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C4D0A8E3-061B-417F-97C0-DCB076A5350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Общая информация" sheetId="1" r:id="rId1"/>
    <sheet name="Дома" sheetId="2" r:id="rId2"/>
    <sheet name="Лицевые счета_рез" sheetId="8" r:id="rId3"/>
    <sheet name="Лицевые счета" sheetId="3" r:id="rId4"/>
    <sheet name="ОДПУ" sheetId="4" r:id="rId5"/>
    <sheet name="ИПУ и ОКПУ_резерв" sheetId="5" r:id="rId6"/>
    <sheet name="ИПУ и ОКПУ" sheetId="9" r:id="rId7"/>
    <sheet name="Дома и нормативы" sheetId="6" r:id="rId8"/>
    <sheet name="Л_с и ПУ" sheetId="7" r:id="rId9"/>
    <sheet name="Графики" sheetId="10" r:id="rId10"/>
  </sheets>
  <definedNames>
    <definedName name="_xlnm._FilterDatabase" localSheetId="1" hidden="1">Дома!$A$1:$H$280</definedName>
    <definedName name="_xlnm._FilterDatabase" localSheetId="7" hidden="1">'Дома и нормативы'!$A$1:$AE$280</definedName>
    <definedName name="_xlnm._FilterDatabase" localSheetId="6" hidden="1">'ИПУ и ОКПУ'!$A$1:$N$3258</definedName>
    <definedName name="_xlnm._FilterDatabase" localSheetId="5" hidden="1">'ИПУ и ОКПУ_резерв'!$A$1:$M$3258</definedName>
    <definedName name="_xlnm._FilterDatabase" localSheetId="8" hidden="1">'Л_с и ПУ'!$A$1:$K$4570</definedName>
    <definedName name="_xlnm._FilterDatabase" localSheetId="3" hidden="1">'Лицевые счета'!$A$1:$K$4570</definedName>
    <definedName name="_xlnm._FilterDatabase" localSheetId="2" hidden="1">'Лицевые счета_рез'!$A$1:$N$5860</definedName>
    <definedName name="_xlnm._FilterDatabase" localSheetId="4" hidden="1">ОДПУ!$A$1:$J$351</definedName>
    <definedName name="Дома">Дома!$A$1:$H$280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" i="6" l="1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D280" i="6" s="1"/>
  <c r="AC2" i="6"/>
  <c r="G2" i="7"/>
  <c r="AB6" i="6"/>
  <c r="AB50" i="6"/>
  <c r="AB2" i="6"/>
  <c r="AB57" i="6"/>
  <c r="AB96" i="6"/>
  <c r="AB69" i="6"/>
  <c r="AB13" i="6"/>
  <c r="AB124" i="6"/>
  <c r="AB40" i="6"/>
  <c r="AB73" i="6"/>
  <c r="AB141" i="6"/>
  <c r="AB8" i="6"/>
  <c r="AB94" i="6"/>
  <c r="AB182" i="6"/>
  <c r="AB91" i="6"/>
  <c r="AB84" i="6"/>
  <c r="AB3" i="6"/>
  <c r="AB138" i="6"/>
  <c r="AB77" i="6"/>
  <c r="AB58" i="6"/>
  <c r="AB101" i="6"/>
  <c r="AB60" i="6"/>
  <c r="AB15" i="6"/>
  <c r="AB104" i="6"/>
  <c r="AB133" i="6"/>
  <c r="AB7" i="6"/>
  <c r="AB10" i="6"/>
  <c r="AB134" i="6"/>
  <c r="AB76" i="6"/>
  <c r="AB120" i="6"/>
  <c r="AB136" i="6"/>
  <c r="AB83" i="6"/>
  <c r="AB102" i="6"/>
  <c r="AB51" i="6"/>
  <c r="AB143" i="6"/>
  <c r="AB151" i="6"/>
  <c r="AB142" i="6"/>
  <c r="AB98" i="6"/>
  <c r="AB139" i="6"/>
  <c r="AB18" i="6"/>
  <c r="AB53" i="6"/>
  <c r="AB33" i="6"/>
  <c r="AB27" i="6"/>
  <c r="AB99" i="6"/>
  <c r="AB49" i="6"/>
  <c r="AB81" i="6"/>
  <c r="AB135" i="6"/>
  <c r="AB25" i="6"/>
  <c r="AB71" i="6"/>
  <c r="AB88" i="6"/>
  <c r="AB35" i="6"/>
  <c r="AB23" i="6"/>
  <c r="AB56" i="6"/>
  <c r="AB4" i="6"/>
  <c r="AB131" i="6"/>
  <c r="AB31" i="6"/>
  <c r="AB29" i="6"/>
  <c r="AB80" i="6"/>
  <c r="AB21" i="6"/>
  <c r="AB59" i="6"/>
  <c r="AB46" i="6"/>
  <c r="AB92" i="6"/>
  <c r="AB43" i="6"/>
  <c r="AB145" i="6"/>
  <c r="AB32" i="6"/>
  <c r="AB11" i="6"/>
  <c r="AB22" i="6"/>
  <c r="AB111" i="6"/>
  <c r="AB168" i="6"/>
  <c r="AB5" i="6"/>
  <c r="AB127" i="6"/>
  <c r="AB106" i="6"/>
  <c r="AB90" i="6"/>
  <c r="AB122" i="6"/>
  <c r="AB117" i="6"/>
  <c r="AB112" i="6"/>
  <c r="AB65" i="6"/>
  <c r="AB26" i="6"/>
  <c r="AB38" i="6"/>
  <c r="AB36" i="6"/>
  <c r="AB63" i="6"/>
  <c r="AB12" i="6"/>
  <c r="AB66" i="6"/>
  <c r="AB55" i="6"/>
  <c r="AB128" i="6"/>
  <c r="AB61" i="6"/>
  <c r="AB45" i="6"/>
  <c r="AB105" i="6"/>
  <c r="AB41" i="6"/>
  <c r="AB129" i="6"/>
  <c r="AB70" i="6"/>
  <c r="AB97" i="6"/>
  <c r="AB123" i="6"/>
  <c r="AB86" i="6"/>
  <c r="AB72" i="6"/>
  <c r="AB74" i="6"/>
  <c r="AB109" i="6"/>
  <c r="AB47" i="6"/>
  <c r="AB85" i="6"/>
  <c r="AB34" i="6"/>
  <c r="AB62" i="6"/>
  <c r="AB100" i="6"/>
  <c r="AB87" i="6"/>
  <c r="AB68" i="6"/>
  <c r="AB115" i="6"/>
  <c r="AB118" i="6"/>
  <c r="AB14" i="6"/>
  <c r="AB48" i="6"/>
  <c r="AB75" i="6"/>
  <c r="AB37" i="6"/>
  <c r="AB20" i="6"/>
  <c r="AB42" i="6"/>
  <c r="AB125" i="6"/>
  <c r="AB44" i="6"/>
  <c r="AB108" i="6"/>
  <c r="AB64" i="6"/>
  <c r="AB121" i="6"/>
  <c r="AB130" i="6"/>
  <c r="AB119" i="6"/>
  <c r="AB126" i="6"/>
  <c r="AB110" i="6"/>
  <c r="AB54" i="6"/>
  <c r="AB114" i="6"/>
  <c r="AB107" i="6"/>
  <c r="AB93" i="6"/>
  <c r="AB144" i="6"/>
  <c r="AB113" i="6"/>
  <c r="AB28" i="6"/>
  <c r="AB116" i="6"/>
  <c r="AB137" i="6"/>
  <c r="AB67" i="6"/>
  <c r="AB52" i="6"/>
  <c r="AB89" i="6"/>
  <c r="AB78" i="6"/>
  <c r="AB24" i="6"/>
  <c r="AB95" i="6"/>
  <c r="AB39" i="6"/>
  <c r="AB103" i="6"/>
  <c r="AB17" i="6"/>
  <c r="AB30" i="6"/>
  <c r="AB82" i="6"/>
  <c r="AB16" i="6"/>
  <c r="AB19" i="6"/>
  <c r="AB140" i="6"/>
  <c r="AB79" i="6"/>
  <c r="AB132" i="6"/>
  <c r="AB146" i="6"/>
  <c r="AB147" i="6"/>
  <c r="AB169" i="6"/>
  <c r="AB150" i="6"/>
  <c r="AB153" i="6"/>
  <c r="AB148" i="6"/>
  <c r="AB154" i="6"/>
  <c r="AB156" i="6"/>
  <c r="AB158" i="6"/>
  <c r="AB155" i="6"/>
  <c r="AB165" i="6"/>
  <c r="AB152" i="6"/>
  <c r="AB160" i="6"/>
  <c r="AB161" i="6"/>
  <c r="AB198" i="6"/>
  <c r="AB176" i="6"/>
  <c r="AB162" i="6"/>
  <c r="AB166" i="6"/>
  <c r="AB163" i="6"/>
  <c r="AB181" i="6"/>
  <c r="AB159" i="6"/>
  <c r="AB164" i="6"/>
  <c r="AB167" i="6"/>
  <c r="AB170" i="6"/>
  <c r="AB202" i="6"/>
  <c r="AB171" i="6"/>
  <c r="AB220" i="6"/>
  <c r="AB172" i="6"/>
  <c r="AB190" i="6"/>
  <c r="AB149" i="6"/>
  <c r="AB173" i="6"/>
  <c r="AB174" i="6"/>
  <c r="AB196" i="6"/>
  <c r="AB226" i="6"/>
  <c r="AB188" i="6"/>
  <c r="AB175" i="6"/>
  <c r="AB178" i="6"/>
  <c r="AB195" i="6"/>
  <c r="AB179" i="6"/>
  <c r="AB180" i="6"/>
  <c r="AB216" i="6"/>
  <c r="AB194" i="6"/>
  <c r="AB191" i="6"/>
  <c r="AB183" i="6"/>
  <c r="AB219" i="6"/>
  <c r="AB184" i="6"/>
  <c r="AB185" i="6"/>
  <c r="AB186" i="6"/>
  <c r="AB193" i="6"/>
  <c r="AB187" i="6"/>
  <c r="AB189" i="6"/>
  <c r="AB192" i="6"/>
  <c r="AB197" i="6"/>
  <c r="AB207" i="6"/>
  <c r="AB270" i="6"/>
  <c r="AB204" i="6"/>
  <c r="AB238" i="6"/>
  <c r="AB199" i="6"/>
  <c r="AB200" i="6"/>
  <c r="AB213" i="6"/>
  <c r="AB243" i="6"/>
  <c r="AB203" i="6"/>
  <c r="AB255" i="6"/>
  <c r="AB177" i="6"/>
  <c r="AB205" i="6"/>
  <c r="AB206" i="6"/>
  <c r="AB208" i="6"/>
  <c r="AB212" i="6"/>
  <c r="AB209" i="6"/>
  <c r="AB157" i="6"/>
  <c r="AB210" i="6"/>
  <c r="AB211" i="6"/>
  <c r="AB214" i="6"/>
  <c r="AB217" i="6"/>
  <c r="AB218" i="6"/>
  <c r="AB224" i="6"/>
  <c r="AB272" i="6"/>
  <c r="AB232" i="6"/>
  <c r="AB256" i="6"/>
  <c r="AB225" i="6"/>
  <c r="AB229" i="6"/>
  <c r="AB244" i="6"/>
  <c r="AB201" i="6"/>
  <c r="AB221" i="6"/>
  <c r="AB274" i="6"/>
  <c r="AB215" i="6"/>
  <c r="AB223" i="6"/>
  <c r="AB233" i="6"/>
  <c r="AB231" i="6"/>
  <c r="AB228" i="6"/>
  <c r="AB222" i="6"/>
  <c r="AB276" i="6"/>
  <c r="AB230" i="6"/>
  <c r="AB240" i="6"/>
  <c r="AB242" i="6"/>
  <c r="AB227" i="6"/>
  <c r="AB246" i="6"/>
  <c r="AB271" i="6"/>
  <c r="AB264" i="6"/>
  <c r="AB248" i="6"/>
  <c r="AB237" i="6"/>
  <c r="AB234" i="6"/>
  <c r="AB262" i="6"/>
  <c r="AB241" i="6"/>
  <c r="AB259" i="6"/>
  <c r="AB236" i="6"/>
  <c r="AB239" i="6"/>
  <c r="AB265" i="6"/>
  <c r="AB235" i="6"/>
  <c r="AB252" i="6"/>
  <c r="AB247" i="6"/>
  <c r="AB268" i="6"/>
  <c r="AB253" i="6"/>
  <c r="AB254" i="6"/>
  <c r="AB269" i="6"/>
  <c r="AB261" i="6"/>
  <c r="AB258" i="6"/>
  <c r="AB250" i="6"/>
  <c r="AB257" i="6"/>
  <c r="AB266" i="6"/>
  <c r="AB260" i="6"/>
  <c r="AB263" i="6"/>
  <c r="AB273" i="6"/>
  <c r="AB251" i="6"/>
  <c r="AB267" i="6"/>
  <c r="AB245" i="6"/>
  <c r="AB249" i="6"/>
  <c r="AB277" i="6"/>
  <c r="AB278" i="6"/>
  <c r="AB275" i="6"/>
  <c r="AB279" i="6"/>
  <c r="AB280" i="6"/>
  <c r="AB9" i="6"/>
  <c r="C247" i="6"/>
  <c r="C65" i="6"/>
  <c r="C56" i="6"/>
  <c r="C26" i="6"/>
  <c r="C280" i="6"/>
  <c r="C248" i="6"/>
  <c r="C253" i="6"/>
  <c r="C224" i="6"/>
  <c r="C261" i="6"/>
  <c r="C188" i="6"/>
  <c r="C38" i="6"/>
  <c r="C36" i="6"/>
  <c r="C195" i="6"/>
  <c r="C15" i="6"/>
  <c r="C63" i="6"/>
  <c r="C155" i="6"/>
  <c r="C265" i="6"/>
  <c r="C275" i="6"/>
  <c r="C12" i="6"/>
  <c r="C50" i="6"/>
  <c r="C209" i="6"/>
  <c r="C66" i="6"/>
  <c r="C245" i="6"/>
  <c r="C258" i="6"/>
  <c r="C214" i="6"/>
  <c r="C55" i="6"/>
  <c r="C57" i="6"/>
  <c r="C197" i="6"/>
  <c r="C142" i="6"/>
  <c r="C256" i="6"/>
  <c r="C166" i="6"/>
  <c r="C122" i="6"/>
  <c r="C257" i="6"/>
  <c r="C170" i="6"/>
  <c r="C128" i="6"/>
  <c r="C40" i="6"/>
  <c r="C196" i="6"/>
  <c r="C139" i="6"/>
  <c r="C158" i="6"/>
  <c r="C104" i="6"/>
  <c r="C147" i="6"/>
  <c r="C277" i="6"/>
  <c r="C76" i="6"/>
  <c r="C61" i="6"/>
  <c r="C172" i="6"/>
  <c r="C226" i="6"/>
  <c r="C91" i="6"/>
  <c r="C219" i="6"/>
  <c r="C251" i="6"/>
  <c r="C268" i="6"/>
  <c r="C203" i="6"/>
  <c r="C177" i="6"/>
  <c r="C217" i="6"/>
  <c r="C81" i="6"/>
  <c r="C183" i="6"/>
  <c r="C259" i="6"/>
  <c r="C80" i="6"/>
  <c r="C269" i="6"/>
  <c r="C267" i="6"/>
  <c r="C45" i="6"/>
  <c r="C246" i="6"/>
  <c r="C105" i="6"/>
  <c r="C218" i="6"/>
  <c r="C175" i="6"/>
  <c r="C41" i="6"/>
  <c r="C239" i="6"/>
  <c r="C266" i="6"/>
  <c r="C117" i="6"/>
  <c r="C9" i="6"/>
  <c r="C99" i="6"/>
  <c r="C179" i="6"/>
  <c r="C260" i="6"/>
  <c r="C143" i="6"/>
  <c r="C101" i="6"/>
  <c r="C165" i="6"/>
  <c r="C129" i="6"/>
  <c r="C70" i="6"/>
  <c r="C58" i="6"/>
  <c r="C21" i="6"/>
  <c r="C192" i="6"/>
  <c r="C234" i="6"/>
  <c r="C202" i="6"/>
  <c r="C97" i="6"/>
  <c r="C120" i="6"/>
  <c r="C190" i="6"/>
  <c r="C161" i="6"/>
  <c r="C123" i="6"/>
  <c r="C249" i="6"/>
  <c r="C189" i="6"/>
  <c r="C207" i="6"/>
  <c r="C255" i="6"/>
  <c r="C223" i="6"/>
  <c r="C86" i="6"/>
  <c r="C205" i="6"/>
  <c r="C72" i="6"/>
  <c r="C210" i="6"/>
  <c r="C74" i="6"/>
  <c r="C109" i="6"/>
  <c r="C47" i="6"/>
  <c r="C133" i="6"/>
  <c r="C85" i="6"/>
  <c r="C138" i="6"/>
  <c r="C34" i="6"/>
  <c r="C164" i="6"/>
  <c r="C149" i="6"/>
  <c r="C62" i="6"/>
  <c r="C135" i="6"/>
  <c r="C100" i="6"/>
  <c r="C98" i="6"/>
  <c r="C185" i="6"/>
  <c r="C87" i="6"/>
  <c r="C187" i="6"/>
  <c r="C68" i="6"/>
  <c r="C262" i="6"/>
  <c r="C173" i="6"/>
  <c r="C115" i="6"/>
  <c r="C124" i="6"/>
  <c r="C96" i="6"/>
  <c r="C171" i="6"/>
  <c r="C6" i="6"/>
  <c r="C162" i="6"/>
  <c r="C181" i="6"/>
  <c r="C118" i="6"/>
  <c r="C14" i="6"/>
  <c r="C94" i="6"/>
  <c r="C48" i="6"/>
  <c r="C75" i="6"/>
  <c r="C37" i="6"/>
  <c r="C227" i="6"/>
  <c r="C180" i="6"/>
  <c r="C20" i="6"/>
  <c r="C42" i="6"/>
  <c r="C230" i="6"/>
  <c r="C250" i="6"/>
  <c r="C84" i="6"/>
  <c r="C236" i="6"/>
  <c r="C222" i="6"/>
  <c r="C201" i="6"/>
  <c r="C125" i="6"/>
  <c r="C235" i="6"/>
  <c r="C44" i="6"/>
  <c r="C108" i="6"/>
  <c r="C232" i="6"/>
  <c r="C64" i="6"/>
  <c r="C152" i="6"/>
  <c r="C71" i="6"/>
  <c r="C169" i="6"/>
  <c r="C121" i="6"/>
  <c r="C191" i="6"/>
  <c r="C159" i="6"/>
  <c r="C200" i="6"/>
  <c r="C77" i="6"/>
  <c r="C264" i="6"/>
  <c r="C244" i="6"/>
  <c r="C178" i="6"/>
  <c r="C130" i="6"/>
  <c r="C215" i="6"/>
  <c r="C176" i="6"/>
  <c r="C119" i="6"/>
  <c r="C174" i="6"/>
  <c r="C146" i="6"/>
  <c r="C157" i="6"/>
  <c r="C126" i="6"/>
  <c r="C60" i="6"/>
  <c r="C252" i="6"/>
  <c r="C242" i="6"/>
  <c r="C136" i="6"/>
  <c r="C238" i="6"/>
  <c r="C110" i="6"/>
  <c r="C54" i="6"/>
  <c r="C83" i="6"/>
  <c r="C114" i="6"/>
  <c r="C88" i="6"/>
  <c r="C141" i="6"/>
  <c r="C107" i="6"/>
  <c r="C93" i="6"/>
  <c r="C112" i="6"/>
  <c r="C131" i="6"/>
  <c r="C144" i="6"/>
  <c r="C5" i="6"/>
  <c r="C231" i="6"/>
  <c r="C31" i="6"/>
  <c r="C113" i="6"/>
  <c r="C28" i="6"/>
  <c r="C59" i="6"/>
  <c r="C278" i="6"/>
  <c r="C273" i="6"/>
  <c r="C160" i="6"/>
  <c r="C156" i="6"/>
  <c r="C116" i="6"/>
  <c r="C137" i="6"/>
  <c r="C73" i="6"/>
  <c r="C212" i="6"/>
  <c r="C67" i="6"/>
  <c r="C145" i="6"/>
  <c r="C240" i="6"/>
  <c r="C52" i="6"/>
  <c r="C89" i="6"/>
  <c r="C237" i="6"/>
  <c r="C168" i="6"/>
  <c r="C32" i="6"/>
  <c r="C182" i="6"/>
  <c r="C271" i="6"/>
  <c r="C78" i="6"/>
  <c r="C263" i="6"/>
  <c r="C24" i="6"/>
  <c r="C95" i="6"/>
  <c r="C151" i="6"/>
  <c r="C39" i="6"/>
  <c r="C46" i="6"/>
  <c r="C92" i="6"/>
  <c r="C18" i="6"/>
  <c r="C163" i="6"/>
  <c r="C35" i="6"/>
  <c r="C194" i="6"/>
  <c r="C241" i="6"/>
  <c r="C186" i="6"/>
  <c r="C103" i="6"/>
  <c r="C17" i="6"/>
  <c r="C29" i="6"/>
  <c r="C30" i="6"/>
  <c r="C23" i="6"/>
  <c r="C25" i="6"/>
  <c r="C199" i="6"/>
  <c r="C82" i="6"/>
  <c r="C153" i="6"/>
  <c r="C206" i="6"/>
  <c r="C16" i="6"/>
  <c r="C10" i="6"/>
  <c r="C228" i="6"/>
  <c r="C229" i="6"/>
  <c r="C102" i="6"/>
  <c r="C43" i="6"/>
  <c r="C254" i="6"/>
  <c r="C221" i="6"/>
  <c r="C167" i="6"/>
  <c r="C106" i="6"/>
  <c r="C225" i="6"/>
  <c r="C111" i="6"/>
  <c r="C213" i="6"/>
  <c r="C150" i="6"/>
  <c r="C51" i="6"/>
  <c r="C134" i="6"/>
  <c r="C22" i="6"/>
  <c r="C19" i="6"/>
  <c r="C204" i="6"/>
  <c r="C49" i="6"/>
  <c r="C53" i="6"/>
  <c r="C243" i="6"/>
  <c r="C193" i="6"/>
  <c r="C184" i="6"/>
  <c r="C11" i="6"/>
  <c r="C154" i="6"/>
  <c r="C208" i="6"/>
  <c r="C211" i="6"/>
  <c r="C233" i="6"/>
  <c r="C216" i="6"/>
  <c r="C7" i="6"/>
  <c r="C270" i="6"/>
  <c r="C276" i="6"/>
  <c r="C90" i="6"/>
  <c r="C33" i="6"/>
  <c r="C220" i="6"/>
  <c r="C13" i="6"/>
  <c r="C8" i="6"/>
  <c r="C3" i="6"/>
  <c r="C127" i="6"/>
  <c r="C198" i="6"/>
  <c r="C140" i="6"/>
  <c r="C27" i="6"/>
  <c r="C79" i="6"/>
  <c r="C69" i="6"/>
  <c r="C272" i="6"/>
  <c r="C274" i="6"/>
  <c r="C2" i="6"/>
  <c r="C132" i="6"/>
  <c r="C148" i="6"/>
  <c r="C4" i="6"/>
  <c r="C279" i="6"/>
  <c r="D11" i="6"/>
  <c r="D31" i="6"/>
  <c r="D185" i="6"/>
  <c r="D22" i="6"/>
  <c r="D100" i="6"/>
  <c r="D112" i="6"/>
  <c r="D67" i="6"/>
  <c r="D114" i="6"/>
  <c r="D110" i="6"/>
  <c r="D258" i="6"/>
  <c r="D51" i="6"/>
  <c r="D43" i="6"/>
  <c r="D149" i="6"/>
  <c r="D84" i="6"/>
  <c r="D57" i="6"/>
  <c r="D25" i="6"/>
  <c r="D240" i="6"/>
  <c r="D24" i="6"/>
  <c r="D64" i="6"/>
  <c r="D150" i="6"/>
  <c r="D95" i="6"/>
  <c r="D137" i="6"/>
  <c r="D184" i="6"/>
  <c r="D145" i="6"/>
  <c r="D181" i="6"/>
  <c r="D153" i="6"/>
  <c r="D154" i="6"/>
  <c r="D163" i="6"/>
  <c r="D176" i="6"/>
  <c r="D165" i="6"/>
  <c r="D168" i="6"/>
  <c r="D111" i="6"/>
  <c r="D92" i="6"/>
  <c r="D201" i="6"/>
  <c r="D107" i="6"/>
  <c r="D233" i="6"/>
  <c r="D19" i="6"/>
  <c r="E19" i="6" s="1"/>
  <c r="D97" i="6"/>
  <c r="D52" i="6"/>
  <c r="D193" i="6"/>
  <c r="D204" i="6"/>
  <c r="D229" i="6"/>
  <c r="D77" i="6"/>
  <c r="D102" i="6"/>
  <c r="D131" i="6"/>
  <c r="D8" i="6"/>
  <c r="D33" i="6"/>
  <c r="D140" i="6"/>
  <c r="D194" i="6"/>
  <c r="D130" i="6"/>
  <c r="D35" i="6"/>
  <c r="D23" i="6"/>
  <c r="D242" i="6"/>
  <c r="D210" i="6"/>
  <c r="D82" i="6"/>
  <c r="D46" i="6"/>
  <c r="D180" i="6"/>
  <c r="D192" i="6"/>
  <c r="D197" i="6"/>
  <c r="D86" i="6"/>
  <c r="D20" i="6"/>
  <c r="D160" i="6"/>
  <c r="D129" i="6"/>
  <c r="D266" i="6"/>
  <c r="D78" i="6"/>
  <c r="D146" i="6"/>
  <c r="D125" i="6"/>
  <c r="D123" i="6"/>
  <c r="D17" i="6"/>
  <c r="D189" i="6"/>
  <c r="D158" i="6"/>
  <c r="D183" i="6"/>
  <c r="D167" i="6"/>
  <c r="D164" i="6"/>
  <c r="D238" i="6"/>
  <c r="D79" i="6"/>
  <c r="D243" i="6"/>
  <c r="D70" i="6"/>
  <c r="D87" i="6"/>
  <c r="D54" i="6"/>
  <c r="D74" i="6"/>
  <c r="D118" i="6"/>
  <c r="D85" i="6"/>
  <c r="D115" i="6"/>
  <c r="D103" i="6"/>
  <c r="D71" i="6"/>
  <c r="D83" i="6"/>
  <c r="D104" i="6"/>
  <c r="D117" i="6"/>
  <c r="D75" i="6"/>
  <c r="D99" i="6"/>
  <c r="D29" i="6"/>
  <c r="D49" i="6"/>
  <c r="D215" i="6"/>
  <c r="D60" i="6"/>
  <c r="D235" i="6"/>
  <c r="D32" i="6"/>
  <c r="D59" i="6"/>
  <c r="D21" i="6"/>
  <c r="D39" i="6"/>
  <c r="D128" i="6"/>
  <c r="D175" i="6"/>
  <c r="D48" i="6"/>
  <c r="D157" i="6"/>
  <c r="D14" i="6"/>
  <c r="D45" i="6"/>
  <c r="D16" i="6"/>
  <c r="D42" i="6"/>
  <c r="D62" i="6"/>
  <c r="D37" i="6"/>
  <c r="D105" i="6"/>
  <c r="D214" i="6"/>
  <c r="D68" i="6"/>
  <c r="D171" i="6"/>
  <c r="D61" i="6"/>
  <c r="D208" i="6"/>
  <c r="D126" i="6"/>
  <c r="D246" i="6"/>
  <c r="D121" i="6"/>
  <c r="D178" i="6"/>
  <c r="D109" i="6"/>
  <c r="D93" i="6"/>
  <c r="D55" i="6"/>
  <c r="D47" i="6"/>
  <c r="D34" i="6"/>
  <c r="D122" i="6"/>
  <c r="D28" i="6"/>
  <c r="D41" i="6"/>
  <c r="D173" i="6"/>
  <c r="D206" i="6"/>
  <c r="D199" i="6"/>
  <c r="D58" i="6"/>
  <c r="D119" i="6"/>
  <c r="D187" i="6"/>
  <c r="D136" i="6"/>
  <c r="D161" i="6"/>
  <c r="D200" i="6"/>
  <c r="D10" i="6"/>
  <c r="D179" i="6"/>
  <c r="D15" i="6"/>
  <c r="D195" i="6"/>
  <c r="D56" i="6"/>
  <c r="D66" i="6"/>
  <c r="D12" i="6"/>
  <c r="D65" i="6"/>
  <c r="D188" i="6"/>
  <c r="D226" i="6"/>
  <c r="D26" i="6"/>
  <c r="D209" i="6"/>
  <c r="D190" i="6"/>
  <c r="D196" i="6"/>
  <c r="D3" i="6"/>
  <c r="D36" i="6"/>
  <c r="D166" i="6"/>
  <c r="D170" i="6"/>
  <c r="D172" i="6"/>
  <c r="D81" i="6"/>
  <c r="D270" i="6"/>
  <c r="D257" i="6"/>
  <c r="D202" i="6"/>
  <c r="D271" i="6"/>
  <c r="D5" i="6"/>
  <c r="D256" i="6"/>
  <c r="D280" i="6"/>
  <c r="D40" i="6"/>
  <c r="D135" i="6"/>
  <c r="D139" i="6"/>
  <c r="D80" i="6"/>
  <c r="D252" i="6"/>
  <c r="D127" i="6"/>
  <c r="D207" i="6"/>
  <c r="D106" i="6"/>
  <c r="D91" i="6"/>
  <c r="D9" i="6"/>
  <c r="D220" i="6"/>
  <c r="D275" i="6"/>
  <c r="D251" i="6"/>
  <c r="D260" i="6"/>
  <c r="D245" i="6"/>
  <c r="D277" i="6"/>
  <c r="D248" i="6"/>
  <c r="D101" i="6"/>
  <c r="D223" i="6"/>
  <c r="D236" i="6"/>
  <c r="D262" i="6"/>
  <c r="D259" i="6"/>
  <c r="D249" i="6"/>
  <c r="D182" i="6"/>
  <c r="D253" i="6"/>
  <c r="D273" i="6"/>
  <c r="D269" i="6"/>
  <c r="D250" i="6"/>
  <c r="D76" i="6"/>
  <c r="D255" i="6"/>
  <c r="D198" i="6"/>
  <c r="D151" i="6"/>
  <c r="D203" i="6"/>
  <c r="D174" i="6"/>
  <c r="D142" i="6"/>
  <c r="D169" i="6"/>
  <c r="D276" i="6"/>
  <c r="D13" i="6"/>
  <c r="D274" i="6"/>
  <c r="D265" i="6"/>
  <c r="D227" i="6"/>
  <c r="D152" i="6"/>
  <c r="D156" i="6"/>
  <c r="D244" i="6"/>
  <c r="D186" i="6"/>
  <c r="D69" i="6"/>
  <c r="D134" i="6"/>
  <c r="D73" i="6"/>
  <c r="D254" i="6"/>
  <c r="D18" i="6"/>
  <c r="D44" i="6"/>
  <c r="D212" i="6"/>
  <c r="D159" i="6"/>
  <c r="D38" i="6"/>
  <c r="D237" i="6"/>
  <c r="D230" i="6"/>
  <c r="D89" i="6"/>
  <c r="D224" i="6"/>
  <c r="D268" i="6"/>
  <c r="D191" i="6"/>
  <c r="D228" i="6"/>
  <c r="D124" i="6"/>
  <c r="D177" i="6"/>
  <c r="D162" i="6"/>
  <c r="D205" i="6"/>
  <c r="D50" i="6"/>
  <c r="D261" i="6"/>
  <c r="D120" i="6"/>
  <c r="D278" i="6"/>
  <c r="D263" i="6"/>
  <c r="D234" i="6"/>
  <c r="D267" i="6"/>
  <c r="D241" i="6"/>
  <c r="D222" i="6"/>
  <c r="D247" i="6"/>
  <c r="D143" i="6"/>
  <c r="D96" i="6"/>
  <c r="D141" i="6"/>
  <c r="D133" i="6"/>
  <c r="D148" i="6"/>
  <c r="D155" i="6"/>
  <c r="D63" i="6"/>
  <c r="D72" i="6"/>
  <c r="D138" i="6"/>
  <c r="D279" i="6"/>
  <c r="D239" i="6"/>
  <c r="D225" i="6"/>
  <c r="D272" i="6"/>
  <c r="D132" i="6"/>
  <c r="D264" i="6"/>
  <c r="D53" i="6"/>
  <c r="D30" i="6"/>
  <c r="D213" i="6"/>
  <c r="D219" i="6"/>
  <c r="D221" i="6"/>
  <c r="D113" i="6"/>
  <c r="D231" i="6"/>
  <c r="D98" i="6"/>
  <c r="D90" i="6"/>
  <c r="D88" i="6"/>
  <c r="D108" i="6"/>
  <c r="D2" i="6"/>
  <c r="D7" i="6"/>
  <c r="D232" i="6"/>
  <c r="D216" i="6"/>
  <c r="D27" i="6"/>
  <c r="D217" i="6"/>
  <c r="D211" i="6"/>
  <c r="D147" i="6"/>
  <c r="D94" i="6"/>
  <c r="D144" i="6"/>
  <c r="D116" i="6"/>
  <c r="D4" i="6"/>
  <c r="D6" i="6"/>
  <c r="D218" i="6"/>
  <c r="I1885" i="7"/>
  <c r="I479" i="7"/>
  <c r="I1886" i="7"/>
  <c r="I1887" i="7"/>
  <c r="I1888" i="7"/>
  <c r="I1889" i="7"/>
  <c r="I1890" i="7"/>
  <c r="I1891" i="7"/>
  <c r="I1892" i="7"/>
  <c r="I1893" i="7"/>
  <c r="I60" i="7"/>
  <c r="I1894" i="7"/>
  <c r="I177" i="7"/>
  <c r="I1030" i="7"/>
  <c r="I1895" i="7"/>
  <c r="I480" i="7"/>
  <c r="I178" i="7"/>
  <c r="I1031" i="7"/>
  <c r="I179" i="7"/>
  <c r="I24" i="7"/>
  <c r="I1896" i="7"/>
  <c r="I1032" i="7"/>
  <c r="I1033" i="7"/>
  <c r="I481" i="7"/>
  <c r="I1034" i="7"/>
  <c r="I482" i="7"/>
  <c r="I1897" i="7"/>
  <c r="I1035" i="7"/>
  <c r="I1898" i="7"/>
  <c r="I1899" i="7"/>
  <c r="I1036" i="7"/>
  <c r="I1900" i="7"/>
  <c r="I1037" i="7"/>
  <c r="I1901" i="7"/>
  <c r="I1902" i="7"/>
  <c r="I1038" i="7"/>
  <c r="I1903" i="7"/>
  <c r="I1904" i="7"/>
  <c r="I1905" i="7"/>
  <c r="I1906" i="7"/>
  <c r="I483" i="7"/>
  <c r="I1039" i="7"/>
  <c r="I1907" i="7"/>
  <c r="I484" i="7"/>
  <c r="I485" i="7"/>
  <c r="I1040" i="7"/>
  <c r="I1908" i="7"/>
  <c r="I486" i="7"/>
  <c r="I1909" i="7"/>
  <c r="I61" i="7"/>
  <c r="I3" i="7"/>
  <c r="I1910" i="7"/>
  <c r="I1911" i="7"/>
  <c r="I1041" i="7"/>
  <c r="I4" i="7"/>
  <c r="I1912" i="7"/>
  <c r="I1913" i="7"/>
  <c r="I487" i="7"/>
  <c r="I180" i="7"/>
  <c r="I1914" i="7"/>
  <c r="I1915" i="7"/>
  <c r="I1042" i="7"/>
  <c r="I1043" i="7"/>
  <c r="I488" i="7"/>
  <c r="I489" i="7"/>
  <c r="I181" i="7"/>
  <c r="I1916" i="7"/>
  <c r="I1044" i="7"/>
  <c r="I490" i="7"/>
  <c r="I1917" i="7"/>
  <c r="I1918" i="7"/>
  <c r="I1919" i="7"/>
  <c r="I1045" i="7"/>
  <c r="I491" i="7"/>
  <c r="I1920" i="7"/>
  <c r="I1921" i="7"/>
  <c r="I1046" i="7"/>
  <c r="I1047" i="7"/>
  <c r="I1048" i="7"/>
  <c r="I492" i="7"/>
  <c r="I1922" i="7"/>
  <c r="I1923" i="7"/>
  <c r="I62" i="7"/>
  <c r="I1924" i="7"/>
  <c r="I1049" i="7"/>
  <c r="I1925" i="7"/>
  <c r="I1926" i="7"/>
  <c r="I1927" i="7"/>
  <c r="I1050" i="7"/>
  <c r="I493" i="7"/>
  <c r="I494" i="7"/>
  <c r="I1928" i="7"/>
  <c r="I1929" i="7"/>
  <c r="I1930" i="7"/>
  <c r="I1931" i="7"/>
  <c r="I182" i="7"/>
  <c r="I1051" i="7"/>
  <c r="I495" i="7"/>
  <c r="I183" i="7"/>
  <c r="I1932" i="7"/>
  <c r="I1933" i="7"/>
  <c r="I1052" i="7"/>
  <c r="I1053" i="7"/>
  <c r="I1934" i="7"/>
  <c r="I1935" i="7"/>
  <c r="I1936" i="7"/>
  <c r="I25" i="7"/>
  <c r="I63" i="7"/>
  <c r="I1937" i="7"/>
  <c r="I1938" i="7"/>
  <c r="I1939" i="7"/>
  <c r="I1054" i="7"/>
  <c r="I1940" i="7"/>
  <c r="I1941" i="7"/>
  <c r="I26" i="7"/>
  <c r="I1055" i="7"/>
  <c r="I1942" i="7"/>
  <c r="I1943" i="7"/>
  <c r="I1944" i="7"/>
  <c r="I1056" i="7"/>
  <c r="I1945" i="7"/>
  <c r="I1946" i="7"/>
  <c r="I1947" i="7"/>
  <c r="I1057" i="7"/>
  <c r="I1948" i="7"/>
  <c r="I1058" i="7"/>
  <c r="I1059" i="7"/>
  <c r="I1949" i="7"/>
  <c r="I1950" i="7"/>
  <c r="I184" i="7"/>
  <c r="I1951" i="7"/>
  <c r="I496" i="7"/>
  <c r="I497" i="7"/>
  <c r="I1952" i="7"/>
  <c r="I1953" i="7"/>
  <c r="I185" i="7"/>
  <c r="I498" i="7"/>
  <c r="I1954" i="7"/>
  <c r="I499" i="7"/>
  <c r="I500" i="7"/>
  <c r="I1060" i="7"/>
  <c r="I1061" i="7"/>
  <c r="I1062" i="7"/>
  <c r="I1955" i="7"/>
  <c r="I1956" i="7"/>
  <c r="I501" i="7"/>
  <c r="I1957" i="7"/>
  <c r="I502" i="7"/>
  <c r="I1063" i="7"/>
  <c r="I64" i="7"/>
  <c r="I503" i="7"/>
  <c r="I1958" i="7"/>
  <c r="I1959" i="7"/>
  <c r="I1960" i="7"/>
  <c r="I1064" i="7"/>
  <c r="I1961" i="7"/>
  <c r="I1962" i="7"/>
  <c r="I186" i="7"/>
  <c r="I1065" i="7"/>
  <c r="I504" i="7"/>
  <c r="I1963" i="7"/>
  <c r="I505" i="7"/>
  <c r="I1964" i="7"/>
  <c r="I1965" i="7"/>
  <c r="I1966" i="7"/>
  <c r="I65" i="7"/>
  <c r="I506" i="7"/>
  <c r="I1066" i="7"/>
  <c r="I187" i="7"/>
  <c r="I1967" i="7"/>
  <c r="I1968" i="7"/>
  <c r="I1969" i="7"/>
  <c r="I27" i="7"/>
  <c r="I1970" i="7"/>
  <c r="I1971" i="7"/>
  <c r="I1067" i="7"/>
  <c r="I507" i="7"/>
  <c r="I1972" i="7"/>
  <c r="I1068" i="7"/>
  <c r="I508" i="7"/>
  <c r="I1973" i="7"/>
  <c r="I1974" i="7"/>
  <c r="I1975" i="7"/>
  <c r="I1069" i="7"/>
  <c r="I1976" i="7"/>
  <c r="I188" i="7"/>
  <c r="I1977" i="7"/>
  <c r="I1070" i="7"/>
  <c r="I1978" i="7"/>
  <c r="I509" i="7"/>
  <c r="I510" i="7"/>
  <c r="I1071" i="7"/>
  <c r="I1979" i="7"/>
  <c r="I1980" i="7"/>
  <c r="I511" i="7"/>
  <c r="I512" i="7"/>
  <c r="I1981" i="7"/>
  <c r="I1982" i="7"/>
  <c r="I66" i="7"/>
  <c r="I1983" i="7"/>
  <c r="I513" i="7"/>
  <c r="I1984" i="7"/>
  <c r="I1072" i="7"/>
  <c r="I514" i="7"/>
  <c r="I189" i="7"/>
  <c r="I515" i="7"/>
  <c r="I516" i="7"/>
  <c r="I1985" i="7"/>
  <c r="I190" i="7"/>
  <c r="I1986" i="7"/>
  <c r="I1987" i="7"/>
  <c r="I1073" i="7"/>
  <c r="I517" i="7"/>
  <c r="I1074" i="7"/>
  <c r="I1988" i="7"/>
  <c r="I1075" i="7"/>
  <c r="I518" i="7"/>
  <c r="I1076" i="7"/>
  <c r="I1077" i="7"/>
  <c r="I28" i="7"/>
  <c r="I1989" i="7"/>
  <c r="I519" i="7"/>
  <c r="I1990" i="7"/>
  <c r="I1078" i="7"/>
  <c r="I1079" i="7"/>
  <c r="I1991" i="7"/>
  <c r="I1992" i="7"/>
  <c r="I1993" i="7"/>
  <c r="I1994" i="7"/>
  <c r="I1080" i="7"/>
  <c r="I1995" i="7"/>
  <c r="I1996" i="7"/>
  <c r="I67" i="7"/>
  <c r="I29" i="7"/>
  <c r="I1997" i="7"/>
  <c r="I1081" i="7"/>
  <c r="I1998" i="7"/>
  <c r="I1082" i="7"/>
  <c r="I1999" i="7"/>
  <c r="I2000" i="7"/>
  <c r="I1083" i="7"/>
  <c r="I2001" i="7"/>
  <c r="I2002" i="7"/>
  <c r="I520" i="7"/>
  <c r="I521" i="7"/>
  <c r="I1084" i="7"/>
  <c r="I2003" i="7"/>
  <c r="I1085" i="7"/>
  <c r="I2004" i="7"/>
  <c r="I2005" i="7"/>
  <c r="I522" i="7"/>
  <c r="I2006" i="7"/>
  <c r="I68" i="7"/>
  <c r="I1086" i="7"/>
  <c r="I1087" i="7"/>
  <c r="I2007" i="7"/>
  <c r="I2008" i="7"/>
  <c r="I191" i="7"/>
  <c r="I1088" i="7"/>
  <c r="I2009" i="7"/>
  <c r="I2010" i="7"/>
  <c r="I2011" i="7"/>
  <c r="I2012" i="7"/>
  <c r="I523" i="7"/>
  <c r="I1089" i="7"/>
  <c r="I2013" i="7"/>
  <c r="I524" i="7"/>
  <c r="I2014" i="7"/>
  <c r="I2015" i="7"/>
  <c r="I192" i="7"/>
  <c r="I2016" i="7"/>
  <c r="I2017" i="7"/>
  <c r="I1090" i="7"/>
  <c r="I2018" i="7"/>
  <c r="I2019" i="7"/>
  <c r="I2020" i="7"/>
  <c r="I193" i="7"/>
  <c r="I69" i="7"/>
  <c r="I2021" i="7"/>
  <c r="I194" i="7"/>
  <c r="I195" i="7"/>
  <c r="I2022" i="7"/>
  <c r="I2023" i="7"/>
  <c r="I2024" i="7"/>
  <c r="I196" i="7"/>
  <c r="I1091" i="7"/>
  <c r="I525" i="7"/>
  <c r="I526" i="7"/>
  <c r="I2025" i="7"/>
  <c r="I2026" i="7"/>
  <c r="I1092" i="7"/>
  <c r="I197" i="7"/>
  <c r="I527" i="7"/>
  <c r="I1093" i="7"/>
  <c r="I1094" i="7"/>
  <c r="I1095" i="7"/>
  <c r="I198" i="7"/>
  <c r="I2027" i="7"/>
  <c r="I1096" i="7"/>
  <c r="I199" i="7"/>
  <c r="I528" i="7"/>
  <c r="I1097" i="7"/>
  <c r="I1098" i="7"/>
  <c r="I529" i="7"/>
  <c r="I1099" i="7"/>
  <c r="I2028" i="7"/>
  <c r="I2029" i="7"/>
  <c r="I1100" i="7"/>
  <c r="I200" i="7"/>
  <c r="I201" i="7"/>
  <c r="I2030" i="7"/>
  <c r="I2031" i="7"/>
  <c r="I1101" i="7"/>
  <c r="I1102" i="7"/>
  <c r="I530" i="7"/>
  <c r="I1103" i="7"/>
  <c r="I2032" i="7"/>
  <c r="I202" i="7"/>
  <c r="I2033" i="7"/>
  <c r="I203" i="7"/>
  <c r="I531" i="7"/>
  <c r="I1104" i="7"/>
  <c r="I2034" i="7"/>
  <c r="I2035" i="7"/>
  <c r="I532" i="7"/>
  <c r="I1105" i="7"/>
  <c r="I533" i="7"/>
  <c r="I2036" i="7"/>
  <c r="I2037" i="7"/>
  <c r="I204" i="7"/>
  <c r="I2038" i="7"/>
  <c r="I534" i="7"/>
  <c r="I535" i="7"/>
  <c r="I1106" i="7"/>
  <c r="I536" i="7"/>
  <c r="I2039" i="7"/>
  <c r="I2040" i="7"/>
  <c r="I205" i="7"/>
  <c r="I206" i="7"/>
  <c r="I2041" i="7"/>
  <c r="I2042" i="7"/>
  <c r="I1107" i="7"/>
  <c r="I537" i="7"/>
  <c r="I538" i="7"/>
  <c r="I2043" i="7"/>
  <c r="I1108" i="7"/>
  <c r="I2044" i="7"/>
  <c r="I539" i="7"/>
  <c r="I1109" i="7"/>
  <c r="I540" i="7"/>
  <c r="I1110" i="7"/>
  <c r="I30" i="7"/>
  <c r="I541" i="7"/>
  <c r="I2045" i="7"/>
  <c r="I2046" i="7"/>
  <c r="I70" i="7"/>
  <c r="I2047" i="7"/>
  <c r="I2048" i="7"/>
  <c r="I542" i="7"/>
  <c r="I2049" i="7"/>
  <c r="I2050" i="7"/>
  <c r="I1111" i="7"/>
  <c r="I71" i="7"/>
  <c r="I1112" i="7"/>
  <c r="I1113" i="7"/>
  <c r="I2051" i="7"/>
  <c r="I2052" i="7"/>
  <c r="I2053" i="7"/>
  <c r="I2054" i="7"/>
  <c r="I1114" i="7"/>
  <c r="I2055" i="7"/>
  <c r="I2056" i="7"/>
  <c r="I207" i="7"/>
  <c r="I1115" i="7"/>
  <c r="I72" i="7"/>
  <c r="I2057" i="7"/>
  <c r="I1116" i="7"/>
  <c r="I1117" i="7"/>
  <c r="I2058" i="7"/>
  <c r="I2059" i="7"/>
  <c r="I2060" i="7"/>
  <c r="I2061" i="7"/>
  <c r="I543" i="7"/>
  <c r="I2062" i="7"/>
  <c r="I208" i="7"/>
  <c r="I2063" i="7"/>
  <c r="I2064" i="7"/>
  <c r="I1118" i="7"/>
  <c r="I2065" i="7"/>
  <c r="I1119" i="7"/>
  <c r="I1120" i="7"/>
  <c r="I1121" i="7"/>
  <c r="I2066" i="7"/>
  <c r="I2067" i="7"/>
  <c r="I2068" i="7"/>
  <c r="I544" i="7"/>
  <c r="I209" i="7"/>
  <c r="I1122" i="7"/>
  <c r="I2069" i="7"/>
  <c r="I1123" i="7"/>
  <c r="I2070" i="7"/>
  <c r="I2071" i="7"/>
  <c r="I1124" i="7"/>
  <c r="I2072" i="7"/>
  <c r="I1125" i="7"/>
  <c r="I2073" i="7"/>
  <c r="I2074" i="7"/>
  <c r="I2075" i="7"/>
  <c r="I2076" i="7"/>
  <c r="I1126" i="7"/>
  <c r="I2077" i="7"/>
  <c r="I2078" i="7"/>
  <c r="I2079" i="7"/>
  <c r="I2080" i="7"/>
  <c r="I2081" i="7"/>
  <c r="I1127" i="7"/>
  <c r="I2082" i="7"/>
  <c r="I1128" i="7"/>
  <c r="I2083" i="7"/>
  <c r="I1129" i="7"/>
  <c r="I2084" i="7"/>
  <c r="I1130" i="7"/>
  <c r="I2085" i="7"/>
  <c r="I1131" i="7"/>
  <c r="I2086" i="7"/>
  <c r="I2087" i="7"/>
  <c r="I1132" i="7"/>
  <c r="I1133" i="7"/>
  <c r="I1134" i="7"/>
  <c r="I545" i="7"/>
  <c r="I73" i="7"/>
  <c r="I2088" i="7"/>
  <c r="I2089" i="7"/>
  <c r="I2090" i="7"/>
  <c r="I2091" i="7"/>
  <c r="I2092" i="7"/>
  <c r="I1135" i="7"/>
  <c r="I1136" i="7"/>
  <c r="I546" i="7"/>
  <c r="I1137" i="7"/>
  <c r="I2093" i="7"/>
  <c r="I2094" i="7"/>
  <c r="I547" i="7"/>
  <c r="I2095" i="7"/>
  <c r="I2096" i="7"/>
  <c r="I2097" i="7"/>
  <c r="I2098" i="7"/>
  <c r="I1138" i="7"/>
  <c r="I2099" i="7"/>
  <c r="I1139" i="7"/>
  <c r="I548" i="7"/>
  <c r="I210" i="7"/>
  <c r="I2100" i="7"/>
  <c r="I2101" i="7"/>
  <c r="I549" i="7"/>
  <c r="I550" i="7"/>
  <c r="I2102" i="7"/>
  <c r="I2103" i="7"/>
  <c r="I2104" i="7"/>
  <c r="I2105" i="7"/>
  <c r="I1140" i="7"/>
  <c r="I1141" i="7"/>
  <c r="I2106" i="7"/>
  <c r="I2107" i="7"/>
  <c r="I551" i="7"/>
  <c r="I2108" i="7"/>
  <c r="I2109" i="7"/>
  <c r="I2110" i="7"/>
  <c r="I552" i="7"/>
  <c r="I74" i="7"/>
  <c r="I1142" i="7"/>
  <c r="I1143" i="7"/>
  <c r="I553" i="7"/>
  <c r="I211" i="7"/>
  <c r="I2111" i="7"/>
  <c r="I554" i="7"/>
  <c r="I1144" i="7"/>
  <c r="I555" i="7"/>
  <c r="I212" i="7"/>
  <c r="I1145" i="7"/>
  <c r="I556" i="7"/>
  <c r="I2112" i="7"/>
  <c r="I1146" i="7"/>
  <c r="I2113" i="7"/>
  <c r="I2114" i="7"/>
  <c r="I213" i="7"/>
  <c r="I2115" i="7"/>
  <c r="I75" i="7"/>
  <c r="I1147" i="7"/>
  <c r="I2116" i="7"/>
  <c r="I2117" i="7"/>
  <c r="I2118" i="7"/>
  <c r="I2119" i="7"/>
  <c r="I214" i="7"/>
  <c r="I1148" i="7"/>
  <c r="I2120" i="7"/>
  <c r="I1149" i="7"/>
  <c r="I2121" i="7"/>
  <c r="I2122" i="7"/>
  <c r="I1150" i="7"/>
  <c r="I2123" i="7"/>
  <c r="I1151" i="7"/>
  <c r="I2124" i="7"/>
  <c r="I2125" i="7"/>
  <c r="I557" i="7"/>
  <c r="I2126" i="7"/>
  <c r="I2127" i="7"/>
  <c r="I2128" i="7"/>
  <c r="I558" i="7"/>
  <c r="I215" i="7"/>
  <c r="I1152" i="7"/>
  <c r="I2129" i="7"/>
  <c r="I2130" i="7"/>
  <c r="I216" i="7"/>
  <c r="I9" i="7"/>
  <c r="I559" i="7"/>
  <c r="I76" i="7"/>
  <c r="I560" i="7"/>
  <c r="I2131" i="7"/>
  <c r="I561" i="7"/>
  <c r="I217" i="7"/>
  <c r="I1153" i="7"/>
  <c r="I2132" i="7"/>
  <c r="I2133" i="7"/>
  <c r="I2134" i="7"/>
  <c r="I2135" i="7"/>
  <c r="I562" i="7"/>
  <c r="I2136" i="7"/>
  <c r="I2137" i="7"/>
  <c r="I2138" i="7"/>
  <c r="I2139" i="7"/>
  <c r="I1154" i="7"/>
  <c r="I218" i="7"/>
  <c r="I2140" i="7"/>
  <c r="I2141" i="7"/>
  <c r="I2142" i="7"/>
  <c r="I563" i="7"/>
  <c r="I2143" i="7"/>
  <c r="I1155" i="7"/>
  <c r="I1156" i="7"/>
  <c r="I2144" i="7"/>
  <c r="I1157" i="7"/>
  <c r="I1158" i="7"/>
  <c r="I1159" i="7"/>
  <c r="I564" i="7"/>
  <c r="I2145" i="7"/>
  <c r="I219" i="7"/>
  <c r="I2146" i="7"/>
  <c r="I2147" i="7"/>
  <c r="I2148" i="7"/>
  <c r="I2149" i="7"/>
  <c r="I2150" i="7"/>
  <c r="I2151" i="7"/>
  <c r="I1160" i="7"/>
  <c r="I2152" i="7"/>
  <c r="I2153" i="7"/>
  <c r="I565" i="7"/>
  <c r="I2154" i="7"/>
  <c r="I566" i="7"/>
  <c r="I2155" i="7"/>
  <c r="I567" i="7"/>
  <c r="I1161" i="7"/>
  <c r="I1162" i="7"/>
  <c r="I2156" i="7"/>
  <c r="I1163" i="7"/>
  <c r="I1164" i="7"/>
  <c r="I220" i="7"/>
  <c r="I2157" i="7"/>
  <c r="I1165" i="7"/>
  <c r="I2158" i="7"/>
  <c r="I2159" i="7"/>
  <c r="I1166" i="7"/>
  <c r="I568" i="7"/>
  <c r="I77" i="7"/>
  <c r="I569" i="7"/>
  <c r="I2160" i="7"/>
  <c r="I221" i="7"/>
  <c r="I570" i="7"/>
  <c r="I2161" i="7"/>
  <c r="I2162" i="7"/>
  <c r="I222" i="7"/>
  <c r="I2163" i="7"/>
  <c r="I571" i="7"/>
  <c r="I572" i="7"/>
  <c r="I573" i="7"/>
  <c r="I574" i="7"/>
  <c r="I575" i="7"/>
  <c r="I2164" i="7"/>
  <c r="I2165" i="7"/>
  <c r="I2166" i="7"/>
  <c r="I576" i="7"/>
  <c r="I2167" i="7"/>
  <c r="I577" i="7"/>
  <c r="I223" i="7"/>
  <c r="I1167" i="7"/>
  <c r="I2168" i="7"/>
  <c r="I2169" i="7"/>
  <c r="I2170" i="7"/>
  <c r="I1168" i="7"/>
  <c r="I2171" i="7"/>
  <c r="I1169" i="7"/>
  <c r="I2172" i="7"/>
  <c r="I2173" i="7"/>
  <c r="I578" i="7"/>
  <c r="I1170" i="7"/>
  <c r="I2174" i="7"/>
  <c r="I2175" i="7"/>
  <c r="I579" i="7"/>
  <c r="I580" i="7"/>
  <c r="I2176" i="7"/>
  <c r="I2177" i="7"/>
  <c r="I2178" i="7"/>
  <c r="I2179" i="7"/>
  <c r="I2180" i="7"/>
  <c r="I2181" i="7"/>
  <c r="I2182" i="7"/>
  <c r="I1171" i="7"/>
  <c r="I2183" i="7"/>
  <c r="I2184" i="7"/>
  <c r="I2185" i="7"/>
  <c r="I2186" i="7"/>
  <c r="I1172" i="7"/>
  <c r="I224" i="7"/>
  <c r="I1173" i="7"/>
  <c r="I581" i="7"/>
  <c r="I1174" i="7"/>
  <c r="I2187" i="7"/>
  <c r="I225" i="7"/>
  <c r="I2188" i="7"/>
  <c r="I2189" i="7"/>
  <c r="I2190" i="7"/>
  <c r="I1175" i="7"/>
  <c r="I2191" i="7"/>
  <c r="I1176" i="7"/>
  <c r="I2192" i="7"/>
  <c r="I2193" i="7"/>
  <c r="I2194" i="7"/>
  <c r="I1177" i="7"/>
  <c r="I78" i="7"/>
  <c r="I79" i="7"/>
  <c r="I2195" i="7"/>
  <c r="I2196" i="7"/>
  <c r="I2197" i="7"/>
  <c r="I2198" i="7"/>
  <c r="I1178" i="7"/>
  <c r="I2199" i="7"/>
  <c r="I582" i="7"/>
  <c r="I2200" i="7"/>
  <c r="I80" i="7"/>
  <c r="I2201" i="7"/>
  <c r="I583" i="7"/>
  <c r="I2202" i="7"/>
  <c r="I2203" i="7"/>
  <c r="I2204" i="7"/>
  <c r="I584" i="7"/>
  <c r="I2205" i="7"/>
  <c r="I2206" i="7"/>
  <c r="I1179" i="7"/>
  <c r="I1180" i="7"/>
  <c r="I226" i="7"/>
  <c r="I1181" i="7"/>
  <c r="I2207" i="7"/>
  <c r="I585" i="7"/>
  <c r="I81" i="7"/>
  <c r="I227" i="7"/>
  <c r="I228" i="7"/>
  <c r="I1182" i="7"/>
  <c r="I2208" i="7"/>
  <c r="I586" i="7"/>
  <c r="I587" i="7"/>
  <c r="I229" i="7"/>
  <c r="I1183" i="7"/>
  <c r="I2209" i="7"/>
  <c r="I2210" i="7"/>
  <c r="I1184" i="7"/>
  <c r="I588" i="7"/>
  <c r="I589" i="7"/>
  <c r="I1185" i="7"/>
  <c r="I2211" i="7"/>
  <c r="I590" i="7"/>
  <c r="I591" i="7"/>
  <c r="I2212" i="7"/>
  <c r="I2213" i="7"/>
  <c r="I592" i="7"/>
  <c r="I593" i="7"/>
  <c r="I2214" i="7"/>
  <c r="I2215" i="7"/>
  <c r="I1186" i="7"/>
  <c r="I2216" i="7"/>
  <c r="I1187" i="7"/>
  <c r="I2217" i="7"/>
  <c r="I1188" i="7"/>
  <c r="I1189" i="7"/>
  <c r="I594" i="7"/>
  <c r="I2218" i="7"/>
  <c r="I595" i="7"/>
  <c r="I2219" i="7"/>
  <c r="I2220" i="7"/>
  <c r="I2221" i="7"/>
  <c r="I2222" i="7"/>
  <c r="I10" i="7"/>
  <c r="I596" i="7"/>
  <c r="I2223" i="7"/>
  <c r="I2224" i="7"/>
  <c r="I2225" i="7"/>
  <c r="I1190" i="7"/>
  <c r="I2226" i="7"/>
  <c r="I1191" i="7"/>
  <c r="I1192" i="7"/>
  <c r="I82" i="7"/>
  <c r="I1193" i="7"/>
  <c r="I1194" i="7"/>
  <c r="I2227" i="7"/>
  <c r="I2228" i="7"/>
  <c r="I2229" i="7"/>
  <c r="I1195" i="7"/>
  <c r="I83" i="7"/>
  <c r="I2230" i="7"/>
  <c r="I597" i="7"/>
  <c r="I1196" i="7"/>
  <c r="I2231" i="7"/>
  <c r="I598" i="7"/>
  <c r="I2232" i="7"/>
  <c r="I2233" i="7"/>
  <c r="I2234" i="7"/>
  <c r="I2235" i="7"/>
  <c r="I2236" i="7"/>
  <c r="I599" i="7"/>
  <c r="I600" i="7"/>
  <c r="I1197" i="7"/>
  <c r="I230" i="7"/>
  <c r="I2237" i="7"/>
  <c r="I2238" i="7"/>
  <c r="I2239" i="7"/>
  <c r="I1198" i="7"/>
  <c r="I2240" i="7"/>
  <c r="I601" i="7"/>
  <c r="I2241" i="7"/>
  <c r="I2242" i="7"/>
  <c r="I1199" i="7"/>
  <c r="I2243" i="7"/>
  <c r="I84" i="7"/>
  <c r="I2244" i="7"/>
  <c r="I231" i="7"/>
  <c r="I2245" i="7"/>
  <c r="I1200" i="7"/>
  <c r="I602" i="7"/>
  <c r="I232" i="7"/>
  <c r="I233" i="7"/>
  <c r="I2246" i="7"/>
  <c r="I603" i="7"/>
  <c r="I85" i="7"/>
  <c r="I2247" i="7"/>
  <c r="I2248" i="7"/>
  <c r="I2249" i="7"/>
  <c r="I2250" i="7"/>
  <c r="I2251" i="7"/>
  <c r="I234" i="7"/>
  <c r="I1201" i="7"/>
  <c r="I235" i="7"/>
  <c r="I2252" i="7"/>
  <c r="I2253" i="7"/>
  <c r="I1202" i="7"/>
  <c r="I2254" i="7"/>
  <c r="I604" i="7"/>
  <c r="I1203" i="7"/>
  <c r="I2255" i="7"/>
  <c r="I1204" i="7"/>
  <c r="I2256" i="7"/>
  <c r="I2257" i="7"/>
  <c r="I2258" i="7"/>
  <c r="I2259" i="7"/>
  <c r="I2260" i="7"/>
  <c r="I2261" i="7"/>
  <c r="I2262" i="7"/>
  <c r="I2263" i="7"/>
  <c r="I2264" i="7"/>
  <c r="I1205" i="7"/>
  <c r="I2265" i="7"/>
  <c r="I1206" i="7"/>
  <c r="I236" i="7"/>
  <c r="I60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37" i="7"/>
  <c r="I2289" i="7"/>
  <c r="I606" i="7"/>
  <c r="I1207" i="7"/>
  <c r="I607" i="7"/>
  <c r="I1208" i="7"/>
  <c r="I2290" i="7"/>
  <c r="I2291" i="7"/>
  <c r="I2292" i="7"/>
  <c r="I1209" i="7"/>
  <c r="I2293" i="7"/>
  <c r="I2294" i="7"/>
  <c r="I2295" i="7"/>
  <c r="I608" i="7"/>
  <c r="I1210" i="7"/>
  <c r="I2296" i="7"/>
  <c r="I1211" i="7"/>
  <c r="I2297" i="7"/>
  <c r="I609" i="7"/>
  <c r="I2298" i="7"/>
  <c r="I610" i="7"/>
  <c r="I2299" i="7"/>
  <c r="I2300" i="7"/>
  <c r="I1212" i="7"/>
  <c r="I2301" i="7"/>
  <c r="I2302" i="7"/>
  <c r="I611" i="7"/>
  <c r="I2303" i="7"/>
  <c r="I1213" i="7"/>
  <c r="I2304" i="7"/>
  <c r="I2305" i="7"/>
  <c r="I238" i="7"/>
  <c r="I2306" i="7"/>
  <c r="I2307" i="7"/>
  <c r="I612" i="7"/>
  <c r="I613" i="7"/>
  <c r="I1214" i="7"/>
  <c r="I1215" i="7"/>
  <c r="I1216" i="7"/>
  <c r="I2308" i="7"/>
  <c r="I1217" i="7"/>
  <c r="I2309" i="7"/>
  <c r="I86" i="7"/>
  <c r="I2310" i="7"/>
  <c r="I1218" i="7"/>
  <c r="I2311" i="7"/>
  <c r="I2312" i="7"/>
  <c r="I1219" i="7"/>
  <c r="I2313" i="7"/>
  <c r="I87" i="7"/>
  <c r="I2314" i="7"/>
  <c r="I1220" i="7"/>
  <c r="I2315" i="7"/>
  <c r="I2316" i="7"/>
  <c r="I2317" i="7"/>
  <c r="I2318" i="7"/>
  <c r="I239" i="7"/>
  <c r="I2319" i="7"/>
  <c r="I2320" i="7"/>
  <c r="I614" i="7"/>
  <c r="I2321" i="7"/>
  <c r="I2322" i="7"/>
  <c r="I2323" i="7"/>
  <c r="I615" i="7"/>
  <c r="I616" i="7"/>
  <c r="I2324" i="7"/>
  <c r="I1221" i="7"/>
  <c r="I617" i="7"/>
  <c r="I2325" i="7"/>
  <c r="I1222" i="7"/>
  <c r="I1223" i="7"/>
  <c r="I2326" i="7"/>
  <c r="I2327" i="7"/>
  <c r="I618" i="7"/>
  <c r="I88" i="7"/>
  <c r="I1224" i="7"/>
  <c r="I2328" i="7"/>
  <c r="I31" i="7"/>
  <c r="I2329" i="7"/>
  <c r="I2330" i="7"/>
  <c r="I619" i="7"/>
  <c r="I2331" i="7"/>
  <c r="I32" i="7"/>
  <c r="I2332" i="7"/>
  <c r="I2333" i="7"/>
  <c r="I2334" i="7"/>
  <c r="I2335" i="7"/>
  <c r="I2336" i="7"/>
  <c r="I2337" i="7"/>
  <c r="I1225" i="7"/>
  <c r="I2338" i="7"/>
  <c r="I1226" i="7"/>
  <c r="I2339" i="7"/>
  <c r="I2340" i="7"/>
  <c r="I2341" i="7"/>
  <c r="I2342" i="7"/>
  <c r="I2343" i="7"/>
  <c r="I89" i="7"/>
  <c r="I2344" i="7"/>
  <c r="I2345" i="7"/>
  <c r="I2346" i="7"/>
  <c r="I2347" i="7"/>
  <c r="I2348" i="7"/>
  <c r="I1227" i="7"/>
  <c r="I2349" i="7"/>
  <c r="I2350" i="7"/>
  <c r="I620" i="7"/>
  <c r="I2351" i="7"/>
  <c r="I2352" i="7"/>
  <c r="I2353" i="7"/>
  <c r="I2354" i="7"/>
  <c r="I1228" i="7"/>
  <c r="I621" i="7"/>
  <c r="I2355" i="7"/>
  <c r="I2356" i="7"/>
  <c r="I622" i="7"/>
  <c r="I2357" i="7"/>
  <c r="I2358" i="7"/>
  <c r="I2359" i="7"/>
  <c r="I2360" i="7"/>
  <c r="I240" i="7"/>
  <c r="I2361" i="7"/>
  <c r="I2362" i="7"/>
  <c r="I2363" i="7"/>
  <c r="I1229" i="7"/>
  <c r="I1230" i="7"/>
  <c r="I2364" i="7"/>
  <c r="I2365" i="7"/>
  <c r="I2366" i="7"/>
  <c r="I2367" i="7"/>
  <c r="I2368" i="7"/>
  <c r="I2369" i="7"/>
  <c r="I2370" i="7"/>
  <c r="I2371" i="7"/>
  <c r="I2372" i="7"/>
  <c r="I2373" i="7"/>
  <c r="I2374" i="7"/>
  <c r="I623" i="7"/>
  <c r="I2375" i="7"/>
  <c r="I2376" i="7"/>
  <c r="I2377" i="7"/>
  <c r="I2378" i="7"/>
  <c r="I2379" i="7"/>
  <c r="I1231" i="7"/>
  <c r="I2380" i="7"/>
  <c r="I2381" i="7"/>
  <c r="I1232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624" i="7"/>
  <c r="I2396" i="7"/>
  <c r="I2397" i="7"/>
  <c r="I625" i="7"/>
  <c r="I2398" i="7"/>
  <c r="I2399" i="7"/>
  <c r="I1233" i="7"/>
  <c r="I2400" i="7"/>
  <c r="I2401" i="7"/>
  <c r="I2402" i="7"/>
  <c r="I2403" i="7"/>
  <c r="I2404" i="7"/>
  <c r="I2405" i="7"/>
  <c r="I241" i="7"/>
  <c r="I2406" i="7"/>
  <c r="I2407" i="7"/>
  <c r="I2408" i="7"/>
  <c r="I2409" i="7"/>
  <c r="I1234" i="7"/>
  <c r="I2410" i="7"/>
  <c r="I1235" i="7"/>
  <c r="I2411" i="7"/>
  <c r="I2412" i="7"/>
  <c r="I2413" i="7"/>
  <c r="I242" i="7"/>
  <c r="I2414" i="7"/>
  <c r="I2415" i="7"/>
  <c r="I2416" i="7"/>
  <c r="I2417" i="7"/>
  <c r="I2418" i="7"/>
  <c r="I90" i="7"/>
  <c r="I2419" i="7"/>
  <c r="I2420" i="7"/>
  <c r="I2421" i="7"/>
  <c r="I2422" i="7"/>
  <c r="I2423" i="7"/>
  <c r="I2424" i="7"/>
  <c r="I2425" i="7"/>
  <c r="I243" i="7"/>
  <c r="I2426" i="7"/>
  <c r="I2427" i="7"/>
  <c r="I2428" i="7"/>
  <c r="I626" i="7"/>
  <c r="I2429" i="7"/>
  <c r="I2430" i="7"/>
  <c r="I2431" i="7"/>
  <c r="I2432" i="7"/>
  <c r="I2433" i="7"/>
  <c r="I2434" i="7"/>
  <c r="I2435" i="7"/>
  <c r="I1236" i="7"/>
  <c r="I627" i="7"/>
  <c r="I2436" i="7"/>
  <c r="I2437" i="7"/>
  <c r="I2438" i="7"/>
  <c r="I2439" i="7"/>
  <c r="I2440" i="7"/>
  <c r="I2441" i="7"/>
  <c r="I2442" i="7"/>
  <c r="I2443" i="7"/>
  <c r="I2444" i="7"/>
  <c r="I2445" i="7"/>
  <c r="I1237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4" i="7"/>
  <c r="I2460" i="7"/>
  <c r="I2461" i="7"/>
  <c r="I2462" i="7"/>
  <c r="I2463" i="7"/>
  <c r="I2464" i="7"/>
  <c r="I1238" i="7"/>
  <c r="I2465" i="7"/>
  <c r="I2466" i="7"/>
  <c r="I2467" i="7"/>
  <c r="I2468" i="7"/>
  <c r="I2469" i="7"/>
  <c r="I2470" i="7"/>
  <c r="I2471" i="7"/>
  <c r="I2472" i="7"/>
  <c r="I2473" i="7"/>
  <c r="I2474" i="7"/>
  <c r="I2475" i="7"/>
  <c r="I245" i="7"/>
  <c r="I2476" i="7"/>
  <c r="I2477" i="7"/>
  <c r="I2478" i="7"/>
  <c r="I2479" i="7"/>
  <c r="I2480" i="7"/>
  <c r="I2481" i="7"/>
  <c r="I1239" i="7"/>
  <c r="I1240" i="7"/>
  <c r="I2482" i="7"/>
  <c r="I2483" i="7"/>
  <c r="I628" i="7"/>
  <c r="I2484" i="7"/>
  <c r="I629" i="7"/>
  <c r="I2485" i="7"/>
  <c r="I1241" i="7"/>
  <c r="I2486" i="7"/>
  <c r="I2487" i="7"/>
  <c r="I2488" i="7"/>
  <c r="I2489" i="7"/>
  <c r="I2490" i="7"/>
  <c r="I2491" i="7"/>
  <c r="I2492" i="7"/>
  <c r="I2493" i="7"/>
  <c r="I630" i="7"/>
  <c r="I2494" i="7"/>
  <c r="I246" i="7"/>
  <c r="I247" i="7"/>
  <c r="I2495" i="7"/>
  <c r="I2496" i="7"/>
  <c r="I2497" i="7"/>
  <c r="I631" i="7"/>
  <c r="I2498" i="7"/>
  <c r="I632" i="7"/>
  <c r="I2499" i="7"/>
  <c r="I91" i="7"/>
  <c r="I2500" i="7"/>
  <c r="I33" i="7"/>
  <c r="I2501" i="7"/>
  <c r="I2502" i="7"/>
  <c r="I2503" i="7"/>
  <c r="I2504" i="7"/>
  <c r="I2505" i="7"/>
  <c r="I2506" i="7"/>
  <c r="I2507" i="7"/>
  <c r="I92" i="7"/>
  <c r="I1242" i="7"/>
  <c r="I2508" i="7"/>
  <c r="I248" i="7"/>
  <c r="I2509" i="7"/>
  <c r="I2510" i="7"/>
  <c r="I633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634" i="7"/>
  <c r="I2524" i="7"/>
  <c r="I2525" i="7"/>
  <c r="I2526" i="7"/>
  <c r="I2527" i="7"/>
  <c r="I2528" i="7"/>
  <c r="I635" i="7"/>
  <c r="I2529" i="7"/>
  <c r="I2530" i="7"/>
  <c r="I2531" i="7"/>
  <c r="I2532" i="7"/>
  <c r="I2533" i="7"/>
  <c r="I2534" i="7"/>
  <c r="I2535" i="7"/>
  <c r="I2536" i="7"/>
  <c r="I636" i="7"/>
  <c r="I1243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49" i="7"/>
  <c r="I2552" i="7"/>
  <c r="I2553" i="7"/>
  <c r="I1244" i="7"/>
  <c r="I93" i="7"/>
  <c r="I2554" i="7"/>
  <c r="I2555" i="7"/>
  <c r="I2556" i="7"/>
  <c r="I1245" i="7"/>
  <c r="I1246" i="7"/>
  <c r="I2557" i="7"/>
  <c r="I1247" i="7"/>
  <c r="I637" i="7"/>
  <c r="I1248" i="7"/>
  <c r="I1249" i="7"/>
  <c r="I1250" i="7"/>
  <c r="I1251" i="7"/>
  <c r="I2558" i="7"/>
  <c r="I250" i="7"/>
  <c r="I2559" i="7"/>
  <c r="I1252" i="7"/>
  <c r="I2560" i="7"/>
  <c r="I1253" i="7"/>
  <c r="I34" i="7"/>
  <c r="I2561" i="7"/>
  <c r="I2562" i="7"/>
  <c r="I1254" i="7"/>
  <c r="I35" i="7"/>
  <c r="I1255" i="7"/>
  <c r="I2563" i="7"/>
  <c r="I2564" i="7"/>
  <c r="I2565" i="7"/>
  <c r="I1256" i="7"/>
  <c r="I638" i="7"/>
  <c r="I2566" i="7"/>
  <c r="I2567" i="7"/>
  <c r="I2568" i="7"/>
  <c r="I639" i="7"/>
  <c r="I1257" i="7"/>
  <c r="I2569" i="7"/>
  <c r="I11" i="7"/>
  <c r="I251" i="7"/>
  <c r="I1258" i="7"/>
  <c r="I2570" i="7"/>
  <c r="I1259" i="7"/>
  <c r="I1260" i="7"/>
  <c r="I1261" i="7"/>
  <c r="I1262" i="7"/>
  <c r="I640" i="7"/>
  <c r="I94" i="7"/>
  <c r="I1263" i="7"/>
  <c r="I641" i="7"/>
  <c r="I2571" i="7"/>
  <c r="I252" i="7"/>
  <c r="I2572" i="7"/>
  <c r="I2573" i="7"/>
  <c r="I95" i="7"/>
  <c r="I1264" i="7"/>
  <c r="I642" i="7"/>
  <c r="I253" i="7"/>
  <c r="I2574" i="7"/>
  <c r="I2575" i="7"/>
  <c r="I2576" i="7"/>
  <c r="I2577" i="7"/>
  <c r="I2578" i="7"/>
  <c r="I643" i="7"/>
  <c r="I2579" i="7"/>
  <c r="I644" i="7"/>
  <c r="I1265" i="7"/>
  <c r="I96" i="7"/>
  <c r="I254" i="7"/>
  <c r="I255" i="7"/>
  <c r="I2580" i="7"/>
  <c r="I645" i="7"/>
  <c r="I2581" i="7"/>
  <c r="I1266" i="7"/>
  <c r="I646" i="7"/>
  <c r="I647" i="7"/>
  <c r="I2582" i="7"/>
  <c r="I1267" i="7"/>
  <c r="I1268" i="7"/>
  <c r="I2583" i="7"/>
  <c r="I648" i="7"/>
  <c r="I2584" i="7"/>
  <c r="I1269" i="7"/>
  <c r="I2585" i="7"/>
  <c r="I2586" i="7"/>
  <c r="I256" i="7"/>
  <c r="I1270" i="7"/>
  <c r="I257" i="7"/>
  <c r="I2587" i="7"/>
  <c r="I2588" i="7"/>
  <c r="I649" i="7"/>
  <c r="I258" i="7"/>
  <c r="I1271" i="7"/>
  <c r="I1272" i="7"/>
  <c r="I259" i="7"/>
  <c r="I2589" i="7"/>
  <c r="I260" i="7"/>
  <c r="I261" i="7"/>
  <c r="I2590" i="7"/>
  <c r="I650" i="7"/>
  <c r="I262" i="7"/>
  <c r="I97" i="7"/>
  <c r="I1273" i="7"/>
  <c r="I1274" i="7"/>
  <c r="I2591" i="7"/>
  <c r="I1275" i="7"/>
  <c r="I2592" i="7"/>
  <c r="I1276" i="7"/>
  <c r="I651" i="7"/>
  <c r="I263" i="7"/>
  <c r="I652" i="7"/>
  <c r="I1277" i="7"/>
  <c r="I2593" i="7"/>
  <c r="I2594" i="7"/>
  <c r="I1278" i="7"/>
  <c r="I1279" i="7"/>
  <c r="I653" i="7"/>
  <c r="I264" i="7"/>
  <c r="I2595" i="7"/>
  <c r="I1280" i="7"/>
  <c r="I1281" i="7"/>
  <c r="I1282" i="7"/>
  <c r="I654" i="7"/>
  <c r="I1283" i="7"/>
  <c r="I2596" i="7"/>
  <c r="I265" i="7"/>
  <c r="I2597" i="7"/>
  <c r="I1284" i="7"/>
  <c r="I2598" i="7"/>
  <c r="I2599" i="7"/>
  <c r="I2600" i="7"/>
  <c r="I655" i="7"/>
  <c r="I2601" i="7"/>
  <c r="I2602" i="7"/>
  <c r="I2603" i="7"/>
  <c r="I2604" i="7"/>
  <c r="I1285" i="7"/>
  <c r="I2605" i="7"/>
  <c r="I1286" i="7"/>
  <c r="I656" i="7"/>
  <c r="I266" i="7"/>
  <c r="I267" i="7"/>
  <c r="I2606" i="7"/>
  <c r="I2607" i="7"/>
  <c r="I268" i="7"/>
  <c r="I2608" i="7"/>
  <c r="I2609" i="7"/>
  <c r="I2610" i="7"/>
  <c r="I2611" i="7"/>
  <c r="I269" i="7"/>
  <c r="I36" i="7"/>
  <c r="I2612" i="7"/>
  <c r="I2613" i="7"/>
  <c r="I2614" i="7"/>
  <c r="I1287" i="7"/>
  <c r="I1288" i="7"/>
  <c r="I657" i="7"/>
  <c r="I1289" i="7"/>
  <c r="I2615" i="7"/>
  <c r="I2616" i="7"/>
  <c r="I2617" i="7"/>
  <c r="I2618" i="7"/>
  <c r="I2619" i="7"/>
  <c r="I658" i="7"/>
  <c r="I2620" i="7"/>
  <c r="I1290" i="7"/>
  <c r="I1291" i="7"/>
  <c r="I2621" i="7"/>
  <c r="I2622" i="7"/>
  <c r="I2623" i="7"/>
  <c r="I1292" i="7"/>
  <c r="I2624" i="7"/>
  <c r="I2625" i="7"/>
  <c r="I2626" i="7"/>
  <c r="I2627" i="7"/>
  <c r="I2628" i="7"/>
  <c r="I2629" i="7"/>
  <c r="I2630" i="7"/>
  <c r="I98" i="7"/>
  <c r="I2631" i="7"/>
  <c r="I2632" i="7"/>
  <c r="I2633" i="7"/>
  <c r="I2634" i="7"/>
  <c r="I2635" i="7"/>
  <c r="I659" i="7"/>
  <c r="I2636" i="7"/>
  <c r="I2637" i="7"/>
  <c r="I2638" i="7"/>
  <c r="I2639" i="7"/>
  <c r="I2640" i="7"/>
  <c r="I2641" i="7"/>
  <c r="I2642" i="7"/>
  <c r="I2643" i="7"/>
  <c r="I2644" i="7"/>
  <c r="I660" i="7"/>
  <c r="I661" i="7"/>
  <c r="I2645" i="7"/>
  <c r="I270" i="7"/>
  <c r="I1293" i="7"/>
  <c r="I2646" i="7"/>
  <c r="I2647" i="7"/>
  <c r="I662" i="7"/>
  <c r="I2648" i="7"/>
  <c r="I2649" i="7"/>
  <c r="I2650" i="7"/>
  <c r="I1294" i="7"/>
  <c r="I663" i="7"/>
  <c r="I664" i="7"/>
  <c r="I2651" i="7"/>
  <c r="I1295" i="7"/>
  <c r="I2652" i="7"/>
  <c r="I2653" i="7"/>
  <c r="I2654" i="7"/>
  <c r="I1296" i="7"/>
  <c r="I665" i="7"/>
  <c r="I2655" i="7"/>
  <c r="I2656" i="7"/>
  <c r="I2657" i="7"/>
  <c r="I2658" i="7"/>
  <c r="I1297" i="7"/>
  <c r="I1298" i="7"/>
  <c r="I2659" i="7"/>
  <c r="I666" i="7"/>
  <c r="I99" i="7"/>
  <c r="I2660" i="7"/>
  <c r="I100" i="7"/>
  <c r="I2661" i="7"/>
  <c r="I2662" i="7"/>
  <c r="I1299" i="7"/>
  <c r="I2663" i="7"/>
  <c r="I667" i="7"/>
  <c r="I1300" i="7"/>
  <c r="I2664" i="7"/>
  <c r="I2665" i="7"/>
  <c r="I1301" i="7"/>
  <c r="I668" i="7"/>
  <c r="I2666" i="7"/>
  <c r="I1302" i="7"/>
  <c r="I271" i="7"/>
  <c r="I669" i="7"/>
  <c r="I1303" i="7"/>
  <c r="I2667" i="7"/>
  <c r="I2668" i="7"/>
  <c r="I670" i="7"/>
  <c r="I2669" i="7"/>
  <c r="I671" i="7"/>
  <c r="I2670" i="7"/>
  <c r="I2671" i="7"/>
  <c r="I2672" i="7"/>
  <c r="I1304" i="7"/>
  <c r="I2673" i="7"/>
  <c r="I2674" i="7"/>
  <c r="I672" i="7"/>
  <c r="I2675" i="7"/>
  <c r="I1305" i="7"/>
  <c r="I2676" i="7"/>
  <c r="I2677" i="7"/>
  <c r="I272" i="7"/>
  <c r="I2678" i="7"/>
  <c r="I2679" i="7"/>
  <c r="I273" i="7"/>
  <c r="I2680" i="7"/>
  <c r="I2681" i="7"/>
  <c r="I1306" i="7"/>
  <c r="I2682" i="7"/>
  <c r="I2683" i="7"/>
  <c r="I673" i="7"/>
  <c r="I1307" i="7"/>
  <c r="I2684" i="7"/>
  <c r="I2685" i="7"/>
  <c r="I2686" i="7"/>
  <c r="I2687" i="7"/>
  <c r="I674" i="7"/>
  <c r="I675" i="7"/>
  <c r="I2688" i="7"/>
  <c r="I2689" i="7"/>
  <c r="I2690" i="7"/>
  <c r="I1308" i="7"/>
  <c r="I1309" i="7"/>
  <c r="I2691" i="7"/>
  <c r="I2692" i="7"/>
  <c r="I2693" i="7"/>
  <c r="I2694" i="7"/>
  <c r="I1310" i="7"/>
  <c r="I274" i="7"/>
  <c r="I1311" i="7"/>
  <c r="I37" i="7"/>
  <c r="I2695" i="7"/>
  <c r="I2696" i="7"/>
  <c r="I676" i="7"/>
  <c r="I677" i="7"/>
  <c r="I1312" i="7"/>
  <c r="I2697" i="7"/>
  <c r="I275" i="7"/>
  <c r="I678" i="7"/>
  <c r="I2698" i="7"/>
  <c r="I2699" i="7"/>
  <c r="I679" i="7"/>
  <c r="I2700" i="7"/>
  <c r="I2701" i="7"/>
  <c r="I38" i="7"/>
  <c r="I2702" i="7"/>
  <c r="I1313" i="7"/>
  <c r="I680" i="7"/>
  <c r="I2703" i="7"/>
  <c r="I1314" i="7"/>
  <c r="I1315" i="7"/>
  <c r="I2704" i="7"/>
  <c r="I2705" i="7"/>
  <c r="I2706" i="7"/>
  <c r="I681" i="7"/>
  <c r="I2707" i="7"/>
  <c r="I2708" i="7"/>
  <c r="I276" i="7"/>
  <c r="I277" i="7"/>
  <c r="I1316" i="7"/>
  <c r="I278" i="7"/>
  <c r="I101" i="7"/>
  <c r="I102" i="7"/>
  <c r="I2709" i="7"/>
  <c r="I2710" i="7"/>
  <c r="I682" i="7"/>
  <c r="I5" i="7"/>
  <c r="I2711" i="7"/>
  <c r="I2712" i="7"/>
  <c r="I39" i="7"/>
  <c r="I2713" i="7"/>
  <c r="I279" i="7"/>
  <c r="I1317" i="7"/>
  <c r="I2714" i="7"/>
  <c r="I2715" i="7"/>
  <c r="I2716" i="7"/>
  <c r="I2717" i="7"/>
  <c r="I1318" i="7"/>
  <c r="I2718" i="7"/>
  <c r="I683" i="7"/>
  <c r="I2719" i="7"/>
  <c r="I2720" i="7"/>
  <c r="I2721" i="7"/>
  <c r="I2722" i="7"/>
  <c r="I684" i="7"/>
  <c r="I2723" i="7"/>
  <c r="I2724" i="7"/>
  <c r="I103" i="7"/>
  <c r="I685" i="7"/>
  <c r="I2725" i="7"/>
  <c r="I2726" i="7"/>
  <c r="I68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1319" i="7"/>
  <c r="I2746" i="7"/>
  <c r="I2747" i="7"/>
  <c r="I1320" i="7"/>
  <c r="I40" i="7"/>
  <c r="I687" i="7"/>
  <c r="I2748" i="7"/>
  <c r="I2749" i="7"/>
  <c r="I2750" i="7"/>
  <c r="I2751" i="7"/>
  <c r="I2752" i="7"/>
  <c r="I2753" i="7"/>
  <c r="I688" i="7"/>
  <c r="I2754" i="7"/>
  <c r="I2755" i="7"/>
  <c r="I1321" i="7"/>
  <c r="I1322" i="7"/>
  <c r="I1323" i="7"/>
  <c r="I2756" i="7"/>
  <c r="I689" i="7"/>
  <c r="I280" i="7"/>
  <c r="I281" i="7"/>
  <c r="I2757" i="7"/>
  <c r="I2758" i="7"/>
  <c r="I2759" i="7"/>
  <c r="I1324" i="7"/>
  <c r="I2760" i="7"/>
  <c r="I282" i="7"/>
  <c r="I690" i="7"/>
  <c r="I2761" i="7"/>
  <c r="I2762" i="7"/>
  <c r="I2763" i="7"/>
  <c r="I2764" i="7"/>
  <c r="I2765" i="7"/>
  <c r="I2766" i="7"/>
  <c r="I2767" i="7"/>
  <c r="I2768" i="7"/>
  <c r="I1325" i="7"/>
  <c r="I2769" i="7"/>
  <c r="I2770" i="7"/>
  <c r="I2771" i="7"/>
  <c r="I2772" i="7"/>
  <c r="I1326" i="7"/>
  <c r="I2773" i="7"/>
  <c r="I691" i="7"/>
  <c r="I692" i="7"/>
  <c r="I2774" i="7"/>
  <c r="I1327" i="7"/>
  <c r="I2775" i="7"/>
  <c r="I2776" i="7"/>
  <c r="I1328" i="7"/>
  <c r="I2777" i="7"/>
  <c r="I2778" i="7"/>
  <c r="I104" i="7"/>
  <c r="I693" i="7"/>
  <c r="I1329" i="7"/>
  <c r="I283" i="7"/>
  <c r="I1330" i="7"/>
  <c r="I2779" i="7"/>
  <c r="I2780" i="7"/>
  <c r="I2781" i="7"/>
  <c r="I694" i="7"/>
  <c r="I1331" i="7"/>
  <c r="I1332" i="7"/>
  <c r="I1333" i="7"/>
  <c r="I2782" i="7"/>
  <c r="I2783" i="7"/>
  <c r="I2784" i="7"/>
  <c r="I2785" i="7"/>
  <c r="I2786" i="7"/>
  <c r="I2787" i="7"/>
  <c r="I2788" i="7"/>
  <c r="I2789" i="7"/>
  <c r="I2790" i="7"/>
  <c r="I1334" i="7"/>
  <c r="I2791" i="7"/>
  <c r="I1335" i="7"/>
  <c r="I2792" i="7"/>
  <c r="I2793" i="7"/>
  <c r="I2794" i="7"/>
  <c r="I1336" i="7"/>
  <c r="I2795" i="7"/>
  <c r="I1337" i="7"/>
  <c r="I2796" i="7"/>
  <c r="I2797" i="7"/>
  <c r="I2798" i="7"/>
  <c r="I2799" i="7"/>
  <c r="I2800" i="7"/>
  <c r="I2801" i="7"/>
  <c r="I2802" i="7"/>
  <c r="I695" i="7"/>
  <c r="I2803" i="7"/>
  <c r="I2804" i="7"/>
  <c r="I2805" i="7"/>
  <c r="I2806" i="7"/>
  <c r="I696" i="7"/>
  <c r="I1338" i="7"/>
  <c r="I2807" i="7"/>
  <c r="I2808" i="7"/>
  <c r="I2809" i="7"/>
  <c r="I2810" i="7"/>
  <c r="I2811" i="7"/>
  <c r="I2812" i="7"/>
  <c r="I697" i="7"/>
  <c r="I2813" i="7"/>
  <c r="I698" i="7"/>
  <c r="I2814" i="7"/>
  <c r="I1339" i="7"/>
  <c r="I1340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1341" i="7"/>
  <c r="I2827" i="7"/>
  <c r="I2828" i="7"/>
  <c r="I1342" i="7"/>
  <c r="I284" i="7"/>
  <c r="I285" i="7"/>
  <c r="I699" i="7"/>
  <c r="I2829" i="7"/>
  <c r="I2830" i="7"/>
  <c r="I700" i="7"/>
  <c r="I2831" i="7"/>
  <c r="I701" i="7"/>
  <c r="I1343" i="7"/>
  <c r="I2832" i="7"/>
  <c r="I2833" i="7"/>
  <c r="I702" i="7"/>
  <c r="I286" i="7"/>
  <c r="I1344" i="7"/>
  <c r="I2834" i="7"/>
  <c r="I2835" i="7"/>
  <c r="I2836" i="7"/>
  <c r="I2837" i="7"/>
  <c r="I2838" i="7"/>
  <c r="I2839" i="7"/>
  <c r="I2840" i="7"/>
  <c r="I1345" i="7"/>
  <c r="I2841" i="7"/>
  <c r="I2842" i="7"/>
  <c r="I2843" i="7"/>
  <c r="I2844" i="7"/>
  <c r="I105" i="7"/>
  <c r="I1346" i="7"/>
  <c r="I106" i="7"/>
  <c r="I2845" i="7"/>
  <c r="I2846" i="7"/>
  <c r="I1347" i="7"/>
  <c r="I2" i="7"/>
  <c r="I2847" i="7"/>
  <c r="I703" i="7"/>
  <c r="I2848" i="7"/>
  <c r="I287" i="7"/>
  <c r="I2849" i="7"/>
  <c r="I704" i="7"/>
  <c r="I705" i="7"/>
  <c r="I706" i="7"/>
  <c r="I2850" i="7"/>
  <c r="I707" i="7"/>
  <c r="I708" i="7"/>
  <c r="I288" i="7"/>
  <c r="I1348" i="7"/>
  <c r="I1349" i="7"/>
  <c r="I2851" i="7"/>
  <c r="I1350" i="7"/>
  <c r="I2852" i="7"/>
  <c r="I2853" i="7"/>
  <c r="I709" i="7"/>
  <c r="I1351" i="7"/>
  <c r="I2854" i="7"/>
  <c r="I710" i="7"/>
  <c r="I2855" i="7"/>
  <c r="I289" i="7"/>
  <c r="I2856" i="7"/>
  <c r="I2857" i="7"/>
  <c r="I2858" i="7"/>
  <c r="I1352" i="7"/>
  <c r="I711" i="7"/>
  <c r="I1353" i="7"/>
  <c r="I1354" i="7"/>
  <c r="I2859" i="7"/>
  <c r="I2860" i="7"/>
  <c r="I712" i="7"/>
  <c r="I2861" i="7"/>
  <c r="I12" i="7"/>
  <c r="I2862" i="7"/>
  <c r="I2863" i="7"/>
  <c r="I2864" i="7"/>
  <c r="I2865" i="7"/>
  <c r="I713" i="7"/>
  <c r="I2866" i="7"/>
  <c r="I2867" i="7"/>
  <c r="I2868" i="7"/>
  <c r="I2869" i="7"/>
  <c r="I2870" i="7"/>
  <c r="I2871" i="7"/>
  <c r="I2872" i="7"/>
  <c r="I1355" i="7"/>
  <c r="I1356" i="7"/>
  <c r="I290" i="7"/>
  <c r="I2873" i="7"/>
  <c r="I2874" i="7"/>
  <c r="I2875" i="7"/>
  <c r="I291" i="7"/>
  <c r="I1357" i="7"/>
  <c r="I714" i="7"/>
  <c r="I2876" i="7"/>
  <c r="I2877" i="7"/>
  <c r="I1358" i="7"/>
  <c r="I1359" i="7"/>
  <c r="I2878" i="7"/>
  <c r="I2879" i="7"/>
  <c r="I2880" i="7"/>
  <c r="I2881" i="7"/>
  <c r="I2882" i="7"/>
  <c r="I2883" i="7"/>
  <c r="I13" i="7"/>
  <c r="I1360" i="7"/>
  <c r="I1361" i="7"/>
  <c r="I2884" i="7"/>
  <c r="I1362" i="7"/>
  <c r="I2885" i="7"/>
  <c r="I41" i="7"/>
  <c r="I1363" i="7"/>
  <c r="I2886" i="7"/>
  <c r="I2887" i="7"/>
  <c r="I1364" i="7"/>
  <c r="I2888" i="7"/>
  <c r="I2889" i="7"/>
  <c r="I2890" i="7"/>
  <c r="I1365" i="7"/>
  <c r="I1366" i="7"/>
  <c r="I2891" i="7"/>
  <c r="I2892" i="7"/>
  <c r="I6" i="7"/>
  <c r="I292" i="7"/>
  <c r="I715" i="7"/>
  <c r="I716" i="7"/>
  <c r="I293" i="7"/>
  <c r="I1367" i="7"/>
  <c r="I107" i="7"/>
  <c r="I2893" i="7"/>
  <c r="I2894" i="7"/>
  <c r="I2895" i="7"/>
  <c r="I2896" i="7"/>
  <c r="I2897" i="7"/>
  <c r="I1368" i="7"/>
  <c r="I294" i="7"/>
  <c r="I2898" i="7"/>
  <c r="I717" i="7"/>
  <c r="I718" i="7"/>
  <c r="I108" i="7"/>
  <c r="I1369" i="7"/>
  <c r="I295" i="7"/>
  <c r="I296" i="7"/>
  <c r="I2899" i="7"/>
  <c r="I2900" i="7"/>
  <c r="I2901" i="7"/>
  <c r="I2902" i="7"/>
  <c r="I719" i="7"/>
  <c r="I2903" i="7"/>
  <c r="I1370" i="7"/>
  <c r="I2904" i="7"/>
  <c r="I2905" i="7"/>
  <c r="I297" i="7"/>
  <c r="I2906" i="7"/>
  <c r="I2907" i="7"/>
  <c r="I1371" i="7"/>
  <c r="I298" i="7"/>
  <c r="I720" i="7"/>
  <c r="I1372" i="7"/>
  <c r="I299" i="7"/>
  <c r="I2908" i="7"/>
  <c r="I2909" i="7"/>
  <c r="I2910" i="7"/>
  <c r="I300" i="7"/>
  <c r="I1373" i="7"/>
  <c r="I1374" i="7"/>
  <c r="I1375" i="7"/>
  <c r="I1376" i="7"/>
  <c r="I721" i="7"/>
  <c r="I1377" i="7"/>
  <c r="I722" i="7"/>
  <c r="I2911" i="7"/>
  <c r="I723" i="7"/>
  <c r="I301" i="7"/>
  <c r="I302" i="7"/>
  <c r="I2912" i="7"/>
  <c r="I2913" i="7"/>
  <c r="I2914" i="7"/>
  <c r="I2915" i="7"/>
  <c r="I2916" i="7"/>
  <c r="I2917" i="7"/>
  <c r="I2918" i="7"/>
  <c r="I2919" i="7"/>
  <c r="I1378" i="7"/>
  <c r="I2920" i="7"/>
  <c r="I2921" i="7"/>
  <c r="I1379" i="7"/>
  <c r="I303" i="7"/>
  <c r="I1380" i="7"/>
  <c r="I724" i="7"/>
  <c r="I304" i="7"/>
  <c r="I2922" i="7"/>
  <c r="I725" i="7"/>
  <c r="I2923" i="7"/>
  <c r="I2924" i="7"/>
  <c r="I2925" i="7"/>
  <c r="I14" i="7"/>
  <c r="I726" i="7"/>
  <c r="I2926" i="7"/>
  <c r="I1381" i="7"/>
  <c r="I1382" i="7"/>
  <c r="I2927" i="7"/>
  <c r="I1383" i="7"/>
  <c r="I305" i="7"/>
  <c r="I2928" i="7"/>
  <c r="I727" i="7"/>
  <c r="I2929" i="7"/>
  <c r="I306" i="7"/>
  <c r="I1384" i="7"/>
  <c r="I2930" i="7"/>
  <c r="I1385" i="7"/>
  <c r="I2931" i="7"/>
  <c r="I728" i="7"/>
  <c r="I729" i="7"/>
  <c r="I109" i="7"/>
  <c r="I2932" i="7"/>
  <c r="I1386" i="7"/>
  <c r="I2933" i="7"/>
  <c r="I2934" i="7"/>
  <c r="I307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1387" i="7"/>
  <c r="I2951" i="7"/>
  <c r="I2952" i="7"/>
  <c r="I2953" i="7"/>
  <c r="I2954" i="7"/>
  <c r="I2955" i="7"/>
  <c r="I2956" i="7"/>
  <c r="I2957" i="7"/>
  <c r="I2958" i="7"/>
  <c r="I1388" i="7"/>
  <c r="I1389" i="7"/>
  <c r="I2959" i="7"/>
  <c r="I2960" i="7"/>
  <c r="I2961" i="7"/>
  <c r="I2962" i="7"/>
  <c r="I2963" i="7"/>
  <c r="I730" i="7"/>
  <c r="I2964" i="7"/>
  <c r="I2965" i="7"/>
  <c r="I2966" i="7"/>
  <c r="I2967" i="7"/>
  <c r="I2968" i="7"/>
  <c r="I2969" i="7"/>
  <c r="I1390" i="7"/>
  <c r="I2970" i="7"/>
  <c r="I2971" i="7"/>
  <c r="I2972" i="7"/>
  <c r="I2973" i="7"/>
  <c r="I2974" i="7"/>
  <c r="I2975" i="7"/>
  <c r="I1391" i="7"/>
  <c r="I308" i="7"/>
  <c r="I1392" i="7"/>
  <c r="I1393" i="7"/>
  <c r="I309" i="7"/>
  <c r="I2976" i="7"/>
  <c r="I1394" i="7"/>
  <c r="I2977" i="7"/>
  <c r="I1395" i="7"/>
  <c r="I110" i="7"/>
  <c r="I2978" i="7"/>
  <c r="I1396" i="7"/>
  <c r="I1397" i="7"/>
  <c r="I2979" i="7"/>
  <c r="I1398" i="7"/>
  <c r="I1399" i="7"/>
  <c r="I2980" i="7"/>
  <c r="I2981" i="7"/>
  <c r="I2982" i="7"/>
  <c r="I2983" i="7"/>
  <c r="I2984" i="7"/>
  <c r="I2985" i="7"/>
  <c r="I1400" i="7"/>
  <c r="I1401" i="7"/>
  <c r="I2986" i="7"/>
  <c r="I111" i="7"/>
  <c r="I2987" i="7"/>
  <c r="I2988" i="7"/>
  <c r="I2989" i="7"/>
  <c r="I1402" i="7"/>
  <c r="I731" i="7"/>
  <c r="I732" i="7"/>
  <c r="I2990" i="7"/>
  <c r="I733" i="7"/>
  <c r="I734" i="7"/>
  <c r="I2991" i="7"/>
  <c r="I2992" i="7"/>
  <c r="I1403" i="7"/>
  <c r="I2993" i="7"/>
  <c r="I112" i="7"/>
  <c r="I2994" i="7"/>
  <c r="I735" i="7"/>
  <c r="I1404" i="7"/>
  <c r="I2995" i="7"/>
  <c r="I2996" i="7"/>
  <c r="I310" i="7"/>
  <c r="I736" i="7"/>
  <c r="I2997" i="7"/>
  <c r="I737" i="7"/>
  <c r="I738" i="7"/>
  <c r="I2998" i="7"/>
  <c r="I2999" i="7"/>
  <c r="I1405" i="7"/>
  <c r="I3000" i="7"/>
  <c r="I3001" i="7"/>
  <c r="I739" i="7"/>
  <c r="I3002" i="7"/>
  <c r="I3003" i="7"/>
  <c r="I3004" i="7"/>
  <c r="I3005" i="7"/>
  <c r="I3006" i="7"/>
  <c r="I740" i="7"/>
  <c r="I3007" i="7"/>
  <c r="I1406" i="7"/>
  <c r="I1407" i="7"/>
  <c r="I3008" i="7"/>
  <c r="I3009" i="7"/>
  <c r="I3010" i="7"/>
  <c r="I3011" i="7"/>
  <c r="I1408" i="7"/>
  <c r="I311" i="7"/>
  <c r="I3012" i="7"/>
  <c r="I3013" i="7"/>
  <c r="I1409" i="7"/>
  <c r="I3014" i="7"/>
  <c r="I3015" i="7"/>
  <c r="I3016" i="7"/>
  <c r="I3017" i="7"/>
  <c r="I3018" i="7"/>
  <c r="I312" i="7"/>
  <c r="I313" i="7"/>
  <c r="I3019" i="7"/>
  <c r="I3020" i="7"/>
  <c r="I3021" i="7"/>
  <c r="I3022" i="7"/>
  <c r="I3023" i="7"/>
  <c r="I741" i="7"/>
  <c r="I3024" i="7"/>
  <c r="I3025" i="7"/>
  <c r="I3026" i="7"/>
  <c r="I3027" i="7"/>
  <c r="I1410" i="7"/>
  <c r="I742" i="7"/>
  <c r="I3028" i="7"/>
  <c r="I1411" i="7"/>
  <c r="I15" i="7"/>
  <c r="I743" i="7"/>
  <c r="I3029" i="7"/>
  <c r="I314" i="7"/>
  <c r="I3030" i="7"/>
  <c r="I3031" i="7"/>
  <c r="I1412" i="7"/>
  <c r="I1413" i="7"/>
  <c r="I3032" i="7"/>
  <c r="I1414" i="7"/>
  <c r="I3033" i="7"/>
  <c r="I1415" i="7"/>
  <c r="I3034" i="7"/>
  <c r="I744" i="7"/>
  <c r="I3035" i="7"/>
  <c r="I3036" i="7"/>
  <c r="I1416" i="7"/>
  <c r="I1417" i="7"/>
  <c r="I1418" i="7"/>
  <c r="I3037" i="7"/>
  <c r="I113" i="7"/>
  <c r="I3038" i="7"/>
  <c r="I315" i="7"/>
  <c r="I1419" i="7"/>
  <c r="I1420" i="7"/>
  <c r="I1421" i="7"/>
  <c r="I3039" i="7"/>
  <c r="I3040" i="7"/>
  <c r="I1422" i="7"/>
  <c r="I745" i="7"/>
  <c r="I114" i="7"/>
  <c r="I1423" i="7"/>
  <c r="I3041" i="7"/>
  <c r="I3042" i="7"/>
  <c r="I1424" i="7"/>
  <c r="I3043" i="7"/>
  <c r="I746" i="7"/>
  <c r="I747" i="7"/>
  <c r="I3044" i="7"/>
  <c r="I3045" i="7"/>
  <c r="I3046" i="7"/>
  <c r="I1425" i="7"/>
  <c r="I316" i="7"/>
  <c r="I317" i="7"/>
  <c r="I1426" i="7"/>
  <c r="I748" i="7"/>
  <c r="I749" i="7"/>
  <c r="I1427" i="7"/>
  <c r="I750" i="7"/>
  <c r="I3047" i="7"/>
  <c r="I3048" i="7"/>
  <c r="I751" i="7"/>
  <c r="I752" i="7"/>
  <c r="I1428" i="7"/>
  <c r="I3049" i="7"/>
  <c r="I753" i="7"/>
  <c r="I3050" i="7"/>
  <c r="I1429" i="7"/>
  <c r="I1430" i="7"/>
  <c r="I3051" i="7"/>
  <c r="I3052" i="7"/>
  <c r="I3053" i="7"/>
  <c r="I3054" i="7"/>
  <c r="I3055" i="7"/>
  <c r="I42" i="7"/>
  <c r="I754" i="7"/>
  <c r="I3056" i="7"/>
  <c r="I1431" i="7"/>
  <c r="I318" i="7"/>
  <c r="I755" i="7"/>
  <c r="I3057" i="7"/>
  <c r="I756" i="7"/>
  <c r="I319" i="7"/>
  <c r="I16" i="7"/>
  <c r="I3058" i="7"/>
  <c r="I320" i="7"/>
  <c r="I3059" i="7"/>
  <c r="I3060" i="7"/>
  <c r="I43" i="7"/>
  <c r="I3061" i="7"/>
  <c r="I1432" i="7"/>
  <c r="I3062" i="7"/>
  <c r="I321" i="7"/>
  <c r="I3063" i="7"/>
  <c r="I3064" i="7"/>
  <c r="I1433" i="7"/>
  <c r="I3065" i="7"/>
  <c r="I757" i="7"/>
  <c r="I758" i="7"/>
  <c r="I759" i="7"/>
  <c r="I3066" i="7"/>
  <c r="I3067" i="7"/>
  <c r="I3068" i="7"/>
  <c r="I322" i="7"/>
  <c r="I760" i="7"/>
  <c r="I3069" i="7"/>
  <c r="I323" i="7"/>
  <c r="I3070" i="7"/>
  <c r="I3071" i="7"/>
  <c r="I3072" i="7"/>
  <c r="I324" i="7"/>
  <c r="I325" i="7"/>
  <c r="I3073" i="7"/>
  <c r="I761" i="7"/>
  <c r="I3074" i="7"/>
  <c r="I3075" i="7"/>
  <c r="I3076" i="7"/>
  <c r="I3077" i="7"/>
  <c r="I762" i="7"/>
  <c r="I3078" i="7"/>
  <c r="I3079" i="7"/>
  <c r="I1434" i="7"/>
  <c r="I3080" i="7"/>
  <c r="I763" i="7"/>
  <c r="I764" i="7"/>
  <c r="I3081" i="7"/>
  <c r="I115" i="7"/>
  <c r="I3082" i="7"/>
  <c r="I765" i="7"/>
  <c r="I766" i="7"/>
  <c r="I3083" i="7"/>
  <c r="I767" i="7"/>
  <c r="I1435" i="7"/>
  <c r="I1436" i="7"/>
  <c r="I116" i="7"/>
  <c r="I3084" i="7"/>
  <c r="I1437" i="7"/>
  <c r="I3085" i="7"/>
  <c r="I1438" i="7"/>
  <c r="I3086" i="7"/>
  <c r="I326" i="7"/>
  <c r="I3087" i="7"/>
  <c r="I3088" i="7"/>
  <c r="I3089" i="7"/>
  <c r="I3090" i="7"/>
  <c r="I1439" i="7"/>
  <c r="I3091" i="7"/>
  <c r="I3092" i="7"/>
  <c r="I768" i="7"/>
  <c r="I3093" i="7"/>
  <c r="I769" i="7"/>
  <c r="I3094" i="7"/>
  <c r="I3095" i="7"/>
  <c r="I3096" i="7"/>
  <c r="I3097" i="7"/>
  <c r="I3098" i="7"/>
  <c r="I327" i="7"/>
  <c r="I7" i="7"/>
  <c r="I3099" i="7"/>
  <c r="I3100" i="7"/>
  <c r="I117" i="7"/>
  <c r="I3101" i="7"/>
  <c r="I3102" i="7"/>
  <c r="I3103" i="7"/>
  <c r="I1440" i="7"/>
  <c r="I770" i="7"/>
  <c r="I3104" i="7"/>
  <c r="I3105" i="7"/>
  <c r="I3106" i="7"/>
  <c r="I328" i="7"/>
  <c r="I1441" i="7"/>
  <c r="I3107" i="7"/>
  <c r="I329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1442" i="7"/>
  <c r="I3121" i="7"/>
  <c r="I3122" i="7"/>
  <c r="I1443" i="7"/>
  <c r="I3123" i="7"/>
  <c r="I330" i="7"/>
  <c r="I3124" i="7"/>
  <c r="I1444" i="7"/>
  <c r="I3125" i="7"/>
  <c r="I1445" i="7"/>
  <c r="I1446" i="7"/>
  <c r="I3126" i="7"/>
  <c r="I3127" i="7"/>
  <c r="I3128" i="7"/>
  <c r="I3129" i="7"/>
  <c r="I3130" i="7"/>
  <c r="I3131" i="7"/>
  <c r="I3132" i="7"/>
  <c r="I771" i="7"/>
  <c r="I3133" i="7"/>
  <c r="I1447" i="7"/>
  <c r="I3134" i="7"/>
  <c r="I772" i="7"/>
  <c r="I3135" i="7"/>
  <c r="I3136" i="7"/>
  <c r="I3137" i="7"/>
  <c r="I3138" i="7"/>
  <c r="I3139" i="7"/>
  <c r="I1448" i="7"/>
  <c r="I3140" i="7"/>
  <c r="I773" i="7"/>
  <c r="I3141" i="7"/>
  <c r="I1449" i="7"/>
  <c r="I1450" i="7"/>
  <c r="I3142" i="7"/>
  <c r="I3143" i="7"/>
  <c r="I1451" i="7"/>
  <c r="I3144" i="7"/>
  <c r="I1452" i="7"/>
  <c r="I3145" i="7"/>
  <c r="I1453" i="7"/>
  <c r="I331" i="7"/>
  <c r="I1454" i="7"/>
  <c r="I774" i="7"/>
  <c r="I775" i="7"/>
  <c r="I1455" i="7"/>
  <c r="I3146" i="7"/>
  <c r="I1456" i="7"/>
  <c r="I1457" i="7"/>
  <c r="I3147" i="7"/>
  <c r="I3148" i="7"/>
  <c r="I3149" i="7"/>
  <c r="I1458" i="7"/>
  <c r="I1459" i="7"/>
  <c r="I3150" i="7"/>
  <c r="I3151" i="7"/>
  <c r="I332" i="7"/>
  <c r="I3152" i="7"/>
  <c r="I3153" i="7"/>
  <c r="I1460" i="7"/>
  <c r="I3154" i="7"/>
  <c r="I3155" i="7"/>
  <c r="I3156" i="7"/>
  <c r="I3157" i="7"/>
  <c r="I3158" i="7"/>
  <c r="I3159" i="7"/>
  <c r="I3160" i="7"/>
  <c r="I776" i="7"/>
  <c r="I3161" i="7"/>
  <c r="I1461" i="7"/>
  <c r="I3162" i="7"/>
  <c r="I3163" i="7"/>
  <c r="I777" i="7"/>
  <c r="I778" i="7"/>
  <c r="I3164" i="7"/>
  <c r="I1462" i="7"/>
  <c r="I3165" i="7"/>
  <c r="I3166" i="7"/>
  <c r="I333" i="7"/>
  <c r="I3167" i="7"/>
  <c r="I3168" i="7"/>
  <c r="I3169" i="7"/>
  <c r="I3170" i="7"/>
  <c r="I334" i="7"/>
  <c r="I3171" i="7"/>
  <c r="I779" i="7"/>
  <c r="I780" i="7"/>
  <c r="I1463" i="7"/>
  <c r="I335" i="7"/>
  <c r="I3172" i="7"/>
  <c r="I1464" i="7"/>
  <c r="I1465" i="7"/>
  <c r="I781" i="7"/>
  <c r="I3173" i="7"/>
  <c r="I782" i="7"/>
  <c r="I1466" i="7"/>
  <c r="I1467" i="7"/>
  <c r="I17" i="7"/>
  <c r="I3174" i="7"/>
  <c r="I1468" i="7"/>
  <c r="I1469" i="7"/>
  <c r="I3175" i="7"/>
  <c r="I1470" i="7"/>
  <c r="I1471" i="7"/>
  <c r="I3176" i="7"/>
  <c r="I3177" i="7"/>
  <c r="I783" i="7"/>
  <c r="I3178" i="7"/>
  <c r="I336" i="7"/>
  <c r="I3179" i="7"/>
  <c r="I337" i="7"/>
  <c r="I118" i="7"/>
  <c r="I3180" i="7"/>
  <c r="I3181" i="7"/>
  <c r="I3182" i="7"/>
  <c r="I1472" i="7"/>
  <c r="I1473" i="7"/>
  <c r="I1474" i="7"/>
  <c r="I338" i="7"/>
  <c r="I1475" i="7"/>
  <c r="I3183" i="7"/>
  <c r="I1476" i="7"/>
  <c r="I3184" i="7"/>
  <c r="I3185" i="7"/>
  <c r="I3186" i="7"/>
  <c r="I339" i="7"/>
  <c r="I1477" i="7"/>
  <c r="I3187" i="7"/>
  <c r="I784" i="7"/>
  <c r="I3188" i="7"/>
  <c r="I1478" i="7"/>
  <c r="I785" i="7"/>
  <c r="I1479" i="7"/>
  <c r="I1480" i="7"/>
  <c r="I3189" i="7"/>
  <c r="I3190" i="7"/>
  <c r="I1481" i="7"/>
  <c r="I1482" i="7"/>
  <c r="I3191" i="7"/>
  <c r="I786" i="7"/>
  <c r="I787" i="7"/>
  <c r="I3192" i="7"/>
  <c r="I788" i="7"/>
  <c r="I3193" i="7"/>
  <c r="I3194" i="7"/>
  <c r="I3195" i="7"/>
  <c r="I3196" i="7"/>
  <c r="I3197" i="7"/>
  <c r="I3198" i="7"/>
  <c r="I3199" i="7"/>
  <c r="I3200" i="7"/>
  <c r="I3201" i="7"/>
  <c r="I340" i="7"/>
  <c r="I3202" i="7"/>
  <c r="I3203" i="7"/>
  <c r="I3204" i="7"/>
  <c r="I3205" i="7"/>
  <c r="I3206" i="7"/>
  <c r="I3207" i="7"/>
  <c r="I3208" i="7"/>
  <c r="I3209" i="7"/>
  <c r="I789" i="7"/>
  <c r="I3210" i="7"/>
  <c r="I3211" i="7"/>
  <c r="I3212" i="7"/>
  <c r="I1483" i="7"/>
  <c r="I3213" i="7"/>
  <c r="I3214" i="7"/>
  <c r="I3215" i="7"/>
  <c r="I790" i="7"/>
  <c r="I1484" i="7"/>
  <c r="I3216" i="7"/>
  <c r="I3217" i="7"/>
  <c r="I3218" i="7"/>
  <c r="I3219" i="7"/>
  <c r="I3220" i="7"/>
  <c r="I3221" i="7"/>
  <c r="I3222" i="7"/>
  <c r="I3223" i="7"/>
  <c r="I3224" i="7"/>
  <c r="I3225" i="7"/>
  <c r="I1485" i="7"/>
  <c r="I3226" i="7"/>
  <c r="I3227" i="7"/>
  <c r="I3228" i="7"/>
  <c r="I3229" i="7"/>
  <c r="I1486" i="7"/>
  <c r="I3230" i="7"/>
  <c r="I119" i="7"/>
  <c r="I3231" i="7"/>
  <c r="I120" i="7"/>
  <c r="I3232" i="7"/>
  <c r="I791" i="7"/>
  <c r="I3233" i="7"/>
  <c r="I3234" i="7"/>
  <c r="I3235" i="7"/>
  <c r="I3236" i="7"/>
  <c r="I3237" i="7"/>
  <c r="I3238" i="7"/>
  <c r="I1487" i="7"/>
  <c r="I3239" i="7"/>
  <c r="I3240" i="7"/>
  <c r="I3241" i="7"/>
  <c r="I792" i="7"/>
  <c r="I3242" i="7"/>
  <c r="I1488" i="7"/>
  <c r="I3243" i="7"/>
  <c r="I1489" i="7"/>
  <c r="I3244" i="7"/>
  <c r="I3245" i="7"/>
  <c r="I1490" i="7"/>
  <c r="I341" i="7"/>
  <c r="I3246" i="7"/>
  <c r="I3247" i="7"/>
  <c r="I3248" i="7"/>
  <c r="I3249" i="7"/>
  <c r="I3250" i="7"/>
  <c r="I3251" i="7"/>
  <c r="I3252" i="7"/>
  <c r="I1491" i="7"/>
  <c r="I3253" i="7"/>
  <c r="I3254" i="7"/>
  <c r="I3255" i="7"/>
  <c r="I3256" i="7"/>
  <c r="I3257" i="7"/>
  <c r="I3258" i="7"/>
  <c r="I3259" i="7"/>
  <c r="I3260" i="7"/>
  <c r="I342" i="7"/>
  <c r="I343" i="7"/>
  <c r="I3261" i="7"/>
  <c r="I3262" i="7"/>
  <c r="I793" i="7"/>
  <c r="I794" i="7"/>
  <c r="I795" i="7"/>
  <c r="I1492" i="7"/>
  <c r="I1493" i="7"/>
  <c r="I121" i="7"/>
  <c r="I3263" i="7"/>
  <c r="I3264" i="7"/>
  <c r="I3265" i="7"/>
  <c r="I3266" i="7"/>
  <c r="I3267" i="7"/>
  <c r="I3268" i="7"/>
  <c r="I3269" i="7"/>
  <c r="I3270" i="7"/>
  <c r="I3271" i="7"/>
  <c r="I3272" i="7"/>
  <c r="I796" i="7"/>
  <c r="I3273" i="7"/>
  <c r="I3274" i="7"/>
  <c r="I3275" i="7"/>
  <c r="I3276" i="7"/>
  <c r="I3277" i="7"/>
  <c r="I3278" i="7"/>
  <c r="I3279" i="7"/>
  <c r="I3280" i="7"/>
  <c r="I3281" i="7"/>
  <c r="I797" i="7"/>
  <c r="I3282" i="7"/>
  <c r="I3283" i="7"/>
  <c r="I3284" i="7"/>
  <c r="I3285" i="7"/>
  <c r="I3286" i="7"/>
  <c r="I1494" i="7"/>
  <c r="I1495" i="7"/>
  <c r="I1496" i="7"/>
  <c r="I344" i="7"/>
  <c r="I3287" i="7"/>
  <c r="I3288" i="7"/>
  <c r="I3289" i="7"/>
  <c r="I1497" i="7"/>
  <c r="I3290" i="7"/>
  <c r="I3291" i="7"/>
  <c r="I3292" i="7"/>
  <c r="I1498" i="7"/>
  <c r="I3293" i="7"/>
  <c r="I3294" i="7"/>
  <c r="I3295" i="7"/>
  <c r="I3296" i="7"/>
  <c r="I3297" i="7"/>
  <c r="I1499" i="7"/>
  <c r="I18" i="7"/>
  <c r="I3298" i="7"/>
  <c r="I1500" i="7"/>
  <c r="I3299" i="7"/>
  <c r="I3300" i="7"/>
  <c r="I3301" i="7"/>
  <c r="I3302" i="7"/>
  <c r="I3303" i="7"/>
  <c r="I1501" i="7"/>
  <c r="I1502" i="7"/>
  <c r="I1503" i="7"/>
  <c r="I798" i="7"/>
  <c r="I3304" i="7"/>
  <c r="I3305" i="7"/>
  <c r="I345" i="7"/>
  <c r="I3306" i="7"/>
  <c r="I3307" i="7"/>
  <c r="I346" i="7"/>
  <c r="I3308" i="7"/>
  <c r="I122" i="7"/>
  <c r="I3309" i="7"/>
  <c r="I3310" i="7"/>
  <c r="I3311" i="7"/>
  <c r="I1504" i="7"/>
  <c r="I1505" i="7"/>
  <c r="I3312" i="7"/>
  <c r="I799" i="7"/>
  <c r="I3313" i="7"/>
  <c r="I3314" i="7"/>
  <c r="I800" i="7"/>
  <c r="I3315" i="7"/>
  <c r="I3316" i="7"/>
  <c r="I1506" i="7"/>
  <c r="I3317" i="7"/>
  <c r="I3318" i="7"/>
  <c r="I1507" i="7"/>
  <c r="I3319" i="7"/>
  <c r="I1508" i="7"/>
  <c r="I3320" i="7"/>
  <c r="I3321" i="7"/>
  <c r="I3322" i="7"/>
  <c r="I3323" i="7"/>
  <c r="I1509" i="7"/>
  <c r="I3324" i="7"/>
  <c r="I3325" i="7"/>
  <c r="I3326" i="7"/>
  <c r="I347" i="7"/>
  <c r="I3327" i="7"/>
  <c r="I3328" i="7"/>
  <c r="I3329" i="7"/>
  <c r="I3330" i="7"/>
  <c r="I3331" i="7"/>
  <c r="I3332" i="7"/>
  <c r="I1510" i="7"/>
  <c r="I3333" i="7"/>
  <c r="I3334" i="7"/>
  <c r="I3335" i="7"/>
  <c r="I1511" i="7"/>
  <c r="I3336" i="7"/>
  <c r="I3337" i="7"/>
  <c r="I3338" i="7"/>
  <c r="I3339" i="7"/>
  <c r="I3340" i="7"/>
  <c r="I3341" i="7"/>
  <c r="I3342" i="7"/>
  <c r="I3343" i="7"/>
  <c r="I3344" i="7"/>
  <c r="I123" i="7"/>
  <c r="I3345" i="7"/>
  <c r="I3346" i="7"/>
  <c r="I124" i="7"/>
  <c r="I3347" i="7"/>
  <c r="I1512" i="7"/>
  <c r="I3348" i="7"/>
  <c r="I3349" i="7"/>
  <c r="I3350" i="7"/>
  <c r="I3351" i="7"/>
  <c r="I3352" i="7"/>
  <c r="I3353" i="7"/>
  <c r="I3354" i="7"/>
  <c r="I3355" i="7"/>
  <c r="I1513" i="7"/>
  <c r="I3356" i="7"/>
  <c r="I3357" i="7"/>
  <c r="I3358" i="7"/>
  <c r="I3359" i="7"/>
  <c r="I1514" i="7"/>
  <c r="I3360" i="7"/>
  <c r="I3361" i="7"/>
  <c r="I1515" i="7"/>
  <c r="I3362" i="7"/>
  <c r="I3363" i="7"/>
  <c r="I3364" i="7"/>
  <c r="I1516" i="7"/>
  <c r="I3365" i="7"/>
  <c r="I125" i="7"/>
  <c r="I3366" i="7"/>
  <c r="I3367" i="7"/>
  <c r="I1517" i="7"/>
  <c r="I3368" i="7"/>
  <c r="I3369" i="7"/>
  <c r="I3370" i="7"/>
  <c r="I3371" i="7"/>
  <c r="I3372" i="7"/>
  <c r="I1518" i="7"/>
  <c r="I3373" i="7"/>
  <c r="I3374" i="7"/>
  <c r="I801" i="7"/>
  <c r="I3375" i="7"/>
  <c r="I3376" i="7"/>
  <c r="I3377" i="7"/>
  <c r="I1519" i="7"/>
  <c r="I3378" i="7"/>
  <c r="I8" i="7"/>
  <c r="I802" i="7"/>
  <c r="I3379" i="7"/>
  <c r="I3380" i="7"/>
  <c r="I1520" i="7"/>
  <c r="I3381" i="7"/>
  <c r="I3382" i="7"/>
  <c r="I3383" i="7"/>
  <c r="I3384" i="7"/>
  <c r="I3385" i="7"/>
  <c r="I3386" i="7"/>
  <c r="I1521" i="7"/>
  <c r="I3387" i="7"/>
  <c r="I803" i="7"/>
  <c r="I804" i="7"/>
  <c r="I3388" i="7"/>
  <c r="I3389" i="7"/>
  <c r="I3390" i="7"/>
  <c r="I805" i="7"/>
  <c r="I3391" i="7"/>
  <c r="I3392" i="7"/>
  <c r="I806" i="7"/>
  <c r="I3393" i="7"/>
  <c r="I3394" i="7"/>
  <c r="I1522" i="7"/>
  <c r="I3395" i="7"/>
  <c r="I3396" i="7"/>
  <c r="I1523" i="7"/>
  <c r="I3397" i="7"/>
  <c r="I3398" i="7"/>
  <c r="I348" i="7"/>
  <c r="I3399" i="7"/>
  <c r="I3400" i="7"/>
  <c r="I1524" i="7"/>
  <c r="I3401" i="7"/>
  <c r="I3402" i="7"/>
  <c r="I3403" i="7"/>
  <c r="I3404" i="7"/>
  <c r="I3405" i="7"/>
  <c r="I1525" i="7"/>
  <c r="I3406" i="7"/>
  <c r="I3407" i="7"/>
  <c r="I3408" i="7"/>
  <c r="I3409" i="7"/>
  <c r="I3410" i="7"/>
  <c r="I3411" i="7"/>
  <c r="I1526" i="7"/>
  <c r="I3412" i="7"/>
  <c r="I1527" i="7"/>
  <c r="I3413" i="7"/>
  <c r="I3414" i="7"/>
  <c r="I1528" i="7"/>
  <c r="I3415" i="7"/>
  <c r="I1529" i="7"/>
  <c r="I3416" i="7"/>
  <c r="I3417" i="7"/>
  <c r="I3418" i="7"/>
  <c r="I3419" i="7"/>
  <c r="I3420" i="7"/>
  <c r="I1530" i="7"/>
  <c r="I1531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9" i="7"/>
  <c r="I3436" i="7"/>
  <c r="I3437" i="7"/>
  <c r="I3438" i="7"/>
  <c r="I3439" i="7"/>
  <c r="I3440" i="7"/>
  <c r="I3441" i="7"/>
  <c r="I3442" i="7"/>
  <c r="I1532" i="7"/>
  <c r="I3443" i="7"/>
  <c r="I3444" i="7"/>
  <c r="I3445" i="7"/>
  <c r="I3446" i="7"/>
  <c r="I3447" i="7"/>
  <c r="I3448" i="7"/>
  <c r="I3449" i="7"/>
  <c r="I3450" i="7"/>
  <c r="I1533" i="7"/>
  <c r="I3451" i="7"/>
  <c r="I3452" i="7"/>
  <c r="I3453" i="7"/>
  <c r="I3454" i="7"/>
  <c r="I3455" i="7"/>
  <c r="I1534" i="7"/>
  <c r="I1535" i="7"/>
  <c r="I3456" i="7"/>
  <c r="I3457" i="7"/>
  <c r="I126" i="7"/>
  <c r="I3458" i="7"/>
  <c r="I807" i="7"/>
  <c r="I3459" i="7"/>
  <c r="I3460" i="7"/>
  <c r="I808" i="7"/>
  <c r="I3461" i="7"/>
  <c r="I3462" i="7"/>
  <c r="I350" i="7"/>
  <c r="I1536" i="7"/>
  <c r="I1537" i="7"/>
  <c r="I127" i="7"/>
  <c r="I351" i="7"/>
  <c r="I3463" i="7"/>
  <c r="I3464" i="7"/>
  <c r="I352" i="7"/>
  <c r="I3465" i="7"/>
  <c r="I128" i="7"/>
  <c r="I1538" i="7"/>
  <c r="I809" i="7"/>
  <c r="I129" i="7"/>
  <c r="I1539" i="7"/>
  <c r="I3466" i="7"/>
  <c r="I353" i="7"/>
  <c r="I3467" i="7"/>
  <c r="I1540" i="7"/>
  <c r="I1541" i="7"/>
  <c r="I1542" i="7"/>
  <c r="I3468" i="7"/>
  <c r="I3469" i="7"/>
  <c r="I3470" i="7"/>
  <c r="I1543" i="7"/>
  <c r="I810" i="7"/>
  <c r="I354" i="7"/>
  <c r="I811" i="7"/>
  <c r="I3471" i="7"/>
  <c r="I812" i="7"/>
  <c r="I3472" i="7"/>
  <c r="I1544" i="7"/>
  <c r="I44" i="7"/>
  <c r="I355" i="7"/>
  <c r="I356" i="7"/>
  <c r="I3473" i="7"/>
  <c r="I813" i="7"/>
  <c r="I814" i="7"/>
  <c r="I1545" i="7"/>
  <c r="I130" i="7"/>
  <c r="I3474" i="7"/>
  <c r="I1546" i="7"/>
  <c r="I45" i="7"/>
  <c r="I3475" i="7"/>
  <c r="I1547" i="7"/>
  <c r="I3476" i="7"/>
  <c r="I1548" i="7"/>
  <c r="I815" i="7"/>
  <c r="I816" i="7"/>
  <c r="I3477" i="7"/>
  <c r="I3478" i="7"/>
  <c r="I1549" i="7"/>
  <c r="I3479" i="7"/>
  <c r="I817" i="7"/>
  <c r="I3480" i="7"/>
  <c r="I357" i="7"/>
  <c r="I818" i="7"/>
  <c r="I358" i="7"/>
  <c r="I3481" i="7"/>
  <c r="I3482" i="7"/>
  <c r="I359" i="7"/>
  <c r="I3483" i="7"/>
  <c r="I1550" i="7"/>
  <c r="I3484" i="7"/>
  <c r="I3485" i="7"/>
  <c r="I3486" i="7"/>
  <c r="I3487" i="7"/>
  <c r="I1551" i="7"/>
  <c r="I3488" i="7"/>
  <c r="I819" i="7"/>
  <c r="I1552" i="7"/>
  <c r="I3489" i="7"/>
  <c r="I1553" i="7"/>
  <c r="I1554" i="7"/>
  <c r="I3490" i="7"/>
  <c r="I3491" i="7"/>
  <c r="I3492" i="7"/>
  <c r="I820" i="7"/>
  <c r="I3493" i="7"/>
  <c r="I821" i="7"/>
  <c r="I3494" i="7"/>
  <c r="I3495" i="7"/>
  <c r="I3496" i="7"/>
  <c r="I3497" i="7"/>
  <c r="I3498" i="7"/>
  <c r="I3499" i="7"/>
  <c r="I3500" i="7"/>
  <c r="I3501" i="7"/>
  <c r="I3502" i="7"/>
  <c r="I3503" i="7"/>
  <c r="I1555" i="7"/>
  <c r="I3504" i="7"/>
  <c r="I3505" i="7"/>
  <c r="I3506" i="7"/>
  <c r="I3507" i="7"/>
  <c r="I3508" i="7"/>
  <c r="I3509" i="7"/>
  <c r="I3510" i="7"/>
  <c r="I3511" i="7"/>
  <c r="I822" i="7"/>
  <c r="I3512" i="7"/>
  <c r="I3513" i="7"/>
  <c r="I3514" i="7"/>
  <c r="I360" i="7"/>
  <c r="I823" i="7"/>
  <c r="I3515" i="7"/>
  <c r="I361" i="7"/>
  <c r="I3516" i="7"/>
  <c r="I3517" i="7"/>
  <c r="I3518" i="7"/>
  <c r="I1556" i="7"/>
  <c r="I3519" i="7"/>
  <c r="I3520" i="7"/>
  <c r="I3521" i="7"/>
  <c r="I824" i="7"/>
  <c r="I1557" i="7"/>
  <c r="I3522" i="7"/>
  <c r="I3523" i="7"/>
  <c r="I3524" i="7"/>
  <c r="I3525" i="7"/>
  <c r="I362" i="7"/>
  <c r="I1558" i="7"/>
  <c r="I3526" i="7"/>
  <c r="I3527" i="7"/>
  <c r="I1559" i="7"/>
  <c r="I1560" i="7"/>
  <c r="I1561" i="7"/>
  <c r="I3528" i="7"/>
  <c r="I3529" i="7"/>
  <c r="I3530" i="7"/>
  <c r="I3531" i="7"/>
  <c r="I363" i="7"/>
  <c r="I1562" i="7"/>
  <c r="I1563" i="7"/>
  <c r="I3532" i="7"/>
  <c r="I364" i="7"/>
  <c r="I3533" i="7"/>
  <c r="I3534" i="7"/>
  <c r="I3535" i="7"/>
  <c r="I3536" i="7"/>
  <c r="I46" i="7"/>
  <c r="I3537" i="7"/>
  <c r="I3538" i="7"/>
  <c r="I365" i="7"/>
  <c r="I3539" i="7"/>
  <c r="I3540" i="7"/>
  <c r="I825" i="7"/>
  <c r="I3541" i="7"/>
  <c r="I3542" i="7"/>
  <c r="I3543" i="7"/>
  <c r="I3544" i="7"/>
  <c r="I3545" i="7"/>
  <c r="I3546" i="7"/>
  <c r="I3547" i="7"/>
  <c r="I3548" i="7"/>
  <c r="I826" i="7"/>
  <c r="I3549" i="7"/>
  <c r="I3550" i="7"/>
  <c r="I1564" i="7"/>
  <c r="I3551" i="7"/>
  <c r="I3552" i="7"/>
  <c r="I131" i="7"/>
  <c r="I3553" i="7"/>
  <c r="I3554" i="7"/>
  <c r="I366" i="7"/>
  <c r="I3555" i="7"/>
  <c r="I47" i="7"/>
  <c r="I1565" i="7"/>
  <c r="I3556" i="7"/>
  <c r="I3557" i="7"/>
  <c r="I3558" i="7"/>
  <c r="I3559" i="7"/>
  <c r="I3560" i="7"/>
  <c r="I1566" i="7"/>
  <c r="I827" i="7"/>
  <c r="I367" i="7"/>
  <c r="I3561" i="7"/>
  <c r="I828" i="7"/>
  <c r="I132" i="7"/>
  <c r="I829" i="7"/>
  <c r="I3562" i="7"/>
  <c r="I1567" i="7"/>
  <c r="I1568" i="7"/>
  <c r="I3563" i="7"/>
  <c r="I3564" i="7"/>
  <c r="I3565" i="7"/>
  <c r="I3566" i="7"/>
  <c r="I3567" i="7"/>
  <c r="I3568" i="7"/>
  <c r="I3569" i="7"/>
  <c r="I1569" i="7"/>
  <c r="I830" i="7"/>
  <c r="I368" i="7"/>
  <c r="I1570" i="7"/>
  <c r="I1571" i="7"/>
  <c r="I1572" i="7"/>
  <c r="I831" i="7"/>
  <c r="I1573" i="7"/>
  <c r="I1574" i="7"/>
  <c r="I3570" i="7"/>
  <c r="I832" i="7"/>
  <c r="I3571" i="7"/>
  <c r="I3572" i="7"/>
  <c r="I3573" i="7"/>
  <c r="I1575" i="7"/>
  <c r="I1576" i="7"/>
  <c r="I1577" i="7"/>
  <c r="I1578" i="7"/>
  <c r="I3574" i="7"/>
  <c r="I3575" i="7"/>
  <c r="I3576" i="7"/>
  <c r="I3577" i="7"/>
  <c r="I1579" i="7"/>
  <c r="I833" i="7"/>
  <c r="I3578" i="7"/>
  <c r="I834" i="7"/>
  <c r="I3579" i="7"/>
  <c r="I1580" i="7"/>
  <c r="I1581" i="7"/>
  <c r="I1582" i="7"/>
  <c r="I369" i="7"/>
  <c r="I835" i="7"/>
  <c r="I3580" i="7"/>
  <c r="I133" i="7"/>
  <c r="I3581" i="7"/>
  <c r="I836" i="7"/>
  <c r="I3582" i="7"/>
  <c r="I837" i="7"/>
  <c r="I3583" i="7"/>
  <c r="I1583" i="7"/>
  <c r="I1584" i="7"/>
  <c r="I1585" i="7"/>
  <c r="I3584" i="7"/>
  <c r="I3585" i="7"/>
  <c r="I838" i="7"/>
  <c r="I1586" i="7"/>
  <c r="I839" i="7"/>
  <c r="I134" i="7"/>
  <c r="I3586" i="7"/>
  <c r="I3587" i="7"/>
  <c r="I1587" i="7"/>
  <c r="I840" i="7"/>
  <c r="I3588" i="7"/>
  <c r="I1588" i="7"/>
  <c r="I135" i="7"/>
  <c r="I3589" i="7"/>
  <c r="I1589" i="7"/>
  <c r="I841" i="7"/>
  <c r="I3590" i="7"/>
  <c r="I3591" i="7"/>
  <c r="I3592" i="7"/>
  <c r="I1590" i="7"/>
  <c r="I3593" i="7"/>
  <c r="I1591" i="7"/>
  <c r="I370" i="7"/>
  <c r="I3594" i="7"/>
  <c r="I371" i="7"/>
  <c r="I3595" i="7"/>
  <c r="I3596" i="7"/>
  <c r="I3597" i="7"/>
  <c r="I3598" i="7"/>
  <c r="I3599" i="7"/>
  <c r="I3600" i="7"/>
  <c r="I1592" i="7"/>
  <c r="I1593" i="7"/>
  <c r="I1594" i="7"/>
  <c r="I842" i="7"/>
  <c r="I372" i="7"/>
  <c r="I3601" i="7"/>
  <c r="I3602" i="7"/>
  <c r="I3603" i="7"/>
  <c r="I373" i="7"/>
  <c r="I3604" i="7"/>
  <c r="I1595" i="7"/>
  <c r="I1596" i="7"/>
  <c r="I3605" i="7"/>
  <c r="I3606" i="7"/>
  <c r="I374" i="7"/>
  <c r="I843" i="7"/>
  <c r="I1597" i="7"/>
  <c r="I1598" i="7"/>
  <c r="I1599" i="7"/>
  <c r="I48" i="7"/>
  <c r="I1600" i="7"/>
  <c r="I1601" i="7"/>
  <c r="I844" i="7"/>
  <c r="I845" i="7"/>
  <c r="I3607" i="7"/>
  <c r="I375" i="7"/>
  <c r="I3608" i="7"/>
  <c r="I1602" i="7"/>
  <c r="I3609" i="7"/>
  <c r="I846" i="7"/>
  <c r="I1603" i="7"/>
  <c r="I1604" i="7"/>
  <c r="I1605" i="7"/>
  <c r="I3610" i="7"/>
  <c r="I3611" i="7"/>
  <c r="I136" i="7"/>
  <c r="I3612" i="7"/>
  <c r="I3613" i="7"/>
  <c r="I376" i="7"/>
  <c r="I1606" i="7"/>
  <c r="I847" i="7"/>
  <c r="I1607" i="7"/>
  <c r="I1608" i="7"/>
  <c r="I3614" i="7"/>
  <c r="I3615" i="7"/>
  <c r="I3616" i="7"/>
  <c r="I377" i="7"/>
  <c r="I3617" i="7"/>
  <c r="I3618" i="7"/>
  <c r="I3619" i="7"/>
  <c r="I1609" i="7"/>
  <c r="I378" i="7"/>
  <c r="I3620" i="7"/>
  <c r="I3621" i="7"/>
  <c r="I3622" i="7"/>
  <c r="I1610" i="7"/>
  <c r="I3623" i="7"/>
  <c r="I848" i="7"/>
  <c r="I3624" i="7"/>
  <c r="I3625" i="7"/>
  <c r="I3626" i="7"/>
  <c r="I3627" i="7"/>
  <c r="I1611" i="7"/>
  <c r="I3628" i="7"/>
  <c r="I137" i="7"/>
  <c r="I849" i="7"/>
  <c r="I3629" i="7"/>
  <c r="I850" i="7"/>
  <c r="I3630" i="7"/>
  <c r="I1612" i="7"/>
  <c r="I3631" i="7"/>
  <c r="I3632" i="7"/>
  <c r="I851" i="7"/>
  <c r="I3633" i="7"/>
  <c r="I1613" i="7"/>
  <c r="I1614" i="7"/>
  <c r="I852" i="7"/>
  <c r="I1615" i="7"/>
  <c r="I853" i="7"/>
  <c r="I3634" i="7"/>
  <c r="I3635" i="7"/>
  <c r="I854" i="7"/>
  <c r="I3636" i="7"/>
  <c r="I855" i="7"/>
  <c r="I856" i="7"/>
  <c r="I857" i="7"/>
  <c r="I858" i="7"/>
  <c r="I3637" i="7"/>
  <c r="I3638" i="7"/>
  <c r="I3639" i="7"/>
  <c r="I859" i="7"/>
  <c r="I860" i="7"/>
  <c r="I1616" i="7"/>
  <c r="I1617" i="7"/>
  <c r="I3640" i="7"/>
  <c r="I861" i="7"/>
  <c r="I3641" i="7"/>
  <c r="I3642" i="7"/>
  <c r="I3643" i="7"/>
  <c r="I862" i="7"/>
  <c r="I3644" i="7"/>
  <c r="I3645" i="7"/>
  <c r="I3646" i="7"/>
  <c r="I3647" i="7"/>
  <c r="I3648" i="7"/>
  <c r="I3649" i="7"/>
  <c r="I3650" i="7"/>
  <c r="I1618" i="7"/>
  <c r="I1619" i="7"/>
  <c r="I3651" i="7"/>
  <c r="I379" i="7"/>
  <c r="I1620" i="7"/>
  <c r="I863" i="7"/>
  <c r="I1621" i="7"/>
  <c r="I3652" i="7"/>
  <c r="I3653" i="7"/>
  <c r="I1622" i="7"/>
  <c r="I864" i="7"/>
  <c r="I3654" i="7"/>
  <c r="I3655" i="7"/>
  <c r="I138" i="7"/>
  <c r="I1623" i="7"/>
  <c r="I1624" i="7"/>
  <c r="I3656" i="7"/>
  <c r="I1625" i="7"/>
  <c r="I380" i="7"/>
  <c r="I3657" i="7"/>
  <c r="I1626" i="7"/>
  <c r="I1627" i="7"/>
  <c r="I865" i="7"/>
  <c r="I3658" i="7"/>
  <c r="I1628" i="7"/>
  <c r="I49" i="7"/>
  <c r="I381" i="7"/>
  <c r="I1629" i="7"/>
  <c r="I3659" i="7"/>
  <c r="I382" i="7"/>
  <c r="I139" i="7"/>
  <c r="I383" i="7"/>
  <c r="I866" i="7"/>
  <c r="I3660" i="7"/>
  <c r="I3661" i="7"/>
  <c r="I1630" i="7"/>
  <c r="I3662" i="7"/>
  <c r="I867" i="7"/>
  <c r="I3663" i="7"/>
  <c r="I3664" i="7"/>
  <c r="I3665" i="7"/>
  <c r="I3666" i="7"/>
  <c r="I3667" i="7"/>
  <c r="I1631" i="7"/>
  <c r="I1632" i="7"/>
  <c r="I140" i="7"/>
  <c r="I868" i="7"/>
  <c r="I384" i="7"/>
  <c r="I1633" i="7"/>
  <c r="I3668" i="7"/>
  <c r="I3669" i="7"/>
  <c r="I869" i="7"/>
  <c r="I3670" i="7"/>
  <c r="I1634" i="7"/>
  <c r="I3671" i="7"/>
  <c r="I385" i="7"/>
  <c r="I3672" i="7"/>
  <c r="I1635" i="7"/>
  <c r="I3673" i="7"/>
  <c r="I1636" i="7"/>
  <c r="I1637" i="7"/>
  <c r="I3674" i="7"/>
  <c r="I3675" i="7"/>
  <c r="I1638" i="7"/>
  <c r="I386" i="7"/>
  <c r="I3676" i="7"/>
  <c r="I3677" i="7"/>
  <c r="I3678" i="7"/>
  <c r="I3679" i="7"/>
  <c r="I1639" i="7"/>
  <c r="I3680" i="7"/>
  <c r="I3681" i="7"/>
  <c r="I387" i="7"/>
  <c r="I1640" i="7"/>
  <c r="I3682" i="7"/>
  <c r="I870" i="7"/>
  <c r="I3683" i="7"/>
  <c r="I141" i="7"/>
  <c r="I3684" i="7"/>
  <c r="I3685" i="7"/>
  <c r="I1641" i="7"/>
  <c r="I3686" i="7"/>
  <c r="I1642" i="7"/>
  <c r="I3687" i="7"/>
  <c r="I1643" i="7"/>
  <c r="I50" i="7"/>
  <c r="I3688" i="7"/>
  <c r="I142" i="7"/>
  <c r="I1644" i="7"/>
  <c r="I871" i="7"/>
  <c r="I872" i="7"/>
  <c r="I3689" i="7"/>
  <c r="I1645" i="7"/>
  <c r="I3690" i="7"/>
  <c r="I3691" i="7"/>
  <c r="I3692" i="7"/>
  <c r="I1646" i="7"/>
  <c r="I873" i="7"/>
  <c r="I388" i="7"/>
  <c r="I1647" i="7"/>
  <c r="I3693" i="7"/>
  <c r="I1648" i="7"/>
  <c r="I389" i="7"/>
  <c r="I874" i="7"/>
  <c r="I1649" i="7"/>
  <c r="I3694" i="7"/>
  <c r="I875" i="7"/>
  <c r="I1650" i="7"/>
  <c r="I1651" i="7"/>
  <c r="I3695" i="7"/>
  <c r="I390" i="7"/>
  <c r="I391" i="7"/>
  <c r="I392" i="7"/>
  <c r="I3696" i="7"/>
  <c r="I1652" i="7"/>
  <c r="I876" i="7"/>
  <c r="I393" i="7"/>
  <c r="I3697" i="7"/>
  <c r="I3698" i="7"/>
  <c r="I877" i="7"/>
  <c r="I878" i="7"/>
  <c r="I879" i="7"/>
  <c r="I3699" i="7"/>
  <c r="I1653" i="7"/>
  <c r="I1654" i="7"/>
  <c r="I880" i="7"/>
  <c r="I3700" i="7"/>
  <c r="I881" i="7"/>
  <c r="I394" i="7"/>
  <c r="I3701" i="7"/>
  <c r="I3702" i="7"/>
  <c r="I882" i="7"/>
  <c r="I883" i="7"/>
  <c r="I3703" i="7"/>
  <c r="I3704" i="7"/>
  <c r="I3705" i="7"/>
  <c r="I1655" i="7"/>
  <c r="I3706" i="7"/>
  <c r="I1656" i="7"/>
  <c r="I3707" i="7"/>
  <c r="I3708" i="7"/>
  <c r="I3709" i="7"/>
  <c r="I3710" i="7"/>
  <c r="I1657" i="7"/>
  <c r="I395" i="7"/>
  <c r="I396" i="7"/>
  <c r="I1658" i="7"/>
  <c r="I1659" i="7"/>
  <c r="I3711" i="7"/>
  <c r="I397" i="7"/>
  <c r="I1660" i="7"/>
  <c r="I3712" i="7"/>
  <c r="I3713" i="7"/>
  <c r="I884" i="7"/>
  <c r="I3714" i="7"/>
  <c r="I3715" i="7"/>
  <c r="I51" i="7"/>
  <c r="I1661" i="7"/>
  <c r="I1662" i="7"/>
  <c r="I398" i="7"/>
  <c r="I1663" i="7"/>
  <c r="I1664" i="7"/>
  <c r="I885" i="7"/>
  <c r="I1665" i="7"/>
  <c r="I399" i="7"/>
  <c r="I886" i="7"/>
  <c r="I3716" i="7"/>
  <c r="I3717" i="7"/>
  <c r="I3718" i="7"/>
  <c r="I3719" i="7"/>
  <c r="I1666" i="7"/>
  <c r="I3720" i="7"/>
  <c r="I887" i="7"/>
  <c r="I400" i="7"/>
  <c r="I888" i="7"/>
  <c r="I401" i="7"/>
  <c r="I3721" i="7"/>
  <c r="I3722" i="7"/>
  <c r="I3723" i="7"/>
  <c r="I1667" i="7"/>
  <c r="I3724" i="7"/>
  <c r="I889" i="7"/>
  <c r="I1668" i="7"/>
  <c r="I3725" i="7"/>
  <c r="I402" i="7"/>
  <c r="I3726" i="7"/>
  <c r="I403" i="7"/>
  <c r="I3727" i="7"/>
  <c r="I3728" i="7"/>
  <c r="I3729" i="7"/>
  <c r="I3730" i="7"/>
  <c r="I3731" i="7"/>
  <c r="I3732" i="7"/>
  <c r="I143" i="7"/>
  <c r="I3733" i="7"/>
  <c r="I3734" i="7"/>
  <c r="I144" i="7"/>
  <c r="I1669" i="7"/>
  <c r="I890" i="7"/>
  <c r="I3735" i="7"/>
  <c r="I891" i="7"/>
  <c r="I3736" i="7"/>
  <c r="I1670" i="7"/>
  <c r="I1671" i="7"/>
  <c r="I1672" i="7"/>
  <c r="I1673" i="7"/>
  <c r="I3737" i="7"/>
  <c r="I1674" i="7"/>
  <c r="I3738" i="7"/>
  <c r="I1675" i="7"/>
  <c r="I892" i="7"/>
  <c r="I3739" i="7"/>
  <c r="I1676" i="7"/>
  <c r="I404" i="7"/>
  <c r="I405" i="7"/>
  <c r="I3740" i="7"/>
  <c r="I1677" i="7"/>
  <c r="I3741" i="7"/>
  <c r="I1678" i="7"/>
  <c r="I3742" i="7"/>
  <c r="I3743" i="7"/>
  <c r="I3744" i="7"/>
  <c r="I406" i="7"/>
  <c r="I893" i="7"/>
  <c r="I3745" i="7"/>
  <c r="I3746" i="7"/>
  <c r="I894" i="7"/>
  <c r="I3747" i="7"/>
  <c r="I3748" i="7"/>
  <c r="I1679" i="7"/>
  <c r="I1680" i="7"/>
  <c r="I145" i="7"/>
  <c r="I1681" i="7"/>
  <c r="I1682" i="7"/>
  <c r="I3749" i="7"/>
  <c r="I1683" i="7"/>
  <c r="I1684" i="7"/>
  <c r="I3750" i="7"/>
  <c r="I3751" i="7"/>
  <c r="I407" i="7"/>
  <c r="I1685" i="7"/>
  <c r="I19" i="7"/>
  <c r="I3752" i="7"/>
  <c r="I895" i="7"/>
  <c r="I3753" i="7"/>
  <c r="I146" i="7"/>
  <c r="I896" i="7"/>
  <c r="I1686" i="7"/>
  <c r="I3754" i="7"/>
  <c r="I3755" i="7"/>
  <c r="I3756" i="7"/>
  <c r="I1687" i="7"/>
  <c r="I3757" i="7"/>
  <c r="I408" i="7"/>
  <c r="I3758" i="7"/>
  <c r="I1688" i="7"/>
  <c r="I147" i="7"/>
  <c r="I3759" i="7"/>
  <c r="I3760" i="7"/>
  <c r="I3761" i="7"/>
  <c r="I897" i="7"/>
  <c r="I3762" i="7"/>
  <c r="I1689" i="7"/>
  <c r="I3763" i="7"/>
  <c r="I1690" i="7"/>
  <c r="I3764" i="7"/>
  <c r="I898" i="7"/>
  <c r="I3765" i="7"/>
  <c r="I3766" i="7"/>
  <c r="I3767" i="7"/>
  <c r="I3768" i="7"/>
  <c r="I3769" i="7"/>
  <c r="I3770" i="7"/>
  <c r="I1691" i="7"/>
  <c r="I3771" i="7"/>
  <c r="I3772" i="7"/>
  <c r="I3773" i="7"/>
  <c r="I3774" i="7"/>
  <c r="I3775" i="7"/>
  <c r="I1692" i="7"/>
  <c r="I3776" i="7"/>
  <c r="I1693" i="7"/>
  <c r="I3777" i="7"/>
  <c r="I3778" i="7"/>
  <c r="I3779" i="7"/>
  <c r="I1694" i="7"/>
  <c r="I1695" i="7"/>
  <c r="I3780" i="7"/>
  <c r="I3781" i="7"/>
  <c r="I1696" i="7"/>
  <c r="I3782" i="7"/>
  <c r="I1697" i="7"/>
  <c r="I899" i="7"/>
  <c r="I3783" i="7"/>
  <c r="I3784" i="7"/>
  <c r="I3785" i="7"/>
  <c r="I900" i="7"/>
  <c r="I409" i="7"/>
  <c r="I1698" i="7"/>
  <c r="I3786" i="7"/>
  <c r="I3787" i="7"/>
  <c r="I3788" i="7"/>
  <c r="I1699" i="7"/>
  <c r="I901" i="7"/>
  <c r="I3789" i="7"/>
  <c r="I3790" i="7"/>
  <c r="I3791" i="7"/>
  <c r="I3792" i="7"/>
  <c r="I410" i="7"/>
  <c r="I3793" i="7"/>
  <c r="I3794" i="7"/>
  <c r="I3795" i="7"/>
  <c r="I3796" i="7"/>
  <c r="I3797" i="7"/>
  <c r="I3798" i="7"/>
  <c r="I3799" i="7"/>
  <c r="I3800" i="7"/>
  <c r="I3801" i="7"/>
  <c r="I3802" i="7"/>
  <c r="I1700" i="7"/>
  <c r="I3803" i="7"/>
  <c r="I3804" i="7"/>
  <c r="I3805" i="7"/>
  <c r="I3806" i="7"/>
  <c r="I1701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902" i="7"/>
  <c r="I903" i="7"/>
  <c r="I904" i="7"/>
  <c r="I1702" i="7"/>
  <c r="I1703" i="7"/>
  <c r="I3821" i="7"/>
  <c r="I905" i="7"/>
  <c r="I3822" i="7"/>
  <c r="I3823" i="7"/>
  <c r="I3824" i="7"/>
  <c r="I3825" i="7"/>
  <c r="I1704" i="7"/>
  <c r="I3826" i="7"/>
  <c r="I906" i="7"/>
  <c r="I1705" i="7"/>
  <c r="I3827" i="7"/>
  <c r="I411" i="7"/>
  <c r="I1706" i="7"/>
  <c r="I3828" i="7"/>
  <c r="I3829" i="7"/>
  <c r="I3830" i="7"/>
  <c r="I3831" i="7"/>
  <c r="I3832" i="7"/>
  <c r="I3833" i="7"/>
  <c r="I1707" i="7"/>
  <c r="I1708" i="7"/>
  <c r="I3834" i="7"/>
  <c r="I3835" i="7"/>
  <c r="I3836" i="7"/>
  <c r="I3837" i="7"/>
  <c r="I3838" i="7"/>
  <c r="I3839" i="7"/>
  <c r="I3840" i="7"/>
  <c r="I907" i="7"/>
  <c r="I3841" i="7"/>
  <c r="I908" i="7"/>
  <c r="I909" i="7"/>
  <c r="I3842" i="7"/>
  <c r="I148" i="7"/>
  <c r="I1709" i="7"/>
  <c r="I149" i="7"/>
  <c r="I3843" i="7"/>
  <c r="I1710" i="7"/>
  <c r="I52" i="7"/>
  <c r="I910" i="7"/>
  <c r="I1711" i="7"/>
  <c r="I3844" i="7"/>
  <c r="I3845" i="7"/>
  <c r="I911" i="7"/>
  <c r="I3846" i="7"/>
  <c r="I53" i="7"/>
  <c r="I150" i="7"/>
  <c r="I412" i="7"/>
  <c r="I3847" i="7"/>
  <c r="I3848" i="7"/>
  <c r="I413" i="7"/>
  <c r="I1712" i="7"/>
  <c r="I3849" i="7"/>
  <c r="I1713" i="7"/>
  <c r="I414" i="7"/>
  <c r="I1714" i="7"/>
  <c r="I3850" i="7"/>
  <c r="I3851" i="7"/>
  <c r="I3852" i="7"/>
  <c r="I3853" i="7"/>
  <c r="I3854" i="7"/>
  <c r="I3855" i="7"/>
  <c r="I3856" i="7"/>
  <c r="I1715" i="7"/>
  <c r="I3857" i="7"/>
  <c r="I1716" i="7"/>
  <c r="I415" i="7"/>
  <c r="I1717" i="7"/>
  <c r="I3858" i="7"/>
  <c r="I3859" i="7"/>
  <c r="I3860" i="7"/>
  <c r="I3861" i="7"/>
  <c r="I3862" i="7"/>
  <c r="I416" i="7"/>
  <c r="I3863" i="7"/>
  <c r="I1718" i="7"/>
  <c r="I3864" i="7"/>
  <c r="I417" i="7"/>
  <c r="I3865" i="7"/>
  <c r="I3866" i="7"/>
  <c r="I912" i="7"/>
  <c r="I1719" i="7"/>
  <c r="I1720" i="7"/>
  <c r="I3867" i="7"/>
  <c r="I1721" i="7"/>
  <c r="I3868" i="7"/>
  <c r="I3869" i="7"/>
  <c r="I3870" i="7"/>
  <c r="I418" i="7"/>
  <c r="I913" i="7"/>
  <c r="I3871" i="7"/>
  <c r="I3872" i="7"/>
  <c r="I3873" i="7"/>
  <c r="I3874" i="7"/>
  <c r="I3875" i="7"/>
  <c r="I151" i="7"/>
  <c r="I3876" i="7"/>
  <c r="I1722" i="7"/>
  <c r="I1723" i="7"/>
  <c r="I1724" i="7"/>
  <c r="I914" i="7"/>
  <c r="I3877" i="7"/>
  <c r="I1725" i="7"/>
  <c r="I3878" i="7"/>
  <c r="I3879" i="7"/>
  <c r="I1726" i="7"/>
  <c r="I3880" i="7"/>
  <c r="I3881" i="7"/>
  <c r="I3882" i="7"/>
  <c r="I915" i="7"/>
  <c r="I419" i="7"/>
  <c r="I1727" i="7"/>
  <c r="I3883" i="7"/>
  <c r="I3884" i="7"/>
  <c r="I916" i="7"/>
  <c r="I3885" i="7"/>
  <c r="I3886" i="7"/>
  <c r="I1728" i="7"/>
  <c r="I1729" i="7"/>
  <c r="I1730" i="7"/>
  <c r="I3887" i="7"/>
  <c r="I917" i="7"/>
  <c r="I3888" i="7"/>
  <c r="I3889" i="7"/>
  <c r="I3890" i="7"/>
  <c r="I3891" i="7"/>
  <c r="I918" i="7"/>
  <c r="I919" i="7"/>
  <c r="I1731" i="7"/>
  <c r="I1732" i="7"/>
  <c r="I3892" i="7"/>
  <c r="I920" i="7"/>
  <c r="I3893" i="7"/>
  <c r="I3894" i="7"/>
  <c r="I3895" i="7"/>
  <c r="I3896" i="7"/>
  <c r="I921" i="7"/>
  <c r="I3897" i="7"/>
  <c r="I922" i="7"/>
  <c r="I1733" i="7"/>
  <c r="I3898" i="7"/>
  <c r="I3899" i="7"/>
  <c r="I3900" i="7"/>
  <c r="I3901" i="7"/>
  <c r="I923" i="7"/>
  <c r="I924" i="7"/>
  <c r="I420" i="7"/>
  <c r="I3902" i="7"/>
  <c r="I3903" i="7"/>
  <c r="I3904" i="7"/>
  <c r="I3905" i="7"/>
  <c r="I3906" i="7"/>
  <c r="I3907" i="7"/>
  <c r="I3908" i="7"/>
  <c r="I3909" i="7"/>
  <c r="I1734" i="7"/>
  <c r="I421" i="7"/>
  <c r="I422" i="7"/>
  <c r="I925" i="7"/>
  <c r="I3910" i="7"/>
  <c r="I3911" i="7"/>
  <c r="I926" i="7"/>
  <c r="I3912" i="7"/>
  <c r="I927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1735" i="7"/>
  <c r="I1736" i="7"/>
  <c r="I423" i="7"/>
  <c r="I1737" i="7"/>
  <c r="I928" i="7"/>
  <c r="I3940" i="7"/>
  <c r="I929" i="7"/>
  <c r="I1738" i="7"/>
  <c r="I1739" i="7"/>
  <c r="I1740" i="7"/>
  <c r="I930" i="7"/>
  <c r="I3941" i="7"/>
  <c r="I3942" i="7"/>
  <c r="I3943" i="7"/>
  <c r="I3944" i="7"/>
  <c r="I3945" i="7"/>
  <c r="I3946" i="7"/>
  <c r="I3947" i="7"/>
  <c r="I1741" i="7"/>
  <c r="I1742" i="7"/>
  <c r="I931" i="7"/>
  <c r="I3948" i="7"/>
  <c r="I3949" i="7"/>
  <c r="I3950" i="7"/>
  <c r="I3951" i="7"/>
  <c r="I932" i="7"/>
  <c r="I424" i="7"/>
  <c r="I3952" i="7"/>
  <c r="I3953" i="7"/>
  <c r="I3954" i="7"/>
  <c r="I3955" i="7"/>
  <c r="I3956" i="7"/>
  <c r="I3957" i="7"/>
  <c r="I3958" i="7"/>
  <c r="I3959" i="7"/>
  <c r="I3960" i="7"/>
  <c r="I3961" i="7"/>
  <c r="I1743" i="7"/>
  <c r="I3962" i="7"/>
  <c r="I3963" i="7"/>
  <c r="I3964" i="7"/>
  <c r="I933" i="7"/>
  <c r="I3965" i="7"/>
  <c r="I3966" i="7"/>
  <c r="I1744" i="7"/>
  <c r="I3967" i="7"/>
  <c r="I3968" i="7"/>
  <c r="I1745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934" i="7"/>
  <c r="I1746" i="7"/>
  <c r="I3981" i="7"/>
  <c r="I3982" i="7"/>
  <c r="I3983" i="7"/>
  <c r="I3984" i="7"/>
  <c r="I3985" i="7"/>
  <c r="I1747" i="7"/>
  <c r="I1748" i="7"/>
  <c r="I3986" i="7"/>
  <c r="I3987" i="7"/>
  <c r="I3988" i="7"/>
  <c r="I3989" i="7"/>
  <c r="I3990" i="7"/>
  <c r="I3991" i="7"/>
  <c r="I3992" i="7"/>
  <c r="I3993" i="7"/>
  <c r="I1749" i="7"/>
  <c r="I3994" i="7"/>
  <c r="I3995" i="7"/>
  <c r="I3996" i="7"/>
  <c r="I3997" i="7"/>
  <c r="I3998" i="7"/>
  <c r="I3999" i="7"/>
  <c r="I4000" i="7"/>
  <c r="I935" i="7"/>
  <c r="I4001" i="7"/>
  <c r="I4002" i="7"/>
  <c r="I4003" i="7"/>
  <c r="I4004" i="7"/>
  <c r="I4005" i="7"/>
  <c r="I4006" i="7"/>
  <c r="I4007" i="7"/>
  <c r="I936" i="7"/>
  <c r="I4008" i="7"/>
  <c r="I4009" i="7"/>
  <c r="I1750" i="7"/>
  <c r="I4010" i="7"/>
  <c r="I152" i="7"/>
  <c r="I4011" i="7"/>
  <c r="I4012" i="7"/>
  <c r="I4013" i="7"/>
  <c r="I4014" i="7"/>
  <c r="I1751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937" i="7"/>
  <c r="I4035" i="7"/>
  <c r="I4036" i="7"/>
  <c r="I4037" i="7"/>
  <c r="I4038" i="7"/>
  <c r="I4039" i="7"/>
  <c r="I4040" i="7"/>
  <c r="I425" i="7"/>
  <c r="I4041" i="7"/>
  <c r="I4042" i="7"/>
  <c r="I4043" i="7"/>
  <c r="I4044" i="7"/>
  <c r="I4045" i="7"/>
  <c r="I4046" i="7"/>
  <c r="I4047" i="7"/>
  <c r="I1752" i="7"/>
  <c r="I4048" i="7"/>
  <c r="I4049" i="7"/>
  <c r="I4050" i="7"/>
  <c r="I4051" i="7"/>
  <c r="I4052" i="7"/>
  <c r="I938" i="7"/>
  <c r="I4053" i="7"/>
  <c r="I4054" i="7"/>
  <c r="I4055" i="7"/>
  <c r="I4056" i="7"/>
  <c r="I4057" i="7"/>
  <c r="I4058" i="7"/>
  <c r="I4059" i="7"/>
  <c r="I1753" i="7"/>
  <c r="I4060" i="7"/>
  <c r="I4061" i="7"/>
  <c r="I4062" i="7"/>
  <c r="I4063" i="7"/>
  <c r="I1754" i="7"/>
  <c r="I426" i="7"/>
  <c r="I4064" i="7"/>
  <c r="I4065" i="7"/>
  <c r="I1755" i="7"/>
  <c r="I939" i="7"/>
  <c r="I20" i="7"/>
  <c r="I4066" i="7"/>
  <c r="I940" i="7"/>
  <c r="I1756" i="7"/>
  <c r="I941" i="7"/>
  <c r="I4067" i="7"/>
  <c r="I4068" i="7"/>
  <c r="I4069" i="7"/>
  <c r="I4070" i="7"/>
  <c r="I942" i="7"/>
  <c r="I4071" i="7"/>
  <c r="I4072" i="7"/>
  <c r="I4073" i="7"/>
  <c r="I1757" i="7"/>
  <c r="I4074" i="7"/>
  <c r="I4075" i="7"/>
  <c r="I943" i="7"/>
  <c r="I944" i="7"/>
  <c r="I4076" i="7"/>
  <c r="I945" i="7"/>
  <c r="I427" i="7"/>
  <c r="I428" i="7"/>
  <c r="I153" i="7"/>
  <c r="I429" i="7"/>
  <c r="I4077" i="7"/>
  <c r="I1758" i="7"/>
  <c r="I4078" i="7"/>
  <c r="I4079" i="7"/>
  <c r="I946" i="7"/>
  <c r="I1759" i="7"/>
  <c r="I154" i="7"/>
  <c r="I947" i="7"/>
  <c r="I4080" i="7"/>
  <c r="I4081" i="7"/>
  <c r="I948" i="7"/>
  <c r="I4082" i="7"/>
  <c r="I4083" i="7"/>
  <c r="I949" i="7"/>
  <c r="I155" i="7"/>
  <c r="I4084" i="7"/>
  <c r="I4085" i="7"/>
  <c r="I4086" i="7"/>
  <c r="I4087" i="7"/>
  <c r="I4088" i="7"/>
  <c r="I950" i="7"/>
  <c r="I4089" i="7"/>
  <c r="I1760" i="7"/>
  <c r="I156" i="7"/>
  <c r="I951" i="7"/>
  <c r="I4090" i="7"/>
  <c r="I1761" i="7"/>
  <c r="I4091" i="7"/>
  <c r="I952" i="7"/>
  <c r="I1762" i="7"/>
  <c r="I4092" i="7"/>
  <c r="I4093" i="7"/>
  <c r="I4094" i="7"/>
  <c r="I4095" i="7"/>
  <c r="I4096" i="7"/>
  <c r="I4097" i="7"/>
  <c r="I953" i="7"/>
  <c r="I4098" i="7"/>
  <c r="I4099" i="7"/>
  <c r="I1763" i="7"/>
  <c r="I4100" i="7"/>
  <c r="I4101" i="7"/>
  <c r="I4102" i="7"/>
  <c r="I4103" i="7"/>
  <c r="I4104" i="7"/>
  <c r="I4105" i="7"/>
  <c r="I1764" i="7"/>
  <c r="I954" i="7"/>
  <c r="I4106" i="7"/>
  <c r="I4107" i="7"/>
  <c r="I4108" i="7"/>
  <c r="I1765" i="7"/>
  <c r="I430" i="7"/>
  <c r="I431" i="7"/>
  <c r="I432" i="7"/>
  <c r="I955" i="7"/>
  <c r="I4109" i="7"/>
  <c r="I1766" i="7"/>
  <c r="I4110" i="7"/>
  <c r="I4111" i="7"/>
  <c r="I4112" i="7"/>
  <c r="I1767" i="7"/>
  <c r="I956" i="7"/>
  <c r="I957" i="7"/>
  <c r="I157" i="7"/>
  <c r="I4113" i="7"/>
  <c r="I4114" i="7"/>
  <c r="I4115" i="7"/>
  <c r="I433" i="7"/>
  <c r="I4116" i="7"/>
  <c r="I158" i="7"/>
  <c r="I54" i="7"/>
  <c r="I958" i="7"/>
  <c r="I959" i="7"/>
  <c r="I4117" i="7"/>
  <c r="I434" i="7"/>
  <c r="I1768" i="7"/>
  <c r="I1769" i="7"/>
  <c r="I4118" i="7"/>
  <c r="I4119" i="7"/>
  <c r="I1770" i="7"/>
  <c r="I960" i="7"/>
  <c r="I4120" i="7"/>
  <c r="I435" i="7"/>
  <c r="I4121" i="7"/>
  <c r="I4122" i="7"/>
  <c r="I436" i="7"/>
  <c r="I1771" i="7"/>
  <c r="I4123" i="7"/>
  <c r="I4124" i="7"/>
  <c r="I4125" i="7"/>
  <c r="I1772" i="7"/>
  <c r="I4126" i="7"/>
  <c r="I4127" i="7"/>
  <c r="I4128" i="7"/>
  <c r="I4129" i="7"/>
  <c r="I4130" i="7"/>
  <c r="I4131" i="7"/>
  <c r="I1773" i="7"/>
  <c r="I4132" i="7"/>
  <c r="I4133" i="7"/>
  <c r="I4134" i="7"/>
  <c r="I4135" i="7"/>
  <c r="I4136" i="7"/>
  <c r="I1774" i="7"/>
  <c r="I4137" i="7"/>
  <c r="I1775" i="7"/>
  <c r="I4138" i="7"/>
  <c r="I1776" i="7"/>
  <c r="I961" i="7"/>
  <c r="I159" i="7"/>
  <c r="I1777" i="7"/>
  <c r="I962" i="7"/>
  <c r="I437" i="7"/>
  <c r="I1778" i="7"/>
  <c r="I1779" i="7"/>
  <c r="I4139" i="7"/>
  <c r="I4140" i="7"/>
  <c r="I4141" i="7"/>
  <c r="I4142" i="7"/>
  <c r="I4143" i="7"/>
  <c r="I963" i="7"/>
  <c r="I4144" i="7"/>
  <c r="I4145" i="7"/>
  <c r="I1780" i="7"/>
  <c r="I55" i="7"/>
  <c r="I4146" i="7"/>
  <c r="I4147" i="7"/>
  <c r="I4148" i="7"/>
  <c r="I964" i="7"/>
  <c r="I4149" i="7"/>
  <c r="I4150" i="7"/>
  <c r="I4151" i="7"/>
  <c r="I4152" i="7"/>
  <c r="I4153" i="7"/>
  <c r="I438" i="7"/>
  <c r="I4154" i="7"/>
  <c r="I4155" i="7"/>
  <c r="I965" i="7"/>
  <c r="I966" i="7"/>
  <c r="I4156" i="7"/>
  <c r="I967" i="7"/>
  <c r="I968" i="7"/>
  <c r="I1781" i="7"/>
  <c r="I21" i="7"/>
  <c r="I1782" i="7"/>
  <c r="I4157" i="7"/>
  <c r="I4158" i="7"/>
  <c r="I439" i="7"/>
  <c r="I969" i="7"/>
  <c r="I4159" i="7"/>
  <c r="I160" i="7"/>
  <c r="I970" i="7"/>
  <c r="I4160" i="7"/>
  <c r="I4161" i="7"/>
  <c r="I4162" i="7"/>
  <c r="I4163" i="7"/>
  <c r="I4164" i="7"/>
  <c r="I1783" i="7"/>
  <c r="I1784" i="7"/>
  <c r="I4165" i="7"/>
  <c r="I1785" i="7"/>
  <c r="I4166" i="7"/>
  <c r="I161" i="7"/>
  <c r="I1786" i="7"/>
  <c r="I1787" i="7"/>
  <c r="I4167" i="7"/>
  <c r="I1788" i="7"/>
  <c r="I4168" i="7"/>
  <c r="I971" i="7"/>
  <c r="I1789" i="7"/>
  <c r="I4169" i="7"/>
  <c r="I4170" i="7"/>
  <c r="I972" i="7"/>
  <c r="I973" i="7"/>
  <c r="I440" i="7"/>
  <c r="I4171" i="7"/>
  <c r="I4172" i="7"/>
  <c r="I4173" i="7"/>
  <c r="I162" i="7"/>
  <c r="I4174" i="7"/>
  <c r="I4175" i="7"/>
  <c r="I4176" i="7"/>
  <c r="I974" i="7"/>
  <c r="I163" i="7"/>
  <c r="I4177" i="7"/>
  <c r="I4178" i="7"/>
  <c r="I4179" i="7"/>
  <c r="I4180" i="7"/>
  <c r="I4181" i="7"/>
  <c r="I4182" i="7"/>
  <c r="I4183" i="7"/>
  <c r="I1790" i="7"/>
  <c r="I1791" i="7"/>
  <c r="I441" i="7"/>
  <c r="I4184" i="7"/>
  <c r="I4185" i="7"/>
  <c r="I4186" i="7"/>
  <c r="I442" i="7"/>
  <c r="I443" i="7"/>
  <c r="I1792" i="7"/>
  <c r="I975" i="7"/>
  <c r="I1793" i="7"/>
  <c r="I976" i="7"/>
  <c r="I1794" i="7"/>
  <c r="I4187" i="7"/>
  <c r="I1795" i="7"/>
  <c r="I4188" i="7"/>
  <c r="I1796" i="7"/>
  <c r="I1797" i="7"/>
  <c r="I4189" i="7"/>
  <c r="I1798" i="7"/>
  <c r="I977" i="7"/>
  <c r="I4190" i="7"/>
  <c r="I1799" i="7"/>
  <c r="I4191" i="7"/>
  <c r="I444" i="7"/>
  <c r="I4192" i="7"/>
  <c r="I4193" i="7"/>
  <c r="I4194" i="7"/>
  <c r="I978" i="7"/>
  <c r="I4195" i="7"/>
  <c r="I4196" i="7"/>
  <c r="I4197" i="7"/>
  <c r="I979" i="7"/>
  <c r="I1800" i="7"/>
  <c r="I4198" i="7"/>
  <c r="I1801" i="7"/>
  <c r="I4199" i="7"/>
  <c r="I445" i="7"/>
  <c r="I4200" i="7"/>
  <c r="I4201" i="7"/>
  <c r="I1802" i="7"/>
  <c r="I4202" i="7"/>
  <c r="I4203" i="7"/>
  <c r="I4204" i="7"/>
  <c r="I4205" i="7"/>
  <c r="I4206" i="7"/>
  <c r="I1803" i="7"/>
  <c r="I980" i="7"/>
  <c r="I4207" i="7"/>
  <c r="I4208" i="7"/>
  <c r="I4209" i="7"/>
  <c r="I1804" i="7"/>
  <c r="I164" i="7"/>
  <c r="I4210" i="7"/>
  <c r="I4211" i="7"/>
  <c r="I4212" i="7"/>
  <c r="I1805" i="7"/>
  <c r="I4213" i="7"/>
  <c r="I1806" i="7"/>
  <c r="I446" i="7"/>
  <c r="I4214" i="7"/>
  <c r="I4215" i="7"/>
  <c r="I4216" i="7"/>
  <c r="I4217" i="7"/>
  <c r="I4218" i="7"/>
  <c r="I4219" i="7"/>
  <c r="I4220" i="7"/>
  <c r="I4221" i="7"/>
  <c r="I4222" i="7"/>
  <c r="I1807" i="7"/>
  <c r="I4223" i="7"/>
  <c r="I4224" i="7"/>
  <c r="I4225" i="7"/>
  <c r="I4226" i="7"/>
  <c r="I4227" i="7"/>
  <c r="I4228" i="7"/>
  <c r="I4229" i="7"/>
  <c r="I4230" i="7"/>
  <c r="I4231" i="7"/>
  <c r="I4232" i="7"/>
  <c r="I4233" i="7"/>
  <c r="I1808" i="7"/>
  <c r="I4234" i="7"/>
  <c r="I4235" i="7"/>
  <c r="I4236" i="7"/>
  <c r="I4237" i="7"/>
  <c r="I4238" i="7"/>
  <c r="I4239" i="7"/>
  <c r="I981" i="7"/>
  <c r="I4240" i="7"/>
  <c r="I4241" i="7"/>
  <c r="I4242" i="7"/>
  <c r="I4243" i="7"/>
  <c r="I4244" i="7"/>
  <c r="I4245" i="7"/>
  <c r="I4246" i="7"/>
  <c r="I4247" i="7"/>
  <c r="I982" i="7"/>
  <c r="I4248" i="7"/>
  <c r="I4249" i="7"/>
  <c r="I4250" i="7"/>
  <c r="I1809" i="7"/>
  <c r="I4251" i="7"/>
  <c r="I1810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983" i="7"/>
  <c r="I984" i="7"/>
  <c r="I4267" i="7"/>
  <c r="I4268" i="7"/>
  <c r="I4269" i="7"/>
  <c r="I4270" i="7"/>
  <c r="I56" i="7"/>
  <c r="I1811" i="7"/>
  <c r="I4271" i="7"/>
  <c r="I985" i="7"/>
  <c r="I1812" i="7"/>
  <c r="I4272" i="7"/>
  <c r="I4273" i="7"/>
  <c r="I4274" i="7"/>
  <c r="I1813" i="7"/>
  <c r="I4275" i="7"/>
  <c r="I4276" i="7"/>
  <c r="I447" i="7"/>
  <c r="I4277" i="7"/>
  <c r="I4278" i="7"/>
  <c r="I1814" i="7"/>
  <c r="I4279" i="7"/>
  <c r="I4280" i="7"/>
  <c r="I4281" i="7"/>
  <c r="I57" i="7"/>
  <c r="I4282" i="7"/>
  <c r="I22" i="7"/>
  <c r="I4283" i="7"/>
  <c r="I4284" i="7"/>
  <c r="I165" i="7"/>
  <c r="I4285" i="7"/>
  <c r="I181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1816" i="7"/>
  <c r="I4298" i="7"/>
  <c r="I4299" i="7"/>
  <c r="I4300" i="7"/>
  <c r="I4301" i="7"/>
  <c r="I1817" i="7"/>
  <c r="I448" i="7"/>
  <c r="I4302" i="7"/>
  <c r="I4303" i="7"/>
  <c r="I4304" i="7"/>
  <c r="I4305" i="7"/>
  <c r="I4306" i="7"/>
  <c r="I4307" i="7"/>
  <c r="I986" i="7"/>
  <c r="I4308" i="7"/>
  <c r="I4309" i="7"/>
  <c r="I58" i="7"/>
  <c r="I449" i="7"/>
  <c r="I4310" i="7"/>
  <c r="I4311" i="7"/>
  <c r="I4312" i="7"/>
  <c r="I4313" i="7"/>
  <c r="I4314" i="7"/>
  <c r="I987" i="7"/>
  <c r="I166" i="7"/>
  <c r="I4315" i="7"/>
  <c r="I4316" i="7"/>
  <c r="I4317" i="7"/>
  <c r="I4318" i="7"/>
  <c r="I4319" i="7"/>
  <c r="I4320" i="7"/>
  <c r="I4321" i="7"/>
  <c r="I4322" i="7"/>
  <c r="I4323" i="7"/>
  <c r="I4324" i="7"/>
  <c r="I988" i="7"/>
  <c r="I4325" i="7"/>
  <c r="I1818" i="7"/>
  <c r="I4326" i="7"/>
  <c r="I4327" i="7"/>
  <c r="I450" i="7"/>
  <c r="I4328" i="7"/>
  <c r="I4329" i="7"/>
  <c r="I1819" i="7"/>
  <c r="I989" i="7"/>
  <c r="I4330" i="7"/>
  <c r="I4331" i="7"/>
  <c r="I1820" i="7"/>
  <c r="I4332" i="7"/>
  <c r="I4333" i="7"/>
  <c r="I990" i="7"/>
  <c r="I4334" i="7"/>
  <c r="I1821" i="7"/>
  <c r="I451" i="7"/>
  <c r="I1822" i="7"/>
  <c r="I452" i="7"/>
  <c r="I4335" i="7"/>
  <c r="I4336" i="7"/>
  <c r="I4337" i="7"/>
  <c r="I453" i="7"/>
  <c r="I454" i="7"/>
  <c r="I4338" i="7"/>
  <c r="I4339" i="7"/>
  <c r="I991" i="7"/>
  <c r="I4340" i="7"/>
  <c r="I4341" i="7"/>
  <c r="I1823" i="7"/>
  <c r="I4342" i="7"/>
  <c r="I1824" i="7"/>
  <c r="I1825" i="7"/>
  <c r="I992" i="7"/>
  <c r="I993" i="7"/>
  <c r="I455" i="7"/>
  <c r="I4343" i="7"/>
  <c r="I4344" i="7"/>
  <c r="I4345" i="7"/>
  <c r="I4346" i="7"/>
  <c r="I4347" i="7"/>
  <c r="I4348" i="7"/>
  <c r="I4349" i="7"/>
  <c r="I994" i="7"/>
  <c r="I4350" i="7"/>
  <c r="I4351" i="7"/>
  <c r="I1826" i="7"/>
  <c r="I4352" i="7"/>
  <c r="I1827" i="7"/>
  <c r="I4353" i="7"/>
  <c r="I456" i="7"/>
  <c r="I4354" i="7"/>
  <c r="I995" i="7"/>
  <c r="I996" i="7"/>
  <c r="I4355" i="7"/>
  <c r="I4356" i="7"/>
  <c r="I1828" i="7"/>
  <c r="I4357" i="7"/>
  <c r="I4358" i="7"/>
  <c r="I457" i="7"/>
  <c r="I4359" i="7"/>
  <c r="I1829" i="7"/>
  <c r="I4360" i="7"/>
  <c r="I1830" i="7"/>
  <c r="I4361" i="7"/>
  <c r="I4362" i="7"/>
  <c r="I4363" i="7"/>
  <c r="I4364" i="7"/>
  <c r="I997" i="7"/>
  <c r="I1831" i="7"/>
  <c r="I4365" i="7"/>
  <c r="I4366" i="7"/>
  <c r="I4367" i="7"/>
  <c r="I4368" i="7"/>
  <c r="I4369" i="7"/>
  <c r="I4370" i="7"/>
  <c r="I1832" i="7"/>
  <c r="I1833" i="7"/>
  <c r="I4371" i="7"/>
  <c r="I998" i="7"/>
  <c r="I4372" i="7"/>
  <c r="I1834" i="7"/>
  <c r="I4373" i="7"/>
  <c r="I167" i="7"/>
  <c r="I999" i="7"/>
  <c r="I1000" i="7"/>
  <c r="I1835" i="7"/>
  <c r="I1836" i="7"/>
  <c r="I4374" i="7"/>
  <c r="I4375" i="7"/>
  <c r="I1001" i="7"/>
  <c r="I4376" i="7"/>
  <c r="I1837" i="7"/>
  <c r="I4377" i="7"/>
  <c r="I4378" i="7"/>
  <c r="I1838" i="7"/>
  <c r="I4379" i="7"/>
  <c r="I4380" i="7"/>
  <c r="I4381" i="7"/>
  <c r="I1002" i="7"/>
  <c r="I4382" i="7"/>
  <c r="I4383" i="7"/>
  <c r="I4384" i="7"/>
  <c r="I1839" i="7"/>
  <c r="I4385" i="7"/>
  <c r="I458" i="7"/>
  <c r="I1840" i="7"/>
  <c r="I1003" i="7"/>
  <c r="I4386" i="7"/>
  <c r="I4387" i="7"/>
  <c r="I1841" i="7"/>
  <c r="I4388" i="7"/>
  <c r="I4389" i="7"/>
  <c r="I4390" i="7"/>
  <c r="I4391" i="7"/>
  <c r="I168" i="7"/>
  <c r="I4392" i="7"/>
  <c r="I1004" i="7"/>
  <c r="I4393" i="7"/>
  <c r="I4394" i="7"/>
  <c r="I1842" i="7"/>
  <c r="I1005" i="7"/>
  <c r="I4395" i="7"/>
  <c r="I459" i="7"/>
  <c r="I1006" i="7"/>
  <c r="I4396" i="7"/>
  <c r="I1843" i="7"/>
  <c r="I4397" i="7"/>
  <c r="I1844" i="7"/>
  <c r="I1007" i="7"/>
  <c r="I169" i="7"/>
  <c r="I4398" i="7"/>
  <c r="I1008" i="7"/>
  <c r="I1009" i="7"/>
  <c r="I1010" i="7"/>
  <c r="I460" i="7"/>
  <c r="I1845" i="7"/>
  <c r="I1846" i="7"/>
  <c r="I1847" i="7"/>
  <c r="I4399" i="7"/>
  <c r="I4400" i="7"/>
  <c r="I4401" i="7"/>
  <c r="I1848" i="7"/>
  <c r="I4402" i="7"/>
  <c r="I4403" i="7"/>
  <c r="I4404" i="7"/>
  <c r="I4405" i="7"/>
  <c r="I1849" i="7"/>
  <c r="I4406" i="7"/>
  <c r="I1011" i="7"/>
  <c r="I1850" i="7"/>
  <c r="I1851" i="7"/>
  <c r="I4407" i="7"/>
  <c r="I1852" i="7"/>
  <c r="I4408" i="7"/>
  <c r="I23" i="7"/>
  <c r="I4409" i="7"/>
  <c r="I461" i="7"/>
  <c r="I1853" i="7"/>
  <c r="I4410" i="7"/>
  <c r="I4411" i="7"/>
  <c r="I462" i="7"/>
  <c r="I1854" i="7"/>
  <c r="I1012" i="7"/>
  <c r="I4412" i="7"/>
  <c r="I4413" i="7"/>
  <c r="I4414" i="7"/>
  <c r="I1013" i="7"/>
  <c r="I4415" i="7"/>
  <c r="I1855" i="7"/>
  <c r="I4416" i="7"/>
  <c r="I4417" i="7"/>
  <c r="I4418" i="7"/>
  <c r="I4419" i="7"/>
  <c r="I4420" i="7"/>
  <c r="I4421" i="7"/>
  <c r="I1014" i="7"/>
  <c r="I4422" i="7"/>
  <c r="I1856" i="7"/>
  <c r="I4423" i="7"/>
  <c r="I463" i="7"/>
  <c r="I1015" i="7"/>
  <c r="I1016" i="7"/>
  <c r="I1857" i="7"/>
  <c r="I1858" i="7"/>
  <c r="I4424" i="7"/>
  <c r="I4425" i="7"/>
  <c r="I4426" i="7"/>
  <c r="I4427" i="7"/>
  <c r="I464" i="7"/>
  <c r="I4428" i="7"/>
  <c r="I4429" i="7"/>
  <c r="I465" i="7"/>
  <c r="I1859" i="7"/>
  <c r="I4430" i="7"/>
  <c r="I4431" i="7"/>
  <c r="I4432" i="7"/>
  <c r="I1860" i="7"/>
  <c r="I4433" i="7"/>
  <c r="I1861" i="7"/>
  <c r="I4434" i="7"/>
  <c r="I466" i="7"/>
  <c r="I1862" i="7"/>
  <c r="I1017" i="7"/>
  <c r="I1863" i="7"/>
  <c r="I4435" i="7"/>
  <c r="I1018" i="7"/>
  <c r="I4436" i="7"/>
  <c r="I1864" i="7"/>
  <c r="I4437" i="7"/>
  <c r="I4438" i="7"/>
  <c r="I4439" i="7"/>
  <c r="I4440" i="7"/>
  <c r="I4441" i="7"/>
  <c r="I1019" i="7"/>
  <c r="I4442" i="7"/>
  <c r="I1865" i="7"/>
  <c r="I4443" i="7"/>
  <c r="I467" i="7"/>
  <c r="I4444" i="7"/>
  <c r="I4445" i="7"/>
  <c r="I1866" i="7"/>
  <c r="I468" i="7"/>
  <c r="I4446" i="7"/>
  <c r="I469" i="7"/>
  <c r="I170" i="7"/>
  <c r="I1020" i="7"/>
  <c r="I1021" i="7"/>
  <c r="I4447" i="7"/>
  <c r="I4448" i="7"/>
  <c r="I4449" i="7"/>
  <c r="I4450" i="7"/>
  <c r="I4451" i="7"/>
  <c r="I470" i="7"/>
  <c r="I1022" i="7"/>
  <c r="I1867" i="7"/>
  <c r="I1868" i="7"/>
  <c r="I1869" i="7"/>
  <c r="I4452" i="7"/>
  <c r="I4453" i="7"/>
  <c r="I1870" i="7"/>
  <c r="I59" i="7"/>
  <c r="I1871" i="7"/>
  <c r="I4454" i="7"/>
  <c r="I471" i="7"/>
  <c r="I1872" i="7"/>
  <c r="I4455" i="7"/>
  <c r="I1023" i="7"/>
  <c r="I4456" i="7"/>
  <c r="I4457" i="7"/>
  <c r="I4458" i="7"/>
  <c r="I1024" i="7"/>
  <c r="I1025" i="7"/>
  <c r="I4459" i="7"/>
  <c r="I4460" i="7"/>
  <c r="I4461" i="7"/>
  <c r="I4462" i="7"/>
  <c r="I1873" i="7"/>
  <c r="I4463" i="7"/>
  <c r="I4464" i="7"/>
  <c r="I1874" i="7"/>
  <c r="I472" i="7"/>
  <c r="I4465" i="7"/>
  <c r="I4466" i="7"/>
  <c r="I4467" i="7"/>
  <c r="I4468" i="7"/>
  <c r="I4469" i="7"/>
  <c r="I4470" i="7"/>
  <c r="I4471" i="7"/>
  <c r="I4472" i="7"/>
  <c r="I4473" i="7"/>
  <c r="I4474" i="7"/>
  <c r="I1875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1876" i="7"/>
  <c r="I473" i="7"/>
  <c r="I4489" i="7"/>
  <c r="I4490" i="7"/>
  <c r="I1026" i="7"/>
  <c r="I4491" i="7"/>
  <c r="I4492" i="7"/>
  <c r="I4493" i="7"/>
  <c r="I1877" i="7"/>
  <c r="I4494" i="7"/>
  <c r="I4495" i="7"/>
  <c r="I474" i="7"/>
  <c r="I475" i="7"/>
  <c r="I4496" i="7"/>
  <c r="I4497" i="7"/>
  <c r="I1878" i="7"/>
  <c r="I171" i="7"/>
  <c r="I4498" i="7"/>
  <c r="I172" i="7"/>
  <c r="I173" i="7"/>
  <c r="I174" i="7"/>
  <c r="I4499" i="7"/>
  <c r="I4500" i="7"/>
  <c r="I4501" i="7"/>
  <c r="I4502" i="7"/>
  <c r="I1027" i="7"/>
  <c r="I175" i="7"/>
  <c r="I4503" i="7"/>
  <c r="I476" i="7"/>
  <c r="I4504" i="7"/>
  <c r="I4505" i="7"/>
  <c r="I1028" i="7"/>
  <c r="I1029" i="7"/>
  <c r="I477" i="7"/>
  <c r="I478" i="7"/>
  <c r="I4506" i="7"/>
  <c r="I4507" i="7"/>
  <c r="I4508" i="7"/>
  <c r="I4509" i="7"/>
  <c r="I187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176" i="7"/>
  <c r="I4522" i="7"/>
  <c r="I4523" i="7"/>
  <c r="I1880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1881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1882" i="7"/>
  <c r="I4570" i="7"/>
  <c r="I1883" i="7"/>
  <c r="I1884" i="7"/>
  <c r="H1885" i="7"/>
  <c r="H479" i="7"/>
  <c r="H1886" i="7"/>
  <c r="H1887" i="7"/>
  <c r="H1888" i="7"/>
  <c r="H1889" i="7"/>
  <c r="H1890" i="7"/>
  <c r="H1891" i="7"/>
  <c r="H1892" i="7"/>
  <c r="H1893" i="7"/>
  <c r="H60" i="7"/>
  <c r="H1894" i="7"/>
  <c r="H177" i="7"/>
  <c r="H1030" i="7"/>
  <c r="H1895" i="7"/>
  <c r="H480" i="7"/>
  <c r="H178" i="7"/>
  <c r="H1031" i="7"/>
  <c r="H179" i="7"/>
  <c r="H24" i="7"/>
  <c r="H1896" i="7"/>
  <c r="H1032" i="7"/>
  <c r="H1033" i="7"/>
  <c r="H481" i="7"/>
  <c r="H1034" i="7"/>
  <c r="H482" i="7"/>
  <c r="H1897" i="7"/>
  <c r="H1035" i="7"/>
  <c r="H1898" i="7"/>
  <c r="H1899" i="7"/>
  <c r="H1036" i="7"/>
  <c r="H1900" i="7"/>
  <c r="H1037" i="7"/>
  <c r="H1901" i="7"/>
  <c r="H1902" i="7"/>
  <c r="H1038" i="7"/>
  <c r="H1903" i="7"/>
  <c r="H1904" i="7"/>
  <c r="H1905" i="7"/>
  <c r="H1906" i="7"/>
  <c r="H483" i="7"/>
  <c r="H1039" i="7"/>
  <c r="H1907" i="7"/>
  <c r="H484" i="7"/>
  <c r="H485" i="7"/>
  <c r="H1040" i="7"/>
  <c r="H1908" i="7"/>
  <c r="H486" i="7"/>
  <c r="H1909" i="7"/>
  <c r="H61" i="7"/>
  <c r="H3" i="7"/>
  <c r="H1910" i="7"/>
  <c r="H1911" i="7"/>
  <c r="H1041" i="7"/>
  <c r="H4" i="7"/>
  <c r="H1912" i="7"/>
  <c r="H1913" i="7"/>
  <c r="H487" i="7"/>
  <c r="H180" i="7"/>
  <c r="H1914" i="7"/>
  <c r="H1915" i="7"/>
  <c r="H1042" i="7"/>
  <c r="H1043" i="7"/>
  <c r="H488" i="7"/>
  <c r="H489" i="7"/>
  <c r="H181" i="7"/>
  <c r="H1916" i="7"/>
  <c r="H1044" i="7"/>
  <c r="H490" i="7"/>
  <c r="H1917" i="7"/>
  <c r="H1918" i="7"/>
  <c r="H1919" i="7"/>
  <c r="H1045" i="7"/>
  <c r="H491" i="7"/>
  <c r="H1920" i="7"/>
  <c r="H1921" i="7"/>
  <c r="H1046" i="7"/>
  <c r="H1047" i="7"/>
  <c r="H1048" i="7"/>
  <c r="H492" i="7"/>
  <c r="H1922" i="7"/>
  <c r="H1923" i="7"/>
  <c r="H62" i="7"/>
  <c r="H1924" i="7"/>
  <c r="H1049" i="7"/>
  <c r="H1925" i="7"/>
  <c r="H1926" i="7"/>
  <c r="H1927" i="7"/>
  <c r="H1050" i="7"/>
  <c r="H493" i="7"/>
  <c r="H494" i="7"/>
  <c r="H1928" i="7"/>
  <c r="H1929" i="7"/>
  <c r="H1930" i="7"/>
  <c r="H1931" i="7"/>
  <c r="H182" i="7"/>
  <c r="H1051" i="7"/>
  <c r="H495" i="7"/>
  <c r="H183" i="7"/>
  <c r="H1932" i="7"/>
  <c r="H1933" i="7"/>
  <c r="H1052" i="7"/>
  <c r="H1053" i="7"/>
  <c r="H1934" i="7"/>
  <c r="H1935" i="7"/>
  <c r="H1936" i="7"/>
  <c r="H25" i="7"/>
  <c r="H63" i="7"/>
  <c r="H1937" i="7"/>
  <c r="H1938" i="7"/>
  <c r="H1939" i="7"/>
  <c r="H1054" i="7"/>
  <c r="H1940" i="7"/>
  <c r="H1941" i="7"/>
  <c r="H26" i="7"/>
  <c r="H1055" i="7"/>
  <c r="H1942" i="7"/>
  <c r="H1943" i="7"/>
  <c r="H1944" i="7"/>
  <c r="H1056" i="7"/>
  <c r="H1945" i="7"/>
  <c r="H1946" i="7"/>
  <c r="H1947" i="7"/>
  <c r="H1057" i="7"/>
  <c r="H1948" i="7"/>
  <c r="H1058" i="7"/>
  <c r="H1059" i="7"/>
  <c r="H1949" i="7"/>
  <c r="H1950" i="7"/>
  <c r="H184" i="7"/>
  <c r="H1951" i="7"/>
  <c r="H496" i="7"/>
  <c r="H497" i="7"/>
  <c r="H1952" i="7"/>
  <c r="H1953" i="7"/>
  <c r="H185" i="7"/>
  <c r="H498" i="7"/>
  <c r="H1954" i="7"/>
  <c r="H499" i="7"/>
  <c r="H500" i="7"/>
  <c r="H1060" i="7"/>
  <c r="H1061" i="7"/>
  <c r="H1062" i="7"/>
  <c r="H1955" i="7"/>
  <c r="H1956" i="7"/>
  <c r="H501" i="7"/>
  <c r="H1957" i="7"/>
  <c r="H502" i="7"/>
  <c r="H1063" i="7"/>
  <c r="H64" i="7"/>
  <c r="H503" i="7"/>
  <c r="H1958" i="7"/>
  <c r="H1959" i="7"/>
  <c r="H1960" i="7"/>
  <c r="H1064" i="7"/>
  <c r="H1961" i="7"/>
  <c r="H1962" i="7"/>
  <c r="H186" i="7"/>
  <c r="H1065" i="7"/>
  <c r="H504" i="7"/>
  <c r="H1963" i="7"/>
  <c r="H505" i="7"/>
  <c r="H1964" i="7"/>
  <c r="H1965" i="7"/>
  <c r="H1966" i="7"/>
  <c r="H65" i="7"/>
  <c r="H506" i="7"/>
  <c r="H1066" i="7"/>
  <c r="H187" i="7"/>
  <c r="H1967" i="7"/>
  <c r="H1968" i="7"/>
  <c r="H1969" i="7"/>
  <c r="H27" i="7"/>
  <c r="H1970" i="7"/>
  <c r="H1971" i="7"/>
  <c r="H1067" i="7"/>
  <c r="H507" i="7"/>
  <c r="H1972" i="7"/>
  <c r="H1068" i="7"/>
  <c r="H508" i="7"/>
  <c r="H1973" i="7"/>
  <c r="H1974" i="7"/>
  <c r="H1975" i="7"/>
  <c r="H1069" i="7"/>
  <c r="H1976" i="7"/>
  <c r="H188" i="7"/>
  <c r="H1977" i="7"/>
  <c r="H1070" i="7"/>
  <c r="H1978" i="7"/>
  <c r="H509" i="7"/>
  <c r="H510" i="7"/>
  <c r="H1071" i="7"/>
  <c r="H1979" i="7"/>
  <c r="H1980" i="7"/>
  <c r="H511" i="7"/>
  <c r="H512" i="7"/>
  <c r="H1981" i="7"/>
  <c r="H1982" i="7"/>
  <c r="H66" i="7"/>
  <c r="H1983" i="7"/>
  <c r="H513" i="7"/>
  <c r="H1984" i="7"/>
  <c r="H1072" i="7"/>
  <c r="H514" i="7"/>
  <c r="H189" i="7"/>
  <c r="H515" i="7"/>
  <c r="H516" i="7"/>
  <c r="H1985" i="7"/>
  <c r="H190" i="7"/>
  <c r="H1986" i="7"/>
  <c r="H1987" i="7"/>
  <c r="H1073" i="7"/>
  <c r="H517" i="7"/>
  <c r="H1074" i="7"/>
  <c r="H1988" i="7"/>
  <c r="H1075" i="7"/>
  <c r="H518" i="7"/>
  <c r="H1076" i="7"/>
  <c r="H1077" i="7"/>
  <c r="H28" i="7"/>
  <c r="H1989" i="7"/>
  <c r="H519" i="7"/>
  <c r="H1990" i="7"/>
  <c r="H1078" i="7"/>
  <c r="H1079" i="7"/>
  <c r="H1991" i="7"/>
  <c r="H1992" i="7"/>
  <c r="H1993" i="7"/>
  <c r="H1994" i="7"/>
  <c r="H1080" i="7"/>
  <c r="H1995" i="7"/>
  <c r="H1996" i="7"/>
  <c r="H67" i="7"/>
  <c r="H29" i="7"/>
  <c r="H1997" i="7"/>
  <c r="H1081" i="7"/>
  <c r="H1998" i="7"/>
  <c r="H1082" i="7"/>
  <c r="H1999" i="7"/>
  <c r="H2000" i="7"/>
  <c r="H1083" i="7"/>
  <c r="H2001" i="7"/>
  <c r="H2002" i="7"/>
  <c r="H520" i="7"/>
  <c r="H521" i="7"/>
  <c r="H1084" i="7"/>
  <c r="H2003" i="7"/>
  <c r="H1085" i="7"/>
  <c r="H2004" i="7"/>
  <c r="H2005" i="7"/>
  <c r="H522" i="7"/>
  <c r="H2006" i="7"/>
  <c r="H68" i="7"/>
  <c r="H1086" i="7"/>
  <c r="H1087" i="7"/>
  <c r="H2007" i="7"/>
  <c r="H2008" i="7"/>
  <c r="H191" i="7"/>
  <c r="H1088" i="7"/>
  <c r="H2009" i="7"/>
  <c r="H2010" i="7"/>
  <c r="H2011" i="7"/>
  <c r="H2012" i="7"/>
  <c r="H523" i="7"/>
  <c r="H1089" i="7"/>
  <c r="H2013" i="7"/>
  <c r="H524" i="7"/>
  <c r="H2014" i="7"/>
  <c r="H2015" i="7"/>
  <c r="H192" i="7"/>
  <c r="H2016" i="7"/>
  <c r="H2017" i="7"/>
  <c r="H1090" i="7"/>
  <c r="H2018" i="7"/>
  <c r="H2019" i="7"/>
  <c r="H2020" i="7"/>
  <c r="H193" i="7"/>
  <c r="H69" i="7"/>
  <c r="H2021" i="7"/>
  <c r="H194" i="7"/>
  <c r="H195" i="7"/>
  <c r="H2022" i="7"/>
  <c r="H2023" i="7"/>
  <c r="H2024" i="7"/>
  <c r="H196" i="7"/>
  <c r="H1091" i="7"/>
  <c r="H525" i="7"/>
  <c r="H526" i="7"/>
  <c r="H2025" i="7"/>
  <c r="H2026" i="7"/>
  <c r="H1092" i="7"/>
  <c r="H197" i="7"/>
  <c r="H527" i="7"/>
  <c r="H1093" i="7"/>
  <c r="H1094" i="7"/>
  <c r="H1095" i="7"/>
  <c r="H198" i="7"/>
  <c r="H2027" i="7"/>
  <c r="H1096" i="7"/>
  <c r="H199" i="7"/>
  <c r="H528" i="7"/>
  <c r="H1097" i="7"/>
  <c r="H1098" i="7"/>
  <c r="H529" i="7"/>
  <c r="H1099" i="7"/>
  <c r="H2028" i="7"/>
  <c r="H2029" i="7"/>
  <c r="H1100" i="7"/>
  <c r="H200" i="7"/>
  <c r="H201" i="7"/>
  <c r="H2030" i="7"/>
  <c r="H2031" i="7"/>
  <c r="H1101" i="7"/>
  <c r="H1102" i="7"/>
  <c r="H530" i="7"/>
  <c r="H1103" i="7"/>
  <c r="H2032" i="7"/>
  <c r="H202" i="7"/>
  <c r="H2033" i="7"/>
  <c r="H203" i="7"/>
  <c r="H531" i="7"/>
  <c r="H1104" i="7"/>
  <c r="H2034" i="7"/>
  <c r="H2035" i="7"/>
  <c r="H532" i="7"/>
  <c r="H1105" i="7"/>
  <c r="H533" i="7"/>
  <c r="H2036" i="7"/>
  <c r="H2037" i="7"/>
  <c r="H204" i="7"/>
  <c r="H2038" i="7"/>
  <c r="H534" i="7"/>
  <c r="H535" i="7"/>
  <c r="H1106" i="7"/>
  <c r="H536" i="7"/>
  <c r="H2039" i="7"/>
  <c r="H2040" i="7"/>
  <c r="H205" i="7"/>
  <c r="H206" i="7"/>
  <c r="H2041" i="7"/>
  <c r="H2042" i="7"/>
  <c r="H1107" i="7"/>
  <c r="H537" i="7"/>
  <c r="H538" i="7"/>
  <c r="H2043" i="7"/>
  <c r="H1108" i="7"/>
  <c r="H2044" i="7"/>
  <c r="H539" i="7"/>
  <c r="H1109" i="7"/>
  <c r="H540" i="7"/>
  <c r="H1110" i="7"/>
  <c r="H30" i="7"/>
  <c r="H541" i="7"/>
  <c r="H2045" i="7"/>
  <c r="H2046" i="7"/>
  <c r="H70" i="7"/>
  <c r="H2047" i="7"/>
  <c r="H2048" i="7"/>
  <c r="H542" i="7"/>
  <c r="H2049" i="7"/>
  <c r="H2050" i="7"/>
  <c r="H1111" i="7"/>
  <c r="H71" i="7"/>
  <c r="H1112" i="7"/>
  <c r="H1113" i="7"/>
  <c r="H2051" i="7"/>
  <c r="H2052" i="7"/>
  <c r="H2053" i="7"/>
  <c r="H2054" i="7"/>
  <c r="H1114" i="7"/>
  <c r="H2055" i="7"/>
  <c r="H2056" i="7"/>
  <c r="H207" i="7"/>
  <c r="H1115" i="7"/>
  <c r="H72" i="7"/>
  <c r="H2057" i="7"/>
  <c r="H1116" i="7"/>
  <c r="H1117" i="7"/>
  <c r="H2058" i="7"/>
  <c r="H2059" i="7"/>
  <c r="H2060" i="7"/>
  <c r="H2061" i="7"/>
  <c r="H543" i="7"/>
  <c r="H2062" i="7"/>
  <c r="H208" i="7"/>
  <c r="H2063" i="7"/>
  <c r="H2064" i="7"/>
  <c r="H1118" i="7"/>
  <c r="H2065" i="7"/>
  <c r="H1119" i="7"/>
  <c r="H1120" i="7"/>
  <c r="H1121" i="7"/>
  <c r="H2066" i="7"/>
  <c r="H2067" i="7"/>
  <c r="H2068" i="7"/>
  <c r="H544" i="7"/>
  <c r="H209" i="7"/>
  <c r="H1122" i="7"/>
  <c r="H2069" i="7"/>
  <c r="H1123" i="7"/>
  <c r="H2070" i="7"/>
  <c r="H2071" i="7"/>
  <c r="H1124" i="7"/>
  <c r="H2072" i="7"/>
  <c r="H1125" i="7"/>
  <c r="H2073" i="7"/>
  <c r="H2074" i="7"/>
  <c r="H2075" i="7"/>
  <c r="H2076" i="7"/>
  <c r="H1126" i="7"/>
  <c r="H2077" i="7"/>
  <c r="H2078" i="7"/>
  <c r="H2079" i="7"/>
  <c r="H2080" i="7"/>
  <c r="H2081" i="7"/>
  <c r="H1127" i="7"/>
  <c r="H2082" i="7"/>
  <c r="H1128" i="7"/>
  <c r="H2083" i="7"/>
  <c r="H1129" i="7"/>
  <c r="H2084" i="7"/>
  <c r="H1130" i="7"/>
  <c r="H2085" i="7"/>
  <c r="H1131" i="7"/>
  <c r="H2086" i="7"/>
  <c r="H2087" i="7"/>
  <c r="H1132" i="7"/>
  <c r="H1133" i="7"/>
  <c r="H1134" i="7"/>
  <c r="H545" i="7"/>
  <c r="H73" i="7"/>
  <c r="H2088" i="7"/>
  <c r="H2089" i="7"/>
  <c r="H2090" i="7"/>
  <c r="H2091" i="7"/>
  <c r="H2092" i="7"/>
  <c r="H1135" i="7"/>
  <c r="H1136" i="7"/>
  <c r="H546" i="7"/>
  <c r="H1137" i="7"/>
  <c r="H2093" i="7"/>
  <c r="H2094" i="7"/>
  <c r="H547" i="7"/>
  <c r="H2095" i="7"/>
  <c r="H2096" i="7"/>
  <c r="H2097" i="7"/>
  <c r="H2098" i="7"/>
  <c r="H1138" i="7"/>
  <c r="H2099" i="7"/>
  <c r="H1139" i="7"/>
  <c r="H548" i="7"/>
  <c r="H210" i="7"/>
  <c r="H2100" i="7"/>
  <c r="H2101" i="7"/>
  <c r="H549" i="7"/>
  <c r="H550" i="7"/>
  <c r="H2102" i="7"/>
  <c r="H2103" i="7"/>
  <c r="H2104" i="7"/>
  <c r="H2105" i="7"/>
  <c r="H1140" i="7"/>
  <c r="H1141" i="7"/>
  <c r="H2106" i="7"/>
  <c r="H2107" i="7"/>
  <c r="H551" i="7"/>
  <c r="H2108" i="7"/>
  <c r="H2109" i="7"/>
  <c r="H2110" i="7"/>
  <c r="H552" i="7"/>
  <c r="H74" i="7"/>
  <c r="H1142" i="7"/>
  <c r="H1143" i="7"/>
  <c r="H553" i="7"/>
  <c r="H211" i="7"/>
  <c r="H2111" i="7"/>
  <c r="H554" i="7"/>
  <c r="H1144" i="7"/>
  <c r="H555" i="7"/>
  <c r="H212" i="7"/>
  <c r="H1145" i="7"/>
  <c r="H556" i="7"/>
  <c r="H2112" i="7"/>
  <c r="H1146" i="7"/>
  <c r="H2113" i="7"/>
  <c r="H2114" i="7"/>
  <c r="H213" i="7"/>
  <c r="H2115" i="7"/>
  <c r="H75" i="7"/>
  <c r="H1147" i="7"/>
  <c r="H2116" i="7"/>
  <c r="H2117" i="7"/>
  <c r="H2118" i="7"/>
  <c r="H2119" i="7"/>
  <c r="H214" i="7"/>
  <c r="H1148" i="7"/>
  <c r="H2120" i="7"/>
  <c r="H1149" i="7"/>
  <c r="H2121" i="7"/>
  <c r="H2122" i="7"/>
  <c r="H1150" i="7"/>
  <c r="H2123" i="7"/>
  <c r="H1151" i="7"/>
  <c r="H2124" i="7"/>
  <c r="H2125" i="7"/>
  <c r="H557" i="7"/>
  <c r="H2126" i="7"/>
  <c r="H2127" i="7"/>
  <c r="H2128" i="7"/>
  <c r="H558" i="7"/>
  <c r="H215" i="7"/>
  <c r="H1152" i="7"/>
  <c r="H2129" i="7"/>
  <c r="H2130" i="7"/>
  <c r="H216" i="7"/>
  <c r="H9" i="7"/>
  <c r="H559" i="7"/>
  <c r="H76" i="7"/>
  <c r="H560" i="7"/>
  <c r="H2131" i="7"/>
  <c r="H561" i="7"/>
  <c r="H217" i="7"/>
  <c r="H1153" i="7"/>
  <c r="H2132" i="7"/>
  <c r="H2133" i="7"/>
  <c r="H2134" i="7"/>
  <c r="H2135" i="7"/>
  <c r="H562" i="7"/>
  <c r="H2136" i="7"/>
  <c r="H2137" i="7"/>
  <c r="H2138" i="7"/>
  <c r="H2139" i="7"/>
  <c r="H1154" i="7"/>
  <c r="H218" i="7"/>
  <c r="H2140" i="7"/>
  <c r="H2141" i="7"/>
  <c r="H2142" i="7"/>
  <c r="H563" i="7"/>
  <c r="H2143" i="7"/>
  <c r="H1155" i="7"/>
  <c r="H1156" i="7"/>
  <c r="H2144" i="7"/>
  <c r="H1157" i="7"/>
  <c r="H1158" i="7"/>
  <c r="H1159" i="7"/>
  <c r="H564" i="7"/>
  <c r="H2145" i="7"/>
  <c r="H219" i="7"/>
  <c r="H2146" i="7"/>
  <c r="H2147" i="7"/>
  <c r="H2148" i="7"/>
  <c r="H2149" i="7"/>
  <c r="H2150" i="7"/>
  <c r="H2151" i="7"/>
  <c r="H1160" i="7"/>
  <c r="H2152" i="7"/>
  <c r="H2153" i="7"/>
  <c r="H565" i="7"/>
  <c r="H2154" i="7"/>
  <c r="H566" i="7"/>
  <c r="H2155" i="7"/>
  <c r="H567" i="7"/>
  <c r="H1161" i="7"/>
  <c r="H1162" i="7"/>
  <c r="H2156" i="7"/>
  <c r="H1163" i="7"/>
  <c r="H1164" i="7"/>
  <c r="H220" i="7"/>
  <c r="H2157" i="7"/>
  <c r="H1165" i="7"/>
  <c r="H2158" i="7"/>
  <c r="H2159" i="7"/>
  <c r="H1166" i="7"/>
  <c r="H568" i="7"/>
  <c r="H77" i="7"/>
  <c r="H569" i="7"/>
  <c r="H2160" i="7"/>
  <c r="H221" i="7"/>
  <c r="H570" i="7"/>
  <c r="H2161" i="7"/>
  <c r="H2162" i="7"/>
  <c r="H222" i="7"/>
  <c r="H2163" i="7"/>
  <c r="H571" i="7"/>
  <c r="H572" i="7"/>
  <c r="H573" i="7"/>
  <c r="H574" i="7"/>
  <c r="H575" i="7"/>
  <c r="H2164" i="7"/>
  <c r="H2165" i="7"/>
  <c r="H2166" i="7"/>
  <c r="H576" i="7"/>
  <c r="H2167" i="7"/>
  <c r="H577" i="7"/>
  <c r="H223" i="7"/>
  <c r="H1167" i="7"/>
  <c r="H2168" i="7"/>
  <c r="H2169" i="7"/>
  <c r="H2170" i="7"/>
  <c r="H1168" i="7"/>
  <c r="H2171" i="7"/>
  <c r="H1169" i="7"/>
  <c r="H2172" i="7"/>
  <c r="H2173" i="7"/>
  <c r="H578" i="7"/>
  <c r="H1170" i="7"/>
  <c r="H2174" i="7"/>
  <c r="H2175" i="7"/>
  <c r="H579" i="7"/>
  <c r="H580" i="7"/>
  <c r="H2176" i="7"/>
  <c r="H2177" i="7"/>
  <c r="H2178" i="7"/>
  <c r="H2179" i="7"/>
  <c r="H2180" i="7"/>
  <c r="H2181" i="7"/>
  <c r="H2182" i="7"/>
  <c r="H1171" i="7"/>
  <c r="H2183" i="7"/>
  <c r="H2184" i="7"/>
  <c r="H2185" i="7"/>
  <c r="H2186" i="7"/>
  <c r="H1172" i="7"/>
  <c r="H224" i="7"/>
  <c r="H1173" i="7"/>
  <c r="H581" i="7"/>
  <c r="H1174" i="7"/>
  <c r="H2187" i="7"/>
  <c r="H225" i="7"/>
  <c r="H2188" i="7"/>
  <c r="H2189" i="7"/>
  <c r="H2190" i="7"/>
  <c r="H1175" i="7"/>
  <c r="H2191" i="7"/>
  <c r="H1176" i="7"/>
  <c r="H2192" i="7"/>
  <c r="H2193" i="7"/>
  <c r="H2194" i="7"/>
  <c r="H1177" i="7"/>
  <c r="H78" i="7"/>
  <c r="H79" i="7"/>
  <c r="H2195" i="7"/>
  <c r="H2196" i="7"/>
  <c r="H2197" i="7"/>
  <c r="H2198" i="7"/>
  <c r="H1178" i="7"/>
  <c r="H2199" i="7"/>
  <c r="H582" i="7"/>
  <c r="H2200" i="7"/>
  <c r="H80" i="7"/>
  <c r="H2201" i="7"/>
  <c r="H583" i="7"/>
  <c r="H2202" i="7"/>
  <c r="H2203" i="7"/>
  <c r="H2204" i="7"/>
  <c r="H584" i="7"/>
  <c r="H2205" i="7"/>
  <c r="H2206" i="7"/>
  <c r="H1179" i="7"/>
  <c r="H1180" i="7"/>
  <c r="H226" i="7"/>
  <c r="H1181" i="7"/>
  <c r="H2207" i="7"/>
  <c r="H585" i="7"/>
  <c r="H81" i="7"/>
  <c r="H227" i="7"/>
  <c r="H228" i="7"/>
  <c r="H1182" i="7"/>
  <c r="H2208" i="7"/>
  <c r="H586" i="7"/>
  <c r="H587" i="7"/>
  <c r="H229" i="7"/>
  <c r="H1183" i="7"/>
  <c r="H2209" i="7"/>
  <c r="H2210" i="7"/>
  <c r="H1184" i="7"/>
  <c r="H588" i="7"/>
  <c r="H589" i="7"/>
  <c r="H1185" i="7"/>
  <c r="H2211" i="7"/>
  <c r="H590" i="7"/>
  <c r="H591" i="7"/>
  <c r="H2212" i="7"/>
  <c r="H2213" i="7"/>
  <c r="H592" i="7"/>
  <c r="H593" i="7"/>
  <c r="H2214" i="7"/>
  <c r="H2215" i="7"/>
  <c r="H1186" i="7"/>
  <c r="H2216" i="7"/>
  <c r="H1187" i="7"/>
  <c r="H2217" i="7"/>
  <c r="H1188" i="7"/>
  <c r="H1189" i="7"/>
  <c r="H594" i="7"/>
  <c r="H2218" i="7"/>
  <c r="H595" i="7"/>
  <c r="H2219" i="7"/>
  <c r="H2220" i="7"/>
  <c r="H2221" i="7"/>
  <c r="H2222" i="7"/>
  <c r="H10" i="7"/>
  <c r="H596" i="7"/>
  <c r="H2223" i="7"/>
  <c r="H2224" i="7"/>
  <c r="H2225" i="7"/>
  <c r="H1190" i="7"/>
  <c r="H2226" i="7"/>
  <c r="H1191" i="7"/>
  <c r="H1192" i="7"/>
  <c r="H82" i="7"/>
  <c r="H1193" i="7"/>
  <c r="H1194" i="7"/>
  <c r="H2227" i="7"/>
  <c r="H2228" i="7"/>
  <c r="H2229" i="7"/>
  <c r="H1195" i="7"/>
  <c r="H83" i="7"/>
  <c r="H2230" i="7"/>
  <c r="H597" i="7"/>
  <c r="H1196" i="7"/>
  <c r="H2231" i="7"/>
  <c r="H598" i="7"/>
  <c r="H2232" i="7"/>
  <c r="H2233" i="7"/>
  <c r="H2234" i="7"/>
  <c r="H2235" i="7"/>
  <c r="H2236" i="7"/>
  <c r="H599" i="7"/>
  <c r="H600" i="7"/>
  <c r="H1197" i="7"/>
  <c r="H230" i="7"/>
  <c r="H2237" i="7"/>
  <c r="H2238" i="7"/>
  <c r="H2239" i="7"/>
  <c r="H1198" i="7"/>
  <c r="H2240" i="7"/>
  <c r="H601" i="7"/>
  <c r="H2241" i="7"/>
  <c r="H2242" i="7"/>
  <c r="H1199" i="7"/>
  <c r="H2243" i="7"/>
  <c r="H84" i="7"/>
  <c r="H2244" i="7"/>
  <c r="H231" i="7"/>
  <c r="H2245" i="7"/>
  <c r="H1200" i="7"/>
  <c r="H602" i="7"/>
  <c r="H232" i="7"/>
  <c r="H233" i="7"/>
  <c r="H2246" i="7"/>
  <c r="H603" i="7"/>
  <c r="H85" i="7"/>
  <c r="H2247" i="7"/>
  <c r="H2248" i="7"/>
  <c r="H2249" i="7"/>
  <c r="H2250" i="7"/>
  <c r="H2251" i="7"/>
  <c r="H234" i="7"/>
  <c r="H1201" i="7"/>
  <c r="H235" i="7"/>
  <c r="H2252" i="7"/>
  <c r="H2253" i="7"/>
  <c r="H1202" i="7"/>
  <c r="H2254" i="7"/>
  <c r="H604" i="7"/>
  <c r="H1203" i="7"/>
  <c r="H2255" i="7"/>
  <c r="H1204" i="7"/>
  <c r="H2256" i="7"/>
  <c r="H2257" i="7"/>
  <c r="H2258" i="7"/>
  <c r="H2259" i="7"/>
  <c r="H2260" i="7"/>
  <c r="H2261" i="7"/>
  <c r="H2262" i="7"/>
  <c r="H2263" i="7"/>
  <c r="H2264" i="7"/>
  <c r="H1205" i="7"/>
  <c r="H2265" i="7"/>
  <c r="H1206" i="7"/>
  <c r="H236" i="7"/>
  <c r="H60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37" i="7"/>
  <c r="H2289" i="7"/>
  <c r="H606" i="7"/>
  <c r="H1207" i="7"/>
  <c r="H607" i="7"/>
  <c r="H1208" i="7"/>
  <c r="H2290" i="7"/>
  <c r="H2291" i="7"/>
  <c r="H2292" i="7"/>
  <c r="H1209" i="7"/>
  <c r="H2293" i="7"/>
  <c r="H2294" i="7"/>
  <c r="H2295" i="7"/>
  <c r="H608" i="7"/>
  <c r="H1210" i="7"/>
  <c r="H2296" i="7"/>
  <c r="H1211" i="7"/>
  <c r="H2297" i="7"/>
  <c r="H609" i="7"/>
  <c r="H2298" i="7"/>
  <c r="H610" i="7"/>
  <c r="H2299" i="7"/>
  <c r="H2300" i="7"/>
  <c r="H1212" i="7"/>
  <c r="H2301" i="7"/>
  <c r="H2302" i="7"/>
  <c r="H611" i="7"/>
  <c r="H2303" i="7"/>
  <c r="H1213" i="7"/>
  <c r="H2304" i="7"/>
  <c r="H2305" i="7"/>
  <c r="H238" i="7"/>
  <c r="H2306" i="7"/>
  <c r="H2307" i="7"/>
  <c r="H612" i="7"/>
  <c r="H613" i="7"/>
  <c r="H1214" i="7"/>
  <c r="H1215" i="7"/>
  <c r="H1216" i="7"/>
  <c r="H2308" i="7"/>
  <c r="H1217" i="7"/>
  <c r="H2309" i="7"/>
  <c r="H86" i="7"/>
  <c r="H2310" i="7"/>
  <c r="H1218" i="7"/>
  <c r="H2311" i="7"/>
  <c r="H2312" i="7"/>
  <c r="H1219" i="7"/>
  <c r="H2313" i="7"/>
  <c r="H87" i="7"/>
  <c r="H2314" i="7"/>
  <c r="H1220" i="7"/>
  <c r="H2315" i="7"/>
  <c r="H2316" i="7"/>
  <c r="H2317" i="7"/>
  <c r="H2318" i="7"/>
  <c r="H239" i="7"/>
  <c r="H2319" i="7"/>
  <c r="H2320" i="7"/>
  <c r="H614" i="7"/>
  <c r="H2321" i="7"/>
  <c r="H2322" i="7"/>
  <c r="H2323" i="7"/>
  <c r="H615" i="7"/>
  <c r="H616" i="7"/>
  <c r="H2324" i="7"/>
  <c r="H1221" i="7"/>
  <c r="H617" i="7"/>
  <c r="H2325" i="7"/>
  <c r="H1222" i="7"/>
  <c r="H1223" i="7"/>
  <c r="H2326" i="7"/>
  <c r="H2327" i="7"/>
  <c r="H618" i="7"/>
  <c r="H88" i="7"/>
  <c r="H1224" i="7"/>
  <c r="H2328" i="7"/>
  <c r="H31" i="7"/>
  <c r="H2329" i="7"/>
  <c r="H2330" i="7"/>
  <c r="H619" i="7"/>
  <c r="H2331" i="7"/>
  <c r="H32" i="7"/>
  <c r="H2332" i="7"/>
  <c r="H2333" i="7"/>
  <c r="H2334" i="7"/>
  <c r="H2335" i="7"/>
  <c r="H2336" i="7"/>
  <c r="H2337" i="7"/>
  <c r="H1225" i="7"/>
  <c r="H2338" i="7"/>
  <c r="H1226" i="7"/>
  <c r="H2339" i="7"/>
  <c r="H2340" i="7"/>
  <c r="H2341" i="7"/>
  <c r="H2342" i="7"/>
  <c r="H2343" i="7"/>
  <c r="H89" i="7"/>
  <c r="H2344" i="7"/>
  <c r="H2345" i="7"/>
  <c r="H2346" i="7"/>
  <c r="H2347" i="7"/>
  <c r="H2348" i="7"/>
  <c r="H1227" i="7"/>
  <c r="H2349" i="7"/>
  <c r="H2350" i="7"/>
  <c r="H620" i="7"/>
  <c r="H2351" i="7"/>
  <c r="H2352" i="7"/>
  <c r="H2353" i="7"/>
  <c r="H2354" i="7"/>
  <c r="H1228" i="7"/>
  <c r="H621" i="7"/>
  <c r="H2355" i="7"/>
  <c r="H2356" i="7"/>
  <c r="H622" i="7"/>
  <c r="H2357" i="7"/>
  <c r="H2358" i="7"/>
  <c r="H2359" i="7"/>
  <c r="H2360" i="7"/>
  <c r="H240" i="7"/>
  <c r="H2361" i="7"/>
  <c r="H2362" i="7"/>
  <c r="H2363" i="7"/>
  <c r="H1229" i="7"/>
  <c r="H1230" i="7"/>
  <c r="H2364" i="7"/>
  <c r="H2365" i="7"/>
  <c r="H2366" i="7"/>
  <c r="H2367" i="7"/>
  <c r="H2368" i="7"/>
  <c r="H2369" i="7"/>
  <c r="H2370" i="7"/>
  <c r="H2371" i="7"/>
  <c r="H2372" i="7"/>
  <c r="H2373" i="7"/>
  <c r="H2374" i="7"/>
  <c r="H623" i="7"/>
  <c r="H2375" i="7"/>
  <c r="H2376" i="7"/>
  <c r="H2377" i="7"/>
  <c r="H2378" i="7"/>
  <c r="H2379" i="7"/>
  <c r="H1231" i="7"/>
  <c r="H2380" i="7"/>
  <c r="H2381" i="7"/>
  <c r="H1232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624" i="7"/>
  <c r="H2396" i="7"/>
  <c r="H2397" i="7"/>
  <c r="H625" i="7"/>
  <c r="H2398" i="7"/>
  <c r="H2399" i="7"/>
  <c r="H1233" i="7"/>
  <c r="H2400" i="7"/>
  <c r="H2401" i="7"/>
  <c r="H2402" i="7"/>
  <c r="H2403" i="7"/>
  <c r="H2404" i="7"/>
  <c r="H2405" i="7"/>
  <c r="H241" i="7"/>
  <c r="H2406" i="7"/>
  <c r="H2407" i="7"/>
  <c r="H2408" i="7"/>
  <c r="H2409" i="7"/>
  <c r="H1234" i="7"/>
  <c r="H2410" i="7"/>
  <c r="H1235" i="7"/>
  <c r="H2411" i="7"/>
  <c r="H2412" i="7"/>
  <c r="H2413" i="7"/>
  <c r="H242" i="7"/>
  <c r="H2414" i="7"/>
  <c r="H2415" i="7"/>
  <c r="H2416" i="7"/>
  <c r="H2417" i="7"/>
  <c r="H2418" i="7"/>
  <c r="H90" i="7"/>
  <c r="H2419" i="7"/>
  <c r="H2420" i="7"/>
  <c r="H2421" i="7"/>
  <c r="H2422" i="7"/>
  <c r="H2423" i="7"/>
  <c r="H2424" i="7"/>
  <c r="H2425" i="7"/>
  <c r="H243" i="7"/>
  <c r="H2426" i="7"/>
  <c r="H2427" i="7"/>
  <c r="H2428" i="7"/>
  <c r="H626" i="7"/>
  <c r="H2429" i="7"/>
  <c r="H2430" i="7"/>
  <c r="H2431" i="7"/>
  <c r="H2432" i="7"/>
  <c r="H2433" i="7"/>
  <c r="H2434" i="7"/>
  <c r="H2435" i="7"/>
  <c r="H1236" i="7"/>
  <c r="H627" i="7"/>
  <c r="H2436" i="7"/>
  <c r="H2437" i="7"/>
  <c r="H2438" i="7"/>
  <c r="H2439" i="7"/>
  <c r="H2440" i="7"/>
  <c r="H2441" i="7"/>
  <c r="H2442" i="7"/>
  <c r="H2443" i="7"/>
  <c r="H2444" i="7"/>
  <c r="H2445" i="7"/>
  <c r="H1237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4" i="7"/>
  <c r="H2460" i="7"/>
  <c r="H2461" i="7"/>
  <c r="H2462" i="7"/>
  <c r="H2463" i="7"/>
  <c r="H2464" i="7"/>
  <c r="H1238" i="7"/>
  <c r="H2465" i="7"/>
  <c r="H2466" i="7"/>
  <c r="H2467" i="7"/>
  <c r="H2468" i="7"/>
  <c r="H2469" i="7"/>
  <c r="H2470" i="7"/>
  <c r="H2471" i="7"/>
  <c r="H2472" i="7"/>
  <c r="H2473" i="7"/>
  <c r="H2474" i="7"/>
  <c r="H2475" i="7"/>
  <c r="H245" i="7"/>
  <c r="H2476" i="7"/>
  <c r="H2477" i="7"/>
  <c r="H2478" i="7"/>
  <c r="H2479" i="7"/>
  <c r="H2480" i="7"/>
  <c r="H2481" i="7"/>
  <c r="H1239" i="7"/>
  <c r="H1240" i="7"/>
  <c r="H2482" i="7"/>
  <c r="H2483" i="7"/>
  <c r="H628" i="7"/>
  <c r="H2484" i="7"/>
  <c r="H629" i="7"/>
  <c r="H2485" i="7"/>
  <c r="H1241" i="7"/>
  <c r="H2486" i="7"/>
  <c r="H2487" i="7"/>
  <c r="H2488" i="7"/>
  <c r="H2489" i="7"/>
  <c r="H2490" i="7"/>
  <c r="H2491" i="7"/>
  <c r="H2492" i="7"/>
  <c r="H2493" i="7"/>
  <c r="H630" i="7"/>
  <c r="H2494" i="7"/>
  <c r="H246" i="7"/>
  <c r="H247" i="7"/>
  <c r="H2495" i="7"/>
  <c r="H2496" i="7"/>
  <c r="H2497" i="7"/>
  <c r="H631" i="7"/>
  <c r="H2498" i="7"/>
  <c r="H632" i="7"/>
  <c r="H2499" i="7"/>
  <c r="H91" i="7"/>
  <c r="H2500" i="7"/>
  <c r="H33" i="7"/>
  <c r="H2501" i="7"/>
  <c r="H2502" i="7"/>
  <c r="H2503" i="7"/>
  <c r="H2504" i="7"/>
  <c r="H2505" i="7"/>
  <c r="H2506" i="7"/>
  <c r="H2507" i="7"/>
  <c r="H92" i="7"/>
  <c r="H1242" i="7"/>
  <c r="H2508" i="7"/>
  <c r="H248" i="7"/>
  <c r="H2509" i="7"/>
  <c r="H2510" i="7"/>
  <c r="H633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634" i="7"/>
  <c r="H2524" i="7"/>
  <c r="H2525" i="7"/>
  <c r="H2526" i="7"/>
  <c r="H2527" i="7"/>
  <c r="H2528" i="7"/>
  <c r="H635" i="7"/>
  <c r="H2529" i="7"/>
  <c r="H2530" i="7"/>
  <c r="H2531" i="7"/>
  <c r="H2532" i="7"/>
  <c r="H2533" i="7"/>
  <c r="H2534" i="7"/>
  <c r="H2535" i="7"/>
  <c r="H2536" i="7"/>
  <c r="H636" i="7"/>
  <c r="H1243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49" i="7"/>
  <c r="H2552" i="7"/>
  <c r="H2553" i="7"/>
  <c r="H1244" i="7"/>
  <c r="H93" i="7"/>
  <c r="H2554" i="7"/>
  <c r="H2555" i="7"/>
  <c r="H2556" i="7"/>
  <c r="H1245" i="7"/>
  <c r="H1246" i="7"/>
  <c r="H2557" i="7"/>
  <c r="H1247" i="7"/>
  <c r="H637" i="7"/>
  <c r="H1248" i="7"/>
  <c r="H1249" i="7"/>
  <c r="H1250" i="7"/>
  <c r="H1251" i="7"/>
  <c r="H2558" i="7"/>
  <c r="H250" i="7"/>
  <c r="H2559" i="7"/>
  <c r="H1252" i="7"/>
  <c r="H2560" i="7"/>
  <c r="H1253" i="7"/>
  <c r="H34" i="7"/>
  <c r="H2561" i="7"/>
  <c r="H2562" i="7"/>
  <c r="H1254" i="7"/>
  <c r="H35" i="7"/>
  <c r="H1255" i="7"/>
  <c r="H2563" i="7"/>
  <c r="H2564" i="7"/>
  <c r="H2565" i="7"/>
  <c r="H1256" i="7"/>
  <c r="H638" i="7"/>
  <c r="H2566" i="7"/>
  <c r="H2567" i="7"/>
  <c r="H2568" i="7"/>
  <c r="H639" i="7"/>
  <c r="H1257" i="7"/>
  <c r="H2569" i="7"/>
  <c r="H11" i="7"/>
  <c r="H251" i="7"/>
  <c r="H1258" i="7"/>
  <c r="H2570" i="7"/>
  <c r="H1259" i="7"/>
  <c r="H1260" i="7"/>
  <c r="H1261" i="7"/>
  <c r="H1262" i="7"/>
  <c r="H640" i="7"/>
  <c r="H94" i="7"/>
  <c r="H1263" i="7"/>
  <c r="H641" i="7"/>
  <c r="H2571" i="7"/>
  <c r="H252" i="7"/>
  <c r="H2572" i="7"/>
  <c r="H2573" i="7"/>
  <c r="H95" i="7"/>
  <c r="H1264" i="7"/>
  <c r="H642" i="7"/>
  <c r="H253" i="7"/>
  <c r="H2574" i="7"/>
  <c r="H2575" i="7"/>
  <c r="H2576" i="7"/>
  <c r="H2577" i="7"/>
  <c r="H2578" i="7"/>
  <c r="H643" i="7"/>
  <c r="H2579" i="7"/>
  <c r="H644" i="7"/>
  <c r="H1265" i="7"/>
  <c r="H96" i="7"/>
  <c r="H254" i="7"/>
  <c r="H255" i="7"/>
  <c r="H2580" i="7"/>
  <c r="H645" i="7"/>
  <c r="H2581" i="7"/>
  <c r="H1266" i="7"/>
  <c r="H646" i="7"/>
  <c r="H647" i="7"/>
  <c r="H2582" i="7"/>
  <c r="H1267" i="7"/>
  <c r="H1268" i="7"/>
  <c r="H2583" i="7"/>
  <c r="H648" i="7"/>
  <c r="H2584" i="7"/>
  <c r="H1269" i="7"/>
  <c r="H2585" i="7"/>
  <c r="H2586" i="7"/>
  <c r="H256" i="7"/>
  <c r="H1270" i="7"/>
  <c r="H257" i="7"/>
  <c r="H2587" i="7"/>
  <c r="H2588" i="7"/>
  <c r="H649" i="7"/>
  <c r="H258" i="7"/>
  <c r="H1271" i="7"/>
  <c r="H1272" i="7"/>
  <c r="H259" i="7"/>
  <c r="H2589" i="7"/>
  <c r="H260" i="7"/>
  <c r="H261" i="7"/>
  <c r="H2590" i="7"/>
  <c r="H650" i="7"/>
  <c r="H262" i="7"/>
  <c r="H97" i="7"/>
  <c r="H1273" i="7"/>
  <c r="H1274" i="7"/>
  <c r="H2591" i="7"/>
  <c r="H1275" i="7"/>
  <c r="H2592" i="7"/>
  <c r="H1276" i="7"/>
  <c r="H651" i="7"/>
  <c r="H263" i="7"/>
  <c r="H652" i="7"/>
  <c r="H1277" i="7"/>
  <c r="H2593" i="7"/>
  <c r="H2594" i="7"/>
  <c r="H1278" i="7"/>
  <c r="H1279" i="7"/>
  <c r="H653" i="7"/>
  <c r="H264" i="7"/>
  <c r="H2595" i="7"/>
  <c r="H1280" i="7"/>
  <c r="H1281" i="7"/>
  <c r="H1282" i="7"/>
  <c r="H654" i="7"/>
  <c r="H1283" i="7"/>
  <c r="H2596" i="7"/>
  <c r="H265" i="7"/>
  <c r="H2597" i="7"/>
  <c r="H1284" i="7"/>
  <c r="H2598" i="7"/>
  <c r="H2599" i="7"/>
  <c r="H2600" i="7"/>
  <c r="H655" i="7"/>
  <c r="H2601" i="7"/>
  <c r="H2602" i="7"/>
  <c r="H2603" i="7"/>
  <c r="H2604" i="7"/>
  <c r="H1285" i="7"/>
  <c r="H2605" i="7"/>
  <c r="H1286" i="7"/>
  <c r="H656" i="7"/>
  <c r="H266" i="7"/>
  <c r="H267" i="7"/>
  <c r="H2606" i="7"/>
  <c r="H2607" i="7"/>
  <c r="H268" i="7"/>
  <c r="H2608" i="7"/>
  <c r="H2609" i="7"/>
  <c r="H2610" i="7"/>
  <c r="H2611" i="7"/>
  <c r="H269" i="7"/>
  <c r="H36" i="7"/>
  <c r="H2612" i="7"/>
  <c r="H2613" i="7"/>
  <c r="H2614" i="7"/>
  <c r="H1287" i="7"/>
  <c r="H1288" i="7"/>
  <c r="H657" i="7"/>
  <c r="H1289" i="7"/>
  <c r="H2615" i="7"/>
  <c r="H2616" i="7"/>
  <c r="H2617" i="7"/>
  <c r="H2618" i="7"/>
  <c r="H2619" i="7"/>
  <c r="H658" i="7"/>
  <c r="H2620" i="7"/>
  <c r="H1290" i="7"/>
  <c r="H1291" i="7"/>
  <c r="H2621" i="7"/>
  <c r="H2622" i="7"/>
  <c r="H2623" i="7"/>
  <c r="H1292" i="7"/>
  <c r="H2624" i="7"/>
  <c r="H2625" i="7"/>
  <c r="H2626" i="7"/>
  <c r="H2627" i="7"/>
  <c r="H2628" i="7"/>
  <c r="H2629" i="7"/>
  <c r="H2630" i="7"/>
  <c r="H98" i="7"/>
  <c r="H2631" i="7"/>
  <c r="H2632" i="7"/>
  <c r="H2633" i="7"/>
  <c r="H2634" i="7"/>
  <c r="H2635" i="7"/>
  <c r="H659" i="7"/>
  <c r="H2636" i="7"/>
  <c r="H2637" i="7"/>
  <c r="H2638" i="7"/>
  <c r="H2639" i="7"/>
  <c r="H2640" i="7"/>
  <c r="H2641" i="7"/>
  <c r="H2642" i="7"/>
  <c r="H2643" i="7"/>
  <c r="H2644" i="7"/>
  <c r="H660" i="7"/>
  <c r="H661" i="7"/>
  <c r="H2645" i="7"/>
  <c r="H270" i="7"/>
  <c r="H1293" i="7"/>
  <c r="H2646" i="7"/>
  <c r="H2647" i="7"/>
  <c r="H662" i="7"/>
  <c r="H2648" i="7"/>
  <c r="H2649" i="7"/>
  <c r="H2650" i="7"/>
  <c r="H1294" i="7"/>
  <c r="H663" i="7"/>
  <c r="H664" i="7"/>
  <c r="H2651" i="7"/>
  <c r="H1295" i="7"/>
  <c r="H2652" i="7"/>
  <c r="H2653" i="7"/>
  <c r="H2654" i="7"/>
  <c r="H1296" i="7"/>
  <c r="H665" i="7"/>
  <c r="H2655" i="7"/>
  <c r="H2656" i="7"/>
  <c r="H2657" i="7"/>
  <c r="H2658" i="7"/>
  <c r="H1297" i="7"/>
  <c r="H1298" i="7"/>
  <c r="H2659" i="7"/>
  <c r="H666" i="7"/>
  <c r="H99" i="7"/>
  <c r="H2660" i="7"/>
  <c r="H100" i="7"/>
  <c r="H2661" i="7"/>
  <c r="H2662" i="7"/>
  <c r="H1299" i="7"/>
  <c r="H2663" i="7"/>
  <c r="H667" i="7"/>
  <c r="H1300" i="7"/>
  <c r="H2664" i="7"/>
  <c r="H2665" i="7"/>
  <c r="H1301" i="7"/>
  <c r="H668" i="7"/>
  <c r="H2666" i="7"/>
  <c r="H1302" i="7"/>
  <c r="H271" i="7"/>
  <c r="H669" i="7"/>
  <c r="H1303" i="7"/>
  <c r="H2667" i="7"/>
  <c r="H2668" i="7"/>
  <c r="H670" i="7"/>
  <c r="H2669" i="7"/>
  <c r="H671" i="7"/>
  <c r="H2670" i="7"/>
  <c r="H2671" i="7"/>
  <c r="H2672" i="7"/>
  <c r="H1304" i="7"/>
  <c r="H2673" i="7"/>
  <c r="H2674" i="7"/>
  <c r="H672" i="7"/>
  <c r="H2675" i="7"/>
  <c r="H1305" i="7"/>
  <c r="H2676" i="7"/>
  <c r="H2677" i="7"/>
  <c r="H272" i="7"/>
  <c r="H2678" i="7"/>
  <c r="H2679" i="7"/>
  <c r="H273" i="7"/>
  <c r="H2680" i="7"/>
  <c r="H2681" i="7"/>
  <c r="H1306" i="7"/>
  <c r="H2682" i="7"/>
  <c r="H2683" i="7"/>
  <c r="H673" i="7"/>
  <c r="H1307" i="7"/>
  <c r="H2684" i="7"/>
  <c r="H2685" i="7"/>
  <c r="H2686" i="7"/>
  <c r="H2687" i="7"/>
  <c r="H674" i="7"/>
  <c r="H675" i="7"/>
  <c r="H2688" i="7"/>
  <c r="H2689" i="7"/>
  <c r="H2690" i="7"/>
  <c r="H1308" i="7"/>
  <c r="H1309" i="7"/>
  <c r="H2691" i="7"/>
  <c r="H2692" i="7"/>
  <c r="H2693" i="7"/>
  <c r="H2694" i="7"/>
  <c r="H1310" i="7"/>
  <c r="H274" i="7"/>
  <c r="H1311" i="7"/>
  <c r="H37" i="7"/>
  <c r="H2695" i="7"/>
  <c r="H2696" i="7"/>
  <c r="H676" i="7"/>
  <c r="H677" i="7"/>
  <c r="H1312" i="7"/>
  <c r="H2697" i="7"/>
  <c r="H275" i="7"/>
  <c r="H678" i="7"/>
  <c r="H2698" i="7"/>
  <c r="H2699" i="7"/>
  <c r="H679" i="7"/>
  <c r="H2700" i="7"/>
  <c r="H2701" i="7"/>
  <c r="H38" i="7"/>
  <c r="H2702" i="7"/>
  <c r="H1313" i="7"/>
  <c r="H680" i="7"/>
  <c r="H2703" i="7"/>
  <c r="H1314" i="7"/>
  <c r="H1315" i="7"/>
  <c r="H2704" i="7"/>
  <c r="H2705" i="7"/>
  <c r="H2706" i="7"/>
  <c r="H681" i="7"/>
  <c r="H2707" i="7"/>
  <c r="H2708" i="7"/>
  <c r="H276" i="7"/>
  <c r="H277" i="7"/>
  <c r="H1316" i="7"/>
  <c r="H278" i="7"/>
  <c r="H101" i="7"/>
  <c r="H102" i="7"/>
  <c r="H2709" i="7"/>
  <c r="H2710" i="7"/>
  <c r="H682" i="7"/>
  <c r="H5" i="7"/>
  <c r="H2711" i="7"/>
  <c r="H2712" i="7"/>
  <c r="H39" i="7"/>
  <c r="H2713" i="7"/>
  <c r="H279" i="7"/>
  <c r="H1317" i="7"/>
  <c r="H2714" i="7"/>
  <c r="H2715" i="7"/>
  <c r="H2716" i="7"/>
  <c r="H2717" i="7"/>
  <c r="H1318" i="7"/>
  <c r="H2718" i="7"/>
  <c r="H683" i="7"/>
  <c r="H2719" i="7"/>
  <c r="H2720" i="7"/>
  <c r="H2721" i="7"/>
  <c r="H2722" i="7"/>
  <c r="H684" i="7"/>
  <c r="H2723" i="7"/>
  <c r="H2724" i="7"/>
  <c r="H103" i="7"/>
  <c r="H685" i="7"/>
  <c r="H2725" i="7"/>
  <c r="H2726" i="7"/>
  <c r="H68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1319" i="7"/>
  <c r="H2746" i="7"/>
  <c r="H2747" i="7"/>
  <c r="H1320" i="7"/>
  <c r="H40" i="7"/>
  <c r="H687" i="7"/>
  <c r="H2748" i="7"/>
  <c r="H2749" i="7"/>
  <c r="H2750" i="7"/>
  <c r="H2751" i="7"/>
  <c r="H2752" i="7"/>
  <c r="H2753" i="7"/>
  <c r="H688" i="7"/>
  <c r="H2754" i="7"/>
  <c r="H2755" i="7"/>
  <c r="H1321" i="7"/>
  <c r="H1322" i="7"/>
  <c r="H1323" i="7"/>
  <c r="H2756" i="7"/>
  <c r="H689" i="7"/>
  <c r="H280" i="7"/>
  <c r="H281" i="7"/>
  <c r="H2757" i="7"/>
  <c r="H2758" i="7"/>
  <c r="H2759" i="7"/>
  <c r="H1324" i="7"/>
  <c r="H2760" i="7"/>
  <c r="H282" i="7"/>
  <c r="H690" i="7"/>
  <c r="H2761" i="7"/>
  <c r="H2762" i="7"/>
  <c r="H2763" i="7"/>
  <c r="H2764" i="7"/>
  <c r="H2765" i="7"/>
  <c r="H2766" i="7"/>
  <c r="H2767" i="7"/>
  <c r="H2768" i="7"/>
  <c r="H1325" i="7"/>
  <c r="H2769" i="7"/>
  <c r="H2770" i="7"/>
  <c r="H2771" i="7"/>
  <c r="H2772" i="7"/>
  <c r="H1326" i="7"/>
  <c r="H2773" i="7"/>
  <c r="H691" i="7"/>
  <c r="H692" i="7"/>
  <c r="H2774" i="7"/>
  <c r="H1327" i="7"/>
  <c r="H2775" i="7"/>
  <c r="H2776" i="7"/>
  <c r="H1328" i="7"/>
  <c r="H2777" i="7"/>
  <c r="H2778" i="7"/>
  <c r="H104" i="7"/>
  <c r="H693" i="7"/>
  <c r="H1329" i="7"/>
  <c r="H283" i="7"/>
  <c r="H1330" i="7"/>
  <c r="H2779" i="7"/>
  <c r="H2780" i="7"/>
  <c r="H2781" i="7"/>
  <c r="H694" i="7"/>
  <c r="H1331" i="7"/>
  <c r="H1332" i="7"/>
  <c r="H1333" i="7"/>
  <c r="H2782" i="7"/>
  <c r="H2783" i="7"/>
  <c r="H2784" i="7"/>
  <c r="H2785" i="7"/>
  <c r="H2786" i="7"/>
  <c r="H2787" i="7"/>
  <c r="H2788" i="7"/>
  <c r="H2789" i="7"/>
  <c r="H2790" i="7"/>
  <c r="H1334" i="7"/>
  <c r="H2791" i="7"/>
  <c r="H1335" i="7"/>
  <c r="H2792" i="7"/>
  <c r="H2793" i="7"/>
  <c r="H2794" i="7"/>
  <c r="H1336" i="7"/>
  <c r="H2795" i="7"/>
  <c r="H1337" i="7"/>
  <c r="H2796" i="7"/>
  <c r="H2797" i="7"/>
  <c r="H2798" i="7"/>
  <c r="H2799" i="7"/>
  <c r="H2800" i="7"/>
  <c r="H2801" i="7"/>
  <c r="H2802" i="7"/>
  <c r="H695" i="7"/>
  <c r="H2803" i="7"/>
  <c r="H2804" i="7"/>
  <c r="H2805" i="7"/>
  <c r="H2806" i="7"/>
  <c r="H696" i="7"/>
  <c r="H1338" i="7"/>
  <c r="H2807" i="7"/>
  <c r="H2808" i="7"/>
  <c r="H2809" i="7"/>
  <c r="H2810" i="7"/>
  <c r="H2811" i="7"/>
  <c r="H2812" i="7"/>
  <c r="H697" i="7"/>
  <c r="H2813" i="7"/>
  <c r="H698" i="7"/>
  <c r="H2814" i="7"/>
  <c r="H1339" i="7"/>
  <c r="H1340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1341" i="7"/>
  <c r="H2827" i="7"/>
  <c r="H2828" i="7"/>
  <c r="H1342" i="7"/>
  <c r="H284" i="7"/>
  <c r="H285" i="7"/>
  <c r="H699" i="7"/>
  <c r="H2829" i="7"/>
  <c r="H2830" i="7"/>
  <c r="H700" i="7"/>
  <c r="H2831" i="7"/>
  <c r="H701" i="7"/>
  <c r="H1343" i="7"/>
  <c r="H2832" i="7"/>
  <c r="H2833" i="7"/>
  <c r="H702" i="7"/>
  <c r="H286" i="7"/>
  <c r="H1344" i="7"/>
  <c r="H2834" i="7"/>
  <c r="H2835" i="7"/>
  <c r="H2836" i="7"/>
  <c r="H2837" i="7"/>
  <c r="H2838" i="7"/>
  <c r="H2839" i="7"/>
  <c r="H2840" i="7"/>
  <c r="H1345" i="7"/>
  <c r="H2841" i="7"/>
  <c r="H2842" i="7"/>
  <c r="H2843" i="7"/>
  <c r="H2844" i="7"/>
  <c r="H105" i="7"/>
  <c r="H1346" i="7"/>
  <c r="H106" i="7"/>
  <c r="H2845" i="7"/>
  <c r="H2846" i="7"/>
  <c r="H1347" i="7"/>
  <c r="H2" i="7"/>
  <c r="H2847" i="7"/>
  <c r="H703" i="7"/>
  <c r="H2848" i="7"/>
  <c r="H287" i="7"/>
  <c r="H2849" i="7"/>
  <c r="H704" i="7"/>
  <c r="H705" i="7"/>
  <c r="H706" i="7"/>
  <c r="H2850" i="7"/>
  <c r="H707" i="7"/>
  <c r="H708" i="7"/>
  <c r="H288" i="7"/>
  <c r="H1348" i="7"/>
  <c r="H1349" i="7"/>
  <c r="H2851" i="7"/>
  <c r="H1350" i="7"/>
  <c r="H2852" i="7"/>
  <c r="H2853" i="7"/>
  <c r="H709" i="7"/>
  <c r="H1351" i="7"/>
  <c r="H2854" i="7"/>
  <c r="H710" i="7"/>
  <c r="H2855" i="7"/>
  <c r="H289" i="7"/>
  <c r="H2856" i="7"/>
  <c r="H2857" i="7"/>
  <c r="H2858" i="7"/>
  <c r="H1352" i="7"/>
  <c r="H711" i="7"/>
  <c r="H1353" i="7"/>
  <c r="H1354" i="7"/>
  <c r="H2859" i="7"/>
  <c r="H2860" i="7"/>
  <c r="H712" i="7"/>
  <c r="H2861" i="7"/>
  <c r="H12" i="7"/>
  <c r="H2862" i="7"/>
  <c r="H2863" i="7"/>
  <c r="H2864" i="7"/>
  <c r="H2865" i="7"/>
  <c r="H713" i="7"/>
  <c r="H2866" i="7"/>
  <c r="H2867" i="7"/>
  <c r="H2868" i="7"/>
  <c r="H2869" i="7"/>
  <c r="H2870" i="7"/>
  <c r="H2871" i="7"/>
  <c r="H2872" i="7"/>
  <c r="H1355" i="7"/>
  <c r="H1356" i="7"/>
  <c r="H290" i="7"/>
  <c r="H2873" i="7"/>
  <c r="H2874" i="7"/>
  <c r="H2875" i="7"/>
  <c r="H291" i="7"/>
  <c r="H1357" i="7"/>
  <c r="H714" i="7"/>
  <c r="H2876" i="7"/>
  <c r="H2877" i="7"/>
  <c r="H1358" i="7"/>
  <c r="H1359" i="7"/>
  <c r="H2878" i="7"/>
  <c r="H2879" i="7"/>
  <c r="H2880" i="7"/>
  <c r="H2881" i="7"/>
  <c r="H2882" i="7"/>
  <c r="H2883" i="7"/>
  <c r="H13" i="7"/>
  <c r="H1360" i="7"/>
  <c r="H1361" i="7"/>
  <c r="H2884" i="7"/>
  <c r="H1362" i="7"/>
  <c r="H2885" i="7"/>
  <c r="H41" i="7"/>
  <c r="H1363" i="7"/>
  <c r="H2886" i="7"/>
  <c r="H2887" i="7"/>
  <c r="H1364" i="7"/>
  <c r="H2888" i="7"/>
  <c r="H2889" i="7"/>
  <c r="H2890" i="7"/>
  <c r="H1365" i="7"/>
  <c r="H1366" i="7"/>
  <c r="H2891" i="7"/>
  <c r="H2892" i="7"/>
  <c r="H6" i="7"/>
  <c r="H292" i="7"/>
  <c r="H715" i="7"/>
  <c r="H716" i="7"/>
  <c r="H293" i="7"/>
  <c r="H1367" i="7"/>
  <c r="H107" i="7"/>
  <c r="H2893" i="7"/>
  <c r="H2894" i="7"/>
  <c r="H2895" i="7"/>
  <c r="H2896" i="7"/>
  <c r="H2897" i="7"/>
  <c r="H1368" i="7"/>
  <c r="H294" i="7"/>
  <c r="H2898" i="7"/>
  <c r="H717" i="7"/>
  <c r="H718" i="7"/>
  <c r="H108" i="7"/>
  <c r="H1369" i="7"/>
  <c r="H295" i="7"/>
  <c r="H296" i="7"/>
  <c r="H2899" i="7"/>
  <c r="H2900" i="7"/>
  <c r="H2901" i="7"/>
  <c r="H2902" i="7"/>
  <c r="H719" i="7"/>
  <c r="H2903" i="7"/>
  <c r="H1370" i="7"/>
  <c r="H2904" i="7"/>
  <c r="H2905" i="7"/>
  <c r="H297" i="7"/>
  <c r="H2906" i="7"/>
  <c r="H2907" i="7"/>
  <c r="H1371" i="7"/>
  <c r="H298" i="7"/>
  <c r="H720" i="7"/>
  <c r="H1372" i="7"/>
  <c r="H299" i="7"/>
  <c r="H2908" i="7"/>
  <c r="H2909" i="7"/>
  <c r="H2910" i="7"/>
  <c r="H300" i="7"/>
  <c r="H1373" i="7"/>
  <c r="H1374" i="7"/>
  <c r="H1375" i="7"/>
  <c r="H1376" i="7"/>
  <c r="H721" i="7"/>
  <c r="H1377" i="7"/>
  <c r="H722" i="7"/>
  <c r="H2911" i="7"/>
  <c r="H723" i="7"/>
  <c r="H301" i="7"/>
  <c r="H302" i="7"/>
  <c r="H2912" i="7"/>
  <c r="H2913" i="7"/>
  <c r="H2914" i="7"/>
  <c r="H2915" i="7"/>
  <c r="H2916" i="7"/>
  <c r="H2917" i="7"/>
  <c r="H2918" i="7"/>
  <c r="H2919" i="7"/>
  <c r="H1378" i="7"/>
  <c r="H2920" i="7"/>
  <c r="H2921" i="7"/>
  <c r="H1379" i="7"/>
  <c r="H303" i="7"/>
  <c r="H1380" i="7"/>
  <c r="H724" i="7"/>
  <c r="H304" i="7"/>
  <c r="H2922" i="7"/>
  <c r="H725" i="7"/>
  <c r="H2923" i="7"/>
  <c r="H2924" i="7"/>
  <c r="H2925" i="7"/>
  <c r="H14" i="7"/>
  <c r="H726" i="7"/>
  <c r="H2926" i="7"/>
  <c r="H1381" i="7"/>
  <c r="H1382" i="7"/>
  <c r="H2927" i="7"/>
  <c r="H1383" i="7"/>
  <c r="H305" i="7"/>
  <c r="H2928" i="7"/>
  <c r="H727" i="7"/>
  <c r="H2929" i="7"/>
  <c r="H306" i="7"/>
  <c r="H1384" i="7"/>
  <c r="H2930" i="7"/>
  <c r="H1385" i="7"/>
  <c r="H2931" i="7"/>
  <c r="H728" i="7"/>
  <c r="H729" i="7"/>
  <c r="H109" i="7"/>
  <c r="H2932" i="7"/>
  <c r="H1386" i="7"/>
  <c r="H2933" i="7"/>
  <c r="H2934" i="7"/>
  <c r="H307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1387" i="7"/>
  <c r="H2951" i="7"/>
  <c r="H2952" i="7"/>
  <c r="H2953" i="7"/>
  <c r="H2954" i="7"/>
  <c r="H2955" i="7"/>
  <c r="H2956" i="7"/>
  <c r="H2957" i="7"/>
  <c r="H2958" i="7"/>
  <c r="H1388" i="7"/>
  <c r="H1389" i="7"/>
  <c r="H2959" i="7"/>
  <c r="H2960" i="7"/>
  <c r="H2961" i="7"/>
  <c r="H2962" i="7"/>
  <c r="H2963" i="7"/>
  <c r="H730" i="7"/>
  <c r="H2964" i="7"/>
  <c r="H2965" i="7"/>
  <c r="H2966" i="7"/>
  <c r="H2967" i="7"/>
  <c r="H2968" i="7"/>
  <c r="H2969" i="7"/>
  <c r="H1390" i="7"/>
  <c r="H2970" i="7"/>
  <c r="H2971" i="7"/>
  <c r="H2972" i="7"/>
  <c r="H2973" i="7"/>
  <c r="H2974" i="7"/>
  <c r="H2975" i="7"/>
  <c r="H1391" i="7"/>
  <c r="H308" i="7"/>
  <c r="H1392" i="7"/>
  <c r="H1393" i="7"/>
  <c r="H309" i="7"/>
  <c r="H2976" i="7"/>
  <c r="H1394" i="7"/>
  <c r="H2977" i="7"/>
  <c r="H1395" i="7"/>
  <c r="H110" i="7"/>
  <c r="H2978" i="7"/>
  <c r="H1396" i="7"/>
  <c r="H1397" i="7"/>
  <c r="H2979" i="7"/>
  <c r="H1398" i="7"/>
  <c r="H1399" i="7"/>
  <c r="H2980" i="7"/>
  <c r="H2981" i="7"/>
  <c r="H2982" i="7"/>
  <c r="H2983" i="7"/>
  <c r="H2984" i="7"/>
  <c r="H2985" i="7"/>
  <c r="H1400" i="7"/>
  <c r="H1401" i="7"/>
  <c r="H2986" i="7"/>
  <c r="H111" i="7"/>
  <c r="H2987" i="7"/>
  <c r="H2988" i="7"/>
  <c r="H2989" i="7"/>
  <c r="H1402" i="7"/>
  <c r="H731" i="7"/>
  <c r="H732" i="7"/>
  <c r="H2990" i="7"/>
  <c r="H733" i="7"/>
  <c r="H734" i="7"/>
  <c r="H2991" i="7"/>
  <c r="H2992" i="7"/>
  <c r="H1403" i="7"/>
  <c r="H2993" i="7"/>
  <c r="H112" i="7"/>
  <c r="H2994" i="7"/>
  <c r="H735" i="7"/>
  <c r="H1404" i="7"/>
  <c r="H2995" i="7"/>
  <c r="H2996" i="7"/>
  <c r="H310" i="7"/>
  <c r="H736" i="7"/>
  <c r="H2997" i="7"/>
  <c r="H737" i="7"/>
  <c r="H738" i="7"/>
  <c r="H2998" i="7"/>
  <c r="H2999" i="7"/>
  <c r="H1405" i="7"/>
  <c r="H3000" i="7"/>
  <c r="H3001" i="7"/>
  <c r="H739" i="7"/>
  <c r="H3002" i="7"/>
  <c r="H3003" i="7"/>
  <c r="H3004" i="7"/>
  <c r="H3005" i="7"/>
  <c r="H3006" i="7"/>
  <c r="H740" i="7"/>
  <c r="H3007" i="7"/>
  <c r="H1406" i="7"/>
  <c r="H1407" i="7"/>
  <c r="H3008" i="7"/>
  <c r="H3009" i="7"/>
  <c r="H3010" i="7"/>
  <c r="H3011" i="7"/>
  <c r="H1408" i="7"/>
  <c r="H311" i="7"/>
  <c r="H3012" i="7"/>
  <c r="H3013" i="7"/>
  <c r="H1409" i="7"/>
  <c r="H3014" i="7"/>
  <c r="H3015" i="7"/>
  <c r="H3016" i="7"/>
  <c r="H3017" i="7"/>
  <c r="H3018" i="7"/>
  <c r="H312" i="7"/>
  <c r="H313" i="7"/>
  <c r="H3019" i="7"/>
  <c r="H3020" i="7"/>
  <c r="H3021" i="7"/>
  <c r="H3022" i="7"/>
  <c r="H3023" i="7"/>
  <c r="H741" i="7"/>
  <c r="H3024" i="7"/>
  <c r="H3025" i="7"/>
  <c r="H3026" i="7"/>
  <c r="H3027" i="7"/>
  <c r="H1410" i="7"/>
  <c r="H742" i="7"/>
  <c r="H3028" i="7"/>
  <c r="H1411" i="7"/>
  <c r="H15" i="7"/>
  <c r="H743" i="7"/>
  <c r="H3029" i="7"/>
  <c r="H314" i="7"/>
  <c r="H3030" i="7"/>
  <c r="H3031" i="7"/>
  <c r="H1412" i="7"/>
  <c r="H1413" i="7"/>
  <c r="H3032" i="7"/>
  <c r="H1414" i="7"/>
  <c r="H3033" i="7"/>
  <c r="H1415" i="7"/>
  <c r="H3034" i="7"/>
  <c r="H744" i="7"/>
  <c r="H3035" i="7"/>
  <c r="H3036" i="7"/>
  <c r="H1416" i="7"/>
  <c r="H1417" i="7"/>
  <c r="H1418" i="7"/>
  <c r="H3037" i="7"/>
  <c r="H113" i="7"/>
  <c r="H3038" i="7"/>
  <c r="H315" i="7"/>
  <c r="H1419" i="7"/>
  <c r="H1420" i="7"/>
  <c r="H1421" i="7"/>
  <c r="H3039" i="7"/>
  <c r="H3040" i="7"/>
  <c r="H1422" i="7"/>
  <c r="H745" i="7"/>
  <c r="H114" i="7"/>
  <c r="H1423" i="7"/>
  <c r="H3041" i="7"/>
  <c r="H3042" i="7"/>
  <c r="H1424" i="7"/>
  <c r="H3043" i="7"/>
  <c r="H746" i="7"/>
  <c r="H747" i="7"/>
  <c r="H3044" i="7"/>
  <c r="H3045" i="7"/>
  <c r="H3046" i="7"/>
  <c r="H1425" i="7"/>
  <c r="H316" i="7"/>
  <c r="H317" i="7"/>
  <c r="H1426" i="7"/>
  <c r="H748" i="7"/>
  <c r="H749" i="7"/>
  <c r="H1427" i="7"/>
  <c r="H750" i="7"/>
  <c r="H3047" i="7"/>
  <c r="H3048" i="7"/>
  <c r="H751" i="7"/>
  <c r="H752" i="7"/>
  <c r="H1428" i="7"/>
  <c r="H3049" i="7"/>
  <c r="H753" i="7"/>
  <c r="H3050" i="7"/>
  <c r="H1429" i="7"/>
  <c r="H1430" i="7"/>
  <c r="H3051" i="7"/>
  <c r="H3052" i="7"/>
  <c r="H3053" i="7"/>
  <c r="H3054" i="7"/>
  <c r="H3055" i="7"/>
  <c r="H42" i="7"/>
  <c r="H754" i="7"/>
  <c r="H3056" i="7"/>
  <c r="H1431" i="7"/>
  <c r="H318" i="7"/>
  <c r="H755" i="7"/>
  <c r="H3057" i="7"/>
  <c r="H756" i="7"/>
  <c r="H319" i="7"/>
  <c r="H16" i="7"/>
  <c r="H3058" i="7"/>
  <c r="H320" i="7"/>
  <c r="H3059" i="7"/>
  <c r="H3060" i="7"/>
  <c r="H43" i="7"/>
  <c r="H3061" i="7"/>
  <c r="H1432" i="7"/>
  <c r="H3062" i="7"/>
  <c r="H321" i="7"/>
  <c r="H3063" i="7"/>
  <c r="H3064" i="7"/>
  <c r="H1433" i="7"/>
  <c r="H3065" i="7"/>
  <c r="H757" i="7"/>
  <c r="H758" i="7"/>
  <c r="H759" i="7"/>
  <c r="H3066" i="7"/>
  <c r="H3067" i="7"/>
  <c r="H3068" i="7"/>
  <c r="H322" i="7"/>
  <c r="H760" i="7"/>
  <c r="H3069" i="7"/>
  <c r="H323" i="7"/>
  <c r="H3070" i="7"/>
  <c r="H3071" i="7"/>
  <c r="H3072" i="7"/>
  <c r="H324" i="7"/>
  <c r="H325" i="7"/>
  <c r="H3073" i="7"/>
  <c r="H761" i="7"/>
  <c r="H3074" i="7"/>
  <c r="H3075" i="7"/>
  <c r="H3076" i="7"/>
  <c r="H3077" i="7"/>
  <c r="H762" i="7"/>
  <c r="H3078" i="7"/>
  <c r="H3079" i="7"/>
  <c r="H1434" i="7"/>
  <c r="H3080" i="7"/>
  <c r="H763" i="7"/>
  <c r="H764" i="7"/>
  <c r="H3081" i="7"/>
  <c r="H115" i="7"/>
  <c r="H3082" i="7"/>
  <c r="H765" i="7"/>
  <c r="H766" i="7"/>
  <c r="H3083" i="7"/>
  <c r="H767" i="7"/>
  <c r="H1435" i="7"/>
  <c r="H1436" i="7"/>
  <c r="H116" i="7"/>
  <c r="H3084" i="7"/>
  <c r="H1437" i="7"/>
  <c r="H3085" i="7"/>
  <c r="H1438" i="7"/>
  <c r="H3086" i="7"/>
  <c r="H326" i="7"/>
  <c r="H3087" i="7"/>
  <c r="H3088" i="7"/>
  <c r="H3089" i="7"/>
  <c r="H3090" i="7"/>
  <c r="H1439" i="7"/>
  <c r="H3091" i="7"/>
  <c r="H3092" i="7"/>
  <c r="H768" i="7"/>
  <c r="H3093" i="7"/>
  <c r="H769" i="7"/>
  <c r="H3094" i="7"/>
  <c r="H3095" i="7"/>
  <c r="H3096" i="7"/>
  <c r="H3097" i="7"/>
  <c r="H3098" i="7"/>
  <c r="H327" i="7"/>
  <c r="H7" i="7"/>
  <c r="H3099" i="7"/>
  <c r="H3100" i="7"/>
  <c r="H117" i="7"/>
  <c r="H3101" i="7"/>
  <c r="H3102" i="7"/>
  <c r="H3103" i="7"/>
  <c r="H1440" i="7"/>
  <c r="H770" i="7"/>
  <c r="H3104" i="7"/>
  <c r="H3105" i="7"/>
  <c r="H3106" i="7"/>
  <c r="H328" i="7"/>
  <c r="H1441" i="7"/>
  <c r="H3107" i="7"/>
  <c r="H329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1442" i="7"/>
  <c r="H3121" i="7"/>
  <c r="H3122" i="7"/>
  <c r="H1443" i="7"/>
  <c r="H3123" i="7"/>
  <c r="H330" i="7"/>
  <c r="H3124" i="7"/>
  <c r="H1444" i="7"/>
  <c r="H3125" i="7"/>
  <c r="H1445" i="7"/>
  <c r="H1446" i="7"/>
  <c r="H3126" i="7"/>
  <c r="H3127" i="7"/>
  <c r="H3128" i="7"/>
  <c r="H3129" i="7"/>
  <c r="H3130" i="7"/>
  <c r="H3131" i="7"/>
  <c r="H3132" i="7"/>
  <c r="H771" i="7"/>
  <c r="H3133" i="7"/>
  <c r="H1447" i="7"/>
  <c r="H3134" i="7"/>
  <c r="H772" i="7"/>
  <c r="H3135" i="7"/>
  <c r="H3136" i="7"/>
  <c r="H3137" i="7"/>
  <c r="H3138" i="7"/>
  <c r="H3139" i="7"/>
  <c r="H1448" i="7"/>
  <c r="H3140" i="7"/>
  <c r="H773" i="7"/>
  <c r="H3141" i="7"/>
  <c r="H1449" i="7"/>
  <c r="H1450" i="7"/>
  <c r="H3142" i="7"/>
  <c r="H3143" i="7"/>
  <c r="H1451" i="7"/>
  <c r="H3144" i="7"/>
  <c r="H1452" i="7"/>
  <c r="H3145" i="7"/>
  <c r="H1453" i="7"/>
  <c r="H331" i="7"/>
  <c r="H1454" i="7"/>
  <c r="H774" i="7"/>
  <c r="H775" i="7"/>
  <c r="H1455" i="7"/>
  <c r="H3146" i="7"/>
  <c r="H1456" i="7"/>
  <c r="H1457" i="7"/>
  <c r="H3147" i="7"/>
  <c r="H3148" i="7"/>
  <c r="H3149" i="7"/>
  <c r="H1458" i="7"/>
  <c r="H1459" i="7"/>
  <c r="H3150" i="7"/>
  <c r="H3151" i="7"/>
  <c r="H332" i="7"/>
  <c r="H3152" i="7"/>
  <c r="H3153" i="7"/>
  <c r="H1460" i="7"/>
  <c r="H3154" i="7"/>
  <c r="H3155" i="7"/>
  <c r="H3156" i="7"/>
  <c r="H3157" i="7"/>
  <c r="H3158" i="7"/>
  <c r="H3159" i="7"/>
  <c r="H3160" i="7"/>
  <c r="H776" i="7"/>
  <c r="H3161" i="7"/>
  <c r="H1461" i="7"/>
  <c r="H3162" i="7"/>
  <c r="H3163" i="7"/>
  <c r="H777" i="7"/>
  <c r="H778" i="7"/>
  <c r="H3164" i="7"/>
  <c r="H1462" i="7"/>
  <c r="H3165" i="7"/>
  <c r="H3166" i="7"/>
  <c r="H333" i="7"/>
  <c r="H3167" i="7"/>
  <c r="H3168" i="7"/>
  <c r="H3169" i="7"/>
  <c r="H3170" i="7"/>
  <c r="H334" i="7"/>
  <c r="H3171" i="7"/>
  <c r="H779" i="7"/>
  <c r="H780" i="7"/>
  <c r="H1463" i="7"/>
  <c r="H335" i="7"/>
  <c r="H3172" i="7"/>
  <c r="H1464" i="7"/>
  <c r="H1465" i="7"/>
  <c r="H781" i="7"/>
  <c r="H3173" i="7"/>
  <c r="H782" i="7"/>
  <c r="H1466" i="7"/>
  <c r="H1467" i="7"/>
  <c r="H17" i="7"/>
  <c r="H3174" i="7"/>
  <c r="H1468" i="7"/>
  <c r="H1469" i="7"/>
  <c r="H3175" i="7"/>
  <c r="H1470" i="7"/>
  <c r="H1471" i="7"/>
  <c r="H3176" i="7"/>
  <c r="H3177" i="7"/>
  <c r="H783" i="7"/>
  <c r="H3178" i="7"/>
  <c r="H336" i="7"/>
  <c r="H3179" i="7"/>
  <c r="H337" i="7"/>
  <c r="H118" i="7"/>
  <c r="H3180" i="7"/>
  <c r="H3181" i="7"/>
  <c r="H3182" i="7"/>
  <c r="H1472" i="7"/>
  <c r="H1473" i="7"/>
  <c r="H1474" i="7"/>
  <c r="H338" i="7"/>
  <c r="H1475" i="7"/>
  <c r="H3183" i="7"/>
  <c r="H1476" i="7"/>
  <c r="H3184" i="7"/>
  <c r="H3185" i="7"/>
  <c r="H3186" i="7"/>
  <c r="H339" i="7"/>
  <c r="H1477" i="7"/>
  <c r="H3187" i="7"/>
  <c r="H784" i="7"/>
  <c r="H3188" i="7"/>
  <c r="H1478" i="7"/>
  <c r="H785" i="7"/>
  <c r="H1479" i="7"/>
  <c r="H1480" i="7"/>
  <c r="H3189" i="7"/>
  <c r="H3190" i="7"/>
  <c r="H1481" i="7"/>
  <c r="H1482" i="7"/>
  <c r="H3191" i="7"/>
  <c r="H786" i="7"/>
  <c r="H787" i="7"/>
  <c r="H3192" i="7"/>
  <c r="H788" i="7"/>
  <c r="H3193" i="7"/>
  <c r="H3194" i="7"/>
  <c r="H3195" i="7"/>
  <c r="H3196" i="7"/>
  <c r="H3197" i="7"/>
  <c r="H3198" i="7"/>
  <c r="H3199" i="7"/>
  <c r="H3200" i="7"/>
  <c r="H3201" i="7"/>
  <c r="H340" i="7"/>
  <c r="H3202" i="7"/>
  <c r="H3203" i="7"/>
  <c r="H3204" i="7"/>
  <c r="H3205" i="7"/>
  <c r="H3206" i="7"/>
  <c r="H3207" i="7"/>
  <c r="H3208" i="7"/>
  <c r="H3209" i="7"/>
  <c r="H789" i="7"/>
  <c r="H3210" i="7"/>
  <c r="H3211" i="7"/>
  <c r="H3212" i="7"/>
  <c r="H1483" i="7"/>
  <c r="H3213" i="7"/>
  <c r="H3214" i="7"/>
  <c r="H3215" i="7"/>
  <c r="H790" i="7"/>
  <c r="H1484" i="7"/>
  <c r="H3216" i="7"/>
  <c r="H3217" i="7"/>
  <c r="H3218" i="7"/>
  <c r="H3219" i="7"/>
  <c r="H3220" i="7"/>
  <c r="H3221" i="7"/>
  <c r="H3222" i="7"/>
  <c r="H3223" i="7"/>
  <c r="H3224" i="7"/>
  <c r="H3225" i="7"/>
  <c r="H1485" i="7"/>
  <c r="H3226" i="7"/>
  <c r="H3227" i="7"/>
  <c r="H3228" i="7"/>
  <c r="H3229" i="7"/>
  <c r="H1486" i="7"/>
  <c r="H3230" i="7"/>
  <c r="H119" i="7"/>
  <c r="H3231" i="7"/>
  <c r="H120" i="7"/>
  <c r="H3232" i="7"/>
  <c r="H791" i="7"/>
  <c r="H3233" i="7"/>
  <c r="H3234" i="7"/>
  <c r="H3235" i="7"/>
  <c r="H3236" i="7"/>
  <c r="H3237" i="7"/>
  <c r="H3238" i="7"/>
  <c r="H1487" i="7"/>
  <c r="H3239" i="7"/>
  <c r="H3240" i="7"/>
  <c r="H3241" i="7"/>
  <c r="H792" i="7"/>
  <c r="H3242" i="7"/>
  <c r="H1488" i="7"/>
  <c r="H3243" i="7"/>
  <c r="H1489" i="7"/>
  <c r="H3244" i="7"/>
  <c r="H3245" i="7"/>
  <c r="H1490" i="7"/>
  <c r="H341" i="7"/>
  <c r="H3246" i="7"/>
  <c r="H3247" i="7"/>
  <c r="H3248" i="7"/>
  <c r="H3249" i="7"/>
  <c r="H3250" i="7"/>
  <c r="H3251" i="7"/>
  <c r="H3252" i="7"/>
  <c r="H1491" i="7"/>
  <c r="H3253" i="7"/>
  <c r="H3254" i="7"/>
  <c r="H3255" i="7"/>
  <c r="H3256" i="7"/>
  <c r="H3257" i="7"/>
  <c r="H3258" i="7"/>
  <c r="H3259" i="7"/>
  <c r="H3260" i="7"/>
  <c r="H342" i="7"/>
  <c r="H343" i="7"/>
  <c r="H3261" i="7"/>
  <c r="H3262" i="7"/>
  <c r="H793" i="7"/>
  <c r="H794" i="7"/>
  <c r="H795" i="7"/>
  <c r="H1492" i="7"/>
  <c r="H1493" i="7"/>
  <c r="H121" i="7"/>
  <c r="H3263" i="7"/>
  <c r="H3264" i="7"/>
  <c r="H3265" i="7"/>
  <c r="H3266" i="7"/>
  <c r="H3267" i="7"/>
  <c r="H3268" i="7"/>
  <c r="H3269" i="7"/>
  <c r="H3270" i="7"/>
  <c r="H3271" i="7"/>
  <c r="H3272" i="7"/>
  <c r="H796" i="7"/>
  <c r="H3273" i="7"/>
  <c r="H3274" i="7"/>
  <c r="H3275" i="7"/>
  <c r="H3276" i="7"/>
  <c r="H3277" i="7"/>
  <c r="H3278" i="7"/>
  <c r="H3279" i="7"/>
  <c r="H3280" i="7"/>
  <c r="H3281" i="7"/>
  <c r="H797" i="7"/>
  <c r="H3282" i="7"/>
  <c r="H3283" i="7"/>
  <c r="H3284" i="7"/>
  <c r="H3285" i="7"/>
  <c r="H3286" i="7"/>
  <c r="H1494" i="7"/>
  <c r="H1495" i="7"/>
  <c r="H1496" i="7"/>
  <c r="H344" i="7"/>
  <c r="H3287" i="7"/>
  <c r="H3288" i="7"/>
  <c r="H3289" i="7"/>
  <c r="H1497" i="7"/>
  <c r="H3290" i="7"/>
  <c r="H3291" i="7"/>
  <c r="H3292" i="7"/>
  <c r="H1498" i="7"/>
  <c r="H3293" i="7"/>
  <c r="H3294" i="7"/>
  <c r="H3295" i="7"/>
  <c r="H3296" i="7"/>
  <c r="H3297" i="7"/>
  <c r="H1499" i="7"/>
  <c r="H18" i="7"/>
  <c r="H3298" i="7"/>
  <c r="H1500" i="7"/>
  <c r="H3299" i="7"/>
  <c r="H3300" i="7"/>
  <c r="H3301" i="7"/>
  <c r="H3302" i="7"/>
  <c r="H3303" i="7"/>
  <c r="H1501" i="7"/>
  <c r="H1502" i="7"/>
  <c r="H1503" i="7"/>
  <c r="H798" i="7"/>
  <c r="H3304" i="7"/>
  <c r="H3305" i="7"/>
  <c r="H345" i="7"/>
  <c r="H3306" i="7"/>
  <c r="H3307" i="7"/>
  <c r="H346" i="7"/>
  <c r="H3308" i="7"/>
  <c r="H122" i="7"/>
  <c r="H3309" i="7"/>
  <c r="H3310" i="7"/>
  <c r="H3311" i="7"/>
  <c r="H1504" i="7"/>
  <c r="H1505" i="7"/>
  <c r="H3312" i="7"/>
  <c r="H799" i="7"/>
  <c r="H3313" i="7"/>
  <c r="H3314" i="7"/>
  <c r="H800" i="7"/>
  <c r="H3315" i="7"/>
  <c r="H3316" i="7"/>
  <c r="H1506" i="7"/>
  <c r="H3317" i="7"/>
  <c r="H3318" i="7"/>
  <c r="H1507" i="7"/>
  <c r="H3319" i="7"/>
  <c r="H1508" i="7"/>
  <c r="H3320" i="7"/>
  <c r="H3321" i="7"/>
  <c r="H3322" i="7"/>
  <c r="H3323" i="7"/>
  <c r="H1509" i="7"/>
  <c r="H3324" i="7"/>
  <c r="H3325" i="7"/>
  <c r="H3326" i="7"/>
  <c r="H347" i="7"/>
  <c r="H3327" i="7"/>
  <c r="H3328" i="7"/>
  <c r="H3329" i="7"/>
  <c r="H3330" i="7"/>
  <c r="H3331" i="7"/>
  <c r="H3332" i="7"/>
  <c r="H1510" i="7"/>
  <c r="H3333" i="7"/>
  <c r="H3334" i="7"/>
  <c r="H3335" i="7"/>
  <c r="H1511" i="7"/>
  <c r="H3336" i="7"/>
  <c r="H3337" i="7"/>
  <c r="H3338" i="7"/>
  <c r="H3339" i="7"/>
  <c r="H3340" i="7"/>
  <c r="H3341" i="7"/>
  <c r="H3342" i="7"/>
  <c r="H3343" i="7"/>
  <c r="H3344" i="7"/>
  <c r="H123" i="7"/>
  <c r="H3345" i="7"/>
  <c r="H3346" i="7"/>
  <c r="H124" i="7"/>
  <c r="H3347" i="7"/>
  <c r="H1512" i="7"/>
  <c r="H3348" i="7"/>
  <c r="H3349" i="7"/>
  <c r="H3350" i="7"/>
  <c r="H3351" i="7"/>
  <c r="H3352" i="7"/>
  <c r="H3353" i="7"/>
  <c r="H3354" i="7"/>
  <c r="H3355" i="7"/>
  <c r="H1513" i="7"/>
  <c r="H3356" i="7"/>
  <c r="H3357" i="7"/>
  <c r="H3358" i="7"/>
  <c r="H3359" i="7"/>
  <c r="H1514" i="7"/>
  <c r="H3360" i="7"/>
  <c r="H3361" i="7"/>
  <c r="H1515" i="7"/>
  <c r="H3362" i="7"/>
  <c r="H3363" i="7"/>
  <c r="H3364" i="7"/>
  <c r="H1516" i="7"/>
  <c r="H3365" i="7"/>
  <c r="H125" i="7"/>
  <c r="H3366" i="7"/>
  <c r="H3367" i="7"/>
  <c r="H1517" i="7"/>
  <c r="H3368" i="7"/>
  <c r="H3369" i="7"/>
  <c r="H3370" i="7"/>
  <c r="H3371" i="7"/>
  <c r="H3372" i="7"/>
  <c r="H1518" i="7"/>
  <c r="H3373" i="7"/>
  <c r="H3374" i="7"/>
  <c r="H801" i="7"/>
  <c r="H3375" i="7"/>
  <c r="H3376" i="7"/>
  <c r="H3377" i="7"/>
  <c r="H1519" i="7"/>
  <c r="H3378" i="7"/>
  <c r="H8" i="7"/>
  <c r="H802" i="7"/>
  <c r="H3379" i="7"/>
  <c r="H3380" i="7"/>
  <c r="H1520" i="7"/>
  <c r="H3381" i="7"/>
  <c r="H3382" i="7"/>
  <c r="H3383" i="7"/>
  <c r="H3384" i="7"/>
  <c r="H3385" i="7"/>
  <c r="H3386" i="7"/>
  <c r="H1521" i="7"/>
  <c r="H3387" i="7"/>
  <c r="H803" i="7"/>
  <c r="H804" i="7"/>
  <c r="H3388" i="7"/>
  <c r="H3389" i="7"/>
  <c r="H3390" i="7"/>
  <c r="H805" i="7"/>
  <c r="H3391" i="7"/>
  <c r="H3392" i="7"/>
  <c r="H806" i="7"/>
  <c r="H3393" i="7"/>
  <c r="H3394" i="7"/>
  <c r="H1522" i="7"/>
  <c r="H3395" i="7"/>
  <c r="H3396" i="7"/>
  <c r="H1523" i="7"/>
  <c r="H3397" i="7"/>
  <c r="H3398" i="7"/>
  <c r="H348" i="7"/>
  <c r="H3399" i="7"/>
  <c r="H3400" i="7"/>
  <c r="H1524" i="7"/>
  <c r="H3401" i="7"/>
  <c r="H3402" i="7"/>
  <c r="H3403" i="7"/>
  <c r="H3404" i="7"/>
  <c r="H3405" i="7"/>
  <c r="H1525" i="7"/>
  <c r="H3406" i="7"/>
  <c r="H3407" i="7"/>
  <c r="H3408" i="7"/>
  <c r="H3409" i="7"/>
  <c r="H3410" i="7"/>
  <c r="H3411" i="7"/>
  <c r="H1526" i="7"/>
  <c r="H3412" i="7"/>
  <c r="H1527" i="7"/>
  <c r="H3413" i="7"/>
  <c r="H3414" i="7"/>
  <c r="H1528" i="7"/>
  <c r="H3415" i="7"/>
  <c r="H1529" i="7"/>
  <c r="H3416" i="7"/>
  <c r="H3417" i="7"/>
  <c r="H3418" i="7"/>
  <c r="H3419" i="7"/>
  <c r="H3420" i="7"/>
  <c r="H1530" i="7"/>
  <c r="H1531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9" i="7"/>
  <c r="H3436" i="7"/>
  <c r="H3437" i="7"/>
  <c r="H3438" i="7"/>
  <c r="H3439" i="7"/>
  <c r="H3440" i="7"/>
  <c r="H3441" i="7"/>
  <c r="H3442" i="7"/>
  <c r="H1532" i="7"/>
  <c r="H3443" i="7"/>
  <c r="H3444" i="7"/>
  <c r="H3445" i="7"/>
  <c r="H3446" i="7"/>
  <c r="H3447" i="7"/>
  <c r="H3448" i="7"/>
  <c r="H3449" i="7"/>
  <c r="H3450" i="7"/>
  <c r="H1533" i="7"/>
  <c r="H3451" i="7"/>
  <c r="H3452" i="7"/>
  <c r="H3453" i="7"/>
  <c r="H3454" i="7"/>
  <c r="H3455" i="7"/>
  <c r="H1534" i="7"/>
  <c r="H1535" i="7"/>
  <c r="H3456" i="7"/>
  <c r="H3457" i="7"/>
  <c r="H126" i="7"/>
  <c r="H3458" i="7"/>
  <c r="H807" i="7"/>
  <c r="H3459" i="7"/>
  <c r="H3460" i="7"/>
  <c r="H808" i="7"/>
  <c r="H3461" i="7"/>
  <c r="H3462" i="7"/>
  <c r="H350" i="7"/>
  <c r="H1536" i="7"/>
  <c r="H1537" i="7"/>
  <c r="H127" i="7"/>
  <c r="H351" i="7"/>
  <c r="H3463" i="7"/>
  <c r="H3464" i="7"/>
  <c r="H352" i="7"/>
  <c r="H3465" i="7"/>
  <c r="H128" i="7"/>
  <c r="H1538" i="7"/>
  <c r="H809" i="7"/>
  <c r="H129" i="7"/>
  <c r="H1539" i="7"/>
  <c r="H3466" i="7"/>
  <c r="H353" i="7"/>
  <c r="H3467" i="7"/>
  <c r="H1540" i="7"/>
  <c r="H1541" i="7"/>
  <c r="H1542" i="7"/>
  <c r="H3468" i="7"/>
  <c r="H3469" i="7"/>
  <c r="H3470" i="7"/>
  <c r="H1543" i="7"/>
  <c r="H810" i="7"/>
  <c r="H354" i="7"/>
  <c r="H811" i="7"/>
  <c r="H3471" i="7"/>
  <c r="H812" i="7"/>
  <c r="H3472" i="7"/>
  <c r="H1544" i="7"/>
  <c r="H44" i="7"/>
  <c r="H355" i="7"/>
  <c r="H356" i="7"/>
  <c r="H3473" i="7"/>
  <c r="H813" i="7"/>
  <c r="H814" i="7"/>
  <c r="H1545" i="7"/>
  <c r="H130" i="7"/>
  <c r="H3474" i="7"/>
  <c r="H1546" i="7"/>
  <c r="H45" i="7"/>
  <c r="H3475" i="7"/>
  <c r="H1547" i="7"/>
  <c r="H3476" i="7"/>
  <c r="H1548" i="7"/>
  <c r="H815" i="7"/>
  <c r="H816" i="7"/>
  <c r="H3477" i="7"/>
  <c r="H3478" i="7"/>
  <c r="H1549" i="7"/>
  <c r="H3479" i="7"/>
  <c r="H817" i="7"/>
  <c r="H3480" i="7"/>
  <c r="H357" i="7"/>
  <c r="H818" i="7"/>
  <c r="H358" i="7"/>
  <c r="H3481" i="7"/>
  <c r="H3482" i="7"/>
  <c r="H359" i="7"/>
  <c r="H3483" i="7"/>
  <c r="H1550" i="7"/>
  <c r="H3484" i="7"/>
  <c r="H3485" i="7"/>
  <c r="H3486" i="7"/>
  <c r="H3487" i="7"/>
  <c r="H1551" i="7"/>
  <c r="H3488" i="7"/>
  <c r="H819" i="7"/>
  <c r="H1552" i="7"/>
  <c r="H3489" i="7"/>
  <c r="H1553" i="7"/>
  <c r="H1554" i="7"/>
  <c r="H3490" i="7"/>
  <c r="H3491" i="7"/>
  <c r="H3492" i="7"/>
  <c r="H820" i="7"/>
  <c r="H3493" i="7"/>
  <c r="H821" i="7"/>
  <c r="H3494" i="7"/>
  <c r="H3495" i="7"/>
  <c r="H3496" i="7"/>
  <c r="H3497" i="7"/>
  <c r="H3498" i="7"/>
  <c r="H3499" i="7"/>
  <c r="H3500" i="7"/>
  <c r="H3501" i="7"/>
  <c r="H3502" i="7"/>
  <c r="H3503" i="7"/>
  <c r="H1555" i="7"/>
  <c r="H3504" i="7"/>
  <c r="H3505" i="7"/>
  <c r="H3506" i="7"/>
  <c r="H3507" i="7"/>
  <c r="H3508" i="7"/>
  <c r="H3509" i="7"/>
  <c r="H3510" i="7"/>
  <c r="H3511" i="7"/>
  <c r="H822" i="7"/>
  <c r="H3512" i="7"/>
  <c r="H3513" i="7"/>
  <c r="H3514" i="7"/>
  <c r="H360" i="7"/>
  <c r="H823" i="7"/>
  <c r="H3515" i="7"/>
  <c r="H361" i="7"/>
  <c r="H3516" i="7"/>
  <c r="H3517" i="7"/>
  <c r="H3518" i="7"/>
  <c r="H1556" i="7"/>
  <c r="H3519" i="7"/>
  <c r="H3520" i="7"/>
  <c r="H3521" i="7"/>
  <c r="H824" i="7"/>
  <c r="H1557" i="7"/>
  <c r="H3522" i="7"/>
  <c r="H3523" i="7"/>
  <c r="H3524" i="7"/>
  <c r="H3525" i="7"/>
  <c r="H362" i="7"/>
  <c r="H1558" i="7"/>
  <c r="H3526" i="7"/>
  <c r="H3527" i="7"/>
  <c r="H1559" i="7"/>
  <c r="H1560" i="7"/>
  <c r="H1561" i="7"/>
  <c r="H3528" i="7"/>
  <c r="H3529" i="7"/>
  <c r="H3530" i="7"/>
  <c r="H3531" i="7"/>
  <c r="H363" i="7"/>
  <c r="H1562" i="7"/>
  <c r="H1563" i="7"/>
  <c r="H3532" i="7"/>
  <c r="H364" i="7"/>
  <c r="H3533" i="7"/>
  <c r="H3534" i="7"/>
  <c r="H3535" i="7"/>
  <c r="H3536" i="7"/>
  <c r="H46" i="7"/>
  <c r="H3537" i="7"/>
  <c r="H3538" i="7"/>
  <c r="H365" i="7"/>
  <c r="H3539" i="7"/>
  <c r="H3540" i="7"/>
  <c r="H825" i="7"/>
  <c r="H3541" i="7"/>
  <c r="H3542" i="7"/>
  <c r="H3543" i="7"/>
  <c r="H3544" i="7"/>
  <c r="H3545" i="7"/>
  <c r="H3546" i="7"/>
  <c r="H3547" i="7"/>
  <c r="H3548" i="7"/>
  <c r="H826" i="7"/>
  <c r="H3549" i="7"/>
  <c r="H3550" i="7"/>
  <c r="H1564" i="7"/>
  <c r="H3551" i="7"/>
  <c r="H3552" i="7"/>
  <c r="H131" i="7"/>
  <c r="H3553" i="7"/>
  <c r="H3554" i="7"/>
  <c r="H366" i="7"/>
  <c r="H3555" i="7"/>
  <c r="H47" i="7"/>
  <c r="H1565" i="7"/>
  <c r="H3556" i="7"/>
  <c r="H3557" i="7"/>
  <c r="H3558" i="7"/>
  <c r="H3559" i="7"/>
  <c r="H3560" i="7"/>
  <c r="H1566" i="7"/>
  <c r="H827" i="7"/>
  <c r="H367" i="7"/>
  <c r="H3561" i="7"/>
  <c r="H828" i="7"/>
  <c r="H132" i="7"/>
  <c r="H829" i="7"/>
  <c r="H3562" i="7"/>
  <c r="H1567" i="7"/>
  <c r="H1568" i="7"/>
  <c r="H3563" i="7"/>
  <c r="H3564" i="7"/>
  <c r="H3565" i="7"/>
  <c r="H3566" i="7"/>
  <c r="H3567" i="7"/>
  <c r="H3568" i="7"/>
  <c r="H3569" i="7"/>
  <c r="H1569" i="7"/>
  <c r="H830" i="7"/>
  <c r="H368" i="7"/>
  <c r="H1570" i="7"/>
  <c r="H1571" i="7"/>
  <c r="H1572" i="7"/>
  <c r="H831" i="7"/>
  <c r="H1573" i="7"/>
  <c r="H1574" i="7"/>
  <c r="H3570" i="7"/>
  <c r="H832" i="7"/>
  <c r="H3571" i="7"/>
  <c r="H3572" i="7"/>
  <c r="H3573" i="7"/>
  <c r="H1575" i="7"/>
  <c r="H1576" i="7"/>
  <c r="H1577" i="7"/>
  <c r="H1578" i="7"/>
  <c r="H3574" i="7"/>
  <c r="H3575" i="7"/>
  <c r="H3576" i="7"/>
  <c r="H3577" i="7"/>
  <c r="H1579" i="7"/>
  <c r="H833" i="7"/>
  <c r="H3578" i="7"/>
  <c r="H834" i="7"/>
  <c r="H3579" i="7"/>
  <c r="H1580" i="7"/>
  <c r="H1581" i="7"/>
  <c r="H1582" i="7"/>
  <c r="H369" i="7"/>
  <c r="H835" i="7"/>
  <c r="H3580" i="7"/>
  <c r="H133" i="7"/>
  <c r="H3581" i="7"/>
  <c r="H836" i="7"/>
  <c r="H3582" i="7"/>
  <c r="H837" i="7"/>
  <c r="H3583" i="7"/>
  <c r="H1583" i="7"/>
  <c r="H1584" i="7"/>
  <c r="H1585" i="7"/>
  <c r="H3584" i="7"/>
  <c r="H3585" i="7"/>
  <c r="H838" i="7"/>
  <c r="H1586" i="7"/>
  <c r="H839" i="7"/>
  <c r="H134" i="7"/>
  <c r="H3586" i="7"/>
  <c r="H3587" i="7"/>
  <c r="H1587" i="7"/>
  <c r="H840" i="7"/>
  <c r="H3588" i="7"/>
  <c r="H1588" i="7"/>
  <c r="H135" i="7"/>
  <c r="H3589" i="7"/>
  <c r="H1589" i="7"/>
  <c r="H841" i="7"/>
  <c r="H3590" i="7"/>
  <c r="H3591" i="7"/>
  <c r="H3592" i="7"/>
  <c r="H1590" i="7"/>
  <c r="H3593" i="7"/>
  <c r="H1591" i="7"/>
  <c r="H370" i="7"/>
  <c r="H3594" i="7"/>
  <c r="H371" i="7"/>
  <c r="H3595" i="7"/>
  <c r="H3596" i="7"/>
  <c r="H3597" i="7"/>
  <c r="H3598" i="7"/>
  <c r="H3599" i="7"/>
  <c r="H3600" i="7"/>
  <c r="H1592" i="7"/>
  <c r="H1593" i="7"/>
  <c r="H1594" i="7"/>
  <c r="H842" i="7"/>
  <c r="H372" i="7"/>
  <c r="H3601" i="7"/>
  <c r="H3602" i="7"/>
  <c r="H3603" i="7"/>
  <c r="H373" i="7"/>
  <c r="H3604" i="7"/>
  <c r="H1595" i="7"/>
  <c r="H1596" i="7"/>
  <c r="H3605" i="7"/>
  <c r="H3606" i="7"/>
  <c r="H374" i="7"/>
  <c r="H843" i="7"/>
  <c r="H1597" i="7"/>
  <c r="H1598" i="7"/>
  <c r="H1599" i="7"/>
  <c r="H48" i="7"/>
  <c r="H1600" i="7"/>
  <c r="H1601" i="7"/>
  <c r="H844" i="7"/>
  <c r="H845" i="7"/>
  <c r="H3607" i="7"/>
  <c r="H375" i="7"/>
  <c r="H3608" i="7"/>
  <c r="H1602" i="7"/>
  <c r="H3609" i="7"/>
  <c r="H846" i="7"/>
  <c r="H1603" i="7"/>
  <c r="H1604" i="7"/>
  <c r="H1605" i="7"/>
  <c r="H3610" i="7"/>
  <c r="H3611" i="7"/>
  <c r="H136" i="7"/>
  <c r="H3612" i="7"/>
  <c r="H3613" i="7"/>
  <c r="H376" i="7"/>
  <c r="H1606" i="7"/>
  <c r="H847" i="7"/>
  <c r="H1607" i="7"/>
  <c r="H1608" i="7"/>
  <c r="H3614" i="7"/>
  <c r="H3615" i="7"/>
  <c r="H3616" i="7"/>
  <c r="H377" i="7"/>
  <c r="H3617" i="7"/>
  <c r="H3618" i="7"/>
  <c r="H3619" i="7"/>
  <c r="H1609" i="7"/>
  <c r="H378" i="7"/>
  <c r="H3620" i="7"/>
  <c r="H3621" i="7"/>
  <c r="H3622" i="7"/>
  <c r="H1610" i="7"/>
  <c r="H3623" i="7"/>
  <c r="H848" i="7"/>
  <c r="H3624" i="7"/>
  <c r="H3625" i="7"/>
  <c r="H3626" i="7"/>
  <c r="H3627" i="7"/>
  <c r="H1611" i="7"/>
  <c r="H3628" i="7"/>
  <c r="H137" i="7"/>
  <c r="H849" i="7"/>
  <c r="H3629" i="7"/>
  <c r="H850" i="7"/>
  <c r="H3630" i="7"/>
  <c r="H1612" i="7"/>
  <c r="H3631" i="7"/>
  <c r="H3632" i="7"/>
  <c r="H851" i="7"/>
  <c r="H3633" i="7"/>
  <c r="H1613" i="7"/>
  <c r="H1614" i="7"/>
  <c r="H852" i="7"/>
  <c r="H1615" i="7"/>
  <c r="H853" i="7"/>
  <c r="H3634" i="7"/>
  <c r="H3635" i="7"/>
  <c r="H854" i="7"/>
  <c r="H3636" i="7"/>
  <c r="H855" i="7"/>
  <c r="H856" i="7"/>
  <c r="H857" i="7"/>
  <c r="H858" i="7"/>
  <c r="H3637" i="7"/>
  <c r="H3638" i="7"/>
  <c r="H3639" i="7"/>
  <c r="H859" i="7"/>
  <c r="H860" i="7"/>
  <c r="H1616" i="7"/>
  <c r="H1617" i="7"/>
  <c r="H3640" i="7"/>
  <c r="H861" i="7"/>
  <c r="H3641" i="7"/>
  <c r="H3642" i="7"/>
  <c r="H3643" i="7"/>
  <c r="H862" i="7"/>
  <c r="H3644" i="7"/>
  <c r="H3645" i="7"/>
  <c r="H3646" i="7"/>
  <c r="H3647" i="7"/>
  <c r="H3648" i="7"/>
  <c r="H3649" i="7"/>
  <c r="H3650" i="7"/>
  <c r="H1618" i="7"/>
  <c r="H1619" i="7"/>
  <c r="H3651" i="7"/>
  <c r="H379" i="7"/>
  <c r="H1620" i="7"/>
  <c r="H863" i="7"/>
  <c r="H1621" i="7"/>
  <c r="H3652" i="7"/>
  <c r="H3653" i="7"/>
  <c r="H1622" i="7"/>
  <c r="H864" i="7"/>
  <c r="H3654" i="7"/>
  <c r="H3655" i="7"/>
  <c r="H138" i="7"/>
  <c r="H1623" i="7"/>
  <c r="H1624" i="7"/>
  <c r="H3656" i="7"/>
  <c r="H1625" i="7"/>
  <c r="H380" i="7"/>
  <c r="H3657" i="7"/>
  <c r="H1626" i="7"/>
  <c r="H1627" i="7"/>
  <c r="H865" i="7"/>
  <c r="H3658" i="7"/>
  <c r="H1628" i="7"/>
  <c r="H49" i="7"/>
  <c r="H381" i="7"/>
  <c r="H1629" i="7"/>
  <c r="H3659" i="7"/>
  <c r="H382" i="7"/>
  <c r="H139" i="7"/>
  <c r="H383" i="7"/>
  <c r="H866" i="7"/>
  <c r="H3660" i="7"/>
  <c r="H3661" i="7"/>
  <c r="H1630" i="7"/>
  <c r="H3662" i="7"/>
  <c r="H867" i="7"/>
  <c r="H3663" i="7"/>
  <c r="H3664" i="7"/>
  <c r="H3665" i="7"/>
  <c r="H3666" i="7"/>
  <c r="H3667" i="7"/>
  <c r="H1631" i="7"/>
  <c r="H1632" i="7"/>
  <c r="H140" i="7"/>
  <c r="H868" i="7"/>
  <c r="H384" i="7"/>
  <c r="H1633" i="7"/>
  <c r="H3668" i="7"/>
  <c r="H3669" i="7"/>
  <c r="H869" i="7"/>
  <c r="H3670" i="7"/>
  <c r="H1634" i="7"/>
  <c r="H3671" i="7"/>
  <c r="H385" i="7"/>
  <c r="H3672" i="7"/>
  <c r="H1635" i="7"/>
  <c r="H3673" i="7"/>
  <c r="H1636" i="7"/>
  <c r="H1637" i="7"/>
  <c r="H3674" i="7"/>
  <c r="H3675" i="7"/>
  <c r="H1638" i="7"/>
  <c r="H386" i="7"/>
  <c r="H3676" i="7"/>
  <c r="H3677" i="7"/>
  <c r="H3678" i="7"/>
  <c r="H3679" i="7"/>
  <c r="H1639" i="7"/>
  <c r="H3680" i="7"/>
  <c r="H3681" i="7"/>
  <c r="H387" i="7"/>
  <c r="H1640" i="7"/>
  <c r="H3682" i="7"/>
  <c r="H870" i="7"/>
  <c r="H3683" i="7"/>
  <c r="H141" i="7"/>
  <c r="H3684" i="7"/>
  <c r="H3685" i="7"/>
  <c r="H1641" i="7"/>
  <c r="H3686" i="7"/>
  <c r="H1642" i="7"/>
  <c r="H3687" i="7"/>
  <c r="H1643" i="7"/>
  <c r="H50" i="7"/>
  <c r="H3688" i="7"/>
  <c r="H142" i="7"/>
  <c r="H1644" i="7"/>
  <c r="H871" i="7"/>
  <c r="H872" i="7"/>
  <c r="H3689" i="7"/>
  <c r="H1645" i="7"/>
  <c r="H3690" i="7"/>
  <c r="H3691" i="7"/>
  <c r="H3692" i="7"/>
  <c r="H1646" i="7"/>
  <c r="H873" i="7"/>
  <c r="H388" i="7"/>
  <c r="H1647" i="7"/>
  <c r="H3693" i="7"/>
  <c r="H1648" i="7"/>
  <c r="H389" i="7"/>
  <c r="H874" i="7"/>
  <c r="H1649" i="7"/>
  <c r="H3694" i="7"/>
  <c r="H875" i="7"/>
  <c r="H1650" i="7"/>
  <c r="H1651" i="7"/>
  <c r="H3695" i="7"/>
  <c r="H390" i="7"/>
  <c r="H391" i="7"/>
  <c r="H392" i="7"/>
  <c r="H3696" i="7"/>
  <c r="H1652" i="7"/>
  <c r="H876" i="7"/>
  <c r="H393" i="7"/>
  <c r="H3697" i="7"/>
  <c r="H3698" i="7"/>
  <c r="H877" i="7"/>
  <c r="H878" i="7"/>
  <c r="H879" i="7"/>
  <c r="H3699" i="7"/>
  <c r="H1653" i="7"/>
  <c r="H1654" i="7"/>
  <c r="H880" i="7"/>
  <c r="H3700" i="7"/>
  <c r="H881" i="7"/>
  <c r="H394" i="7"/>
  <c r="H3701" i="7"/>
  <c r="H3702" i="7"/>
  <c r="H882" i="7"/>
  <c r="H883" i="7"/>
  <c r="H3703" i="7"/>
  <c r="H3704" i="7"/>
  <c r="H3705" i="7"/>
  <c r="H1655" i="7"/>
  <c r="H3706" i="7"/>
  <c r="H1656" i="7"/>
  <c r="H3707" i="7"/>
  <c r="H3708" i="7"/>
  <c r="H3709" i="7"/>
  <c r="H3710" i="7"/>
  <c r="H1657" i="7"/>
  <c r="H395" i="7"/>
  <c r="H396" i="7"/>
  <c r="H1658" i="7"/>
  <c r="H1659" i="7"/>
  <c r="H3711" i="7"/>
  <c r="H397" i="7"/>
  <c r="H1660" i="7"/>
  <c r="H3712" i="7"/>
  <c r="H3713" i="7"/>
  <c r="H884" i="7"/>
  <c r="H3714" i="7"/>
  <c r="H3715" i="7"/>
  <c r="H51" i="7"/>
  <c r="H1661" i="7"/>
  <c r="H1662" i="7"/>
  <c r="H398" i="7"/>
  <c r="H1663" i="7"/>
  <c r="H1664" i="7"/>
  <c r="H885" i="7"/>
  <c r="H1665" i="7"/>
  <c r="H399" i="7"/>
  <c r="H886" i="7"/>
  <c r="H3716" i="7"/>
  <c r="H3717" i="7"/>
  <c r="H3718" i="7"/>
  <c r="H3719" i="7"/>
  <c r="H1666" i="7"/>
  <c r="H3720" i="7"/>
  <c r="H887" i="7"/>
  <c r="H400" i="7"/>
  <c r="H888" i="7"/>
  <c r="H401" i="7"/>
  <c r="H3721" i="7"/>
  <c r="H3722" i="7"/>
  <c r="H3723" i="7"/>
  <c r="H1667" i="7"/>
  <c r="H3724" i="7"/>
  <c r="H889" i="7"/>
  <c r="H1668" i="7"/>
  <c r="H3725" i="7"/>
  <c r="H402" i="7"/>
  <c r="H3726" i="7"/>
  <c r="H403" i="7"/>
  <c r="H3727" i="7"/>
  <c r="H3728" i="7"/>
  <c r="H3729" i="7"/>
  <c r="H3730" i="7"/>
  <c r="H3731" i="7"/>
  <c r="H3732" i="7"/>
  <c r="H143" i="7"/>
  <c r="H3733" i="7"/>
  <c r="H3734" i="7"/>
  <c r="H144" i="7"/>
  <c r="H1669" i="7"/>
  <c r="H890" i="7"/>
  <c r="H3735" i="7"/>
  <c r="H891" i="7"/>
  <c r="H3736" i="7"/>
  <c r="H1670" i="7"/>
  <c r="H1671" i="7"/>
  <c r="H1672" i="7"/>
  <c r="H1673" i="7"/>
  <c r="H3737" i="7"/>
  <c r="H1674" i="7"/>
  <c r="H3738" i="7"/>
  <c r="H1675" i="7"/>
  <c r="H892" i="7"/>
  <c r="H3739" i="7"/>
  <c r="H1676" i="7"/>
  <c r="H404" i="7"/>
  <c r="H405" i="7"/>
  <c r="H3740" i="7"/>
  <c r="H1677" i="7"/>
  <c r="H3741" i="7"/>
  <c r="H1678" i="7"/>
  <c r="H3742" i="7"/>
  <c r="H3743" i="7"/>
  <c r="H3744" i="7"/>
  <c r="H406" i="7"/>
  <c r="H893" i="7"/>
  <c r="H3745" i="7"/>
  <c r="H3746" i="7"/>
  <c r="H894" i="7"/>
  <c r="H3747" i="7"/>
  <c r="H3748" i="7"/>
  <c r="H1679" i="7"/>
  <c r="H1680" i="7"/>
  <c r="H145" i="7"/>
  <c r="H1681" i="7"/>
  <c r="H1682" i="7"/>
  <c r="H3749" i="7"/>
  <c r="H1683" i="7"/>
  <c r="H1684" i="7"/>
  <c r="H3750" i="7"/>
  <c r="H3751" i="7"/>
  <c r="H407" i="7"/>
  <c r="H1685" i="7"/>
  <c r="H19" i="7"/>
  <c r="H3752" i="7"/>
  <c r="H895" i="7"/>
  <c r="H3753" i="7"/>
  <c r="H146" i="7"/>
  <c r="H896" i="7"/>
  <c r="H1686" i="7"/>
  <c r="H3754" i="7"/>
  <c r="H3755" i="7"/>
  <c r="H3756" i="7"/>
  <c r="H1687" i="7"/>
  <c r="H3757" i="7"/>
  <c r="H408" i="7"/>
  <c r="H3758" i="7"/>
  <c r="H1688" i="7"/>
  <c r="H147" i="7"/>
  <c r="H3759" i="7"/>
  <c r="H3760" i="7"/>
  <c r="H3761" i="7"/>
  <c r="H897" i="7"/>
  <c r="H3762" i="7"/>
  <c r="H1689" i="7"/>
  <c r="H3763" i="7"/>
  <c r="H1690" i="7"/>
  <c r="H3764" i="7"/>
  <c r="H898" i="7"/>
  <c r="H3765" i="7"/>
  <c r="H3766" i="7"/>
  <c r="H3767" i="7"/>
  <c r="H3768" i="7"/>
  <c r="H3769" i="7"/>
  <c r="H3770" i="7"/>
  <c r="H1691" i="7"/>
  <c r="H3771" i="7"/>
  <c r="H3772" i="7"/>
  <c r="H3773" i="7"/>
  <c r="H3774" i="7"/>
  <c r="H3775" i="7"/>
  <c r="H1692" i="7"/>
  <c r="H3776" i="7"/>
  <c r="H1693" i="7"/>
  <c r="H3777" i="7"/>
  <c r="H3778" i="7"/>
  <c r="H3779" i="7"/>
  <c r="H1694" i="7"/>
  <c r="H1695" i="7"/>
  <c r="H3780" i="7"/>
  <c r="H3781" i="7"/>
  <c r="H1696" i="7"/>
  <c r="H3782" i="7"/>
  <c r="H1697" i="7"/>
  <c r="H899" i="7"/>
  <c r="H3783" i="7"/>
  <c r="H3784" i="7"/>
  <c r="H3785" i="7"/>
  <c r="H900" i="7"/>
  <c r="H409" i="7"/>
  <c r="H1698" i="7"/>
  <c r="H3786" i="7"/>
  <c r="H3787" i="7"/>
  <c r="H3788" i="7"/>
  <c r="H1699" i="7"/>
  <c r="H901" i="7"/>
  <c r="H3789" i="7"/>
  <c r="H3790" i="7"/>
  <c r="H3791" i="7"/>
  <c r="H3792" i="7"/>
  <c r="H410" i="7"/>
  <c r="H3793" i="7"/>
  <c r="H3794" i="7"/>
  <c r="H3795" i="7"/>
  <c r="H3796" i="7"/>
  <c r="H3797" i="7"/>
  <c r="H3798" i="7"/>
  <c r="H3799" i="7"/>
  <c r="H3800" i="7"/>
  <c r="H3801" i="7"/>
  <c r="H3802" i="7"/>
  <c r="H1700" i="7"/>
  <c r="H3803" i="7"/>
  <c r="H3804" i="7"/>
  <c r="H3805" i="7"/>
  <c r="H3806" i="7"/>
  <c r="H1701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902" i="7"/>
  <c r="H903" i="7"/>
  <c r="H904" i="7"/>
  <c r="H1702" i="7"/>
  <c r="H1703" i="7"/>
  <c r="H3821" i="7"/>
  <c r="H905" i="7"/>
  <c r="H3822" i="7"/>
  <c r="H3823" i="7"/>
  <c r="H3824" i="7"/>
  <c r="H3825" i="7"/>
  <c r="H1704" i="7"/>
  <c r="H3826" i="7"/>
  <c r="H906" i="7"/>
  <c r="H1705" i="7"/>
  <c r="H3827" i="7"/>
  <c r="H411" i="7"/>
  <c r="H1706" i="7"/>
  <c r="H3828" i="7"/>
  <c r="H3829" i="7"/>
  <c r="H3830" i="7"/>
  <c r="H3831" i="7"/>
  <c r="H3832" i="7"/>
  <c r="H3833" i="7"/>
  <c r="H1707" i="7"/>
  <c r="H1708" i="7"/>
  <c r="H3834" i="7"/>
  <c r="H3835" i="7"/>
  <c r="H3836" i="7"/>
  <c r="H3837" i="7"/>
  <c r="H3838" i="7"/>
  <c r="H3839" i="7"/>
  <c r="H3840" i="7"/>
  <c r="H907" i="7"/>
  <c r="H3841" i="7"/>
  <c r="H908" i="7"/>
  <c r="H909" i="7"/>
  <c r="H3842" i="7"/>
  <c r="H148" i="7"/>
  <c r="H1709" i="7"/>
  <c r="H149" i="7"/>
  <c r="H3843" i="7"/>
  <c r="H1710" i="7"/>
  <c r="H52" i="7"/>
  <c r="H910" i="7"/>
  <c r="H1711" i="7"/>
  <c r="H3844" i="7"/>
  <c r="H3845" i="7"/>
  <c r="H911" i="7"/>
  <c r="H3846" i="7"/>
  <c r="H53" i="7"/>
  <c r="H150" i="7"/>
  <c r="H412" i="7"/>
  <c r="H3847" i="7"/>
  <c r="H3848" i="7"/>
  <c r="H413" i="7"/>
  <c r="H1712" i="7"/>
  <c r="H3849" i="7"/>
  <c r="H1713" i="7"/>
  <c r="H414" i="7"/>
  <c r="H1714" i="7"/>
  <c r="H3850" i="7"/>
  <c r="H3851" i="7"/>
  <c r="H3852" i="7"/>
  <c r="H3853" i="7"/>
  <c r="H3854" i="7"/>
  <c r="H3855" i="7"/>
  <c r="H3856" i="7"/>
  <c r="H1715" i="7"/>
  <c r="H3857" i="7"/>
  <c r="H1716" i="7"/>
  <c r="H415" i="7"/>
  <c r="H1717" i="7"/>
  <c r="H3858" i="7"/>
  <c r="H3859" i="7"/>
  <c r="H3860" i="7"/>
  <c r="H3861" i="7"/>
  <c r="H3862" i="7"/>
  <c r="H416" i="7"/>
  <c r="H3863" i="7"/>
  <c r="H1718" i="7"/>
  <c r="H3864" i="7"/>
  <c r="H417" i="7"/>
  <c r="H3865" i="7"/>
  <c r="H3866" i="7"/>
  <c r="H912" i="7"/>
  <c r="H1719" i="7"/>
  <c r="H1720" i="7"/>
  <c r="H3867" i="7"/>
  <c r="H1721" i="7"/>
  <c r="H3868" i="7"/>
  <c r="H3869" i="7"/>
  <c r="H3870" i="7"/>
  <c r="H418" i="7"/>
  <c r="H913" i="7"/>
  <c r="H3871" i="7"/>
  <c r="H3872" i="7"/>
  <c r="H3873" i="7"/>
  <c r="H3874" i="7"/>
  <c r="H3875" i="7"/>
  <c r="H151" i="7"/>
  <c r="H3876" i="7"/>
  <c r="H1722" i="7"/>
  <c r="H1723" i="7"/>
  <c r="H1724" i="7"/>
  <c r="H914" i="7"/>
  <c r="H3877" i="7"/>
  <c r="H1725" i="7"/>
  <c r="H3878" i="7"/>
  <c r="H3879" i="7"/>
  <c r="H1726" i="7"/>
  <c r="H3880" i="7"/>
  <c r="H3881" i="7"/>
  <c r="H3882" i="7"/>
  <c r="H915" i="7"/>
  <c r="H419" i="7"/>
  <c r="H1727" i="7"/>
  <c r="H3883" i="7"/>
  <c r="H3884" i="7"/>
  <c r="H916" i="7"/>
  <c r="H3885" i="7"/>
  <c r="H3886" i="7"/>
  <c r="H1728" i="7"/>
  <c r="H1729" i="7"/>
  <c r="H1730" i="7"/>
  <c r="H3887" i="7"/>
  <c r="H917" i="7"/>
  <c r="H3888" i="7"/>
  <c r="H3889" i="7"/>
  <c r="H3890" i="7"/>
  <c r="H3891" i="7"/>
  <c r="H918" i="7"/>
  <c r="H919" i="7"/>
  <c r="H1731" i="7"/>
  <c r="H1732" i="7"/>
  <c r="H3892" i="7"/>
  <c r="H920" i="7"/>
  <c r="H3893" i="7"/>
  <c r="H3894" i="7"/>
  <c r="H3895" i="7"/>
  <c r="H3896" i="7"/>
  <c r="H921" i="7"/>
  <c r="H3897" i="7"/>
  <c r="H922" i="7"/>
  <c r="H1733" i="7"/>
  <c r="H3898" i="7"/>
  <c r="H3899" i="7"/>
  <c r="H3900" i="7"/>
  <c r="H3901" i="7"/>
  <c r="H923" i="7"/>
  <c r="H924" i="7"/>
  <c r="H420" i="7"/>
  <c r="H3902" i="7"/>
  <c r="H3903" i="7"/>
  <c r="H3904" i="7"/>
  <c r="H3905" i="7"/>
  <c r="H3906" i="7"/>
  <c r="H3907" i="7"/>
  <c r="H3908" i="7"/>
  <c r="H3909" i="7"/>
  <c r="H1734" i="7"/>
  <c r="H421" i="7"/>
  <c r="H422" i="7"/>
  <c r="H925" i="7"/>
  <c r="H3910" i="7"/>
  <c r="H3911" i="7"/>
  <c r="H926" i="7"/>
  <c r="H3912" i="7"/>
  <c r="H927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1735" i="7"/>
  <c r="H1736" i="7"/>
  <c r="H423" i="7"/>
  <c r="H1737" i="7"/>
  <c r="H928" i="7"/>
  <c r="H3940" i="7"/>
  <c r="H929" i="7"/>
  <c r="H1738" i="7"/>
  <c r="H1739" i="7"/>
  <c r="H1740" i="7"/>
  <c r="H930" i="7"/>
  <c r="H3941" i="7"/>
  <c r="H3942" i="7"/>
  <c r="H3943" i="7"/>
  <c r="H3944" i="7"/>
  <c r="H3945" i="7"/>
  <c r="H3946" i="7"/>
  <c r="H3947" i="7"/>
  <c r="H1741" i="7"/>
  <c r="H1742" i="7"/>
  <c r="H931" i="7"/>
  <c r="H3948" i="7"/>
  <c r="H3949" i="7"/>
  <c r="H3950" i="7"/>
  <c r="H3951" i="7"/>
  <c r="H932" i="7"/>
  <c r="H424" i="7"/>
  <c r="H3952" i="7"/>
  <c r="H3953" i="7"/>
  <c r="H3954" i="7"/>
  <c r="H3955" i="7"/>
  <c r="H3956" i="7"/>
  <c r="H3957" i="7"/>
  <c r="H3958" i="7"/>
  <c r="H3959" i="7"/>
  <c r="H3960" i="7"/>
  <c r="H3961" i="7"/>
  <c r="H1743" i="7"/>
  <c r="H3962" i="7"/>
  <c r="H3963" i="7"/>
  <c r="H3964" i="7"/>
  <c r="H933" i="7"/>
  <c r="H3965" i="7"/>
  <c r="H3966" i="7"/>
  <c r="H1744" i="7"/>
  <c r="H3967" i="7"/>
  <c r="H3968" i="7"/>
  <c r="H1745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934" i="7"/>
  <c r="H1746" i="7"/>
  <c r="H3981" i="7"/>
  <c r="H3982" i="7"/>
  <c r="H3983" i="7"/>
  <c r="H3984" i="7"/>
  <c r="H3985" i="7"/>
  <c r="H1747" i="7"/>
  <c r="H1748" i="7"/>
  <c r="H3986" i="7"/>
  <c r="H3987" i="7"/>
  <c r="H3988" i="7"/>
  <c r="H3989" i="7"/>
  <c r="H3990" i="7"/>
  <c r="H3991" i="7"/>
  <c r="H3992" i="7"/>
  <c r="H3993" i="7"/>
  <c r="H1749" i="7"/>
  <c r="H3994" i="7"/>
  <c r="H3995" i="7"/>
  <c r="H3996" i="7"/>
  <c r="H3997" i="7"/>
  <c r="H3998" i="7"/>
  <c r="H3999" i="7"/>
  <c r="H4000" i="7"/>
  <c r="H935" i="7"/>
  <c r="H4001" i="7"/>
  <c r="H4002" i="7"/>
  <c r="H4003" i="7"/>
  <c r="H4004" i="7"/>
  <c r="H4005" i="7"/>
  <c r="H4006" i="7"/>
  <c r="H4007" i="7"/>
  <c r="H936" i="7"/>
  <c r="H4008" i="7"/>
  <c r="H4009" i="7"/>
  <c r="H1750" i="7"/>
  <c r="H4010" i="7"/>
  <c r="H152" i="7"/>
  <c r="H4011" i="7"/>
  <c r="H4012" i="7"/>
  <c r="H4013" i="7"/>
  <c r="H4014" i="7"/>
  <c r="H1751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937" i="7"/>
  <c r="H4035" i="7"/>
  <c r="H4036" i="7"/>
  <c r="H4037" i="7"/>
  <c r="H4038" i="7"/>
  <c r="H4039" i="7"/>
  <c r="H4040" i="7"/>
  <c r="H425" i="7"/>
  <c r="H4041" i="7"/>
  <c r="H4042" i="7"/>
  <c r="H4043" i="7"/>
  <c r="H4044" i="7"/>
  <c r="H4045" i="7"/>
  <c r="H4046" i="7"/>
  <c r="H4047" i="7"/>
  <c r="H1752" i="7"/>
  <c r="H4048" i="7"/>
  <c r="H4049" i="7"/>
  <c r="H4050" i="7"/>
  <c r="H4051" i="7"/>
  <c r="H4052" i="7"/>
  <c r="H938" i="7"/>
  <c r="H4053" i="7"/>
  <c r="H4054" i="7"/>
  <c r="H4055" i="7"/>
  <c r="H4056" i="7"/>
  <c r="H4057" i="7"/>
  <c r="H4058" i="7"/>
  <c r="H4059" i="7"/>
  <c r="H1753" i="7"/>
  <c r="H4060" i="7"/>
  <c r="H4061" i="7"/>
  <c r="H4062" i="7"/>
  <c r="H4063" i="7"/>
  <c r="H1754" i="7"/>
  <c r="H426" i="7"/>
  <c r="H4064" i="7"/>
  <c r="H4065" i="7"/>
  <c r="H1755" i="7"/>
  <c r="H939" i="7"/>
  <c r="H20" i="7"/>
  <c r="H4066" i="7"/>
  <c r="H940" i="7"/>
  <c r="H1756" i="7"/>
  <c r="H941" i="7"/>
  <c r="H4067" i="7"/>
  <c r="H4068" i="7"/>
  <c r="H4069" i="7"/>
  <c r="H4070" i="7"/>
  <c r="H942" i="7"/>
  <c r="H4071" i="7"/>
  <c r="H4072" i="7"/>
  <c r="H4073" i="7"/>
  <c r="H1757" i="7"/>
  <c r="H4074" i="7"/>
  <c r="H4075" i="7"/>
  <c r="H943" i="7"/>
  <c r="H944" i="7"/>
  <c r="H4076" i="7"/>
  <c r="H945" i="7"/>
  <c r="H427" i="7"/>
  <c r="H428" i="7"/>
  <c r="H153" i="7"/>
  <c r="H429" i="7"/>
  <c r="H4077" i="7"/>
  <c r="H1758" i="7"/>
  <c r="H4078" i="7"/>
  <c r="H4079" i="7"/>
  <c r="H946" i="7"/>
  <c r="H1759" i="7"/>
  <c r="H154" i="7"/>
  <c r="H947" i="7"/>
  <c r="H4080" i="7"/>
  <c r="H4081" i="7"/>
  <c r="H948" i="7"/>
  <c r="H4082" i="7"/>
  <c r="H4083" i="7"/>
  <c r="H949" i="7"/>
  <c r="H155" i="7"/>
  <c r="H4084" i="7"/>
  <c r="H4085" i="7"/>
  <c r="H4086" i="7"/>
  <c r="H4087" i="7"/>
  <c r="H4088" i="7"/>
  <c r="H950" i="7"/>
  <c r="H4089" i="7"/>
  <c r="H1760" i="7"/>
  <c r="H156" i="7"/>
  <c r="H951" i="7"/>
  <c r="H4090" i="7"/>
  <c r="H1761" i="7"/>
  <c r="H4091" i="7"/>
  <c r="H952" i="7"/>
  <c r="H1762" i="7"/>
  <c r="H4092" i="7"/>
  <c r="H4093" i="7"/>
  <c r="H4094" i="7"/>
  <c r="H4095" i="7"/>
  <c r="H4096" i="7"/>
  <c r="H4097" i="7"/>
  <c r="H953" i="7"/>
  <c r="H4098" i="7"/>
  <c r="H4099" i="7"/>
  <c r="H1763" i="7"/>
  <c r="H4100" i="7"/>
  <c r="H4101" i="7"/>
  <c r="H4102" i="7"/>
  <c r="H4103" i="7"/>
  <c r="H4104" i="7"/>
  <c r="H4105" i="7"/>
  <c r="H1764" i="7"/>
  <c r="H954" i="7"/>
  <c r="H4106" i="7"/>
  <c r="H4107" i="7"/>
  <c r="H4108" i="7"/>
  <c r="H1765" i="7"/>
  <c r="H430" i="7"/>
  <c r="H431" i="7"/>
  <c r="H432" i="7"/>
  <c r="H955" i="7"/>
  <c r="H4109" i="7"/>
  <c r="H1766" i="7"/>
  <c r="H4110" i="7"/>
  <c r="H4111" i="7"/>
  <c r="H4112" i="7"/>
  <c r="H1767" i="7"/>
  <c r="H956" i="7"/>
  <c r="H957" i="7"/>
  <c r="H157" i="7"/>
  <c r="H4113" i="7"/>
  <c r="H4114" i="7"/>
  <c r="H4115" i="7"/>
  <c r="H433" i="7"/>
  <c r="H4116" i="7"/>
  <c r="H158" i="7"/>
  <c r="H54" i="7"/>
  <c r="H958" i="7"/>
  <c r="H959" i="7"/>
  <c r="H4117" i="7"/>
  <c r="H434" i="7"/>
  <c r="H1768" i="7"/>
  <c r="H1769" i="7"/>
  <c r="H4118" i="7"/>
  <c r="H4119" i="7"/>
  <c r="H1770" i="7"/>
  <c r="H960" i="7"/>
  <c r="H4120" i="7"/>
  <c r="H435" i="7"/>
  <c r="H4121" i="7"/>
  <c r="H4122" i="7"/>
  <c r="H436" i="7"/>
  <c r="H1771" i="7"/>
  <c r="H4123" i="7"/>
  <c r="H4124" i="7"/>
  <c r="H4125" i="7"/>
  <c r="H1772" i="7"/>
  <c r="H4126" i="7"/>
  <c r="H4127" i="7"/>
  <c r="H4128" i="7"/>
  <c r="H4129" i="7"/>
  <c r="H4130" i="7"/>
  <c r="H4131" i="7"/>
  <c r="H1773" i="7"/>
  <c r="H4132" i="7"/>
  <c r="H4133" i="7"/>
  <c r="H4134" i="7"/>
  <c r="H4135" i="7"/>
  <c r="H4136" i="7"/>
  <c r="H1774" i="7"/>
  <c r="H4137" i="7"/>
  <c r="H1775" i="7"/>
  <c r="H4138" i="7"/>
  <c r="H1776" i="7"/>
  <c r="H961" i="7"/>
  <c r="H159" i="7"/>
  <c r="H1777" i="7"/>
  <c r="H962" i="7"/>
  <c r="H437" i="7"/>
  <c r="H1778" i="7"/>
  <c r="H1779" i="7"/>
  <c r="H4139" i="7"/>
  <c r="H4140" i="7"/>
  <c r="H4141" i="7"/>
  <c r="H4142" i="7"/>
  <c r="H4143" i="7"/>
  <c r="H963" i="7"/>
  <c r="H4144" i="7"/>
  <c r="H4145" i="7"/>
  <c r="H1780" i="7"/>
  <c r="H55" i="7"/>
  <c r="H4146" i="7"/>
  <c r="H4147" i="7"/>
  <c r="H4148" i="7"/>
  <c r="H964" i="7"/>
  <c r="H4149" i="7"/>
  <c r="H4150" i="7"/>
  <c r="H4151" i="7"/>
  <c r="H4152" i="7"/>
  <c r="H4153" i="7"/>
  <c r="H438" i="7"/>
  <c r="H4154" i="7"/>
  <c r="H4155" i="7"/>
  <c r="H965" i="7"/>
  <c r="H966" i="7"/>
  <c r="H4156" i="7"/>
  <c r="H967" i="7"/>
  <c r="H968" i="7"/>
  <c r="H1781" i="7"/>
  <c r="H21" i="7"/>
  <c r="H1782" i="7"/>
  <c r="H4157" i="7"/>
  <c r="H4158" i="7"/>
  <c r="H439" i="7"/>
  <c r="H969" i="7"/>
  <c r="H4159" i="7"/>
  <c r="H160" i="7"/>
  <c r="H970" i="7"/>
  <c r="H4160" i="7"/>
  <c r="H4161" i="7"/>
  <c r="H4162" i="7"/>
  <c r="H4163" i="7"/>
  <c r="H4164" i="7"/>
  <c r="H1783" i="7"/>
  <c r="H1784" i="7"/>
  <c r="H4165" i="7"/>
  <c r="H1785" i="7"/>
  <c r="H4166" i="7"/>
  <c r="H161" i="7"/>
  <c r="H1786" i="7"/>
  <c r="H1787" i="7"/>
  <c r="H4167" i="7"/>
  <c r="H1788" i="7"/>
  <c r="H4168" i="7"/>
  <c r="H971" i="7"/>
  <c r="H1789" i="7"/>
  <c r="H4169" i="7"/>
  <c r="H4170" i="7"/>
  <c r="H972" i="7"/>
  <c r="H973" i="7"/>
  <c r="H440" i="7"/>
  <c r="H4171" i="7"/>
  <c r="H4172" i="7"/>
  <c r="H4173" i="7"/>
  <c r="H162" i="7"/>
  <c r="H4174" i="7"/>
  <c r="H4175" i="7"/>
  <c r="H4176" i="7"/>
  <c r="H974" i="7"/>
  <c r="H163" i="7"/>
  <c r="H4177" i="7"/>
  <c r="H4178" i="7"/>
  <c r="H4179" i="7"/>
  <c r="H4180" i="7"/>
  <c r="H4181" i="7"/>
  <c r="H4182" i="7"/>
  <c r="H4183" i="7"/>
  <c r="H1790" i="7"/>
  <c r="H1791" i="7"/>
  <c r="H441" i="7"/>
  <c r="H4184" i="7"/>
  <c r="H4185" i="7"/>
  <c r="H4186" i="7"/>
  <c r="H442" i="7"/>
  <c r="H443" i="7"/>
  <c r="H1792" i="7"/>
  <c r="H975" i="7"/>
  <c r="H1793" i="7"/>
  <c r="H976" i="7"/>
  <c r="H1794" i="7"/>
  <c r="H4187" i="7"/>
  <c r="H1795" i="7"/>
  <c r="H4188" i="7"/>
  <c r="H1796" i="7"/>
  <c r="H1797" i="7"/>
  <c r="H4189" i="7"/>
  <c r="H1798" i="7"/>
  <c r="H977" i="7"/>
  <c r="H4190" i="7"/>
  <c r="H1799" i="7"/>
  <c r="H4191" i="7"/>
  <c r="H444" i="7"/>
  <c r="H4192" i="7"/>
  <c r="H4193" i="7"/>
  <c r="H4194" i="7"/>
  <c r="H978" i="7"/>
  <c r="H4195" i="7"/>
  <c r="H4196" i="7"/>
  <c r="H4197" i="7"/>
  <c r="H979" i="7"/>
  <c r="H1800" i="7"/>
  <c r="H4198" i="7"/>
  <c r="H1801" i="7"/>
  <c r="H4199" i="7"/>
  <c r="H445" i="7"/>
  <c r="H4200" i="7"/>
  <c r="H4201" i="7"/>
  <c r="H1802" i="7"/>
  <c r="H4202" i="7"/>
  <c r="H4203" i="7"/>
  <c r="H4204" i="7"/>
  <c r="H4205" i="7"/>
  <c r="H4206" i="7"/>
  <c r="H1803" i="7"/>
  <c r="H980" i="7"/>
  <c r="H4207" i="7"/>
  <c r="H4208" i="7"/>
  <c r="H4209" i="7"/>
  <c r="H1804" i="7"/>
  <c r="H164" i="7"/>
  <c r="H4210" i="7"/>
  <c r="H4211" i="7"/>
  <c r="H4212" i="7"/>
  <c r="H1805" i="7"/>
  <c r="H4213" i="7"/>
  <c r="H1806" i="7"/>
  <c r="H446" i="7"/>
  <c r="H4214" i="7"/>
  <c r="H4215" i="7"/>
  <c r="H4216" i="7"/>
  <c r="H4217" i="7"/>
  <c r="H4218" i="7"/>
  <c r="H4219" i="7"/>
  <c r="H4220" i="7"/>
  <c r="H4221" i="7"/>
  <c r="H4222" i="7"/>
  <c r="H1807" i="7"/>
  <c r="H4223" i="7"/>
  <c r="H4224" i="7"/>
  <c r="H4225" i="7"/>
  <c r="H4226" i="7"/>
  <c r="H4227" i="7"/>
  <c r="H4228" i="7"/>
  <c r="H4229" i="7"/>
  <c r="H4230" i="7"/>
  <c r="H4231" i="7"/>
  <c r="H4232" i="7"/>
  <c r="H4233" i="7"/>
  <c r="H1808" i="7"/>
  <c r="H4234" i="7"/>
  <c r="H4235" i="7"/>
  <c r="H4236" i="7"/>
  <c r="H4237" i="7"/>
  <c r="H4238" i="7"/>
  <c r="H4239" i="7"/>
  <c r="H981" i="7"/>
  <c r="H4240" i="7"/>
  <c r="H4241" i="7"/>
  <c r="H4242" i="7"/>
  <c r="H4243" i="7"/>
  <c r="H4244" i="7"/>
  <c r="H4245" i="7"/>
  <c r="H4246" i="7"/>
  <c r="H4247" i="7"/>
  <c r="H982" i="7"/>
  <c r="H4248" i="7"/>
  <c r="H4249" i="7"/>
  <c r="H4250" i="7"/>
  <c r="H1809" i="7"/>
  <c r="H4251" i="7"/>
  <c r="H1810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983" i="7"/>
  <c r="H984" i="7"/>
  <c r="H4267" i="7"/>
  <c r="H4268" i="7"/>
  <c r="H4269" i="7"/>
  <c r="H4270" i="7"/>
  <c r="H56" i="7"/>
  <c r="H1811" i="7"/>
  <c r="H4271" i="7"/>
  <c r="H985" i="7"/>
  <c r="H1812" i="7"/>
  <c r="H4272" i="7"/>
  <c r="H4273" i="7"/>
  <c r="H4274" i="7"/>
  <c r="H1813" i="7"/>
  <c r="H4275" i="7"/>
  <c r="H4276" i="7"/>
  <c r="H447" i="7"/>
  <c r="H4277" i="7"/>
  <c r="H4278" i="7"/>
  <c r="H1814" i="7"/>
  <c r="H4279" i="7"/>
  <c r="H4280" i="7"/>
  <c r="H4281" i="7"/>
  <c r="H57" i="7"/>
  <c r="H4282" i="7"/>
  <c r="H22" i="7"/>
  <c r="H4283" i="7"/>
  <c r="H4284" i="7"/>
  <c r="H165" i="7"/>
  <c r="H4285" i="7"/>
  <c r="H181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1816" i="7"/>
  <c r="H4298" i="7"/>
  <c r="H4299" i="7"/>
  <c r="H4300" i="7"/>
  <c r="H4301" i="7"/>
  <c r="H1817" i="7"/>
  <c r="H448" i="7"/>
  <c r="H4302" i="7"/>
  <c r="H4303" i="7"/>
  <c r="H4304" i="7"/>
  <c r="H4305" i="7"/>
  <c r="H4306" i="7"/>
  <c r="H4307" i="7"/>
  <c r="H986" i="7"/>
  <c r="H4308" i="7"/>
  <c r="H4309" i="7"/>
  <c r="H58" i="7"/>
  <c r="H449" i="7"/>
  <c r="H4310" i="7"/>
  <c r="H4311" i="7"/>
  <c r="H4312" i="7"/>
  <c r="H4313" i="7"/>
  <c r="H4314" i="7"/>
  <c r="H987" i="7"/>
  <c r="H166" i="7"/>
  <c r="H4315" i="7"/>
  <c r="H4316" i="7"/>
  <c r="H4317" i="7"/>
  <c r="H4318" i="7"/>
  <c r="H4319" i="7"/>
  <c r="H4320" i="7"/>
  <c r="H4321" i="7"/>
  <c r="H4322" i="7"/>
  <c r="H4323" i="7"/>
  <c r="H4324" i="7"/>
  <c r="H988" i="7"/>
  <c r="H4325" i="7"/>
  <c r="H1818" i="7"/>
  <c r="H4326" i="7"/>
  <c r="H4327" i="7"/>
  <c r="H450" i="7"/>
  <c r="H4328" i="7"/>
  <c r="H4329" i="7"/>
  <c r="H1819" i="7"/>
  <c r="H989" i="7"/>
  <c r="H4330" i="7"/>
  <c r="H4331" i="7"/>
  <c r="H1820" i="7"/>
  <c r="H4332" i="7"/>
  <c r="H4333" i="7"/>
  <c r="H990" i="7"/>
  <c r="H4334" i="7"/>
  <c r="H1821" i="7"/>
  <c r="H451" i="7"/>
  <c r="H1822" i="7"/>
  <c r="H452" i="7"/>
  <c r="H4335" i="7"/>
  <c r="H4336" i="7"/>
  <c r="H4337" i="7"/>
  <c r="H453" i="7"/>
  <c r="H454" i="7"/>
  <c r="H4338" i="7"/>
  <c r="H4339" i="7"/>
  <c r="H991" i="7"/>
  <c r="H4340" i="7"/>
  <c r="H4341" i="7"/>
  <c r="H1823" i="7"/>
  <c r="H4342" i="7"/>
  <c r="H1824" i="7"/>
  <c r="H1825" i="7"/>
  <c r="H992" i="7"/>
  <c r="H993" i="7"/>
  <c r="H455" i="7"/>
  <c r="H4343" i="7"/>
  <c r="H4344" i="7"/>
  <c r="H4345" i="7"/>
  <c r="H4346" i="7"/>
  <c r="H4347" i="7"/>
  <c r="H4348" i="7"/>
  <c r="H4349" i="7"/>
  <c r="H994" i="7"/>
  <c r="H4350" i="7"/>
  <c r="H4351" i="7"/>
  <c r="H1826" i="7"/>
  <c r="H4352" i="7"/>
  <c r="H1827" i="7"/>
  <c r="H4353" i="7"/>
  <c r="H456" i="7"/>
  <c r="H4354" i="7"/>
  <c r="H995" i="7"/>
  <c r="H996" i="7"/>
  <c r="H4355" i="7"/>
  <c r="H4356" i="7"/>
  <c r="H1828" i="7"/>
  <c r="H4357" i="7"/>
  <c r="H4358" i="7"/>
  <c r="H457" i="7"/>
  <c r="H4359" i="7"/>
  <c r="H1829" i="7"/>
  <c r="H4360" i="7"/>
  <c r="H1830" i="7"/>
  <c r="H4361" i="7"/>
  <c r="H4362" i="7"/>
  <c r="H4363" i="7"/>
  <c r="H4364" i="7"/>
  <c r="H997" i="7"/>
  <c r="H1831" i="7"/>
  <c r="H4365" i="7"/>
  <c r="H4366" i="7"/>
  <c r="H4367" i="7"/>
  <c r="H4368" i="7"/>
  <c r="H4369" i="7"/>
  <c r="H4370" i="7"/>
  <c r="H1832" i="7"/>
  <c r="H1833" i="7"/>
  <c r="H4371" i="7"/>
  <c r="H998" i="7"/>
  <c r="H4372" i="7"/>
  <c r="H1834" i="7"/>
  <c r="H4373" i="7"/>
  <c r="H167" i="7"/>
  <c r="H999" i="7"/>
  <c r="H1000" i="7"/>
  <c r="H1835" i="7"/>
  <c r="H1836" i="7"/>
  <c r="H4374" i="7"/>
  <c r="H4375" i="7"/>
  <c r="H1001" i="7"/>
  <c r="H4376" i="7"/>
  <c r="H1837" i="7"/>
  <c r="H4377" i="7"/>
  <c r="H4378" i="7"/>
  <c r="H1838" i="7"/>
  <c r="H4379" i="7"/>
  <c r="H4380" i="7"/>
  <c r="H4381" i="7"/>
  <c r="H1002" i="7"/>
  <c r="H4382" i="7"/>
  <c r="H4383" i="7"/>
  <c r="H4384" i="7"/>
  <c r="H1839" i="7"/>
  <c r="H4385" i="7"/>
  <c r="H458" i="7"/>
  <c r="H1840" i="7"/>
  <c r="H1003" i="7"/>
  <c r="H4386" i="7"/>
  <c r="H4387" i="7"/>
  <c r="H1841" i="7"/>
  <c r="H4388" i="7"/>
  <c r="H4389" i="7"/>
  <c r="H4390" i="7"/>
  <c r="H4391" i="7"/>
  <c r="H168" i="7"/>
  <c r="H4392" i="7"/>
  <c r="H1004" i="7"/>
  <c r="H4393" i="7"/>
  <c r="H4394" i="7"/>
  <c r="H1842" i="7"/>
  <c r="H1005" i="7"/>
  <c r="H4395" i="7"/>
  <c r="H459" i="7"/>
  <c r="H1006" i="7"/>
  <c r="H4396" i="7"/>
  <c r="H1843" i="7"/>
  <c r="H4397" i="7"/>
  <c r="H1844" i="7"/>
  <c r="H1007" i="7"/>
  <c r="H169" i="7"/>
  <c r="H4398" i="7"/>
  <c r="H1008" i="7"/>
  <c r="H1009" i="7"/>
  <c r="H1010" i="7"/>
  <c r="H460" i="7"/>
  <c r="H1845" i="7"/>
  <c r="H1846" i="7"/>
  <c r="H1847" i="7"/>
  <c r="H4399" i="7"/>
  <c r="H4400" i="7"/>
  <c r="H4401" i="7"/>
  <c r="H1848" i="7"/>
  <c r="H4402" i="7"/>
  <c r="H4403" i="7"/>
  <c r="H4404" i="7"/>
  <c r="H4405" i="7"/>
  <c r="H1849" i="7"/>
  <c r="H4406" i="7"/>
  <c r="H1011" i="7"/>
  <c r="H1850" i="7"/>
  <c r="H1851" i="7"/>
  <c r="H4407" i="7"/>
  <c r="H1852" i="7"/>
  <c r="H4408" i="7"/>
  <c r="H23" i="7"/>
  <c r="H4409" i="7"/>
  <c r="H461" i="7"/>
  <c r="H1853" i="7"/>
  <c r="H4410" i="7"/>
  <c r="H4411" i="7"/>
  <c r="H462" i="7"/>
  <c r="H1854" i="7"/>
  <c r="H1012" i="7"/>
  <c r="H4412" i="7"/>
  <c r="H4413" i="7"/>
  <c r="H4414" i="7"/>
  <c r="H1013" i="7"/>
  <c r="H4415" i="7"/>
  <c r="H1855" i="7"/>
  <c r="H4416" i="7"/>
  <c r="H4417" i="7"/>
  <c r="H4418" i="7"/>
  <c r="H4419" i="7"/>
  <c r="H4420" i="7"/>
  <c r="H4421" i="7"/>
  <c r="H1014" i="7"/>
  <c r="H4422" i="7"/>
  <c r="H1856" i="7"/>
  <c r="H4423" i="7"/>
  <c r="H463" i="7"/>
  <c r="H1015" i="7"/>
  <c r="H1016" i="7"/>
  <c r="H1857" i="7"/>
  <c r="H1858" i="7"/>
  <c r="H4424" i="7"/>
  <c r="H4425" i="7"/>
  <c r="H4426" i="7"/>
  <c r="H4427" i="7"/>
  <c r="H464" i="7"/>
  <c r="H4428" i="7"/>
  <c r="H4429" i="7"/>
  <c r="H465" i="7"/>
  <c r="H1859" i="7"/>
  <c r="H4430" i="7"/>
  <c r="H4431" i="7"/>
  <c r="H4432" i="7"/>
  <c r="H1860" i="7"/>
  <c r="H4433" i="7"/>
  <c r="H1861" i="7"/>
  <c r="H4434" i="7"/>
  <c r="H466" i="7"/>
  <c r="H1862" i="7"/>
  <c r="H1017" i="7"/>
  <c r="H1863" i="7"/>
  <c r="H4435" i="7"/>
  <c r="H1018" i="7"/>
  <c r="H4436" i="7"/>
  <c r="H1864" i="7"/>
  <c r="H4437" i="7"/>
  <c r="H4438" i="7"/>
  <c r="H4439" i="7"/>
  <c r="H4440" i="7"/>
  <c r="H4441" i="7"/>
  <c r="H1019" i="7"/>
  <c r="H4442" i="7"/>
  <c r="H1865" i="7"/>
  <c r="H4443" i="7"/>
  <c r="H467" i="7"/>
  <c r="H4444" i="7"/>
  <c r="H4445" i="7"/>
  <c r="H1866" i="7"/>
  <c r="H468" i="7"/>
  <c r="H4446" i="7"/>
  <c r="H469" i="7"/>
  <c r="H170" i="7"/>
  <c r="H1020" i="7"/>
  <c r="H1021" i="7"/>
  <c r="H4447" i="7"/>
  <c r="H4448" i="7"/>
  <c r="H4449" i="7"/>
  <c r="H4450" i="7"/>
  <c r="H4451" i="7"/>
  <c r="H470" i="7"/>
  <c r="H1022" i="7"/>
  <c r="H1867" i="7"/>
  <c r="H1868" i="7"/>
  <c r="H1869" i="7"/>
  <c r="H4452" i="7"/>
  <c r="H4453" i="7"/>
  <c r="H1870" i="7"/>
  <c r="H59" i="7"/>
  <c r="H1871" i="7"/>
  <c r="H4454" i="7"/>
  <c r="H471" i="7"/>
  <c r="H1872" i="7"/>
  <c r="H4455" i="7"/>
  <c r="H1023" i="7"/>
  <c r="H4456" i="7"/>
  <c r="H4457" i="7"/>
  <c r="H4458" i="7"/>
  <c r="H1024" i="7"/>
  <c r="H1025" i="7"/>
  <c r="H4459" i="7"/>
  <c r="H4460" i="7"/>
  <c r="H4461" i="7"/>
  <c r="H4462" i="7"/>
  <c r="H1873" i="7"/>
  <c r="H4463" i="7"/>
  <c r="H4464" i="7"/>
  <c r="H1874" i="7"/>
  <c r="H472" i="7"/>
  <c r="H4465" i="7"/>
  <c r="H4466" i="7"/>
  <c r="H4467" i="7"/>
  <c r="H4468" i="7"/>
  <c r="H4469" i="7"/>
  <c r="H4470" i="7"/>
  <c r="H4471" i="7"/>
  <c r="H4472" i="7"/>
  <c r="H4473" i="7"/>
  <c r="H4474" i="7"/>
  <c r="H1875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1876" i="7"/>
  <c r="H473" i="7"/>
  <c r="H4489" i="7"/>
  <c r="H4490" i="7"/>
  <c r="H1026" i="7"/>
  <c r="H4491" i="7"/>
  <c r="H4492" i="7"/>
  <c r="H4493" i="7"/>
  <c r="H1877" i="7"/>
  <c r="H4494" i="7"/>
  <c r="H4495" i="7"/>
  <c r="H474" i="7"/>
  <c r="H475" i="7"/>
  <c r="H4496" i="7"/>
  <c r="H4497" i="7"/>
  <c r="H1878" i="7"/>
  <c r="H171" i="7"/>
  <c r="H4498" i="7"/>
  <c r="H172" i="7"/>
  <c r="H173" i="7"/>
  <c r="H174" i="7"/>
  <c r="H4499" i="7"/>
  <c r="H4500" i="7"/>
  <c r="H4501" i="7"/>
  <c r="H4502" i="7"/>
  <c r="H1027" i="7"/>
  <c r="H175" i="7"/>
  <c r="H4503" i="7"/>
  <c r="H476" i="7"/>
  <c r="H4504" i="7"/>
  <c r="H4505" i="7"/>
  <c r="H1028" i="7"/>
  <c r="H1029" i="7"/>
  <c r="H477" i="7"/>
  <c r="H478" i="7"/>
  <c r="H4506" i="7"/>
  <c r="H4507" i="7"/>
  <c r="H4508" i="7"/>
  <c r="H4509" i="7"/>
  <c r="H187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176" i="7"/>
  <c r="H4522" i="7"/>
  <c r="H4523" i="7"/>
  <c r="H1880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1881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1882" i="7"/>
  <c r="H4570" i="7"/>
  <c r="H1883" i="7"/>
  <c r="H1884" i="7"/>
  <c r="G1885" i="7"/>
  <c r="G479" i="7"/>
  <c r="G1886" i="7"/>
  <c r="G1887" i="7"/>
  <c r="G1888" i="7"/>
  <c r="G1889" i="7"/>
  <c r="G1890" i="7"/>
  <c r="G1891" i="7"/>
  <c r="G1892" i="7"/>
  <c r="G1893" i="7"/>
  <c r="G60" i="7"/>
  <c r="G1894" i="7"/>
  <c r="G177" i="7"/>
  <c r="G1030" i="7"/>
  <c r="G1895" i="7"/>
  <c r="G480" i="7"/>
  <c r="G178" i="7"/>
  <c r="G1031" i="7"/>
  <c r="G179" i="7"/>
  <c r="G24" i="7"/>
  <c r="G1896" i="7"/>
  <c r="G1032" i="7"/>
  <c r="G1033" i="7"/>
  <c r="G481" i="7"/>
  <c r="G1034" i="7"/>
  <c r="G482" i="7"/>
  <c r="G1897" i="7"/>
  <c r="G1035" i="7"/>
  <c r="G1898" i="7"/>
  <c r="G1899" i="7"/>
  <c r="G1036" i="7"/>
  <c r="G1900" i="7"/>
  <c r="G1037" i="7"/>
  <c r="G1901" i="7"/>
  <c r="G1902" i="7"/>
  <c r="G1038" i="7"/>
  <c r="G1903" i="7"/>
  <c r="G1904" i="7"/>
  <c r="G1905" i="7"/>
  <c r="G1906" i="7"/>
  <c r="G483" i="7"/>
  <c r="G1039" i="7"/>
  <c r="G1907" i="7"/>
  <c r="G484" i="7"/>
  <c r="G485" i="7"/>
  <c r="G1040" i="7"/>
  <c r="G1908" i="7"/>
  <c r="G486" i="7"/>
  <c r="G1909" i="7"/>
  <c r="G61" i="7"/>
  <c r="G3" i="7"/>
  <c r="G1910" i="7"/>
  <c r="G1911" i="7"/>
  <c r="G1041" i="7"/>
  <c r="G4" i="7"/>
  <c r="G1912" i="7"/>
  <c r="G1913" i="7"/>
  <c r="G487" i="7"/>
  <c r="G180" i="7"/>
  <c r="G1914" i="7"/>
  <c r="G1915" i="7"/>
  <c r="G1042" i="7"/>
  <c r="G1043" i="7"/>
  <c r="G488" i="7"/>
  <c r="G489" i="7"/>
  <c r="G181" i="7"/>
  <c r="G1916" i="7"/>
  <c r="G1044" i="7"/>
  <c r="G490" i="7"/>
  <c r="G1917" i="7"/>
  <c r="G1918" i="7"/>
  <c r="G1919" i="7"/>
  <c r="G1045" i="7"/>
  <c r="G491" i="7"/>
  <c r="G1920" i="7"/>
  <c r="G1921" i="7"/>
  <c r="G1046" i="7"/>
  <c r="G1047" i="7"/>
  <c r="G1048" i="7"/>
  <c r="G492" i="7"/>
  <c r="G1922" i="7"/>
  <c r="G1923" i="7"/>
  <c r="G62" i="7"/>
  <c r="G1924" i="7"/>
  <c r="G1049" i="7"/>
  <c r="G1925" i="7"/>
  <c r="G1926" i="7"/>
  <c r="G1927" i="7"/>
  <c r="G1050" i="7"/>
  <c r="G493" i="7"/>
  <c r="G494" i="7"/>
  <c r="G1928" i="7"/>
  <c r="G1929" i="7"/>
  <c r="G1930" i="7"/>
  <c r="G1931" i="7"/>
  <c r="G182" i="7"/>
  <c r="G1051" i="7"/>
  <c r="G495" i="7"/>
  <c r="G183" i="7"/>
  <c r="G1932" i="7"/>
  <c r="G1933" i="7"/>
  <c r="G1052" i="7"/>
  <c r="G1053" i="7"/>
  <c r="G1934" i="7"/>
  <c r="G1935" i="7"/>
  <c r="G1936" i="7"/>
  <c r="G25" i="7"/>
  <c r="G63" i="7"/>
  <c r="G1937" i="7"/>
  <c r="G1938" i="7"/>
  <c r="G1939" i="7"/>
  <c r="G1054" i="7"/>
  <c r="G1940" i="7"/>
  <c r="G1941" i="7"/>
  <c r="G26" i="7"/>
  <c r="G1055" i="7"/>
  <c r="G1942" i="7"/>
  <c r="G1943" i="7"/>
  <c r="G1944" i="7"/>
  <c r="G1056" i="7"/>
  <c r="G1945" i="7"/>
  <c r="G1946" i="7"/>
  <c r="G1947" i="7"/>
  <c r="G1057" i="7"/>
  <c r="G1948" i="7"/>
  <c r="G1058" i="7"/>
  <c r="G1059" i="7"/>
  <c r="G1949" i="7"/>
  <c r="G1950" i="7"/>
  <c r="G184" i="7"/>
  <c r="G1951" i="7"/>
  <c r="G496" i="7"/>
  <c r="G497" i="7"/>
  <c r="G1952" i="7"/>
  <c r="G1953" i="7"/>
  <c r="G185" i="7"/>
  <c r="G498" i="7"/>
  <c r="G1954" i="7"/>
  <c r="G499" i="7"/>
  <c r="G500" i="7"/>
  <c r="G1060" i="7"/>
  <c r="G1061" i="7"/>
  <c r="G1062" i="7"/>
  <c r="G1955" i="7"/>
  <c r="G1956" i="7"/>
  <c r="G501" i="7"/>
  <c r="G1957" i="7"/>
  <c r="G502" i="7"/>
  <c r="G1063" i="7"/>
  <c r="G64" i="7"/>
  <c r="G503" i="7"/>
  <c r="G1958" i="7"/>
  <c r="G1959" i="7"/>
  <c r="G1960" i="7"/>
  <c r="G1064" i="7"/>
  <c r="G1961" i="7"/>
  <c r="G1962" i="7"/>
  <c r="G186" i="7"/>
  <c r="G1065" i="7"/>
  <c r="G504" i="7"/>
  <c r="G1963" i="7"/>
  <c r="G505" i="7"/>
  <c r="G1964" i="7"/>
  <c r="G1965" i="7"/>
  <c r="G1966" i="7"/>
  <c r="G65" i="7"/>
  <c r="G506" i="7"/>
  <c r="G1066" i="7"/>
  <c r="G187" i="7"/>
  <c r="G1967" i="7"/>
  <c r="G1968" i="7"/>
  <c r="G1969" i="7"/>
  <c r="G27" i="7"/>
  <c r="G1970" i="7"/>
  <c r="G1971" i="7"/>
  <c r="G1067" i="7"/>
  <c r="G507" i="7"/>
  <c r="G1972" i="7"/>
  <c r="G1068" i="7"/>
  <c r="G508" i="7"/>
  <c r="G1973" i="7"/>
  <c r="G1974" i="7"/>
  <c r="G1975" i="7"/>
  <c r="G1069" i="7"/>
  <c r="G1976" i="7"/>
  <c r="G188" i="7"/>
  <c r="G1977" i="7"/>
  <c r="G1070" i="7"/>
  <c r="G1978" i="7"/>
  <c r="G509" i="7"/>
  <c r="G510" i="7"/>
  <c r="G1071" i="7"/>
  <c r="G1979" i="7"/>
  <c r="G1980" i="7"/>
  <c r="G511" i="7"/>
  <c r="G512" i="7"/>
  <c r="G1981" i="7"/>
  <c r="G1982" i="7"/>
  <c r="G66" i="7"/>
  <c r="G1983" i="7"/>
  <c r="G513" i="7"/>
  <c r="G1984" i="7"/>
  <c r="G1072" i="7"/>
  <c r="G514" i="7"/>
  <c r="G189" i="7"/>
  <c r="G515" i="7"/>
  <c r="G516" i="7"/>
  <c r="G1985" i="7"/>
  <c r="G190" i="7"/>
  <c r="G1986" i="7"/>
  <c r="G1987" i="7"/>
  <c r="G1073" i="7"/>
  <c r="G517" i="7"/>
  <c r="G1074" i="7"/>
  <c r="G1988" i="7"/>
  <c r="G1075" i="7"/>
  <c r="G518" i="7"/>
  <c r="G1076" i="7"/>
  <c r="G1077" i="7"/>
  <c r="G28" i="7"/>
  <c r="G1989" i="7"/>
  <c r="G519" i="7"/>
  <c r="G1990" i="7"/>
  <c r="G1078" i="7"/>
  <c r="G1079" i="7"/>
  <c r="G1991" i="7"/>
  <c r="G1992" i="7"/>
  <c r="G1993" i="7"/>
  <c r="G1994" i="7"/>
  <c r="G1080" i="7"/>
  <c r="G1995" i="7"/>
  <c r="G1996" i="7"/>
  <c r="G67" i="7"/>
  <c r="G29" i="7"/>
  <c r="G1997" i="7"/>
  <c r="G1081" i="7"/>
  <c r="G1998" i="7"/>
  <c r="G1082" i="7"/>
  <c r="G1999" i="7"/>
  <c r="G2000" i="7"/>
  <c r="G1083" i="7"/>
  <c r="G2001" i="7"/>
  <c r="G2002" i="7"/>
  <c r="G520" i="7"/>
  <c r="G521" i="7"/>
  <c r="G1084" i="7"/>
  <c r="G2003" i="7"/>
  <c r="G1085" i="7"/>
  <c r="G2004" i="7"/>
  <c r="G2005" i="7"/>
  <c r="G522" i="7"/>
  <c r="G2006" i="7"/>
  <c r="G68" i="7"/>
  <c r="G1086" i="7"/>
  <c r="G1087" i="7"/>
  <c r="G2007" i="7"/>
  <c r="G2008" i="7"/>
  <c r="G191" i="7"/>
  <c r="G1088" i="7"/>
  <c r="G2009" i="7"/>
  <c r="G2010" i="7"/>
  <c r="G2011" i="7"/>
  <c r="G2012" i="7"/>
  <c r="G523" i="7"/>
  <c r="G1089" i="7"/>
  <c r="G2013" i="7"/>
  <c r="G524" i="7"/>
  <c r="G2014" i="7"/>
  <c r="G2015" i="7"/>
  <c r="G192" i="7"/>
  <c r="G2016" i="7"/>
  <c r="G2017" i="7"/>
  <c r="G1090" i="7"/>
  <c r="G2018" i="7"/>
  <c r="G2019" i="7"/>
  <c r="G2020" i="7"/>
  <c r="G193" i="7"/>
  <c r="G69" i="7"/>
  <c r="G2021" i="7"/>
  <c r="G194" i="7"/>
  <c r="G195" i="7"/>
  <c r="G2022" i="7"/>
  <c r="G2023" i="7"/>
  <c r="G2024" i="7"/>
  <c r="G196" i="7"/>
  <c r="G1091" i="7"/>
  <c r="G525" i="7"/>
  <c r="G526" i="7"/>
  <c r="G2025" i="7"/>
  <c r="G2026" i="7"/>
  <c r="G1092" i="7"/>
  <c r="G197" i="7"/>
  <c r="G527" i="7"/>
  <c r="G1093" i="7"/>
  <c r="G1094" i="7"/>
  <c r="G1095" i="7"/>
  <c r="G198" i="7"/>
  <c r="G2027" i="7"/>
  <c r="G1096" i="7"/>
  <c r="G199" i="7"/>
  <c r="G528" i="7"/>
  <c r="G1097" i="7"/>
  <c r="G1098" i="7"/>
  <c r="G529" i="7"/>
  <c r="G1099" i="7"/>
  <c r="G2028" i="7"/>
  <c r="G2029" i="7"/>
  <c r="G1100" i="7"/>
  <c r="G200" i="7"/>
  <c r="G201" i="7"/>
  <c r="G2030" i="7"/>
  <c r="G2031" i="7"/>
  <c r="G1101" i="7"/>
  <c r="G1102" i="7"/>
  <c r="G530" i="7"/>
  <c r="G1103" i="7"/>
  <c r="G2032" i="7"/>
  <c r="G202" i="7"/>
  <c r="G2033" i="7"/>
  <c r="G203" i="7"/>
  <c r="G531" i="7"/>
  <c r="G1104" i="7"/>
  <c r="G2034" i="7"/>
  <c r="G2035" i="7"/>
  <c r="G532" i="7"/>
  <c r="G1105" i="7"/>
  <c r="G533" i="7"/>
  <c r="G2036" i="7"/>
  <c r="G2037" i="7"/>
  <c r="G204" i="7"/>
  <c r="G2038" i="7"/>
  <c r="G534" i="7"/>
  <c r="G535" i="7"/>
  <c r="G1106" i="7"/>
  <c r="G536" i="7"/>
  <c r="G2039" i="7"/>
  <c r="G2040" i="7"/>
  <c r="G205" i="7"/>
  <c r="G206" i="7"/>
  <c r="G2041" i="7"/>
  <c r="G2042" i="7"/>
  <c r="G1107" i="7"/>
  <c r="G537" i="7"/>
  <c r="G538" i="7"/>
  <c r="G2043" i="7"/>
  <c r="G1108" i="7"/>
  <c r="G2044" i="7"/>
  <c r="G539" i="7"/>
  <c r="G1109" i="7"/>
  <c r="G540" i="7"/>
  <c r="G1110" i="7"/>
  <c r="G30" i="7"/>
  <c r="G541" i="7"/>
  <c r="G2045" i="7"/>
  <c r="G2046" i="7"/>
  <c r="G70" i="7"/>
  <c r="G2047" i="7"/>
  <c r="G2048" i="7"/>
  <c r="G542" i="7"/>
  <c r="G2049" i="7"/>
  <c r="G2050" i="7"/>
  <c r="G1111" i="7"/>
  <c r="G71" i="7"/>
  <c r="G1112" i="7"/>
  <c r="G1113" i="7"/>
  <c r="G2051" i="7"/>
  <c r="G2052" i="7"/>
  <c r="G2053" i="7"/>
  <c r="G2054" i="7"/>
  <c r="G1114" i="7"/>
  <c r="G2055" i="7"/>
  <c r="G2056" i="7"/>
  <c r="G207" i="7"/>
  <c r="G1115" i="7"/>
  <c r="G72" i="7"/>
  <c r="G2057" i="7"/>
  <c r="G1116" i="7"/>
  <c r="G1117" i="7"/>
  <c r="G2058" i="7"/>
  <c r="G2059" i="7"/>
  <c r="G2060" i="7"/>
  <c r="G2061" i="7"/>
  <c r="G543" i="7"/>
  <c r="G2062" i="7"/>
  <c r="G208" i="7"/>
  <c r="G2063" i="7"/>
  <c r="G2064" i="7"/>
  <c r="G1118" i="7"/>
  <c r="G2065" i="7"/>
  <c r="G1119" i="7"/>
  <c r="G1120" i="7"/>
  <c r="G1121" i="7"/>
  <c r="G2066" i="7"/>
  <c r="G2067" i="7"/>
  <c r="G2068" i="7"/>
  <c r="G544" i="7"/>
  <c r="G209" i="7"/>
  <c r="G1122" i="7"/>
  <c r="G2069" i="7"/>
  <c r="G1123" i="7"/>
  <c r="G2070" i="7"/>
  <c r="G2071" i="7"/>
  <c r="G1124" i="7"/>
  <c r="G2072" i="7"/>
  <c r="G1125" i="7"/>
  <c r="G2073" i="7"/>
  <c r="G2074" i="7"/>
  <c r="G2075" i="7"/>
  <c r="G2076" i="7"/>
  <c r="G1126" i="7"/>
  <c r="G2077" i="7"/>
  <c r="G2078" i="7"/>
  <c r="G2079" i="7"/>
  <c r="G2080" i="7"/>
  <c r="G2081" i="7"/>
  <c r="G1127" i="7"/>
  <c r="G2082" i="7"/>
  <c r="G1128" i="7"/>
  <c r="G2083" i="7"/>
  <c r="G1129" i="7"/>
  <c r="G2084" i="7"/>
  <c r="G1130" i="7"/>
  <c r="G2085" i="7"/>
  <c r="G1131" i="7"/>
  <c r="G2086" i="7"/>
  <c r="G2087" i="7"/>
  <c r="G1132" i="7"/>
  <c r="G1133" i="7"/>
  <c r="G1134" i="7"/>
  <c r="G545" i="7"/>
  <c r="G73" i="7"/>
  <c r="G2088" i="7"/>
  <c r="G2089" i="7"/>
  <c r="G2090" i="7"/>
  <c r="G2091" i="7"/>
  <c r="G2092" i="7"/>
  <c r="G1135" i="7"/>
  <c r="G1136" i="7"/>
  <c r="G546" i="7"/>
  <c r="G1137" i="7"/>
  <c r="G2093" i="7"/>
  <c r="G2094" i="7"/>
  <c r="G547" i="7"/>
  <c r="G2095" i="7"/>
  <c r="G2096" i="7"/>
  <c r="G2097" i="7"/>
  <c r="G2098" i="7"/>
  <c r="G1138" i="7"/>
  <c r="G2099" i="7"/>
  <c r="G1139" i="7"/>
  <c r="G548" i="7"/>
  <c r="G210" i="7"/>
  <c r="G2100" i="7"/>
  <c r="G2101" i="7"/>
  <c r="G549" i="7"/>
  <c r="G550" i="7"/>
  <c r="G2102" i="7"/>
  <c r="G2103" i="7"/>
  <c r="G2104" i="7"/>
  <c r="G2105" i="7"/>
  <c r="G1140" i="7"/>
  <c r="G1141" i="7"/>
  <c r="G2106" i="7"/>
  <c r="G2107" i="7"/>
  <c r="G551" i="7"/>
  <c r="G2108" i="7"/>
  <c r="G2109" i="7"/>
  <c r="G2110" i="7"/>
  <c r="G552" i="7"/>
  <c r="G74" i="7"/>
  <c r="G1142" i="7"/>
  <c r="G1143" i="7"/>
  <c r="G553" i="7"/>
  <c r="G211" i="7"/>
  <c r="G2111" i="7"/>
  <c r="G554" i="7"/>
  <c r="G1144" i="7"/>
  <c r="G555" i="7"/>
  <c r="G212" i="7"/>
  <c r="G1145" i="7"/>
  <c r="G556" i="7"/>
  <c r="G2112" i="7"/>
  <c r="G1146" i="7"/>
  <c r="G2113" i="7"/>
  <c r="G2114" i="7"/>
  <c r="G213" i="7"/>
  <c r="G2115" i="7"/>
  <c r="G75" i="7"/>
  <c r="G1147" i="7"/>
  <c r="G2116" i="7"/>
  <c r="G2117" i="7"/>
  <c r="G2118" i="7"/>
  <c r="G2119" i="7"/>
  <c r="G214" i="7"/>
  <c r="G1148" i="7"/>
  <c r="G2120" i="7"/>
  <c r="G1149" i="7"/>
  <c r="G2121" i="7"/>
  <c r="G2122" i="7"/>
  <c r="G1150" i="7"/>
  <c r="G2123" i="7"/>
  <c r="G1151" i="7"/>
  <c r="G2124" i="7"/>
  <c r="G2125" i="7"/>
  <c r="G557" i="7"/>
  <c r="G2126" i="7"/>
  <c r="G2127" i="7"/>
  <c r="G2128" i="7"/>
  <c r="G558" i="7"/>
  <c r="G215" i="7"/>
  <c r="G1152" i="7"/>
  <c r="G2129" i="7"/>
  <c r="G2130" i="7"/>
  <c r="G216" i="7"/>
  <c r="G9" i="7"/>
  <c r="G559" i="7"/>
  <c r="G76" i="7"/>
  <c r="G560" i="7"/>
  <c r="G2131" i="7"/>
  <c r="G561" i="7"/>
  <c r="G217" i="7"/>
  <c r="G1153" i="7"/>
  <c r="G2132" i="7"/>
  <c r="G2133" i="7"/>
  <c r="G2134" i="7"/>
  <c r="G2135" i="7"/>
  <c r="G562" i="7"/>
  <c r="G2136" i="7"/>
  <c r="G2137" i="7"/>
  <c r="G2138" i="7"/>
  <c r="G2139" i="7"/>
  <c r="G1154" i="7"/>
  <c r="G218" i="7"/>
  <c r="G2140" i="7"/>
  <c r="G2141" i="7"/>
  <c r="G2142" i="7"/>
  <c r="G563" i="7"/>
  <c r="G2143" i="7"/>
  <c r="G1155" i="7"/>
  <c r="G1156" i="7"/>
  <c r="G2144" i="7"/>
  <c r="G1157" i="7"/>
  <c r="G1158" i="7"/>
  <c r="G1159" i="7"/>
  <c r="G564" i="7"/>
  <c r="G2145" i="7"/>
  <c r="G219" i="7"/>
  <c r="G2146" i="7"/>
  <c r="G2147" i="7"/>
  <c r="G2148" i="7"/>
  <c r="G2149" i="7"/>
  <c r="G2150" i="7"/>
  <c r="G2151" i="7"/>
  <c r="G1160" i="7"/>
  <c r="G2152" i="7"/>
  <c r="G2153" i="7"/>
  <c r="G565" i="7"/>
  <c r="G2154" i="7"/>
  <c r="G566" i="7"/>
  <c r="G2155" i="7"/>
  <c r="G567" i="7"/>
  <c r="G1161" i="7"/>
  <c r="G1162" i="7"/>
  <c r="G2156" i="7"/>
  <c r="G1163" i="7"/>
  <c r="G1164" i="7"/>
  <c r="G220" i="7"/>
  <c r="G2157" i="7"/>
  <c r="G1165" i="7"/>
  <c r="G2158" i="7"/>
  <c r="G2159" i="7"/>
  <c r="G1166" i="7"/>
  <c r="G568" i="7"/>
  <c r="G77" i="7"/>
  <c r="G569" i="7"/>
  <c r="G2160" i="7"/>
  <c r="G221" i="7"/>
  <c r="G570" i="7"/>
  <c r="G2161" i="7"/>
  <c r="G2162" i="7"/>
  <c r="G222" i="7"/>
  <c r="G2163" i="7"/>
  <c r="G571" i="7"/>
  <c r="G572" i="7"/>
  <c r="G573" i="7"/>
  <c r="G574" i="7"/>
  <c r="G575" i="7"/>
  <c r="G2164" i="7"/>
  <c r="G2165" i="7"/>
  <c r="G2166" i="7"/>
  <c r="G576" i="7"/>
  <c r="G2167" i="7"/>
  <c r="G577" i="7"/>
  <c r="G223" i="7"/>
  <c r="G1167" i="7"/>
  <c r="G2168" i="7"/>
  <c r="G2169" i="7"/>
  <c r="G2170" i="7"/>
  <c r="G1168" i="7"/>
  <c r="G2171" i="7"/>
  <c r="G1169" i="7"/>
  <c r="G2172" i="7"/>
  <c r="G2173" i="7"/>
  <c r="G578" i="7"/>
  <c r="G1170" i="7"/>
  <c r="G2174" i="7"/>
  <c r="G2175" i="7"/>
  <c r="G579" i="7"/>
  <c r="G580" i="7"/>
  <c r="G2176" i="7"/>
  <c r="G2177" i="7"/>
  <c r="G2178" i="7"/>
  <c r="G2179" i="7"/>
  <c r="G2180" i="7"/>
  <c r="G2181" i="7"/>
  <c r="G2182" i="7"/>
  <c r="G1171" i="7"/>
  <c r="G2183" i="7"/>
  <c r="G2184" i="7"/>
  <c r="G2185" i="7"/>
  <c r="G2186" i="7"/>
  <c r="G1172" i="7"/>
  <c r="G224" i="7"/>
  <c r="G1173" i="7"/>
  <c r="G581" i="7"/>
  <c r="G1174" i="7"/>
  <c r="G2187" i="7"/>
  <c r="G225" i="7"/>
  <c r="G2188" i="7"/>
  <c r="G2189" i="7"/>
  <c r="G2190" i="7"/>
  <c r="G1175" i="7"/>
  <c r="G2191" i="7"/>
  <c r="G1176" i="7"/>
  <c r="G2192" i="7"/>
  <c r="G2193" i="7"/>
  <c r="G2194" i="7"/>
  <c r="G1177" i="7"/>
  <c r="G78" i="7"/>
  <c r="G79" i="7"/>
  <c r="G2195" i="7"/>
  <c r="G2196" i="7"/>
  <c r="G2197" i="7"/>
  <c r="G2198" i="7"/>
  <c r="G1178" i="7"/>
  <c r="G2199" i="7"/>
  <c r="G582" i="7"/>
  <c r="G2200" i="7"/>
  <c r="G80" i="7"/>
  <c r="G2201" i="7"/>
  <c r="G583" i="7"/>
  <c r="G2202" i="7"/>
  <c r="G2203" i="7"/>
  <c r="G2204" i="7"/>
  <c r="G584" i="7"/>
  <c r="G2205" i="7"/>
  <c r="G2206" i="7"/>
  <c r="G1179" i="7"/>
  <c r="G1180" i="7"/>
  <c r="G226" i="7"/>
  <c r="G1181" i="7"/>
  <c r="G2207" i="7"/>
  <c r="G585" i="7"/>
  <c r="G81" i="7"/>
  <c r="G227" i="7"/>
  <c r="G228" i="7"/>
  <c r="G1182" i="7"/>
  <c r="G2208" i="7"/>
  <c r="G586" i="7"/>
  <c r="G587" i="7"/>
  <c r="G229" i="7"/>
  <c r="G1183" i="7"/>
  <c r="G2209" i="7"/>
  <c r="G2210" i="7"/>
  <c r="G1184" i="7"/>
  <c r="G588" i="7"/>
  <c r="G589" i="7"/>
  <c r="G1185" i="7"/>
  <c r="G2211" i="7"/>
  <c r="G590" i="7"/>
  <c r="G591" i="7"/>
  <c r="G2212" i="7"/>
  <c r="G2213" i="7"/>
  <c r="G592" i="7"/>
  <c r="G593" i="7"/>
  <c r="G2214" i="7"/>
  <c r="G2215" i="7"/>
  <c r="G1186" i="7"/>
  <c r="G2216" i="7"/>
  <c r="G1187" i="7"/>
  <c r="G2217" i="7"/>
  <c r="G1188" i="7"/>
  <c r="G1189" i="7"/>
  <c r="G594" i="7"/>
  <c r="G2218" i="7"/>
  <c r="G595" i="7"/>
  <c r="G2219" i="7"/>
  <c r="G2220" i="7"/>
  <c r="G2221" i="7"/>
  <c r="G2222" i="7"/>
  <c r="G10" i="7"/>
  <c r="G596" i="7"/>
  <c r="G2223" i="7"/>
  <c r="G2224" i="7"/>
  <c r="G2225" i="7"/>
  <c r="G1190" i="7"/>
  <c r="G2226" i="7"/>
  <c r="G1191" i="7"/>
  <c r="G1192" i="7"/>
  <c r="G82" i="7"/>
  <c r="G1193" i="7"/>
  <c r="G1194" i="7"/>
  <c r="G2227" i="7"/>
  <c r="G2228" i="7"/>
  <c r="G2229" i="7"/>
  <c r="G1195" i="7"/>
  <c r="G83" i="7"/>
  <c r="G2230" i="7"/>
  <c r="G597" i="7"/>
  <c r="G1196" i="7"/>
  <c r="G2231" i="7"/>
  <c r="G598" i="7"/>
  <c r="G2232" i="7"/>
  <c r="G2233" i="7"/>
  <c r="G2234" i="7"/>
  <c r="G2235" i="7"/>
  <c r="G2236" i="7"/>
  <c r="G599" i="7"/>
  <c r="G600" i="7"/>
  <c r="G1197" i="7"/>
  <c r="G230" i="7"/>
  <c r="G2237" i="7"/>
  <c r="G2238" i="7"/>
  <c r="G2239" i="7"/>
  <c r="G1198" i="7"/>
  <c r="G2240" i="7"/>
  <c r="G601" i="7"/>
  <c r="G2241" i="7"/>
  <c r="G2242" i="7"/>
  <c r="G1199" i="7"/>
  <c r="G2243" i="7"/>
  <c r="G84" i="7"/>
  <c r="G2244" i="7"/>
  <c r="G231" i="7"/>
  <c r="G2245" i="7"/>
  <c r="G1200" i="7"/>
  <c r="G602" i="7"/>
  <c r="G232" i="7"/>
  <c r="G233" i="7"/>
  <c r="G2246" i="7"/>
  <c r="G603" i="7"/>
  <c r="G85" i="7"/>
  <c r="G2247" i="7"/>
  <c r="G2248" i="7"/>
  <c r="G2249" i="7"/>
  <c r="G2250" i="7"/>
  <c r="G2251" i="7"/>
  <c r="G234" i="7"/>
  <c r="G1201" i="7"/>
  <c r="G235" i="7"/>
  <c r="G2252" i="7"/>
  <c r="G2253" i="7"/>
  <c r="G1202" i="7"/>
  <c r="G2254" i="7"/>
  <c r="G604" i="7"/>
  <c r="G1203" i="7"/>
  <c r="G2255" i="7"/>
  <c r="G1204" i="7"/>
  <c r="G2256" i="7"/>
  <c r="G2257" i="7"/>
  <c r="G2258" i="7"/>
  <c r="G2259" i="7"/>
  <c r="G2260" i="7"/>
  <c r="G2261" i="7"/>
  <c r="G2262" i="7"/>
  <c r="G2263" i="7"/>
  <c r="G2264" i="7"/>
  <c r="G1205" i="7"/>
  <c r="G2265" i="7"/>
  <c r="G1206" i="7"/>
  <c r="G236" i="7"/>
  <c r="G60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37" i="7"/>
  <c r="G2289" i="7"/>
  <c r="G606" i="7"/>
  <c r="G1207" i="7"/>
  <c r="G607" i="7"/>
  <c r="G1208" i="7"/>
  <c r="G2290" i="7"/>
  <c r="G2291" i="7"/>
  <c r="G2292" i="7"/>
  <c r="G1209" i="7"/>
  <c r="G2293" i="7"/>
  <c r="G2294" i="7"/>
  <c r="G2295" i="7"/>
  <c r="G608" i="7"/>
  <c r="G1210" i="7"/>
  <c r="G2296" i="7"/>
  <c r="G1211" i="7"/>
  <c r="G2297" i="7"/>
  <c r="G609" i="7"/>
  <c r="G2298" i="7"/>
  <c r="G610" i="7"/>
  <c r="G2299" i="7"/>
  <c r="G2300" i="7"/>
  <c r="G1212" i="7"/>
  <c r="G2301" i="7"/>
  <c r="G2302" i="7"/>
  <c r="G611" i="7"/>
  <c r="G2303" i="7"/>
  <c r="G1213" i="7"/>
  <c r="G2304" i="7"/>
  <c r="G2305" i="7"/>
  <c r="G238" i="7"/>
  <c r="G2306" i="7"/>
  <c r="G2307" i="7"/>
  <c r="G612" i="7"/>
  <c r="G613" i="7"/>
  <c r="G1214" i="7"/>
  <c r="G1215" i="7"/>
  <c r="G1216" i="7"/>
  <c r="G2308" i="7"/>
  <c r="G1217" i="7"/>
  <c r="G2309" i="7"/>
  <c r="G86" i="7"/>
  <c r="G2310" i="7"/>
  <c r="G1218" i="7"/>
  <c r="G2311" i="7"/>
  <c r="G2312" i="7"/>
  <c r="G1219" i="7"/>
  <c r="G2313" i="7"/>
  <c r="G87" i="7"/>
  <c r="G2314" i="7"/>
  <c r="G1220" i="7"/>
  <c r="G2315" i="7"/>
  <c r="G2316" i="7"/>
  <c r="G2317" i="7"/>
  <c r="G2318" i="7"/>
  <c r="G239" i="7"/>
  <c r="G2319" i="7"/>
  <c r="G2320" i="7"/>
  <c r="G614" i="7"/>
  <c r="G2321" i="7"/>
  <c r="G2322" i="7"/>
  <c r="G2323" i="7"/>
  <c r="G615" i="7"/>
  <c r="G616" i="7"/>
  <c r="G2324" i="7"/>
  <c r="G1221" i="7"/>
  <c r="G617" i="7"/>
  <c r="G2325" i="7"/>
  <c r="G1222" i="7"/>
  <c r="G1223" i="7"/>
  <c r="G2326" i="7"/>
  <c r="G2327" i="7"/>
  <c r="G618" i="7"/>
  <c r="G88" i="7"/>
  <c r="G1224" i="7"/>
  <c r="G2328" i="7"/>
  <c r="G31" i="7"/>
  <c r="G2329" i="7"/>
  <c r="G2330" i="7"/>
  <c r="G619" i="7"/>
  <c r="G2331" i="7"/>
  <c r="G32" i="7"/>
  <c r="G2332" i="7"/>
  <c r="G2333" i="7"/>
  <c r="G2334" i="7"/>
  <c r="G2335" i="7"/>
  <c r="G2336" i="7"/>
  <c r="G2337" i="7"/>
  <c r="G1225" i="7"/>
  <c r="G2338" i="7"/>
  <c r="G1226" i="7"/>
  <c r="G2339" i="7"/>
  <c r="G2340" i="7"/>
  <c r="G2341" i="7"/>
  <c r="G2342" i="7"/>
  <c r="G2343" i="7"/>
  <c r="G89" i="7"/>
  <c r="G2344" i="7"/>
  <c r="G2345" i="7"/>
  <c r="G2346" i="7"/>
  <c r="G2347" i="7"/>
  <c r="G2348" i="7"/>
  <c r="G1227" i="7"/>
  <c r="G2349" i="7"/>
  <c r="G2350" i="7"/>
  <c r="G620" i="7"/>
  <c r="G2351" i="7"/>
  <c r="G2352" i="7"/>
  <c r="G2353" i="7"/>
  <c r="G2354" i="7"/>
  <c r="G1228" i="7"/>
  <c r="G621" i="7"/>
  <c r="G2355" i="7"/>
  <c r="G2356" i="7"/>
  <c r="G622" i="7"/>
  <c r="G2357" i="7"/>
  <c r="G2358" i="7"/>
  <c r="G2359" i="7"/>
  <c r="G2360" i="7"/>
  <c r="G240" i="7"/>
  <c r="G2361" i="7"/>
  <c r="G2362" i="7"/>
  <c r="G2363" i="7"/>
  <c r="G1229" i="7"/>
  <c r="G1230" i="7"/>
  <c r="G2364" i="7"/>
  <c r="G2365" i="7"/>
  <c r="G2366" i="7"/>
  <c r="G2367" i="7"/>
  <c r="G2368" i="7"/>
  <c r="G2369" i="7"/>
  <c r="G2370" i="7"/>
  <c r="G2371" i="7"/>
  <c r="G2372" i="7"/>
  <c r="G2373" i="7"/>
  <c r="G2374" i="7"/>
  <c r="G623" i="7"/>
  <c r="G2375" i="7"/>
  <c r="G2376" i="7"/>
  <c r="G2377" i="7"/>
  <c r="G2378" i="7"/>
  <c r="G2379" i="7"/>
  <c r="G1231" i="7"/>
  <c r="G2380" i="7"/>
  <c r="G2381" i="7"/>
  <c r="G1232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624" i="7"/>
  <c r="G2396" i="7"/>
  <c r="G2397" i="7"/>
  <c r="G625" i="7"/>
  <c r="G2398" i="7"/>
  <c r="G2399" i="7"/>
  <c r="G1233" i="7"/>
  <c r="G2400" i="7"/>
  <c r="G2401" i="7"/>
  <c r="G2402" i="7"/>
  <c r="G2403" i="7"/>
  <c r="G2404" i="7"/>
  <c r="G2405" i="7"/>
  <c r="G241" i="7"/>
  <c r="G2406" i="7"/>
  <c r="G2407" i="7"/>
  <c r="G2408" i="7"/>
  <c r="G2409" i="7"/>
  <c r="G1234" i="7"/>
  <c r="G2410" i="7"/>
  <c r="G1235" i="7"/>
  <c r="G2411" i="7"/>
  <c r="G2412" i="7"/>
  <c r="G2413" i="7"/>
  <c r="G242" i="7"/>
  <c r="G2414" i="7"/>
  <c r="G2415" i="7"/>
  <c r="G2416" i="7"/>
  <c r="G2417" i="7"/>
  <c r="G2418" i="7"/>
  <c r="G90" i="7"/>
  <c r="G2419" i="7"/>
  <c r="G2420" i="7"/>
  <c r="G2421" i="7"/>
  <c r="G2422" i="7"/>
  <c r="G2423" i="7"/>
  <c r="G2424" i="7"/>
  <c r="G2425" i="7"/>
  <c r="G243" i="7"/>
  <c r="G2426" i="7"/>
  <c r="G2427" i="7"/>
  <c r="G2428" i="7"/>
  <c r="G626" i="7"/>
  <c r="G2429" i="7"/>
  <c r="G2430" i="7"/>
  <c r="G2431" i="7"/>
  <c r="G2432" i="7"/>
  <c r="G2433" i="7"/>
  <c r="G2434" i="7"/>
  <c r="G2435" i="7"/>
  <c r="G1236" i="7"/>
  <c r="G627" i="7"/>
  <c r="G2436" i="7"/>
  <c r="G2437" i="7"/>
  <c r="G2438" i="7"/>
  <c r="G2439" i="7"/>
  <c r="G2440" i="7"/>
  <c r="G2441" i="7"/>
  <c r="G2442" i="7"/>
  <c r="G2443" i="7"/>
  <c r="G2444" i="7"/>
  <c r="G2445" i="7"/>
  <c r="G1237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4" i="7"/>
  <c r="G2460" i="7"/>
  <c r="G2461" i="7"/>
  <c r="G2462" i="7"/>
  <c r="G2463" i="7"/>
  <c r="G2464" i="7"/>
  <c r="G1238" i="7"/>
  <c r="G2465" i="7"/>
  <c r="G2466" i="7"/>
  <c r="G2467" i="7"/>
  <c r="G2468" i="7"/>
  <c r="G2469" i="7"/>
  <c r="G2470" i="7"/>
  <c r="G2471" i="7"/>
  <c r="G2472" i="7"/>
  <c r="G2473" i="7"/>
  <c r="G2474" i="7"/>
  <c r="G2475" i="7"/>
  <c r="G245" i="7"/>
  <c r="G2476" i="7"/>
  <c r="G2477" i="7"/>
  <c r="G2478" i="7"/>
  <c r="G2479" i="7"/>
  <c r="G2480" i="7"/>
  <c r="G2481" i="7"/>
  <c r="G1239" i="7"/>
  <c r="G1240" i="7"/>
  <c r="G2482" i="7"/>
  <c r="G2483" i="7"/>
  <c r="G628" i="7"/>
  <c r="G2484" i="7"/>
  <c r="G629" i="7"/>
  <c r="G2485" i="7"/>
  <c r="G1241" i="7"/>
  <c r="G2486" i="7"/>
  <c r="G2487" i="7"/>
  <c r="G2488" i="7"/>
  <c r="G2489" i="7"/>
  <c r="G2490" i="7"/>
  <c r="G2491" i="7"/>
  <c r="G2492" i="7"/>
  <c r="G2493" i="7"/>
  <c r="G630" i="7"/>
  <c r="G2494" i="7"/>
  <c r="G246" i="7"/>
  <c r="G247" i="7"/>
  <c r="G2495" i="7"/>
  <c r="G2496" i="7"/>
  <c r="G2497" i="7"/>
  <c r="G631" i="7"/>
  <c r="G2498" i="7"/>
  <c r="G632" i="7"/>
  <c r="G2499" i="7"/>
  <c r="G91" i="7"/>
  <c r="G2500" i="7"/>
  <c r="G33" i="7"/>
  <c r="G2501" i="7"/>
  <c r="G2502" i="7"/>
  <c r="G2503" i="7"/>
  <c r="G2504" i="7"/>
  <c r="G2505" i="7"/>
  <c r="G2506" i="7"/>
  <c r="G2507" i="7"/>
  <c r="G92" i="7"/>
  <c r="G1242" i="7"/>
  <c r="G2508" i="7"/>
  <c r="G248" i="7"/>
  <c r="G2509" i="7"/>
  <c r="G2510" i="7"/>
  <c r="G633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634" i="7"/>
  <c r="G2524" i="7"/>
  <c r="G2525" i="7"/>
  <c r="G2526" i="7"/>
  <c r="G2527" i="7"/>
  <c r="G2528" i="7"/>
  <c r="G635" i="7"/>
  <c r="G2529" i="7"/>
  <c r="G2530" i="7"/>
  <c r="G2531" i="7"/>
  <c r="G2532" i="7"/>
  <c r="G2533" i="7"/>
  <c r="G2534" i="7"/>
  <c r="G2535" i="7"/>
  <c r="G2536" i="7"/>
  <c r="G636" i="7"/>
  <c r="G1243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49" i="7"/>
  <c r="G2552" i="7"/>
  <c r="G2553" i="7"/>
  <c r="G1244" i="7"/>
  <c r="G93" i="7"/>
  <c r="G2554" i="7"/>
  <c r="G2555" i="7"/>
  <c r="G2556" i="7"/>
  <c r="G1245" i="7"/>
  <c r="G1246" i="7"/>
  <c r="G2557" i="7"/>
  <c r="G1247" i="7"/>
  <c r="G637" i="7"/>
  <c r="G1248" i="7"/>
  <c r="G1249" i="7"/>
  <c r="G1250" i="7"/>
  <c r="G1251" i="7"/>
  <c r="G2558" i="7"/>
  <c r="G250" i="7"/>
  <c r="G2559" i="7"/>
  <c r="G1252" i="7"/>
  <c r="G2560" i="7"/>
  <c r="G1253" i="7"/>
  <c r="G34" i="7"/>
  <c r="G2561" i="7"/>
  <c r="G2562" i="7"/>
  <c r="G1254" i="7"/>
  <c r="G35" i="7"/>
  <c r="G1255" i="7"/>
  <c r="G2563" i="7"/>
  <c r="G2564" i="7"/>
  <c r="G2565" i="7"/>
  <c r="G1256" i="7"/>
  <c r="G638" i="7"/>
  <c r="G2566" i="7"/>
  <c r="G2567" i="7"/>
  <c r="G2568" i="7"/>
  <c r="G639" i="7"/>
  <c r="G1257" i="7"/>
  <c r="G2569" i="7"/>
  <c r="G11" i="7"/>
  <c r="G251" i="7"/>
  <c r="G1258" i="7"/>
  <c r="G2570" i="7"/>
  <c r="G1259" i="7"/>
  <c r="G1260" i="7"/>
  <c r="G1261" i="7"/>
  <c r="G1262" i="7"/>
  <c r="G640" i="7"/>
  <c r="G94" i="7"/>
  <c r="G1263" i="7"/>
  <c r="G641" i="7"/>
  <c r="G2571" i="7"/>
  <c r="G252" i="7"/>
  <c r="G2572" i="7"/>
  <c r="G2573" i="7"/>
  <c r="G95" i="7"/>
  <c r="G1264" i="7"/>
  <c r="G642" i="7"/>
  <c r="G253" i="7"/>
  <c r="G2574" i="7"/>
  <c r="G2575" i="7"/>
  <c r="G2576" i="7"/>
  <c r="G2577" i="7"/>
  <c r="G2578" i="7"/>
  <c r="G643" i="7"/>
  <c r="G2579" i="7"/>
  <c r="G644" i="7"/>
  <c r="G1265" i="7"/>
  <c r="G96" i="7"/>
  <c r="G254" i="7"/>
  <c r="G255" i="7"/>
  <c r="G2580" i="7"/>
  <c r="G645" i="7"/>
  <c r="G2581" i="7"/>
  <c r="G1266" i="7"/>
  <c r="G646" i="7"/>
  <c r="G647" i="7"/>
  <c r="G2582" i="7"/>
  <c r="G1267" i="7"/>
  <c r="G1268" i="7"/>
  <c r="G2583" i="7"/>
  <c r="G648" i="7"/>
  <c r="G2584" i="7"/>
  <c r="G1269" i="7"/>
  <c r="G2585" i="7"/>
  <c r="G2586" i="7"/>
  <c r="G256" i="7"/>
  <c r="G1270" i="7"/>
  <c r="G257" i="7"/>
  <c r="G2587" i="7"/>
  <c r="G2588" i="7"/>
  <c r="G649" i="7"/>
  <c r="G258" i="7"/>
  <c r="G1271" i="7"/>
  <c r="G1272" i="7"/>
  <c r="G259" i="7"/>
  <c r="G2589" i="7"/>
  <c r="G260" i="7"/>
  <c r="G261" i="7"/>
  <c r="G2590" i="7"/>
  <c r="G650" i="7"/>
  <c r="G262" i="7"/>
  <c r="G97" i="7"/>
  <c r="G1273" i="7"/>
  <c r="G1274" i="7"/>
  <c r="G2591" i="7"/>
  <c r="G1275" i="7"/>
  <c r="G2592" i="7"/>
  <c r="G1276" i="7"/>
  <c r="G651" i="7"/>
  <c r="G263" i="7"/>
  <c r="G652" i="7"/>
  <c r="G1277" i="7"/>
  <c r="G2593" i="7"/>
  <c r="G2594" i="7"/>
  <c r="G1278" i="7"/>
  <c r="G1279" i="7"/>
  <c r="G653" i="7"/>
  <c r="G264" i="7"/>
  <c r="G2595" i="7"/>
  <c r="G1280" i="7"/>
  <c r="G1281" i="7"/>
  <c r="G1282" i="7"/>
  <c r="G654" i="7"/>
  <c r="G1283" i="7"/>
  <c r="G2596" i="7"/>
  <c r="G265" i="7"/>
  <c r="G2597" i="7"/>
  <c r="G1284" i="7"/>
  <c r="G2598" i="7"/>
  <c r="G2599" i="7"/>
  <c r="G2600" i="7"/>
  <c r="G655" i="7"/>
  <c r="G2601" i="7"/>
  <c r="G2602" i="7"/>
  <c r="G2603" i="7"/>
  <c r="G2604" i="7"/>
  <c r="G1285" i="7"/>
  <c r="G2605" i="7"/>
  <c r="G1286" i="7"/>
  <c r="G656" i="7"/>
  <c r="G266" i="7"/>
  <c r="G267" i="7"/>
  <c r="G2606" i="7"/>
  <c r="G2607" i="7"/>
  <c r="G268" i="7"/>
  <c r="G2608" i="7"/>
  <c r="G2609" i="7"/>
  <c r="G2610" i="7"/>
  <c r="G2611" i="7"/>
  <c r="G269" i="7"/>
  <c r="G36" i="7"/>
  <c r="G2612" i="7"/>
  <c r="G2613" i="7"/>
  <c r="G2614" i="7"/>
  <c r="G1287" i="7"/>
  <c r="G1288" i="7"/>
  <c r="G657" i="7"/>
  <c r="G1289" i="7"/>
  <c r="G2615" i="7"/>
  <c r="G2616" i="7"/>
  <c r="G2617" i="7"/>
  <c r="G2618" i="7"/>
  <c r="G2619" i="7"/>
  <c r="G658" i="7"/>
  <c r="G2620" i="7"/>
  <c r="G1290" i="7"/>
  <c r="G1291" i="7"/>
  <c r="G2621" i="7"/>
  <c r="G2622" i="7"/>
  <c r="G2623" i="7"/>
  <c r="G1292" i="7"/>
  <c r="G2624" i="7"/>
  <c r="G2625" i="7"/>
  <c r="G2626" i="7"/>
  <c r="G2627" i="7"/>
  <c r="G2628" i="7"/>
  <c r="G2629" i="7"/>
  <c r="G2630" i="7"/>
  <c r="G98" i="7"/>
  <c r="G2631" i="7"/>
  <c r="G2632" i="7"/>
  <c r="G2633" i="7"/>
  <c r="G2634" i="7"/>
  <c r="G2635" i="7"/>
  <c r="G659" i="7"/>
  <c r="G2636" i="7"/>
  <c r="G2637" i="7"/>
  <c r="G2638" i="7"/>
  <c r="G2639" i="7"/>
  <c r="G2640" i="7"/>
  <c r="G2641" i="7"/>
  <c r="G2642" i="7"/>
  <c r="G2643" i="7"/>
  <c r="G2644" i="7"/>
  <c r="G660" i="7"/>
  <c r="G661" i="7"/>
  <c r="G2645" i="7"/>
  <c r="G270" i="7"/>
  <c r="G1293" i="7"/>
  <c r="G2646" i="7"/>
  <c r="G2647" i="7"/>
  <c r="G662" i="7"/>
  <c r="G2648" i="7"/>
  <c r="G2649" i="7"/>
  <c r="G2650" i="7"/>
  <c r="G1294" i="7"/>
  <c r="G663" i="7"/>
  <c r="G664" i="7"/>
  <c r="G2651" i="7"/>
  <c r="G1295" i="7"/>
  <c r="G2652" i="7"/>
  <c r="G2653" i="7"/>
  <c r="G2654" i="7"/>
  <c r="G1296" i="7"/>
  <c r="G665" i="7"/>
  <c r="G2655" i="7"/>
  <c r="G2656" i="7"/>
  <c r="G2657" i="7"/>
  <c r="G2658" i="7"/>
  <c r="G1297" i="7"/>
  <c r="G1298" i="7"/>
  <c r="G2659" i="7"/>
  <c r="G666" i="7"/>
  <c r="G99" i="7"/>
  <c r="G2660" i="7"/>
  <c r="G100" i="7"/>
  <c r="G2661" i="7"/>
  <c r="G2662" i="7"/>
  <c r="G1299" i="7"/>
  <c r="G2663" i="7"/>
  <c r="G667" i="7"/>
  <c r="G1300" i="7"/>
  <c r="G2664" i="7"/>
  <c r="G2665" i="7"/>
  <c r="G1301" i="7"/>
  <c r="G668" i="7"/>
  <c r="G2666" i="7"/>
  <c r="G1302" i="7"/>
  <c r="G271" i="7"/>
  <c r="G669" i="7"/>
  <c r="G1303" i="7"/>
  <c r="G2667" i="7"/>
  <c r="G2668" i="7"/>
  <c r="G670" i="7"/>
  <c r="G2669" i="7"/>
  <c r="G671" i="7"/>
  <c r="G2670" i="7"/>
  <c r="G2671" i="7"/>
  <c r="G2672" i="7"/>
  <c r="G1304" i="7"/>
  <c r="G2673" i="7"/>
  <c r="G2674" i="7"/>
  <c r="G672" i="7"/>
  <c r="G2675" i="7"/>
  <c r="G1305" i="7"/>
  <c r="G2676" i="7"/>
  <c r="G2677" i="7"/>
  <c r="G272" i="7"/>
  <c r="G2678" i="7"/>
  <c r="G2679" i="7"/>
  <c r="G273" i="7"/>
  <c r="G2680" i="7"/>
  <c r="G2681" i="7"/>
  <c r="G1306" i="7"/>
  <c r="G2682" i="7"/>
  <c r="G2683" i="7"/>
  <c r="G673" i="7"/>
  <c r="G1307" i="7"/>
  <c r="G2684" i="7"/>
  <c r="G2685" i="7"/>
  <c r="G2686" i="7"/>
  <c r="G2687" i="7"/>
  <c r="G674" i="7"/>
  <c r="G675" i="7"/>
  <c r="G2688" i="7"/>
  <c r="G2689" i="7"/>
  <c r="G2690" i="7"/>
  <c r="G1308" i="7"/>
  <c r="G1309" i="7"/>
  <c r="G2691" i="7"/>
  <c r="G2692" i="7"/>
  <c r="G2693" i="7"/>
  <c r="G2694" i="7"/>
  <c r="G1310" i="7"/>
  <c r="G274" i="7"/>
  <c r="G1311" i="7"/>
  <c r="G37" i="7"/>
  <c r="G2695" i="7"/>
  <c r="G2696" i="7"/>
  <c r="G676" i="7"/>
  <c r="G677" i="7"/>
  <c r="G1312" i="7"/>
  <c r="G2697" i="7"/>
  <c r="G275" i="7"/>
  <c r="G678" i="7"/>
  <c r="G2698" i="7"/>
  <c r="G2699" i="7"/>
  <c r="G679" i="7"/>
  <c r="G2700" i="7"/>
  <c r="G2701" i="7"/>
  <c r="G38" i="7"/>
  <c r="G2702" i="7"/>
  <c r="G1313" i="7"/>
  <c r="G680" i="7"/>
  <c r="G2703" i="7"/>
  <c r="G1314" i="7"/>
  <c r="G1315" i="7"/>
  <c r="G2704" i="7"/>
  <c r="G2705" i="7"/>
  <c r="G2706" i="7"/>
  <c r="G681" i="7"/>
  <c r="G2707" i="7"/>
  <c r="G2708" i="7"/>
  <c r="G276" i="7"/>
  <c r="G277" i="7"/>
  <c r="G1316" i="7"/>
  <c r="G278" i="7"/>
  <c r="G101" i="7"/>
  <c r="G102" i="7"/>
  <c r="G2709" i="7"/>
  <c r="G2710" i="7"/>
  <c r="G682" i="7"/>
  <c r="G5" i="7"/>
  <c r="G2711" i="7"/>
  <c r="G2712" i="7"/>
  <c r="G39" i="7"/>
  <c r="G2713" i="7"/>
  <c r="G279" i="7"/>
  <c r="G1317" i="7"/>
  <c r="G2714" i="7"/>
  <c r="G2715" i="7"/>
  <c r="G2716" i="7"/>
  <c r="G2717" i="7"/>
  <c r="G1318" i="7"/>
  <c r="G2718" i="7"/>
  <c r="G683" i="7"/>
  <c r="G2719" i="7"/>
  <c r="G2720" i="7"/>
  <c r="G2721" i="7"/>
  <c r="G2722" i="7"/>
  <c r="G684" i="7"/>
  <c r="G2723" i="7"/>
  <c r="G2724" i="7"/>
  <c r="G103" i="7"/>
  <c r="G685" i="7"/>
  <c r="G2725" i="7"/>
  <c r="G2726" i="7"/>
  <c r="G68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1319" i="7"/>
  <c r="G2746" i="7"/>
  <c r="G2747" i="7"/>
  <c r="G1320" i="7"/>
  <c r="G40" i="7"/>
  <c r="G687" i="7"/>
  <c r="G2748" i="7"/>
  <c r="G2749" i="7"/>
  <c r="G2750" i="7"/>
  <c r="G2751" i="7"/>
  <c r="G2752" i="7"/>
  <c r="G2753" i="7"/>
  <c r="G688" i="7"/>
  <c r="G2754" i="7"/>
  <c r="G2755" i="7"/>
  <c r="G1321" i="7"/>
  <c r="G1322" i="7"/>
  <c r="G1323" i="7"/>
  <c r="G2756" i="7"/>
  <c r="G689" i="7"/>
  <c r="G280" i="7"/>
  <c r="G281" i="7"/>
  <c r="G2757" i="7"/>
  <c r="G2758" i="7"/>
  <c r="G2759" i="7"/>
  <c r="G1324" i="7"/>
  <c r="G2760" i="7"/>
  <c r="G282" i="7"/>
  <c r="G690" i="7"/>
  <c r="G2761" i="7"/>
  <c r="G2762" i="7"/>
  <c r="G2763" i="7"/>
  <c r="G2764" i="7"/>
  <c r="G2765" i="7"/>
  <c r="G2766" i="7"/>
  <c r="G2767" i="7"/>
  <c r="G2768" i="7"/>
  <c r="G1325" i="7"/>
  <c r="G2769" i="7"/>
  <c r="G2770" i="7"/>
  <c r="G2771" i="7"/>
  <c r="G2772" i="7"/>
  <c r="G1326" i="7"/>
  <c r="G2773" i="7"/>
  <c r="G691" i="7"/>
  <c r="G692" i="7"/>
  <c r="G2774" i="7"/>
  <c r="G1327" i="7"/>
  <c r="G2775" i="7"/>
  <c r="G2776" i="7"/>
  <c r="G1328" i="7"/>
  <c r="G2777" i="7"/>
  <c r="G2778" i="7"/>
  <c r="G104" i="7"/>
  <c r="G693" i="7"/>
  <c r="G1329" i="7"/>
  <c r="G283" i="7"/>
  <c r="G1330" i="7"/>
  <c r="G2779" i="7"/>
  <c r="G2780" i="7"/>
  <c r="G2781" i="7"/>
  <c r="G694" i="7"/>
  <c r="G1331" i="7"/>
  <c r="G1332" i="7"/>
  <c r="G1333" i="7"/>
  <c r="G2782" i="7"/>
  <c r="G2783" i="7"/>
  <c r="G2784" i="7"/>
  <c r="G2785" i="7"/>
  <c r="G2786" i="7"/>
  <c r="G2787" i="7"/>
  <c r="G2788" i="7"/>
  <c r="G2789" i="7"/>
  <c r="G2790" i="7"/>
  <c r="G1334" i="7"/>
  <c r="G2791" i="7"/>
  <c r="G1335" i="7"/>
  <c r="G2792" i="7"/>
  <c r="G2793" i="7"/>
  <c r="G2794" i="7"/>
  <c r="G1336" i="7"/>
  <c r="G2795" i="7"/>
  <c r="G1337" i="7"/>
  <c r="G2796" i="7"/>
  <c r="G2797" i="7"/>
  <c r="G2798" i="7"/>
  <c r="G2799" i="7"/>
  <c r="G2800" i="7"/>
  <c r="G2801" i="7"/>
  <c r="G2802" i="7"/>
  <c r="G695" i="7"/>
  <c r="G2803" i="7"/>
  <c r="G2804" i="7"/>
  <c r="G2805" i="7"/>
  <c r="G2806" i="7"/>
  <c r="G696" i="7"/>
  <c r="G1338" i="7"/>
  <c r="G2807" i="7"/>
  <c r="G2808" i="7"/>
  <c r="G2809" i="7"/>
  <c r="G2810" i="7"/>
  <c r="G2811" i="7"/>
  <c r="G2812" i="7"/>
  <c r="G697" i="7"/>
  <c r="G2813" i="7"/>
  <c r="G698" i="7"/>
  <c r="G2814" i="7"/>
  <c r="G1339" i="7"/>
  <c r="G1340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1341" i="7"/>
  <c r="G2827" i="7"/>
  <c r="G2828" i="7"/>
  <c r="G1342" i="7"/>
  <c r="G284" i="7"/>
  <c r="G285" i="7"/>
  <c r="G699" i="7"/>
  <c r="G2829" i="7"/>
  <c r="G2830" i="7"/>
  <c r="G700" i="7"/>
  <c r="G2831" i="7"/>
  <c r="G701" i="7"/>
  <c r="G1343" i="7"/>
  <c r="G2832" i="7"/>
  <c r="G2833" i="7"/>
  <c r="G702" i="7"/>
  <c r="G286" i="7"/>
  <c r="G1344" i="7"/>
  <c r="G2834" i="7"/>
  <c r="G2835" i="7"/>
  <c r="G2836" i="7"/>
  <c r="G2837" i="7"/>
  <c r="G2838" i="7"/>
  <c r="G2839" i="7"/>
  <c r="G2840" i="7"/>
  <c r="G1345" i="7"/>
  <c r="G2841" i="7"/>
  <c r="G2842" i="7"/>
  <c r="G2843" i="7"/>
  <c r="G2844" i="7"/>
  <c r="G105" i="7"/>
  <c r="G1346" i="7"/>
  <c r="G106" i="7"/>
  <c r="G2845" i="7"/>
  <c r="G2846" i="7"/>
  <c r="G1347" i="7"/>
  <c r="G2847" i="7"/>
  <c r="G703" i="7"/>
  <c r="G2848" i="7"/>
  <c r="G287" i="7"/>
  <c r="G2849" i="7"/>
  <c r="G704" i="7"/>
  <c r="G705" i="7"/>
  <c r="G706" i="7"/>
  <c r="G2850" i="7"/>
  <c r="G707" i="7"/>
  <c r="G708" i="7"/>
  <c r="G288" i="7"/>
  <c r="G1348" i="7"/>
  <c r="G1349" i="7"/>
  <c r="G2851" i="7"/>
  <c r="G1350" i="7"/>
  <c r="G2852" i="7"/>
  <c r="G2853" i="7"/>
  <c r="G709" i="7"/>
  <c r="G1351" i="7"/>
  <c r="G2854" i="7"/>
  <c r="G710" i="7"/>
  <c r="G2855" i="7"/>
  <c r="G289" i="7"/>
  <c r="G2856" i="7"/>
  <c r="G2857" i="7"/>
  <c r="G2858" i="7"/>
  <c r="G1352" i="7"/>
  <c r="G711" i="7"/>
  <c r="G1353" i="7"/>
  <c r="G1354" i="7"/>
  <c r="G2859" i="7"/>
  <c r="G2860" i="7"/>
  <c r="G712" i="7"/>
  <c r="G2861" i="7"/>
  <c r="G12" i="7"/>
  <c r="G2862" i="7"/>
  <c r="G2863" i="7"/>
  <c r="G2864" i="7"/>
  <c r="G2865" i="7"/>
  <c r="G713" i="7"/>
  <c r="G2866" i="7"/>
  <c r="G2867" i="7"/>
  <c r="G2868" i="7"/>
  <c r="G2869" i="7"/>
  <c r="G2870" i="7"/>
  <c r="G2871" i="7"/>
  <c r="G2872" i="7"/>
  <c r="G1355" i="7"/>
  <c r="G1356" i="7"/>
  <c r="G290" i="7"/>
  <c r="G2873" i="7"/>
  <c r="G2874" i="7"/>
  <c r="G2875" i="7"/>
  <c r="G291" i="7"/>
  <c r="G1357" i="7"/>
  <c r="G714" i="7"/>
  <c r="G2876" i="7"/>
  <c r="G2877" i="7"/>
  <c r="G1358" i="7"/>
  <c r="G1359" i="7"/>
  <c r="G2878" i="7"/>
  <c r="G2879" i="7"/>
  <c r="G2880" i="7"/>
  <c r="G2881" i="7"/>
  <c r="G2882" i="7"/>
  <c r="G2883" i="7"/>
  <c r="G13" i="7"/>
  <c r="G1360" i="7"/>
  <c r="G1361" i="7"/>
  <c r="G2884" i="7"/>
  <c r="G1362" i="7"/>
  <c r="G2885" i="7"/>
  <c r="G41" i="7"/>
  <c r="G1363" i="7"/>
  <c r="G2886" i="7"/>
  <c r="G2887" i="7"/>
  <c r="G1364" i="7"/>
  <c r="G2888" i="7"/>
  <c r="G2889" i="7"/>
  <c r="G2890" i="7"/>
  <c r="G1365" i="7"/>
  <c r="G1366" i="7"/>
  <c r="G2891" i="7"/>
  <c r="G2892" i="7"/>
  <c r="G6" i="7"/>
  <c r="G292" i="7"/>
  <c r="G715" i="7"/>
  <c r="G716" i="7"/>
  <c r="G293" i="7"/>
  <c r="G1367" i="7"/>
  <c r="G107" i="7"/>
  <c r="G2893" i="7"/>
  <c r="G2894" i="7"/>
  <c r="G2895" i="7"/>
  <c r="G2896" i="7"/>
  <c r="G2897" i="7"/>
  <c r="G1368" i="7"/>
  <c r="G294" i="7"/>
  <c r="G2898" i="7"/>
  <c r="G717" i="7"/>
  <c r="G718" i="7"/>
  <c r="G108" i="7"/>
  <c r="G1369" i="7"/>
  <c r="G295" i="7"/>
  <c r="G296" i="7"/>
  <c r="G2899" i="7"/>
  <c r="G2900" i="7"/>
  <c r="G2901" i="7"/>
  <c r="G2902" i="7"/>
  <c r="G719" i="7"/>
  <c r="G2903" i="7"/>
  <c r="G1370" i="7"/>
  <c r="G2904" i="7"/>
  <c r="G2905" i="7"/>
  <c r="G297" i="7"/>
  <c r="G2906" i="7"/>
  <c r="G2907" i="7"/>
  <c r="G1371" i="7"/>
  <c r="G298" i="7"/>
  <c r="G720" i="7"/>
  <c r="G1372" i="7"/>
  <c r="G299" i="7"/>
  <c r="G2908" i="7"/>
  <c r="G2909" i="7"/>
  <c r="G2910" i="7"/>
  <c r="G300" i="7"/>
  <c r="G1373" i="7"/>
  <c r="G1374" i="7"/>
  <c r="G1375" i="7"/>
  <c r="G1376" i="7"/>
  <c r="G721" i="7"/>
  <c r="G1377" i="7"/>
  <c r="G722" i="7"/>
  <c r="G2911" i="7"/>
  <c r="G723" i="7"/>
  <c r="G301" i="7"/>
  <c r="G302" i="7"/>
  <c r="G2912" i="7"/>
  <c r="G2913" i="7"/>
  <c r="G2914" i="7"/>
  <c r="G2915" i="7"/>
  <c r="G2916" i="7"/>
  <c r="G2917" i="7"/>
  <c r="G2918" i="7"/>
  <c r="G2919" i="7"/>
  <c r="G1378" i="7"/>
  <c r="G2920" i="7"/>
  <c r="G2921" i="7"/>
  <c r="G1379" i="7"/>
  <c r="G303" i="7"/>
  <c r="G1380" i="7"/>
  <c r="G724" i="7"/>
  <c r="G304" i="7"/>
  <c r="G2922" i="7"/>
  <c r="G725" i="7"/>
  <c r="G2923" i="7"/>
  <c r="G2924" i="7"/>
  <c r="G2925" i="7"/>
  <c r="G14" i="7"/>
  <c r="G726" i="7"/>
  <c r="G2926" i="7"/>
  <c r="G1381" i="7"/>
  <c r="G1382" i="7"/>
  <c r="G2927" i="7"/>
  <c r="G1383" i="7"/>
  <c r="G305" i="7"/>
  <c r="G2928" i="7"/>
  <c r="G727" i="7"/>
  <c r="G2929" i="7"/>
  <c r="G306" i="7"/>
  <c r="G1384" i="7"/>
  <c r="G2930" i="7"/>
  <c r="G1385" i="7"/>
  <c r="G2931" i="7"/>
  <c r="G728" i="7"/>
  <c r="G729" i="7"/>
  <c r="G109" i="7"/>
  <c r="G2932" i="7"/>
  <c r="G1386" i="7"/>
  <c r="G2933" i="7"/>
  <c r="G2934" i="7"/>
  <c r="G307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1387" i="7"/>
  <c r="G2951" i="7"/>
  <c r="G2952" i="7"/>
  <c r="G2953" i="7"/>
  <c r="G2954" i="7"/>
  <c r="G2955" i="7"/>
  <c r="G2956" i="7"/>
  <c r="G2957" i="7"/>
  <c r="G2958" i="7"/>
  <c r="G1388" i="7"/>
  <c r="G1389" i="7"/>
  <c r="G2959" i="7"/>
  <c r="G2960" i="7"/>
  <c r="G2961" i="7"/>
  <c r="G2962" i="7"/>
  <c r="G2963" i="7"/>
  <c r="G730" i="7"/>
  <c r="G2964" i="7"/>
  <c r="G2965" i="7"/>
  <c r="G2966" i="7"/>
  <c r="G2967" i="7"/>
  <c r="G2968" i="7"/>
  <c r="G2969" i="7"/>
  <c r="G1390" i="7"/>
  <c r="G2970" i="7"/>
  <c r="G2971" i="7"/>
  <c r="G2972" i="7"/>
  <c r="G2973" i="7"/>
  <c r="G2974" i="7"/>
  <c r="G2975" i="7"/>
  <c r="G1391" i="7"/>
  <c r="G308" i="7"/>
  <c r="G1392" i="7"/>
  <c r="G1393" i="7"/>
  <c r="G309" i="7"/>
  <c r="G2976" i="7"/>
  <c r="G1394" i="7"/>
  <c r="G2977" i="7"/>
  <c r="G1395" i="7"/>
  <c r="G110" i="7"/>
  <c r="G2978" i="7"/>
  <c r="G1396" i="7"/>
  <c r="G1397" i="7"/>
  <c r="G2979" i="7"/>
  <c r="G1398" i="7"/>
  <c r="G1399" i="7"/>
  <c r="G2980" i="7"/>
  <c r="G2981" i="7"/>
  <c r="G2982" i="7"/>
  <c r="G2983" i="7"/>
  <c r="G2984" i="7"/>
  <c r="G2985" i="7"/>
  <c r="G1400" i="7"/>
  <c r="G1401" i="7"/>
  <c r="G2986" i="7"/>
  <c r="G111" i="7"/>
  <c r="G2987" i="7"/>
  <c r="G2988" i="7"/>
  <c r="G2989" i="7"/>
  <c r="G1402" i="7"/>
  <c r="G731" i="7"/>
  <c r="G732" i="7"/>
  <c r="G2990" i="7"/>
  <c r="G733" i="7"/>
  <c r="G734" i="7"/>
  <c r="G2991" i="7"/>
  <c r="G2992" i="7"/>
  <c r="G1403" i="7"/>
  <c r="G2993" i="7"/>
  <c r="G112" i="7"/>
  <c r="G2994" i="7"/>
  <c r="G735" i="7"/>
  <c r="G1404" i="7"/>
  <c r="G2995" i="7"/>
  <c r="G2996" i="7"/>
  <c r="G310" i="7"/>
  <c r="G736" i="7"/>
  <c r="G2997" i="7"/>
  <c r="G737" i="7"/>
  <c r="G738" i="7"/>
  <c r="G2998" i="7"/>
  <c r="G2999" i="7"/>
  <c r="G1405" i="7"/>
  <c r="G3000" i="7"/>
  <c r="G3001" i="7"/>
  <c r="G739" i="7"/>
  <c r="G3002" i="7"/>
  <c r="G3003" i="7"/>
  <c r="G3004" i="7"/>
  <c r="G3005" i="7"/>
  <c r="G3006" i="7"/>
  <c r="G740" i="7"/>
  <c r="G3007" i="7"/>
  <c r="G1406" i="7"/>
  <c r="G1407" i="7"/>
  <c r="G3008" i="7"/>
  <c r="G3009" i="7"/>
  <c r="G3010" i="7"/>
  <c r="G3011" i="7"/>
  <c r="G1408" i="7"/>
  <c r="G311" i="7"/>
  <c r="G3012" i="7"/>
  <c r="G3013" i="7"/>
  <c r="G1409" i="7"/>
  <c r="G3014" i="7"/>
  <c r="G3015" i="7"/>
  <c r="G3016" i="7"/>
  <c r="G3017" i="7"/>
  <c r="G3018" i="7"/>
  <c r="G312" i="7"/>
  <c r="G313" i="7"/>
  <c r="G3019" i="7"/>
  <c r="G3020" i="7"/>
  <c r="G3021" i="7"/>
  <c r="G3022" i="7"/>
  <c r="G3023" i="7"/>
  <c r="G741" i="7"/>
  <c r="G3024" i="7"/>
  <c r="G3025" i="7"/>
  <c r="G3026" i="7"/>
  <c r="G3027" i="7"/>
  <c r="G1410" i="7"/>
  <c r="G742" i="7"/>
  <c r="G3028" i="7"/>
  <c r="G1411" i="7"/>
  <c r="G15" i="7"/>
  <c r="G743" i="7"/>
  <c r="G3029" i="7"/>
  <c r="G314" i="7"/>
  <c r="G3030" i="7"/>
  <c r="G3031" i="7"/>
  <c r="G1412" i="7"/>
  <c r="G1413" i="7"/>
  <c r="G3032" i="7"/>
  <c r="G1414" i="7"/>
  <c r="G3033" i="7"/>
  <c r="G1415" i="7"/>
  <c r="G3034" i="7"/>
  <c r="G744" i="7"/>
  <c r="G3035" i="7"/>
  <c r="G3036" i="7"/>
  <c r="G1416" i="7"/>
  <c r="G1417" i="7"/>
  <c r="G1418" i="7"/>
  <c r="G3037" i="7"/>
  <c r="G113" i="7"/>
  <c r="G3038" i="7"/>
  <c r="G315" i="7"/>
  <c r="G1419" i="7"/>
  <c r="G1420" i="7"/>
  <c r="G1421" i="7"/>
  <c r="G3039" i="7"/>
  <c r="G3040" i="7"/>
  <c r="G1422" i="7"/>
  <c r="G745" i="7"/>
  <c r="G114" i="7"/>
  <c r="G1423" i="7"/>
  <c r="G3041" i="7"/>
  <c r="G3042" i="7"/>
  <c r="G1424" i="7"/>
  <c r="G3043" i="7"/>
  <c r="G746" i="7"/>
  <c r="G747" i="7"/>
  <c r="G3044" i="7"/>
  <c r="G3045" i="7"/>
  <c r="G3046" i="7"/>
  <c r="G1425" i="7"/>
  <c r="G316" i="7"/>
  <c r="G317" i="7"/>
  <c r="G1426" i="7"/>
  <c r="G748" i="7"/>
  <c r="G749" i="7"/>
  <c r="G1427" i="7"/>
  <c r="G750" i="7"/>
  <c r="G3047" i="7"/>
  <c r="G3048" i="7"/>
  <c r="G751" i="7"/>
  <c r="G752" i="7"/>
  <c r="G1428" i="7"/>
  <c r="G3049" i="7"/>
  <c r="G753" i="7"/>
  <c r="G3050" i="7"/>
  <c r="G1429" i="7"/>
  <c r="G1430" i="7"/>
  <c r="G3051" i="7"/>
  <c r="G3052" i="7"/>
  <c r="G3053" i="7"/>
  <c r="G3054" i="7"/>
  <c r="G3055" i="7"/>
  <c r="G42" i="7"/>
  <c r="G754" i="7"/>
  <c r="G3056" i="7"/>
  <c r="G1431" i="7"/>
  <c r="G318" i="7"/>
  <c r="G755" i="7"/>
  <c r="G3057" i="7"/>
  <c r="G756" i="7"/>
  <c r="G319" i="7"/>
  <c r="G16" i="7"/>
  <c r="G3058" i="7"/>
  <c r="G320" i="7"/>
  <c r="G3059" i="7"/>
  <c r="G3060" i="7"/>
  <c r="G43" i="7"/>
  <c r="G3061" i="7"/>
  <c r="G1432" i="7"/>
  <c r="G3062" i="7"/>
  <c r="G321" i="7"/>
  <c r="G3063" i="7"/>
  <c r="G3064" i="7"/>
  <c r="G1433" i="7"/>
  <c r="G3065" i="7"/>
  <c r="G757" i="7"/>
  <c r="G758" i="7"/>
  <c r="G759" i="7"/>
  <c r="G3066" i="7"/>
  <c r="G3067" i="7"/>
  <c r="G3068" i="7"/>
  <c r="G322" i="7"/>
  <c r="G760" i="7"/>
  <c r="G3069" i="7"/>
  <c r="G323" i="7"/>
  <c r="G3070" i="7"/>
  <c r="G3071" i="7"/>
  <c r="G3072" i="7"/>
  <c r="G324" i="7"/>
  <c r="G325" i="7"/>
  <c r="G3073" i="7"/>
  <c r="G761" i="7"/>
  <c r="G3074" i="7"/>
  <c r="G3075" i="7"/>
  <c r="G3076" i="7"/>
  <c r="G3077" i="7"/>
  <c r="G762" i="7"/>
  <c r="G3078" i="7"/>
  <c r="G3079" i="7"/>
  <c r="G1434" i="7"/>
  <c r="G3080" i="7"/>
  <c r="G763" i="7"/>
  <c r="G764" i="7"/>
  <c r="G3081" i="7"/>
  <c r="G115" i="7"/>
  <c r="G3082" i="7"/>
  <c r="G765" i="7"/>
  <c r="G766" i="7"/>
  <c r="G3083" i="7"/>
  <c r="G767" i="7"/>
  <c r="G1435" i="7"/>
  <c r="G1436" i="7"/>
  <c r="G116" i="7"/>
  <c r="G3084" i="7"/>
  <c r="G1437" i="7"/>
  <c r="G3085" i="7"/>
  <c r="G1438" i="7"/>
  <c r="G3086" i="7"/>
  <c r="G326" i="7"/>
  <c r="G3087" i="7"/>
  <c r="G3088" i="7"/>
  <c r="G3089" i="7"/>
  <c r="G3090" i="7"/>
  <c r="G1439" i="7"/>
  <c r="G3091" i="7"/>
  <c r="G3092" i="7"/>
  <c r="G768" i="7"/>
  <c r="G3093" i="7"/>
  <c r="G769" i="7"/>
  <c r="G3094" i="7"/>
  <c r="G3095" i="7"/>
  <c r="G3096" i="7"/>
  <c r="G3097" i="7"/>
  <c r="G3098" i="7"/>
  <c r="G327" i="7"/>
  <c r="G7" i="7"/>
  <c r="G3099" i="7"/>
  <c r="G3100" i="7"/>
  <c r="G117" i="7"/>
  <c r="G3101" i="7"/>
  <c r="G3102" i="7"/>
  <c r="G3103" i="7"/>
  <c r="G1440" i="7"/>
  <c r="G770" i="7"/>
  <c r="G3104" i="7"/>
  <c r="G3105" i="7"/>
  <c r="G3106" i="7"/>
  <c r="G328" i="7"/>
  <c r="G1441" i="7"/>
  <c r="G3107" i="7"/>
  <c r="G329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1442" i="7"/>
  <c r="G3121" i="7"/>
  <c r="G3122" i="7"/>
  <c r="G1443" i="7"/>
  <c r="G3123" i="7"/>
  <c r="G330" i="7"/>
  <c r="G3124" i="7"/>
  <c r="G1444" i="7"/>
  <c r="G3125" i="7"/>
  <c r="G1445" i="7"/>
  <c r="G1446" i="7"/>
  <c r="G3126" i="7"/>
  <c r="G3127" i="7"/>
  <c r="G3128" i="7"/>
  <c r="G3129" i="7"/>
  <c r="G3130" i="7"/>
  <c r="G3131" i="7"/>
  <c r="G3132" i="7"/>
  <c r="G771" i="7"/>
  <c r="G3133" i="7"/>
  <c r="G1447" i="7"/>
  <c r="G3134" i="7"/>
  <c r="G772" i="7"/>
  <c r="G3135" i="7"/>
  <c r="G3136" i="7"/>
  <c r="G3137" i="7"/>
  <c r="G3138" i="7"/>
  <c r="G3139" i="7"/>
  <c r="G1448" i="7"/>
  <c r="G3140" i="7"/>
  <c r="G773" i="7"/>
  <c r="G3141" i="7"/>
  <c r="G1449" i="7"/>
  <c r="G1450" i="7"/>
  <c r="G3142" i="7"/>
  <c r="G3143" i="7"/>
  <c r="G1451" i="7"/>
  <c r="G3144" i="7"/>
  <c r="G1452" i="7"/>
  <c r="G3145" i="7"/>
  <c r="G1453" i="7"/>
  <c r="G331" i="7"/>
  <c r="G1454" i="7"/>
  <c r="G774" i="7"/>
  <c r="G775" i="7"/>
  <c r="G1455" i="7"/>
  <c r="G3146" i="7"/>
  <c r="G1456" i="7"/>
  <c r="G1457" i="7"/>
  <c r="G3147" i="7"/>
  <c r="G3148" i="7"/>
  <c r="G3149" i="7"/>
  <c r="G1458" i="7"/>
  <c r="G1459" i="7"/>
  <c r="G3150" i="7"/>
  <c r="G3151" i="7"/>
  <c r="G332" i="7"/>
  <c r="G3152" i="7"/>
  <c r="G3153" i="7"/>
  <c r="G1460" i="7"/>
  <c r="G3154" i="7"/>
  <c r="G3155" i="7"/>
  <c r="G3156" i="7"/>
  <c r="G3157" i="7"/>
  <c r="G3158" i="7"/>
  <c r="G3159" i="7"/>
  <c r="G3160" i="7"/>
  <c r="G776" i="7"/>
  <c r="G3161" i="7"/>
  <c r="G1461" i="7"/>
  <c r="G3162" i="7"/>
  <c r="G3163" i="7"/>
  <c r="G777" i="7"/>
  <c r="G778" i="7"/>
  <c r="G3164" i="7"/>
  <c r="G1462" i="7"/>
  <c r="G3165" i="7"/>
  <c r="G3166" i="7"/>
  <c r="G333" i="7"/>
  <c r="G3167" i="7"/>
  <c r="G3168" i="7"/>
  <c r="G3169" i="7"/>
  <c r="G3170" i="7"/>
  <c r="G334" i="7"/>
  <c r="G3171" i="7"/>
  <c r="G779" i="7"/>
  <c r="G780" i="7"/>
  <c r="G1463" i="7"/>
  <c r="G335" i="7"/>
  <c r="G3172" i="7"/>
  <c r="G1464" i="7"/>
  <c r="G1465" i="7"/>
  <c r="G781" i="7"/>
  <c r="G3173" i="7"/>
  <c r="G782" i="7"/>
  <c r="G1466" i="7"/>
  <c r="G1467" i="7"/>
  <c r="G17" i="7"/>
  <c r="G3174" i="7"/>
  <c r="G1468" i="7"/>
  <c r="G1469" i="7"/>
  <c r="G3175" i="7"/>
  <c r="G1470" i="7"/>
  <c r="G1471" i="7"/>
  <c r="G3176" i="7"/>
  <c r="G3177" i="7"/>
  <c r="G783" i="7"/>
  <c r="G3178" i="7"/>
  <c r="G336" i="7"/>
  <c r="G3179" i="7"/>
  <c r="G337" i="7"/>
  <c r="G118" i="7"/>
  <c r="G3180" i="7"/>
  <c r="G3181" i="7"/>
  <c r="G3182" i="7"/>
  <c r="G1472" i="7"/>
  <c r="G1473" i="7"/>
  <c r="G1474" i="7"/>
  <c r="G338" i="7"/>
  <c r="G1475" i="7"/>
  <c r="G3183" i="7"/>
  <c r="G1476" i="7"/>
  <c r="G3184" i="7"/>
  <c r="G3185" i="7"/>
  <c r="G3186" i="7"/>
  <c r="G339" i="7"/>
  <c r="G1477" i="7"/>
  <c r="G3187" i="7"/>
  <c r="G784" i="7"/>
  <c r="G3188" i="7"/>
  <c r="G1478" i="7"/>
  <c r="G785" i="7"/>
  <c r="G1479" i="7"/>
  <c r="G1480" i="7"/>
  <c r="G3189" i="7"/>
  <c r="G3190" i="7"/>
  <c r="G1481" i="7"/>
  <c r="G1482" i="7"/>
  <c r="G3191" i="7"/>
  <c r="G786" i="7"/>
  <c r="G787" i="7"/>
  <c r="G3192" i="7"/>
  <c r="G788" i="7"/>
  <c r="G3193" i="7"/>
  <c r="G3194" i="7"/>
  <c r="G3195" i="7"/>
  <c r="G3196" i="7"/>
  <c r="G3197" i="7"/>
  <c r="G3198" i="7"/>
  <c r="G3199" i="7"/>
  <c r="G3200" i="7"/>
  <c r="G3201" i="7"/>
  <c r="G340" i="7"/>
  <c r="G3202" i="7"/>
  <c r="G3203" i="7"/>
  <c r="G3204" i="7"/>
  <c r="G3205" i="7"/>
  <c r="G3206" i="7"/>
  <c r="G3207" i="7"/>
  <c r="G3208" i="7"/>
  <c r="G3209" i="7"/>
  <c r="G789" i="7"/>
  <c r="G3210" i="7"/>
  <c r="G3211" i="7"/>
  <c r="G3212" i="7"/>
  <c r="G1483" i="7"/>
  <c r="G3213" i="7"/>
  <c r="G3214" i="7"/>
  <c r="G3215" i="7"/>
  <c r="G790" i="7"/>
  <c r="G1484" i="7"/>
  <c r="G3216" i="7"/>
  <c r="G3217" i="7"/>
  <c r="G3218" i="7"/>
  <c r="G3219" i="7"/>
  <c r="G3220" i="7"/>
  <c r="G3221" i="7"/>
  <c r="G3222" i="7"/>
  <c r="G3223" i="7"/>
  <c r="G3224" i="7"/>
  <c r="G3225" i="7"/>
  <c r="G1485" i="7"/>
  <c r="G3226" i="7"/>
  <c r="G3227" i="7"/>
  <c r="G3228" i="7"/>
  <c r="G3229" i="7"/>
  <c r="G1486" i="7"/>
  <c r="G3230" i="7"/>
  <c r="G119" i="7"/>
  <c r="G3231" i="7"/>
  <c r="G120" i="7"/>
  <c r="G3232" i="7"/>
  <c r="G791" i="7"/>
  <c r="G3233" i="7"/>
  <c r="G3234" i="7"/>
  <c r="G3235" i="7"/>
  <c r="G3236" i="7"/>
  <c r="G3237" i="7"/>
  <c r="G3238" i="7"/>
  <c r="G1487" i="7"/>
  <c r="G3239" i="7"/>
  <c r="G3240" i="7"/>
  <c r="G3241" i="7"/>
  <c r="G792" i="7"/>
  <c r="G3242" i="7"/>
  <c r="G1488" i="7"/>
  <c r="G3243" i="7"/>
  <c r="G1489" i="7"/>
  <c r="G3244" i="7"/>
  <c r="G3245" i="7"/>
  <c r="G1490" i="7"/>
  <c r="G341" i="7"/>
  <c r="G3246" i="7"/>
  <c r="G3247" i="7"/>
  <c r="G3248" i="7"/>
  <c r="G3249" i="7"/>
  <c r="G3250" i="7"/>
  <c r="G3251" i="7"/>
  <c r="G3252" i="7"/>
  <c r="G1491" i="7"/>
  <c r="G3253" i="7"/>
  <c r="G3254" i="7"/>
  <c r="G3255" i="7"/>
  <c r="G3256" i="7"/>
  <c r="G3257" i="7"/>
  <c r="G3258" i="7"/>
  <c r="G3259" i="7"/>
  <c r="G3260" i="7"/>
  <c r="G342" i="7"/>
  <c r="G343" i="7"/>
  <c r="G3261" i="7"/>
  <c r="G3262" i="7"/>
  <c r="G793" i="7"/>
  <c r="G794" i="7"/>
  <c r="G795" i="7"/>
  <c r="G1492" i="7"/>
  <c r="G1493" i="7"/>
  <c r="G121" i="7"/>
  <c r="G3263" i="7"/>
  <c r="G3264" i="7"/>
  <c r="G3265" i="7"/>
  <c r="G3266" i="7"/>
  <c r="G3267" i="7"/>
  <c r="G3268" i="7"/>
  <c r="G3269" i="7"/>
  <c r="G3270" i="7"/>
  <c r="G3271" i="7"/>
  <c r="G3272" i="7"/>
  <c r="G796" i="7"/>
  <c r="G3273" i="7"/>
  <c r="G3274" i="7"/>
  <c r="G3275" i="7"/>
  <c r="G3276" i="7"/>
  <c r="G3277" i="7"/>
  <c r="G3278" i="7"/>
  <c r="G3279" i="7"/>
  <c r="G3280" i="7"/>
  <c r="G3281" i="7"/>
  <c r="G797" i="7"/>
  <c r="G3282" i="7"/>
  <c r="G3283" i="7"/>
  <c r="G3284" i="7"/>
  <c r="G3285" i="7"/>
  <c r="G3286" i="7"/>
  <c r="G1494" i="7"/>
  <c r="G1495" i="7"/>
  <c r="G1496" i="7"/>
  <c r="G344" i="7"/>
  <c r="G3287" i="7"/>
  <c r="G3288" i="7"/>
  <c r="G3289" i="7"/>
  <c r="G1497" i="7"/>
  <c r="G3290" i="7"/>
  <c r="G3291" i="7"/>
  <c r="G3292" i="7"/>
  <c r="G1498" i="7"/>
  <c r="G3293" i="7"/>
  <c r="G3294" i="7"/>
  <c r="G3295" i="7"/>
  <c r="G3296" i="7"/>
  <c r="G3297" i="7"/>
  <c r="G1499" i="7"/>
  <c r="G18" i="7"/>
  <c r="G3298" i="7"/>
  <c r="G1500" i="7"/>
  <c r="G3299" i="7"/>
  <c r="G3300" i="7"/>
  <c r="G3301" i="7"/>
  <c r="G3302" i="7"/>
  <c r="G3303" i="7"/>
  <c r="G1501" i="7"/>
  <c r="G1502" i="7"/>
  <c r="G1503" i="7"/>
  <c r="G798" i="7"/>
  <c r="G3304" i="7"/>
  <c r="G3305" i="7"/>
  <c r="G345" i="7"/>
  <c r="G3306" i="7"/>
  <c r="G3307" i="7"/>
  <c r="G346" i="7"/>
  <c r="G3308" i="7"/>
  <c r="G122" i="7"/>
  <c r="G3309" i="7"/>
  <c r="G3310" i="7"/>
  <c r="G3311" i="7"/>
  <c r="G1504" i="7"/>
  <c r="G1505" i="7"/>
  <c r="G3312" i="7"/>
  <c r="G799" i="7"/>
  <c r="G3313" i="7"/>
  <c r="G3314" i="7"/>
  <c r="G800" i="7"/>
  <c r="G3315" i="7"/>
  <c r="G3316" i="7"/>
  <c r="G1506" i="7"/>
  <c r="G3317" i="7"/>
  <c r="G3318" i="7"/>
  <c r="G1507" i="7"/>
  <c r="G3319" i="7"/>
  <c r="G1508" i="7"/>
  <c r="G3320" i="7"/>
  <c r="G3321" i="7"/>
  <c r="G3322" i="7"/>
  <c r="G3323" i="7"/>
  <c r="G1509" i="7"/>
  <c r="G3324" i="7"/>
  <c r="G3325" i="7"/>
  <c r="G3326" i="7"/>
  <c r="G347" i="7"/>
  <c r="G3327" i="7"/>
  <c r="G3328" i="7"/>
  <c r="G3329" i="7"/>
  <c r="G3330" i="7"/>
  <c r="G3331" i="7"/>
  <c r="G3332" i="7"/>
  <c r="G1510" i="7"/>
  <c r="G3333" i="7"/>
  <c r="G3334" i="7"/>
  <c r="G3335" i="7"/>
  <c r="G1511" i="7"/>
  <c r="G3336" i="7"/>
  <c r="G3337" i="7"/>
  <c r="G3338" i="7"/>
  <c r="G3339" i="7"/>
  <c r="G3340" i="7"/>
  <c r="G3341" i="7"/>
  <c r="G3342" i="7"/>
  <c r="G3343" i="7"/>
  <c r="G3344" i="7"/>
  <c r="G123" i="7"/>
  <c r="G3345" i="7"/>
  <c r="G3346" i="7"/>
  <c r="G124" i="7"/>
  <c r="G3347" i="7"/>
  <c r="G1512" i="7"/>
  <c r="G3348" i="7"/>
  <c r="G3349" i="7"/>
  <c r="G3350" i="7"/>
  <c r="G3351" i="7"/>
  <c r="G3352" i="7"/>
  <c r="G3353" i="7"/>
  <c r="G3354" i="7"/>
  <c r="G3355" i="7"/>
  <c r="G1513" i="7"/>
  <c r="G3356" i="7"/>
  <c r="G3357" i="7"/>
  <c r="G3358" i="7"/>
  <c r="G3359" i="7"/>
  <c r="G1514" i="7"/>
  <c r="G3360" i="7"/>
  <c r="G3361" i="7"/>
  <c r="G1515" i="7"/>
  <c r="G3362" i="7"/>
  <c r="G3363" i="7"/>
  <c r="G3364" i="7"/>
  <c r="G1516" i="7"/>
  <c r="G3365" i="7"/>
  <c r="G125" i="7"/>
  <c r="G3366" i="7"/>
  <c r="G3367" i="7"/>
  <c r="G1517" i="7"/>
  <c r="G3368" i="7"/>
  <c r="G3369" i="7"/>
  <c r="G3370" i="7"/>
  <c r="G3371" i="7"/>
  <c r="G3372" i="7"/>
  <c r="G1518" i="7"/>
  <c r="G3373" i="7"/>
  <c r="G3374" i="7"/>
  <c r="G801" i="7"/>
  <c r="G3375" i="7"/>
  <c r="G3376" i="7"/>
  <c r="G3377" i="7"/>
  <c r="G1519" i="7"/>
  <c r="G3378" i="7"/>
  <c r="G8" i="7"/>
  <c r="G802" i="7"/>
  <c r="G3379" i="7"/>
  <c r="G3380" i="7"/>
  <c r="G1520" i="7"/>
  <c r="G3381" i="7"/>
  <c r="G3382" i="7"/>
  <c r="G3383" i="7"/>
  <c r="G3384" i="7"/>
  <c r="G3385" i="7"/>
  <c r="G3386" i="7"/>
  <c r="G1521" i="7"/>
  <c r="G3387" i="7"/>
  <c r="G803" i="7"/>
  <c r="G804" i="7"/>
  <c r="G3388" i="7"/>
  <c r="G3389" i="7"/>
  <c r="G3390" i="7"/>
  <c r="G805" i="7"/>
  <c r="G3391" i="7"/>
  <c r="G3392" i="7"/>
  <c r="G806" i="7"/>
  <c r="G3393" i="7"/>
  <c r="G3394" i="7"/>
  <c r="G1522" i="7"/>
  <c r="G3395" i="7"/>
  <c r="G3396" i="7"/>
  <c r="G1523" i="7"/>
  <c r="G3397" i="7"/>
  <c r="G3398" i="7"/>
  <c r="G348" i="7"/>
  <c r="G3399" i="7"/>
  <c r="G3400" i="7"/>
  <c r="G1524" i="7"/>
  <c r="G3401" i="7"/>
  <c r="G3402" i="7"/>
  <c r="G3403" i="7"/>
  <c r="G3404" i="7"/>
  <c r="G3405" i="7"/>
  <c r="G1525" i="7"/>
  <c r="G3406" i="7"/>
  <c r="G3407" i="7"/>
  <c r="G3408" i="7"/>
  <c r="G3409" i="7"/>
  <c r="G3410" i="7"/>
  <c r="G3411" i="7"/>
  <c r="G1526" i="7"/>
  <c r="G3412" i="7"/>
  <c r="G1527" i="7"/>
  <c r="G3413" i="7"/>
  <c r="G3414" i="7"/>
  <c r="G1528" i="7"/>
  <c r="G3415" i="7"/>
  <c r="G1529" i="7"/>
  <c r="G3416" i="7"/>
  <c r="G3417" i="7"/>
  <c r="G3418" i="7"/>
  <c r="G3419" i="7"/>
  <c r="G3420" i="7"/>
  <c r="G1530" i="7"/>
  <c r="G1531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9" i="7"/>
  <c r="G3436" i="7"/>
  <c r="G3437" i="7"/>
  <c r="G3438" i="7"/>
  <c r="G3439" i="7"/>
  <c r="G3440" i="7"/>
  <c r="G3441" i="7"/>
  <c r="G3442" i="7"/>
  <c r="G1532" i="7"/>
  <c r="G3443" i="7"/>
  <c r="G3444" i="7"/>
  <c r="G3445" i="7"/>
  <c r="G3446" i="7"/>
  <c r="G3447" i="7"/>
  <c r="G3448" i="7"/>
  <c r="G3449" i="7"/>
  <c r="G3450" i="7"/>
  <c r="G1533" i="7"/>
  <c r="G3451" i="7"/>
  <c r="G3452" i="7"/>
  <c r="G3453" i="7"/>
  <c r="G3454" i="7"/>
  <c r="G3455" i="7"/>
  <c r="G1534" i="7"/>
  <c r="G1535" i="7"/>
  <c r="G3456" i="7"/>
  <c r="G3457" i="7"/>
  <c r="G126" i="7"/>
  <c r="G3458" i="7"/>
  <c r="G807" i="7"/>
  <c r="G3459" i="7"/>
  <c r="G3460" i="7"/>
  <c r="G808" i="7"/>
  <c r="G3461" i="7"/>
  <c r="G3462" i="7"/>
  <c r="G350" i="7"/>
  <c r="G1536" i="7"/>
  <c r="G1537" i="7"/>
  <c r="G127" i="7"/>
  <c r="G351" i="7"/>
  <c r="G3463" i="7"/>
  <c r="G3464" i="7"/>
  <c r="G352" i="7"/>
  <c r="G3465" i="7"/>
  <c r="G128" i="7"/>
  <c r="G1538" i="7"/>
  <c r="G809" i="7"/>
  <c r="G129" i="7"/>
  <c r="G1539" i="7"/>
  <c r="G3466" i="7"/>
  <c r="G353" i="7"/>
  <c r="G3467" i="7"/>
  <c r="G1540" i="7"/>
  <c r="G1541" i="7"/>
  <c r="G1542" i="7"/>
  <c r="G3468" i="7"/>
  <c r="G3469" i="7"/>
  <c r="G3470" i="7"/>
  <c r="G1543" i="7"/>
  <c r="G810" i="7"/>
  <c r="G354" i="7"/>
  <c r="G811" i="7"/>
  <c r="G3471" i="7"/>
  <c r="G812" i="7"/>
  <c r="G3472" i="7"/>
  <c r="G1544" i="7"/>
  <c r="G44" i="7"/>
  <c r="G355" i="7"/>
  <c r="G356" i="7"/>
  <c r="G3473" i="7"/>
  <c r="G813" i="7"/>
  <c r="G814" i="7"/>
  <c r="G1545" i="7"/>
  <c r="G130" i="7"/>
  <c r="G3474" i="7"/>
  <c r="G1546" i="7"/>
  <c r="G45" i="7"/>
  <c r="G3475" i="7"/>
  <c r="G1547" i="7"/>
  <c r="G3476" i="7"/>
  <c r="G1548" i="7"/>
  <c r="G815" i="7"/>
  <c r="G816" i="7"/>
  <c r="G3477" i="7"/>
  <c r="G3478" i="7"/>
  <c r="G1549" i="7"/>
  <c r="G3479" i="7"/>
  <c r="G817" i="7"/>
  <c r="G3480" i="7"/>
  <c r="G357" i="7"/>
  <c r="G818" i="7"/>
  <c r="G358" i="7"/>
  <c r="G3481" i="7"/>
  <c r="G3482" i="7"/>
  <c r="G359" i="7"/>
  <c r="G3483" i="7"/>
  <c r="G1550" i="7"/>
  <c r="G3484" i="7"/>
  <c r="G3485" i="7"/>
  <c r="G3486" i="7"/>
  <c r="G3487" i="7"/>
  <c r="G1551" i="7"/>
  <c r="G3488" i="7"/>
  <c r="G819" i="7"/>
  <c r="G1552" i="7"/>
  <c r="G3489" i="7"/>
  <c r="G1553" i="7"/>
  <c r="G1554" i="7"/>
  <c r="G3490" i="7"/>
  <c r="G3491" i="7"/>
  <c r="G3492" i="7"/>
  <c r="G820" i="7"/>
  <c r="G3493" i="7"/>
  <c r="G821" i="7"/>
  <c r="G3494" i="7"/>
  <c r="G3495" i="7"/>
  <c r="G3496" i="7"/>
  <c r="G3497" i="7"/>
  <c r="G3498" i="7"/>
  <c r="G3499" i="7"/>
  <c r="G3500" i="7"/>
  <c r="G3501" i="7"/>
  <c r="G3502" i="7"/>
  <c r="G3503" i="7"/>
  <c r="G1555" i="7"/>
  <c r="G3504" i="7"/>
  <c r="G3505" i="7"/>
  <c r="G3506" i="7"/>
  <c r="G3507" i="7"/>
  <c r="G3508" i="7"/>
  <c r="G3509" i="7"/>
  <c r="G3510" i="7"/>
  <c r="G3511" i="7"/>
  <c r="G822" i="7"/>
  <c r="G3512" i="7"/>
  <c r="G3513" i="7"/>
  <c r="G3514" i="7"/>
  <c r="G360" i="7"/>
  <c r="G823" i="7"/>
  <c r="G3515" i="7"/>
  <c r="G361" i="7"/>
  <c r="G3516" i="7"/>
  <c r="G3517" i="7"/>
  <c r="G3518" i="7"/>
  <c r="G1556" i="7"/>
  <c r="G3519" i="7"/>
  <c r="G3520" i="7"/>
  <c r="G3521" i="7"/>
  <c r="G824" i="7"/>
  <c r="G1557" i="7"/>
  <c r="G3522" i="7"/>
  <c r="G3523" i="7"/>
  <c r="G3524" i="7"/>
  <c r="G3525" i="7"/>
  <c r="G362" i="7"/>
  <c r="G1558" i="7"/>
  <c r="G3526" i="7"/>
  <c r="G3527" i="7"/>
  <c r="G1559" i="7"/>
  <c r="G1560" i="7"/>
  <c r="G1561" i="7"/>
  <c r="G3528" i="7"/>
  <c r="G3529" i="7"/>
  <c r="G3530" i="7"/>
  <c r="G3531" i="7"/>
  <c r="G363" i="7"/>
  <c r="G1562" i="7"/>
  <c r="G1563" i="7"/>
  <c r="G3532" i="7"/>
  <c r="G364" i="7"/>
  <c r="G3533" i="7"/>
  <c r="G3534" i="7"/>
  <c r="G3535" i="7"/>
  <c r="G3536" i="7"/>
  <c r="G46" i="7"/>
  <c r="G3537" i="7"/>
  <c r="G3538" i="7"/>
  <c r="G365" i="7"/>
  <c r="G3539" i="7"/>
  <c r="G3540" i="7"/>
  <c r="G825" i="7"/>
  <c r="G3541" i="7"/>
  <c r="G3542" i="7"/>
  <c r="G3543" i="7"/>
  <c r="G3544" i="7"/>
  <c r="G3545" i="7"/>
  <c r="G3546" i="7"/>
  <c r="G3547" i="7"/>
  <c r="G3548" i="7"/>
  <c r="G826" i="7"/>
  <c r="G3549" i="7"/>
  <c r="G3550" i="7"/>
  <c r="G1564" i="7"/>
  <c r="G3551" i="7"/>
  <c r="G3552" i="7"/>
  <c r="G131" i="7"/>
  <c r="G3553" i="7"/>
  <c r="G3554" i="7"/>
  <c r="G366" i="7"/>
  <c r="G3555" i="7"/>
  <c r="G47" i="7"/>
  <c r="G1565" i="7"/>
  <c r="G3556" i="7"/>
  <c r="G3557" i="7"/>
  <c r="G3558" i="7"/>
  <c r="G3559" i="7"/>
  <c r="G3560" i="7"/>
  <c r="G1566" i="7"/>
  <c r="G827" i="7"/>
  <c r="G367" i="7"/>
  <c r="G3561" i="7"/>
  <c r="G828" i="7"/>
  <c r="G132" i="7"/>
  <c r="G829" i="7"/>
  <c r="G3562" i="7"/>
  <c r="G1567" i="7"/>
  <c r="G1568" i="7"/>
  <c r="G3563" i="7"/>
  <c r="G3564" i="7"/>
  <c r="G3565" i="7"/>
  <c r="G3566" i="7"/>
  <c r="G3567" i="7"/>
  <c r="G3568" i="7"/>
  <c r="G3569" i="7"/>
  <c r="G1569" i="7"/>
  <c r="G830" i="7"/>
  <c r="G368" i="7"/>
  <c r="G1570" i="7"/>
  <c r="G1571" i="7"/>
  <c r="G1572" i="7"/>
  <c r="G831" i="7"/>
  <c r="G1573" i="7"/>
  <c r="G1574" i="7"/>
  <c r="G3570" i="7"/>
  <c r="G832" i="7"/>
  <c r="G3571" i="7"/>
  <c r="G3572" i="7"/>
  <c r="G3573" i="7"/>
  <c r="G1575" i="7"/>
  <c r="G1576" i="7"/>
  <c r="G1577" i="7"/>
  <c r="G1578" i="7"/>
  <c r="G3574" i="7"/>
  <c r="G3575" i="7"/>
  <c r="G3576" i="7"/>
  <c r="G3577" i="7"/>
  <c r="G1579" i="7"/>
  <c r="G833" i="7"/>
  <c r="G3578" i="7"/>
  <c r="G834" i="7"/>
  <c r="G3579" i="7"/>
  <c r="G1580" i="7"/>
  <c r="G1581" i="7"/>
  <c r="G1582" i="7"/>
  <c r="G369" i="7"/>
  <c r="G835" i="7"/>
  <c r="G3580" i="7"/>
  <c r="G133" i="7"/>
  <c r="G3581" i="7"/>
  <c r="G836" i="7"/>
  <c r="G3582" i="7"/>
  <c r="G837" i="7"/>
  <c r="G3583" i="7"/>
  <c r="G1583" i="7"/>
  <c r="G1584" i="7"/>
  <c r="G1585" i="7"/>
  <c r="G3584" i="7"/>
  <c r="G3585" i="7"/>
  <c r="G838" i="7"/>
  <c r="G1586" i="7"/>
  <c r="G839" i="7"/>
  <c r="G134" i="7"/>
  <c r="G3586" i="7"/>
  <c r="G3587" i="7"/>
  <c r="G1587" i="7"/>
  <c r="G840" i="7"/>
  <c r="G3588" i="7"/>
  <c r="G1588" i="7"/>
  <c r="G135" i="7"/>
  <c r="G3589" i="7"/>
  <c r="G1589" i="7"/>
  <c r="G841" i="7"/>
  <c r="G3590" i="7"/>
  <c r="G3591" i="7"/>
  <c r="G3592" i="7"/>
  <c r="G1590" i="7"/>
  <c r="G3593" i="7"/>
  <c r="G1591" i="7"/>
  <c r="G370" i="7"/>
  <c r="G3594" i="7"/>
  <c r="G371" i="7"/>
  <c r="G3595" i="7"/>
  <c r="G3596" i="7"/>
  <c r="G3597" i="7"/>
  <c r="G3598" i="7"/>
  <c r="G3599" i="7"/>
  <c r="G3600" i="7"/>
  <c r="G1592" i="7"/>
  <c r="G1593" i="7"/>
  <c r="G1594" i="7"/>
  <c r="G842" i="7"/>
  <c r="G372" i="7"/>
  <c r="G3601" i="7"/>
  <c r="G3602" i="7"/>
  <c r="G3603" i="7"/>
  <c r="G373" i="7"/>
  <c r="G3604" i="7"/>
  <c r="G1595" i="7"/>
  <c r="G1596" i="7"/>
  <c r="G3605" i="7"/>
  <c r="G3606" i="7"/>
  <c r="G374" i="7"/>
  <c r="G843" i="7"/>
  <c r="G1597" i="7"/>
  <c r="G1598" i="7"/>
  <c r="G1599" i="7"/>
  <c r="G48" i="7"/>
  <c r="G1600" i="7"/>
  <c r="G1601" i="7"/>
  <c r="G844" i="7"/>
  <c r="G845" i="7"/>
  <c r="G3607" i="7"/>
  <c r="G375" i="7"/>
  <c r="G3608" i="7"/>
  <c r="G1602" i="7"/>
  <c r="G3609" i="7"/>
  <c r="G846" i="7"/>
  <c r="G1603" i="7"/>
  <c r="G1604" i="7"/>
  <c r="G1605" i="7"/>
  <c r="G3610" i="7"/>
  <c r="G3611" i="7"/>
  <c r="G136" i="7"/>
  <c r="G3612" i="7"/>
  <c r="G3613" i="7"/>
  <c r="G376" i="7"/>
  <c r="G1606" i="7"/>
  <c r="G847" i="7"/>
  <c r="G1607" i="7"/>
  <c r="G1608" i="7"/>
  <c r="G3614" i="7"/>
  <c r="G3615" i="7"/>
  <c r="G3616" i="7"/>
  <c r="G377" i="7"/>
  <c r="G3617" i="7"/>
  <c r="G3618" i="7"/>
  <c r="G3619" i="7"/>
  <c r="G1609" i="7"/>
  <c r="G378" i="7"/>
  <c r="G3620" i="7"/>
  <c r="G3621" i="7"/>
  <c r="G3622" i="7"/>
  <c r="G1610" i="7"/>
  <c r="G3623" i="7"/>
  <c r="G848" i="7"/>
  <c r="G3624" i="7"/>
  <c r="G3625" i="7"/>
  <c r="G3626" i="7"/>
  <c r="G3627" i="7"/>
  <c r="G1611" i="7"/>
  <c r="G3628" i="7"/>
  <c r="G137" i="7"/>
  <c r="G849" i="7"/>
  <c r="G3629" i="7"/>
  <c r="G850" i="7"/>
  <c r="G3630" i="7"/>
  <c r="G1612" i="7"/>
  <c r="G3631" i="7"/>
  <c r="G3632" i="7"/>
  <c r="G851" i="7"/>
  <c r="G3633" i="7"/>
  <c r="G1613" i="7"/>
  <c r="G1614" i="7"/>
  <c r="G852" i="7"/>
  <c r="G1615" i="7"/>
  <c r="G853" i="7"/>
  <c r="G3634" i="7"/>
  <c r="G3635" i="7"/>
  <c r="G854" i="7"/>
  <c r="G3636" i="7"/>
  <c r="G855" i="7"/>
  <c r="G856" i="7"/>
  <c r="G857" i="7"/>
  <c r="G858" i="7"/>
  <c r="G3637" i="7"/>
  <c r="G3638" i="7"/>
  <c r="G3639" i="7"/>
  <c r="G859" i="7"/>
  <c r="G860" i="7"/>
  <c r="G1616" i="7"/>
  <c r="G1617" i="7"/>
  <c r="G3640" i="7"/>
  <c r="G861" i="7"/>
  <c r="G3641" i="7"/>
  <c r="G3642" i="7"/>
  <c r="G3643" i="7"/>
  <c r="G862" i="7"/>
  <c r="G3644" i="7"/>
  <c r="G3645" i="7"/>
  <c r="G3646" i="7"/>
  <c r="G3647" i="7"/>
  <c r="G3648" i="7"/>
  <c r="G3649" i="7"/>
  <c r="G3650" i="7"/>
  <c r="G1618" i="7"/>
  <c r="G1619" i="7"/>
  <c r="G3651" i="7"/>
  <c r="G379" i="7"/>
  <c r="G1620" i="7"/>
  <c r="G863" i="7"/>
  <c r="G1621" i="7"/>
  <c r="G3652" i="7"/>
  <c r="G3653" i="7"/>
  <c r="G1622" i="7"/>
  <c r="G864" i="7"/>
  <c r="G3654" i="7"/>
  <c r="G3655" i="7"/>
  <c r="G138" i="7"/>
  <c r="G1623" i="7"/>
  <c r="G1624" i="7"/>
  <c r="G3656" i="7"/>
  <c r="G1625" i="7"/>
  <c r="G380" i="7"/>
  <c r="G3657" i="7"/>
  <c r="G1626" i="7"/>
  <c r="G1627" i="7"/>
  <c r="G865" i="7"/>
  <c r="G3658" i="7"/>
  <c r="G1628" i="7"/>
  <c r="G49" i="7"/>
  <c r="G381" i="7"/>
  <c r="G1629" i="7"/>
  <c r="G3659" i="7"/>
  <c r="G382" i="7"/>
  <c r="G139" i="7"/>
  <c r="G383" i="7"/>
  <c r="G866" i="7"/>
  <c r="G3660" i="7"/>
  <c r="G3661" i="7"/>
  <c r="G1630" i="7"/>
  <c r="G3662" i="7"/>
  <c r="G867" i="7"/>
  <c r="G3663" i="7"/>
  <c r="G3664" i="7"/>
  <c r="G3665" i="7"/>
  <c r="G3666" i="7"/>
  <c r="G3667" i="7"/>
  <c r="G1631" i="7"/>
  <c r="G1632" i="7"/>
  <c r="G140" i="7"/>
  <c r="G868" i="7"/>
  <c r="G384" i="7"/>
  <c r="G1633" i="7"/>
  <c r="G3668" i="7"/>
  <c r="G3669" i="7"/>
  <c r="G869" i="7"/>
  <c r="G3670" i="7"/>
  <c r="G1634" i="7"/>
  <c r="G3671" i="7"/>
  <c r="G385" i="7"/>
  <c r="G3672" i="7"/>
  <c r="G1635" i="7"/>
  <c r="G3673" i="7"/>
  <c r="G1636" i="7"/>
  <c r="G1637" i="7"/>
  <c r="G3674" i="7"/>
  <c r="G3675" i="7"/>
  <c r="G1638" i="7"/>
  <c r="G386" i="7"/>
  <c r="G3676" i="7"/>
  <c r="G3677" i="7"/>
  <c r="G3678" i="7"/>
  <c r="G3679" i="7"/>
  <c r="G1639" i="7"/>
  <c r="G3680" i="7"/>
  <c r="G3681" i="7"/>
  <c r="G387" i="7"/>
  <c r="G1640" i="7"/>
  <c r="G3682" i="7"/>
  <c r="G870" i="7"/>
  <c r="G3683" i="7"/>
  <c r="G141" i="7"/>
  <c r="G3684" i="7"/>
  <c r="G3685" i="7"/>
  <c r="G1641" i="7"/>
  <c r="G3686" i="7"/>
  <c r="G1642" i="7"/>
  <c r="G3687" i="7"/>
  <c r="G1643" i="7"/>
  <c r="G50" i="7"/>
  <c r="G3688" i="7"/>
  <c r="G142" i="7"/>
  <c r="G1644" i="7"/>
  <c r="G871" i="7"/>
  <c r="G872" i="7"/>
  <c r="G3689" i="7"/>
  <c r="G1645" i="7"/>
  <c r="G3690" i="7"/>
  <c r="G3691" i="7"/>
  <c r="G3692" i="7"/>
  <c r="G1646" i="7"/>
  <c r="G873" i="7"/>
  <c r="G388" i="7"/>
  <c r="G1647" i="7"/>
  <c r="G3693" i="7"/>
  <c r="G1648" i="7"/>
  <c r="G389" i="7"/>
  <c r="G874" i="7"/>
  <c r="G1649" i="7"/>
  <c r="G3694" i="7"/>
  <c r="G875" i="7"/>
  <c r="G1650" i="7"/>
  <c r="G1651" i="7"/>
  <c r="G3695" i="7"/>
  <c r="G390" i="7"/>
  <c r="G391" i="7"/>
  <c r="G392" i="7"/>
  <c r="G3696" i="7"/>
  <c r="G1652" i="7"/>
  <c r="G876" i="7"/>
  <c r="G393" i="7"/>
  <c r="G3697" i="7"/>
  <c r="G3698" i="7"/>
  <c r="G877" i="7"/>
  <c r="G878" i="7"/>
  <c r="G879" i="7"/>
  <c r="G3699" i="7"/>
  <c r="G1653" i="7"/>
  <c r="G1654" i="7"/>
  <c r="G880" i="7"/>
  <c r="G3700" i="7"/>
  <c r="G881" i="7"/>
  <c r="G394" i="7"/>
  <c r="G3701" i="7"/>
  <c r="G3702" i="7"/>
  <c r="G882" i="7"/>
  <c r="G883" i="7"/>
  <c r="G3703" i="7"/>
  <c r="G3704" i="7"/>
  <c r="G3705" i="7"/>
  <c r="G1655" i="7"/>
  <c r="G3706" i="7"/>
  <c r="G1656" i="7"/>
  <c r="G3707" i="7"/>
  <c r="G3708" i="7"/>
  <c r="G3709" i="7"/>
  <c r="G3710" i="7"/>
  <c r="G1657" i="7"/>
  <c r="G395" i="7"/>
  <c r="G396" i="7"/>
  <c r="G1658" i="7"/>
  <c r="G1659" i="7"/>
  <c r="G3711" i="7"/>
  <c r="G397" i="7"/>
  <c r="G1660" i="7"/>
  <c r="G3712" i="7"/>
  <c r="G3713" i="7"/>
  <c r="G884" i="7"/>
  <c r="G3714" i="7"/>
  <c r="G3715" i="7"/>
  <c r="G51" i="7"/>
  <c r="G1661" i="7"/>
  <c r="G1662" i="7"/>
  <c r="G398" i="7"/>
  <c r="G1663" i="7"/>
  <c r="G1664" i="7"/>
  <c r="G885" i="7"/>
  <c r="G1665" i="7"/>
  <c r="G399" i="7"/>
  <c r="G886" i="7"/>
  <c r="G3716" i="7"/>
  <c r="G3717" i="7"/>
  <c r="G3718" i="7"/>
  <c r="G3719" i="7"/>
  <c r="G1666" i="7"/>
  <c r="G3720" i="7"/>
  <c r="G887" i="7"/>
  <c r="G400" i="7"/>
  <c r="G888" i="7"/>
  <c r="G401" i="7"/>
  <c r="G3721" i="7"/>
  <c r="G3722" i="7"/>
  <c r="G3723" i="7"/>
  <c r="G1667" i="7"/>
  <c r="G3724" i="7"/>
  <c r="G889" i="7"/>
  <c r="G1668" i="7"/>
  <c r="G3725" i="7"/>
  <c r="G402" i="7"/>
  <c r="G3726" i="7"/>
  <c r="G403" i="7"/>
  <c r="G3727" i="7"/>
  <c r="G3728" i="7"/>
  <c r="G3729" i="7"/>
  <c r="G3730" i="7"/>
  <c r="G3731" i="7"/>
  <c r="G3732" i="7"/>
  <c r="G143" i="7"/>
  <c r="G3733" i="7"/>
  <c r="G3734" i="7"/>
  <c r="G144" i="7"/>
  <c r="G1669" i="7"/>
  <c r="G890" i="7"/>
  <c r="G3735" i="7"/>
  <c r="G891" i="7"/>
  <c r="G3736" i="7"/>
  <c r="G1670" i="7"/>
  <c r="G1671" i="7"/>
  <c r="G1672" i="7"/>
  <c r="G1673" i="7"/>
  <c r="G3737" i="7"/>
  <c r="G1674" i="7"/>
  <c r="G3738" i="7"/>
  <c r="G1675" i="7"/>
  <c r="G892" i="7"/>
  <c r="G3739" i="7"/>
  <c r="G1676" i="7"/>
  <c r="G404" i="7"/>
  <c r="G405" i="7"/>
  <c r="G3740" i="7"/>
  <c r="G1677" i="7"/>
  <c r="G3741" i="7"/>
  <c r="G1678" i="7"/>
  <c r="G3742" i="7"/>
  <c r="G3743" i="7"/>
  <c r="G3744" i="7"/>
  <c r="G406" i="7"/>
  <c r="G893" i="7"/>
  <c r="G3745" i="7"/>
  <c r="G3746" i="7"/>
  <c r="G894" i="7"/>
  <c r="G3747" i="7"/>
  <c r="G3748" i="7"/>
  <c r="G1679" i="7"/>
  <c r="G1680" i="7"/>
  <c r="G145" i="7"/>
  <c r="G1681" i="7"/>
  <c r="G1682" i="7"/>
  <c r="G3749" i="7"/>
  <c r="G1683" i="7"/>
  <c r="G1684" i="7"/>
  <c r="G3750" i="7"/>
  <c r="G3751" i="7"/>
  <c r="G407" i="7"/>
  <c r="G1685" i="7"/>
  <c r="G19" i="7"/>
  <c r="G3752" i="7"/>
  <c r="G895" i="7"/>
  <c r="G3753" i="7"/>
  <c r="G146" i="7"/>
  <c r="G896" i="7"/>
  <c r="G1686" i="7"/>
  <c r="G3754" i="7"/>
  <c r="G3755" i="7"/>
  <c r="G3756" i="7"/>
  <c r="G1687" i="7"/>
  <c r="G3757" i="7"/>
  <c r="G408" i="7"/>
  <c r="G3758" i="7"/>
  <c r="G1688" i="7"/>
  <c r="G147" i="7"/>
  <c r="G3759" i="7"/>
  <c r="G3760" i="7"/>
  <c r="G3761" i="7"/>
  <c r="G897" i="7"/>
  <c r="G3762" i="7"/>
  <c r="G1689" i="7"/>
  <c r="G3763" i="7"/>
  <c r="G1690" i="7"/>
  <c r="G3764" i="7"/>
  <c r="G898" i="7"/>
  <c r="G3765" i="7"/>
  <c r="G3766" i="7"/>
  <c r="G3767" i="7"/>
  <c r="G3768" i="7"/>
  <c r="G3769" i="7"/>
  <c r="G3770" i="7"/>
  <c r="G1691" i="7"/>
  <c r="G3771" i="7"/>
  <c r="G3772" i="7"/>
  <c r="G3773" i="7"/>
  <c r="G3774" i="7"/>
  <c r="G3775" i="7"/>
  <c r="G1692" i="7"/>
  <c r="G3776" i="7"/>
  <c r="G1693" i="7"/>
  <c r="G3777" i="7"/>
  <c r="G3778" i="7"/>
  <c r="G3779" i="7"/>
  <c r="G1694" i="7"/>
  <c r="G1695" i="7"/>
  <c r="G3780" i="7"/>
  <c r="G3781" i="7"/>
  <c r="G1696" i="7"/>
  <c r="G3782" i="7"/>
  <c r="G1697" i="7"/>
  <c r="G899" i="7"/>
  <c r="G3783" i="7"/>
  <c r="G3784" i="7"/>
  <c r="G3785" i="7"/>
  <c r="G900" i="7"/>
  <c r="G409" i="7"/>
  <c r="G1698" i="7"/>
  <c r="G3786" i="7"/>
  <c r="G3787" i="7"/>
  <c r="G3788" i="7"/>
  <c r="G1699" i="7"/>
  <c r="G901" i="7"/>
  <c r="G3789" i="7"/>
  <c r="G3790" i="7"/>
  <c r="G3791" i="7"/>
  <c r="G3792" i="7"/>
  <c r="G410" i="7"/>
  <c r="G3793" i="7"/>
  <c r="G3794" i="7"/>
  <c r="G3795" i="7"/>
  <c r="G3796" i="7"/>
  <c r="G3797" i="7"/>
  <c r="G3798" i="7"/>
  <c r="G3799" i="7"/>
  <c r="G3800" i="7"/>
  <c r="G3801" i="7"/>
  <c r="G3802" i="7"/>
  <c r="G1700" i="7"/>
  <c r="G3803" i="7"/>
  <c r="G3804" i="7"/>
  <c r="G3805" i="7"/>
  <c r="G3806" i="7"/>
  <c r="G1701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902" i="7"/>
  <c r="G903" i="7"/>
  <c r="G904" i="7"/>
  <c r="G1702" i="7"/>
  <c r="G1703" i="7"/>
  <c r="G3821" i="7"/>
  <c r="G905" i="7"/>
  <c r="G3822" i="7"/>
  <c r="G3823" i="7"/>
  <c r="G3824" i="7"/>
  <c r="G3825" i="7"/>
  <c r="G1704" i="7"/>
  <c r="G3826" i="7"/>
  <c r="G906" i="7"/>
  <c r="G1705" i="7"/>
  <c r="G3827" i="7"/>
  <c r="G411" i="7"/>
  <c r="G1706" i="7"/>
  <c r="G3828" i="7"/>
  <c r="G3829" i="7"/>
  <c r="G3830" i="7"/>
  <c r="G3831" i="7"/>
  <c r="G3832" i="7"/>
  <c r="G3833" i="7"/>
  <c r="G1707" i="7"/>
  <c r="G1708" i="7"/>
  <c r="G3834" i="7"/>
  <c r="G3835" i="7"/>
  <c r="G3836" i="7"/>
  <c r="G3837" i="7"/>
  <c r="G3838" i="7"/>
  <c r="G3839" i="7"/>
  <c r="G3840" i="7"/>
  <c r="G907" i="7"/>
  <c r="G3841" i="7"/>
  <c r="G908" i="7"/>
  <c r="G909" i="7"/>
  <c r="G3842" i="7"/>
  <c r="G148" i="7"/>
  <c r="G1709" i="7"/>
  <c r="G149" i="7"/>
  <c r="G3843" i="7"/>
  <c r="G1710" i="7"/>
  <c r="G52" i="7"/>
  <c r="G910" i="7"/>
  <c r="G1711" i="7"/>
  <c r="G3844" i="7"/>
  <c r="G3845" i="7"/>
  <c r="G911" i="7"/>
  <c r="G3846" i="7"/>
  <c r="G53" i="7"/>
  <c r="G150" i="7"/>
  <c r="G412" i="7"/>
  <c r="G3847" i="7"/>
  <c r="G3848" i="7"/>
  <c r="G413" i="7"/>
  <c r="G1712" i="7"/>
  <c r="G3849" i="7"/>
  <c r="G1713" i="7"/>
  <c r="G414" i="7"/>
  <c r="G1714" i="7"/>
  <c r="G3850" i="7"/>
  <c r="G3851" i="7"/>
  <c r="G3852" i="7"/>
  <c r="G3853" i="7"/>
  <c r="G3854" i="7"/>
  <c r="G3855" i="7"/>
  <c r="G3856" i="7"/>
  <c r="G1715" i="7"/>
  <c r="G3857" i="7"/>
  <c r="G1716" i="7"/>
  <c r="G415" i="7"/>
  <c r="G1717" i="7"/>
  <c r="G3858" i="7"/>
  <c r="G3859" i="7"/>
  <c r="G3860" i="7"/>
  <c r="G3861" i="7"/>
  <c r="G3862" i="7"/>
  <c r="G416" i="7"/>
  <c r="G3863" i="7"/>
  <c r="G1718" i="7"/>
  <c r="G3864" i="7"/>
  <c r="G417" i="7"/>
  <c r="G3865" i="7"/>
  <c r="G3866" i="7"/>
  <c r="G912" i="7"/>
  <c r="G1719" i="7"/>
  <c r="G1720" i="7"/>
  <c r="G3867" i="7"/>
  <c r="G1721" i="7"/>
  <c r="G3868" i="7"/>
  <c r="G3869" i="7"/>
  <c r="G3870" i="7"/>
  <c r="G418" i="7"/>
  <c r="G913" i="7"/>
  <c r="G3871" i="7"/>
  <c r="G3872" i="7"/>
  <c r="G3873" i="7"/>
  <c r="G3874" i="7"/>
  <c r="G3875" i="7"/>
  <c r="G151" i="7"/>
  <c r="G3876" i="7"/>
  <c r="G1722" i="7"/>
  <c r="G1723" i="7"/>
  <c r="G1724" i="7"/>
  <c r="G914" i="7"/>
  <c r="G3877" i="7"/>
  <c r="G1725" i="7"/>
  <c r="G3878" i="7"/>
  <c r="G3879" i="7"/>
  <c r="G1726" i="7"/>
  <c r="G3880" i="7"/>
  <c r="G3881" i="7"/>
  <c r="G3882" i="7"/>
  <c r="G915" i="7"/>
  <c r="G419" i="7"/>
  <c r="G1727" i="7"/>
  <c r="G3883" i="7"/>
  <c r="G3884" i="7"/>
  <c r="G916" i="7"/>
  <c r="G3885" i="7"/>
  <c r="G3886" i="7"/>
  <c r="G1728" i="7"/>
  <c r="G1729" i="7"/>
  <c r="G1730" i="7"/>
  <c r="G3887" i="7"/>
  <c r="G917" i="7"/>
  <c r="G3888" i="7"/>
  <c r="G3889" i="7"/>
  <c r="G3890" i="7"/>
  <c r="G3891" i="7"/>
  <c r="G918" i="7"/>
  <c r="G919" i="7"/>
  <c r="G1731" i="7"/>
  <c r="G1732" i="7"/>
  <c r="G3892" i="7"/>
  <c r="G920" i="7"/>
  <c r="G3893" i="7"/>
  <c r="G3894" i="7"/>
  <c r="G3895" i="7"/>
  <c r="G3896" i="7"/>
  <c r="G921" i="7"/>
  <c r="G3897" i="7"/>
  <c r="G922" i="7"/>
  <c r="G1733" i="7"/>
  <c r="G3898" i="7"/>
  <c r="G3899" i="7"/>
  <c r="G3900" i="7"/>
  <c r="G3901" i="7"/>
  <c r="G923" i="7"/>
  <c r="G924" i="7"/>
  <c r="G420" i="7"/>
  <c r="G3902" i="7"/>
  <c r="G3903" i="7"/>
  <c r="G3904" i="7"/>
  <c r="G3905" i="7"/>
  <c r="G3906" i="7"/>
  <c r="G3907" i="7"/>
  <c r="G3908" i="7"/>
  <c r="G3909" i="7"/>
  <c r="G1734" i="7"/>
  <c r="G421" i="7"/>
  <c r="G422" i="7"/>
  <c r="G925" i="7"/>
  <c r="G3910" i="7"/>
  <c r="G3911" i="7"/>
  <c r="G926" i="7"/>
  <c r="G3912" i="7"/>
  <c r="G927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1735" i="7"/>
  <c r="G1736" i="7"/>
  <c r="G423" i="7"/>
  <c r="G1737" i="7"/>
  <c r="G928" i="7"/>
  <c r="G3940" i="7"/>
  <c r="G929" i="7"/>
  <c r="G1738" i="7"/>
  <c r="G1739" i="7"/>
  <c r="G1740" i="7"/>
  <c r="G930" i="7"/>
  <c r="G3941" i="7"/>
  <c r="G3942" i="7"/>
  <c r="G3943" i="7"/>
  <c r="G3944" i="7"/>
  <c r="G3945" i="7"/>
  <c r="G3946" i="7"/>
  <c r="G3947" i="7"/>
  <c r="G1741" i="7"/>
  <c r="G1742" i="7"/>
  <c r="G931" i="7"/>
  <c r="G3948" i="7"/>
  <c r="G3949" i="7"/>
  <c r="G3950" i="7"/>
  <c r="G3951" i="7"/>
  <c r="G932" i="7"/>
  <c r="G424" i="7"/>
  <c r="G3952" i="7"/>
  <c r="G3953" i="7"/>
  <c r="G3954" i="7"/>
  <c r="G3955" i="7"/>
  <c r="G3956" i="7"/>
  <c r="G3957" i="7"/>
  <c r="G3958" i="7"/>
  <c r="G3959" i="7"/>
  <c r="G3960" i="7"/>
  <c r="G3961" i="7"/>
  <c r="G1743" i="7"/>
  <c r="G3962" i="7"/>
  <c r="G3963" i="7"/>
  <c r="G3964" i="7"/>
  <c r="G933" i="7"/>
  <c r="G3965" i="7"/>
  <c r="G3966" i="7"/>
  <c r="G1744" i="7"/>
  <c r="G3967" i="7"/>
  <c r="G3968" i="7"/>
  <c r="G1745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934" i="7"/>
  <c r="G1746" i="7"/>
  <c r="G3981" i="7"/>
  <c r="G3982" i="7"/>
  <c r="G3983" i="7"/>
  <c r="G3984" i="7"/>
  <c r="G3985" i="7"/>
  <c r="G1747" i="7"/>
  <c r="G1748" i="7"/>
  <c r="G3986" i="7"/>
  <c r="G3987" i="7"/>
  <c r="G3988" i="7"/>
  <c r="G3989" i="7"/>
  <c r="G3990" i="7"/>
  <c r="G3991" i="7"/>
  <c r="G3992" i="7"/>
  <c r="G3993" i="7"/>
  <c r="G1749" i="7"/>
  <c r="G3994" i="7"/>
  <c r="G3995" i="7"/>
  <c r="G3996" i="7"/>
  <c r="G3997" i="7"/>
  <c r="G3998" i="7"/>
  <c r="G3999" i="7"/>
  <c r="G4000" i="7"/>
  <c r="G935" i="7"/>
  <c r="G4001" i="7"/>
  <c r="G4002" i="7"/>
  <c r="G4003" i="7"/>
  <c r="G4004" i="7"/>
  <c r="G4005" i="7"/>
  <c r="G4006" i="7"/>
  <c r="G4007" i="7"/>
  <c r="G936" i="7"/>
  <c r="G4008" i="7"/>
  <c r="G4009" i="7"/>
  <c r="G1750" i="7"/>
  <c r="G4010" i="7"/>
  <c r="G152" i="7"/>
  <c r="G4011" i="7"/>
  <c r="G4012" i="7"/>
  <c r="G4013" i="7"/>
  <c r="G4014" i="7"/>
  <c r="G1751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937" i="7"/>
  <c r="G4035" i="7"/>
  <c r="G4036" i="7"/>
  <c r="G4037" i="7"/>
  <c r="G4038" i="7"/>
  <c r="G4039" i="7"/>
  <c r="G4040" i="7"/>
  <c r="G425" i="7"/>
  <c r="G4041" i="7"/>
  <c r="G4042" i="7"/>
  <c r="G4043" i="7"/>
  <c r="G4044" i="7"/>
  <c r="G4045" i="7"/>
  <c r="G4046" i="7"/>
  <c r="G4047" i="7"/>
  <c r="G1752" i="7"/>
  <c r="G4048" i="7"/>
  <c r="G4049" i="7"/>
  <c r="G4050" i="7"/>
  <c r="G4051" i="7"/>
  <c r="G4052" i="7"/>
  <c r="G938" i="7"/>
  <c r="G4053" i="7"/>
  <c r="G4054" i="7"/>
  <c r="G4055" i="7"/>
  <c r="G4056" i="7"/>
  <c r="G4057" i="7"/>
  <c r="G4058" i="7"/>
  <c r="G4059" i="7"/>
  <c r="G1753" i="7"/>
  <c r="G4060" i="7"/>
  <c r="G4061" i="7"/>
  <c r="G4062" i="7"/>
  <c r="G4063" i="7"/>
  <c r="G1754" i="7"/>
  <c r="G426" i="7"/>
  <c r="G4064" i="7"/>
  <c r="G4065" i="7"/>
  <c r="G1755" i="7"/>
  <c r="G939" i="7"/>
  <c r="G20" i="7"/>
  <c r="G4066" i="7"/>
  <c r="G940" i="7"/>
  <c r="G1756" i="7"/>
  <c r="G941" i="7"/>
  <c r="G4067" i="7"/>
  <c r="G4068" i="7"/>
  <c r="G4069" i="7"/>
  <c r="G4070" i="7"/>
  <c r="G942" i="7"/>
  <c r="G4071" i="7"/>
  <c r="G4072" i="7"/>
  <c r="G4073" i="7"/>
  <c r="G1757" i="7"/>
  <c r="G4074" i="7"/>
  <c r="G4075" i="7"/>
  <c r="G943" i="7"/>
  <c r="G944" i="7"/>
  <c r="G4076" i="7"/>
  <c r="G945" i="7"/>
  <c r="G427" i="7"/>
  <c r="G428" i="7"/>
  <c r="G153" i="7"/>
  <c r="G429" i="7"/>
  <c r="G4077" i="7"/>
  <c r="G1758" i="7"/>
  <c r="G4078" i="7"/>
  <c r="G4079" i="7"/>
  <c r="G946" i="7"/>
  <c r="G1759" i="7"/>
  <c r="G154" i="7"/>
  <c r="G947" i="7"/>
  <c r="G4080" i="7"/>
  <c r="G4081" i="7"/>
  <c r="G948" i="7"/>
  <c r="G4082" i="7"/>
  <c r="G4083" i="7"/>
  <c r="G949" i="7"/>
  <c r="G155" i="7"/>
  <c r="G4084" i="7"/>
  <c r="G4085" i="7"/>
  <c r="G4086" i="7"/>
  <c r="G4087" i="7"/>
  <c r="G4088" i="7"/>
  <c r="G950" i="7"/>
  <c r="G4089" i="7"/>
  <c r="G1760" i="7"/>
  <c r="G156" i="7"/>
  <c r="G951" i="7"/>
  <c r="G4090" i="7"/>
  <c r="G1761" i="7"/>
  <c r="G4091" i="7"/>
  <c r="G952" i="7"/>
  <c r="G1762" i="7"/>
  <c r="G4092" i="7"/>
  <c r="G4093" i="7"/>
  <c r="G4094" i="7"/>
  <c r="G4095" i="7"/>
  <c r="G4096" i="7"/>
  <c r="G4097" i="7"/>
  <c r="G953" i="7"/>
  <c r="G4098" i="7"/>
  <c r="G4099" i="7"/>
  <c r="G1763" i="7"/>
  <c r="G4100" i="7"/>
  <c r="G4101" i="7"/>
  <c r="G4102" i="7"/>
  <c r="G4103" i="7"/>
  <c r="G4104" i="7"/>
  <c r="G4105" i="7"/>
  <c r="G1764" i="7"/>
  <c r="G954" i="7"/>
  <c r="G4106" i="7"/>
  <c r="G4107" i="7"/>
  <c r="G4108" i="7"/>
  <c r="G1765" i="7"/>
  <c r="G430" i="7"/>
  <c r="G431" i="7"/>
  <c r="G432" i="7"/>
  <c r="G955" i="7"/>
  <c r="G4109" i="7"/>
  <c r="G1766" i="7"/>
  <c r="G4110" i="7"/>
  <c r="G4111" i="7"/>
  <c r="G4112" i="7"/>
  <c r="G1767" i="7"/>
  <c r="G956" i="7"/>
  <c r="G957" i="7"/>
  <c r="G157" i="7"/>
  <c r="G4113" i="7"/>
  <c r="G4114" i="7"/>
  <c r="G4115" i="7"/>
  <c r="G433" i="7"/>
  <c r="G4116" i="7"/>
  <c r="G158" i="7"/>
  <c r="G54" i="7"/>
  <c r="G958" i="7"/>
  <c r="G959" i="7"/>
  <c r="G4117" i="7"/>
  <c r="G434" i="7"/>
  <c r="G1768" i="7"/>
  <c r="G1769" i="7"/>
  <c r="G4118" i="7"/>
  <c r="G4119" i="7"/>
  <c r="G1770" i="7"/>
  <c r="G960" i="7"/>
  <c r="G4120" i="7"/>
  <c r="G435" i="7"/>
  <c r="G4121" i="7"/>
  <c r="G4122" i="7"/>
  <c r="G436" i="7"/>
  <c r="G1771" i="7"/>
  <c r="G4123" i="7"/>
  <c r="G4124" i="7"/>
  <c r="G4125" i="7"/>
  <c r="G1772" i="7"/>
  <c r="G4126" i="7"/>
  <c r="G4127" i="7"/>
  <c r="G4128" i="7"/>
  <c r="G4129" i="7"/>
  <c r="G4130" i="7"/>
  <c r="G4131" i="7"/>
  <c r="G1773" i="7"/>
  <c r="G4132" i="7"/>
  <c r="G4133" i="7"/>
  <c r="G4134" i="7"/>
  <c r="G4135" i="7"/>
  <c r="G4136" i="7"/>
  <c r="G1774" i="7"/>
  <c r="G4137" i="7"/>
  <c r="G1775" i="7"/>
  <c r="G4138" i="7"/>
  <c r="G1776" i="7"/>
  <c r="G961" i="7"/>
  <c r="G159" i="7"/>
  <c r="G1777" i="7"/>
  <c r="G962" i="7"/>
  <c r="G437" i="7"/>
  <c r="G1778" i="7"/>
  <c r="G1779" i="7"/>
  <c r="G4139" i="7"/>
  <c r="G4140" i="7"/>
  <c r="G4141" i="7"/>
  <c r="G4142" i="7"/>
  <c r="G4143" i="7"/>
  <c r="G963" i="7"/>
  <c r="G4144" i="7"/>
  <c r="G4145" i="7"/>
  <c r="G1780" i="7"/>
  <c r="G55" i="7"/>
  <c r="G4146" i="7"/>
  <c r="G4147" i="7"/>
  <c r="G4148" i="7"/>
  <c r="G964" i="7"/>
  <c r="G4149" i="7"/>
  <c r="G4150" i="7"/>
  <c r="G4151" i="7"/>
  <c r="G4152" i="7"/>
  <c r="G4153" i="7"/>
  <c r="G438" i="7"/>
  <c r="G4154" i="7"/>
  <c r="G4155" i="7"/>
  <c r="G965" i="7"/>
  <c r="G966" i="7"/>
  <c r="G4156" i="7"/>
  <c r="G967" i="7"/>
  <c r="G968" i="7"/>
  <c r="G1781" i="7"/>
  <c r="G21" i="7"/>
  <c r="G1782" i="7"/>
  <c r="G4157" i="7"/>
  <c r="G4158" i="7"/>
  <c r="G439" i="7"/>
  <c r="G969" i="7"/>
  <c r="G4159" i="7"/>
  <c r="G160" i="7"/>
  <c r="G970" i="7"/>
  <c r="G4160" i="7"/>
  <c r="G4161" i="7"/>
  <c r="G4162" i="7"/>
  <c r="G4163" i="7"/>
  <c r="G4164" i="7"/>
  <c r="G1783" i="7"/>
  <c r="G1784" i="7"/>
  <c r="G4165" i="7"/>
  <c r="G1785" i="7"/>
  <c r="G4166" i="7"/>
  <c r="G161" i="7"/>
  <c r="G1786" i="7"/>
  <c r="G1787" i="7"/>
  <c r="G4167" i="7"/>
  <c r="G1788" i="7"/>
  <c r="G4168" i="7"/>
  <c r="G971" i="7"/>
  <c r="G1789" i="7"/>
  <c r="G4169" i="7"/>
  <c r="G4170" i="7"/>
  <c r="G972" i="7"/>
  <c r="G973" i="7"/>
  <c r="G440" i="7"/>
  <c r="G4171" i="7"/>
  <c r="G4172" i="7"/>
  <c r="G4173" i="7"/>
  <c r="G162" i="7"/>
  <c r="G4174" i="7"/>
  <c r="G4175" i="7"/>
  <c r="G4176" i="7"/>
  <c r="G974" i="7"/>
  <c r="G163" i="7"/>
  <c r="G4177" i="7"/>
  <c r="G4178" i="7"/>
  <c r="G4179" i="7"/>
  <c r="G4180" i="7"/>
  <c r="G4181" i="7"/>
  <c r="G4182" i="7"/>
  <c r="G4183" i="7"/>
  <c r="G1790" i="7"/>
  <c r="G1791" i="7"/>
  <c r="G441" i="7"/>
  <c r="G4184" i="7"/>
  <c r="G4185" i="7"/>
  <c r="G4186" i="7"/>
  <c r="G442" i="7"/>
  <c r="G443" i="7"/>
  <c r="G1792" i="7"/>
  <c r="G975" i="7"/>
  <c r="G1793" i="7"/>
  <c r="G976" i="7"/>
  <c r="G1794" i="7"/>
  <c r="G4187" i="7"/>
  <c r="G1795" i="7"/>
  <c r="G4188" i="7"/>
  <c r="G1796" i="7"/>
  <c r="G1797" i="7"/>
  <c r="G4189" i="7"/>
  <c r="G1798" i="7"/>
  <c r="G977" i="7"/>
  <c r="G4190" i="7"/>
  <c r="G1799" i="7"/>
  <c r="G4191" i="7"/>
  <c r="G444" i="7"/>
  <c r="G4192" i="7"/>
  <c r="G4193" i="7"/>
  <c r="G4194" i="7"/>
  <c r="G978" i="7"/>
  <c r="G4195" i="7"/>
  <c r="G4196" i="7"/>
  <c r="G4197" i="7"/>
  <c r="G979" i="7"/>
  <c r="G1800" i="7"/>
  <c r="G4198" i="7"/>
  <c r="G1801" i="7"/>
  <c r="G4199" i="7"/>
  <c r="G445" i="7"/>
  <c r="G4200" i="7"/>
  <c r="G4201" i="7"/>
  <c r="G1802" i="7"/>
  <c r="G4202" i="7"/>
  <c r="G4203" i="7"/>
  <c r="G4204" i="7"/>
  <c r="G4205" i="7"/>
  <c r="G4206" i="7"/>
  <c r="G1803" i="7"/>
  <c r="G980" i="7"/>
  <c r="G4207" i="7"/>
  <c r="G4208" i="7"/>
  <c r="G4209" i="7"/>
  <c r="G1804" i="7"/>
  <c r="G164" i="7"/>
  <c r="G4210" i="7"/>
  <c r="G4211" i="7"/>
  <c r="G4212" i="7"/>
  <c r="G1805" i="7"/>
  <c r="G4213" i="7"/>
  <c r="G1806" i="7"/>
  <c r="G446" i="7"/>
  <c r="G4214" i="7"/>
  <c r="G4215" i="7"/>
  <c r="G4216" i="7"/>
  <c r="G4217" i="7"/>
  <c r="G4218" i="7"/>
  <c r="G4219" i="7"/>
  <c r="G4220" i="7"/>
  <c r="G4221" i="7"/>
  <c r="G4222" i="7"/>
  <c r="G1807" i="7"/>
  <c r="G4223" i="7"/>
  <c r="G4224" i="7"/>
  <c r="G4225" i="7"/>
  <c r="G4226" i="7"/>
  <c r="G4227" i="7"/>
  <c r="G4228" i="7"/>
  <c r="G4229" i="7"/>
  <c r="G4230" i="7"/>
  <c r="G4231" i="7"/>
  <c r="G4232" i="7"/>
  <c r="G4233" i="7"/>
  <c r="G1808" i="7"/>
  <c r="G4234" i="7"/>
  <c r="G4235" i="7"/>
  <c r="G4236" i="7"/>
  <c r="G4237" i="7"/>
  <c r="G4238" i="7"/>
  <c r="G4239" i="7"/>
  <c r="G981" i="7"/>
  <c r="G4240" i="7"/>
  <c r="G4241" i="7"/>
  <c r="G4242" i="7"/>
  <c r="G4243" i="7"/>
  <c r="G4244" i="7"/>
  <c r="G4245" i="7"/>
  <c r="G4246" i="7"/>
  <c r="G4247" i="7"/>
  <c r="G982" i="7"/>
  <c r="G4248" i="7"/>
  <c r="G4249" i="7"/>
  <c r="G4250" i="7"/>
  <c r="G1809" i="7"/>
  <c r="G4251" i="7"/>
  <c r="G1810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983" i="7"/>
  <c r="G984" i="7"/>
  <c r="G4267" i="7"/>
  <c r="G4268" i="7"/>
  <c r="G4269" i="7"/>
  <c r="G4270" i="7"/>
  <c r="G56" i="7"/>
  <c r="G1811" i="7"/>
  <c r="G4271" i="7"/>
  <c r="G985" i="7"/>
  <c r="G1812" i="7"/>
  <c r="G4272" i="7"/>
  <c r="G4273" i="7"/>
  <c r="G4274" i="7"/>
  <c r="G1813" i="7"/>
  <c r="G4275" i="7"/>
  <c r="G4276" i="7"/>
  <c r="G447" i="7"/>
  <c r="G4277" i="7"/>
  <c r="G4278" i="7"/>
  <c r="G1814" i="7"/>
  <c r="G4279" i="7"/>
  <c r="G4280" i="7"/>
  <c r="G4281" i="7"/>
  <c r="G57" i="7"/>
  <c r="G4282" i="7"/>
  <c r="G22" i="7"/>
  <c r="G4283" i="7"/>
  <c r="G4284" i="7"/>
  <c r="G165" i="7"/>
  <c r="G4285" i="7"/>
  <c r="G181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1816" i="7"/>
  <c r="G4298" i="7"/>
  <c r="G4299" i="7"/>
  <c r="G4300" i="7"/>
  <c r="G4301" i="7"/>
  <c r="G1817" i="7"/>
  <c r="G448" i="7"/>
  <c r="G4302" i="7"/>
  <c r="G4303" i="7"/>
  <c r="G4304" i="7"/>
  <c r="G4305" i="7"/>
  <c r="G4306" i="7"/>
  <c r="G4307" i="7"/>
  <c r="G986" i="7"/>
  <c r="G4308" i="7"/>
  <c r="G4309" i="7"/>
  <c r="G58" i="7"/>
  <c r="G449" i="7"/>
  <c r="G4310" i="7"/>
  <c r="G4311" i="7"/>
  <c r="G4312" i="7"/>
  <c r="G4313" i="7"/>
  <c r="G4314" i="7"/>
  <c r="G987" i="7"/>
  <c r="G166" i="7"/>
  <c r="G4315" i="7"/>
  <c r="G4316" i="7"/>
  <c r="G4317" i="7"/>
  <c r="G4318" i="7"/>
  <c r="G4319" i="7"/>
  <c r="G4320" i="7"/>
  <c r="G4321" i="7"/>
  <c r="G4322" i="7"/>
  <c r="G4323" i="7"/>
  <c r="G4324" i="7"/>
  <c r="G988" i="7"/>
  <c r="G4325" i="7"/>
  <c r="G1818" i="7"/>
  <c r="G4326" i="7"/>
  <c r="G4327" i="7"/>
  <c r="G450" i="7"/>
  <c r="G4328" i="7"/>
  <c r="G4329" i="7"/>
  <c r="G1819" i="7"/>
  <c r="G989" i="7"/>
  <c r="G4330" i="7"/>
  <c r="G4331" i="7"/>
  <c r="G1820" i="7"/>
  <c r="G4332" i="7"/>
  <c r="G4333" i="7"/>
  <c r="G990" i="7"/>
  <c r="G4334" i="7"/>
  <c r="G1821" i="7"/>
  <c r="G451" i="7"/>
  <c r="G1822" i="7"/>
  <c r="G452" i="7"/>
  <c r="G4335" i="7"/>
  <c r="G4336" i="7"/>
  <c r="G4337" i="7"/>
  <c r="G453" i="7"/>
  <c r="G454" i="7"/>
  <c r="G4338" i="7"/>
  <c r="G4339" i="7"/>
  <c r="G991" i="7"/>
  <c r="G4340" i="7"/>
  <c r="G4341" i="7"/>
  <c r="G1823" i="7"/>
  <c r="G4342" i="7"/>
  <c r="G1824" i="7"/>
  <c r="G1825" i="7"/>
  <c r="G992" i="7"/>
  <c r="G993" i="7"/>
  <c r="G455" i="7"/>
  <c r="G4343" i="7"/>
  <c r="G4344" i="7"/>
  <c r="G4345" i="7"/>
  <c r="G4346" i="7"/>
  <c r="G4347" i="7"/>
  <c r="G4348" i="7"/>
  <c r="G4349" i="7"/>
  <c r="G994" i="7"/>
  <c r="G4350" i="7"/>
  <c r="G4351" i="7"/>
  <c r="G1826" i="7"/>
  <c r="G4352" i="7"/>
  <c r="G1827" i="7"/>
  <c r="G4353" i="7"/>
  <c r="G456" i="7"/>
  <c r="G4354" i="7"/>
  <c r="G995" i="7"/>
  <c r="G996" i="7"/>
  <c r="G4355" i="7"/>
  <c r="G4356" i="7"/>
  <c r="G1828" i="7"/>
  <c r="G4357" i="7"/>
  <c r="G4358" i="7"/>
  <c r="G457" i="7"/>
  <c r="G4359" i="7"/>
  <c r="G1829" i="7"/>
  <c r="G4360" i="7"/>
  <c r="G1830" i="7"/>
  <c r="G4361" i="7"/>
  <c r="G4362" i="7"/>
  <c r="G4363" i="7"/>
  <c r="G4364" i="7"/>
  <c r="G997" i="7"/>
  <c r="G1831" i="7"/>
  <c r="G4365" i="7"/>
  <c r="G4366" i="7"/>
  <c r="G4367" i="7"/>
  <c r="G4368" i="7"/>
  <c r="G4369" i="7"/>
  <c r="G4370" i="7"/>
  <c r="G1832" i="7"/>
  <c r="G1833" i="7"/>
  <c r="G4371" i="7"/>
  <c r="G998" i="7"/>
  <c r="G4372" i="7"/>
  <c r="G1834" i="7"/>
  <c r="G4373" i="7"/>
  <c r="G167" i="7"/>
  <c r="G999" i="7"/>
  <c r="G1000" i="7"/>
  <c r="G1835" i="7"/>
  <c r="G1836" i="7"/>
  <c r="G4374" i="7"/>
  <c r="G4375" i="7"/>
  <c r="G1001" i="7"/>
  <c r="G4376" i="7"/>
  <c r="G1837" i="7"/>
  <c r="G4377" i="7"/>
  <c r="G4378" i="7"/>
  <c r="G1838" i="7"/>
  <c r="G4379" i="7"/>
  <c r="G4380" i="7"/>
  <c r="G4381" i="7"/>
  <c r="G1002" i="7"/>
  <c r="G4382" i="7"/>
  <c r="G4383" i="7"/>
  <c r="G4384" i="7"/>
  <c r="G1839" i="7"/>
  <c r="G4385" i="7"/>
  <c r="G458" i="7"/>
  <c r="G1840" i="7"/>
  <c r="G1003" i="7"/>
  <c r="G4386" i="7"/>
  <c r="G4387" i="7"/>
  <c r="G1841" i="7"/>
  <c r="G4388" i="7"/>
  <c r="G4389" i="7"/>
  <c r="G4390" i="7"/>
  <c r="G4391" i="7"/>
  <c r="G168" i="7"/>
  <c r="G4392" i="7"/>
  <c r="G1004" i="7"/>
  <c r="G4393" i="7"/>
  <c r="G4394" i="7"/>
  <c r="G1842" i="7"/>
  <c r="G1005" i="7"/>
  <c r="G4395" i="7"/>
  <c r="G459" i="7"/>
  <c r="G1006" i="7"/>
  <c r="G4396" i="7"/>
  <c r="G1843" i="7"/>
  <c r="G4397" i="7"/>
  <c r="G1844" i="7"/>
  <c r="G1007" i="7"/>
  <c r="G169" i="7"/>
  <c r="G4398" i="7"/>
  <c r="G1008" i="7"/>
  <c r="G1009" i="7"/>
  <c r="G1010" i="7"/>
  <c r="G460" i="7"/>
  <c r="G1845" i="7"/>
  <c r="G1846" i="7"/>
  <c r="G1847" i="7"/>
  <c r="G4399" i="7"/>
  <c r="G4400" i="7"/>
  <c r="G4401" i="7"/>
  <c r="G1848" i="7"/>
  <c r="G4402" i="7"/>
  <c r="G4403" i="7"/>
  <c r="G4404" i="7"/>
  <c r="G4405" i="7"/>
  <c r="G1849" i="7"/>
  <c r="G4406" i="7"/>
  <c r="G1011" i="7"/>
  <c r="G1850" i="7"/>
  <c r="G1851" i="7"/>
  <c r="G4407" i="7"/>
  <c r="G1852" i="7"/>
  <c r="G4408" i="7"/>
  <c r="G23" i="7"/>
  <c r="G4409" i="7"/>
  <c r="G461" i="7"/>
  <c r="G1853" i="7"/>
  <c r="G4410" i="7"/>
  <c r="G4411" i="7"/>
  <c r="G462" i="7"/>
  <c r="G1854" i="7"/>
  <c r="G1012" i="7"/>
  <c r="G4412" i="7"/>
  <c r="G4413" i="7"/>
  <c r="G4414" i="7"/>
  <c r="G1013" i="7"/>
  <c r="G4415" i="7"/>
  <c r="G1855" i="7"/>
  <c r="G4416" i="7"/>
  <c r="G4417" i="7"/>
  <c r="G4418" i="7"/>
  <c r="G4419" i="7"/>
  <c r="G4420" i="7"/>
  <c r="G4421" i="7"/>
  <c r="G1014" i="7"/>
  <c r="G4422" i="7"/>
  <c r="G1856" i="7"/>
  <c r="G4423" i="7"/>
  <c r="G463" i="7"/>
  <c r="G1015" i="7"/>
  <c r="G1016" i="7"/>
  <c r="G1857" i="7"/>
  <c r="G1858" i="7"/>
  <c r="G4424" i="7"/>
  <c r="G4425" i="7"/>
  <c r="G4426" i="7"/>
  <c r="G4427" i="7"/>
  <c r="G464" i="7"/>
  <c r="G4428" i="7"/>
  <c r="G4429" i="7"/>
  <c r="G465" i="7"/>
  <c r="G1859" i="7"/>
  <c r="G4430" i="7"/>
  <c r="G4431" i="7"/>
  <c r="G4432" i="7"/>
  <c r="G1860" i="7"/>
  <c r="G4433" i="7"/>
  <c r="G1861" i="7"/>
  <c r="G4434" i="7"/>
  <c r="G466" i="7"/>
  <c r="G1862" i="7"/>
  <c r="G1017" i="7"/>
  <c r="G1863" i="7"/>
  <c r="G4435" i="7"/>
  <c r="G1018" i="7"/>
  <c r="G4436" i="7"/>
  <c r="G1864" i="7"/>
  <c r="G4437" i="7"/>
  <c r="G4438" i="7"/>
  <c r="G4439" i="7"/>
  <c r="G4440" i="7"/>
  <c r="G4441" i="7"/>
  <c r="G1019" i="7"/>
  <c r="G4442" i="7"/>
  <c r="G1865" i="7"/>
  <c r="G4443" i="7"/>
  <c r="G467" i="7"/>
  <c r="G4444" i="7"/>
  <c r="G4445" i="7"/>
  <c r="G1866" i="7"/>
  <c r="G468" i="7"/>
  <c r="G4446" i="7"/>
  <c r="G469" i="7"/>
  <c r="G170" i="7"/>
  <c r="G1020" i="7"/>
  <c r="G1021" i="7"/>
  <c r="G4447" i="7"/>
  <c r="G4448" i="7"/>
  <c r="G4449" i="7"/>
  <c r="G4450" i="7"/>
  <c r="G4451" i="7"/>
  <c r="G470" i="7"/>
  <c r="G1022" i="7"/>
  <c r="G1867" i="7"/>
  <c r="G1868" i="7"/>
  <c r="G1869" i="7"/>
  <c r="G4452" i="7"/>
  <c r="G4453" i="7"/>
  <c r="G1870" i="7"/>
  <c r="G59" i="7"/>
  <c r="G1871" i="7"/>
  <c r="G4454" i="7"/>
  <c r="G471" i="7"/>
  <c r="G1872" i="7"/>
  <c r="G4455" i="7"/>
  <c r="G1023" i="7"/>
  <c r="G4456" i="7"/>
  <c r="G4457" i="7"/>
  <c r="G4458" i="7"/>
  <c r="G1024" i="7"/>
  <c r="G1025" i="7"/>
  <c r="G4459" i="7"/>
  <c r="G4460" i="7"/>
  <c r="G4461" i="7"/>
  <c r="G4462" i="7"/>
  <c r="G1873" i="7"/>
  <c r="G4463" i="7"/>
  <c r="G4464" i="7"/>
  <c r="G1874" i="7"/>
  <c r="G472" i="7"/>
  <c r="G4465" i="7"/>
  <c r="G4466" i="7"/>
  <c r="G4467" i="7"/>
  <c r="G4468" i="7"/>
  <c r="G4469" i="7"/>
  <c r="G4470" i="7"/>
  <c r="G4471" i="7"/>
  <c r="G4472" i="7"/>
  <c r="G4473" i="7"/>
  <c r="G4474" i="7"/>
  <c r="G1875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1876" i="7"/>
  <c r="G473" i="7"/>
  <c r="G4489" i="7"/>
  <c r="G4490" i="7"/>
  <c r="G1026" i="7"/>
  <c r="G4491" i="7"/>
  <c r="G4492" i="7"/>
  <c r="G4493" i="7"/>
  <c r="G1877" i="7"/>
  <c r="G4494" i="7"/>
  <c r="G4495" i="7"/>
  <c r="G474" i="7"/>
  <c r="G475" i="7"/>
  <c r="G4496" i="7"/>
  <c r="G4497" i="7"/>
  <c r="G1878" i="7"/>
  <c r="G171" i="7"/>
  <c r="G4498" i="7"/>
  <c r="G172" i="7"/>
  <c r="G173" i="7"/>
  <c r="G174" i="7"/>
  <c r="G4499" i="7"/>
  <c r="G4500" i="7"/>
  <c r="G4501" i="7"/>
  <c r="G4502" i="7"/>
  <c r="G1027" i="7"/>
  <c r="G175" i="7"/>
  <c r="G4503" i="7"/>
  <c r="G476" i="7"/>
  <c r="G4504" i="7"/>
  <c r="G4505" i="7"/>
  <c r="G1028" i="7"/>
  <c r="G1029" i="7"/>
  <c r="G477" i="7"/>
  <c r="G478" i="7"/>
  <c r="G4506" i="7"/>
  <c r="G4507" i="7"/>
  <c r="G4508" i="7"/>
  <c r="G4509" i="7"/>
  <c r="G187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176" i="7"/>
  <c r="G4522" i="7"/>
  <c r="G4523" i="7"/>
  <c r="G1880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1881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1882" i="7"/>
  <c r="G4570" i="7"/>
  <c r="G1883" i="7"/>
  <c r="G1884" i="7"/>
  <c r="H3" i="9"/>
  <c r="O3" i="9" s="1"/>
  <c r="H4" i="9"/>
  <c r="O4" i="9" s="1"/>
  <c r="H5" i="9"/>
  <c r="O5" i="9" s="1"/>
  <c r="H6" i="9"/>
  <c r="O6" i="9" s="1"/>
  <c r="H7" i="9"/>
  <c r="O7" i="9" s="1"/>
  <c r="H8" i="9"/>
  <c r="O8" i="9" s="1"/>
  <c r="H9" i="9"/>
  <c r="O9" i="9" s="1"/>
  <c r="H10" i="9"/>
  <c r="O10" i="9" s="1"/>
  <c r="H11" i="9"/>
  <c r="O11" i="9" s="1"/>
  <c r="H12" i="9"/>
  <c r="O12" i="9" s="1"/>
  <c r="H13" i="9"/>
  <c r="O13" i="9" s="1"/>
  <c r="H14" i="9"/>
  <c r="O14" i="9" s="1"/>
  <c r="H15" i="9"/>
  <c r="O15" i="9" s="1"/>
  <c r="H16" i="9"/>
  <c r="O16" i="9" s="1"/>
  <c r="H17" i="9"/>
  <c r="O17" i="9" s="1"/>
  <c r="H18" i="9"/>
  <c r="O18" i="9" s="1"/>
  <c r="H19" i="9"/>
  <c r="O19" i="9" s="1"/>
  <c r="H20" i="9"/>
  <c r="O20" i="9" s="1"/>
  <c r="H21" i="9"/>
  <c r="O21" i="9" s="1"/>
  <c r="H22" i="9"/>
  <c r="O22" i="9" s="1"/>
  <c r="H23" i="9"/>
  <c r="O23" i="9" s="1"/>
  <c r="H24" i="9"/>
  <c r="O24" i="9" s="1"/>
  <c r="H25" i="9"/>
  <c r="O25" i="9" s="1"/>
  <c r="H26" i="9"/>
  <c r="O26" i="9" s="1"/>
  <c r="H27" i="9"/>
  <c r="O27" i="9" s="1"/>
  <c r="H28" i="9"/>
  <c r="O28" i="9" s="1"/>
  <c r="H29" i="9"/>
  <c r="O29" i="9" s="1"/>
  <c r="H30" i="9"/>
  <c r="O30" i="9" s="1"/>
  <c r="H31" i="9"/>
  <c r="O31" i="9" s="1"/>
  <c r="H32" i="9"/>
  <c r="O32" i="9" s="1"/>
  <c r="H33" i="9"/>
  <c r="O33" i="9" s="1"/>
  <c r="H34" i="9"/>
  <c r="O34" i="9" s="1"/>
  <c r="H35" i="9"/>
  <c r="O35" i="9" s="1"/>
  <c r="H36" i="9"/>
  <c r="O36" i="9" s="1"/>
  <c r="H37" i="9"/>
  <c r="O37" i="9" s="1"/>
  <c r="H38" i="9"/>
  <c r="O38" i="9" s="1"/>
  <c r="H39" i="9"/>
  <c r="O39" i="9" s="1"/>
  <c r="H40" i="9"/>
  <c r="O40" i="9" s="1"/>
  <c r="H41" i="9"/>
  <c r="O41" i="9" s="1"/>
  <c r="H42" i="9"/>
  <c r="O42" i="9" s="1"/>
  <c r="H43" i="9"/>
  <c r="O43" i="9" s="1"/>
  <c r="H44" i="9"/>
  <c r="O44" i="9" s="1"/>
  <c r="H45" i="9"/>
  <c r="O45" i="9" s="1"/>
  <c r="H46" i="9"/>
  <c r="O46" i="9" s="1"/>
  <c r="H47" i="9"/>
  <c r="O47" i="9" s="1"/>
  <c r="H48" i="9"/>
  <c r="O48" i="9" s="1"/>
  <c r="H49" i="9"/>
  <c r="O49" i="9" s="1"/>
  <c r="H50" i="9"/>
  <c r="O50" i="9" s="1"/>
  <c r="H51" i="9"/>
  <c r="O51" i="9" s="1"/>
  <c r="H52" i="9"/>
  <c r="O52" i="9" s="1"/>
  <c r="H53" i="9"/>
  <c r="O53" i="9" s="1"/>
  <c r="H54" i="9"/>
  <c r="O54" i="9" s="1"/>
  <c r="H55" i="9"/>
  <c r="O55" i="9" s="1"/>
  <c r="H56" i="9"/>
  <c r="O56" i="9" s="1"/>
  <c r="H57" i="9"/>
  <c r="O57" i="9" s="1"/>
  <c r="H58" i="9"/>
  <c r="O58" i="9" s="1"/>
  <c r="H59" i="9"/>
  <c r="O59" i="9" s="1"/>
  <c r="H60" i="9"/>
  <c r="O60" i="9" s="1"/>
  <c r="H61" i="9"/>
  <c r="O61" i="9" s="1"/>
  <c r="H62" i="9"/>
  <c r="O62" i="9" s="1"/>
  <c r="H63" i="9"/>
  <c r="O63" i="9" s="1"/>
  <c r="H64" i="9"/>
  <c r="O64" i="9" s="1"/>
  <c r="H65" i="9"/>
  <c r="O65" i="9" s="1"/>
  <c r="H66" i="9"/>
  <c r="O66" i="9" s="1"/>
  <c r="H67" i="9"/>
  <c r="O67" i="9" s="1"/>
  <c r="H68" i="9"/>
  <c r="O68" i="9" s="1"/>
  <c r="H69" i="9"/>
  <c r="O69" i="9" s="1"/>
  <c r="H70" i="9"/>
  <c r="O70" i="9" s="1"/>
  <c r="H71" i="9"/>
  <c r="O71" i="9" s="1"/>
  <c r="H72" i="9"/>
  <c r="O72" i="9" s="1"/>
  <c r="H73" i="9"/>
  <c r="O73" i="9" s="1"/>
  <c r="H74" i="9"/>
  <c r="O74" i="9" s="1"/>
  <c r="H75" i="9"/>
  <c r="O75" i="9" s="1"/>
  <c r="H76" i="9"/>
  <c r="O76" i="9" s="1"/>
  <c r="H77" i="9"/>
  <c r="O77" i="9" s="1"/>
  <c r="H78" i="9"/>
  <c r="O78" i="9" s="1"/>
  <c r="H79" i="9"/>
  <c r="O79" i="9" s="1"/>
  <c r="H80" i="9"/>
  <c r="O80" i="9" s="1"/>
  <c r="H81" i="9"/>
  <c r="O81" i="9" s="1"/>
  <c r="H82" i="9"/>
  <c r="O82" i="9" s="1"/>
  <c r="H83" i="9"/>
  <c r="O83" i="9" s="1"/>
  <c r="H84" i="9"/>
  <c r="O84" i="9" s="1"/>
  <c r="H85" i="9"/>
  <c r="O85" i="9" s="1"/>
  <c r="H86" i="9"/>
  <c r="O86" i="9" s="1"/>
  <c r="H87" i="9"/>
  <c r="O87" i="9" s="1"/>
  <c r="H88" i="9"/>
  <c r="O88" i="9" s="1"/>
  <c r="H89" i="9"/>
  <c r="O89" i="9" s="1"/>
  <c r="H90" i="9"/>
  <c r="O90" i="9" s="1"/>
  <c r="H91" i="9"/>
  <c r="O91" i="9" s="1"/>
  <c r="H92" i="9"/>
  <c r="O92" i="9" s="1"/>
  <c r="H93" i="9"/>
  <c r="O93" i="9" s="1"/>
  <c r="H94" i="9"/>
  <c r="O94" i="9" s="1"/>
  <c r="H95" i="9"/>
  <c r="O95" i="9" s="1"/>
  <c r="H96" i="9"/>
  <c r="O96" i="9" s="1"/>
  <c r="H97" i="9"/>
  <c r="O97" i="9" s="1"/>
  <c r="H98" i="9"/>
  <c r="O98" i="9" s="1"/>
  <c r="H99" i="9"/>
  <c r="O99" i="9" s="1"/>
  <c r="H100" i="9"/>
  <c r="O100" i="9" s="1"/>
  <c r="H101" i="9"/>
  <c r="O101" i="9" s="1"/>
  <c r="H102" i="9"/>
  <c r="O102" i="9" s="1"/>
  <c r="H103" i="9"/>
  <c r="O103" i="9" s="1"/>
  <c r="H104" i="9"/>
  <c r="O104" i="9" s="1"/>
  <c r="H105" i="9"/>
  <c r="O105" i="9" s="1"/>
  <c r="H106" i="9"/>
  <c r="O106" i="9" s="1"/>
  <c r="H107" i="9"/>
  <c r="O107" i="9" s="1"/>
  <c r="H108" i="9"/>
  <c r="O108" i="9" s="1"/>
  <c r="H109" i="9"/>
  <c r="O109" i="9" s="1"/>
  <c r="H110" i="9"/>
  <c r="O110" i="9" s="1"/>
  <c r="H111" i="9"/>
  <c r="O111" i="9" s="1"/>
  <c r="H112" i="9"/>
  <c r="O112" i="9" s="1"/>
  <c r="H113" i="9"/>
  <c r="O113" i="9" s="1"/>
  <c r="H114" i="9"/>
  <c r="O114" i="9" s="1"/>
  <c r="H115" i="9"/>
  <c r="O115" i="9" s="1"/>
  <c r="H116" i="9"/>
  <c r="O116" i="9" s="1"/>
  <c r="H117" i="9"/>
  <c r="O117" i="9" s="1"/>
  <c r="H118" i="9"/>
  <c r="O118" i="9" s="1"/>
  <c r="H119" i="9"/>
  <c r="O119" i="9" s="1"/>
  <c r="H120" i="9"/>
  <c r="O120" i="9" s="1"/>
  <c r="H121" i="9"/>
  <c r="O121" i="9" s="1"/>
  <c r="H122" i="9"/>
  <c r="O122" i="9" s="1"/>
  <c r="H123" i="9"/>
  <c r="O123" i="9" s="1"/>
  <c r="H124" i="9"/>
  <c r="O124" i="9" s="1"/>
  <c r="H125" i="9"/>
  <c r="O125" i="9" s="1"/>
  <c r="H126" i="9"/>
  <c r="O126" i="9" s="1"/>
  <c r="H127" i="9"/>
  <c r="O127" i="9" s="1"/>
  <c r="H128" i="9"/>
  <c r="O128" i="9" s="1"/>
  <c r="H129" i="9"/>
  <c r="O129" i="9" s="1"/>
  <c r="H130" i="9"/>
  <c r="O130" i="9" s="1"/>
  <c r="H131" i="9"/>
  <c r="O131" i="9" s="1"/>
  <c r="H132" i="9"/>
  <c r="O132" i="9" s="1"/>
  <c r="H133" i="9"/>
  <c r="O133" i="9" s="1"/>
  <c r="H134" i="9"/>
  <c r="O134" i="9" s="1"/>
  <c r="H135" i="9"/>
  <c r="O135" i="9" s="1"/>
  <c r="H136" i="9"/>
  <c r="O136" i="9" s="1"/>
  <c r="H137" i="9"/>
  <c r="O137" i="9" s="1"/>
  <c r="H138" i="9"/>
  <c r="O138" i="9" s="1"/>
  <c r="H139" i="9"/>
  <c r="O139" i="9" s="1"/>
  <c r="H140" i="9"/>
  <c r="O140" i="9" s="1"/>
  <c r="H141" i="9"/>
  <c r="O141" i="9" s="1"/>
  <c r="H142" i="9"/>
  <c r="O142" i="9" s="1"/>
  <c r="H143" i="9"/>
  <c r="O143" i="9" s="1"/>
  <c r="H144" i="9"/>
  <c r="O144" i="9" s="1"/>
  <c r="H145" i="9"/>
  <c r="O145" i="9" s="1"/>
  <c r="H146" i="9"/>
  <c r="O146" i="9" s="1"/>
  <c r="H147" i="9"/>
  <c r="O147" i="9" s="1"/>
  <c r="H148" i="9"/>
  <c r="O148" i="9" s="1"/>
  <c r="H149" i="9"/>
  <c r="O149" i="9" s="1"/>
  <c r="H150" i="9"/>
  <c r="O150" i="9" s="1"/>
  <c r="H151" i="9"/>
  <c r="O151" i="9" s="1"/>
  <c r="H152" i="9"/>
  <c r="O152" i="9" s="1"/>
  <c r="H153" i="9"/>
  <c r="O153" i="9" s="1"/>
  <c r="H154" i="9"/>
  <c r="O154" i="9" s="1"/>
  <c r="H155" i="9"/>
  <c r="O155" i="9" s="1"/>
  <c r="H156" i="9"/>
  <c r="O156" i="9" s="1"/>
  <c r="H157" i="9"/>
  <c r="O157" i="9" s="1"/>
  <c r="H158" i="9"/>
  <c r="O158" i="9" s="1"/>
  <c r="H159" i="9"/>
  <c r="O159" i="9" s="1"/>
  <c r="H160" i="9"/>
  <c r="O160" i="9" s="1"/>
  <c r="H161" i="9"/>
  <c r="O161" i="9" s="1"/>
  <c r="H162" i="9"/>
  <c r="O162" i="9" s="1"/>
  <c r="H163" i="9"/>
  <c r="O163" i="9" s="1"/>
  <c r="H164" i="9"/>
  <c r="O164" i="9" s="1"/>
  <c r="H165" i="9"/>
  <c r="O165" i="9" s="1"/>
  <c r="H166" i="9"/>
  <c r="O166" i="9" s="1"/>
  <c r="H167" i="9"/>
  <c r="O167" i="9" s="1"/>
  <c r="H168" i="9"/>
  <c r="O168" i="9" s="1"/>
  <c r="H169" i="9"/>
  <c r="O169" i="9" s="1"/>
  <c r="H170" i="9"/>
  <c r="O170" i="9" s="1"/>
  <c r="H171" i="9"/>
  <c r="O171" i="9" s="1"/>
  <c r="H172" i="9"/>
  <c r="O172" i="9" s="1"/>
  <c r="H173" i="9"/>
  <c r="O173" i="9" s="1"/>
  <c r="H174" i="9"/>
  <c r="O174" i="9" s="1"/>
  <c r="H175" i="9"/>
  <c r="O175" i="9" s="1"/>
  <c r="H176" i="9"/>
  <c r="O176" i="9" s="1"/>
  <c r="H177" i="9"/>
  <c r="O177" i="9" s="1"/>
  <c r="H178" i="9"/>
  <c r="O178" i="9" s="1"/>
  <c r="H179" i="9"/>
  <c r="O179" i="9" s="1"/>
  <c r="H180" i="9"/>
  <c r="O180" i="9" s="1"/>
  <c r="H181" i="9"/>
  <c r="O181" i="9" s="1"/>
  <c r="H182" i="9"/>
  <c r="O182" i="9" s="1"/>
  <c r="H183" i="9"/>
  <c r="O183" i="9" s="1"/>
  <c r="H184" i="9"/>
  <c r="O184" i="9" s="1"/>
  <c r="H185" i="9"/>
  <c r="O185" i="9" s="1"/>
  <c r="H186" i="9"/>
  <c r="O186" i="9" s="1"/>
  <c r="H187" i="9"/>
  <c r="O187" i="9" s="1"/>
  <c r="H188" i="9"/>
  <c r="O188" i="9" s="1"/>
  <c r="H189" i="9"/>
  <c r="O189" i="9" s="1"/>
  <c r="H190" i="9"/>
  <c r="O190" i="9" s="1"/>
  <c r="H191" i="9"/>
  <c r="O191" i="9" s="1"/>
  <c r="H192" i="9"/>
  <c r="O192" i="9" s="1"/>
  <c r="H193" i="9"/>
  <c r="O193" i="9" s="1"/>
  <c r="H194" i="9"/>
  <c r="O194" i="9" s="1"/>
  <c r="H195" i="9"/>
  <c r="O195" i="9" s="1"/>
  <c r="H196" i="9"/>
  <c r="O196" i="9" s="1"/>
  <c r="H197" i="9"/>
  <c r="O197" i="9" s="1"/>
  <c r="H198" i="9"/>
  <c r="O198" i="9" s="1"/>
  <c r="H199" i="9"/>
  <c r="O199" i="9" s="1"/>
  <c r="H200" i="9"/>
  <c r="O200" i="9" s="1"/>
  <c r="H201" i="9"/>
  <c r="O201" i="9" s="1"/>
  <c r="H202" i="9"/>
  <c r="O202" i="9" s="1"/>
  <c r="H203" i="9"/>
  <c r="O203" i="9" s="1"/>
  <c r="H204" i="9"/>
  <c r="O204" i="9" s="1"/>
  <c r="H205" i="9"/>
  <c r="O205" i="9" s="1"/>
  <c r="H206" i="9"/>
  <c r="O206" i="9" s="1"/>
  <c r="H207" i="9"/>
  <c r="O207" i="9" s="1"/>
  <c r="H208" i="9"/>
  <c r="O208" i="9" s="1"/>
  <c r="H209" i="9"/>
  <c r="O209" i="9" s="1"/>
  <c r="H210" i="9"/>
  <c r="O210" i="9" s="1"/>
  <c r="H211" i="9"/>
  <c r="O211" i="9" s="1"/>
  <c r="H212" i="9"/>
  <c r="O212" i="9" s="1"/>
  <c r="H213" i="9"/>
  <c r="O213" i="9" s="1"/>
  <c r="H214" i="9"/>
  <c r="O214" i="9" s="1"/>
  <c r="H215" i="9"/>
  <c r="O215" i="9" s="1"/>
  <c r="H216" i="9"/>
  <c r="O216" i="9" s="1"/>
  <c r="H217" i="9"/>
  <c r="O217" i="9" s="1"/>
  <c r="H218" i="9"/>
  <c r="O218" i="9" s="1"/>
  <c r="H219" i="9"/>
  <c r="O219" i="9" s="1"/>
  <c r="H220" i="9"/>
  <c r="O220" i="9" s="1"/>
  <c r="H221" i="9"/>
  <c r="O221" i="9" s="1"/>
  <c r="H222" i="9"/>
  <c r="O222" i="9" s="1"/>
  <c r="H223" i="9"/>
  <c r="O223" i="9" s="1"/>
  <c r="H224" i="9"/>
  <c r="O224" i="9" s="1"/>
  <c r="H225" i="9"/>
  <c r="O225" i="9" s="1"/>
  <c r="H226" i="9"/>
  <c r="O226" i="9" s="1"/>
  <c r="H227" i="9"/>
  <c r="O227" i="9" s="1"/>
  <c r="H228" i="9"/>
  <c r="O228" i="9" s="1"/>
  <c r="H229" i="9"/>
  <c r="O229" i="9" s="1"/>
  <c r="H230" i="9"/>
  <c r="O230" i="9" s="1"/>
  <c r="H231" i="9"/>
  <c r="O231" i="9" s="1"/>
  <c r="H232" i="9"/>
  <c r="O232" i="9" s="1"/>
  <c r="H233" i="9"/>
  <c r="O233" i="9" s="1"/>
  <c r="H234" i="9"/>
  <c r="O234" i="9" s="1"/>
  <c r="H235" i="9"/>
  <c r="O235" i="9" s="1"/>
  <c r="H236" i="9"/>
  <c r="O236" i="9" s="1"/>
  <c r="H237" i="9"/>
  <c r="O237" i="9" s="1"/>
  <c r="H238" i="9"/>
  <c r="O238" i="9" s="1"/>
  <c r="H239" i="9"/>
  <c r="O239" i="9" s="1"/>
  <c r="H240" i="9"/>
  <c r="O240" i="9" s="1"/>
  <c r="H241" i="9"/>
  <c r="O241" i="9" s="1"/>
  <c r="H242" i="9"/>
  <c r="O242" i="9" s="1"/>
  <c r="H243" i="9"/>
  <c r="O243" i="9" s="1"/>
  <c r="H244" i="9"/>
  <c r="O244" i="9" s="1"/>
  <c r="H245" i="9"/>
  <c r="O245" i="9" s="1"/>
  <c r="H246" i="9"/>
  <c r="O246" i="9" s="1"/>
  <c r="H247" i="9"/>
  <c r="O247" i="9" s="1"/>
  <c r="H248" i="9"/>
  <c r="O248" i="9" s="1"/>
  <c r="H249" i="9"/>
  <c r="O249" i="9" s="1"/>
  <c r="H250" i="9"/>
  <c r="O250" i="9" s="1"/>
  <c r="H251" i="9"/>
  <c r="O251" i="9" s="1"/>
  <c r="H252" i="9"/>
  <c r="O252" i="9" s="1"/>
  <c r="H253" i="9"/>
  <c r="O253" i="9" s="1"/>
  <c r="H254" i="9"/>
  <c r="O254" i="9" s="1"/>
  <c r="H255" i="9"/>
  <c r="O255" i="9" s="1"/>
  <c r="H256" i="9"/>
  <c r="O256" i="9" s="1"/>
  <c r="H257" i="9"/>
  <c r="O257" i="9" s="1"/>
  <c r="H258" i="9"/>
  <c r="O258" i="9" s="1"/>
  <c r="H259" i="9"/>
  <c r="O259" i="9" s="1"/>
  <c r="H260" i="9"/>
  <c r="O260" i="9" s="1"/>
  <c r="H261" i="9"/>
  <c r="O261" i="9" s="1"/>
  <c r="H262" i="9"/>
  <c r="O262" i="9" s="1"/>
  <c r="H263" i="9"/>
  <c r="O263" i="9" s="1"/>
  <c r="H264" i="9"/>
  <c r="O264" i="9" s="1"/>
  <c r="H265" i="9"/>
  <c r="O265" i="9" s="1"/>
  <c r="H266" i="9"/>
  <c r="O266" i="9" s="1"/>
  <c r="H267" i="9"/>
  <c r="O267" i="9" s="1"/>
  <c r="H268" i="9"/>
  <c r="O268" i="9" s="1"/>
  <c r="H269" i="9"/>
  <c r="O269" i="9" s="1"/>
  <c r="H270" i="9"/>
  <c r="O270" i="9" s="1"/>
  <c r="H271" i="9"/>
  <c r="O271" i="9" s="1"/>
  <c r="H272" i="9"/>
  <c r="O272" i="9" s="1"/>
  <c r="H273" i="9"/>
  <c r="O273" i="9" s="1"/>
  <c r="H274" i="9"/>
  <c r="O274" i="9" s="1"/>
  <c r="H275" i="9"/>
  <c r="O275" i="9" s="1"/>
  <c r="H276" i="9"/>
  <c r="O276" i="9" s="1"/>
  <c r="H277" i="9"/>
  <c r="O277" i="9" s="1"/>
  <c r="H278" i="9"/>
  <c r="O278" i="9" s="1"/>
  <c r="H279" i="9"/>
  <c r="O279" i="9" s="1"/>
  <c r="H280" i="9"/>
  <c r="O280" i="9" s="1"/>
  <c r="H281" i="9"/>
  <c r="O281" i="9" s="1"/>
  <c r="H282" i="9"/>
  <c r="O282" i="9" s="1"/>
  <c r="H283" i="9"/>
  <c r="O283" i="9" s="1"/>
  <c r="H284" i="9"/>
  <c r="O284" i="9" s="1"/>
  <c r="H285" i="9"/>
  <c r="O285" i="9" s="1"/>
  <c r="H286" i="9"/>
  <c r="O286" i="9" s="1"/>
  <c r="H287" i="9"/>
  <c r="O287" i="9" s="1"/>
  <c r="H288" i="9"/>
  <c r="O288" i="9" s="1"/>
  <c r="H289" i="9"/>
  <c r="O289" i="9" s="1"/>
  <c r="H290" i="9"/>
  <c r="O290" i="9" s="1"/>
  <c r="H291" i="9"/>
  <c r="O291" i="9" s="1"/>
  <c r="H292" i="9"/>
  <c r="O292" i="9" s="1"/>
  <c r="H293" i="9"/>
  <c r="O293" i="9" s="1"/>
  <c r="H294" i="9"/>
  <c r="O294" i="9" s="1"/>
  <c r="H295" i="9"/>
  <c r="O295" i="9" s="1"/>
  <c r="H296" i="9"/>
  <c r="O296" i="9" s="1"/>
  <c r="H297" i="9"/>
  <c r="O297" i="9" s="1"/>
  <c r="H298" i="9"/>
  <c r="O298" i="9" s="1"/>
  <c r="H299" i="9"/>
  <c r="O299" i="9" s="1"/>
  <c r="H300" i="9"/>
  <c r="O300" i="9" s="1"/>
  <c r="H301" i="9"/>
  <c r="O301" i="9" s="1"/>
  <c r="H302" i="9"/>
  <c r="O302" i="9" s="1"/>
  <c r="H303" i="9"/>
  <c r="O303" i="9" s="1"/>
  <c r="H304" i="9"/>
  <c r="O304" i="9" s="1"/>
  <c r="H305" i="9"/>
  <c r="O305" i="9" s="1"/>
  <c r="H306" i="9"/>
  <c r="O306" i="9" s="1"/>
  <c r="H307" i="9"/>
  <c r="O307" i="9" s="1"/>
  <c r="H308" i="9"/>
  <c r="O308" i="9" s="1"/>
  <c r="H309" i="9"/>
  <c r="O309" i="9" s="1"/>
  <c r="H310" i="9"/>
  <c r="O310" i="9" s="1"/>
  <c r="H311" i="9"/>
  <c r="O311" i="9" s="1"/>
  <c r="H312" i="9"/>
  <c r="O312" i="9" s="1"/>
  <c r="H313" i="9"/>
  <c r="O313" i="9" s="1"/>
  <c r="H314" i="9"/>
  <c r="O314" i="9" s="1"/>
  <c r="H315" i="9"/>
  <c r="O315" i="9" s="1"/>
  <c r="H316" i="9"/>
  <c r="O316" i="9" s="1"/>
  <c r="H317" i="9"/>
  <c r="O317" i="9" s="1"/>
  <c r="H318" i="9"/>
  <c r="O318" i="9" s="1"/>
  <c r="H319" i="9"/>
  <c r="O319" i="9" s="1"/>
  <c r="H320" i="9"/>
  <c r="O320" i="9" s="1"/>
  <c r="H321" i="9"/>
  <c r="O321" i="9" s="1"/>
  <c r="H322" i="9"/>
  <c r="O322" i="9" s="1"/>
  <c r="H323" i="9"/>
  <c r="O323" i="9" s="1"/>
  <c r="H324" i="9"/>
  <c r="O324" i="9" s="1"/>
  <c r="H325" i="9"/>
  <c r="O325" i="9" s="1"/>
  <c r="H326" i="9"/>
  <c r="O326" i="9" s="1"/>
  <c r="H327" i="9"/>
  <c r="O327" i="9" s="1"/>
  <c r="H328" i="9"/>
  <c r="O328" i="9" s="1"/>
  <c r="H329" i="9"/>
  <c r="O329" i="9" s="1"/>
  <c r="H330" i="9"/>
  <c r="O330" i="9" s="1"/>
  <c r="H331" i="9"/>
  <c r="O331" i="9" s="1"/>
  <c r="H332" i="9"/>
  <c r="O332" i="9" s="1"/>
  <c r="H333" i="9"/>
  <c r="O333" i="9" s="1"/>
  <c r="H334" i="9"/>
  <c r="O334" i="9" s="1"/>
  <c r="H335" i="9"/>
  <c r="O335" i="9" s="1"/>
  <c r="H336" i="9"/>
  <c r="O336" i="9" s="1"/>
  <c r="H337" i="9"/>
  <c r="O337" i="9" s="1"/>
  <c r="H338" i="9"/>
  <c r="O338" i="9" s="1"/>
  <c r="H339" i="9"/>
  <c r="O339" i="9" s="1"/>
  <c r="H340" i="9"/>
  <c r="O340" i="9" s="1"/>
  <c r="H341" i="9"/>
  <c r="O341" i="9" s="1"/>
  <c r="H342" i="9"/>
  <c r="O342" i="9" s="1"/>
  <c r="H343" i="9"/>
  <c r="O343" i="9" s="1"/>
  <c r="H344" i="9"/>
  <c r="O344" i="9" s="1"/>
  <c r="H345" i="9"/>
  <c r="O345" i="9" s="1"/>
  <c r="H346" i="9"/>
  <c r="O346" i="9" s="1"/>
  <c r="H347" i="9"/>
  <c r="O347" i="9" s="1"/>
  <c r="H348" i="9"/>
  <c r="O348" i="9" s="1"/>
  <c r="H349" i="9"/>
  <c r="O349" i="9" s="1"/>
  <c r="H350" i="9"/>
  <c r="O350" i="9" s="1"/>
  <c r="H351" i="9"/>
  <c r="O351" i="9" s="1"/>
  <c r="H352" i="9"/>
  <c r="O352" i="9" s="1"/>
  <c r="H353" i="9"/>
  <c r="O353" i="9" s="1"/>
  <c r="H354" i="9"/>
  <c r="O354" i="9" s="1"/>
  <c r="H355" i="9"/>
  <c r="O355" i="9" s="1"/>
  <c r="H356" i="9"/>
  <c r="O356" i="9" s="1"/>
  <c r="H357" i="9"/>
  <c r="O357" i="9" s="1"/>
  <c r="H358" i="9"/>
  <c r="O358" i="9" s="1"/>
  <c r="H359" i="9"/>
  <c r="O359" i="9" s="1"/>
  <c r="H360" i="9"/>
  <c r="O360" i="9" s="1"/>
  <c r="H361" i="9"/>
  <c r="O361" i="9" s="1"/>
  <c r="H362" i="9"/>
  <c r="O362" i="9" s="1"/>
  <c r="H363" i="9"/>
  <c r="O363" i="9" s="1"/>
  <c r="H364" i="9"/>
  <c r="O364" i="9" s="1"/>
  <c r="H365" i="9"/>
  <c r="O365" i="9" s="1"/>
  <c r="H366" i="9"/>
  <c r="O366" i="9" s="1"/>
  <c r="H367" i="9"/>
  <c r="O367" i="9" s="1"/>
  <c r="H368" i="9"/>
  <c r="O368" i="9" s="1"/>
  <c r="H369" i="9"/>
  <c r="O369" i="9" s="1"/>
  <c r="H370" i="9"/>
  <c r="O370" i="9" s="1"/>
  <c r="H371" i="9"/>
  <c r="O371" i="9" s="1"/>
  <c r="H372" i="9"/>
  <c r="O372" i="9" s="1"/>
  <c r="H373" i="9"/>
  <c r="O373" i="9" s="1"/>
  <c r="H374" i="9"/>
  <c r="O374" i="9" s="1"/>
  <c r="H375" i="9"/>
  <c r="O375" i="9" s="1"/>
  <c r="H376" i="9"/>
  <c r="O376" i="9" s="1"/>
  <c r="H377" i="9"/>
  <c r="O377" i="9" s="1"/>
  <c r="H378" i="9"/>
  <c r="O378" i="9" s="1"/>
  <c r="H379" i="9"/>
  <c r="O379" i="9" s="1"/>
  <c r="H380" i="9"/>
  <c r="O380" i="9" s="1"/>
  <c r="H381" i="9"/>
  <c r="O381" i="9" s="1"/>
  <c r="H382" i="9"/>
  <c r="O382" i="9" s="1"/>
  <c r="H383" i="9"/>
  <c r="O383" i="9" s="1"/>
  <c r="H384" i="9"/>
  <c r="O384" i="9" s="1"/>
  <c r="H385" i="9"/>
  <c r="O385" i="9" s="1"/>
  <c r="H386" i="9"/>
  <c r="O386" i="9" s="1"/>
  <c r="H387" i="9"/>
  <c r="O387" i="9" s="1"/>
  <c r="H388" i="9"/>
  <c r="O388" i="9" s="1"/>
  <c r="H389" i="9"/>
  <c r="O389" i="9" s="1"/>
  <c r="H390" i="9"/>
  <c r="O390" i="9" s="1"/>
  <c r="H391" i="9"/>
  <c r="O391" i="9" s="1"/>
  <c r="H392" i="9"/>
  <c r="O392" i="9" s="1"/>
  <c r="H393" i="9"/>
  <c r="O393" i="9" s="1"/>
  <c r="H394" i="9"/>
  <c r="O394" i="9" s="1"/>
  <c r="H395" i="9"/>
  <c r="O395" i="9" s="1"/>
  <c r="H396" i="9"/>
  <c r="O396" i="9" s="1"/>
  <c r="H397" i="9"/>
  <c r="O397" i="9" s="1"/>
  <c r="H398" i="9"/>
  <c r="O398" i="9" s="1"/>
  <c r="H399" i="9"/>
  <c r="O399" i="9" s="1"/>
  <c r="H400" i="9"/>
  <c r="O400" i="9" s="1"/>
  <c r="H401" i="9"/>
  <c r="O401" i="9" s="1"/>
  <c r="H402" i="9"/>
  <c r="O402" i="9" s="1"/>
  <c r="H403" i="9"/>
  <c r="O403" i="9" s="1"/>
  <c r="H404" i="9"/>
  <c r="O404" i="9" s="1"/>
  <c r="H405" i="9"/>
  <c r="O405" i="9" s="1"/>
  <c r="H406" i="9"/>
  <c r="O406" i="9" s="1"/>
  <c r="H407" i="9"/>
  <c r="O407" i="9" s="1"/>
  <c r="H408" i="9"/>
  <c r="O408" i="9" s="1"/>
  <c r="H409" i="9"/>
  <c r="O409" i="9" s="1"/>
  <c r="H410" i="9"/>
  <c r="O410" i="9" s="1"/>
  <c r="H411" i="9"/>
  <c r="O411" i="9" s="1"/>
  <c r="H412" i="9"/>
  <c r="O412" i="9" s="1"/>
  <c r="H413" i="9"/>
  <c r="O413" i="9" s="1"/>
  <c r="H414" i="9"/>
  <c r="O414" i="9" s="1"/>
  <c r="H415" i="9"/>
  <c r="O415" i="9" s="1"/>
  <c r="H416" i="9"/>
  <c r="O416" i="9" s="1"/>
  <c r="H417" i="9"/>
  <c r="O417" i="9" s="1"/>
  <c r="H418" i="9"/>
  <c r="O418" i="9" s="1"/>
  <c r="H419" i="9"/>
  <c r="O419" i="9" s="1"/>
  <c r="H420" i="9"/>
  <c r="O420" i="9" s="1"/>
  <c r="H421" i="9"/>
  <c r="O421" i="9" s="1"/>
  <c r="H422" i="9"/>
  <c r="O422" i="9" s="1"/>
  <c r="H423" i="9"/>
  <c r="O423" i="9" s="1"/>
  <c r="H424" i="9"/>
  <c r="O424" i="9" s="1"/>
  <c r="H425" i="9"/>
  <c r="O425" i="9" s="1"/>
  <c r="H426" i="9"/>
  <c r="O426" i="9" s="1"/>
  <c r="H427" i="9"/>
  <c r="O427" i="9" s="1"/>
  <c r="H428" i="9"/>
  <c r="O428" i="9" s="1"/>
  <c r="H429" i="9"/>
  <c r="O429" i="9" s="1"/>
  <c r="H430" i="9"/>
  <c r="O430" i="9" s="1"/>
  <c r="H431" i="9"/>
  <c r="O431" i="9" s="1"/>
  <c r="H432" i="9"/>
  <c r="O432" i="9" s="1"/>
  <c r="H433" i="9"/>
  <c r="O433" i="9" s="1"/>
  <c r="H434" i="9"/>
  <c r="O434" i="9" s="1"/>
  <c r="H435" i="9"/>
  <c r="O435" i="9" s="1"/>
  <c r="H436" i="9"/>
  <c r="O436" i="9" s="1"/>
  <c r="H437" i="9"/>
  <c r="O437" i="9" s="1"/>
  <c r="H438" i="9"/>
  <c r="O438" i="9" s="1"/>
  <c r="H439" i="9"/>
  <c r="O439" i="9" s="1"/>
  <c r="H440" i="9"/>
  <c r="O440" i="9" s="1"/>
  <c r="H441" i="9"/>
  <c r="O441" i="9" s="1"/>
  <c r="H442" i="9"/>
  <c r="O442" i="9" s="1"/>
  <c r="H443" i="9"/>
  <c r="O443" i="9" s="1"/>
  <c r="H444" i="9"/>
  <c r="O444" i="9" s="1"/>
  <c r="H445" i="9"/>
  <c r="O445" i="9" s="1"/>
  <c r="H446" i="9"/>
  <c r="O446" i="9" s="1"/>
  <c r="H447" i="9"/>
  <c r="O447" i="9" s="1"/>
  <c r="H448" i="9"/>
  <c r="O448" i="9" s="1"/>
  <c r="H449" i="9"/>
  <c r="O449" i="9" s="1"/>
  <c r="H450" i="9"/>
  <c r="O450" i="9" s="1"/>
  <c r="H451" i="9"/>
  <c r="O451" i="9" s="1"/>
  <c r="H452" i="9"/>
  <c r="O452" i="9" s="1"/>
  <c r="H453" i="9"/>
  <c r="O453" i="9" s="1"/>
  <c r="H454" i="9"/>
  <c r="O454" i="9" s="1"/>
  <c r="H455" i="9"/>
  <c r="O455" i="9" s="1"/>
  <c r="H456" i="9"/>
  <c r="O456" i="9" s="1"/>
  <c r="H457" i="9"/>
  <c r="O457" i="9" s="1"/>
  <c r="H458" i="9"/>
  <c r="O458" i="9" s="1"/>
  <c r="H459" i="9"/>
  <c r="O459" i="9" s="1"/>
  <c r="H460" i="9"/>
  <c r="O460" i="9" s="1"/>
  <c r="H461" i="9"/>
  <c r="O461" i="9" s="1"/>
  <c r="H462" i="9"/>
  <c r="O462" i="9" s="1"/>
  <c r="H463" i="9"/>
  <c r="O463" i="9" s="1"/>
  <c r="H464" i="9"/>
  <c r="O464" i="9" s="1"/>
  <c r="H465" i="9"/>
  <c r="O465" i="9" s="1"/>
  <c r="H466" i="9"/>
  <c r="O466" i="9" s="1"/>
  <c r="H467" i="9"/>
  <c r="O467" i="9" s="1"/>
  <c r="H468" i="9"/>
  <c r="O468" i="9" s="1"/>
  <c r="H469" i="9"/>
  <c r="O469" i="9" s="1"/>
  <c r="H470" i="9"/>
  <c r="O470" i="9" s="1"/>
  <c r="H471" i="9"/>
  <c r="O471" i="9" s="1"/>
  <c r="H472" i="9"/>
  <c r="O472" i="9" s="1"/>
  <c r="H473" i="9"/>
  <c r="O473" i="9" s="1"/>
  <c r="H474" i="9"/>
  <c r="O474" i="9" s="1"/>
  <c r="H475" i="9"/>
  <c r="O475" i="9" s="1"/>
  <c r="H476" i="9"/>
  <c r="O476" i="9" s="1"/>
  <c r="H477" i="9"/>
  <c r="O477" i="9" s="1"/>
  <c r="H478" i="9"/>
  <c r="O478" i="9" s="1"/>
  <c r="H479" i="9"/>
  <c r="O479" i="9" s="1"/>
  <c r="H480" i="9"/>
  <c r="O480" i="9" s="1"/>
  <c r="H481" i="9"/>
  <c r="O481" i="9" s="1"/>
  <c r="H482" i="9"/>
  <c r="O482" i="9" s="1"/>
  <c r="H483" i="9"/>
  <c r="O483" i="9" s="1"/>
  <c r="H484" i="9"/>
  <c r="O484" i="9" s="1"/>
  <c r="H485" i="9"/>
  <c r="O485" i="9" s="1"/>
  <c r="H486" i="9"/>
  <c r="O486" i="9" s="1"/>
  <c r="H487" i="9"/>
  <c r="O487" i="9" s="1"/>
  <c r="H488" i="9"/>
  <c r="O488" i="9" s="1"/>
  <c r="H489" i="9"/>
  <c r="O489" i="9" s="1"/>
  <c r="H490" i="9"/>
  <c r="O490" i="9" s="1"/>
  <c r="H491" i="9"/>
  <c r="O491" i="9" s="1"/>
  <c r="H492" i="9"/>
  <c r="O492" i="9" s="1"/>
  <c r="H493" i="9"/>
  <c r="O493" i="9" s="1"/>
  <c r="H494" i="9"/>
  <c r="O494" i="9" s="1"/>
  <c r="H495" i="9"/>
  <c r="O495" i="9" s="1"/>
  <c r="H496" i="9"/>
  <c r="O496" i="9" s="1"/>
  <c r="H497" i="9"/>
  <c r="O497" i="9" s="1"/>
  <c r="H498" i="9"/>
  <c r="O498" i="9" s="1"/>
  <c r="H499" i="9"/>
  <c r="O499" i="9" s="1"/>
  <c r="H500" i="9"/>
  <c r="O500" i="9" s="1"/>
  <c r="H501" i="9"/>
  <c r="O501" i="9" s="1"/>
  <c r="H502" i="9"/>
  <c r="O502" i="9" s="1"/>
  <c r="H503" i="9"/>
  <c r="O503" i="9" s="1"/>
  <c r="H504" i="9"/>
  <c r="O504" i="9" s="1"/>
  <c r="H505" i="9"/>
  <c r="O505" i="9" s="1"/>
  <c r="H506" i="9"/>
  <c r="O506" i="9" s="1"/>
  <c r="H507" i="9"/>
  <c r="O507" i="9" s="1"/>
  <c r="H508" i="9"/>
  <c r="O508" i="9" s="1"/>
  <c r="H509" i="9"/>
  <c r="O509" i="9" s="1"/>
  <c r="H510" i="9"/>
  <c r="O510" i="9" s="1"/>
  <c r="H511" i="9"/>
  <c r="O511" i="9" s="1"/>
  <c r="H512" i="9"/>
  <c r="O512" i="9" s="1"/>
  <c r="H513" i="9"/>
  <c r="O513" i="9" s="1"/>
  <c r="H514" i="9"/>
  <c r="O514" i="9" s="1"/>
  <c r="H515" i="9"/>
  <c r="O515" i="9" s="1"/>
  <c r="H516" i="9"/>
  <c r="O516" i="9" s="1"/>
  <c r="H517" i="9"/>
  <c r="O517" i="9" s="1"/>
  <c r="H518" i="9"/>
  <c r="O518" i="9" s="1"/>
  <c r="H519" i="9"/>
  <c r="O519" i="9" s="1"/>
  <c r="H520" i="9"/>
  <c r="O520" i="9" s="1"/>
  <c r="H521" i="9"/>
  <c r="O521" i="9" s="1"/>
  <c r="H522" i="9"/>
  <c r="O522" i="9" s="1"/>
  <c r="H523" i="9"/>
  <c r="O523" i="9" s="1"/>
  <c r="H524" i="9"/>
  <c r="O524" i="9" s="1"/>
  <c r="H525" i="9"/>
  <c r="O525" i="9" s="1"/>
  <c r="H526" i="9"/>
  <c r="O526" i="9" s="1"/>
  <c r="H527" i="9"/>
  <c r="O527" i="9" s="1"/>
  <c r="H528" i="9"/>
  <c r="O528" i="9" s="1"/>
  <c r="H529" i="9"/>
  <c r="O529" i="9" s="1"/>
  <c r="H530" i="9"/>
  <c r="O530" i="9" s="1"/>
  <c r="H531" i="9"/>
  <c r="O531" i="9" s="1"/>
  <c r="H532" i="9"/>
  <c r="O532" i="9" s="1"/>
  <c r="H533" i="9"/>
  <c r="O533" i="9" s="1"/>
  <c r="H534" i="9"/>
  <c r="O534" i="9" s="1"/>
  <c r="H535" i="9"/>
  <c r="O535" i="9" s="1"/>
  <c r="H536" i="9"/>
  <c r="O536" i="9" s="1"/>
  <c r="H537" i="9"/>
  <c r="O537" i="9" s="1"/>
  <c r="H538" i="9"/>
  <c r="O538" i="9" s="1"/>
  <c r="H539" i="9"/>
  <c r="O539" i="9" s="1"/>
  <c r="H540" i="9"/>
  <c r="O540" i="9" s="1"/>
  <c r="H541" i="9"/>
  <c r="O541" i="9" s="1"/>
  <c r="H542" i="9"/>
  <c r="O542" i="9" s="1"/>
  <c r="H543" i="9"/>
  <c r="O543" i="9" s="1"/>
  <c r="H544" i="9"/>
  <c r="O544" i="9" s="1"/>
  <c r="H545" i="9"/>
  <c r="O545" i="9" s="1"/>
  <c r="H546" i="9"/>
  <c r="O546" i="9" s="1"/>
  <c r="H547" i="9"/>
  <c r="O547" i="9" s="1"/>
  <c r="H548" i="9"/>
  <c r="O548" i="9" s="1"/>
  <c r="H549" i="9"/>
  <c r="O549" i="9" s="1"/>
  <c r="H550" i="9"/>
  <c r="O550" i="9" s="1"/>
  <c r="H551" i="9"/>
  <c r="O551" i="9" s="1"/>
  <c r="H552" i="9"/>
  <c r="O552" i="9" s="1"/>
  <c r="H553" i="9"/>
  <c r="O553" i="9" s="1"/>
  <c r="H554" i="9"/>
  <c r="O554" i="9" s="1"/>
  <c r="H555" i="9"/>
  <c r="O555" i="9" s="1"/>
  <c r="H556" i="9"/>
  <c r="O556" i="9" s="1"/>
  <c r="H557" i="9"/>
  <c r="O557" i="9" s="1"/>
  <c r="H558" i="9"/>
  <c r="O558" i="9" s="1"/>
  <c r="H559" i="9"/>
  <c r="O559" i="9" s="1"/>
  <c r="H560" i="9"/>
  <c r="O560" i="9" s="1"/>
  <c r="H561" i="9"/>
  <c r="O561" i="9" s="1"/>
  <c r="H562" i="9"/>
  <c r="O562" i="9" s="1"/>
  <c r="H563" i="9"/>
  <c r="O563" i="9" s="1"/>
  <c r="H564" i="9"/>
  <c r="O564" i="9" s="1"/>
  <c r="H565" i="9"/>
  <c r="O565" i="9" s="1"/>
  <c r="H566" i="9"/>
  <c r="O566" i="9" s="1"/>
  <c r="H567" i="9"/>
  <c r="O567" i="9" s="1"/>
  <c r="H568" i="9"/>
  <c r="O568" i="9" s="1"/>
  <c r="H569" i="9"/>
  <c r="O569" i="9" s="1"/>
  <c r="H570" i="9"/>
  <c r="O570" i="9" s="1"/>
  <c r="H571" i="9"/>
  <c r="O571" i="9" s="1"/>
  <c r="H572" i="9"/>
  <c r="O572" i="9" s="1"/>
  <c r="H573" i="9"/>
  <c r="O573" i="9" s="1"/>
  <c r="H574" i="9"/>
  <c r="O574" i="9" s="1"/>
  <c r="H575" i="9"/>
  <c r="O575" i="9" s="1"/>
  <c r="H576" i="9"/>
  <c r="O576" i="9" s="1"/>
  <c r="H577" i="9"/>
  <c r="O577" i="9" s="1"/>
  <c r="H578" i="9"/>
  <c r="O578" i="9" s="1"/>
  <c r="H579" i="9"/>
  <c r="O579" i="9" s="1"/>
  <c r="H580" i="9"/>
  <c r="O580" i="9" s="1"/>
  <c r="H581" i="9"/>
  <c r="O581" i="9" s="1"/>
  <c r="H582" i="9"/>
  <c r="O582" i="9" s="1"/>
  <c r="H583" i="9"/>
  <c r="O583" i="9" s="1"/>
  <c r="H584" i="9"/>
  <c r="O584" i="9" s="1"/>
  <c r="H585" i="9"/>
  <c r="O585" i="9" s="1"/>
  <c r="H586" i="9"/>
  <c r="O586" i="9" s="1"/>
  <c r="H587" i="9"/>
  <c r="O587" i="9" s="1"/>
  <c r="H588" i="9"/>
  <c r="O588" i="9" s="1"/>
  <c r="H589" i="9"/>
  <c r="O589" i="9" s="1"/>
  <c r="H590" i="9"/>
  <c r="O590" i="9" s="1"/>
  <c r="H591" i="9"/>
  <c r="O591" i="9" s="1"/>
  <c r="H592" i="9"/>
  <c r="O592" i="9" s="1"/>
  <c r="H593" i="9"/>
  <c r="O593" i="9" s="1"/>
  <c r="H594" i="9"/>
  <c r="O594" i="9" s="1"/>
  <c r="H595" i="9"/>
  <c r="O595" i="9" s="1"/>
  <c r="H596" i="9"/>
  <c r="O596" i="9" s="1"/>
  <c r="H597" i="9"/>
  <c r="O597" i="9" s="1"/>
  <c r="H598" i="9"/>
  <c r="O598" i="9" s="1"/>
  <c r="H599" i="9"/>
  <c r="O599" i="9" s="1"/>
  <c r="H600" i="9"/>
  <c r="O600" i="9" s="1"/>
  <c r="H601" i="9"/>
  <c r="O601" i="9" s="1"/>
  <c r="H602" i="9"/>
  <c r="O602" i="9" s="1"/>
  <c r="H603" i="9"/>
  <c r="O603" i="9" s="1"/>
  <c r="H604" i="9"/>
  <c r="O604" i="9" s="1"/>
  <c r="H605" i="9"/>
  <c r="O605" i="9" s="1"/>
  <c r="H606" i="9"/>
  <c r="O606" i="9" s="1"/>
  <c r="H607" i="9"/>
  <c r="O607" i="9" s="1"/>
  <c r="H608" i="9"/>
  <c r="O608" i="9" s="1"/>
  <c r="H609" i="9"/>
  <c r="O609" i="9" s="1"/>
  <c r="H610" i="9"/>
  <c r="O610" i="9" s="1"/>
  <c r="H611" i="9"/>
  <c r="O611" i="9" s="1"/>
  <c r="H612" i="9"/>
  <c r="O612" i="9" s="1"/>
  <c r="H613" i="9"/>
  <c r="O613" i="9" s="1"/>
  <c r="H614" i="9"/>
  <c r="O614" i="9" s="1"/>
  <c r="H615" i="9"/>
  <c r="O615" i="9" s="1"/>
  <c r="H616" i="9"/>
  <c r="O616" i="9" s="1"/>
  <c r="H617" i="9"/>
  <c r="O617" i="9" s="1"/>
  <c r="H618" i="9"/>
  <c r="O618" i="9" s="1"/>
  <c r="H619" i="9"/>
  <c r="O619" i="9" s="1"/>
  <c r="H620" i="9"/>
  <c r="O620" i="9" s="1"/>
  <c r="H621" i="9"/>
  <c r="O621" i="9" s="1"/>
  <c r="H622" i="9"/>
  <c r="O622" i="9" s="1"/>
  <c r="H623" i="9"/>
  <c r="O623" i="9" s="1"/>
  <c r="H624" i="9"/>
  <c r="O624" i="9" s="1"/>
  <c r="H625" i="9"/>
  <c r="O625" i="9" s="1"/>
  <c r="H626" i="9"/>
  <c r="O626" i="9" s="1"/>
  <c r="H627" i="9"/>
  <c r="O627" i="9" s="1"/>
  <c r="H628" i="9"/>
  <c r="O628" i="9" s="1"/>
  <c r="H629" i="9"/>
  <c r="O629" i="9" s="1"/>
  <c r="H630" i="9"/>
  <c r="O630" i="9" s="1"/>
  <c r="H631" i="9"/>
  <c r="O631" i="9" s="1"/>
  <c r="H632" i="9"/>
  <c r="O632" i="9" s="1"/>
  <c r="H633" i="9"/>
  <c r="O633" i="9" s="1"/>
  <c r="H634" i="9"/>
  <c r="O634" i="9" s="1"/>
  <c r="H635" i="9"/>
  <c r="O635" i="9" s="1"/>
  <c r="H636" i="9"/>
  <c r="O636" i="9" s="1"/>
  <c r="H637" i="9"/>
  <c r="O637" i="9" s="1"/>
  <c r="H638" i="9"/>
  <c r="O638" i="9" s="1"/>
  <c r="H639" i="9"/>
  <c r="O639" i="9" s="1"/>
  <c r="H640" i="9"/>
  <c r="O640" i="9" s="1"/>
  <c r="H641" i="9"/>
  <c r="O641" i="9" s="1"/>
  <c r="H642" i="9"/>
  <c r="O642" i="9" s="1"/>
  <c r="H643" i="9"/>
  <c r="O643" i="9" s="1"/>
  <c r="H644" i="9"/>
  <c r="O644" i="9" s="1"/>
  <c r="H645" i="9"/>
  <c r="O645" i="9" s="1"/>
  <c r="H646" i="9"/>
  <c r="O646" i="9" s="1"/>
  <c r="H647" i="9"/>
  <c r="O647" i="9" s="1"/>
  <c r="H648" i="9"/>
  <c r="O648" i="9" s="1"/>
  <c r="H649" i="9"/>
  <c r="O649" i="9" s="1"/>
  <c r="H650" i="9"/>
  <c r="O650" i="9" s="1"/>
  <c r="H651" i="9"/>
  <c r="O651" i="9" s="1"/>
  <c r="H652" i="9"/>
  <c r="O652" i="9" s="1"/>
  <c r="H653" i="9"/>
  <c r="O653" i="9" s="1"/>
  <c r="H654" i="9"/>
  <c r="O654" i="9" s="1"/>
  <c r="H655" i="9"/>
  <c r="O655" i="9" s="1"/>
  <c r="H656" i="9"/>
  <c r="O656" i="9" s="1"/>
  <c r="H657" i="9"/>
  <c r="O657" i="9" s="1"/>
  <c r="H658" i="9"/>
  <c r="O658" i="9" s="1"/>
  <c r="H659" i="9"/>
  <c r="O659" i="9" s="1"/>
  <c r="H660" i="9"/>
  <c r="O660" i="9" s="1"/>
  <c r="H661" i="9"/>
  <c r="O661" i="9" s="1"/>
  <c r="H662" i="9"/>
  <c r="O662" i="9" s="1"/>
  <c r="H663" i="9"/>
  <c r="O663" i="9" s="1"/>
  <c r="H664" i="9"/>
  <c r="O664" i="9" s="1"/>
  <c r="H665" i="9"/>
  <c r="O665" i="9" s="1"/>
  <c r="H666" i="9"/>
  <c r="O666" i="9" s="1"/>
  <c r="H667" i="9"/>
  <c r="O667" i="9" s="1"/>
  <c r="H668" i="9"/>
  <c r="O668" i="9" s="1"/>
  <c r="H669" i="9"/>
  <c r="O669" i="9" s="1"/>
  <c r="H670" i="9"/>
  <c r="O670" i="9" s="1"/>
  <c r="H671" i="9"/>
  <c r="O671" i="9" s="1"/>
  <c r="H672" i="9"/>
  <c r="O672" i="9" s="1"/>
  <c r="H673" i="9"/>
  <c r="O673" i="9" s="1"/>
  <c r="H674" i="9"/>
  <c r="O674" i="9" s="1"/>
  <c r="H675" i="9"/>
  <c r="O675" i="9" s="1"/>
  <c r="H676" i="9"/>
  <c r="O676" i="9" s="1"/>
  <c r="H677" i="9"/>
  <c r="O677" i="9" s="1"/>
  <c r="H678" i="9"/>
  <c r="O678" i="9" s="1"/>
  <c r="H679" i="9"/>
  <c r="O679" i="9" s="1"/>
  <c r="H680" i="9"/>
  <c r="O680" i="9" s="1"/>
  <c r="H681" i="9"/>
  <c r="O681" i="9" s="1"/>
  <c r="H682" i="9"/>
  <c r="O682" i="9" s="1"/>
  <c r="H683" i="9"/>
  <c r="O683" i="9" s="1"/>
  <c r="H684" i="9"/>
  <c r="O684" i="9" s="1"/>
  <c r="H685" i="9"/>
  <c r="O685" i="9" s="1"/>
  <c r="H686" i="9"/>
  <c r="O686" i="9" s="1"/>
  <c r="H687" i="9"/>
  <c r="O687" i="9" s="1"/>
  <c r="H688" i="9"/>
  <c r="O688" i="9" s="1"/>
  <c r="H689" i="9"/>
  <c r="O689" i="9" s="1"/>
  <c r="H690" i="9"/>
  <c r="O690" i="9" s="1"/>
  <c r="H691" i="9"/>
  <c r="O691" i="9" s="1"/>
  <c r="H692" i="9"/>
  <c r="O692" i="9" s="1"/>
  <c r="H693" i="9"/>
  <c r="O693" i="9" s="1"/>
  <c r="H694" i="9"/>
  <c r="O694" i="9" s="1"/>
  <c r="H695" i="9"/>
  <c r="O695" i="9" s="1"/>
  <c r="H696" i="9"/>
  <c r="O696" i="9" s="1"/>
  <c r="H697" i="9"/>
  <c r="O697" i="9" s="1"/>
  <c r="H698" i="9"/>
  <c r="O698" i="9" s="1"/>
  <c r="H699" i="9"/>
  <c r="O699" i="9" s="1"/>
  <c r="H700" i="9"/>
  <c r="O700" i="9" s="1"/>
  <c r="H701" i="9"/>
  <c r="O701" i="9" s="1"/>
  <c r="H702" i="9"/>
  <c r="O702" i="9" s="1"/>
  <c r="H703" i="9"/>
  <c r="O703" i="9" s="1"/>
  <c r="H704" i="9"/>
  <c r="O704" i="9" s="1"/>
  <c r="H705" i="9"/>
  <c r="O705" i="9" s="1"/>
  <c r="H706" i="9"/>
  <c r="O706" i="9" s="1"/>
  <c r="H707" i="9"/>
  <c r="O707" i="9" s="1"/>
  <c r="H708" i="9"/>
  <c r="O708" i="9" s="1"/>
  <c r="H709" i="9"/>
  <c r="O709" i="9" s="1"/>
  <c r="H710" i="9"/>
  <c r="O710" i="9" s="1"/>
  <c r="H711" i="9"/>
  <c r="O711" i="9" s="1"/>
  <c r="H712" i="9"/>
  <c r="O712" i="9" s="1"/>
  <c r="H713" i="9"/>
  <c r="O713" i="9" s="1"/>
  <c r="H714" i="9"/>
  <c r="O714" i="9" s="1"/>
  <c r="H715" i="9"/>
  <c r="O715" i="9" s="1"/>
  <c r="H716" i="9"/>
  <c r="O716" i="9" s="1"/>
  <c r="H717" i="9"/>
  <c r="O717" i="9" s="1"/>
  <c r="H718" i="9"/>
  <c r="O718" i="9" s="1"/>
  <c r="H719" i="9"/>
  <c r="O719" i="9" s="1"/>
  <c r="H720" i="9"/>
  <c r="O720" i="9" s="1"/>
  <c r="H721" i="9"/>
  <c r="O721" i="9" s="1"/>
  <c r="H722" i="9"/>
  <c r="O722" i="9" s="1"/>
  <c r="H723" i="9"/>
  <c r="O723" i="9" s="1"/>
  <c r="H724" i="9"/>
  <c r="O724" i="9" s="1"/>
  <c r="H725" i="9"/>
  <c r="O725" i="9" s="1"/>
  <c r="H726" i="9"/>
  <c r="O726" i="9" s="1"/>
  <c r="H727" i="9"/>
  <c r="O727" i="9" s="1"/>
  <c r="H728" i="9"/>
  <c r="O728" i="9" s="1"/>
  <c r="H729" i="9"/>
  <c r="O729" i="9" s="1"/>
  <c r="H730" i="9"/>
  <c r="O730" i="9" s="1"/>
  <c r="H731" i="9"/>
  <c r="O731" i="9" s="1"/>
  <c r="H732" i="9"/>
  <c r="O732" i="9" s="1"/>
  <c r="H733" i="9"/>
  <c r="O733" i="9" s="1"/>
  <c r="H734" i="9"/>
  <c r="O734" i="9" s="1"/>
  <c r="H735" i="9"/>
  <c r="O735" i="9" s="1"/>
  <c r="H736" i="9"/>
  <c r="O736" i="9" s="1"/>
  <c r="H737" i="9"/>
  <c r="O737" i="9" s="1"/>
  <c r="H738" i="9"/>
  <c r="O738" i="9" s="1"/>
  <c r="H739" i="9"/>
  <c r="O739" i="9" s="1"/>
  <c r="H740" i="9"/>
  <c r="O740" i="9" s="1"/>
  <c r="H741" i="9"/>
  <c r="O741" i="9" s="1"/>
  <c r="H742" i="9"/>
  <c r="O742" i="9" s="1"/>
  <c r="H743" i="9"/>
  <c r="O743" i="9" s="1"/>
  <c r="H744" i="9"/>
  <c r="O744" i="9" s="1"/>
  <c r="H745" i="9"/>
  <c r="O745" i="9" s="1"/>
  <c r="H746" i="9"/>
  <c r="O746" i="9" s="1"/>
  <c r="H747" i="9"/>
  <c r="O747" i="9" s="1"/>
  <c r="H748" i="9"/>
  <c r="O748" i="9" s="1"/>
  <c r="H749" i="9"/>
  <c r="O749" i="9" s="1"/>
  <c r="H750" i="9"/>
  <c r="O750" i="9" s="1"/>
  <c r="H751" i="9"/>
  <c r="O751" i="9" s="1"/>
  <c r="H752" i="9"/>
  <c r="O752" i="9" s="1"/>
  <c r="H753" i="9"/>
  <c r="O753" i="9" s="1"/>
  <c r="H754" i="9"/>
  <c r="O754" i="9" s="1"/>
  <c r="H755" i="9"/>
  <c r="O755" i="9" s="1"/>
  <c r="H756" i="9"/>
  <c r="O756" i="9" s="1"/>
  <c r="H757" i="9"/>
  <c r="O757" i="9" s="1"/>
  <c r="H758" i="9"/>
  <c r="O758" i="9" s="1"/>
  <c r="H759" i="9"/>
  <c r="O759" i="9" s="1"/>
  <c r="H760" i="9"/>
  <c r="O760" i="9" s="1"/>
  <c r="H761" i="9"/>
  <c r="O761" i="9" s="1"/>
  <c r="H762" i="9"/>
  <c r="O762" i="9" s="1"/>
  <c r="H763" i="9"/>
  <c r="O763" i="9" s="1"/>
  <c r="H764" i="9"/>
  <c r="O764" i="9" s="1"/>
  <c r="H765" i="9"/>
  <c r="O765" i="9" s="1"/>
  <c r="H766" i="9"/>
  <c r="O766" i="9" s="1"/>
  <c r="H767" i="9"/>
  <c r="O767" i="9" s="1"/>
  <c r="H768" i="9"/>
  <c r="O768" i="9" s="1"/>
  <c r="H769" i="9"/>
  <c r="O769" i="9" s="1"/>
  <c r="H770" i="9"/>
  <c r="O770" i="9" s="1"/>
  <c r="H771" i="9"/>
  <c r="O771" i="9" s="1"/>
  <c r="H772" i="9"/>
  <c r="O772" i="9" s="1"/>
  <c r="H773" i="9"/>
  <c r="O773" i="9" s="1"/>
  <c r="H774" i="9"/>
  <c r="O774" i="9" s="1"/>
  <c r="H775" i="9"/>
  <c r="O775" i="9" s="1"/>
  <c r="H776" i="9"/>
  <c r="O776" i="9" s="1"/>
  <c r="H777" i="9"/>
  <c r="O777" i="9" s="1"/>
  <c r="H778" i="9"/>
  <c r="O778" i="9" s="1"/>
  <c r="H779" i="9"/>
  <c r="O779" i="9" s="1"/>
  <c r="H780" i="9"/>
  <c r="O780" i="9" s="1"/>
  <c r="H781" i="9"/>
  <c r="O781" i="9" s="1"/>
  <c r="H782" i="9"/>
  <c r="O782" i="9" s="1"/>
  <c r="H783" i="9"/>
  <c r="O783" i="9" s="1"/>
  <c r="H784" i="9"/>
  <c r="O784" i="9" s="1"/>
  <c r="H785" i="9"/>
  <c r="O785" i="9" s="1"/>
  <c r="H786" i="9"/>
  <c r="O786" i="9" s="1"/>
  <c r="H787" i="9"/>
  <c r="O787" i="9" s="1"/>
  <c r="H788" i="9"/>
  <c r="O788" i="9" s="1"/>
  <c r="H789" i="9"/>
  <c r="O789" i="9" s="1"/>
  <c r="H790" i="9"/>
  <c r="O790" i="9" s="1"/>
  <c r="H791" i="9"/>
  <c r="O791" i="9" s="1"/>
  <c r="H792" i="9"/>
  <c r="O792" i="9" s="1"/>
  <c r="H793" i="9"/>
  <c r="O793" i="9" s="1"/>
  <c r="H794" i="9"/>
  <c r="O794" i="9" s="1"/>
  <c r="H795" i="9"/>
  <c r="O795" i="9" s="1"/>
  <c r="H796" i="9"/>
  <c r="O796" i="9" s="1"/>
  <c r="H797" i="9"/>
  <c r="O797" i="9" s="1"/>
  <c r="H798" i="9"/>
  <c r="O798" i="9" s="1"/>
  <c r="H799" i="9"/>
  <c r="O799" i="9" s="1"/>
  <c r="H800" i="9"/>
  <c r="O800" i="9" s="1"/>
  <c r="H801" i="9"/>
  <c r="O801" i="9" s="1"/>
  <c r="H802" i="9"/>
  <c r="O802" i="9" s="1"/>
  <c r="H803" i="9"/>
  <c r="O803" i="9" s="1"/>
  <c r="H804" i="9"/>
  <c r="O804" i="9" s="1"/>
  <c r="H805" i="9"/>
  <c r="O805" i="9" s="1"/>
  <c r="H806" i="9"/>
  <c r="O806" i="9" s="1"/>
  <c r="H807" i="9"/>
  <c r="O807" i="9" s="1"/>
  <c r="H808" i="9"/>
  <c r="O808" i="9" s="1"/>
  <c r="H809" i="9"/>
  <c r="O809" i="9" s="1"/>
  <c r="H810" i="9"/>
  <c r="O810" i="9" s="1"/>
  <c r="H811" i="9"/>
  <c r="O811" i="9" s="1"/>
  <c r="H812" i="9"/>
  <c r="O812" i="9" s="1"/>
  <c r="H813" i="9"/>
  <c r="O813" i="9" s="1"/>
  <c r="H814" i="9"/>
  <c r="O814" i="9" s="1"/>
  <c r="H815" i="9"/>
  <c r="O815" i="9" s="1"/>
  <c r="H816" i="9"/>
  <c r="O816" i="9" s="1"/>
  <c r="H817" i="9"/>
  <c r="O817" i="9" s="1"/>
  <c r="H818" i="9"/>
  <c r="O818" i="9" s="1"/>
  <c r="H819" i="9"/>
  <c r="O819" i="9" s="1"/>
  <c r="H820" i="9"/>
  <c r="O820" i="9" s="1"/>
  <c r="H821" i="9"/>
  <c r="O821" i="9" s="1"/>
  <c r="H822" i="9"/>
  <c r="O822" i="9" s="1"/>
  <c r="H823" i="9"/>
  <c r="O823" i="9" s="1"/>
  <c r="H824" i="9"/>
  <c r="O824" i="9" s="1"/>
  <c r="H825" i="9"/>
  <c r="O825" i="9" s="1"/>
  <c r="H826" i="9"/>
  <c r="O826" i="9" s="1"/>
  <c r="H827" i="9"/>
  <c r="O827" i="9" s="1"/>
  <c r="H828" i="9"/>
  <c r="O828" i="9" s="1"/>
  <c r="H829" i="9"/>
  <c r="O829" i="9" s="1"/>
  <c r="H830" i="9"/>
  <c r="O830" i="9" s="1"/>
  <c r="H831" i="9"/>
  <c r="O831" i="9" s="1"/>
  <c r="H832" i="9"/>
  <c r="O832" i="9" s="1"/>
  <c r="H833" i="9"/>
  <c r="O833" i="9" s="1"/>
  <c r="H834" i="9"/>
  <c r="O834" i="9" s="1"/>
  <c r="H835" i="9"/>
  <c r="O835" i="9" s="1"/>
  <c r="H836" i="9"/>
  <c r="O836" i="9" s="1"/>
  <c r="H837" i="9"/>
  <c r="O837" i="9" s="1"/>
  <c r="H838" i="9"/>
  <c r="O838" i="9" s="1"/>
  <c r="H839" i="9"/>
  <c r="O839" i="9" s="1"/>
  <c r="H840" i="9"/>
  <c r="O840" i="9" s="1"/>
  <c r="H841" i="9"/>
  <c r="O841" i="9" s="1"/>
  <c r="H842" i="9"/>
  <c r="O842" i="9" s="1"/>
  <c r="H843" i="9"/>
  <c r="O843" i="9" s="1"/>
  <c r="H844" i="9"/>
  <c r="O844" i="9" s="1"/>
  <c r="H845" i="9"/>
  <c r="O845" i="9" s="1"/>
  <c r="H846" i="9"/>
  <c r="O846" i="9" s="1"/>
  <c r="H847" i="9"/>
  <c r="O847" i="9" s="1"/>
  <c r="H848" i="9"/>
  <c r="O848" i="9" s="1"/>
  <c r="H849" i="9"/>
  <c r="O849" i="9" s="1"/>
  <c r="H850" i="9"/>
  <c r="O850" i="9" s="1"/>
  <c r="H851" i="9"/>
  <c r="O851" i="9" s="1"/>
  <c r="H852" i="9"/>
  <c r="O852" i="9" s="1"/>
  <c r="H853" i="9"/>
  <c r="O853" i="9" s="1"/>
  <c r="H854" i="9"/>
  <c r="O854" i="9" s="1"/>
  <c r="H855" i="9"/>
  <c r="O855" i="9" s="1"/>
  <c r="H856" i="9"/>
  <c r="O856" i="9" s="1"/>
  <c r="H857" i="9"/>
  <c r="O857" i="9" s="1"/>
  <c r="H858" i="9"/>
  <c r="O858" i="9" s="1"/>
  <c r="H859" i="9"/>
  <c r="O859" i="9" s="1"/>
  <c r="H860" i="9"/>
  <c r="O860" i="9" s="1"/>
  <c r="H861" i="9"/>
  <c r="O861" i="9" s="1"/>
  <c r="H862" i="9"/>
  <c r="O862" i="9" s="1"/>
  <c r="H863" i="9"/>
  <c r="O863" i="9" s="1"/>
  <c r="H864" i="9"/>
  <c r="O864" i="9" s="1"/>
  <c r="H865" i="9"/>
  <c r="O865" i="9" s="1"/>
  <c r="H866" i="9"/>
  <c r="O866" i="9" s="1"/>
  <c r="H867" i="9"/>
  <c r="O867" i="9" s="1"/>
  <c r="H868" i="9"/>
  <c r="O868" i="9" s="1"/>
  <c r="H869" i="9"/>
  <c r="O869" i="9" s="1"/>
  <c r="H870" i="9"/>
  <c r="O870" i="9" s="1"/>
  <c r="H871" i="9"/>
  <c r="O871" i="9" s="1"/>
  <c r="H872" i="9"/>
  <c r="O872" i="9" s="1"/>
  <c r="H873" i="9"/>
  <c r="O873" i="9" s="1"/>
  <c r="H874" i="9"/>
  <c r="O874" i="9" s="1"/>
  <c r="H875" i="9"/>
  <c r="O875" i="9" s="1"/>
  <c r="H876" i="9"/>
  <c r="O876" i="9" s="1"/>
  <c r="H877" i="9"/>
  <c r="O877" i="9" s="1"/>
  <c r="H878" i="9"/>
  <c r="O878" i="9" s="1"/>
  <c r="H879" i="9"/>
  <c r="O879" i="9" s="1"/>
  <c r="H880" i="9"/>
  <c r="O880" i="9" s="1"/>
  <c r="H881" i="9"/>
  <c r="O881" i="9" s="1"/>
  <c r="H882" i="9"/>
  <c r="O882" i="9" s="1"/>
  <c r="H883" i="9"/>
  <c r="O883" i="9" s="1"/>
  <c r="H884" i="9"/>
  <c r="O884" i="9" s="1"/>
  <c r="H885" i="9"/>
  <c r="O885" i="9" s="1"/>
  <c r="H886" i="9"/>
  <c r="O886" i="9" s="1"/>
  <c r="H887" i="9"/>
  <c r="O887" i="9" s="1"/>
  <c r="H888" i="9"/>
  <c r="O888" i="9" s="1"/>
  <c r="H889" i="9"/>
  <c r="O889" i="9" s="1"/>
  <c r="H890" i="9"/>
  <c r="O890" i="9" s="1"/>
  <c r="H891" i="9"/>
  <c r="O891" i="9" s="1"/>
  <c r="H892" i="9"/>
  <c r="O892" i="9" s="1"/>
  <c r="H893" i="9"/>
  <c r="O893" i="9" s="1"/>
  <c r="H894" i="9"/>
  <c r="O894" i="9" s="1"/>
  <c r="H895" i="9"/>
  <c r="O895" i="9" s="1"/>
  <c r="H896" i="9"/>
  <c r="O896" i="9" s="1"/>
  <c r="H897" i="9"/>
  <c r="O897" i="9" s="1"/>
  <c r="H898" i="9"/>
  <c r="O898" i="9" s="1"/>
  <c r="H899" i="9"/>
  <c r="O899" i="9" s="1"/>
  <c r="H900" i="9"/>
  <c r="O900" i="9" s="1"/>
  <c r="H901" i="9"/>
  <c r="O901" i="9" s="1"/>
  <c r="H902" i="9"/>
  <c r="O902" i="9" s="1"/>
  <c r="H903" i="9"/>
  <c r="O903" i="9" s="1"/>
  <c r="H904" i="9"/>
  <c r="O904" i="9" s="1"/>
  <c r="H905" i="9"/>
  <c r="O905" i="9" s="1"/>
  <c r="H906" i="9"/>
  <c r="O906" i="9" s="1"/>
  <c r="H907" i="9"/>
  <c r="O907" i="9" s="1"/>
  <c r="H908" i="9"/>
  <c r="O908" i="9" s="1"/>
  <c r="H909" i="9"/>
  <c r="O909" i="9" s="1"/>
  <c r="H910" i="9"/>
  <c r="O910" i="9" s="1"/>
  <c r="H911" i="9"/>
  <c r="O911" i="9" s="1"/>
  <c r="H912" i="9"/>
  <c r="O912" i="9" s="1"/>
  <c r="H913" i="9"/>
  <c r="O913" i="9" s="1"/>
  <c r="H914" i="9"/>
  <c r="O914" i="9" s="1"/>
  <c r="H915" i="9"/>
  <c r="O915" i="9" s="1"/>
  <c r="H916" i="9"/>
  <c r="O916" i="9" s="1"/>
  <c r="H917" i="9"/>
  <c r="O917" i="9" s="1"/>
  <c r="H918" i="9"/>
  <c r="O918" i="9" s="1"/>
  <c r="H919" i="9"/>
  <c r="O919" i="9" s="1"/>
  <c r="H920" i="9"/>
  <c r="O920" i="9" s="1"/>
  <c r="H921" i="9"/>
  <c r="O921" i="9" s="1"/>
  <c r="H922" i="9"/>
  <c r="O922" i="9" s="1"/>
  <c r="H923" i="9"/>
  <c r="O923" i="9" s="1"/>
  <c r="H924" i="9"/>
  <c r="O924" i="9" s="1"/>
  <c r="H925" i="9"/>
  <c r="O925" i="9" s="1"/>
  <c r="H926" i="9"/>
  <c r="O926" i="9" s="1"/>
  <c r="H927" i="9"/>
  <c r="O927" i="9" s="1"/>
  <c r="H928" i="9"/>
  <c r="O928" i="9" s="1"/>
  <c r="H929" i="9"/>
  <c r="O929" i="9" s="1"/>
  <c r="H930" i="9"/>
  <c r="O930" i="9" s="1"/>
  <c r="H931" i="9"/>
  <c r="O931" i="9" s="1"/>
  <c r="H932" i="9"/>
  <c r="O932" i="9" s="1"/>
  <c r="H933" i="9"/>
  <c r="O933" i="9" s="1"/>
  <c r="H934" i="9"/>
  <c r="O934" i="9" s="1"/>
  <c r="H935" i="9"/>
  <c r="O935" i="9" s="1"/>
  <c r="H936" i="9"/>
  <c r="O936" i="9" s="1"/>
  <c r="H937" i="9"/>
  <c r="O937" i="9" s="1"/>
  <c r="H938" i="9"/>
  <c r="O938" i="9" s="1"/>
  <c r="H939" i="9"/>
  <c r="O939" i="9" s="1"/>
  <c r="H940" i="9"/>
  <c r="O940" i="9" s="1"/>
  <c r="H941" i="9"/>
  <c r="O941" i="9" s="1"/>
  <c r="H942" i="9"/>
  <c r="O942" i="9" s="1"/>
  <c r="H943" i="9"/>
  <c r="O943" i="9" s="1"/>
  <c r="H944" i="9"/>
  <c r="O944" i="9" s="1"/>
  <c r="H945" i="9"/>
  <c r="O945" i="9" s="1"/>
  <c r="H946" i="9"/>
  <c r="O946" i="9" s="1"/>
  <c r="H947" i="9"/>
  <c r="O947" i="9" s="1"/>
  <c r="H948" i="9"/>
  <c r="O948" i="9" s="1"/>
  <c r="H949" i="9"/>
  <c r="O949" i="9" s="1"/>
  <c r="H950" i="9"/>
  <c r="O950" i="9" s="1"/>
  <c r="H951" i="9"/>
  <c r="O951" i="9" s="1"/>
  <c r="H952" i="9"/>
  <c r="O952" i="9" s="1"/>
  <c r="H953" i="9"/>
  <c r="O953" i="9" s="1"/>
  <c r="H954" i="9"/>
  <c r="O954" i="9" s="1"/>
  <c r="H955" i="9"/>
  <c r="O955" i="9" s="1"/>
  <c r="H956" i="9"/>
  <c r="O956" i="9" s="1"/>
  <c r="H957" i="9"/>
  <c r="O957" i="9" s="1"/>
  <c r="H958" i="9"/>
  <c r="O958" i="9" s="1"/>
  <c r="H959" i="9"/>
  <c r="O959" i="9" s="1"/>
  <c r="H960" i="9"/>
  <c r="O960" i="9" s="1"/>
  <c r="H961" i="9"/>
  <c r="O961" i="9" s="1"/>
  <c r="H962" i="9"/>
  <c r="O962" i="9" s="1"/>
  <c r="H963" i="9"/>
  <c r="O963" i="9" s="1"/>
  <c r="H964" i="9"/>
  <c r="O964" i="9" s="1"/>
  <c r="H965" i="9"/>
  <c r="O965" i="9" s="1"/>
  <c r="H966" i="9"/>
  <c r="O966" i="9" s="1"/>
  <c r="H967" i="9"/>
  <c r="O967" i="9" s="1"/>
  <c r="H968" i="9"/>
  <c r="O968" i="9" s="1"/>
  <c r="H969" i="9"/>
  <c r="O969" i="9" s="1"/>
  <c r="H970" i="9"/>
  <c r="O970" i="9" s="1"/>
  <c r="H971" i="9"/>
  <c r="O971" i="9" s="1"/>
  <c r="H972" i="9"/>
  <c r="O972" i="9" s="1"/>
  <c r="H973" i="9"/>
  <c r="O973" i="9" s="1"/>
  <c r="H974" i="9"/>
  <c r="O974" i="9" s="1"/>
  <c r="H975" i="9"/>
  <c r="O975" i="9" s="1"/>
  <c r="H976" i="9"/>
  <c r="O976" i="9" s="1"/>
  <c r="H977" i="9"/>
  <c r="O977" i="9" s="1"/>
  <c r="H978" i="9"/>
  <c r="O978" i="9" s="1"/>
  <c r="H979" i="9"/>
  <c r="O979" i="9" s="1"/>
  <c r="H980" i="9"/>
  <c r="O980" i="9" s="1"/>
  <c r="H981" i="9"/>
  <c r="O981" i="9" s="1"/>
  <c r="H982" i="9"/>
  <c r="O982" i="9" s="1"/>
  <c r="H983" i="9"/>
  <c r="O983" i="9" s="1"/>
  <c r="H984" i="9"/>
  <c r="O984" i="9" s="1"/>
  <c r="H985" i="9"/>
  <c r="O985" i="9" s="1"/>
  <c r="H986" i="9"/>
  <c r="O986" i="9" s="1"/>
  <c r="H987" i="9"/>
  <c r="O987" i="9" s="1"/>
  <c r="H988" i="9"/>
  <c r="O988" i="9" s="1"/>
  <c r="H989" i="9"/>
  <c r="O989" i="9" s="1"/>
  <c r="H990" i="9"/>
  <c r="O990" i="9" s="1"/>
  <c r="H991" i="9"/>
  <c r="O991" i="9" s="1"/>
  <c r="H992" i="9"/>
  <c r="O992" i="9" s="1"/>
  <c r="H993" i="9"/>
  <c r="O993" i="9" s="1"/>
  <c r="H994" i="9"/>
  <c r="O994" i="9" s="1"/>
  <c r="H995" i="9"/>
  <c r="O995" i="9" s="1"/>
  <c r="H996" i="9"/>
  <c r="O996" i="9" s="1"/>
  <c r="H997" i="9"/>
  <c r="O997" i="9" s="1"/>
  <c r="H998" i="9"/>
  <c r="O998" i="9" s="1"/>
  <c r="H999" i="9"/>
  <c r="O999" i="9" s="1"/>
  <c r="H1000" i="9"/>
  <c r="O1000" i="9" s="1"/>
  <c r="H1001" i="9"/>
  <c r="O1001" i="9" s="1"/>
  <c r="H1002" i="9"/>
  <c r="O1002" i="9" s="1"/>
  <c r="H1003" i="9"/>
  <c r="O1003" i="9" s="1"/>
  <c r="H1004" i="9"/>
  <c r="O1004" i="9" s="1"/>
  <c r="H1005" i="9"/>
  <c r="O1005" i="9" s="1"/>
  <c r="H1006" i="9"/>
  <c r="O1006" i="9" s="1"/>
  <c r="H1007" i="9"/>
  <c r="O1007" i="9" s="1"/>
  <c r="H1008" i="9"/>
  <c r="O1008" i="9" s="1"/>
  <c r="H1009" i="9"/>
  <c r="O1009" i="9" s="1"/>
  <c r="H1010" i="9"/>
  <c r="O1010" i="9" s="1"/>
  <c r="H1011" i="9"/>
  <c r="O1011" i="9" s="1"/>
  <c r="H1012" i="9"/>
  <c r="O1012" i="9" s="1"/>
  <c r="H1013" i="9"/>
  <c r="O1013" i="9" s="1"/>
  <c r="H1014" i="9"/>
  <c r="O1014" i="9" s="1"/>
  <c r="H1015" i="9"/>
  <c r="O1015" i="9" s="1"/>
  <c r="H1016" i="9"/>
  <c r="O1016" i="9" s="1"/>
  <c r="H1017" i="9"/>
  <c r="O1017" i="9" s="1"/>
  <c r="H1018" i="9"/>
  <c r="O1018" i="9" s="1"/>
  <c r="H1019" i="9"/>
  <c r="O1019" i="9" s="1"/>
  <c r="H1020" i="9"/>
  <c r="O1020" i="9" s="1"/>
  <c r="H1021" i="9"/>
  <c r="O1021" i="9" s="1"/>
  <c r="H1022" i="9"/>
  <c r="O1022" i="9" s="1"/>
  <c r="H1023" i="9"/>
  <c r="O1023" i="9" s="1"/>
  <c r="H1024" i="9"/>
  <c r="O1024" i="9" s="1"/>
  <c r="H1025" i="9"/>
  <c r="O1025" i="9" s="1"/>
  <c r="H1026" i="9"/>
  <c r="O1026" i="9" s="1"/>
  <c r="H1027" i="9"/>
  <c r="O1027" i="9" s="1"/>
  <c r="H1028" i="9"/>
  <c r="O1028" i="9" s="1"/>
  <c r="H1029" i="9"/>
  <c r="O1029" i="9" s="1"/>
  <c r="H1030" i="9"/>
  <c r="O1030" i="9" s="1"/>
  <c r="H1031" i="9"/>
  <c r="O1031" i="9" s="1"/>
  <c r="H1032" i="9"/>
  <c r="O1032" i="9" s="1"/>
  <c r="H1033" i="9"/>
  <c r="O1033" i="9" s="1"/>
  <c r="H1034" i="9"/>
  <c r="O1034" i="9" s="1"/>
  <c r="H1035" i="9"/>
  <c r="O1035" i="9" s="1"/>
  <c r="H1036" i="9"/>
  <c r="O1036" i="9" s="1"/>
  <c r="H1037" i="9"/>
  <c r="O1037" i="9" s="1"/>
  <c r="H1038" i="9"/>
  <c r="O1038" i="9" s="1"/>
  <c r="H1039" i="9"/>
  <c r="O1039" i="9" s="1"/>
  <c r="H1040" i="9"/>
  <c r="O1040" i="9" s="1"/>
  <c r="H1041" i="9"/>
  <c r="O1041" i="9" s="1"/>
  <c r="H1042" i="9"/>
  <c r="O1042" i="9" s="1"/>
  <c r="H1043" i="9"/>
  <c r="O1043" i="9" s="1"/>
  <c r="H1044" i="9"/>
  <c r="O1044" i="9" s="1"/>
  <c r="H1045" i="9"/>
  <c r="O1045" i="9" s="1"/>
  <c r="H1046" i="9"/>
  <c r="O1046" i="9" s="1"/>
  <c r="H1047" i="9"/>
  <c r="O1047" i="9" s="1"/>
  <c r="H1048" i="9"/>
  <c r="O1048" i="9" s="1"/>
  <c r="H1049" i="9"/>
  <c r="O1049" i="9" s="1"/>
  <c r="H1050" i="9"/>
  <c r="O1050" i="9" s="1"/>
  <c r="H1051" i="9"/>
  <c r="O1051" i="9" s="1"/>
  <c r="H1052" i="9"/>
  <c r="O1052" i="9" s="1"/>
  <c r="H1053" i="9"/>
  <c r="O1053" i="9" s="1"/>
  <c r="H1054" i="9"/>
  <c r="O1054" i="9" s="1"/>
  <c r="H1055" i="9"/>
  <c r="O1055" i="9" s="1"/>
  <c r="H1056" i="9"/>
  <c r="O1056" i="9" s="1"/>
  <c r="H1057" i="9"/>
  <c r="O1057" i="9" s="1"/>
  <c r="H1058" i="9"/>
  <c r="O1058" i="9" s="1"/>
  <c r="H1059" i="9"/>
  <c r="O1059" i="9" s="1"/>
  <c r="H1060" i="9"/>
  <c r="O1060" i="9" s="1"/>
  <c r="H1061" i="9"/>
  <c r="O1061" i="9" s="1"/>
  <c r="H1062" i="9"/>
  <c r="O1062" i="9" s="1"/>
  <c r="H1063" i="9"/>
  <c r="O1063" i="9" s="1"/>
  <c r="H1064" i="9"/>
  <c r="O1064" i="9" s="1"/>
  <c r="H1065" i="9"/>
  <c r="O1065" i="9" s="1"/>
  <c r="H1066" i="9"/>
  <c r="O1066" i="9" s="1"/>
  <c r="H1067" i="9"/>
  <c r="O1067" i="9" s="1"/>
  <c r="H1068" i="9"/>
  <c r="O1068" i="9" s="1"/>
  <c r="H1069" i="9"/>
  <c r="O1069" i="9" s="1"/>
  <c r="H1070" i="9"/>
  <c r="O1070" i="9" s="1"/>
  <c r="H1071" i="9"/>
  <c r="O1071" i="9" s="1"/>
  <c r="H1072" i="9"/>
  <c r="O1072" i="9" s="1"/>
  <c r="H1073" i="9"/>
  <c r="O1073" i="9" s="1"/>
  <c r="H1074" i="9"/>
  <c r="O1074" i="9" s="1"/>
  <c r="H1075" i="9"/>
  <c r="O1075" i="9" s="1"/>
  <c r="H1076" i="9"/>
  <c r="O1076" i="9" s="1"/>
  <c r="H1077" i="9"/>
  <c r="O1077" i="9" s="1"/>
  <c r="H1078" i="9"/>
  <c r="O1078" i="9" s="1"/>
  <c r="H1079" i="9"/>
  <c r="O1079" i="9" s="1"/>
  <c r="H1080" i="9"/>
  <c r="O1080" i="9" s="1"/>
  <c r="H1081" i="9"/>
  <c r="O1081" i="9" s="1"/>
  <c r="H1082" i="9"/>
  <c r="O1082" i="9" s="1"/>
  <c r="H1083" i="9"/>
  <c r="O1083" i="9" s="1"/>
  <c r="H1084" i="9"/>
  <c r="O1084" i="9" s="1"/>
  <c r="H1085" i="9"/>
  <c r="O1085" i="9" s="1"/>
  <c r="H1086" i="9"/>
  <c r="O1086" i="9" s="1"/>
  <c r="H1087" i="9"/>
  <c r="O1087" i="9" s="1"/>
  <c r="H1088" i="9"/>
  <c r="O1088" i="9" s="1"/>
  <c r="H1089" i="9"/>
  <c r="O1089" i="9" s="1"/>
  <c r="H1090" i="9"/>
  <c r="O1090" i="9" s="1"/>
  <c r="H1091" i="9"/>
  <c r="O1091" i="9" s="1"/>
  <c r="H1092" i="9"/>
  <c r="O1092" i="9" s="1"/>
  <c r="H1093" i="9"/>
  <c r="O1093" i="9" s="1"/>
  <c r="H1094" i="9"/>
  <c r="O1094" i="9" s="1"/>
  <c r="H1095" i="9"/>
  <c r="O1095" i="9" s="1"/>
  <c r="H1096" i="9"/>
  <c r="O1096" i="9" s="1"/>
  <c r="H1097" i="9"/>
  <c r="O1097" i="9" s="1"/>
  <c r="H1098" i="9"/>
  <c r="O1098" i="9" s="1"/>
  <c r="H1099" i="9"/>
  <c r="O1099" i="9" s="1"/>
  <c r="H1100" i="9"/>
  <c r="O1100" i="9" s="1"/>
  <c r="H1101" i="9"/>
  <c r="O1101" i="9" s="1"/>
  <c r="H1102" i="9"/>
  <c r="O1102" i="9" s="1"/>
  <c r="H1103" i="9"/>
  <c r="O1103" i="9" s="1"/>
  <c r="H1104" i="9"/>
  <c r="O1104" i="9" s="1"/>
  <c r="H1105" i="9"/>
  <c r="O1105" i="9" s="1"/>
  <c r="H1106" i="9"/>
  <c r="O1106" i="9" s="1"/>
  <c r="H1107" i="9"/>
  <c r="O1107" i="9" s="1"/>
  <c r="H1108" i="9"/>
  <c r="O1108" i="9" s="1"/>
  <c r="H1109" i="9"/>
  <c r="O1109" i="9" s="1"/>
  <c r="H1110" i="9"/>
  <c r="O1110" i="9" s="1"/>
  <c r="H1111" i="9"/>
  <c r="O1111" i="9" s="1"/>
  <c r="H1112" i="9"/>
  <c r="O1112" i="9" s="1"/>
  <c r="H1113" i="9"/>
  <c r="O1113" i="9" s="1"/>
  <c r="H1114" i="9"/>
  <c r="O1114" i="9" s="1"/>
  <c r="H1115" i="9"/>
  <c r="O1115" i="9" s="1"/>
  <c r="H1116" i="9"/>
  <c r="O1116" i="9" s="1"/>
  <c r="H1117" i="9"/>
  <c r="O1117" i="9" s="1"/>
  <c r="H1118" i="9"/>
  <c r="O1118" i="9" s="1"/>
  <c r="H1119" i="9"/>
  <c r="O1119" i="9" s="1"/>
  <c r="H1120" i="9"/>
  <c r="O1120" i="9" s="1"/>
  <c r="H1121" i="9"/>
  <c r="O1121" i="9" s="1"/>
  <c r="H1122" i="9"/>
  <c r="O1122" i="9" s="1"/>
  <c r="H1123" i="9"/>
  <c r="O1123" i="9" s="1"/>
  <c r="H1124" i="9"/>
  <c r="O1124" i="9" s="1"/>
  <c r="H1125" i="9"/>
  <c r="O1125" i="9" s="1"/>
  <c r="H1126" i="9"/>
  <c r="O1126" i="9" s="1"/>
  <c r="H1127" i="9"/>
  <c r="O1127" i="9" s="1"/>
  <c r="H1128" i="9"/>
  <c r="O1128" i="9" s="1"/>
  <c r="H1129" i="9"/>
  <c r="O1129" i="9" s="1"/>
  <c r="H1130" i="9"/>
  <c r="O1130" i="9" s="1"/>
  <c r="H1131" i="9"/>
  <c r="O1131" i="9" s="1"/>
  <c r="H1132" i="9"/>
  <c r="O1132" i="9" s="1"/>
  <c r="H1133" i="9"/>
  <c r="O1133" i="9" s="1"/>
  <c r="H1134" i="9"/>
  <c r="O1134" i="9" s="1"/>
  <c r="H1135" i="9"/>
  <c r="O1135" i="9" s="1"/>
  <c r="H1136" i="9"/>
  <c r="O1136" i="9" s="1"/>
  <c r="H1137" i="9"/>
  <c r="O1137" i="9" s="1"/>
  <c r="H1138" i="9"/>
  <c r="O1138" i="9" s="1"/>
  <c r="H1139" i="9"/>
  <c r="O1139" i="9" s="1"/>
  <c r="H1140" i="9"/>
  <c r="O1140" i="9" s="1"/>
  <c r="H1141" i="9"/>
  <c r="O1141" i="9" s="1"/>
  <c r="H1142" i="9"/>
  <c r="O1142" i="9" s="1"/>
  <c r="H1143" i="9"/>
  <c r="O1143" i="9" s="1"/>
  <c r="H1144" i="9"/>
  <c r="O1144" i="9" s="1"/>
  <c r="H1145" i="9"/>
  <c r="O1145" i="9" s="1"/>
  <c r="H1146" i="9"/>
  <c r="O1146" i="9" s="1"/>
  <c r="H1147" i="9"/>
  <c r="O1147" i="9" s="1"/>
  <c r="H1148" i="9"/>
  <c r="O1148" i="9" s="1"/>
  <c r="H1149" i="9"/>
  <c r="O1149" i="9" s="1"/>
  <c r="H1150" i="9"/>
  <c r="O1150" i="9" s="1"/>
  <c r="H1151" i="9"/>
  <c r="O1151" i="9" s="1"/>
  <c r="H1152" i="9"/>
  <c r="O1152" i="9" s="1"/>
  <c r="H1153" i="9"/>
  <c r="O1153" i="9" s="1"/>
  <c r="H1154" i="9"/>
  <c r="O1154" i="9" s="1"/>
  <c r="H1155" i="9"/>
  <c r="O1155" i="9" s="1"/>
  <c r="H1156" i="9"/>
  <c r="O1156" i="9" s="1"/>
  <c r="H1157" i="9"/>
  <c r="O1157" i="9" s="1"/>
  <c r="H1158" i="9"/>
  <c r="O1158" i="9" s="1"/>
  <c r="H1159" i="9"/>
  <c r="O1159" i="9" s="1"/>
  <c r="H1160" i="9"/>
  <c r="O1160" i="9" s="1"/>
  <c r="H1161" i="9"/>
  <c r="O1161" i="9" s="1"/>
  <c r="H1162" i="9"/>
  <c r="O1162" i="9" s="1"/>
  <c r="H1163" i="9"/>
  <c r="O1163" i="9" s="1"/>
  <c r="H1164" i="9"/>
  <c r="O1164" i="9" s="1"/>
  <c r="H1165" i="9"/>
  <c r="O1165" i="9" s="1"/>
  <c r="H1166" i="9"/>
  <c r="O1166" i="9" s="1"/>
  <c r="H1167" i="9"/>
  <c r="O1167" i="9" s="1"/>
  <c r="H1168" i="9"/>
  <c r="O1168" i="9" s="1"/>
  <c r="H1169" i="9"/>
  <c r="O1169" i="9" s="1"/>
  <c r="H1170" i="9"/>
  <c r="O1170" i="9" s="1"/>
  <c r="H1171" i="9"/>
  <c r="O1171" i="9" s="1"/>
  <c r="H1172" i="9"/>
  <c r="O1172" i="9" s="1"/>
  <c r="H1173" i="9"/>
  <c r="O1173" i="9" s="1"/>
  <c r="H1174" i="9"/>
  <c r="O1174" i="9" s="1"/>
  <c r="H1175" i="9"/>
  <c r="O1175" i="9" s="1"/>
  <c r="H1176" i="9"/>
  <c r="O1176" i="9" s="1"/>
  <c r="H1177" i="9"/>
  <c r="O1177" i="9" s="1"/>
  <c r="H1178" i="9"/>
  <c r="O1178" i="9" s="1"/>
  <c r="H1179" i="9"/>
  <c r="O1179" i="9" s="1"/>
  <c r="H1180" i="9"/>
  <c r="O1180" i="9" s="1"/>
  <c r="H1181" i="9"/>
  <c r="O1181" i="9" s="1"/>
  <c r="H1182" i="9"/>
  <c r="O1182" i="9" s="1"/>
  <c r="H1183" i="9"/>
  <c r="O1183" i="9" s="1"/>
  <c r="H1184" i="9"/>
  <c r="O1184" i="9" s="1"/>
  <c r="H1185" i="9"/>
  <c r="O1185" i="9" s="1"/>
  <c r="H1186" i="9"/>
  <c r="O1186" i="9" s="1"/>
  <c r="H1187" i="9"/>
  <c r="O1187" i="9" s="1"/>
  <c r="H1188" i="9"/>
  <c r="O1188" i="9" s="1"/>
  <c r="H1189" i="9"/>
  <c r="O1189" i="9" s="1"/>
  <c r="H1190" i="9"/>
  <c r="O1190" i="9" s="1"/>
  <c r="H1191" i="9"/>
  <c r="O1191" i="9" s="1"/>
  <c r="H1192" i="9"/>
  <c r="O1192" i="9" s="1"/>
  <c r="H1193" i="9"/>
  <c r="O1193" i="9" s="1"/>
  <c r="H1194" i="9"/>
  <c r="O1194" i="9" s="1"/>
  <c r="H1195" i="9"/>
  <c r="O1195" i="9" s="1"/>
  <c r="H1196" i="9"/>
  <c r="O1196" i="9" s="1"/>
  <c r="H1197" i="9"/>
  <c r="O1197" i="9" s="1"/>
  <c r="H1198" i="9"/>
  <c r="O1198" i="9" s="1"/>
  <c r="H1199" i="9"/>
  <c r="O1199" i="9" s="1"/>
  <c r="H1200" i="9"/>
  <c r="O1200" i="9" s="1"/>
  <c r="H1201" i="9"/>
  <c r="O1201" i="9" s="1"/>
  <c r="H1202" i="9"/>
  <c r="O1202" i="9" s="1"/>
  <c r="H1203" i="9"/>
  <c r="O1203" i="9" s="1"/>
  <c r="H1204" i="9"/>
  <c r="O1204" i="9" s="1"/>
  <c r="H1205" i="9"/>
  <c r="O1205" i="9" s="1"/>
  <c r="H1206" i="9"/>
  <c r="O1206" i="9" s="1"/>
  <c r="H1207" i="9"/>
  <c r="O1207" i="9" s="1"/>
  <c r="H1208" i="9"/>
  <c r="O1208" i="9" s="1"/>
  <c r="H1209" i="9"/>
  <c r="O1209" i="9" s="1"/>
  <c r="H1210" i="9"/>
  <c r="O1210" i="9" s="1"/>
  <c r="H1211" i="9"/>
  <c r="O1211" i="9" s="1"/>
  <c r="H1212" i="9"/>
  <c r="O1212" i="9" s="1"/>
  <c r="H1213" i="9"/>
  <c r="O1213" i="9" s="1"/>
  <c r="H1214" i="9"/>
  <c r="O1214" i="9" s="1"/>
  <c r="H1215" i="9"/>
  <c r="O1215" i="9" s="1"/>
  <c r="H1216" i="9"/>
  <c r="O1216" i="9" s="1"/>
  <c r="H1217" i="9"/>
  <c r="O1217" i="9" s="1"/>
  <c r="H1218" i="9"/>
  <c r="O1218" i="9" s="1"/>
  <c r="H1219" i="9"/>
  <c r="O1219" i="9" s="1"/>
  <c r="H1220" i="9"/>
  <c r="O1220" i="9" s="1"/>
  <c r="H1221" i="9"/>
  <c r="O1221" i="9" s="1"/>
  <c r="H1222" i="9"/>
  <c r="O1222" i="9" s="1"/>
  <c r="H1223" i="9"/>
  <c r="O1223" i="9" s="1"/>
  <c r="H1224" i="9"/>
  <c r="O1224" i="9" s="1"/>
  <c r="H1225" i="9"/>
  <c r="O1225" i="9" s="1"/>
  <c r="H1226" i="9"/>
  <c r="O1226" i="9" s="1"/>
  <c r="H1227" i="9"/>
  <c r="O1227" i="9" s="1"/>
  <c r="H1228" i="9"/>
  <c r="O1228" i="9" s="1"/>
  <c r="H1229" i="9"/>
  <c r="O1229" i="9" s="1"/>
  <c r="H1230" i="9"/>
  <c r="O1230" i="9" s="1"/>
  <c r="H1231" i="9"/>
  <c r="O1231" i="9" s="1"/>
  <c r="H1232" i="9"/>
  <c r="O1232" i="9" s="1"/>
  <c r="H1233" i="9"/>
  <c r="O1233" i="9" s="1"/>
  <c r="H1234" i="9"/>
  <c r="O1234" i="9" s="1"/>
  <c r="H1235" i="9"/>
  <c r="O1235" i="9" s="1"/>
  <c r="H1236" i="9"/>
  <c r="O1236" i="9" s="1"/>
  <c r="H1237" i="9"/>
  <c r="O1237" i="9" s="1"/>
  <c r="H1238" i="9"/>
  <c r="O1238" i="9" s="1"/>
  <c r="H1239" i="9"/>
  <c r="O1239" i="9" s="1"/>
  <c r="H1240" i="9"/>
  <c r="O1240" i="9" s="1"/>
  <c r="H1241" i="9"/>
  <c r="O1241" i="9" s="1"/>
  <c r="H1242" i="9"/>
  <c r="O1242" i="9" s="1"/>
  <c r="H1243" i="9"/>
  <c r="O1243" i="9" s="1"/>
  <c r="H1244" i="9"/>
  <c r="O1244" i="9" s="1"/>
  <c r="H1245" i="9"/>
  <c r="O1245" i="9" s="1"/>
  <c r="H1246" i="9"/>
  <c r="O1246" i="9" s="1"/>
  <c r="H1247" i="9"/>
  <c r="O1247" i="9" s="1"/>
  <c r="H1248" i="9"/>
  <c r="O1248" i="9" s="1"/>
  <c r="H1249" i="9"/>
  <c r="O1249" i="9" s="1"/>
  <c r="H1250" i="9"/>
  <c r="O1250" i="9" s="1"/>
  <c r="H1251" i="9"/>
  <c r="O1251" i="9" s="1"/>
  <c r="H1252" i="9"/>
  <c r="O1252" i="9" s="1"/>
  <c r="H1253" i="9"/>
  <c r="O1253" i="9" s="1"/>
  <c r="H1254" i="9"/>
  <c r="O1254" i="9" s="1"/>
  <c r="H1255" i="9"/>
  <c r="O1255" i="9" s="1"/>
  <c r="H1256" i="9"/>
  <c r="O1256" i="9" s="1"/>
  <c r="H1257" i="9"/>
  <c r="O1257" i="9" s="1"/>
  <c r="H1258" i="9"/>
  <c r="O1258" i="9" s="1"/>
  <c r="H1259" i="9"/>
  <c r="O1259" i="9" s="1"/>
  <c r="H1260" i="9"/>
  <c r="O1260" i="9" s="1"/>
  <c r="H1261" i="9"/>
  <c r="O1261" i="9" s="1"/>
  <c r="H1262" i="9"/>
  <c r="O1262" i="9" s="1"/>
  <c r="H1263" i="9"/>
  <c r="O1263" i="9" s="1"/>
  <c r="H1264" i="9"/>
  <c r="O1264" i="9" s="1"/>
  <c r="H1265" i="9"/>
  <c r="O1265" i="9" s="1"/>
  <c r="H1266" i="9"/>
  <c r="O1266" i="9" s="1"/>
  <c r="H1267" i="9"/>
  <c r="O1267" i="9" s="1"/>
  <c r="H1268" i="9"/>
  <c r="O1268" i="9" s="1"/>
  <c r="H1269" i="9"/>
  <c r="O1269" i="9" s="1"/>
  <c r="H1270" i="9"/>
  <c r="O1270" i="9" s="1"/>
  <c r="H1271" i="9"/>
  <c r="O1271" i="9" s="1"/>
  <c r="H1272" i="9"/>
  <c r="O1272" i="9" s="1"/>
  <c r="H1273" i="9"/>
  <c r="O1273" i="9" s="1"/>
  <c r="H1274" i="9"/>
  <c r="O1274" i="9" s="1"/>
  <c r="H1275" i="9"/>
  <c r="O1275" i="9" s="1"/>
  <c r="H1276" i="9"/>
  <c r="O1276" i="9" s="1"/>
  <c r="H1277" i="9"/>
  <c r="O1277" i="9" s="1"/>
  <c r="H1278" i="9"/>
  <c r="O1278" i="9" s="1"/>
  <c r="H1279" i="9"/>
  <c r="O1279" i="9" s="1"/>
  <c r="H1280" i="9"/>
  <c r="O1280" i="9" s="1"/>
  <c r="H1281" i="9"/>
  <c r="O1281" i="9" s="1"/>
  <c r="H1282" i="9"/>
  <c r="O1282" i="9" s="1"/>
  <c r="H1283" i="9"/>
  <c r="O1283" i="9" s="1"/>
  <c r="H1284" i="9"/>
  <c r="O1284" i="9" s="1"/>
  <c r="H1285" i="9"/>
  <c r="O1285" i="9" s="1"/>
  <c r="H1286" i="9"/>
  <c r="O1286" i="9" s="1"/>
  <c r="H1287" i="9"/>
  <c r="O1287" i="9" s="1"/>
  <c r="H1288" i="9"/>
  <c r="O1288" i="9" s="1"/>
  <c r="H1289" i="9"/>
  <c r="O1289" i="9" s="1"/>
  <c r="H1290" i="9"/>
  <c r="O1290" i="9" s="1"/>
  <c r="H1291" i="9"/>
  <c r="O1291" i="9" s="1"/>
  <c r="H1292" i="9"/>
  <c r="O1292" i="9" s="1"/>
  <c r="H1293" i="9"/>
  <c r="O1293" i="9" s="1"/>
  <c r="H1294" i="9"/>
  <c r="O1294" i="9" s="1"/>
  <c r="H1295" i="9"/>
  <c r="O1295" i="9" s="1"/>
  <c r="H1296" i="9"/>
  <c r="O1296" i="9" s="1"/>
  <c r="H1297" i="9"/>
  <c r="O1297" i="9" s="1"/>
  <c r="H1298" i="9"/>
  <c r="O1298" i="9" s="1"/>
  <c r="H1299" i="9"/>
  <c r="O1299" i="9" s="1"/>
  <c r="H1300" i="9"/>
  <c r="O1300" i="9" s="1"/>
  <c r="H1301" i="9"/>
  <c r="O1301" i="9" s="1"/>
  <c r="H1302" i="9"/>
  <c r="O1302" i="9" s="1"/>
  <c r="H1303" i="9"/>
  <c r="O1303" i="9" s="1"/>
  <c r="H1304" i="9"/>
  <c r="O1304" i="9" s="1"/>
  <c r="H1305" i="9"/>
  <c r="O1305" i="9" s="1"/>
  <c r="H1306" i="9"/>
  <c r="O1306" i="9" s="1"/>
  <c r="H1307" i="9"/>
  <c r="O1307" i="9" s="1"/>
  <c r="H1308" i="9"/>
  <c r="O1308" i="9" s="1"/>
  <c r="H1309" i="9"/>
  <c r="O1309" i="9" s="1"/>
  <c r="H1310" i="9"/>
  <c r="O1310" i="9" s="1"/>
  <c r="H1311" i="9"/>
  <c r="O1311" i="9" s="1"/>
  <c r="H1312" i="9"/>
  <c r="O1312" i="9" s="1"/>
  <c r="H1313" i="9"/>
  <c r="O1313" i="9" s="1"/>
  <c r="H1314" i="9"/>
  <c r="O1314" i="9" s="1"/>
  <c r="H1315" i="9"/>
  <c r="O1315" i="9" s="1"/>
  <c r="H1316" i="9"/>
  <c r="O1316" i="9" s="1"/>
  <c r="H1317" i="9"/>
  <c r="O1317" i="9" s="1"/>
  <c r="H1318" i="9"/>
  <c r="O1318" i="9" s="1"/>
  <c r="H1319" i="9"/>
  <c r="O1319" i="9" s="1"/>
  <c r="H1320" i="9"/>
  <c r="O1320" i="9" s="1"/>
  <c r="H1321" i="9"/>
  <c r="O1321" i="9" s="1"/>
  <c r="H1322" i="9"/>
  <c r="O1322" i="9" s="1"/>
  <c r="H1323" i="9"/>
  <c r="O1323" i="9" s="1"/>
  <c r="H1324" i="9"/>
  <c r="O1324" i="9" s="1"/>
  <c r="H1325" i="9"/>
  <c r="O1325" i="9" s="1"/>
  <c r="H1326" i="9"/>
  <c r="O1326" i="9" s="1"/>
  <c r="H1327" i="9"/>
  <c r="O1327" i="9" s="1"/>
  <c r="H1328" i="9"/>
  <c r="O1328" i="9" s="1"/>
  <c r="H1329" i="9"/>
  <c r="O1329" i="9" s="1"/>
  <c r="H1330" i="9"/>
  <c r="O1330" i="9" s="1"/>
  <c r="H1331" i="9"/>
  <c r="O1331" i="9" s="1"/>
  <c r="H1332" i="9"/>
  <c r="O1332" i="9" s="1"/>
  <c r="H1333" i="9"/>
  <c r="O1333" i="9" s="1"/>
  <c r="H1334" i="9"/>
  <c r="O1334" i="9" s="1"/>
  <c r="H1335" i="9"/>
  <c r="O1335" i="9" s="1"/>
  <c r="H1336" i="9"/>
  <c r="O1336" i="9" s="1"/>
  <c r="H1337" i="9"/>
  <c r="O1337" i="9" s="1"/>
  <c r="H1338" i="9"/>
  <c r="O1338" i="9" s="1"/>
  <c r="H1339" i="9"/>
  <c r="O1339" i="9" s="1"/>
  <c r="H1340" i="9"/>
  <c r="O1340" i="9" s="1"/>
  <c r="H1341" i="9"/>
  <c r="O1341" i="9" s="1"/>
  <c r="H1342" i="9"/>
  <c r="O1342" i="9" s="1"/>
  <c r="H1343" i="9"/>
  <c r="O1343" i="9" s="1"/>
  <c r="H1344" i="9"/>
  <c r="O1344" i="9" s="1"/>
  <c r="H1345" i="9"/>
  <c r="O1345" i="9" s="1"/>
  <c r="H1346" i="9"/>
  <c r="O1346" i="9" s="1"/>
  <c r="H1347" i="9"/>
  <c r="O1347" i="9" s="1"/>
  <c r="H1348" i="9"/>
  <c r="O1348" i="9" s="1"/>
  <c r="H1349" i="9"/>
  <c r="O1349" i="9" s="1"/>
  <c r="H1350" i="9"/>
  <c r="O1350" i="9" s="1"/>
  <c r="H1351" i="9"/>
  <c r="O1351" i="9" s="1"/>
  <c r="H1352" i="9"/>
  <c r="O1352" i="9" s="1"/>
  <c r="H1353" i="9"/>
  <c r="O1353" i="9" s="1"/>
  <c r="H1354" i="9"/>
  <c r="O1354" i="9" s="1"/>
  <c r="H1355" i="9"/>
  <c r="O1355" i="9" s="1"/>
  <c r="H1356" i="9"/>
  <c r="O1356" i="9" s="1"/>
  <c r="H1357" i="9"/>
  <c r="O1357" i="9" s="1"/>
  <c r="H1358" i="9"/>
  <c r="O1358" i="9" s="1"/>
  <c r="H1359" i="9"/>
  <c r="O1359" i="9" s="1"/>
  <c r="H1360" i="9"/>
  <c r="O1360" i="9" s="1"/>
  <c r="H1361" i="9"/>
  <c r="O1361" i="9" s="1"/>
  <c r="H1362" i="9"/>
  <c r="O1362" i="9" s="1"/>
  <c r="H1363" i="9"/>
  <c r="O1363" i="9" s="1"/>
  <c r="H1364" i="9"/>
  <c r="O1364" i="9" s="1"/>
  <c r="H1365" i="9"/>
  <c r="O1365" i="9" s="1"/>
  <c r="H1366" i="9"/>
  <c r="O1366" i="9" s="1"/>
  <c r="H1367" i="9"/>
  <c r="O1367" i="9" s="1"/>
  <c r="H1368" i="9"/>
  <c r="O1368" i="9" s="1"/>
  <c r="H1369" i="9"/>
  <c r="O1369" i="9" s="1"/>
  <c r="H1370" i="9"/>
  <c r="O1370" i="9" s="1"/>
  <c r="H1371" i="9"/>
  <c r="O1371" i="9" s="1"/>
  <c r="H1372" i="9"/>
  <c r="O1372" i="9" s="1"/>
  <c r="H1373" i="9"/>
  <c r="O1373" i="9" s="1"/>
  <c r="H1374" i="9"/>
  <c r="O1374" i="9" s="1"/>
  <c r="H1375" i="9"/>
  <c r="O1375" i="9" s="1"/>
  <c r="H1376" i="9"/>
  <c r="O1376" i="9" s="1"/>
  <c r="H1377" i="9"/>
  <c r="O1377" i="9" s="1"/>
  <c r="H1378" i="9"/>
  <c r="O1378" i="9" s="1"/>
  <c r="H1379" i="9"/>
  <c r="O1379" i="9" s="1"/>
  <c r="H1380" i="9"/>
  <c r="O1380" i="9" s="1"/>
  <c r="H1381" i="9"/>
  <c r="O1381" i="9" s="1"/>
  <c r="H1382" i="9"/>
  <c r="O1382" i="9" s="1"/>
  <c r="H1383" i="9"/>
  <c r="O1383" i="9" s="1"/>
  <c r="H1384" i="9"/>
  <c r="O1384" i="9" s="1"/>
  <c r="H1385" i="9"/>
  <c r="O1385" i="9" s="1"/>
  <c r="H1386" i="9"/>
  <c r="O1386" i="9" s="1"/>
  <c r="H1387" i="9"/>
  <c r="O1387" i="9" s="1"/>
  <c r="H1388" i="9"/>
  <c r="O1388" i="9" s="1"/>
  <c r="H1389" i="9"/>
  <c r="O1389" i="9" s="1"/>
  <c r="H1390" i="9"/>
  <c r="O1390" i="9" s="1"/>
  <c r="H1391" i="9"/>
  <c r="O1391" i="9" s="1"/>
  <c r="H1392" i="9"/>
  <c r="O1392" i="9" s="1"/>
  <c r="H1393" i="9"/>
  <c r="O1393" i="9" s="1"/>
  <c r="H1394" i="9"/>
  <c r="O1394" i="9" s="1"/>
  <c r="H1395" i="9"/>
  <c r="O1395" i="9" s="1"/>
  <c r="H1396" i="9"/>
  <c r="O1396" i="9" s="1"/>
  <c r="H1397" i="9"/>
  <c r="O1397" i="9" s="1"/>
  <c r="H1398" i="9"/>
  <c r="O1398" i="9" s="1"/>
  <c r="H1399" i="9"/>
  <c r="O1399" i="9" s="1"/>
  <c r="H1400" i="9"/>
  <c r="O1400" i="9" s="1"/>
  <c r="H1401" i="9"/>
  <c r="O1401" i="9" s="1"/>
  <c r="H1402" i="9"/>
  <c r="O1402" i="9" s="1"/>
  <c r="H1403" i="9"/>
  <c r="O1403" i="9" s="1"/>
  <c r="H1404" i="9"/>
  <c r="O1404" i="9" s="1"/>
  <c r="H1405" i="9"/>
  <c r="O1405" i="9" s="1"/>
  <c r="H1406" i="9"/>
  <c r="O1406" i="9" s="1"/>
  <c r="H1407" i="9"/>
  <c r="O1407" i="9" s="1"/>
  <c r="H1408" i="9"/>
  <c r="O1408" i="9" s="1"/>
  <c r="H1409" i="9"/>
  <c r="O1409" i="9" s="1"/>
  <c r="H1410" i="9"/>
  <c r="O1410" i="9" s="1"/>
  <c r="H1411" i="9"/>
  <c r="O1411" i="9" s="1"/>
  <c r="H1412" i="9"/>
  <c r="O1412" i="9" s="1"/>
  <c r="H1413" i="9"/>
  <c r="O1413" i="9" s="1"/>
  <c r="H1414" i="9"/>
  <c r="O1414" i="9" s="1"/>
  <c r="H1415" i="9"/>
  <c r="O1415" i="9" s="1"/>
  <c r="H1416" i="9"/>
  <c r="O1416" i="9" s="1"/>
  <c r="H1417" i="9"/>
  <c r="O1417" i="9" s="1"/>
  <c r="H1418" i="9"/>
  <c r="O1418" i="9" s="1"/>
  <c r="H1419" i="9"/>
  <c r="O1419" i="9" s="1"/>
  <c r="H1420" i="9"/>
  <c r="O1420" i="9" s="1"/>
  <c r="H1421" i="9"/>
  <c r="O1421" i="9" s="1"/>
  <c r="H1422" i="9"/>
  <c r="O1422" i="9" s="1"/>
  <c r="H1423" i="9"/>
  <c r="O1423" i="9" s="1"/>
  <c r="H1424" i="9"/>
  <c r="O1424" i="9" s="1"/>
  <c r="H1425" i="9"/>
  <c r="O1425" i="9" s="1"/>
  <c r="H1426" i="9"/>
  <c r="O1426" i="9" s="1"/>
  <c r="H1427" i="9"/>
  <c r="O1427" i="9" s="1"/>
  <c r="H1428" i="9"/>
  <c r="O1428" i="9" s="1"/>
  <c r="H1429" i="9"/>
  <c r="O1429" i="9" s="1"/>
  <c r="H1430" i="9"/>
  <c r="O1430" i="9" s="1"/>
  <c r="H1431" i="9"/>
  <c r="O1431" i="9" s="1"/>
  <c r="H1432" i="9"/>
  <c r="O1432" i="9" s="1"/>
  <c r="H1433" i="9"/>
  <c r="O1433" i="9" s="1"/>
  <c r="H1434" i="9"/>
  <c r="O1434" i="9" s="1"/>
  <c r="H1435" i="9"/>
  <c r="O1435" i="9" s="1"/>
  <c r="H1436" i="9"/>
  <c r="O1436" i="9" s="1"/>
  <c r="H1437" i="9"/>
  <c r="O1437" i="9" s="1"/>
  <c r="H1438" i="9"/>
  <c r="O1438" i="9" s="1"/>
  <c r="H1439" i="9"/>
  <c r="O1439" i="9" s="1"/>
  <c r="H1440" i="9"/>
  <c r="O1440" i="9" s="1"/>
  <c r="H1441" i="9"/>
  <c r="O1441" i="9" s="1"/>
  <c r="H1442" i="9"/>
  <c r="O1442" i="9" s="1"/>
  <c r="H1443" i="9"/>
  <c r="O1443" i="9" s="1"/>
  <c r="H1444" i="9"/>
  <c r="O1444" i="9" s="1"/>
  <c r="H1445" i="9"/>
  <c r="O1445" i="9" s="1"/>
  <c r="H1446" i="9"/>
  <c r="O1446" i="9" s="1"/>
  <c r="H1447" i="9"/>
  <c r="O1447" i="9" s="1"/>
  <c r="H1448" i="9"/>
  <c r="O1448" i="9" s="1"/>
  <c r="H1449" i="9"/>
  <c r="O1449" i="9" s="1"/>
  <c r="H1450" i="9"/>
  <c r="O1450" i="9" s="1"/>
  <c r="H1451" i="9"/>
  <c r="O1451" i="9" s="1"/>
  <c r="H1452" i="9"/>
  <c r="O1452" i="9" s="1"/>
  <c r="H1453" i="9"/>
  <c r="O1453" i="9" s="1"/>
  <c r="H1454" i="9"/>
  <c r="O1454" i="9" s="1"/>
  <c r="H1455" i="9"/>
  <c r="O1455" i="9" s="1"/>
  <c r="H1456" i="9"/>
  <c r="O1456" i="9" s="1"/>
  <c r="H1457" i="9"/>
  <c r="O1457" i="9" s="1"/>
  <c r="H1458" i="9"/>
  <c r="O1458" i="9" s="1"/>
  <c r="H1459" i="9"/>
  <c r="O1459" i="9" s="1"/>
  <c r="H1460" i="9"/>
  <c r="O1460" i="9" s="1"/>
  <c r="H1461" i="9"/>
  <c r="O1461" i="9" s="1"/>
  <c r="H1462" i="9"/>
  <c r="O1462" i="9" s="1"/>
  <c r="H1463" i="9"/>
  <c r="O1463" i="9" s="1"/>
  <c r="H1464" i="9"/>
  <c r="O1464" i="9" s="1"/>
  <c r="H1465" i="9"/>
  <c r="O1465" i="9" s="1"/>
  <c r="H1466" i="9"/>
  <c r="O1466" i="9" s="1"/>
  <c r="H1467" i="9"/>
  <c r="O1467" i="9" s="1"/>
  <c r="H1468" i="9"/>
  <c r="O1468" i="9" s="1"/>
  <c r="H1469" i="9"/>
  <c r="O1469" i="9" s="1"/>
  <c r="H1470" i="9"/>
  <c r="O1470" i="9" s="1"/>
  <c r="H1471" i="9"/>
  <c r="O1471" i="9" s="1"/>
  <c r="H1472" i="9"/>
  <c r="O1472" i="9" s="1"/>
  <c r="H1473" i="9"/>
  <c r="O1473" i="9" s="1"/>
  <c r="H1474" i="9"/>
  <c r="O1474" i="9" s="1"/>
  <c r="H1475" i="9"/>
  <c r="O1475" i="9" s="1"/>
  <c r="H1476" i="9"/>
  <c r="O1476" i="9" s="1"/>
  <c r="H1477" i="9"/>
  <c r="O1477" i="9" s="1"/>
  <c r="H1478" i="9"/>
  <c r="O1478" i="9" s="1"/>
  <c r="H1479" i="9"/>
  <c r="O1479" i="9" s="1"/>
  <c r="H1480" i="9"/>
  <c r="O1480" i="9" s="1"/>
  <c r="H1481" i="9"/>
  <c r="O1481" i="9" s="1"/>
  <c r="H1482" i="9"/>
  <c r="O1482" i="9" s="1"/>
  <c r="H1483" i="9"/>
  <c r="O1483" i="9" s="1"/>
  <c r="H1484" i="9"/>
  <c r="O1484" i="9" s="1"/>
  <c r="H1485" i="9"/>
  <c r="O1485" i="9" s="1"/>
  <c r="H1486" i="9"/>
  <c r="O1486" i="9" s="1"/>
  <c r="H1487" i="9"/>
  <c r="O1487" i="9" s="1"/>
  <c r="H1488" i="9"/>
  <c r="O1488" i="9" s="1"/>
  <c r="H1489" i="9"/>
  <c r="O1489" i="9" s="1"/>
  <c r="H1490" i="9"/>
  <c r="O1490" i="9" s="1"/>
  <c r="H1491" i="9"/>
  <c r="O1491" i="9" s="1"/>
  <c r="H1492" i="9"/>
  <c r="O1492" i="9" s="1"/>
  <c r="H1493" i="9"/>
  <c r="O1493" i="9" s="1"/>
  <c r="H1494" i="9"/>
  <c r="O1494" i="9" s="1"/>
  <c r="H1495" i="9"/>
  <c r="O1495" i="9" s="1"/>
  <c r="H1496" i="9"/>
  <c r="O1496" i="9" s="1"/>
  <c r="H1497" i="9"/>
  <c r="O1497" i="9" s="1"/>
  <c r="H1498" i="9"/>
  <c r="O1498" i="9" s="1"/>
  <c r="H1499" i="9"/>
  <c r="O1499" i="9" s="1"/>
  <c r="H1500" i="9"/>
  <c r="O1500" i="9" s="1"/>
  <c r="H1501" i="9"/>
  <c r="O1501" i="9" s="1"/>
  <c r="H1502" i="9"/>
  <c r="O1502" i="9" s="1"/>
  <c r="H1503" i="9"/>
  <c r="O1503" i="9" s="1"/>
  <c r="H1504" i="9"/>
  <c r="O1504" i="9" s="1"/>
  <c r="H1505" i="9"/>
  <c r="O1505" i="9" s="1"/>
  <c r="H1506" i="9"/>
  <c r="O1506" i="9" s="1"/>
  <c r="H1507" i="9"/>
  <c r="O1507" i="9" s="1"/>
  <c r="H1508" i="9"/>
  <c r="O1508" i="9" s="1"/>
  <c r="H1509" i="9"/>
  <c r="O1509" i="9" s="1"/>
  <c r="H1510" i="9"/>
  <c r="O1510" i="9" s="1"/>
  <c r="H1511" i="9"/>
  <c r="O1511" i="9" s="1"/>
  <c r="H1512" i="9"/>
  <c r="O1512" i="9" s="1"/>
  <c r="H1513" i="9"/>
  <c r="O1513" i="9" s="1"/>
  <c r="H1514" i="9"/>
  <c r="O1514" i="9" s="1"/>
  <c r="H1515" i="9"/>
  <c r="O1515" i="9" s="1"/>
  <c r="H1516" i="9"/>
  <c r="O1516" i="9" s="1"/>
  <c r="H1517" i="9"/>
  <c r="O1517" i="9" s="1"/>
  <c r="H1518" i="9"/>
  <c r="O1518" i="9" s="1"/>
  <c r="H1519" i="9"/>
  <c r="O1519" i="9" s="1"/>
  <c r="H1520" i="9"/>
  <c r="O1520" i="9" s="1"/>
  <c r="H1521" i="9"/>
  <c r="O1521" i="9" s="1"/>
  <c r="H1522" i="9"/>
  <c r="O1522" i="9" s="1"/>
  <c r="H1523" i="9"/>
  <c r="O1523" i="9" s="1"/>
  <c r="H1524" i="9"/>
  <c r="O1524" i="9" s="1"/>
  <c r="H1525" i="9"/>
  <c r="O1525" i="9" s="1"/>
  <c r="H1526" i="9"/>
  <c r="O1526" i="9" s="1"/>
  <c r="H1527" i="9"/>
  <c r="O1527" i="9" s="1"/>
  <c r="H1528" i="9"/>
  <c r="O1528" i="9" s="1"/>
  <c r="H1529" i="9"/>
  <c r="O1529" i="9" s="1"/>
  <c r="H1530" i="9"/>
  <c r="O1530" i="9" s="1"/>
  <c r="H1531" i="9"/>
  <c r="O1531" i="9" s="1"/>
  <c r="H1532" i="9"/>
  <c r="O1532" i="9" s="1"/>
  <c r="H1533" i="9"/>
  <c r="O1533" i="9" s="1"/>
  <c r="H1534" i="9"/>
  <c r="O1534" i="9" s="1"/>
  <c r="H1535" i="9"/>
  <c r="O1535" i="9" s="1"/>
  <c r="H1536" i="9"/>
  <c r="O1536" i="9" s="1"/>
  <c r="H1537" i="9"/>
  <c r="O1537" i="9" s="1"/>
  <c r="H1538" i="9"/>
  <c r="O1538" i="9" s="1"/>
  <c r="H1539" i="9"/>
  <c r="O1539" i="9" s="1"/>
  <c r="H1540" i="9"/>
  <c r="O1540" i="9" s="1"/>
  <c r="H1541" i="9"/>
  <c r="O1541" i="9" s="1"/>
  <c r="H1542" i="9"/>
  <c r="O1542" i="9" s="1"/>
  <c r="H1543" i="9"/>
  <c r="O1543" i="9" s="1"/>
  <c r="H1544" i="9"/>
  <c r="O1544" i="9" s="1"/>
  <c r="H1545" i="9"/>
  <c r="O1545" i="9" s="1"/>
  <c r="H1546" i="9"/>
  <c r="O1546" i="9" s="1"/>
  <c r="H1547" i="9"/>
  <c r="O1547" i="9" s="1"/>
  <c r="H1548" i="9"/>
  <c r="O1548" i="9" s="1"/>
  <c r="H1549" i="9"/>
  <c r="O1549" i="9" s="1"/>
  <c r="H1550" i="9"/>
  <c r="O1550" i="9" s="1"/>
  <c r="H1551" i="9"/>
  <c r="O1551" i="9" s="1"/>
  <c r="H1552" i="9"/>
  <c r="O1552" i="9" s="1"/>
  <c r="H1553" i="9"/>
  <c r="O1553" i="9" s="1"/>
  <c r="H1554" i="9"/>
  <c r="O1554" i="9" s="1"/>
  <c r="H1555" i="9"/>
  <c r="O1555" i="9" s="1"/>
  <c r="H1556" i="9"/>
  <c r="O1556" i="9" s="1"/>
  <c r="H1557" i="9"/>
  <c r="O1557" i="9" s="1"/>
  <c r="H1558" i="9"/>
  <c r="O1558" i="9" s="1"/>
  <c r="H1559" i="9"/>
  <c r="O1559" i="9" s="1"/>
  <c r="H1560" i="9"/>
  <c r="O1560" i="9" s="1"/>
  <c r="H1561" i="9"/>
  <c r="O1561" i="9" s="1"/>
  <c r="H1562" i="9"/>
  <c r="O1562" i="9" s="1"/>
  <c r="H1563" i="9"/>
  <c r="O1563" i="9" s="1"/>
  <c r="H1564" i="9"/>
  <c r="O1564" i="9" s="1"/>
  <c r="H1565" i="9"/>
  <c r="O1565" i="9" s="1"/>
  <c r="H1566" i="9"/>
  <c r="O1566" i="9" s="1"/>
  <c r="H1567" i="9"/>
  <c r="O1567" i="9" s="1"/>
  <c r="H1568" i="9"/>
  <c r="O1568" i="9" s="1"/>
  <c r="H1569" i="9"/>
  <c r="O1569" i="9" s="1"/>
  <c r="H1570" i="9"/>
  <c r="O1570" i="9" s="1"/>
  <c r="H1571" i="9"/>
  <c r="O1571" i="9" s="1"/>
  <c r="H1572" i="9"/>
  <c r="O1572" i="9" s="1"/>
  <c r="H1573" i="9"/>
  <c r="O1573" i="9" s="1"/>
  <c r="H1574" i="9"/>
  <c r="O1574" i="9" s="1"/>
  <c r="H1575" i="9"/>
  <c r="O1575" i="9" s="1"/>
  <c r="H1576" i="9"/>
  <c r="O1576" i="9" s="1"/>
  <c r="H1577" i="9"/>
  <c r="O1577" i="9" s="1"/>
  <c r="H1578" i="9"/>
  <c r="O1578" i="9" s="1"/>
  <c r="H1579" i="9"/>
  <c r="O1579" i="9" s="1"/>
  <c r="H1580" i="9"/>
  <c r="O1580" i="9" s="1"/>
  <c r="H1581" i="9"/>
  <c r="O1581" i="9" s="1"/>
  <c r="H1582" i="9"/>
  <c r="O1582" i="9" s="1"/>
  <c r="H1583" i="9"/>
  <c r="O1583" i="9" s="1"/>
  <c r="H1584" i="9"/>
  <c r="O1584" i="9" s="1"/>
  <c r="H1585" i="9"/>
  <c r="O1585" i="9" s="1"/>
  <c r="H1586" i="9"/>
  <c r="O1586" i="9" s="1"/>
  <c r="H1587" i="9"/>
  <c r="O1587" i="9" s="1"/>
  <c r="H1588" i="9"/>
  <c r="O1588" i="9" s="1"/>
  <c r="H1589" i="9"/>
  <c r="O1589" i="9" s="1"/>
  <c r="H1590" i="9"/>
  <c r="O1590" i="9" s="1"/>
  <c r="H1591" i="9"/>
  <c r="O1591" i="9" s="1"/>
  <c r="H1592" i="9"/>
  <c r="O1592" i="9" s="1"/>
  <c r="H1593" i="9"/>
  <c r="O1593" i="9" s="1"/>
  <c r="H1594" i="9"/>
  <c r="O1594" i="9" s="1"/>
  <c r="H1595" i="9"/>
  <c r="O1595" i="9" s="1"/>
  <c r="H1596" i="9"/>
  <c r="O1596" i="9" s="1"/>
  <c r="H1597" i="9"/>
  <c r="O1597" i="9" s="1"/>
  <c r="H1598" i="9"/>
  <c r="O1598" i="9" s="1"/>
  <c r="H1599" i="9"/>
  <c r="O1599" i="9" s="1"/>
  <c r="H1600" i="9"/>
  <c r="O1600" i="9" s="1"/>
  <c r="H1601" i="9"/>
  <c r="O1601" i="9" s="1"/>
  <c r="H1602" i="9"/>
  <c r="O1602" i="9" s="1"/>
  <c r="H1603" i="9"/>
  <c r="O1603" i="9" s="1"/>
  <c r="H1604" i="9"/>
  <c r="O1604" i="9" s="1"/>
  <c r="H1605" i="9"/>
  <c r="O1605" i="9" s="1"/>
  <c r="H1606" i="9"/>
  <c r="O1606" i="9" s="1"/>
  <c r="H1607" i="9"/>
  <c r="O1607" i="9" s="1"/>
  <c r="H1608" i="9"/>
  <c r="O1608" i="9" s="1"/>
  <c r="H1609" i="9"/>
  <c r="O1609" i="9" s="1"/>
  <c r="H1610" i="9"/>
  <c r="O1610" i="9" s="1"/>
  <c r="H1611" i="9"/>
  <c r="O1611" i="9" s="1"/>
  <c r="H1612" i="9"/>
  <c r="O1612" i="9" s="1"/>
  <c r="H1613" i="9"/>
  <c r="O1613" i="9" s="1"/>
  <c r="H1614" i="9"/>
  <c r="O1614" i="9" s="1"/>
  <c r="H1615" i="9"/>
  <c r="O1615" i="9" s="1"/>
  <c r="H1616" i="9"/>
  <c r="O1616" i="9" s="1"/>
  <c r="H1617" i="9"/>
  <c r="O1617" i="9" s="1"/>
  <c r="H1618" i="9"/>
  <c r="O1618" i="9" s="1"/>
  <c r="H1619" i="9"/>
  <c r="O1619" i="9" s="1"/>
  <c r="H1620" i="9"/>
  <c r="O1620" i="9" s="1"/>
  <c r="H1621" i="9"/>
  <c r="O1621" i="9" s="1"/>
  <c r="H1622" i="9"/>
  <c r="O1622" i="9" s="1"/>
  <c r="H1623" i="9"/>
  <c r="O1623" i="9" s="1"/>
  <c r="H1624" i="9"/>
  <c r="O1624" i="9" s="1"/>
  <c r="H1625" i="9"/>
  <c r="O1625" i="9" s="1"/>
  <c r="H1626" i="9"/>
  <c r="O1626" i="9" s="1"/>
  <c r="H1627" i="9"/>
  <c r="O1627" i="9" s="1"/>
  <c r="H1628" i="9"/>
  <c r="O1628" i="9" s="1"/>
  <c r="H1629" i="9"/>
  <c r="O1629" i="9" s="1"/>
  <c r="H1630" i="9"/>
  <c r="O1630" i="9" s="1"/>
  <c r="H1631" i="9"/>
  <c r="O1631" i="9" s="1"/>
  <c r="H1632" i="9"/>
  <c r="O1632" i="9" s="1"/>
  <c r="H1633" i="9"/>
  <c r="O1633" i="9" s="1"/>
  <c r="H1634" i="9"/>
  <c r="O1634" i="9" s="1"/>
  <c r="H1635" i="9"/>
  <c r="O1635" i="9" s="1"/>
  <c r="H1636" i="9"/>
  <c r="O1636" i="9" s="1"/>
  <c r="H1637" i="9"/>
  <c r="O1637" i="9" s="1"/>
  <c r="H1638" i="9"/>
  <c r="O1638" i="9" s="1"/>
  <c r="H1639" i="9"/>
  <c r="O1639" i="9" s="1"/>
  <c r="H1640" i="9"/>
  <c r="O1640" i="9" s="1"/>
  <c r="H1641" i="9"/>
  <c r="O1641" i="9" s="1"/>
  <c r="H1642" i="9"/>
  <c r="O1642" i="9" s="1"/>
  <c r="H1643" i="9"/>
  <c r="O1643" i="9" s="1"/>
  <c r="H1644" i="9"/>
  <c r="O1644" i="9" s="1"/>
  <c r="H1645" i="9"/>
  <c r="O1645" i="9" s="1"/>
  <c r="H1646" i="9"/>
  <c r="O1646" i="9" s="1"/>
  <c r="H1647" i="9"/>
  <c r="O1647" i="9" s="1"/>
  <c r="H1648" i="9"/>
  <c r="O1648" i="9" s="1"/>
  <c r="H1649" i="9"/>
  <c r="O1649" i="9" s="1"/>
  <c r="H1650" i="9"/>
  <c r="O1650" i="9" s="1"/>
  <c r="H1651" i="9"/>
  <c r="O1651" i="9" s="1"/>
  <c r="H1652" i="9"/>
  <c r="O1652" i="9" s="1"/>
  <c r="H1653" i="9"/>
  <c r="O1653" i="9" s="1"/>
  <c r="H1654" i="9"/>
  <c r="O1654" i="9" s="1"/>
  <c r="H1655" i="9"/>
  <c r="O1655" i="9" s="1"/>
  <c r="H1656" i="9"/>
  <c r="O1656" i="9" s="1"/>
  <c r="H1657" i="9"/>
  <c r="O1657" i="9" s="1"/>
  <c r="H1658" i="9"/>
  <c r="O1658" i="9" s="1"/>
  <c r="H1659" i="9"/>
  <c r="O1659" i="9" s="1"/>
  <c r="H1660" i="9"/>
  <c r="O1660" i="9" s="1"/>
  <c r="H1661" i="9"/>
  <c r="O1661" i="9" s="1"/>
  <c r="H1662" i="9"/>
  <c r="O1662" i="9" s="1"/>
  <c r="H1663" i="9"/>
  <c r="O1663" i="9" s="1"/>
  <c r="H1664" i="9"/>
  <c r="O1664" i="9" s="1"/>
  <c r="H1665" i="9"/>
  <c r="O1665" i="9" s="1"/>
  <c r="H1666" i="9"/>
  <c r="O1666" i="9" s="1"/>
  <c r="H1667" i="9"/>
  <c r="O1667" i="9" s="1"/>
  <c r="H1668" i="9"/>
  <c r="O1668" i="9" s="1"/>
  <c r="H1669" i="9"/>
  <c r="O1669" i="9" s="1"/>
  <c r="H1670" i="9"/>
  <c r="O1670" i="9" s="1"/>
  <c r="H1671" i="9"/>
  <c r="O1671" i="9" s="1"/>
  <c r="H1672" i="9"/>
  <c r="O1672" i="9" s="1"/>
  <c r="H1673" i="9"/>
  <c r="O1673" i="9" s="1"/>
  <c r="H1674" i="9"/>
  <c r="O1674" i="9" s="1"/>
  <c r="H1675" i="9"/>
  <c r="O1675" i="9" s="1"/>
  <c r="H1676" i="9"/>
  <c r="O1676" i="9" s="1"/>
  <c r="H1677" i="9"/>
  <c r="O1677" i="9" s="1"/>
  <c r="H1678" i="9"/>
  <c r="O1678" i="9" s="1"/>
  <c r="H1679" i="9"/>
  <c r="O1679" i="9" s="1"/>
  <c r="H1680" i="9"/>
  <c r="O1680" i="9" s="1"/>
  <c r="H1681" i="9"/>
  <c r="O1681" i="9" s="1"/>
  <c r="H1682" i="9"/>
  <c r="O1682" i="9" s="1"/>
  <c r="H1683" i="9"/>
  <c r="O1683" i="9" s="1"/>
  <c r="H1684" i="9"/>
  <c r="O1684" i="9" s="1"/>
  <c r="H1685" i="9"/>
  <c r="O1685" i="9" s="1"/>
  <c r="H1686" i="9"/>
  <c r="O1686" i="9" s="1"/>
  <c r="H1687" i="9"/>
  <c r="O1687" i="9" s="1"/>
  <c r="H1688" i="9"/>
  <c r="O1688" i="9" s="1"/>
  <c r="H1689" i="9"/>
  <c r="O1689" i="9" s="1"/>
  <c r="H1690" i="9"/>
  <c r="O1690" i="9" s="1"/>
  <c r="H1691" i="9"/>
  <c r="O1691" i="9" s="1"/>
  <c r="H1692" i="9"/>
  <c r="O1692" i="9" s="1"/>
  <c r="H1693" i="9"/>
  <c r="O1693" i="9" s="1"/>
  <c r="H1694" i="9"/>
  <c r="O1694" i="9" s="1"/>
  <c r="H1695" i="9"/>
  <c r="O1695" i="9" s="1"/>
  <c r="H1696" i="9"/>
  <c r="O1696" i="9" s="1"/>
  <c r="H1697" i="9"/>
  <c r="O1697" i="9" s="1"/>
  <c r="H1698" i="9"/>
  <c r="O1698" i="9" s="1"/>
  <c r="H1699" i="9"/>
  <c r="O1699" i="9" s="1"/>
  <c r="H1700" i="9"/>
  <c r="O1700" i="9" s="1"/>
  <c r="H1701" i="9"/>
  <c r="O1701" i="9" s="1"/>
  <c r="H1702" i="9"/>
  <c r="O1702" i="9" s="1"/>
  <c r="H1703" i="9"/>
  <c r="O1703" i="9" s="1"/>
  <c r="H1704" i="9"/>
  <c r="O1704" i="9" s="1"/>
  <c r="H1705" i="9"/>
  <c r="O1705" i="9" s="1"/>
  <c r="H1706" i="9"/>
  <c r="O1706" i="9" s="1"/>
  <c r="H1707" i="9"/>
  <c r="O1707" i="9" s="1"/>
  <c r="H1708" i="9"/>
  <c r="O1708" i="9" s="1"/>
  <c r="H1709" i="9"/>
  <c r="O1709" i="9" s="1"/>
  <c r="H1710" i="9"/>
  <c r="O1710" i="9" s="1"/>
  <c r="H1711" i="9"/>
  <c r="O1711" i="9" s="1"/>
  <c r="H1712" i="9"/>
  <c r="O1712" i="9" s="1"/>
  <c r="H1713" i="9"/>
  <c r="O1713" i="9" s="1"/>
  <c r="H1714" i="9"/>
  <c r="O1714" i="9" s="1"/>
  <c r="H1715" i="9"/>
  <c r="O1715" i="9" s="1"/>
  <c r="H1716" i="9"/>
  <c r="O1716" i="9" s="1"/>
  <c r="H1717" i="9"/>
  <c r="O1717" i="9" s="1"/>
  <c r="H1718" i="9"/>
  <c r="O1718" i="9" s="1"/>
  <c r="H1719" i="9"/>
  <c r="O1719" i="9" s="1"/>
  <c r="H1720" i="9"/>
  <c r="O1720" i="9" s="1"/>
  <c r="H1721" i="9"/>
  <c r="O1721" i="9" s="1"/>
  <c r="H1722" i="9"/>
  <c r="O1722" i="9" s="1"/>
  <c r="H1723" i="9"/>
  <c r="O1723" i="9" s="1"/>
  <c r="H1724" i="9"/>
  <c r="O1724" i="9" s="1"/>
  <c r="H1725" i="9"/>
  <c r="O1725" i="9" s="1"/>
  <c r="H1726" i="9"/>
  <c r="O1726" i="9" s="1"/>
  <c r="H1727" i="9"/>
  <c r="O1727" i="9" s="1"/>
  <c r="H1728" i="9"/>
  <c r="O1728" i="9" s="1"/>
  <c r="H1729" i="9"/>
  <c r="O1729" i="9" s="1"/>
  <c r="H1730" i="9"/>
  <c r="O1730" i="9" s="1"/>
  <c r="H1731" i="9"/>
  <c r="O1731" i="9" s="1"/>
  <c r="H1732" i="9"/>
  <c r="O1732" i="9" s="1"/>
  <c r="H1733" i="9"/>
  <c r="O1733" i="9" s="1"/>
  <c r="H1734" i="9"/>
  <c r="O1734" i="9" s="1"/>
  <c r="H1735" i="9"/>
  <c r="O1735" i="9" s="1"/>
  <c r="H1736" i="9"/>
  <c r="O1736" i="9" s="1"/>
  <c r="H1737" i="9"/>
  <c r="O1737" i="9" s="1"/>
  <c r="H1738" i="9"/>
  <c r="O1738" i="9" s="1"/>
  <c r="H1739" i="9"/>
  <c r="O1739" i="9" s="1"/>
  <c r="H1740" i="9"/>
  <c r="O1740" i="9" s="1"/>
  <c r="H1741" i="9"/>
  <c r="O1741" i="9" s="1"/>
  <c r="H1742" i="9"/>
  <c r="O1742" i="9" s="1"/>
  <c r="H1743" i="9"/>
  <c r="O1743" i="9" s="1"/>
  <c r="H1744" i="9"/>
  <c r="O1744" i="9" s="1"/>
  <c r="H1745" i="9"/>
  <c r="O1745" i="9" s="1"/>
  <c r="H1746" i="9"/>
  <c r="O1746" i="9" s="1"/>
  <c r="H1747" i="9"/>
  <c r="O1747" i="9" s="1"/>
  <c r="H1748" i="9"/>
  <c r="O1748" i="9" s="1"/>
  <c r="H1749" i="9"/>
  <c r="O1749" i="9" s="1"/>
  <c r="H1750" i="9"/>
  <c r="O1750" i="9" s="1"/>
  <c r="H1751" i="9"/>
  <c r="O1751" i="9" s="1"/>
  <c r="H1752" i="9"/>
  <c r="O1752" i="9" s="1"/>
  <c r="H1753" i="9"/>
  <c r="O1753" i="9" s="1"/>
  <c r="H1754" i="9"/>
  <c r="O1754" i="9" s="1"/>
  <c r="H1755" i="9"/>
  <c r="O1755" i="9" s="1"/>
  <c r="H1756" i="9"/>
  <c r="O1756" i="9" s="1"/>
  <c r="H1757" i="9"/>
  <c r="O1757" i="9" s="1"/>
  <c r="H1758" i="9"/>
  <c r="O1758" i="9" s="1"/>
  <c r="H1759" i="9"/>
  <c r="O1759" i="9" s="1"/>
  <c r="H1760" i="9"/>
  <c r="O1760" i="9" s="1"/>
  <c r="H1761" i="9"/>
  <c r="O1761" i="9" s="1"/>
  <c r="H1762" i="9"/>
  <c r="O1762" i="9" s="1"/>
  <c r="H1763" i="9"/>
  <c r="O1763" i="9" s="1"/>
  <c r="H1764" i="9"/>
  <c r="O1764" i="9" s="1"/>
  <c r="H1765" i="9"/>
  <c r="O1765" i="9" s="1"/>
  <c r="H1766" i="9"/>
  <c r="O1766" i="9" s="1"/>
  <c r="H1767" i="9"/>
  <c r="O1767" i="9" s="1"/>
  <c r="H1768" i="9"/>
  <c r="O1768" i="9" s="1"/>
  <c r="H1769" i="9"/>
  <c r="O1769" i="9" s="1"/>
  <c r="H1770" i="9"/>
  <c r="O1770" i="9" s="1"/>
  <c r="H1771" i="9"/>
  <c r="O1771" i="9" s="1"/>
  <c r="H1772" i="9"/>
  <c r="O1772" i="9" s="1"/>
  <c r="H1773" i="9"/>
  <c r="O1773" i="9" s="1"/>
  <c r="H1774" i="9"/>
  <c r="O1774" i="9" s="1"/>
  <c r="H1775" i="9"/>
  <c r="O1775" i="9" s="1"/>
  <c r="H1776" i="9"/>
  <c r="O1776" i="9" s="1"/>
  <c r="H1777" i="9"/>
  <c r="O1777" i="9" s="1"/>
  <c r="H1778" i="9"/>
  <c r="O1778" i="9" s="1"/>
  <c r="H1779" i="9"/>
  <c r="O1779" i="9" s="1"/>
  <c r="H1780" i="9"/>
  <c r="O1780" i="9" s="1"/>
  <c r="H1781" i="9"/>
  <c r="O1781" i="9" s="1"/>
  <c r="H1782" i="9"/>
  <c r="O1782" i="9" s="1"/>
  <c r="H1783" i="9"/>
  <c r="O1783" i="9" s="1"/>
  <c r="H1784" i="9"/>
  <c r="O1784" i="9" s="1"/>
  <c r="H1785" i="9"/>
  <c r="O1785" i="9" s="1"/>
  <c r="H1786" i="9"/>
  <c r="O1786" i="9" s="1"/>
  <c r="H1787" i="9"/>
  <c r="O1787" i="9" s="1"/>
  <c r="H1788" i="9"/>
  <c r="O1788" i="9" s="1"/>
  <c r="H1789" i="9"/>
  <c r="O1789" i="9" s="1"/>
  <c r="H1790" i="9"/>
  <c r="O1790" i="9" s="1"/>
  <c r="H1791" i="9"/>
  <c r="O1791" i="9" s="1"/>
  <c r="H1792" i="9"/>
  <c r="O1792" i="9" s="1"/>
  <c r="H1793" i="9"/>
  <c r="O1793" i="9" s="1"/>
  <c r="H1794" i="9"/>
  <c r="O1794" i="9" s="1"/>
  <c r="H1795" i="9"/>
  <c r="O1795" i="9" s="1"/>
  <c r="H1796" i="9"/>
  <c r="O1796" i="9" s="1"/>
  <c r="H1797" i="9"/>
  <c r="O1797" i="9" s="1"/>
  <c r="H1798" i="9"/>
  <c r="O1798" i="9" s="1"/>
  <c r="H1799" i="9"/>
  <c r="O1799" i="9" s="1"/>
  <c r="H1800" i="9"/>
  <c r="O1800" i="9" s="1"/>
  <c r="H1801" i="9"/>
  <c r="O1801" i="9" s="1"/>
  <c r="H1802" i="9"/>
  <c r="O1802" i="9" s="1"/>
  <c r="H1803" i="9"/>
  <c r="O1803" i="9" s="1"/>
  <c r="H1804" i="9"/>
  <c r="O1804" i="9" s="1"/>
  <c r="H1805" i="9"/>
  <c r="O1805" i="9" s="1"/>
  <c r="H1806" i="9"/>
  <c r="O1806" i="9" s="1"/>
  <c r="H1807" i="9"/>
  <c r="O1807" i="9" s="1"/>
  <c r="H1808" i="9"/>
  <c r="O1808" i="9" s="1"/>
  <c r="H1809" i="9"/>
  <c r="O1809" i="9" s="1"/>
  <c r="H1810" i="9"/>
  <c r="O1810" i="9" s="1"/>
  <c r="H1811" i="9"/>
  <c r="O1811" i="9" s="1"/>
  <c r="H1812" i="9"/>
  <c r="O1812" i="9" s="1"/>
  <c r="H1813" i="9"/>
  <c r="O1813" i="9" s="1"/>
  <c r="H1814" i="9"/>
  <c r="O1814" i="9" s="1"/>
  <c r="H1815" i="9"/>
  <c r="O1815" i="9" s="1"/>
  <c r="H1816" i="9"/>
  <c r="O1816" i="9" s="1"/>
  <c r="H1817" i="9"/>
  <c r="O1817" i="9" s="1"/>
  <c r="H1818" i="9"/>
  <c r="O1818" i="9" s="1"/>
  <c r="H1819" i="9"/>
  <c r="O1819" i="9" s="1"/>
  <c r="H1820" i="9"/>
  <c r="O1820" i="9" s="1"/>
  <c r="H1821" i="9"/>
  <c r="O1821" i="9" s="1"/>
  <c r="H1822" i="9"/>
  <c r="O1822" i="9" s="1"/>
  <c r="H1823" i="9"/>
  <c r="O1823" i="9" s="1"/>
  <c r="H1824" i="9"/>
  <c r="O1824" i="9" s="1"/>
  <c r="H1825" i="9"/>
  <c r="O1825" i="9" s="1"/>
  <c r="H1826" i="9"/>
  <c r="O1826" i="9" s="1"/>
  <c r="H1827" i="9"/>
  <c r="O1827" i="9" s="1"/>
  <c r="H1828" i="9"/>
  <c r="O1828" i="9" s="1"/>
  <c r="H1829" i="9"/>
  <c r="O1829" i="9" s="1"/>
  <c r="H1830" i="9"/>
  <c r="O1830" i="9" s="1"/>
  <c r="H1831" i="9"/>
  <c r="O1831" i="9" s="1"/>
  <c r="H1832" i="9"/>
  <c r="O1832" i="9" s="1"/>
  <c r="H1833" i="9"/>
  <c r="O1833" i="9" s="1"/>
  <c r="H1834" i="9"/>
  <c r="O1834" i="9" s="1"/>
  <c r="H1835" i="9"/>
  <c r="O1835" i="9" s="1"/>
  <c r="H1836" i="9"/>
  <c r="O1836" i="9" s="1"/>
  <c r="H1837" i="9"/>
  <c r="O1837" i="9" s="1"/>
  <c r="H1838" i="9"/>
  <c r="O1838" i="9" s="1"/>
  <c r="H1839" i="9"/>
  <c r="O1839" i="9" s="1"/>
  <c r="H1840" i="9"/>
  <c r="O1840" i="9" s="1"/>
  <c r="H1841" i="9"/>
  <c r="O1841" i="9" s="1"/>
  <c r="H1842" i="9"/>
  <c r="O1842" i="9" s="1"/>
  <c r="H1843" i="9"/>
  <c r="O1843" i="9" s="1"/>
  <c r="H1844" i="9"/>
  <c r="O1844" i="9" s="1"/>
  <c r="H1845" i="9"/>
  <c r="O1845" i="9" s="1"/>
  <c r="H1846" i="9"/>
  <c r="O1846" i="9" s="1"/>
  <c r="H1847" i="9"/>
  <c r="O1847" i="9" s="1"/>
  <c r="H1848" i="9"/>
  <c r="O1848" i="9" s="1"/>
  <c r="H1849" i="9"/>
  <c r="O1849" i="9" s="1"/>
  <c r="H1850" i="9"/>
  <c r="O1850" i="9" s="1"/>
  <c r="H1851" i="9"/>
  <c r="O1851" i="9" s="1"/>
  <c r="H1852" i="9"/>
  <c r="O1852" i="9" s="1"/>
  <c r="H1853" i="9"/>
  <c r="O1853" i="9" s="1"/>
  <c r="H1854" i="9"/>
  <c r="O1854" i="9" s="1"/>
  <c r="H1855" i="9"/>
  <c r="O1855" i="9" s="1"/>
  <c r="H1856" i="9"/>
  <c r="O1856" i="9" s="1"/>
  <c r="H1857" i="9"/>
  <c r="O1857" i="9" s="1"/>
  <c r="H1858" i="9"/>
  <c r="O1858" i="9" s="1"/>
  <c r="H1859" i="9"/>
  <c r="O1859" i="9" s="1"/>
  <c r="H1860" i="9"/>
  <c r="O1860" i="9" s="1"/>
  <c r="H1861" i="9"/>
  <c r="O1861" i="9" s="1"/>
  <c r="H1862" i="9"/>
  <c r="O1862" i="9" s="1"/>
  <c r="H1863" i="9"/>
  <c r="O1863" i="9" s="1"/>
  <c r="H1864" i="9"/>
  <c r="O1864" i="9" s="1"/>
  <c r="H1865" i="9"/>
  <c r="O1865" i="9" s="1"/>
  <c r="H1866" i="9"/>
  <c r="O1866" i="9" s="1"/>
  <c r="H1867" i="9"/>
  <c r="O1867" i="9" s="1"/>
  <c r="H1868" i="9"/>
  <c r="O1868" i="9" s="1"/>
  <c r="H1869" i="9"/>
  <c r="O1869" i="9" s="1"/>
  <c r="H1870" i="9"/>
  <c r="O1870" i="9" s="1"/>
  <c r="H1871" i="9"/>
  <c r="O1871" i="9" s="1"/>
  <c r="H1872" i="9"/>
  <c r="O1872" i="9" s="1"/>
  <c r="H1873" i="9"/>
  <c r="O1873" i="9" s="1"/>
  <c r="H1874" i="9"/>
  <c r="O1874" i="9" s="1"/>
  <c r="H1875" i="9"/>
  <c r="O1875" i="9" s="1"/>
  <c r="H1876" i="9"/>
  <c r="O1876" i="9" s="1"/>
  <c r="H1877" i="9"/>
  <c r="O1877" i="9" s="1"/>
  <c r="H1878" i="9"/>
  <c r="O1878" i="9" s="1"/>
  <c r="H1879" i="9"/>
  <c r="O1879" i="9" s="1"/>
  <c r="H1880" i="9"/>
  <c r="O1880" i="9" s="1"/>
  <c r="H1881" i="9"/>
  <c r="O1881" i="9" s="1"/>
  <c r="H1882" i="9"/>
  <c r="O1882" i="9" s="1"/>
  <c r="H1883" i="9"/>
  <c r="O1883" i="9" s="1"/>
  <c r="H1884" i="9"/>
  <c r="O1884" i="9" s="1"/>
  <c r="H1885" i="9"/>
  <c r="O1885" i="9" s="1"/>
  <c r="H1886" i="9"/>
  <c r="O1886" i="9" s="1"/>
  <c r="H1887" i="9"/>
  <c r="O1887" i="9" s="1"/>
  <c r="H1888" i="9"/>
  <c r="O1888" i="9" s="1"/>
  <c r="H1889" i="9"/>
  <c r="O1889" i="9" s="1"/>
  <c r="H1890" i="9"/>
  <c r="O1890" i="9" s="1"/>
  <c r="H1891" i="9"/>
  <c r="O1891" i="9" s="1"/>
  <c r="H1892" i="9"/>
  <c r="O1892" i="9" s="1"/>
  <c r="H1893" i="9"/>
  <c r="O1893" i="9" s="1"/>
  <c r="H1894" i="9"/>
  <c r="O1894" i="9" s="1"/>
  <c r="H1895" i="9"/>
  <c r="O1895" i="9" s="1"/>
  <c r="H1896" i="9"/>
  <c r="O1896" i="9" s="1"/>
  <c r="H1897" i="9"/>
  <c r="O1897" i="9" s="1"/>
  <c r="H1898" i="9"/>
  <c r="O1898" i="9" s="1"/>
  <c r="H1899" i="9"/>
  <c r="O1899" i="9" s="1"/>
  <c r="H1900" i="9"/>
  <c r="O1900" i="9" s="1"/>
  <c r="H1901" i="9"/>
  <c r="O1901" i="9" s="1"/>
  <c r="H1902" i="9"/>
  <c r="O1902" i="9" s="1"/>
  <c r="H1903" i="9"/>
  <c r="O1903" i="9" s="1"/>
  <c r="H1904" i="9"/>
  <c r="O1904" i="9" s="1"/>
  <c r="H1905" i="9"/>
  <c r="O1905" i="9" s="1"/>
  <c r="H1906" i="9"/>
  <c r="O1906" i="9" s="1"/>
  <c r="H1907" i="9"/>
  <c r="O1907" i="9" s="1"/>
  <c r="H1908" i="9"/>
  <c r="O1908" i="9" s="1"/>
  <c r="H1909" i="9"/>
  <c r="O1909" i="9" s="1"/>
  <c r="H1910" i="9"/>
  <c r="O1910" i="9" s="1"/>
  <c r="H1911" i="9"/>
  <c r="O1911" i="9" s="1"/>
  <c r="H1912" i="9"/>
  <c r="O1912" i="9" s="1"/>
  <c r="H1913" i="9"/>
  <c r="O1913" i="9" s="1"/>
  <c r="H1914" i="9"/>
  <c r="O1914" i="9" s="1"/>
  <c r="H1915" i="9"/>
  <c r="O1915" i="9" s="1"/>
  <c r="H1916" i="9"/>
  <c r="O1916" i="9" s="1"/>
  <c r="H1917" i="9"/>
  <c r="O1917" i="9" s="1"/>
  <c r="H1918" i="9"/>
  <c r="O1918" i="9" s="1"/>
  <c r="H1919" i="9"/>
  <c r="O1919" i="9" s="1"/>
  <c r="H1920" i="9"/>
  <c r="O1920" i="9" s="1"/>
  <c r="H1921" i="9"/>
  <c r="O1921" i="9" s="1"/>
  <c r="H1922" i="9"/>
  <c r="O1922" i="9" s="1"/>
  <c r="H1923" i="9"/>
  <c r="O1923" i="9" s="1"/>
  <c r="H1924" i="9"/>
  <c r="O1924" i="9" s="1"/>
  <c r="H1925" i="9"/>
  <c r="O1925" i="9" s="1"/>
  <c r="H1926" i="9"/>
  <c r="O1926" i="9" s="1"/>
  <c r="H1927" i="9"/>
  <c r="O1927" i="9" s="1"/>
  <c r="H1928" i="9"/>
  <c r="O1928" i="9" s="1"/>
  <c r="H1929" i="9"/>
  <c r="O1929" i="9" s="1"/>
  <c r="H1930" i="9"/>
  <c r="O1930" i="9" s="1"/>
  <c r="H1931" i="9"/>
  <c r="O1931" i="9" s="1"/>
  <c r="H1932" i="9"/>
  <c r="O1932" i="9" s="1"/>
  <c r="H1933" i="9"/>
  <c r="O1933" i="9" s="1"/>
  <c r="H1934" i="9"/>
  <c r="O1934" i="9" s="1"/>
  <c r="H1935" i="9"/>
  <c r="O1935" i="9" s="1"/>
  <c r="H1936" i="9"/>
  <c r="O1936" i="9" s="1"/>
  <c r="H1937" i="9"/>
  <c r="O1937" i="9" s="1"/>
  <c r="H1938" i="9"/>
  <c r="O1938" i="9" s="1"/>
  <c r="H1939" i="9"/>
  <c r="O1939" i="9" s="1"/>
  <c r="H1940" i="9"/>
  <c r="O1940" i="9" s="1"/>
  <c r="H1941" i="9"/>
  <c r="O1941" i="9" s="1"/>
  <c r="H1942" i="9"/>
  <c r="O1942" i="9" s="1"/>
  <c r="H1943" i="9"/>
  <c r="O1943" i="9" s="1"/>
  <c r="H1944" i="9"/>
  <c r="O1944" i="9" s="1"/>
  <c r="H1945" i="9"/>
  <c r="O1945" i="9" s="1"/>
  <c r="H1946" i="9"/>
  <c r="O1946" i="9" s="1"/>
  <c r="H1947" i="9"/>
  <c r="O1947" i="9" s="1"/>
  <c r="H1948" i="9"/>
  <c r="O1948" i="9" s="1"/>
  <c r="H1949" i="9"/>
  <c r="O1949" i="9" s="1"/>
  <c r="H1950" i="9"/>
  <c r="O1950" i="9" s="1"/>
  <c r="H1951" i="9"/>
  <c r="O1951" i="9" s="1"/>
  <c r="H1952" i="9"/>
  <c r="O1952" i="9" s="1"/>
  <c r="H1953" i="9"/>
  <c r="O1953" i="9" s="1"/>
  <c r="H1954" i="9"/>
  <c r="O1954" i="9" s="1"/>
  <c r="H1955" i="9"/>
  <c r="O1955" i="9" s="1"/>
  <c r="H1956" i="9"/>
  <c r="O1956" i="9" s="1"/>
  <c r="H1957" i="9"/>
  <c r="O1957" i="9" s="1"/>
  <c r="H1958" i="9"/>
  <c r="O1958" i="9" s="1"/>
  <c r="H1959" i="9"/>
  <c r="O1959" i="9" s="1"/>
  <c r="H1960" i="9"/>
  <c r="O1960" i="9" s="1"/>
  <c r="H1961" i="9"/>
  <c r="O1961" i="9" s="1"/>
  <c r="H1962" i="9"/>
  <c r="O1962" i="9" s="1"/>
  <c r="H1963" i="9"/>
  <c r="O1963" i="9" s="1"/>
  <c r="H1964" i="9"/>
  <c r="O1964" i="9" s="1"/>
  <c r="H1965" i="9"/>
  <c r="O1965" i="9" s="1"/>
  <c r="H1966" i="9"/>
  <c r="O1966" i="9" s="1"/>
  <c r="H1967" i="9"/>
  <c r="O1967" i="9" s="1"/>
  <c r="H1968" i="9"/>
  <c r="O1968" i="9" s="1"/>
  <c r="H1969" i="9"/>
  <c r="O1969" i="9" s="1"/>
  <c r="H1970" i="9"/>
  <c r="O1970" i="9" s="1"/>
  <c r="H1971" i="9"/>
  <c r="O1971" i="9" s="1"/>
  <c r="H1972" i="9"/>
  <c r="O1972" i="9" s="1"/>
  <c r="H1973" i="9"/>
  <c r="O1973" i="9" s="1"/>
  <c r="H1974" i="9"/>
  <c r="O1974" i="9" s="1"/>
  <c r="H1975" i="9"/>
  <c r="O1975" i="9" s="1"/>
  <c r="H1976" i="9"/>
  <c r="O1976" i="9" s="1"/>
  <c r="H1977" i="9"/>
  <c r="O1977" i="9" s="1"/>
  <c r="H1978" i="9"/>
  <c r="O1978" i="9" s="1"/>
  <c r="H1979" i="9"/>
  <c r="O1979" i="9" s="1"/>
  <c r="H1980" i="9"/>
  <c r="O1980" i="9" s="1"/>
  <c r="H1981" i="9"/>
  <c r="O1981" i="9" s="1"/>
  <c r="H1982" i="9"/>
  <c r="O1982" i="9" s="1"/>
  <c r="H1983" i="9"/>
  <c r="O1983" i="9" s="1"/>
  <c r="H1984" i="9"/>
  <c r="O1984" i="9" s="1"/>
  <c r="H1985" i="9"/>
  <c r="O1985" i="9" s="1"/>
  <c r="H1986" i="9"/>
  <c r="O1986" i="9" s="1"/>
  <c r="H1987" i="9"/>
  <c r="O1987" i="9" s="1"/>
  <c r="H1988" i="9"/>
  <c r="O1988" i="9" s="1"/>
  <c r="H1989" i="9"/>
  <c r="O1989" i="9" s="1"/>
  <c r="H1990" i="9"/>
  <c r="O1990" i="9" s="1"/>
  <c r="H1991" i="9"/>
  <c r="O1991" i="9" s="1"/>
  <c r="H1992" i="9"/>
  <c r="O1992" i="9" s="1"/>
  <c r="H1993" i="9"/>
  <c r="O1993" i="9" s="1"/>
  <c r="H1994" i="9"/>
  <c r="O1994" i="9" s="1"/>
  <c r="H1995" i="9"/>
  <c r="O1995" i="9" s="1"/>
  <c r="H1996" i="9"/>
  <c r="O1996" i="9" s="1"/>
  <c r="H1997" i="9"/>
  <c r="O1997" i="9" s="1"/>
  <c r="H1998" i="9"/>
  <c r="O1998" i="9" s="1"/>
  <c r="H1999" i="9"/>
  <c r="O1999" i="9" s="1"/>
  <c r="H2000" i="9"/>
  <c r="O2000" i="9" s="1"/>
  <c r="H2001" i="9"/>
  <c r="O2001" i="9" s="1"/>
  <c r="H2002" i="9"/>
  <c r="O2002" i="9" s="1"/>
  <c r="H2003" i="9"/>
  <c r="O2003" i="9" s="1"/>
  <c r="H2004" i="9"/>
  <c r="O2004" i="9" s="1"/>
  <c r="H2005" i="9"/>
  <c r="O2005" i="9" s="1"/>
  <c r="H2006" i="9"/>
  <c r="O2006" i="9" s="1"/>
  <c r="H2007" i="9"/>
  <c r="O2007" i="9" s="1"/>
  <c r="H2008" i="9"/>
  <c r="O2008" i="9" s="1"/>
  <c r="H2009" i="9"/>
  <c r="O2009" i="9" s="1"/>
  <c r="H2010" i="9"/>
  <c r="O2010" i="9" s="1"/>
  <c r="H2011" i="9"/>
  <c r="O2011" i="9" s="1"/>
  <c r="H2012" i="9"/>
  <c r="O2012" i="9" s="1"/>
  <c r="H2013" i="9"/>
  <c r="O2013" i="9" s="1"/>
  <c r="H2014" i="9"/>
  <c r="O2014" i="9" s="1"/>
  <c r="H2015" i="9"/>
  <c r="O2015" i="9" s="1"/>
  <c r="H2016" i="9"/>
  <c r="O2016" i="9" s="1"/>
  <c r="H2017" i="9"/>
  <c r="O2017" i="9" s="1"/>
  <c r="H2018" i="9"/>
  <c r="O2018" i="9" s="1"/>
  <c r="H2019" i="9"/>
  <c r="O2019" i="9" s="1"/>
  <c r="H2020" i="9"/>
  <c r="O2020" i="9" s="1"/>
  <c r="H2021" i="9"/>
  <c r="O2021" i="9" s="1"/>
  <c r="H2022" i="9"/>
  <c r="O2022" i="9" s="1"/>
  <c r="H2023" i="9"/>
  <c r="O2023" i="9" s="1"/>
  <c r="H2024" i="9"/>
  <c r="O2024" i="9" s="1"/>
  <c r="H2025" i="9"/>
  <c r="O2025" i="9" s="1"/>
  <c r="H2026" i="9"/>
  <c r="O2026" i="9" s="1"/>
  <c r="H2027" i="9"/>
  <c r="O2027" i="9" s="1"/>
  <c r="H2028" i="9"/>
  <c r="O2028" i="9" s="1"/>
  <c r="H2029" i="9"/>
  <c r="O2029" i="9" s="1"/>
  <c r="H2030" i="9"/>
  <c r="O2030" i="9" s="1"/>
  <c r="H2031" i="9"/>
  <c r="O2031" i="9" s="1"/>
  <c r="H2032" i="9"/>
  <c r="O2032" i="9" s="1"/>
  <c r="H2033" i="9"/>
  <c r="O2033" i="9" s="1"/>
  <c r="H2034" i="9"/>
  <c r="O2034" i="9" s="1"/>
  <c r="H2035" i="9"/>
  <c r="O2035" i="9" s="1"/>
  <c r="H2036" i="9"/>
  <c r="O2036" i="9" s="1"/>
  <c r="H2037" i="9"/>
  <c r="O2037" i="9" s="1"/>
  <c r="H2038" i="9"/>
  <c r="O2038" i="9" s="1"/>
  <c r="H2039" i="9"/>
  <c r="O2039" i="9" s="1"/>
  <c r="H2040" i="9"/>
  <c r="O2040" i="9" s="1"/>
  <c r="H2041" i="9"/>
  <c r="O2041" i="9" s="1"/>
  <c r="H2042" i="9"/>
  <c r="O2042" i="9" s="1"/>
  <c r="H2043" i="9"/>
  <c r="O2043" i="9" s="1"/>
  <c r="H2044" i="9"/>
  <c r="O2044" i="9" s="1"/>
  <c r="H2045" i="9"/>
  <c r="O2045" i="9" s="1"/>
  <c r="H2046" i="9"/>
  <c r="O2046" i="9" s="1"/>
  <c r="H2047" i="9"/>
  <c r="O2047" i="9" s="1"/>
  <c r="H2048" i="9"/>
  <c r="O2048" i="9" s="1"/>
  <c r="H2049" i="9"/>
  <c r="O2049" i="9" s="1"/>
  <c r="H2050" i="9"/>
  <c r="O2050" i="9" s="1"/>
  <c r="H2051" i="9"/>
  <c r="O2051" i="9" s="1"/>
  <c r="H2052" i="9"/>
  <c r="O2052" i="9" s="1"/>
  <c r="H2053" i="9"/>
  <c r="O2053" i="9" s="1"/>
  <c r="H2054" i="9"/>
  <c r="O2054" i="9" s="1"/>
  <c r="H2055" i="9"/>
  <c r="O2055" i="9" s="1"/>
  <c r="H2056" i="9"/>
  <c r="O2056" i="9" s="1"/>
  <c r="H2057" i="9"/>
  <c r="O2057" i="9" s="1"/>
  <c r="H2058" i="9"/>
  <c r="O2058" i="9" s="1"/>
  <c r="H2059" i="9"/>
  <c r="O2059" i="9" s="1"/>
  <c r="H2060" i="9"/>
  <c r="O2060" i="9" s="1"/>
  <c r="H2061" i="9"/>
  <c r="O2061" i="9" s="1"/>
  <c r="H2062" i="9"/>
  <c r="O2062" i="9" s="1"/>
  <c r="H2063" i="9"/>
  <c r="O2063" i="9" s="1"/>
  <c r="H2064" i="9"/>
  <c r="O2064" i="9" s="1"/>
  <c r="H2065" i="9"/>
  <c r="O2065" i="9" s="1"/>
  <c r="H2066" i="9"/>
  <c r="O2066" i="9" s="1"/>
  <c r="H2067" i="9"/>
  <c r="O2067" i="9" s="1"/>
  <c r="H2068" i="9"/>
  <c r="O2068" i="9" s="1"/>
  <c r="H2069" i="9"/>
  <c r="O2069" i="9" s="1"/>
  <c r="H2070" i="9"/>
  <c r="O2070" i="9" s="1"/>
  <c r="H2071" i="9"/>
  <c r="O2071" i="9" s="1"/>
  <c r="H2072" i="9"/>
  <c r="O2072" i="9" s="1"/>
  <c r="H2073" i="9"/>
  <c r="O2073" i="9" s="1"/>
  <c r="H2074" i="9"/>
  <c r="O2074" i="9" s="1"/>
  <c r="H2075" i="9"/>
  <c r="O2075" i="9" s="1"/>
  <c r="H2076" i="9"/>
  <c r="O2076" i="9" s="1"/>
  <c r="H2077" i="9"/>
  <c r="O2077" i="9" s="1"/>
  <c r="H2078" i="9"/>
  <c r="O2078" i="9" s="1"/>
  <c r="H2079" i="9"/>
  <c r="O2079" i="9" s="1"/>
  <c r="H2080" i="9"/>
  <c r="O2080" i="9" s="1"/>
  <c r="H2081" i="9"/>
  <c r="O2081" i="9" s="1"/>
  <c r="H2082" i="9"/>
  <c r="O2082" i="9" s="1"/>
  <c r="H2083" i="9"/>
  <c r="O2083" i="9" s="1"/>
  <c r="H2084" i="9"/>
  <c r="O2084" i="9" s="1"/>
  <c r="H2085" i="9"/>
  <c r="O2085" i="9" s="1"/>
  <c r="H2086" i="9"/>
  <c r="O2086" i="9" s="1"/>
  <c r="H2087" i="9"/>
  <c r="O2087" i="9" s="1"/>
  <c r="H2088" i="9"/>
  <c r="O2088" i="9" s="1"/>
  <c r="H2089" i="9"/>
  <c r="O2089" i="9" s="1"/>
  <c r="H2090" i="9"/>
  <c r="O2090" i="9" s="1"/>
  <c r="H2091" i="9"/>
  <c r="O2091" i="9" s="1"/>
  <c r="H2092" i="9"/>
  <c r="O2092" i="9" s="1"/>
  <c r="H2093" i="9"/>
  <c r="O2093" i="9" s="1"/>
  <c r="H2094" i="9"/>
  <c r="O2094" i="9" s="1"/>
  <c r="H2095" i="9"/>
  <c r="O2095" i="9" s="1"/>
  <c r="H2096" i="9"/>
  <c r="O2096" i="9" s="1"/>
  <c r="H2097" i="9"/>
  <c r="O2097" i="9" s="1"/>
  <c r="H2098" i="9"/>
  <c r="O2098" i="9" s="1"/>
  <c r="H2099" i="9"/>
  <c r="O2099" i="9" s="1"/>
  <c r="H2100" i="9"/>
  <c r="O2100" i="9" s="1"/>
  <c r="H2101" i="9"/>
  <c r="O2101" i="9" s="1"/>
  <c r="H2102" i="9"/>
  <c r="O2102" i="9" s="1"/>
  <c r="H2103" i="9"/>
  <c r="O2103" i="9" s="1"/>
  <c r="H2104" i="9"/>
  <c r="O2104" i="9" s="1"/>
  <c r="H2105" i="9"/>
  <c r="O2105" i="9" s="1"/>
  <c r="H2106" i="9"/>
  <c r="O2106" i="9" s="1"/>
  <c r="H2107" i="9"/>
  <c r="O2107" i="9" s="1"/>
  <c r="H2108" i="9"/>
  <c r="O2108" i="9" s="1"/>
  <c r="H2109" i="9"/>
  <c r="O2109" i="9" s="1"/>
  <c r="H2110" i="9"/>
  <c r="O2110" i="9" s="1"/>
  <c r="H2111" i="9"/>
  <c r="O2111" i="9" s="1"/>
  <c r="H2112" i="9"/>
  <c r="O2112" i="9" s="1"/>
  <c r="H2113" i="9"/>
  <c r="O2113" i="9" s="1"/>
  <c r="H2114" i="9"/>
  <c r="O2114" i="9" s="1"/>
  <c r="H2115" i="9"/>
  <c r="O2115" i="9" s="1"/>
  <c r="H2116" i="9"/>
  <c r="O2116" i="9" s="1"/>
  <c r="H2117" i="9"/>
  <c r="O2117" i="9" s="1"/>
  <c r="H2118" i="9"/>
  <c r="O2118" i="9" s="1"/>
  <c r="H2119" i="9"/>
  <c r="O2119" i="9" s="1"/>
  <c r="H2120" i="9"/>
  <c r="O2120" i="9" s="1"/>
  <c r="H2121" i="9"/>
  <c r="O2121" i="9" s="1"/>
  <c r="H2122" i="9"/>
  <c r="O2122" i="9" s="1"/>
  <c r="H2123" i="9"/>
  <c r="O2123" i="9" s="1"/>
  <c r="H2124" i="9"/>
  <c r="O2124" i="9" s="1"/>
  <c r="H2125" i="9"/>
  <c r="O2125" i="9" s="1"/>
  <c r="H2126" i="9"/>
  <c r="O2126" i="9" s="1"/>
  <c r="H2127" i="9"/>
  <c r="O2127" i="9" s="1"/>
  <c r="H2128" i="9"/>
  <c r="O2128" i="9" s="1"/>
  <c r="H2129" i="9"/>
  <c r="O2129" i="9" s="1"/>
  <c r="H2130" i="9"/>
  <c r="O2130" i="9" s="1"/>
  <c r="H2131" i="9"/>
  <c r="O2131" i="9" s="1"/>
  <c r="H2132" i="9"/>
  <c r="O2132" i="9" s="1"/>
  <c r="H2133" i="9"/>
  <c r="O2133" i="9" s="1"/>
  <c r="H2134" i="9"/>
  <c r="O2134" i="9" s="1"/>
  <c r="H2135" i="9"/>
  <c r="O2135" i="9" s="1"/>
  <c r="H2136" i="9"/>
  <c r="O2136" i="9" s="1"/>
  <c r="H2137" i="9"/>
  <c r="O2137" i="9" s="1"/>
  <c r="H2138" i="9"/>
  <c r="O2138" i="9" s="1"/>
  <c r="H2139" i="9"/>
  <c r="O2139" i="9" s="1"/>
  <c r="H2140" i="9"/>
  <c r="O2140" i="9" s="1"/>
  <c r="H2141" i="9"/>
  <c r="O2141" i="9" s="1"/>
  <c r="H2142" i="9"/>
  <c r="O2142" i="9" s="1"/>
  <c r="H2143" i="9"/>
  <c r="O2143" i="9" s="1"/>
  <c r="H2144" i="9"/>
  <c r="O2144" i="9" s="1"/>
  <c r="H2145" i="9"/>
  <c r="O2145" i="9" s="1"/>
  <c r="H2146" i="9"/>
  <c r="O2146" i="9" s="1"/>
  <c r="H2147" i="9"/>
  <c r="O2147" i="9" s="1"/>
  <c r="H2148" i="9"/>
  <c r="O2148" i="9" s="1"/>
  <c r="H2149" i="9"/>
  <c r="O2149" i="9" s="1"/>
  <c r="H2150" i="9"/>
  <c r="O2150" i="9" s="1"/>
  <c r="H2151" i="9"/>
  <c r="O2151" i="9" s="1"/>
  <c r="H2152" i="9"/>
  <c r="O2152" i="9" s="1"/>
  <c r="H2153" i="9"/>
  <c r="O2153" i="9" s="1"/>
  <c r="H2154" i="9"/>
  <c r="O2154" i="9" s="1"/>
  <c r="H2155" i="9"/>
  <c r="O2155" i="9" s="1"/>
  <c r="H2156" i="9"/>
  <c r="O2156" i="9" s="1"/>
  <c r="H2157" i="9"/>
  <c r="O2157" i="9" s="1"/>
  <c r="H2158" i="9"/>
  <c r="O2158" i="9" s="1"/>
  <c r="H2159" i="9"/>
  <c r="O2159" i="9" s="1"/>
  <c r="H2160" i="9"/>
  <c r="O2160" i="9" s="1"/>
  <c r="H2161" i="9"/>
  <c r="O2161" i="9" s="1"/>
  <c r="H2162" i="9"/>
  <c r="O2162" i="9" s="1"/>
  <c r="H2163" i="9"/>
  <c r="O2163" i="9" s="1"/>
  <c r="H2164" i="9"/>
  <c r="O2164" i="9" s="1"/>
  <c r="H2165" i="9"/>
  <c r="O2165" i="9" s="1"/>
  <c r="H2166" i="9"/>
  <c r="O2166" i="9" s="1"/>
  <c r="H2167" i="9"/>
  <c r="O2167" i="9" s="1"/>
  <c r="H2168" i="9"/>
  <c r="O2168" i="9" s="1"/>
  <c r="H2169" i="9"/>
  <c r="O2169" i="9" s="1"/>
  <c r="H2170" i="9"/>
  <c r="O2170" i="9" s="1"/>
  <c r="H2171" i="9"/>
  <c r="O2171" i="9" s="1"/>
  <c r="H2172" i="9"/>
  <c r="O2172" i="9" s="1"/>
  <c r="H2173" i="9"/>
  <c r="O2173" i="9" s="1"/>
  <c r="H2174" i="9"/>
  <c r="O2174" i="9" s="1"/>
  <c r="H2175" i="9"/>
  <c r="O2175" i="9" s="1"/>
  <c r="H2176" i="9"/>
  <c r="O2176" i="9" s="1"/>
  <c r="H2177" i="9"/>
  <c r="O2177" i="9" s="1"/>
  <c r="H2178" i="9"/>
  <c r="O2178" i="9" s="1"/>
  <c r="H2179" i="9"/>
  <c r="O2179" i="9" s="1"/>
  <c r="H2180" i="9"/>
  <c r="O2180" i="9" s="1"/>
  <c r="H2181" i="9"/>
  <c r="O2181" i="9" s="1"/>
  <c r="H2182" i="9"/>
  <c r="O2182" i="9" s="1"/>
  <c r="H2183" i="9"/>
  <c r="O2183" i="9" s="1"/>
  <c r="H2184" i="9"/>
  <c r="O2184" i="9" s="1"/>
  <c r="H2185" i="9"/>
  <c r="O2185" i="9" s="1"/>
  <c r="H2186" i="9"/>
  <c r="O2186" i="9" s="1"/>
  <c r="H2187" i="9"/>
  <c r="O2187" i="9" s="1"/>
  <c r="H2188" i="9"/>
  <c r="O2188" i="9" s="1"/>
  <c r="H2189" i="9"/>
  <c r="O2189" i="9" s="1"/>
  <c r="H2190" i="9"/>
  <c r="O2190" i="9" s="1"/>
  <c r="H2191" i="9"/>
  <c r="O2191" i="9" s="1"/>
  <c r="H2192" i="9"/>
  <c r="O2192" i="9" s="1"/>
  <c r="H2193" i="9"/>
  <c r="O2193" i="9" s="1"/>
  <c r="H2194" i="9"/>
  <c r="O2194" i="9" s="1"/>
  <c r="H2195" i="9"/>
  <c r="O2195" i="9" s="1"/>
  <c r="H2196" i="9"/>
  <c r="O2196" i="9" s="1"/>
  <c r="H2197" i="9"/>
  <c r="O2197" i="9" s="1"/>
  <c r="H2198" i="9"/>
  <c r="O2198" i="9" s="1"/>
  <c r="H2199" i="9"/>
  <c r="O2199" i="9" s="1"/>
  <c r="H2200" i="9"/>
  <c r="O2200" i="9" s="1"/>
  <c r="H2201" i="9"/>
  <c r="O2201" i="9" s="1"/>
  <c r="H2202" i="9"/>
  <c r="O2202" i="9" s="1"/>
  <c r="H2203" i="9"/>
  <c r="O2203" i="9" s="1"/>
  <c r="H2204" i="9"/>
  <c r="O2204" i="9" s="1"/>
  <c r="H2205" i="9"/>
  <c r="O2205" i="9" s="1"/>
  <c r="H2206" i="9"/>
  <c r="O2206" i="9" s="1"/>
  <c r="H2207" i="9"/>
  <c r="O2207" i="9" s="1"/>
  <c r="H2208" i="9"/>
  <c r="O2208" i="9" s="1"/>
  <c r="H2209" i="9"/>
  <c r="O2209" i="9" s="1"/>
  <c r="H2210" i="9"/>
  <c r="O2210" i="9" s="1"/>
  <c r="H2211" i="9"/>
  <c r="O2211" i="9" s="1"/>
  <c r="H2212" i="9"/>
  <c r="O2212" i="9" s="1"/>
  <c r="H2213" i="9"/>
  <c r="O2213" i="9" s="1"/>
  <c r="H2214" i="9"/>
  <c r="O2214" i="9" s="1"/>
  <c r="H2215" i="9"/>
  <c r="O2215" i="9" s="1"/>
  <c r="H2216" i="9"/>
  <c r="O2216" i="9" s="1"/>
  <c r="H2217" i="9"/>
  <c r="O2217" i="9" s="1"/>
  <c r="H2218" i="9"/>
  <c r="O2218" i="9" s="1"/>
  <c r="H2219" i="9"/>
  <c r="O2219" i="9" s="1"/>
  <c r="H2220" i="9"/>
  <c r="O2220" i="9" s="1"/>
  <c r="H2221" i="9"/>
  <c r="O2221" i="9" s="1"/>
  <c r="H2222" i="9"/>
  <c r="O2222" i="9" s="1"/>
  <c r="H2223" i="9"/>
  <c r="O2223" i="9" s="1"/>
  <c r="H2224" i="9"/>
  <c r="O2224" i="9" s="1"/>
  <c r="H2225" i="9"/>
  <c r="O2225" i="9" s="1"/>
  <c r="H2226" i="9"/>
  <c r="O2226" i="9" s="1"/>
  <c r="H2227" i="9"/>
  <c r="O2227" i="9" s="1"/>
  <c r="H2228" i="9"/>
  <c r="O2228" i="9" s="1"/>
  <c r="H2229" i="9"/>
  <c r="O2229" i="9" s="1"/>
  <c r="H2230" i="9"/>
  <c r="O2230" i="9" s="1"/>
  <c r="H2231" i="9"/>
  <c r="O2231" i="9" s="1"/>
  <c r="H2232" i="9"/>
  <c r="O2232" i="9" s="1"/>
  <c r="H2233" i="9"/>
  <c r="O2233" i="9" s="1"/>
  <c r="H2234" i="9"/>
  <c r="O2234" i="9" s="1"/>
  <c r="H2235" i="9"/>
  <c r="O2235" i="9" s="1"/>
  <c r="H2236" i="9"/>
  <c r="O2236" i="9" s="1"/>
  <c r="H2237" i="9"/>
  <c r="O2237" i="9" s="1"/>
  <c r="H2238" i="9"/>
  <c r="O2238" i="9" s="1"/>
  <c r="H2239" i="9"/>
  <c r="O2239" i="9" s="1"/>
  <c r="H2240" i="9"/>
  <c r="O2240" i="9" s="1"/>
  <c r="H2241" i="9"/>
  <c r="O2241" i="9" s="1"/>
  <c r="H2242" i="9"/>
  <c r="O2242" i="9" s="1"/>
  <c r="H2243" i="9"/>
  <c r="O2243" i="9" s="1"/>
  <c r="H2244" i="9"/>
  <c r="O2244" i="9" s="1"/>
  <c r="H2245" i="9"/>
  <c r="O2245" i="9" s="1"/>
  <c r="H2246" i="9"/>
  <c r="O2246" i="9" s="1"/>
  <c r="H2247" i="9"/>
  <c r="O2247" i="9" s="1"/>
  <c r="H2248" i="9"/>
  <c r="O2248" i="9" s="1"/>
  <c r="H2249" i="9"/>
  <c r="O2249" i="9" s="1"/>
  <c r="H2250" i="9"/>
  <c r="O2250" i="9" s="1"/>
  <c r="H2251" i="9"/>
  <c r="O2251" i="9" s="1"/>
  <c r="H2252" i="9"/>
  <c r="O2252" i="9" s="1"/>
  <c r="H2253" i="9"/>
  <c r="O2253" i="9" s="1"/>
  <c r="H2254" i="9"/>
  <c r="O2254" i="9" s="1"/>
  <c r="H2255" i="9"/>
  <c r="O2255" i="9" s="1"/>
  <c r="H2256" i="9"/>
  <c r="O2256" i="9" s="1"/>
  <c r="H2257" i="9"/>
  <c r="O2257" i="9" s="1"/>
  <c r="H2258" i="9"/>
  <c r="O2258" i="9" s="1"/>
  <c r="H2259" i="9"/>
  <c r="O2259" i="9" s="1"/>
  <c r="H2260" i="9"/>
  <c r="O2260" i="9" s="1"/>
  <c r="H2261" i="9"/>
  <c r="O2261" i="9" s="1"/>
  <c r="H2262" i="9"/>
  <c r="O2262" i="9" s="1"/>
  <c r="H2263" i="9"/>
  <c r="O2263" i="9" s="1"/>
  <c r="H2264" i="9"/>
  <c r="O2264" i="9" s="1"/>
  <c r="H2265" i="9"/>
  <c r="O2265" i="9" s="1"/>
  <c r="H2266" i="9"/>
  <c r="O2266" i="9" s="1"/>
  <c r="H2267" i="9"/>
  <c r="O2267" i="9" s="1"/>
  <c r="H2268" i="9"/>
  <c r="O2268" i="9" s="1"/>
  <c r="H2269" i="9"/>
  <c r="O2269" i="9" s="1"/>
  <c r="H2270" i="9"/>
  <c r="O2270" i="9" s="1"/>
  <c r="H2271" i="9"/>
  <c r="O2271" i="9" s="1"/>
  <c r="H2272" i="9"/>
  <c r="O2272" i="9" s="1"/>
  <c r="H2273" i="9"/>
  <c r="O2273" i="9" s="1"/>
  <c r="H2274" i="9"/>
  <c r="O2274" i="9" s="1"/>
  <c r="H2275" i="9"/>
  <c r="O2275" i="9" s="1"/>
  <c r="H2276" i="9"/>
  <c r="O2276" i="9" s="1"/>
  <c r="H2277" i="9"/>
  <c r="O2277" i="9" s="1"/>
  <c r="H2278" i="9"/>
  <c r="O2278" i="9" s="1"/>
  <c r="H2279" i="9"/>
  <c r="O2279" i="9" s="1"/>
  <c r="H2280" i="9"/>
  <c r="O2280" i="9" s="1"/>
  <c r="H2281" i="9"/>
  <c r="O2281" i="9" s="1"/>
  <c r="H2282" i="9"/>
  <c r="O2282" i="9" s="1"/>
  <c r="H2283" i="9"/>
  <c r="O2283" i="9" s="1"/>
  <c r="H2284" i="9"/>
  <c r="O2284" i="9" s="1"/>
  <c r="H2285" i="9"/>
  <c r="O2285" i="9" s="1"/>
  <c r="H2286" i="9"/>
  <c r="O2286" i="9" s="1"/>
  <c r="H2287" i="9"/>
  <c r="O2287" i="9" s="1"/>
  <c r="H2288" i="9"/>
  <c r="O2288" i="9" s="1"/>
  <c r="H2289" i="9"/>
  <c r="O2289" i="9" s="1"/>
  <c r="H2290" i="9"/>
  <c r="O2290" i="9" s="1"/>
  <c r="H2291" i="9"/>
  <c r="O2291" i="9" s="1"/>
  <c r="H2292" i="9"/>
  <c r="O2292" i="9" s="1"/>
  <c r="H2293" i="9"/>
  <c r="O2293" i="9" s="1"/>
  <c r="H2294" i="9"/>
  <c r="O2294" i="9" s="1"/>
  <c r="H2295" i="9"/>
  <c r="O2295" i="9" s="1"/>
  <c r="H2296" i="9"/>
  <c r="O2296" i="9" s="1"/>
  <c r="H2297" i="9"/>
  <c r="O2297" i="9" s="1"/>
  <c r="H2298" i="9"/>
  <c r="O2298" i="9" s="1"/>
  <c r="H2299" i="9"/>
  <c r="O2299" i="9" s="1"/>
  <c r="H2300" i="9"/>
  <c r="O2300" i="9" s="1"/>
  <c r="H2301" i="9"/>
  <c r="O2301" i="9" s="1"/>
  <c r="H2302" i="9"/>
  <c r="O2302" i="9" s="1"/>
  <c r="H2303" i="9"/>
  <c r="O2303" i="9" s="1"/>
  <c r="H2304" i="9"/>
  <c r="O2304" i="9" s="1"/>
  <c r="H2305" i="9"/>
  <c r="O2305" i="9" s="1"/>
  <c r="H2306" i="9"/>
  <c r="O2306" i="9" s="1"/>
  <c r="H2307" i="9"/>
  <c r="O2307" i="9" s="1"/>
  <c r="H2308" i="9"/>
  <c r="O2308" i="9" s="1"/>
  <c r="H2309" i="9"/>
  <c r="O2309" i="9" s="1"/>
  <c r="H2310" i="9"/>
  <c r="O2310" i="9" s="1"/>
  <c r="H2311" i="9"/>
  <c r="O2311" i="9" s="1"/>
  <c r="H2312" i="9"/>
  <c r="O2312" i="9" s="1"/>
  <c r="H2313" i="9"/>
  <c r="O2313" i="9" s="1"/>
  <c r="H2314" i="9"/>
  <c r="O2314" i="9" s="1"/>
  <c r="H2315" i="9"/>
  <c r="O2315" i="9" s="1"/>
  <c r="H2316" i="9"/>
  <c r="O2316" i="9" s="1"/>
  <c r="H2317" i="9"/>
  <c r="O2317" i="9" s="1"/>
  <c r="H2318" i="9"/>
  <c r="O2318" i="9" s="1"/>
  <c r="H2319" i="9"/>
  <c r="O2319" i="9" s="1"/>
  <c r="H2320" i="9"/>
  <c r="O2320" i="9" s="1"/>
  <c r="H2321" i="9"/>
  <c r="O2321" i="9" s="1"/>
  <c r="H2322" i="9"/>
  <c r="O2322" i="9" s="1"/>
  <c r="H2323" i="9"/>
  <c r="O2323" i="9" s="1"/>
  <c r="H2324" i="9"/>
  <c r="O2324" i="9" s="1"/>
  <c r="H2325" i="9"/>
  <c r="O2325" i="9" s="1"/>
  <c r="H2326" i="9"/>
  <c r="O2326" i="9" s="1"/>
  <c r="H2327" i="9"/>
  <c r="O2327" i="9" s="1"/>
  <c r="H2328" i="9"/>
  <c r="O2328" i="9" s="1"/>
  <c r="H2329" i="9"/>
  <c r="O2329" i="9" s="1"/>
  <c r="H2330" i="9"/>
  <c r="O2330" i="9" s="1"/>
  <c r="H2331" i="9"/>
  <c r="O2331" i="9" s="1"/>
  <c r="H2332" i="9"/>
  <c r="O2332" i="9" s="1"/>
  <c r="H2333" i="9"/>
  <c r="O2333" i="9" s="1"/>
  <c r="H2334" i="9"/>
  <c r="O2334" i="9" s="1"/>
  <c r="H2335" i="9"/>
  <c r="O2335" i="9" s="1"/>
  <c r="H2336" i="9"/>
  <c r="O2336" i="9" s="1"/>
  <c r="H2337" i="9"/>
  <c r="O2337" i="9" s="1"/>
  <c r="H2338" i="9"/>
  <c r="O2338" i="9" s="1"/>
  <c r="H2339" i="9"/>
  <c r="O2339" i="9" s="1"/>
  <c r="H2340" i="9"/>
  <c r="O2340" i="9" s="1"/>
  <c r="H2341" i="9"/>
  <c r="O2341" i="9" s="1"/>
  <c r="H2342" i="9"/>
  <c r="O2342" i="9" s="1"/>
  <c r="H2343" i="9"/>
  <c r="O2343" i="9" s="1"/>
  <c r="H2344" i="9"/>
  <c r="O2344" i="9" s="1"/>
  <c r="H2345" i="9"/>
  <c r="O2345" i="9" s="1"/>
  <c r="H2346" i="9"/>
  <c r="O2346" i="9" s="1"/>
  <c r="H2347" i="9"/>
  <c r="O2347" i="9" s="1"/>
  <c r="H2348" i="9"/>
  <c r="O2348" i="9" s="1"/>
  <c r="H2349" i="9"/>
  <c r="O2349" i="9" s="1"/>
  <c r="H2350" i="9"/>
  <c r="O2350" i="9" s="1"/>
  <c r="H2351" i="9"/>
  <c r="O2351" i="9" s="1"/>
  <c r="H2352" i="9"/>
  <c r="O2352" i="9" s="1"/>
  <c r="H2353" i="9"/>
  <c r="O2353" i="9" s="1"/>
  <c r="H2354" i="9"/>
  <c r="O2354" i="9" s="1"/>
  <c r="H2355" i="9"/>
  <c r="O2355" i="9" s="1"/>
  <c r="H2356" i="9"/>
  <c r="O2356" i="9" s="1"/>
  <c r="H2357" i="9"/>
  <c r="O2357" i="9" s="1"/>
  <c r="H2358" i="9"/>
  <c r="O2358" i="9" s="1"/>
  <c r="H2359" i="9"/>
  <c r="O2359" i="9" s="1"/>
  <c r="H2360" i="9"/>
  <c r="O2360" i="9" s="1"/>
  <c r="H2361" i="9"/>
  <c r="O2361" i="9" s="1"/>
  <c r="H2362" i="9"/>
  <c r="O2362" i="9" s="1"/>
  <c r="H2363" i="9"/>
  <c r="O2363" i="9" s="1"/>
  <c r="H2364" i="9"/>
  <c r="O2364" i="9" s="1"/>
  <c r="H2365" i="9"/>
  <c r="O2365" i="9" s="1"/>
  <c r="H2366" i="9"/>
  <c r="O2366" i="9" s="1"/>
  <c r="H2367" i="9"/>
  <c r="O2367" i="9" s="1"/>
  <c r="H2368" i="9"/>
  <c r="O2368" i="9" s="1"/>
  <c r="H2369" i="9"/>
  <c r="O2369" i="9" s="1"/>
  <c r="H2370" i="9"/>
  <c r="O2370" i="9" s="1"/>
  <c r="H2371" i="9"/>
  <c r="O2371" i="9" s="1"/>
  <c r="H2372" i="9"/>
  <c r="O2372" i="9" s="1"/>
  <c r="H2373" i="9"/>
  <c r="O2373" i="9" s="1"/>
  <c r="H2374" i="9"/>
  <c r="O2374" i="9" s="1"/>
  <c r="H2375" i="9"/>
  <c r="O2375" i="9" s="1"/>
  <c r="H2376" i="9"/>
  <c r="O2376" i="9" s="1"/>
  <c r="H2377" i="9"/>
  <c r="O2377" i="9" s="1"/>
  <c r="H2378" i="9"/>
  <c r="O2378" i="9" s="1"/>
  <c r="H2379" i="9"/>
  <c r="O2379" i="9" s="1"/>
  <c r="H2380" i="9"/>
  <c r="O2380" i="9" s="1"/>
  <c r="H2381" i="9"/>
  <c r="O2381" i="9" s="1"/>
  <c r="H2382" i="9"/>
  <c r="O2382" i="9" s="1"/>
  <c r="H2383" i="9"/>
  <c r="O2383" i="9" s="1"/>
  <c r="H2384" i="9"/>
  <c r="O2384" i="9" s="1"/>
  <c r="H2385" i="9"/>
  <c r="O2385" i="9" s="1"/>
  <c r="H2386" i="9"/>
  <c r="O2386" i="9" s="1"/>
  <c r="H2387" i="9"/>
  <c r="O2387" i="9" s="1"/>
  <c r="H2388" i="9"/>
  <c r="O2388" i="9" s="1"/>
  <c r="H2389" i="9"/>
  <c r="O2389" i="9" s="1"/>
  <c r="H2390" i="9"/>
  <c r="O2390" i="9" s="1"/>
  <c r="H2391" i="9"/>
  <c r="O2391" i="9" s="1"/>
  <c r="H2392" i="9"/>
  <c r="O2392" i="9" s="1"/>
  <c r="H2393" i="9"/>
  <c r="O2393" i="9" s="1"/>
  <c r="H2394" i="9"/>
  <c r="O2394" i="9" s="1"/>
  <c r="H2395" i="9"/>
  <c r="O2395" i="9" s="1"/>
  <c r="H2396" i="9"/>
  <c r="O2396" i="9" s="1"/>
  <c r="H2397" i="9"/>
  <c r="O2397" i="9" s="1"/>
  <c r="H2398" i="9"/>
  <c r="O2398" i="9" s="1"/>
  <c r="H2399" i="9"/>
  <c r="O2399" i="9" s="1"/>
  <c r="H2400" i="9"/>
  <c r="O2400" i="9" s="1"/>
  <c r="H2401" i="9"/>
  <c r="O2401" i="9" s="1"/>
  <c r="H2402" i="9"/>
  <c r="O2402" i="9" s="1"/>
  <c r="H2403" i="9"/>
  <c r="O2403" i="9" s="1"/>
  <c r="H2404" i="9"/>
  <c r="O2404" i="9" s="1"/>
  <c r="H2405" i="9"/>
  <c r="O2405" i="9" s="1"/>
  <c r="H2406" i="9"/>
  <c r="O2406" i="9" s="1"/>
  <c r="H2407" i="9"/>
  <c r="O2407" i="9" s="1"/>
  <c r="H2408" i="9"/>
  <c r="O2408" i="9" s="1"/>
  <c r="H2409" i="9"/>
  <c r="O2409" i="9" s="1"/>
  <c r="H2410" i="9"/>
  <c r="O2410" i="9" s="1"/>
  <c r="H2411" i="9"/>
  <c r="O2411" i="9" s="1"/>
  <c r="H2412" i="9"/>
  <c r="O2412" i="9" s="1"/>
  <c r="H2413" i="9"/>
  <c r="O2413" i="9" s="1"/>
  <c r="H2414" i="9"/>
  <c r="O2414" i="9" s="1"/>
  <c r="H2415" i="9"/>
  <c r="O2415" i="9" s="1"/>
  <c r="H2416" i="9"/>
  <c r="O2416" i="9" s="1"/>
  <c r="H2417" i="9"/>
  <c r="O2417" i="9" s="1"/>
  <c r="H2418" i="9"/>
  <c r="O2418" i="9" s="1"/>
  <c r="H2419" i="9"/>
  <c r="O2419" i="9" s="1"/>
  <c r="H2420" i="9"/>
  <c r="O2420" i="9" s="1"/>
  <c r="H2421" i="9"/>
  <c r="O2421" i="9" s="1"/>
  <c r="H2422" i="9"/>
  <c r="O2422" i="9" s="1"/>
  <c r="H2423" i="9"/>
  <c r="O2423" i="9" s="1"/>
  <c r="H2424" i="9"/>
  <c r="O2424" i="9" s="1"/>
  <c r="H2425" i="9"/>
  <c r="O2425" i="9" s="1"/>
  <c r="H2426" i="9"/>
  <c r="O2426" i="9" s="1"/>
  <c r="H2427" i="9"/>
  <c r="O2427" i="9" s="1"/>
  <c r="H2428" i="9"/>
  <c r="O2428" i="9" s="1"/>
  <c r="H2429" i="9"/>
  <c r="O2429" i="9" s="1"/>
  <c r="H2430" i="9"/>
  <c r="O2430" i="9" s="1"/>
  <c r="H2431" i="9"/>
  <c r="O2431" i="9" s="1"/>
  <c r="H2432" i="9"/>
  <c r="O2432" i="9" s="1"/>
  <c r="H2433" i="9"/>
  <c r="O2433" i="9" s="1"/>
  <c r="H2434" i="9"/>
  <c r="O2434" i="9" s="1"/>
  <c r="H2435" i="9"/>
  <c r="O2435" i="9" s="1"/>
  <c r="H2436" i="9"/>
  <c r="O2436" i="9" s="1"/>
  <c r="H2437" i="9"/>
  <c r="O2437" i="9" s="1"/>
  <c r="H2438" i="9"/>
  <c r="O2438" i="9" s="1"/>
  <c r="H2439" i="9"/>
  <c r="O2439" i="9" s="1"/>
  <c r="H2440" i="9"/>
  <c r="O2440" i="9" s="1"/>
  <c r="H2441" i="9"/>
  <c r="O2441" i="9" s="1"/>
  <c r="H2442" i="9"/>
  <c r="O2442" i="9" s="1"/>
  <c r="H2443" i="9"/>
  <c r="O2443" i="9" s="1"/>
  <c r="H2444" i="9"/>
  <c r="O2444" i="9" s="1"/>
  <c r="H2445" i="9"/>
  <c r="O2445" i="9" s="1"/>
  <c r="H2446" i="9"/>
  <c r="O2446" i="9" s="1"/>
  <c r="H2447" i="9"/>
  <c r="O2447" i="9" s="1"/>
  <c r="H2448" i="9"/>
  <c r="O2448" i="9" s="1"/>
  <c r="H2449" i="9"/>
  <c r="O2449" i="9" s="1"/>
  <c r="H2450" i="9"/>
  <c r="O2450" i="9" s="1"/>
  <c r="H2451" i="9"/>
  <c r="O2451" i="9" s="1"/>
  <c r="H2452" i="9"/>
  <c r="O2452" i="9" s="1"/>
  <c r="H2453" i="9"/>
  <c r="O2453" i="9" s="1"/>
  <c r="H2454" i="9"/>
  <c r="O2454" i="9" s="1"/>
  <c r="H2455" i="9"/>
  <c r="O2455" i="9" s="1"/>
  <c r="H2456" i="9"/>
  <c r="O2456" i="9" s="1"/>
  <c r="H2457" i="9"/>
  <c r="O2457" i="9" s="1"/>
  <c r="H2458" i="9"/>
  <c r="O2458" i="9" s="1"/>
  <c r="H2459" i="9"/>
  <c r="O2459" i="9" s="1"/>
  <c r="H2460" i="9"/>
  <c r="O2460" i="9" s="1"/>
  <c r="H2461" i="9"/>
  <c r="O2461" i="9" s="1"/>
  <c r="H2462" i="9"/>
  <c r="O2462" i="9" s="1"/>
  <c r="H2463" i="9"/>
  <c r="O2463" i="9" s="1"/>
  <c r="H2464" i="9"/>
  <c r="O2464" i="9" s="1"/>
  <c r="H2465" i="9"/>
  <c r="O2465" i="9" s="1"/>
  <c r="H2466" i="9"/>
  <c r="O2466" i="9" s="1"/>
  <c r="H2467" i="9"/>
  <c r="O2467" i="9" s="1"/>
  <c r="H2468" i="9"/>
  <c r="O2468" i="9" s="1"/>
  <c r="H2469" i="9"/>
  <c r="O2469" i="9" s="1"/>
  <c r="H2470" i="9"/>
  <c r="O2470" i="9" s="1"/>
  <c r="H2471" i="9"/>
  <c r="O2471" i="9" s="1"/>
  <c r="H2472" i="9"/>
  <c r="O2472" i="9" s="1"/>
  <c r="H2473" i="9"/>
  <c r="O2473" i="9" s="1"/>
  <c r="H2474" i="9"/>
  <c r="O2474" i="9" s="1"/>
  <c r="H2475" i="9"/>
  <c r="O2475" i="9" s="1"/>
  <c r="H2476" i="9"/>
  <c r="O2476" i="9" s="1"/>
  <c r="H2477" i="9"/>
  <c r="O2477" i="9" s="1"/>
  <c r="H2478" i="9"/>
  <c r="O2478" i="9" s="1"/>
  <c r="H2479" i="9"/>
  <c r="O2479" i="9" s="1"/>
  <c r="H2480" i="9"/>
  <c r="O2480" i="9" s="1"/>
  <c r="H2481" i="9"/>
  <c r="O2481" i="9" s="1"/>
  <c r="H2482" i="9"/>
  <c r="O2482" i="9" s="1"/>
  <c r="H2483" i="9"/>
  <c r="O2483" i="9" s="1"/>
  <c r="H2484" i="9"/>
  <c r="O2484" i="9" s="1"/>
  <c r="H2485" i="9"/>
  <c r="O2485" i="9" s="1"/>
  <c r="H2486" i="9"/>
  <c r="O2486" i="9" s="1"/>
  <c r="H2487" i="9"/>
  <c r="O2487" i="9" s="1"/>
  <c r="H2488" i="9"/>
  <c r="O2488" i="9" s="1"/>
  <c r="H2489" i="9"/>
  <c r="O2489" i="9" s="1"/>
  <c r="H2490" i="9"/>
  <c r="O2490" i="9" s="1"/>
  <c r="H2491" i="9"/>
  <c r="O2491" i="9" s="1"/>
  <c r="H2492" i="9"/>
  <c r="O2492" i="9" s="1"/>
  <c r="H2493" i="9"/>
  <c r="O2493" i="9" s="1"/>
  <c r="H2494" i="9"/>
  <c r="O2494" i="9" s="1"/>
  <c r="H2495" i="9"/>
  <c r="O2495" i="9" s="1"/>
  <c r="H2496" i="9"/>
  <c r="O2496" i="9" s="1"/>
  <c r="H2497" i="9"/>
  <c r="O2497" i="9" s="1"/>
  <c r="H2498" i="9"/>
  <c r="O2498" i="9" s="1"/>
  <c r="H2499" i="9"/>
  <c r="O2499" i="9" s="1"/>
  <c r="H2500" i="9"/>
  <c r="O2500" i="9" s="1"/>
  <c r="H2501" i="9"/>
  <c r="O2501" i="9" s="1"/>
  <c r="H2502" i="9"/>
  <c r="O2502" i="9" s="1"/>
  <c r="H2503" i="9"/>
  <c r="O2503" i="9" s="1"/>
  <c r="H2504" i="9"/>
  <c r="O2504" i="9" s="1"/>
  <c r="H2505" i="9"/>
  <c r="O2505" i="9" s="1"/>
  <c r="H2506" i="9"/>
  <c r="O2506" i="9" s="1"/>
  <c r="H2507" i="9"/>
  <c r="O2507" i="9" s="1"/>
  <c r="H2508" i="9"/>
  <c r="O2508" i="9" s="1"/>
  <c r="H2509" i="9"/>
  <c r="O2509" i="9" s="1"/>
  <c r="H2510" i="9"/>
  <c r="O2510" i="9" s="1"/>
  <c r="H2511" i="9"/>
  <c r="O2511" i="9" s="1"/>
  <c r="H2512" i="9"/>
  <c r="O2512" i="9" s="1"/>
  <c r="H2513" i="9"/>
  <c r="O2513" i="9" s="1"/>
  <c r="H2514" i="9"/>
  <c r="O2514" i="9" s="1"/>
  <c r="H2515" i="9"/>
  <c r="O2515" i="9" s="1"/>
  <c r="H2516" i="9"/>
  <c r="O2516" i="9" s="1"/>
  <c r="H2517" i="9"/>
  <c r="O2517" i="9" s="1"/>
  <c r="H2518" i="9"/>
  <c r="O2518" i="9" s="1"/>
  <c r="H2519" i="9"/>
  <c r="O2519" i="9" s="1"/>
  <c r="H2520" i="9"/>
  <c r="O2520" i="9" s="1"/>
  <c r="H2521" i="9"/>
  <c r="O2521" i="9" s="1"/>
  <c r="H2522" i="9"/>
  <c r="O2522" i="9" s="1"/>
  <c r="H2523" i="9"/>
  <c r="O2523" i="9" s="1"/>
  <c r="H2524" i="9"/>
  <c r="O2524" i="9" s="1"/>
  <c r="H2525" i="9"/>
  <c r="O2525" i="9" s="1"/>
  <c r="H2526" i="9"/>
  <c r="O2526" i="9" s="1"/>
  <c r="H2527" i="9"/>
  <c r="O2527" i="9" s="1"/>
  <c r="H2528" i="9"/>
  <c r="O2528" i="9" s="1"/>
  <c r="H2529" i="9"/>
  <c r="O2529" i="9" s="1"/>
  <c r="H2530" i="9"/>
  <c r="O2530" i="9" s="1"/>
  <c r="H2531" i="9"/>
  <c r="O2531" i="9" s="1"/>
  <c r="H2532" i="9"/>
  <c r="O2532" i="9" s="1"/>
  <c r="H2533" i="9"/>
  <c r="O2533" i="9" s="1"/>
  <c r="H2534" i="9"/>
  <c r="O2534" i="9" s="1"/>
  <c r="H2535" i="9"/>
  <c r="O2535" i="9" s="1"/>
  <c r="H2536" i="9"/>
  <c r="O2536" i="9" s="1"/>
  <c r="H2537" i="9"/>
  <c r="O2537" i="9" s="1"/>
  <c r="H2538" i="9"/>
  <c r="O2538" i="9" s="1"/>
  <c r="H2539" i="9"/>
  <c r="O2539" i="9" s="1"/>
  <c r="H2540" i="9"/>
  <c r="O2540" i="9" s="1"/>
  <c r="H2541" i="9"/>
  <c r="O2541" i="9" s="1"/>
  <c r="H2542" i="9"/>
  <c r="O2542" i="9" s="1"/>
  <c r="H2543" i="9"/>
  <c r="O2543" i="9" s="1"/>
  <c r="H2544" i="9"/>
  <c r="O2544" i="9" s="1"/>
  <c r="H2545" i="9"/>
  <c r="O2545" i="9" s="1"/>
  <c r="H2546" i="9"/>
  <c r="O2546" i="9" s="1"/>
  <c r="H2547" i="9"/>
  <c r="O2547" i="9" s="1"/>
  <c r="H2548" i="9"/>
  <c r="O2548" i="9" s="1"/>
  <c r="H2549" i="9"/>
  <c r="O2549" i="9" s="1"/>
  <c r="H2550" i="9"/>
  <c r="O2550" i="9" s="1"/>
  <c r="H2551" i="9"/>
  <c r="O2551" i="9" s="1"/>
  <c r="H2552" i="9"/>
  <c r="O2552" i="9" s="1"/>
  <c r="H2553" i="9"/>
  <c r="O2553" i="9" s="1"/>
  <c r="H2554" i="9"/>
  <c r="O2554" i="9" s="1"/>
  <c r="H2555" i="9"/>
  <c r="O2555" i="9" s="1"/>
  <c r="H2556" i="9"/>
  <c r="O2556" i="9" s="1"/>
  <c r="H2557" i="9"/>
  <c r="O2557" i="9" s="1"/>
  <c r="H2558" i="9"/>
  <c r="O2558" i="9" s="1"/>
  <c r="H2559" i="9"/>
  <c r="O2559" i="9" s="1"/>
  <c r="H2560" i="9"/>
  <c r="O2560" i="9" s="1"/>
  <c r="H2561" i="9"/>
  <c r="O2561" i="9" s="1"/>
  <c r="H2562" i="9"/>
  <c r="O2562" i="9" s="1"/>
  <c r="H2563" i="9"/>
  <c r="O2563" i="9" s="1"/>
  <c r="H2564" i="9"/>
  <c r="O2564" i="9" s="1"/>
  <c r="H2565" i="9"/>
  <c r="O2565" i="9" s="1"/>
  <c r="H2566" i="9"/>
  <c r="O2566" i="9" s="1"/>
  <c r="H2567" i="9"/>
  <c r="O2567" i="9" s="1"/>
  <c r="H2568" i="9"/>
  <c r="O2568" i="9" s="1"/>
  <c r="H2569" i="9"/>
  <c r="O2569" i="9" s="1"/>
  <c r="H2570" i="9"/>
  <c r="O2570" i="9" s="1"/>
  <c r="H2571" i="9"/>
  <c r="O2571" i="9" s="1"/>
  <c r="H2572" i="9"/>
  <c r="O2572" i="9" s="1"/>
  <c r="H2573" i="9"/>
  <c r="O2573" i="9" s="1"/>
  <c r="H2574" i="9"/>
  <c r="O2574" i="9" s="1"/>
  <c r="H2575" i="9"/>
  <c r="O2575" i="9" s="1"/>
  <c r="H2576" i="9"/>
  <c r="O2576" i="9" s="1"/>
  <c r="H2577" i="9"/>
  <c r="O2577" i="9" s="1"/>
  <c r="H2578" i="9"/>
  <c r="O2578" i="9" s="1"/>
  <c r="H2579" i="9"/>
  <c r="O2579" i="9" s="1"/>
  <c r="H2580" i="9"/>
  <c r="O2580" i="9" s="1"/>
  <c r="H2581" i="9"/>
  <c r="O2581" i="9" s="1"/>
  <c r="H2582" i="9"/>
  <c r="O2582" i="9" s="1"/>
  <c r="H2583" i="9"/>
  <c r="O2583" i="9" s="1"/>
  <c r="H2584" i="9"/>
  <c r="O2584" i="9" s="1"/>
  <c r="H2585" i="9"/>
  <c r="O2585" i="9" s="1"/>
  <c r="H2586" i="9"/>
  <c r="O2586" i="9" s="1"/>
  <c r="H2587" i="9"/>
  <c r="O2587" i="9" s="1"/>
  <c r="H2588" i="9"/>
  <c r="O2588" i="9" s="1"/>
  <c r="H2589" i="9"/>
  <c r="O2589" i="9" s="1"/>
  <c r="H2590" i="9"/>
  <c r="O2590" i="9" s="1"/>
  <c r="H2591" i="9"/>
  <c r="O2591" i="9" s="1"/>
  <c r="H2592" i="9"/>
  <c r="O2592" i="9" s="1"/>
  <c r="H2593" i="9"/>
  <c r="O2593" i="9" s="1"/>
  <c r="H2594" i="9"/>
  <c r="O2594" i="9" s="1"/>
  <c r="H2595" i="9"/>
  <c r="O2595" i="9" s="1"/>
  <c r="H2596" i="9"/>
  <c r="O2596" i="9" s="1"/>
  <c r="H2597" i="9"/>
  <c r="O2597" i="9" s="1"/>
  <c r="H2598" i="9"/>
  <c r="O2598" i="9" s="1"/>
  <c r="H2599" i="9"/>
  <c r="O2599" i="9" s="1"/>
  <c r="H2600" i="9"/>
  <c r="O2600" i="9" s="1"/>
  <c r="H2601" i="9"/>
  <c r="O2601" i="9" s="1"/>
  <c r="H2602" i="9"/>
  <c r="O2602" i="9" s="1"/>
  <c r="H2603" i="9"/>
  <c r="O2603" i="9" s="1"/>
  <c r="H2604" i="9"/>
  <c r="O2604" i="9" s="1"/>
  <c r="H2605" i="9"/>
  <c r="O2605" i="9" s="1"/>
  <c r="H2606" i="9"/>
  <c r="O2606" i="9" s="1"/>
  <c r="H2607" i="9"/>
  <c r="O2607" i="9" s="1"/>
  <c r="H2608" i="9"/>
  <c r="O2608" i="9" s="1"/>
  <c r="H2609" i="9"/>
  <c r="O2609" i="9" s="1"/>
  <c r="H2610" i="9"/>
  <c r="O2610" i="9" s="1"/>
  <c r="H2611" i="9"/>
  <c r="O2611" i="9" s="1"/>
  <c r="H2612" i="9"/>
  <c r="O2612" i="9" s="1"/>
  <c r="H2613" i="9"/>
  <c r="O2613" i="9" s="1"/>
  <c r="H2614" i="9"/>
  <c r="O2614" i="9" s="1"/>
  <c r="H2615" i="9"/>
  <c r="O2615" i="9" s="1"/>
  <c r="H2616" i="9"/>
  <c r="O2616" i="9" s="1"/>
  <c r="H2617" i="9"/>
  <c r="O2617" i="9" s="1"/>
  <c r="H2618" i="9"/>
  <c r="O2618" i="9" s="1"/>
  <c r="H2619" i="9"/>
  <c r="O2619" i="9" s="1"/>
  <c r="H2620" i="9"/>
  <c r="O2620" i="9" s="1"/>
  <c r="H2621" i="9"/>
  <c r="O2621" i="9" s="1"/>
  <c r="H2622" i="9"/>
  <c r="O2622" i="9" s="1"/>
  <c r="H2623" i="9"/>
  <c r="O2623" i="9" s="1"/>
  <c r="H2624" i="9"/>
  <c r="O2624" i="9" s="1"/>
  <c r="H2625" i="9"/>
  <c r="O2625" i="9" s="1"/>
  <c r="H2626" i="9"/>
  <c r="O2626" i="9" s="1"/>
  <c r="H2627" i="9"/>
  <c r="O2627" i="9" s="1"/>
  <c r="H2628" i="9"/>
  <c r="O2628" i="9" s="1"/>
  <c r="H2629" i="9"/>
  <c r="O2629" i="9" s="1"/>
  <c r="H2630" i="9"/>
  <c r="O2630" i="9" s="1"/>
  <c r="H2631" i="9"/>
  <c r="O2631" i="9" s="1"/>
  <c r="H2632" i="9"/>
  <c r="O2632" i="9" s="1"/>
  <c r="H2633" i="9"/>
  <c r="O2633" i="9" s="1"/>
  <c r="H2634" i="9"/>
  <c r="O2634" i="9" s="1"/>
  <c r="H2635" i="9"/>
  <c r="O2635" i="9" s="1"/>
  <c r="H2636" i="9"/>
  <c r="O2636" i="9" s="1"/>
  <c r="H2637" i="9"/>
  <c r="O2637" i="9" s="1"/>
  <c r="H2638" i="9"/>
  <c r="O2638" i="9" s="1"/>
  <c r="H2639" i="9"/>
  <c r="O2639" i="9" s="1"/>
  <c r="H2640" i="9"/>
  <c r="O2640" i="9" s="1"/>
  <c r="H2641" i="9"/>
  <c r="O2641" i="9" s="1"/>
  <c r="H2642" i="9"/>
  <c r="O2642" i="9" s="1"/>
  <c r="H2643" i="9"/>
  <c r="O2643" i="9" s="1"/>
  <c r="H2644" i="9"/>
  <c r="O2644" i="9" s="1"/>
  <c r="H2645" i="9"/>
  <c r="O2645" i="9" s="1"/>
  <c r="H2646" i="9"/>
  <c r="O2646" i="9" s="1"/>
  <c r="H2647" i="9"/>
  <c r="O2647" i="9" s="1"/>
  <c r="H2648" i="9"/>
  <c r="O2648" i="9" s="1"/>
  <c r="H2649" i="9"/>
  <c r="O2649" i="9" s="1"/>
  <c r="H2650" i="9"/>
  <c r="O2650" i="9" s="1"/>
  <c r="H2651" i="9"/>
  <c r="O2651" i="9" s="1"/>
  <c r="H2652" i="9"/>
  <c r="O2652" i="9" s="1"/>
  <c r="H2653" i="9"/>
  <c r="O2653" i="9" s="1"/>
  <c r="H2654" i="9"/>
  <c r="O2654" i="9" s="1"/>
  <c r="H2655" i="9"/>
  <c r="O2655" i="9" s="1"/>
  <c r="H2656" i="9"/>
  <c r="O2656" i="9" s="1"/>
  <c r="H2657" i="9"/>
  <c r="O2657" i="9" s="1"/>
  <c r="H2658" i="9"/>
  <c r="O2658" i="9" s="1"/>
  <c r="H2659" i="9"/>
  <c r="O2659" i="9" s="1"/>
  <c r="H2660" i="9"/>
  <c r="O2660" i="9" s="1"/>
  <c r="H2661" i="9"/>
  <c r="O2661" i="9" s="1"/>
  <c r="H2662" i="9"/>
  <c r="O2662" i="9" s="1"/>
  <c r="H2663" i="9"/>
  <c r="O2663" i="9" s="1"/>
  <c r="H2664" i="9"/>
  <c r="O2664" i="9" s="1"/>
  <c r="H2665" i="9"/>
  <c r="O2665" i="9" s="1"/>
  <c r="H2666" i="9"/>
  <c r="O2666" i="9" s="1"/>
  <c r="H2667" i="9"/>
  <c r="O2667" i="9" s="1"/>
  <c r="H2668" i="9"/>
  <c r="O2668" i="9" s="1"/>
  <c r="H2669" i="9"/>
  <c r="O2669" i="9" s="1"/>
  <c r="H2670" i="9"/>
  <c r="O2670" i="9" s="1"/>
  <c r="H2671" i="9"/>
  <c r="O2671" i="9" s="1"/>
  <c r="H2672" i="9"/>
  <c r="O2672" i="9" s="1"/>
  <c r="H2673" i="9"/>
  <c r="O2673" i="9" s="1"/>
  <c r="H2674" i="9"/>
  <c r="O2674" i="9" s="1"/>
  <c r="H2675" i="9"/>
  <c r="O2675" i="9" s="1"/>
  <c r="H2676" i="9"/>
  <c r="O2676" i="9" s="1"/>
  <c r="H2677" i="9"/>
  <c r="O2677" i="9" s="1"/>
  <c r="H2678" i="9"/>
  <c r="O2678" i="9" s="1"/>
  <c r="H2679" i="9"/>
  <c r="O2679" i="9" s="1"/>
  <c r="H2680" i="9"/>
  <c r="O2680" i="9" s="1"/>
  <c r="H2681" i="9"/>
  <c r="O2681" i="9" s="1"/>
  <c r="H2682" i="9"/>
  <c r="O2682" i="9" s="1"/>
  <c r="H2683" i="9"/>
  <c r="O2683" i="9" s="1"/>
  <c r="H2684" i="9"/>
  <c r="O2684" i="9" s="1"/>
  <c r="H2685" i="9"/>
  <c r="O2685" i="9" s="1"/>
  <c r="H2686" i="9"/>
  <c r="O2686" i="9" s="1"/>
  <c r="H2687" i="9"/>
  <c r="O2687" i="9" s="1"/>
  <c r="H2688" i="9"/>
  <c r="O2688" i="9" s="1"/>
  <c r="H2689" i="9"/>
  <c r="O2689" i="9" s="1"/>
  <c r="H2690" i="9"/>
  <c r="O2690" i="9" s="1"/>
  <c r="H2691" i="9"/>
  <c r="O2691" i="9" s="1"/>
  <c r="H2692" i="9"/>
  <c r="O2692" i="9" s="1"/>
  <c r="H2693" i="9"/>
  <c r="O2693" i="9" s="1"/>
  <c r="H2694" i="9"/>
  <c r="O2694" i="9" s="1"/>
  <c r="H2695" i="9"/>
  <c r="O2695" i="9" s="1"/>
  <c r="H2696" i="9"/>
  <c r="O2696" i="9" s="1"/>
  <c r="H2697" i="9"/>
  <c r="O2697" i="9" s="1"/>
  <c r="H2698" i="9"/>
  <c r="O2698" i="9" s="1"/>
  <c r="H2699" i="9"/>
  <c r="O2699" i="9" s="1"/>
  <c r="H2700" i="9"/>
  <c r="O2700" i="9" s="1"/>
  <c r="H2701" i="9"/>
  <c r="O2701" i="9" s="1"/>
  <c r="H2702" i="9"/>
  <c r="O2702" i="9" s="1"/>
  <c r="H2703" i="9"/>
  <c r="O2703" i="9" s="1"/>
  <c r="H2704" i="9"/>
  <c r="O2704" i="9" s="1"/>
  <c r="H2705" i="9"/>
  <c r="O2705" i="9" s="1"/>
  <c r="H2706" i="9"/>
  <c r="O2706" i="9" s="1"/>
  <c r="H2707" i="9"/>
  <c r="O2707" i="9" s="1"/>
  <c r="H2708" i="9"/>
  <c r="O2708" i="9" s="1"/>
  <c r="H2709" i="9"/>
  <c r="O2709" i="9" s="1"/>
  <c r="H2710" i="9"/>
  <c r="O2710" i="9" s="1"/>
  <c r="H2711" i="9"/>
  <c r="O2711" i="9" s="1"/>
  <c r="H2712" i="9"/>
  <c r="O2712" i="9" s="1"/>
  <c r="H2713" i="9"/>
  <c r="O2713" i="9" s="1"/>
  <c r="H2714" i="9"/>
  <c r="O2714" i="9" s="1"/>
  <c r="H2715" i="9"/>
  <c r="O2715" i="9" s="1"/>
  <c r="H2716" i="9"/>
  <c r="O2716" i="9" s="1"/>
  <c r="H2717" i="9"/>
  <c r="O2717" i="9" s="1"/>
  <c r="H2718" i="9"/>
  <c r="O2718" i="9" s="1"/>
  <c r="H2719" i="9"/>
  <c r="O2719" i="9" s="1"/>
  <c r="H2720" i="9"/>
  <c r="O2720" i="9" s="1"/>
  <c r="H2721" i="9"/>
  <c r="O2721" i="9" s="1"/>
  <c r="H2722" i="9"/>
  <c r="O2722" i="9" s="1"/>
  <c r="H2723" i="9"/>
  <c r="O2723" i="9" s="1"/>
  <c r="H2724" i="9"/>
  <c r="O2724" i="9" s="1"/>
  <c r="H2725" i="9"/>
  <c r="O2725" i="9" s="1"/>
  <c r="H2726" i="9"/>
  <c r="O2726" i="9" s="1"/>
  <c r="H2727" i="9"/>
  <c r="O2727" i="9" s="1"/>
  <c r="H2728" i="9"/>
  <c r="O2728" i="9" s="1"/>
  <c r="H2729" i="9"/>
  <c r="O2729" i="9" s="1"/>
  <c r="H2730" i="9"/>
  <c r="O2730" i="9" s="1"/>
  <c r="H2731" i="9"/>
  <c r="O2731" i="9" s="1"/>
  <c r="H2732" i="9"/>
  <c r="O2732" i="9" s="1"/>
  <c r="H2733" i="9"/>
  <c r="O2733" i="9" s="1"/>
  <c r="H2734" i="9"/>
  <c r="O2734" i="9" s="1"/>
  <c r="H2735" i="9"/>
  <c r="O2735" i="9" s="1"/>
  <c r="H2736" i="9"/>
  <c r="O2736" i="9" s="1"/>
  <c r="H2737" i="9"/>
  <c r="O2737" i="9" s="1"/>
  <c r="H2738" i="9"/>
  <c r="O2738" i="9" s="1"/>
  <c r="H2739" i="9"/>
  <c r="O2739" i="9" s="1"/>
  <c r="H2740" i="9"/>
  <c r="O2740" i="9" s="1"/>
  <c r="H2741" i="9"/>
  <c r="O2741" i="9" s="1"/>
  <c r="H2742" i="9"/>
  <c r="O2742" i="9" s="1"/>
  <c r="H2743" i="9"/>
  <c r="O2743" i="9" s="1"/>
  <c r="H2744" i="9"/>
  <c r="O2744" i="9" s="1"/>
  <c r="H2745" i="9"/>
  <c r="O2745" i="9" s="1"/>
  <c r="H2746" i="9"/>
  <c r="O2746" i="9" s="1"/>
  <c r="H2747" i="9"/>
  <c r="O2747" i="9" s="1"/>
  <c r="H2748" i="9"/>
  <c r="O2748" i="9" s="1"/>
  <c r="H2749" i="9"/>
  <c r="O2749" i="9" s="1"/>
  <c r="H2750" i="9"/>
  <c r="O2750" i="9" s="1"/>
  <c r="H2751" i="9"/>
  <c r="O2751" i="9" s="1"/>
  <c r="H2752" i="9"/>
  <c r="O2752" i="9" s="1"/>
  <c r="H2753" i="9"/>
  <c r="O2753" i="9" s="1"/>
  <c r="H2754" i="9"/>
  <c r="O2754" i="9" s="1"/>
  <c r="H2755" i="9"/>
  <c r="O2755" i="9" s="1"/>
  <c r="H2756" i="9"/>
  <c r="O2756" i="9" s="1"/>
  <c r="H2757" i="9"/>
  <c r="O2757" i="9" s="1"/>
  <c r="H2758" i="9"/>
  <c r="O2758" i="9" s="1"/>
  <c r="H2759" i="9"/>
  <c r="O2759" i="9" s="1"/>
  <c r="H2760" i="9"/>
  <c r="O2760" i="9" s="1"/>
  <c r="H2761" i="9"/>
  <c r="O2761" i="9" s="1"/>
  <c r="H2762" i="9"/>
  <c r="O2762" i="9" s="1"/>
  <c r="H2763" i="9"/>
  <c r="O2763" i="9" s="1"/>
  <c r="H2764" i="9"/>
  <c r="O2764" i="9" s="1"/>
  <c r="H2765" i="9"/>
  <c r="O2765" i="9" s="1"/>
  <c r="H2766" i="9"/>
  <c r="O2766" i="9" s="1"/>
  <c r="H2767" i="9"/>
  <c r="O2767" i="9" s="1"/>
  <c r="H2768" i="9"/>
  <c r="O2768" i="9" s="1"/>
  <c r="H2769" i="9"/>
  <c r="O2769" i="9" s="1"/>
  <c r="H2770" i="9"/>
  <c r="O2770" i="9" s="1"/>
  <c r="H2771" i="9"/>
  <c r="O2771" i="9" s="1"/>
  <c r="H2772" i="9"/>
  <c r="O2772" i="9" s="1"/>
  <c r="H2773" i="9"/>
  <c r="O2773" i="9" s="1"/>
  <c r="H2774" i="9"/>
  <c r="O2774" i="9" s="1"/>
  <c r="H2775" i="9"/>
  <c r="O2775" i="9" s="1"/>
  <c r="H2776" i="9"/>
  <c r="O2776" i="9" s="1"/>
  <c r="H2777" i="9"/>
  <c r="O2777" i="9" s="1"/>
  <c r="H2778" i="9"/>
  <c r="O2778" i="9" s="1"/>
  <c r="H2779" i="9"/>
  <c r="O2779" i="9" s="1"/>
  <c r="H2780" i="9"/>
  <c r="O2780" i="9" s="1"/>
  <c r="H2781" i="9"/>
  <c r="O2781" i="9" s="1"/>
  <c r="H2782" i="9"/>
  <c r="O2782" i="9" s="1"/>
  <c r="H2783" i="9"/>
  <c r="O2783" i="9" s="1"/>
  <c r="H2784" i="9"/>
  <c r="O2784" i="9" s="1"/>
  <c r="H2785" i="9"/>
  <c r="O2785" i="9" s="1"/>
  <c r="H2786" i="9"/>
  <c r="O2786" i="9" s="1"/>
  <c r="H2787" i="9"/>
  <c r="O2787" i="9" s="1"/>
  <c r="H2788" i="9"/>
  <c r="O2788" i="9" s="1"/>
  <c r="H2789" i="9"/>
  <c r="O2789" i="9" s="1"/>
  <c r="H2790" i="9"/>
  <c r="O2790" i="9" s="1"/>
  <c r="H2791" i="9"/>
  <c r="O2791" i="9" s="1"/>
  <c r="H2792" i="9"/>
  <c r="O2792" i="9" s="1"/>
  <c r="H2793" i="9"/>
  <c r="O2793" i="9" s="1"/>
  <c r="H2794" i="9"/>
  <c r="O2794" i="9" s="1"/>
  <c r="H2795" i="9"/>
  <c r="O2795" i="9" s="1"/>
  <c r="H2796" i="9"/>
  <c r="O2796" i="9" s="1"/>
  <c r="H2797" i="9"/>
  <c r="O2797" i="9" s="1"/>
  <c r="H2798" i="9"/>
  <c r="O2798" i="9" s="1"/>
  <c r="H2799" i="9"/>
  <c r="O2799" i="9" s="1"/>
  <c r="H2800" i="9"/>
  <c r="O2800" i="9" s="1"/>
  <c r="H2801" i="9"/>
  <c r="O2801" i="9" s="1"/>
  <c r="H2802" i="9"/>
  <c r="O2802" i="9" s="1"/>
  <c r="H2803" i="9"/>
  <c r="O2803" i="9" s="1"/>
  <c r="H2804" i="9"/>
  <c r="O2804" i="9" s="1"/>
  <c r="H2805" i="9"/>
  <c r="O2805" i="9" s="1"/>
  <c r="H2806" i="9"/>
  <c r="O2806" i="9" s="1"/>
  <c r="H2807" i="9"/>
  <c r="O2807" i="9" s="1"/>
  <c r="H2808" i="9"/>
  <c r="O2808" i="9" s="1"/>
  <c r="H2809" i="9"/>
  <c r="O2809" i="9" s="1"/>
  <c r="H2810" i="9"/>
  <c r="O2810" i="9" s="1"/>
  <c r="H2811" i="9"/>
  <c r="O2811" i="9" s="1"/>
  <c r="H2812" i="9"/>
  <c r="O2812" i="9" s="1"/>
  <c r="H2813" i="9"/>
  <c r="O2813" i="9" s="1"/>
  <c r="H2814" i="9"/>
  <c r="O2814" i="9" s="1"/>
  <c r="H2815" i="9"/>
  <c r="O2815" i="9" s="1"/>
  <c r="H2816" i="9"/>
  <c r="O2816" i="9" s="1"/>
  <c r="H2817" i="9"/>
  <c r="O2817" i="9" s="1"/>
  <c r="H2818" i="9"/>
  <c r="O2818" i="9" s="1"/>
  <c r="H2819" i="9"/>
  <c r="O2819" i="9" s="1"/>
  <c r="H2820" i="9"/>
  <c r="O2820" i="9" s="1"/>
  <c r="H2821" i="9"/>
  <c r="O2821" i="9" s="1"/>
  <c r="H2822" i="9"/>
  <c r="O2822" i="9" s="1"/>
  <c r="H2823" i="9"/>
  <c r="O2823" i="9" s="1"/>
  <c r="H2824" i="9"/>
  <c r="O2824" i="9" s="1"/>
  <c r="H2825" i="9"/>
  <c r="O2825" i="9" s="1"/>
  <c r="H2826" i="9"/>
  <c r="O2826" i="9" s="1"/>
  <c r="H2827" i="9"/>
  <c r="O2827" i="9" s="1"/>
  <c r="H2828" i="9"/>
  <c r="O2828" i="9" s="1"/>
  <c r="H2829" i="9"/>
  <c r="O2829" i="9" s="1"/>
  <c r="H2830" i="9"/>
  <c r="O2830" i="9" s="1"/>
  <c r="H2831" i="9"/>
  <c r="O2831" i="9" s="1"/>
  <c r="H2832" i="9"/>
  <c r="O2832" i="9" s="1"/>
  <c r="H2833" i="9"/>
  <c r="O2833" i="9" s="1"/>
  <c r="H2834" i="9"/>
  <c r="O2834" i="9" s="1"/>
  <c r="H2835" i="9"/>
  <c r="O2835" i="9" s="1"/>
  <c r="H2836" i="9"/>
  <c r="O2836" i="9" s="1"/>
  <c r="H2837" i="9"/>
  <c r="O2837" i="9" s="1"/>
  <c r="H2838" i="9"/>
  <c r="O2838" i="9" s="1"/>
  <c r="H2839" i="9"/>
  <c r="O2839" i="9" s="1"/>
  <c r="H2840" i="9"/>
  <c r="O2840" i="9" s="1"/>
  <c r="H2841" i="9"/>
  <c r="O2841" i="9" s="1"/>
  <c r="H2842" i="9"/>
  <c r="O2842" i="9" s="1"/>
  <c r="H2843" i="9"/>
  <c r="O2843" i="9" s="1"/>
  <c r="H2844" i="9"/>
  <c r="O2844" i="9" s="1"/>
  <c r="H2845" i="9"/>
  <c r="O2845" i="9" s="1"/>
  <c r="H2846" i="9"/>
  <c r="O2846" i="9" s="1"/>
  <c r="H2847" i="9"/>
  <c r="O2847" i="9" s="1"/>
  <c r="H2848" i="9"/>
  <c r="O2848" i="9" s="1"/>
  <c r="H2849" i="9"/>
  <c r="O2849" i="9" s="1"/>
  <c r="H2850" i="9"/>
  <c r="O2850" i="9" s="1"/>
  <c r="H2851" i="9"/>
  <c r="O2851" i="9" s="1"/>
  <c r="H2852" i="9"/>
  <c r="O2852" i="9" s="1"/>
  <c r="H2853" i="9"/>
  <c r="O2853" i="9" s="1"/>
  <c r="H2854" i="9"/>
  <c r="O2854" i="9" s="1"/>
  <c r="H2855" i="9"/>
  <c r="O2855" i="9" s="1"/>
  <c r="H2856" i="9"/>
  <c r="O2856" i="9" s="1"/>
  <c r="H2857" i="9"/>
  <c r="O2857" i="9" s="1"/>
  <c r="H2858" i="9"/>
  <c r="O2858" i="9" s="1"/>
  <c r="H2859" i="9"/>
  <c r="O2859" i="9" s="1"/>
  <c r="H2860" i="9"/>
  <c r="O2860" i="9" s="1"/>
  <c r="H2861" i="9"/>
  <c r="O2861" i="9" s="1"/>
  <c r="H2862" i="9"/>
  <c r="O2862" i="9" s="1"/>
  <c r="H2863" i="9"/>
  <c r="O2863" i="9" s="1"/>
  <c r="H2864" i="9"/>
  <c r="O2864" i="9" s="1"/>
  <c r="H2865" i="9"/>
  <c r="O2865" i="9" s="1"/>
  <c r="H2866" i="9"/>
  <c r="O2866" i="9" s="1"/>
  <c r="H2867" i="9"/>
  <c r="O2867" i="9" s="1"/>
  <c r="H2868" i="9"/>
  <c r="O2868" i="9" s="1"/>
  <c r="H2869" i="9"/>
  <c r="O2869" i="9" s="1"/>
  <c r="H2870" i="9"/>
  <c r="O2870" i="9" s="1"/>
  <c r="H2871" i="9"/>
  <c r="O2871" i="9" s="1"/>
  <c r="H2872" i="9"/>
  <c r="O2872" i="9" s="1"/>
  <c r="H2873" i="9"/>
  <c r="O2873" i="9" s="1"/>
  <c r="H2874" i="9"/>
  <c r="O2874" i="9" s="1"/>
  <c r="H2875" i="9"/>
  <c r="O2875" i="9" s="1"/>
  <c r="H2876" i="9"/>
  <c r="O2876" i="9" s="1"/>
  <c r="H2877" i="9"/>
  <c r="O2877" i="9" s="1"/>
  <c r="H2878" i="9"/>
  <c r="O2878" i="9" s="1"/>
  <c r="H2879" i="9"/>
  <c r="O2879" i="9" s="1"/>
  <c r="H2880" i="9"/>
  <c r="O2880" i="9" s="1"/>
  <c r="H2881" i="9"/>
  <c r="O2881" i="9" s="1"/>
  <c r="H2882" i="9"/>
  <c r="O2882" i="9" s="1"/>
  <c r="H2883" i="9"/>
  <c r="O2883" i="9" s="1"/>
  <c r="H2884" i="9"/>
  <c r="O2884" i="9" s="1"/>
  <c r="H2885" i="9"/>
  <c r="O2885" i="9" s="1"/>
  <c r="H2886" i="9"/>
  <c r="O2886" i="9" s="1"/>
  <c r="H2887" i="9"/>
  <c r="O2887" i="9" s="1"/>
  <c r="H2888" i="9"/>
  <c r="O2888" i="9" s="1"/>
  <c r="H2889" i="9"/>
  <c r="O2889" i="9" s="1"/>
  <c r="H2890" i="9"/>
  <c r="O2890" i="9" s="1"/>
  <c r="H2891" i="9"/>
  <c r="O2891" i="9" s="1"/>
  <c r="H2892" i="9"/>
  <c r="O2892" i="9" s="1"/>
  <c r="H2893" i="9"/>
  <c r="O2893" i="9" s="1"/>
  <c r="H2894" i="9"/>
  <c r="O2894" i="9" s="1"/>
  <c r="H2895" i="9"/>
  <c r="O2895" i="9" s="1"/>
  <c r="H2896" i="9"/>
  <c r="O2896" i="9" s="1"/>
  <c r="H2897" i="9"/>
  <c r="O2897" i="9" s="1"/>
  <c r="H2898" i="9"/>
  <c r="O2898" i="9" s="1"/>
  <c r="H2899" i="9"/>
  <c r="O2899" i="9" s="1"/>
  <c r="H2900" i="9"/>
  <c r="O2900" i="9" s="1"/>
  <c r="H2901" i="9"/>
  <c r="O2901" i="9" s="1"/>
  <c r="H2902" i="9"/>
  <c r="O2902" i="9" s="1"/>
  <c r="H2903" i="9"/>
  <c r="O2903" i="9" s="1"/>
  <c r="H2904" i="9"/>
  <c r="O2904" i="9" s="1"/>
  <c r="H2905" i="9"/>
  <c r="O2905" i="9" s="1"/>
  <c r="H2906" i="9"/>
  <c r="O2906" i="9" s="1"/>
  <c r="H2907" i="9"/>
  <c r="O2907" i="9" s="1"/>
  <c r="H2908" i="9"/>
  <c r="O2908" i="9" s="1"/>
  <c r="H2909" i="9"/>
  <c r="O2909" i="9" s="1"/>
  <c r="H2910" i="9"/>
  <c r="O2910" i="9" s="1"/>
  <c r="H2911" i="9"/>
  <c r="O2911" i="9" s="1"/>
  <c r="H2912" i="9"/>
  <c r="O2912" i="9" s="1"/>
  <c r="H2913" i="9"/>
  <c r="O2913" i="9" s="1"/>
  <c r="H2914" i="9"/>
  <c r="O2914" i="9" s="1"/>
  <c r="H2915" i="9"/>
  <c r="O2915" i="9" s="1"/>
  <c r="H2916" i="9"/>
  <c r="O2916" i="9" s="1"/>
  <c r="H2917" i="9"/>
  <c r="O2917" i="9" s="1"/>
  <c r="H2918" i="9"/>
  <c r="O2918" i="9" s="1"/>
  <c r="H2919" i="9"/>
  <c r="O2919" i="9" s="1"/>
  <c r="H2920" i="9"/>
  <c r="O2920" i="9" s="1"/>
  <c r="H2921" i="9"/>
  <c r="O2921" i="9" s="1"/>
  <c r="H2922" i="9"/>
  <c r="O2922" i="9" s="1"/>
  <c r="H2923" i="9"/>
  <c r="O2923" i="9" s="1"/>
  <c r="H2924" i="9"/>
  <c r="O2924" i="9" s="1"/>
  <c r="H2925" i="9"/>
  <c r="O2925" i="9" s="1"/>
  <c r="H2926" i="9"/>
  <c r="O2926" i="9" s="1"/>
  <c r="H2927" i="9"/>
  <c r="O2927" i="9" s="1"/>
  <c r="H2928" i="9"/>
  <c r="O2928" i="9" s="1"/>
  <c r="H2929" i="9"/>
  <c r="O2929" i="9" s="1"/>
  <c r="H2930" i="9"/>
  <c r="O2930" i="9" s="1"/>
  <c r="H2931" i="9"/>
  <c r="O2931" i="9" s="1"/>
  <c r="H2932" i="9"/>
  <c r="O2932" i="9" s="1"/>
  <c r="H2933" i="9"/>
  <c r="O2933" i="9" s="1"/>
  <c r="H2934" i="9"/>
  <c r="O2934" i="9" s="1"/>
  <c r="H2935" i="9"/>
  <c r="O2935" i="9" s="1"/>
  <c r="H2936" i="9"/>
  <c r="O2936" i="9" s="1"/>
  <c r="H2937" i="9"/>
  <c r="O2937" i="9" s="1"/>
  <c r="H2938" i="9"/>
  <c r="O2938" i="9" s="1"/>
  <c r="H2939" i="9"/>
  <c r="O2939" i="9" s="1"/>
  <c r="H2940" i="9"/>
  <c r="O2940" i="9" s="1"/>
  <c r="H2941" i="9"/>
  <c r="O2941" i="9" s="1"/>
  <c r="H2942" i="9"/>
  <c r="O2942" i="9" s="1"/>
  <c r="H2943" i="9"/>
  <c r="O2943" i="9" s="1"/>
  <c r="H2944" i="9"/>
  <c r="O2944" i="9" s="1"/>
  <c r="H2945" i="9"/>
  <c r="O2945" i="9" s="1"/>
  <c r="H2946" i="9"/>
  <c r="O2946" i="9" s="1"/>
  <c r="H2947" i="9"/>
  <c r="O2947" i="9" s="1"/>
  <c r="H2948" i="9"/>
  <c r="O2948" i="9" s="1"/>
  <c r="H2949" i="9"/>
  <c r="O2949" i="9" s="1"/>
  <c r="H2950" i="9"/>
  <c r="O2950" i="9" s="1"/>
  <c r="H2951" i="9"/>
  <c r="O2951" i="9" s="1"/>
  <c r="H2952" i="9"/>
  <c r="O2952" i="9" s="1"/>
  <c r="H2953" i="9"/>
  <c r="O2953" i="9" s="1"/>
  <c r="H2954" i="9"/>
  <c r="O2954" i="9" s="1"/>
  <c r="H2955" i="9"/>
  <c r="O2955" i="9" s="1"/>
  <c r="H2956" i="9"/>
  <c r="O2956" i="9" s="1"/>
  <c r="H2957" i="9"/>
  <c r="O2957" i="9" s="1"/>
  <c r="H2958" i="9"/>
  <c r="O2958" i="9" s="1"/>
  <c r="H2959" i="9"/>
  <c r="O2959" i="9" s="1"/>
  <c r="H2960" i="9"/>
  <c r="O2960" i="9" s="1"/>
  <c r="H2961" i="9"/>
  <c r="O2961" i="9" s="1"/>
  <c r="H2962" i="9"/>
  <c r="O2962" i="9" s="1"/>
  <c r="H2963" i="9"/>
  <c r="O2963" i="9" s="1"/>
  <c r="H2964" i="9"/>
  <c r="O2964" i="9" s="1"/>
  <c r="H2965" i="9"/>
  <c r="O2965" i="9" s="1"/>
  <c r="H2966" i="9"/>
  <c r="O2966" i="9" s="1"/>
  <c r="H2967" i="9"/>
  <c r="O2967" i="9" s="1"/>
  <c r="H2968" i="9"/>
  <c r="O2968" i="9" s="1"/>
  <c r="H2969" i="9"/>
  <c r="O2969" i="9" s="1"/>
  <c r="H2970" i="9"/>
  <c r="O2970" i="9" s="1"/>
  <c r="H2971" i="9"/>
  <c r="O2971" i="9" s="1"/>
  <c r="H2972" i="9"/>
  <c r="O2972" i="9" s="1"/>
  <c r="H2973" i="9"/>
  <c r="O2973" i="9" s="1"/>
  <c r="H2974" i="9"/>
  <c r="O2974" i="9" s="1"/>
  <c r="H2975" i="9"/>
  <c r="O2975" i="9" s="1"/>
  <c r="H2976" i="9"/>
  <c r="O2976" i="9" s="1"/>
  <c r="H2977" i="9"/>
  <c r="O2977" i="9" s="1"/>
  <c r="H2978" i="9"/>
  <c r="O2978" i="9" s="1"/>
  <c r="H2979" i="9"/>
  <c r="O2979" i="9" s="1"/>
  <c r="H2980" i="9"/>
  <c r="O2980" i="9" s="1"/>
  <c r="H2981" i="9"/>
  <c r="O2981" i="9" s="1"/>
  <c r="H2982" i="9"/>
  <c r="O2982" i="9" s="1"/>
  <c r="H2983" i="9"/>
  <c r="O2983" i="9" s="1"/>
  <c r="H2984" i="9"/>
  <c r="O2984" i="9" s="1"/>
  <c r="H2985" i="9"/>
  <c r="O2985" i="9" s="1"/>
  <c r="H2986" i="9"/>
  <c r="O2986" i="9" s="1"/>
  <c r="H2987" i="9"/>
  <c r="O2987" i="9" s="1"/>
  <c r="H2988" i="9"/>
  <c r="O2988" i="9" s="1"/>
  <c r="H2989" i="9"/>
  <c r="O2989" i="9" s="1"/>
  <c r="H2990" i="9"/>
  <c r="O2990" i="9" s="1"/>
  <c r="H2991" i="9"/>
  <c r="O2991" i="9" s="1"/>
  <c r="H2992" i="9"/>
  <c r="O2992" i="9" s="1"/>
  <c r="H2993" i="9"/>
  <c r="O2993" i="9" s="1"/>
  <c r="H2994" i="9"/>
  <c r="O2994" i="9" s="1"/>
  <c r="H2995" i="9"/>
  <c r="O2995" i="9" s="1"/>
  <c r="H2996" i="9"/>
  <c r="O2996" i="9" s="1"/>
  <c r="H2997" i="9"/>
  <c r="O2997" i="9" s="1"/>
  <c r="H2998" i="9"/>
  <c r="O2998" i="9" s="1"/>
  <c r="H2999" i="9"/>
  <c r="O2999" i="9" s="1"/>
  <c r="H3000" i="9"/>
  <c r="O3000" i="9" s="1"/>
  <c r="H3001" i="9"/>
  <c r="O3001" i="9" s="1"/>
  <c r="H3002" i="9"/>
  <c r="O3002" i="9" s="1"/>
  <c r="H3003" i="9"/>
  <c r="O3003" i="9" s="1"/>
  <c r="H3004" i="9"/>
  <c r="O3004" i="9" s="1"/>
  <c r="H3005" i="9"/>
  <c r="O3005" i="9" s="1"/>
  <c r="H3006" i="9"/>
  <c r="O3006" i="9" s="1"/>
  <c r="H3007" i="9"/>
  <c r="O3007" i="9" s="1"/>
  <c r="H3008" i="9"/>
  <c r="O3008" i="9" s="1"/>
  <c r="H3009" i="9"/>
  <c r="O3009" i="9" s="1"/>
  <c r="H3010" i="9"/>
  <c r="O3010" i="9" s="1"/>
  <c r="H3011" i="9"/>
  <c r="O3011" i="9" s="1"/>
  <c r="H3012" i="9"/>
  <c r="O3012" i="9" s="1"/>
  <c r="H3013" i="9"/>
  <c r="O3013" i="9" s="1"/>
  <c r="H3014" i="9"/>
  <c r="O3014" i="9" s="1"/>
  <c r="H3015" i="9"/>
  <c r="O3015" i="9" s="1"/>
  <c r="H3016" i="9"/>
  <c r="O3016" i="9" s="1"/>
  <c r="H3017" i="9"/>
  <c r="O3017" i="9" s="1"/>
  <c r="H3018" i="9"/>
  <c r="O3018" i="9" s="1"/>
  <c r="H3019" i="9"/>
  <c r="O3019" i="9" s="1"/>
  <c r="H3020" i="9"/>
  <c r="O3020" i="9" s="1"/>
  <c r="H3021" i="9"/>
  <c r="O3021" i="9" s="1"/>
  <c r="H3022" i="9"/>
  <c r="O3022" i="9" s="1"/>
  <c r="H3023" i="9"/>
  <c r="O3023" i="9" s="1"/>
  <c r="H3024" i="9"/>
  <c r="O3024" i="9" s="1"/>
  <c r="H3025" i="9"/>
  <c r="O3025" i="9" s="1"/>
  <c r="H3026" i="9"/>
  <c r="O3026" i="9" s="1"/>
  <c r="H3027" i="9"/>
  <c r="O3027" i="9" s="1"/>
  <c r="H3028" i="9"/>
  <c r="O3028" i="9" s="1"/>
  <c r="H3029" i="9"/>
  <c r="O3029" i="9" s="1"/>
  <c r="H3030" i="9"/>
  <c r="O3030" i="9" s="1"/>
  <c r="H3031" i="9"/>
  <c r="O3031" i="9" s="1"/>
  <c r="H3032" i="9"/>
  <c r="O3032" i="9" s="1"/>
  <c r="H3033" i="9"/>
  <c r="O3033" i="9" s="1"/>
  <c r="H3034" i="9"/>
  <c r="O3034" i="9" s="1"/>
  <c r="H3035" i="9"/>
  <c r="O3035" i="9" s="1"/>
  <c r="H3036" i="9"/>
  <c r="O3036" i="9" s="1"/>
  <c r="H3037" i="9"/>
  <c r="O3037" i="9" s="1"/>
  <c r="H3038" i="9"/>
  <c r="O3038" i="9" s="1"/>
  <c r="H3039" i="9"/>
  <c r="O3039" i="9" s="1"/>
  <c r="H3040" i="9"/>
  <c r="O3040" i="9" s="1"/>
  <c r="H3041" i="9"/>
  <c r="O3041" i="9" s="1"/>
  <c r="H3042" i="9"/>
  <c r="O3042" i="9" s="1"/>
  <c r="H3043" i="9"/>
  <c r="O3043" i="9" s="1"/>
  <c r="H3044" i="9"/>
  <c r="O3044" i="9" s="1"/>
  <c r="H3045" i="9"/>
  <c r="O3045" i="9" s="1"/>
  <c r="H3046" i="9"/>
  <c r="O3046" i="9" s="1"/>
  <c r="H3047" i="9"/>
  <c r="O3047" i="9" s="1"/>
  <c r="H3048" i="9"/>
  <c r="O3048" i="9" s="1"/>
  <c r="H3049" i="9"/>
  <c r="O3049" i="9" s="1"/>
  <c r="H3050" i="9"/>
  <c r="O3050" i="9" s="1"/>
  <c r="H3051" i="9"/>
  <c r="O3051" i="9" s="1"/>
  <c r="H3052" i="9"/>
  <c r="O3052" i="9" s="1"/>
  <c r="H3053" i="9"/>
  <c r="O3053" i="9" s="1"/>
  <c r="H3054" i="9"/>
  <c r="O3054" i="9" s="1"/>
  <c r="H3055" i="9"/>
  <c r="O3055" i="9" s="1"/>
  <c r="H3056" i="9"/>
  <c r="O3056" i="9" s="1"/>
  <c r="H3057" i="9"/>
  <c r="O3057" i="9" s="1"/>
  <c r="H3058" i="9"/>
  <c r="O3058" i="9" s="1"/>
  <c r="H3059" i="9"/>
  <c r="O3059" i="9" s="1"/>
  <c r="H3060" i="9"/>
  <c r="O3060" i="9" s="1"/>
  <c r="H3061" i="9"/>
  <c r="O3061" i="9" s="1"/>
  <c r="H3062" i="9"/>
  <c r="O3062" i="9" s="1"/>
  <c r="H3063" i="9"/>
  <c r="O3063" i="9" s="1"/>
  <c r="H3064" i="9"/>
  <c r="O3064" i="9" s="1"/>
  <c r="H3065" i="9"/>
  <c r="O3065" i="9" s="1"/>
  <c r="H3066" i="9"/>
  <c r="O3066" i="9" s="1"/>
  <c r="H3067" i="9"/>
  <c r="O3067" i="9" s="1"/>
  <c r="H3068" i="9"/>
  <c r="O3068" i="9" s="1"/>
  <c r="H3069" i="9"/>
  <c r="O3069" i="9" s="1"/>
  <c r="H3070" i="9"/>
  <c r="O3070" i="9" s="1"/>
  <c r="H3071" i="9"/>
  <c r="O3071" i="9" s="1"/>
  <c r="H3072" i="9"/>
  <c r="O3072" i="9" s="1"/>
  <c r="H3073" i="9"/>
  <c r="O3073" i="9" s="1"/>
  <c r="H3074" i="9"/>
  <c r="O3074" i="9" s="1"/>
  <c r="H3075" i="9"/>
  <c r="O3075" i="9" s="1"/>
  <c r="H3076" i="9"/>
  <c r="O3076" i="9" s="1"/>
  <c r="H3077" i="9"/>
  <c r="O3077" i="9" s="1"/>
  <c r="H3078" i="9"/>
  <c r="O3078" i="9" s="1"/>
  <c r="H3079" i="9"/>
  <c r="O3079" i="9" s="1"/>
  <c r="H3080" i="9"/>
  <c r="O3080" i="9" s="1"/>
  <c r="H3081" i="9"/>
  <c r="O3081" i="9" s="1"/>
  <c r="H3082" i="9"/>
  <c r="O3082" i="9" s="1"/>
  <c r="H3083" i="9"/>
  <c r="O3083" i="9" s="1"/>
  <c r="H3084" i="9"/>
  <c r="O3084" i="9" s="1"/>
  <c r="H3085" i="9"/>
  <c r="O3085" i="9" s="1"/>
  <c r="H3086" i="9"/>
  <c r="O3086" i="9" s="1"/>
  <c r="H3087" i="9"/>
  <c r="O3087" i="9" s="1"/>
  <c r="H3088" i="9"/>
  <c r="O3088" i="9" s="1"/>
  <c r="H3089" i="9"/>
  <c r="O3089" i="9" s="1"/>
  <c r="H3090" i="9"/>
  <c r="O3090" i="9" s="1"/>
  <c r="H3091" i="9"/>
  <c r="O3091" i="9" s="1"/>
  <c r="H3092" i="9"/>
  <c r="O3092" i="9" s="1"/>
  <c r="H3093" i="9"/>
  <c r="O3093" i="9" s="1"/>
  <c r="H3094" i="9"/>
  <c r="O3094" i="9" s="1"/>
  <c r="H3095" i="9"/>
  <c r="O3095" i="9" s="1"/>
  <c r="H3096" i="9"/>
  <c r="O3096" i="9" s="1"/>
  <c r="H3097" i="9"/>
  <c r="O3097" i="9" s="1"/>
  <c r="H3098" i="9"/>
  <c r="O3098" i="9" s="1"/>
  <c r="H3099" i="9"/>
  <c r="O3099" i="9" s="1"/>
  <c r="H3100" i="9"/>
  <c r="O3100" i="9" s="1"/>
  <c r="H3101" i="9"/>
  <c r="O3101" i="9" s="1"/>
  <c r="H3102" i="9"/>
  <c r="O3102" i="9" s="1"/>
  <c r="H3103" i="9"/>
  <c r="O3103" i="9" s="1"/>
  <c r="H3104" i="9"/>
  <c r="O3104" i="9" s="1"/>
  <c r="H3105" i="9"/>
  <c r="O3105" i="9" s="1"/>
  <c r="H3106" i="9"/>
  <c r="O3106" i="9" s="1"/>
  <c r="H3107" i="9"/>
  <c r="O3107" i="9" s="1"/>
  <c r="H3108" i="9"/>
  <c r="O3108" i="9" s="1"/>
  <c r="H3109" i="9"/>
  <c r="O3109" i="9" s="1"/>
  <c r="H3110" i="9"/>
  <c r="O3110" i="9" s="1"/>
  <c r="H3111" i="9"/>
  <c r="O3111" i="9" s="1"/>
  <c r="H3112" i="9"/>
  <c r="O3112" i="9" s="1"/>
  <c r="H3113" i="9"/>
  <c r="O3113" i="9" s="1"/>
  <c r="H3114" i="9"/>
  <c r="O3114" i="9" s="1"/>
  <c r="H3115" i="9"/>
  <c r="O3115" i="9" s="1"/>
  <c r="H3116" i="9"/>
  <c r="O3116" i="9" s="1"/>
  <c r="H3117" i="9"/>
  <c r="O3117" i="9" s="1"/>
  <c r="H3118" i="9"/>
  <c r="O3118" i="9" s="1"/>
  <c r="H3119" i="9"/>
  <c r="O3119" i="9" s="1"/>
  <c r="H3120" i="9"/>
  <c r="O3120" i="9" s="1"/>
  <c r="H3121" i="9"/>
  <c r="O3121" i="9" s="1"/>
  <c r="H3122" i="9"/>
  <c r="O3122" i="9" s="1"/>
  <c r="H3123" i="9"/>
  <c r="O3123" i="9" s="1"/>
  <c r="H3124" i="9"/>
  <c r="O3124" i="9" s="1"/>
  <c r="H3125" i="9"/>
  <c r="O3125" i="9" s="1"/>
  <c r="H3126" i="9"/>
  <c r="O3126" i="9" s="1"/>
  <c r="H3127" i="9"/>
  <c r="O3127" i="9" s="1"/>
  <c r="H3128" i="9"/>
  <c r="O3128" i="9" s="1"/>
  <c r="H3129" i="9"/>
  <c r="O3129" i="9" s="1"/>
  <c r="H3130" i="9"/>
  <c r="O3130" i="9" s="1"/>
  <c r="H3131" i="9"/>
  <c r="O3131" i="9" s="1"/>
  <c r="H3132" i="9"/>
  <c r="O3132" i="9" s="1"/>
  <c r="H3133" i="9"/>
  <c r="O3133" i="9" s="1"/>
  <c r="H3134" i="9"/>
  <c r="O3134" i="9" s="1"/>
  <c r="H3135" i="9"/>
  <c r="O3135" i="9" s="1"/>
  <c r="H3136" i="9"/>
  <c r="O3136" i="9" s="1"/>
  <c r="H3137" i="9"/>
  <c r="O3137" i="9" s="1"/>
  <c r="H3138" i="9"/>
  <c r="O3138" i="9" s="1"/>
  <c r="H3139" i="9"/>
  <c r="O3139" i="9" s="1"/>
  <c r="H3140" i="9"/>
  <c r="O3140" i="9" s="1"/>
  <c r="H3141" i="9"/>
  <c r="O3141" i="9" s="1"/>
  <c r="H3142" i="9"/>
  <c r="O3142" i="9" s="1"/>
  <c r="H3143" i="9"/>
  <c r="O3143" i="9" s="1"/>
  <c r="H3144" i="9"/>
  <c r="O3144" i="9" s="1"/>
  <c r="H3145" i="9"/>
  <c r="O3145" i="9" s="1"/>
  <c r="H3146" i="9"/>
  <c r="O3146" i="9" s="1"/>
  <c r="H3147" i="9"/>
  <c r="O3147" i="9" s="1"/>
  <c r="H3148" i="9"/>
  <c r="O3148" i="9" s="1"/>
  <c r="H3149" i="9"/>
  <c r="O3149" i="9" s="1"/>
  <c r="H3150" i="9"/>
  <c r="O3150" i="9" s="1"/>
  <c r="H3151" i="9"/>
  <c r="O3151" i="9" s="1"/>
  <c r="H3152" i="9"/>
  <c r="O3152" i="9" s="1"/>
  <c r="H3153" i="9"/>
  <c r="O3153" i="9" s="1"/>
  <c r="H3154" i="9"/>
  <c r="O3154" i="9" s="1"/>
  <c r="H3155" i="9"/>
  <c r="O3155" i="9" s="1"/>
  <c r="H3156" i="9"/>
  <c r="O3156" i="9" s="1"/>
  <c r="H3157" i="9"/>
  <c r="O3157" i="9" s="1"/>
  <c r="H3158" i="9"/>
  <c r="O3158" i="9" s="1"/>
  <c r="H3159" i="9"/>
  <c r="O3159" i="9" s="1"/>
  <c r="H3160" i="9"/>
  <c r="O3160" i="9" s="1"/>
  <c r="H3161" i="9"/>
  <c r="O3161" i="9" s="1"/>
  <c r="H3162" i="9"/>
  <c r="O3162" i="9" s="1"/>
  <c r="H3163" i="9"/>
  <c r="O3163" i="9" s="1"/>
  <c r="H3164" i="9"/>
  <c r="O3164" i="9" s="1"/>
  <c r="H3165" i="9"/>
  <c r="O3165" i="9" s="1"/>
  <c r="H3166" i="9"/>
  <c r="O3166" i="9" s="1"/>
  <c r="H3167" i="9"/>
  <c r="O3167" i="9" s="1"/>
  <c r="H3168" i="9"/>
  <c r="O3168" i="9" s="1"/>
  <c r="H3169" i="9"/>
  <c r="O3169" i="9" s="1"/>
  <c r="H3170" i="9"/>
  <c r="O3170" i="9" s="1"/>
  <c r="H3171" i="9"/>
  <c r="O3171" i="9" s="1"/>
  <c r="H3172" i="9"/>
  <c r="O3172" i="9" s="1"/>
  <c r="H3173" i="9"/>
  <c r="O3173" i="9" s="1"/>
  <c r="H3174" i="9"/>
  <c r="O3174" i="9" s="1"/>
  <c r="H3175" i="9"/>
  <c r="O3175" i="9" s="1"/>
  <c r="H3176" i="9"/>
  <c r="O3176" i="9" s="1"/>
  <c r="H3177" i="9"/>
  <c r="O3177" i="9" s="1"/>
  <c r="H3178" i="9"/>
  <c r="O3178" i="9" s="1"/>
  <c r="H3179" i="9"/>
  <c r="O3179" i="9" s="1"/>
  <c r="H3180" i="9"/>
  <c r="O3180" i="9" s="1"/>
  <c r="H3181" i="9"/>
  <c r="O3181" i="9" s="1"/>
  <c r="H3182" i="9"/>
  <c r="O3182" i="9" s="1"/>
  <c r="H3183" i="9"/>
  <c r="O3183" i="9" s="1"/>
  <c r="H3184" i="9"/>
  <c r="O3184" i="9" s="1"/>
  <c r="H3185" i="9"/>
  <c r="O3185" i="9" s="1"/>
  <c r="H3186" i="9"/>
  <c r="O3186" i="9" s="1"/>
  <c r="H3187" i="9"/>
  <c r="O3187" i="9" s="1"/>
  <c r="H3188" i="9"/>
  <c r="O3188" i="9" s="1"/>
  <c r="H3189" i="9"/>
  <c r="O3189" i="9" s="1"/>
  <c r="H3190" i="9"/>
  <c r="O3190" i="9" s="1"/>
  <c r="H3191" i="9"/>
  <c r="O3191" i="9" s="1"/>
  <c r="H3192" i="9"/>
  <c r="O3192" i="9" s="1"/>
  <c r="H3193" i="9"/>
  <c r="O3193" i="9" s="1"/>
  <c r="H3194" i="9"/>
  <c r="O3194" i="9" s="1"/>
  <c r="H3195" i="9"/>
  <c r="O3195" i="9" s="1"/>
  <c r="H3196" i="9"/>
  <c r="O3196" i="9" s="1"/>
  <c r="H3197" i="9"/>
  <c r="O3197" i="9" s="1"/>
  <c r="H3198" i="9"/>
  <c r="O3198" i="9" s="1"/>
  <c r="H3199" i="9"/>
  <c r="O3199" i="9" s="1"/>
  <c r="H3200" i="9"/>
  <c r="O3200" i="9" s="1"/>
  <c r="H3201" i="9"/>
  <c r="O3201" i="9" s="1"/>
  <c r="H3202" i="9"/>
  <c r="O3202" i="9" s="1"/>
  <c r="H3203" i="9"/>
  <c r="O3203" i="9" s="1"/>
  <c r="H3204" i="9"/>
  <c r="O3204" i="9" s="1"/>
  <c r="H3205" i="9"/>
  <c r="O3205" i="9" s="1"/>
  <c r="H3206" i="9"/>
  <c r="O3206" i="9" s="1"/>
  <c r="H3207" i="9"/>
  <c r="O3207" i="9" s="1"/>
  <c r="H3208" i="9"/>
  <c r="O3208" i="9" s="1"/>
  <c r="H3209" i="9"/>
  <c r="O3209" i="9" s="1"/>
  <c r="H3210" i="9"/>
  <c r="O3210" i="9" s="1"/>
  <c r="H3211" i="9"/>
  <c r="O3211" i="9" s="1"/>
  <c r="H3212" i="9"/>
  <c r="O3212" i="9" s="1"/>
  <c r="H3213" i="9"/>
  <c r="O3213" i="9" s="1"/>
  <c r="H3214" i="9"/>
  <c r="O3214" i="9" s="1"/>
  <c r="H3215" i="9"/>
  <c r="O3215" i="9" s="1"/>
  <c r="H3216" i="9"/>
  <c r="O3216" i="9" s="1"/>
  <c r="H3217" i="9"/>
  <c r="O3217" i="9" s="1"/>
  <c r="H3218" i="9"/>
  <c r="O3218" i="9" s="1"/>
  <c r="H3219" i="9"/>
  <c r="O3219" i="9" s="1"/>
  <c r="H3220" i="9"/>
  <c r="O3220" i="9" s="1"/>
  <c r="H3221" i="9"/>
  <c r="O3221" i="9" s="1"/>
  <c r="H3222" i="9"/>
  <c r="O3222" i="9" s="1"/>
  <c r="H3223" i="9"/>
  <c r="O3223" i="9" s="1"/>
  <c r="H3224" i="9"/>
  <c r="O3224" i="9" s="1"/>
  <c r="H3225" i="9"/>
  <c r="O3225" i="9" s="1"/>
  <c r="H3226" i="9"/>
  <c r="O3226" i="9" s="1"/>
  <c r="H3227" i="9"/>
  <c r="O3227" i="9" s="1"/>
  <c r="H3228" i="9"/>
  <c r="O3228" i="9" s="1"/>
  <c r="H3229" i="9"/>
  <c r="O3229" i="9" s="1"/>
  <c r="H3230" i="9"/>
  <c r="O3230" i="9" s="1"/>
  <c r="H3231" i="9"/>
  <c r="O3231" i="9" s="1"/>
  <c r="H3232" i="9"/>
  <c r="O3232" i="9" s="1"/>
  <c r="H3233" i="9"/>
  <c r="O3233" i="9" s="1"/>
  <c r="H3234" i="9"/>
  <c r="O3234" i="9" s="1"/>
  <c r="H3235" i="9"/>
  <c r="O3235" i="9" s="1"/>
  <c r="H3236" i="9"/>
  <c r="O3236" i="9" s="1"/>
  <c r="H3237" i="9"/>
  <c r="O3237" i="9" s="1"/>
  <c r="H3238" i="9"/>
  <c r="O3238" i="9" s="1"/>
  <c r="H3239" i="9"/>
  <c r="O3239" i="9" s="1"/>
  <c r="H3240" i="9"/>
  <c r="O3240" i="9" s="1"/>
  <c r="H3241" i="9"/>
  <c r="O3241" i="9" s="1"/>
  <c r="H3242" i="9"/>
  <c r="O3242" i="9" s="1"/>
  <c r="H3243" i="9"/>
  <c r="O3243" i="9" s="1"/>
  <c r="H3244" i="9"/>
  <c r="O3244" i="9" s="1"/>
  <c r="H3245" i="9"/>
  <c r="O3245" i="9" s="1"/>
  <c r="H3246" i="9"/>
  <c r="O3246" i="9" s="1"/>
  <c r="H3247" i="9"/>
  <c r="O3247" i="9" s="1"/>
  <c r="H3248" i="9"/>
  <c r="O3248" i="9" s="1"/>
  <c r="H3249" i="9"/>
  <c r="O3249" i="9" s="1"/>
  <c r="H3250" i="9"/>
  <c r="O3250" i="9" s="1"/>
  <c r="H3251" i="9"/>
  <c r="O3251" i="9" s="1"/>
  <c r="H3252" i="9"/>
  <c r="O3252" i="9" s="1"/>
  <c r="H3253" i="9"/>
  <c r="O3253" i="9" s="1"/>
  <c r="H3254" i="9"/>
  <c r="O3254" i="9" s="1"/>
  <c r="H3255" i="9"/>
  <c r="O3255" i="9" s="1"/>
  <c r="H3256" i="9"/>
  <c r="O3256" i="9" s="1"/>
  <c r="H3257" i="9"/>
  <c r="O3257" i="9" s="1"/>
  <c r="H3258" i="9"/>
  <c r="O3258" i="9" s="1"/>
  <c r="H2" i="9"/>
  <c r="O2" i="9" s="1"/>
  <c r="C1885" i="7"/>
  <c r="C479" i="7"/>
  <c r="C1886" i="7"/>
  <c r="C1887" i="7"/>
  <c r="C1888" i="7"/>
  <c r="C1889" i="7"/>
  <c r="C1890" i="7"/>
  <c r="C1891" i="7"/>
  <c r="C1892" i="7"/>
  <c r="C1893" i="7"/>
  <c r="C60" i="7"/>
  <c r="C1894" i="7"/>
  <c r="C177" i="7"/>
  <c r="C1030" i="7"/>
  <c r="C1895" i="7"/>
  <c r="C480" i="7"/>
  <c r="C178" i="7"/>
  <c r="C1031" i="7"/>
  <c r="C179" i="7"/>
  <c r="C24" i="7"/>
  <c r="C1896" i="7"/>
  <c r="C1032" i="7"/>
  <c r="C1033" i="7"/>
  <c r="C481" i="7"/>
  <c r="C1034" i="7"/>
  <c r="C482" i="7"/>
  <c r="C1897" i="7"/>
  <c r="C1035" i="7"/>
  <c r="C1898" i="7"/>
  <c r="C1899" i="7"/>
  <c r="C1036" i="7"/>
  <c r="C1900" i="7"/>
  <c r="C1037" i="7"/>
  <c r="C1901" i="7"/>
  <c r="C1902" i="7"/>
  <c r="C1038" i="7"/>
  <c r="C1903" i="7"/>
  <c r="C1904" i="7"/>
  <c r="C1905" i="7"/>
  <c r="C1906" i="7"/>
  <c r="C483" i="7"/>
  <c r="C1039" i="7"/>
  <c r="C1907" i="7"/>
  <c r="C484" i="7"/>
  <c r="C485" i="7"/>
  <c r="C1040" i="7"/>
  <c r="C1908" i="7"/>
  <c r="C486" i="7"/>
  <c r="C1909" i="7"/>
  <c r="C61" i="7"/>
  <c r="C3" i="7"/>
  <c r="C1910" i="7"/>
  <c r="C1911" i="7"/>
  <c r="C1041" i="7"/>
  <c r="C4" i="7"/>
  <c r="C1912" i="7"/>
  <c r="C1913" i="7"/>
  <c r="C487" i="7"/>
  <c r="C180" i="7"/>
  <c r="C1914" i="7"/>
  <c r="C1915" i="7"/>
  <c r="C1042" i="7"/>
  <c r="C1043" i="7"/>
  <c r="C488" i="7"/>
  <c r="C489" i="7"/>
  <c r="C181" i="7"/>
  <c r="C1916" i="7"/>
  <c r="C1044" i="7"/>
  <c r="C490" i="7"/>
  <c r="C1917" i="7"/>
  <c r="C1918" i="7"/>
  <c r="C1919" i="7"/>
  <c r="C1045" i="7"/>
  <c r="C491" i="7"/>
  <c r="C1920" i="7"/>
  <c r="C1921" i="7"/>
  <c r="C1046" i="7"/>
  <c r="C1047" i="7"/>
  <c r="C1048" i="7"/>
  <c r="C492" i="7"/>
  <c r="C1922" i="7"/>
  <c r="C1923" i="7"/>
  <c r="C62" i="7"/>
  <c r="C1924" i="7"/>
  <c r="C1049" i="7"/>
  <c r="C1925" i="7"/>
  <c r="C1926" i="7"/>
  <c r="C1927" i="7"/>
  <c r="C1050" i="7"/>
  <c r="C493" i="7"/>
  <c r="C494" i="7"/>
  <c r="C1928" i="7"/>
  <c r="C1929" i="7"/>
  <c r="C1930" i="7"/>
  <c r="C1931" i="7"/>
  <c r="C182" i="7"/>
  <c r="C1051" i="7"/>
  <c r="C495" i="7"/>
  <c r="C183" i="7"/>
  <c r="C1932" i="7"/>
  <c r="C1933" i="7"/>
  <c r="C1052" i="7"/>
  <c r="C1053" i="7"/>
  <c r="C1934" i="7"/>
  <c r="C1935" i="7"/>
  <c r="C1936" i="7"/>
  <c r="C25" i="7"/>
  <c r="C63" i="7"/>
  <c r="C1937" i="7"/>
  <c r="C1938" i="7"/>
  <c r="C1939" i="7"/>
  <c r="C1054" i="7"/>
  <c r="C1940" i="7"/>
  <c r="C1941" i="7"/>
  <c r="C26" i="7"/>
  <c r="C1055" i="7"/>
  <c r="C1942" i="7"/>
  <c r="C1943" i="7"/>
  <c r="C1944" i="7"/>
  <c r="C1056" i="7"/>
  <c r="C1945" i="7"/>
  <c r="C1946" i="7"/>
  <c r="C1947" i="7"/>
  <c r="C1057" i="7"/>
  <c r="C1948" i="7"/>
  <c r="C1058" i="7"/>
  <c r="C1059" i="7"/>
  <c r="C1949" i="7"/>
  <c r="C1950" i="7"/>
  <c r="C184" i="7"/>
  <c r="C1951" i="7"/>
  <c r="C496" i="7"/>
  <c r="C497" i="7"/>
  <c r="C1952" i="7"/>
  <c r="C1953" i="7"/>
  <c r="C185" i="7"/>
  <c r="C498" i="7"/>
  <c r="C1954" i="7"/>
  <c r="C499" i="7"/>
  <c r="C500" i="7"/>
  <c r="C1060" i="7"/>
  <c r="C1061" i="7"/>
  <c r="C1062" i="7"/>
  <c r="C1955" i="7"/>
  <c r="C1956" i="7"/>
  <c r="C501" i="7"/>
  <c r="C1957" i="7"/>
  <c r="C502" i="7"/>
  <c r="C1063" i="7"/>
  <c r="C64" i="7"/>
  <c r="C503" i="7"/>
  <c r="C1958" i="7"/>
  <c r="C1959" i="7"/>
  <c r="C1960" i="7"/>
  <c r="C1064" i="7"/>
  <c r="C1961" i="7"/>
  <c r="C1962" i="7"/>
  <c r="C186" i="7"/>
  <c r="C1065" i="7"/>
  <c r="C504" i="7"/>
  <c r="C1963" i="7"/>
  <c r="C505" i="7"/>
  <c r="C1964" i="7"/>
  <c r="C1965" i="7"/>
  <c r="C1966" i="7"/>
  <c r="C65" i="7"/>
  <c r="C506" i="7"/>
  <c r="C1066" i="7"/>
  <c r="C187" i="7"/>
  <c r="C1967" i="7"/>
  <c r="C1968" i="7"/>
  <c r="C1969" i="7"/>
  <c r="C27" i="7"/>
  <c r="C1970" i="7"/>
  <c r="C1971" i="7"/>
  <c r="C1067" i="7"/>
  <c r="C507" i="7"/>
  <c r="C1972" i="7"/>
  <c r="C1068" i="7"/>
  <c r="C508" i="7"/>
  <c r="C1973" i="7"/>
  <c r="C1974" i="7"/>
  <c r="C1975" i="7"/>
  <c r="C1069" i="7"/>
  <c r="C1976" i="7"/>
  <c r="C188" i="7"/>
  <c r="C1977" i="7"/>
  <c r="C1070" i="7"/>
  <c r="C1978" i="7"/>
  <c r="C509" i="7"/>
  <c r="C510" i="7"/>
  <c r="C1071" i="7"/>
  <c r="C1979" i="7"/>
  <c r="C1980" i="7"/>
  <c r="C511" i="7"/>
  <c r="C512" i="7"/>
  <c r="C1981" i="7"/>
  <c r="C1982" i="7"/>
  <c r="C66" i="7"/>
  <c r="C1983" i="7"/>
  <c r="C513" i="7"/>
  <c r="C1984" i="7"/>
  <c r="C1072" i="7"/>
  <c r="C514" i="7"/>
  <c r="C189" i="7"/>
  <c r="C515" i="7"/>
  <c r="C516" i="7"/>
  <c r="C1985" i="7"/>
  <c r="C190" i="7"/>
  <c r="C1986" i="7"/>
  <c r="C1987" i="7"/>
  <c r="C1073" i="7"/>
  <c r="C517" i="7"/>
  <c r="C1074" i="7"/>
  <c r="C1988" i="7"/>
  <c r="C1075" i="7"/>
  <c r="C518" i="7"/>
  <c r="C1076" i="7"/>
  <c r="C1077" i="7"/>
  <c r="C28" i="7"/>
  <c r="C1989" i="7"/>
  <c r="C519" i="7"/>
  <c r="C1990" i="7"/>
  <c r="C1078" i="7"/>
  <c r="C1079" i="7"/>
  <c r="C1991" i="7"/>
  <c r="C1992" i="7"/>
  <c r="C1993" i="7"/>
  <c r="C1994" i="7"/>
  <c r="C1080" i="7"/>
  <c r="C1995" i="7"/>
  <c r="C1996" i="7"/>
  <c r="C67" i="7"/>
  <c r="C29" i="7"/>
  <c r="C1997" i="7"/>
  <c r="C1081" i="7"/>
  <c r="C1998" i="7"/>
  <c r="C1082" i="7"/>
  <c r="C1999" i="7"/>
  <c r="C2000" i="7"/>
  <c r="C1083" i="7"/>
  <c r="C2001" i="7"/>
  <c r="C2002" i="7"/>
  <c r="C520" i="7"/>
  <c r="C521" i="7"/>
  <c r="C1084" i="7"/>
  <c r="C2003" i="7"/>
  <c r="C1085" i="7"/>
  <c r="C2004" i="7"/>
  <c r="C2005" i="7"/>
  <c r="C522" i="7"/>
  <c r="C2006" i="7"/>
  <c r="C68" i="7"/>
  <c r="C1086" i="7"/>
  <c r="C1087" i="7"/>
  <c r="C2007" i="7"/>
  <c r="C2008" i="7"/>
  <c r="C191" i="7"/>
  <c r="C1088" i="7"/>
  <c r="C2009" i="7"/>
  <c r="C2010" i="7"/>
  <c r="C2011" i="7"/>
  <c r="C2012" i="7"/>
  <c r="C523" i="7"/>
  <c r="C1089" i="7"/>
  <c r="C2013" i="7"/>
  <c r="C524" i="7"/>
  <c r="C2014" i="7"/>
  <c r="C2015" i="7"/>
  <c r="C192" i="7"/>
  <c r="C2016" i="7"/>
  <c r="C2017" i="7"/>
  <c r="C1090" i="7"/>
  <c r="C2018" i="7"/>
  <c r="C2019" i="7"/>
  <c r="C2020" i="7"/>
  <c r="C193" i="7"/>
  <c r="C69" i="7"/>
  <c r="C2021" i="7"/>
  <c r="C194" i="7"/>
  <c r="C195" i="7"/>
  <c r="C2022" i="7"/>
  <c r="C2023" i="7"/>
  <c r="C2024" i="7"/>
  <c r="C196" i="7"/>
  <c r="C1091" i="7"/>
  <c r="C525" i="7"/>
  <c r="C526" i="7"/>
  <c r="C2025" i="7"/>
  <c r="C2026" i="7"/>
  <c r="C1092" i="7"/>
  <c r="C197" i="7"/>
  <c r="C527" i="7"/>
  <c r="C1093" i="7"/>
  <c r="C1094" i="7"/>
  <c r="C1095" i="7"/>
  <c r="C198" i="7"/>
  <c r="C2027" i="7"/>
  <c r="C1096" i="7"/>
  <c r="C199" i="7"/>
  <c r="C528" i="7"/>
  <c r="C1097" i="7"/>
  <c r="C1098" i="7"/>
  <c r="C529" i="7"/>
  <c r="C1099" i="7"/>
  <c r="C2028" i="7"/>
  <c r="C2029" i="7"/>
  <c r="C1100" i="7"/>
  <c r="C200" i="7"/>
  <c r="C201" i="7"/>
  <c r="C2030" i="7"/>
  <c r="C2031" i="7"/>
  <c r="C1101" i="7"/>
  <c r="C1102" i="7"/>
  <c r="C530" i="7"/>
  <c r="C1103" i="7"/>
  <c r="C2032" i="7"/>
  <c r="C202" i="7"/>
  <c r="C2033" i="7"/>
  <c r="C203" i="7"/>
  <c r="C531" i="7"/>
  <c r="C1104" i="7"/>
  <c r="C2034" i="7"/>
  <c r="C2035" i="7"/>
  <c r="C532" i="7"/>
  <c r="C1105" i="7"/>
  <c r="C533" i="7"/>
  <c r="C2036" i="7"/>
  <c r="C2037" i="7"/>
  <c r="C204" i="7"/>
  <c r="C2038" i="7"/>
  <c r="C534" i="7"/>
  <c r="C535" i="7"/>
  <c r="C1106" i="7"/>
  <c r="C536" i="7"/>
  <c r="C2039" i="7"/>
  <c r="C2040" i="7"/>
  <c r="C205" i="7"/>
  <c r="C206" i="7"/>
  <c r="C2041" i="7"/>
  <c r="C2042" i="7"/>
  <c r="C1107" i="7"/>
  <c r="C537" i="7"/>
  <c r="C538" i="7"/>
  <c r="C2043" i="7"/>
  <c r="C1108" i="7"/>
  <c r="C2044" i="7"/>
  <c r="C539" i="7"/>
  <c r="C1109" i="7"/>
  <c r="C540" i="7"/>
  <c r="C1110" i="7"/>
  <c r="C30" i="7"/>
  <c r="C541" i="7"/>
  <c r="C2045" i="7"/>
  <c r="C2046" i="7"/>
  <c r="C70" i="7"/>
  <c r="C2047" i="7"/>
  <c r="C2048" i="7"/>
  <c r="C542" i="7"/>
  <c r="C2049" i="7"/>
  <c r="C2050" i="7"/>
  <c r="C1111" i="7"/>
  <c r="C71" i="7"/>
  <c r="C1112" i="7"/>
  <c r="C1113" i="7"/>
  <c r="C2051" i="7"/>
  <c r="C2052" i="7"/>
  <c r="C2053" i="7"/>
  <c r="C2054" i="7"/>
  <c r="C1114" i="7"/>
  <c r="C2055" i="7"/>
  <c r="C2056" i="7"/>
  <c r="C207" i="7"/>
  <c r="C1115" i="7"/>
  <c r="C72" i="7"/>
  <c r="C2057" i="7"/>
  <c r="C1116" i="7"/>
  <c r="C1117" i="7"/>
  <c r="C2058" i="7"/>
  <c r="C2059" i="7"/>
  <c r="C2060" i="7"/>
  <c r="C2061" i="7"/>
  <c r="C543" i="7"/>
  <c r="C2062" i="7"/>
  <c r="C208" i="7"/>
  <c r="C2063" i="7"/>
  <c r="C2064" i="7"/>
  <c r="C1118" i="7"/>
  <c r="C2065" i="7"/>
  <c r="C1119" i="7"/>
  <c r="C1120" i="7"/>
  <c r="C1121" i="7"/>
  <c r="C2066" i="7"/>
  <c r="C2067" i="7"/>
  <c r="C2068" i="7"/>
  <c r="C544" i="7"/>
  <c r="C209" i="7"/>
  <c r="C1122" i="7"/>
  <c r="C2069" i="7"/>
  <c r="C1123" i="7"/>
  <c r="C2070" i="7"/>
  <c r="C2071" i="7"/>
  <c r="C1124" i="7"/>
  <c r="C2072" i="7"/>
  <c r="C1125" i="7"/>
  <c r="C2073" i="7"/>
  <c r="C2074" i="7"/>
  <c r="C2075" i="7"/>
  <c r="C2076" i="7"/>
  <c r="C1126" i="7"/>
  <c r="C2077" i="7"/>
  <c r="C2078" i="7"/>
  <c r="C2079" i="7"/>
  <c r="C2080" i="7"/>
  <c r="C2081" i="7"/>
  <c r="C1127" i="7"/>
  <c r="C2082" i="7"/>
  <c r="C1128" i="7"/>
  <c r="C2083" i="7"/>
  <c r="C1129" i="7"/>
  <c r="C2084" i="7"/>
  <c r="C1130" i="7"/>
  <c r="C2085" i="7"/>
  <c r="C1131" i="7"/>
  <c r="C2086" i="7"/>
  <c r="C2087" i="7"/>
  <c r="C1132" i="7"/>
  <c r="C1133" i="7"/>
  <c r="C1134" i="7"/>
  <c r="C545" i="7"/>
  <c r="C73" i="7"/>
  <c r="C2088" i="7"/>
  <c r="C2089" i="7"/>
  <c r="C2090" i="7"/>
  <c r="C2091" i="7"/>
  <c r="C2092" i="7"/>
  <c r="C1135" i="7"/>
  <c r="C1136" i="7"/>
  <c r="C546" i="7"/>
  <c r="C1137" i="7"/>
  <c r="C2093" i="7"/>
  <c r="C2094" i="7"/>
  <c r="C547" i="7"/>
  <c r="C2095" i="7"/>
  <c r="C2096" i="7"/>
  <c r="C2097" i="7"/>
  <c r="C2098" i="7"/>
  <c r="C1138" i="7"/>
  <c r="C2099" i="7"/>
  <c r="C1139" i="7"/>
  <c r="C548" i="7"/>
  <c r="C210" i="7"/>
  <c r="C2100" i="7"/>
  <c r="C2101" i="7"/>
  <c r="C549" i="7"/>
  <c r="C550" i="7"/>
  <c r="C2102" i="7"/>
  <c r="C2103" i="7"/>
  <c r="C2104" i="7"/>
  <c r="C2105" i="7"/>
  <c r="C1140" i="7"/>
  <c r="C1141" i="7"/>
  <c r="C2106" i="7"/>
  <c r="C2107" i="7"/>
  <c r="C551" i="7"/>
  <c r="C2108" i="7"/>
  <c r="C2109" i="7"/>
  <c r="C2110" i="7"/>
  <c r="C552" i="7"/>
  <c r="C74" i="7"/>
  <c r="C1142" i="7"/>
  <c r="C1143" i="7"/>
  <c r="C553" i="7"/>
  <c r="C211" i="7"/>
  <c r="C2111" i="7"/>
  <c r="C554" i="7"/>
  <c r="C1144" i="7"/>
  <c r="C555" i="7"/>
  <c r="C212" i="7"/>
  <c r="C1145" i="7"/>
  <c r="C556" i="7"/>
  <c r="C2112" i="7"/>
  <c r="C1146" i="7"/>
  <c r="C2113" i="7"/>
  <c r="C2114" i="7"/>
  <c r="C213" i="7"/>
  <c r="C2115" i="7"/>
  <c r="C75" i="7"/>
  <c r="C1147" i="7"/>
  <c r="C2116" i="7"/>
  <c r="C2117" i="7"/>
  <c r="C2118" i="7"/>
  <c r="C2119" i="7"/>
  <c r="C214" i="7"/>
  <c r="C1148" i="7"/>
  <c r="C2120" i="7"/>
  <c r="C1149" i="7"/>
  <c r="C2121" i="7"/>
  <c r="C2122" i="7"/>
  <c r="C1150" i="7"/>
  <c r="C2123" i="7"/>
  <c r="C1151" i="7"/>
  <c r="C2124" i="7"/>
  <c r="C2125" i="7"/>
  <c r="C557" i="7"/>
  <c r="C2126" i="7"/>
  <c r="C2127" i="7"/>
  <c r="C2128" i="7"/>
  <c r="C558" i="7"/>
  <c r="C215" i="7"/>
  <c r="C1152" i="7"/>
  <c r="C2129" i="7"/>
  <c r="C2130" i="7"/>
  <c r="C216" i="7"/>
  <c r="C9" i="7"/>
  <c r="C559" i="7"/>
  <c r="C76" i="7"/>
  <c r="C560" i="7"/>
  <c r="C2131" i="7"/>
  <c r="C561" i="7"/>
  <c r="C217" i="7"/>
  <c r="C1153" i="7"/>
  <c r="C2132" i="7"/>
  <c r="C2133" i="7"/>
  <c r="C2134" i="7"/>
  <c r="C2135" i="7"/>
  <c r="C562" i="7"/>
  <c r="C2136" i="7"/>
  <c r="C2137" i="7"/>
  <c r="C2138" i="7"/>
  <c r="C2139" i="7"/>
  <c r="C1154" i="7"/>
  <c r="C218" i="7"/>
  <c r="C2140" i="7"/>
  <c r="C2141" i="7"/>
  <c r="C2142" i="7"/>
  <c r="C563" i="7"/>
  <c r="C2143" i="7"/>
  <c r="C1155" i="7"/>
  <c r="C1156" i="7"/>
  <c r="C2144" i="7"/>
  <c r="C1157" i="7"/>
  <c r="C1158" i="7"/>
  <c r="C1159" i="7"/>
  <c r="C564" i="7"/>
  <c r="C2145" i="7"/>
  <c r="C219" i="7"/>
  <c r="C2146" i="7"/>
  <c r="C2147" i="7"/>
  <c r="C2148" i="7"/>
  <c r="C2149" i="7"/>
  <c r="C2150" i="7"/>
  <c r="C2151" i="7"/>
  <c r="C1160" i="7"/>
  <c r="C2152" i="7"/>
  <c r="C2153" i="7"/>
  <c r="C565" i="7"/>
  <c r="C2154" i="7"/>
  <c r="C566" i="7"/>
  <c r="C2155" i="7"/>
  <c r="C567" i="7"/>
  <c r="C1161" i="7"/>
  <c r="C1162" i="7"/>
  <c r="C2156" i="7"/>
  <c r="C1163" i="7"/>
  <c r="C1164" i="7"/>
  <c r="C220" i="7"/>
  <c r="C2157" i="7"/>
  <c r="C1165" i="7"/>
  <c r="C2158" i="7"/>
  <c r="C2159" i="7"/>
  <c r="C1166" i="7"/>
  <c r="C568" i="7"/>
  <c r="C77" i="7"/>
  <c r="C569" i="7"/>
  <c r="C2160" i="7"/>
  <c r="C221" i="7"/>
  <c r="C570" i="7"/>
  <c r="C2161" i="7"/>
  <c r="C2162" i="7"/>
  <c r="C222" i="7"/>
  <c r="C2163" i="7"/>
  <c r="C571" i="7"/>
  <c r="C572" i="7"/>
  <c r="C573" i="7"/>
  <c r="C574" i="7"/>
  <c r="C575" i="7"/>
  <c r="C2164" i="7"/>
  <c r="C2165" i="7"/>
  <c r="C2166" i="7"/>
  <c r="C576" i="7"/>
  <c r="C2167" i="7"/>
  <c r="C577" i="7"/>
  <c r="C223" i="7"/>
  <c r="C1167" i="7"/>
  <c r="C2168" i="7"/>
  <c r="C2169" i="7"/>
  <c r="C2170" i="7"/>
  <c r="C1168" i="7"/>
  <c r="C2171" i="7"/>
  <c r="C1169" i="7"/>
  <c r="C2172" i="7"/>
  <c r="C2173" i="7"/>
  <c r="C578" i="7"/>
  <c r="C1170" i="7"/>
  <c r="C2174" i="7"/>
  <c r="C2175" i="7"/>
  <c r="C579" i="7"/>
  <c r="C580" i="7"/>
  <c r="C2176" i="7"/>
  <c r="C2177" i="7"/>
  <c r="C2178" i="7"/>
  <c r="C2179" i="7"/>
  <c r="C2180" i="7"/>
  <c r="C2181" i="7"/>
  <c r="C2182" i="7"/>
  <c r="C1171" i="7"/>
  <c r="C2183" i="7"/>
  <c r="C2184" i="7"/>
  <c r="C2185" i="7"/>
  <c r="C2186" i="7"/>
  <c r="C1172" i="7"/>
  <c r="C224" i="7"/>
  <c r="C1173" i="7"/>
  <c r="C581" i="7"/>
  <c r="C1174" i="7"/>
  <c r="C2187" i="7"/>
  <c r="C225" i="7"/>
  <c r="C2188" i="7"/>
  <c r="C2189" i="7"/>
  <c r="C2190" i="7"/>
  <c r="C1175" i="7"/>
  <c r="C2191" i="7"/>
  <c r="C1176" i="7"/>
  <c r="C2192" i="7"/>
  <c r="C2193" i="7"/>
  <c r="C2194" i="7"/>
  <c r="C1177" i="7"/>
  <c r="C78" i="7"/>
  <c r="C79" i="7"/>
  <c r="C2195" i="7"/>
  <c r="C2196" i="7"/>
  <c r="C2197" i="7"/>
  <c r="C2198" i="7"/>
  <c r="C1178" i="7"/>
  <c r="C2199" i="7"/>
  <c r="C582" i="7"/>
  <c r="C2200" i="7"/>
  <c r="C80" i="7"/>
  <c r="C2201" i="7"/>
  <c r="C583" i="7"/>
  <c r="C2202" i="7"/>
  <c r="C2203" i="7"/>
  <c r="C2204" i="7"/>
  <c r="C584" i="7"/>
  <c r="C2205" i="7"/>
  <c r="C2206" i="7"/>
  <c r="C1179" i="7"/>
  <c r="C1180" i="7"/>
  <c r="C226" i="7"/>
  <c r="C1181" i="7"/>
  <c r="C2207" i="7"/>
  <c r="C585" i="7"/>
  <c r="C81" i="7"/>
  <c r="C227" i="7"/>
  <c r="C228" i="7"/>
  <c r="C1182" i="7"/>
  <c r="C2208" i="7"/>
  <c r="C586" i="7"/>
  <c r="C587" i="7"/>
  <c r="C229" i="7"/>
  <c r="C1183" i="7"/>
  <c r="C2209" i="7"/>
  <c r="C2210" i="7"/>
  <c r="C1184" i="7"/>
  <c r="C588" i="7"/>
  <c r="C589" i="7"/>
  <c r="C1185" i="7"/>
  <c r="C2211" i="7"/>
  <c r="C590" i="7"/>
  <c r="C591" i="7"/>
  <c r="C2212" i="7"/>
  <c r="C2213" i="7"/>
  <c r="C592" i="7"/>
  <c r="C593" i="7"/>
  <c r="C2214" i="7"/>
  <c r="C2215" i="7"/>
  <c r="C1186" i="7"/>
  <c r="C2216" i="7"/>
  <c r="C1187" i="7"/>
  <c r="C2217" i="7"/>
  <c r="C1188" i="7"/>
  <c r="C1189" i="7"/>
  <c r="C594" i="7"/>
  <c r="C2218" i="7"/>
  <c r="C595" i="7"/>
  <c r="C2219" i="7"/>
  <c r="C2220" i="7"/>
  <c r="C2221" i="7"/>
  <c r="C2222" i="7"/>
  <c r="C10" i="7"/>
  <c r="C596" i="7"/>
  <c r="C2223" i="7"/>
  <c r="C2224" i="7"/>
  <c r="C2225" i="7"/>
  <c r="C1190" i="7"/>
  <c r="C2226" i="7"/>
  <c r="C1191" i="7"/>
  <c r="C1192" i="7"/>
  <c r="C82" i="7"/>
  <c r="C1193" i="7"/>
  <c r="C1194" i="7"/>
  <c r="C2227" i="7"/>
  <c r="C2228" i="7"/>
  <c r="C2229" i="7"/>
  <c r="C1195" i="7"/>
  <c r="C83" i="7"/>
  <c r="C2230" i="7"/>
  <c r="C597" i="7"/>
  <c r="C1196" i="7"/>
  <c r="C2231" i="7"/>
  <c r="C598" i="7"/>
  <c r="C2232" i="7"/>
  <c r="C2233" i="7"/>
  <c r="C2234" i="7"/>
  <c r="C2235" i="7"/>
  <c r="C2236" i="7"/>
  <c r="C599" i="7"/>
  <c r="C600" i="7"/>
  <c r="C1197" i="7"/>
  <c r="C230" i="7"/>
  <c r="C2237" i="7"/>
  <c r="C2238" i="7"/>
  <c r="C2239" i="7"/>
  <c r="C1198" i="7"/>
  <c r="C2240" i="7"/>
  <c r="C601" i="7"/>
  <c r="C2241" i="7"/>
  <c r="C2242" i="7"/>
  <c r="C1199" i="7"/>
  <c r="C2243" i="7"/>
  <c r="C84" i="7"/>
  <c r="C2244" i="7"/>
  <c r="C231" i="7"/>
  <c r="C2245" i="7"/>
  <c r="C1200" i="7"/>
  <c r="C602" i="7"/>
  <c r="C232" i="7"/>
  <c r="C233" i="7"/>
  <c r="C2246" i="7"/>
  <c r="C603" i="7"/>
  <c r="C85" i="7"/>
  <c r="C2247" i="7"/>
  <c r="C2248" i="7"/>
  <c r="C2249" i="7"/>
  <c r="C2250" i="7"/>
  <c r="C2251" i="7"/>
  <c r="C234" i="7"/>
  <c r="C1201" i="7"/>
  <c r="C235" i="7"/>
  <c r="C2252" i="7"/>
  <c r="C2253" i="7"/>
  <c r="C1202" i="7"/>
  <c r="C2254" i="7"/>
  <c r="C604" i="7"/>
  <c r="C1203" i="7"/>
  <c r="C2255" i="7"/>
  <c r="C1204" i="7"/>
  <c r="C2256" i="7"/>
  <c r="C2257" i="7"/>
  <c r="C2258" i="7"/>
  <c r="C2259" i="7"/>
  <c r="C2260" i="7"/>
  <c r="C2261" i="7"/>
  <c r="C2262" i="7"/>
  <c r="C2263" i="7"/>
  <c r="C2264" i="7"/>
  <c r="C1205" i="7"/>
  <c r="C2265" i="7"/>
  <c r="C1206" i="7"/>
  <c r="C236" i="7"/>
  <c r="C60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37" i="7"/>
  <c r="C2289" i="7"/>
  <c r="C606" i="7"/>
  <c r="C1207" i="7"/>
  <c r="C607" i="7"/>
  <c r="C1208" i="7"/>
  <c r="C2290" i="7"/>
  <c r="C2291" i="7"/>
  <c r="C2292" i="7"/>
  <c r="C1209" i="7"/>
  <c r="C2293" i="7"/>
  <c r="C2294" i="7"/>
  <c r="C2295" i="7"/>
  <c r="C608" i="7"/>
  <c r="C1210" i="7"/>
  <c r="C2296" i="7"/>
  <c r="C1211" i="7"/>
  <c r="C2297" i="7"/>
  <c r="C609" i="7"/>
  <c r="C2298" i="7"/>
  <c r="C610" i="7"/>
  <c r="C2299" i="7"/>
  <c r="C2300" i="7"/>
  <c r="C1212" i="7"/>
  <c r="C2301" i="7"/>
  <c r="C2302" i="7"/>
  <c r="C611" i="7"/>
  <c r="C2303" i="7"/>
  <c r="C1213" i="7"/>
  <c r="C2304" i="7"/>
  <c r="C2305" i="7"/>
  <c r="C238" i="7"/>
  <c r="C2306" i="7"/>
  <c r="C2307" i="7"/>
  <c r="C612" i="7"/>
  <c r="C613" i="7"/>
  <c r="C1214" i="7"/>
  <c r="C1215" i="7"/>
  <c r="C1216" i="7"/>
  <c r="C2308" i="7"/>
  <c r="C1217" i="7"/>
  <c r="C2309" i="7"/>
  <c r="C86" i="7"/>
  <c r="C2310" i="7"/>
  <c r="C1218" i="7"/>
  <c r="C2311" i="7"/>
  <c r="C2312" i="7"/>
  <c r="C1219" i="7"/>
  <c r="C2313" i="7"/>
  <c r="C87" i="7"/>
  <c r="C2314" i="7"/>
  <c r="C1220" i="7"/>
  <c r="C2315" i="7"/>
  <c r="C2316" i="7"/>
  <c r="C2317" i="7"/>
  <c r="C2318" i="7"/>
  <c r="C239" i="7"/>
  <c r="C2319" i="7"/>
  <c r="C2320" i="7"/>
  <c r="C614" i="7"/>
  <c r="C2321" i="7"/>
  <c r="C2322" i="7"/>
  <c r="C2323" i="7"/>
  <c r="C615" i="7"/>
  <c r="C616" i="7"/>
  <c r="C2324" i="7"/>
  <c r="C1221" i="7"/>
  <c r="C617" i="7"/>
  <c r="C2325" i="7"/>
  <c r="C1222" i="7"/>
  <c r="C1223" i="7"/>
  <c r="C2326" i="7"/>
  <c r="C2327" i="7"/>
  <c r="C618" i="7"/>
  <c r="C88" i="7"/>
  <c r="C1224" i="7"/>
  <c r="C2328" i="7"/>
  <c r="C31" i="7"/>
  <c r="C2329" i="7"/>
  <c r="C2330" i="7"/>
  <c r="C619" i="7"/>
  <c r="C2331" i="7"/>
  <c r="C32" i="7"/>
  <c r="C2332" i="7"/>
  <c r="C2333" i="7"/>
  <c r="C2334" i="7"/>
  <c r="C2335" i="7"/>
  <c r="C2336" i="7"/>
  <c r="C2337" i="7"/>
  <c r="C1225" i="7"/>
  <c r="C2338" i="7"/>
  <c r="C1226" i="7"/>
  <c r="C2339" i="7"/>
  <c r="C2340" i="7"/>
  <c r="C2341" i="7"/>
  <c r="C2342" i="7"/>
  <c r="C2343" i="7"/>
  <c r="C89" i="7"/>
  <c r="C2344" i="7"/>
  <c r="C2345" i="7"/>
  <c r="C2346" i="7"/>
  <c r="C2347" i="7"/>
  <c r="C2348" i="7"/>
  <c r="C1227" i="7"/>
  <c r="C2349" i="7"/>
  <c r="C2350" i="7"/>
  <c r="C620" i="7"/>
  <c r="C2351" i="7"/>
  <c r="C2352" i="7"/>
  <c r="C2353" i="7"/>
  <c r="C2354" i="7"/>
  <c r="C1228" i="7"/>
  <c r="C621" i="7"/>
  <c r="C2355" i="7"/>
  <c r="C2356" i="7"/>
  <c r="C622" i="7"/>
  <c r="C2357" i="7"/>
  <c r="C2358" i="7"/>
  <c r="C2359" i="7"/>
  <c r="C2360" i="7"/>
  <c r="C240" i="7"/>
  <c r="C2361" i="7"/>
  <c r="C2362" i="7"/>
  <c r="C2363" i="7"/>
  <c r="C1229" i="7"/>
  <c r="C1230" i="7"/>
  <c r="C2364" i="7"/>
  <c r="C2365" i="7"/>
  <c r="C2366" i="7"/>
  <c r="C2367" i="7"/>
  <c r="C2368" i="7"/>
  <c r="C2369" i="7"/>
  <c r="C2370" i="7"/>
  <c r="C2371" i="7"/>
  <c r="C2372" i="7"/>
  <c r="C2373" i="7"/>
  <c r="C2374" i="7"/>
  <c r="C623" i="7"/>
  <c r="C2375" i="7"/>
  <c r="C2376" i="7"/>
  <c r="C2377" i="7"/>
  <c r="C2378" i="7"/>
  <c r="C2379" i="7"/>
  <c r="C1231" i="7"/>
  <c r="C2380" i="7"/>
  <c r="C2381" i="7"/>
  <c r="C1232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624" i="7"/>
  <c r="C2396" i="7"/>
  <c r="C2397" i="7"/>
  <c r="C625" i="7"/>
  <c r="C2398" i="7"/>
  <c r="C2399" i="7"/>
  <c r="C1233" i="7"/>
  <c r="C2400" i="7"/>
  <c r="C2401" i="7"/>
  <c r="C2402" i="7"/>
  <c r="C2403" i="7"/>
  <c r="C2404" i="7"/>
  <c r="C2405" i="7"/>
  <c r="C241" i="7"/>
  <c r="C2406" i="7"/>
  <c r="C2407" i="7"/>
  <c r="C2408" i="7"/>
  <c r="C2409" i="7"/>
  <c r="C1234" i="7"/>
  <c r="C2410" i="7"/>
  <c r="C1235" i="7"/>
  <c r="C2411" i="7"/>
  <c r="C2412" i="7"/>
  <c r="C2413" i="7"/>
  <c r="C242" i="7"/>
  <c r="C2414" i="7"/>
  <c r="C2415" i="7"/>
  <c r="C2416" i="7"/>
  <c r="C2417" i="7"/>
  <c r="C2418" i="7"/>
  <c r="C90" i="7"/>
  <c r="C2419" i="7"/>
  <c r="C2420" i="7"/>
  <c r="C2421" i="7"/>
  <c r="C2422" i="7"/>
  <c r="C2423" i="7"/>
  <c r="C2424" i="7"/>
  <c r="C2425" i="7"/>
  <c r="C243" i="7"/>
  <c r="C2426" i="7"/>
  <c r="C2427" i="7"/>
  <c r="C2428" i="7"/>
  <c r="C626" i="7"/>
  <c r="C2429" i="7"/>
  <c r="C2430" i="7"/>
  <c r="C2431" i="7"/>
  <c r="C2432" i="7"/>
  <c r="C2433" i="7"/>
  <c r="C2434" i="7"/>
  <c r="C2435" i="7"/>
  <c r="C1236" i="7"/>
  <c r="C627" i="7"/>
  <c r="C2436" i="7"/>
  <c r="C2437" i="7"/>
  <c r="C2438" i="7"/>
  <c r="C2439" i="7"/>
  <c r="C2440" i="7"/>
  <c r="C2441" i="7"/>
  <c r="C2442" i="7"/>
  <c r="C2443" i="7"/>
  <c r="C2444" i="7"/>
  <c r="C2445" i="7"/>
  <c r="C1237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4" i="7"/>
  <c r="C2460" i="7"/>
  <c r="C2461" i="7"/>
  <c r="C2462" i="7"/>
  <c r="C2463" i="7"/>
  <c r="C2464" i="7"/>
  <c r="C1238" i="7"/>
  <c r="C2465" i="7"/>
  <c r="C2466" i="7"/>
  <c r="C2467" i="7"/>
  <c r="C2468" i="7"/>
  <c r="C2469" i="7"/>
  <c r="C2470" i="7"/>
  <c r="C2471" i="7"/>
  <c r="C2472" i="7"/>
  <c r="C2473" i="7"/>
  <c r="C2474" i="7"/>
  <c r="C2475" i="7"/>
  <c r="C245" i="7"/>
  <c r="C2476" i="7"/>
  <c r="C2477" i="7"/>
  <c r="C2478" i="7"/>
  <c r="C2479" i="7"/>
  <c r="C2480" i="7"/>
  <c r="C2481" i="7"/>
  <c r="C1239" i="7"/>
  <c r="C1240" i="7"/>
  <c r="C2482" i="7"/>
  <c r="C2483" i="7"/>
  <c r="C628" i="7"/>
  <c r="C2484" i="7"/>
  <c r="C629" i="7"/>
  <c r="C2485" i="7"/>
  <c r="C1241" i="7"/>
  <c r="C2486" i="7"/>
  <c r="C2487" i="7"/>
  <c r="C2488" i="7"/>
  <c r="C2489" i="7"/>
  <c r="C2490" i="7"/>
  <c r="C2491" i="7"/>
  <c r="C2492" i="7"/>
  <c r="C2493" i="7"/>
  <c r="C630" i="7"/>
  <c r="C2494" i="7"/>
  <c r="C246" i="7"/>
  <c r="C247" i="7"/>
  <c r="C2495" i="7"/>
  <c r="C2496" i="7"/>
  <c r="C2497" i="7"/>
  <c r="C631" i="7"/>
  <c r="C2498" i="7"/>
  <c r="C632" i="7"/>
  <c r="C2499" i="7"/>
  <c r="C91" i="7"/>
  <c r="C2500" i="7"/>
  <c r="C33" i="7"/>
  <c r="C2501" i="7"/>
  <c r="C2502" i="7"/>
  <c r="C2503" i="7"/>
  <c r="C2504" i="7"/>
  <c r="C2505" i="7"/>
  <c r="C2506" i="7"/>
  <c r="C2507" i="7"/>
  <c r="C92" i="7"/>
  <c r="C1242" i="7"/>
  <c r="C2508" i="7"/>
  <c r="C248" i="7"/>
  <c r="C2509" i="7"/>
  <c r="C2510" i="7"/>
  <c r="C633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634" i="7"/>
  <c r="C2524" i="7"/>
  <c r="C2525" i="7"/>
  <c r="C2526" i="7"/>
  <c r="C2527" i="7"/>
  <c r="C2528" i="7"/>
  <c r="C635" i="7"/>
  <c r="C2529" i="7"/>
  <c r="C2530" i="7"/>
  <c r="C2531" i="7"/>
  <c r="C2532" i="7"/>
  <c r="C2533" i="7"/>
  <c r="C2534" i="7"/>
  <c r="C2535" i="7"/>
  <c r="C2536" i="7"/>
  <c r="C636" i="7"/>
  <c r="C1243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49" i="7"/>
  <c r="C2552" i="7"/>
  <c r="C2553" i="7"/>
  <c r="C1244" i="7"/>
  <c r="C93" i="7"/>
  <c r="C2554" i="7"/>
  <c r="C2555" i="7"/>
  <c r="C2556" i="7"/>
  <c r="C1245" i="7"/>
  <c r="C1246" i="7"/>
  <c r="C2557" i="7"/>
  <c r="C1247" i="7"/>
  <c r="C637" i="7"/>
  <c r="C1248" i="7"/>
  <c r="C1249" i="7"/>
  <c r="C1250" i="7"/>
  <c r="C1251" i="7"/>
  <c r="C2558" i="7"/>
  <c r="C250" i="7"/>
  <c r="C2559" i="7"/>
  <c r="C1252" i="7"/>
  <c r="C2560" i="7"/>
  <c r="C1253" i="7"/>
  <c r="C34" i="7"/>
  <c r="C2561" i="7"/>
  <c r="C2562" i="7"/>
  <c r="C1254" i="7"/>
  <c r="C35" i="7"/>
  <c r="C1255" i="7"/>
  <c r="C2563" i="7"/>
  <c r="C2564" i="7"/>
  <c r="C2565" i="7"/>
  <c r="C1256" i="7"/>
  <c r="C638" i="7"/>
  <c r="C2566" i="7"/>
  <c r="C2567" i="7"/>
  <c r="C2568" i="7"/>
  <c r="C639" i="7"/>
  <c r="C1257" i="7"/>
  <c r="C2569" i="7"/>
  <c r="C11" i="7"/>
  <c r="C251" i="7"/>
  <c r="C1258" i="7"/>
  <c r="C2570" i="7"/>
  <c r="C1259" i="7"/>
  <c r="C1260" i="7"/>
  <c r="C1261" i="7"/>
  <c r="C1262" i="7"/>
  <c r="C640" i="7"/>
  <c r="C94" i="7"/>
  <c r="C1263" i="7"/>
  <c r="C641" i="7"/>
  <c r="C2571" i="7"/>
  <c r="C252" i="7"/>
  <c r="C2572" i="7"/>
  <c r="C2573" i="7"/>
  <c r="C95" i="7"/>
  <c r="C1264" i="7"/>
  <c r="C642" i="7"/>
  <c r="C253" i="7"/>
  <c r="C2574" i="7"/>
  <c r="C2575" i="7"/>
  <c r="C2576" i="7"/>
  <c r="C2577" i="7"/>
  <c r="C2578" i="7"/>
  <c r="C643" i="7"/>
  <c r="C2579" i="7"/>
  <c r="C644" i="7"/>
  <c r="C1265" i="7"/>
  <c r="C96" i="7"/>
  <c r="C254" i="7"/>
  <c r="C255" i="7"/>
  <c r="C2580" i="7"/>
  <c r="C645" i="7"/>
  <c r="C2581" i="7"/>
  <c r="C1266" i="7"/>
  <c r="C646" i="7"/>
  <c r="C647" i="7"/>
  <c r="C2582" i="7"/>
  <c r="C1267" i="7"/>
  <c r="C1268" i="7"/>
  <c r="C2583" i="7"/>
  <c r="C648" i="7"/>
  <c r="C2584" i="7"/>
  <c r="C1269" i="7"/>
  <c r="C2585" i="7"/>
  <c r="C2586" i="7"/>
  <c r="C256" i="7"/>
  <c r="C1270" i="7"/>
  <c r="C257" i="7"/>
  <c r="C2587" i="7"/>
  <c r="C2588" i="7"/>
  <c r="C649" i="7"/>
  <c r="C258" i="7"/>
  <c r="C1271" i="7"/>
  <c r="C1272" i="7"/>
  <c r="C259" i="7"/>
  <c r="C2589" i="7"/>
  <c r="C260" i="7"/>
  <c r="C261" i="7"/>
  <c r="C2590" i="7"/>
  <c r="C650" i="7"/>
  <c r="C262" i="7"/>
  <c r="C97" i="7"/>
  <c r="C1273" i="7"/>
  <c r="C1274" i="7"/>
  <c r="C2591" i="7"/>
  <c r="C1275" i="7"/>
  <c r="C2592" i="7"/>
  <c r="C1276" i="7"/>
  <c r="C651" i="7"/>
  <c r="C263" i="7"/>
  <c r="C652" i="7"/>
  <c r="C1277" i="7"/>
  <c r="C2593" i="7"/>
  <c r="C2594" i="7"/>
  <c r="C1278" i="7"/>
  <c r="C1279" i="7"/>
  <c r="C653" i="7"/>
  <c r="C264" i="7"/>
  <c r="C2595" i="7"/>
  <c r="C1280" i="7"/>
  <c r="C1281" i="7"/>
  <c r="C1282" i="7"/>
  <c r="C654" i="7"/>
  <c r="C1283" i="7"/>
  <c r="C2596" i="7"/>
  <c r="C265" i="7"/>
  <c r="C2597" i="7"/>
  <c r="C1284" i="7"/>
  <c r="C2598" i="7"/>
  <c r="C2599" i="7"/>
  <c r="C2600" i="7"/>
  <c r="C655" i="7"/>
  <c r="C2601" i="7"/>
  <c r="C2602" i="7"/>
  <c r="C2603" i="7"/>
  <c r="C2604" i="7"/>
  <c r="C1285" i="7"/>
  <c r="C2605" i="7"/>
  <c r="C1286" i="7"/>
  <c r="C656" i="7"/>
  <c r="C266" i="7"/>
  <c r="C267" i="7"/>
  <c r="C2606" i="7"/>
  <c r="C2607" i="7"/>
  <c r="C268" i="7"/>
  <c r="C2608" i="7"/>
  <c r="C2609" i="7"/>
  <c r="C2610" i="7"/>
  <c r="C2611" i="7"/>
  <c r="C269" i="7"/>
  <c r="C36" i="7"/>
  <c r="C2612" i="7"/>
  <c r="C2613" i="7"/>
  <c r="C2614" i="7"/>
  <c r="C1287" i="7"/>
  <c r="C1288" i="7"/>
  <c r="C657" i="7"/>
  <c r="C1289" i="7"/>
  <c r="C2615" i="7"/>
  <c r="C2616" i="7"/>
  <c r="C2617" i="7"/>
  <c r="C2618" i="7"/>
  <c r="C2619" i="7"/>
  <c r="C658" i="7"/>
  <c r="C2620" i="7"/>
  <c r="C1290" i="7"/>
  <c r="C1291" i="7"/>
  <c r="C2621" i="7"/>
  <c r="C2622" i="7"/>
  <c r="C2623" i="7"/>
  <c r="C1292" i="7"/>
  <c r="C2624" i="7"/>
  <c r="C2625" i="7"/>
  <c r="C2626" i="7"/>
  <c r="C2627" i="7"/>
  <c r="C2628" i="7"/>
  <c r="C2629" i="7"/>
  <c r="C2630" i="7"/>
  <c r="C98" i="7"/>
  <c r="C2631" i="7"/>
  <c r="C2632" i="7"/>
  <c r="C2633" i="7"/>
  <c r="C2634" i="7"/>
  <c r="C2635" i="7"/>
  <c r="C659" i="7"/>
  <c r="C2636" i="7"/>
  <c r="C2637" i="7"/>
  <c r="C2638" i="7"/>
  <c r="C2639" i="7"/>
  <c r="C2640" i="7"/>
  <c r="C2641" i="7"/>
  <c r="C2642" i="7"/>
  <c r="C2643" i="7"/>
  <c r="C2644" i="7"/>
  <c r="C660" i="7"/>
  <c r="C661" i="7"/>
  <c r="C2645" i="7"/>
  <c r="C270" i="7"/>
  <c r="C1293" i="7"/>
  <c r="C2646" i="7"/>
  <c r="C2647" i="7"/>
  <c r="C662" i="7"/>
  <c r="C2648" i="7"/>
  <c r="C2649" i="7"/>
  <c r="C2650" i="7"/>
  <c r="C1294" i="7"/>
  <c r="C663" i="7"/>
  <c r="C664" i="7"/>
  <c r="C2651" i="7"/>
  <c r="C1295" i="7"/>
  <c r="C2652" i="7"/>
  <c r="C2653" i="7"/>
  <c r="C2654" i="7"/>
  <c r="C1296" i="7"/>
  <c r="C665" i="7"/>
  <c r="C2655" i="7"/>
  <c r="C2656" i="7"/>
  <c r="C2657" i="7"/>
  <c r="C2658" i="7"/>
  <c r="C1297" i="7"/>
  <c r="C1298" i="7"/>
  <c r="C2659" i="7"/>
  <c r="C666" i="7"/>
  <c r="C99" i="7"/>
  <c r="C2660" i="7"/>
  <c r="C100" i="7"/>
  <c r="C2661" i="7"/>
  <c r="C2662" i="7"/>
  <c r="C1299" i="7"/>
  <c r="C2663" i="7"/>
  <c r="C667" i="7"/>
  <c r="C1300" i="7"/>
  <c r="C2664" i="7"/>
  <c r="C2665" i="7"/>
  <c r="C1301" i="7"/>
  <c r="C668" i="7"/>
  <c r="C2666" i="7"/>
  <c r="C1302" i="7"/>
  <c r="C271" i="7"/>
  <c r="C669" i="7"/>
  <c r="C1303" i="7"/>
  <c r="C2667" i="7"/>
  <c r="C2668" i="7"/>
  <c r="C670" i="7"/>
  <c r="C2669" i="7"/>
  <c r="C671" i="7"/>
  <c r="C2670" i="7"/>
  <c r="C2671" i="7"/>
  <c r="C2672" i="7"/>
  <c r="C1304" i="7"/>
  <c r="C2673" i="7"/>
  <c r="C2674" i="7"/>
  <c r="C672" i="7"/>
  <c r="C2675" i="7"/>
  <c r="C1305" i="7"/>
  <c r="C2676" i="7"/>
  <c r="C2677" i="7"/>
  <c r="C272" i="7"/>
  <c r="C2678" i="7"/>
  <c r="C2679" i="7"/>
  <c r="C273" i="7"/>
  <c r="C2680" i="7"/>
  <c r="C2681" i="7"/>
  <c r="C1306" i="7"/>
  <c r="C2682" i="7"/>
  <c r="C2683" i="7"/>
  <c r="C673" i="7"/>
  <c r="C1307" i="7"/>
  <c r="C2684" i="7"/>
  <c r="C2685" i="7"/>
  <c r="C2686" i="7"/>
  <c r="C2687" i="7"/>
  <c r="C674" i="7"/>
  <c r="C675" i="7"/>
  <c r="C2688" i="7"/>
  <c r="C2689" i="7"/>
  <c r="C2690" i="7"/>
  <c r="C1308" i="7"/>
  <c r="C1309" i="7"/>
  <c r="C2691" i="7"/>
  <c r="C2692" i="7"/>
  <c r="C2693" i="7"/>
  <c r="C2694" i="7"/>
  <c r="C1310" i="7"/>
  <c r="C274" i="7"/>
  <c r="C1311" i="7"/>
  <c r="C37" i="7"/>
  <c r="C2695" i="7"/>
  <c r="C2696" i="7"/>
  <c r="C676" i="7"/>
  <c r="C677" i="7"/>
  <c r="C1312" i="7"/>
  <c r="C2697" i="7"/>
  <c r="C275" i="7"/>
  <c r="C678" i="7"/>
  <c r="C2698" i="7"/>
  <c r="C2699" i="7"/>
  <c r="C679" i="7"/>
  <c r="C2700" i="7"/>
  <c r="C2701" i="7"/>
  <c r="C38" i="7"/>
  <c r="C2702" i="7"/>
  <c r="C1313" i="7"/>
  <c r="C680" i="7"/>
  <c r="C2703" i="7"/>
  <c r="C1314" i="7"/>
  <c r="C1315" i="7"/>
  <c r="C2704" i="7"/>
  <c r="C2705" i="7"/>
  <c r="C2706" i="7"/>
  <c r="C681" i="7"/>
  <c r="C2707" i="7"/>
  <c r="C2708" i="7"/>
  <c r="C276" i="7"/>
  <c r="C277" i="7"/>
  <c r="C1316" i="7"/>
  <c r="C278" i="7"/>
  <c r="C101" i="7"/>
  <c r="C102" i="7"/>
  <c r="C2709" i="7"/>
  <c r="C2710" i="7"/>
  <c r="C682" i="7"/>
  <c r="C5" i="7"/>
  <c r="C2711" i="7"/>
  <c r="C2712" i="7"/>
  <c r="C39" i="7"/>
  <c r="C2713" i="7"/>
  <c r="C279" i="7"/>
  <c r="C1317" i="7"/>
  <c r="C2714" i="7"/>
  <c r="C2715" i="7"/>
  <c r="C2716" i="7"/>
  <c r="C2717" i="7"/>
  <c r="C1318" i="7"/>
  <c r="C2718" i="7"/>
  <c r="C683" i="7"/>
  <c r="C2719" i="7"/>
  <c r="C2720" i="7"/>
  <c r="C2721" i="7"/>
  <c r="C2722" i="7"/>
  <c r="C684" i="7"/>
  <c r="C2723" i="7"/>
  <c r="C2724" i="7"/>
  <c r="C103" i="7"/>
  <c r="C685" i="7"/>
  <c r="C2725" i="7"/>
  <c r="C2726" i="7"/>
  <c r="C68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1319" i="7"/>
  <c r="C2746" i="7"/>
  <c r="C2747" i="7"/>
  <c r="C1320" i="7"/>
  <c r="C40" i="7"/>
  <c r="C687" i="7"/>
  <c r="C2748" i="7"/>
  <c r="C2749" i="7"/>
  <c r="C2750" i="7"/>
  <c r="C2751" i="7"/>
  <c r="C2752" i="7"/>
  <c r="C2753" i="7"/>
  <c r="C688" i="7"/>
  <c r="C2754" i="7"/>
  <c r="C2755" i="7"/>
  <c r="C1321" i="7"/>
  <c r="C1322" i="7"/>
  <c r="C1323" i="7"/>
  <c r="C2756" i="7"/>
  <c r="C689" i="7"/>
  <c r="C280" i="7"/>
  <c r="C281" i="7"/>
  <c r="C2757" i="7"/>
  <c r="C2758" i="7"/>
  <c r="C2759" i="7"/>
  <c r="C1324" i="7"/>
  <c r="C2760" i="7"/>
  <c r="C282" i="7"/>
  <c r="C690" i="7"/>
  <c r="C2761" i="7"/>
  <c r="C2762" i="7"/>
  <c r="C2763" i="7"/>
  <c r="C2764" i="7"/>
  <c r="C2765" i="7"/>
  <c r="C2766" i="7"/>
  <c r="C2767" i="7"/>
  <c r="C2768" i="7"/>
  <c r="C1325" i="7"/>
  <c r="C2769" i="7"/>
  <c r="C2770" i="7"/>
  <c r="C2771" i="7"/>
  <c r="C2772" i="7"/>
  <c r="C1326" i="7"/>
  <c r="C2773" i="7"/>
  <c r="C691" i="7"/>
  <c r="C692" i="7"/>
  <c r="C2774" i="7"/>
  <c r="C1327" i="7"/>
  <c r="C2775" i="7"/>
  <c r="C2776" i="7"/>
  <c r="C1328" i="7"/>
  <c r="C2777" i="7"/>
  <c r="C2778" i="7"/>
  <c r="C104" i="7"/>
  <c r="C693" i="7"/>
  <c r="C1329" i="7"/>
  <c r="C283" i="7"/>
  <c r="C1330" i="7"/>
  <c r="C2779" i="7"/>
  <c r="C2780" i="7"/>
  <c r="C2781" i="7"/>
  <c r="C694" i="7"/>
  <c r="C1331" i="7"/>
  <c r="C1332" i="7"/>
  <c r="C1333" i="7"/>
  <c r="C2782" i="7"/>
  <c r="C2783" i="7"/>
  <c r="C2784" i="7"/>
  <c r="C2785" i="7"/>
  <c r="C2786" i="7"/>
  <c r="C2787" i="7"/>
  <c r="C2788" i="7"/>
  <c r="C2789" i="7"/>
  <c r="C2790" i="7"/>
  <c r="C1334" i="7"/>
  <c r="C2791" i="7"/>
  <c r="C1335" i="7"/>
  <c r="C2792" i="7"/>
  <c r="C2793" i="7"/>
  <c r="C2794" i="7"/>
  <c r="C1336" i="7"/>
  <c r="C2795" i="7"/>
  <c r="C1337" i="7"/>
  <c r="C2796" i="7"/>
  <c r="C2797" i="7"/>
  <c r="C2798" i="7"/>
  <c r="C2799" i="7"/>
  <c r="C2800" i="7"/>
  <c r="C2801" i="7"/>
  <c r="C2802" i="7"/>
  <c r="C695" i="7"/>
  <c r="C2803" i="7"/>
  <c r="C2804" i="7"/>
  <c r="C2805" i="7"/>
  <c r="C2806" i="7"/>
  <c r="C696" i="7"/>
  <c r="C1338" i="7"/>
  <c r="C2807" i="7"/>
  <c r="C2808" i="7"/>
  <c r="C2809" i="7"/>
  <c r="C2810" i="7"/>
  <c r="C2811" i="7"/>
  <c r="C2812" i="7"/>
  <c r="C697" i="7"/>
  <c r="C2813" i="7"/>
  <c r="C698" i="7"/>
  <c r="C2814" i="7"/>
  <c r="C1339" i="7"/>
  <c r="C1340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1341" i="7"/>
  <c r="C2827" i="7"/>
  <c r="C2828" i="7"/>
  <c r="C1342" i="7"/>
  <c r="C284" i="7"/>
  <c r="C285" i="7"/>
  <c r="C699" i="7"/>
  <c r="C2829" i="7"/>
  <c r="C2830" i="7"/>
  <c r="C700" i="7"/>
  <c r="C2831" i="7"/>
  <c r="C701" i="7"/>
  <c r="C1343" i="7"/>
  <c r="C2832" i="7"/>
  <c r="C2833" i="7"/>
  <c r="C702" i="7"/>
  <c r="C286" i="7"/>
  <c r="C1344" i="7"/>
  <c r="C2834" i="7"/>
  <c r="C2835" i="7"/>
  <c r="C2836" i="7"/>
  <c r="C2837" i="7"/>
  <c r="C2838" i="7"/>
  <c r="C2839" i="7"/>
  <c r="C2840" i="7"/>
  <c r="C1345" i="7"/>
  <c r="C2841" i="7"/>
  <c r="C2842" i="7"/>
  <c r="C2843" i="7"/>
  <c r="C2844" i="7"/>
  <c r="C105" i="7"/>
  <c r="C1346" i="7"/>
  <c r="C106" i="7"/>
  <c r="C2845" i="7"/>
  <c r="C2846" i="7"/>
  <c r="C1347" i="7"/>
  <c r="C2" i="7"/>
  <c r="C2847" i="7"/>
  <c r="C703" i="7"/>
  <c r="C2848" i="7"/>
  <c r="C287" i="7"/>
  <c r="C2849" i="7"/>
  <c r="C704" i="7"/>
  <c r="C705" i="7"/>
  <c r="C706" i="7"/>
  <c r="C2850" i="7"/>
  <c r="C707" i="7"/>
  <c r="C708" i="7"/>
  <c r="C288" i="7"/>
  <c r="C1348" i="7"/>
  <c r="C1349" i="7"/>
  <c r="C2851" i="7"/>
  <c r="C1350" i="7"/>
  <c r="C2852" i="7"/>
  <c r="C2853" i="7"/>
  <c r="C709" i="7"/>
  <c r="C1351" i="7"/>
  <c r="C2854" i="7"/>
  <c r="C710" i="7"/>
  <c r="C2855" i="7"/>
  <c r="C289" i="7"/>
  <c r="C2856" i="7"/>
  <c r="C2857" i="7"/>
  <c r="C2858" i="7"/>
  <c r="C1352" i="7"/>
  <c r="C711" i="7"/>
  <c r="C1353" i="7"/>
  <c r="C1354" i="7"/>
  <c r="C2859" i="7"/>
  <c r="C2860" i="7"/>
  <c r="C712" i="7"/>
  <c r="C2861" i="7"/>
  <c r="C12" i="7"/>
  <c r="C2862" i="7"/>
  <c r="C2863" i="7"/>
  <c r="C2864" i="7"/>
  <c r="C2865" i="7"/>
  <c r="C713" i="7"/>
  <c r="C2866" i="7"/>
  <c r="C2867" i="7"/>
  <c r="C2868" i="7"/>
  <c r="C2869" i="7"/>
  <c r="C2870" i="7"/>
  <c r="C2871" i="7"/>
  <c r="C2872" i="7"/>
  <c r="C1355" i="7"/>
  <c r="C1356" i="7"/>
  <c r="C290" i="7"/>
  <c r="C2873" i="7"/>
  <c r="C2874" i="7"/>
  <c r="C2875" i="7"/>
  <c r="C291" i="7"/>
  <c r="C1357" i="7"/>
  <c r="C714" i="7"/>
  <c r="C2876" i="7"/>
  <c r="C2877" i="7"/>
  <c r="C1358" i="7"/>
  <c r="C1359" i="7"/>
  <c r="C2878" i="7"/>
  <c r="C2879" i="7"/>
  <c r="C2880" i="7"/>
  <c r="C2881" i="7"/>
  <c r="C2882" i="7"/>
  <c r="C2883" i="7"/>
  <c r="C13" i="7"/>
  <c r="C1360" i="7"/>
  <c r="C1361" i="7"/>
  <c r="C2884" i="7"/>
  <c r="C1362" i="7"/>
  <c r="C2885" i="7"/>
  <c r="C41" i="7"/>
  <c r="C1363" i="7"/>
  <c r="C2886" i="7"/>
  <c r="C2887" i="7"/>
  <c r="C1364" i="7"/>
  <c r="C2888" i="7"/>
  <c r="C2889" i="7"/>
  <c r="C2890" i="7"/>
  <c r="C1365" i="7"/>
  <c r="C1366" i="7"/>
  <c r="C2891" i="7"/>
  <c r="C2892" i="7"/>
  <c r="C6" i="7"/>
  <c r="C292" i="7"/>
  <c r="C715" i="7"/>
  <c r="C716" i="7"/>
  <c r="C293" i="7"/>
  <c r="C1367" i="7"/>
  <c r="C107" i="7"/>
  <c r="C2893" i="7"/>
  <c r="C2894" i="7"/>
  <c r="C2895" i="7"/>
  <c r="C2896" i="7"/>
  <c r="C2897" i="7"/>
  <c r="C1368" i="7"/>
  <c r="C294" i="7"/>
  <c r="C2898" i="7"/>
  <c r="C717" i="7"/>
  <c r="C718" i="7"/>
  <c r="C108" i="7"/>
  <c r="C1369" i="7"/>
  <c r="C295" i="7"/>
  <c r="C296" i="7"/>
  <c r="C2899" i="7"/>
  <c r="C2900" i="7"/>
  <c r="C2901" i="7"/>
  <c r="C2902" i="7"/>
  <c r="C719" i="7"/>
  <c r="C2903" i="7"/>
  <c r="C1370" i="7"/>
  <c r="C2904" i="7"/>
  <c r="C2905" i="7"/>
  <c r="C297" i="7"/>
  <c r="C2906" i="7"/>
  <c r="C2907" i="7"/>
  <c r="C1371" i="7"/>
  <c r="C298" i="7"/>
  <c r="C720" i="7"/>
  <c r="C1372" i="7"/>
  <c r="C299" i="7"/>
  <c r="C2908" i="7"/>
  <c r="C2909" i="7"/>
  <c r="C2910" i="7"/>
  <c r="C300" i="7"/>
  <c r="C1373" i="7"/>
  <c r="C1374" i="7"/>
  <c r="C1375" i="7"/>
  <c r="C1376" i="7"/>
  <c r="C721" i="7"/>
  <c r="C1377" i="7"/>
  <c r="C722" i="7"/>
  <c r="C2911" i="7"/>
  <c r="C723" i="7"/>
  <c r="C301" i="7"/>
  <c r="C302" i="7"/>
  <c r="C2912" i="7"/>
  <c r="C2913" i="7"/>
  <c r="C2914" i="7"/>
  <c r="C2915" i="7"/>
  <c r="C2916" i="7"/>
  <c r="C2917" i="7"/>
  <c r="C2918" i="7"/>
  <c r="C2919" i="7"/>
  <c r="C1378" i="7"/>
  <c r="C2920" i="7"/>
  <c r="C2921" i="7"/>
  <c r="C1379" i="7"/>
  <c r="C303" i="7"/>
  <c r="C1380" i="7"/>
  <c r="C724" i="7"/>
  <c r="C304" i="7"/>
  <c r="C2922" i="7"/>
  <c r="C725" i="7"/>
  <c r="C2923" i="7"/>
  <c r="C2924" i="7"/>
  <c r="C2925" i="7"/>
  <c r="C14" i="7"/>
  <c r="C726" i="7"/>
  <c r="C2926" i="7"/>
  <c r="C1381" i="7"/>
  <c r="C1382" i="7"/>
  <c r="C2927" i="7"/>
  <c r="C1383" i="7"/>
  <c r="C305" i="7"/>
  <c r="C2928" i="7"/>
  <c r="C727" i="7"/>
  <c r="C2929" i="7"/>
  <c r="C306" i="7"/>
  <c r="C1384" i="7"/>
  <c r="C2930" i="7"/>
  <c r="C1385" i="7"/>
  <c r="C2931" i="7"/>
  <c r="C728" i="7"/>
  <c r="C729" i="7"/>
  <c r="C109" i="7"/>
  <c r="C2932" i="7"/>
  <c r="C1386" i="7"/>
  <c r="C2933" i="7"/>
  <c r="C2934" i="7"/>
  <c r="C307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1387" i="7"/>
  <c r="C2951" i="7"/>
  <c r="C2952" i="7"/>
  <c r="C2953" i="7"/>
  <c r="C2954" i="7"/>
  <c r="C2955" i="7"/>
  <c r="C2956" i="7"/>
  <c r="C2957" i="7"/>
  <c r="C2958" i="7"/>
  <c r="C1388" i="7"/>
  <c r="C1389" i="7"/>
  <c r="C2959" i="7"/>
  <c r="C2960" i="7"/>
  <c r="C2961" i="7"/>
  <c r="C2962" i="7"/>
  <c r="C2963" i="7"/>
  <c r="C730" i="7"/>
  <c r="C2964" i="7"/>
  <c r="C2965" i="7"/>
  <c r="C2966" i="7"/>
  <c r="C2967" i="7"/>
  <c r="C2968" i="7"/>
  <c r="C2969" i="7"/>
  <c r="C1390" i="7"/>
  <c r="C2970" i="7"/>
  <c r="C2971" i="7"/>
  <c r="C2972" i="7"/>
  <c r="C2973" i="7"/>
  <c r="C2974" i="7"/>
  <c r="C2975" i="7"/>
  <c r="C1391" i="7"/>
  <c r="C308" i="7"/>
  <c r="C1392" i="7"/>
  <c r="C1393" i="7"/>
  <c r="C309" i="7"/>
  <c r="C2976" i="7"/>
  <c r="C1394" i="7"/>
  <c r="C2977" i="7"/>
  <c r="C1395" i="7"/>
  <c r="C110" i="7"/>
  <c r="C2978" i="7"/>
  <c r="C1396" i="7"/>
  <c r="C1397" i="7"/>
  <c r="C2979" i="7"/>
  <c r="C1398" i="7"/>
  <c r="C1399" i="7"/>
  <c r="C2980" i="7"/>
  <c r="C2981" i="7"/>
  <c r="C2982" i="7"/>
  <c r="C2983" i="7"/>
  <c r="C2984" i="7"/>
  <c r="C2985" i="7"/>
  <c r="C1400" i="7"/>
  <c r="C1401" i="7"/>
  <c r="C2986" i="7"/>
  <c r="C111" i="7"/>
  <c r="C2987" i="7"/>
  <c r="C2988" i="7"/>
  <c r="C2989" i="7"/>
  <c r="C1402" i="7"/>
  <c r="C731" i="7"/>
  <c r="C732" i="7"/>
  <c r="C2990" i="7"/>
  <c r="C733" i="7"/>
  <c r="C734" i="7"/>
  <c r="C2991" i="7"/>
  <c r="C2992" i="7"/>
  <c r="C1403" i="7"/>
  <c r="C2993" i="7"/>
  <c r="C112" i="7"/>
  <c r="C2994" i="7"/>
  <c r="C735" i="7"/>
  <c r="C1404" i="7"/>
  <c r="C2995" i="7"/>
  <c r="C2996" i="7"/>
  <c r="C310" i="7"/>
  <c r="C736" i="7"/>
  <c r="C2997" i="7"/>
  <c r="C737" i="7"/>
  <c r="C738" i="7"/>
  <c r="C2998" i="7"/>
  <c r="C2999" i="7"/>
  <c r="C1405" i="7"/>
  <c r="C3000" i="7"/>
  <c r="C3001" i="7"/>
  <c r="C739" i="7"/>
  <c r="C3002" i="7"/>
  <c r="C3003" i="7"/>
  <c r="C3004" i="7"/>
  <c r="C3005" i="7"/>
  <c r="C3006" i="7"/>
  <c r="C740" i="7"/>
  <c r="C3007" i="7"/>
  <c r="C1406" i="7"/>
  <c r="C1407" i="7"/>
  <c r="C3008" i="7"/>
  <c r="C3009" i="7"/>
  <c r="C3010" i="7"/>
  <c r="C3011" i="7"/>
  <c r="C1408" i="7"/>
  <c r="C311" i="7"/>
  <c r="C3012" i="7"/>
  <c r="C3013" i="7"/>
  <c r="C1409" i="7"/>
  <c r="C3014" i="7"/>
  <c r="C3015" i="7"/>
  <c r="C3016" i="7"/>
  <c r="C3017" i="7"/>
  <c r="C3018" i="7"/>
  <c r="C312" i="7"/>
  <c r="C313" i="7"/>
  <c r="C3019" i="7"/>
  <c r="C3020" i="7"/>
  <c r="C3021" i="7"/>
  <c r="C3022" i="7"/>
  <c r="C3023" i="7"/>
  <c r="C741" i="7"/>
  <c r="C3024" i="7"/>
  <c r="C3025" i="7"/>
  <c r="C3026" i="7"/>
  <c r="C3027" i="7"/>
  <c r="C1410" i="7"/>
  <c r="C742" i="7"/>
  <c r="C3028" i="7"/>
  <c r="C1411" i="7"/>
  <c r="C15" i="7"/>
  <c r="C743" i="7"/>
  <c r="C3029" i="7"/>
  <c r="C314" i="7"/>
  <c r="C3030" i="7"/>
  <c r="C3031" i="7"/>
  <c r="C1412" i="7"/>
  <c r="C1413" i="7"/>
  <c r="C3032" i="7"/>
  <c r="C1414" i="7"/>
  <c r="C3033" i="7"/>
  <c r="C1415" i="7"/>
  <c r="C3034" i="7"/>
  <c r="C744" i="7"/>
  <c r="C3035" i="7"/>
  <c r="C3036" i="7"/>
  <c r="C1416" i="7"/>
  <c r="C1417" i="7"/>
  <c r="C1418" i="7"/>
  <c r="C3037" i="7"/>
  <c r="C113" i="7"/>
  <c r="C3038" i="7"/>
  <c r="C315" i="7"/>
  <c r="C1419" i="7"/>
  <c r="C1420" i="7"/>
  <c r="C1421" i="7"/>
  <c r="C3039" i="7"/>
  <c r="C3040" i="7"/>
  <c r="C1422" i="7"/>
  <c r="C745" i="7"/>
  <c r="C114" i="7"/>
  <c r="C1423" i="7"/>
  <c r="C3041" i="7"/>
  <c r="C3042" i="7"/>
  <c r="C1424" i="7"/>
  <c r="C3043" i="7"/>
  <c r="C746" i="7"/>
  <c r="C747" i="7"/>
  <c r="C3044" i="7"/>
  <c r="C3045" i="7"/>
  <c r="C3046" i="7"/>
  <c r="C1425" i="7"/>
  <c r="C316" i="7"/>
  <c r="C317" i="7"/>
  <c r="C1426" i="7"/>
  <c r="C748" i="7"/>
  <c r="C749" i="7"/>
  <c r="C1427" i="7"/>
  <c r="C750" i="7"/>
  <c r="C3047" i="7"/>
  <c r="C3048" i="7"/>
  <c r="C751" i="7"/>
  <c r="C752" i="7"/>
  <c r="C1428" i="7"/>
  <c r="C3049" i="7"/>
  <c r="C753" i="7"/>
  <c r="C3050" i="7"/>
  <c r="C1429" i="7"/>
  <c r="C1430" i="7"/>
  <c r="C3051" i="7"/>
  <c r="C3052" i="7"/>
  <c r="C3053" i="7"/>
  <c r="C3054" i="7"/>
  <c r="C3055" i="7"/>
  <c r="C42" i="7"/>
  <c r="C754" i="7"/>
  <c r="C3056" i="7"/>
  <c r="C1431" i="7"/>
  <c r="C318" i="7"/>
  <c r="C755" i="7"/>
  <c r="C3057" i="7"/>
  <c r="C756" i="7"/>
  <c r="C319" i="7"/>
  <c r="C16" i="7"/>
  <c r="C3058" i="7"/>
  <c r="C320" i="7"/>
  <c r="C3059" i="7"/>
  <c r="C3060" i="7"/>
  <c r="C43" i="7"/>
  <c r="C3061" i="7"/>
  <c r="C1432" i="7"/>
  <c r="C3062" i="7"/>
  <c r="C321" i="7"/>
  <c r="C3063" i="7"/>
  <c r="C3064" i="7"/>
  <c r="C1433" i="7"/>
  <c r="C3065" i="7"/>
  <c r="C757" i="7"/>
  <c r="C758" i="7"/>
  <c r="C759" i="7"/>
  <c r="C3066" i="7"/>
  <c r="C3067" i="7"/>
  <c r="C3068" i="7"/>
  <c r="C322" i="7"/>
  <c r="C760" i="7"/>
  <c r="C3069" i="7"/>
  <c r="C323" i="7"/>
  <c r="C3070" i="7"/>
  <c r="C3071" i="7"/>
  <c r="C3072" i="7"/>
  <c r="C324" i="7"/>
  <c r="C325" i="7"/>
  <c r="C3073" i="7"/>
  <c r="C761" i="7"/>
  <c r="C3074" i="7"/>
  <c r="C3075" i="7"/>
  <c r="C3076" i="7"/>
  <c r="C3077" i="7"/>
  <c r="C762" i="7"/>
  <c r="C3078" i="7"/>
  <c r="C3079" i="7"/>
  <c r="C1434" i="7"/>
  <c r="C3080" i="7"/>
  <c r="C763" i="7"/>
  <c r="C764" i="7"/>
  <c r="C3081" i="7"/>
  <c r="C115" i="7"/>
  <c r="C3082" i="7"/>
  <c r="C765" i="7"/>
  <c r="C766" i="7"/>
  <c r="C3083" i="7"/>
  <c r="C767" i="7"/>
  <c r="C1435" i="7"/>
  <c r="C1436" i="7"/>
  <c r="C116" i="7"/>
  <c r="C3084" i="7"/>
  <c r="C1437" i="7"/>
  <c r="C3085" i="7"/>
  <c r="C1438" i="7"/>
  <c r="C3086" i="7"/>
  <c r="C326" i="7"/>
  <c r="C3087" i="7"/>
  <c r="C3088" i="7"/>
  <c r="C3089" i="7"/>
  <c r="C3090" i="7"/>
  <c r="C1439" i="7"/>
  <c r="C3091" i="7"/>
  <c r="C3092" i="7"/>
  <c r="C768" i="7"/>
  <c r="C3093" i="7"/>
  <c r="C769" i="7"/>
  <c r="C3094" i="7"/>
  <c r="C3095" i="7"/>
  <c r="C3096" i="7"/>
  <c r="C3097" i="7"/>
  <c r="C3098" i="7"/>
  <c r="C327" i="7"/>
  <c r="C7" i="7"/>
  <c r="C3099" i="7"/>
  <c r="C3100" i="7"/>
  <c r="C117" i="7"/>
  <c r="C3101" i="7"/>
  <c r="C3102" i="7"/>
  <c r="C3103" i="7"/>
  <c r="C1440" i="7"/>
  <c r="C770" i="7"/>
  <c r="C3104" i="7"/>
  <c r="C3105" i="7"/>
  <c r="C3106" i="7"/>
  <c r="C328" i="7"/>
  <c r="C1441" i="7"/>
  <c r="C3107" i="7"/>
  <c r="C329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1442" i="7"/>
  <c r="C3121" i="7"/>
  <c r="C3122" i="7"/>
  <c r="C1443" i="7"/>
  <c r="C3123" i="7"/>
  <c r="C330" i="7"/>
  <c r="C3124" i="7"/>
  <c r="C1444" i="7"/>
  <c r="C3125" i="7"/>
  <c r="C1445" i="7"/>
  <c r="C1446" i="7"/>
  <c r="C3126" i="7"/>
  <c r="C3127" i="7"/>
  <c r="C3128" i="7"/>
  <c r="C3129" i="7"/>
  <c r="C3130" i="7"/>
  <c r="C3131" i="7"/>
  <c r="C3132" i="7"/>
  <c r="C771" i="7"/>
  <c r="C3133" i="7"/>
  <c r="C1447" i="7"/>
  <c r="C3134" i="7"/>
  <c r="C772" i="7"/>
  <c r="C3135" i="7"/>
  <c r="C3136" i="7"/>
  <c r="C3137" i="7"/>
  <c r="C3138" i="7"/>
  <c r="C3139" i="7"/>
  <c r="C1448" i="7"/>
  <c r="C3140" i="7"/>
  <c r="C773" i="7"/>
  <c r="C3141" i="7"/>
  <c r="C1449" i="7"/>
  <c r="C1450" i="7"/>
  <c r="C3142" i="7"/>
  <c r="C3143" i="7"/>
  <c r="C1451" i="7"/>
  <c r="C3144" i="7"/>
  <c r="C1452" i="7"/>
  <c r="C3145" i="7"/>
  <c r="C1453" i="7"/>
  <c r="C331" i="7"/>
  <c r="C1454" i="7"/>
  <c r="C774" i="7"/>
  <c r="C775" i="7"/>
  <c r="C1455" i="7"/>
  <c r="C3146" i="7"/>
  <c r="C1456" i="7"/>
  <c r="C1457" i="7"/>
  <c r="C3147" i="7"/>
  <c r="C3148" i="7"/>
  <c r="C3149" i="7"/>
  <c r="C1458" i="7"/>
  <c r="C1459" i="7"/>
  <c r="C3150" i="7"/>
  <c r="C3151" i="7"/>
  <c r="C332" i="7"/>
  <c r="C3152" i="7"/>
  <c r="C3153" i="7"/>
  <c r="C1460" i="7"/>
  <c r="C3154" i="7"/>
  <c r="C3155" i="7"/>
  <c r="C3156" i="7"/>
  <c r="C3157" i="7"/>
  <c r="C3158" i="7"/>
  <c r="C3159" i="7"/>
  <c r="C3160" i="7"/>
  <c r="C776" i="7"/>
  <c r="C3161" i="7"/>
  <c r="C1461" i="7"/>
  <c r="C3162" i="7"/>
  <c r="C3163" i="7"/>
  <c r="C777" i="7"/>
  <c r="C778" i="7"/>
  <c r="C3164" i="7"/>
  <c r="C1462" i="7"/>
  <c r="C3165" i="7"/>
  <c r="C3166" i="7"/>
  <c r="C333" i="7"/>
  <c r="C3167" i="7"/>
  <c r="C3168" i="7"/>
  <c r="C3169" i="7"/>
  <c r="C3170" i="7"/>
  <c r="C334" i="7"/>
  <c r="C3171" i="7"/>
  <c r="C779" i="7"/>
  <c r="C780" i="7"/>
  <c r="C1463" i="7"/>
  <c r="C335" i="7"/>
  <c r="C3172" i="7"/>
  <c r="C1464" i="7"/>
  <c r="C1465" i="7"/>
  <c r="C781" i="7"/>
  <c r="C3173" i="7"/>
  <c r="C782" i="7"/>
  <c r="C1466" i="7"/>
  <c r="C1467" i="7"/>
  <c r="C17" i="7"/>
  <c r="C3174" i="7"/>
  <c r="C1468" i="7"/>
  <c r="C1469" i="7"/>
  <c r="C3175" i="7"/>
  <c r="C1470" i="7"/>
  <c r="C1471" i="7"/>
  <c r="C3176" i="7"/>
  <c r="C3177" i="7"/>
  <c r="C783" i="7"/>
  <c r="C3178" i="7"/>
  <c r="C336" i="7"/>
  <c r="C3179" i="7"/>
  <c r="C337" i="7"/>
  <c r="C118" i="7"/>
  <c r="C3180" i="7"/>
  <c r="C3181" i="7"/>
  <c r="C3182" i="7"/>
  <c r="C1472" i="7"/>
  <c r="C1473" i="7"/>
  <c r="C1474" i="7"/>
  <c r="C338" i="7"/>
  <c r="C1475" i="7"/>
  <c r="C3183" i="7"/>
  <c r="C1476" i="7"/>
  <c r="C3184" i="7"/>
  <c r="C3185" i="7"/>
  <c r="C3186" i="7"/>
  <c r="C339" i="7"/>
  <c r="C1477" i="7"/>
  <c r="C3187" i="7"/>
  <c r="C784" i="7"/>
  <c r="C3188" i="7"/>
  <c r="C1478" i="7"/>
  <c r="C785" i="7"/>
  <c r="C1479" i="7"/>
  <c r="C1480" i="7"/>
  <c r="C3189" i="7"/>
  <c r="C3190" i="7"/>
  <c r="C1481" i="7"/>
  <c r="C1482" i="7"/>
  <c r="C3191" i="7"/>
  <c r="C786" i="7"/>
  <c r="C787" i="7"/>
  <c r="C3192" i="7"/>
  <c r="C788" i="7"/>
  <c r="C3193" i="7"/>
  <c r="C3194" i="7"/>
  <c r="C3195" i="7"/>
  <c r="C3196" i="7"/>
  <c r="C3197" i="7"/>
  <c r="C3198" i="7"/>
  <c r="C3199" i="7"/>
  <c r="C3200" i="7"/>
  <c r="C3201" i="7"/>
  <c r="C340" i="7"/>
  <c r="C3202" i="7"/>
  <c r="C3203" i="7"/>
  <c r="C3204" i="7"/>
  <c r="C3205" i="7"/>
  <c r="C3206" i="7"/>
  <c r="C3207" i="7"/>
  <c r="C3208" i="7"/>
  <c r="C3209" i="7"/>
  <c r="C789" i="7"/>
  <c r="C3210" i="7"/>
  <c r="C3211" i="7"/>
  <c r="C3212" i="7"/>
  <c r="C1483" i="7"/>
  <c r="C3213" i="7"/>
  <c r="C3214" i="7"/>
  <c r="C3215" i="7"/>
  <c r="C790" i="7"/>
  <c r="C1484" i="7"/>
  <c r="C3216" i="7"/>
  <c r="C3217" i="7"/>
  <c r="C3218" i="7"/>
  <c r="C3219" i="7"/>
  <c r="C3220" i="7"/>
  <c r="C3221" i="7"/>
  <c r="C3222" i="7"/>
  <c r="C3223" i="7"/>
  <c r="C3224" i="7"/>
  <c r="C3225" i="7"/>
  <c r="C1485" i="7"/>
  <c r="C3226" i="7"/>
  <c r="C3227" i="7"/>
  <c r="C3228" i="7"/>
  <c r="C3229" i="7"/>
  <c r="C1486" i="7"/>
  <c r="C3230" i="7"/>
  <c r="C119" i="7"/>
  <c r="C3231" i="7"/>
  <c r="C120" i="7"/>
  <c r="C3232" i="7"/>
  <c r="C791" i="7"/>
  <c r="C3233" i="7"/>
  <c r="C3234" i="7"/>
  <c r="C3235" i="7"/>
  <c r="C3236" i="7"/>
  <c r="C3237" i="7"/>
  <c r="C3238" i="7"/>
  <c r="C1487" i="7"/>
  <c r="C3239" i="7"/>
  <c r="C3240" i="7"/>
  <c r="C3241" i="7"/>
  <c r="C792" i="7"/>
  <c r="C3242" i="7"/>
  <c r="C1488" i="7"/>
  <c r="C3243" i="7"/>
  <c r="C1489" i="7"/>
  <c r="C3244" i="7"/>
  <c r="C3245" i="7"/>
  <c r="C1490" i="7"/>
  <c r="C341" i="7"/>
  <c r="C3246" i="7"/>
  <c r="C3247" i="7"/>
  <c r="C3248" i="7"/>
  <c r="C3249" i="7"/>
  <c r="C3250" i="7"/>
  <c r="C3251" i="7"/>
  <c r="C3252" i="7"/>
  <c r="C1491" i="7"/>
  <c r="C3253" i="7"/>
  <c r="C3254" i="7"/>
  <c r="C3255" i="7"/>
  <c r="C3256" i="7"/>
  <c r="C3257" i="7"/>
  <c r="C3258" i="7"/>
  <c r="C3259" i="7"/>
  <c r="C3260" i="7"/>
  <c r="C342" i="7"/>
  <c r="C343" i="7"/>
  <c r="C3261" i="7"/>
  <c r="C3262" i="7"/>
  <c r="C793" i="7"/>
  <c r="C794" i="7"/>
  <c r="C795" i="7"/>
  <c r="C1492" i="7"/>
  <c r="C1493" i="7"/>
  <c r="C121" i="7"/>
  <c r="C3263" i="7"/>
  <c r="C3264" i="7"/>
  <c r="C3265" i="7"/>
  <c r="C3266" i="7"/>
  <c r="C3267" i="7"/>
  <c r="C3268" i="7"/>
  <c r="C3269" i="7"/>
  <c r="C3270" i="7"/>
  <c r="C3271" i="7"/>
  <c r="C3272" i="7"/>
  <c r="C796" i="7"/>
  <c r="C3273" i="7"/>
  <c r="C3274" i="7"/>
  <c r="C3275" i="7"/>
  <c r="C3276" i="7"/>
  <c r="C3277" i="7"/>
  <c r="C3278" i="7"/>
  <c r="C3279" i="7"/>
  <c r="C3280" i="7"/>
  <c r="C3281" i="7"/>
  <c r="C797" i="7"/>
  <c r="C3282" i="7"/>
  <c r="C3283" i="7"/>
  <c r="C3284" i="7"/>
  <c r="C3285" i="7"/>
  <c r="C3286" i="7"/>
  <c r="C1494" i="7"/>
  <c r="C1495" i="7"/>
  <c r="C1496" i="7"/>
  <c r="C344" i="7"/>
  <c r="C3287" i="7"/>
  <c r="C3288" i="7"/>
  <c r="C3289" i="7"/>
  <c r="C1497" i="7"/>
  <c r="C3290" i="7"/>
  <c r="C3291" i="7"/>
  <c r="C3292" i="7"/>
  <c r="C1498" i="7"/>
  <c r="C3293" i="7"/>
  <c r="C3294" i="7"/>
  <c r="C3295" i="7"/>
  <c r="C3296" i="7"/>
  <c r="C3297" i="7"/>
  <c r="C1499" i="7"/>
  <c r="C18" i="7"/>
  <c r="C3298" i="7"/>
  <c r="C1500" i="7"/>
  <c r="C3299" i="7"/>
  <c r="C3300" i="7"/>
  <c r="C3301" i="7"/>
  <c r="C3302" i="7"/>
  <c r="C3303" i="7"/>
  <c r="C1501" i="7"/>
  <c r="C1502" i="7"/>
  <c r="C1503" i="7"/>
  <c r="C798" i="7"/>
  <c r="C3304" i="7"/>
  <c r="C3305" i="7"/>
  <c r="C345" i="7"/>
  <c r="C3306" i="7"/>
  <c r="C3307" i="7"/>
  <c r="C346" i="7"/>
  <c r="C3308" i="7"/>
  <c r="C122" i="7"/>
  <c r="C3309" i="7"/>
  <c r="C3310" i="7"/>
  <c r="C3311" i="7"/>
  <c r="C1504" i="7"/>
  <c r="C1505" i="7"/>
  <c r="C3312" i="7"/>
  <c r="C799" i="7"/>
  <c r="C3313" i="7"/>
  <c r="C3314" i="7"/>
  <c r="C800" i="7"/>
  <c r="C3315" i="7"/>
  <c r="C3316" i="7"/>
  <c r="C1506" i="7"/>
  <c r="C3317" i="7"/>
  <c r="C3318" i="7"/>
  <c r="C1507" i="7"/>
  <c r="C3319" i="7"/>
  <c r="C1508" i="7"/>
  <c r="C3320" i="7"/>
  <c r="C3321" i="7"/>
  <c r="C3322" i="7"/>
  <c r="C3323" i="7"/>
  <c r="C1509" i="7"/>
  <c r="C3324" i="7"/>
  <c r="C3325" i="7"/>
  <c r="C3326" i="7"/>
  <c r="C347" i="7"/>
  <c r="C3327" i="7"/>
  <c r="C3328" i="7"/>
  <c r="C3329" i="7"/>
  <c r="C3330" i="7"/>
  <c r="C3331" i="7"/>
  <c r="C3332" i="7"/>
  <c r="C1510" i="7"/>
  <c r="C3333" i="7"/>
  <c r="C3334" i="7"/>
  <c r="C3335" i="7"/>
  <c r="C1511" i="7"/>
  <c r="C3336" i="7"/>
  <c r="C3337" i="7"/>
  <c r="C3338" i="7"/>
  <c r="C3339" i="7"/>
  <c r="C3340" i="7"/>
  <c r="C3341" i="7"/>
  <c r="C3342" i="7"/>
  <c r="C3343" i="7"/>
  <c r="C3344" i="7"/>
  <c r="C123" i="7"/>
  <c r="C3345" i="7"/>
  <c r="C3346" i="7"/>
  <c r="C124" i="7"/>
  <c r="C3347" i="7"/>
  <c r="C1512" i="7"/>
  <c r="C3348" i="7"/>
  <c r="C3349" i="7"/>
  <c r="C3350" i="7"/>
  <c r="C3351" i="7"/>
  <c r="C3352" i="7"/>
  <c r="C3353" i="7"/>
  <c r="C3354" i="7"/>
  <c r="C3355" i="7"/>
  <c r="C1513" i="7"/>
  <c r="C3356" i="7"/>
  <c r="C3357" i="7"/>
  <c r="C3358" i="7"/>
  <c r="C3359" i="7"/>
  <c r="C1514" i="7"/>
  <c r="C3360" i="7"/>
  <c r="C3361" i="7"/>
  <c r="C1515" i="7"/>
  <c r="C3362" i="7"/>
  <c r="C3363" i="7"/>
  <c r="C3364" i="7"/>
  <c r="C1516" i="7"/>
  <c r="C3365" i="7"/>
  <c r="C125" i="7"/>
  <c r="C3366" i="7"/>
  <c r="C3367" i="7"/>
  <c r="C1517" i="7"/>
  <c r="C3368" i="7"/>
  <c r="C3369" i="7"/>
  <c r="C3370" i="7"/>
  <c r="C3371" i="7"/>
  <c r="C3372" i="7"/>
  <c r="C1518" i="7"/>
  <c r="C3373" i="7"/>
  <c r="C3374" i="7"/>
  <c r="C801" i="7"/>
  <c r="C3375" i="7"/>
  <c r="C3376" i="7"/>
  <c r="C3377" i="7"/>
  <c r="C1519" i="7"/>
  <c r="C3378" i="7"/>
  <c r="C8" i="7"/>
  <c r="C802" i="7"/>
  <c r="C3379" i="7"/>
  <c r="C3380" i="7"/>
  <c r="C1520" i="7"/>
  <c r="C3381" i="7"/>
  <c r="C3382" i="7"/>
  <c r="C3383" i="7"/>
  <c r="C3384" i="7"/>
  <c r="C3385" i="7"/>
  <c r="C3386" i="7"/>
  <c r="C1521" i="7"/>
  <c r="C3387" i="7"/>
  <c r="C803" i="7"/>
  <c r="C804" i="7"/>
  <c r="C3388" i="7"/>
  <c r="C3389" i="7"/>
  <c r="C3390" i="7"/>
  <c r="C805" i="7"/>
  <c r="C3391" i="7"/>
  <c r="C3392" i="7"/>
  <c r="C806" i="7"/>
  <c r="C3393" i="7"/>
  <c r="C3394" i="7"/>
  <c r="C1522" i="7"/>
  <c r="C3395" i="7"/>
  <c r="C3396" i="7"/>
  <c r="C1523" i="7"/>
  <c r="C3397" i="7"/>
  <c r="C3398" i="7"/>
  <c r="C348" i="7"/>
  <c r="C3399" i="7"/>
  <c r="C3400" i="7"/>
  <c r="C1524" i="7"/>
  <c r="C3401" i="7"/>
  <c r="C3402" i="7"/>
  <c r="C3403" i="7"/>
  <c r="C3404" i="7"/>
  <c r="C3405" i="7"/>
  <c r="C1525" i="7"/>
  <c r="C3406" i="7"/>
  <c r="C3407" i="7"/>
  <c r="C3408" i="7"/>
  <c r="C3409" i="7"/>
  <c r="C3410" i="7"/>
  <c r="C3411" i="7"/>
  <c r="C1526" i="7"/>
  <c r="C3412" i="7"/>
  <c r="C1527" i="7"/>
  <c r="C3413" i="7"/>
  <c r="C3414" i="7"/>
  <c r="C1528" i="7"/>
  <c r="C3415" i="7"/>
  <c r="C1529" i="7"/>
  <c r="C3416" i="7"/>
  <c r="C3417" i="7"/>
  <c r="C3418" i="7"/>
  <c r="C3419" i="7"/>
  <c r="C3420" i="7"/>
  <c r="C1530" i="7"/>
  <c r="C1531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9" i="7"/>
  <c r="C3436" i="7"/>
  <c r="C3437" i="7"/>
  <c r="C3438" i="7"/>
  <c r="C3439" i="7"/>
  <c r="C3440" i="7"/>
  <c r="C3441" i="7"/>
  <c r="C3442" i="7"/>
  <c r="C1532" i="7"/>
  <c r="C3443" i="7"/>
  <c r="C3444" i="7"/>
  <c r="C3445" i="7"/>
  <c r="C3446" i="7"/>
  <c r="C3447" i="7"/>
  <c r="C3448" i="7"/>
  <c r="C3449" i="7"/>
  <c r="C3450" i="7"/>
  <c r="C1533" i="7"/>
  <c r="C3451" i="7"/>
  <c r="C3452" i="7"/>
  <c r="C3453" i="7"/>
  <c r="C3454" i="7"/>
  <c r="C3455" i="7"/>
  <c r="C1534" i="7"/>
  <c r="C1535" i="7"/>
  <c r="C3456" i="7"/>
  <c r="C3457" i="7"/>
  <c r="C126" i="7"/>
  <c r="C3458" i="7"/>
  <c r="C807" i="7"/>
  <c r="C3459" i="7"/>
  <c r="C3460" i="7"/>
  <c r="C808" i="7"/>
  <c r="C3461" i="7"/>
  <c r="C3462" i="7"/>
  <c r="C350" i="7"/>
  <c r="C1536" i="7"/>
  <c r="C1537" i="7"/>
  <c r="C127" i="7"/>
  <c r="C351" i="7"/>
  <c r="C3463" i="7"/>
  <c r="C3464" i="7"/>
  <c r="C352" i="7"/>
  <c r="C3465" i="7"/>
  <c r="C128" i="7"/>
  <c r="C1538" i="7"/>
  <c r="C809" i="7"/>
  <c r="C129" i="7"/>
  <c r="C1539" i="7"/>
  <c r="C3466" i="7"/>
  <c r="C353" i="7"/>
  <c r="C3467" i="7"/>
  <c r="C1540" i="7"/>
  <c r="C1541" i="7"/>
  <c r="C1542" i="7"/>
  <c r="C3468" i="7"/>
  <c r="C3469" i="7"/>
  <c r="C3470" i="7"/>
  <c r="C1543" i="7"/>
  <c r="C810" i="7"/>
  <c r="C354" i="7"/>
  <c r="C811" i="7"/>
  <c r="C3471" i="7"/>
  <c r="C812" i="7"/>
  <c r="C3472" i="7"/>
  <c r="C1544" i="7"/>
  <c r="C44" i="7"/>
  <c r="C355" i="7"/>
  <c r="C356" i="7"/>
  <c r="C3473" i="7"/>
  <c r="C813" i="7"/>
  <c r="C814" i="7"/>
  <c r="C1545" i="7"/>
  <c r="C130" i="7"/>
  <c r="C3474" i="7"/>
  <c r="C1546" i="7"/>
  <c r="C45" i="7"/>
  <c r="C3475" i="7"/>
  <c r="C1547" i="7"/>
  <c r="C3476" i="7"/>
  <c r="C1548" i="7"/>
  <c r="C815" i="7"/>
  <c r="C816" i="7"/>
  <c r="C3477" i="7"/>
  <c r="C3478" i="7"/>
  <c r="C1549" i="7"/>
  <c r="C3479" i="7"/>
  <c r="C817" i="7"/>
  <c r="C3480" i="7"/>
  <c r="C357" i="7"/>
  <c r="C818" i="7"/>
  <c r="C358" i="7"/>
  <c r="C3481" i="7"/>
  <c r="C3482" i="7"/>
  <c r="C359" i="7"/>
  <c r="C3483" i="7"/>
  <c r="C1550" i="7"/>
  <c r="C3484" i="7"/>
  <c r="C3485" i="7"/>
  <c r="C3486" i="7"/>
  <c r="C3487" i="7"/>
  <c r="C1551" i="7"/>
  <c r="C3488" i="7"/>
  <c r="C819" i="7"/>
  <c r="C1552" i="7"/>
  <c r="C3489" i="7"/>
  <c r="C1553" i="7"/>
  <c r="C1554" i="7"/>
  <c r="C3490" i="7"/>
  <c r="C3491" i="7"/>
  <c r="C3492" i="7"/>
  <c r="C820" i="7"/>
  <c r="C3493" i="7"/>
  <c r="C821" i="7"/>
  <c r="C3494" i="7"/>
  <c r="C3495" i="7"/>
  <c r="C3496" i="7"/>
  <c r="C3497" i="7"/>
  <c r="C3498" i="7"/>
  <c r="C3499" i="7"/>
  <c r="C3500" i="7"/>
  <c r="C3501" i="7"/>
  <c r="C3502" i="7"/>
  <c r="C3503" i="7"/>
  <c r="C1555" i="7"/>
  <c r="C3504" i="7"/>
  <c r="C3505" i="7"/>
  <c r="C3506" i="7"/>
  <c r="C3507" i="7"/>
  <c r="C3508" i="7"/>
  <c r="C3509" i="7"/>
  <c r="C3510" i="7"/>
  <c r="C3511" i="7"/>
  <c r="C822" i="7"/>
  <c r="C3512" i="7"/>
  <c r="C3513" i="7"/>
  <c r="C3514" i="7"/>
  <c r="C360" i="7"/>
  <c r="C823" i="7"/>
  <c r="C3515" i="7"/>
  <c r="C361" i="7"/>
  <c r="C3516" i="7"/>
  <c r="C3517" i="7"/>
  <c r="C3518" i="7"/>
  <c r="C1556" i="7"/>
  <c r="C3519" i="7"/>
  <c r="C3520" i="7"/>
  <c r="C3521" i="7"/>
  <c r="C824" i="7"/>
  <c r="C1557" i="7"/>
  <c r="C3522" i="7"/>
  <c r="C3523" i="7"/>
  <c r="C3524" i="7"/>
  <c r="C3525" i="7"/>
  <c r="C362" i="7"/>
  <c r="C1558" i="7"/>
  <c r="C3526" i="7"/>
  <c r="C3527" i="7"/>
  <c r="C1559" i="7"/>
  <c r="C1560" i="7"/>
  <c r="C1561" i="7"/>
  <c r="C3528" i="7"/>
  <c r="C3529" i="7"/>
  <c r="C3530" i="7"/>
  <c r="C3531" i="7"/>
  <c r="C363" i="7"/>
  <c r="C1562" i="7"/>
  <c r="C1563" i="7"/>
  <c r="C3532" i="7"/>
  <c r="C364" i="7"/>
  <c r="C3533" i="7"/>
  <c r="C3534" i="7"/>
  <c r="C3535" i="7"/>
  <c r="C3536" i="7"/>
  <c r="C46" i="7"/>
  <c r="C3537" i="7"/>
  <c r="C3538" i="7"/>
  <c r="C365" i="7"/>
  <c r="C3539" i="7"/>
  <c r="C3540" i="7"/>
  <c r="C825" i="7"/>
  <c r="C3541" i="7"/>
  <c r="C3542" i="7"/>
  <c r="C3543" i="7"/>
  <c r="C3544" i="7"/>
  <c r="C3545" i="7"/>
  <c r="C3546" i="7"/>
  <c r="C3547" i="7"/>
  <c r="C3548" i="7"/>
  <c r="C826" i="7"/>
  <c r="C3549" i="7"/>
  <c r="C3550" i="7"/>
  <c r="C1564" i="7"/>
  <c r="C3551" i="7"/>
  <c r="C3552" i="7"/>
  <c r="C131" i="7"/>
  <c r="C3553" i="7"/>
  <c r="C3554" i="7"/>
  <c r="C366" i="7"/>
  <c r="C3555" i="7"/>
  <c r="C47" i="7"/>
  <c r="C1565" i="7"/>
  <c r="C3556" i="7"/>
  <c r="C3557" i="7"/>
  <c r="C3558" i="7"/>
  <c r="C3559" i="7"/>
  <c r="C3560" i="7"/>
  <c r="C1566" i="7"/>
  <c r="C827" i="7"/>
  <c r="C367" i="7"/>
  <c r="C3561" i="7"/>
  <c r="C828" i="7"/>
  <c r="C132" i="7"/>
  <c r="C829" i="7"/>
  <c r="C3562" i="7"/>
  <c r="C1567" i="7"/>
  <c r="C1568" i="7"/>
  <c r="C3563" i="7"/>
  <c r="C3564" i="7"/>
  <c r="C3565" i="7"/>
  <c r="C3566" i="7"/>
  <c r="C3567" i="7"/>
  <c r="C3568" i="7"/>
  <c r="C3569" i="7"/>
  <c r="C1569" i="7"/>
  <c r="C830" i="7"/>
  <c r="C368" i="7"/>
  <c r="C1570" i="7"/>
  <c r="C1571" i="7"/>
  <c r="C1572" i="7"/>
  <c r="C831" i="7"/>
  <c r="C1573" i="7"/>
  <c r="C1574" i="7"/>
  <c r="C3570" i="7"/>
  <c r="C832" i="7"/>
  <c r="C3571" i="7"/>
  <c r="C3572" i="7"/>
  <c r="C3573" i="7"/>
  <c r="C1575" i="7"/>
  <c r="C1576" i="7"/>
  <c r="C1577" i="7"/>
  <c r="C1578" i="7"/>
  <c r="C3574" i="7"/>
  <c r="C3575" i="7"/>
  <c r="C3576" i="7"/>
  <c r="C3577" i="7"/>
  <c r="C1579" i="7"/>
  <c r="C833" i="7"/>
  <c r="C3578" i="7"/>
  <c r="C834" i="7"/>
  <c r="C3579" i="7"/>
  <c r="C1580" i="7"/>
  <c r="C1581" i="7"/>
  <c r="C1582" i="7"/>
  <c r="C369" i="7"/>
  <c r="C835" i="7"/>
  <c r="C3580" i="7"/>
  <c r="C133" i="7"/>
  <c r="C3581" i="7"/>
  <c r="C836" i="7"/>
  <c r="C3582" i="7"/>
  <c r="C837" i="7"/>
  <c r="C3583" i="7"/>
  <c r="C1583" i="7"/>
  <c r="C1584" i="7"/>
  <c r="C1585" i="7"/>
  <c r="C3584" i="7"/>
  <c r="C3585" i="7"/>
  <c r="C838" i="7"/>
  <c r="C1586" i="7"/>
  <c r="C839" i="7"/>
  <c r="C134" i="7"/>
  <c r="C3586" i="7"/>
  <c r="C3587" i="7"/>
  <c r="C1587" i="7"/>
  <c r="C840" i="7"/>
  <c r="C3588" i="7"/>
  <c r="C1588" i="7"/>
  <c r="C135" i="7"/>
  <c r="C3589" i="7"/>
  <c r="C1589" i="7"/>
  <c r="C841" i="7"/>
  <c r="C3590" i="7"/>
  <c r="C3591" i="7"/>
  <c r="C3592" i="7"/>
  <c r="C1590" i="7"/>
  <c r="C3593" i="7"/>
  <c r="C1591" i="7"/>
  <c r="C370" i="7"/>
  <c r="C3594" i="7"/>
  <c r="C371" i="7"/>
  <c r="C3595" i="7"/>
  <c r="C3596" i="7"/>
  <c r="C3597" i="7"/>
  <c r="C3598" i="7"/>
  <c r="C3599" i="7"/>
  <c r="C3600" i="7"/>
  <c r="C1592" i="7"/>
  <c r="C1593" i="7"/>
  <c r="C1594" i="7"/>
  <c r="C842" i="7"/>
  <c r="C372" i="7"/>
  <c r="C3601" i="7"/>
  <c r="C3602" i="7"/>
  <c r="C3603" i="7"/>
  <c r="C373" i="7"/>
  <c r="C3604" i="7"/>
  <c r="C1595" i="7"/>
  <c r="C1596" i="7"/>
  <c r="C3605" i="7"/>
  <c r="C3606" i="7"/>
  <c r="C374" i="7"/>
  <c r="C843" i="7"/>
  <c r="C1597" i="7"/>
  <c r="C1598" i="7"/>
  <c r="C1599" i="7"/>
  <c r="C48" i="7"/>
  <c r="C1600" i="7"/>
  <c r="C1601" i="7"/>
  <c r="C844" i="7"/>
  <c r="C845" i="7"/>
  <c r="C3607" i="7"/>
  <c r="C375" i="7"/>
  <c r="C3608" i="7"/>
  <c r="C1602" i="7"/>
  <c r="C3609" i="7"/>
  <c r="C846" i="7"/>
  <c r="C1603" i="7"/>
  <c r="C1604" i="7"/>
  <c r="C1605" i="7"/>
  <c r="C3610" i="7"/>
  <c r="C3611" i="7"/>
  <c r="C136" i="7"/>
  <c r="C3612" i="7"/>
  <c r="C3613" i="7"/>
  <c r="C376" i="7"/>
  <c r="C1606" i="7"/>
  <c r="C847" i="7"/>
  <c r="C1607" i="7"/>
  <c r="C1608" i="7"/>
  <c r="C3614" i="7"/>
  <c r="C3615" i="7"/>
  <c r="C3616" i="7"/>
  <c r="C377" i="7"/>
  <c r="C3617" i="7"/>
  <c r="C3618" i="7"/>
  <c r="C3619" i="7"/>
  <c r="C1609" i="7"/>
  <c r="C378" i="7"/>
  <c r="C3620" i="7"/>
  <c r="C3621" i="7"/>
  <c r="C3622" i="7"/>
  <c r="C1610" i="7"/>
  <c r="C3623" i="7"/>
  <c r="C848" i="7"/>
  <c r="C3624" i="7"/>
  <c r="C3625" i="7"/>
  <c r="C3626" i="7"/>
  <c r="C3627" i="7"/>
  <c r="C1611" i="7"/>
  <c r="C3628" i="7"/>
  <c r="C137" i="7"/>
  <c r="C849" i="7"/>
  <c r="C3629" i="7"/>
  <c r="C850" i="7"/>
  <c r="C3630" i="7"/>
  <c r="C1612" i="7"/>
  <c r="C3631" i="7"/>
  <c r="C3632" i="7"/>
  <c r="C851" i="7"/>
  <c r="C3633" i="7"/>
  <c r="C1613" i="7"/>
  <c r="C1614" i="7"/>
  <c r="C852" i="7"/>
  <c r="C1615" i="7"/>
  <c r="C853" i="7"/>
  <c r="C3634" i="7"/>
  <c r="C3635" i="7"/>
  <c r="C854" i="7"/>
  <c r="C3636" i="7"/>
  <c r="C855" i="7"/>
  <c r="C856" i="7"/>
  <c r="C857" i="7"/>
  <c r="C858" i="7"/>
  <c r="C3637" i="7"/>
  <c r="C3638" i="7"/>
  <c r="C3639" i="7"/>
  <c r="C859" i="7"/>
  <c r="C860" i="7"/>
  <c r="C1616" i="7"/>
  <c r="C1617" i="7"/>
  <c r="C3640" i="7"/>
  <c r="C861" i="7"/>
  <c r="C3641" i="7"/>
  <c r="C3642" i="7"/>
  <c r="C3643" i="7"/>
  <c r="C862" i="7"/>
  <c r="C3644" i="7"/>
  <c r="C3645" i="7"/>
  <c r="C3646" i="7"/>
  <c r="C3647" i="7"/>
  <c r="C3648" i="7"/>
  <c r="C3649" i="7"/>
  <c r="C3650" i="7"/>
  <c r="C1618" i="7"/>
  <c r="C1619" i="7"/>
  <c r="C3651" i="7"/>
  <c r="C379" i="7"/>
  <c r="C1620" i="7"/>
  <c r="C863" i="7"/>
  <c r="C1621" i="7"/>
  <c r="C3652" i="7"/>
  <c r="C3653" i="7"/>
  <c r="C1622" i="7"/>
  <c r="C864" i="7"/>
  <c r="C3654" i="7"/>
  <c r="C3655" i="7"/>
  <c r="C138" i="7"/>
  <c r="C1623" i="7"/>
  <c r="C1624" i="7"/>
  <c r="C3656" i="7"/>
  <c r="C1625" i="7"/>
  <c r="C380" i="7"/>
  <c r="C3657" i="7"/>
  <c r="C1626" i="7"/>
  <c r="C1627" i="7"/>
  <c r="C865" i="7"/>
  <c r="C3658" i="7"/>
  <c r="C1628" i="7"/>
  <c r="C49" i="7"/>
  <c r="C381" i="7"/>
  <c r="C1629" i="7"/>
  <c r="C3659" i="7"/>
  <c r="C382" i="7"/>
  <c r="C139" i="7"/>
  <c r="C383" i="7"/>
  <c r="C866" i="7"/>
  <c r="C3660" i="7"/>
  <c r="C3661" i="7"/>
  <c r="C1630" i="7"/>
  <c r="C3662" i="7"/>
  <c r="C867" i="7"/>
  <c r="C3663" i="7"/>
  <c r="C3664" i="7"/>
  <c r="C3665" i="7"/>
  <c r="C3666" i="7"/>
  <c r="C3667" i="7"/>
  <c r="C1631" i="7"/>
  <c r="C1632" i="7"/>
  <c r="C140" i="7"/>
  <c r="C868" i="7"/>
  <c r="C384" i="7"/>
  <c r="C1633" i="7"/>
  <c r="C3668" i="7"/>
  <c r="C3669" i="7"/>
  <c r="C869" i="7"/>
  <c r="C3670" i="7"/>
  <c r="C1634" i="7"/>
  <c r="C3671" i="7"/>
  <c r="C385" i="7"/>
  <c r="C3672" i="7"/>
  <c r="C1635" i="7"/>
  <c r="C3673" i="7"/>
  <c r="C1636" i="7"/>
  <c r="C1637" i="7"/>
  <c r="C3674" i="7"/>
  <c r="C3675" i="7"/>
  <c r="C1638" i="7"/>
  <c r="C386" i="7"/>
  <c r="C3676" i="7"/>
  <c r="C3677" i="7"/>
  <c r="C3678" i="7"/>
  <c r="C3679" i="7"/>
  <c r="C1639" i="7"/>
  <c r="C3680" i="7"/>
  <c r="C3681" i="7"/>
  <c r="C387" i="7"/>
  <c r="C1640" i="7"/>
  <c r="C3682" i="7"/>
  <c r="C870" i="7"/>
  <c r="C3683" i="7"/>
  <c r="C141" i="7"/>
  <c r="C3684" i="7"/>
  <c r="C3685" i="7"/>
  <c r="C1641" i="7"/>
  <c r="C3686" i="7"/>
  <c r="C1642" i="7"/>
  <c r="C3687" i="7"/>
  <c r="C1643" i="7"/>
  <c r="C50" i="7"/>
  <c r="C3688" i="7"/>
  <c r="C142" i="7"/>
  <c r="C1644" i="7"/>
  <c r="C871" i="7"/>
  <c r="C872" i="7"/>
  <c r="C3689" i="7"/>
  <c r="C1645" i="7"/>
  <c r="C3690" i="7"/>
  <c r="C3691" i="7"/>
  <c r="C3692" i="7"/>
  <c r="C1646" i="7"/>
  <c r="C873" i="7"/>
  <c r="C388" i="7"/>
  <c r="C1647" i="7"/>
  <c r="C3693" i="7"/>
  <c r="C1648" i="7"/>
  <c r="C389" i="7"/>
  <c r="C874" i="7"/>
  <c r="C1649" i="7"/>
  <c r="C3694" i="7"/>
  <c r="C875" i="7"/>
  <c r="C1650" i="7"/>
  <c r="C1651" i="7"/>
  <c r="C3695" i="7"/>
  <c r="C390" i="7"/>
  <c r="C391" i="7"/>
  <c r="C392" i="7"/>
  <c r="C3696" i="7"/>
  <c r="C1652" i="7"/>
  <c r="C876" i="7"/>
  <c r="C393" i="7"/>
  <c r="C3697" i="7"/>
  <c r="C3698" i="7"/>
  <c r="C877" i="7"/>
  <c r="C878" i="7"/>
  <c r="C879" i="7"/>
  <c r="C3699" i="7"/>
  <c r="C1653" i="7"/>
  <c r="C1654" i="7"/>
  <c r="C880" i="7"/>
  <c r="C3700" i="7"/>
  <c r="C881" i="7"/>
  <c r="C394" i="7"/>
  <c r="C3701" i="7"/>
  <c r="C3702" i="7"/>
  <c r="C882" i="7"/>
  <c r="C883" i="7"/>
  <c r="C3703" i="7"/>
  <c r="C3704" i="7"/>
  <c r="C3705" i="7"/>
  <c r="C1655" i="7"/>
  <c r="C3706" i="7"/>
  <c r="C1656" i="7"/>
  <c r="C3707" i="7"/>
  <c r="C3708" i="7"/>
  <c r="C3709" i="7"/>
  <c r="C3710" i="7"/>
  <c r="C1657" i="7"/>
  <c r="C395" i="7"/>
  <c r="C396" i="7"/>
  <c r="C1658" i="7"/>
  <c r="C1659" i="7"/>
  <c r="C3711" i="7"/>
  <c r="C397" i="7"/>
  <c r="C1660" i="7"/>
  <c r="C3712" i="7"/>
  <c r="C3713" i="7"/>
  <c r="C884" i="7"/>
  <c r="C3714" i="7"/>
  <c r="C3715" i="7"/>
  <c r="C51" i="7"/>
  <c r="C1661" i="7"/>
  <c r="C1662" i="7"/>
  <c r="C398" i="7"/>
  <c r="C1663" i="7"/>
  <c r="C1664" i="7"/>
  <c r="C885" i="7"/>
  <c r="C1665" i="7"/>
  <c r="C399" i="7"/>
  <c r="C886" i="7"/>
  <c r="C3716" i="7"/>
  <c r="C3717" i="7"/>
  <c r="C3718" i="7"/>
  <c r="C3719" i="7"/>
  <c r="C1666" i="7"/>
  <c r="C3720" i="7"/>
  <c r="C887" i="7"/>
  <c r="C400" i="7"/>
  <c r="C888" i="7"/>
  <c r="C401" i="7"/>
  <c r="C3721" i="7"/>
  <c r="C3722" i="7"/>
  <c r="C3723" i="7"/>
  <c r="C1667" i="7"/>
  <c r="C3724" i="7"/>
  <c r="C889" i="7"/>
  <c r="C1668" i="7"/>
  <c r="C3725" i="7"/>
  <c r="C402" i="7"/>
  <c r="C3726" i="7"/>
  <c r="C403" i="7"/>
  <c r="C3727" i="7"/>
  <c r="C3728" i="7"/>
  <c r="C3729" i="7"/>
  <c r="C3730" i="7"/>
  <c r="C3731" i="7"/>
  <c r="C3732" i="7"/>
  <c r="C143" i="7"/>
  <c r="C3733" i="7"/>
  <c r="C3734" i="7"/>
  <c r="C144" i="7"/>
  <c r="C1669" i="7"/>
  <c r="C890" i="7"/>
  <c r="C3735" i="7"/>
  <c r="C891" i="7"/>
  <c r="C3736" i="7"/>
  <c r="C1670" i="7"/>
  <c r="C1671" i="7"/>
  <c r="C1672" i="7"/>
  <c r="C1673" i="7"/>
  <c r="C3737" i="7"/>
  <c r="C1674" i="7"/>
  <c r="C3738" i="7"/>
  <c r="C1675" i="7"/>
  <c r="C892" i="7"/>
  <c r="C3739" i="7"/>
  <c r="C1676" i="7"/>
  <c r="C404" i="7"/>
  <c r="C405" i="7"/>
  <c r="C3740" i="7"/>
  <c r="C1677" i="7"/>
  <c r="C3741" i="7"/>
  <c r="C1678" i="7"/>
  <c r="C3742" i="7"/>
  <c r="C3743" i="7"/>
  <c r="C3744" i="7"/>
  <c r="C406" i="7"/>
  <c r="C893" i="7"/>
  <c r="C3745" i="7"/>
  <c r="C3746" i="7"/>
  <c r="C894" i="7"/>
  <c r="C3747" i="7"/>
  <c r="C3748" i="7"/>
  <c r="C1679" i="7"/>
  <c r="C1680" i="7"/>
  <c r="C145" i="7"/>
  <c r="C1681" i="7"/>
  <c r="C1682" i="7"/>
  <c r="C3749" i="7"/>
  <c r="C1683" i="7"/>
  <c r="C1684" i="7"/>
  <c r="C3750" i="7"/>
  <c r="C3751" i="7"/>
  <c r="C407" i="7"/>
  <c r="C1685" i="7"/>
  <c r="C19" i="7"/>
  <c r="C3752" i="7"/>
  <c r="C895" i="7"/>
  <c r="C3753" i="7"/>
  <c r="C146" i="7"/>
  <c r="C896" i="7"/>
  <c r="C1686" i="7"/>
  <c r="C3754" i="7"/>
  <c r="C3755" i="7"/>
  <c r="C3756" i="7"/>
  <c r="C1687" i="7"/>
  <c r="C3757" i="7"/>
  <c r="C408" i="7"/>
  <c r="C3758" i="7"/>
  <c r="C1688" i="7"/>
  <c r="C147" i="7"/>
  <c r="C3759" i="7"/>
  <c r="C3760" i="7"/>
  <c r="C3761" i="7"/>
  <c r="C897" i="7"/>
  <c r="C3762" i="7"/>
  <c r="C1689" i="7"/>
  <c r="C3763" i="7"/>
  <c r="C1690" i="7"/>
  <c r="C3764" i="7"/>
  <c r="C898" i="7"/>
  <c r="C3765" i="7"/>
  <c r="C3766" i="7"/>
  <c r="C3767" i="7"/>
  <c r="C3768" i="7"/>
  <c r="C3769" i="7"/>
  <c r="C3770" i="7"/>
  <c r="C1691" i="7"/>
  <c r="C3771" i="7"/>
  <c r="C3772" i="7"/>
  <c r="C3773" i="7"/>
  <c r="C3774" i="7"/>
  <c r="C3775" i="7"/>
  <c r="C1692" i="7"/>
  <c r="C3776" i="7"/>
  <c r="C1693" i="7"/>
  <c r="C3777" i="7"/>
  <c r="C3778" i="7"/>
  <c r="C3779" i="7"/>
  <c r="C1694" i="7"/>
  <c r="C1695" i="7"/>
  <c r="C3780" i="7"/>
  <c r="C3781" i="7"/>
  <c r="C1696" i="7"/>
  <c r="C3782" i="7"/>
  <c r="C1697" i="7"/>
  <c r="C899" i="7"/>
  <c r="C3783" i="7"/>
  <c r="C3784" i="7"/>
  <c r="C3785" i="7"/>
  <c r="C900" i="7"/>
  <c r="C409" i="7"/>
  <c r="C1698" i="7"/>
  <c r="C3786" i="7"/>
  <c r="C3787" i="7"/>
  <c r="C3788" i="7"/>
  <c r="C1699" i="7"/>
  <c r="C901" i="7"/>
  <c r="C3789" i="7"/>
  <c r="C3790" i="7"/>
  <c r="C3791" i="7"/>
  <c r="C3792" i="7"/>
  <c r="C410" i="7"/>
  <c r="C3793" i="7"/>
  <c r="C3794" i="7"/>
  <c r="C3795" i="7"/>
  <c r="C3796" i="7"/>
  <c r="C3797" i="7"/>
  <c r="C3798" i="7"/>
  <c r="C3799" i="7"/>
  <c r="C3800" i="7"/>
  <c r="C3801" i="7"/>
  <c r="C3802" i="7"/>
  <c r="C1700" i="7"/>
  <c r="C3803" i="7"/>
  <c r="C3804" i="7"/>
  <c r="C3805" i="7"/>
  <c r="C3806" i="7"/>
  <c r="C1701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902" i="7"/>
  <c r="C903" i="7"/>
  <c r="C904" i="7"/>
  <c r="C1702" i="7"/>
  <c r="C1703" i="7"/>
  <c r="C3821" i="7"/>
  <c r="C905" i="7"/>
  <c r="C3822" i="7"/>
  <c r="C3823" i="7"/>
  <c r="C3824" i="7"/>
  <c r="C3825" i="7"/>
  <c r="C1704" i="7"/>
  <c r="C3826" i="7"/>
  <c r="C906" i="7"/>
  <c r="C1705" i="7"/>
  <c r="C3827" i="7"/>
  <c r="C411" i="7"/>
  <c r="C1706" i="7"/>
  <c r="C3828" i="7"/>
  <c r="C3829" i="7"/>
  <c r="C3830" i="7"/>
  <c r="C3831" i="7"/>
  <c r="C3832" i="7"/>
  <c r="C3833" i="7"/>
  <c r="C1707" i="7"/>
  <c r="C1708" i="7"/>
  <c r="C3834" i="7"/>
  <c r="C3835" i="7"/>
  <c r="C3836" i="7"/>
  <c r="C3837" i="7"/>
  <c r="C3838" i="7"/>
  <c r="C3839" i="7"/>
  <c r="C3840" i="7"/>
  <c r="C907" i="7"/>
  <c r="C3841" i="7"/>
  <c r="C908" i="7"/>
  <c r="C909" i="7"/>
  <c r="C3842" i="7"/>
  <c r="C148" i="7"/>
  <c r="C1709" i="7"/>
  <c r="C149" i="7"/>
  <c r="C3843" i="7"/>
  <c r="C1710" i="7"/>
  <c r="C52" i="7"/>
  <c r="C910" i="7"/>
  <c r="C1711" i="7"/>
  <c r="C3844" i="7"/>
  <c r="C3845" i="7"/>
  <c r="C911" i="7"/>
  <c r="C3846" i="7"/>
  <c r="C53" i="7"/>
  <c r="C150" i="7"/>
  <c r="C412" i="7"/>
  <c r="C3847" i="7"/>
  <c r="C3848" i="7"/>
  <c r="C413" i="7"/>
  <c r="C1712" i="7"/>
  <c r="C3849" i="7"/>
  <c r="C1713" i="7"/>
  <c r="C414" i="7"/>
  <c r="C1714" i="7"/>
  <c r="C3850" i="7"/>
  <c r="C3851" i="7"/>
  <c r="C3852" i="7"/>
  <c r="C3853" i="7"/>
  <c r="C3854" i="7"/>
  <c r="C3855" i="7"/>
  <c r="C3856" i="7"/>
  <c r="C1715" i="7"/>
  <c r="C3857" i="7"/>
  <c r="C1716" i="7"/>
  <c r="C415" i="7"/>
  <c r="C1717" i="7"/>
  <c r="C3858" i="7"/>
  <c r="C3859" i="7"/>
  <c r="C3860" i="7"/>
  <c r="C3861" i="7"/>
  <c r="C3862" i="7"/>
  <c r="C416" i="7"/>
  <c r="C3863" i="7"/>
  <c r="C1718" i="7"/>
  <c r="C3864" i="7"/>
  <c r="C417" i="7"/>
  <c r="C3865" i="7"/>
  <c r="C3866" i="7"/>
  <c r="C912" i="7"/>
  <c r="C1719" i="7"/>
  <c r="C1720" i="7"/>
  <c r="C3867" i="7"/>
  <c r="C1721" i="7"/>
  <c r="C3868" i="7"/>
  <c r="C3869" i="7"/>
  <c r="C3870" i="7"/>
  <c r="C418" i="7"/>
  <c r="C913" i="7"/>
  <c r="C3871" i="7"/>
  <c r="C3872" i="7"/>
  <c r="C3873" i="7"/>
  <c r="C3874" i="7"/>
  <c r="C3875" i="7"/>
  <c r="C151" i="7"/>
  <c r="C3876" i="7"/>
  <c r="C1722" i="7"/>
  <c r="C1723" i="7"/>
  <c r="C1724" i="7"/>
  <c r="C914" i="7"/>
  <c r="C3877" i="7"/>
  <c r="C1725" i="7"/>
  <c r="C3878" i="7"/>
  <c r="C3879" i="7"/>
  <c r="C1726" i="7"/>
  <c r="C3880" i="7"/>
  <c r="C3881" i="7"/>
  <c r="C3882" i="7"/>
  <c r="C915" i="7"/>
  <c r="C419" i="7"/>
  <c r="C1727" i="7"/>
  <c r="C3883" i="7"/>
  <c r="C3884" i="7"/>
  <c r="C916" i="7"/>
  <c r="C3885" i="7"/>
  <c r="C3886" i="7"/>
  <c r="C1728" i="7"/>
  <c r="C1729" i="7"/>
  <c r="C1730" i="7"/>
  <c r="C3887" i="7"/>
  <c r="C917" i="7"/>
  <c r="C3888" i="7"/>
  <c r="C3889" i="7"/>
  <c r="C3890" i="7"/>
  <c r="C3891" i="7"/>
  <c r="C918" i="7"/>
  <c r="C919" i="7"/>
  <c r="C1731" i="7"/>
  <c r="C1732" i="7"/>
  <c r="C3892" i="7"/>
  <c r="C920" i="7"/>
  <c r="C3893" i="7"/>
  <c r="C3894" i="7"/>
  <c r="C3895" i="7"/>
  <c r="C3896" i="7"/>
  <c r="C921" i="7"/>
  <c r="C3897" i="7"/>
  <c r="C922" i="7"/>
  <c r="C1733" i="7"/>
  <c r="C3898" i="7"/>
  <c r="C3899" i="7"/>
  <c r="C3900" i="7"/>
  <c r="C3901" i="7"/>
  <c r="C923" i="7"/>
  <c r="C924" i="7"/>
  <c r="C420" i="7"/>
  <c r="C3902" i="7"/>
  <c r="C3903" i="7"/>
  <c r="C3904" i="7"/>
  <c r="C3905" i="7"/>
  <c r="C3906" i="7"/>
  <c r="C3907" i="7"/>
  <c r="C3908" i="7"/>
  <c r="C3909" i="7"/>
  <c r="C1734" i="7"/>
  <c r="C421" i="7"/>
  <c r="C422" i="7"/>
  <c r="C925" i="7"/>
  <c r="C3910" i="7"/>
  <c r="C3911" i="7"/>
  <c r="C926" i="7"/>
  <c r="C3912" i="7"/>
  <c r="C927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1735" i="7"/>
  <c r="C1736" i="7"/>
  <c r="C423" i="7"/>
  <c r="C1737" i="7"/>
  <c r="C928" i="7"/>
  <c r="C3940" i="7"/>
  <c r="C929" i="7"/>
  <c r="C1738" i="7"/>
  <c r="C1739" i="7"/>
  <c r="C1740" i="7"/>
  <c r="C930" i="7"/>
  <c r="C3941" i="7"/>
  <c r="C3942" i="7"/>
  <c r="C3943" i="7"/>
  <c r="C3944" i="7"/>
  <c r="C3945" i="7"/>
  <c r="C3946" i="7"/>
  <c r="C3947" i="7"/>
  <c r="C1741" i="7"/>
  <c r="C1742" i="7"/>
  <c r="C931" i="7"/>
  <c r="C3948" i="7"/>
  <c r="C3949" i="7"/>
  <c r="C3950" i="7"/>
  <c r="C3951" i="7"/>
  <c r="C932" i="7"/>
  <c r="C424" i="7"/>
  <c r="C3952" i="7"/>
  <c r="C3953" i="7"/>
  <c r="C3954" i="7"/>
  <c r="C3955" i="7"/>
  <c r="C3956" i="7"/>
  <c r="C3957" i="7"/>
  <c r="C3958" i="7"/>
  <c r="C3959" i="7"/>
  <c r="C3960" i="7"/>
  <c r="C3961" i="7"/>
  <c r="C1743" i="7"/>
  <c r="C3962" i="7"/>
  <c r="C3963" i="7"/>
  <c r="C3964" i="7"/>
  <c r="C933" i="7"/>
  <c r="C3965" i="7"/>
  <c r="C3966" i="7"/>
  <c r="C1744" i="7"/>
  <c r="C3967" i="7"/>
  <c r="C3968" i="7"/>
  <c r="C1745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934" i="7"/>
  <c r="C1746" i="7"/>
  <c r="C3981" i="7"/>
  <c r="C3982" i="7"/>
  <c r="C3983" i="7"/>
  <c r="C3984" i="7"/>
  <c r="C3985" i="7"/>
  <c r="C1747" i="7"/>
  <c r="C1748" i="7"/>
  <c r="C3986" i="7"/>
  <c r="C3987" i="7"/>
  <c r="C3988" i="7"/>
  <c r="C3989" i="7"/>
  <c r="C3990" i="7"/>
  <c r="C3991" i="7"/>
  <c r="C3992" i="7"/>
  <c r="C3993" i="7"/>
  <c r="C1749" i="7"/>
  <c r="C3994" i="7"/>
  <c r="C3995" i="7"/>
  <c r="C3996" i="7"/>
  <c r="C3997" i="7"/>
  <c r="C3998" i="7"/>
  <c r="C3999" i="7"/>
  <c r="C4000" i="7"/>
  <c r="C935" i="7"/>
  <c r="C4001" i="7"/>
  <c r="C4002" i="7"/>
  <c r="C4003" i="7"/>
  <c r="C4004" i="7"/>
  <c r="C4005" i="7"/>
  <c r="C4006" i="7"/>
  <c r="C4007" i="7"/>
  <c r="C936" i="7"/>
  <c r="C4008" i="7"/>
  <c r="C4009" i="7"/>
  <c r="C1750" i="7"/>
  <c r="C4010" i="7"/>
  <c r="C152" i="7"/>
  <c r="C4011" i="7"/>
  <c r="C4012" i="7"/>
  <c r="C4013" i="7"/>
  <c r="C4014" i="7"/>
  <c r="C1751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937" i="7"/>
  <c r="C4035" i="7"/>
  <c r="C4036" i="7"/>
  <c r="C4037" i="7"/>
  <c r="C4038" i="7"/>
  <c r="C4039" i="7"/>
  <c r="C4040" i="7"/>
  <c r="C425" i="7"/>
  <c r="C4041" i="7"/>
  <c r="C4042" i="7"/>
  <c r="C4043" i="7"/>
  <c r="C4044" i="7"/>
  <c r="C4045" i="7"/>
  <c r="C4046" i="7"/>
  <c r="C4047" i="7"/>
  <c r="C1752" i="7"/>
  <c r="C4048" i="7"/>
  <c r="C4049" i="7"/>
  <c r="C4050" i="7"/>
  <c r="C4051" i="7"/>
  <c r="C4052" i="7"/>
  <c r="C938" i="7"/>
  <c r="C4053" i="7"/>
  <c r="C4054" i="7"/>
  <c r="C4055" i="7"/>
  <c r="C4056" i="7"/>
  <c r="C4057" i="7"/>
  <c r="C4058" i="7"/>
  <c r="C4059" i="7"/>
  <c r="C1753" i="7"/>
  <c r="C4060" i="7"/>
  <c r="C4061" i="7"/>
  <c r="C4062" i="7"/>
  <c r="C4063" i="7"/>
  <c r="C1754" i="7"/>
  <c r="C426" i="7"/>
  <c r="C4064" i="7"/>
  <c r="C4065" i="7"/>
  <c r="C1755" i="7"/>
  <c r="C939" i="7"/>
  <c r="C20" i="7"/>
  <c r="C4066" i="7"/>
  <c r="C940" i="7"/>
  <c r="C1756" i="7"/>
  <c r="C941" i="7"/>
  <c r="C4067" i="7"/>
  <c r="C4068" i="7"/>
  <c r="C4069" i="7"/>
  <c r="C4070" i="7"/>
  <c r="C942" i="7"/>
  <c r="C4071" i="7"/>
  <c r="C4072" i="7"/>
  <c r="C4073" i="7"/>
  <c r="C1757" i="7"/>
  <c r="C4074" i="7"/>
  <c r="C4075" i="7"/>
  <c r="C943" i="7"/>
  <c r="C944" i="7"/>
  <c r="C4076" i="7"/>
  <c r="C945" i="7"/>
  <c r="C427" i="7"/>
  <c r="C428" i="7"/>
  <c r="C153" i="7"/>
  <c r="C429" i="7"/>
  <c r="C4077" i="7"/>
  <c r="C1758" i="7"/>
  <c r="C4078" i="7"/>
  <c r="C4079" i="7"/>
  <c r="C946" i="7"/>
  <c r="C1759" i="7"/>
  <c r="C154" i="7"/>
  <c r="C947" i="7"/>
  <c r="C4080" i="7"/>
  <c r="C4081" i="7"/>
  <c r="C948" i="7"/>
  <c r="C4082" i="7"/>
  <c r="C4083" i="7"/>
  <c r="C949" i="7"/>
  <c r="C155" i="7"/>
  <c r="C4084" i="7"/>
  <c r="C4085" i="7"/>
  <c r="C4086" i="7"/>
  <c r="C4087" i="7"/>
  <c r="C4088" i="7"/>
  <c r="C950" i="7"/>
  <c r="C4089" i="7"/>
  <c r="C1760" i="7"/>
  <c r="C156" i="7"/>
  <c r="C951" i="7"/>
  <c r="C4090" i="7"/>
  <c r="C1761" i="7"/>
  <c r="C4091" i="7"/>
  <c r="C952" i="7"/>
  <c r="C1762" i="7"/>
  <c r="C4092" i="7"/>
  <c r="C4093" i="7"/>
  <c r="C4094" i="7"/>
  <c r="C4095" i="7"/>
  <c r="C4096" i="7"/>
  <c r="C4097" i="7"/>
  <c r="C953" i="7"/>
  <c r="C4098" i="7"/>
  <c r="C4099" i="7"/>
  <c r="C1763" i="7"/>
  <c r="C4100" i="7"/>
  <c r="C4101" i="7"/>
  <c r="C4102" i="7"/>
  <c r="C4103" i="7"/>
  <c r="C4104" i="7"/>
  <c r="C4105" i="7"/>
  <c r="C1764" i="7"/>
  <c r="C954" i="7"/>
  <c r="C4106" i="7"/>
  <c r="C4107" i="7"/>
  <c r="C4108" i="7"/>
  <c r="C1765" i="7"/>
  <c r="C430" i="7"/>
  <c r="C431" i="7"/>
  <c r="C432" i="7"/>
  <c r="C955" i="7"/>
  <c r="C4109" i="7"/>
  <c r="C1766" i="7"/>
  <c r="C4110" i="7"/>
  <c r="C4111" i="7"/>
  <c r="C4112" i="7"/>
  <c r="C1767" i="7"/>
  <c r="C956" i="7"/>
  <c r="C957" i="7"/>
  <c r="C157" i="7"/>
  <c r="C4113" i="7"/>
  <c r="C4114" i="7"/>
  <c r="C4115" i="7"/>
  <c r="C433" i="7"/>
  <c r="C4116" i="7"/>
  <c r="C158" i="7"/>
  <c r="C54" i="7"/>
  <c r="C958" i="7"/>
  <c r="C959" i="7"/>
  <c r="C4117" i="7"/>
  <c r="C434" i="7"/>
  <c r="C1768" i="7"/>
  <c r="C1769" i="7"/>
  <c r="C4118" i="7"/>
  <c r="C4119" i="7"/>
  <c r="C1770" i="7"/>
  <c r="C960" i="7"/>
  <c r="C4120" i="7"/>
  <c r="C435" i="7"/>
  <c r="C4121" i="7"/>
  <c r="C4122" i="7"/>
  <c r="C436" i="7"/>
  <c r="C1771" i="7"/>
  <c r="C4123" i="7"/>
  <c r="C4124" i="7"/>
  <c r="C4125" i="7"/>
  <c r="C1772" i="7"/>
  <c r="C4126" i="7"/>
  <c r="C4127" i="7"/>
  <c r="C4128" i="7"/>
  <c r="C4129" i="7"/>
  <c r="C4130" i="7"/>
  <c r="C4131" i="7"/>
  <c r="C1773" i="7"/>
  <c r="C4132" i="7"/>
  <c r="C4133" i="7"/>
  <c r="C4134" i="7"/>
  <c r="C4135" i="7"/>
  <c r="C4136" i="7"/>
  <c r="C1774" i="7"/>
  <c r="C4137" i="7"/>
  <c r="C1775" i="7"/>
  <c r="C4138" i="7"/>
  <c r="C1776" i="7"/>
  <c r="C961" i="7"/>
  <c r="C159" i="7"/>
  <c r="C1777" i="7"/>
  <c r="C962" i="7"/>
  <c r="C437" i="7"/>
  <c r="C1778" i="7"/>
  <c r="C1779" i="7"/>
  <c r="C4139" i="7"/>
  <c r="C4140" i="7"/>
  <c r="C4141" i="7"/>
  <c r="C4142" i="7"/>
  <c r="C4143" i="7"/>
  <c r="C963" i="7"/>
  <c r="C4144" i="7"/>
  <c r="C4145" i="7"/>
  <c r="C1780" i="7"/>
  <c r="C55" i="7"/>
  <c r="C4146" i="7"/>
  <c r="C4147" i="7"/>
  <c r="C4148" i="7"/>
  <c r="C964" i="7"/>
  <c r="C4149" i="7"/>
  <c r="C4150" i="7"/>
  <c r="C4151" i="7"/>
  <c r="C4152" i="7"/>
  <c r="C4153" i="7"/>
  <c r="C438" i="7"/>
  <c r="C4154" i="7"/>
  <c r="C4155" i="7"/>
  <c r="C965" i="7"/>
  <c r="C966" i="7"/>
  <c r="C4156" i="7"/>
  <c r="C967" i="7"/>
  <c r="C968" i="7"/>
  <c r="C1781" i="7"/>
  <c r="C21" i="7"/>
  <c r="C1782" i="7"/>
  <c r="C4157" i="7"/>
  <c r="C4158" i="7"/>
  <c r="C439" i="7"/>
  <c r="C969" i="7"/>
  <c r="C4159" i="7"/>
  <c r="C160" i="7"/>
  <c r="C970" i="7"/>
  <c r="C4160" i="7"/>
  <c r="C4161" i="7"/>
  <c r="C4162" i="7"/>
  <c r="C4163" i="7"/>
  <c r="C4164" i="7"/>
  <c r="C1783" i="7"/>
  <c r="C1784" i="7"/>
  <c r="C4165" i="7"/>
  <c r="C1785" i="7"/>
  <c r="C4166" i="7"/>
  <c r="C161" i="7"/>
  <c r="C1786" i="7"/>
  <c r="C1787" i="7"/>
  <c r="C4167" i="7"/>
  <c r="C1788" i="7"/>
  <c r="C4168" i="7"/>
  <c r="C971" i="7"/>
  <c r="C1789" i="7"/>
  <c r="C4169" i="7"/>
  <c r="C4170" i="7"/>
  <c r="C972" i="7"/>
  <c r="C973" i="7"/>
  <c r="C440" i="7"/>
  <c r="C4171" i="7"/>
  <c r="C4172" i="7"/>
  <c r="C4173" i="7"/>
  <c r="C162" i="7"/>
  <c r="C4174" i="7"/>
  <c r="C4175" i="7"/>
  <c r="C4176" i="7"/>
  <c r="C974" i="7"/>
  <c r="C163" i="7"/>
  <c r="C4177" i="7"/>
  <c r="C4178" i="7"/>
  <c r="C4179" i="7"/>
  <c r="C4180" i="7"/>
  <c r="C4181" i="7"/>
  <c r="C4182" i="7"/>
  <c r="C4183" i="7"/>
  <c r="C1790" i="7"/>
  <c r="C1791" i="7"/>
  <c r="C441" i="7"/>
  <c r="C4184" i="7"/>
  <c r="C4185" i="7"/>
  <c r="C4186" i="7"/>
  <c r="C442" i="7"/>
  <c r="C443" i="7"/>
  <c r="C1792" i="7"/>
  <c r="C975" i="7"/>
  <c r="C1793" i="7"/>
  <c r="C976" i="7"/>
  <c r="C1794" i="7"/>
  <c r="C4187" i="7"/>
  <c r="C1795" i="7"/>
  <c r="C4188" i="7"/>
  <c r="C1796" i="7"/>
  <c r="C1797" i="7"/>
  <c r="C4189" i="7"/>
  <c r="C1798" i="7"/>
  <c r="C977" i="7"/>
  <c r="C4190" i="7"/>
  <c r="C1799" i="7"/>
  <c r="C4191" i="7"/>
  <c r="C444" i="7"/>
  <c r="C4192" i="7"/>
  <c r="C4193" i="7"/>
  <c r="C4194" i="7"/>
  <c r="C978" i="7"/>
  <c r="C4195" i="7"/>
  <c r="C4196" i="7"/>
  <c r="C4197" i="7"/>
  <c r="C979" i="7"/>
  <c r="C1800" i="7"/>
  <c r="C4198" i="7"/>
  <c r="C1801" i="7"/>
  <c r="C4199" i="7"/>
  <c r="C445" i="7"/>
  <c r="C4200" i="7"/>
  <c r="C4201" i="7"/>
  <c r="C1802" i="7"/>
  <c r="C4202" i="7"/>
  <c r="C4203" i="7"/>
  <c r="C4204" i="7"/>
  <c r="C4205" i="7"/>
  <c r="C4206" i="7"/>
  <c r="C1803" i="7"/>
  <c r="C980" i="7"/>
  <c r="C4207" i="7"/>
  <c r="C4208" i="7"/>
  <c r="C4209" i="7"/>
  <c r="C1804" i="7"/>
  <c r="C164" i="7"/>
  <c r="C4210" i="7"/>
  <c r="C4211" i="7"/>
  <c r="C4212" i="7"/>
  <c r="C1805" i="7"/>
  <c r="C4213" i="7"/>
  <c r="C1806" i="7"/>
  <c r="C446" i="7"/>
  <c r="C4214" i="7"/>
  <c r="C4215" i="7"/>
  <c r="C4216" i="7"/>
  <c r="C4217" i="7"/>
  <c r="C4218" i="7"/>
  <c r="C4219" i="7"/>
  <c r="C4220" i="7"/>
  <c r="C4221" i="7"/>
  <c r="C4222" i="7"/>
  <c r="C1807" i="7"/>
  <c r="C4223" i="7"/>
  <c r="C4224" i="7"/>
  <c r="C4225" i="7"/>
  <c r="C4226" i="7"/>
  <c r="C4227" i="7"/>
  <c r="C4228" i="7"/>
  <c r="C4229" i="7"/>
  <c r="C4230" i="7"/>
  <c r="C4231" i="7"/>
  <c r="C4232" i="7"/>
  <c r="C4233" i="7"/>
  <c r="C1808" i="7"/>
  <c r="C4234" i="7"/>
  <c r="C4235" i="7"/>
  <c r="C4236" i="7"/>
  <c r="C4237" i="7"/>
  <c r="C4238" i="7"/>
  <c r="C4239" i="7"/>
  <c r="C981" i="7"/>
  <c r="C4240" i="7"/>
  <c r="C4241" i="7"/>
  <c r="C4242" i="7"/>
  <c r="C4243" i="7"/>
  <c r="C4244" i="7"/>
  <c r="C4245" i="7"/>
  <c r="C4246" i="7"/>
  <c r="C4247" i="7"/>
  <c r="C982" i="7"/>
  <c r="C4248" i="7"/>
  <c r="C4249" i="7"/>
  <c r="C4250" i="7"/>
  <c r="C1809" i="7"/>
  <c r="C4251" i="7"/>
  <c r="C1810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983" i="7"/>
  <c r="C984" i="7"/>
  <c r="C4267" i="7"/>
  <c r="C4268" i="7"/>
  <c r="C4269" i="7"/>
  <c r="C4270" i="7"/>
  <c r="C56" i="7"/>
  <c r="C1811" i="7"/>
  <c r="C4271" i="7"/>
  <c r="C985" i="7"/>
  <c r="C1812" i="7"/>
  <c r="C4272" i="7"/>
  <c r="C4273" i="7"/>
  <c r="C4274" i="7"/>
  <c r="C1813" i="7"/>
  <c r="C4275" i="7"/>
  <c r="C4276" i="7"/>
  <c r="C447" i="7"/>
  <c r="C4277" i="7"/>
  <c r="C4278" i="7"/>
  <c r="C1814" i="7"/>
  <c r="C4279" i="7"/>
  <c r="C4280" i="7"/>
  <c r="C4281" i="7"/>
  <c r="C57" i="7"/>
  <c r="C4282" i="7"/>
  <c r="C22" i="7"/>
  <c r="C4283" i="7"/>
  <c r="C4284" i="7"/>
  <c r="C165" i="7"/>
  <c r="C4285" i="7"/>
  <c r="C181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1816" i="7"/>
  <c r="C4298" i="7"/>
  <c r="C4299" i="7"/>
  <c r="C4300" i="7"/>
  <c r="C4301" i="7"/>
  <c r="C1817" i="7"/>
  <c r="C448" i="7"/>
  <c r="C4302" i="7"/>
  <c r="C4303" i="7"/>
  <c r="C4304" i="7"/>
  <c r="C4305" i="7"/>
  <c r="C4306" i="7"/>
  <c r="C4307" i="7"/>
  <c r="C986" i="7"/>
  <c r="C4308" i="7"/>
  <c r="C4309" i="7"/>
  <c r="C58" i="7"/>
  <c r="C449" i="7"/>
  <c r="C4310" i="7"/>
  <c r="C4311" i="7"/>
  <c r="C4312" i="7"/>
  <c r="C4313" i="7"/>
  <c r="C4314" i="7"/>
  <c r="C987" i="7"/>
  <c r="C166" i="7"/>
  <c r="C4315" i="7"/>
  <c r="C4316" i="7"/>
  <c r="C4317" i="7"/>
  <c r="C4318" i="7"/>
  <c r="C4319" i="7"/>
  <c r="C4320" i="7"/>
  <c r="C4321" i="7"/>
  <c r="C4322" i="7"/>
  <c r="C4323" i="7"/>
  <c r="C4324" i="7"/>
  <c r="C988" i="7"/>
  <c r="C4325" i="7"/>
  <c r="C1818" i="7"/>
  <c r="C4326" i="7"/>
  <c r="C4327" i="7"/>
  <c r="C450" i="7"/>
  <c r="C4328" i="7"/>
  <c r="C4329" i="7"/>
  <c r="C1819" i="7"/>
  <c r="C989" i="7"/>
  <c r="C4330" i="7"/>
  <c r="C4331" i="7"/>
  <c r="C1820" i="7"/>
  <c r="C4332" i="7"/>
  <c r="C4333" i="7"/>
  <c r="C990" i="7"/>
  <c r="C4334" i="7"/>
  <c r="C1821" i="7"/>
  <c r="C451" i="7"/>
  <c r="C1822" i="7"/>
  <c r="C452" i="7"/>
  <c r="C4335" i="7"/>
  <c r="C4336" i="7"/>
  <c r="C4337" i="7"/>
  <c r="C453" i="7"/>
  <c r="C454" i="7"/>
  <c r="C4338" i="7"/>
  <c r="C4339" i="7"/>
  <c r="C991" i="7"/>
  <c r="C4340" i="7"/>
  <c r="C4341" i="7"/>
  <c r="C1823" i="7"/>
  <c r="C4342" i="7"/>
  <c r="C1824" i="7"/>
  <c r="C1825" i="7"/>
  <c r="C992" i="7"/>
  <c r="C993" i="7"/>
  <c r="C455" i="7"/>
  <c r="C4343" i="7"/>
  <c r="C4344" i="7"/>
  <c r="C4345" i="7"/>
  <c r="C4346" i="7"/>
  <c r="C4347" i="7"/>
  <c r="C4348" i="7"/>
  <c r="C4349" i="7"/>
  <c r="C994" i="7"/>
  <c r="C4350" i="7"/>
  <c r="C4351" i="7"/>
  <c r="C1826" i="7"/>
  <c r="C4352" i="7"/>
  <c r="C1827" i="7"/>
  <c r="C4353" i="7"/>
  <c r="C456" i="7"/>
  <c r="C4354" i="7"/>
  <c r="C995" i="7"/>
  <c r="C996" i="7"/>
  <c r="C4355" i="7"/>
  <c r="C4356" i="7"/>
  <c r="C1828" i="7"/>
  <c r="C4357" i="7"/>
  <c r="C4358" i="7"/>
  <c r="C457" i="7"/>
  <c r="C4359" i="7"/>
  <c r="C1829" i="7"/>
  <c r="C4360" i="7"/>
  <c r="C1830" i="7"/>
  <c r="C4361" i="7"/>
  <c r="C4362" i="7"/>
  <c r="C4363" i="7"/>
  <c r="C4364" i="7"/>
  <c r="C997" i="7"/>
  <c r="C1831" i="7"/>
  <c r="C4365" i="7"/>
  <c r="C4366" i="7"/>
  <c r="C4367" i="7"/>
  <c r="C4368" i="7"/>
  <c r="C4369" i="7"/>
  <c r="C4370" i="7"/>
  <c r="C1832" i="7"/>
  <c r="C1833" i="7"/>
  <c r="C4371" i="7"/>
  <c r="C998" i="7"/>
  <c r="C4372" i="7"/>
  <c r="C1834" i="7"/>
  <c r="C4373" i="7"/>
  <c r="C167" i="7"/>
  <c r="C999" i="7"/>
  <c r="C1000" i="7"/>
  <c r="C1835" i="7"/>
  <c r="C1836" i="7"/>
  <c r="C4374" i="7"/>
  <c r="C4375" i="7"/>
  <c r="C1001" i="7"/>
  <c r="C4376" i="7"/>
  <c r="C1837" i="7"/>
  <c r="C4377" i="7"/>
  <c r="C4378" i="7"/>
  <c r="C1838" i="7"/>
  <c r="C4379" i="7"/>
  <c r="C4380" i="7"/>
  <c r="C4381" i="7"/>
  <c r="C1002" i="7"/>
  <c r="C4382" i="7"/>
  <c r="C4383" i="7"/>
  <c r="C4384" i="7"/>
  <c r="C1839" i="7"/>
  <c r="C4385" i="7"/>
  <c r="C458" i="7"/>
  <c r="C1840" i="7"/>
  <c r="C1003" i="7"/>
  <c r="C4386" i="7"/>
  <c r="C4387" i="7"/>
  <c r="C1841" i="7"/>
  <c r="C4388" i="7"/>
  <c r="C4389" i="7"/>
  <c r="C4390" i="7"/>
  <c r="C4391" i="7"/>
  <c r="C168" i="7"/>
  <c r="C4392" i="7"/>
  <c r="C1004" i="7"/>
  <c r="C4393" i="7"/>
  <c r="C4394" i="7"/>
  <c r="C1842" i="7"/>
  <c r="C1005" i="7"/>
  <c r="C4395" i="7"/>
  <c r="C459" i="7"/>
  <c r="C1006" i="7"/>
  <c r="C4396" i="7"/>
  <c r="C1843" i="7"/>
  <c r="C4397" i="7"/>
  <c r="C1844" i="7"/>
  <c r="C1007" i="7"/>
  <c r="C169" i="7"/>
  <c r="C4398" i="7"/>
  <c r="C1008" i="7"/>
  <c r="C1009" i="7"/>
  <c r="C1010" i="7"/>
  <c r="C460" i="7"/>
  <c r="C1845" i="7"/>
  <c r="C1846" i="7"/>
  <c r="C1847" i="7"/>
  <c r="C4399" i="7"/>
  <c r="C4400" i="7"/>
  <c r="C4401" i="7"/>
  <c r="C1848" i="7"/>
  <c r="C4402" i="7"/>
  <c r="C4403" i="7"/>
  <c r="C4404" i="7"/>
  <c r="C4405" i="7"/>
  <c r="C1849" i="7"/>
  <c r="C4406" i="7"/>
  <c r="C1011" i="7"/>
  <c r="C1850" i="7"/>
  <c r="C1851" i="7"/>
  <c r="C4407" i="7"/>
  <c r="C1852" i="7"/>
  <c r="C4408" i="7"/>
  <c r="C23" i="7"/>
  <c r="C4409" i="7"/>
  <c r="C461" i="7"/>
  <c r="C1853" i="7"/>
  <c r="C4410" i="7"/>
  <c r="C4411" i="7"/>
  <c r="C462" i="7"/>
  <c r="C1854" i="7"/>
  <c r="C1012" i="7"/>
  <c r="C4412" i="7"/>
  <c r="C4413" i="7"/>
  <c r="C4414" i="7"/>
  <c r="C1013" i="7"/>
  <c r="C4415" i="7"/>
  <c r="C1855" i="7"/>
  <c r="C4416" i="7"/>
  <c r="C4417" i="7"/>
  <c r="C4418" i="7"/>
  <c r="C4419" i="7"/>
  <c r="C4420" i="7"/>
  <c r="C4421" i="7"/>
  <c r="C1014" i="7"/>
  <c r="C4422" i="7"/>
  <c r="C1856" i="7"/>
  <c r="C4423" i="7"/>
  <c r="C463" i="7"/>
  <c r="C1015" i="7"/>
  <c r="C1016" i="7"/>
  <c r="C1857" i="7"/>
  <c r="C1858" i="7"/>
  <c r="C4424" i="7"/>
  <c r="C4425" i="7"/>
  <c r="C4426" i="7"/>
  <c r="C4427" i="7"/>
  <c r="C464" i="7"/>
  <c r="C4428" i="7"/>
  <c r="C4429" i="7"/>
  <c r="C465" i="7"/>
  <c r="C1859" i="7"/>
  <c r="C4430" i="7"/>
  <c r="C4431" i="7"/>
  <c r="C4432" i="7"/>
  <c r="C1860" i="7"/>
  <c r="C4433" i="7"/>
  <c r="C1861" i="7"/>
  <c r="C4434" i="7"/>
  <c r="C466" i="7"/>
  <c r="C1862" i="7"/>
  <c r="C1017" i="7"/>
  <c r="C1863" i="7"/>
  <c r="C4435" i="7"/>
  <c r="C1018" i="7"/>
  <c r="C4436" i="7"/>
  <c r="C1864" i="7"/>
  <c r="C4437" i="7"/>
  <c r="C4438" i="7"/>
  <c r="C4439" i="7"/>
  <c r="C4440" i="7"/>
  <c r="C4441" i="7"/>
  <c r="C1019" i="7"/>
  <c r="C4442" i="7"/>
  <c r="C1865" i="7"/>
  <c r="C4443" i="7"/>
  <c r="C467" i="7"/>
  <c r="C4444" i="7"/>
  <c r="C4445" i="7"/>
  <c r="C1866" i="7"/>
  <c r="C468" i="7"/>
  <c r="C4446" i="7"/>
  <c r="C469" i="7"/>
  <c r="C170" i="7"/>
  <c r="C1020" i="7"/>
  <c r="C1021" i="7"/>
  <c r="C4447" i="7"/>
  <c r="C4448" i="7"/>
  <c r="C4449" i="7"/>
  <c r="C4450" i="7"/>
  <c r="C4451" i="7"/>
  <c r="C470" i="7"/>
  <c r="C1022" i="7"/>
  <c r="C1867" i="7"/>
  <c r="C1868" i="7"/>
  <c r="C1869" i="7"/>
  <c r="C4452" i="7"/>
  <c r="C4453" i="7"/>
  <c r="C1870" i="7"/>
  <c r="C59" i="7"/>
  <c r="C1871" i="7"/>
  <c r="C4454" i="7"/>
  <c r="C471" i="7"/>
  <c r="C1872" i="7"/>
  <c r="C4455" i="7"/>
  <c r="C1023" i="7"/>
  <c r="C4456" i="7"/>
  <c r="C4457" i="7"/>
  <c r="C4458" i="7"/>
  <c r="C1024" i="7"/>
  <c r="C1025" i="7"/>
  <c r="C4459" i="7"/>
  <c r="C4460" i="7"/>
  <c r="C4461" i="7"/>
  <c r="C4462" i="7"/>
  <c r="C1873" i="7"/>
  <c r="C4463" i="7"/>
  <c r="C4464" i="7"/>
  <c r="C1874" i="7"/>
  <c r="C472" i="7"/>
  <c r="C4465" i="7"/>
  <c r="C4466" i="7"/>
  <c r="C4467" i="7"/>
  <c r="C4468" i="7"/>
  <c r="C4469" i="7"/>
  <c r="C4470" i="7"/>
  <c r="C4471" i="7"/>
  <c r="C4472" i="7"/>
  <c r="C4473" i="7"/>
  <c r="C4474" i="7"/>
  <c r="C1875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1876" i="7"/>
  <c r="C473" i="7"/>
  <c r="C4489" i="7"/>
  <c r="C4490" i="7"/>
  <c r="C1026" i="7"/>
  <c r="C4491" i="7"/>
  <c r="C4492" i="7"/>
  <c r="C4493" i="7"/>
  <c r="C1877" i="7"/>
  <c r="C4494" i="7"/>
  <c r="C4495" i="7"/>
  <c r="C474" i="7"/>
  <c r="C475" i="7"/>
  <c r="C4496" i="7"/>
  <c r="C4497" i="7"/>
  <c r="C1878" i="7"/>
  <c r="C171" i="7"/>
  <c r="C4498" i="7"/>
  <c r="C172" i="7"/>
  <c r="C173" i="7"/>
  <c r="C174" i="7"/>
  <c r="C4499" i="7"/>
  <c r="C4500" i="7"/>
  <c r="C4501" i="7"/>
  <c r="C4502" i="7"/>
  <c r="C1027" i="7"/>
  <c r="C175" i="7"/>
  <c r="C4503" i="7"/>
  <c r="C476" i="7"/>
  <c r="C4504" i="7"/>
  <c r="C4505" i="7"/>
  <c r="C1028" i="7"/>
  <c r="C1029" i="7"/>
  <c r="C477" i="7"/>
  <c r="C478" i="7"/>
  <c r="C4506" i="7"/>
  <c r="C4507" i="7"/>
  <c r="C4508" i="7"/>
  <c r="C4509" i="7"/>
  <c r="C187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176" i="7"/>
  <c r="C4522" i="7"/>
  <c r="C4523" i="7"/>
  <c r="C1880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1881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1882" i="7"/>
  <c r="C4570" i="7"/>
  <c r="C1883" i="7"/>
  <c r="C1884" i="7"/>
  <c r="B1885" i="7"/>
  <c r="B479" i="7"/>
  <c r="B1886" i="7"/>
  <c r="B1887" i="7"/>
  <c r="B1888" i="7"/>
  <c r="B1889" i="7"/>
  <c r="B1890" i="7"/>
  <c r="B1891" i="7"/>
  <c r="B1892" i="7"/>
  <c r="B1893" i="7"/>
  <c r="B60" i="7"/>
  <c r="B1894" i="7"/>
  <c r="B177" i="7"/>
  <c r="B1030" i="7"/>
  <c r="B1895" i="7"/>
  <c r="B480" i="7"/>
  <c r="B178" i="7"/>
  <c r="B1031" i="7"/>
  <c r="B179" i="7"/>
  <c r="B24" i="7"/>
  <c r="B1896" i="7"/>
  <c r="B1032" i="7"/>
  <c r="B1033" i="7"/>
  <c r="B481" i="7"/>
  <c r="B1034" i="7"/>
  <c r="B482" i="7"/>
  <c r="B1897" i="7"/>
  <c r="B1035" i="7"/>
  <c r="B1898" i="7"/>
  <c r="B1899" i="7"/>
  <c r="B1036" i="7"/>
  <c r="B1900" i="7"/>
  <c r="B1037" i="7"/>
  <c r="B1901" i="7"/>
  <c r="B1902" i="7"/>
  <c r="B1038" i="7"/>
  <c r="B1903" i="7"/>
  <c r="B1904" i="7"/>
  <c r="B1905" i="7"/>
  <c r="B1906" i="7"/>
  <c r="B483" i="7"/>
  <c r="B1039" i="7"/>
  <c r="B1907" i="7"/>
  <c r="B484" i="7"/>
  <c r="B485" i="7"/>
  <c r="B1040" i="7"/>
  <c r="B1908" i="7"/>
  <c r="B486" i="7"/>
  <c r="B1909" i="7"/>
  <c r="B61" i="7"/>
  <c r="B3" i="7"/>
  <c r="B1910" i="7"/>
  <c r="B1911" i="7"/>
  <c r="B1041" i="7"/>
  <c r="B4" i="7"/>
  <c r="B1912" i="7"/>
  <c r="B1913" i="7"/>
  <c r="B487" i="7"/>
  <c r="B180" i="7"/>
  <c r="B1914" i="7"/>
  <c r="B1915" i="7"/>
  <c r="B1042" i="7"/>
  <c r="B1043" i="7"/>
  <c r="B488" i="7"/>
  <c r="B489" i="7"/>
  <c r="B181" i="7"/>
  <c r="B1916" i="7"/>
  <c r="B1044" i="7"/>
  <c r="B490" i="7"/>
  <c r="B1917" i="7"/>
  <c r="B1918" i="7"/>
  <c r="B1919" i="7"/>
  <c r="B1045" i="7"/>
  <c r="B491" i="7"/>
  <c r="B1920" i="7"/>
  <c r="B1921" i="7"/>
  <c r="B1046" i="7"/>
  <c r="B1047" i="7"/>
  <c r="B1048" i="7"/>
  <c r="B492" i="7"/>
  <c r="B1922" i="7"/>
  <c r="B1923" i="7"/>
  <c r="B62" i="7"/>
  <c r="B1924" i="7"/>
  <c r="B1049" i="7"/>
  <c r="B1925" i="7"/>
  <c r="B1926" i="7"/>
  <c r="B1927" i="7"/>
  <c r="B1050" i="7"/>
  <c r="B493" i="7"/>
  <c r="B494" i="7"/>
  <c r="B1928" i="7"/>
  <c r="B1929" i="7"/>
  <c r="B1930" i="7"/>
  <c r="B1931" i="7"/>
  <c r="B182" i="7"/>
  <c r="B1051" i="7"/>
  <c r="B495" i="7"/>
  <c r="B183" i="7"/>
  <c r="B1932" i="7"/>
  <c r="B1933" i="7"/>
  <c r="B1052" i="7"/>
  <c r="B1053" i="7"/>
  <c r="B1934" i="7"/>
  <c r="B1935" i="7"/>
  <c r="B1936" i="7"/>
  <c r="B25" i="7"/>
  <c r="B63" i="7"/>
  <c r="B1937" i="7"/>
  <c r="B1938" i="7"/>
  <c r="B1939" i="7"/>
  <c r="B1054" i="7"/>
  <c r="B1940" i="7"/>
  <c r="B1941" i="7"/>
  <c r="B26" i="7"/>
  <c r="B1055" i="7"/>
  <c r="B1942" i="7"/>
  <c r="B1943" i="7"/>
  <c r="B1944" i="7"/>
  <c r="B1056" i="7"/>
  <c r="B1945" i="7"/>
  <c r="B1946" i="7"/>
  <c r="B1947" i="7"/>
  <c r="B1057" i="7"/>
  <c r="B1948" i="7"/>
  <c r="B1058" i="7"/>
  <c r="B1059" i="7"/>
  <c r="B1949" i="7"/>
  <c r="B1950" i="7"/>
  <c r="B184" i="7"/>
  <c r="B1951" i="7"/>
  <c r="B496" i="7"/>
  <c r="B497" i="7"/>
  <c r="B1952" i="7"/>
  <c r="B1953" i="7"/>
  <c r="B185" i="7"/>
  <c r="B498" i="7"/>
  <c r="B1954" i="7"/>
  <c r="B499" i="7"/>
  <c r="B500" i="7"/>
  <c r="B1060" i="7"/>
  <c r="B1061" i="7"/>
  <c r="B1062" i="7"/>
  <c r="B1955" i="7"/>
  <c r="B1956" i="7"/>
  <c r="B501" i="7"/>
  <c r="B1957" i="7"/>
  <c r="B502" i="7"/>
  <c r="B1063" i="7"/>
  <c r="B64" i="7"/>
  <c r="B503" i="7"/>
  <c r="B1958" i="7"/>
  <c r="B1959" i="7"/>
  <c r="B1960" i="7"/>
  <c r="B1064" i="7"/>
  <c r="B1961" i="7"/>
  <c r="B1962" i="7"/>
  <c r="B186" i="7"/>
  <c r="B1065" i="7"/>
  <c r="B504" i="7"/>
  <c r="B1963" i="7"/>
  <c r="B505" i="7"/>
  <c r="B1964" i="7"/>
  <c r="B1965" i="7"/>
  <c r="B1966" i="7"/>
  <c r="B65" i="7"/>
  <c r="B506" i="7"/>
  <c r="B1066" i="7"/>
  <c r="B187" i="7"/>
  <c r="B1967" i="7"/>
  <c r="B1968" i="7"/>
  <c r="B1969" i="7"/>
  <c r="B27" i="7"/>
  <c r="B1970" i="7"/>
  <c r="B1971" i="7"/>
  <c r="B1067" i="7"/>
  <c r="B507" i="7"/>
  <c r="B1972" i="7"/>
  <c r="B1068" i="7"/>
  <c r="B508" i="7"/>
  <c r="B1973" i="7"/>
  <c r="B1974" i="7"/>
  <c r="B1975" i="7"/>
  <c r="B1069" i="7"/>
  <c r="B1976" i="7"/>
  <c r="B188" i="7"/>
  <c r="B1977" i="7"/>
  <c r="B1070" i="7"/>
  <c r="B1978" i="7"/>
  <c r="B509" i="7"/>
  <c r="B510" i="7"/>
  <c r="B1071" i="7"/>
  <c r="B1979" i="7"/>
  <c r="B1980" i="7"/>
  <c r="B511" i="7"/>
  <c r="B512" i="7"/>
  <c r="B1981" i="7"/>
  <c r="B1982" i="7"/>
  <c r="B66" i="7"/>
  <c r="B1983" i="7"/>
  <c r="B513" i="7"/>
  <c r="B1984" i="7"/>
  <c r="B1072" i="7"/>
  <c r="B514" i="7"/>
  <c r="B189" i="7"/>
  <c r="B515" i="7"/>
  <c r="B516" i="7"/>
  <c r="B1985" i="7"/>
  <c r="B190" i="7"/>
  <c r="B1986" i="7"/>
  <c r="B1987" i="7"/>
  <c r="B1073" i="7"/>
  <c r="B517" i="7"/>
  <c r="B1074" i="7"/>
  <c r="B1988" i="7"/>
  <c r="B1075" i="7"/>
  <c r="B518" i="7"/>
  <c r="B1076" i="7"/>
  <c r="B1077" i="7"/>
  <c r="B28" i="7"/>
  <c r="B1989" i="7"/>
  <c r="B519" i="7"/>
  <c r="B1990" i="7"/>
  <c r="B1078" i="7"/>
  <c r="B1079" i="7"/>
  <c r="B1991" i="7"/>
  <c r="B1992" i="7"/>
  <c r="B1993" i="7"/>
  <c r="B1994" i="7"/>
  <c r="B1080" i="7"/>
  <c r="B1995" i="7"/>
  <c r="B1996" i="7"/>
  <c r="B67" i="7"/>
  <c r="B29" i="7"/>
  <c r="B1997" i="7"/>
  <c r="B1081" i="7"/>
  <c r="B1998" i="7"/>
  <c r="B1082" i="7"/>
  <c r="B1999" i="7"/>
  <c r="B2000" i="7"/>
  <c r="B1083" i="7"/>
  <c r="B2001" i="7"/>
  <c r="B2002" i="7"/>
  <c r="B520" i="7"/>
  <c r="B521" i="7"/>
  <c r="B1084" i="7"/>
  <c r="B2003" i="7"/>
  <c r="B1085" i="7"/>
  <c r="B2004" i="7"/>
  <c r="B2005" i="7"/>
  <c r="B522" i="7"/>
  <c r="B2006" i="7"/>
  <c r="B68" i="7"/>
  <c r="B1086" i="7"/>
  <c r="B1087" i="7"/>
  <c r="B2007" i="7"/>
  <c r="B2008" i="7"/>
  <c r="B191" i="7"/>
  <c r="B1088" i="7"/>
  <c r="B2009" i="7"/>
  <c r="B2010" i="7"/>
  <c r="B2011" i="7"/>
  <c r="B2012" i="7"/>
  <c r="B523" i="7"/>
  <c r="B1089" i="7"/>
  <c r="B2013" i="7"/>
  <c r="B524" i="7"/>
  <c r="B2014" i="7"/>
  <c r="B2015" i="7"/>
  <c r="B192" i="7"/>
  <c r="B2016" i="7"/>
  <c r="B2017" i="7"/>
  <c r="B1090" i="7"/>
  <c r="B2018" i="7"/>
  <c r="B2019" i="7"/>
  <c r="B2020" i="7"/>
  <c r="B193" i="7"/>
  <c r="B69" i="7"/>
  <c r="B2021" i="7"/>
  <c r="B194" i="7"/>
  <c r="B195" i="7"/>
  <c r="B2022" i="7"/>
  <c r="B2023" i="7"/>
  <c r="B2024" i="7"/>
  <c r="B196" i="7"/>
  <c r="B1091" i="7"/>
  <c r="B525" i="7"/>
  <c r="B526" i="7"/>
  <c r="B2025" i="7"/>
  <c r="B2026" i="7"/>
  <c r="B1092" i="7"/>
  <c r="B197" i="7"/>
  <c r="B527" i="7"/>
  <c r="B1093" i="7"/>
  <c r="B1094" i="7"/>
  <c r="B1095" i="7"/>
  <c r="B198" i="7"/>
  <c r="B2027" i="7"/>
  <c r="B1096" i="7"/>
  <c r="B199" i="7"/>
  <c r="B528" i="7"/>
  <c r="B1097" i="7"/>
  <c r="B1098" i="7"/>
  <c r="B529" i="7"/>
  <c r="B1099" i="7"/>
  <c r="B2028" i="7"/>
  <c r="B2029" i="7"/>
  <c r="B1100" i="7"/>
  <c r="B200" i="7"/>
  <c r="B201" i="7"/>
  <c r="B2030" i="7"/>
  <c r="B2031" i="7"/>
  <c r="B1101" i="7"/>
  <c r="B1102" i="7"/>
  <c r="B530" i="7"/>
  <c r="B1103" i="7"/>
  <c r="B2032" i="7"/>
  <c r="B202" i="7"/>
  <c r="B2033" i="7"/>
  <c r="B203" i="7"/>
  <c r="B531" i="7"/>
  <c r="B1104" i="7"/>
  <c r="B2034" i="7"/>
  <c r="B2035" i="7"/>
  <c r="B532" i="7"/>
  <c r="B1105" i="7"/>
  <c r="B533" i="7"/>
  <c r="B2036" i="7"/>
  <c r="B2037" i="7"/>
  <c r="B204" i="7"/>
  <c r="B2038" i="7"/>
  <c r="B534" i="7"/>
  <c r="B535" i="7"/>
  <c r="B1106" i="7"/>
  <c r="B536" i="7"/>
  <c r="B2039" i="7"/>
  <c r="B2040" i="7"/>
  <c r="B205" i="7"/>
  <c r="B206" i="7"/>
  <c r="B2041" i="7"/>
  <c r="B2042" i="7"/>
  <c r="B1107" i="7"/>
  <c r="B537" i="7"/>
  <c r="B538" i="7"/>
  <c r="B2043" i="7"/>
  <c r="B1108" i="7"/>
  <c r="B2044" i="7"/>
  <c r="B539" i="7"/>
  <c r="B1109" i="7"/>
  <c r="B540" i="7"/>
  <c r="B1110" i="7"/>
  <c r="B30" i="7"/>
  <c r="B541" i="7"/>
  <c r="B2045" i="7"/>
  <c r="B2046" i="7"/>
  <c r="B70" i="7"/>
  <c r="B2047" i="7"/>
  <c r="B2048" i="7"/>
  <c r="B542" i="7"/>
  <c r="B2049" i="7"/>
  <c r="B2050" i="7"/>
  <c r="B1111" i="7"/>
  <c r="B71" i="7"/>
  <c r="B1112" i="7"/>
  <c r="B1113" i="7"/>
  <c r="B2051" i="7"/>
  <c r="B2052" i="7"/>
  <c r="B2053" i="7"/>
  <c r="B2054" i="7"/>
  <c r="B1114" i="7"/>
  <c r="B2055" i="7"/>
  <c r="B2056" i="7"/>
  <c r="B207" i="7"/>
  <c r="B1115" i="7"/>
  <c r="B72" i="7"/>
  <c r="B2057" i="7"/>
  <c r="B1116" i="7"/>
  <c r="B1117" i="7"/>
  <c r="B2058" i="7"/>
  <c r="B2059" i="7"/>
  <c r="B2060" i="7"/>
  <c r="B2061" i="7"/>
  <c r="B543" i="7"/>
  <c r="B2062" i="7"/>
  <c r="B208" i="7"/>
  <c r="B2063" i="7"/>
  <c r="B2064" i="7"/>
  <c r="B1118" i="7"/>
  <c r="B2065" i="7"/>
  <c r="B1119" i="7"/>
  <c r="B1120" i="7"/>
  <c r="B1121" i="7"/>
  <c r="B2066" i="7"/>
  <c r="B2067" i="7"/>
  <c r="B2068" i="7"/>
  <c r="B544" i="7"/>
  <c r="B209" i="7"/>
  <c r="B1122" i="7"/>
  <c r="B2069" i="7"/>
  <c r="B1123" i="7"/>
  <c r="B2070" i="7"/>
  <c r="B2071" i="7"/>
  <c r="B1124" i="7"/>
  <c r="B2072" i="7"/>
  <c r="B1125" i="7"/>
  <c r="B2073" i="7"/>
  <c r="B2074" i="7"/>
  <c r="B2075" i="7"/>
  <c r="B2076" i="7"/>
  <c r="B1126" i="7"/>
  <c r="B2077" i="7"/>
  <c r="B2078" i="7"/>
  <c r="B2079" i="7"/>
  <c r="B2080" i="7"/>
  <c r="B2081" i="7"/>
  <c r="B1127" i="7"/>
  <c r="B2082" i="7"/>
  <c r="B1128" i="7"/>
  <c r="B2083" i="7"/>
  <c r="B1129" i="7"/>
  <c r="B2084" i="7"/>
  <c r="B1130" i="7"/>
  <c r="B2085" i="7"/>
  <c r="B1131" i="7"/>
  <c r="B2086" i="7"/>
  <c r="B2087" i="7"/>
  <c r="B1132" i="7"/>
  <c r="B1133" i="7"/>
  <c r="B1134" i="7"/>
  <c r="B545" i="7"/>
  <c r="B73" i="7"/>
  <c r="B2088" i="7"/>
  <c r="B2089" i="7"/>
  <c r="B2090" i="7"/>
  <c r="B2091" i="7"/>
  <c r="B2092" i="7"/>
  <c r="B1135" i="7"/>
  <c r="B1136" i="7"/>
  <c r="B546" i="7"/>
  <c r="B1137" i="7"/>
  <c r="B2093" i="7"/>
  <c r="B2094" i="7"/>
  <c r="B547" i="7"/>
  <c r="B2095" i="7"/>
  <c r="B2096" i="7"/>
  <c r="B2097" i="7"/>
  <c r="B2098" i="7"/>
  <c r="B1138" i="7"/>
  <c r="B2099" i="7"/>
  <c r="B1139" i="7"/>
  <c r="B548" i="7"/>
  <c r="B210" i="7"/>
  <c r="B2100" i="7"/>
  <c r="B2101" i="7"/>
  <c r="B549" i="7"/>
  <c r="B550" i="7"/>
  <c r="B2102" i="7"/>
  <c r="B2103" i="7"/>
  <c r="B2104" i="7"/>
  <c r="B2105" i="7"/>
  <c r="B1140" i="7"/>
  <c r="B1141" i="7"/>
  <c r="B2106" i="7"/>
  <c r="B2107" i="7"/>
  <c r="B551" i="7"/>
  <c r="B2108" i="7"/>
  <c r="B2109" i="7"/>
  <c r="B2110" i="7"/>
  <c r="B552" i="7"/>
  <c r="B74" i="7"/>
  <c r="B1142" i="7"/>
  <c r="B1143" i="7"/>
  <c r="B553" i="7"/>
  <c r="B211" i="7"/>
  <c r="B2111" i="7"/>
  <c r="B554" i="7"/>
  <c r="B1144" i="7"/>
  <c r="B555" i="7"/>
  <c r="B212" i="7"/>
  <c r="B1145" i="7"/>
  <c r="B556" i="7"/>
  <c r="B2112" i="7"/>
  <c r="B1146" i="7"/>
  <c r="B2113" i="7"/>
  <c r="B2114" i="7"/>
  <c r="B213" i="7"/>
  <c r="B2115" i="7"/>
  <c r="B75" i="7"/>
  <c r="B1147" i="7"/>
  <c r="B2116" i="7"/>
  <c r="B2117" i="7"/>
  <c r="B2118" i="7"/>
  <c r="B2119" i="7"/>
  <c r="B214" i="7"/>
  <c r="B1148" i="7"/>
  <c r="B2120" i="7"/>
  <c r="B1149" i="7"/>
  <c r="B2121" i="7"/>
  <c r="B2122" i="7"/>
  <c r="B1150" i="7"/>
  <c r="B2123" i="7"/>
  <c r="B1151" i="7"/>
  <c r="B2124" i="7"/>
  <c r="B2125" i="7"/>
  <c r="B557" i="7"/>
  <c r="B2126" i="7"/>
  <c r="B2127" i="7"/>
  <c r="B2128" i="7"/>
  <c r="B558" i="7"/>
  <c r="B215" i="7"/>
  <c r="B1152" i="7"/>
  <c r="B2129" i="7"/>
  <c r="B2130" i="7"/>
  <c r="B216" i="7"/>
  <c r="B9" i="7"/>
  <c r="B559" i="7"/>
  <c r="B76" i="7"/>
  <c r="B560" i="7"/>
  <c r="B2131" i="7"/>
  <c r="B561" i="7"/>
  <c r="B217" i="7"/>
  <c r="B1153" i="7"/>
  <c r="B2132" i="7"/>
  <c r="B2133" i="7"/>
  <c r="B2134" i="7"/>
  <c r="B2135" i="7"/>
  <c r="B562" i="7"/>
  <c r="B2136" i="7"/>
  <c r="B2137" i="7"/>
  <c r="B2138" i="7"/>
  <c r="B2139" i="7"/>
  <c r="B1154" i="7"/>
  <c r="B218" i="7"/>
  <c r="B2140" i="7"/>
  <c r="B2141" i="7"/>
  <c r="B2142" i="7"/>
  <c r="B563" i="7"/>
  <c r="B2143" i="7"/>
  <c r="B1155" i="7"/>
  <c r="B1156" i="7"/>
  <c r="B2144" i="7"/>
  <c r="B1157" i="7"/>
  <c r="B1158" i="7"/>
  <c r="B1159" i="7"/>
  <c r="B564" i="7"/>
  <c r="B2145" i="7"/>
  <c r="B219" i="7"/>
  <c r="B2146" i="7"/>
  <c r="B2147" i="7"/>
  <c r="B2148" i="7"/>
  <c r="B2149" i="7"/>
  <c r="B2150" i="7"/>
  <c r="B2151" i="7"/>
  <c r="B1160" i="7"/>
  <c r="B2152" i="7"/>
  <c r="B2153" i="7"/>
  <c r="B565" i="7"/>
  <c r="B2154" i="7"/>
  <c r="B566" i="7"/>
  <c r="B2155" i="7"/>
  <c r="B567" i="7"/>
  <c r="B1161" i="7"/>
  <c r="B1162" i="7"/>
  <c r="B2156" i="7"/>
  <c r="B1163" i="7"/>
  <c r="B1164" i="7"/>
  <c r="B220" i="7"/>
  <c r="B2157" i="7"/>
  <c r="B1165" i="7"/>
  <c r="B2158" i="7"/>
  <c r="B2159" i="7"/>
  <c r="B1166" i="7"/>
  <c r="B568" i="7"/>
  <c r="B77" i="7"/>
  <c r="B569" i="7"/>
  <c r="B2160" i="7"/>
  <c r="B221" i="7"/>
  <c r="B570" i="7"/>
  <c r="B2161" i="7"/>
  <c r="B2162" i="7"/>
  <c r="B222" i="7"/>
  <c r="B2163" i="7"/>
  <c r="B571" i="7"/>
  <c r="B572" i="7"/>
  <c r="B573" i="7"/>
  <c r="B574" i="7"/>
  <c r="B575" i="7"/>
  <c r="B2164" i="7"/>
  <c r="B2165" i="7"/>
  <c r="B2166" i="7"/>
  <c r="B576" i="7"/>
  <c r="B2167" i="7"/>
  <c r="B577" i="7"/>
  <c r="B223" i="7"/>
  <c r="B1167" i="7"/>
  <c r="B2168" i="7"/>
  <c r="B2169" i="7"/>
  <c r="B2170" i="7"/>
  <c r="B1168" i="7"/>
  <c r="B2171" i="7"/>
  <c r="B1169" i="7"/>
  <c r="B2172" i="7"/>
  <c r="B2173" i="7"/>
  <c r="B578" i="7"/>
  <c r="B1170" i="7"/>
  <c r="B2174" i="7"/>
  <c r="B2175" i="7"/>
  <c r="B579" i="7"/>
  <c r="B580" i="7"/>
  <c r="B2176" i="7"/>
  <c r="B2177" i="7"/>
  <c r="B2178" i="7"/>
  <c r="B2179" i="7"/>
  <c r="B2180" i="7"/>
  <c r="B2181" i="7"/>
  <c r="B2182" i="7"/>
  <c r="B1171" i="7"/>
  <c r="B2183" i="7"/>
  <c r="B2184" i="7"/>
  <c r="B2185" i="7"/>
  <c r="B2186" i="7"/>
  <c r="B1172" i="7"/>
  <c r="B224" i="7"/>
  <c r="B1173" i="7"/>
  <c r="B581" i="7"/>
  <c r="B1174" i="7"/>
  <c r="B2187" i="7"/>
  <c r="B225" i="7"/>
  <c r="B2188" i="7"/>
  <c r="B2189" i="7"/>
  <c r="B2190" i="7"/>
  <c r="B1175" i="7"/>
  <c r="B2191" i="7"/>
  <c r="B1176" i="7"/>
  <c r="B2192" i="7"/>
  <c r="B2193" i="7"/>
  <c r="B2194" i="7"/>
  <c r="B1177" i="7"/>
  <c r="B78" i="7"/>
  <c r="B79" i="7"/>
  <c r="B2195" i="7"/>
  <c r="B2196" i="7"/>
  <c r="B2197" i="7"/>
  <c r="B2198" i="7"/>
  <c r="B1178" i="7"/>
  <c r="B2199" i="7"/>
  <c r="B582" i="7"/>
  <c r="B2200" i="7"/>
  <c r="B80" i="7"/>
  <c r="B2201" i="7"/>
  <c r="B583" i="7"/>
  <c r="B2202" i="7"/>
  <c r="B2203" i="7"/>
  <c r="B2204" i="7"/>
  <c r="B584" i="7"/>
  <c r="B2205" i="7"/>
  <c r="B2206" i="7"/>
  <c r="B1179" i="7"/>
  <c r="B1180" i="7"/>
  <c r="B226" i="7"/>
  <c r="B1181" i="7"/>
  <c r="B2207" i="7"/>
  <c r="B585" i="7"/>
  <c r="B81" i="7"/>
  <c r="B227" i="7"/>
  <c r="B228" i="7"/>
  <c r="B1182" i="7"/>
  <c r="B2208" i="7"/>
  <c r="B586" i="7"/>
  <c r="B587" i="7"/>
  <c r="B229" i="7"/>
  <c r="B1183" i="7"/>
  <c r="B2209" i="7"/>
  <c r="B2210" i="7"/>
  <c r="B1184" i="7"/>
  <c r="B588" i="7"/>
  <c r="B589" i="7"/>
  <c r="B1185" i="7"/>
  <c r="B2211" i="7"/>
  <c r="B590" i="7"/>
  <c r="B591" i="7"/>
  <c r="B2212" i="7"/>
  <c r="B2213" i="7"/>
  <c r="B592" i="7"/>
  <c r="B593" i="7"/>
  <c r="B2214" i="7"/>
  <c r="B2215" i="7"/>
  <c r="B1186" i="7"/>
  <c r="B2216" i="7"/>
  <c r="B1187" i="7"/>
  <c r="B2217" i="7"/>
  <c r="B1188" i="7"/>
  <c r="B1189" i="7"/>
  <c r="B594" i="7"/>
  <c r="B2218" i="7"/>
  <c r="B595" i="7"/>
  <c r="B2219" i="7"/>
  <c r="B2220" i="7"/>
  <c r="B2221" i="7"/>
  <c r="B2222" i="7"/>
  <c r="B10" i="7"/>
  <c r="B596" i="7"/>
  <c r="B2223" i="7"/>
  <c r="B2224" i="7"/>
  <c r="B2225" i="7"/>
  <c r="B1190" i="7"/>
  <c r="B2226" i="7"/>
  <c r="B1191" i="7"/>
  <c r="B1192" i="7"/>
  <c r="B82" i="7"/>
  <c r="B1193" i="7"/>
  <c r="B1194" i="7"/>
  <c r="B2227" i="7"/>
  <c r="B2228" i="7"/>
  <c r="B2229" i="7"/>
  <c r="B1195" i="7"/>
  <c r="B83" i="7"/>
  <c r="B2230" i="7"/>
  <c r="B597" i="7"/>
  <c r="B1196" i="7"/>
  <c r="B2231" i="7"/>
  <c r="B598" i="7"/>
  <c r="B2232" i="7"/>
  <c r="B2233" i="7"/>
  <c r="B2234" i="7"/>
  <c r="B2235" i="7"/>
  <c r="B2236" i="7"/>
  <c r="B599" i="7"/>
  <c r="B600" i="7"/>
  <c r="B1197" i="7"/>
  <c r="B230" i="7"/>
  <c r="B2237" i="7"/>
  <c r="B2238" i="7"/>
  <c r="B2239" i="7"/>
  <c r="B1198" i="7"/>
  <c r="B2240" i="7"/>
  <c r="B601" i="7"/>
  <c r="B2241" i="7"/>
  <c r="B2242" i="7"/>
  <c r="B1199" i="7"/>
  <c r="B2243" i="7"/>
  <c r="B84" i="7"/>
  <c r="B2244" i="7"/>
  <c r="B231" i="7"/>
  <c r="B2245" i="7"/>
  <c r="B1200" i="7"/>
  <c r="B602" i="7"/>
  <c r="B232" i="7"/>
  <c r="B233" i="7"/>
  <c r="B2246" i="7"/>
  <c r="B603" i="7"/>
  <c r="B85" i="7"/>
  <c r="B2247" i="7"/>
  <c r="B2248" i="7"/>
  <c r="B2249" i="7"/>
  <c r="B2250" i="7"/>
  <c r="B2251" i="7"/>
  <c r="B234" i="7"/>
  <c r="B1201" i="7"/>
  <c r="B235" i="7"/>
  <c r="B2252" i="7"/>
  <c r="B2253" i="7"/>
  <c r="B1202" i="7"/>
  <c r="B2254" i="7"/>
  <c r="B604" i="7"/>
  <c r="B1203" i="7"/>
  <c r="B2255" i="7"/>
  <c r="B1204" i="7"/>
  <c r="B2256" i="7"/>
  <c r="B2257" i="7"/>
  <c r="B2258" i="7"/>
  <c r="B2259" i="7"/>
  <c r="B2260" i="7"/>
  <c r="B2261" i="7"/>
  <c r="B2262" i="7"/>
  <c r="B2263" i="7"/>
  <c r="B2264" i="7"/>
  <c r="B1205" i="7"/>
  <c r="B2265" i="7"/>
  <c r="B1206" i="7"/>
  <c r="B236" i="7"/>
  <c r="B60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37" i="7"/>
  <c r="B2289" i="7"/>
  <c r="B606" i="7"/>
  <c r="B1207" i="7"/>
  <c r="B607" i="7"/>
  <c r="B1208" i="7"/>
  <c r="B2290" i="7"/>
  <c r="B2291" i="7"/>
  <c r="B2292" i="7"/>
  <c r="B1209" i="7"/>
  <c r="B2293" i="7"/>
  <c r="B2294" i="7"/>
  <c r="B2295" i="7"/>
  <c r="B608" i="7"/>
  <c r="B1210" i="7"/>
  <c r="B2296" i="7"/>
  <c r="B1211" i="7"/>
  <c r="B2297" i="7"/>
  <c r="B609" i="7"/>
  <c r="B2298" i="7"/>
  <c r="B610" i="7"/>
  <c r="B2299" i="7"/>
  <c r="B2300" i="7"/>
  <c r="B1212" i="7"/>
  <c r="B2301" i="7"/>
  <c r="B2302" i="7"/>
  <c r="B611" i="7"/>
  <c r="B2303" i="7"/>
  <c r="B1213" i="7"/>
  <c r="B2304" i="7"/>
  <c r="B2305" i="7"/>
  <c r="B238" i="7"/>
  <c r="B2306" i="7"/>
  <c r="B2307" i="7"/>
  <c r="B612" i="7"/>
  <c r="B613" i="7"/>
  <c r="B1214" i="7"/>
  <c r="B1215" i="7"/>
  <c r="B1216" i="7"/>
  <c r="B2308" i="7"/>
  <c r="B1217" i="7"/>
  <c r="B2309" i="7"/>
  <c r="B86" i="7"/>
  <c r="B2310" i="7"/>
  <c r="B1218" i="7"/>
  <c r="B2311" i="7"/>
  <c r="B2312" i="7"/>
  <c r="B1219" i="7"/>
  <c r="B2313" i="7"/>
  <c r="B87" i="7"/>
  <c r="B2314" i="7"/>
  <c r="B1220" i="7"/>
  <c r="B2315" i="7"/>
  <c r="B2316" i="7"/>
  <c r="B2317" i="7"/>
  <c r="B2318" i="7"/>
  <c r="B239" i="7"/>
  <c r="B2319" i="7"/>
  <c r="B2320" i="7"/>
  <c r="B614" i="7"/>
  <c r="B2321" i="7"/>
  <c r="B2322" i="7"/>
  <c r="B2323" i="7"/>
  <c r="B615" i="7"/>
  <c r="B616" i="7"/>
  <c r="B2324" i="7"/>
  <c r="B1221" i="7"/>
  <c r="B617" i="7"/>
  <c r="B2325" i="7"/>
  <c r="B1222" i="7"/>
  <c r="B1223" i="7"/>
  <c r="B2326" i="7"/>
  <c r="B2327" i="7"/>
  <c r="B618" i="7"/>
  <c r="B88" i="7"/>
  <c r="B1224" i="7"/>
  <c r="B2328" i="7"/>
  <c r="B31" i="7"/>
  <c r="B2329" i="7"/>
  <c r="B2330" i="7"/>
  <c r="B619" i="7"/>
  <c r="B2331" i="7"/>
  <c r="B32" i="7"/>
  <c r="B2332" i="7"/>
  <c r="B2333" i="7"/>
  <c r="B2334" i="7"/>
  <c r="B2335" i="7"/>
  <c r="B2336" i="7"/>
  <c r="B2337" i="7"/>
  <c r="B1225" i="7"/>
  <c r="B2338" i="7"/>
  <c r="B1226" i="7"/>
  <c r="B2339" i="7"/>
  <c r="B2340" i="7"/>
  <c r="B2341" i="7"/>
  <c r="B2342" i="7"/>
  <c r="B2343" i="7"/>
  <c r="B89" i="7"/>
  <c r="B2344" i="7"/>
  <c r="B2345" i="7"/>
  <c r="B2346" i="7"/>
  <c r="B2347" i="7"/>
  <c r="B2348" i="7"/>
  <c r="B1227" i="7"/>
  <c r="B2349" i="7"/>
  <c r="B2350" i="7"/>
  <c r="B620" i="7"/>
  <c r="B2351" i="7"/>
  <c r="B2352" i="7"/>
  <c r="B2353" i="7"/>
  <c r="B2354" i="7"/>
  <c r="B1228" i="7"/>
  <c r="B621" i="7"/>
  <c r="B2355" i="7"/>
  <c r="B2356" i="7"/>
  <c r="B622" i="7"/>
  <c r="B2357" i="7"/>
  <c r="B2358" i="7"/>
  <c r="B2359" i="7"/>
  <c r="B2360" i="7"/>
  <c r="B240" i="7"/>
  <c r="B2361" i="7"/>
  <c r="B2362" i="7"/>
  <c r="B2363" i="7"/>
  <c r="B1229" i="7"/>
  <c r="B1230" i="7"/>
  <c r="B2364" i="7"/>
  <c r="B2365" i="7"/>
  <c r="B2366" i="7"/>
  <c r="B2367" i="7"/>
  <c r="B2368" i="7"/>
  <c r="B2369" i="7"/>
  <c r="B2370" i="7"/>
  <c r="B2371" i="7"/>
  <c r="B2372" i="7"/>
  <c r="B2373" i="7"/>
  <c r="B2374" i="7"/>
  <c r="B623" i="7"/>
  <c r="B2375" i="7"/>
  <c r="B2376" i="7"/>
  <c r="B2377" i="7"/>
  <c r="B2378" i="7"/>
  <c r="B2379" i="7"/>
  <c r="B1231" i="7"/>
  <c r="B2380" i="7"/>
  <c r="B2381" i="7"/>
  <c r="B1232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624" i="7"/>
  <c r="B2396" i="7"/>
  <c r="B2397" i="7"/>
  <c r="B625" i="7"/>
  <c r="B2398" i="7"/>
  <c r="B2399" i="7"/>
  <c r="B1233" i="7"/>
  <c r="B2400" i="7"/>
  <c r="B2401" i="7"/>
  <c r="B2402" i="7"/>
  <c r="B2403" i="7"/>
  <c r="B2404" i="7"/>
  <c r="B2405" i="7"/>
  <c r="B241" i="7"/>
  <c r="B2406" i="7"/>
  <c r="B2407" i="7"/>
  <c r="B2408" i="7"/>
  <c r="B2409" i="7"/>
  <c r="B1234" i="7"/>
  <c r="B2410" i="7"/>
  <c r="B1235" i="7"/>
  <c r="B2411" i="7"/>
  <c r="B2412" i="7"/>
  <c r="B2413" i="7"/>
  <c r="B242" i="7"/>
  <c r="B2414" i="7"/>
  <c r="B2415" i="7"/>
  <c r="B2416" i="7"/>
  <c r="B2417" i="7"/>
  <c r="B2418" i="7"/>
  <c r="B90" i="7"/>
  <c r="B2419" i="7"/>
  <c r="B2420" i="7"/>
  <c r="B2421" i="7"/>
  <c r="B2422" i="7"/>
  <c r="B2423" i="7"/>
  <c r="B2424" i="7"/>
  <c r="B2425" i="7"/>
  <c r="B243" i="7"/>
  <c r="B2426" i="7"/>
  <c r="B2427" i="7"/>
  <c r="B2428" i="7"/>
  <c r="B626" i="7"/>
  <c r="B2429" i="7"/>
  <c r="B2430" i="7"/>
  <c r="B2431" i="7"/>
  <c r="B2432" i="7"/>
  <c r="B2433" i="7"/>
  <c r="B2434" i="7"/>
  <c r="B2435" i="7"/>
  <c r="B1236" i="7"/>
  <c r="B627" i="7"/>
  <c r="B2436" i="7"/>
  <c r="B2437" i="7"/>
  <c r="B2438" i="7"/>
  <c r="B2439" i="7"/>
  <c r="B2440" i="7"/>
  <c r="B2441" i="7"/>
  <c r="B2442" i="7"/>
  <c r="B2443" i="7"/>
  <c r="B2444" i="7"/>
  <c r="B2445" i="7"/>
  <c r="B1237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4" i="7"/>
  <c r="B2460" i="7"/>
  <c r="B2461" i="7"/>
  <c r="B2462" i="7"/>
  <c r="B2463" i="7"/>
  <c r="B2464" i="7"/>
  <c r="B1238" i="7"/>
  <c r="B2465" i="7"/>
  <c r="B2466" i="7"/>
  <c r="B2467" i="7"/>
  <c r="B2468" i="7"/>
  <c r="B2469" i="7"/>
  <c r="B2470" i="7"/>
  <c r="B2471" i="7"/>
  <c r="B2472" i="7"/>
  <c r="B2473" i="7"/>
  <c r="B2474" i="7"/>
  <c r="B2475" i="7"/>
  <c r="B245" i="7"/>
  <c r="B2476" i="7"/>
  <c r="B2477" i="7"/>
  <c r="B2478" i="7"/>
  <c r="B2479" i="7"/>
  <c r="B2480" i="7"/>
  <c r="B2481" i="7"/>
  <c r="B1239" i="7"/>
  <c r="B1240" i="7"/>
  <c r="B2482" i="7"/>
  <c r="B2483" i="7"/>
  <c r="B628" i="7"/>
  <c r="B2484" i="7"/>
  <c r="B629" i="7"/>
  <c r="B2485" i="7"/>
  <c r="B1241" i="7"/>
  <c r="B2486" i="7"/>
  <c r="B2487" i="7"/>
  <c r="B2488" i="7"/>
  <c r="B2489" i="7"/>
  <c r="B2490" i="7"/>
  <c r="B2491" i="7"/>
  <c r="B2492" i="7"/>
  <c r="B2493" i="7"/>
  <c r="B630" i="7"/>
  <c r="B2494" i="7"/>
  <c r="B246" i="7"/>
  <c r="B247" i="7"/>
  <c r="B2495" i="7"/>
  <c r="B2496" i="7"/>
  <c r="B2497" i="7"/>
  <c r="B631" i="7"/>
  <c r="B2498" i="7"/>
  <c r="B632" i="7"/>
  <c r="B2499" i="7"/>
  <c r="B91" i="7"/>
  <c r="B2500" i="7"/>
  <c r="B33" i="7"/>
  <c r="B2501" i="7"/>
  <c r="B2502" i="7"/>
  <c r="B2503" i="7"/>
  <c r="B2504" i="7"/>
  <c r="B2505" i="7"/>
  <c r="B2506" i="7"/>
  <c r="B2507" i="7"/>
  <c r="B92" i="7"/>
  <c r="B1242" i="7"/>
  <c r="B2508" i="7"/>
  <c r="B248" i="7"/>
  <c r="B2509" i="7"/>
  <c r="B2510" i="7"/>
  <c r="B633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634" i="7"/>
  <c r="B2524" i="7"/>
  <c r="B2525" i="7"/>
  <c r="B2526" i="7"/>
  <c r="B2527" i="7"/>
  <c r="B2528" i="7"/>
  <c r="B635" i="7"/>
  <c r="B2529" i="7"/>
  <c r="B2530" i="7"/>
  <c r="B2531" i="7"/>
  <c r="B2532" i="7"/>
  <c r="B2533" i="7"/>
  <c r="B2534" i="7"/>
  <c r="B2535" i="7"/>
  <c r="B2536" i="7"/>
  <c r="B636" i="7"/>
  <c r="B1243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49" i="7"/>
  <c r="B2552" i="7"/>
  <c r="B2553" i="7"/>
  <c r="B1244" i="7"/>
  <c r="B93" i="7"/>
  <c r="B2554" i="7"/>
  <c r="B2555" i="7"/>
  <c r="B2556" i="7"/>
  <c r="B1245" i="7"/>
  <c r="B1246" i="7"/>
  <c r="B2557" i="7"/>
  <c r="B1247" i="7"/>
  <c r="B637" i="7"/>
  <c r="B1248" i="7"/>
  <c r="B1249" i="7"/>
  <c r="B1250" i="7"/>
  <c r="B1251" i="7"/>
  <c r="B2558" i="7"/>
  <c r="B250" i="7"/>
  <c r="B2559" i="7"/>
  <c r="B1252" i="7"/>
  <c r="B2560" i="7"/>
  <c r="B1253" i="7"/>
  <c r="B34" i="7"/>
  <c r="B2561" i="7"/>
  <c r="B2562" i="7"/>
  <c r="B1254" i="7"/>
  <c r="B35" i="7"/>
  <c r="B1255" i="7"/>
  <c r="B2563" i="7"/>
  <c r="B2564" i="7"/>
  <c r="B2565" i="7"/>
  <c r="B1256" i="7"/>
  <c r="B638" i="7"/>
  <c r="B2566" i="7"/>
  <c r="B2567" i="7"/>
  <c r="B2568" i="7"/>
  <c r="B639" i="7"/>
  <c r="B1257" i="7"/>
  <c r="B2569" i="7"/>
  <c r="B11" i="7"/>
  <c r="B251" i="7"/>
  <c r="B1258" i="7"/>
  <c r="B2570" i="7"/>
  <c r="B1259" i="7"/>
  <c r="B1260" i="7"/>
  <c r="B1261" i="7"/>
  <c r="B1262" i="7"/>
  <c r="B640" i="7"/>
  <c r="B94" i="7"/>
  <c r="B1263" i="7"/>
  <c r="B641" i="7"/>
  <c r="B2571" i="7"/>
  <c r="B252" i="7"/>
  <c r="B2572" i="7"/>
  <c r="B2573" i="7"/>
  <c r="B95" i="7"/>
  <c r="B1264" i="7"/>
  <c r="B642" i="7"/>
  <c r="B253" i="7"/>
  <c r="B2574" i="7"/>
  <c r="B2575" i="7"/>
  <c r="B2576" i="7"/>
  <c r="B2577" i="7"/>
  <c r="B2578" i="7"/>
  <c r="B643" i="7"/>
  <c r="B2579" i="7"/>
  <c r="B644" i="7"/>
  <c r="B1265" i="7"/>
  <c r="B96" i="7"/>
  <c r="B254" i="7"/>
  <c r="B255" i="7"/>
  <c r="B2580" i="7"/>
  <c r="B645" i="7"/>
  <c r="B2581" i="7"/>
  <c r="B1266" i="7"/>
  <c r="B646" i="7"/>
  <c r="B647" i="7"/>
  <c r="B2582" i="7"/>
  <c r="B1267" i="7"/>
  <c r="B1268" i="7"/>
  <c r="B2583" i="7"/>
  <c r="B648" i="7"/>
  <c r="B2584" i="7"/>
  <c r="B1269" i="7"/>
  <c r="B2585" i="7"/>
  <c r="B2586" i="7"/>
  <c r="B256" i="7"/>
  <c r="B1270" i="7"/>
  <c r="B257" i="7"/>
  <c r="B2587" i="7"/>
  <c r="B2588" i="7"/>
  <c r="B649" i="7"/>
  <c r="B258" i="7"/>
  <c r="B1271" i="7"/>
  <c r="B1272" i="7"/>
  <c r="B259" i="7"/>
  <c r="B2589" i="7"/>
  <c r="B260" i="7"/>
  <c r="B261" i="7"/>
  <c r="B2590" i="7"/>
  <c r="B650" i="7"/>
  <c r="B262" i="7"/>
  <c r="B97" i="7"/>
  <c r="B1273" i="7"/>
  <c r="B1274" i="7"/>
  <c r="B2591" i="7"/>
  <c r="B1275" i="7"/>
  <c r="B2592" i="7"/>
  <c r="B1276" i="7"/>
  <c r="B651" i="7"/>
  <c r="B263" i="7"/>
  <c r="B652" i="7"/>
  <c r="B1277" i="7"/>
  <c r="B2593" i="7"/>
  <c r="B2594" i="7"/>
  <c r="B1278" i="7"/>
  <c r="B1279" i="7"/>
  <c r="B653" i="7"/>
  <c r="B264" i="7"/>
  <c r="B2595" i="7"/>
  <c r="B1280" i="7"/>
  <c r="B1281" i="7"/>
  <c r="B1282" i="7"/>
  <c r="B654" i="7"/>
  <c r="B1283" i="7"/>
  <c r="B2596" i="7"/>
  <c r="B265" i="7"/>
  <c r="B2597" i="7"/>
  <c r="B1284" i="7"/>
  <c r="B2598" i="7"/>
  <c r="B2599" i="7"/>
  <c r="B2600" i="7"/>
  <c r="B655" i="7"/>
  <c r="B2601" i="7"/>
  <c r="B2602" i="7"/>
  <c r="B2603" i="7"/>
  <c r="B2604" i="7"/>
  <c r="B1285" i="7"/>
  <c r="B2605" i="7"/>
  <c r="B1286" i="7"/>
  <c r="B656" i="7"/>
  <c r="B266" i="7"/>
  <c r="B267" i="7"/>
  <c r="B2606" i="7"/>
  <c r="B2607" i="7"/>
  <c r="B268" i="7"/>
  <c r="B2608" i="7"/>
  <c r="B2609" i="7"/>
  <c r="B2610" i="7"/>
  <c r="B2611" i="7"/>
  <c r="B269" i="7"/>
  <c r="B36" i="7"/>
  <c r="B2612" i="7"/>
  <c r="B2613" i="7"/>
  <c r="B2614" i="7"/>
  <c r="B1287" i="7"/>
  <c r="B1288" i="7"/>
  <c r="B657" i="7"/>
  <c r="B1289" i="7"/>
  <c r="B2615" i="7"/>
  <c r="B2616" i="7"/>
  <c r="B2617" i="7"/>
  <c r="B2618" i="7"/>
  <c r="B2619" i="7"/>
  <c r="B658" i="7"/>
  <c r="B2620" i="7"/>
  <c r="B1290" i="7"/>
  <c r="B1291" i="7"/>
  <c r="B2621" i="7"/>
  <c r="B2622" i="7"/>
  <c r="B2623" i="7"/>
  <c r="B1292" i="7"/>
  <c r="B2624" i="7"/>
  <c r="B2625" i="7"/>
  <c r="B2626" i="7"/>
  <c r="B2627" i="7"/>
  <c r="B2628" i="7"/>
  <c r="B2629" i="7"/>
  <c r="B2630" i="7"/>
  <c r="B98" i="7"/>
  <c r="B2631" i="7"/>
  <c r="B2632" i="7"/>
  <c r="B2633" i="7"/>
  <c r="B2634" i="7"/>
  <c r="B2635" i="7"/>
  <c r="B659" i="7"/>
  <c r="B2636" i="7"/>
  <c r="B2637" i="7"/>
  <c r="B2638" i="7"/>
  <c r="B2639" i="7"/>
  <c r="B2640" i="7"/>
  <c r="B2641" i="7"/>
  <c r="B2642" i="7"/>
  <c r="B2643" i="7"/>
  <c r="B2644" i="7"/>
  <c r="B660" i="7"/>
  <c r="B661" i="7"/>
  <c r="B2645" i="7"/>
  <c r="B270" i="7"/>
  <c r="B1293" i="7"/>
  <c r="B2646" i="7"/>
  <c r="B2647" i="7"/>
  <c r="B662" i="7"/>
  <c r="B2648" i="7"/>
  <c r="B2649" i="7"/>
  <c r="B2650" i="7"/>
  <c r="B1294" i="7"/>
  <c r="B663" i="7"/>
  <c r="B664" i="7"/>
  <c r="B2651" i="7"/>
  <c r="B1295" i="7"/>
  <c r="B2652" i="7"/>
  <c r="B2653" i="7"/>
  <c r="B2654" i="7"/>
  <c r="B1296" i="7"/>
  <c r="B665" i="7"/>
  <c r="B2655" i="7"/>
  <c r="B2656" i="7"/>
  <c r="B2657" i="7"/>
  <c r="B2658" i="7"/>
  <c r="B1297" i="7"/>
  <c r="B1298" i="7"/>
  <c r="B2659" i="7"/>
  <c r="B666" i="7"/>
  <c r="B99" i="7"/>
  <c r="B2660" i="7"/>
  <c r="B100" i="7"/>
  <c r="B2661" i="7"/>
  <c r="B2662" i="7"/>
  <c r="B1299" i="7"/>
  <c r="B2663" i="7"/>
  <c r="B667" i="7"/>
  <c r="B1300" i="7"/>
  <c r="B2664" i="7"/>
  <c r="B2665" i="7"/>
  <c r="B1301" i="7"/>
  <c r="B668" i="7"/>
  <c r="B2666" i="7"/>
  <c r="B1302" i="7"/>
  <c r="B271" i="7"/>
  <c r="B669" i="7"/>
  <c r="B1303" i="7"/>
  <c r="B2667" i="7"/>
  <c r="B2668" i="7"/>
  <c r="B670" i="7"/>
  <c r="B2669" i="7"/>
  <c r="B671" i="7"/>
  <c r="B2670" i="7"/>
  <c r="B2671" i="7"/>
  <c r="B2672" i="7"/>
  <c r="B1304" i="7"/>
  <c r="B2673" i="7"/>
  <c r="B2674" i="7"/>
  <c r="B672" i="7"/>
  <c r="B2675" i="7"/>
  <c r="B1305" i="7"/>
  <c r="B2676" i="7"/>
  <c r="B2677" i="7"/>
  <c r="B272" i="7"/>
  <c r="B2678" i="7"/>
  <c r="B2679" i="7"/>
  <c r="B273" i="7"/>
  <c r="B2680" i="7"/>
  <c r="B2681" i="7"/>
  <c r="B1306" i="7"/>
  <c r="B2682" i="7"/>
  <c r="B2683" i="7"/>
  <c r="B673" i="7"/>
  <c r="B1307" i="7"/>
  <c r="B2684" i="7"/>
  <c r="B2685" i="7"/>
  <c r="B2686" i="7"/>
  <c r="B2687" i="7"/>
  <c r="B674" i="7"/>
  <c r="B675" i="7"/>
  <c r="B2688" i="7"/>
  <c r="B2689" i="7"/>
  <c r="B2690" i="7"/>
  <c r="B1308" i="7"/>
  <c r="B1309" i="7"/>
  <c r="B2691" i="7"/>
  <c r="B2692" i="7"/>
  <c r="B2693" i="7"/>
  <c r="B2694" i="7"/>
  <c r="B1310" i="7"/>
  <c r="B274" i="7"/>
  <c r="B1311" i="7"/>
  <c r="B37" i="7"/>
  <c r="B2695" i="7"/>
  <c r="B2696" i="7"/>
  <c r="B676" i="7"/>
  <c r="B677" i="7"/>
  <c r="B1312" i="7"/>
  <c r="B2697" i="7"/>
  <c r="B275" i="7"/>
  <c r="B678" i="7"/>
  <c r="B2698" i="7"/>
  <c r="B2699" i="7"/>
  <c r="B679" i="7"/>
  <c r="B2700" i="7"/>
  <c r="B2701" i="7"/>
  <c r="B38" i="7"/>
  <c r="B2702" i="7"/>
  <c r="B1313" i="7"/>
  <c r="B680" i="7"/>
  <c r="B2703" i="7"/>
  <c r="B1314" i="7"/>
  <c r="B1315" i="7"/>
  <c r="B2704" i="7"/>
  <c r="B2705" i="7"/>
  <c r="B2706" i="7"/>
  <c r="B681" i="7"/>
  <c r="B2707" i="7"/>
  <c r="B2708" i="7"/>
  <c r="B276" i="7"/>
  <c r="B277" i="7"/>
  <c r="B1316" i="7"/>
  <c r="B278" i="7"/>
  <c r="B101" i="7"/>
  <c r="B102" i="7"/>
  <c r="B2709" i="7"/>
  <c r="B2710" i="7"/>
  <c r="B682" i="7"/>
  <c r="B5" i="7"/>
  <c r="B2711" i="7"/>
  <c r="B2712" i="7"/>
  <c r="B39" i="7"/>
  <c r="B2713" i="7"/>
  <c r="B279" i="7"/>
  <c r="B1317" i="7"/>
  <c r="B2714" i="7"/>
  <c r="B2715" i="7"/>
  <c r="B2716" i="7"/>
  <c r="B2717" i="7"/>
  <c r="B1318" i="7"/>
  <c r="B2718" i="7"/>
  <c r="B683" i="7"/>
  <c r="B2719" i="7"/>
  <c r="B2720" i="7"/>
  <c r="B2721" i="7"/>
  <c r="B2722" i="7"/>
  <c r="B684" i="7"/>
  <c r="B2723" i="7"/>
  <c r="B2724" i="7"/>
  <c r="B103" i="7"/>
  <c r="B685" i="7"/>
  <c r="B2725" i="7"/>
  <c r="B2726" i="7"/>
  <c r="B68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1319" i="7"/>
  <c r="B2746" i="7"/>
  <c r="B2747" i="7"/>
  <c r="B1320" i="7"/>
  <c r="B40" i="7"/>
  <c r="B687" i="7"/>
  <c r="B2748" i="7"/>
  <c r="B2749" i="7"/>
  <c r="B2750" i="7"/>
  <c r="B2751" i="7"/>
  <c r="B2752" i="7"/>
  <c r="B2753" i="7"/>
  <c r="B688" i="7"/>
  <c r="B2754" i="7"/>
  <c r="B2755" i="7"/>
  <c r="B1321" i="7"/>
  <c r="B1322" i="7"/>
  <c r="B1323" i="7"/>
  <c r="B2756" i="7"/>
  <c r="B689" i="7"/>
  <c r="B280" i="7"/>
  <c r="B281" i="7"/>
  <c r="B2757" i="7"/>
  <c r="B2758" i="7"/>
  <c r="B2759" i="7"/>
  <c r="B1324" i="7"/>
  <c r="B2760" i="7"/>
  <c r="B282" i="7"/>
  <c r="B690" i="7"/>
  <c r="B2761" i="7"/>
  <c r="B2762" i="7"/>
  <c r="B2763" i="7"/>
  <c r="B2764" i="7"/>
  <c r="B2765" i="7"/>
  <c r="B2766" i="7"/>
  <c r="B2767" i="7"/>
  <c r="B2768" i="7"/>
  <c r="B1325" i="7"/>
  <c r="B2769" i="7"/>
  <c r="B2770" i="7"/>
  <c r="B2771" i="7"/>
  <c r="B2772" i="7"/>
  <c r="B1326" i="7"/>
  <c r="B2773" i="7"/>
  <c r="B691" i="7"/>
  <c r="B692" i="7"/>
  <c r="B2774" i="7"/>
  <c r="B1327" i="7"/>
  <c r="B2775" i="7"/>
  <c r="B2776" i="7"/>
  <c r="B1328" i="7"/>
  <c r="B2777" i="7"/>
  <c r="B2778" i="7"/>
  <c r="B104" i="7"/>
  <c r="B693" i="7"/>
  <c r="B1329" i="7"/>
  <c r="B283" i="7"/>
  <c r="B1330" i="7"/>
  <c r="B2779" i="7"/>
  <c r="B2780" i="7"/>
  <c r="B2781" i="7"/>
  <c r="B694" i="7"/>
  <c r="B1331" i="7"/>
  <c r="B1332" i="7"/>
  <c r="B1333" i="7"/>
  <c r="B2782" i="7"/>
  <c r="B2783" i="7"/>
  <c r="B2784" i="7"/>
  <c r="B2785" i="7"/>
  <c r="B2786" i="7"/>
  <c r="B2787" i="7"/>
  <c r="B2788" i="7"/>
  <c r="B2789" i="7"/>
  <c r="B2790" i="7"/>
  <c r="B1334" i="7"/>
  <c r="B2791" i="7"/>
  <c r="B1335" i="7"/>
  <c r="B2792" i="7"/>
  <c r="B2793" i="7"/>
  <c r="B2794" i="7"/>
  <c r="B1336" i="7"/>
  <c r="B2795" i="7"/>
  <c r="B1337" i="7"/>
  <c r="B2796" i="7"/>
  <c r="B2797" i="7"/>
  <c r="B2798" i="7"/>
  <c r="B2799" i="7"/>
  <c r="B2800" i="7"/>
  <c r="B2801" i="7"/>
  <c r="B2802" i="7"/>
  <c r="B695" i="7"/>
  <c r="B2803" i="7"/>
  <c r="B2804" i="7"/>
  <c r="B2805" i="7"/>
  <c r="B2806" i="7"/>
  <c r="B696" i="7"/>
  <c r="B1338" i="7"/>
  <c r="B2807" i="7"/>
  <c r="B2808" i="7"/>
  <c r="B2809" i="7"/>
  <c r="B2810" i="7"/>
  <c r="B2811" i="7"/>
  <c r="B2812" i="7"/>
  <c r="B697" i="7"/>
  <c r="B2813" i="7"/>
  <c r="B698" i="7"/>
  <c r="B2814" i="7"/>
  <c r="B1339" i="7"/>
  <c r="B1340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1341" i="7"/>
  <c r="B2827" i="7"/>
  <c r="B2828" i="7"/>
  <c r="B1342" i="7"/>
  <c r="B284" i="7"/>
  <c r="B285" i="7"/>
  <c r="B699" i="7"/>
  <c r="B2829" i="7"/>
  <c r="B2830" i="7"/>
  <c r="B700" i="7"/>
  <c r="B2831" i="7"/>
  <c r="B701" i="7"/>
  <c r="B1343" i="7"/>
  <c r="B2832" i="7"/>
  <c r="B2833" i="7"/>
  <c r="B702" i="7"/>
  <c r="B286" i="7"/>
  <c r="B1344" i="7"/>
  <c r="B2834" i="7"/>
  <c r="B2835" i="7"/>
  <c r="B2836" i="7"/>
  <c r="B2837" i="7"/>
  <c r="B2838" i="7"/>
  <c r="B2839" i="7"/>
  <c r="B2840" i="7"/>
  <c r="B1345" i="7"/>
  <c r="B2841" i="7"/>
  <c r="B2842" i="7"/>
  <c r="B2843" i="7"/>
  <c r="B2844" i="7"/>
  <c r="B105" i="7"/>
  <c r="B1346" i="7"/>
  <c r="B106" i="7"/>
  <c r="B2845" i="7"/>
  <c r="B2846" i="7"/>
  <c r="B1347" i="7"/>
  <c r="B2" i="7"/>
  <c r="B2847" i="7"/>
  <c r="B703" i="7"/>
  <c r="B2848" i="7"/>
  <c r="B287" i="7"/>
  <c r="B2849" i="7"/>
  <c r="B704" i="7"/>
  <c r="B705" i="7"/>
  <c r="B706" i="7"/>
  <c r="B2850" i="7"/>
  <c r="B707" i="7"/>
  <c r="B708" i="7"/>
  <c r="B288" i="7"/>
  <c r="B1348" i="7"/>
  <c r="B1349" i="7"/>
  <c r="B2851" i="7"/>
  <c r="B1350" i="7"/>
  <c r="B2852" i="7"/>
  <c r="B2853" i="7"/>
  <c r="B709" i="7"/>
  <c r="B1351" i="7"/>
  <c r="B2854" i="7"/>
  <c r="B710" i="7"/>
  <c r="B2855" i="7"/>
  <c r="B289" i="7"/>
  <c r="B2856" i="7"/>
  <c r="B2857" i="7"/>
  <c r="B2858" i="7"/>
  <c r="B1352" i="7"/>
  <c r="B711" i="7"/>
  <c r="B1353" i="7"/>
  <c r="B1354" i="7"/>
  <c r="B2859" i="7"/>
  <c r="B2860" i="7"/>
  <c r="B712" i="7"/>
  <c r="B2861" i="7"/>
  <c r="B12" i="7"/>
  <c r="B2862" i="7"/>
  <c r="B2863" i="7"/>
  <c r="B2864" i="7"/>
  <c r="B2865" i="7"/>
  <c r="B713" i="7"/>
  <c r="B2866" i="7"/>
  <c r="B2867" i="7"/>
  <c r="B2868" i="7"/>
  <c r="B2869" i="7"/>
  <c r="B2870" i="7"/>
  <c r="B2871" i="7"/>
  <c r="B2872" i="7"/>
  <c r="B1355" i="7"/>
  <c r="B1356" i="7"/>
  <c r="B290" i="7"/>
  <c r="B2873" i="7"/>
  <c r="B2874" i="7"/>
  <c r="B2875" i="7"/>
  <c r="B291" i="7"/>
  <c r="B1357" i="7"/>
  <c r="B714" i="7"/>
  <c r="B2876" i="7"/>
  <c r="B2877" i="7"/>
  <c r="B1358" i="7"/>
  <c r="B1359" i="7"/>
  <c r="B2878" i="7"/>
  <c r="B2879" i="7"/>
  <c r="B2880" i="7"/>
  <c r="B2881" i="7"/>
  <c r="B2882" i="7"/>
  <c r="B2883" i="7"/>
  <c r="B13" i="7"/>
  <c r="B1360" i="7"/>
  <c r="B1361" i="7"/>
  <c r="B2884" i="7"/>
  <c r="B1362" i="7"/>
  <c r="B2885" i="7"/>
  <c r="B41" i="7"/>
  <c r="B1363" i="7"/>
  <c r="B2886" i="7"/>
  <c r="B2887" i="7"/>
  <c r="B1364" i="7"/>
  <c r="B2888" i="7"/>
  <c r="B2889" i="7"/>
  <c r="B2890" i="7"/>
  <c r="B1365" i="7"/>
  <c r="B1366" i="7"/>
  <c r="B2891" i="7"/>
  <c r="B2892" i="7"/>
  <c r="B6" i="7"/>
  <c r="B292" i="7"/>
  <c r="B715" i="7"/>
  <c r="B716" i="7"/>
  <c r="B293" i="7"/>
  <c r="B1367" i="7"/>
  <c r="B107" i="7"/>
  <c r="B2893" i="7"/>
  <c r="B2894" i="7"/>
  <c r="B2895" i="7"/>
  <c r="B2896" i="7"/>
  <c r="B2897" i="7"/>
  <c r="B1368" i="7"/>
  <c r="B294" i="7"/>
  <c r="B2898" i="7"/>
  <c r="B717" i="7"/>
  <c r="B718" i="7"/>
  <c r="B108" i="7"/>
  <c r="B1369" i="7"/>
  <c r="B295" i="7"/>
  <c r="B296" i="7"/>
  <c r="B2899" i="7"/>
  <c r="B2900" i="7"/>
  <c r="B2901" i="7"/>
  <c r="B2902" i="7"/>
  <c r="B719" i="7"/>
  <c r="B2903" i="7"/>
  <c r="B1370" i="7"/>
  <c r="B2904" i="7"/>
  <c r="B2905" i="7"/>
  <c r="B297" i="7"/>
  <c r="B2906" i="7"/>
  <c r="B2907" i="7"/>
  <c r="B1371" i="7"/>
  <c r="B298" i="7"/>
  <c r="B720" i="7"/>
  <c r="B1372" i="7"/>
  <c r="B299" i="7"/>
  <c r="B2908" i="7"/>
  <c r="B2909" i="7"/>
  <c r="B2910" i="7"/>
  <c r="B300" i="7"/>
  <c r="B1373" i="7"/>
  <c r="B1374" i="7"/>
  <c r="B1375" i="7"/>
  <c r="B1376" i="7"/>
  <c r="B721" i="7"/>
  <c r="B1377" i="7"/>
  <c r="B722" i="7"/>
  <c r="B2911" i="7"/>
  <c r="B723" i="7"/>
  <c r="B301" i="7"/>
  <c r="B302" i="7"/>
  <c r="B2912" i="7"/>
  <c r="B2913" i="7"/>
  <c r="B2914" i="7"/>
  <c r="B2915" i="7"/>
  <c r="B2916" i="7"/>
  <c r="B2917" i="7"/>
  <c r="B2918" i="7"/>
  <c r="B2919" i="7"/>
  <c r="B1378" i="7"/>
  <c r="B2920" i="7"/>
  <c r="B2921" i="7"/>
  <c r="B1379" i="7"/>
  <c r="B303" i="7"/>
  <c r="B1380" i="7"/>
  <c r="B724" i="7"/>
  <c r="B304" i="7"/>
  <c r="B2922" i="7"/>
  <c r="B725" i="7"/>
  <c r="B2923" i="7"/>
  <c r="B2924" i="7"/>
  <c r="B2925" i="7"/>
  <c r="B14" i="7"/>
  <c r="B726" i="7"/>
  <c r="B2926" i="7"/>
  <c r="B1381" i="7"/>
  <c r="B1382" i="7"/>
  <c r="B2927" i="7"/>
  <c r="B1383" i="7"/>
  <c r="B305" i="7"/>
  <c r="B2928" i="7"/>
  <c r="B727" i="7"/>
  <c r="B2929" i="7"/>
  <c r="B306" i="7"/>
  <c r="B1384" i="7"/>
  <c r="B2930" i="7"/>
  <c r="B1385" i="7"/>
  <c r="B2931" i="7"/>
  <c r="B728" i="7"/>
  <c r="B729" i="7"/>
  <c r="B109" i="7"/>
  <c r="B2932" i="7"/>
  <c r="B1386" i="7"/>
  <c r="B2933" i="7"/>
  <c r="B2934" i="7"/>
  <c r="B307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1387" i="7"/>
  <c r="B2951" i="7"/>
  <c r="B2952" i="7"/>
  <c r="B2953" i="7"/>
  <c r="B2954" i="7"/>
  <c r="B2955" i="7"/>
  <c r="B2956" i="7"/>
  <c r="B2957" i="7"/>
  <c r="B2958" i="7"/>
  <c r="B1388" i="7"/>
  <c r="B1389" i="7"/>
  <c r="B2959" i="7"/>
  <c r="B2960" i="7"/>
  <c r="B2961" i="7"/>
  <c r="B2962" i="7"/>
  <c r="B2963" i="7"/>
  <c r="B730" i="7"/>
  <c r="B2964" i="7"/>
  <c r="B2965" i="7"/>
  <c r="B2966" i="7"/>
  <c r="B2967" i="7"/>
  <c r="B2968" i="7"/>
  <c r="B2969" i="7"/>
  <c r="B1390" i="7"/>
  <c r="B2970" i="7"/>
  <c r="B2971" i="7"/>
  <c r="B2972" i="7"/>
  <c r="B2973" i="7"/>
  <c r="B2974" i="7"/>
  <c r="B2975" i="7"/>
  <c r="B1391" i="7"/>
  <c r="B308" i="7"/>
  <c r="B1392" i="7"/>
  <c r="B1393" i="7"/>
  <c r="B309" i="7"/>
  <c r="B2976" i="7"/>
  <c r="B1394" i="7"/>
  <c r="B2977" i="7"/>
  <c r="B1395" i="7"/>
  <c r="B110" i="7"/>
  <c r="B2978" i="7"/>
  <c r="B1396" i="7"/>
  <c r="B1397" i="7"/>
  <c r="B2979" i="7"/>
  <c r="B1398" i="7"/>
  <c r="B1399" i="7"/>
  <c r="B2980" i="7"/>
  <c r="B2981" i="7"/>
  <c r="B2982" i="7"/>
  <c r="B2983" i="7"/>
  <c r="B2984" i="7"/>
  <c r="B2985" i="7"/>
  <c r="B1400" i="7"/>
  <c r="B1401" i="7"/>
  <c r="B2986" i="7"/>
  <c r="B111" i="7"/>
  <c r="B2987" i="7"/>
  <c r="B2988" i="7"/>
  <c r="B2989" i="7"/>
  <c r="B1402" i="7"/>
  <c r="B731" i="7"/>
  <c r="B732" i="7"/>
  <c r="B2990" i="7"/>
  <c r="B733" i="7"/>
  <c r="B734" i="7"/>
  <c r="B2991" i="7"/>
  <c r="B2992" i="7"/>
  <c r="B1403" i="7"/>
  <c r="B2993" i="7"/>
  <c r="B112" i="7"/>
  <c r="B2994" i="7"/>
  <c r="B735" i="7"/>
  <c r="B1404" i="7"/>
  <c r="B2995" i="7"/>
  <c r="B2996" i="7"/>
  <c r="B310" i="7"/>
  <c r="B736" i="7"/>
  <c r="B2997" i="7"/>
  <c r="B737" i="7"/>
  <c r="B738" i="7"/>
  <c r="B2998" i="7"/>
  <c r="B2999" i="7"/>
  <c r="B1405" i="7"/>
  <c r="B3000" i="7"/>
  <c r="B3001" i="7"/>
  <c r="B739" i="7"/>
  <c r="B3002" i="7"/>
  <c r="B3003" i="7"/>
  <c r="B3004" i="7"/>
  <c r="B3005" i="7"/>
  <c r="B3006" i="7"/>
  <c r="B740" i="7"/>
  <c r="B3007" i="7"/>
  <c r="B1406" i="7"/>
  <c r="B1407" i="7"/>
  <c r="B3008" i="7"/>
  <c r="B3009" i="7"/>
  <c r="B3010" i="7"/>
  <c r="B3011" i="7"/>
  <c r="B1408" i="7"/>
  <c r="B311" i="7"/>
  <c r="B3012" i="7"/>
  <c r="B3013" i="7"/>
  <c r="B1409" i="7"/>
  <c r="B3014" i="7"/>
  <c r="B3015" i="7"/>
  <c r="B3016" i="7"/>
  <c r="B3017" i="7"/>
  <c r="B3018" i="7"/>
  <c r="B312" i="7"/>
  <c r="B313" i="7"/>
  <c r="B3019" i="7"/>
  <c r="B3020" i="7"/>
  <c r="B3021" i="7"/>
  <c r="B3022" i="7"/>
  <c r="B3023" i="7"/>
  <c r="B741" i="7"/>
  <c r="B3024" i="7"/>
  <c r="B3025" i="7"/>
  <c r="B3026" i="7"/>
  <c r="B3027" i="7"/>
  <c r="B1410" i="7"/>
  <c r="B742" i="7"/>
  <c r="B3028" i="7"/>
  <c r="B1411" i="7"/>
  <c r="B15" i="7"/>
  <c r="B743" i="7"/>
  <c r="B3029" i="7"/>
  <c r="B314" i="7"/>
  <c r="B3030" i="7"/>
  <c r="B3031" i="7"/>
  <c r="B1412" i="7"/>
  <c r="B1413" i="7"/>
  <c r="B3032" i="7"/>
  <c r="B1414" i="7"/>
  <c r="B3033" i="7"/>
  <c r="B1415" i="7"/>
  <c r="B3034" i="7"/>
  <c r="B744" i="7"/>
  <c r="B3035" i="7"/>
  <c r="B3036" i="7"/>
  <c r="B1416" i="7"/>
  <c r="B1417" i="7"/>
  <c r="B1418" i="7"/>
  <c r="B3037" i="7"/>
  <c r="B113" i="7"/>
  <c r="B3038" i="7"/>
  <c r="B315" i="7"/>
  <c r="B1419" i="7"/>
  <c r="B1420" i="7"/>
  <c r="B1421" i="7"/>
  <c r="B3039" i="7"/>
  <c r="B3040" i="7"/>
  <c r="B1422" i="7"/>
  <c r="B745" i="7"/>
  <c r="B114" i="7"/>
  <c r="B1423" i="7"/>
  <c r="B3041" i="7"/>
  <c r="B3042" i="7"/>
  <c r="B1424" i="7"/>
  <c r="B3043" i="7"/>
  <c r="B746" i="7"/>
  <c r="B747" i="7"/>
  <c r="B3044" i="7"/>
  <c r="B3045" i="7"/>
  <c r="B3046" i="7"/>
  <c r="B1425" i="7"/>
  <c r="B316" i="7"/>
  <c r="B317" i="7"/>
  <c r="B1426" i="7"/>
  <c r="B748" i="7"/>
  <c r="B749" i="7"/>
  <c r="B1427" i="7"/>
  <c r="B750" i="7"/>
  <c r="B3047" i="7"/>
  <c r="B3048" i="7"/>
  <c r="B751" i="7"/>
  <c r="B752" i="7"/>
  <c r="B1428" i="7"/>
  <c r="B3049" i="7"/>
  <c r="B753" i="7"/>
  <c r="B3050" i="7"/>
  <c r="B1429" i="7"/>
  <c r="B1430" i="7"/>
  <c r="B3051" i="7"/>
  <c r="B3052" i="7"/>
  <c r="B3053" i="7"/>
  <c r="B3054" i="7"/>
  <c r="B3055" i="7"/>
  <c r="B42" i="7"/>
  <c r="B754" i="7"/>
  <c r="B3056" i="7"/>
  <c r="B1431" i="7"/>
  <c r="B318" i="7"/>
  <c r="B755" i="7"/>
  <c r="B3057" i="7"/>
  <c r="B756" i="7"/>
  <c r="B319" i="7"/>
  <c r="B16" i="7"/>
  <c r="B3058" i="7"/>
  <c r="B320" i="7"/>
  <c r="B3059" i="7"/>
  <c r="B3060" i="7"/>
  <c r="B43" i="7"/>
  <c r="B3061" i="7"/>
  <c r="B1432" i="7"/>
  <c r="B3062" i="7"/>
  <c r="B321" i="7"/>
  <c r="B3063" i="7"/>
  <c r="B3064" i="7"/>
  <c r="B1433" i="7"/>
  <c r="B3065" i="7"/>
  <c r="B757" i="7"/>
  <c r="B758" i="7"/>
  <c r="B759" i="7"/>
  <c r="B3066" i="7"/>
  <c r="B3067" i="7"/>
  <c r="B3068" i="7"/>
  <c r="B322" i="7"/>
  <c r="B760" i="7"/>
  <c r="B3069" i="7"/>
  <c r="B323" i="7"/>
  <c r="B3070" i="7"/>
  <c r="B3071" i="7"/>
  <c r="B3072" i="7"/>
  <c r="B324" i="7"/>
  <c r="B325" i="7"/>
  <c r="B3073" i="7"/>
  <c r="B761" i="7"/>
  <c r="B3074" i="7"/>
  <c r="B3075" i="7"/>
  <c r="B3076" i="7"/>
  <c r="B3077" i="7"/>
  <c r="B762" i="7"/>
  <c r="B3078" i="7"/>
  <c r="B3079" i="7"/>
  <c r="B1434" i="7"/>
  <c r="B3080" i="7"/>
  <c r="B763" i="7"/>
  <c r="B764" i="7"/>
  <c r="B3081" i="7"/>
  <c r="B115" i="7"/>
  <c r="B3082" i="7"/>
  <c r="B765" i="7"/>
  <c r="B766" i="7"/>
  <c r="B3083" i="7"/>
  <c r="B767" i="7"/>
  <c r="B1435" i="7"/>
  <c r="B1436" i="7"/>
  <c r="B116" i="7"/>
  <c r="B3084" i="7"/>
  <c r="B1437" i="7"/>
  <c r="B3085" i="7"/>
  <c r="B1438" i="7"/>
  <c r="B3086" i="7"/>
  <c r="B326" i="7"/>
  <c r="B3087" i="7"/>
  <c r="B3088" i="7"/>
  <c r="B3089" i="7"/>
  <c r="B3090" i="7"/>
  <c r="B1439" i="7"/>
  <c r="B3091" i="7"/>
  <c r="B3092" i="7"/>
  <c r="B768" i="7"/>
  <c r="B3093" i="7"/>
  <c r="B769" i="7"/>
  <c r="B3094" i="7"/>
  <c r="B3095" i="7"/>
  <c r="B3096" i="7"/>
  <c r="B3097" i="7"/>
  <c r="B3098" i="7"/>
  <c r="B327" i="7"/>
  <c r="B7" i="7"/>
  <c r="B3099" i="7"/>
  <c r="B3100" i="7"/>
  <c r="B117" i="7"/>
  <c r="B3101" i="7"/>
  <c r="B3102" i="7"/>
  <c r="B3103" i="7"/>
  <c r="B1440" i="7"/>
  <c r="B770" i="7"/>
  <c r="B3104" i="7"/>
  <c r="B3105" i="7"/>
  <c r="B3106" i="7"/>
  <c r="B328" i="7"/>
  <c r="B1441" i="7"/>
  <c r="B3107" i="7"/>
  <c r="B329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1442" i="7"/>
  <c r="B3121" i="7"/>
  <c r="B3122" i="7"/>
  <c r="B1443" i="7"/>
  <c r="B3123" i="7"/>
  <c r="B330" i="7"/>
  <c r="B3124" i="7"/>
  <c r="B1444" i="7"/>
  <c r="B3125" i="7"/>
  <c r="B1445" i="7"/>
  <c r="B1446" i="7"/>
  <c r="B3126" i="7"/>
  <c r="B3127" i="7"/>
  <c r="B3128" i="7"/>
  <c r="B3129" i="7"/>
  <c r="B3130" i="7"/>
  <c r="B3131" i="7"/>
  <c r="B3132" i="7"/>
  <c r="B771" i="7"/>
  <c r="B3133" i="7"/>
  <c r="B1447" i="7"/>
  <c r="B3134" i="7"/>
  <c r="B772" i="7"/>
  <c r="B3135" i="7"/>
  <c r="B3136" i="7"/>
  <c r="B3137" i="7"/>
  <c r="B3138" i="7"/>
  <c r="B3139" i="7"/>
  <c r="B1448" i="7"/>
  <c r="B3140" i="7"/>
  <c r="B773" i="7"/>
  <c r="B3141" i="7"/>
  <c r="B1449" i="7"/>
  <c r="B1450" i="7"/>
  <c r="B3142" i="7"/>
  <c r="B3143" i="7"/>
  <c r="B1451" i="7"/>
  <c r="B3144" i="7"/>
  <c r="B1452" i="7"/>
  <c r="B3145" i="7"/>
  <c r="B1453" i="7"/>
  <c r="B331" i="7"/>
  <c r="B1454" i="7"/>
  <c r="B774" i="7"/>
  <c r="B775" i="7"/>
  <c r="B1455" i="7"/>
  <c r="B3146" i="7"/>
  <c r="B1456" i="7"/>
  <c r="B1457" i="7"/>
  <c r="B3147" i="7"/>
  <c r="B3148" i="7"/>
  <c r="B3149" i="7"/>
  <c r="B1458" i="7"/>
  <c r="B1459" i="7"/>
  <c r="B3150" i="7"/>
  <c r="B3151" i="7"/>
  <c r="B332" i="7"/>
  <c r="B3152" i="7"/>
  <c r="B3153" i="7"/>
  <c r="B1460" i="7"/>
  <c r="B3154" i="7"/>
  <c r="B3155" i="7"/>
  <c r="B3156" i="7"/>
  <c r="B3157" i="7"/>
  <c r="B3158" i="7"/>
  <c r="B3159" i="7"/>
  <c r="B3160" i="7"/>
  <c r="B776" i="7"/>
  <c r="B3161" i="7"/>
  <c r="B1461" i="7"/>
  <c r="B3162" i="7"/>
  <c r="B3163" i="7"/>
  <c r="B777" i="7"/>
  <c r="B778" i="7"/>
  <c r="B3164" i="7"/>
  <c r="B1462" i="7"/>
  <c r="B3165" i="7"/>
  <c r="B3166" i="7"/>
  <c r="B333" i="7"/>
  <c r="B3167" i="7"/>
  <c r="B3168" i="7"/>
  <c r="B3169" i="7"/>
  <c r="B3170" i="7"/>
  <c r="B334" i="7"/>
  <c r="B3171" i="7"/>
  <c r="B779" i="7"/>
  <c r="B780" i="7"/>
  <c r="B1463" i="7"/>
  <c r="B335" i="7"/>
  <c r="B3172" i="7"/>
  <c r="B1464" i="7"/>
  <c r="B1465" i="7"/>
  <c r="B781" i="7"/>
  <c r="B3173" i="7"/>
  <c r="B782" i="7"/>
  <c r="B1466" i="7"/>
  <c r="B1467" i="7"/>
  <c r="B17" i="7"/>
  <c r="B3174" i="7"/>
  <c r="B1468" i="7"/>
  <c r="B1469" i="7"/>
  <c r="B3175" i="7"/>
  <c r="B1470" i="7"/>
  <c r="B1471" i="7"/>
  <c r="B3176" i="7"/>
  <c r="B3177" i="7"/>
  <c r="B783" i="7"/>
  <c r="B3178" i="7"/>
  <c r="B336" i="7"/>
  <c r="B3179" i="7"/>
  <c r="B337" i="7"/>
  <c r="B118" i="7"/>
  <c r="B3180" i="7"/>
  <c r="B3181" i="7"/>
  <c r="B3182" i="7"/>
  <c r="B1472" i="7"/>
  <c r="B1473" i="7"/>
  <c r="B1474" i="7"/>
  <c r="B338" i="7"/>
  <c r="B1475" i="7"/>
  <c r="B3183" i="7"/>
  <c r="B1476" i="7"/>
  <c r="B3184" i="7"/>
  <c r="B3185" i="7"/>
  <c r="B3186" i="7"/>
  <c r="B339" i="7"/>
  <c r="B1477" i="7"/>
  <c r="B3187" i="7"/>
  <c r="B784" i="7"/>
  <c r="B3188" i="7"/>
  <c r="B1478" i="7"/>
  <c r="B785" i="7"/>
  <c r="B1479" i="7"/>
  <c r="B1480" i="7"/>
  <c r="B3189" i="7"/>
  <c r="B3190" i="7"/>
  <c r="B1481" i="7"/>
  <c r="B1482" i="7"/>
  <c r="B3191" i="7"/>
  <c r="B786" i="7"/>
  <c r="B787" i="7"/>
  <c r="B3192" i="7"/>
  <c r="B788" i="7"/>
  <c r="B3193" i="7"/>
  <c r="B3194" i="7"/>
  <c r="B3195" i="7"/>
  <c r="B3196" i="7"/>
  <c r="B3197" i="7"/>
  <c r="B3198" i="7"/>
  <c r="B3199" i="7"/>
  <c r="B3200" i="7"/>
  <c r="B3201" i="7"/>
  <c r="B340" i="7"/>
  <c r="B3202" i="7"/>
  <c r="B3203" i="7"/>
  <c r="B3204" i="7"/>
  <c r="B3205" i="7"/>
  <c r="B3206" i="7"/>
  <c r="B3207" i="7"/>
  <c r="B3208" i="7"/>
  <c r="B3209" i="7"/>
  <c r="B789" i="7"/>
  <c r="B3210" i="7"/>
  <c r="B3211" i="7"/>
  <c r="B3212" i="7"/>
  <c r="B1483" i="7"/>
  <c r="B3213" i="7"/>
  <c r="B3214" i="7"/>
  <c r="B3215" i="7"/>
  <c r="B790" i="7"/>
  <c r="B1484" i="7"/>
  <c r="B3216" i="7"/>
  <c r="B3217" i="7"/>
  <c r="B3218" i="7"/>
  <c r="B3219" i="7"/>
  <c r="B3220" i="7"/>
  <c r="B3221" i="7"/>
  <c r="B3222" i="7"/>
  <c r="B3223" i="7"/>
  <c r="B3224" i="7"/>
  <c r="B3225" i="7"/>
  <c r="B1485" i="7"/>
  <c r="B3226" i="7"/>
  <c r="B3227" i="7"/>
  <c r="B3228" i="7"/>
  <c r="B3229" i="7"/>
  <c r="B1486" i="7"/>
  <c r="B3230" i="7"/>
  <c r="B119" i="7"/>
  <c r="B3231" i="7"/>
  <c r="B120" i="7"/>
  <c r="B3232" i="7"/>
  <c r="B791" i="7"/>
  <c r="B3233" i="7"/>
  <c r="B3234" i="7"/>
  <c r="B3235" i="7"/>
  <c r="B3236" i="7"/>
  <c r="B3237" i="7"/>
  <c r="B3238" i="7"/>
  <c r="B1487" i="7"/>
  <c r="B3239" i="7"/>
  <c r="B3240" i="7"/>
  <c r="B3241" i="7"/>
  <c r="B792" i="7"/>
  <c r="B3242" i="7"/>
  <c r="B1488" i="7"/>
  <c r="B3243" i="7"/>
  <c r="B1489" i="7"/>
  <c r="B3244" i="7"/>
  <c r="B3245" i="7"/>
  <c r="B1490" i="7"/>
  <c r="B341" i="7"/>
  <c r="B3246" i="7"/>
  <c r="B3247" i="7"/>
  <c r="B3248" i="7"/>
  <c r="B3249" i="7"/>
  <c r="B3250" i="7"/>
  <c r="B3251" i="7"/>
  <c r="B3252" i="7"/>
  <c r="B1491" i="7"/>
  <c r="B3253" i="7"/>
  <c r="B3254" i="7"/>
  <c r="B3255" i="7"/>
  <c r="B3256" i="7"/>
  <c r="B3257" i="7"/>
  <c r="B3258" i="7"/>
  <c r="B3259" i="7"/>
  <c r="B3260" i="7"/>
  <c r="B342" i="7"/>
  <c r="B343" i="7"/>
  <c r="B3261" i="7"/>
  <c r="B3262" i="7"/>
  <c r="B793" i="7"/>
  <c r="B794" i="7"/>
  <c r="B795" i="7"/>
  <c r="B1492" i="7"/>
  <c r="B1493" i="7"/>
  <c r="B121" i="7"/>
  <c r="B3263" i="7"/>
  <c r="B3264" i="7"/>
  <c r="B3265" i="7"/>
  <c r="B3266" i="7"/>
  <c r="B3267" i="7"/>
  <c r="B3268" i="7"/>
  <c r="B3269" i="7"/>
  <c r="B3270" i="7"/>
  <c r="B3271" i="7"/>
  <c r="B3272" i="7"/>
  <c r="B796" i="7"/>
  <c r="B3273" i="7"/>
  <c r="B3274" i="7"/>
  <c r="B3275" i="7"/>
  <c r="B3276" i="7"/>
  <c r="B3277" i="7"/>
  <c r="B3278" i="7"/>
  <c r="B3279" i="7"/>
  <c r="B3280" i="7"/>
  <c r="B3281" i="7"/>
  <c r="B797" i="7"/>
  <c r="B3282" i="7"/>
  <c r="B3283" i="7"/>
  <c r="B3284" i="7"/>
  <c r="B3285" i="7"/>
  <c r="B3286" i="7"/>
  <c r="B1494" i="7"/>
  <c r="B1495" i="7"/>
  <c r="B1496" i="7"/>
  <c r="B344" i="7"/>
  <c r="B3287" i="7"/>
  <c r="B3288" i="7"/>
  <c r="B3289" i="7"/>
  <c r="B1497" i="7"/>
  <c r="B3290" i="7"/>
  <c r="B3291" i="7"/>
  <c r="B3292" i="7"/>
  <c r="B1498" i="7"/>
  <c r="B3293" i="7"/>
  <c r="B3294" i="7"/>
  <c r="B3295" i="7"/>
  <c r="B3296" i="7"/>
  <c r="B3297" i="7"/>
  <c r="B1499" i="7"/>
  <c r="B18" i="7"/>
  <c r="B3298" i="7"/>
  <c r="B1500" i="7"/>
  <c r="B3299" i="7"/>
  <c r="B3300" i="7"/>
  <c r="B3301" i="7"/>
  <c r="B3302" i="7"/>
  <c r="B3303" i="7"/>
  <c r="B1501" i="7"/>
  <c r="B1502" i="7"/>
  <c r="B1503" i="7"/>
  <c r="B798" i="7"/>
  <c r="B3304" i="7"/>
  <c r="B3305" i="7"/>
  <c r="B345" i="7"/>
  <c r="B3306" i="7"/>
  <c r="B3307" i="7"/>
  <c r="B346" i="7"/>
  <c r="B3308" i="7"/>
  <c r="B122" i="7"/>
  <c r="B3309" i="7"/>
  <c r="B3310" i="7"/>
  <c r="B3311" i="7"/>
  <c r="B1504" i="7"/>
  <c r="B1505" i="7"/>
  <c r="B3312" i="7"/>
  <c r="B799" i="7"/>
  <c r="B3313" i="7"/>
  <c r="B3314" i="7"/>
  <c r="B800" i="7"/>
  <c r="B3315" i="7"/>
  <c r="B3316" i="7"/>
  <c r="B1506" i="7"/>
  <c r="B3317" i="7"/>
  <c r="B3318" i="7"/>
  <c r="B1507" i="7"/>
  <c r="B3319" i="7"/>
  <c r="B1508" i="7"/>
  <c r="B3320" i="7"/>
  <c r="B3321" i="7"/>
  <c r="B3322" i="7"/>
  <c r="B3323" i="7"/>
  <c r="B1509" i="7"/>
  <c r="B3324" i="7"/>
  <c r="B3325" i="7"/>
  <c r="B3326" i="7"/>
  <c r="B347" i="7"/>
  <c r="B3327" i="7"/>
  <c r="B3328" i="7"/>
  <c r="B3329" i="7"/>
  <c r="B3330" i="7"/>
  <c r="B3331" i="7"/>
  <c r="B3332" i="7"/>
  <c r="B1510" i="7"/>
  <c r="B3333" i="7"/>
  <c r="B3334" i="7"/>
  <c r="B3335" i="7"/>
  <c r="B1511" i="7"/>
  <c r="B3336" i="7"/>
  <c r="B3337" i="7"/>
  <c r="B3338" i="7"/>
  <c r="B3339" i="7"/>
  <c r="B3340" i="7"/>
  <c r="B3341" i="7"/>
  <c r="B3342" i="7"/>
  <c r="B3343" i="7"/>
  <c r="B3344" i="7"/>
  <c r="B123" i="7"/>
  <c r="B3345" i="7"/>
  <c r="B3346" i="7"/>
  <c r="B124" i="7"/>
  <c r="B3347" i="7"/>
  <c r="B1512" i="7"/>
  <c r="B3348" i="7"/>
  <c r="B3349" i="7"/>
  <c r="B3350" i="7"/>
  <c r="B3351" i="7"/>
  <c r="B3352" i="7"/>
  <c r="B3353" i="7"/>
  <c r="B3354" i="7"/>
  <c r="B3355" i="7"/>
  <c r="B1513" i="7"/>
  <c r="B3356" i="7"/>
  <c r="B3357" i="7"/>
  <c r="B3358" i="7"/>
  <c r="B3359" i="7"/>
  <c r="B1514" i="7"/>
  <c r="B3360" i="7"/>
  <c r="B3361" i="7"/>
  <c r="B1515" i="7"/>
  <c r="B3362" i="7"/>
  <c r="B3363" i="7"/>
  <c r="B3364" i="7"/>
  <c r="B1516" i="7"/>
  <c r="B3365" i="7"/>
  <c r="B125" i="7"/>
  <c r="B3366" i="7"/>
  <c r="B3367" i="7"/>
  <c r="B1517" i="7"/>
  <c r="B3368" i="7"/>
  <c r="B3369" i="7"/>
  <c r="B3370" i="7"/>
  <c r="B3371" i="7"/>
  <c r="B3372" i="7"/>
  <c r="B1518" i="7"/>
  <c r="B3373" i="7"/>
  <c r="B3374" i="7"/>
  <c r="B801" i="7"/>
  <c r="B3375" i="7"/>
  <c r="B3376" i="7"/>
  <c r="B3377" i="7"/>
  <c r="B1519" i="7"/>
  <c r="B3378" i="7"/>
  <c r="B8" i="7"/>
  <c r="B802" i="7"/>
  <c r="B3379" i="7"/>
  <c r="B3380" i="7"/>
  <c r="B1520" i="7"/>
  <c r="B3381" i="7"/>
  <c r="B3382" i="7"/>
  <c r="B3383" i="7"/>
  <c r="B3384" i="7"/>
  <c r="B3385" i="7"/>
  <c r="B3386" i="7"/>
  <c r="B1521" i="7"/>
  <c r="B3387" i="7"/>
  <c r="B803" i="7"/>
  <c r="B804" i="7"/>
  <c r="B3388" i="7"/>
  <c r="B3389" i="7"/>
  <c r="B3390" i="7"/>
  <c r="B805" i="7"/>
  <c r="B3391" i="7"/>
  <c r="B3392" i="7"/>
  <c r="B806" i="7"/>
  <c r="B3393" i="7"/>
  <c r="B3394" i="7"/>
  <c r="B1522" i="7"/>
  <c r="B3395" i="7"/>
  <c r="B3396" i="7"/>
  <c r="B1523" i="7"/>
  <c r="B3397" i="7"/>
  <c r="B3398" i="7"/>
  <c r="B348" i="7"/>
  <c r="B3399" i="7"/>
  <c r="B3400" i="7"/>
  <c r="B1524" i="7"/>
  <c r="B3401" i="7"/>
  <c r="B3402" i="7"/>
  <c r="B3403" i="7"/>
  <c r="B3404" i="7"/>
  <c r="B3405" i="7"/>
  <c r="B1525" i="7"/>
  <c r="B3406" i="7"/>
  <c r="B3407" i="7"/>
  <c r="B3408" i="7"/>
  <c r="B3409" i="7"/>
  <c r="B3410" i="7"/>
  <c r="B3411" i="7"/>
  <c r="B1526" i="7"/>
  <c r="B3412" i="7"/>
  <c r="B1527" i="7"/>
  <c r="B3413" i="7"/>
  <c r="B3414" i="7"/>
  <c r="B1528" i="7"/>
  <c r="B3415" i="7"/>
  <c r="B1529" i="7"/>
  <c r="B3416" i="7"/>
  <c r="B3417" i="7"/>
  <c r="B3418" i="7"/>
  <c r="B3419" i="7"/>
  <c r="B3420" i="7"/>
  <c r="B1530" i="7"/>
  <c r="B1531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9" i="7"/>
  <c r="B3436" i="7"/>
  <c r="B3437" i="7"/>
  <c r="B3438" i="7"/>
  <c r="B3439" i="7"/>
  <c r="B3440" i="7"/>
  <c r="B3441" i="7"/>
  <c r="B3442" i="7"/>
  <c r="B1532" i="7"/>
  <c r="B3443" i="7"/>
  <c r="B3444" i="7"/>
  <c r="B3445" i="7"/>
  <c r="B3446" i="7"/>
  <c r="B3447" i="7"/>
  <c r="B3448" i="7"/>
  <c r="B3449" i="7"/>
  <c r="B3450" i="7"/>
  <c r="B1533" i="7"/>
  <c r="B3451" i="7"/>
  <c r="B3452" i="7"/>
  <c r="B3453" i="7"/>
  <c r="B3454" i="7"/>
  <c r="B3455" i="7"/>
  <c r="B1534" i="7"/>
  <c r="B1535" i="7"/>
  <c r="B3456" i="7"/>
  <c r="B3457" i="7"/>
  <c r="B126" i="7"/>
  <c r="B3458" i="7"/>
  <c r="B807" i="7"/>
  <c r="B3459" i="7"/>
  <c r="B3460" i="7"/>
  <c r="B808" i="7"/>
  <c r="B3461" i="7"/>
  <c r="B3462" i="7"/>
  <c r="B350" i="7"/>
  <c r="B1536" i="7"/>
  <c r="B1537" i="7"/>
  <c r="B127" i="7"/>
  <c r="B351" i="7"/>
  <c r="B3463" i="7"/>
  <c r="B3464" i="7"/>
  <c r="B352" i="7"/>
  <c r="B3465" i="7"/>
  <c r="B128" i="7"/>
  <c r="B1538" i="7"/>
  <c r="B809" i="7"/>
  <c r="B129" i="7"/>
  <c r="B1539" i="7"/>
  <c r="B3466" i="7"/>
  <c r="B353" i="7"/>
  <c r="B3467" i="7"/>
  <c r="B1540" i="7"/>
  <c r="B1541" i="7"/>
  <c r="B1542" i="7"/>
  <c r="B3468" i="7"/>
  <c r="B3469" i="7"/>
  <c r="B3470" i="7"/>
  <c r="B1543" i="7"/>
  <c r="B810" i="7"/>
  <c r="B354" i="7"/>
  <c r="B811" i="7"/>
  <c r="B3471" i="7"/>
  <c r="B812" i="7"/>
  <c r="B3472" i="7"/>
  <c r="B1544" i="7"/>
  <c r="B44" i="7"/>
  <c r="B355" i="7"/>
  <c r="B356" i="7"/>
  <c r="B3473" i="7"/>
  <c r="B813" i="7"/>
  <c r="B814" i="7"/>
  <c r="B1545" i="7"/>
  <c r="B130" i="7"/>
  <c r="B3474" i="7"/>
  <c r="B1546" i="7"/>
  <c r="B45" i="7"/>
  <c r="B3475" i="7"/>
  <c r="B1547" i="7"/>
  <c r="B3476" i="7"/>
  <c r="B1548" i="7"/>
  <c r="B815" i="7"/>
  <c r="B816" i="7"/>
  <c r="B3477" i="7"/>
  <c r="B3478" i="7"/>
  <c r="B1549" i="7"/>
  <c r="B3479" i="7"/>
  <c r="B817" i="7"/>
  <c r="B3480" i="7"/>
  <c r="B357" i="7"/>
  <c r="B818" i="7"/>
  <c r="B358" i="7"/>
  <c r="B3481" i="7"/>
  <c r="B3482" i="7"/>
  <c r="B359" i="7"/>
  <c r="B3483" i="7"/>
  <c r="B1550" i="7"/>
  <c r="B3484" i="7"/>
  <c r="B3485" i="7"/>
  <c r="B3486" i="7"/>
  <c r="B3487" i="7"/>
  <c r="B1551" i="7"/>
  <c r="B3488" i="7"/>
  <c r="B819" i="7"/>
  <c r="B1552" i="7"/>
  <c r="B3489" i="7"/>
  <c r="B1553" i="7"/>
  <c r="B1554" i="7"/>
  <c r="B3490" i="7"/>
  <c r="B3491" i="7"/>
  <c r="B3492" i="7"/>
  <c r="B820" i="7"/>
  <c r="B3493" i="7"/>
  <c r="B821" i="7"/>
  <c r="B3494" i="7"/>
  <c r="B3495" i="7"/>
  <c r="B3496" i="7"/>
  <c r="B3497" i="7"/>
  <c r="B3498" i="7"/>
  <c r="B3499" i="7"/>
  <c r="B3500" i="7"/>
  <c r="B3501" i="7"/>
  <c r="B3502" i="7"/>
  <c r="B3503" i="7"/>
  <c r="B1555" i="7"/>
  <c r="B3504" i="7"/>
  <c r="B3505" i="7"/>
  <c r="B3506" i="7"/>
  <c r="B3507" i="7"/>
  <c r="B3508" i="7"/>
  <c r="B3509" i="7"/>
  <c r="B3510" i="7"/>
  <c r="B3511" i="7"/>
  <c r="B822" i="7"/>
  <c r="B3512" i="7"/>
  <c r="B3513" i="7"/>
  <c r="B3514" i="7"/>
  <c r="B360" i="7"/>
  <c r="B823" i="7"/>
  <c r="B3515" i="7"/>
  <c r="B361" i="7"/>
  <c r="B3516" i="7"/>
  <c r="B3517" i="7"/>
  <c r="B3518" i="7"/>
  <c r="B1556" i="7"/>
  <c r="B3519" i="7"/>
  <c r="B3520" i="7"/>
  <c r="B3521" i="7"/>
  <c r="B824" i="7"/>
  <c r="B1557" i="7"/>
  <c r="B3522" i="7"/>
  <c r="B3523" i="7"/>
  <c r="B3524" i="7"/>
  <c r="B3525" i="7"/>
  <c r="B362" i="7"/>
  <c r="B1558" i="7"/>
  <c r="B3526" i="7"/>
  <c r="B3527" i="7"/>
  <c r="B1559" i="7"/>
  <c r="B1560" i="7"/>
  <c r="B1561" i="7"/>
  <c r="B3528" i="7"/>
  <c r="B3529" i="7"/>
  <c r="B3530" i="7"/>
  <c r="B3531" i="7"/>
  <c r="B363" i="7"/>
  <c r="B1562" i="7"/>
  <c r="B1563" i="7"/>
  <c r="B3532" i="7"/>
  <c r="B364" i="7"/>
  <c r="B3533" i="7"/>
  <c r="B3534" i="7"/>
  <c r="B3535" i="7"/>
  <c r="B3536" i="7"/>
  <c r="B46" i="7"/>
  <c r="B3537" i="7"/>
  <c r="B3538" i="7"/>
  <c r="B365" i="7"/>
  <c r="B3539" i="7"/>
  <c r="B3540" i="7"/>
  <c r="B825" i="7"/>
  <c r="B3541" i="7"/>
  <c r="B3542" i="7"/>
  <c r="B3543" i="7"/>
  <c r="B3544" i="7"/>
  <c r="B3545" i="7"/>
  <c r="B3546" i="7"/>
  <c r="B3547" i="7"/>
  <c r="B3548" i="7"/>
  <c r="B826" i="7"/>
  <c r="B3549" i="7"/>
  <c r="B3550" i="7"/>
  <c r="B1564" i="7"/>
  <c r="B3551" i="7"/>
  <c r="B3552" i="7"/>
  <c r="B131" i="7"/>
  <c r="B3553" i="7"/>
  <c r="B3554" i="7"/>
  <c r="B366" i="7"/>
  <c r="B3555" i="7"/>
  <c r="B47" i="7"/>
  <c r="B1565" i="7"/>
  <c r="B3556" i="7"/>
  <c r="B3557" i="7"/>
  <c r="B3558" i="7"/>
  <c r="B3559" i="7"/>
  <c r="B3560" i="7"/>
  <c r="B1566" i="7"/>
  <c r="B827" i="7"/>
  <c r="B367" i="7"/>
  <c r="B3561" i="7"/>
  <c r="B828" i="7"/>
  <c r="B132" i="7"/>
  <c r="B829" i="7"/>
  <c r="B3562" i="7"/>
  <c r="B1567" i="7"/>
  <c r="B1568" i="7"/>
  <c r="B3563" i="7"/>
  <c r="B3564" i="7"/>
  <c r="B3565" i="7"/>
  <c r="B3566" i="7"/>
  <c r="B3567" i="7"/>
  <c r="B3568" i="7"/>
  <c r="B3569" i="7"/>
  <c r="B1569" i="7"/>
  <c r="B830" i="7"/>
  <c r="B368" i="7"/>
  <c r="B1570" i="7"/>
  <c r="B1571" i="7"/>
  <c r="B1572" i="7"/>
  <c r="B831" i="7"/>
  <c r="B1573" i="7"/>
  <c r="B1574" i="7"/>
  <c r="B3570" i="7"/>
  <c r="B832" i="7"/>
  <c r="B3571" i="7"/>
  <c r="B3572" i="7"/>
  <c r="B3573" i="7"/>
  <c r="B1575" i="7"/>
  <c r="B1576" i="7"/>
  <c r="B1577" i="7"/>
  <c r="B1578" i="7"/>
  <c r="B3574" i="7"/>
  <c r="B3575" i="7"/>
  <c r="B3576" i="7"/>
  <c r="B3577" i="7"/>
  <c r="B1579" i="7"/>
  <c r="B833" i="7"/>
  <c r="B3578" i="7"/>
  <c r="B834" i="7"/>
  <c r="B3579" i="7"/>
  <c r="B1580" i="7"/>
  <c r="B1581" i="7"/>
  <c r="B1582" i="7"/>
  <c r="B369" i="7"/>
  <c r="B835" i="7"/>
  <c r="B3580" i="7"/>
  <c r="B133" i="7"/>
  <c r="B3581" i="7"/>
  <c r="B836" i="7"/>
  <c r="B3582" i="7"/>
  <c r="B837" i="7"/>
  <c r="B3583" i="7"/>
  <c r="B1583" i="7"/>
  <c r="B1584" i="7"/>
  <c r="B1585" i="7"/>
  <c r="B3584" i="7"/>
  <c r="B3585" i="7"/>
  <c r="B838" i="7"/>
  <c r="B1586" i="7"/>
  <c r="B839" i="7"/>
  <c r="B134" i="7"/>
  <c r="B3586" i="7"/>
  <c r="B3587" i="7"/>
  <c r="B1587" i="7"/>
  <c r="B840" i="7"/>
  <c r="B3588" i="7"/>
  <c r="B1588" i="7"/>
  <c r="B135" i="7"/>
  <c r="B3589" i="7"/>
  <c r="B1589" i="7"/>
  <c r="B841" i="7"/>
  <c r="B3590" i="7"/>
  <c r="B3591" i="7"/>
  <c r="B3592" i="7"/>
  <c r="B1590" i="7"/>
  <c r="B3593" i="7"/>
  <c r="B1591" i="7"/>
  <c r="B370" i="7"/>
  <c r="B3594" i="7"/>
  <c r="B371" i="7"/>
  <c r="B3595" i="7"/>
  <c r="B3596" i="7"/>
  <c r="B3597" i="7"/>
  <c r="B3598" i="7"/>
  <c r="B3599" i="7"/>
  <c r="B3600" i="7"/>
  <c r="B1592" i="7"/>
  <c r="B1593" i="7"/>
  <c r="B1594" i="7"/>
  <c r="B842" i="7"/>
  <c r="B372" i="7"/>
  <c r="B3601" i="7"/>
  <c r="B3602" i="7"/>
  <c r="B3603" i="7"/>
  <c r="B373" i="7"/>
  <c r="B3604" i="7"/>
  <c r="B1595" i="7"/>
  <c r="B1596" i="7"/>
  <c r="B3605" i="7"/>
  <c r="B3606" i="7"/>
  <c r="B374" i="7"/>
  <c r="B843" i="7"/>
  <c r="B1597" i="7"/>
  <c r="B1598" i="7"/>
  <c r="B1599" i="7"/>
  <c r="B48" i="7"/>
  <c r="B1600" i="7"/>
  <c r="B1601" i="7"/>
  <c r="B844" i="7"/>
  <c r="B845" i="7"/>
  <c r="B3607" i="7"/>
  <c r="B375" i="7"/>
  <c r="B3608" i="7"/>
  <c r="B1602" i="7"/>
  <c r="B3609" i="7"/>
  <c r="B846" i="7"/>
  <c r="B1603" i="7"/>
  <c r="B1604" i="7"/>
  <c r="B1605" i="7"/>
  <c r="B3610" i="7"/>
  <c r="B3611" i="7"/>
  <c r="B136" i="7"/>
  <c r="B3612" i="7"/>
  <c r="B3613" i="7"/>
  <c r="B376" i="7"/>
  <c r="B1606" i="7"/>
  <c r="B847" i="7"/>
  <c r="B1607" i="7"/>
  <c r="B1608" i="7"/>
  <c r="B3614" i="7"/>
  <c r="B3615" i="7"/>
  <c r="B3616" i="7"/>
  <c r="B377" i="7"/>
  <c r="B3617" i="7"/>
  <c r="B3618" i="7"/>
  <c r="B3619" i="7"/>
  <c r="B1609" i="7"/>
  <c r="B378" i="7"/>
  <c r="B3620" i="7"/>
  <c r="B3621" i="7"/>
  <c r="B3622" i="7"/>
  <c r="B1610" i="7"/>
  <c r="B3623" i="7"/>
  <c r="B848" i="7"/>
  <c r="B3624" i="7"/>
  <c r="B3625" i="7"/>
  <c r="B3626" i="7"/>
  <c r="B3627" i="7"/>
  <c r="B1611" i="7"/>
  <c r="B3628" i="7"/>
  <c r="B137" i="7"/>
  <c r="B849" i="7"/>
  <c r="B3629" i="7"/>
  <c r="B850" i="7"/>
  <c r="B3630" i="7"/>
  <c r="B1612" i="7"/>
  <c r="B3631" i="7"/>
  <c r="B3632" i="7"/>
  <c r="B851" i="7"/>
  <c r="B3633" i="7"/>
  <c r="B1613" i="7"/>
  <c r="B1614" i="7"/>
  <c r="B852" i="7"/>
  <c r="B1615" i="7"/>
  <c r="B853" i="7"/>
  <c r="B3634" i="7"/>
  <c r="B3635" i="7"/>
  <c r="B854" i="7"/>
  <c r="B3636" i="7"/>
  <c r="B855" i="7"/>
  <c r="B856" i="7"/>
  <c r="B857" i="7"/>
  <c r="B858" i="7"/>
  <c r="B3637" i="7"/>
  <c r="B3638" i="7"/>
  <c r="B3639" i="7"/>
  <c r="B859" i="7"/>
  <c r="B860" i="7"/>
  <c r="B1616" i="7"/>
  <c r="B1617" i="7"/>
  <c r="B3640" i="7"/>
  <c r="B861" i="7"/>
  <c r="B3641" i="7"/>
  <c r="B3642" i="7"/>
  <c r="B3643" i="7"/>
  <c r="B862" i="7"/>
  <c r="B3644" i="7"/>
  <c r="B3645" i="7"/>
  <c r="B3646" i="7"/>
  <c r="B3647" i="7"/>
  <c r="B3648" i="7"/>
  <c r="B3649" i="7"/>
  <c r="B3650" i="7"/>
  <c r="B1618" i="7"/>
  <c r="B1619" i="7"/>
  <c r="B3651" i="7"/>
  <c r="B379" i="7"/>
  <c r="B1620" i="7"/>
  <c r="B863" i="7"/>
  <c r="B1621" i="7"/>
  <c r="B3652" i="7"/>
  <c r="B3653" i="7"/>
  <c r="B1622" i="7"/>
  <c r="B864" i="7"/>
  <c r="B3654" i="7"/>
  <c r="B3655" i="7"/>
  <c r="B138" i="7"/>
  <c r="B1623" i="7"/>
  <c r="B1624" i="7"/>
  <c r="B3656" i="7"/>
  <c r="B1625" i="7"/>
  <c r="B380" i="7"/>
  <c r="B3657" i="7"/>
  <c r="B1626" i="7"/>
  <c r="B1627" i="7"/>
  <c r="B865" i="7"/>
  <c r="B3658" i="7"/>
  <c r="B1628" i="7"/>
  <c r="B49" i="7"/>
  <c r="B381" i="7"/>
  <c r="B1629" i="7"/>
  <c r="B3659" i="7"/>
  <c r="B382" i="7"/>
  <c r="B139" i="7"/>
  <c r="B383" i="7"/>
  <c r="B866" i="7"/>
  <c r="B3660" i="7"/>
  <c r="B3661" i="7"/>
  <c r="B1630" i="7"/>
  <c r="B3662" i="7"/>
  <c r="B867" i="7"/>
  <c r="B3663" i="7"/>
  <c r="B3664" i="7"/>
  <c r="B3665" i="7"/>
  <c r="B3666" i="7"/>
  <c r="B3667" i="7"/>
  <c r="B1631" i="7"/>
  <c r="B1632" i="7"/>
  <c r="B140" i="7"/>
  <c r="B868" i="7"/>
  <c r="B384" i="7"/>
  <c r="B1633" i="7"/>
  <c r="B3668" i="7"/>
  <c r="B3669" i="7"/>
  <c r="B869" i="7"/>
  <c r="B3670" i="7"/>
  <c r="B1634" i="7"/>
  <c r="B3671" i="7"/>
  <c r="B385" i="7"/>
  <c r="B3672" i="7"/>
  <c r="B1635" i="7"/>
  <c r="B3673" i="7"/>
  <c r="B1636" i="7"/>
  <c r="B1637" i="7"/>
  <c r="B3674" i="7"/>
  <c r="B3675" i="7"/>
  <c r="B1638" i="7"/>
  <c r="B386" i="7"/>
  <c r="B3676" i="7"/>
  <c r="B3677" i="7"/>
  <c r="B3678" i="7"/>
  <c r="B3679" i="7"/>
  <c r="B1639" i="7"/>
  <c r="B3680" i="7"/>
  <c r="B3681" i="7"/>
  <c r="B387" i="7"/>
  <c r="B1640" i="7"/>
  <c r="B3682" i="7"/>
  <c r="B870" i="7"/>
  <c r="B3683" i="7"/>
  <c r="B141" i="7"/>
  <c r="B3684" i="7"/>
  <c r="B3685" i="7"/>
  <c r="B1641" i="7"/>
  <c r="B3686" i="7"/>
  <c r="B1642" i="7"/>
  <c r="B3687" i="7"/>
  <c r="B1643" i="7"/>
  <c r="B50" i="7"/>
  <c r="B3688" i="7"/>
  <c r="B142" i="7"/>
  <c r="B1644" i="7"/>
  <c r="B871" i="7"/>
  <c r="B872" i="7"/>
  <c r="B3689" i="7"/>
  <c r="B1645" i="7"/>
  <c r="B3690" i="7"/>
  <c r="B3691" i="7"/>
  <c r="B3692" i="7"/>
  <c r="B1646" i="7"/>
  <c r="B873" i="7"/>
  <c r="B388" i="7"/>
  <c r="B1647" i="7"/>
  <c r="B3693" i="7"/>
  <c r="B1648" i="7"/>
  <c r="B389" i="7"/>
  <c r="B874" i="7"/>
  <c r="B1649" i="7"/>
  <c r="B3694" i="7"/>
  <c r="B875" i="7"/>
  <c r="B1650" i="7"/>
  <c r="B1651" i="7"/>
  <c r="B3695" i="7"/>
  <c r="B390" i="7"/>
  <c r="B391" i="7"/>
  <c r="B392" i="7"/>
  <c r="B3696" i="7"/>
  <c r="B1652" i="7"/>
  <c r="B876" i="7"/>
  <c r="B393" i="7"/>
  <c r="B3697" i="7"/>
  <c r="B3698" i="7"/>
  <c r="B877" i="7"/>
  <c r="B878" i="7"/>
  <c r="B879" i="7"/>
  <c r="B3699" i="7"/>
  <c r="B1653" i="7"/>
  <c r="B1654" i="7"/>
  <c r="B880" i="7"/>
  <c r="B3700" i="7"/>
  <c r="B881" i="7"/>
  <c r="B394" i="7"/>
  <c r="B3701" i="7"/>
  <c r="B3702" i="7"/>
  <c r="B882" i="7"/>
  <c r="B883" i="7"/>
  <c r="B3703" i="7"/>
  <c r="B3704" i="7"/>
  <c r="B3705" i="7"/>
  <c r="B1655" i="7"/>
  <c r="B3706" i="7"/>
  <c r="B1656" i="7"/>
  <c r="B3707" i="7"/>
  <c r="B3708" i="7"/>
  <c r="B3709" i="7"/>
  <c r="B3710" i="7"/>
  <c r="B1657" i="7"/>
  <c r="B395" i="7"/>
  <c r="B396" i="7"/>
  <c r="B1658" i="7"/>
  <c r="B1659" i="7"/>
  <c r="B3711" i="7"/>
  <c r="B397" i="7"/>
  <c r="B1660" i="7"/>
  <c r="B3712" i="7"/>
  <c r="B3713" i="7"/>
  <c r="B884" i="7"/>
  <c r="B3714" i="7"/>
  <c r="B3715" i="7"/>
  <c r="B51" i="7"/>
  <c r="B1661" i="7"/>
  <c r="B1662" i="7"/>
  <c r="B398" i="7"/>
  <c r="B1663" i="7"/>
  <c r="B1664" i="7"/>
  <c r="B885" i="7"/>
  <c r="B1665" i="7"/>
  <c r="B399" i="7"/>
  <c r="B886" i="7"/>
  <c r="B3716" i="7"/>
  <c r="B3717" i="7"/>
  <c r="B3718" i="7"/>
  <c r="B3719" i="7"/>
  <c r="B1666" i="7"/>
  <c r="B3720" i="7"/>
  <c r="B887" i="7"/>
  <c r="B400" i="7"/>
  <c r="B888" i="7"/>
  <c r="B401" i="7"/>
  <c r="B3721" i="7"/>
  <c r="B3722" i="7"/>
  <c r="B3723" i="7"/>
  <c r="B1667" i="7"/>
  <c r="B3724" i="7"/>
  <c r="B889" i="7"/>
  <c r="B1668" i="7"/>
  <c r="B3725" i="7"/>
  <c r="B402" i="7"/>
  <c r="B3726" i="7"/>
  <c r="B403" i="7"/>
  <c r="B3727" i="7"/>
  <c r="B3728" i="7"/>
  <c r="B3729" i="7"/>
  <c r="B3730" i="7"/>
  <c r="B3731" i="7"/>
  <c r="B3732" i="7"/>
  <c r="B143" i="7"/>
  <c r="B3733" i="7"/>
  <c r="B3734" i="7"/>
  <c r="B144" i="7"/>
  <c r="B1669" i="7"/>
  <c r="B890" i="7"/>
  <c r="B3735" i="7"/>
  <c r="B891" i="7"/>
  <c r="B3736" i="7"/>
  <c r="B1670" i="7"/>
  <c r="B1671" i="7"/>
  <c r="B1672" i="7"/>
  <c r="B1673" i="7"/>
  <c r="B3737" i="7"/>
  <c r="B1674" i="7"/>
  <c r="B3738" i="7"/>
  <c r="B1675" i="7"/>
  <c r="B892" i="7"/>
  <c r="B3739" i="7"/>
  <c r="B1676" i="7"/>
  <c r="B404" i="7"/>
  <c r="B405" i="7"/>
  <c r="B3740" i="7"/>
  <c r="B1677" i="7"/>
  <c r="B3741" i="7"/>
  <c r="B1678" i="7"/>
  <c r="B3742" i="7"/>
  <c r="B3743" i="7"/>
  <c r="B3744" i="7"/>
  <c r="B406" i="7"/>
  <c r="B893" i="7"/>
  <c r="B3745" i="7"/>
  <c r="B3746" i="7"/>
  <c r="B894" i="7"/>
  <c r="B3747" i="7"/>
  <c r="B3748" i="7"/>
  <c r="B1679" i="7"/>
  <c r="B1680" i="7"/>
  <c r="B145" i="7"/>
  <c r="B1681" i="7"/>
  <c r="B1682" i="7"/>
  <c r="B3749" i="7"/>
  <c r="B1683" i="7"/>
  <c r="B1684" i="7"/>
  <c r="B3750" i="7"/>
  <c r="B3751" i="7"/>
  <c r="B407" i="7"/>
  <c r="B1685" i="7"/>
  <c r="B19" i="7"/>
  <c r="B3752" i="7"/>
  <c r="B895" i="7"/>
  <c r="B3753" i="7"/>
  <c r="B146" i="7"/>
  <c r="B896" i="7"/>
  <c r="B1686" i="7"/>
  <c r="B3754" i="7"/>
  <c r="B3755" i="7"/>
  <c r="B3756" i="7"/>
  <c r="B1687" i="7"/>
  <c r="B3757" i="7"/>
  <c r="B408" i="7"/>
  <c r="B3758" i="7"/>
  <c r="B1688" i="7"/>
  <c r="B147" i="7"/>
  <c r="B3759" i="7"/>
  <c r="B3760" i="7"/>
  <c r="B3761" i="7"/>
  <c r="B897" i="7"/>
  <c r="B3762" i="7"/>
  <c r="B1689" i="7"/>
  <c r="B3763" i="7"/>
  <c r="B1690" i="7"/>
  <c r="B3764" i="7"/>
  <c r="B898" i="7"/>
  <c r="B3765" i="7"/>
  <c r="B3766" i="7"/>
  <c r="B3767" i="7"/>
  <c r="B3768" i="7"/>
  <c r="B3769" i="7"/>
  <c r="B3770" i="7"/>
  <c r="B1691" i="7"/>
  <c r="B3771" i="7"/>
  <c r="B3772" i="7"/>
  <c r="B3773" i="7"/>
  <c r="B3774" i="7"/>
  <c r="B3775" i="7"/>
  <c r="B1692" i="7"/>
  <c r="B3776" i="7"/>
  <c r="B1693" i="7"/>
  <c r="B3777" i="7"/>
  <c r="B3778" i="7"/>
  <c r="B3779" i="7"/>
  <c r="B1694" i="7"/>
  <c r="B1695" i="7"/>
  <c r="B3780" i="7"/>
  <c r="B3781" i="7"/>
  <c r="B1696" i="7"/>
  <c r="B3782" i="7"/>
  <c r="B1697" i="7"/>
  <c r="B899" i="7"/>
  <c r="B3783" i="7"/>
  <c r="B3784" i="7"/>
  <c r="B3785" i="7"/>
  <c r="B900" i="7"/>
  <c r="B409" i="7"/>
  <c r="B1698" i="7"/>
  <c r="B3786" i="7"/>
  <c r="B3787" i="7"/>
  <c r="B3788" i="7"/>
  <c r="B1699" i="7"/>
  <c r="B901" i="7"/>
  <c r="B3789" i="7"/>
  <c r="B3790" i="7"/>
  <c r="B3791" i="7"/>
  <c r="B3792" i="7"/>
  <c r="B410" i="7"/>
  <c r="B3793" i="7"/>
  <c r="B3794" i="7"/>
  <c r="B3795" i="7"/>
  <c r="B3796" i="7"/>
  <c r="B3797" i="7"/>
  <c r="B3798" i="7"/>
  <c r="B3799" i="7"/>
  <c r="B3800" i="7"/>
  <c r="B3801" i="7"/>
  <c r="B3802" i="7"/>
  <c r="B1700" i="7"/>
  <c r="B3803" i="7"/>
  <c r="B3804" i="7"/>
  <c r="B3805" i="7"/>
  <c r="B3806" i="7"/>
  <c r="B1701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902" i="7"/>
  <c r="B903" i="7"/>
  <c r="B904" i="7"/>
  <c r="B1702" i="7"/>
  <c r="B1703" i="7"/>
  <c r="B3821" i="7"/>
  <c r="B905" i="7"/>
  <c r="B3822" i="7"/>
  <c r="B3823" i="7"/>
  <c r="B3824" i="7"/>
  <c r="B3825" i="7"/>
  <c r="B1704" i="7"/>
  <c r="B3826" i="7"/>
  <c r="B906" i="7"/>
  <c r="B1705" i="7"/>
  <c r="B3827" i="7"/>
  <c r="B411" i="7"/>
  <c r="B1706" i="7"/>
  <c r="B3828" i="7"/>
  <c r="B3829" i="7"/>
  <c r="B3830" i="7"/>
  <c r="B3831" i="7"/>
  <c r="B3832" i="7"/>
  <c r="B3833" i="7"/>
  <c r="B1707" i="7"/>
  <c r="B1708" i="7"/>
  <c r="B3834" i="7"/>
  <c r="B3835" i="7"/>
  <c r="B3836" i="7"/>
  <c r="B3837" i="7"/>
  <c r="B3838" i="7"/>
  <c r="B3839" i="7"/>
  <c r="B3840" i="7"/>
  <c r="B907" i="7"/>
  <c r="B3841" i="7"/>
  <c r="B908" i="7"/>
  <c r="B909" i="7"/>
  <c r="B3842" i="7"/>
  <c r="B148" i="7"/>
  <c r="B1709" i="7"/>
  <c r="B149" i="7"/>
  <c r="B3843" i="7"/>
  <c r="B1710" i="7"/>
  <c r="B52" i="7"/>
  <c r="B910" i="7"/>
  <c r="B1711" i="7"/>
  <c r="B3844" i="7"/>
  <c r="B3845" i="7"/>
  <c r="B911" i="7"/>
  <c r="B3846" i="7"/>
  <c r="B53" i="7"/>
  <c r="B150" i="7"/>
  <c r="B412" i="7"/>
  <c r="B3847" i="7"/>
  <c r="B3848" i="7"/>
  <c r="B413" i="7"/>
  <c r="B1712" i="7"/>
  <c r="B3849" i="7"/>
  <c r="B1713" i="7"/>
  <c r="B414" i="7"/>
  <c r="B1714" i="7"/>
  <c r="B3850" i="7"/>
  <c r="B3851" i="7"/>
  <c r="B3852" i="7"/>
  <c r="B3853" i="7"/>
  <c r="B3854" i="7"/>
  <c r="B3855" i="7"/>
  <c r="B3856" i="7"/>
  <c r="B1715" i="7"/>
  <c r="B3857" i="7"/>
  <c r="B1716" i="7"/>
  <c r="B415" i="7"/>
  <c r="B1717" i="7"/>
  <c r="B3858" i="7"/>
  <c r="B3859" i="7"/>
  <c r="B3860" i="7"/>
  <c r="B3861" i="7"/>
  <c r="B3862" i="7"/>
  <c r="B416" i="7"/>
  <c r="B3863" i="7"/>
  <c r="B1718" i="7"/>
  <c r="B3864" i="7"/>
  <c r="B417" i="7"/>
  <c r="B3865" i="7"/>
  <c r="B3866" i="7"/>
  <c r="B912" i="7"/>
  <c r="B1719" i="7"/>
  <c r="B1720" i="7"/>
  <c r="B3867" i="7"/>
  <c r="B1721" i="7"/>
  <c r="B3868" i="7"/>
  <c r="B3869" i="7"/>
  <c r="B3870" i="7"/>
  <c r="B418" i="7"/>
  <c r="B913" i="7"/>
  <c r="B3871" i="7"/>
  <c r="B3872" i="7"/>
  <c r="B3873" i="7"/>
  <c r="B3874" i="7"/>
  <c r="B3875" i="7"/>
  <c r="B151" i="7"/>
  <c r="B3876" i="7"/>
  <c r="B1722" i="7"/>
  <c r="B1723" i="7"/>
  <c r="B1724" i="7"/>
  <c r="B914" i="7"/>
  <c r="B3877" i="7"/>
  <c r="B1725" i="7"/>
  <c r="B3878" i="7"/>
  <c r="B3879" i="7"/>
  <c r="B1726" i="7"/>
  <c r="B3880" i="7"/>
  <c r="B3881" i="7"/>
  <c r="B3882" i="7"/>
  <c r="B915" i="7"/>
  <c r="B419" i="7"/>
  <c r="B1727" i="7"/>
  <c r="B3883" i="7"/>
  <c r="B3884" i="7"/>
  <c r="B916" i="7"/>
  <c r="B3885" i="7"/>
  <c r="B3886" i="7"/>
  <c r="B1728" i="7"/>
  <c r="B1729" i="7"/>
  <c r="B1730" i="7"/>
  <c r="B3887" i="7"/>
  <c r="B917" i="7"/>
  <c r="B3888" i="7"/>
  <c r="B3889" i="7"/>
  <c r="B3890" i="7"/>
  <c r="B3891" i="7"/>
  <c r="B918" i="7"/>
  <c r="B919" i="7"/>
  <c r="B1731" i="7"/>
  <c r="B1732" i="7"/>
  <c r="B3892" i="7"/>
  <c r="B920" i="7"/>
  <c r="B3893" i="7"/>
  <c r="B3894" i="7"/>
  <c r="B3895" i="7"/>
  <c r="B3896" i="7"/>
  <c r="B921" i="7"/>
  <c r="B3897" i="7"/>
  <c r="B922" i="7"/>
  <c r="B1733" i="7"/>
  <c r="B3898" i="7"/>
  <c r="B3899" i="7"/>
  <c r="B3900" i="7"/>
  <c r="B3901" i="7"/>
  <c r="B923" i="7"/>
  <c r="B924" i="7"/>
  <c r="B420" i="7"/>
  <c r="B3902" i="7"/>
  <c r="B3903" i="7"/>
  <c r="B3904" i="7"/>
  <c r="B3905" i="7"/>
  <c r="B3906" i="7"/>
  <c r="B3907" i="7"/>
  <c r="B3908" i="7"/>
  <c r="B3909" i="7"/>
  <c r="B1734" i="7"/>
  <c r="B421" i="7"/>
  <c r="B422" i="7"/>
  <c r="B925" i="7"/>
  <c r="B3910" i="7"/>
  <c r="B3911" i="7"/>
  <c r="B926" i="7"/>
  <c r="B3912" i="7"/>
  <c r="B927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1735" i="7"/>
  <c r="B1736" i="7"/>
  <c r="B423" i="7"/>
  <c r="B1737" i="7"/>
  <c r="B928" i="7"/>
  <c r="B3940" i="7"/>
  <c r="B929" i="7"/>
  <c r="B1738" i="7"/>
  <c r="B1739" i="7"/>
  <c r="B1740" i="7"/>
  <c r="B930" i="7"/>
  <c r="B3941" i="7"/>
  <c r="B3942" i="7"/>
  <c r="B3943" i="7"/>
  <c r="B3944" i="7"/>
  <c r="B3945" i="7"/>
  <c r="B3946" i="7"/>
  <c r="B3947" i="7"/>
  <c r="B1741" i="7"/>
  <c r="B1742" i="7"/>
  <c r="B931" i="7"/>
  <c r="B3948" i="7"/>
  <c r="B3949" i="7"/>
  <c r="B3950" i="7"/>
  <c r="B3951" i="7"/>
  <c r="B932" i="7"/>
  <c r="B424" i="7"/>
  <c r="B3952" i="7"/>
  <c r="B3953" i="7"/>
  <c r="B3954" i="7"/>
  <c r="B3955" i="7"/>
  <c r="B3956" i="7"/>
  <c r="B3957" i="7"/>
  <c r="B3958" i="7"/>
  <c r="B3959" i="7"/>
  <c r="B3960" i="7"/>
  <c r="B3961" i="7"/>
  <c r="B1743" i="7"/>
  <c r="B3962" i="7"/>
  <c r="B3963" i="7"/>
  <c r="B3964" i="7"/>
  <c r="B933" i="7"/>
  <c r="B3965" i="7"/>
  <c r="B3966" i="7"/>
  <c r="B1744" i="7"/>
  <c r="B3967" i="7"/>
  <c r="B3968" i="7"/>
  <c r="B1745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934" i="7"/>
  <c r="B1746" i="7"/>
  <c r="B3981" i="7"/>
  <c r="B3982" i="7"/>
  <c r="B3983" i="7"/>
  <c r="B3984" i="7"/>
  <c r="B3985" i="7"/>
  <c r="B1747" i="7"/>
  <c r="B1748" i="7"/>
  <c r="B3986" i="7"/>
  <c r="B3987" i="7"/>
  <c r="B3988" i="7"/>
  <c r="B3989" i="7"/>
  <c r="B3990" i="7"/>
  <c r="B3991" i="7"/>
  <c r="B3992" i="7"/>
  <c r="B3993" i="7"/>
  <c r="B1749" i="7"/>
  <c r="B3994" i="7"/>
  <c r="B3995" i="7"/>
  <c r="B3996" i="7"/>
  <c r="B3997" i="7"/>
  <c r="B3998" i="7"/>
  <c r="B3999" i="7"/>
  <c r="B4000" i="7"/>
  <c r="B935" i="7"/>
  <c r="B4001" i="7"/>
  <c r="B4002" i="7"/>
  <c r="B4003" i="7"/>
  <c r="B4004" i="7"/>
  <c r="B4005" i="7"/>
  <c r="B4006" i="7"/>
  <c r="B4007" i="7"/>
  <c r="B936" i="7"/>
  <c r="B4008" i="7"/>
  <c r="B4009" i="7"/>
  <c r="B1750" i="7"/>
  <c r="B4010" i="7"/>
  <c r="B152" i="7"/>
  <c r="B4011" i="7"/>
  <c r="B4012" i="7"/>
  <c r="B4013" i="7"/>
  <c r="B4014" i="7"/>
  <c r="B1751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937" i="7"/>
  <c r="B4035" i="7"/>
  <c r="B4036" i="7"/>
  <c r="B4037" i="7"/>
  <c r="B4038" i="7"/>
  <c r="B4039" i="7"/>
  <c r="B4040" i="7"/>
  <c r="B425" i="7"/>
  <c r="B4041" i="7"/>
  <c r="B4042" i="7"/>
  <c r="B4043" i="7"/>
  <c r="B4044" i="7"/>
  <c r="B4045" i="7"/>
  <c r="B4046" i="7"/>
  <c r="B4047" i="7"/>
  <c r="B1752" i="7"/>
  <c r="B4048" i="7"/>
  <c r="B4049" i="7"/>
  <c r="B4050" i="7"/>
  <c r="B4051" i="7"/>
  <c r="B4052" i="7"/>
  <c r="B938" i="7"/>
  <c r="B4053" i="7"/>
  <c r="B4054" i="7"/>
  <c r="B4055" i="7"/>
  <c r="B4056" i="7"/>
  <c r="B4057" i="7"/>
  <c r="B4058" i="7"/>
  <c r="B4059" i="7"/>
  <c r="B1753" i="7"/>
  <c r="B4060" i="7"/>
  <c r="B4061" i="7"/>
  <c r="B4062" i="7"/>
  <c r="B4063" i="7"/>
  <c r="B1754" i="7"/>
  <c r="B426" i="7"/>
  <c r="B4064" i="7"/>
  <c r="B4065" i="7"/>
  <c r="B1755" i="7"/>
  <c r="B939" i="7"/>
  <c r="B20" i="7"/>
  <c r="B4066" i="7"/>
  <c r="B940" i="7"/>
  <c r="B1756" i="7"/>
  <c r="B941" i="7"/>
  <c r="B4067" i="7"/>
  <c r="B4068" i="7"/>
  <c r="B4069" i="7"/>
  <c r="B4070" i="7"/>
  <c r="B942" i="7"/>
  <c r="B4071" i="7"/>
  <c r="B4072" i="7"/>
  <c r="B4073" i="7"/>
  <c r="B1757" i="7"/>
  <c r="B4074" i="7"/>
  <c r="B4075" i="7"/>
  <c r="B943" i="7"/>
  <c r="B944" i="7"/>
  <c r="B4076" i="7"/>
  <c r="B945" i="7"/>
  <c r="B427" i="7"/>
  <c r="B428" i="7"/>
  <c r="B153" i="7"/>
  <c r="B429" i="7"/>
  <c r="B4077" i="7"/>
  <c r="B1758" i="7"/>
  <c r="B4078" i="7"/>
  <c r="B4079" i="7"/>
  <c r="B946" i="7"/>
  <c r="B1759" i="7"/>
  <c r="B154" i="7"/>
  <c r="B947" i="7"/>
  <c r="B4080" i="7"/>
  <c r="B4081" i="7"/>
  <c r="B948" i="7"/>
  <c r="B4082" i="7"/>
  <c r="B4083" i="7"/>
  <c r="B949" i="7"/>
  <c r="B155" i="7"/>
  <c r="B4084" i="7"/>
  <c r="B4085" i="7"/>
  <c r="B4086" i="7"/>
  <c r="B4087" i="7"/>
  <c r="B4088" i="7"/>
  <c r="B950" i="7"/>
  <c r="B4089" i="7"/>
  <c r="B1760" i="7"/>
  <c r="B156" i="7"/>
  <c r="B951" i="7"/>
  <c r="B4090" i="7"/>
  <c r="B1761" i="7"/>
  <c r="B4091" i="7"/>
  <c r="B952" i="7"/>
  <c r="B1762" i="7"/>
  <c r="B4092" i="7"/>
  <c r="B4093" i="7"/>
  <c r="B4094" i="7"/>
  <c r="B4095" i="7"/>
  <c r="B4096" i="7"/>
  <c r="B4097" i="7"/>
  <c r="B953" i="7"/>
  <c r="B4098" i="7"/>
  <c r="B4099" i="7"/>
  <c r="B1763" i="7"/>
  <c r="B4100" i="7"/>
  <c r="B4101" i="7"/>
  <c r="B4102" i="7"/>
  <c r="B4103" i="7"/>
  <c r="B4104" i="7"/>
  <c r="B4105" i="7"/>
  <c r="B1764" i="7"/>
  <c r="B954" i="7"/>
  <c r="B4106" i="7"/>
  <c r="B4107" i="7"/>
  <c r="B4108" i="7"/>
  <c r="B1765" i="7"/>
  <c r="B430" i="7"/>
  <c r="B431" i="7"/>
  <c r="B432" i="7"/>
  <c r="B955" i="7"/>
  <c r="B4109" i="7"/>
  <c r="B1766" i="7"/>
  <c r="B4110" i="7"/>
  <c r="B4111" i="7"/>
  <c r="B4112" i="7"/>
  <c r="B1767" i="7"/>
  <c r="B956" i="7"/>
  <c r="B957" i="7"/>
  <c r="B157" i="7"/>
  <c r="B4113" i="7"/>
  <c r="B4114" i="7"/>
  <c r="B4115" i="7"/>
  <c r="B433" i="7"/>
  <c r="B4116" i="7"/>
  <c r="B158" i="7"/>
  <c r="B54" i="7"/>
  <c r="B958" i="7"/>
  <c r="B959" i="7"/>
  <c r="B4117" i="7"/>
  <c r="B434" i="7"/>
  <c r="B1768" i="7"/>
  <c r="B1769" i="7"/>
  <c r="B4118" i="7"/>
  <c r="B4119" i="7"/>
  <c r="B1770" i="7"/>
  <c r="B960" i="7"/>
  <c r="B4120" i="7"/>
  <c r="B435" i="7"/>
  <c r="B4121" i="7"/>
  <c r="B4122" i="7"/>
  <c r="B436" i="7"/>
  <c r="B1771" i="7"/>
  <c r="B4123" i="7"/>
  <c r="B4124" i="7"/>
  <c r="B4125" i="7"/>
  <c r="B1772" i="7"/>
  <c r="B4126" i="7"/>
  <c r="B4127" i="7"/>
  <c r="B4128" i="7"/>
  <c r="B4129" i="7"/>
  <c r="B4130" i="7"/>
  <c r="B4131" i="7"/>
  <c r="B1773" i="7"/>
  <c r="B4132" i="7"/>
  <c r="B4133" i="7"/>
  <c r="B4134" i="7"/>
  <c r="B4135" i="7"/>
  <c r="B4136" i="7"/>
  <c r="B1774" i="7"/>
  <c r="B4137" i="7"/>
  <c r="B1775" i="7"/>
  <c r="B4138" i="7"/>
  <c r="B1776" i="7"/>
  <c r="B961" i="7"/>
  <c r="B159" i="7"/>
  <c r="B1777" i="7"/>
  <c r="B962" i="7"/>
  <c r="B437" i="7"/>
  <c r="B1778" i="7"/>
  <c r="B1779" i="7"/>
  <c r="B4139" i="7"/>
  <c r="B4140" i="7"/>
  <c r="B4141" i="7"/>
  <c r="B4142" i="7"/>
  <c r="B4143" i="7"/>
  <c r="B963" i="7"/>
  <c r="B4144" i="7"/>
  <c r="B4145" i="7"/>
  <c r="B1780" i="7"/>
  <c r="B55" i="7"/>
  <c r="B4146" i="7"/>
  <c r="B4147" i="7"/>
  <c r="B4148" i="7"/>
  <c r="B964" i="7"/>
  <c r="B4149" i="7"/>
  <c r="B4150" i="7"/>
  <c r="B4151" i="7"/>
  <c r="B4152" i="7"/>
  <c r="B4153" i="7"/>
  <c r="B438" i="7"/>
  <c r="B4154" i="7"/>
  <c r="B4155" i="7"/>
  <c r="B965" i="7"/>
  <c r="B966" i="7"/>
  <c r="B4156" i="7"/>
  <c r="B967" i="7"/>
  <c r="B968" i="7"/>
  <c r="B1781" i="7"/>
  <c r="B21" i="7"/>
  <c r="B1782" i="7"/>
  <c r="B4157" i="7"/>
  <c r="B4158" i="7"/>
  <c r="B439" i="7"/>
  <c r="B969" i="7"/>
  <c r="B4159" i="7"/>
  <c r="B160" i="7"/>
  <c r="B970" i="7"/>
  <c r="B4160" i="7"/>
  <c r="B4161" i="7"/>
  <c r="B4162" i="7"/>
  <c r="B4163" i="7"/>
  <c r="B4164" i="7"/>
  <c r="B1783" i="7"/>
  <c r="B1784" i="7"/>
  <c r="B4165" i="7"/>
  <c r="B1785" i="7"/>
  <c r="B4166" i="7"/>
  <c r="B161" i="7"/>
  <c r="B1786" i="7"/>
  <c r="B1787" i="7"/>
  <c r="B4167" i="7"/>
  <c r="B1788" i="7"/>
  <c r="B4168" i="7"/>
  <c r="B971" i="7"/>
  <c r="B1789" i="7"/>
  <c r="B4169" i="7"/>
  <c r="B4170" i="7"/>
  <c r="B972" i="7"/>
  <c r="B973" i="7"/>
  <c r="B440" i="7"/>
  <c r="B4171" i="7"/>
  <c r="B4172" i="7"/>
  <c r="B4173" i="7"/>
  <c r="B162" i="7"/>
  <c r="B4174" i="7"/>
  <c r="B4175" i="7"/>
  <c r="B4176" i="7"/>
  <c r="B974" i="7"/>
  <c r="B163" i="7"/>
  <c r="B4177" i="7"/>
  <c r="B4178" i="7"/>
  <c r="B4179" i="7"/>
  <c r="B4180" i="7"/>
  <c r="B4181" i="7"/>
  <c r="B4182" i="7"/>
  <c r="B4183" i="7"/>
  <c r="B1790" i="7"/>
  <c r="B1791" i="7"/>
  <c r="B441" i="7"/>
  <c r="B4184" i="7"/>
  <c r="B4185" i="7"/>
  <c r="B4186" i="7"/>
  <c r="B442" i="7"/>
  <c r="B443" i="7"/>
  <c r="B1792" i="7"/>
  <c r="B975" i="7"/>
  <c r="B1793" i="7"/>
  <c r="B976" i="7"/>
  <c r="B1794" i="7"/>
  <c r="B4187" i="7"/>
  <c r="B1795" i="7"/>
  <c r="B4188" i="7"/>
  <c r="B1796" i="7"/>
  <c r="B1797" i="7"/>
  <c r="B4189" i="7"/>
  <c r="B1798" i="7"/>
  <c r="B977" i="7"/>
  <c r="B4190" i="7"/>
  <c r="B1799" i="7"/>
  <c r="B4191" i="7"/>
  <c r="B444" i="7"/>
  <c r="B4192" i="7"/>
  <c r="B4193" i="7"/>
  <c r="B4194" i="7"/>
  <c r="B978" i="7"/>
  <c r="B4195" i="7"/>
  <c r="B4196" i="7"/>
  <c r="B4197" i="7"/>
  <c r="B979" i="7"/>
  <c r="B1800" i="7"/>
  <c r="B4198" i="7"/>
  <c r="B1801" i="7"/>
  <c r="B4199" i="7"/>
  <c r="B445" i="7"/>
  <c r="B4200" i="7"/>
  <c r="B4201" i="7"/>
  <c r="B1802" i="7"/>
  <c r="B4202" i="7"/>
  <c r="B4203" i="7"/>
  <c r="B4204" i="7"/>
  <c r="B4205" i="7"/>
  <c r="B4206" i="7"/>
  <c r="B1803" i="7"/>
  <c r="B980" i="7"/>
  <c r="B4207" i="7"/>
  <c r="B4208" i="7"/>
  <c r="B4209" i="7"/>
  <c r="B1804" i="7"/>
  <c r="B164" i="7"/>
  <c r="B4210" i="7"/>
  <c r="B4211" i="7"/>
  <c r="B4212" i="7"/>
  <c r="B1805" i="7"/>
  <c r="B4213" i="7"/>
  <c r="B1806" i="7"/>
  <c r="B446" i="7"/>
  <c r="B4214" i="7"/>
  <c r="B4215" i="7"/>
  <c r="B4216" i="7"/>
  <c r="B4217" i="7"/>
  <c r="B4218" i="7"/>
  <c r="B4219" i="7"/>
  <c r="B4220" i="7"/>
  <c r="B4221" i="7"/>
  <c r="B4222" i="7"/>
  <c r="B1807" i="7"/>
  <c r="B4223" i="7"/>
  <c r="B4224" i="7"/>
  <c r="B4225" i="7"/>
  <c r="B4226" i="7"/>
  <c r="B4227" i="7"/>
  <c r="B4228" i="7"/>
  <c r="B4229" i="7"/>
  <c r="B4230" i="7"/>
  <c r="B4231" i="7"/>
  <c r="B4232" i="7"/>
  <c r="B4233" i="7"/>
  <c r="B1808" i="7"/>
  <c r="B4234" i="7"/>
  <c r="B4235" i="7"/>
  <c r="B4236" i="7"/>
  <c r="B4237" i="7"/>
  <c r="B4238" i="7"/>
  <c r="B4239" i="7"/>
  <c r="B981" i="7"/>
  <c r="B4240" i="7"/>
  <c r="B4241" i="7"/>
  <c r="B4242" i="7"/>
  <c r="B4243" i="7"/>
  <c r="B4244" i="7"/>
  <c r="B4245" i="7"/>
  <c r="B4246" i="7"/>
  <c r="B4247" i="7"/>
  <c r="B982" i="7"/>
  <c r="B4248" i="7"/>
  <c r="B4249" i="7"/>
  <c r="B4250" i="7"/>
  <c r="B1809" i="7"/>
  <c r="B4251" i="7"/>
  <c r="B1810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983" i="7"/>
  <c r="B984" i="7"/>
  <c r="B4267" i="7"/>
  <c r="B4268" i="7"/>
  <c r="B4269" i="7"/>
  <c r="B4270" i="7"/>
  <c r="B56" i="7"/>
  <c r="B1811" i="7"/>
  <c r="B4271" i="7"/>
  <c r="B985" i="7"/>
  <c r="B1812" i="7"/>
  <c r="B4272" i="7"/>
  <c r="B4273" i="7"/>
  <c r="B4274" i="7"/>
  <c r="B1813" i="7"/>
  <c r="B4275" i="7"/>
  <c r="B4276" i="7"/>
  <c r="B447" i="7"/>
  <c r="B4277" i="7"/>
  <c r="B4278" i="7"/>
  <c r="B1814" i="7"/>
  <c r="B4279" i="7"/>
  <c r="B4280" i="7"/>
  <c r="B4281" i="7"/>
  <c r="B57" i="7"/>
  <c r="B4282" i="7"/>
  <c r="B22" i="7"/>
  <c r="B4283" i="7"/>
  <c r="B4284" i="7"/>
  <c r="B165" i="7"/>
  <c r="B4285" i="7"/>
  <c r="B181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1816" i="7"/>
  <c r="B4298" i="7"/>
  <c r="B4299" i="7"/>
  <c r="B4300" i="7"/>
  <c r="B4301" i="7"/>
  <c r="B1817" i="7"/>
  <c r="B448" i="7"/>
  <c r="B4302" i="7"/>
  <c r="B4303" i="7"/>
  <c r="B4304" i="7"/>
  <c r="B4305" i="7"/>
  <c r="B4306" i="7"/>
  <c r="B4307" i="7"/>
  <c r="B986" i="7"/>
  <c r="B4308" i="7"/>
  <c r="B4309" i="7"/>
  <c r="B58" i="7"/>
  <c r="B449" i="7"/>
  <c r="B4310" i="7"/>
  <c r="B4311" i="7"/>
  <c r="B4312" i="7"/>
  <c r="B4313" i="7"/>
  <c r="B4314" i="7"/>
  <c r="B987" i="7"/>
  <c r="B166" i="7"/>
  <c r="B4315" i="7"/>
  <c r="B4316" i="7"/>
  <c r="B4317" i="7"/>
  <c r="B4318" i="7"/>
  <c r="B4319" i="7"/>
  <c r="B4320" i="7"/>
  <c r="B4321" i="7"/>
  <c r="B4322" i="7"/>
  <c r="B4323" i="7"/>
  <c r="B4324" i="7"/>
  <c r="B988" i="7"/>
  <c r="B4325" i="7"/>
  <c r="B1818" i="7"/>
  <c r="B4326" i="7"/>
  <c r="B4327" i="7"/>
  <c r="B450" i="7"/>
  <c r="B4328" i="7"/>
  <c r="B4329" i="7"/>
  <c r="B1819" i="7"/>
  <c r="B989" i="7"/>
  <c r="B4330" i="7"/>
  <c r="B4331" i="7"/>
  <c r="B1820" i="7"/>
  <c r="B4332" i="7"/>
  <c r="B4333" i="7"/>
  <c r="B990" i="7"/>
  <c r="B4334" i="7"/>
  <c r="B1821" i="7"/>
  <c r="B451" i="7"/>
  <c r="B1822" i="7"/>
  <c r="B452" i="7"/>
  <c r="B4335" i="7"/>
  <c r="B4336" i="7"/>
  <c r="B4337" i="7"/>
  <c r="B453" i="7"/>
  <c r="B454" i="7"/>
  <c r="B4338" i="7"/>
  <c r="B4339" i="7"/>
  <c r="B991" i="7"/>
  <c r="B4340" i="7"/>
  <c r="B4341" i="7"/>
  <c r="B1823" i="7"/>
  <c r="B4342" i="7"/>
  <c r="B1824" i="7"/>
  <c r="B1825" i="7"/>
  <c r="B992" i="7"/>
  <c r="B993" i="7"/>
  <c r="B455" i="7"/>
  <c r="B4343" i="7"/>
  <c r="B4344" i="7"/>
  <c r="B4345" i="7"/>
  <c r="B4346" i="7"/>
  <c r="B4347" i="7"/>
  <c r="B4348" i="7"/>
  <c r="B4349" i="7"/>
  <c r="B994" i="7"/>
  <c r="B4350" i="7"/>
  <c r="B4351" i="7"/>
  <c r="B1826" i="7"/>
  <c r="B4352" i="7"/>
  <c r="B1827" i="7"/>
  <c r="B4353" i="7"/>
  <c r="B456" i="7"/>
  <c r="B4354" i="7"/>
  <c r="B995" i="7"/>
  <c r="B996" i="7"/>
  <c r="B4355" i="7"/>
  <c r="B4356" i="7"/>
  <c r="B1828" i="7"/>
  <c r="B4357" i="7"/>
  <c r="B4358" i="7"/>
  <c r="B457" i="7"/>
  <c r="B4359" i="7"/>
  <c r="B1829" i="7"/>
  <c r="B4360" i="7"/>
  <c r="B1830" i="7"/>
  <c r="B4361" i="7"/>
  <c r="B4362" i="7"/>
  <c r="B4363" i="7"/>
  <c r="B4364" i="7"/>
  <c r="B997" i="7"/>
  <c r="B1831" i="7"/>
  <c r="B4365" i="7"/>
  <c r="B4366" i="7"/>
  <c r="B4367" i="7"/>
  <c r="B4368" i="7"/>
  <c r="B4369" i="7"/>
  <c r="B4370" i="7"/>
  <c r="B1832" i="7"/>
  <c r="B1833" i="7"/>
  <c r="B4371" i="7"/>
  <c r="B998" i="7"/>
  <c r="B4372" i="7"/>
  <c r="B1834" i="7"/>
  <c r="B4373" i="7"/>
  <c r="B167" i="7"/>
  <c r="B999" i="7"/>
  <c r="B1000" i="7"/>
  <c r="B1835" i="7"/>
  <c r="B1836" i="7"/>
  <c r="B4374" i="7"/>
  <c r="B4375" i="7"/>
  <c r="B1001" i="7"/>
  <c r="B4376" i="7"/>
  <c r="B1837" i="7"/>
  <c r="B4377" i="7"/>
  <c r="B4378" i="7"/>
  <c r="B1838" i="7"/>
  <c r="B4379" i="7"/>
  <c r="B4380" i="7"/>
  <c r="B4381" i="7"/>
  <c r="B1002" i="7"/>
  <c r="B4382" i="7"/>
  <c r="B4383" i="7"/>
  <c r="B4384" i="7"/>
  <c r="B1839" i="7"/>
  <c r="B4385" i="7"/>
  <c r="B458" i="7"/>
  <c r="B1840" i="7"/>
  <c r="B1003" i="7"/>
  <c r="B4386" i="7"/>
  <c r="B4387" i="7"/>
  <c r="B1841" i="7"/>
  <c r="B4388" i="7"/>
  <c r="B4389" i="7"/>
  <c r="B4390" i="7"/>
  <c r="B4391" i="7"/>
  <c r="B168" i="7"/>
  <c r="B4392" i="7"/>
  <c r="B1004" i="7"/>
  <c r="B4393" i="7"/>
  <c r="B4394" i="7"/>
  <c r="B1842" i="7"/>
  <c r="B1005" i="7"/>
  <c r="B4395" i="7"/>
  <c r="B459" i="7"/>
  <c r="B1006" i="7"/>
  <c r="B4396" i="7"/>
  <c r="B1843" i="7"/>
  <c r="B4397" i="7"/>
  <c r="B1844" i="7"/>
  <c r="B1007" i="7"/>
  <c r="B169" i="7"/>
  <c r="B4398" i="7"/>
  <c r="B1008" i="7"/>
  <c r="B1009" i="7"/>
  <c r="B1010" i="7"/>
  <c r="B460" i="7"/>
  <c r="B1845" i="7"/>
  <c r="B1846" i="7"/>
  <c r="B1847" i="7"/>
  <c r="B4399" i="7"/>
  <c r="B4400" i="7"/>
  <c r="B4401" i="7"/>
  <c r="B1848" i="7"/>
  <c r="B4402" i="7"/>
  <c r="B4403" i="7"/>
  <c r="B4404" i="7"/>
  <c r="B4405" i="7"/>
  <c r="B1849" i="7"/>
  <c r="B4406" i="7"/>
  <c r="B1011" i="7"/>
  <c r="B1850" i="7"/>
  <c r="B1851" i="7"/>
  <c r="B4407" i="7"/>
  <c r="B1852" i="7"/>
  <c r="B4408" i="7"/>
  <c r="B23" i="7"/>
  <c r="B4409" i="7"/>
  <c r="B461" i="7"/>
  <c r="B1853" i="7"/>
  <c r="B4410" i="7"/>
  <c r="B4411" i="7"/>
  <c r="B462" i="7"/>
  <c r="B1854" i="7"/>
  <c r="B1012" i="7"/>
  <c r="B4412" i="7"/>
  <c r="B4413" i="7"/>
  <c r="B4414" i="7"/>
  <c r="B1013" i="7"/>
  <c r="B4415" i="7"/>
  <c r="B1855" i="7"/>
  <c r="B4416" i="7"/>
  <c r="B4417" i="7"/>
  <c r="B4418" i="7"/>
  <c r="B4419" i="7"/>
  <c r="B4420" i="7"/>
  <c r="B4421" i="7"/>
  <c r="B1014" i="7"/>
  <c r="B4422" i="7"/>
  <c r="B1856" i="7"/>
  <c r="B4423" i="7"/>
  <c r="B463" i="7"/>
  <c r="B1015" i="7"/>
  <c r="B1016" i="7"/>
  <c r="B1857" i="7"/>
  <c r="B1858" i="7"/>
  <c r="B4424" i="7"/>
  <c r="B4425" i="7"/>
  <c r="B4426" i="7"/>
  <c r="B4427" i="7"/>
  <c r="B464" i="7"/>
  <c r="B4428" i="7"/>
  <c r="B4429" i="7"/>
  <c r="B465" i="7"/>
  <c r="B1859" i="7"/>
  <c r="B4430" i="7"/>
  <c r="B4431" i="7"/>
  <c r="B4432" i="7"/>
  <c r="B1860" i="7"/>
  <c r="B4433" i="7"/>
  <c r="B1861" i="7"/>
  <c r="B4434" i="7"/>
  <c r="B466" i="7"/>
  <c r="B1862" i="7"/>
  <c r="B1017" i="7"/>
  <c r="B1863" i="7"/>
  <c r="B4435" i="7"/>
  <c r="B1018" i="7"/>
  <c r="B4436" i="7"/>
  <c r="B1864" i="7"/>
  <c r="B4437" i="7"/>
  <c r="B4438" i="7"/>
  <c r="B4439" i="7"/>
  <c r="B4440" i="7"/>
  <c r="B4441" i="7"/>
  <c r="B1019" i="7"/>
  <c r="B4442" i="7"/>
  <c r="B1865" i="7"/>
  <c r="B4443" i="7"/>
  <c r="B467" i="7"/>
  <c r="B4444" i="7"/>
  <c r="B4445" i="7"/>
  <c r="B1866" i="7"/>
  <c r="B468" i="7"/>
  <c r="B4446" i="7"/>
  <c r="B469" i="7"/>
  <c r="B170" i="7"/>
  <c r="B1020" i="7"/>
  <c r="B1021" i="7"/>
  <c r="B4447" i="7"/>
  <c r="B4448" i="7"/>
  <c r="B4449" i="7"/>
  <c r="B4450" i="7"/>
  <c r="B4451" i="7"/>
  <c r="B470" i="7"/>
  <c r="B1022" i="7"/>
  <c r="B1867" i="7"/>
  <c r="B1868" i="7"/>
  <c r="B1869" i="7"/>
  <c r="B4452" i="7"/>
  <c r="B4453" i="7"/>
  <c r="B1870" i="7"/>
  <c r="B59" i="7"/>
  <c r="B1871" i="7"/>
  <c r="B4454" i="7"/>
  <c r="B471" i="7"/>
  <c r="B1872" i="7"/>
  <c r="B4455" i="7"/>
  <c r="B1023" i="7"/>
  <c r="B4456" i="7"/>
  <c r="B4457" i="7"/>
  <c r="B4458" i="7"/>
  <c r="B1024" i="7"/>
  <c r="B1025" i="7"/>
  <c r="B4459" i="7"/>
  <c r="B4460" i="7"/>
  <c r="B4461" i="7"/>
  <c r="B4462" i="7"/>
  <c r="B1873" i="7"/>
  <c r="B4463" i="7"/>
  <c r="B4464" i="7"/>
  <c r="B1874" i="7"/>
  <c r="B472" i="7"/>
  <c r="B4465" i="7"/>
  <c r="B4466" i="7"/>
  <c r="B4467" i="7"/>
  <c r="B4468" i="7"/>
  <c r="B4469" i="7"/>
  <c r="B4470" i="7"/>
  <c r="B4471" i="7"/>
  <c r="B4472" i="7"/>
  <c r="B4473" i="7"/>
  <c r="B4474" i="7"/>
  <c r="B1875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1876" i="7"/>
  <c r="B473" i="7"/>
  <c r="B4489" i="7"/>
  <c r="B4490" i="7"/>
  <c r="B1026" i="7"/>
  <c r="B4491" i="7"/>
  <c r="B4492" i="7"/>
  <c r="B4493" i="7"/>
  <c r="B1877" i="7"/>
  <c r="B4494" i="7"/>
  <c r="B4495" i="7"/>
  <c r="B474" i="7"/>
  <c r="B475" i="7"/>
  <c r="B4496" i="7"/>
  <c r="B4497" i="7"/>
  <c r="B1878" i="7"/>
  <c r="B171" i="7"/>
  <c r="B4498" i="7"/>
  <c r="B172" i="7"/>
  <c r="B173" i="7"/>
  <c r="B174" i="7"/>
  <c r="B4499" i="7"/>
  <c r="B4500" i="7"/>
  <c r="B4501" i="7"/>
  <c r="B4502" i="7"/>
  <c r="B1027" i="7"/>
  <c r="B175" i="7"/>
  <c r="B4503" i="7"/>
  <c r="B476" i="7"/>
  <c r="B4504" i="7"/>
  <c r="B4505" i="7"/>
  <c r="B1028" i="7"/>
  <c r="B1029" i="7"/>
  <c r="B477" i="7"/>
  <c r="B478" i="7"/>
  <c r="B4506" i="7"/>
  <c r="B4507" i="7"/>
  <c r="B4508" i="7"/>
  <c r="B4509" i="7"/>
  <c r="B187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176" i="7"/>
  <c r="B4522" i="7"/>
  <c r="B4523" i="7"/>
  <c r="B1880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1881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1882" i="7"/>
  <c r="B4570" i="7"/>
  <c r="B1883" i="7"/>
  <c r="B1884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B3" i="8"/>
  <c r="B4" i="8"/>
  <c r="B5" i="8"/>
  <c r="D5" i="8" s="1"/>
  <c r="B6" i="8"/>
  <c r="D6" i="8" s="1"/>
  <c r="B7" i="8"/>
  <c r="B8" i="8"/>
  <c r="B9" i="8"/>
  <c r="D9" i="8" s="1"/>
  <c r="B10" i="8"/>
  <c r="D10" i="8" s="1"/>
  <c r="B11" i="8"/>
  <c r="B12" i="8"/>
  <c r="B13" i="8"/>
  <c r="D13" i="8" s="1"/>
  <c r="B14" i="8"/>
  <c r="D14" i="8" s="1"/>
  <c r="B15" i="8"/>
  <c r="B16" i="8"/>
  <c r="B17" i="8"/>
  <c r="D17" i="8" s="1"/>
  <c r="B18" i="8"/>
  <c r="D18" i="8" s="1"/>
  <c r="B19" i="8"/>
  <c r="B20" i="8"/>
  <c r="B21" i="8"/>
  <c r="D21" i="8" s="1"/>
  <c r="B22" i="8"/>
  <c r="D22" i="8" s="1"/>
  <c r="B23" i="8"/>
  <c r="B24" i="8"/>
  <c r="B25" i="8"/>
  <c r="D25" i="8" s="1"/>
  <c r="B26" i="8"/>
  <c r="D26" i="8" s="1"/>
  <c r="B27" i="8"/>
  <c r="B28" i="8"/>
  <c r="B29" i="8"/>
  <c r="D29" i="8" s="1"/>
  <c r="B30" i="8"/>
  <c r="D30" i="8" s="1"/>
  <c r="B31" i="8"/>
  <c r="B32" i="8"/>
  <c r="B33" i="8"/>
  <c r="D33" i="8" s="1"/>
  <c r="B34" i="8"/>
  <c r="D34" i="8" s="1"/>
  <c r="B35" i="8"/>
  <c r="B36" i="8"/>
  <c r="B37" i="8"/>
  <c r="D37" i="8" s="1"/>
  <c r="B38" i="8"/>
  <c r="D38" i="8" s="1"/>
  <c r="B39" i="8"/>
  <c r="B40" i="8"/>
  <c r="B41" i="8"/>
  <c r="D41" i="8" s="1"/>
  <c r="B42" i="8"/>
  <c r="D42" i="8" s="1"/>
  <c r="B43" i="8"/>
  <c r="B44" i="8"/>
  <c r="B45" i="8"/>
  <c r="D45" i="8" s="1"/>
  <c r="B46" i="8"/>
  <c r="D46" i="8" s="1"/>
  <c r="B47" i="8"/>
  <c r="B48" i="8"/>
  <c r="B49" i="8"/>
  <c r="D49" i="8" s="1"/>
  <c r="B50" i="8"/>
  <c r="D50" i="8" s="1"/>
  <c r="B51" i="8"/>
  <c r="B52" i="8"/>
  <c r="B53" i="8"/>
  <c r="D53" i="8" s="1"/>
  <c r="B54" i="8"/>
  <c r="D54" i="8" s="1"/>
  <c r="B55" i="8"/>
  <c r="B56" i="8"/>
  <c r="B57" i="8"/>
  <c r="D57" i="8" s="1"/>
  <c r="B58" i="8"/>
  <c r="D58" i="8" s="1"/>
  <c r="B59" i="8"/>
  <c r="B60" i="8"/>
  <c r="B61" i="8"/>
  <c r="D61" i="8" s="1"/>
  <c r="B62" i="8"/>
  <c r="D62" i="8" s="1"/>
  <c r="B63" i="8"/>
  <c r="B64" i="8"/>
  <c r="B65" i="8"/>
  <c r="D65" i="8" s="1"/>
  <c r="B66" i="8"/>
  <c r="D66" i="8" s="1"/>
  <c r="B67" i="8"/>
  <c r="B68" i="8"/>
  <c r="B69" i="8"/>
  <c r="D69" i="8" s="1"/>
  <c r="B70" i="8"/>
  <c r="D70" i="8" s="1"/>
  <c r="B71" i="8"/>
  <c r="B72" i="8"/>
  <c r="B73" i="8"/>
  <c r="D73" i="8" s="1"/>
  <c r="B74" i="8"/>
  <c r="D74" i="8" s="1"/>
  <c r="B75" i="8"/>
  <c r="B76" i="8"/>
  <c r="B77" i="8"/>
  <c r="D77" i="8" s="1"/>
  <c r="B78" i="8"/>
  <c r="D78" i="8" s="1"/>
  <c r="B79" i="8"/>
  <c r="B80" i="8"/>
  <c r="B81" i="8"/>
  <c r="D81" i="8" s="1"/>
  <c r="B82" i="8"/>
  <c r="D82" i="8" s="1"/>
  <c r="B83" i="8"/>
  <c r="B84" i="8"/>
  <c r="B85" i="8"/>
  <c r="D85" i="8" s="1"/>
  <c r="B86" i="8"/>
  <c r="D86" i="8" s="1"/>
  <c r="B87" i="8"/>
  <c r="B88" i="8"/>
  <c r="B89" i="8"/>
  <c r="D89" i="8" s="1"/>
  <c r="B90" i="8"/>
  <c r="D90" i="8" s="1"/>
  <c r="B91" i="8"/>
  <c r="B92" i="8"/>
  <c r="B93" i="8"/>
  <c r="D93" i="8" s="1"/>
  <c r="B94" i="8"/>
  <c r="D94" i="8" s="1"/>
  <c r="B95" i="8"/>
  <c r="B96" i="8"/>
  <c r="B97" i="8"/>
  <c r="D97" i="8" s="1"/>
  <c r="B98" i="8"/>
  <c r="D98" i="8" s="1"/>
  <c r="B99" i="8"/>
  <c r="B100" i="8"/>
  <c r="B101" i="8"/>
  <c r="D101" i="8" s="1"/>
  <c r="B102" i="8"/>
  <c r="D102" i="8" s="1"/>
  <c r="B103" i="8"/>
  <c r="B104" i="8"/>
  <c r="B105" i="8"/>
  <c r="D105" i="8" s="1"/>
  <c r="B106" i="8"/>
  <c r="D106" i="8" s="1"/>
  <c r="B107" i="8"/>
  <c r="B108" i="8"/>
  <c r="B109" i="8"/>
  <c r="D109" i="8" s="1"/>
  <c r="B110" i="8"/>
  <c r="D110" i="8" s="1"/>
  <c r="B111" i="8"/>
  <c r="B112" i="8"/>
  <c r="B113" i="8"/>
  <c r="D113" i="8" s="1"/>
  <c r="B114" i="8"/>
  <c r="D114" i="8" s="1"/>
  <c r="B115" i="8"/>
  <c r="B116" i="8"/>
  <c r="B117" i="8"/>
  <c r="D117" i="8" s="1"/>
  <c r="B118" i="8"/>
  <c r="D118" i="8" s="1"/>
  <c r="B119" i="8"/>
  <c r="B120" i="8"/>
  <c r="B121" i="8"/>
  <c r="D121" i="8" s="1"/>
  <c r="B122" i="8"/>
  <c r="D122" i="8" s="1"/>
  <c r="B123" i="8"/>
  <c r="B124" i="8"/>
  <c r="B125" i="8"/>
  <c r="D125" i="8" s="1"/>
  <c r="B126" i="8"/>
  <c r="D126" i="8" s="1"/>
  <c r="B127" i="8"/>
  <c r="B128" i="8"/>
  <c r="B129" i="8"/>
  <c r="D129" i="8" s="1"/>
  <c r="B130" i="8"/>
  <c r="D130" i="8" s="1"/>
  <c r="B131" i="8"/>
  <c r="B132" i="8"/>
  <c r="B133" i="8"/>
  <c r="D133" i="8" s="1"/>
  <c r="B134" i="8"/>
  <c r="D134" i="8" s="1"/>
  <c r="B135" i="8"/>
  <c r="B136" i="8"/>
  <c r="B137" i="8"/>
  <c r="D137" i="8" s="1"/>
  <c r="B138" i="8"/>
  <c r="D138" i="8" s="1"/>
  <c r="B139" i="8"/>
  <c r="B140" i="8"/>
  <c r="B141" i="8"/>
  <c r="D141" i="8" s="1"/>
  <c r="B142" i="8"/>
  <c r="D142" i="8" s="1"/>
  <c r="B143" i="8"/>
  <c r="B144" i="8"/>
  <c r="B145" i="8"/>
  <c r="D145" i="8" s="1"/>
  <c r="B146" i="8"/>
  <c r="D146" i="8" s="1"/>
  <c r="B147" i="8"/>
  <c r="B148" i="8"/>
  <c r="B149" i="8"/>
  <c r="D149" i="8" s="1"/>
  <c r="B150" i="8"/>
  <c r="D150" i="8" s="1"/>
  <c r="B151" i="8"/>
  <c r="B152" i="8"/>
  <c r="B153" i="8"/>
  <c r="D153" i="8" s="1"/>
  <c r="B154" i="8"/>
  <c r="D154" i="8" s="1"/>
  <c r="B155" i="8"/>
  <c r="B156" i="8"/>
  <c r="B157" i="8"/>
  <c r="D157" i="8" s="1"/>
  <c r="B158" i="8"/>
  <c r="D158" i="8" s="1"/>
  <c r="B159" i="8"/>
  <c r="B160" i="8"/>
  <c r="B161" i="8"/>
  <c r="D161" i="8" s="1"/>
  <c r="B162" i="8"/>
  <c r="D162" i="8" s="1"/>
  <c r="B163" i="8"/>
  <c r="B164" i="8"/>
  <c r="B165" i="8"/>
  <c r="D165" i="8" s="1"/>
  <c r="B166" i="8"/>
  <c r="D166" i="8" s="1"/>
  <c r="B167" i="8"/>
  <c r="B168" i="8"/>
  <c r="B169" i="8"/>
  <c r="D169" i="8" s="1"/>
  <c r="B170" i="8"/>
  <c r="D170" i="8" s="1"/>
  <c r="B171" i="8"/>
  <c r="B172" i="8"/>
  <c r="B173" i="8"/>
  <c r="D173" i="8" s="1"/>
  <c r="B174" i="8"/>
  <c r="D174" i="8" s="1"/>
  <c r="B175" i="8"/>
  <c r="B176" i="8"/>
  <c r="B177" i="8"/>
  <c r="D177" i="8" s="1"/>
  <c r="B178" i="8"/>
  <c r="D178" i="8" s="1"/>
  <c r="B179" i="8"/>
  <c r="B180" i="8"/>
  <c r="B181" i="8"/>
  <c r="D181" i="8" s="1"/>
  <c r="B182" i="8"/>
  <c r="D182" i="8" s="1"/>
  <c r="B183" i="8"/>
  <c r="B184" i="8"/>
  <c r="B185" i="8"/>
  <c r="D185" i="8" s="1"/>
  <c r="B186" i="8"/>
  <c r="D186" i="8" s="1"/>
  <c r="B187" i="8"/>
  <c r="B188" i="8"/>
  <c r="B189" i="8"/>
  <c r="D189" i="8" s="1"/>
  <c r="B190" i="8"/>
  <c r="D190" i="8" s="1"/>
  <c r="B191" i="8"/>
  <c r="B192" i="8"/>
  <c r="B193" i="8"/>
  <c r="D193" i="8" s="1"/>
  <c r="B194" i="8"/>
  <c r="D194" i="8" s="1"/>
  <c r="B195" i="8"/>
  <c r="B196" i="8"/>
  <c r="B197" i="8"/>
  <c r="D197" i="8" s="1"/>
  <c r="B198" i="8"/>
  <c r="D198" i="8" s="1"/>
  <c r="B199" i="8"/>
  <c r="B200" i="8"/>
  <c r="B201" i="8"/>
  <c r="D201" i="8" s="1"/>
  <c r="B202" i="8"/>
  <c r="D202" i="8" s="1"/>
  <c r="B203" i="8"/>
  <c r="B204" i="8"/>
  <c r="B205" i="8"/>
  <c r="D205" i="8" s="1"/>
  <c r="B206" i="8"/>
  <c r="D206" i="8" s="1"/>
  <c r="B207" i="8"/>
  <c r="B208" i="8"/>
  <c r="B209" i="8"/>
  <c r="D209" i="8" s="1"/>
  <c r="B210" i="8"/>
  <c r="D210" i="8" s="1"/>
  <c r="B211" i="8"/>
  <c r="B212" i="8"/>
  <c r="B213" i="8"/>
  <c r="D213" i="8" s="1"/>
  <c r="B214" i="8"/>
  <c r="D214" i="8" s="1"/>
  <c r="B215" i="8"/>
  <c r="B216" i="8"/>
  <c r="B217" i="8"/>
  <c r="D217" i="8" s="1"/>
  <c r="B218" i="8"/>
  <c r="D218" i="8" s="1"/>
  <c r="B219" i="8"/>
  <c r="B220" i="8"/>
  <c r="B221" i="8"/>
  <c r="D221" i="8" s="1"/>
  <c r="B222" i="8"/>
  <c r="D222" i="8" s="1"/>
  <c r="B223" i="8"/>
  <c r="B224" i="8"/>
  <c r="B225" i="8"/>
  <c r="D225" i="8" s="1"/>
  <c r="B226" i="8"/>
  <c r="D226" i="8" s="1"/>
  <c r="B227" i="8"/>
  <c r="B228" i="8"/>
  <c r="B229" i="8"/>
  <c r="D229" i="8" s="1"/>
  <c r="B230" i="8"/>
  <c r="D230" i="8" s="1"/>
  <c r="B231" i="8"/>
  <c r="B232" i="8"/>
  <c r="B233" i="8"/>
  <c r="D233" i="8" s="1"/>
  <c r="B234" i="8"/>
  <c r="D234" i="8" s="1"/>
  <c r="B235" i="8"/>
  <c r="B236" i="8"/>
  <c r="B237" i="8"/>
  <c r="D237" i="8" s="1"/>
  <c r="B238" i="8"/>
  <c r="D238" i="8" s="1"/>
  <c r="B239" i="8"/>
  <c r="B240" i="8"/>
  <c r="B241" i="8"/>
  <c r="D241" i="8" s="1"/>
  <c r="B242" i="8"/>
  <c r="D242" i="8" s="1"/>
  <c r="B243" i="8"/>
  <c r="B244" i="8"/>
  <c r="B245" i="8"/>
  <c r="D245" i="8" s="1"/>
  <c r="B246" i="8"/>
  <c r="D246" i="8" s="1"/>
  <c r="B247" i="8"/>
  <c r="B248" i="8"/>
  <c r="B249" i="8"/>
  <c r="D249" i="8" s="1"/>
  <c r="B250" i="8"/>
  <c r="D250" i="8" s="1"/>
  <c r="B251" i="8"/>
  <c r="B252" i="8"/>
  <c r="B253" i="8"/>
  <c r="D253" i="8" s="1"/>
  <c r="B254" i="8"/>
  <c r="D254" i="8" s="1"/>
  <c r="B255" i="8"/>
  <c r="B256" i="8"/>
  <c r="B257" i="8"/>
  <c r="D257" i="8" s="1"/>
  <c r="B258" i="8"/>
  <c r="D258" i="8" s="1"/>
  <c r="B259" i="8"/>
  <c r="B260" i="8"/>
  <c r="B261" i="8"/>
  <c r="D261" i="8" s="1"/>
  <c r="B262" i="8"/>
  <c r="D262" i="8" s="1"/>
  <c r="B263" i="8"/>
  <c r="B264" i="8"/>
  <c r="B265" i="8"/>
  <c r="D265" i="8" s="1"/>
  <c r="B266" i="8"/>
  <c r="D266" i="8" s="1"/>
  <c r="B267" i="8"/>
  <c r="B268" i="8"/>
  <c r="B269" i="8"/>
  <c r="D269" i="8" s="1"/>
  <c r="B270" i="8"/>
  <c r="D270" i="8" s="1"/>
  <c r="B271" i="8"/>
  <c r="B272" i="8"/>
  <c r="B273" i="8"/>
  <c r="D273" i="8" s="1"/>
  <c r="B274" i="8"/>
  <c r="D274" i="8" s="1"/>
  <c r="B275" i="8"/>
  <c r="B276" i="8"/>
  <c r="B277" i="8"/>
  <c r="D277" i="8" s="1"/>
  <c r="B278" i="8"/>
  <c r="D278" i="8" s="1"/>
  <c r="B279" i="8"/>
  <c r="B280" i="8"/>
  <c r="B281" i="8"/>
  <c r="D281" i="8" s="1"/>
  <c r="B282" i="8"/>
  <c r="D282" i="8" s="1"/>
  <c r="B283" i="8"/>
  <c r="B284" i="8"/>
  <c r="B285" i="8"/>
  <c r="D285" i="8" s="1"/>
  <c r="B286" i="8"/>
  <c r="D286" i="8" s="1"/>
  <c r="B287" i="8"/>
  <c r="B288" i="8"/>
  <c r="B289" i="8"/>
  <c r="D289" i="8" s="1"/>
  <c r="B290" i="8"/>
  <c r="D290" i="8" s="1"/>
  <c r="B291" i="8"/>
  <c r="B292" i="8"/>
  <c r="B293" i="8"/>
  <c r="D293" i="8" s="1"/>
  <c r="B294" i="8"/>
  <c r="D294" i="8" s="1"/>
  <c r="B295" i="8"/>
  <c r="B296" i="8"/>
  <c r="B297" i="8"/>
  <c r="D297" i="8" s="1"/>
  <c r="B298" i="8"/>
  <c r="D298" i="8" s="1"/>
  <c r="B299" i="8"/>
  <c r="B300" i="8"/>
  <c r="B301" i="8"/>
  <c r="D301" i="8" s="1"/>
  <c r="B302" i="8"/>
  <c r="D302" i="8" s="1"/>
  <c r="B303" i="8"/>
  <c r="B304" i="8"/>
  <c r="B305" i="8"/>
  <c r="D305" i="8" s="1"/>
  <c r="B306" i="8"/>
  <c r="D306" i="8" s="1"/>
  <c r="B307" i="8"/>
  <c r="B308" i="8"/>
  <c r="B309" i="8"/>
  <c r="D309" i="8" s="1"/>
  <c r="B310" i="8"/>
  <c r="D310" i="8" s="1"/>
  <c r="B311" i="8"/>
  <c r="B312" i="8"/>
  <c r="B313" i="8"/>
  <c r="D313" i="8" s="1"/>
  <c r="B314" i="8"/>
  <c r="D314" i="8" s="1"/>
  <c r="B315" i="8"/>
  <c r="B316" i="8"/>
  <c r="B317" i="8"/>
  <c r="D317" i="8" s="1"/>
  <c r="B318" i="8"/>
  <c r="D318" i="8" s="1"/>
  <c r="B319" i="8"/>
  <c r="B320" i="8"/>
  <c r="B321" i="8"/>
  <c r="D321" i="8" s="1"/>
  <c r="B322" i="8"/>
  <c r="D322" i="8" s="1"/>
  <c r="B323" i="8"/>
  <c r="B324" i="8"/>
  <c r="B325" i="8"/>
  <c r="D325" i="8" s="1"/>
  <c r="B326" i="8"/>
  <c r="D326" i="8" s="1"/>
  <c r="B327" i="8"/>
  <c r="B328" i="8"/>
  <c r="B329" i="8"/>
  <c r="D329" i="8" s="1"/>
  <c r="B330" i="8"/>
  <c r="D330" i="8" s="1"/>
  <c r="B331" i="8"/>
  <c r="B332" i="8"/>
  <c r="B333" i="8"/>
  <c r="D333" i="8" s="1"/>
  <c r="B334" i="8"/>
  <c r="D334" i="8" s="1"/>
  <c r="B335" i="8"/>
  <c r="B336" i="8"/>
  <c r="B337" i="8"/>
  <c r="D337" i="8" s="1"/>
  <c r="B338" i="8"/>
  <c r="D338" i="8" s="1"/>
  <c r="B339" i="8"/>
  <c r="B340" i="8"/>
  <c r="B341" i="8"/>
  <c r="D341" i="8" s="1"/>
  <c r="B342" i="8"/>
  <c r="D342" i="8" s="1"/>
  <c r="B343" i="8"/>
  <c r="B344" i="8"/>
  <c r="B345" i="8"/>
  <c r="D345" i="8" s="1"/>
  <c r="B346" i="8"/>
  <c r="D346" i="8" s="1"/>
  <c r="B347" i="8"/>
  <c r="B348" i="8"/>
  <c r="B349" i="8"/>
  <c r="D349" i="8" s="1"/>
  <c r="B350" i="8"/>
  <c r="D350" i="8" s="1"/>
  <c r="B351" i="8"/>
  <c r="B352" i="8"/>
  <c r="B353" i="8"/>
  <c r="D353" i="8" s="1"/>
  <c r="B354" i="8"/>
  <c r="D354" i="8" s="1"/>
  <c r="B355" i="8"/>
  <c r="B356" i="8"/>
  <c r="B357" i="8"/>
  <c r="D357" i="8" s="1"/>
  <c r="B358" i="8"/>
  <c r="D358" i="8" s="1"/>
  <c r="B359" i="8"/>
  <c r="B360" i="8"/>
  <c r="B361" i="8"/>
  <c r="D361" i="8" s="1"/>
  <c r="B362" i="8"/>
  <c r="D362" i="8" s="1"/>
  <c r="B363" i="8"/>
  <c r="B364" i="8"/>
  <c r="B365" i="8"/>
  <c r="D365" i="8" s="1"/>
  <c r="B366" i="8"/>
  <c r="D366" i="8" s="1"/>
  <c r="B367" i="8"/>
  <c r="B368" i="8"/>
  <c r="B369" i="8"/>
  <c r="D369" i="8" s="1"/>
  <c r="B370" i="8"/>
  <c r="D370" i="8" s="1"/>
  <c r="B371" i="8"/>
  <c r="B372" i="8"/>
  <c r="B373" i="8"/>
  <c r="D373" i="8" s="1"/>
  <c r="B374" i="8"/>
  <c r="D374" i="8" s="1"/>
  <c r="B375" i="8"/>
  <c r="B376" i="8"/>
  <c r="B377" i="8"/>
  <c r="D377" i="8" s="1"/>
  <c r="B378" i="8"/>
  <c r="D378" i="8" s="1"/>
  <c r="B379" i="8"/>
  <c r="B380" i="8"/>
  <c r="B381" i="8"/>
  <c r="D381" i="8" s="1"/>
  <c r="B382" i="8"/>
  <c r="D382" i="8" s="1"/>
  <c r="B383" i="8"/>
  <c r="B384" i="8"/>
  <c r="B385" i="8"/>
  <c r="D385" i="8" s="1"/>
  <c r="B386" i="8"/>
  <c r="D386" i="8" s="1"/>
  <c r="B387" i="8"/>
  <c r="B388" i="8"/>
  <c r="B389" i="8"/>
  <c r="D389" i="8" s="1"/>
  <c r="B390" i="8"/>
  <c r="D390" i="8" s="1"/>
  <c r="B391" i="8"/>
  <c r="B392" i="8"/>
  <c r="B393" i="8"/>
  <c r="D393" i="8" s="1"/>
  <c r="B394" i="8"/>
  <c r="D394" i="8" s="1"/>
  <c r="B395" i="8"/>
  <c r="B396" i="8"/>
  <c r="B397" i="8"/>
  <c r="D397" i="8" s="1"/>
  <c r="B398" i="8"/>
  <c r="D398" i="8" s="1"/>
  <c r="B399" i="8"/>
  <c r="B400" i="8"/>
  <c r="B401" i="8"/>
  <c r="D401" i="8" s="1"/>
  <c r="B402" i="8"/>
  <c r="D402" i="8" s="1"/>
  <c r="B403" i="8"/>
  <c r="B404" i="8"/>
  <c r="B405" i="8"/>
  <c r="D405" i="8" s="1"/>
  <c r="B406" i="8"/>
  <c r="D406" i="8" s="1"/>
  <c r="B407" i="8"/>
  <c r="B408" i="8"/>
  <c r="B409" i="8"/>
  <c r="D409" i="8" s="1"/>
  <c r="B410" i="8"/>
  <c r="D410" i="8" s="1"/>
  <c r="B411" i="8"/>
  <c r="B412" i="8"/>
  <c r="B413" i="8"/>
  <c r="D413" i="8" s="1"/>
  <c r="B414" i="8"/>
  <c r="D414" i="8" s="1"/>
  <c r="B415" i="8"/>
  <c r="B416" i="8"/>
  <c r="B417" i="8"/>
  <c r="D417" i="8" s="1"/>
  <c r="B418" i="8"/>
  <c r="D418" i="8" s="1"/>
  <c r="B419" i="8"/>
  <c r="B420" i="8"/>
  <c r="B421" i="8"/>
  <c r="D421" i="8" s="1"/>
  <c r="B422" i="8"/>
  <c r="D422" i="8" s="1"/>
  <c r="B423" i="8"/>
  <c r="B424" i="8"/>
  <c r="B425" i="8"/>
  <c r="D425" i="8" s="1"/>
  <c r="B426" i="8"/>
  <c r="D426" i="8" s="1"/>
  <c r="B427" i="8"/>
  <c r="B428" i="8"/>
  <c r="B429" i="8"/>
  <c r="D429" i="8" s="1"/>
  <c r="B430" i="8"/>
  <c r="D430" i="8" s="1"/>
  <c r="B431" i="8"/>
  <c r="B432" i="8"/>
  <c r="B433" i="8"/>
  <c r="D433" i="8" s="1"/>
  <c r="B434" i="8"/>
  <c r="D434" i="8" s="1"/>
  <c r="B435" i="8"/>
  <c r="B436" i="8"/>
  <c r="B437" i="8"/>
  <c r="D437" i="8" s="1"/>
  <c r="B438" i="8"/>
  <c r="D438" i="8" s="1"/>
  <c r="B439" i="8"/>
  <c r="B440" i="8"/>
  <c r="B441" i="8"/>
  <c r="D441" i="8" s="1"/>
  <c r="B442" i="8"/>
  <c r="D442" i="8" s="1"/>
  <c r="B443" i="8"/>
  <c r="B444" i="8"/>
  <c r="B445" i="8"/>
  <c r="D445" i="8" s="1"/>
  <c r="B446" i="8"/>
  <c r="D446" i="8" s="1"/>
  <c r="B447" i="8"/>
  <c r="B448" i="8"/>
  <c r="B449" i="8"/>
  <c r="D449" i="8" s="1"/>
  <c r="B450" i="8"/>
  <c r="D450" i="8" s="1"/>
  <c r="B451" i="8"/>
  <c r="B452" i="8"/>
  <c r="B453" i="8"/>
  <c r="D453" i="8" s="1"/>
  <c r="B454" i="8"/>
  <c r="D454" i="8" s="1"/>
  <c r="B455" i="8"/>
  <c r="B456" i="8"/>
  <c r="B457" i="8"/>
  <c r="D457" i="8" s="1"/>
  <c r="B458" i="8"/>
  <c r="D458" i="8" s="1"/>
  <c r="B459" i="8"/>
  <c r="B460" i="8"/>
  <c r="B461" i="8"/>
  <c r="D461" i="8" s="1"/>
  <c r="B462" i="8"/>
  <c r="D462" i="8" s="1"/>
  <c r="B463" i="8"/>
  <c r="B464" i="8"/>
  <c r="B465" i="8"/>
  <c r="D465" i="8" s="1"/>
  <c r="B466" i="8"/>
  <c r="D466" i="8" s="1"/>
  <c r="B467" i="8"/>
  <c r="B468" i="8"/>
  <c r="B469" i="8"/>
  <c r="D469" i="8" s="1"/>
  <c r="B470" i="8"/>
  <c r="D470" i="8" s="1"/>
  <c r="B471" i="8"/>
  <c r="B472" i="8"/>
  <c r="B473" i="8"/>
  <c r="D473" i="8" s="1"/>
  <c r="B474" i="8"/>
  <c r="D474" i="8" s="1"/>
  <c r="B475" i="8"/>
  <c r="B476" i="8"/>
  <c r="B477" i="8"/>
  <c r="D477" i="8" s="1"/>
  <c r="B478" i="8"/>
  <c r="D478" i="8" s="1"/>
  <c r="B479" i="8"/>
  <c r="B480" i="8"/>
  <c r="B481" i="8"/>
  <c r="D481" i="8" s="1"/>
  <c r="B482" i="8"/>
  <c r="D482" i="8" s="1"/>
  <c r="B483" i="8"/>
  <c r="B484" i="8"/>
  <c r="B485" i="8"/>
  <c r="D485" i="8" s="1"/>
  <c r="B486" i="8"/>
  <c r="D486" i="8" s="1"/>
  <c r="B487" i="8"/>
  <c r="B488" i="8"/>
  <c r="B489" i="8"/>
  <c r="D489" i="8" s="1"/>
  <c r="B490" i="8"/>
  <c r="D490" i="8" s="1"/>
  <c r="B491" i="8"/>
  <c r="B492" i="8"/>
  <c r="B493" i="8"/>
  <c r="D493" i="8" s="1"/>
  <c r="B494" i="8"/>
  <c r="D494" i="8" s="1"/>
  <c r="B495" i="8"/>
  <c r="B496" i="8"/>
  <c r="B497" i="8"/>
  <c r="D497" i="8" s="1"/>
  <c r="B498" i="8"/>
  <c r="D498" i="8" s="1"/>
  <c r="B499" i="8"/>
  <c r="B500" i="8"/>
  <c r="B501" i="8"/>
  <c r="D501" i="8" s="1"/>
  <c r="B502" i="8"/>
  <c r="D502" i="8" s="1"/>
  <c r="B503" i="8"/>
  <c r="B504" i="8"/>
  <c r="B505" i="8"/>
  <c r="D505" i="8" s="1"/>
  <c r="B506" i="8"/>
  <c r="D506" i="8" s="1"/>
  <c r="B507" i="8"/>
  <c r="B508" i="8"/>
  <c r="B509" i="8"/>
  <c r="D509" i="8" s="1"/>
  <c r="B510" i="8"/>
  <c r="D510" i="8" s="1"/>
  <c r="B511" i="8"/>
  <c r="B512" i="8"/>
  <c r="B513" i="8"/>
  <c r="D513" i="8" s="1"/>
  <c r="B514" i="8"/>
  <c r="D514" i="8" s="1"/>
  <c r="B515" i="8"/>
  <c r="B516" i="8"/>
  <c r="B517" i="8"/>
  <c r="D517" i="8" s="1"/>
  <c r="B518" i="8"/>
  <c r="D518" i="8" s="1"/>
  <c r="B519" i="8"/>
  <c r="B520" i="8"/>
  <c r="B521" i="8"/>
  <c r="D521" i="8" s="1"/>
  <c r="B522" i="8"/>
  <c r="D522" i="8" s="1"/>
  <c r="B523" i="8"/>
  <c r="B524" i="8"/>
  <c r="B525" i="8"/>
  <c r="D525" i="8" s="1"/>
  <c r="B526" i="8"/>
  <c r="D526" i="8" s="1"/>
  <c r="B527" i="8"/>
  <c r="B528" i="8"/>
  <c r="B529" i="8"/>
  <c r="D529" i="8" s="1"/>
  <c r="B530" i="8"/>
  <c r="D530" i="8" s="1"/>
  <c r="B531" i="8"/>
  <c r="B532" i="8"/>
  <c r="B533" i="8"/>
  <c r="D533" i="8" s="1"/>
  <c r="B534" i="8"/>
  <c r="D534" i="8" s="1"/>
  <c r="B535" i="8"/>
  <c r="B536" i="8"/>
  <c r="B537" i="8"/>
  <c r="D537" i="8" s="1"/>
  <c r="B538" i="8"/>
  <c r="D538" i="8" s="1"/>
  <c r="B539" i="8"/>
  <c r="B540" i="8"/>
  <c r="B541" i="8"/>
  <c r="D541" i="8" s="1"/>
  <c r="B542" i="8"/>
  <c r="D542" i="8" s="1"/>
  <c r="B543" i="8"/>
  <c r="B544" i="8"/>
  <c r="B545" i="8"/>
  <c r="D545" i="8" s="1"/>
  <c r="B546" i="8"/>
  <c r="D546" i="8" s="1"/>
  <c r="B547" i="8"/>
  <c r="B548" i="8"/>
  <c r="B549" i="8"/>
  <c r="D549" i="8" s="1"/>
  <c r="B550" i="8"/>
  <c r="D550" i="8" s="1"/>
  <c r="B551" i="8"/>
  <c r="B552" i="8"/>
  <c r="B553" i="8"/>
  <c r="D553" i="8" s="1"/>
  <c r="B554" i="8"/>
  <c r="D554" i="8" s="1"/>
  <c r="B555" i="8"/>
  <c r="B556" i="8"/>
  <c r="B557" i="8"/>
  <c r="D557" i="8" s="1"/>
  <c r="B558" i="8"/>
  <c r="D558" i="8" s="1"/>
  <c r="B559" i="8"/>
  <c r="B560" i="8"/>
  <c r="B561" i="8"/>
  <c r="D561" i="8" s="1"/>
  <c r="B562" i="8"/>
  <c r="D562" i="8" s="1"/>
  <c r="B563" i="8"/>
  <c r="B564" i="8"/>
  <c r="B565" i="8"/>
  <c r="D565" i="8" s="1"/>
  <c r="B566" i="8"/>
  <c r="D566" i="8" s="1"/>
  <c r="B567" i="8"/>
  <c r="B568" i="8"/>
  <c r="B569" i="8"/>
  <c r="D569" i="8" s="1"/>
  <c r="B570" i="8"/>
  <c r="D570" i="8" s="1"/>
  <c r="B571" i="8"/>
  <c r="B572" i="8"/>
  <c r="B573" i="8"/>
  <c r="D573" i="8" s="1"/>
  <c r="B574" i="8"/>
  <c r="D574" i="8" s="1"/>
  <c r="B575" i="8"/>
  <c r="B576" i="8"/>
  <c r="B577" i="8"/>
  <c r="D577" i="8" s="1"/>
  <c r="B578" i="8"/>
  <c r="D578" i="8" s="1"/>
  <c r="B579" i="8"/>
  <c r="B580" i="8"/>
  <c r="B581" i="8"/>
  <c r="D581" i="8" s="1"/>
  <c r="B582" i="8"/>
  <c r="D582" i="8" s="1"/>
  <c r="B583" i="8"/>
  <c r="B584" i="8"/>
  <c r="B585" i="8"/>
  <c r="D585" i="8" s="1"/>
  <c r="B586" i="8"/>
  <c r="D586" i="8" s="1"/>
  <c r="B587" i="8"/>
  <c r="B588" i="8"/>
  <c r="B589" i="8"/>
  <c r="D589" i="8" s="1"/>
  <c r="B590" i="8"/>
  <c r="D590" i="8" s="1"/>
  <c r="B591" i="8"/>
  <c r="B592" i="8"/>
  <c r="B593" i="8"/>
  <c r="D593" i="8" s="1"/>
  <c r="B594" i="8"/>
  <c r="D594" i="8" s="1"/>
  <c r="B595" i="8"/>
  <c r="B596" i="8"/>
  <c r="B597" i="8"/>
  <c r="D597" i="8" s="1"/>
  <c r="B598" i="8"/>
  <c r="D598" i="8" s="1"/>
  <c r="B599" i="8"/>
  <c r="B600" i="8"/>
  <c r="B601" i="8"/>
  <c r="D601" i="8" s="1"/>
  <c r="B602" i="8"/>
  <c r="D602" i="8" s="1"/>
  <c r="B603" i="8"/>
  <c r="B604" i="8"/>
  <c r="B605" i="8"/>
  <c r="D605" i="8" s="1"/>
  <c r="B606" i="8"/>
  <c r="D606" i="8" s="1"/>
  <c r="B607" i="8"/>
  <c r="B608" i="8"/>
  <c r="B609" i="8"/>
  <c r="D609" i="8" s="1"/>
  <c r="B610" i="8"/>
  <c r="D610" i="8" s="1"/>
  <c r="B611" i="8"/>
  <c r="B612" i="8"/>
  <c r="B613" i="8"/>
  <c r="D613" i="8" s="1"/>
  <c r="B614" i="8"/>
  <c r="D614" i="8" s="1"/>
  <c r="B615" i="8"/>
  <c r="B616" i="8"/>
  <c r="B617" i="8"/>
  <c r="D617" i="8" s="1"/>
  <c r="B618" i="8"/>
  <c r="D618" i="8" s="1"/>
  <c r="B619" i="8"/>
  <c r="B620" i="8"/>
  <c r="B621" i="8"/>
  <c r="D621" i="8" s="1"/>
  <c r="B622" i="8"/>
  <c r="D622" i="8" s="1"/>
  <c r="B623" i="8"/>
  <c r="B624" i="8"/>
  <c r="B625" i="8"/>
  <c r="D625" i="8" s="1"/>
  <c r="B626" i="8"/>
  <c r="D626" i="8" s="1"/>
  <c r="B627" i="8"/>
  <c r="B628" i="8"/>
  <c r="B629" i="8"/>
  <c r="D629" i="8" s="1"/>
  <c r="B630" i="8"/>
  <c r="D630" i="8" s="1"/>
  <c r="B631" i="8"/>
  <c r="B632" i="8"/>
  <c r="B633" i="8"/>
  <c r="D633" i="8" s="1"/>
  <c r="B634" i="8"/>
  <c r="D634" i="8" s="1"/>
  <c r="B635" i="8"/>
  <c r="B636" i="8"/>
  <c r="B637" i="8"/>
  <c r="D637" i="8" s="1"/>
  <c r="B638" i="8"/>
  <c r="D638" i="8" s="1"/>
  <c r="B639" i="8"/>
  <c r="B640" i="8"/>
  <c r="B641" i="8"/>
  <c r="D641" i="8" s="1"/>
  <c r="B642" i="8"/>
  <c r="D642" i="8" s="1"/>
  <c r="B643" i="8"/>
  <c r="B644" i="8"/>
  <c r="B645" i="8"/>
  <c r="D645" i="8" s="1"/>
  <c r="B646" i="8"/>
  <c r="D646" i="8" s="1"/>
  <c r="B647" i="8"/>
  <c r="B648" i="8"/>
  <c r="B649" i="8"/>
  <c r="D649" i="8" s="1"/>
  <c r="B650" i="8"/>
  <c r="D650" i="8" s="1"/>
  <c r="B651" i="8"/>
  <c r="B652" i="8"/>
  <c r="B653" i="8"/>
  <c r="D653" i="8" s="1"/>
  <c r="B654" i="8"/>
  <c r="D654" i="8" s="1"/>
  <c r="B655" i="8"/>
  <c r="B656" i="8"/>
  <c r="B657" i="8"/>
  <c r="D657" i="8" s="1"/>
  <c r="B658" i="8"/>
  <c r="D658" i="8" s="1"/>
  <c r="B659" i="8"/>
  <c r="B660" i="8"/>
  <c r="B661" i="8"/>
  <c r="D661" i="8" s="1"/>
  <c r="B662" i="8"/>
  <c r="D662" i="8" s="1"/>
  <c r="B663" i="8"/>
  <c r="B664" i="8"/>
  <c r="B665" i="8"/>
  <c r="D665" i="8" s="1"/>
  <c r="B666" i="8"/>
  <c r="D666" i="8" s="1"/>
  <c r="B667" i="8"/>
  <c r="B668" i="8"/>
  <c r="B669" i="8"/>
  <c r="D669" i="8" s="1"/>
  <c r="B670" i="8"/>
  <c r="D670" i="8" s="1"/>
  <c r="B671" i="8"/>
  <c r="B672" i="8"/>
  <c r="B673" i="8"/>
  <c r="D673" i="8" s="1"/>
  <c r="B674" i="8"/>
  <c r="D674" i="8" s="1"/>
  <c r="B675" i="8"/>
  <c r="B676" i="8"/>
  <c r="B677" i="8"/>
  <c r="D677" i="8" s="1"/>
  <c r="B678" i="8"/>
  <c r="D678" i="8" s="1"/>
  <c r="B679" i="8"/>
  <c r="B680" i="8"/>
  <c r="B681" i="8"/>
  <c r="D681" i="8" s="1"/>
  <c r="B682" i="8"/>
  <c r="D682" i="8" s="1"/>
  <c r="B683" i="8"/>
  <c r="B684" i="8"/>
  <c r="B685" i="8"/>
  <c r="D685" i="8" s="1"/>
  <c r="B686" i="8"/>
  <c r="D686" i="8" s="1"/>
  <c r="B687" i="8"/>
  <c r="B688" i="8"/>
  <c r="B689" i="8"/>
  <c r="D689" i="8" s="1"/>
  <c r="B690" i="8"/>
  <c r="D690" i="8" s="1"/>
  <c r="B691" i="8"/>
  <c r="B692" i="8"/>
  <c r="B693" i="8"/>
  <c r="D693" i="8" s="1"/>
  <c r="B694" i="8"/>
  <c r="D694" i="8" s="1"/>
  <c r="B695" i="8"/>
  <c r="B696" i="8"/>
  <c r="B697" i="8"/>
  <c r="D697" i="8" s="1"/>
  <c r="B698" i="8"/>
  <c r="D698" i="8" s="1"/>
  <c r="B699" i="8"/>
  <c r="B700" i="8"/>
  <c r="B701" i="8"/>
  <c r="D701" i="8" s="1"/>
  <c r="B702" i="8"/>
  <c r="D702" i="8" s="1"/>
  <c r="B703" i="8"/>
  <c r="B704" i="8"/>
  <c r="B705" i="8"/>
  <c r="D705" i="8" s="1"/>
  <c r="B706" i="8"/>
  <c r="D706" i="8" s="1"/>
  <c r="B707" i="8"/>
  <c r="B708" i="8"/>
  <c r="B709" i="8"/>
  <c r="D709" i="8" s="1"/>
  <c r="B710" i="8"/>
  <c r="D710" i="8" s="1"/>
  <c r="B711" i="8"/>
  <c r="B712" i="8"/>
  <c r="B713" i="8"/>
  <c r="D713" i="8" s="1"/>
  <c r="B714" i="8"/>
  <c r="D714" i="8" s="1"/>
  <c r="B715" i="8"/>
  <c r="B716" i="8"/>
  <c r="B717" i="8"/>
  <c r="D717" i="8" s="1"/>
  <c r="B718" i="8"/>
  <c r="D718" i="8" s="1"/>
  <c r="B719" i="8"/>
  <c r="B720" i="8"/>
  <c r="B721" i="8"/>
  <c r="D721" i="8" s="1"/>
  <c r="B722" i="8"/>
  <c r="D722" i="8" s="1"/>
  <c r="B723" i="8"/>
  <c r="B724" i="8"/>
  <c r="B725" i="8"/>
  <c r="D725" i="8" s="1"/>
  <c r="B726" i="8"/>
  <c r="D726" i="8" s="1"/>
  <c r="B727" i="8"/>
  <c r="B728" i="8"/>
  <c r="B729" i="8"/>
  <c r="D729" i="8" s="1"/>
  <c r="B730" i="8"/>
  <c r="D730" i="8" s="1"/>
  <c r="B731" i="8"/>
  <c r="B732" i="8"/>
  <c r="B733" i="8"/>
  <c r="D733" i="8" s="1"/>
  <c r="B734" i="8"/>
  <c r="D734" i="8" s="1"/>
  <c r="B735" i="8"/>
  <c r="B736" i="8"/>
  <c r="B737" i="8"/>
  <c r="D737" i="8" s="1"/>
  <c r="B738" i="8"/>
  <c r="D738" i="8" s="1"/>
  <c r="B739" i="8"/>
  <c r="B740" i="8"/>
  <c r="B741" i="8"/>
  <c r="D741" i="8" s="1"/>
  <c r="B742" i="8"/>
  <c r="D742" i="8" s="1"/>
  <c r="B743" i="8"/>
  <c r="B744" i="8"/>
  <c r="B745" i="8"/>
  <c r="D745" i="8" s="1"/>
  <c r="B746" i="8"/>
  <c r="D746" i="8" s="1"/>
  <c r="B747" i="8"/>
  <c r="B748" i="8"/>
  <c r="B749" i="8"/>
  <c r="D749" i="8" s="1"/>
  <c r="B750" i="8"/>
  <c r="D750" i="8" s="1"/>
  <c r="B751" i="8"/>
  <c r="B752" i="8"/>
  <c r="B753" i="8"/>
  <c r="D753" i="8" s="1"/>
  <c r="B754" i="8"/>
  <c r="D754" i="8" s="1"/>
  <c r="B755" i="8"/>
  <c r="B756" i="8"/>
  <c r="B757" i="8"/>
  <c r="D757" i="8" s="1"/>
  <c r="B758" i="8"/>
  <c r="D758" i="8" s="1"/>
  <c r="B759" i="8"/>
  <c r="B760" i="8"/>
  <c r="B761" i="8"/>
  <c r="D761" i="8" s="1"/>
  <c r="B762" i="8"/>
  <c r="D762" i="8" s="1"/>
  <c r="B763" i="8"/>
  <c r="B764" i="8"/>
  <c r="B765" i="8"/>
  <c r="D765" i="8" s="1"/>
  <c r="B766" i="8"/>
  <c r="D766" i="8" s="1"/>
  <c r="B767" i="8"/>
  <c r="B768" i="8"/>
  <c r="B769" i="8"/>
  <c r="D769" i="8" s="1"/>
  <c r="B770" i="8"/>
  <c r="D770" i="8" s="1"/>
  <c r="B771" i="8"/>
  <c r="B772" i="8"/>
  <c r="B773" i="8"/>
  <c r="D773" i="8" s="1"/>
  <c r="B774" i="8"/>
  <c r="D774" i="8" s="1"/>
  <c r="B775" i="8"/>
  <c r="B776" i="8"/>
  <c r="B777" i="8"/>
  <c r="D777" i="8" s="1"/>
  <c r="B778" i="8"/>
  <c r="D778" i="8" s="1"/>
  <c r="B779" i="8"/>
  <c r="B780" i="8"/>
  <c r="B781" i="8"/>
  <c r="D781" i="8" s="1"/>
  <c r="B782" i="8"/>
  <c r="D782" i="8" s="1"/>
  <c r="B783" i="8"/>
  <c r="B784" i="8"/>
  <c r="B785" i="8"/>
  <c r="D785" i="8" s="1"/>
  <c r="B786" i="8"/>
  <c r="D786" i="8" s="1"/>
  <c r="B787" i="8"/>
  <c r="B788" i="8"/>
  <c r="B789" i="8"/>
  <c r="D789" i="8" s="1"/>
  <c r="B790" i="8"/>
  <c r="D790" i="8" s="1"/>
  <c r="B791" i="8"/>
  <c r="B792" i="8"/>
  <c r="B793" i="8"/>
  <c r="D793" i="8" s="1"/>
  <c r="B794" i="8"/>
  <c r="D794" i="8" s="1"/>
  <c r="B795" i="8"/>
  <c r="B796" i="8"/>
  <c r="B797" i="8"/>
  <c r="D797" i="8" s="1"/>
  <c r="B798" i="8"/>
  <c r="D798" i="8" s="1"/>
  <c r="B799" i="8"/>
  <c r="B800" i="8"/>
  <c r="B801" i="8"/>
  <c r="D801" i="8" s="1"/>
  <c r="B802" i="8"/>
  <c r="D802" i="8" s="1"/>
  <c r="B803" i="8"/>
  <c r="B804" i="8"/>
  <c r="B805" i="8"/>
  <c r="D805" i="8" s="1"/>
  <c r="B806" i="8"/>
  <c r="D806" i="8" s="1"/>
  <c r="B807" i="8"/>
  <c r="B808" i="8"/>
  <c r="B809" i="8"/>
  <c r="D809" i="8" s="1"/>
  <c r="B810" i="8"/>
  <c r="D810" i="8" s="1"/>
  <c r="B811" i="8"/>
  <c r="B812" i="8"/>
  <c r="B813" i="8"/>
  <c r="D813" i="8" s="1"/>
  <c r="B814" i="8"/>
  <c r="D814" i="8" s="1"/>
  <c r="B815" i="8"/>
  <c r="B816" i="8"/>
  <c r="B817" i="8"/>
  <c r="D817" i="8" s="1"/>
  <c r="B818" i="8"/>
  <c r="D818" i="8" s="1"/>
  <c r="B819" i="8"/>
  <c r="B820" i="8"/>
  <c r="B821" i="8"/>
  <c r="D821" i="8" s="1"/>
  <c r="B822" i="8"/>
  <c r="D822" i="8" s="1"/>
  <c r="B823" i="8"/>
  <c r="B824" i="8"/>
  <c r="B825" i="8"/>
  <c r="D825" i="8" s="1"/>
  <c r="B826" i="8"/>
  <c r="D826" i="8" s="1"/>
  <c r="B827" i="8"/>
  <c r="B828" i="8"/>
  <c r="B829" i="8"/>
  <c r="D829" i="8" s="1"/>
  <c r="B830" i="8"/>
  <c r="D830" i="8" s="1"/>
  <c r="B831" i="8"/>
  <c r="B832" i="8"/>
  <c r="B833" i="8"/>
  <c r="D833" i="8" s="1"/>
  <c r="B834" i="8"/>
  <c r="D834" i="8" s="1"/>
  <c r="B835" i="8"/>
  <c r="B836" i="8"/>
  <c r="B837" i="8"/>
  <c r="D837" i="8" s="1"/>
  <c r="B838" i="8"/>
  <c r="D838" i="8" s="1"/>
  <c r="B839" i="8"/>
  <c r="B840" i="8"/>
  <c r="B841" i="8"/>
  <c r="D841" i="8" s="1"/>
  <c r="B842" i="8"/>
  <c r="D842" i="8" s="1"/>
  <c r="B843" i="8"/>
  <c r="B844" i="8"/>
  <c r="B845" i="8"/>
  <c r="D845" i="8" s="1"/>
  <c r="B846" i="8"/>
  <c r="D846" i="8" s="1"/>
  <c r="B847" i="8"/>
  <c r="B848" i="8"/>
  <c r="B849" i="8"/>
  <c r="D849" i="8" s="1"/>
  <c r="B850" i="8"/>
  <c r="D850" i="8" s="1"/>
  <c r="B851" i="8"/>
  <c r="B852" i="8"/>
  <c r="B853" i="8"/>
  <c r="D853" i="8" s="1"/>
  <c r="B854" i="8"/>
  <c r="D854" i="8" s="1"/>
  <c r="B855" i="8"/>
  <c r="B856" i="8"/>
  <c r="B857" i="8"/>
  <c r="D857" i="8" s="1"/>
  <c r="B858" i="8"/>
  <c r="D858" i="8" s="1"/>
  <c r="B859" i="8"/>
  <c r="B860" i="8"/>
  <c r="B861" i="8"/>
  <c r="D861" i="8" s="1"/>
  <c r="B862" i="8"/>
  <c r="D862" i="8" s="1"/>
  <c r="B863" i="8"/>
  <c r="B864" i="8"/>
  <c r="B865" i="8"/>
  <c r="D865" i="8" s="1"/>
  <c r="B866" i="8"/>
  <c r="D866" i="8" s="1"/>
  <c r="B867" i="8"/>
  <c r="B868" i="8"/>
  <c r="B869" i="8"/>
  <c r="D869" i="8" s="1"/>
  <c r="B870" i="8"/>
  <c r="D870" i="8" s="1"/>
  <c r="B871" i="8"/>
  <c r="B872" i="8"/>
  <c r="B873" i="8"/>
  <c r="D873" i="8" s="1"/>
  <c r="B874" i="8"/>
  <c r="D874" i="8" s="1"/>
  <c r="B875" i="8"/>
  <c r="B876" i="8"/>
  <c r="B877" i="8"/>
  <c r="D877" i="8" s="1"/>
  <c r="B878" i="8"/>
  <c r="D878" i="8" s="1"/>
  <c r="B879" i="8"/>
  <c r="B880" i="8"/>
  <c r="B881" i="8"/>
  <c r="D881" i="8" s="1"/>
  <c r="B882" i="8"/>
  <c r="D882" i="8" s="1"/>
  <c r="B883" i="8"/>
  <c r="B884" i="8"/>
  <c r="B885" i="8"/>
  <c r="D885" i="8" s="1"/>
  <c r="B886" i="8"/>
  <c r="D886" i="8" s="1"/>
  <c r="B887" i="8"/>
  <c r="B888" i="8"/>
  <c r="B889" i="8"/>
  <c r="D889" i="8" s="1"/>
  <c r="B890" i="8"/>
  <c r="D890" i="8" s="1"/>
  <c r="B891" i="8"/>
  <c r="B892" i="8"/>
  <c r="B893" i="8"/>
  <c r="D893" i="8" s="1"/>
  <c r="B894" i="8"/>
  <c r="D894" i="8" s="1"/>
  <c r="B895" i="8"/>
  <c r="B896" i="8"/>
  <c r="B897" i="8"/>
  <c r="D897" i="8" s="1"/>
  <c r="B898" i="8"/>
  <c r="D898" i="8" s="1"/>
  <c r="B899" i="8"/>
  <c r="B900" i="8"/>
  <c r="B901" i="8"/>
  <c r="D901" i="8" s="1"/>
  <c r="B902" i="8"/>
  <c r="D902" i="8" s="1"/>
  <c r="B903" i="8"/>
  <c r="B904" i="8"/>
  <c r="B905" i="8"/>
  <c r="D905" i="8" s="1"/>
  <c r="B906" i="8"/>
  <c r="D906" i="8" s="1"/>
  <c r="B907" i="8"/>
  <c r="B908" i="8"/>
  <c r="B909" i="8"/>
  <c r="D909" i="8" s="1"/>
  <c r="B910" i="8"/>
  <c r="D910" i="8" s="1"/>
  <c r="B911" i="8"/>
  <c r="B912" i="8"/>
  <c r="B913" i="8"/>
  <c r="D913" i="8" s="1"/>
  <c r="B914" i="8"/>
  <c r="D914" i="8" s="1"/>
  <c r="B915" i="8"/>
  <c r="B916" i="8"/>
  <c r="B917" i="8"/>
  <c r="D917" i="8" s="1"/>
  <c r="B918" i="8"/>
  <c r="D918" i="8" s="1"/>
  <c r="B919" i="8"/>
  <c r="B920" i="8"/>
  <c r="B921" i="8"/>
  <c r="D921" i="8" s="1"/>
  <c r="B922" i="8"/>
  <c r="D922" i="8" s="1"/>
  <c r="B923" i="8"/>
  <c r="B924" i="8"/>
  <c r="B925" i="8"/>
  <c r="D925" i="8" s="1"/>
  <c r="B926" i="8"/>
  <c r="D926" i="8" s="1"/>
  <c r="B927" i="8"/>
  <c r="B928" i="8"/>
  <c r="B929" i="8"/>
  <c r="D929" i="8" s="1"/>
  <c r="B930" i="8"/>
  <c r="D930" i="8" s="1"/>
  <c r="B931" i="8"/>
  <c r="B932" i="8"/>
  <c r="B933" i="8"/>
  <c r="D933" i="8" s="1"/>
  <c r="B934" i="8"/>
  <c r="D934" i="8" s="1"/>
  <c r="B935" i="8"/>
  <c r="B936" i="8"/>
  <c r="B937" i="8"/>
  <c r="D937" i="8" s="1"/>
  <c r="B938" i="8"/>
  <c r="D938" i="8" s="1"/>
  <c r="B939" i="8"/>
  <c r="B940" i="8"/>
  <c r="B941" i="8"/>
  <c r="D941" i="8" s="1"/>
  <c r="B942" i="8"/>
  <c r="D942" i="8" s="1"/>
  <c r="B943" i="8"/>
  <c r="B944" i="8"/>
  <c r="B945" i="8"/>
  <c r="D945" i="8" s="1"/>
  <c r="B946" i="8"/>
  <c r="D946" i="8" s="1"/>
  <c r="B947" i="8"/>
  <c r="B948" i="8"/>
  <c r="B949" i="8"/>
  <c r="D949" i="8" s="1"/>
  <c r="B950" i="8"/>
  <c r="D950" i="8" s="1"/>
  <c r="B951" i="8"/>
  <c r="B952" i="8"/>
  <c r="B953" i="8"/>
  <c r="D953" i="8" s="1"/>
  <c r="B954" i="8"/>
  <c r="D954" i="8" s="1"/>
  <c r="B955" i="8"/>
  <c r="B956" i="8"/>
  <c r="B957" i="8"/>
  <c r="D957" i="8" s="1"/>
  <c r="B958" i="8"/>
  <c r="D958" i="8" s="1"/>
  <c r="B959" i="8"/>
  <c r="B960" i="8"/>
  <c r="B961" i="8"/>
  <c r="D961" i="8" s="1"/>
  <c r="B962" i="8"/>
  <c r="D962" i="8" s="1"/>
  <c r="B963" i="8"/>
  <c r="B964" i="8"/>
  <c r="B965" i="8"/>
  <c r="D965" i="8" s="1"/>
  <c r="B966" i="8"/>
  <c r="D966" i="8" s="1"/>
  <c r="B967" i="8"/>
  <c r="B968" i="8"/>
  <c r="B969" i="8"/>
  <c r="D969" i="8" s="1"/>
  <c r="B970" i="8"/>
  <c r="D970" i="8" s="1"/>
  <c r="B971" i="8"/>
  <c r="B972" i="8"/>
  <c r="B973" i="8"/>
  <c r="D973" i="8" s="1"/>
  <c r="B974" i="8"/>
  <c r="D974" i="8" s="1"/>
  <c r="B975" i="8"/>
  <c r="B976" i="8"/>
  <c r="B977" i="8"/>
  <c r="D977" i="8" s="1"/>
  <c r="B978" i="8"/>
  <c r="D978" i="8" s="1"/>
  <c r="B979" i="8"/>
  <c r="B980" i="8"/>
  <c r="B981" i="8"/>
  <c r="D981" i="8" s="1"/>
  <c r="B982" i="8"/>
  <c r="D982" i="8" s="1"/>
  <c r="B983" i="8"/>
  <c r="B984" i="8"/>
  <c r="B985" i="8"/>
  <c r="D985" i="8" s="1"/>
  <c r="B986" i="8"/>
  <c r="D986" i="8" s="1"/>
  <c r="B987" i="8"/>
  <c r="B988" i="8"/>
  <c r="B989" i="8"/>
  <c r="D989" i="8" s="1"/>
  <c r="B990" i="8"/>
  <c r="D990" i="8" s="1"/>
  <c r="B991" i="8"/>
  <c r="B992" i="8"/>
  <c r="B993" i="8"/>
  <c r="D993" i="8" s="1"/>
  <c r="B994" i="8"/>
  <c r="D994" i="8" s="1"/>
  <c r="B995" i="8"/>
  <c r="B996" i="8"/>
  <c r="B997" i="8"/>
  <c r="D997" i="8" s="1"/>
  <c r="B998" i="8"/>
  <c r="D998" i="8" s="1"/>
  <c r="B999" i="8"/>
  <c r="B1000" i="8"/>
  <c r="B1001" i="8"/>
  <c r="D1001" i="8" s="1"/>
  <c r="B1002" i="8"/>
  <c r="D1002" i="8" s="1"/>
  <c r="B1003" i="8"/>
  <c r="B1004" i="8"/>
  <c r="B1005" i="8"/>
  <c r="D1005" i="8" s="1"/>
  <c r="B1006" i="8"/>
  <c r="D1006" i="8" s="1"/>
  <c r="B1007" i="8"/>
  <c r="B1008" i="8"/>
  <c r="B1009" i="8"/>
  <c r="D1009" i="8" s="1"/>
  <c r="B1010" i="8"/>
  <c r="D1010" i="8" s="1"/>
  <c r="B1011" i="8"/>
  <c r="B1012" i="8"/>
  <c r="B1013" i="8"/>
  <c r="D1013" i="8" s="1"/>
  <c r="B1014" i="8"/>
  <c r="D1014" i="8" s="1"/>
  <c r="B1015" i="8"/>
  <c r="B1016" i="8"/>
  <c r="B1017" i="8"/>
  <c r="D1017" i="8" s="1"/>
  <c r="B1018" i="8"/>
  <c r="D1018" i="8" s="1"/>
  <c r="B1019" i="8"/>
  <c r="B1020" i="8"/>
  <c r="B1021" i="8"/>
  <c r="D1021" i="8" s="1"/>
  <c r="B1022" i="8"/>
  <c r="D1022" i="8" s="1"/>
  <c r="B1023" i="8"/>
  <c r="B1024" i="8"/>
  <c r="B1025" i="8"/>
  <c r="D1025" i="8" s="1"/>
  <c r="B1026" i="8"/>
  <c r="D1026" i="8" s="1"/>
  <c r="B1027" i="8"/>
  <c r="B1028" i="8"/>
  <c r="B1029" i="8"/>
  <c r="D1029" i="8" s="1"/>
  <c r="B1030" i="8"/>
  <c r="D1030" i="8" s="1"/>
  <c r="B1031" i="8"/>
  <c r="B1032" i="8"/>
  <c r="B1033" i="8"/>
  <c r="D1033" i="8" s="1"/>
  <c r="B1034" i="8"/>
  <c r="D1034" i="8" s="1"/>
  <c r="B1035" i="8"/>
  <c r="B1036" i="8"/>
  <c r="B1037" i="8"/>
  <c r="D1037" i="8" s="1"/>
  <c r="B1038" i="8"/>
  <c r="D1038" i="8" s="1"/>
  <c r="B1039" i="8"/>
  <c r="B1040" i="8"/>
  <c r="B1041" i="8"/>
  <c r="D1041" i="8" s="1"/>
  <c r="B1042" i="8"/>
  <c r="D1042" i="8" s="1"/>
  <c r="B1043" i="8"/>
  <c r="B1044" i="8"/>
  <c r="B1045" i="8"/>
  <c r="D1045" i="8" s="1"/>
  <c r="B1046" i="8"/>
  <c r="D1046" i="8" s="1"/>
  <c r="B1047" i="8"/>
  <c r="B1048" i="8"/>
  <c r="B1049" i="8"/>
  <c r="D1049" i="8" s="1"/>
  <c r="B1050" i="8"/>
  <c r="D1050" i="8" s="1"/>
  <c r="B1051" i="8"/>
  <c r="B1052" i="8"/>
  <c r="B1053" i="8"/>
  <c r="D1053" i="8" s="1"/>
  <c r="B1054" i="8"/>
  <c r="D1054" i="8" s="1"/>
  <c r="B1055" i="8"/>
  <c r="B1056" i="8"/>
  <c r="B1057" i="8"/>
  <c r="D1057" i="8" s="1"/>
  <c r="B1058" i="8"/>
  <c r="D1058" i="8" s="1"/>
  <c r="B1059" i="8"/>
  <c r="B1060" i="8"/>
  <c r="B1061" i="8"/>
  <c r="D1061" i="8" s="1"/>
  <c r="B1062" i="8"/>
  <c r="D1062" i="8" s="1"/>
  <c r="B1063" i="8"/>
  <c r="B1064" i="8"/>
  <c r="B1065" i="8"/>
  <c r="D1065" i="8" s="1"/>
  <c r="B1066" i="8"/>
  <c r="D1066" i="8" s="1"/>
  <c r="B1067" i="8"/>
  <c r="B1068" i="8"/>
  <c r="B1069" i="8"/>
  <c r="D1069" i="8" s="1"/>
  <c r="B1070" i="8"/>
  <c r="D1070" i="8" s="1"/>
  <c r="B1071" i="8"/>
  <c r="B1072" i="8"/>
  <c r="B1073" i="8"/>
  <c r="D1073" i="8" s="1"/>
  <c r="B1074" i="8"/>
  <c r="D1074" i="8" s="1"/>
  <c r="B1075" i="8"/>
  <c r="B1076" i="8"/>
  <c r="B1077" i="8"/>
  <c r="D1077" i="8" s="1"/>
  <c r="B1078" i="8"/>
  <c r="D1078" i="8" s="1"/>
  <c r="B1079" i="8"/>
  <c r="B1080" i="8"/>
  <c r="B1081" i="8"/>
  <c r="D1081" i="8" s="1"/>
  <c r="B1082" i="8"/>
  <c r="D1082" i="8" s="1"/>
  <c r="B1083" i="8"/>
  <c r="B1084" i="8"/>
  <c r="B1085" i="8"/>
  <c r="D1085" i="8" s="1"/>
  <c r="B1086" i="8"/>
  <c r="D1086" i="8" s="1"/>
  <c r="B1087" i="8"/>
  <c r="B1088" i="8"/>
  <c r="B1089" i="8"/>
  <c r="D1089" i="8" s="1"/>
  <c r="B1090" i="8"/>
  <c r="D1090" i="8" s="1"/>
  <c r="B1091" i="8"/>
  <c r="B1092" i="8"/>
  <c r="B1093" i="8"/>
  <c r="D1093" i="8" s="1"/>
  <c r="B1094" i="8"/>
  <c r="D1094" i="8" s="1"/>
  <c r="B1095" i="8"/>
  <c r="B1096" i="8"/>
  <c r="B1097" i="8"/>
  <c r="D1097" i="8" s="1"/>
  <c r="B1098" i="8"/>
  <c r="D1098" i="8" s="1"/>
  <c r="B1099" i="8"/>
  <c r="B1100" i="8"/>
  <c r="B1101" i="8"/>
  <c r="D1101" i="8" s="1"/>
  <c r="B1102" i="8"/>
  <c r="D1102" i="8" s="1"/>
  <c r="B1103" i="8"/>
  <c r="B1104" i="8"/>
  <c r="B1105" i="8"/>
  <c r="D1105" i="8" s="1"/>
  <c r="B1106" i="8"/>
  <c r="D1106" i="8" s="1"/>
  <c r="B1107" i="8"/>
  <c r="B1108" i="8"/>
  <c r="B1109" i="8"/>
  <c r="D1109" i="8" s="1"/>
  <c r="B1110" i="8"/>
  <c r="D1110" i="8" s="1"/>
  <c r="B1111" i="8"/>
  <c r="B1112" i="8"/>
  <c r="B1113" i="8"/>
  <c r="D1113" i="8" s="1"/>
  <c r="B1114" i="8"/>
  <c r="D1114" i="8" s="1"/>
  <c r="B1115" i="8"/>
  <c r="B1116" i="8"/>
  <c r="B1117" i="8"/>
  <c r="D1117" i="8" s="1"/>
  <c r="B1118" i="8"/>
  <c r="D1118" i="8" s="1"/>
  <c r="B1119" i="8"/>
  <c r="B1120" i="8"/>
  <c r="B1121" i="8"/>
  <c r="D1121" i="8" s="1"/>
  <c r="B1122" i="8"/>
  <c r="D1122" i="8" s="1"/>
  <c r="B1123" i="8"/>
  <c r="B1124" i="8"/>
  <c r="B1125" i="8"/>
  <c r="D1125" i="8" s="1"/>
  <c r="B1126" i="8"/>
  <c r="D1126" i="8" s="1"/>
  <c r="B1127" i="8"/>
  <c r="B1128" i="8"/>
  <c r="B1129" i="8"/>
  <c r="D1129" i="8" s="1"/>
  <c r="B1130" i="8"/>
  <c r="D1130" i="8" s="1"/>
  <c r="B1131" i="8"/>
  <c r="B1132" i="8"/>
  <c r="B1133" i="8"/>
  <c r="D1133" i="8" s="1"/>
  <c r="B1134" i="8"/>
  <c r="D1134" i="8" s="1"/>
  <c r="B1135" i="8"/>
  <c r="B1136" i="8"/>
  <c r="B1137" i="8"/>
  <c r="D1137" i="8" s="1"/>
  <c r="B1138" i="8"/>
  <c r="B1139" i="8"/>
  <c r="B1140" i="8"/>
  <c r="B1141" i="8"/>
  <c r="D1141" i="8" s="1"/>
  <c r="B1142" i="8"/>
  <c r="B1143" i="8"/>
  <c r="B1144" i="8"/>
  <c r="B1145" i="8"/>
  <c r="D1145" i="8" s="1"/>
  <c r="B1146" i="8"/>
  <c r="B1147" i="8"/>
  <c r="B1148" i="8"/>
  <c r="B1149" i="8"/>
  <c r="D1149" i="8" s="1"/>
  <c r="B1150" i="8"/>
  <c r="B1151" i="8"/>
  <c r="B1152" i="8"/>
  <c r="B1153" i="8"/>
  <c r="D1153" i="8" s="1"/>
  <c r="B1154" i="8"/>
  <c r="B1155" i="8"/>
  <c r="B1156" i="8"/>
  <c r="B1157" i="8"/>
  <c r="D1157" i="8" s="1"/>
  <c r="B1158" i="8"/>
  <c r="B1159" i="8"/>
  <c r="B1160" i="8"/>
  <c r="B1161" i="8"/>
  <c r="D1161" i="8" s="1"/>
  <c r="B1162" i="8"/>
  <c r="B1163" i="8"/>
  <c r="B1164" i="8"/>
  <c r="B1165" i="8"/>
  <c r="D1165" i="8" s="1"/>
  <c r="B1166" i="8"/>
  <c r="B1167" i="8"/>
  <c r="B1168" i="8"/>
  <c r="B1169" i="8"/>
  <c r="D1169" i="8" s="1"/>
  <c r="B1170" i="8"/>
  <c r="B1171" i="8"/>
  <c r="B1172" i="8"/>
  <c r="B1173" i="8"/>
  <c r="D1173" i="8" s="1"/>
  <c r="B1174" i="8"/>
  <c r="B1175" i="8"/>
  <c r="B1176" i="8"/>
  <c r="B1177" i="8"/>
  <c r="D1177" i="8" s="1"/>
  <c r="B1178" i="8"/>
  <c r="B1179" i="8"/>
  <c r="B1180" i="8"/>
  <c r="B1181" i="8"/>
  <c r="D1181" i="8" s="1"/>
  <c r="B1182" i="8"/>
  <c r="B1183" i="8"/>
  <c r="B1184" i="8"/>
  <c r="B1185" i="8"/>
  <c r="D1185" i="8" s="1"/>
  <c r="B1186" i="8"/>
  <c r="B1187" i="8"/>
  <c r="B1188" i="8"/>
  <c r="B1189" i="8"/>
  <c r="D1189" i="8" s="1"/>
  <c r="B1190" i="8"/>
  <c r="B1191" i="8"/>
  <c r="B1192" i="8"/>
  <c r="B1193" i="8"/>
  <c r="D1193" i="8" s="1"/>
  <c r="B1194" i="8"/>
  <c r="B1195" i="8"/>
  <c r="B1196" i="8"/>
  <c r="B1197" i="8"/>
  <c r="D1197" i="8" s="1"/>
  <c r="B1198" i="8"/>
  <c r="B1199" i="8"/>
  <c r="B1200" i="8"/>
  <c r="B1201" i="8"/>
  <c r="D1201" i="8" s="1"/>
  <c r="B1202" i="8"/>
  <c r="B1203" i="8"/>
  <c r="B1204" i="8"/>
  <c r="B1205" i="8"/>
  <c r="D1205" i="8" s="1"/>
  <c r="B1206" i="8"/>
  <c r="B1207" i="8"/>
  <c r="B1208" i="8"/>
  <c r="B1209" i="8"/>
  <c r="D1209" i="8" s="1"/>
  <c r="B1210" i="8"/>
  <c r="B1211" i="8"/>
  <c r="B1212" i="8"/>
  <c r="B1213" i="8"/>
  <c r="D1213" i="8" s="1"/>
  <c r="B1214" i="8"/>
  <c r="B1215" i="8"/>
  <c r="B1216" i="8"/>
  <c r="B1217" i="8"/>
  <c r="D1217" i="8" s="1"/>
  <c r="B1218" i="8"/>
  <c r="B1219" i="8"/>
  <c r="B1220" i="8"/>
  <c r="B1221" i="8"/>
  <c r="D1221" i="8" s="1"/>
  <c r="B1222" i="8"/>
  <c r="B1223" i="8"/>
  <c r="B1224" i="8"/>
  <c r="B1225" i="8"/>
  <c r="D1225" i="8" s="1"/>
  <c r="B1226" i="8"/>
  <c r="B1227" i="8"/>
  <c r="B1228" i="8"/>
  <c r="B1229" i="8"/>
  <c r="D1229" i="8" s="1"/>
  <c r="B1230" i="8"/>
  <c r="B1231" i="8"/>
  <c r="B1232" i="8"/>
  <c r="B1233" i="8"/>
  <c r="D1233" i="8" s="1"/>
  <c r="B1234" i="8"/>
  <c r="B1235" i="8"/>
  <c r="B1236" i="8"/>
  <c r="B1237" i="8"/>
  <c r="D1237" i="8" s="1"/>
  <c r="B1238" i="8"/>
  <c r="B1239" i="8"/>
  <c r="B1240" i="8"/>
  <c r="B1241" i="8"/>
  <c r="D1241" i="8" s="1"/>
  <c r="B1242" i="8"/>
  <c r="B1243" i="8"/>
  <c r="B1244" i="8"/>
  <c r="B1245" i="8"/>
  <c r="D1245" i="8" s="1"/>
  <c r="B1246" i="8"/>
  <c r="B1247" i="8"/>
  <c r="B1248" i="8"/>
  <c r="B1249" i="8"/>
  <c r="D1249" i="8" s="1"/>
  <c r="B1250" i="8"/>
  <c r="B1251" i="8"/>
  <c r="B1252" i="8"/>
  <c r="B1253" i="8"/>
  <c r="D1253" i="8" s="1"/>
  <c r="B1254" i="8"/>
  <c r="B1255" i="8"/>
  <c r="B1256" i="8"/>
  <c r="B1257" i="8"/>
  <c r="D1257" i="8" s="1"/>
  <c r="B1258" i="8"/>
  <c r="B1259" i="8"/>
  <c r="B1260" i="8"/>
  <c r="B1261" i="8"/>
  <c r="D1261" i="8" s="1"/>
  <c r="B1262" i="8"/>
  <c r="B1263" i="8"/>
  <c r="B1264" i="8"/>
  <c r="B1265" i="8"/>
  <c r="D1265" i="8" s="1"/>
  <c r="B1266" i="8"/>
  <c r="B1267" i="8"/>
  <c r="B1268" i="8"/>
  <c r="B1269" i="8"/>
  <c r="D1269" i="8" s="1"/>
  <c r="B1270" i="8"/>
  <c r="B1271" i="8"/>
  <c r="B1272" i="8"/>
  <c r="B1273" i="8"/>
  <c r="D1273" i="8" s="1"/>
  <c r="B1274" i="8"/>
  <c r="B1275" i="8"/>
  <c r="B1276" i="8"/>
  <c r="B1277" i="8"/>
  <c r="D1277" i="8" s="1"/>
  <c r="B1278" i="8"/>
  <c r="B1279" i="8"/>
  <c r="B1280" i="8"/>
  <c r="B1281" i="8"/>
  <c r="D1281" i="8" s="1"/>
  <c r="B1282" i="8"/>
  <c r="B1283" i="8"/>
  <c r="B1284" i="8"/>
  <c r="B1285" i="8"/>
  <c r="D1285" i="8" s="1"/>
  <c r="B1286" i="8"/>
  <c r="B1287" i="8"/>
  <c r="B1288" i="8"/>
  <c r="B1289" i="8"/>
  <c r="D1289" i="8" s="1"/>
  <c r="B1290" i="8"/>
  <c r="B1291" i="8"/>
  <c r="B1292" i="8"/>
  <c r="B1293" i="8"/>
  <c r="D1293" i="8" s="1"/>
  <c r="B1294" i="8"/>
  <c r="B1295" i="8"/>
  <c r="B1296" i="8"/>
  <c r="B1297" i="8"/>
  <c r="D1297" i="8" s="1"/>
  <c r="B1298" i="8"/>
  <c r="B1299" i="8"/>
  <c r="B1300" i="8"/>
  <c r="B1301" i="8"/>
  <c r="D1301" i="8" s="1"/>
  <c r="B1302" i="8"/>
  <c r="B1303" i="8"/>
  <c r="B1304" i="8"/>
  <c r="B1305" i="8"/>
  <c r="D1305" i="8" s="1"/>
  <c r="B1306" i="8"/>
  <c r="B1307" i="8"/>
  <c r="B1308" i="8"/>
  <c r="B1309" i="8"/>
  <c r="D1309" i="8" s="1"/>
  <c r="B1310" i="8"/>
  <c r="B1311" i="8"/>
  <c r="B1312" i="8"/>
  <c r="B1313" i="8"/>
  <c r="D1313" i="8" s="1"/>
  <c r="B1314" i="8"/>
  <c r="B1315" i="8"/>
  <c r="B1316" i="8"/>
  <c r="B1317" i="8"/>
  <c r="D1317" i="8" s="1"/>
  <c r="B1318" i="8"/>
  <c r="B1319" i="8"/>
  <c r="B1320" i="8"/>
  <c r="B1321" i="8"/>
  <c r="D1321" i="8" s="1"/>
  <c r="B1322" i="8"/>
  <c r="B1323" i="8"/>
  <c r="B1324" i="8"/>
  <c r="B1325" i="8"/>
  <c r="D1325" i="8" s="1"/>
  <c r="B1326" i="8"/>
  <c r="B1327" i="8"/>
  <c r="B1328" i="8"/>
  <c r="B1329" i="8"/>
  <c r="D1329" i="8" s="1"/>
  <c r="B1330" i="8"/>
  <c r="B1331" i="8"/>
  <c r="B1332" i="8"/>
  <c r="B1333" i="8"/>
  <c r="D1333" i="8" s="1"/>
  <c r="B1334" i="8"/>
  <c r="B1335" i="8"/>
  <c r="B1336" i="8"/>
  <c r="B1337" i="8"/>
  <c r="D1337" i="8" s="1"/>
  <c r="B1338" i="8"/>
  <c r="B1339" i="8"/>
  <c r="B1340" i="8"/>
  <c r="B1341" i="8"/>
  <c r="D1341" i="8" s="1"/>
  <c r="B1342" i="8"/>
  <c r="B1343" i="8"/>
  <c r="B1344" i="8"/>
  <c r="B1345" i="8"/>
  <c r="D1345" i="8" s="1"/>
  <c r="B1346" i="8"/>
  <c r="B1347" i="8"/>
  <c r="B1348" i="8"/>
  <c r="B1349" i="8"/>
  <c r="D1349" i="8" s="1"/>
  <c r="B1350" i="8"/>
  <c r="B1351" i="8"/>
  <c r="B1352" i="8"/>
  <c r="B1353" i="8"/>
  <c r="D1353" i="8" s="1"/>
  <c r="B1354" i="8"/>
  <c r="B1355" i="8"/>
  <c r="B1356" i="8"/>
  <c r="B1357" i="8"/>
  <c r="D1357" i="8" s="1"/>
  <c r="B1358" i="8"/>
  <c r="B1359" i="8"/>
  <c r="B1360" i="8"/>
  <c r="B1361" i="8"/>
  <c r="D1361" i="8" s="1"/>
  <c r="B1362" i="8"/>
  <c r="B1363" i="8"/>
  <c r="B1364" i="8"/>
  <c r="B1365" i="8"/>
  <c r="D1365" i="8" s="1"/>
  <c r="B1366" i="8"/>
  <c r="B1367" i="8"/>
  <c r="B1368" i="8"/>
  <c r="B1369" i="8"/>
  <c r="D1369" i="8" s="1"/>
  <c r="B1370" i="8"/>
  <c r="B1371" i="8"/>
  <c r="B1372" i="8"/>
  <c r="B1373" i="8"/>
  <c r="D1373" i="8" s="1"/>
  <c r="B1374" i="8"/>
  <c r="B1375" i="8"/>
  <c r="B1376" i="8"/>
  <c r="B1377" i="8"/>
  <c r="D1377" i="8" s="1"/>
  <c r="B1378" i="8"/>
  <c r="B1379" i="8"/>
  <c r="B1380" i="8"/>
  <c r="B1381" i="8"/>
  <c r="D1381" i="8" s="1"/>
  <c r="B1382" i="8"/>
  <c r="B1383" i="8"/>
  <c r="B1384" i="8"/>
  <c r="B1385" i="8"/>
  <c r="D1385" i="8" s="1"/>
  <c r="B1386" i="8"/>
  <c r="B1387" i="8"/>
  <c r="B1388" i="8"/>
  <c r="B1389" i="8"/>
  <c r="D1389" i="8" s="1"/>
  <c r="B1390" i="8"/>
  <c r="B1391" i="8"/>
  <c r="B1392" i="8"/>
  <c r="B1393" i="8"/>
  <c r="D1393" i="8" s="1"/>
  <c r="B1394" i="8"/>
  <c r="B1395" i="8"/>
  <c r="B1396" i="8"/>
  <c r="B1397" i="8"/>
  <c r="D1397" i="8" s="1"/>
  <c r="B1398" i="8"/>
  <c r="B1399" i="8"/>
  <c r="B1400" i="8"/>
  <c r="B1401" i="8"/>
  <c r="D1401" i="8" s="1"/>
  <c r="B1402" i="8"/>
  <c r="B1403" i="8"/>
  <c r="B1404" i="8"/>
  <c r="B1405" i="8"/>
  <c r="D1405" i="8" s="1"/>
  <c r="B1406" i="8"/>
  <c r="B1407" i="8"/>
  <c r="B1408" i="8"/>
  <c r="B1409" i="8"/>
  <c r="D1409" i="8" s="1"/>
  <c r="B1410" i="8"/>
  <c r="B1411" i="8"/>
  <c r="B1412" i="8"/>
  <c r="B1413" i="8"/>
  <c r="D1413" i="8" s="1"/>
  <c r="B1414" i="8"/>
  <c r="B1415" i="8"/>
  <c r="B1416" i="8"/>
  <c r="B1417" i="8"/>
  <c r="D1417" i="8" s="1"/>
  <c r="B1418" i="8"/>
  <c r="B1419" i="8"/>
  <c r="B1420" i="8"/>
  <c r="B1421" i="8"/>
  <c r="D1421" i="8" s="1"/>
  <c r="B1422" i="8"/>
  <c r="B1423" i="8"/>
  <c r="B1424" i="8"/>
  <c r="B1425" i="8"/>
  <c r="D1425" i="8" s="1"/>
  <c r="B1426" i="8"/>
  <c r="B1427" i="8"/>
  <c r="B1428" i="8"/>
  <c r="B1429" i="8"/>
  <c r="D1429" i="8" s="1"/>
  <c r="B1430" i="8"/>
  <c r="B1431" i="8"/>
  <c r="B1432" i="8"/>
  <c r="B1433" i="8"/>
  <c r="D1433" i="8" s="1"/>
  <c r="B1434" i="8"/>
  <c r="B1435" i="8"/>
  <c r="B1436" i="8"/>
  <c r="B1437" i="8"/>
  <c r="D1437" i="8" s="1"/>
  <c r="B1438" i="8"/>
  <c r="B1439" i="8"/>
  <c r="B1440" i="8"/>
  <c r="B1441" i="8"/>
  <c r="D1441" i="8" s="1"/>
  <c r="B1442" i="8"/>
  <c r="B1443" i="8"/>
  <c r="B1444" i="8"/>
  <c r="B1445" i="8"/>
  <c r="D1445" i="8" s="1"/>
  <c r="B1446" i="8"/>
  <c r="B1447" i="8"/>
  <c r="B1448" i="8"/>
  <c r="B1449" i="8"/>
  <c r="D1449" i="8" s="1"/>
  <c r="B1450" i="8"/>
  <c r="B1451" i="8"/>
  <c r="B1452" i="8"/>
  <c r="B1453" i="8"/>
  <c r="D1453" i="8" s="1"/>
  <c r="B1454" i="8"/>
  <c r="B1455" i="8"/>
  <c r="B1456" i="8"/>
  <c r="B1457" i="8"/>
  <c r="D1457" i="8" s="1"/>
  <c r="B1458" i="8"/>
  <c r="B1459" i="8"/>
  <c r="B1460" i="8"/>
  <c r="B1461" i="8"/>
  <c r="D1461" i="8" s="1"/>
  <c r="B1462" i="8"/>
  <c r="B1463" i="8"/>
  <c r="B1464" i="8"/>
  <c r="B1465" i="8"/>
  <c r="D1465" i="8" s="1"/>
  <c r="B1466" i="8"/>
  <c r="B1467" i="8"/>
  <c r="B1468" i="8"/>
  <c r="B1469" i="8"/>
  <c r="D1469" i="8" s="1"/>
  <c r="B1470" i="8"/>
  <c r="B1471" i="8"/>
  <c r="B1472" i="8"/>
  <c r="B1473" i="8"/>
  <c r="D1473" i="8" s="1"/>
  <c r="B1474" i="8"/>
  <c r="B1475" i="8"/>
  <c r="B1476" i="8"/>
  <c r="B1477" i="8"/>
  <c r="D1477" i="8" s="1"/>
  <c r="B1478" i="8"/>
  <c r="B1479" i="8"/>
  <c r="B1480" i="8"/>
  <c r="B1481" i="8"/>
  <c r="D1481" i="8" s="1"/>
  <c r="B1482" i="8"/>
  <c r="B1483" i="8"/>
  <c r="B1484" i="8"/>
  <c r="B1485" i="8"/>
  <c r="D1485" i="8" s="1"/>
  <c r="B1486" i="8"/>
  <c r="B1487" i="8"/>
  <c r="B1488" i="8"/>
  <c r="B1489" i="8"/>
  <c r="D1489" i="8" s="1"/>
  <c r="B1490" i="8"/>
  <c r="B1491" i="8"/>
  <c r="B1492" i="8"/>
  <c r="B1493" i="8"/>
  <c r="D1493" i="8" s="1"/>
  <c r="B1494" i="8"/>
  <c r="B1495" i="8"/>
  <c r="B1496" i="8"/>
  <c r="B1497" i="8"/>
  <c r="D1497" i="8" s="1"/>
  <c r="B1498" i="8"/>
  <c r="B1499" i="8"/>
  <c r="B1500" i="8"/>
  <c r="B1501" i="8"/>
  <c r="D1501" i="8" s="1"/>
  <c r="B1502" i="8"/>
  <c r="B1503" i="8"/>
  <c r="B1504" i="8"/>
  <c r="B1505" i="8"/>
  <c r="D1505" i="8" s="1"/>
  <c r="B1506" i="8"/>
  <c r="B1507" i="8"/>
  <c r="B1508" i="8"/>
  <c r="B1509" i="8"/>
  <c r="D1509" i="8" s="1"/>
  <c r="B1510" i="8"/>
  <c r="B1511" i="8"/>
  <c r="B1512" i="8"/>
  <c r="B1513" i="8"/>
  <c r="D1513" i="8" s="1"/>
  <c r="B1514" i="8"/>
  <c r="B1515" i="8"/>
  <c r="B1516" i="8"/>
  <c r="B1517" i="8"/>
  <c r="D1517" i="8" s="1"/>
  <c r="B1518" i="8"/>
  <c r="B1519" i="8"/>
  <c r="B1520" i="8"/>
  <c r="B1521" i="8"/>
  <c r="D1521" i="8" s="1"/>
  <c r="B1522" i="8"/>
  <c r="B1523" i="8"/>
  <c r="B1524" i="8"/>
  <c r="B1525" i="8"/>
  <c r="D1525" i="8" s="1"/>
  <c r="B1526" i="8"/>
  <c r="B1527" i="8"/>
  <c r="B1528" i="8"/>
  <c r="B1529" i="8"/>
  <c r="D1529" i="8" s="1"/>
  <c r="B1530" i="8"/>
  <c r="B1531" i="8"/>
  <c r="B1532" i="8"/>
  <c r="B1533" i="8"/>
  <c r="D1533" i="8" s="1"/>
  <c r="B1534" i="8"/>
  <c r="B1535" i="8"/>
  <c r="B1536" i="8"/>
  <c r="B1537" i="8"/>
  <c r="D1537" i="8" s="1"/>
  <c r="B1538" i="8"/>
  <c r="B1539" i="8"/>
  <c r="B1540" i="8"/>
  <c r="B1541" i="8"/>
  <c r="D1541" i="8" s="1"/>
  <c r="B1542" i="8"/>
  <c r="B1543" i="8"/>
  <c r="B1544" i="8"/>
  <c r="B1545" i="8"/>
  <c r="D1545" i="8" s="1"/>
  <c r="B1546" i="8"/>
  <c r="B1547" i="8"/>
  <c r="B1548" i="8"/>
  <c r="B1549" i="8"/>
  <c r="D1549" i="8" s="1"/>
  <c r="B1550" i="8"/>
  <c r="B1551" i="8"/>
  <c r="B1552" i="8"/>
  <c r="B1553" i="8"/>
  <c r="D1553" i="8" s="1"/>
  <c r="B1554" i="8"/>
  <c r="B1555" i="8"/>
  <c r="B1556" i="8"/>
  <c r="B1557" i="8"/>
  <c r="D1557" i="8" s="1"/>
  <c r="B1558" i="8"/>
  <c r="B1559" i="8"/>
  <c r="B1560" i="8"/>
  <c r="B1561" i="8"/>
  <c r="D1561" i="8" s="1"/>
  <c r="B1562" i="8"/>
  <c r="B1563" i="8"/>
  <c r="B1564" i="8"/>
  <c r="B1565" i="8"/>
  <c r="D1565" i="8" s="1"/>
  <c r="B1566" i="8"/>
  <c r="B1567" i="8"/>
  <c r="B1568" i="8"/>
  <c r="B1569" i="8"/>
  <c r="D1569" i="8" s="1"/>
  <c r="B1570" i="8"/>
  <c r="B1571" i="8"/>
  <c r="B1572" i="8"/>
  <c r="B1573" i="8"/>
  <c r="D1573" i="8" s="1"/>
  <c r="B1574" i="8"/>
  <c r="B1575" i="8"/>
  <c r="B1576" i="8"/>
  <c r="B1577" i="8"/>
  <c r="D1577" i="8" s="1"/>
  <c r="B1578" i="8"/>
  <c r="B1579" i="8"/>
  <c r="B1580" i="8"/>
  <c r="B1581" i="8"/>
  <c r="D1581" i="8" s="1"/>
  <c r="B1582" i="8"/>
  <c r="B1583" i="8"/>
  <c r="B1584" i="8"/>
  <c r="B1585" i="8"/>
  <c r="D1585" i="8" s="1"/>
  <c r="B1586" i="8"/>
  <c r="B1587" i="8"/>
  <c r="B1588" i="8"/>
  <c r="B1589" i="8"/>
  <c r="D1589" i="8" s="1"/>
  <c r="B1590" i="8"/>
  <c r="B1591" i="8"/>
  <c r="B1592" i="8"/>
  <c r="B1593" i="8"/>
  <c r="D1593" i="8" s="1"/>
  <c r="B1594" i="8"/>
  <c r="B1595" i="8"/>
  <c r="B1596" i="8"/>
  <c r="B1597" i="8"/>
  <c r="D1597" i="8" s="1"/>
  <c r="B1598" i="8"/>
  <c r="B1599" i="8"/>
  <c r="B1600" i="8"/>
  <c r="B1601" i="8"/>
  <c r="D1601" i="8" s="1"/>
  <c r="B1602" i="8"/>
  <c r="B1603" i="8"/>
  <c r="B1604" i="8"/>
  <c r="B1605" i="8"/>
  <c r="D1605" i="8" s="1"/>
  <c r="B1606" i="8"/>
  <c r="B1607" i="8"/>
  <c r="B1608" i="8"/>
  <c r="B1609" i="8"/>
  <c r="D1609" i="8" s="1"/>
  <c r="B1610" i="8"/>
  <c r="B1611" i="8"/>
  <c r="B1612" i="8"/>
  <c r="B1613" i="8"/>
  <c r="D1613" i="8" s="1"/>
  <c r="B1614" i="8"/>
  <c r="B1615" i="8"/>
  <c r="B1616" i="8"/>
  <c r="B1617" i="8"/>
  <c r="D1617" i="8" s="1"/>
  <c r="B1618" i="8"/>
  <c r="B1619" i="8"/>
  <c r="B1620" i="8"/>
  <c r="B1621" i="8"/>
  <c r="D1621" i="8" s="1"/>
  <c r="B1622" i="8"/>
  <c r="B1623" i="8"/>
  <c r="B1624" i="8"/>
  <c r="B1625" i="8"/>
  <c r="D1625" i="8" s="1"/>
  <c r="B1626" i="8"/>
  <c r="B1627" i="8"/>
  <c r="B1628" i="8"/>
  <c r="B1629" i="8"/>
  <c r="D1629" i="8" s="1"/>
  <c r="B1630" i="8"/>
  <c r="B1631" i="8"/>
  <c r="B1632" i="8"/>
  <c r="B1633" i="8"/>
  <c r="D1633" i="8" s="1"/>
  <c r="B1634" i="8"/>
  <c r="B1635" i="8"/>
  <c r="B1636" i="8"/>
  <c r="B1637" i="8"/>
  <c r="D1637" i="8" s="1"/>
  <c r="B1638" i="8"/>
  <c r="B1639" i="8"/>
  <c r="B1640" i="8"/>
  <c r="B1641" i="8"/>
  <c r="D1641" i="8" s="1"/>
  <c r="B1642" i="8"/>
  <c r="B1643" i="8"/>
  <c r="B1644" i="8"/>
  <c r="B1645" i="8"/>
  <c r="D1645" i="8" s="1"/>
  <c r="B1646" i="8"/>
  <c r="B1647" i="8"/>
  <c r="B1648" i="8"/>
  <c r="B1649" i="8"/>
  <c r="D1649" i="8" s="1"/>
  <c r="B1650" i="8"/>
  <c r="B1651" i="8"/>
  <c r="B1652" i="8"/>
  <c r="B1653" i="8"/>
  <c r="D1653" i="8" s="1"/>
  <c r="B1654" i="8"/>
  <c r="B1655" i="8"/>
  <c r="B1656" i="8"/>
  <c r="B1657" i="8"/>
  <c r="D1657" i="8" s="1"/>
  <c r="B1658" i="8"/>
  <c r="B1659" i="8"/>
  <c r="B1660" i="8"/>
  <c r="B1661" i="8"/>
  <c r="D1661" i="8" s="1"/>
  <c r="B1662" i="8"/>
  <c r="B1663" i="8"/>
  <c r="B1664" i="8"/>
  <c r="B1665" i="8"/>
  <c r="D1665" i="8" s="1"/>
  <c r="B1666" i="8"/>
  <c r="B1667" i="8"/>
  <c r="B1668" i="8"/>
  <c r="B1669" i="8"/>
  <c r="D1669" i="8" s="1"/>
  <c r="B1670" i="8"/>
  <c r="B1671" i="8"/>
  <c r="B1672" i="8"/>
  <c r="B1673" i="8"/>
  <c r="D1673" i="8" s="1"/>
  <c r="B1674" i="8"/>
  <c r="B1675" i="8"/>
  <c r="B1676" i="8"/>
  <c r="B1677" i="8"/>
  <c r="D1677" i="8" s="1"/>
  <c r="B1678" i="8"/>
  <c r="B1679" i="8"/>
  <c r="B1680" i="8"/>
  <c r="B1681" i="8"/>
  <c r="D1681" i="8" s="1"/>
  <c r="B1682" i="8"/>
  <c r="B1683" i="8"/>
  <c r="B1684" i="8"/>
  <c r="B1685" i="8"/>
  <c r="D1685" i="8" s="1"/>
  <c r="B1686" i="8"/>
  <c r="B1687" i="8"/>
  <c r="B1688" i="8"/>
  <c r="B1689" i="8"/>
  <c r="D1689" i="8" s="1"/>
  <c r="B1690" i="8"/>
  <c r="B1691" i="8"/>
  <c r="B1692" i="8"/>
  <c r="B1693" i="8"/>
  <c r="D1693" i="8" s="1"/>
  <c r="B1694" i="8"/>
  <c r="B1695" i="8"/>
  <c r="B1696" i="8"/>
  <c r="B1697" i="8"/>
  <c r="D1697" i="8" s="1"/>
  <c r="B1698" i="8"/>
  <c r="B1699" i="8"/>
  <c r="B1700" i="8"/>
  <c r="B1701" i="8"/>
  <c r="D1701" i="8" s="1"/>
  <c r="B1702" i="8"/>
  <c r="B1703" i="8"/>
  <c r="B1704" i="8"/>
  <c r="B1705" i="8"/>
  <c r="D1705" i="8" s="1"/>
  <c r="B1706" i="8"/>
  <c r="B1707" i="8"/>
  <c r="B1708" i="8"/>
  <c r="B1709" i="8"/>
  <c r="D1709" i="8" s="1"/>
  <c r="B1710" i="8"/>
  <c r="B1711" i="8"/>
  <c r="B1712" i="8"/>
  <c r="B1713" i="8"/>
  <c r="D1713" i="8" s="1"/>
  <c r="B1714" i="8"/>
  <c r="B1715" i="8"/>
  <c r="B1716" i="8"/>
  <c r="B1717" i="8"/>
  <c r="D1717" i="8" s="1"/>
  <c r="B1718" i="8"/>
  <c r="B1719" i="8"/>
  <c r="B1720" i="8"/>
  <c r="B1721" i="8"/>
  <c r="D1721" i="8" s="1"/>
  <c r="B1722" i="8"/>
  <c r="B1723" i="8"/>
  <c r="B1724" i="8"/>
  <c r="B1725" i="8"/>
  <c r="D1725" i="8" s="1"/>
  <c r="B1726" i="8"/>
  <c r="B1727" i="8"/>
  <c r="B1728" i="8"/>
  <c r="B1729" i="8"/>
  <c r="D1729" i="8" s="1"/>
  <c r="B1730" i="8"/>
  <c r="B1731" i="8"/>
  <c r="B1732" i="8"/>
  <c r="B1733" i="8"/>
  <c r="D1733" i="8" s="1"/>
  <c r="B1734" i="8"/>
  <c r="B1735" i="8"/>
  <c r="B1736" i="8"/>
  <c r="B1737" i="8"/>
  <c r="D1737" i="8" s="1"/>
  <c r="B1738" i="8"/>
  <c r="B1739" i="8"/>
  <c r="B1740" i="8"/>
  <c r="B1741" i="8"/>
  <c r="D1741" i="8" s="1"/>
  <c r="B1742" i="8"/>
  <c r="B1743" i="8"/>
  <c r="B1744" i="8"/>
  <c r="B1745" i="8"/>
  <c r="D1745" i="8" s="1"/>
  <c r="B1746" i="8"/>
  <c r="B1747" i="8"/>
  <c r="B1748" i="8"/>
  <c r="B1749" i="8"/>
  <c r="D1749" i="8" s="1"/>
  <c r="B1750" i="8"/>
  <c r="B1751" i="8"/>
  <c r="B1752" i="8"/>
  <c r="B1753" i="8"/>
  <c r="D1753" i="8" s="1"/>
  <c r="B1754" i="8"/>
  <c r="B1755" i="8"/>
  <c r="B1756" i="8"/>
  <c r="B1757" i="8"/>
  <c r="D1757" i="8" s="1"/>
  <c r="B1758" i="8"/>
  <c r="B1759" i="8"/>
  <c r="B1760" i="8"/>
  <c r="B1761" i="8"/>
  <c r="D1761" i="8" s="1"/>
  <c r="B1762" i="8"/>
  <c r="B1763" i="8"/>
  <c r="B1764" i="8"/>
  <c r="B1765" i="8"/>
  <c r="D1765" i="8" s="1"/>
  <c r="B1766" i="8"/>
  <c r="B1767" i="8"/>
  <c r="B1768" i="8"/>
  <c r="B1769" i="8"/>
  <c r="D1769" i="8" s="1"/>
  <c r="B1770" i="8"/>
  <c r="B1771" i="8"/>
  <c r="B1772" i="8"/>
  <c r="B1773" i="8"/>
  <c r="D1773" i="8" s="1"/>
  <c r="B1774" i="8"/>
  <c r="B1775" i="8"/>
  <c r="B1776" i="8"/>
  <c r="B1777" i="8"/>
  <c r="D1777" i="8" s="1"/>
  <c r="B1778" i="8"/>
  <c r="B1779" i="8"/>
  <c r="B1780" i="8"/>
  <c r="B1781" i="8"/>
  <c r="D1781" i="8" s="1"/>
  <c r="B1782" i="8"/>
  <c r="B1783" i="8"/>
  <c r="B1784" i="8"/>
  <c r="B1785" i="8"/>
  <c r="D1785" i="8" s="1"/>
  <c r="B1786" i="8"/>
  <c r="B1787" i="8"/>
  <c r="B1788" i="8"/>
  <c r="B1789" i="8"/>
  <c r="D1789" i="8" s="1"/>
  <c r="B1790" i="8"/>
  <c r="B1791" i="8"/>
  <c r="B1792" i="8"/>
  <c r="B1793" i="8"/>
  <c r="D1793" i="8" s="1"/>
  <c r="B1794" i="8"/>
  <c r="B1795" i="8"/>
  <c r="B1796" i="8"/>
  <c r="B1797" i="8"/>
  <c r="D1797" i="8" s="1"/>
  <c r="B1798" i="8"/>
  <c r="B1799" i="8"/>
  <c r="B1800" i="8"/>
  <c r="B1801" i="8"/>
  <c r="D1801" i="8" s="1"/>
  <c r="B1802" i="8"/>
  <c r="B1803" i="8"/>
  <c r="B1804" i="8"/>
  <c r="B1805" i="8"/>
  <c r="D1805" i="8" s="1"/>
  <c r="B1806" i="8"/>
  <c r="B1807" i="8"/>
  <c r="B1808" i="8"/>
  <c r="B1809" i="8"/>
  <c r="D1809" i="8" s="1"/>
  <c r="B1810" i="8"/>
  <c r="B1811" i="8"/>
  <c r="B1812" i="8"/>
  <c r="B1813" i="8"/>
  <c r="D1813" i="8" s="1"/>
  <c r="B1814" i="8"/>
  <c r="B1815" i="8"/>
  <c r="B1816" i="8"/>
  <c r="B1817" i="8"/>
  <c r="D1817" i="8" s="1"/>
  <c r="B1818" i="8"/>
  <c r="B1819" i="8"/>
  <c r="B1820" i="8"/>
  <c r="B1821" i="8"/>
  <c r="D1821" i="8" s="1"/>
  <c r="B1822" i="8"/>
  <c r="B1823" i="8"/>
  <c r="B1824" i="8"/>
  <c r="B1825" i="8"/>
  <c r="D1825" i="8" s="1"/>
  <c r="B1826" i="8"/>
  <c r="B1827" i="8"/>
  <c r="B1828" i="8"/>
  <c r="B1829" i="8"/>
  <c r="D1829" i="8" s="1"/>
  <c r="B1830" i="8"/>
  <c r="B1831" i="8"/>
  <c r="B1832" i="8"/>
  <c r="B1833" i="8"/>
  <c r="D1833" i="8" s="1"/>
  <c r="B1834" i="8"/>
  <c r="B1835" i="8"/>
  <c r="B1836" i="8"/>
  <c r="B1837" i="8"/>
  <c r="D1837" i="8" s="1"/>
  <c r="B1838" i="8"/>
  <c r="B1839" i="8"/>
  <c r="B1840" i="8"/>
  <c r="B1841" i="8"/>
  <c r="D1841" i="8" s="1"/>
  <c r="B1842" i="8"/>
  <c r="B1843" i="8"/>
  <c r="B1844" i="8"/>
  <c r="B1845" i="8"/>
  <c r="D1845" i="8" s="1"/>
  <c r="B1846" i="8"/>
  <c r="B1847" i="8"/>
  <c r="B1848" i="8"/>
  <c r="B1849" i="8"/>
  <c r="D1849" i="8" s="1"/>
  <c r="B1850" i="8"/>
  <c r="B1851" i="8"/>
  <c r="B1852" i="8"/>
  <c r="B1853" i="8"/>
  <c r="D1853" i="8" s="1"/>
  <c r="B1854" i="8"/>
  <c r="B1855" i="8"/>
  <c r="B1856" i="8"/>
  <c r="B1857" i="8"/>
  <c r="D1857" i="8" s="1"/>
  <c r="B1858" i="8"/>
  <c r="B1859" i="8"/>
  <c r="B1860" i="8"/>
  <c r="B1861" i="8"/>
  <c r="D1861" i="8" s="1"/>
  <c r="B1862" i="8"/>
  <c r="B1863" i="8"/>
  <c r="B1864" i="8"/>
  <c r="B1865" i="8"/>
  <c r="D1865" i="8" s="1"/>
  <c r="B1866" i="8"/>
  <c r="B1867" i="8"/>
  <c r="B1868" i="8"/>
  <c r="B1869" i="8"/>
  <c r="D1869" i="8" s="1"/>
  <c r="B1870" i="8"/>
  <c r="B1871" i="8"/>
  <c r="B1872" i="8"/>
  <c r="B1873" i="8"/>
  <c r="D1873" i="8" s="1"/>
  <c r="B1874" i="8"/>
  <c r="B1875" i="8"/>
  <c r="B1876" i="8"/>
  <c r="B1877" i="8"/>
  <c r="D1877" i="8" s="1"/>
  <c r="B1878" i="8"/>
  <c r="B1879" i="8"/>
  <c r="B1880" i="8"/>
  <c r="B1881" i="8"/>
  <c r="D1881" i="8" s="1"/>
  <c r="B1882" i="8"/>
  <c r="B1883" i="8"/>
  <c r="B1884" i="8"/>
  <c r="B1885" i="8"/>
  <c r="D1885" i="8" s="1"/>
  <c r="B1886" i="8"/>
  <c r="B1887" i="8"/>
  <c r="B1888" i="8"/>
  <c r="B1889" i="8"/>
  <c r="D1889" i="8" s="1"/>
  <c r="B1890" i="8"/>
  <c r="B1891" i="8"/>
  <c r="B1892" i="8"/>
  <c r="B1893" i="8"/>
  <c r="D1893" i="8" s="1"/>
  <c r="B1894" i="8"/>
  <c r="B1895" i="8"/>
  <c r="B1896" i="8"/>
  <c r="B1897" i="8"/>
  <c r="D1897" i="8" s="1"/>
  <c r="B1898" i="8"/>
  <c r="B1899" i="8"/>
  <c r="B1900" i="8"/>
  <c r="B1901" i="8"/>
  <c r="D1901" i="8" s="1"/>
  <c r="B1902" i="8"/>
  <c r="B1903" i="8"/>
  <c r="B1904" i="8"/>
  <c r="B1905" i="8"/>
  <c r="D1905" i="8" s="1"/>
  <c r="B1906" i="8"/>
  <c r="B1907" i="8"/>
  <c r="B1908" i="8"/>
  <c r="B1909" i="8"/>
  <c r="D1909" i="8" s="1"/>
  <c r="B1910" i="8"/>
  <c r="B1911" i="8"/>
  <c r="B1912" i="8"/>
  <c r="B1913" i="8"/>
  <c r="D1913" i="8" s="1"/>
  <c r="B1914" i="8"/>
  <c r="B1915" i="8"/>
  <c r="B1916" i="8"/>
  <c r="B1917" i="8"/>
  <c r="D1917" i="8" s="1"/>
  <c r="B1918" i="8"/>
  <c r="B1919" i="8"/>
  <c r="B1920" i="8"/>
  <c r="B1921" i="8"/>
  <c r="D1921" i="8" s="1"/>
  <c r="B1922" i="8"/>
  <c r="B1923" i="8"/>
  <c r="B1924" i="8"/>
  <c r="B1925" i="8"/>
  <c r="D1925" i="8" s="1"/>
  <c r="B1926" i="8"/>
  <c r="B1927" i="8"/>
  <c r="B1928" i="8"/>
  <c r="B1929" i="8"/>
  <c r="D1929" i="8" s="1"/>
  <c r="B1930" i="8"/>
  <c r="B1931" i="8"/>
  <c r="B1932" i="8"/>
  <c r="B1933" i="8"/>
  <c r="D1933" i="8" s="1"/>
  <c r="B1934" i="8"/>
  <c r="B1935" i="8"/>
  <c r="B1936" i="8"/>
  <c r="B1937" i="8"/>
  <c r="D1937" i="8" s="1"/>
  <c r="B1938" i="8"/>
  <c r="B1939" i="8"/>
  <c r="B1940" i="8"/>
  <c r="B1941" i="8"/>
  <c r="D1941" i="8" s="1"/>
  <c r="B1942" i="8"/>
  <c r="B1943" i="8"/>
  <c r="B1944" i="8"/>
  <c r="B1945" i="8"/>
  <c r="D1945" i="8" s="1"/>
  <c r="B1946" i="8"/>
  <c r="B1947" i="8"/>
  <c r="B1948" i="8"/>
  <c r="B1949" i="8"/>
  <c r="D1949" i="8" s="1"/>
  <c r="B1950" i="8"/>
  <c r="B1951" i="8"/>
  <c r="B1952" i="8"/>
  <c r="B1953" i="8"/>
  <c r="D1953" i="8" s="1"/>
  <c r="B1954" i="8"/>
  <c r="B1955" i="8"/>
  <c r="B1956" i="8"/>
  <c r="B1957" i="8"/>
  <c r="D1957" i="8" s="1"/>
  <c r="B1958" i="8"/>
  <c r="B1959" i="8"/>
  <c r="B1960" i="8"/>
  <c r="B1961" i="8"/>
  <c r="D1961" i="8" s="1"/>
  <c r="B1962" i="8"/>
  <c r="B1963" i="8"/>
  <c r="B1964" i="8"/>
  <c r="B1965" i="8"/>
  <c r="D1965" i="8" s="1"/>
  <c r="B1966" i="8"/>
  <c r="B1967" i="8"/>
  <c r="B1968" i="8"/>
  <c r="B1969" i="8"/>
  <c r="D1969" i="8" s="1"/>
  <c r="B1970" i="8"/>
  <c r="B1971" i="8"/>
  <c r="B1972" i="8"/>
  <c r="B1973" i="8"/>
  <c r="D1973" i="8" s="1"/>
  <c r="B1974" i="8"/>
  <c r="B1975" i="8"/>
  <c r="B1976" i="8"/>
  <c r="B1977" i="8"/>
  <c r="D1977" i="8" s="1"/>
  <c r="B1978" i="8"/>
  <c r="B1979" i="8"/>
  <c r="B1980" i="8"/>
  <c r="B1981" i="8"/>
  <c r="D1981" i="8" s="1"/>
  <c r="B1982" i="8"/>
  <c r="B1983" i="8"/>
  <c r="B1984" i="8"/>
  <c r="B1985" i="8"/>
  <c r="D1985" i="8" s="1"/>
  <c r="B1986" i="8"/>
  <c r="B1987" i="8"/>
  <c r="B1988" i="8"/>
  <c r="B1989" i="8"/>
  <c r="D1989" i="8" s="1"/>
  <c r="B1990" i="8"/>
  <c r="B1991" i="8"/>
  <c r="B1992" i="8"/>
  <c r="B1993" i="8"/>
  <c r="D1993" i="8" s="1"/>
  <c r="B1994" i="8"/>
  <c r="B1995" i="8"/>
  <c r="B1996" i="8"/>
  <c r="B1997" i="8"/>
  <c r="D1997" i="8" s="1"/>
  <c r="B1998" i="8"/>
  <c r="B1999" i="8"/>
  <c r="B2000" i="8"/>
  <c r="B2001" i="8"/>
  <c r="D2001" i="8" s="1"/>
  <c r="B2002" i="8"/>
  <c r="B2003" i="8"/>
  <c r="B2004" i="8"/>
  <c r="B2005" i="8"/>
  <c r="D2005" i="8" s="1"/>
  <c r="B2006" i="8"/>
  <c r="B2007" i="8"/>
  <c r="B2008" i="8"/>
  <c r="B2009" i="8"/>
  <c r="D2009" i="8" s="1"/>
  <c r="B2010" i="8"/>
  <c r="B2011" i="8"/>
  <c r="B2012" i="8"/>
  <c r="B2013" i="8"/>
  <c r="D2013" i="8" s="1"/>
  <c r="B2014" i="8"/>
  <c r="B2015" i="8"/>
  <c r="B2016" i="8"/>
  <c r="B2017" i="8"/>
  <c r="D2017" i="8" s="1"/>
  <c r="B2018" i="8"/>
  <c r="B2019" i="8"/>
  <c r="B2020" i="8"/>
  <c r="B2021" i="8"/>
  <c r="D2021" i="8" s="1"/>
  <c r="B2022" i="8"/>
  <c r="B2023" i="8"/>
  <c r="B2024" i="8"/>
  <c r="B2025" i="8"/>
  <c r="D2025" i="8" s="1"/>
  <c r="B2026" i="8"/>
  <c r="B2027" i="8"/>
  <c r="B2028" i="8"/>
  <c r="B2029" i="8"/>
  <c r="D2029" i="8" s="1"/>
  <c r="B2030" i="8"/>
  <c r="B2031" i="8"/>
  <c r="B2032" i="8"/>
  <c r="B2033" i="8"/>
  <c r="D2033" i="8" s="1"/>
  <c r="B2034" i="8"/>
  <c r="B2035" i="8"/>
  <c r="B2036" i="8"/>
  <c r="B2037" i="8"/>
  <c r="D2037" i="8" s="1"/>
  <c r="B2038" i="8"/>
  <c r="B2039" i="8"/>
  <c r="B2040" i="8"/>
  <c r="B2041" i="8"/>
  <c r="D2041" i="8" s="1"/>
  <c r="B2042" i="8"/>
  <c r="B2043" i="8"/>
  <c r="B2044" i="8"/>
  <c r="B2045" i="8"/>
  <c r="D2045" i="8" s="1"/>
  <c r="B2046" i="8"/>
  <c r="B2047" i="8"/>
  <c r="B2048" i="8"/>
  <c r="B2049" i="8"/>
  <c r="D2049" i="8" s="1"/>
  <c r="B2050" i="8"/>
  <c r="B2051" i="8"/>
  <c r="B2052" i="8"/>
  <c r="B2053" i="8"/>
  <c r="D2053" i="8" s="1"/>
  <c r="B2054" i="8"/>
  <c r="B2055" i="8"/>
  <c r="B2056" i="8"/>
  <c r="B2057" i="8"/>
  <c r="D2057" i="8" s="1"/>
  <c r="B2058" i="8"/>
  <c r="B2059" i="8"/>
  <c r="B2060" i="8"/>
  <c r="B2061" i="8"/>
  <c r="D2061" i="8" s="1"/>
  <c r="B2062" i="8"/>
  <c r="B2063" i="8"/>
  <c r="B2064" i="8"/>
  <c r="B2065" i="8"/>
  <c r="D2065" i="8" s="1"/>
  <c r="B2066" i="8"/>
  <c r="B2067" i="8"/>
  <c r="B2068" i="8"/>
  <c r="B2069" i="8"/>
  <c r="D2069" i="8" s="1"/>
  <c r="B2070" i="8"/>
  <c r="B2071" i="8"/>
  <c r="B2072" i="8"/>
  <c r="B2073" i="8"/>
  <c r="D2073" i="8" s="1"/>
  <c r="B2074" i="8"/>
  <c r="B2075" i="8"/>
  <c r="B2076" i="8"/>
  <c r="B2077" i="8"/>
  <c r="D2077" i="8" s="1"/>
  <c r="B2078" i="8"/>
  <c r="B2079" i="8"/>
  <c r="B2080" i="8"/>
  <c r="B2081" i="8"/>
  <c r="D2081" i="8" s="1"/>
  <c r="B2082" i="8"/>
  <c r="B2083" i="8"/>
  <c r="B2084" i="8"/>
  <c r="B2085" i="8"/>
  <c r="D2085" i="8" s="1"/>
  <c r="B2086" i="8"/>
  <c r="B2087" i="8"/>
  <c r="B2088" i="8"/>
  <c r="B2089" i="8"/>
  <c r="D2089" i="8" s="1"/>
  <c r="B2090" i="8"/>
  <c r="B2091" i="8"/>
  <c r="B2092" i="8"/>
  <c r="B2093" i="8"/>
  <c r="D2093" i="8" s="1"/>
  <c r="B2094" i="8"/>
  <c r="B2095" i="8"/>
  <c r="B2096" i="8"/>
  <c r="B2097" i="8"/>
  <c r="D2097" i="8" s="1"/>
  <c r="B2098" i="8"/>
  <c r="B2099" i="8"/>
  <c r="B2100" i="8"/>
  <c r="B2101" i="8"/>
  <c r="D2101" i="8" s="1"/>
  <c r="B2102" i="8"/>
  <c r="B2103" i="8"/>
  <c r="B2104" i="8"/>
  <c r="B2105" i="8"/>
  <c r="D2105" i="8" s="1"/>
  <c r="B2106" i="8"/>
  <c r="B2107" i="8"/>
  <c r="B2108" i="8"/>
  <c r="B2109" i="8"/>
  <c r="D2109" i="8" s="1"/>
  <c r="B2110" i="8"/>
  <c r="B2111" i="8"/>
  <c r="B2112" i="8"/>
  <c r="B2113" i="8"/>
  <c r="D2113" i="8" s="1"/>
  <c r="B2114" i="8"/>
  <c r="B2115" i="8"/>
  <c r="B2116" i="8"/>
  <c r="B2117" i="8"/>
  <c r="D2117" i="8" s="1"/>
  <c r="B2118" i="8"/>
  <c r="B2119" i="8"/>
  <c r="B2120" i="8"/>
  <c r="B2121" i="8"/>
  <c r="D2121" i="8" s="1"/>
  <c r="B2122" i="8"/>
  <c r="B2123" i="8"/>
  <c r="B2124" i="8"/>
  <c r="B2125" i="8"/>
  <c r="D2125" i="8" s="1"/>
  <c r="B2126" i="8"/>
  <c r="B2127" i="8"/>
  <c r="B2128" i="8"/>
  <c r="B2129" i="8"/>
  <c r="D2129" i="8" s="1"/>
  <c r="B2130" i="8"/>
  <c r="B2131" i="8"/>
  <c r="B2132" i="8"/>
  <c r="B2133" i="8"/>
  <c r="D2133" i="8" s="1"/>
  <c r="B2134" i="8"/>
  <c r="B2135" i="8"/>
  <c r="B2136" i="8"/>
  <c r="B2137" i="8"/>
  <c r="D2137" i="8" s="1"/>
  <c r="B2138" i="8"/>
  <c r="B2139" i="8"/>
  <c r="B2140" i="8"/>
  <c r="B2141" i="8"/>
  <c r="D2141" i="8" s="1"/>
  <c r="B2142" i="8"/>
  <c r="B2143" i="8"/>
  <c r="B2144" i="8"/>
  <c r="B2145" i="8"/>
  <c r="D2145" i="8" s="1"/>
  <c r="B2146" i="8"/>
  <c r="B2147" i="8"/>
  <c r="B2148" i="8"/>
  <c r="B2149" i="8"/>
  <c r="D2149" i="8" s="1"/>
  <c r="B2150" i="8"/>
  <c r="B2151" i="8"/>
  <c r="B2152" i="8"/>
  <c r="B2153" i="8"/>
  <c r="D2153" i="8" s="1"/>
  <c r="B2154" i="8"/>
  <c r="B2155" i="8"/>
  <c r="B2156" i="8"/>
  <c r="B2157" i="8"/>
  <c r="D2157" i="8" s="1"/>
  <c r="B2158" i="8"/>
  <c r="B2159" i="8"/>
  <c r="B2160" i="8"/>
  <c r="B2161" i="8"/>
  <c r="D2161" i="8" s="1"/>
  <c r="B2162" i="8"/>
  <c r="B2163" i="8"/>
  <c r="B2164" i="8"/>
  <c r="B2165" i="8"/>
  <c r="D2165" i="8" s="1"/>
  <c r="B2166" i="8"/>
  <c r="B2167" i="8"/>
  <c r="B2168" i="8"/>
  <c r="B2169" i="8"/>
  <c r="D2169" i="8" s="1"/>
  <c r="B2170" i="8"/>
  <c r="B2171" i="8"/>
  <c r="B2172" i="8"/>
  <c r="B2173" i="8"/>
  <c r="D2173" i="8" s="1"/>
  <c r="B2174" i="8"/>
  <c r="B2175" i="8"/>
  <c r="B2176" i="8"/>
  <c r="B2177" i="8"/>
  <c r="D2177" i="8" s="1"/>
  <c r="B2178" i="8"/>
  <c r="B2179" i="8"/>
  <c r="B2180" i="8"/>
  <c r="B2181" i="8"/>
  <c r="D2181" i="8" s="1"/>
  <c r="B2182" i="8"/>
  <c r="B2183" i="8"/>
  <c r="B2184" i="8"/>
  <c r="B2185" i="8"/>
  <c r="D2185" i="8" s="1"/>
  <c r="B2186" i="8"/>
  <c r="B2187" i="8"/>
  <c r="B2188" i="8"/>
  <c r="B2189" i="8"/>
  <c r="D2189" i="8" s="1"/>
  <c r="B2190" i="8"/>
  <c r="B2191" i="8"/>
  <c r="B2192" i="8"/>
  <c r="B2193" i="8"/>
  <c r="D2193" i="8" s="1"/>
  <c r="B2194" i="8"/>
  <c r="B2195" i="8"/>
  <c r="B2196" i="8"/>
  <c r="B2197" i="8"/>
  <c r="D2197" i="8" s="1"/>
  <c r="B2198" i="8"/>
  <c r="B2199" i="8"/>
  <c r="B2200" i="8"/>
  <c r="B2201" i="8"/>
  <c r="D2201" i="8" s="1"/>
  <c r="B2202" i="8"/>
  <c r="B2203" i="8"/>
  <c r="B2204" i="8"/>
  <c r="B2205" i="8"/>
  <c r="D2205" i="8" s="1"/>
  <c r="B2206" i="8"/>
  <c r="B2207" i="8"/>
  <c r="B2208" i="8"/>
  <c r="B2209" i="8"/>
  <c r="D2209" i="8" s="1"/>
  <c r="B2210" i="8"/>
  <c r="B2211" i="8"/>
  <c r="B2212" i="8"/>
  <c r="B2213" i="8"/>
  <c r="D2213" i="8" s="1"/>
  <c r="B2214" i="8"/>
  <c r="B2215" i="8"/>
  <c r="B2216" i="8"/>
  <c r="B2217" i="8"/>
  <c r="D2217" i="8" s="1"/>
  <c r="B2218" i="8"/>
  <c r="B2219" i="8"/>
  <c r="B2220" i="8"/>
  <c r="B2221" i="8"/>
  <c r="D2221" i="8" s="1"/>
  <c r="B2222" i="8"/>
  <c r="B2223" i="8"/>
  <c r="B2224" i="8"/>
  <c r="B2225" i="8"/>
  <c r="D2225" i="8" s="1"/>
  <c r="B2226" i="8"/>
  <c r="B2227" i="8"/>
  <c r="B2228" i="8"/>
  <c r="B2229" i="8"/>
  <c r="D2229" i="8" s="1"/>
  <c r="B2230" i="8"/>
  <c r="B2231" i="8"/>
  <c r="B2232" i="8"/>
  <c r="B2233" i="8"/>
  <c r="D2233" i="8" s="1"/>
  <c r="B2234" i="8"/>
  <c r="B2235" i="8"/>
  <c r="B2236" i="8"/>
  <c r="B2237" i="8"/>
  <c r="D2237" i="8" s="1"/>
  <c r="B2238" i="8"/>
  <c r="B2239" i="8"/>
  <c r="B2240" i="8"/>
  <c r="B2241" i="8"/>
  <c r="D2241" i="8" s="1"/>
  <c r="B2242" i="8"/>
  <c r="B2243" i="8"/>
  <c r="B2244" i="8"/>
  <c r="B2245" i="8"/>
  <c r="D2245" i="8" s="1"/>
  <c r="B2246" i="8"/>
  <c r="B2247" i="8"/>
  <c r="B2248" i="8"/>
  <c r="B2249" i="8"/>
  <c r="D2249" i="8" s="1"/>
  <c r="B2250" i="8"/>
  <c r="B2251" i="8"/>
  <c r="B2252" i="8"/>
  <c r="B2253" i="8"/>
  <c r="D2253" i="8" s="1"/>
  <c r="B2254" i="8"/>
  <c r="B2255" i="8"/>
  <c r="B2256" i="8"/>
  <c r="B2257" i="8"/>
  <c r="D2257" i="8" s="1"/>
  <c r="B2258" i="8"/>
  <c r="B2259" i="8"/>
  <c r="B2260" i="8"/>
  <c r="B2261" i="8"/>
  <c r="D2261" i="8" s="1"/>
  <c r="B2262" i="8"/>
  <c r="B2263" i="8"/>
  <c r="B2264" i="8"/>
  <c r="B2265" i="8"/>
  <c r="D2265" i="8" s="1"/>
  <c r="B2266" i="8"/>
  <c r="B2267" i="8"/>
  <c r="B2268" i="8"/>
  <c r="B2269" i="8"/>
  <c r="D2269" i="8" s="1"/>
  <c r="B2270" i="8"/>
  <c r="B2271" i="8"/>
  <c r="B2272" i="8"/>
  <c r="B2273" i="8"/>
  <c r="D2273" i="8" s="1"/>
  <c r="B2274" i="8"/>
  <c r="B2275" i="8"/>
  <c r="B2276" i="8"/>
  <c r="B2277" i="8"/>
  <c r="D2277" i="8" s="1"/>
  <c r="B2278" i="8"/>
  <c r="B2279" i="8"/>
  <c r="B2280" i="8"/>
  <c r="B2281" i="8"/>
  <c r="D2281" i="8" s="1"/>
  <c r="B2282" i="8"/>
  <c r="B2283" i="8"/>
  <c r="B2284" i="8"/>
  <c r="B2285" i="8"/>
  <c r="D2285" i="8" s="1"/>
  <c r="B2286" i="8"/>
  <c r="B2287" i="8"/>
  <c r="B2288" i="8"/>
  <c r="B2289" i="8"/>
  <c r="D2289" i="8" s="1"/>
  <c r="B2290" i="8"/>
  <c r="B2291" i="8"/>
  <c r="B2292" i="8"/>
  <c r="B2293" i="8"/>
  <c r="D2293" i="8" s="1"/>
  <c r="B2294" i="8"/>
  <c r="B2295" i="8"/>
  <c r="B2296" i="8"/>
  <c r="B2297" i="8"/>
  <c r="D2297" i="8" s="1"/>
  <c r="B2298" i="8"/>
  <c r="B2299" i="8"/>
  <c r="B2300" i="8"/>
  <c r="B2301" i="8"/>
  <c r="D2301" i="8" s="1"/>
  <c r="B2302" i="8"/>
  <c r="B2303" i="8"/>
  <c r="B2304" i="8"/>
  <c r="B2305" i="8"/>
  <c r="D2305" i="8" s="1"/>
  <c r="B2306" i="8"/>
  <c r="B2307" i="8"/>
  <c r="B2308" i="8"/>
  <c r="B2309" i="8"/>
  <c r="D2309" i="8" s="1"/>
  <c r="B2310" i="8"/>
  <c r="B2311" i="8"/>
  <c r="B2312" i="8"/>
  <c r="B2313" i="8"/>
  <c r="D2313" i="8" s="1"/>
  <c r="B2314" i="8"/>
  <c r="B2315" i="8"/>
  <c r="B2316" i="8"/>
  <c r="B2317" i="8"/>
  <c r="D2317" i="8" s="1"/>
  <c r="B2318" i="8"/>
  <c r="B2319" i="8"/>
  <c r="B2320" i="8"/>
  <c r="B2321" i="8"/>
  <c r="D2321" i="8" s="1"/>
  <c r="B2322" i="8"/>
  <c r="B2323" i="8"/>
  <c r="B2324" i="8"/>
  <c r="B2325" i="8"/>
  <c r="D2325" i="8" s="1"/>
  <c r="B2326" i="8"/>
  <c r="B2327" i="8"/>
  <c r="B2328" i="8"/>
  <c r="B2329" i="8"/>
  <c r="D2329" i="8" s="1"/>
  <c r="B2330" i="8"/>
  <c r="B2331" i="8"/>
  <c r="B2332" i="8"/>
  <c r="B2333" i="8"/>
  <c r="D2333" i="8" s="1"/>
  <c r="B2334" i="8"/>
  <c r="B2335" i="8"/>
  <c r="B2336" i="8"/>
  <c r="B2337" i="8"/>
  <c r="D2337" i="8" s="1"/>
  <c r="B2338" i="8"/>
  <c r="B2339" i="8"/>
  <c r="B2340" i="8"/>
  <c r="B2341" i="8"/>
  <c r="D2341" i="8" s="1"/>
  <c r="B2342" i="8"/>
  <c r="B2343" i="8"/>
  <c r="B2344" i="8"/>
  <c r="B2345" i="8"/>
  <c r="D2345" i="8" s="1"/>
  <c r="B2346" i="8"/>
  <c r="B2347" i="8"/>
  <c r="B2348" i="8"/>
  <c r="B2349" i="8"/>
  <c r="D2349" i="8" s="1"/>
  <c r="B2350" i="8"/>
  <c r="B2351" i="8"/>
  <c r="B2352" i="8"/>
  <c r="B2353" i="8"/>
  <c r="D2353" i="8" s="1"/>
  <c r="B2354" i="8"/>
  <c r="B2355" i="8"/>
  <c r="B2356" i="8"/>
  <c r="B2357" i="8"/>
  <c r="D2357" i="8" s="1"/>
  <c r="B2358" i="8"/>
  <c r="B2359" i="8"/>
  <c r="B2360" i="8"/>
  <c r="B2361" i="8"/>
  <c r="D2361" i="8" s="1"/>
  <c r="B2362" i="8"/>
  <c r="B2363" i="8"/>
  <c r="B2364" i="8"/>
  <c r="B2365" i="8"/>
  <c r="D2365" i="8" s="1"/>
  <c r="B2366" i="8"/>
  <c r="B2367" i="8"/>
  <c r="B2368" i="8"/>
  <c r="B2369" i="8"/>
  <c r="D2369" i="8" s="1"/>
  <c r="B2370" i="8"/>
  <c r="B2371" i="8"/>
  <c r="B2372" i="8"/>
  <c r="B2373" i="8"/>
  <c r="D2373" i="8" s="1"/>
  <c r="B2374" i="8"/>
  <c r="B2375" i="8"/>
  <c r="B2376" i="8"/>
  <c r="B2377" i="8"/>
  <c r="D2377" i="8" s="1"/>
  <c r="B2378" i="8"/>
  <c r="B2379" i="8"/>
  <c r="B2380" i="8"/>
  <c r="B2381" i="8"/>
  <c r="D2381" i="8" s="1"/>
  <c r="B2382" i="8"/>
  <c r="B2383" i="8"/>
  <c r="B2384" i="8"/>
  <c r="B2385" i="8"/>
  <c r="D2385" i="8" s="1"/>
  <c r="B2386" i="8"/>
  <c r="B2387" i="8"/>
  <c r="B2388" i="8"/>
  <c r="B2389" i="8"/>
  <c r="D2389" i="8" s="1"/>
  <c r="B2390" i="8"/>
  <c r="B2391" i="8"/>
  <c r="B2392" i="8"/>
  <c r="B2393" i="8"/>
  <c r="D2393" i="8" s="1"/>
  <c r="B2394" i="8"/>
  <c r="B2395" i="8"/>
  <c r="B2396" i="8"/>
  <c r="B2397" i="8"/>
  <c r="D2397" i="8" s="1"/>
  <c r="B2398" i="8"/>
  <c r="B2399" i="8"/>
  <c r="B2400" i="8"/>
  <c r="B2401" i="8"/>
  <c r="D2401" i="8" s="1"/>
  <c r="B2402" i="8"/>
  <c r="B2403" i="8"/>
  <c r="B2404" i="8"/>
  <c r="B2405" i="8"/>
  <c r="D2405" i="8" s="1"/>
  <c r="B2406" i="8"/>
  <c r="B2407" i="8"/>
  <c r="B2408" i="8"/>
  <c r="B2409" i="8"/>
  <c r="D2409" i="8" s="1"/>
  <c r="B2410" i="8"/>
  <c r="B2411" i="8"/>
  <c r="B2412" i="8"/>
  <c r="B2413" i="8"/>
  <c r="D2413" i="8" s="1"/>
  <c r="B2414" i="8"/>
  <c r="B2415" i="8"/>
  <c r="B2416" i="8"/>
  <c r="B2417" i="8"/>
  <c r="D2417" i="8" s="1"/>
  <c r="B2418" i="8"/>
  <c r="B2419" i="8"/>
  <c r="B2420" i="8"/>
  <c r="B2421" i="8"/>
  <c r="D2421" i="8" s="1"/>
  <c r="B2422" i="8"/>
  <c r="B2423" i="8"/>
  <c r="B2424" i="8"/>
  <c r="B2425" i="8"/>
  <c r="D2425" i="8" s="1"/>
  <c r="B2426" i="8"/>
  <c r="B2427" i="8"/>
  <c r="B2428" i="8"/>
  <c r="B2429" i="8"/>
  <c r="D2429" i="8" s="1"/>
  <c r="B2430" i="8"/>
  <c r="B2431" i="8"/>
  <c r="B2432" i="8"/>
  <c r="B2433" i="8"/>
  <c r="D2433" i="8" s="1"/>
  <c r="B2434" i="8"/>
  <c r="B2435" i="8"/>
  <c r="B2436" i="8"/>
  <c r="B2437" i="8"/>
  <c r="D2437" i="8" s="1"/>
  <c r="B2438" i="8"/>
  <c r="B2439" i="8"/>
  <c r="B2440" i="8"/>
  <c r="B2441" i="8"/>
  <c r="D2441" i="8" s="1"/>
  <c r="B2442" i="8"/>
  <c r="B2443" i="8"/>
  <c r="B2444" i="8"/>
  <c r="B2445" i="8"/>
  <c r="D2445" i="8" s="1"/>
  <c r="B2446" i="8"/>
  <c r="B2447" i="8"/>
  <c r="B2448" i="8"/>
  <c r="B2449" i="8"/>
  <c r="D2449" i="8" s="1"/>
  <c r="B2450" i="8"/>
  <c r="B2451" i="8"/>
  <c r="B2452" i="8"/>
  <c r="B2453" i="8"/>
  <c r="D2453" i="8" s="1"/>
  <c r="B2454" i="8"/>
  <c r="B2455" i="8"/>
  <c r="B2456" i="8"/>
  <c r="B2457" i="8"/>
  <c r="D2457" i="8" s="1"/>
  <c r="B2458" i="8"/>
  <c r="B2459" i="8"/>
  <c r="B2460" i="8"/>
  <c r="B2461" i="8"/>
  <c r="D2461" i="8" s="1"/>
  <c r="B2462" i="8"/>
  <c r="B2463" i="8"/>
  <c r="B2464" i="8"/>
  <c r="B2465" i="8"/>
  <c r="D2465" i="8" s="1"/>
  <c r="B2466" i="8"/>
  <c r="B2467" i="8"/>
  <c r="B2468" i="8"/>
  <c r="B2469" i="8"/>
  <c r="D2469" i="8" s="1"/>
  <c r="B2470" i="8"/>
  <c r="B2471" i="8"/>
  <c r="B2472" i="8"/>
  <c r="B2473" i="8"/>
  <c r="D2473" i="8" s="1"/>
  <c r="B2474" i="8"/>
  <c r="B2475" i="8"/>
  <c r="B2476" i="8"/>
  <c r="B2477" i="8"/>
  <c r="D2477" i="8" s="1"/>
  <c r="B2478" i="8"/>
  <c r="B2479" i="8"/>
  <c r="B2480" i="8"/>
  <c r="B2481" i="8"/>
  <c r="D2481" i="8" s="1"/>
  <c r="B2482" i="8"/>
  <c r="B2483" i="8"/>
  <c r="B2484" i="8"/>
  <c r="B2485" i="8"/>
  <c r="D2485" i="8" s="1"/>
  <c r="B2486" i="8"/>
  <c r="B2487" i="8"/>
  <c r="B2488" i="8"/>
  <c r="B2489" i="8"/>
  <c r="D2489" i="8" s="1"/>
  <c r="B2490" i="8"/>
  <c r="B2491" i="8"/>
  <c r="B2492" i="8"/>
  <c r="B2493" i="8"/>
  <c r="D2493" i="8" s="1"/>
  <c r="B2494" i="8"/>
  <c r="B2495" i="8"/>
  <c r="B2496" i="8"/>
  <c r="B2497" i="8"/>
  <c r="D2497" i="8" s="1"/>
  <c r="B2498" i="8"/>
  <c r="B2499" i="8"/>
  <c r="B2500" i="8"/>
  <c r="B2501" i="8"/>
  <c r="D2501" i="8" s="1"/>
  <c r="B2502" i="8"/>
  <c r="B2503" i="8"/>
  <c r="B2504" i="8"/>
  <c r="B2505" i="8"/>
  <c r="D2505" i="8" s="1"/>
  <c r="B2506" i="8"/>
  <c r="B2507" i="8"/>
  <c r="B2508" i="8"/>
  <c r="B2509" i="8"/>
  <c r="D2509" i="8" s="1"/>
  <c r="B2510" i="8"/>
  <c r="B2511" i="8"/>
  <c r="B2512" i="8"/>
  <c r="B2513" i="8"/>
  <c r="D2513" i="8" s="1"/>
  <c r="B2514" i="8"/>
  <c r="B2515" i="8"/>
  <c r="B2516" i="8"/>
  <c r="B2517" i="8"/>
  <c r="D2517" i="8" s="1"/>
  <c r="B2518" i="8"/>
  <c r="B2519" i="8"/>
  <c r="B2520" i="8"/>
  <c r="B2521" i="8"/>
  <c r="D2521" i="8" s="1"/>
  <c r="B2522" i="8"/>
  <c r="B2523" i="8"/>
  <c r="B2524" i="8"/>
  <c r="B2525" i="8"/>
  <c r="D2525" i="8" s="1"/>
  <c r="B2526" i="8"/>
  <c r="B2527" i="8"/>
  <c r="B2528" i="8"/>
  <c r="B2529" i="8"/>
  <c r="D2529" i="8" s="1"/>
  <c r="B2530" i="8"/>
  <c r="B2531" i="8"/>
  <c r="B2532" i="8"/>
  <c r="B2533" i="8"/>
  <c r="D2533" i="8" s="1"/>
  <c r="B2534" i="8"/>
  <c r="B2535" i="8"/>
  <c r="B2536" i="8"/>
  <c r="B2537" i="8"/>
  <c r="D2537" i="8" s="1"/>
  <c r="B2538" i="8"/>
  <c r="B2539" i="8"/>
  <c r="B2540" i="8"/>
  <c r="B2541" i="8"/>
  <c r="D2541" i="8" s="1"/>
  <c r="B2542" i="8"/>
  <c r="B2543" i="8"/>
  <c r="B2544" i="8"/>
  <c r="B2545" i="8"/>
  <c r="D2545" i="8" s="1"/>
  <c r="B2546" i="8"/>
  <c r="B2547" i="8"/>
  <c r="B2548" i="8"/>
  <c r="B2549" i="8"/>
  <c r="D2549" i="8" s="1"/>
  <c r="B2550" i="8"/>
  <c r="B2551" i="8"/>
  <c r="B2552" i="8"/>
  <c r="B2553" i="8"/>
  <c r="D2553" i="8" s="1"/>
  <c r="B2554" i="8"/>
  <c r="B2555" i="8"/>
  <c r="B2556" i="8"/>
  <c r="B2557" i="8"/>
  <c r="D2557" i="8" s="1"/>
  <c r="B2558" i="8"/>
  <c r="B2559" i="8"/>
  <c r="B2560" i="8"/>
  <c r="B2561" i="8"/>
  <c r="D2561" i="8" s="1"/>
  <c r="B2562" i="8"/>
  <c r="B2563" i="8"/>
  <c r="B2564" i="8"/>
  <c r="B2565" i="8"/>
  <c r="D2565" i="8" s="1"/>
  <c r="B2566" i="8"/>
  <c r="B2567" i="8"/>
  <c r="B2568" i="8"/>
  <c r="B2569" i="8"/>
  <c r="D2569" i="8" s="1"/>
  <c r="B2570" i="8"/>
  <c r="B2571" i="8"/>
  <c r="B2572" i="8"/>
  <c r="B2573" i="8"/>
  <c r="D2573" i="8" s="1"/>
  <c r="B2574" i="8"/>
  <c r="B2575" i="8"/>
  <c r="B2576" i="8"/>
  <c r="B2577" i="8"/>
  <c r="D2577" i="8" s="1"/>
  <c r="B2578" i="8"/>
  <c r="B2579" i="8"/>
  <c r="B2580" i="8"/>
  <c r="B2581" i="8"/>
  <c r="D2581" i="8" s="1"/>
  <c r="B2582" i="8"/>
  <c r="B2583" i="8"/>
  <c r="B2584" i="8"/>
  <c r="B2585" i="8"/>
  <c r="D2585" i="8" s="1"/>
  <c r="B2586" i="8"/>
  <c r="B2587" i="8"/>
  <c r="B2588" i="8"/>
  <c r="B2589" i="8"/>
  <c r="D2589" i="8" s="1"/>
  <c r="B2590" i="8"/>
  <c r="B2591" i="8"/>
  <c r="B2592" i="8"/>
  <c r="B2593" i="8"/>
  <c r="D2593" i="8" s="1"/>
  <c r="B2594" i="8"/>
  <c r="B2595" i="8"/>
  <c r="B2596" i="8"/>
  <c r="B2597" i="8"/>
  <c r="D2597" i="8" s="1"/>
  <c r="B2598" i="8"/>
  <c r="B2599" i="8"/>
  <c r="B2600" i="8"/>
  <c r="B2601" i="8"/>
  <c r="D2601" i="8" s="1"/>
  <c r="B2602" i="8"/>
  <c r="B2603" i="8"/>
  <c r="B2604" i="8"/>
  <c r="B2605" i="8"/>
  <c r="D2605" i="8" s="1"/>
  <c r="B2606" i="8"/>
  <c r="B2607" i="8"/>
  <c r="B2608" i="8"/>
  <c r="B2609" i="8"/>
  <c r="D2609" i="8" s="1"/>
  <c r="B2610" i="8"/>
  <c r="B2611" i="8"/>
  <c r="B2612" i="8"/>
  <c r="B2613" i="8"/>
  <c r="D2613" i="8" s="1"/>
  <c r="B2614" i="8"/>
  <c r="B2615" i="8"/>
  <c r="B2616" i="8"/>
  <c r="B2617" i="8"/>
  <c r="D2617" i="8" s="1"/>
  <c r="B2618" i="8"/>
  <c r="B2619" i="8"/>
  <c r="B2620" i="8"/>
  <c r="B2621" i="8"/>
  <c r="D2621" i="8" s="1"/>
  <c r="B2622" i="8"/>
  <c r="B2623" i="8"/>
  <c r="B2624" i="8"/>
  <c r="B2625" i="8"/>
  <c r="D2625" i="8" s="1"/>
  <c r="B2626" i="8"/>
  <c r="B2627" i="8"/>
  <c r="B2628" i="8"/>
  <c r="B2629" i="8"/>
  <c r="D2629" i="8" s="1"/>
  <c r="B2630" i="8"/>
  <c r="B2631" i="8"/>
  <c r="B2632" i="8"/>
  <c r="B2633" i="8"/>
  <c r="D2633" i="8" s="1"/>
  <c r="B2634" i="8"/>
  <c r="B2635" i="8"/>
  <c r="B2636" i="8"/>
  <c r="B2637" i="8"/>
  <c r="D2637" i="8" s="1"/>
  <c r="B2638" i="8"/>
  <c r="B2639" i="8"/>
  <c r="B2640" i="8"/>
  <c r="B2641" i="8"/>
  <c r="D2641" i="8" s="1"/>
  <c r="B2642" i="8"/>
  <c r="B2643" i="8"/>
  <c r="B2644" i="8"/>
  <c r="B2645" i="8"/>
  <c r="D2645" i="8" s="1"/>
  <c r="B2646" i="8"/>
  <c r="B2647" i="8"/>
  <c r="B2648" i="8"/>
  <c r="B2649" i="8"/>
  <c r="D2649" i="8" s="1"/>
  <c r="B2650" i="8"/>
  <c r="B2651" i="8"/>
  <c r="B2652" i="8"/>
  <c r="B2653" i="8"/>
  <c r="D2653" i="8" s="1"/>
  <c r="B2654" i="8"/>
  <c r="B2655" i="8"/>
  <c r="B2656" i="8"/>
  <c r="B2657" i="8"/>
  <c r="D2657" i="8" s="1"/>
  <c r="B2658" i="8"/>
  <c r="B2659" i="8"/>
  <c r="B2660" i="8"/>
  <c r="B2661" i="8"/>
  <c r="D2661" i="8" s="1"/>
  <c r="B2662" i="8"/>
  <c r="B2663" i="8"/>
  <c r="B2664" i="8"/>
  <c r="B2665" i="8"/>
  <c r="D2665" i="8" s="1"/>
  <c r="B2666" i="8"/>
  <c r="B2667" i="8"/>
  <c r="B2668" i="8"/>
  <c r="B2669" i="8"/>
  <c r="D2669" i="8" s="1"/>
  <c r="B2670" i="8"/>
  <c r="B2671" i="8"/>
  <c r="B2672" i="8"/>
  <c r="B2673" i="8"/>
  <c r="D2673" i="8" s="1"/>
  <c r="B2674" i="8"/>
  <c r="B2675" i="8"/>
  <c r="B2676" i="8"/>
  <c r="B2677" i="8"/>
  <c r="D2677" i="8" s="1"/>
  <c r="B2678" i="8"/>
  <c r="B2679" i="8"/>
  <c r="B2680" i="8"/>
  <c r="B2681" i="8"/>
  <c r="D2681" i="8" s="1"/>
  <c r="B2682" i="8"/>
  <c r="B2683" i="8"/>
  <c r="B2684" i="8"/>
  <c r="B2685" i="8"/>
  <c r="D2685" i="8" s="1"/>
  <c r="B2686" i="8"/>
  <c r="B2687" i="8"/>
  <c r="B2688" i="8"/>
  <c r="B2689" i="8"/>
  <c r="D2689" i="8" s="1"/>
  <c r="B2690" i="8"/>
  <c r="B2691" i="8"/>
  <c r="B2692" i="8"/>
  <c r="B2693" i="8"/>
  <c r="D2693" i="8" s="1"/>
  <c r="B2694" i="8"/>
  <c r="B2695" i="8"/>
  <c r="B2696" i="8"/>
  <c r="B2697" i="8"/>
  <c r="D2697" i="8" s="1"/>
  <c r="B2698" i="8"/>
  <c r="B2699" i="8"/>
  <c r="B2700" i="8"/>
  <c r="B2701" i="8"/>
  <c r="D2701" i="8" s="1"/>
  <c r="B2702" i="8"/>
  <c r="B2703" i="8"/>
  <c r="B2704" i="8"/>
  <c r="B2705" i="8"/>
  <c r="D2705" i="8" s="1"/>
  <c r="B2706" i="8"/>
  <c r="B2707" i="8"/>
  <c r="B2708" i="8"/>
  <c r="B2709" i="8"/>
  <c r="D2709" i="8" s="1"/>
  <c r="B2710" i="8"/>
  <c r="B2711" i="8"/>
  <c r="B2712" i="8"/>
  <c r="B2713" i="8"/>
  <c r="D2713" i="8" s="1"/>
  <c r="B2714" i="8"/>
  <c r="B2715" i="8"/>
  <c r="B2716" i="8"/>
  <c r="B2717" i="8"/>
  <c r="D2717" i="8" s="1"/>
  <c r="B2718" i="8"/>
  <c r="B2719" i="8"/>
  <c r="B2720" i="8"/>
  <c r="B2721" i="8"/>
  <c r="D2721" i="8" s="1"/>
  <c r="B2722" i="8"/>
  <c r="B2723" i="8"/>
  <c r="B2724" i="8"/>
  <c r="B2725" i="8"/>
  <c r="D2725" i="8" s="1"/>
  <c r="B2726" i="8"/>
  <c r="B2727" i="8"/>
  <c r="B2728" i="8"/>
  <c r="B2729" i="8"/>
  <c r="D2729" i="8" s="1"/>
  <c r="B2730" i="8"/>
  <c r="B2731" i="8"/>
  <c r="B2732" i="8"/>
  <c r="B2733" i="8"/>
  <c r="D2733" i="8" s="1"/>
  <c r="B2734" i="8"/>
  <c r="B2735" i="8"/>
  <c r="B2736" i="8"/>
  <c r="B2737" i="8"/>
  <c r="D2737" i="8" s="1"/>
  <c r="B2738" i="8"/>
  <c r="B2739" i="8"/>
  <c r="B2740" i="8"/>
  <c r="B2741" i="8"/>
  <c r="D2741" i="8" s="1"/>
  <c r="B2742" i="8"/>
  <c r="B2743" i="8"/>
  <c r="B2744" i="8"/>
  <c r="B2745" i="8"/>
  <c r="D2745" i="8" s="1"/>
  <c r="B2746" i="8"/>
  <c r="B2747" i="8"/>
  <c r="B2748" i="8"/>
  <c r="B2749" i="8"/>
  <c r="D2749" i="8" s="1"/>
  <c r="B2750" i="8"/>
  <c r="B2751" i="8"/>
  <c r="B2752" i="8"/>
  <c r="B2753" i="8"/>
  <c r="D2753" i="8" s="1"/>
  <c r="B2754" i="8"/>
  <c r="B2755" i="8"/>
  <c r="B2756" i="8"/>
  <c r="B2757" i="8"/>
  <c r="D2757" i="8" s="1"/>
  <c r="B2758" i="8"/>
  <c r="B2759" i="8"/>
  <c r="B2760" i="8"/>
  <c r="B2761" i="8"/>
  <c r="D2761" i="8" s="1"/>
  <c r="B2762" i="8"/>
  <c r="B2763" i="8"/>
  <c r="B2764" i="8"/>
  <c r="B2765" i="8"/>
  <c r="D2765" i="8" s="1"/>
  <c r="B2766" i="8"/>
  <c r="B2767" i="8"/>
  <c r="B2768" i="8"/>
  <c r="B2769" i="8"/>
  <c r="D2769" i="8" s="1"/>
  <c r="B2770" i="8"/>
  <c r="B2771" i="8"/>
  <c r="B2772" i="8"/>
  <c r="B2773" i="8"/>
  <c r="D2773" i="8" s="1"/>
  <c r="B2774" i="8"/>
  <c r="B2775" i="8"/>
  <c r="B2776" i="8"/>
  <c r="B2777" i="8"/>
  <c r="D2777" i="8" s="1"/>
  <c r="B2778" i="8"/>
  <c r="B2779" i="8"/>
  <c r="B2780" i="8"/>
  <c r="B2781" i="8"/>
  <c r="D2781" i="8" s="1"/>
  <c r="B2782" i="8"/>
  <c r="B2783" i="8"/>
  <c r="B2784" i="8"/>
  <c r="B2785" i="8"/>
  <c r="D2785" i="8" s="1"/>
  <c r="B2786" i="8"/>
  <c r="B2787" i="8"/>
  <c r="B2788" i="8"/>
  <c r="B2789" i="8"/>
  <c r="D2789" i="8" s="1"/>
  <c r="B2790" i="8"/>
  <c r="B2791" i="8"/>
  <c r="B2792" i="8"/>
  <c r="B2793" i="8"/>
  <c r="D2793" i="8" s="1"/>
  <c r="B2794" i="8"/>
  <c r="B2795" i="8"/>
  <c r="B2796" i="8"/>
  <c r="B2797" i="8"/>
  <c r="D2797" i="8" s="1"/>
  <c r="B2798" i="8"/>
  <c r="B2799" i="8"/>
  <c r="B2800" i="8"/>
  <c r="B2801" i="8"/>
  <c r="D2801" i="8" s="1"/>
  <c r="B2802" i="8"/>
  <c r="B2803" i="8"/>
  <c r="B2804" i="8"/>
  <c r="B2805" i="8"/>
  <c r="D2805" i="8" s="1"/>
  <c r="B2806" i="8"/>
  <c r="B2807" i="8"/>
  <c r="B2808" i="8"/>
  <c r="B2809" i="8"/>
  <c r="D2809" i="8" s="1"/>
  <c r="B2810" i="8"/>
  <c r="B2811" i="8"/>
  <c r="B2812" i="8"/>
  <c r="B2813" i="8"/>
  <c r="D2813" i="8" s="1"/>
  <c r="B2814" i="8"/>
  <c r="B2815" i="8"/>
  <c r="B2816" i="8"/>
  <c r="B2817" i="8"/>
  <c r="D2817" i="8" s="1"/>
  <c r="B2818" i="8"/>
  <c r="B2819" i="8"/>
  <c r="B2820" i="8"/>
  <c r="B2821" i="8"/>
  <c r="D2821" i="8" s="1"/>
  <c r="B2822" i="8"/>
  <c r="B2823" i="8"/>
  <c r="B2824" i="8"/>
  <c r="B2825" i="8"/>
  <c r="D2825" i="8" s="1"/>
  <c r="B2826" i="8"/>
  <c r="B2827" i="8"/>
  <c r="B2828" i="8"/>
  <c r="B2829" i="8"/>
  <c r="D2829" i="8" s="1"/>
  <c r="B2830" i="8"/>
  <c r="B2831" i="8"/>
  <c r="B2832" i="8"/>
  <c r="B2833" i="8"/>
  <c r="D2833" i="8" s="1"/>
  <c r="B2834" i="8"/>
  <c r="B2835" i="8"/>
  <c r="B2836" i="8"/>
  <c r="B2837" i="8"/>
  <c r="D2837" i="8" s="1"/>
  <c r="B2838" i="8"/>
  <c r="B2839" i="8"/>
  <c r="B2840" i="8"/>
  <c r="B2841" i="8"/>
  <c r="D2841" i="8" s="1"/>
  <c r="B2842" i="8"/>
  <c r="B2843" i="8"/>
  <c r="B2844" i="8"/>
  <c r="B2845" i="8"/>
  <c r="D2845" i="8" s="1"/>
  <c r="B2846" i="8"/>
  <c r="B2847" i="8"/>
  <c r="B2848" i="8"/>
  <c r="B2849" i="8"/>
  <c r="D2849" i="8" s="1"/>
  <c r="B2850" i="8"/>
  <c r="B2851" i="8"/>
  <c r="B2852" i="8"/>
  <c r="B2853" i="8"/>
  <c r="D2853" i="8" s="1"/>
  <c r="B2854" i="8"/>
  <c r="B2855" i="8"/>
  <c r="B2856" i="8"/>
  <c r="B2857" i="8"/>
  <c r="D2857" i="8" s="1"/>
  <c r="B2858" i="8"/>
  <c r="B2859" i="8"/>
  <c r="B2860" i="8"/>
  <c r="B2861" i="8"/>
  <c r="D2861" i="8" s="1"/>
  <c r="B2862" i="8"/>
  <c r="B2863" i="8"/>
  <c r="B2864" i="8"/>
  <c r="B2865" i="8"/>
  <c r="D2865" i="8" s="1"/>
  <c r="B2866" i="8"/>
  <c r="B2867" i="8"/>
  <c r="B2868" i="8"/>
  <c r="B2869" i="8"/>
  <c r="D2869" i="8" s="1"/>
  <c r="B2870" i="8"/>
  <c r="B2871" i="8"/>
  <c r="B2872" i="8"/>
  <c r="B2873" i="8"/>
  <c r="D2873" i="8" s="1"/>
  <c r="B2874" i="8"/>
  <c r="B2875" i="8"/>
  <c r="B2876" i="8"/>
  <c r="B2877" i="8"/>
  <c r="D2877" i="8" s="1"/>
  <c r="B2878" i="8"/>
  <c r="B2879" i="8"/>
  <c r="B2880" i="8"/>
  <c r="B2881" i="8"/>
  <c r="D2881" i="8" s="1"/>
  <c r="B2882" i="8"/>
  <c r="B2883" i="8"/>
  <c r="B2884" i="8"/>
  <c r="B2885" i="8"/>
  <c r="D2885" i="8" s="1"/>
  <c r="B2886" i="8"/>
  <c r="B2887" i="8"/>
  <c r="B2888" i="8"/>
  <c r="B2889" i="8"/>
  <c r="D2889" i="8" s="1"/>
  <c r="B2890" i="8"/>
  <c r="B2891" i="8"/>
  <c r="B2892" i="8"/>
  <c r="B2893" i="8"/>
  <c r="D2893" i="8" s="1"/>
  <c r="B2894" i="8"/>
  <c r="B2895" i="8"/>
  <c r="B2896" i="8"/>
  <c r="B2897" i="8"/>
  <c r="D2897" i="8" s="1"/>
  <c r="B2898" i="8"/>
  <c r="B2899" i="8"/>
  <c r="B2900" i="8"/>
  <c r="B2901" i="8"/>
  <c r="D2901" i="8" s="1"/>
  <c r="B2902" i="8"/>
  <c r="B2903" i="8"/>
  <c r="B2904" i="8"/>
  <c r="B2905" i="8"/>
  <c r="D2905" i="8" s="1"/>
  <c r="B2906" i="8"/>
  <c r="B2907" i="8"/>
  <c r="B2908" i="8"/>
  <c r="B2909" i="8"/>
  <c r="D2909" i="8" s="1"/>
  <c r="B2910" i="8"/>
  <c r="B2911" i="8"/>
  <c r="B2912" i="8"/>
  <c r="B2913" i="8"/>
  <c r="D2913" i="8" s="1"/>
  <c r="B2914" i="8"/>
  <c r="B2915" i="8"/>
  <c r="B2916" i="8"/>
  <c r="B2917" i="8"/>
  <c r="D2917" i="8" s="1"/>
  <c r="B2918" i="8"/>
  <c r="B2919" i="8"/>
  <c r="B2920" i="8"/>
  <c r="B2921" i="8"/>
  <c r="D2921" i="8" s="1"/>
  <c r="B2922" i="8"/>
  <c r="B2923" i="8"/>
  <c r="B2924" i="8"/>
  <c r="B2925" i="8"/>
  <c r="D2925" i="8" s="1"/>
  <c r="B2926" i="8"/>
  <c r="B2927" i="8"/>
  <c r="B2928" i="8"/>
  <c r="B2929" i="8"/>
  <c r="D2929" i="8" s="1"/>
  <c r="B2930" i="8"/>
  <c r="B2931" i="8"/>
  <c r="B2932" i="8"/>
  <c r="B2933" i="8"/>
  <c r="D2933" i="8" s="1"/>
  <c r="B2934" i="8"/>
  <c r="B2935" i="8"/>
  <c r="B2936" i="8"/>
  <c r="B2937" i="8"/>
  <c r="D2937" i="8" s="1"/>
  <c r="B2938" i="8"/>
  <c r="B2939" i="8"/>
  <c r="B2940" i="8"/>
  <c r="B2941" i="8"/>
  <c r="D2941" i="8" s="1"/>
  <c r="B2942" i="8"/>
  <c r="B2943" i="8"/>
  <c r="B2944" i="8"/>
  <c r="B2945" i="8"/>
  <c r="D2945" i="8" s="1"/>
  <c r="B2946" i="8"/>
  <c r="B2947" i="8"/>
  <c r="B2948" i="8"/>
  <c r="B2949" i="8"/>
  <c r="D2949" i="8" s="1"/>
  <c r="B2950" i="8"/>
  <c r="B2951" i="8"/>
  <c r="B2952" i="8"/>
  <c r="B2953" i="8"/>
  <c r="D2953" i="8" s="1"/>
  <c r="B2954" i="8"/>
  <c r="B2955" i="8"/>
  <c r="B2956" i="8"/>
  <c r="B2957" i="8"/>
  <c r="D2957" i="8" s="1"/>
  <c r="B2958" i="8"/>
  <c r="B2959" i="8"/>
  <c r="B2960" i="8"/>
  <c r="B2961" i="8"/>
  <c r="D2961" i="8" s="1"/>
  <c r="B2962" i="8"/>
  <c r="B2963" i="8"/>
  <c r="B2964" i="8"/>
  <c r="B2965" i="8"/>
  <c r="D2965" i="8" s="1"/>
  <c r="B2966" i="8"/>
  <c r="B2967" i="8"/>
  <c r="B2968" i="8"/>
  <c r="B2969" i="8"/>
  <c r="D2969" i="8" s="1"/>
  <c r="B2970" i="8"/>
  <c r="B2971" i="8"/>
  <c r="B2972" i="8"/>
  <c r="B2973" i="8"/>
  <c r="D2973" i="8" s="1"/>
  <c r="B2974" i="8"/>
  <c r="B2975" i="8"/>
  <c r="B2976" i="8"/>
  <c r="B2977" i="8"/>
  <c r="D2977" i="8" s="1"/>
  <c r="B2978" i="8"/>
  <c r="B2979" i="8"/>
  <c r="B2980" i="8"/>
  <c r="B2981" i="8"/>
  <c r="D2981" i="8" s="1"/>
  <c r="B2982" i="8"/>
  <c r="B2983" i="8"/>
  <c r="B2984" i="8"/>
  <c r="B2985" i="8"/>
  <c r="D2985" i="8" s="1"/>
  <c r="B2986" i="8"/>
  <c r="B2987" i="8"/>
  <c r="B2988" i="8"/>
  <c r="B2989" i="8"/>
  <c r="D2989" i="8" s="1"/>
  <c r="B2990" i="8"/>
  <c r="B2991" i="8"/>
  <c r="B2992" i="8"/>
  <c r="B2993" i="8"/>
  <c r="D2993" i="8" s="1"/>
  <c r="B2994" i="8"/>
  <c r="B2995" i="8"/>
  <c r="B2996" i="8"/>
  <c r="B2997" i="8"/>
  <c r="D2997" i="8" s="1"/>
  <c r="B2998" i="8"/>
  <c r="B2999" i="8"/>
  <c r="B3000" i="8"/>
  <c r="B3001" i="8"/>
  <c r="D3001" i="8" s="1"/>
  <c r="B3002" i="8"/>
  <c r="B3003" i="8"/>
  <c r="B3004" i="8"/>
  <c r="B3005" i="8"/>
  <c r="D3005" i="8" s="1"/>
  <c r="B3006" i="8"/>
  <c r="B3007" i="8"/>
  <c r="B3008" i="8"/>
  <c r="B3009" i="8"/>
  <c r="D3009" i="8" s="1"/>
  <c r="B3010" i="8"/>
  <c r="B3011" i="8"/>
  <c r="B3012" i="8"/>
  <c r="B3013" i="8"/>
  <c r="D3013" i="8" s="1"/>
  <c r="B3014" i="8"/>
  <c r="B3015" i="8"/>
  <c r="B3016" i="8"/>
  <c r="B3017" i="8"/>
  <c r="D3017" i="8" s="1"/>
  <c r="B3018" i="8"/>
  <c r="B3019" i="8"/>
  <c r="B3020" i="8"/>
  <c r="B3021" i="8"/>
  <c r="D3021" i="8" s="1"/>
  <c r="B3022" i="8"/>
  <c r="B3023" i="8"/>
  <c r="B3024" i="8"/>
  <c r="B3025" i="8"/>
  <c r="D3025" i="8" s="1"/>
  <c r="B3026" i="8"/>
  <c r="B3027" i="8"/>
  <c r="B3028" i="8"/>
  <c r="B3029" i="8"/>
  <c r="D3029" i="8" s="1"/>
  <c r="B3030" i="8"/>
  <c r="B3031" i="8"/>
  <c r="B3032" i="8"/>
  <c r="B3033" i="8"/>
  <c r="D3033" i="8" s="1"/>
  <c r="B3034" i="8"/>
  <c r="B3035" i="8"/>
  <c r="B3036" i="8"/>
  <c r="B3037" i="8"/>
  <c r="D3037" i="8" s="1"/>
  <c r="B3038" i="8"/>
  <c r="B3039" i="8"/>
  <c r="B3040" i="8"/>
  <c r="B3041" i="8"/>
  <c r="D3041" i="8" s="1"/>
  <c r="B3042" i="8"/>
  <c r="B3043" i="8"/>
  <c r="B3044" i="8"/>
  <c r="B3045" i="8"/>
  <c r="D3045" i="8" s="1"/>
  <c r="B3046" i="8"/>
  <c r="B3047" i="8"/>
  <c r="B3048" i="8"/>
  <c r="B3049" i="8"/>
  <c r="D3049" i="8" s="1"/>
  <c r="B3050" i="8"/>
  <c r="B3051" i="8"/>
  <c r="B3052" i="8"/>
  <c r="B3053" i="8"/>
  <c r="D3053" i="8" s="1"/>
  <c r="B3054" i="8"/>
  <c r="B3055" i="8"/>
  <c r="B3056" i="8"/>
  <c r="B3057" i="8"/>
  <c r="D3057" i="8" s="1"/>
  <c r="B3058" i="8"/>
  <c r="B3059" i="8"/>
  <c r="B3060" i="8"/>
  <c r="B3061" i="8"/>
  <c r="D3061" i="8" s="1"/>
  <c r="B3062" i="8"/>
  <c r="B3063" i="8"/>
  <c r="B3064" i="8"/>
  <c r="B3065" i="8"/>
  <c r="D3065" i="8" s="1"/>
  <c r="B3066" i="8"/>
  <c r="B3067" i="8"/>
  <c r="B3068" i="8"/>
  <c r="B3069" i="8"/>
  <c r="D3069" i="8" s="1"/>
  <c r="B3070" i="8"/>
  <c r="B3071" i="8"/>
  <c r="B3072" i="8"/>
  <c r="B3073" i="8"/>
  <c r="D3073" i="8" s="1"/>
  <c r="B3074" i="8"/>
  <c r="B3075" i="8"/>
  <c r="B3076" i="8"/>
  <c r="B3077" i="8"/>
  <c r="D3077" i="8" s="1"/>
  <c r="B3078" i="8"/>
  <c r="B3079" i="8"/>
  <c r="B3080" i="8"/>
  <c r="B3081" i="8"/>
  <c r="D3081" i="8" s="1"/>
  <c r="B3082" i="8"/>
  <c r="B3083" i="8"/>
  <c r="B3084" i="8"/>
  <c r="B3085" i="8"/>
  <c r="D3085" i="8" s="1"/>
  <c r="B3086" i="8"/>
  <c r="B3087" i="8"/>
  <c r="B3088" i="8"/>
  <c r="B3089" i="8"/>
  <c r="D3089" i="8" s="1"/>
  <c r="B3090" i="8"/>
  <c r="B3091" i="8"/>
  <c r="B3092" i="8"/>
  <c r="B3093" i="8"/>
  <c r="D3093" i="8" s="1"/>
  <c r="B3094" i="8"/>
  <c r="B3095" i="8"/>
  <c r="B3096" i="8"/>
  <c r="B3097" i="8"/>
  <c r="D3097" i="8" s="1"/>
  <c r="B3098" i="8"/>
  <c r="B3099" i="8"/>
  <c r="B3100" i="8"/>
  <c r="B3101" i="8"/>
  <c r="D3101" i="8" s="1"/>
  <c r="B3102" i="8"/>
  <c r="B3103" i="8"/>
  <c r="B3104" i="8"/>
  <c r="B3105" i="8"/>
  <c r="D3105" i="8" s="1"/>
  <c r="B3106" i="8"/>
  <c r="B3107" i="8"/>
  <c r="B3108" i="8"/>
  <c r="B3109" i="8"/>
  <c r="D3109" i="8" s="1"/>
  <c r="B3110" i="8"/>
  <c r="B3111" i="8"/>
  <c r="B3112" i="8"/>
  <c r="B3113" i="8"/>
  <c r="D3113" i="8" s="1"/>
  <c r="B3114" i="8"/>
  <c r="B3115" i="8"/>
  <c r="B3116" i="8"/>
  <c r="B3117" i="8"/>
  <c r="D3117" i="8" s="1"/>
  <c r="B3118" i="8"/>
  <c r="B3119" i="8"/>
  <c r="B3120" i="8"/>
  <c r="B3121" i="8"/>
  <c r="D3121" i="8" s="1"/>
  <c r="B3122" i="8"/>
  <c r="B3123" i="8"/>
  <c r="B3124" i="8"/>
  <c r="B3125" i="8"/>
  <c r="D3125" i="8" s="1"/>
  <c r="B3126" i="8"/>
  <c r="B3127" i="8"/>
  <c r="B3128" i="8"/>
  <c r="B3129" i="8"/>
  <c r="D3129" i="8" s="1"/>
  <c r="B3130" i="8"/>
  <c r="B3131" i="8"/>
  <c r="B3132" i="8"/>
  <c r="B3133" i="8"/>
  <c r="D3133" i="8" s="1"/>
  <c r="B3134" i="8"/>
  <c r="B3135" i="8"/>
  <c r="B3136" i="8"/>
  <c r="B3137" i="8"/>
  <c r="D3137" i="8" s="1"/>
  <c r="B3138" i="8"/>
  <c r="B3139" i="8"/>
  <c r="B3140" i="8"/>
  <c r="B3141" i="8"/>
  <c r="D3141" i="8" s="1"/>
  <c r="B3142" i="8"/>
  <c r="B3143" i="8"/>
  <c r="B3144" i="8"/>
  <c r="B3145" i="8"/>
  <c r="D3145" i="8" s="1"/>
  <c r="B3146" i="8"/>
  <c r="B3147" i="8"/>
  <c r="B3148" i="8"/>
  <c r="B3149" i="8"/>
  <c r="D3149" i="8" s="1"/>
  <c r="B3150" i="8"/>
  <c r="B3151" i="8"/>
  <c r="B3152" i="8"/>
  <c r="B3153" i="8"/>
  <c r="D3153" i="8" s="1"/>
  <c r="B3154" i="8"/>
  <c r="B3155" i="8"/>
  <c r="B3156" i="8"/>
  <c r="B3157" i="8"/>
  <c r="D3157" i="8" s="1"/>
  <c r="B3158" i="8"/>
  <c r="B3159" i="8"/>
  <c r="B3160" i="8"/>
  <c r="B3161" i="8"/>
  <c r="D3161" i="8" s="1"/>
  <c r="B3162" i="8"/>
  <c r="B3163" i="8"/>
  <c r="B3164" i="8"/>
  <c r="B3165" i="8"/>
  <c r="D3165" i="8" s="1"/>
  <c r="B3166" i="8"/>
  <c r="B3167" i="8"/>
  <c r="B3168" i="8"/>
  <c r="B3169" i="8"/>
  <c r="D3169" i="8" s="1"/>
  <c r="B3170" i="8"/>
  <c r="B3171" i="8"/>
  <c r="B3172" i="8"/>
  <c r="B3173" i="8"/>
  <c r="D3173" i="8" s="1"/>
  <c r="B3174" i="8"/>
  <c r="B3175" i="8"/>
  <c r="B3176" i="8"/>
  <c r="B3177" i="8"/>
  <c r="D3177" i="8" s="1"/>
  <c r="B3178" i="8"/>
  <c r="B3179" i="8"/>
  <c r="B3180" i="8"/>
  <c r="B3181" i="8"/>
  <c r="D3181" i="8" s="1"/>
  <c r="B3182" i="8"/>
  <c r="B3183" i="8"/>
  <c r="B3184" i="8"/>
  <c r="B3185" i="8"/>
  <c r="D3185" i="8" s="1"/>
  <c r="B3186" i="8"/>
  <c r="B3187" i="8"/>
  <c r="B3188" i="8"/>
  <c r="B3189" i="8"/>
  <c r="D3189" i="8" s="1"/>
  <c r="B3190" i="8"/>
  <c r="B3191" i="8"/>
  <c r="B3192" i="8"/>
  <c r="B3193" i="8"/>
  <c r="D3193" i="8" s="1"/>
  <c r="B3194" i="8"/>
  <c r="B3195" i="8"/>
  <c r="B3196" i="8"/>
  <c r="B3197" i="8"/>
  <c r="D3197" i="8" s="1"/>
  <c r="B3198" i="8"/>
  <c r="B3199" i="8"/>
  <c r="B3200" i="8"/>
  <c r="B3201" i="8"/>
  <c r="D3201" i="8" s="1"/>
  <c r="B3202" i="8"/>
  <c r="B3203" i="8"/>
  <c r="B3204" i="8"/>
  <c r="B3205" i="8"/>
  <c r="D3205" i="8" s="1"/>
  <c r="B3206" i="8"/>
  <c r="B3207" i="8"/>
  <c r="B3208" i="8"/>
  <c r="B3209" i="8"/>
  <c r="D3209" i="8" s="1"/>
  <c r="B3210" i="8"/>
  <c r="B3211" i="8"/>
  <c r="B3212" i="8"/>
  <c r="B3213" i="8"/>
  <c r="D3213" i="8" s="1"/>
  <c r="B3214" i="8"/>
  <c r="B3215" i="8"/>
  <c r="B3216" i="8"/>
  <c r="B3217" i="8"/>
  <c r="D3217" i="8" s="1"/>
  <c r="B3218" i="8"/>
  <c r="B3219" i="8"/>
  <c r="B3220" i="8"/>
  <c r="B3221" i="8"/>
  <c r="D3221" i="8" s="1"/>
  <c r="B3222" i="8"/>
  <c r="B3223" i="8"/>
  <c r="B3224" i="8"/>
  <c r="B3225" i="8"/>
  <c r="D3225" i="8" s="1"/>
  <c r="B3226" i="8"/>
  <c r="B3227" i="8"/>
  <c r="B3228" i="8"/>
  <c r="B3229" i="8"/>
  <c r="D3229" i="8" s="1"/>
  <c r="B3230" i="8"/>
  <c r="B3231" i="8"/>
  <c r="B3232" i="8"/>
  <c r="B3233" i="8"/>
  <c r="D3233" i="8" s="1"/>
  <c r="B3234" i="8"/>
  <c r="B3235" i="8"/>
  <c r="B3236" i="8"/>
  <c r="B3237" i="8"/>
  <c r="D3237" i="8" s="1"/>
  <c r="B3238" i="8"/>
  <c r="B3239" i="8"/>
  <c r="B3240" i="8"/>
  <c r="B3241" i="8"/>
  <c r="D3241" i="8" s="1"/>
  <c r="B3242" i="8"/>
  <c r="B3243" i="8"/>
  <c r="B3244" i="8"/>
  <c r="B3245" i="8"/>
  <c r="D3245" i="8" s="1"/>
  <c r="B3246" i="8"/>
  <c r="B3247" i="8"/>
  <c r="B3248" i="8"/>
  <c r="B3249" i="8"/>
  <c r="D3249" i="8" s="1"/>
  <c r="B3250" i="8"/>
  <c r="B3251" i="8"/>
  <c r="B3252" i="8"/>
  <c r="B3253" i="8"/>
  <c r="D3253" i="8" s="1"/>
  <c r="B3254" i="8"/>
  <c r="B3255" i="8"/>
  <c r="B3256" i="8"/>
  <c r="B3257" i="8"/>
  <c r="D3257" i="8" s="1"/>
  <c r="B3258" i="8"/>
  <c r="B3259" i="8"/>
  <c r="B3260" i="8"/>
  <c r="B3261" i="8"/>
  <c r="D3261" i="8" s="1"/>
  <c r="B3262" i="8"/>
  <c r="B3263" i="8"/>
  <c r="B3264" i="8"/>
  <c r="B3265" i="8"/>
  <c r="D3265" i="8" s="1"/>
  <c r="B3266" i="8"/>
  <c r="B3267" i="8"/>
  <c r="B3268" i="8"/>
  <c r="B3269" i="8"/>
  <c r="D3269" i="8" s="1"/>
  <c r="B3270" i="8"/>
  <c r="B3271" i="8"/>
  <c r="B3272" i="8"/>
  <c r="B3273" i="8"/>
  <c r="D3273" i="8" s="1"/>
  <c r="B3274" i="8"/>
  <c r="B3275" i="8"/>
  <c r="B3276" i="8"/>
  <c r="B3277" i="8"/>
  <c r="D3277" i="8" s="1"/>
  <c r="B3278" i="8"/>
  <c r="B3279" i="8"/>
  <c r="B3280" i="8"/>
  <c r="B3281" i="8"/>
  <c r="D3281" i="8" s="1"/>
  <c r="B3282" i="8"/>
  <c r="B3283" i="8"/>
  <c r="B3284" i="8"/>
  <c r="B3285" i="8"/>
  <c r="D3285" i="8" s="1"/>
  <c r="B3286" i="8"/>
  <c r="B3287" i="8"/>
  <c r="B3288" i="8"/>
  <c r="B3289" i="8"/>
  <c r="D3289" i="8" s="1"/>
  <c r="B3290" i="8"/>
  <c r="B3291" i="8"/>
  <c r="B3292" i="8"/>
  <c r="B3293" i="8"/>
  <c r="D3293" i="8" s="1"/>
  <c r="B3294" i="8"/>
  <c r="B3295" i="8"/>
  <c r="B3296" i="8"/>
  <c r="B3297" i="8"/>
  <c r="D3297" i="8" s="1"/>
  <c r="B3298" i="8"/>
  <c r="B3299" i="8"/>
  <c r="B3300" i="8"/>
  <c r="B3301" i="8"/>
  <c r="D3301" i="8" s="1"/>
  <c r="B3302" i="8"/>
  <c r="B3303" i="8"/>
  <c r="B3304" i="8"/>
  <c r="B3305" i="8"/>
  <c r="D3305" i="8" s="1"/>
  <c r="B3306" i="8"/>
  <c r="B3307" i="8"/>
  <c r="B3308" i="8"/>
  <c r="B3309" i="8"/>
  <c r="D3309" i="8" s="1"/>
  <c r="B3310" i="8"/>
  <c r="B3311" i="8"/>
  <c r="B3312" i="8"/>
  <c r="B3313" i="8"/>
  <c r="D3313" i="8" s="1"/>
  <c r="B3314" i="8"/>
  <c r="B3315" i="8"/>
  <c r="B3316" i="8"/>
  <c r="B3317" i="8"/>
  <c r="D3317" i="8" s="1"/>
  <c r="B3318" i="8"/>
  <c r="B3319" i="8"/>
  <c r="B3320" i="8"/>
  <c r="B3321" i="8"/>
  <c r="D3321" i="8" s="1"/>
  <c r="B3322" i="8"/>
  <c r="B3323" i="8"/>
  <c r="B3324" i="8"/>
  <c r="B3325" i="8"/>
  <c r="D3325" i="8" s="1"/>
  <c r="B3326" i="8"/>
  <c r="B3327" i="8"/>
  <c r="B3328" i="8"/>
  <c r="B3329" i="8"/>
  <c r="D3329" i="8" s="1"/>
  <c r="B3330" i="8"/>
  <c r="B3331" i="8"/>
  <c r="B3332" i="8"/>
  <c r="B3333" i="8"/>
  <c r="D3333" i="8" s="1"/>
  <c r="B3334" i="8"/>
  <c r="B3335" i="8"/>
  <c r="B3336" i="8"/>
  <c r="B3337" i="8"/>
  <c r="D3337" i="8" s="1"/>
  <c r="B3338" i="8"/>
  <c r="B3339" i="8"/>
  <c r="B3340" i="8"/>
  <c r="B3341" i="8"/>
  <c r="D3341" i="8" s="1"/>
  <c r="B3342" i="8"/>
  <c r="B3343" i="8"/>
  <c r="B3344" i="8"/>
  <c r="B3345" i="8"/>
  <c r="D3345" i="8" s="1"/>
  <c r="B3346" i="8"/>
  <c r="B3347" i="8"/>
  <c r="B3348" i="8"/>
  <c r="B3349" i="8"/>
  <c r="D3349" i="8" s="1"/>
  <c r="B3350" i="8"/>
  <c r="B3351" i="8"/>
  <c r="B3352" i="8"/>
  <c r="B3353" i="8"/>
  <c r="D3353" i="8" s="1"/>
  <c r="B3354" i="8"/>
  <c r="B3355" i="8"/>
  <c r="B3356" i="8"/>
  <c r="B3357" i="8"/>
  <c r="D3357" i="8" s="1"/>
  <c r="B3358" i="8"/>
  <c r="B3359" i="8"/>
  <c r="B3360" i="8"/>
  <c r="B3361" i="8"/>
  <c r="D3361" i="8" s="1"/>
  <c r="B3362" i="8"/>
  <c r="B3363" i="8"/>
  <c r="B3364" i="8"/>
  <c r="B3365" i="8"/>
  <c r="D3365" i="8" s="1"/>
  <c r="B3366" i="8"/>
  <c r="B3367" i="8"/>
  <c r="B3368" i="8"/>
  <c r="B3369" i="8"/>
  <c r="D3369" i="8" s="1"/>
  <c r="B3370" i="8"/>
  <c r="B3371" i="8"/>
  <c r="B3372" i="8"/>
  <c r="B3373" i="8"/>
  <c r="D3373" i="8" s="1"/>
  <c r="B3374" i="8"/>
  <c r="B3375" i="8"/>
  <c r="B3376" i="8"/>
  <c r="B3377" i="8"/>
  <c r="D3377" i="8" s="1"/>
  <c r="B3378" i="8"/>
  <c r="B3379" i="8"/>
  <c r="B3380" i="8"/>
  <c r="B3381" i="8"/>
  <c r="D3381" i="8" s="1"/>
  <c r="B3382" i="8"/>
  <c r="B3383" i="8"/>
  <c r="B3384" i="8"/>
  <c r="B3385" i="8"/>
  <c r="D3385" i="8" s="1"/>
  <c r="B3386" i="8"/>
  <c r="B3387" i="8"/>
  <c r="B3388" i="8"/>
  <c r="B3389" i="8"/>
  <c r="D3389" i="8" s="1"/>
  <c r="B3390" i="8"/>
  <c r="B3391" i="8"/>
  <c r="B3392" i="8"/>
  <c r="B3393" i="8"/>
  <c r="D3393" i="8" s="1"/>
  <c r="B3394" i="8"/>
  <c r="B3395" i="8"/>
  <c r="B3396" i="8"/>
  <c r="B3397" i="8"/>
  <c r="D3397" i="8" s="1"/>
  <c r="B3398" i="8"/>
  <c r="B3399" i="8"/>
  <c r="B3400" i="8"/>
  <c r="B3401" i="8"/>
  <c r="D3401" i="8" s="1"/>
  <c r="B3402" i="8"/>
  <c r="B3403" i="8"/>
  <c r="B3404" i="8"/>
  <c r="B3405" i="8"/>
  <c r="D3405" i="8" s="1"/>
  <c r="B3406" i="8"/>
  <c r="B3407" i="8"/>
  <c r="B3408" i="8"/>
  <c r="B3409" i="8"/>
  <c r="D3409" i="8" s="1"/>
  <c r="B3410" i="8"/>
  <c r="B3411" i="8"/>
  <c r="B3412" i="8"/>
  <c r="B3413" i="8"/>
  <c r="D3413" i="8" s="1"/>
  <c r="B3414" i="8"/>
  <c r="B3415" i="8"/>
  <c r="B3416" i="8"/>
  <c r="B3417" i="8"/>
  <c r="D3417" i="8" s="1"/>
  <c r="B3418" i="8"/>
  <c r="B3419" i="8"/>
  <c r="B3420" i="8"/>
  <c r="B3421" i="8"/>
  <c r="D3421" i="8" s="1"/>
  <c r="B3422" i="8"/>
  <c r="B3423" i="8"/>
  <c r="B3424" i="8"/>
  <c r="B3425" i="8"/>
  <c r="D3425" i="8" s="1"/>
  <c r="B3426" i="8"/>
  <c r="B3427" i="8"/>
  <c r="B3428" i="8"/>
  <c r="B3429" i="8"/>
  <c r="D3429" i="8" s="1"/>
  <c r="B3430" i="8"/>
  <c r="B3431" i="8"/>
  <c r="B3432" i="8"/>
  <c r="B3433" i="8"/>
  <c r="D3433" i="8" s="1"/>
  <c r="B3434" i="8"/>
  <c r="B3435" i="8"/>
  <c r="B3436" i="8"/>
  <c r="B3437" i="8"/>
  <c r="D3437" i="8" s="1"/>
  <c r="B3438" i="8"/>
  <c r="B3439" i="8"/>
  <c r="B3440" i="8"/>
  <c r="B3441" i="8"/>
  <c r="D3441" i="8" s="1"/>
  <c r="B3442" i="8"/>
  <c r="B3443" i="8"/>
  <c r="B3444" i="8"/>
  <c r="B3445" i="8"/>
  <c r="D3445" i="8" s="1"/>
  <c r="B3446" i="8"/>
  <c r="B3447" i="8"/>
  <c r="B3448" i="8"/>
  <c r="B3449" i="8"/>
  <c r="D3449" i="8" s="1"/>
  <c r="B3450" i="8"/>
  <c r="B3451" i="8"/>
  <c r="B3452" i="8"/>
  <c r="B3453" i="8"/>
  <c r="D3453" i="8" s="1"/>
  <c r="B3454" i="8"/>
  <c r="B3455" i="8"/>
  <c r="B3456" i="8"/>
  <c r="B3457" i="8"/>
  <c r="D3457" i="8" s="1"/>
  <c r="B3458" i="8"/>
  <c r="B3459" i="8"/>
  <c r="B3460" i="8"/>
  <c r="B3461" i="8"/>
  <c r="D3461" i="8" s="1"/>
  <c r="B3462" i="8"/>
  <c r="B3463" i="8"/>
  <c r="B3464" i="8"/>
  <c r="B3465" i="8"/>
  <c r="D3465" i="8" s="1"/>
  <c r="B3466" i="8"/>
  <c r="B3467" i="8"/>
  <c r="B3468" i="8"/>
  <c r="B3469" i="8"/>
  <c r="D3469" i="8" s="1"/>
  <c r="B3470" i="8"/>
  <c r="B3471" i="8"/>
  <c r="B3472" i="8"/>
  <c r="B3473" i="8"/>
  <c r="D3473" i="8" s="1"/>
  <c r="B3474" i="8"/>
  <c r="B3475" i="8"/>
  <c r="B3476" i="8"/>
  <c r="B3477" i="8"/>
  <c r="D3477" i="8" s="1"/>
  <c r="B3478" i="8"/>
  <c r="B3479" i="8"/>
  <c r="B3480" i="8"/>
  <c r="B3481" i="8"/>
  <c r="D3481" i="8" s="1"/>
  <c r="B3482" i="8"/>
  <c r="B3483" i="8"/>
  <c r="B3484" i="8"/>
  <c r="B3485" i="8"/>
  <c r="D3485" i="8" s="1"/>
  <c r="B3486" i="8"/>
  <c r="B3487" i="8"/>
  <c r="B3488" i="8"/>
  <c r="B3489" i="8"/>
  <c r="D3489" i="8" s="1"/>
  <c r="B3490" i="8"/>
  <c r="B3491" i="8"/>
  <c r="B3492" i="8"/>
  <c r="B3493" i="8"/>
  <c r="D3493" i="8" s="1"/>
  <c r="B3494" i="8"/>
  <c r="B3495" i="8"/>
  <c r="B3496" i="8"/>
  <c r="B3497" i="8"/>
  <c r="D3497" i="8" s="1"/>
  <c r="B3498" i="8"/>
  <c r="B3499" i="8"/>
  <c r="B3500" i="8"/>
  <c r="B3501" i="8"/>
  <c r="D3501" i="8" s="1"/>
  <c r="B3502" i="8"/>
  <c r="B3503" i="8"/>
  <c r="B3504" i="8"/>
  <c r="B3505" i="8"/>
  <c r="D3505" i="8" s="1"/>
  <c r="B3506" i="8"/>
  <c r="B3507" i="8"/>
  <c r="B3508" i="8"/>
  <c r="B3509" i="8"/>
  <c r="D3509" i="8" s="1"/>
  <c r="B3510" i="8"/>
  <c r="B3511" i="8"/>
  <c r="B3512" i="8"/>
  <c r="B3513" i="8"/>
  <c r="D3513" i="8" s="1"/>
  <c r="B3514" i="8"/>
  <c r="B3515" i="8"/>
  <c r="B3516" i="8"/>
  <c r="B3517" i="8"/>
  <c r="D3517" i="8" s="1"/>
  <c r="B3518" i="8"/>
  <c r="B3519" i="8"/>
  <c r="B3520" i="8"/>
  <c r="B3521" i="8"/>
  <c r="D3521" i="8" s="1"/>
  <c r="B3522" i="8"/>
  <c r="B3523" i="8"/>
  <c r="B3524" i="8"/>
  <c r="B3525" i="8"/>
  <c r="D3525" i="8" s="1"/>
  <c r="B3526" i="8"/>
  <c r="B3527" i="8"/>
  <c r="B3528" i="8"/>
  <c r="B3529" i="8"/>
  <c r="D3529" i="8" s="1"/>
  <c r="B3530" i="8"/>
  <c r="B3531" i="8"/>
  <c r="B3532" i="8"/>
  <c r="B3533" i="8"/>
  <c r="D3533" i="8" s="1"/>
  <c r="B3534" i="8"/>
  <c r="B3535" i="8"/>
  <c r="B3536" i="8"/>
  <c r="B3537" i="8"/>
  <c r="D3537" i="8" s="1"/>
  <c r="B3538" i="8"/>
  <c r="B3539" i="8"/>
  <c r="B3540" i="8"/>
  <c r="B3541" i="8"/>
  <c r="D3541" i="8" s="1"/>
  <c r="B3542" i="8"/>
  <c r="B3543" i="8"/>
  <c r="B3544" i="8"/>
  <c r="B3545" i="8"/>
  <c r="D3545" i="8" s="1"/>
  <c r="B3546" i="8"/>
  <c r="B3547" i="8"/>
  <c r="B3548" i="8"/>
  <c r="B3549" i="8"/>
  <c r="D3549" i="8" s="1"/>
  <c r="B3550" i="8"/>
  <c r="B3551" i="8"/>
  <c r="B3552" i="8"/>
  <c r="B3553" i="8"/>
  <c r="D3553" i="8" s="1"/>
  <c r="B3554" i="8"/>
  <c r="B3555" i="8"/>
  <c r="B3556" i="8"/>
  <c r="B3557" i="8"/>
  <c r="D3557" i="8" s="1"/>
  <c r="B3558" i="8"/>
  <c r="B3559" i="8"/>
  <c r="B3560" i="8"/>
  <c r="B3561" i="8"/>
  <c r="D3561" i="8" s="1"/>
  <c r="B3562" i="8"/>
  <c r="B3563" i="8"/>
  <c r="B3564" i="8"/>
  <c r="B3565" i="8"/>
  <c r="D3565" i="8" s="1"/>
  <c r="B3566" i="8"/>
  <c r="B3567" i="8"/>
  <c r="B3568" i="8"/>
  <c r="B3569" i="8"/>
  <c r="D3569" i="8" s="1"/>
  <c r="B3570" i="8"/>
  <c r="B3571" i="8"/>
  <c r="B3572" i="8"/>
  <c r="B3573" i="8"/>
  <c r="D3573" i="8" s="1"/>
  <c r="B3574" i="8"/>
  <c r="B3575" i="8"/>
  <c r="B3576" i="8"/>
  <c r="B3577" i="8"/>
  <c r="D3577" i="8" s="1"/>
  <c r="B3578" i="8"/>
  <c r="B3579" i="8"/>
  <c r="B3580" i="8"/>
  <c r="B3581" i="8"/>
  <c r="D3581" i="8" s="1"/>
  <c r="B3582" i="8"/>
  <c r="B3583" i="8"/>
  <c r="B3584" i="8"/>
  <c r="B3585" i="8"/>
  <c r="D3585" i="8" s="1"/>
  <c r="B3586" i="8"/>
  <c r="B3587" i="8"/>
  <c r="B3588" i="8"/>
  <c r="B3589" i="8"/>
  <c r="D3589" i="8" s="1"/>
  <c r="B3590" i="8"/>
  <c r="B3591" i="8"/>
  <c r="B3592" i="8"/>
  <c r="B3593" i="8"/>
  <c r="D3593" i="8" s="1"/>
  <c r="B3594" i="8"/>
  <c r="B3595" i="8"/>
  <c r="B3596" i="8"/>
  <c r="B3597" i="8"/>
  <c r="D3597" i="8" s="1"/>
  <c r="B3598" i="8"/>
  <c r="B3599" i="8"/>
  <c r="B3600" i="8"/>
  <c r="B3601" i="8"/>
  <c r="D3601" i="8" s="1"/>
  <c r="B3602" i="8"/>
  <c r="B3603" i="8"/>
  <c r="B3604" i="8"/>
  <c r="B3605" i="8"/>
  <c r="D3605" i="8" s="1"/>
  <c r="B3606" i="8"/>
  <c r="B3607" i="8"/>
  <c r="B3608" i="8"/>
  <c r="B3609" i="8"/>
  <c r="D3609" i="8" s="1"/>
  <c r="B3610" i="8"/>
  <c r="B3611" i="8"/>
  <c r="B3612" i="8"/>
  <c r="B3613" i="8"/>
  <c r="D3613" i="8" s="1"/>
  <c r="B3614" i="8"/>
  <c r="B3615" i="8"/>
  <c r="B3616" i="8"/>
  <c r="B3617" i="8"/>
  <c r="D3617" i="8" s="1"/>
  <c r="B3618" i="8"/>
  <c r="B3619" i="8"/>
  <c r="B3620" i="8"/>
  <c r="B3621" i="8"/>
  <c r="D3621" i="8" s="1"/>
  <c r="B3622" i="8"/>
  <c r="B3623" i="8"/>
  <c r="B3624" i="8"/>
  <c r="B3625" i="8"/>
  <c r="D3625" i="8" s="1"/>
  <c r="B3626" i="8"/>
  <c r="B3627" i="8"/>
  <c r="B3628" i="8"/>
  <c r="B3629" i="8"/>
  <c r="D3629" i="8" s="1"/>
  <c r="B3630" i="8"/>
  <c r="B3631" i="8"/>
  <c r="B3632" i="8"/>
  <c r="B3633" i="8"/>
  <c r="D3633" i="8" s="1"/>
  <c r="B3634" i="8"/>
  <c r="B3635" i="8"/>
  <c r="B3636" i="8"/>
  <c r="B3637" i="8"/>
  <c r="D3637" i="8" s="1"/>
  <c r="B3638" i="8"/>
  <c r="B3639" i="8"/>
  <c r="B3640" i="8"/>
  <c r="B3641" i="8"/>
  <c r="D3641" i="8" s="1"/>
  <c r="B3642" i="8"/>
  <c r="B3643" i="8"/>
  <c r="B3644" i="8"/>
  <c r="B3645" i="8"/>
  <c r="D3645" i="8" s="1"/>
  <c r="B3646" i="8"/>
  <c r="B3647" i="8"/>
  <c r="B3648" i="8"/>
  <c r="B3649" i="8"/>
  <c r="D3649" i="8" s="1"/>
  <c r="B3650" i="8"/>
  <c r="B3651" i="8"/>
  <c r="B3652" i="8"/>
  <c r="B3653" i="8"/>
  <c r="D3653" i="8" s="1"/>
  <c r="B3654" i="8"/>
  <c r="B3655" i="8"/>
  <c r="B3656" i="8"/>
  <c r="B3657" i="8"/>
  <c r="D3657" i="8" s="1"/>
  <c r="B3658" i="8"/>
  <c r="B3659" i="8"/>
  <c r="B3660" i="8"/>
  <c r="B3661" i="8"/>
  <c r="D3661" i="8" s="1"/>
  <c r="B3662" i="8"/>
  <c r="B3663" i="8"/>
  <c r="B3664" i="8"/>
  <c r="B3665" i="8"/>
  <c r="D3665" i="8" s="1"/>
  <c r="B3666" i="8"/>
  <c r="B3667" i="8"/>
  <c r="B3668" i="8"/>
  <c r="B3669" i="8"/>
  <c r="D3669" i="8" s="1"/>
  <c r="B3670" i="8"/>
  <c r="B3671" i="8"/>
  <c r="B3672" i="8"/>
  <c r="B3673" i="8"/>
  <c r="D3673" i="8" s="1"/>
  <c r="B3674" i="8"/>
  <c r="B3675" i="8"/>
  <c r="B3676" i="8"/>
  <c r="B3677" i="8"/>
  <c r="D3677" i="8" s="1"/>
  <c r="B3678" i="8"/>
  <c r="B3679" i="8"/>
  <c r="B3680" i="8"/>
  <c r="B3681" i="8"/>
  <c r="D3681" i="8" s="1"/>
  <c r="B3682" i="8"/>
  <c r="B3683" i="8"/>
  <c r="B3684" i="8"/>
  <c r="B3685" i="8"/>
  <c r="D3685" i="8" s="1"/>
  <c r="B3686" i="8"/>
  <c r="B3687" i="8"/>
  <c r="B3688" i="8"/>
  <c r="B3689" i="8"/>
  <c r="D3689" i="8" s="1"/>
  <c r="B3690" i="8"/>
  <c r="B3691" i="8"/>
  <c r="B3692" i="8"/>
  <c r="B3693" i="8"/>
  <c r="D3693" i="8" s="1"/>
  <c r="B3694" i="8"/>
  <c r="B3695" i="8"/>
  <c r="B3696" i="8"/>
  <c r="B3697" i="8"/>
  <c r="D3697" i="8" s="1"/>
  <c r="B3698" i="8"/>
  <c r="B3699" i="8"/>
  <c r="B3700" i="8"/>
  <c r="B3701" i="8"/>
  <c r="D3701" i="8" s="1"/>
  <c r="B3702" i="8"/>
  <c r="B3703" i="8"/>
  <c r="B3704" i="8"/>
  <c r="B3705" i="8"/>
  <c r="D3705" i="8" s="1"/>
  <c r="B3706" i="8"/>
  <c r="B3707" i="8"/>
  <c r="B3708" i="8"/>
  <c r="B3709" i="8"/>
  <c r="D3709" i="8" s="1"/>
  <c r="B3710" i="8"/>
  <c r="B3711" i="8"/>
  <c r="B3712" i="8"/>
  <c r="B3713" i="8"/>
  <c r="D3713" i="8" s="1"/>
  <c r="B3714" i="8"/>
  <c r="B3715" i="8"/>
  <c r="B3716" i="8"/>
  <c r="B3717" i="8"/>
  <c r="D3717" i="8" s="1"/>
  <c r="B3718" i="8"/>
  <c r="B3719" i="8"/>
  <c r="B3720" i="8"/>
  <c r="B3721" i="8"/>
  <c r="D3721" i="8" s="1"/>
  <c r="B3722" i="8"/>
  <c r="B3723" i="8"/>
  <c r="B3724" i="8"/>
  <c r="B3725" i="8"/>
  <c r="D3725" i="8" s="1"/>
  <c r="B3726" i="8"/>
  <c r="B3727" i="8"/>
  <c r="B3728" i="8"/>
  <c r="B3729" i="8"/>
  <c r="D3729" i="8" s="1"/>
  <c r="B3730" i="8"/>
  <c r="B3731" i="8"/>
  <c r="B3732" i="8"/>
  <c r="B3733" i="8"/>
  <c r="D3733" i="8" s="1"/>
  <c r="B3734" i="8"/>
  <c r="B3735" i="8"/>
  <c r="B3736" i="8"/>
  <c r="B3737" i="8"/>
  <c r="D3737" i="8" s="1"/>
  <c r="B3738" i="8"/>
  <c r="B3739" i="8"/>
  <c r="B3740" i="8"/>
  <c r="B3741" i="8"/>
  <c r="D3741" i="8" s="1"/>
  <c r="B3742" i="8"/>
  <c r="B3743" i="8"/>
  <c r="B3744" i="8"/>
  <c r="B3745" i="8"/>
  <c r="D3745" i="8" s="1"/>
  <c r="B3746" i="8"/>
  <c r="B3747" i="8"/>
  <c r="B3748" i="8"/>
  <c r="B3749" i="8"/>
  <c r="D3749" i="8" s="1"/>
  <c r="B3750" i="8"/>
  <c r="B3751" i="8"/>
  <c r="B3752" i="8"/>
  <c r="B3753" i="8"/>
  <c r="D3753" i="8" s="1"/>
  <c r="B3754" i="8"/>
  <c r="B3755" i="8"/>
  <c r="B3756" i="8"/>
  <c r="B3757" i="8"/>
  <c r="D3757" i="8" s="1"/>
  <c r="B3758" i="8"/>
  <c r="B3759" i="8"/>
  <c r="B3760" i="8"/>
  <c r="B3761" i="8"/>
  <c r="D3761" i="8" s="1"/>
  <c r="B3762" i="8"/>
  <c r="B3763" i="8"/>
  <c r="B3764" i="8"/>
  <c r="B3765" i="8"/>
  <c r="D3765" i="8" s="1"/>
  <c r="B3766" i="8"/>
  <c r="B3767" i="8"/>
  <c r="B3768" i="8"/>
  <c r="B3769" i="8"/>
  <c r="D3769" i="8" s="1"/>
  <c r="B3770" i="8"/>
  <c r="B3771" i="8"/>
  <c r="B3772" i="8"/>
  <c r="B3773" i="8"/>
  <c r="D3773" i="8" s="1"/>
  <c r="B3774" i="8"/>
  <c r="B3775" i="8"/>
  <c r="B3776" i="8"/>
  <c r="B3777" i="8"/>
  <c r="D3777" i="8" s="1"/>
  <c r="B3778" i="8"/>
  <c r="B3779" i="8"/>
  <c r="B3780" i="8"/>
  <c r="B3781" i="8"/>
  <c r="D3781" i="8" s="1"/>
  <c r="B3782" i="8"/>
  <c r="B3783" i="8"/>
  <c r="B3784" i="8"/>
  <c r="B3785" i="8"/>
  <c r="D3785" i="8" s="1"/>
  <c r="B3786" i="8"/>
  <c r="B3787" i="8"/>
  <c r="B3788" i="8"/>
  <c r="B3789" i="8"/>
  <c r="D3789" i="8" s="1"/>
  <c r="B3790" i="8"/>
  <c r="B3791" i="8"/>
  <c r="B3792" i="8"/>
  <c r="B3793" i="8"/>
  <c r="D3793" i="8" s="1"/>
  <c r="B3794" i="8"/>
  <c r="B3795" i="8"/>
  <c r="B3796" i="8"/>
  <c r="B3797" i="8"/>
  <c r="D3797" i="8" s="1"/>
  <c r="B3798" i="8"/>
  <c r="B3799" i="8"/>
  <c r="B3800" i="8"/>
  <c r="B3801" i="8"/>
  <c r="D3801" i="8" s="1"/>
  <c r="B3802" i="8"/>
  <c r="B3803" i="8"/>
  <c r="B3804" i="8"/>
  <c r="B3805" i="8"/>
  <c r="D3805" i="8" s="1"/>
  <c r="B3806" i="8"/>
  <c r="B3807" i="8"/>
  <c r="B3808" i="8"/>
  <c r="B3809" i="8"/>
  <c r="D3809" i="8" s="1"/>
  <c r="B3810" i="8"/>
  <c r="B3811" i="8"/>
  <c r="B3812" i="8"/>
  <c r="B3813" i="8"/>
  <c r="D3813" i="8" s="1"/>
  <c r="B3814" i="8"/>
  <c r="B3815" i="8"/>
  <c r="B3816" i="8"/>
  <c r="B3817" i="8"/>
  <c r="D3817" i="8" s="1"/>
  <c r="B3818" i="8"/>
  <c r="B3819" i="8"/>
  <c r="B3820" i="8"/>
  <c r="B3821" i="8"/>
  <c r="D3821" i="8" s="1"/>
  <c r="B3822" i="8"/>
  <c r="B3823" i="8"/>
  <c r="B3824" i="8"/>
  <c r="B3825" i="8"/>
  <c r="D3825" i="8" s="1"/>
  <c r="B3826" i="8"/>
  <c r="B3827" i="8"/>
  <c r="B3828" i="8"/>
  <c r="B3829" i="8"/>
  <c r="D3829" i="8" s="1"/>
  <c r="B3830" i="8"/>
  <c r="B3831" i="8"/>
  <c r="B3832" i="8"/>
  <c r="B3833" i="8"/>
  <c r="D3833" i="8" s="1"/>
  <c r="B3834" i="8"/>
  <c r="B3835" i="8"/>
  <c r="B3836" i="8"/>
  <c r="B3837" i="8"/>
  <c r="D3837" i="8" s="1"/>
  <c r="B3838" i="8"/>
  <c r="B3839" i="8"/>
  <c r="B3840" i="8"/>
  <c r="B3841" i="8"/>
  <c r="D3841" i="8" s="1"/>
  <c r="B3842" i="8"/>
  <c r="B3843" i="8"/>
  <c r="B3844" i="8"/>
  <c r="B3845" i="8"/>
  <c r="D3845" i="8" s="1"/>
  <c r="B3846" i="8"/>
  <c r="B3847" i="8"/>
  <c r="B3848" i="8"/>
  <c r="B3849" i="8"/>
  <c r="D3849" i="8" s="1"/>
  <c r="B3850" i="8"/>
  <c r="B3851" i="8"/>
  <c r="B3852" i="8"/>
  <c r="B3853" i="8"/>
  <c r="D3853" i="8" s="1"/>
  <c r="B3854" i="8"/>
  <c r="B3855" i="8"/>
  <c r="B3856" i="8"/>
  <c r="B3857" i="8"/>
  <c r="D3857" i="8" s="1"/>
  <c r="B3858" i="8"/>
  <c r="B3859" i="8"/>
  <c r="B3860" i="8"/>
  <c r="B3861" i="8"/>
  <c r="D3861" i="8" s="1"/>
  <c r="B3862" i="8"/>
  <c r="B3863" i="8"/>
  <c r="B3864" i="8"/>
  <c r="B3865" i="8"/>
  <c r="D3865" i="8" s="1"/>
  <c r="B3866" i="8"/>
  <c r="B3867" i="8"/>
  <c r="B3868" i="8"/>
  <c r="B3869" i="8"/>
  <c r="D3869" i="8" s="1"/>
  <c r="B3870" i="8"/>
  <c r="B3871" i="8"/>
  <c r="B3872" i="8"/>
  <c r="B3873" i="8"/>
  <c r="D3873" i="8" s="1"/>
  <c r="B3874" i="8"/>
  <c r="B3875" i="8"/>
  <c r="B3876" i="8"/>
  <c r="B3877" i="8"/>
  <c r="D3877" i="8" s="1"/>
  <c r="B3878" i="8"/>
  <c r="B3879" i="8"/>
  <c r="B3880" i="8"/>
  <c r="B3881" i="8"/>
  <c r="D3881" i="8" s="1"/>
  <c r="B3882" i="8"/>
  <c r="B3883" i="8"/>
  <c r="B3884" i="8"/>
  <c r="B3885" i="8"/>
  <c r="D3885" i="8" s="1"/>
  <c r="B3886" i="8"/>
  <c r="B3887" i="8"/>
  <c r="B3888" i="8"/>
  <c r="B3889" i="8"/>
  <c r="D3889" i="8" s="1"/>
  <c r="B3890" i="8"/>
  <c r="B3891" i="8"/>
  <c r="B3892" i="8"/>
  <c r="B3893" i="8"/>
  <c r="D3893" i="8" s="1"/>
  <c r="B3894" i="8"/>
  <c r="B3895" i="8"/>
  <c r="B3896" i="8"/>
  <c r="B3897" i="8"/>
  <c r="D3897" i="8" s="1"/>
  <c r="B3898" i="8"/>
  <c r="B3899" i="8"/>
  <c r="B3900" i="8"/>
  <c r="B3901" i="8"/>
  <c r="D3901" i="8" s="1"/>
  <c r="B3902" i="8"/>
  <c r="B3903" i="8"/>
  <c r="B3904" i="8"/>
  <c r="B3905" i="8"/>
  <c r="D3905" i="8" s="1"/>
  <c r="B3906" i="8"/>
  <c r="B3907" i="8"/>
  <c r="B3908" i="8"/>
  <c r="B3909" i="8"/>
  <c r="D3909" i="8" s="1"/>
  <c r="B3910" i="8"/>
  <c r="B3911" i="8"/>
  <c r="B3912" i="8"/>
  <c r="B3913" i="8"/>
  <c r="D3913" i="8" s="1"/>
  <c r="B3914" i="8"/>
  <c r="B3915" i="8"/>
  <c r="B3916" i="8"/>
  <c r="B3917" i="8"/>
  <c r="D3917" i="8" s="1"/>
  <c r="B3918" i="8"/>
  <c r="B3919" i="8"/>
  <c r="B3920" i="8"/>
  <c r="B3921" i="8"/>
  <c r="D3921" i="8" s="1"/>
  <c r="B3922" i="8"/>
  <c r="B3923" i="8"/>
  <c r="B3924" i="8"/>
  <c r="B3925" i="8"/>
  <c r="D3925" i="8" s="1"/>
  <c r="B3926" i="8"/>
  <c r="B3927" i="8"/>
  <c r="B3928" i="8"/>
  <c r="B3929" i="8"/>
  <c r="D3929" i="8" s="1"/>
  <c r="B3930" i="8"/>
  <c r="B3931" i="8"/>
  <c r="B3932" i="8"/>
  <c r="B3933" i="8"/>
  <c r="D3933" i="8" s="1"/>
  <c r="B3934" i="8"/>
  <c r="B3935" i="8"/>
  <c r="B3936" i="8"/>
  <c r="B3937" i="8"/>
  <c r="D3937" i="8" s="1"/>
  <c r="B3938" i="8"/>
  <c r="B3939" i="8"/>
  <c r="B3940" i="8"/>
  <c r="B3941" i="8"/>
  <c r="D3941" i="8" s="1"/>
  <c r="B3942" i="8"/>
  <c r="B3943" i="8"/>
  <c r="B3944" i="8"/>
  <c r="B3945" i="8"/>
  <c r="D3945" i="8" s="1"/>
  <c r="B3946" i="8"/>
  <c r="B3947" i="8"/>
  <c r="B3948" i="8"/>
  <c r="B3949" i="8"/>
  <c r="D3949" i="8" s="1"/>
  <c r="B3950" i="8"/>
  <c r="B3951" i="8"/>
  <c r="B3952" i="8"/>
  <c r="B3953" i="8"/>
  <c r="D3953" i="8" s="1"/>
  <c r="B3954" i="8"/>
  <c r="B3955" i="8"/>
  <c r="B3956" i="8"/>
  <c r="B3957" i="8"/>
  <c r="D3957" i="8" s="1"/>
  <c r="B3958" i="8"/>
  <c r="B3959" i="8"/>
  <c r="B3960" i="8"/>
  <c r="B3961" i="8"/>
  <c r="D3961" i="8" s="1"/>
  <c r="B3962" i="8"/>
  <c r="B3963" i="8"/>
  <c r="B3964" i="8"/>
  <c r="B3965" i="8"/>
  <c r="D3965" i="8" s="1"/>
  <c r="B3966" i="8"/>
  <c r="B3967" i="8"/>
  <c r="B3968" i="8"/>
  <c r="B3969" i="8"/>
  <c r="D3969" i="8" s="1"/>
  <c r="B3970" i="8"/>
  <c r="B3971" i="8"/>
  <c r="B3972" i="8"/>
  <c r="B3973" i="8"/>
  <c r="D3973" i="8" s="1"/>
  <c r="B3974" i="8"/>
  <c r="B3975" i="8"/>
  <c r="B3976" i="8"/>
  <c r="B3977" i="8"/>
  <c r="D3977" i="8" s="1"/>
  <c r="B3978" i="8"/>
  <c r="B3979" i="8"/>
  <c r="B3980" i="8"/>
  <c r="B3981" i="8"/>
  <c r="D3981" i="8" s="1"/>
  <c r="B3982" i="8"/>
  <c r="B3983" i="8"/>
  <c r="B3984" i="8"/>
  <c r="B3985" i="8"/>
  <c r="D3985" i="8" s="1"/>
  <c r="B3986" i="8"/>
  <c r="B3987" i="8"/>
  <c r="B3988" i="8"/>
  <c r="B3989" i="8"/>
  <c r="D3989" i="8" s="1"/>
  <c r="B3990" i="8"/>
  <c r="B3991" i="8"/>
  <c r="B3992" i="8"/>
  <c r="B3993" i="8"/>
  <c r="D3993" i="8" s="1"/>
  <c r="B3994" i="8"/>
  <c r="B3995" i="8"/>
  <c r="B3996" i="8"/>
  <c r="B3997" i="8"/>
  <c r="D3997" i="8" s="1"/>
  <c r="B3998" i="8"/>
  <c r="B3999" i="8"/>
  <c r="B4000" i="8"/>
  <c r="B4001" i="8"/>
  <c r="D4001" i="8" s="1"/>
  <c r="B4002" i="8"/>
  <c r="B4003" i="8"/>
  <c r="B4004" i="8"/>
  <c r="B4005" i="8"/>
  <c r="D4005" i="8" s="1"/>
  <c r="B4006" i="8"/>
  <c r="B4007" i="8"/>
  <c r="B4008" i="8"/>
  <c r="B4009" i="8"/>
  <c r="D4009" i="8" s="1"/>
  <c r="B4010" i="8"/>
  <c r="B4011" i="8"/>
  <c r="B4012" i="8"/>
  <c r="B4013" i="8"/>
  <c r="D4013" i="8" s="1"/>
  <c r="B4014" i="8"/>
  <c r="B4015" i="8"/>
  <c r="B4016" i="8"/>
  <c r="B4017" i="8"/>
  <c r="D4017" i="8" s="1"/>
  <c r="B4018" i="8"/>
  <c r="B4019" i="8"/>
  <c r="B4020" i="8"/>
  <c r="B4021" i="8"/>
  <c r="D4021" i="8" s="1"/>
  <c r="B4022" i="8"/>
  <c r="B4023" i="8"/>
  <c r="B4024" i="8"/>
  <c r="B4025" i="8"/>
  <c r="D4025" i="8" s="1"/>
  <c r="B4026" i="8"/>
  <c r="B4027" i="8"/>
  <c r="B4028" i="8"/>
  <c r="B4029" i="8"/>
  <c r="D4029" i="8" s="1"/>
  <c r="B4030" i="8"/>
  <c r="B4031" i="8"/>
  <c r="B4032" i="8"/>
  <c r="B4033" i="8"/>
  <c r="D4033" i="8" s="1"/>
  <c r="B4034" i="8"/>
  <c r="B4035" i="8"/>
  <c r="B4036" i="8"/>
  <c r="B4037" i="8"/>
  <c r="D4037" i="8" s="1"/>
  <c r="B4038" i="8"/>
  <c r="B4039" i="8"/>
  <c r="B4040" i="8"/>
  <c r="B4041" i="8"/>
  <c r="D4041" i="8" s="1"/>
  <c r="B4042" i="8"/>
  <c r="B4043" i="8"/>
  <c r="B4044" i="8"/>
  <c r="B4045" i="8"/>
  <c r="D4045" i="8" s="1"/>
  <c r="B4046" i="8"/>
  <c r="B4047" i="8"/>
  <c r="B4048" i="8"/>
  <c r="B4049" i="8"/>
  <c r="D4049" i="8" s="1"/>
  <c r="B4050" i="8"/>
  <c r="B4051" i="8"/>
  <c r="B4052" i="8"/>
  <c r="B4053" i="8"/>
  <c r="D4053" i="8" s="1"/>
  <c r="B4054" i="8"/>
  <c r="B4055" i="8"/>
  <c r="B4056" i="8"/>
  <c r="B4057" i="8"/>
  <c r="D4057" i="8" s="1"/>
  <c r="B4058" i="8"/>
  <c r="B4059" i="8"/>
  <c r="B4060" i="8"/>
  <c r="B4061" i="8"/>
  <c r="D4061" i="8" s="1"/>
  <c r="B4062" i="8"/>
  <c r="B4063" i="8"/>
  <c r="B4064" i="8"/>
  <c r="B4065" i="8"/>
  <c r="D4065" i="8" s="1"/>
  <c r="B4066" i="8"/>
  <c r="B4067" i="8"/>
  <c r="B4068" i="8"/>
  <c r="B4069" i="8"/>
  <c r="D4069" i="8" s="1"/>
  <c r="B4070" i="8"/>
  <c r="B4071" i="8"/>
  <c r="B4072" i="8"/>
  <c r="B4073" i="8"/>
  <c r="D4073" i="8" s="1"/>
  <c r="B4074" i="8"/>
  <c r="B4075" i="8"/>
  <c r="B4076" i="8"/>
  <c r="B4077" i="8"/>
  <c r="D4077" i="8" s="1"/>
  <c r="B4078" i="8"/>
  <c r="B4079" i="8"/>
  <c r="B4080" i="8"/>
  <c r="B4081" i="8"/>
  <c r="D4081" i="8" s="1"/>
  <c r="B4082" i="8"/>
  <c r="B4083" i="8"/>
  <c r="B4084" i="8"/>
  <c r="B4085" i="8"/>
  <c r="D4085" i="8" s="1"/>
  <c r="B4086" i="8"/>
  <c r="B4087" i="8"/>
  <c r="B4088" i="8"/>
  <c r="B4089" i="8"/>
  <c r="D4089" i="8" s="1"/>
  <c r="B4090" i="8"/>
  <c r="B4091" i="8"/>
  <c r="B4092" i="8"/>
  <c r="B4093" i="8"/>
  <c r="D4093" i="8" s="1"/>
  <c r="B4094" i="8"/>
  <c r="B4095" i="8"/>
  <c r="B4096" i="8"/>
  <c r="B4097" i="8"/>
  <c r="D4097" i="8" s="1"/>
  <c r="B4098" i="8"/>
  <c r="B4099" i="8"/>
  <c r="B4100" i="8"/>
  <c r="B4101" i="8"/>
  <c r="D4101" i="8" s="1"/>
  <c r="B4102" i="8"/>
  <c r="B4103" i="8"/>
  <c r="B4104" i="8"/>
  <c r="B4105" i="8"/>
  <c r="D4105" i="8" s="1"/>
  <c r="B4106" i="8"/>
  <c r="B4107" i="8"/>
  <c r="B4108" i="8"/>
  <c r="B4109" i="8"/>
  <c r="D4109" i="8" s="1"/>
  <c r="B4110" i="8"/>
  <c r="B4111" i="8"/>
  <c r="B4112" i="8"/>
  <c r="B4113" i="8"/>
  <c r="D4113" i="8" s="1"/>
  <c r="B4114" i="8"/>
  <c r="B4115" i="8"/>
  <c r="B4116" i="8"/>
  <c r="B4117" i="8"/>
  <c r="D4117" i="8" s="1"/>
  <c r="B4118" i="8"/>
  <c r="B4119" i="8"/>
  <c r="B4120" i="8"/>
  <c r="B4121" i="8"/>
  <c r="D4121" i="8" s="1"/>
  <c r="B4122" i="8"/>
  <c r="B4123" i="8"/>
  <c r="B4124" i="8"/>
  <c r="B4125" i="8"/>
  <c r="D4125" i="8" s="1"/>
  <c r="B4126" i="8"/>
  <c r="B4127" i="8"/>
  <c r="B4128" i="8"/>
  <c r="B4129" i="8"/>
  <c r="D4129" i="8" s="1"/>
  <c r="B4130" i="8"/>
  <c r="B4131" i="8"/>
  <c r="B4132" i="8"/>
  <c r="B4133" i="8"/>
  <c r="D4133" i="8" s="1"/>
  <c r="B4134" i="8"/>
  <c r="B4135" i="8"/>
  <c r="B4136" i="8"/>
  <c r="B4137" i="8"/>
  <c r="D4137" i="8" s="1"/>
  <c r="B4138" i="8"/>
  <c r="B4139" i="8"/>
  <c r="B4140" i="8"/>
  <c r="B4141" i="8"/>
  <c r="D4141" i="8" s="1"/>
  <c r="B4142" i="8"/>
  <c r="B4143" i="8"/>
  <c r="B4144" i="8"/>
  <c r="B4145" i="8"/>
  <c r="D4145" i="8" s="1"/>
  <c r="B4146" i="8"/>
  <c r="B4147" i="8"/>
  <c r="B4148" i="8"/>
  <c r="B4149" i="8"/>
  <c r="D4149" i="8" s="1"/>
  <c r="B4150" i="8"/>
  <c r="B4151" i="8"/>
  <c r="B4152" i="8"/>
  <c r="B4153" i="8"/>
  <c r="D4153" i="8" s="1"/>
  <c r="B4154" i="8"/>
  <c r="B4155" i="8"/>
  <c r="B4156" i="8"/>
  <c r="B4157" i="8"/>
  <c r="D4157" i="8" s="1"/>
  <c r="B4158" i="8"/>
  <c r="B4159" i="8"/>
  <c r="B4160" i="8"/>
  <c r="B4161" i="8"/>
  <c r="D4161" i="8" s="1"/>
  <c r="B4162" i="8"/>
  <c r="B4163" i="8"/>
  <c r="B4164" i="8"/>
  <c r="B4165" i="8"/>
  <c r="D4165" i="8" s="1"/>
  <c r="B4166" i="8"/>
  <c r="B4167" i="8"/>
  <c r="B4168" i="8"/>
  <c r="B4169" i="8"/>
  <c r="D4169" i="8" s="1"/>
  <c r="B4170" i="8"/>
  <c r="B4171" i="8"/>
  <c r="B4172" i="8"/>
  <c r="B4173" i="8"/>
  <c r="D4173" i="8" s="1"/>
  <c r="B4174" i="8"/>
  <c r="B4175" i="8"/>
  <c r="B4176" i="8"/>
  <c r="B4177" i="8"/>
  <c r="D4177" i="8" s="1"/>
  <c r="B4178" i="8"/>
  <c r="B4179" i="8"/>
  <c r="B4180" i="8"/>
  <c r="B4181" i="8"/>
  <c r="D4181" i="8" s="1"/>
  <c r="B4182" i="8"/>
  <c r="B4183" i="8"/>
  <c r="B4184" i="8"/>
  <c r="B4185" i="8"/>
  <c r="D4185" i="8" s="1"/>
  <c r="B4186" i="8"/>
  <c r="B4187" i="8"/>
  <c r="B4188" i="8"/>
  <c r="B4189" i="8"/>
  <c r="D4189" i="8" s="1"/>
  <c r="B4190" i="8"/>
  <c r="B4191" i="8"/>
  <c r="B4192" i="8"/>
  <c r="B4193" i="8"/>
  <c r="D4193" i="8" s="1"/>
  <c r="B4194" i="8"/>
  <c r="B4195" i="8"/>
  <c r="B4196" i="8"/>
  <c r="B4197" i="8"/>
  <c r="D4197" i="8" s="1"/>
  <c r="B4198" i="8"/>
  <c r="B4199" i="8"/>
  <c r="B4200" i="8"/>
  <c r="B4201" i="8"/>
  <c r="D4201" i="8" s="1"/>
  <c r="B4202" i="8"/>
  <c r="B4203" i="8"/>
  <c r="B4204" i="8"/>
  <c r="B4205" i="8"/>
  <c r="D4205" i="8" s="1"/>
  <c r="B4206" i="8"/>
  <c r="B4207" i="8"/>
  <c r="B4208" i="8"/>
  <c r="B4209" i="8"/>
  <c r="D4209" i="8" s="1"/>
  <c r="B4210" i="8"/>
  <c r="B4211" i="8"/>
  <c r="B4212" i="8"/>
  <c r="B4213" i="8"/>
  <c r="D4213" i="8" s="1"/>
  <c r="B4214" i="8"/>
  <c r="B4215" i="8"/>
  <c r="B4216" i="8"/>
  <c r="B4217" i="8"/>
  <c r="D4217" i="8" s="1"/>
  <c r="B4218" i="8"/>
  <c r="B4219" i="8"/>
  <c r="B4220" i="8"/>
  <c r="B4221" i="8"/>
  <c r="D4221" i="8" s="1"/>
  <c r="B4222" i="8"/>
  <c r="B4223" i="8"/>
  <c r="B4224" i="8"/>
  <c r="B4225" i="8"/>
  <c r="D4225" i="8" s="1"/>
  <c r="B4226" i="8"/>
  <c r="B4227" i="8"/>
  <c r="B4228" i="8"/>
  <c r="B4229" i="8"/>
  <c r="D4229" i="8" s="1"/>
  <c r="B4230" i="8"/>
  <c r="B4231" i="8"/>
  <c r="B4232" i="8"/>
  <c r="B4233" i="8"/>
  <c r="D4233" i="8" s="1"/>
  <c r="B4234" i="8"/>
  <c r="B4235" i="8"/>
  <c r="B4236" i="8"/>
  <c r="B4237" i="8"/>
  <c r="D4237" i="8" s="1"/>
  <c r="B4238" i="8"/>
  <c r="B4239" i="8"/>
  <c r="B4240" i="8"/>
  <c r="B4241" i="8"/>
  <c r="D4241" i="8" s="1"/>
  <c r="B4242" i="8"/>
  <c r="B4243" i="8"/>
  <c r="B4244" i="8"/>
  <c r="B4245" i="8"/>
  <c r="D4245" i="8" s="1"/>
  <c r="B4246" i="8"/>
  <c r="B4247" i="8"/>
  <c r="B4248" i="8"/>
  <c r="B4249" i="8"/>
  <c r="D4249" i="8" s="1"/>
  <c r="B4250" i="8"/>
  <c r="B4251" i="8"/>
  <c r="B4252" i="8"/>
  <c r="B4253" i="8"/>
  <c r="D4253" i="8" s="1"/>
  <c r="B4254" i="8"/>
  <c r="B4255" i="8"/>
  <c r="B4256" i="8"/>
  <c r="B4257" i="8"/>
  <c r="D4257" i="8" s="1"/>
  <c r="B4258" i="8"/>
  <c r="B4259" i="8"/>
  <c r="B4260" i="8"/>
  <c r="B4261" i="8"/>
  <c r="D4261" i="8" s="1"/>
  <c r="B4262" i="8"/>
  <c r="B4263" i="8"/>
  <c r="B4264" i="8"/>
  <c r="B4265" i="8"/>
  <c r="D4265" i="8" s="1"/>
  <c r="B4266" i="8"/>
  <c r="B4267" i="8"/>
  <c r="B4268" i="8"/>
  <c r="B4269" i="8"/>
  <c r="D4269" i="8" s="1"/>
  <c r="B4270" i="8"/>
  <c r="B4271" i="8"/>
  <c r="B4272" i="8"/>
  <c r="B4273" i="8"/>
  <c r="D4273" i="8" s="1"/>
  <c r="B4274" i="8"/>
  <c r="B4275" i="8"/>
  <c r="B4276" i="8"/>
  <c r="B4277" i="8"/>
  <c r="D4277" i="8" s="1"/>
  <c r="B4278" i="8"/>
  <c r="B4279" i="8"/>
  <c r="B4280" i="8"/>
  <c r="B4281" i="8"/>
  <c r="D4281" i="8" s="1"/>
  <c r="B4282" i="8"/>
  <c r="B4283" i="8"/>
  <c r="B4284" i="8"/>
  <c r="B4285" i="8"/>
  <c r="D4285" i="8" s="1"/>
  <c r="B4286" i="8"/>
  <c r="B4287" i="8"/>
  <c r="B4288" i="8"/>
  <c r="B4289" i="8"/>
  <c r="D4289" i="8" s="1"/>
  <c r="B4290" i="8"/>
  <c r="B4291" i="8"/>
  <c r="B4292" i="8"/>
  <c r="B4293" i="8"/>
  <c r="D4293" i="8" s="1"/>
  <c r="B4294" i="8"/>
  <c r="B4295" i="8"/>
  <c r="B4296" i="8"/>
  <c r="B4297" i="8"/>
  <c r="D4297" i="8" s="1"/>
  <c r="B4298" i="8"/>
  <c r="B4299" i="8"/>
  <c r="B4300" i="8"/>
  <c r="B4301" i="8"/>
  <c r="D4301" i="8" s="1"/>
  <c r="B4302" i="8"/>
  <c r="B4303" i="8"/>
  <c r="B4304" i="8"/>
  <c r="B4305" i="8"/>
  <c r="D4305" i="8" s="1"/>
  <c r="B4306" i="8"/>
  <c r="B4307" i="8"/>
  <c r="B4308" i="8"/>
  <c r="B4309" i="8"/>
  <c r="D4309" i="8" s="1"/>
  <c r="B4310" i="8"/>
  <c r="B4311" i="8"/>
  <c r="B4312" i="8"/>
  <c r="B4313" i="8"/>
  <c r="D4313" i="8" s="1"/>
  <c r="B4314" i="8"/>
  <c r="B4315" i="8"/>
  <c r="B4316" i="8"/>
  <c r="B4317" i="8"/>
  <c r="D4317" i="8" s="1"/>
  <c r="B4318" i="8"/>
  <c r="B4319" i="8"/>
  <c r="B4320" i="8"/>
  <c r="B4321" i="8"/>
  <c r="D4321" i="8" s="1"/>
  <c r="B4322" i="8"/>
  <c r="B4323" i="8"/>
  <c r="B4324" i="8"/>
  <c r="B4325" i="8"/>
  <c r="D4325" i="8" s="1"/>
  <c r="B4326" i="8"/>
  <c r="B4327" i="8"/>
  <c r="B4328" i="8"/>
  <c r="B4329" i="8"/>
  <c r="D4329" i="8" s="1"/>
  <c r="B4330" i="8"/>
  <c r="B4331" i="8"/>
  <c r="B4332" i="8"/>
  <c r="B4333" i="8"/>
  <c r="D4333" i="8" s="1"/>
  <c r="B4334" i="8"/>
  <c r="B4335" i="8"/>
  <c r="B4336" i="8"/>
  <c r="B4337" i="8"/>
  <c r="D4337" i="8" s="1"/>
  <c r="B4338" i="8"/>
  <c r="B4339" i="8"/>
  <c r="B4340" i="8"/>
  <c r="B4341" i="8"/>
  <c r="D4341" i="8" s="1"/>
  <c r="B4342" i="8"/>
  <c r="B4343" i="8"/>
  <c r="B4344" i="8"/>
  <c r="B4345" i="8"/>
  <c r="D4345" i="8" s="1"/>
  <c r="B4346" i="8"/>
  <c r="B4347" i="8"/>
  <c r="B4348" i="8"/>
  <c r="B4349" i="8"/>
  <c r="D4349" i="8" s="1"/>
  <c r="B4350" i="8"/>
  <c r="B4351" i="8"/>
  <c r="B4352" i="8"/>
  <c r="B4353" i="8"/>
  <c r="D4353" i="8" s="1"/>
  <c r="B4354" i="8"/>
  <c r="B4355" i="8"/>
  <c r="B4356" i="8"/>
  <c r="B4357" i="8"/>
  <c r="D4357" i="8" s="1"/>
  <c r="B4358" i="8"/>
  <c r="B4359" i="8"/>
  <c r="B4360" i="8"/>
  <c r="B4361" i="8"/>
  <c r="D4361" i="8" s="1"/>
  <c r="B4362" i="8"/>
  <c r="B4363" i="8"/>
  <c r="B4364" i="8"/>
  <c r="B4365" i="8"/>
  <c r="D4365" i="8" s="1"/>
  <c r="B4366" i="8"/>
  <c r="B4367" i="8"/>
  <c r="B4368" i="8"/>
  <c r="B4369" i="8"/>
  <c r="D4369" i="8" s="1"/>
  <c r="B4370" i="8"/>
  <c r="B4371" i="8"/>
  <c r="B4372" i="8"/>
  <c r="B4373" i="8"/>
  <c r="D4373" i="8" s="1"/>
  <c r="B4374" i="8"/>
  <c r="B4375" i="8"/>
  <c r="B4376" i="8"/>
  <c r="B4377" i="8"/>
  <c r="D4377" i="8" s="1"/>
  <c r="B4378" i="8"/>
  <c r="B4379" i="8"/>
  <c r="B4380" i="8"/>
  <c r="B4381" i="8"/>
  <c r="D4381" i="8" s="1"/>
  <c r="B4382" i="8"/>
  <c r="B4383" i="8"/>
  <c r="B4384" i="8"/>
  <c r="B4385" i="8"/>
  <c r="D4385" i="8" s="1"/>
  <c r="B4386" i="8"/>
  <c r="B4387" i="8"/>
  <c r="B4388" i="8"/>
  <c r="B4389" i="8"/>
  <c r="D4389" i="8" s="1"/>
  <c r="B4390" i="8"/>
  <c r="B4391" i="8"/>
  <c r="B4392" i="8"/>
  <c r="B4393" i="8"/>
  <c r="D4393" i="8" s="1"/>
  <c r="B4394" i="8"/>
  <c r="B4395" i="8"/>
  <c r="B4396" i="8"/>
  <c r="B4397" i="8"/>
  <c r="D4397" i="8" s="1"/>
  <c r="B4398" i="8"/>
  <c r="B4399" i="8"/>
  <c r="B4400" i="8"/>
  <c r="B4401" i="8"/>
  <c r="D4401" i="8" s="1"/>
  <c r="B4402" i="8"/>
  <c r="B4403" i="8"/>
  <c r="B4404" i="8"/>
  <c r="B4405" i="8"/>
  <c r="D4405" i="8" s="1"/>
  <c r="B4406" i="8"/>
  <c r="B4407" i="8"/>
  <c r="B4408" i="8"/>
  <c r="B4409" i="8"/>
  <c r="D4409" i="8" s="1"/>
  <c r="B4410" i="8"/>
  <c r="B4411" i="8"/>
  <c r="B4412" i="8"/>
  <c r="B4413" i="8"/>
  <c r="D4413" i="8" s="1"/>
  <c r="B4414" i="8"/>
  <c r="B4415" i="8"/>
  <c r="B4416" i="8"/>
  <c r="B4417" i="8"/>
  <c r="D4417" i="8" s="1"/>
  <c r="B4418" i="8"/>
  <c r="B4419" i="8"/>
  <c r="B4420" i="8"/>
  <c r="B4421" i="8"/>
  <c r="D4421" i="8" s="1"/>
  <c r="B4422" i="8"/>
  <c r="B4423" i="8"/>
  <c r="B4424" i="8"/>
  <c r="B4425" i="8"/>
  <c r="D4425" i="8" s="1"/>
  <c r="B4426" i="8"/>
  <c r="B4427" i="8"/>
  <c r="B4428" i="8"/>
  <c r="B4429" i="8"/>
  <c r="D4429" i="8" s="1"/>
  <c r="B4430" i="8"/>
  <c r="B4431" i="8"/>
  <c r="B4432" i="8"/>
  <c r="B4433" i="8"/>
  <c r="D4433" i="8" s="1"/>
  <c r="B4434" i="8"/>
  <c r="B4435" i="8"/>
  <c r="B4436" i="8"/>
  <c r="B4437" i="8"/>
  <c r="D4437" i="8" s="1"/>
  <c r="B4438" i="8"/>
  <c r="B4439" i="8"/>
  <c r="B4440" i="8"/>
  <c r="B4441" i="8"/>
  <c r="D4441" i="8" s="1"/>
  <c r="B4442" i="8"/>
  <c r="B4443" i="8"/>
  <c r="B4444" i="8"/>
  <c r="B4445" i="8"/>
  <c r="D4445" i="8" s="1"/>
  <c r="B4446" i="8"/>
  <c r="B4447" i="8"/>
  <c r="B4448" i="8"/>
  <c r="B4449" i="8"/>
  <c r="D4449" i="8" s="1"/>
  <c r="B4450" i="8"/>
  <c r="B4451" i="8"/>
  <c r="B4452" i="8"/>
  <c r="B4453" i="8"/>
  <c r="D4453" i="8" s="1"/>
  <c r="B4454" i="8"/>
  <c r="B4455" i="8"/>
  <c r="B4456" i="8"/>
  <c r="B4457" i="8"/>
  <c r="D4457" i="8" s="1"/>
  <c r="B4458" i="8"/>
  <c r="B4459" i="8"/>
  <c r="B4460" i="8"/>
  <c r="B4461" i="8"/>
  <c r="D4461" i="8" s="1"/>
  <c r="B4462" i="8"/>
  <c r="B4463" i="8"/>
  <c r="B4464" i="8"/>
  <c r="B4465" i="8"/>
  <c r="D4465" i="8" s="1"/>
  <c r="B4466" i="8"/>
  <c r="B4467" i="8"/>
  <c r="B4468" i="8"/>
  <c r="B4469" i="8"/>
  <c r="D4469" i="8" s="1"/>
  <c r="B4470" i="8"/>
  <c r="B4471" i="8"/>
  <c r="B4472" i="8"/>
  <c r="B4473" i="8"/>
  <c r="D4473" i="8" s="1"/>
  <c r="B4474" i="8"/>
  <c r="B4475" i="8"/>
  <c r="B4476" i="8"/>
  <c r="B4477" i="8"/>
  <c r="D4477" i="8" s="1"/>
  <c r="B4478" i="8"/>
  <c r="B4479" i="8"/>
  <c r="B4480" i="8"/>
  <c r="B4481" i="8"/>
  <c r="D4481" i="8" s="1"/>
  <c r="B4482" i="8"/>
  <c r="B4483" i="8"/>
  <c r="B4484" i="8"/>
  <c r="B4485" i="8"/>
  <c r="D4485" i="8" s="1"/>
  <c r="B4486" i="8"/>
  <c r="B4487" i="8"/>
  <c r="B4488" i="8"/>
  <c r="B4489" i="8"/>
  <c r="D4489" i="8" s="1"/>
  <c r="B4490" i="8"/>
  <c r="B4491" i="8"/>
  <c r="B4492" i="8"/>
  <c r="B4493" i="8"/>
  <c r="D4493" i="8" s="1"/>
  <c r="B4494" i="8"/>
  <c r="B4495" i="8"/>
  <c r="B4496" i="8"/>
  <c r="B4497" i="8"/>
  <c r="D4497" i="8" s="1"/>
  <c r="B4498" i="8"/>
  <c r="B4499" i="8"/>
  <c r="B4500" i="8"/>
  <c r="B4501" i="8"/>
  <c r="D4501" i="8" s="1"/>
  <c r="B4502" i="8"/>
  <c r="B4503" i="8"/>
  <c r="B4504" i="8"/>
  <c r="B4505" i="8"/>
  <c r="D4505" i="8" s="1"/>
  <c r="B4506" i="8"/>
  <c r="B4507" i="8"/>
  <c r="B4508" i="8"/>
  <c r="B4509" i="8"/>
  <c r="D4509" i="8" s="1"/>
  <c r="B4510" i="8"/>
  <c r="B4511" i="8"/>
  <c r="B4512" i="8"/>
  <c r="B4513" i="8"/>
  <c r="D4513" i="8" s="1"/>
  <c r="B4514" i="8"/>
  <c r="B4515" i="8"/>
  <c r="B4516" i="8"/>
  <c r="B4517" i="8"/>
  <c r="D4517" i="8" s="1"/>
  <c r="B4518" i="8"/>
  <c r="B4519" i="8"/>
  <c r="B4520" i="8"/>
  <c r="B4521" i="8"/>
  <c r="D4521" i="8" s="1"/>
  <c r="B4522" i="8"/>
  <c r="B4523" i="8"/>
  <c r="B4524" i="8"/>
  <c r="B4525" i="8"/>
  <c r="D4525" i="8" s="1"/>
  <c r="B4526" i="8"/>
  <c r="B4527" i="8"/>
  <c r="B4528" i="8"/>
  <c r="B4529" i="8"/>
  <c r="D4529" i="8" s="1"/>
  <c r="B4530" i="8"/>
  <c r="B4531" i="8"/>
  <c r="B4532" i="8"/>
  <c r="B4533" i="8"/>
  <c r="D4533" i="8" s="1"/>
  <c r="B4534" i="8"/>
  <c r="B4535" i="8"/>
  <c r="B4536" i="8"/>
  <c r="B4537" i="8"/>
  <c r="D4537" i="8" s="1"/>
  <c r="B4538" i="8"/>
  <c r="B4539" i="8"/>
  <c r="B4540" i="8"/>
  <c r="B4541" i="8"/>
  <c r="D4541" i="8" s="1"/>
  <c r="B4542" i="8"/>
  <c r="B4543" i="8"/>
  <c r="B4544" i="8"/>
  <c r="B4545" i="8"/>
  <c r="D4545" i="8" s="1"/>
  <c r="B4546" i="8"/>
  <c r="B4547" i="8"/>
  <c r="B4548" i="8"/>
  <c r="B4549" i="8"/>
  <c r="D4549" i="8" s="1"/>
  <c r="B4550" i="8"/>
  <c r="B4551" i="8"/>
  <c r="B4552" i="8"/>
  <c r="B4553" i="8"/>
  <c r="D4553" i="8" s="1"/>
  <c r="B4554" i="8"/>
  <c r="B4555" i="8"/>
  <c r="B4556" i="8"/>
  <c r="B4557" i="8"/>
  <c r="D4557" i="8" s="1"/>
  <c r="B4558" i="8"/>
  <c r="B4559" i="8"/>
  <c r="B4560" i="8"/>
  <c r="B4561" i="8"/>
  <c r="D4561" i="8" s="1"/>
  <c r="B4562" i="8"/>
  <c r="B4563" i="8"/>
  <c r="B4564" i="8"/>
  <c r="B4565" i="8"/>
  <c r="D4565" i="8" s="1"/>
  <c r="B4566" i="8"/>
  <c r="B4567" i="8"/>
  <c r="B4568" i="8"/>
  <c r="B4569" i="8"/>
  <c r="D4569" i="8" s="1"/>
  <c r="B4570" i="8"/>
  <c r="B4571" i="8"/>
  <c r="B4572" i="8"/>
  <c r="B4573" i="8"/>
  <c r="D4573" i="8" s="1"/>
  <c r="B4574" i="8"/>
  <c r="B4575" i="8"/>
  <c r="B4576" i="8"/>
  <c r="B4577" i="8"/>
  <c r="D4577" i="8" s="1"/>
  <c r="B4578" i="8"/>
  <c r="B4579" i="8"/>
  <c r="B4580" i="8"/>
  <c r="B4581" i="8"/>
  <c r="D4581" i="8" s="1"/>
  <c r="B4582" i="8"/>
  <c r="B4583" i="8"/>
  <c r="B4584" i="8"/>
  <c r="B4585" i="8"/>
  <c r="D4585" i="8" s="1"/>
  <c r="B4586" i="8"/>
  <c r="B4587" i="8"/>
  <c r="B4588" i="8"/>
  <c r="B4589" i="8"/>
  <c r="D4589" i="8" s="1"/>
  <c r="B4590" i="8"/>
  <c r="B4591" i="8"/>
  <c r="B4592" i="8"/>
  <c r="B4593" i="8"/>
  <c r="D4593" i="8" s="1"/>
  <c r="B4594" i="8"/>
  <c r="B4595" i="8"/>
  <c r="B4596" i="8"/>
  <c r="B4597" i="8"/>
  <c r="D4597" i="8" s="1"/>
  <c r="B4598" i="8"/>
  <c r="B4599" i="8"/>
  <c r="B4600" i="8"/>
  <c r="B4601" i="8"/>
  <c r="D4601" i="8" s="1"/>
  <c r="B4602" i="8"/>
  <c r="B4603" i="8"/>
  <c r="B4604" i="8"/>
  <c r="B4605" i="8"/>
  <c r="D4605" i="8" s="1"/>
  <c r="B4606" i="8"/>
  <c r="B4607" i="8"/>
  <c r="B4608" i="8"/>
  <c r="B4609" i="8"/>
  <c r="D4609" i="8" s="1"/>
  <c r="B4610" i="8"/>
  <c r="B4611" i="8"/>
  <c r="B4612" i="8"/>
  <c r="B4613" i="8"/>
  <c r="D4613" i="8" s="1"/>
  <c r="B4614" i="8"/>
  <c r="B4615" i="8"/>
  <c r="B4616" i="8"/>
  <c r="B4617" i="8"/>
  <c r="D4617" i="8" s="1"/>
  <c r="B4618" i="8"/>
  <c r="B4619" i="8"/>
  <c r="B4620" i="8"/>
  <c r="B4621" i="8"/>
  <c r="D4621" i="8" s="1"/>
  <c r="B4622" i="8"/>
  <c r="B4623" i="8"/>
  <c r="B4624" i="8"/>
  <c r="B4625" i="8"/>
  <c r="D4625" i="8" s="1"/>
  <c r="B4626" i="8"/>
  <c r="B4627" i="8"/>
  <c r="B4628" i="8"/>
  <c r="B4629" i="8"/>
  <c r="D4629" i="8" s="1"/>
  <c r="B4630" i="8"/>
  <c r="B4631" i="8"/>
  <c r="B4632" i="8"/>
  <c r="B4633" i="8"/>
  <c r="D4633" i="8" s="1"/>
  <c r="B4634" i="8"/>
  <c r="B4635" i="8"/>
  <c r="B4636" i="8"/>
  <c r="B4637" i="8"/>
  <c r="D4637" i="8" s="1"/>
  <c r="B4638" i="8"/>
  <c r="B4639" i="8"/>
  <c r="B4640" i="8"/>
  <c r="B4641" i="8"/>
  <c r="D4641" i="8" s="1"/>
  <c r="B4642" i="8"/>
  <c r="B4643" i="8"/>
  <c r="B4644" i="8"/>
  <c r="B4645" i="8"/>
  <c r="D4645" i="8" s="1"/>
  <c r="B4646" i="8"/>
  <c r="B4647" i="8"/>
  <c r="B4648" i="8"/>
  <c r="B4649" i="8"/>
  <c r="D4649" i="8" s="1"/>
  <c r="B4650" i="8"/>
  <c r="B4651" i="8"/>
  <c r="B4652" i="8"/>
  <c r="B4653" i="8"/>
  <c r="D4653" i="8" s="1"/>
  <c r="B4654" i="8"/>
  <c r="B4655" i="8"/>
  <c r="B4656" i="8"/>
  <c r="B4657" i="8"/>
  <c r="D4657" i="8" s="1"/>
  <c r="B4658" i="8"/>
  <c r="B4659" i="8"/>
  <c r="B4660" i="8"/>
  <c r="B4661" i="8"/>
  <c r="D4661" i="8" s="1"/>
  <c r="B4662" i="8"/>
  <c r="B4663" i="8"/>
  <c r="B4664" i="8"/>
  <c r="B4665" i="8"/>
  <c r="D4665" i="8" s="1"/>
  <c r="B4666" i="8"/>
  <c r="B4667" i="8"/>
  <c r="B4668" i="8"/>
  <c r="B4669" i="8"/>
  <c r="D4669" i="8" s="1"/>
  <c r="B4670" i="8"/>
  <c r="B4671" i="8"/>
  <c r="B4672" i="8"/>
  <c r="B4673" i="8"/>
  <c r="D4673" i="8" s="1"/>
  <c r="B4674" i="8"/>
  <c r="B4675" i="8"/>
  <c r="B4676" i="8"/>
  <c r="B4677" i="8"/>
  <c r="D4677" i="8" s="1"/>
  <c r="B4678" i="8"/>
  <c r="B4679" i="8"/>
  <c r="B4680" i="8"/>
  <c r="B4681" i="8"/>
  <c r="D4681" i="8" s="1"/>
  <c r="B4682" i="8"/>
  <c r="B4683" i="8"/>
  <c r="B4684" i="8"/>
  <c r="B4685" i="8"/>
  <c r="D4685" i="8" s="1"/>
  <c r="B4686" i="8"/>
  <c r="B4687" i="8"/>
  <c r="B4688" i="8"/>
  <c r="B4689" i="8"/>
  <c r="D4689" i="8" s="1"/>
  <c r="B4690" i="8"/>
  <c r="B4691" i="8"/>
  <c r="B4692" i="8"/>
  <c r="B4693" i="8"/>
  <c r="D4693" i="8" s="1"/>
  <c r="B4694" i="8"/>
  <c r="B4695" i="8"/>
  <c r="B4696" i="8"/>
  <c r="B4697" i="8"/>
  <c r="D4697" i="8" s="1"/>
  <c r="B4698" i="8"/>
  <c r="B4699" i="8"/>
  <c r="B4700" i="8"/>
  <c r="B4701" i="8"/>
  <c r="D4701" i="8" s="1"/>
  <c r="B4702" i="8"/>
  <c r="B4703" i="8"/>
  <c r="B4704" i="8"/>
  <c r="B4705" i="8"/>
  <c r="D4705" i="8" s="1"/>
  <c r="B4706" i="8"/>
  <c r="B4707" i="8"/>
  <c r="B4708" i="8"/>
  <c r="B4709" i="8"/>
  <c r="D4709" i="8" s="1"/>
  <c r="B4710" i="8"/>
  <c r="B4711" i="8"/>
  <c r="B4712" i="8"/>
  <c r="B4713" i="8"/>
  <c r="D4713" i="8" s="1"/>
  <c r="B4714" i="8"/>
  <c r="B4715" i="8"/>
  <c r="B4716" i="8"/>
  <c r="B4717" i="8"/>
  <c r="D4717" i="8" s="1"/>
  <c r="B4718" i="8"/>
  <c r="B4719" i="8"/>
  <c r="B4720" i="8"/>
  <c r="B4721" i="8"/>
  <c r="D4721" i="8" s="1"/>
  <c r="B4722" i="8"/>
  <c r="B4723" i="8"/>
  <c r="B4724" i="8"/>
  <c r="B4725" i="8"/>
  <c r="D4725" i="8" s="1"/>
  <c r="B4726" i="8"/>
  <c r="B4727" i="8"/>
  <c r="B4728" i="8"/>
  <c r="B4729" i="8"/>
  <c r="D4729" i="8" s="1"/>
  <c r="B4730" i="8"/>
  <c r="B4731" i="8"/>
  <c r="B4732" i="8"/>
  <c r="B4733" i="8"/>
  <c r="D4733" i="8" s="1"/>
  <c r="B4734" i="8"/>
  <c r="B4735" i="8"/>
  <c r="B4736" i="8"/>
  <c r="B4737" i="8"/>
  <c r="D4737" i="8" s="1"/>
  <c r="B4738" i="8"/>
  <c r="B4739" i="8"/>
  <c r="B4740" i="8"/>
  <c r="B4741" i="8"/>
  <c r="D4741" i="8" s="1"/>
  <c r="B4742" i="8"/>
  <c r="B4743" i="8"/>
  <c r="B4744" i="8"/>
  <c r="B4745" i="8"/>
  <c r="D4745" i="8" s="1"/>
  <c r="B4746" i="8"/>
  <c r="B4747" i="8"/>
  <c r="B4748" i="8"/>
  <c r="B4749" i="8"/>
  <c r="D4749" i="8" s="1"/>
  <c r="B4750" i="8"/>
  <c r="B4751" i="8"/>
  <c r="B4752" i="8"/>
  <c r="B4753" i="8"/>
  <c r="D4753" i="8" s="1"/>
  <c r="B4754" i="8"/>
  <c r="B4755" i="8"/>
  <c r="B4756" i="8"/>
  <c r="B4757" i="8"/>
  <c r="D4757" i="8" s="1"/>
  <c r="B4758" i="8"/>
  <c r="B4759" i="8"/>
  <c r="B4760" i="8"/>
  <c r="B4761" i="8"/>
  <c r="D4761" i="8" s="1"/>
  <c r="B4762" i="8"/>
  <c r="B4763" i="8"/>
  <c r="B4764" i="8"/>
  <c r="B4765" i="8"/>
  <c r="D4765" i="8" s="1"/>
  <c r="B4766" i="8"/>
  <c r="B4767" i="8"/>
  <c r="B4768" i="8"/>
  <c r="B4769" i="8"/>
  <c r="D4769" i="8" s="1"/>
  <c r="B4770" i="8"/>
  <c r="B4771" i="8"/>
  <c r="B4772" i="8"/>
  <c r="B4773" i="8"/>
  <c r="D4773" i="8" s="1"/>
  <c r="B4774" i="8"/>
  <c r="B4775" i="8"/>
  <c r="B4776" i="8"/>
  <c r="B4777" i="8"/>
  <c r="D4777" i="8" s="1"/>
  <c r="B4778" i="8"/>
  <c r="B4779" i="8"/>
  <c r="B4780" i="8"/>
  <c r="B4781" i="8"/>
  <c r="D4781" i="8" s="1"/>
  <c r="B4782" i="8"/>
  <c r="B4783" i="8"/>
  <c r="B4784" i="8"/>
  <c r="B4785" i="8"/>
  <c r="D4785" i="8" s="1"/>
  <c r="B4786" i="8"/>
  <c r="B4787" i="8"/>
  <c r="B4788" i="8"/>
  <c r="B4789" i="8"/>
  <c r="D4789" i="8" s="1"/>
  <c r="B4790" i="8"/>
  <c r="B4791" i="8"/>
  <c r="B4792" i="8"/>
  <c r="B4793" i="8"/>
  <c r="D4793" i="8" s="1"/>
  <c r="B4794" i="8"/>
  <c r="B4795" i="8"/>
  <c r="B4796" i="8"/>
  <c r="B4797" i="8"/>
  <c r="D4797" i="8" s="1"/>
  <c r="B4798" i="8"/>
  <c r="B4799" i="8"/>
  <c r="B4800" i="8"/>
  <c r="B4801" i="8"/>
  <c r="D4801" i="8" s="1"/>
  <c r="B4802" i="8"/>
  <c r="B4803" i="8"/>
  <c r="B4804" i="8"/>
  <c r="B4805" i="8"/>
  <c r="D4805" i="8" s="1"/>
  <c r="B4806" i="8"/>
  <c r="B4807" i="8"/>
  <c r="B4808" i="8"/>
  <c r="B4809" i="8"/>
  <c r="D4809" i="8" s="1"/>
  <c r="B4810" i="8"/>
  <c r="B4811" i="8"/>
  <c r="B4812" i="8"/>
  <c r="B4813" i="8"/>
  <c r="D4813" i="8" s="1"/>
  <c r="B4814" i="8"/>
  <c r="B4815" i="8"/>
  <c r="B4816" i="8"/>
  <c r="B4817" i="8"/>
  <c r="D4817" i="8" s="1"/>
  <c r="B4818" i="8"/>
  <c r="B4819" i="8"/>
  <c r="B4820" i="8"/>
  <c r="B4821" i="8"/>
  <c r="D4821" i="8" s="1"/>
  <c r="B4822" i="8"/>
  <c r="B4823" i="8"/>
  <c r="B4824" i="8"/>
  <c r="B4825" i="8"/>
  <c r="D4825" i="8" s="1"/>
  <c r="B4826" i="8"/>
  <c r="B4827" i="8"/>
  <c r="B4828" i="8"/>
  <c r="B4829" i="8"/>
  <c r="D4829" i="8" s="1"/>
  <c r="B4830" i="8"/>
  <c r="B4831" i="8"/>
  <c r="B4832" i="8"/>
  <c r="B4833" i="8"/>
  <c r="D4833" i="8" s="1"/>
  <c r="B4834" i="8"/>
  <c r="B4835" i="8"/>
  <c r="B4836" i="8"/>
  <c r="B4837" i="8"/>
  <c r="D4837" i="8" s="1"/>
  <c r="B4838" i="8"/>
  <c r="B4839" i="8"/>
  <c r="B4840" i="8"/>
  <c r="B4841" i="8"/>
  <c r="D4841" i="8" s="1"/>
  <c r="B4842" i="8"/>
  <c r="B4843" i="8"/>
  <c r="B4844" i="8"/>
  <c r="B4845" i="8"/>
  <c r="D4845" i="8" s="1"/>
  <c r="B4846" i="8"/>
  <c r="B4847" i="8"/>
  <c r="B4848" i="8"/>
  <c r="B4849" i="8"/>
  <c r="D4849" i="8" s="1"/>
  <c r="B4850" i="8"/>
  <c r="B4851" i="8"/>
  <c r="B4852" i="8"/>
  <c r="B4853" i="8"/>
  <c r="D4853" i="8" s="1"/>
  <c r="B4854" i="8"/>
  <c r="B4855" i="8"/>
  <c r="B4856" i="8"/>
  <c r="B4857" i="8"/>
  <c r="D4857" i="8" s="1"/>
  <c r="B4858" i="8"/>
  <c r="B4859" i="8"/>
  <c r="B4860" i="8"/>
  <c r="B4861" i="8"/>
  <c r="D4861" i="8" s="1"/>
  <c r="B4862" i="8"/>
  <c r="B4863" i="8"/>
  <c r="B4864" i="8"/>
  <c r="B4865" i="8"/>
  <c r="D4865" i="8" s="1"/>
  <c r="B4866" i="8"/>
  <c r="B4867" i="8"/>
  <c r="B4868" i="8"/>
  <c r="B4869" i="8"/>
  <c r="D4869" i="8" s="1"/>
  <c r="B4870" i="8"/>
  <c r="B4871" i="8"/>
  <c r="B4872" i="8"/>
  <c r="B4873" i="8"/>
  <c r="D4873" i="8" s="1"/>
  <c r="B4874" i="8"/>
  <c r="B4875" i="8"/>
  <c r="B4876" i="8"/>
  <c r="B4877" i="8"/>
  <c r="D4877" i="8" s="1"/>
  <c r="B4878" i="8"/>
  <c r="B4879" i="8"/>
  <c r="B4880" i="8"/>
  <c r="B4881" i="8"/>
  <c r="D4881" i="8" s="1"/>
  <c r="B4882" i="8"/>
  <c r="B4883" i="8"/>
  <c r="B4884" i="8"/>
  <c r="B4885" i="8"/>
  <c r="D4885" i="8" s="1"/>
  <c r="B4886" i="8"/>
  <c r="B4887" i="8"/>
  <c r="B4888" i="8"/>
  <c r="B4889" i="8"/>
  <c r="D4889" i="8" s="1"/>
  <c r="B4890" i="8"/>
  <c r="B4891" i="8"/>
  <c r="B4892" i="8"/>
  <c r="B4893" i="8"/>
  <c r="D4893" i="8" s="1"/>
  <c r="B4894" i="8"/>
  <c r="B4895" i="8"/>
  <c r="B4896" i="8"/>
  <c r="B4897" i="8"/>
  <c r="D4897" i="8" s="1"/>
  <c r="B4898" i="8"/>
  <c r="B4899" i="8"/>
  <c r="B4900" i="8"/>
  <c r="B4901" i="8"/>
  <c r="D4901" i="8" s="1"/>
  <c r="B4902" i="8"/>
  <c r="B4903" i="8"/>
  <c r="B4904" i="8"/>
  <c r="B4905" i="8"/>
  <c r="D4905" i="8" s="1"/>
  <c r="B4906" i="8"/>
  <c r="B4907" i="8"/>
  <c r="B4908" i="8"/>
  <c r="B4909" i="8"/>
  <c r="D4909" i="8" s="1"/>
  <c r="B4910" i="8"/>
  <c r="B4911" i="8"/>
  <c r="B4912" i="8"/>
  <c r="B4913" i="8"/>
  <c r="D4913" i="8" s="1"/>
  <c r="B4914" i="8"/>
  <c r="B4915" i="8"/>
  <c r="B4916" i="8"/>
  <c r="B4917" i="8"/>
  <c r="D4917" i="8" s="1"/>
  <c r="B4918" i="8"/>
  <c r="B4919" i="8"/>
  <c r="B4920" i="8"/>
  <c r="B4921" i="8"/>
  <c r="D4921" i="8" s="1"/>
  <c r="B4922" i="8"/>
  <c r="B4923" i="8"/>
  <c r="B4924" i="8"/>
  <c r="B4925" i="8"/>
  <c r="D4925" i="8" s="1"/>
  <c r="B4926" i="8"/>
  <c r="B4927" i="8"/>
  <c r="B4928" i="8"/>
  <c r="B4929" i="8"/>
  <c r="D4929" i="8" s="1"/>
  <c r="B4930" i="8"/>
  <c r="B4931" i="8"/>
  <c r="B4932" i="8"/>
  <c r="B4933" i="8"/>
  <c r="D4933" i="8" s="1"/>
  <c r="B4934" i="8"/>
  <c r="B4935" i="8"/>
  <c r="B4936" i="8"/>
  <c r="B4937" i="8"/>
  <c r="D4937" i="8" s="1"/>
  <c r="B4938" i="8"/>
  <c r="B4939" i="8"/>
  <c r="B4940" i="8"/>
  <c r="B4941" i="8"/>
  <c r="D4941" i="8" s="1"/>
  <c r="B4942" i="8"/>
  <c r="B4943" i="8"/>
  <c r="B4944" i="8"/>
  <c r="B4945" i="8"/>
  <c r="D4945" i="8" s="1"/>
  <c r="B4946" i="8"/>
  <c r="B4947" i="8"/>
  <c r="B4948" i="8"/>
  <c r="B4949" i="8"/>
  <c r="D4949" i="8" s="1"/>
  <c r="B4950" i="8"/>
  <c r="B4951" i="8"/>
  <c r="B4952" i="8"/>
  <c r="B4953" i="8"/>
  <c r="D4953" i="8" s="1"/>
  <c r="B4954" i="8"/>
  <c r="B4955" i="8"/>
  <c r="B4956" i="8"/>
  <c r="B4957" i="8"/>
  <c r="D4957" i="8" s="1"/>
  <c r="B4958" i="8"/>
  <c r="B4959" i="8"/>
  <c r="B4960" i="8"/>
  <c r="B4961" i="8"/>
  <c r="D4961" i="8" s="1"/>
  <c r="B4962" i="8"/>
  <c r="B4963" i="8"/>
  <c r="B4964" i="8"/>
  <c r="B4965" i="8"/>
  <c r="D4965" i="8" s="1"/>
  <c r="B4966" i="8"/>
  <c r="B4967" i="8"/>
  <c r="B4968" i="8"/>
  <c r="B4969" i="8"/>
  <c r="D4969" i="8" s="1"/>
  <c r="B4970" i="8"/>
  <c r="B4971" i="8"/>
  <c r="B4972" i="8"/>
  <c r="B4973" i="8"/>
  <c r="D4973" i="8" s="1"/>
  <c r="B4974" i="8"/>
  <c r="B4975" i="8"/>
  <c r="B4976" i="8"/>
  <c r="B4977" i="8"/>
  <c r="D4977" i="8" s="1"/>
  <c r="B4978" i="8"/>
  <c r="B4979" i="8"/>
  <c r="B4980" i="8"/>
  <c r="B4981" i="8"/>
  <c r="D4981" i="8" s="1"/>
  <c r="B4982" i="8"/>
  <c r="B4983" i="8"/>
  <c r="B4984" i="8"/>
  <c r="B4985" i="8"/>
  <c r="D4985" i="8" s="1"/>
  <c r="B4986" i="8"/>
  <c r="B4987" i="8"/>
  <c r="B4988" i="8"/>
  <c r="B4989" i="8"/>
  <c r="D4989" i="8" s="1"/>
  <c r="B4990" i="8"/>
  <c r="B4991" i="8"/>
  <c r="B4992" i="8"/>
  <c r="B4993" i="8"/>
  <c r="D4993" i="8" s="1"/>
  <c r="B4994" i="8"/>
  <c r="B4995" i="8"/>
  <c r="B4996" i="8"/>
  <c r="B4997" i="8"/>
  <c r="D4997" i="8" s="1"/>
  <c r="B4998" i="8"/>
  <c r="B4999" i="8"/>
  <c r="B5000" i="8"/>
  <c r="B5001" i="8"/>
  <c r="D5001" i="8" s="1"/>
  <c r="B5002" i="8"/>
  <c r="B5003" i="8"/>
  <c r="B5004" i="8"/>
  <c r="B5005" i="8"/>
  <c r="D5005" i="8" s="1"/>
  <c r="B5006" i="8"/>
  <c r="B5007" i="8"/>
  <c r="B5008" i="8"/>
  <c r="B5009" i="8"/>
  <c r="D5009" i="8" s="1"/>
  <c r="B5010" i="8"/>
  <c r="B5011" i="8"/>
  <c r="B5012" i="8"/>
  <c r="B5013" i="8"/>
  <c r="D5013" i="8" s="1"/>
  <c r="B5014" i="8"/>
  <c r="B5015" i="8"/>
  <c r="B5016" i="8"/>
  <c r="B5017" i="8"/>
  <c r="D5017" i="8" s="1"/>
  <c r="B5018" i="8"/>
  <c r="B5019" i="8"/>
  <c r="B5020" i="8"/>
  <c r="B5021" i="8"/>
  <c r="D5021" i="8" s="1"/>
  <c r="B5022" i="8"/>
  <c r="B5023" i="8"/>
  <c r="B5024" i="8"/>
  <c r="B5025" i="8"/>
  <c r="D5025" i="8" s="1"/>
  <c r="B5026" i="8"/>
  <c r="B5027" i="8"/>
  <c r="B5028" i="8"/>
  <c r="B5029" i="8"/>
  <c r="D5029" i="8" s="1"/>
  <c r="B5030" i="8"/>
  <c r="B5031" i="8"/>
  <c r="B5032" i="8"/>
  <c r="B5033" i="8"/>
  <c r="D5033" i="8" s="1"/>
  <c r="B5034" i="8"/>
  <c r="B5035" i="8"/>
  <c r="B5036" i="8"/>
  <c r="B5037" i="8"/>
  <c r="D5037" i="8" s="1"/>
  <c r="B5038" i="8"/>
  <c r="B5039" i="8"/>
  <c r="B5040" i="8"/>
  <c r="B5041" i="8"/>
  <c r="D5041" i="8" s="1"/>
  <c r="B5042" i="8"/>
  <c r="B5043" i="8"/>
  <c r="B5044" i="8"/>
  <c r="B5045" i="8"/>
  <c r="D5045" i="8" s="1"/>
  <c r="B5046" i="8"/>
  <c r="B5047" i="8"/>
  <c r="B5048" i="8"/>
  <c r="B5049" i="8"/>
  <c r="D5049" i="8" s="1"/>
  <c r="B5050" i="8"/>
  <c r="B5051" i="8"/>
  <c r="B5052" i="8"/>
  <c r="B5053" i="8"/>
  <c r="D5053" i="8" s="1"/>
  <c r="B5054" i="8"/>
  <c r="B5055" i="8"/>
  <c r="B5056" i="8"/>
  <c r="B5057" i="8"/>
  <c r="D5057" i="8" s="1"/>
  <c r="B5058" i="8"/>
  <c r="B5059" i="8"/>
  <c r="B5060" i="8"/>
  <c r="B5061" i="8"/>
  <c r="D5061" i="8" s="1"/>
  <c r="B5062" i="8"/>
  <c r="B5063" i="8"/>
  <c r="B5064" i="8"/>
  <c r="B5065" i="8"/>
  <c r="D5065" i="8" s="1"/>
  <c r="B5066" i="8"/>
  <c r="B5067" i="8"/>
  <c r="B5068" i="8"/>
  <c r="B5069" i="8"/>
  <c r="D5069" i="8" s="1"/>
  <c r="B5070" i="8"/>
  <c r="B5071" i="8"/>
  <c r="B5072" i="8"/>
  <c r="B5073" i="8"/>
  <c r="D5073" i="8" s="1"/>
  <c r="B5074" i="8"/>
  <c r="B5075" i="8"/>
  <c r="B5076" i="8"/>
  <c r="B5077" i="8"/>
  <c r="D5077" i="8" s="1"/>
  <c r="B5078" i="8"/>
  <c r="B5079" i="8"/>
  <c r="B5080" i="8"/>
  <c r="B5081" i="8"/>
  <c r="D5081" i="8" s="1"/>
  <c r="B5082" i="8"/>
  <c r="B5083" i="8"/>
  <c r="B5084" i="8"/>
  <c r="B5085" i="8"/>
  <c r="D5085" i="8" s="1"/>
  <c r="B5086" i="8"/>
  <c r="B5087" i="8"/>
  <c r="B5088" i="8"/>
  <c r="B5089" i="8"/>
  <c r="D5089" i="8" s="1"/>
  <c r="B5090" i="8"/>
  <c r="B5091" i="8"/>
  <c r="B5092" i="8"/>
  <c r="B5093" i="8"/>
  <c r="D5093" i="8" s="1"/>
  <c r="B5094" i="8"/>
  <c r="B5095" i="8"/>
  <c r="B5096" i="8"/>
  <c r="B5097" i="8"/>
  <c r="D5097" i="8" s="1"/>
  <c r="B5098" i="8"/>
  <c r="B5099" i="8"/>
  <c r="B5100" i="8"/>
  <c r="B5101" i="8"/>
  <c r="D5101" i="8" s="1"/>
  <c r="B5102" i="8"/>
  <c r="B5103" i="8"/>
  <c r="B5104" i="8"/>
  <c r="B5105" i="8"/>
  <c r="D5105" i="8" s="1"/>
  <c r="B5106" i="8"/>
  <c r="B5107" i="8"/>
  <c r="B5108" i="8"/>
  <c r="B5109" i="8"/>
  <c r="D5109" i="8" s="1"/>
  <c r="B5110" i="8"/>
  <c r="B5111" i="8"/>
  <c r="B5112" i="8"/>
  <c r="B5113" i="8"/>
  <c r="D5113" i="8" s="1"/>
  <c r="B5114" i="8"/>
  <c r="B5115" i="8"/>
  <c r="B5116" i="8"/>
  <c r="B5117" i="8"/>
  <c r="D5117" i="8" s="1"/>
  <c r="B5118" i="8"/>
  <c r="B5119" i="8"/>
  <c r="B5120" i="8"/>
  <c r="B5121" i="8"/>
  <c r="D5121" i="8" s="1"/>
  <c r="B5122" i="8"/>
  <c r="B5123" i="8"/>
  <c r="B5124" i="8"/>
  <c r="B5125" i="8"/>
  <c r="D5125" i="8" s="1"/>
  <c r="B5126" i="8"/>
  <c r="B5127" i="8"/>
  <c r="B5128" i="8"/>
  <c r="B5129" i="8"/>
  <c r="D5129" i="8" s="1"/>
  <c r="B5130" i="8"/>
  <c r="B5131" i="8"/>
  <c r="B5132" i="8"/>
  <c r="B5133" i="8"/>
  <c r="D5133" i="8" s="1"/>
  <c r="B5134" i="8"/>
  <c r="B5135" i="8"/>
  <c r="B5136" i="8"/>
  <c r="B5137" i="8"/>
  <c r="D5137" i="8" s="1"/>
  <c r="B5138" i="8"/>
  <c r="B5139" i="8"/>
  <c r="B5140" i="8"/>
  <c r="B5141" i="8"/>
  <c r="D5141" i="8" s="1"/>
  <c r="B5142" i="8"/>
  <c r="B5143" i="8"/>
  <c r="B5144" i="8"/>
  <c r="B5145" i="8"/>
  <c r="D5145" i="8" s="1"/>
  <c r="B5146" i="8"/>
  <c r="B5147" i="8"/>
  <c r="B5148" i="8"/>
  <c r="B5149" i="8"/>
  <c r="D5149" i="8" s="1"/>
  <c r="B5150" i="8"/>
  <c r="B5151" i="8"/>
  <c r="B5152" i="8"/>
  <c r="B5153" i="8"/>
  <c r="D5153" i="8" s="1"/>
  <c r="B5154" i="8"/>
  <c r="B5155" i="8"/>
  <c r="B5156" i="8"/>
  <c r="B5157" i="8"/>
  <c r="D5157" i="8" s="1"/>
  <c r="B5158" i="8"/>
  <c r="B5159" i="8"/>
  <c r="B5160" i="8"/>
  <c r="B5161" i="8"/>
  <c r="D5161" i="8" s="1"/>
  <c r="B5162" i="8"/>
  <c r="B5163" i="8"/>
  <c r="B5164" i="8"/>
  <c r="B5165" i="8"/>
  <c r="D5165" i="8" s="1"/>
  <c r="B5166" i="8"/>
  <c r="B5167" i="8"/>
  <c r="B5168" i="8"/>
  <c r="B5169" i="8"/>
  <c r="D5169" i="8" s="1"/>
  <c r="B5170" i="8"/>
  <c r="B5171" i="8"/>
  <c r="B5172" i="8"/>
  <c r="B5173" i="8"/>
  <c r="D5173" i="8" s="1"/>
  <c r="B5174" i="8"/>
  <c r="B5175" i="8"/>
  <c r="B5176" i="8"/>
  <c r="B5177" i="8"/>
  <c r="D5177" i="8" s="1"/>
  <c r="B5178" i="8"/>
  <c r="B5179" i="8"/>
  <c r="B5180" i="8"/>
  <c r="B5181" i="8"/>
  <c r="D5181" i="8" s="1"/>
  <c r="B5182" i="8"/>
  <c r="B5183" i="8"/>
  <c r="B5184" i="8"/>
  <c r="B5185" i="8"/>
  <c r="D5185" i="8" s="1"/>
  <c r="B5186" i="8"/>
  <c r="B5187" i="8"/>
  <c r="B5188" i="8"/>
  <c r="B5189" i="8"/>
  <c r="D5189" i="8" s="1"/>
  <c r="B5190" i="8"/>
  <c r="B5191" i="8"/>
  <c r="B5192" i="8"/>
  <c r="B5193" i="8"/>
  <c r="D5193" i="8" s="1"/>
  <c r="B5194" i="8"/>
  <c r="B5195" i="8"/>
  <c r="B5196" i="8"/>
  <c r="B5197" i="8"/>
  <c r="D5197" i="8" s="1"/>
  <c r="B5198" i="8"/>
  <c r="B5199" i="8"/>
  <c r="B5200" i="8"/>
  <c r="B5201" i="8"/>
  <c r="D5201" i="8" s="1"/>
  <c r="B5202" i="8"/>
  <c r="B5203" i="8"/>
  <c r="B5204" i="8"/>
  <c r="B5205" i="8"/>
  <c r="D5205" i="8" s="1"/>
  <c r="B5206" i="8"/>
  <c r="B5207" i="8"/>
  <c r="B5208" i="8"/>
  <c r="B5209" i="8"/>
  <c r="D5209" i="8" s="1"/>
  <c r="B5210" i="8"/>
  <c r="B5211" i="8"/>
  <c r="B5212" i="8"/>
  <c r="B5213" i="8"/>
  <c r="D5213" i="8" s="1"/>
  <c r="B5214" i="8"/>
  <c r="B5215" i="8"/>
  <c r="B5216" i="8"/>
  <c r="B5217" i="8"/>
  <c r="D5217" i="8" s="1"/>
  <c r="B5218" i="8"/>
  <c r="B5219" i="8"/>
  <c r="B5220" i="8"/>
  <c r="B5221" i="8"/>
  <c r="D5221" i="8" s="1"/>
  <c r="B5222" i="8"/>
  <c r="B5223" i="8"/>
  <c r="B5224" i="8"/>
  <c r="B5225" i="8"/>
  <c r="D5225" i="8" s="1"/>
  <c r="B5226" i="8"/>
  <c r="B5227" i="8"/>
  <c r="B5228" i="8"/>
  <c r="B5229" i="8"/>
  <c r="D5229" i="8" s="1"/>
  <c r="B5230" i="8"/>
  <c r="B5231" i="8"/>
  <c r="B5232" i="8"/>
  <c r="B5233" i="8"/>
  <c r="D5233" i="8" s="1"/>
  <c r="B5234" i="8"/>
  <c r="B5235" i="8"/>
  <c r="B5236" i="8"/>
  <c r="B5237" i="8"/>
  <c r="D5237" i="8" s="1"/>
  <c r="B5238" i="8"/>
  <c r="B5239" i="8"/>
  <c r="B5240" i="8"/>
  <c r="B5241" i="8"/>
  <c r="D5241" i="8" s="1"/>
  <c r="B5242" i="8"/>
  <c r="B5243" i="8"/>
  <c r="B5244" i="8"/>
  <c r="B5245" i="8"/>
  <c r="D5245" i="8" s="1"/>
  <c r="B5246" i="8"/>
  <c r="B5247" i="8"/>
  <c r="B5248" i="8"/>
  <c r="B5249" i="8"/>
  <c r="D5249" i="8" s="1"/>
  <c r="B5250" i="8"/>
  <c r="B5251" i="8"/>
  <c r="B5252" i="8"/>
  <c r="B5253" i="8"/>
  <c r="D5253" i="8" s="1"/>
  <c r="B5254" i="8"/>
  <c r="B5255" i="8"/>
  <c r="B5256" i="8"/>
  <c r="B5257" i="8"/>
  <c r="D5257" i="8" s="1"/>
  <c r="B5258" i="8"/>
  <c r="B5259" i="8"/>
  <c r="B5260" i="8"/>
  <c r="B5261" i="8"/>
  <c r="D5261" i="8" s="1"/>
  <c r="B5262" i="8"/>
  <c r="B5263" i="8"/>
  <c r="B5264" i="8"/>
  <c r="B5265" i="8"/>
  <c r="D5265" i="8" s="1"/>
  <c r="B5266" i="8"/>
  <c r="B5267" i="8"/>
  <c r="B5268" i="8"/>
  <c r="B5269" i="8"/>
  <c r="D5269" i="8" s="1"/>
  <c r="B5270" i="8"/>
  <c r="B5271" i="8"/>
  <c r="B5272" i="8"/>
  <c r="B5273" i="8"/>
  <c r="D5273" i="8" s="1"/>
  <c r="B5274" i="8"/>
  <c r="B5275" i="8"/>
  <c r="B5276" i="8"/>
  <c r="B5277" i="8"/>
  <c r="D5277" i="8" s="1"/>
  <c r="B5278" i="8"/>
  <c r="B5279" i="8"/>
  <c r="B5280" i="8"/>
  <c r="B5281" i="8"/>
  <c r="D5281" i="8" s="1"/>
  <c r="B5282" i="8"/>
  <c r="B5283" i="8"/>
  <c r="B5284" i="8"/>
  <c r="B5285" i="8"/>
  <c r="D5285" i="8" s="1"/>
  <c r="B5286" i="8"/>
  <c r="B5287" i="8"/>
  <c r="B5288" i="8"/>
  <c r="B5289" i="8"/>
  <c r="D5289" i="8" s="1"/>
  <c r="B5290" i="8"/>
  <c r="B5291" i="8"/>
  <c r="B5292" i="8"/>
  <c r="B5293" i="8"/>
  <c r="D5293" i="8" s="1"/>
  <c r="B5294" i="8"/>
  <c r="B5295" i="8"/>
  <c r="B5296" i="8"/>
  <c r="B5297" i="8"/>
  <c r="D5297" i="8" s="1"/>
  <c r="B5298" i="8"/>
  <c r="B5299" i="8"/>
  <c r="B5300" i="8"/>
  <c r="B5301" i="8"/>
  <c r="D5301" i="8" s="1"/>
  <c r="B5302" i="8"/>
  <c r="B5303" i="8"/>
  <c r="B5304" i="8"/>
  <c r="B5305" i="8"/>
  <c r="D5305" i="8" s="1"/>
  <c r="B5306" i="8"/>
  <c r="B5307" i="8"/>
  <c r="B5308" i="8"/>
  <c r="B5309" i="8"/>
  <c r="D5309" i="8" s="1"/>
  <c r="B5310" i="8"/>
  <c r="B5311" i="8"/>
  <c r="B5312" i="8"/>
  <c r="B5313" i="8"/>
  <c r="D5313" i="8" s="1"/>
  <c r="B5314" i="8"/>
  <c r="B5315" i="8"/>
  <c r="B5316" i="8"/>
  <c r="B5317" i="8"/>
  <c r="D5317" i="8" s="1"/>
  <c r="B5318" i="8"/>
  <c r="B5319" i="8"/>
  <c r="B5320" i="8"/>
  <c r="B5321" i="8"/>
  <c r="D5321" i="8" s="1"/>
  <c r="B5322" i="8"/>
  <c r="B5323" i="8"/>
  <c r="B5324" i="8"/>
  <c r="B5325" i="8"/>
  <c r="D5325" i="8" s="1"/>
  <c r="B5326" i="8"/>
  <c r="B5327" i="8"/>
  <c r="B5328" i="8"/>
  <c r="B5329" i="8"/>
  <c r="D5329" i="8" s="1"/>
  <c r="B5330" i="8"/>
  <c r="B5331" i="8"/>
  <c r="B5332" i="8"/>
  <c r="B5333" i="8"/>
  <c r="D5333" i="8" s="1"/>
  <c r="B5334" i="8"/>
  <c r="B5335" i="8"/>
  <c r="B5336" i="8"/>
  <c r="B5337" i="8"/>
  <c r="D5337" i="8" s="1"/>
  <c r="B5338" i="8"/>
  <c r="B5339" i="8"/>
  <c r="B5340" i="8"/>
  <c r="B5341" i="8"/>
  <c r="D5341" i="8" s="1"/>
  <c r="B5342" i="8"/>
  <c r="B5343" i="8"/>
  <c r="B5344" i="8"/>
  <c r="B5345" i="8"/>
  <c r="D5345" i="8" s="1"/>
  <c r="B5346" i="8"/>
  <c r="B5347" i="8"/>
  <c r="B5348" i="8"/>
  <c r="B5349" i="8"/>
  <c r="D5349" i="8" s="1"/>
  <c r="B5350" i="8"/>
  <c r="B5351" i="8"/>
  <c r="B5352" i="8"/>
  <c r="B5353" i="8"/>
  <c r="D5353" i="8" s="1"/>
  <c r="B5354" i="8"/>
  <c r="B5355" i="8"/>
  <c r="B5356" i="8"/>
  <c r="B5357" i="8"/>
  <c r="D5357" i="8" s="1"/>
  <c r="B5358" i="8"/>
  <c r="B5359" i="8"/>
  <c r="B5360" i="8"/>
  <c r="B5361" i="8"/>
  <c r="D5361" i="8" s="1"/>
  <c r="B5362" i="8"/>
  <c r="B5363" i="8"/>
  <c r="B5364" i="8"/>
  <c r="B5365" i="8"/>
  <c r="D5365" i="8" s="1"/>
  <c r="B5366" i="8"/>
  <c r="B5367" i="8"/>
  <c r="B5368" i="8"/>
  <c r="B5369" i="8"/>
  <c r="D5369" i="8" s="1"/>
  <c r="B5370" i="8"/>
  <c r="B5371" i="8"/>
  <c r="B5372" i="8"/>
  <c r="B5373" i="8"/>
  <c r="D5373" i="8" s="1"/>
  <c r="B5374" i="8"/>
  <c r="B5375" i="8"/>
  <c r="B5376" i="8"/>
  <c r="B5377" i="8"/>
  <c r="D5377" i="8" s="1"/>
  <c r="B5378" i="8"/>
  <c r="B5379" i="8"/>
  <c r="B5380" i="8"/>
  <c r="B5381" i="8"/>
  <c r="D5381" i="8" s="1"/>
  <c r="B5382" i="8"/>
  <c r="B5383" i="8"/>
  <c r="B5384" i="8"/>
  <c r="B5385" i="8"/>
  <c r="D5385" i="8" s="1"/>
  <c r="B5386" i="8"/>
  <c r="B5387" i="8"/>
  <c r="B5388" i="8"/>
  <c r="B5389" i="8"/>
  <c r="D5389" i="8" s="1"/>
  <c r="B5390" i="8"/>
  <c r="B5391" i="8"/>
  <c r="B5392" i="8"/>
  <c r="B5393" i="8"/>
  <c r="D5393" i="8" s="1"/>
  <c r="B5394" i="8"/>
  <c r="B5395" i="8"/>
  <c r="B5396" i="8"/>
  <c r="B5397" i="8"/>
  <c r="D5397" i="8" s="1"/>
  <c r="B5398" i="8"/>
  <c r="B5399" i="8"/>
  <c r="B5400" i="8"/>
  <c r="B5401" i="8"/>
  <c r="D5401" i="8" s="1"/>
  <c r="B5402" i="8"/>
  <c r="B5403" i="8"/>
  <c r="B5404" i="8"/>
  <c r="B5405" i="8"/>
  <c r="D5405" i="8" s="1"/>
  <c r="B5406" i="8"/>
  <c r="B5407" i="8"/>
  <c r="B5408" i="8"/>
  <c r="B5409" i="8"/>
  <c r="D5409" i="8" s="1"/>
  <c r="B5410" i="8"/>
  <c r="B5411" i="8"/>
  <c r="B5412" i="8"/>
  <c r="B5413" i="8"/>
  <c r="D5413" i="8" s="1"/>
  <c r="B5414" i="8"/>
  <c r="B5415" i="8"/>
  <c r="B5416" i="8"/>
  <c r="B5417" i="8"/>
  <c r="D5417" i="8" s="1"/>
  <c r="B5418" i="8"/>
  <c r="B5419" i="8"/>
  <c r="B5420" i="8"/>
  <c r="B5421" i="8"/>
  <c r="D5421" i="8" s="1"/>
  <c r="B5422" i="8"/>
  <c r="B5423" i="8"/>
  <c r="B5424" i="8"/>
  <c r="B5425" i="8"/>
  <c r="D5425" i="8" s="1"/>
  <c r="B5426" i="8"/>
  <c r="B5427" i="8"/>
  <c r="B5428" i="8"/>
  <c r="B5429" i="8"/>
  <c r="D5429" i="8" s="1"/>
  <c r="B5430" i="8"/>
  <c r="B5431" i="8"/>
  <c r="B5432" i="8"/>
  <c r="B5433" i="8"/>
  <c r="D5433" i="8" s="1"/>
  <c r="B5434" i="8"/>
  <c r="B5435" i="8"/>
  <c r="B5436" i="8"/>
  <c r="B5437" i="8"/>
  <c r="D5437" i="8" s="1"/>
  <c r="B5438" i="8"/>
  <c r="B5439" i="8"/>
  <c r="B5440" i="8"/>
  <c r="B5441" i="8"/>
  <c r="D5441" i="8" s="1"/>
  <c r="B5442" i="8"/>
  <c r="B5443" i="8"/>
  <c r="B5444" i="8"/>
  <c r="B5445" i="8"/>
  <c r="D5445" i="8" s="1"/>
  <c r="B5446" i="8"/>
  <c r="B5447" i="8"/>
  <c r="B5448" i="8"/>
  <c r="B5449" i="8"/>
  <c r="D5449" i="8" s="1"/>
  <c r="B5450" i="8"/>
  <c r="B5451" i="8"/>
  <c r="B5452" i="8"/>
  <c r="B5453" i="8"/>
  <c r="D5453" i="8" s="1"/>
  <c r="B5454" i="8"/>
  <c r="B5455" i="8"/>
  <c r="B5456" i="8"/>
  <c r="B5457" i="8"/>
  <c r="D5457" i="8" s="1"/>
  <c r="B5458" i="8"/>
  <c r="B5459" i="8"/>
  <c r="B5460" i="8"/>
  <c r="B5461" i="8"/>
  <c r="D5461" i="8" s="1"/>
  <c r="B5462" i="8"/>
  <c r="B5463" i="8"/>
  <c r="B5464" i="8"/>
  <c r="B5465" i="8"/>
  <c r="D5465" i="8" s="1"/>
  <c r="B5466" i="8"/>
  <c r="B5467" i="8"/>
  <c r="B5468" i="8"/>
  <c r="B5469" i="8"/>
  <c r="D5469" i="8" s="1"/>
  <c r="B5470" i="8"/>
  <c r="B5471" i="8"/>
  <c r="B5472" i="8"/>
  <c r="B5473" i="8"/>
  <c r="D5473" i="8" s="1"/>
  <c r="B5474" i="8"/>
  <c r="B5475" i="8"/>
  <c r="B5476" i="8"/>
  <c r="B5477" i="8"/>
  <c r="D5477" i="8" s="1"/>
  <c r="B5478" i="8"/>
  <c r="B5479" i="8"/>
  <c r="B5480" i="8"/>
  <c r="B5481" i="8"/>
  <c r="D5481" i="8" s="1"/>
  <c r="B5482" i="8"/>
  <c r="B5483" i="8"/>
  <c r="B5484" i="8"/>
  <c r="B5485" i="8"/>
  <c r="D5485" i="8" s="1"/>
  <c r="B5486" i="8"/>
  <c r="B5487" i="8"/>
  <c r="B5488" i="8"/>
  <c r="B5489" i="8"/>
  <c r="D5489" i="8" s="1"/>
  <c r="B5490" i="8"/>
  <c r="B5491" i="8"/>
  <c r="B5492" i="8"/>
  <c r="B5493" i="8"/>
  <c r="D5493" i="8" s="1"/>
  <c r="B5494" i="8"/>
  <c r="B5495" i="8"/>
  <c r="B5496" i="8"/>
  <c r="B5497" i="8"/>
  <c r="D5497" i="8" s="1"/>
  <c r="B5498" i="8"/>
  <c r="B5499" i="8"/>
  <c r="B5500" i="8"/>
  <c r="B5501" i="8"/>
  <c r="D5501" i="8" s="1"/>
  <c r="B5502" i="8"/>
  <c r="B5503" i="8"/>
  <c r="B5504" i="8"/>
  <c r="B5505" i="8"/>
  <c r="D5505" i="8" s="1"/>
  <c r="B5506" i="8"/>
  <c r="B5507" i="8"/>
  <c r="B5508" i="8"/>
  <c r="B5509" i="8"/>
  <c r="D5509" i="8" s="1"/>
  <c r="B5510" i="8"/>
  <c r="B5511" i="8"/>
  <c r="B5512" i="8"/>
  <c r="B5513" i="8"/>
  <c r="D5513" i="8" s="1"/>
  <c r="B5514" i="8"/>
  <c r="B5515" i="8"/>
  <c r="B5516" i="8"/>
  <c r="B5517" i="8"/>
  <c r="D5517" i="8" s="1"/>
  <c r="B5518" i="8"/>
  <c r="B5519" i="8"/>
  <c r="B5520" i="8"/>
  <c r="B5521" i="8"/>
  <c r="D5521" i="8" s="1"/>
  <c r="B5522" i="8"/>
  <c r="B5523" i="8"/>
  <c r="B5524" i="8"/>
  <c r="B5525" i="8"/>
  <c r="D5525" i="8" s="1"/>
  <c r="B5526" i="8"/>
  <c r="B5527" i="8"/>
  <c r="B5528" i="8"/>
  <c r="B5529" i="8"/>
  <c r="D5529" i="8" s="1"/>
  <c r="B5530" i="8"/>
  <c r="B5531" i="8"/>
  <c r="B5532" i="8"/>
  <c r="B5533" i="8"/>
  <c r="D5533" i="8" s="1"/>
  <c r="B5534" i="8"/>
  <c r="B5535" i="8"/>
  <c r="B5536" i="8"/>
  <c r="B5537" i="8"/>
  <c r="D5537" i="8" s="1"/>
  <c r="B5538" i="8"/>
  <c r="B5539" i="8"/>
  <c r="B5540" i="8"/>
  <c r="B5541" i="8"/>
  <c r="D5541" i="8" s="1"/>
  <c r="B5542" i="8"/>
  <c r="B5543" i="8"/>
  <c r="B5544" i="8"/>
  <c r="B5545" i="8"/>
  <c r="D5545" i="8" s="1"/>
  <c r="B5546" i="8"/>
  <c r="B5547" i="8"/>
  <c r="B5548" i="8"/>
  <c r="B5549" i="8"/>
  <c r="D5549" i="8" s="1"/>
  <c r="B5550" i="8"/>
  <c r="B5551" i="8"/>
  <c r="B5552" i="8"/>
  <c r="B5553" i="8"/>
  <c r="D5553" i="8" s="1"/>
  <c r="B5554" i="8"/>
  <c r="B5555" i="8"/>
  <c r="B5556" i="8"/>
  <c r="B5557" i="8"/>
  <c r="D5557" i="8" s="1"/>
  <c r="B5558" i="8"/>
  <c r="B5559" i="8"/>
  <c r="B5560" i="8"/>
  <c r="B5561" i="8"/>
  <c r="D5561" i="8" s="1"/>
  <c r="B5562" i="8"/>
  <c r="B5563" i="8"/>
  <c r="B5564" i="8"/>
  <c r="B5565" i="8"/>
  <c r="D5565" i="8" s="1"/>
  <c r="B5566" i="8"/>
  <c r="B5567" i="8"/>
  <c r="B5568" i="8"/>
  <c r="B5569" i="8"/>
  <c r="D5569" i="8" s="1"/>
  <c r="B5570" i="8"/>
  <c r="B5571" i="8"/>
  <c r="B5572" i="8"/>
  <c r="B5573" i="8"/>
  <c r="D5573" i="8" s="1"/>
  <c r="B5574" i="8"/>
  <c r="B5575" i="8"/>
  <c r="B5576" i="8"/>
  <c r="B5577" i="8"/>
  <c r="D5577" i="8" s="1"/>
  <c r="B5578" i="8"/>
  <c r="B5579" i="8"/>
  <c r="B5580" i="8"/>
  <c r="B5581" i="8"/>
  <c r="D5581" i="8" s="1"/>
  <c r="B5582" i="8"/>
  <c r="B5583" i="8"/>
  <c r="B5584" i="8"/>
  <c r="B5585" i="8"/>
  <c r="D5585" i="8" s="1"/>
  <c r="B5586" i="8"/>
  <c r="B5587" i="8"/>
  <c r="B5588" i="8"/>
  <c r="B5589" i="8"/>
  <c r="D5589" i="8" s="1"/>
  <c r="B5590" i="8"/>
  <c r="B5591" i="8"/>
  <c r="B5592" i="8"/>
  <c r="B5593" i="8"/>
  <c r="D5593" i="8" s="1"/>
  <c r="B5594" i="8"/>
  <c r="B5595" i="8"/>
  <c r="B5596" i="8"/>
  <c r="B5597" i="8"/>
  <c r="D5597" i="8" s="1"/>
  <c r="B5598" i="8"/>
  <c r="B5599" i="8"/>
  <c r="B5600" i="8"/>
  <c r="B5601" i="8"/>
  <c r="D5601" i="8" s="1"/>
  <c r="B5602" i="8"/>
  <c r="B5603" i="8"/>
  <c r="B5604" i="8"/>
  <c r="B5605" i="8"/>
  <c r="D5605" i="8" s="1"/>
  <c r="B5606" i="8"/>
  <c r="B5607" i="8"/>
  <c r="B5608" i="8"/>
  <c r="B5609" i="8"/>
  <c r="D5609" i="8" s="1"/>
  <c r="B5610" i="8"/>
  <c r="B5611" i="8"/>
  <c r="B5612" i="8"/>
  <c r="B5613" i="8"/>
  <c r="D5613" i="8" s="1"/>
  <c r="B5614" i="8"/>
  <c r="B5615" i="8"/>
  <c r="B5616" i="8"/>
  <c r="B5617" i="8"/>
  <c r="D5617" i="8" s="1"/>
  <c r="B5618" i="8"/>
  <c r="B5619" i="8"/>
  <c r="B5620" i="8"/>
  <c r="B5621" i="8"/>
  <c r="D5621" i="8" s="1"/>
  <c r="B5622" i="8"/>
  <c r="B5623" i="8"/>
  <c r="B5624" i="8"/>
  <c r="B5625" i="8"/>
  <c r="D5625" i="8" s="1"/>
  <c r="B5626" i="8"/>
  <c r="B5627" i="8"/>
  <c r="B5628" i="8"/>
  <c r="B5629" i="8"/>
  <c r="D5629" i="8" s="1"/>
  <c r="B5630" i="8"/>
  <c r="B5631" i="8"/>
  <c r="B5632" i="8"/>
  <c r="B5633" i="8"/>
  <c r="D5633" i="8" s="1"/>
  <c r="B5634" i="8"/>
  <c r="B5635" i="8"/>
  <c r="B5636" i="8"/>
  <c r="B5637" i="8"/>
  <c r="D5637" i="8" s="1"/>
  <c r="B5638" i="8"/>
  <c r="B5639" i="8"/>
  <c r="B5640" i="8"/>
  <c r="B5641" i="8"/>
  <c r="D5641" i="8" s="1"/>
  <c r="B5642" i="8"/>
  <c r="B5643" i="8"/>
  <c r="B5644" i="8"/>
  <c r="B5645" i="8"/>
  <c r="D5645" i="8" s="1"/>
  <c r="B5646" i="8"/>
  <c r="B5647" i="8"/>
  <c r="B5648" i="8"/>
  <c r="B5649" i="8"/>
  <c r="D5649" i="8" s="1"/>
  <c r="B5650" i="8"/>
  <c r="B5651" i="8"/>
  <c r="B5652" i="8"/>
  <c r="B5653" i="8"/>
  <c r="D5653" i="8" s="1"/>
  <c r="B5654" i="8"/>
  <c r="B5655" i="8"/>
  <c r="B5656" i="8"/>
  <c r="B5657" i="8"/>
  <c r="D5657" i="8" s="1"/>
  <c r="B5658" i="8"/>
  <c r="B5659" i="8"/>
  <c r="B5660" i="8"/>
  <c r="B5661" i="8"/>
  <c r="D5661" i="8" s="1"/>
  <c r="B5662" i="8"/>
  <c r="B5663" i="8"/>
  <c r="B5664" i="8"/>
  <c r="B5665" i="8"/>
  <c r="D5665" i="8" s="1"/>
  <c r="B5666" i="8"/>
  <c r="B5667" i="8"/>
  <c r="B5668" i="8"/>
  <c r="B5669" i="8"/>
  <c r="D5669" i="8" s="1"/>
  <c r="B5670" i="8"/>
  <c r="B5671" i="8"/>
  <c r="B5672" i="8"/>
  <c r="B5673" i="8"/>
  <c r="D5673" i="8" s="1"/>
  <c r="B5674" i="8"/>
  <c r="B5675" i="8"/>
  <c r="B5676" i="8"/>
  <c r="B5677" i="8"/>
  <c r="D5677" i="8" s="1"/>
  <c r="B5678" i="8"/>
  <c r="B5679" i="8"/>
  <c r="B5680" i="8"/>
  <c r="B5681" i="8"/>
  <c r="D5681" i="8" s="1"/>
  <c r="B5682" i="8"/>
  <c r="B5683" i="8"/>
  <c r="B5684" i="8"/>
  <c r="B5685" i="8"/>
  <c r="D5685" i="8" s="1"/>
  <c r="B5686" i="8"/>
  <c r="B5687" i="8"/>
  <c r="B5688" i="8"/>
  <c r="B5689" i="8"/>
  <c r="D5689" i="8" s="1"/>
  <c r="B5690" i="8"/>
  <c r="B5691" i="8"/>
  <c r="B5692" i="8"/>
  <c r="B5693" i="8"/>
  <c r="D5693" i="8" s="1"/>
  <c r="B5694" i="8"/>
  <c r="B5695" i="8"/>
  <c r="B5696" i="8"/>
  <c r="B5697" i="8"/>
  <c r="D5697" i="8" s="1"/>
  <c r="B5698" i="8"/>
  <c r="B5699" i="8"/>
  <c r="B5700" i="8"/>
  <c r="B5701" i="8"/>
  <c r="D5701" i="8" s="1"/>
  <c r="B5702" i="8"/>
  <c r="B5703" i="8"/>
  <c r="B5704" i="8"/>
  <c r="B5705" i="8"/>
  <c r="D5705" i="8" s="1"/>
  <c r="B5706" i="8"/>
  <c r="B5707" i="8"/>
  <c r="B5708" i="8"/>
  <c r="B5709" i="8"/>
  <c r="D5709" i="8" s="1"/>
  <c r="B5710" i="8"/>
  <c r="B5711" i="8"/>
  <c r="B5712" i="8"/>
  <c r="B5713" i="8"/>
  <c r="D5713" i="8" s="1"/>
  <c r="B5714" i="8"/>
  <c r="B5715" i="8"/>
  <c r="B5716" i="8"/>
  <c r="B5717" i="8"/>
  <c r="D5717" i="8" s="1"/>
  <c r="B5718" i="8"/>
  <c r="B5719" i="8"/>
  <c r="B5720" i="8"/>
  <c r="B5721" i="8"/>
  <c r="D5721" i="8" s="1"/>
  <c r="B5722" i="8"/>
  <c r="B5723" i="8"/>
  <c r="B5724" i="8"/>
  <c r="B5725" i="8"/>
  <c r="D5725" i="8" s="1"/>
  <c r="B5726" i="8"/>
  <c r="B5727" i="8"/>
  <c r="B5728" i="8"/>
  <c r="B5729" i="8"/>
  <c r="D5729" i="8" s="1"/>
  <c r="B5730" i="8"/>
  <c r="B5731" i="8"/>
  <c r="B5732" i="8"/>
  <c r="B5733" i="8"/>
  <c r="D5733" i="8" s="1"/>
  <c r="B5734" i="8"/>
  <c r="B5735" i="8"/>
  <c r="B5736" i="8"/>
  <c r="B5737" i="8"/>
  <c r="D5737" i="8" s="1"/>
  <c r="B5738" i="8"/>
  <c r="B5739" i="8"/>
  <c r="B5740" i="8"/>
  <c r="B5741" i="8"/>
  <c r="D5741" i="8" s="1"/>
  <c r="B5742" i="8"/>
  <c r="B5743" i="8"/>
  <c r="B5744" i="8"/>
  <c r="B5745" i="8"/>
  <c r="D5745" i="8" s="1"/>
  <c r="B5746" i="8"/>
  <c r="B5747" i="8"/>
  <c r="B5748" i="8"/>
  <c r="B5749" i="8"/>
  <c r="D5749" i="8" s="1"/>
  <c r="B5750" i="8"/>
  <c r="B5751" i="8"/>
  <c r="B5752" i="8"/>
  <c r="B5753" i="8"/>
  <c r="D5753" i="8" s="1"/>
  <c r="B5754" i="8"/>
  <c r="B5755" i="8"/>
  <c r="B5756" i="8"/>
  <c r="B5757" i="8"/>
  <c r="D5757" i="8" s="1"/>
  <c r="B5758" i="8"/>
  <c r="B5759" i="8"/>
  <c r="B5760" i="8"/>
  <c r="B5761" i="8"/>
  <c r="D5761" i="8" s="1"/>
  <c r="B5762" i="8"/>
  <c r="B5763" i="8"/>
  <c r="B5764" i="8"/>
  <c r="B5765" i="8"/>
  <c r="D5765" i="8" s="1"/>
  <c r="B5766" i="8"/>
  <c r="B5767" i="8"/>
  <c r="B5768" i="8"/>
  <c r="B5769" i="8"/>
  <c r="D5769" i="8" s="1"/>
  <c r="B5770" i="8"/>
  <c r="B5771" i="8"/>
  <c r="B5772" i="8"/>
  <c r="B5773" i="8"/>
  <c r="D5773" i="8" s="1"/>
  <c r="B5774" i="8"/>
  <c r="B5775" i="8"/>
  <c r="B5776" i="8"/>
  <c r="B5777" i="8"/>
  <c r="D5777" i="8" s="1"/>
  <c r="B5778" i="8"/>
  <c r="B5779" i="8"/>
  <c r="B5780" i="8"/>
  <c r="B5781" i="8"/>
  <c r="D5781" i="8" s="1"/>
  <c r="B5782" i="8"/>
  <c r="B5783" i="8"/>
  <c r="B5784" i="8"/>
  <c r="B5785" i="8"/>
  <c r="D5785" i="8" s="1"/>
  <c r="B5786" i="8"/>
  <c r="B5787" i="8"/>
  <c r="B5788" i="8"/>
  <c r="B5789" i="8"/>
  <c r="D5789" i="8" s="1"/>
  <c r="B5790" i="8"/>
  <c r="B5791" i="8"/>
  <c r="B5792" i="8"/>
  <c r="B5793" i="8"/>
  <c r="D5793" i="8" s="1"/>
  <c r="B5794" i="8"/>
  <c r="B5795" i="8"/>
  <c r="B5796" i="8"/>
  <c r="B5797" i="8"/>
  <c r="D5797" i="8" s="1"/>
  <c r="B5798" i="8"/>
  <c r="B5799" i="8"/>
  <c r="B5800" i="8"/>
  <c r="B5801" i="8"/>
  <c r="D5801" i="8" s="1"/>
  <c r="B5802" i="8"/>
  <c r="B5803" i="8"/>
  <c r="B5804" i="8"/>
  <c r="B5805" i="8"/>
  <c r="D5805" i="8" s="1"/>
  <c r="B5806" i="8"/>
  <c r="B5807" i="8"/>
  <c r="B5808" i="8"/>
  <c r="B5809" i="8"/>
  <c r="D5809" i="8" s="1"/>
  <c r="B5810" i="8"/>
  <c r="B5811" i="8"/>
  <c r="B5812" i="8"/>
  <c r="B5813" i="8"/>
  <c r="D5813" i="8" s="1"/>
  <c r="B5814" i="8"/>
  <c r="B5815" i="8"/>
  <c r="B5816" i="8"/>
  <c r="B5817" i="8"/>
  <c r="D5817" i="8" s="1"/>
  <c r="B5818" i="8"/>
  <c r="B5819" i="8"/>
  <c r="B5820" i="8"/>
  <c r="B5821" i="8"/>
  <c r="D5821" i="8" s="1"/>
  <c r="B5822" i="8"/>
  <c r="B5823" i="8"/>
  <c r="B5824" i="8"/>
  <c r="B5825" i="8"/>
  <c r="D5825" i="8" s="1"/>
  <c r="B5826" i="8"/>
  <c r="B5827" i="8"/>
  <c r="B5828" i="8"/>
  <c r="B5829" i="8"/>
  <c r="D5829" i="8" s="1"/>
  <c r="B5830" i="8"/>
  <c r="B5831" i="8"/>
  <c r="B5832" i="8"/>
  <c r="B5833" i="8"/>
  <c r="D5833" i="8" s="1"/>
  <c r="B5834" i="8"/>
  <c r="B5835" i="8"/>
  <c r="B5836" i="8"/>
  <c r="B5837" i="8"/>
  <c r="D5837" i="8" s="1"/>
  <c r="B5838" i="8"/>
  <c r="B5839" i="8"/>
  <c r="B5840" i="8"/>
  <c r="B5841" i="8"/>
  <c r="D5841" i="8" s="1"/>
  <c r="B5842" i="8"/>
  <c r="B5843" i="8"/>
  <c r="B5844" i="8"/>
  <c r="B5845" i="8"/>
  <c r="D5845" i="8" s="1"/>
  <c r="B5846" i="8"/>
  <c r="B5847" i="8"/>
  <c r="B5848" i="8"/>
  <c r="B5849" i="8"/>
  <c r="D5849" i="8" s="1"/>
  <c r="B5850" i="8"/>
  <c r="B5851" i="8"/>
  <c r="B5852" i="8"/>
  <c r="B5853" i="8"/>
  <c r="D5853" i="8" s="1"/>
  <c r="B5854" i="8"/>
  <c r="B5855" i="8"/>
  <c r="B5856" i="8"/>
  <c r="B5857" i="8"/>
  <c r="D5857" i="8" s="1"/>
  <c r="B5858" i="8"/>
  <c r="B5859" i="8"/>
  <c r="B5860" i="8"/>
  <c r="C2" i="8"/>
  <c r="B2" i="8"/>
  <c r="F201" i="6"/>
  <c r="G189" i="6"/>
  <c r="F258" i="6"/>
  <c r="I126" i="6"/>
  <c r="I242" i="6"/>
  <c r="F8" i="6"/>
  <c r="G273" i="6"/>
  <c r="F44" i="6"/>
  <c r="G111" i="6"/>
  <c r="F21" i="6"/>
  <c r="F134" i="6"/>
  <c r="I221" i="6"/>
  <c r="G124" i="6"/>
  <c r="H57" i="6"/>
  <c r="G183" i="6"/>
  <c r="F276" i="6"/>
  <c r="G254" i="6"/>
  <c r="F63" i="6"/>
  <c r="H41" i="6"/>
  <c r="M265" i="6"/>
  <c r="I143" i="6"/>
  <c r="G204" i="6"/>
  <c r="F45" i="6"/>
  <c r="G27" i="6"/>
  <c r="F108" i="6"/>
  <c r="K175" i="6"/>
  <c r="H245" i="6"/>
  <c r="J220" i="6"/>
  <c r="I69" i="6"/>
  <c r="G14" i="6"/>
  <c r="F228" i="6"/>
  <c r="G109" i="6"/>
  <c r="F29" i="6"/>
  <c r="G4" i="6"/>
  <c r="F269" i="6"/>
  <c r="J18" i="6"/>
  <c r="I152" i="6"/>
  <c r="F180" i="6"/>
  <c r="M271" i="6"/>
  <c r="F60" i="6"/>
  <c r="G85" i="6"/>
  <c r="H255" i="6"/>
  <c r="H123" i="6"/>
  <c r="E62" i="6"/>
  <c r="H176" i="6"/>
  <c r="H139" i="6"/>
  <c r="B105" i="6"/>
  <c r="D5856" i="8" l="1"/>
  <c r="D5852" i="8"/>
  <c r="D5848" i="8"/>
  <c r="D5844" i="8"/>
  <c r="D5840" i="8"/>
  <c r="D5836" i="8"/>
  <c r="D5832" i="8"/>
  <c r="D5828" i="8"/>
  <c r="D5824" i="8"/>
  <c r="D5820" i="8"/>
  <c r="D5816" i="8"/>
  <c r="D5812" i="8"/>
  <c r="D5808" i="8"/>
  <c r="D5804" i="8"/>
  <c r="D5800" i="8"/>
  <c r="D5796" i="8"/>
  <c r="D5792" i="8"/>
  <c r="D5788" i="8"/>
  <c r="D5784" i="8"/>
  <c r="D5780" i="8"/>
  <c r="D5776" i="8"/>
  <c r="D5772" i="8"/>
  <c r="D5768" i="8"/>
  <c r="D5764" i="8"/>
  <c r="D5760" i="8"/>
  <c r="D5756" i="8"/>
  <c r="D5752" i="8"/>
  <c r="D5748" i="8"/>
  <c r="D5744" i="8"/>
  <c r="D5740" i="8"/>
  <c r="D5736" i="8"/>
  <c r="D5732" i="8"/>
  <c r="D5728" i="8"/>
  <c r="D5724" i="8"/>
  <c r="D5720" i="8"/>
  <c r="D5716" i="8"/>
  <c r="D5712" i="8"/>
  <c r="D5708" i="8"/>
  <c r="D5704" i="8"/>
  <c r="D5700" i="8"/>
  <c r="D5696" i="8"/>
  <c r="D5692" i="8"/>
  <c r="D5688" i="8"/>
  <c r="D5684" i="8"/>
  <c r="D5680" i="8"/>
  <c r="D5676" i="8"/>
  <c r="D5672" i="8"/>
  <c r="D5668" i="8"/>
  <c r="D5664" i="8"/>
  <c r="D5660" i="8"/>
  <c r="D5656" i="8"/>
  <c r="D5652" i="8"/>
  <c r="D5648" i="8"/>
  <c r="D5644" i="8"/>
  <c r="D5640" i="8"/>
  <c r="D5636" i="8"/>
  <c r="D5632" i="8"/>
  <c r="D5628" i="8"/>
  <c r="D5624" i="8"/>
  <c r="D5620" i="8"/>
  <c r="D5616" i="8"/>
  <c r="D5612" i="8"/>
  <c r="D5608" i="8"/>
  <c r="D5604" i="8"/>
  <c r="D5600" i="8"/>
  <c r="D5596" i="8"/>
  <c r="D5592" i="8"/>
  <c r="D5588" i="8"/>
  <c r="D5584" i="8"/>
  <c r="D5580" i="8"/>
  <c r="D5576" i="8"/>
  <c r="D5572" i="8"/>
  <c r="D5568" i="8"/>
  <c r="D5564" i="8"/>
  <c r="D5560" i="8"/>
  <c r="D5556" i="8"/>
  <c r="D5552" i="8"/>
  <c r="D5548" i="8"/>
  <c r="D5544" i="8"/>
  <c r="D5540" i="8"/>
  <c r="D5536" i="8"/>
  <c r="D5532" i="8"/>
  <c r="D5528" i="8"/>
  <c r="D5524" i="8"/>
  <c r="D5520" i="8"/>
  <c r="D5516" i="8"/>
  <c r="D5512" i="8"/>
  <c r="D5508" i="8"/>
  <c r="D5504" i="8"/>
  <c r="D5500" i="8"/>
  <c r="D5496" i="8"/>
  <c r="D5492" i="8"/>
  <c r="D5488" i="8"/>
  <c r="D5484" i="8"/>
  <c r="D5480" i="8"/>
  <c r="D5476" i="8"/>
  <c r="D5472" i="8"/>
  <c r="D5468" i="8"/>
  <c r="D5464" i="8"/>
  <c r="D5460" i="8"/>
  <c r="D5456" i="8"/>
  <c r="D5452" i="8"/>
  <c r="D5448" i="8"/>
  <c r="D5444" i="8"/>
  <c r="D5440" i="8"/>
  <c r="D5436" i="8"/>
  <c r="D5432" i="8"/>
  <c r="D5428" i="8"/>
  <c r="D5424" i="8"/>
  <c r="D5420" i="8"/>
  <c r="D5416" i="8"/>
  <c r="D5412" i="8"/>
  <c r="D5408" i="8"/>
  <c r="D5404" i="8"/>
  <c r="D5400" i="8"/>
  <c r="D5396" i="8"/>
  <c r="D5392" i="8"/>
  <c r="D5388" i="8"/>
  <c r="D5384" i="8"/>
  <c r="D5380" i="8"/>
  <c r="D5376" i="8"/>
  <c r="D5372" i="8"/>
  <c r="D5368" i="8"/>
  <c r="D5364" i="8"/>
  <c r="D5360" i="8"/>
  <c r="D5356" i="8"/>
  <c r="D5352" i="8"/>
  <c r="D5348" i="8"/>
  <c r="D5344" i="8"/>
  <c r="D5340" i="8"/>
  <c r="D5336" i="8"/>
  <c r="D5332" i="8"/>
  <c r="D5328" i="8"/>
  <c r="D5324" i="8"/>
  <c r="D5320" i="8"/>
  <c r="D5316" i="8"/>
  <c r="D5312" i="8"/>
  <c r="D5308" i="8"/>
  <c r="D5304" i="8"/>
  <c r="D5300" i="8"/>
  <c r="D5296" i="8"/>
  <c r="D5292" i="8"/>
  <c r="D5288" i="8"/>
  <c r="D5284" i="8"/>
  <c r="D5280" i="8"/>
  <c r="D5276" i="8"/>
  <c r="D5272" i="8"/>
  <c r="D5268" i="8"/>
  <c r="D5264" i="8"/>
  <c r="D5260" i="8"/>
  <c r="D5256" i="8"/>
  <c r="D5252" i="8"/>
  <c r="D5248" i="8"/>
  <c r="D5244" i="8"/>
  <c r="D5240" i="8"/>
  <c r="D5236" i="8"/>
  <c r="D5232" i="8"/>
  <c r="D5228" i="8"/>
  <c r="D5224" i="8"/>
  <c r="D5220" i="8"/>
  <c r="D5216" i="8"/>
  <c r="D5212" i="8"/>
  <c r="D5208" i="8"/>
  <c r="D5204" i="8"/>
  <c r="D5200" i="8"/>
  <c r="D5196" i="8"/>
  <c r="D5192" i="8"/>
  <c r="D5188" i="8"/>
  <c r="D5184" i="8"/>
  <c r="D5180" i="8"/>
  <c r="D5176" i="8"/>
  <c r="D5172" i="8"/>
  <c r="D5168" i="8"/>
  <c r="D5164" i="8"/>
  <c r="D5160" i="8"/>
  <c r="D5156" i="8"/>
  <c r="D5152" i="8"/>
  <c r="D5148" i="8"/>
  <c r="D5860" i="8"/>
  <c r="D5144" i="8"/>
  <c r="D5140" i="8"/>
  <c r="D5136" i="8"/>
  <c r="D5132" i="8"/>
  <c r="D5128" i="8"/>
  <c r="D5124" i="8"/>
  <c r="D5120" i="8"/>
  <c r="D5116" i="8"/>
  <c r="D5112" i="8"/>
  <c r="D5108" i="8"/>
  <c r="D5104" i="8"/>
  <c r="D5100" i="8"/>
  <c r="D5096" i="8"/>
  <c r="D5092" i="8"/>
  <c r="D5088" i="8"/>
  <c r="D5084" i="8"/>
  <c r="D5080" i="8"/>
  <c r="D5076" i="8"/>
  <c r="D5072" i="8"/>
  <c r="D5068" i="8"/>
  <c r="D5064" i="8"/>
  <c r="D5060" i="8"/>
  <c r="D5056" i="8"/>
  <c r="D5052" i="8"/>
  <c r="D5048" i="8"/>
  <c r="D5044" i="8"/>
  <c r="D5040" i="8"/>
  <c r="D5036" i="8"/>
  <c r="D5032" i="8"/>
  <c r="D5028" i="8"/>
  <c r="D5024" i="8"/>
  <c r="D5020" i="8"/>
  <c r="D5016" i="8"/>
  <c r="D5012" i="8"/>
  <c r="D5008" i="8"/>
  <c r="D5004" i="8"/>
  <c r="D5000" i="8"/>
  <c r="D4996" i="8"/>
  <c r="D4992" i="8"/>
  <c r="D4988" i="8"/>
  <c r="D4984" i="8"/>
  <c r="D4980" i="8"/>
  <c r="D4976" i="8"/>
  <c r="D4972" i="8"/>
  <c r="D4968" i="8"/>
  <c r="D4964" i="8"/>
  <c r="D4960" i="8"/>
  <c r="D4956" i="8"/>
  <c r="D4952" i="8"/>
  <c r="D4948" i="8"/>
  <c r="D4944" i="8"/>
  <c r="D4940" i="8"/>
  <c r="D4936" i="8"/>
  <c r="D4932" i="8"/>
  <c r="D4928" i="8"/>
  <c r="D4924" i="8"/>
  <c r="D4920" i="8"/>
  <c r="D4916" i="8"/>
  <c r="D4912" i="8"/>
  <c r="D4908" i="8"/>
  <c r="D4904" i="8"/>
  <c r="D4900" i="8"/>
  <c r="D4896" i="8"/>
  <c r="D4892" i="8"/>
  <c r="D4888" i="8"/>
  <c r="D4884" i="8"/>
  <c r="D4880" i="8"/>
  <c r="D4876" i="8"/>
  <c r="D4872" i="8"/>
  <c r="D4868" i="8"/>
  <c r="D4864" i="8"/>
  <c r="D4860" i="8"/>
  <c r="D4856" i="8"/>
  <c r="D4852" i="8"/>
  <c r="D4848" i="8"/>
  <c r="D4844" i="8"/>
  <c r="D4840" i="8"/>
  <c r="D4836" i="8"/>
  <c r="D4832" i="8"/>
  <c r="D4828" i="8"/>
  <c r="D4824" i="8"/>
  <c r="D4820" i="8"/>
  <c r="D4816" i="8"/>
  <c r="D4812" i="8"/>
  <c r="D4808" i="8"/>
  <c r="D4804" i="8"/>
  <c r="D4800" i="8"/>
  <c r="D4796" i="8"/>
  <c r="D4792" i="8"/>
  <c r="D4788" i="8"/>
  <c r="D4784" i="8"/>
  <c r="D4780" i="8"/>
  <c r="D4776" i="8"/>
  <c r="D4772" i="8"/>
  <c r="D4768" i="8"/>
  <c r="D4764" i="8"/>
  <c r="D4760" i="8"/>
  <c r="D4756" i="8"/>
  <c r="D4752" i="8"/>
  <c r="D4748" i="8"/>
  <c r="D4744" i="8"/>
  <c r="D4740" i="8"/>
  <c r="D4736" i="8"/>
  <c r="D4732" i="8"/>
  <c r="D4728" i="8"/>
  <c r="D4724" i="8"/>
  <c r="D4720" i="8"/>
  <c r="D4716" i="8"/>
  <c r="D4712" i="8"/>
  <c r="D4708" i="8"/>
  <c r="D4704" i="8"/>
  <c r="D4700" i="8"/>
  <c r="D4696" i="8"/>
  <c r="D4692" i="8"/>
  <c r="D4688" i="8"/>
  <c r="D4684" i="8"/>
  <c r="D4680" i="8"/>
  <c r="D4676" i="8"/>
  <c r="D4672" i="8"/>
  <c r="D4668" i="8"/>
  <c r="D4664" i="8"/>
  <c r="D4660" i="8"/>
  <c r="D4656" i="8"/>
  <c r="D4652" i="8"/>
  <c r="D4648" i="8"/>
  <c r="D4644" i="8"/>
  <c r="D4640" i="8"/>
  <c r="D4636" i="8"/>
  <c r="D4632" i="8"/>
  <c r="D4628" i="8"/>
  <c r="D4624" i="8"/>
  <c r="D4620" i="8"/>
  <c r="D4616" i="8"/>
  <c r="D4612" i="8"/>
  <c r="D4608" i="8"/>
  <c r="D4604" i="8"/>
  <c r="D4600" i="8"/>
  <c r="D4596" i="8"/>
  <c r="D4592" i="8"/>
  <c r="D4588" i="8"/>
  <c r="D4584" i="8"/>
  <c r="D4580" i="8"/>
  <c r="D4576" i="8"/>
  <c r="D4572" i="8"/>
  <c r="D4568" i="8"/>
  <c r="D4564" i="8"/>
  <c r="D4560" i="8"/>
  <c r="D4556" i="8"/>
  <c r="D4552" i="8"/>
  <c r="D4548" i="8"/>
  <c r="D4544" i="8"/>
  <c r="D4540" i="8"/>
  <c r="D4536" i="8"/>
  <c r="D4532" i="8"/>
  <c r="D4528" i="8"/>
  <c r="D4524" i="8"/>
  <c r="D4520" i="8"/>
  <c r="D4516" i="8"/>
  <c r="D4512" i="8"/>
  <c r="D4508" i="8"/>
  <c r="D4504" i="8"/>
  <c r="D4500" i="8"/>
  <c r="D4496" i="8"/>
  <c r="D4492" i="8"/>
  <c r="D4488" i="8"/>
  <c r="D4484" i="8"/>
  <c r="D4480" i="8"/>
  <c r="D4476" i="8"/>
  <c r="D4472" i="8"/>
  <c r="D4468" i="8"/>
  <c r="D4464" i="8"/>
  <c r="D4460" i="8"/>
  <c r="D4456" i="8"/>
  <c r="D4452" i="8"/>
  <c r="D4448" i="8"/>
  <c r="D4444" i="8"/>
  <c r="D4440" i="8"/>
  <c r="D4436" i="8"/>
  <c r="D4432" i="8"/>
  <c r="D4428" i="8"/>
  <c r="D4424" i="8"/>
  <c r="D4420" i="8"/>
  <c r="D4416" i="8"/>
  <c r="D4412" i="8"/>
  <c r="D4408" i="8"/>
  <c r="D4404" i="8"/>
  <c r="D4400" i="8"/>
  <c r="D4396" i="8"/>
  <c r="D4392" i="8"/>
  <c r="D4388" i="8"/>
  <c r="D4384" i="8"/>
  <c r="D4380" i="8"/>
  <c r="D4376" i="8"/>
  <c r="D4372" i="8"/>
  <c r="D4368" i="8"/>
  <c r="D4364" i="8"/>
  <c r="D4360" i="8"/>
  <c r="D4356" i="8"/>
  <c r="D4352" i="8"/>
  <c r="D4348" i="8"/>
  <c r="D4344" i="8"/>
  <c r="D4340" i="8"/>
  <c r="D4336" i="8"/>
  <c r="D4332" i="8"/>
  <c r="D4328" i="8"/>
  <c r="D4324" i="8"/>
  <c r="D4320" i="8"/>
  <c r="D4316" i="8"/>
  <c r="D4312" i="8"/>
  <c r="D4308" i="8"/>
  <c r="D4304" i="8"/>
  <c r="D4300" i="8"/>
  <c r="D4296" i="8"/>
  <c r="D4292" i="8"/>
  <c r="D4288" i="8"/>
  <c r="D4284" i="8"/>
  <c r="D4280" i="8"/>
  <c r="D4276" i="8"/>
  <c r="D4272" i="8"/>
  <c r="D4268" i="8"/>
  <c r="D4264" i="8"/>
  <c r="D4260" i="8"/>
  <c r="D4256" i="8"/>
  <c r="D4252" i="8"/>
  <c r="D4248" i="8"/>
  <c r="D4244" i="8"/>
  <c r="D4240" i="8"/>
  <c r="D4236" i="8"/>
  <c r="D4232" i="8"/>
  <c r="D4228" i="8"/>
  <c r="D4224" i="8"/>
  <c r="D4220" i="8"/>
  <c r="D4216" i="8"/>
  <c r="D4212" i="8"/>
  <c r="D4208" i="8"/>
  <c r="D4204" i="8"/>
  <c r="D4200" i="8"/>
  <c r="D4196" i="8"/>
  <c r="D4192" i="8"/>
  <c r="D4188" i="8"/>
  <c r="D4184" i="8"/>
  <c r="D4180" i="8"/>
  <c r="D4176" i="8"/>
  <c r="D4172" i="8"/>
  <c r="D4168" i="8"/>
  <c r="D4164" i="8"/>
  <c r="D4160" i="8"/>
  <c r="D4156" i="8"/>
  <c r="D4152" i="8"/>
  <c r="D4148" i="8"/>
  <c r="D4144" i="8"/>
  <c r="D4140" i="8"/>
  <c r="D4136" i="8"/>
  <c r="D4132" i="8"/>
  <c r="D4128" i="8"/>
  <c r="D4124" i="8"/>
  <c r="D4120" i="8"/>
  <c r="D4116" i="8"/>
  <c r="D4112" i="8"/>
  <c r="D4108" i="8"/>
  <c r="D4104" i="8"/>
  <c r="D4100" i="8"/>
  <c r="D4096" i="8"/>
  <c r="D4092" i="8"/>
  <c r="D4088" i="8"/>
  <c r="D4084" i="8"/>
  <c r="D4080" i="8"/>
  <c r="D4076" i="8"/>
  <c r="D4072" i="8"/>
  <c r="D4068" i="8"/>
  <c r="D4064" i="8"/>
  <c r="D4060" i="8"/>
  <c r="D4056" i="8"/>
  <c r="D4052" i="8"/>
  <c r="D4048" i="8"/>
  <c r="D4044" i="8"/>
  <c r="D4040" i="8"/>
  <c r="D4036" i="8"/>
  <c r="D4032" i="8"/>
  <c r="D4028" i="8"/>
  <c r="D4024" i="8"/>
  <c r="D4020" i="8"/>
  <c r="D4016" i="8"/>
  <c r="D4012" i="8"/>
  <c r="D4008" i="8"/>
  <c r="D4004" i="8"/>
  <c r="D4000" i="8"/>
  <c r="D3996" i="8"/>
  <c r="D3992" i="8"/>
  <c r="D3988" i="8"/>
  <c r="D3984" i="8"/>
  <c r="D3980" i="8"/>
  <c r="D3976" i="8"/>
  <c r="D3972" i="8"/>
  <c r="D3968" i="8"/>
  <c r="D3964" i="8"/>
  <c r="D3960" i="8"/>
  <c r="D3956" i="8"/>
  <c r="D3952" i="8"/>
  <c r="D3948" i="8"/>
  <c r="D3944" i="8"/>
  <c r="D3940" i="8"/>
  <c r="D3936" i="8"/>
  <c r="D3932" i="8"/>
  <c r="D3928" i="8"/>
  <c r="D3924" i="8"/>
  <c r="D3920" i="8"/>
  <c r="D3916" i="8"/>
  <c r="D3912" i="8"/>
  <c r="D3908" i="8"/>
  <c r="D3904" i="8"/>
  <c r="D3900" i="8"/>
  <c r="D3896" i="8"/>
  <c r="D3892" i="8"/>
  <c r="D3888" i="8"/>
  <c r="D3884" i="8"/>
  <c r="D3880" i="8"/>
  <c r="D3876" i="8"/>
  <c r="D3872" i="8"/>
  <c r="D3868" i="8"/>
  <c r="D3864" i="8"/>
  <c r="D3860" i="8"/>
  <c r="D3856" i="8"/>
  <c r="D3852" i="8"/>
  <c r="D3848" i="8"/>
  <c r="D3844" i="8"/>
  <c r="D3840" i="8"/>
  <c r="D3836" i="8"/>
  <c r="D3832" i="8"/>
  <c r="D3828" i="8"/>
  <c r="D3824" i="8"/>
  <c r="D3820" i="8"/>
  <c r="D3816" i="8"/>
  <c r="D3812" i="8"/>
  <c r="D3808" i="8"/>
  <c r="D3804" i="8"/>
  <c r="D3800" i="8"/>
  <c r="D3796" i="8"/>
  <c r="D3792" i="8"/>
  <c r="D3788" i="8"/>
  <c r="D3784" i="8"/>
  <c r="D3780" i="8"/>
  <c r="D3776" i="8"/>
  <c r="D3772" i="8"/>
  <c r="D3768" i="8"/>
  <c r="D3764" i="8"/>
  <c r="D3760" i="8"/>
  <c r="D3756" i="8"/>
  <c r="D3752" i="8"/>
  <c r="D3748" i="8"/>
  <c r="D3744" i="8"/>
  <c r="D3740" i="8"/>
  <c r="D3736" i="8"/>
  <c r="D3732" i="8"/>
  <c r="D3728" i="8"/>
  <c r="D3724" i="8"/>
  <c r="D3720" i="8"/>
  <c r="D3716" i="8"/>
  <c r="D3712" i="8"/>
  <c r="D3708" i="8"/>
  <c r="D3704" i="8"/>
  <c r="D3700" i="8"/>
  <c r="D3696" i="8"/>
  <c r="D3692" i="8"/>
  <c r="D3688" i="8"/>
  <c r="D3684" i="8"/>
  <c r="D3680" i="8"/>
  <c r="D3676" i="8"/>
  <c r="D3672" i="8"/>
  <c r="D3668" i="8"/>
  <c r="D3664" i="8"/>
  <c r="D3660" i="8"/>
  <c r="D3656" i="8"/>
  <c r="D3652" i="8"/>
  <c r="D3648" i="8"/>
  <c r="D3644" i="8"/>
  <c r="D3640" i="8"/>
  <c r="D3636" i="8"/>
  <c r="D3632" i="8"/>
  <c r="D3628" i="8"/>
  <c r="D3624" i="8"/>
  <c r="D3620" i="8"/>
  <c r="D3616" i="8"/>
  <c r="D3612" i="8"/>
  <c r="D3608" i="8"/>
  <c r="D3604" i="8"/>
  <c r="D3600" i="8"/>
  <c r="D3596" i="8"/>
  <c r="D3592" i="8"/>
  <c r="D3588" i="8"/>
  <c r="D3584" i="8"/>
  <c r="D3580" i="8"/>
  <c r="D3576" i="8"/>
  <c r="D3572" i="8"/>
  <c r="D3568" i="8"/>
  <c r="D3564" i="8"/>
  <c r="D3560" i="8"/>
  <c r="D3556" i="8"/>
  <c r="D3552" i="8"/>
  <c r="D3548" i="8"/>
  <c r="D3544" i="8"/>
  <c r="D3540" i="8"/>
  <c r="D3536" i="8"/>
  <c r="D3532" i="8"/>
  <c r="D3528" i="8"/>
  <c r="D3524" i="8"/>
  <c r="D3520" i="8"/>
  <c r="D3516" i="8"/>
  <c r="D3512" i="8"/>
  <c r="D3508" i="8"/>
  <c r="D3504" i="8"/>
  <c r="D3500" i="8"/>
  <c r="D3496" i="8"/>
  <c r="D3492" i="8"/>
  <c r="D3488" i="8"/>
  <c r="D3484" i="8"/>
  <c r="D3480" i="8"/>
  <c r="D3476" i="8"/>
  <c r="D3472" i="8"/>
  <c r="D3468" i="8"/>
  <c r="D3464" i="8"/>
  <c r="D3460" i="8"/>
  <c r="D3456" i="8"/>
  <c r="D3452" i="8"/>
  <c r="D3448" i="8"/>
  <c r="D3444" i="8"/>
  <c r="D3440" i="8"/>
  <c r="D3436" i="8"/>
  <c r="D3432" i="8"/>
  <c r="D3428" i="8"/>
  <c r="D3424" i="8"/>
  <c r="D3420" i="8"/>
  <c r="D3416" i="8"/>
  <c r="D3412" i="8"/>
  <c r="D3408" i="8"/>
  <c r="D3404" i="8"/>
  <c r="D3400" i="8"/>
  <c r="D3396" i="8"/>
  <c r="D3392" i="8"/>
  <c r="D3388" i="8"/>
  <c r="D3384" i="8"/>
  <c r="D3380" i="8"/>
  <c r="D3376" i="8"/>
  <c r="D3372" i="8"/>
  <c r="D3368" i="8"/>
  <c r="D3364" i="8"/>
  <c r="D3360" i="8"/>
  <c r="D3356" i="8"/>
  <c r="D3352" i="8"/>
  <c r="D3348" i="8"/>
  <c r="D3344" i="8"/>
  <c r="D3340" i="8"/>
  <c r="D3336" i="8"/>
  <c r="D3332" i="8"/>
  <c r="D3328" i="8"/>
  <c r="D3324" i="8"/>
  <c r="D3320" i="8"/>
  <c r="D3316" i="8"/>
  <c r="D3312" i="8"/>
  <c r="D3308" i="8"/>
  <c r="D3304" i="8"/>
  <c r="D3300" i="8"/>
  <c r="D3296" i="8"/>
  <c r="D3292" i="8"/>
  <c r="D3288" i="8"/>
  <c r="D3284" i="8"/>
  <c r="D3280" i="8"/>
  <c r="D3276" i="8"/>
  <c r="D3272" i="8"/>
  <c r="D3268" i="8"/>
  <c r="D3264" i="8"/>
  <c r="D3260" i="8"/>
  <c r="D3256" i="8"/>
  <c r="D3252" i="8"/>
  <c r="D3248" i="8"/>
  <c r="D3244" i="8"/>
  <c r="D3240" i="8"/>
  <c r="D3236" i="8"/>
  <c r="D3232" i="8"/>
  <c r="D3228" i="8"/>
  <c r="D3224" i="8"/>
  <c r="D3220" i="8"/>
  <c r="D3216" i="8"/>
  <c r="D3212" i="8"/>
  <c r="D3208" i="8"/>
  <c r="D3204" i="8"/>
  <c r="D3200" i="8"/>
  <c r="D3196" i="8"/>
  <c r="D3192" i="8"/>
  <c r="D3188" i="8"/>
  <c r="D3184" i="8"/>
  <c r="D3180" i="8"/>
  <c r="D3176" i="8"/>
  <c r="D3172" i="8"/>
  <c r="D3168" i="8"/>
  <c r="D3164" i="8"/>
  <c r="D3160" i="8"/>
  <c r="D3156" i="8"/>
  <c r="D3152" i="8"/>
  <c r="D3148" i="8"/>
  <c r="D3144" i="8"/>
  <c r="D3140" i="8"/>
  <c r="D3136" i="8"/>
  <c r="D3132" i="8"/>
  <c r="D3128" i="8"/>
  <c r="D3124" i="8"/>
  <c r="D3120" i="8"/>
  <c r="D3116" i="8"/>
  <c r="D3112" i="8"/>
  <c r="D3108" i="8"/>
  <c r="D3104" i="8"/>
  <c r="D3100" i="8"/>
  <c r="D3096" i="8"/>
  <c r="D3092" i="8"/>
  <c r="D3088" i="8"/>
  <c r="D3084" i="8"/>
  <c r="D3080" i="8"/>
  <c r="D3076" i="8"/>
  <c r="D3072" i="8"/>
  <c r="D3068" i="8"/>
  <c r="D3064" i="8"/>
  <c r="D3060" i="8"/>
  <c r="D3056" i="8"/>
  <c r="D3052" i="8"/>
  <c r="D3048" i="8"/>
  <c r="D3044" i="8"/>
  <c r="D3040" i="8"/>
  <c r="D3036" i="8"/>
  <c r="D3032" i="8"/>
  <c r="D3028" i="8"/>
  <c r="D3024" i="8"/>
  <c r="D3020" i="8"/>
  <c r="D3016" i="8"/>
  <c r="D3012" i="8"/>
  <c r="D3008" i="8"/>
  <c r="D3004" i="8"/>
  <c r="D3000" i="8"/>
  <c r="D2996" i="8"/>
  <c r="D2992" i="8"/>
  <c r="D2988" i="8"/>
  <c r="D2984" i="8"/>
  <c r="D2980" i="8"/>
  <c r="D2976" i="8"/>
  <c r="D2972" i="8"/>
  <c r="D2968" i="8"/>
  <c r="D2964" i="8"/>
  <c r="D2960" i="8"/>
  <c r="D2956" i="8"/>
  <c r="D2952" i="8"/>
  <c r="D2948" i="8"/>
  <c r="D2944" i="8"/>
  <c r="D2940" i="8"/>
  <c r="D2936" i="8"/>
  <c r="D2932" i="8"/>
  <c r="D2928" i="8"/>
  <c r="D2924" i="8"/>
  <c r="D2920" i="8"/>
  <c r="D2916" i="8"/>
  <c r="D2912" i="8"/>
  <c r="D2908" i="8"/>
  <c r="D2904" i="8"/>
  <c r="D2900" i="8"/>
  <c r="D2896" i="8"/>
  <c r="D2892" i="8"/>
  <c r="D2888" i="8"/>
  <c r="D2884" i="8"/>
  <c r="D2880" i="8"/>
  <c r="D2876" i="8"/>
  <c r="D2872" i="8"/>
  <c r="D2868" i="8"/>
  <c r="D2864" i="8"/>
  <c r="D2860" i="8"/>
  <c r="D2856" i="8"/>
  <c r="D2852" i="8"/>
  <c r="D2848" i="8"/>
  <c r="D2844" i="8"/>
  <c r="D2840" i="8"/>
  <c r="D2836" i="8"/>
  <c r="D2832" i="8"/>
  <c r="D2828" i="8"/>
  <c r="D2824" i="8"/>
  <c r="D2820" i="8"/>
  <c r="D2816" i="8"/>
  <c r="D2812" i="8"/>
  <c r="D2808" i="8"/>
  <c r="D2804" i="8"/>
  <c r="D2800" i="8"/>
  <c r="D2796" i="8"/>
  <c r="D2792" i="8"/>
  <c r="D2788" i="8"/>
  <c r="D2784" i="8"/>
  <c r="D2780" i="8"/>
  <c r="D2776" i="8"/>
  <c r="D2772" i="8"/>
  <c r="D2768" i="8"/>
  <c r="D2764" i="8"/>
  <c r="D4199" i="8"/>
  <c r="D4195" i="8"/>
  <c r="D4191" i="8"/>
  <c r="D4187" i="8"/>
  <c r="D4183" i="8"/>
  <c r="D4179" i="8"/>
  <c r="D4175" i="8"/>
  <c r="D4171" i="8"/>
  <c r="D4167" i="8"/>
  <c r="D4163" i="8"/>
  <c r="D4159" i="8"/>
  <c r="D4155" i="8"/>
  <c r="D4151" i="8"/>
  <c r="D4147" i="8"/>
  <c r="D4143" i="8"/>
  <c r="D4139" i="8"/>
  <c r="D4135" i="8"/>
  <c r="D4131" i="8"/>
  <c r="D4127" i="8"/>
  <c r="D4123" i="8"/>
  <c r="D4119" i="8"/>
  <c r="D4115" i="8"/>
  <c r="D4111" i="8"/>
  <c r="D4107" i="8"/>
  <c r="D4103" i="8"/>
  <c r="D4099" i="8"/>
  <c r="D4095" i="8"/>
  <c r="D4091" i="8"/>
  <c r="D4087" i="8"/>
  <c r="D4083" i="8"/>
  <c r="D4079" i="8"/>
  <c r="D4075" i="8"/>
  <c r="D4071" i="8"/>
  <c r="D4067" i="8"/>
  <c r="D4063" i="8"/>
  <c r="D4059" i="8"/>
  <c r="D4055" i="8"/>
  <c r="D4051" i="8"/>
  <c r="D4047" i="8"/>
  <c r="D4043" i="8"/>
  <c r="D4039" i="8"/>
  <c r="D4035" i="8"/>
  <c r="D4031" i="8"/>
  <c r="D4027" i="8"/>
  <c r="D4023" i="8"/>
  <c r="D4019" i="8"/>
  <c r="D4015" i="8"/>
  <c r="D4011" i="8"/>
  <c r="D4007" i="8"/>
  <c r="D4003" i="8"/>
  <c r="D3999" i="8"/>
  <c r="D3995" i="8"/>
  <c r="D3991" i="8"/>
  <c r="D3987" i="8"/>
  <c r="D3983" i="8"/>
  <c r="D3979" i="8"/>
  <c r="D3975" i="8"/>
  <c r="D3971" i="8"/>
  <c r="D3967" i="8"/>
  <c r="D3963" i="8"/>
  <c r="D3959" i="8"/>
  <c r="D3955" i="8"/>
  <c r="D3951" i="8"/>
  <c r="D3947" i="8"/>
  <c r="D3943" i="8"/>
  <c r="D3939" i="8"/>
  <c r="D3935" i="8"/>
  <c r="D3931" i="8"/>
  <c r="D3927" i="8"/>
  <c r="D3923" i="8"/>
  <c r="D3919" i="8"/>
  <c r="D3915" i="8"/>
  <c r="D3911" i="8"/>
  <c r="D3907" i="8"/>
  <c r="D3903" i="8"/>
  <c r="D3899" i="8"/>
  <c r="D3895" i="8"/>
  <c r="D3891" i="8"/>
  <c r="D3887" i="8"/>
  <c r="D3883" i="8"/>
  <c r="D3879" i="8"/>
  <c r="D3875" i="8"/>
  <c r="D3871" i="8"/>
  <c r="D3867" i="8"/>
  <c r="D3863" i="8"/>
  <c r="D3859" i="8"/>
  <c r="D3855" i="8"/>
  <c r="D3851" i="8"/>
  <c r="D3847" i="8"/>
  <c r="D3843" i="8"/>
  <c r="D3839" i="8"/>
  <c r="D3835" i="8"/>
  <c r="D3831" i="8"/>
  <c r="D3827" i="8"/>
  <c r="D3823" i="8"/>
  <c r="D3819" i="8"/>
  <c r="D3815" i="8"/>
  <c r="D3811" i="8"/>
  <c r="D3807" i="8"/>
  <c r="D3803" i="8"/>
  <c r="D3799" i="8"/>
  <c r="D3795" i="8"/>
  <c r="D3791" i="8"/>
  <c r="D3787" i="8"/>
  <c r="D3783" i="8"/>
  <c r="D3779" i="8"/>
  <c r="D3775" i="8"/>
  <c r="D3771" i="8"/>
  <c r="D3767" i="8"/>
  <c r="D3763" i="8"/>
  <c r="D3759" i="8"/>
  <c r="D3755" i="8"/>
  <c r="D3751" i="8"/>
  <c r="D3747" i="8"/>
  <c r="D3743" i="8"/>
  <c r="D3739" i="8"/>
  <c r="D3735" i="8"/>
  <c r="D3731" i="8"/>
  <c r="D3727" i="8"/>
  <c r="D3723" i="8"/>
  <c r="D3719" i="8"/>
  <c r="D3715" i="8"/>
  <c r="D3711" i="8"/>
  <c r="D3707" i="8"/>
  <c r="D3703" i="8"/>
  <c r="D3699" i="8"/>
  <c r="D3695" i="8"/>
  <c r="D3691" i="8"/>
  <c r="D3687" i="8"/>
  <c r="D3683" i="8"/>
  <c r="D3679" i="8"/>
  <c r="D3675" i="8"/>
  <c r="D3671" i="8"/>
  <c r="D3667" i="8"/>
  <c r="D3663" i="8"/>
  <c r="D3659" i="8"/>
  <c r="D3655" i="8"/>
  <c r="D3651" i="8"/>
  <c r="D3647" i="8"/>
  <c r="D3643" i="8"/>
  <c r="D3639" i="8"/>
  <c r="D3635" i="8"/>
  <c r="D3631" i="8"/>
  <c r="D3627" i="8"/>
  <c r="D3623" i="8"/>
  <c r="D3619" i="8"/>
  <c r="D3615" i="8"/>
  <c r="D3611" i="8"/>
  <c r="D3607" i="8"/>
  <c r="D3603" i="8"/>
  <c r="D3599" i="8"/>
  <c r="D3595" i="8"/>
  <c r="D3591" i="8"/>
  <c r="D3587" i="8"/>
  <c r="D3583" i="8"/>
  <c r="D3579" i="8"/>
  <c r="D3575" i="8"/>
  <c r="D3571" i="8"/>
  <c r="D3567" i="8"/>
  <c r="D3563" i="8"/>
  <c r="D3559" i="8"/>
  <c r="D3555" i="8"/>
  <c r="D3551" i="8"/>
  <c r="D3547" i="8"/>
  <c r="D3543" i="8"/>
  <c r="D3539" i="8"/>
  <c r="D3535" i="8"/>
  <c r="D3531" i="8"/>
  <c r="D5858" i="8"/>
  <c r="D5854" i="8"/>
  <c r="D5850" i="8"/>
  <c r="D5846" i="8"/>
  <c r="D5842" i="8"/>
  <c r="D5838" i="8"/>
  <c r="D5834" i="8"/>
  <c r="D5830" i="8"/>
  <c r="D5826" i="8"/>
  <c r="D5822" i="8"/>
  <c r="D5818" i="8"/>
  <c r="D5814" i="8"/>
  <c r="D5810" i="8"/>
  <c r="D5806" i="8"/>
  <c r="D5802" i="8"/>
  <c r="D5798" i="8"/>
  <c r="D5794" i="8"/>
  <c r="D5790" i="8"/>
  <c r="D5786" i="8"/>
  <c r="D5782" i="8"/>
  <c r="D5778" i="8"/>
  <c r="D5774" i="8"/>
  <c r="D5770" i="8"/>
  <c r="D5766" i="8"/>
  <c r="D5762" i="8"/>
  <c r="D5758" i="8"/>
  <c r="D5754" i="8"/>
  <c r="D5750" i="8"/>
  <c r="D5746" i="8"/>
  <c r="D5742" i="8"/>
  <c r="D5738" i="8"/>
  <c r="D5734" i="8"/>
  <c r="D5730" i="8"/>
  <c r="D5726" i="8"/>
  <c r="D5722" i="8"/>
  <c r="D5718" i="8"/>
  <c r="D5714" i="8"/>
  <c r="D5710" i="8"/>
  <c r="D5706" i="8"/>
  <c r="D5702" i="8"/>
  <c r="D5698" i="8"/>
  <c r="D5694" i="8"/>
  <c r="D5690" i="8"/>
  <c r="D5686" i="8"/>
  <c r="D5682" i="8"/>
  <c r="D5678" i="8"/>
  <c r="D5674" i="8"/>
  <c r="D5670" i="8"/>
  <c r="D5666" i="8"/>
  <c r="D5662" i="8"/>
  <c r="D5658" i="8"/>
  <c r="D5654" i="8"/>
  <c r="D5650" i="8"/>
  <c r="D5646" i="8"/>
  <c r="D5642" i="8"/>
  <c r="D5638" i="8"/>
  <c r="D5634" i="8"/>
  <c r="D5630" i="8"/>
  <c r="D5626" i="8"/>
  <c r="D5622" i="8"/>
  <c r="D5618" i="8"/>
  <c r="D5614" i="8"/>
  <c r="D5610" i="8"/>
  <c r="D5606" i="8"/>
  <c r="D5602" i="8"/>
  <c r="D5598" i="8"/>
  <c r="D5594" i="8"/>
  <c r="D5590" i="8"/>
  <c r="D5586" i="8"/>
  <c r="D5582" i="8"/>
  <c r="D5578" i="8"/>
  <c r="D5574" i="8"/>
  <c r="D5570" i="8"/>
  <c r="D5566" i="8"/>
  <c r="D5562" i="8"/>
  <c r="D5558" i="8"/>
  <c r="D5554" i="8"/>
  <c r="D5550" i="8"/>
  <c r="D5546" i="8"/>
  <c r="D5542" i="8"/>
  <c r="D5538" i="8"/>
  <c r="D5534" i="8"/>
  <c r="D5530" i="8"/>
  <c r="D5526" i="8"/>
  <c r="D5522" i="8"/>
  <c r="D5518" i="8"/>
  <c r="D5514" i="8"/>
  <c r="D5510" i="8"/>
  <c r="D5506" i="8"/>
  <c r="D5502" i="8"/>
  <c r="D5498" i="8"/>
  <c r="D5494" i="8"/>
  <c r="D5490" i="8"/>
  <c r="D5486" i="8"/>
  <c r="D5482" i="8"/>
  <c r="D5478" i="8"/>
  <c r="D5474" i="8"/>
  <c r="D5470" i="8"/>
  <c r="D5466" i="8"/>
  <c r="D5462" i="8"/>
  <c r="D5458" i="8"/>
  <c r="D5454" i="8"/>
  <c r="D5450" i="8"/>
  <c r="D5446" i="8"/>
  <c r="D5442" i="8"/>
  <c r="D5438" i="8"/>
  <c r="D5434" i="8"/>
  <c r="D5430" i="8"/>
  <c r="D5426" i="8"/>
  <c r="D5422" i="8"/>
  <c r="D5418" i="8"/>
  <c r="D5414" i="8"/>
  <c r="D5410" i="8"/>
  <c r="D5406" i="8"/>
  <c r="D5402" i="8"/>
  <c r="D5398" i="8"/>
  <c r="D5394" i="8"/>
  <c r="D5390" i="8"/>
  <c r="D5386" i="8"/>
  <c r="D5382" i="8"/>
  <c r="D5378" i="8"/>
  <c r="D5374" i="8"/>
  <c r="D5370" i="8"/>
  <c r="D5366" i="8"/>
  <c r="D5362" i="8"/>
  <c r="D5358" i="8"/>
  <c r="D5354" i="8"/>
  <c r="D5350" i="8"/>
  <c r="D5346" i="8"/>
  <c r="D5342" i="8"/>
  <c r="D5338" i="8"/>
  <c r="D5334" i="8"/>
  <c r="D5330" i="8"/>
  <c r="D5326" i="8"/>
  <c r="D5322" i="8"/>
  <c r="D5318" i="8"/>
  <c r="D5314" i="8"/>
  <c r="D5310" i="8"/>
  <c r="D5306" i="8"/>
  <c r="D5302" i="8"/>
  <c r="D5298" i="8"/>
  <c r="D5294" i="8"/>
  <c r="D5290" i="8"/>
  <c r="D5286" i="8"/>
  <c r="D5282" i="8"/>
  <c r="D5278" i="8"/>
  <c r="D5274" i="8"/>
  <c r="D5270" i="8"/>
  <c r="D5266" i="8"/>
  <c r="D5262" i="8"/>
  <c r="D5258" i="8"/>
  <c r="D5254" i="8"/>
  <c r="D5250" i="8"/>
  <c r="D5246" i="8"/>
  <c r="D5242" i="8"/>
  <c r="D5238" i="8"/>
  <c r="D5234" i="8"/>
  <c r="D5230" i="8"/>
  <c r="D5226" i="8"/>
  <c r="D5222" i="8"/>
  <c r="D5218" i="8"/>
  <c r="D5214" i="8"/>
  <c r="D5210" i="8"/>
  <c r="D5206" i="8"/>
  <c r="D5202" i="8"/>
  <c r="D5198" i="8"/>
  <c r="D5194" i="8"/>
  <c r="D5190" i="8"/>
  <c r="D5186" i="8"/>
  <c r="D5182" i="8"/>
  <c r="D5178" i="8"/>
  <c r="D5174" i="8"/>
  <c r="D5170" i="8"/>
  <c r="D5166" i="8"/>
  <c r="D5162" i="8"/>
  <c r="D5158" i="8"/>
  <c r="D5154" i="8"/>
  <c r="D5150" i="8"/>
  <c r="D5146" i="8"/>
  <c r="D3527" i="8"/>
  <c r="D3523" i="8"/>
  <c r="D3519" i="8"/>
  <c r="D3515" i="8"/>
  <c r="D3511" i="8"/>
  <c r="D3507" i="8"/>
  <c r="D3503" i="8"/>
  <c r="D3499" i="8"/>
  <c r="D3495" i="8"/>
  <c r="D3491" i="8"/>
  <c r="D3487" i="8"/>
  <c r="D3483" i="8"/>
  <c r="D3479" i="8"/>
  <c r="D3475" i="8"/>
  <c r="D3471" i="8"/>
  <c r="D3467" i="8"/>
  <c r="D3463" i="8"/>
  <c r="D3459" i="8"/>
  <c r="D3455" i="8"/>
  <c r="D3451" i="8"/>
  <c r="D3447" i="8"/>
  <c r="D3443" i="8"/>
  <c r="D3439" i="8"/>
  <c r="D3435" i="8"/>
  <c r="D3431" i="8"/>
  <c r="D3427" i="8"/>
  <c r="D3423" i="8"/>
  <c r="D3419" i="8"/>
  <c r="D3415" i="8"/>
  <c r="D3411" i="8"/>
  <c r="D3407" i="8"/>
  <c r="D3403" i="8"/>
  <c r="D3399" i="8"/>
  <c r="D3395" i="8"/>
  <c r="D3391" i="8"/>
  <c r="D3387" i="8"/>
  <c r="D3383" i="8"/>
  <c r="D3379" i="8"/>
  <c r="D3375" i="8"/>
  <c r="D3371" i="8"/>
  <c r="D3367" i="8"/>
  <c r="D3363" i="8"/>
  <c r="D3359" i="8"/>
  <c r="D3355" i="8"/>
  <c r="D3351" i="8"/>
  <c r="D3347" i="8"/>
  <c r="D3343" i="8"/>
  <c r="D3339" i="8"/>
  <c r="D3335" i="8"/>
  <c r="D3331" i="8"/>
  <c r="D3327" i="8"/>
  <c r="D3323" i="8"/>
  <c r="D3319" i="8"/>
  <c r="D3315" i="8"/>
  <c r="D3311" i="8"/>
  <c r="D3307" i="8"/>
  <c r="D3303" i="8"/>
  <c r="D3299" i="8"/>
  <c r="D3295" i="8"/>
  <c r="D3291" i="8"/>
  <c r="D3287" i="8"/>
  <c r="D3283" i="8"/>
  <c r="D3279" i="8"/>
  <c r="D3275" i="8"/>
  <c r="D3271" i="8"/>
  <c r="D3267" i="8"/>
  <c r="D3263" i="8"/>
  <c r="D3259" i="8"/>
  <c r="D3255" i="8"/>
  <c r="D3251" i="8"/>
  <c r="D3247" i="8"/>
  <c r="D3243" i="8"/>
  <c r="D3239" i="8"/>
  <c r="D3235" i="8"/>
  <c r="D3231" i="8"/>
  <c r="D3227" i="8"/>
  <c r="D3223" i="8"/>
  <c r="D3219" i="8"/>
  <c r="D3215" i="8"/>
  <c r="D3211" i="8"/>
  <c r="D3207" i="8"/>
  <c r="D3203" i="8"/>
  <c r="D3199" i="8"/>
  <c r="D3195" i="8"/>
  <c r="D3191" i="8"/>
  <c r="D5142" i="8"/>
  <c r="D5138" i="8"/>
  <c r="D5134" i="8"/>
  <c r="D5130" i="8"/>
  <c r="D5126" i="8"/>
  <c r="D5122" i="8"/>
  <c r="D5118" i="8"/>
  <c r="D5114" i="8"/>
  <c r="D5110" i="8"/>
  <c r="D5106" i="8"/>
  <c r="D5102" i="8"/>
  <c r="D5098" i="8"/>
  <c r="D5094" i="8"/>
  <c r="D5090" i="8"/>
  <c r="D5086" i="8"/>
  <c r="D5082" i="8"/>
  <c r="D5078" i="8"/>
  <c r="D5074" i="8"/>
  <c r="D5070" i="8"/>
  <c r="D5066" i="8"/>
  <c r="D5062" i="8"/>
  <c r="D5058" i="8"/>
  <c r="D5054" i="8"/>
  <c r="D5050" i="8"/>
  <c r="D5046" i="8"/>
  <c r="D5042" i="8"/>
  <c r="D5038" i="8"/>
  <c r="D5034" i="8"/>
  <c r="D5030" i="8"/>
  <c r="D5026" i="8"/>
  <c r="D5022" i="8"/>
  <c r="D5018" i="8"/>
  <c r="D5014" i="8"/>
  <c r="D5010" i="8"/>
  <c r="D5006" i="8"/>
  <c r="D5002" i="8"/>
  <c r="D4998" i="8"/>
  <c r="D4994" i="8"/>
  <c r="D4990" i="8"/>
  <c r="D4986" i="8"/>
  <c r="D4982" i="8"/>
  <c r="D4978" i="8"/>
  <c r="D4974" i="8"/>
  <c r="D4970" i="8"/>
  <c r="D4966" i="8"/>
  <c r="D4962" i="8"/>
  <c r="D4958" i="8"/>
  <c r="D4954" i="8"/>
  <c r="D4950" i="8"/>
  <c r="D4946" i="8"/>
  <c r="D4942" i="8"/>
  <c r="D4938" i="8"/>
  <c r="D4934" i="8"/>
  <c r="D4930" i="8"/>
  <c r="D4926" i="8"/>
  <c r="D4922" i="8"/>
  <c r="D4918" i="8"/>
  <c r="D4914" i="8"/>
  <c r="D4910" i="8"/>
  <c r="D4906" i="8"/>
  <c r="D4902" i="8"/>
  <c r="D4898" i="8"/>
  <c r="D4894" i="8"/>
  <c r="D4890" i="8"/>
  <c r="D4886" i="8"/>
  <c r="D4882" i="8"/>
  <c r="D4878" i="8"/>
  <c r="D4874" i="8"/>
  <c r="D4870" i="8"/>
  <c r="D4866" i="8"/>
  <c r="D4862" i="8"/>
  <c r="D4858" i="8"/>
  <c r="D4854" i="8"/>
  <c r="D4850" i="8"/>
  <c r="D4846" i="8"/>
  <c r="D4842" i="8"/>
  <c r="D4838" i="8"/>
  <c r="D4834" i="8"/>
  <c r="D4830" i="8"/>
  <c r="D4826" i="8"/>
  <c r="D4822" i="8"/>
  <c r="D4818" i="8"/>
  <c r="D4814" i="8"/>
  <c r="D4810" i="8"/>
  <c r="D4806" i="8"/>
  <c r="D4802" i="8"/>
  <c r="D4798" i="8"/>
  <c r="D4794" i="8"/>
  <c r="D4790" i="8"/>
  <c r="D4786" i="8"/>
  <c r="D4782" i="8"/>
  <c r="D4778" i="8"/>
  <c r="D4774" i="8"/>
  <c r="D4770" i="8"/>
  <c r="D4766" i="8"/>
  <c r="D4762" i="8"/>
  <c r="D4758" i="8"/>
  <c r="D4754" i="8"/>
  <c r="D4750" i="8"/>
  <c r="D4746" i="8"/>
  <c r="D4742" i="8"/>
  <c r="D4738" i="8"/>
  <c r="D4734" i="8"/>
  <c r="D4730" i="8"/>
  <c r="D4726" i="8"/>
  <c r="D4722" i="8"/>
  <c r="D4718" i="8"/>
  <c r="D4714" i="8"/>
  <c r="D4710" i="8"/>
  <c r="D4706" i="8"/>
  <c r="D4702" i="8"/>
  <c r="D4698" i="8"/>
  <c r="D4694" i="8"/>
  <c r="D4690" i="8"/>
  <c r="D4686" i="8"/>
  <c r="D4682" i="8"/>
  <c r="D4678" i="8"/>
  <c r="D4674" i="8"/>
  <c r="D4670" i="8"/>
  <c r="D4666" i="8"/>
  <c r="D4662" i="8"/>
  <c r="D4658" i="8"/>
  <c r="D4654" i="8"/>
  <c r="D4650" i="8"/>
  <c r="D4646" i="8"/>
  <c r="D4642" i="8"/>
  <c r="D4638" i="8"/>
  <c r="D4634" i="8"/>
  <c r="D4630" i="8"/>
  <c r="D4626" i="8"/>
  <c r="D4622" i="8"/>
  <c r="D4618" i="8"/>
  <c r="D4614" i="8"/>
  <c r="D4610" i="8"/>
  <c r="D4606" i="8"/>
  <c r="D4602" i="8"/>
  <c r="D4598" i="8"/>
  <c r="D4594" i="8"/>
  <c r="D4590" i="8"/>
  <c r="D4586" i="8"/>
  <c r="D4582" i="8"/>
  <c r="D4578" i="8"/>
  <c r="D4574" i="8"/>
  <c r="D4570" i="8"/>
  <c r="D4566" i="8"/>
  <c r="D4562" i="8"/>
  <c r="D4558" i="8"/>
  <c r="D4554" i="8"/>
  <c r="D4550" i="8"/>
  <c r="D4546" i="8"/>
  <c r="D4542" i="8"/>
  <c r="D4538" i="8"/>
  <c r="D4534" i="8"/>
  <c r="D4530" i="8"/>
  <c r="D4526" i="8"/>
  <c r="D4522" i="8"/>
  <c r="D4518" i="8"/>
  <c r="D4514" i="8"/>
  <c r="D4510" i="8"/>
  <c r="D4506" i="8"/>
  <c r="D4502" i="8"/>
  <c r="D4498" i="8"/>
  <c r="D4494" i="8"/>
  <c r="D4490" i="8"/>
  <c r="D4486" i="8"/>
  <c r="D4482" i="8"/>
  <c r="D4478" i="8"/>
  <c r="D4474" i="8"/>
  <c r="D4470" i="8"/>
  <c r="D4466" i="8"/>
  <c r="D4462" i="8"/>
  <c r="D4458" i="8"/>
  <c r="D4454" i="8"/>
  <c r="D4450" i="8"/>
  <c r="D4446" i="8"/>
  <c r="D4442" i="8"/>
  <c r="D4438" i="8"/>
  <c r="D4434" i="8"/>
  <c r="D4430" i="8"/>
  <c r="D4426" i="8"/>
  <c r="D4422" i="8"/>
  <c r="D4418" i="8"/>
  <c r="D4414" i="8"/>
  <c r="D4410" i="8"/>
  <c r="D4406" i="8"/>
  <c r="D4402" i="8"/>
  <c r="D4398" i="8"/>
  <c r="D4394" i="8"/>
  <c r="D4390" i="8"/>
  <c r="D4386" i="8"/>
  <c r="D4382" i="8"/>
  <c r="D4378" i="8"/>
  <c r="D4374" i="8"/>
  <c r="D4370" i="8"/>
  <c r="D4366" i="8"/>
  <c r="D4362" i="8"/>
  <c r="D4358" i="8"/>
  <c r="D4354" i="8"/>
  <c r="D4350" i="8"/>
  <c r="D4346" i="8"/>
  <c r="D4342" i="8"/>
  <c r="D4338" i="8"/>
  <c r="D4334" i="8"/>
  <c r="D4330" i="8"/>
  <c r="D4326" i="8"/>
  <c r="D4322" i="8"/>
  <c r="D4318" i="8"/>
  <c r="D4314" i="8"/>
  <c r="D4310" i="8"/>
  <c r="D4306" i="8"/>
  <c r="D4302" i="8"/>
  <c r="D4298" i="8"/>
  <c r="D4294" i="8"/>
  <c r="D4290" i="8"/>
  <c r="D4286" i="8"/>
  <c r="D4282" i="8"/>
  <c r="D4278" i="8"/>
  <c r="D4274" i="8"/>
  <c r="D4270" i="8"/>
  <c r="D4266" i="8"/>
  <c r="D4262" i="8"/>
  <c r="D4258" i="8"/>
  <c r="D4254" i="8"/>
  <c r="D4250" i="8"/>
  <c r="D4246" i="8"/>
  <c r="D4242" i="8"/>
  <c r="D4238" i="8"/>
  <c r="D4234" i="8"/>
  <c r="D4230" i="8"/>
  <c r="D4226" i="8"/>
  <c r="D4222" i="8"/>
  <c r="D4218" i="8"/>
  <c r="D4214" i="8"/>
  <c r="D4210" i="8"/>
  <c r="D4206" i="8"/>
  <c r="D4202" i="8"/>
  <c r="D4198" i="8"/>
  <c r="D4194" i="8"/>
  <c r="D4190" i="8"/>
  <c r="D4186" i="8"/>
  <c r="D4182" i="8"/>
  <c r="D4178" i="8"/>
  <c r="D4174" i="8"/>
  <c r="D4170" i="8"/>
  <c r="D4166" i="8"/>
  <c r="D4162" i="8"/>
  <c r="D4158" i="8"/>
  <c r="D4154" i="8"/>
  <c r="D4150" i="8"/>
  <c r="D4146" i="8"/>
  <c r="D4142" i="8"/>
  <c r="D4138" i="8"/>
  <c r="D4134" i="8"/>
  <c r="D4130" i="8"/>
  <c r="D4126" i="8"/>
  <c r="D4122" i="8"/>
  <c r="D4118" i="8"/>
  <c r="D4114" i="8"/>
  <c r="D4110" i="8"/>
  <c r="D4106" i="8"/>
  <c r="D4102" i="8"/>
  <c r="D4098" i="8"/>
  <c r="D4094" i="8"/>
  <c r="D4090" i="8"/>
  <c r="D4086" i="8"/>
  <c r="D4082" i="8"/>
  <c r="D4078" i="8"/>
  <c r="D4074" i="8"/>
  <c r="D4070" i="8"/>
  <c r="D4066" i="8"/>
  <c r="D4062" i="8"/>
  <c r="D4058" i="8"/>
  <c r="D4054" i="8"/>
  <c r="D4050" i="8"/>
  <c r="D4046" i="8"/>
  <c r="D4042" i="8"/>
  <c r="D4038" i="8"/>
  <c r="D4034" i="8"/>
  <c r="D4030" i="8"/>
  <c r="D4026" i="8"/>
  <c r="D4022" i="8"/>
  <c r="D4018" i="8"/>
  <c r="D4014" i="8"/>
  <c r="D4010" i="8"/>
  <c r="D4006" i="8"/>
  <c r="D4002" i="8"/>
  <c r="D3998" i="8"/>
  <c r="D3994" i="8"/>
  <c r="D3990" i="8"/>
  <c r="D3986" i="8"/>
  <c r="D3982" i="8"/>
  <c r="D3978" i="8"/>
  <c r="D3974" i="8"/>
  <c r="D3970" i="8"/>
  <c r="D3966" i="8"/>
  <c r="D3962" i="8"/>
  <c r="D3958" i="8"/>
  <c r="D3954" i="8"/>
  <c r="D3950" i="8"/>
  <c r="D3946" i="8"/>
  <c r="D3942" i="8"/>
  <c r="D3938" i="8"/>
  <c r="D3934" i="8"/>
  <c r="D3930" i="8"/>
  <c r="D3926" i="8"/>
  <c r="D3922" i="8"/>
  <c r="D3918" i="8"/>
  <c r="D3914" i="8"/>
  <c r="D3910" i="8"/>
  <c r="D3906" i="8"/>
  <c r="D3902" i="8"/>
  <c r="D3898" i="8"/>
  <c r="D3894" i="8"/>
  <c r="D3890" i="8"/>
  <c r="D3886" i="8"/>
  <c r="D3882" i="8"/>
  <c r="D3878" i="8"/>
  <c r="D3874" i="8"/>
  <c r="D3870" i="8"/>
  <c r="D3866" i="8"/>
  <c r="D3862" i="8"/>
  <c r="D3858" i="8"/>
  <c r="D3854" i="8"/>
  <c r="D3850" i="8"/>
  <c r="D3846" i="8"/>
  <c r="D3842" i="8"/>
  <c r="D3838" i="8"/>
  <c r="D3834" i="8"/>
  <c r="D3830" i="8"/>
  <c r="D3826" i="8"/>
  <c r="D3822" i="8"/>
  <c r="D3818" i="8"/>
  <c r="D3814" i="8"/>
  <c r="D3810" i="8"/>
  <c r="D3806" i="8"/>
  <c r="D3802" i="8"/>
  <c r="D3798" i="8"/>
  <c r="D3794" i="8"/>
  <c r="D3790" i="8"/>
  <c r="D3786" i="8"/>
  <c r="D3782" i="8"/>
  <c r="D3778" i="8"/>
  <c r="D3774" i="8"/>
  <c r="D3770" i="8"/>
  <c r="D3766" i="8"/>
  <c r="D3762" i="8"/>
  <c r="D3758" i="8"/>
  <c r="D3754" i="8"/>
  <c r="D3750" i="8"/>
  <c r="D3746" i="8"/>
  <c r="D3742" i="8"/>
  <c r="D3738" i="8"/>
  <c r="D3734" i="8"/>
  <c r="D3730" i="8"/>
  <c r="D3726" i="8"/>
  <c r="D3722" i="8"/>
  <c r="D3718" i="8"/>
  <c r="D3714" i="8"/>
  <c r="D3710" i="8"/>
  <c r="D3706" i="8"/>
  <c r="D3702" i="8"/>
  <c r="D3698" i="8"/>
  <c r="D3694" i="8"/>
  <c r="D3690" i="8"/>
  <c r="D3686" i="8"/>
  <c r="D3682" i="8"/>
  <c r="D3678" i="8"/>
  <c r="D3674" i="8"/>
  <c r="D3670" i="8"/>
  <c r="D3666" i="8"/>
  <c r="D3662" i="8"/>
  <c r="D3658" i="8"/>
  <c r="D3654" i="8"/>
  <c r="D3650" i="8"/>
  <c r="D3646" i="8"/>
  <c r="D3642" i="8"/>
  <c r="D3638" i="8"/>
  <c r="D3634" i="8"/>
  <c r="D3630" i="8"/>
  <c r="D3626" i="8"/>
  <c r="D3622" i="8"/>
  <c r="D3618" i="8"/>
  <c r="D3614" i="8"/>
  <c r="D3610" i="8"/>
  <c r="D3606" i="8"/>
  <c r="D3602" i="8"/>
  <c r="D3598" i="8"/>
  <c r="D3594" i="8"/>
  <c r="D3590" i="8"/>
  <c r="D3586" i="8"/>
  <c r="D3582" i="8"/>
  <c r="D3578" i="8"/>
  <c r="D3574" i="8"/>
  <c r="D3570" i="8"/>
  <c r="D3566" i="8"/>
  <c r="D3562" i="8"/>
  <c r="D3558" i="8"/>
  <c r="D3554" i="8"/>
  <c r="D3550" i="8"/>
  <c r="D3546" i="8"/>
  <c r="D3542" i="8"/>
  <c r="D3538" i="8"/>
  <c r="D3534" i="8"/>
  <c r="D3530" i="8"/>
  <c r="D3526" i="8"/>
  <c r="D3522" i="8"/>
  <c r="D3518" i="8"/>
  <c r="D3514" i="8"/>
  <c r="D3510" i="8"/>
  <c r="D3506" i="8"/>
  <c r="D3502" i="8"/>
  <c r="D3498" i="8"/>
  <c r="D3494" i="8"/>
  <c r="D3490" i="8"/>
  <c r="D3486" i="8"/>
  <c r="D3482" i="8"/>
  <c r="D3478" i="8"/>
  <c r="D3474" i="8"/>
  <c r="D3470" i="8"/>
  <c r="D3466" i="8"/>
  <c r="D3462" i="8"/>
  <c r="D3458" i="8"/>
  <c r="D3454" i="8"/>
  <c r="D3450" i="8"/>
  <c r="D3446" i="8"/>
  <c r="D3442" i="8"/>
  <c r="D3438" i="8"/>
  <c r="D3434" i="8"/>
  <c r="D3430" i="8"/>
  <c r="D3426" i="8"/>
  <c r="D3422" i="8"/>
  <c r="D3418" i="8"/>
  <c r="D3414" i="8"/>
  <c r="D3410" i="8"/>
  <c r="D3406" i="8"/>
  <c r="D3402" i="8"/>
  <c r="D3398" i="8"/>
  <c r="D3394" i="8"/>
  <c r="D3390" i="8"/>
  <c r="D3386" i="8"/>
  <c r="D3382" i="8"/>
  <c r="D3378" i="8"/>
  <c r="D3374" i="8"/>
  <c r="D3370" i="8"/>
  <c r="D3366" i="8"/>
  <c r="D3362" i="8"/>
  <c r="D3358" i="8"/>
  <c r="D3354" i="8"/>
  <c r="D3350" i="8"/>
  <c r="D3346" i="8"/>
  <c r="D3342" i="8"/>
  <c r="D3338" i="8"/>
  <c r="D3334" i="8"/>
  <c r="D3330" i="8"/>
  <c r="D3326" i="8"/>
  <c r="D3322" i="8"/>
  <c r="D3318" i="8"/>
  <c r="D3314" i="8"/>
  <c r="D3310" i="8"/>
  <c r="D3306" i="8"/>
  <c r="D3302" i="8"/>
  <c r="D3298" i="8"/>
  <c r="D3294" i="8"/>
  <c r="D3290" i="8"/>
  <c r="D3286" i="8"/>
  <c r="D3282" i="8"/>
  <c r="D3278" i="8"/>
  <c r="D3274" i="8"/>
  <c r="D3270" i="8"/>
  <c r="D3266" i="8"/>
  <c r="D3262" i="8"/>
  <c r="D3258" i="8"/>
  <c r="D3254" i="8"/>
  <c r="D3250" i="8"/>
  <c r="D3246" i="8"/>
  <c r="D3242" i="8"/>
  <c r="D3238" i="8"/>
  <c r="D3234" i="8"/>
  <c r="D3230" i="8"/>
  <c r="D3226" i="8"/>
  <c r="D3222" i="8"/>
  <c r="D3218" i="8"/>
  <c r="D3214" i="8"/>
  <c r="D3210" i="8"/>
  <c r="D3206" i="8"/>
  <c r="D3202" i="8"/>
  <c r="D3198" i="8"/>
  <c r="D3194" i="8"/>
  <c r="D3190" i="8"/>
  <c r="D3186" i="8"/>
  <c r="D3182" i="8"/>
  <c r="D3178" i="8"/>
  <c r="D3174" i="8"/>
  <c r="D3170" i="8"/>
  <c r="D3166" i="8"/>
  <c r="D3162" i="8"/>
  <c r="D3158" i="8"/>
  <c r="D3154" i="8"/>
  <c r="D3150" i="8"/>
  <c r="D3146" i="8"/>
  <c r="D3142" i="8"/>
  <c r="D3138" i="8"/>
  <c r="D3134" i="8"/>
  <c r="D3130" i="8"/>
  <c r="D3126" i="8"/>
  <c r="D3122" i="8"/>
  <c r="D3118" i="8"/>
  <c r="D3114" i="8"/>
  <c r="D3110" i="8"/>
  <c r="D3106" i="8"/>
  <c r="D3102" i="8"/>
  <c r="D3098" i="8"/>
  <c r="D3094" i="8"/>
  <c r="D3090" i="8"/>
  <c r="D3086" i="8"/>
  <c r="D3082" i="8"/>
  <c r="D3078" i="8"/>
  <c r="D3074" i="8"/>
  <c r="D3070" i="8"/>
  <c r="D3066" i="8"/>
  <c r="D3062" i="8"/>
  <c r="D3058" i="8"/>
  <c r="D3054" i="8"/>
  <c r="D3050" i="8"/>
  <c r="D3046" i="8"/>
  <c r="D3042" i="8"/>
  <c r="D3038" i="8"/>
  <c r="D3034" i="8"/>
  <c r="D3030" i="8"/>
  <c r="D3026" i="8"/>
  <c r="D3022" i="8"/>
  <c r="D3018" i="8"/>
  <c r="D3014" i="8"/>
  <c r="D3010" i="8"/>
  <c r="D3006" i="8"/>
  <c r="D3002" i="8"/>
  <c r="D2998" i="8"/>
  <c r="D2994" i="8"/>
  <c r="D2990" i="8"/>
  <c r="D2986" i="8"/>
  <c r="D2982" i="8"/>
  <c r="D2978" i="8"/>
  <c r="D2974" i="8"/>
  <c r="D2970" i="8"/>
  <c r="D2966" i="8"/>
  <c r="D2962" i="8"/>
  <c r="D2958" i="8"/>
  <c r="D2954" i="8"/>
  <c r="D2950" i="8"/>
  <c r="D2946" i="8"/>
  <c r="D2942" i="8"/>
  <c r="D2938" i="8"/>
  <c r="D2934" i="8"/>
  <c r="D2930" i="8"/>
  <c r="D2926" i="8"/>
  <c r="D2922" i="8"/>
  <c r="D2918" i="8"/>
  <c r="D2914" i="8"/>
  <c r="D2910" i="8"/>
  <c r="D2906" i="8"/>
  <c r="D2902" i="8"/>
  <c r="D2898" i="8"/>
  <c r="D2894" i="8"/>
  <c r="D2890" i="8"/>
  <c r="D2886" i="8"/>
  <c r="D2882" i="8"/>
  <c r="D2878" i="8"/>
  <c r="D2874" i="8"/>
  <c r="D2870" i="8"/>
  <c r="D2866" i="8"/>
  <c r="D2862" i="8"/>
  <c r="D2858" i="8"/>
  <c r="D2854" i="8"/>
  <c r="D2850" i="8"/>
  <c r="D2846" i="8"/>
  <c r="D2842" i="8"/>
  <c r="D2838" i="8"/>
  <c r="D2834" i="8"/>
  <c r="D2830" i="8"/>
  <c r="D2826" i="8"/>
  <c r="D2822" i="8"/>
  <c r="D2818" i="8"/>
  <c r="D2814" i="8"/>
  <c r="D2810" i="8"/>
  <c r="D2806" i="8"/>
  <c r="D2802" i="8"/>
  <c r="D2798" i="8"/>
  <c r="D2794" i="8"/>
  <c r="D2790" i="8"/>
  <c r="D2786" i="8"/>
  <c r="D2782" i="8"/>
  <c r="D2778" i="8"/>
  <c r="D2774" i="8"/>
  <c r="D2770" i="8"/>
  <c r="D2766" i="8"/>
  <c r="D2762" i="8"/>
  <c r="D2758" i="8"/>
  <c r="D2754" i="8"/>
  <c r="D2750" i="8"/>
  <c r="D2746" i="8"/>
  <c r="D2742" i="8"/>
  <c r="D2738" i="8"/>
  <c r="D2734" i="8"/>
  <c r="D2730" i="8"/>
  <c r="D2726" i="8"/>
  <c r="D2722" i="8"/>
  <c r="D2718" i="8"/>
  <c r="D2714" i="8"/>
  <c r="D2710" i="8"/>
  <c r="D2706" i="8"/>
  <c r="D2702" i="8"/>
  <c r="D2698" i="8"/>
  <c r="D2694" i="8"/>
  <c r="D2690" i="8"/>
  <c r="D2686" i="8"/>
  <c r="D2682" i="8"/>
  <c r="D2678" i="8"/>
  <c r="D2674" i="8"/>
  <c r="D2670" i="8"/>
  <c r="D2666" i="8"/>
  <c r="D2662" i="8"/>
  <c r="D2658" i="8"/>
  <c r="D2654" i="8"/>
  <c r="D2650" i="8"/>
  <c r="D2646" i="8"/>
  <c r="D2642" i="8"/>
  <c r="D2638" i="8"/>
  <c r="D2634" i="8"/>
  <c r="D2630" i="8"/>
  <c r="D2626" i="8"/>
  <c r="D2622" i="8"/>
  <c r="D2618" i="8"/>
  <c r="D2614" i="8"/>
  <c r="D2610" i="8"/>
  <c r="D2606" i="8"/>
  <c r="D2602" i="8"/>
  <c r="D2598" i="8"/>
  <c r="D2594" i="8"/>
  <c r="D2590" i="8"/>
  <c r="D2586" i="8"/>
  <c r="D2582" i="8"/>
  <c r="D2578" i="8"/>
  <c r="D2574" i="8"/>
  <c r="D2570" i="8"/>
  <c r="D2566" i="8"/>
  <c r="D2562" i="8"/>
  <c r="D2558" i="8"/>
  <c r="D2554" i="8"/>
  <c r="D2550" i="8"/>
  <c r="D2546" i="8"/>
  <c r="D2542" i="8"/>
  <c r="D2538" i="8"/>
  <c r="D2534" i="8"/>
  <c r="D2530" i="8"/>
  <c r="D2526" i="8"/>
  <c r="D2522" i="8"/>
  <c r="D2518" i="8"/>
  <c r="D2514" i="8"/>
  <c r="D2510" i="8"/>
  <c r="D2506" i="8"/>
  <c r="D2502" i="8"/>
  <c r="D2498" i="8"/>
  <c r="D2494" i="8"/>
  <c r="D2490" i="8"/>
  <c r="D2486" i="8"/>
  <c r="D2482" i="8"/>
  <c r="D2478" i="8"/>
  <c r="D2474" i="8"/>
  <c r="D2470" i="8"/>
  <c r="D2466" i="8"/>
  <c r="D2462" i="8"/>
  <c r="D2458" i="8"/>
  <c r="D2454" i="8"/>
  <c r="D2450" i="8"/>
  <c r="D2446" i="8"/>
  <c r="D2442" i="8"/>
  <c r="D2438" i="8"/>
  <c r="D2434" i="8"/>
  <c r="D2430" i="8"/>
  <c r="D2426" i="8"/>
  <c r="D2422" i="8"/>
  <c r="D2418" i="8"/>
  <c r="D2414" i="8"/>
  <c r="D2410" i="8"/>
  <c r="D2406" i="8"/>
  <c r="D2402" i="8"/>
  <c r="D2398" i="8"/>
  <c r="D2394" i="8"/>
  <c r="D2390" i="8"/>
  <c r="D2386" i="8"/>
  <c r="D2382" i="8"/>
  <c r="D2378" i="8"/>
  <c r="D2374" i="8"/>
  <c r="D2370" i="8"/>
  <c r="D2366" i="8"/>
  <c r="D2362" i="8"/>
  <c r="D2358" i="8"/>
  <c r="D2354" i="8"/>
  <c r="D2350" i="8"/>
  <c r="D2346" i="8"/>
  <c r="D2342" i="8"/>
  <c r="D2338" i="8"/>
  <c r="D2334" i="8"/>
  <c r="D2330" i="8"/>
  <c r="D2326" i="8"/>
  <c r="D2322" i="8"/>
  <c r="D2318" i="8"/>
  <c r="D2314" i="8"/>
  <c r="D2310" i="8"/>
  <c r="D2306" i="8"/>
  <c r="D2302" i="8"/>
  <c r="D2298" i="8"/>
  <c r="D2294" i="8"/>
  <c r="D2290" i="8"/>
  <c r="D2286" i="8"/>
  <c r="D2282" i="8"/>
  <c r="D2278" i="8"/>
  <c r="D2274" i="8"/>
  <c r="D2270" i="8"/>
  <c r="D2266" i="8"/>
  <c r="D2262" i="8"/>
  <c r="D2258" i="8"/>
  <c r="D2254" i="8"/>
  <c r="D2250" i="8"/>
  <c r="D2246" i="8"/>
  <c r="D2242" i="8"/>
  <c r="D2238" i="8"/>
  <c r="D2234" i="8"/>
  <c r="D2230" i="8"/>
  <c r="D2226" i="8"/>
  <c r="D2222" i="8"/>
  <c r="D2218" i="8"/>
  <c r="D2214" i="8"/>
  <c r="D2210" i="8"/>
  <c r="D2206" i="8"/>
  <c r="D2202" i="8"/>
  <c r="D2198" i="8"/>
  <c r="D2194" i="8"/>
  <c r="D2190" i="8"/>
  <c r="D2186" i="8"/>
  <c r="D2182" i="8"/>
  <c r="D2178" i="8"/>
  <c r="D2174" i="8"/>
  <c r="D2170" i="8"/>
  <c r="D2166" i="8"/>
  <c r="D2162" i="8"/>
  <c r="D2158" i="8"/>
  <c r="D2154" i="8"/>
  <c r="D2150" i="8"/>
  <c r="D2146" i="8"/>
  <c r="D2142" i="8"/>
  <c r="D2138" i="8"/>
  <c r="D2134" i="8"/>
  <c r="D2130" i="8"/>
  <c r="D2126" i="8"/>
  <c r="D2122" i="8"/>
  <c r="D2118" i="8"/>
  <c r="D2114" i="8"/>
  <c r="D2110" i="8"/>
  <c r="D2106" i="8"/>
  <c r="D2102" i="8"/>
  <c r="D2098" i="8"/>
  <c r="D2094" i="8"/>
  <c r="D2090" i="8"/>
  <c r="D2086" i="8"/>
  <c r="D2082" i="8"/>
  <c r="D2078" i="8"/>
  <c r="D2074" i="8"/>
  <c r="D2070" i="8"/>
  <c r="D2066" i="8"/>
  <c r="D2062" i="8"/>
  <c r="D2058" i="8"/>
  <c r="D2054" i="8"/>
  <c r="D2050" i="8"/>
  <c r="D2046" i="8"/>
  <c r="D2042" i="8"/>
  <c r="D2038" i="8"/>
  <c r="D2034" i="8"/>
  <c r="D2030" i="8"/>
  <c r="D2026" i="8"/>
  <c r="D2022" i="8"/>
  <c r="D2018" i="8"/>
  <c r="D2014" i="8"/>
  <c r="D2010" i="8"/>
  <c r="D2006" i="8"/>
  <c r="D2002" i="8"/>
  <c r="D1998" i="8"/>
  <c r="D1994" i="8"/>
  <c r="D1990" i="8"/>
  <c r="D1986" i="8"/>
  <c r="D1982" i="8"/>
  <c r="D1978" i="8"/>
  <c r="D1974" i="8"/>
  <c r="D1970" i="8"/>
  <c r="D1966" i="8"/>
  <c r="D1962" i="8"/>
  <c r="D1958" i="8"/>
  <c r="D1954" i="8"/>
  <c r="D1950" i="8"/>
  <c r="D1946" i="8"/>
  <c r="D1942" i="8"/>
  <c r="D1938" i="8"/>
  <c r="D1934" i="8"/>
  <c r="D1930" i="8"/>
  <c r="D1926" i="8"/>
  <c r="D1922" i="8"/>
  <c r="D1918" i="8"/>
  <c r="D1914" i="8"/>
  <c r="D1910" i="8"/>
  <c r="D1906" i="8"/>
  <c r="D1902" i="8"/>
  <c r="D1898" i="8"/>
  <c r="D1894" i="8"/>
  <c r="D1890" i="8"/>
  <c r="D1886" i="8"/>
  <c r="D1882" i="8"/>
  <c r="D1878" i="8"/>
  <c r="D1874" i="8"/>
  <c r="D1870" i="8"/>
  <c r="D1866" i="8"/>
  <c r="D1862" i="8"/>
  <c r="D1858" i="8"/>
  <c r="D1854" i="8"/>
  <c r="D1850" i="8"/>
  <c r="D1846" i="8"/>
  <c r="D1842" i="8"/>
  <c r="D1838" i="8"/>
  <c r="D1834" i="8"/>
  <c r="D1830" i="8"/>
  <c r="D1826" i="8"/>
  <c r="D1822" i="8"/>
  <c r="D1818" i="8"/>
  <c r="D1814" i="8"/>
  <c r="D1810" i="8"/>
  <c r="D1806" i="8"/>
  <c r="D1802" i="8"/>
  <c r="D1798" i="8"/>
  <c r="D1794" i="8"/>
  <c r="D1790" i="8"/>
  <c r="D1786" i="8"/>
  <c r="D1782" i="8"/>
  <c r="D1778" i="8"/>
  <c r="D1774" i="8"/>
  <c r="D1770" i="8"/>
  <c r="D1766" i="8"/>
  <c r="D1762" i="8"/>
  <c r="D1758" i="8"/>
  <c r="D1754" i="8"/>
  <c r="D1750" i="8"/>
  <c r="D1746" i="8"/>
  <c r="D1742" i="8"/>
  <c r="D1738" i="8"/>
  <c r="D1734" i="8"/>
  <c r="D1730" i="8"/>
  <c r="D1726" i="8"/>
  <c r="D1722" i="8"/>
  <c r="D1718" i="8"/>
  <c r="D1714" i="8"/>
  <c r="D1710" i="8"/>
  <c r="D1706" i="8"/>
  <c r="D1702" i="8"/>
  <c r="D1698" i="8"/>
  <c r="D1694" i="8"/>
  <c r="D1690" i="8"/>
  <c r="D1686" i="8"/>
  <c r="D1682" i="8"/>
  <c r="D1678" i="8"/>
  <c r="D1674" i="8"/>
  <c r="D1670" i="8"/>
  <c r="D1666" i="8"/>
  <c r="D1662" i="8"/>
  <c r="D1658" i="8"/>
  <c r="D1654" i="8"/>
  <c r="D1650" i="8"/>
  <c r="D1646" i="8"/>
  <c r="D1642" i="8"/>
  <c r="D1638" i="8"/>
  <c r="D1634" i="8"/>
  <c r="D1630" i="8"/>
  <c r="D1626" i="8"/>
  <c r="D1622" i="8"/>
  <c r="D1618" i="8"/>
  <c r="D1614" i="8"/>
  <c r="D1610" i="8"/>
  <c r="D1606" i="8"/>
  <c r="D1602" i="8"/>
  <c r="D1598" i="8"/>
  <c r="D1594" i="8"/>
  <c r="D1590" i="8"/>
  <c r="D1586" i="8"/>
  <c r="D1582" i="8"/>
  <c r="D1578" i="8"/>
  <c r="D1574" i="8"/>
  <c r="D1570" i="8"/>
  <c r="D1566" i="8"/>
  <c r="D1562" i="8"/>
  <c r="D1558" i="8"/>
  <c r="D1554" i="8"/>
  <c r="D1550" i="8"/>
  <c r="D1546" i="8"/>
  <c r="D1542" i="8"/>
  <c r="D1538" i="8"/>
  <c r="D1534" i="8"/>
  <c r="D1530" i="8"/>
  <c r="D1526" i="8"/>
  <c r="D1522" i="8"/>
  <c r="D1518" i="8"/>
  <c r="D1514" i="8"/>
  <c r="D1510" i="8"/>
  <c r="D1506" i="8"/>
  <c r="D1502" i="8"/>
  <c r="D1498" i="8"/>
  <c r="D1494" i="8"/>
  <c r="D1490" i="8"/>
  <c r="D1486" i="8"/>
  <c r="D1482" i="8"/>
  <c r="D1478" i="8"/>
  <c r="D1474" i="8"/>
  <c r="D1470" i="8"/>
  <c r="D1466" i="8"/>
  <c r="D1462" i="8"/>
  <c r="D1458" i="8"/>
  <c r="D1454" i="8"/>
  <c r="D1450" i="8"/>
  <c r="D1446" i="8"/>
  <c r="D1442" i="8"/>
  <c r="D1438" i="8"/>
  <c r="D1434" i="8"/>
  <c r="D1430" i="8"/>
  <c r="D1426" i="8"/>
  <c r="D1422" i="8"/>
  <c r="D1418" i="8"/>
  <c r="D1414" i="8"/>
  <c r="D1410" i="8"/>
  <c r="D1406" i="8"/>
  <c r="D1402" i="8"/>
  <c r="D1398" i="8"/>
  <c r="D1394" i="8"/>
  <c r="D1390" i="8"/>
  <c r="D1386" i="8"/>
  <c r="D1382" i="8"/>
  <c r="D1378" i="8"/>
  <c r="D1374" i="8"/>
  <c r="D1370" i="8"/>
  <c r="D1366" i="8"/>
  <c r="D1362" i="8"/>
  <c r="D1358" i="8"/>
  <c r="D1354" i="8"/>
  <c r="D1350" i="8"/>
  <c r="D1346" i="8"/>
  <c r="D1342" i="8"/>
  <c r="D1338" i="8"/>
  <c r="D1334" i="8"/>
  <c r="D1330" i="8"/>
  <c r="D1326" i="8"/>
  <c r="D1322" i="8"/>
  <c r="D1318" i="8"/>
  <c r="D1314" i="8"/>
  <c r="D1310" i="8"/>
  <c r="D1306" i="8"/>
  <c r="D1302" i="8"/>
  <c r="D1298" i="8"/>
  <c r="D1294" i="8"/>
  <c r="D1290" i="8"/>
  <c r="D1286" i="8"/>
  <c r="D1282" i="8"/>
  <c r="D1278" i="8"/>
  <c r="D1274" i="8"/>
  <c r="D1270" i="8"/>
  <c r="D1266" i="8"/>
  <c r="D1262" i="8"/>
  <c r="D1258" i="8"/>
  <c r="D1254" i="8"/>
  <c r="D1250" i="8"/>
  <c r="D1246" i="8"/>
  <c r="D1242" i="8"/>
  <c r="D1238" i="8"/>
  <c r="D1234" i="8"/>
  <c r="D1230" i="8"/>
  <c r="D1226" i="8"/>
  <c r="D1222" i="8"/>
  <c r="D1218" i="8"/>
  <c r="D1214" i="8"/>
  <c r="D1210" i="8"/>
  <c r="D1206" i="8"/>
  <c r="D1202" i="8"/>
  <c r="D1198" i="8"/>
  <c r="D1194" i="8"/>
  <c r="D1190" i="8"/>
  <c r="D1186" i="8"/>
  <c r="D1182" i="8"/>
  <c r="D1178" i="8"/>
  <c r="D1174" i="8"/>
  <c r="D1170" i="8"/>
  <c r="D1166" i="8"/>
  <c r="D1162" i="8"/>
  <c r="D1158" i="8"/>
  <c r="D1154" i="8"/>
  <c r="D1150" i="8"/>
  <c r="D1146" i="8"/>
  <c r="D1142" i="8"/>
  <c r="D1138" i="8"/>
  <c r="D5859" i="8"/>
  <c r="D5855" i="8"/>
  <c r="D5851" i="8"/>
  <c r="D5847" i="8"/>
  <c r="D5843" i="8"/>
  <c r="D5839" i="8"/>
  <c r="D5835" i="8"/>
  <c r="D5831" i="8"/>
  <c r="D5827" i="8"/>
  <c r="D5823" i="8"/>
  <c r="D5819" i="8"/>
  <c r="D5815" i="8"/>
  <c r="D5811" i="8"/>
  <c r="D5807" i="8"/>
  <c r="D5803" i="8"/>
  <c r="D5799" i="8"/>
  <c r="D5795" i="8"/>
  <c r="D5791" i="8"/>
  <c r="D5787" i="8"/>
  <c r="D5783" i="8"/>
  <c r="D5779" i="8"/>
  <c r="D5775" i="8"/>
  <c r="D5771" i="8"/>
  <c r="D5767" i="8"/>
  <c r="D5763" i="8"/>
  <c r="D5759" i="8"/>
  <c r="D5755" i="8"/>
  <c r="D5751" i="8"/>
  <c r="D5747" i="8"/>
  <c r="D5743" i="8"/>
  <c r="D5739" i="8"/>
  <c r="D5735" i="8"/>
  <c r="D5731" i="8"/>
  <c r="D5727" i="8"/>
  <c r="D5723" i="8"/>
  <c r="D5719" i="8"/>
  <c r="D5715" i="8"/>
  <c r="D5711" i="8"/>
  <c r="D5707" i="8"/>
  <c r="D5703" i="8"/>
  <c r="D5699" i="8"/>
  <c r="D5695" i="8"/>
  <c r="D5691" i="8"/>
  <c r="D5687" i="8"/>
  <c r="D5683" i="8"/>
  <c r="D5679" i="8"/>
  <c r="D5675" i="8"/>
  <c r="D5671" i="8"/>
  <c r="D5667" i="8"/>
  <c r="D5663" i="8"/>
  <c r="D5659" i="8"/>
  <c r="D5655" i="8"/>
  <c r="D5651" i="8"/>
  <c r="D5647" i="8"/>
  <c r="D5643" i="8"/>
  <c r="D5639" i="8"/>
  <c r="D5635" i="8"/>
  <c r="D5631" i="8"/>
  <c r="D5627" i="8"/>
  <c r="D5623" i="8"/>
  <c r="D5619" i="8"/>
  <c r="D5615" i="8"/>
  <c r="D5611" i="8"/>
  <c r="D5607" i="8"/>
  <c r="D5603" i="8"/>
  <c r="D5599" i="8"/>
  <c r="D5595" i="8"/>
  <c r="D5591" i="8"/>
  <c r="D5587" i="8"/>
  <c r="D5583" i="8"/>
  <c r="D5579" i="8"/>
  <c r="D5575" i="8"/>
  <c r="D5571" i="8"/>
  <c r="D5567" i="8"/>
  <c r="D5563" i="8"/>
  <c r="D5559" i="8"/>
  <c r="D5555" i="8"/>
  <c r="D5551" i="8"/>
  <c r="D5547" i="8"/>
  <c r="D5543" i="8"/>
  <c r="D5539" i="8"/>
  <c r="D5535" i="8"/>
  <c r="D5531" i="8"/>
  <c r="D5527" i="8"/>
  <c r="D5523" i="8"/>
  <c r="D5519" i="8"/>
  <c r="D5515" i="8"/>
  <c r="D5511" i="8"/>
  <c r="D5507" i="8"/>
  <c r="D5503" i="8"/>
  <c r="D5499" i="8"/>
  <c r="D5495" i="8"/>
  <c r="D5491" i="8"/>
  <c r="D5487" i="8"/>
  <c r="D5483" i="8"/>
  <c r="D5479" i="8"/>
  <c r="D5475" i="8"/>
  <c r="D5471" i="8"/>
  <c r="D5467" i="8"/>
  <c r="D5463" i="8"/>
  <c r="D5459" i="8"/>
  <c r="D5455" i="8"/>
  <c r="D5451" i="8"/>
  <c r="D5447" i="8"/>
  <c r="D5443" i="8"/>
  <c r="D5439" i="8"/>
  <c r="D5435" i="8"/>
  <c r="D5431" i="8"/>
  <c r="D5427" i="8"/>
  <c r="D5423" i="8"/>
  <c r="D5419" i="8"/>
  <c r="D5415" i="8"/>
  <c r="D5411" i="8"/>
  <c r="D5407" i="8"/>
  <c r="D5403" i="8"/>
  <c r="D5399" i="8"/>
  <c r="D5395" i="8"/>
  <c r="D5391" i="8"/>
  <c r="D5387" i="8"/>
  <c r="D5383" i="8"/>
  <c r="D5379" i="8"/>
  <c r="D5375" i="8"/>
  <c r="D5371" i="8"/>
  <c r="D5367" i="8"/>
  <c r="D5363" i="8"/>
  <c r="D5359" i="8"/>
  <c r="D5355" i="8"/>
  <c r="D5351" i="8"/>
  <c r="D5347" i="8"/>
  <c r="D5343" i="8"/>
  <c r="D5339" i="8"/>
  <c r="D5335" i="8"/>
  <c r="D5331" i="8"/>
  <c r="D5327" i="8"/>
  <c r="D5323" i="8"/>
  <c r="D5319" i="8"/>
  <c r="D5315" i="8"/>
  <c r="D5311" i="8"/>
  <c r="D5307" i="8"/>
  <c r="D5303" i="8"/>
  <c r="D5299" i="8"/>
  <c r="D5295" i="8"/>
  <c r="D5291" i="8"/>
  <c r="D5287" i="8"/>
  <c r="D5283" i="8"/>
  <c r="D5279" i="8"/>
  <c r="D5275" i="8"/>
  <c r="D5271" i="8"/>
  <c r="D5267" i="8"/>
  <c r="D5263" i="8"/>
  <c r="D5259" i="8"/>
  <c r="D5255" i="8"/>
  <c r="D5251" i="8"/>
  <c r="D5247" i="8"/>
  <c r="D5243" i="8"/>
  <c r="D5239" i="8"/>
  <c r="D5235" i="8"/>
  <c r="D5231" i="8"/>
  <c r="D5227" i="8"/>
  <c r="D5223" i="8"/>
  <c r="D5219" i="8"/>
  <c r="D5215" i="8"/>
  <c r="D5211" i="8"/>
  <c r="D5207" i="8"/>
  <c r="D5203" i="8"/>
  <c r="D5199" i="8"/>
  <c r="D5195" i="8"/>
  <c r="D5191" i="8"/>
  <c r="D5187" i="8"/>
  <c r="D5183" i="8"/>
  <c r="D5179" i="8"/>
  <c r="D5175" i="8"/>
  <c r="D5171" i="8"/>
  <c r="D5167" i="8"/>
  <c r="D5163" i="8"/>
  <c r="D5159" i="8"/>
  <c r="D5155" i="8"/>
  <c r="D5151" i="8"/>
  <c r="D5147" i="8"/>
  <c r="D5143" i="8"/>
  <c r="D5139" i="8"/>
  <c r="D5135" i="8"/>
  <c r="D5131" i="8"/>
  <c r="D5127" i="8"/>
  <c r="D5123" i="8"/>
  <c r="D5119" i="8"/>
  <c r="D5115" i="8"/>
  <c r="D5111" i="8"/>
  <c r="D5107" i="8"/>
  <c r="D5103" i="8"/>
  <c r="D5099" i="8"/>
  <c r="D5095" i="8"/>
  <c r="D5091" i="8"/>
  <c r="D5087" i="8"/>
  <c r="D5083" i="8"/>
  <c r="D5079" i="8"/>
  <c r="D5075" i="8"/>
  <c r="D5071" i="8"/>
  <c r="D5067" i="8"/>
  <c r="D5063" i="8"/>
  <c r="D5059" i="8"/>
  <c r="D5055" i="8"/>
  <c r="D5051" i="8"/>
  <c r="D5047" i="8"/>
  <c r="D5043" i="8"/>
  <c r="D5039" i="8"/>
  <c r="D5035" i="8"/>
  <c r="D5031" i="8"/>
  <c r="D5027" i="8"/>
  <c r="D5023" i="8"/>
  <c r="D5019" i="8"/>
  <c r="D5015" i="8"/>
  <c r="D5011" i="8"/>
  <c r="D5007" i="8"/>
  <c r="D5003" i="8"/>
  <c r="D4999" i="8"/>
  <c r="D4995" i="8"/>
  <c r="D4991" i="8"/>
  <c r="D4987" i="8"/>
  <c r="D4983" i="8"/>
  <c r="D4979" i="8"/>
  <c r="D4975" i="8"/>
  <c r="D4971" i="8"/>
  <c r="D4967" i="8"/>
  <c r="D4963" i="8"/>
  <c r="D4959" i="8"/>
  <c r="D4955" i="8"/>
  <c r="D4951" i="8"/>
  <c r="D4947" i="8"/>
  <c r="D4943" i="8"/>
  <c r="D4939" i="8"/>
  <c r="D4935" i="8"/>
  <c r="D4931" i="8"/>
  <c r="D4927" i="8"/>
  <c r="D4923" i="8"/>
  <c r="D4919" i="8"/>
  <c r="D4915" i="8"/>
  <c r="D4911" i="8"/>
  <c r="D4907" i="8"/>
  <c r="D4903" i="8"/>
  <c r="D4899" i="8"/>
  <c r="D4895" i="8"/>
  <c r="D4891" i="8"/>
  <c r="D4887" i="8"/>
  <c r="D4883" i="8"/>
  <c r="D2" i="8"/>
  <c r="D4879" i="8"/>
  <c r="D4875" i="8"/>
  <c r="D4871" i="8"/>
  <c r="D4867" i="8"/>
  <c r="D4863" i="8"/>
  <c r="D4859" i="8"/>
  <c r="D4855" i="8"/>
  <c r="D4851" i="8"/>
  <c r="D4847" i="8"/>
  <c r="D4843" i="8"/>
  <c r="D4839" i="8"/>
  <c r="D4835" i="8"/>
  <c r="D4831" i="8"/>
  <c r="D4827" i="8"/>
  <c r="D4823" i="8"/>
  <c r="D4819" i="8"/>
  <c r="D4815" i="8"/>
  <c r="D4811" i="8"/>
  <c r="D4807" i="8"/>
  <c r="D4803" i="8"/>
  <c r="D4799" i="8"/>
  <c r="D4795" i="8"/>
  <c r="D4791" i="8"/>
  <c r="D4787" i="8"/>
  <c r="D4783" i="8"/>
  <c r="D4779" i="8"/>
  <c r="D4775" i="8"/>
  <c r="D4771" i="8"/>
  <c r="D4767" i="8"/>
  <c r="D4763" i="8"/>
  <c r="D4759" i="8"/>
  <c r="D4755" i="8"/>
  <c r="D4751" i="8"/>
  <c r="D4747" i="8"/>
  <c r="D4743" i="8"/>
  <c r="D4739" i="8"/>
  <c r="D4735" i="8"/>
  <c r="D4731" i="8"/>
  <c r="D4727" i="8"/>
  <c r="D4723" i="8"/>
  <c r="D4719" i="8"/>
  <c r="D4715" i="8"/>
  <c r="D4711" i="8"/>
  <c r="D4707" i="8"/>
  <c r="D4703" i="8"/>
  <c r="D4699" i="8"/>
  <c r="D4695" i="8"/>
  <c r="D4691" i="8"/>
  <c r="D4687" i="8"/>
  <c r="D4683" i="8"/>
  <c r="D4679" i="8"/>
  <c r="D4675" i="8"/>
  <c r="D4671" i="8"/>
  <c r="D4667" i="8"/>
  <c r="D4663" i="8"/>
  <c r="D4659" i="8"/>
  <c r="D4655" i="8"/>
  <c r="D4651" i="8"/>
  <c r="D4647" i="8"/>
  <c r="D4643" i="8"/>
  <c r="D4639" i="8"/>
  <c r="D4635" i="8"/>
  <c r="D4631" i="8"/>
  <c r="D4627" i="8"/>
  <c r="D4623" i="8"/>
  <c r="D4619" i="8"/>
  <c r="D4615" i="8"/>
  <c r="D4611" i="8"/>
  <c r="D4607" i="8"/>
  <c r="D4603" i="8"/>
  <c r="D4599" i="8"/>
  <c r="D4595" i="8"/>
  <c r="D4591" i="8"/>
  <c r="D4587" i="8"/>
  <c r="D4583" i="8"/>
  <c r="D4579" i="8"/>
  <c r="D4575" i="8"/>
  <c r="D4571" i="8"/>
  <c r="D4567" i="8"/>
  <c r="D4563" i="8"/>
  <c r="D4559" i="8"/>
  <c r="D4555" i="8"/>
  <c r="D4551" i="8"/>
  <c r="D4547" i="8"/>
  <c r="D4543" i="8"/>
  <c r="D4539" i="8"/>
  <c r="D4535" i="8"/>
  <c r="D4531" i="8"/>
  <c r="D4527" i="8"/>
  <c r="D4523" i="8"/>
  <c r="D4519" i="8"/>
  <c r="D4515" i="8"/>
  <c r="D4511" i="8"/>
  <c r="D4507" i="8"/>
  <c r="D4503" i="8"/>
  <c r="D4499" i="8"/>
  <c r="D4495" i="8"/>
  <c r="D4491" i="8"/>
  <c r="D4487" i="8"/>
  <c r="D4483" i="8"/>
  <c r="D4479" i="8"/>
  <c r="D4475" i="8"/>
  <c r="D4471" i="8"/>
  <c r="D4467" i="8"/>
  <c r="D4463" i="8"/>
  <c r="D4459" i="8"/>
  <c r="D4455" i="8"/>
  <c r="D4451" i="8"/>
  <c r="D4447" i="8"/>
  <c r="D4443" i="8"/>
  <c r="D4439" i="8"/>
  <c r="D4435" i="8"/>
  <c r="D4431" i="8"/>
  <c r="D4427" i="8"/>
  <c r="D4423" i="8"/>
  <c r="D4419" i="8"/>
  <c r="D4415" i="8"/>
  <c r="D4411" i="8"/>
  <c r="D4407" i="8"/>
  <c r="D4403" i="8"/>
  <c r="D4399" i="8"/>
  <c r="D4395" i="8"/>
  <c r="D4391" i="8"/>
  <c r="D4387" i="8"/>
  <c r="D4383" i="8"/>
  <c r="D4379" i="8"/>
  <c r="D4375" i="8"/>
  <c r="D4371" i="8"/>
  <c r="D4367" i="8"/>
  <c r="D4363" i="8"/>
  <c r="D4359" i="8"/>
  <c r="D4355" i="8"/>
  <c r="D4351" i="8"/>
  <c r="D4347" i="8"/>
  <c r="D4343" i="8"/>
  <c r="D4339" i="8"/>
  <c r="D4335" i="8"/>
  <c r="D4331" i="8"/>
  <c r="D4327" i="8"/>
  <c r="D4323" i="8"/>
  <c r="D4319" i="8"/>
  <c r="D4315" i="8"/>
  <c r="D4311" i="8"/>
  <c r="D4307" i="8"/>
  <c r="D4303" i="8"/>
  <c r="D4299" i="8"/>
  <c r="D4295" i="8"/>
  <c r="D4291" i="8"/>
  <c r="D4287" i="8"/>
  <c r="D4283" i="8"/>
  <c r="D4279" i="8"/>
  <c r="D4275" i="8"/>
  <c r="D4271" i="8"/>
  <c r="D4267" i="8"/>
  <c r="D4263" i="8"/>
  <c r="D4259" i="8"/>
  <c r="D4255" i="8"/>
  <c r="D4251" i="8"/>
  <c r="D4247" i="8"/>
  <c r="D4243" i="8"/>
  <c r="D4239" i="8"/>
  <c r="D4235" i="8"/>
  <c r="D4231" i="8"/>
  <c r="D4227" i="8"/>
  <c r="D4223" i="8"/>
  <c r="D4219" i="8"/>
  <c r="D4215" i="8"/>
  <c r="D4211" i="8"/>
  <c r="D4207" i="8"/>
  <c r="D4203" i="8"/>
  <c r="D2760" i="8"/>
  <c r="D2756" i="8"/>
  <c r="D2752" i="8"/>
  <c r="D2748" i="8"/>
  <c r="D2744" i="8"/>
  <c r="D2740" i="8"/>
  <c r="D2736" i="8"/>
  <c r="D2732" i="8"/>
  <c r="D2728" i="8"/>
  <c r="D2724" i="8"/>
  <c r="D2720" i="8"/>
  <c r="D2716" i="8"/>
  <c r="D2712" i="8"/>
  <c r="D2708" i="8"/>
  <c r="D2704" i="8"/>
  <c r="D2700" i="8"/>
  <c r="D2696" i="8"/>
  <c r="D2692" i="8"/>
  <c r="D2688" i="8"/>
  <c r="D2684" i="8"/>
  <c r="D2680" i="8"/>
  <c r="D2676" i="8"/>
  <c r="D2672" i="8"/>
  <c r="D2668" i="8"/>
  <c r="D2664" i="8"/>
  <c r="D2660" i="8"/>
  <c r="D2656" i="8"/>
  <c r="D2652" i="8"/>
  <c r="D2648" i="8"/>
  <c r="D2644" i="8"/>
  <c r="D2640" i="8"/>
  <c r="D2636" i="8"/>
  <c r="D2632" i="8"/>
  <c r="D2628" i="8"/>
  <c r="D2624" i="8"/>
  <c r="D2620" i="8"/>
  <c r="D2616" i="8"/>
  <c r="D2612" i="8"/>
  <c r="D2608" i="8"/>
  <c r="D2604" i="8"/>
  <c r="D2600" i="8"/>
  <c r="J168" i="6"/>
  <c r="B189" i="6"/>
  <c r="B168" i="6"/>
  <c r="O53" i="6"/>
  <c r="O116" i="6"/>
  <c r="O179" i="6"/>
  <c r="O86" i="6"/>
  <c r="O112" i="6"/>
  <c r="O182" i="6"/>
  <c r="O38" i="6"/>
  <c r="O233" i="6"/>
  <c r="O51" i="6"/>
  <c r="O137" i="6"/>
  <c r="O96" i="6"/>
  <c r="J1883" i="7"/>
  <c r="J4560" i="7"/>
  <c r="J4552" i="7"/>
  <c r="J4544" i="7"/>
  <c r="J4537" i="7"/>
  <c r="J4529" i="7"/>
  <c r="J4522" i="7"/>
  <c r="J4515" i="7"/>
  <c r="J4508" i="7"/>
  <c r="J477" i="7"/>
  <c r="J1027" i="7"/>
  <c r="J4499" i="7"/>
  <c r="J4498" i="7"/>
  <c r="J4496" i="7"/>
  <c r="J4494" i="7"/>
  <c r="J4491" i="7"/>
  <c r="J473" i="7"/>
  <c r="J4486" i="7"/>
  <c r="J4482" i="7"/>
  <c r="J4478" i="7"/>
  <c r="J1875" i="7"/>
  <c r="J4471" i="7"/>
  <c r="J4467" i="7"/>
  <c r="J1874" i="7"/>
  <c r="J4462" i="7"/>
  <c r="J1025" i="7"/>
  <c r="J4456" i="7"/>
  <c r="J471" i="7"/>
  <c r="J1870" i="7"/>
  <c r="J1868" i="7"/>
  <c r="J4451" i="7"/>
  <c r="J4447" i="7"/>
  <c r="J469" i="7"/>
  <c r="J4445" i="7"/>
  <c r="J1865" i="7"/>
  <c r="J4440" i="7"/>
  <c r="J1864" i="7"/>
  <c r="J1863" i="7"/>
  <c r="J4434" i="7"/>
  <c r="J4432" i="7"/>
  <c r="J465" i="7"/>
  <c r="J4427" i="7"/>
  <c r="J1858" i="7"/>
  <c r="J463" i="7"/>
  <c r="J1014" i="7"/>
  <c r="J4418" i="7"/>
  <c r="J4415" i="7"/>
  <c r="J4412" i="7"/>
  <c r="J4411" i="7"/>
  <c r="J4409" i="7"/>
  <c r="J4407" i="7"/>
  <c r="J4406" i="7"/>
  <c r="J4403" i="7"/>
  <c r="J4400" i="7"/>
  <c r="J1845" i="7"/>
  <c r="J1008" i="7"/>
  <c r="J1844" i="7"/>
  <c r="J1006" i="7"/>
  <c r="J1842" i="7"/>
  <c r="J4392" i="7"/>
  <c r="J4389" i="7"/>
  <c r="J4386" i="7"/>
  <c r="J4385" i="7"/>
  <c r="J4382" i="7"/>
  <c r="J4379" i="7"/>
  <c r="J1837" i="7"/>
  <c r="J4374" i="7"/>
  <c r="J999" i="7"/>
  <c r="J4372" i="7"/>
  <c r="J1832" i="7"/>
  <c r="J4367" i="7"/>
  <c r="J997" i="7"/>
  <c r="J4361" i="7"/>
  <c r="J4359" i="7"/>
  <c r="J1828" i="7"/>
  <c r="J995" i="7"/>
  <c r="J1827" i="7"/>
  <c r="J4350" i="7"/>
  <c r="J4347" i="7"/>
  <c r="J4343" i="7"/>
  <c r="J1825" i="7"/>
  <c r="J4341" i="7"/>
  <c r="J4338" i="7"/>
  <c r="J4336" i="7"/>
  <c r="J451" i="7"/>
  <c r="J4333" i="7"/>
  <c r="J4330" i="7"/>
  <c r="J4328" i="7"/>
  <c r="J1818" i="7"/>
  <c r="J4323" i="7"/>
  <c r="J4319" i="7"/>
  <c r="J4315" i="7"/>
  <c r="J4313" i="7"/>
  <c r="J449" i="7"/>
  <c r="J986" i="7"/>
  <c r="J4304" i="7"/>
  <c r="J1817" i="7"/>
  <c r="J4298" i="7"/>
  <c r="J4295" i="7"/>
  <c r="J4291" i="7"/>
  <c r="J4287" i="7"/>
  <c r="J165" i="7"/>
  <c r="J4282" i="7"/>
  <c r="J4279" i="7"/>
  <c r="J447" i="7"/>
  <c r="J4274" i="7"/>
  <c r="J985" i="7"/>
  <c r="J4270" i="7"/>
  <c r="J984" i="7"/>
  <c r="J4264" i="7"/>
  <c r="J4260" i="7"/>
  <c r="J4256" i="7"/>
  <c r="J4252" i="7"/>
  <c r="J4250" i="7"/>
  <c r="J4247" i="7"/>
  <c r="J4243" i="7"/>
  <c r="J981" i="7"/>
  <c r="J4236" i="7"/>
  <c r="J4233" i="7"/>
  <c r="J4229" i="7"/>
  <c r="J4225" i="7"/>
  <c r="J4222" i="7"/>
  <c r="J4218" i="7"/>
  <c r="J4214" i="7"/>
  <c r="J1805" i="7"/>
  <c r="J164" i="7"/>
  <c r="J4207" i="7"/>
  <c r="J4205" i="7"/>
  <c r="J1802" i="7"/>
  <c r="J4199" i="7"/>
  <c r="J979" i="7"/>
  <c r="J978" i="7"/>
  <c r="J444" i="7"/>
  <c r="J977" i="7"/>
  <c r="J1796" i="7"/>
  <c r="J1794" i="7"/>
  <c r="J1792" i="7"/>
  <c r="J4185" i="7"/>
  <c r="J1790" i="7"/>
  <c r="J4180" i="7"/>
  <c r="J163" i="7"/>
  <c r="J4174" i="7"/>
  <c r="J4171" i="7"/>
  <c r="J4170" i="7"/>
  <c r="J4168" i="7"/>
  <c r="J1786" i="7"/>
  <c r="J4165" i="7"/>
  <c r="J4163" i="7"/>
  <c r="J970" i="7"/>
  <c r="J439" i="7"/>
  <c r="J21" i="7"/>
  <c r="J4156" i="7"/>
  <c r="J4154" i="7"/>
  <c r="J4151" i="7"/>
  <c r="J4148" i="7"/>
  <c r="J1780" i="7"/>
  <c r="J4143" i="7"/>
  <c r="J4139" i="7"/>
  <c r="J962" i="7"/>
  <c r="J1776" i="7"/>
  <c r="J1774" i="7"/>
  <c r="J4133" i="7"/>
  <c r="J4130" i="7"/>
  <c r="J4126" i="7"/>
  <c r="J4123" i="7"/>
  <c r="J4121" i="7"/>
  <c r="J1770" i="7"/>
  <c r="J1768" i="7"/>
  <c r="J958" i="7"/>
  <c r="J433" i="7"/>
  <c r="J157" i="7"/>
  <c r="J4112" i="7"/>
  <c r="J4109" i="7"/>
  <c r="J430" i="7"/>
  <c r="J4106" i="7"/>
  <c r="J4104" i="7"/>
  <c r="J4100" i="7"/>
  <c r="J953" i="7"/>
  <c r="J4094" i="7"/>
  <c r="J952" i="7"/>
  <c r="J951" i="7"/>
  <c r="J950" i="7"/>
  <c r="J4085" i="7"/>
  <c r="J4083" i="7"/>
  <c r="J4080" i="7"/>
  <c r="J946" i="7"/>
  <c r="J4077" i="7"/>
  <c r="J427" i="7"/>
  <c r="J943" i="7"/>
  <c r="J4073" i="7"/>
  <c r="J4070" i="7"/>
  <c r="J941" i="7"/>
  <c r="J20" i="7"/>
  <c r="J4064" i="7"/>
  <c r="J4062" i="7"/>
  <c r="J4059" i="7"/>
  <c r="J4055" i="7"/>
  <c r="J4052" i="7"/>
  <c r="J4048" i="7"/>
  <c r="J4045" i="7"/>
  <c r="J4041" i="7"/>
  <c r="J4038" i="7"/>
  <c r="J937" i="7"/>
  <c r="J4031" i="7"/>
  <c r="J4027" i="7"/>
  <c r="J4023" i="7"/>
  <c r="J4019" i="7"/>
  <c r="J4015" i="7"/>
  <c r="J4012" i="7"/>
  <c r="J1750" i="7"/>
  <c r="J4007" i="7"/>
  <c r="J4003" i="7"/>
  <c r="J4000" i="7"/>
  <c r="J3996" i="7"/>
  <c r="J3993" i="7"/>
  <c r="J3989" i="7"/>
  <c r="J1748" i="7"/>
  <c r="J3983" i="7"/>
  <c r="J934" i="7"/>
  <c r="J3977" i="7"/>
  <c r="J3973" i="7"/>
  <c r="J3969" i="7"/>
  <c r="J1744" i="7"/>
  <c r="J3964" i="7"/>
  <c r="J3961" i="7"/>
  <c r="J3957" i="7"/>
  <c r="J3953" i="7"/>
  <c r="J3951" i="7"/>
  <c r="J931" i="7"/>
  <c r="J3946" i="7"/>
  <c r="J3942" i="7"/>
  <c r="J1739" i="7"/>
  <c r="J928" i="7"/>
  <c r="J1735" i="7"/>
  <c r="J3936" i="7"/>
  <c r="J3932" i="7"/>
  <c r="J3928" i="7"/>
  <c r="J3924" i="7"/>
  <c r="J3920" i="7"/>
  <c r="J3916" i="7"/>
  <c r="J927" i="7"/>
  <c r="J3910" i="7"/>
  <c r="J1734" i="7"/>
  <c r="J3906" i="7"/>
  <c r="J3902" i="7"/>
  <c r="J3901" i="7"/>
  <c r="J1733" i="7"/>
  <c r="J3896" i="7"/>
  <c r="J920" i="7"/>
  <c r="J919" i="7"/>
  <c r="J3889" i="7"/>
  <c r="J1730" i="7"/>
  <c r="J3885" i="7"/>
  <c r="J1727" i="7"/>
  <c r="J3881" i="7"/>
  <c r="J3878" i="7"/>
  <c r="J1724" i="7"/>
  <c r="J151" i="7"/>
  <c r="J3872" i="7"/>
  <c r="J3870" i="7"/>
  <c r="J3867" i="7"/>
  <c r="J3866" i="7"/>
  <c r="J1718" i="7"/>
  <c r="J3861" i="7"/>
  <c r="J1717" i="7"/>
  <c r="J1715" i="7"/>
  <c r="J3853" i="7"/>
  <c r="J1714" i="7"/>
  <c r="J1712" i="7"/>
  <c r="J412" i="7"/>
  <c r="J911" i="7"/>
  <c r="J910" i="7"/>
  <c r="J149" i="7"/>
  <c r="J909" i="7"/>
  <c r="J3840" i="7"/>
  <c r="J3836" i="7"/>
  <c r="J1707" i="7"/>
  <c r="J3830" i="7"/>
  <c r="J411" i="7"/>
  <c r="J3826" i="7"/>
  <c r="J3823" i="7"/>
  <c r="J1703" i="7"/>
  <c r="J902" i="7"/>
  <c r="J3817" i="7"/>
  <c r="J3813" i="7"/>
  <c r="J3809" i="7"/>
  <c r="J3806" i="7"/>
  <c r="J1700" i="7"/>
  <c r="J3799" i="7"/>
  <c r="J3795" i="7"/>
  <c r="J3792" i="7"/>
  <c r="J901" i="7"/>
  <c r="J3786" i="7"/>
  <c r="J3785" i="7"/>
  <c r="J1697" i="7"/>
  <c r="J3780" i="7"/>
  <c r="J3778" i="7"/>
  <c r="J1692" i="7"/>
  <c r="J3772" i="7"/>
  <c r="J3769" i="7"/>
  <c r="J3765" i="7"/>
  <c r="J3763" i="7"/>
  <c r="J3761" i="7"/>
  <c r="J1688" i="7"/>
  <c r="J1687" i="7"/>
  <c r="J1686" i="7"/>
  <c r="J895" i="7"/>
  <c r="J407" i="7"/>
  <c r="J1683" i="7"/>
  <c r="J145" i="7"/>
  <c r="J3747" i="7"/>
  <c r="J893" i="7"/>
  <c r="J3742" i="7"/>
  <c r="J3740" i="7"/>
  <c r="J3739" i="7"/>
  <c r="J1674" i="7"/>
  <c r="J1671" i="7"/>
  <c r="J3735" i="7"/>
  <c r="J3734" i="7"/>
  <c r="J3731" i="7"/>
  <c r="J3727" i="7"/>
  <c r="J3725" i="7"/>
  <c r="J1667" i="7"/>
  <c r="J401" i="7"/>
  <c r="J3720" i="7"/>
  <c r="J3717" i="7"/>
  <c r="J1665" i="7"/>
  <c r="J398" i="7"/>
  <c r="J3715" i="7"/>
  <c r="J3712" i="7"/>
  <c r="J1659" i="7"/>
  <c r="J1657" i="7"/>
  <c r="J3707" i="7"/>
  <c r="J3705" i="7"/>
  <c r="J882" i="7"/>
  <c r="J881" i="7"/>
  <c r="J1653" i="7"/>
  <c r="J877" i="7"/>
  <c r="J876" i="7"/>
  <c r="J391" i="7"/>
  <c r="J1650" i="7"/>
  <c r="J874" i="7"/>
  <c r="J1647" i="7"/>
  <c r="J3692" i="7"/>
  <c r="J3689" i="7"/>
  <c r="J142" i="7"/>
  <c r="J3687" i="7"/>
  <c r="J3685" i="7"/>
  <c r="J870" i="7"/>
  <c r="J3681" i="7"/>
  <c r="J3678" i="7"/>
  <c r="J1638" i="7"/>
  <c r="J1636" i="7"/>
  <c r="J385" i="7"/>
  <c r="J869" i="7"/>
  <c r="J384" i="7"/>
  <c r="J1631" i="7"/>
  <c r="J3664" i="7"/>
  <c r="J1630" i="7"/>
  <c r="J383" i="7"/>
  <c r="J1629" i="7"/>
  <c r="J3658" i="7"/>
  <c r="J3657" i="7"/>
  <c r="J1624" i="7"/>
  <c r="J3654" i="7"/>
  <c r="J3652" i="7"/>
  <c r="J379" i="7"/>
  <c r="J3650" i="7"/>
  <c r="J3646" i="7"/>
  <c r="J3643" i="7"/>
  <c r="J3640" i="7"/>
  <c r="J859" i="7"/>
  <c r="J858" i="7"/>
  <c r="J3636" i="7"/>
  <c r="J853" i="7"/>
  <c r="J1613" i="7"/>
  <c r="J3631" i="7"/>
  <c r="J3629" i="7"/>
  <c r="J1611" i="7"/>
  <c r="J3624" i="7"/>
  <c r="J3622" i="7"/>
  <c r="J1609" i="7"/>
  <c r="J377" i="7"/>
  <c r="J1608" i="7"/>
  <c r="J376" i="7"/>
  <c r="J3611" i="7"/>
  <c r="J1603" i="7"/>
  <c r="J3608" i="7"/>
  <c r="J844" i="7"/>
  <c r="J1599" i="7"/>
  <c r="J374" i="7"/>
  <c r="J1595" i="7"/>
  <c r="J3602" i="7"/>
  <c r="J1594" i="7"/>
  <c r="J3599" i="7"/>
  <c r="J3595" i="7"/>
  <c r="J1591" i="7"/>
  <c r="J3591" i="7"/>
  <c r="J3589" i="7"/>
  <c r="J840" i="7"/>
  <c r="J134" i="7"/>
  <c r="J3585" i="7"/>
  <c r="J1583" i="7"/>
  <c r="J836" i="7"/>
  <c r="J835" i="7"/>
  <c r="J1580" i="7"/>
  <c r="J833" i="7"/>
  <c r="J3575" i="7"/>
  <c r="J1576" i="7"/>
  <c r="J3571" i="7"/>
  <c r="J1573" i="7"/>
  <c r="J1570" i="7"/>
  <c r="J3569" i="7"/>
  <c r="J3565" i="7"/>
  <c r="J1567" i="7"/>
  <c r="J828" i="7"/>
  <c r="J1566" i="7"/>
  <c r="J3557" i="7"/>
  <c r="J3555" i="7"/>
  <c r="J131" i="7"/>
  <c r="J3550" i="7"/>
  <c r="J3547" i="7"/>
  <c r="J3543" i="7"/>
  <c r="J3540" i="7"/>
  <c r="J3537" i="7"/>
  <c r="J3534" i="7"/>
  <c r="J1563" i="7"/>
  <c r="J3530" i="7"/>
  <c r="J1560" i="7"/>
  <c r="J1558" i="7"/>
  <c r="J3523" i="7"/>
  <c r="J3521" i="7"/>
  <c r="J3518" i="7"/>
  <c r="J3515" i="7"/>
  <c r="J3513" i="7"/>
  <c r="J3510" i="7"/>
  <c r="J3506" i="7"/>
  <c r="J3503" i="7"/>
  <c r="J3499" i="7"/>
  <c r="J3495" i="7"/>
  <c r="J820" i="7"/>
  <c r="J1554" i="7"/>
  <c r="J819" i="7"/>
  <c r="J3486" i="7"/>
  <c r="J3483" i="7"/>
  <c r="J358" i="7"/>
  <c r="J817" i="7"/>
  <c r="J3477" i="7"/>
  <c r="J3476" i="7"/>
  <c r="J1546" i="7"/>
  <c r="J814" i="7"/>
  <c r="J355" i="7"/>
  <c r="J812" i="7"/>
  <c r="J810" i="7"/>
  <c r="J3468" i="7"/>
  <c r="J3467" i="7"/>
  <c r="J129" i="7"/>
  <c r="J3465" i="7"/>
  <c r="J351" i="7"/>
  <c r="J350" i="7"/>
  <c r="J3460" i="7"/>
  <c r="J126" i="7"/>
  <c r="J1534" i="7"/>
  <c r="J3452" i="7"/>
  <c r="J3449" i="7"/>
  <c r="J3445" i="7"/>
  <c r="J3442" i="7"/>
  <c r="J3438" i="7"/>
  <c r="J3435" i="7"/>
  <c r="J3431" i="7"/>
  <c r="J3427" i="7"/>
  <c r="J3423" i="7"/>
  <c r="J1530" i="7"/>
  <c r="J3417" i="7"/>
  <c r="J1528" i="7"/>
  <c r="J3412" i="7"/>
  <c r="J3409" i="7"/>
  <c r="J1525" i="7"/>
  <c r="J3402" i="7"/>
  <c r="J3399" i="7"/>
  <c r="J1523" i="7"/>
  <c r="J3394" i="7"/>
  <c r="J3391" i="7"/>
  <c r="J3388" i="7"/>
  <c r="J1521" i="7"/>
  <c r="J3383" i="7"/>
  <c r="J3380" i="7"/>
  <c r="J3378" i="7"/>
  <c r="J3375" i="7"/>
  <c r="J1518" i="7"/>
  <c r="J3369" i="7"/>
  <c r="J3366" i="7"/>
  <c r="J3364" i="7"/>
  <c r="J3361" i="7"/>
  <c r="J3358" i="7"/>
  <c r="J3355" i="7"/>
  <c r="J3351" i="7"/>
  <c r="J1512" i="7"/>
  <c r="J3345" i="7"/>
  <c r="J3342" i="7"/>
  <c r="J3338" i="7"/>
  <c r="J3335" i="7"/>
  <c r="J3332" i="7"/>
  <c r="J3328" i="7"/>
  <c r="J3325" i="7"/>
  <c r="J3322" i="7"/>
  <c r="J3319" i="7"/>
  <c r="J1506" i="7"/>
  <c r="J3314" i="7"/>
  <c r="J1505" i="7"/>
  <c r="J3309" i="7"/>
  <c r="J3307" i="7"/>
  <c r="J3304" i="7"/>
  <c r="J1501" i="7"/>
  <c r="J3300" i="7"/>
  <c r="J18" i="7"/>
  <c r="J3295" i="7"/>
  <c r="J3292" i="7"/>
  <c r="J3289" i="7"/>
  <c r="J1496" i="7"/>
  <c r="J3285" i="7"/>
  <c r="J797" i="7"/>
  <c r="J3278" i="7"/>
  <c r="J3274" i="7"/>
  <c r="J3271" i="7"/>
  <c r="J3267" i="7"/>
  <c r="J3263" i="7"/>
  <c r="J795" i="7"/>
  <c r="J3261" i="7"/>
  <c r="J3259" i="7"/>
  <c r="J3255" i="7"/>
  <c r="J3252" i="7"/>
  <c r="J3248" i="7"/>
  <c r="J1490" i="7"/>
  <c r="J3243" i="7"/>
  <c r="J3241" i="7"/>
  <c r="J3238" i="7"/>
  <c r="J3234" i="7"/>
  <c r="J120" i="7"/>
  <c r="J1486" i="7"/>
  <c r="J3226" i="7"/>
  <c r="J3223" i="7"/>
  <c r="J3219" i="7"/>
  <c r="J1484" i="7"/>
  <c r="J3213" i="7"/>
  <c r="J3210" i="7"/>
  <c r="J3207" i="7"/>
  <c r="J3203" i="7"/>
  <c r="J3200" i="7"/>
  <c r="J3196" i="7"/>
  <c r="J788" i="7"/>
  <c r="J3191" i="7"/>
  <c r="J3189" i="7"/>
  <c r="J1478" i="7"/>
  <c r="J1477" i="7"/>
  <c r="J3184" i="7"/>
  <c r="J338" i="7"/>
  <c r="J3182" i="7"/>
  <c r="J337" i="7"/>
  <c r="J783" i="7"/>
  <c r="J1470" i="7"/>
  <c r="J3174" i="7"/>
  <c r="J782" i="7"/>
  <c r="J1464" i="7"/>
  <c r="J780" i="7"/>
  <c r="J3170" i="7"/>
  <c r="J333" i="7"/>
  <c r="J3164" i="7"/>
  <c r="J3162" i="7"/>
  <c r="J3160" i="7"/>
  <c r="J3156" i="7"/>
  <c r="J3153" i="7"/>
  <c r="J3150" i="7"/>
  <c r="J3148" i="7"/>
  <c r="J3146" i="7"/>
  <c r="J1454" i="7"/>
  <c r="J1452" i="7"/>
  <c r="J3142" i="7"/>
  <c r="J773" i="7"/>
  <c r="J3138" i="7"/>
  <c r="J772" i="7"/>
  <c r="J771" i="7"/>
  <c r="J3129" i="7"/>
  <c r="J1446" i="7"/>
  <c r="J3124" i="7"/>
  <c r="J3122" i="7"/>
  <c r="J3119" i="7"/>
  <c r="J3115" i="7"/>
  <c r="J3111" i="7"/>
  <c r="J329" i="7"/>
  <c r="J3106" i="7"/>
  <c r="J1440" i="7"/>
  <c r="J117" i="7"/>
  <c r="J327" i="7"/>
  <c r="J3095" i="7"/>
  <c r="J768" i="7"/>
  <c r="J3090" i="7"/>
  <c r="J326" i="7"/>
  <c r="J1437" i="7"/>
  <c r="J1435" i="7"/>
  <c r="J765" i="7"/>
  <c r="J764" i="7"/>
  <c r="J3079" i="7"/>
  <c r="J3076" i="7"/>
  <c r="J3073" i="7"/>
  <c r="J3071" i="7"/>
  <c r="J760" i="7"/>
  <c r="J3066" i="7"/>
  <c r="J3065" i="7"/>
  <c r="J321" i="7"/>
  <c r="J43" i="7"/>
  <c r="J3058" i="7"/>
  <c r="J3057" i="7"/>
  <c r="J3056" i="7"/>
  <c r="J3054" i="7"/>
  <c r="J1430" i="7"/>
  <c r="J3049" i="7"/>
  <c r="J3048" i="7"/>
  <c r="J749" i="7"/>
  <c r="J316" i="7"/>
  <c r="J3044" i="7"/>
  <c r="J1424" i="7"/>
  <c r="J114" i="7"/>
  <c r="J3039" i="7"/>
  <c r="J315" i="7"/>
  <c r="J1418" i="7"/>
  <c r="J3035" i="7"/>
  <c r="J3033" i="7"/>
  <c r="J1412" i="7"/>
  <c r="J3029" i="7"/>
  <c r="J3028" i="7"/>
  <c r="J3026" i="7"/>
  <c r="J3023" i="7"/>
  <c r="J3019" i="7"/>
  <c r="J3017" i="7"/>
  <c r="J1409" i="7"/>
  <c r="J1408" i="7"/>
  <c r="J3008" i="7"/>
  <c r="J740" i="7"/>
  <c r="J3003" i="7"/>
  <c r="J3000" i="7"/>
  <c r="J738" i="7"/>
  <c r="J310" i="7"/>
  <c r="J735" i="7"/>
  <c r="J1403" i="7"/>
  <c r="J733" i="7"/>
  <c r="J1402" i="7"/>
  <c r="J111" i="7"/>
  <c r="J2985" i="7"/>
  <c r="J2981" i="7"/>
  <c r="J2979" i="7"/>
  <c r="J110" i="7"/>
  <c r="J2976" i="7"/>
  <c r="J308" i="7"/>
  <c r="J2973" i="7"/>
  <c r="J1390" i="7"/>
  <c r="J2966" i="7"/>
  <c r="J2963" i="7"/>
  <c r="J2959" i="7"/>
  <c r="J2957" i="7"/>
  <c r="J2953" i="7"/>
  <c r="J2950" i="7"/>
  <c r="J2946" i="7"/>
  <c r="J2942" i="7"/>
  <c r="J2938" i="7"/>
  <c r="J307" i="7"/>
  <c r="J2932" i="7"/>
  <c r="J2931" i="7"/>
  <c r="J306" i="7"/>
  <c r="J305" i="7"/>
  <c r="J1381" i="7"/>
  <c r="J2925" i="7"/>
  <c r="J2922" i="7"/>
  <c r="J303" i="7"/>
  <c r="J1378" i="7"/>
  <c r="J2916" i="7"/>
  <c r="J2912" i="7"/>
  <c r="J2911" i="7"/>
  <c r="J1376" i="7"/>
  <c r="J300" i="7"/>
  <c r="J299" i="7"/>
  <c r="J1371" i="7"/>
  <c r="J2905" i="7"/>
  <c r="J719" i="7"/>
  <c r="J2899" i="7"/>
  <c r="J108" i="7"/>
  <c r="J294" i="7"/>
  <c r="J2895" i="7"/>
  <c r="J1367" i="7"/>
  <c r="J292" i="7"/>
  <c r="J1366" i="7"/>
  <c r="J2888" i="7"/>
  <c r="J1363" i="7"/>
  <c r="J2884" i="7"/>
  <c r="J2883" i="7"/>
  <c r="J2879" i="7"/>
  <c r="J2877" i="7"/>
  <c r="J291" i="7"/>
  <c r="J290" i="7"/>
  <c r="J2871" i="7"/>
  <c r="J2867" i="7"/>
  <c r="J2864" i="7"/>
  <c r="J2861" i="7"/>
  <c r="J1354" i="7"/>
  <c r="J2858" i="7"/>
  <c r="J2855" i="7"/>
  <c r="J709" i="7"/>
  <c r="J2851" i="7"/>
  <c r="J708" i="7"/>
  <c r="J705" i="7"/>
  <c r="J2848" i="7"/>
  <c r="J1347" i="7"/>
  <c r="J1346" i="7"/>
  <c r="J2842" i="7"/>
  <c r="J2839" i="7"/>
  <c r="J2835" i="7"/>
  <c r="J702" i="7"/>
  <c r="J701" i="7"/>
  <c r="J2829" i="7"/>
  <c r="J1342" i="7"/>
  <c r="J2826" i="7"/>
  <c r="J2822" i="7"/>
  <c r="J2818" i="7"/>
  <c r="J1340" i="7"/>
  <c r="J2813" i="7"/>
  <c r="J2810" i="7"/>
  <c r="J1338" i="7"/>
  <c r="J2804" i="7"/>
  <c r="J2801" i="7"/>
  <c r="J2797" i="7"/>
  <c r="J1336" i="7"/>
  <c r="J1335" i="7"/>
  <c r="J2789" i="7"/>
  <c r="J2785" i="7"/>
  <c r="J1333" i="7"/>
  <c r="J2781" i="7"/>
  <c r="J283" i="7"/>
  <c r="J2778" i="7"/>
  <c r="J2775" i="7"/>
  <c r="J691" i="7"/>
  <c r="J2771" i="7"/>
  <c r="J2768" i="7"/>
  <c r="J2764" i="7"/>
  <c r="J690" i="7"/>
  <c r="J2759" i="7"/>
  <c r="J280" i="7"/>
  <c r="J1322" i="7"/>
  <c r="J688" i="7"/>
  <c r="J2750" i="7"/>
  <c r="J40" i="7"/>
  <c r="J1319" i="7"/>
  <c r="J2742" i="7"/>
  <c r="J2738" i="7"/>
  <c r="J2734" i="7"/>
  <c r="J2730" i="7"/>
  <c r="J686" i="7"/>
  <c r="J103" i="7"/>
  <c r="J2722" i="7"/>
  <c r="J683" i="7"/>
  <c r="J2716" i="7"/>
  <c r="J279" i="7"/>
  <c r="J4568" i="7"/>
  <c r="J4564" i="7"/>
  <c r="J4556" i="7"/>
  <c r="J4548" i="7"/>
  <c r="J1881" i="7"/>
  <c r="J4533" i="7"/>
  <c r="J4525" i="7"/>
  <c r="J4519" i="7"/>
  <c r="J4511" i="7"/>
  <c r="J4504" i="7"/>
  <c r="J4570" i="7"/>
  <c r="J4567" i="7"/>
  <c r="J4563" i="7"/>
  <c r="J4559" i="7"/>
  <c r="J4547" i="7"/>
  <c r="J4528" i="7"/>
  <c r="J4518" i="7"/>
  <c r="J4510" i="7"/>
  <c r="J1029" i="7"/>
  <c r="J174" i="7"/>
  <c r="J1877" i="7"/>
  <c r="J1026" i="7"/>
  <c r="J4453" i="7"/>
  <c r="J1867" i="7"/>
  <c r="J4450" i="7"/>
  <c r="J1021" i="7"/>
  <c r="J4446" i="7"/>
  <c r="J4439" i="7"/>
  <c r="J4436" i="7"/>
  <c r="J1017" i="7"/>
  <c r="J1861" i="7"/>
  <c r="J4431" i="7"/>
  <c r="J4429" i="7"/>
  <c r="J4426" i="7"/>
  <c r="J4421" i="7"/>
  <c r="J4417" i="7"/>
  <c r="J1013" i="7"/>
  <c r="J1012" i="7"/>
  <c r="J4410" i="7"/>
  <c r="J23" i="7"/>
  <c r="J1851" i="7"/>
  <c r="J1849" i="7"/>
  <c r="J460" i="7"/>
  <c r="J4398" i="7"/>
  <c r="J4397" i="7"/>
  <c r="J459" i="7"/>
  <c r="J4394" i="7"/>
  <c r="J168" i="7"/>
  <c r="J4388" i="7"/>
  <c r="J1003" i="7"/>
  <c r="J1839" i="7"/>
  <c r="J1002" i="7"/>
  <c r="J1838" i="7"/>
  <c r="J4376" i="7"/>
  <c r="J1836" i="7"/>
  <c r="J167" i="7"/>
  <c r="J998" i="7"/>
  <c r="J4370" i="7"/>
  <c r="J4366" i="7"/>
  <c r="J4364" i="7"/>
  <c r="J1830" i="7"/>
  <c r="J457" i="7"/>
  <c r="J4356" i="7"/>
  <c r="J4352" i="7"/>
  <c r="J994" i="7"/>
  <c r="J4346" i="7"/>
  <c r="J455" i="7"/>
  <c r="J1824" i="7"/>
  <c r="J4340" i="7"/>
  <c r="J454" i="7"/>
  <c r="J4335" i="7"/>
  <c r="J1821" i="7"/>
  <c r="J989" i="7"/>
  <c r="J450" i="7"/>
  <c r="J4325" i="7"/>
  <c r="J4322" i="7"/>
  <c r="J166" i="7"/>
  <c r="J4312" i="7"/>
  <c r="J4307" i="7"/>
  <c r="J1816" i="7"/>
  <c r="J4290" i="7"/>
  <c r="J4286" i="7"/>
  <c r="J4284" i="7"/>
  <c r="J57" i="7"/>
  <c r="J1814" i="7"/>
  <c r="J4269" i="7"/>
  <c r="J983" i="7"/>
  <c r="J4263" i="7"/>
  <c r="J4249" i="7"/>
  <c r="J4239" i="7"/>
  <c r="J4235" i="7"/>
  <c r="J4221" i="7"/>
  <c r="J4217" i="7"/>
  <c r="J446" i="7"/>
  <c r="J4212" i="7"/>
  <c r="J1804" i="7"/>
  <c r="J980" i="7"/>
  <c r="J4201" i="7"/>
  <c r="J1801" i="7"/>
  <c r="J4197" i="7"/>
  <c r="J4191" i="7"/>
  <c r="J1798" i="7"/>
  <c r="J4188" i="7"/>
  <c r="J976" i="7"/>
  <c r="J4184" i="7"/>
  <c r="J4179" i="7"/>
  <c r="J1788" i="7"/>
  <c r="J161" i="7"/>
  <c r="J4162" i="7"/>
  <c r="J160" i="7"/>
  <c r="J4158" i="7"/>
  <c r="J1781" i="7"/>
  <c r="J966" i="7"/>
  <c r="J1779" i="7"/>
  <c r="J1777" i="7"/>
  <c r="J4138" i="7"/>
  <c r="J4136" i="7"/>
  <c r="J4132" i="7"/>
  <c r="J4129" i="7"/>
  <c r="J1772" i="7"/>
  <c r="J435" i="7"/>
  <c r="J4119" i="7"/>
  <c r="J434" i="7"/>
  <c r="J54" i="7"/>
  <c r="J4115" i="7"/>
  <c r="J957" i="7"/>
  <c r="J4111" i="7"/>
  <c r="J955" i="7"/>
  <c r="J1765" i="7"/>
  <c r="J954" i="7"/>
  <c r="J4103" i="7"/>
  <c r="J1763" i="7"/>
  <c r="J4097" i="7"/>
  <c r="J4093" i="7"/>
  <c r="J4091" i="7"/>
  <c r="J156" i="7"/>
  <c r="J4084" i="7"/>
  <c r="J4082" i="7"/>
  <c r="J947" i="7"/>
  <c r="J4079" i="7"/>
  <c r="J429" i="7"/>
  <c r="J945" i="7"/>
  <c r="J4075" i="7"/>
  <c r="J4072" i="7"/>
  <c r="J4069" i="7"/>
  <c r="J1756" i="7"/>
  <c r="J939" i="7"/>
  <c r="J426" i="7"/>
  <c r="J4054" i="7"/>
  <c r="J4034" i="7"/>
  <c r="J4030" i="7"/>
  <c r="J3972" i="7"/>
  <c r="J3966" i="7"/>
  <c r="J1742" i="7"/>
  <c r="J3945" i="7"/>
  <c r="J3941" i="7"/>
  <c r="J1738" i="7"/>
  <c r="J1737" i="7"/>
  <c r="J3939" i="7"/>
  <c r="J3935" i="7"/>
  <c r="J3931" i="7"/>
  <c r="J3927" i="7"/>
  <c r="J3923" i="7"/>
  <c r="J3919" i="7"/>
  <c r="J3915" i="7"/>
  <c r="J3912" i="7"/>
  <c r="J925" i="7"/>
  <c r="J3909" i="7"/>
  <c r="J3905" i="7"/>
  <c r="J420" i="7"/>
  <c r="J3900" i="7"/>
  <c r="J922" i="7"/>
  <c r="J3895" i="7"/>
  <c r="J3892" i="7"/>
  <c r="J918" i="7"/>
  <c r="J1729" i="7"/>
  <c r="J916" i="7"/>
  <c r="J3880" i="7"/>
  <c r="J1725" i="7"/>
  <c r="J1723" i="7"/>
  <c r="J3875" i="7"/>
  <c r="J3871" i="7"/>
  <c r="J3869" i="7"/>
  <c r="J1720" i="7"/>
  <c r="J3865" i="7"/>
  <c r="J3863" i="7"/>
  <c r="J3860" i="7"/>
  <c r="J415" i="7"/>
  <c r="J3856" i="7"/>
  <c r="J3852" i="7"/>
  <c r="J414" i="7"/>
  <c r="J413" i="7"/>
  <c r="J150" i="7"/>
  <c r="J3845" i="7"/>
  <c r="J52" i="7"/>
  <c r="J1709" i="7"/>
  <c r="J908" i="7"/>
  <c r="J3839" i="7"/>
  <c r="J3833" i="7"/>
  <c r="J3829" i="7"/>
  <c r="J3827" i="7"/>
  <c r="J1704" i="7"/>
  <c r="J3822" i="7"/>
  <c r="J1702" i="7"/>
  <c r="J3816" i="7"/>
  <c r="J3777" i="7"/>
  <c r="J3768" i="7"/>
  <c r="J898" i="7"/>
  <c r="J1689" i="7"/>
  <c r="J3752" i="7"/>
  <c r="J3751" i="7"/>
  <c r="J3749" i="7"/>
  <c r="J1680" i="7"/>
  <c r="J894" i="7"/>
  <c r="J406" i="7"/>
  <c r="J405" i="7"/>
  <c r="J892" i="7"/>
  <c r="J1670" i="7"/>
  <c r="J890" i="7"/>
  <c r="J3733" i="7"/>
  <c r="J3730" i="7"/>
  <c r="J403" i="7"/>
  <c r="J1668" i="7"/>
  <c r="J3723" i="7"/>
  <c r="J888" i="7"/>
  <c r="J1666" i="7"/>
  <c r="J1662" i="7"/>
  <c r="J3700" i="7"/>
  <c r="J3699" i="7"/>
  <c r="J3698" i="7"/>
  <c r="J1652" i="7"/>
  <c r="J390" i="7"/>
  <c r="J875" i="7"/>
  <c r="J388" i="7"/>
  <c r="J3691" i="7"/>
  <c r="J872" i="7"/>
  <c r="J3688" i="7"/>
  <c r="J1642" i="7"/>
  <c r="J3684" i="7"/>
  <c r="J3682" i="7"/>
  <c r="J3680" i="7"/>
  <c r="J3673" i="7"/>
  <c r="J3671" i="7"/>
  <c r="J868" i="7"/>
  <c r="J3663" i="7"/>
  <c r="J3661" i="7"/>
  <c r="J139" i="7"/>
  <c r="J381" i="7"/>
  <c r="J865" i="7"/>
  <c r="J864" i="7"/>
  <c r="J1621" i="7"/>
  <c r="J1617" i="7"/>
  <c r="J3639" i="7"/>
  <c r="J857" i="7"/>
  <c r="J854" i="7"/>
  <c r="J1615" i="7"/>
  <c r="J1612" i="7"/>
  <c r="J849" i="7"/>
  <c r="J3627" i="7"/>
  <c r="J3621" i="7"/>
  <c r="J3619" i="7"/>
  <c r="J1607" i="7"/>
  <c r="J3613" i="7"/>
  <c r="J3610" i="7"/>
  <c r="J1601" i="7"/>
  <c r="J1598" i="7"/>
  <c r="J3606" i="7"/>
  <c r="J3604" i="7"/>
  <c r="J3601" i="7"/>
  <c r="J1593" i="7"/>
  <c r="J371" i="7"/>
  <c r="J3593" i="7"/>
  <c r="J3590" i="7"/>
  <c r="J135" i="7"/>
  <c r="J1587" i="7"/>
  <c r="J839" i="7"/>
  <c r="J3583" i="7"/>
  <c r="J3581" i="7"/>
  <c r="J369" i="7"/>
  <c r="J3579" i="7"/>
  <c r="J1579" i="7"/>
  <c r="J3574" i="7"/>
  <c r="J1575" i="7"/>
  <c r="J832" i="7"/>
  <c r="J831" i="7"/>
  <c r="J368" i="7"/>
  <c r="J3568" i="7"/>
  <c r="J3564" i="7"/>
  <c r="J3562" i="7"/>
  <c r="J3556" i="7"/>
  <c r="J366" i="7"/>
  <c r="J3552" i="7"/>
  <c r="J3549" i="7"/>
  <c r="J46" i="7"/>
  <c r="J1559" i="7"/>
  <c r="J362" i="7"/>
  <c r="J3522" i="7"/>
  <c r="J3520" i="7"/>
  <c r="J3512" i="7"/>
  <c r="J3505" i="7"/>
  <c r="J818" i="7"/>
  <c r="J3479" i="7"/>
  <c r="J816" i="7"/>
  <c r="J1547" i="7"/>
  <c r="J813" i="7"/>
  <c r="J44" i="7"/>
  <c r="J3471" i="7"/>
  <c r="J1543" i="7"/>
  <c r="J1542" i="7"/>
  <c r="J353" i="7"/>
  <c r="J809" i="7"/>
  <c r="J352" i="7"/>
  <c r="J127" i="7"/>
  <c r="J3457" i="7"/>
  <c r="J3455" i="7"/>
  <c r="J3408" i="7"/>
  <c r="J348" i="7"/>
  <c r="J804" i="7"/>
  <c r="J3379" i="7"/>
  <c r="J3363" i="7"/>
  <c r="J3357" i="7"/>
  <c r="J3347" i="7"/>
  <c r="J123" i="7"/>
  <c r="J3341" i="7"/>
  <c r="J3334" i="7"/>
  <c r="J798" i="7"/>
  <c r="J3284" i="7"/>
  <c r="J3281" i="7"/>
  <c r="J3270" i="7"/>
  <c r="J121" i="7"/>
  <c r="J794" i="7"/>
  <c r="J343" i="7"/>
  <c r="J1488" i="7"/>
  <c r="J3218" i="7"/>
  <c r="J1483" i="7"/>
  <c r="J789" i="7"/>
  <c r="J3206" i="7"/>
  <c r="J3199" i="7"/>
  <c r="J3195" i="7"/>
  <c r="J3192" i="7"/>
  <c r="J1482" i="7"/>
  <c r="J1480" i="7"/>
  <c r="J339" i="7"/>
  <c r="J1476" i="7"/>
  <c r="J1474" i="7"/>
  <c r="J3181" i="7"/>
  <c r="J3179" i="7"/>
  <c r="J3177" i="7"/>
  <c r="J3175" i="7"/>
  <c r="J17" i="7"/>
  <c r="J3173" i="7"/>
  <c r="J3172" i="7"/>
  <c r="J779" i="7"/>
  <c r="J3169" i="7"/>
  <c r="J778" i="7"/>
  <c r="J1461" i="7"/>
  <c r="J3159" i="7"/>
  <c r="J1450" i="7"/>
  <c r="J3086" i="7"/>
  <c r="J3084" i="7"/>
  <c r="J767" i="7"/>
  <c r="J3082" i="7"/>
  <c r="J3078" i="7"/>
  <c r="J3075" i="7"/>
  <c r="J325" i="7"/>
  <c r="J322" i="7"/>
  <c r="J16" i="7"/>
  <c r="J1428" i="7"/>
  <c r="J3047" i="7"/>
  <c r="J748" i="7"/>
  <c r="J1425" i="7"/>
  <c r="J747" i="7"/>
  <c r="J745" i="7"/>
  <c r="J1421" i="7"/>
  <c r="J1417" i="7"/>
  <c r="J1414" i="7"/>
  <c r="J3025" i="7"/>
  <c r="J3016" i="7"/>
  <c r="J3013" i="7"/>
  <c r="J3011" i="7"/>
  <c r="J1407" i="7"/>
  <c r="J3002" i="7"/>
  <c r="J1405" i="7"/>
  <c r="J2996" i="7"/>
  <c r="J2994" i="7"/>
  <c r="J2992" i="7"/>
  <c r="J2990" i="7"/>
  <c r="J2989" i="7"/>
  <c r="J2986" i="7"/>
  <c r="J2984" i="7"/>
  <c r="J2980" i="7"/>
  <c r="J1397" i="7"/>
  <c r="J309" i="7"/>
  <c r="J109" i="7"/>
  <c r="J1385" i="7"/>
  <c r="J2929" i="7"/>
  <c r="J1383" i="7"/>
  <c r="J2926" i="7"/>
  <c r="J2924" i="7"/>
  <c r="J304" i="7"/>
  <c r="J1379" i="7"/>
  <c r="J2919" i="7"/>
  <c r="J2915" i="7"/>
  <c r="J302" i="7"/>
  <c r="J722" i="7"/>
  <c r="J1375" i="7"/>
  <c r="J2910" i="7"/>
  <c r="J1372" i="7"/>
  <c r="J2904" i="7"/>
  <c r="J2902" i="7"/>
  <c r="J296" i="7"/>
  <c r="J718" i="7"/>
  <c r="J2894" i="7"/>
  <c r="J293" i="7"/>
  <c r="J6" i="7"/>
  <c r="J1365" i="7"/>
  <c r="J1364" i="7"/>
  <c r="J41" i="7"/>
  <c r="J1361" i="7"/>
  <c r="J2882" i="7"/>
  <c r="J2878" i="7"/>
  <c r="J1356" i="7"/>
  <c r="J2866" i="7"/>
  <c r="J2863" i="7"/>
  <c r="J712" i="7"/>
  <c r="J1353" i="7"/>
  <c r="J2857" i="7"/>
  <c r="J710" i="7"/>
  <c r="J2853" i="7"/>
  <c r="J1349" i="7"/>
  <c r="J707" i="7"/>
  <c r="J704" i="7"/>
  <c r="J703" i="7"/>
  <c r="J2846" i="7"/>
  <c r="J105" i="7"/>
  <c r="J2841" i="7"/>
  <c r="J2838" i="7"/>
  <c r="J2834" i="7"/>
  <c r="J2833" i="7"/>
  <c r="J2831" i="7"/>
  <c r="J699" i="7"/>
  <c r="J2825" i="7"/>
  <c r="J2821" i="7"/>
  <c r="J2794" i="7"/>
  <c r="J2784" i="7"/>
  <c r="J1332" i="7"/>
  <c r="J2780" i="7"/>
  <c r="J1329" i="7"/>
  <c r="J2777" i="7"/>
  <c r="J1327" i="7"/>
  <c r="J2770" i="7"/>
  <c r="J2767" i="7"/>
  <c r="J2763" i="7"/>
  <c r="J4566" i="7"/>
  <c r="J4558" i="7"/>
  <c r="J4546" i="7"/>
  <c r="J4542" i="7"/>
  <c r="J4503" i="7"/>
  <c r="J4501" i="7"/>
  <c r="J173" i="7"/>
  <c r="J4493" i="7"/>
  <c r="J4490" i="7"/>
  <c r="J4455" i="7"/>
  <c r="J1871" i="7"/>
  <c r="J4452" i="7"/>
  <c r="J1022" i="7"/>
  <c r="J4449" i="7"/>
  <c r="J1020" i="7"/>
  <c r="J468" i="7"/>
  <c r="J1019" i="7"/>
  <c r="J4438" i="7"/>
  <c r="J1018" i="7"/>
  <c r="J1862" i="7"/>
  <c r="J4433" i="7"/>
  <c r="J4430" i="7"/>
  <c r="J4428" i="7"/>
  <c r="J4425" i="7"/>
  <c r="J1016" i="7"/>
  <c r="J4420" i="7"/>
  <c r="J4416" i="7"/>
  <c r="J4414" i="7"/>
  <c r="J1853" i="7"/>
  <c r="J4408" i="7"/>
  <c r="J1850" i="7"/>
  <c r="J4405" i="7"/>
  <c r="J1847" i="7"/>
  <c r="J1010" i="7"/>
  <c r="J169" i="7"/>
  <c r="J1843" i="7"/>
  <c r="J4395" i="7"/>
  <c r="J4393" i="7"/>
  <c r="J4391" i="7"/>
  <c r="J1840" i="7"/>
  <c r="J4384" i="7"/>
  <c r="J4381" i="7"/>
  <c r="J4378" i="7"/>
  <c r="J1001" i="7"/>
  <c r="J1835" i="7"/>
  <c r="J4373" i="7"/>
  <c r="J4371" i="7"/>
  <c r="J4369" i="7"/>
  <c r="J4365" i="7"/>
  <c r="J4363" i="7"/>
  <c r="J4360" i="7"/>
  <c r="J4358" i="7"/>
  <c r="J4355" i="7"/>
  <c r="J456" i="7"/>
  <c r="J1826" i="7"/>
  <c r="J4349" i="7"/>
  <c r="J4345" i="7"/>
  <c r="J993" i="7"/>
  <c r="J4342" i="7"/>
  <c r="J991" i="7"/>
  <c r="J453" i="7"/>
  <c r="J4334" i="7"/>
  <c r="J1820" i="7"/>
  <c r="J1819" i="7"/>
  <c r="J4327" i="7"/>
  <c r="J988" i="7"/>
  <c r="J4321" i="7"/>
  <c r="J4317" i="7"/>
  <c r="J987" i="7"/>
  <c r="J4309" i="7"/>
  <c r="J4302" i="7"/>
  <c r="J4297" i="7"/>
  <c r="J4293" i="7"/>
  <c r="J1815" i="7"/>
  <c r="J4278" i="7"/>
  <c r="J4275" i="7"/>
  <c r="J4268" i="7"/>
  <c r="J4262" i="7"/>
  <c r="J4254" i="7"/>
  <c r="J4251" i="7"/>
  <c r="J4241" i="7"/>
  <c r="J4227" i="7"/>
  <c r="J4220" i="7"/>
  <c r="J4216" i="7"/>
  <c r="J1806" i="7"/>
  <c r="J4209" i="7"/>
  <c r="J4203" i="7"/>
  <c r="J4200" i="7"/>
  <c r="J4198" i="7"/>
  <c r="J4196" i="7"/>
  <c r="J4193" i="7"/>
  <c r="J1799" i="7"/>
  <c r="J4189" i="7"/>
  <c r="J1795" i="7"/>
  <c r="J1793" i="7"/>
  <c r="J441" i="7"/>
  <c r="J4182" i="7"/>
  <c r="J4178" i="7"/>
  <c r="J4176" i="7"/>
  <c r="J1789" i="7"/>
  <c r="J4161" i="7"/>
  <c r="J4159" i="7"/>
  <c r="J4157" i="7"/>
  <c r="J968" i="7"/>
  <c r="J965" i="7"/>
  <c r="J1778" i="7"/>
  <c r="J159" i="7"/>
  <c r="J1775" i="7"/>
  <c r="J4135" i="7"/>
  <c r="J1773" i="7"/>
  <c r="J4128" i="7"/>
  <c r="J4125" i="7"/>
  <c r="J436" i="7"/>
  <c r="J4120" i="7"/>
  <c r="J4118" i="7"/>
  <c r="J4117" i="7"/>
  <c r="J158" i="7"/>
  <c r="J4114" i="7"/>
  <c r="J956" i="7"/>
  <c r="J4110" i="7"/>
  <c r="J432" i="7"/>
  <c r="J4108" i="7"/>
  <c r="J1764" i="7"/>
  <c r="J4102" i="7"/>
  <c r="J4099" i="7"/>
  <c r="J4096" i="7"/>
  <c r="J4092" i="7"/>
  <c r="J1761" i="7"/>
  <c r="J4087" i="7"/>
  <c r="J155" i="7"/>
  <c r="J948" i="7"/>
  <c r="J154" i="7"/>
  <c r="J4074" i="7"/>
  <c r="J4071" i="7"/>
  <c r="J940" i="7"/>
  <c r="J1755" i="7"/>
  <c r="J4053" i="7"/>
  <c r="J4033" i="7"/>
  <c r="J3987" i="7"/>
  <c r="J3965" i="7"/>
  <c r="J1741" i="7"/>
  <c r="J3944" i="7"/>
  <c r="J930" i="7"/>
  <c r="J929" i="7"/>
  <c r="J423" i="7"/>
  <c r="J3938" i="7"/>
  <c r="J3934" i="7"/>
  <c r="J3930" i="7"/>
  <c r="J3926" i="7"/>
  <c r="J3918" i="7"/>
  <c r="J3914" i="7"/>
  <c r="J926" i="7"/>
  <c r="J422" i="7"/>
  <c r="J3908" i="7"/>
  <c r="J3904" i="7"/>
  <c r="J924" i="7"/>
  <c r="J3899" i="7"/>
  <c r="J3897" i="7"/>
  <c r="J3894" i="7"/>
  <c r="J1732" i="7"/>
  <c r="J3891" i="7"/>
  <c r="J917" i="7"/>
  <c r="J1728" i="7"/>
  <c r="J3884" i="7"/>
  <c r="J915" i="7"/>
  <c r="J1726" i="7"/>
  <c r="J3877" i="7"/>
  <c r="J1722" i="7"/>
  <c r="J3874" i="7"/>
  <c r="J913" i="7"/>
  <c r="J1719" i="7"/>
  <c r="J417" i="7"/>
  <c r="J416" i="7"/>
  <c r="J3859" i="7"/>
  <c r="J1716" i="7"/>
  <c r="J3855" i="7"/>
  <c r="J3851" i="7"/>
  <c r="J1713" i="7"/>
  <c r="J3848" i="7"/>
  <c r="J53" i="7"/>
  <c r="J3844" i="7"/>
  <c r="J1710" i="7"/>
  <c r="J148" i="7"/>
  <c r="J3841" i="7"/>
  <c r="J3838" i="7"/>
  <c r="J3834" i="7"/>
  <c r="J3832" i="7"/>
  <c r="J3828" i="7"/>
  <c r="J1705" i="7"/>
  <c r="J3825" i="7"/>
  <c r="J905" i="7"/>
  <c r="J904" i="7"/>
  <c r="J1693" i="7"/>
  <c r="J3762" i="7"/>
  <c r="J19" i="7"/>
  <c r="J3750" i="7"/>
  <c r="J1682" i="7"/>
  <c r="J1679" i="7"/>
  <c r="J3746" i="7"/>
  <c r="J3744" i="7"/>
  <c r="J3741" i="7"/>
  <c r="J404" i="7"/>
  <c r="J3736" i="7"/>
  <c r="J1669" i="7"/>
  <c r="J143" i="7"/>
  <c r="J3729" i="7"/>
  <c r="J3726" i="7"/>
  <c r="J889" i="7"/>
  <c r="J3722" i="7"/>
  <c r="J400" i="7"/>
  <c r="J3719" i="7"/>
  <c r="J886" i="7"/>
  <c r="J1664" i="7"/>
  <c r="J1661" i="7"/>
  <c r="J884" i="7"/>
  <c r="J397" i="7"/>
  <c r="J396" i="7"/>
  <c r="J3703" i="7"/>
  <c r="J880" i="7"/>
  <c r="J879" i="7"/>
  <c r="J3697" i="7"/>
  <c r="J3696" i="7"/>
  <c r="J3694" i="7"/>
  <c r="J1648" i="7"/>
  <c r="J3690" i="7"/>
  <c r="J871" i="7"/>
  <c r="J141" i="7"/>
  <c r="J1639" i="7"/>
  <c r="J3676" i="7"/>
  <c r="J1635" i="7"/>
  <c r="J3668" i="7"/>
  <c r="J140" i="7"/>
  <c r="J3666" i="7"/>
  <c r="J867" i="7"/>
  <c r="J3660" i="7"/>
  <c r="J382" i="7"/>
  <c r="J49" i="7"/>
  <c r="J1627" i="7"/>
  <c r="J138" i="7"/>
  <c r="J1622" i="7"/>
  <c r="J863" i="7"/>
  <c r="J1616" i="7"/>
  <c r="J3638" i="7"/>
  <c r="J856" i="7"/>
  <c r="J3635" i="7"/>
  <c r="J852" i="7"/>
  <c r="J3630" i="7"/>
  <c r="J3623" i="7"/>
  <c r="J847" i="7"/>
  <c r="J3612" i="7"/>
  <c r="J3609" i="7"/>
  <c r="J3607" i="7"/>
  <c r="J1600" i="7"/>
  <c r="J1597" i="7"/>
  <c r="J3605" i="7"/>
  <c r="J373" i="7"/>
  <c r="J372" i="7"/>
  <c r="J1592" i="7"/>
  <c r="J3597" i="7"/>
  <c r="J3594" i="7"/>
  <c r="J1590" i="7"/>
  <c r="J1588" i="7"/>
  <c r="J3587" i="7"/>
  <c r="J1586" i="7"/>
  <c r="J1585" i="7"/>
  <c r="J837" i="7"/>
  <c r="J1582" i="7"/>
  <c r="J834" i="7"/>
  <c r="J3577" i="7"/>
  <c r="J1578" i="7"/>
  <c r="J3573" i="7"/>
  <c r="J3570" i="7"/>
  <c r="J1572" i="7"/>
  <c r="J830" i="7"/>
  <c r="J3567" i="7"/>
  <c r="J3563" i="7"/>
  <c r="J829" i="7"/>
  <c r="J1565" i="7"/>
  <c r="J3554" i="7"/>
  <c r="J3551" i="7"/>
  <c r="J3527" i="7"/>
  <c r="J3525" i="7"/>
  <c r="J1557" i="7"/>
  <c r="J3519" i="7"/>
  <c r="J3516" i="7"/>
  <c r="J822" i="7"/>
  <c r="J3497" i="7"/>
  <c r="J821" i="7"/>
  <c r="J357" i="7"/>
  <c r="J1549" i="7"/>
  <c r="J130" i="7"/>
  <c r="J3473" i="7"/>
  <c r="J1544" i="7"/>
  <c r="J811" i="7"/>
  <c r="J3470" i="7"/>
  <c r="J1541" i="7"/>
  <c r="J3466" i="7"/>
  <c r="J1537" i="7"/>
  <c r="J807" i="7"/>
  <c r="J1533" i="7"/>
  <c r="J3411" i="7"/>
  <c r="J803" i="7"/>
  <c r="J802" i="7"/>
  <c r="J3365" i="7"/>
  <c r="J3362" i="7"/>
  <c r="J1514" i="7"/>
  <c r="J124" i="7"/>
  <c r="J3344" i="7"/>
  <c r="J3340" i="7"/>
  <c r="J3333" i="7"/>
  <c r="J347" i="7"/>
  <c r="J799" i="7"/>
  <c r="J1503" i="7"/>
  <c r="J1494" i="7"/>
  <c r="J3280" i="7"/>
  <c r="J796" i="7"/>
  <c r="J3269" i="7"/>
  <c r="J3265" i="7"/>
  <c r="J1493" i="7"/>
  <c r="J793" i="7"/>
  <c r="J342" i="7"/>
  <c r="J3257" i="7"/>
  <c r="J3250" i="7"/>
  <c r="J3244" i="7"/>
  <c r="J3242" i="7"/>
  <c r="J791" i="7"/>
  <c r="J119" i="7"/>
  <c r="J3228" i="7"/>
  <c r="J3225" i="7"/>
  <c r="J3221" i="7"/>
  <c r="J3215" i="7"/>
  <c r="J3209" i="7"/>
  <c r="J787" i="7"/>
  <c r="J1481" i="7"/>
  <c r="J1479" i="7"/>
  <c r="J3186" i="7"/>
  <c r="J3183" i="7"/>
  <c r="J336" i="7"/>
  <c r="J3176" i="7"/>
  <c r="J1469" i="7"/>
  <c r="J1467" i="7"/>
  <c r="J781" i="7"/>
  <c r="J335" i="7"/>
  <c r="J3171" i="7"/>
  <c r="J3168" i="7"/>
  <c r="J3165" i="7"/>
  <c r="J777" i="7"/>
  <c r="J3161" i="7"/>
  <c r="J3102" i="7"/>
  <c r="J3088" i="7"/>
  <c r="J1438" i="7"/>
  <c r="J116" i="7"/>
  <c r="J3083" i="7"/>
  <c r="J115" i="7"/>
  <c r="J762" i="7"/>
  <c r="J3074" i="7"/>
  <c r="J324" i="7"/>
  <c r="J323" i="7"/>
  <c r="J3068" i="7"/>
  <c r="J758" i="7"/>
  <c r="J3064" i="7"/>
  <c r="J319" i="7"/>
  <c r="J42" i="7"/>
  <c r="J3052" i="7"/>
  <c r="J752" i="7"/>
  <c r="J750" i="7"/>
  <c r="J1426" i="7"/>
  <c r="J3046" i="7"/>
  <c r="J746" i="7"/>
  <c r="J3041" i="7"/>
  <c r="J1422" i="7"/>
  <c r="J1420" i="7"/>
  <c r="J1416" i="7"/>
  <c r="J3034" i="7"/>
  <c r="J3032" i="7"/>
  <c r="J15" i="7"/>
  <c r="J1410" i="7"/>
  <c r="J3024" i="7"/>
  <c r="J3021" i="7"/>
  <c r="J312" i="7"/>
  <c r="J3012" i="7"/>
  <c r="J3010" i="7"/>
  <c r="J1406" i="7"/>
  <c r="J739" i="7"/>
  <c r="J2999" i="7"/>
  <c r="J2995" i="7"/>
  <c r="J2991" i="7"/>
  <c r="J732" i="7"/>
  <c r="J2988" i="7"/>
  <c r="J1401" i="7"/>
  <c r="J2983" i="7"/>
  <c r="J1399" i="7"/>
  <c r="J1396" i="7"/>
  <c r="J1393" i="7"/>
  <c r="J2961" i="7"/>
  <c r="J2930" i="7"/>
  <c r="J727" i="7"/>
  <c r="J2927" i="7"/>
  <c r="J726" i="7"/>
  <c r="J2923" i="7"/>
  <c r="J724" i="7"/>
  <c r="J2921" i="7"/>
  <c r="J2918" i="7"/>
  <c r="J2914" i="7"/>
  <c r="J301" i="7"/>
  <c r="J1377" i="7"/>
  <c r="J1374" i="7"/>
  <c r="J2909" i="7"/>
  <c r="J720" i="7"/>
  <c r="J1370" i="7"/>
  <c r="J2901" i="7"/>
  <c r="J295" i="7"/>
  <c r="J717" i="7"/>
  <c r="J2897" i="7"/>
  <c r="J2893" i="7"/>
  <c r="J2892" i="7"/>
  <c r="J2890" i="7"/>
  <c r="J2887" i="7"/>
  <c r="J2885" i="7"/>
  <c r="J1360" i="7"/>
  <c r="J2881" i="7"/>
  <c r="J1359" i="7"/>
  <c r="J1355" i="7"/>
  <c r="J2869" i="7"/>
  <c r="J713" i="7"/>
  <c r="J2862" i="7"/>
  <c r="J2860" i="7"/>
  <c r="J711" i="7"/>
  <c r="J2856" i="7"/>
  <c r="J2854" i="7"/>
  <c r="J1348" i="7"/>
  <c r="J2850" i="7"/>
  <c r="J2849" i="7"/>
  <c r="J2847" i="7"/>
  <c r="J2845" i="7"/>
  <c r="J1344" i="7"/>
  <c r="J700" i="7"/>
  <c r="J285" i="7"/>
  <c r="J2824" i="7"/>
  <c r="J2820" i="7"/>
  <c r="J2783" i="7"/>
  <c r="J1331" i="7"/>
  <c r="J2779" i="7"/>
  <c r="J693" i="7"/>
  <c r="J2774" i="7"/>
  <c r="J1326" i="7"/>
  <c r="J1884" i="7"/>
  <c r="J4569" i="7"/>
  <c r="J4565" i="7"/>
  <c r="J4561" i="7"/>
  <c r="J4557" i="7"/>
  <c r="J4553" i="7"/>
  <c r="J4549" i="7"/>
  <c r="J4545" i="7"/>
  <c r="J4541" i="7"/>
  <c r="J4538" i="7"/>
  <c r="J4534" i="7"/>
  <c r="J4530" i="7"/>
  <c r="J4526" i="7"/>
  <c r="J4523" i="7"/>
  <c r="J4520" i="7"/>
  <c r="J4516" i="7"/>
  <c r="J4512" i="7"/>
  <c r="J4509" i="7"/>
  <c r="J478" i="7"/>
  <c r="J4505" i="7"/>
  <c r="J175" i="7"/>
  <c r="J4500" i="7"/>
  <c r="J172" i="7"/>
  <c r="J4497" i="7"/>
  <c r="J4495" i="7"/>
  <c r="J4492" i="7"/>
  <c r="J4489" i="7"/>
  <c r="J4487" i="7"/>
  <c r="J4483" i="7"/>
  <c r="J4479" i="7"/>
  <c r="J4475" i="7"/>
  <c r="J4472" i="7"/>
  <c r="J4468" i="7"/>
  <c r="J472" i="7"/>
  <c r="J1873" i="7"/>
  <c r="J4459" i="7"/>
  <c r="J4457" i="7"/>
  <c r="J1872" i="7"/>
  <c r="J59" i="7"/>
  <c r="J1869" i="7"/>
  <c r="J470" i="7"/>
  <c r="J4448" i="7"/>
  <c r="J170" i="7"/>
  <c r="J1866" i="7"/>
  <c r="J4443" i="7"/>
  <c r="J4441" i="7"/>
  <c r="J4437" i="7"/>
  <c r="J4435" i="7"/>
  <c r="J466" i="7"/>
  <c r="J1860" i="7"/>
  <c r="J1859" i="7"/>
  <c r="J464" i="7"/>
  <c r="J4424" i="7"/>
  <c r="J1015" i="7"/>
  <c r="J4422" i="7"/>
  <c r="J4419" i="7"/>
  <c r="J1855" i="7"/>
  <c r="J4413" i="7"/>
  <c r="J462" i="7"/>
  <c r="J461" i="7"/>
  <c r="J1852" i="7"/>
  <c r="J1011" i="7"/>
  <c r="J4404" i="7"/>
  <c r="J4401" i="7"/>
  <c r="J1846" i="7"/>
  <c r="J1009" i="7"/>
  <c r="J1007" i="7"/>
  <c r="J4396" i="7"/>
  <c r="J1005" i="7"/>
  <c r="J1004" i="7"/>
  <c r="J4390" i="7"/>
  <c r="J4387" i="7"/>
  <c r="J458" i="7"/>
  <c r="J4383" i="7"/>
  <c r="J4380" i="7"/>
  <c r="J4377" i="7"/>
  <c r="J4375" i="7"/>
  <c r="J1000" i="7"/>
  <c r="J1834" i="7"/>
  <c r="J1833" i="7"/>
  <c r="J4368" i="7"/>
  <c r="J1831" i="7"/>
  <c r="J4362" i="7"/>
  <c r="J1829" i="7"/>
  <c r="J4357" i="7"/>
  <c r="J996" i="7"/>
  <c r="J4353" i="7"/>
  <c r="J4351" i="7"/>
  <c r="J4348" i="7"/>
  <c r="J4344" i="7"/>
  <c r="J992" i="7"/>
  <c r="J1823" i="7"/>
  <c r="J4339" i="7"/>
  <c r="J4337" i="7"/>
  <c r="J1822" i="7"/>
  <c r="J990" i="7"/>
  <c r="J4331" i="7"/>
  <c r="J4329" i="7"/>
  <c r="J4326" i="7"/>
  <c r="J4324" i="7"/>
  <c r="J4320" i="7"/>
  <c r="J4316" i="7"/>
  <c r="J4314" i="7"/>
  <c r="J4310" i="7"/>
  <c r="J4308" i="7"/>
  <c r="J4305" i="7"/>
  <c r="J448" i="7"/>
  <c r="J4299" i="7"/>
  <c r="J4296" i="7"/>
  <c r="J4292" i="7"/>
  <c r="J4288" i="7"/>
  <c r="J4285" i="7"/>
  <c r="J22" i="7"/>
  <c r="J4280" i="7"/>
  <c r="J4277" i="7"/>
  <c r="J1813" i="7"/>
  <c r="J1812" i="7"/>
  <c r="J56" i="7"/>
  <c r="J4267" i="7"/>
  <c r="J4265" i="7"/>
  <c r="J4261" i="7"/>
  <c r="J4257" i="7"/>
  <c r="J4253" i="7"/>
  <c r="J1809" i="7"/>
  <c r="J982" i="7"/>
  <c r="J4244" i="7"/>
  <c r="J4240" i="7"/>
  <c r="J4237" i="7"/>
  <c r="J1808" i="7"/>
  <c r="J4230" i="7"/>
  <c r="J4226" i="7"/>
  <c r="J1807" i="7"/>
  <c r="J4219" i="7"/>
  <c r="J4215" i="7"/>
  <c r="J4213" i="7"/>
  <c r="J4210" i="7"/>
  <c r="J4208" i="7"/>
  <c r="J4206" i="7"/>
  <c r="J4202" i="7"/>
  <c r="J445" i="7"/>
  <c r="J1800" i="7"/>
  <c r="J4195" i="7"/>
  <c r="J4192" i="7"/>
  <c r="J4190" i="7"/>
  <c r="J1797" i="7"/>
  <c r="J4187" i="7"/>
  <c r="J975" i="7"/>
  <c r="J4186" i="7"/>
  <c r="J1791" i="7"/>
  <c r="J4181" i="7"/>
  <c r="J4177" i="7"/>
  <c r="J4175" i="7"/>
  <c r="J4172" i="7"/>
  <c r="J972" i="7"/>
  <c r="J971" i="7"/>
  <c r="J1787" i="7"/>
  <c r="J1785" i="7"/>
  <c r="J4164" i="7"/>
  <c r="J4160" i="7"/>
  <c r="J969" i="7"/>
  <c r="J1782" i="7"/>
  <c r="J967" i="7"/>
  <c r="J4155" i="7"/>
  <c r="J4152" i="7"/>
  <c r="J964" i="7"/>
  <c r="J55" i="7"/>
  <c r="J963" i="7"/>
  <c r="J4140" i="7"/>
  <c r="J437" i="7"/>
  <c r="J961" i="7"/>
  <c r="J4137" i="7"/>
  <c r="J4134" i="7"/>
  <c r="J4131" i="7"/>
  <c r="J4127" i="7"/>
  <c r="J4124" i="7"/>
  <c r="J4122" i="7"/>
  <c r="J960" i="7"/>
  <c r="J1769" i="7"/>
  <c r="J959" i="7"/>
  <c r="J4116" i="7"/>
  <c r="J4113" i="7"/>
  <c r="J1767" i="7"/>
  <c r="J1766" i="7"/>
  <c r="J431" i="7"/>
  <c r="J4107" i="7"/>
  <c r="J4105" i="7"/>
  <c r="J4101" i="7"/>
  <c r="J4098" i="7"/>
  <c r="J4095" i="7"/>
  <c r="J1762" i="7"/>
  <c r="J4090" i="7"/>
  <c r="J4089" i="7"/>
  <c r="J4086" i="7"/>
  <c r="J949" i="7"/>
  <c r="J4081" i="7"/>
  <c r="J1759" i="7"/>
  <c r="J1758" i="7"/>
  <c r="J428" i="7"/>
  <c r="J944" i="7"/>
  <c r="J1757" i="7"/>
  <c r="J942" i="7"/>
  <c r="J4067" i="7"/>
  <c r="J4066" i="7"/>
  <c r="J4065" i="7"/>
  <c r="J4063" i="7"/>
  <c r="J1753" i="7"/>
  <c r="J4056" i="7"/>
  <c r="J938" i="7"/>
  <c r="J4049" i="7"/>
  <c r="J4046" i="7"/>
  <c r="J4042" i="7"/>
  <c r="J4039" i="7"/>
  <c r="J4035" i="7"/>
  <c r="J4032" i="7"/>
  <c r="J4028" i="7"/>
  <c r="J4024" i="7"/>
  <c r="J4020" i="7"/>
  <c r="J4016" i="7"/>
  <c r="J4013" i="7"/>
  <c r="J4010" i="7"/>
  <c r="J936" i="7"/>
  <c r="J4004" i="7"/>
  <c r="J935" i="7"/>
  <c r="J3997" i="7"/>
  <c r="J1749" i="7"/>
  <c r="J3990" i="7"/>
  <c r="J3986" i="7"/>
  <c r="J3984" i="7"/>
  <c r="J1746" i="7"/>
  <c r="J3978" i="7"/>
  <c r="J3974" i="7"/>
  <c r="J3970" i="7"/>
  <c r="J3967" i="7"/>
  <c r="J933" i="7"/>
  <c r="J1743" i="7"/>
  <c r="J3958" i="7"/>
  <c r="J3954" i="7"/>
  <c r="J932" i="7"/>
  <c r="J3948" i="7"/>
  <c r="J3947" i="7"/>
  <c r="J3943" i="7"/>
  <c r="J1740" i="7"/>
  <c r="J3940" i="7"/>
  <c r="J1736" i="7"/>
  <c r="J3937" i="7"/>
  <c r="J3933" i="7"/>
  <c r="J3929" i="7"/>
  <c r="J3925" i="7"/>
  <c r="J3921" i="7"/>
  <c r="J3917" i="7"/>
  <c r="J3913" i="7"/>
  <c r="J3911" i="7"/>
  <c r="J421" i="7"/>
  <c r="J3907" i="7"/>
  <c r="J3903" i="7"/>
  <c r="J923" i="7"/>
  <c r="J3898" i="7"/>
  <c r="J921" i="7"/>
  <c r="J3893" i="7"/>
  <c r="J1731" i="7"/>
  <c r="J3890" i="7"/>
  <c r="J3887" i="7"/>
  <c r="J3886" i="7"/>
  <c r="J3883" i="7"/>
  <c r="J3882" i="7"/>
  <c r="J3879" i="7"/>
  <c r="J914" i="7"/>
  <c r="J3876" i="7"/>
  <c r="J3873" i="7"/>
  <c r="J418" i="7"/>
  <c r="J1721" i="7"/>
  <c r="J912" i="7"/>
  <c r="J3864" i="7"/>
  <c r="J3862" i="7"/>
  <c r="J3858" i="7"/>
  <c r="J3857" i="7"/>
  <c r="J3854" i="7"/>
  <c r="J3850" i="7"/>
  <c r="J3849" i="7"/>
  <c r="J3847" i="7"/>
  <c r="J3846" i="7"/>
  <c r="J1711" i="7"/>
  <c r="J3843" i="7"/>
  <c r="J3842" i="7"/>
  <c r="J907" i="7"/>
  <c r="J3837" i="7"/>
  <c r="J1708" i="7"/>
  <c r="J3831" i="7"/>
  <c r="J1706" i="7"/>
  <c r="J906" i="7"/>
  <c r="J3824" i="7"/>
  <c r="J3821" i="7"/>
  <c r="J903" i="7"/>
  <c r="J3818" i="7"/>
  <c r="J3814" i="7"/>
  <c r="J3810" i="7"/>
  <c r="J1701" i="7"/>
  <c r="J3803" i="7"/>
  <c r="J3800" i="7"/>
  <c r="J3796" i="7"/>
  <c r="J410" i="7"/>
  <c r="J3789" i="7"/>
  <c r="J3787" i="7"/>
  <c r="J900" i="7"/>
  <c r="J899" i="7"/>
  <c r="J3781" i="7"/>
  <c r="J3779" i="7"/>
  <c r="J3776" i="7"/>
  <c r="J3773" i="7"/>
  <c r="J3770" i="7"/>
  <c r="J3766" i="7"/>
  <c r="J1690" i="7"/>
  <c r="J897" i="7"/>
  <c r="J147" i="7"/>
  <c r="J3757" i="7"/>
  <c r="J3754" i="7"/>
  <c r="J3753" i="7"/>
  <c r="J1685" i="7"/>
  <c r="J1684" i="7"/>
  <c r="J1681" i="7"/>
  <c r="J3748" i="7"/>
  <c r="J3745" i="7"/>
  <c r="J3743" i="7"/>
  <c r="J1677" i="7"/>
  <c r="J1676" i="7"/>
  <c r="J3738" i="7"/>
  <c r="J1672" i="7"/>
  <c r="J891" i="7"/>
  <c r="J144" i="7"/>
  <c r="J3732" i="7"/>
  <c r="J3728" i="7"/>
  <c r="J402" i="7"/>
  <c r="J3724" i="7"/>
  <c r="J3721" i="7"/>
  <c r="J887" i="7"/>
  <c r="J3718" i="7"/>
  <c r="J399" i="7"/>
  <c r="J1663" i="7"/>
  <c r="J51" i="7"/>
  <c r="J3713" i="7"/>
  <c r="J3711" i="7"/>
  <c r="J395" i="7"/>
  <c r="J3708" i="7"/>
  <c r="J1655" i="7"/>
  <c r="J883" i="7"/>
  <c r="J394" i="7"/>
  <c r="J1654" i="7"/>
  <c r="J878" i="7"/>
  <c r="J393" i="7"/>
  <c r="J392" i="7"/>
  <c r="J1651" i="7"/>
  <c r="J1649" i="7"/>
  <c r="J3693" i="7"/>
  <c r="J1646" i="7"/>
  <c r="J1645" i="7"/>
  <c r="J1644" i="7"/>
  <c r="J1643" i="7"/>
  <c r="J1641" i="7"/>
  <c r="J3683" i="7"/>
  <c r="J387" i="7"/>
  <c r="J3679" i="7"/>
  <c r="J386" i="7"/>
  <c r="J1637" i="7"/>
  <c r="J3672" i="7"/>
  <c r="J3670" i="7"/>
  <c r="J1633" i="7"/>
  <c r="J1632" i="7"/>
  <c r="J3665" i="7"/>
  <c r="J3662" i="7"/>
  <c r="J866" i="7"/>
  <c r="J3659" i="7"/>
  <c r="J1628" i="7"/>
  <c r="J1626" i="7"/>
  <c r="J3656" i="7"/>
  <c r="J3655" i="7"/>
  <c r="J3653" i="7"/>
  <c r="J1620" i="7"/>
  <c r="J1618" i="7"/>
  <c r="J3647" i="7"/>
  <c r="J862" i="7"/>
  <c r="J861" i="7"/>
  <c r="J860" i="7"/>
  <c r="J3637" i="7"/>
  <c r="J855" i="7"/>
  <c r="J3634" i="7"/>
  <c r="J1614" i="7"/>
  <c r="J3632" i="7"/>
  <c r="J850" i="7"/>
  <c r="J3628" i="7"/>
  <c r="J3625" i="7"/>
  <c r="J1610" i="7"/>
  <c r="J378" i="7"/>
  <c r="J3617" i="7"/>
  <c r="J3614" i="7"/>
  <c r="J1606" i="7"/>
  <c r="J136" i="7"/>
  <c r="J1604" i="7"/>
  <c r="J1602" i="7"/>
  <c r="J845" i="7"/>
  <c r="J48" i="7"/>
  <c r="J843" i="7"/>
  <c r="J1596" i="7"/>
  <c r="J3603" i="7"/>
  <c r="J842" i="7"/>
  <c r="J3600" i="7"/>
  <c r="J3596" i="7"/>
  <c r="J370" i="7"/>
  <c r="J3592" i="7"/>
  <c r="J1589" i="7"/>
  <c r="J3588" i="7"/>
  <c r="J3586" i="7"/>
  <c r="J838" i="7"/>
  <c r="J1584" i="7"/>
  <c r="J3582" i="7"/>
  <c r="J3580" i="7"/>
  <c r="J1581" i="7"/>
  <c r="J3578" i="7"/>
  <c r="J3576" i="7"/>
  <c r="J1577" i="7"/>
  <c r="J3572" i="7"/>
  <c r="J1574" i="7"/>
  <c r="J1571" i="7"/>
  <c r="J1569" i="7"/>
  <c r="J3566" i="7"/>
  <c r="J1568" i="7"/>
  <c r="J132" i="7"/>
  <c r="J827" i="7"/>
  <c r="J3558" i="7"/>
  <c r="J47" i="7"/>
  <c r="J3553" i="7"/>
  <c r="J1564" i="7"/>
  <c r="J3548" i="7"/>
  <c r="J3544" i="7"/>
  <c r="J825" i="7"/>
  <c r="J3538" i="7"/>
  <c r="J3535" i="7"/>
  <c r="J3532" i="7"/>
  <c r="J3531" i="7"/>
  <c r="J1561" i="7"/>
  <c r="J3526" i="7"/>
  <c r="J3524" i="7"/>
  <c r="J824" i="7"/>
  <c r="J1556" i="7"/>
  <c r="J361" i="7"/>
  <c r="J3514" i="7"/>
  <c r="J3511" i="7"/>
  <c r="J3507" i="7"/>
  <c r="J1555" i="7"/>
  <c r="J3500" i="7"/>
  <c r="J3496" i="7"/>
  <c r="J3493" i="7"/>
  <c r="J3490" i="7"/>
  <c r="J1552" i="7"/>
  <c r="J3487" i="7"/>
  <c r="J1550" i="7"/>
  <c r="J3481" i="7"/>
  <c r="J3480" i="7"/>
  <c r="J3478" i="7"/>
  <c r="J1548" i="7"/>
  <c r="J45" i="7"/>
  <c r="J1545" i="7"/>
  <c r="J356" i="7"/>
  <c r="J3472" i="7"/>
  <c r="J354" i="7"/>
  <c r="J3469" i="7"/>
  <c r="J1540" i="7"/>
  <c r="J1539" i="7"/>
  <c r="J128" i="7"/>
  <c r="J3463" i="7"/>
  <c r="J1536" i="7"/>
  <c r="J808" i="7"/>
  <c r="J3458" i="7"/>
  <c r="J1535" i="7"/>
  <c r="J3453" i="7"/>
  <c r="J3450" i="7"/>
  <c r="J3446" i="7"/>
  <c r="J1532" i="7"/>
  <c r="J3439" i="7"/>
  <c r="J349" i="7"/>
  <c r="J3432" i="7"/>
  <c r="J3428" i="7"/>
  <c r="J3424" i="7"/>
  <c r="J1531" i="7"/>
  <c r="J3418" i="7"/>
  <c r="J3415" i="7"/>
  <c r="J1527" i="7"/>
  <c r="J3410" i="7"/>
  <c r="J3406" i="7"/>
  <c r="J3403" i="7"/>
  <c r="J3400" i="7"/>
  <c r="J3397" i="7"/>
  <c r="J1522" i="7"/>
  <c r="J3392" i="7"/>
  <c r="J3389" i="7"/>
  <c r="J3387" i="7"/>
  <c r="J3384" i="7"/>
  <c r="J1520" i="7"/>
  <c r="J8" i="7"/>
  <c r="J3376" i="7"/>
  <c r="J3373" i="7"/>
  <c r="J3370" i="7"/>
  <c r="J3367" i="7"/>
  <c r="J1516" i="7"/>
  <c r="J1515" i="7"/>
  <c r="J3359" i="7"/>
  <c r="J1513" i="7"/>
  <c r="J3352" i="7"/>
  <c r="J3348" i="7"/>
  <c r="J3346" i="7"/>
  <c r="J3343" i="7"/>
  <c r="J3339" i="7"/>
  <c r="J1511" i="7"/>
  <c r="J1510" i="7"/>
  <c r="J3329" i="7"/>
  <c r="J3326" i="7"/>
  <c r="J3323" i="7"/>
  <c r="J1508" i="7"/>
  <c r="J3317" i="7"/>
  <c r="J800" i="7"/>
  <c r="J3312" i="7"/>
  <c r="J3310" i="7"/>
  <c r="J346" i="7"/>
  <c r="J3305" i="7"/>
  <c r="J1502" i="7"/>
  <c r="J3301" i="7"/>
  <c r="J3298" i="7"/>
  <c r="J3296" i="7"/>
  <c r="J1498" i="7"/>
  <c r="J1497" i="7"/>
  <c r="J344" i="7"/>
  <c r="J3286" i="7"/>
  <c r="J3282" i="7"/>
  <c r="J3279" i="7"/>
  <c r="J3275" i="7"/>
  <c r="J3272" i="7"/>
  <c r="J3268" i="7"/>
  <c r="J3264" i="7"/>
  <c r="J1492" i="7"/>
  <c r="J3262" i="7"/>
  <c r="J3260" i="7"/>
  <c r="J3256" i="7"/>
  <c r="J1491" i="7"/>
  <c r="J3249" i="7"/>
  <c r="J341" i="7"/>
  <c r="J1489" i="7"/>
  <c r="J792" i="7"/>
  <c r="J1487" i="7"/>
  <c r="J3235" i="7"/>
  <c r="J3232" i="7"/>
  <c r="J3230" i="7"/>
  <c r="J3227" i="7"/>
  <c r="J3224" i="7"/>
  <c r="J3220" i="7"/>
  <c r="J3216" i="7"/>
  <c r="J3214" i="7"/>
  <c r="J3211" i="7"/>
  <c r="J3208" i="7"/>
  <c r="J3204" i="7"/>
  <c r="J3201" i="7"/>
  <c r="J3197" i="7"/>
  <c r="J3193" i="7"/>
  <c r="J786" i="7"/>
  <c r="J3190" i="7"/>
  <c r="J785" i="7"/>
  <c r="J3187" i="7"/>
  <c r="J3185" i="7"/>
  <c r="J1475" i="7"/>
  <c r="J1472" i="7"/>
  <c r="J118" i="7"/>
  <c r="J3178" i="7"/>
  <c r="J1471" i="7"/>
  <c r="J1468" i="7"/>
  <c r="J1466" i="7"/>
  <c r="J1465" i="7"/>
  <c r="J1463" i="7"/>
  <c r="J334" i="7"/>
  <c r="J3167" i="7"/>
  <c r="J1462" i="7"/>
  <c r="J3163" i="7"/>
  <c r="J776" i="7"/>
  <c r="J3157" i="7"/>
  <c r="J1460" i="7"/>
  <c r="J3151" i="7"/>
  <c r="J3149" i="7"/>
  <c r="J1456" i="7"/>
  <c r="J774" i="7"/>
  <c r="J3145" i="7"/>
  <c r="J3143" i="7"/>
  <c r="J3141" i="7"/>
  <c r="J3139" i="7"/>
  <c r="J3135" i="7"/>
  <c r="J3133" i="7"/>
  <c r="J3130" i="7"/>
  <c r="J3126" i="7"/>
  <c r="J1444" i="7"/>
  <c r="J1443" i="7"/>
  <c r="J3120" i="7"/>
  <c r="J3116" i="7"/>
  <c r="J3112" i="7"/>
  <c r="J3108" i="7"/>
  <c r="J328" i="7"/>
  <c r="J770" i="7"/>
  <c r="J3101" i="7"/>
  <c r="J7" i="7"/>
  <c r="J3096" i="7"/>
  <c r="J3093" i="7"/>
  <c r="J1439" i="7"/>
  <c r="J3087" i="7"/>
  <c r="J3085" i="7"/>
  <c r="J1436" i="7"/>
  <c r="J766" i="7"/>
  <c r="J3081" i="7"/>
  <c r="J1434" i="7"/>
  <c r="J3077" i="7"/>
  <c r="J761" i="7"/>
  <c r="J3072" i="7"/>
  <c r="J3069" i="7"/>
  <c r="J3067" i="7"/>
  <c r="J757" i="7"/>
  <c r="J3063" i="7"/>
  <c r="J3061" i="7"/>
  <c r="J320" i="7"/>
  <c r="J756" i="7"/>
  <c r="J1431" i="7"/>
  <c r="J3055" i="7"/>
  <c r="J3051" i="7"/>
  <c r="J753" i="7"/>
  <c r="J751" i="7"/>
  <c r="J1427" i="7"/>
  <c r="J317" i="7"/>
  <c r="J3045" i="7"/>
  <c r="J3043" i="7"/>
  <c r="J1423" i="7"/>
  <c r="J3040" i="7"/>
  <c r="J1419" i="7"/>
  <c r="J3037" i="7"/>
  <c r="J3036" i="7"/>
  <c r="J1415" i="7"/>
  <c r="J1413" i="7"/>
  <c r="J314" i="7"/>
  <c r="J1411" i="7"/>
  <c r="J3027" i="7"/>
  <c r="J741" i="7"/>
  <c r="J3020" i="7"/>
  <c r="J3018" i="7"/>
  <c r="J3014" i="7"/>
  <c r="J311" i="7"/>
  <c r="J3009" i="7"/>
  <c r="J3007" i="7"/>
  <c r="J3004" i="7"/>
  <c r="J3001" i="7"/>
  <c r="J2998" i="7"/>
  <c r="J736" i="7"/>
  <c r="J1404" i="7"/>
  <c r="J2993" i="7"/>
  <c r="J734" i="7"/>
  <c r="J731" i="7"/>
  <c r="J2987" i="7"/>
  <c r="J1400" i="7"/>
  <c r="J2982" i="7"/>
  <c r="J1398" i="7"/>
  <c r="J2978" i="7"/>
  <c r="J1394" i="7"/>
  <c r="J1392" i="7"/>
  <c r="J2974" i="7"/>
  <c r="J2970" i="7"/>
  <c r="J2967" i="7"/>
  <c r="J730" i="7"/>
  <c r="J2960" i="7"/>
  <c r="J2958" i="7"/>
  <c r="J2954" i="7"/>
  <c r="J1387" i="7"/>
  <c r="J2947" i="7"/>
  <c r="J2943" i="7"/>
  <c r="J2939" i="7"/>
  <c r="J2935" i="7"/>
  <c r="J1386" i="7"/>
  <c r="J728" i="7"/>
  <c r="J1384" i="7"/>
  <c r="J2928" i="7"/>
  <c r="J1382" i="7"/>
  <c r="J14" i="7"/>
  <c r="J725" i="7"/>
  <c r="J1380" i="7"/>
  <c r="J2920" i="7"/>
  <c r="J2917" i="7"/>
  <c r="J2913" i="7"/>
  <c r="J723" i="7"/>
  <c r="J721" i="7"/>
  <c r="J1373" i="7"/>
  <c r="J2908" i="7"/>
  <c r="J298" i="7"/>
  <c r="J297" i="7"/>
  <c r="J2903" i="7"/>
  <c r="J2900" i="7"/>
  <c r="J1369" i="7"/>
  <c r="J2898" i="7"/>
  <c r="J2896" i="7"/>
  <c r="J107" i="7"/>
  <c r="J715" i="7"/>
  <c r="J2891" i="7"/>
  <c r="J2889" i="7"/>
  <c r="J2886" i="7"/>
  <c r="J1362" i="7"/>
  <c r="J13" i="7"/>
  <c r="J2880" i="7"/>
  <c r="J1358" i="7"/>
  <c r="J1357" i="7"/>
  <c r="J2873" i="7"/>
  <c r="J2872" i="7"/>
  <c r="J2868" i="7"/>
  <c r="J2865" i="7"/>
  <c r="J12" i="7"/>
  <c r="J2859" i="7"/>
  <c r="J1352" i="7"/>
  <c r="J289" i="7"/>
  <c r="J1351" i="7"/>
  <c r="J1350" i="7"/>
  <c r="J288" i="7"/>
  <c r="J706" i="7"/>
  <c r="J287" i="7"/>
  <c r="J2" i="7"/>
  <c r="J106" i="7"/>
  <c r="J2843" i="7"/>
  <c r="J2840" i="7"/>
  <c r="J2836" i="7"/>
  <c r="J286" i="7"/>
  <c r="J1343" i="7"/>
  <c r="J2830" i="7"/>
  <c r="J284" i="7"/>
  <c r="J1341" i="7"/>
  <c r="J2823" i="7"/>
  <c r="J2819" i="7"/>
  <c r="J2815" i="7"/>
  <c r="J698" i="7"/>
  <c r="J2811" i="7"/>
  <c r="J2807" i="7"/>
  <c r="J2805" i="7"/>
  <c r="J2802" i="7"/>
  <c r="J2798" i="7"/>
  <c r="J2795" i="7"/>
  <c r="J2792" i="7"/>
  <c r="J2790" i="7"/>
  <c r="J2786" i="7"/>
  <c r="J2782" i="7"/>
  <c r="J694" i="7"/>
  <c r="J1330" i="7"/>
  <c r="J104" i="7"/>
  <c r="J2776" i="7"/>
  <c r="J692" i="7"/>
  <c r="J2772" i="7"/>
  <c r="J1325" i="7"/>
  <c r="J2765" i="7"/>
  <c r="J2758" i="7"/>
  <c r="J689" i="7"/>
  <c r="J1321" i="7"/>
  <c r="J1320" i="7"/>
  <c r="J2737" i="7"/>
  <c r="J2733" i="7"/>
  <c r="J2729" i="7"/>
  <c r="J2726" i="7"/>
  <c r="J2721" i="7"/>
  <c r="J2718" i="7"/>
  <c r="J5" i="7"/>
  <c r="J102" i="7"/>
  <c r="J277" i="7"/>
  <c r="J681" i="7"/>
  <c r="J1315" i="7"/>
  <c r="J1313" i="7"/>
  <c r="J2700" i="7"/>
  <c r="J678" i="7"/>
  <c r="J677" i="7"/>
  <c r="J37" i="7"/>
  <c r="J2694" i="7"/>
  <c r="J1309" i="7"/>
  <c r="J2688" i="7"/>
  <c r="J2681" i="7"/>
  <c r="J2678" i="7"/>
  <c r="J1305" i="7"/>
  <c r="J2673" i="7"/>
  <c r="J2670" i="7"/>
  <c r="J2668" i="7"/>
  <c r="J271" i="7"/>
  <c r="J667" i="7"/>
  <c r="J2661" i="7"/>
  <c r="J666" i="7"/>
  <c r="J2658" i="7"/>
  <c r="J2652" i="7"/>
  <c r="J663" i="7"/>
  <c r="J2648" i="7"/>
  <c r="J660" i="7"/>
  <c r="J2641" i="7"/>
  <c r="J2637" i="7"/>
  <c r="J2634" i="7"/>
  <c r="J98" i="7"/>
  <c r="J2627" i="7"/>
  <c r="J1292" i="7"/>
  <c r="J1291" i="7"/>
  <c r="J2619" i="7"/>
  <c r="J2615" i="7"/>
  <c r="J1287" i="7"/>
  <c r="J36" i="7"/>
  <c r="J2609" i="7"/>
  <c r="J2606" i="7"/>
  <c r="J1286" i="7"/>
  <c r="J2600" i="7"/>
  <c r="J2597" i="7"/>
  <c r="J654" i="7"/>
  <c r="J2595" i="7"/>
  <c r="J1278" i="7"/>
  <c r="J2592" i="7"/>
  <c r="J1273" i="7"/>
  <c r="J2590" i="7"/>
  <c r="J259" i="7"/>
  <c r="J649" i="7"/>
  <c r="J1270" i="7"/>
  <c r="J1269" i="7"/>
  <c r="J1268" i="7"/>
  <c r="J646" i="7"/>
  <c r="J2580" i="7"/>
  <c r="J1265" i="7"/>
  <c r="J2578" i="7"/>
  <c r="J2574" i="7"/>
  <c r="J95" i="7"/>
  <c r="J2571" i="7"/>
  <c r="J640" i="7"/>
  <c r="J1259" i="7"/>
  <c r="J2568" i="7"/>
  <c r="J2561" i="7"/>
  <c r="J1252" i="7"/>
  <c r="J1251" i="7"/>
  <c r="J637" i="7"/>
  <c r="J1245" i="7"/>
  <c r="J93" i="7"/>
  <c r="J249" i="7"/>
  <c r="J2548" i="7"/>
  <c r="J2544" i="7"/>
  <c r="J2540" i="7"/>
  <c r="J1243" i="7"/>
  <c r="J2534" i="7"/>
  <c r="J2530" i="7"/>
  <c r="J2527" i="7"/>
  <c r="J634" i="7"/>
  <c r="J2520" i="7"/>
  <c r="J2516" i="7"/>
  <c r="J2512" i="7"/>
  <c r="J2509" i="7"/>
  <c r="J92" i="7"/>
  <c r="J2504" i="7"/>
  <c r="J33" i="7"/>
  <c r="J632" i="7"/>
  <c r="J2496" i="7"/>
  <c r="J2494" i="7"/>
  <c r="J2491" i="7"/>
  <c r="J2487" i="7"/>
  <c r="J629" i="7"/>
  <c r="J2482" i="7"/>
  <c r="J2480" i="7"/>
  <c r="J2476" i="7"/>
  <c r="J2473" i="7"/>
  <c r="J2469" i="7"/>
  <c r="J2465" i="7"/>
  <c r="J2462" i="7"/>
  <c r="J2459" i="7"/>
  <c r="J2455" i="7"/>
  <c r="J2451" i="7"/>
  <c r="J2447" i="7"/>
  <c r="J2444" i="7"/>
  <c r="J2440" i="7"/>
  <c r="J2436" i="7"/>
  <c r="J2434" i="7"/>
  <c r="J2430" i="7"/>
  <c r="J2427" i="7"/>
  <c r="J2424" i="7"/>
  <c r="J2420" i="7"/>
  <c r="J242" i="7"/>
  <c r="J1235" i="7"/>
  <c r="J2408" i="7"/>
  <c r="J2405" i="7"/>
  <c r="J2401" i="7"/>
  <c r="J2398" i="7"/>
  <c r="J624" i="7"/>
  <c r="J2392" i="7"/>
  <c r="J2388" i="7"/>
  <c r="J2384" i="7"/>
  <c r="J2381" i="7"/>
  <c r="J2378" i="7"/>
  <c r="J623" i="7"/>
  <c r="J2371" i="7"/>
  <c r="J2367" i="7"/>
  <c r="J1230" i="7"/>
  <c r="J2361" i="7"/>
  <c r="J2358" i="7"/>
  <c r="J2353" i="7"/>
  <c r="J2350" i="7"/>
  <c r="J2347" i="7"/>
  <c r="J89" i="7"/>
  <c r="J2340" i="7"/>
  <c r="J1225" i="7"/>
  <c r="J2334" i="7"/>
  <c r="J2331" i="7"/>
  <c r="J31" i="7"/>
  <c r="J618" i="7"/>
  <c r="J1222" i="7"/>
  <c r="J2324" i="7"/>
  <c r="J2322" i="7"/>
  <c r="J2316" i="7"/>
  <c r="J87" i="7"/>
  <c r="J2311" i="7"/>
  <c r="J2309" i="7"/>
  <c r="J1215" i="7"/>
  <c r="J2307" i="7"/>
  <c r="J2304" i="7"/>
  <c r="J2302" i="7"/>
  <c r="J2299" i="7"/>
  <c r="J2297" i="7"/>
  <c r="J608" i="7"/>
  <c r="J1209" i="7"/>
  <c r="J1208" i="7"/>
  <c r="J2289" i="7"/>
  <c r="J2286" i="7"/>
  <c r="J2282" i="7"/>
  <c r="J2278" i="7"/>
  <c r="J2274" i="7"/>
  <c r="J2270" i="7"/>
  <c r="J2266" i="7"/>
  <c r="J2265" i="7"/>
  <c r="J2262" i="7"/>
  <c r="J2258" i="7"/>
  <c r="J2255" i="7"/>
  <c r="J1202" i="7"/>
  <c r="J1201" i="7"/>
  <c r="J2249" i="7"/>
  <c r="J603" i="7"/>
  <c r="J602" i="7"/>
  <c r="J2244" i="7"/>
  <c r="J1198" i="7"/>
  <c r="J2236" i="7"/>
  <c r="J2232" i="7"/>
  <c r="J597" i="7"/>
  <c r="J2229" i="7"/>
  <c r="J1193" i="7"/>
  <c r="J2226" i="7"/>
  <c r="J2221" i="7"/>
  <c r="J2218" i="7"/>
  <c r="J2217" i="7"/>
  <c r="J2215" i="7"/>
  <c r="J2211" i="7"/>
  <c r="J1184" i="7"/>
  <c r="J229" i="7"/>
  <c r="J1182" i="7"/>
  <c r="J585" i="7"/>
  <c r="J1180" i="7"/>
  <c r="J584" i="7"/>
  <c r="J583" i="7"/>
  <c r="J582" i="7"/>
  <c r="J2197" i="7"/>
  <c r="J78" i="7"/>
  <c r="J2192" i="7"/>
  <c r="J2190" i="7"/>
  <c r="J224" i="7"/>
  <c r="J2184" i="7"/>
  <c r="J2181" i="7"/>
  <c r="J2177" i="7"/>
  <c r="J2175" i="7"/>
  <c r="J2173" i="7"/>
  <c r="J1168" i="7"/>
  <c r="J1167" i="7"/>
  <c r="J576" i="7"/>
  <c r="J575" i="7"/>
  <c r="J571" i="7"/>
  <c r="J2161" i="7"/>
  <c r="J569" i="7"/>
  <c r="J2159" i="7"/>
  <c r="J220" i="7"/>
  <c r="J1162" i="7"/>
  <c r="J566" i="7"/>
  <c r="J2152" i="7"/>
  <c r="J2149" i="7"/>
  <c r="J1158" i="7"/>
  <c r="J1155" i="7"/>
  <c r="J2141" i="7"/>
  <c r="J2139" i="7"/>
  <c r="J562" i="7"/>
  <c r="J2132" i="7"/>
  <c r="J2131" i="7"/>
  <c r="J9" i="7"/>
  <c r="J1152" i="7"/>
  <c r="J2124" i="7"/>
  <c r="J1148" i="7"/>
  <c r="J2117" i="7"/>
  <c r="J2115" i="7"/>
  <c r="J1146" i="7"/>
  <c r="J212" i="7"/>
  <c r="J2111" i="7"/>
  <c r="J1142" i="7"/>
  <c r="J2109" i="7"/>
  <c r="J2106" i="7"/>
  <c r="J2104" i="7"/>
  <c r="J549" i="7"/>
  <c r="J548" i="7"/>
  <c r="J2098" i="7"/>
  <c r="J547" i="7"/>
  <c r="J546" i="7"/>
  <c r="J2091" i="7"/>
  <c r="J73" i="7"/>
  <c r="J1132" i="7"/>
  <c r="J2085" i="7"/>
  <c r="J2083" i="7"/>
  <c r="J2081" i="7"/>
  <c r="J2077" i="7"/>
  <c r="J2074" i="7"/>
  <c r="J1124" i="7"/>
  <c r="J2069" i="7"/>
  <c r="J2068" i="7"/>
  <c r="J1120" i="7"/>
  <c r="J2064" i="7"/>
  <c r="J2058" i="7"/>
  <c r="J72" i="7"/>
  <c r="J2052" i="7"/>
  <c r="J71" i="7"/>
  <c r="J542" i="7"/>
  <c r="J2046" i="7"/>
  <c r="J1110" i="7"/>
  <c r="J2044" i="7"/>
  <c r="J537" i="7"/>
  <c r="J206" i="7"/>
  <c r="J536" i="7"/>
  <c r="J2038" i="7"/>
  <c r="J2034" i="7"/>
  <c r="J2033" i="7"/>
  <c r="J530" i="7"/>
  <c r="J2030" i="7"/>
  <c r="J2029" i="7"/>
  <c r="J1098" i="7"/>
  <c r="J1096" i="7"/>
  <c r="J1094" i="7"/>
  <c r="J1092" i="7"/>
  <c r="J525" i="7"/>
  <c r="J2023" i="7"/>
  <c r="J2021" i="7"/>
  <c r="J2019" i="7"/>
  <c r="J2016" i="7"/>
  <c r="J524" i="7"/>
  <c r="J2012" i="7"/>
  <c r="J1088" i="7"/>
  <c r="J1087" i="7"/>
  <c r="J522" i="7"/>
  <c r="J2003" i="7"/>
  <c r="J2002" i="7"/>
  <c r="J1997" i="7"/>
  <c r="J1995" i="7"/>
  <c r="J1990" i="7"/>
  <c r="J1077" i="7"/>
  <c r="J1988" i="7"/>
  <c r="J1987" i="7"/>
  <c r="J1072" i="7"/>
  <c r="J66" i="7"/>
  <c r="J511" i="7"/>
  <c r="J1977" i="7"/>
  <c r="J1975" i="7"/>
  <c r="J1068" i="7"/>
  <c r="J1971" i="7"/>
  <c r="J1968" i="7"/>
  <c r="J506" i="7"/>
  <c r="J1964" i="7"/>
  <c r="J1065" i="7"/>
  <c r="J1064" i="7"/>
  <c r="J503" i="7"/>
  <c r="J1957" i="7"/>
  <c r="J1062" i="7"/>
  <c r="J499" i="7"/>
  <c r="J1953" i="7"/>
  <c r="J1951" i="7"/>
  <c r="J1059" i="7"/>
  <c r="J1947" i="7"/>
  <c r="J1944" i="7"/>
  <c r="J26" i="7"/>
  <c r="J1939" i="7"/>
  <c r="J25" i="7"/>
  <c r="J1053" i="7"/>
  <c r="J1931" i="7"/>
  <c r="J494" i="7"/>
  <c r="J1926" i="7"/>
  <c r="J62" i="7"/>
  <c r="J1048" i="7"/>
  <c r="J1920" i="7"/>
  <c r="J1918" i="7"/>
  <c r="J1916" i="7"/>
  <c r="J4" i="7"/>
  <c r="J3" i="7"/>
  <c r="J1908" i="7"/>
  <c r="J1907" i="7"/>
  <c r="J1902" i="7"/>
  <c r="J1036" i="7"/>
  <c r="J1033" i="7"/>
  <c r="J179" i="7"/>
  <c r="J1895" i="7"/>
  <c r="J60" i="7"/>
  <c r="J1890" i="7"/>
  <c r="J1886" i="7"/>
  <c r="J2762" i="7"/>
  <c r="J2760" i="7"/>
  <c r="J2747" i="7"/>
  <c r="J2744" i="7"/>
  <c r="J2736" i="7"/>
  <c r="J2728" i="7"/>
  <c r="J2714" i="7"/>
  <c r="J39" i="7"/>
  <c r="J682" i="7"/>
  <c r="J101" i="7"/>
  <c r="J276" i="7"/>
  <c r="J2706" i="7"/>
  <c r="J1314" i="7"/>
  <c r="J2702" i="7"/>
  <c r="J679" i="7"/>
  <c r="J275" i="7"/>
  <c r="J676" i="7"/>
  <c r="J1311" i="7"/>
  <c r="J2693" i="7"/>
  <c r="J2685" i="7"/>
  <c r="J2680" i="7"/>
  <c r="J272" i="7"/>
  <c r="J2675" i="7"/>
  <c r="J1304" i="7"/>
  <c r="J671" i="7"/>
  <c r="J2667" i="7"/>
  <c r="J1302" i="7"/>
  <c r="J2665" i="7"/>
  <c r="J2663" i="7"/>
  <c r="J100" i="7"/>
  <c r="J2659" i="7"/>
  <c r="J1295" i="7"/>
  <c r="J1294" i="7"/>
  <c r="J662" i="7"/>
  <c r="J270" i="7"/>
  <c r="J2644" i="7"/>
  <c r="J2640" i="7"/>
  <c r="J2636" i="7"/>
  <c r="J2633" i="7"/>
  <c r="J2630" i="7"/>
  <c r="J2626" i="7"/>
  <c r="J2623" i="7"/>
  <c r="J1290" i="7"/>
  <c r="J2618" i="7"/>
  <c r="J1289" i="7"/>
  <c r="J2614" i="7"/>
  <c r="J269" i="7"/>
  <c r="J2608" i="7"/>
  <c r="J267" i="7"/>
  <c r="J2605" i="7"/>
  <c r="J2599" i="7"/>
  <c r="J265" i="7"/>
  <c r="J1282" i="7"/>
  <c r="J264" i="7"/>
  <c r="J2594" i="7"/>
  <c r="J1275" i="7"/>
  <c r="J97" i="7"/>
  <c r="J261" i="7"/>
  <c r="J1272" i="7"/>
  <c r="J2588" i="7"/>
  <c r="J256" i="7"/>
  <c r="J2584" i="7"/>
  <c r="J1267" i="7"/>
  <c r="J1266" i="7"/>
  <c r="J644" i="7"/>
  <c r="J2577" i="7"/>
  <c r="J253" i="7"/>
  <c r="J2573" i="7"/>
  <c r="J641" i="7"/>
  <c r="J1262" i="7"/>
  <c r="J2570" i="7"/>
  <c r="J2569" i="7"/>
  <c r="J2567" i="7"/>
  <c r="J2565" i="7"/>
  <c r="J35" i="7"/>
  <c r="J34" i="7"/>
  <c r="J2559" i="7"/>
  <c r="J1250" i="7"/>
  <c r="J1247" i="7"/>
  <c r="J2556" i="7"/>
  <c r="J1244" i="7"/>
  <c r="J2551" i="7"/>
  <c r="J2547" i="7"/>
  <c r="J2543" i="7"/>
  <c r="J2539" i="7"/>
  <c r="J636" i="7"/>
  <c r="J2533" i="7"/>
  <c r="J2529" i="7"/>
  <c r="J2526" i="7"/>
  <c r="J2523" i="7"/>
  <c r="J2519" i="7"/>
  <c r="J2515" i="7"/>
  <c r="J2511" i="7"/>
  <c r="J248" i="7"/>
  <c r="J2507" i="7"/>
  <c r="J2503" i="7"/>
  <c r="J2500" i="7"/>
  <c r="J2498" i="7"/>
  <c r="J2495" i="7"/>
  <c r="J630" i="7"/>
  <c r="J2490" i="7"/>
  <c r="J2486" i="7"/>
  <c r="J2484" i="7"/>
  <c r="J1240" i="7"/>
  <c r="J2479" i="7"/>
  <c r="J245" i="7"/>
  <c r="J2472" i="7"/>
  <c r="J2468" i="7"/>
  <c r="J1238" i="7"/>
  <c r="J2461" i="7"/>
  <c r="J2458" i="7"/>
  <c r="J2454" i="7"/>
  <c r="J2450" i="7"/>
  <c r="J2446" i="7"/>
  <c r="J2443" i="7"/>
  <c r="J2439" i="7"/>
  <c r="J627" i="7"/>
  <c r="J2433" i="7"/>
  <c r="J2429" i="7"/>
  <c r="J2426" i="7"/>
  <c r="J2423" i="7"/>
  <c r="J2419" i="7"/>
  <c r="J2416" i="7"/>
  <c r="J2413" i="7"/>
  <c r="J2410" i="7"/>
  <c r="J2407" i="7"/>
  <c r="J2404" i="7"/>
  <c r="J2400" i="7"/>
  <c r="J625" i="7"/>
  <c r="J2395" i="7"/>
  <c r="J2391" i="7"/>
  <c r="J2387" i="7"/>
  <c r="J2383" i="7"/>
  <c r="J2380" i="7"/>
  <c r="J2377" i="7"/>
  <c r="J2370" i="7"/>
  <c r="J2366" i="7"/>
  <c r="J1229" i="7"/>
  <c r="J240" i="7"/>
  <c r="J2357" i="7"/>
  <c r="J621" i="7"/>
  <c r="J2352" i="7"/>
  <c r="J2343" i="7"/>
  <c r="J2339" i="7"/>
  <c r="J2333" i="7"/>
  <c r="J619" i="7"/>
  <c r="J2328" i="7"/>
  <c r="J2327" i="7"/>
  <c r="J2325" i="7"/>
  <c r="J616" i="7"/>
  <c r="J2321" i="7"/>
  <c r="J239" i="7"/>
  <c r="J2315" i="7"/>
  <c r="J2313" i="7"/>
  <c r="J1218" i="7"/>
  <c r="J1217" i="7"/>
  <c r="J1214" i="7"/>
  <c r="J1213" i="7"/>
  <c r="J2301" i="7"/>
  <c r="J610" i="7"/>
  <c r="J1211" i="7"/>
  <c r="J2295" i="7"/>
  <c r="J2292" i="7"/>
  <c r="J607" i="7"/>
  <c r="J237" i="7"/>
  <c r="J2285" i="7"/>
  <c r="J2281" i="7"/>
  <c r="J2277" i="7"/>
  <c r="J2273" i="7"/>
  <c r="J2269" i="7"/>
  <c r="J605" i="7"/>
  <c r="J1205" i="7"/>
  <c r="J2261" i="7"/>
  <c r="J2257" i="7"/>
  <c r="J1203" i="7"/>
  <c r="J2253" i="7"/>
  <c r="J234" i="7"/>
  <c r="J2246" i="7"/>
  <c r="J1200" i="7"/>
  <c r="J84" i="7"/>
  <c r="J2241" i="7"/>
  <c r="J2239" i="7"/>
  <c r="J1197" i="7"/>
  <c r="J2235" i="7"/>
  <c r="J598" i="7"/>
  <c r="J2230" i="7"/>
  <c r="J2228" i="7"/>
  <c r="J82" i="7"/>
  <c r="J1190" i="7"/>
  <c r="J2220" i="7"/>
  <c r="J594" i="7"/>
  <c r="J1187" i="7"/>
  <c r="J2214" i="7"/>
  <c r="J2212" i="7"/>
  <c r="J1185" i="7"/>
  <c r="J2210" i="7"/>
  <c r="J587" i="7"/>
  <c r="J228" i="7"/>
  <c r="J2207" i="7"/>
  <c r="J1179" i="7"/>
  <c r="J2204" i="7"/>
  <c r="J2201" i="7"/>
  <c r="J2199" i="7"/>
  <c r="J2196" i="7"/>
  <c r="J1177" i="7"/>
  <c r="J1176" i="7"/>
  <c r="J2189" i="7"/>
  <c r="J1174" i="7"/>
  <c r="J2183" i="7"/>
  <c r="J2180" i="7"/>
  <c r="J2176" i="7"/>
  <c r="J2174" i="7"/>
  <c r="J2170" i="7"/>
  <c r="J223" i="7"/>
  <c r="J2166" i="7"/>
  <c r="J570" i="7"/>
  <c r="J77" i="7"/>
  <c r="J2158" i="7"/>
  <c r="J1164" i="7"/>
  <c r="J1161" i="7"/>
  <c r="J2154" i="7"/>
  <c r="J1160" i="7"/>
  <c r="J2148" i="7"/>
  <c r="J2145" i="7"/>
  <c r="J1157" i="7"/>
  <c r="J2143" i="7"/>
  <c r="J2140" i="7"/>
  <c r="J2138" i="7"/>
  <c r="J2135" i="7"/>
  <c r="J1153" i="7"/>
  <c r="J560" i="7"/>
  <c r="J215" i="7"/>
  <c r="J2126" i="7"/>
  <c r="J1151" i="7"/>
  <c r="J2121" i="7"/>
  <c r="J214" i="7"/>
  <c r="J2116" i="7"/>
  <c r="J213" i="7"/>
  <c r="J2112" i="7"/>
  <c r="J211" i="7"/>
  <c r="J2108" i="7"/>
  <c r="J1141" i="7"/>
  <c r="J2103" i="7"/>
  <c r="J2101" i="7"/>
  <c r="J1139" i="7"/>
  <c r="J2097" i="7"/>
  <c r="J1136" i="7"/>
  <c r="J2090" i="7"/>
  <c r="J545" i="7"/>
  <c r="J2087" i="7"/>
  <c r="J1128" i="7"/>
  <c r="J2080" i="7"/>
  <c r="J1126" i="7"/>
  <c r="J2073" i="7"/>
  <c r="J2071" i="7"/>
  <c r="J1122" i="7"/>
  <c r="J2067" i="7"/>
  <c r="J1119" i="7"/>
  <c r="J2063" i="7"/>
  <c r="J2061" i="7"/>
  <c r="J1117" i="7"/>
  <c r="J1115" i="7"/>
  <c r="J1114" i="7"/>
  <c r="J2051" i="7"/>
  <c r="J1111" i="7"/>
  <c r="J2048" i="7"/>
  <c r="J2045" i="7"/>
  <c r="J540" i="7"/>
  <c r="J1108" i="7"/>
  <c r="J1107" i="7"/>
  <c r="J205" i="7"/>
  <c r="J1106" i="7"/>
  <c r="J204" i="7"/>
  <c r="J1105" i="7"/>
  <c r="J1104" i="7"/>
  <c r="J202" i="7"/>
  <c r="J1102" i="7"/>
  <c r="J201" i="7"/>
  <c r="J2028" i="7"/>
  <c r="J1097" i="7"/>
  <c r="J2027" i="7"/>
  <c r="J1093" i="7"/>
  <c r="J2026" i="7"/>
  <c r="J1091" i="7"/>
  <c r="J2022" i="7"/>
  <c r="J69" i="7"/>
  <c r="J2018" i="7"/>
  <c r="J192" i="7"/>
  <c r="J2013" i="7"/>
  <c r="J2011" i="7"/>
  <c r="J191" i="7"/>
  <c r="J1086" i="7"/>
  <c r="J2005" i="7"/>
  <c r="J1084" i="7"/>
  <c r="J2001" i="7"/>
  <c r="J1082" i="7"/>
  <c r="J29" i="7"/>
  <c r="J1080" i="7"/>
  <c r="J1991" i="7"/>
  <c r="J519" i="7"/>
  <c r="J1076" i="7"/>
  <c r="J1074" i="7"/>
  <c r="J1986" i="7"/>
  <c r="J515" i="7"/>
  <c r="J1984" i="7"/>
  <c r="J1982" i="7"/>
  <c r="J1980" i="7"/>
  <c r="J509" i="7"/>
  <c r="J188" i="7"/>
  <c r="J1974" i="7"/>
  <c r="J1970" i="7"/>
  <c r="J1967" i="7"/>
  <c r="J65" i="7"/>
  <c r="J505" i="7"/>
  <c r="J1960" i="7"/>
  <c r="J64" i="7"/>
  <c r="J501" i="7"/>
  <c r="J1061" i="7"/>
  <c r="J1954" i="7"/>
  <c r="J1952" i="7"/>
  <c r="J184" i="7"/>
  <c r="J1058" i="7"/>
  <c r="J1946" i="7"/>
  <c r="J1943" i="7"/>
  <c r="J1941" i="7"/>
  <c r="J1938" i="7"/>
  <c r="J1052" i="7"/>
  <c r="J495" i="7"/>
  <c r="J1930" i="7"/>
  <c r="J493" i="7"/>
  <c r="J1925" i="7"/>
  <c r="J491" i="7"/>
  <c r="J1917" i="7"/>
  <c r="J181" i="7"/>
  <c r="J487" i="7"/>
  <c r="J1041" i="7"/>
  <c r="J61" i="7"/>
  <c r="J1040" i="7"/>
  <c r="J1039" i="7"/>
  <c r="J1904" i="7"/>
  <c r="J1899" i="7"/>
  <c r="J482" i="7"/>
  <c r="J1032" i="7"/>
  <c r="J1031" i="7"/>
  <c r="J1030" i="7"/>
  <c r="J1893" i="7"/>
  <c r="J1889" i="7"/>
  <c r="J479" i="7"/>
  <c r="J2761" i="7"/>
  <c r="J1324" i="7"/>
  <c r="J281" i="7"/>
  <c r="J1323" i="7"/>
  <c r="J2754" i="7"/>
  <c r="J2751" i="7"/>
  <c r="J687" i="7"/>
  <c r="J2746" i="7"/>
  <c r="J2743" i="7"/>
  <c r="J2739" i="7"/>
  <c r="J2735" i="7"/>
  <c r="J2731" i="7"/>
  <c r="J2727" i="7"/>
  <c r="J685" i="7"/>
  <c r="J684" i="7"/>
  <c r="J2719" i="7"/>
  <c r="J2717" i="7"/>
  <c r="J1317" i="7"/>
  <c r="J2712" i="7"/>
  <c r="J2710" i="7"/>
  <c r="J278" i="7"/>
  <c r="J2708" i="7"/>
  <c r="J2705" i="7"/>
  <c r="J2703" i="7"/>
  <c r="J38" i="7"/>
  <c r="J2699" i="7"/>
  <c r="J2697" i="7"/>
  <c r="J2696" i="7"/>
  <c r="J274" i="7"/>
  <c r="J2692" i="7"/>
  <c r="J2690" i="7"/>
  <c r="J674" i="7"/>
  <c r="J2684" i="7"/>
  <c r="J2682" i="7"/>
  <c r="J273" i="7"/>
  <c r="J2677" i="7"/>
  <c r="J672" i="7"/>
  <c r="J2672" i="7"/>
  <c r="J2669" i="7"/>
  <c r="J1303" i="7"/>
  <c r="J2666" i="7"/>
  <c r="J2664" i="7"/>
  <c r="J1299" i="7"/>
  <c r="J2660" i="7"/>
  <c r="J1298" i="7"/>
  <c r="J2656" i="7"/>
  <c r="J2654" i="7"/>
  <c r="J2651" i="7"/>
  <c r="J2650" i="7"/>
  <c r="J2647" i="7"/>
  <c r="J2645" i="7"/>
  <c r="J2643" i="7"/>
  <c r="J2639" i="7"/>
  <c r="J659" i="7"/>
  <c r="J2632" i="7"/>
  <c r="J2629" i="7"/>
  <c r="J2625" i="7"/>
  <c r="J2622" i="7"/>
  <c r="J2620" i="7"/>
  <c r="J2617" i="7"/>
  <c r="J657" i="7"/>
  <c r="J2613" i="7"/>
  <c r="J2611" i="7"/>
  <c r="J268" i="7"/>
  <c r="J266" i="7"/>
  <c r="J1285" i="7"/>
  <c r="J2601" i="7"/>
  <c r="J2598" i="7"/>
  <c r="J2596" i="7"/>
  <c r="J1281" i="7"/>
  <c r="J653" i="7"/>
  <c r="J2593" i="7"/>
  <c r="J651" i="7"/>
  <c r="J2591" i="7"/>
  <c r="J262" i="7"/>
  <c r="J260" i="7"/>
  <c r="J1271" i="7"/>
  <c r="J2587" i="7"/>
  <c r="J2586" i="7"/>
  <c r="J648" i="7"/>
  <c r="J2582" i="7"/>
  <c r="J2581" i="7"/>
  <c r="J254" i="7"/>
  <c r="J2579" i="7"/>
  <c r="J2576" i="7"/>
  <c r="J642" i="7"/>
  <c r="J2572" i="7"/>
  <c r="J1263" i="7"/>
  <c r="J1261" i="7"/>
  <c r="J1258" i="7"/>
  <c r="J1257" i="7"/>
  <c r="J2566" i="7"/>
  <c r="J2564" i="7"/>
  <c r="J1254" i="7"/>
  <c r="J1253" i="7"/>
  <c r="J250" i="7"/>
  <c r="J1249" i="7"/>
  <c r="J2557" i="7"/>
  <c r="J2555" i="7"/>
  <c r="J2553" i="7"/>
  <c r="J2550" i="7"/>
  <c r="J2546" i="7"/>
  <c r="J2542" i="7"/>
  <c r="J2538" i="7"/>
  <c r="J2536" i="7"/>
  <c r="J2532" i="7"/>
  <c r="J635" i="7"/>
  <c r="J2525" i="7"/>
  <c r="J2522" i="7"/>
  <c r="J2518" i="7"/>
  <c r="J2514" i="7"/>
  <c r="J633" i="7"/>
  <c r="J2508" i="7"/>
  <c r="J2506" i="7"/>
  <c r="J2502" i="7"/>
  <c r="J91" i="7"/>
  <c r="J631" i="7"/>
  <c r="J247" i="7"/>
  <c r="J2493" i="7"/>
  <c r="J2489" i="7"/>
  <c r="J1241" i="7"/>
  <c r="J628" i="7"/>
  <c r="J1239" i="7"/>
  <c r="J2478" i="7"/>
  <c r="J2475" i="7"/>
  <c r="J2471" i="7"/>
  <c r="J2467" i="7"/>
  <c r="J2464" i="7"/>
  <c r="J2460" i="7"/>
  <c r="J2457" i="7"/>
  <c r="J2453" i="7"/>
  <c r="J2449" i="7"/>
  <c r="J1237" i="7"/>
  <c r="J2442" i="7"/>
  <c r="J2438" i="7"/>
  <c r="J1236" i="7"/>
  <c r="J2432" i="7"/>
  <c r="J626" i="7"/>
  <c r="J243" i="7"/>
  <c r="J2422" i="7"/>
  <c r="J90" i="7"/>
  <c r="J2415" i="7"/>
  <c r="J2412" i="7"/>
  <c r="J1234" i="7"/>
  <c r="J2406" i="7"/>
  <c r="J2403" i="7"/>
  <c r="J1233" i="7"/>
  <c r="J2397" i="7"/>
  <c r="J2394" i="7"/>
  <c r="J2390" i="7"/>
  <c r="J2386" i="7"/>
  <c r="J2382" i="7"/>
  <c r="J1231" i="7"/>
  <c r="J2376" i="7"/>
  <c r="J2373" i="7"/>
  <c r="J2369" i="7"/>
  <c r="J2365" i="7"/>
  <c r="J2363" i="7"/>
  <c r="J2360" i="7"/>
  <c r="J622" i="7"/>
  <c r="J1228" i="7"/>
  <c r="J2351" i="7"/>
  <c r="J1227" i="7"/>
  <c r="J2345" i="7"/>
  <c r="J2342" i="7"/>
  <c r="J1226" i="7"/>
  <c r="J2336" i="7"/>
  <c r="J2332" i="7"/>
  <c r="J2330" i="7"/>
  <c r="J1224" i="7"/>
  <c r="J2326" i="7"/>
  <c r="J617" i="7"/>
  <c r="J615" i="7"/>
  <c r="J614" i="7"/>
  <c r="J2318" i="7"/>
  <c r="J1220" i="7"/>
  <c r="J1219" i="7"/>
  <c r="J2310" i="7"/>
  <c r="J2308" i="7"/>
  <c r="J613" i="7"/>
  <c r="J238" i="7"/>
  <c r="J2303" i="7"/>
  <c r="J1212" i="7"/>
  <c r="J2298" i="7"/>
  <c r="J2296" i="7"/>
  <c r="J2294" i="7"/>
  <c r="J2291" i="7"/>
  <c r="J1207" i="7"/>
  <c r="J2288" i="7"/>
  <c r="J2284" i="7"/>
  <c r="J2280" i="7"/>
  <c r="J2276" i="7"/>
  <c r="J2272" i="7"/>
  <c r="J2268" i="7"/>
  <c r="J236" i="7"/>
  <c r="J2264" i="7"/>
  <c r="J2260" i="7"/>
  <c r="J2256" i="7"/>
  <c r="J604" i="7"/>
  <c r="J2252" i="7"/>
  <c r="J2251" i="7"/>
  <c r="J2247" i="7"/>
  <c r="J233" i="7"/>
  <c r="J2245" i="7"/>
  <c r="J2243" i="7"/>
  <c r="J601" i="7"/>
  <c r="J2238" i="7"/>
  <c r="J600" i="7"/>
  <c r="J2234" i="7"/>
  <c r="J2231" i="7"/>
  <c r="J83" i="7"/>
  <c r="J2227" i="7"/>
  <c r="J1192" i="7"/>
  <c r="J2225" i="7"/>
  <c r="J10" i="7"/>
  <c r="J2219" i="7"/>
  <c r="J1189" i="7"/>
  <c r="J2216" i="7"/>
  <c r="J593" i="7"/>
  <c r="J591" i="7"/>
  <c r="J589" i="7"/>
  <c r="J2209" i="7"/>
  <c r="J586" i="7"/>
  <c r="J227" i="7"/>
  <c r="J1181" i="7"/>
  <c r="J2206" i="7"/>
  <c r="J2203" i="7"/>
  <c r="J80" i="7"/>
  <c r="J1178" i="7"/>
  <c r="J2195" i="7"/>
  <c r="J2194" i="7"/>
  <c r="J2191" i="7"/>
  <c r="J2188" i="7"/>
  <c r="J581" i="7"/>
  <c r="J2186" i="7"/>
  <c r="J1171" i="7"/>
  <c r="J2179" i="7"/>
  <c r="J580" i="7"/>
  <c r="J1170" i="7"/>
  <c r="J1169" i="7"/>
  <c r="J2169" i="7"/>
  <c r="J577" i="7"/>
  <c r="J2165" i="7"/>
  <c r="J573" i="7"/>
  <c r="J222" i="7"/>
  <c r="J221" i="7"/>
  <c r="J568" i="7"/>
  <c r="J1165" i="7"/>
  <c r="J1163" i="7"/>
  <c r="J567" i="7"/>
  <c r="J565" i="7"/>
  <c r="J2151" i="7"/>
  <c r="J2147" i="7"/>
  <c r="J564" i="7"/>
  <c r="J2144" i="7"/>
  <c r="J563" i="7"/>
  <c r="J218" i="7"/>
  <c r="J2137" i="7"/>
  <c r="J2134" i="7"/>
  <c r="J217" i="7"/>
  <c r="J76" i="7"/>
  <c r="J2130" i="7"/>
  <c r="J558" i="7"/>
  <c r="J557" i="7"/>
  <c r="J2123" i="7"/>
  <c r="J1149" i="7"/>
  <c r="J2119" i="7"/>
  <c r="J1147" i="7"/>
  <c r="J2114" i="7"/>
  <c r="J556" i="7"/>
  <c r="J1144" i="7"/>
  <c r="J553" i="7"/>
  <c r="J552" i="7"/>
  <c r="J551" i="7"/>
  <c r="J1140" i="7"/>
  <c r="J2102" i="7"/>
  <c r="J2100" i="7"/>
  <c r="J2099" i="7"/>
  <c r="J2096" i="7"/>
  <c r="J2093" i="7"/>
  <c r="J1135" i="7"/>
  <c r="J2089" i="7"/>
  <c r="J1134" i="7"/>
  <c r="J2086" i="7"/>
  <c r="J2084" i="7"/>
  <c r="J2079" i="7"/>
  <c r="J2076" i="7"/>
  <c r="J1125" i="7"/>
  <c r="J2070" i="7"/>
  <c r="J2066" i="7"/>
  <c r="J2065" i="7"/>
  <c r="J208" i="7"/>
  <c r="J2060" i="7"/>
  <c r="J1116" i="7"/>
  <c r="J207" i="7"/>
  <c r="J1113" i="7"/>
  <c r="J2050" i="7"/>
  <c r="J2047" i="7"/>
  <c r="J541" i="7"/>
  <c r="J1109" i="7"/>
  <c r="J2043" i="7"/>
  <c r="J2042" i="7"/>
  <c r="J2040" i="7"/>
  <c r="J535" i="7"/>
  <c r="J2037" i="7"/>
  <c r="J532" i="7"/>
  <c r="J531" i="7"/>
  <c r="J2032" i="7"/>
  <c r="J1101" i="7"/>
  <c r="J200" i="7"/>
  <c r="J1099" i="7"/>
  <c r="J528" i="7"/>
  <c r="J198" i="7"/>
  <c r="J527" i="7"/>
  <c r="J2025" i="7"/>
  <c r="J196" i="7"/>
  <c r="J195" i="7"/>
  <c r="J193" i="7"/>
  <c r="J1090" i="7"/>
  <c r="J2015" i="7"/>
  <c r="J1089" i="7"/>
  <c r="J2010" i="7"/>
  <c r="J2008" i="7"/>
  <c r="J68" i="7"/>
  <c r="J2004" i="7"/>
  <c r="J521" i="7"/>
  <c r="J1998" i="7"/>
  <c r="J67" i="7"/>
  <c r="J1994" i="7"/>
  <c r="J1079" i="7"/>
  <c r="J1989" i="7"/>
  <c r="J518" i="7"/>
  <c r="J517" i="7"/>
  <c r="J190" i="7"/>
  <c r="J513" i="7"/>
  <c r="J1981" i="7"/>
  <c r="J1978" i="7"/>
  <c r="J1976" i="7"/>
  <c r="J1973" i="7"/>
  <c r="J507" i="7"/>
  <c r="J27" i="7"/>
  <c r="J187" i="7"/>
  <c r="J1966" i="7"/>
  <c r="J1963" i="7"/>
  <c r="J1962" i="7"/>
  <c r="J1959" i="7"/>
  <c r="J1063" i="7"/>
  <c r="J1956" i="7"/>
  <c r="J1060" i="7"/>
  <c r="J497" i="7"/>
  <c r="J1950" i="7"/>
  <c r="J1945" i="7"/>
  <c r="J1940" i="7"/>
  <c r="J1933" i="7"/>
  <c r="J1051" i="7"/>
  <c r="J1929" i="7"/>
  <c r="J1050" i="7"/>
  <c r="J1922" i="7"/>
  <c r="J1046" i="7"/>
  <c r="J490" i="7"/>
  <c r="J489" i="7"/>
  <c r="J1915" i="7"/>
  <c r="J1913" i="7"/>
  <c r="J1909" i="7"/>
  <c r="J485" i="7"/>
  <c r="J483" i="7"/>
  <c r="J1903" i="7"/>
  <c r="J1037" i="7"/>
  <c r="J1898" i="7"/>
  <c r="J1034" i="7"/>
  <c r="J1896" i="7"/>
  <c r="J178" i="7"/>
  <c r="J177" i="7"/>
  <c r="J1892" i="7"/>
  <c r="J1885" i="7"/>
  <c r="J2711" i="7"/>
  <c r="J2709" i="7"/>
  <c r="J1316" i="7"/>
  <c r="J2707" i="7"/>
  <c r="J2704" i="7"/>
  <c r="J680" i="7"/>
  <c r="J2701" i="7"/>
  <c r="J2698" i="7"/>
  <c r="J1312" i="7"/>
  <c r="J2695" i="7"/>
  <c r="J1310" i="7"/>
  <c r="J2691" i="7"/>
  <c r="J2689" i="7"/>
  <c r="J2687" i="7"/>
  <c r="J1307" i="7"/>
  <c r="J1306" i="7"/>
  <c r="J2679" i="7"/>
  <c r="J2676" i="7"/>
  <c r="J2674" i="7"/>
  <c r="J2671" i="7"/>
  <c r="J670" i="7"/>
  <c r="J669" i="7"/>
  <c r="J668" i="7"/>
  <c r="J1300" i="7"/>
  <c r="J2662" i="7"/>
  <c r="J99" i="7"/>
  <c r="J1297" i="7"/>
  <c r="J2655" i="7"/>
  <c r="J2653" i="7"/>
  <c r="J664" i="7"/>
  <c r="J2649" i="7"/>
  <c r="J2646" i="7"/>
  <c r="J661" i="7"/>
  <c r="J2642" i="7"/>
  <c r="J2638" i="7"/>
  <c r="J2635" i="7"/>
  <c r="J2631" i="7"/>
  <c r="J2628" i="7"/>
  <c r="J2624" i="7"/>
  <c r="J2621" i="7"/>
  <c r="J658" i="7"/>
  <c r="J2616" i="7"/>
  <c r="J1288" i="7"/>
  <c r="J2612" i="7"/>
  <c r="J2610" i="7"/>
  <c r="J2607" i="7"/>
  <c r="J656" i="7"/>
  <c r="J2604" i="7"/>
  <c r="J655" i="7"/>
  <c r="J1284" i="7"/>
  <c r="J1283" i="7"/>
  <c r="J1280" i="7"/>
  <c r="J1279" i="7"/>
  <c r="J1277" i="7"/>
  <c r="J1276" i="7"/>
  <c r="J1274" i="7"/>
  <c r="J650" i="7"/>
  <c r="J2589" i="7"/>
  <c r="J258" i="7"/>
  <c r="J257" i="7"/>
  <c r="J2585" i="7"/>
  <c r="J2583" i="7"/>
  <c r="J647" i="7"/>
  <c r="J645" i="7"/>
  <c r="J96" i="7"/>
  <c r="J643" i="7"/>
  <c r="J2575" i="7"/>
  <c r="J1264" i="7"/>
  <c r="J252" i="7"/>
  <c r="J94" i="7"/>
  <c r="J1260" i="7"/>
  <c r="J251" i="7"/>
  <c r="J639" i="7"/>
  <c r="J638" i="7"/>
  <c r="J2563" i="7"/>
  <c r="J2562" i="7"/>
  <c r="J2560" i="7"/>
  <c r="J2558" i="7"/>
  <c r="J1248" i="7"/>
  <c r="J1246" i="7"/>
  <c r="J2554" i="7"/>
  <c r="J2552" i="7"/>
  <c r="J2549" i="7"/>
  <c r="J2545" i="7"/>
  <c r="J2541" i="7"/>
  <c r="J2537" i="7"/>
  <c r="J2535" i="7"/>
  <c r="J2531" i="7"/>
  <c r="J2528" i="7"/>
  <c r="J2524" i="7"/>
  <c r="J2521" i="7"/>
  <c r="J2517" i="7"/>
  <c r="J2513" i="7"/>
  <c r="J2510" i="7"/>
  <c r="J1242" i="7"/>
  <c r="J2505" i="7"/>
  <c r="J2501" i="7"/>
  <c r="J2499" i="7"/>
  <c r="J2497" i="7"/>
  <c r="J246" i="7"/>
  <c r="J2492" i="7"/>
  <c r="J2488" i="7"/>
  <c r="J2485" i="7"/>
  <c r="J2483" i="7"/>
  <c r="J2481" i="7"/>
  <c r="J2477" i="7"/>
  <c r="J2474" i="7"/>
  <c r="J2470" i="7"/>
  <c r="J2466" i="7"/>
  <c r="J2463" i="7"/>
  <c r="J244" i="7"/>
  <c r="J2456" i="7"/>
  <c r="J2452" i="7"/>
  <c r="J2448" i="7"/>
  <c r="J2445" i="7"/>
  <c r="J2441" i="7"/>
  <c r="J2437" i="7"/>
  <c r="J2435" i="7"/>
  <c r="J2431" i="7"/>
  <c r="J2428" i="7"/>
  <c r="J2425" i="7"/>
  <c r="J2421" i="7"/>
  <c r="J2418" i="7"/>
  <c r="J2414" i="7"/>
  <c r="J2411" i="7"/>
  <c r="J2409" i="7"/>
  <c r="J241" i="7"/>
  <c r="J2402" i="7"/>
  <c r="J2399" i="7"/>
  <c r="J2396" i="7"/>
  <c r="J2393" i="7"/>
  <c r="J2389" i="7"/>
  <c r="J2385" i="7"/>
  <c r="J1232" i="7"/>
  <c r="J2379" i="7"/>
  <c r="J2375" i="7"/>
  <c r="J2372" i="7"/>
  <c r="J2368" i="7"/>
  <c r="J2364" i="7"/>
  <c r="J2362" i="7"/>
  <c r="J2359" i="7"/>
  <c r="J2356" i="7"/>
  <c r="J2354" i="7"/>
  <c r="J620" i="7"/>
  <c r="J2348" i="7"/>
  <c r="J2344" i="7"/>
  <c r="J2341" i="7"/>
  <c r="J2338" i="7"/>
  <c r="J2335" i="7"/>
  <c r="J32" i="7"/>
  <c r="J2329" i="7"/>
  <c r="J88" i="7"/>
  <c r="J1223" i="7"/>
  <c r="J1221" i="7"/>
  <c r="J2323" i="7"/>
  <c r="J2320" i="7"/>
  <c r="J2317" i="7"/>
  <c r="J2314" i="7"/>
  <c r="J2312" i="7"/>
  <c r="J86" i="7"/>
  <c r="J1216" i="7"/>
  <c r="J612" i="7"/>
  <c r="J2305" i="7"/>
  <c r="J611" i="7"/>
  <c r="J2300" i="7"/>
  <c r="J609" i="7"/>
  <c r="J1210" i="7"/>
  <c r="J2293" i="7"/>
  <c r="J2290" i="7"/>
  <c r="J606" i="7"/>
  <c r="J2287" i="7"/>
  <c r="J2283" i="7"/>
  <c r="J2279" i="7"/>
  <c r="J2275" i="7"/>
  <c r="J2271" i="7"/>
  <c r="J2267" i="7"/>
  <c r="J1206" i="7"/>
  <c r="J2263" i="7"/>
  <c r="J2259" i="7"/>
  <c r="J1204" i="7"/>
  <c r="J2254" i="7"/>
  <c r="J235" i="7"/>
  <c r="J2250" i="7"/>
  <c r="J85" i="7"/>
  <c r="J232" i="7"/>
  <c r="J231" i="7"/>
  <c r="J1199" i="7"/>
  <c r="J2240" i="7"/>
  <c r="J2237" i="7"/>
  <c r="J599" i="7"/>
  <c r="J2233" i="7"/>
  <c r="J1196" i="7"/>
  <c r="J1195" i="7"/>
  <c r="J1194" i="7"/>
  <c r="J1191" i="7"/>
  <c r="J2224" i="7"/>
  <c r="J2222" i="7"/>
  <c r="J595" i="7"/>
  <c r="J1188" i="7"/>
  <c r="J1186" i="7"/>
  <c r="J592" i="7"/>
  <c r="J590" i="7"/>
  <c r="J588" i="7"/>
  <c r="J1183" i="7"/>
  <c r="J2208" i="7"/>
  <c r="J81" i="7"/>
  <c r="J226" i="7"/>
  <c r="J2205" i="7"/>
  <c r="J2202" i="7"/>
  <c r="J2200" i="7"/>
  <c r="J2198" i="7"/>
  <c r="J79" i="7"/>
  <c r="J2193" i="7"/>
  <c r="J1175" i="7"/>
  <c r="J225" i="7"/>
  <c r="J1173" i="7"/>
  <c r="J2185" i="7"/>
  <c r="J2182" i="7"/>
  <c r="J2178" i="7"/>
  <c r="J579" i="7"/>
  <c r="J578" i="7"/>
  <c r="J2171" i="7"/>
  <c r="J2168" i="7"/>
  <c r="J2167" i="7"/>
  <c r="J2164" i="7"/>
  <c r="J572" i="7"/>
  <c r="J2162" i="7"/>
  <c r="J2160" i="7"/>
  <c r="J1166" i="7"/>
  <c r="J2157" i="7"/>
  <c r="J2156" i="7"/>
  <c r="J2155" i="7"/>
  <c r="J2153" i="7"/>
  <c r="J2150" i="7"/>
  <c r="J2146" i="7"/>
  <c r="J1159" i="7"/>
  <c r="J1156" i="7"/>
  <c r="J2142" i="7"/>
  <c r="J1154" i="7"/>
  <c r="J2136" i="7"/>
  <c r="J2133" i="7"/>
  <c r="J561" i="7"/>
  <c r="J559" i="7"/>
  <c r="J2129" i="7"/>
  <c r="J2128" i="7"/>
  <c r="J2125" i="7"/>
  <c r="J1150" i="7"/>
  <c r="J2120" i="7"/>
  <c r="J2118" i="7"/>
  <c r="J75" i="7"/>
  <c r="J2113" i="7"/>
  <c r="J1145" i="7"/>
  <c r="J554" i="7"/>
  <c r="J1143" i="7"/>
  <c r="J2110" i="7"/>
  <c r="J2107" i="7"/>
  <c r="J2105" i="7"/>
  <c r="J550" i="7"/>
  <c r="J210" i="7"/>
  <c r="J1138" i="7"/>
  <c r="J2095" i="7"/>
  <c r="J1137" i="7"/>
  <c r="J2092" i="7"/>
  <c r="J2088" i="7"/>
  <c r="J1133" i="7"/>
  <c r="J1131" i="7"/>
  <c r="J1129" i="7"/>
  <c r="J1127" i="7"/>
  <c r="J2078" i="7"/>
  <c r="J2075" i="7"/>
  <c r="J2072" i="7"/>
  <c r="J1123" i="7"/>
  <c r="J544" i="7"/>
  <c r="J1121" i="7"/>
  <c r="J1118" i="7"/>
  <c r="J2062" i="7"/>
  <c r="J2059" i="7"/>
  <c r="J2057" i="7"/>
  <c r="J2056" i="7"/>
  <c r="J2053" i="7"/>
  <c r="J2049" i="7"/>
  <c r="J70" i="7"/>
  <c r="J30" i="7"/>
  <c r="J539" i="7"/>
  <c r="J538" i="7"/>
  <c r="J2041" i="7"/>
  <c r="J2039" i="7"/>
  <c r="J534" i="7"/>
  <c r="J2036" i="7"/>
  <c r="J2035" i="7"/>
  <c r="J203" i="7"/>
  <c r="J1103" i="7"/>
  <c r="J2031" i="7"/>
  <c r="J1100" i="7"/>
  <c r="J529" i="7"/>
  <c r="J1095" i="7"/>
  <c r="J197" i="7"/>
  <c r="J526" i="7"/>
  <c r="J2024" i="7"/>
  <c r="J194" i="7"/>
  <c r="J2020" i="7"/>
  <c r="J2017" i="7"/>
  <c r="J2014" i="7"/>
  <c r="J523" i="7"/>
  <c r="J2009" i="7"/>
  <c r="J2007" i="7"/>
  <c r="J2006" i="7"/>
  <c r="J1085" i="7"/>
  <c r="J520" i="7"/>
  <c r="J1081" i="7"/>
  <c r="J1996" i="7"/>
  <c r="J1993" i="7"/>
  <c r="J1078" i="7"/>
  <c r="J28" i="7"/>
  <c r="J1075" i="7"/>
  <c r="J1073" i="7"/>
  <c r="J1985" i="7"/>
  <c r="J514" i="7"/>
  <c r="J1983" i="7"/>
  <c r="J512" i="7"/>
  <c r="J1071" i="7"/>
  <c r="J1070" i="7"/>
  <c r="J1069" i="7"/>
  <c r="J508" i="7"/>
  <c r="J1067" i="7"/>
  <c r="J1066" i="7"/>
  <c r="J1965" i="7"/>
  <c r="J504" i="7"/>
  <c r="J1961" i="7"/>
  <c r="J502" i="7"/>
  <c r="J1955" i="7"/>
  <c r="J500" i="7"/>
  <c r="J185" i="7"/>
  <c r="J496" i="7"/>
  <c r="J1949" i="7"/>
  <c r="J1057" i="7"/>
  <c r="J1056" i="7"/>
  <c r="J1055" i="7"/>
  <c r="J1054" i="7"/>
  <c r="J63" i="7"/>
  <c r="J1934" i="7"/>
  <c r="J1932" i="7"/>
  <c r="J182" i="7"/>
  <c r="J1928" i="7"/>
  <c r="J1927" i="7"/>
  <c r="J1924" i="7"/>
  <c r="J492" i="7"/>
  <c r="J1921" i="7"/>
  <c r="J1919" i="7"/>
  <c r="J1044" i="7"/>
  <c r="J488" i="7"/>
  <c r="J1914" i="7"/>
  <c r="J1912" i="7"/>
  <c r="J1910" i="7"/>
  <c r="J486" i="7"/>
  <c r="J484" i="7"/>
  <c r="J1906" i="7"/>
  <c r="J1038" i="7"/>
  <c r="J1900" i="7"/>
  <c r="J1035" i="7"/>
  <c r="J481" i="7"/>
  <c r="J24" i="7"/>
  <c r="J480" i="7"/>
  <c r="J1894" i="7"/>
  <c r="J1891" i="7"/>
  <c r="J1887" i="7"/>
  <c r="B221" i="6"/>
  <c r="B258" i="6"/>
  <c r="B242" i="6"/>
  <c r="B21" i="6"/>
  <c r="B8" i="6"/>
  <c r="O52" i="6"/>
  <c r="O237" i="6"/>
  <c r="T219" i="6"/>
  <c r="T168" i="6"/>
  <c r="T189" i="6"/>
  <c r="T126" i="6"/>
  <c r="T105" i="6"/>
  <c r="T273" i="6"/>
  <c r="T111" i="6"/>
  <c r="T134" i="6"/>
  <c r="T124" i="6"/>
  <c r="T183" i="6"/>
  <c r="T254" i="6"/>
  <c r="T265" i="6"/>
  <c r="T204" i="6"/>
  <c r="T27" i="6"/>
  <c r="T175" i="6"/>
  <c r="T220" i="6"/>
  <c r="T14" i="6"/>
  <c r="T109" i="6"/>
  <c r="T4" i="6"/>
  <c r="T18" i="6"/>
  <c r="T131" i="6"/>
  <c r="T271" i="6"/>
  <c r="T85" i="6"/>
  <c r="T66" i="6"/>
  <c r="T135" i="6"/>
  <c r="T163" i="6"/>
  <c r="T202" i="6"/>
  <c r="T130" i="6"/>
  <c r="T61" i="6"/>
  <c r="T39" i="6"/>
  <c r="T119" i="6"/>
  <c r="T248" i="6"/>
  <c r="T104" i="6"/>
  <c r="T275" i="6"/>
  <c r="T237" i="6"/>
  <c r="T127" i="6"/>
  <c r="T6" i="6"/>
  <c r="T10" i="6"/>
  <c r="T170" i="6"/>
  <c r="T3" i="6"/>
  <c r="T133" i="6"/>
  <c r="T74" i="6"/>
  <c r="T36" i="6"/>
  <c r="T178" i="6"/>
  <c r="T97" i="6"/>
  <c r="T52" i="6"/>
  <c r="T280" i="6"/>
  <c r="T182" i="6"/>
  <c r="T187" i="6"/>
  <c r="T94" i="6"/>
  <c r="T96" i="6"/>
  <c r="T112" i="6"/>
  <c r="T100" i="6"/>
  <c r="T137" i="6"/>
  <c r="T23" i="6"/>
  <c r="T86" i="6"/>
  <c r="T199" i="6"/>
  <c r="T117" i="6"/>
  <c r="T51" i="6"/>
  <c r="T179" i="6"/>
  <c r="T172" i="6"/>
  <c r="T233" i="6"/>
  <c r="T240" i="6"/>
  <c r="T116" i="6"/>
  <c r="T249" i="6"/>
  <c r="T206" i="6"/>
  <c r="T251" i="6"/>
  <c r="T38" i="6"/>
  <c r="T26" i="6"/>
  <c r="T53" i="6"/>
  <c r="O43" i="6"/>
  <c r="O253" i="6"/>
  <c r="O246" i="6"/>
  <c r="O148" i="6"/>
  <c r="O200" i="6"/>
  <c r="O266" i="6"/>
  <c r="O212" i="6"/>
  <c r="T174" i="6"/>
  <c r="T201" i="6"/>
  <c r="T258" i="6"/>
  <c r="T242" i="6"/>
  <c r="T8" i="6"/>
  <c r="T44" i="6"/>
  <c r="T21" i="6"/>
  <c r="T221" i="6"/>
  <c r="T57" i="6"/>
  <c r="T276" i="6"/>
  <c r="T63" i="6"/>
  <c r="T143" i="6"/>
  <c r="T45" i="6"/>
  <c r="T108" i="6"/>
  <c r="T245" i="6"/>
  <c r="T69" i="6"/>
  <c r="T228" i="6"/>
  <c r="T29" i="6"/>
  <c r="T269" i="6"/>
  <c r="T152" i="6"/>
  <c r="T180" i="6"/>
  <c r="T60" i="6"/>
  <c r="T255" i="6"/>
  <c r="T75" i="6"/>
  <c r="T213" i="6"/>
  <c r="T173" i="6"/>
  <c r="T13" i="6"/>
  <c r="T260" i="6"/>
  <c r="T215" i="6"/>
  <c r="T103" i="6"/>
  <c r="T12" i="6"/>
  <c r="T118" i="6"/>
  <c r="T217" i="6"/>
  <c r="T15" i="6"/>
  <c r="T165" i="6"/>
  <c r="T264" i="6"/>
  <c r="T244" i="6"/>
  <c r="T106" i="6"/>
  <c r="T184" i="6"/>
  <c r="T261" i="6"/>
  <c r="T231" i="6"/>
  <c r="T197" i="6"/>
  <c r="T98" i="6"/>
  <c r="T252" i="6"/>
  <c r="T54" i="6"/>
  <c r="T214" i="6"/>
  <c r="T198" i="6"/>
  <c r="T188" i="6"/>
  <c r="T40" i="6"/>
  <c r="T235" i="6"/>
  <c r="T160" i="6"/>
  <c r="T31" i="6"/>
  <c r="T241" i="6"/>
  <c r="T115" i="6"/>
  <c r="T24" i="6"/>
  <c r="T64" i="6"/>
  <c r="T34" i="6"/>
  <c r="T120" i="6"/>
  <c r="T122" i="6"/>
  <c r="T72" i="6"/>
  <c r="T47" i="6"/>
  <c r="T73" i="6"/>
  <c r="T229" i="6"/>
  <c r="T272" i="6"/>
  <c r="T90" i="6"/>
  <c r="T80" i="6"/>
  <c r="T234" i="6"/>
  <c r="T203" i="6"/>
  <c r="T70" i="6"/>
  <c r="T205" i="6"/>
  <c r="O232" i="6"/>
  <c r="O101" i="6"/>
  <c r="O177" i="6"/>
  <c r="O257" i="6"/>
  <c r="O81" i="6"/>
  <c r="O157" i="6"/>
  <c r="O58" i="6"/>
  <c r="T125" i="6"/>
  <c r="T259" i="6"/>
  <c r="T92" i="6"/>
  <c r="T84" i="6"/>
  <c r="T20" i="6"/>
  <c r="T151" i="6"/>
  <c r="T230" i="6"/>
  <c r="T208" i="6"/>
  <c r="T37" i="6"/>
  <c r="T35" i="6"/>
  <c r="T41" i="6"/>
  <c r="T239" i="6"/>
  <c r="T159" i="6"/>
  <c r="T7" i="6"/>
  <c r="T161" i="6"/>
  <c r="T28" i="6"/>
  <c r="T191" i="6"/>
  <c r="T207" i="6"/>
  <c r="T113" i="6"/>
  <c r="T102" i="6"/>
  <c r="T186" i="6"/>
  <c r="T147" i="6"/>
  <c r="T55" i="6"/>
  <c r="T250" i="6"/>
  <c r="T195" i="6"/>
  <c r="T169" i="6"/>
  <c r="T123" i="6"/>
  <c r="T181" i="6"/>
  <c r="T238" i="6"/>
  <c r="T83" i="6"/>
  <c r="T71" i="6"/>
  <c r="T146" i="6"/>
  <c r="T59" i="6"/>
  <c r="T193" i="6"/>
  <c r="T270" i="6"/>
  <c r="T78" i="6"/>
  <c r="T222" i="6"/>
  <c r="T196" i="6"/>
  <c r="T156" i="6"/>
  <c r="T42" i="6"/>
  <c r="T256" i="6"/>
  <c r="T209" i="6"/>
  <c r="T129" i="6"/>
  <c r="T278" i="6"/>
  <c r="T121" i="6"/>
  <c r="T76" i="6"/>
  <c r="T176" i="6"/>
  <c r="T138" i="6"/>
  <c r="T50" i="6"/>
  <c r="T279" i="6"/>
  <c r="T263" i="6"/>
  <c r="T144" i="6"/>
  <c r="T167" i="6"/>
  <c r="T185" i="6"/>
  <c r="T87" i="6"/>
  <c r="T166" i="6"/>
  <c r="T82" i="6"/>
  <c r="T77" i="6"/>
  <c r="T107" i="6"/>
  <c r="T218" i="6"/>
  <c r="T65" i="6"/>
  <c r="T110" i="6"/>
  <c r="T153" i="6"/>
  <c r="T145" i="6"/>
  <c r="T5" i="6"/>
  <c r="T88" i="6"/>
  <c r="T155" i="6"/>
  <c r="T210" i="6"/>
  <c r="T11" i="6"/>
  <c r="T33" i="6"/>
  <c r="O49" i="6"/>
  <c r="O149" i="6"/>
  <c r="O162" i="6"/>
  <c r="O154" i="6"/>
  <c r="O22" i="6"/>
  <c r="O226" i="6"/>
  <c r="O139" i="6"/>
  <c r="T93" i="6"/>
  <c r="T17" i="6"/>
  <c r="T142" i="6"/>
  <c r="T91" i="6"/>
  <c r="T136" i="6"/>
  <c r="T194" i="6"/>
  <c r="T277" i="6"/>
  <c r="T46" i="6"/>
  <c r="T68" i="6"/>
  <c r="T224" i="6"/>
  <c r="T192" i="6"/>
  <c r="T2" i="6"/>
  <c r="T243" i="6"/>
  <c r="T227" i="6"/>
  <c r="T25" i="6"/>
  <c r="T43" i="6"/>
  <c r="T216" i="6"/>
  <c r="T274" i="6"/>
  <c r="T232" i="6"/>
  <c r="T49" i="6"/>
  <c r="T171" i="6"/>
  <c r="T128" i="6"/>
  <c r="T30" i="6"/>
  <c r="T253" i="6"/>
  <c r="T79" i="6"/>
  <c r="T89" i="6"/>
  <c r="T101" i="6"/>
  <c r="T149" i="6"/>
  <c r="T236" i="6"/>
  <c r="T62" i="6"/>
  <c r="T32" i="6"/>
  <c r="T246" i="6"/>
  <c r="T223" i="6"/>
  <c r="T164" i="6"/>
  <c r="T177" i="6"/>
  <c r="T162" i="6"/>
  <c r="T262" i="6"/>
  <c r="T141" i="6"/>
  <c r="T190" i="6"/>
  <c r="T148" i="6"/>
  <c r="T114" i="6"/>
  <c r="T48" i="6"/>
  <c r="T257" i="6"/>
  <c r="T154" i="6"/>
  <c r="T211" i="6"/>
  <c r="T225" i="6"/>
  <c r="T9" i="6"/>
  <c r="T200" i="6"/>
  <c r="T150" i="6"/>
  <c r="T132" i="6"/>
  <c r="T81" i="6"/>
  <c r="T22" i="6"/>
  <c r="T247" i="6"/>
  <c r="T67" i="6"/>
  <c r="T158" i="6"/>
  <c r="T266" i="6"/>
  <c r="T19" i="6"/>
  <c r="T140" i="6"/>
  <c r="T157" i="6"/>
  <c r="T226" i="6"/>
  <c r="T16" i="6"/>
  <c r="T95" i="6"/>
  <c r="T267" i="6"/>
  <c r="T212" i="6"/>
  <c r="T268" i="6"/>
  <c r="T56" i="6"/>
  <c r="T58" i="6"/>
  <c r="T139" i="6"/>
  <c r="T99" i="6"/>
  <c r="O25" i="6"/>
  <c r="O30" i="6"/>
  <c r="O32" i="6"/>
  <c r="O190" i="6"/>
  <c r="O9" i="6"/>
  <c r="O158" i="6"/>
  <c r="O267" i="6"/>
  <c r="O99" i="6"/>
  <c r="O95" i="6"/>
  <c r="O247" i="6"/>
  <c r="O225" i="6"/>
  <c r="O114" i="6"/>
  <c r="O164" i="6"/>
  <c r="O236" i="6"/>
  <c r="O171" i="6"/>
  <c r="O216" i="6"/>
  <c r="O227" i="6"/>
  <c r="O36" i="6"/>
  <c r="O74" i="6"/>
  <c r="O10" i="6"/>
  <c r="O56" i="6"/>
  <c r="O16" i="6"/>
  <c r="O67" i="6"/>
  <c r="O150" i="6"/>
  <c r="O48" i="6"/>
  <c r="O262" i="6"/>
  <c r="O89" i="6"/>
  <c r="O192" i="6"/>
  <c r="O178" i="6"/>
  <c r="O3" i="6"/>
  <c r="O127" i="6"/>
  <c r="O268" i="6"/>
  <c r="O140" i="6"/>
  <c r="O132" i="6"/>
  <c r="O211" i="6"/>
  <c r="O141" i="6"/>
  <c r="O223" i="6"/>
  <c r="O79" i="6"/>
  <c r="O274" i="6"/>
  <c r="O243" i="6"/>
  <c r="O224" i="6"/>
  <c r="O33" i="6"/>
  <c r="O11" i="6"/>
  <c r="O210" i="6"/>
  <c r="O155" i="6"/>
  <c r="O88" i="6"/>
  <c r="O5" i="6"/>
  <c r="O145" i="6"/>
  <c r="O153" i="6"/>
  <c r="O110" i="6"/>
  <c r="O65" i="6"/>
  <c r="O218" i="6"/>
  <c r="O107" i="6"/>
  <c r="O77" i="6"/>
  <c r="O82" i="6"/>
  <c r="O166" i="6"/>
  <c r="O87" i="6"/>
  <c r="O185" i="6"/>
  <c r="O167" i="6"/>
  <c r="O144" i="6"/>
  <c r="O263" i="6"/>
  <c r="O279" i="6"/>
  <c r="O50" i="6"/>
  <c r="O138" i="6"/>
  <c r="O76" i="6"/>
  <c r="O121" i="6"/>
  <c r="O278" i="6"/>
  <c r="O129" i="6"/>
  <c r="O209" i="6"/>
  <c r="O256" i="6"/>
  <c r="O42" i="6"/>
  <c r="O156" i="6"/>
  <c r="O196" i="6"/>
  <c r="O222" i="6"/>
  <c r="O78" i="6"/>
  <c r="O270" i="6"/>
  <c r="O193" i="6"/>
  <c r="O59" i="6"/>
  <c r="O146" i="6"/>
  <c r="O71" i="6"/>
  <c r="O83" i="6"/>
  <c r="O238" i="6"/>
  <c r="O181" i="6"/>
  <c r="O169" i="6"/>
  <c r="O195" i="6"/>
  <c r="O250" i="6"/>
  <c r="O55" i="6"/>
  <c r="O147" i="6"/>
  <c r="O186" i="6"/>
  <c r="O102" i="6"/>
  <c r="O113" i="6"/>
  <c r="O207" i="6"/>
  <c r="O191" i="6"/>
  <c r="O28" i="6"/>
  <c r="O161" i="6"/>
  <c r="O7" i="6"/>
  <c r="O159" i="6"/>
  <c r="O239" i="6"/>
  <c r="O35" i="6"/>
  <c r="O37" i="6"/>
  <c r="O208" i="6"/>
  <c r="O230" i="6"/>
  <c r="O151" i="6"/>
  <c r="O20" i="6"/>
  <c r="O84" i="6"/>
  <c r="O92" i="6"/>
  <c r="O259" i="6"/>
  <c r="O125" i="6"/>
  <c r="O205" i="6"/>
  <c r="O203" i="6"/>
  <c r="O234" i="6"/>
  <c r="O73" i="6"/>
  <c r="O72" i="6"/>
  <c r="O122" i="6"/>
  <c r="O64" i="6"/>
  <c r="O31" i="6"/>
  <c r="O160" i="6"/>
  <c r="O188" i="6"/>
  <c r="O198" i="6"/>
  <c r="O252" i="6"/>
  <c r="O98" i="6"/>
  <c r="O261" i="6"/>
  <c r="O184" i="6"/>
  <c r="O264" i="6"/>
  <c r="O165" i="6"/>
  <c r="J2082" i="7"/>
  <c r="J209" i="7"/>
  <c r="J2054" i="7"/>
  <c r="J1083" i="7"/>
  <c r="J189" i="7"/>
  <c r="J1979" i="7"/>
  <c r="J1948" i="7"/>
  <c r="J1937" i="7"/>
  <c r="J1888" i="7"/>
  <c r="J1112" i="7"/>
  <c r="J199" i="7"/>
  <c r="J2000" i="7"/>
  <c r="F174" i="6"/>
  <c r="O174" i="6"/>
  <c r="I70" i="6"/>
  <c r="O70" i="6"/>
  <c r="F47" i="6"/>
  <c r="O47" i="6"/>
  <c r="F214" i="6"/>
  <c r="O214" i="6"/>
  <c r="F54" i="6"/>
  <c r="O54" i="6"/>
  <c r="F15" i="6"/>
  <c r="O15" i="6"/>
  <c r="F217" i="6"/>
  <c r="O217" i="6"/>
  <c r="I118" i="6"/>
  <c r="O118" i="6"/>
  <c r="F12" i="6"/>
  <c r="O12" i="6"/>
  <c r="F103" i="6"/>
  <c r="O103" i="6"/>
  <c r="H215" i="6"/>
  <c r="O215" i="6"/>
  <c r="I260" i="6"/>
  <c r="O260" i="6"/>
  <c r="F13" i="6"/>
  <c r="O13" i="6"/>
  <c r="K173" i="6"/>
  <c r="O173" i="6"/>
  <c r="F213" i="6"/>
  <c r="O213" i="6"/>
  <c r="I75" i="6"/>
  <c r="O75" i="6"/>
  <c r="F80" i="6"/>
  <c r="O80" i="6"/>
  <c r="I90" i="6"/>
  <c r="O90" i="6"/>
  <c r="F272" i="6"/>
  <c r="O272" i="6"/>
  <c r="F229" i="6"/>
  <c r="O229" i="6"/>
  <c r="F120" i="6"/>
  <c r="O120" i="6"/>
  <c r="F34" i="6"/>
  <c r="O34" i="6"/>
  <c r="F235" i="6"/>
  <c r="O235" i="6"/>
  <c r="I40" i="6"/>
  <c r="O40" i="6"/>
  <c r="E106" i="6"/>
  <c r="O106" i="6"/>
  <c r="F244" i="6"/>
  <c r="O244" i="6"/>
  <c r="F251" i="6"/>
  <c r="O251" i="6"/>
  <c r="J206" i="6"/>
  <c r="O206" i="6"/>
  <c r="G249" i="6"/>
  <c r="O249" i="6"/>
  <c r="F172" i="6"/>
  <c r="O172" i="6"/>
  <c r="J117" i="6"/>
  <c r="O117" i="6"/>
  <c r="G199" i="6"/>
  <c r="O199" i="6"/>
  <c r="G100" i="6"/>
  <c r="O100" i="6"/>
  <c r="J94" i="6"/>
  <c r="O94" i="6"/>
  <c r="G187" i="6"/>
  <c r="O187" i="6"/>
  <c r="G97" i="6"/>
  <c r="O97" i="6"/>
  <c r="O24" i="6"/>
  <c r="F115" i="6"/>
  <c r="O115" i="6"/>
  <c r="F241" i="6"/>
  <c r="O241" i="6"/>
  <c r="F197" i="6"/>
  <c r="O197" i="6"/>
  <c r="F231" i="6"/>
  <c r="O231" i="6"/>
  <c r="F26" i="6"/>
  <c r="O26" i="6"/>
  <c r="G240" i="6"/>
  <c r="O240" i="6"/>
  <c r="G23" i="6"/>
  <c r="O23" i="6"/>
  <c r="G280" i="6"/>
  <c r="O280" i="6"/>
  <c r="G133" i="6"/>
  <c r="O133" i="6"/>
  <c r="G170" i="6"/>
  <c r="O170" i="6"/>
  <c r="O6" i="6"/>
  <c r="J275" i="6"/>
  <c r="O275" i="6"/>
  <c r="M104" i="6"/>
  <c r="O104" i="6"/>
  <c r="J248" i="6"/>
  <c r="O248" i="6"/>
  <c r="G119" i="6"/>
  <c r="O119" i="6"/>
  <c r="G39" i="6"/>
  <c r="O39" i="6"/>
  <c r="O61" i="6"/>
  <c r="J130" i="6"/>
  <c r="O130" i="6"/>
  <c r="G202" i="6"/>
  <c r="O202" i="6"/>
  <c r="G163" i="6"/>
  <c r="O163" i="6"/>
  <c r="O135" i="6"/>
  <c r="J66" i="6"/>
  <c r="O66" i="6"/>
  <c r="G219" i="6"/>
  <c r="O219" i="6"/>
  <c r="O2" i="6"/>
  <c r="E68" i="6"/>
  <c r="O68" i="6"/>
  <c r="O46" i="6"/>
  <c r="B277" i="6"/>
  <c r="O277" i="6"/>
  <c r="B194" i="6"/>
  <c r="O194" i="6"/>
  <c r="B136" i="6"/>
  <c r="O136" i="6"/>
  <c r="B91" i="6"/>
  <c r="O91" i="6"/>
  <c r="B142" i="6"/>
  <c r="O142" i="6"/>
  <c r="E17" i="6"/>
  <c r="O17" i="6"/>
  <c r="B93" i="6"/>
  <c r="O93" i="6"/>
  <c r="O62" i="6"/>
  <c r="O128" i="6"/>
  <c r="O19" i="6"/>
  <c r="O176" i="6"/>
  <c r="O123" i="6"/>
  <c r="O41" i="6"/>
  <c r="O255" i="6"/>
  <c r="O60" i="6"/>
  <c r="Z60" i="6" s="1"/>
  <c r="O180" i="6"/>
  <c r="Z180" i="6" s="1"/>
  <c r="O152" i="6"/>
  <c r="O269" i="6"/>
  <c r="Z269" i="6" s="1"/>
  <c r="O29" i="6"/>
  <c r="Z29" i="6" s="1"/>
  <c r="O228" i="6"/>
  <c r="Z228" i="6" s="1"/>
  <c r="O69" i="6"/>
  <c r="O245" i="6"/>
  <c r="O108" i="6"/>
  <c r="Z108" i="6" s="1"/>
  <c r="O45" i="6"/>
  <c r="Z45" i="6" s="1"/>
  <c r="O143" i="6"/>
  <c r="O63" i="6"/>
  <c r="Z63" i="6" s="1"/>
  <c r="O276" i="6"/>
  <c r="Z276" i="6" s="1"/>
  <c r="O57" i="6"/>
  <c r="O221" i="6"/>
  <c r="O21" i="6"/>
  <c r="Z21" i="6" s="1"/>
  <c r="O44" i="6"/>
  <c r="Z44" i="6" s="1"/>
  <c r="O8" i="6"/>
  <c r="Z8" i="6" s="1"/>
  <c r="O242" i="6"/>
  <c r="O258" i="6"/>
  <c r="Z258" i="6" s="1"/>
  <c r="O201" i="6"/>
  <c r="Z201" i="6" s="1"/>
  <c r="O85" i="6"/>
  <c r="O271" i="6"/>
  <c r="O131" i="6"/>
  <c r="O18" i="6"/>
  <c r="O4" i="6"/>
  <c r="O109" i="6"/>
  <c r="O14" i="6"/>
  <c r="O220" i="6"/>
  <c r="O175" i="6"/>
  <c r="O27" i="6"/>
  <c r="O204" i="6"/>
  <c r="O265" i="6"/>
  <c r="O254" i="6"/>
  <c r="O183" i="6"/>
  <c r="O124" i="6"/>
  <c r="O134" i="6"/>
  <c r="Z134" i="6" s="1"/>
  <c r="O111" i="6"/>
  <c r="O273" i="6"/>
  <c r="O105" i="6"/>
  <c r="O126" i="6"/>
  <c r="O189" i="6"/>
  <c r="O168" i="6"/>
  <c r="B111" i="6"/>
  <c r="B217" i="6"/>
  <c r="B228" i="6"/>
  <c r="F104" i="6"/>
  <c r="F119" i="6"/>
  <c r="F61" i="6"/>
  <c r="F202" i="6"/>
  <c r="F135" i="6"/>
  <c r="F85" i="6"/>
  <c r="F131" i="6"/>
  <c r="F4" i="6"/>
  <c r="F14" i="6"/>
  <c r="F175" i="6"/>
  <c r="F204" i="6"/>
  <c r="F254" i="6"/>
  <c r="F124" i="6"/>
  <c r="F111" i="6"/>
  <c r="F105" i="6"/>
  <c r="F189" i="6"/>
  <c r="G104" i="6"/>
  <c r="G61" i="6"/>
  <c r="G135" i="6"/>
  <c r="G131" i="6"/>
  <c r="G105" i="6"/>
  <c r="H180" i="6"/>
  <c r="H45" i="6"/>
  <c r="H21" i="6"/>
  <c r="I248" i="6"/>
  <c r="I66" i="6"/>
  <c r="I220" i="6"/>
  <c r="I134" i="6"/>
  <c r="J109" i="6"/>
  <c r="K180" i="6"/>
  <c r="M131" i="6"/>
  <c r="B12" i="6"/>
  <c r="B245" i="6"/>
  <c r="F106" i="6"/>
  <c r="F118" i="6"/>
  <c r="F260" i="6"/>
  <c r="F173" i="6"/>
  <c r="F75" i="6"/>
  <c r="F152" i="6"/>
  <c r="F69" i="6"/>
  <c r="F143" i="6"/>
  <c r="F221" i="6"/>
  <c r="F242" i="6"/>
  <c r="G172" i="6"/>
  <c r="G248" i="6"/>
  <c r="G130" i="6"/>
  <c r="G66" i="6"/>
  <c r="G18" i="6"/>
  <c r="G220" i="6"/>
  <c r="G265" i="6"/>
  <c r="G134" i="6"/>
  <c r="G126" i="6"/>
  <c r="H217" i="6"/>
  <c r="H13" i="6"/>
  <c r="H269" i="6"/>
  <c r="H8" i="6"/>
  <c r="J39" i="6"/>
  <c r="J27" i="6"/>
  <c r="K245" i="6"/>
  <c r="B134" i="6"/>
  <c r="B273" i="6"/>
  <c r="B126" i="6"/>
  <c r="B213" i="6"/>
  <c r="B57" i="6"/>
  <c r="F240" i="6"/>
  <c r="F248" i="6"/>
  <c r="F39" i="6"/>
  <c r="F130" i="6"/>
  <c r="F163" i="6"/>
  <c r="F66" i="6"/>
  <c r="F271" i="6"/>
  <c r="F18" i="6"/>
  <c r="F109" i="6"/>
  <c r="F220" i="6"/>
  <c r="F27" i="6"/>
  <c r="F265" i="6"/>
  <c r="F183" i="6"/>
  <c r="F273" i="6"/>
  <c r="F126" i="6"/>
  <c r="F168" i="6"/>
  <c r="G175" i="6"/>
  <c r="H12" i="6"/>
  <c r="H213" i="6"/>
  <c r="H228" i="6"/>
  <c r="H63" i="6"/>
  <c r="H258" i="6"/>
  <c r="I130" i="6"/>
  <c r="I18" i="6"/>
  <c r="I265" i="6"/>
  <c r="J163" i="6"/>
  <c r="J183" i="6"/>
  <c r="B24" i="6"/>
  <c r="B255" i="6"/>
  <c r="F70" i="6"/>
  <c r="F215" i="6"/>
  <c r="F255" i="6"/>
  <c r="F245" i="6"/>
  <c r="F57" i="6"/>
  <c r="G26" i="6"/>
  <c r="G6" i="6"/>
  <c r="G271" i="6"/>
  <c r="G168" i="6"/>
  <c r="J271" i="6"/>
  <c r="E58" i="6"/>
  <c r="M58" i="6"/>
  <c r="K58" i="6"/>
  <c r="I58" i="6"/>
  <c r="J58" i="6"/>
  <c r="F58" i="6"/>
  <c r="G58" i="6"/>
  <c r="H58" i="6"/>
  <c r="M212" i="6"/>
  <c r="K212" i="6"/>
  <c r="J212" i="6"/>
  <c r="I212" i="6"/>
  <c r="F212" i="6"/>
  <c r="G212" i="6"/>
  <c r="M95" i="6"/>
  <c r="K95" i="6"/>
  <c r="J95" i="6"/>
  <c r="I95" i="6"/>
  <c r="F95" i="6"/>
  <c r="E95" i="6"/>
  <c r="G95" i="6"/>
  <c r="E157" i="6"/>
  <c r="M157" i="6"/>
  <c r="H157" i="6"/>
  <c r="K157" i="6"/>
  <c r="I157" i="6"/>
  <c r="J157" i="6"/>
  <c r="F157" i="6"/>
  <c r="G157" i="6"/>
  <c r="E22" i="6"/>
  <c r="M22" i="6"/>
  <c r="J22" i="6"/>
  <c r="H22" i="6"/>
  <c r="I22" i="6"/>
  <c r="F22" i="6"/>
  <c r="K22" i="6"/>
  <c r="G22" i="6"/>
  <c r="E2" i="6"/>
  <c r="I241" i="6"/>
  <c r="M33" i="6"/>
  <c r="J33" i="6"/>
  <c r="I33" i="6"/>
  <c r="K33" i="6"/>
  <c r="F33" i="6"/>
  <c r="G33" i="6"/>
  <c r="H33" i="6"/>
  <c r="E11" i="6"/>
  <c r="M11" i="6"/>
  <c r="K11" i="6"/>
  <c r="J11" i="6"/>
  <c r="I11" i="6"/>
  <c r="F11" i="6"/>
  <c r="G11" i="6"/>
  <c r="H11" i="6"/>
  <c r="E210" i="6"/>
  <c r="M210" i="6"/>
  <c r="K210" i="6"/>
  <c r="J210" i="6"/>
  <c r="I210" i="6"/>
  <c r="F210" i="6"/>
  <c r="G210" i="6"/>
  <c r="H210" i="6"/>
  <c r="E155" i="6"/>
  <c r="M155" i="6"/>
  <c r="J155" i="6"/>
  <c r="K155" i="6"/>
  <c r="I155" i="6"/>
  <c r="F155" i="6"/>
  <c r="G155" i="6"/>
  <c r="H155" i="6"/>
  <c r="E88" i="6"/>
  <c r="M88" i="6"/>
  <c r="J88" i="6"/>
  <c r="I88" i="6"/>
  <c r="F88" i="6"/>
  <c r="K88" i="6"/>
  <c r="G88" i="6"/>
  <c r="H88" i="6"/>
  <c r="E5" i="6"/>
  <c r="M5" i="6"/>
  <c r="K5" i="6"/>
  <c r="J5" i="6"/>
  <c r="I5" i="6"/>
  <c r="F5" i="6"/>
  <c r="G5" i="6"/>
  <c r="H5" i="6"/>
  <c r="E145" i="6"/>
  <c r="M145" i="6"/>
  <c r="K145" i="6"/>
  <c r="J145" i="6"/>
  <c r="I145" i="6"/>
  <c r="F145" i="6"/>
  <c r="G145" i="6"/>
  <c r="H145" i="6"/>
  <c r="E153" i="6"/>
  <c r="M153" i="6"/>
  <c r="J153" i="6"/>
  <c r="I153" i="6"/>
  <c r="F153" i="6"/>
  <c r="G153" i="6"/>
  <c r="K153" i="6"/>
  <c r="H153" i="6"/>
  <c r="E110" i="6"/>
  <c r="M110" i="6"/>
  <c r="J110" i="6"/>
  <c r="I110" i="6"/>
  <c r="K110" i="6"/>
  <c r="F110" i="6"/>
  <c r="G110" i="6"/>
  <c r="H110" i="6"/>
  <c r="E65" i="6"/>
  <c r="M65" i="6"/>
  <c r="K65" i="6"/>
  <c r="J65" i="6"/>
  <c r="I65" i="6"/>
  <c r="F65" i="6"/>
  <c r="G65" i="6"/>
  <c r="H65" i="6"/>
  <c r="E218" i="6"/>
  <c r="M218" i="6"/>
  <c r="AD217" i="6" s="1"/>
  <c r="K218" i="6"/>
  <c r="J218" i="6"/>
  <c r="I218" i="6"/>
  <c r="F218" i="6"/>
  <c r="H218" i="6"/>
  <c r="G218" i="6"/>
  <c r="M107" i="6"/>
  <c r="J107" i="6"/>
  <c r="K107" i="6"/>
  <c r="I107" i="6"/>
  <c r="F107" i="6"/>
  <c r="G107" i="6"/>
  <c r="E77" i="6"/>
  <c r="M77" i="6"/>
  <c r="J77" i="6"/>
  <c r="I77" i="6"/>
  <c r="F77" i="6"/>
  <c r="H77" i="6"/>
  <c r="G77" i="6"/>
  <c r="K77" i="6"/>
  <c r="E82" i="6"/>
  <c r="M82" i="6"/>
  <c r="K82" i="6"/>
  <c r="J82" i="6"/>
  <c r="I82" i="6"/>
  <c r="F82" i="6"/>
  <c r="G82" i="6"/>
  <c r="H82" i="6"/>
  <c r="E166" i="6"/>
  <c r="M166" i="6"/>
  <c r="AD165" i="6" s="1"/>
  <c r="K166" i="6"/>
  <c r="J166" i="6"/>
  <c r="I166" i="6"/>
  <c r="F166" i="6"/>
  <c r="H166" i="6"/>
  <c r="G166" i="6"/>
  <c r="E87" i="6"/>
  <c r="M87" i="6"/>
  <c r="J87" i="6"/>
  <c r="I87" i="6"/>
  <c r="K87" i="6"/>
  <c r="F87" i="6"/>
  <c r="G87" i="6"/>
  <c r="E185" i="6"/>
  <c r="M185" i="6"/>
  <c r="J185" i="6"/>
  <c r="I185" i="6"/>
  <c r="K185" i="6"/>
  <c r="F185" i="6"/>
  <c r="H185" i="6"/>
  <c r="G185" i="6"/>
  <c r="E167" i="6"/>
  <c r="M167" i="6"/>
  <c r="K167" i="6"/>
  <c r="J167" i="6"/>
  <c r="I167" i="6"/>
  <c r="F167" i="6"/>
  <c r="G167" i="6"/>
  <c r="H167" i="6"/>
  <c r="E144" i="6"/>
  <c r="M144" i="6"/>
  <c r="K144" i="6"/>
  <c r="J144" i="6"/>
  <c r="I144" i="6"/>
  <c r="F144" i="6"/>
  <c r="H144" i="6"/>
  <c r="G144" i="6"/>
  <c r="E263" i="6"/>
  <c r="M263" i="6"/>
  <c r="J263" i="6"/>
  <c r="K263" i="6"/>
  <c r="I263" i="6"/>
  <c r="F263" i="6"/>
  <c r="G263" i="6"/>
  <c r="E279" i="6"/>
  <c r="M279" i="6"/>
  <c r="AD278" i="6" s="1"/>
  <c r="J279" i="6"/>
  <c r="I279" i="6"/>
  <c r="F279" i="6"/>
  <c r="K279" i="6"/>
  <c r="H279" i="6"/>
  <c r="G279" i="6"/>
  <c r="E50" i="6"/>
  <c r="M50" i="6"/>
  <c r="K50" i="6"/>
  <c r="J50" i="6"/>
  <c r="I50" i="6"/>
  <c r="F50" i="6"/>
  <c r="G50" i="6"/>
  <c r="H50" i="6"/>
  <c r="E138" i="6"/>
  <c r="M138" i="6"/>
  <c r="AD137" i="6" s="1"/>
  <c r="K138" i="6"/>
  <c r="J138" i="6"/>
  <c r="I138" i="6"/>
  <c r="F138" i="6"/>
  <c r="H138" i="6"/>
  <c r="G138" i="6"/>
  <c r="E176" i="6"/>
  <c r="M176" i="6"/>
  <c r="J176" i="6"/>
  <c r="I176" i="6"/>
  <c r="F176" i="6"/>
  <c r="G176" i="6"/>
  <c r="K176" i="6"/>
  <c r="E76" i="6"/>
  <c r="M76" i="6"/>
  <c r="J76" i="6"/>
  <c r="I76" i="6"/>
  <c r="K76" i="6"/>
  <c r="F76" i="6"/>
  <c r="H76" i="6"/>
  <c r="G76" i="6"/>
  <c r="E121" i="6"/>
  <c r="M121" i="6"/>
  <c r="K121" i="6"/>
  <c r="I121" i="6"/>
  <c r="J121" i="6"/>
  <c r="F121" i="6"/>
  <c r="G121" i="6"/>
  <c r="H121" i="6"/>
  <c r="E278" i="6"/>
  <c r="M278" i="6"/>
  <c r="I278" i="6"/>
  <c r="K278" i="6"/>
  <c r="J278" i="6"/>
  <c r="F278" i="6"/>
  <c r="H278" i="6"/>
  <c r="G278" i="6"/>
  <c r="B129" i="6"/>
  <c r="M129" i="6"/>
  <c r="I129" i="6"/>
  <c r="J129" i="6"/>
  <c r="K129" i="6"/>
  <c r="F129" i="6"/>
  <c r="G129" i="6"/>
  <c r="E209" i="6"/>
  <c r="M209" i="6"/>
  <c r="I209" i="6"/>
  <c r="J209" i="6"/>
  <c r="F209" i="6"/>
  <c r="H209" i="6"/>
  <c r="G209" i="6"/>
  <c r="K209" i="6"/>
  <c r="M256" i="6"/>
  <c r="K256" i="6"/>
  <c r="I256" i="6"/>
  <c r="J256" i="6"/>
  <c r="F256" i="6"/>
  <c r="G256" i="6"/>
  <c r="H256" i="6"/>
  <c r="B42" i="6"/>
  <c r="M42" i="6"/>
  <c r="AD41" i="6" s="1"/>
  <c r="I42" i="6"/>
  <c r="K42" i="6"/>
  <c r="J42" i="6"/>
  <c r="F42" i="6"/>
  <c r="H42" i="6"/>
  <c r="G42" i="6"/>
  <c r="M156" i="6"/>
  <c r="I156" i="6"/>
  <c r="J156" i="6"/>
  <c r="K156" i="6"/>
  <c r="F156" i="6"/>
  <c r="G156" i="6"/>
  <c r="B196" i="6"/>
  <c r="M196" i="6"/>
  <c r="I196" i="6"/>
  <c r="J196" i="6"/>
  <c r="K196" i="6"/>
  <c r="F196" i="6"/>
  <c r="H196" i="6"/>
  <c r="G196" i="6"/>
  <c r="M222" i="6"/>
  <c r="K222" i="6"/>
  <c r="I222" i="6"/>
  <c r="J222" i="6"/>
  <c r="F222" i="6"/>
  <c r="G222" i="6"/>
  <c r="H222" i="6"/>
  <c r="M78" i="6"/>
  <c r="I78" i="6"/>
  <c r="K78" i="6"/>
  <c r="J78" i="6"/>
  <c r="F78" i="6"/>
  <c r="H78" i="6"/>
  <c r="G78" i="6"/>
  <c r="M270" i="6"/>
  <c r="AD269" i="6" s="1"/>
  <c r="I270" i="6"/>
  <c r="J270" i="6"/>
  <c r="K270" i="6"/>
  <c r="F270" i="6"/>
  <c r="G270" i="6"/>
  <c r="M193" i="6"/>
  <c r="I193" i="6"/>
  <c r="J193" i="6"/>
  <c r="F193" i="6"/>
  <c r="K193" i="6"/>
  <c r="H193" i="6"/>
  <c r="G193" i="6"/>
  <c r="M59" i="6"/>
  <c r="K59" i="6"/>
  <c r="I59" i="6"/>
  <c r="J59" i="6"/>
  <c r="F59" i="6"/>
  <c r="G59" i="6"/>
  <c r="H59" i="6"/>
  <c r="M146" i="6"/>
  <c r="I146" i="6"/>
  <c r="K146" i="6"/>
  <c r="J146" i="6"/>
  <c r="F146" i="6"/>
  <c r="H146" i="6"/>
  <c r="G146" i="6"/>
  <c r="M71" i="6"/>
  <c r="I71" i="6"/>
  <c r="J71" i="6"/>
  <c r="F71" i="6"/>
  <c r="G71" i="6"/>
  <c r="K71" i="6"/>
  <c r="M83" i="6"/>
  <c r="I83" i="6"/>
  <c r="J83" i="6"/>
  <c r="K83" i="6"/>
  <c r="F83" i="6"/>
  <c r="H83" i="6"/>
  <c r="G83" i="6"/>
  <c r="M238" i="6"/>
  <c r="K238" i="6"/>
  <c r="I238" i="6"/>
  <c r="J238" i="6"/>
  <c r="F238" i="6"/>
  <c r="G238" i="6"/>
  <c r="H238" i="6"/>
  <c r="M181" i="6"/>
  <c r="I181" i="6"/>
  <c r="K181" i="6"/>
  <c r="J181" i="6"/>
  <c r="F181" i="6"/>
  <c r="H181" i="6"/>
  <c r="G181" i="6"/>
  <c r="M123" i="6"/>
  <c r="I123" i="6"/>
  <c r="J123" i="6"/>
  <c r="K123" i="6"/>
  <c r="F123" i="6"/>
  <c r="G123" i="6"/>
  <c r="M169" i="6"/>
  <c r="I169" i="6"/>
  <c r="J169" i="6"/>
  <c r="F169" i="6"/>
  <c r="H169" i="6"/>
  <c r="G169" i="6"/>
  <c r="K169" i="6"/>
  <c r="M195" i="6"/>
  <c r="K195" i="6"/>
  <c r="I195" i="6"/>
  <c r="J195" i="6"/>
  <c r="F195" i="6"/>
  <c r="G195" i="6"/>
  <c r="H195" i="6"/>
  <c r="M250" i="6"/>
  <c r="I250" i="6"/>
  <c r="K250" i="6"/>
  <c r="J250" i="6"/>
  <c r="F250" i="6"/>
  <c r="H250" i="6"/>
  <c r="G250" i="6"/>
  <c r="M55" i="6"/>
  <c r="I55" i="6"/>
  <c r="J55" i="6"/>
  <c r="K55" i="6"/>
  <c r="F55" i="6"/>
  <c r="G55" i="6"/>
  <c r="M147" i="6"/>
  <c r="I147" i="6"/>
  <c r="J147" i="6"/>
  <c r="K147" i="6"/>
  <c r="F147" i="6"/>
  <c r="H147" i="6"/>
  <c r="G147" i="6"/>
  <c r="M186" i="6"/>
  <c r="K186" i="6"/>
  <c r="I186" i="6"/>
  <c r="J186" i="6"/>
  <c r="F186" i="6"/>
  <c r="G186" i="6"/>
  <c r="H186" i="6"/>
  <c r="M102" i="6"/>
  <c r="I102" i="6"/>
  <c r="K102" i="6"/>
  <c r="J102" i="6"/>
  <c r="F102" i="6"/>
  <c r="H102" i="6"/>
  <c r="G102" i="6"/>
  <c r="M113" i="6"/>
  <c r="I113" i="6"/>
  <c r="J113" i="6"/>
  <c r="K113" i="6"/>
  <c r="F113" i="6"/>
  <c r="G113" i="6"/>
  <c r="M207" i="6"/>
  <c r="I207" i="6"/>
  <c r="J207" i="6"/>
  <c r="F207" i="6"/>
  <c r="K207" i="6"/>
  <c r="H207" i="6"/>
  <c r="G207" i="6"/>
  <c r="M191" i="6"/>
  <c r="AD190" i="6" s="1"/>
  <c r="K191" i="6"/>
  <c r="I191" i="6"/>
  <c r="J191" i="6"/>
  <c r="F191" i="6"/>
  <c r="G191" i="6"/>
  <c r="H191" i="6"/>
  <c r="M28" i="6"/>
  <c r="I28" i="6"/>
  <c r="K28" i="6"/>
  <c r="J28" i="6"/>
  <c r="F28" i="6"/>
  <c r="H28" i="6"/>
  <c r="G28" i="6"/>
  <c r="K161" i="6"/>
  <c r="M161" i="6"/>
  <c r="I161" i="6"/>
  <c r="J161" i="6"/>
  <c r="F161" i="6"/>
  <c r="G161" i="6"/>
  <c r="E7" i="6"/>
  <c r="K7" i="6"/>
  <c r="M7" i="6"/>
  <c r="I7" i="6"/>
  <c r="J7" i="6"/>
  <c r="F7" i="6"/>
  <c r="H7" i="6"/>
  <c r="G7" i="6"/>
  <c r="K159" i="6"/>
  <c r="M159" i="6"/>
  <c r="AD168" i="6" s="1"/>
  <c r="I159" i="6"/>
  <c r="J159" i="6"/>
  <c r="F159" i="6"/>
  <c r="G159" i="6"/>
  <c r="H159" i="6"/>
  <c r="K239" i="6"/>
  <c r="M239" i="6"/>
  <c r="I239" i="6"/>
  <c r="J239" i="6"/>
  <c r="F239" i="6"/>
  <c r="H239" i="6"/>
  <c r="G239" i="6"/>
  <c r="K41" i="6"/>
  <c r="M41" i="6"/>
  <c r="I41" i="6"/>
  <c r="J41" i="6"/>
  <c r="F41" i="6"/>
  <c r="G41" i="6"/>
  <c r="K35" i="6"/>
  <c r="M35" i="6"/>
  <c r="I35" i="6"/>
  <c r="J35" i="6"/>
  <c r="F35" i="6"/>
  <c r="H35" i="6"/>
  <c r="G35" i="6"/>
  <c r="K37" i="6"/>
  <c r="M37" i="6"/>
  <c r="I37" i="6"/>
  <c r="J37" i="6"/>
  <c r="F37" i="6"/>
  <c r="G37" i="6"/>
  <c r="H37" i="6"/>
  <c r="K208" i="6"/>
  <c r="M208" i="6"/>
  <c r="I208" i="6"/>
  <c r="J208" i="6"/>
  <c r="F208" i="6"/>
  <c r="H208" i="6"/>
  <c r="G208" i="6"/>
  <c r="K230" i="6"/>
  <c r="M230" i="6"/>
  <c r="I230" i="6"/>
  <c r="F230" i="6"/>
  <c r="J230" i="6"/>
  <c r="G230" i="6"/>
  <c r="K151" i="6"/>
  <c r="M151" i="6"/>
  <c r="J151" i="6"/>
  <c r="I151" i="6"/>
  <c r="F151" i="6"/>
  <c r="H151" i="6"/>
  <c r="G151" i="6"/>
  <c r="K20" i="6"/>
  <c r="M20" i="6"/>
  <c r="AD112" i="6" s="1"/>
  <c r="I20" i="6"/>
  <c r="J20" i="6"/>
  <c r="F20" i="6"/>
  <c r="G20" i="6"/>
  <c r="H20" i="6"/>
  <c r="B84" i="6"/>
  <c r="K84" i="6"/>
  <c r="M84" i="6"/>
  <c r="I84" i="6"/>
  <c r="F84" i="6"/>
  <c r="H84" i="6"/>
  <c r="G84" i="6"/>
  <c r="J84" i="6"/>
  <c r="K92" i="6"/>
  <c r="M92" i="6"/>
  <c r="I92" i="6"/>
  <c r="J92" i="6"/>
  <c r="F92" i="6"/>
  <c r="G92" i="6"/>
  <c r="K259" i="6"/>
  <c r="M259" i="6"/>
  <c r="J259" i="6"/>
  <c r="I259" i="6"/>
  <c r="F259" i="6"/>
  <c r="H259" i="6"/>
  <c r="G259" i="6"/>
  <c r="K125" i="6"/>
  <c r="M125" i="6"/>
  <c r="I125" i="6"/>
  <c r="J125" i="6"/>
  <c r="F125" i="6"/>
  <c r="G125" i="6"/>
  <c r="H125" i="6"/>
  <c r="B40" i="6"/>
  <c r="F40" i="6"/>
  <c r="H107" i="6"/>
  <c r="H129" i="6"/>
  <c r="H71" i="6"/>
  <c r="H161" i="6"/>
  <c r="M99" i="6"/>
  <c r="K99" i="6"/>
  <c r="I99" i="6"/>
  <c r="E99" i="6"/>
  <c r="F99" i="6"/>
  <c r="J99" i="6"/>
  <c r="G99" i="6"/>
  <c r="H99" i="6"/>
  <c r="M56" i="6"/>
  <c r="AD54" i="6" s="1"/>
  <c r="K56" i="6"/>
  <c r="J56" i="6"/>
  <c r="I56" i="6"/>
  <c r="F56" i="6"/>
  <c r="G56" i="6"/>
  <c r="E267" i="6"/>
  <c r="M267" i="6"/>
  <c r="I267" i="6"/>
  <c r="J267" i="6"/>
  <c r="F267" i="6"/>
  <c r="G267" i="6"/>
  <c r="K267" i="6"/>
  <c r="H267" i="6"/>
  <c r="M226" i="6"/>
  <c r="J226" i="6"/>
  <c r="H226" i="6"/>
  <c r="I226" i="6"/>
  <c r="K226" i="6"/>
  <c r="E226" i="6"/>
  <c r="F226" i="6"/>
  <c r="G226" i="6"/>
  <c r="M19" i="6"/>
  <c r="AD144" i="6" s="1"/>
  <c r="K19" i="6"/>
  <c r="H19" i="6"/>
  <c r="I19" i="6"/>
  <c r="F19" i="6"/>
  <c r="G19" i="6"/>
  <c r="J19" i="6"/>
  <c r="E67" i="6"/>
  <c r="M67" i="6"/>
  <c r="K67" i="6"/>
  <c r="J67" i="6"/>
  <c r="H67" i="6"/>
  <c r="I67" i="6"/>
  <c r="F67" i="6"/>
  <c r="G67" i="6"/>
  <c r="E81" i="6"/>
  <c r="M81" i="6"/>
  <c r="H81" i="6"/>
  <c r="K81" i="6"/>
  <c r="I81" i="6"/>
  <c r="J81" i="6"/>
  <c r="F81" i="6"/>
  <c r="G81" i="6"/>
  <c r="M150" i="6"/>
  <c r="K150" i="6"/>
  <c r="H150" i="6"/>
  <c r="I150" i="6"/>
  <c r="F150" i="6"/>
  <c r="G150" i="6"/>
  <c r="J150" i="6"/>
  <c r="M200" i="6"/>
  <c r="K200" i="6"/>
  <c r="J200" i="6"/>
  <c r="H200" i="6"/>
  <c r="I200" i="6"/>
  <c r="F200" i="6"/>
  <c r="G200" i="6"/>
  <c r="M225" i="6"/>
  <c r="K225" i="6"/>
  <c r="J225" i="6"/>
  <c r="H225" i="6"/>
  <c r="I225" i="6"/>
  <c r="F225" i="6"/>
  <c r="G225" i="6"/>
  <c r="M154" i="6"/>
  <c r="AD154" i="6" s="1"/>
  <c r="I154" i="6"/>
  <c r="J154" i="6"/>
  <c r="H154" i="6"/>
  <c r="K154" i="6"/>
  <c r="F154" i="6"/>
  <c r="E154" i="6"/>
  <c r="G154" i="6"/>
  <c r="M48" i="6"/>
  <c r="AD109" i="6" s="1"/>
  <c r="K48" i="6"/>
  <c r="I48" i="6"/>
  <c r="J48" i="6"/>
  <c r="H48" i="6"/>
  <c r="F48" i="6"/>
  <c r="G48" i="6"/>
  <c r="B148" i="6"/>
  <c r="M148" i="6"/>
  <c r="I148" i="6"/>
  <c r="K148" i="6"/>
  <c r="J148" i="6"/>
  <c r="H148" i="6"/>
  <c r="F148" i="6"/>
  <c r="G148" i="6"/>
  <c r="E141" i="6"/>
  <c r="M141" i="6"/>
  <c r="K141" i="6"/>
  <c r="I141" i="6"/>
  <c r="J141" i="6"/>
  <c r="H141" i="6"/>
  <c r="F141" i="6"/>
  <c r="G141" i="6"/>
  <c r="E162" i="6"/>
  <c r="M162" i="6"/>
  <c r="I162" i="6"/>
  <c r="J162" i="6"/>
  <c r="H162" i="6"/>
  <c r="F162" i="6"/>
  <c r="K162" i="6"/>
  <c r="G162" i="6"/>
  <c r="B164" i="6"/>
  <c r="M164" i="6"/>
  <c r="K164" i="6"/>
  <c r="I164" i="6"/>
  <c r="J164" i="6"/>
  <c r="H164" i="6"/>
  <c r="F164" i="6"/>
  <c r="E164" i="6"/>
  <c r="G164" i="6"/>
  <c r="B246" i="6"/>
  <c r="M246" i="6"/>
  <c r="I246" i="6"/>
  <c r="K246" i="6"/>
  <c r="J246" i="6"/>
  <c r="H246" i="6"/>
  <c r="E246" i="6"/>
  <c r="F246" i="6"/>
  <c r="G246" i="6"/>
  <c r="B62" i="6"/>
  <c r="M62" i="6"/>
  <c r="K62" i="6"/>
  <c r="I62" i="6"/>
  <c r="J62" i="6"/>
  <c r="H62" i="6"/>
  <c r="F62" i="6"/>
  <c r="G62" i="6"/>
  <c r="B149" i="6"/>
  <c r="M149" i="6"/>
  <c r="I149" i="6"/>
  <c r="J149" i="6"/>
  <c r="H149" i="6"/>
  <c r="K149" i="6"/>
  <c r="F149" i="6"/>
  <c r="G149" i="6"/>
  <c r="B89" i="6"/>
  <c r="M89" i="6"/>
  <c r="K89" i="6"/>
  <c r="I89" i="6"/>
  <c r="J89" i="6"/>
  <c r="H89" i="6"/>
  <c r="F89" i="6"/>
  <c r="G89" i="6"/>
  <c r="E49" i="6"/>
  <c r="M49" i="6"/>
  <c r="I49" i="6"/>
  <c r="J49" i="6"/>
  <c r="H49" i="6"/>
  <c r="F49" i="6"/>
  <c r="K49" i="6"/>
  <c r="G49" i="6"/>
  <c r="E212" i="6"/>
  <c r="H95" i="6"/>
  <c r="E174" i="6"/>
  <c r="M174" i="6"/>
  <c r="K174" i="6"/>
  <c r="J174" i="6"/>
  <c r="I174" i="6"/>
  <c r="G174" i="6"/>
  <c r="H174" i="6"/>
  <c r="B174" i="6"/>
  <c r="M205" i="6"/>
  <c r="J205" i="6"/>
  <c r="K205" i="6"/>
  <c r="G205" i="6"/>
  <c r="I205" i="6"/>
  <c r="H205" i="6"/>
  <c r="E205" i="6"/>
  <c r="E70" i="6"/>
  <c r="M70" i="6"/>
  <c r="J70" i="6"/>
  <c r="G70" i="6"/>
  <c r="H70" i="6"/>
  <c r="B70" i="6"/>
  <c r="K70" i="6"/>
  <c r="L70" i="6" s="1"/>
  <c r="E203" i="6"/>
  <c r="M203" i="6"/>
  <c r="AD209" i="6" s="1"/>
  <c r="K203" i="6"/>
  <c r="J203" i="6"/>
  <c r="G203" i="6"/>
  <c r="I203" i="6"/>
  <c r="H203" i="6"/>
  <c r="E234" i="6"/>
  <c r="M234" i="6"/>
  <c r="J234" i="6"/>
  <c r="K234" i="6"/>
  <c r="G234" i="6"/>
  <c r="B234" i="6"/>
  <c r="H234" i="6"/>
  <c r="I234" i="6"/>
  <c r="E80" i="6"/>
  <c r="M80" i="6"/>
  <c r="J80" i="6"/>
  <c r="K80" i="6"/>
  <c r="G80" i="6"/>
  <c r="I80" i="6"/>
  <c r="H80" i="6"/>
  <c r="E90" i="6"/>
  <c r="M90" i="6"/>
  <c r="J90" i="6"/>
  <c r="K90" i="6"/>
  <c r="L90" i="6" s="1"/>
  <c r="G90" i="6"/>
  <c r="H90" i="6"/>
  <c r="E272" i="6"/>
  <c r="M272" i="6"/>
  <c r="AD224" i="6" s="1"/>
  <c r="K272" i="6"/>
  <c r="J272" i="6"/>
  <c r="G272" i="6"/>
  <c r="I272" i="6"/>
  <c r="H272" i="6"/>
  <c r="E229" i="6"/>
  <c r="M229" i="6"/>
  <c r="AD228" i="6" s="1"/>
  <c r="J229" i="6"/>
  <c r="K229" i="6"/>
  <c r="G229" i="6"/>
  <c r="H229" i="6"/>
  <c r="B229" i="6"/>
  <c r="I229" i="6"/>
  <c r="L229" i="6" s="1"/>
  <c r="E73" i="6"/>
  <c r="M73" i="6"/>
  <c r="J73" i="6"/>
  <c r="K73" i="6"/>
  <c r="G73" i="6"/>
  <c r="I73" i="6"/>
  <c r="H73" i="6"/>
  <c r="E47" i="6"/>
  <c r="M47" i="6"/>
  <c r="J47" i="6"/>
  <c r="G47" i="6"/>
  <c r="K47" i="6"/>
  <c r="B47" i="6"/>
  <c r="H47" i="6"/>
  <c r="E72" i="6"/>
  <c r="M72" i="6"/>
  <c r="K72" i="6"/>
  <c r="J72" i="6"/>
  <c r="H72" i="6"/>
  <c r="G72" i="6"/>
  <c r="I72" i="6"/>
  <c r="L72" i="6" s="1"/>
  <c r="E122" i="6"/>
  <c r="M122" i="6"/>
  <c r="AD75" i="6" s="1"/>
  <c r="J122" i="6"/>
  <c r="K122" i="6"/>
  <c r="G122" i="6"/>
  <c r="B122" i="6"/>
  <c r="I122" i="6"/>
  <c r="H122" i="6"/>
  <c r="E120" i="6"/>
  <c r="M120" i="6"/>
  <c r="J120" i="6"/>
  <c r="H120" i="6"/>
  <c r="G120" i="6"/>
  <c r="I120" i="6"/>
  <c r="K120" i="6"/>
  <c r="E34" i="6"/>
  <c r="M34" i="6"/>
  <c r="AD101" i="6" s="1"/>
  <c r="J34" i="6"/>
  <c r="K34" i="6"/>
  <c r="G34" i="6"/>
  <c r="H34" i="6"/>
  <c r="E64" i="6"/>
  <c r="M64" i="6"/>
  <c r="K64" i="6"/>
  <c r="J64" i="6"/>
  <c r="H64" i="6"/>
  <c r="G64" i="6"/>
  <c r="I64" i="6"/>
  <c r="L64" i="6" s="1"/>
  <c r="E24" i="6"/>
  <c r="M24" i="6"/>
  <c r="J24" i="6"/>
  <c r="K24" i="6"/>
  <c r="G24" i="6"/>
  <c r="I24" i="6"/>
  <c r="H24" i="6"/>
  <c r="M115" i="6"/>
  <c r="AD106" i="6" s="1"/>
  <c r="J115" i="6"/>
  <c r="K115" i="6"/>
  <c r="H115" i="6"/>
  <c r="G115" i="6"/>
  <c r="I115" i="6"/>
  <c r="E115" i="6"/>
  <c r="E241" i="6"/>
  <c r="M241" i="6"/>
  <c r="J241" i="6"/>
  <c r="G241" i="6"/>
  <c r="B241" i="6"/>
  <c r="H241" i="6"/>
  <c r="K241" i="6"/>
  <c r="M31" i="6"/>
  <c r="K31" i="6"/>
  <c r="J31" i="6"/>
  <c r="H31" i="6"/>
  <c r="G31" i="6"/>
  <c r="I31" i="6"/>
  <c r="L31" i="6" s="1"/>
  <c r="M160" i="6"/>
  <c r="AD160" i="6" s="1"/>
  <c r="J160" i="6"/>
  <c r="K160" i="6"/>
  <c r="G160" i="6"/>
  <c r="B160" i="6"/>
  <c r="I160" i="6"/>
  <c r="H160" i="6"/>
  <c r="M235" i="6"/>
  <c r="J235" i="6"/>
  <c r="K235" i="6"/>
  <c r="H235" i="6"/>
  <c r="G235" i="6"/>
  <c r="I235" i="6"/>
  <c r="M40" i="6"/>
  <c r="AD10" i="6" s="1"/>
  <c r="J40" i="6"/>
  <c r="K40" i="6"/>
  <c r="L40" i="6" s="1"/>
  <c r="G40" i="6"/>
  <c r="H40" i="6"/>
  <c r="M188" i="6"/>
  <c r="K188" i="6"/>
  <c r="J188" i="6"/>
  <c r="H188" i="6"/>
  <c r="G188" i="6"/>
  <c r="I188" i="6"/>
  <c r="L188" i="6" s="1"/>
  <c r="M198" i="6"/>
  <c r="J198" i="6"/>
  <c r="K198" i="6"/>
  <c r="G198" i="6"/>
  <c r="B198" i="6"/>
  <c r="I198" i="6"/>
  <c r="H198" i="6"/>
  <c r="B214" i="6"/>
  <c r="M214" i="6"/>
  <c r="J214" i="6"/>
  <c r="K214" i="6"/>
  <c r="H214" i="6"/>
  <c r="G214" i="6"/>
  <c r="I214" i="6"/>
  <c r="M54" i="6"/>
  <c r="J54" i="6"/>
  <c r="I54" i="6"/>
  <c r="G54" i="6"/>
  <c r="K54" i="6"/>
  <c r="B54" i="6"/>
  <c r="H54" i="6"/>
  <c r="B252" i="6"/>
  <c r="M252" i="6"/>
  <c r="K252" i="6"/>
  <c r="J252" i="6"/>
  <c r="H252" i="6"/>
  <c r="G252" i="6"/>
  <c r="M98" i="6"/>
  <c r="J98" i="6"/>
  <c r="K98" i="6"/>
  <c r="I98" i="6"/>
  <c r="G98" i="6"/>
  <c r="B98" i="6"/>
  <c r="H98" i="6"/>
  <c r="B197" i="6"/>
  <c r="M197" i="6"/>
  <c r="J197" i="6"/>
  <c r="H197" i="6"/>
  <c r="G197" i="6"/>
  <c r="I197" i="6"/>
  <c r="K197" i="6"/>
  <c r="E231" i="6"/>
  <c r="M231" i="6"/>
  <c r="J231" i="6"/>
  <c r="K231" i="6"/>
  <c r="I231" i="6"/>
  <c r="G231" i="6"/>
  <c r="H231" i="6"/>
  <c r="M261" i="6"/>
  <c r="N261" i="6" s="1"/>
  <c r="K261" i="6"/>
  <c r="J261" i="6"/>
  <c r="H261" i="6"/>
  <c r="G261" i="6"/>
  <c r="I261" i="6"/>
  <c r="L261" i="6" s="1"/>
  <c r="M184" i="6"/>
  <c r="J184" i="6"/>
  <c r="K184" i="6"/>
  <c r="I184" i="6"/>
  <c r="G184" i="6"/>
  <c r="H184" i="6"/>
  <c r="M106" i="6"/>
  <c r="AD105" i="6" s="1"/>
  <c r="J106" i="6"/>
  <c r="K106" i="6"/>
  <c r="H106" i="6"/>
  <c r="G106" i="6"/>
  <c r="I106" i="6"/>
  <c r="E244" i="6"/>
  <c r="M244" i="6"/>
  <c r="J244" i="6"/>
  <c r="I244" i="6"/>
  <c r="G244" i="6"/>
  <c r="B244" i="6"/>
  <c r="H244" i="6"/>
  <c r="K244" i="6"/>
  <c r="B264" i="6"/>
  <c r="M264" i="6"/>
  <c r="K264" i="6"/>
  <c r="J264" i="6"/>
  <c r="H264" i="6"/>
  <c r="G264" i="6"/>
  <c r="M165" i="6"/>
  <c r="AD158" i="6" s="1"/>
  <c r="J165" i="6"/>
  <c r="K165" i="6"/>
  <c r="I165" i="6"/>
  <c r="G165" i="6"/>
  <c r="B165" i="6"/>
  <c r="H165" i="6"/>
  <c r="B15" i="6"/>
  <c r="M15" i="6"/>
  <c r="J15" i="6"/>
  <c r="K15" i="6"/>
  <c r="H15" i="6"/>
  <c r="G15" i="6"/>
  <c r="I15" i="6"/>
  <c r="B90" i="6"/>
  <c r="B231" i="6"/>
  <c r="E200" i="6"/>
  <c r="E149" i="6"/>
  <c r="F203" i="6"/>
  <c r="F90" i="6"/>
  <c r="F72" i="6"/>
  <c r="F64" i="6"/>
  <c r="F31" i="6"/>
  <c r="F188" i="6"/>
  <c r="F252" i="6"/>
  <c r="F261" i="6"/>
  <c r="F264" i="6"/>
  <c r="H56" i="6"/>
  <c r="H87" i="6"/>
  <c r="H156" i="6"/>
  <c r="H113" i="6"/>
  <c r="H92" i="6"/>
  <c r="I47" i="6"/>
  <c r="I252" i="6"/>
  <c r="E219" i="6"/>
  <c r="K219" i="6"/>
  <c r="J219" i="6"/>
  <c r="I219" i="6"/>
  <c r="H219" i="6"/>
  <c r="F219" i="6"/>
  <c r="M219" i="6"/>
  <c r="AD192" i="6" s="1"/>
  <c r="E139" i="6"/>
  <c r="M139" i="6"/>
  <c r="AD40" i="6" s="1"/>
  <c r="J139" i="6"/>
  <c r="I139" i="6"/>
  <c r="F139" i="6"/>
  <c r="K139" i="6"/>
  <c r="G139" i="6"/>
  <c r="M268" i="6"/>
  <c r="K268" i="6"/>
  <c r="I268" i="6"/>
  <c r="F268" i="6"/>
  <c r="G268" i="6"/>
  <c r="H268" i="6"/>
  <c r="J268" i="6"/>
  <c r="E16" i="6"/>
  <c r="M16" i="6"/>
  <c r="AD15" i="6" s="1"/>
  <c r="K16" i="6"/>
  <c r="H16" i="6"/>
  <c r="I16" i="6"/>
  <c r="F16" i="6"/>
  <c r="J16" i="6"/>
  <c r="G16" i="6"/>
  <c r="M140" i="6"/>
  <c r="K140" i="6"/>
  <c r="J140" i="6"/>
  <c r="H140" i="6"/>
  <c r="I140" i="6"/>
  <c r="F140" i="6"/>
  <c r="G140" i="6"/>
  <c r="M266" i="6"/>
  <c r="K266" i="6"/>
  <c r="J266" i="6"/>
  <c r="H266" i="6"/>
  <c r="I266" i="6"/>
  <c r="F266" i="6"/>
  <c r="G266" i="6"/>
  <c r="E158" i="6"/>
  <c r="M158" i="6"/>
  <c r="AD156" i="6" s="1"/>
  <c r="H158" i="6"/>
  <c r="I158" i="6"/>
  <c r="J158" i="6"/>
  <c r="K158" i="6"/>
  <c r="F158" i="6"/>
  <c r="G158" i="6"/>
  <c r="M247" i="6"/>
  <c r="AD258" i="6" s="1"/>
  <c r="K247" i="6"/>
  <c r="H247" i="6"/>
  <c r="I247" i="6"/>
  <c r="F247" i="6"/>
  <c r="E247" i="6"/>
  <c r="J247" i="6"/>
  <c r="G247" i="6"/>
  <c r="M132" i="6"/>
  <c r="K132" i="6"/>
  <c r="J132" i="6"/>
  <c r="H132" i="6"/>
  <c r="I132" i="6"/>
  <c r="E132" i="6"/>
  <c r="F132" i="6"/>
  <c r="G132" i="6"/>
  <c r="E9" i="6"/>
  <c r="M9" i="6"/>
  <c r="H9" i="6"/>
  <c r="I9" i="6"/>
  <c r="J9" i="6"/>
  <c r="F9" i="6"/>
  <c r="G9" i="6"/>
  <c r="K9" i="6"/>
  <c r="E211" i="6"/>
  <c r="M211" i="6"/>
  <c r="K211" i="6"/>
  <c r="I211" i="6"/>
  <c r="H211" i="6"/>
  <c r="F211" i="6"/>
  <c r="J211" i="6"/>
  <c r="G211" i="6"/>
  <c r="E257" i="6"/>
  <c r="M257" i="6"/>
  <c r="AD266" i="6" s="1"/>
  <c r="I257" i="6"/>
  <c r="H257" i="6"/>
  <c r="K257" i="6"/>
  <c r="J257" i="6"/>
  <c r="F257" i="6"/>
  <c r="G257" i="6"/>
  <c r="M114" i="6"/>
  <c r="K114" i="6"/>
  <c r="I114" i="6"/>
  <c r="H114" i="6"/>
  <c r="E114" i="6"/>
  <c r="F114" i="6"/>
  <c r="G114" i="6"/>
  <c r="J114" i="6"/>
  <c r="E190" i="6"/>
  <c r="M190" i="6"/>
  <c r="I190" i="6"/>
  <c r="H190" i="6"/>
  <c r="J190" i="6"/>
  <c r="K190" i="6"/>
  <c r="F190" i="6"/>
  <c r="G190" i="6"/>
  <c r="M262" i="6"/>
  <c r="K262" i="6"/>
  <c r="I262" i="6"/>
  <c r="H262" i="6"/>
  <c r="F262" i="6"/>
  <c r="J262" i="6"/>
  <c r="G262" i="6"/>
  <c r="E262" i="6"/>
  <c r="E177" i="6"/>
  <c r="M177" i="6"/>
  <c r="AD211" i="6" s="1"/>
  <c r="I177" i="6"/>
  <c r="H177" i="6"/>
  <c r="K177" i="6"/>
  <c r="J177" i="6"/>
  <c r="F177" i="6"/>
  <c r="G177" i="6"/>
  <c r="M223" i="6"/>
  <c r="AD234" i="6" s="1"/>
  <c r="K223" i="6"/>
  <c r="I223" i="6"/>
  <c r="H223" i="6"/>
  <c r="F223" i="6"/>
  <c r="G223" i="6"/>
  <c r="J223" i="6"/>
  <c r="E32" i="6"/>
  <c r="M32" i="6"/>
  <c r="I32" i="6"/>
  <c r="H32" i="6"/>
  <c r="J32" i="6"/>
  <c r="F32" i="6"/>
  <c r="G32" i="6"/>
  <c r="K32" i="6"/>
  <c r="E236" i="6"/>
  <c r="M236" i="6"/>
  <c r="K236" i="6"/>
  <c r="I236" i="6"/>
  <c r="H236" i="6"/>
  <c r="F236" i="6"/>
  <c r="J236" i="6"/>
  <c r="G236" i="6"/>
  <c r="E101" i="6"/>
  <c r="M101" i="6"/>
  <c r="I101" i="6"/>
  <c r="H101" i="6"/>
  <c r="K101" i="6"/>
  <c r="J101" i="6"/>
  <c r="F101" i="6"/>
  <c r="G101" i="6"/>
  <c r="M79" i="6"/>
  <c r="K79" i="6"/>
  <c r="I79" i="6"/>
  <c r="H79" i="6"/>
  <c r="F79" i="6"/>
  <c r="E79" i="6"/>
  <c r="G79" i="6"/>
  <c r="J79" i="6"/>
  <c r="B253" i="6"/>
  <c r="M253" i="6"/>
  <c r="I253" i="6"/>
  <c r="K253" i="6"/>
  <c r="J253" i="6"/>
  <c r="H253" i="6"/>
  <c r="F253" i="6"/>
  <c r="G253" i="6"/>
  <c r="E30" i="6"/>
  <c r="M30" i="6"/>
  <c r="I30" i="6"/>
  <c r="H30" i="6"/>
  <c r="J30" i="6"/>
  <c r="K30" i="6"/>
  <c r="F30" i="6"/>
  <c r="G30" i="6"/>
  <c r="E128" i="6"/>
  <c r="M128" i="6"/>
  <c r="AD86" i="6" s="1"/>
  <c r="K128" i="6"/>
  <c r="I128" i="6"/>
  <c r="J128" i="6"/>
  <c r="H128" i="6"/>
  <c r="F128" i="6"/>
  <c r="G128" i="6"/>
  <c r="M171" i="6"/>
  <c r="K171" i="6"/>
  <c r="I171" i="6"/>
  <c r="H171" i="6"/>
  <c r="F171" i="6"/>
  <c r="J171" i="6"/>
  <c r="G171" i="6"/>
  <c r="E232" i="6"/>
  <c r="M232" i="6"/>
  <c r="AD225" i="6" s="1"/>
  <c r="I232" i="6"/>
  <c r="H232" i="6"/>
  <c r="K232" i="6"/>
  <c r="J232" i="6"/>
  <c r="F232" i="6"/>
  <c r="G232" i="6"/>
  <c r="B274" i="6"/>
  <c r="M274" i="6"/>
  <c r="K274" i="6"/>
  <c r="I274" i="6"/>
  <c r="J274" i="6"/>
  <c r="H274" i="6"/>
  <c r="F274" i="6"/>
  <c r="E274" i="6"/>
  <c r="G274" i="6"/>
  <c r="M216" i="6"/>
  <c r="K216" i="6"/>
  <c r="I216" i="6"/>
  <c r="H216" i="6"/>
  <c r="F216" i="6"/>
  <c r="G216" i="6"/>
  <c r="J216" i="6"/>
  <c r="M43" i="6"/>
  <c r="I43" i="6"/>
  <c r="K43" i="6"/>
  <c r="J43" i="6"/>
  <c r="H43" i="6"/>
  <c r="F43" i="6"/>
  <c r="E43" i="6"/>
  <c r="G43" i="6"/>
  <c r="E25" i="6"/>
  <c r="K25" i="6"/>
  <c r="M25" i="6"/>
  <c r="AD49" i="6" s="1"/>
  <c r="I25" i="6"/>
  <c r="H25" i="6"/>
  <c r="J25" i="6"/>
  <c r="F25" i="6"/>
  <c r="G25" i="6"/>
  <c r="K227" i="6"/>
  <c r="M227" i="6"/>
  <c r="AD243" i="6" s="1"/>
  <c r="I227" i="6"/>
  <c r="J227" i="6"/>
  <c r="H227" i="6"/>
  <c r="E227" i="6"/>
  <c r="F227" i="6"/>
  <c r="G227" i="6"/>
  <c r="K243" i="6"/>
  <c r="M243" i="6"/>
  <c r="AD208" i="6" s="1"/>
  <c r="I243" i="6"/>
  <c r="H243" i="6"/>
  <c r="F243" i="6"/>
  <c r="J243" i="6"/>
  <c r="G243" i="6"/>
  <c r="B2" i="6"/>
  <c r="K2" i="6"/>
  <c r="M2" i="6"/>
  <c r="AD4" i="6" s="1"/>
  <c r="I2" i="6"/>
  <c r="J2" i="6"/>
  <c r="H2" i="6"/>
  <c r="F2" i="6"/>
  <c r="G2" i="6"/>
  <c r="E192" i="6"/>
  <c r="K192" i="6"/>
  <c r="M192" i="6"/>
  <c r="I192" i="6"/>
  <c r="H192" i="6"/>
  <c r="J192" i="6"/>
  <c r="F192" i="6"/>
  <c r="G192" i="6"/>
  <c r="B224" i="6"/>
  <c r="K224" i="6"/>
  <c r="M224" i="6"/>
  <c r="I224" i="6"/>
  <c r="J224" i="6"/>
  <c r="H224" i="6"/>
  <c r="F224" i="6"/>
  <c r="G224" i="6"/>
  <c r="K68" i="6"/>
  <c r="M68" i="6"/>
  <c r="I68" i="6"/>
  <c r="H68" i="6"/>
  <c r="F68" i="6"/>
  <c r="G68" i="6"/>
  <c r="J68" i="6"/>
  <c r="B46" i="6"/>
  <c r="K46" i="6"/>
  <c r="M46" i="6"/>
  <c r="I46" i="6"/>
  <c r="H46" i="6"/>
  <c r="J46" i="6"/>
  <c r="F46" i="6"/>
  <c r="G46" i="6"/>
  <c r="E277" i="6"/>
  <c r="K277" i="6"/>
  <c r="M277" i="6"/>
  <c r="J277" i="6"/>
  <c r="I277" i="6"/>
  <c r="H277" i="6"/>
  <c r="F277" i="6"/>
  <c r="G277" i="6"/>
  <c r="E194" i="6"/>
  <c r="K194" i="6"/>
  <c r="M194" i="6"/>
  <c r="J194" i="6"/>
  <c r="I194" i="6"/>
  <c r="H194" i="6"/>
  <c r="F194" i="6"/>
  <c r="G194" i="6"/>
  <c r="K136" i="6"/>
  <c r="M136" i="6"/>
  <c r="AD32" i="6" s="1"/>
  <c r="I136" i="6"/>
  <c r="J136" i="6"/>
  <c r="H136" i="6"/>
  <c r="E136" i="6"/>
  <c r="F136" i="6"/>
  <c r="G136" i="6"/>
  <c r="E91" i="6"/>
  <c r="K91" i="6"/>
  <c r="M91" i="6"/>
  <c r="I91" i="6"/>
  <c r="H91" i="6"/>
  <c r="F91" i="6"/>
  <c r="J91" i="6"/>
  <c r="G91" i="6"/>
  <c r="E142" i="6"/>
  <c r="K142" i="6"/>
  <c r="M142" i="6"/>
  <c r="J142" i="6"/>
  <c r="I142" i="6"/>
  <c r="H142" i="6"/>
  <c r="F142" i="6"/>
  <c r="G142" i="6"/>
  <c r="K17" i="6"/>
  <c r="M17" i="6"/>
  <c r="J17" i="6"/>
  <c r="I17" i="6"/>
  <c r="H17" i="6"/>
  <c r="F17" i="6"/>
  <c r="G17" i="6"/>
  <c r="E93" i="6"/>
  <c r="K93" i="6"/>
  <c r="M93" i="6"/>
  <c r="AD92" i="6" s="1"/>
  <c r="I93" i="6"/>
  <c r="H93" i="6"/>
  <c r="J93" i="6"/>
  <c r="F93" i="6"/>
  <c r="G93" i="6"/>
  <c r="B17" i="6"/>
  <c r="B219" i="6"/>
  <c r="E53" i="6"/>
  <c r="K53" i="6"/>
  <c r="M53" i="6"/>
  <c r="I53" i="6"/>
  <c r="H53" i="6"/>
  <c r="F53" i="6"/>
  <c r="J53" i="6"/>
  <c r="G53" i="6"/>
  <c r="E26" i="6"/>
  <c r="K26" i="6"/>
  <c r="M26" i="6"/>
  <c r="AD25" i="6" s="1"/>
  <c r="J26" i="6"/>
  <c r="H26" i="6"/>
  <c r="I26" i="6"/>
  <c r="L26" i="6" s="1"/>
  <c r="E38" i="6"/>
  <c r="K38" i="6"/>
  <c r="M38" i="6"/>
  <c r="I38" i="6"/>
  <c r="H38" i="6"/>
  <c r="J38" i="6"/>
  <c r="F38" i="6"/>
  <c r="G38" i="6"/>
  <c r="E251" i="6"/>
  <c r="M251" i="6"/>
  <c r="AD271" i="6" s="1"/>
  <c r="K251" i="6"/>
  <c r="J251" i="6"/>
  <c r="H251" i="6"/>
  <c r="I251" i="6"/>
  <c r="E206" i="6"/>
  <c r="K206" i="6"/>
  <c r="M206" i="6"/>
  <c r="AD213" i="6" s="1"/>
  <c r="I206" i="6"/>
  <c r="H206" i="6"/>
  <c r="F206" i="6"/>
  <c r="G206" i="6"/>
  <c r="E249" i="6"/>
  <c r="K249" i="6"/>
  <c r="J249" i="6"/>
  <c r="H249" i="6"/>
  <c r="M249" i="6"/>
  <c r="I249" i="6"/>
  <c r="L249" i="6" s="1"/>
  <c r="E116" i="6"/>
  <c r="K116" i="6"/>
  <c r="I116" i="6"/>
  <c r="H116" i="6"/>
  <c r="J116" i="6"/>
  <c r="M116" i="6"/>
  <c r="AD130" i="6" s="1"/>
  <c r="F116" i="6"/>
  <c r="G116" i="6"/>
  <c r="E240" i="6"/>
  <c r="M240" i="6"/>
  <c r="K240" i="6"/>
  <c r="J240" i="6"/>
  <c r="H240" i="6"/>
  <c r="I240" i="6"/>
  <c r="E233" i="6"/>
  <c r="K233" i="6"/>
  <c r="M233" i="6"/>
  <c r="I233" i="6"/>
  <c r="H233" i="6"/>
  <c r="F233" i="6"/>
  <c r="J233" i="6"/>
  <c r="G233" i="6"/>
  <c r="E172" i="6"/>
  <c r="K172" i="6"/>
  <c r="M172" i="6"/>
  <c r="J172" i="6"/>
  <c r="H172" i="6"/>
  <c r="I172" i="6"/>
  <c r="L172" i="6" s="1"/>
  <c r="E179" i="6"/>
  <c r="K179" i="6"/>
  <c r="M179" i="6"/>
  <c r="H179" i="6"/>
  <c r="I179" i="6"/>
  <c r="J179" i="6"/>
  <c r="F179" i="6"/>
  <c r="G179" i="6"/>
  <c r="E51" i="6"/>
  <c r="M51" i="6"/>
  <c r="K51" i="6"/>
  <c r="J51" i="6"/>
  <c r="H51" i="6"/>
  <c r="I51" i="6"/>
  <c r="F51" i="6"/>
  <c r="E117" i="6"/>
  <c r="K117" i="6"/>
  <c r="M117" i="6"/>
  <c r="H117" i="6"/>
  <c r="I117" i="6"/>
  <c r="F117" i="6"/>
  <c r="G117" i="6"/>
  <c r="E199" i="6"/>
  <c r="K199" i="6"/>
  <c r="M199" i="6"/>
  <c r="J199" i="6"/>
  <c r="H199" i="6"/>
  <c r="I199" i="6"/>
  <c r="L199" i="6" s="1"/>
  <c r="F199" i="6"/>
  <c r="E86" i="6"/>
  <c r="K86" i="6"/>
  <c r="M86" i="6"/>
  <c r="H86" i="6"/>
  <c r="I86" i="6"/>
  <c r="J86" i="6"/>
  <c r="F86" i="6"/>
  <c r="G86" i="6"/>
  <c r="E23" i="6"/>
  <c r="M23" i="6"/>
  <c r="AD53" i="6" s="1"/>
  <c r="K23" i="6"/>
  <c r="J23" i="6"/>
  <c r="H23" i="6"/>
  <c r="I23" i="6"/>
  <c r="F23" i="6"/>
  <c r="E137" i="6"/>
  <c r="K137" i="6"/>
  <c r="H137" i="6"/>
  <c r="I137" i="6"/>
  <c r="M137" i="6"/>
  <c r="F137" i="6"/>
  <c r="J137" i="6"/>
  <c r="G137" i="6"/>
  <c r="E100" i="6"/>
  <c r="K100" i="6"/>
  <c r="J100" i="6"/>
  <c r="H100" i="6"/>
  <c r="M100" i="6"/>
  <c r="AD103" i="6" s="1"/>
  <c r="I100" i="6"/>
  <c r="L100" i="6" s="1"/>
  <c r="F100" i="6"/>
  <c r="E112" i="6"/>
  <c r="K112" i="6"/>
  <c r="M112" i="6"/>
  <c r="AD77" i="6" s="1"/>
  <c r="H112" i="6"/>
  <c r="I112" i="6"/>
  <c r="J112" i="6"/>
  <c r="F112" i="6"/>
  <c r="G112" i="6"/>
  <c r="E96" i="6"/>
  <c r="M96" i="6"/>
  <c r="AD6" i="6" s="1"/>
  <c r="K96" i="6"/>
  <c r="J96" i="6"/>
  <c r="H96" i="6"/>
  <c r="I96" i="6"/>
  <c r="F96" i="6"/>
  <c r="E94" i="6"/>
  <c r="K94" i="6"/>
  <c r="M94" i="6"/>
  <c r="H94" i="6"/>
  <c r="I94" i="6"/>
  <c r="F94" i="6"/>
  <c r="G94" i="6"/>
  <c r="E187" i="6"/>
  <c r="K187" i="6"/>
  <c r="M187" i="6"/>
  <c r="J187" i="6"/>
  <c r="H187" i="6"/>
  <c r="I187" i="6"/>
  <c r="L187" i="6" s="1"/>
  <c r="F187" i="6"/>
  <c r="E182" i="6"/>
  <c r="K182" i="6"/>
  <c r="M182" i="6"/>
  <c r="H182" i="6"/>
  <c r="I182" i="6"/>
  <c r="J182" i="6"/>
  <c r="F182" i="6"/>
  <c r="G182" i="6"/>
  <c r="E280" i="6"/>
  <c r="M280" i="6"/>
  <c r="AD279" i="6" s="1"/>
  <c r="K280" i="6"/>
  <c r="J280" i="6"/>
  <c r="H280" i="6"/>
  <c r="I280" i="6"/>
  <c r="F280" i="6"/>
  <c r="E52" i="6"/>
  <c r="K52" i="6"/>
  <c r="M52" i="6"/>
  <c r="H52" i="6"/>
  <c r="I52" i="6"/>
  <c r="F52" i="6"/>
  <c r="J52" i="6"/>
  <c r="G52" i="6"/>
  <c r="E97" i="6"/>
  <c r="K97" i="6"/>
  <c r="M97" i="6"/>
  <c r="I97" i="6"/>
  <c r="J97" i="6"/>
  <c r="H97" i="6"/>
  <c r="F97" i="6"/>
  <c r="E178" i="6"/>
  <c r="K178" i="6"/>
  <c r="H178" i="6"/>
  <c r="J178" i="6"/>
  <c r="F178" i="6"/>
  <c r="G178" i="6"/>
  <c r="I178" i="6"/>
  <c r="M178" i="6"/>
  <c r="AD184" i="6" s="1"/>
  <c r="E36" i="6"/>
  <c r="M36" i="6"/>
  <c r="AD81" i="6" s="1"/>
  <c r="K36" i="6"/>
  <c r="I36" i="6"/>
  <c r="J36" i="6"/>
  <c r="H36" i="6"/>
  <c r="F36" i="6"/>
  <c r="E74" i="6"/>
  <c r="K74" i="6"/>
  <c r="H74" i="6"/>
  <c r="I74" i="6"/>
  <c r="F74" i="6"/>
  <c r="G74" i="6"/>
  <c r="M74" i="6"/>
  <c r="AD97" i="6" s="1"/>
  <c r="E133" i="6"/>
  <c r="K133" i="6"/>
  <c r="M133" i="6"/>
  <c r="I133" i="6"/>
  <c r="J133" i="6"/>
  <c r="H133" i="6"/>
  <c r="F133" i="6"/>
  <c r="E3" i="6"/>
  <c r="K3" i="6"/>
  <c r="M3" i="6"/>
  <c r="AD18" i="6" s="1"/>
  <c r="H3" i="6"/>
  <c r="J3" i="6"/>
  <c r="I3" i="6"/>
  <c r="F3" i="6"/>
  <c r="G3" i="6"/>
  <c r="E170" i="6"/>
  <c r="M170" i="6"/>
  <c r="AD171" i="6" s="1"/>
  <c r="K170" i="6"/>
  <c r="I170" i="6"/>
  <c r="J170" i="6"/>
  <c r="H170" i="6"/>
  <c r="F170" i="6"/>
  <c r="E10" i="6"/>
  <c r="K10" i="6"/>
  <c r="M10" i="6"/>
  <c r="AD9" i="6" s="1"/>
  <c r="H10" i="6"/>
  <c r="I10" i="6"/>
  <c r="F10" i="6"/>
  <c r="J10" i="6"/>
  <c r="G10" i="6"/>
  <c r="E6" i="6"/>
  <c r="K6" i="6"/>
  <c r="M6" i="6"/>
  <c r="I6" i="6"/>
  <c r="J6" i="6"/>
  <c r="H6" i="6"/>
  <c r="F6" i="6"/>
  <c r="E127" i="6"/>
  <c r="K127" i="6"/>
  <c r="M127" i="6"/>
  <c r="AD72" i="6" s="1"/>
  <c r="H127" i="6"/>
  <c r="J127" i="6"/>
  <c r="F127" i="6"/>
  <c r="G127" i="6"/>
  <c r="I127" i="6"/>
  <c r="E237" i="6"/>
  <c r="M237" i="6"/>
  <c r="AD248" i="6" s="1"/>
  <c r="K237" i="6"/>
  <c r="I237" i="6"/>
  <c r="J237" i="6"/>
  <c r="H237" i="6"/>
  <c r="F237" i="6"/>
  <c r="E275" i="6"/>
  <c r="K275" i="6"/>
  <c r="M275" i="6"/>
  <c r="AD277" i="6" s="1"/>
  <c r="H275" i="6"/>
  <c r="I275" i="6"/>
  <c r="F275" i="6"/>
  <c r="G275" i="6"/>
  <c r="B34" i="6"/>
  <c r="B184" i="6"/>
  <c r="E56" i="6"/>
  <c r="E225" i="6"/>
  <c r="E171" i="6"/>
  <c r="F205" i="6"/>
  <c r="F234" i="6"/>
  <c r="F249" i="6"/>
  <c r="F73" i="6"/>
  <c r="F122" i="6"/>
  <c r="F24" i="6"/>
  <c r="F160" i="6"/>
  <c r="F198" i="6"/>
  <c r="F98" i="6"/>
  <c r="F184" i="6"/>
  <c r="F165" i="6"/>
  <c r="G251" i="6"/>
  <c r="G51" i="6"/>
  <c r="G96" i="6"/>
  <c r="G36" i="6"/>
  <c r="G237" i="6"/>
  <c r="H212" i="6"/>
  <c r="H263" i="6"/>
  <c r="H270" i="6"/>
  <c r="H55" i="6"/>
  <c r="H230" i="6"/>
  <c r="I34" i="6"/>
  <c r="L34" i="6" s="1"/>
  <c r="I264" i="6"/>
  <c r="L264" i="6" s="1"/>
  <c r="J74" i="6"/>
  <c r="E217" i="6"/>
  <c r="M217" i="6"/>
  <c r="AD221" i="6" s="1"/>
  <c r="J217" i="6"/>
  <c r="K217" i="6"/>
  <c r="I217" i="6"/>
  <c r="B118" i="6"/>
  <c r="M118" i="6"/>
  <c r="K118" i="6"/>
  <c r="L118" i="6" s="1"/>
  <c r="J118" i="6"/>
  <c r="M12" i="6"/>
  <c r="AD83" i="6" s="1"/>
  <c r="J12" i="6"/>
  <c r="K12" i="6"/>
  <c r="I12" i="6"/>
  <c r="M103" i="6"/>
  <c r="AD139" i="6" s="1"/>
  <c r="J103" i="6"/>
  <c r="K103" i="6"/>
  <c r="E215" i="6"/>
  <c r="M215" i="6"/>
  <c r="J215" i="6"/>
  <c r="I215" i="6"/>
  <c r="M260" i="6"/>
  <c r="AD259" i="6" s="1"/>
  <c r="K260" i="6"/>
  <c r="L260" i="6" s="1"/>
  <c r="J260" i="6"/>
  <c r="M13" i="6"/>
  <c r="AD8" i="6" s="1"/>
  <c r="J13" i="6"/>
  <c r="K13" i="6"/>
  <c r="I13" i="6"/>
  <c r="M173" i="6"/>
  <c r="J173" i="6"/>
  <c r="E213" i="6"/>
  <c r="M213" i="6"/>
  <c r="J213" i="6"/>
  <c r="K213" i="6"/>
  <c r="I213" i="6"/>
  <c r="M75" i="6"/>
  <c r="K75" i="6"/>
  <c r="L75" i="6" s="1"/>
  <c r="J75" i="6"/>
  <c r="M255" i="6"/>
  <c r="AD210" i="6" s="1"/>
  <c r="J255" i="6"/>
  <c r="K255" i="6"/>
  <c r="I255" i="6"/>
  <c r="M60" i="6"/>
  <c r="AD23" i="6" s="1"/>
  <c r="J60" i="6"/>
  <c r="K60" i="6"/>
  <c r="E180" i="6"/>
  <c r="M180" i="6"/>
  <c r="AD187" i="6" s="1"/>
  <c r="J180" i="6"/>
  <c r="I180" i="6"/>
  <c r="L180" i="6" s="1"/>
  <c r="M152" i="6"/>
  <c r="K152" i="6"/>
  <c r="L152" i="6" s="1"/>
  <c r="J152" i="6"/>
  <c r="M269" i="6"/>
  <c r="AD262" i="6" s="1"/>
  <c r="J269" i="6"/>
  <c r="K269" i="6"/>
  <c r="I269" i="6"/>
  <c r="M29" i="6"/>
  <c r="AD58" i="6" s="1"/>
  <c r="J29" i="6"/>
  <c r="M228" i="6"/>
  <c r="AD237" i="6" s="1"/>
  <c r="J228" i="6"/>
  <c r="K228" i="6"/>
  <c r="I228" i="6"/>
  <c r="M69" i="6"/>
  <c r="K69" i="6"/>
  <c r="L69" i="6" s="1"/>
  <c r="J69" i="6"/>
  <c r="M245" i="6"/>
  <c r="J245" i="6"/>
  <c r="I245" i="6"/>
  <c r="L245" i="6" s="1"/>
  <c r="B108" i="6"/>
  <c r="M108" i="6"/>
  <c r="J108" i="6"/>
  <c r="K108" i="6"/>
  <c r="M45" i="6"/>
  <c r="AD88" i="6" s="1"/>
  <c r="K45" i="6"/>
  <c r="J45" i="6"/>
  <c r="I45" i="6"/>
  <c r="B143" i="6"/>
  <c r="M143" i="6"/>
  <c r="AD36" i="6" s="1"/>
  <c r="K143" i="6"/>
  <c r="L143" i="6" s="1"/>
  <c r="J143" i="6"/>
  <c r="M63" i="6"/>
  <c r="AD82" i="6" s="1"/>
  <c r="J63" i="6"/>
  <c r="K63" i="6"/>
  <c r="I63" i="6"/>
  <c r="B276" i="6"/>
  <c r="M276" i="6"/>
  <c r="AD275" i="6" s="1"/>
  <c r="J276" i="6"/>
  <c r="K276" i="6"/>
  <c r="M57" i="6"/>
  <c r="K57" i="6"/>
  <c r="J57" i="6"/>
  <c r="I57" i="6"/>
  <c r="M221" i="6"/>
  <c r="J221" i="6"/>
  <c r="K221" i="6"/>
  <c r="L221" i="6" s="1"/>
  <c r="M21" i="6"/>
  <c r="J21" i="6"/>
  <c r="K21" i="6"/>
  <c r="I21" i="6"/>
  <c r="M44" i="6"/>
  <c r="J44" i="6"/>
  <c r="E8" i="6"/>
  <c r="M8" i="6"/>
  <c r="K8" i="6"/>
  <c r="J8" i="6"/>
  <c r="I8" i="6"/>
  <c r="E242" i="6"/>
  <c r="M242" i="6"/>
  <c r="J242" i="6"/>
  <c r="E258" i="6"/>
  <c r="M258" i="6"/>
  <c r="AD264" i="6" s="1"/>
  <c r="J258" i="6"/>
  <c r="K258" i="6"/>
  <c r="I258" i="6"/>
  <c r="E201" i="6"/>
  <c r="M201" i="6"/>
  <c r="AD230" i="6" s="1"/>
  <c r="J201" i="6"/>
  <c r="K201" i="6"/>
  <c r="B215" i="6"/>
  <c r="B180" i="6"/>
  <c r="B45" i="6"/>
  <c r="E44" i="6"/>
  <c r="I103" i="6"/>
  <c r="I173" i="6"/>
  <c r="L173" i="6" s="1"/>
  <c r="I60" i="6"/>
  <c r="I29" i="6"/>
  <c r="I108" i="6"/>
  <c r="I276" i="6"/>
  <c r="L276" i="6" s="1"/>
  <c r="I44" i="6"/>
  <c r="I201" i="6"/>
  <c r="J265" i="6"/>
  <c r="K215" i="6"/>
  <c r="K44" i="6"/>
  <c r="E104" i="6"/>
  <c r="K104" i="6"/>
  <c r="I104" i="6"/>
  <c r="J104" i="6"/>
  <c r="H104" i="6"/>
  <c r="E248" i="6"/>
  <c r="K248" i="6"/>
  <c r="L248" i="6" s="1"/>
  <c r="H248" i="6"/>
  <c r="E119" i="6"/>
  <c r="M119" i="6"/>
  <c r="AD120" i="6" s="1"/>
  <c r="K119" i="6"/>
  <c r="I119" i="6"/>
  <c r="J119" i="6"/>
  <c r="H119" i="6"/>
  <c r="E39" i="6"/>
  <c r="K39" i="6"/>
  <c r="M39" i="6"/>
  <c r="H39" i="6"/>
  <c r="E61" i="6"/>
  <c r="K61" i="6"/>
  <c r="M61" i="6"/>
  <c r="I61" i="6"/>
  <c r="J61" i="6"/>
  <c r="H61" i="6"/>
  <c r="E130" i="6"/>
  <c r="K130" i="6"/>
  <c r="L130" i="6" s="1"/>
  <c r="M130" i="6"/>
  <c r="AD119" i="6" s="1"/>
  <c r="H130" i="6"/>
  <c r="E202" i="6"/>
  <c r="M202" i="6"/>
  <c r="AD201" i="6" s="1"/>
  <c r="K202" i="6"/>
  <c r="I202" i="6"/>
  <c r="J202" i="6"/>
  <c r="H202" i="6"/>
  <c r="E163" i="6"/>
  <c r="K163" i="6"/>
  <c r="M163" i="6"/>
  <c r="AD166" i="6" s="1"/>
  <c r="H163" i="6"/>
  <c r="E135" i="6"/>
  <c r="K135" i="6"/>
  <c r="M135" i="6"/>
  <c r="I135" i="6"/>
  <c r="J135" i="6"/>
  <c r="H135" i="6"/>
  <c r="E66" i="6"/>
  <c r="K66" i="6"/>
  <c r="L66" i="6" s="1"/>
  <c r="M66" i="6"/>
  <c r="H66" i="6"/>
  <c r="E85" i="6"/>
  <c r="M85" i="6"/>
  <c r="AD100" i="6" s="1"/>
  <c r="K85" i="6"/>
  <c r="I85" i="6"/>
  <c r="J85" i="6"/>
  <c r="H85" i="6"/>
  <c r="E271" i="6"/>
  <c r="K271" i="6"/>
  <c r="H271" i="6"/>
  <c r="E131" i="6"/>
  <c r="K131" i="6"/>
  <c r="I131" i="6"/>
  <c r="J131" i="6"/>
  <c r="H131" i="6"/>
  <c r="E18" i="6"/>
  <c r="K18" i="6"/>
  <c r="L18" i="6" s="1"/>
  <c r="M18" i="6"/>
  <c r="H18" i="6"/>
  <c r="M4" i="6"/>
  <c r="AD55" i="6" s="1"/>
  <c r="K4" i="6"/>
  <c r="I4" i="6"/>
  <c r="J4" i="6"/>
  <c r="H4" i="6"/>
  <c r="E109" i="6"/>
  <c r="K109" i="6"/>
  <c r="M109" i="6"/>
  <c r="AD98" i="6" s="1"/>
  <c r="H109" i="6"/>
  <c r="E14" i="6"/>
  <c r="K14" i="6"/>
  <c r="I14" i="6"/>
  <c r="M14" i="6"/>
  <c r="J14" i="6"/>
  <c r="H14" i="6"/>
  <c r="E220" i="6"/>
  <c r="K220" i="6"/>
  <c r="L220" i="6" s="1"/>
  <c r="M220" i="6"/>
  <c r="H220" i="6"/>
  <c r="M175" i="6"/>
  <c r="AD183" i="6" s="1"/>
  <c r="I175" i="6"/>
  <c r="L175" i="6" s="1"/>
  <c r="J175" i="6"/>
  <c r="H175" i="6"/>
  <c r="E27" i="6"/>
  <c r="K27" i="6"/>
  <c r="M27" i="6"/>
  <c r="AD44" i="6" s="1"/>
  <c r="H27" i="6"/>
  <c r="E204" i="6"/>
  <c r="K204" i="6"/>
  <c r="M204" i="6"/>
  <c r="AD203" i="6" s="1"/>
  <c r="I204" i="6"/>
  <c r="J204" i="6"/>
  <c r="H204" i="6"/>
  <c r="E265" i="6"/>
  <c r="K265" i="6"/>
  <c r="L265" i="6" s="1"/>
  <c r="N265" i="6" s="1"/>
  <c r="H265" i="6"/>
  <c r="K254" i="6"/>
  <c r="M254" i="6"/>
  <c r="AD261" i="6" s="1"/>
  <c r="I254" i="6"/>
  <c r="J254" i="6"/>
  <c r="H254" i="6"/>
  <c r="E183" i="6"/>
  <c r="K183" i="6"/>
  <c r="H183" i="6"/>
  <c r="E124" i="6"/>
  <c r="K124" i="6"/>
  <c r="J124" i="6"/>
  <c r="M124" i="6"/>
  <c r="I124" i="6"/>
  <c r="H124" i="6"/>
  <c r="E134" i="6"/>
  <c r="K134" i="6"/>
  <c r="L134" i="6" s="1"/>
  <c r="M134" i="6"/>
  <c r="AD29" i="6" s="1"/>
  <c r="J134" i="6"/>
  <c r="H134" i="6"/>
  <c r="K111" i="6"/>
  <c r="M111" i="6"/>
  <c r="AD69" i="6" s="1"/>
  <c r="I111" i="6"/>
  <c r="H111" i="6"/>
  <c r="E273" i="6"/>
  <c r="K273" i="6"/>
  <c r="M273" i="6"/>
  <c r="AD270" i="6" s="1"/>
  <c r="J273" i="6"/>
  <c r="H273" i="6"/>
  <c r="E105" i="6"/>
  <c r="K105" i="6"/>
  <c r="J105" i="6"/>
  <c r="M105" i="6"/>
  <c r="I105" i="6"/>
  <c r="H105" i="6"/>
  <c r="E126" i="6"/>
  <c r="K126" i="6"/>
  <c r="L126" i="6" s="1"/>
  <c r="M126" i="6"/>
  <c r="AD127" i="6" s="1"/>
  <c r="J126" i="6"/>
  <c r="H126" i="6"/>
  <c r="E189" i="6"/>
  <c r="K189" i="6"/>
  <c r="M189" i="6"/>
  <c r="AD198" i="6" s="1"/>
  <c r="J189" i="6"/>
  <c r="I189" i="6"/>
  <c r="H189" i="6"/>
  <c r="E168" i="6"/>
  <c r="K168" i="6"/>
  <c r="M168" i="6"/>
  <c r="AD70" i="6" s="1"/>
  <c r="H168" i="6"/>
  <c r="B13" i="6"/>
  <c r="B269" i="6"/>
  <c r="B63" i="6"/>
  <c r="E60" i="6"/>
  <c r="G217" i="6"/>
  <c r="G118" i="6"/>
  <c r="G12" i="6"/>
  <c r="G103" i="6"/>
  <c r="G215" i="6"/>
  <c r="G260" i="6"/>
  <c r="G13" i="6"/>
  <c r="G173" i="6"/>
  <c r="G213" i="6"/>
  <c r="G75" i="6"/>
  <c r="G255" i="6"/>
  <c r="G60" i="6"/>
  <c r="G180" i="6"/>
  <c r="G152" i="6"/>
  <c r="G269" i="6"/>
  <c r="G29" i="6"/>
  <c r="G228" i="6"/>
  <c r="G69" i="6"/>
  <c r="G245" i="6"/>
  <c r="G108" i="6"/>
  <c r="G45" i="6"/>
  <c r="G143" i="6"/>
  <c r="G63" i="6"/>
  <c r="G276" i="6"/>
  <c r="G57" i="6"/>
  <c r="G221" i="6"/>
  <c r="G21" i="6"/>
  <c r="G44" i="6"/>
  <c r="G8" i="6"/>
  <c r="G242" i="6"/>
  <c r="G258" i="6"/>
  <c r="G201" i="6"/>
  <c r="H118" i="6"/>
  <c r="H103" i="6"/>
  <c r="H260" i="6"/>
  <c r="H173" i="6"/>
  <c r="H75" i="6"/>
  <c r="H60" i="6"/>
  <c r="H152" i="6"/>
  <c r="H29" i="6"/>
  <c r="H69" i="6"/>
  <c r="H108" i="6"/>
  <c r="H143" i="6"/>
  <c r="H276" i="6"/>
  <c r="H221" i="6"/>
  <c r="H44" i="6"/>
  <c r="H242" i="6"/>
  <c r="H201" i="6"/>
  <c r="I39" i="6"/>
  <c r="I163" i="6"/>
  <c r="I271" i="6"/>
  <c r="I109" i="6"/>
  <c r="I27" i="6"/>
  <c r="I183" i="6"/>
  <c r="I273" i="6"/>
  <c r="I168" i="6"/>
  <c r="J111" i="6"/>
  <c r="K29" i="6"/>
  <c r="K242" i="6"/>
  <c r="L242" i="6" s="1"/>
  <c r="M248" i="6"/>
  <c r="AD247" i="6" s="1"/>
  <c r="M183" i="6"/>
  <c r="J4555" i="7"/>
  <c r="J4551" i="7"/>
  <c r="J4543" i="7"/>
  <c r="J4540" i="7"/>
  <c r="J4536" i="7"/>
  <c r="J4532" i="7"/>
  <c r="J4524" i="7"/>
  <c r="J176" i="7"/>
  <c r="J4514" i="7"/>
  <c r="J4507" i="7"/>
  <c r="J476" i="7"/>
  <c r="J4502" i="7"/>
  <c r="J171" i="7"/>
  <c r="J475" i="7"/>
  <c r="J1876" i="7"/>
  <c r="J4485" i="7"/>
  <c r="J4481" i="7"/>
  <c r="J4477" i="7"/>
  <c r="J4474" i="7"/>
  <c r="J4470" i="7"/>
  <c r="J4466" i="7"/>
  <c r="J4464" i="7"/>
  <c r="J4461" i="7"/>
  <c r="J1024" i="7"/>
  <c r="U6" i="6" s="1"/>
  <c r="J1023" i="7"/>
  <c r="J4454" i="7"/>
  <c r="J4444" i="7"/>
  <c r="J4442" i="7"/>
  <c r="J1857" i="7"/>
  <c r="J4423" i="7"/>
  <c r="J4402" i="7"/>
  <c r="J4399" i="7"/>
  <c r="J1882" i="7"/>
  <c r="J4562" i="7"/>
  <c r="J4554" i="7"/>
  <c r="J4550" i="7"/>
  <c r="J4539" i="7"/>
  <c r="J4535" i="7"/>
  <c r="J4531" i="7"/>
  <c r="J4527" i="7"/>
  <c r="U135" i="6" s="1"/>
  <c r="J1880" i="7"/>
  <c r="J4521" i="7"/>
  <c r="J4517" i="7"/>
  <c r="J4513" i="7"/>
  <c r="J1879" i="7"/>
  <c r="J4506" i="7"/>
  <c r="J1028" i="7"/>
  <c r="J4354" i="7"/>
  <c r="J4332" i="7"/>
  <c r="J4318" i="7"/>
  <c r="U90" i="6" s="1"/>
  <c r="J58" i="7"/>
  <c r="J4303" i="7"/>
  <c r="J4301" i="7"/>
  <c r="J4294" i="7"/>
  <c r="J4276" i="7"/>
  <c r="J4273" i="7"/>
  <c r="J4271" i="7"/>
  <c r="J4259" i="7"/>
  <c r="J4255" i="7"/>
  <c r="J1810" i="7"/>
  <c r="J4246" i="7"/>
  <c r="J4242" i="7"/>
  <c r="J4232" i="7"/>
  <c r="J4228" i="7"/>
  <c r="J4224" i="7"/>
  <c r="J4204" i="7"/>
  <c r="J4194" i="7"/>
  <c r="J443" i="7"/>
  <c r="U149" i="6" s="1"/>
  <c r="J4183" i="7"/>
  <c r="J974" i="7"/>
  <c r="U71" i="6" s="1"/>
  <c r="J162" i="7"/>
  <c r="J440" i="7"/>
  <c r="J4169" i="7"/>
  <c r="J1784" i="7"/>
  <c r="J438" i="7"/>
  <c r="J4150" i="7"/>
  <c r="J4147" i="7"/>
  <c r="J4145" i="7"/>
  <c r="J4142" i="7"/>
  <c r="J1771" i="7"/>
  <c r="U27" i="6" s="1"/>
  <c r="J4088" i="7"/>
  <c r="J4061" i="7"/>
  <c r="J4058" i="7"/>
  <c r="J4051" i="7"/>
  <c r="J1752" i="7"/>
  <c r="J4044" i="7"/>
  <c r="J425" i="7"/>
  <c r="J4037" i="7"/>
  <c r="J4026" i="7"/>
  <c r="J4022" i="7"/>
  <c r="J4018" i="7"/>
  <c r="J1751" i="7"/>
  <c r="J4011" i="7"/>
  <c r="J4009" i="7"/>
  <c r="J4006" i="7"/>
  <c r="J4002" i="7"/>
  <c r="J3999" i="7"/>
  <c r="J3995" i="7"/>
  <c r="J3992" i="7"/>
  <c r="J3988" i="7"/>
  <c r="J1747" i="7"/>
  <c r="J3982" i="7"/>
  <c r="J3980" i="7"/>
  <c r="J3976" i="7"/>
  <c r="J1745" i="7"/>
  <c r="J3963" i="7"/>
  <c r="J3960" i="7"/>
  <c r="J3956" i="7"/>
  <c r="J3952" i="7"/>
  <c r="J3950" i="7"/>
  <c r="J3888" i="7"/>
  <c r="J419" i="7"/>
  <c r="J3835" i="7"/>
  <c r="U145" i="6" s="1"/>
  <c r="J3820" i="7"/>
  <c r="J3812" i="7"/>
  <c r="J3808" i="7"/>
  <c r="J3805" i="7"/>
  <c r="J3802" i="7"/>
  <c r="J3798" i="7"/>
  <c r="J3794" i="7"/>
  <c r="J3791" i="7"/>
  <c r="J1699" i="7"/>
  <c r="J1698" i="7"/>
  <c r="J3784" i="7"/>
  <c r="J3782" i="7"/>
  <c r="J1695" i="7"/>
  <c r="J3775" i="7"/>
  <c r="J3771" i="7"/>
  <c r="J3760" i="7"/>
  <c r="J3758" i="7"/>
  <c r="J3756" i="7"/>
  <c r="J896" i="7"/>
  <c r="J1678" i="7"/>
  <c r="J3737" i="7"/>
  <c r="J3716" i="7"/>
  <c r="J885" i="7"/>
  <c r="J3714" i="7"/>
  <c r="U65" i="6" s="1"/>
  <c r="J1660" i="7"/>
  <c r="J1658" i="7"/>
  <c r="J3710" i="7"/>
  <c r="J1656" i="7"/>
  <c r="J3704" i="7"/>
  <c r="J3702" i="7"/>
  <c r="J389" i="7"/>
  <c r="J3677" i="7"/>
  <c r="J3675" i="7"/>
  <c r="J3669" i="7"/>
  <c r="U107" i="6" s="1"/>
  <c r="J3667" i="7"/>
  <c r="U122" i="6" s="1"/>
  <c r="J380" i="7"/>
  <c r="J1623" i="7"/>
  <c r="J3651" i="7"/>
  <c r="J3649" i="7"/>
  <c r="J3645" i="7"/>
  <c r="J3642" i="7"/>
  <c r="J3633" i="7"/>
  <c r="U82" i="6" s="1"/>
  <c r="J848" i="7"/>
  <c r="J3616" i="7"/>
  <c r="J846" i="7"/>
  <c r="U268" i="6" s="1"/>
  <c r="J375" i="7"/>
  <c r="J3598" i="7"/>
  <c r="U230" i="6" s="1"/>
  <c r="J3584" i="7"/>
  <c r="J3561" i="7"/>
  <c r="J3560" i="7"/>
  <c r="J3546" i="7"/>
  <c r="J3542" i="7"/>
  <c r="J3539" i="7"/>
  <c r="J3533" i="7"/>
  <c r="J1562" i="7"/>
  <c r="J3529" i="7"/>
  <c r="J3517" i="7"/>
  <c r="J823" i="7"/>
  <c r="J3509" i="7"/>
  <c r="J3502" i="7"/>
  <c r="J3498" i="7"/>
  <c r="J3494" i="7"/>
  <c r="J3492" i="7"/>
  <c r="J1553" i="7"/>
  <c r="J3488" i="7"/>
  <c r="J3485" i="7"/>
  <c r="J359" i="7"/>
  <c r="J3474" i="7"/>
  <c r="J3462" i="7"/>
  <c r="J3459" i="7"/>
  <c r="J3451" i="7"/>
  <c r="J3448" i="7"/>
  <c r="J3444" i="7"/>
  <c r="J3441" i="7"/>
  <c r="J3437" i="7"/>
  <c r="J3434" i="7"/>
  <c r="J3430" i="7"/>
  <c r="J3426" i="7"/>
  <c r="J3422" i="7"/>
  <c r="J3420" i="7"/>
  <c r="J3416" i="7"/>
  <c r="J3414" i="7"/>
  <c r="J1526" i="7"/>
  <c r="J3405" i="7"/>
  <c r="J3401" i="7"/>
  <c r="J3396" i="7"/>
  <c r="J3393" i="7"/>
  <c r="J805" i="7"/>
  <c r="J3386" i="7"/>
  <c r="J3382" i="7"/>
  <c r="J1519" i="7"/>
  <c r="J801" i="7"/>
  <c r="J3372" i="7"/>
  <c r="J3368" i="7"/>
  <c r="J125" i="7"/>
  <c r="U274" i="6" s="1"/>
  <c r="J3360" i="7"/>
  <c r="J1878" i="7"/>
  <c r="U73" i="6" s="1"/>
  <c r="J474" i="7"/>
  <c r="J4488" i="7"/>
  <c r="J4484" i="7"/>
  <c r="J4480" i="7"/>
  <c r="J4476" i="7"/>
  <c r="J4473" i="7"/>
  <c r="J4469" i="7"/>
  <c r="J4465" i="7"/>
  <c r="J4463" i="7"/>
  <c r="J4460" i="7"/>
  <c r="J4458" i="7"/>
  <c r="J467" i="7"/>
  <c r="J1856" i="7"/>
  <c r="J1854" i="7"/>
  <c r="J1848" i="7"/>
  <c r="J1841" i="7"/>
  <c r="J452" i="7"/>
  <c r="J4311" i="7"/>
  <c r="J4306" i="7"/>
  <c r="J4300" i="7"/>
  <c r="J4289" i="7"/>
  <c r="J4283" i="7"/>
  <c r="J4281" i="7"/>
  <c r="J4272" i="7"/>
  <c r="J1811" i="7"/>
  <c r="J4266" i="7"/>
  <c r="J4258" i="7"/>
  <c r="J4248" i="7"/>
  <c r="J4245" i="7"/>
  <c r="J4238" i="7"/>
  <c r="J4234" i="7"/>
  <c r="J4231" i="7"/>
  <c r="J4223" i="7"/>
  <c r="J4211" i="7"/>
  <c r="J1803" i="7"/>
  <c r="J442" i="7"/>
  <c r="J4173" i="7"/>
  <c r="J973" i="7"/>
  <c r="J4167" i="7"/>
  <c r="J4166" i="7"/>
  <c r="J1783" i="7"/>
  <c r="J4153" i="7"/>
  <c r="J4149" i="7"/>
  <c r="J4146" i="7"/>
  <c r="J4144" i="7"/>
  <c r="J4141" i="7"/>
  <c r="J1760" i="7"/>
  <c r="J4078" i="7"/>
  <c r="J153" i="7"/>
  <c r="J4076" i="7"/>
  <c r="J4068" i="7"/>
  <c r="U155" i="6" s="1"/>
  <c r="J1754" i="7"/>
  <c r="J4060" i="7"/>
  <c r="J4057" i="7"/>
  <c r="J4050" i="7"/>
  <c r="J4047" i="7"/>
  <c r="J4043" i="7"/>
  <c r="J4040" i="7"/>
  <c r="J4036" i="7"/>
  <c r="J4029" i="7"/>
  <c r="J4025" i="7"/>
  <c r="J4021" i="7"/>
  <c r="J4017" i="7"/>
  <c r="J4014" i="7"/>
  <c r="J152" i="7"/>
  <c r="J4008" i="7"/>
  <c r="J4005" i="7"/>
  <c r="J4001" i="7"/>
  <c r="J3998" i="7"/>
  <c r="J3994" i="7"/>
  <c r="J3991" i="7"/>
  <c r="J3985" i="7"/>
  <c r="J3981" i="7"/>
  <c r="J3979" i="7"/>
  <c r="J3975" i="7"/>
  <c r="J3971" i="7"/>
  <c r="J3968" i="7"/>
  <c r="J3962" i="7"/>
  <c r="J3959" i="7"/>
  <c r="J3955" i="7"/>
  <c r="J424" i="7"/>
  <c r="J3949" i="7"/>
  <c r="J3922" i="7"/>
  <c r="J3868" i="7"/>
  <c r="J3819" i="7"/>
  <c r="J3815" i="7"/>
  <c r="J3811" i="7"/>
  <c r="J3807" i="7"/>
  <c r="J3804" i="7"/>
  <c r="J3801" i="7"/>
  <c r="J3797" i="7"/>
  <c r="J3793" i="7"/>
  <c r="J3790" i="7"/>
  <c r="J3788" i="7"/>
  <c r="J409" i="7"/>
  <c r="J3783" i="7"/>
  <c r="J1696" i="7"/>
  <c r="J1694" i="7"/>
  <c r="J3774" i="7"/>
  <c r="J1691" i="7"/>
  <c r="J3767" i="7"/>
  <c r="J3764" i="7"/>
  <c r="J3759" i="7"/>
  <c r="J408" i="7"/>
  <c r="J3755" i="7"/>
  <c r="J146" i="7"/>
  <c r="J1675" i="7"/>
  <c r="J1673" i="7"/>
  <c r="J3709" i="7"/>
  <c r="J3706" i="7"/>
  <c r="J3701" i="7"/>
  <c r="J3695" i="7"/>
  <c r="J873" i="7"/>
  <c r="J50" i="7"/>
  <c r="J3686" i="7"/>
  <c r="U179" i="6" s="1"/>
  <c r="J1640" i="7"/>
  <c r="J3674" i="7"/>
  <c r="J1634" i="7"/>
  <c r="J1625" i="7"/>
  <c r="J1619" i="7"/>
  <c r="J3648" i="7"/>
  <c r="J3644" i="7"/>
  <c r="J3641" i="7"/>
  <c r="U120" i="6" s="1"/>
  <c r="J851" i="7"/>
  <c r="J137" i="7"/>
  <c r="J3626" i="7"/>
  <c r="U124" i="6" s="1"/>
  <c r="J3620" i="7"/>
  <c r="U199" i="6" s="1"/>
  <c r="J3618" i="7"/>
  <c r="J3615" i="7"/>
  <c r="U266" i="6" s="1"/>
  <c r="J1605" i="7"/>
  <c r="J841" i="7"/>
  <c r="U87" i="6" s="1"/>
  <c r="J133" i="7"/>
  <c r="U212" i="6" s="1"/>
  <c r="J367" i="7"/>
  <c r="J3559" i="7"/>
  <c r="J826" i="7"/>
  <c r="J3545" i="7"/>
  <c r="J3541" i="7"/>
  <c r="J365" i="7"/>
  <c r="J3536" i="7"/>
  <c r="J364" i="7"/>
  <c r="J363" i="7"/>
  <c r="J3528" i="7"/>
  <c r="J360" i="7"/>
  <c r="J3508" i="7"/>
  <c r="J3504" i="7"/>
  <c r="J3501" i="7"/>
  <c r="J3491" i="7"/>
  <c r="J3489" i="7"/>
  <c r="J1551" i="7"/>
  <c r="J3484" i="7"/>
  <c r="J3482" i="7"/>
  <c r="J815" i="7"/>
  <c r="J3475" i="7"/>
  <c r="J1538" i="7"/>
  <c r="U227" i="6" s="1"/>
  <c r="J3464" i="7"/>
  <c r="J3461" i="7"/>
  <c r="U265" i="6" s="1"/>
  <c r="J3456" i="7"/>
  <c r="J3454" i="7"/>
  <c r="J3447" i="7"/>
  <c r="J3443" i="7"/>
  <c r="J3440" i="7"/>
  <c r="J3436" i="7"/>
  <c r="J3433" i="7"/>
  <c r="J3429" i="7"/>
  <c r="J3425" i="7"/>
  <c r="J3421" i="7"/>
  <c r="J3419" i="7"/>
  <c r="J1529" i="7"/>
  <c r="J3413" i="7"/>
  <c r="J3354" i="7"/>
  <c r="J3350" i="7"/>
  <c r="J3337" i="7"/>
  <c r="J3331" i="7"/>
  <c r="J3327" i="7"/>
  <c r="J3324" i="7"/>
  <c r="J3321" i="7"/>
  <c r="J1507" i="7"/>
  <c r="J3316" i="7"/>
  <c r="J3313" i="7"/>
  <c r="J1504" i="7"/>
  <c r="J122" i="7"/>
  <c r="J3306" i="7"/>
  <c r="J3303" i="7"/>
  <c r="J3299" i="7"/>
  <c r="J1499" i="7"/>
  <c r="J3294" i="7"/>
  <c r="J3291" i="7"/>
  <c r="J3288" i="7"/>
  <c r="J1495" i="7"/>
  <c r="J3277" i="7"/>
  <c r="J3273" i="7"/>
  <c r="J3266" i="7"/>
  <c r="J3258" i="7"/>
  <c r="J3254" i="7"/>
  <c r="J3251" i="7"/>
  <c r="J3247" i="7"/>
  <c r="J3245" i="7"/>
  <c r="J3240" i="7"/>
  <c r="J3237" i="7"/>
  <c r="J3233" i="7"/>
  <c r="J3231" i="7"/>
  <c r="J3229" i="7"/>
  <c r="J1485" i="7"/>
  <c r="J3222" i="7"/>
  <c r="J790" i="7"/>
  <c r="J3202" i="7"/>
  <c r="J3188" i="7"/>
  <c r="U132" i="6" s="1"/>
  <c r="J3166" i="7"/>
  <c r="U151" i="6" s="1"/>
  <c r="J3155" i="7"/>
  <c r="J3152" i="7"/>
  <c r="J1459" i="7"/>
  <c r="J3147" i="7"/>
  <c r="J1455" i="7"/>
  <c r="J331" i="7"/>
  <c r="J3144" i="7"/>
  <c r="J3140" i="7"/>
  <c r="J3137" i="7"/>
  <c r="J3134" i="7"/>
  <c r="J3132" i="7"/>
  <c r="J3128" i="7"/>
  <c r="J1445" i="7"/>
  <c r="J330" i="7"/>
  <c r="J3121" i="7"/>
  <c r="J3118" i="7"/>
  <c r="J3114" i="7"/>
  <c r="J3110" i="7"/>
  <c r="J3107" i="7"/>
  <c r="J3105" i="7"/>
  <c r="J3103" i="7"/>
  <c r="J3100" i="7"/>
  <c r="J3098" i="7"/>
  <c r="J3094" i="7"/>
  <c r="J3092" i="7"/>
  <c r="J3089" i="7"/>
  <c r="J763" i="7"/>
  <c r="J3070" i="7"/>
  <c r="J759" i="7"/>
  <c r="J1433" i="7"/>
  <c r="U273" i="6" s="1"/>
  <c r="J3062" i="7"/>
  <c r="J3060" i="7"/>
  <c r="J755" i="7"/>
  <c r="J754" i="7"/>
  <c r="J3053" i="7"/>
  <c r="J1429" i="7"/>
  <c r="J3042" i="7"/>
  <c r="J3038" i="7"/>
  <c r="J744" i="7"/>
  <c r="U225" i="6" s="1"/>
  <c r="J3031" i="7"/>
  <c r="U236" i="6" s="1"/>
  <c r="J743" i="7"/>
  <c r="J742" i="7"/>
  <c r="J3022" i="7"/>
  <c r="J313" i="7"/>
  <c r="U101" i="6" s="1"/>
  <c r="J3006" i="7"/>
  <c r="U52" i="6" s="1"/>
  <c r="J737" i="7"/>
  <c r="U277" i="6" s="1"/>
  <c r="J3407" i="7"/>
  <c r="J3404" i="7"/>
  <c r="J1524" i="7"/>
  <c r="J3398" i="7"/>
  <c r="J3395" i="7"/>
  <c r="J806" i="7"/>
  <c r="J3390" i="7"/>
  <c r="J3385" i="7"/>
  <c r="J3381" i="7"/>
  <c r="J3377" i="7"/>
  <c r="J3374" i="7"/>
  <c r="J3371" i="7"/>
  <c r="J1517" i="7"/>
  <c r="J3356" i="7"/>
  <c r="J3353" i="7"/>
  <c r="J3349" i="7"/>
  <c r="J3336" i="7"/>
  <c r="J3330" i="7"/>
  <c r="J1509" i="7"/>
  <c r="J3320" i="7"/>
  <c r="J3318" i="7"/>
  <c r="J3315" i="7"/>
  <c r="J3311" i="7"/>
  <c r="J3308" i="7"/>
  <c r="J345" i="7"/>
  <c r="J3302" i="7"/>
  <c r="J1500" i="7"/>
  <c r="J3297" i="7"/>
  <c r="J3293" i="7"/>
  <c r="J3290" i="7"/>
  <c r="J3287" i="7"/>
  <c r="J3283" i="7"/>
  <c r="J3276" i="7"/>
  <c r="J3253" i="7"/>
  <c r="J3246" i="7"/>
  <c r="J3239" i="7"/>
  <c r="J3236" i="7"/>
  <c r="J3217" i="7"/>
  <c r="J3212" i="7"/>
  <c r="J3205" i="7"/>
  <c r="J340" i="7"/>
  <c r="J3198" i="7"/>
  <c r="J3194" i="7"/>
  <c r="J784" i="7"/>
  <c r="U169" i="6" s="1"/>
  <c r="J1473" i="7"/>
  <c r="U279" i="6" s="1"/>
  <c r="J3180" i="7"/>
  <c r="U142" i="6" s="1"/>
  <c r="J3158" i="7"/>
  <c r="J3154" i="7"/>
  <c r="J332" i="7"/>
  <c r="J1458" i="7"/>
  <c r="J1457" i="7"/>
  <c r="J775" i="7"/>
  <c r="J1453" i="7"/>
  <c r="J1451" i="7"/>
  <c r="J1449" i="7"/>
  <c r="J1448" i="7"/>
  <c r="J3136" i="7"/>
  <c r="J1447" i="7"/>
  <c r="J3131" i="7"/>
  <c r="J3127" i="7"/>
  <c r="J3125" i="7"/>
  <c r="J3123" i="7"/>
  <c r="J1442" i="7"/>
  <c r="J3117" i="7"/>
  <c r="J3113" i="7"/>
  <c r="J3109" i="7"/>
  <c r="J1441" i="7"/>
  <c r="J3104" i="7"/>
  <c r="J3099" i="7"/>
  <c r="J3097" i="7"/>
  <c r="J769" i="7"/>
  <c r="J3091" i="7"/>
  <c r="U255" i="6" s="1"/>
  <c r="J3080" i="7"/>
  <c r="U200" i="6" s="1"/>
  <c r="J1432" i="7"/>
  <c r="U253" i="6" s="1"/>
  <c r="J3059" i="7"/>
  <c r="J318" i="7"/>
  <c r="J3050" i="7"/>
  <c r="J1395" i="7"/>
  <c r="U275" i="6" s="1"/>
  <c r="J1391" i="7"/>
  <c r="J2972" i="7"/>
  <c r="J2969" i="7"/>
  <c r="J2965" i="7"/>
  <c r="J2962" i="7"/>
  <c r="J1389" i="7"/>
  <c r="J2956" i="7"/>
  <c r="J2952" i="7"/>
  <c r="J2949" i="7"/>
  <c r="J2945" i="7"/>
  <c r="J2941" i="7"/>
  <c r="J2937" i="7"/>
  <c r="J2934" i="7"/>
  <c r="J2907" i="7"/>
  <c r="J1368" i="7"/>
  <c r="U48" i="6" s="1"/>
  <c r="J2876" i="7"/>
  <c r="J2875" i="7"/>
  <c r="J2870" i="7"/>
  <c r="J2828" i="7"/>
  <c r="J2817" i="7"/>
  <c r="J1339" i="7"/>
  <c r="J697" i="7"/>
  <c r="J2809" i="7"/>
  <c r="J696" i="7"/>
  <c r="J2803" i="7"/>
  <c r="J2800" i="7"/>
  <c r="J2796" i="7"/>
  <c r="J2791" i="7"/>
  <c r="J2788" i="7"/>
  <c r="J2773" i="7"/>
  <c r="J282" i="7"/>
  <c r="J2753" i="7"/>
  <c r="J2749" i="7"/>
  <c r="J2745" i="7"/>
  <c r="J2741" i="7"/>
  <c r="J2724" i="7"/>
  <c r="J2715" i="7"/>
  <c r="J2713" i="7"/>
  <c r="J2686" i="7"/>
  <c r="J673" i="7"/>
  <c r="U226" i="6" s="1"/>
  <c r="J1301" i="7"/>
  <c r="U196" i="6" s="1"/>
  <c r="J665" i="7"/>
  <c r="J1293" i="7"/>
  <c r="J2603" i="7"/>
  <c r="J652" i="7"/>
  <c r="J11" i="7"/>
  <c r="U58" i="6" s="1"/>
  <c r="J1256" i="7"/>
  <c r="J1255" i="7"/>
  <c r="J2417" i="7"/>
  <c r="U89" i="6" s="1"/>
  <c r="J2355" i="7"/>
  <c r="J2319" i="7"/>
  <c r="U99" i="6" s="1"/>
  <c r="J2242" i="7"/>
  <c r="J230" i="7"/>
  <c r="U41" i="6" s="1"/>
  <c r="J2223" i="7"/>
  <c r="J2213" i="7"/>
  <c r="J2187" i="7"/>
  <c r="J219" i="7"/>
  <c r="U204" i="6" s="1"/>
  <c r="J2127" i="7"/>
  <c r="J2122" i="7"/>
  <c r="U63" i="6" s="1"/>
  <c r="J543" i="7"/>
  <c r="U131" i="6" s="1"/>
  <c r="J2055" i="7"/>
  <c r="J533" i="7"/>
  <c r="J1999" i="7"/>
  <c r="U143" i="6" s="1"/>
  <c r="J1992" i="7"/>
  <c r="J516" i="7"/>
  <c r="J510" i="7"/>
  <c r="J183" i="7"/>
  <c r="J180" i="7"/>
  <c r="J113" i="7"/>
  <c r="J3030" i="7"/>
  <c r="J3015" i="7"/>
  <c r="U214" i="6" s="1"/>
  <c r="J3005" i="7"/>
  <c r="U248" i="6" s="1"/>
  <c r="J2997" i="7"/>
  <c r="U211" i="6" s="1"/>
  <c r="J112" i="7"/>
  <c r="U245" i="6" s="1"/>
  <c r="J2977" i="7"/>
  <c r="U154" i="6" s="1"/>
  <c r="J2975" i="7"/>
  <c r="J2971" i="7"/>
  <c r="J2968" i="7"/>
  <c r="J2964" i="7"/>
  <c r="J1388" i="7"/>
  <c r="J2955" i="7"/>
  <c r="J2951" i="7"/>
  <c r="J2948" i="7"/>
  <c r="J2944" i="7"/>
  <c r="J2940" i="7"/>
  <c r="J2936" i="7"/>
  <c r="J2933" i="7"/>
  <c r="U178" i="6" s="1"/>
  <c r="J729" i="7"/>
  <c r="U91" i="6" s="1"/>
  <c r="J2906" i="7"/>
  <c r="U36" i="6" s="1"/>
  <c r="J716" i="7"/>
  <c r="U139" i="6" s="1"/>
  <c r="J714" i="7"/>
  <c r="U74" i="6" s="1"/>
  <c r="J2874" i="7"/>
  <c r="J2852" i="7"/>
  <c r="J2844" i="7"/>
  <c r="J1345" i="7"/>
  <c r="U133" i="6" s="1"/>
  <c r="J2837" i="7"/>
  <c r="J2832" i="7"/>
  <c r="J2827" i="7"/>
  <c r="J2816" i="7"/>
  <c r="J2814" i="7"/>
  <c r="J2812" i="7"/>
  <c r="J2808" i="7"/>
  <c r="J2806" i="7"/>
  <c r="J695" i="7"/>
  <c r="U270" i="6" s="1"/>
  <c r="J2799" i="7"/>
  <c r="J1337" i="7"/>
  <c r="J2793" i="7"/>
  <c r="J1334" i="7"/>
  <c r="J2787" i="7"/>
  <c r="J1328" i="7"/>
  <c r="J2769" i="7"/>
  <c r="J2766" i="7"/>
  <c r="J2757" i="7"/>
  <c r="J2756" i="7"/>
  <c r="J2755" i="7"/>
  <c r="J2752" i="7"/>
  <c r="J2748" i="7"/>
  <c r="J2740" i="7"/>
  <c r="J2732" i="7"/>
  <c r="J2725" i="7"/>
  <c r="J2723" i="7"/>
  <c r="J2720" i="7"/>
  <c r="J1318" i="7"/>
  <c r="J1308" i="7"/>
  <c r="J675" i="7"/>
  <c r="J2683" i="7"/>
  <c r="J2657" i="7"/>
  <c r="J1296" i="7"/>
  <c r="J2602" i="7"/>
  <c r="J263" i="7"/>
  <c r="U10" i="6" s="1"/>
  <c r="J255" i="7"/>
  <c r="U136" i="6" s="1"/>
  <c r="J2374" i="7"/>
  <c r="U21" i="6" s="1"/>
  <c r="J2349" i="7"/>
  <c r="J2346" i="7"/>
  <c r="U60" i="6" s="1"/>
  <c r="J2337" i="7"/>
  <c r="U75" i="6" s="1"/>
  <c r="J2306" i="7"/>
  <c r="J2248" i="7"/>
  <c r="J596" i="7"/>
  <c r="J1172" i="7"/>
  <c r="U134" i="6" s="1"/>
  <c r="J2172" i="7"/>
  <c r="J574" i="7"/>
  <c r="J2163" i="7"/>
  <c r="J216" i="7"/>
  <c r="U159" i="6" s="1"/>
  <c r="J555" i="7"/>
  <c r="U46" i="6" s="1"/>
  <c r="J74" i="7"/>
  <c r="J2094" i="7"/>
  <c r="J1130" i="7"/>
  <c r="U224" i="6" s="1"/>
  <c r="J1972" i="7"/>
  <c r="J186" i="7"/>
  <c r="J1923" i="7"/>
  <c r="J1047" i="7"/>
  <c r="U219" i="6" s="1"/>
  <c r="J1042" i="7"/>
  <c r="J1901" i="7"/>
  <c r="D1936" i="7"/>
  <c r="J1936" i="7"/>
  <c r="U17" i="6" s="1"/>
  <c r="U168" i="6"/>
  <c r="U189" i="6"/>
  <c r="U126" i="6"/>
  <c r="U183" i="6"/>
  <c r="U254" i="6"/>
  <c r="U175" i="6"/>
  <c r="U14" i="6"/>
  <c r="U109" i="6"/>
  <c r="U18" i="6"/>
  <c r="U85" i="6"/>
  <c r="U66" i="6"/>
  <c r="U163" i="6"/>
  <c r="U130" i="6"/>
  <c r="U61" i="6"/>
  <c r="U39" i="6"/>
  <c r="U119" i="6"/>
  <c r="U104" i="6"/>
  <c r="U237" i="6"/>
  <c r="U127" i="6"/>
  <c r="U170" i="6"/>
  <c r="U97" i="6"/>
  <c r="U187" i="6"/>
  <c r="U112" i="6"/>
  <c r="U100" i="6"/>
  <c r="U137" i="6"/>
  <c r="U86" i="6"/>
  <c r="U117" i="6"/>
  <c r="U233" i="6"/>
  <c r="U116" i="6"/>
  <c r="U249" i="6"/>
  <c r="U206" i="6"/>
  <c r="U251" i="6"/>
  <c r="U38" i="6"/>
  <c r="U26" i="6"/>
  <c r="U174" i="6"/>
  <c r="U201" i="6"/>
  <c r="U242" i="6"/>
  <c r="U44" i="6"/>
  <c r="U221" i="6"/>
  <c r="U45" i="6"/>
  <c r="U108" i="6"/>
  <c r="U228" i="6"/>
  <c r="U29" i="6"/>
  <c r="U269" i="6"/>
  <c r="U152" i="6"/>
  <c r="U180" i="6"/>
  <c r="U213" i="6"/>
  <c r="U173" i="6"/>
  <c r="U260" i="6"/>
  <c r="U103" i="6"/>
  <c r="U12" i="6"/>
  <c r="U118" i="6"/>
  <c r="U217" i="6"/>
  <c r="U15" i="6"/>
  <c r="U264" i="6"/>
  <c r="U184" i="6"/>
  <c r="U197" i="6"/>
  <c r="U98" i="6"/>
  <c r="U54" i="6"/>
  <c r="U198" i="6"/>
  <c r="U235" i="6"/>
  <c r="U31" i="6"/>
  <c r="U115" i="6"/>
  <c r="U24" i="6"/>
  <c r="U64" i="6"/>
  <c r="U72" i="6"/>
  <c r="U272" i="6"/>
  <c r="U80" i="6"/>
  <c r="U203" i="6"/>
  <c r="U205" i="6"/>
  <c r="U125" i="6"/>
  <c r="U259" i="6"/>
  <c r="U20" i="6"/>
  <c r="U208" i="6"/>
  <c r="U37" i="6"/>
  <c r="U35" i="6"/>
  <c r="U161" i="6"/>
  <c r="U28" i="6"/>
  <c r="U191" i="6"/>
  <c r="U207" i="6"/>
  <c r="U113" i="6"/>
  <c r="U102" i="6"/>
  <c r="U186" i="6"/>
  <c r="U147" i="6"/>
  <c r="U55" i="6"/>
  <c r="U250" i="6"/>
  <c r="U195" i="6"/>
  <c r="U123" i="6"/>
  <c r="U238" i="6"/>
  <c r="U83" i="6"/>
  <c r="U146" i="6"/>
  <c r="U59" i="6"/>
  <c r="U78" i="6"/>
  <c r="U156" i="6"/>
  <c r="U42" i="6"/>
  <c r="U256" i="6"/>
  <c r="U209" i="6"/>
  <c r="U129" i="6"/>
  <c r="U121" i="6"/>
  <c r="U176" i="6"/>
  <c r="U144" i="6"/>
  <c r="U185" i="6"/>
  <c r="U110" i="6"/>
  <c r="U153" i="6"/>
  <c r="U5" i="6"/>
  <c r="U88" i="6"/>
  <c r="U210" i="6"/>
  <c r="U11" i="6"/>
  <c r="U68" i="6"/>
  <c r="U243" i="6"/>
  <c r="U216" i="6"/>
  <c r="U171" i="6"/>
  <c r="U79" i="6"/>
  <c r="U262" i="6"/>
  <c r="U150" i="6"/>
  <c r="U19" i="6"/>
  <c r="U194" i="6"/>
  <c r="U25" i="6"/>
  <c r="U49" i="6"/>
  <c r="U32" i="6"/>
  <c r="U162" i="6"/>
  <c r="U9" i="6"/>
  <c r="U232" i="6"/>
  <c r="U164" i="6"/>
  <c r="U158" i="6"/>
  <c r="U95" i="6"/>
  <c r="U128" i="6"/>
  <c r="U257" i="6"/>
  <c r="U30" i="6"/>
  <c r="U56" i="6"/>
  <c r="U192" i="6"/>
  <c r="U190" i="6"/>
  <c r="U67" i="6"/>
  <c r="U43" i="6"/>
  <c r="U62" i="6"/>
  <c r="U246" i="6"/>
  <c r="U157" i="6"/>
  <c r="D498" i="7"/>
  <c r="J498" i="7"/>
  <c r="D1942" i="7"/>
  <c r="J1942" i="7"/>
  <c r="D1935" i="7"/>
  <c r="J1935" i="7"/>
  <c r="U105" i="6" s="1"/>
  <c r="D1049" i="7"/>
  <c r="J1049" i="7"/>
  <c r="D1045" i="7"/>
  <c r="J1045" i="7"/>
  <c r="D1911" i="7"/>
  <c r="J1911" i="7"/>
  <c r="J1969" i="7"/>
  <c r="U239" i="6" s="1"/>
  <c r="J1958" i="7"/>
  <c r="U181" i="6" s="1"/>
  <c r="D1043" i="7"/>
  <c r="J1043" i="7"/>
  <c r="J1905" i="7"/>
  <c r="U84" i="6" s="1"/>
  <c r="E1897" i="7"/>
  <c r="K1897" i="7" s="1"/>
  <c r="J1897" i="7"/>
  <c r="P227" i="6"/>
  <c r="P33" i="6"/>
  <c r="P11" i="6"/>
  <c r="P210" i="6"/>
  <c r="P155" i="6"/>
  <c r="P88" i="6"/>
  <c r="P5" i="6"/>
  <c r="P145" i="6"/>
  <c r="P153" i="6"/>
  <c r="P110" i="6"/>
  <c r="P65" i="6"/>
  <c r="P218" i="6"/>
  <c r="P107" i="6"/>
  <c r="P77" i="6"/>
  <c r="P82" i="6"/>
  <c r="P166" i="6"/>
  <c r="P87" i="6"/>
  <c r="P185" i="6"/>
  <c r="P167" i="6"/>
  <c r="P144" i="6"/>
  <c r="P263" i="6"/>
  <c r="P279" i="6"/>
  <c r="P50" i="6"/>
  <c r="P138" i="6"/>
  <c r="P176" i="6"/>
  <c r="P76" i="6"/>
  <c r="P121" i="6"/>
  <c r="P278" i="6"/>
  <c r="P129" i="6"/>
  <c r="P209" i="6"/>
  <c r="P256" i="6"/>
  <c r="P42" i="6"/>
  <c r="P156" i="6"/>
  <c r="P196" i="6"/>
  <c r="P222" i="6"/>
  <c r="P78" i="6"/>
  <c r="P270" i="6"/>
  <c r="P193" i="6"/>
  <c r="P59" i="6"/>
  <c r="P146" i="6"/>
  <c r="P71" i="6"/>
  <c r="P83" i="6"/>
  <c r="P238" i="6"/>
  <c r="P181" i="6"/>
  <c r="P123" i="6"/>
  <c r="P169" i="6"/>
  <c r="P195" i="6"/>
  <c r="P250" i="6"/>
  <c r="P55" i="6"/>
  <c r="P147" i="6"/>
  <c r="P186" i="6"/>
  <c r="P102" i="6"/>
  <c r="P113" i="6"/>
  <c r="P207" i="6"/>
  <c r="P191" i="6"/>
  <c r="P28" i="6"/>
  <c r="P174" i="6"/>
  <c r="P201" i="6"/>
  <c r="P258" i="6"/>
  <c r="P242" i="6"/>
  <c r="P8" i="6"/>
  <c r="P44" i="6"/>
  <c r="P21" i="6"/>
  <c r="P221" i="6"/>
  <c r="P57" i="6"/>
  <c r="P276" i="6"/>
  <c r="P63" i="6"/>
  <c r="P143" i="6"/>
  <c r="P45" i="6"/>
  <c r="P125" i="6"/>
  <c r="P259" i="6"/>
  <c r="P92" i="6"/>
  <c r="P84" i="6"/>
  <c r="P20" i="6"/>
  <c r="P151" i="6"/>
  <c r="P230" i="6"/>
  <c r="P208" i="6"/>
  <c r="P37" i="6"/>
  <c r="P35" i="6"/>
  <c r="P41" i="6"/>
  <c r="P239" i="6"/>
  <c r="P159" i="6"/>
  <c r="P7" i="6"/>
  <c r="P161" i="6"/>
  <c r="P93" i="6"/>
  <c r="P17" i="6"/>
  <c r="P142" i="6"/>
  <c r="P91" i="6"/>
  <c r="P136" i="6"/>
  <c r="P194" i="6"/>
  <c r="P277" i="6"/>
  <c r="P46" i="6"/>
  <c r="P68" i="6"/>
  <c r="P224" i="6"/>
  <c r="P192" i="6"/>
  <c r="P219" i="6"/>
  <c r="P168" i="6"/>
  <c r="P189" i="6"/>
  <c r="P126" i="6"/>
  <c r="P105" i="6"/>
  <c r="P273" i="6"/>
  <c r="P111" i="6"/>
  <c r="P134" i="6"/>
  <c r="P124" i="6"/>
  <c r="P183" i="6"/>
  <c r="P254" i="6"/>
  <c r="P265" i="6"/>
  <c r="P204" i="6"/>
  <c r="P27" i="6"/>
  <c r="P175" i="6"/>
  <c r="P220" i="6"/>
  <c r="P205" i="6"/>
  <c r="P70" i="6"/>
  <c r="P203" i="6"/>
  <c r="P234" i="6"/>
  <c r="P80" i="6"/>
  <c r="P90" i="6"/>
  <c r="P272" i="6"/>
  <c r="P229" i="6"/>
  <c r="P73" i="6"/>
  <c r="P47" i="6"/>
  <c r="P72" i="6"/>
  <c r="P122" i="6"/>
  <c r="P120" i="6"/>
  <c r="P34" i="6"/>
  <c r="P64" i="6"/>
  <c r="P24" i="6"/>
  <c r="P115" i="6"/>
  <c r="P241" i="6"/>
  <c r="P31" i="6"/>
  <c r="P160" i="6"/>
  <c r="P235" i="6"/>
  <c r="P40" i="6"/>
  <c r="P188" i="6"/>
  <c r="P198" i="6"/>
  <c r="P214" i="6"/>
  <c r="P54" i="6"/>
  <c r="P252" i="6"/>
  <c r="P98" i="6"/>
  <c r="P197" i="6"/>
  <c r="P231" i="6"/>
  <c r="P261" i="6"/>
  <c r="P184" i="6"/>
  <c r="P106" i="6"/>
  <c r="P244" i="6"/>
  <c r="P264" i="6"/>
  <c r="P165" i="6"/>
  <c r="P15" i="6"/>
  <c r="P217" i="6"/>
  <c r="P118" i="6"/>
  <c r="P12" i="6"/>
  <c r="P103" i="6"/>
  <c r="P215" i="6"/>
  <c r="P260" i="6"/>
  <c r="P13" i="6"/>
  <c r="P173" i="6"/>
  <c r="P213" i="6"/>
  <c r="P75" i="6"/>
  <c r="P255" i="6"/>
  <c r="P60" i="6"/>
  <c r="P180" i="6"/>
  <c r="P152" i="6"/>
  <c r="P269" i="6"/>
  <c r="P29" i="6"/>
  <c r="P228" i="6"/>
  <c r="P69" i="6"/>
  <c r="P108" i="6"/>
  <c r="P53" i="6"/>
  <c r="P26" i="6"/>
  <c r="P38" i="6"/>
  <c r="P251" i="6"/>
  <c r="P206" i="6"/>
  <c r="P249" i="6"/>
  <c r="P116" i="6"/>
  <c r="P240" i="6"/>
  <c r="P233" i="6"/>
  <c r="P172" i="6"/>
  <c r="P179" i="6"/>
  <c r="P51" i="6"/>
  <c r="P117" i="6"/>
  <c r="P199" i="6"/>
  <c r="P86" i="6"/>
  <c r="P23" i="6"/>
  <c r="P137" i="6"/>
  <c r="P100" i="6"/>
  <c r="P112" i="6"/>
  <c r="P96" i="6"/>
  <c r="P94" i="6"/>
  <c r="P187" i="6"/>
  <c r="P182" i="6"/>
  <c r="P280" i="6"/>
  <c r="P52" i="6"/>
  <c r="P97" i="6"/>
  <c r="P178" i="6"/>
  <c r="P36" i="6"/>
  <c r="P74" i="6"/>
  <c r="P133" i="6"/>
  <c r="P3" i="6"/>
  <c r="P170" i="6"/>
  <c r="P10" i="6"/>
  <c r="P6" i="6"/>
  <c r="P127" i="6"/>
  <c r="P237" i="6"/>
  <c r="P275" i="6"/>
  <c r="P104" i="6"/>
  <c r="P248" i="6"/>
  <c r="P119" i="6"/>
  <c r="P39" i="6"/>
  <c r="P61" i="6"/>
  <c r="P130" i="6"/>
  <c r="P202" i="6"/>
  <c r="P163" i="6"/>
  <c r="P135" i="6"/>
  <c r="P66" i="6"/>
  <c r="P85" i="6"/>
  <c r="P271" i="6"/>
  <c r="P131" i="6"/>
  <c r="P18" i="6"/>
  <c r="P4" i="6"/>
  <c r="P109" i="6"/>
  <c r="P14" i="6"/>
  <c r="P25" i="6"/>
  <c r="P243" i="6"/>
  <c r="P99" i="6"/>
  <c r="P139" i="6"/>
  <c r="P58" i="6"/>
  <c r="P56" i="6"/>
  <c r="P268" i="6"/>
  <c r="P212" i="6"/>
  <c r="P267" i="6"/>
  <c r="P95" i="6"/>
  <c r="P16" i="6"/>
  <c r="P226" i="6"/>
  <c r="P157" i="6"/>
  <c r="P140" i="6"/>
  <c r="P19" i="6"/>
  <c r="P266" i="6"/>
  <c r="P158" i="6"/>
  <c r="P67" i="6"/>
  <c r="P247" i="6"/>
  <c r="P22" i="6"/>
  <c r="P81" i="6"/>
  <c r="P132" i="6"/>
  <c r="P150" i="6"/>
  <c r="P200" i="6"/>
  <c r="P9" i="6"/>
  <c r="P225" i="6"/>
  <c r="P211" i="6"/>
  <c r="P154" i="6"/>
  <c r="P257" i="6"/>
  <c r="P48" i="6"/>
  <c r="P114" i="6"/>
  <c r="P148" i="6"/>
  <c r="P190" i="6"/>
  <c r="P141" i="6"/>
  <c r="P262" i="6"/>
  <c r="P162" i="6"/>
  <c r="P177" i="6"/>
  <c r="P164" i="6"/>
  <c r="P223" i="6"/>
  <c r="P246" i="6"/>
  <c r="P32" i="6"/>
  <c r="P62" i="6"/>
  <c r="P236" i="6"/>
  <c r="P149" i="6"/>
  <c r="P101" i="6"/>
  <c r="P89" i="6"/>
  <c r="P79" i="6"/>
  <c r="P253" i="6"/>
  <c r="P30" i="6"/>
  <c r="P128" i="6"/>
  <c r="P171" i="6"/>
  <c r="P49" i="6"/>
  <c r="P232" i="6"/>
  <c r="P274" i="6"/>
  <c r="P216" i="6"/>
  <c r="P43" i="6"/>
  <c r="P245" i="6"/>
  <c r="P2" i="6"/>
  <c r="F1884" i="7"/>
  <c r="F4565" i="7"/>
  <c r="E4565" i="7"/>
  <c r="K4565" i="7" s="1"/>
  <c r="D4565" i="7"/>
  <c r="F4549" i="7"/>
  <c r="E4549" i="7"/>
  <c r="K4549" i="7" s="1"/>
  <c r="D4549" i="7"/>
  <c r="F4534" i="7"/>
  <c r="E4534" i="7"/>
  <c r="K4534" i="7" s="1"/>
  <c r="D4534" i="7"/>
  <c r="F4520" i="7"/>
  <c r="E4520" i="7"/>
  <c r="K4520" i="7" s="1"/>
  <c r="D4520" i="7"/>
  <c r="F478" i="7"/>
  <c r="E478" i="7"/>
  <c r="K478" i="7" s="1"/>
  <c r="D478" i="7"/>
  <c r="F172" i="7"/>
  <c r="E172" i="7"/>
  <c r="K172" i="7" s="1"/>
  <c r="D172" i="7"/>
  <c r="F4489" i="7"/>
  <c r="E4489" i="7"/>
  <c r="K4489" i="7" s="1"/>
  <c r="D4489" i="7"/>
  <c r="F4475" i="7"/>
  <c r="E4475" i="7"/>
  <c r="K4475" i="7" s="1"/>
  <c r="D4475" i="7"/>
  <c r="E1884" i="7"/>
  <c r="K1884" i="7" s="1"/>
  <c r="F4570" i="7"/>
  <c r="E4570" i="7"/>
  <c r="K4570" i="7" s="1"/>
  <c r="D4570" i="7"/>
  <c r="E4567" i="7"/>
  <c r="K4567" i="7" s="1"/>
  <c r="F4567" i="7"/>
  <c r="D4567" i="7"/>
  <c r="F4563" i="7"/>
  <c r="E4563" i="7"/>
  <c r="K4563" i="7" s="1"/>
  <c r="D4563" i="7"/>
  <c r="F4559" i="7"/>
  <c r="E4559" i="7"/>
  <c r="K4559" i="7" s="1"/>
  <c r="D4559" i="7"/>
  <c r="F4555" i="7"/>
  <c r="E4555" i="7"/>
  <c r="K4555" i="7" s="1"/>
  <c r="D4555" i="7"/>
  <c r="E4551" i="7"/>
  <c r="K4551" i="7" s="1"/>
  <c r="F4551" i="7"/>
  <c r="D4551" i="7"/>
  <c r="F4547" i="7"/>
  <c r="D4547" i="7"/>
  <c r="E4547" i="7"/>
  <c r="K4547" i="7" s="1"/>
  <c r="F4543" i="7"/>
  <c r="E4543" i="7"/>
  <c r="K4543" i="7" s="1"/>
  <c r="D4543" i="7"/>
  <c r="F4540" i="7"/>
  <c r="E4540" i="7"/>
  <c r="K4540" i="7" s="1"/>
  <c r="D4540" i="7"/>
  <c r="E4536" i="7"/>
  <c r="K4536" i="7" s="1"/>
  <c r="F4536" i="7"/>
  <c r="D4536" i="7"/>
  <c r="F4532" i="7"/>
  <c r="E4532" i="7"/>
  <c r="K4532" i="7" s="1"/>
  <c r="D4532" i="7"/>
  <c r="F4528" i="7"/>
  <c r="E4528" i="7"/>
  <c r="K4528" i="7" s="1"/>
  <c r="D4528" i="7"/>
  <c r="F4524" i="7"/>
  <c r="E4524" i="7"/>
  <c r="K4524" i="7" s="1"/>
  <c r="D4524" i="7"/>
  <c r="E176" i="7"/>
  <c r="K176" i="7" s="1"/>
  <c r="F176" i="7"/>
  <c r="D176" i="7"/>
  <c r="F4518" i="7"/>
  <c r="D4518" i="7"/>
  <c r="E4518" i="7"/>
  <c r="K4518" i="7" s="1"/>
  <c r="F4514" i="7"/>
  <c r="E4514" i="7"/>
  <c r="K4514" i="7" s="1"/>
  <c r="D4514" i="7"/>
  <c r="F4510" i="7"/>
  <c r="E4510" i="7"/>
  <c r="K4510" i="7" s="1"/>
  <c r="D4510" i="7"/>
  <c r="E4507" i="7"/>
  <c r="K4507" i="7" s="1"/>
  <c r="F4507" i="7"/>
  <c r="D4507" i="7"/>
  <c r="F1029" i="7"/>
  <c r="E1029" i="7"/>
  <c r="K1029" i="7" s="1"/>
  <c r="D1029" i="7"/>
  <c r="F476" i="7"/>
  <c r="E476" i="7"/>
  <c r="K476" i="7" s="1"/>
  <c r="D476" i="7"/>
  <c r="F4502" i="7"/>
  <c r="E4502" i="7"/>
  <c r="K4502" i="7" s="1"/>
  <c r="D4502" i="7"/>
  <c r="E174" i="7"/>
  <c r="K174" i="7" s="1"/>
  <c r="F174" i="7"/>
  <c r="D174" i="7"/>
  <c r="F171" i="7"/>
  <c r="D171" i="7"/>
  <c r="E171" i="7"/>
  <c r="K171" i="7" s="1"/>
  <c r="F475" i="7"/>
  <c r="E475" i="7"/>
  <c r="K475" i="7" s="1"/>
  <c r="D475" i="7"/>
  <c r="F1877" i="7"/>
  <c r="E1877" i="7"/>
  <c r="K1877" i="7" s="1"/>
  <c r="D1877" i="7"/>
  <c r="E1026" i="7"/>
  <c r="K1026" i="7" s="1"/>
  <c r="F1026" i="7"/>
  <c r="D1026" i="7"/>
  <c r="F1876" i="7"/>
  <c r="E1876" i="7"/>
  <c r="K1876" i="7" s="1"/>
  <c r="D1876" i="7"/>
  <c r="F4485" i="7"/>
  <c r="E4485" i="7"/>
  <c r="K4485" i="7" s="1"/>
  <c r="D4485" i="7"/>
  <c r="F4481" i="7"/>
  <c r="E4481" i="7"/>
  <c r="K4481" i="7" s="1"/>
  <c r="D4481" i="7"/>
  <c r="E4477" i="7"/>
  <c r="K4477" i="7" s="1"/>
  <c r="F4477" i="7"/>
  <c r="D4477" i="7"/>
  <c r="F4474" i="7"/>
  <c r="D4474" i="7"/>
  <c r="E4474" i="7"/>
  <c r="K4474" i="7" s="1"/>
  <c r="F4470" i="7"/>
  <c r="E4470" i="7"/>
  <c r="K4470" i="7" s="1"/>
  <c r="D4470" i="7"/>
  <c r="F4466" i="7"/>
  <c r="E4466" i="7"/>
  <c r="K4466" i="7" s="1"/>
  <c r="D4466" i="7"/>
  <c r="E4464" i="7"/>
  <c r="K4464" i="7" s="1"/>
  <c r="F4464" i="7"/>
  <c r="D4464" i="7"/>
  <c r="F4461" i="7"/>
  <c r="E4461" i="7"/>
  <c r="K4461" i="7" s="1"/>
  <c r="D4461" i="7"/>
  <c r="F1024" i="7"/>
  <c r="E1024" i="7"/>
  <c r="K1024" i="7" s="1"/>
  <c r="D1024" i="7"/>
  <c r="F1023" i="7"/>
  <c r="E1023" i="7"/>
  <c r="K1023" i="7" s="1"/>
  <c r="D1023" i="7"/>
  <c r="E4454" i="7"/>
  <c r="K4454" i="7" s="1"/>
  <c r="F4454" i="7"/>
  <c r="D4454" i="7"/>
  <c r="F4453" i="7"/>
  <c r="D4453" i="7"/>
  <c r="E4453" i="7"/>
  <c r="K4453" i="7" s="1"/>
  <c r="F1867" i="7"/>
  <c r="E1867" i="7"/>
  <c r="K1867" i="7" s="1"/>
  <c r="D1867" i="7"/>
  <c r="F4450" i="7"/>
  <c r="E4450" i="7"/>
  <c r="K4450" i="7" s="1"/>
  <c r="D4450" i="7"/>
  <c r="E1021" i="7"/>
  <c r="K1021" i="7" s="1"/>
  <c r="F1021" i="7"/>
  <c r="D1021" i="7"/>
  <c r="F4446" i="7"/>
  <c r="E4446" i="7"/>
  <c r="K4446" i="7" s="1"/>
  <c r="D4446" i="7"/>
  <c r="F4444" i="7"/>
  <c r="E4444" i="7"/>
  <c r="K4444" i="7" s="1"/>
  <c r="D4444" i="7"/>
  <c r="F4442" i="7"/>
  <c r="E4442" i="7"/>
  <c r="K4442" i="7" s="1"/>
  <c r="D4442" i="7"/>
  <c r="E4439" i="7"/>
  <c r="K4439" i="7" s="1"/>
  <c r="F4439" i="7"/>
  <c r="D4439" i="7"/>
  <c r="F4436" i="7"/>
  <c r="D4436" i="7"/>
  <c r="E4436" i="7"/>
  <c r="K4436" i="7" s="1"/>
  <c r="F1017" i="7"/>
  <c r="E1017" i="7"/>
  <c r="K1017" i="7" s="1"/>
  <c r="D1017" i="7"/>
  <c r="F1861" i="7"/>
  <c r="E1861" i="7"/>
  <c r="K1861" i="7" s="1"/>
  <c r="D1861" i="7"/>
  <c r="E4431" i="7"/>
  <c r="K4431" i="7" s="1"/>
  <c r="F4431" i="7"/>
  <c r="D4431" i="7"/>
  <c r="F4429" i="7"/>
  <c r="E4429" i="7"/>
  <c r="K4429" i="7" s="1"/>
  <c r="D4429" i="7"/>
  <c r="F4426" i="7"/>
  <c r="E4426" i="7"/>
  <c r="K4426" i="7" s="1"/>
  <c r="D4426" i="7"/>
  <c r="F1857" i="7"/>
  <c r="E1857" i="7"/>
  <c r="K1857" i="7" s="1"/>
  <c r="D1857" i="7"/>
  <c r="F4423" i="7"/>
  <c r="E4423" i="7"/>
  <c r="K4423" i="7" s="1"/>
  <c r="D4423" i="7"/>
  <c r="F4421" i="7"/>
  <c r="D4421" i="7"/>
  <c r="E4421" i="7"/>
  <c r="K4421" i="7" s="1"/>
  <c r="F4417" i="7"/>
  <c r="E4417" i="7"/>
  <c r="K4417" i="7" s="1"/>
  <c r="D4417" i="7"/>
  <c r="F1013" i="7"/>
  <c r="E1013" i="7"/>
  <c r="K1013" i="7" s="1"/>
  <c r="D1013" i="7"/>
  <c r="F1012" i="7"/>
  <c r="E1012" i="7"/>
  <c r="K1012" i="7" s="1"/>
  <c r="D1012" i="7"/>
  <c r="F4410" i="7"/>
  <c r="E4410" i="7"/>
  <c r="K4410" i="7" s="1"/>
  <c r="D4410" i="7"/>
  <c r="E23" i="7"/>
  <c r="K23" i="7" s="1"/>
  <c r="F23" i="7"/>
  <c r="D23" i="7"/>
  <c r="F1851" i="7"/>
  <c r="E1851" i="7"/>
  <c r="K1851" i="7" s="1"/>
  <c r="D1851" i="7"/>
  <c r="F1849" i="7"/>
  <c r="E1849" i="7"/>
  <c r="K1849" i="7" s="1"/>
  <c r="D1849" i="7"/>
  <c r="F4402" i="7"/>
  <c r="D4402" i="7"/>
  <c r="E4402" i="7"/>
  <c r="K4402" i="7" s="1"/>
  <c r="F4399" i="7"/>
  <c r="E4399" i="7"/>
  <c r="K4399" i="7" s="1"/>
  <c r="D4399" i="7"/>
  <c r="F460" i="7"/>
  <c r="E460" i="7"/>
  <c r="K460" i="7" s="1"/>
  <c r="D460" i="7"/>
  <c r="F4398" i="7"/>
  <c r="E4398" i="7"/>
  <c r="K4398" i="7" s="1"/>
  <c r="D4398" i="7"/>
  <c r="F4397" i="7"/>
  <c r="E4397" i="7"/>
  <c r="K4397" i="7" s="1"/>
  <c r="D4397" i="7"/>
  <c r="F459" i="7"/>
  <c r="E459" i="7"/>
  <c r="K459" i="7" s="1"/>
  <c r="D459" i="7"/>
  <c r="F4394" i="7"/>
  <c r="E4394" i="7"/>
  <c r="K4394" i="7" s="1"/>
  <c r="D4394" i="7"/>
  <c r="F168" i="7"/>
  <c r="E168" i="7"/>
  <c r="K168" i="7" s="1"/>
  <c r="D168" i="7"/>
  <c r="F4388" i="7"/>
  <c r="D4388" i="7"/>
  <c r="E4388" i="7"/>
  <c r="K4388" i="7" s="1"/>
  <c r="F1003" i="7"/>
  <c r="E1003" i="7"/>
  <c r="K1003" i="7" s="1"/>
  <c r="D1003" i="7"/>
  <c r="F1839" i="7"/>
  <c r="E1839" i="7"/>
  <c r="K1839" i="7" s="1"/>
  <c r="D1839" i="7"/>
  <c r="F1002" i="7"/>
  <c r="E1002" i="7"/>
  <c r="K1002" i="7" s="1"/>
  <c r="D1002" i="7"/>
  <c r="F1838" i="7"/>
  <c r="E1838" i="7"/>
  <c r="K1838" i="7" s="1"/>
  <c r="D1838" i="7"/>
  <c r="E4376" i="7"/>
  <c r="K4376" i="7" s="1"/>
  <c r="F4376" i="7"/>
  <c r="D4376" i="7"/>
  <c r="F1836" i="7"/>
  <c r="E1836" i="7"/>
  <c r="K1836" i="7" s="1"/>
  <c r="D1836" i="7"/>
  <c r="F167" i="7"/>
  <c r="E167" i="7"/>
  <c r="K167" i="7" s="1"/>
  <c r="D167" i="7"/>
  <c r="F998" i="7"/>
  <c r="D998" i="7"/>
  <c r="E998" i="7"/>
  <c r="K998" i="7" s="1"/>
  <c r="F4370" i="7"/>
  <c r="E4370" i="7"/>
  <c r="K4370" i="7" s="1"/>
  <c r="D4370" i="7"/>
  <c r="E4366" i="7"/>
  <c r="K4366" i="7" s="1"/>
  <c r="F4366" i="7"/>
  <c r="D4366" i="7"/>
  <c r="F4364" i="7"/>
  <c r="E4364" i="7"/>
  <c r="K4364" i="7" s="1"/>
  <c r="D4364" i="7"/>
  <c r="F1830" i="7"/>
  <c r="E1830" i="7"/>
  <c r="K1830" i="7" s="1"/>
  <c r="D1830" i="7"/>
  <c r="F457" i="7"/>
  <c r="E457" i="7"/>
  <c r="K457" i="7" s="1"/>
  <c r="D457" i="7"/>
  <c r="F4356" i="7"/>
  <c r="E4356" i="7"/>
  <c r="K4356" i="7" s="1"/>
  <c r="D4356" i="7"/>
  <c r="F4354" i="7"/>
  <c r="E4354" i="7"/>
  <c r="K4354" i="7" s="1"/>
  <c r="D4354" i="7"/>
  <c r="F4352" i="7"/>
  <c r="D4352" i="7"/>
  <c r="E4352" i="7"/>
  <c r="K4352" i="7" s="1"/>
  <c r="F994" i="7"/>
  <c r="E994" i="7"/>
  <c r="K994" i="7" s="1"/>
  <c r="D994" i="7"/>
  <c r="F4346" i="7"/>
  <c r="E4346" i="7"/>
  <c r="K4346" i="7" s="1"/>
  <c r="D4346" i="7"/>
  <c r="F455" i="7"/>
  <c r="E455" i="7"/>
  <c r="K455" i="7" s="1"/>
  <c r="D455" i="7"/>
  <c r="F1824" i="7"/>
  <c r="E1824" i="7"/>
  <c r="K1824" i="7" s="1"/>
  <c r="D1824" i="7"/>
  <c r="E4340" i="7"/>
  <c r="K4340" i="7" s="1"/>
  <c r="F4340" i="7"/>
  <c r="D4340" i="7"/>
  <c r="F454" i="7"/>
  <c r="E454" i="7"/>
  <c r="K454" i="7" s="1"/>
  <c r="D454" i="7"/>
  <c r="F4335" i="7"/>
  <c r="E4335" i="7"/>
  <c r="K4335" i="7" s="1"/>
  <c r="D4335" i="7"/>
  <c r="F1821" i="7"/>
  <c r="D1821" i="7"/>
  <c r="E1821" i="7"/>
  <c r="K1821" i="7" s="1"/>
  <c r="F4332" i="7"/>
  <c r="E4332" i="7"/>
  <c r="K4332" i="7" s="1"/>
  <c r="D4332" i="7"/>
  <c r="F989" i="7"/>
  <c r="E989" i="7"/>
  <c r="K989" i="7" s="1"/>
  <c r="D989" i="7"/>
  <c r="F450" i="7"/>
  <c r="E450" i="7"/>
  <c r="K450" i="7" s="1"/>
  <c r="D450" i="7"/>
  <c r="F4325" i="7"/>
  <c r="E4325" i="7"/>
  <c r="K4325" i="7" s="1"/>
  <c r="D4325" i="7"/>
  <c r="F4322" i="7"/>
  <c r="E4322" i="7"/>
  <c r="K4322" i="7" s="1"/>
  <c r="D4322" i="7"/>
  <c r="F4318" i="7"/>
  <c r="E4318" i="7"/>
  <c r="K4318" i="7" s="1"/>
  <c r="D4318" i="7"/>
  <c r="F166" i="7"/>
  <c r="E166" i="7"/>
  <c r="K166" i="7" s="1"/>
  <c r="D166" i="7"/>
  <c r="F4312" i="7"/>
  <c r="D4312" i="7"/>
  <c r="E4312" i="7"/>
  <c r="K4312" i="7" s="1"/>
  <c r="F58" i="7"/>
  <c r="E58" i="7"/>
  <c r="K58" i="7" s="1"/>
  <c r="D58" i="7"/>
  <c r="F4307" i="7"/>
  <c r="E4307" i="7"/>
  <c r="K4307" i="7" s="1"/>
  <c r="D4307" i="7"/>
  <c r="F4303" i="7"/>
  <c r="E4303" i="7"/>
  <c r="K4303" i="7" s="1"/>
  <c r="D4303" i="7"/>
  <c r="F4301" i="7"/>
  <c r="E4301" i="7"/>
  <c r="K4301" i="7" s="1"/>
  <c r="D4301" i="7"/>
  <c r="E1816" i="7"/>
  <c r="K1816" i="7" s="1"/>
  <c r="F1816" i="7"/>
  <c r="D1816" i="7"/>
  <c r="F4294" i="7"/>
  <c r="E4294" i="7"/>
  <c r="K4294" i="7" s="1"/>
  <c r="D4294" i="7"/>
  <c r="F4290" i="7"/>
  <c r="E4290" i="7"/>
  <c r="K4290" i="7" s="1"/>
  <c r="D4290" i="7"/>
  <c r="F4286" i="7"/>
  <c r="D4286" i="7"/>
  <c r="E4286" i="7"/>
  <c r="K4286" i="7" s="1"/>
  <c r="F4284" i="7"/>
  <c r="E4284" i="7"/>
  <c r="K4284" i="7" s="1"/>
  <c r="D4284" i="7"/>
  <c r="E57" i="7"/>
  <c r="K57" i="7" s="1"/>
  <c r="D57" i="7"/>
  <c r="F57" i="7"/>
  <c r="F1814" i="7"/>
  <c r="E1814" i="7"/>
  <c r="K1814" i="7" s="1"/>
  <c r="D1814" i="7"/>
  <c r="F4276" i="7"/>
  <c r="E4276" i="7"/>
  <c r="K4276" i="7" s="1"/>
  <c r="D4276" i="7"/>
  <c r="F4273" i="7"/>
  <c r="E4273" i="7"/>
  <c r="K4273" i="7" s="1"/>
  <c r="D4273" i="7"/>
  <c r="F4271" i="7"/>
  <c r="E4271" i="7"/>
  <c r="K4271" i="7" s="1"/>
  <c r="D4271" i="7"/>
  <c r="F4269" i="7"/>
  <c r="E4269" i="7"/>
  <c r="K4269" i="7" s="1"/>
  <c r="D4269" i="7"/>
  <c r="F983" i="7"/>
  <c r="D983" i="7"/>
  <c r="E983" i="7"/>
  <c r="K983" i="7" s="1"/>
  <c r="F4263" i="7"/>
  <c r="E4263" i="7"/>
  <c r="K4263" i="7" s="1"/>
  <c r="D4263" i="7"/>
  <c r="F4259" i="7"/>
  <c r="E4259" i="7"/>
  <c r="K4259" i="7" s="1"/>
  <c r="D4259" i="7"/>
  <c r="F4255" i="7"/>
  <c r="E4255" i="7"/>
  <c r="K4255" i="7" s="1"/>
  <c r="D4255" i="7"/>
  <c r="F1810" i="7"/>
  <c r="E1810" i="7"/>
  <c r="K1810" i="7" s="1"/>
  <c r="D1810" i="7"/>
  <c r="E4249" i="7"/>
  <c r="K4249" i="7" s="1"/>
  <c r="F4249" i="7"/>
  <c r="D4249" i="7"/>
  <c r="F4246" i="7"/>
  <c r="E4246" i="7"/>
  <c r="K4246" i="7" s="1"/>
  <c r="D4246" i="7"/>
  <c r="F4242" i="7"/>
  <c r="E4242" i="7"/>
  <c r="K4242" i="7" s="1"/>
  <c r="D4242" i="7"/>
  <c r="F4239" i="7"/>
  <c r="D4239" i="7"/>
  <c r="E4239" i="7"/>
  <c r="K4239" i="7" s="1"/>
  <c r="F4235" i="7"/>
  <c r="E4235" i="7"/>
  <c r="K4235" i="7" s="1"/>
  <c r="D4235" i="7"/>
  <c r="F4232" i="7"/>
  <c r="E4232" i="7"/>
  <c r="K4232" i="7" s="1"/>
  <c r="D4232" i="7"/>
  <c r="F4228" i="7"/>
  <c r="E4228" i="7"/>
  <c r="K4228" i="7" s="1"/>
  <c r="D4228" i="7"/>
  <c r="F4224" i="7"/>
  <c r="E4224" i="7"/>
  <c r="K4224" i="7" s="1"/>
  <c r="D4224" i="7"/>
  <c r="F4221" i="7"/>
  <c r="E4221" i="7"/>
  <c r="K4221" i="7" s="1"/>
  <c r="D4221" i="7"/>
  <c r="F4217" i="7"/>
  <c r="E4217" i="7"/>
  <c r="K4217" i="7" s="1"/>
  <c r="D4217" i="7"/>
  <c r="F446" i="7"/>
  <c r="E446" i="7"/>
  <c r="K446" i="7" s="1"/>
  <c r="D446" i="7"/>
  <c r="F4212" i="7"/>
  <c r="D4212" i="7"/>
  <c r="E4212" i="7"/>
  <c r="K4212" i="7" s="1"/>
  <c r="F1804" i="7"/>
  <c r="E1804" i="7"/>
  <c r="K1804" i="7" s="1"/>
  <c r="D1804" i="7"/>
  <c r="F980" i="7"/>
  <c r="E980" i="7"/>
  <c r="K980" i="7" s="1"/>
  <c r="D980" i="7"/>
  <c r="F4204" i="7"/>
  <c r="E4204" i="7"/>
  <c r="K4204" i="7" s="1"/>
  <c r="D4204" i="7"/>
  <c r="F4201" i="7"/>
  <c r="E4201" i="7"/>
  <c r="K4201" i="7" s="1"/>
  <c r="D4201" i="7"/>
  <c r="E1801" i="7"/>
  <c r="K1801" i="7" s="1"/>
  <c r="F1801" i="7"/>
  <c r="D1801" i="7"/>
  <c r="F4197" i="7"/>
  <c r="E4197" i="7"/>
  <c r="K4197" i="7" s="1"/>
  <c r="D4197" i="7"/>
  <c r="F4194" i="7"/>
  <c r="E4194" i="7"/>
  <c r="K4194" i="7" s="1"/>
  <c r="D4194" i="7"/>
  <c r="F4191" i="7"/>
  <c r="D4191" i="7"/>
  <c r="E4191" i="7"/>
  <c r="K4191" i="7" s="1"/>
  <c r="F1798" i="7"/>
  <c r="E1798" i="7"/>
  <c r="K1798" i="7" s="1"/>
  <c r="D1798" i="7"/>
  <c r="E4188" i="7"/>
  <c r="K4188" i="7" s="1"/>
  <c r="D4188" i="7"/>
  <c r="F4188" i="7"/>
  <c r="F976" i="7"/>
  <c r="E976" i="7"/>
  <c r="K976" i="7" s="1"/>
  <c r="D976" i="7"/>
  <c r="F443" i="7"/>
  <c r="E443" i="7"/>
  <c r="K443" i="7" s="1"/>
  <c r="D443" i="7"/>
  <c r="F4184" i="7"/>
  <c r="E4184" i="7"/>
  <c r="K4184" i="7" s="1"/>
  <c r="D4184" i="7"/>
  <c r="F4183" i="7"/>
  <c r="E4183" i="7"/>
  <c r="K4183" i="7" s="1"/>
  <c r="D4183" i="7"/>
  <c r="F4179" i="7"/>
  <c r="E4179" i="7"/>
  <c r="K4179" i="7" s="1"/>
  <c r="D4179" i="7"/>
  <c r="F974" i="7"/>
  <c r="D974" i="7"/>
  <c r="E974" i="7"/>
  <c r="K974" i="7" s="1"/>
  <c r="F162" i="7"/>
  <c r="E162" i="7"/>
  <c r="K162" i="7" s="1"/>
  <c r="D162" i="7"/>
  <c r="F440" i="7"/>
  <c r="E440" i="7"/>
  <c r="K440" i="7" s="1"/>
  <c r="D440" i="7"/>
  <c r="F4169" i="7"/>
  <c r="E4169" i="7"/>
  <c r="K4169" i="7" s="1"/>
  <c r="D4169" i="7"/>
  <c r="F1788" i="7"/>
  <c r="E1788" i="7"/>
  <c r="K1788" i="7" s="1"/>
  <c r="D1788" i="7"/>
  <c r="E161" i="7"/>
  <c r="K161" i="7" s="1"/>
  <c r="F161" i="7"/>
  <c r="D161" i="7"/>
  <c r="F1784" i="7"/>
  <c r="E1784" i="7"/>
  <c r="K1784" i="7" s="1"/>
  <c r="D1784" i="7"/>
  <c r="F4162" i="7"/>
  <c r="E4162" i="7"/>
  <c r="K4162" i="7" s="1"/>
  <c r="D4162" i="7"/>
  <c r="F160" i="7"/>
  <c r="D160" i="7"/>
  <c r="E160" i="7"/>
  <c r="K160" i="7" s="1"/>
  <c r="F4158" i="7"/>
  <c r="E4158" i="7"/>
  <c r="K4158" i="7" s="1"/>
  <c r="D4158" i="7"/>
  <c r="F1781" i="7"/>
  <c r="E1781" i="7"/>
  <c r="K1781" i="7" s="1"/>
  <c r="D1781" i="7"/>
  <c r="F966" i="7"/>
  <c r="E966" i="7"/>
  <c r="K966" i="7" s="1"/>
  <c r="D966" i="7"/>
  <c r="F438" i="7"/>
  <c r="E438" i="7"/>
  <c r="K438" i="7" s="1"/>
  <c r="D438" i="7"/>
  <c r="F4150" i="7"/>
  <c r="E4150" i="7"/>
  <c r="K4150" i="7" s="1"/>
  <c r="D4150" i="7"/>
  <c r="F4147" i="7"/>
  <c r="E4147" i="7"/>
  <c r="K4147" i="7" s="1"/>
  <c r="D4147" i="7"/>
  <c r="F4145" i="7"/>
  <c r="E4145" i="7"/>
  <c r="K4145" i="7" s="1"/>
  <c r="D4145" i="7"/>
  <c r="F4142" i="7"/>
  <c r="D4142" i="7"/>
  <c r="E4142" i="7"/>
  <c r="K4142" i="7" s="1"/>
  <c r="F1779" i="7"/>
  <c r="E1779" i="7"/>
  <c r="K1779" i="7" s="1"/>
  <c r="D1779" i="7"/>
  <c r="F1777" i="7"/>
  <c r="E1777" i="7"/>
  <c r="K1777" i="7" s="1"/>
  <c r="D1777" i="7"/>
  <c r="F4138" i="7"/>
  <c r="E4138" i="7"/>
  <c r="K4138" i="7" s="1"/>
  <c r="D4138" i="7"/>
  <c r="F4136" i="7"/>
  <c r="E4136" i="7"/>
  <c r="K4136" i="7" s="1"/>
  <c r="D4136" i="7"/>
  <c r="E4132" i="7"/>
  <c r="K4132" i="7" s="1"/>
  <c r="F4132" i="7"/>
  <c r="D4132" i="7"/>
  <c r="F4129" i="7"/>
  <c r="E4129" i="7"/>
  <c r="K4129" i="7" s="1"/>
  <c r="D4129" i="7"/>
  <c r="F1772" i="7"/>
  <c r="E1772" i="7"/>
  <c r="K1772" i="7" s="1"/>
  <c r="D1772" i="7"/>
  <c r="F1771" i="7"/>
  <c r="D1771" i="7"/>
  <c r="E1771" i="7"/>
  <c r="K1771" i="7" s="1"/>
  <c r="F435" i="7"/>
  <c r="E435" i="7"/>
  <c r="K435" i="7" s="1"/>
  <c r="D435" i="7"/>
  <c r="E4119" i="7"/>
  <c r="K4119" i="7" s="1"/>
  <c r="F4119" i="7"/>
  <c r="D4119" i="7"/>
  <c r="F434" i="7"/>
  <c r="E434" i="7"/>
  <c r="K434" i="7" s="1"/>
  <c r="D434" i="7"/>
  <c r="F54" i="7"/>
  <c r="E54" i="7"/>
  <c r="K54" i="7" s="1"/>
  <c r="D54" i="7"/>
  <c r="F4115" i="7"/>
  <c r="E4115" i="7"/>
  <c r="K4115" i="7" s="1"/>
  <c r="D4115" i="7"/>
  <c r="F957" i="7"/>
  <c r="E957" i="7"/>
  <c r="K957" i="7" s="1"/>
  <c r="D957" i="7"/>
  <c r="F4111" i="7"/>
  <c r="E4111" i="7"/>
  <c r="K4111" i="7" s="1"/>
  <c r="D4111" i="7"/>
  <c r="F955" i="7"/>
  <c r="D955" i="7"/>
  <c r="E955" i="7"/>
  <c r="K955" i="7" s="1"/>
  <c r="F1765" i="7"/>
  <c r="E1765" i="7"/>
  <c r="K1765" i="7" s="1"/>
  <c r="D1765" i="7"/>
  <c r="F954" i="7"/>
  <c r="E954" i="7"/>
  <c r="K954" i="7" s="1"/>
  <c r="D954" i="7"/>
  <c r="F4103" i="7"/>
  <c r="E4103" i="7"/>
  <c r="K4103" i="7" s="1"/>
  <c r="D4103" i="7"/>
  <c r="F1763" i="7"/>
  <c r="E1763" i="7"/>
  <c r="K1763" i="7" s="1"/>
  <c r="D1763" i="7"/>
  <c r="E4097" i="7"/>
  <c r="K4097" i="7" s="1"/>
  <c r="F4097" i="7"/>
  <c r="D4097" i="7"/>
  <c r="F4093" i="7"/>
  <c r="E4093" i="7"/>
  <c r="K4093" i="7" s="1"/>
  <c r="D4093" i="7"/>
  <c r="F4091" i="7"/>
  <c r="E4091" i="7"/>
  <c r="K4091" i="7" s="1"/>
  <c r="D4091" i="7"/>
  <c r="F156" i="7"/>
  <c r="D156" i="7"/>
  <c r="E156" i="7"/>
  <c r="K156" i="7" s="1"/>
  <c r="F4088" i="7"/>
  <c r="E4088" i="7"/>
  <c r="K4088" i="7" s="1"/>
  <c r="D4088" i="7"/>
  <c r="F4084" i="7"/>
  <c r="E4084" i="7"/>
  <c r="K4084" i="7" s="1"/>
  <c r="D4084" i="7"/>
  <c r="F4082" i="7"/>
  <c r="E4082" i="7"/>
  <c r="K4082" i="7" s="1"/>
  <c r="D4082" i="7"/>
  <c r="F947" i="7"/>
  <c r="E947" i="7"/>
  <c r="K947" i="7" s="1"/>
  <c r="D947" i="7"/>
  <c r="F4079" i="7"/>
  <c r="E4079" i="7"/>
  <c r="K4079" i="7" s="1"/>
  <c r="D4079" i="7"/>
  <c r="F429" i="7"/>
  <c r="E429" i="7"/>
  <c r="K429" i="7" s="1"/>
  <c r="D429" i="7"/>
  <c r="F945" i="7"/>
  <c r="E945" i="7"/>
  <c r="K945" i="7" s="1"/>
  <c r="D945" i="7"/>
  <c r="F4075" i="7"/>
  <c r="D4075" i="7"/>
  <c r="E4075" i="7"/>
  <c r="K4075" i="7" s="1"/>
  <c r="F4072" i="7"/>
  <c r="E4072" i="7"/>
  <c r="K4072" i="7" s="1"/>
  <c r="D4072" i="7"/>
  <c r="F4069" i="7"/>
  <c r="E4069" i="7"/>
  <c r="K4069" i="7" s="1"/>
  <c r="D4069" i="7"/>
  <c r="F1756" i="7"/>
  <c r="E1756" i="7"/>
  <c r="K1756" i="7" s="1"/>
  <c r="D1756" i="7"/>
  <c r="F939" i="7"/>
  <c r="E939" i="7"/>
  <c r="K939" i="7" s="1"/>
  <c r="D939" i="7"/>
  <c r="E426" i="7"/>
  <c r="K426" i="7" s="1"/>
  <c r="F426" i="7"/>
  <c r="D426" i="7"/>
  <c r="F4061" i="7"/>
  <c r="E4061" i="7"/>
  <c r="K4061" i="7" s="1"/>
  <c r="D4061" i="7"/>
  <c r="F4058" i="7"/>
  <c r="E4058" i="7"/>
  <c r="K4058" i="7" s="1"/>
  <c r="D4058" i="7"/>
  <c r="F4054" i="7"/>
  <c r="D4054" i="7"/>
  <c r="E4054" i="7"/>
  <c r="K4054" i="7" s="1"/>
  <c r="F4051" i="7"/>
  <c r="E4051" i="7"/>
  <c r="K4051" i="7" s="1"/>
  <c r="D4051" i="7"/>
  <c r="E1752" i="7"/>
  <c r="K1752" i="7" s="1"/>
  <c r="F1752" i="7"/>
  <c r="D1752" i="7"/>
  <c r="F4044" i="7"/>
  <c r="E4044" i="7"/>
  <c r="K4044" i="7" s="1"/>
  <c r="D4044" i="7"/>
  <c r="F425" i="7"/>
  <c r="E425" i="7"/>
  <c r="K425" i="7" s="1"/>
  <c r="D425" i="7"/>
  <c r="F4037" i="7"/>
  <c r="E4037" i="7"/>
  <c r="K4037" i="7" s="1"/>
  <c r="D4037" i="7"/>
  <c r="F4034" i="7"/>
  <c r="E4034" i="7"/>
  <c r="K4034" i="7" s="1"/>
  <c r="D4034" i="7"/>
  <c r="F4030" i="7"/>
  <c r="E4030" i="7"/>
  <c r="K4030" i="7" s="1"/>
  <c r="D4030" i="7"/>
  <c r="F4026" i="7"/>
  <c r="D4026" i="7"/>
  <c r="E4026" i="7"/>
  <c r="K4026" i="7" s="1"/>
  <c r="F4022" i="7"/>
  <c r="E4022" i="7"/>
  <c r="K4022" i="7" s="1"/>
  <c r="D4022" i="7"/>
  <c r="F4018" i="7"/>
  <c r="E4018" i="7"/>
  <c r="K4018" i="7" s="1"/>
  <c r="D4018" i="7"/>
  <c r="F1751" i="7"/>
  <c r="E1751" i="7"/>
  <c r="K1751" i="7" s="1"/>
  <c r="D1751" i="7"/>
  <c r="F4011" i="7"/>
  <c r="E4011" i="7"/>
  <c r="K4011" i="7" s="1"/>
  <c r="D4011" i="7"/>
  <c r="E4009" i="7"/>
  <c r="K4009" i="7" s="1"/>
  <c r="F4009" i="7"/>
  <c r="D4009" i="7"/>
  <c r="F4006" i="7"/>
  <c r="E4006" i="7"/>
  <c r="K4006" i="7" s="1"/>
  <c r="D4006" i="7"/>
  <c r="F4002" i="7"/>
  <c r="E4002" i="7"/>
  <c r="K4002" i="7" s="1"/>
  <c r="D4002" i="7"/>
  <c r="F3999" i="7"/>
  <c r="D3999" i="7"/>
  <c r="E3999" i="7"/>
  <c r="K3999" i="7" s="1"/>
  <c r="F3995" i="7"/>
  <c r="E3995" i="7"/>
  <c r="K3995" i="7" s="1"/>
  <c r="D3995" i="7"/>
  <c r="F3992" i="7"/>
  <c r="E3992" i="7"/>
  <c r="K3992" i="7" s="1"/>
  <c r="D3992" i="7"/>
  <c r="F3988" i="7"/>
  <c r="E3988" i="7"/>
  <c r="K3988" i="7" s="1"/>
  <c r="D3988" i="7"/>
  <c r="F1747" i="7"/>
  <c r="E1747" i="7"/>
  <c r="K1747" i="7" s="1"/>
  <c r="D1747" i="7"/>
  <c r="F3982" i="7"/>
  <c r="E3982" i="7"/>
  <c r="K3982" i="7" s="1"/>
  <c r="D3982" i="7"/>
  <c r="F3980" i="7"/>
  <c r="E3980" i="7"/>
  <c r="K3980" i="7" s="1"/>
  <c r="D3980" i="7"/>
  <c r="F3976" i="7"/>
  <c r="E3976" i="7"/>
  <c r="K3976" i="7" s="1"/>
  <c r="D3976" i="7"/>
  <c r="F3972" i="7"/>
  <c r="D3972" i="7"/>
  <c r="E3972" i="7"/>
  <c r="K3972" i="7" s="1"/>
  <c r="F1745" i="7"/>
  <c r="E1745" i="7"/>
  <c r="K1745" i="7" s="1"/>
  <c r="D1745" i="7"/>
  <c r="F3966" i="7"/>
  <c r="E3966" i="7"/>
  <c r="K3966" i="7" s="1"/>
  <c r="D3966" i="7"/>
  <c r="F3963" i="7"/>
  <c r="E3963" i="7"/>
  <c r="K3963" i="7" s="1"/>
  <c r="D3963" i="7"/>
  <c r="F3960" i="7"/>
  <c r="E3960" i="7"/>
  <c r="K3960" i="7" s="1"/>
  <c r="D3960" i="7"/>
  <c r="E3956" i="7"/>
  <c r="K3956" i="7" s="1"/>
  <c r="F3956" i="7"/>
  <c r="D3956" i="7"/>
  <c r="F3952" i="7"/>
  <c r="E3952" i="7"/>
  <c r="K3952" i="7" s="1"/>
  <c r="D3952" i="7"/>
  <c r="F3950" i="7"/>
  <c r="E3950" i="7"/>
  <c r="K3950" i="7" s="1"/>
  <c r="D3950" i="7"/>
  <c r="F1742" i="7"/>
  <c r="D1742" i="7"/>
  <c r="E1742" i="7"/>
  <c r="K1742" i="7" s="1"/>
  <c r="F3945" i="7"/>
  <c r="E3945" i="7"/>
  <c r="K3945" i="7" s="1"/>
  <c r="D3945" i="7"/>
  <c r="E3941" i="7"/>
  <c r="K3941" i="7" s="1"/>
  <c r="D3941" i="7"/>
  <c r="F3941" i="7"/>
  <c r="F1738" i="7"/>
  <c r="E1738" i="7"/>
  <c r="K1738" i="7" s="1"/>
  <c r="D1738" i="7"/>
  <c r="F1737" i="7"/>
  <c r="E1737" i="7"/>
  <c r="K1737" i="7" s="1"/>
  <c r="D1737" i="7"/>
  <c r="F3939" i="7"/>
  <c r="E3939" i="7"/>
  <c r="K3939" i="7" s="1"/>
  <c r="D3939" i="7"/>
  <c r="F3935" i="7"/>
  <c r="E3935" i="7"/>
  <c r="K3935" i="7" s="1"/>
  <c r="D3935" i="7"/>
  <c r="F3931" i="7"/>
  <c r="E3931" i="7"/>
  <c r="K3931" i="7" s="1"/>
  <c r="D3931" i="7"/>
  <c r="F3927" i="7"/>
  <c r="D3927" i="7"/>
  <c r="E3927" i="7"/>
  <c r="K3927" i="7" s="1"/>
  <c r="F3923" i="7"/>
  <c r="E3923" i="7"/>
  <c r="K3923" i="7" s="1"/>
  <c r="D3923" i="7"/>
  <c r="F3919" i="7"/>
  <c r="E3919" i="7"/>
  <c r="K3919" i="7" s="1"/>
  <c r="D3919" i="7"/>
  <c r="F3915" i="7"/>
  <c r="E3915" i="7"/>
  <c r="K3915" i="7" s="1"/>
  <c r="D3915" i="7"/>
  <c r="F3912" i="7"/>
  <c r="E3912" i="7"/>
  <c r="K3912" i="7" s="1"/>
  <c r="D3912" i="7"/>
  <c r="E925" i="7"/>
  <c r="K925" i="7" s="1"/>
  <c r="F925" i="7"/>
  <c r="D925" i="7"/>
  <c r="F3909" i="7"/>
  <c r="E3909" i="7"/>
  <c r="K3909" i="7" s="1"/>
  <c r="D3909" i="7"/>
  <c r="F3905" i="7"/>
  <c r="E3905" i="7"/>
  <c r="K3905" i="7" s="1"/>
  <c r="D3905" i="7"/>
  <c r="F420" i="7"/>
  <c r="D420" i="7"/>
  <c r="E420" i="7"/>
  <c r="K420" i="7" s="1"/>
  <c r="F3900" i="7"/>
  <c r="E3900" i="7"/>
  <c r="K3900" i="7" s="1"/>
  <c r="D3900" i="7"/>
  <c r="F922" i="7"/>
  <c r="E922" i="7"/>
  <c r="K922" i="7" s="1"/>
  <c r="D922" i="7"/>
  <c r="F3895" i="7"/>
  <c r="E3895" i="7"/>
  <c r="K3895" i="7" s="1"/>
  <c r="D3895" i="7"/>
  <c r="F3892" i="7"/>
  <c r="E3892" i="7"/>
  <c r="K3892" i="7" s="1"/>
  <c r="D3892" i="7"/>
  <c r="F918" i="7"/>
  <c r="E918" i="7"/>
  <c r="K918" i="7" s="1"/>
  <c r="D918" i="7"/>
  <c r="F3888" i="7"/>
  <c r="E3888" i="7"/>
  <c r="K3888" i="7" s="1"/>
  <c r="D3888" i="7"/>
  <c r="F1729" i="7"/>
  <c r="E1729" i="7"/>
  <c r="K1729" i="7" s="1"/>
  <c r="D1729" i="7"/>
  <c r="F916" i="7"/>
  <c r="D916" i="7"/>
  <c r="E916" i="7"/>
  <c r="K916" i="7" s="1"/>
  <c r="F419" i="7"/>
  <c r="E419" i="7"/>
  <c r="K419" i="7" s="1"/>
  <c r="D419" i="7"/>
  <c r="F3880" i="7"/>
  <c r="E3880" i="7"/>
  <c r="K3880" i="7" s="1"/>
  <c r="D3880" i="7"/>
  <c r="F1725" i="7"/>
  <c r="E1725" i="7"/>
  <c r="K1725" i="7" s="1"/>
  <c r="D1725" i="7"/>
  <c r="F1723" i="7"/>
  <c r="E1723" i="7"/>
  <c r="K1723" i="7" s="1"/>
  <c r="D1723" i="7"/>
  <c r="F3875" i="7"/>
  <c r="E3875" i="7"/>
  <c r="K3875" i="7" s="1"/>
  <c r="D3875" i="7"/>
  <c r="F3871" i="7"/>
  <c r="E3871" i="7"/>
  <c r="K3871" i="7" s="1"/>
  <c r="D3871" i="7"/>
  <c r="F3869" i="7"/>
  <c r="E3869" i="7"/>
  <c r="K3869" i="7" s="1"/>
  <c r="D3869" i="7"/>
  <c r="F1720" i="7"/>
  <c r="D1720" i="7"/>
  <c r="E1720" i="7"/>
  <c r="K1720" i="7" s="1"/>
  <c r="F3865" i="7"/>
  <c r="E3865" i="7"/>
  <c r="K3865" i="7" s="1"/>
  <c r="D3865" i="7"/>
  <c r="F3863" i="7"/>
  <c r="E3863" i="7"/>
  <c r="K3863" i="7" s="1"/>
  <c r="D3863" i="7"/>
  <c r="F3860" i="7"/>
  <c r="E3860" i="7"/>
  <c r="K3860" i="7" s="1"/>
  <c r="D3860" i="7"/>
  <c r="F415" i="7"/>
  <c r="E415" i="7"/>
  <c r="K415" i="7" s="1"/>
  <c r="D415" i="7"/>
  <c r="F3856" i="7"/>
  <c r="E3856" i="7"/>
  <c r="K3856" i="7" s="1"/>
  <c r="D3856" i="7"/>
  <c r="F3852" i="7"/>
  <c r="E3852" i="7"/>
  <c r="K3852" i="7" s="1"/>
  <c r="D3852" i="7"/>
  <c r="F414" i="7"/>
  <c r="E414" i="7"/>
  <c r="K414" i="7" s="1"/>
  <c r="D414" i="7"/>
  <c r="F413" i="7"/>
  <c r="D413" i="7"/>
  <c r="E413" i="7"/>
  <c r="K413" i="7" s="1"/>
  <c r="F150" i="7"/>
  <c r="E150" i="7"/>
  <c r="K150" i="7" s="1"/>
  <c r="D150" i="7"/>
  <c r="F3845" i="7"/>
  <c r="E3845" i="7"/>
  <c r="K3845" i="7" s="1"/>
  <c r="D3845" i="7"/>
  <c r="F52" i="7"/>
  <c r="E52" i="7"/>
  <c r="K52" i="7" s="1"/>
  <c r="D52" i="7"/>
  <c r="F1709" i="7"/>
  <c r="E1709" i="7"/>
  <c r="K1709" i="7" s="1"/>
  <c r="D1709" i="7"/>
  <c r="F908" i="7"/>
  <c r="E908" i="7"/>
  <c r="K908" i="7" s="1"/>
  <c r="D908" i="7"/>
  <c r="F3839" i="7"/>
  <c r="E3839" i="7"/>
  <c r="K3839" i="7" s="1"/>
  <c r="D3839" i="7"/>
  <c r="F3835" i="7"/>
  <c r="E3835" i="7"/>
  <c r="K3835" i="7" s="1"/>
  <c r="D3835" i="7"/>
  <c r="F3833" i="7"/>
  <c r="D3833" i="7"/>
  <c r="E3833" i="7"/>
  <c r="K3833" i="7" s="1"/>
  <c r="E3829" i="7"/>
  <c r="K3829" i="7" s="1"/>
  <c r="F3829" i="7"/>
  <c r="D3829" i="7"/>
  <c r="F3827" i="7"/>
  <c r="E3827" i="7"/>
  <c r="K3827" i="7" s="1"/>
  <c r="D3827" i="7"/>
  <c r="F1704" i="7"/>
  <c r="E1704" i="7"/>
  <c r="K1704" i="7" s="1"/>
  <c r="D1704" i="7"/>
  <c r="F3822" i="7"/>
  <c r="E3822" i="7"/>
  <c r="K3822" i="7" s="1"/>
  <c r="D3822" i="7"/>
  <c r="F1702" i="7"/>
  <c r="E1702" i="7"/>
  <c r="K1702" i="7" s="1"/>
  <c r="D1702" i="7"/>
  <c r="F3820" i="7"/>
  <c r="E3820" i="7"/>
  <c r="K3820" i="7" s="1"/>
  <c r="D3820" i="7"/>
  <c r="F3816" i="7"/>
  <c r="E3816" i="7"/>
  <c r="K3816" i="7" s="1"/>
  <c r="D3816" i="7"/>
  <c r="F3812" i="7"/>
  <c r="D3812" i="7"/>
  <c r="E3812" i="7"/>
  <c r="K3812" i="7" s="1"/>
  <c r="F3808" i="7"/>
  <c r="E3808" i="7"/>
  <c r="K3808" i="7" s="1"/>
  <c r="D3808" i="7"/>
  <c r="F3805" i="7"/>
  <c r="E3805" i="7"/>
  <c r="K3805" i="7" s="1"/>
  <c r="D3805" i="7"/>
  <c r="F3802" i="7"/>
  <c r="E3802" i="7"/>
  <c r="K3802" i="7" s="1"/>
  <c r="D3802" i="7"/>
  <c r="F3798" i="7"/>
  <c r="E3798" i="7"/>
  <c r="K3798" i="7" s="1"/>
  <c r="D3798" i="7"/>
  <c r="F3794" i="7"/>
  <c r="E3794" i="7"/>
  <c r="K3794" i="7" s="1"/>
  <c r="D3794" i="7"/>
  <c r="F3791" i="7"/>
  <c r="E3791" i="7"/>
  <c r="K3791" i="7" s="1"/>
  <c r="D3791" i="7"/>
  <c r="F1699" i="7"/>
  <c r="E1699" i="7"/>
  <c r="K1699" i="7" s="1"/>
  <c r="D1699" i="7"/>
  <c r="F1698" i="7"/>
  <c r="D1698" i="7"/>
  <c r="E1698" i="7"/>
  <c r="K1698" i="7" s="1"/>
  <c r="F3784" i="7"/>
  <c r="E3784" i="7"/>
  <c r="K3784" i="7" s="1"/>
  <c r="D3784" i="7"/>
  <c r="F3782" i="7"/>
  <c r="E3782" i="7"/>
  <c r="K3782" i="7" s="1"/>
  <c r="D3782" i="7"/>
  <c r="F1695" i="7"/>
  <c r="E1695" i="7"/>
  <c r="K1695" i="7" s="1"/>
  <c r="D1695" i="7"/>
  <c r="F3777" i="7"/>
  <c r="E3777" i="7"/>
  <c r="K3777" i="7" s="1"/>
  <c r="D3777" i="7"/>
  <c r="F3775" i="7"/>
  <c r="E3775" i="7"/>
  <c r="K3775" i="7" s="1"/>
  <c r="D3775" i="7"/>
  <c r="E3771" i="7"/>
  <c r="K3771" i="7" s="1"/>
  <c r="D3771" i="7"/>
  <c r="F3771" i="7"/>
  <c r="F3768" i="7"/>
  <c r="E3768" i="7"/>
  <c r="K3768" i="7" s="1"/>
  <c r="D3768" i="7"/>
  <c r="F898" i="7"/>
  <c r="D898" i="7"/>
  <c r="E898" i="7"/>
  <c r="K898" i="7" s="1"/>
  <c r="F1689" i="7"/>
  <c r="E1689" i="7"/>
  <c r="K1689" i="7" s="1"/>
  <c r="D1689" i="7"/>
  <c r="F3760" i="7"/>
  <c r="E3760" i="7"/>
  <c r="K3760" i="7" s="1"/>
  <c r="D3760" i="7"/>
  <c r="F3758" i="7"/>
  <c r="E3758" i="7"/>
  <c r="K3758" i="7" s="1"/>
  <c r="D3758" i="7"/>
  <c r="F3756" i="7"/>
  <c r="D3756" i="7"/>
  <c r="E3756" i="7"/>
  <c r="K3756" i="7" s="1"/>
  <c r="F896" i="7"/>
  <c r="D896" i="7"/>
  <c r="E896" i="7"/>
  <c r="K896" i="7" s="1"/>
  <c r="F3752" i="7"/>
  <c r="D3752" i="7"/>
  <c r="E3752" i="7"/>
  <c r="K3752" i="7" s="1"/>
  <c r="F3751" i="7"/>
  <c r="D3751" i="7"/>
  <c r="E3751" i="7"/>
  <c r="K3751" i="7" s="1"/>
  <c r="F3749" i="7"/>
  <c r="D3749" i="7"/>
  <c r="E3749" i="7"/>
  <c r="K3749" i="7" s="1"/>
  <c r="D1680" i="7"/>
  <c r="E1680" i="7"/>
  <c r="K1680" i="7" s="1"/>
  <c r="F1680" i="7"/>
  <c r="F894" i="7"/>
  <c r="D894" i="7"/>
  <c r="E894" i="7"/>
  <c r="K894" i="7" s="1"/>
  <c r="F406" i="7"/>
  <c r="D406" i="7"/>
  <c r="E406" i="7"/>
  <c r="K406" i="7" s="1"/>
  <c r="F1678" i="7"/>
  <c r="D1678" i="7"/>
  <c r="E1678" i="7"/>
  <c r="K1678" i="7" s="1"/>
  <c r="F405" i="7"/>
  <c r="D405" i="7"/>
  <c r="E405" i="7"/>
  <c r="K405" i="7" s="1"/>
  <c r="D892" i="7"/>
  <c r="F892" i="7"/>
  <c r="E892" i="7"/>
  <c r="K892" i="7" s="1"/>
  <c r="F3737" i="7"/>
  <c r="D3737" i="7"/>
  <c r="E3737" i="7"/>
  <c r="K3737" i="7" s="1"/>
  <c r="F1670" i="7"/>
  <c r="D1670" i="7"/>
  <c r="E1670" i="7"/>
  <c r="K1670" i="7" s="1"/>
  <c r="F890" i="7"/>
  <c r="D890" i="7"/>
  <c r="E890" i="7"/>
  <c r="K890" i="7" s="1"/>
  <c r="F3733" i="7"/>
  <c r="D3733" i="7"/>
  <c r="E3733" i="7"/>
  <c r="K3733" i="7" s="1"/>
  <c r="F3730" i="7"/>
  <c r="D3730" i="7"/>
  <c r="E3730" i="7"/>
  <c r="K3730" i="7" s="1"/>
  <c r="F403" i="7"/>
  <c r="D403" i="7"/>
  <c r="E403" i="7"/>
  <c r="K403" i="7" s="1"/>
  <c r="F1668" i="7"/>
  <c r="D1668" i="7"/>
  <c r="E1668" i="7"/>
  <c r="K1668" i="7" s="1"/>
  <c r="F3723" i="7"/>
  <c r="D3723" i="7"/>
  <c r="E3723" i="7"/>
  <c r="K3723" i="7" s="1"/>
  <c r="F888" i="7"/>
  <c r="D888" i="7"/>
  <c r="E888" i="7"/>
  <c r="K888" i="7" s="1"/>
  <c r="F1666" i="7"/>
  <c r="D1666" i="7"/>
  <c r="E1666" i="7"/>
  <c r="K1666" i="7" s="1"/>
  <c r="F3716" i="7"/>
  <c r="D3716" i="7"/>
  <c r="E3716" i="7"/>
  <c r="K3716" i="7" s="1"/>
  <c r="F885" i="7"/>
  <c r="D885" i="7"/>
  <c r="E885" i="7"/>
  <c r="K885" i="7" s="1"/>
  <c r="F1662" i="7"/>
  <c r="D1662" i="7"/>
  <c r="E1662" i="7"/>
  <c r="K1662" i="7" s="1"/>
  <c r="F3714" i="7"/>
  <c r="D3714" i="7"/>
  <c r="E3714" i="7"/>
  <c r="K3714" i="7" s="1"/>
  <c r="F1660" i="7"/>
  <c r="D1660" i="7"/>
  <c r="E1660" i="7"/>
  <c r="K1660" i="7" s="1"/>
  <c r="D1658" i="7"/>
  <c r="F1658" i="7"/>
  <c r="E1658" i="7"/>
  <c r="K1658" i="7" s="1"/>
  <c r="F3710" i="7"/>
  <c r="D3710" i="7"/>
  <c r="E3710" i="7"/>
  <c r="K3710" i="7" s="1"/>
  <c r="F1656" i="7"/>
  <c r="D1656" i="7"/>
  <c r="E1656" i="7"/>
  <c r="K1656" i="7" s="1"/>
  <c r="F3704" i="7"/>
  <c r="D3704" i="7"/>
  <c r="E3704" i="7"/>
  <c r="K3704" i="7" s="1"/>
  <c r="F3702" i="7"/>
  <c r="D3702" i="7"/>
  <c r="E3702" i="7"/>
  <c r="K3702" i="7" s="1"/>
  <c r="F3700" i="7"/>
  <c r="D3700" i="7"/>
  <c r="E3700" i="7"/>
  <c r="K3700" i="7" s="1"/>
  <c r="F3699" i="7"/>
  <c r="D3699" i="7"/>
  <c r="E3699" i="7"/>
  <c r="K3699" i="7" s="1"/>
  <c r="F3698" i="7"/>
  <c r="D3698" i="7"/>
  <c r="E3698" i="7"/>
  <c r="K3698" i="7" s="1"/>
  <c r="F1652" i="7"/>
  <c r="D1652" i="7"/>
  <c r="E1652" i="7"/>
  <c r="K1652" i="7" s="1"/>
  <c r="F390" i="7"/>
  <c r="D390" i="7"/>
  <c r="E390" i="7"/>
  <c r="K390" i="7" s="1"/>
  <c r="F875" i="7"/>
  <c r="D875" i="7"/>
  <c r="E875" i="7"/>
  <c r="K875" i="7" s="1"/>
  <c r="D389" i="7"/>
  <c r="E389" i="7"/>
  <c r="K389" i="7" s="1"/>
  <c r="F389" i="7"/>
  <c r="F388" i="7"/>
  <c r="D388" i="7"/>
  <c r="E388" i="7"/>
  <c r="K388" i="7" s="1"/>
  <c r="F3691" i="7"/>
  <c r="D3691" i="7"/>
  <c r="E3691" i="7"/>
  <c r="K3691" i="7" s="1"/>
  <c r="F872" i="7"/>
  <c r="D872" i="7"/>
  <c r="E872" i="7"/>
  <c r="K872" i="7" s="1"/>
  <c r="F3688" i="7"/>
  <c r="D3688" i="7"/>
  <c r="E3688" i="7"/>
  <c r="K3688" i="7" s="1"/>
  <c r="D1642" i="7"/>
  <c r="F1642" i="7"/>
  <c r="E1642" i="7"/>
  <c r="K1642" i="7" s="1"/>
  <c r="F3684" i="7"/>
  <c r="D3684" i="7"/>
  <c r="E3684" i="7"/>
  <c r="K3684" i="7" s="1"/>
  <c r="F3682" i="7"/>
  <c r="D3682" i="7"/>
  <c r="E3682" i="7"/>
  <c r="K3682" i="7" s="1"/>
  <c r="F3680" i="7"/>
  <c r="D3680" i="7"/>
  <c r="E3680" i="7"/>
  <c r="K3680" i="7" s="1"/>
  <c r="F3677" i="7"/>
  <c r="D3677" i="7"/>
  <c r="E3677" i="7"/>
  <c r="K3677" i="7" s="1"/>
  <c r="F3675" i="7"/>
  <c r="D3675" i="7"/>
  <c r="E3675" i="7"/>
  <c r="K3675" i="7" s="1"/>
  <c r="F3673" i="7"/>
  <c r="D3673" i="7"/>
  <c r="E3673" i="7"/>
  <c r="K3673" i="7" s="1"/>
  <c r="F3671" i="7"/>
  <c r="D3671" i="7"/>
  <c r="E3671" i="7"/>
  <c r="K3671" i="7" s="1"/>
  <c r="F3669" i="7"/>
  <c r="D3669" i="7"/>
  <c r="E3669" i="7"/>
  <c r="K3669" i="7" s="1"/>
  <c r="F868" i="7"/>
  <c r="D868" i="7"/>
  <c r="E868" i="7"/>
  <c r="K868" i="7" s="1"/>
  <c r="F3667" i="7"/>
  <c r="D3667" i="7"/>
  <c r="E3667" i="7"/>
  <c r="K3667" i="7" s="1"/>
  <c r="F3663" i="7"/>
  <c r="D3663" i="7"/>
  <c r="E3663" i="7"/>
  <c r="K3663" i="7" s="1"/>
  <c r="F3661" i="7"/>
  <c r="D3661" i="7"/>
  <c r="E3661" i="7"/>
  <c r="K3661" i="7" s="1"/>
  <c r="F139" i="7"/>
  <c r="D139" i="7"/>
  <c r="E139" i="7"/>
  <c r="K139" i="7" s="1"/>
  <c r="F381" i="7"/>
  <c r="D381" i="7"/>
  <c r="E381" i="7"/>
  <c r="K381" i="7" s="1"/>
  <c r="F865" i="7"/>
  <c r="D865" i="7"/>
  <c r="E865" i="7"/>
  <c r="K865" i="7" s="1"/>
  <c r="D380" i="7"/>
  <c r="E380" i="7"/>
  <c r="K380" i="7" s="1"/>
  <c r="F380" i="7"/>
  <c r="F1623" i="7"/>
  <c r="D1623" i="7"/>
  <c r="E1623" i="7"/>
  <c r="K1623" i="7" s="1"/>
  <c r="F864" i="7"/>
  <c r="D864" i="7"/>
  <c r="E864" i="7"/>
  <c r="K864" i="7" s="1"/>
  <c r="F1621" i="7"/>
  <c r="D1621" i="7"/>
  <c r="E1621" i="7"/>
  <c r="K1621" i="7" s="1"/>
  <c r="F3651" i="7"/>
  <c r="D3651" i="7"/>
  <c r="E3651" i="7"/>
  <c r="K3651" i="7" s="1"/>
  <c r="F3649" i="7"/>
  <c r="D3649" i="7"/>
  <c r="E3649" i="7"/>
  <c r="K3649" i="7" s="1"/>
  <c r="F3645" i="7"/>
  <c r="D3645" i="7"/>
  <c r="E3645" i="7"/>
  <c r="K3645" i="7" s="1"/>
  <c r="F3642" i="7"/>
  <c r="D3642" i="7"/>
  <c r="E3642" i="7"/>
  <c r="K3642" i="7" s="1"/>
  <c r="F1617" i="7"/>
  <c r="D1617" i="7"/>
  <c r="E1617" i="7"/>
  <c r="K1617" i="7" s="1"/>
  <c r="F3639" i="7"/>
  <c r="D3639" i="7"/>
  <c r="E3639" i="7"/>
  <c r="K3639" i="7" s="1"/>
  <c r="F857" i="7"/>
  <c r="D857" i="7"/>
  <c r="E857" i="7"/>
  <c r="K857" i="7" s="1"/>
  <c r="D854" i="7"/>
  <c r="E854" i="7"/>
  <c r="K854" i="7" s="1"/>
  <c r="F854" i="7"/>
  <c r="F1615" i="7"/>
  <c r="D1615" i="7"/>
  <c r="E1615" i="7"/>
  <c r="K1615" i="7" s="1"/>
  <c r="F3633" i="7"/>
  <c r="D3633" i="7"/>
  <c r="E3633" i="7"/>
  <c r="K3633" i="7" s="1"/>
  <c r="F1612" i="7"/>
  <c r="D1612" i="7"/>
  <c r="E1612" i="7"/>
  <c r="K1612" i="7" s="1"/>
  <c r="F849" i="7"/>
  <c r="D849" i="7"/>
  <c r="E849" i="7"/>
  <c r="K849" i="7" s="1"/>
  <c r="D3627" i="7"/>
  <c r="F3627" i="7"/>
  <c r="E3627" i="7"/>
  <c r="K3627" i="7" s="1"/>
  <c r="F848" i="7"/>
  <c r="D848" i="7"/>
  <c r="E848" i="7"/>
  <c r="K848" i="7" s="1"/>
  <c r="F3621" i="7"/>
  <c r="D3621" i="7"/>
  <c r="E3621" i="7"/>
  <c r="K3621" i="7" s="1"/>
  <c r="F3619" i="7"/>
  <c r="D3619" i="7"/>
  <c r="E3619" i="7"/>
  <c r="K3619" i="7" s="1"/>
  <c r="F3616" i="7"/>
  <c r="D3616" i="7"/>
  <c r="E3616" i="7"/>
  <c r="K3616" i="7" s="1"/>
  <c r="F1607" i="7"/>
  <c r="D1607" i="7"/>
  <c r="E1607" i="7"/>
  <c r="K1607" i="7" s="1"/>
  <c r="F3613" i="7"/>
  <c r="D3613" i="7"/>
  <c r="E3613" i="7"/>
  <c r="K3613" i="7" s="1"/>
  <c r="F3610" i="7"/>
  <c r="D3610" i="7"/>
  <c r="E3610" i="7"/>
  <c r="K3610" i="7" s="1"/>
  <c r="F846" i="7"/>
  <c r="D846" i="7"/>
  <c r="E846" i="7"/>
  <c r="K846" i="7" s="1"/>
  <c r="F375" i="7"/>
  <c r="D375" i="7"/>
  <c r="E375" i="7"/>
  <c r="K375" i="7" s="1"/>
  <c r="F1601" i="7"/>
  <c r="D1601" i="7"/>
  <c r="E1601" i="7"/>
  <c r="K1601" i="7" s="1"/>
  <c r="F1598" i="7"/>
  <c r="D1598" i="7"/>
  <c r="E1598" i="7"/>
  <c r="K1598" i="7" s="1"/>
  <c r="F3606" i="7"/>
  <c r="D3606" i="7"/>
  <c r="E3606" i="7"/>
  <c r="K3606" i="7" s="1"/>
  <c r="F3604" i="7"/>
  <c r="D3604" i="7"/>
  <c r="E3604" i="7"/>
  <c r="K3604" i="7" s="1"/>
  <c r="F3601" i="7"/>
  <c r="D3601" i="7"/>
  <c r="E3601" i="7"/>
  <c r="K3601" i="7" s="1"/>
  <c r="F1593" i="7"/>
  <c r="D1593" i="7"/>
  <c r="E1593" i="7"/>
  <c r="K1593" i="7" s="1"/>
  <c r="D3598" i="7"/>
  <c r="F3598" i="7"/>
  <c r="E3598" i="7"/>
  <c r="K3598" i="7" s="1"/>
  <c r="F371" i="7"/>
  <c r="D371" i="7"/>
  <c r="E371" i="7"/>
  <c r="K371" i="7" s="1"/>
  <c r="F3593" i="7"/>
  <c r="D3593" i="7"/>
  <c r="E3593" i="7"/>
  <c r="K3593" i="7" s="1"/>
  <c r="F3590" i="7"/>
  <c r="D3590" i="7"/>
  <c r="E3590" i="7"/>
  <c r="K3590" i="7" s="1"/>
  <c r="F135" i="7"/>
  <c r="D135" i="7"/>
  <c r="E135" i="7"/>
  <c r="K135" i="7" s="1"/>
  <c r="F1587" i="7"/>
  <c r="D1587" i="7"/>
  <c r="E1587" i="7"/>
  <c r="K1587" i="7" s="1"/>
  <c r="F839" i="7"/>
  <c r="D839" i="7"/>
  <c r="E839" i="7"/>
  <c r="K839" i="7" s="1"/>
  <c r="F3584" i="7"/>
  <c r="D3584" i="7"/>
  <c r="E3584" i="7"/>
  <c r="K3584" i="7" s="1"/>
  <c r="F3583" i="7"/>
  <c r="D3583" i="7"/>
  <c r="E3583" i="7"/>
  <c r="K3583" i="7" s="1"/>
  <c r="F3581" i="7"/>
  <c r="D3581" i="7"/>
  <c r="E3581" i="7"/>
  <c r="K3581" i="7" s="1"/>
  <c r="F369" i="7"/>
  <c r="D369" i="7"/>
  <c r="E369" i="7"/>
  <c r="K369" i="7" s="1"/>
  <c r="D3579" i="7"/>
  <c r="E3579" i="7"/>
  <c r="K3579" i="7" s="1"/>
  <c r="F3579" i="7"/>
  <c r="F1579" i="7"/>
  <c r="D1579" i="7"/>
  <c r="E1579" i="7"/>
  <c r="K1579" i="7" s="1"/>
  <c r="F3574" i="7"/>
  <c r="D3574" i="7"/>
  <c r="E3574" i="7"/>
  <c r="K3574" i="7" s="1"/>
  <c r="F1575" i="7"/>
  <c r="D1575" i="7"/>
  <c r="E1575" i="7"/>
  <c r="K1575" i="7" s="1"/>
  <c r="F832" i="7"/>
  <c r="D832" i="7"/>
  <c r="E832" i="7"/>
  <c r="K832" i="7" s="1"/>
  <c r="D831" i="7"/>
  <c r="F831" i="7"/>
  <c r="E831" i="7"/>
  <c r="K831" i="7" s="1"/>
  <c r="F368" i="7"/>
  <c r="D368" i="7"/>
  <c r="E368" i="7"/>
  <c r="K368" i="7" s="1"/>
  <c r="F3568" i="7"/>
  <c r="D3568" i="7"/>
  <c r="E3568" i="7"/>
  <c r="K3568" i="7" s="1"/>
  <c r="F3564" i="7"/>
  <c r="D3564" i="7"/>
  <c r="E3564" i="7"/>
  <c r="K3564" i="7" s="1"/>
  <c r="F3562" i="7"/>
  <c r="D3562" i="7"/>
  <c r="E3562" i="7"/>
  <c r="K3562" i="7" s="1"/>
  <c r="F3561" i="7"/>
  <c r="D3561" i="7"/>
  <c r="E3561" i="7"/>
  <c r="K3561" i="7" s="1"/>
  <c r="F3560" i="7"/>
  <c r="D3560" i="7"/>
  <c r="E3560" i="7"/>
  <c r="K3560" i="7" s="1"/>
  <c r="F3556" i="7"/>
  <c r="D3556" i="7"/>
  <c r="E3556" i="7"/>
  <c r="K3556" i="7" s="1"/>
  <c r="F366" i="7"/>
  <c r="D366" i="7"/>
  <c r="E366" i="7"/>
  <c r="K366" i="7" s="1"/>
  <c r="F3552" i="7"/>
  <c r="D3552" i="7"/>
  <c r="E3552" i="7"/>
  <c r="K3552" i="7" s="1"/>
  <c r="F3549" i="7"/>
  <c r="D3549" i="7"/>
  <c r="E3549" i="7"/>
  <c r="K3549" i="7" s="1"/>
  <c r="F3546" i="7"/>
  <c r="D3546" i="7"/>
  <c r="E3546" i="7"/>
  <c r="K3546" i="7" s="1"/>
  <c r="F3542" i="7"/>
  <c r="D3542" i="7"/>
  <c r="E3542" i="7"/>
  <c r="K3542" i="7" s="1"/>
  <c r="F3539" i="7"/>
  <c r="D3539" i="7"/>
  <c r="E3539" i="7"/>
  <c r="K3539" i="7" s="1"/>
  <c r="F46" i="7"/>
  <c r="D46" i="7"/>
  <c r="E46" i="7"/>
  <c r="K46" i="7" s="1"/>
  <c r="F3533" i="7"/>
  <c r="D3533" i="7"/>
  <c r="E3533" i="7"/>
  <c r="K3533" i="7" s="1"/>
  <c r="D1562" i="7"/>
  <c r="E1562" i="7"/>
  <c r="K1562" i="7" s="1"/>
  <c r="F1562" i="7"/>
  <c r="F3529" i="7"/>
  <c r="D3529" i="7"/>
  <c r="E3529" i="7"/>
  <c r="K3529" i="7" s="1"/>
  <c r="F1559" i="7"/>
  <c r="D1559" i="7"/>
  <c r="E1559" i="7"/>
  <c r="K1559" i="7" s="1"/>
  <c r="F362" i="7"/>
  <c r="D362" i="7"/>
  <c r="E362" i="7"/>
  <c r="K362" i="7" s="1"/>
  <c r="F3522" i="7"/>
  <c r="D3522" i="7"/>
  <c r="E3522" i="7"/>
  <c r="K3522" i="7" s="1"/>
  <c r="F3520" i="7"/>
  <c r="D3520" i="7"/>
  <c r="E3520" i="7"/>
  <c r="K3520" i="7" s="1"/>
  <c r="F3517" i="7"/>
  <c r="D3517" i="7"/>
  <c r="E3517" i="7"/>
  <c r="K3517" i="7" s="1"/>
  <c r="F823" i="7"/>
  <c r="D823" i="7"/>
  <c r="E823" i="7"/>
  <c r="K823" i="7" s="1"/>
  <c r="F3512" i="7"/>
  <c r="D3512" i="7"/>
  <c r="E3512" i="7"/>
  <c r="K3512" i="7" s="1"/>
  <c r="F3509" i="7"/>
  <c r="D3509" i="7"/>
  <c r="E3509" i="7"/>
  <c r="K3509" i="7" s="1"/>
  <c r="F3505" i="7"/>
  <c r="D3505" i="7"/>
  <c r="E3505" i="7"/>
  <c r="K3505" i="7" s="1"/>
  <c r="D3502" i="7"/>
  <c r="E3502" i="7"/>
  <c r="K3502" i="7" s="1"/>
  <c r="F3502" i="7"/>
  <c r="F3498" i="7"/>
  <c r="D3498" i="7"/>
  <c r="E3498" i="7"/>
  <c r="K3498" i="7" s="1"/>
  <c r="F3494" i="7"/>
  <c r="D3494" i="7"/>
  <c r="E3494" i="7"/>
  <c r="K3494" i="7" s="1"/>
  <c r="F3492" i="7"/>
  <c r="D3492" i="7"/>
  <c r="E3492" i="7"/>
  <c r="K3492" i="7" s="1"/>
  <c r="F1553" i="7"/>
  <c r="D1553" i="7"/>
  <c r="E1553" i="7"/>
  <c r="K1553" i="7" s="1"/>
  <c r="D3488" i="7"/>
  <c r="F3488" i="7"/>
  <c r="E3488" i="7"/>
  <c r="K3488" i="7" s="1"/>
  <c r="F3485" i="7"/>
  <c r="D3485" i="7"/>
  <c r="E3485" i="7"/>
  <c r="K3485" i="7" s="1"/>
  <c r="F359" i="7"/>
  <c r="D359" i="7"/>
  <c r="E359" i="7"/>
  <c r="K359" i="7" s="1"/>
  <c r="F818" i="7"/>
  <c r="D818" i="7"/>
  <c r="E818" i="7"/>
  <c r="K818" i="7" s="1"/>
  <c r="F3479" i="7"/>
  <c r="D3479" i="7"/>
  <c r="E3479" i="7"/>
  <c r="K3479" i="7" s="1"/>
  <c r="F816" i="7"/>
  <c r="D816" i="7"/>
  <c r="E816" i="7"/>
  <c r="K816" i="7" s="1"/>
  <c r="F1547" i="7"/>
  <c r="D1547" i="7"/>
  <c r="E1547" i="7"/>
  <c r="K1547" i="7" s="1"/>
  <c r="F3474" i="7"/>
  <c r="D3474" i="7"/>
  <c r="E3474" i="7"/>
  <c r="K3474" i="7" s="1"/>
  <c r="F813" i="7"/>
  <c r="D813" i="7"/>
  <c r="E813" i="7"/>
  <c r="K813" i="7" s="1"/>
  <c r="F44" i="7"/>
  <c r="D44" i="7"/>
  <c r="E44" i="7"/>
  <c r="K44" i="7" s="1"/>
  <c r="F3471" i="7"/>
  <c r="D3471" i="7"/>
  <c r="E3471" i="7"/>
  <c r="K3471" i="7" s="1"/>
  <c r="F1543" i="7"/>
  <c r="D1543" i="7"/>
  <c r="E1543" i="7"/>
  <c r="K1543" i="7" s="1"/>
  <c r="F1542" i="7"/>
  <c r="D1542" i="7"/>
  <c r="E1542" i="7"/>
  <c r="K1542" i="7" s="1"/>
  <c r="F353" i="7"/>
  <c r="D353" i="7"/>
  <c r="E353" i="7"/>
  <c r="K353" i="7" s="1"/>
  <c r="F809" i="7"/>
  <c r="D809" i="7"/>
  <c r="E809" i="7"/>
  <c r="K809" i="7" s="1"/>
  <c r="F352" i="7"/>
  <c r="D352" i="7"/>
  <c r="E352" i="7"/>
  <c r="K352" i="7" s="1"/>
  <c r="D127" i="7"/>
  <c r="F127" i="7"/>
  <c r="E127" i="7"/>
  <c r="K127" i="7" s="1"/>
  <c r="F3462" i="7"/>
  <c r="D3462" i="7"/>
  <c r="E3462" i="7"/>
  <c r="K3462" i="7" s="1"/>
  <c r="F3459" i="7"/>
  <c r="D3459" i="7"/>
  <c r="E3459" i="7"/>
  <c r="K3459" i="7" s="1"/>
  <c r="F3457" i="7"/>
  <c r="D3457" i="7"/>
  <c r="E3457" i="7"/>
  <c r="K3457" i="7" s="1"/>
  <c r="F3455" i="7"/>
  <c r="D3455" i="7"/>
  <c r="E3455" i="7"/>
  <c r="K3455" i="7" s="1"/>
  <c r="F3451" i="7"/>
  <c r="D3451" i="7"/>
  <c r="E3451" i="7"/>
  <c r="K3451" i="7" s="1"/>
  <c r="F3448" i="7"/>
  <c r="D3448" i="7"/>
  <c r="E3448" i="7"/>
  <c r="K3448" i="7" s="1"/>
  <c r="F3444" i="7"/>
  <c r="D3444" i="7"/>
  <c r="E3444" i="7"/>
  <c r="K3444" i="7" s="1"/>
  <c r="F3441" i="7"/>
  <c r="D3441" i="7"/>
  <c r="E3441" i="7"/>
  <c r="K3441" i="7" s="1"/>
  <c r="F3437" i="7"/>
  <c r="D3437" i="7"/>
  <c r="E3437" i="7"/>
  <c r="K3437" i="7" s="1"/>
  <c r="F3434" i="7"/>
  <c r="D3434" i="7"/>
  <c r="E3434" i="7"/>
  <c r="K3434" i="7" s="1"/>
  <c r="D3430" i="7"/>
  <c r="E3430" i="7"/>
  <c r="K3430" i="7" s="1"/>
  <c r="F3430" i="7"/>
  <c r="F3426" i="7"/>
  <c r="D3426" i="7"/>
  <c r="E3426" i="7"/>
  <c r="K3426" i="7" s="1"/>
  <c r="F3422" i="7"/>
  <c r="D3422" i="7"/>
  <c r="E3422" i="7"/>
  <c r="K3422" i="7" s="1"/>
  <c r="F3420" i="7"/>
  <c r="D3420" i="7"/>
  <c r="E3420" i="7"/>
  <c r="K3420" i="7" s="1"/>
  <c r="F3416" i="7"/>
  <c r="D3416" i="7"/>
  <c r="E3416" i="7"/>
  <c r="K3416" i="7" s="1"/>
  <c r="F3414" i="7"/>
  <c r="D3414" i="7"/>
  <c r="E3414" i="7"/>
  <c r="K3414" i="7" s="1"/>
  <c r="F1526" i="7"/>
  <c r="D1526" i="7"/>
  <c r="E1526" i="7"/>
  <c r="K1526" i="7" s="1"/>
  <c r="D3408" i="7"/>
  <c r="F3408" i="7"/>
  <c r="E3408" i="7"/>
  <c r="K3408" i="7" s="1"/>
  <c r="F3405" i="7"/>
  <c r="D3405" i="7"/>
  <c r="E3405" i="7"/>
  <c r="K3405" i="7" s="1"/>
  <c r="F3401" i="7"/>
  <c r="D3401" i="7"/>
  <c r="E3401" i="7"/>
  <c r="K3401" i="7" s="1"/>
  <c r="F348" i="7"/>
  <c r="D348" i="7"/>
  <c r="E348" i="7"/>
  <c r="K348" i="7" s="1"/>
  <c r="F3396" i="7"/>
  <c r="D3396" i="7"/>
  <c r="E3396" i="7"/>
  <c r="K3396" i="7" s="1"/>
  <c r="F3393" i="7"/>
  <c r="D3393" i="7"/>
  <c r="E3393" i="7"/>
  <c r="K3393" i="7" s="1"/>
  <c r="F805" i="7"/>
  <c r="D805" i="7"/>
  <c r="E805" i="7"/>
  <c r="K805" i="7" s="1"/>
  <c r="D804" i="7"/>
  <c r="E804" i="7"/>
  <c r="K804" i="7" s="1"/>
  <c r="F804" i="7"/>
  <c r="F3386" i="7"/>
  <c r="D3386" i="7"/>
  <c r="E3386" i="7"/>
  <c r="K3386" i="7" s="1"/>
  <c r="F3382" i="7"/>
  <c r="D3382" i="7"/>
  <c r="E3382" i="7"/>
  <c r="K3382" i="7" s="1"/>
  <c r="F3379" i="7"/>
  <c r="D3379" i="7"/>
  <c r="E3379" i="7"/>
  <c r="K3379" i="7" s="1"/>
  <c r="F1519" i="7"/>
  <c r="D1519" i="7"/>
  <c r="E1519" i="7"/>
  <c r="K1519" i="7" s="1"/>
  <c r="F801" i="7"/>
  <c r="D801" i="7"/>
  <c r="E801" i="7"/>
  <c r="K801" i="7" s="1"/>
  <c r="F3372" i="7"/>
  <c r="D3372" i="7"/>
  <c r="E3372" i="7"/>
  <c r="K3372" i="7" s="1"/>
  <c r="F3368" i="7"/>
  <c r="D3368" i="7"/>
  <c r="E3368" i="7"/>
  <c r="K3368" i="7" s="1"/>
  <c r="F125" i="7"/>
  <c r="D125" i="7"/>
  <c r="E125" i="7"/>
  <c r="K125" i="7" s="1"/>
  <c r="F3363" i="7"/>
  <c r="D3363" i="7"/>
  <c r="E3363" i="7"/>
  <c r="K3363" i="7" s="1"/>
  <c r="F3360" i="7"/>
  <c r="D3360" i="7"/>
  <c r="E3360" i="7"/>
  <c r="K3360" i="7" s="1"/>
  <c r="F3357" i="7"/>
  <c r="D3357" i="7"/>
  <c r="E3357" i="7"/>
  <c r="K3357" i="7" s="1"/>
  <c r="F3354" i="7"/>
  <c r="D3354" i="7"/>
  <c r="E3354" i="7"/>
  <c r="K3354" i="7" s="1"/>
  <c r="F3350" i="7"/>
  <c r="D3350" i="7"/>
  <c r="E3350" i="7"/>
  <c r="K3350" i="7" s="1"/>
  <c r="F3347" i="7"/>
  <c r="D3347" i="7"/>
  <c r="E3347" i="7"/>
  <c r="K3347" i="7" s="1"/>
  <c r="F123" i="7"/>
  <c r="D123" i="7"/>
  <c r="E123" i="7"/>
  <c r="K123" i="7" s="1"/>
  <c r="F3341" i="7"/>
  <c r="D3341" i="7"/>
  <c r="E3341" i="7"/>
  <c r="K3341" i="7" s="1"/>
  <c r="F3337" i="7"/>
  <c r="D3337" i="7"/>
  <c r="E3337" i="7"/>
  <c r="K3337" i="7" s="1"/>
  <c r="F3334" i="7"/>
  <c r="D3334" i="7"/>
  <c r="E3334" i="7"/>
  <c r="K3334" i="7" s="1"/>
  <c r="F3331" i="7"/>
  <c r="D3331" i="7"/>
  <c r="E3331" i="7"/>
  <c r="K3331" i="7" s="1"/>
  <c r="F3327" i="7"/>
  <c r="D3327" i="7"/>
  <c r="E3327" i="7"/>
  <c r="K3327" i="7" s="1"/>
  <c r="F3324" i="7"/>
  <c r="D3324" i="7"/>
  <c r="E3324" i="7"/>
  <c r="K3324" i="7" s="1"/>
  <c r="F3321" i="7"/>
  <c r="D3321" i="7"/>
  <c r="E3321" i="7"/>
  <c r="K3321" i="7" s="1"/>
  <c r="F1507" i="7"/>
  <c r="D1507" i="7"/>
  <c r="E1507" i="7"/>
  <c r="K1507" i="7" s="1"/>
  <c r="F3316" i="7"/>
  <c r="D3316" i="7"/>
  <c r="E3316" i="7"/>
  <c r="K3316" i="7" s="1"/>
  <c r="F3313" i="7"/>
  <c r="D3313" i="7"/>
  <c r="E3313" i="7"/>
  <c r="K3313" i="7" s="1"/>
  <c r="F1504" i="7"/>
  <c r="D1504" i="7"/>
  <c r="E1504" i="7"/>
  <c r="K1504" i="7" s="1"/>
  <c r="F122" i="7"/>
  <c r="D122" i="7"/>
  <c r="E122" i="7"/>
  <c r="K122" i="7" s="1"/>
  <c r="F3306" i="7"/>
  <c r="D3306" i="7"/>
  <c r="E3306" i="7"/>
  <c r="K3306" i="7" s="1"/>
  <c r="D798" i="7"/>
  <c r="F798" i="7"/>
  <c r="E798" i="7"/>
  <c r="K798" i="7" s="1"/>
  <c r="F3303" i="7"/>
  <c r="D3303" i="7"/>
  <c r="E3303" i="7"/>
  <c r="K3303" i="7" s="1"/>
  <c r="F3299" i="7"/>
  <c r="D3299" i="7"/>
  <c r="E3299" i="7"/>
  <c r="K3299" i="7" s="1"/>
  <c r="F1499" i="7"/>
  <c r="D1499" i="7"/>
  <c r="E1499" i="7"/>
  <c r="K1499" i="7" s="1"/>
  <c r="F3294" i="7"/>
  <c r="D3294" i="7"/>
  <c r="E3294" i="7"/>
  <c r="K3294" i="7" s="1"/>
  <c r="F3291" i="7"/>
  <c r="D3291" i="7"/>
  <c r="E3291" i="7"/>
  <c r="K3291" i="7" s="1"/>
  <c r="F3288" i="7"/>
  <c r="D3288" i="7"/>
  <c r="E3288" i="7"/>
  <c r="K3288" i="7" s="1"/>
  <c r="F1495" i="7"/>
  <c r="D1495" i="7"/>
  <c r="E1495" i="7"/>
  <c r="K1495" i="7" s="1"/>
  <c r="F3284" i="7"/>
  <c r="D3284" i="7"/>
  <c r="E3284" i="7"/>
  <c r="K3284" i="7" s="1"/>
  <c r="F3281" i="7"/>
  <c r="D3281" i="7"/>
  <c r="E3281" i="7"/>
  <c r="K3281" i="7" s="1"/>
  <c r="F3277" i="7"/>
  <c r="D3277" i="7"/>
  <c r="E3277" i="7"/>
  <c r="K3277" i="7" s="1"/>
  <c r="F3273" i="7"/>
  <c r="D3273" i="7"/>
  <c r="E3273" i="7"/>
  <c r="K3273" i="7" s="1"/>
  <c r="F3270" i="7"/>
  <c r="D3270" i="7"/>
  <c r="E3270" i="7"/>
  <c r="K3270" i="7" s="1"/>
  <c r="F3266" i="7"/>
  <c r="D3266" i="7"/>
  <c r="E3266" i="7"/>
  <c r="K3266" i="7" s="1"/>
  <c r="F121" i="7"/>
  <c r="D121" i="7"/>
  <c r="E121" i="7"/>
  <c r="K121" i="7" s="1"/>
  <c r="F794" i="7"/>
  <c r="D794" i="7"/>
  <c r="E794" i="7"/>
  <c r="K794" i="7" s="1"/>
  <c r="F343" i="7"/>
  <c r="D343" i="7"/>
  <c r="E343" i="7"/>
  <c r="K343" i="7" s="1"/>
  <c r="F3258" i="7"/>
  <c r="D3258" i="7"/>
  <c r="E3258" i="7"/>
  <c r="K3258" i="7" s="1"/>
  <c r="F3254" i="7"/>
  <c r="D3254" i="7"/>
  <c r="E3254" i="7"/>
  <c r="K3254" i="7" s="1"/>
  <c r="F3251" i="7"/>
  <c r="D3251" i="7"/>
  <c r="E3251" i="7"/>
  <c r="K3251" i="7" s="1"/>
  <c r="F3247" i="7"/>
  <c r="D3247" i="7"/>
  <c r="E3247" i="7"/>
  <c r="K3247" i="7" s="1"/>
  <c r="D3245" i="7"/>
  <c r="F3245" i="7"/>
  <c r="E3245" i="7"/>
  <c r="K3245" i="7" s="1"/>
  <c r="F1488" i="7"/>
  <c r="D1488" i="7"/>
  <c r="E1488" i="7"/>
  <c r="K1488" i="7" s="1"/>
  <c r="F3240" i="7"/>
  <c r="D3240" i="7"/>
  <c r="E3240" i="7"/>
  <c r="K3240" i="7" s="1"/>
  <c r="F3237" i="7"/>
  <c r="D3237" i="7"/>
  <c r="E3237" i="7"/>
  <c r="K3237" i="7" s="1"/>
  <c r="F3233" i="7"/>
  <c r="D3233" i="7"/>
  <c r="E3233" i="7"/>
  <c r="K3233" i="7" s="1"/>
  <c r="F3231" i="7"/>
  <c r="D3231" i="7"/>
  <c r="E3231" i="7"/>
  <c r="K3231" i="7" s="1"/>
  <c r="F3229" i="7"/>
  <c r="D3229" i="7"/>
  <c r="E3229" i="7"/>
  <c r="K3229" i="7" s="1"/>
  <c r="D1485" i="7"/>
  <c r="F1485" i="7"/>
  <c r="E1485" i="7"/>
  <c r="K1485" i="7" s="1"/>
  <c r="F3222" i="7"/>
  <c r="D3222" i="7"/>
  <c r="E3222" i="7"/>
  <c r="K3222" i="7" s="1"/>
  <c r="F3218" i="7"/>
  <c r="D3218" i="7"/>
  <c r="E3218" i="7"/>
  <c r="K3218" i="7" s="1"/>
  <c r="F790" i="7"/>
  <c r="D790" i="7"/>
  <c r="E790" i="7"/>
  <c r="K790" i="7" s="1"/>
  <c r="F1483" i="7"/>
  <c r="D1483" i="7"/>
  <c r="E1483" i="7"/>
  <c r="K1483" i="7" s="1"/>
  <c r="F789" i="7"/>
  <c r="D789" i="7"/>
  <c r="E789" i="7"/>
  <c r="K789" i="7" s="1"/>
  <c r="F3206" i="7"/>
  <c r="D3206" i="7"/>
  <c r="E3206" i="7"/>
  <c r="K3206" i="7" s="1"/>
  <c r="D3202" i="7"/>
  <c r="F3202" i="7"/>
  <c r="E3202" i="7"/>
  <c r="K3202" i="7" s="1"/>
  <c r="F3199" i="7"/>
  <c r="D3199" i="7"/>
  <c r="E3199" i="7"/>
  <c r="K3199" i="7" s="1"/>
  <c r="F3195" i="7"/>
  <c r="D3195" i="7"/>
  <c r="E3195" i="7"/>
  <c r="K3195" i="7" s="1"/>
  <c r="F3192" i="7"/>
  <c r="D3192" i="7"/>
  <c r="E3192" i="7"/>
  <c r="K3192" i="7" s="1"/>
  <c r="F1482" i="7"/>
  <c r="D1482" i="7"/>
  <c r="E1482" i="7"/>
  <c r="K1482" i="7" s="1"/>
  <c r="F1480" i="7"/>
  <c r="D1480" i="7"/>
  <c r="E1480" i="7"/>
  <c r="K1480" i="7" s="1"/>
  <c r="F3188" i="7"/>
  <c r="D3188" i="7"/>
  <c r="E3188" i="7"/>
  <c r="K3188" i="7" s="1"/>
  <c r="F339" i="7"/>
  <c r="D339" i="7"/>
  <c r="E339" i="7"/>
  <c r="K339" i="7" s="1"/>
  <c r="F1476" i="7"/>
  <c r="D1476" i="7"/>
  <c r="E1476" i="7"/>
  <c r="K1476" i="7" s="1"/>
  <c r="F1474" i="7"/>
  <c r="D1474" i="7"/>
  <c r="E1474" i="7"/>
  <c r="K1474" i="7" s="1"/>
  <c r="F3181" i="7"/>
  <c r="D3181" i="7"/>
  <c r="E3181" i="7"/>
  <c r="K3181" i="7" s="1"/>
  <c r="F3179" i="7"/>
  <c r="D3179" i="7"/>
  <c r="E3179" i="7"/>
  <c r="K3179" i="7" s="1"/>
  <c r="F3177" i="7"/>
  <c r="D3177" i="7"/>
  <c r="E3177" i="7"/>
  <c r="K3177" i="7" s="1"/>
  <c r="F3175" i="7"/>
  <c r="D3175" i="7"/>
  <c r="E3175" i="7"/>
  <c r="K3175" i="7" s="1"/>
  <c r="F17" i="7"/>
  <c r="D17" i="7"/>
  <c r="E17" i="7"/>
  <c r="K17" i="7" s="1"/>
  <c r="F3173" i="7"/>
  <c r="D3173" i="7"/>
  <c r="E3173" i="7"/>
  <c r="K3173" i="7" s="1"/>
  <c r="F3172" i="7"/>
  <c r="D3172" i="7"/>
  <c r="E3172" i="7"/>
  <c r="K3172" i="7" s="1"/>
  <c r="F779" i="7"/>
  <c r="D779" i="7"/>
  <c r="E779" i="7"/>
  <c r="K779" i="7" s="1"/>
  <c r="F3169" i="7"/>
  <c r="D3169" i="7"/>
  <c r="E3169" i="7"/>
  <c r="K3169" i="7" s="1"/>
  <c r="F3166" i="7"/>
  <c r="D3166" i="7"/>
  <c r="E3166" i="7"/>
  <c r="K3166" i="7" s="1"/>
  <c r="F778" i="7"/>
  <c r="D778" i="7"/>
  <c r="E778" i="7"/>
  <c r="K778" i="7" s="1"/>
  <c r="F1461" i="7"/>
  <c r="D1461" i="7"/>
  <c r="E1461" i="7"/>
  <c r="K1461" i="7" s="1"/>
  <c r="D3159" i="7"/>
  <c r="E3159" i="7"/>
  <c r="K3159" i="7" s="1"/>
  <c r="F3159" i="7"/>
  <c r="F3155" i="7"/>
  <c r="D3155" i="7"/>
  <c r="E3155" i="7"/>
  <c r="K3155" i="7" s="1"/>
  <c r="F3152" i="7"/>
  <c r="D3152" i="7"/>
  <c r="E3152" i="7"/>
  <c r="K3152" i="7" s="1"/>
  <c r="F1459" i="7"/>
  <c r="D1459" i="7"/>
  <c r="E1459" i="7"/>
  <c r="K1459" i="7" s="1"/>
  <c r="F3147" i="7"/>
  <c r="D3147" i="7"/>
  <c r="E3147" i="7"/>
  <c r="K3147" i="7" s="1"/>
  <c r="F1455" i="7"/>
  <c r="D1455" i="7"/>
  <c r="E1455" i="7"/>
  <c r="K1455" i="7" s="1"/>
  <c r="F331" i="7"/>
  <c r="D331" i="7"/>
  <c r="E331" i="7"/>
  <c r="K331" i="7" s="1"/>
  <c r="F3144" i="7"/>
  <c r="D3144" i="7"/>
  <c r="E3144" i="7"/>
  <c r="K3144" i="7" s="1"/>
  <c r="F1450" i="7"/>
  <c r="D1450" i="7"/>
  <c r="E1450" i="7"/>
  <c r="K1450" i="7" s="1"/>
  <c r="F3140" i="7"/>
  <c r="D3140" i="7"/>
  <c r="E3140" i="7"/>
  <c r="K3140" i="7" s="1"/>
  <c r="F3137" i="7"/>
  <c r="D3137" i="7"/>
  <c r="E3137" i="7"/>
  <c r="K3137" i="7" s="1"/>
  <c r="F3134" i="7"/>
  <c r="D3134" i="7"/>
  <c r="E3134" i="7"/>
  <c r="K3134" i="7" s="1"/>
  <c r="F3132" i="7"/>
  <c r="D3132" i="7"/>
  <c r="E3132" i="7"/>
  <c r="K3132" i="7" s="1"/>
  <c r="F3128" i="7"/>
  <c r="D3128" i="7"/>
  <c r="E3128" i="7"/>
  <c r="K3128" i="7" s="1"/>
  <c r="D1445" i="7"/>
  <c r="E1445" i="7"/>
  <c r="K1445" i="7" s="1"/>
  <c r="F1445" i="7"/>
  <c r="F330" i="7"/>
  <c r="D330" i="7"/>
  <c r="E330" i="7"/>
  <c r="K330" i="7" s="1"/>
  <c r="F3121" i="7"/>
  <c r="D3121" i="7"/>
  <c r="E3121" i="7"/>
  <c r="K3121" i="7" s="1"/>
  <c r="F3118" i="7"/>
  <c r="D3118" i="7"/>
  <c r="E3118" i="7"/>
  <c r="K3118" i="7" s="1"/>
  <c r="F3114" i="7"/>
  <c r="D3114" i="7"/>
  <c r="E3114" i="7"/>
  <c r="K3114" i="7" s="1"/>
  <c r="F3110" i="7"/>
  <c r="D3110" i="7"/>
  <c r="E3110" i="7"/>
  <c r="K3110" i="7" s="1"/>
  <c r="F3107" i="7"/>
  <c r="D3107" i="7"/>
  <c r="E3107" i="7"/>
  <c r="K3107" i="7" s="1"/>
  <c r="F3105" i="7"/>
  <c r="D3105" i="7"/>
  <c r="E3105" i="7"/>
  <c r="K3105" i="7" s="1"/>
  <c r="F3103" i="7"/>
  <c r="D3103" i="7"/>
  <c r="E3103" i="7"/>
  <c r="K3103" i="7" s="1"/>
  <c r="F3100" i="7"/>
  <c r="D3100" i="7"/>
  <c r="E3100" i="7"/>
  <c r="K3100" i="7" s="1"/>
  <c r="F3098" i="7"/>
  <c r="D3098" i="7"/>
  <c r="E3098" i="7"/>
  <c r="K3098" i="7" s="1"/>
  <c r="F3094" i="7"/>
  <c r="D3094" i="7"/>
  <c r="E3094" i="7"/>
  <c r="K3094" i="7" s="1"/>
  <c r="F3092" i="7"/>
  <c r="D3092" i="7"/>
  <c r="E3092" i="7"/>
  <c r="K3092" i="7" s="1"/>
  <c r="F3089" i="7"/>
  <c r="D3089" i="7"/>
  <c r="E3089" i="7"/>
  <c r="K3089" i="7" s="1"/>
  <c r="D3086" i="7"/>
  <c r="E3086" i="7"/>
  <c r="K3086" i="7" s="1"/>
  <c r="F3086" i="7"/>
  <c r="F3084" i="7"/>
  <c r="D3084" i="7"/>
  <c r="E3084" i="7"/>
  <c r="K3084" i="7" s="1"/>
  <c r="F767" i="7"/>
  <c r="D767" i="7"/>
  <c r="E767" i="7"/>
  <c r="K767" i="7" s="1"/>
  <c r="F3082" i="7"/>
  <c r="D3082" i="7"/>
  <c r="E3082" i="7"/>
  <c r="K3082" i="7" s="1"/>
  <c r="F763" i="7"/>
  <c r="D763" i="7"/>
  <c r="E763" i="7"/>
  <c r="K763" i="7" s="1"/>
  <c r="F3078" i="7"/>
  <c r="D3078" i="7"/>
  <c r="E3078" i="7"/>
  <c r="K3078" i="7" s="1"/>
  <c r="F3075" i="7"/>
  <c r="D3075" i="7"/>
  <c r="E3075" i="7"/>
  <c r="K3075" i="7" s="1"/>
  <c r="D325" i="7"/>
  <c r="F325" i="7"/>
  <c r="E325" i="7"/>
  <c r="K325" i="7" s="1"/>
  <c r="F3070" i="7"/>
  <c r="D3070" i="7"/>
  <c r="E3070" i="7"/>
  <c r="K3070" i="7" s="1"/>
  <c r="F322" i="7"/>
  <c r="D322" i="7"/>
  <c r="E322" i="7"/>
  <c r="K322" i="7" s="1"/>
  <c r="F759" i="7"/>
  <c r="D759" i="7"/>
  <c r="E759" i="7"/>
  <c r="K759" i="7" s="1"/>
  <c r="F1433" i="7"/>
  <c r="D1433" i="7"/>
  <c r="E1433" i="7"/>
  <c r="K1433" i="7" s="1"/>
  <c r="F3062" i="7"/>
  <c r="D3062" i="7"/>
  <c r="E3062" i="7"/>
  <c r="K3062" i="7" s="1"/>
  <c r="F3060" i="7"/>
  <c r="D3060" i="7"/>
  <c r="E3060" i="7"/>
  <c r="K3060" i="7" s="1"/>
  <c r="F4561" i="7"/>
  <c r="E4561" i="7"/>
  <c r="K4561" i="7" s="1"/>
  <c r="D4561" i="7"/>
  <c r="F4541" i="7"/>
  <c r="E4541" i="7"/>
  <c r="K4541" i="7" s="1"/>
  <c r="D4541" i="7"/>
  <c r="F4526" i="7"/>
  <c r="E4526" i="7"/>
  <c r="K4526" i="7" s="1"/>
  <c r="D4526" i="7"/>
  <c r="F4512" i="7"/>
  <c r="E4512" i="7"/>
  <c r="K4512" i="7" s="1"/>
  <c r="D4512" i="7"/>
  <c r="F175" i="7"/>
  <c r="E175" i="7"/>
  <c r="K175" i="7" s="1"/>
  <c r="D175" i="7"/>
  <c r="F4495" i="7"/>
  <c r="E4495" i="7"/>
  <c r="K4495" i="7" s="1"/>
  <c r="D4495" i="7"/>
  <c r="F4483" i="7"/>
  <c r="E4483" i="7"/>
  <c r="K4483" i="7" s="1"/>
  <c r="D4483" i="7"/>
  <c r="F472" i="7"/>
  <c r="E472" i="7"/>
  <c r="K472" i="7" s="1"/>
  <c r="D472" i="7"/>
  <c r="D1884" i="7"/>
  <c r="F1882" i="7"/>
  <c r="E1882" i="7"/>
  <c r="K1882" i="7" s="1"/>
  <c r="D1882" i="7"/>
  <c r="E4566" i="7"/>
  <c r="K4566" i="7" s="1"/>
  <c r="F4566" i="7"/>
  <c r="D4566" i="7"/>
  <c r="F4562" i="7"/>
  <c r="E4562" i="7"/>
  <c r="K4562" i="7" s="1"/>
  <c r="D4562" i="7"/>
  <c r="F4558" i="7"/>
  <c r="E4558" i="7"/>
  <c r="K4558" i="7" s="1"/>
  <c r="D4558" i="7"/>
  <c r="F4554" i="7"/>
  <c r="E4554" i="7"/>
  <c r="K4554" i="7" s="1"/>
  <c r="D4554" i="7"/>
  <c r="E4550" i="7"/>
  <c r="K4550" i="7" s="1"/>
  <c r="F4550" i="7"/>
  <c r="D4550" i="7"/>
  <c r="F4546" i="7"/>
  <c r="D4546" i="7"/>
  <c r="E4546" i="7"/>
  <c r="K4546" i="7" s="1"/>
  <c r="F4542" i="7"/>
  <c r="E4542" i="7"/>
  <c r="K4542" i="7" s="1"/>
  <c r="D4542" i="7"/>
  <c r="F4539" i="7"/>
  <c r="E4539" i="7"/>
  <c r="K4539" i="7" s="1"/>
  <c r="D4539" i="7"/>
  <c r="E4535" i="7"/>
  <c r="K4535" i="7" s="1"/>
  <c r="F4535" i="7"/>
  <c r="D4535" i="7"/>
  <c r="F4531" i="7"/>
  <c r="E4531" i="7"/>
  <c r="K4531" i="7" s="1"/>
  <c r="D4531" i="7"/>
  <c r="F4527" i="7"/>
  <c r="E4527" i="7"/>
  <c r="K4527" i="7" s="1"/>
  <c r="D4527" i="7"/>
  <c r="F1880" i="7"/>
  <c r="E1880" i="7"/>
  <c r="K1880" i="7" s="1"/>
  <c r="D1880" i="7"/>
  <c r="E4521" i="7"/>
  <c r="K4521" i="7" s="1"/>
  <c r="F4521" i="7"/>
  <c r="D4521" i="7"/>
  <c r="F4517" i="7"/>
  <c r="D4517" i="7"/>
  <c r="E4517" i="7"/>
  <c r="K4517" i="7" s="1"/>
  <c r="F4513" i="7"/>
  <c r="E4513" i="7"/>
  <c r="K4513" i="7" s="1"/>
  <c r="D4513" i="7"/>
  <c r="F1879" i="7"/>
  <c r="E1879" i="7"/>
  <c r="K1879" i="7" s="1"/>
  <c r="D1879" i="7"/>
  <c r="E4506" i="7"/>
  <c r="K4506" i="7" s="1"/>
  <c r="F4506" i="7"/>
  <c r="D4506" i="7"/>
  <c r="F1028" i="7"/>
  <c r="E1028" i="7"/>
  <c r="K1028" i="7" s="1"/>
  <c r="D1028" i="7"/>
  <c r="F4503" i="7"/>
  <c r="E4503" i="7"/>
  <c r="K4503" i="7" s="1"/>
  <c r="D4503" i="7"/>
  <c r="F4501" i="7"/>
  <c r="E4501" i="7"/>
  <c r="K4501" i="7" s="1"/>
  <c r="D4501" i="7"/>
  <c r="E173" i="7"/>
  <c r="K173" i="7" s="1"/>
  <c r="F173" i="7"/>
  <c r="D173" i="7"/>
  <c r="F1878" i="7"/>
  <c r="D1878" i="7"/>
  <c r="E1878" i="7"/>
  <c r="K1878" i="7" s="1"/>
  <c r="F474" i="7"/>
  <c r="E474" i="7"/>
  <c r="K474" i="7" s="1"/>
  <c r="D474" i="7"/>
  <c r="F4493" i="7"/>
  <c r="E4493" i="7"/>
  <c r="K4493" i="7" s="1"/>
  <c r="D4493" i="7"/>
  <c r="E4490" i="7"/>
  <c r="K4490" i="7" s="1"/>
  <c r="F4490" i="7"/>
  <c r="D4490" i="7"/>
  <c r="F4488" i="7"/>
  <c r="E4488" i="7"/>
  <c r="K4488" i="7" s="1"/>
  <c r="D4488" i="7"/>
  <c r="F4484" i="7"/>
  <c r="E4484" i="7"/>
  <c r="K4484" i="7" s="1"/>
  <c r="D4484" i="7"/>
  <c r="F4480" i="7"/>
  <c r="E4480" i="7"/>
  <c r="K4480" i="7" s="1"/>
  <c r="D4480" i="7"/>
  <c r="E4476" i="7"/>
  <c r="K4476" i="7" s="1"/>
  <c r="F4476" i="7"/>
  <c r="D4476" i="7"/>
  <c r="F4473" i="7"/>
  <c r="D4473" i="7"/>
  <c r="E4473" i="7"/>
  <c r="K4473" i="7" s="1"/>
  <c r="F4469" i="7"/>
  <c r="E4469" i="7"/>
  <c r="K4469" i="7" s="1"/>
  <c r="D4469" i="7"/>
  <c r="F4465" i="7"/>
  <c r="E4465" i="7"/>
  <c r="K4465" i="7" s="1"/>
  <c r="D4465" i="7"/>
  <c r="E4463" i="7"/>
  <c r="K4463" i="7" s="1"/>
  <c r="F4463" i="7"/>
  <c r="D4463" i="7"/>
  <c r="F4460" i="7"/>
  <c r="E4460" i="7"/>
  <c r="K4460" i="7" s="1"/>
  <c r="D4460" i="7"/>
  <c r="F4458" i="7"/>
  <c r="E4458" i="7"/>
  <c r="K4458" i="7" s="1"/>
  <c r="D4458" i="7"/>
  <c r="F4455" i="7"/>
  <c r="E4455" i="7"/>
  <c r="K4455" i="7" s="1"/>
  <c r="D4455" i="7"/>
  <c r="E1871" i="7"/>
  <c r="K1871" i="7" s="1"/>
  <c r="F1871" i="7"/>
  <c r="D1871" i="7"/>
  <c r="F4452" i="7"/>
  <c r="D4452" i="7"/>
  <c r="E4452" i="7"/>
  <c r="K4452" i="7" s="1"/>
  <c r="F1022" i="7"/>
  <c r="E1022" i="7"/>
  <c r="K1022" i="7" s="1"/>
  <c r="D1022" i="7"/>
  <c r="F4449" i="7"/>
  <c r="E4449" i="7"/>
  <c r="K4449" i="7" s="1"/>
  <c r="D4449" i="7"/>
  <c r="E1020" i="7"/>
  <c r="K1020" i="7" s="1"/>
  <c r="F1020" i="7"/>
  <c r="D1020" i="7"/>
  <c r="F468" i="7"/>
  <c r="E468" i="7"/>
  <c r="K468" i="7" s="1"/>
  <c r="D468" i="7"/>
  <c r="F467" i="7"/>
  <c r="E467" i="7"/>
  <c r="K467" i="7" s="1"/>
  <c r="D467" i="7"/>
  <c r="F1019" i="7"/>
  <c r="E1019" i="7"/>
  <c r="K1019" i="7" s="1"/>
  <c r="D1019" i="7"/>
  <c r="E4438" i="7"/>
  <c r="K4438" i="7" s="1"/>
  <c r="F4438" i="7"/>
  <c r="D4438" i="7"/>
  <c r="F1018" i="7"/>
  <c r="D1018" i="7"/>
  <c r="E1018" i="7"/>
  <c r="K1018" i="7" s="1"/>
  <c r="F1862" i="7"/>
  <c r="E1862" i="7"/>
  <c r="K1862" i="7" s="1"/>
  <c r="D1862" i="7"/>
  <c r="F4433" i="7"/>
  <c r="E4433" i="7"/>
  <c r="K4433" i="7" s="1"/>
  <c r="D4433" i="7"/>
  <c r="E4430" i="7"/>
  <c r="K4430" i="7" s="1"/>
  <c r="F4430" i="7"/>
  <c r="D4430" i="7"/>
  <c r="F4428" i="7"/>
  <c r="E4428" i="7"/>
  <c r="K4428" i="7" s="1"/>
  <c r="D4428" i="7"/>
  <c r="F4425" i="7"/>
  <c r="E4425" i="7"/>
  <c r="K4425" i="7" s="1"/>
  <c r="D4425" i="7"/>
  <c r="F1016" i="7"/>
  <c r="E1016" i="7"/>
  <c r="K1016" i="7" s="1"/>
  <c r="D1016" i="7"/>
  <c r="E1856" i="7"/>
  <c r="K1856" i="7" s="1"/>
  <c r="F1856" i="7"/>
  <c r="D1856" i="7"/>
  <c r="F4420" i="7"/>
  <c r="D4420" i="7"/>
  <c r="E4420" i="7"/>
  <c r="K4420" i="7" s="1"/>
  <c r="F4416" i="7"/>
  <c r="E4416" i="7"/>
  <c r="K4416" i="7" s="1"/>
  <c r="D4416" i="7"/>
  <c r="F4414" i="7"/>
  <c r="E4414" i="7"/>
  <c r="K4414" i="7" s="1"/>
  <c r="D4414" i="7"/>
  <c r="F1854" i="7"/>
  <c r="E1854" i="7"/>
  <c r="K1854" i="7" s="1"/>
  <c r="D1854" i="7"/>
  <c r="F1853" i="7"/>
  <c r="E1853" i="7"/>
  <c r="K1853" i="7" s="1"/>
  <c r="D1853" i="7"/>
  <c r="F4408" i="7"/>
  <c r="E4408" i="7"/>
  <c r="K4408" i="7" s="1"/>
  <c r="D4408" i="7"/>
  <c r="F1850" i="7"/>
  <c r="E1850" i="7"/>
  <c r="K1850" i="7" s="1"/>
  <c r="D1850" i="7"/>
  <c r="E4405" i="7"/>
  <c r="K4405" i="7" s="1"/>
  <c r="F4405" i="7"/>
  <c r="D4405" i="7"/>
  <c r="F1848" i="7"/>
  <c r="D1848" i="7"/>
  <c r="E1848" i="7"/>
  <c r="K1848" i="7" s="1"/>
  <c r="F1847" i="7"/>
  <c r="E1847" i="7"/>
  <c r="K1847" i="7" s="1"/>
  <c r="D1847" i="7"/>
  <c r="F1010" i="7"/>
  <c r="E1010" i="7"/>
  <c r="K1010" i="7" s="1"/>
  <c r="D1010" i="7"/>
  <c r="F169" i="7"/>
  <c r="E169" i="7"/>
  <c r="K169" i="7" s="1"/>
  <c r="D169" i="7"/>
  <c r="F1843" i="7"/>
  <c r="E1843" i="7"/>
  <c r="K1843" i="7" s="1"/>
  <c r="D1843" i="7"/>
  <c r="F4395" i="7"/>
  <c r="E4395" i="7"/>
  <c r="K4395" i="7" s="1"/>
  <c r="D4395" i="7"/>
  <c r="F4393" i="7"/>
  <c r="E4393" i="7"/>
  <c r="K4393" i="7" s="1"/>
  <c r="D4393" i="7"/>
  <c r="E4391" i="7"/>
  <c r="K4391" i="7" s="1"/>
  <c r="F4391" i="7"/>
  <c r="D4391" i="7"/>
  <c r="F1841" i="7"/>
  <c r="D1841" i="7"/>
  <c r="E1841" i="7"/>
  <c r="K1841" i="7" s="1"/>
  <c r="F1840" i="7"/>
  <c r="E1840" i="7"/>
  <c r="K1840" i="7" s="1"/>
  <c r="D1840" i="7"/>
  <c r="F4384" i="7"/>
  <c r="E4384" i="7"/>
  <c r="K4384" i="7" s="1"/>
  <c r="D4384" i="7"/>
  <c r="F4381" i="7"/>
  <c r="E4381" i="7"/>
  <c r="K4381" i="7" s="1"/>
  <c r="D4381" i="7"/>
  <c r="F4378" i="7"/>
  <c r="E4378" i="7"/>
  <c r="K4378" i="7" s="1"/>
  <c r="D4378" i="7"/>
  <c r="F1001" i="7"/>
  <c r="E1001" i="7"/>
  <c r="K1001" i="7" s="1"/>
  <c r="D1001" i="7"/>
  <c r="F1835" i="7"/>
  <c r="E1835" i="7"/>
  <c r="K1835" i="7" s="1"/>
  <c r="D1835" i="7"/>
  <c r="E4373" i="7"/>
  <c r="K4373" i="7" s="1"/>
  <c r="F4373" i="7"/>
  <c r="D4373" i="7"/>
  <c r="F4371" i="7"/>
  <c r="D4371" i="7"/>
  <c r="E4371" i="7"/>
  <c r="K4371" i="7" s="1"/>
  <c r="F4369" i="7"/>
  <c r="E4369" i="7"/>
  <c r="K4369" i="7" s="1"/>
  <c r="D4369" i="7"/>
  <c r="E4365" i="7"/>
  <c r="K4365" i="7" s="1"/>
  <c r="F4365" i="7"/>
  <c r="D4365" i="7"/>
  <c r="F4363" i="7"/>
  <c r="E4363" i="7"/>
  <c r="K4363" i="7" s="1"/>
  <c r="D4363" i="7"/>
  <c r="F4360" i="7"/>
  <c r="E4360" i="7"/>
  <c r="K4360" i="7" s="1"/>
  <c r="D4360" i="7"/>
  <c r="F4358" i="7"/>
  <c r="E4358" i="7"/>
  <c r="K4358" i="7" s="1"/>
  <c r="D4358" i="7"/>
  <c r="F4355" i="7"/>
  <c r="E4355" i="7"/>
  <c r="K4355" i="7" s="1"/>
  <c r="D4355" i="7"/>
  <c r="E456" i="7"/>
  <c r="K456" i="7" s="1"/>
  <c r="F456" i="7"/>
  <c r="D456" i="7"/>
  <c r="F1826" i="7"/>
  <c r="D1826" i="7"/>
  <c r="E1826" i="7"/>
  <c r="K1826" i="7" s="1"/>
  <c r="F4349" i="7"/>
  <c r="E4349" i="7"/>
  <c r="K4349" i="7" s="1"/>
  <c r="D4349" i="7"/>
  <c r="F4345" i="7"/>
  <c r="E4345" i="7"/>
  <c r="K4345" i="7" s="1"/>
  <c r="D4345" i="7"/>
  <c r="F993" i="7"/>
  <c r="E993" i="7"/>
  <c r="K993" i="7" s="1"/>
  <c r="D993" i="7"/>
  <c r="F4342" i="7"/>
  <c r="E4342" i="7"/>
  <c r="K4342" i="7" s="1"/>
  <c r="D4342" i="7"/>
  <c r="F991" i="7"/>
  <c r="E991" i="7"/>
  <c r="K991" i="7" s="1"/>
  <c r="D991" i="7"/>
  <c r="F453" i="7"/>
  <c r="E453" i="7"/>
  <c r="K453" i="7" s="1"/>
  <c r="D453" i="7"/>
  <c r="E452" i="7"/>
  <c r="K452" i="7" s="1"/>
  <c r="F452" i="7"/>
  <c r="D452" i="7"/>
  <c r="F4334" i="7"/>
  <c r="D4334" i="7"/>
  <c r="E4334" i="7"/>
  <c r="K4334" i="7" s="1"/>
  <c r="F1820" i="7"/>
  <c r="E1820" i="7"/>
  <c r="K1820" i="7" s="1"/>
  <c r="D1820" i="7"/>
  <c r="F1819" i="7"/>
  <c r="E1819" i="7"/>
  <c r="K1819" i="7" s="1"/>
  <c r="D1819" i="7"/>
  <c r="F4327" i="7"/>
  <c r="E4327" i="7"/>
  <c r="K4327" i="7" s="1"/>
  <c r="D4327" i="7"/>
  <c r="F988" i="7"/>
  <c r="E988" i="7"/>
  <c r="K988" i="7" s="1"/>
  <c r="D988" i="7"/>
  <c r="F4321" i="7"/>
  <c r="E4321" i="7"/>
  <c r="K4321" i="7" s="1"/>
  <c r="D4321" i="7"/>
  <c r="F4317" i="7"/>
  <c r="E4317" i="7"/>
  <c r="K4317" i="7" s="1"/>
  <c r="D4317" i="7"/>
  <c r="E987" i="7"/>
  <c r="K987" i="7" s="1"/>
  <c r="F987" i="7"/>
  <c r="D987" i="7"/>
  <c r="F4311" i="7"/>
  <c r="D4311" i="7"/>
  <c r="E4311" i="7"/>
  <c r="K4311" i="7" s="1"/>
  <c r="F4309" i="7"/>
  <c r="E4309" i="7"/>
  <c r="K4309" i="7" s="1"/>
  <c r="D4309" i="7"/>
  <c r="F4306" i="7"/>
  <c r="E4306" i="7"/>
  <c r="K4306" i="7" s="1"/>
  <c r="D4306" i="7"/>
  <c r="F4302" i="7"/>
  <c r="E4302" i="7"/>
  <c r="K4302" i="7" s="1"/>
  <c r="D4302" i="7"/>
  <c r="F4300" i="7"/>
  <c r="E4300" i="7"/>
  <c r="K4300" i="7" s="1"/>
  <c r="D4300" i="7"/>
  <c r="F4297" i="7"/>
  <c r="E4297" i="7"/>
  <c r="K4297" i="7" s="1"/>
  <c r="D4297" i="7"/>
  <c r="F4293" i="7"/>
  <c r="E4293" i="7"/>
  <c r="K4293" i="7" s="1"/>
  <c r="D4293" i="7"/>
  <c r="E4289" i="7"/>
  <c r="K4289" i="7" s="1"/>
  <c r="F4289" i="7"/>
  <c r="D4289" i="7"/>
  <c r="F1815" i="7"/>
  <c r="D1815" i="7"/>
  <c r="E1815" i="7"/>
  <c r="K1815" i="7" s="1"/>
  <c r="F4283" i="7"/>
  <c r="E4283" i="7"/>
  <c r="K4283" i="7" s="1"/>
  <c r="D4283" i="7"/>
  <c r="E4281" i="7"/>
  <c r="K4281" i="7" s="1"/>
  <c r="F4281" i="7"/>
  <c r="D4281" i="7"/>
  <c r="F4278" i="7"/>
  <c r="E4278" i="7"/>
  <c r="K4278" i="7" s="1"/>
  <c r="D4278" i="7"/>
  <c r="F4275" i="7"/>
  <c r="E4275" i="7"/>
  <c r="K4275" i="7" s="1"/>
  <c r="D4275" i="7"/>
  <c r="F4272" i="7"/>
  <c r="E4272" i="7"/>
  <c r="K4272" i="7" s="1"/>
  <c r="D4272" i="7"/>
  <c r="F1811" i="7"/>
  <c r="E1811" i="7"/>
  <c r="K1811" i="7" s="1"/>
  <c r="D1811" i="7"/>
  <c r="E4268" i="7"/>
  <c r="K4268" i="7" s="1"/>
  <c r="F4268" i="7"/>
  <c r="D4268" i="7"/>
  <c r="F4266" i="7"/>
  <c r="D4266" i="7"/>
  <c r="E4266" i="7"/>
  <c r="K4266" i="7" s="1"/>
  <c r="F4262" i="7"/>
  <c r="E4262" i="7"/>
  <c r="K4262" i="7" s="1"/>
  <c r="D4262" i="7"/>
  <c r="F4258" i="7"/>
  <c r="E4258" i="7"/>
  <c r="K4258" i="7" s="1"/>
  <c r="D4258" i="7"/>
  <c r="F4254" i="7"/>
  <c r="E4254" i="7"/>
  <c r="K4254" i="7" s="1"/>
  <c r="D4254" i="7"/>
  <c r="F4251" i="7"/>
  <c r="E4251" i="7"/>
  <c r="K4251" i="7" s="1"/>
  <c r="D4251" i="7"/>
  <c r="F4248" i="7"/>
  <c r="E4248" i="7"/>
  <c r="K4248" i="7" s="1"/>
  <c r="D4248" i="7"/>
  <c r="F4245" i="7"/>
  <c r="E4245" i="7"/>
  <c r="K4245" i="7" s="1"/>
  <c r="D4245" i="7"/>
  <c r="E4241" i="7"/>
  <c r="K4241" i="7" s="1"/>
  <c r="F4241" i="7"/>
  <c r="D4241" i="7"/>
  <c r="F4238" i="7"/>
  <c r="D4238" i="7"/>
  <c r="E4238" i="7"/>
  <c r="K4238" i="7" s="1"/>
  <c r="F4234" i="7"/>
  <c r="E4234" i="7"/>
  <c r="K4234" i="7" s="1"/>
  <c r="D4234" i="7"/>
  <c r="F4231" i="7"/>
  <c r="E4231" i="7"/>
  <c r="K4231" i="7" s="1"/>
  <c r="D4231" i="7"/>
  <c r="F4227" i="7"/>
  <c r="E4227" i="7"/>
  <c r="K4227" i="7" s="1"/>
  <c r="D4227" i="7"/>
  <c r="F4223" i="7"/>
  <c r="E4223" i="7"/>
  <c r="K4223" i="7" s="1"/>
  <c r="D4223" i="7"/>
  <c r="F4220" i="7"/>
  <c r="E4220" i="7"/>
  <c r="K4220" i="7" s="1"/>
  <c r="D4220" i="7"/>
  <c r="F4216" i="7"/>
  <c r="E4216" i="7"/>
  <c r="K4216" i="7" s="1"/>
  <c r="D4216" i="7"/>
  <c r="E1806" i="7"/>
  <c r="K1806" i="7" s="1"/>
  <c r="F1806" i="7"/>
  <c r="D1806" i="7"/>
  <c r="F4211" i="7"/>
  <c r="D4211" i="7"/>
  <c r="E4211" i="7"/>
  <c r="K4211" i="7" s="1"/>
  <c r="F4209" i="7"/>
  <c r="E4209" i="7"/>
  <c r="K4209" i="7" s="1"/>
  <c r="D4209" i="7"/>
  <c r="F1803" i="7"/>
  <c r="E1803" i="7"/>
  <c r="K1803" i="7" s="1"/>
  <c r="D1803" i="7"/>
  <c r="F4203" i="7"/>
  <c r="E4203" i="7"/>
  <c r="K4203" i="7" s="1"/>
  <c r="D4203" i="7"/>
  <c r="F4200" i="7"/>
  <c r="E4200" i="7"/>
  <c r="K4200" i="7" s="1"/>
  <c r="D4200" i="7"/>
  <c r="F4198" i="7"/>
  <c r="E4198" i="7"/>
  <c r="K4198" i="7" s="1"/>
  <c r="D4198" i="7"/>
  <c r="F4196" i="7"/>
  <c r="E4196" i="7"/>
  <c r="K4196" i="7" s="1"/>
  <c r="D4196" i="7"/>
  <c r="E4193" i="7"/>
  <c r="K4193" i="7" s="1"/>
  <c r="F4193" i="7"/>
  <c r="D4193" i="7"/>
  <c r="F1799" i="7"/>
  <c r="D1799" i="7"/>
  <c r="E1799" i="7"/>
  <c r="K1799" i="7" s="1"/>
  <c r="F4189" i="7"/>
  <c r="E4189" i="7"/>
  <c r="K4189" i="7" s="1"/>
  <c r="D4189" i="7"/>
  <c r="E1795" i="7"/>
  <c r="K1795" i="7" s="1"/>
  <c r="F1795" i="7"/>
  <c r="D1795" i="7"/>
  <c r="F1793" i="7"/>
  <c r="E1793" i="7"/>
  <c r="K1793" i="7" s="1"/>
  <c r="D1793" i="7"/>
  <c r="F442" i="7"/>
  <c r="E442" i="7"/>
  <c r="K442" i="7" s="1"/>
  <c r="D442" i="7"/>
  <c r="F441" i="7"/>
  <c r="E441" i="7"/>
  <c r="K441" i="7" s="1"/>
  <c r="D441" i="7"/>
  <c r="F4182" i="7"/>
  <c r="E4182" i="7"/>
  <c r="K4182" i="7" s="1"/>
  <c r="D4182" i="7"/>
  <c r="E4178" i="7"/>
  <c r="K4178" i="7" s="1"/>
  <c r="F4178" i="7"/>
  <c r="D4178" i="7"/>
  <c r="F4176" i="7"/>
  <c r="D4176" i="7"/>
  <c r="E4176" i="7"/>
  <c r="K4176" i="7" s="1"/>
  <c r="F4173" i="7"/>
  <c r="E4173" i="7"/>
  <c r="K4173" i="7" s="1"/>
  <c r="D4173" i="7"/>
  <c r="F973" i="7"/>
  <c r="E973" i="7"/>
  <c r="K973" i="7" s="1"/>
  <c r="D973" i="7"/>
  <c r="F1789" i="7"/>
  <c r="E1789" i="7"/>
  <c r="K1789" i="7" s="1"/>
  <c r="D1789" i="7"/>
  <c r="F4167" i="7"/>
  <c r="E4167" i="7"/>
  <c r="K4167" i="7" s="1"/>
  <c r="D4167" i="7"/>
  <c r="F4166" i="7"/>
  <c r="E4166" i="7"/>
  <c r="K4166" i="7" s="1"/>
  <c r="D4166" i="7"/>
  <c r="F1783" i="7"/>
  <c r="E1783" i="7"/>
  <c r="K1783" i="7" s="1"/>
  <c r="D1783" i="7"/>
  <c r="E4161" i="7"/>
  <c r="K4161" i="7" s="1"/>
  <c r="F4161" i="7"/>
  <c r="D4161" i="7"/>
  <c r="F4159" i="7"/>
  <c r="D4159" i="7"/>
  <c r="E4159" i="7"/>
  <c r="K4159" i="7" s="1"/>
  <c r="F4157" i="7"/>
  <c r="E4157" i="7"/>
  <c r="K4157" i="7" s="1"/>
  <c r="D4157" i="7"/>
  <c r="F968" i="7"/>
  <c r="E968" i="7"/>
  <c r="K968" i="7" s="1"/>
  <c r="D968" i="7"/>
  <c r="F965" i="7"/>
  <c r="E965" i="7"/>
  <c r="K965" i="7" s="1"/>
  <c r="D965" i="7"/>
  <c r="F4153" i="7"/>
  <c r="E4153" i="7"/>
  <c r="K4153" i="7" s="1"/>
  <c r="D4153" i="7"/>
  <c r="F4149" i="7"/>
  <c r="E4149" i="7"/>
  <c r="K4149" i="7" s="1"/>
  <c r="D4149" i="7"/>
  <c r="F4146" i="7"/>
  <c r="E4146" i="7"/>
  <c r="K4146" i="7" s="1"/>
  <c r="D4146" i="7"/>
  <c r="E4144" i="7"/>
  <c r="K4144" i="7" s="1"/>
  <c r="F4144" i="7"/>
  <c r="D4144" i="7"/>
  <c r="F4141" i="7"/>
  <c r="D4141" i="7"/>
  <c r="E4141" i="7"/>
  <c r="K4141" i="7" s="1"/>
  <c r="F1778" i="7"/>
  <c r="E1778" i="7"/>
  <c r="K1778" i="7" s="1"/>
  <c r="D1778" i="7"/>
  <c r="F159" i="7"/>
  <c r="E159" i="7"/>
  <c r="K159" i="7" s="1"/>
  <c r="D159" i="7"/>
  <c r="F1775" i="7"/>
  <c r="E1775" i="7"/>
  <c r="K1775" i="7" s="1"/>
  <c r="D1775" i="7"/>
  <c r="F4135" i="7"/>
  <c r="E4135" i="7"/>
  <c r="K4135" i="7" s="1"/>
  <c r="D4135" i="7"/>
  <c r="F1773" i="7"/>
  <c r="E1773" i="7"/>
  <c r="K1773" i="7" s="1"/>
  <c r="D1773" i="7"/>
  <c r="F4128" i="7"/>
  <c r="E4128" i="7"/>
  <c r="K4128" i="7" s="1"/>
  <c r="D4128" i="7"/>
  <c r="E4125" i="7"/>
  <c r="K4125" i="7" s="1"/>
  <c r="F4125" i="7"/>
  <c r="D4125" i="7"/>
  <c r="F436" i="7"/>
  <c r="D436" i="7"/>
  <c r="E436" i="7"/>
  <c r="K436" i="7" s="1"/>
  <c r="F4120" i="7"/>
  <c r="E4120" i="7"/>
  <c r="K4120" i="7" s="1"/>
  <c r="D4120" i="7"/>
  <c r="E4118" i="7"/>
  <c r="K4118" i="7" s="1"/>
  <c r="F4118" i="7"/>
  <c r="D4118" i="7"/>
  <c r="F4117" i="7"/>
  <c r="E4117" i="7"/>
  <c r="K4117" i="7" s="1"/>
  <c r="D4117" i="7"/>
  <c r="F158" i="7"/>
  <c r="E158" i="7"/>
  <c r="K158" i="7" s="1"/>
  <c r="D158" i="7"/>
  <c r="F4114" i="7"/>
  <c r="E4114" i="7"/>
  <c r="K4114" i="7" s="1"/>
  <c r="D4114" i="7"/>
  <c r="F956" i="7"/>
  <c r="E956" i="7"/>
  <c r="K956" i="7" s="1"/>
  <c r="D956" i="7"/>
  <c r="E4110" i="7"/>
  <c r="K4110" i="7" s="1"/>
  <c r="F4110" i="7"/>
  <c r="D4110" i="7"/>
  <c r="F432" i="7"/>
  <c r="D432" i="7"/>
  <c r="E432" i="7"/>
  <c r="K432" i="7" s="1"/>
  <c r="F4108" i="7"/>
  <c r="E4108" i="7"/>
  <c r="K4108" i="7" s="1"/>
  <c r="D4108" i="7"/>
  <c r="F1764" i="7"/>
  <c r="E1764" i="7"/>
  <c r="K1764" i="7" s="1"/>
  <c r="D1764" i="7"/>
  <c r="F4102" i="7"/>
  <c r="E4102" i="7"/>
  <c r="K4102" i="7" s="1"/>
  <c r="D4102" i="7"/>
  <c r="F4099" i="7"/>
  <c r="E4099" i="7"/>
  <c r="K4099" i="7" s="1"/>
  <c r="D4099" i="7"/>
  <c r="F4096" i="7"/>
  <c r="E4096" i="7"/>
  <c r="K4096" i="7" s="1"/>
  <c r="D4096" i="7"/>
  <c r="F4092" i="7"/>
  <c r="E4092" i="7"/>
  <c r="K4092" i="7" s="1"/>
  <c r="D4092" i="7"/>
  <c r="E1761" i="7"/>
  <c r="K1761" i="7" s="1"/>
  <c r="F1761" i="7"/>
  <c r="D1761" i="7"/>
  <c r="F1760" i="7"/>
  <c r="D1760" i="7"/>
  <c r="E1760" i="7"/>
  <c r="K1760" i="7" s="1"/>
  <c r="F4087" i="7"/>
  <c r="E4087" i="7"/>
  <c r="K4087" i="7" s="1"/>
  <c r="D4087" i="7"/>
  <c r="F155" i="7"/>
  <c r="E155" i="7"/>
  <c r="K155" i="7" s="1"/>
  <c r="D155" i="7"/>
  <c r="F948" i="7"/>
  <c r="E948" i="7"/>
  <c r="K948" i="7" s="1"/>
  <c r="D948" i="7"/>
  <c r="F154" i="7"/>
  <c r="E154" i="7"/>
  <c r="K154" i="7" s="1"/>
  <c r="D154" i="7"/>
  <c r="F4078" i="7"/>
  <c r="E4078" i="7"/>
  <c r="K4078" i="7" s="1"/>
  <c r="D4078" i="7"/>
  <c r="F153" i="7"/>
  <c r="E153" i="7"/>
  <c r="K153" i="7" s="1"/>
  <c r="D153" i="7"/>
  <c r="E4076" i="7"/>
  <c r="K4076" i="7" s="1"/>
  <c r="F4076" i="7"/>
  <c r="D4076" i="7"/>
  <c r="F4074" i="7"/>
  <c r="D4074" i="7"/>
  <c r="E4074" i="7"/>
  <c r="K4074" i="7" s="1"/>
  <c r="F4071" i="7"/>
  <c r="E4071" i="7"/>
  <c r="K4071" i="7" s="1"/>
  <c r="D4071" i="7"/>
  <c r="F4068" i="7"/>
  <c r="E4068" i="7"/>
  <c r="K4068" i="7" s="1"/>
  <c r="D4068" i="7"/>
  <c r="F940" i="7"/>
  <c r="E940" i="7"/>
  <c r="K940" i="7" s="1"/>
  <c r="D940" i="7"/>
  <c r="F1755" i="7"/>
  <c r="E1755" i="7"/>
  <c r="K1755" i="7" s="1"/>
  <c r="D1755" i="7"/>
  <c r="F1754" i="7"/>
  <c r="E1754" i="7"/>
  <c r="K1754" i="7" s="1"/>
  <c r="D1754" i="7"/>
  <c r="F4060" i="7"/>
  <c r="E4060" i="7"/>
  <c r="K4060" i="7" s="1"/>
  <c r="D4060" i="7"/>
  <c r="E4057" i="7"/>
  <c r="K4057" i="7" s="1"/>
  <c r="F4057" i="7"/>
  <c r="D4057" i="7"/>
  <c r="F4053" i="7"/>
  <c r="D4053" i="7"/>
  <c r="E4053" i="7"/>
  <c r="K4053" i="7" s="1"/>
  <c r="F4050" i="7"/>
  <c r="E4050" i="7"/>
  <c r="K4050" i="7" s="1"/>
  <c r="D4050" i="7"/>
  <c r="E4047" i="7"/>
  <c r="K4047" i="7" s="1"/>
  <c r="F4047" i="7"/>
  <c r="D4047" i="7"/>
  <c r="F4043" i="7"/>
  <c r="E4043" i="7"/>
  <c r="K4043" i="7" s="1"/>
  <c r="D4043" i="7"/>
  <c r="F4040" i="7"/>
  <c r="E4040" i="7"/>
  <c r="K4040" i="7" s="1"/>
  <c r="D4040" i="7"/>
  <c r="F4036" i="7"/>
  <c r="E4036" i="7"/>
  <c r="K4036" i="7" s="1"/>
  <c r="D4036" i="7"/>
  <c r="F4033" i="7"/>
  <c r="E4033" i="7"/>
  <c r="K4033" i="7" s="1"/>
  <c r="D4033" i="7"/>
  <c r="E4029" i="7"/>
  <c r="K4029" i="7" s="1"/>
  <c r="F4029" i="7"/>
  <c r="D4029" i="7"/>
  <c r="F4025" i="7"/>
  <c r="D4025" i="7"/>
  <c r="E4025" i="7"/>
  <c r="K4025" i="7" s="1"/>
  <c r="F4021" i="7"/>
  <c r="E4021" i="7"/>
  <c r="K4021" i="7" s="1"/>
  <c r="D4021" i="7"/>
  <c r="F4017" i="7"/>
  <c r="E4017" i="7"/>
  <c r="K4017" i="7" s="1"/>
  <c r="D4017" i="7"/>
  <c r="F4014" i="7"/>
  <c r="E4014" i="7"/>
  <c r="K4014" i="7" s="1"/>
  <c r="D4014" i="7"/>
  <c r="F152" i="7"/>
  <c r="E152" i="7"/>
  <c r="K152" i="7" s="1"/>
  <c r="D152" i="7"/>
  <c r="F4008" i="7"/>
  <c r="E4008" i="7"/>
  <c r="K4008" i="7" s="1"/>
  <c r="D4008" i="7"/>
  <c r="F4005" i="7"/>
  <c r="E4005" i="7"/>
  <c r="K4005" i="7" s="1"/>
  <c r="D4005" i="7"/>
  <c r="E4001" i="7"/>
  <c r="K4001" i="7" s="1"/>
  <c r="F4001" i="7"/>
  <c r="D4001" i="7"/>
  <c r="F3998" i="7"/>
  <c r="D3998" i="7"/>
  <c r="E3998" i="7"/>
  <c r="K3998" i="7" s="1"/>
  <c r="F3994" i="7"/>
  <c r="E3994" i="7"/>
  <c r="K3994" i="7" s="1"/>
  <c r="D3994" i="7"/>
  <c r="F3991" i="7"/>
  <c r="E3991" i="7"/>
  <c r="K3991" i="7" s="1"/>
  <c r="D3991" i="7"/>
  <c r="F3987" i="7"/>
  <c r="E3987" i="7"/>
  <c r="K3987" i="7" s="1"/>
  <c r="D3987" i="7"/>
  <c r="F3985" i="7"/>
  <c r="E3985" i="7"/>
  <c r="K3985" i="7" s="1"/>
  <c r="D3985" i="7"/>
  <c r="F3981" i="7"/>
  <c r="E3981" i="7"/>
  <c r="K3981" i="7" s="1"/>
  <c r="D3981" i="7"/>
  <c r="F3979" i="7"/>
  <c r="E3979" i="7"/>
  <c r="K3979" i="7" s="1"/>
  <c r="D3979" i="7"/>
  <c r="E3975" i="7"/>
  <c r="K3975" i="7" s="1"/>
  <c r="D3975" i="7"/>
  <c r="F3975" i="7"/>
  <c r="F3971" i="7"/>
  <c r="D3971" i="7"/>
  <c r="E3971" i="7"/>
  <c r="K3971" i="7" s="1"/>
  <c r="F3968" i="7"/>
  <c r="E3968" i="7"/>
  <c r="K3968" i="7" s="1"/>
  <c r="D3968" i="7"/>
  <c r="F3965" i="7"/>
  <c r="E3965" i="7"/>
  <c r="K3965" i="7" s="1"/>
  <c r="D3965" i="7"/>
  <c r="F3962" i="7"/>
  <c r="E3962" i="7"/>
  <c r="K3962" i="7" s="1"/>
  <c r="D3962" i="7"/>
  <c r="F3959" i="7"/>
  <c r="E3959" i="7"/>
  <c r="K3959" i="7" s="1"/>
  <c r="D3959" i="7"/>
  <c r="F3955" i="7"/>
  <c r="E3955" i="7"/>
  <c r="K3955" i="7" s="1"/>
  <c r="D3955" i="7"/>
  <c r="F424" i="7"/>
  <c r="E424" i="7"/>
  <c r="K424" i="7" s="1"/>
  <c r="D424" i="7"/>
  <c r="E3949" i="7"/>
  <c r="K3949" i="7" s="1"/>
  <c r="F3949" i="7"/>
  <c r="D3949" i="7"/>
  <c r="F1741" i="7"/>
  <c r="D1741" i="7"/>
  <c r="E1741" i="7"/>
  <c r="K1741" i="7" s="1"/>
  <c r="F3944" i="7"/>
  <c r="E3944" i="7"/>
  <c r="K3944" i="7" s="1"/>
  <c r="D3944" i="7"/>
  <c r="E930" i="7"/>
  <c r="K930" i="7" s="1"/>
  <c r="F930" i="7"/>
  <c r="D930" i="7"/>
  <c r="F929" i="7"/>
  <c r="E929" i="7"/>
  <c r="K929" i="7" s="1"/>
  <c r="D929" i="7"/>
  <c r="F423" i="7"/>
  <c r="E423" i="7"/>
  <c r="K423" i="7" s="1"/>
  <c r="D423" i="7"/>
  <c r="F3938" i="7"/>
  <c r="E3938" i="7"/>
  <c r="K3938" i="7" s="1"/>
  <c r="D3938" i="7"/>
  <c r="F3934" i="7"/>
  <c r="E3934" i="7"/>
  <c r="K3934" i="7" s="1"/>
  <c r="D3934" i="7"/>
  <c r="E3930" i="7"/>
  <c r="K3930" i="7" s="1"/>
  <c r="F3930" i="7"/>
  <c r="D3930" i="7"/>
  <c r="F3926" i="7"/>
  <c r="D3926" i="7"/>
  <c r="E3926" i="7"/>
  <c r="K3926" i="7" s="1"/>
  <c r="F3922" i="7"/>
  <c r="E3922" i="7"/>
  <c r="K3922" i="7" s="1"/>
  <c r="D3922" i="7"/>
  <c r="F3918" i="7"/>
  <c r="E3918" i="7"/>
  <c r="K3918" i="7" s="1"/>
  <c r="D3918" i="7"/>
  <c r="F3914" i="7"/>
  <c r="E3914" i="7"/>
  <c r="K3914" i="7" s="1"/>
  <c r="D3914" i="7"/>
  <c r="F926" i="7"/>
  <c r="E926" i="7"/>
  <c r="K926" i="7" s="1"/>
  <c r="D926" i="7"/>
  <c r="F422" i="7"/>
  <c r="E422" i="7"/>
  <c r="K422" i="7" s="1"/>
  <c r="D422" i="7"/>
  <c r="F3908" i="7"/>
  <c r="E3908" i="7"/>
  <c r="K3908" i="7" s="1"/>
  <c r="D3908" i="7"/>
  <c r="E3904" i="7"/>
  <c r="K3904" i="7" s="1"/>
  <c r="F3904" i="7"/>
  <c r="D3904" i="7"/>
  <c r="F924" i="7"/>
  <c r="D924" i="7"/>
  <c r="E924" i="7"/>
  <c r="K924" i="7" s="1"/>
  <c r="F3899" i="7"/>
  <c r="E3899" i="7"/>
  <c r="K3899" i="7" s="1"/>
  <c r="D3899" i="7"/>
  <c r="F3897" i="7"/>
  <c r="E3897" i="7"/>
  <c r="K3897" i="7" s="1"/>
  <c r="D3897" i="7"/>
  <c r="F3894" i="7"/>
  <c r="E3894" i="7"/>
  <c r="K3894" i="7" s="1"/>
  <c r="D3894" i="7"/>
  <c r="F1732" i="7"/>
  <c r="E1732" i="7"/>
  <c r="K1732" i="7" s="1"/>
  <c r="D1732" i="7"/>
  <c r="F3891" i="7"/>
  <c r="E3891" i="7"/>
  <c r="K3891" i="7" s="1"/>
  <c r="D3891" i="7"/>
  <c r="F917" i="7"/>
  <c r="E917" i="7"/>
  <c r="K917" i="7" s="1"/>
  <c r="D917" i="7"/>
  <c r="F1728" i="7"/>
  <c r="E1728" i="7"/>
  <c r="K1728" i="7" s="1"/>
  <c r="D1728" i="7"/>
  <c r="F3884" i="7"/>
  <c r="D3884" i="7"/>
  <c r="E3884" i="7"/>
  <c r="K3884" i="7" s="1"/>
  <c r="F915" i="7"/>
  <c r="E915" i="7"/>
  <c r="K915" i="7" s="1"/>
  <c r="D915" i="7"/>
  <c r="F1726" i="7"/>
  <c r="E1726" i="7"/>
  <c r="K1726" i="7" s="1"/>
  <c r="D1726" i="7"/>
  <c r="E3877" i="7"/>
  <c r="K3877" i="7" s="1"/>
  <c r="F3877" i="7"/>
  <c r="D3877" i="7"/>
  <c r="F1722" i="7"/>
  <c r="E1722" i="7"/>
  <c r="K1722" i="7" s="1"/>
  <c r="D1722" i="7"/>
  <c r="F3874" i="7"/>
  <c r="E3874" i="7"/>
  <c r="K3874" i="7" s="1"/>
  <c r="D3874" i="7"/>
  <c r="F913" i="7"/>
  <c r="E913" i="7"/>
  <c r="K913" i="7" s="1"/>
  <c r="D913" i="7"/>
  <c r="F3868" i="7"/>
  <c r="E3868" i="7"/>
  <c r="K3868" i="7" s="1"/>
  <c r="D3868" i="7"/>
  <c r="F1719" i="7"/>
  <c r="D1719" i="7"/>
  <c r="E1719" i="7"/>
  <c r="K1719" i="7" s="1"/>
  <c r="F417" i="7"/>
  <c r="E417" i="7"/>
  <c r="K417" i="7" s="1"/>
  <c r="D417" i="7"/>
  <c r="F416" i="7"/>
  <c r="E416" i="7"/>
  <c r="K416" i="7" s="1"/>
  <c r="D416" i="7"/>
  <c r="F3859" i="7"/>
  <c r="E3859" i="7"/>
  <c r="K3859" i="7" s="1"/>
  <c r="D3859" i="7"/>
  <c r="F1716" i="7"/>
  <c r="E1716" i="7"/>
  <c r="K1716" i="7" s="1"/>
  <c r="D1716" i="7"/>
  <c r="F3855" i="7"/>
  <c r="E3855" i="7"/>
  <c r="K3855" i="7" s="1"/>
  <c r="D3855" i="7"/>
  <c r="F3851" i="7"/>
  <c r="E3851" i="7"/>
  <c r="K3851" i="7" s="1"/>
  <c r="D3851" i="7"/>
  <c r="F1713" i="7"/>
  <c r="E1713" i="7"/>
  <c r="K1713" i="7" s="1"/>
  <c r="D1713" i="7"/>
  <c r="F3848" i="7"/>
  <c r="D3848" i="7"/>
  <c r="E3848" i="7"/>
  <c r="K3848" i="7" s="1"/>
  <c r="F53" i="7"/>
  <c r="E53" i="7"/>
  <c r="K53" i="7" s="1"/>
  <c r="D53" i="7"/>
  <c r="F3844" i="7"/>
  <c r="E3844" i="7"/>
  <c r="K3844" i="7" s="1"/>
  <c r="D3844" i="7"/>
  <c r="E1710" i="7"/>
  <c r="K1710" i="7" s="1"/>
  <c r="F1710" i="7"/>
  <c r="D1710" i="7"/>
  <c r="F148" i="7"/>
  <c r="E148" i="7"/>
  <c r="K148" i="7" s="1"/>
  <c r="D148" i="7"/>
  <c r="F3841" i="7"/>
  <c r="E3841" i="7"/>
  <c r="K3841" i="7" s="1"/>
  <c r="D3841" i="7"/>
  <c r="F3838" i="7"/>
  <c r="E3838" i="7"/>
  <c r="K3838" i="7" s="1"/>
  <c r="D3838" i="7"/>
  <c r="F3834" i="7"/>
  <c r="E3834" i="7"/>
  <c r="K3834" i="7" s="1"/>
  <c r="D3834" i="7"/>
  <c r="F3832" i="7"/>
  <c r="D3832" i="7"/>
  <c r="E3832" i="7"/>
  <c r="K3832" i="7" s="1"/>
  <c r="F3828" i="7"/>
  <c r="E3828" i="7"/>
  <c r="K3828" i="7" s="1"/>
  <c r="D3828" i="7"/>
  <c r="F1705" i="7"/>
  <c r="E1705" i="7"/>
  <c r="K1705" i="7" s="1"/>
  <c r="D1705" i="7"/>
  <c r="F3825" i="7"/>
  <c r="E3825" i="7"/>
  <c r="K3825" i="7" s="1"/>
  <c r="D3825" i="7"/>
  <c r="F905" i="7"/>
  <c r="E905" i="7"/>
  <c r="K905" i="7" s="1"/>
  <c r="D905" i="7"/>
  <c r="F904" i="7"/>
  <c r="E904" i="7"/>
  <c r="K904" i="7" s="1"/>
  <c r="D904" i="7"/>
  <c r="F3819" i="7"/>
  <c r="E3819" i="7"/>
  <c r="K3819" i="7" s="1"/>
  <c r="D3819" i="7"/>
  <c r="F3815" i="7"/>
  <c r="E3815" i="7"/>
  <c r="K3815" i="7" s="1"/>
  <c r="D3815" i="7"/>
  <c r="F3811" i="7"/>
  <c r="D3811" i="7"/>
  <c r="E3811" i="7"/>
  <c r="K3811" i="7" s="1"/>
  <c r="F3807" i="7"/>
  <c r="E3807" i="7"/>
  <c r="K3807" i="7" s="1"/>
  <c r="D3807" i="7"/>
  <c r="F3804" i="7"/>
  <c r="E3804" i="7"/>
  <c r="K3804" i="7" s="1"/>
  <c r="D3804" i="7"/>
  <c r="E3801" i="7"/>
  <c r="K3801" i="7" s="1"/>
  <c r="F3801" i="7"/>
  <c r="D3801" i="7"/>
  <c r="F3797" i="7"/>
  <c r="E3797" i="7"/>
  <c r="K3797" i="7" s="1"/>
  <c r="D3797" i="7"/>
  <c r="F3793" i="7"/>
  <c r="E3793" i="7"/>
  <c r="K3793" i="7" s="1"/>
  <c r="D3793" i="7"/>
  <c r="F3790" i="7"/>
  <c r="E3790" i="7"/>
  <c r="K3790" i="7" s="1"/>
  <c r="D3790" i="7"/>
  <c r="F3788" i="7"/>
  <c r="E3788" i="7"/>
  <c r="K3788" i="7" s="1"/>
  <c r="D3788" i="7"/>
  <c r="F409" i="7"/>
  <c r="D409" i="7"/>
  <c r="E409" i="7"/>
  <c r="K409" i="7" s="1"/>
  <c r="F3783" i="7"/>
  <c r="E3783" i="7"/>
  <c r="K3783" i="7" s="1"/>
  <c r="D3783" i="7"/>
  <c r="F1696" i="7"/>
  <c r="E1696" i="7"/>
  <c r="K1696" i="7" s="1"/>
  <c r="D1696" i="7"/>
  <c r="F1694" i="7"/>
  <c r="E1694" i="7"/>
  <c r="K1694" i="7" s="1"/>
  <c r="D1694" i="7"/>
  <c r="F1693" i="7"/>
  <c r="E1693" i="7"/>
  <c r="K1693" i="7" s="1"/>
  <c r="D1693" i="7"/>
  <c r="F3774" i="7"/>
  <c r="E3774" i="7"/>
  <c r="K3774" i="7" s="1"/>
  <c r="D3774" i="7"/>
  <c r="E1691" i="7"/>
  <c r="K1691" i="7" s="1"/>
  <c r="F1691" i="7"/>
  <c r="D1691" i="7"/>
  <c r="F3767" i="7"/>
  <c r="E3767" i="7"/>
  <c r="K3767" i="7" s="1"/>
  <c r="D3767" i="7"/>
  <c r="F3764" i="7"/>
  <c r="D3764" i="7"/>
  <c r="E3764" i="7"/>
  <c r="K3764" i="7" s="1"/>
  <c r="F3762" i="7"/>
  <c r="E3762" i="7"/>
  <c r="K3762" i="7" s="1"/>
  <c r="D3762" i="7"/>
  <c r="F3759" i="7"/>
  <c r="E3759" i="7"/>
  <c r="K3759" i="7" s="1"/>
  <c r="D3759" i="7"/>
  <c r="E408" i="7"/>
  <c r="K408" i="7" s="1"/>
  <c r="F408" i="7"/>
  <c r="D408" i="7"/>
  <c r="F3755" i="7"/>
  <c r="E3755" i="7"/>
  <c r="K3755" i="7" s="1"/>
  <c r="D3755" i="7"/>
  <c r="F146" i="7"/>
  <c r="E146" i="7"/>
  <c r="K146" i="7" s="1"/>
  <c r="D146" i="7"/>
  <c r="F19" i="7"/>
  <c r="E19" i="7"/>
  <c r="K19" i="7" s="1"/>
  <c r="D19" i="7"/>
  <c r="F3750" i="7"/>
  <c r="E3750" i="7"/>
  <c r="K3750" i="7" s="1"/>
  <c r="D3750" i="7"/>
  <c r="F1682" i="7"/>
  <c r="D1682" i="7"/>
  <c r="E1682" i="7"/>
  <c r="K1682" i="7" s="1"/>
  <c r="F1679" i="7"/>
  <c r="E1679" i="7"/>
  <c r="K1679" i="7" s="1"/>
  <c r="D1679" i="7"/>
  <c r="F3746" i="7"/>
  <c r="E3746" i="7"/>
  <c r="K3746" i="7" s="1"/>
  <c r="D3746" i="7"/>
  <c r="F3744" i="7"/>
  <c r="E3744" i="7"/>
  <c r="K3744" i="7" s="1"/>
  <c r="D3744" i="7"/>
  <c r="F3741" i="7"/>
  <c r="D3741" i="7"/>
  <c r="E3741" i="7"/>
  <c r="K3741" i="7" s="1"/>
  <c r="F404" i="7"/>
  <c r="E404" i="7"/>
  <c r="K404" i="7" s="1"/>
  <c r="D404" i="7"/>
  <c r="F1675" i="7"/>
  <c r="E1675" i="7"/>
  <c r="K1675" i="7" s="1"/>
  <c r="D1675" i="7"/>
  <c r="F1673" i="7"/>
  <c r="E1673" i="7"/>
  <c r="K1673" i="7" s="1"/>
  <c r="D1673" i="7"/>
  <c r="F3736" i="7"/>
  <c r="D3736" i="7"/>
  <c r="E3736" i="7"/>
  <c r="K3736" i="7" s="1"/>
  <c r="F1669" i="7"/>
  <c r="E1669" i="7"/>
  <c r="K1669" i="7" s="1"/>
  <c r="D1669" i="7"/>
  <c r="F143" i="7"/>
  <c r="E143" i="7"/>
  <c r="K143" i="7" s="1"/>
  <c r="D143" i="7"/>
  <c r="E3729" i="7"/>
  <c r="K3729" i="7" s="1"/>
  <c r="F3729" i="7"/>
  <c r="D3729" i="7"/>
  <c r="F3726" i="7"/>
  <c r="D3726" i="7"/>
  <c r="E3726" i="7"/>
  <c r="K3726" i="7" s="1"/>
  <c r="F889" i="7"/>
  <c r="E889" i="7"/>
  <c r="K889" i="7" s="1"/>
  <c r="D889" i="7"/>
  <c r="F3722" i="7"/>
  <c r="E3722" i="7"/>
  <c r="K3722" i="7" s="1"/>
  <c r="D3722" i="7"/>
  <c r="F400" i="7"/>
  <c r="E400" i="7"/>
  <c r="K400" i="7" s="1"/>
  <c r="D400" i="7"/>
  <c r="F3719" i="7"/>
  <c r="D3719" i="7"/>
  <c r="E3719" i="7"/>
  <c r="K3719" i="7" s="1"/>
  <c r="F886" i="7"/>
  <c r="E886" i="7"/>
  <c r="K886" i="7" s="1"/>
  <c r="D886" i="7"/>
  <c r="F1664" i="7"/>
  <c r="E1664" i="7"/>
  <c r="K1664" i="7" s="1"/>
  <c r="D1664" i="7"/>
  <c r="F1661" i="7"/>
  <c r="E1661" i="7"/>
  <c r="K1661" i="7" s="1"/>
  <c r="D1661" i="7"/>
  <c r="F884" i="7"/>
  <c r="D884" i="7"/>
  <c r="E884" i="7"/>
  <c r="K884" i="7" s="1"/>
  <c r="F397" i="7"/>
  <c r="E397" i="7"/>
  <c r="K397" i="7" s="1"/>
  <c r="D397" i="7"/>
  <c r="F396" i="7"/>
  <c r="E396" i="7"/>
  <c r="K396" i="7" s="1"/>
  <c r="D396" i="7"/>
  <c r="F3709" i="7"/>
  <c r="E3709" i="7"/>
  <c r="K3709" i="7" s="1"/>
  <c r="D3709" i="7"/>
  <c r="F3706" i="7"/>
  <c r="D3706" i="7"/>
  <c r="E3706" i="7"/>
  <c r="K3706" i="7" s="1"/>
  <c r="F3703" i="7"/>
  <c r="E3703" i="7"/>
  <c r="K3703" i="7" s="1"/>
  <c r="D3703" i="7"/>
  <c r="F3701" i="7"/>
  <c r="E3701" i="7"/>
  <c r="K3701" i="7" s="1"/>
  <c r="D3701" i="7"/>
  <c r="E880" i="7"/>
  <c r="K880" i="7" s="1"/>
  <c r="F880" i="7"/>
  <c r="D880" i="7"/>
  <c r="F879" i="7"/>
  <c r="D879" i="7"/>
  <c r="E879" i="7"/>
  <c r="K879" i="7" s="1"/>
  <c r="F3697" i="7"/>
  <c r="E3697" i="7"/>
  <c r="K3697" i="7" s="1"/>
  <c r="D3697" i="7"/>
  <c r="F3696" i="7"/>
  <c r="E3696" i="7"/>
  <c r="K3696" i="7" s="1"/>
  <c r="D3696" i="7"/>
  <c r="F3695" i="7"/>
  <c r="E3695" i="7"/>
  <c r="K3695" i="7" s="1"/>
  <c r="D3695" i="7"/>
  <c r="F3694" i="7"/>
  <c r="D3694" i="7"/>
  <c r="E3694" i="7"/>
  <c r="K3694" i="7" s="1"/>
  <c r="F1648" i="7"/>
  <c r="E1648" i="7"/>
  <c r="K1648" i="7" s="1"/>
  <c r="D1648" i="7"/>
  <c r="F873" i="7"/>
  <c r="E873" i="7"/>
  <c r="K873" i="7" s="1"/>
  <c r="D873" i="7"/>
  <c r="F3690" i="7"/>
  <c r="E3690" i="7"/>
  <c r="K3690" i="7" s="1"/>
  <c r="D3690" i="7"/>
  <c r="F871" i="7"/>
  <c r="D871" i="7"/>
  <c r="E871" i="7"/>
  <c r="K871" i="7" s="1"/>
  <c r="F50" i="7"/>
  <c r="E50" i="7"/>
  <c r="K50" i="7" s="1"/>
  <c r="D50" i="7"/>
  <c r="F3686" i="7"/>
  <c r="E3686" i="7"/>
  <c r="K3686" i="7" s="1"/>
  <c r="D3686" i="7"/>
  <c r="F141" i="7"/>
  <c r="E141" i="7"/>
  <c r="K141" i="7" s="1"/>
  <c r="D141" i="7"/>
  <c r="F1640" i="7"/>
  <c r="D1640" i="7"/>
  <c r="E1640" i="7"/>
  <c r="K1640" i="7" s="1"/>
  <c r="F1639" i="7"/>
  <c r="E1639" i="7"/>
  <c r="K1639" i="7" s="1"/>
  <c r="D1639" i="7"/>
  <c r="F3676" i="7"/>
  <c r="E3676" i="7"/>
  <c r="K3676" i="7" s="1"/>
  <c r="D3676" i="7"/>
  <c r="E3674" i="7"/>
  <c r="K3674" i="7" s="1"/>
  <c r="F3674" i="7"/>
  <c r="D3674" i="7"/>
  <c r="F1635" i="7"/>
  <c r="D1635" i="7"/>
  <c r="E1635" i="7"/>
  <c r="K1635" i="7" s="1"/>
  <c r="F1634" i="7"/>
  <c r="E1634" i="7"/>
  <c r="K1634" i="7" s="1"/>
  <c r="D1634" i="7"/>
  <c r="F3668" i="7"/>
  <c r="E3668" i="7"/>
  <c r="K3668" i="7" s="1"/>
  <c r="D3668" i="7"/>
  <c r="F140" i="7"/>
  <c r="E140" i="7"/>
  <c r="K140" i="7" s="1"/>
  <c r="D140" i="7"/>
  <c r="F3666" i="7"/>
  <c r="D3666" i="7"/>
  <c r="E3666" i="7"/>
  <c r="K3666" i="7" s="1"/>
  <c r="F867" i="7"/>
  <c r="E867" i="7"/>
  <c r="K867" i="7" s="1"/>
  <c r="D867" i="7"/>
  <c r="F3660" i="7"/>
  <c r="E3660" i="7"/>
  <c r="K3660" i="7" s="1"/>
  <c r="D3660" i="7"/>
  <c r="F382" i="7"/>
  <c r="E382" i="7"/>
  <c r="K382" i="7" s="1"/>
  <c r="D382" i="7"/>
  <c r="F49" i="7"/>
  <c r="D49" i="7"/>
  <c r="E49" i="7"/>
  <c r="K49" i="7" s="1"/>
  <c r="F1627" i="7"/>
  <c r="E1627" i="7"/>
  <c r="K1627" i="7" s="1"/>
  <c r="D1627" i="7"/>
  <c r="E1625" i="7"/>
  <c r="K1625" i="7" s="1"/>
  <c r="D1625" i="7"/>
  <c r="F1625" i="7"/>
  <c r="F138" i="7"/>
  <c r="E138" i="7"/>
  <c r="K138" i="7" s="1"/>
  <c r="D138" i="7"/>
  <c r="F1622" i="7"/>
  <c r="D1622" i="7"/>
  <c r="E1622" i="7"/>
  <c r="K1622" i="7" s="1"/>
  <c r="F863" i="7"/>
  <c r="E863" i="7"/>
  <c r="K863" i="7" s="1"/>
  <c r="D863" i="7"/>
  <c r="F1619" i="7"/>
  <c r="E1619" i="7"/>
  <c r="K1619" i="7" s="1"/>
  <c r="D1619" i="7"/>
  <c r="E3648" i="7"/>
  <c r="K3648" i="7" s="1"/>
  <c r="F3648" i="7"/>
  <c r="D3648" i="7"/>
  <c r="F3644" i="7"/>
  <c r="D3644" i="7"/>
  <c r="E3644" i="7"/>
  <c r="K3644" i="7" s="1"/>
  <c r="F3641" i="7"/>
  <c r="E3641" i="7"/>
  <c r="K3641" i="7" s="1"/>
  <c r="D3641" i="7"/>
  <c r="F1616" i="7"/>
  <c r="E1616" i="7"/>
  <c r="K1616" i="7" s="1"/>
  <c r="D1616" i="7"/>
  <c r="F3638" i="7"/>
  <c r="E3638" i="7"/>
  <c r="K3638" i="7" s="1"/>
  <c r="D3638" i="7"/>
  <c r="F856" i="7"/>
  <c r="D856" i="7"/>
  <c r="E856" i="7"/>
  <c r="K856" i="7" s="1"/>
  <c r="F3635" i="7"/>
  <c r="E3635" i="7"/>
  <c r="K3635" i="7" s="1"/>
  <c r="D3635" i="7"/>
  <c r="F852" i="7"/>
  <c r="E852" i="7"/>
  <c r="K852" i="7" s="1"/>
  <c r="D852" i="7"/>
  <c r="F851" i="7"/>
  <c r="E851" i="7"/>
  <c r="K851" i="7" s="1"/>
  <c r="D851" i="7"/>
  <c r="F3630" i="7"/>
  <c r="D3630" i="7"/>
  <c r="E3630" i="7"/>
  <c r="K3630" i="7" s="1"/>
  <c r="F137" i="7"/>
  <c r="E137" i="7"/>
  <c r="K137" i="7" s="1"/>
  <c r="D137" i="7"/>
  <c r="F3626" i="7"/>
  <c r="E3626" i="7"/>
  <c r="K3626" i="7" s="1"/>
  <c r="D3626" i="7"/>
  <c r="F3623" i="7"/>
  <c r="E3623" i="7"/>
  <c r="K3623" i="7" s="1"/>
  <c r="D3623" i="7"/>
  <c r="F3620" i="7"/>
  <c r="D3620" i="7"/>
  <c r="E3620" i="7"/>
  <c r="K3620" i="7" s="1"/>
  <c r="F3618" i="7"/>
  <c r="E3618" i="7"/>
  <c r="K3618" i="7" s="1"/>
  <c r="D3618" i="7"/>
  <c r="F3615" i="7"/>
  <c r="E3615" i="7"/>
  <c r="K3615" i="7" s="1"/>
  <c r="D3615" i="7"/>
  <c r="E847" i="7"/>
  <c r="K847" i="7" s="1"/>
  <c r="D847" i="7"/>
  <c r="F847" i="7"/>
  <c r="F3612" i="7"/>
  <c r="D3612" i="7"/>
  <c r="E3612" i="7"/>
  <c r="K3612" i="7" s="1"/>
  <c r="F1605" i="7"/>
  <c r="E1605" i="7"/>
  <c r="K1605" i="7" s="1"/>
  <c r="D1605" i="7"/>
  <c r="F3609" i="7"/>
  <c r="E3609" i="7"/>
  <c r="K3609" i="7" s="1"/>
  <c r="D3609" i="7"/>
  <c r="F3607" i="7"/>
  <c r="E3607" i="7"/>
  <c r="K3607" i="7" s="1"/>
  <c r="D3607" i="7"/>
  <c r="F1600" i="7"/>
  <c r="D1600" i="7"/>
  <c r="E1600" i="7"/>
  <c r="K1600" i="7" s="1"/>
  <c r="F1597" i="7"/>
  <c r="E1597" i="7"/>
  <c r="K1597" i="7" s="1"/>
  <c r="D1597" i="7"/>
  <c r="F3605" i="7"/>
  <c r="E3605" i="7"/>
  <c r="K3605" i="7" s="1"/>
  <c r="D3605" i="7"/>
  <c r="F373" i="7"/>
  <c r="E373" i="7"/>
  <c r="K373" i="7" s="1"/>
  <c r="D373" i="7"/>
  <c r="F372" i="7"/>
  <c r="D372" i="7"/>
  <c r="E372" i="7"/>
  <c r="K372" i="7" s="1"/>
  <c r="F1592" i="7"/>
  <c r="E1592" i="7"/>
  <c r="K1592" i="7" s="1"/>
  <c r="D1592" i="7"/>
  <c r="F3597" i="7"/>
  <c r="E3597" i="7"/>
  <c r="K3597" i="7" s="1"/>
  <c r="D3597" i="7"/>
  <c r="F3594" i="7"/>
  <c r="E3594" i="7"/>
  <c r="K3594" i="7" s="1"/>
  <c r="D3594" i="7"/>
  <c r="F1590" i="7"/>
  <c r="D1590" i="7"/>
  <c r="E1590" i="7"/>
  <c r="K1590" i="7" s="1"/>
  <c r="F841" i="7"/>
  <c r="E841" i="7"/>
  <c r="K841" i="7" s="1"/>
  <c r="D841" i="7"/>
  <c r="F1588" i="7"/>
  <c r="E1588" i="7"/>
  <c r="K1588" i="7" s="1"/>
  <c r="D1588" i="7"/>
  <c r="E3587" i="7"/>
  <c r="K3587" i="7" s="1"/>
  <c r="F3587" i="7"/>
  <c r="D3587" i="7"/>
  <c r="F1586" i="7"/>
  <c r="D1586" i="7"/>
  <c r="E1586" i="7"/>
  <c r="K1586" i="7" s="1"/>
  <c r="F1585" i="7"/>
  <c r="E1585" i="7"/>
  <c r="K1585" i="7" s="1"/>
  <c r="D1585" i="7"/>
  <c r="F837" i="7"/>
  <c r="E837" i="7"/>
  <c r="K837" i="7" s="1"/>
  <c r="D837" i="7"/>
  <c r="F133" i="7"/>
  <c r="E133" i="7"/>
  <c r="K133" i="7" s="1"/>
  <c r="D133" i="7"/>
  <c r="F1582" i="7"/>
  <c r="D1582" i="7"/>
  <c r="E1582" i="7"/>
  <c r="K1582" i="7" s="1"/>
  <c r="F834" i="7"/>
  <c r="E834" i="7"/>
  <c r="K834" i="7" s="1"/>
  <c r="D834" i="7"/>
  <c r="F3577" i="7"/>
  <c r="E3577" i="7"/>
  <c r="K3577" i="7" s="1"/>
  <c r="D3577" i="7"/>
  <c r="F1578" i="7"/>
  <c r="E1578" i="7"/>
  <c r="K1578" i="7" s="1"/>
  <c r="D1578" i="7"/>
  <c r="F3573" i="7"/>
  <c r="D3573" i="7"/>
  <c r="E3573" i="7"/>
  <c r="K3573" i="7" s="1"/>
  <c r="F3570" i="7"/>
  <c r="E3570" i="7"/>
  <c r="K3570" i="7" s="1"/>
  <c r="D3570" i="7"/>
  <c r="F1572" i="7"/>
  <c r="E1572" i="7"/>
  <c r="K1572" i="7" s="1"/>
  <c r="D1572" i="7"/>
  <c r="F830" i="7"/>
  <c r="E830" i="7"/>
  <c r="K830" i="7" s="1"/>
  <c r="D830" i="7"/>
  <c r="F3567" i="7"/>
  <c r="D3567" i="7"/>
  <c r="E3567" i="7"/>
  <c r="K3567" i="7" s="1"/>
  <c r="F3563" i="7"/>
  <c r="E3563" i="7"/>
  <c r="K3563" i="7" s="1"/>
  <c r="D3563" i="7"/>
  <c r="F829" i="7"/>
  <c r="E829" i="7"/>
  <c r="K829" i="7" s="1"/>
  <c r="D829" i="7"/>
  <c r="E367" i="7"/>
  <c r="K367" i="7" s="1"/>
  <c r="F367" i="7"/>
  <c r="D367" i="7"/>
  <c r="F3559" i="7"/>
  <c r="D3559" i="7"/>
  <c r="E3559" i="7"/>
  <c r="K3559" i="7" s="1"/>
  <c r="F1565" i="7"/>
  <c r="E1565" i="7"/>
  <c r="K1565" i="7" s="1"/>
  <c r="D1565" i="7"/>
  <c r="F3554" i="7"/>
  <c r="E3554" i="7"/>
  <c r="K3554" i="7" s="1"/>
  <c r="D3554" i="7"/>
  <c r="F3551" i="7"/>
  <c r="E3551" i="7"/>
  <c r="K3551" i="7" s="1"/>
  <c r="D3551" i="7"/>
  <c r="F826" i="7"/>
  <c r="D826" i="7"/>
  <c r="E826" i="7"/>
  <c r="K826" i="7" s="1"/>
  <c r="F3545" i="7"/>
  <c r="E3545" i="7"/>
  <c r="K3545" i="7" s="1"/>
  <c r="D3545" i="7"/>
  <c r="F3541" i="7"/>
  <c r="E3541" i="7"/>
  <c r="K3541" i="7" s="1"/>
  <c r="D3541" i="7"/>
  <c r="F365" i="7"/>
  <c r="E365" i="7"/>
  <c r="K365" i="7" s="1"/>
  <c r="D365" i="7"/>
  <c r="F3536" i="7"/>
  <c r="D3536" i="7"/>
  <c r="E3536" i="7"/>
  <c r="K3536" i="7" s="1"/>
  <c r="F364" i="7"/>
  <c r="E364" i="7"/>
  <c r="K364" i="7" s="1"/>
  <c r="D364" i="7"/>
  <c r="E363" i="7"/>
  <c r="K363" i="7" s="1"/>
  <c r="D363" i="7"/>
  <c r="F363" i="7"/>
  <c r="F3528" i="7"/>
  <c r="E3528" i="7"/>
  <c r="K3528" i="7" s="1"/>
  <c r="D3528" i="7"/>
  <c r="F3527" i="7"/>
  <c r="D3527" i="7"/>
  <c r="E3527" i="7"/>
  <c r="K3527" i="7" s="1"/>
  <c r="F3525" i="7"/>
  <c r="E3525" i="7"/>
  <c r="K3525" i="7" s="1"/>
  <c r="D3525" i="7"/>
  <c r="F1557" i="7"/>
  <c r="E1557" i="7"/>
  <c r="K1557" i="7" s="1"/>
  <c r="D1557" i="7"/>
  <c r="E3519" i="7"/>
  <c r="K3519" i="7" s="1"/>
  <c r="F3519" i="7"/>
  <c r="D3519" i="7"/>
  <c r="F3516" i="7"/>
  <c r="D3516" i="7"/>
  <c r="E3516" i="7"/>
  <c r="K3516" i="7" s="1"/>
  <c r="F360" i="7"/>
  <c r="E360" i="7"/>
  <c r="K360" i="7" s="1"/>
  <c r="D360" i="7"/>
  <c r="F822" i="7"/>
  <c r="E822" i="7"/>
  <c r="K822" i="7" s="1"/>
  <c r="D822" i="7"/>
  <c r="F3508" i="7"/>
  <c r="E3508" i="7"/>
  <c r="K3508" i="7" s="1"/>
  <c r="D3508" i="7"/>
  <c r="F3504" i="7"/>
  <c r="D3504" i="7"/>
  <c r="E3504" i="7"/>
  <c r="K3504" i="7" s="1"/>
  <c r="F3501" i="7"/>
  <c r="E3501" i="7"/>
  <c r="K3501" i="7" s="1"/>
  <c r="D3501" i="7"/>
  <c r="F3497" i="7"/>
  <c r="E3497" i="7"/>
  <c r="K3497" i="7" s="1"/>
  <c r="D3497" i="7"/>
  <c r="F821" i="7"/>
  <c r="E821" i="7"/>
  <c r="K821" i="7" s="1"/>
  <c r="D821" i="7"/>
  <c r="F3491" i="7"/>
  <c r="D3491" i="7"/>
  <c r="E3491" i="7"/>
  <c r="K3491" i="7" s="1"/>
  <c r="F3489" i="7"/>
  <c r="E3489" i="7"/>
  <c r="K3489" i="7" s="1"/>
  <c r="D3489" i="7"/>
  <c r="F1551" i="7"/>
  <c r="E1551" i="7"/>
  <c r="K1551" i="7" s="1"/>
  <c r="D1551" i="7"/>
  <c r="F3484" i="7"/>
  <c r="E3484" i="7"/>
  <c r="K3484" i="7" s="1"/>
  <c r="D3484" i="7"/>
  <c r="F3482" i="7"/>
  <c r="D3482" i="7"/>
  <c r="E3482" i="7"/>
  <c r="K3482" i="7" s="1"/>
  <c r="F357" i="7"/>
  <c r="E357" i="7"/>
  <c r="K357" i="7" s="1"/>
  <c r="D357" i="7"/>
  <c r="F1549" i="7"/>
  <c r="E1549" i="7"/>
  <c r="K1549" i="7" s="1"/>
  <c r="D1549" i="7"/>
  <c r="E815" i="7"/>
  <c r="K815" i="7" s="1"/>
  <c r="D815" i="7"/>
  <c r="F815" i="7"/>
  <c r="F3475" i="7"/>
  <c r="D3475" i="7"/>
  <c r="E3475" i="7"/>
  <c r="K3475" i="7" s="1"/>
  <c r="F130" i="7"/>
  <c r="E130" i="7"/>
  <c r="K130" i="7" s="1"/>
  <c r="D130" i="7"/>
  <c r="F3473" i="7"/>
  <c r="E3473" i="7"/>
  <c r="K3473" i="7" s="1"/>
  <c r="D3473" i="7"/>
  <c r="F1544" i="7"/>
  <c r="E1544" i="7"/>
  <c r="K1544" i="7" s="1"/>
  <c r="D1544" i="7"/>
  <c r="F811" i="7"/>
  <c r="D811" i="7"/>
  <c r="E811" i="7"/>
  <c r="K811" i="7" s="1"/>
  <c r="F3470" i="7"/>
  <c r="E3470" i="7"/>
  <c r="K3470" i="7" s="1"/>
  <c r="D3470" i="7"/>
  <c r="F1541" i="7"/>
  <c r="E1541" i="7"/>
  <c r="K1541" i="7" s="1"/>
  <c r="D1541" i="7"/>
  <c r="F3466" i="7"/>
  <c r="E3466" i="7"/>
  <c r="K3466" i="7" s="1"/>
  <c r="D3466" i="7"/>
  <c r="F1538" i="7"/>
  <c r="D1538" i="7"/>
  <c r="E1538" i="7"/>
  <c r="K1538" i="7" s="1"/>
  <c r="F3464" i="7"/>
  <c r="E3464" i="7"/>
  <c r="K3464" i="7" s="1"/>
  <c r="D3464" i="7"/>
  <c r="F1537" i="7"/>
  <c r="E1537" i="7"/>
  <c r="K1537" i="7" s="1"/>
  <c r="D1537" i="7"/>
  <c r="F3461" i="7"/>
  <c r="E3461" i="7"/>
  <c r="K3461" i="7" s="1"/>
  <c r="D3461" i="7"/>
  <c r="F807" i="7"/>
  <c r="D807" i="7"/>
  <c r="E807" i="7"/>
  <c r="K807" i="7" s="1"/>
  <c r="F3456" i="7"/>
  <c r="E3456" i="7"/>
  <c r="K3456" i="7" s="1"/>
  <c r="D3456" i="7"/>
  <c r="F3454" i="7"/>
  <c r="E3454" i="7"/>
  <c r="K3454" i="7" s="1"/>
  <c r="D3454" i="7"/>
  <c r="E1533" i="7"/>
  <c r="K1533" i="7" s="1"/>
  <c r="F1533" i="7"/>
  <c r="D1533" i="7"/>
  <c r="F3447" i="7"/>
  <c r="D3447" i="7"/>
  <c r="E3447" i="7"/>
  <c r="K3447" i="7" s="1"/>
  <c r="F3443" i="7"/>
  <c r="E3443" i="7"/>
  <c r="K3443" i="7" s="1"/>
  <c r="D3443" i="7"/>
  <c r="F3440" i="7"/>
  <c r="E3440" i="7"/>
  <c r="K3440" i="7" s="1"/>
  <c r="D3440" i="7"/>
  <c r="F3436" i="7"/>
  <c r="E3436" i="7"/>
  <c r="K3436" i="7" s="1"/>
  <c r="D3436" i="7"/>
  <c r="F3433" i="7"/>
  <c r="D3433" i="7"/>
  <c r="E3433" i="7"/>
  <c r="K3433" i="7" s="1"/>
  <c r="E3429" i="7"/>
  <c r="K3429" i="7" s="1"/>
  <c r="F3429" i="7"/>
  <c r="D3429" i="7"/>
  <c r="F3425" i="7"/>
  <c r="E3425" i="7"/>
  <c r="K3425" i="7" s="1"/>
  <c r="D3425" i="7"/>
  <c r="F3421" i="7"/>
  <c r="E3421" i="7"/>
  <c r="K3421" i="7" s="1"/>
  <c r="D3421" i="7"/>
  <c r="F3419" i="7"/>
  <c r="D3419" i="7"/>
  <c r="E3419" i="7"/>
  <c r="K3419" i="7" s="1"/>
  <c r="F1529" i="7"/>
  <c r="E1529" i="7"/>
  <c r="K1529" i="7" s="1"/>
  <c r="D1529" i="7"/>
  <c r="F3413" i="7"/>
  <c r="E3413" i="7"/>
  <c r="K3413" i="7" s="1"/>
  <c r="D3413" i="7"/>
  <c r="F3411" i="7"/>
  <c r="E3411" i="7"/>
  <c r="K3411" i="7" s="1"/>
  <c r="D3411" i="7"/>
  <c r="F3407" i="7"/>
  <c r="D3407" i="7"/>
  <c r="E3407" i="7"/>
  <c r="K3407" i="7" s="1"/>
  <c r="F3404" i="7"/>
  <c r="E3404" i="7"/>
  <c r="K3404" i="7" s="1"/>
  <c r="D3404" i="7"/>
  <c r="F1524" i="7"/>
  <c r="E1524" i="7"/>
  <c r="K1524" i="7" s="1"/>
  <c r="D1524" i="7"/>
  <c r="F3398" i="7"/>
  <c r="E3398" i="7"/>
  <c r="K3398" i="7" s="1"/>
  <c r="D3398" i="7"/>
  <c r="F3395" i="7"/>
  <c r="D3395" i="7"/>
  <c r="E3395" i="7"/>
  <c r="K3395" i="7" s="1"/>
  <c r="F806" i="7"/>
  <c r="E806" i="7"/>
  <c r="K806" i="7" s="1"/>
  <c r="D806" i="7"/>
  <c r="F3390" i="7"/>
  <c r="E3390" i="7"/>
  <c r="K3390" i="7" s="1"/>
  <c r="D3390" i="7"/>
  <c r="F803" i="7"/>
  <c r="E803" i="7"/>
  <c r="K803" i="7" s="1"/>
  <c r="D803" i="7"/>
  <c r="F3385" i="7"/>
  <c r="D3385" i="7"/>
  <c r="E3385" i="7"/>
  <c r="K3385" i="7" s="1"/>
  <c r="F3381" i="7"/>
  <c r="E3381" i="7"/>
  <c r="K3381" i="7" s="1"/>
  <c r="D3381" i="7"/>
  <c r="F802" i="7"/>
  <c r="E802" i="7"/>
  <c r="K802" i="7" s="1"/>
  <c r="D802" i="7"/>
  <c r="F3377" i="7"/>
  <c r="E3377" i="7"/>
  <c r="K3377" i="7" s="1"/>
  <c r="D3377" i="7"/>
  <c r="F3374" i="7"/>
  <c r="D3374" i="7"/>
  <c r="E3374" i="7"/>
  <c r="K3374" i="7" s="1"/>
  <c r="F3371" i="7"/>
  <c r="E3371" i="7"/>
  <c r="K3371" i="7" s="1"/>
  <c r="D3371" i="7"/>
  <c r="F1517" i="7"/>
  <c r="E1517" i="7"/>
  <c r="K1517" i="7" s="1"/>
  <c r="D1517" i="7"/>
  <c r="F3365" i="7"/>
  <c r="E3365" i="7"/>
  <c r="K3365" i="7" s="1"/>
  <c r="D3365" i="7"/>
  <c r="F3362" i="7"/>
  <c r="D3362" i="7"/>
  <c r="E3362" i="7"/>
  <c r="K3362" i="7" s="1"/>
  <c r="F1514" i="7"/>
  <c r="E1514" i="7"/>
  <c r="K1514" i="7" s="1"/>
  <c r="D1514" i="7"/>
  <c r="F3356" i="7"/>
  <c r="E3356" i="7"/>
  <c r="K3356" i="7" s="1"/>
  <c r="D3356" i="7"/>
  <c r="F3353" i="7"/>
  <c r="E3353" i="7"/>
  <c r="K3353" i="7" s="1"/>
  <c r="D3353" i="7"/>
  <c r="F3349" i="7"/>
  <c r="D3349" i="7"/>
  <c r="E3349" i="7"/>
  <c r="K3349" i="7" s="1"/>
  <c r="E124" i="7"/>
  <c r="K124" i="7" s="1"/>
  <c r="F124" i="7"/>
  <c r="D124" i="7"/>
  <c r="F3344" i="7"/>
  <c r="E3344" i="7"/>
  <c r="K3344" i="7" s="1"/>
  <c r="D3344" i="7"/>
  <c r="F3340" i="7"/>
  <c r="E3340" i="7"/>
  <c r="K3340" i="7" s="1"/>
  <c r="D3340" i="7"/>
  <c r="F3336" i="7"/>
  <c r="D3336" i="7"/>
  <c r="E3336" i="7"/>
  <c r="K3336" i="7" s="1"/>
  <c r="F3333" i="7"/>
  <c r="E3333" i="7"/>
  <c r="K3333" i="7" s="1"/>
  <c r="D3333" i="7"/>
  <c r="F3330" i="7"/>
  <c r="E3330" i="7"/>
  <c r="K3330" i="7" s="1"/>
  <c r="D3330" i="7"/>
  <c r="F347" i="7"/>
  <c r="E347" i="7"/>
  <c r="K347" i="7" s="1"/>
  <c r="D347" i="7"/>
  <c r="F1509" i="7"/>
  <c r="D1509" i="7"/>
  <c r="E1509" i="7"/>
  <c r="K1509" i="7" s="1"/>
  <c r="F3320" i="7"/>
  <c r="E3320" i="7"/>
  <c r="K3320" i="7" s="1"/>
  <c r="D3320" i="7"/>
  <c r="F3318" i="7"/>
  <c r="E3318" i="7"/>
  <c r="K3318" i="7" s="1"/>
  <c r="D3318" i="7"/>
  <c r="F3315" i="7"/>
  <c r="E3315" i="7"/>
  <c r="K3315" i="7" s="1"/>
  <c r="D3315" i="7"/>
  <c r="F799" i="7"/>
  <c r="D799" i="7"/>
  <c r="E799" i="7"/>
  <c r="K799" i="7" s="1"/>
  <c r="F3311" i="7"/>
  <c r="E3311" i="7"/>
  <c r="K3311" i="7" s="1"/>
  <c r="D3311" i="7"/>
  <c r="F3308" i="7"/>
  <c r="E3308" i="7"/>
  <c r="K3308" i="7" s="1"/>
  <c r="D3308" i="7"/>
  <c r="F345" i="7"/>
  <c r="E345" i="7"/>
  <c r="K345" i="7" s="1"/>
  <c r="D345" i="7"/>
  <c r="F1503" i="7"/>
  <c r="D1503" i="7"/>
  <c r="E1503" i="7"/>
  <c r="K1503" i="7" s="1"/>
  <c r="F3302" i="7"/>
  <c r="E3302" i="7"/>
  <c r="K3302" i="7" s="1"/>
  <c r="D3302" i="7"/>
  <c r="F1500" i="7"/>
  <c r="E1500" i="7"/>
  <c r="K1500" i="7" s="1"/>
  <c r="D1500" i="7"/>
  <c r="F3297" i="7"/>
  <c r="E3297" i="7"/>
  <c r="K3297" i="7" s="1"/>
  <c r="D3297" i="7"/>
  <c r="F3293" i="7"/>
  <c r="D3293" i="7"/>
  <c r="E3293" i="7"/>
  <c r="K3293" i="7" s="1"/>
  <c r="F3290" i="7"/>
  <c r="E3290" i="7"/>
  <c r="K3290" i="7" s="1"/>
  <c r="D3290" i="7"/>
  <c r="F3287" i="7"/>
  <c r="E3287" i="7"/>
  <c r="K3287" i="7" s="1"/>
  <c r="D3287" i="7"/>
  <c r="F1494" i="7"/>
  <c r="E1494" i="7"/>
  <c r="K1494" i="7" s="1"/>
  <c r="D1494" i="7"/>
  <c r="F3283" i="7"/>
  <c r="D3283" i="7"/>
  <c r="E3283" i="7"/>
  <c r="K3283" i="7" s="1"/>
  <c r="F3280" i="7"/>
  <c r="E3280" i="7"/>
  <c r="K3280" i="7" s="1"/>
  <c r="D3280" i="7"/>
  <c r="F3276" i="7"/>
  <c r="E3276" i="7"/>
  <c r="K3276" i="7" s="1"/>
  <c r="D3276" i="7"/>
  <c r="F796" i="7"/>
  <c r="E796" i="7"/>
  <c r="K796" i="7" s="1"/>
  <c r="D796" i="7"/>
  <c r="F3269" i="7"/>
  <c r="D3269" i="7"/>
  <c r="E3269" i="7"/>
  <c r="K3269" i="7" s="1"/>
  <c r="F3265" i="7"/>
  <c r="E3265" i="7"/>
  <c r="K3265" i="7" s="1"/>
  <c r="D3265" i="7"/>
  <c r="E1493" i="7"/>
  <c r="K1493" i="7" s="1"/>
  <c r="D1493" i="7"/>
  <c r="F1493" i="7"/>
  <c r="F793" i="7"/>
  <c r="E793" i="7"/>
  <c r="K793" i="7" s="1"/>
  <c r="D793" i="7"/>
  <c r="F342" i="7"/>
  <c r="D342" i="7"/>
  <c r="E342" i="7"/>
  <c r="K342" i="7" s="1"/>
  <c r="F3257" i="7"/>
  <c r="E3257" i="7"/>
  <c r="K3257" i="7" s="1"/>
  <c r="D3257" i="7"/>
  <c r="F3253" i="7"/>
  <c r="E3253" i="7"/>
  <c r="K3253" i="7" s="1"/>
  <c r="D3253" i="7"/>
  <c r="F3250" i="7"/>
  <c r="E3250" i="7"/>
  <c r="K3250" i="7" s="1"/>
  <c r="D3250" i="7"/>
  <c r="F3246" i="7"/>
  <c r="D3246" i="7"/>
  <c r="E3246" i="7"/>
  <c r="K3246" i="7" s="1"/>
  <c r="F3244" i="7"/>
  <c r="E3244" i="7"/>
  <c r="K3244" i="7" s="1"/>
  <c r="D3244" i="7"/>
  <c r="F3242" i="7"/>
  <c r="E3242" i="7"/>
  <c r="K3242" i="7" s="1"/>
  <c r="D3242" i="7"/>
  <c r="F3239" i="7"/>
  <c r="E3239" i="7"/>
  <c r="K3239" i="7" s="1"/>
  <c r="D3239" i="7"/>
  <c r="F3236" i="7"/>
  <c r="D3236" i="7"/>
  <c r="E3236" i="7"/>
  <c r="K3236" i="7" s="1"/>
  <c r="F791" i="7"/>
  <c r="E791" i="7"/>
  <c r="K791" i="7" s="1"/>
  <c r="D791" i="7"/>
  <c r="F119" i="7"/>
  <c r="E119" i="7"/>
  <c r="K119" i="7" s="1"/>
  <c r="D119" i="7"/>
  <c r="F3228" i="7"/>
  <c r="E3228" i="7"/>
  <c r="K3228" i="7" s="1"/>
  <c r="D3228" i="7"/>
  <c r="F3225" i="7"/>
  <c r="D3225" i="7"/>
  <c r="E3225" i="7"/>
  <c r="K3225" i="7" s="1"/>
  <c r="F3221" i="7"/>
  <c r="E3221" i="7"/>
  <c r="K3221" i="7" s="1"/>
  <c r="D3221" i="7"/>
  <c r="F3217" i="7"/>
  <c r="E3217" i="7"/>
  <c r="K3217" i="7" s="1"/>
  <c r="D3217" i="7"/>
  <c r="F3215" i="7"/>
  <c r="E3215" i="7"/>
  <c r="K3215" i="7" s="1"/>
  <c r="D3215" i="7"/>
  <c r="F3212" i="7"/>
  <c r="D3212" i="7"/>
  <c r="E3212" i="7"/>
  <c r="K3212" i="7" s="1"/>
  <c r="F3209" i="7"/>
  <c r="E3209" i="7"/>
  <c r="K3209" i="7" s="1"/>
  <c r="D3209" i="7"/>
  <c r="F3205" i="7"/>
  <c r="E3205" i="7"/>
  <c r="K3205" i="7" s="1"/>
  <c r="D3205" i="7"/>
  <c r="F340" i="7"/>
  <c r="E340" i="7"/>
  <c r="K340" i="7" s="1"/>
  <c r="D340" i="7"/>
  <c r="F3198" i="7"/>
  <c r="D3198" i="7"/>
  <c r="E3198" i="7"/>
  <c r="K3198" i="7" s="1"/>
  <c r="F3194" i="7"/>
  <c r="E3194" i="7"/>
  <c r="K3194" i="7" s="1"/>
  <c r="D3194" i="7"/>
  <c r="F787" i="7"/>
  <c r="E787" i="7"/>
  <c r="K787" i="7" s="1"/>
  <c r="D787" i="7"/>
  <c r="F1481" i="7"/>
  <c r="E1481" i="7"/>
  <c r="K1481" i="7" s="1"/>
  <c r="D1481" i="7"/>
  <c r="F1479" i="7"/>
  <c r="D1479" i="7"/>
  <c r="E1479" i="7"/>
  <c r="K1479" i="7" s="1"/>
  <c r="F784" i="7"/>
  <c r="E784" i="7"/>
  <c r="K784" i="7" s="1"/>
  <c r="D784" i="7"/>
  <c r="E3186" i="7"/>
  <c r="K3186" i="7" s="1"/>
  <c r="D3186" i="7"/>
  <c r="F3186" i="7"/>
  <c r="F3183" i="7"/>
  <c r="E3183" i="7"/>
  <c r="K3183" i="7" s="1"/>
  <c r="D3183" i="7"/>
  <c r="F1473" i="7"/>
  <c r="D1473" i="7"/>
  <c r="E1473" i="7"/>
  <c r="K1473" i="7" s="1"/>
  <c r="F3180" i="7"/>
  <c r="E3180" i="7"/>
  <c r="K3180" i="7" s="1"/>
  <c r="D3180" i="7"/>
  <c r="F336" i="7"/>
  <c r="E336" i="7"/>
  <c r="K336" i="7" s="1"/>
  <c r="D336" i="7"/>
  <c r="F3176" i="7"/>
  <c r="E3176" i="7"/>
  <c r="K3176" i="7" s="1"/>
  <c r="D3176" i="7"/>
  <c r="F1469" i="7"/>
  <c r="D1469" i="7"/>
  <c r="E1469" i="7"/>
  <c r="K1469" i="7" s="1"/>
  <c r="E1467" i="7"/>
  <c r="K1467" i="7" s="1"/>
  <c r="F1467" i="7"/>
  <c r="D1467" i="7"/>
  <c r="F781" i="7"/>
  <c r="E781" i="7"/>
  <c r="K781" i="7" s="1"/>
  <c r="D781" i="7"/>
  <c r="F335" i="7"/>
  <c r="E335" i="7"/>
  <c r="K335" i="7" s="1"/>
  <c r="D335" i="7"/>
  <c r="F3171" i="7"/>
  <c r="D3171" i="7"/>
  <c r="E3171" i="7"/>
  <c r="K3171" i="7" s="1"/>
  <c r="F3168" i="7"/>
  <c r="E3168" i="7"/>
  <c r="K3168" i="7" s="1"/>
  <c r="D3168" i="7"/>
  <c r="F3165" i="7"/>
  <c r="E3165" i="7"/>
  <c r="K3165" i="7" s="1"/>
  <c r="D3165" i="7"/>
  <c r="F777" i="7"/>
  <c r="E777" i="7"/>
  <c r="K777" i="7" s="1"/>
  <c r="D777" i="7"/>
  <c r="F3161" i="7"/>
  <c r="D3161" i="7"/>
  <c r="E3161" i="7"/>
  <c r="K3161" i="7" s="1"/>
  <c r="F3158" i="7"/>
  <c r="E3158" i="7"/>
  <c r="K3158" i="7" s="1"/>
  <c r="D3158" i="7"/>
  <c r="F3154" i="7"/>
  <c r="E3154" i="7"/>
  <c r="K3154" i="7" s="1"/>
  <c r="D3154" i="7"/>
  <c r="F332" i="7"/>
  <c r="E332" i="7"/>
  <c r="K332" i="7" s="1"/>
  <c r="D332" i="7"/>
  <c r="F1458" i="7"/>
  <c r="D1458" i="7"/>
  <c r="E1458" i="7"/>
  <c r="K1458" i="7" s="1"/>
  <c r="F1457" i="7"/>
  <c r="E1457" i="7"/>
  <c r="K1457" i="7" s="1"/>
  <c r="D1457" i="7"/>
  <c r="F775" i="7"/>
  <c r="E775" i="7"/>
  <c r="K775" i="7" s="1"/>
  <c r="D775" i="7"/>
  <c r="F1453" i="7"/>
  <c r="E1453" i="7"/>
  <c r="K1453" i="7" s="1"/>
  <c r="D1453" i="7"/>
  <c r="F1451" i="7"/>
  <c r="D1451" i="7"/>
  <c r="E1451" i="7"/>
  <c r="K1451" i="7" s="1"/>
  <c r="F1449" i="7"/>
  <c r="E1449" i="7"/>
  <c r="K1449" i="7" s="1"/>
  <c r="D1449" i="7"/>
  <c r="F1448" i="7"/>
  <c r="E1448" i="7"/>
  <c r="K1448" i="7" s="1"/>
  <c r="D1448" i="7"/>
  <c r="F3136" i="7"/>
  <c r="E3136" i="7"/>
  <c r="K3136" i="7" s="1"/>
  <c r="D3136" i="7"/>
  <c r="F1447" i="7"/>
  <c r="D1447" i="7"/>
  <c r="E1447" i="7"/>
  <c r="K1447" i="7" s="1"/>
  <c r="F3131" i="7"/>
  <c r="E3131" i="7"/>
  <c r="K3131" i="7" s="1"/>
  <c r="D3131" i="7"/>
  <c r="F3127" i="7"/>
  <c r="E3127" i="7"/>
  <c r="K3127" i="7" s="1"/>
  <c r="D3127" i="7"/>
  <c r="F3125" i="7"/>
  <c r="E3125" i="7"/>
  <c r="K3125" i="7" s="1"/>
  <c r="D3125" i="7"/>
  <c r="F3123" i="7"/>
  <c r="D3123" i="7"/>
  <c r="E3123" i="7"/>
  <c r="K3123" i="7" s="1"/>
  <c r="F1442" i="7"/>
  <c r="E1442" i="7"/>
  <c r="K1442" i="7" s="1"/>
  <c r="D1442" i="7"/>
  <c r="F3117" i="7"/>
  <c r="E3117" i="7"/>
  <c r="K3117" i="7" s="1"/>
  <c r="D3117" i="7"/>
  <c r="F3113" i="7"/>
  <c r="E3113" i="7"/>
  <c r="K3113" i="7" s="1"/>
  <c r="D3113" i="7"/>
  <c r="F3109" i="7"/>
  <c r="D3109" i="7"/>
  <c r="E3109" i="7"/>
  <c r="K3109" i="7" s="1"/>
  <c r="F1441" i="7"/>
  <c r="E1441" i="7"/>
  <c r="K1441" i="7" s="1"/>
  <c r="D1441" i="7"/>
  <c r="F3104" i="7"/>
  <c r="E3104" i="7"/>
  <c r="K3104" i="7" s="1"/>
  <c r="D3104" i="7"/>
  <c r="F3102" i="7"/>
  <c r="E3102" i="7"/>
  <c r="K3102" i="7" s="1"/>
  <c r="D3102" i="7"/>
  <c r="F3099" i="7"/>
  <c r="D3099" i="7"/>
  <c r="E3099" i="7"/>
  <c r="K3099" i="7" s="1"/>
  <c r="F3097" i="7"/>
  <c r="E3097" i="7"/>
  <c r="K3097" i="7" s="1"/>
  <c r="D3097" i="7"/>
  <c r="F769" i="7"/>
  <c r="E769" i="7"/>
  <c r="K769" i="7" s="1"/>
  <c r="D769" i="7"/>
  <c r="F3091" i="7"/>
  <c r="E3091" i="7"/>
  <c r="K3091" i="7" s="1"/>
  <c r="D3091" i="7"/>
  <c r="F3088" i="7"/>
  <c r="D3088" i="7"/>
  <c r="E3088" i="7"/>
  <c r="K3088" i="7" s="1"/>
  <c r="E1438" i="7"/>
  <c r="K1438" i="7" s="1"/>
  <c r="F1438" i="7"/>
  <c r="D1438" i="7"/>
  <c r="F116" i="7"/>
  <c r="E116" i="7"/>
  <c r="K116" i="7" s="1"/>
  <c r="D116" i="7"/>
  <c r="F3083" i="7"/>
  <c r="E3083" i="7"/>
  <c r="K3083" i="7" s="1"/>
  <c r="D3083" i="7"/>
  <c r="F115" i="7"/>
  <c r="D115" i="7"/>
  <c r="E115" i="7"/>
  <c r="K115" i="7" s="1"/>
  <c r="F3080" i="7"/>
  <c r="E3080" i="7"/>
  <c r="K3080" i="7" s="1"/>
  <c r="D3080" i="7"/>
  <c r="F762" i="7"/>
  <c r="E762" i="7"/>
  <c r="K762" i="7" s="1"/>
  <c r="D762" i="7"/>
  <c r="F3074" i="7"/>
  <c r="E3074" i="7"/>
  <c r="K3074" i="7" s="1"/>
  <c r="D3074" i="7"/>
  <c r="F324" i="7"/>
  <c r="D324" i="7"/>
  <c r="E324" i="7"/>
  <c r="K324" i="7" s="1"/>
  <c r="F323" i="7"/>
  <c r="E323" i="7"/>
  <c r="K323" i="7" s="1"/>
  <c r="D323" i="7"/>
  <c r="F3068" i="7"/>
  <c r="E3068" i="7"/>
  <c r="K3068" i="7" s="1"/>
  <c r="D3068" i="7"/>
  <c r="F758" i="7"/>
  <c r="E758" i="7"/>
  <c r="K758" i="7" s="1"/>
  <c r="D758" i="7"/>
  <c r="F4569" i="7"/>
  <c r="E4569" i="7"/>
  <c r="K4569" i="7" s="1"/>
  <c r="D4569" i="7"/>
  <c r="F4553" i="7"/>
  <c r="E4553" i="7"/>
  <c r="K4553" i="7" s="1"/>
  <c r="D4553" i="7"/>
  <c r="F4538" i="7"/>
  <c r="E4538" i="7"/>
  <c r="K4538" i="7" s="1"/>
  <c r="D4538" i="7"/>
  <c r="F4523" i="7"/>
  <c r="E4523" i="7"/>
  <c r="K4523" i="7" s="1"/>
  <c r="D4523" i="7"/>
  <c r="F4509" i="7"/>
  <c r="E4509" i="7"/>
  <c r="K4509" i="7" s="1"/>
  <c r="D4509" i="7"/>
  <c r="F4500" i="7"/>
  <c r="E4500" i="7"/>
  <c r="K4500" i="7" s="1"/>
  <c r="D4500" i="7"/>
  <c r="F4492" i="7"/>
  <c r="E4492" i="7"/>
  <c r="K4492" i="7" s="1"/>
  <c r="D4492" i="7"/>
  <c r="F4479" i="7"/>
  <c r="E4479" i="7"/>
  <c r="K4479" i="7" s="1"/>
  <c r="D4479" i="7"/>
  <c r="F4472" i="7"/>
  <c r="E4472" i="7"/>
  <c r="K4472" i="7" s="1"/>
  <c r="D4472" i="7"/>
  <c r="F1873" i="7"/>
  <c r="E1873" i="7"/>
  <c r="K1873" i="7" s="1"/>
  <c r="D1873" i="7"/>
  <c r="F4459" i="7"/>
  <c r="E4459" i="7"/>
  <c r="K4459" i="7" s="1"/>
  <c r="D4459" i="7"/>
  <c r="F4457" i="7"/>
  <c r="E4457" i="7"/>
  <c r="K4457" i="7" s="1"/>
  <c r="D4457" i="7"/>
  <c r="F1872" i="7"/>
  <c r="E1872" i="7"/>
  <c r="K1872" i="7" s="1"/>
  <c r="D1872" i="7"/>
  <c r="F59" i="7"/>
  <c r="E59" i="7"/>
  <c r="K59" i="7" s="1"/>
  <c r="D59" i="7"/>
  <c r="F1869" i="7"/>
  <c r="E1869" i="7"/>
  <c r="K1869" i="7" s="1"/>
  <c r="D1869" i="7"/>
  <c r="F470" i="7"/>
  <c r="E470" i="7"/>
  <c r="K470" i="7" s="1"/>
  <c r="D470" i="7"/>
  <c r="F4448" i="7"/>
  <c r="E4448" i="7"/>
  <c r="K4448" i="7" s="1"/>
  <c r="D4448" i="7"/>
  <c r="F170" i="7"/>
  <c r="E170" i="7"/>
  <c r="K170" i="7" s="1"/>
  <c r="D170" i="7"/>
  <c r="F1866" i="7"/>
  <c r="E1866" i="7"/>
  <c r="K1866" i="7" s="1"/>
  <c r="D1866" i="7"/>
  <c r="F4443" i="7"/>
  <c r="E4443" i="7"/>
  <c r="K4443" i="7" s="1"/>
  <c r="D4443" i="7"/>
  <c r="F4441" i="7"/>
  <c r="E4441" i="7"/>
  <c r="K4441" i="7" s="1"/>
  <c r="D4441" i="7"/>
  <c r="F4437" i="7"/>
  <c r="E4437" i="7"/>
  <c r="K4437" i="7" s="1"/>
  <c r="D4437" i="7"/>
  <c r="F4435" i="7"/>
  <c r="E4435" i="7"/>
  <c r="K4435" i="7" s="1"/>
  <c r="D4435" i="7"/>
  <c r="F466" i="7"/>
  <c r="E466" i="7"/>
  <c r="K466" i="7" s="1"/>
  <c r="D466" i="7"/>
  <c r="F1860" i="7"/>
  <c r="E1860" i="7"/>
  <c r="K1860" i="7" s="1"/>
  <c r="D1860" i="7"/>
  <c r="F1859" i="7"/>
  <c r="E1859" i="7"/>
  <c r="K1859" i="7" s="1"/>
  <c r="D1859" i="7"/>
  <c r="F464" i="7"/>
  <c r="E464" i="7"/>
  <c r="K464" i="7" s="1"/>
  <c r="D464" i="7"/>
  <c r="F4424" i="7"/>
  <c r="E4424" i="7"/>
  <c r="K4424" i="7" s="1"/>
  <c r="D4424" i="7"/>
  <c r="F1015" i="7"/>
  <c r="E1015" i="7"/>
  <c r="K1015" i="7" s="1"/>
  <c r="D1015" i="7"/>
  <c r="F4422" i="7"/>
  <c r="E4422" i="7"/>
  <c r="K4422" i="7" s="1"/>
  <c r="D4422" i="7"/>
  <c r="F4419" i="7"/>
  <c r="E4419" i="7"/>
  <c r="K4419" i="7" s="1"/>
  <c r="D4419" i="7"/>
  <c r="F1855" i="7"/>
  <c r="E1855" i="7"/>
  <c r="K1855" i="7" s="1"/>
  <c r="D1855" i="7"/>
  <c r="F4413" i="7"/>
  <c r="E4413" i="7"/>
  <c r="K4413" i="7" s="1"/>
  <c r="D4413" i="7"/>
  <c r="F462" i="7"/>
  <c r="E462" i="7"/>
  <c r="K462" i="7" s="1"/>
  <c r="D462" i="7"/>
  <c r="F461" i="7"/>
  <c r="E461" i="7"/>
  <c r="K461" i="7" s="1"/>
  <c r="D461" i="7"/>
  <c r="F1852" i="7"/>
  <c r="E1852" i="7"/>
  <c r="K1852" i="7" s="1"/>
  <c r="D1852" i="7"/>
  <c r="F1011" i="7"/>
  <c r="E1011" i="7"/>
  <c r="K1011" i="7" s="1"/>
  <c r="D1011" i="7"/>
  <c r="F4404" i="7"/>
  <c r="E4404" i="7"/>
  <c r="K4404" i="7" s="1"/>
  <c r="D4404" i="7"/>
  <c r="F4401" i="7"/>
  <c r="E4401" i="7"/>
  <c r="K4401" i="7" s="1"/>
  <c r="D4401" i="7"/>
  <c r="F1846" i="7"/>
  <c r="E1846" i="7"/>
  <c r="K1846" i="7" s="1"/>
  <c r="D1846" i="7"/>
  <c r="F1009" i="7"/>
  <c r="E1009" i="7"/>
  <c r="K1009" i="7" s="1"/>
  <c r="D1009" i="7"/>
  <c r="F1007" i="7"/>
  <c r="E1007" i="7"/>
  <c r="K1007" i="7" s="1"/>
  <c r="D1007" i="7"/>
  <c r="F4396" i="7"/>
  <c r="E4396" i="7"/>
  <c r="K4396" i="7" s="1"/>
  <c r="D4396" i="7"/>
  <c r="F1005" i="7"/>
  <c r="E1005" i="7"/>
  <c r="K1005" i="7" s="1"/>
  <c r="D1005" i="7"/>
  <c r="F1004" i="7"/>
  <c r="E1004" i="7"/>
  <c r="K1004" i="7" s="1"/>
  <c r="D1004" i="7"/>
  <c r="F4390" i="7"/>
  <c r="E4390" i="7"/>
  <c r="K4390" i="7" s="1"/>
  <c r="D4390" i="7"/>
  <c r="F4387" i="7"/>
  <c r="E4387" i="7"/>
  <c r="K4387" i="7" s="1"/>
  <c r="D4387" i="7"/>
  <c r="F458" i="7"/>
  <c r="E458" i="7"/>
  <c r="K458" i="7" s="1"/>
  <c r="D458" i="7"/>
  <c r="F4383" i="7"/>
  <c r="E4383" i="7"/>
  <c r="K4383" i="7" s="1"/>
  <c r="D4383" i="7"/>
  <c r="F4380" i="7"/>
  <c r="E4380" i="7"/>
  <c r="K4380" i="7" s="1"/>
  <c r="D4380" i="7"/>
  <c r="F4377" i="7"/>
  <c r="E4377" i="7"/>
  <c r="K4377" i="7" s="1"/>
  <c r="D4377" i="7"/>
  <c r="F4375" i="7"/>
  <c r="E4375" i="7"/>
  <c r="K4375" i="7" s="1"/>
  <c r="D4375" i="7"/>
  <c r="F1000" i="7"/>
  <c r="E1000" i="7"/>
  <c r="K1000" i="7" s="1"/>
  <c r="D1000" i="7"/>
  <c r="F1834" i="7"/>
  <c r="E1834" i="7"/>
  <c r="K1834" i="7" s="1"/>
  <c r="D1834" i="7"/>
  <c r="F1833" i="7"/>
  <c r="E1833" i="7"/>
  <c r="K1833" i="7" s="1"/>
  <c r="D1833" i="7"/>
  <c r="F4368" i="7"/>
  <c r="E4368" i="7"/>
  <c r="K4368" i="7" s="1"/>
  <c r="D4368" i="7"/>
  <c r="F1831" i="7"/>
  <c r="E1831" i="7"/>
  <c r="K1831" i="7" s="1"/>
  <c r="D1831" i="7"/>
  <c r="F4362" i="7"/>
  <c r="E4362" i="7"/>
  <c r="K4362" i="7" s="1"/>
  <c r="D4362" i="7"/>
  <c r="F1829" i="7"/>
  <c r="E1829" i="7"/>
  <c r="K1829" i="7" s="1"/>
  <c r="D1829" i="7"/>
  <c r="F4357" i="7"/>
  <c r="E4357" i="7"/>
  <c r="K4357" i="7" s="1"/>
  <c r="D4357" i="7"/>
  <c r="F996" i="7"/>
  <c r="E996" i="7"/>
  <c r="K996" i="7" s="1"/>
  <c r="D996" i="7"/>
  <c r="F4353" i="7"/>
  <c r="E4353" i="7"/>
  <c r="K4353" i="7" s="1"/>
  <c r="D4353" i="7"/>
  <c r="F4351" i="7"/>
  <c r="E4351" i="7"/>
  <c r="K4351" i="7" s="1"/>
  <c r="D4351" i="7"/>
  <c r="F4348" i="7"/>
  <c r="E4348" i="7"/>
  <c r="K4348" i="7" s="1"/>
  <c r="D4348" i="7"/>
  <c r="F4344" i="7"/>
  <c r="E4344" i="7"/>
  <c r="K4344" i="7" s="1"/>
  <c r="D4344" i="7"/>
  <c r="F992" i="7"/>
  <c r="E992" i="7"/>
  <c r="K992" i="7" s="1"/>
  <c r="D992" i="7"/>
  <c r="F1823" i="7"/>
  <c r="E1823" i="7"/>
  <c r="K1823" i="7" s="1"/>
  <c r="D1823" i="7"/>
  <c r="F4339" i="7"/>
  <c r="E4339" i="7"/>
  <c r="K4339" i="7" s="1"/>
  <c r="D4339" i="7"/>
  <c r="F4337" i="7"/>
  <c r="E4337" i="7"/>
  <c r="K4337" i="7" s="1"/>
  <c r="D4337" i="7"/>
  <c r="F1822" i="7"/>
  <c r="E1822" i="7"/>
  <c r="K1822" i="7" s="1"/>
  <c r="D1822" i="7"/>
  <c r="F990" i="7"/>
  <c r="E990" i="7"/>
  <c r="K990" i="7" s="1"/>
  <c r="D990" i="7"/>
  <c r="F4331" i="7"/>
  <c r="E4331" i="7"/>
  <c r="K4331" i="7" s="1"/>
  <c r="D4331" i="7"/>
  <c r="F4329" i="7"/>
  <c r="E4329" i="7"/>
  <c r="K4329" i="7" s="1"/>
  <c r="D4329" i="7"/>
  <c r="F4326" i="7"/>
  <c r="E4326" i="7"/>
  <c r="K4326" i="7" s="1"/>
  <c r="D4326" i="7"/>
  <c r="F4324" i="7"/>
  <c r="E4324" i="7"/>
  <c r="K4324" i="7" s="1"/>
  <c r="D4324" i="7"/>
  <c r="F4320" i="7"/>
  <c r="E4320" i="7"/>
  <c r="K4320" i="7" s="1"/>
  <c r="D4320" i="7"/>
  <c r="F4316" i="7"/>
  <c r="E4316" i="7"/>
  <c r="K4316" i="7" s="1"/>
  <c r="D4316" i="7"/>
  <c r="F4314" i="7"/>
  <c r="E4314" i="7"/>
  <c r="K4314" i="7" s="1"/>
  <c r="D4314" i="7"/>
  <c r="F4310" i="7"/>
  <c r="E4310" i="7"/>
  <c r="K4310" i="7" s="1"/>
  <c r="D4310" i="7"/>
  <c r="F4308" i="7"/>
  <c r="E4308" i="7"/>
  <c r="K4308" i="7" s="1"/>
  <c r="D4308" i="7"/>
  <c r="F4305" i="7"/>
  <c r="E4305" i="7"/>
  <c r="K4305" i="7" s="1"/>
  <c r="D4305" i="7"/>
  <c r="F448" i="7"/>
  <c r="E448" i="7"/>
  <c r="K448" i="7" s="1"/>
  <c r="D448" i="7"/>
  <c r="F4299" i="7"/>
  <c r="E4299" i="7"/>
  <c r="K4299" i="7" s="1"/>
  <c r="D4299" i="7"/>
  <c r="F4296" i="7"/>
  <c r="E4296" i="7"/>
  <c r="K4296" i="7" s="1"/>
  <c r="D4296" i="7"/>
  <c r="F4292" i="7"/>
  <c r="E4292" i="7"/>
  <c r="K4292" i="7" s="1"/>
  <c r="D4292" i="7"/>
  <c r="F4288" i="7"/>
  <c r="E4288" i="7"/>
  <c r="K4288" i="7" s="1"/>
  <c r="D4288" i="7"/>
  <c r="F4285" i="7"/>
  <c r="E4285" i="7"/>
  <c r="K4285" i="7" s="1"/>
  <c r="D4285" i="7"/>
  <c r="F22" i="7"/>
  <c r="E22" i="7"/>
  <c r="K22" i="7" s="1"/>
  <c r="D22" i="7"/>
  <c r="F4280" i="7"/>
  <c r="E4280" i="7"/>
  <c r="K4280" i="7" s="1"/>
  <c r="D4280" i="7"/>
  <c r="F4277" i="7"/>
  <c r="E4277" i="7"/>
  <c r="K4277" i="7" s="1"/>
  <c r="D4277" i="7"/>
  <c r="F1813" i="7"/>
  <c r="E1813" i="7"/>
  <c r="K1813" i="7" s="1"/>
  <c r="D1813" i="7"/>
  <c r="F1812" i="7"/>
  <c r="E1812" i="7"/>
  <c r="K1812" i="7" s="1"/>
  <c r="D1812" i="7"/>
  <c r="F56" i="7"/>
  <c r="E56" i="7"/>
  <c r="K56" i="7" s="1"/>
  <c r="D56" i="7"/>
  <c r="F4267" i="7"/>
  <c r="E4267" i="7"/>
  <c r="K4267" i="7" s="1"/>
  <c r="D4267" i="7"/>
  <c r="F4265" i="7"/>
  <c r="E4265" i="7"/>
  <c r="K4265" i="7" s="1"/>
  <c r="D4265" i="7"/>
  <c r="F4261" i="7"/>
  <c r="E4261" i="7"/>
  <c r="K4261" i="7" s="1"/>
  <c r="D4261" i="7"/>
  <c r="F4257" i="7"/>
  <c r="E4257" i="7"/>
  <c r="K4257" i="7" s="1"/>
  <c r="D4257" i="7"/>
  <c r="F4253" i="7"/>
  <c r="E4253" i="7"/>
  <c r="K4253" i="7" s="1"/>
  <c r="D4253" i="7"/>
  <c r="F1809" i="7"/>
  <c r="E1809" i="7"/>
  <c r="K1809" i="7" s="1"/>
  <c r="D1809" i="7"/>
  <c r="F982" i="7"/>
  <c r="E982" i="7"/>
  <c r="K982" i="7" s="1"/>
  <c r="D982" i="7"/>
  <c r="F4244" i="7"/>
  <c r="E4244" i="7"/>
  <c r="K4244" i="7" s="1"/>
  <c r="D4244" i="7"/>
  <c r="F4240" i="7"/>
  <c r="E4240" i="7"/>
  <c r="K4240" i="7" s="1"/>
  <c r="D4240" i="7"/>
  <c r="F4237" i="7"/>
  <c r="E4237" i="7"/>
  <c r="K4237" i="7" s="1"/>
  <c r="D4237" i="7"/>
  <c r="F1808" i="7"/>
  <c r="E1808" i="7"/>
  <c r="K1808" i="7" s="1"/>
  <c r="D1808" i="7"/>
  <c r="F4230" i="7"/>
  <c r="E4230" i="7"/>
  <c r="K4230" i="7" s="1"/>
  <c r="D4230" i="7"/>
  <c r="F4226" i="7"/>
  <c r="E4226" i="7"/>
  <c r="K4226" i="7" s="1"/>
  <c r="D4226" i="7"/>
  <c r="F1807" i="7"/>
  <c r="E1807" i="7"/>
  <c r="K1807" i="7" s="1"/>
  <c r="D1807" i="7"/>
  <c r="F4219" i="7"/>
  <c r="E4219" i="7"/>
  <c r="K4219" i="7" s="1"/>
  <c r="D4219" i="7"/>
  <c r="F4215" i="7"/>
  <c r="E4215" i="7"/>
  <c r="K4215" i="7" s="1"/>
  <c r="D4215" i="7"/>
  <c r="F4213" i="7"/>
  <c r="E4213" i="7"/>
  <c r="K4213" i="7" s="1"/>
  <c r="D4213" i="7"/>
  <c r="F4210" i="7"/>
  <c r="E4210" i="7"/>
  <c r="K4210" i="7" s="1"/>
  <c r="D4210" i="7"/>
  <c r="F4208" i="7"/>
  <c r="E4208" i="7"/>
  <c r="K4208" i="7" s="1"/>
  <c r="D4208" i="7"/>
  <c r="F4206" i="7"/>
  <c r="E4206" i="7"/>
  <c r="K4206" i="7" s="1"/>
  <c r="D4206" i="7"/>
  <c r="F4202" i="7"/>
  <c r="E4202" i="7"/>
  <c r="K4202" i="7" s="1"/>
  <c r="D4202" i="7"/>
  <c r="F445" i="7"/>
  <c r="E445" i="7"/>
  <c r="K445" i="7" s="1"/>
  <c r="D445" i="7"/>
  <c r="F1800" i="7"/>
  <c r="E1800" i="7"/>
  <c r="K1800" i="7" s="1"/>
  <c r="D1800" i="7"/>
  <c r="F4195" i="7"/>
  <c r="E4195" i="7"/>
  <c r="K4195" i="7" s="1"/>
  <c r="D4195" i="7"/>
  <c r="F4192" i="7"/>
  <c r="E4192" i="7"/>
  <c r="K4192" i="7" s="1"/>
  <c r="D4192" i="7"/>
  <c r="F4190" i="7"/>
  <c r="E4190" i="7"/>
  <c r="K4190" i="7" s="1"/>
  <c r="D4190" i="7"/>
  <c r="F1797" i="7"/>
  <c r="E1797" i="7"/>
  <c r="K1797" i="7" s="1"/>
  <c r="D1797" i="7"/>
  <c r="F4187" i="7"/>
  <c r="E4187" i="7"/>
  <c r="K4187" i="7" s="1"/>
  <c r="D4187" i="7"/>
  <c r="F975" i="7"/>
  <c r="E975" i="7"/>
  <c r="K975" i="7" s="1"/>
  <c r="D975" i="7"/>
  <c r="F4186" i="7"/>
  <c r="E4186" i="7"/>
  <c r="K4186" i="7" s="1"/>
  <c r="D4186" i="7"/>
  <c r="F1791" i="7"/>
  <c r="E1791" i="7"/>
  <c r="K1791" i="7" s="1"/>
  <c r="D1791" i="7"/>
  <c r="F4181" i="7"/>
  <c r="E4181" i="7"/>
  <c r="K4181" i="7" s="1"/>
  <c r="D4181" i="7"/>
  <c r="F4177" i="7"/>
  <c r="E4177" i="7"/>
  <c r="K4177" i="7" s="1"/>
  <c r="D4177" i="7"/>
  <c r="F4175" i="7"/>
  <c r="E4175" i="7"/>
  <c r="K4175" i="7" s="1"/>
  <c r="D4175" i="7"/>
  <c r="F4172" i="7"/>
  <c r="E4172" i="7"/>
  <c r="K4172" i="7" s="1"/>
  <c r="D4172" i="7"/>
  <c r="F972" i="7"/>
  <c r="E972" i="7"/>
  <c r="K972" i="7" s="1"/>
  <c r="D972" i="7"/>
  <c r="F971" i="7"/>
  <c r="E971" i="7"/>
  <c r="K971" i="7" s="1"/>
  <c r="D971" i="7"/>
  <c r="F1787" i="7"/>
  <c r="E1787" i="7"/>
  <c r="K1787" i="7" s="1"/>
  <c r="D1787" i="7"/>
  <c r="F1785" i="7"/>
  <c r="E1785" i="7"/>
  <c r="K1785" i="7" s="1"/>
  <c r="D1785" i="7"/>
  <c r="F4164" i="7"/>
  <c r="E4164" i="7"/>
  <c r="K4164" i="7" s="1"/>
  <c r="D4164" i="7"/>
  <c r="F4160" i="7"/>
  <c r="E4160" i="7"/>
  <c r="K4160" i="7" s="1"/>
  <c r="D4160" i="7"/>
  <c r="F969" i="7"/>
  <c r="E969" i="7"/>
  <c r="K969" i="7" s="1"/>
  <c r="D969" i="7"/>
  <c r="F1782" i="7"/>
  <c r="E1782" i="7"/>
  <c r="K1782" i="7" s="1"/>
  <c r="D1782" i="7"/>
  <c r="F967" i="7"/>
  <c r="E967" i="7"/>
  <c r="K967" i="7" s="1"/>
  <c r="D967" i="7"/>
  <c r="F4155" i="7"/>
  <c r="E4155" i="7"/>
  <c r="K4155" i="7" s="1"/>
  <c r="D4155" i="7"/>
  <c r="F4152" i="7"/>
  <c r="E4152" i="7"/>
  <c r="K4152" i="7" s="1"/>
  <c r="D4152" i="7"/>
  <c r="F964" i="7"/>
  <c r="E964" i="7"/>
  <c r="K964" i="7" s="1"/>
  <c r="D964" i="7"/>
  <c r="F55" i="7"/>
  <c r="E55" i="7"/>
  <c r="K55" i="7" s="1"/>
  <c r="D55" i="7"/>
  <c r="F963" i="7"/>
  <c r="E963" i="7"/>
  <c r="K963" i="7" s="1"/>
  <c r="D963" i="7"/>
  <c r="F4140" i="7"/>
  <c r="E4140" i="7"/>
  <c r="K4140" i="7" s="1"/>
  <c r="D4140" i="7"/>
  <c r="F437" i="7"/>
  <c r="E437" i="7"/>
  <c r="K437" i="7" s="1"/>
  <c r="D437" i="7"/>
  <c r="F961" i="7"/>
  <c r="E961" i="7"/>
  <c r="K961" i="7" s="1"/>
  <c r="D961" i="7"/>
  <c r="F4137" i="7"/>
  <c r="E4137" i="7"/>
  <c r="K4137" i="7" s="1"/>
  <c r="D4137" i="7"/>
  <c r="F4134" i="7"/>
  <c r="E4134" i="7"/>
  <c r="K4134" i="7" s="1"/>
  <c r="D4134" i="7"/>
  <c r="F4131" i="7"/>
  <c r="E4131" i="7"/>
  <c r="K4131" i="7" s="1"/>
  <c r="D4131" i="7"/>
  <c r="F4127" i="7"/>
  <c r="E4127" i="7"/>
  <c r="K4127" i="7" s="1"/>
  <c r="D4127" i="7"/>
  <c r="F4124" i="7"/>
  <c r="E4124" i="7"/>
  <c r="K4124" i="7" s="1"/>
  <c r="D4124" i="7"/>
  <c r="F4122" i="7"/>
  <c r="E4122" i="7"/>
  <c r="K4122" i="7" s="1"/>
  <c r="D4122" i="7"/>
  <c r="F960" i="7"/>
  <c r="E960" i="7"/>
  <c r="K960" i="7" s="1"/>
  <c r="D960" i="7"/>
  <c r="F1769" i="7"/>
  <c r="E1769" i="7"/>
  <c r="K1769" i="7" s="1"/>
  <c r="D1769" i="7"/>
  <c r="F959" i="7"/>
  <c r="E959" i="7"/>
  <c r="K959" i="7" s="1"/>
  <c r="D959" i="7"/>
  <c r="F4116" i="7"/>
  <c r="E4116" i="7"/>
  <c r="K4116" i="7" s="1"/>
  <c r="D4116" i="7"/>
  <c r="F4113" i="7"/>
  <c r="E4113" i="7"/>
  <c r="K4113" i="7" s="1"/>
  <c r="D4113" i="7"/>
  <c r="F1767" i="7"/>
  <c r="E1767" i="7"/>
  <c r="K1767" i="7" s="1"/>
  <c r="D1767" i="7"/>
  <c r="F1766" i="7"/>
  <c r="E1766" i="7"/>
  <c r="K1766" i="7" s="1"/>
  <c r="D1766" i="7"/>
  <c r="F431" i="7"/>
  <c r="E431" i="7"/>
  <c r="K431" i="7" s="1"/>
  <c r="D431" i="7"/>
  <c r="F4107" i="7"/>
  <c r="E4107" i="7"/>
  <c r="K4107" i="7" s="1"/>
  <c r="D4107" i="7"/>
  <c r="F4105" i="7"/>
  <c r="E4105" i="7"/>
  <c r="K4105" i="7" s="1"/>
  <c r="D4105" i="7"/>
  <c r="F4101" i="7"/>
  <c r="E4101" i="7"/>
  <c r="K4101" i="7" s="1"/>
  <c r="D4101" i="7"/>
  <c r="F4098" i="7"/>
  <c r="E4098" i="7"/>
  <c r="K4098" i="7" s="1"/>
  <c r="D4098" i="7"/>
  <c r="F4095" i="7"/>
  <c r="E4095" i="7"/>
  <c r="K4095" i="7" s="1"/>
  <c r="D4095" i="7"/>
  <c r="F1762" i="7"/>
  <c r="E1762" i="7"/>
  <c r="K1762" i="7" s="1"/>
  <c r="D1762" i="7"/>
  <c r="F4090" i="7"/>
  <c r="E4090" i="7"/>
  <c r="K4090" i="7" s="1"/>
  <c r="D4090" i="7"/>
  <c r="F4089" i="7"/>
  <c r="E4089" i="7"/>
  <c r="K4089" i="7" s="1"/>
  <c r="D4089" i="7"/>
  <c r="F4086" i="7"/>
  <c r="E4086" i="7"/>
  <c r="K4086" i="7" s="1"/>
  <c r="D4086" i="7"/>
  <c r="F949" i="7"/>
  <c r="E949" i="7"/>
  <c r="K949" i="7" s="1"/>
  <c r="D949" i="7"/>
  <c r="F4081" i="7"/>
  <c r="E4081" i="7"/>
  <c r="K4081" i="7" s="1"/>
  <c r="D4081" i="7"/>
  <c r="F1759" i="7"/>
  <c r="E1759" i="7"/>
  <c r="K1759" i="7" s="1"/>
  <c r="D1759" i="7"/>
  <c r="F1758" i="7"/>
  <c r="E1758" i="7"/>
  <c r="K1758" i="7" s="1"/>
  <c r="D1758" i="7"/>
  <c r="F428" i="7"/>
  <c r="E428" i="7"/>
  <c r="K428" i="7" s="1"/>
  <c r="D428" i="7"/>
  <c r="F944" i="7"/>
  <c r="E944" i="7"/>
  <c r="K944" i="7" s="1"/>
  <c r="D944" i="7"/>
  <c r="F1757" i="7"/>
  <c r="E1757" i="7"/>
  <c r="K1757" i="7" s="1"/>
  <c r="D1757" i="7"/>
  <c r="F942" i="7"/>
  <c r="E942" i="7"/>
  <c r="K942" i="7" s="1"/>
  <c r="D942" i="7"/>
  <c r="F4067" i="7"/>
  <c r="E4067" i="7"/>
  <c r="K4067" i="7" s="1"/>
  <c r="D4067" i="7"/>
  <c r="F4066" i="7"/>
  <c r="E4066" i="7"/>
  <c r="K4066" i="7" s="1"/>
  <c r="D4066" i="7"/>
  <c r="F4065" i="7"/>
  <c r="E4065" i="7"/>
  <c r="K4065" i="7" s="1"/>
  <c r="D4065" i="7"/>
  <c r="F4063" i="7"/>
  <c r="E4063" i="7"/>
  <c r="K4063" i="7" s="1"/>
  <c r="D4063" i="7"/>
  <c r="F1753" i="7"/>
  <c r="E1753" i="7"/>
  <c r="K1753" i="7" s="1"/>
  <c r="D1753" i="7"/>
  <c r="F4056" i="7"/>
  <c r="E4056" i="7"/>
  <c r="K4056" i="7" s="1"/>
  <c r="D4056" i="7"/>
  <c r="F938" i="7"/>
  <c r="E938" i="7"/>
  <c r="K938" i="7" s="1"/>
  <c r="D938" i="7"/>
  <c r="F4049" i="7"/>
  <c r="E4049" i="7"/>
  <c r="K4049" i="7" s="1"/>
  <c r="D4049" i="7"/>
  <c r="F4046" i="7"/>
  <c r="E4046" i="7"/>
  <c r="K4046" i="7" s="1"/>
  <c r="D4046" i="7"/>
  <c r="F4042" i="7"/>
  <c r="E4042" i="7"/>
  <c r="K4042" i="7" s="1"/>
  <c r="D4042" i="7"/>
  <c r="F4039" i="7"/>
  <c r="E4039" i="7"/>
  <c r="K4039" i="7" s="1"/>
  <c r="D4039" i="7"/>
  <c r="F4035" i="7"/>
  <c r="E4035" i="7"/>
  <c r="K4035" i="7" s="1"/>
  <c r="D4035" i="7"/>
  <c r="F4032" i="7"/>
  <c r="E4032" i="7"/>
  <c r="K4032" i="7" s="1"/>
  <c r="D4032" i="7"/>
  <c r="F4028" i="7"/>
  <c r="E4028" i="7"/>
  <c r="K4028" i="7" s="1"/>
  <c r="D4028" i="7"/>
  <c r="F4024" i="7"/>
  <c r="E4024" i="7"/>
  <c r="K4024" i="7" s="1"/>
  <c r="D4024" i="7"/>
  <c r="F4020" i="7"/>
  <c r="E4020" i="7"/>
  <c r="K4020" i="7" s="1"/>
  <c r="D4020" i="7"/>
  <c r="F4016" i="7"/>
  <c r="E4016" i="7"/>
  <c r="K4016" i="7" s="1"/>
  <c r="D4016" i="7"/>
  <c r="F4013" i="7"/>
  <c r="E4013" i="7"/>
  <c r="K4013" i="7" s="1"/>
  <c r="D4013" i="7"/>
  <c r="F4010" i="7"/>
  <c r="E4010" i="7"/>
  <c r="K4010" i="7" s="1"/>
  <c r="D4010" i="7"/>
  <c r="F936" i="7"/>
  <c r="E936" i="7"/>
  <c r="K936" i="7" s="1"/>
  <c r="D936" i="7"/>
  <c r="F4004" i="7"/>
  <c r="E4004" i="7"/>
  <c r="K4004" i="7" s="1"/>
  <c r="D4004" i="7"/>
  <c r="F935" i="7"/>
  <c r="E935" i="7"/>
  <c r="K935" i="7" s="1"/>
  <c r="D935" i="7"/>
  <c r="F3997" i="7"/>
  <c r="E3997" i="7"/>
  <c r="K3997" i="7" s="1"/>
  <c r="D3997" i="7"/>
  <c r="F1749" i="7"/>
  <c r="E1749" i="7"/>
  <c r="K1749" i="7" s="1"/>
  <c r="D1749" i="7"/>
  <c r="F3990" i="7"/>
  <c r="E3990" i="7"/>
  <c r="K3990" i="7" s="1"/>
  <c r="D3990" i="7"/>
  <c r="F3986" i="7"/>
  <c r="E3986" i="7"/>
  <c r="K3986" i="7" s="1"/>
  <c r="D3986" i="7"/>
  <c r="F3984" i="7"/>
  <c r="E3984" i="7"/>
  <c r="K3984" i="7" s="1"/>
  <c r="D3984" i="7"/>
  <c r="F1746" i="7"/>
  <c r="E1746" i="7"/>
  <c r="K1746" i="7" s="1"/>
  <c r="D1746" i="7"/>
  <c r="F3978" i="7"/>
  <c r="E3978" i="7"/>
  <c r="K3978" i="7" s="1"/>
  <c r="D3978" i="7"/>
  <c r="F3974" i="7"/>
  <c r="E3974" i="7"/>
  <c r="K3974" i="7" s="1"/>
  <c r="D3974" i="7"/>
  <c r="F3970" i="7"/>
  <c r="E3970" i="7"/>
  <c r="K3970" i="7" s="1"/>
  <c r="D3970" i="7"/>
  <c r="F3967" i="7"/>
  <c r="E3967" i="7"/>
  <c r="K3967" i="7" s="1"/>
  <c r="D3967" i="7"/>
  <c r="F933" i="7"/>
  <c r="E933" i="7"/>
  <c r="K933" i="7" s="1"/>
  <c r="D933" i="7"/>
  <c r="F1743" i="7"/>
  <c r="E1743" i="7"/>
  <c r="K1743" i="7" s="1"/>
  <c r="D1743" i="7"/>
  <c r="F3958" i="7"/>
  <c r="E3958" i="7"/>
  <c r="K3958" i="7" s="1"/>
  <c r="D3958" i="7"/>
  <c r="F3954" i="7"/>
  <c r="E3954" i="7"/>
  <c r="K3954" i="7" s="1"/>
  <c r="D3954" i="7"/>
  <c r="F932" i="7"/>
  <c r="E932" i="7"/>
  <c r="K932" i="7" s="1"/>
  <c r="D932" i="7"/>
  <c r="F3948" i="7"/>
  <c r="E3948" i="7"/>
  <c r="K3948" i="7" s="1"/>
  <c r="D3948" i="7"/>
  <c r="F3947" i="7"/>
  <c r="E3947" i="7"/>
  <c r="K3947" i="7" s="1"/>
  <c r="D3947" i="7"/>
  <c r="F3943" i="7"/>
  <c r="E3943" i="7"/>
  <c r="K3943" i="7" s="1"/>
  <c r="D3943" i="7"/>
  <c r="F1740" i="7"/>
  <c r="E1740" i="7"/>
  <c r="K1740" i="7" s="1"/>
  <c r="D1740" i="7"/>
  <c r="F3940" i="7"/>
  <c r="E3940" i="7"/>
  <c r="K3940" i="7" s="1"/>
  <c r="D3940" i="7"/>
  <c r="F1736" i="7"/>
  <c r="E1736" i="7"/>
  <c r="K1736" i="7" s="1"/>
  <c r="D1736" i="7"/>
  <c r="F3937" i="7"/>
  <c r="E3937" i="7"/>
  <c r="K3937" i="7" s="1"/>
  <c r="D3937" i="7"/>
  <c r="F3933" i="7"/>
  <c r="E3933" i="7"/>
  <c r="K3933" i="7" s="1"/>
  <c r="D3933" i="7"/>
  <c r="F3929" i="7"/>
  <c r="E3929" i="7"/>
  <c r="K3929" i="7" s="1"/>
  <c r="D3929" i="7"/>
  <c r="F3925" i="7"/>
  <c r="E3925" i="7"/>
  <c r="K3925" i="7" s="1"/>
  <c r="D3925" i="7"/>
  <c r="F3921" i="7"/>
  <c r="E3921" i="7"/>
  <c r="K3921" i="7" s="1"/>
  <c r="D3921" i="7"/>
  <c r="F3917" i="7"/>
  <c r="E3917" i="7"/>
  <c r="K3917" i="7" s="1"/>
  <c r="D3917" i="7"/>
  <c r="F3913" i="7"/>
  <c r="E3913" i="7"/>
  <c r="K3913" i="7" s="1"/>
  <c r="D3913" i="7"/>
  <c r="F3911" i="7"/>
  <c r="E3911" i="7"/>
  <c r="K3911" i="7" s="1"/>
  <c r="D3911" i="7"/>
  <c r="F421" i="7"/>
  <c r="E421" i="7"/>
  <c r="K421" i="7" s="1"/>
  <c r="D421" i="7"/>
  <c r="F3907" i="7"/>
  <c r="E3907" i="7"/>
  <c r="K3907" i="7" s="1"/>
  <c r="D3907" i="7"/>
  <c r="F3903" i="7"/>
  <c r="E3903" i="7"/>
  <c r="K3903" i="7" s="1"/>
  <c r="D3903" i="7"/>
  <c r="F923" i="7"/>
  <c r="E923" i="7"/>
  <c r="K923" i="7" s="1"/>
  <c r="D923" i="7"/>
  <c r="F3898" i="7"/>
  <c r="E3898" i="7"/>
  <c r="K3898" i="7" s="1"/>
  <c r="D3898" i="7"/>
  <c r="F921" i="7"/>
  <c r="E921" i="7"/>
  <c r="K921" i="7" s="1"/>
  <c r="D921" i="7"/>
  <c r="F3893" i="7"/>
  <c r="E3893" i="7"/>
  <c r="K3893" i="7" s="1"/>
  <c r="D3893" i="7"/>
  <c r="F1731" i="7"/>
  <c r="E1731" i="7"/>
  <c r="K1731" i="7" s="1"/>
  <c r="D1731" i="7"/>
  <c r="F3890" i="7"/>
  <c r="E3890" i="7"/>
  <c r="K3890" i="7" s="1"/>
  <c r="D3890" i="7"/>
  <c r="F3887" i="7"/>
  <c r="E3887" i="7"/>
  <c r="K3887" i="7" s="1"/>
  <c r="D3887" i="7"/>
  <c r="F3886" i="7"/>
  <c r="E3886" i="7"/>
  <c r="K3886" i="7" s="1"/>
  <c r="D3886" i="7"/>
  <c r="F3883" i="7"/>
  <c r="E3883" i="7"/>
  <c r="K3883" i="7" s="1"/>
  <c r="D3883" i="7"/>
  <c r="F3882" i="7"/>
  <c r="E3882" i="7"/>
  <c r="K3882" i="7" s="1"/>
  <c r="D3882" i="7"/>
  <c r="F3879" i="7"/>
  <c r="E3879" i="7"/>
  <c r="K3879" i="7" s="1"/>
  <c r="D3879" i="7"/>
  <c r="F914" i="7"/>
  <c r="E914" i="7"/>
  <c r="K914" i="7" s="1"/>
  <c r="D914" i="7"/>
  <c r="F3876" i="7"/>
  <c r="E3876" i="7"/>
  <c r="K3876" i="7" s="1"/>
  <c r="D3876" i="7"/>
  <c r="F3873" i="7"/>
  <c r="E3873" i="7"/>
  <c r="K3873" i="7" s="1"/>
  <c r="D3873" i="7"/>
  <c r="F418" i="7"/>
  <c r="E418" i="7"/>
  <c r="K418" i="7" s="1"/>
  <c r="D418" i="7"/>
  <c r="F1721" i="7"/>
  <c r="E1721" i="7"/>
  <c r="K1721" i="7" s="1"/>
  <c r="D1721" i="7"/>
  <c r="F912" i="7"/>
  <c r="E912" i="7"/>
  <c r="K912" i="7" s="1"/>
  <c r="D912" i="7"/>
  <c r="F3864" i="7"/>
  <c r="E3864" i="7"/>
  <c r="K3864" i="7" s="1"/>
  <c r="D3864" i="7"/>
  <c r="F3862" i="7"/>
  <c r="E3862" i="7"/>
  <c r="K3862" i="7" s="1"/>
  <c r="D3862" i="7"/>
  <c r="F3858" i="7"/>
  <c r="E3858" i="7"/>
  <c r="K3858" i="7" s="1"/>
  <c r="D3858" i="7"/>
  <c r="F3857" i="7"/>
  <c r="E3857" i="7"/>
  <c r="K3857" i="7" s="1"/>
  <c r="D3857" i="7"/>
  <c r="F3854" i="7"/>
  <c r="E3854" i="7"/>
  <c r="K3854" i="7" s="1"/>
  <c r="D3854" i="7"/>
  <c r="F3850" i="7"/>
  <c r="E3850" i="7"/>
  <c r="K3850" i="7" s="1"/>
  <c r="D3850" i="7"/>
  <c r="F3849" i="7"/>
  <c r="E3849" i="7"/>
  <c r="K3849" i="7" s="1"/>
  <c r="D3849" i="7"/>
  <c r="F3847" i="7"/>
  <c r="E3847" i="7"/>
  <c r="K3847" i="7" s="1"/>
  <c r="D3847" i="7"/>
  <c r="F3846" i="7"/>
  <c r="E3846" i="7"/>
  <c r="K3846" i="7" s="1"/>
  <c r="D3846" i="7"/>
  <c r="F1711" i="7"/>
  <c r="E1711" i="7"/>
  <c r="K1711" i="7" s="1"/>
  <c r="D1711" i="7"/>
  <c r="F3843" i="7"/>
  <c r="E3843" i="7"/>
  <c r="D3843" i="7"/>
  <c r="F3842" i="7"/>
  <c r="E3842" i="7"/>
  <c r="K3842" i="7" s="1"/>
  <c r="D3842" i="7"/>
  <c r="F907" i="7"/>
  <c r="E907" i="7"/>
  <c r="K907" i="7" s="1"/>
  <c r="D907" i="7"/>
  <c r="F3837" i="7"/>
  <c r="E3837" i="7"/>
  <c r="K3837" i="7" s="1"/>
  <c r="D3837" i="7"/>
  <c r="F1708" i="7"/>
  <c r="E1708" i="7"/>
  <c r="K1708" i="7" s="1"/>
  <c r="D1708" i="7"/>
  <c r="F3831" i="7"/>
  <c r="E3831" i="7"/>
  <c r="K3831" i="7" s="1"/>
  <c r="D3831" i="7"/>
  <c r="F1706" i="7"/>
  <c r="E1706" i="7"/>
  <c r="K1706" i="7" s="1"/>
  <c r="D1706" i="7"/>
  <c r="F906" i="7"/>
  <c r="E906" i="7"/>
  <c r="K906" i="7" s="1"/>
  <c r="D906" i="7"/>
  <c r="F3824" i="7"/>
  <c r="E3824" i="7"/>
  <c r="K3824" i="7" s="1"/>
  <c r="D3824" i="7"/>
  <c r="F3821" i="7"/>
  <c r="E3821" i="7"/>
  <c r="K3821" i="7" s="1"/>
  <c r="D3821" i="7"/>
  <c r="F903" i="7"/>
  <c r="E903" i="7"/>
  <c r="K903" i="7" s="1"/>
  <c r="D903" i="7"/>
  <c r="F3818" i="7"/>
  <c r="E3818" i="7"/>
  <c r="K3818" i="7" s="1"/>
  <c r="D3818" i="7"/>
  <c r="F3814" i="7"/>
  <c r="E3814" i="7"/>
  <c r="K3814" i="7" s="1"/>
  <c r="D3814" i="7"/>
  <c r="F3810" i="7"/>
  <c r="E3810" i="7"/>
  <c r="K3810" i="7" s="1"/>
  <c r="D3810" i="7"/>
  <c r="F1701" i="7"/>
  <c r="E1701" i="7"/>
  <c r="K1701" i="7" s="1"/>
  <c r="D1701" i="7"/>
  <c r="F3803" i="7"/>
  <c r="E3803" i="7"/>
  <c r="K3803" i="7" s="1"/>
  <c r="D3803" i="7"/>
  <c r="F3800" i="7"/>
  <c r="E3800" i="7"/>
  <c r="K3800" i="7" s="1"/>
  <c r="D3800" i="7"/>
  <c r="F3796" i="7"/>
  <c r="E3796" i="7"/>
  <c r="K3796" i="7" s="1"/>
  <c r="D3796" i="7"/>
  <c r="F410" i="7"/>
  <c r="E410" i="7"/>
  <c r="K410" i="7" s="1"/>
  <c r="D410" i="7"/>
  <c r="F3789" i="7"/>
  <c r="E3789" i="7"/>
  <c r="K3789" i="7" s="1"/>
  <c r="D3789" i="7"/>
  <c r="F3787" i="7"/>
  <c r="E3787" i="7"/>
  <c r="K3787" i="7" s="1"/>
  <c r="D3787" i="7"/>
  <c r="F900" i="7"/>
  <c r="E900" i="7"/>
  <c r="K900" i="7" s="1"/>
  <c r="D900" i="7"/>
  <c r="F899" i="7"/>
  <c r="E899" i="7"/>
  <c r="K899" i="7" s="1"/>
  <c r="D899" i="7"/>
  <c r="F3781" i="7"/>
  <c r="E3781" i="7"/>
  <c r="K3781" i="7" s="1"/>
  <c r="D3781" i="7"/>
  <c r="F3779" i="7"/>
  <c r="E3779" i="7"/>
  <c r="K3779" i="7" s="1"/>
  <c r="D3779" i="7"/>
  <c r="F3776" i="7"/>
  <c r="E3776" i="7"/>
  <c r="K3776" i="7" s="1"/>
  <c r="D3776" i="7"/>
  <c r="F3773" i="7"/>
  <c r="E3773" i="7"/>
  <c r="K3773" i="7" s="1"/>
  <c r="D3773" i="7"/>
  <c r="F3770" i="7"/>
  <c r="E3770" i="7"/>
  <c r="K3770" i="7" s="1"/>
  <c r="D3770" i="7"/>
  <c r="F3766" i="7"/>
  <c r="E3766" i="7"/>
  <c r="K3766" i="7" s="1"/>
  <c r="D3766" i="7"/>
  <c r="F1690" i="7"/>
  <c r="E1690" i="7"/>
  <c r="K1690" i="7" s="1"/>
  <c r="D1690" i="7"/>
  <c r="F897" i="7"/>
  <c r="E897" i="7"/>
  <c r="K897" i="7" s="1"/>
  <c r="D897" i="7"/>
  <c r="F147" i="7"/>
  <c r="E147" i="7"/>
  <c r="K147" i="7" s="1"/>
  <c r="D147" i="7"/>
  <c r="F3757" i="7"/>
  <c r="E3757" i="7"/>
  <c r="K3757" i="7" s="1"/>
  <c r="D3757" i="7"/>
  <c r="F3754" i="7"/>
  <c r="E3754" i="7"/>
  <c r="K3754" i="7" s="1"/>
  <c r="D3754" i="7"/>
  <c r="F3753" i="7"/>
  <c r="E3753" i="7"/>
  <c r="K3753" i="7" s="1"/>
  <c r="D3753" i="7"/>
  <c r="F1685" i="7"/>
  <c r="E1685" i="7"/>
  <c r="K1685" i="7" s="1"/>
  <c r="D1685" i="7"/>
  <c r="F1684" i="7"/>
  <c r="E1684" i="7"/>
  <c r="K1684" i="7" s="1"/>
  <c r="D1684" i="7"/>
  <c r="F1681" i="7"/>
  <c r="E1681" i="7"/>
  <c r="K1681" i="7" s="1"/>
  <c r="D1681" i="7"/>
  <c r="F3748" i="7"/>
  <c r="E3748" i="7"/>
  <c r="K3748" i="7" s="1"/>
  <c r="D3748" i="7"/>
  <c r="F3745" i="7"/>
  <c r="E3745" i="7"/>
  <c r="K3745" i="7" s="1"/>
  <c r="D3745" i="7"/>
  <c r="F3743" i="7"/>
  <c r="E3743" i="7"/>
  <c r="K3743" i="7" s="1"/>
  <c r="D3743" i="7"/>
  <c r="F1677" i="7"/>
  <c r="E1677" i="7"/>
  <c r="K1677" i="7" s="1"/>
  <c r="D1677" i="7"/>
  <c r="F1676" i="7"/>
  <c r="E1676" i="7"/>
  <c r="K1676" i="7" s="1"/>
  <c r="D1676" i="7"/>
  <c r="F3738" i="7"/>
  <c r="E3738" i="7"/>
  <c r="K3738" i="7" s="1"/>
  <c r="D3738" i="7"/>
  <c r="F1672" i="7"/>
  <c r="E1672" i="7"/>
  <c r="K1672" i="7" s="1"/>
  <c r="D1672" i="7"/>
  <c r="F891" i="7"/>
  <c r="E891" i="7"/>
  <c r="K891" i="7" s="1"/>
  <c r="D891" i="7"/>
  <c r="F144" i="7"/>
  <c r="E144" i="7"/>
  <c r="K144" i="7" s="1"/>
  <c r="D144" i="7"/>
  <c r="F3732" i="7"/>
  <c r="E3732" i="7"/>
  <c r="K3732" i="7" s="1"/>
  <c r="D3732" i="7"/>
  <c r="F3728" i="7"/>
  <c r="E3728" i="7"/>
  <c r="K3728" i="7" s="1"/>
  <c r="D3728" i="7"/>
  <c r="F402" i="7"/>
  <c r="E402" i="7"/>
  <c r="K402" i="7" s="1"/>
  <c r="D402" i="7"/>
  <c r="F3724" i="7"/>
  <c r="E3724" i="7"/>
  <c r="K3724" i="7" s="1"/>
  <c r="D3724" i="7"/>
  <c r="F3721" i="7"/>
  <c r="E3721" i="7"/>
  <c r="K3721" i="7" s="1"/>
  <c r="D3721" i="7"/>
  <c r="F887" i="7"/>
  <c r="E887" i="7"/>
  <c r="K887" i="7" s="1"/>
  <c r="D887" i="7"/>
  <c r="F3718" i="7"/>
  <c r="E3718" i="7"/>
  <c r="K3718" i="7" s="1"/>
  <c r="D3718" i="7"/>
  <c r="F399" i="7"/>
  <c r="E399" i="7"/>
  <c r="K399" i="7" s="1"/>
  <c r="D399" i="7"/>
  <c r="F1663" i="7"/>
  <c r="E1663" i="7"/>
  <c r="K1663" i="7" s="1"/>
  <c r="D1663" i="7"/>
  <c r="F51" i="7"/>
  <c r="E51" i="7"/>
  <c r="K51" i="7" s="1"/>
  <c r="D51" i="7"/>
  <c r="F3713" i="7"/>
  <c r="E3713" i="7"/>
  <c r="K3713" i="7" s="1"/>
  <c r="D3713" i="7"/>
  <c r="F3711" i="7"/>
  <c r="E3711" i="7"/>
  <c r="K3711" i="7" s="1"/>
  <c r="D3711" i="7"/>
  <c r="F395" i="7"/>
  <c r="E395" i="7"/>
  <c r="K395" i="7" s="1"/>
  <c r="D395" i="7"/>
  <c r="F3708" i="7"/>
  <c r="E3708" i="7"/>
  <c r="K3708" i="7" s="1"/>
  <c r="D3708" i="7"/>
  <c r="F1655" i="7"/>
  <c r="E1655" i="7"/>
  <c r="K1655" i="7" s="1"/>
  <c r="D1655" i="7"/>
  <c r="F883" i="7"/>
  <c r="E883" i="7"/>
  <c r="K883" i="7" s="1"/>
  <c r="D883" i="7"/>
  <c r="F394" i="7"/>
  <c r="E394" i="7"/>
  <c r="K394" i="7" s="1"/>
  <c r="D394" i="7"/>
  <c r="F1654" i="7"/>
  <c r="E1654" i="7"/>
  <c r="K1654" i="7" s="1"/>
  <c r="D1654" i="7"/>
  <c r="F878" i="7"/>
  <c r="E878" i="7"/>
  <c r="K878" i="7" s="1"/>
  <c r="D878" i="7"/>
  <c r="F393" i="7"/>
  <c r="E393" i="7"/>
  <c r="K393" i="7" s="1"/>
  <c r="D393" i="7"/>
  <c r="F392" i="7"/>
  <c r="E392" i="7"/>
  <c r="K392" i="7" s="1"/>
  <c r="D392" i="7"/>
  <c r="F1651" i="7"/>
  <c r="E1651" i="7"/>
  <c r="K1651" i="7" s="1"/>
  <c r="D1651" i="7"/>
  <c r="F1649" i="7"/>
  <c r="E1649" i="7"/>
  <c r="K1649" i="7" s="1"/>
  <c r="D1649" i="7"/>
  <c r="F3693" i="7"/>
  <c r="E3693" i="7"/>
  <c r="K3693" i="7" s="1"/>
  <c r="D3693" i="7"/>
  <c r="F1646" i="7"/>
  <c r="E1646" i="7"/>
  <c r="K1646" i="7" s="1"/>
  <c r="D1646" i="7"/>
  <c r="F1645" i="7"/>
  <c r="E1645" i="7"/>
  <c r="K1645" i="7" s="1"/>
  <c r="D1645" i="7"/>
  <c r="F1644" i="7"/>
  <c r="E1644" i="7"/>
  <c r="K1644" i="7" s="1"/>
  <c r="D1644" i="7"/>
  <c r="F1643" i="7"/>
  <c r="E1643" i="7"/>
  <c r="K1643" i="7" s="1"/>
  <c r="D1643" i="7"/>
  <c r="F1641" i="7"/>
  <c r="E1641" i="7"/>
  <c r="K1641" i="7" s="1"/>
  <c r="D1641" i="7"/>
  <c r="F3683" i="7"/>
  <c r="E3683" i="7"/>
  <c r="K3683" i="7" s="1"/>
  <c r="D3683" i="7"/>
  <c r="F387" i="7"/>
  <c r="E387" i="7"/>
  <c r="K387" i="7" s="1"/>
  <c r="D387" i="7"/>
  <c r="F3679" i="7"/>
  <c r="E3679" i="7"/>
  <c r="K3679" i="7" s="1"/>
  <c r="D3679" i="7"/>
  <c r="F386" i="7"/>
  <c r="E386" i="7"/>
  <c r="K386" i="7" s="1"/>
  <c r="D386" i="7"/>
  <c r="F1637" i="7"/>
  <c r="E1637" i="7"/>
  <c r="K1637" i="7" s="1"/>
  <c r="D1637" i="7"/>
  <c r="F3672" i="7"/>
  <c r="E3672" i="7"/>
  <c r="K3672" i="7" s="1"/>
  <c r="D3672" i="7"/>
  <c r="F3670" i="7"/>
  <c r="E3670" i="7"/>
  <c r="K3670" i="7" s="1"/>
  <c r="D3670" i="7"/>
  <c r="F1633" i="7"/>
  <c r="E1633" i="7"/>
  <c r="K1633" i="7" s="1"/>
  <c r="D1633" i="7"/>
  <c r="F1632" i="7"/>
  <c r="E1632" i="7"/>
  <c r="K1632" i="7" s="1"/>
  <c r="D1632" i="7"/>
  <c r="F3665" i="7"/>
  <c r="E3665" i="7"/>
  <c r="K3665" i="7" s="1"/>
  <c r="D3665" i="7"/>
  <c r="F3662" i="7"/>
  <c r="E3662" i="7"/>
  <c r="K3662" i="7" s="1"/>
  <c r="D3662" i="7"/>
  <c r="F866" i="7"/>
  <c r="E866" i="7"/>
  <c r="K866" i="7" s="1"/>
  <c r="D866" i="7"/>
  <c r="F3659" i="7"/>
  <c r="E3659" i="7"/>
  <c r="K3659" i="7" s="1"/>
  <c r="D3659" i="7"/>
  <c r="F1628" i="7"/>
  <c r="E1628" i="7"/>
  <c r="K1628" i="7" s="1"/>
  <c r="D1628" i="7"/>
  <c r="F1626" i="7"/>
  <c r="E1626" i="7"/>
  <c r="K1626" i="7" s="1"/>
  <c r="D1626" i="7"/>
  <c r="F3656" i="7"/>
  <c r="E3656" i="7"/>
  <c r="K3656" i="7" s="1"/>
  <c r="D3656" i="7"/>
  <c r="F3655" i="7"/>
  <c r="E3655" i="7"/>
  <c r="K3655" i="7" s="1"/>
  <c r="D3655" i="7"/>
  <c r="F3653" i="7"/>
  <c r="E3653" i="7"/>
  <c r="K3653" i="7" s="1"/>
  <c r="D3653" i="7"/>
  <c r="F1620" i="7"/>
  <c r="E1620" i="7"/>
  <c r="K1620" i="7" s="1"/>
  <c r="D1620" i="7"/>
  <c r="F1618" i="7"/>
  <c r="E1618" i="7"/>
  <c r="K1618" i="7" s="1"/>
  <c r="D1618" i="7"/>
  <c r="F3647" i="7"/>
  <c r="E3647" i="7"/>
  <c r="K3647" i="7" s="1"/>
  <c r="D3647" i="7"/>
  <c r="F862" i="7"/>
  <c r="E862" i="7"/>
  <c r="K862" i="7" s="1"/>
  <c r="D862" i="7"/>
  <c r="F861" i="7"/>
  <c r="E861" i="7"/>
  <c r="K861" i="7" s="1"/>
  <c r="D861" i="7"/>
  <c r="F860" i="7"/>
  <c r="E860" i="7"/>
  <c r="K860" i="7" s="1"/>
  <c r="D860" i="7"/>
  <c r="F3637" i="7"/>
  <c r="E3637" i="7"/>
  <c r="K3637" i="7" s="1"/>
  <c r="D3637" i="7"/>
  <c r="F855" i="7"/>
  <c r="E855" i="7"/>
  <c r="K855" i="7" s="1"/>
  <c r="D855" i="7"/>
  <c r="F3634" i="7"/>
  <c r="E3634" i="7"/>
  <c r="K3634" i="7" s="1"/>
  <c r="D3634" i="7"/>
  <c r="F1614" i="7"/>
  <c r="E1614" i="7"/>
  <c r="K1614" i="7" s="1"/>
  <c r="D1614" i="7"/>
  <c r="F3632" i="7"/>
  <c r="E3632" i="7"/>
  <c r="K3632" i="7" s="1"/>
  <c r="D3632" i="7"/>
  <c r="F850" i="7"/>
  <c r="E850" i="7"/>
  <c r="K850" i="7" s="1"/>
  <c r="D850" i="7"/>
  <c r="F3628" i="7"/>
  <c r="E3628" i="7"/>
  <c r="K3628" i="7" s="1"/>
  <c r="D3628" i="7"/>
  <c r="F3625" i="7"/>
  <c r="E3625" i="7"/>
  <c r="K3625" i="7" s="1"/>
  <c r="D3625" i="7"/>
  <c r="F1610" i="7"/>
  <c r="E1610" i="7"/>
  <c r="K1610" i="7" s="1"/>
  <c r="D1610" i="7"/>
  <c r="F378" i="7"/>
  <c r="E378" i="7"/>
  <c r="K378" i="7" s="1"/>
  <c r="D378" i="7"/>
  <c r="F3617" i="7"/>
  <c r="E3617" i="7"/>
  <c r="K3617" i="7" s="1"/>
  <c r="D3617" i="7"/>
  <c r="F3614" i="7"/>
  <c r="E3614" i="7"/>
  <c r="K3614" i="7" s="1"/>
  <c r="D3614" i="7"/>
  <c r="F1606" i="7"/>
  <c r="E1606" i="7"/>
  <c r="K1606" i="7" s="1"/>
  <c r="D1606" i="7"/>
  <c r="F136" i="7"/>
  <c r="E136" i="7"/>
  <c r="K136" i="7" s="1"/>
  <c r="D136" i="7"/>
  <c r="F1604" i="7"/>
  <c r="E1604" i="7"/>
  <c r="K1604" i="7" s="1"/>
  <c r="D1604" i="7"/>
  <c r="F1602" i="7"/>
  <c r="E1602" i="7"/>
  <c r="K1602" i="7" s="1"/>
  <c r="D1602" i="7"/>
  <c r="F845" i="7"/>
  <c r="E845" i="7"/>
  <c r="K845" i="7" s="1"/>
  <c r="D845" i="7"/>
  <c r="F48" i="7"/>
  <c r="E48" i="7"/>
  <c r="K48" i="7" s="1"/>
  <c r="D48" i="7"/>
  <c r="F843" i="7"/>
  <c r="E843" i="7"/>
  <c r="K843" i="7" s="1"/>
  <c r="D843" i="7"/>
  <c r="F1596" i="7"/>
  <c r="E1596" i="7"/>
  <c r="K1596" i="7" s="1"/>
  <c r="D1596" i="7"/>
  <c r="F3603" i="7"/>
  <c r="E3603" i="7"/>
  <c r="K3603" i="7" s="1"/>
  <c r="D3603" i="7"/>
  <c r="F842" i="7"/>
  <c r="E842" i="7"/>
  <c r="K842" i="7" s="1"/>
  <c r="D842" i="7"/>
  <c r="F3600" i="7"/>
  <c r="E3600" i="7"/>
  <c r="K3600" i="7" s="1"/>
  <c r="D3600" i="7"/>
  <c r="F3596" i="7"/>
  <c r="E3596" i="7"/>
  <c r="K3596" i="7" s="1"/>
  <c r="D3596" i="7"/>
  <c r="F370" i="7"/>
  <c r="E370" i="7"/>
  <c r="K370" i="7" s="1"/>
  <c r="D370" i="7"/>
  <c r="F3592" i="7"/>
  <c r="E3592" i="7"/>
  <c r="K3592" i="7" s="1"/>
  <c r="D3592" i="7"/>
  <c r="F1589" i="7"/>
  <c r="E1589" i="7"/>
  <c r="K1589" i="7" s="1"/>
  <c r="D1589" i="7"/>
  <c r="F3588" i="7"/>
  <c r="E3588" i="7"/>
  <c r="K3588" i="7" s="1"/>
  <c r="D3588" i="7"/>
  <c r="F3586" i="7"/>
  <c r="E3586" i="7"/>
  <c r="K3586" i="7" s="1"/>
  <c r="D3586" i="7"/>
  <c r="F838" i="7"/>
  <c r="E838" i="7"/>
  <c r="K838" i="7" s="1"/>
  <c r="D838" i="7"/>
  <c r="F1584" i="7"/>
  <c r="E1584" i="7"/>
  <c r="K1584" i="7" s="1"/>
  <c r="D1584" i="7"/>
  <c r="F3582" i="7"/>
  <c r="E3582" i="7"/>
  <c r="K3582" i="7" s="1"/>
  <c r="D3582" i="7"/>
  <c r="F3580" i="7"/>
  <c r="E3580" i="7"/>
  <c r="K3580" i="7" s="1"/>
  <c r="D3580" i="7"/>
  <c r="F1581" i="7"/>
  <c r="E1581" i="7"/>
  <c r="K1581" i="7" s="1"/>
  <c r="D1581" i="7"/>
  <c r="F3578" i="7"/>
  <c r="E3578" i="7"/>
  <c r="K3578" i="7" s="1"/>
  <c r="D3578" i="7"/>
  <c r="F3576" i="7"/>
  <c r="E3576" i="7"/>
  <c r="K3576" i="7" s="1"/>
  <c r="D3576" i="7"/>
  <c r="F1577" i="7"/>
  <c r="E1577" i="7"/>
  <c r="K1577" i="7" s="1"/>
  <c r="D1577" i="7"/>
  <c r="F3572" i="7"/>
  <c r="E3572" i="7"/>
  <c r="K3572" i="7" s="1"/>
  <c r="D3572" i="7"/>
  <c r="F1574" i="7"/>
  <c r="E1574" i="7"/>
  <c r="K1574" i="7" s="1"/>
  <c r="D1574" i="7"/>
  <c r="F1571" i="7"/>
  <c r="E1571" i="7"/>
  <c r="K1571" i="7" s="1"/>
  <c r="D1571" i="7"/>
  <c r="F1569" i="7"/>
  <c r="E1569" i="7"/>
  <c r="K1569" i="7" s="1"/>
  <c r="D1569" i="7"/>
  <c r="F3566" i="7"/>
  <c r="E3566" i="7"/>
  <c r="K3566" i="7" s="1"/>
  <c r="D3566" i="7"/>
  <c r="F1568" i="7"/>
  <c r="E1568" i="7"/>
  <c r="K1568" i="7" s="1"/>
  <c r="D1568" i="7"/>
  <c r="F132" i="7"/>
  <c r="E132" i="7"/>
  <c r="K132" i="7" s="1"/>
  <c r="D132" i="7"/>
  <c r="F827" i="7"/>
  <c r="E827" i="7"/>
  <c r="K827" i="7" s="1"/>
  <c r="D827" i="7"/>
  <c r="F3558" i="7"/>
  <c r="E3558" i="7"/>
  <c r="K3558" i="7" s="1"/>
  <c r="D3558" i="7"/>
  <c r="F47" i="7"/>
  <c r="E47" i="7"/>
  <c r="K47" i="7" s="1"/>
  <c r="D47" i="7"/>
  <c r="F3553" i="7"/>
  <c r="E3553" i="7"/>
  <c r="K3553" i="7" s="1"/>
  <c r="D3553" i="7"/>
  <c r="F1564" i="7"/>
  <c r="E1564" i="7"/>
  <c r="K1564" i="7" s="1"/>
  <c r="D1564" i="7"/>
  <c r="F3548" i="7"/>
  <c r="E3548" i="7"/>
  <c r="K3548" i="7" s="1"/>
  <c r="D3548" i="7"/>
  <c r="F3544" i="7"/>
  <c r="E3544" i="7"/>
  <c r="K3544" i="7" s="1"/>
  <c r="D3544" i="7"/>
  <c r="F825" i="7"/>
  <c r="E825" i="7"/>
  <c r="K825" i="7" s="1"/>
  <c r="D825" i="7"/>
  <c r="F3538" i="7"/>
  <c r="E3538" i="7"/>
  <c r="K3538" i="7" s="1"/>
  <c r="D3538" i="7"/>
  <c r="F3535" i="7"/>
  <c r="E3535" i="7"/>
  <c r="K3535" i="7" s="1"/>
  <c r="D3535" i="7"/>
  <c r="F3532" i="7"/>
  <c r="E3532" i="7"/>
  <c r="K3532" i="7" s="1"/>
  <c r="D3532" i="7"/>
  <c r="F3531" i="7"/>
  <c r="E3531" i="7"/>
  <c r="K3531" i="7" s="1"/>
  <c r="D3531" i="7"/>
  <c r="F1561" i="7"/>
  <c r="E1561" i="7"/>
  <c r="K1561" i="7" s="1"/>
  <c r="D1561" i="7"/>
  <c r="F3526" i="7"/>
  <c r="E3526" i="7"/>
  <c r="K3526" i="7" s="1"/>
  <c r="D3526" i="7"/>
  <c r="F3524" i="7"/>
  <c r="E3524" i="7"/>
  <c r="K3524" i="7" s="1"/>
  <c r="D3524" i="7"/>
  <c r="F824" i="7"/>
  <c r="E824" i="7"/>
  <c r="K824" i="7" s="1"/>
  <c r="D824" i="7"/>
  <c r="F1556" i="7"/>
  <c r="E1556" i="7"/>
  <c r="K1556" i="7" s="1"/>
  <c r="D1556" i="7"/>
  <c r="F361" i="7"/>
  <c r="E361" i="7"/>
  <c r="K361" i="7" s="1"/>
  <c r="D361" i="7"/>
  <c r="F3514" i="7"/>
  <c r="E3514" i="7"/>
  <c r="K3514" i="7" s="1"/>
  <c r="D3514" i="7"/>
  <c r="F3511" i="7"/>
  <c r="E3511" i="7"/>
  <c r="K3511" i="7" s="1"/>
  <c r="D3511" i="7"/>
  <c r="F3507" i="7"/>
  <c r="E3507" i="7"/>
  <c r="K3507" i="7" s="1"/>
  <c r="D3507" i="7"/>
  <c r="F1555" i="7"/>
  <c r="E1555" i="7"/>
  <c r="K1555" i="7" s="1"/>
  <c r="D1555" i="7"/>
  <c r="F3500" i="7"/>
  <c r="E3500" i="7"/>
  <c r="K3500" i="7" s="1"/>
  <c r="D3500" i="7"/>
  <c r="F3496" i="7"/>
  <c r="E3496" i="7"/>
  <c r="K3496" i="7" s="1"/>
  <c r="D3496" i="7"/>
  <c r="F3493" i="7"/>
  <c r="E3493" i="7"/>
  <c r="K3493" i="7" s="1"/>
  <c r="D3493" i="7"/>
  <c r="F3490" i="7"/>
  <c r="E3490" i="7"/>
  <c r="K3490" i="7" s="1"/>
  <c r="D3490" i="7"/>
  <c r="F1552" i="7"/>
  <c r="E1552" i="7"/>
  <c r="K1552" i="7" s="1"/>
  <c r="D1552" i="7"/>
  <c r="F3487" i="7"/>
  <c r="E3487" i="7"/>
  <c r="K3487" i="7" s="1"/>
  <c r="D3487" i="7"/>
  <c r="F1550" i="7"/>
  <c r="E1550" i="7"/>
  <c r="K1550" i="7" s="1"/>
  <c r="D1550" i="7"/>
  <c r="F3481" i="7"/>
  <c r="E3481" i="7"/>
  <c r="K3481" i="7" s="1"/>
  <c r="D3481" i="7"/>
  <c r="F3480" i="7"/>
  <c r="E3480" i="7"/>
  <c r="K3480" i="7" s="1"/>
  <c r="D3480" i="7"/>
  <c r="F3478" i="7"/>
  <c r="E3478" i="7"/>
  <c r="K3478" i="7" s="1"/>
  <c r="D3478" i="7"/>
  <c r="F1548" i="7"/>
  <c r="E1548" i="7"/>
  <c r="K1548" i="7" s="1"/>
  <c r="D1548" i="7"/>
  <c r="F45" i="7"/>
  <c r="E45" i="7"/>
  <c r="K45" i="7" s="1"/>
  <c r="D45" i="7"/>
  <c r="F1545" i="7"/>
  <c r="E1545" i="7"/>
  <c r="K1545" i="7" s="1"/>
  <c r="D1545" i="7"/>
  <c r="F356" i="7"/>
  <c r="E356" i="7"/>
  <c r="K356" i="7" s="1"/>
  <c r="D356" i="7"/>
  <c r="F3472" i="7"/>
  <c r="E3472" i="7"/>
  <c r="K3472" i="7" s="1"/>
  <c r="D3472" i="7"/>
  <c r="F354" i="7"/>
  <c r="E354" i="7"/>
  <c r="K354" i="7" s="1"/>
  <c r="D354" i="7"/>
  <c r="F3469" i="7"/>
  <c r="E3469" i="7"/>
  <c r="K3469" i="7" s="1"/>
  <c r="D3469" i="7"/>
  <c r="F1540" i="7"/>
  <c r="E1540" i="7"/>
  <c r="K1540" i="7" s="1"/>
  <c r="D1540" i="7"/>
  <c r="F1539" i="7"/>
  <c r="E1539" i="7"/>
  <c r="K1539" i="7" s="1"/>
  <c r="D1539" i="7"/>
  <c r="F128" i="7"/>
  <c r="E128" i="7"/>
  <c r="K128" i="7" s="1"/>
  <c r="D128" i="7"/>
  <c r="F3463" i="7"/>
  <c r="E3463" i="7"/>
  <c r="K3463" i="7" s="1"/>
  <c r="D3463" i="7"/>
  <c r="F1536" i="7"/>
  <c r="E1536" i="7"/>
  <c r="K1536" i="7" s="1"/>
  <c r="D1536" i="7"/>
  <c r="F808" i="7"/>
  <c r="E808" i="7"/>
  <c r="K808" i="7" s="1"/>
  <c r="D808" i="7"/>
  <c r="F3458" i="7"/>
  <c r="E3458" i="7"/>
  <c r="K3458" i="7" s="1"/>
  <c r="D3458" i="7"/>
  <c r="F1535" i="7"/>
  <c r="E1535" i="7"/>
  <c r="K1535" i="7" s="1"/>
  <c r="D1535" i="7"/>
  <c r="F3453" i="7"/>
  <c r="E3453" i="7"/>
  <c r="K3453" i="7" s="1"/>
  <c r="D3453" i="7"/>
  <c r="F3450" i="7"/>
  <c r="E3450" i="7"/>
  <c r="K3450" i="7" s="1"/>
  <c r="D3450" i="7"/>
  <c r="F3446" i="7"/>
  <c r="E3446" i="7"/>
  <c r="K3446" i="7" s="1"/>
  <c r="D3446" i="7"/>
  <c r="F1532" i="7"/>
  <c r="E1532" i="7"/>
  <c r="K1532" i="7" s="1"/>
  <c r="D1532" i="7"/>
  <c r="F3439" i="7"/>
  <c r="E3439" i="7"/>
  <c r="K3439" i="7" s="1"/>
  <c r="D3439" i="7"/>
  <c r="F349" i="7"/>
  <c r="E349" i="7"/>
  <c r="K349" i="7" s="1"/>
  <c r="D349" i="7"/>
  <c r="F3432" i="7"/>
  <c r="E3432" i="7"/>
  <c r="K3432" i="7" s="1"/>
  <c r="D3432" i="7"/>
  <c r="F3428" i="7"/>
  <c r="E3428" i="7"/>
  <c r="K3428" i="7" s="1"/>
  <c r="D3428" i="7"/>
  <c r="F3424" i="7"/>
  <c r="E3424" i="7"/>
  <c r="K3424" i="7" s="1"/>
  <c r="D3424" i="7"/>
  <c r="F1531" i="7"/>
  <c r="E1531" i="7"/>
  <c r="K1531" i="7" s="1"/>
  <c r="D1531" i="7"/>
  <c r="F3418" i="7"/>
  <c r="E3418" i="7"/>
  <c r="K3418" i="7" s="1"/>
  <c r="D3418" i="7"/>
  <c r="F3415" i="7"/>
  <c r="E3415" i="7"/>
  <c r="K3415" i="7" s="1"/>
  <c r="D3415" i="7"/>
  <c r="F1527" i="7"/>
  <c r="E1527" i="7"/>
  <c r="K1527" i="7" s="1"/>
  <c r="D1527" i="7"/>
  <c r="F3410" i="7"/>
  <c r="E3410" i="7"/>
  <c r="K3410" i="7" s="1"/>
  <c r="D3410" i="7"/>
  <c r="F3406" i="7"/>
  <c r="E3406" i="7"/>
  <c r="K3406" i="7" s="1"/>
  <c r="D3406" i="7"/>
  <c r="F3403" i="7"/>
  <c r="E3403" i="7"/>
  <c r="K3403" i="7" s="1"/>
  <c r="D3403" i="7"/>
  <c r="F3400" i="7"/>
  <c r="E3400" i="7"/>
  <c r="K3400" i="7" s="1"/>
  <c r="D3400" i="7"/>
  <c r="F3397" i="7"/>
  <c r="E3397" i="7"/>
  <c r="K3397" i="7" s="1"/>
  <c r="D3397" i="7"/>
  <c r="F1522" i="7"/>
  <c r="E1522" i="7"/>
  <c r="K1522" i="7" s="1"/>
  <c r="D1522" i="7"/>
  <c r="F3392" i="7"/>
  <c r="E3392" i="7"/>
  <c r="K3392" i="7" s="1"/>
  <c r="D3392" i="7"/>
  <c r="F3389" i="7"/>
  <c r="E3389" i="7"/>
  <c r="K3389" i="7" s="1"/>
  <c r="D3389" i="7"/>
  <c r="E3387" i="7"/>
  <c r="K3387" i="7" s="1"/>
  <c r="F3387" i="7"/>
  <c r="D3387" i="7"/>
  <c r="F3384" i="7"/>
  <c r="E3384" i="7"/>
  <c r="K3384" i="7" s="1"/>
  <c r="D3384" i="7"/>
  <c r="F1520" i="7"/>
  <c r="E1520" i="7"/>
  <c r="K1520" i="7" s="1"/>
  <c r="D1520" i="7"/>
  <c r="F8" i="7"/>
  <c r="E8" i="7"/>
  <c r="K8" i="7" s="1"/>
  <c r="D8" i="7"/>
  <c r="F3376" i="7"/>
  <c r="E3376" i="7"/>
  <c r="K3376" i="7" s="1"/>
  <c r="D3376" i="7"/>
  <c r="F3373" i="7"/>
  <c r="E3373" i="7"/>
  <c r="K3373" i="7" s="1"/>
  <c r="D3373" i="7"/>
  <c r="F3370" i="7"/>
  <c r="E3370" i="7"/>
  <c r="K3370" i="7" s="1"/>
  <c r="D3370" i="7"/>
  <c r="E3367" i="7"/>
  <c r="K3367" i="7" s="1"/>
  <c r="F3367" i="7"/>
  <c r="D3367" i="7"/>
  <c r="F1516" i="7"/>
  <c r="E1516" i="7"/>
  <c r="K1516" i="7" s="1"/>
  <c r="D1516" i="7"/>
  <c r="F1515" i="7"/>
  <c r="E1515" i="7"/>
  <c r="K1515" i="7" s="1"/>
  <c r="D1515" i="7"/>
  <c r="F3359" i="7"/>
  <c r="E3359" i="7"/>
  <c r="K3359" i="7" s="1"/>
  <c r="D3359" i="7"/>
  <c r="F1513" i="7"/>
  <c r="E1513" i="7"/>
  <c r="K1513" i="7" s="1"/>
  <c r="D1513" i="7"/>
  <c r="F3352" i="7"/>
  <c r="E3352" i="7"/>
  <c r="K3352" i="7" s="1"/>
  <c r="D3352" i="7"/>
  <c r="F3348" i="7"/>
  <c r="E3348" i="7"/>
  <c r="K3348" i="7" s="1"/>
  <c r="D3348" i="7"/>
  <c r="E3346" i="7"/>
  <c r="K3346" i="7" s="1"/>
  <c r="F3346" i="7"/>
  <c r="D3346" i="7"/>
  <c r="F3343" i="7"/>
  <c r="E3343" i="7"/>
  <c r="K3343" i="7" s="1"/>
  <c r="D3343" i="7"/>
  <c r="F3339" i="7"/>
  <c r="E3339" i="7"/>
  <c r="K3339" i="7" s="1"/>
  <c r="D3339" i="7"/>
  <c r="F1511" i="7"/>
  <c r="E1511" i="7"/>
  <c r="K1511" i="7" s="1"/>
  <c r="D1511" i="7"/>
  <c r="F1510" i="7"/>
  <c r="E1510" i="7"/>
  <c r="K1510" i="7" s="1"/>
  <c r="D1510" i="7"/>
  <c r="F3329" i="7"/>
  <c r="E3329" i="7"/>
  <c r="K3329" i="7" s="1"/>
  <c r="D3329" i="7"/>
  <c r="F3326" i="7"/>
  <c r="E3326" i="7"/>
  <c r="K3326" i="7" s="1"/>
  <c r="D3326" i="7"/>
  <c r="F3323" i="7"/>
  <c r="E3323" i="7"/>
  <c r="K3323" i="7" s="1"/>
  <c r="D3323" i="7"/>
  <c r="F1508" i="7"/>
  <c r="E1508" i="7"/>
  <c r="K1508" i="7" s="1"/>
  <c r="D1508" i="7"/>
  <c r="F3317" i="7"/>
  <c r="E3317" i="7"/>
  <c r="K3317" i="7" s="1"/>
  <c r="D3317" i="7"/>
  <c r="F800" i="7"/>
  <c r="E800" i="7"/>
  <c r="K800" i="7" s="1"/>
  <c r="D800" i="7"/>
  <c r="F3312" i="7"/>
  <c r="E3312" i="7"/>
  <c r="K3312" i="7" s="1"/>
  <c r="D3312" i="7"/>
  <c r="F3310" i="7"/>
  <c r="E3310" i="7"/>
  <c r="K3310" i="7" s="1"/>
  <c r="D3310" i="7"/>
  <c r="F346" i="7"/>
  <c r="E346" i="7"/>
  <c r="K346" i="7" s="1"/>
  <c r="D346" i="7"/>
  <c r="E3305" i="7"/>
  <c r="K3305" i="7" s="1"/>
  <c r="F3305" i="7"/>
  <c r="D3305" i="7"/>
  <c r="F1502" i="7"/>
  <c r="E1502" i="7"/>
  <c r="K1502" i="7" s="1"/>
  <c r="D1502" i="7"/>
  <c r="F3301" i="7"/>
  <c r="E3301" i="7"/>
  <c r="K3301" i="7" s="1"/>
  <c r="D3301" i="7"/>
  <c r="F3298" i="7"/>
  <c r="E3298" i="7"/>
  <c r="K3298" i="7" s="1"/>
  <c r="D3298" i="7"/>
  <c r="F3296" i="7"/>
  <c r="E3296" i="7"/>
  <c r="K3296" i="7" s="1"/>
  <c r="D3296" i="7"/>
  <c r="F1498" i="7"/>
  <c r="E1498" i="7"/>
  <c r="K1498" i="7" s="1"/>
  <c r="D1498" i="7"/>
  <c r="F1497" i="7"/>
  <c r="E1497" i="7"/>
  <c r="K1497" i="7" s="1"/>
  <c r="D1497" i="7"/>
  <c r="E344" i="7"/>
  <c r="K344" i="7" s="1"/>
  <c r="F344" i="7"/>
  <c r="D344" i="7"/>
  <c r="F3286" i="7"/>
  <c r="E3286" i="7"/>
  <c r="K3286" i="7" s="1"/>
  <c r="D3286" i="7"/>
  <c r="F3282" i="7"/>
  <c r="E3282" i="7"/>
  <c r="K3282" i="7" s="1"/>
  <c r="D3282" i="7"/>
  <c r="F3279" i="7"/>
  <c r="E3279" i="7"/>
  <c r="K3279" i="7" s="1"/>
  <c r="D3279" i="7"/>
  <c r="F3275" i="7"/>
  <c r="E3275" i="7"/>
  <c r="K3275" i="7" s="1"/>
  <c r="D3275" i="7"/>
  <c r="F3272" i="7"/>
  <c r="E3272" i="7"/>
  <c r="K3272" i="7" s="1"/>
  <c r="D3272" i="7"/>
  <c r="F3268" i="7"/>
  <c r="E3268" i="7"/>
  <c r="K3268" i="7" s="1"/>
  <c r="D3268" i="7"/>
  <c r="E3264" i="7"/>
  <c r="K3264" i="7" s="1"/>
  <c r="F3264" i="7"/>
  <c r="D3264" i="7"/>
  <c r="F1492" i="7"/>
  <c r="E1492" i="7"/>
  <c r="K1492" i="7" s="1"/>
  <c r="D1492" i="7"/>
  <c r="F3262" i="7"/>
  <c r="E3262" i="7"/>
  <c r="K3262" i="7" s="1"/>
  <c r="D3262" i="7"/>
  <c r="F3260" i="7"/>
  <c r="E3260" i="7"/>
  <c r="K3260" i="7" s="1"/>
  <c r="D3260" i="7"/>
  <c r="F3256" i="7"/>
  <c r="E3256" i="7"/>
  <c r="K3256" i="7" s="1"/>
  <c r="D3256" i="7"/>
  <c r="F1491" i="7"/>
  <c r="E1491" i="7"/>
  <c r="K1491" i="7" s="1"/>
  <c r="D1491" i="7"/>
  <c r="F3249" i="7"/>
  <c r="E3249" i="7"/>
  <c r="K3249" i="7" s="1"/>
  <c r="D3249" i="7"/>
  <c r="F341" i="7"/>
  <c r="E341" i="7"/>
  <c r="K341" i="7" s="1"/>
  <c r="D341" i="7"/>
  <c r="F1489" i="7"/>
  <c r="E1489" i="7"/>
  <c r="K1489" i="7" s="1"/>
  <c r="D1489" i="7"/>
  <c r="F792" i="7"/>
  <c r="E792" i="7"/>
  <c r="K792" i="7" s="1"/>
  <c r="D792" i="7"/>
  <c r="F1487" i="7"/>
  <c r="E1487" i="7"/>
  <c r="K1487" i="7" s="1"/>
  <c r="D1487" i="7"/>
  <c r="F3235" i="7"/>
  <c r="E3235" i="7"/>
  <c r="K3235" i="7" s="1"/>
  <c r="D3235" i="7"/>
  <c r="F3232" i="7"/>
  <c r="E3232" i="7"/>
  <c r="K3232" i="7" s="1"/>
  <c r="D3232" i="7"/>
  <c r="F3230" i="7"/>
  <c r="E3230" i="7"/>
  <c r="K3230" i="7" s="1"/>
  <c r="D3230" i="7"/>
  <c r="F3227" i="7"/>
  <c r="E3227" i="7"/>
  <c r="K3227" i="7" s="1"/>
  <c r="D3227" i="7"/>
  <c r="F3224" i="7"/>
  <c r="E3224" i="7"/>
  <c r="K3224" i="7" s="1"/>
  <c r="D3224" i="7"/>
  <c r="F3220" i="7"/>
  <c r="E3220" i="7"/>
  <c r="K3220" i="7" s="1"/>
  <c r="D3220" i="7"/>
  <c r="F3216" i="7"/>
  <c r="E3216" i="7"/>
  <c r="K3216" i="7" s="1"/>
  <c r="D3216" i="7"/>
  <c r="F3214" i="7"/>
  <c r="E3214" i="7"/>
  <c r="K3214" i="7" s="1"/>
  <c r="D3214" i="7"/>
  <c r="F3211" i="7"/>
  <c r="E3211" i="7"/>
  <c r="K3211" i="7" s="1"/>
  <c r="D3211" i="7"/>
  <c r="F3208" i="7"/>
  <c r="E3208" i="7"/>
  <c r="K3208" i="7" s="1"/>
  <c r="D3208" i="7"/>
  <c r="F3204" i="7"/>
  <c r="E3204" i="7"/>
  <c r="K3204" i="7" s="1"/>
  <c r="D3204" i="7"/>
  <c r="E3201" i="7"/>
  <c r="K3201" i="7" s="1"/>
  <c r="F3201" i="7"/>
  <c r="D3201" i="7"/>
  <c r="F3197" i="7"/>
  <c r="E3197" i="7"/>
  <c r="K3197" i="7" s="1"/>
  <c r="D3197" i="7"/>
  <c r="F3193" i="7"/>
  <c r="E3193" i="7"/>
  <c r="K3193" i="7" s="1"/>
  <c r="D3193" i="7"/>
  <c r="F786" i="7"/>
  <c r="E786" i="7"/>
  <c r="K786" i="7" s="1"/>
  <c r="D786" i="7"/>
  <c r="F3190" i="7"/>
  <c r="E3190" i="7"/>
  <c r="K3190" i="7" s="1"/>
  <c r="D3190" i="7"/>
  <c r="F785" i="7"/>
  <c r="E785" i="7"/>
  <c r="K785" i="7" s="1"/>
  <c r="D785" i="7"/>
  <c r="F3187" i="7"/>
  <c r="E3187" i="7"/>
  <c r="K3187" i="7" s="1"/>
  <c r="D3187" i="7"/>
  <c r="E3185" i="7"/>
  <c r="K3185" i="7" s="1"/>
  <c r="D3185" i="7"/>
  <c r="F3185" i="7"/>
  <c r="F1475" i="7"/>
  <c r="E1475" i="7"/>
  <c r="K1475" i="7" s="1"/>
  <c r="D1475" i="7"/>
  <c r="F1472" i="7"/>
  <c r="E1472" i="7"/>
  <c r="K1472" i="7" s="1"/>
  <c r="D1472" i="7"/>
  <c r="F118" i="7"/>
  <c r="E118" i="7"/>
  <c r="K118" i="7" s="1"/>
  <c r="D118" i="7"/>
  <c r="F3178" i="7"/>
  <c r="E3178" i="7"/>
  <c r="K3178" i="7" s="1"/>
  <c r="D3178" i="7"/>
  <c r="F1471" i="7"/>
  <c r="E1471" i="7"/>
  <c r="K1471" i="7" s="1"/>
  <c r="D1471" i="7"/>
  <c r="F1468" i="7"/>
  <c r="E1468" i="7"/>
  <c r="K1468" i="7" s="1"/>
  <c r="D1468" i="7"/>
  <c r="E1466" i="7"/>
  <c r="K1466" i="7" s="1"/>
  <c r="F1466" i="7"/>
  <c r="D1466" i="7"/>
  <c r="F1465" i="7"/>
  <c r="E1465" i="7"/>
  <c r="K1465" i="7" s="1"/>
  <c r="D1465" i="7"/>
  <c r="F1463" i="7"/>
  <c r="E1463" i="7"/>
  <c r="K1463" i="7" s="1"/>
  <c r="D1463" i="7"/>
  <c r="F334" i="7"/>
  <c r="E334" i="7"/>
  <c r="K334" i="7" s="1"/>
  <c r="D334" i="7"/>
  <c r="F3167" i="7"/>
  <c r="E3167" i="7"/>
  <c r="K3167" i="7" s="1"/>
  <c r="D3167" i="7"/>
  <c r="F1462" i="7"/>
  <c r="E1462" i="7"/>
  <c r="K1462" i="7" s="1"/>
  <c r="D1462" i="7"/>
  <c r="F3163" i="7"/>
  <c r="E3163" i="7"/>
  <c r="K3163" i="7" s="1"/>
  <c r="D3163" i="7"/>
  <c r="F776" i="7"/>
  <c r="E776" i="7"/>
  <c r="K776" i="7" s="1"/>
  <c r="D776" i="7"/>
  <c r="F3157" i="7"/>
  <c r="E3157" i="7"/>
  <c r="K3157" i="7" s="1"/>
  <c r="D3157" i="7"/>
  <c r="F1460" i="7"/>
  <c r="E1460" i="7"/>
  <c r="K1460" i="7" s="1"/>
  <c r="D1460" i="7"/>
  <c r="F3151" i="7"/>
  <c r="E3151" i="7"/>
  <c r="K3151" i="7" s="1"/>
  <c r="D3151" i="7"/>
  <c r="F3149" i="7"/>
  <c r="E3149" i="7"/>
  <c r="K3149" i="7" s="1"/>
  <c r="D3149" i="7"/>
  <c r="F1456" i="7"/>
  <c r="E1456" i="7"/>
  <c r="K1456" i="7" s="1"/>
  <c r="D1456" i="7"/>
  <c r="F774" i="7"/>
  <c r="E774" i="7"/>
  <c r="K774" i="7" s="1"/>
  <c r="D774" i="7"/>
  <c r="E3145" i="7"/>
  <c r="K3145" i="7" s="1"/>
  <c r="F3145" i="7"/>
  <c r="D3145" i="7"/>
  <c r="F3143" i="7"/>
  <c r="E3143" i="7"/>
  <c r="K3143" i="7" s="1"/>
  <c r="D3143" i="7"/>
  <c r="F3141" i="7"/>
  <c r="E3141" i="7"/>
  <c r="K3141" i="7" s="1"/>
  <c r="D3141" i="7"/>
  <c r="F3139" i="7"/>
  <c r="E3139" i="7"/>
  <c r="K3139" i="7" s="1"/>
  <c r="D3139" i="7"/>
  <c r="F3135" i="7"/>
  <c r="E3135" i="7"/>
  <c r="K3135" i="7" s="1"/>
  <c r="D3135" i="7"/>
  <c r="F3133" i="7"/>
  <c r="E3133" i="7"/>
  <c r="K3133" i="7" s="1"/>
  <c r="D3133" i="7"/>
  <c r="F3130" i="7"/>
  <c r="E3130" i="7"/>
  <c r="K3130" i="7" s="1"/>
  <c r="D3130" i="7"/>
  <c r="E3126" i="7"/>
  <c r="K3126" i="7" s="1"/>
  <c r="D3126" i="7"/>
  <c r="F3126" i="7"/>
  <c r="F1444" i="7"/>
  <c r="E1444" i="7"/>
  <c r="K1444" i="7" s="1"/>
  <c r="D1444" i="7"/>
  <c r="F1443" i="7"/>
  <c r="E1443" i="7"/>
  <c r="K1443" i="7" s="1"/>
  <c r="D1443" i="7"/>
  <c r="F3120" i="7"/>
  <c r="E3120" i="7"/>
  <c r="K3120" i="7" s="1"/>
  <c r="D3120" i="7"/>
  <c r="F3116" i="7"/>
  <c r="E3116" i="7"/>
  <c r="K3116" i="7" s="1"/>
  <c r="D3116" i="7"/>
  <c r="F3112" i="7"/>
  <c r="E3112" i="7"/>
  <c r="K3112" i="7" s="1"/>
  <c r="D3112" i="7"/>
  <c r="F3108" i="7"/>
  <c r="E3108" i="7"/>
  <c r="K3108" i="7" s="1"/>
  <c r="D3108" i="7"/>
  <c r="E328" i="7"/>
  <c r="K328" i="7" s="1"/>
  <c r="F328" i="7"/>
  <c r="D328" i="7"/>
  <c r="F770" i="7"/>
  <c r="E770" i="7"/>
  <c r="K770" i="7" s="1"/>
  <c r="D770" i="7"/>
  <c r="F3101" i="7"/>
  <c r="E3101" i="7"/>
  <c r="K3101" i="7" s="1"/>
  <c r="D3101" i="7"/>
  <c r="F7" i="7"/>
  <c r="E7" i="7"/>
  <c r="K7" i="7" s="1"/>
  <c r="D7" i="7"/>
  <c r="F3096" i="7"/>
  <c r="E3096" i="7"/>
  <c r="K3096" i="7" s="1"/>
  <c r="D3096" i="7"/>
  <c r="F3093" i="7"/>
  <c r="E3093" i="7"/>
  <c r="K3093" i="7" s="1"/>
  <c r="D3093" i="7"/>
  <c r="F1439" i="7"/>
  <c r="E1439" i="7"/>
  <c r="K1439" i="7" s="1"/>
  <c r="D1439" i="7"/>
  <c r="F3087" i="7"/>
  <c r="E3087" i="7"/>
  <c r="K3087" i="7" s="1"/>
  <c r="D3087" i="7"/>
  <c r="F3085" i="7"/>
  <c r="E3085" i="7"/>
  <c r="K3085" i="7" s="1"/>
  <c r="D3085" i="7"/>
  <c r="F1436" i="7"/>
  <c r="E1436" i="7"/>
  <c r="K1436" i="7" s="1"/>
  <c r="D1436" i="7"/>
  <c r="F766" i="7"/>
  <c r="E766" i="7"/>
  <c r="K766" i="7" s="1"/>
  <c r="D766" i="7"/>
  <c r="F3081" i="7"/>
  <c r="E3081" i="7"/>
  <c r="K3081" i="7" s="1"/>
  <c r="D3081" i="7"/>
  <c r="F1434" i="7"/>
  <c r="E1434" i="7"/>
  <c r="K1434" i="7" s="1"/>
  <c r="D1434" i="7"/>
  <c r="F3077" i="7"/>
  <c r="E3077" i="7"/>
  <c r="K3077" i="7" s="1"/>
  <c r="D3077" i="7"/>
  <c r="F761" i="7"/>
  <c r="E761" i="7"/>
  <c r="K761" i="7" s="1"/>
  <c r="D761" i="7"/>
  <c r="F3072" i="7"/>
  <c r="E3072" i="7"/>
  <c r="K3072" i="7" s="1"/>
  <c r="D3072" i="7"/>
  <c r="F3069" i="7"/>
  <c r="E3069" i="7"/>
  <c r="K3069" i="7" s="1"/>
  <c r="D3069" i="7"/>
  <c r="F3067" i="7"/>
  <c r="E3067" i="7"/>
  <c r="K3067" i="7" s="1"/>
  <c r="D3067" i="7"/>
  <c r="F757" i="7"/>
  <c r="E757" i="7"/>
  <c r="K757" i="7" s="1"/>
  <c r="D757" i="7"/>
  <c r="F3063" i="7"/>
  <c r="E3063" i="7"/>
  <c r="K3063" i="7" s="1"/>
  <c r="D3063" i="7"/>
  <c r="F3061" i="7"/>
  <c r="E3061" i="7"/>
  <c r="K3061" i="7" s="1"/>
  <c r="D3061" i="7"/>
  <c r="F320" i="7"/>
  <c r="E320" i="7"/>
  <c r="K320" i="7" s="1"/>
  <c r="D320" i="7"/>
  <c r="E756" i="7"/>
  <c r="K756" i="7" s="1"/>
  <c r="F756" i="7"/>
  <c r="D756" i="7"/>
  <c r="F1431" i="7"/>
  <c r="E1431" i="7"/>
  <c r="K1431" i="7" s="1"/>
  <c r="D1431" i="7"/>
  <c r="F3055" i="7"/>
  <c r="E3055" i="7"/>
  <c r="K3055" i="7" s="1"/>
  <c r="D3055" i="7"/>
  <c r="F3051" i="7"/>
  <c r="E3051" i="7"/>
  <c r="K3051" i="7" s="1"/>
  <c r="D3051" i="7"/>
  <c r="F753" i="7"/>
  <c r="E753" i="7"/>
  <c r="K753" i="7" s="1"/>
  <c r="D753" i="7"/>
  <c r="F4557" i="7"/>
  <c r="E4557" i="7"/>
  <c r="K4557" i="7" s="1"/>
  <c r="D4557" i="7"/>
  <c r="F4545" i="7"/>
  <c r="E4545" i="7"/>
  <c r="K4545" i="7" s="1"/>
  <c r="D4545" i="7"/>
  <c r="F4530" i="7"/>
  <c r="E4530" i="7"/>
  <c r="K4530" i="7" s="1"/>
  <c r="D4530" i="7"/>
  <c r="F4516" i="7"/>
  <c r="E4516" i="7"/>
  <c r="K4516" i="7" s="1"/>
  <c r="D4516" i="7"/>
  <c r="F4505" i="7"/>
  <c r="E4505" i="7"/>
  <c r="K4505" i="7" s="1"/>
  <c r="D4505" i="7"/>
  <c r="F4497" i="7"/>
  <c r="E4497" i="7"/>
  <c r="K4497" i="7" s="1"/>
  <c r="D4497" i="7"/>
  <c r="F4487" i="7"/>
  <c r="E4487" i="7"/>
  <c r="K4487" i="7" s="1"/>
  <c r="D4487" i="7"/>
  <c r="F4468" i="7"/>
  <c r="E4468" i="7"/>
  <c r="K4468" i="7" s="1"/>
  <c r="D4468" i="7"/>
  <c r="F1883" i="7"/>
  <c r="E1883" i="7"/>
  <c r="K1883" i="7" s="1"/>
  <c r="D1883" i="7"/>
  <c r="F4568" i="7"/>
  <c r="E4568" i="7"/>
  <c r="K4568" i="7" s="1"/>
  <c r="D4568" i="7"/>
  <c r="F4564" i="7"/>
  <c r="E4564" i="7"/>
  <c r="K4564" i="7" s="1"/>
  <c r="D4564" i="7"/>
  <c r="F4560" i="7"/>
  <c r="E4560" i="7"/>
  <c r="K4560" i="7" s="1"/>
  <c r="D4560" i="7"/>
  <c r="F4556" i="7"/>
  <c r="E4556" i="7"/>
  <c r="K4556" i="7" s="1"/>
  <c r="D4556" i="7"/>
  <c r="F4552" i="7"/>
  <c r="E4552" i="7"/>
  <c r="K4552" i="7" s="1"/>
  <c r="D4552" i="7"/>
  <c r="F4548" i="7"/>
  <c r="E4548" i="7"/>
  <c r="K4548" i="7" s="1"/>
  <c r="D4548" i="7"/>
  <c r="F4544" i="7"/>
  <c r="E4544" i="7"/>
  <c r="K4544" i="7" s="1"/>
  <c r="D4544" i="7"/>
  <c r="F1881" i="7"/>
  <c r="E1881" i="7"/>
  <c r="K1881" i="7" s="1"/>
  <c r="D1881" i="7"/>
  <c r="F4537" i="7"/>
  <c r="E4537" i="7"/>
  <c r="K4537" i="7" s="1"/>
  <c r="D4537" i="7"/>
  <c r="F4533" i="7"/>
  <c r="E4533" i="7"/>
  <c r="K4533" i="7" s="1"/>
  <c r="D4533" i="7"/>
  <c r="F4529" i="7"/>
  <c r="E4529" i="7"/>
  <c r="K4529" i="7" s="1"/>
  <c r="D4529" i="7"/>
  <c r="F4525" i="7"/>
  <c r="E4525" i="7"/>
  <c r="K4525" i="7" s="1"/>
  <c r="D4525" i="7"/>
  <c r="F4522" i="7"/>
  <c r="E4522" i="7"/>
  <c r="K4522" i="7" s="1"/>
  <c r="D4522" i="7"/>
  <c r="F4519" i="7"/>
  <c r="E4519" i="7"/>
  <c r="K4519" i="7" s="1"/>
  <c r="D4519" i="7"/>
  <c r="F4515" i="7"/>
  <c r="E4515" i="7"/>
  <c r="K4515" i="7" s="1"/>
  <c r="D4515" i="7"/>
  <c r="F4511" i="7"/>
  <c r="E4511" i="7"/>
  <c r="K4511" i="7" s="1"/>
  <c r="D4511" i="7"/>
  <c r="F4508" i="7"/>
  <c r="E4508" i="7"/>
  <c r="K4508" i="7" s="1"/>
  <c r="D4508" i="7"/>
  <c r="F477" i="7"/>
  <c r="E477" i="7"/>
  <c r="K477" i="7" s="1"/>
  <c r="D477" i="7"/>
  <c r="F4504" i="7"/>
  <c r="E4504" i="7"/>
  <c r="K4504" i="7" s="1"/>
  <c r="D4504" i="7"/>
  <c r="F1027" i="7"/>
  <c r="E1027" i="7"/>
  <c r="K1027" i="7" s="1"/>
  <c r="D1027" i="7"/>
  <c r="F4499" i="7"/>
  <c r="E4499" i="7"/>
  <c r="K4499" i="7" s="1"/>
  <c r="D4499" i="7"/>
  <c r="F4498" i="7"/>
  <c r="E4498" i="7"/>
  <c r="K4498" i="7" s="1"/>
  <c r="D4498" i="7"/>
  <c r="F4496" i="7"/>
  <c r="E4496" i="7"/>
  <c r="K4496" i="7" s="1"/>
  <c r="D4496" i="7"/>
  <c r="F4494" i="7"/>
  <c r="E4494" i="7"/>
  <c r="K4494" i="7" s="1"/>
  <c r="D4494" i="7"/>
  <c r="F4491" i="7"/>
  <c r="E4491" i="7"/>
  <c r="K4491" i="7" s="1"/>
  <c r="D4491" i="7"/>
  <c r="F473" i="7"/>
  <c r="E473" i="7"/>
  <c r="K473" i="7" s="1"/>
  <c r="D473" i="7"/>
  <c r="F4486" i="7"/>
  <c r="E4486" i="7"/>
  <c r="K4486" i="7" s="1"/>
  <c r="D4486" i="7"/>
  <c r="F4482" i="7"/>
  <c r="E4482" i="7"/>
  <c r="K4482" i="7" s="1"/>
  <c r="D4482" i="7"/>
  <c r="F4478" i="7"/>
  <c r="E4478" i="7"/>
  <c r="K4478" i="7" s="1"/>
  <c r="D4478" i="7"/>
  <c r="F1875" i="7"/>
  <c r="E1875" i="7"/>
  <c r="K1875" i="7" s="1"/>
  <c r="D1875" i="7"/>
  <c r="F4471" i="7"/>
  <c r="E4471" i="7"/>
  <c r="K4471" i="7" s="1"/>
  <c r="D4471" i="7"/>
  <c r="F4467" i="7"/>
  <c r="E4467" i="7"/>
  <c r="K4467" i="7" s="1"/>
  <c r="D4467" i="7"/>
  <c r="F1874" i="7"/>
  <c r="E1874" i="7"/>
  <c r="K1874" i="7" s="1"/>
  <c r="D1874" i="7"/>
  <c r="F4462" i="7"/>
  <c r="E4462" i="7"/>
  <c r="K4462" i="7" s="1"/>
  <c r="D4462" i="7"/>
  <c r="F1025" i="7"/>
  <c r="E1025" i="7"/>
  <c r="K1025" i="7" s="1"/>
  <c r="D1025" i="7"/>
  <c r="F4456" i="7"/>
  <c r="E4456" i="7"/>
  <c r="K4456" i="7" s="1"/>
  <c r="D4456" i="7"/>
  <c r="F471" i="7"/>
  <c r="E471" i="7"/>
  <c r="K471" i="7" s="1"/>
  <c r="D471" i="7"/>
  <c r="F1870" i="7"/>
  <c r="E1870" i="7"/>
  <c r="K1870" i="7" s="1"/>
  <c r="D1870" i="7"/>
  <c r="F1868" i="7"/>
  <c r="E1868" i="7"/>
  <c r="K1868" i="7" s="1"/>
  <c r="D1868" i="7"/>
  <c r="F4451" i="7"/>
  <c r="E4451" i="7"/>
  <c r="K4451" i="7" s="1"/>
  <c r="D4451" i="7"/>
  <c r="F4447" i="7"/>
  <c r="E4447" i="7"/>
  <c r="K4447" i="7" s="1"/>
  <c r="D4447" i="7"/>
  <c r="F469" i="7"/>
  <c r="E469" i="7"/>
  <c r="K469" i="7" s="1"/>
  <c r="D469" i="7"/>
  <c r="F4445" i="7"/>
  <c r="E4445" i="7"/>
  <c r="K4445" i="7" s="1"/>
  <c r="D4445" i="7"/>
  <c r="F1865" i="7"/>
  <c r="E1865" i="7"/>
  <c r="K1865" i="7" s="1"/>
  <c r="D1865" i="7"/>
  <c r="F4440" i="7"/>
  <c r="E4440" i="7"/>
  <c r="K4440" i="7" s="1"/>
  <c r="D4440" i="7"/>
  <c r="F1864" i="7"/>
  <c r="E1864" i="7"/>
  <c r="K1864" i="7" s="1"/>
  <c r="D1864" i="7"/>
  <c r="F1863" i="7"/>
  <c r="E1863" i="7"/>
  <c r="K1863" i="7" s="1"/>
  <c r="D1863" i="7"/>
  <c r="F4434" i="7"/>
  <c r="E4434" i="7"/>
  <c r="K4434" i="7" s="1"/>
  <c r="D4434" i="7"/>
  <c r="F4432" i="7"/>
  <c r="E4432" i="7"/>
  <c r="K4432" i="7" s="1"/>
  <c r="D4432" i="7"/>
  <c r="F465" i="7"/>
  <c r="E465" i="7"/>
  <c r="K465" i="7" s="1"/>
  <c r="D465" i="7"/>
  <c r="F4427" i="7"/>
  <c r="E4427" i="7"/>
  <c r="K4427" i="7" s="1"/>
  <c r="D4427" i="7"/>
  <c r="F1858" i="7"/>
  <c r="E1858" i="7"/>
  <c r="K1858" i="7" s="1"/>
  <c r="D1858" i="7"/>
  <c r="F463" i="7"/>
  <c r="E463" i="7"/>
  <c r="K463" i="7" s="1"/>
  <c r="D463" i="7"/>
  <c r="E1014" i="7"/>
  <c r="K1014" i="7" s="1"/>
  <c r="F1014" i="7"/>
  <c r="D1014" i="7"/>
  <c r="E4418" i="7"/>
  <c r="K4418" i="7" s="1"/>
  <c r="F4418" i="7"/>
  <c r="D4418" i="7"/>
  <c r="F4415" i="7"/>
  <c r="E4415" i="7"/>
  <c r="K4415" i="7" s="1"/>
  <c r="D4415" i="7"/>
  <c r="F4412" i="7"/>
  <c r="E4412" i="7"/>
  <c r="K4412" i="7" s="1"/>
  <c r="D4412" i="7"/>
  <c r="F4411" i="7"/>
  <c r="E4411" i="7"/>
  <c r="K4411" i="7" s="1"/>
  <c r="D4411" i="7"/>
  <c r="E4409" i="7"/>
  <c r="K4409" i="7" s="1"/>
  <c r="D4409" i="7"/>
  <c r="F4409" i="7"/>
  <c r="F4407" i="7"/>
  <c r="E4407" i="7"/>
  <c r="K4407" i="7" s="1"/>
  <c r="D4407" i="7"/>
  <c r="F4406" i="7"/>
  <c r="E4406" i="7"/>
  <c r="K4406" i="7" s="1"/>
  <c r="D4406" i="7"/>
  <c r="E4403" i="7"/>
  <c r="K4403" i="7" s="1"/>
  <c r="F4403" i="7"/>
  <c r="D4403" i="7"/>
  <c r="E4400" i="7"/>
  <c r="K4400" i="7" s="1"/>
  <c r="F4400" i="7"/>
  <c r="D4400" i="7"/>
  <c r="F1845" i="7"/>
  <c r="E1845" i="7"/>
  <c r="K1845" i="7" s="1"/>
  <c r="D1845" i="7"/>
  <c r="F1008" i="7"/>
  <c r="E1008" i="7"/>
  <c r="K1008" i="7" s="1"/>
  <c r="D1008" i="7"/>
  <c r="F1844" i="7"/>
  <c r="E1844" i="7"/>
  <c r="K1844" i="7" s="1"/>
  <c r="D1844" i="7"/>
  <c r="E1006" i="7"/>
  <c r="K1006" i="7" s="1"/>
  <c r="F1006" i="7"/>
  <c r="D1006" i="7"/>
  <c r="F1842" i="7"/>
  <c r="E1842" i="7"/>
  <c r="K1842" i="7" s="1"/>
  <c r="D1842" i="7"/>
  <c r="F4392" i="7"/>
  <c r="E4392" i="7"/>
  <c r="K4392" i="7" s="1"/>
  <c r="D4392" i="7"/>
  <c r="E4389" i="7"/>
  <c r="K4389" i="7" s="1"/>
  <c r="D4389" i="7"/>
  <c r="F4389" i="7"/>
  <c r="E4386" i="7"/>
  <c r="K4386" i="7" s="1"/>
  <c r="F4386" i="7"/>
  <c r="D4386" i="7"/>
  <c r="F4385" i="7"/>
  <c r="E4385" i="7"/>
  <c r="K4385" i="7" s="1"/>
  <c r="D4385" i="7"/>
  <c r="F4382" i="7"/>
  <c r="E4382" i="7"/>
  <c r="K4382" i="7" s="1"/>
  <c r="D4382" i="7"/>
  <c r="F4379" i="7"/>
  <c r="E4379" i="7"/>
  <c r="K4379" i="7" s="1"/>
  <c r="D4379" i="7"/>
  <c r="E1837" i="7"/>
  <c r="K1837" i="7" s="1"/>
  <c r="D1837" i="7"/>
  <c r="F1837" i="7"/>
  <c r="F4374" i="7"/>
  <c r="E4374" i="7"/>
  <c r="K4374" i="7" s="1"/>
  <c r="D4374" i="7"/>
  <c r="F999" i="7"/>
  <c r="E999" i="7"/>
  <c r="K999" i="7" s="1"/>
  <c r="D999" i="7"/>
  <c r="E4372" i="7"/>
  <c r="K4372" i="7" s="1"/>
  <c r="F4372" i="7"/>
  <c r="D4372" i="7"/>
  <c r="E1832" i="7"/>
  <c r="K1832" i="7" s="1"/>
  <c r="F1832" i="7"/>
  <c r="D1832" i="7"/>
  <c r="F4367" i="7"/>
  <c r="E4367" i="7"/>
  <c r="K4367" i="7" s="1"/>
  <c r="D4367" i="7"/>
  <c r="F997" i="7"/>
  <c r="E997" i="7"/>
  <c r="K997" i="7" s="1"/>
  <c r="D997" i="7"/>
  <c r="F4361" i="7"/>
  <c r="E4361" i="7"/>
  <c r="K4361" i="7" s="1"/>
  <c r="D4361" i="7"/>
  <c r="E4359" i="7"/>
  <c r="K4359" i="7" s="1"/>
  <c r="F4359" i="7"/>
  <c r="D4359" i="7"/>
  <c r="F1828" i="7"/>
  <c r="E1828" i="7"/>
  <c r="K1828" i="7" s="1"/>
  <c r="D1828" i="7"/>
  <c r="F995" i="7"/>
  <c r="E995" i="7"/>
  <c r="K995" i="7" s="1"/>
  <c r="D995" i="7"/>
  <c r="E1827" i="7"/>
  <c r="K1827" i="7" s="1"/>
  <c r="F1827" i="7"/>
  <c r="D1827" i="7"/>
  <c r="E4350" i="7"/>
  <c r="K4350" i="7" s="1"/>
  <c r="F4350" i="7"/>
  <c r="D4350" i="7"/>
  <c r="F4347" i="7"/>
  <c r="E4347" i="7"/>
  <c r="K4347" i="7" s="1"/>
  <c r="D4347" i="7"/>
  <c r="F4343" i="7"/>
  <c r="E4343" i="7"/>
  <c r="K4343" i="7" s="1"/>
  <c r="D4343" i="7"/>
  <c r="F1825" i="7"/>
  <c r="E1825" i="7"/>
  <c r="K1825" i="7" s="1"/>
  <c r="D1825" i="7"/>
  <c r="E4341" i="7"/>
  <c r="K4341" i="7" s="1"/>
  <c r="D4341" i="7"/>
  <c r="F4341" i="7"/>
  <c r="F4338" i="7"/>
  <c r="E4338" i="7"/>
  <c r="K4338" i="7" s="1"/>
  <c r="D4338" i="7"/>
  <c r="F4336" i="7"/>
  <c r="E4336" i="7"/>
  <c r="K4336" i="7" s="1"/>
  <c r="D4336" i="7"/>
  <c r="E451" i="7"/>
  <c r="K451" i="7" s="1"/>
  <c r="F451" i="7"/>
  <c r="D451" i="7"/>
  <c r="E4333" i="7"/>
  <c r="K4333" i="7" s="1"/>
  <c r="F4333" i="7"/>
  <c r="D4333" i="7"/>
  <c r="F4330" i="7"/>
  <c r="E4330" i="7"/>
  <c r="K4330" i="7" s="1"/>
  <c r="D4330" i="7"/>
  <c r="F4328" i="7"/>
  <c r="E4328" i="7"/>
  <c r="K4328" i="7" s="1"/>
  <c r="D4328" i="7"/>
  <c r="F1818" i="7"/>
  <c r="E1818" i="7"/>
  <c r="K1818" i="7" s="1"/>
  <c r="D1818" i="7"/>
  <c r="E4323" i="7"/>
  <c r="K4323" i="7" s="1"/>
  <c r="F4323" i="7"/>
  <c r="D4323" i="7"/>
  <c r="F4319" i="7"/>
  <c r="E4319" i="7"/>
  <c r="K4319" i="7" s="1"/>
  <c r="D4319" i="7"/>
  <c r="F4315" i="7"/>
  <c r="E4315" i="7"/>
  <c r="K4315" i="7" s="1"/>
  <c r="D4315" i="7"/>
  <c r="E4313" i="7"/>
  <c r="K4313" i="7" s="1"/>
  <c r="D4313" i="7"/>
  <c r="F4313" i="7"/>
  <c r="E449" i="7"/>
  <c r="K449" i="7" s="1"/>
  <c r="F449" i="7"/>
  <c r="D449" i="7"/>
  <c r="F986" i="7"/>
  <c r="E986" i="7"/>
  <c r="K986" i="7" s="1"/>
  <c r="D986" i="7"/>
  <c r="F4304" i="7"/>
  <c r="E4304" i="7"/>
  <c r="K4304" i="7" s="1"/>
  <c r="D4304" i="7"/>
  <c r="F1817" i="7"/>
  <c r="E1817" i="7"/>
  <c r="K1817" i="7" s="1"/>
  <c r="D1817" i="7"/>
  <c r="E4298" i="7"/>
  <c r="K4298" i="7" s="1"/>
  <c r="D4298" i="7"/>
  <c r="F4298" i="7"/>
  <c r="F4295" i="7"/>
  <c r="E4295" i="7"/>
  <c r="K4295" i="7" s="1"/>
  <c r="D4295" i="7"/>
  <c r="F4291" i="7"/>
  <c r="E4291" i="7"/>
  <c r="K4291" i="7" s="1"/>
  <c r="D4291" i="7"/>
  <c r="E4287" i="7"/>
  <c r="K4287" i="7" s="1"/>
  <c r="F4287" i="7"/>
  <c r="D4287" i="7"/>
  <c r="E165" i="7"/>
  <c r="K165" i="7" s="1"/>
  <c r="F165" i="7"/>
  <c r="D165" i="7"/>
  <c r="F4282" i="7"/>
  <c r="E4282" i="7"/>
  <c r="K4282" i="7" s="1"/>
  <c r="D4282" i="7"/>
  <c r="F4279" i="7"/>
  <c r="E4279" i="7"/>
  <c r="K4279" i="7" s="1"/>
  <c r="D4279" i="7"/>
  <c r="F447" i="7"/>
  <c r="E447" i="7"/>
  <c r="K447" i="7" s="1"/>
  <c r="D447" i="7"/>
  <c r="E4274" i="7"/>
  <c r="K4274" i="7" s="1"/>
  <c r="F4274" i="7"/>
  <c r="D4274" i="7"/>
  <c r="F985" i="7"/>
  <c r="E985" i="7"/>
  <c r="K985" i="7" s="1"/>
  <c r="D985" i="7"/>
  <c r="F4270" i="7"/>
  <c r="E4270" i="7"/>
  <c r="K4270" i="7" s="1"/>
  <c r="D4270" i="7"/>
  <c r="E984" i="7"/>
  <c r="K984" i="7" s="1"/>
  <c r="F984" i="7"/>
  <c r="D984" i="7"/>
  <c r="E4264" i="7"/>
  <c r="K4264" i="7" s="1"/>
  <c r="F4264" i="7"/>
  <c r="D4264" i="7"/>
  <c r="F4260" i="7"/>
  <c r="E4260" i="7"/>
  <c r="K4260" i="7" s="1"/>
  <c r="D4260" i="7"/>
  <c r="F4256" i="7"/>
  <c r="E4256" i="7"/>
  <c r="K4256" i="7" s="1"/>
  <c r="D4256" i="7"/>
  <c r="F4252" i="7"/>
  <c r="E4252" i="7"/>
  <c r="K4252" i="7" s="1"/>
  <c r="D4252" i="7"/>
  <c r="E4250" i="7"/>
  <c r="K4250" i="7" s="1"/>
  <c r="D4250" i="7"/>
  <c r="F4250" i="7"/>
  <c r="F4247" i="7"/>
  <c r="E4247" i="7"/>
  <c r="K4247" i="7" s="1"/>
  <c r="D4247" i="7"/>
  <c r="F4243" i="7"/>
  <c r="E4243" i="7"/>
  <c r="K4243" i="7" s="1"/>
  <c r="D4243" i="7"/>
  <c r="E981" i="7"/>
  <c r="K981" i="7" s="1"/>
  <c r="F981" i="7"/>
  <c r="D981" i="7"/>
  <c r="E4236" i="7"/>
  <c r="K4236" i="7" s="1"/>
  <c r="F4236" i="7"/>
  <c r="D4236" i="7"/>
  <c r="F4233" i="7"/>
  <c r="E4233" i="7"/>
  <c r="K4233" i="7" s="1"/>
  <c r="D4233" i="7"/>
  <c r="F4229" i="7"/>
  <c r="E4229" i="7"/>
  <c r="K4229" i="7" s="1"/>
  <c r="D4229" i="7"/>
  <c r="F4225" i="7"/>
  <c r="E4225" i="7"/>
  <c r="K4225" i="7" s="1"/>
  <c r="D4225" i="7"/>
  <c r="E4222" i="7"/>
  <c r="K4222" i="7" s="1"/>
  <c r="F4222" i="7"/>
  <c r="D4222" i="7"/>
  <c r="F4218" i="7"/>
  <c r="E4218" i="7"/>
  <c r="K4218" i="7" s="1"/>
  <c r="D4218" i="7"/>
  <c r="F4214" i="7"/>
  <c r="E4214" i="7"/>
  <c r="K4214" i="7" s="1"/>
  <c r="D4214" i="7"/>
  <c r="E1805" i="7"/>
  <c r="K1805" i="7" s="1"/>
  <c r="D1805" i="7"/>
  <c r="F1805" i="7"/>
  <c r="E164" i="7"/>
  <c r="K164" i="7" s="1"/>
  <c r="F164" i="7"/>
  <c r="D164" i="7"/>
  <c r="F4207" i="7"/>
  <c r="E4207" i="7"/>
  <c r="K4207" i="7" s="1"/>
  <c r="D4207" i="7"/>
  <c r="F4205" i="7"/>
  <c r="E4205" i="7"/>
  <c r="K4205" i="7" s="1"/>
  <c r="D4205" i="7"/>
  <c r="F1802" i="7"/>
  <c r="E1802" i="7"/>
  <c r="K1802" i="7" s="1"/>
  <c r="D1802" i="7"/>
  <c r="E4199" i="7"/>
  <c r="K4199" i="7" s="1"/>
  <c r="D4199" i="7"/>
  <c r="F4199" i="7"/>
  <c r="F979" i="7"/>
  <c r="E979" i="7"/>
  <c r="K979" i="7" s="1"/>
  <c r="D979" i="7"/>
  <c r="F978" i="7"/>
  <c r="E978" i="7"/>
  <c r="K978" i="7" s="1"/>
  <c r="D978" i="7"/>
  <c r="E444" i="7"/>
  <c r="K444" i="7" s="1"/>
  <c r="F444" i="7"/>
  <c r="D444" i="7"/>
  <c r="E977" i="7"/>
  <c r="K977" i="7" s="1"/>
  <c r="F977" i="7"/>
  <c r="D977" i="7"/>
  <c r="F1796" i="7"/>
  <c r="E1796" i="7"/>
  <c r="K1796" i="7" s="1"/>
  <c r="D1796" i="7"/>
  <c r="F1794" i="7"/>
  <c r="E1794" i="7"/>
  <c r="K1794" i="7" s="1"/>
  <c r="D1794" i="7"/>
  <c r="F1792" i="7"/>
  <c r="E1792" i="7"/>
  <c r="K1792" i="7" s="1"/>
  <c r="D1792" i="7"/>
  <c r="E4185" i="7"/>
  <c r="K4185" i="7" s="1"/>
  <c r="F4185" i="7"/>
  <c r="D4185" i="7"/>
  <c r="F1790" i="7"/>
  <c r="E1790" i="7"/>
  <c r="K1790" i="7" s="1"/>
  <c r="D1790" i="7"/>
  <c r="F4180" i="7"/>
  <c r="E4180" i="7"/>
  <c r="K4180" i="7" s="1"/>
  <c r="D4180" i="7"/>
  <c r="E163" i="7"/>
  <c r="K163" i="7" s="1"/>
  <c r="F163" i="7"/>
  <c r="D163" i="7"/>
  <c r="E4174" i="7"/>
  <c r="K4174" i="7" s="1"/>
  <c r="F4174" i="7"/>
  <c r="D4174" i="7"/>
  <c r="F4171" i="7"/>
  <c r="E4171" i="7"/>
  <c r="K4171" i="7" s="1"/>
  <c r="D4171" i="7"/>
  <c r="F4170" i="7"/>
  <c r="E4170" i="7"/>
  <c r="K4170" i="7" s="1"/>
  <c r="D4170" i="7"/>
  <c r="F4168" i="7"/>
  <c r="E4168" i="7"/>
  <c r="K4168" i="7" s="1"/>
  <c r="D4168" i="7"/>
  <c r="E1786" i="7"/>
  <c r="K1786" i="7" s="1"/>
  <c r="D1786" i="7"/>
  <c r="F1786" i="7"/>
  <c r="F4165" i="7"/>
  <c r="E4165" i="7"/>
  <c r="K4165" i="7" s="1"/>
  <c r="D4165" i="7"/>
  <c r="F4163" i="7"/>
  <c r="E4163" i="7"/>
  <c r="K4163" i="7" s="1"/>
  <c r="D4163" i="7"/>
  <c r="E970" i="7"/>
  <c r="K970" i="7" s="1"/>
  <c r="F970" i="7"/>
  <c r="D970" i="7"/>
  <c r="E439" i="7"/>
  <c r="K439" i="7" s="1"/>
  <c r="F439" i="7"/>
  <c r="D439" i="7"/>
  <c r="F21" i="7"/>
  <c r="E21" i="7"/>
  <c r="K21" i="7" s="1"/>
  <c r="D21" i="7"/>
  <c r="F4156" i="7"/>
  <c r="E4156" i="7"/>
  <c r="K4156" i="7" s="1"/>
  <c r="D4156" i="7"/>
  <c r="F4154" i="7"/>
  <c r="E4154" i="7"/>
  <c r="K4154" i="7" s="1"/>
  <c r="D4154" i="7"/>
  <c r="E4151" i="7"/>
  <c r="K4151" i="7" s="1"/>
  <c r="F4151" i="7"/>
  <c r="D4151" i="7"/>
  <c r="F4148" i="7"/>
  <c r="E4148" i="7"/>
  <c r="K4148" i="7" s="1"/>
  <c r="D4148" i="7"/>
  <c r="F1780" i="7"/>
  <c r="E1780" i="7"/>
  <c r="K1780" i="7" s="1"/>
  <c r="D1780" i="7"/>
  <c r="E4143" i="7"/>
  <c r="K4143" i="7" s="1"/>
  <c r="D4143" i="7"/>
  <c r="F4143" i="7"/>
  <c r="E4139" i="7"/>
  <c r="K4139" i="7" s="1"/>
  <c r="F4139" i="7"/>
  <c r="D4139" i="7"/>
  <c r="F962" i="7"/>
  <c r="E962" i="7"/>
  <c r="K962" i="7" s="1"/>
  <c r="D962" i="7"/>
  <c r="F1776" i="7"/>
  <c r="E1776" i="7"/>
  <c r="K1776" i="7" s="1"/>
  <c r="D1776" i="7"/>
  <c r="F1774" i="7"/>
  <c r="E1774" i="7"/>
  <c r="K1774" i="7" s="1"/>
  <c r="D1774" i="7"/>
  <c r="E4133" i="7"/>
  <c r="K4133" i="7" s="1"/>
  <c r="D4133" i="7"/>
  <c r="F4133" i="7"/>
  <c r="F4130" i="7"/>
  <c r="E4130" i="7"/>
  <c r="K4130" i="7" s="1"/>
  <c r="D4130" i="7"/>
  <c r="F4126" i="7"/>
  <c r="E4126" i="7"/>
  <c r="K4126" i="7" s="1"/>
  <c r="D4126" i="7"/>
  <c r="E4123" i="7"/>
  <c r="K4123" i="7" s="1"/>
  <c r="F4123" i="7"/>
  <c r="D4123" i="7"/>
  <c r="E4121" i="7"/>
  <c r="K4121" i="7" s="1"/>
  <c r="F4121" i="7"/>
  <c r="D4121" i="7"/>
  <c r="F1770" i="7"/>
  <c r="E1770" i="7"/>
  <c r="K1770" i="7" s="1"/>
  <c r="D1770" i="7"/>
  <c r="F1768" i="7"/>
  <c r="E1768" i="7"/>
  <c r="K1768" i="7" s="1"/>
  <c r="D1768" i="7"/>
  <c r="F958" i="7"/>
  <c r="E958" i="7"/>
  <c r="K958" i="7" s="1"/>
  <c r="D958" i="7"/>
  <c r="E433" i="7"/>
  <c r="K433" i="7" s="1"/>
  <c r="F433" i="7"/>
  <c r="D433" i="7"/>
  <c r="F157" i="7"/>
  <c r="E157" i="7"/>
  <c r="K157" i="7" s="1"/>
  <c r="D157" i="7"/>
  <c r="F4112" i="7"/>
  <c r="E4112" i="7"/>
  <c r="K4112" i="7" s="1"/>
  <c r="D4112" i="7"/>
  <c r="E4109" i="7"/>
  <c r="K4109" i="7" s="1"/>
  <c r="F4109" i="7"/>
  <c r="D4109" i="7"/>
  <c r="E430" i="7"/>
  <c r="K430" i="7" s="1"/>
  <c r="F430" i="7"/>
  <c r="D430" i="7"/>
  <c r="F4106" i="7"/>
  <c r="E4106" i="7"/>
  <c r="K4106" i="7" s="1"/>
  <c r="D4106" i="7"/>
  <c r="F4104" i="7"/>
  <c r="E4104" i="7"/>
  <c r="K4104" i="7" s="1"/>
  <c r="D4104" i="7"/>
  <c r="F4100" i="7"/>
  <c r="E4100" i="7"/>
  <c r="K4100" i="7" s="1"/>
  <c r="D4100" i="7"/>
  <c r="E953" i="7"/>
  <c r="K953" i="7" s="1"/>
  <c r="D953" i="7"/>
  <c r="F953" i="7"/>
  <c r="F4094" i="7"/>
  <c r="E4094" i="7"/>
  <c r="K4094" i="7" s="1"/>
  <c r="D4094" i="7"/>
  <c r="F952" i="7"/>
  <c r="E952" i="7"/>
  <c r="K952" i="7" s="1"/>
  <c r="D952" i="7"/>
  <c r="E951" i="7"/>
  <c r="K951" i="7" s="1"/>
  <c r="F951" i="7"/>
  <c r="D951" i="7"/>
  <c r="E950" i="7"/>
  <c r="K950" i="7" s="1"/>
  <c r="F950" i="7"/>
  <c r="D950" i="7"/>
  <c r="F4085" i="7"/>
  <c r="E4085" i="7"/>
  <c r="K4085" i="7" s="1"/>
  <c r="D4085" i="7"/>
  <c r="F4083" i="7"/>
  <c r="E4083" i="7"/>
  <c r="K4083" i="7" s="1"/>
  <c r="D4083" i="7"/>
  <c r="F4080" i="7"/>
  <c r="E4080" i="7"/>
  <c r="K4080" i="7" s="1"/>
  <c r="D4080" i="7"/>
  <c r="E946" i="7"/>
  <c r="K946" i="7" s="1"/>
  <c r="F946" i="7"/>
  <c r="D946" i="7"/>
  <c r="F4077" i="7"/>
  <c r="E4077" i="7"/>
  <c r="K4077" i="7" s="1"/>
  <c r="D4077" i="7"/>
  <c r="F427" i="7"/>
  <c r="E427" i="7"/>
  <c r="K427" i="7" s="1"/>
  <c r="D427" i="7"/>
  <c r="E943" i="7"/>
  <c r="K943" i="7" s="1"/>
  <c r="D943" i="7"/>
  <c r="F943" i="7"/>
  <c r="E4073" i="7"/>
  <c r="K4073" i="7" s="1"/>
  <c r="F4073" i="7"/>
  <c r="D4073" i="7"/>
  <c r="F4070" i="7"/>
  <c r="E4070" i="7"/>
  <c r="K4070" i="7" s="1"/>
  <c r="D4070" i="7"/>
  <c r="F941" i="7"/>
  <c r="E941" i="7"/>
  <c r="K941" i="7" s="1"/>
  <c r="D941" i="7"/>
  <c r="F20" i="7"/>
  <c r="E20" i="7"/>
  <c r="K20" i="7" s="1"/>
  <c r="D20" i="7"/>
  <c r="E4064" i="7"/>
  <c r="K4064" i="7" s="1"/>
  <c r="D4064" i="7"/>
  <c r="F4064" i="7"/>
  <c r="F4062" i="7"/>
  <c r="E4062" i="7"/>
  <c r="K4062" i="7" s="1"/>
  <c r="D4062" i="7"/>
  <c r="F4059" i="7"/>
  <c r="E4059" i="7"/>
  <c r="K4059" i="7" s="1"/>
  <c r="D4059" i="7"/>
  <c r="E4055" i="7"/>
  <c r="K4055" i="7" s="1"/>
  <c r="F4055" i="7"/>
  <c r="D4055" i="7"/>
  <c r="E4052" i="7"/>
  <c r="K4052" i="7" s="1"/>
  <c r="F4052" i="7"/>
  <c r="D4052" i="7"/>
  <c r="F4048" i="7"/>
  <c r="E4048" i="7"/>
  <c r="K4048" i="7" s="1"/>
  <c r="D4048" i="7"/>
  <c r="F4045" i="7"/>
  <c r="E4045" i="7"/>
  <c r="K4045" i="7" s="1"/>
  <c r="D4045" i="7"/>
  <c r="F4041" i="7"/>
  <c r="E4041" i="7"/>
  <c r="K4041" i="7" s="1"/>
  <c r="D4041" i="7"/>
  <c r="E4038" i="7"/>
  <c r="K4038" i="7" s="1"/>
  <c r="F4038" i="7"/>
  <c r="D4038" i="7"/>
  <c r="F937" i="7"/>
  <c r="E937" i="7"/>
  <c r="K937" i="7" s="1"/>
  <c r="D937" i="7"/>
  <c r="F4031" i="7"/>
  <c r="E4031" i="7"/>
  <c r="K4031" i="7" s="1"/>
  <c r="D4031" i="7"/>
  <c r="E4027" i="7"/>
  <c r="K4027" i="7" s="1"/>
  <c r="F4027" i="7"/>
  <c r="D4027" i="7"/>
  <c r="E4023" i="7"/>
  <c r="K4023" i="7" s="1"/>
  <c r="F4023" i="7"/>
  <c r="D4023" i="7"/>
  <c r="F4019" i="7"/>
  <c r="E4019" i="7"/>
  <c r="K4019" i="7" s="1"/>
  <c r="D4019" i="7"/>
  <c r="F4015" i="7"/>
  <c r="E4015" i="7"/>
  <c r="K4015" i="7" s="1"/>
  <c r="D4015" i="7"/>
  <c r="F4012" i="7"/>
  <c r="E4012" i="7"/>
  <c r="K4012" i="7" s="1"/>
  <c r="D4012" i="7"/>
  <c r="E1750" i="7"/>
  <c r="K1750" i="7" s="1"/>
  <c r="D1750" i="7"/>
  <c r="F1750" i="7"/>
  <c r="F4007" i="7"/>
  <c r="E4007" i="7"/>
  <c r="K4007" i="7" s="1"/>
  <c r="D4007" i="7"/>
  <c r="F4003" i="7"/>
  <c r="E4003" i="7"/>
  <c r="K4003" i="7" s="1"/>
  <c r="D4003" i="7"/>
  <c r="E4000" i="7"/>
  <c r="K4000" i="7" s="1"/>
  <c r="F4000" i="7"/>
  <c r="D4000" i="7"/>
  <c r="E3996" i="7"/>
  <c r="K3996" i="7" s="1"/>
  <c r="F3996" i="7"/>
  <c r="D3996" i="7"/>
  <c r="F3993" i="7"/>
  <c r="E3993" i="7"/>
  <c r="K3993" i="7" s="1"/>
  <c r="D3993" i="7"/>
  <c r="F3989" i="7"/>
  <c r="E3989" i="7"/>
  <c r="K3989" i="7" s="1"/>
  <c r="D3989" i="7"/>
  <c r="F1748" i="7"/>
  <c r="E1748" i="7"/>
  <c r="K1748" i="7" s="1"/>
  <c r="D1748" i="7"/>
  <c r="E3983" i="7"/>
  <c r="K3983" i="7" s="1"/>
  <c r="F3983" i="7"/>
  <c r="D3983" i="7"/>
  <c r="F934" i="7"/>
  <c r="E934" i="7"/>
  <c r="K934" i="7" s="1"/>
  <c r="D934" i="7"/>
  <c r="F3977" i="7"/>
  <c r="E3977" i="7"/>
  <c r="K3977" i="7" s="1"/>
  <c r="D3977" i="7"/>
  <c r="E3973" i="7"/>
  <c r="K3973" i="7" s="1"/>
  <c r="D3973" i="7"/>
  <c r="F3973" i="7"/>
  <c r="E3969" i="7"/>
  <c r="K3969" i="7" s="1"/>
  <c r="F3969" i="7"/>
  <c r="D3969" i="7"/>
  <c r="F1744" i="7"/>
  <c r="E1744" i="7"/>
  <c r="K1744" i="7" s="1"/>
  <c r="D1744" i="7"/>
  <c r="F3964" i="7"/>
  <c r="E3964" i="7"/>
  <c r="K3964" i="7" s="1"/>
  <c r="D3964" i="7"/>
  <c r="F3961" i="7"/>
  <c r="E3961" i="7"/>
  <c r="K3961" i="7" s="1"/>
  <c r="D3961" i="7"/>
  <c r="E3957" i="7"/>
  <c r="K3957" i="7" s="1"/>
  <c r="D3957" i="7"/>
  <c r="F3957" i="7"/>
  <c r="F3953" i="7"/>
  <c r="E3953" i="7"/>
  <c r="K3953" i="7" s="1"/>
  <c r="D3953" i="7"/>
  <c r="F3951" i="7"/>
  <c r="E3951" i="7"/>
  <c r="K3951" i="7" s="1"/>
  <c r="D3951" i="7"/>
  <c r="E931" i="7"/>
  <c r="K931" i="7" s="1"/>
  <c r="F931" i="7"/>
  <c r="D931" i="7"/>
  <c r="E3946" i="7"/>
  <c r="K3946" i="7" s="1"/>
  <c r="F3946" i="7"/>
  <c r="D3946" i="7"/>
  <c r="F3942" i="7"/>
  <c r="E3942" i="7"/>
  <c r="K3942" i="7" s="1"/>
  <c r="D3942" i="7"/>
  <c r="F1739" i="7"/>
  <c r="E1739" i="7"/>
  <c r="K1739" i="7" s="1"/>
  <c r="D1739" i="7"/>
  <c r="F928" i="7"/>
  <c r="E928" i="7"/>
  <c r="K928" i="7" s="1"/>
  <c r="D928" i="7"/>
  <c r="E1735" i="7"/>
  <c r="K1735" i="7" s="1"/>
  <c r="F1735" i="7"/>
  <c r="D1735" i="7"/>
  <c r="F3936" i="7"/>
  <c r="E3936" i="7"/>
  <c r="K3936" i="7" s="1"/>
  <c r="D3936" i="7"/>
  <c r="F3932" i="7"/>
  <c r="E3932" i="7"/>
  <c r="K3932" i="7" s="1"/>
  <c r="D3932" i="7"/>
  <c r="E3928" i="7"/>
  <c r="K3928" i="7" s="1"/>
  <c r="F3928" i="7"/>
  <c r="D3928" i="7"/>
  <c r="E3924" i="7"/>
  <c r="K3924" i="7" s="1"/>
  <c r="F3924" i="7"/>
  <c r="D3924" i="7"/>
  <c r="F3920" i="7"/>
  <c r="E3920" i="7"/>
  <c r="K3920" i="7" s="1"/>
  <c r="D3920" i="7"/>
  <c r="F3916" i="7"/>
  <c r="E3916" i="7"/>
  <c r="K3916" i="7" s="1"/>
  <c r="D3916" i="7"/>
  <c r="F927" i="7"/>
  <c r="E927" i="7"/>
  <c r="K927" i="7" s="1"/>
  <c r="D927" i="7"/>
  <c r="E3910" i="7"/>
  <c r="K3910" i="7" s="1"/>
  <c r="D3910" i="7"/>
  <c r="F3910" i="7"/>
  <c r="F1734" i="7"/>
  <c r="E1734" i="7"/>
  <c r="K1734" i="7" s="1"/>
  <c r="D1734" i="7"/>
  <c r="F3906" i="7"/>
  <c r="E3906" i="7"/>
  <c r="K3906" i="7" s="1"/>
  <c r="D3906" i="7"/>
  <c r="E3902" i="7"/>
  <c r="K3902" i="7" s="1"/>
  <c r="F3902" i="7"/>
  <c r="D3902" i="7"/>
  <c r="E3901" i="7"/>
  <c r="K3901" i="7" s="1"/>
  <c r="F3901" i="7"/>
  <c r="D3901" i="7"/>
  <c r="F1733" i="7"/>
  <c r="E1733" i="7"/>
  <c r="K1733" i="7" s="1"/>
  <c r="D1733" i="7"/>
  <c r="F3896" i="7"/>
  <c r="E3896" i="7"/>
  <c r="K3896" i="7" s="1"/>
  <c r="D3896" i="7"/>
  <c r="E920" i="7"/>
  <c r="F920" i="7"/>
  <c r="D920" i="7"/>
  <c r="F919" i="7"/>
  <c r="E919" i="7"/>
  <c r="K919" i="7" s="1"/>
  <c r="D919" i="7"/>
  <c r="F3889" i="7"/>
  <c r="E3889" i="7"/>
  <c r="K3889" i="7" s="1"/>
  <c r="D3889" i="7"/>
  <c r="F1730" i="7"/>
  <c r="E1730" i="7"/>
  <c r="K1730" i="7" s="1"/>
  <c r="D1730" i="7"/>
  <c r="F3885" i="7"/>
  <c r="E3885" i="7"/>
  <c r="K3885" i="7" s="1"/>
  <c r="D3885" i="7"/>
  <c r="E1727" i="7"/>
  <c r="K1727" i="7" s="1"/>
  <c r="F1727" i="7"/>
  <c r="D1727" i="7"/>
  <c r="F3881" i="7"/>
  <c r="E3881" i="7"/>
  <c r="K3881" i="7" s="1"/>
  <c r="D3881" i="7"/>
  <c r="F3878" i="7"/>
  <c r="E3878" i="7"/>
  <c r="K3878" i="7" s="1"/>
  <c r="D3878" i="7"/>
  <c r="E1724" i="7"/>
  <c r="K1724" i="7" s="1"/>
  <c r="D1724" i="7"/>
  <c r="F1724" i="7"/>
  <c r="F151" i="7"/>
  <c r="E151" i="7"/>
  <c r="K151" i="7" s="1"/>
  <c r="D151" i="7"/>
  <c r="F3872" i="7"/>
  <c r="E3872" i="7"/>
  <c r="K3872" i="7" s="1"/>
  <c r="D3872" i="7"/>
  <c r="F3870" i="7"/>
  <c r="E3870" i="7"/>
  <c r="K3870" i="7" s="1"/>
  <c r="D3870" i="7"/>
  <c r="F3867" i="7"/>
  <c r="E3867" i="7"/>
  <c r="K3867" i="7" s="1"/>
  <c r="D3867" i="7"/>
  <c r="E3866" i="7"/>
  <c r="K3866" i="7" s="1"/>
  <c r="F3866" i="7"/>
  <c r="D3866" i="7"/>
  <c r="F1718" i="7"/>
  <c r="E1718" i="7"/>
  <c r="K1718" i="7" s="1"/>
  <c r="D1718" i="7"/>
  <c r="F3861" i="7"/>
  <c r="E3861" i="7"/>
  <c r="K3861" i="7" s="1"/>
  <c r="D3861" i="7"/>
  <c r="F1717" i="7"/>
  <c r="E1717" i="7"/>
  <c r="K1717" i="7" s="1"/>
  <c r="D1717" i="7"/>
  <c r="F1715" i="7"/>
  <c r="E1715" i="7"/>
  <c r="K1715" i="7" s="1"/>
  <c r="D1715" i="7"/>
  <c r="F3853" i="7"/>
  <c r="E3853" i="7"/>
  <c r="K3853" i="7" s="1"/>
  <c r="D3853" i="7"/>
  <c r="F1714" i="7"/>
  <c r="E1714" i="7"/>
  <c r="K1714" i="7" s="1"/>
  <c r="D1714" i="7"/>
  <c r="F1712" i="7"/>
  <c r="E1712" i="7"/>
  <c r="K1712" i="7" s="1"/>
  <c r="D1712" i="7"/>
  <c r="E412" i="7"/>
  <c r="K412" i="7" s="1"/>
  <c r="F412" i="7"/>
  <c r="D412" i="7"/>
  <c r="F911" i="7"/>
  <c r="E911" i="7"/>
  <c r="K911" i="7" s="1"/>
  <c r="D911" i="7"/>
  <c r="F910" i="7"/>
  <c r="E910" i="7"/>
  <c r="K910" i="7" s="1"/>
  <c r="D910" i="7"/>
  <c r="E149" i="7"/>
  <c r="K149" i="7" s="1"/>
  <c r="F149" i="7"/>
  <c r="D149" i="7"/>
  <c r="F909" i="7"/>
  <c r="E909" i="7"/>
  <c r="K909" i="7" s="1"/>
  <c r="D909" i="7"/>
  <c r="F3840" i="7"/>
  <c r="E3840" i="7"/>
  <c r="K3840" i="7" s="1"/>
  <c r="D3840" i="7"/>
  <c r="F3836" i="7"/>
  <c r="E3836" i="7"/>
  <c r="K3836" i="7" s="1"/>
  <c r="D3836" i="7"/>
  <c r="F1707" i="7"/>
  <c r="E1707" i="7"/>
  <c r="K1707" i="7" s="1"/>
  <c r="D1707" i="7"/>
  <c r="E3830" i="7"/>
  <c r="K3830" i="7" s="1"/>
  <c r="D3830" i="7"/>
  <c r="F3830" i="7"/>
  <c r="F411" i="7"/>
  <c r="E411" i="7"/>
  <c r="K411" i="7" s="1"/>
  <c r="D411" i="7"/>
  <c r="F3826" i="7"/>
  <c r="E3826" i="7"/>
  <c r="K3826" i="7" s="1"/>
  <c r="D3826" i="7"/>
  <c r="F3823" i="7"/>
  <c r="E3823" i="7"/>
  <c r="K3823" i="7" s="1"/>
  <c r="D3823" i="7"/>
  <c r="F1703" i="7"/>
  <c r="E1703" i="7"/>
  <c r="K1703" i="7" s="1"/>
  <c r="D1703" i="7"/>
  <c r="F902" i="7"/>
  <c r="E902" i="7"/>
  <c r="K902" i="7" s="1"/>
  <c r="D902" i="7"/>
  <c r="F3817" i="7"/>
  <c r="E3817" i="7"/>
  <c r="K3817" i="7" s="1"/>
  <c r="D3817" i="7"/>
  <c r="F3813" i="7"/>
  <c r="E3813" i="7"/>
  <c r="K3813" i="7" s="1"/>
  <c r="D3813" i="7"/>
  <c r="E3809" i="7"/>
  <c r="K3809" i="7" s="1"/>
  <c r="F3809" i="7"/>
  <c r="D3809" i="7"/>
  <c r="F3806" i="7"/>
  <c r="E3806" i="7"/>
  <c r="K3806" i="7" s="1"/>
  <c r="D3806" i="7"/>
  <c r="F1700" i="7"/>
  <c r="E1700" i="7"/>
  <c r="K1700" i="7" s="1"/>
  <c r="D1700" i="7"/>
  <c r="E3799" i="7"/>
  <c r="K3799" i="7" s="1"/>
  <c r="F3799" i="7"/>
  <c r="D3799" i="7"/>
  <c r="F3795" i="7"/>
  <c r="E3795" i="7"/>
  <c r="K3795" i="7" s="1"/>
  <c r="D3795" i="7"/>
  <c r="F3792" i="7"/>
  <c r="E3792" i="7"/>
  <c r="K3792" i="7" s="1"/>
  <c r="D3792" i="7"/>
  <c r="F901" i="7"/>
  <c r="E901" i="7"/>
  <c r="K901" i="7" s="1"/>
  <c r="D901" i="7"/>
  <c r="F3786" i="7"/>
  <c r="E3786" i="7"/>
  <c r="K3786" i="7" s="1"/>
  <c r="D3786" i="7"/>
  <c r="E3785" i="7"/>
  <c r="K3785" i="7" s="1"/>
  <c r="F3785" i="7"/>
  <c r="D3785" i="7"/>
  <c r="F1697" i="7"/>
  <c r="E1697" i="7"/>
  <c r="K1697" i="7" s="1"/>
  <c r="D1697" i="7"/>
  <c r="F3780" i="7"/>
  <c r="E3780" i="7"/>
  <c r="K3780" i="7" s="1"/>
  <c r="D3780" i="7"/>
  <c r="F3778" i="7"/>
  <c r="E3778" i="7"/>
  <c r="K3778" i="7" s="1"/>
  <c r="D3778" i="7"/>
  <c r="F1692" i="7"/>
  <c r="E1692" i="7"/>
  <c r="K1692" i="7" s="1"/>
  <c r="D1692" i="7"/>
  <c r="F3772" i="7"/>
  <c r="E3772" i="7"/>
  <c r="K3772" i="7" s="1"/>
  <c r="D3772" i="7"/>
  <c r="F3769" i="7"/>
  <c r="E3769" i="7"/>
  <c r="K3769" i="7" s="1"/>
  <c r="D3769" i="7"/>
  <c r="F3765" i="7"/>
  <c r="E3765" i="7"/>
  <c r="K3765" i="7" s="1"/>
  <c r="D3765" i="7"/>
  <c r="E3763" i="7"/>
  <c r="K3763" i="7" s="1"/>
  <c r="F3763" i="7"/>
  <c r="D3763" i="7"/>
  <c r="F3761" i="7"/>
  <c r="E3761" i="7"/>
  <c r="K3761" i="7" s="1"/>
  <c r="D3761" i="7"/>
  <c r="F1688" i="7"/>
  <c r="E1688" i="7"/>
  <c r="K1688" i="7" s="1"/>
  <c r="D1688" i="7"/>
  <c r="E1687" i="7"/>
  <c r="K1687" i="7" s="1"/>
  <c r="F1687" i="7"/>
  <c r="D1687" i="7"/>
  <c r="F1686" i="7"/>
  <c r="E1686" i="7"/>
  <c r="K1686" i="7" s="1"/>
  <c r="D1686" i="7"/>
  <c r="F895" i="7"/>
  <c r="E895" i="7"/>
  <c r="K895" i="7" s="1"/>
  <c r="D895" i="7"/>
  <c r="F407" i="7"/>
  <c r="E407" i="7"/>
  <c r="K407" i="7" s="1"/>
  <c r="D407" i="7"/>
  <c r="F1683" i="7"/>
  <c r="E1683" i="7"/>
  <c r="K1683" i="7" s="1"/>
  <c r="D1683" i="7"/>
  <c r="E145" i="7"/>
  <c r="K145" i="7" s="1"/>
  <c r="D145" i="7"/>
  <c r="F145" i="7"/>
  <c r="F3747" i="7"/>
  <c r="E3747" i="7"/>
  <c r="K3747" i="7" s="1"/>
  <c r="D3747" i="7"/>
  <c r="F893" i="7"/>
  <c r="E893" i="7"/>
  <c r="K893" i="7" s="1"/>
  <c r="D893" i="7"/>
  <c r="F3742" i="7"/>
  <c r="E3742" i="7"/>
  <c r="K3742" i="7" s="1"/>
  <c r="D3742" i="7"/>
  <c r="F3740" i="7"/>
  <c r="E3740" i="7"/>
  <c r="K3740" i="7" s="1"/>
  <c r="D3740" i="7"/>
  <c r="F3739" i="7"/>
  <c r="E3739" i="7"/>
  <c r="K3739" i="7" s="1"/>
  <c r="D3739" i="7"/>
  <c r="F1674" i="7"/>
  <c r="E1674" i="7"/>
  <c r="K1674" i="7" s="1"/>
  <c r="D1674" i="7"/>
  <c r="F1671" i="7"/>
  <c r="E1671" i="7"/>
  <c r="K1671" i="7" s="1"/>
  <c r="D1671" i="7"/>
  <c r="E3735" i="7"/>
  <c r="K3735" i="7" s="1"/>
  <c r="F3735" i="7"/>
  <c r="D3735" i="7"/>
  <c r="F3734" i="7"/>
  <c r="E3734" i="7"/>
  <c r="K3734" i="7" s="1"/>
  <c r="D3734" i="7"/>
  <c r="F3731" i="7"/>
  <c r="E3731" i="7"/>
  <c r="K3731" i="7" s="1"/>
  <c r="D3731" i="7"/>
  <c r="E3727" i="7"/>
  <c r="K3727" i="7" s="1"/>
  <c r="D3727" i="7"/>
  <c r="F3727" i="7"/>
  <c r="F3725" i="7"/>
  <c r="E3725" i="7"/>
  <c r="K3725" i="7" s="1"/>
  <c r="D3725" i="7"/>
  <c r="F1667" i="7"/>
  <c r="E1667" i="7"/>
  <c r="K1667" i="7" s="1"/>
  <c r="D1667" i="7"/>
  <c r="F401" i="7"/>
  <c r="E401" i="7"/>
  <c r="K401" i="7" s="1"/>
  <c r="D401" i="7"/>
  <c r="F3720" i="7"/>
  <c r="E3720" i="7"/>
  <c r="K3720" i="7" s="1"/>
  <c r="D3720" i="7"/>
  <c r="E3717" i="7"/>
  <c r="K3717" i="7" s="1"/>
  <c r="F3717" i="7"/>
  <c r="D3717" i="7"/>
  <c r="F1665" i="7"/>
  <c r="E1665" i="7"/>
  <c r="K1665" i="7" s="1"/>
  <c r="D1665" i="7"/>
  <c r="F398" i="7"/>
  <c r="E398" i="7"/>
  <c r="K398" i="7" s="1"/>
  <c r="D398" i="7"/>
  <c r="F3715" i="7"/>
  <c r="E3715" i="7"/>
  <c r="K3715" i="7" s="1"/>
  <c r="D3715" i="7"/>
  <c r="F3712" i="7"/>
  <c r="E3712" i="7"/>
  <c r="K3712" i="7" s="1"/>
  <c r="D3712" i="7"/>
  <c r="F1659" i="7"/>
  <c r="E1659" i="7"/>
  <c r="K1659" i="7" s="1"/>
  <c r="D1659" i="7"/>
  <c r="F1657" i="7"/>
  <c r="E1657" i="7"/>
  <c r="K1657" i="7" s="1"/>
  <c r="D1657" i="7"/>
  <c r="F3707" i="7"/>
  <c r="E3707" i="7"/>
  <c r="K3707" i="7" s="1"/>
  <c r="D3707" i="7"/>
  <c r="E3705" i="7"/>
  <c r="K3705" i="7" s="1"/>
  <c r="F3705" i="7"/>
  <c r="D3705" i="7"/>
  <c r="F882" i="7"/>
  <c r="E882" i="7"/>
  <c r="K882" i="7" s="1"/>
  <c r="D882" i="7"/>
  <c r="F881" i="7"/>
  <c r="E881" i="7"/>
  <c r="K881" i="7" s="1"/>
  <c r="D881" i="7"/>
  <c r="E1653" i="7"/>
  <c r="K1653" i="7" s="1"/>
  <c r="F1653" i="7"/>
  <c r="D1653" i="7"/>
  <c r="F877" i="7"/>
  <c r="E877" i="7"/>
  <c r="D877" i="7"/>
  <c r="F876" i="7"/>
  <c r="E876" i="7"/>
  <c r="K876" i="7" s="1"/>
  <c r="D876" i="7"/>
  <c r="F391" i="7"/>
  <c r="E391" i="7"/>
  <c r="K391" i="7" s="1"/>
  <c r="D391" i="7"/>
  <c r="F1650" i="7"/>
  <c r="E1650" i="7"/>
  <c r="K1650" i="7" s="1"/>
  <c r="D1650" i="7"/>
  <c r="E874" i="7"/>
  <c r="K874" i="7" s="1"/>
  <c r="D874" i="7"/>
  <c r="F874" i="7"/>
  <c r="F1647" i="7"/>
  <c r="E1647" i="7"/>
  <c r="K1647" i="7" s="1"/>
  <c r="D1647" i="7"/>
  <c r="F3692" i="7"/>
  <c r="E3692" i="7"/>
  <c r="K3692" i="7" s="1"/>
  <c r="D3692" i="7"/>
  <c r="F3689" i="7"/>
  <c r="E3689" i="7"/>
  <c r="K3689" i="7" s="1"/>
  <c r="D3689" i="7"/>
  <c r="F142" i="7"/>
  <c r="E142" i="7"/>
  <c r="K142" i="7" s="1"/>
  <c r="D142" i="7"/>
  <c r="F3687" i="7"/>
  <c r="E3687" i="7"/>
  <c r="K3687" i="7" s="1"/>
  <c r="D3687" i="7"/>
  <c r="F3685" i="7"/>
  <c r="E3685" i="7"/>
  <c r="K3685" i="7" s="1"/>
  <c r="D3685" i="7"/>
  <c r="F870" i="7"/>
  <c r="E870" i="7"/>
  <c r="K870" i="7" s="1"/>
  <c r="D870" i="7"/>
  <c r="E3681" i="7"/>
  <c r="K3681" i="7" s="1"/>
  <c r="F3681" i="7"/>
  <c r="D3681" i="7"/>
  <c r="F3678" i="7"/>
  <c r="E3678" i="7"/>
  <c r="K3678" i="7" s="1"/>
  <c r="D3678" i="7"/>
  <c r="F1638" i="7"/>
  <c r="E1638" i="7"/>
  <c r="K1638" i="7" s="1"/>
  <c r="D1638" i="7"/>
  <c r="E1636" i="7"/>
  <c r="K1636" i="7" s="1"/>
  <c r="D1636" i="7"/>
  <c r="F1636" i="7"/>
  <c r="F385" i="7"/>
  <c r="E385" i="7"/>
  <c r="K385" i="7" s="1"/>
  <c r="D385" i="7"/>
  <c r="F869" i="7"/>
  <c r="E869" i="7"/>
  <c r="K869" i="7" s="1"/>
  <c r="D869" i="7"/>
  <c r="F384" i="7"/>
  <c r="E384" i="7"/>
  <c r="K384" i="7" s="1"/>
  <c r="D384" i="7"/>
  <c r="F1631" i="7"/>
  <c r="E1631" i="7"/>
  <c r="K1631" i="7" s="1"/>
  <c r="D1631" i="7"/>
  <c r="E3664" i="7"/>
  <c r="K3664" i="7" s="1"/>
  <c r="F3664" i="7"/>
  <c r="D3664" i="7"/>
  <c r="F1630" i="7"/>
  <c r="E1630" i="7"/>
  <c r="K1630" i="7" s="1"/>
  <c r="D1630" i="7"/>
  <c r="F383" i="7"/>
  <c r="E383" i="7"/>
  <c r="K383" i="7" s="1"/>
  <c r="D383" i="7"/>
  <c r="F1629" i="7"/>
  <c r="E1629" i="7"/>
  <c r="K1629" i="7" s="1"/>
  <c r="D1629" i="7"/>
  <c r="F3658" i="7"/>
  <c r="E3658" i="7"/>
  <c r="K3658" i="7" s="1"/>
  <c r="D3658" i="7"/>
  <c r="F3657" i="7"/>
  <c r="E3657" i="7"/>
  <c r="K3657" i="7" s="1"/>
  <c r="D3657" i="7"/>
  <c r="F1624" i="7"/>
  <c r="E1624" i="7"/>
  <c r="K1624" i="7" s="1"/>
  <c r="D1624" i="7"/>
  <c r="F3654" i="7"/>
  <c r="E3654" i="7"/>
  <c r="K3654" i="7" s="1"/>
  <c r="D3654" i="7"/>
  <c r="E3652" i="7"/>
  <c r="K3652" i="7" s="1"/>
  <c r="F3652" i="7"/>
  <c r="D3652" i="7"/>
  <c r="F379" i="7"/>
  <c r="E379" i="7"/>
  <c r="K379" i="7" s="1"/>
  <c r="D379" i="7"/>
  <c r="F3650" i="7"/>
  <c r="E3650" i="7"/>
  <c r="K3650" i="7" s="1"/>
  <c r="D3650" i="7"/>
  <c r="E3646" i="7"/>
  <c r="K3646" i="7" s="1"/>
  <c r="F3646" i="7"/>
  <c r="D3646" i="7"/>
  <c r="F3643" i="7"/>
  <c r="E3643" i="7"/>
  <c r="K3643" i="7" s="1"/>
  <c r="D3643" i="7"/>
  <c r="F3640" i="7"/>
  <c r="E3640" i="7"/>
  <c r="K3640" i="7" s="1"/>
  <c r="D3640" i="7"/>
  <c r="F859" i="7"/>
  <c r="E859" i="7"/>
  <c r="K859" i="7" s="1"/>
  <c r="D859" i="7"/>
  <c r="F858" i="7"/>
  <c r="E858" i="7"/>
  <c r="K858" i="7" s="1"/>
  <c r="D858" i="7"/>
  <c r="E3636" i="7"/>
  <c r="K3636" i="7" s="1"/>
  <c r="D3636" i="7"/>
  <c r="F3636" i="7"/>
  <c r="F853" i="7"/>
  <c r="E853" i="7"/>
  <c r="K853" i="7" s="1"/>
  <c r="D853" i="7"/>
  <c r="F1613" i="7"/>
  <c r="E1613" i="7"/>
  <c r="K1613" i="7" s="1"/>
  <c r="D1613" i="7"/>
  <c r="F3631" i="7"/>
  <c r="E3631" i="7"/>
  <c r="K3631" i="7" s="1"/>
  <c r="D3631" i="7"/>
  <c r="F3629" i="7"/>
  <c r="E3629" i="7"/>
  <c r="K3629" i="7" s="1"/>
  <c r="D3629" i="7"/>
  <c r="F1611" i="7"/>
  <c r="E1611" i="7"/>
  <c r="K1611" i="7" s="1"/>
  <c r="D1611" i="7"/>
  <c r="F3624" i="7"/>
  <c r="E3624" i="7"/>
  <c r="K3624" i="7" s="1"/>
  <c r="D3624" i="7"/>
  <c r="F3622" i="7"/>
  <c r="E3622" i="7"/>
  <c r="K3622" i="7" s="1"/>
  <c r="D3622" i="7"/>
  <c r="E1609" i="7"/>
  <c r="K1609" i="7" s="1"/>
  <c r="F1609" i="7"/>
  <c r="D1609" i="7"/>
  <c r="F377" i="7"/>
  <c r="E377" i="7"/>
  <c r="K377" i="7" s="1"/>
  <c r="D377" i="7"/>
  <c r="F1608" i="7"/>
  <c r="E1608" i="7"/>
  <c r="K1608" i="7" s="1"/>
  <c r="D1608" i="7"/>
  <c r="E376" i="7"/>
  <c r="K376" i="7" s="1"/>
  <c r="D376" i="7"/>
  <c r="F376" i="7"/>
  <c r="F3611" i="7"/>
  <c r="E3611" i="7"/>
  <c r="K3611" i="7" s="1"/>
  <c r="D3611" i="7"/>
  <c r="F1603" i="7"/>
  <c r="E1603" i="7"/>
  <c r="K1603" i="7" s="1"/>
  <c r="D1603" i="7"/>
  <c r="F3608" i="7"/>
  <c r="E3608" i="7"/>
  <c r="K3608" i="7" s="1"/>
  <c r="D3608" i="7"/>
  <c r="F844" i="7"/>
  <c r="E844" i="7"/>
  <c r="K844" i="7" s="1"/>
  <c r="D844" i="7"/>
  <c r="E1599" i="7"/>
  <c r="K1599" i="7" s="1"/>
  <c r="F1599" i="7"/>
  <c r="D1599" i="7"/>
  <c r="F374" i="7"/>
  <c r="E374" i="7"/>
  <c r="K374" i="7" s="1"/>
  <c r="D374" i="7"/>
  <c r="F1595" i="7"/>
  <c r="E1595" i="7"/>
  <c r="K1595" i="7" s="1"/>
  <c r="D1595" i="7"/>
  <c r="F3602" i="7"/>
  <c r="E3602" i="7"/>
  <c r="K3602" i="7" s="1"/>
  <c r="D3602" i="7"/>
  <c r="F1594" i="7"/>
  <c r="E1594" i="7"/>
  <c r="K1594" i="7" s="1"/>
  <c r="D1594" i="7"/>
  <c r="F3599" i="7"/>
  <c r="E3599" i="7"/>
  <c r="K3599" i="7" s="1"/>
  <c r="D3599" i="7"/>
  <c r="F3595" i="7"/>
  <c r="E3595" i="7"/>
  <c r="K3595" i="7" s="1"/>
  <c r="D3595" i="7"/>
  <c r="F1591" i="7"/>
  <c r="E1591" i="7"/>
  <c r="K1591" i="7" s="1"/>
  <c r="D1591" i="7"/>
  <c r="E3591" i="7"/>
  <c r="K3591" i="7" s="1"/>
  <c r="F3591" i="7"/>
  <c r="D3591" i="7"/>
  <c r="F3589" i="7"/>
  <c r="E3589" i="7"/>
  <c r="K3589" i="7" s="1"/>
  <c r="D3589" i="7"/>
  <c r="F840" i="7"/>
  <c r="E840" i="7"/>
  <c r="K840" i="7" s="1"/>
  <c r="D840" i="7"/>
  <c r="E134" i="7"/>
  <c r="K134" i="7" s="1"/>
  <c r="F134" i="7"/>
  <c r="D134" i="7"/>
  <c r="F3585" i="7"/>
  <c r="E3585" i="7"/>
  <c r="K3585" i="7" s="1"/>
  <c r="D3585" i="7"/>
  <c r="F1583" i="7"/>
  <c r="E1583" i="7"/>
  <c r="K1583" i="7" s="1"/>
  <c r="D1583" i="7"/>
  <c r="F836" i="7"/>
  <c r="E836" i="7"/>
  <c r="K836" i="7" s="1"/>
  <c r="D836" i="7"/>
  <c r="F835" i="7"/>
  <c r="E835" i="7"/>
  <c r="K835" i="7" s="1"/>
  <c r="D835" i="7"/>
  <c r="E1580" i="7"/>
  <c r="K1580" i="7" s="1"/>
  <c r="D1580" i="7"/>
  <c r="F1580" i="7"/>
  <c r="F833" i="7"/>
  <c r="E833" i="7"/>
  <c r="K833" i="7" s="1"/>
  <c r="D833" i="7"/>
  <c r="F3575" i="7"/>
  <c r="E3575" i="7"/>
  <c r="K3575" i="7" s="1"/>
  <c r="D3575" i="7"/>
  <c r="F1576" i="7"/>
  <c r="E1576" i="7"/>
  <c r="K1576" i="7" s="1"/>
  <c r="D1576" i="7"/>
  <c r="F3571" i="7"/>
  <c r="E3571" i="7"/>
  <c r="K3571" i="7" s="1"/>
  <c r="D3571" i="7"/>
  <c r="F1573" i="7"/>
  <c r="E1573" i="7"/>
  <c r="K1573" i="7" s="1"/>
  <c r="D1573" i="7"/>
  <c r="F1570" i="7"/>
  <c r="E1570" i="7"/>
  <c r="K1570" i="7" s="1"/>
  <c r="D1570" i="7"/>
  <c r="F3569" i="7"/>
  <c r="E3569" i="7"/>
  <c r="K3569" i="7" s="1"/>
  <c r="D3569" i="7"/>
  <c r="E3565" i="7"/>
  <c r="K3565" i="7" s="1"/>
  <c r="F3565" i="7"/>
  <c r="D3565" i="7"/>
  <c r="F1567" i="7"/>
  <c r="E1567" i="7"/>
  <c r="K1567" i="7" s="1"/>
  <c r="D1567" i="7"/>
  <c r="F828" i="7"/>
  <c r="E828" i="7"/>
  <c r="K828" i="7" s="1"/>
  <c r="D828" i="7"/>
  <c r="E1566" i="7"/>
  <c r="K1566" i="7" s="1"/>
  <c r="D1566" i="7"/>
  <c r="F1566" i="7"/>
  <c r="F3557" i="7"/>
  <c r="E3557" i="7"/>
  <c r="K3557" i="7" s="1"/>
  <c r="D3557" i="7"/>
  <c r="F3555" i="7"/>
  <c r="E3555" i="7"/>
  <c r="K3555" i="7" s="1"/>
  <c r="D3555" i="7"/>
  <c r="F131" i="7"/>
  <c r="E131" i="7"/>
  <c r="K131" i="7" s="1"/>
  <c r="D131" i="7"/>
  <c r="F3550" i="7"/>
  <c r="E3550" i="7"/>
  <c r="K3550" i="7" s="1"/>
  <c r="D3550" i="7"/>
  <c r="E3547" i="7"/>
  <c r="K3547" i="7" s="1"/>
  <c r="F3547" i="7"/>
  <c r="D3547" i="7"/>
  <c r="F3543" i="7"/>
  <c r="E3543" i="7"/>
  <c r="K3543" i="7" s="1"/>
  <c r="D3543" i="7"/>
  <c r="F3540" i="7"/>
  <c r="E3540" i="7"/>
  <c r="K3540" i="7" s="1"/>
  <c r="D3540" i="7"/>
  <c r="F3537" i="7"/>
  <c r="E3537" i="7"/>
  <c r="K3537" i="7" s="1"/>
  <c r="D3537" i="7"/>
  <c r="F3534" i="7"/>
  <c r="E3534" i="7"/>
  <c r="K3534" i="7" s="1"/>
  <c r="D3534" i="7"/>
  <c r="F1563" i="7"/>
  <c r="E1563" i="7"/>
  <c r="K1563" i="7" s="1"/>
  <c r="D1563" i="7"/>
  <c r="F3530" i="7"/>
  <c r="E3530" i="7"/>
  <c r="K3530" i="7" s="1"/>
  <c r="D3530" i="7"/>
  <c r="F1560" i="7"/>
  <c r="E1560" i="7"/>
  <c r="K1560" i="7" s="1"/>
  <c r="D1560" i="7"/>
  <c r="E1558" i="7"/>
  <c r="K1558" i="7" s="1"/>
  <c r="F1558" i="7"/>
  <c r="D1558" i="7"/>
  <c r="F3523" i="7"/>
  <c r="E3523" i="7"/>
  <c r="K3523" i="7" s="1"/>
  <c r="D3523" i="7"/>
  <c r="F3521" i="7"/>
  <c r="E3521" i="7"/>
  <c r="K3521" i="7" s="1"/>
  <c r="D3521" i="7"/>
  <c r="E3518" i="7"/>
  <c r="K3518" i="7" s="1"/>
  <c r="F3518" i="7"/>
  <c r="D3518" i="7"/>
  <c r="F3515" i="7"/>
  <c r="E3515" i="7"/>
  <c r="K3515" i="7" s="1"/>
  <c r="D3515" i="7"/>
  <c r="F3513" i="7"/>
  <c r="E3513" i="7"/>
  <c r="K3513" i="7" s="1"/>
  <c r="D3513" i="7"/>
  <c r="F3510" i="7"/>
  <c r="E3510" i="7"/>
  <c r="K3510" i="7" s="1"/>
  <c r="D3510" i="7"/>
  <c r="F3506" i="7"/>
  <c r="E3506" i="7"/>
  <c r="K3506" i="7" s="1"/>
  <c r="D3506" i="7"/>
  <c r="E3503" i="7"/>
  <c r="K3503" i="7" s="1"/>
  <c r="D3503" i="7"/>
  <c r="F3503" i="7"/>
  <c r="F3499" i="7"/>
  <c r="E3499" i="7"/>
  <c r="K3499" i="7" s="1"/>
  <c r="D3499" i="7"/>
  <c r="F3495" i="7"/>
  <c r="E3495" i="7"/>
  <c r="K3495" i="7" s="1"/>
  <c r="D3495" i="7"/>
  <c r="F820" i="7"/>
  <c r="E820" i="7"/>
  <c r="K820" i="7" s="1"/>
  <c r="D820" i="7"/>
  <c r="F1554" i="7"/>
  <c r="E1554" i="7"/>
  <c r="K1554" i="7" s="1"/>
  <c r="D1554" i="7"/>
  <c r="F819" i="7"/>
  <c r="E819" i="7"/>
  <c r="K819" i="7" s="1"/>
  <c r="D819" i="7"/>
  <c r="F3486" i="7"/>
  <c r="E3486" i="7"/>
  <c r="K3486" i="7" s="1"/>
  <c r="D3486" i="7"/>
  <c r="F3483" i="7"/>
  <c r="E3483" i="7"/>
  <c r="K3483" i="7" s="1"/>
  <c r="D3483" i="7"/>
  <c r="E358" i="7"/>
  <c r="K358" i="7" s="1"/>
  <c r="F358" i="7"/>
  <c r="D358" i="7"/>
  <c r="F817" i="7"/>
  <c r="E817" i="7"/>
  <c r="K817" i="7" s="1"/>
  <c r="D817" i="7"/>
  <c r="F3477" i="7"/>
  <c r="E3477" i="7"/>
  <c r="K3477" i="7" s="1"/>
  <c r="D3477" i="7"/>
  <c r="E3476" i="7"/>
  <c r="K3476" i="7" s="1"/>
  <c r="D3476" i="7"/>
  <c r="F3476" i="7"/>
  <c r="F1546" i="7"/>
  <c r="E1546" i="7"/>
  <c r="K1546" i="7" s="1"/>
  <c r="D1546" i="7"/>
  <c r="F814" i="7"/>
  <c r="E814" i="7"/>
  <c r="K814" i="7" s="1"/>
  <c r="D814" i="7"/>
  <c r="F355" i="7"/>
  <c r="E355" i="7"/>
  <c r="K355" i="7" s="1"/>
  <c r="D355" i="7"/>
  <c r="F812" i="7"/>
  <c r="E812" i="7"/>
  <c r="K812" i="7" s="1"/>
  <c r="D812" i="7"/>
  <c r="E810" i="7"/>
  <c r="K810" i="7" s="1"/>
  <c r="F810" i="7"/>
  <c r="D810" i="7"/>
  <c r="F3468" i="7"/>
  <c r="E3468" i="7"/>
  <c r="K3468" i="7" s="1"/>
  <c r="D3468" i="7"/>
  <c r="F3467" i="7"/>
  <c r="E3467" i="7"/>
  <c r="K3467" i="7" s="1"/>
  <c r="D3467" i="7"/>
  <c r="F129" i="7"/>
  <c r="E129" i="7"/>
  <c r="K129" i="7" s="1"/>
  <c r="D129" i="7"/>
  <c r="F3465" i="7"/>
  <c r="E3465" i="7"/>
  <c r="D3465" i="7"/>
  <c r="F351" i="7"/>
  <c r="E351" i="7"/>
  <c r="K351" i="7" s="1"/>
  <c r="D351" i="7"/>
  <c r="F350" i="7"/>
  <c r="E350" i="7"/>
  <c r="K350" i="7" s="1"/>
  <c r="D350" i="7"/>
  <c r="F3460" i="7"/>
  <c r="E3460" i="7"/>
  <c r="K3460" i="7" s="1"/>
  <c r="D3460" i="7"/>
  <c r="E126" i="7"/>
  <c r="K126" i="7" s="1"/>
  <c r="F126" i="7"/>
  <c r="D126" i="7"/>
  <c r="F1534" i="7"/>
  <c r="E1534" i="7"/>
  <c r="K1534" i="7" s="1"/>
  <c r="D1534" i="7"/>
  <c r="F3452" i="7"/>
  <c r="E3452" i="7"/>
  <c r="K3452" i="7" s="1"/>
  <c r="D3452" i="7"/>
  <c r="E3449" i="7"/>
  <c r="K3449" i="7" s="1"/>
  <c r="F3449" i="7"/>
  <c r="D3449" i="7"/>
  <c r="F3445" i="7"/>
  <c r="E3445" i="7"/>
  <c r="K3445" i="7" s="1"/>
  <c r="D3445" i="7"/>
  <c r="F3442" i="7"/>
  <c r="E3442" i="7"/>
  <c r="K3442" i="7" s="1"/>
  <c r="D3442" i="7"/>
  <c r="F3438" i="7"/>
  <c r="E3438" i="7"/>
  <c r="K3438" i="7" s="1"/>
  <c r="D3438" i="7"/>
  <c r="F3435" i="7"/>
  <c r="E3435" i="7"/>
  <c r="K3435" i="7" s="1"/>
  <c r="D3435" i="7"/>
  <c r="F3431" i="7"/>
  <c r="E3431" i="7"/>
  <c r="K3431" i="7" s="1"/>
  <c r="D3431" i="7"/>
  <c r="F3427" i="7"/>
  <c r="E3427" i="7"/>
  <c r="K3427" i="7" s="1"/>
  <c r="D3427" i="7"/>
  <c r="F3423" i="7"/>
  <c r="E3423" i="7"/>
  <c r="K3423" i="7" s="1"/>
  <c r="D3423" i="7"/>
  <c r="F1530" i="7"/>
  <c r="E1530" i="7"/>
  <c r="K1530" i="7" s="1"/>
  <c r="D1530" i="7"/>
  <c r="F3417" i="7"/>
  <c r="E3417" i="7"/>
  <c r="K3417" i="7" s="1"/>
  <c r="D3417" i="7"/>
  <c r="F1528" i="7"/>
  <c r="E1528" i="7"/>
  <c r="K1528" i="7" s="1"/>
  <c r="D1528" i="7"/>
  <c r="F3412" i="7"/>
  <c r="E3412" i="7"/>
  <c r="K3412" i="7" s="1"/>
  <c r="D3412" i="7"/>
  <c r="F3409" i="7"/>
  <c r="E3409" i="7"/>
  <c r="K3409" i="7" s="1"/>
  <c r="D3409" i="7"/>
  <c r="F1525" i="7"/>
  <c r="E1525" i="7"/>
  <c r="K1525" i="7" s="1"/>
  <c r="D1525" i="7"/>
  <c r="F3402" i="7"/>
  <c r="E3402" i="7"/>
  <c r="K3402" i="7" s="1"/>
  <c r="D3402" i="7"/>
  <c r="F3399" i="7"/>
  <c r="E3399" i="7"/>
  <c r="K3399" i="7" s="1"/>
  <c r="D3399" i="7"/>
  <c r="F1523" i="7"/>
  <c r="E1523" i="7"/>
  <c r="K1523" i="7" s="1"/>
  <c r="D1523" i="7"/>
  <c r="F3394" i="7"/>
  <c r="E3394" i="7"/>
  <c r="K3394" i="7" s="1"/>
  <c r="D3394" i="7"/>
  <c r="F3391" i="7"/>
  <c r="E3391" i="7"/>
  <c r="K3391" i="7" s="1"/>
  <c r="D3391" i="7"/>
  <c r="F3388" i="7"/>
  <c r="E3388" i="7"/>
  <c r="K3388" i="7" s="1"/>
  <c r="D3388" i="7"/>
  <c r="F1521" i="7"/>
  <c r="E1521" i="7"/>
  <c r="K1521" i="7" s="1"/>
  <c r="D1521" i="7"/>
  <c r="F3383" i="7"/>
  <c r="E3383" i="7"/>
  <c r="K3383" i="7" s="1"/>
  <c r="D3383" i="7"/>
  <c r="F3380" i="7"/>
  <c r="E3380" i="7"/>
  <c r="K3380" i="7" s="1"/>
  <c r="D3380" i="7"/>
  <c r="F3378" i="7"/>
  <c r="E3378" i="7"/>
  <c r="K3378" i="7" s="1"/>
  <c r="D3378" i="7"/>
  <c r="F3375" i="7"/>
  <c r="E3375" i="7"/>
  <c r="K3375" i="7" s="1"/>
  <c r="D3375" i="7"/>
  <c r="F1518" i="7"/>
  <c r="E1518" i="7"/>
  <c r="K1518" i="7" s="1"/>
  <c r="D1518" i="7"/>
  <c r="F3369" i="7"/>
  <c r="E3369" i="7"/>
  <c r="K3369" i="7" s="1"/>
  <c r="D3369" i="7"/>
  <c r="F3366" i="7"/>
  <c r="E3366" i="7"/>
  <c r="K3366" i="7" s="1"/>
  <c r="D3366" i="7"/>
  <c r="F3364" i="7"/>
  <c r="E3364" i="7"/>
  <c r="K3364" i="7" s="1"/>
  <c r="D3364" i="7"/>
  <c r="F3361" i="7"/>
  <c r="E3361" i="7"/>
  <c r="K3361" i="7" s="1"/>
  <c r="D3361" i="7"/>
  <c r="F3358" i="7"/>
  <c r="E3358" i="7"/>
  <c r="K3358" i="7" s="1"/>
  <c r="D3358" i="7"/>
  <c r="F3355" i="7"/>
  <c r="E3355" i="7"/>
  <c r="K3355" i="7" s="1"/>
  <c r="D3355" i="7"/>
  <c r="F3351" i="7"/>
  <c r="E3351" i="7"/>
  <c r="K3351" i="7" s="1"/>
  <c r="D3351" i="7"/>
  <c r="F1512" i="7"/>
  <c r="E1512" i="7"/>
  <c r="K1512" i="7" s="1"/>
  <c r="D1512" i="7"/>
  <c r="F3345" i="7"/>
  <c r="E3345" i="7"/>
  <c r="K3345" i="7" s="1"/>
  <c r="D3345" i="7"/>
  <c r="F3342" i="7"/>
  <c r="E3342" i="7"/>
  <c r="K3342" i="7" s="1"/>
  <c r="D3342" i="7"/>
  <c r="F3338" i="7"/>
  <c r="E3338" i="7"/>
  <c r="K3338" i="7" s="1"/>
  <c r="D3338" i="7"/>
  <c r="F3335" i="7"/>
  <c r="E3335" i="7"/>
  <c r="K3335" i="7" s="1"/>
  <c r="D3335" i="7"/>
  <c r="F3332" i="7"/>
  <c r="E3332" i="7"/>
  <c r="K3332" i="7" s="1"/>
  <c r="D3332" i="7"/>
  <c r="F3328" i="7"/>
  <c r="E3328" i="7"/>
  <c r="K3328" i="7" s="1"/>
  <c r="D3328" i="7"/>
  <c r="F3325" i="7"/>
  <c r="E3325" i="7"/>
  <c r="K3325" i="7" s="1"/>
  <c r="D3325" i="7"/>
  <c r="F3322" i="7"/>
  <c r="E3322" i="7"/>
  <c r="K3322" i="7" s="1"/>
  <c r="D3322" i="7"/>
  <c r="F3319" i="7"/>
  <c r="E3319" i="7"/>
  <c r="K3319" i="7" s="1"/>
  <c r="D3319" i="7"/>
  <c r="F1506" i="7"/>
  <c r="E1506" i="7"/>
  <c r="K1506" i="7" s="1"/>
  <c r="D1506" i="7"/>
  <c r="F3314" i="7"/>
  <c r="E3314" i="7"/>
  <c r="K3314" i="7" s="1"/>
  <c r="D3314" i="7"/>
  <c r="F1505" i="7"/>
  <c r="E1505" i="7"/>
  <c r="K1505" i="7" s="1"/>
  <c r="D1505" i="7"/>
  <c r="F3309" i="7"/>
  <c r="E3309" i="7"/>
  <c r="K3309" i="7" s="1"/>
  <c r="D3309" i="7"/>
  <c r="F3307" i="7"/>
  <c r="E3307" i="7"/>
  <c r="K3307" i="7" s="1"/>
  <c r="D3307" i="7"/>
  <c r="F3304" i="7"/>
  <c r="E3304" i="7"/>
  <c r="K3304" i="7" s="1"/>
  <c r="D3304" i="7"/>
  <c r="F1501" i="7"/>
  <c r="E1501" i="7"/>
  <c r="K1501" i="7" s="1"/>
  <c r="D1501" i="7"/>
  <c r="F3300" i="7"/>
  <c r="E3300" i="7"/>
  <c r="K3300" i="7" s="1"/>
  <c r="D3300" i="7"/>
  <c r="F18" i="7"/>
  <c r="E18" i="7"/>
  <c r="K18" i="7" s="1"/>
  <c r="D18" i="7"/>
  <c r="F3295" i="7"/>
  <c r="E3295" i="7"/>
  <c r="K3295" i="7" s="1"/>
  <c r="D3295" i="7"/>
  <c r="F3292" i="7"/>
  <c r="E3292" i="7"/>
  <c r="K3292" i="7" s="1"/>
  <c r="D3292" i="7"/>
  <c r="F3289" i="7"/>
  <c r="E3289" i="7"/>
  <c r="K3289" i="7" s="1"/>
  <c r="D3289" i="7"/>
  <c r="F1496" i="7"/>
  <c r="E1496" i="7"/>
  <c r="K1496" i="7" s="1"/>
  <c r="D1496" i="7"/>
  <c r="F3285" i="7"/>
  <c r="E3285" i="7"/>
  <c r="K3285" i="7" s="1"/>
  <c r="D3285" i="7"/>
  <c r="F797" i="7"/>
  <c r="E797" i="7"/>
  <c r="K797" i="7" s="1"/>
  <c r="D797" i="7"/>
  <c r="F3278" i="7"/>
  <c r="E3278" i="7"/>
  <c r="K3278" i="7" s="1"/>
  <c r="D3278" i="7"/>
  <c r="F3274" i="7"/>
  <c r="E3274" i="7"/>
  <c r="K3274" i="7" s="1"/>
  <c r="D3274" i="7"/>
  <c r="F3271" i="7"/>
  <c r="E3271" i="7"/>
  <c r="K3271" i="7" s="1"/>
  <c r="D3271" i="7"/>
  <c r="F3267" i="7"/>
  <c r="E3267" i="7"/>
  <c r="K3267" i="7" s="1"/>
  <c r="D3267" i="7"/>
  <c r="F3263" i="7"/>
  <c r="E3263" i="7"/>
  <c r="K3263" i="7" s="1"/>
  <c r="D3263" i="7"/>
  <c r="F795" i="7"/>
  <c r="E795" i="7"/>
  <c r="K795" i="7" s="1"/>
  <c r="D795" i="7"/>
  <c r="F3261" i="7"/>
  <c r="E3261" i="7"/>
  <c r="K3261" i="7" s="1"/>
  <c r="D3261" i="7"/>
  <c r="F3259" i="7"/>
  <c r="E3259" i="7"/>
  <c r="K3259" i="7" s="1"/>
  <c r="D3259" i="7"/>
  <c r="F3255" i="7"/>
  <c r="E3255" i="7"/>
  <c r="K3255" i="7" s="1"/>
  <c r="D3255" i="7"/>
  <c r="F3252" i="7"/>
  <c r="E3252" i="7"/>
  <c r="K3252" i="7" s="1"/>
  <c r="D3252" i="7"/>
  <c r="F3248" i="7"/>
  <c r="E3248" i="7"/>
  <c r="K3248" i="7" s="1"/>
  <c r="D3248" i="7"/>
  <c r="F1490" i="7"/>
  <c r="E1490" i="7"/>
  <c r="K1490" i="7" s="1"/>
  <c r="D1490" i="7"/>
  <c r="F3243" i="7"/>
  <c r="E3243" i="7"/>
  <c r="K3243" i="7" s="1"/>
  <c r="D3243" i="7"/>
  <c r="F3241" i="7"/>
  <c r="E3241" i="7"/>
  <c r="K3241" i="7" s="1"/>
  <c r="D3241" i="7"/>
  <c r="F3238" i="7"/>
  <c r="E3238" i="7"/>
  <c r="K3238" i="7" s="1"/>
  <c r="D3238" i="7"/>
  <c r="F3234" i="7"/>
  <c r="E3234" i="7"/>
  <c r="K3234" i="7" s="1"/>
  <c r="D3234" i="7"/>
  <c r="F120" i="7"/>
  <c r="E120" i="7"/>
  <c r="K120" i="7" s="1"/>
  <c r="D120" i="7"/>
  <c r="F1486" i="7"/>
  <c r="E1486" i="7"/>
  <c r="K1486" i="7" s="1"/>
  <c r="D1486" i="7"/>
  <c r="F3226" i="7"/>
  <c r="E3226" i="7"/>
  <c r="K3226" i="7" s="1"/>
  <c r="D3226" i="7"/>
  <c r="F3223" i="7"/>
  <c r="E3223" i="7"/>
  <c r="K3223" i="7" s="1"/>
  <c r="D3223" i="7"/>
  <c r="F3219" i="7"/>
  <c r="E3219" i="7"/>
  <c r="K3219" i="7" s="1"/>
  <c r="D3219" i="7"/>
  <c r="F1484" i="7"/>
  <c r="E1484" i="7"/>
  <c r="K1484" i="7" s="1"/>
  <c r="D1484" i="7"/>
  <c r="F3213" i="7"/>
  <c r="E3213" i="7"/>
  <c r="K3213" i="7" s="1"/>
  <c r="D3213" i="7"/>
  <c r="F3210" i="7"/>
  <c r="E3210" i="7"/>
  <c r="K3210" i="7" s="1"/>
  <c r="D3210" i="7"/>
  <c r="F3207" i="7"/>
  <c r="E3207" i="7"/>
  <c r="K3207" i="7" s="1"/>
  <c r="D3207" i="7"/>
  <c r="F3203" i="7"/>
  <c r="E3203" i="7"/>
  <c r="K3203" i="7" s="1"/>
  <c r="D3203" i="7"/>
  <c r="F3200" i="7"/>
  <c r="E3200" i="7"/>
  <c r="K3200" i="7" s="1"/>
  <c r="D3200" i="7"/>
  <c r="F3196" i="7"/>
  <c r="E3196" i="7"/>
  <c r="K3196" i="7" s="1"/>
  <c r="D3196" i="7"/>
  <c r="F788" i="7"/>
  <c r="E788" i="7"/>
  <c r="K788" i="7" s="1"/>
  <c r="D788" i="7"/>
  <c r="F3191" i="7"/>
  <c r="E3191" i="7"/>
  <c r="K3191" i="7" s="1"/>
  <c r="D3191" i="7"/>
  <c r="F3189" i="7"/>
  <c r="E3189" i="7"/>
  <c r="K3189" i="7" s="1"/>
  <c r="D3189" i="7"/>
  <c r="F1478" i="7"/>
  <c r="E1478" i="7"/>
  <c r="K1478" i="7" s="1"/>
  <c r="D1478" i="7"/>
  <c r="F1477" i="7"/>
  <c r="E1477" i="7"/>
  <c r="K1477" i="7" s="1"/>
  <c r="D1477" i="7"/>
  <c r="F3184" i="7"/>
  <c r="E3184" i="7"/>
  <c r="K3184" i="7" s="1"/>
  <c r="D3184" i="7"/>
  <c r="F338" i="7"/>
  <c r="Q132" i="6" s="1"/>
  <c r="E338" i="7"/>
  <c r="K338" i="7" s="1"/>
  <c r="D338" i="7"/>
  <c r="F3182" i="7"/>
  <c r="E3182" i="7"/>
  <c r="K3182" i="7" s="1"/>
  <c r="D3182" i="7"/>
  <c r="F337" i="7"/>
  <c r="E337" i="7"/>
  <c r="K337" i="7" s="1"/>
  <c r="D337" i="7"/>
  <c r="F783" i="7"/>
  <c r="E783" i="7"/>
  <c r="K783" i="7" s="1"/>
  <c r="D783" i="7"/>
  <c r="F1470" i="7"/>
  <c r="E1470" i="7"/>
  <c r="K1470" i="7" s="1"/>
  <c r="D1470" i="7"/>
  <c r="F3174" i="7"/>
  <c r="E3174" i="7"/>
  <c r="K3174" i="7" s="1"/>
  <c r="D3174" i="7"/>
  <c r="F782" i="7"/>
  <c r="E782" i="7"/>
  <c r="K782" i="7" s="1"/>
  <c r="D782" i="7"/>
  <c r="F1464" i="7"/>
  <c r="E1464" i="7"/>
  <c r="K1464" i="7" s="1"/>
  <c r="D1464" i="7"/>
  <c r="F780" i="7"/>
  <c r="E780" i="7"/>
  <c r="K780" i="7" s="1"/>
  <c r="D780" i="7"/>
  <c r="F3170" i="7"/>
  <c r="E3170" i="7"/>
  <c r="D3170" i="7"/>
  <c r="F333" i="7"/>
  <c r="E333" i="7"/>
  <c r="K333" i="7" s="1"/>
  <c r="D333" i="7"/>
  <c r="F3164" i="7"/>
  <c r="E3164" i="7"/>
  <c r="K3164" i="7" s="1"/>
  <c r="D3164" i="7"/>
  <c r="F3162" i="7"/>
  <c r="E3162" i="7"/>
  <c r="K3162" i="7" s="1"/>
  <c r="D3162" i="7"/>
  <c r="F3160" i="7"/>
  <c r="E3160" i="7"/>
  <c r="K3160" i="7" s="1"/>
  <c r="D3160" i="7"/>
  <c r="F3156" i="7"/>
  <c r="E3156" i="7"/>
  <c r="K3156" i="7" s="1"/>
  <c r="D3156" i="7"/>
  <c r="F3153" i="7"/>
  <c r="E3153" i="7"/>
  <c r="K3153" i="7" s="1"/>
  <c r="D3153" i="7"/>
  <c r="F3150" i="7"/>
  <c r="E3150" i="7"/>
  <c r="K3150" i="7" s="1"/>
  <c r="D3150" i="7"/>
  <c r="F3148" i="7"/>
  <c r="E3148" i="7"/>
  <c r="K3148" i="7" s="1"/>
  <c r="D3148" i="7"/>
  <c r="F3146" i="7"/>
  <c r="E3146" i="7"/>
  <c r="K3146" i="7" s="1"/>
  <c r="D3146" i="7"/>
  <c r="F1454" i="7"/>
  <c r="E1454" i="7"/>
  <c r="K1454" i="7" s="1"/>
  <c r="D1454" i="7"/>
  <c r="F1452" i="7"/>
  <c r="E1452" i="7"/>
  <c r="K1452" i="7" s="1"/>
  <c r="D1452" i="7"/>
  <c r="F3142" i="7"/>
  <c r="E3142" i="7"/>
  <c r="K3142" i="7" s="1"/>
  <c r="D3142" i="7"/>
  <c r="F773" i="7"/>
  <c r="E773" i="7"/>
  <c r="K773" i="7" s="1"/>
  <c r="D773" i="7"/>
  <c r="F3138" i="7"/>
  <c r="E3138" i="7"/>
  <c r="K3138" i="7" s="1"/>
  <c r="D3138" i="7"/>
  <c r="F772" i="7"/>
  <c r="E772" i="7"/>
  <c r="K772" i="7" s="1"/>
  <c r="D772" i="7"/>
  <c r="F771" i="7"/>
  <c r="E771" i="7"/>
  <c r="K771" i="7" s="1"/>
  <c r="D771" i="7"/>
  <c r="F3129" i="7"/>
  <c r="E3129" i="7"/>
  <c r="K3129" i="7" s="1"/>
  <c r="D3129" i="7"/>
  <c r="F1446" i="7"/>
  <c r="E1446" i="7"/>
  <c r="K1446" i="7" s="1"/>
  <c r="D1446" i="7"/>
  <c r="F3124" i="7"/>
  <c r="E3124" i="7"/>
  <c r="K3124" i="7" s="1"/>
  <c r="D3124" i="7"/>
  <c r="F3122" i="7"/>
  <c r="E3122" i="7"/>
  <c r="K3122" i="7" s="1"/>
  <c r="D3122" i="7"/>
  <c r="F3119" i="7"/>
  <c r="E3119" i="7"/>
  <c r="K3119" i="7" s="1"/>
  <c r="D3119" i="7"/>
  <c r="F3115" i="7"/>
  <c r="E3115" i="7"/>
  <c r="K3115" i="7" s="1"/>
  <c r="D3115" i="7"/>
  <c r="F3111" i="7"/>
  <c r="E3111" i="7"/>
  <c r="K3111" i="7" s="1"/>
  <c r="D3111" i="7"/>
  <c r="F329" i="7"/>
  <c r="E329" i="7"/>
  <c r="K329" i="7" s="1"/>
  <c r="D329" i="7"/>
  <c r="F3106" i="7"/>
  <c r="E3106" i="7"/>
  <c r="K3106" i="7" s="1"/>
  <c r="D3106" i="7"/>
  <c r="F1440" i="7"/>
  <c r="E1440" i="7"/>
  <c r="K1440" i="7" s="1"/>
  <c r="D1440" i="7"/>
  <c r="F117" i="7"/>
  <c r="E117" i="7"/>
  <c r="K117" i="7" s="1"/>
  <c r="D117" i="7"/>
  <c r="F327" i="7"/>
  <c r="E327" i="7"/>
  <c r="K327" i="7" s="1"/>
  <c r="D327" i="7"/>
  <c r="F3095" i="7"/>
  <c r="E3095" i="7"/>
  <c r="K3095" i="7" s="1"/>
  <c r="D3095" i="7"/>
  <c r="F768" i="7"/>
  <c r="E768" i="7"/>
  <c r="K768" i="7" s="1"/>
  <c r="D768" i="7"/>
  <c r="F3090" i="7"/>
  <c r="E3090" i="7"/>
  <c r="K3090" i="7" s="1"/>
  <c r="D3090" i="7"/>
  <c r="F326" i="7"/>
  <c r="E326" i="7"/>
  <c r="K326" i="7" s="1"/>
  <c r="D326" i="7"/>
  <c r="F1437" i="7"/>
  <c r="E1437" i="7"/>
  <c r="K1437" i="7" s="1"/>
  <c r="D1437" i="7"/>
  <c r="F1435" i="7"/>
  <c r="E1435" i="7"/>
  <c r="K1435" i="7" s="1"/>
  <c r="D1435" i="7"/>
  <c r="F765" i="7"/>
  <c r="E765" i="7"/>
  <c r="K765" i="7" s="1"/>
  <c r="D765" i="7"/>
  <c r="F764" i="7"/>
  <c r="E764" i="7"/>
  <c r="K764" i="7" s="1"/>
  <c r="D764" i="7"/>
  <c r="F3079" i="7"/>
  <c r="E3079" i="7"/>
  <c r="K3079" i="7" s="1"/>
  <c r="D3079" i="7"/>
  <c r="F3076" i="7"/>
  <c r="E3076" i="7"/>
  <c r="K3076" i="7" s="1"/>
  <c r="D3076" i="7"/>
  <c r="F3073" i="7"/>
  <c r="E3073" i="7"/>
  <c r="K3073" i="7" s="1"/>
  <c r="D3073" i="7"/>
  <c r="F3071" i="7"/>
  <c r="E3071" i="7"/>
  <c r="K3071" i="7" s="1"/>
  <c r="D3071" i="7"/>
  <c r="F760" i="7"/>
  <c r="E760" i="7"/>
  <c r="K760" i="7" s="1"/>
  <c r="D760" i="7"/>
  <c r="F3066" i="7"/>
  <c r="E3066" i="7"/>
  <c r="K3066" i="7" s="1"/>
  <c r="D3066" i="7"/>
  <c r="F3065" i="7"/>
  <c r="E3065" i="7"/>
  <c r="K3065" i="7" s="1"/>
  <c r="D3065" i="7"/>
  <c r="F321" i="7"/>
  <c r="E321" i="7"/>
  <c r="K321" i="7" s="1"/>
  <c r="D321" i="7"/>
  <c r="F43" i="7"/>
  <c r="E43" i="7"/>
  <c r="K43" i="7" s="1"/>
  <c r="D43" i="7"/>
  <c r="F3058" i="7"/>
  <c r="E3058" i="7"/>
  <c r="K3058" i="7" s="1"/>
  <c r="D3058" i="7"/>
  <c r="F3057" i="7"/>
  <c r="E3057" i="7"/>
  <c r="K3057" i="7" s="1"/>
  <c r="D3057" i="7"/>
  <c r="F3056" i="7"/>
  <c r="E3056" i="7"/>
  <c r="K3056" i="7" s="1"/>
  <c r="D3056" i="7"/>
  <c r="F3054" i="7"/>
  <c r="E3054" i="7"/>
  <c r="K3054" i="7" s="1"/>
  <c r="D3054" i="7"/>
  <c r="F1430" i="7"/>
  <c r="E1430" i="7"/>
  <c r="K1430" i="7" s="1"/>
  <c r="D1430" i="7"/>
  <c r="F3049" i="7"/>
  <c r="E3049" i="7"/>
  <c r="K3049" i="7" s="1"/>
  <c r="D3049" i="7"/>
  <c r="F3048" i="7"/>
  <c r="E3048" i="7"/>
  <c r="K3048" i="7" s="1"/>
  <c r="D3048" i="7"/>
  <c r="F749" i="7"/>
  <c r="E749" i="7"/>
  <c r="K749" i="7" s="1"/>
  <c r="D749" i="7"/>
  <c r="F316" i="7"/>
  <c r="E316" i="7"/>
  <c r="K316" i="7" s="1"/>
  <c r="D316" i="7"/>
  <c r="F3044" i="7"/>
  <c r="E3044" i="7"/>
  <c r="K3044" i="7" s="1"/>
  <c r="D3044" i="7"/>
  <c r="F1424" i="7"/>
  <c r="E1424" i="7"/>
  <c r="K1424" i="7" s="1"/>
  <c r="D1424" i="7"/>
  <c r="F114" i="7"/>
  <c r="E114" i="7"/>
  <c r="K114" i="7" s="1"/>
  <c r="D114" i="7"/>
  <c r="F3039" i="7"/>
  <c r="E3039" i="7"/>
  <c r="K3039" i="7" s="1"/>
  <c r="D3039" i="7"/>
  <c r="F315" i="7"/>
  <c r="E315" i="7"/>
  <c r="K315" i="7" s="1"/>
  <c r="D315" i="7"/>
  <c r="F1418" i="7"/>
  <c r="E1418" i="7"/>
  <c r="K1418" i="7" s="1"/>
  <c r="D1418" i="7"/>
  <c r="F3035" i="7"/>
  <c r="E3035" i="7"/>
  <c r="K3035" i="7" s="1"/>
  <c r="D3035" i="7"/>
  <c r="F3033" i="7"/>
  <c r="E3033" i="7"/>
  <c r="K3033" i="7" s="1"/>
  <c r="D3033" i="7"/>
  <c r="F1412" i="7"/>
  <c r="E1412" i="7"/>
  <c r="K1412" i="7" s="1"/>
  <c r="D1412" i="7"/>
  <c r="F3029" i="7"/>
  <c r="E3029" i="7"/>
  <c r="K3029" i="7" s="1"/>
  <c r="D3029" i="7"/>
  <c r="F3028" i="7"/>
  <c r="E3028" i="7"/>
  <c r="K3028" i="7" s="1"/>
  <c r="D3028" i="7"/>
  <c r="F3026" i="7"/>
  <c r="E3026" i="7"/>
  <c r="K3026" i="7" s="1"/>
  <c r="D3026" i="7"/>
  <c r="F3023" i="7"/>
  <c r="E3023" i="7"/>
  <c r="K3023" i="7" s="1"/>
  <c r="D3023" i="7"/>
  <c r="F3019" i="7"/>
  <c r="E3019" i="7"/>
  <c r="K3019" i="7" s="1"/>
  <c r="D3019" i="7"/>
  <c r="F3017" i="7"/>
  <c r="E3017" i="7"/>
  <c r="K3017" i="7" s="1"/>
  <c r="D3017" i="7"/>
  <c r="F1409" i="7"/>
  <c r="E1409" i="7"/>
  <c r="K1409" i="7" s="1"/>
  <c r="D1409" i="7"/>
  <c r="F1408" i="7"/>
  <c r="E1408" i="7"/>
  <c r="K1408" i="7" s="1"/>
  <c r="D1408" i="7"/>
  <c r="F3008" i="7"/>
  <c r="E3008" i="7"/>
  <c r="K3008" i="7" s="1"/>
  <c r="D3008" i="7"/>
  <c r="F740" i="7"/>
  <c r="E740" i="7"/>
  <c r="K740" i="7" s="1"/>
  <c r="D740" i="7"/>
  <c r="F3003" i="7"/>
  <c r="E3003" i="7"/>
  <c r="K3003" i="7" s="1"/>
  <c r="D3003" i="7"/>
  <c r="F3000" i="7"/>
  <c r="E3000" i="7"/>
  <c r="K3000" i="7" s="1"/>
  <c r="D3000" i="7"/>
  <c r="F738" i="7"/>
  <c r="E738" i="7"/>
  <c r="K738" i="7" s="1"/>
  <c r="D738" i="7"/>
  <c r="F310" i="7"/>
  <c r="E310" i="7"/>
  <c r="K310" i="7" s="1"/>
  <c r="D310" i="7"/>
  <c r="F735" i="7"/>
  <c r="E735" i="7"/>
  <c r="K735" i="7" s="1"/>
  <c r="D735" i="7"/>
  <c r="F1403" i="7"/>
  <c r="E1403" i="7"/>
  <c r="K1403" i="7" s="1"/>
  <c r="D1403" i="7"/>
  <c r="F733" i="7"/>
  <c r="E733" i="7"/>
  <c r="K733" i="7" s="1"/>
  <c r="D733" i="7"/>
  <c r="F1402" i="7"/>
  <c r="E1402" i="7"/>
  <c r="K1402" i="7" s="1"/>
  <c r="D1402" i="7"/>
  <c r="F111" i="7"/>
  <c r="E111" i="7"/>
  <c r="K111" i="7" s="1"/>
  <c r="D111" i="7"/>
  <c r="F2985" i="7"/>
  <c r="E2985" i="7"/>
  <c r="K2985" i="7" s="1"/>
  <c r="D2985" i="7"/>
  <c r="F2981" i="7"/>
  <c r="E2981" i="7"/>
  <c r="K2981" i="7" s="1"/>
  <c r="D2981" i="7"/>
  <c r="F2979" i="7"/>
  <c r="E2979" i="7"/>
  <c r="K2979" i="7" s="1"/>
  <c r="D2979" i="7"/>
  <c r="F110" i="7"/>
  <c r="E110" i="7"/>
  <c r="K110" i="7" s="1"/>
  <c r="D110" i="7"/>
  <c r="F2976" i="7"/>
  <c r="E2976" i="7"/>
  <c r="K2976" i="7" s="1"/>
  <c r="D2976" i="7"/>
  <c r="F308" i="7"/>
  <c r="E308" i="7"/>
  <c r="K308" i="7" s="1"/>
  <c r="D308" i="7"/>
  <c r="F2973" i="7"/>
  <c r="E2973" i="7"/>
  <c r="K2973" i="7" s="1"/>
  <c r="D2973" i="7"/>
  <c r="F1390" i="7"/>
  <c r="E1390" i="7"/>
  <c r="K1390" i="7" s="1"/>
  <c r="D1390" i="7"/>
  <c r="F2966" i="7"/>
  <c r="E2966" i="7"/>
  <c r="K2966" i="7" s="1"/>
  <c r="D2966" i="7"/>
  <c r="F2963" i="7"/>
  <c r="E2963" i="7"/>
  <c r="K2963" i="7" s="1"/>
  <c r="D2963" i="7"/>
  <c r="F2959" i="7"/>
  <c r="E2959" i="7"/>
  <c r="K2959" i="7" s="1"/>
  <c r="D2959" i="7"/>
  <c r="F2957" i="7"/>
  <c r="E2957" i="7"/>
  <c r="K2957" i="7" s="1"/>
  <c r="D2957" i="7"/>
  <c r="F2953" i="7"/>
  <c r="E2953" i="7"/>
  <c r="K2953" i="7" s="1"/>
  <c r="D2953" i="7"/>
  <c r="F2950" i="7"/>
  <c r="E2950" i="7"/>
  <c r="K2950" i="7" s="1"/>
  <c r="D2950" i="7"/>
  <c r="F2946" i="7"/>
  <c r="E2946" i="7"/>
  <c r="K2946" i="7" s="1"/>
  <c r="D2946" i="7"/>
  <c r="F2942" i="7"/>
  <c r="E2942" i="7"/>
  <c r="K2942" i="7" s="1"/>
  <c r="D2942" i="7"/>
  <c r="F2938" i="7"/>
  <c r="E2938" i="7"/>
  <c r="K2938" i="7" s="1"/>
  <c r="D2938" i="7"/>
  <c r="F307" i="7"/>
  <c r="E307" i="7"/>
  <c r="K307" i="7" s="1"/>
  <c r="D307" i="7"/>
  <c r="F2932" i="7"/>
  <c r="E2932" i="7"/>
  <c r="K2932" i="7" s="1"/>
  <c r="D2932" i="7"/>
  <c r="F2931" i="7"/>
  <c r="E2931" i="7"/>
  <c r="K2931" i="7" s="1"/>
  <c r="D2931" i="7"/>
  <c r="F306" i="7"/>
  <c r="E306" i="7"/>
  <c r="K306" i="7" s="1"/>
  <c r="D306" i="7"/>
  <c r="F305" i="7"/>
  <c r="E305" i="7"/>
  <c r="K305" i="7" s="1"/>
  <c r="D305" i="7"/>
  <c r="F1381" i="7"/>
  <c r="E1381" i="7"/>
  <c r="K1381" i="7" s="1"/>
  <c r="D1381" i="7"/>
  <c r="F2925" i="7"/>
  <c r="E2925" i="7"/>
  <c r="K2925" i="7" s="1"/>
  <c r="D2925" i="7"/>
  <c r="F2922" i="7"/>
  <c r="E2922" i="7"/>
  <c r="K2922" i="7" s="1"/>
  <c r="D2922" i="7"/>
  <c r="F303" i="7"/>
  <c r="E303" i="7"/>
  <c r="K303" i="7" s="1"/>
  <c r="D303" i="7"/>
  <c r="F1378" i="7"/>
  <c r="E1378" i="7"/>
  <c r="K1378" i="7" s="1"/>
  <c r="D1378" i="7"/>
  <c r="F2916" i="7"/>
  <c r="E2916" i="7"/>
  <c r="K2916" i="7" s="1"/>
  <c r="D2916" i="7"/>
  <c r="F2912" i="7"/>
  <c r="E2912" i="7"/>
  <c r="K2912" i="7" s="1"/>
  <c r="D2912" i="7"/>
  <c r="F2911" i="7"/>
  <c r="E2911" i="7"/>
  <c r="K2911" i="7" s="1"/>
  <c r="D2911" i="7"/>
  <c r="F1376" i="7"/>
  <c r="E1376" i="7"/>
  <c r="K1376" i="7" s="1"/>
  <c r="D1376" i="7"/>
  <c r="F300" i="7"/>
  <c r="E300" i="7"/>
  <c r="K300" i="7" s="1"/>
  <c r="D300" i="7"/>
  <c r="F299" i="7"/>
  <c r="E299" i="7"/>
  <c r="K299" i="7" s="1"/>
  <c r="D299" i="7"/>
  <c r="F1371" i="7"/>
  <c r="E1371" i="7"/>
  <c r="K1371" i="7" s="1"/>
  <c r="D1371" i="7"/>
  <c r="F2905" i="7"/>
  <c r="E2905" i="7"/>
  <c r="K2905" i="7" s="1"/>
  <c r="D2905" i="7"/>
  <c r="F719" i="7"/>
  <c r="E719" i="7"/>
  <c r="K719" i="7" s="1"/>
  <c r="D719" i="7"/>
  <c r="F2899" i="7"/>
  <c r="E2899" i="7"/>
  <c r="K2899" i="7" s="1"/>
  <c r="D2899" i="7"/>
  <c r="F108" i="7"/>
  <c r="E108" i="7"/>
  <c r="K108" i="7" s="1"/>
  <c r="D108" i="7"/>
  <c r="F294" i="7"/>
  <c r="E294" i="7"/>
  <c r="K294" i="7" s="1"/>
  <c r="D294" i="7"/>
  <c r="F2895" i="7"/>
  <c r="E2895" i="7"/>
  <c r="K2895" i="7" s="1"/>
  <c r="D2895" i="7"/>
  <c r="F1367" i="7"/>
  <c r="E1367" i="7"/>
  <c r="K1367" i="7" s="1"/>
  <c r="D1367" i="7"/>
  <c r="F292" i="7"/>
  <c r="E292" i="7"/>
  <c r="K292" i="7" s="1"/>
  <c r="D292" i="7"/>
  <c r="F1366" i="7"/>
  <c r="E1366" i="7"/>
  <c r="K1366" i="7" s="1"/>
  <c r="D1366" i="7"/>
  <c r="F2888" i="7"/>
  <c r="E2888" i="7"/>
  <c r="K2888" i="7" s="1"/>
  <c r="D2888" i="7"/>
  <c r="F1363" i="7"/>
  <c r="E1363" i="7"/>
  <c r="K1363" i="7" s="1"/>
  <c r="D1363" i="7"/>
  <c r="F2884" i="7"/>
  <c r="E2884" i="7"/>
  <c r="K2884" i="7" s="1"/>
  <c r="D2884" i="7"/>
  <c r="F2883" i="7"/>
  <c r="E2883" i="7"/>
  <c r="K2883" i="7" s="1"/>
  <c r="D2883" i="7"/>
  <c r="F2879" i="7"/>
  <c r="E2879" i="7"/>
  <c r="K2879" i="7" s="1"/>
  <c r="D2879" i="7"/>
  <c r="F2877" i="7"/>
  <c r="E2877" i="7"/>
  <c r="K2877" i="7" s="1"/>
  <c r="D2877" i="7"/>
  <c r="F291" i="7"/>
  <c r="E291" i="7"/>
  <c r="K291" i="7" s="1"/>
  <c r="D291" i="7"/>
  <c r="F290" i="7"/>
  <c r="E290" i="7"/>
  <c r="K290" i="7" s="1"/>
  <c r="D290" i="7"/>
  <c r="F2871" i="7"/>
  <c r="E2871" i="7"/>
  <c r="K2871" i="7" s="1"/>
  <c r="D2871" i="7"/>
  <c r="F2867" i="7"/>
  <c r="E2867" i="7"/>
  <c r="K2867" i="7" s="1"/>
  <c r="D2867" i="7"/>
  <c r="F2864" i="7"/>
  <c r="E2864" i="7"/>
  <c r="K2864" i="7" s="1"/>
  <c r="D2864" i="7"/>
  <c r="F2861" i="7"/>
  <c r="E2861" i="7"/>
  <c r="K2861" i="7" s="1"/>
  <c r="D2861" i="7"/>
  <c r="F1354" i="7"/>
  <c r="E1354" i="7"/>
  <c r="K1354" i="7" s="1"/>
  <c r="D1354" i="7"/>
  <c r="F2858" i="7"/>
  <c r="E2858" i="7"/>
  <c r="K2858" i="7" s="1"/>
  <c r="D2858" i="7"/>
  <c r="F2855" i="7"/>
  <c r="E2855" i="7"/>
  <c r="K2855" i="7" s="1"/>
  <c r="D2855" i="7"/>
  <c r="F709" i="7"/>
  <c r="E709" i="7"/>
  <c r="K709" i="7" s="1"/>
  <c r="D709" i="7"/>
  <c r="F2851" i="7"/>
  <c r="E2851" i="7"/>
  <c r="K2851" i="7" s="1"/>
  <c r="D2851" i="7"/>
  <c r="F708" i="7"/>
  <c r="E708" i="7"/>
  <c r="K708" i="7" s="1"/>
  <c r="D708" i="7"/>
  <c r="F705" i="7"/>
  <c r="E705" i="7"/>
  <c r="K705" i="7" s="1"/>
  <c r="D705" i="7"/>
  <c r="F2848" i="7"/>
  <c r="E2848" i="7"/>
  <c r="K2848" i="7" s="1"/>
  <c r="D2848" i="7"/>
  <c r="F1347" i="7"/>
  <c r="E1347" i="7"/>
  <c r="K1347" i="7" s="1"/>
  <c r="D1347" i="7"/>
  <c r="F1346" i="7"/>
  <c r="E1346" i="7"/>
  <c r="K1346" i="7" s="1"/>
  <c r="D1346" i="7"/>
  <c r="F2842" i="7"/>
  <c r="E2842" i="7"/>
  <c r="K2842" i="7" s="1"/>
  <c r="D2842" i="7"/>
  <c r="F2839" i="7"/>
  <c r="E2839" i="7"/>
  <c r="K2839" i="7" s="1"/>
  <c r="D2839" i="7"/>
  <c r="F2835" i="7"/>
  <c r="E2835" i="7"/>
  <c r="K2835" i="7" s="1"/>
  <c r="D2835" i="7"/>
  <c r="F702" i="7"/>
  <c r="E702" i="7"/>
  <c r="K702" i="7" s="1"/>
  <c r="D702" i="7"/>
  <c r="F701" i="7"/>
  <c r="E701" i="7"/>
  <c r="K701" i="7" s="1"/>
  <c r="D701" i="7"/>
  <c r="F2829" i="7"/>
  <c r="E2829" i="7"/>
  <c r="K2829" i="7" s="1"/>
  <c r="D2829" i="7"/>
  <c r="F1342" i="7"/>
  <c r="E1342" i="7"/>
  <c r="K1342" i="7" s="1"/>
  <c r="D1342" i="7"/>
  <c r="F2826" i="7"/>
  <c r="E2826" i="7"/>
  <c r="K2826" i="7" s="1"/>
  <c r="D2826" i="7"/>
  <c r="F2822" i="7"/>
  <c r="E2822" i="7"/>
  <c r="K2822" i="7" s="1"/>
  <c r="D2822" i="7"/>
  <c r="F2818" i="7"/>
  <c r="E2818" i="7"/>
  <c r="K2818" i="7" s="1"/>
  <c r="D2818" i="7"/>
  <c r="F1340" i="7"/>
  <c r="E1340" i="7"/>
  <c r="K1340" i="7" s="1"/>
  <c r="D1340" i="7"/>
  <c r="F2813" i="7"/>
  <c r="E2813" i="7"/>
  <c r="K2813" i="7" s="1"/>
  <c r="D2813" i="7"/>
  <c r="F2810" i="7"/>
  <c r="E2810" i="7"/>
  <c r="K2810" i="7" s="1"/>
  <c r="D2810" i="7"/>
  <c r="F1338" i="7"/>
  <c r="E1338" i="7"/>
  <c r="K1338" i="7" s="1"/>
  <c r="D1338" i="7"/>
  <c r="E2804" i="7"/>
  <c r="K2804" i="7" s="1"/>
  <c r="D2804" i="7"/>
  <c r="F2804" i="7"/>
  <c r="F2801" i="7"/>
  <c r="E2801" i="7"/>
  <c r="K2801" i="7" s="1"/>
  <c r="D2801" i="7"/>
  <c r="F2797" i="7"/>
  <c r="E2797" i="7"/>
  <c r="K2797" i="7" s="1"/>
  <c r="D2797" i="7"/>
  <c r="F1336" i="7"/>
  <c r="E1336" i="7"/>
  <c r="K1336" i="7" s="1"/>
  <c r="D1336" i="7"/>
  <c r="F1335" i="7"/>
  <c r="E1335" i="7"/>
  <c r="K1335" i="7" s="1"/>
  <c r="D1335" i="7"/>
  <c r="F2789" i="7"/>
  <c r="E2789" i="7"/>
  <c r="K2789" i="7" s="1"/>
  <c r="D2789" i="7"/>
  <c r="F2785" i="7"/>
  <c r="E2785" i="7"/>
  <c r="K2785" i="7" s="1"/>
  <c r="D2785" i="7"/>
  <c r="F1333" i="7"/>
  <c r="E1333" i="7"/>
  <c r="K1333" i="7" s="1"/>
  <c r="D1333" i="7"/>
  <c r="F2781" i="7"/>
  <c r="E2781" i="7"/>
  <c r="K2781" i="7" s="1"/>
  <c r="D2781" i="7"/>
  <c r="F283" i="7"/>
  <c r="E283" i="7"/>
  <c r="K283" i="7" s="1"/>
  <c r="D283" i="7"/>
  <c r="F2778" i="7"/>
  <c r="E2778" i="7"/>
  <c r="K2778" i="7" s="1"/>
  <c r="D2778" i="7"/>
  <c r="F2775" i="7"/>
  <c r="E2775" i="7"/>
  <c r="K2775" i="7" s="1"/>
  <c r="D2775" i="7"/>
  <c r="F691" i="7"/>
  <c r="E691" i="7"/>
  <c r="K691" i="7" s="1"/>
  <c r="D691" i="7"/>
  <c r="F2771" i="7"/>
  <c r="E2771" i="7"/>
  <c r="K2771" i="7" s="1"/>
  <c r="D2771" i="7"/>
  <c r="F2768" i="7"/>
  <c r="E2768" i="7"/>
  <c r="K2768" i="7" s="1"/>
  <c r="D2768" i="7"/>
  <c r="F2764" i="7"/>
  <c r="E2764" i="7"/>
  <c r="K2764" i="7" s="1"/>
  <c r="D2764" i="7"/>
  <c r="F690" i="7"/>
  <c r="E690" i="7"/>
  <c r="K690" i="7" s="1"/>
  <c r="D690" i="7"/>
  <c r="F2759" i="7"/>
  <c r="E2759" i="7"/>
  <c r="K2759" i="7" s="1"/>
  <c r="D2759" i="7"/>
  <c r="E280" i="7"/>
  <c r="K280" i="7" s="1"/>
  <c r="F280" i="7"/>
  <c r="D280" i="7"/>
  <c r="F1322" i="7"/>
  <c r="E1322" i="7"/>
  <c r="K1322" i="7" s="1"/>
  <c r="D1322" i="7"/>
  <c r="F688" i="7"/>
  <c r="E688" i="7"/>
  <c r="K688" i="7" s="1"/>
  <c r="D688" i="7"/>
  <c r="F2750" i="7"/>
  <c r="E2750" i="7"/>
  <c r="K2750" i="7" s="1"/>
  <c r="D2750" i="7"/>
  <c r="F40" i="7"/>
  <c r="E40" i="7"/>
  <c r="K40" i="7" s="1"/>
  <c r="D40" i="7"/>
  <c r="F1319" i="7"/>
  <c r="E1319" i="7"/>
  <c r="K1319" i="7" s="1"/>
  <c r="D1319" i="7"/>
  <c r="F2742" i="7"/>
  <c r="E2742" i="7"/>
  <c r="K2742" i="7" s="1"/>
  <c r="D2742" i="7"/>
  <c r="F2738" i="7"/>
  <c r="E2738" i="7"/>
  <c r="K2738" i="7" s="1"/>
  <c r="D2738" i="7"/>
  <c r="F2734" i="7"/>
  <c r="E2734" i="7"/>
  <c r="K2734" i="7" s="1"/>
  <c r="D2734" i="7"/>
  <c r="F2730" i="7"/>
  <c r="E2730" i="7"/>
  <c r="K2730" i="7" s="1"/>
  <c r="D2730" i="7"/>
  <c r="F686" i="7"/>
  <c r="E686" i="7"/>
  <c r="K686" i="7" s="1"/>
  <c r="D686" i="7"/>
  <c r="F103" i="7"/>
  <c r="E103" i="7"/>
  <c r="K103" i="7" s="1"/>
  <c r="D103" i="7"/>
  <c r="F2722" i="7"/>
  <c r="E2722" i="7"/>
  <c r="K2722" i="7" s="1"/>
  <c r="D2722" i="7"/>
  <c r="F683" i="7"/>
  <c r="E683" i="7"/>
  <c r="K683" i="7" s="1"/>
  <c r="D683" i="7"/>
  <c r="F2716" i="7"/>
  <c r="E2716" i="7"/>
  <c r="K2716" i="7" s="1"/>
  <c r="D2716" i="7"/>
  <c r="F279" i="7"/>
  <c r="E279" i="7"/>
  <c r="K279" i="7" s="1"/>
  <c r="D279" i="7"/>
  <c r="F2711" i="7"/>
  <c r="E2711" i="7"/>
  <c r="K2711" i="7" s="1"/>
  <c r="D2711" i="7"/>
  <c r="F2709" i="7"/>
  <c r="E2709" i="7"/>
  <c r="K2709" i="7" s="1"/>
  <c r="D2709" i="7"/>
  <c r="F1316" i="7"/>
  <c r="E1316" i="7"/>
  <c r="K1316" i="7" s="1"/>
  <c r="D1316" i="7"/>
  <c r="F2707" i="7"/>
  <c r="E2707" i="7"/>
  <c r="K2707" i="7" s="1"/>
  <c r="D2707" i="7"/>
  <c r="F2704" i="7"/>
  <c r="E2704" i="7"/>
  <c r="K2704" i="7" s="1"/>
  <c r="D2704" i="7"/>
  <c r="F680" i="7"/>
  <c r="E680" i="7"/>
  <c r="K680" i="7" s="1"/>
  <c r="D680" i="7"/>
  <c r="E2701" i="7"/>
  <c r="K2701" i="7" s="1"/>
  <c r="D2701" i="7"/>
  <c r="F2701" i="7"/>
  <c r="F2698" i="7"/>
  <c r="E2698" i="7"/>
  <c r="K2698" i="7" s="1"/>
  <c r="D2698" i="7"/>
  <c r="F1312" i="7"/>
  <c r="E1312" i="7"/>
  <c r="K1312" i="7" s="1"/>
  <c r="D1312" i="7"/>
  <c r="F2695" i="7"/>
  <c r="E2695" i="7"/>
  <c r="K2695" i="7" s="1"/>
  <c r="D2695" i="7"/>
  <c r="F1310" i="7"/>
  <c r="E1310" i="7"/>
  <c r="K1310" i="7" s="1"/>
  <c r="D1310" i="7"/>
  <c r="F2691" i="7"/>
  <c r="E2691" i="7"/>
  <c r="K2691" i="7" s="1"/>
  <c r="D2691" i="7"/>
  <c r="F2689" i="7"/>
  <c r="E2689" i="7"/>
  <c r="K2689" i="7" s="1"/>
  <c r="D2689" i="7"/>
  <c r="F2687" i="7"/>
  <c r="E2687" i="7"/>
  <c r="K2687" i="7" s="1"/>
  <c r="D2687" i="7"/>
  <c r="F1307" i="7"/>
  <c r="E1307" i="7"/>
  <c r="K1307" i="7" s="1"/>
  <c r="D1307" i="7"/>
  <c r="F1306" i="7"/>
  <c r="E1306" i="7"/>
  <c r="K1306" i="7" s="1"/>
  <c r="D1306" i="7"/>
  <c r="E2679" i="7"/>
  <c r="K2679" i="7" s="1"/>
  <c r="F2679" i="7"/>
  <c r="D2679" i="7"/>
  <c r="F2676" i="7"/>
  <c r="E2676" i="7"/>
  <c r="K2676" i="7" s="1"/>
  <c r="D2676" i="7"/>
  <c r="F2674" i="7"/>
  <c r="E2674" i="7"/>
  <c r="K2674" i="7" s="1"/>
  <c r="D2674" i="7"/>
  <c r="F2671" i="7"/>
  <c r="E2671" i="7"/>
  <c r="K2671" i="7" s="1"/>
  <c r="D2671" i="7"/>
  <c r="F670" i="7"/>
  <c r="E670" i="7"/>
  <c r="K670" i="7" s="1"/>
  <c r="D670" i="7"/>
  <c r="F669" i="7"/>
  <c r="E669" i="7"/>
  <c r="K669" i="7" s="1"/>
  <c r="D669" i="7"/>
  <c r="F668" i="7"/>
  <c r="E668" i="7"/>
  <c r="K668" i="7" s="1"/>
  <c r="D668" i="7"/>
  <c r="F1300" i="7"/>
  <c r="E1300" i="7"/>
  <c r="K1300" i="7" s="1"/>
  <c r="D1300" i="7"/>
  <c r="F2662" i="7"/>
  <c r="E2662" i="7"/>
  <c r="K2662" i="7" s="1"/>
  <c r="D2662" i="7"/>
  <c r="F99" i="7"/>
  <c r="E99" i="7"/>
  <c r="K99" i="7" s="1"/>
  <c r="D99" i="7"/>
  <c r="F1297" i="7"/>
  <c r="E1297" i="7"/>
  <c r="K1297" i="7" s="1"/>
  <c r="D1297" i="7"/>
  <c r="F2655" i="7"/>
  <c r="E2655" i="7"/>
  <c r="K2655" i="7" s="1"/>
  <c r="D2655" i="7"/>
  <c r="F2653" i="7"/>
  <c r="E2653" i="7"/>
  <c r="K2653" i="7" s="1"/>
  <c r="D2653" i="7"/>
  <c r="F664" i="7"/>
  <c r="E664" i="7"/>
  <c r="K664" i="7" s="1"/>
  <c r="D664" i="7"/>
  <c r="F2649" i="7"/>
  <c r="E2649" i="7"/>
  <c r="K2649" i="7" s="1"/>
  <c r="D2649" i="7"/>
  <c r="F2646" i="7"/>
  <c r="E2646" i="7"/>
  <c r="K2646" i="7" s="1"/>
  <c r="D2646" i="7"/>
  <c r="F661" i="7"/>
  <c r="E661" i="7"/>
  <c r="K661" i="7" s="1"/>
  <c r="D661" i="7"/>
  <c r="F2642" i="7"/>
  <c r="E2642" i="7"/>
  <c r="K2642" i="7" s="1"/>
  <c r="D2642" i="7"/>
  <c r="F2638" i="7"/>
  <c r="E2638" i="7"/>
  <c r="K2638" i="7" s="1"/>
  <c r="D2638" i="7"/>
  <c r="F2635" i="7"/>
  <c r="E2635" i="7"/>
  <c r="K2635" i="7" s="1"/>
  <c r="D2635" i="7"/>
  <c r="F2631" i="7"/>
  <c r="E2631" i="7"/>
  <c r="K2631" i="7" s="1"/>
  <c r="D2631" i="7"/>
  <c r="F2628" i="7"/>
  <c r="E2628" i="7"/>
  <c r="K2628" i="7" s="1"/>
  <c r="D2628" i="7"/>
  <c r="F2624" i="7"/>
  <c r="E2624" i="7"/>
  <c r="K2624" i="7" s="1"/>
  <c r="D2624" i="7"/>
  <c r="F2621" i="7"/>
  <c r="E2621" i="7"/>
  <c r="K2621" i="7" s="1"/>
  <c r="D2621" i="7"/>
  <c r="F658" i="7"/>
  <c r="E658" i="7"/>
  <c r="K658" i="7" s="1"/>
  <c r="D658" i="7"/>
  <c r="F2616" i="7"/>
  <c r="E2616" i="7"/>
  <c r="K2616" i="7" s="1"/>
  <c r="D2616" i="7"/>
  <c r="F1288" i="7"/>
  <c r="E1288" i="7"/>
  <c r="K1288" i="7" s="1"/>
  <c r="D1288" i="7"/>
  <c r="F2612" i="7"/>
  <c r="E2612" i="7"/>
  <c r="K2612" i="7" s="1"/>
  <c r="D2612" i="7"/>
  <c r="F2610" i="7"/>
  <c r="E2610" i="7"/>
  <c r="K2610" i="7" s="1"/>
  <c r="D2610" i="7"/>
  <c r="F2607" i="7"/>
  <c r="E2607" i="7"/>
  <c r="K2607" i="7" s="1"/>
  <c r="D2607" i="7"/>
  <c r="F656" i="7"/>
  <c r="E656" i="7"/>
  <c r="K656" i="7" s="1"/>
  <c r="D656" i="7"/>
  <c r="F2604" i="7"/>
  <c r="E2604" i="7"/>
  <c r="K2604" i="7" s="1"/>
  <c r="D2604" i="7"/>
  <c r="F655" i="7"/>
  <c r="E655" i="7"/>
  <c r="K655" i="7" s="1"/>
  <c r="D655" i="7"/>
  <c r="F1284" i="7"/>
  <c r="E1284" i="7"/>
  <c r="K1284" i="7" s="1"/>
  <c r="D1284" i="7"/>
  <c r="F1283" i="7"/>
  <c r="E1283" i="7"/>
  <c r="K1283" i="7" s="1"/>
  <c r="D1283" i="7"/>
  <c r="F1280" i="7"/>
  <c r="E1280" i="7"/>
  <c r="K1280" i="7" s="1"/>
  <c r="D1280" i="7"/>
  <c r="F1279" i="7"/>
  <c r="E1279" i="7"/>
  <c r="K1279" i="7" s="1"/>
  <c r="D1279" i="7"/>
  <c r="F1277" i="7"/>
  <c r="E1277" i="7"/>
  <c r="K1277" i="7" s="1"/>
  <c r="D1277" i="7"/>
  <c r="F1276" i="7"/>
  <c r="E1276" i="7"/>
  <c r="K1276" i="7" s="1"/>
  <c r="D1276" i="7"/>
  <c r="F1274" i="7"/>
  <c r="E1274" i="7"/>
  <c r="K1274" i="7" s="1"/>
  <c r="D1274" i="7"/>
  <c r="F650" i="7"/>
  <c r="E650" i="7"/>
  <c r="K650" i="7" s="1"/>
  <c r="D650" i="7"/>
  <c r="F2589" i="7"/>
  <c r="E2589" i="7"/>
  <c r="K2589" i="7" s="1"/>
  <c r="D2589" i="7"/>
  <c r="F258" i="7"/>
  <c r="E258" i="7"/>
  <c r="K258" i="7" s="1"/>
  <c r="D258" i="7"/>
  <c r="F257" i="7"/>
  <c r="E257" i="7"/>
  <c r="K257" i="7" s="1"/>
  <c r="D257" i="7"/>
  <c r="F2585" i="7"/>
  <c r="E2585" i="7"/>
  <c r="K2585" i="7" s="1"/>
  <c r="D2585" i="7"/>
  <c r="F2583" i="7"/>
  <c r="E2583" i="7"/>
  <c r="K2583" i="7" s="1"/>
  <c r="D2583" i="7"/>
  <c r="F647" i="7"/>
  <c r="E647" i="7"/>
  <c r="K647" i="7" s="1"/>
  <c r="D647" i="7"/>
  <c r="F645" i="7"/>
  <c r="E645" i="7"/>
  <c r="K645" i="7" s="1"/>
  <c r="D645" i="7"/>
  <c r="F96" i="7"/>
  <c r="E96" i="7"/>
  <c r="K96" i="7" s="1"/>
  <c r="D96" i="7"/>
  <c r="F643" i="7"/>
  <c r="E643" i="7"/>
  <c r="K643" i="7" s="1"/>
  <c r="D643" i="7"/>
  <c r="F2575" i="7"/>
  <c r="E2575" i="7"/>
  <c r="K2575" i="7" s="1"/>
  <c r="D2575" i="7"/>
  <c r="F1264" i="7"/>
  <c r="E1264" i="7"/>
  <c r="K1264" i="7" s="1"/>
  <c r="D1264" i="7"/>
  <c r="F252" i="7"/>
  <c r="E252" i="7"/>
  <c r="K252" i="7" s="1"/>
  <c r="D252" i="7"/>
  <c r="F94" i="7"/>
  <c r="E94" i="7"/>
  <c r="K94" i="7" s="1"/>
  <c r="D94" i="7"/>
  <c r="F1260" i="7"/>
  <c r="E1260" i="7"/>
  <c r="K1260" i="7" s="1"/>
  <c r="D1260" i="7"/>
  <c r="F251" i="7"/>
  <c r="E251" i="7"/>
  <c r="K251" i="7" s="1"/>
  <c r="D251" i="7"/>
  <c r="F639" i="7"/>
  <c r="E639" i="7"/>
  <c r="K639" i="7" s="1"/>
  <c r="D639" i="7"/>
  <c r="F638" i="7"/>
  <c r="E638" i="7"/>
  <c r="K638" i="7" s="1"/>
  <c r="D638" i="7"/>
  <c r="F2563" i="7"/>
  <c r="E2563" i="7"/>
  <c r="K2563" i="7" s="1"/>
  <c r="D2563" i="7"/>
  <c r="F2562" i="7"/>
  <c r="E2562" i="7"/>
  <c r="K2562" i="7" s="1"/>
  <c r="D2562" i="7"/>
  <c r="F2560" i="7"/>
  <c r="E2560" i="7"/>
  <c r="K2560" i="7" s="1"/>
  <c r="D2560" i="7"/>
  <c r="F2558" i="7"/>
  <c r="E2558" i="7"/>
  <c r="K2558" i="7" s="1"/>
  <c r="D2558" i="7"/>
  <c r="F1248" i="7"/>
  <c r="E1248" i="7"/>
  <c r="K1248" i="7" s="1"/>
  <c r="D1248" i="7"/>
  <c r="F1246" i="7"/>
  <c r="E1246" i="7"/>
  <c r="K1246" i="7" s="1"/>
  <c r="D1246" i="7"/>
  <c r="F2554" i="7"/>
  <c r="E2554" i="7"/>
  <c r="K2554" i="7" s="1"/>
  <c r="D2554" i="7"/>
  <c r="F2552" i="7"/>
  <c r="E2552" i="7"/>
  <c r="K2552" i="7" s="1"/>
  <c r="D2552" i="7"/>
  <c r="F2549" i="7"/>
  <c r="E2549" i="7"/>
  <c r="K2549" i="7" s="1"/>
  <c r="D2549" i="7"/>
  <c r="F2545" i="7"/>
  <c r="E2545" i="7"/>
  <c r="K2545" i="7" s="1"/>
  <c r="D2545" i="7"/>
  <c r="F2541" i="7"/>
  <c r="E2541" i="7"/>
  <c r="K2541" i="7" s="1"/>
  <c r="D2541" i="7"/>
  <c r="F2537" i="7"/>
  <c r="E2537" i="7"/>
  <c r="K2537" i="7" s="1"/>
  <c r="D2537" i="7"/>
  <c r="F2535" i="7"/>
  <c r="E2535" i="7"/>
  <c r="K2535" i="7" s="1"/>
  <c r="D2535" i="7"/>
  <c r="F2531" i="7"/>
  <c r="E2531" i="7"/>
  <c r="K2531" i="7" s="1"/>
  <c r="D2531" i="7"/>
  <c r="F2528" i="7"/>
  <c r="E2528" i="7"/>
  <c r="K2528" i="7" s="1"/>
  <c r="D2528" i="7"/>
  <c r="F2524" i="7"/>
  <c r="E2524" i="7"/>
  <c r="K2524" i="7" s="1"/>
  <c r="D2524" i="7"/>
  <c r="F2521" i="7"/>
  <c r="E2521" i="7"/>
  <c r="K2521" i="7" s="1"/>
  <c r="D2521" i="7"/>
  <c r="F2517" i="7"/>
  <c r="E2517" i="7"/>
  <c r="K2517" i="7" s="1"/>
  <c r="D2517" i="7"/>
  <c r="F2513" i="7"/>
  <c r="E2513" i="7"/>
  <c r="K2513" i="7" s="1"/>
  <c r="D2513" i="7"/>
  <c r="F2510" i="7"/>
  <c r="E2510" i="7"/>
  <c r="K2510" i="7" s="1"/>
  <c r="D2510" i="7"/>
  <c r="F1242" i="7"/>
  <c r="E1242" i="7"/>
  <c r="K1242" i="7" s="1"/>
  <c r="D1242" i="7"/>
  <c r="F2505" i="7"/>
  <c r="E2505" i="7"/>
  <c r="K2505" i="7" s="1"/>
  <c r="D2505" i="7"/>
  <c r="F2501" i="7"/>
  <c r="E2501" i="7"/>
  <c r="K2501" i="7" s="1"/>
  <c r="D2501" i="7"/>
  <c r="F2499" i="7"/>
  <c r="E2499" i="7"/>
  <c r="K2499" i="7" s="1"/>
  <c r="D2499" i="7"/>
  <c r="F2497" i="7"/>
  <c r="E2497" i="7"/>
  <c r="K2497" i="7" s="1"/>
  <c r="D2497" i="7"/>
  <c r="F246" i="7"/>
  <c r="E246" i="7"/>
  <c r="K246" i="7" s="1"/>
  <c r="D246" i="7"/>
  <c r="F2492" i="7"/>
  <c r="E2492" i="7"/>
  <c r="K2492" i="7" s="1"/>
  <c r="D2492" i="7"/>
  <c r="F2488" i="7"/>
  <c r="E2488" i="7"/>
  <c r="K2488" i="7" s="1"/>
  <c r="D2488" i="7"/>
  <c r="F2485" i="7"/>
  <c r="E2485" i="7"/>
  <c r="K2485" i="7" s="1"/>
  <c r="D2485" i="7"/>
  <c r="F2483" i="7"/>
  <c r="E2483" i="7"/>
  <c r="K2483" i="7" s="1"/>
  <c r="D2483" i="7"/>
  <c r="F2481" i="7"/>
  <c r="E2481" i="7"/>
  <c r="K2481" i="7" s="1"/>
  <c r="D2481" i="7"/>
  <c r="F2477" i="7"/>
  <c r="E2477" i="7"/>
  <c r="K2477" i="7" s="1"/>
  <c r="D2477" i="7"/>
  <c r="F2474" i="7"/>
  <c r="E2474" i="7"/>
  <c r="K2474" i="7" s="1"/>
  <c r="D2474" i="7"/>
  <c r="F2470" i="7"/>
  <c r="E2470" i="7"/>
  <c r="K2470" i="7" s="1"/>
  <c r="D2470" i="7"/>
  <c r="F2466" i="7"/>
  <c r="E2466" i="7"/>
  <c r="K2466" i="7" s="1"/>
  <c r="D2466" i="7"/>
  <c r="F2463" i="7"/>
  <c r="E2463" i="7"/>
  <c r="K2463" i="7" s="1"/>
  <c r="D2463" i="7"/>
  <c r="F244" i="7"/>
  <c r="E244" i="7"/>
  <c r="K244" i="7" s="1"/>
  <c r="D244" i="7"/>
  <c r="F2456" i="7"/>
  <c r="E2456" i="7"/>
  <c r="K2456" i="7" s="1"/>
  <c r="D2456" i="7"/>
  <c r="F2452" i="7"/>
  <c r="E2452" i="7"/>
  <c r="K2452" i="7" s="1"/>
  <c r="D2452" i="7"/>
  <c r="F2448" i="7"/>
  <c r="E2448" i="7"/>
  <c r="K2448" i="7" s="1"/>
  <c r="D2448" i="7"/>
  <c r="F2445" i="7"/>
  <c r="E2445" i="7"/>
  <c r="K2445" i="7" s="1"/>
  <c r="D2445" i="7"/>
  <c r="F2441" i="7"/>
  <c r="E2441" i="7"/>
  <c r="K2441" i="7" s="1"/>
  <c r="D2441" i="7"/>
  <c r="F2437" i="7"/>
  <c r="E2437" i="7"/>
  <c r="K2437" i="7" s="1"/>
  <c r="D2437" i="7"/>
  <c r="F2435" i="7"/>
  <c r="E2435" i="7"/>
  <c r="K2435" i="7" s="1"/>
  <c r="D2435" i="7"/>
  <c r="F2431" i="7"/>
  <c r="E2431" i="7"/>
  <c r="K2431" i="7" s="1"/>
  <c r="D2431" i="7"/>
  <c r="F2428" i="7"/>
  <c r="E2428" i="7"/>
  <c r="K2428" i="7" s="1"/>
  <c r="D2428" i="7"/>
  <c r="F2425" i="7"/>
  <c r="E2425" i="7"/>
  <c r="K2425" i="7" s="1"/>
  <c r="D2425" i="7"/>
  <c r="F2421" i="7"/>
  <c r="E2421" i="7"/>
  <c r="K2421" i="7" s="1"/>
  <c r="D2421" i="7"/>
  <c r="F2418" i="7"/>
  <c r="E2418" i="7"/>
  <c r="K2418" i="7" s="1"/>
  <c r="D2418" i="7"/>
  <c r="F2414" i="7"/>
  <c r="E2414" i="7"/>
  <c r="K2414" i="7" s="1"/>
  <c r="D2414" i="7"/>
  <c r="F2411" i="7"/>
  <c r="E2411" i="7"/>
  <c r="K2411" i="7" s="1"/>
  <c r="D2411" i="7"/>
  <c r="F2409" i="7"/>
  <c r="E2409" i="7"/>
  <c r="K2409" i="7" s="1"/>
  <c r="D2409" i="7"/>
  <c r="F241" i="7"/>
  <c r="E241" i="7"/>
  <c r="K241" i="7" s="1"/>
  <c r="D241" i="7"/>
  <c r="F2402" i="7"/>
  <c r="E2402" i="7"/>
  <c r="K2402" i="7" s="1"/>
  <c r="D2402" i="7"/>
  <c r="F2399" i="7"/>
  <c r="E2399" i="7"/>
  <c r="K2399" i="7" s="1"/>
  <c r="D2399" i="7"/>
  <c r="F2396" i="7"/>
  <c r="E2396" i="7"/>
  <c r="K2396" i="7" s="1"/>
  <c r="D2396" i="7"/>
  <c r="F2393" i="7"/>
  <c r="E2393" i="7"/>
  <c r="K2393" i="7" s="1"/>
  <c r="D2393" i="7"/>
  <c r="F2389" i="7"/>
  <c r="E2389" i="7"/>
  <c r="K2389" i="7" s="1"/>
  <c r="D2389" i="7"/>
  <c r="F2385" i="7"/>
  <c r="E2385" i="7"/>
  <c r="K2385" i="7" s="1"/>
  <c r="D2385" i="7"/>
  <c r="F1232" i="7"/>
  <c r="E1232" i="7"/>
  <c r="K1232" i="7" s="1"/>
  <c r="D1232" i="7"/>
  <c r="F2379" i="7"/>
  <c r="E2379" i="7"/>
  <c r="K2379" i="7" s="1"/>
  <c r="D2379" i="7"/>
  <c r="F2375" i="7"/>
  <c r="E2375" i="7"/>
  <c r="K2375" i="7" s="1"/>
  <c r="D2375" i="7"/>
  <c r="F2372" i="7"/>
  <c r="E2372" i="7"/>
  <c r="K2372" i="7" s="1"/>
  <c r="D2372" i="7"/>
  <c r="F2368" i="7"/>
  <c r="E2368" i="7"/>
  <c r="K2368" i="7" s="1"/>
  <c r="D2368" i="7"/>
  <c r="F2364" i="7"/>
  <c r="E2364" i="7"/>
  <c r="K2364" i="7" s="1"/>
  <c r="D2364" i="7"/>
  <c r="F2362" i="7"/>
  <c r="E2362" i="7"/>
  <c r="K2362" i="7" s="1"/>
  <c r="D2362" i="7"/>
  <c r="F2359" i="7"/>
  <c r="E2359" i="7"/>
  <c r="K2359" i="7" s="1"/>
  <c r="D2359" i="7"/>
  <c r="F2356" i="7"/>
  <c r="E2356" i="7"/>
  <c r="K2356" i="7" s="1"/>
  <c r="D2356" i="7"/>
  <c r="F2354" i="7"/>
  <c r="E2354" i="7"/>
  <c r="K2354" i="7" s="1"/>
  <c r="D2354" i="7"/>
  <c r="F620" i="7"/>
  <c r="E620" i="7"/>
  <c r="K620" i="7" s="1"/>
  <c r="D620" i="7"/>
  <c r="F2348" i="7"/>
  <c r="E2348" i="7"/>
  <c r="K2348" i="7" s="1"/>
  <c r="D2348" i="7"/>
  <c r="F2344" i="7"/>
  <c r="E2344" i="7"/>
  <c r="K2344" i="7" s="1"/>
  <c r="D2344" i="7"/>
  <c r="F2341" i="7"/>
  <c r="E2341" i="7"/>
  <c r="K2341" i="7" s="1"/>
  <c r="D2341" i="7"/>
  <c r="F2338" i="7"/>
  <c r="E2338" i="7"/>
  <c r="K2338" i="7" s="1"/>
  <c r="D2338" i="7"/>
  <c r="F2335" i="7"/>
  <c r="E2335" i="7"/>
  <c r="K2335" i="7" s="1"/>
  <c r="D2335" i="7"/>
  <c r="F32" i="7"/>
  <c r="E32" i="7"/>
  <c r="K32" i="7" s="1"/>
  <c r="D32" i="7"/>
  <c r="F2329" i="7"/>
  <c r="E2329" i="7"/>
  <c r="K2329" i="7" s="1"/>
  <c r="D2329" i="7"/>
  <c r="F88" i="7"/>
  <c r="E88" i="7"/>
  <c r="K88" i="7" s="1"/>
  <c r="D88" i="7"/>
  <c r="F1223" i="7"/>
  <c r="E1223" i="7"/>
  <c r="K1223" i="7" s="1"/>
  <c r="D1223" i="7"/>
  <c r="F1221" i="7"/>
  <c r="E1221" i="7"/>
  <c r="K1221" i="7" s="1"/>
  <c r="D1221" i="7"/>
  <c r="F2323" i="7"/>
  <c r="E2323" i="7"/>
  <c r="K2323" i="7" s="1"/>
  <c r="D2323" i="7"/>
  <c r="F2320" i="7"/>
  <c r="E2320" i="7"/>
  <c r="K2320" i="7" s="1"/>
  <c r="D2320" i="7"/>
  <c r="F2317" i="7"/>
  <c r="E2317" i="7"/>
  <c r="K2317" i="7" s="1"/>
  <c r="D2317" i="7"/>
  <c r="F2314" i="7"/>
  <c r="E2314" i="7"/>
  <c r="K2314" i="7" s="1"/>
  <c r="D2314" i="7"/>
  <c r="F2312" i="7"/>
  <c r="E2312" i="7"/>
  <c r="K2312" i="7" s="1"/>
  <c r="D2312" i="7"/>
  <c r="F86" i="7"/>
  <c r="E86" i="7"/>
  <c r="K86" i="7" s="1"/>
  <c r="D86" i="7"/>
  <c r="F1216" i="7"/>
  <c r="E1216" i="7"/>
  <c r="K1216" i="7" s="1"/>
  <c r="D1216" i="7"/>
  <c r="F612" i="7"/>
  <c r="E612" i="7"/>
  <c r="K612" i="7" s="1"/>
  <c r="D612" i="7"/>
  <c r="F2305" i="7"/>
  <c r="E2305" i="7"/>
  <c r="K2305" i="7" s="1"/>
  <c r="D2305" i="7"/>
  <c r="F611" i="7"/>
  <c r="E611" i="7"/>
  <c r="K611" i="7" s="1"/>
  <c r="D611" i="7"/>
  <c r="F2300" i="7"/>
  <c r="E2300" i="7"/>
  <c r="K2300" i="7" s="1"/>
  <c r="D2300" i="7"/>
  <c r="F609" i="7"/>
  <c r="E609" i="7"/>
  <c r="K609" i="7" s="1"/>
  <c r="D609" i="7"/>
  <c r="F1210" i="7"/>
  <c r="E1210" i="7"/>
  <c r="K1210" i="7" s="1"/>
  <c r="D1210" i="7"/>
  <c r="F2293" i="7"/>
  <c r="E2293" i="7"/>
  <c r="K2293" i="7" s="1"/>
  <c r="D2293" i="7"/>
  <c r="F2290" i="7"/>
  <c r="E2290" i="7"/>
  <c r="K2290" i="7" s="1"/>
  <c r="D2290" i="7"/>
  <c r="F606" i="7"/>
  <c r="E606" i="7"/>
  <c r="K606" i="7" s="1"/>
  <c r="D606" i="7"/>
  <c r="F2287" i="7"/>
  <c r="E2287" i="7"/>
  <c r="K2287" i="7" s="1"/>
  <c r="D2287" i="7"/>
  <c r="F2283" i="7"/>
  <c r="E2283" i="7"/>
  <c r="K2283" i="7" s="1"/>
  <c r="D2283" i="7"/>
  <c r="F2279" i="7"/>
  <c r="E2279" i="7"/>
  <c r="K2279" i="7" s="1"/>
  <c r="D2279" i="7"/>
  <c r="F2275" i="7"/>
  <c r="E2275" i="7"/>
  <c r="K2275" i="7" s="1"/>
  <c r="D2275" i="7"/>
  <c r="F2271" i="7"/>
  <c r="E2271" i="7"/>
  <c r="K2271" i="7" s="1"/>
  <c r="D2271" i="7"/>
  <c r="F2267" i="7"/>
  <c r="E2267" i="7"/>
  <c r="K2267" i="7" s="1"/>
  <c r="D2267" i="7"/>
  <c r="F1206" i="7"/>
  <c r="E1206" i="7"/>
  <c r="K1206" i="7" s="1"/>
  <c r="D1206" i="7"/>
  <c r="F2263" i="7"/>
  <c r="E2263" i="7"/>
  <c r="K2263" i="7" s="1"/>
  <c r="D2263" i="7"/>
  <c r="F2259" i="7"/>
  <c r="E2259" i="7"/>
  <c r="K2259" i="7" s="1"/>
  <c r="D2259" i="7"/>
  <c r="F1204" i="7"/>
  <c r="E1204" i="7"/>
  <c r="K1204" i="7" s="1"/>
  <c r="D1204" i="7"/>
  <c r="F2254" i="7"/>
  <c r="E2254" i="7"/>
  <c r="K2254" i="7" s="1"/>
  <c r="D2254" i="7"/>
  <c r="F235" i="7"/>
  <c r="E235" i="7"/>
  <c r="K235" i="7" s="1"/>
  <c r="D235" i="7"/>
  <c r="F2250" i="7"/>
  <c r="E2250" i="7"/>
  <c r="K2250" i="7" s="1"/>
  <c r="D2250" i="7"/>
  <c r="F85" i="7"/>
  <c r="E85" i="7"/>
  <c r="K85" i="7" s="1"/>
  <c r="D85" i="7"/>
  <c r="F232" i="7"/>
  <c r="E232" i="7"/>
  <c r="K232" i="7" s="1"/>
  <c r="D232" i="7"/>
  <c r="F231" i="7"/>
  <c r="E231" i="7"/>
  <c r="K231" i="7" s="1"/>
  <c r="D231" i="7"/>
  <c r="F1199" i="7"/>
  <c r="E1199" i="7"/>
  <c r="K1199" i="7" s="1"/>
  <c r="D1199" i="7"/>
  <c r="F2240" i="7"/>
  <c r="E2240" i="7"/>
  <c r="K2240" i="7" s="1"/>
  <c r="D2240" i="7"/>
  <c r="F2237" i="7"/>
  <c r="E2237" i="7"/>
  <c r="K2237" i="7" s="1"/>
  <c r="D2237" i="7"/>
  <c r="F599" i="7"/>
  <c r="E599" i="7"/>
  <c r="K599" i="7" s="1"/>
  <c r="D599" i="7"/>
  <c r="F2233" i="7"/>
  <c r="E2233" i="7"/>
  <c r="K2233" i="7" s="1"/>
  <c r="D2233" i="7"/>
  <c r="F1196" i="7"/>
  <c r="E1196" i="7"/>
  <c r="K1196" i="7" s="1"/>
  <c r="D1196" i="7"/>
  <c r="F1195" i="7"/>
  <c r="E1195" i="7"/>
  <c r="K1195" i="7" s="1"/>
  <c r="D1195" i="7"/>
  <c r="F1194" i="7"/>
  <c r="E1194" i="7"/>
  <c r="K1194" i="7" s="1"/>
  <c r="D1194" i="7"/>
  <c r="F1191" i="7"/>
  <c r="E1191" i="7"/>
  <c r="K1191" i="7" s="1"/>
  <c r="D1191" i="7"/>
  <c r="F2224" i="7"/>
  <c r="E2224" i="7"/>
  <c r="K2224" i="7" s="1"/>
  <c r="D2224" i="7"/>
  <c r="F2222" i="7"/>
  <c r="E2222" i="7"/>
  <c r="K2222" i="7" s="1"/>
  <c r="D2222" i="7"/>
  <c r="F595" i="7"/>
  <c r="E595" i="7"/>
  <c r="K595" i="7" s="1"/>
  <c r="D595" i="7"/>
  <c r="F1188" i="7"/>
  <c r="E1188" i="7"/>
  <c r="K1188" i="7" s="1"/>
  <c r="D1188" i="7"/>
  <c r="F1186" i="7"/>
  <c r="E1186" i="7"/>
  <c r="K1186" i="7" s="1"/>
  <c r="D1186" i="7"/>
  <c r="F592" i="7"/>
  <c r="E592" i="7"/>
  <c r="K592" i="7" s="1"/>
  <c r="D592" i="7"/>
  <c r="F590" i="7"/>
  <c r="E590" i="7"/>
  <c r="K590" i="7" s="1"/>
  <c r="D590" i="7"/>
  <c r="F588" i="7"/>
  <c r="E588" i="7"/>
  <c r="K588" i="7" s="1"/>
  <c r="D588" i="7"/>
  <c r="F1183" i="7"/>
  <c r="E1183" i="7"/>
  <c r="K1183" i="7" s="1"/>
  <c r="D1183" i="7"/>
  <c r="F2208" i="7"/>
  <c r="E2208" i="7"/>
  <c r="K2208" i="7" s="1"/>
  <c r="D2208" i="7"/>
  <c r="F81" i="7"/>
  <c r="E81" i="7"/>
  <c r="K81" i="7" s="1"/>
  <c r="D81" i="7"/>
  <c r="F226" i="7"/>
  <c r="E226" i="7"/>
  <c r="K226" i="7" s="1"/>
  <c r="D226" i="7"/>
  <c r="F2205" i="7"/>
  <c r="E2205" i="7"/>
  <c r="K2205" i="7" s="1"/>
  <c r="D2205" i="7"/>
  <c r="F2202" i="7"/>
  <c r="E2202" i="7"/>
  <c r="K2202" i="7" s="1"/>
  <c r="D2202" i="7"/>
  <c r="F2200" i="7"/>
  <c r="E2200" i="7"/>
  <c r="K2200" i="7" s="1"/>
  <c r="D2200" i="7"/>
  <c r="F2198" i="7"/>
  <c r="E2198" i="7"/>
  <c r="K2198" i="7" s="1"/>
  <c r="D2198" i="7"/>
  <c r="F79" i="7"/>
  <c r="E79" i="7"/>
  <c r="K79" i="7" s="1"/>
  <c r="D79" i="7"/>
  <c r="F2193" i="7"/>
  <c r="E2193" i="7"/>
  <c r="K2193" i="7" s="1"/>
  <c r="D2193" i="7"/>
  <c r="F1175" i="7"/>
  <c r="E1175" i="7"/>
  <c r="K1175" i="7" s="1"/>
  <c r="D1175" i="7"/>
  <c r="F225" i="7"/>
  <c r="E225" i="7"/>
  <c r="K225" i="7" s="1"/>
  <c r="D225" i="7"/>
  <c r="F1173" i="7"/>
  <c r="E1173" i="7"/>
  <c r="K1173" i="7" s="1"/>
  <c r="D1173" i="7"/>
  <c r="F2185" i="7"/>
  <c r="E2185" i="7"/>
  <c r="K2185" i="7" s="1"/>
  <c r="D2185" i="7"/>
  <c r="F2182" i="7"/>
  <c r="E2182" i="7"/>
  <c r="K2182" i="7" s="1"/>
  <c r="D2182" i="7"/>
  <c r="F2178" i="7"/>
  <c r="E2178" i="7"/>
  <c r="K2178" i="7" s="1"/>
  <c r="D2178" i="7"/>
  <c r="F579" i="7"/>
  <c r="E579" i="7"/>
  <c r="K579" i="7" s="1"/>
  <c r="D579" i="7"/>
  <c r="F578" i="7"/>
  <c r="E578" i="7"/>
  <c r="K578" i="7" s="1"/>
  <c r="D578" i="7"/>
  <c r="F2171" i="7"/>
  <c r="E2171" i="7"/>
  <c r="K2171" i="7" s="1"/>
  <c r="D2171" i="7"/>
  <c r="F2168" i="7"/>
  <c r="E2168" i="7"/>
  <c r="K2168" i="7" s="1"/>
  <c r="D2168" i="7"/>
  <c r="F2167" i="7"/>
  <c r="E2167" i="7"/>
  <c r="K2167" i="7" s="1"/>
  <c r="D2167" i="7"/>
  <c r="F2164" i="7"/>
  <c r="E2164" i="7"/>
  <c r="K2164" i="7" s="1"/>
  <c r="D2164" i="7"/>
  <c r="F572" i="7"/>
  <c r="E572" i="7"/>
  <c r="K572" i="7" s="1"/>
  <c r="D572" i="7"/>
  <c r="F2162" i="7"/>
  <c r="E2162" i="7"/>
  <c r="K2162" i="7" s="1"/>
  <c r="D2162" i="7"/>
  <c r="F2160" i="7"/>
  <c r="E2160" i="7"/>
  <c r="K2160" i="7" s="1"/>
  <c r="D2160" i="7"/>
  <c r="F1166" i="7"/>
  <c r="E1166" i="7"/>
  <c r="K1166" i="7" s="1"/>
  <c r="D1166" i="7"/>
  <c r="F2157" i="7"/>
  <c r="E2157" i="7"/>
  <c r="K2157" i="7" s="1"/>
  <c r="D2157" i="7"/>
  <c r="F2156" i="7"/>
  <c r="E2156" i="7"/>
  <c r="K2156" i="7" s="1"/>
  <c r="D2156" i="7"/>
  <c r="F2155" i="7"/>
  <c r="E2155" i="7"/>
  <c r="K2155" i="7" s="1"/>
  <c r="D2155" i="7"/>
  <c r="F2153" i="7"/>
  <c r="E2153" i="7"/>
  <c r="K2153" i="7" s="1"/>
  <c r="D2153" i="7"/>
  <c r="F2150" i="7"/>
  <c r="E2150" i="7"/>
  <c r="K2150" i="7" s="1"/>
  <c r="D2150" i="7"/>
  <c r="F2146" i="7"/>
  <c r="E2146" i="7"/>
  <c r="K2146" i="7" s="1"/>
  <c r="D2146" i="7"/>
  <c r="F1159" i="7"/>
  <c r="E1159" i="7"/>
  <c r="K1159" i="7" s="1"/>
  <c r="D1159" i="7"/>
  <c r="F1156" i="7"/>
  <c r="E1156" i="7"/>
  <c r="K1156" i="7" s="1"/>
  <c r="D1156" i="7"/>
  <c r="F2142" i="7"/>
  <c r="E2142" i="7"/>
  <c r="K2142" i="7" s="1"/>
  <c r="D2142" i="7"/>
  <c r="F1154" i="7"/>
  <c r="E1154" i="7"/>
  <c r="K1154" i="7" s="1"/>
  <c r="D1154" i="7"/>
  <c r="F2136" i="7"/>
  <c r="E2136" i="7"/>
  <c r="K2136" i="7" s="1"/>
  <c r="D2136" i="7"/>
  <c r="F2133" i="7"/>
  <c r="E2133" i="7"/>
  <c r="K2133" i="7" s="1"/>
  <c r="D2133" i="7"/>
  <c r="F561" i="7"/>
  <c r="E561" i="7"/>
  <c r="K561" i="7" s="1"/>
  <c r="D561" i="7"/>
  <c r="F559" i="7"/>
  <c r="E559" i="7"/>
  <c r="K559" i="7" s="1"/>
  <c r="D559" i="7"/>
  <c r="F2129" i="7"/>
  <c r="E2129" i="7"/>
  <c r="K2129" i="7" s="1"/>
  <c r="D2129" i="7"/>
  <c r="F2128" i="7"/>
  <c r="E2128" i="7"/>
  <c r="K2128" i="7" s="1"/>
  <c r="D2128" i="7"/>
  <c r="F2125" i="7"/>
  <c r="E2125" i="7"/>
  <c r="K2125" i="7" s="1"/>
  <c r="D2125" i="7"/>
  <c r="F1150" i="7"/>
  <c r="E1150" i="7"/>
  <c r="K1150" i="7" s="1"/>
  <c r="D1150" i="7"/>
  <c r="F2120" i="7"/>
  <c r="E2120" i="7"/>
  <c r="K2120" i="7" s="1"/>
  <c r="D2120" i="7"/>
  <c r="F2118" i="7"/>
  <c r="E2118" i="7"/>
  <c r="K2118" i="7" s="1"/>
  <c r="D2118" i="7"/>
  <c r="F75" i="7"/>
  <c r="E75" i="7"/>
  <c r="K75" i="7" s="1"/>
  <c r="D75" i="7"/>
  <c r="F2113" i="7"/>
  <c r="E2113" i="7"/>
  <c r="K2113" i="7" s="1"/>
  <c r="D2113" i="7"/>
  <c r="F1145" i="7"/>
  <c r="E1145" i="7"/>
  <c r="K1145" i="7" s="1"/>
  <c r="D1145" i="7"/>
  <c r="F554" i="7"/>
  <c r="E554" i="7"/>
  <c r="K554" i="7" s="1"/>
  <c r="D554" i="7"/>
  <c r="F1143" i="7"/>
  <c r="E1143" i="7"/>
  <c r="K1143" i="7" s="1"/>
  <c r="D1143" i="7"/>
  <c r="F2110" i="7"/>
  <c r="E2110" i="7"/>
  <c r="K2110" i="7" s="1"/>
  <c r="D2110" i="7"/>
  <c r="F2107" i="7"/>
  <c r="E2107" i="7"/>
  <c r="K2107" i="7" s="1"/>
  <c r="D2107" i="7"/>
  <c r="F2105" i="7"/>
  <c r="E2105" i="7"/>
  <c r="K2105" i="7" s="1"/>
  <c r="D2105" i="7"/>
  <c r="F550" i="7"/>
  <c r="E550" i="7"/>
  <c r="K550" i="7" s="1"/>
  <c r="D550" i="7"/>
  <c r="F210" i="7"/>
  <c r="E210" i="7"/>
  <c r="K210" i="7" s="1"/>
  <c r="D210" i="7"/>
  <c r="F1138" i="7"/>
  <c r="E1138" i="7"/>
  <c r="K1138" i="7" s="1"/>
  <c r="D1138" i="7"/>
  <c r="F2095" i="7"/>
  <c r="E2095" i="7"/>
  <c r="K2095" i="7" s="1"/>
  <c r="D2095" i="7"/>
  <c r="F1137" i="7"/>
  <c r="E1137" i="7"/>
  <c r="K1137" i="7" s="1"/>
  <c r="D1137" i="7"/>
  <c r="F2092" i="7"/>
  <c r="E2092" i="7"/>
  <c r="K2092" i="7" s="1"/>
  <c r="D2092" i="7"/>
  <c r="F2088" i="7"/>
  <c r="E2088" i="7"/>
  <c r="K2088" i="7" s="1"/>
  <c r="D2088" i="7"/>
  <c r="F1133" i="7"/>
  <c r="E1133" i="7"/>
  <c r="K1133" i="7" s="1"/>
  <c r="D1133" i="7"/>
  <c r="F1131" i="7"/>
  <c r="E1131" i="7"/>
  <c r="K1131" i="7" s="1"/>
  <c r="D1131" i="7"/>
  <c r="F1129" i="7"/>
  <c r="E1129" i="7"/>
  <c r="K1129" i="7" s="1"/>
  <c r="D1129" i="7"/>
  <c r="F1127" i="7"/>
  <c r="E1127" i="7"/>
  <c r="K1127" i="7" s="1"/>
  <c r="D1127" i="7"/>
  <c r="F2078" i="7"/>
  <c r="E2078" i="7"/>
  <c r="K2078" i="7" s="1"/>
  <c r="D2078" i="7"/>
  <c r="F2075" i="7"/>
  <c r="E2075" i="7"/>
  <c r="K2075" i="7" s="1"/>
  <c r="D2075" i="7"/>
  <c r="F2072" i="7"/>
  <c r="E2072" i="7"/>
  <c r="D2072" i="7"/>
  <c r="F1123" i="7"/>
  <c r="E1123" i="7"/>
  <c r="K1123" i="7" s="1"/>
  <c r="D1123" i="7"/>
  <c r="F544" i="7"/>
  <c r="E544" i="7"/>
  <c r="K544" i="7" s="1"/>
  <c r="D544" i="7"/>
  <c r="F1121" i="7"/>
  <c r="E1121" i="7"/>
  <c r="K1121" i="7" s="1"/>
  <c r="D1121" i="7"/>
  <c r="F1118" i="7"/>
  <c r="E1118" i="7"/>
  <c r="K1118" i="7" s="1"/>
  <c r="D1118" i="7"/>
  <c r="F2062" i="7"/>
  <c r="E2062" i="7"/>
  <c r="K2062" i="7" s="1"/>
  <c r="D2062" i="7"/>
  <c r="F2059" i="7"/>
  <c r="E2059" i="7"/>
  <c r="K2059" i="7" s="1"/>
  <c r="D2059" i="7"/>
  <c r="F2057" i="7"/>
  <c r="E2057" i="7"/>
  <c r="K2057" i="7" s="1"/>
  <c r="D2057" i="7"/>
  <c r="F2056" i="7"/>
  <c r="E2056" i="7"/>
  <c r="K2056" i="7" s="1"/>
  <c r="D2056" i="7"/>
  <c r="F2053" i="7"/>
  <c r="E2053" i="7"/>
  <c r="K2053" i="7" s="1"/>
  <c r="D2053" i="7"/>
  <c r="F1112" i="7"/>
  <c r="E1112" i="7"/>
  <c r="K1112" i="7" s="1"/>
  <c r="D1112" i="7"/>
  <c r="F2049" i="7"/>
  <c r="E2049" i="7"/>
  <c r="K2049" i="7" s="1"/>
  <c r="D2049" i="7"/>
  <c r="F70" i="7"/>
  <c r="E70" i="7"/>
  <c r="K70" i="7" s="1"/>
  <c r="D70" i="7"/>
  <c r="F30" i="7"/>
  <c r="E30" i="7"/>
  <c r="K30" i="7" s="1"/>
  <c r="D30" i="7"/>
  <c r="F539" i="7"/>
  <c r="E539" i="7"/>
  <c r="K539" i="7" s="1"/>
  <c r="D539" i="7"/>
  <c r="F538" i="7"/>
  <c r="E538" i="7"/>
  <c r="K538" i="7" s="1"/>
  <c r="D538" i="7"/>
  <c r="F2041" i="7"/>
  <c r="E2041" i="7"/>
  <c r="K2041" i="7" s="1"/>
  <c r="D2041" i="7"/>
  <c r="F2039" i="7"/>
  <c r="E2039" i="7"/>
  <c r="K2039" i="7" s="1"/>
  <c r="D2039" i="7"/>
  <c r="F534" i="7"/>
  <c r="E534" i="7"/>
  <c r="K534" i="7" s="1"/>
  <c r="D534" i="7"/>
  <c r="F2036" i="7"/>
  <c r="E2036" i="7"/>
  <c r="K2036" i="7" s="1"/>
  <c r="D2036" i="7"/>
  <c r="F2035" i="7"/>
  <c r="E2035" i="7"/>
  <c r="K2035" i="7" s="1"/>
  <c r="D2035" i="7"/>
  <c r="F203" i="7"/>
  <c r="E203" i="7"/>
  <c r="K203" i="7" s="1"/>
  <c r="D203" i="7"/>
  <c r="F1103" i="7"/>
  <c r="E1103" i="7"/>
  <c r="K1103" i="7" s="1"/>
  <c r="D1103" i="7"/>
  <c r="F2031" i="7"/>
  <c r="E2031" i="7"/>
  <c r="K2031" i="7" s="1"/>
  <c r="D2031" i="7"/>
  <c r="F1100" i="7"/>
  <c r="E1100" i="7"/>
  <c r="K1100" i="7" s="1"/>
  <c r="D1100" i="7"/>
  <c r="F529" i="7"/>
  <c r="E529" i="7"/>
  <c r="K529" i="7" s="1"/>
  <c r="D529" i="7"/>
  <c r="F199" i="7"/>
  <c r="E199" i="7"/>
  <c r="K199" i="7" s="1"/>
  <c r="D199" i="7"/>
  <c r="F1095" i="7"/>
  <c r="E1095" i="7"/>
  <c r="K1095" i="7" s="1"/>
  <c r="D1095" i="7"/>
  <c r="F197" i="7"/>
  <c r="E197" i="7"/>
  <c r="K197" i="7" s="1"/>
  <c r="D197" i="7"/>
  <c r="F526" i="7"/>
  <c r="E526" i="7"/>
  <c r="K526" i="7" s="1"/>
  <c r="D526" i="7"/>
  <c r="F2024" i="7"/>
  <c r="E2024" i="7"/>
  <c r="K2024" i="7" s="1"/>
  <c r="D2024" i="7"/>
  <c r="F194" i="7"/>
  <c r="E194" i="7"/>
  <c r="K194" i="7" s="1"/>
  <c r="D194" i="7"/>
  <c r="F2020" i="7"/>
  <c r="E2020" i="7"/>
  <c r="K2020" i="7" s="1"/>
  <c r="D2020" i="7"/>
  <c r="F2017" i="7"/>
  <c r="E2017" i="7"/>
  <c r="K2017" i="7" s="1"/>
  <c r="D2017" i="7"/>
  <c r="F2014" i="7"/>
  <c r="E2014" i="7"/>
  <c r="K2014" i="7" s="1"/>
  <c r="D2014" i="7"/>
  <c r="F523" i="7"/>
  <c r="E523" i="7"/>
  <c r="K523" i="7" s="1"/>
  <c r="D523" i="7"/>
  <c r="F2009" i="7"/>
  <c r="E2009" i="7"/>
  <c r="K2009" i="7" s="1"/>
  <c r="D2009" i="7"/>
  <c r="F2007" i="7"/>
  <c r="E2007" i="7"/>
  <c r="D2007" i="7"/>
  <c r="F2006" i="7"/>
  <c r="E2006" i="7"/>
  <c r="K2006" i="7" s="1"/>
  <c r="D2006" i="7"/>
  <c r="F1085" i="7"/>
  <c r="E1085" i="7"/>
  <c r="K1085" i="7" s="1"/>
  <c r="D1085" i="7"/>
  <c r="F520" i="7"/>
  <c r="E520" i="7"/>
  <c r="K520" i="7" s="1"/>
  <c r="D520" i="7"/>
  <c r="F2000" i="7"/>
  <c r="E2000" i="7"/>
  <c r="K2000" i="7" s="1"/>
  <c r="D2000" i="7"/>
  <c r="F1081" i="7"/>
  <c r="E1081" i="7"/>
  <c r="K1081" i="7" s="1"/>
  <c r="D1081" i="7"/>
  <c r="D16" i="7"/>
  <c r="E16" i="7"/>
  <c r="K16" i="7" s="1"/>
  <c r="F16" i="7"/>
  <c r="F755" i="7"/>
  <c r="D755" i="7"/>
  <c r="E755" i="7"/>
  <c r="K755" i="7" s="1"/>
  <c r="F754" i="7"/>
  <c r="D754" i="7"/>
  <c r="E754" i="7"/>
  <c r="K754" i="7" s="1"/>
  <c r="F3053" i="7"/>
  <c r="D3053" i="7"/>
  <c r="E3053" i="7"/>
  <c r="K3053" i="7" s="1"/>
  <c r="F1429" i="7"/>
  <c r="D1429" i="7"/>
  <c r="E1429" i="7"/>
  <c r="K1429" i="7" s="1"/>
  <c r="F1428" i="7"/>
  <c r="D1428" i="7"/>
  <c r="E1428" i="7"/>
  <c r="K1428" i="7" s="1"/>
  <c r="F3047" i="7"/>
  <c r="D3047" i="7"/>
  <c r="E3047" i="7"/>
  <c r="K3047" i="7" s="1"/>
  <c r="F748" i="7"/>
  <c r="D748" i="7"/>
  <c r="E748" i="7"/>
  <c r="K748" i="7" s="1"/>
  <c r="F1425" i="7"/>
  <c r="D1425" i="7"/>
  <c r="E1425" i="7"/>
  <c r="K1425" i="7" s="1"/>
  <c r="F747" i="7"/>
  <c r="D747" i="7"/>
  <c r="E747" i="7"/>
  <c r="K747" i="7" s="1"/>
  <c r="F3042" i="7"/>
  <c r="D3042" i="7"/>
  <c r="E3042" i="7"/>
  <c r="K3042" i="7" s="1"/>
  <c r="F745" i="7"/>
  <c r="D745" i="7"/>
  <c r="E745" i="7"/>
  <c r="K745" i="7" s="1"/>
  <c r="F1421" i="7"/>
  <c r="D1421" i="7"/>
  <c r="E1421" i="7"/>
  <c r="K1421" i="7" s="1"/>
  <c r="F3038" i="7"/>
  <c r="D3038" i="7"/>
  <c r="E3038" i="7"/>
  <c r="K3038" i="7" s="1"/>
  <c r="F1417" i="7"/>
  <c r="D1417" i="7"/>
  <c r="E1417" i="7"/>
  <c r="K1417" i="7" s="1"/>
  <c r="F744" i="7"/>
  <c r="D744" i="7"/>
  <c r="E744" i="7"/>
  <c r="K744" i="7" s="1"/>
  <c r="F1414" i="7"/>
  <c r="D1414" i="7"/>
  <c r="E1414" i="7"/>
  <c r="K1414" i="7" s="1"/>
  <c r="F3031" i="7"/>
  <c r="D3031" i="7"/>
  <c r="E3031" i="7"/>
  <c r="K3031" i="7" s="1"/>
  <c r="F743" i="7"/>
  <c r="D743" i="7"/>
  <c r="E743" i="7"/>
  <c r="K743" i="7" s="1"/>
  <c r="F742" i="7"/>
  <c r="D742" i="7"/>
  <c r="E742" i="7"/>
  <c r="K742" i="7" s="1"/>
  <c r="F3025" i="7"/>
  <c r="D3025" i="7"/>
  <c r="E3025" i="7"/>
  <c r="K3025" i="7" s="1"/>
  <c r="F3022" i="7"/>
  <c r="D3022" i="7"/>
  <c r="E3022" i="7"/>
  <c r="K3022" i="7" s="1"/>
  <c r="F313" i="7"/>
  <c r="D313" i="7"/>
  <c r="E313" i="7"/>
  <c r="K313" i="7" s="1"/>
  <c r="F3016" i="7"/>
  <c r="D3016" i="7"/>
  <c r="E3016" i="7"/>
  <c r="K3016" i="7" s="1"/>
  <c r="F3013" i="7"/>
  <c r="D3013" i="7"/>
  <c r="E3013" i="7"/>
  <c r="K3013" i="7" s="1"/>
  <c r="F3011" i="7"/>
  <c r="D3011" i="7"/>
  <c r="E3011" i="7"/>
  <c r="K3011" i="7" s="1"/>
  <c r="F1407" i="7"/>
  <c r="D1407" i="7"/>
  <c r="E1407" i="7"/>
  <c r="K1407" i="7" s="1"/>
  <c r="F3006" i="7"/>
  <c r="D3006" i="7"/>
  <c r="E3006" i="7"/>
  <c r="K3006" i="7" s="1"/>
  <c r="F3002" i="7"/>
  <c r="D3002" i="7"/>
  <c r="E3002" i="7"/>
  <c r="K3002" i="7" s="1"/>
  <c r="D1405" i="7"/>
  <c r="F1405" i="7"/>
  <c r="E1405" i="7"/>
  <c r="K1405" i="7" s="1"/>
  <c r="F737" i="7"/>
  <c r="D737" i="7"/>
  <c r="E737" i="7"/>
  <c r="K737" i="7" s="1"/>
  <c r="F2996" i="7"/>
  <c r="D2996" i="7"/>
  <c r="E2996" i="7"/>
  <c r="K2996" i="7" s="1"/>
  <c r="F2994" i="7"/>
  <c r="D2994" i="7"/>
  <c r="E2994" i="7"/>
  <c r="K2994" i="7" s="1"/>
  <c r="F2992" i="7"/>
  <c r="D2992" i="7"/>
  <c r="E2992" i="7"/>
  <c r="K2992" i="7" s="1"/>
  <c r="F2990" i="7"/>
  <c r="D2990" i="7"/>
  <c r="E2990" i="7"/>
  <c r="K2990" i="7" s="1"/>
  <c r="F2989" i="7"/>
  <c r="D2989" i="7"/>
  <c r="E2989" i="7"/>
  <c r="K2989" i="7" s="1"/>
  <c r="F2986" i="7"/>
  <c r="D2986" i="7"/>
  <c r="E2986" i="7"/>
  <c r="K2986" i="7" s="1"/>
  <c r="F2984" i="7"/>
  <c r="D2984" i="7"/>
  <c r="E2984" i="7"/>
  <c r="K2984" i="7" s="1"/>
  <c r="F2980" i="7"/>
  <c r="D2980" i="7"/>
  <c r="E2980" i="7"/>
  <c r="K2980" i="7" s="1"/>
  <c r="F1397" i="7"/>
  <c r="D1397" i="7"/>
  <c r="E1397" i="7"/>
  <c r="K1397" i="7" s="1"/>
  <c r="F1395" i="7"/>
  <c r="D1395" i="7"/>
  <c r="E1395" i="7"/>
  <c r="K1395" i="7" s="1"/>
  <c r="F309" i="7"/>
  <c r="D309" i="7"/>
  <c r="E309" i="7"/>
  <c r="K309" i="7" s="1"/>
  <c r="F1391" i="7"/>
  <c r="D1391" i="7"/>
  <c r="E1391" i="7"/>
  <c r="K1391" i="7" s="1"/>
  <c r="F2972" i="7"/>
  <c r="D2972" i="7"/>
  <c r="E2972" i="7"/>
  <c r="K2972" i="7" s="1"/>
  <c r="F2969" i="7"/>
  <c r="D2969" i="7"/>
  <c r="E2969" i="7"/>
  <c r="K2969" i="7" s="1"/>
  <c r="F2965" i="7"/>
  <c r="D2965" i="7"/>
  <c r="E2965" i="7"/>
  <c r="K2965" i="7" s="1"/>
  <c r="F2962" i="7"/>
  <c r="D2962" i="7"/>
  <c r="E2962" i="7"/>
  <c r="K2962" i="7" s="1"/>
  <c r="F1389" i="7"/>
  <c r="D1389" i="7"/>
  <c r="E1389" i="7"/>
  <c r="K1389" i="7" s="1"/>
  <c r="F2956" i="7"/>
  <c r="D2956" i="7"/>
  <c r="E2956" i="7"/>
  <c r="K2956" i="7" s="1"/>
  <c r="F2952" i="7"/>
  <c r="D2952" i="7"/>
  <c r="E2952" i="7"/>
  <c r="K2952" i="7" s="1"/>
  <c r="D2949" i="7"/>
  <c r="F2949" i="7"/>
  <c r="E2949" i="7"/>
  <c r="K2949" i="7" s="1"/>
  <c r="F2945" i="7"/>
  <c r="D2945" i="7"/>
  <c r="E2945" i="7"/>
  <c r="K2945" i="7" s="1"/>
  <c r="F2941" i="7"/>
  <c r="D2941" i="7"/>
  <c r="E2941" i="7"/>
  <c r="K2941" i="7" s="1"/>
  <c r="F2937" i="7"/>
  <c r="D2937" i="7"/>
  <c r="E2937" i="7"/>
  <c r="K2937" i="7" s="1"/>
  <c r="F2934" i="7"/>
  <c r="D2934" i="7"/>
  <c r="E2934" i="7"/>
  <c r="K2934" i="7" s="1"/>
  <c r="F109" i="7"/>
  <c r="D109" i="7"/>
  <c r="E109" i="7"/>
  <c r="K109" i="7" s="1"/>
  <c r="F1385" i="7"/>
  <c r="D1385" i="7"/>
  <c r="E1385" i="7"/>
  <c r="K1385" i="7" s="1"/>
  <c r="D2929" i="7"/>
  <c r="E2929" i="7"/>
  <c r="K2929" i="7" s="1"/>
  <c r="F2929" i="7"/>
  <c r="F1383" i="7"/>
  <c r="D1383" i="7"/>
  <c r="E1383" i="7"/>
  <c r="K1383" i="7" s="1"/>
  <c r="F2926" i="7"/>
  <c r="D2926" i="7"/>
  <c r="E2926" i="7"/>
  <c r="K2926" i="7" s="1"/>
  <c r="F2924" i="7"/>
  <c r="D2924" i="7"/>
  <c r="E2924" i="7"/>
  <c r="K2924" i="7" s="1"/>
  <c r="F304" i="7"/>
  <c r="D304" i="7"/>
  <c r="E304" i="7"/>
  <c r="K304" i="7" s="1"/>
  <c r="F1379" i="7"/>
  <c r="D1379" i="7"/>
  <c r="E1379" i="7"/>
  <c r="K1379" i="7" s="1"/>
  <c r="F2919" i="7"/>
  <c r="D2919" i="7"/>
  <c r="E2919" i="7"/>
  <c r="K2919" i="7" s="1"/>
  <c r="D2915" i="7"/>
  <c r="F2915" i="7"/>
  <c r="E2915" i="7"/>
  <c r="K2915" i="7" s="1"/>
  <c r="F302" i="7"/>
  <c r="D302" i="7"/>
  <c r="E302" i="7"/>
  <c r="K302" i="7" s="1"/>
  <c r="F722" i="7"/>
  <c r="D722" i="7"/>
  <c r="E722" i="7"/>
  <c r="K722" i="7" s="1"/>
  <c r="F1375" i="7"/>
  <c r="D1375" i="7"/>
  <c r="E1375" i="7"/>
  <c r="K1375" i="7" s="1"/>
  <c r="F2910" i="7"/>
  <c r="D2910" i="7"/>
  <c r="E2910" i="7"/>
  <c r="K2910" i="7" s="1"/>
  <c r="F1372" i="7"/>
  <c r="D1372" i="7"/>
  <c r="E1372" i="7"/>
  <c r="K1372" i="7" s="1"/>
  <c r="F2907" i="7"/>
  <c r="D2907" i="7"/>
  <c r="E2907" i="7"/>
  <c r="K2907" i="7" s="1"/>
  <c r="F2904" i="7"/>
  <c r="D2904" i="7"/>
  <c r="E2904" i="7"/>
  <c r="K2904" i="7" s="1"/>
  <c r="F2902" i="7"/>
  <c r="D2902" i="7"/>
  <c r="E2902" i="7"/>
  <c r="K2902" i="7" s="1"/>
  <c r="F296" i="7"/>
  <c r="D296" i="7"/>
  <c r="E296" i="7"/>
  <c r="K296" i="7" s="1"/>
  <c r="F718" i="7"/>
  <c r="D718" i="7"/>
  <c r="E718" i="7"/>
  <c r="K718" i="7" s="1"/>
  <c r="F1368" i="7"/>
  <c r="D1368" i="7"/>
  <c r="E1368" i="7"/>
  <c r="K1368" i="7" s="1"/>
  <c r="F2894" i="7"/>
  <c r="D2894" i="7"/>
  <c r="E2894" i="7"/>
  <c r="K2894" i="7" s="1"/>
  <c r="F293" i="7"/>
  <c r="D293" i="7"/>
  <c r="E293" i="7"/>
  <c r="K293" i="7" s="1"/>
  <c r="F6" i="7"/>
  <c r="D6" i="7"/>
  <c r="E6" i="7"/>
  <c r="K6" i="7" s="1"/>
  <c r="F1365" i="7"/>
  <c r="D1365" i="7"/>
  <c r="E1365" i="7"/>
  <c r="K1365" i="7" s="1"/>
  <c r="F1364" i="7"/>
  <c r="D1364" i="7"/>
  <c r="E1364" i="7"/>
  <c r="K1364" i="7" s="1"/>
  <c r="F41" i="7"/>
  <c r="D41" i="7"/>
  <c r="E41" i="7"/>
  <c r="K41" i="7" s="1"/>
  <c r="F1361" i="7"/>
  <c r="D1361" i="7"/>
  <c r="E1361" i="7"/>
  <c r="K1361" i="7" s="1"/>
  <c r="F2882" i="7"/>
  <c r="D2882" i="7"/>
  <c r="E2882" i="7"/>
  <c r="K2882" i="7" s="1"/>
  <c r="F2878" i="7"/>
  <c r="D2878" i="7"/>
  <c r="E2878" i="7"/>
  <c r="K2878" i="7" s="1"/>
  <c r="F2876" i="7"/>
  <c r="D2876" i="7"/>
  <c r="E2876" i="7"/>
  <c r="K2876" i="7" s="1"/>
  <c r="D2875" i="7"/>
  <c r="E2875" i="7"/>
  <c r="K2875" i="7" s="1"/>
  <c r="F2875" i="7"/>
  <c r="F1356" i="7"/>
  <c r="D1356" i="7"/>
  <c r="E1356" i="7"/>
  <c r="K1356" i="7" s="1"/>
  <c r="F2870" i="7"/>
  <c r="D2870" i="7"/>
  <c r="E2870" i="7"/>
  <c r="K2870" i="7" s="1"/>
  <c r="F2866" i="7"/>
  <c r="D2866" i="7"/>
  <c r="E2866" i="7"/>
  <c r="K2866" i="7" s="1"/>
  <c r="F2863" i="7"/>
  <c r="D2863" i="7"/>
  <c r="E2863" i="7"/>
  <c r="K2863" i="7" s="1"/>
  <c r="F712" i="7"/>
  <c r="D712" i="7"/>
  <c r="E712" i="7"/>
  <c r="K712" i="7" s="1"/>
  <c r="F1353" i="7"/>
  <c r="D1353" i="7"/>
  <c r="E1353" i="7"/>
  <c r="K1353" i="7" s="1"/>
  <c r="F2857" i="7"/>
  <c r="D2857" i="7"/>
  <c r="E2857" i="7"/>
  <c r="K2857" i="7" s="1"/>
  <c r="F710" i="7"/>
  <c r="D710" i="7"/>
  <c r="E710" i="7"/>
  <c r="K710" i="7" s="1"/>
  <c r="F2853" i="7"/>
  <c r="D2853" i="7"/>
  <c r="E2853" i="7"/>
  <c r="K2853" i="7" s="1"/>
  <c r="F1349" i="7"/>
  <c r="D1349" i="7"/>
  <c r="E1349" i="7"/>
  <c r="K1349" i="7" s="1"/>
  <c r="F707" i="7"/>
  <c r="D707" i="7"/>
  <c r="E707" i="7"/>
  <c r="K707" i="7" s="1"/>
  <c r="F704" i="7"/>
  <c r="D704" i="7"/>
  <c r="E704" i="7"/>
  <c r="K704" i="7" s="1"/>
  <c r="F703" i="7"/>
  <c r="D703" i="7"/>
  <c r="E703" i="7"/>
  <c r="K703" i="7" s="1"/>
  <c r="D2846" i="7"/>
  <c r="E2846" i="7"/>
  <c r="K2846" i="7" s="1"/>
  <c r="F2846" i="7"/>
  <c r="F105" i="7"/>
  <c r="D105" i="7"/>
  <c r="E105" i="7"/>
  <c r="K105" i="7" s="1"/>
  <c r="F2841" i="7"/>
  <c r="D2841" i="7"/>
  <c r="E2841" i="7"/>
  <c r="K2841" i="7" s="1"/>
  <c r="F2838" i="7"/>
  <c r="D2838" i="7"/>
  <c r="E2838" i="7"/>
  <c r="K2838" i="7" s="1"/>
  <c r="F2834" i="7"/>
  <c r="D2834" i="7"/>
  <c r="E2834" i="7"/>
  <c r="K2834" i="7" s="1"/>
  <c r="F2833" i="7"/>
  <c r="D2833" i="7"/>
  <c r="E2833" i="7"/>
  <c r="K2833" i="7" s="1"/>
  <c r="F2831" i="7"/>
  <c r="D2831" i="7"/>
  <c r="E2831" i="7"/>
  <c r="K2831" i="7" s="1"/>
  <c r="F699" i="7"/>
  <c r="D699" i="7"/>
  <c r="E699" i="7"/>
  <c r="K699" i="7" s="1"/>
  <c r="F2828" i="7"/>
  <c r="D2828" i="7"/>
  <c r="E2828" i="7"/>
  <c r="K2828" i="7" s="1"/>
  <c r="F2825" i="7"/>
  <c r="D2825" i="7"/>
  <c r="E2825" i="7"/>
  <c r="K2825" i="7" s="1"/>
  <c r="F2821" i="7"/>
  <c r="D2821" i="7"/>
  <c r="E2821" i="7"/>
  <c r="K2821" i="7" s="1"/>
  <c r="F2817" i="7"/>
  <c r="D2817" i="7"/>
  <c r="E2817" i="7"/>
  <c r="K2817" i="7" s="1"/>
  <c r="F1339" i="7"/>
  <c r="D1339" i="7"/>
  <c r="E1339" i="7"/>
  <c r="K1339" i="7" s="1"/>
  <c r="F697" i="7"/>
  <c r="D697" i="7"/>
  <c r="E697" i="7"/>
  <c r="K697" i="7" s="1"/>
  <c r="F2809" i="7"/>
  <c r="D2809" i="7"/>
  <c r="E2809" i="7"/>
  <c r="K2809" i="7" s="1"/>
  <c r="F696" i="7"/>
  <c r="D696" i="7"/>
  <c r="E696" i="7"/>
  <c r="K696" i="7" s="1"/>
  <c r="F2803" i="7"/>
  <c r="D2803" i="7"/>
  <c r="E2803" i="7"/>
  <c r="K2803" i="7" s="1"/>
  <c r="F2800" i="7"/>
  <c r="D2800" i="7"/>
  <c r="E2800" i="7"/>
  <c r="K2800" i="7" s="1"/>
  <c r="F2796" i="7"/>
  <c r="D2796" i="7"/>
  <c r="E2796" i="7"/>
  <c r="K2796" i="7" s="1"/>
  <c r="F2794" i="7"/>
  <c r="D2794" i="7"/>
  <c r="E2794" i="7"/>
  <c r="K2794" i="7" s="1"/>
  <c r="F2791" i="7"/>
  <c r="D2791" i="7"/>
  <c r="E2791" i="7"/>
  <c r="K2791" i="7" s="1"/>
  <c r="F2788" i="7"/>
  <c r="D2788" i="7"/>
  <c r="E2788" i="7"/>
  <c r="K2788" i="7" s="1"/>
  <c r="F2784" i="7"/>
  <c r="D2784" i="7"/>
  <c r="E2784" i="7"/>
  <c r="K2784" i="7" s="1"/>
  <c r="F1332" i="7"/>
  <c r="D1332" i="7"/>
  <c r="E1332" i="7"/>
  <c r="K1332" i="7" s="1"/>
  <c r="F2780" i="7"/>
  <c r="D2780" i="7"/>
  <c r="E2780" i="7"/>
  <c r="K2780" i="7" s="1"/>
  <c r="F1329" i="7"/>
  <c r="D1329" i="7"/>
  <c r="E1329" i="7"/>
  <c r="K1329" i="7" s="1"/>
  <c r="F2777" i="7"/>
  <c r="D2777" i="7"/>
  <c r="E2777" i="7"/>
  <c r="K2777" i="7" s="1"/>
  <c r="F1327" i="7"/>
  <c r="D1327" i="7"/>
  <c r="E1327" i="7"/>
  <c r="K1327" i="7" s="1"/>
  <c r="F2773" i="7"/>
  <c r="D2773" i="7"/>
  <c r="E2773" i="7"/>
  <c r="K2773" i="7" s="1"/>
  <c r="F2770" i="7"/>
  <c r="D2770" i="7"/>
  <c r="E2770" i="7"/>
  <c r="K2770" i="7" s="1"/>
  <c r="F2767" i="7"/>
  <c r="D2767" i="7"/>
  <c r="E2767" i="7"/>
  <c r="K2767" i="7" s="1"/>
  <c r="F2763" i="7"/>
  <c r="D2763" i="7"/>
  <c r="E2763" i="7"/>
  <c r="K2763" i="7" s="1"/>
  <c r="F282" i="7"/>
  <c r="D282" i="7"/>
  <c r="E282" i="7"/>
  <c r="K282" i="7" s="1"/>
  <c r="F2758" i="7"/>
  <c r="D2758" i="7"/>
  <c r="E2758" i="7"/>
  <c r="K2758" i="7" s="1"/>
  <c r="F689" i="7"/>
  <c r="D689" i="7"/>
  <c r="E689" i="7"/>
  <c r="K689" i="7" s="1"/>
  <c r="F1321" i="7"/>
  <c r="D1321" i="7"/>
  <c r="E1321" i="7"/>
  <c r="K1321" i="7" s="1"/>
  <c r="F2753" i="7"/>
  <c r="D2753" i="7"/>
  <c r="E2753" i="7"/>
  <c r="K2753" i="7" s="1"/>
  <c r="F2749" i="7"/>
  <c r="D2749" i="7"/>
  <c r="E2749" i="7"/>
  <c r="K2749" i="7" s="1"/>
  <c r="F1320" i="7"/>
  <c r="D1320" i="7"/>
  <c r="E1320" i="7"/>
  <c r="K1320" i="7" s="1"/>
  <c r="F2745" i="7"/>
  <c r="D2745" i="7"/>
  <c r="E2745" i="7"/>
  <c r="K2745" i="7" s="1"/>
  <c r="F2741" i="7"/>
  <c r="D2741" i="7"/>
  <c r="E2741" i="7"/>
  <c r="K2741" i="7" s="1"/>
  <c r="F2737" i="7"/>
  <c r="D2737" i="7"/>
  <c r="E2737" i="7"/>
  <c r="K2737" i="7" s="1"/>
  <c r="F2733" i="7"/>
  <c r="D2733" i="7"/>
  <c r="E2733" i="7"/>
  <c r="K2733" i="7" s="1"/>
  <c r="F2729" i="7"/>
  <c r="D2729" i="7"/>
  <c r="E2729" i="7"/>
  <c r="K2729" i="7" s="1"/>
  <c r="F2726" i="7"/>
  <c r="D2726" i="7"/>
  <c r="E2726" i="7"/>
  <c r="K2726" i="7" s="1"/>
  <c r="F2724" i="7"/>
  <c r="D2724" i="7"/>
  <c r="E2724" i="7"/>
  <c r="K2724" i="7" s="1"/>
  <c r="F2721" i="7"/>
  <c r="D2721" i="7"/>
  <c r="E2721" i="7"/>
  <c r="K2721" i="7" s="1"/>
  <c r="F2718" i="7"/>
  <c r="D2718" i="7"/>
  <c r="E2718" i="7"/>
  <c r="K2718" i="7" s="1"/>
  <c r="F2715" i="7"/>
  <c r="D2715" i="7"/>
  <c r="E2715" i="7"/>
  <c r="K2715" i="7" s="1"/>
  <c r="F2713" i="7"/>
  <c r="D2713" i="7"/>
  <c r="E2713" i="7"/>
  <c r="K2713" i="7" s="1"/>
  <c r="F5" i="7"/>
  <c r="D5" i="7"/>
  <c r="E5" i="7"/>
  <c r="K5" i="7" s="1"/>
  <c r="F102" i="7"/>
  <c r="D102" i="7"/>
  <c r="E102" i="7"/>
  <c r="K102" i="7" s="1"/>
  <c r="F277" i="7"/>
  <c r="D277" i="7"/>
  <c r="E277" i="7"/>
  <c r="K277" i="7" s="1"/>
  <c r="F681" i="7"/>
  <c r="D681" i="7"/>
  <c r="E681" i="7"/>
  <c r="K681" i="7" s="1"/>
  <c r="F1315" i="7"/>
  <c r="D1315" i="7"/>
  <c r="E1315" i="7"/>
  <c r="K1315" i="7" s="1"/>
  <c r="F1313" i="7"/>
  <c r="D1313" i="7"/>
  <c r="E1313" i="7"/>
  <c r="K1313" i="7" s="1"/>
  <c r="F2700" i="7"/>
  <c r="D2700" i="7"/>
  <c r="E2700" i="7"/>
  <c r="K2700" i="7" s="1"/>
  <c r="F678" i="7"/>
  <c r="D678" i="7"/>
  <c r="E678" i="7"/>
  <c r="K678" i="7" s="1"/>
  <c r="F677" i="7"/>
  <c r="D677" i="7"/>
  <c r="E677" i="7"/>
  <c r="K677" i="7" s="1"/>
  <c r="F37" i="7"/>
  <c r="D37" i="7"/>
  <c r="E37" i="7"/>
  <c r="K37" i="7" s="1"/>
  <c r="F2694" i="7"/>
  <c r="D2694" i="7"/>
  <c r="E2694" i="7"/>
  <c r="K2694" i="7" s="1"/>
  <c r="F1309" i="7"/>
  <c r="D1309" i="7"/>
  <c r="E1309" i="7"/>
  <c r="K1309" i="7" s="1"/>
  <c r="F2688" i="7"/>
  <c r="D2688" i="7"/>
  <c r="E2688" i="7"/>
  <c r="K2688" i="7" s="1"/>
  <c r="F2686" i="7"/>
  <c r="D2686" i="7"/>
  <c r="E2686" i="7"/>
  <c r="K2686" i="7" s="1"/>
  <c r="F673" i="7"/>
  <c r="D673" i="7"/>
  <c r="E673" i="7"/>
  <c r="K673" i="7" s="1"/>
  <c r="F2681" i="7"/>
  <c r="D2681" i="7"/>
  <c r="E2681" i="7"/>
  <c r="K2681" i="7" s="1"/>
  <c r="F2678" i="7"/>
  <c r="D2678" i="7"/>
  <c r="E2678" i="7"/>
  <c r="K2678" i="7" s="1"/>
  <c r="F1305" i="7"/>
  <c r="D1305" i="7"/>
  <c r="E1305" i="7"/>
  <c r="K1305" i="7" s="1"/>
  <c r="F2673" i="7"/>
  <c r="D2673" i="7"/>
  <c r="E2673" i="7"/>
  <c r="K2673" i="7" s="1"/>
  <c r="F2670" i="7"/>
  <c r="D2670" i="7"/>
  <c r="E2670" i="7"/>
  <c r="K2670" i="7" s="1"/>
  <c r="F2668" i="7"/>
  <c r="D2668" i="7"/>
  <c r="E2668" i="7"/>
  <c r="K2668" i="7" s="1"/>
  <c r="F271" i="7"/>
  <c r="D271" i="7"/>
  <c r="E271" i="7"/>
  <c r="K271" i="7" s="1"/>
  <c r="F1301" i="7"/>
  <c r="D1301" i="7"/>
  <c r="E1301" i="7"/>
  <c r="K1301" i="7" s="1"/>
  <c r="F667" i="7"/>
  <c r="D667" i="7"/>
  <c r="E667" i="7"/>
  <c r="K667" i="7" s="1"/>
  <c r="F2661" i="7"/>
  <c r="D2661" i="7"/>
  <c r="E2661" i="7"/>
  <c r="K2661" i="7" s="1"/>
  <c r="F666" i="7"/>
  <c r="D666" i="7"/>
  <c r="E666" i="7"/>
  <c r="K666" i="7" s="1"/>
  <c r="F2658" i="7"/>
  <c r="D2658" i="7"/>
  <c r="E2658" i="7"/>
  <c r="K2658" i="7" s="1"/>
  <c r="F665" i="7"/>
  <c r="D665" i="7"/>
  <c r="E665" i="7"/>
  <c r="K665" i="7" s="1"/>
  <c r="F2652" i="7"/>
  <c r="D2652" i="7"/>
  <c r="E2652" i="7"/>
  <c r="K2652" i="7" s="1"/>
  <c r="F663" i="7"/>
  <c r="D663" i="7"/>
  <c r="E663" i="7"/>
  <c r="K663" i="7" s="1"/>
  <c r="F2648" i="7"/>
  <c r="D2648" i="7"/>
  <c r="E2648" i="7"/>
  <c r="K2648" i="7" s="1"/>
  <c r="F1293" i="7"/>
  <c r="D1293" i="7"/>
  <c r="E1293" i="7"/>
  <c r="K1293" i="7" s="1"/>
  <c r="F660" i="7"/>
  <c r="D660" i="7"/>
  <c r="E660" i="7"/>
  <c r="K660" i="7" s="1"/>
  <c r="F2641" i="7"/>
  <c r="D2641" i="7"/>
  <c r="E2641" i="7"/>
  <c r="K2641" i="7" s="1"/>
  <c r="F2637" i="7"/>
  <c r="D2637" i="7"/>
  <c r="E2637" i="7"/>
  <c r="K2637" i="7" s="1"/>
  <c r="F2634" i="7"/>
  <c r="D2634" i="7"/>
  <c r="E2634" i="7"/>
  <c r="K2634" i="7" s="1"/>
  <c r="F98" i="7"/>
  <c r="D98" i="7"/>
  <c r="E98" i="7"/>
  <c r="K98" i="7" s="1"/>
  <c r="F2627" i="7"/>
  <c r="D2627" i="7"/>
  <c r="E2627" i="7"/>
  <c r="K2627" i="7" s="1"/>
  <c r="F1292" i="7"/>
  <c r="D1292" i="7"/>
  <c r="E1292" i="7"/>
  <c r="K1292" i="7" s="1"/>
  <c r="F1291" i="7"/>
  <c r="D1291" i="7"/>
  <c r="E1291" i="7"/>
  <c r="K1291" i="7" s="1"/>
  <c r="F2619" i="7"/>
  <c r="D2619" i="7"/>
  <c r="E2619" i="7"/>
  <c r="K2619" i="7" s="1"/>
  <c r="F2615" i="7"/>
  <c r="D2615" i="7"/>
  <c r="E2615" i="7"/>
  <c r="K2615" i="7" s="1"/>
  <c r="F1287" i="7"/>
  <c r="D1287" i="7"/>
  <c r="E1287" i="7"/>
  <c r="K1287" i="7" s="1"/>
  <c r="F36" i="7"/>
  <c r="D36" i="7"/>
  <c r="E36" i="7"/>
  <c r="K36" i="7" s="1"/>
  <c r="F2609" i="7"/>
  <c r="D2609" i="7"/>
  <c r="E2609" i="7"/>
  <c r="K2609" i="7" s="1"/>
  <c r="F2606" i="7"/>
  <c r="D2606" i="7"/>
  <c r="E2606" i="7"/>
  <c r="K2606" i="7" s="1"/>
  <c r="F1286" i="7"/>
  <c r="D1286" i="7"/>
  <c r="E1286" i="7"/>
  <c r="K1286" i="7" s="1"/>
  <c r="F2603" i="7"/>
  <c r="D2603" i="7"/>
  <c r="E2603" i="7"/>
  <c r="K2603" i="7" s="1"/>
  <c r="F2600" i="7"/>
  <c r="D2600" i="7"/>
  <c r="E2600" i="7"/>
  <c r="K2600" i="7" s="1"/>
  <c r="F2597" i="7"/>
  <c r="D2597" i="7"/>
  <c r="E2597" i="7"/>
  <c r="K2597" i="7" s="1"/>
  <c r="F654" i="7"/>
  <c r="D654" i="7"/>
  <c r="E654" i="7"/>
  <c r="K654" i="7" s="1"/>
  <c r="F2595" i="7"/>
  <c r="D2595" i="7"/>
  <c r="E2595" i="7"/>
  <c r="K2595" i="7" s="1"/>
  <c r="F1278" i="7"/>
  <c r="D1278" i="7"/>
  <c r="E1278" i="7"/>
  <c r="K1278" i="7" s="1"/>
  <c r="F652" i="7"/>
  <c r="D652" i="7"/>
  <c r="E652" i="7"/>
  <c r="K652" i="7" s="1"/>
  <c r="F2592" i="7"/>
  <c r="D2592" i="7"/>
  <c r="E2592" i="7"/>
  <c r="K2592" i="7" s="1"/>
  <c r="F1273" i="7"/>
  <c r="D1273" i="7"/>
  <c r="E1273" i="7"/>
  <c r="K1273" i="7" s="1"/>
  <c r="F2590" i="7"/>
  <c r="D2590" i="7"/>
  <c r="E2590" i="7"/>
  <c r="K2590" i="7" s="1"/>
  <c r="F259" i="7"/>
  <c r="D259" i="7"/>
  <c r="E259" i="7"/>
  <c r="K259" i="7" s="1"/>
  <c r="F649" i="7"/>
  <c r="D649" i="7"/>
  <c r="E649" i="7"/>
  <c r="K649" i="7" s="1"/>
  <c r="F1270" i="7"/>
  <c r="D1270" i="7"/>
  <c r="E1270" i="7"/>
  <c r="K1270" i="7" s="1"/>
  <c r="F1269" i="7"/>
  <c r="D1269" i="7"/>
  <c r="E1269" i="7"/>
  <c r="K1269" i="7" s="1"/>
  <c r="F1268" i="7"/>
  <c r="D1268" i="7"/>
  <c r="E1268" i="7"/>
  <c r="K1268" i="7" s="1"/>
  <c r="F646" i="7"/>
  <c r="D646" i="7"/>
  <c r="E646" i="7"/>
  <c r="K646" i="7" s="1"/>
  <c r="F2580" i="7"/>
  <c r="D2580" i="7"/>
  <c r="E2580" i="7"/>
  <c r="K2580" i="7" s="1"/>
  <c r="F1265" i="7"/>
  <c r="D1265" i="7"/>
  <c r="E1265" i="7"/>
  <c r="K1265" i="7" s="1"/>
  <c r="F2578" i="7"/>
  <c r="D2578" i="7"/>
  <c r="E2578" i="7"/>
  <c r="K2578" i="7" s="1"/>
  <c r="F2574" i="7"/>
  <c r="D2574" i="7"/>
  <c r="E2574" i="7"/>
  <c r="K2574" i="7" s="1"/>
  <c r="F95" i="7"/>
  <c r="E95" i="7"/>
  <c r="K95" i="7" s="1"/>
  <c r="D95" i="7"/>
  <c r="F2571" i="7"/>
  <c r="D2571" i="7"/>
  <c r="E2571" i="7"/>
  <c r="K2571" i="7" s="1"/>
  <c r="F640" i="7"/>
  <c r="E640" i="7"/>
  <c r="K640" i="7" s="1"/>
  <c r="D640" i="7"/>
  <c r="F1259" i="7"/>
  <c r="D1259" i="7"/>
  <c r="E1259" i="7"/>
  <c r="K1259" i="7" s="1"/>
  <c r="F11" i="7"/>
  <c r="E11" i="7"/>
  <c r="K11" i="7" s="1"/>
  <c r="D11" i="7"/>
  <c r="F2568" i="7"/>
  <c r="D2568" i="7"/>
  <c r="E2568" i="7"/>
  <c r="K2568" i="7" s="1"/>
  <c r="F1256" i="7"/>
  <c r="E1256" i="7"/>
  <c r="K1256" i="7" s="1"/>
  <c r="D1256" i="7"/>
  <c r="F1255" i="7"/>
  <c r="D1255" i="7"/>
  <c r="E1255" i="7"/>
  <c r="K1255" i="7" s="1"/>
  <c r="F2561" i="7"/>
  <c r="E2561" i="7"/>
  <c r="K2561" i="7" s="1"/>
  <c r="D2561" i="7"/>
  <c r="F1252" i="7"/>
  <c r="D1252" i="7"/>
  <c r="E1252" i="7"/>
  <c r="K1252" i="7" s="1"/>
  <c r="F1251" i="7"/>
  <c r="E1251" i="7"/>
  <c r="K1251" i="7" s="1"/>
  <c r="D1251" i="7"/>
  <c r="F637" i="7"/>
  <c r="D637" i="7"/>
  <c r="E637" i="7"/>
  <c r="K637" i="7" s="1"/>
  <c r="F1245" i="7"/>
  <c r="E1245" i="7"/>
  <c r="K1245" i="7" s="1"/>
  <c r="D1245" i="7"/>
  <c r="F93" i="7"/>
  <c r="D93" i="7"/>
  <c r="E93" i="7"/>
  <c r="K93" i="7" s="1"/>
  <c r="F249" i="7"/>
  <c r="E249" i="7"/>
  <c r="K249" i="7" s="1"/>
  <c r="D249" i="7"/>
  <c r="F2548" i="7"/>
  <c r="D2548" i="7"/>
  <c r="E2548" i="7"/>
  <c r="K2548" i="7" s="1"/>
  <c r="F2544" i="7"/>
  <c r="E2544" i="7"/>
  <c r="K2544" i="7" s="1"/>
  <c r="D2544" i="7"/>
  <c r="F2540" i="7"/>
  <c r="D2540" i="7"/>
  <c r="E2540" i="7"/>
  <c r="K2540" i="7" s="1"/>
  <c r="F1243" i="7"/>
  <c r="E1243" i="7"/>
  <c r="K1243" i="7" s="1"/>
  <c r="D1243" i="7"/>
  <c r="F2534" i="7"/>
  <c r="D2534" i="7"/>
  <c r="E2534" i="7"/>
  <c r="K2534" i="7" s="1"/>
  <c r="F2530" i="7"/>
  <c r="E2530" i="7"/>
  <c r="K2530" i="7" s="1"/>
  <c r="D2530" i="7"/>
  <c r="F2527" i="7"/>
  <c r="D2527" i="7"/>
  <c r="E2527" i="7"/>
  <c r="K2527" i="7" s="1"/>
  <c r="F634" i="7"/>
  <c r="E634" i="7"/>
  <c r="K634" i="7" s="1"/>
  <c r="D634" i="7"/>
  <c r="F2520" i="7"/>
  <c r="D2520" i="7"/>
  <c r="E2520" i="7"/>
  <c r="K2520" i="7" s="1"/>
  <c r="F2516" i="7"/>
  <c r="E2516" i="7"/>
  <c r="K2516" i="7" s="1"/>
  <c r="D2516" i="7"/>
  <c r="F2512" i="7"/>
  <c r="D2512" i="7"/>
  <c r="E2512" i="7"/>
  <c r="K2512" i="7" s="1"/>
  <c r="F2509" i="7"/>
  <c r="E2509" i="7"/>
  <c r="K2509" i="7" s="1"/>
  <c r="D2509" i="7"/>
  <c r="F92" i="7"/>
  <c r="D92" i="7"/>
  <c r="E92" i="7"/>
  <c r="K92" i="7" s="1"/>
  <c r="F2504" i="7"/>
  <c r="E2504" i="7"/>
  <c r="K2504" i="7" s="1"/>
  <c r="D2504" i="7"/>
  <c r="F33" i="7"/>
  <c r="D33" i="7"/>
  <c r="E33" i="7"/>
  <c r="K33" i="7" s="1"/>
  <c r="F632" i="7"/>
  <c r="E632" i="7"/>
  <c r="K632" i="7" s="1"/>
  <c r="D632" i="7"/>
  <c r="F2496" i="7"/>
  <c r="D2496" i="7"/>
  <c r="E2496" i="7"/>
  <c r="K2496" i="7" s="1"/>
  <c r="F2494" i="7"/>
  <c r="E2494" i="7"/>
  <c r="K2494" i="7" s="1"/>
  <c r="D2494" i="7"/>
  <c r="F2491" i="7"/>
  <c r="D2491" i="7"/>
  <c r="E2491" i="7"/>
  <c r="K2491" i="7" s="1"/>
  <c r="F2487" i="7"/>
  <c r="E2487" i="7"/>
  <c r="K2487" i="7" s="1"/>
  <c r="D2487" i="7"/>
  <c r="F629" i="7"/>
  <c r="D629" i="7"/>
  <c r="E629" i="7"/>
  <c r="K629" i="7" s="1"/>
  <c r="F2482" i="7"/>
  <c r="E2482" i="7"/>
  <c r="K2482" i="7" s="1"/>
  <c r="D2482" i="7"/>
  <c r="F2480" i="7"/>
  <c r="D2480" i="7"/>
  <c r="E2480" i="7"/>
  <c r="K2480" i="7" s="1"/>
  <c r="F2476" i="7"/>
  <c r="E2476" i="7"/>
  <c r="K2476" i="7" s="1"/>
  <c r="D2476" i="7"/>
  <c r="F2473" i="7"/>
  <c r="D2473" i="7"/>
  <c r="E2473" i="7"/>
  <c r="K2473" i="7" s="1"/>
  <c r="F2469" i="7"/>
  <c r="E2469" i="7"/>
  <c r="K2469" i="7" s="1"/>
  <c r="D2469" i="7"/>
  <c r="F2465" i="7"/>
  <c r="D2465" i="7"/>
  <c r="E2465" i="7"/>
  <c r="K2465" i="7" s="1"/>
  <c r="F2462" i="7"/>
  <c r="E2462" i="7"/>
  <c r="K2462" i="7" s="1"/>
  <c r="D2462" i="7"/>
  <c r="F2459" i="7"/>
  <c r="D2459" i="7"/>
  <c r="E2459" i="7"/>
  <c r="K2459" i="7" s="1"/>
  <c r="F2455" i="7"/>
  <c r="E2455" i="7"/>
  <c r="K2455" i="7" s="1"/>
  <c r="D2455" i="7"/>
  <c r="F2451" i="7"/>
  <c r="D2451" i="7"/>
  <c r="E2451" i="7"/>
  <c r="K2451" i="7" s="1"/>
  <c r="F2447" i="7"/>
  <c r="E2447" i="7"/>
  <c r="K2447" i="7" s="1"/>
  <c r="D2447" i="7"/>
  <c r="F2444" i="7"/>
  <c r="D2444" i="7"/>
  <c r="E2444" i="7"/>
  <c r="K2444" i="7" s="1"/>
  <c r="F2440" i="7"/>
  <c r="E2440" i="7"/>
  <c r="K2440" i="7" s="1"/>
  <c r="D2440" i="7"/>
  <c r="F2436" i="7"/>
  <c r="D2436" i="7"/>
  <c r="E2436" i="7"/>
  <c r="K2436" i="7" s="1"/>
  <c r="F2434" i="7"/>
  <c r="E2434" i="7"/>
  <c r="K2434" i="7" s="1"/>
  <c r="D2434" i="7"/>
  <c r="F2430" i="7"/>
  <c r="D2430" i="7"/>
  <c r="E2430" i="7"/>
  <c r="K2430" i="7" s="1"/>
  <c r="F2427" i="7"/>
  <c r="E2427" i="7"/>
  <c r="K2427" i="7" s="1"/>
  <c r="D2427" i="7"/>
  <c r="F2424" i="7"/>
  <c r="D2424" i="7"/>
  <c r="E2424" i="7"/>
  <c r="K2424" i="7" s="1"/>
  <c r="F2420" i="7"/>
  <c r="E2420" i="7"/>
  <c r="K2420" i="7" s="1"/>
  <c r="D2420" i="7"/>
  <c r="F2417" i="7"/>
  <c r="D2417" i="7"/>
  <c r="E2417" i="7"/>
  <c r="K2417" i="7" s="1"/>
  <c r="F242" i="7"/>
  <c r="E242" i="7"/>
  <c r="K242" i="7" s="1"/>
  <c r="D242" i="7"/>
  <c r="F1235" i="7"/>
  <c r="D1235" i="7"/>
  <c r="E1235" i="7"/>
  <c r="K1235" i="7" s="1"/>
  <c r="F2408" i="7"/>
  <c r="E2408" i="7"/>
  <c r="K2408" i="7" s="1"/>
  <c r="D2408" i="7"/>
  <c r="F2405" i="7"/>
  <c r="D2405" i="7"/>
  <c r="E2405" i="7"/>
  <c r="K2405" i="7" s="1"/>
  <c r="F2401" i="7"/>
  <c r="E2401" i="7"/>
  <c r="K2401" i="7" s="1"/>
  <c r="D2401" i="7"/>
  <c r="F2398" i="7"/>
  <c r="D2398" i="7"/>
  <c r="E2398" i="7"/>
  <c r="K2398" i="7" s="1"/>
  <c r="F624" i="7"/>
  <c r="E624" i="7"/>
  <c r="K624" i="7" s="1"/>
  <c r="D624" i="7"/>
  <c r="F2392" i="7"/>
  <c r="D2392" i="7"/>
  <c r="E2392" i="7"/>
  <c r="K2392" i="7" s="1"/>
  <c r="F2388" i="7"/>
  <c r="E2388" i="7"/>
  <c r="K2388" i="7" s="1"/>
  <c r="D2388" i="7"/>
  <c r="F2384" i="7"/>
  <c r="D2384" i="7"/>
  <c r="E2384" i="7"/>
  <c r="K2384" i="7" s="1"/>
  <c r="F2381" i="7"/>
  <c r="E2381" i="7"/>
  <c r="K2381" i="7" s="1"/>
  <c r="D2381" i="7"/>
  <c r="F2378" i="7"/>
  <c r="D2378" i="7"/>
  <c r="E2378" i="7"/>
  <c r="K2378" i="7" s="1"/>
  <c r="F623" i="7"/>
  <c r="E623" i="7"/>
  <c r="K623" i="7" s="1"/>
  <c r="D623" i="7"/>
  <c r="F2371" i="7"/>
  <c r="D2371" i="7"/>
  <c r="E2371" i="7"/>
  <c r="K2371" i="7" s="1"/>
  <c r="F2367" i="7"/>
  <c r="E2367" i="7"/>
  <c r="K2367" i="7" s="1"/>
  <c r="D2367" i="7"/>
  <c r="F1230" i="7"/>
  <c r="D1230" i="7"/>
  <c r="E1230" i="7"/>
  <c r="K1230" i="7" s="1"/>
  <c r="F2361" i="7"/>
  <c r="E2361" i="7"/>
  <c r="K2361" i="7" s="1"/>
  <c r="D2361" i="7"/>
  <c r="F2358" i="7"/>
  <c r="D2358" i="7"/>
  <c r="E2358" i="7"/>
  <c r="K2358" i="7" s="1"/>
  <c r="F2355" i="7"/>
  <c r="E2355" i="7"/>
  <c r="K2355" i="7" s="1"/>
  <c r="D2355" i="7"/>
  <c r="F2353" i="7"/>
  <c r="D2353" i="7"/>
  <c r="E2353" i="7"/>
  <c r="K2353" i="7" s="1"/>
  <c r="F2350" i="7"/>
  <c r="E2350" i="7"/>
  <c r="K2350" i="7" s="1"/>
  <c r="D2350" i="7"/>
  <c r="F2347" i="7"/>
  <c r="D2347" i="7"/>
  <c r="E2347" i="7"/>
  <c r="K2347" i="7" s="1"/>
  <c r="F89" i="7"/>
  <c r="E89" i="7"/>
  <c r="K89" i="7" s="1"/>
  <c r="D89" i="7"/>
  <c r="F2340" i="7"/>
  <c r="D2340" i="7"/>
  <c r="E2340" i="7"/>
  <c r="K2340" i="7" s="1"/>
  <c r="F1225" i="7"/>
  <c r="E1225" i="7"/>
  <c r="K1225" i="7" s="1"/>
  <c r="D1225" i="7"/>
  <c r="F2334" i="7"/>
  <c r="D2334" i="7"/>
  <c r="E2334" i="7"/>
  <c r="K2334" i="7" s="1"/>
  <c r="F2331" i="7"/>
  <c r="E2331" i="7"/>
  <c r="K2331" i="7" s="1"/>
  <c r="D2331" i="7"/>
  <c r="F31" i="7"/>
  <c r="D31" i="7"/>
  <c r="E31" i="7"/>
  <c r="K31" i="7" s="1"/>
  <c r="F618" i="7"/>
  <c r="E618" i="7"/>
  <c r="K618" i="7" s="1"/>
  <c r="D618" i="7"/>
  <c r="F1222" i="7"/>
  <c r="D1222" i="7"/>
  <c r="E1222" i="7"/>
  <c r="K1222" i="7" s="1"/>
  <c r="F2324" i="7"/>
  <c r="E2324" i="7"/>
  <c r="K2324" i="7" s="1"/>
  <c r="D2324" i="7"/>
  <c r="F2322" i="7"/>
  <c r="D2322" i="7"/>
  <c r="E2322" i="7"/>
  <c r="K2322" i="7" s="1"/>
  <c r="F2319" i="7"/>
  <c r="E2319" i="7"/>
  <c r="K2319" i="7" s="1"/>
  <c r="D2319" i="7"/>
  <c r="F2316" i="7"/>
  <c r="D2316" i="7"/>
  <c r="E2316" i="7"/>
  <c r="K2316" i="7" s="1"/>
  <c r="F87" i="7"/>
  <c r="E87" i="7"/>
  <c r="K87" i="7" s="1"/>
  <c r="D87" i="7"/>
  <c r="F2311" i="7"/>
  <c r="D2311" i="7"/>
  <c r="E2311" i="7"/>
  <c r="K2311" i="7" s="1"/>
  <c r="F2309" i="7"/>
  <c r="E2309" i="7"/>
  <c r="K2309" i="7" s="1"/>
  <c r="D2309" i="7"/>
  <c r="F1215" i="7"/>
  <c r="D1215" i="7"/>
  <c r="E1215" i="7"/>
  <c r="K1215" i="7" s="1"/>
  <c r="F2307" i="7"/>
  <c r="E2307" i="7"/>
  <c r="K2307" i="7" s="1"/>
  <c r="D2307" i="7"/>
  <c r="F2304" i="7"/>
  <c r="D2304" i="7"/>
  <c r="E2304" i="7"/>
  <c r="K2304" i="7" s="1"/>
  <c r="F2302" i="7"/>
  <c r="E2302" i="7"/>
  <c r="K2302" i="7" s="1"/>
  <c r="D2302" i="7"/>
  <c r="F2299" i="7"/>
  <c r="D2299" i="7"/>
  <c r="E2299" i="7"/>
  <c r="K2299" i="7" s="1"/>
  <c r="F2297" i="7"/>
  <c r="E2297" i="7"/>
  <c r="K2297" i="7" s="1"/>
  <c r="D2297" i="7"/>
  <c r="F608" i="7"/>
  <c r="D608" i="7"/>
  <c r="E608" i="7"/>
  <c r="K608" i="7" s="1"/>
  <c r="F1209" i="7"/>
  <c r="E1209" i="7"/>
  <c r="K1209" i="7" s="1"/>
  <c r="D1209" i="7"/>
  <c r="F1208" i="7"/>
  <c r="D1208" i="7"/>
  <c r="E1208" i="7"/>
  <c r="K1208" i="7" s="1"/>
  <c r="F2289" i="7"/>
  <c r="E2289" i="7"/>
  <c r="K2289" i="7" s="1"/>
  <c r="D2289" i="7"/>
  <c r="F2286" i="7"/>
  <c r="D2286" i="7"/>
  <c r="E2286" i="7"/>
  <c r="K2286" i="7" s="1"/>
  <c r="F2282" i="7"/>
  <c r="E2282" i="7"/>
  <c r="K2282" i="7" s="1"/>
  <c r="D2282" i="7"/>
  <c r="F2278" i="7"/>
  <c r="D2278" i="7"/>
  <c r="E2278" i="7"/>
  <c r="K2278" i="7" s="1"/>
  <c r="F2274" i="7"/>
  <c r="E2274" i="7"/>
  <c r="K2274" i="7" s="1"/>
  <c r="D2274" i="7"/>
  <c r="F2270" i="7"/>
  <c r="D2270" i="7"/>
  <c r="E2270" i="7"/>
  <c r="K2270" i="7" s="1"/>
  <c r="F2266" i="7"/>
  <c r="E2266" i="7"/>
  <c r="K2266" i="7" s="1"/>
  <c r="D2266" i="7"/>
  <c r="F2265" i="7"/>
  <c r="D2265" i="7"/>
  <c r="E2265" i="7"/>
  <c r="K2265" i="7" s="1"/>
  <c r="F2262" i="7"/>
  <c r="E2262" i="7"/>
  <c r="K2262" i="7" s="1"/>
  <c r="D2262" i="7"/>
  <c r="F2258" i="7"/>
  <c r="D2258" i="7"/>
  <c r="E2258" i="7"/>
  <c r="K2258" i="7" s="1"/>
  <c r="F2255" i="7"/>
  <c r="E2255" i="7"/>
  <c r="K2255" i="7" s="1"/>
  <c r="D2255" i="7"/>
  <c r="F1202" i="7"/>
  <c r="D1202" i="7"/>
  <c r="E1202" i="7"/>
  <c r="K1202" i="7" s="1"/>
  <c r="F1201" i="7"/>
  <c r="E1201" i="7"/>
  <c r="K1201" i="7" s="1"/>
  <c r="D1201" i="7"/>
  <c r="F2249" i="7"/>
  <c r="D2249" i="7"/>
  <c r="E2249" i="7"/>
  <c r="K2249" i="7" s="1"/>
  <c r="F603" i="7"/>
  <c r="E603" i="7"/>
  <c r="K603" i="7" s="1"/>
  <c r="D603" i="7"/>
  <c r="F602" i="7"/>
  <c r="D602" i="7"/>
  <c r="E602" i="7"/>
  <c r="K602" i="7" s="1"/>
  <c r="F2244" i="7"/>
  <c r="E2244" i="7"/>
  <c r="K2244" i="7" s="1"/>
  <c r="D2244" i="7"/>
  <c r="F2242" i="7"/>
  <c r="E2242" i="7"/>
  <c r="K2242" i="7" s="1"/>
  <c r="D2242" i="7"/>
  <c r="F1198" i="7"/>
  <c r="E1198" i="7"/>
  <c r="K1198" i="7" s="1"/>
  <c r="D1198" i="7"/>
  <c r="F230" i="7"/>
  <c r="D230" i="7"/>
  <c r="E230" i="7"/>
  <c r="K230" i="7" s="1"/>
  <c r="F2236" i="7"/>
  <c r="E2236" i="7"/>
  <c r="K2236" i="7" s="1"/>
  <c r="D2236" i="7"/>
  <c r="F2232" i="7"/>
  <c r="E2232" i="7"/>
  <c r="K2232" i="7" s="1"/>
  <c r="D2232" i="7"/>
  <c r="F597" i="7"/>
  <c r="E597" i="7"/>
  <c r="K597" i="7" s="1"/>
  <c r="D597" i="7"/>
  <c r="F2229" i="7"/>
  <c r="D2229" i="7"/>
  <c r="E2229" i="7"/>
  <c r="K2229" i="7" s="1"/>
  <c r="F1193" i="7"/>
  <c r="E1193" i="7"/>
  <c r="K1193" i="7" s="1"/>
  <c r="D1193" i="7"/>
  <c r="F2226" i="7"/>
  <c r="E2226" i="7"/>
  <c r="K2226" i="7" s="1"/>
  <c r="D2226" i="7"/>
  <c r="F2223" i="7"/>
  <c r="E2223" i="7"/>
  <c r="K2223" i="7" s="1"/>
  <c r="D2223" i="7"/>
  <c r="F2221" i="7"/>
  <c r="D2221" i="7"/>
  <c r="E2221" i="7"/>
  <c r="K2221" i="7" s="1"/>
  <c r="F2218" i="7"/>
  <c r="E2218" i="7"/>
  <c r="K2218" i="7" s="1"/>
  <c r="D2218" i="7"/>
  <c r="F2217" i="7"/>
  <c r="E2217" i="7"/>
  <c r="K2217" i="7" s="1"/>
  <c r="D2217" i="7"/>
  <c r="F2215" i="7"/>
  <c r="E2215" i="7"/>
  <c r="K2215" i="7" s="1"/>
  <c r="D2215" i="7"/>
  <c r="F2213" i="7"/>
  <c r="D2213" i="7"/>
  <c r="E2213" i="7"/>
  <c r="K2213" i="7" s="1"/>
  <c r="F2211" i="7"/>
  <c r="E2211" i="7"/>
  <c r="K2211" i="7" s="1"/>
  <c r="D2211" i="7"/>
  <c r="F1184" i="7"/>
  <c r="E1184" i="7"/>
  <c r="K1184" i="7" s="1"/>
  <c r="D1184" i="7"/>
  <c r="F229" i="7"/>
  <c r="E229" i="7"/>
  <c r="K229" i="7" s="1"/>
  <c r="D229" i="7"/>
  <c r="F1182" i="7"/>
  <c r="D1182" i="7"/>
  <c r="E1182" i="7"/>
  <c r="K1182" i="7" s="1"/>
  <c r="F585" i="7"/>
  <c r="E585" i="7"/>
  <c r="K585" i="7" s="1"/>
  <c r="D585" i="7"/>
  <c r="F1180" i="7"/>
  <c r="E1180" i="7"/>
  <c r="K1180" i="7" s="1"/>
  <c r="D1180" i="7"/>
  <c r="F584" i="7"/>
  <c r="E584" i="7"/>
  <c r="K584" i="7" s="1"/>
  <c r="D584" i="7"/>
  <c r="F583" i="7"/>
  <c r="D583" i="7"/>
  <c r="E583" i="7"/>
  <c r="K583" i="7" s="1"/>
  <c r="F582" i="7"/>
  <c r="E582" i="7"/>
  <c r="K582" i="7" s="1"/>
  <c r="D582" i="7"/>
  <c r="F2197" i="7"/>
  <c r="E2197" i="7"/>
  <c r="K2197" i="7" s="1"/>
  <c r="D2197" i="7"/>
  <c r="F78" i="7"/>
  <c r="E78" i="7"/>
  <c r="K78" i="7" s="1"/>
  <c r="D78" i="7"/>
  <c r="F2192" i="7"/>
  <c r="D2192" i="7"/>
  <c r="E2192" i="7"/>
  <c r="K2192" i="7" s="1"/>
  <c r="F2190" i="7"/>
  <c r="E2190" i="7"/>
  <c r="K2190" i="7" s="1"/>
  <c r="D2190" i="7"/>
  <c r="F2187" i="7"/>
  <c r="E2187" i="7"/>
  <c r="K2187" i="7" s="1"/>
  <c r="D2187" i="7"/>
  <c r="F224" i="7"/>
  <c r="E224" i="7"/>
  <c r="K224" i="7" s="1"/>
  <c r="D224" i="7"/>
  <c r="F2184" i="7"/>
  <c r="D2184" i="7"/>
  <c r="E2184" i="7"/>
  <c r="K2184" i="7" s="1"/>
  <c r="F2181" i="7"/>
  <c r="E2181" i="7"/>
  <c r="K2181" i="7" s="1"/>
  <c r="D2181" i="7"/>
  <c r="F2177" i="7"/>
  <c r="E2177" i="7"/>
  <c r="K2177" i="7" s="1"/>
  <c r="D2177" i="7"/>
  <c r="F2175" i="7"/>
  <c r="E2175" i="7"/>
  <c r="K2175" i="7" s="1"/>
  <c r="D2175" i="7"/>
  <c r="F2173" i="7"/>
  <c r="D2173" i="7"/>
  <c r="E2173" i="7"/>
  <c r="K2173" i="7" s="1"/>
  <c r="F1168" i="7"/>
  <c r="E1168" i="7"/>
  <c r="K1168" i="7" s="1"/>
  <c r="D1168" i="7"/>
  <c r="F1167" i="7"/>
  <c r="E1167" i="7"/>
  <c r="K1167" i="7" s="1"/>
  <c r="D1167" i="7"/>
  <c r="F576" i="7"/>
  <c r="E576" i="7"/>
  <c r="K576" i="7" s="1"/>
  <c r="D576" i="7"/>
  <c r="F575" i="7"/>
  <c r="D575" i="7"/>
  <c r="E575" i="7"/>
  <c r="K575" i="7" s="1"/>
  <c r="F571" i="7"/>
  <c r="E571" i="7"/>
  <c r="K571" i="7" s="1"/>
  <c r="D571" i="7"/>
  <c r="F2161" i="7"/>
  <c r="E2161" i="7"/>
  <c r="K2161" i="7" s="1"/>
  <c r="D2161" i="7"/>
  <c r="F569" i="7"/>
  <c r="E569" i="7"/>
  <c r="K569" i="7" s="1"/>
  <c r="D569" i="7"/>
  <c r="F2159" i="7"/>
  <c r="D2159" i="7"/>
  <c r="E2159" i="7"/>
  <c r="K2159" i="7" s="1"/>
  <c r="F220" i="7"/>
  <c r="E220" i="7"/>
  <c r="K220" i="7" s="1"/>
  <c r="D220" i="7"/>
  <c r="F1162" i="7"/>
  <c r="E1162" i="7"/>
  <c r="K1162" i="7" s="1"/>
  <c r="D1162" i="7"/>
  <c r="F566" i="7"/>
  <c r="E566" i="7"/>
  <c r="K566" i="7" s="1"/>
  <c r="D566" i="7"/>
  <c r="F2152" i="7"/>
  <c r="D2152" i="7"/>
  <c r="E2152" i="7"/>
  <c r="K2152" i="7" s="1"/>
  <c r="F2149" i="7"/>
  <c r="E2149" i="7"/>
  <c r="K2149" i="7" s="1"/>
  <c r="D2149" i="7"/>
  <c r="F219" i="7"/>
  <c r="E219" i="7"/>
  <c r="K219" i="7" s="1"/>
  <c r="D219" i="7"/>
  <c r="F1158" i="7"/>
  <c r="E1158" i="7"/>
  <c r="K1158" i="7" s="1"/>
  <c r="D1158" i="7"/>
  <c r="F1155" i="7"/>
  <c r="D1155" i="7"/>
  <c r="E1155" i="7"/>
  <c r="K1155" i="7" s="1"/>
  <c r="F2141" i="7"/>
  <c r="E2141" i="7"/>
  <c r="K2141" i="7" s="1"/>
  <c r="D2141" i="7"/>
  <c r="F2139" i="7"/>
  <c r="E2139" i="7"/>
  <c r="K2139" i="7" s="1"/>
  <c r="D2139" i="7"/>
  <c r="F562" i="7"/>
  <c r="E562" i="7"/>
  <c r="K562" i="7" s="1"/>
  <c r="D562" i="7"/>
  <c r="F2132" i="7"/>
  <c r="D2132" i="7"/>
  <c r="E2132" i="7"/>
  <c r="K2132" i="7" s="1"/>
  <c r="F2131" i="7"/>
  <c r="E2131" i="7"/>
  <c r="K2131" i="7" s="1"/>
  <c r="D2131" i="7"/>
  <c r="F9" i="7"/>
  <c r="E9" i="7"/>
  <c r="K9" i="7" s="1"/>
  <c r="D9" i="7"/>
  <c r="F1152" i="7"/>
  <c r="E1152" i="7"/>
  <c r="K1152" i="7" s="1"/>
  <c r="D1152" i="7"/>
  <c r="F2127" i="7"/>
  <c r="D2127" i="7"/>
  <c r="E2127" i="7"/>
  <c r="K2127" i="7" s="1"/>
  <c r="F2124" i="7"/>
  <c r="E2124" i="7"/>
  <c r="K2124" i="7" s="1"/>
  <c r="D2124" i="7"/>
  <c r="F2122" i="7"/>
  <c r="E2122" i="7"/>
  <c r="K2122" i="7" s="1"/>
  <c r="D2122" i="7"/>
  <c r="F1148" i="7"/>
  <c r="E1148" i="7"/>
  <c r="K1148" i="7" s="1"/>
  <c r="D1148" i="7"/>
  <c r="F2117" i="7"/>
  <c r="D2117" i="7"/>
  <c r="E2117" i="7"/>
  <c r="K2117" i="7" s="1"/>
  <c r="F2115" i="7"/>
  <c r="E2115" i="7"/>
  <c r="K2115" i="7" s="1"/>
  <c r="D2115" i="7"/>
  <c r="F1146" i="7"/>
  <c r="E1146" i="7"/>
  <c r="K1146" i="7" s="1"/>
  <c r="D1146" i="7"/>
  <c r="F212" i="7"/>
  <c r="E212" i="7"/>
  <c r="K212" i="7" s="1"/>
  <c r="D212" i="7"/>
  <c r="F2111" i="7"/>
  <c r="D2111" i="7"/>
  <c r="E2111" i="7"/>
  <c r="K2111" i="7" s="1"/>
  <c r="F1142" i="7"/>
  <c r="E1142" i="7"/>
  <c r="K1142" i="7" s="1"/>
  <c r="D1142" i="7"/>
  <c r="F2109" i="7"/>
  <c r="E2109" i="7"/>
  <c r="K2109" i="7" s="1"/>
  <c r="D2109" i="7"/>
  <c r="F2106" i="7"/>
  <c r="E2106" i="7"/>
  <c r="K2106" i="7" s="1"/>
  <c r="D2106" i="7"/>
  <c r="F2104" i="7"/>
  <c r="D2104" i="7"/>
  <c r="E2104" i="7"/>
  <c r="K2104" i="7" s="1"/>
  <c r="F549" i="7"/>
  <c r="E549" i="7"/>
  <c r="K549" i="7" s="1"/>
  <c r="D549" i="7"/>
  <c r="F548" i="7"/>
  <c r="E548" i="7"/>
  <c r="K548" i="7" s="1"/>
  <c r="D548" i="7"/>
  <c r="F2098" i="7"/>
  <c r="E2098" i="7"/>
  <c r="K2098" i="7" s="1"/>
  <c r="D2098" i="7"/>
  <c r="F547" i="7"/>
  <c r="D547" i="7"/>
  <c r="E547" i="7"/>
  <c r="K547" i="7" s="1"/>
  <c r="F546" i="7"/>
  <c r="E546" i="7"/>
  <c r="K546" i="7" s="1"/>
  <c r="D546" i="7"/>
  <c r="F2091" i="7"/>
  <c r="E2091" i="7"/>
  <c r="K2091" i="7" s="1"/>
  <c r="D2091" i="7"/>
  <c r="F73" i="7"/>
  <c r="E73" i="7"/>
  <c r="K73" i="7" s="1"/>
  <c r="D73" i="7"/>
  <c r="F1132" i="7"/>
  <c r="D1132" i="7"/>
  <c r="E1132" i="7"/>
  <c r="K1132" i="7" s="1"/>
  <c r="F2085" i="7"/>
  <c r="E2085" i="7"/>
  <c r="K2085" i="7" s="1"/>
  <c r="D2085" i="7"/>
  <c r="F2083" i="7"/>
  <c r="E2083" i="7"/>
  <c r="K2083" i="7" s="1"/>
  <c r="D2083" i="7"/>
  <c r="F2081" i="7"/>
  <c r="E2081" i="7"/>
  <c r="K2081" i="7" s="1"/>
  <c r="D2081" i="7"/>
  <c r="F2077" i="7"/>
  <c r="D2077" i="7"/>
  <c r="E2077" i="7"/>
  <c r="K2077" i="7" s="1"/>
  <c r="F2074" i="7"/>
  <c r="E2074" i="7"/>
  <c r="K2074" i="7" s="1"/>
  <c r="D2074" i="7"/>
  <c r="F1124" i="7"/>
  <c r="E1124" i="7"/>
  <c r="K1124" i="7" s="1"/>
  <c r="D1124" i="7"/>
  <c r="F2069" i="7"/>
  <c r="E2069" i="7"/>
  <c r="K2069" i="7" s="1"/>
  <c r="D2069" i="7"/>
  <c r="F2068" i="7"/>
  <c r="D2068" i="7"/>
  <c r="E2068" i="7"/>
  <c r="K2068" i="7" s="1"/>
  <c r="F1120" i="7"/>
  <c r="E1120" i="7"/>
  <c r="K1120" i="7" s="1"/>
  <c r="D1120" i="7"/>
  <c r="F2064" i="7"/>
  <c r="E2064" i="7"/>
  <c r="K2064" i="7" s="1"/>
  <c r="D2064" i="7"/>
  <c r="F543" i="7"/>
  <c r="E543" i="7"/>
  <c r="K543" i="7" s="1"/>
  <c r="D543" i="7"/>
  <c r="F2058" i="7"/>
  <c r="D2058" i="7"/>
  <c r="E2058" i="7"/>
  <c r="K2058" i="7" s="1"/>
  <c r="F72" i="7"/>
  <c r="E72" i="7"/>
  <c r="K72" i="7" s="1"/>
  <c r="D72" i="7"/>
  <c r="F2055" i="7"/>
  <c r="E2055" i="7"/>
  <c r="K2055" i="7" s="1"/>
  <c r="D2055" i="7"/>
  <c r="F2052" i="7"/>
  <c r="E2052" i="7"/>
  <c r="K2052" i="7" s="1"/>
  <c r="D2052" i="7"/>
  <c r="F71" i="7"/>
  <c r="D71" i="7"/>
  <c r="E71" i="7"/>
  <c r="F542" i="7"/>
  <c r="E542" i="7"/>
  <c r="K542" i="7" s="1"/>
  <c r="D542" i="7"/>
  <c r="F2046" i="7"/>
  <c r="E2046" i="7"/>
  <c r="K2046" i="7" s="1"/>
  <c r="D2046" i="7"/>
  <c r="F1110" i="7"/>
  <c r="E1110" i="7"/>
  <c r="K1110" i="7" s="1"/>
  <c r="D1110" i="7"/>
  <c r="F2044" i="7"/>
  <c r="D2044" i="7"/>
  <c r="E2044" i="7"/>
  <c r="K2044" i="7" s="1"/>
  <c r="F537" i="7"/>
  <c r="E537" i="7"/>
  <c r="K537" i="7" s="1"/>
  <c r="D537" i="7"/>
  <c r="F206" i="7"/>
  <c r="E206" i="7"/>
  <c r="K206" i="7" s="1"/>
  <c r="D206" i="7"/>
  <c r="F536" i="7"/>
  <c r="E536" i="7"/>
  <c r="K536" i="7" s="1"/>
  <c r="D536" i="7"/>
  <c r="F2038" i="7"/>
  <c r="D2038" i="7"/>
  <c r="E2038" i="7"/>
  <c r="K2038" i="7" s="1"/>
  <c r="F533" i="7"/>
  <c r="E533" i="7"/>
  <c r="K533" i="7" s="1"/>
  <c r="D533" i="7"/>
  <c r="F2034" i="7"/>
  <c r="E2034" i="7"/>
  <c r="K2034" i="7" s="1"/>
  <c r="D2034" i="7"/>
  <c r="F2033" i="7"/>
  <c r="E2033" i="7"/>
  <c r="K2033" i="7" s="1"/>
  <c r="D2033" i="7"/>
  <c r="F530" i="7"/>
  <c r="D530" i="7"/>
  <c r="E530" i="7"/>
  <c r="K530" i="7" s="1"/>
  <c r="F2030" i="7"/>
  <c r="E2030" i="7"/>
  <c r="K2030" i="7" s="1"/>
  <c r="D2030" i="7"/>
  <c r="F2029" i="7"/>
  <c r="E2029" i="7"/>
  <c r="K2029" i="7" s="1"/>
  <c r="D2029" i="7"/>
  <c r="F1098" i="7"/>
  <c r="E1098" i="7"/>
  <c r="K1098" i="7" s="1"/>
  <c r="D1098" i="7"/>
  <c r="F1096" i="7"/>
  <c r="D1096" i="7"/>
  <c r="E1096" i="7"/>
  <c r="K1096" i="7" s="1"/>
  <c r="F1094" i="7"/>
  <c r="E1094" i="7"/>
  <c r="K1094" i="7" s="1"/>
  <c r="D1094" i="7"/>
  <c r="F1092" i="7"/>
  <c r="E1092" i="7"/>
  <c r="K1092" i="7" s="1"/>
  <c r="D1092" i="7"/>
  <c r="F525" i="7"/>
  <c r="E525" i="7"/>
  <c r="K525" i="7" s="1"/>
  <c r="D525" i="7"/>
  <c r="F2023" i="7"/>
  <c r="D2023" i="7"/>
  <c r="E2023" i="7"/>
  <c r="K2023" i="7" s="1"/>
  <c r="F2021" i="7"/>
  <c r="E2021" i="7"/>
  <c r="K2021" i="7" s="1"/>
  <c r="D2021" i="7"/>
  <c r="F2019" i="7"/>
  <c r="E2019" i="7"/>
  <c r="K2019" i="7" s="1"/>
  <c r="D2019" i="7"/>
  <c r="F2016" i="7"/>
  <c r="E2016" i="7"/>
  <c r="K2016" i="7" s="1"/>
  <c r="D2016" i="7"/>
  <c r="F524" i="7"/>
  <c r="D524" i="7"/>
  <c r="E524" i="7"/>
  <c r="K524" i="7" s="1"/>
  <c r="F2012" i="7"/>
  <c r="E2012" i="7"/>
  <c r="K2012" i="7" s="1"/>
  <c r="D2012" i="7"/>
  <c r="F1088" i="7"/>
  <c r="E1088" i="7"/>
  <c r="K1088" i="7" s="1"/>
  <c r="D1088" i="7"/>
  <c r="F1087" i="7"/>
  <c r="E1087" i="7"/>
  <c r="K1087" i="7" s="1"/>
  <c r="D1087" i="7"/>
  <c r="F522" i="7"/>
  <c r="D522" i="7"/>
  <c r="E522" i="7"/>
  <c r="K522" i="7" s="1"/>
  <c r="F2003" i="7"/>
  <c r="E2003" i="7"/>
  <c r="K2003" i="7" s="1"/>
  <c r="D2003" i="7"/>
  <c r="F2002" i="7"/>
  <c r="E2002" i="7"/>
  <c r="K2002" i="7" s="1"/>
  <c r="D2002" i="7"/>
  <c r="F1999" i="7"/>
  <c r="E1999" i="7"/>
  <c r="K1999" i="7" s="1"/>
  <c r="D1999" i="7"/>
  <c r="F1997" i="7"/>
  <c r="D1997" i="7"/>
  <c r="E1997" i="7"/>
  <c r="K1997" i="7" s="1"/>
  <c r="F1995" i="7"/>
  <c r="E1995" i="7"/>
  <c r="K1995" i="7" s="1"/>
  <c r="D1995" i="7"/>
  <c r="F1992" i="7"/>
  <c r="E1992" i="7"/>
  <c r="K1992" i="7" s="1"/>
  <c r="D1992" i="7"/>
  <c r="F1990" i="7"/>
  <c r="E1990" i="7"/>
  <c r="K1990" i="7" s="1"/>
  <c r="D1990" i="7"/>
  <c r="F1077" i="7"/>
  <c r="D1077" i="7"/>
  <c r="E1077" i="7"/>
  <c r="K1077" i="7" s="1"/>
  <c r="F1988" i="7"/>
  <c r="E1988" i="7"/>
  <c r="K1988" i="7" s="1"/>
  <c r="D1988" i="7"/>
  <c r="F1987" i="7"/>
  <c r="E1987" i="7"/>
  <c r="K1987" i="7" s="1"/>
  <c r="D1987" i="7"/>
  <c r="F516" i="7"/>
  <c r="E516" i="7"/>
  <c r="K516" i="7" s="1"/>
  <c r="D516" i="7"/>
  <c r="F1072" i="7"/>
  <c r="D1072" i="7"/>
  <c r="E1072" i="7"/>
  <c r="K1072" i="7" s="1"/>
  <c r="F66" i="7"/>
  <c r="E66" i="7"/>
  <c r="K66" i="7" s="1"/>
  <c r="D66" i="7"/>
  <c r="F511" i="7"/>
  <c r="E511" i="7"/>
  <c r="K511" i="7" s="1"/>
  <c r="D511" i="7"/>
  <c r="F510" i="7"/>
  <c r="E510" i="7"/>
  <c r="K510" i="7" s="1"/>
  <c r="D510" i="7"/>
  <c r="F1977" i="7"/>
  <c r="D1977" i="7"/>
  <c r="E1977" i="7"/>
  <c r="K1977" i="7" s="1"/>
  <c r="F1975" i="7"/>
  <c r="E1975" i="7"/>
  <c r="K1975" i="7" s="1"/>
  <c r="D1975" i="7"/>
  <c r="F1068" i="7"/>
  <c r="E1068" i="7"/>
  <c r="K1068" i="7" s="1"/>
  <c r="D1068" i="7"/>
  <c r="F1971" i="7"/>
  <c r="E1971" i="7"/>
  <c r="K1971" i="7" s="1"/>
  <c r="D1971" i="7"/>
  <c r="F1968" i="7"/>
  <c r="D1968" i="7"/>
  <c r="E1968" i="7"/>
  <c r="K1968" i="7" s="1"/>
  <c r="F506" i="7"/>
  <c r="E506" i="7"/>
  <c r="K506" i="7" s="1"/>
  <c r="D506" i="7"/>
  <c r="F1964" i="7"/>
  <c r="E1964" i="7"/>
  <c r="K1964" i="7" s="1"/>
  <c r="D1964" i="7"/>
  <c r="F1065" i="7"/>
  <c r="E1065" i="7"/>
  <c r="K1065" i="7" s="1"/>
  <c r="D1065" i="7"/>
  <c r="F1064" i="7"/>
  <c r="D1064" i="7"/>
  <c r="E1064" i="7"/>
  <c r="K1064" i="7" s="1"/>
  <c r="F503" i="7"/>
  <c r="E503" i="7"/>
  <c r="K503" i="7" s="1"/>
  <c r="D503" i="7"/>
  <c r="F3064" i="7"/>
  <c r="D3064" i="7"/>
  <c r="E3064" i="7"/>
  <c r="K3064" i="7" s="1"/>
  <c r="F1432" i="7"/>
  <c r="E1432" i="7"/>
  <c r="K1432" i="7" s="1"/>
  <c r="D1432" i="7"/>
  <c r="F3059" i="7"/>
  <c r="E3059" i="7"/>
  <c r="K3059" i="7" s="1"/>
  <c r="D3059" i="7"/>
  <c r="F319" i="7"/>
  <c r="E319" i="7"/>
  <c r="K319" i="7" s="1"/>
  <c r="D319" i="7"/>
  <c r="F318" i="7"/>
  <c r="D318" i="7"/>
  <c r="E318" i="7"/>
  <c r="K318" i="7" s="1"/>
  <c r="F42" i="7"/>
  <c r="E42" i="7"/>
  <c r="K42" i="7" s="1"/>
  <c r="D42" i="7"/>
  <c r="F3052" i="7"/>
  <c r="E3052" i="7"/>
  <c r="K3052" i="7" s="1"/>
  <c r="D3052" i="7"/>
  <c r="F3050" i="7"/>
  <c r="E3050" i="7"/>
  <c r="K3050" i="7" s="1"/>
  <c r="D3050" i="7"/>
  <c r="F752" i="7"/>
  <c r="D752" i="7"/>
  <c r="E752" i="7"/>
  <c r="K752" i="7" s="1"/>
  <c r="F750" i="7"/>
  <c r="E750" i="7"/>
  <c r="K750" i="7" s="1"/>
  <c r="D750" i="7"/>
  <c r="F1426" i="7"/>
  <c r="E1426" i="7"/>
  <c r="K1426" i="7" s="1"/>
  <c r="D1426" i="7"/>
  <c r="F3046" i="7"/>
  <c r="E3046" i="7"/>
  <c r="K3046" i="7" s="1"/>
  <c r="D3046" i="7"/>
  <c r="F746" i="7"/>
  <c r="D746" i="7"/>
  <c r="E746" i="7"/>
  <c r="F3041" i="7"/>
  <c r="E3041" i="7"/>
  <c r="K3041" i="7" s="1"/>
  <c r="D3041" i="7"/>
  <c r="F1422" i="7"/>
  <c r="E1422" i="7"/>
  <c r="K1422" i="7" s="1"/>
  <c r="D1422" i="7"/>
  <c r="F1420" i="7"/>
  <c r="E1420" i="7"/>
  <c r="K1420" i="7" s="1"/>
  <c r="D1420" i="7"/>
  <c r="F113" i="7"/>
  <c r="D113" i="7"/>
  <c r="E113" i="7"/>
  <c r="K113" i="7" s="1"/>
  <c r="E1416" i="7"/>
  <c r="K1416" i="7" s="1"/>
  <c r="F1416" i="7"/>
  <c r="D1416" i="7"/>
  <c r="F3034" i="7"/>
  <c r="E3034" i="7"/>
  <c r="K3034" i="7" s="1"/>
  <c r="D3034" i="7"/>
  <c r="F3032" i="7"/>
  <c r="E3032" i="7"/>
  <c r="K3032" i="7" s="1"/>
  <c r="D3032" i="7"/>
  <c r="F3030" i="7"/>
  <c r="D3030" i="7"/>
  <c r="E3030" i="7"/>
  <c r="K3030" i="7" s="1"/>
  <c r="F15" i="7"/>
  <c r="E15" i="7"/>
  <c r="K15" i="7" s="1"/>
  <c r="D15" i="7"/>
  <c r="F1410" i="7"/>
  <c r="E1410" i="7"/>
  <c r="K1410" i="7" s="1"/>
  <c r="D1410" i="7"/>
  <c r="F3024" i="7"/>
  <c r="E3024" i="7"/>
  <c r="K3024" i="7" s="1"/>
  <c r="D3024" i="7"/>
  <c r="F3021" i="7"/>
  <c r="D3021" i="7"/>
  <c r="E3021" i="7"/>
  <c r="K3021" i="7" s="1"/>
  <c r="F312" i="7"/>
  <c r="E312" i="7"/>
  <c r="K312" i="7" s="1"/>
  <c r="D312" i="7"/>
  <c r="F3015" i="7"/>
  <c r="E3015" i="7"/>
  <c r="K3015" i="7" s="1"/>
  <c r="D3015" i="7"/>
  <c r="F3012" i="7"/>
  <c r="E3012" i="7"/>
  <c r="K3012" i="7" s="1"/>
  <c r="D3012" i="7"/>
  <c r="F3010" i="7"/>
  <c r="D3010" i="7"/>
  <c r="E3010" i="7"/>
  <c r="K3010" i="7" s="1"/>
  <c r="F1406" i="7"/>
  <c r="E1406" i="7"/>
  <c r="K1406" i="7" s="1"/>
  <c r="D1406" i="7"/>
  <c r="F3005" i="7"/>
  <c r="E3005" i="7"/>
  <c r="K3005" i="7" s="1"/>
  <c r="D3005" i="7"/>
  <c r="F739" i="7"/>
  <c r="E739" i="7"/>
  <c r="K739" i="7" s="1"/>
  <c r="D739" i="7"/>
  <c r="F2999" i="7"/>
  <c r="D2999" i="7"/>
  <c r="E2999" i="7"/>
  <c r="K2999" i="7" s="1"/>
  <c r="F2997" i="7"/>
  <c r="E2997" i="7"/>
  <c r="K2997" i="7" s="1"/>
  <c r="D2997" i="7"/>
  <c r="F2995" i="7"/>
  <c r="E2995" i="7"/>
  <c r="K2995" i="7" s="1"/>
  <c r="D2995" i="7"/>
  <c r="F112" i="7"/>
  <c r="E112" i="7"/>
  <c r="K112" i="7" s="1"/>
  <c r="D112" i="7"/>
  <c r="F2991" i="7"/>
  <c r="D2991" i="7"/>
  <c r="E2991" i="7"/>
  <c r="K2991" i="7" s="1"/>
  <c r="F732" i="7"/>
  <c r="E732" i="7"/>
  <c r="K732" i="7" s="1"/>
  <c r="D732" i="7"/>
  <c r="F2988" i="7"/>
  <c r="E2988" i="7"/>
  <c r="K2988" i="7" s="1"/>
  <c r="D2988" i="7"/>
  <c r="F1401" i="7"/>
  <c r="E1401" i="7"/>
  <c r="K1401" i="7" s="1"/>
  <c r="D1401" i="7"/>
  <c r="F2983" i="7"/>
  <c r="D2983" i="7"/>
  <c r="E2983" i="7"/>
  <c r="K2983" i="7" s="1"/>
  <c r="F1399" i="7"/>
  <c r="E1399" i="7"/>
  <c r="K1399" i="7" s="1"/>
  <c r="D1399" i="7"/>
  <c r="F1396" i="7"/>
  <c r="E1396" i="7"/>
  <c r="K1396" i="7" s="1"/>
  <c r="D1396" i="7"/>
  <c r="F2977" i="7"/>
  <c r="E2977" i="7"/>
  <c r="K2977" i="7" s="1"/>
  <c r="D2977" i="7"/>
  <c r="F1393" i="7"/>
  <c r="D1393" i="7"/>
  <c r="E1393" i="7"/>
  <c r="K1393" i="7" s="1"/>
  <c r="F2975" i="7"/>
  <c r="E2975" i="7"/>
  <c r="K2975" i="7" s="1"/>
  <c r="D2975" i="7"/>
  <c r="F2971" i="7"/>
  <c r="E2971" i="7"/>
  <c r="K2971" i="7" s="1"/>
  <c r="D2971" i="7"/>
  <c r="F2968" i="7"/>
  <c r="E2968" i="7"/>
  <c r="K2968" i="7" s="1"/>
  <c r="D2968" i="7"/>
  <c r="F2964" i="7"/>
  <c r="D2964" i="7"/>
  <c r="E2964" i="7"/>
  <c r="K2964" i="7" s="1"/>
  <c r="F2961" i="7"/>
  <c r="E2961" i="7"/>
  <c r="K2961" i="7" s="1"/>
  <c r="D2961" i="7"/>
  <c r="F1388" i="7"/>
  <c r="E1388" i="7"/>
  <c r="K1388" i="7" s="1"/>
  <c r="D1388" i="7"/>
  <c r="F2955" i="7"/>
  <c r="E2955" i="7"/>
  <c r="K2955" i="7" s="1"/>
  <c r="D2955" i="7"/>
  <c r="F2951" i="7"/>
  <c r="D2951" i="7"/>
  <c r="E2951" i="7"/>
  <c r="K2951" i="7" s="1"/>
  <c r="F2948" i="7"/>
  <c r="E2948" i="7"/>
  <c r="K2948" i="7" s="1"/>
  <c r="D2948" i="7"/>
  <c r="F2944" i="7"/>
  <c r="E2944" i="7"/>
  <c r="K2944" i="7" s="1"/>
  <c r="D2944" i="7"/>
  <c r="F2940" i="7"/>
  <c r="E2940" i="7"/>
  <c r="K2940" i="7" s="1"/>
  <c r="D2940" i="7"/>
  <c r="F2936" i="7"/>
  <c r="D2936" i="7"/>
  <c r="E2936" i="7"/>
  <c r="K2936" i="7" s="1"/>
  <c r="F2933" i="7"/>
  <c r="E2933" i="7"/>
  <c r="K2933" i="7" s="1"/>
  <c r="D2933" i="7"/>
  <c r="F729" i="7"/>
  <c r="E729" i="7"/>
  <c r="K729" i="7" s="1"/>
  <c r="D729" i="7"/>
  <c r="F2930" i="7"/>
  <c r="E2930" i="7"/>
  <c r="K2930" i="7" s="1"/>
  <c r="D2930" i="7"/>
  <c r="D727" i="7"/>
  <c r="F727" i="7"/>
  <c r="E727" i="7"/>
  <c r="K727" i="7" s="1"/>
  <c r="F2927" i="7"/>
  <c r="E2927" i="7"/>
  <c r="K2927" i="7" s="1"/>
  <c r="D2927" i="7"/>
  <c r="F726" i="7"/>
  <c r="E726" i="7"/>
  <c r="K726" i="7" s="1"/>
  <c r="D726" i="7"/>
  <c r="F2923" i="7"/>
  <c r="E2923" i="7"/>
  <c r="K2923" i="7" s="1"/>
  <c r="D2923" i="7"/>
  <c r="F724" i="7"/>
  <c r="D724" i="7"/>
  <c r="E724" i="7"/>
  <c r="K724" i="7" s="1"/>
  <c r="F2921" i="7"/>
  <c r="E2921" i="7"/>
  <c r="K2921" i="7" s="1"/>
  <c r="D2921" i="7"/>
  <c r="F2918" i="7"/>
  <c r="E2918" i="7"/>
  <c r="K2918" i="7" s="1"/>
  <c r="D2918" i="7"/>
  <c r="F2914" i="7"/>
  <c r="E2914" i="7"/>
  <c r="K2914" i="7" s="1"/>
  <c r="D2914" i="7"/>
  <c r="F301" i="7"/>
  <c r="D301" i="7"/>
  <c r="E301" i="7"/>
  <c r="K301" i="7" s="1"/>
  <c r="F1377" i="7"/>
  <c r="E1377" i="7"/>
  <c r="K1377" i="7" s="1"/>
  <c r="D1377" i="7"/>
  <c r="F1374" i="7"/>
  <c r="E1374" i="7"/>
  <c r="K1374" i="7" s="1"/>
  <c r="D1374" i="7"/>
  <c r="F2909" i="7"/>
  <c r="E2909" i="7"/>
  <c r="K2909" i="7" s="1"/>
  <c r="D2909" i="7"/>
  <c r="F720" i="7"/>
  <c r="D720" i="7"/>
  <c r="E720" i="7"/>
  <c r="K720" i="7" s="1"/>
  <c r="F2906" i="7"/>
  <c r="E2906" i="7"/>
  <c r="K2906" i="7" s="1"/>
  <c r="D2906" i="7"/>
  <c r="E1370" i="7"/>
  <c r="K1370" i="7" s="1"/>
  <c r="F1370" i="7"/>
  <c r="D1370" i="7"/>
  <c r="F2901" i="7"/>
  <c r="E2901" i="7"/>
  <c r="K2901" i="7" s="1"/>
  <c r="D2901" i="7"/>
  <c r="F295" i="7"/>
  <c r="D295" i="7"/>
  <c r="E295" i="7"/>
  <c r="K295" i="7" s="1"/>
  <c r="F717" i="7"/>
  <c r="E717" i="7"/>
  <c r="K717" i="7" s="1"/>
  <c r="D717" i="7"/>
  <c r="F2897" i="7"/>
  <c r="E2897" i="7"/>
  <c r="K2897" i="7" s="1"/>
  <c r="D2897" i="7"/>
  <c r="F2893" i="7"/>
  <c r="E2893" i="7"/>
  <c r="K2893" i="7" s="1"/>
  <c r="D2893" i="7"/>
  <c r="F716" i="7"/>
  <c r="D716" i="7"/>
  <c r="E716" i="7"/>
  <c r="K716" i="7" s="1"/>
  <c r="E2892" i="7"/>
  <c r="K2892" i="7" s="1"/>
  <c r="F2892" i="7"/>
  <c r="D2892" i="7"/>
  <c r="F2890" i="7"/>
  <c r="E2890" i="7"/>
  <c r="K2890" i="7" s="1"/>
  <c r="D2890" i="7"/>
  <c r="F2887" i="7"/>
  <c r="E2887" i="7"/>
  <c r="K2887" i="7" s="1"/>
  <c r="D2887" i="7"/>
  <c r="F2885" i="7"/>
  <c r="D2885" i="7"/>
  <c r="E2885" i="7"/>
  <c r="K2885" i="7" s="1"/>
  <c r="F1360" i="7"/>
  <c r="E1360" i="7"/>
  <c r="K1360" i="7" s="1"/>
  <c r="D1360" i="7"/>
  <c r="F2881" i="7"/>
  <c r="E2881" i="7"/>
  <c r="K2881" i="7" s="1"/>
  <c r="D2881" i="7"/>
  <c r="F1359" i="7"/>
  <c r="E1359" i="7"/>
  <c r="K1359" i="7" s="1"/>
  <c r="D1359" i="7"/>
  <c r="D714" i="7"/>
  <c r="E714" i="7"/>
  <c r="K714" i="7" s="1"/>
  <c r="F714" i="7"/>
  <c r="F2874" i="7"/>
  <c r="E2874" i="7"/>
  <c r="K2874" i="7" s="1"/>
  <c r="D2874" i="7"/>
  <c r="F1355" i="7"/>
  <c r="E1355" i="7"/>
  <c r="K1355" i="7" s="1"/>
  <c r="D1355" i="7"/>
  <c r="F2869" i="7"/>
  <c r="E2869" i="7"/>
  <c r="K2869" i="7" s="1"/>
  <c r="D2869" i="7"/>
  <c r="F713" i="7"/>
  <c r="D713" i="7"/>
  <c r="E713" i="7"/>
  <c r="K713" i="7" s="1"/>
  <c r="F2862" i="7"/>
  <c r="E2862" i="7"/>
  <c r="K2862" i="7" s="1"/>
  <c r="D2862" i="7"/>
  <c r="F2860" i="7"/>
  <c r="E2860" i="7"/>
  <c r="K2860" i="7" s="1"/>
  <c r="D2860" i="7"/>
  <c r="F711" i="7"/>
  <c r="E711" i="7"/>
  <c r="K711" i="7" s="1"/>
  <c r="D711" i="7"/>
  <c r="F2856" i="7"/>
  <c r="D2856" i="7"/>
  <c r="E2856" i="7"/>
  <c r="K2856" i="7" s="1"/>
  <c r="F2854" i="7"/>
  <c r="E2854" i="7"/>
  <c r="K2854" i="7" s="1"/>
  <c r="D2854" i="7"/>
  <c r="F2852" i="7"/>
  <c r="E2852" i="7"/>
  <c r="K2852" i="7" s="1"/>
  <c r="D2852" i="7"/>
  <c r="F1348" i="7"/>
  <c r="E1348" i="7"/>
  <c r="K1348" i="7" s="1"/>
  <c r="D1348" i="7"/>
  <c r="F2850" i="7"/>
  <c r="D2850" i="7"/>
  <c r="E2850" i="7"/>
  <c r="K2850" i="7" s="1"/>
  <c r="F2849" i="7"/>
  <c r="E2849" i="7"/>
  <c r="K2849" i="7" s="1"/>
  <c r="D2849" i="7"/>
  <c r="F2847" i="7"/>
  <c r="E2847" i="7"/>
  <c r="K2847" i="7" s="1"/>
  <c r="D2847" i="7"/>
  <c r="F2845" i="7"/>
  <c r="E2845" i="7"/>
  <c r="K2845" i="7" s="1"/>
  <c r="D2845" i="7"/>
  <c r="F2844" i="7"/>
  <c r="D2844" i="7"/>
  <c r="E2844" i="7"/>
  <c r="K2844" i="7" s="1"/>
  <c r="F1345" i="7"/>
  <c r="E1345" i="7"/>
  <c r="K1345" i="7" s="1"/>
  <c r="D1345" i="7"/>
  <c r="F2837" i="7"/>
  <c r="E2837" i="7"/>
  <c r="K2837" i="7" s="1"/>
  <c r="D2837" i="7"/>
  <c r="F1344" i="7"/>
  <c r="E1344" i="7"/>
  <c r="K1344" i="7" s="1"/>
  <c r="D1344" i="7"/>
  <c r="F2832" i="7"/>
  <c r="D2832" i="7"/>
  <c r="E2832" i="7"/>
  <c r="K2832" i="7" s="1"/>
  <c r="F700" i="7"/>
  <c r="E700" i="7"/>
  <c r="K700" i="7" s="1"/>
  <c r="D700" i="7"/>
  <c r="F285" i="7"/>
  <c r="E285" i="7"/>
  <c r="K285" i="7" s="1"/>
  <c r="D285" i="7"/>
  <c r="F2827" i="7"/>
  <c r="E2827" i="7"/>
  <c r="K2827" i="7" s="1"/>
  <c r="D2827" i="7"/>
  <c r="F2824" i="7"/>
  <c r="D2824" i="7"/>
  <c r="E2824" i="7"/>
  <c r="K2824" i="7" s="1"/>
  <c r="F2820" i="7"/>
  <c r="E2820" i="7"/>
  <c r="K2820" i="7" s="1"/>
  <c r="D2820" i="7"/>
  <c r="F2816" i="7"/>
  <c r="E2816" i="7"/>
  <c r="K2816" i="7" s="1"/>
  <c r="D2816" i="7"/>
  <c r="F2814" i="7"/>
  <c r="E2814" i="7"/>
  <c r="K2814" i="7" s="1"/>
  <c r="D2814" i="7"/>
  <c r="F2812" i="7"/>
  <c r="D2812" i="7"/>
  <c r="E2812" i="7"/>
  <c r="K2812" i="7" s="1"/>
  <c r="F2808" i="7"/>
  <c r="E2808" i="7"/>
  <c r="K2808" i="7" s="1"/>
  <c r="D2808" i="7"/>
  <c r="F2806" i="7"/>
  <c r="E2806" i="7"/>
  <c r="K2806" i="7" s="1"/>
  <c r="D2806" i="7"/>
  <c r="F695" i="7"/>
  <c r="E695" i="7"/>
  <c r="K695" i="7" s="1"/>
  <c r="D695" i="7"/>
  <c r="F2799" i="7"/>
  <c r="D2799" i="7"/>
  <c r="E2799" i="7"/>
  <c r="K2799" i="7" s="1"/>
  <c r="F1337" i="7"/>
  <c r="E1337" i="7"/>
  <c r="K1337" i="7" s="1"/>
  <c r="D1337" i="7"/>
  <c r="F2793" i="7"/>
  <c r="E2793" i="7"/>
  <c r="K2793" i="7" s="1"/>
  <c r="D2793" i="7"/>
  <c r="F1334" i="7"/>
  <c r="E1334" i="7"/>
  <c r="K1334" i="7" s="1"/>
  <c r="D1334" i="7"/>
  <c r="F2787" i="7"/>
  <c r="D2787" i="7"/>
  <c r="E2787" i="7"/>
  <c r="K2787" i="7" s="1"/>
  <c r="F2783" i="7"/>
  <c r="E2783" i="7"/>
  <c r="K2783" i="7" s="1"/>
  <c r="D2783" i="7"/>
  <c r="F1331" i="7"/>
  <c r="E1331" i="7"/>
  <c r="K1331" i="7" s="1"/>
  <c r="D1331" i="7"/>
  <c r="F2779" i="7"/>
  <c r="E2779" i="7"/>
  <c r="K2779" i="7" s="1"/>
  <c r="D2779" i="7"/>
  <c r="F693" i="7"/>
  <c r="D693" i="7"/>
  <c r="E693" i="7"/>
  <c r="K693" i="7" s="1"/>
  <c r="F1328" i="7"/>
  <c r="E1328" i="7"/>
  <c r="K1328" i="7" s="1"/>
  <c r="D1328" i="7"/>
  <c r="F2774" i="7"/>
  <c r="E2774" i="7"/>
  <c r="K2774" i="7" s="1"/>
  <c r="D2774" i="7"/>
  <c r="F1326" i="7"/>
  <c r="E1326" i="7"/>
  <c r="K1326" i="7" s="1"/>
  <c r="D1326" i="7"/>
  <c r="F2769" i="7"/>
  <c r="D2769" i="7"/>
  <c r="E2769" i="7"/>
  <c r="K2769" i="7" s="1"/>
  <c r="F2766" i="7"/>
  <c r="E2766" i="7"/>
  <c r="K2766" i="7" s="1"/>
  <c r="D2766" i="7"/>
  <c r="F2762" i="7"/>
  <c r="E2762" i="7"/>
  <c r="K2762" i="7" s="1"/>
  <c r="D2762" i="7"/>
  <c r="F2760" i="7"/>
  <c r="E2760" i="7"/>
  <c r="K2760" i="7" s="1"/>
  <c r="D2760" i="7"/>
  <c r="F2757" i="7"/>
  <c r="D2757" i="7"/>
  <c r="E2757" i="7"/>
  <c r="K2757" i="7" s="1"/>
  <c r="F2756" i="7"/>
  <c r="E2756" i="7"/>
  <c r="K2756" i="7" s="1"/>
  <c r="D2756" i="7"/>
  <c r="F2755" i="7"/>
  <c r="E2755" i="7"/>
  <c r="K2755" i="7" s="1"/>
  <c r="D2755" i="7"/>
  <c r="F2752" i="7"/>
  <c r="E2752" i="7"/>
  <c r="K2752" i="7" s="1"/>
  <c r="D2752" i="7"/>
  <c r="F2748" i="7"/>
  <c r="D2748" i="7"/>
  <c r="E2748" i="7"/>
  <c r="K2748" i="7" s="1"/>
  <c r="F2747" i="7"/>
  <c r="E2747" i="7"/>
  <c r="K2747" i="7" s="1"/>
  <c r="D2747" i="7"/>
  <c r="F2744" i="7"/>
  <c r="E2744" i="7"/>
  <c r="K2744" i="7" s="1"/>
  <c r="D2744" i="7"/>
  <c r="F2740" i="7"/>
  <c r="E2740" i="7"/>
  <c r="K2740" i="7" s="1"/>
  <c r="D2740" i="7"/>
  <c r="F2736" i="7"/>
  <c r="D2736" i="7"/>
  <c r="E2736" i="7"/>
  <c r="K2736" i="7" s="1"/>
  <c r="F2732" i="7"/>
  <c r="E2732" i="7"/>
  <c r="K2732" i="7" s="1"/>
  <c r="D2732" i="7"/>
  <c r="F2728" i="7"/>
  <c r="E2728" i="7"/>
  <c r="K2728" i="7" s="1"/>
  <c r="D2728" i="7"/>
  <c r="F2725" i="7"/>
  <c r="E2725" i="7"/>
  <c r="K2725" i="7" s="1"/>
  <c r="D2725" i="7"/>
  <c r="F2723" i="7"/>
  <c r="D2723" i="7"/>
  <c r="E2723" i="7"/>
  <c r="K2723" i="7" s="1"/>
  <c r="F2720" i="7"/>
  <c r="E2720" i="7"/>
  <c r="K2720" i="7" s="1"/>
  <c r="D2720" i="7"/>
  <c r="F1318" i="7"/>
  <c r="E1318" i="7"/>
  <c r="K1318" i="7" s="1"/>
  <c r="D1318" i="7"/>
  <c r="F2714" i="7"/>
  <c r="E2714" i="7"/>
  <c r="K2714" i="7" s="1"/>
  <c r="D2714" i="7"/>
  <c r="F39" i="7"/>
  <c r="D39" i="7"/>
  <c r="E39" i="7"/>
  <c r="K39" i="7" s="1"/>
  <c r="F682" i="7"/>
  <c r="E682" i="7"/>
  <c r="K682" i="7" s="1"/>
  <c r="D682" i="7"/>
  <c r="F101" i="7"/>
  <c r="E101" i="7"/>
  <c r="K101" i="7" s="1"/>
  <c r="D101" i="7"/>
  <c r="F276" i="7"/>
  <c r="E276" i="7"/>
  <c r="K276" i="7" s="1"/>
  <c r="D276" i="7"/>
  <c r="F2706" i="7"/>
  <c r="D2706" i="7"/>
  <c r="E2706" i="7"/>
  <c r="K2706" i="7" s="1"/>
  <c r="F1314" i="7"/>
  <c r="E1314" i="7"/>
  <c r="K1314" i="7" s="1"/>
  <c r="D1314" i="7"/>
  <c r="F2702" i="7"/>
  <c r="E2702" i="7"/>
  <c r="K2702" i="7" s="1"/>
  <c r="D2702" i="7"/>
  <c r="F679" i="7"/>
  <c r="E679" i="7"/>
  <c r="K679" i="7" s="1"/>
  <c r="D679" i="7"/>
  <c r="F275" i="7"/>
  <c r="D275" i="7"/>
  <c r="E275" i="7"/>
  <c r="K275" i="7" s="1"/>
  <c r="F676" i="7"/>
  <c r="E676" i="7"/>
  <c r="K676" i="7" s="1"/>
  <c r="D676" i="7"/>
  <c r="F1311" i="7"/>
  <c r="E1311" i="7"/>
  <c r="K1311" i="7" s="1"/>
  <c r="D1311" i="7"/>
  <c r="F2693" i="7"/>
  <c r="E2693" i="7"/>
  <c r="K2693" i="7" s="1"/>
  <c r="D2693" i="7"/>
  <c r="F1308" i="7"/>
  <c r="D1308" i="7"/>
  <c r="E1308" i="7"/>
  <c r="K1308" i="7" s="1"/>
  <c r="F675" i="7"/>
  <c r="E675" i="7"/>
  <c r="K675" i="7" s="1"/>
  <c r="D675" i="7"/>
  <c r="F2685" i="7"/>
  <c r="E2685" i="7"/>
  <c r="K2685" i="7" s="1"/>
  <c r="D2685" i="7"/>
  <c r="F2683" i="7"/>
  <c r="E2683" i="7"/>
  <c r="K2683" i="7" s="1"/>
  <c r="D2683" i="7"/>
  <c r="F2680" i="7"/>
  <c r="D2680" i="7"/>
  <c r="E2680" i="7"/>
  <c r="K2680" i="7" s="1"/>
  <c r="F272" i="7"/>
  <c r="E272" i="7"/>
  <c r="K272" i="7" s="1"/>
  <c r="D272" i="7"/>
  <c r="F2675" i="7"/>
  <c r="E2675" i="7"/>
  <c r="K2675" i="7" s="1"/>
  <c r="D2675" i="7"/>
  <c r="F1304" i="7"/>
  <c r="E1304" i="7"/>
  <c r="K1304" i="7" s="1"/>
  <c r="D1304" i="7"/>
  <c r="F671" i="7"/>
  <c r="D671" i="7"/>
  <c r="E671" i="7"/>
  <c r="K671" i="7" s="1"/>
  <c r="F2667" i="7"/>
  <c r="E2667" i="7"/>
  <c r="K2667" i="7" s="1"/>
  <c r="D2667" i="7"/>
  <c r="F1302" i="7"/>
  <c r="E1302" i="7"/>
  <c r="K1302" i="7" s="1"/>
  <c r="D1302" i="7"/>
  <c r="F2665" i="7"/>
  <c r="E2665" i="7"/>
  <c r="K2665" i="7" s="1"/>
  <c r="D2665" i="7"/>
  <c r="F2663" i="7"/>
  <c r="D2663" i="7"/>
  <c r="E2663" i="7"/>
  <c r="K2663" i="7" s="1"/>
  <c r="F100" i="7"/>
  <c r="E100" i="7"/>
  <c r="K100" i="7" s="1"/>
  <c r="D100" i="7"/>
  <c r="F2659" i="7"/>
  <c r="E2659" i="7"/>
  <c r="K2659" i="7" s="1"/>
  <c r="D2659" i="7"/>
  <c r="F2657" i="7"/>
  <c r="E2657" i="7"/>
  <c r="K2657" i="7" s="1"/>
  <c r="D2657" i="7"/>
  <c r="F1296" i="7"/>
  <c r="D1296" i="7"/>
  <c r="E1296" i="7"/>
  <c r="K1296" i="7" s="1"/>
  <c r="F1295" i="7"/>
  <c r="E1295" i="7"/>
  <c r="K1295" i="7" s="1"/>
  <c r="D1295" i="7"/>
  <c r="F1294" i="7"/>
  <c r="E1294" i="7"/>
  <c r="K1294" i="7" s="1"/>
  <c r="D1294" i="7"/>
  <c r="F662" i="7"/>
  <c r="E662" i="7"/>
  <c r="K662" i="7" s="1"/>
  <c r="D662" i="7"/>
  <c r="F270" i="7"/>
  <c r="D270" i="7"/>
  <c r="E270" i="7"/>
  <c r="K270" i="7" s="1"/>
  <c r="F2644" i="7"/>
  <c r="E2644" i="7"/>
  <c r="K2644" i="7" s="1"/>
  <c r="D2644" i="7"/>
  <c r="F2640" i="7"/>
  <c r="E2640" i="7"/>
  <c r="K2640" i="7" s="1"/>
  <c r="D2640" i="7"/>
  <c r="F2636" i="7"/>
  <c r="E2636" i="7"/>
  <c r="K2636" i="7" s="1"/>
  <c r="D2636" i="7"/>
  <c r="F2633" i="7"/>
  <c r="D2633" i="7"/>
  <c r="E2633" i="7"/>
  <c r="K2633" i="7" s="1"/>
  <c r="F2630" i="7"/>
  <c r="E2630" i="7"/>
  <c r="K2630" i="7" s="1"/>
  <c r="D2630" i="7"/>
  <c r="F2626" i="7"/>
  <c r="E2626" i="7"/>
  <c r="K2626" i="7" s="1"/>
  <c r="D2626" i="7"/>
  <c r="F2623" i="7"/>
  <c r="E2623" i="7"/>
  <c r="K2623" i="7" s="1"/>
  <c r="D2623" i="7"/>
  <c r="F1290" i="7"/>
  <c r="D1290" i="7"/>
  <c r="E1290" i="7"/>
  <c r="K1290" i="7" s="1"/>
  <c r="F2618" i="7"/>
  <c r="E2618" i="7"/>
  <c r="K2618" i="7" s="1"/>
  <c r="D2618" i="7"/>
  <c r="F1289" i="7"/>
  <c r="E1289" i="7"/>
  <c r="K1289" i="7" s="1"/>
  <c r="D1289" i="7"/>
  <c r="F2614" i="7"/>
  <c r="E2614" i="7"/>
  <c r="K2614" i="7" s="1"/>
  <c r="D2614" i="7"/>
  <c r="F269" i="7"/>
  <c r="D269" i="7"/>
  <c r="E269" i="7"/>
  <c r="K269" i="7" s="1"/>
  <c r="F2608" i="7"/>
  <c r="E2608" i="7"/>
  <c r="K2608" i="7" s="1"/>
  <c r="D2608" i="7"/>
  <c r="F267" i="7"/>
  <c r="E267" i="7"/>
  <c r="K267" i="7" s="1"/>
  <c r="D267" i="7"/>
  <c r="F2605" i="7"/>
  <c r="E2605" i="7"/>
  <c r="K2605" i="7" s="1"/>
  <c r="D2605" i="7"/>
  <c r="F2602" i="7"/>
  <c r="D2602" i="7"/>
  <c r="E2602" i="7"/>
  <c r="K2602" i="7" s="1"/>
  <c r="F2599" i="7"/>
  <c r="E2599" i="7"/>
  <c r="K2599" i="7" s="1"/>
  <c r="D2599" i="7"/>
  <c r="F265" i="7"/>
  <c r="E265" i="7"/>
  <c r="K265" i="7" s="1"/>
  <c r="D265" i="7"/>
  <c r="F1282" i="7"/>
  <c r="E1282" i="7"/>
  <c r="K1282" i="7" s="1"/>
  <c r="D1282" i="7"/>
  <c r="F264" i="7"/>
  <c r="D264" i="7"/>
  <c r="E264" i="7"/>
  <c r="K264" i="7" s="1"/>
  <c r="E2594" i="7"/>
  <c r="K2594" i="7" s="1"/>
  <c r="F2594" i="7"/>
  <c r="D2594" i="7"/>
  <c r="E263" i="7"/>
  <c r="K263" i="7" s="1"/>
  <c r="D263" i="7"/>
  <c r="F263" i="7"/>
  <c r="F1275" i="7"/>
  <c r="E1275" i="7"/>
  <c r="K1275" i="7" s="1"/>
  <c r="D1275" i="7"/>
  <c r="F97" i="7"/>
  <c r="D97" i="7"/>
  <c r="E97" i="7"/>
  <c r="K97" i="7" s="1"/>
  <c r="F261" i="7"/>
  <c r="E261" i="7"/>
  <c r="K261" i="7" s="1"/>
  <c r="D261" i="7"/>
  <c r="F1272" i="7"/>
  <c r="E1272" i="7"/>
  <c r="K1272" i="7" s="1"/>
  <c r="D1272" i="7"/>
  <c r="F2588" i="7"/>
  <c r="E2588" i="7"/>
  <c r="K2588" i="7" s="1"/>
  <c r="D2588" i="7"/>
  <c r="F256" i="7"/>
  <c r="D256" i="7"/>
  <c r="E256" i="7"/>
  <c r="K256" i="7" s="1"/>
  <c r="F2584" i="7"/>
  <c r="E2584" i="7"/>
  <c r="K2584" i="7" s="1"/>
  <c r="D2584" i="7"/>
  <c r="F1267" i="7"/>
  <c r="E1267" i="7"/>
  <c r="K1267" i="7" s="1"/>
  <c r="D1267" i="7"/>
  <c r="F1266" i="7"/>
  <c r="E1266" i="7"/>
  <c r="K1266" i="7" s="1"/>
  <c r="D1266" i="7"/>
  <c r="F255" i="7"/>
  <c r="D255" i="7"/>
  <c r="E255" i="7"/>
  <c r="K255" i="7" s="1"/>
  <c r="F644" i="7"/>
  <c r="E644" i="7"/>
  <c r="K644" i="7" s="1"/>
  <c r="D644" i="7"/>
  <c r="F2577" i="7"/>
  <c r="E2577" i="7"/>
  <c r="K2577" i="7" s="1"/>
  <c r="D2577" i="7"/>
  <c r="F253" i="7"/>
  <c r="E253" i="7"/>
  <c r="K253" i="7" s="1"/>
  <c r="D253" i="7"/>
  <c r="F2573" i="7"/>
  <c r="E2573" i="7"/>
  <c r="K2573" i="7" s="1"/>
  <c r="D2573" i="7"/>
  <c r="F641" i="7"/>
  <c r="E641" i="7"/>
  <c r="K641" i="7" s="1"/>
  <c r="D641" i="7"/>
  <c r="F1262" i="7"/>
  <c r="E1262" i="7"/>
  <c r="K1262" i="7" s="1"/>
  <c r="D1262" i="7"/>
  <c r="F2570" i="7"/>
  <c r="E2570" i="7"/>
  <c r="K2570" i="7" s="1"/>
  <c r="D2570" i="7"/>
  <c r="F2569" i="7"/>
  <c r="E2569" i="7"/>
  <c r="K2569" i="7" s="1"/>
  <c r="D2569" i="7"/>
  <c r="F2567" i="7"/>
  <c r="E2567" i="7"/>
  <c r="K2567" i="7" s="1"/>
  <c r="D2567" i="7"/>
  <c r="F2565" i="7"/>
  <c r="E2565" i="7"/>
  <c r="K2565" i="7" s="1"/>
  <c r="D2565" i="7"/>
  <c r="F35" i="7"/>
  <c r="E35" i="7"/>
  <c r="K35" i="7" s="1"/>
  <c r="D35" i="7"/>
  <c r="F34" i="7"/>
  <c r="E34" i="7"/>
  <c r="K34" i="7" s="1"/>
  <c r="D34" i="7"/>
  <c r="F2559" i="7"/>
  <c r="E2559" i="7"/>
  <c r="K2559" i="7" s="1"/>
  <c r="D2559" i="7"/>
  <c r="F1250" i="7"/>
  <c r="E1250" i="7"/>
  <c r="K1250" i="7" s="1"/>
  <c r="D1250" i="7"/>
  <c r="F1247" i="7"/>
  <c r="E1247" i="7"/>
  <c r="K1247" i="7" s="1"/>
  <c r="D1247" i="7"/>
  <c r="F2556" i="7"/>
  <c r="E2556" i="7"/>
  <c r="K2556" i="7" s="1"/>
  <c r="D2556" i="7"/>
  <c r="F1244" i="7"/>
  <c r="E1244" i="7"/>
  <c r="K1244" i="7" s="1"/>
  <c r="D1244" i="7"/>
  <c r="E2551" i="7"/>
  <c r="F2551" i="7"/>
  <c r="D2551" i="7"/>
  <c r="F2547" i="7"/>
  <c r="E2547" i="7"/>
  <c r="K2547" i="7" s="1"/>
  <c r="D2547" i="7"/>
  <c r="F2543" i="7"/>
  <c r="E2543" i="7"/>
  <c r="K2543" i="7" s="1"/>
  <c r="D2543" i="7"/>
  <c r="F2539" i="7"/>
  <c r="E2539" i="7"/>
  <c r="K2539" i="7" s="1"/>
  <c r="D2539" i="7"/>
  <c r="F636" i="7"/>
  <c r="E636" i="7"/>
  <c r="K636" i="7" s="1"/>
  <c r="D636" i="7"/>
  <c r="F2533" i="7"/>
  <c r="E2533" i="7"/>
  <c r="K2533" i="7" s="1"/>
  <c r="D2533" i="7"/>
  <c r="F2529" i="7"/>
  <c r="E2529" i="7"/>
  <c r="K2529" i="7" s="1"/>
  <c r="D2529" i="7"/>
  <c r="F2526" i="7"/>
  <c r="E2526" i="7"/>
  <c r="K2526" i="7" s="1"/>
  <c r="D2526" i="7"/>
  <c r="F2523" i="7"/>
  <c r="E2523" i="7"/>
  <c r="K2523" i="7" s="1"/>
  <c r="D2523" i="7"/>
  <c r="F2519" i="7"/>
  <c r="E2519" i="7"/>
  <c r="K2519" i="7" s="1"/>
  <c r="D2519" i="7"/>
  <c r="F2515" i="7"/>
  <c r="E2515" i="7"/>
  <c r="K2515" i="7" s="1"/>
  <c r="D2515" i="7"/>
  <c r="F2511" i="7"/>
  <c r="E2511" i="7"/>
  <c r="K2511" i="7" s="1"/>
  <c r="D2511" i="7"/>
  <c r="F248" i="7"/>
  <c r="E248" i="7"/>
  <c r="K248" i="7" s="1"/>
  <c r="D248" i="7"/>
  <c r="F2507" i="7"/>
  <c r="E2507" i="7"/>
  <c r="K2507" i="7" s="1"/>
  <c r="D2507" i="7"/>
  <c r="F2503" i="7"/>
  <c r="E2503" i="7"/>
  <c r="K2503" i="7" s="1"/>
  <c r="D2503" i="7"/>
  <c r="F2500" i="7"/>
  <c r="E2500" i="7"/>
  <c r="K2500" i="7" s="1"/>
  <c r="D2500" i="7"/>
  <c r="F2498" i="7"/>
  <c r="E2498" i="7"/>
  <c r="K2498" i="7" s="1"/>
  <c r="D2498" i="7"/>
  <c r="F2495" i="7"/>
  <c r="E2495" i="7"/>
  <c r="K2495" i="7" s="1"/>
  <c r="D2495" i="7"/>
  <c r="F630" i="7"/>
  <c r="E630" i="7"/>
  <c r="K630" i="7" s="1"/>
  <c r="D630" i="7"/>
  <c r="F2490" i="7"/>
  <c r="E2490" i="7"/>
  <c r="K2490" i="7" s="1"/>
  <c r="D2490" i="7"/>
  <c r="F2486" i="7"/>
  <c r="E2486" i="7"/>
  <c r="K2486" i="7" s="1"/>
  <c r="D2486" i="7"/>
  <c r="F2484" i="7"/>
  <c r="E2484" i="7"/>
  <c r="K2484" i="7" s="1"/>
  <c r="D2484" i="7"/>
  <c r="F1240" i="7"/>
  <c r="E1240" i="7"/>
  <c r="K1240" i="7" s="1"/>
  <c r="D1240" i="7"/>
  <c r="F2479" i="7"/>
  <c r="E2479" i="7"/>
  <c r="K2479" i="7" s="1"/>
  <c r="D2479" i="7"/>
  <c r="F245" i="7"/>
  <c r="E245" i="7"/>
  <c r="K245" i="7" s="1"/>
  <c r="D245" i="7"/>
  <c r="F2472" i="7"/>
  <c r="E2472" i="7"/>
  <c r="K2472" i="7" s="1"/>
  <c r="D2472" i="7"/>
  <c r="F2468" i="7"/>
  <c r="E2468" i="7"/>
  <c r="K2468" i="7" s="1"/>
  <c r="D2468" i="7"/>
  <c r="F1238" i="7"/>
  <c r="E1238" i="7"/>
  <c r="K1238" i="7" s="1"/>
  <c r="D1238" i="7"/>
  <c r="F2461" i="7"/>
  <c r="E2461" i="7"/>
  <c r="K2461" i="7" s="1"/>
  <c r="D2461" i="7"/>
  <c r="F2458" i="7"/>
  <c r="E2458" i="7"/>
  <c r="K2458" i="7" s="1"/>
  <c r="D2458" i="7"/>
  <c r="F2454" i="7"/>
  <c r="E2454" i="7"/>
  <c r="K2454" i="7" s="1"/>
  <c r="D2454" i="7"/>
  <c r="F2450" i="7"/>
  <c r="E2450" i="7"/>
  <c r="K2450" i="7" s="1"/>
  <c r="D2450" i="7"/>
  <c r="F2446" i="7"/>
  <c r="E2446" i="7"/>
  <c r="K2446" i="7" s="1"/>
  <c r="D2446" i="7"/>
  <c r="F2443" i="7"/>
  <c r="E2443" i="7"/>
  <c r="K2443" i="7" s="1"/>
  <c r="D2443" i="7"/>
  <c r="F2439" i="7"/>
  <c r="E2439" i="7"/>
  <c r="K2439" i="7" s="1"/>
  <c r="D2439" i="7"/>
  <c r="F627" i="7"/>
  <c r="E627" i="7"/>
  <c r="K627" i="7" s="1"/>
  <c r="D627" i="7"/>
  <c r="F2433" i="7"/>
  <c r="E2433" i="7"/>
  <c r="K2433" i="7" s="1"/>
  <c r="D2433" i="7"/>
  <c r="E2429" i="7"/>
  <c r="K2429" i="7" s="1"/>
  <c r="F2429" i="7"/>
  <c r="D2429" i="7"/>
  <c r="F2426" i="7"/>
  <c r="E2426" i="7"/>
  <c r="K2426" i="7" s="1"/>
  <c r="D2426" i="7"/>
  <c r="F2423" i="7"/>
  <c r="E2423" i="7"/>
  <c r="K2423" i="7" s="1"/>
  <c r="D2423" i="7"/>
  <c r="F2419" i="7"/>
  <c r="E2419" i="7"/>
  <c r="K2419" i="7" s="1"/>
  <c r="D2419" i="7"/>
  <c r="F2416" i="7"/>
  <c r="E2416" i="7"/>
  <c r="K2416" i="7" s="1"/>
  <c r="D2416" i="7"/>
  <c r="F2413" i="7"/>
  <c r="E2413" i="7"/>
  <c r="K2413" i="7" s="1"/>
  <c r="D2413" i="7"/>
  <c r="F2410" i="7"/>
  <c r="E2410" i="7"/>
  <c r="K2410" i="7" s="1"/>
  <c r="D2410" i="7"/>
  <c r="F2407" i="7"/>
  <c r="E2407" i="7"/>
  <c r="K2407" i="7" s="1"/>
  <c r="D2407" i="7"/>
  <c r="F2404" i="7"/>
  <c r="E2404" i="7"/>
  <c r="K2404" i="7" s="1"/>
  <c r="D2404" i="7"/>
  <c r="F2400" i="7"/>
  <c r="E2400" i="7"/>
  <c r="K2400" i="7" s="1"/>
  <c r="D2400" i="7"/>
  <c r="F625" i="7"/>
  <c r="E625" i="7"/>
  <c r="K625" i="7" s="1"/>
  <c r="D625" i="7"/>
  <c r="F2395" i="7"/>
  <c r="E2395" i="7"/>
  <c r="K2395" i="7" s="1"/>
  <c r="D2395" i="7"/>
  <c r="F2391" i="7"/>
  <c r="E2391" i="7"/>
  <c r="K2391" i="7" s="1"/>
  <c r="D2391" i="7"/>
  <c r="F2387" i="7"/>
  <c r="E2387" i="7"/>
  <c r="K2387" i="7" s="1"/>
  <c r="D2387" i="7"/>
  <c r="F2383" i="7"/>
  <c r="E2383" i="7"/>
  <c r="K2383" i="7" s="1"/>
  <c r="D2383" i="7"/>
  <c r="F2380" i="7"/>
  <c r="E2380" i="7"/>
  <c r="K2380" i="7" s="1"/>
  <c r="D2380" i="7"/>
  <c r="F2377" i="7"/>
  <c r="E2377" i="7"/>
  <c r="K2377" i="7" s="1"/>
  <c r="D2377" i="7"/>
  <c r="F2374" i="7"/>
  <c r="E2374" i="7"/>
  <c r="K2374" i="7" s="1"/>
  <c r="D2374" i="7"/>
  <c r="F2370" i="7"/>
  <c r="E2370" i="7"/>
  <c r="K2370" i="7" s="1"/>
  <c r="D2370" i="7"/>
  <c r="F2366" i="7"/>
  <c r="E2366" i="7"/>
  <c r="K2366" i="7" s="1"/>
  <c r="D2366" i="7"/>
  <c r="F1229" i="7"/>
  <c r="E1229" i="7"/>
  <c r="K1229" i="7" s="1"/>
  <c r="D1229" i="7"/>
  <c r="F240" i="7"/>
  <c r="E240" i="7"/>
  <c r="K240" i="7" s="1"/>
  <c r="D240" i="7"/>
  <c r="F2357" i="7"/>
  <c r="E2357" i="7"/>
  <c r="K2357" i="7" s="1"/>
  <c r="D2357" i="7"/>
  <c r="F621" i="7"/>
  <c r="E621" i="7"/>
  <c r="K621" i="7" s="1"/>
  <c r="D621" i="7"/>
  <c r="F2352" i="7"/>
  <c r="E2352" i="7"/>
  <c r="K2352" i="7" s="1"/>
  <c r="D2352" i="7"/>
  <c r="F2349" i="7"/>
  <c r="E2349" i="7"/>
  <c r="K2349" i="7" s="1"/>
  <c r="D2349" i="7"/>
  <c r="F2346" i="7"/>
  <c r="E2346" i="7"/>
  <c r="K2346" i="7" s="1"/>
  <c r="D2346" i="7"/>
  <c r="F2343" i="7"/>
  <c r="E2343" i="7"/>
  <c r="K2343" i="7" s="1"/>
  <c r="D2343" i="7"/>
  <c r="F2339" i="7"/>
  <c r="E2339" i="7"/>
  <c r="K2339" i="7" s="1"/>
  <c r="D2339" i="7"/>
  <c r="F2337" i="7"/>
  <c r="E2337" i="7"/>
  <c r="K2337" i="7" s="1"/>
  <c r="D2337" i="7"/>
  <c r="F2333" i="7"/>
  <c r="E2333" i="7"/>
  <c r="K2333" i="7" s="1"/>
  <c r="D2333" i="7"/>
  <c r="F619" i="7"/>
  <c r="E619" i="7"/>
  <c r="K619" i="7" s="1"/>
  <c r="D619" i="7"/>
  <c r="F2328" i="7"/>
  <c r="E2328" i="7"/>
  <c r="K2328" i="7" s="1"/>
  <c r="D2328" i="7"/>
  <c r="F2327" i="7"/>
  <c r="E2327" i="7"/>
  <c r="K2327" i="7" s="1"/>
  <c r="D2327" i="7"/>
  <c r="F2325" i="7"/>
  <c r="E2325" i="7"/>
  <c r="K2325" i="7" s="1"/>
  <c r="D2325" i="7"/>
  <c r="F616" i="7"/>
  <c r="E616" i="7"/>
  <c r="K616" i="7" s="1"/>
  <c r="D616" i="7"/>
  <c r="F2321" i="7"/>
  <c r="E2321" i="7"/>
  <c r="K2321" i="7" s="1"/>
  <c r="D2321" i="7"/>
  <c r="F239" i="7"/>
  <c r="E239" i="7"/>
  <c r="K239" i="7" s="1"/>
  <c r="D239" i="7"/>
  <c r="F2315" i="7"/>
  <c r="E2315" i="7"/>
  <c r="K2315" i="7" s="1"/>
  <c r="D2315" i="7"/>
  <c r="F2313" i="7"/>
  <c r="E2313" i="7"/>
  <c r="K2313" i="7" s="1"/>
  <c r="D2313" i="7"/>
  <c r="F1218" i="7"/>
  <c r="E1218" i="7"/>
  <c r="K1218" i="7" s="1"/>
  <c r="D1218" i="7"/>
  <c r="F1217" i="7"/>
  <c r="E1217" i="7"/>
  <c r="K1217" i="7" s="1"/>
  <c r="D1217" i="7"/>
  <c r="F1214" i="7"/>
  <c r="E1214" i="7"/>
  <c r="K1214" i="7" s="1"/>
  <c r="D1214" i="7"/>
  <c r="F2306" i="7"/>
  <c r="E2306" i="7"/>
  <c r="K2306" i="7" s="1"/>
  <c r="D2306" i="7"/>
  <c r="F1213" i="7"/>
  <c r="E1213" i="7"/>
  <c r="K1213" i="7" s="1"/>
  <c r="D1213" i="7"/>
  <c r="E2301" i="7"/>
  <c r="K2301" i="7" s="1"/>
  <c r="F2301" i="7"/>
  <c r="D2301" i="7"/>
  <c r="F610" i="7"/>
  <c r="E610" i="7"/>
  <c r="K610" i="7" s="1"/>
  <c r="D610" i="7"/>
  <c r="F1211" i="7"/>
  <c r="E1211" i="7"/>
  <c r="K1211" i="7" s="1"/>
  <c r="D1211" i="7"/>
  <c r="F2295" i="7"/>
  <c r="E2295" i="7"/>
  <c r="K2295" i="7" s="1"/>
  <c r="D2295" i="7"/>
  <c r="F2292" i="7"/>
  <c r="E2292" i="7"/>
  <c r="K2292" i="7" s="1"/>
  <c r="D2292" i="7"/>
  <c r="F607" i="7"/>
  <c r="E607" i="7"/>
  <c r="K607" i="7" s="1"/>
  <c r="D607" i="7"/>
  <c r="F237" i="7"/>
  <c r="E237" i="7"/>
  <c r="K237" i="7" s="1"/>
  <c r="D237" i="7"/>
  <c r="F2285" i="7"/>
  <c r="E2285" i="7"/>
  <c r="K2285" i="7" s="1"/>
  <c r="D2285" i="7"/>
  <c r="F2281" i="7"/>
  <c r="E2281" i="7"/>
  <c r="K2281" i="7" s="1"/>
  <c r="D2281" i="7"/>
  <c r="F2277" i="7"/>
  <c r="E2277" i="7"/>
  <c r="K2277" i="7" s="1"/>
  <c r="D2277" i="7"/>
  <c r="F2273" i="7"/>
  <c r="E2273" i="7"/>
  <c r="K2273" i="7" s="1"/>
  <c r="D2273" i="7"/>
  <c r="F2269" i="7"/>
  <c r="E2269" i="7"/>
  <c r="K2269" i="7" s="1"/>
  <c r="D2269" i="7"/>
  <c r="F605" i="7"/>
  <c r="E605" i="7"/>
  <c r="K605" i="7" s="1"/>
  <c r="D605" i="7"/>
  <c r="F1205" i="7"/>
  <c r="E1205" i="7"/>
  <c r="K1205" i="7" s="1"/>
  <c r="D1205" i="7"/>
  <c r="F2261" i="7"/>
  <c r="E2261" i="7"/>
  <c r="K2261" i="7" s="1"/>
  <c r="D2261" i="7"/>
  <c r="F2257" i="7"/>
  <c r="E2257" i="7"/>
  <c r="K2257" i="7" s="1"/>
  <c r="D2257" i="7"/>
  <c r="F1203" i="7"/>
  <c r="E1203" i="7"/>
  <c r="K1203" i="7" s="1"/>
  <c r="D1203" i="7"/>
  <c r="F2253" i="7"/>
  <c r="E2253" i="7"/>
  <c r="K2253" i="7" s="1"/>
  <c r="D2253" i="7"/>
  <c r="F234" i="7"/>
  <c r="E234" i="7"/>
  <c r="K234" i="7" s="1"/>
  <c r="D234" i="7"/>
  <c r="F2248" i="7"/>
  <c r="E2248" i="7"/>
  <c r="K2248" i="7" s="1"/>
  <c r="D2248" i="7"/>
  <c r="F2246" i="7"/>
  <c r="E2246" i="7"/>
  <c r="K2246" i="7" s="1"/>
  <c r="D2246" i="7"/>
  <c r="F1200" i="7"/>
  <c r="E1200" i="7"/>
  <c r="K1200" i="7" s="1"/>
  <c r="D1200" i="7"/>
  <c r="F84" i="7"/>
  <c r="E84" i="7"/>
  <c r="K84" i="7" s="1"/>
  <c r="D84" i="7"/>
  <c r="F2241" i="7"/>
  <c r="E2241" i="7"/>
  <c r="K2241" i="7" s="1"/>
  <c r="D2241" i="7"/>
  <c r="F2239" i="7"/>
  <c r="E2239" i="7"/>
  <c r="K2239" i="7" s="1"/>
  <c r="D2239" i="7"/>
  <c r="F1197" i="7"/>
  <c r="D1197" i="7"/>
  <c r="E1197" i="7"/>
  <c r="K1197" i="7" s="1"/>
  <c r="F2235" i="7"/>
  <c r="E2235" i="7"/>
  <c r="K2235" i="7" s="1"/>
  <c r="D2235" i="7"/>
  <c r="F598" i="7"/>
  <c r="E598" i="7"/>
  <c r="K598" i="7" s="1"/>
  <c r="D598" i="7"/>
  <c r="F2230" i="7"/>
  <c r="E2230" i="7"/>
  <c r="K2230" i="7" s="1"/>
  <c r="D2230" i="7"/>
  <c r="F2228" i="7"/>
  <c r="E2228" i="7"/>
  <c r="K2228" i="7" s="1"/>
  <c r="D2228" i="7"/>
  <c r="F82" i="7"/>
  <c r="E82" i="7"/>
  <c r="K82" i="7" s="1"/>
  <c r="D82" i="7"/>
  <c r="F1190" i="7"/>
  <c r="E1190" i="7"/>
  <c r="K1190" i="7" s="1"/>
  <c r="D1190" i="7"/>
  <c r="F596" i="7"/>
  <c r="E596" i="7"/>
  <c r="K596" i="7" s="1"/>
  <c r="D596" i="7"/>
  <c r="F2220" i="7"/>
  <c r="D2220" i="7"/>
  <c r="E2220" i="7"/>
  <c r="K2220" i="7" s="1"/>
  <c r="F594" i="7"/>
  <c r="E594" i="7"/>
  <c r="K594" i="7" s="1"/>
  <c r="D594" i="7"/>
  <c r="F1187" i="7"/>
  <c r="E1187" i="7"/>
  <c r="K1187" i="7" s="1"/>
  <c r="D1187" i="7"/>
  <c r="F2214" i="7"/>
  <c r="E2214" i="7"/>
  <c r="K2214" i="7" s="1"/>
  <c r="D2214" i="7"/>
  <c r="F2212" i="7"/>
  <c r="E2212" i="7"/>
  <c r="K2212" i="7" s="1"/>
  <c r="D2212" i="7"/>
  <c r="F1185" i="7"/>
  <c r="E1185" i="7"/>
  <c r="K1185" i="7" s="1"/>
  <c r="D1185" i="7"/>
  <c r="F2210" i="7"/>
  <c r="E2210" i="7"/>
  <c r="K2210" i="7" s="1"/>
  <c r="D2210" i="7"/>
  <c r="F587" i="7"/>
  <c r="E587" i="7"/>
  <c r="K587" i="7" s="1"/>
  <c r="D587" i="7"/>
  <c r="F228" i="7"/>
  <c r="D228" i="7"/>
  <c r="E228" i="7"/>
  <c r="K228" i="7" s="1"/>
  <c r="F2207" i="7"/>
  <c r="E2207" i="7"/>
  <c r="K2207" i="7" s="1"/>
  <c r="D2207" i="7"/>
  <c r="F1179" i="7"/>
  <c r="E1179" i="7"/>
  <c r="K1179" i="7" s="1"/>
  <c r="D1179" i="7"/>
  <c r="F2204" i="7"/>
  <c r="E2204" i="7"/>
  <c r="K2204" i="7" s="1"/>
  <c r="D2204" i="7"/>
  <c r="F2201" i="7"/>
  <c r="E2201" i="7"/>
  <c r="K2201" i="7" s="1"/>
  <c r="D2201" i="7"/>
  <c r="F2199" i="7"/>
  <c r="E2199" i="7"/>
  <c r="K2199" i="7" s="1"/>
  <c r="D2199" i="7"/>
  <c r="F2196" i="7"/>
  <c r="E2196" i="7"/>
  <c r="K2196" i="7" s="1"/>
  <c r="D2196" i="7"/>
  <c r="F1177" i="7"/>
  <c r="E1177" i="7"/>
  <c r="K1177" i="7" s="1"/>
  <c r="D1177" i="7"/>
  <c r="F1176" i="7"/>
  <c r="D1176" i="7"/>
  <c r="E1176" i="7"/>
  <c r="K1176" i="7" s="1"/>
  <c r="F2189" i="7"/>
  <c r="E2189" i="7"/>
  <c r="K2189" i="7" s="1"/>
  <c r="D2189" i="7"/>
  <c r="F1174" i="7"/>
  <c r="E1174" i="7"/>
  <c r="K1174" i="7" s="1"/>
  <c r="D1174" i="7"/>
  <c r="F1172" i="7"/>
  <c r="E1172" i="7"/>
  <c r="K1172" i="7" s="1"/>
  <c r="D1172" i="7"/>
  <c r="F2183" i="7"/>
  <c r="E2183" i="7"/>
  <c r="K2183" i="7" s="1"/>
  <c r="D2183" i="7"/>
  <c r="F2180" i="7"/>
  <c r="E2180" i="7"/>
  <c r="K2180" i="7" s="1"/>
  <c r="D2180" i="7"/>
  <c r="F2176" i="7"/>
  <c r="E2176" i="7"/>
  <c r="K2176" i="7" s="1"/>
  <c r="D2176" i="7"/>
  <c r="F2174" i="7"/>
  <c r="E2174" i="7"/>
  <c r="K2174" i="7" s="1"/>
  <c r="D2174" i="7"/>
  <c r="F2172" i="7"/>
  <c r="D2172" i="7"/>
  <c r="E2172" i="7"/>
  <c r="K2172" i="7" s="1"/>
  <c r="F2170" i="7"/>
  <c r="E2170" i="7"/>
  <c r="K2170" i="7" s="1"/>
  <c r="D2170" i="7"/>
  <c r="F223" i="7"/>
  <c r="E223" i="7"/>
  <c r="K223" i="7" s="1"/>
  <c r="D223" i="7"/>
  <c r="F2166" i="7"/>
  <c r="E2166" i="7"/>
  <c r="K2166" i="7" s="1"/>
  <c r="D2166" i="7"/>
  <c r="F574" i="7"/>
  <c r="E574" i="7"/>
  <c r="K574" i="7" s="1"/>
  <c r="D574" i="7"/>
  <c r="F2163" i="7"/>
  <c r="E2163" i="7"/>
  <c r="K2163" i="7" s="1"/>
  <c r="D2163" i="7"/>
  <c r="F570" i="7"/>
  <c r="E570" i="7"/>
  <c r="K570" i="7" s="1"/>
  <c r="D570" i="7"/>
  <c r="F77" i="7"/>
  <c r="E77" i="7"/>
  <c r="K77" i="7" s="1"/>
  <c r="D77" i="7"/>
  <c r="F2158" i="7"/>
  <c r="D2158" i="7"/>
  <c r="E2158" i="7"/>
  <c r="K2158" i="7" s="1"/>
  <c r="F1164" i="7"/>
  <c r="E1164" i="7"/>
  <c r="K1164" i="7" s="1"/>
  <c r="D1164" i="7"/>
  <c r="F1161" i="7"/>
  <c r="E1161" i="7"/>
  <c r="K1161" i="7" s="1"/>
  <c r="D1161" i="7"/>
  <c r="F2154" i="7"/>
  <c r="E2154" i="7"/>
  <c r="K2154" i="7" s="1"/>
  <c r="D2154" i="7"/>
  <c r="F1160" i="7"/>
  <c r="E1160" i="7"/>
  <c r="K1160" i="7" s="1"/>
  <c r="D1160" i="7"/>
  <c r="F2148" i="7"/>
  <c r="E2148" i="7"/>
  <c r="K2148" i="7" s="1"/>
  <c r="D2148" i="7"/>
  <c r="F2145" i="7"/>
  <c r="E2145" i="7"/>
  <c r="K2145" i="7" s="1"/>
  <c r="D2145" i="7"/>
  <c r="F1157" i="7"/>
  <c r="E1157" i="7"/>
  <c r="K1157" i="7" s="1"/>
  <c r="D1157" i="7"/>
  <c r="F2143" i="7"/>
  <c r="D2143" i="7"/>
  <c r="E2143" i="7"/>
  <c r="K2143" i="7" s="1"/>
  <c r="F2140" i="7"/>
  <c r="E2140" i="7"/>
  <c r="K2140" i="7" s="1"/>
  <c r="D2140" i="7"/>
  <c r="F2138" i="7"/>
  <c r="E2138" i="7"/>
  <c r="K2138" i="7" s="1"/>
  <c r="D2138" i="7"/>
  <c r="F2135" i="7"/>
  <c r="E2135" i="7"/>
  <c r="K2135" i="7" s="1"/>
  <c r="D2135" i="7"/>
  <c r="F1153" i="7"/>
  <c r="E1153" i="7"/>
  <c r="K1153" i="7" s="1"/>
  <c r="D1153" i="7"/>
  <c r="F560" i="7"/>
  <c r="E560" i="7"/>
  <c r="K560" i="7" s="1"/>
  <c r="D560" i="7"/>
  <c r="F216" i="7"/>
  <c r="E216" i="7"/>
  <c r="K216" i="7" s="1"/>
  <c r="D216" i="7"/>
  <c r="F215" i="7"/>
  <c r="E215" i="7"/>
  <c r="K215" i="7" s="1"/>
  <c r="D215" i="7"/>
  <c r="F2126" i="7"/>
  <c r="D2126" i="7"/>
  <c r="E2126" i="7"/>
  <c r="K2126" i="7" s="1"/>
  <c r="F1151" i="7"/>
  <c r="E1151" i="7"/>
  <c r="K1151" i="7" s="1"/>
  <c r="D1151" i="7"/>
  <c r="F2121" i="7"/>
  <c r="E2121" i="7"/>
  <c r="K2121" i="7" s="1"/>
  <c r="D2121" i="7"/>
  <c r="F214" i="7"/>
  <c r="E214" i="7"/>
  <c r="K214" i="7" s="1"/>
  <c r="D214" i="7"/>
  <c r="F2116" i="7"/>
  <c r="E2116" i="7"/>
  <c r="K2116" i="7" s="1"/>
  <c r="D2116" i="7"/>
  <c r="F213" i="7"/>
  <c r="E213" i="7"/>
  <c r="K213" i="7" s="1"/>
  <c r="D213" i="7"/>
  <c r="F2112" i="7"/>
  <c r="E2112" i="7"/>
  <c r="K2112" i="7" s="1"/>
  <c r="D2112" i="7"/>
  <c r="F555" i="7"/>
  <c r="E555" i="7"/>
  <c r="K555" i="7" s="1"/>
  <c r="D555" i="7"/>
  <c r="F211" i="7"/>
  <c r="D211" i="7"/>
  <c r="E211" i="7"/>
  <c r="K211" i="7" s="1"/>
  <c r="F74" i="7"/>
  <c r="E74" i="7"/>
  <c r="K74" i="7" s="1"/>
  <c r="D74" i="7"/>
  <c r="F2108" i="7"/>
  <c r="E2108" i="7"/>
  <c r="K2108" i="7" s="1"/>
  <c r="D2108" i="7"/>
  <c r="F1141" i="7"/>
  <c r="E1141" i="7"/>
  <c r="K1141" i="7" s="1"/>
  <c r="D1141" i="7"/>
  <c r="F2103" i="7"/>
  <c r="E2103" i="7"/>
  <c r="K2103" i="7" s="1"/>
  <c r="D2103" i="7"/>
  <c r="F2101" i="7"/>
  <c r="E2101" i="7"/>
  <c r="K2101" i="7" s="1"/>
  <c r="D2101" i="7"/>
  <c r="F1139" i="7"/>
  <c r="E1139" i="7"/>
  <c r="K1139" i="7" s="1"/>
  <c r="D1139" i="7"/>
  <c r="F2097" i="7"/>
  <c r="E2097" i="7"/>
  <c r="K2097" i="7" s="1"/>
  <c r="D2097" i="7"/>
  <c r="F2094" i="7"/>
  <c r="D2094" i="7"/>
  <c r="E2094" i="7"/>
  <c r="K2094" i="7" s="1"/>
  <c r="F1136" i="7"/>
  <c r="E1136" i="7"/>
  <c r="K1136" i="7" s="1"/>
  <c r="D1136" i="7"/>
  <c r="F2090" i="7"/>
  <c r="E2090" i="7"/>
  <c r="K2090" i="7" s="1"/>
  <c r="D2090" i="7"/>
  <c r="F545" i="7"/>
  <c r="E545" i="7"/>
  <c r="K545" i="7" s="1"/>
  <c r="D545" i="7"/>
  <c r="F2087" i="7"/>
  <c r="E2087" i="7"/>
  <c r="K2087" i="7" s="1"/>
  <c r="D2087" i="7"/>
  <c r="F1130" i="7"/>
  <c r="E1130" i="7"/>
  <c r="K1130" i="7" s="1"/>
  <c r="D1130" i="7"/>
  <c r="F1128" i="7"/>
  <c r="E1128" i="7"/>
  <c r="K1128" i="7" s="1"/>
  <c r="D1128" i="7"/>
  <c r="F2080" i="7"/>
  <c r="E2080" i="7"/>
  <c r="K2080" i="7" s="1"/>
  <c r="D2080" i="7"/>
  <c r="F1126" i="7"/>
  <c r="D1126" i="7"/>
  <c r="E1126" i="7"/>
  <c r="K1126" i="7" s="1"/>
  <c r="F2073" i="7"/>
  <c r="E2073" i="7"/>
  <c r="K2073" i="7" s="1"/>
  <c r="D2073" i="7"/>
  <c r="F2071" i="7"/>
  <c r="E2071" i="7"/>
  <c r="K2071" i="7" s="1"/>
  <c r="D2071" i="7"/>
  <c r="F1122" i="7"/>
  <c r="E1122" i="7"/>
  <c r="K1122" i="7" s="1"/>
  <c r="D1122" i="7"/>
  <c r="F2067" i="7"/>
  <c r="E2067" i="7"/>
  <c r="K2067" i="7" s="1"/>
  <c r="D2067" i="7"/>
  <c r="F1119" i="7"/>
  <c r="E1119" i="7"/>
  <c r="K1119" i="7" s="1"/>
  <c r="D1119" i="7"/>
  <c r="F2063" i="7"/>
  <c r="E2063" i="7"/>
  <c r="K2063" i="7" s="1"/>
  <c r="D2063" i="7"/>
  <c r="F2061" i="7"/>
  <c r="E2061" i="7"/>
  <c r="K2061" i="7" s="1"/>
  <c r="D2061" i="7"/>
  <c r="F1117" i="7"/>
  <c r="D1117" i="7"/>
  <c r="E1117" i="7"/>
  <c r="K1117" i="7" s="1"/>
  <c r="F1115" i="7"/>
  <c r="E1115" i="7"/>
  <c r="K1115" i="7" s="1"/>
  <c r="D1115" i="7"/>
  <c r="F1114" i="7"/>
  <c r="E1114" i="7"/>
  <c r="K1114" i="7" s="1"/>
  <c r="D1114" i="7"/>
  <c r="F2051" i="7"/>
  <c r="E2051" i="7"/>
  <c r="K2051" i="7" s="1"/>
  <c r="D2051" i="7"/>
  <c r="F1111" i="7"/>
  <c r="E1111" i="7"/>
  <c r="K1111" i="7" s="1"/>
  <c r="D1111" i="7"/>
  <c r="F2048" i="7"/>
  <c r="E2048" i="7"/>
  <c r="K2048" i="7" s="1"/>
  <c r="D2048" i="7"/>
  <c r="F2045" i="7"/>
  <c r="E2045" i="7"/>
  <c r="K2045" i="7" s="1"/>
  <c r="D2045" i="7"/>
  <c r="F540" i="7"/>
  <c r="E540" i="7"/>
  <c r="K540" i="7" s="1"/>
  <c r="D540" i="7"/>
  <c r="F1108" i="7"/>
  <c r="D1108" i="7"/>
  <c r="E1108" i="7"/>
  <c r="K1108" i="7" s="1"/>
  <c r="F1107" i="7"/>
  <c r="E1107" i="7"/>
  <c r="K1107" i="7" s="1"/>
  <c r="D1107" i="7"/>
  <c r="F205" i="7"/>
  <c r="E205" i="7"/>
  <c r="K205" i="7" s="1"/>
  <c r="D205" i="7"/>
  <c r="F1106" i="7"/>
  <c r="E1106" i="7"/>
  <c r="K1106" i="7" s="1"/>
  <c r="D1106" i="7"/>
  <c r="F204" i="7"/>
  <c r="E204" i="7"/>
  <c r="K204" i="7" s="1"/>
  <c r="D204" i="7"/>
  <c r="F1105" i="7"/>
  <c r="E1105" i="7"/>
  <c r="K1105" i="7" s="1"/>
  <c r="D1105" i="7"/>
  <c r="F1104" i="7"/>
  <c r="E1104" i="7"/>
  <c r="K1104" i="7" s="1"/>
  <c r="D1104" i="7"/>
  <c r="F202" i="7"/>
  <c r="E202" i="7"/>
  <c r="K202" i="7" s="1"/>
  <c r="D202" i="7"/>
  <c r="F1102" i="7"/>
  <c r="D1102" i="7"/>
  <c r="E1102" i="7"/>
  <c r="K1102" i="7" s="1"/>
  <c r="F201" i="7"/>
  <c r="E201" i="7"/>
  <c r="K201" i="7" s="1"/>
  <c r="D201" i="7"/>
  <c r="F2028" i="7"/>
  <c r="E2028" i="7"/>
  <c r="K2028" i="7" s="1"/>
  <c r="D2028" i="7"/>
  <c r="F1097" i="7"/>
  <c r="E1097" i="7"/>
  <c r="K1097" i="7" s="1"/>
  <c r="D1097" i="7"/>
  <c r="F2027" i="7"/>
  <c r="E2027" i="7"/>
  <c r="K2027" i="7" s="1"/>
  <c r="D2027" i="7"/>
  <c r="F1093" i="7"/>
  <c r="E1093" i="7"/>
  <c r="K1093" i="7" s="1"/>
  <c r="D1093" i="7"/>
  <c r="F2026" i="7"/>
  <c r="E2026" i="7"/>
  <c r="K2026" i="7" s="1"/>
  <c r="D2026" i="7"/>
  <c r="F1091" i="7"/>
  <c r="E1091" i="7"/>
  <c r="K1091" i="7" s="1"/>
  <c r="D1091" i="7"/>
  <c r="F2022" i="7"/>
  <c r="D2022" i="7"/>
  <c r="E2022" i="7"/>
  <c r="K2022" i="7" s="1"/>
  <c r="F69" i="7"/>
  <c r="E69" i="7"/>
  <c r="K69" i="7" s="1"/>
  <c r="D69" i="7"/>
  <c r="F2018" i="7"/>
  <c r="E2018" i="7"/>
  <c r="K2018" i="7" s="1"/>
  <c r="D2018" i="7"/>
  <c r="F192" i="7"/>
  <c r="E192" i="7"/>
  <c r="K192" i="7" s="1"/>
  <c r="D192" i="7"/>
  <c r="F2013" i="7"/>
  <c r="E2013" i="7"/>
  <c r="K2013" i="7" s="1"/>
  <c r="D2013" i="7"/>
  <c r="F2011" i="7"/>
  <c r="E2011" i="7"/>
  <c r="K2011" i="7" s="1"/>
  <c r="D2011" i="7"/>
  <c r="F191" i="7"/>
  <c r="E191" i="7"/>
  <c r="K191" i="7" s="1"/>
  <c r="D191" i="7"/>
  <c r="F1086" i="7"/>
  <c r="E1086" i="7"/>
  <c r="K1086" i="7" s="1"/>
  <c r="D1086" i="7"/>
  <c r="F2005" i="7"/>
  <c r="D2005" i="7"/>
  <c r="E2005" i="7"/>
  <c r="K2005" i="7" s="1"/>
  <c r="F1084" i="7"/>
  <c r="E1084" i="7"/>
  <c r="K1084" i="7" s="1"/>
  <c r="D1084" i="7"/>
  <c r="F2001" i="7"/>
  <c r="E2001" i="7"/>
  <c r="K2001" i="7" s="1"/>
  <c r="D2001" i="7"/>
  <c r="F1082" i="7"/>
  <c r="E1082" i="7"/>
  <c r="K1082" i="7" s="1"/>
  <c r="D1082" i="7"/>
  <c r="F29" i="7"/>
  <c r="E29" i="7"/>
  <c r="D29" i="7"/>
  <c r="F1080" i="7"/>
  <c r="E1080" i="7"/>
  <c r="K1080" i="7" s="1"/>
  <c r="D1080" i="7"/>
  <c r="F1991" i="7"/>
  <c r="E1991" i="7"/>
  <c r="K1991" i="7" s="1"/>
  <c r="D1991" i="7"/>
  <c r="F519" i="7"/>
  <c r="E519" i="7"/>
  <c r="K519" i="7" s="1"/>
  <c r="D519" i="7"/>
  <c r="F1076" i="7"/>
  <c r="D1076" i="7"/>
  <c r="E1076" i="7"/>
  <c r="K1076" i="7" s="1"/>
  <c r="F1074" i="7"/>
  <c r="E1074" i="7"/>
  <c r="K1074" i="7" s="1"/>
  <c r="D1074" i="7"/>
  <c r="F1986" i="7"/>
  <c r="E1986" i="7"/>
  <c r="K1986" i="7" s="1"/>
  <c r="D1986" i="7"/>
  <c r="F515" i="7"/>
  <c r="E515" i="7"/>
  <c r="K515" i="7" s="1"/>
  <c r="D515" i="7"/>
  <c r="F1984" i="7"/>
  <c r="E1984" i="7"/>
  <c r="K1984" i="7" s="1"/>
  <c r="D1984" i="7"/>
  <c r="F1982" i="7"/>
  <c r="E1982" i="7"/>
  <c r="K1982" i="7" s="1"/>
  <c r="D1982" i="7"/>
  <c r="F1980" i="7"/>
  <c r="E1980" i="7"/>
  <c r="K1980" i="7" s="1"/>
  <c r="D1980" i="7"/>
  <c r="F509" i="7"/>
  <c r="E509" i="7"/>
  <c r="K509" i="7" s="1"/>
  <c r="D509" i="7"/>
  <c r="F188" i="7"/>
  <c r="D188" i="7"/>
  <c r="E188" i="7"/>
  <c r="K188" i="7" s="1"/>
  <c r="F1974" i="7"/>
  <c r="Q108" i="6" s="1"/>
  <c r="E1974" i="7"/>
  <c r="K1974" i="7" s="1"/>
  <c r="D1974" i="7"/>
  <c r="F1972" i="7"/>
  <c r="E1972" i="7"/>
  <c r="K1972" i="7" s="1"/>
  <c r="D1972" i="7"/>
  <c r="F1970" i="7"/>
  <c r="E1970" i="7"/>
  <c r="K1970" i="7" s="1"/>
  <c r="D1970" i="7"/>
  <c r="F1967" i="7"/>
  <c r="E1967" i="7"/>
  <c r="K1967" i="7" s="1"/>
  <c r="D1967" i="7"/>
  <c r="F65" i="7"/>
  <c r="E65" i="7"/>
  <c r="K65" i="7" s="1"/>
  <c r="D65" i="7"/>
  <c r="F505" i="7"/>
  <c r="E505" i="7"/>
  <c r="K505" i="7" s="1"/>
  <c r="D505" i="7"/>
  <c r="F186" i="7"/>
  <c r="E186" i="7"/>
  <c r="K186" i="7" s="1"/>
  <c r="D186" i="7"/>
  <c r="F1960" i="7"/>
  <c r="D1960" i="7"/>
  <c r="E1960" i="7"/>
  <c r="K1960" i="7" s="1"/>
  <c r="F64" i="7"/>
  <c r="E64" i="7"/>
  <c r="K64" i="7" s="1"/>
  <c r="D64" i="7"/>
  <c r="F751" i="7"/>
  <c r="E751" i="7"/>
  <c r="K751" i="7" s="1"/>
  <c r="D751" i="7"/>
  <c r="F1427" i="7"/>
  <c r="E1427" i="7"/>
  <c r="K1427" i="7" s="1"/>
  <c r="D1427" i="7"/>
  <c r="E317" i="7"/>
  <c r="K317" i="7" s="1"/>
  <c r="F317" i="7"/>
  <c r="D317" i="7"/>
  <c r="F3045" i="7"/>
  <c r="E3045" i="7"/>
  <c r="K3045" i="7" s="1"/>
  <c r="D3045" i="7"/>
  <c r="F3043" i="7"/>
  <c r="E3043" i="7"/>
  <c r="K3043" i="7" s="1"/>
  <c r="D3043" i="7"/>
  <c r="F1423" i="7"/>
  <c r="E1423" i="7"/>
  <c r="K1423" i="7" s="1"/>
  <c r="D1423" i="7"/>
  <c r="F3040" i="7"/>
  <c r="E3040" i="7"/>
  <c r="K3040" i="7" s="1"/>
  <c r="D3040" i="7"/>
  <c r="F1419" i="7"/>
  <c r="E1419" i="7"/>
  <c r="K1419" i="7" s="1"/>
  <c r="D1419" i="7"/>
  <c r="F3037" i="7"/>
  <c r="E3037" i="7"/>
  <c r="K3037" i="7" s="1"/>
  <c r="D3037" i="7"/>
  <c r="E3036" i="7"/>
  <c r="K3036" i="7" s="1"/>
  <c r="F3036" i="7"/>
  <c r="D3036" i="7"/>
  <c r="F1415" i="7"/>
  <c r="E1415" i="7"/>
  <c r="K1415" i="7" s="1"/>
  <c r="D1415" i="7"/>
  <c r="F1413" i="7"/>
  <c r="Q225" i="6" s="1"/>
  <c r="E1413" i="7"/>
  <c r="K1413" i="7" s="1"/>
  <c r="D1413" i="7"/>
  <c r="F314" i="7"/>
  <c r="E314" i="7"/>
  <c r="K314" i="7" s="1"/>
  <c r="D314" i="7"/>
  <c r="F1411" i="7"/>
  <c r="E1411" i="7"/>
  <c r="K1411" i="7" s="1"/>
  <c r="D1411" i="7"/>
  <c r="F3027" i="7"/>
  <c r="E3027" i="7"/>
  <c r="K3027" i="7" s="1"/>
  <c r="D3027" i="7"/>
  <c r="F741" i="7"/>
  <c r="E741" i="7"/>
  <c r="K741" i="7" s="1"/>
  <c r="D741" i="7"/>
  <c r="F3020" i="7"/>
  <c r="E3020" i="7"/>
  <c r="K3020" i="7" s="1"/>
  <c r="D3020" i="7"/>
  <c r="F3018" i="7"/>
  <c r="E3018" i="7"/>
  <c r="K3018" i="7" s="1"/>
  <c r="D3018" i="7"/>
  <c r="F3014" i="7"/>
  <c r="E3014" i="7"/>
  <c r="K3014" i="7" s="1"/>
  <c r="D3014" i="7"/>
  <c r="F311" i="7"/>
  <c r="E311" i="7"/>
  <c r="K311" i="7" s="1"/>
  <c r="D311" i="7"/>
  <c r="F3009" i="7"/>
  <c r="E3009" i="7"/>
  <c r="K3009" i="7" s="1"/>
  <c r="D3009" i="7"/>
  <c r="F3007" i="7"/>
  <c r="E3007" i="7"/>
  <c r="K3007" i="7" s="1"/>
  <c r="D3007" i="7"/>
  <c r="F3004" i="7"/>
  <c r="E3004" i="7"/>
  <c r="K3004" i="7" s="1"/>
  <c r="D3004" i="7"/>
  <c r="E3001" i="7"/>
  <c r="K3001" i="7" s="1"/>
  <c r="F3001" i="7"/>
  <c r="D3001" i="7"/>
  <c r="F2998" i="7"/>
  <c r="E2998" i="7"/>
  <c r="K2998" i="7" s="1"/>
  <c r="D2998" i="7"/>
  <c r="F736" i="7"/>
  <c r="E736" i="7"/>
  <c r="K736" i="7" s="1"/>
  <c r="D736" i="7"/>
  <c r="F1404" i="7"/>
  <c r="E1404" i="7"/>
  <c r="K1404" i="7" s="1"/>
  <c r="D1404" i="7"/>
  <c r="F2993" i="7"/>
  <c r="E2993" i="7"/>
  <c r="K2993" i="7" s="1"/>
  <c r="D2993" i="7"/>
  <c r="F734" i="7"/>
  <c r="E734" i="7"/>
  <c r="K734" i="7" s="1"/>
  <c r="D734" i="7"/>
  <c r="F731" i="7"/>
  <c r="E731" i="7"/>
  <c r="K731" i="7" s="1"/>
  <c r="D731" i="7"/>
  <c r="E2987" i="7"/>
  <c r="K2987" i="7" s="1"/>
  <c r="F2987" i="7"/>
  <c r="D2987" i="7"/>
  <c r="F1400" i="7"/>
  <c r="E1400" i="7"/>
  <c r="K1400" i="7" s="1"/>
  <c r="D1400" i="7"/>
  <c r="F2982" i="7"/>
  <c r="E2982" i="7"/>
  <c r="K2982" i="7" s="1"/>
  <c r="D2982" i="7"/>
  <c r="F1398" i="7"/>
  <c r="E1398" i="7"/>
  <c r="K1398" i="7" s="1"/>
  <c r="D1398" i="7"/>
  <c r="F2978" i="7"/>
  <c r="E2978" i="7"/>
  <c r="K2978" i="7" s="1"/>
  <c r="D2978" i="7"/>
  <c r="F1394" i="7"/>
  <c r="E1394" i="7"/>
  <c r="K1394" i="7" s="1"/>
  <c r="D1394" i="7"/>
  <c r="F1392" i="7"/>
  <c r="E1392" i="7"/>
  <c r="K1392" i="7" s="1"/>
  <c r="D1392" i="7"/>
  <c r="E2974" i="7"/>
  <c r="K2974" i="7" s="1"/>
  <c r="F2974" i="7"/>
  <c r="D2974" i="7"/>
  <c r="F2970" i="7"/>
  <c r="E2970" i="7"/>
  <c r="K2970" i="7" s="1"/>
  <c r="D2970" i="7"/>
  <c r="F2967" i="7"/>
  <c r="E2967" i="7"/>
  <c r="K2967" i="7" s="1"/>
  <c r="D2967" i="7"/>
  <c r="F730" i="7"/>
  <c r="E730" i="7"/>
  <c r="K730" i="7" s="1"/>
  <c r="D730" i="7"/>
  <c r="F2960" i="7"/>
  <c r="E2960" i="7"/>
  <c r="K2960" i="7" s="1"/>
  <c r="D2960" i="7"/>
  <c r="F2958" i="7"/>
  <c r="E2958" i="7"/>
  <c r="K2958" i="7" s="1"/>
  <c r="D2958" i="7"/>
  <c r="F2954" i="7"/>
  <c r="E2954" i="7"/>
  <c r="K2954" i="7" s="1"/>
  <c r="D2954" i="7"/>
  <c r="F1387" i="7"/>
  <c r="E1387" i="7"/>
  <c r="K1387" i="7" s="1"/>
  <c r="D1387" i="7"/>
  <c r="F2947" i="7"/>
  <c r="E2947" i="7"/>
  <c r="K2947" i="7" s="1"/>
  <c r="D2947" i="7"/>
  <c r="F2943" i="7"/>
  <c r="E2943" i="7"/>
  <c r="K2943" i="7" s="1"/>
  <c r="D2943" i="7"/>
  <c r="F2939" i="7"/>
  <c r="E2939" i="7"/>
  <c r="K2939" i="7" s="1"/>
  <c r="D2939" i="7"/>
  <c r="F2935" i="7"/>
  <c r="E2935" i="7"/>
  <c r="D2935" i="7"/>
  <c r="F1386" i="7"/>
  <c r="E1386" i="7"/>
  <c r="K1386" i="7" s="1"/>
  <c r="D1386" i="7"/>
  <c r="F728" i="7"/>
  <c r="E728" i="7"/>
  <c r="K728" i="7" s="1"/>
  <c r="D728" i="7"/>
  <c r="F1384" i="7"/>
  <c r="E1384" i="7"/>
  <c r="K1384" i="7" s="1"/>
  <c r="D1384" i="7"/>
  <c r="F2928" i="7"/>
  <c r="E2928" i="7"/>
  <c r="K2928" i="7" s="1"/>
  <c r="D2928" i="7"/>
  <c r="F1382" i="7"/>
  <c r="E1382" i="7"/>
  <c r="K1382" i="7" s="1"/>
  <c r="D1382" i="7"/>
  <c r="F14" i="7"/>
  <c r="E14" i="7"/>
  <c r="K14" i="7" s="1"/>
  <c r="D14" i="7"/>
  <c r="F725" i="7"/>
  <c r="E725" i="7"/>
  <c r="K725" i="7" s="1"/>
  <c r="D725" i="7"/>
  <c r="F1380" i="7"/>
  <c r="E1380" i="7"/>
  <c r="K1380" i="7" s="1"/>
  <c r="D1380" i="7"/>
  <c r="F2920" i="7"/>
  <c r="E2920" i="7"/>
  <c r="K2920" i="7" s="1"/>
  <c r="D2920" i="7"/>
  <c r="F2917" i="7"/>
  <c r="E2917" i="7"/>
  <c r="K2917" i="7" s="1"/>
  <c r="D2917" i="7"/>
  <c r="E2913" i="7"/>
  <c r="K2913" i="7" s="1"/>
  <c r="F2913" i="7"/>
  <c r="D2913" i="7"/>
  <c r="F723" i="7"/>
  <c r="E723" i="7"/>
  <c r="K723" i="7" s="1"/>
  <c r="D723" i="7"/>
  <c r="F721" i="7"/>
  <c r="E721" i="7"/>
  <c r="K721" i="7" s="1"/>
  <c r="D721" i="7"/>
  <c r="F1373" i="7"/>
  <c r="E1373" i="7"/>
  <c r="K1373" i="7" s="1"/>
  <c r="D1373" i="7"/>
  <c r="F2908" i="7"/>
  <c r="E2908" i="7"/>
  <c r="K2908" i="7" s="1"/>
  <c r="D2908" i="7"/>
  <c r="F298" i="7"/>
  <c r="E298" i="7"/>
  <c r="D298" i="7"/>
  <c r="F297" i="7"/>
  <c r="E297" i="7"/>
  <c r="K297" i="7" s="1"/>
  <c r="D297" i="7"/>
  <c r="E2903" i="7"/>
  <c r="K2903" i="7" s="1"/>
  <c r="F2903" i="7"/>
  <c r="D2903" i="7"/>
  <c r="F2900" i="7"/>
  <c r="E2900" i="7"/>
  <c r="K2900" i="7" s="1"/>
  <c r="D2900" i="7"/>
  <c r="F1369" i="7"/>
  <c r="E1369" i="7"/>
  <c r="K1369" i="7" s="1"/>
  <c r="D1369" i="7"/>
  <c r="F2898" i="7"/>
  <c r="E2898" i="7"/>
  <c r="K2898" i="7" s="1"/>
  <c r="D2898" i="7"/>
  <c r="F2896" i="7"/>
  <c r="E2896" i="7"/>
  <c r="K2896" i="7" s="1"/>
  <c r="D2896" i="7"/>
  <c r="F107" i="7"/>
  <c r="E107" i="7"/>
  <c r="K107" i="7" s="1"/>
  <c r="D107" i="7"/>
  <c r="F715" i="7"/>
  <c r="E715" i="7"/>
  <c r="K715" i="7" s="1"/>
  <c r="D715" i="7"/>
  <c r="E2891" i="7"/>
  <c r="K2891" i="7" s="1"/>
  <c r="F2891" i="7"/>
  <c r="D2891" i="7"/>
  <c r="F2889" i="7"/>
  <c r="E2889" i="7"/>
  <c r="K2889" i="7" s="1"/>
  <c r="D2889" i="7"/>
  <c r="F2886" i="7"/>
  <c r="E2886" i="7"/>
  <c r="K2886" i="7" s="1"/>
  <c r="D2886" i="7"/>
  <c r="F1362" i="7"/>
  <c r="E1362" i="7"/>
  <c r="K1362" i="7" s="1"/>
  <c r="D1362" i="7"/>
  <c r="F13" i="7"/>
  <c r="E13" i="7"/>
  <c r="K13" i="7" s="1"/>
  <c r="D13" i="7"/>
  <c r="F2880" i="7"/>
  <c r="E2880" i="7"/>
  <c r="K2880" i="7" s="1"/>
  <c r="D2880" i="7"/>
  <c r="F1358" i="7"/>
  <c r="E1358" i="7"/>
  <c r="K1358" i="7" s="1"/>
  <c r="D1358" i="7"/>
  <c r="F1357" i="7"/>
  <c r="E1357" i="7"/>
  <c r="K1357" i="7" s="1"/>
  <c r="D1357" i="7"/>
  <c r="F2873" i="7"/>
  <c r="E2873" i="7"/>
  <c r="K2873" i="7" s="1"/>
  <c r="D2873" i="7"/>
  <c r="F2872" i="7"/>
  <c r="E2872" i="7"/>
  <c r="K2872" i="7" s="1"/>
  <c r="D2872" i="7"/>
  <c r="F2868" i="7"/>
  <c r="E2868" i="7"/>
  <c r="K2868" i="7" s="1"/>
  <c r="D2868" i="7"/>
  <c r="F2865" i="7"/>
  <c r="E2865" i="7"/>
  <c r="K2865" i="7" s="1"/>
  <c r="D2865" i="7"/>
  <c r="F12" i="7"/>
  <c r="E12" i="7"/>
  <c r="K12" i="7" s="1"/>
  <c r="D12" i="7"/>
  <c r="F2859" i="7"/>
  <c r="E2859" i="7"/>
  <c r="K2859" i="7" s="1"/>
  <c r="D2859" i="7"/>
  <c r="E1352" i="7"/>
  <c r="K1352" i="7" s="1"/>
  <c r="F1352" i="7"/>
  <c r="D1352" i="7"/>
  <c r="F289" i="7"/>
  <c r="E289" i="7"/>
  <c r="K289" i="7" s="1"/>
  <c r="D289" i="7"/>
  <c r="F1351" i="7"/>
  <c r="E1351" i="7"/>
  <c r="K1351" i="7" s="1"/>
  <c r="D1351" i="7"/>
  <c r="F1350" i="7"/>
  <c r="E1350" i="7"/>
  <c r="K1350" i="7" s="1"/>
  <c r="D1350" i="7"/>
  <c r="F288" i="7"/>
  <c r="E288" i="7"/>
  <c r="K288" i="7" s="1"/>
  <c r="D288" i="7"/>
  <c r="F706" i="7"/>
  <c r="E706" i="7"/>
  <c r="K706" i="7" s="1"/>
  <c r="D706" i="7"/>
  <c r="F287" i="7"/>
  <c r="E287" i="7"/>
  <c r="K287" i="7" s="1"/>
  <c r="D287" i="7"/>
  <c r="E2" i="7"/>
  <c r="K2" i="7" s="1"/>
  <c r="D2" i="7"/>
  <c r="F2" i="7"/>
  <c r="F106" i="7"/>
  <c r="E106" i="7"/>
  <c r="K106" i="7" s="1"/>
  <c r="D106" i="7"/>
  <c r="F2843" i="7"/>
  <c r="E2843" i="7"/>
  <c r="K2843" i="7" s="1"/>
  <c r="D2843" i="7"/>
  <c r="F2840" i="7"/>
  <c r="E2840" i="7"/>
  <c r="K2840" i="7" s="1"/>
  <c r="D2840" i="7"/>
  <c r="F2836" i="7"/>
  <c r="E2836" i="7"/>
  <c r="K2836" i="7" s="1"/>
  <c r="D2836" i="7"/>
  <c r="F286" i="7"/>
  <c r="E286" i="7"/>
  <c r="K286" i="7" s="1"/>
  <c r="D286" i="7"/>
  <c r="F1343" i="7"/>
  <c r="E1343" i="7"/>
  <c r="K1343" i="7" s="1"/>
  <c r="D1343" i="7"/>
  <c r="E2830" i="7"/>
  <c r="K2830" i="7" s="1"/>
  <c r="F2830" i="7"/>
  <c r="D2830" i="7"/>
  <c r="F284" i="7"/>
  <c r="E284" i="7"/>
  <c r="K284" i="7" s="1"/>
  <c r="D284" i="7"/>
  <c r="F1341" i="7"/>
  <c r="E1341" i="7"/>
  <c r="K1341" i="7" s="1"/>
  <c r="D1341" i="7"/>
  <c r="F2823" i="7"/>
  <c r="E2823" i="7"/>
  <c r="K2823" i="7" s="1"/>
  <c r="D2823" i="7"/>
  <c r="F2819" i="7"/>
  <c r="E2819" i="7"/>
  <c r="K2819" i="7" s="1"/>
  <c r="D2819" i="7"/>
  <c r="F2815" i="7"/>
  <c r="E2815" i="7"/>
  <c r="K2815" i="7" s="1"/>
  <c r="D2815" i="7"/>
  <c r="F698" i="7"/>
  <c r="E698" i="7"/>
  <c r="K698" i="7" s="1"/>
  <c r="D698" i="7"/>
  <c r="F2811" i="7"/>
  <c r="E2811" i="7"/>
  <c r="K2811" i="7" s="1"/>
  <c r="D2811" i="7"/>
  <c r="F2807" i="7"/>
  <c r="E2807" i="7"/>
  <c r="K2807" i="7" s="1"/>
  <c r="D2807" i="7"/>
  <c r="E2805" i="7"/>
  <c r="K2805" i="7" s="1"/>
  <c r="D2805" i="7"/>
  <c r="F2805" i="7"/>
  <c r="F2802" i="7"/>
  <c r="E2802" i="7"/>
  <c r="K2802" i="7" s="1"/>
  <c r="D2802" i="7"/>
  <c r="F2798" i="7"/>
  <c r="E2798" i="7"/>
  <c r="K2798" i="7" s="1"/>
  <c r="D2798" i="7"/>
  <c r="F2795" i="7"/>
  <c r="E2795" i="7"/>
  <c r="K2795" i="7" s="1"/>
  <c r="D2795" i="7"/>
  <c r="F2792" i="7"/>
  <c r="E2792" i="7"/>
  <c r="K2792" i="7" s="1"/>
  <c r="D2792" i="7"/>
  <c r="F2790" i="7"/>
  <c r="E2790" i="7"/>
  <c r="K2790" i="7" s="1"/>
  <c r="D2790" i="7"/>
  <c r="F2786" i="7"/>
  <c r="E2786" i="7"/>
  <c r="K2786" i="7" s="1"/>
  <c r="D2786" i="7"/>
  <c r="F2782" i="7"/>
  <c r="E2782" i="7"/>
  <c r="K2782" i="7" s="1"/>
  <c r="D2782" i="7"/>
  <c r="F694" i="7"/>
  <c r="E694" i="7"/>
  <c r="K694" i="7" s="1"/>
  <c r="D694" i="7"/>
  <c r="F1330" i="7"/>
  <c r="E1330" i="7"/>
  <c r="K1330" i="7" s="1"/>
  <c r="D1330" i="7"/>
  <c r="F104" i="7"/>
  <c r="E104" i="7"/>
  <c r="K104" i="7" s="1"/>
  <c r="D104" i="7"/>
  <c r="F2776" i="7"/>
  <c r="E2776" i="7"/>
  <c r="K2776" i="7" s="1"/>
  <c r="D2776" i="7"/>
  <c r="F692" i="7"/>
  <c r="E692" i="7"/>
  <c r="K692" i="7" s="1"/>
  <c r="D692" i="7"/>
  <c r="F2772" i="7"/>
  <c r="E2772" i="7"/>
  <c r="K2772" i="7" s="1"/>
  <c r="D2772" i="7"/>
  <c r="F1325" i="7"/>
  <c r="E1325" i="7"/>
  <c r="K1325" i="7" s="1"/>
  <c r="D1325" i="7"/>
  <c r="F2765" i="7"/>
  <c r="E2765" i="7"/>
  <c r="K2765" i="7" s="1"/>
  <c r="D2765" i="7"/>
  <c r="F2761" i="7"/>
  <c r="E2761" i="7"/>
  <c r="K2761" i="7" s="1"/>
  <c r="D2761" i="7"/>
  <c r="F1324" i="7"/>
  <c r="E1324" i="7"/>
  <c r="K1324" i="7" s="1"/>
  <c r="D1324" i="7"/>
  <c r="F281" i="7"/>
  <c r="E281" i="7"/>
  <c r="K281" i="7" s="1"/>
  <c r="D281" i="7"/>
  <c r="E1323" i="7"/>
  <c r="K1323" i="7" s="1"/>
  <c r="F1323" i="7"/>
  <c r="D1323" i="7"/>
  <c r="F2754" i="7"/>
  <c r="E2754" i="7"/>
  <c r="K2754" i="7" s="1"/>
  <c r="D2754" i="7"/>
  <c r="F2751" i="7"/>
  <c r="E2751" i="7"/>
  <c r="K2751" i="7" s="1"/>
  <c r="D2751" i="7"/>
  <c r="F687" i="7"/>
  <c r="E687" i="7"/>
  <c r="K687" i="7" s="1"/>
  <c r="D687" i="7"/>
  <c r="F2746" i="7"/>
  <c r="E2746" i="7"/>
  <c r="K2746" i="7" s="1"/>
  <c r="D2746" i="7"/>
  <c r="F2743" i="7"/>
  <c r="E2743" i="7"/>
  <c r="K2743" i="7" s="1"/>
  <c r="D2743" i="7"/>
  <c r="F2739" i="7"/>
  <c r="E2739" i="7"/>
  <c r="K2739" i="7" s="1"/>
  <c r="D2739" i="7"/>
  <c r="F2735" i="7"/>
  <c r="E2735" i="7"/>
  <c r="K2735" i="7" s="1"/>
  <c r="D2735" i="7"/>
  <c r="F2731" i="7"/>
  <c r="E2731" i="7"/>
  <c r="K2731" i="7" s="1"/>
  <c r="D2731" i="7"/>
  <c r="F2727" i="7"/>
  <c r="E2727" i="7"/>
  <c r="K2727" i="7" s="1"/>
  <c r="D2727" i="7"/>
  <c r="F685" i="7"/>
  <c r="E685" i="7"/>
  <c r="K685" i="7" s="1"/>
  <c r="D685" i="7"/>
  <c r="F684" i="7"/>
  <c r="E684" i="7"/>
  <c r="K684" i="7" s="1"/>
  <c r="D684" i="7"/>
  <c r="F2719" i="7"/>
  <c r="E2719" i="7"/>
  <c r="K2719" i="7" s="1"/>
  <c r="D2719" i="7"/>
  <c r="F2717" i="7"/>
  <c r="E2717" i="7"/>
  <c r="K2717" i="7" s="1"/>
  <c r="D2717" i="7"/>
  <c r="F1317" i="7"/>
  <c r="E1317" i="7"/>
  <c r="K1317" i="7" s="1"/>
  <c r="D1317" i="7"/>
  <c r="F2712" i="7"/>
  <c r="E2712" i="7"/>
  <c r="K2712" i="7" s="1"/>
  <c r="D2712" i="7"/>
  <c r="F2710" i="7"/>
  <c r="E2710" i="7"/>
  <c r="K2710" i="7" s="1"/>
  <c r="D2710" i="7"/>
  <c r="F278" i="7"/>
  <c r="E278" i="7"/>
  <c r="K278" i="7" s="1"/>
  <c r="D278" i="7"/>
  <c r="F2708" i="7"/>
  <c r="E2708" i="7"/>
  <c r="K2708" i="7" s="1"/>
  <c r="D2708" i="7"/>
  <c r="F2705" i="7"/>
  <c r="E2705" i="7"/>
  <c r="K2705" i="7" s="1"/>
  <c r="D2705" i="7"/>
  <c r="F2703" i="7"/>
  <c r="E2703" i="7"/>
  <c r="K2703" i="7" s="1"/>
  <c r="D2703" i="7"/>
  <c r="E38" i="7"/>
  <c r="K38" i="7" s="1"/>
  <c r="D38" i="7"/>
  <c r="F38" i="7"/>
  <c r="F2699" i="7"/>
  <c r="E2699" i="7"/>
  <c r="K2699" i="7" s="1"/>
  <c r="D2699" i="7"/>
  <c r="F2697" i="7"/>
  <c r="E2697" i="7"/>
  <c r="K2697" i="7" s="1"/>
  <c r="D2697" i="7"/>
  <c r="F2696" i="7"/>
  <c r="E2696" i="7"/>
  <c r="K2696" i="7" s="1"/>
  <c r="D2696" i="7"/>
  <c r="F274" i="7"/>
  <c r="E274" i="7"/>
  <c r="K274" i="7" s="1"/>
  <c r="D274" i="7"/>
  <c r="F2692" i="7"/>
  <c r="E2692" i="7"/>
  <c r="K2692" i="7" s="1"/>
  <c r="D2692" i="7"/>
  <c r="F2690" i="7"/>
  <c r="E2690" i="7"/>
  <c r="K2690" i="7" s="1"/>
  <c r="D2690" i="7"/>
  <c r="F674" i="7"/>
  <c r="E674" i="7"/>
  <c r="K674" i="7" s="1"/>
  <c r="D674" i="7"/>
  <c r="F2684" i="7"/>
  <c r="E2684" i="7"/>
  <c r="K2684" i="7" s="1"/>
  <c r="D2684" i="7"/>
  <c r="F2682" i="7"/>
  <c r="E2682" i="7"/>
  <c r="K2682" i="7" s="1"/>
  <c r="D2682" i="7"/>
  <c r="F273" i="7"/>
  <c r="E273" i="7"/>
  <c r="K273" i="7" s="1"/>
  <c r="D273" i="7"/>
  <c r="F2677" i="7"/>
  <c r="E2677" i="7"/>
  <c r="K2677" i="7" s="1"/>
  <c r="D2677" i="7"/>
  <c r="F672" i="7"/>
  <c r="E672" i="7"/>
  <c r="K672" i="7" s="1"/>
  <c r="D672" i="7"/>
  <c r="F2672" i="7"/>
  <c r="E2672" i="7"/>
  <c r="K2672" i="7" s="1"/>
  <c r="D2672" i="7"/>
  <c r="F2669" i="7"/>
  <c r="E2669" i="7"/>
  <c r="K2669" i="7" s="1"/>
  <c r="D2669" i="7"/>
  <c r="F1303" i="7"/>
  <c r="E1303" i="7"/>
  <c r="K1303" i="7" s="1"/>
  <c r="D1303" i="7"/>
  <c r="F2666" i="7"/>
  <c r="E2666" i="7"/>
  <c r="K2666" i="7" s="1"/>
  <c r="D2666" i="7"/>
  <c r="F2664" i="7"/>
  <c r="E2664" i="7"/>
  <c r="K2664" i="7" s="1"/>
  <c r="D2664" i="7"/>
  <c r="F1299" i="7"/>
  <c r="E1299" i="7"/>
  <c r="K1299" i="7" s="1"/>
  <c r="D1299" i="7"/>
  <c r="F2660" i="7"/>
  <c r="E2660" i="7"/>
  <c r="K2660" i="7" s="1"/>
  <c r="D2660" i="7"/>
  <c r="F1298" i="7"/>
  <c r="E1298" i="7"/>
  <c r="K1298" i="7" s="1"/>
  <c r="D1298" i="7"/>
  <c r="E2656" i="7"/>
  <c r="K2656" i="7" s="1"/>
  <c r="F2656" i="7"/>
  <c r="D2656" i="7"/>
  <c r="E2654" i="7"/>
  <c r="K2654" i="7" s="1"/>
  <c r="F2654" i="7"/>
  <c r="D2654" i="7"/>
  <c r="F2651" i="7"/>
  <c r="E2651" i="7"/>
  <c r="K2651" i="7" s="1"/>
  <c r="D2651" i="7"/>
  <c r="F2650" i="7"/>
  <c r="E2650" i="7"/>
  <c r="K2650" i="7" s="1"/>
  <c r="D2650" i="7"/>
  <c r="F2647" i="7"/>
  <c r="E2647" i="7"/>
  <c r="K2647" i="7" s="1"/>
  <c r="D2647" i="7"/>
  <c r="F2645" i="7"/>
  <c r="E2645" i="7"/>
  <c r="K2645" i="7" s="1"/>
  <c r="D2645" i="7"/>
  <c r="F2643" i="7"/>
  <c r="E2643" i="7"/>
  <c r="K2643" i="7" s="1"/>
  <c r="D2643" i="7"/>
  <c r="F2639" i="7"/>
  <c r="E2639" i="7"/>
  <c r="K2639" i="7" s="1"/>
  <c r="D2639" i="7"/>
  <c r="F659" i="7"/>
  <c r="Q244" i="6" s="1"/>
  <c r="E659" i="7"/>
  <c r="K659" i="7" s="1"/>
  <c r="D659" i="7"/>
  <c r="F2632" i="7"/>
  <c r="E2632" i="7"/>
  <c r="K2632" i="7" s="1"/>
  <c r="D2632" i="7"/>
  <c r="F2629" i="7"/>
  <c r="E2629" i="7"/>
  <c r="K2629" i="7" s="1"/>
  <c r="D2629" i="7"/>
  <c r="F2625" i="7"/>
  <c r="E2625" i="7"/>
  <c r="K2625" i="7" s="1"/>
  <c r="D2625" i="7"/>
  <c r="F2622" i="7"/>
  <c r="E2622" i="7"/>
  <c r="K2622" i="7" s="1"/>
  <c r="D2622" i="7"/>
  <c r="F2620" i="7"/>
  <c r="E2620" i="7"/>
  <c r="K2620" i="7" s="1"/>
  <c r="D2620" i="7"/>
  <c r="F2617" i="7"/>
  <c r="E2617" i="7"/>
  <c r="K2617" i="7" s="1"/>
  <c r="D2617" i="7"/>
  <c r="F657" i="7"/>
  <c r="E657" i="7"/>
  <c r="K657" i="7" s="1"/>
  <c r="D657" i="7"/>
  <c r="F2613" i="7"/>
  <c r="E2613" i="7"/>
  <c r="K2613" i="7" s="1"/>
  <c r="D2613" i="7"/>
  <c r="F2611" i="7"/>
  <c r="E2611" i="7"/>
  <c r="K2611" i="7" s="1"/>
  <c r="D2611" i="7"/>
  <c r="F268" i="7"/>
  <c r="E268" i="7"/>
  <c r="K268" i="7" s="1"/>
  <c r="D268" i="7"/>
  <c r="F266" i="7"/>
  <c r="E266" i="7"/>
  <c r="K266" i="7" s="1"/>
  <c r="D266" i="7"/>
  <c r="F1285" i="7"/>
  <c r="E1285" i="7"/>
  <c r="K1285" i="7" s="1"/>
  <c r="D1285" i="7"/>
  <c r="F2601" i="7"/>
  <c r="E2601" i="7"/>
  <c r="K2601" i="7" s="1"/>
  <c r="D2601" i="7"/>
  <c r="F2598" i="7"/>
  <c r="E2598" i="7"/>
  <c r="K2598" i="7" s="1"/>
  <c r="D2598" i="7"/>
  <c r="F2596" i="7"/>
  <c r="E2596" i="7"/>
  <c r="K2596" i="7" s="1"/>
  <c r="D2596" i="7"/>
  <c r="F1281" i="7"/>
  <c r="E1281" i="7"/>
  <c r="K1281" i="7" s="1"/>
  <c r="D1281" i="7"/>
  <c r="F653" i="7"/>
  <c r="E653" i="7"/>
  <c r="K653" i="7" s="1"/>
  <c r="D653" i="7"/>
  <c r="F2593" i="7"/>
  <c r="E2593" i="7"/>
  <c r="K2593" i="7" s="1"/>
  <c r="D2593" i="7"/>
  <c r="F651" i="7"/>
  <c r="E651" i="7"/>
  <c r="K651" i="7" s="1"/>
  <c r="D651" i="7"/>
  <c r="F2591" i="7"/>
  <c r="E2591" i="7"/>
  <c r="K2591" i="7" s="1"/>
  <c r="D2591" i="7"/>
  <c r="F262" i="7"/>
  <c r="E262" i="7"/>
  <c r="K262" i="7" s="1"/>
  <c r="D262" i="7"/>
  <c r="F260" i="7"/>
  <c r="E260" i="7"/>
  <c r="K260" i="7" s="1"/>
  <c r="D260" i="7"/>
  <c r="F1271" i="7"/>
  <c r="E1271" i="7"/>
  <c r="K1271" i="7" s="1"/>
  <c r="D1271" i="7"/>
  <c r="F2587" i="7"/>
  <c r="E2587" i="7"/>
  <c r="K2587" i="7" s="1"/>
  <c r="D2587" i="7"/>
  <c r="F2586" i="7"/>
  <c r="E2586" i="7"/>
  <c r="K2586" i="7" s="1"/>
  <c r="D2586" i="7"/>
  <c r="F648" i="7"/>
  <c r="E648" i="7"/>
  <c r="K648" i="7" s="1"/>
  <c r="D648" i="7"/>
  <c r="F2582" i="7"/>
  <c r="E2582" i="7"/>
  <c r="K2582" i="7" s="1"/>
  <c r="D2582" i="7"/>
  <c r="F2581" i="7"/>
  <c r="E2581" i="7"/>
  <c r="K2581" i="7" s="1"/>
  <c r="D2581" i="7"/>
  <c r="F254" i="7"/>
  <c r="E254" i="7"/>
  <c r="K254" i="7" s="1"/>
  <c r="D254" i="7"/>
  <c r="F2579" i="7"/>
  <c r="E2579" i="7"/>
  <c r="K2579" i="7" s="1"/>
  <c r="D2579" i="7"/>
  <c r="F2576" i="7"/>
  <c r="E2576" i="7"/>
  <c r="K2576" i="7" s="1"/>
  <c r="D2576" i="7"/>
  <c r="E642" i="7"/>
  <c r="K642" i="7" s="1"/>
  <c r="F642" i="7"/>
  <c r="D642" i="7"/>
  <c r="F2572" i="7"/>
  <c r="E2572" i="7"/>
  <c r="K2572" i="7" s="1"/>
  <c r="D2572" i="7"/>
  <c r="F1263" i="7"/>
  <c r="E1263" i="7"/>
  <c r="K1263" i="7" s="1"/>
  <c r="D1263" i="7"/>
  <c r="F1261" i="7"/>
  <c r="E1261" i="7"/>
  <c r="K1261" i="7" s="1"/>
  <c r="D1261" i="7"/>
  <c r="F1258" i="7"/>
  <c r="E1258" i="7"/>
  <c r="K1258" i="7" s="1"/>
  <c r="D1258" i="7"/>
  <c r="F1257" i="7"/>
  <c r="E1257" i="7"/>
  <c r="K1257" i="7" s="1"/>
  <c r="D1257" i="7"/>
  <c r="F2566" i="7"/>
  <c r="E2566" i="7"/>
  <c r="K2566" i="7" s="1"/>
  <c r="D2566" i="7"/>
  <c r="F2564" i="7"/>
  <c r="E2564" i="7"/>
  <c r="K2564" i="7" s="1"/>
  <c r="D2564" i="7"/>
  <c r="F1254" i="7"/>
  <c r="E1254" i="7"/>
  <c r="K1254" i="7" s="1"/>
  <c r="D1254" i="7"/>
  <c r="F1253" i="7"/>
  <c r="E1253" i="7"/>
  <c r="K1253" i="7" s="1"/>
  <c r="D1253" i="7"/>
  <c r="F250" i="7"/>
  <c r="E250" i="7"/>
  <c r="K250" i="7" s="1"/>
  <c r="D250" i="7"/>
  <c r="F1249" i="7"/>
  <c r="E1249" i="7"/>
  <c r="K1249" i="7" s="1"/>
  <c r="D1249" i="7"/>
  <c r="F2557" i="7"/>
  <c r="E2557" i="7"/>
  <c r="K2557" i="7" s="1"/>
  <c r="D2557" i="7"/>
  <c r="F2555" i="7"/>
  <c r="E2555" i="7"/>
  <c r="K2555" i="7" s="1"/>
  <c r="D2555" i="7"/>
  <c r="F2553" i="7"/>
  <c r="E2553" i="7"/>
  <c r="K2553" i="7" s="1"/>
  <c r="D2553" i="7"/>
  <c r="E2550" i="7"/>
  <c r="K2550" i="7" s="1"/>
  <c r="F2550" i="7"/>
  <c r="D2550" i="7"/>
  <c r="F2546" i="7"/>
  <c r="E2546" i="7"/>
  <c r="K2546" i="7" s="1"/>
  <c r="D2546" i="7"/>
  <c r="F2542" i="7"/>
  <c r="E2542" i="7"/>
  <c r="K2542" i="7" s="1"/>
  <c r="D2542" i="7"/>
  <c r="F2538" i="7"/>
  <c r="Q118" i="6" s="1"/>
  <c r="E2538" i="7"/>
  <c r="K2538" i="7" s="1"/>
  <c r="D2538" i="7"/>
  <c r="F2536" i="7"/>
  <c r="E2536" i="7"/>
  <c r="K2536" i="7" s="1"/>
  <c r="D2536" i="7"/>
  <c r="F2532" i="7"/>
  <c r="Q248" i="6" s="1"/>
  <c r="E2532" i="7"/>
  <c r="K2532" i="7" s="1"/>
  <c r="D2532" i="7"/>
  <c r="F635" i="7"/>
  <c r="E635" i="7"/>
  <c r="K635" i="7" s="1"/>
  <c r="D635" i="7"/>
  <c r="F2525" i="7"/>
  <c r="E2525" i="7"/>
  <c r="K2525" i="7" s="1"/>
  <c r="D2525" i="7"/>
  <c r="F2522" i="7"/>
  <c r="E2522" i="7"/>
  <c r="K2522" i="7" s="1"/>
  <c r="D2522" i="7"/>
  <c r="F2518" i="7"/>
  <c r="E2518" i="7"/>
  <c r="K2518" i="7" s="1"/>
  <c r="D2518" i="7"/>
  <c r="F2514" i="7"/>
  <c r="E2514" i="7"/>
  <c r="K2514" i="7" s="1"/>
  <c r="D2514" i="7"/>
  <c r="F633" i="7"/>
  <c r="E633" i="7"/>
  <c r="K633" i="7" s="1"/>
  <c r="D633" i="7"/>
  <c r="F2508" i="7"/>
  <c r="E2508" i="7"/>
  <c r="K2508" i="7" s="1"/>
  <c r="D2508" i="7"/>
  <c r="F2506" i="7"/>
  <c r="E2506" i="7"/>
  <c r="K2506" i="7" s="1"/>
  <c r="D2506" i="7"/>
  <c r="F2502" i="7"/>
  <c r="E2502" i="7"/>
  <c r="K2502" i="7" s="1"/>
  <c r="D2502" i="7"/>
  <c r="E91" i="7"/>
  <c r="K91" i="7" s="1"/>
  <c r="F91" i="7"/>
  <c r="D91" i="7"/>
  <c r="F631" i="7"/>
  <c r="E631" i="7"/>
  <c r="K631" i="7" s="1"/>
  <c r="D631" i="7"/>
  <c r="F247" i="7"/>
  <c r="E247" i="7"/>
  <c r="K247" i="7" s="1"/>
  <c r="D247" i="7"/>
  <c r="F2493" i="7"/>
  <c r="E2493" i="7"/>
  <c r="K2493" i="7" s="1"/>
  <c r="D2493" i="7"/>
  <c r="F2489" i="7"/>
  <c r="E2489" i="7"/>
  <c r="K2489" i="7" s="1"/>
  <c r="D2489" i="7"/>
  <c r="F1241" i="7"/>
  <c r="E1241" i="7"/>
  <c r="K1241" i="7" s="1"/>
  <c r="D1241" i="7"/>
  <c r="F628" i="7"/>
  <c r="E628" i="7"/>
  <c r="K628" i="7" s="1"/>
  <c r="D628" i="7"/>
  <c r="F1239" i="7"/>
  <c r="E1239" i="7"/>
  <c r="K1239" i="7" s="1"/>
  <c r="D1239" i="7"/>
  <c r="F2478" i="7"/>
  <c r="E2478" i="7"/>
  <c r="K2478" i="7" s="1"/>
  <c r="D2478" i="7"/>
  <c r="F2475" i="7"/>
  <c r="E2475" i="7"/>
  <c r="K2475" i="7" s="1"/>
  <c r="D2475" i="7"/>
  <c r="F2471" i="7"/>
  <c r="E2471" i="7"/>
  <c r="K2471" i="7" s="1"/>
  <c r="D2471" i="7"/>
  <c r="F2467" i="7"/>
  <c r="E2467" i="7"/>
  <c r="K2467" i="7" s="1"/>
  <c r="D2467" i="7"/>
  <c r="F2464" i="7"/>
  <c r="E2464" i="7"/>
  <c r="K2464" i="7" s="1"/>
  <c r="D2464" i="7"/>
  <c r="F2460" i="7"/>
  <c r="E2460" i="7"/>
  <c r="K2460" i="7" s="1"/>
  <c r="D2460" i="7"/>
  <c r="F2457" i="7"/>
  <c r="E2457" i="7"/>
  <c r="K2457" i="7" s="1"/>
  <c r="D2457" i="7"/>
  <c r="F2453" i="7"/>
  <c r="E2453" i="7"/>
  <c r="K2453" i="7" s="1"/>
  <c r="D2453" i="7"/>
  <c r="F2449" i="7"/>
  <c r="E2449" i="7"/>
  <c r="K2449" i="7" s="1"/>
  <c r="D2449" i="7"/>
  <c r="F1237" i="7"/>
  <c r="E1237" i="7"/>
  <c r="K1237" i="7" s="1"/>
  <c r="D1237" i="7"/>
  <c r="F2442" i="7"/>
  <c r="E2442" i="7"/>
  <c r="K2442" i="7" s="1"/>
  <c r="D2442" i="7"/>
  <c r="F2438" i="7"/>
  <c r="E2438" i="7"/>
  <c r="K2438" i="7" s="1"/>
  <c r="D2438" i="7"/>
  <c r="F1236" i="7"/>
  <c r="E1236" i="7"/>
  <c r="K1236" i="7" s="1"/>
  <c r="D1236" i="7"/>
  <c r="F2432" i="7"/>
  <c r="E2432" i="7"/>
  <c r="K2432" i="7" s="1"/>
  <c r="D2432" i="7"/>
  <c r="F626" i="7"/>
  <c r="E626" i="7"/>
  <c r="K626" i="7" s="1"/>
  <c r="D626" i="7"/>
  <c r="F243" i="7"/>
  <c r="E243" i="7"/>
  <c r="K243" i="7" s="1"/>
  <c r="D243" i="7"/>
  <c r="F2422" i="7"/>
  <c r="E2422" i="7"/>
  <c r="K2422" i="7" s="1"/>
  <c r="D2422" i="7"/>
  <c r="F90" i="7"/>
  <c r="E90" i="7"/>
  <c r="K90" i="7" s="1"/>
  <c r="D90" i="7"/>
  <c r="F2415" i="7"/>
  <c r="E2415" i="7"/>
  <c r="K2415" i="7" s="1"/>
  <c r="D2415" i="7"/>
  <c r="F2412" i="7"/>
  <c r="E2412" i="7"/>
  <c r="K2412" i="7" s="1"/>
  <c r="D2412" i="7"/>
  <c r="F1234" i="7"/>
  <c r="E1234" i="7"/>
  <c r="K1234" i="7" s="1"/>
  <c r="D1234" i="7"/>
  <c r="F2406" i="7"/>
  <c r="E2406" i="7"/>
  <c r="K2406" i="7" s="1"/>
  <c r="D2406" i="7"/>
  <c r="F2403" i="7"/>
  <c r="E2403" i="7"/>
  <c r="K2403" i="7" s="1"/>
  <c r="D2403" i="7"/>
  <c r="F1233" i="7"/>
  <c r="E1233" i="7"/>
  <c r="K1233" i="7" s="1"/>
  <c r="D1233" i="7"/>
  <c r="F2397" i="7"/>
  <c r="E2397" i="7"/>
  <c r="K2397" i="7" s="1"/>
  <c r="D2397" i="7"/>
  <c r="F2394" i="7"/>
  <c r="E2394" i="7"/>
  <c r="K2394" i="7" s="1"/>
  <c r="D2394" i="7"/>
  <c r="F2390" i="7"/>
  <c r="E2390" i="7"/>
  <c r="K2390" i="7" s="1"/>
  <c r="D2390" i="7"/>
  <c r="F2386" i="7"/>
  <c r="E2386" i="7"/>
  <c r="K2386" i="7" s="1"/>
  <c r="D2386" i="7"/>
  <c r="F2382" i="7"/>
  <c r="E2382" i="7"/>
  <c r="K2382" i="7" s="1"/>
  <c r="D2382" i="7"/>
  <c r="F1231" i="7"/>
  <c r="E1231" i="7"/>
  <c r="K1231" i="7" s="1"/>
  <c r="D1231" i="7"/>
  <c r="F2376" i="7"/>
  <c r="E2376" i="7"/>
  <c r="K2376" i="7" s="1"/>
  <c r="D2376" i="7"/>
  <c r="F2373" i="7"/>
  <c r="E2373" i="7"/>
  <c r="K2373" i="7" s="1"/>
  <c r="D2373" i="7"/>
  <c r="F2369" i="7"/>
  <c r="E2369" i="7"/>
  <c r="K2369" i="7" s="1"/>
  <c r="D2369" i="7"/>
  <c r="F2365" i="7"/>
  <c r="E2365" i="7"/>
  <c r="K2365" i="7" s="1"/>
  <c r="D2365" i="7"/>
  <c r="F2363" i="7"/>
  <c r="E2363" i="7"/>
  <c r="K2363" i="7" s="1"/>
  <c r="D2363" i="7"/>
  <c r="F2360" i="7"/>
  <c r="E2360" i="7"/>
  <c r="K2360" i="7" s="1"/>
  <c r="D2360" i="7"/>
  <c r="E622" i="7"/>
  <c r="K622" i="7" s="1"/>
  <c r="F622" i="7"/>
  <c r="D622" i="7"/>
  <c r="F1228" i="7"/>
  <c r="E1228" i="7"/>
  <c r="K1228" i="7" s="1"/>
  <c r="D1228" i="7"/>
  <c r="F2351" i="7"/>
  <c r="E2351" i="7"/>
  <c r="K2351" i="7" s="1"/>
  <c r="D2351" i="7"/>
  <c r="F1227" i="7"/>
  <c r="E1227" i="7"/>
  <c r="K1227" i="7" s="1"/>
  <c r="D1227" i="7"/>
  <c r="F2345" i="7"/>
  <c r="E2345" i="7"/>
  <c r="K2345" i="7" s="1"/>
  <c r="D2345" i="7"/>
  <c r="F2342" i="7"/>
  <c r="E2342" i="7"/>
  <c r="K2342" i="7" s="1"/>
  <c r="D2342" i="7"/>
  <c r="F1226" i="7"/>
  <c r="E1226" i="7"/>
  <c r="K1226" i="7" s="1"/>
  <c r="D1226" i="7"/>
  <c r="F2336" i="7"/>
  <c r="E2336" i="7"/>
  <c r="K2336" i="7" s="1"/>
  <c r="D2336" i="7"/>
  <c r="F2332" i="7"/>
  <c r="E2332" i="7"/>
  <c r="K2332" i="7" s="1"/>
  <c r="D2332" i="7"/>
  <c r="F2330" i="7"/>
  <c r="E2330" i="7"/>
  <c r="K2330" i="7" s="1"/>
  <c r="D2330" i="7"/>
  <c r="F1224" i="7"/>
  <c r="E1224" i="7"/>
  <c r="K1224" i="7" s="1"/>
  <c r="D1224" i="7"/>
  <c r="F2326" i="7"/>
  <c r="E2326" i="7"/>
  <c r="K2326" i="7" s="1"/>
  <c r="D2326" i="7"/>
  <c r="F617" i="7"/>
  <c r="E617" i="7"/>
  <c r="K617" i="7" s="1"/>
  <c r="D617" i="7"/>
  <c r="F615" i="7"/>
  <c r="E615" i="7"/>
  <c r="K615" i="7" s="1"/>
  <c r="D615" i="7"/>
  <c r="F614" i="7"/>
  <c r="E614" i="7"/>
  <c r="K614" i="7" s="1"/>
  <c r="D614" i="7"/>
  <c r="F2318" i="7"/>
  <c r="E2318" i="7"/>
  <c r="K2318" i="7" s="1"/>
  <c r="D2318" i="7"/>
  <c r="F1220" i="7"/>
  <c r="E1220" i="7"/>
  <c r="K1220" i="7" s="1"/>
  <c r="D1220" i="7"/>
  <c r="F1219" i="7"/>
  <c r="E1219" i="7"/>
  <c r="K1219" i="7" s="1"/>
  <c r="D1219" i="7"/>
  <c r="F2310" i="7"/>
  <c r="E2310" i="7"/>
  <c r="K2310" i="7" s="1"/>
  <c r="D2310" i="7"/>
  <c r="F2308" i="7"/>
  <c r="E2308" i="7"/>
  <c r="K2308" i="7" s="1"/>
  <c r="D2308" i="7"/>
  <c r="F613" i="7"/>
  <c r="E613" i="7"/>
  <c r="K613" i="7" s="1"/>
  <c r="D613" i="7"/>
  <c r="F238" i="7"/>
  <c r="E238" i="7"/>
  <c r="K238" i="7" s="1"/>
  <c r="D238" i="7"/>
  <c r="F2303" i="7"/>
  <c r="E2303" i="7"/>
  <c r="K2303" i="7" s="1"/>
  <c r="D2303" i="7"/>
  <c r="F1212" i="7"/>
  <c r="E1212" i="7"/>
  <c r="K1212" i="7" s="1"/>
  <c r="D1212" i="7"/>
  <c r="F2298" i="7"/>
  <c r="E2298" i="7"/>
  <c r="K2298" i="7" s="1"/>
  <c r="D2298" i="7"/>
  <c r="F2296" i="7"/>
  <c r="E2296" i="7"/>
  <c r="K2296" i="7" s="1"/>
  <c r="D2296" i="7"/>
  <c r="F2294" i="7"/>
  <c r="E2294" i="7"/>
  <c r="K2294" i="7" s="1"/>
  <c r="D2294" i="7"/>
  <c r="F2291" i="7"/>
  <c r="E2291" i="7"/>
  <c r="K2291" i="7" s="1"/>
  <c r="D2291" i="7"/>
  <c r="F1207" i="7"/>
  <c r="E1207" i="7"/>
  <c r="K1207" i="7" s="1"/>
  <c r="D1207" i="7"/>
  <c r="F2288" i="7"/>
  <c r="E2288" i="7"/>
  <c r="K2288" i="7" s="1"/>
  <c r="D2288" i="7"/>
  <c r="F2284" i="7"/>
  <c r="E2284" i="7"/>
  <c r="K2284" i="7" s="1"/>
  <c r="D2284" i="7"/>
  <c r="F2280" i="7"/>
  <c r="E2280" i="7"/>
  <c r="K2280" i="7" s="1"/>
  <c r="D2280" i="7"/>
  <c r="F2276" i="7"/>
  <c r="E2276" i="7"/>
  <c r="K2276" i="7" s="1"/>
  <c r="D2276" i="7"/>
  <c r="F2272" i="7"/>
  <c r="E2272" i="7"/>
  <c r="K2272" i="7" s="1"/>
  <c r="D2272" i="7"/>
  <c r="F2268" i="7"/>
  <c r="E2268" i="7"/>
  <c r="K2268" i="7" s="1"/>
  <c r="D2268" i="7"/>
  <c r="F236" i="7"/>
  <c r="E236" i="7"/>
  <c r="K236" i="7" s="1"/>
  <c r="D236" i="7"/>
  <c r="F2264" i="7"/>
  <c r="E2264" i="7"/>
  <c r="K2264" i="7" s="1"/>
  <c r="D2264" i="7"/>
  <c r="F2260" i="7"/>
  <c r="E2260" i="7"/>
  <c r="K2260" i="7" s="1"/>
  <c r="D2260" i="7"/>
  <c r="F2256" i="7"/>
  <c r="E2256" i="7"/>
  <c r="K2256" i="7" s="1"/>
  <c r="D2256" i="7"/>
  <c r="F604" i="7"/>
  <c r="E604" i="7"/>
  <c r="K604" i="7" s="1"/>
  <c r="D604" i="7"/>
  <c r="F2252" i="7"/>
  <c r="E2252" i="7"/>
  <c r="K2252" i="7" s="1"/>
  <c r="D2252" i="7"/>
  <c r="F2251" i="7"/>
  <c r="E2251" i="7"/>
  <c r="K2251" i="7" s="1"/>
  <c r="D2251" i="7"/>
  <c r="F2247" i="7"/>
  <c r="E2247" i="7"/>
  <c r="K2247" i="7" s="1"/>
  <c r="D2247" i="7"/>
  <c r="F233" i="7"/>
  <c r="E233" i="7"/>
  <c r="K233" i="7" s="1"/>
  <c r="D233" i="7"/>
  <c r="F2245" i="7"/>
  <c r="E2245" i="7"/>
  <c r="K2245" i="7" s="1"/>
  <c r="D2245" i="7"/>
  <c r="F2243" i="7"/>
  <c r="E2243" i="7"/>
  <c r="K2243" i="7" s="1"/>
  <c r="D2243" i="7"/>
  <c r="F601" i="7"/>
  <c r="E601" i="7"/>
  <c r="K601" i="7" s="1"/>
  <c r="D601" i="7"/>
  <c r="F2238" i="7"/>
  <c r="E2238" i="7"/>
  <c r="K2238" i="7" s="1"/>
  <c r="D2238" i="7"/>
  <c r="F600" i="7"/>
  <c r="E600" i="7"/>
  <c r="K600" i="7" s="1"/>
  <c r="D600" i="7"/>
  <c r="F2234" i="7"/>
  <c r="E2234" i="7"/>
  <c r="K2234" i="7" s="1"/>
  <c r="D2234" i="7"/>
  <c r="F2231" i="7"/>
  <c r="E2231" i="7"/>
  <c r="K2231" i="7" s="1"/>
  <c r="D2231" i="7"/>
  <c r="F83" i="7"/>
  <c r="E83" i="7"/>
  <c r="K83" i="7" s="1"/>
  <c r="D83" i="7"/>
  <c r="F2227" i="7"/>
  <c r="E2227" i="7"/>
  <c r="K2227" i="7" s="1"/>
  <c r="D2227" i="7"/>
  <c r="F1192" i="7"/>
  <c r="E1192" i="7"/>
  <c r="K1192" i="7" s="1"/>
  <c r="D1192" i="7"/>
  <c r="F2225" i="7"/>
  <c r="E2225" i="7"/>
  <c r="K2225" i="7" s="1"/>
  <c r="D2225" i="7"/>
  <c r="F10" i="7"/>
  <c r="E10" i="7"/>
  <c r="K10" i="7" s="1"/>
  <c r="D10" i="7"/>
  <c r="F2219" i="7"/>
  <c r="E2219" i="7"/>
  <c r="K2219" i="7" s="1"/>
  <c r="D2219" i="7"/>
  <c r="F1189" i="7"/>
  <c r="E1189" i="7"/>
  <c r="K1189" i="7" s="1"/>
  <c r="D1189" i="7"/>
  <c r="F2216" i="7"/>
  <c r="E2216" i="7"/>
  <c r="K2216" i="7" s="1"/>
  <c r="D2216" i="7"/>
  <c r="F593" i="7"/>
  <c r="E593" i="7"/>
  <c r="K593" i="7" s="1"/>
  <c r="D593" i="7"/>
  <c r="F591" i="7"/>
  <c r="E591" i="7"/>
  <c r="K591" i="7" s="1"/>
  <c r="D591" i="7"/>
  <c r="F589" i="7"/>
  <c r="E589" i="7"/>
  <c r="K589" i="7" s="1"/>
  <c r="D589" i="7"/>
  <c r="F2209" i="7"/>
  <c r="E2209" i="7"/>
  <c r="K2209" i="7" s="1"/>
  <c r="D2209" i="7"/>
  <c r="F586" i="7"/>
  <c r="E586" i="7"/>
  <c r="K586" i="7" s="1"/>
  <c r="D586" i="7"/>
  <c r="F227" i="7"/>
  <c r="E227" i="7"/>
  <c r="K227" i="7" s="1"/>
  <c r="D227" i="7"/>
  <c r="F1181" i="7"/>
  <c r="E1181" i="7"/>
  <c r="K1181" i="7" s="1"/>
  <c r="D1181" i="7"/>
  <c r="F2206" i="7"/>
  <c r="E2206" i="7"/>
  <c r="K2206" i="7" s="1"/>
  <c r="D2206" i="7"/>
  <c r="F2203" i="7"/>
  <c r="E2203" i="7"/>
  <c r="K2203" i="7" s="1"/>
  <c r="D2203" i="7"/>
  <c r="F80" i="7"/>
  <c r="E80" i="7"/>
  <c r="K80" i="7" s="1"/>
  <c r="D80" i="7"/>
  <c r="F1178" i="7"/>
  <c r="E1178" i="7"/>
  <c r="K1178" i="7" s="1"/>
  <c r="D1178" i="7"/>
  <c r="F2195" i="7"/>
  <c r="E2195" i="7"/>
  <c r="K2195" i="7" s="1"/>
  <c r="D2195" i="7"/>
  <c r="F2194" i="7"/>
  <c r="E2194" i="7"/>
  <c r="K2194" i="7" s="1"/>
  <c r="D2194" i="7"/>
  <c r="F2191" i="7"/>
  <c r="E2191" i="7"/>
  <c r="K2191" i="7" s="1"/>
  <c r="D2191" i="7"/>
  <c r="F2188" i="7"/>
  <c r="E2188" i="7"/>
  <c r="K2188" i="7" s="1"/>
  <c r="D2188" i="7"/>
  <c r="F581" i="7"/>
  <c r="E581" i="7"/>
  <c r="K581" i="7" s="1"/>
  <c r="D581" i="7"/>
  <c r="F2186" i="7"/>
  <c r="E2186" i="7"/>
  <c r="K2186" i="7" s="1"/>
  <c r="D2186" i="7"/>
  <c r="F1171" i="7"/>
  <c r="E1171" i="7"/>
  <c r="K1171" i="7" s="1"/>
  <c r="D1171" i="7"/>
  <c r="F2179" i="7"/>
  <c r="E2179" i="7"/>
  <c r="K2179" i="7" s="1"/>
  <c r="D2179" i="7"/>
  <c r="F580" i="7"/>
  <c r="E580" i="7"/>
  <c r="K580" i="7" s="1"/>
  <c r="D580" i="7"/>
  <c r="F1170" i="7"/>
  <c r="E1170" i="7"/>
  <c r="K1170" i="7" s="1"/>
  <c r="D1170" i="7"/>
  <c r="F1169" i="7"/>
  <c r="E1169" i="7"/>
  <c r="K1169" i="7" s="1"/>
  <c r="D1169" i="7"/>
  <c r="F2169" i="7"/>
  <c r="E2169" i="7"/>
  <c r="K2169" i="7" s="1"/>
  <c r="D2169" i="7"/>
  <c r="F577" i="7"/>
  <c r="E577" i="7"/>
  <c r="K577" i="7" s="1"/>
  <c r="D577" i="7"/>
  <c r="F2165" i="7"/>
  <c r="E2165" i="7"/>
  <c r="K2165" i="7" s="1"/>
  <c r="D2165" i="7"/>
  <c r="F573" i="7"/>
  <c r="E573" i="7"/>
  <c r="K573" i="7" s="1"/>
  <c r="D573" i="7"/>
  <c r="F222" i="7"/>
  <c r="E222" i="7"/>
  <c r="K222" i="7" s="1"/>
  <c r="D222" i="7"/>
  <c r="F221" i="7"/>
  <c r="E221" i="7"/>
  <c r="K221" i="7" s="1"/>
  <c r="D221" i="7"/>
  <c r="F568" i="7"/>
  <c r="E568" i="7"/>
  <c r="K568" i="7" s="1"/>
  <c r="D568" i="7"/>
  <c r="F1165" i="7"/>
  <c r="E1165" i="7"/>
  <c r="K1165" i="7" s="1"/>
  <c r="D1165" i="7"/>
  <c r="F1163" i="7"/>
  <c r="E1163" i="7"/>
  <c r="K1163" i="7" s="1"/>
  <c r="D1163" i="7"/>
  <c r="F567" i="7"/>
  <c r="E567" i="7"/>
  <c r="K567" i="7" s="1"/>
  <c r="D567" i="7"/>
  <c r="F565" i="7"/>
  <c r="E565" i="7"/>
  <c r="K565" i="7" s="1"/>
  <c r="D565" i="7"/>
  <c r="F2151" i="7"/>
  <c r="Q277" i="6" s="1"/>
  <c r="E2151" i="7"/>
  <c r="K2151" i="7" s="1"/>
  <c r="D2151" i="7"/>
  <c r="F2147" i="7"/>
  <c r="E2147" i="7"/>
  <c r="K2147" i="7" s="1"/>
  <c r="D2147" i="7"/>
  <c r="F564" i="7"/>
  <c r="E564" i="7"/>
  <c r="K564" i="7" s="1"/>
  <c r="D564" i="7"/>
  <c r="F2144" i="7"/>
  <c r="E2144" i="7"/>
  <c r="K2144" i="7" s="1"/>
  <c r="D2144" i="7"/>
  <c r="F563" i="7"/>
  <c r="E563" i="7"/>
  <c r="K563" i="7" s="1"/>
  <c r="D563" i="7"/>
  <c r="F218" i="7"/>
  <c r="E218" i="7"/>
  <c r="K218" i="7" s="1"/>
  <c r="D218" i="7"/>
  <c r="F2137" i="7"/>
  <c r="E2137" i="7"/>
  <c r="K2137" i="7" s="1"/>
  <c r="D2137" i="7"/>
  <c r="F2134" i="7"/>
  <c r="E2134" i="7"/>
  <c r="K2134" i="7" s="1"/>
  <c r="D2134" i="7"/>
  <c r="F217" i="7"/>
  <c r="E217" i="7"/>
  <c r="K217" i="7" s="1"/>
  <c r="D217" i="7"/>
  <c r="F76" i="7"/>
  <c r="E76" i="7"/>
  <c r="K76" i="7" s="1"/>
  <c r="D76" i="7"/>
  <c r="F2130" i="7"/>
  <c r="E2130" i="7"/>
  <c r="K2130" i="7" s="1"/>
  <c r="D2130" i="7"/>
  <c r="F558" i="7"/>
  <c r="E558" i="7"/>
  <c r="K558" i="7" s="1"/>
  <c r="D558" i="7"/>
  <c r="F557" i="7"/>
  <c r="E557" i="7"/>
  <c r="K557" i="7" s="1"/>
  <c r="D557" i="7"/>
  <c r="F2123" i="7"/>
  <c r="E2123" i="7"/>
  <c r="K2123" i="7" s="1"/>
  <c r="D2123" i="7"/>
  <c r="F1149" i="7"/>
  <c r="E1149" i="7"/>
  <c r="K1149" i="7" s="1"/>
  <c r="D1149" i="7"/>
  <c r="F2119" i="7"/>
  <c r="E2119" i="7"/>
  <c r="K2119" i="7" s="1"/>
  <c r="D2119" i="7"/>
  <c r="F1147" i="7"/>
  <c r="E1147" i="7"/>
  <c r="K1147" i="7" s="1"/>
  <c r="D1147" i="7"/>
  <c r="F2114" i="7"/>
  <c r="E2114" i="7"/>
  <c r="K2114" i="7" s="1"/>
  <c r="D2114" i="7"/>
  <c r="F556" i="7"/>
  <c r="E556" i="7"/>
  <c r="K556" i="7" s="1"/>
  <c r="D556" i="7"/>
  <c r="F1144" i="7"/>
  <c r="E1144" i="7"/>
  <c r="K1144" i="7" s="1"/>
  <c r="D1144" i="7"/>
  <c r="F553" i="7"/>
  <c r="E553" i="7"/>
  <c r="K553" i="7" s="1"/>
  <c r="D553" i="7"/>
  <c r="F552" i="7"/>
  <c r="E552" i="7"/>
  <c r="K552" i="7" s="1"/>
  <c r="D552" i="7"/>
  <c r="F551" i="7"/>
  <c r="E551" i="7"/>
  <c r="K551" i="7" s="1"/>
  <c r="D551" i="7"/>
  <c r="F1140" i="7"/>
  <c r="E1140" i="7"/>
  <c r="K1140" i="7" s="1"/>
  <c r="D1140" i="7"/>
  <c r="F2102" i="7"/>
  <c r="E2102" i="7"/>
  <c r="K2102" i="7" s="1"/>
  <c r="D2102" i="7"/>
  <c r="F2100" i="7"/>
  <c r="E2100" i="7"/>
  <c r="K2100" i="7" s="1"/>
  <c r="D2100" i="7"/>
  <c r="F2099" i="7"/>
  <c r="E2099" i="7"/>
  <c r="K2099" i="7" s="1"/>
  <c r="D2099" i="7"/>
  <c r="F2096" i="7"/>
  <c r="E2096" i="7"/>
  <c r="K2096" i="7" s="1"/>
  <c r="D2096" i="7"/>
  <c r="F2093" i="7"/>
  <c r="E2093" i="7"/>
  <c r="K2093" i="7" s="1"/>
  <c r="D2093" i="7"/>
  <c r="F1135" i="7"/>
  <c r="E1135" i="7"/>
  <c r="K1135" i="7" s="1"/>
  <c r="D1135" i="7"/>
  <c r="F2089" i="7"/>
  <c r="E2089" i="7"/>
  <c r="K2089" i="7" s="1"/>
  <c r="D2089" i="7"/>
  <c r="F1134" i="7"/>
  <c r="E1134" i="7"/>
  <c r="K1134" i="7" s="1"/>
  <c r="D1134" i="7"/>
  <c r="F2086" i="7"/>
  <c r="E2086" i="7"/>
  <c r="K2086" i="7" s="1"/>
  <c r="D2086" i="7"/>
  <c r="F2084" i="7"/>
  <c r="E2084" i="7"/>
  <c r="K2084" i="7" s="1"/>
  <c r="D2084" i="7"/>
  <c r="F2082" i="7"/>
  <c r="E2082" i="7"/>
  <c r="K2082" i="7" s="1"/>
  <c r="D2082" i="7"/>
  <c r="F2079" i="7"/>
  <c r="E2079" i="7"/>
  <c r="K2079" i="7" s="1"/>
  <c r="D2079" i="7"/>
  <c r="F2076" i="7"/>
  <c r="E2076" i="7"/>
  <c r="K2076" i="7" s="1"/>
  <c r="D2076" i="7"/>
  <c r="F1125" i="7"/>
  <c r="E1125" i="7"/>
  <c r="K1125" i="7" s="1"/>
  <c r="D1125" i="7"/>
  <c r="F2070" i="7"/>
  <c r="E2070" i="7"/>
  <c r="K2070" i="7" s="1"/>
  <c r="D2070" i="7"/>
  <c r="F209" i="7"/>
  <c r="E209" i="7"/>
  <c r="K209" i="7" s="1"/>
  <c r="D209" i="7"/>
  <c r="F2066" i="7"/>
  <c r="E2066" i="7"/>
  <c r="K2066" i="7" s="1"/>
  <c r="D2066" i="7"/>
  <c r="F2065" i="7"/>
  <c r="E2065" i="7"/>
  <c r="K2065" i="7" s="1"/>
  <c r="D2065" i="7"/>
  <c r="F208" i="7"/>
  <c r="E208" i="7"/>
  <c r="K208" i="7" s="1"/>
  <c r="D208" i="7"/>
  <c r="F2060" i="7"/>
  <c r="E2060" i="7"/>
  <c r="K2060" i="7" s="1"/>
  <c r="D2060" i="7"/>
  <c r="F1116" i="7"/>
  <c r="E1116" i="7"/>
  <c r="K1116" i="7" s="1"/>
  <c r="D1116" i="7"/>
  <c r="F207" i="7"/>
  <c r="E207" i="7"/>
  <c r="K207" i="7" s="1"/>
  <c r="D207" i="7"/>
  <c r="F2054" i="7"/>
  <c r="E2054" i="7"/>
  <c r="K2054" i="7" s="1"/>
  <c r="D2054" i="7"/>
  <c r="F1113" i="7"/>
  <c r="E1113" i="7"/>
  <c r="K1113" i="7" s="1"/>
  <c r="D1113" i="7"/>
  <c r="F2050" i="7"/>
  <c r="E2050" i="7"/>
  <c r="K2050" i="7" s="1"/>
  <c r="D2050" i="7"/>
  <c r="F2047" i="7"/>
  <c r="E2047" i="7"/>
  <c r="K2047" i="7" s="1"/>
  <c r="D2047" i="7"/>
  <c r="F541" i="7"/>
  <c r="E541" i="7"/>
  <c r="K541" i="7" s="1"/>
  <c r="D541" i="7"/>
  <c r="F1109" i="7"/>
  <c r="E1109" i="7"/>
  <c r="K1109" i="7" s="1"/>
  <c r="D1109" i="7"/>
  <c r="F2043" i="7"/>
  <c r="E2043" i="7"/>
  <c r="K2043" i="7" s="1"/>
  <c r="D2043" i="7"/>
  <c r="F2042" i="7"/>
  <c r="E2042" i="7"/>
  <c r="K2042" i="7" s="1"/>
  <c r="D2042" i="7"/>
  <c r="F2040" i="7"/>
  <c r="E2040" i="7"/>
  <c r="K2040" i="7" s="1"/>
  <c r="D2040" i="7"/>
  <c r="F535" i="7"/>
  <c r="E535" i="7"/>
  <c r="K535" i="7" s="1"/>
  <c r="D535" i="7"/>
  <c r="F2037" i="7"/>
  <c r="E2037" i="7"/>
  <c r="K2037" i="7" s="1"/>
  <c r="D2037" i="7"/>
  <c r="F532" i="7"/>
  <c r="E532" i="7"/>
  <c r="K532" i="7" s="1"/>
  <c r="D532" i="7"/>
  <c r="F531" i="7"/>
  <c r="E531" i="7"/>
  <c r="K531" i="7" s="1"/>
  <c r="D531" i="7"/>
  <c r="F2032" i="7"/>
  <c r="E2032" i="7"/>
  <c r="K2032" i="7" s="1"/>
  <c r="D2032" i="7"/>
  <c r="F1101" i="7"/>
  <c r="E1101" i="7"/>
  <c r="K1101" i="7" s="1"/>
  <c r="D1101" i="7"/>
  <c r="F200" i="7"/>
  <c r="E200" i="7"/>
  <c r="K200" i="7" s="1"/>
  <c r="D200" i="7"/>
  <c r="F1099" i="7"/>
  <c r="E1099" i="7"/>
  <c r="K1099" i="7" s="1"/>
  <c r="D1099" i="7"/>
  <c r="F528" i="7"/>
  <c r="E528" i="7"/>
  <c r="K528" i="7" s="1"/>
  <c r="D528" i="7"/>
  <c r="F198" i="7"/>
  <c r="E198" i="7"/>
  <c r="K198" i="7" s="1"/>
  <c r="D198" i="7"/>
  <c r="F527" i="7"/>
  <c r="E527" i="7"/>
  <c r="K527" i="7" s="1"/>
  <c r="D527" i="7"/>
  <c r="F2025" i="7"/>
  <c r="E2025" i="7"/>
  <c r="K2025" i="7" s="1"/>
  <c r="D2025" i="7"/>
  <c r="F196" i="7"/>
  <c r="E196" i="7"/>
  <c r="K196" i="7" s="1"/>
  <c r="D196" i="7"/>
  <c r="F195" i="7"/>
  <c r="E195" i="7"/>
  <c r="K195" i="7" s="1"/>
  <c r="D195" i="7"/>
  <c r="F193" i="7"/>
  <c r="E193" i="7"/>
  <c r="K193" i="7" s="1"/>
  <c r="D193" i="7"/>
  <c r="F1090" i="7"/>
  <c r="E1090" i="7"/>
  <c r="K1090" i="7" s="1"/>
  <c r="D1090" i="7"/>
  <c r="F2015" i="7"/>
  <c r="E2015" i="7"/>
  <c r="K2015" i="7" s="1"/>
  <c r="D2015" i="7"/>
  <c r="F1089" i="7"/>
  <c r="E1089" i="7"/>
  <c r="K1089" i="7" s="1"/>
  <c r="D1089" i="7"/>
  <c r="F2010" i="7"/>
  <c r="E2010" i="7"/>
  <c r="K2010" i="7" s="1"/>
  <c r="D2010" i="7"/>
  <c r="F2008" i="7"/>
  <c r="E2008" i="7"/>
  <c r="K2008" i="7" s="1"/>
  <c r="D2008" i="7"/>
  <c r="F68" i="7"/>
  <c r="E68" i="7"/>
  <c r="K68" i="7" s="1"/>
  <c r="D68" i="7"/>
  <c r="F2004" i="7"/>
  <c r="E2004" i="7"/>
  <c r="K2004" i="7" s="1"/>
  <c r="D2004" i="7"/>
  <c r="F521" i="7"/>
  <c r="E521" i="7"/>
  <c r="K521" i="7" s="1"/>
  <c r="D521" i="7"/>
  <c r="F1083" i="7"/>
  <c r="E1083" i="7"/>
  <c r="K1083" i="7" s="1"/>
  <c r="D1083" i="7"/>
  <c r="F1998" i="7"/>
  <c r="E1998" i="7"/>
  <c r="K1998" i="7" s="1"/>
  <c r="D1998" i="7"/>
  <c r="F67" i="7"/>
  <c r="Q228" i="6" s="1"/>
  <c r="E67" i="7"/>
  <c r="K67" i="7" s="1"/>
  <c r="D67" i="7"/>
  <c r="F1994" i="7"/>
  <c r="E1994" i="7"/>
  <c r="K1994" i="7" s="1"/>
  <c r="D1994" i="7"/>
  <c r="F1079" i="7"/>
  <c r="E1079" i="7"/>
  <c r="K1079" i="7" s="1"/>
  <c r="D1079" i="7"/>
  <c r="F1989" i="7"/>
  <c r="E1989" i="7"/>
  <c r="K1989" i="7" s="1"/>
  <c r="D1989" i="7"/>
  <c r="F518" i="7"/>
  <c r="E518" i="7"/>
  <c r="K518" i="7" s="1"/>
  <c r="D518" i="7"/>
  <c r="F517" i="7"/>
  <c r="E517" i="7"/>
  <c r="K517" i="7" s="1"/>
  <c r="D517" i="7"/>
  <c r="F190" i="7"/>
  <c r="E190" i="7"/>
  <c r="K190" i="7" s="1"/>
  <c r="D190" i="7"/>
  <c r="F189" i="7"/>
  <c r="E189" i="7"/>
  <c r="K189" i="7" s="1"/>
  <c r="D189" i="7"/>
  <c r="F513" i="7"/>
  <c r="E513" i="7"/>
  <c r="K513" i="7" s="1"/>
  <c r="D513" i="7"/>
  <c r="F1981" i="7"/>
  <c r="E1981" i="7"/>
  <c r="K1981" i="7" s="1"/>
  <c r="D1981" i="7"/>
  <c r="F1979" i="7"/>
  <c r="Q254" i="6" s="1"/>
  <c r="E1979" i="7"/>
  <c r="K1979" i="7" s="1"/>
  <c r="D1979" i="7"/>
  <c r="F1978" i="7"/>
  <c r="E1978" i="7"/>
  <c r="K1978" i="7" s="1"/>
  <c r="D1978" i="7"/>
  <c r="F1976" i="7"/>
  <c r="E1976" i="7"/>
  <c r="K1976" i="7" s="1"/>
  <c r="D1976" i="7"/>
  <c r="F1973" i="7"/>
  <c r="E1973" i="7"/>
  <c r="K1973" i="7" s="1"/>
  <c r="D1973" i="7"/>
  <c r="F507" i="7"/>
  <c r="Q265" i="6" s="1"/>
  <c r="E507" i="7"/>
  <c r="K507" i="7" s="1"/>
  <c r="D507" i="7"/>
  <c r="F27" i="7"/>
  <c r="E27" i="7"/>
  <c r="K27" i="7" s="1"/>
  <c r="D27" i="7"/>
  <c r="F187" i="7"/>
  <c r="E187" i="7"/>
  <c r="K187" i="7" s="1"/>
  <c r="D187" i="7"/>
  <c r="F1966" i="7"/>
  <c r="E1966" i="7"/>
  <c r="K1966" i="7" s="1"/>
  <c r="D1966" i="7"/>
  <c r="F1963" i="7"/>
  <c r="E1963" i="7"/>
  <c r="K1963" i="7" s="1"/>
  <c r="D1963" i="7"/>
  <c r="F1962" i="7"/>
  <c r="E1962" i="7"/>
  <c r="K1962" i="7" s="1"/>
  <c r="D1962" i="7"/>
  <c r="F1959" i="7"/>
  <c r="E1959" i="7"/>
  <c r="K1959" i="7" s="1"/>
  <c r="D1959" i="7"/>
  <c r="F1063" i="7"/>
  <c r="E1063" i="7"/>
  <c r="K1063" i="7" s="1"/>
  <c r="D1063" i="7"/>
  <c r="F1996" i="7"/>
  <c r="E1996" i="7"/>
  <c r="K1996" i="7" s="1"/>
  <c r="D1996" i="7"/>
  <c r="F1993" i="7"/>
  <c r="E1993" i="7"/>
  <c r="K1993" i="7" s="1"/>
  <c r="D1993" i="7"/>
  <c r="F1078" i="7"/>
  <c r="E1078" i="7"/>
  <c r="K1078" i="7" s="1"/>
  <c r="D1078" i="7"/>
  <c r="F28" i="7"/>
  <c r="E28" i="7"/>
  <c r="K28" i="7" s="1"/>
  <c r="D28" i="7"/>
  <c r="F1075" i="7"/>
  <c r="E1075" i="7"/>
  <c r="K1075" i="7" s="1"/>
  <c r="D1075" i="7"/>
  <c r="F1073" i="7"/>
  <c r="E1073" i="7"/>
  <c r="D1073" i="7"/>
  <c r="F1985" i="7"/>
  <c r="E1985" i="7"/>
  <c r="K1985" i="7" s="1"/>
  <c r="D1985" i="7"/>
  <c r="F514" i="7"/>
  <c r="E514" i="7"/>
  <c r="K514" i="7" s="1"/>
  <c r="D514" i="7"/>
  <c r="F1983" i="7"/>
  <c r="E1983" i="7"/>
  <c r="K1983" i="7" s="1"/>
  <c r="D1983" i="7"/>
  <c r="F512" i="7"/>
  <c r="E512" i="7"/>
  <c r="D512" i="7"/>
  <c r="F1071" i="7"/>
  <c r="E1071" i="7"/>
  <c r="K1071" i="7" s="1"/>
  <c r="D1071" i="7"/>
  <c r="F1070" i="7"/>
  <c r="E1070" i="7"/>
  <c r="D1070" i="7"/>
  <c r="F1069" i="7"/>
  <c r="E1069" i="7"/>
  <c r="K1069" i="7" s="1"/>
  <c r="D1069" i="7"/>
  <c r="F508" i="7"/>
  <c r="E508" i="7"/>
  <c r="K508" i="7" s="1"/>
  <c r="D508" i="7"/>
  <c r="F1067" i="7"/>
  <c r="E1067" i="7"/>
  <c r="K1067" i="7" s="1"/>
  <c r="D1067" i="7"/>
  <c r="F1969" i="7"/>
  <c r="E1969" i="7"/>
  <c r="K1969" i="7" s="1"/>
  <c r="D1969" i="7"/>
  <c r="F1066" i="7"/>
  <c r="E1066" i="7"/>
  <c r="K1066" i="7" s="1"/>
  <c r="D1066" i="7"/>
  <c r="F1965" i="7"/>
  <c r="E1965" i="7"/>
  <c r="K1965" i="7" s="1"/>
  <c r="D1965" i="7"/>
  <c r="F504" i="7"/>
  <c r="E504" i="7"/>
  <c r="K504" i="7" s="1"/>
  <c r="D504" i="7"/>
  <c r="F1961" i="7"/>
  <c r="E1961" i="7"/>
  <c r="K1961" i="7" s="1"/>
  <c r="D1961" i="7"/>
  <c r="F1957" i="7"/>
  <c r="E1957" i="7"/>
  <c r="K1957" i="7" s="1"/>
  <c r="D1957" i="7"/>
  <c r="F1062" i="7"/>
  <c r="E1062" i="7"/>
  <c r="K1062" i="7" s="1"/>
  <c r="D1062" i="7"/>
  <c r="F499" i="7"/>
  <c r="D499" i="7"/>
  <c r="E499" i="7"/>
  <c r="K499" i="7" s="1"/>
  <c r="F1953" i="7"/>
  <c r="E1953" i="7"/>
  <c r="K1953" i="7" s="1"/>
  <c r="D1953" i="7"/>
  <c r="F1951" i="7"/>
  <c r="E1951" i="7"/>
  <c r="K1951" i="7" s="1"/>
  <c r="D1951" i="7"/>
  <c r="F1059" i="7"/>
  <c r="E1059" i="7"/>
  <c r="K1059" i="7" s="1"/>
  <c r="F1947" i="7"/>
  <c r="D1947" i="7"/>
  <c r="E1947" i="7"/>
  <c r="K1947" i="7" s="1"/>
  <c r="F1944" i="7"/>
  <c r="E1944" i="7"/>
  <c r="K1944" i="7" s="1"/>
  <c r="D1944" i="7"/>
  <c r="F26" i="7"/>
  <c r="E26" i="7"/>
  <c r="K26" i="7" s="1"/>
  <c r="D26" i="7"/>
  <c r="F1939" i="7"/>
  <c r="E1939" i="7"/>
  <c r="K1939" i="7" s="1"/>
  <c r="D1939" i="7"/>
  <c r="F25" i="7"/>
  <c r="D25" i="7"/>
  <c r="E25" i="7"/>
  <c r="K25" i="7" s="1"/>
  <c r="F1053" i="7"/>
  <c r="E1053" i="7"/>
  <c r="K1053" i="7" s="1"/>
  <c r="D1053" i="7"/>
  <c r="F183" i="7"/>
  <c r="E183" i="7"/>
  <c r="K183" i="7" s="1"/>
  <c r="D183" i="7"/>
  <c r="F1931" i="7"/>
  <c r="E1931" i="7"/>
  <c r="K1931" i="7" s="1"/>
  <c r="D1931" i="7"/>
  <c r="F494" i="7"/>
  <c r="D494" i="7"/>
  <c r="E494" i="7"/>
  <c r="K494" i="7" s="1"/>
  <c r="F1926" i="7"/>
  <c r="E1926" i="7"/>
  <c r="K1926" i="7" s="1"/>
  <c r="D1926" i="7"/>
  <c r="F62" i="7"/>
  <c r="E62" i="7"/>
  <c r="K62" i="7" s="1"/>
  <c r="D62" i="7"/>
  <c r="F1048" i="7"/>
  <c r="E1048" i="7"/>
  <c r="K1048" i="7" s="1"/>
  <c r="D1048" i="7"/>
  <c r="F1920" i="7"/>
  <c r="D1920" i="7"/>
  <c r="E1920" i="7"/>
  <c r="K1920" i="7" s="1"/>
  <c r="F1918" i="7"/>
  <c r="E1918" i="7"/>
  <c r="K1918" i="7" s="1"/>
  <c r="D1918" i="7"/>
  <c r="F1916" i="7"/>
  <c r="E1916" i="7"/>
  <c r="K1916" i="7" s="1"/>
  <c r="D1916" i="7"/>
  <c r="F1043" i="7"/>
  <c r="E1043" i="7"/>
  <c r="K1043" i="7" s="1"/>
  <c r="F180" i="7"/>
  <c r="D180" i="7"/>
  <c r="E180" i="7"/>
  <c r="K180" i="7" s="1"/>
  <c r="F4" i="7"/>
  <c r="E4" i="7"/>
  <c r="K4" i="7" s="1"/>
  <c r="D4" i="7"/>
  <c r="F3" i="7"/>
  <c r="E3" i="7"/>
  <c r="K3" i="7" s="1"/>
  <c r="D3" i="7"/>
  <c r="F1908" i="7"/>
  <c r="E1908" i="7"/>
  <c r="K1908" i="7" s="1"/>
  <c r="D1908" i="7"/>
  <c r="F1907" i="7"/>
  <c r="D1907" i="7"/>
  <c r="E1907" i="7"/>
  <c r="K1907" i="7" s="1"/>
  <c r="F1905" i="7"/>
  <c r="E1905" i="7"/>
  <c r="K1905" i="7" s="1"/>
  <c r="F1902" i="7"/>
  <c r="E1902" i="7"/>
  <c r="K1902" i="7" s="1"/>
  <c r="D1902" i="7"/>
  <c r="F1036" i="7"/>
  <c r="E1036" i="7"/>
  <c r="K1036" i="7" s="1"/>
  <c r="D1036" i="7"/>
  <c r="F1897" i="7"/>
  <c r="D1897" i="7"/>
  <c r="F1033" i="7"/>
  <c r="E1033" i="7"/>
  <c r="K1033" i="7" s="1"/>
  <c r="D1033" i="7"/>
  <c r="F179" i="7"/>
  <c r="Q259" i="6" s="1"/>
  <c r="E179" i="7"/>
  <c r="K179" i="7" s="1"/>
  <c r="D179" i="7"/>
  <c r="F1895" i="7"/>
  <c r="E1895" i="7"/>
  <c r="K1895" i="7" s="1"/>
  <c r="D1895" i="7"/>
  <c r="F60" i="7"/>
  <c r="D60" i="7"/>
  <c r="E60" i="7"/>
  <c r="K60" i="7" s="1"/>
  <c r="F1890" i="7"/>
  <c r="E1890" i="7"/>
  <c r="K1890" i="7" s="1"/>
  <c r="D1059" i="7"/>
  <c r="D1905" i="7"/>
  <c r="F501" i="7"/>
  <c r="E501" i="7"/>
  <c r="K501" i="7" s="1"/>
  <c r="D501" i="7"/>
  <c r="F1061" i="7"/>
  <c r="E1061" i="7"/>
  <c r="K1061" i="7" s="1"/>
  <c r="D1061" i="7"/>
  <c r="F1954" i="7"/>
  <c r="E1954" i="7"/>
  <c r="K1954" i="7" s="1"/>
  <c r="D1954" i="7"/>
  <c r="F1952" i="7"/>
  <c r="E1952" i="7"/>
  <c r="K1952" i="7" s="1"/>
  <c r="D1952" i="7"/>
  <c r="F184" i="7"/>
  <c r="E184" i="7"/>
  <c r="K184" i="7" s="1"/>
  <c r="D184" i="7"/>
  <c r="F1058" i="7"/>
  <c r="E1058" i="7"/>
  <c r="K1058" i="7" s="1"/>
  <c r="D1058" i="7"/>
  <c r="F1946" i="7"/>
  <c r="D1946" i="7"/>
  <c r="E1946" i="7"/>
  <c r="K1946" i="7" s="1"/>
  <c r="F1943" i="7"/>
  <c r="E1943" i="7"/>
  <c r="K1943" i="7" s="1"/>
  <c r="D1943" i="7"/>
  <c r="F1941" i="7"/>
  <c r="E1941" i="7"/>
  <c r="K1941" i="7" s="1"/>
  <c r="D1941" i="7"/>
  <c r="F1938" i="7"/>
  <c r="E1938" i="7"/>
  <c r="K1938" i="7" s="1"/>
  <c r="D1938" i="7"/>
  <c r="F1936" i="7"/>
  <c r="E1936" i="7"/>
  <c r="K1936" i="7" s="1"/>
  <c r="F1052" i="7"/>
  <c r="E1052" i="7"/>
  <c r="K1052" i="7" s="1"/>
  <c r="D1052" i="7"/>
  <c r="F495" i="7"/>
  <c r="E495" i="7"/>
  <c r="K495" i="7" s="1"/>
  <c r="D495" i="7"/>
  <c r="F1930" i="7"/>
  <c r="E1930" i="7"/>
  <c r="K1930" i="7" s="1"/>
  <c r="D1930" i="7"/>
  <c r="F493" i="7"/>
  <c r="D493" i="7"/>
  <c r="E493" i="7"/>
  <c r="K493" i="7" s="1"/>
  <c r="F1925" i="7"/>
  <c r="E1925" i="7"/>
  <c r="K1925" i="7" s="1"/>
  <c r="D1925" i="7"/>
  <c r="F1923" i="7"/>
  <c r="E1923" i="7"/>
  <c r="K1923" i="7" s="1"/>
  <c r="D1923" i="7"/>
  <c r="F1047" i="7"/>
  <c r="E1047" i="7"/>
  <c r="K1047" i="7" s="1"/>
  <c r="D1047" i="7"/>
  <c r="F491" i="7"/>
  <c r="E491" i="7"/>
  <c r="K491" i="7" s="1"/>
  <c r="D491" i="7"/>
  <c r="F1917" i="7"/>
  <c r="E1917" i="7"/>
  <c r="K1917" i="7" s="1"/>
  <c r="D1917" i="7"/>
  <c r="F181" i="7"/>
  <c r="E181" i="7"/>
  <c r="K181" i="7" s="1"/>
  <c r="D181" i="7"/>
  <c r="F1042" i="7"/>
  <c r="E1042" i="7"/>
  <c r="K1042" i="7" s="1"/>
  <c r="D1042" i="7"/>
  <c r="F487" i="7"/>
  <c r="D487" i="7"/>
  <c r="E487" i="7"/>
  <c r="K487" i="7" s="1"/>
  <c r="F1041" i="7"/>
  <c r="E1041" i="7"/>
  <c r="K1041" i="7" s="1"/>
  <c r="D1041" i="7"/>
  <c r="F61" i="7"/>
  <c r="E61" i="7"/>
  <c r="K61" i="7" s="1"/>
  <c r="D61" i="7"/>
  <c r="F1040" i="7"/>
  <c r="E1040" i="7"/>
  <c r="K1040" i="7" s="1"/>
  <c r="D1040" i="7"/>
  <c r="F1039" i="7"/>
  <c r="D1039" i="7"/>
  <c r="E1039" i="7"/>
  <c r="K1039" i="7" s="1"/>
  <c r="F1904" i="7"/>
  <c r="E1904" i="7"/>
  <c r="K1904" i="7" s="1"/>
  <c r="D1904" i="7"/>
  <c r="F1901" i="7"/>
  <c r="E1901" i="7"/>
  <c r="K1901" i="7" s="1"/>
  <c r="D1901" i="7"/>
  <c r="F1899" i="7"/>
  <c r="E1899" i="7"/>
  <c r="K1899" i="7" s="1"/>
  <c r="D1899" i="7"/>
  <c r="F482" i="7"/>
  <c r="D482" i="7"/>
  <c r="E482" i="7"/>
  <c r="K482" i="7" s="1"/>
  <c r="F1032" i="7"/>
  <c r="E1032" i="7"/>
  <c r="K1032" i="7" s="1"/>
  <c r="D1032" i="7"/>
  <c r="F1031" i="7"/>
  <c r="E1031" i="7"/>
  <c r="K1031" i="7" s="1"/>
  <c r="D1031" i="7"/>
  <c r="F1030" i="7"/>
  <c r="E1030" i="7"/>
  <c r="K1030" i="7" s="1"/>
  <c r="D1030" i="7"/>
  <c r="F1893" i="7"/>
  <c r="Q125" i="6" s="1"/>
  <c r="D1893" i="7"/>
  <c r="E1893" i="7"/>
  <c r="K1893" i="7" s="1"/>
  <c r="F1889" i="7"/>
  <c r="E1889" i="7"/>
  <c r="K1889" i="7" s="1"/>
  <c r="D1889" i="7"/>
  <c r="F479" i="7"/>
  <c r="E479" i="7"/>
  <c r="K479" i="7" s="1"/>
  <c r="D479" i="7"/>
  <c r="D1890" i="7"/>
  <c r="F1958" i="7"/>
  <c r="E1958" i="7"/>
  <c r="K1958" i="7" s="1"/>
  <c r="D1958" i="7"/>
  <c r="F1886" i="7"/>
  <c r="E1886" i="7"/>
  <c r="K1886" i="7" s="1"/>
  <c r="D1886" i="7"/>
  <c r="F1956" i="7"/>
  <c r="E1956" i="7"/>
  <c r="K1956" i="7" s="1"/>
  <c r="D1956" i="7"/>
  <c r="F1060" i="7"/>
  <c r="E1060" i="7"/>
  <c r="K1060" i="7" s="1"/>
  <c r="D1060" i="7"/>
  <c r="F498" i="7"/>
  <c r="E498" i="7"/>
  <c r="K498" i="7" s="1"/>
  <c r="F497" i="7"/>
  <c r="E497" i="7"/>
  <c r="K497" i="7" s="1"/>
  <c r="F1950" i="7"/>
  <c r="E1950" i="7"/>
  <c r="K1950" i="7" s="1"/>
  <c r="D1950" i="7"/>
  <c r="F1948" i="7"/>
  <c r="E1948" i="7"/>
  <c r="K1948" i="7" s="1"/>
  <c r="D1948" i="7"/>
  <c r="F1945" i="7"/>
  <c r="E1945" i="7"/>
  <c r="K1945" i="7" s="1"/>
  <c r="F1942" i="7"/>
  <c r="E1942" i="7"/>
  <c r="K1942" i="7" s="1"/>
  <c r="F1940" i="7"/>
  <c r="E1940" i="7"/>
  <c r="K1940" i="7" s="1"/>
  <c r="D1940" i="7"/>
  <c r="F1937" i="7"/>
  <c r="E1937" i="7"/>
  <c r="K1937" i="7" s="1"/>
  <c r="D1937" i="7"/>
  <c r="F1935" i="7"/>
  <c r="E1935" i="7"/>
  <c r="K1935" i="7" s="1"/>
  <c r="F1933" i="7"/>
  <c r="E1933" i="7"/>
  <c r="K1933" i="7" s="1"/>
  <c r="F1051" i="7"/>
  <c r="E1051" i="7"/>
  <c r="K1051" i="7" s="1"/>
  <c r="D1051" i="7"/>
  <c r="F1929" i="7"/>
  <c r="E1929" i="7"/>
  <c r="K1929" i="7" s="1"/>
  <c r="D1929" i="7"/>
  <c r="F1050" i="7"/>
  <c r="E1050" i="7"/>
  <c r="K1050" i="7" s="1"/>
  <c r="F1049" i="7"/>
  <c r="E1049" i="7"/>
  <c r="K1049" i="7" s="1"/>
  <c r="F1922" i="7"/>
  <c r="E1922" i="7"/>
  <c r="K1922" i="7" s="1"/>
  <c r="D1922" i="7"/>
  <c r="F1046" i="7"/>
  <c r="E1046" i="7"/>
  <c r="K1046" i="7" s="1"/>
  <c r="D1046" i="7"/>
  <c r="F1045" i="7"/>
  <c r="E1045" i="7"/>
  <c r="K1045" i="7" s="1"/>
  <c r="F490" i="7"/>
  <c r="E490" i="7"/>
  <c r="K490" i="7" s="1"/>
  <c r="F489" i="7"/>
  <c r="E489" i="7"/>
  <c r="K489" i="7" s="1"/>
  <c r="D489" i="7"/>
  <c r="F1915" i="7"/>
  <c r="E1915" i="7"/>
  <c r="K1915" i="7" s="1"/>
  <c r="D1915" i="7"/>
  <c r="F1913" i="7"/>
  <c r="E1913" i="7"/>
  <c r="K1913" i="7" s="1"/>
  <c r="F1911" i="7"/>
  <c r="E1911" i="7"/>
  <c r="K1911" i="7" s="1"/>
  <c r="F1909" i="7"/>
  <c r="E1909" i="7"/>
  <c r="K1909" i="7" s="1"/>
  <c r="D1909" i="7"/>
  <c r="F485" i="7"/>
  <c r="E485" i="7"/>
  <c r="K485" i="7" s="1"/>
  <c r="D485" i="7"/>
  <c r="F483" i="7"/>
  <c r="E483" i="7"/>
  <c r="K483" i="7" s="1"/>
  <c r="D483" i="7"/>
  <c r="F1903" i="7"/>
  <c r="E1903" i="7"/>
  <c r="K1903" i="7" s="1"/>
  <c r="D1903" i="7"/>
  <c r="F1037" i="7"/>
  <c r="E1037" i="7"/>
  <c r="K1037" i="7" s="1"/>
  <c r="D1037" i="7"/>
  <c r="F1898" i="7"/>
  <c r="E1898" i="7"/>
  <c r="K1898" i="7" s="1"/>
  <c r="D1898" i="7"/>
  <c r="F1034" i="7"/>
  <c r="E1034" i="7"/>
  <c r="K1034" i="7" s="1"/>
  <c r="D1034" i="7"/>
  <c r="F1896" i="7"/>
  <c r="E1896" i="7"/>
  <c r="K1896" i="7" s="1"/>
  <c r="D1896" i="7"/>
  <c r="F178" i="7"/>
  <c r="E178" i="7"/>
  <c r="K178" i="7" s="1"/>
  <c r="D178" i="7"/>
  <c r="F177" i="7"/>
  <c r="E177" i="7"/>
  <c r="K177" i="7" s="1"/>
  <c r="D177" i="7"/>
  <c r="F1892" i="7"/>
  <c r="E1892" i="7"/>
  <c r="K1892" i="7" s="1"/>
  <c r="D1892" i="7"/>
  <c r="F1888" i="7"/>
  <c r="E1888" i="7"/>
  <c r="K1888" i="7" s="1"/>
  <c r="D1888" i="7"/>
  <c r="F1885" i="7"/>
  <c r="E1885" i="7"/>
  <c r="K1885" i="7" s="1"/>
  <c r="D1885" i="7"/>
  <c r="D497" i="7"/>
  <c r="D1933" i="7"/>
  <c r="D490" i="7"/>
  <c r="F502" i="7"/>
  <c r="E502" i="7"/>
  <c r="K502" i="7" s="1"/>
  <c r="D502" i="7"/>
  <c r="F1955" i="7"/>
  <c r="E1955" i="7"/>
  <c r="D1955" i="7"/>
  <c r="F500" i="7"/>
  <c r="E500" i="7"/>
  <c r="K500" i="7" s="1"/>
  <c r="D500" i="7"/>
  <c r="F185" i="7"/>
  <c r="E185" i="7"/>
  <c r="D185" i="7"/>
  <c r="F496" i="7"/>
  <c r="E496" i="7"/>
  <c r="K496" i="7" s="1"/>
  <c r="D496" i="7"/>
  <c r="F1949" i="7"/>
  <c r="E1949" i="7"/>
  <c r="K1949" i="7" s="1"/>
  <c r="D1949" i="7"/>
  <c r="F1057" i="7"/>
  <c r="E1057" i="7"/>
  <c r="K1057" i="7" s="1"/>
  <c r="D1057" i="7"/>
  <c r="F1056" i="7"/>
  <c r="E1056" i="7"/>
  <c r="K1056" i="7" s="1"/>
  <c r="D1056" i="7"/>
  <c r="F1055" i="7"/>
  <c r="E1055" i="7"/>
  <c r="K1055" i="7" s="1"/>
  <c r="D1055" i="7"/>
  <c r="F1054" i="7"/>
  <c r="E1054" i="7"/>
  <c r="K1054" i="7" s="1"/>
  <c r="D1054" i="7"/>
  <c r="F63" i="7"/>
  <c r="E63" i="7"/>
  <c r="K63" i="7" s="1"/>
  <c r="D63" i="7"/>
  <c r="F1934" i="7"/>
  <c r="E1934" i="7"/>
  <c r="K1934" i="7" s="1"/>
  <c r="D1934" i="7"/>
  <c r="F1932" i="7"/>
  <c r="E1932" i="7"/>
  <c r="K1932" i="7" s="1"/>
  <c r="D1932" i="7"/>
  <c r="F182" i="7"/>
  <c r="E182" i="7"/>
  <c r="K182" i="7" s="1"/>
  <c r="D182" i="7"/>
  <c r="F1928" i="7"/>
  <c r="E1928" i="7"/>
  <c r="K1928" i="7" s="1"/>
  <c r="D1928" i="7"/>
  <c r="F1927" i="7"/>
  <c r="E1927" i="7"/>
  <c r="K1927" i="7" s="1"/>
  <c r="D1927" i="7"/>
  <c r="F1924" i="7"/>
  <c r="E1924" i="7"/>
  <c r="K1924" i="7" s="1"/>
  <c r="D1924" i="7"/>
  <c r="F492" i="7"/>
  <c r="E492" i="7"/>
  <c r="K492" i="7" s="1"/>
  <c r="D492" i="7"/>
  <c r="F1921" i="7"/>
  <c r="E1921" i="7"/>
  <c r="K1921" i="7" s="1"/>
  <c r="D1921" i="7"/>
  <c r="F1919" i="7"/>
  <c r="E1919" i="7"/>
  <c r="K1919" i="7" s="1"/>
  <c r="D1919" i="7"/>
  <c r="F1044" i="7"/>
  <c r="E1044" i="7"/>
  <c r="K1044" i="7" s="1"/>
  <c r="D1044" i="7"/>
  <c r="F488" i="7"/>
  <c r="E488" i="7"/>
  <c r="K488" i="7" s="1"/>
  <c r="D488" i="7"/>
  <c r="F1914" i="7"/>
  <c r="E1914" i="7"/>
  <c r="K1914" i="7" s="1"/>
  <c r="D1914" i="7"/>
  <c r="F1912" i="7"/>
  <c r="E1912" i="7"/>
  <c r="D1912" i="7"/>
  <c r="F1910" i="7"/>
  <c r="E1910" i="7"/>
  <c r="K1910" i="7" s="1"/>
  <c r="D1910" i="7"/>
  <c r="F486" i="7"/>
  <c r="E486" i="7"/>
  <c r="K486" i="7" s="1"/>
  <c r="D486" i="7"/>
  <c r="F484" i="7"/>
  <c r="E484" i="7"/>
  <c r="K484" i="7" s="1"/>
  <c r="D484" i="7"/>
  <c r="F1906" i="7"/>
  <c r="E1906" i="7"/>
  <c r="K1906" i="7" s="1"/>
  <c r="D1906" i="7"/>
  <c r="F1038" i="7"/>
  <c r="E1038" i="7"/>
  <c r="K1038" i="7" s="1"/>
  <c r="D1038" i="7"/>
  <c r="F1900" i="7"/>
  <c r="E1900" i="7"/>
  <c r="K1900" i="7" s="1"/>
  <c r="D1900" i="7"/>
  <c r="F1035" i="7"/>
  <c r="E1035" i="7"/>
  <c r="K1035" i="7" s="1"/>
  <c r="D1035" i="7"/>
  <c r="F481" i="7"/>
  <c r="E481" i="7"/>
  <c r="K481" i="7" s="1"/>
  <c r="D481" i="7"/>
  <c r="F24" i="7"/>
  <c r="E24" i="7"/>
  <c r="K24" i="7" s="1"/>
  <c r="D24" i="7"/>
  <c r="F480" i="7"/>
  <c r="E480" i="7"/>
  <c r="K480" i="7" s="1"/>
  <c r="D480" i="7"/>
  <c r="F1894" i="7"/>
  <c r="E1894" i="7"/>
  <c r="K1894" i="7" s="1"/>
  <c r="D1894" i="7"/>
  <c r="F1891" i="7"/>
  <c r="E1891" i="7"/>
  <c r="K1891" i="7" s="1"/>
  <c r="D1891" i="7"/>
  <c r="F1887" i="7"/>
  <c r="E1887" i="7"/>
  <c r="K1887" i="7" s="1"/>
  <c r="D1887" i="7"/>
  <c r="D1945" i="7"/>
  <c r="D1050" i="7"/>
  <c r="D1913" i="7"/>
  <c r="N229" i="6"/>
  <c r="N72" i="6"/>
  <c r="N64" i="6"/>
  <c r="N188" i="6"/>
  <c r="N264" i="6"/>
  <c r="N180" i="6"/>
  <c r="N245" i="6"/>
  <c r="N276" i="6"/>
  <c r="D2596" i="8"/>
  <c r="D2592" i="8"/>
  <c r="D2588" i="8"/>
  <c r="D2584" i="8"/>
  <c r="D2580" i="8"/>
  <c r="D2576" i="8"/>
  <c r="D2572" i="8"/>
  <c r="D2568" i="8"/>
  <c r="D2564" i="8"/>
  <c r="D2560" i="8"/>
  <c r="D2556" i="8"/>
  <c r="D2552" i="8"/>
  <c r="D2548" i="8"/>
  <c r="D2544" i="8"/>
  <c r="D2540" i="8"/>
  <c r="D2536" i="8"/>
  <c r="D2532" i="8"/>
  <c r="D2528" i="8"/>
  <c r="D2524" i="8"/>
  <c r="D2520" i="8"/>
  <c r="D2516" i="8"/>
  <c r="D2512" i="8"/>
  <c r="D2508" i="8"/>
  <c r="D2504" i="8"/>
  <c r="D2500" i="8"/>
  <c r="D2496" i="8"/>
  <c r="D2492" i="8"/>
  <c r="D2488" i="8"/>
  <c r="D2484" i="8"/>
  <c r="D2480" i="8"/>
  <c r="D2476" i="8"/>
  <c r="D2472" i="8"/>
  <c r="D2468" i="8"/>
  <c r="D2464" i="8"/>
  <c r="D2460" i="8"/>
  <c r="D2456" i="8"/>
  <c r="D2452" i="8"/>
  <c r="D2448" i="8"/>
  <c r="D2444" i="8"/>
  <c r="D2440" i="8"/>
  <c r="D2436" i="8"/>
  <c r="D2432" i="8"/>
  <c r="D2428" i="8"/>
  <c r="D2424" i="8"/>
  <c r="D2420" i="8"/>
  <c r="D2416" i="8"/>
  <c r="D2412" i="8"/>
  <c r="D2408" i="8"/>
  <c r="D2404" i="8"/>
  <c r="D2400" i="8"/>
  <c r="D2396" i="8"/>
  <c r="D2392" i="8"/>
  <c r="D2388" i="8"/>
  <c r="D2384" i="8"/>
  <c r="D2380" i="8"/>
  <c r="D2376" i="8"/>
  <c r="D2372" i="8"/>
  <c r="D2368" i="8"/>
  <c r="D2364" i="8"/>
  <c r="D2360" i="8"/>
  <c r="D2356" i="8"/>
  <c r="D2352" i="8"/>
  <c r="D2348" i="8"/>
  <c r="D2344" i="8"/>
  <c r="D2340" i="8"/>
  <c r="D2336" i="8"/>
  <c r="D2332" i="8"/>
  <c r="D2328" i="8"/>
  <c r="D2324" i="8"/>
  <c r="D2320" i="8"/>
  <c r="D2316" i="8"/>
  <c r="D2312" i="8"/>
  <c r="D2308" i="8"/>
  <c r="D2304" i="8"/>
  <c r="D2300" i="8"/>
  <c r="D2296" i="8"/>
  <c r="D2292" i="8"/>
  <c r="D2288" i="8"/>
  <c r="D2284" i="8"/>
  <c r="D2280" i="8"/>
  <c r="D2276" i="8"/>
  <c r="D2272" i="8"/>
  <c r="D2268" i="8"/>
  <c r="D2264" i="8"/>
  <c r="D2260" i="8"/>
  <c r="D2256" i="8"/>
  <c r="D2252" i="8"/>
  <c r="D2248" i="8"/>
  <c r="D2244" i="8"/>
  <c r="D2240" i="8"/>
  <c r="D2236" i="8"/>
  <c r="D2232" i="8"/>
  <c r="D2228" i="8"/>
  <c r="D2224" i="8"/>
  <c r="D2220" i="8"/>
  <c r="D2216" i="8"/>
  <c r="D2212" i="8"/>
  <c r="D2208" i="8"/>
  <c r="D2204" i="8"/>
  <c r="D2200" i="8"/>
  <c r="D2196" i="8"/>
  <c r="D2192" i="8"/>
  <c r="D2188" i="8"/>
  <c r="D2184" i="8"/>
  <c r="D2180" i="8"/>
  <c r="D2176" i="8"/>
  <c r="D2172" i="8"/>
  <c r="D2168" i="8"/>
  <c r="D2164" i="8"/>
  <c r="D2160" i="8"/>
  <c r="D2156" i="8"/>
  <c r="D2152" i="8"/>
  <c r="D2148" i="8"/>
  <c r="D2144" i="8"/>
  <c r="D2140" i="8"/>
  <c r="D2136" i="8"/>
  <c r="D2132" i="8"/>
  <c r="D2128" i="8"/>
  <c r="D2124" i="8"/>
  <c r="D2120" i="8"/>
  <c r="D2116" i="8"/>
  <c r="D2112" i="8"/>
  <c r="D2108" i="8"/>
  <c r="D2104" i="8"/>
  <c r="D2100" i="8"/>
  <c r="D2096" i="8"/>
  <c r="D2092" i="8"/>
  <c r="D2088" i="8"/>
  <c r="D2084" i="8"/>
  <c r="D2080" i="8"/>
  <c r="D2076" i="8"/>
  <c r="D2072" i="8"/>
  <c r="D2068" i="8"/>
  <c r="D2064" i="8"/>
  <c r="D2060" i="8"/>
  <c r="D2056" i="8"/>
  <c r="D2052" i="8"/>
  <c r="D2048" i="8"/>
  <c r="D2044" i="8"/>
  <c r="D2040" i="8"/>
  <c r="D2036" i="8"/>
  <c r="D2032" i="8"/>
  <c r="D2028" i="8"/>
  <c r="D2024" i="8"/>
  <c r="D2020" i="8"/>
  <c r="D2016" i="8"/>
  <c r="D2012" i="8"/>
  <c r="D2008" i="8"/>
  <c r="D2004" i="8"/>
  <c r="D2000" i="8"/>
  <c r="D1996" i="8"/>
  <c r="D1992" i="8"/>
  <c r="D1988" i="8"/>
  <c r="D1984" i="8"/>
  <c r="D1980" i="8"/>
  <c r="D1976" i="8"/>
  <c r="D1972" i="8"/>
  <c r="D1968" i="8"/>
  <c r="D1964" i="8"/>
  <c r="D1960" i="8"/>
  <c r="D1956" i="8"/>
  <c r="D1952" i="8"/>
  <c r="D1948" i="8"/>
  <c r="D1944" i="8"/>
  <c r="D1940" i="8"/>
  <c r="D1936" i="8"/>
  <c r="D1932" i="8"/>
  <c r="D1928" i="8"/>
  <c r="D1924" i="8"/>
  <c r="D1920" i="8"/>
  <c r="D1916" i="8"/>
  <c r="D1912" i="8"/>
  <c r="D1908" i="8"/>
  <c r="D1904" i="8"/>
  <c r="D1900" i="8"/>
  <c r="D1896" i="8"/>
  <c r="D1892" i="8"/>
  <c r="D1888" i="8"/>
  <c r="D1884" i="8"/>
  <c r="D1880" i="8"/>
  <c r="D1876" i="8"/>
  <c r="D1872" i="8"/>
  <c r="D1868" i="8"/>
  <c r="D1864" i="8"/>
  <c r="D1860" i="8"/>
  <c r="D1856" i="8"/>
  <c r="D1852" i="8"/>
  <c r="D1848" i="8"/>
  <c r="D1844" i="8"/>
  <c r="D1840" i="8"/>
  <c r="D1836" i="8"/>
  <c r="D1832" i="8"/>
  <c r="D1828" i="8"/>
  <c r="D1824" i="8"/>
  <c r="D1820" i="8"/>
  <c r="D1816" i="8"/>
  <c r="D1812" i="8"/>
  <c r="D1808" i="8"/>
  <c r="D1804" i="8"/>
  <c r="D1800" i="8"/>
  <c r="D1796" i="8"/>
  <c r="D1792" i="8"/>
  <c r="D1788" i="8"/>
  <c r="D1784" i="8"/>
  <c r="D1780" i="8"/>
  <c r="D1776" i="8"/>
  <c r="D1772" i="8"/>
  <c r="D1768" i="8"/>
  <c r="D1764" i="8"/>
  <c r="D1760" i="8"/>
  <c r="D1756" i="8"/>
  <c r="D1752" i="8"/>
  <c r="D1748" i="8"/>
  <c r="D1744" i="8"/>
  <c r="D1740" i="8"/>
  <c r="D1736" i="8"/>
  <c r="D1732" i="8"/>
  <c r="D1728" i="8"/>
  <c r="D1724" i="8"/>
  <c r="D1720" i="8"/>
  <c r="D1716" i="8"/>
  <c r="D1712" i="8"/>
  <c r="D1708" i="8"/>
  <c r="D1704" i="8"/>
  <c r="D1700" i="8"/>
  <c r="D1696" i="8"/>
  <c r="D1692" i="8"/>
  <c r="D1688" i="8"/>
  <c r="D1684" i="8"/>
  <c r="D1680" i="8"/>
  <c r="D1676" i="8"/>
  <c r="D1672" i="8"/>
  <c r="D1668" i="8"/>
  <c r="D1664" i="8"/>
  <c r="D1660" i="8"/>
  <c r="D1656" i="8"/>
  <c r="D1652" i="8"/>
  <c r="D1648" i="8"/>
  <c r="D1644" i="8"/>
  <c r="D1640" i="8"/>
  <c r="D1636" i="8"/>
  <c r="D1632" i="8"/>
  <c r="D1628" i="8"/>
  <c r="D1624" i="8"/>
  <c r="D1620" i="8"/>
  <c r="D1616" i="8"/>
  <c r="D1612" i="8"/>
  <c r="D1608" i="8"/>
  <c r="D1604" i="8"/>
  <c r="D1600" i="8"/>
  <c r="D1596" i="8"/>
  <c r="D1592" i="8"/>
  <c r="D1588" i="8"/>
  <c r="D1584" i="8"/>
  <c r="D1580" i="8"/>
  <c r="D1576" i="8"/>
  <c r="D1572" i="8"/>
  <c r="D1568" i="8"/>
  <c r="D1564" i="8"/>
  <c r="D1560" i="8"/>
  <c r="D1556" i="8"/>
  <c r="D1552" i="8"/>
  <c r="D1548" i="8"/>
  <c r="D1544" i="8"/>
  <c r="D1540" i="8"/>
  <c r="D1536" i="8"/>
  <c r="D1532" i="8"/>
  <c r="D1528" i="8"/>
  <c r="D1524" i="8"/>
  <c r="D1520" i="8"/>
  <c r="D1516" i="8"/>
  <c r="D1512" i="8"/>
  <c r="D1508" i="8"/>
  <c r="D1504" i="8"/>
  <c r="D1500" i="8"/>
  <c r="D1496" i="8"/>
  <c r="D1492" i="8"/>
  <c r="D1488" i="8"/>
  <c r="D1484" i="8"/>
  <c r="D1480" i="8"/>
  <c r="D1476" i="8"/>
  <c r="D1472" i="8"/>
  <c r="D1468" i="8"/>
  <c r="D1464" i="8"/>
  <c r="D1460" i="8"/>
  <c r="D1456" i="8"/>
  <c r="D1452" i="8"/>
  <c r="D1448" i="8"/>
  <c r="D1444" i="8"/>
  <c r="D1440" i="8"/>
  <c r="D1436" i="8"/>
  <c r="D1432" i="8"/>
  <c r="D1428" i="8"/>
  <c r="D1424" i="8"/>
  <c r="D1420" i="8"/>
  <c r="D1416" i="8"/>
  <c r="D1412" i="8"/>
  <c r="D1408" i="8"/>
  <c r="D1404" i="8"/>
  <c r="D1400" i="8"/>
  <c r="D1396" i="8"/>
  <c r="D1392" i="8"/>
  <c r="D1388" i="8"/>
  <c r="D1384" i="8"/>
  <c r="D1380" i="8"/>
  <c r="D1376" i="8"/>
  <c r="D1372" i="8"/>
  <c r="D1368" i="8"/>
  <c r="D1364" i="8"/>
  <c r="D1360" i="8"/>
  <c r="D1356" i="8"/>
  <c r="D1352" i="8"/>
  <c r="D1348" i="8"/>
  <c r="D1344" i="8"/>
  <c r="D1340" i="8"/>
  <c r="D1336" i="8"/>
  <c r="D1332" i="8"/>
  <c r="D1328" i="8"/>
  <c r="D1324" i="8"/>
  <c r="D1320" i="8"/>
  <c r="D1316" i="8"/>
  <c r="D1312" i="8"/>
  <c r="D1308" i="8"/>
  <c r="D1304" i="8"/>
  <c r="D1300" i="8"/>
  <c r="D1296" i="8"/>
  <c r="D1292" i="8"/>
  <c r="D1288" i="8"/>
  <c r="D1284" i="8"/>
  <c r="D1280" i="8"/>
  <c r="D1276" i="8"/>
  <c r="D1272" i="8"/>
  <c r="D1268" i="8"/>
  <c r="D1264" i="8"/>
  <c r="D1260" i="8"/>
  <c r="D1256" i="8"/>
  <c r="D1252" i="8"/>
  <c r="D1248" i="8"/>
  <c r="D1244" i="8"/>
  <c r="D1240" i="8"/>
  <c r="D1236" i="8"/>
  <c r="D1232" i="8"/>
  <c r="D1228" i="8"/>
  <c r="D1224" i="8"/>
  <c r="D1220" i="8"/>
  <c r="D1216" i="8"/>
  <c r="D1212" i="8"/>
  <c r="D1208" i="8"/>
  <c r="D1204" i="8"/>
  <c r="D1200" i="8"/>
  <c r="D1196" i="8"/>
  <c r="D1192" i="8"/>
  <c r="D1188" i="8"/>
  <c r="D1184" i="8"/>
  <c r="D1180" i="8"/>
  <c r="D1176" i="8"/>
  <c r="D1172" i="8"/>
  <c r="D1168" i="8"/>
  <c r="D1164" i="8"/>
  <c r="D1160" i="8"/>
  <c r="D1156" i="8"/>
  <c r="D1152" i="8"/>
  <c r="D1148" i="8"/>
  <c r="D1144" i="8"/>
  <c r="D1140" i="8"/>
  <c r="D1136" i="8"/>
  <c r="D1132" i="8"/>
  <c r="D1128" i="8"/>
  <c r="D1124" i="8"/>
  <c r="D1120" i="8"/>
  <c r="D1116" i="8"/>
  <c r="D1112" i="8"/>
  <c r="D1108" i="8"/>
  <c r="D1104" i="8"/>
  <c r="D1100" i="8"/>
  <c r="D1096" i="8"/>
  <c r="D1092" i="8"/>
  <c r="D1088" i="8"/>
  <c r="D1084" i="8"/>
  <c r="D1080" i="8"/>
  <c r="D1076" i="8"/>
  <c r="D1072" i="8"/>
  <c r="D1068" i="8"/>
  <c r="D1064" i="8"/>
  <c r="D1060" i="8"/>
  <c r="D1056" i="8"/>
  <c r="D1052" i="8"/>
  <c r="D1048" i="8"/>
  <c r="D1044" i="8"/>
  <c r="D1040" i="8"/>
  <c r="D1036" i="8"/>
  <c r="D1032" i="8"/>
  <c r="D1028" i="8"/>
  <c r="D1024" i="8"/>
  <c r="D1020" i="8"/>
  <c r="D1016" i="8"/>
  <c r="D1012" i="8"/>
  <c r="D1008" i="8"/>
  <c r="D1004" i="8"/>
  <c r="D1000" i="8"/>
  <c r="D996" i="8"/>
  <c r="D992" i="8"/>
  <c r="D988" i="8"/>
  <c r="D984" i="8"/>
  <c r="D980" i="8"/>
  <c r="D976" i="8"/>
  <c r="D972" i="8"/>
  <c r="D968" i="8"/>
  <c r="D964" i="8"/>
  <c r="D960" i="8"/>
  <c r="D956" i="8"/>
  <c r="D952" i="8"/>
  <c r="D948" i="8"/>
  <c r="D944" i="8"/>
  <c r="D940" i="8"/>
  <c r="D936" i="8"/>
  <c r="D932" i="8"/>
  <c r="D928" i="8"/>
  <c r="D924" i="8"/>
  <c r="D920" i="8"/>
  <c r="D916" i="8"/>
  <c r="D912" i="8"/>
  <c r="D908" i="8"/>
  <c r="D904" i="8"/>
  <c r="D900" i="8"/>
  <c r="D896" i="8"/>
  <c r="D892" i="8"/>
  <c r="D888" i="8"/>
  <c r="D884" i="8"/>
  <c r="D880" i="8"/>
  <c r="D876" i="8"/>
  <c r="D872" i="8"/>
  <c r="D868" i="8"/>
  <c r="D864" i="8"/>
  <c r="D860" i="8"/>
  <c r="D856" i="8"/>
  <c r="D852" i="8"/>
  <c r="D848" i="8"/>
  <c r="D844" i="8"/>
  <c r="D840" i="8"/>
  <c r="D836" i="8"/>
  <c r="D832" i="8"/>
  <c r="D828" i="8"/>
  <c r="D824" i="8"/>
  <c r="D820" i="8"/>
  <c r="D816" i="8"/>
  <c r="D812" i="8"/>
  <c r="D808" i="8"/>
  <c r="D804" i="8"/>
  <c r="D800" i="8"/>
  <c r="D796" i="8"/>
  <c r="D792" i="8"/>
  <c r="D788" i="8"/>
  <c r="D784" i="8"/>
  <c r="D780" i="8"/>
  <c r="D776" i="8"/>
  <c r="D772" i="8"/>
  <c r="D768" i="8"/>
  <c r="D764" i="8"/>
  <c r="D760" i="8"/>
  <c r="D756" i="8"/>
  <c r="D752" i="8"/>
  <c r="D748" i="8"/>
  <c r="D744" i="8"/>
  <c r="D740" i="8"/>
  <c r="D736" i="8"/>
  <c r="D732" i="8"/>
  <c r="D728" i="8"/>
  <c r="D724" i="8"/>
  <c r="D720" i="8"/>
  <c r="D716" i="8"/>
  <c r="D712" i="8"/>
  <c r="D708" i="8"/>
  <c r="D704" i="8"/>
  <c r="D700" i="8"/>
  <c r="D696" i="8"/>
  <c r="D692" i="8"/>
  <c r="D688" i="8"/>
  <c r="D684" i="8"/>
  <c r="D680" i="8"/>
  <c r="D676" i="8"/>
  <c r="D672" i="8"/>
  <c r="D668" i="8"/>
  <c r="D664" i="8"/>
  <c r="D660" i="8"/>
  <c r="D656" i="8"/>
  <c r="D652" i="8"/>
  <c r="D648" i="8"/>
  <c r="D644" i="8"/>
  <c r="D640" i="8"/>
  <c r="D636" i="8"/>
  <c r="D3187" i="8"/>
  <c r="D3183" i="8"/>
  <c r="D3179" i="8"/>
  <c r="D3175" i="8"/>
  <c r="D3171" i="8"/>
  <c r="D3167" i="8"/>
  <c r="D3163" i="8"/>
  <c r="D3159" i="8"/>
  <c r="D3155" i="8"/>
  <c r="D3151" i="8"/>
  <c r="D3147" i="8"/>
  <c r="D3143" i="8"/>
  <c r="D3139" i="8"/>
  <c r="D3135" i="8"/>
  <c r="D3131" i="8"/>
  <c r="D3127" i="8"/>
  <c r="D3123" i="8"/>
  <c r="D3119" i="8"/>
  <c r="D3115" i="8"/>
  <c r="D3111" i="8"/>
  <c r="D3107" i="8"/>
  <c r="D3103" i="8"/>
  <c r="D3099" i="8"/>
  <c r="D3095" i="8"/>
  <c r="D3091" i="8"/>
  <c r="D3087" i="8"/>
  <c r="D3083" i="8"/>
  <c r="D3079" i="8"/>
  <c r="D3075" i="8"/>
  <c r="D3071" i="8"/>
  <c r="D3067" i="8"/>
  <c r="D3063" i="8"/>
  <c r="D3059" i="8"/>
  <c r="D3055" i="8"/>
  <c r="D3051" i="8"/>
  <c r="D3047" i="8"/>
  <c r="D3043" i="8"/>
  <c r="D3039" i="8"/>
  <c r="D3035" i="8"/>
  <c r="D3031" i="8"/>
  <c r="D3027" i="8"/>
  <c r="D3023" i="8"/>
  <c r="D3019" i="8"/>
  <c r="D3015" i="8"/>
  <c r="D3011" i="8"/>
  <c r="D3007" i="8"/>
  <c r="D3003" i="8"/>
  <c r="D2999" i="8"/>
  <c r="D2995" i="8"/>
  <c r="D2991" i="8"/>
  <c r="D2987" i="8"/>
  <c r="D2983" i="8"/>
  <c r="D2979" i="8"/>
  <c r="D2975" i="8"/>
  <c r="D2971" i="8"/>
  <c r="D2967" i="8"/>
  <c r="D2963" i="8"/>
  <c r="D2959" i="8"/>
  <c r="D2955" i="8"/>
  <c r="D2951" i="8"/>
  <c r="D2947" i="8"/>
  <c r="D2943" i="8"/>
  <c r="D2939" i="8"/>
  <c r="D2935" i="8"/>
  <c r="D2931" i="8"/>
  <c r="D2927" i="8"/>
  <c r="D2923" i="8"/>
  <c r="D2919" i="8"/>
  <c r="D2915" i="8"/>
  <c r="D2911" i="8"/>
  <c r="D2907" i="8"/>
  <c r="D2903" i="8"/>
  <c r="D2899" i="8"/>
  <c r="D2895" i="8"/>
  <c r="D2891" i="8"/>
  <c r="D2887" i="8"/>
  <c r="D2883" i="8"/>
  <c r="D2879" i="8"/>
  <c r="D2875" i="8"/>
  <c r="D2871" i="8"/>
  <c r="D2867" i="8"/>
  <c r="D2863" i="8"/>
  <c r="D2859" i="8"/>
  <c r="D2855" i="8"/>
  <c r="D2851" i="8"/>
  <c r="D2847" i="8"/>
  <c r="D2843" i="8"/>
  <c r="D2839" i="8"/>
  <c r="D2835" i="8"/>
  <c r="D2831" i="8"/>
  <c r="D2827" i="8"/>
  <c r="D2823" i="8"/>
  <c r="D2819" i="8"/>
  <c r="D2815" i="8"/>
  <c r="D2811" i="8"/>
  <c r="D2807" i="8"/>
  <c r="D2803" i="8"/>
  <c r="D2799" i="8"/>
  <c r="D2795" i="8"/>
  <c r="D2791" i="8"/>
  <c r="D2787" i="8"/>
  <c r="D2783" i="8"/>
  <c r="D2779" i="8"/>
  <c r="D2775" i="8"/>
  <c r="D2771" i="8"/>
  <c r="D2767" i="8"/>
  <c r="D2763" i="8"/>
  <c r="D2759" i="8"/>
  <c r="D2755" i="8"/>
  <c r="D2751" i="8"/>
  <c r="D2747" i="8"/>
  <c r="D2743" i="8"/>
  <c r="D2739" i="8"/>
  <c r="D2735" i="8"/>
  <c r="D2731" i="8"/>
  <c r="D2727" i="8"/>
  <c r="D2723" i="8"/>
  <c r="D2719" i="8"/>
  <c r="D2715" i="8"/>
  <c r="D2711" i="8"/>
  <c r="D2707" i="8"/>
  <c r="D2703" i="8"/>
  <c r="D2699" i="8"/>
  <c r="D2695" i="8"/>
  <c r="D2691" i="8"/>
  <c r="D2687" i="8"/>
  <c r="D2683" i="8"/>
  <c r="D2679" i="8"/>
  <c r="D2675" i="8"/>
  <c r="D2671" i="8"/>
  <c r="D2667" i="8"/>
  <c r="D2663" i="8"/>
  <c r="D2659" i="8"/>
  <c r="D2655" i="8"/>
  <c r="D2651" i="8"/>
  <c r="D2647" i="8"/>
  <c r="D2643" i="8"/>
  <c r="D2639" i="8"/>
  <c r="D2635" i="8"/>
  <c r="D2631" i="8"/>
  <c r="D2627" i="8"/>
  <c r="D2623" i="8"/>
  <c r="D2619" i="8"/>
  <c r="D2615" i="8"/>
  <c r="D2611" i="8"/>
  <c r="D2607" i="8"/>
  <c r="D2603" i="8"/>
  <c r="D2599" i="8"/>
  <c r="D2595" i="8"/>
  <c r="D2591" i="8"/>
  <c r="D2587" i="8"/>
  <c r="D2583" i="8"/>
  <c r="D2579" i="8"/>
  <c r="D2575" i="8"/>
  <c r="D2571" i="8"/>
  <c r="D2567" i="8"/>
  <c r="D2563" i="8"/>
  <c r="D2559" i="8"/>
  <c r="D2555" i="8"/>
  <c r="D2551" i="8"/>
  <c r="D2547" i="8"/>
  <c r="D2543" i="8"/>
  <c r="D2539" i="8"/>
  <c r="D2535" i="8"/>
  <c r="D2531" i="8"/>
  <c r="D2527" i="8"/>
  <c r="D2523" i="8"/>
  <c r="D2519" i="8"/>
  <c r="D2515" i="8"/>
  <c r="D2511" i="8"/>
  <c r="D2507" i="8"/>
  <c r="D2503" i="8"/>
  <c r="D2499" i="8"/>
  <c r="D2495" i="8"/>
  <c r="D2491" i="8"/>
  <c r="D2487" i="8"/>
  <c r="D2483" i="8"/>
  <c r="D2479" i="8"/>
  <c r="D2475" i="8"/>
  <c r="D2471" i="8"/>
  <c r="D2467" i="8"/>
  <c r="D2463" i="8"/>
  <c r="D2459" i="8"/>
  <c r="D2455" i="8"/>
  <c r="D2451" i="8"/>
  <c r="D2447" i="8"/>
  <c r="D2443" i="8"/>
  <c r="D2439" i="8"/>
  <c r="D2435" i="8"/>
  <c r="D2431" i="8"/>
  <c r="D2427" i="8"/>
  <c r="D2423" i="8"/>
  <c r="D2419" i="8"/>
  <c r="D2415" i="8"/>
  <c r="D2411" i="8"/>
  <c r="D2407" i="8"/>
  <c r="D2403" i="8"/>
  <c r="D2399" i="8"/>
  <c r="D2395" i="8"/>
  <c r="D2391" i="8"/>
  <c r="D2387" i="8"/>
  <c r="D2383" i="8"/>
  <c r="D2379" i="8"/>
  <c r="D2375" i="8"/>
  <c r="D2371" i="8"/>
  <c r="D2367" i="8"/>
  <c r="D2363" i="8"/>
  <c r="D2359" i="8"/>
  <c r="D2355" i="8"/>
  <c r="D2351" i="8"/>
  <c r="D2347" i="8"/>
  <c r="D2343" i="8"/>
  <c r="D2339" i="8"/>
  <c r="D2335" i="8"/>
  <c r="D2331" i="8"/>
  <c r="D2327" i="8"/>
  <c r="D2323" i="8"/>
  <c r="D2319" i="8"/>
  <c r="D2315" i="8"/>
  <c r="D2311" i="8"/>
  <c r="D2307" i="8"/>
  <c r="D2303" i="8"/>
  <c r="D2299" i="8"/>
  <c r="D2295" i="8"/>
  <c r="D2291" i="8"/>
  <c r="D2287" i="8"/>
  <c r="D2283" i="8"/>
  <c r="D2279" i="8"/>
  <c r="D2275" i="8"/>
  <c r="D2271" i="8"/>
  <c r="D2267" i="8"/>
  <c r="D2263" i="8"/>
  <c r="D2259" i="8"/>
  <c r="D2255" i="8"/>
  <c r="D2251" i="8"/>
  <c r="D2247" i="8"/>
  <c r="D2243" i="8"/>
  <c r="D2239" i="8"/>
  <c r="D2235" i="8"/>
  <c r="D2231" i="8"/>
  <c r="D2227" i="8"/>
  <c r="D2223" i="8"/>
  <c r="D2219" i="8"/>
  <c r="D2215" i="8"/>
  <c r="D2211" i="8"/>
  <c r="D2207" i="8"/>
  <c r="D2203" i="8"/>
  <c r="D2199" i="8"/>
  <c r="D2195" i="8"/>
  <c r="D2191" i="8"/>
  <c r="D2187" i="8"/>
  <c r="D2183" i="8"/>
  <c r="D2179" i="8"/>
  <c r="D2175" i="8"/>
  <c r="D2171" i="8"/>
  <c r="D2167" i="8"/>
  <c r="D2163" i="8"/>
  <c r="D2159" i="8"/>
  <c r="D2155" i="8"/>
  <c r="D2151" i="8"/>
  <c r="D2147" i="8"/>
  <c r="D2143" i="8"/>
  <c r="D2139" i="8"/>
  <c r="D2135" i="8"/>
  <c r="D2131" i="8"/>
  <c r="D2127" i="8"/>
  <c r="D2123" i="8"/>
  <c r="D2119" i="8"/>
  <c r="D2115" i="8"/>
  <c r="D2111" i="8"/>
  <c r="D2107" i="8"/>
  <c r="D2103" i="8"/>
  <c r="D2099" i="8"/>
  <c r="D2095" i="8"/>
  <c r="D2091" i="8"/>
  <c r="D2087" i="8"/>
  <c r="D2083" i="8"/>
  <c r="D2079" i="8"/>
  <c r="D2075" i="8"/>
  <c r="D2071" i="8"/>
  <c r="D2067" i="8"/>
  <c r="D2063" i="8"/>
  <c r="D2059" i="8"/>
  <c r="D2055" i="8"/>
  <c r="D2051" i="8"/>
  <c r="D2047" i="8"/>
  <c r="D2043" i="8"/>
  <c r="D2039" i="8"/>
  <c r="D2035" i="8"/>
  <c r="D2031" i="8"/>
  <c r="D2027" i="8"/>
  <c r="D2023" i="8"/>
  <c r="D2019" i="8"/>
  <c r="D2015" i="8"/>
  <c r="D2011" i="8"/>
  <c r="D2007" i="8"/>
  <c r="D2003" i="8"/>
  <c r="D1999" i="8"/>
  <c r="D1995" i="8"/>
  <c r="D1991" i="8"/>
  <c r="D1987" i="8"/>
  <c r="D1983" i="8"/>
  <c r="D1979" i="8"/>
  <c r="D1975" i="8"/>
  <c r="D1971" i="8"/>
  <c r="D1967" i="8"/>
  <c r="D1963" i="8"/>
  <c r="D1959" i="8"/>
  <c r="D1955" i="8"/>
  <c r="D1951" i="8"/>
  <c r="D1947" i="8"/>
  <c r="D1943" i="8"/>
  <c r="D1939" i="8"/>
  <c r="D1935" i="8"/>
  <c r="D1931" i="8"/>
  <c r="D1927" i="8"/>
  <c r="D1923" i="8"/>
  <c r="D1919" i="8"/>
  <c r="D1915" i="8"/>
  <c r="D1911" i="8"/>
  <c r="D1907" i="8"/>
  <c r="D1903" i="8"/>
  <c r="D1899" i="8"/>
  <c r="D1895" i="8"/>
  <c r="D1891" i="8"/>
  <c r="D1887" i="8"/>
  <c r="D1883" i="8"/>
  <c r="D1879" i="8"/>
  <c r="D1875" i="8"/>
  <c r="D1871" i="8"/>
  <c r="D1867" i="8"/>
  <c r="D1863" i="8"/>
  <c r="D1859" i="8"/>
  <c r="D1855" i="8"/>
  <c r="D1851" i="8"/>
  <c r="D1847" i="8"/>
  <c r="D1843" i="8"/>
  <c r="D1839" i="8"/>
  <c r="D1835" i="8"/>
  <c r="D1831" i="8"/>
  <c r="D1827" i="8"/>
  <c r="D1823" i="8"/>
  <c r="D1819" i="8"/>
  <c r="D1815" i="8"/>
  <c r="D1811" i="8"/>
  <c r="D1807" i="8"/>
  <c r="D1803" i="8"/>
  <c r="D1799" i="8"/>
  <c r="D1795" i="8"/>
  <c r="D1791" i="8"/>
  <c r="D1787" i="8"/>
  <c r="D1783" i="8"/>
  <c r="D1779" i="8"/>
  <c r="D1775" i="8"/>
  <c r="D1771" i="8"/>
  <c r="D1767" i="8"/>
  <c r="D1763" i="8"/>
  <c r="D1759" i="8"/>
  <c r="D1755" i="8"/>
  <c r="D1751" i="8"/>
  <c r="D1747" i="8"/>
  <c r="D1743" i="8"/>
  <c r="D1739" i="8"/>
  <c r="D1735" i="8"/>
  <c r="D1731" i="8"/>
  <c r="D1727" i="8"/>
  <c r="D1723" i="8"/>
  <c r="D1719" i="8"/>
  <c r="D1715" i="8"/>
  <c r="D1711" i="8"/>
  <c r="D1707" i="8"/>
  <c r="D1703" i="8"/>
  <c r="D1699" i="8"/>
  <c r="D1695" i="8"/>
  <c r="D1691" i="8"/>
  <c r="D1687" i="8"/>
  <c r="D1683" i="8"/>
  <c r="D1679" i="8"/>
  <c r="D1675" i="8"/>
  <c r="D1671" i="8"/>
  <c r="D1667" i="8"/>
  <c r="D1663" i="8"/>
  <c r="D1659" i="8"/>
  <c r="D1655" i="8"/>
  <c r="D1651" i="8"/>
  <c r="D1647" i="8"/>
  <c r="D1643" i="8"/>
  <c r="D1639" i="8"/>
  <c r="D1635" i="8"/>
  <c r="D1631" i="8"/>
  <c r="D1627" i="8"/>
  <c r="D1623" i="8"/>
  <c r="D1619" i="8"/>
  <c r="D1615" i="8"/>
  <c r="D1611" i="8"/>
  <c r="D1607" i="8"/>
  <c r="D1603" i="8"/>
  <c r="D1599" i="8"/>
  <c r="D1595" i="8"/>
  <c r="D1591" i="8"/>
  <c r="D1587" i="8"/>
  <c r="D1583" i="8"/>
  <c r="D1579" i="8"/>
  <c r="D1575" i="8"/>
  <c r="D1571" i="8"/>
  <c r="D1567" i="8"/>
  <c r="D1563" i="8"/>
  <c r="D1559" i="8"/>
  <c r="D1555" i="8"/>
  <c r="D1551" i="8"/>
  <c r="D1547" i="8"/>
  <c r="D1543" i="8"/>
  <c r="D1539" i="8"/>
  <c r="D1535" i="8"/>
  <c r="D1531" i="8"/>
  <c r="D1527" i="8"/>
  <c r="D1523" i="8"/>
  <c r="D1519" i="8"/>
  <c r="D1515" i="8"/>
  <c r="D1511" i="8"/>
  <c r="D1507" i="8"/>
  <c r="D1503" i="8"/>
  <c r="D1499" i="8"/>
  <c r="D1495" i="8"/>
  <c r="D1491" i="8"/>
  <c r="D1487" i="8"/>
  <c r="D1483" i="8"/>
  <c r="D1479" i="8"/>
  <c r="D1475" i="8"/>
  <c r="D1471" i="8"/>
  <c r="D1467" i="8"/>
  <c r="D1463" i="8"/>
  <c r="D1459" i="8"/>
  <c r="D1455" i="8"/>
  <c r="D1451" i="8"/>
  <c r="D1447" i="8"/>
  <c r="D1443" i="8"/>
  <c r="D1439" i="8"/>
  <c r="D1435" i="8"/>
  <c r="D1431" i="8"/>
  <c r="D1427" i="8"/>
  <c r="D1423" i="8"/>
  <c r="D1419" i="8"/>
  <c r="D1415" i="8"/>
  <c r="D1411" i="8"/>
  <c r="D1407" i="8"/>
  <c r="D1403" i="8"/>
  <c r="D1399" i="8"/>
  <c r="D1395" i="8"/>
  <c r="D1391" i="8"/>
  <c r="D1387" i="8"/>
  <c r="D1383" i="8"/>
  <c r="D1379" i="8"/>
  <c r="D1375" i="8"/>
  <c r="D1371" i="8"/>
  <c r="D1367" i="8"/>
  <c r="D1363" i="8"/>
  <c r="D1359" i="8"/>
  <c r="D1355" i="8"/>
  <c r="D1351" i="8"/>
  <c r="D1347" i="8"/>
  <c r="D1343" i="8"/>
  <c r="D1339" i="8"/>
  <c r="D1335" i="8"/>
  <c r="D1331" i="8"/>
  <c r="D1327" i="8"/>
  <c r="D1323" i="8"/>
  <c r="D1319" i="8"/>
  <c r="D1315" i="8"/>
  <c r="D1311" i="8"/>
  <c r="D1307" i="8"/>
  <c r="D1303" i="8"/>
  <c r="D1299" i="8"/>
  <c r="D1295" i="8"/>
  <c r="D1291" i="8"/>
  <c r="D1287" i="8"/>
  <c r="D1283" i="8"/>
  <c r="D1279" i="8"/>
  <c r="D1275" i="8"/>
  <c r="D1271" i="8"/>
  <c r="D1267" i="8"/>
  <c r="D1263" i="8"/>
  <c r="D1259" i="8"/>
  <c r="D1255" i="8"/>
  <c r="D1251" i="8"/>
  <c r="D1247" i="8"/>
  <c r="D1243" i="8"/>
  <c r="D1239" i="8"/>
  <c r="D1235" i="8"/>
  <c r="D1231" i="8"/>
  <c r="D1227" i="8"/>
  <c r="D1223" i="8"/>
  <c r="D1219" i="8"/>
  <c r="D1215" i="8"/>
  <c r="D1211" i="8"/>
  <c r="D1207" i="8"/>
  <c r="D1203" i="8"/>
  <c r="D1199" i="8"/>
  <c r="D1195" i="8"/>
  <c r="D1191" i="8"/>
  <c r="D632" i="8"/>
  <c r="D628" i="8"/>
  <c r="D624" i="8"/>
  <c r="D620" i="8"/>
  <c r="D616" i="8"/>
  <c r="D612" i="8"/>
  <c r="D608" i="8"/>
  <c r="D604" i="8"/>
  <c r="D600" i="8"/>
  <c r="D596" i="8"/>
  <c r="D592" i="8"/>
  <c r="D588" i="8"/>
  <c r="D584" i="8"/>
  <c r="D580" i="8"/>
  <c r="D576" i="8"/>
  <c r="D572" i="8"/>
  <c r="D568" i="8"/>
  <c r="D564" i="8"/>
  <c r="D560" i="8"/>
  <c r="D556" i="8"/>
  <c r="D552" i="8"/>
  <c r="D548" i="8"/>
  <c r="D544" i="8"/>
  <c r="D540" i="8"/>
  <c r="D536" i="8"/>
  <c r="D532" i="8"/>
  <c r="D528" i="8"/>
  <c r="D524" i="8"/>
  <c r="D520" i="8"/>
  <c r="D516" i="8"/>
  <c r="D512" i="8"/>
  <c r="D508" i="8"/>
  <c r="D504" i="8"/>
  <c r="D500" i="8"/>
  <c r="D496" i="8"/>
  <c r="D492" i="8"/>
  <c r="D488" i="8"/>
  <c r="D484" i="8"/>
  <c r="D480" i="8"/>
  <c r="D476" i="8"/>
  <c r="D472" i="8"/>
  <c r="D468" i="8"/>
  <c r="D464" i="8"/>
  <c r="D460" i="8"/>
  <c r="D456" i="8"/>
  <c r="D452" i="8"/>
  <c r="D448" i="8"/>
  <c r="D444" i="8"/>
  <c r="D440" i="8"/>
  <c r="D436" i="8"/>
  <c r="D432" i="8"/>
  <c r="D428" i="8"/>
  <c r="D424" i="8"/>
  <c r="D420" i="8"/>
  <c r="D416" i="8"/>
  <c r="D412" i="8"/>
  <c r="D408" i="8"/>
  <c r="D404" i="8"/>
  <c r="D400" i="8"/>
  <c r="D396" i="8"/>
  <c r="D392" i="8"/>
  <c r="D388" i="8"/>
  <c r="D384" i="8"/>
  <c r="D380" i="8"/>
  <c r="D376" i="8"/>
  <c r="D372" i="8"/>
  <c r="D368" i="8"/>
  <c r="D364" i="8"/>
  <c r="D360" i="8"/>
  <c r="D356" i="8"/>
  <c r="D352" i="8"/>
  <c r="D348" i="8"/>
  <c r="D344" i="8"/>
  <c r="D340" i="8"/>
  <c r="D336" i="8"/>
  <c r="D332" i="8"/>
  <c r="D328" i="8"/>
  <c r="D324" i="8"/>
  <c r="D320" i="8"/>
  <c r="D316" i="8"/>
  <c r="D312" i="8"/>
  <c r="D308" i="8"/>
  <c r="D304" i="8"/>
  <c r="D300" i="8"/>
  <c r="D296" i="8"/>
  <c r="D292" i="8"/>
  <c r="D288" i="8"/>
  <c r="D284" i="8"/>
  <c r="D280" i="8"/>
  <c r="D276" i="8"/>
  <c r="D272" i="8"/>
  <c r="D268" i="8"/>
  <c r="D264" i="8"/>
  <c r="D260" i="8"/>
  <c r="D256" i="8"/>
  <c r="D252" i="8"/>
  <c r="D248" i="8"/>
  <c r="D244" i="8"/>
  <c r="D240" i="8"/>
  <c r="D236" i="8"/>
  <c r="D232" i="8"/>
  <c r="D228" i="8"/>
  <c r="D224" i="8"/>
  <c r="D220" i="8"/>
  <c r="D216" i="8"/>
  <c r="D212" i="8"/>
  <c r="D208" i="8"/>
  <c r="D204" i="8"/>
  <c r="D200" i="8"/>
  <c r="D196" i="8"/>
  <c r="D192" i="8"/>
  <c r="D188" i="8"/>
  <c r="D184" i="8"/>
  <c r="D180" i="8"/>
  <c r="D176" i="8"/>
  <c r="D172" i="8"/>
  <c r="D168" i="8"/>
  <c r="D164" i="8"/>
  <c r="D160" i="8"/>
  <c r="D156" i="8"/>
  <c r="D152" i="8"/>
  <c r="D148" i="8"/>
  <c r="D144" i="8"/>
  <c r="D140" i="8"/>
  <c r="D136" i="8"/>
  <c r="D132" i="8"/>
  <c r="D128" i="8"/>
  <c r="D124" i="8"/>
  <c r="D120" i="8"/>
  <c r="D116" i="8"/>
  <c r="D112" i="8"/>
  <c r="D108" i="8"/>
  <c r="D104" i="8"/>
  <c r="D100" i="8"/>
  <c r="D96" i="8"/>
  <c r="D92" i="8"/>
  <c r="D88" i="8"/>
  <c r="D84" i="8"/>
  <c r="D80" i="8"/>
  <c r="D76" i="8"/>
  <c r="D72" i="8"/>
  <c r="D68" i="8"/>
  <c r="D64" i="8"/>
  <c r="D60" i="8"/>
  <c r="D56" i="8"/>
  <c r="D52" i="8"/>
  <c r="D48" i="8"/>
  <c r="D44" i="8"/>
  <c r="D40" i="8"/>
  <c r="D36" i="8"/>
  <c r="D32" i="8"/>
  <c r="D28" i="8"/>
  <c r="D24" i="8"/>
  <c r="D20" i="8"/>
  <c r="D16" i="8"/>
  <c r="D12" i="8"/>
  <c r="D8" i="8"/>
  <c r="D4" i="8"/>
  <c r="D1187" i="8"/>
  <c r="D1183" i="8"/>
  <c r="D1179" i="8"/>
  <c r="D1175" i="8"/>
  <c r="D1171" i="8"/>
  <c r="D1167" i="8"/>
  <c r="D1163" i="8"/>
  <c r="D1159" i="8"/>
  <c r="D1155" i="8"/>
  <c r="D1151" i="8"/>
  <c r="D1147" i="8"/>
  <c r="D1143" i="8"/>
  <c r="D1139" i="8"/>
  <c r="D1135" i="8"/>
  <c r="D1131" i="8"/>
  <c r="D1127" i="8"/>
  <c r="D1123" i="8"/>
  <c r="D1119" i="8"/>
  <c r="D1115" i="8"/>
  <c r="D1111" i="8"/>
  <c r="D1107" i="8"/>
  <c r="D1103" i="8"/>
  <c r="D1099" i="8"/>
  <c r="D1095" i="8"/>
  <c r="D1091" i="8"/>
  <c r="D1087" i="8"/>
  <c r="D1083" i="8"/>
  <c r="D1079" i="8"/>
  <c r="D1075" i="8"/>
  <c r="D1071" i="8"/>
  <c r="D1067" i="8"/>
  <c r="D1063" i="8"/>
  <c r="D1059" i="8"/>
  <c r="D1055" i="8"/>
  <c r="D1051" i="8"/>
  <c r="D1047" i="8"/>
  <c r="D1043" i="8"/>
  <c r="D1039" i="8"/>
  <c r="D1035" i="8"/>
  <c r="D1031" i="8"/>
  <c r="D1027" i="8"/>
  <c r="D1023" i="8"/>
  <c r="D1019" i="8"/>
  <c r="D1015" i="8"/>
  <c r="D1011" i="8"/>
  <c r="D1007" i="8"/>
  <c r="D1003" i="8"/>
  <c r="D999" i="8"/>
  <c r="D995" i="8"/>
  <c r="D991" i="8"/>
  <c r="D987" i="8"/>
  <c r="D983" i="8"/>
  <c r="D979" i="8"/>
  <c r="D975" i="8"/>
  <c r="D971" i="8"/>
  <c r="D967" i="8"/>
  <c r="D963" i="8"/>
  <c r="D959" i="8"/>
  <c r="D955" i="8"/>
  <c r="D951" i="8"/>
  <c r="D947" i="8"/>
  <c r="D943" i="8"/>
  <c r="D939" i="8"/>
  <c r="D935" i="8"/>
  <c r="D931" i="8"/>
  <c r="D927" i="8"/>
  <c r="D923" i="8"/>
  <c r="D919" i="8"/>
  <c r="D915" i="8"/>
  <c r="D911" i="8"/>
  <c r="D907" i="8"/>
  <c r="D903" i="8"/>
  <c r="D899" i="8"/>
  <c r="D895" i="8"/>
  <c r="D891" i="8"/>
  <c r="D887" i="8"/>
  <c r="D883" i="8"/>
  <c r="D879" i="8"/>
  <c r="D875" i="8"/>
  <c r="D871" i="8"/>
  <c r="D867" i="8"/>
  <c r="D863" i="8"/>
  <c r="D859" i="8"/>
  <c r="D855" i="8"/>
  <c r="D851" i="8"/>
  <c r="D847" i="8"/>
  <c r="D843" i="8"/>
  <c r="D839" i="8"/>
  <c r="D835" i="8"/>
  <c r="D831" i="8"/>
  <c r="D827" i="8"/>
  <c r="D823" i="8"/>
  <c r="D819" i="8"/>
  <c r="D815" i="8"/>
  <c r="D811" i="8"/>
  <c r="D807" i="8"/>
  <c r="D803" i="8"/>
  <c r="D799" i="8"/>
  <c r="D795" i="8"/>
  <c r="D791" i="8"/>
  <c r="D787" i="8"/>
  <c r="D783" i="8"/>
  <c r="D779" i="8"/>
  <c r="D775" i="8"/>
  <c r="D771" i="8"/>
  <c r="D767" i="8"/>
  <c r="D763" i="8"/>
  <c r="D759" i="8"/>
  <c r="D755" i="8"/>
  <c r="D751" i="8"/>
  <c r="D747" i="8"/>
  <c r="D743" i="8"/>
  <c r="D739" i="8"/>
  <c r="D735" i="8"/>
  <c r="D731" i="8"/>
  <c r="D727" i="8"/>
  <c r="D723" i="8"/>
  <c r="D719" i="8"/>
  <c r="D715" i="8"/>
  <c r="D711" i="8"/>
  <c r="D707" i="8"/>
  <c r="D703" i="8"/>
  <c r="D699" i="8"/>
  <c r="D695" i="8"/>
  <c r="D691" i="8"/>
  <c r="D687" i="8"/>
  <c r="D683" i="8"/>
  <c r="D679" i="8"/>
  <c r="D675" i="8"/>
  <c r="D671" i="8"/>
  <c r="D667" i="8"/>
  <c r="D663" i="8"/>
  <c r="D659" i="8"/>
  <c r="D655" i="8"/>
  <c r="D651" i="8"/>
  <c r="D647" i="8"/>
  <c r="D643" i="8"/>
  <c r="D639" i="8"/>
  <c r="D635" i="8"/>
  <c r="D631" i="8"/>
  <c r="D627" i="8"/>
  <c r="D623" i="8"/>
  <c r="D619" i="8"/>
  <c r="D615" i="8"/>
  <c r="D611" i="8"/>
  <c r="D607" i="8"/>
  <c r="D603" i="8"/>
  <c r="D599" i="8"/>
  <c r="D595" i="8"/>
  <c r="D591" i="8"/>
  <c r="D587" i="8"/>
  <c r="D583" i="8"/>
  <c r="D579" i="8"/>
  <c r="D575" i="8"/>
  <c r="D571" i="8"/>
  <c r="D567" i="8"/>
  <c r="D563" i="8"/>
  <c r="D559" i="8"/>
  <c r="D555" i="8"/>
  <c r="D551" i="8"/>
  <c r="D547" i="8"/>
  <c r="D543" i="8"/>
  <c r="D539" i="8"/>
  <c r="D535" i="8"/>
  <c r="D531" i="8"/>
  <c r="D527" i="8"/>
  <c r="D523" i="8"/>
  <c r="D519" i="8"/>
  <c r="D515" i="8"/>
  <c r="D511" i="8"/>
  <c r="D507" i="8"/>
  <c r="D503" i="8"/>
  <c r="D499" i="8"/>
  <c r="D495" i="8"/>
  <c r="D491" i="8"/>
  <c r="D487" i="8"/>
  <c r="D483" i="8"/>
  <c r="D479" i="8"/>
  <c r="D475" i="8"/>
  <c r="D471" i="8"/>
  <c r="D467" i="8"/>
  <c r="D463" i="8"/>
  <c r="D459" i="8"/>
  <c r="D455" i="8"/>
  <c r="D451" i="8"/>
  <c r="D447" i="8"/>
  <c r="D443" i="8"/>
  <c r="D439" i="8"/>
  <c r="D435" i="8"/>
  <c r="D431" i="8"/>
  <c r="D427" i="8"/>
  <c r="D423" i="8"/>
  <c r="D419" i="8"/>
  <c r="D415" i="8"/>
  <c r="D411" i="8"/>
  <c r="D407" i="8"/>
  <c r="D403" i="8"/>
  <c r="D399" i="8"/>
  <c r="D395" i="8"/>
  <c r="D391" i="8"/>
  <c r="D387" i="8"/>
  <c r="D383" i="8"/>
  <c r="D379" i="8"/>
  <c r="D375" i="8"/>
  <c r="D371" i="8"/>
  <c r="D367" i="8"/>
  <c r="D363" i="8"/>
  <c r="D359" i="8"/>
  <c r="D355" i="8"/>
  <c r="D351" i="8"/>
  <c r="D347" i="8"/>
  <c r="D343" i="8"/>
  <c r="D339" i="8"/>
  <c r="D335" i="8"/>
  <c r="D331" i="8"/>
  <c r="D327" i="8"/>
  <c r="D323" i="8"/>
  <c r="D319" i="8"/>
  <c r="D315" i="8"/>
  <c r="D311" i="8"/>
  <c r="D307" i="8"/>
  <c r="D303" i="8"/>
  <c r="D299" i="8"/>
  <c r="D295" i="8"/>
  <c r="D291" i="8"/>
  <c r="D287" i="8"/>
  <c r="D283" i="8"/>
  <c r="D279" i="8"/>
  <c r="D275" i="8"/>
  <c r="D271" i="8"/>
  <c r="D267" i="8"/>
  <c r="D263" i="8"/>
  <c r="D259" i="8"/>
  <c r="D255" i="8"/>
  <c r="D251" i="8"/>
  <c r="D247" i="8"/>
  <c r="D243" i="8"/>
  <c r="D239" i="8"/>
  <c r="D235" i="8"/>
  <c r="D231" i="8"/>
  <c r="D227" i="8"/>
  <c r="D223" i="8"/>
  <c r="D219" i="8"/>
  <c r="D215" i="8"/>
  <c r="D211" i="8"/>
  <c r="D207" i="8"/>
  <c r="D203" i="8"/>
  <c r="D199" i="8"/>
  <c r="D195" i="8"/>
  <c r="D191" i="8"/>
  <c r="D187" i="8"/>
  <c r="D183" i="8"/>
  <c r="D179" i="8"/>
  <c r="D175" i="8"/>
  <c r="D171" i="8"/>
  <c r="D167" i="8"/>
  <c r="D163" i="8"/>
  <c r="D159" i="8"/>
  <c r="D155" i="8"/>
  <c r="D151" i="8"/>
  <c r="D147" i="8"/>
  <c r="D143" i="8"/>
  <c r="D139" i="8"/>
  <c r="D135" i="8"/>
  <c r="D131" i="8"/>
  <c r="D127" i="8"/>
  <c r="D123" i="8"/>
  <c r="D119" i="8"/>
  <c r="D115" i="8"/>
  <c r="D111" i="8"/>
  <c r="D107" i="8"/>
  <c r="D103" i="8"/>
  <c r="D99" i="8"/>
  <c r="D95" i="8"/>
  <c r="D91" i="8"/>
  <c r="D87" i="8"/>
  <c r="D83" i="8"/>
  <c r="D79" i="8"/>
  <c r="D75" i="8"/>
  <c r="D71" i="8"/>
  <c r="D67" i="8"/>
  <c r="D63" i="8"/>
  <c r="D59" i="8"/>
  <c r="D55" i="8"/>
  <c r="D51" i="8"/>
  <c r="D47" i="8"/>
  <c r="D43" i="8"/>
  <c r="D39" i="8"/>
  <c r="D35" i="8"/>
  <c r="D31" i="8"/>
  <c r="D27" i="8"/>
  <c r="D23" i="8"/>
  <c r="D19" i="8"/>
  <c r="D15" i="8"/>
  <c r="D11" i="8"/>
  <c r="D7" i="8"/>
  <c r="D3" i="8"/>
  <c r="N249" i="6"/>
  <c r="N172" i="6"/>
  <c r="N199" i="6"/>
  <c r="N100" i="6"/>
  <c r="E270" i="6"/>
  <c r="E193" i="6"/>
  <c r="E59" i="6"/>
  <c r="E146" i="6"/>
  <c r="E71" i="6"/>
  <c r="E83" i="6"/>
  <c r="E181" i="6"/>
  <c r="E169" i="6"/>
  <c r="E195" i="6"/>
  <c r="E250" i="6"/>
  <c r="E55" i="6"/>
  <c r="E147" i="6"/>
  <c r="E186" i="6"/>
  <c r="E113" i="6"/>
  <c r="E207" i="6"/>
  <c r="E191" i="6"/>
  <c r="E28" i="6"/>
  <c r="E161" i="6"/>
  <c r="E239" i="6"/>
  <c r="E35" i="6"/>
  <c r="E37" i="6"/>
  <c r="E208" i="6"/>
  <c r="B230" i="6"/>
  <c r="E230" i="6"/>
  <c r="E151" i="6"/>
  <c r="B151" i="6"/>
  <c r="B20" i="6"/>
  <c r="E20" i="6"/>
  <c r="B92" i="6"/>
  <c r="E92" i="6"/>
  <c r="E259" i="6"/>
  <c r="B259" i="6"/>
  <c r="E125" i="6"/>
  <c r="B125" i="6"/>
  <c r="B210" i="6"/>
  <c r="B88" i="6"/>
  <c r="B145" i="6"/>
  <c r="B110" i="6"/>
  <c r="B218" i="6"/>
  <c r="B77" i="6"/>
  <c r="B166" i="6"/>
  <c r="B185" i="6"/>
  <c r="B144" i="6"/>
  <c r="B279" i="6"/>
  <c r="B138" i="6"/>
  <c r="B76" i="6"/>
  <c r="B278" i="6"/>
  <c r="B209" i="6"/>
  <c r="B78" i="6"/>
  <c r="B193" i="6"/>
  <c r="B146" i="6"/>
  <c r="B83" i="6"/>
  <c r="B181" i="6"/>
  <c r="B169" i="6"/>
  <c r="B250" i="6"/>
  <c r="B147" i="6"/>
  <c r="B102" i="6"/>
  <c r="B207" i="6"/>
  <c r="B28" i="6"/>
  <c r="B7" i="6"/>
  <c r="B239" i="6"/>
  <c r="B35" i="6"/>
  <c r="B208" i="6"/>
  <c r="E107" i="6"/>
  <c r="E198" i="6"/>
  <c r="E129" i="6"/>
  <c r="E12" i="6"/>
  <c r="E123" i="6"/>
  <c r="E245" i="6"/>
  <c r="E41" i="6"/>
  <c r="E256" i="6"/>
  <c r="E42" i="6"/>
  <c r="E156" i="6"/>
  <c r="E196" i="6"/>
  <c r="E222" i="6"/>
  <c r="E31" i="6"/>
  <c r="E160" i="6"/>
  <c r="E235" i="6"/>
  <c r="E40" i="6"/>
  <c r="E188" i="6"/>
  <c r="E184" i="6"/>
  <c r="E103" i="6"/>
  <c r="E260" i="6"/>
  <c r="E13" i="6"/>
  <c r="E173" i="6"/>
  <c r="E152" i="6"/>
  <c r="E269" i="6"/>
  <c r="E29" i="6"/>
  <c r="E228" i="6"/>
  <c r="E69" i="6"/>
  <c r="E21" i="6"/>
  <c r="B205" i="6"/>
  <c r="B203" i="6"/>
  <c r="B80" i="6"/>
  <c r="B272" i="6"/>
  <c r="B73" i="6"/>
  <c r="B72" i="6"/>
  <c r="B120" i="6"/>
  <c r="B64" i="6"/>
  <c r="B115" i="6"/>
  <c r="B31" i="6"/>
  <c r="B235" i="6"/>
  <c r="B188" i="6"/>
  <c r="B261" i="6"/>
  <c r="B106" i="6"/>
  <c r="B103" i="6"/>
  <c r="B260" i="6"/>
  <c r="B173" i="6"/>
  <c r="B75" i="6"/>
  <c r="B60" i="6"/>
  <c r="B152" i="6"/>
  <c r="B29" i="6"/>
  <c r="B69" i="6"/>
  <c r="E78" i="6"/>
  <c r="E102" i="6"/>
  <c r="E84" i="6"/>
  <c r="E33" i="6"/>
  <c r="B33" i="6"/>
  <c r="E214" i="6"/>
  <c r="E54" i="6"/>
  <c r="E252" i="6"/>
  <c r="E98" i="6"/>
  <c r="E197" i="6"/>
  <c r="E264" i="6"/>
  <c r="E165" i="6"/>
  <c r="E15" i="6"/>
  <c r="E118" i="6"/>
  <c r="E255" i="6"/>
  <c r="E108" i="6"/>
  <c r="E45" i="6"/>
  <c r="E143" i="6"/>
  <c r="E63" i="6"/>
  <c r="E276" i="6"/>
  <c r="E57" i="6"/>
  <c r="B44" i="6"/>
  <c r="B201" i="6"/>
  <c r="B11" i="6"/>
  <c r="B155" i="6"/>
  <c r="B5" i="6"/>
  <c r="B153" i="6"/>
  <c r="B65" i="6"/>
  <c r="B107" i="6"/>
  <c r="B82" i="6"/>
  <c r="B87" i="6"/>
  <c r="B167" i="6"/>
  <c r="B263" i="6"/>
  <c r="B50" i="6"/>
  <c r="B176" i="6"/>
  <c r="B121" i="6"/>
  <c r="B256" i="6"/>
  <c r="B156" i="6"/>
  <c r="B222" i="6"/>
  <c r="B270" i="6"/>
  <c r="B59" i="6"/>
  <c r="B71" i="6"/>
  <c r="B238" i="6"/>
  <c r="B123" i="6"/>
  <c r="B195" i="6"/>
  <c r="B55" i="6"/>
  <c r="B186" i="6"/>
  <c r="B113" i="6"/>
  <c r="B191" i="6"/>
  <c r="B161" i="6"/>
  <c r="B159" i="6"/>
  <c r="B41" i="6"/>
  <c r="B37" i="6"/>
  <c r="E261" i="6"/>
  <c r="E238" i="6"/>
  <c r="E75" i="6"/>
  <c r="E159" i="6"/>
  <c r="E221" i="6"/>
  <c r="E4" i="6"/>
  <c r="E175" i="6"/>
  <c r="E254" i="6"/>
  <c r="E111" i="6"/>
  <c r="B53" i="6"/>
  <c r="B26" i="6"/>
  <c r="B38" i="6"/>
  <c r="B251" i="6"/>
  <c r="B206" i="6"/>
  <c r="B249" i="6"/>
  <c r="B116" i="6"/>
  <c r="B240" i="6"/>
  <c r="B233" i="6"/>
  <c r="B172" i="6"/>
  <c r="B179" i="6"/>
  <c r="B51" i="6"/>
  <c r="B117" i="6"/>
  <c r="B199" i="6"/>
  <c r="B86" i="6"/>
  <c r="B23" i="6"/>
  <c r="B137" i="6"/>
  <c r="B100" i="6"/>
  <c r="B112" i="6"/>
  <c r="B96" i="6"/>
  <c r="B94" i="6"/>
  <c r="B187" i="6"/>
  <c r="B182" i="6"/>
  <c r="B280" i="6"/>
  <c r="B52" i="6"/>
  <c r="B97" i="6"/>
  <c r="B178" i="6"/>
  <c r="B36" i="6"/>
  <c r="B74" i="6"/>
  <c r="B133" i="6"/>
  <c r="B3" i="6"/>
  <c r="B170" i="6"/>
  <c r="B10" i="6"/>
  <c r="B6" i="6"/>
  <c r="B127" i="6"/>
  <c r="B237" i="6"/>
  <c r="B275" i="6"/>
  <c r="B104" i="6"/>
  <c r="B248" i="6"/>
  <c r="B119" i="6"/>
  <c r="B39" i="6"/>
  <c r="B61" i="6"/>
  <c r="B130" i="6"/>
  <c r="B202" i="6"/>
  <c r="B163" i="6"/>
  <c r="B135" i="6"/>
  <c r="B66" i="6"/>
  <c r="B85" i="6"/>
  <c r="B271" i="6"/>
  <c r="B131" i="6"/>
  <c r="B18" i="6"/>
  <c r="B4" i="6"/>
  <c r="B109" i="6"/>
  <c r="B14" i="6"/>
  <c r="B220" i="6"/>
  <c r="B175" i="6"/>
  <c r="B27" i="6"/>
  <c r="B204" i="6"/>
  <c r="B265" i="6"/>
  <c r="B254" i="6"/>
  <c r="B183" i="6"/>
  <c r="B124" i="6"/>
  <c r="E268" i="6"/>
  <c r="E140" i="6"/>
  <c r="E266" i="6"/>
  <c r="E150" i="6"/>
  <c r="E48" i="6"/>
  <c r="E148" i="6"/>
  <c r="E223" i="6"/>
  <c r="E89" i="6"/>
  <c r="E253" i="6"/>
  <c r="E216" i="6"/>
  <c r="E224" i="6"/>
  <c r="E46" i="6"/>
  <c r="B99" i="6"/>
  <c r="B139" i="6"/>
  <c r="B58" i="6"/>
  <c r="B56" i="6"/>
  <c r="B268" i="6"/>
  <c r="B212" i="6"/>
  <c r="B267" i="6"/>
  <c r="B95" i="6"/>
  <c r="B16" i="6"/>
  <c r="B226" i="6"/>
  <c r="B157" i="6"/>
  <c r="B140" i="6"/>
  <c r="B19" i="6"/>
  <c r="B266" i="6"/>
  <c r="B158" i="6"/>
  <c r="B67" i="6"/>
  <c r="B247" i="6"/>
  <c r="B22" i="6"/>
  <c r="B81" i="6"/>
  <c r="B132" i="6"/>
  <c r="B150" i="6"/>
  <c r="B200" i="6"/>
  <c r="B9" i="6"/>
  <c r="B225" i="6"/>
  <c r="B211" i="6"/>
  <c r="B154" i="6"/>
  <c r="B257" i="6"/>
  <c r="B48" i="6"/>
  <c r="B114" i="6"/>
  <c r="B190" i="6"/>
  <c r="B141" i="6"/>
  <c r="B262" i="6"/>
  <c r="B162" i="6"/>
  <c r="B177" i="6"/>
  <c r="B223" i="6"/>
  <c r="B32" i="6"/>
  <c r="B236" i="6"/>
  <c r="B101" i="6"/>
  <c r="B79" i="6"/>
  <c r="B30" i="6"/>
  <c r="B128" i="6"/>
  <c r="B171" i="6"/>
  <c r="B49" i="6"/>
  <c r="B232" i="6"/>
  <c r="B216" i="6"/>
  <c r="B43" i="6"/>
  <c r="B25" i="6"/>
  <c r="B227" i="6"/>
  <c r="B243" i="6"/>
  <c r="B192" i="6"/>
  <c r="B68" i="6"/>
  <c r="E243" i="6"/>
  <c r="Q189" i="6" l="1"/>
  <c r="Q271" i="6"/>
  <c r="Q101" i="6"/>
  <c r="Q247" i="6"/>
  <c r="N26" i="6"/>
  <c r="AD242" i="6"/>
  <c r="AD115" i="6"/>
  <c r="AD260" i="6"/>
  <c r="AD66" i="6"/>
  <c r="AD147" i="6"/>
  <c r="AD249" i="6"/>
  <c r="AD94" i="6"/>
  <c r="N34" i="6"/>
  <c r="AD48" i="6"/>
  <c r="AD87" i="6"/>
  <c r="AD138" i="6"/>
  <c r="AD273" i="6"/>
  <c r="AD14" i="6"/>
  <c r="AD189" i="6"/>
  <c r="AD64" i="6"/>
  <c r="AD229" i="6"/>
  <c r="AD191" i="6"/>
  <c r="AD231" i="6"/>
  <c r="AD178" i="6"/>
  <c r="AD197" i="6"/>
  <c r="AD80" i="6"/>
  <c r="AD140" i="6"/>
  <c r="AD206" i="6"/>
  <c r="AD42" i="6"/>
  <c r="AD5" i="6"/>
  <c r="AD107" i="6"/>
  <c r="AD141" i="6"/>
  <c r="AD27" i="6"/>
  <c r="AD232" i="6"/>
  <c r="AD263" i="6"/>
  <c r="AD223" i="6"/>
  <c r="AD162" i="6"/>
  <c r="AD16" i="6"/>
  <c r="AD136" i="6"/>
  <c r="AD163" i="6"/>
  <c r="AD84" i="6"/>
  <c r="L163" i="6"/>
  <c r="N163" i="6" s="1"/>
  <c r="AD116" i="6"/>
  <c r="AD2" i="6"/>
  <c r="AD235" i="6"/>
  <c r="AD110" i="6"/>
  <c r="AD26" i="6"/>
  <c r="AD186" i="6"/>
  <c r="AD274" i="6"/>
  <c r="AD22" i="6"/>
  <c r="AD250" i="6"/>
  <c r="AD11" i="6"/>
  <c r="AD59" i="6"/>
  <c r="AD244" i="6"/>
  <c r="AD227" i="6"/>
  <c r="AD272" i="6"/>
  <c r="AD240" i="6"/>
  <c r="AD149" i="6"/>
  <c r="AD167" i="6"/>
  <c r="AD50" i="6"/>
  <c r="AD180" i="6"/>
  <c r="AD91" i="6"/>
  <c r="AD276" i="6"/>
  <c r="AD118" i="6"/>
  <c r="AD30" i="6"/>
  <c r="AD125" i="6"/>
  <c r="AD68" i="6"/>
  <c r="AD111" i="6"/>
  <c r="AD175" i="6"/>
  <c r="AD60" i="6"/>
  <c r="AD124" i="6"/>
  <c r="AD252" i="6"/>
  <c r="AD121" i="6"/>
  <c r="AD185" i="6"/>
  <c r="AD253" i="6"/>
  <c r="AD13" i="6"/>
  <c r="AD7" i="6"/>
  <c r="AD93" i="6"/>
  <c r="AD133" i="6"/>
  <c r="AD35" i="6"/>
  <c r="AD241" i="6"/>
  <c r="AD199" i="6"/>
  <c r="AD173" i="6"/>
  <c r="AD146" i="6"/>
  <c r="AD24" i="6"/>
  <c r="AD251" i="6"/>
  <c r="AD99" i="6"/>
  <c r="AD74" i="6"/>
  <c r="AD179" i="6"/>
  <c r="AD164" i="6"/>
  <c r="AD132" i="6"/>
  <c r="AD181" i="6"/>
  <c r="AD52" i="6"/>
  <c r="AD195" i="6"/>
  <c r="AD265" i="6"/>
  <c r="AD196" i="6"/>
  <c r="AD238" i="6"/>
  <c r="AD216" i="6"/>
  <c r="AD104" i="6"/>
  <c r="AD142" i="6"/>
  <c r="AD20" i="6"/>
  <c r="AD21" i="6"/>
  <c r="AD47" i="6"/>
  <c r="AD207" i="6"/>
  <c r="AD76" i="6"/>
  <c r="AD172" i="6"/>
  <c r="AD268" i="6"/>
  <c r="AD73" i="6"/>
  <c r="AD131" i="6"/>
  <c r="AD205" i="6"/>
  <c r="AD38" i="6"/>
  <c r="AD62" i="6"/>
  <c r="AD145" i="6"/>
  <c r="AD246" i="6"/>
  <c r="AD200" i="6"/>
  <c r="AD39" i="6"/>
  <c r="AD256" i="6"/>
  <c r="AD117" i="6"/>
  <c r="AD96" i="6"/>
  <c r="AD212" i="6"/>
  <c r="AD151" i="6"/>
  <c r="AD37" i="6"/>
  <c r="AD254" i="6"/>
  <c r="AD34" i="6"/>
  <c r="AD85" i="6"/>
  <c r="AD33" i="6"/>
  <c r="AD61" i="6"/>
  <c r="AD135" i="6"/>
  <c r="AD113" i="6"/>
  <c r="AD226" i="6"/>
  <c r="AD170" i="6"/>
  <c r="AD194" i="6"/>
  <c r="AD215" i="6"/>
  <c r="AD63" i="6"/>
  <c r="AD143" i="6"/>
  <c r="AD12" i="6"/>
  <c r="AD188" i="6"/>
  <c r="AD89" i="6"/>
  <c r="AD153" i="6"/>
  <c r="AD255" i="6"/>
  <c r="L27" i="6"/>
  <c r="N27" i="6" s="1"/>
  <c r="AD174" i="6"/>
  <c r="AD95" i="6"/>
  <c r="AD126" i="6"/>
  <c r="AD176" i="6"/>
  <c r="AD219" i="6"/>
  <c r="AD267" i="6"/>
  <c r="AD193" i="6"/>
  <c r="AD236" i="6"/>
  <c r="AD257" i="6"/>
  <c r="AD123" i="6"/>
  <c r="AD182" i="6"/>
  <c r="N31" i="6"/>
  <c r="AD31" i="6"/>
  <c r="AD46" i="6"/>
  <c r="AD134" i="6"/>
  <c r="AD177" i="6"/>
  <c r="AD102" i="6"/>
  <c r="AD45" i="6"/>
  <c r="AD114" i="6"/>
  <c r="AD17" i="6"/>
  <c r="AD214" i="6"/>
  <c r="AD90" i="6"/>
  <c r="AD161" i="6"/>
  <c r="AD129" i="6"/>
  <c r="AD128" i="6"/>
  <c r="AD150" i="6"/>
  <c r="AD204" i="6"/>
  <c r="AD148" i="6"/>
  <c r="AD202" i="6"/>
  <c r="AD155" i="6"/>
  <c r="AD19" i="6"/>
  <c r="AD3" i="6"/>
  <c r="AD222" i="6"/>
  <c r="AD78" i="6"/>
  <c r="AD122" i="6"/>
  <c r="AD152" i="6"/>
  <c r="AD65" i="6"/>
  <c r="AD71" i="6"/>
  <c r="AD51" i="6"/>
  <c r="AD157" i="6"/>
  <c r="AD218" i="6"/>
  <c r="AD67" i="6"/>
  <c r="AD43" i="6"/>
  <c r="AD56" i="6"/>
  <c r="AD79" i="6"/>
  <c r="AD159" i="6"/>
  <c r="AD239" i="6"/>
  <c r="AD28" i="6"/>
  <c r="AD108" i="6"/>
  <c r="AD220" i="6"/>
  <c r="AD169" i="6"/>
  <c r="AD233" i="6"/>
  <c r="AD245" i="6"/>
  <c r="AD57" i="6"/>
  <c r="N173" i="6"/>
  <c r="N187" i="6"/>
  <c r="N242" i="6"/>
  <c r="U271" i="6"/>
  <c r="U220" i="6"/>
  <c r="U7" i="6"/>
  <c r="U2" i="6"/>
  <c r="U114" i="6"/>
  <c r="U215" i="6"/>
  <c r="U8" i="6"/>
  <c r="U202" i="6"/>
  <c r="U3" i="6"/>
  <c r="U276" i="6"/>
  <c r="U13" i="6"/>
  <c r="U94" i="6"/>
  <c r="U69" i="6"/>
  <c r="Q204" i="6"/>
  <c r="Q15" i="6"/>
  <c r="Q43" i="6"/>
  <c r="Q201" i="6"/>
  <c r="Q180" i="6"/>
  <c r="U33" i="6"/>
  <c r="U4" i="6"/>
  <c r="U177" i="6"/>
  <c r="U231" i="6"/>
  <c r="U280" i="6"/>
  <c r="U141" i="6"/>
  <c r="U188" i="6"/>
  <c r="Q242" i="6"/>
  <c r="Q41" i="6"/>
  <c r="Q49" i="6"/>
  <c r="Q163" i="6"/>
  <c r="Q114" i="6"/>
  <c r="Q121" i="6"/>
  <c r="Q81" i="6"/>
  <c r="Q115" i="6"/>
  <c r="Q82" i="6"/>
  <c r="Q117" i="6"/>
  <c r="Q72" i="6"/>
  <c r="Q233" i="6"/>
  <c r="Q56" i="6"/>
  <c r="Q203" i="6"/>
  <c r="Q11" i="6"/>
  <c r="U218" i="6"/>
  <c r="U57" i="6"/>
  <c r="Q243" i="6"/>
  <c r="Q39" i="6"/>
  <c r="Q119" i="6"/>
  <c r="Q102" i="6"/>
  <c r="U193" i="6"/>
  <c r="U261" i="6"/>
  <c r="U223" i="6"/>
  <c r="U244" i="6"/>
  <c r="U222" i="6"/>
  <c r="U148" i="6"/>
  <c r="U182" i="6"/>
  <c r="U241" i="6"/>
  <c r="U167" i="6"/>
  <c r="U77" i="6"/>
  <c r="U240" i="6"/>
  <c r="U138" i="6"/>
  <c r="U258" i="6"/>
  <c r="U23" i="6"/>
  <c r="U140" i="6"/>
  <c r="U229" i="6"/>
  <c r="U51" i="6"/>
  <c r="Q238" i="6"/>
  <c r="Q193" i="6"/>
  <c r="Q181" i="6"/>
  <c r="Q188" i="6"/>
  <c r="Q235" i="6"/>
  <c r="L122" i="6"/>
  <c r="N122" i="6" s="1"/>
  <c r="N175" i="6"/>
  <c r="Z251" i="6"/>
  <c r="Z235" i="6"/>
  <c r="Z120" i="6"/>
  <c r="Z272" i="6"/>
  <c r="Z80" i="6"/>
  <c r="Z213" i="6"/>
  <c r="Z13" i="6"/>
  <c r="Z12" i="6"/>
  <c r="Z217" i="6"/>
  <c r="Z54" i="6"/>
  <c r="Q269" i="6"/>
  <c r="S216" i="6"/>
  <c r="K29" i="7"/>
  <c r="K71" i="7"/>
  <c r="S14" i="6" s="1"/>
  <c r="U252" i="6"/>
  <c r="U50" i="6"/>
  <c r="R161" i="6"/>
  <c r="K185" i="7"/>
  <c r="S57" i="6"/>
  <c r="K1070" i="7"/>
  <c r="S98" i="6"/>
  <c r="K298" i="7"/>
  <c r="S88" i="6"/>
  <c r="K920" i="7"/>
  <c r="U172" i="6"/>
  <c r="U22" i="6"/>
  <c r="U53" i="6"/>
  <c r="K2935" i="7"/>
  <c r="S252" i="6" s="1"/>
  <c r="K2551" i="7"/>
  <c r="S246" i="6" s="1"/>
  <c r="U106" i="6"/>
  <c r="U263" i="6"/>
  <c r="K1912" i="7"/>
  <c r="S126" i="6" s="1"/>
  <c r="R134" i="6"/>
  <c r="K1955" i="7"/>
  <c r="R4" i="6"/>
  <c r="K512" i="7"/>
  <c r="K1073" i="7"/>
  <c r="S245" i="6" s="1"/>
  <c r="K746" i="7"/>
  <c r="S198" i="6" s="1"/>
  <c r="K2007" i="7"/>
  <c r="S69" i="6" s="1"/>
  <c r="R180" i="6"/>
  <c r="K2072" i="7"/>
  <c r="K3170" i="7"/>
  <c r="S94" i="6" s="1"/>
  <c r="S112" i="6"/>
  <c r="K3465" i="7"/>
  <c r="S226" i="6"/>
  <c r="K877" i="7"/>
  <c r="S212" i="6"/>
  <c r="K3843" i="7"/>
  <c r="U165" i="6"/>
  <c r="U278" i="6"/>
  <c r="U96" i="6"/>
  <c r="U160" i="6"/>
  <c r="U76" i="6"/>
  <c r="U40" i="6"/>
  <c r="U34" i="6"/>
  <c r="U47" i="6"/>
  <c r="U267" i="6"/>
  <c r="U234" i="6"/>
  <c r="U70" i="6"/>
  <c r="U81" i="6"/>
  <c r="U247" i="6"/>
  <c r="U166" i="6"/>
  <c r="U16" i="6"/>
  <c r="Z124" i="6"/>
  <c r="Z14" i="6"/>
  <c r="U93" i="6"/>
  <c r="Z231" i="6"/>
  <c r="Z241" i="6"/>
  <c r="Z105" i="6"/>
  <c r="Z204" i="6"/>
  <c r="Z131" i="6"/>
  <c r="Z26" i="6"/>
  <c r="Z197" i="6"/>
  <c r="Z115" i="6"/>
  <c r="Z172" i="6"/>
  <c r="Z244" i="6"/>
  <c r="Z34" i="6"/>
  <c r="Z229" i="6"/>
  <c r="Z103" i="6"/>
  <c r="Z15" i="6"/>
  <c r="Z214" i="6"/>
  <c r="Z47" i="6"/>
  <c r="Z174" i="6"/>
  <c r="Z245" i="6"/>
  <c r="Z255" i="6"/>
  <c r="Z19" i="6"/>
  <c r="Z277" i="6"/>
  <c r="Z68" i="6"/>
  <c r="Z219" i="6"/>
  <c r="Z135" i="6"/>
  <c r="Z202" i="6"/>
  <c r="Z61" i="6"/>
  <c r="Z119" i="6"/>
  <c r="Z104" i="6"/>
  <c r="Z6" i="6"/>
  <c r="Z133" i="6"/>
  <c r="Z23" i="6"/>
  <c r="Z97" i="6"/>
  <c r="Z94" i="6"/>
  <c r="Z199" i="6"/>
  <c r="Z206" i="6"/>
  <c r="Z40" i="6"/>
  <c r="Z90" i="6"/>
  <c r="Z75" i="6"/>
  <c r="Z173" i="6"/>
  <c r="Z260" i="6"/>
  <c r="Z118" i="6"/>
  <c r="Z70" i="6"/>
  <c r="Z165" i="6"/>
  <c r="Z98" i="6"/>
  <c r="Z160" i="6"/>
  <c r="Z72" i="6"/>
  <c r="Z205" i="6"/>
  <c r="Z84" i="6"/>
  <c r="Z208" i="6"/>
  <c r="Z159" i="6"/>
  <c r="Z191" i="6"/>
  <c r="Z186" i="6"/>
  <c r="Z195" i="6"/>
  <c r="Z83" i="6"/>
  <c r="Z193" i="6"/>
  <c r="Z196" i="6"/>
  <c r="Z209" i="6"/>
  <c r="Z76" i="6"/>
  <c r="Z263" i="6"/>
  <c r="Z87" i="6"/>
  <c r="Z107" i="6"/>
  <c r="Z153" i="6"/>
  <c r="Z155" i="6"/>
  <c r="Z224" i="6"/>
  <c r="Z223" i="6"/>
  <c r="Z140" i="6"/>
  <c r="Z178" i="6"/>
  <c r="Z48" i="6"/>
  <c r="Z56" i="6"/>
  <c r="Z227" i="6"/>
  <c r="Z164" i="6"/>
  <c r="Z95" i="6"/>
  <c r="Z9" i="6"/>
  <c r="Z25" i="6"/>
  <c r="Z22" i="6"/>
  <c r="Z49" i="6"/>
  <c r="Z157" i="6"/>
  <c r="Z101" i="6"/>
  <c r="Z212" i="6"/>
  <c r="Z246" i="6"/>
  <c r="Z233" i="6"/>
  <c r="Z86" i="6"/>
  <c r="Z168" i="6"/>
  <c r="Z273" i="6"/>
  <c r="Z183" i="6"/>
  <c r="Z27" i="6"/>
  <c r="Z109" i="6"/>
  <c r="Z271" i="6"/>
  <c r="Z242" i="6"/>
  <c r="Z221" i="6"/>
  <c r="Z143" i="6"/>
  <c r="Z69" i="6"/>
  <c r="Z152" i="6"/>
  <c r="Z41" i="6"/>
  <c r="Z128" i="6"/>
  <c r="Z17" i="6"/>
  <c r="Z91" i="6"/>
  <c r="Z264" i="6"/>
  <c r="Z252" i="6"/>
  <c r="Z31" i="6"/>
  <c r="Z73" i="6"/>
  <c r="Z125" i="6"/>
  <c r="Z20" i="6"/>
  <c r="Z37" i="6"/>
  <c r="Z7" i="6"/>
  <c r="Z207" i="6"/>
  <c r="Z147" i="6"/>
  <c r="Z169" i="6"/>
  <c r="Z71" i="6"/>
  <c r="Z270" i="6"/>
  <c r="Z156" i="6"/>
  <c r="Z129" i="6"/>
  <c r="Z138" i="6"/>
  <c r="Z144" i="6"/>
  <c r="Z166" i="6"/>
  <c r="Z218" i="6"/>
  <c r="Z145" i="6"/>
  <c r="Z210" i="6"/>
  <c r="Z243" i="6"/>
  <c r="Z141" i="6"/>
  <c r="Z268" i="6"/>
  <c r="Z192" i="6"/>
  <c r="Z150" i="6"/>
  <c r="Z10" i="6"/>
  <c r="Z216" i="6"/>
  <c r="Z114" i="6"/>
  <c r="Z99" i="6"/>
  <c r="Z190" i="6"/>
  <c r="Z154" i="6"/>
  <c r="Z81" i="6"/>
  <c r="Z232" i="6"/>
  <c r="Z266" i="6"/>
  <c r="Z253" i="6"/>
  <c r="Z237" i="6"/>
  <c r="Z96" i="6"/>
  <c r="Z38" i="6"/>
  <c r="Z179" i="6"/>
  <c r="Z189" i="6"/>
  <c r="Z111" i="6"/>
  <c r="Z254" i="6"/>
  <c r="Z175" i="6"/>
  <c r="Z4" i="6"/>
  <c r="Z85" i="6"/>
  <c r="Z57" i="6"/>
  <c r="Z123" i="6"/>
  <c r="Z62" i="6"/>
  <c r="Z194" i="6"/>
  <c r="Z46" i="6"/>
  <c r="Z2" i="6"/>
  <c r="Z66" i="6"/>
  <c r="Z163" i="6"/>
  <c r="Z130" i="6"/>
  <c r="Z39" i="6"/>
  <c r="Z248" i="6"/>
  <c r="Z275" i="6"/>
  <c r="Z170" i="6"/>
  <c r="Z280" i="6"/>
  <c r="Z240" i="6"/>
  <c r="Z24" i="6"/>
  <c r="Z187" i="6"/>
  <c r="Z100" i="6"/>
  <c r="Z117" i="6"/>
  <c r="Z249" i="6"/>
  <c r="Z106" i="6"/>
  <c r="Z215" i="6"/>
  <c r="Z184" i="6"/>
  <c r="Z198" i="6"/>
  <c r="Z64" i="6"/>
  <c r="Z234" i="6"/>
  <c r="Z259" i="6"/>
  <c r="Z151" i="6"/>
  <c r="Z35" i="6"/>
  <c r="Z161" i="6"/>
  <c r="Z113" i="6"/>
  <c r="Z55" i="6"/>
  <c r="Z181" i="6"/>
  <c r="Z146" i="6"/>
  <c r="Z78" i="6"/>
  <c r="Z42" i="6"/>
  <c r="Z278" i="6"/>
  <c r="Z50" i="6"/>
  <c r="Z167" i="6"/>
  <c r="Z82" i="6"/>
  <c r="Z65" i="6"/>
  <c r="Z5" i="6"/>
  <c r="Z11" i="6"/>
  <c r="Z274" i="6"/>
  <c r="Z211" i="6"/>
  <c r="Z127" i="6"/>
  <c r="Z89" i="6"/>
  <c r="Z67" i="6"/>
  <c r="Z74" i="6"/>
  <c r="Z171" i="6"/>
  <c r="Z225" i="6"/>
  <c r="Z267" i="6"/>
  <c r="Z32" i="6"/>
  <c r="Z139" i="6"/>
  <c r="Z162" i="6"/>
  <c r="Z257" i="6"/>
  <c r="Z200" i="6"/>
  <c r="Z43" i="6"/>
  <c r="Z52" i="6"/>
  <c r="Z137" i="6"/>
  <c r="Z182" i="6"/>
  <c r="Z116" i="6"/>
  <c r="Z126" i="6"/>
  <c r="Z265" i="6"/>
  <c r="Z220" i="6"/>
  <c r="Z18" i="6"/>
  <c r="Z176" i="6"/>
  <c r="Z93" i="6"/>
  <c r="Z142" i="6"/>
  <c r="Z136" i="6"/>
  <c r="Z261" i="6"/>
  <c r="Z188" i="6"/>
  <c r="Z122" i="6"/>
  <c r="Z203" i="6"/>
  <c r="Z92" i="6"/>
  <c r="Z230" i="6"/>
  <c r="Z239" i="6"/>
  <c r="Z28" i="6"/>
  <c r="Z102" i="6"/>
  <c r="Z250" i="6"/>
  <c r="Z238" i="6"/>
  <c r="Z59" i="6"/>
  <c r="Z222" i="6"/>
  <c r="Z256" i="6"/>
  <c r="Z121" i="6"/>
  <c r="Z279" i="6"/>
  <c r="Z185" i="6"/>
  <c r="Z77" i="6"/>
  <c r="Z110" i="6"/>
  <c r="Z88" i="6"/>
  <c r="Z79" i="6"/>
  <c r="Z132" i="6"/>
  <c r="Z3" i="6"/>
  <c r="Z262" i="6"/>
  <c r="Z16" i="6"/>
  <c r="Z36" i="6"/>
  <c r="Z236" i="6"/>
  <c r="Z247" i="6"/>
  <c r="Z158" i="6"/>
  <c r="Z30" i="6"/>
  <c r="Z226" i="6"/>
  <c r="Z149" i="6"/>
  <c r="Z58" i="6"/>
  <c r="Z177" i="6"/>
  <c r="Z148" i="6"/>
  <c r="Z51" i="6"/>
  <c r="Z112" i="6"/>
  <c r="Z53" i="6"/>
  <c r="Z33" i="6"/>
  <c r="S201" i="6"/>
  <c r="V201" i="6" s="1"/>
  <c r="W201" i="6" s="1"/>
  <c r="X201" i="6" s="1"/>
  <c r="Q21" i="6"/>
  <c r="S168" i="6"/>
  <c r="S17" i="6"/>
  <c r="S74" i="6"/>
  <c r="S152" i="6"/>
  <c r="S89" i="6"/>
  <c r="Q100" i="6"/>
  <c r="S23" i="6"/>
  <c r="Q205" i="6"/>
  <c r="S96" i="6"/>
  <c r="Q144" i="6"/>
  <c r="Q167" i="6"/>
  <c r="S199" i="6"/>
  <c r="S77" i="6"/>
  <c r="Q218" i="6"/>
  <c r="Q65" i="6"/>
  <c r="S73" i="6"/>
  <c r="Q95" i="6"/>
  <c r="S153" i="6"/>
  <c r="S267" i="6"/>
  <c r="S241" i="6"/>
  <c r="Q67" i="6"/>
  <c r="Q87" i="6"/>
  <c r="S266" i="6"/>
  <c r="Q19" i="6"/>
  <c r="S51" i="6"/>
  <c r="Q122" i="6"/>
  <c r="S179" i="6"/>
  <c r="Q240" i="6"/>
  <c r="S5" i="6"/>
  <c r="Q206" i="6"/>
  <c r="Q80" i="6"/>
  <c r="S234" i="6"/>
  <c r="Q38" i="6"/>
  <c r="Q70" i="6"/>
  <c r="Q200" i="6"/>
  <c r="S279" i="6"/>
  <c r="S24" i="6"/>
  <c r="S86" i="6"/>
  <c r="S229" i="6"/>
  <c r="S58" i="6"/>
  <c r="S26" i="6"/>
  <c r="S53" i="6"/>
  <c r="S276" i="6"/>
  <c r="S196" i="6"/>
  <c r="S190" i="6"/>
  <c r="S142" i="6"/>
  <c r="S20" i="6"/>
  <c r="S2" i="6"/>
  <c r="S41" i="6"/>
  <c r="V41" i="6" s="1"/>
  <c r="W41" i="6" s="1"/>
  <c r="X41" i="6" s="1"/>
  <c r="S63" i="6"/>
  <c r="S265" i="6"/>
  <c r="V265" i="6" s="1"/>
  <c r="W265" i="6" s="1"/>
  <c r="X265" i="6" s="1"/>
  <c r="S243" i="6"/>
  <c r="V243" i="6" s="1"/>
  <c r="W243" i="6" s="1"/>
  <c r="X243" i="6" s="1"/>
  <c r="S192" i="6"/>
  <c r="S49" i="6"/>
  <c r="V49" i="6" s="1"/>
  <c r="W49" i="6" s="1"/>
  <c r="X49" i="6" s="1"/>
  <c r="R131" i="6"/>
  <c r="S114" i="6"/>
  <c r="V114" i="6" s="1"/>
  <c r="W114" i="6" s="1"/>
  <c r="X114" i="6" s="1"/>
  <c r="S147" i="6"/>
  <c r="Q62" i="6"/>
  <c r="Q71" i="6"/>
  <c r="S132" i="6"/>
  <c r="V132" i="6" s="1"/>
  <c r="W132" i="6" s="1"/>
  <c r="X132" i="6" s="1"/>
  <c r="Q160" i="6"/>
  <c r="S115" i="6"/>
  <c r="V115" i="6" s="1"/>
  <c r="W115" i="6" s="1"/>
  <c r="X115" i="6" s="1"/>
  <c r="Q23" i="6"/>
  <c r="V23" i="6" s="1"/>
  <c r="W23" i="6" s="1"/>
  <c r="X23" i="6" s="1"/>
  <c r="S82" i="6"/>
  <c r="V82" i="6" s="1"/>
  <c r="W82" i="6" s="1"/>
  <c r="X82" i="6" s="1"/>
  <c r="S117" i="6"/>
  <c r="V117" i="6" s="1"/>
  <c r="W117" i="6" s="1"/>
  <c r="X117" i="6" s="1"/>
  <c r="Q157" i="6"/>
  <c r="S72" i="6"/>
  <c r="V72" i="6" s="1"/>
  <c r="W72" i="6" s="1"/>
  <c r="X72" i="6" s="1"/>
  <c r="S233" i="6"/>
  <c r="V233" i="6" s="1"/>
  <c r="W233" i="6" s="1"/>
  <c r="X233" i="6" s="1"/>
  <c r="Q88" i="6"/>
  <c r="V88" i="6" s="1"/>
  <c r="W88" i="6" s="1"/>
  <c r="X88" i="6" s="1"/>
  <c r="Q251" i="6"/>
  <c r="Q139" i="6"/>
  <c r="S11" i="6"/>
  <c r="V11" i="6" s="1"/>
  <c r="W11" i="6" s="1"/>
  <c r="X11" i="6" s="1"/>
  <c r="Q99" i="6"/>
  <c r="S187" i="6"/>
  <c r="Q96" i="6"/>
  <c r="S31" i="6"/>
  <c r="S158" i="6"/>
  <c r="Q199" i="6"/>
  <c r="S34" i="6"/>
  <c r="Q77" i="6"/>
  <c r="S107" i="6"/>
  <c r="S172" i="6"/>
  <c r="S16" i="6"/>
  <c r="Q73" i="6"/>
  <c r="V73" i="6" s="1"/>
  <c r="W73" i="6" s="1"/>
  <c r="X73" i="6" s="1"/>
  <c r="Q153" i="6"/>
  <c r="Q267" i="6"/>
  <c r="S272" i="6"/>
  <c r="Q179" i="6"/>
  <c r="Q5" i="6"/>
  <c r="V5" i="6" s="1"/>
  <c r="W5" i="6" s="1"/>
  <c r="X5" i="6" s="1"/>
  <c r="S268" i="6"/>
  <c r="S138" i="6"/>
  <c r="Q150" i="6"/>
  <c r="S22" i="6"/>
  <c r="S64" i="6"/>
  <c r="Q110" i="6"/>
  <c r="S210" i="6"/>
  <c r="Q26" i="6"/>
  <c r="V26" i="6" s="1"/>
  <c r="W26" i="6" s="1"/>
  <c r="X26" i="6" s="1"/>
  <c r="Q53" i="6"/>
  <c r="V53" i="6" s="1"/>
  <c r="W53" i="6" s="1"/>
  <c r="X53" i="6" s="1"/>
  <c r="S191" i="6"/>
  <c r="S35" i="6"/>
  <c r="S9" i="6"/>
  <c r="Q187" i="6"/>
  <c r="V187" i="6" s="1"/>
  <c r="W187" i="6" s="1"/>
  <c r="X187" i="6" s="1"/>
  <c r="S40" i="6"/>
  <c r="S50" i="6"/>
  <c r="S263" i="6"/>
  <c r="Q31" i="6"/>
  <c r="S137" i="6"/>
  <c r="S185" i="6"/>
  <c r="Q158" i="6"/>
  <c r="V158" i="6" s="1"/>
  <c r="W158" i="6" s="1"/>
  <c r="X158" i="6" s="1"/>
  <c r="S166" i="6"/>
  <c r="Q34" i="6"/>
  <c r="V34" i="6" s="1"/>
  <c r="W34" i="6" s="1"/>
  <c r="X34" i="6" s="1"/>
  <c r="Q107" i="6"/>
  <c r="Q172" i="6"/>
  <c r="S47" i="6"/>
  <c r="Q16" i="6"/>
  <c r="V16" i="6" s="1"/>
  <c r="W16" i="6" s="1"/>
  <c r="X16" i="6" s="1"/>
  <c r="Q272" i="6"/>
  <c r="S145" i="6"/>
  <c r="Q241" i="6"/>
  <c r="V241" i="6" s="1"/>
  <c r="W241" i="6" s="1"/>
  <c r="X241" i="6" s="1"/>
  <c r="Q266" i="6"/>
  <c r="V266" i="6" s="1"/>
  <c r="W266" i="6" s="1"/>
  <c r="X266" i="6" s="1"/>
  <c r="S120" i="6"/>
  <c r="Q51" i="6"/>
  <c r="V51" i="6" s="1"/>
  <c r="W51" i="6" s="1"/>
  <c r="X51" i="6" s="1"/>
  <c r="S116" i="6"/>
  <c r="S249" i="6"/>
  <c r="S90" i="6"/>
  <c r="Q268" i="6"/>
  <c r="Q234" i="6"/>
  <c r="V234" i="6" s="1"/>
  <c r="W234" i="6" s="1"/>
  <c r="X234" i="6" s="1"/>
  <c r="S155" i="6"/>
  <c r="S200" i="6"/>
  <c r="S150" i="6"/>
  <c r="Q279" i="6"/>
  <c r="V279" i="6" s="1"/>
  <c r="W279" i="6" s="1"/>
  <c r="X279" i="6" s="1"/>
  <c r="Q24" i="6"/>
  <c r="Q86" i="6"/>
  <c r="V86" i="6" s="1"/>
  <c r="W86" i="6" s="1"/>
  <c r="X86" i="6" s="1"/>
  <c r="Q140" i="6"/>
  <c r="Q229" i="6"/>
  <c r="Q58" i="6"/>
  <c r="Q210" i="6"/>
  <c r="V210" i="6" s="1"/>
  <c r="W210" i="6" s="1"/>
  <c r="X210" i="6" s="1"/>
  <c r="Q148" i="6"/>
  <c r="S118" i="6"/>
  <c r="V118" i="6" s="1"/>
  <c r="W118" i="6" s="1"/>
  <c r="X118" i="6" s="1"/>
  <c r="R189" i="6"/>
  <c r="S189" i="6"/>
  <c r="V189" i="6" s="1"/>
  <c r="W189" i="6" s="1"/>
  <c r="X189" i="6" s="1"/>
  <c r="S43" i="6"/>
  <c r="V43" i="6" s="1"/>
  <c r="W43" i="6" s="1"/>
  <c r="X43" i="6" s="1"/>
  <c r="S181" i="6"/>
  <c r="V181" i="6" s="1"/>
  <c r="W181" i="6" s="1"/>
  <c r="X181" i="6" s="1"/>
  <c r="S121" i="6"/>
  <c r="V121" i="6" s="1"/>
  <c r="W121" i="6" s="1"/>
  <c r="X121" i="6" s="1"/>
  <c r="S225" i="6"/>
  <c r="V225" i="6" s="1"/>
  <c r="W225" i="6" s="1"/>
  <c r="X225" i="6" s="1"/>
  <c r="S238" i="6"/>
  <c r="V238" i="6" s="1"/>
  <c r="W238" i="6" s="1"/>
  <c r="X238" i="6" s="1"/>
  <c r="Q94" i="6"/>
  <c r="S235" i="6"/>
  <c r="V235" i="6" s="1"/>
  <c r="W235" i="6" s="1"/>
  <c r="X235" i="6" s="1"/>
  <c r="S81" i="6"/>
  <c r="V81" i="6" s="1"/>
  <c r="W81" i="6" s="1"/>
  <c r="X81" i="6" s="1"/>
  <c r="Q112" i="6"/>
  <c r="S100" i="6"/>
  <c r="S247" i="6"/>
  <c r="Q226" i="6"/>
  <c r="S56" i="6"/>
  <c r="V56" i="6" s="1"/>
  <c r="W56" i="6" s="1"/>
  <c r="X56" i="6" s="1"/>
  <c r="S203" i="6"/>
  <c r="V203" i="6" s="1"/>
  <c r="W203" i="6" s="1"/>
  <c r="X203" i="6" s="1"/>
  <c r="S205" i="6"/>
  <c r="S182" i="6"/>
  <c r="S188" i="6"/>
  <c r="V188" i="6" s="1"/>
  <c r="W188" i="6" s="1"/>
  <c r="X188" i="6" s="1"/>
  <c r="Q40" i="6"/>
  <c r="Q50" i="6"/>
  <c r="Q263" i="6"/>
  <c r="S144" i="6"/>
  <c r="S167" i="6"/>
  <c r="Q137" i="6"/>
  <c r="V137" i="6" s="1"/>
  <c r="W137" i="6" s="1"/>
  <c r="X137" i="6" s="1"/>
  <c r="Q185" i="6"/>
  <c r="V185" i="6" s="1"/>
  <c r="W185" i="6" s="1"/>
  <c r="X185" i="6" s="1"/>
  <c r="Q166" i="6"/>
  <c r="S218" i="6"/>
  <c r="Q47" i="6"/>
  <c r="S65" i="6"/>
  <c r="S95" i="6"/>
  <c r="Q145" i="6"/>
  <c r="Q212" i="6"/>
  <c r="V212" i="6" s="1"/>
  <c r="W212" i="6" s="1"/>
  <c r="X212" i="6" s="1"/>
  <c r="S67" i="6"/>
  <c r="S87" i="6"/>
  <c r="S19" i="6"/>
  <c r="Q120" i="6"/>
  <c r="S122" i="6"/>
  <c r="S240" i="6"/>
  <c r="Q116" i="6"/>
  <c r="V116" i="6" s="1"/>
  <c r="W116" i="6" s="1"/>
  <c r="X116" i="6" s="1"/>
  <c r="Q249" i="6"/>
  <c r="V249" i="6" s="1"/>
  <c r="W249" i="6" s="1"/>
  <c r="X249" i="6" s="1"/>
  <c r="Q90" i="6"/>
  <c r="V90" i="6" s="1"/>
  <c r="W90" i="6" s="1"/>
  <c r="X90" i="6" s="1"/>
  <c r="S206" i="6"/>
  <c r="S80" i="6"/>
  <c r="Q155" i="6"/>
  <c r="V155" i="6" s="1"/>
  <c r="W155" i="6" s="1"/>
  <c r="X155" i="6" s="1"/>
  <c r="S38" i="6"/>
  <c r="S70" i="6"/>
  <c r="Q138" i="6"/>
  <c r="Q22" i="6"/>
  <c r="Q64" i="6"/>
  <c r="S140" i="6"/>
  <c r="S110" i="6"/>
  <c r="U111" i="6"/>
  <c r="U92" i="6"/>
  <c r="S180" i="6"/>
  <c r="V180" i="6" s="1"/>
  <c r="W180" i="6" s="1"/>
  <c r="X180" i="6" s="1"/>
  <c r="S258" i="6"/>
  <c r="S92" i="6"/>
  <c r="S18" i="6"/>
  <c r="S159" i="6"/>
  <c r="S93" i="6"/>
  <c r="S151" i="6"/>
  <c r="S219" i="6"/>
  <c r="S242" i="6"/>
  <c r="V242" i="6" s="1"/>
  <c r="W242" i="6" s="1"/>
  <c r="X242" i="6" s="1"/>
  <c r="S194" i="6"/>
  <c r="S259" i="6"/>
  <c r="V259" i="6" s="1"/>
  <c r="W259" i="6" s="1"/>
  <c r="X259" i="6" s="1"/>
  <c r="S254" i="6"/>
  <c r="V254" i="6" s="1"/>
  <c r="W254" i="6" s="1"/>
  <c r="X254" i="6" s="1"/>
  <c r="S149" i="6"/>
  <c r="S248" i="6"/>
  <c r="V248" i="6" s="1"/>
  <c r="W248" i="6" s="1"/>
  <c r="X248" i="6" s="1"/>
  <c r="S222" i="6"/>
  <c r="S262" i="6"/>
  <c r="S148" i="6"/>
  <c r="S214" i="6"/>
  <c r="S108" i="6"/>
  <c r="V108" i="6" s="1"/>
  <c r="W108" i="6" s="1"/>
  <c r="X108" i="6" s="1"/>
  <c r="S208" i="6"/>
  <c r="S230" i="6"/>
  <c r="S186" i="6"/>
  <c r="S30" i="6"/>
  <c r="S106" i="6"/>
  <c r="S170" i="6"/>
  <c r="S211" i="6"/>
  <c r="S76" i="6"/>
  <c r="S193" i="6"/>
  <c r="V193" i="6" s="1"/>
  <c r="W193" i="6" s="1"/>
  <c r="X193" i="6" s="1"/>
  <c r="S177" i="6"/>
  <c r="S10" i="6"/>
  <c r="S52" i="6"/>
  <c r="S91" i="6"/>
  <c r="S21" i="6"/>
  <c r="S68" i="6"/>
  <c r="S183" i="6"/>
  <c r="S105" i="6"/>
  <c r="S29" i="6"/>
  <c r="S224" i="6"/>
  <c r="S7" i="6"/>
  <c r="S124" i="6"/>
  <c r="S83" i="6"/>
  <c r="S275" i="6"/>
  <c r="S237" i="6"/>
  <c r="S127" i="6"/>
  <c r="S156" i="6"/>
  <c r="S184" i="6"/>
  <c r="S133" i="6"/>
  <c r="S197" i="6"/>
  <c r="S48" i="6"/>
  <c r="S129" i="6"/>
  <c r="S257" i="6"/>
  <c r="S27" i="6"/>
  <c r="S269" i="6"/>
  <c r="V269" i="6" s="1"/>
  <c r="W269" i="6" s="1"/>
  <c r="X269" i="6" s="1"/>
  <c r="S195" i="6"/>
  <c r="S79" i="6"/>
  <c r="S101" i="6"/>
  <c r="V101" i="6" s="1"/>
  <c r="W101" i="6" s="1"/>
  <c r="X101" i="6" s="1"/>
  <c r="S223" i="6"/>
  <c r="S209" i="6"/>
  <c r="S154" i="6"/>
  <c r="S280" i="6"/>
  <c r="S109" i="6"/>
  <c r="S277" i="6"/>
  <c r="V277" i="6" s="1"/>
  <c r="W277" i="6" s="1"/>
  <c r="X277" i="6" s="1"/>
  <c r="S66" i="6"/>
  <c r="S173" i="6"/>
  <c r="S13" i="6"/>
  <c r="S39" i="6"/>
  <c r="V39" i="6" s="1"/>
  <c r="W39" i="6" s="1"/>
  <c r="X39" i="6" s="1"/>
  <c r="S270" i="6"/>
  <c r="S244" i="6"/>
  <c r="V244" i="6" s="1"/>
  <c r="W244" i="6" s="1"/>
  <c r="X244" i="6" s="1"/>
  <c r="S141" i="6"/>
  <c r="S33" i="6"/>
  <c r="S8" i="6"/>
  <c r="S232" i="6"/>
  <c r="S84" i="6"/>
  <c r="S143" i="6"/>
  <c r="S111" i="6"/>
  <c r="S162" i="6"/>
  <c r="S204" i="6"/>
  <c r="V204" i="6" s="1"/>
  <c r="W204" i="6" s="1"/>
  <c r="X204" i="6" s="1"/>
  <c r="S271" i="6"/>
  <c r="V271" i="6" s="1"/>
  <c r="W271" i="6" s="1"/>
  <c r="X271" i="6" s="1"/>
  <c r="S15" i="6"/>
  <c r="V15" i="6" s="1"/>
  <c r="W15" i="6" s="1"/>
  <c r="X15" i="6" s="1"/>
  <c r="S3" i="6"/>
  <c r="S231" i="6"/>
  <c r="S175" i="6"/>
  <c r="S45" i="6"/>
  <c r="S171" i="6"/>
  <c r="S12" i="6"/>
  <c r="S227" i="6"/>
  <c r="S164" i="6"/>
  <c r="S161" i="6"/>
  <c r="S134" i="6"/>
  <c r="S4" i="6"/>
  <c r="S25" i="6"/>
  <c r="S228" i="6"/>
  <c r="V228" i="6" s="1"/>
  <c r="W228" i="6" s="1"/>
  <c r="X228" i="6" s="1"/>
  <c r="S136" i="6"/>
  <c r="S174" i="6"/>
  <c r="S239" i="6"/>
  <c r="S220" i="6"/>
  <c r="S103" i="6"/>
  <c r="S261" i="6"/>
  <c r="S42" i="6"/>
  <c r="S176" i="6"/>
  <c r="S273" i="6"/>
  <c r="S44" i="6"/>
  <c r="S274" i="6"/>
  <c r="S113" i="6"/>
  <c r="S37" i="6"/>
  <c r="S60" i="6"/>
  <c r="S55" i="6"/>
  <c r="S135" i="6"/>
  <c r="S163" i="6"/>
  <c r="V163" i="6" s="1"/>
  <c r="W163" i="6" s="1"/>
  <c r="X163" i="6" s="1"/>
  <c r="S123" i="6"/>
  <c r="S130" i="6"/>
  <c r="S260" i="6"/>
  <c r="S146" i="6"/>
  <c r="S165" i="6"/>
  <c r="S264" i="6"/>
  <c r="S256" i="6"/>
  <c r="S178" i="6"/>
  <c r="S278" i="6"/>
  <c r="S221" i="6"/>
  <c r="S128" i="6"/>
  <c r="S255" i="6"/>
  <c r="S75" i="6"/>
  <c r="S250" i="6"/>
  <c r="S253" i="6"/>
  <c r="S213" i="6"/>
  <c r="S169" i="6"/>
  <c r="S202" i="6"/>
  <c r="S236" i="6"/>
  <c r="S78" i="6"/>
  <c r="S6" i="6"/>
  <c r="S131" i="6"/>
  <c r="R125" i="6"/>
  <c r="S125" i="6"/>
  <c r="V125" i="6" s="1"/>
  <c r="W125" i="6" s="1"/>
  <c r="X125" i="6" s="1"/>
  <c r="R46" i="6"/>
  <c r="S46" i="6"/>
  <c r="R61" i="6"/>
  <c r="S61" i="6"/>
  <c r="R215" i="6"/>
  <c r="S215" i="6"/>
  <c r="R119" i="6"/>
  <c r="S119" i="6"/>
  <c r="V119" i="6" s="1"/>
  <c r="W119" i="6" s="1"/>
  <c r="X119" i="6" s="1"/>
  <c r="R32" i="6"/>
  <c r="S32" i="6"/>
  <c r="R104" i="6"/>
  <c r="S104" i="6"/>
  <c r="R217" i="6"/>
  <c r="S217" i="6"/>
  <c r="R59" i="6"/>
  <c r="S59" i="6"/>
  <c r="R36" i="6"/>
  <c r="S36" i="6"/>
  <c r="R97" i="6"/>
  <c r="S97" i="6"/>
  <c r="R54" i="6"/>
  <c r="S54" i="6"/>
  <c r="R207" i="6"/>
  <c r="S207" i="6"/>
  <c r="R28" i="6"/>
  <c r="S28" i="6"/>
  <c r="R85" i="6"/>
  <c r="S85" i="6"/>
  <c r="R62" i="6"/>
  <c r="S62" i="6"/>
  <c r="R71" i="6"/>
  <c r="S71" i="6"/>
  <c r="R102" i="6"/>
  <c r="S102" i="6"/>
  <c r="V102" i="6" s="1"/>
  <c r="W102" i="6" s="1"/>
  <c r="X102" i="6" s="1"/>
  <c r="R157" i="6"/>
  <c r="S157" i="6"/>
  <c r="R251" i="6"/>
  <c r="S251" i="6"/>
  <c r="R139" i="6"/>
  <c r="AA97" i="6" s="1"/>
  <c r="S139" i="6"/>
  <c r="R99" i="6"/>
  <c r="S99" i="6"/>
  <c r="L273" i="6"/>
  <c r="N273" i="6" s="1"/>
  <c r="L201" i="6"/>
  <c r="N201" i="6" s="1"/>
  <c r="L280" i="6"/>
  <c r="N280" i="6" s="1"/>
  <c r="L86" i="6"/>
  <c r="N86" i="6" s="1"/>
  <c r="L51" i="6"/>
  <c r="N51" i="6" s="1"/>
  <c r="L240" i="6"/>
  <c r="N240" i="6" s="1"/>
  <c r="L142" i="6"/>
  <c r="N142" i="6" s="1"/>
  <c r="L47" i="6"/>
  <c r="N47" i="6" s="1"/>
  <c r="L214" i="6"/>
  <c r="N214" i="6" s="1"/>
  <c r="L198" i="6"/>
  <c r="N198" i="6" s="1"/>
  <c r="L272" i="6"/>
  <c r="N272" i="6" s="1"/>
  <c r="L50" i="6"/>
  <c r="N50" i="6" s="1"/>
  <c r="L87" i="6"/>
  <c r="N87" i="6" s="1"/>
  <c r="Q161" i="6"/>
  <c r="R265" i="6"/>
  <c r="R49" i="6"/>
  <c r="Q215" i="6"/>
  <c r="Q275" i="6"/>
  <c r="Q156" i="6"/>
  <c r="Q184" i="6"/>
  <c r="Q142" i="6"/>
  <c r="V142" i="6" s="1"/>
  <c r="W142" i="6" s="1"/>
  <c r="X142" i="6" s="1"/>
  <c r="Q258" i="6"/>
  <c r="V258" i="6" s="1"/>
  <c r="W258" i="6" s="1"/>
  <c r="X258" i="6" s="1"/>
  <c r="R92" i="6"/>
  <c r="Q20" i="6"/>
  <c r="V20" i="6" s="1"/>
  <c r="W20" i="6" s="1"/>
  <c r="X20" i="6" s="1"/>
  <c r="Q63" i="6"/>
  <c r="V63" i="6" s="1"/>
  <c r="W63" i="6" s="1"/>
  <c r="X63" i="6" s="1"/>
  <c r="Q192" i="6"/>
  <c r="V192" i="6" s="1"/>
  <c r="W192" i="6" s="1"/>
  <c r="X192" i="6" s="1"/>
  <c r="Q131" i="6"/>
  <c r="Q13" i="6"/>
  <c r="Q149" i="6"/>
  <c r="Q222" i="6"/>
  <c r="R252" i="6"/>
  <c r="Q214" i="6"/>
  <c r="Q9" i="6"/>
  <c r="Q2" i="6"/>
  <c r="V2" i="6" s="1"/>
  <c r="W2" i="6" s="1"/>
  <c r="X2" i="6" s="1"/>
  <c r="Q219" i="6"/>
  <c r="V219" i="6" s="1"/>
  <c r="W219" i="6" s="1"/>
  <c r="X219" i="6" s="1"/>
  <c r="R232" i="6"/>
  <c r="Q194" i="6"/>
  <c r="V194" i="6" s="1"/>
  <c r="W194" i="6" s="1"/>
  <c r="X194" i="6" s="1"/>
  <c r="R143" i="6"/>
  <c r="R111" i="6"/>
  <c r="R245" i="6"/>
  <c r="R18" i="6"/>
  <c r="R151" i="6"/>
  <c r="R159" i="6"/>
  <c r="Q66" i="6"/>
  <c r="V66" i="6" s="1"/>
  <c r="W66" i="6" s="1"/>
  <c r="X66" i="6" s="1"/>
  <c r="R162" i="6"/>
  <c r="Q262" i="6"/>
  <c r="V262" i="6" s="1"/>
  <c r="W262" i="6" s="1"/>
  <c r="X262" i="6" s="1"/>
  <c r="R98" i="6"/>
  <c r="Q35" i="6"/>
  <c r="V35" i="6" s="1"/>
  <c r="W35" i="6" s="1"/>
  <c r="X35" i="6" s="1"/>
  <c r="Q253" i="6"/>
  <c r="Q32" i="6"/>
  <c r="Q207" i="6"/>
  <c r="Q191" i="6"/>
  <c r="V191" i="6" s="1"/>
  <c r="W191" i="6" s="1"/>
  <c r="X191" i="6" s="1"/>
  <c r="Q85" i="6"/>
  <c r="R181" i="6"/>
  <c r="L135" i="6"/>
  <c r="N135" i="6" s="1"/>
  <c r="L61" i="6"/>
  <c r="N61" i="6" s="1"/>
  <c r="L97" i="6"/>
  <c r="N97" i="6" s="1"/>
  <c r="L224" i="6"/>
  <c r="L192" i="6"/>
  <c r="L2" i="6"/>
  <c r="N2" i="6" s="1"/>
  <c r="L243" i="6"/>
  <c r="N40" i="6"/>
  <c r="L174" i="6"/>
  <c r="N174" i="6" s="1"/>
  <c r="L138" i="6"/>
  <c r="N138" i="6" s="1"/>
  <c r="L144" i="6"/>
  <c r="N144" i="6" s="1"/>
  <c r="L167" i="6"/>
  <c r="N167" i="6" s="1"/>
  <c r="L271" i="6"/>
  <c r="N271" i="6" s="1"/>
  <c r="N152" i="6"/>
  <c r="L171" i="6"/>
  <c r="N171" i="6" s="1"/>
  <c r="L128" i="6"/>
  <c r="N128" i="6" s="1"/>
  <c r="L165" i="6"/>
  <c r="N165" i="6" s="1"/>
  <c r="L231" i="6"/>
  <c r="N231" i="6" s="1"/>
  <c r="L234" i="6"/>
  <c r="N234" i="6" s="1"/>
  <c r="N70" i="6"/>
  <c r="L89" i="6"/>
  <c r="N89" i="6" s="1"/>
  <c r="L176" i="6"/>
  <c r="N176" i="6" s="1"/>
  <c r="L39" i="6"/>
  <c r="N39" i="6" s="1"/>
  <c r="L183" i="6"/>
  <c r="N183" i="6" s="1"/>
  <c r="N18" i="6"/>
  <c r="L131" i="6"/>
  <c r="N131" i="6" s="1"/>
  <c r="L85" i="6"/>
  <c r="N85" i="6" s="1"/>
  <c r="L202" i="6"/>
  <c r="N202" i="6" s="1"/>
  <c r="L119" i="6"/>
  <c r="N119" i="6" s="1"/>
  <c r="L60" i="6"/>
  <c r="N60" i="6" s="1"/>
  <c r="L228" i="6"/>
  <c r="N228" i="6" s="1"/>
  <c r="L13" i="6"/>
  <c r="N13" i="6" s="1"/>
  <c r="N118" i="6"/>
  <c r="L169" i="6"/>
  <c r="N169" i="6" s="1"/>
  <c r="L212" i="6"/>
  <c r="N212" i="6" s="1"/>
  <c r="N221" i="6"/>
  <c r="L88" i="6"/>
  <c r="N88" i="6" s="1"/>
  <c r="L95" i="6"/>
  <c r="N95" i="6" s="1"/>
  <c r="L58" i="6"/>
  <c r="N58" i="6" s="1"/>
  <c r="L168" i="6"/>
  <c r="N168" i="6" s="1"/>
  <c r="L109" i="6"/>
  <c r="N109" i="6" s="1"/>
  <c r="L189" i="6"/>
  <c r="N189" i="6" s="1"/>
  <c r="N126" i="6"/>
  <c r="N134" i="6"/>
  <c r="L14" i="6"/>
  <c r="N14" i="6" s="1"/>
  <c r="N66" i="6"/>
  <c r="N130" i="6"/>
  <c r="L108" i="6"/>
  <c r="N108" i="6" s="1"/>
  <c r="L103" i="6"/>
  <c r="N103" i="6" s="1"/>
  <c r="N143" i="6"/>
  <c r="N69" i="6"/>
  <c r="L269" i="6"/>
  <c r="N269" i="6" s="1"/>
  <c r="N75" i="6"/>
  <c r="L206" i="6"/>
  <c r="N206" i="6" s="1"/>
  <c r="L53" i="6"/>
  <c r="N53" i="6" s="1"/>
  <c r="N224" i="6"/>
  <c r="N192" i="6"/>
  <c r="L270" i="6"/>
  <c r="N270" i="6" s="1"/>
  <c r="L263" i="6"/>
  <c r="N263" i="6" s="1"/>
  <c r="L94" i="6"/>
  <c r="N94" i="6" s="1"/>
  <c r="L23" i="6"/>
  <c r="N23" i="6" s="1"/>
  <c r="L251" i="6"/>
  <c r="N251" i="6" s="1"/>
  <c r="N243" i="6"/>
  <c r="L43" i="6"/>
  <c r="N43" i="6" s="1"/>
  <c r="L266" i="6"/>
  <c r="N266" i="6" s="1"/>
  <c r="L140" i="6"/>
  <c r="N140" i="6" s="1"/>
  <c r="L252" i="6"/>
  <c r="N252" i="6" s="1"/>
  <c r="L148" i="6"/>
  <c r="N148" i="6" s="1"/>
  <c r="L226" i="6"/>
  <c r="N226" i="6" s="1"/>
  <c r="L102" i="6"/>
  <c r="N102" i="6" s="1"/>
  <c r="L250" i="6"/>
  <c r="N250" i="6" s="1"/>
  <c r="L181" i="6"/>
  <c r="N181" i="6" s="1"/>
  <c r="L146" i="6"/>
  <c r="N146" i="6" s="1"/>
  <c r="L42" i="6"/>
  <c r="N42" i="6" s="1"/>
  <c r="L233" i="6"/>
  <c r="N233" i="6" s="1"/>
  <c r="L227" i="6"/>
  <c r="N227" i="6" s="1"/>
  <c r="L32" i="6"/>
  <c r="N32" i="6" s="1"/>
  <c r="L257" i="6"/>
  <c r="N257" i="6" s="1"/>
  <c r="L247" i="6"/>
  <c r="N247" i="6" s="1"/>
  <c r="L16" i="6"/>
  <c r="N16" i="6" s="1"/>
  <c r="L139" i="6"/>
  <c r="N139" i="6" s="1"/>
  <c r="L35" i="6"/>
  <c r="N35" i="6" s="1"/>
  <c r="L161" i="6"/>
  <c r="N161" i="6" s="1"/>
  <c r="L113" i="6"/>
  <c r="N113" i="6" s="1"/>
  <c r="L55" i="6"/>
  <c r="N55" i="6" s="1"/>
  <c r="L156" i="6"/>
  <c r="N156" i="6" s="1"/>
  <c r="N220" i="6"/>
  <c r="N248" i="6"/>
  <c r="N260" i="6"/>
  <c r="L10" i="6"/>
  <c r="N10" i="6" s="1"/>
  <c r="L170" i="6"/>
  <c r="N170" i="6" s="1"/>
  <c r="L74" i="6"/>
  <c r="N74" i="6" s="1"/>
  <c r="L178" i="6"/>
  <c r="N178" i="6" s="1"/>
  <c r="L30" i="6"/>
  <c r="N30" i="6" s="1"/>
  <c r="L79" i="6"/>
  <c r="N79" i="6" s="1"/>
  <c r="L177" i="6"/>
  <c r="N177" i="6" s="1"/>
  <c r="L262" i="6"/>
  <c r="N262" i="6" s="1"/>
  <c r="L158" i="6"/>
  <c r="N158" i="6" s="1"/>
  <c r="L268" i="6"/>
  <c r="N268" i="6" s="1"/>
  <c r="L54" i="6"/>
  <c r="N54" i="6" s="1"/>
  <c r="L24" i="6"/>
  <c r="N24" i="6" s="1"/>
  <c r="N90" i="6"/>
  <c r="L149" i="6"/>
  <c r="N149" i="6" s="1"/>
  <c r="L225" i="6"/>
  <c r="N225" i="6" s="1"/>
  <c r="L200" i="6"/>
  <c r="N200" i="6" s="1"/>
  <c r="L67" i="6"/>
  <c r="N67" i="6" s="1"/>
  <c r="L37" i="6"/>
  <c r="N37" i="6" s="1"/>
  <c r="L195" i="6"/>
  <c r="N195" i="6" s="1"/>
  <c r="L238" i="6"/>
  <c r="N238" i="6" s="1"/>
  <c r="L59" i="6"/>
  <c r="N59" i="6" s="1"/>
  <c r="L193" i="6"/>
  <c r="N193" i="6" s="1"/>
  <c r="L222" i="6"/>
  <c r="N222" i="6" s="1"/>
  <c r="L278" i="6"/>
  <c r="N278" i="6" s="1"/>
  <c r="L121" i="6"/>
  <c r="N121" i="6" s="1"/>
  <c r="L107" i="6"/>
  <c r="N107" i="6" s="1"/>
  <c r="L65" i="6"/>
  <c r="N65" i="6" s="1"/>
  <c r="L145" i="6"/>
  <c r="N145" i="6" s="1"/>
  <c r="L5" i="6"/>
  <c r="N5" i="6" s="1"/>
  <c r="L155" i="6"/>
  <c r="N155" i="6" s="1"/>
  <c r="L210" i="6"/>
  <c r="N210" i="6" s="1"/>
  <c r="L11" i="6"/>
  <c r="N11" i="6" s="1"/>
  <c r="L111" i="6"/>
  <c r="N111" i="6" s="1"/>
  <c r="L44" i="6"/>
  <c r="N44" i="6" s="1"/>
  <c r="L182" i="6"/>
  <c r="N182" i="6" s="1"/>
  <c r="L96" i="6"/>
  <c r="N96" i="6" s="1"/>
  <c r="L179" i="6"/>
  <c r="N179" i="6" s="1"/>
  <c r="L38" i="6"/>
  <c r="N38" i="6" s="1"/>
  <c r="L17" i="6"/>
  <c r="N17" i="6" s="1"/>
  <c r="L91" i="6"/>
  <c r="N91" i="6" s="1"/>
  <c r="L194" i="6"/>
  <c r="N194" i="6" s="1"/>
  <c r="L277" i="6"/>
  <c r="N277" i="6" s="1"/>
  <c r="L25" i="6"/>
  <c r="N25" i="6" s="1"/>
  <c r="L232" i="6"/>
  <c r="N232" i="6" s="1"/>
  <c r="L253" i="6"/>
  <c r="N253" i="6" s="1"/>
  <c r="L160" i="6"/>
  <c r="N160" i="6" s="1"/>
  <c r="L115" i="6"/>
  <c r="N115" i="6" s="1"/>
  <c r="L73" i="6"/>
  <c r="N73" i="6" s="1"/>
  <c r="L205" i="6"/>
  <c r="N205" i="6" s="1"/>
  <c r="L49" i="6"/>
  <c r="N49" i="6" s="1"/>
  <c r="L267" i="6"/>
  <c r="N267" i="6" s="1"/>
  <c r="L159" i="6"/>
  <c r="N159" i="6" s="1"/>
  <c r="L7" i="6"/>
  <c r="N7" i="6" s="1"/>
  <c r="L196" i="6"/>
  <c r="N196" i="6" s="1"/>
  <c r="L129" i="6"/>
  <c r="N129" i="6" s="1"/>
  <c r="L76" i="6"/>
  <c r="N76" i="6" s="1"/>
  <c r="L279" i="6"/>
  <c r="N279" i="6" s="1"/>
  <c r="L218" i="6"/>
  <c r="N218" i="6" s="1"/>
  <c r="L241" i="6"/>
  <c r="N241" i="6" s="1"/>
  <c r="L105" i="6"/>
  <c r="N105" i="6" s="1"/>
  <c r="L124" i="6"/>
  <c r="N124" i="6" s="1"/>
  <c r="L104" i="6"/>
  <c r="N104" i="6" s="1"/>
  <c r="L258" i="6"/>
  <c r="N258" i="6" s="1"/>
  <c r="L8" i="6"/>
  <c r="N8" i="6" s="1"/>
  <c r="L21" i="6"/>
  <c r="N21" i="6" s="1"/>
  <c r="L57" i="6"/>
  <c r="N57" i="6" s="1"/>
  <c r="L63" i="6"/>
  <c r="N63" i="6" s="1"/>
  <c r="L45" i="6"/>
  <c r="N45" i="6" s="1"/>
  <c r="L255" i="6"/>
  <c r="N255" i="6" s="1"/>
  <c r="L213" i="6"/>
  <c r="N213" i="6" s="1"/>
  <c r="L275" i="6"/>
  <c r="N275" i="6" s="1"/>
  <c r="L237" i="6"/>
  <c r="N237" i="6" s="1"/>
  <c r="L127" i="6"/>
  <c r="N127" i="6" s="1"/>
  <c r="L6" i="6"/>
  <c r="N6" i="6" s="1"/>
  <c r="L133" i="6"/>
  <c r="N133" i="6" s="1"/>
  <c r="L52" i="6"/>
  <c r="N52" i="6" s="1"/>
  <c r="L112" i="6"/>
  <c r="N112" i="6" s="1"/>
  <c r="L137" i="6"/>
  <c r="N137" i="6" s="1"/>
  <c r="L117" i="6"/>
  <c r="N117" i="6" s="1"/>
  <c r="L93" i="6"/>
  <c r="N93" i="6" s="1"/>
  <c r="L136" i="6"/>
  <c r="N136" i="6" s="1"/>
  <c r="L46" i="6"/>
  <c r="N46" i="6" s="1"/>
  <c r="L68" i="6"/>
  <c r="N68" i="6" s="1"/>
  <c r="L216" i="6"/>
  <c r="N216" i="6" s="1"/>
  <c r="L236" i="6"/>
  <c r="N236" i="6" s="1"/>
  <c r="L132" i="6"/>
  <c r="N132" i="6" s="1"/>
  <c r="L15" i="6"/>
  <c r="N15" i="6" s="1"/>
  <c r="L244" i="6"/>
  <c r="N244" i="6" s="1"/>
  <c r="L106" i="6"/>
  <c r="N106" i="6" s="1"/>
  <c r="L197" i="6"/>
  <c r="N197" i="6" s="1"/>
  <c r="L235" i="6"/>
  <c r="N235" i="6" s="1"/>
  <c r="L120" i="6"/>
  <c r="N120" i="6" s="1"/>
  <c r="L80" i="6"/>
  <c r="N80" i="6" s="1"/>
  <c r="L203" i="6"/>
  <c r="N203" i="6" s="1"/>
  <c r="L246" i="6"/>
  <c r="N246" i="6" s="1"/>
  <c r="L164" i="6"/>
  <c r="N164" i="6" s="1"/>
  <c r="L141" i="6"/>
  <c r="N141" i="6" s="1"/>
  <c r="L48" i="6"/>
  <c r="N48" i="6" s="1"/>
  <c r="L150" i="6"/>
  <c r="N150" i="6" s="1"/>
  <c r="L81" i="6"/>
  <c r="N81" i="6" s="1"/>
  <c r="L19" i="6"/>
  <c r="N19" i="6" s="1"/>
  <c r="L56" i="6"/>
  <c r="N56" i="6" s="1"/>
  <c r="L125" i="6"/>
  <c r="N125" i="6" s="1"/>
  <c r="L84" i="6"/>
  <c r="N84" i="6" s="1"/>
  <c r="L20" i="6"/>
  <c r="N20" i="6" s="1"/>
  <c r="L208" i="6"/>
  <c r="N208" i="6" s="1"/>
  <c r="L41" i="6"/>
  <c r="N41" i="6" s="1"/>
  <c r="L239" i="6"/>
  <c r="N239" i="6" s="1"/>
  <c r="L191" i="6"/>
  <c r="N191" i="6" s="1"/>
  <c r="L207" i="6"/>
  <c r="N207" i="6" s="1"/>
  <c r="L186" i="6"/>
  <c r="N186" i="6" s="1"/>
  <c r="L147" i="6"/>
  <c r="N147" i="6" s="1"/>
  <c r="L83" i="6"/>
  <c r="N83" i="6" s="1"/>
  <c r="L78" i="6"/>
  <c r="N78" i="6" s="1"/>
  <c r="L256" i="6"/>
  <c r="N256" i="6" s="1"/>
  <c r="L209" i="6"/>
  <c r="N209" i="6" s="1"/>
  <c r="L166" i="6"/>
  <c r="N166" i="6" s="1"/>
  <c r="L82" i="6"/>
  <c r="N82" i="6" s="1"/>
  <c r="L110" i="6"/>
  <c r="N110" i="6" s="1"/>
  <c r="L153" i="6"/>
  <c r="N153" i="6" s="1"/>
  <c r="L33" i="6"/>
  <c r="N33" i="6" s="1"/>
  <c r="L22" i="6"/>
  <c r="N22" i="6" s="1"/>
  <c r="L157" i="6"/>
  <c r="N157" i="6" s="1"/>
  <c r="L12" i="6"/>
  <c r="N12" i="6" s="1"/>
  <c r="L3" i="6"/>
  <c r="N3" i="6" s="1"/>
  <c r="L116" i="6"/>
  <c r="N116" i="6" s="1"/>
  <c r="L274" i="6"/>
  <c r="N274" i="6" s="1"/>
  <c r="L101" i="6"/>
  <c r="N101" i="6" s="1"/>
  <c r="L223" i="6"/>
  <c r="N223" i="6" s="1"/>
  <c r="L190" i="6"/>
  <c r="N190" i="6" s="1"/>
  <c r="L114" i="6"/>
  <c r="N114" i="6" s="1"/>
  <c r="L211" i="6"/>
  <c r="N211" i="6" s="1"/>
  <c r="L9" i="6"/>
  <c r="N9" i="6" s="1"/>
  <c r="L219" i="6"/>
  <c r="N219" i="6" s="1"/>
  <c r="L184" i="6"/>
  <c r="N184" i="6" s="1"/>
  <c r="L98" i="6"/>
  <c r="N98" i="6" s="1"/>
  <c r="L162" i="6"/>
  <c r="N162" i="6" s="1"/>
  <c r="L92" i="6"/>
  <c r="N92" i="6" s="1"/>
  <c r="L230" i="6"/>
  <c r="N230" i="6" s="1"/>
  <c r="L123" i="6"/>
  <c r="N123" i="6" s="1"/>
  <c r="L77" i="6"/>
  <c r="N77" i="6" s="1"/>
  <c r="L254" i="6"/>
  <c r="N254" i="6" s="1"/>
  <c r="L204" i="6"/>
  <c r="N204" i="6" s="1"/>
  <c r="L4" i="6"/>
  <c r="N4" i="6" s="1"/>
  <c r="L29" i="6"/>
  <c r="N29" i="6" s="1"/>
  <c r="L215" i="6"/>
  <c r="N215" i="6" s="1"/>
  <c r="L217" i="6"/>
  <c r="N217" i="6" s="1"/>
  <c r="L36" i="6"/>
  <c r="N36" i="6" s="1"/>
  <c r="L62" i="6"/>
  <c r="N62" i="6" s="1"/>
  <c r="L154" i="6"/>
  <c r="N154" i="6" s="1"/>
  <c r="L99" i="6"/>
  <c r="N99" i="6" s="1"/>
  <c r="L259" i="6"/>
  <c r="N259" i="6" s="1"/>
  <c r="L151" i="6"/>
  <c r="N151" i="6" s="1"/>
  <c r="L28" i="6"/>
  <c r="N28" i="6" s="1"/>
  <c r="L71" i="6"/>
  <c r="N71" i="6" s="1"/>
  <c r="L185" i="6"/>
  <c r="N185" i="6" s="1"/>
  <c r="Q93" i="6"/>
  <c r="V93" i="6" s="1"/>
  <c r="W93" i="6" s="1"/>
  <c r="X93" i="6" s="1"/>
  <c r="Q33" i="6"/>
  <c r="Q105" i="6"/>
  <c r="V105" i="6" s="1"/>
  <c r="W105" i="6" s="1"/>
  <c r="X105" i="6" s="1"/>
  <c r="Q183" i="6"/>
  <c r="V183" i="6" s="1"/>
  <c r="W183" i="6" s="1"/>
  <c r="X183" i="6" s="1"/>
  <c r="Q221" i="6"/>
  <c r="Q195" i="6"/>
  <c r="V195" i="6" s="1"/>
  <c r="W195" i="6" s="1"/>
  <c r="X195" i="6" s="1"/>
  <c r="Q173" i="6"/>
  <c r="V173" i="6" s="1"/>
  <c r="W173" i="6" s="1"/>
  <c r="X173" i="6" s="1"/>
  <c r="Q270" i="6"/>
  <c r="V270" i="6" s="1"/>
  <c r="W270" i="6" s="1"/>
  <c r="X270" i="6" s="1"/>
  <c r="Q177" i="6"/>
  <c r="Q10" i="6"/>
  <c r="V10" i="6" s="1"/>
  <c r="W10" i="6" s="1"/>
  <c r="X10" i="6" s="1"/>
  <c r="Q141" i="6"/>
  <c r="V141" i="6" s="1"/>
  <c r="W141" i="6" s="1"/>
  <c r="X141" i="6" s="1"/>
  <c r="Q3" i="6"/>
  <c r="V3" i="6" s="1"/>
  <c r="W3" i="6" s="1"/>
  <c r="X3" i="6" s="1"/>
  <c r="Q231" i="6"/>
  <c r="Q175" i="6"/>
  <c r="Q171" i="6"/>
  <c r="V171" i="6" s="1"/>
  <c r="W171" i="6" s="1"/>
  <c r="X171" i="6" s="1"/>
  <c r="Q12" i="6"/>
  <c r="Q237" i="6"/>
  <c r="Q129" i="6"/>
  <c r="V129" i="6" s="1"/>
  <c r="W129" i="6" s="1"/>
  <c r="X129" i="6" s="1"/>
  <c r="Q257" i="6"/>
  <c r="Q198" i="6"/>
  <c r="Q227" i="6"/>
  <c r="Q91" i="6"/>
  <c r="V91" i="6" s="1"/>
  <c r="W91" i="6" s="1"/>
  <c r="X91" i="6" s="1"/>
  <c r="Q143" i="6"/>
  <c r="V143" i="6" s="1"/>
  <c r="W143" i="6" s="1"/>
  <c r="X143" i="6" s="1"/>
  <c r="Q68" i="6"/>
  <c r="V68" i="6" s="1"/>
  <c r="W68" i="6" s="1"/>
  <c r="X68" i="6" s="1"/>
  <c r="Q29" i="6"/>
  <c r="Q126" i="6"/>
  <c r="Q168" i="6"/>
  <c r="V168" i="6" s="1"/>
  <c r="W168" i="6" s="1"/>
  <c r="X168" i="6" s="1"/>
  <c r="R2" i="6"/>
  <c r="Q276" i="6"/>
  <c r="V276" i="6" s="1"/>
  <c r="W276" i="6" s="1"/>
  <c r="X276" i="6" s="1"/>
  <c r="Q136" i="6"/>
  <c r="Q174" i="6"/>
  <c r="V174" i="6" s="1"/>
  <c r="W174" i="6" s="1"/>
  <c r="X174" i="6" s="1"/>
  <c r="Q17" i="6"/>
  <c r="V17" i="6" s="1"/>
  <c r="W17" i="6" s="1"/>
  <c r="X17" i="6" s="1"/>
  <c r="Q46" i="6"/>
  <c r="Q57" i="6"/>
  <c r="V57" i="6" s="1"/>
  <c r="W57" i="6" s="1"/>
  <c r="X57" i="6" s="1"/>
  <c r="Q255" i="6"/>
  <c r="V255" i="6" s="1"/>
  <c r="W255" i="6" s="1"/>
  <c r="X255" i="6" s="1"/>
  <c r="Q250" i="6"/>
  <c r="Q79" i="6"/>
  <c r="Q169" i="6"/>
  <c r="Q202" i="6"/>
  <c r="Q83" i="6"/>
  <c r="V83" i="6" s="1"/>
  <c r="W83" i="6" s="1"/>
  <c r="X83" i="6" s="1"/>
  <c r="Q217" i="6"/>
  <c r="Q223" i="6"/>
  <c r="Q127" i="6"/>
  <c r="V127" i="6" s="1"/>
  <c r="W127" i="6" s="1"/>
  <c r="X127" i="6" s="1"/>
  <c r="Q78" i="6"/>
  <c r="Q196" i="6"/>
  <c r="V196" i="6" s="1"/>
  <c r="W196" i="6" s="1"/>
  <c r="X196" i="6" s="1"/>
  <c r="Q190" i="6"/>
  <c r="V190" i="6" s="1"/>
  <c r="W190" i="6" s="1"/>
  <c r="X190" i="6" s="1"/>
  <c r="Q133" i="6"/>
  <c r="V133" i="6" s="1"/>
  <c r="W133" i="6" s="1"/>
  <c r="X133" i="6" s="1"/>
  <c r="Q74" i="6"/>
  <c r="V74" i="6" s="1"/>
  <c r="W74" i="6" s="1"/>
  <c r="X74" i="6" s="1"/>
  <c r="Q197" i="6"/>
  <c r="V197" i="6" s="1"/>
  <c r="W197" i="6" s="1"/>
  <c r="X197" i="6" s="1"/>
  <c r="Q209" i="6"/>
  <c r="V209" i="6" s="1"/>
  <c r="W209" i="6" s="1"/>
  <c r="X209" i="6" s="1"/>
  <c r="Q48" i="6"/>
  <c r="V48" i="6" s="1"/>
  <c r="W48" i="6" s="1"/>
  <c r="X48" i="6" s="1"/>
  <c r="Q178" i="6"/>
  <c r="Q278" i="6"/>
  <c r="Q97" i="6"/>
  <c r="Q52" i="6"/>
  <c r="V52" i="6" s="1"/>
  <c r="W52" i="6" s="1"/>
  <c r="X52" i="6" s="1"/>
  <c r="Q239" i="6"/>
  <c r="V239" i="6" s="1"/>
  <c r="W239" i="6" s="1"/>
  <c r="X239" i="6" s="1"/>
  <c r="Q45" i="6"/>
  <c r="Q220" i="6"/>
  <c r="V220" i="6" s="1"/>
  <c r="W220" i="6" s="1"/>
  <c r="X220" i="6" s="1"/>
  <c r="Q216" i="6"/>
  <c r="V216" i="6" s="1"/>
  <c r="W216" i="6" s="1"/>
  <c r="X216" i="6" s="1"/>
  <c r="Q28" i="6"/>
  <c r="Q103" i="6"/>
  <c r="Q246" i="6"/>
  <c r="Q261" i="6"/>
  <c r="V261" i="6" s="1"/>
  <c r="W261" i="6" s="1"/>
  <c r="X261" i="6" s="1"/>
  <c r="Q42" i="6"/>
  <c r="V42" i="6" s="1"/>
  <c r="W42" i="6" s="1"/>
  <c r="X42" i="6" s="1"/>
  <c r="Q176" i="6"/>
  <c r="V176" i="6" s="1"/>
  <c r="W176" i="6" s="1"/>
  <c r="X176" i="6" s="1"/>
  <c r="Q44" i="6"/>
  <c r="V44" i="6" s="1"/>
  <c r="W44" i="6" s="1"/>
  <c r="X44" i="6" s="1"/>
  <c r="Q37" i="6"/>
  <c r="V37" i="6" s="1"/>
  <c r="W37" i="6" s="1"/>
  <c r="X37" i="6" s="1"/>
  <c r="Q60" i="6"/>
  <c r="V60" i="6" s="1"/>
  <c r="W60" i="6" s="1"/>
  <c r="X60" i="6" s="1"/>
  <c r="Q135" i="6"/>
  <c r="V135" i="6" s="1"/>
  <c r="W135" i="6" s="1"/>
  <c r="X135" i="6" s="1"/>
  <c r="Q89" i="6"/>
  <c r="V89" i="6" s="1"/>
  <c r="W89" i="6" s="1"/>
  <c r="X89" i="6" s="1"/>
  <c r="Q130" i="6"/>
  <c r="Q164" i="6"/>
  <c r="V164" i="6" s="1"/>
  <c r="W164" i="6" s="1"/>
  <c r="X164" i="6" s="1"/>
  <c r="Q208" i="6"/>
  <c r="V208" i="6" s="1"/>
  <c r="W208" i="6" s="1"/>
  <c r="X208" i="6" s="1"/>
  <c r="Q230" i="6"/>
  <c r="Q186" i="6"/>
  <c r="V186" i="6" s="1"/>
  <c r="W186" i="6" s="1"/>
  <c r="X186" i="6" s="1"/>
  <c r="Q147" i="6"/>
  <c r="V147" i="6" s="1"/>
  <c r="W147" i="6" s="1"/>
  <c r="X147" i="6" s="1"/>
  <c r="Q30" i="6"/>
  <c r="V30" i="6" s="1"/>
  <c r="W30" i="6" s="1"/>
  <c r="X30" i="6" s="1"/>
  <c r="R246" i="6"/>
  <c r="AA161" i="6" s="1"/>
  <c r="Q106" i="6"/>
  <c r="V106" i="6" s="1"/>
  <c r="W106" i="6" s="1"/>
  <c r="X106" i="6" s="1"/>
  <c r="Q170" i="6"/>
  <c r="V170" i="6" s="1"/>
  <c r="W170" i="6" s="1"/>
  <c r="X170" i="6" s="1"/>
  <c r="Q211" i="6"/>
  <c r="V211" i="6" s="1"/>
  <c r="W211" i="6" s="1"/>
  <c r="X211" i="6" s="1"/>
  <c r="Q76" i="6"/>
  <c r="V76" i="6" s="1"/>
  <c r="W76" i="6" s="1"/>
  <c r="X76" i="6" s="1"/>
  <c r="Q273" i="6"/>
  <c r="V273" i="6" s="1"/>
  <c r="W273" i="6" s="1"/>
  <c r="X273" i="6" s="1"/>
  <c r="Q274" i="6"/>
  <c r="V274" i="6" s="1"/>
  <c r="W274" i="6" s="1"/>
  <c r="X274" i="6" s="1"/>
  <c r="Q113" i="6"/>
  <c r="V113" i="6" s="1"/>
  <c r="W113" i="6" s="1"/>
  <c r="X113" i="6" s="1"/>
  <c r="Q27" i="6"/>
  <c r="V27" i="6" s="1"/>
  <c r="W27" i="6" s="1"/>
  <c r="X27" i="6" s="1"/>
  <c r="Q14" i="6"/>
  <c r="Q25" i="6"/>
  <c r="V25" i="6" s="1"/>
  <c r="W25" i="6" s="1"/>
  <c r="X25" i="6" s="1"/>
  <c r="Q109" i="6"/>
  <c r="Q152" i="6"/>
  <c r="V152" i="6" s="1"/>
  <c r="W152" i="6" s="1"/>
  <c r="X152" i="6" s="1"/>
  <c r="Q55" i="6"/>
  <c r="V55" i="6" s="1"/>
  <c r="W55" i="6" s="1"/>
  <c r="X55" i="6" s="1"/>
  <c r="Q123" i="6"/>
  <c r="V123" i="6" s="1"/>
  <c r="W123" i="6" s="1"/>
  <c r="X123" i="6" s="1"/>
  <c r="Q260" i="6"/>
  <c r="Q146" i="6"/>
  <c r="Q165" i="6"/>
  <c r="V165" i="6" s="1"/>
  <c r="W165" i="6" s="1"/>
  <c r="X165" i="6" s="1"/>
  <c r="Q264" i="6"/>
  <c r="V264" i="6" s="1"/>
  <c r="W264" i="6" s="1"/>
  <c r="X264" i="6" s="1"/>
  <c r="Q256" i="6"/>
  <c r="Q182" i="6"/>
  <c r="V182" i="6" s="1"/>
  <c r="W182" i="6" s="1"/>
  <c r="X182" i="6" s="1"/>
  <c r="Q69" i="6"/>
  <c r="R94" i="6"/>
  <c r="R112" i="6"/>
  <c r="R226" i="6"/>
  <c r="R88" i="6"/>
  <c r="Q134" i="6"/>
  <c r="V134" i="6" s="1"/>
  <c r="W134" i="6" s="1"/>
  <c r="X134" i="6" s="1"/>
  <c r="Q92" i="6"/>
  <c r="V92" i="6" s="1"/>
  <c r="W92" i="6" s="1"/>
  <c r="X92" i="6" s="1"/>
  <c r="Q8" i="6"/>
  <c r="V8" i="6" s="1"/>
  <c r="W8" i="6" s="1"/>
  <c r="X8" i="6" s="1"/>
  <c r="Q232" i="6"/>
  <c r="V232" i="6" s="1"/>
  <c r="W232" i="6" s="1"/>
  <c r="X232" i="6" s="1"/>
  <c r="Q84" i="6"/>
  <c r="V84" i="6" s="1"/>
  <c r="W84" i="6" s="1"/>
  <c r="X84" i="6" s="1"/>
  <c r="Q111" i="6"/>
  <c r="V111" i="6" s="1"/>
  <c r="W111" i="6" s="1"/>
  <c r="X111" i="6" s="1"/>
  <c r="Q4" i="6"/>
  <c r="V4" i="6" s="1"/>
  <c r="W4" i="6" s="1"/>
  <c r="X4" i="6" s="1"/>
  <c r="Q245" i="6"/>
  <c r="Q18" i="6"/>
  <c r="V18" i="6" s="1"/>
  <c r="W18" i="6" s="1"/>
  <c r="X18" i="6" s="1"/>
  <c r="Q151" i="6"/>
  <c r="V151" i="6" s="1"/>
  <c r="W151" i="6" s="1"/>
  <c r="X151" i="6" s="1"/>
  <c r="Q159" i="6"/>
  <c r="V159" i="6" s="1"/>
  <c r="W159" i="6" s="1"/>
  <c r="X159" i="6" s="1"/>
  <c r="Q128" i="6"/>
  <c r="V128" i="6" s="1"/>
  <c r="W128" i="6" s="1"/>
  <c r="X128" i="6" s="1"/>
  <c r="Q75" i="6"/>
  <c r="V75" i="6" s="1"/>
  <c r="W75" i="6" s="1"/>
  <c r="X75" i="6" s="1"/>
  <c r="Q213" i="6"/>
  <c r="V213" i="6" s="1"/>
  <c r="W213" i="6" s="1"/>
  <c r="X213" i="6" s="1"/>
  <c r="Q61" i="6"/>
  <c r="Q236" i="6"/>
  <c r="V236" i="6" s="1"/>
  <c r="W236" i="6" s="1"/>
  <c r="X236" i="6" s="1"/>
  <c r="Q104" i="6"/>
  <c r="Q59" i="6"/>
  <c r="Q162" i="6"/>
  <c r="V162" i="6" s="1"/>
  <c r="W162" i="6" s="1"/>
  <c r="X162" i="6" s="1"/>
  <c r="Q6" i="6"/>
  <c r="V6" i="6" s="1"/>
  <c r="W6" i="6" s="1"/>
  <c r="X6" i="6" s="1"/>
  <c r="Q36" i="6"/>
  <c r="Q98" i="6"/>
  <c r="V98" i="6" s="1"/>
  <c r="W98" i="6" s="1"/>
  <c r="X98" i="6" s="1"/>
  <c r="Q252" i="6"/>
  <c r="Q154" i="6"/>
  <c r="V154" i="6" s="1"/>
  <c r="W154" i="6" s="1"/>
  <c r="X154" i="6" s="1"/>
  <c r="Q54" i="6"/>
  <c r="Q280" i="6"/>
  <c r="V280" i="6" s="1"/>
  <c r="W280" i="6" s="1"/>
  <c r="X280" i="6" s="1"/>
  <c r="Q224" i="6"/>
  <c r="V224" i="6" s="1"/>
  <c r="W224" i="6" s="1"/>
  <c r="X224" i="6" s="1"/>
  <c r="Q7" i="6"/>
  <c r="V7" i="6" s="1"/>
  <c r="W7" i="6" s="1"/>
  <c r="X7" i="6" s="1"/>
  <c r="Q124" i="6"/>
  <c r="V124" i="6" s="1"/>
  <c r="W124" i="6" s="1"/>
  <c r="X124" i="6" s="1"/>
  <c r="R114" i="6"/>
  <c r="R43" i="6"/>
  <c r="R126" i="6"/>
  <c r="R276" i="6"/>
  <c r="R57" i="6"/>
  <c r="R201" i="6"/>
  <c r="R136" i="6"/>
  <c r="R174" i="6"/>
  <c r="R17" i="6"/>
  <c r="R142" i="6"/>
  <c r="R258" i="6"/>
  <c r="R93" i="6"/>
  <c r="R20" i="6"/>
  <c r="R219" i="6"/>
  <c r="R242" i="6"/>
  <c r="R194" i="6"/>
  <c r="R259" i="6"/>
  <c r="R41" i="6"/>
  <c r="R63" i="6"/>
  <c r="R254" i="6"/>
  <c r="R243" i="6"/>
  <c r="R192" i="6"/>
  <c r="R149" i="6"/>
  <c r="R248" i="6"/>
  <c r="R222" i="6"/>
  <c r="R262" i="6"/>
  <c r="R148" i="6"/>
  <c r="R214" i="6"/>
  <c r="AA159" i="6" s="1"/>
  <c r="R108" i="6"/>
  <c r="R208" i="6"/>
  <c r="R230" i="6"/>
  <c r="R186" i="6"/>
  <c r="R147" i="6"/>
  <c r="R30" i="6"/>
  <c r="AA245" i="6" s="1"/>
  <c r="R106" i="6"/>
  <c r="R170" i="6"/>
  <c r="R211" i="6"/>
  <c r="R76" i="6"/>
  <c r="R193" i="6"/>
  <c r="R177" i="6"/>
  <c r="R10" i="6"/>
  <c r="AA46" i="6" s="1"/>
  <c r="R69" i="6"/>
  <c r="R66" i="6"/>
  <c r="R13" i="6"/>
  <c r="R244" i="6"/>
  <c r="R52" i="6"/>
  <c r="R132" i="6"/>
  <c r="R115" i="6"/>
  <c r="R82" i="6"/>
  <c r="R117" i="6"/>
  <c r="R72" i="6"/>
  <c r="R233" i="6"/>
  <c r="AA162" i="6" s="1"/>
  <c r="R11" i="6"/>
  <c r="R187" i="6"/>
  <c r="R31" i="6"/>
  <c r="R158" i="6"/>
  <c r="R34" i="6"/>
  <c r="AA215" i="6" s="1"/>
  <c r="R107" i="6"/>
  <c r="AA252" i="6" s="1"/>
  <c r="R172" i="6"/>
  <c r="R16" i="6"/>
  <c r="R272" i="6"/>
  <c r="R268" i="6"/>
  <c r="R138" i="6"/>
  <c r="R22" i="6"/>
  <c r="R64" i="6"/>
  <c r="R210" i="6"/>
  <c r="R91" i="6"/>
  <c r="R224" i="6"/>
  <c r="R7" i="6"/>
  <c r="R124" i="6"/>
  <c r="R83" i="6"/>
  <c r="R275" i="6"/>
  <c r="R237" i="6"/>
  <c r="AA18" i="6" s="1"/>
  <c r="R127" i="6"/>
  <c r="R156" i="6"/>
  <c r="AA207" i="6" s="1"/>
  <c r="R184" i="6"/>
  <c r="R133" i="6"/>
  <c r="AA131" i="6" s="1"/>
  <c r="R197" i="6"/>
  <c r="R48" i="6"/>
  <c r="R129" i="6"/>
  <c r="AA224" i="6" s="1"/>
  <c r="R257" i="6"/>
  <c r="R198" i="6"/>
  <c r="R27" i="6"/>
  <c r="R191" i="6"/>
  <c r="R35" i="6"/>
  <c r="R269" i="6"/>
  <c r="R195" i="6"/>
  <c r="R79" i="6"/>
  <c r="R101" i="6"/>
  <c r="R118" i="6"/>
  <c r="R223" i="6"/>
  <c r="R209" i="6"/>
  <c r="AA170" i="6" s="1"/>
  <c r="R128" i="6"/>
  <c r="R75" i="6"/>
  <c r="R253" i="6"/>
  <c r="R213" i="6"/>
  <c r="R236" i="6"/>
  <c r="R6" i="6"/>
  <c r="R154" i="6"/>
  <c r="R280" i="6"/>
  <c r="R9" i="6"/>
  <c r="R40" i="6"/>
  <c r="R50" i="6"/>
  <c r="R263" i="6"/>
  <c r="AA41" i="6" s="1"/>
  <c r="R137" i="6"/>
  <c r="R185" i="6"/>
  <c r="R166" i="6"/>
  <c r="R47" i="6"/>
  <c r="R145" i="6"/>
  <c r="AA30" i="6" s="1"/>
  <c r="R212" i="6"/>
  <c r="AA20" i="6" s="1"/>
  <c r="R120" i="6"/>
  <c r="R116" i="6"/>
  <c r="R249" i="6"/>
  <c r="R90" i="6"/>
  <c r="R155" i="6"/>
  <c r="R200" i="6"/>
  <c r="R150" i="6"/>
  <c r="R8" i="6"/>
  <c r="R84" i="6"/>
  <c r="R21" i="6"/>
  <c r="R33" i="6"/>
  <c r="R105" i="6"/>
  <c r="AA217" i="6" s="1"/>
  <c r="R68" i="6"/>
  <c r="R183" i="6"/>
  <c r="R204" i="6"/>
  <c r="AA17" i="6" s="1"/>
  <c r="R228" i="6"/>
  <c r="R29" i="6"/>
  <c r="R271" i="6"/>
  <c r="AA139" i="6" s="1"/>
  <c r="R15" i="6"/>
  <c r="AA71" i="6" s="1"/>
  <c r="R3" i="6"/>
  <c r="R231" i="6"/>
  <c r="R175" i="6"/>
  <c r="AA194" i="6" s="1"/>
  <c r="R45" i="6"/>
  <c r="R171" i="6"/>
  <c r="R12" i="6"/>
  <c r="R227" i="6"/>
  <c r="AA54" i="6" s="1"/>
  <c r="R164" i="6"/>
  <c r="R121" i="6"/>
  <c r="AA262" i="6" s="1"/>
  <c r="R225" i="6"/>
  <c r="AA166" i="6" s="1"/>
  <c r="R221" i="6"/>
  <c r="AA137" i="6" s="1"/>
  <c r="R25" i="6"/>
  <c r="R277" i="6"/>
  <c r="AA104" i="6" s="1"/>
  <c r="R173" i="6"/>
  <c r="R238" i="6"/>
  <c r="R39" i="6"/>
  <c r="R270" i="6"/>
  <c r="AA57" i="6" s="1"/>
  <c r="R141" i="6"/>
  <c r="R235" i="6"/>
  <c r="R81" i="6"/>
  <c r="R100" i="6"/>
  <c r="AA233" i="6" s="1"/>
  <c r="R247" i="6"/>
  <c r="AA99" i="6" s="1"/>
  <c r="R56" i="6"/>
  <c r="AA114" i="6" s="1"/>
  <c r="R203" i="6"/>
  <c r="R205" i="6"/>
  <c r="R182" i="6"/>
  <c r="R188" i="6"/>
  <c r="R144" i="6"/>
  <c r="R167" i="6"/>
  <c r="R218" i="6"/>
  <c r="AA62" i="6" s="1"/>
  <c r="R65" i="6"/>
  <c r="R95" i="6"/>
  <c r="R67" i="6"/>
  <c r="R87" i="6"/>
  <c r="R19" i="6"/>
  <c r="R122" i="6"/>
  <c r="R240" i="6"/>
  <c r="R206" i="6"/>
  <c r="R80" i="6"/>
  <c r="AA52" i="6" s="1"/>
  <c r="R38" i="6"/>
  <c r="R70" i="6"/>
  <c r="AA272" i="6" s="1"/>
  <c r="R140" i="6"/>
  <c r="R110" i="6"/>
  <c r="R168" i="6"/>
  <c r="R196" i="6"/>
  <c r="AA128" i="6" s="1"/>
  <c r="R190" i="6"/>
  <c r="R74" i="6"/>
  <c r="AA244" i="6" s="1"/>
  <c r="R239" i="6"/>
  <c r="R220" i="6"/>
  <c r="AA69" i="6" s="1"/>
  <c r="R216" i="6"/>
  <c r="R103" i="6"/>
  <c r="AA251" i="6" s="1"/>
  <c r="R261" i="6"/>
  <c r="R42" i="6"/>
  <c r="R176" i="6"/>
  <c r="R273" i="6"/>
  <c r="R44" i="6"/>
  <c r="AA248" i="6" s="1"/>
  <c r="R274" i="6"/>
  <c r="R113" i="6"/>
  <c r="AA253" i="6" s="1"/>
  <c r="R37" i="6"/>
  <c r="AA227" i="6" s="1"/>
  <c r="R14" i="6"/>
  <c r="R152" i="6"/>
  <c r="AA36" i="6" s="1"/>
  <c r="R60" i="6"/>
  <c r="AA81" i="6" s="1"/>
  <c r="R55" i="6"/>
  <c r="AA157" i="6" s="1"/>
  <c r="R135" i="6"/>
  <c r="R163" i="6"/>
  <c r="R89" i="6"/>
  <c r="AA257" i="6" s="1"/>
  <c r="R123" i="6"/>
  <c r="R130" i="6"/>
  <c r="R260" i="6"/>
  <c r="R146" i="6"/>
  <c r="R165" i="6"/>
  <c r="AA19" i="6" s="1"/>
  <c r="R264" i="6"/>
  <c r="AA34" i="6" s="1"/>
  <c r="R256" i="6"/>
  <c r="AA75" i="6" s="1"/>
  <c r="R109" i="6"/>
  <c r="AA201" i="6" s="1"/>
  <c r="R255" i="6"/>
  <c r="AA2" i="6" s="1"/>
  <c r="R250" i="6"/>
  <c r="R169" i="6"/>
  <c r="AA118" i="6" s="1"/>
  <c r="R202" i="6"/>
  <c r="AA25" i="6" s="1"/>
  <c r="R78" i="6"/>
  <c r="R178" i="6"/>
  <c r="R278" i="6"/>
  <c r="R160" i="6"/>
  <c r="AA192" i="6" s="1"/>
  <c r="R23" i="6"/>
  <c r="R96" i="6"/>
  <c r="R199" i="6"/>
  <c r="R77" i="6"/>
  <c r="AA143" i="6" s="1"/>
  <c r="R73" i="6"/>
  <c r="R153" i="6"/>
  <c r="AA204" i="6" s="1"/>
  <c r="R267" i="6"/>
  <c r="R241" i="6"/>
  <c r="AA111" i="6" s="1"/>
  <c r="R266" i="6"/>
  <c r="R51" i="6"/>
  <c r="R179" i="6"/>
  <c r="AA180" i="6" s="1"/>
  <c r="R5" i="6"/>
  <c r="R234" i="6"/>
  <c r="AA49" i="6" s="1"/>
  <c r="R279" i="6"/>
  <c r="AA126" i="6" s="1"/>
  <c r="R24" i="6"/>
  <c r="AA260" i="6" s="1"/>
  <c r="R86" i="6"/>
  <c r="AA225" i="6" s="1"/>
  <c r="R229" i="6"/>
  <c r="AA92" i="6" s="1"/>
  <c r="R58" i="6"/>
  <c r="AA151" i="6" s="1"/>
  <c r="R26" i="6"/>
  <c r="AA177" i="6" s="1"/>
  <c r="R53" i="6"/>
  <c r="AA86" i="6" s="1"/>
  <c r="AA222" i="6" l="1"/>
  <c r="AA150" i="6"/>
  <c r="AA27" i="6"/>
  <c r="AA149" i="6"/>
  <c r="AA193" i="6"/>
  <c r="AA258" i="6"/>
  <c r="AA136" i="6"/>
  <c r="AA242" i="6"/>
  <c r="V61" i="6"/>
  <c r="W61" i="6" s="1"/>
  <c r="X61" i="6" s="1"/>
  <c r="V146" i="6"/>
  <c r="W146" i="6" s="1"/>
  <c r="X146" i="6" s="1"/>
  <c r="Y146" i="6" s="1"/>
  <c r="V230" i="6"/>
  <c r="W230" i="6" s="1"/>
  <c r="X230" i="6" s="1"/>
  <c r="V223" i="6"/>
  <c r="W223" i="6" s="1"/>
  <c r="X223" i="6" s="1"/>
  <c r="V136" i="6"/>
  <c r="W136" i="6" s="1"/>
  <c r="X136" i="6" s="1"/>
  <c r="V9" i="6"/>
  <c r="W9" i="6" s="1"/>
  <c r="X9" i="6" s="1"/>
  <c r="V149" i="6"/>
  <c r="W149" i="6" s="1"/>
  <c r="X149" i="6" s="1"/>
  <c r="V226" i="6"/>
  <c r="W226" i="6" s="1"/>
  <c r="X226" i="6" s="1"/>
  <c r="AA230" i="6"/>
  <c r="AA31" i="6"/>
  <c r="AA172" i="6"/>
  <c r="AA48" i="6"/>
  <c r="V59" i="6"/>
  <c r="W59" i="6" s="1"/>
  <c r="X59" i="6" s="1"/>
  <c r="V109" i="6"/>
  <c r="W109" i="6" s="1"/>
  <c r="X109" i="6" s="1"/>
  <c r="Y109" i="6" s="1"/>
  <c r="V103" i="6"/>
  <c r="W103" i="6" s="1"/>
  <c r="X103" i="6" s="1"/>
  <c r="V29" i="6"/>
  <c r="W29" i="6" s="1"/>
  <c r="X29" i="6" s="1"/>
  <c r="V231" i="6"/>
  <c r="W231" i="6" s="1"/>
  <c r="X231" i="6" s="1"/>
  <c r="V177" i="6"/>
  <c r="W177" i="6" s="1"/>
  <c r="X177" i="6" s="1"/>
  <c r="Y177" i="6" s="1"/>
  <c r="V247" i="6"/>
  <c r="W247" i="6" s="1"/>
  <c r="X247" i="6" s="1"/>
  <c r="AA138" i="6"/>
  <c r="V178" i="6"/>
  <c r="W178" i="6" s="1"/>
  <c r="X178" i="6" s="1"/>
  <c r="V12" i="6"/>
  <c r="W12" i="6" s="1"/>
  <c r="X12" i="6" s="1"/>
  <c r="Y12" i="6" s="1"/>
  <c r="V156" i="6"/>
  <c r="W156" i="6" s="1"/>
  <c r="X156" i="6" s="1"/>
  <c r="AA243" i="6"/>
  <c r="V64" i="6"/>
  <c r="W64" i="6" s="1"/>
  <c r="X64" i="6" s="1"/>
  <c r="Y64" i="6" s="1"/>
  <c r="V253" i="6"/>
  <c r="W253" i="6" s="1"/>
  <c r="X253" i="6" s="1"/>
  <c r="Y253" i="6" s="1"/>
  <c r="V256" i="6"/>
  <c r="W256" i="6" s="1"/>
  <c r="X256" i="6" s="1"/>
  <c r="Y256" i="6" s="1"/>
  <c r="V260" i="6"/>
  <c r="W260" i="6" s="1"/>
  <c r="X260" i="6" s="1"/>
  <c r="V54" i="6"/>
  <c r="W54" i="6" s="1"/>
  <c r="X54" i="6" s="1"/>
  <c r="V36" i="6"/>
  <c r="W36" i="6" s="1"/>
  <c r="X36" i="6" s="1"/>
  <c r="Y36" i="6" s="1"/>
  <c r="V104" i="6"/>
  <c r="W104" i="6" s="1"/>
  <c r="X104" i="6" s="1"/>
  <c r="Y104" i="6" s="1"/>
  <c r="V28" i="6"/>
  <c r="W28" i="6" s="1"/>
  <c r="X28" i="6" s="1"/>
  <c r="V78" i="6"/>
  <c r="W78" i="6" s="1"/>
  <c r="X78" i="6" s="1"/>
  <c r="V250" i="6"/>
  <c r="W250" i="6" s="1"/>
  <c r="X250" i="6" s="1"/>
  <c r="Y250" i="6" s="1"/>
  <c r="V207" i="6"/>
  <c r="W207" i="6" s="1"/>
  <c r="X207" i="6" s="1"/>
  <c r="Y207" i="6" s="1"/>
  <c r="AA268" i="6"/>
  <c r="AA246" i="6"/>
  <c r="AA152" i="6"/>
  <c r="AA121" i="6"/>
  <c r="AA105" i="6"/>
  <c r="AA269" i="6"/>
  <c r="V199" i="6"/>
  <c r="W199" i="6" s="1"/>
  <c r="X199" i="6" s="1"/>
  <c r="Y199" i="6" s="1"/>
  <c r="AA171" i="6"/>
  <c r="AA212" i="6"/>
  <c r="AA107" i="6"/>
  <c r="AA127" i="6"/>
  <c r="AA256" i="6"/>
  <c r="AA67" i="6"/>
  <c r="AA76" i="6"/>
  <c r="AA200" i="6"/>
  <c r="AA79" i="6"/>
  <c r="AA275" i="6"/>
  <c r="AA228" i="6"/>
  <c r="AA208" i="6"/>
  <c r="V130" i="6"/>
  <c r="W130" i="6" s="1"/>
  <c r="X130" i="6" s="1"/>
  <c r="Y130" i="6" s="1"/>
  <c r="V202" i="6"/>
  <c r="W202" i="6" s="1"/>
  <c r="X202" i="6" s="1"/>
  <c r="V257" i="6"/>
  <c r="W257" i="6" s="1"/>
  <c r="X257" i="6" s="1"/>
  <c r="V131" i="6"/>
  <c r="W131" i="6" s="1"/>
  <c r="X131" i="6" s="1"/>
  <c r="V138" i="6"/>
  <c r="W138" i="6" s="1"/>
  <c r="X138" i="6" s="1"/>
  <c r="Y138" i="6" s="1"/>
  <c r="V40" i="6"/>
  <c r="W40" i="6" s="1"/>
  <c r="X40" i="6" s="1"/>
  <c r="V229" i="6"/>
  <c r="W229" i="6" s="1"/>
  <c r="X229" i="6" s="1"/>
  <c r="V267" i="6"/>
  <c r="W267" i="6" s="1"/>
  <c r="X267" i="6" s="1"/>
  <c r="Y267" i="6" s="1"/>
  <c r="AA184" i="6"/>
  <c r="AA276" i="6"/>
  <c r="V32" i="6"/>
  <c r="W32" i="6" s="1"/>
  <c r="X32" i="6" s="1"/>
  <c r="V222" i="6"/>
  <c r="W222" i="6" s="1"/>
  <c r="X222" i="6" s="1"/>
  <c r="Y222" i="6" s="1"/>
  <c r="V112" i="6"/>
  <c r="W112" i="6" s="1"/>
  <c r="X112" i="6" s="1"/>
  <c r="AA129" i="6"/>
  <c r="AA115" i="6"/>
  <c r="AA205" i="6"/>
  <c r="AA213" i="6"/>
  <c r="AA263" i="6"/>
  <c r="AA186" i="6"/>
  <c r="AA214" i="6"/>
  <c r="AA210" i="6"/>
  <c r="V45" i="6"/>
  <c r="W45" i="6" s="1"/>
  <c r="X45" i="6" s="1"/>
  <c r="Y45" i="6" s="1"/>
  <c r="V217" i="6"/>
  <c r="W217" i="6" s="1"/>
  <c r="X217" i="6" s="1"/>
  <c r="V79" i="6"/>
  <c r="W79" i="6" s="1"/>
  <c r="X79" i="6" s="1"/>
  <c r="Y79" i="6" s="1"/>
  <c r="V46" i="6"/>
  <c r="W46" i="6" s="1"/>
  <c r="X46" i="6" s="1"/>
  <c r="Y46" i="6" s="1"/>
  <c r="V237" i="6"/>
  <c r="W237" i="6" s="1"/>
  <c r="X237" i="6" s="1"/>
  <c r="Y237" i="6" s="1"/>
  <c r="V221" i="6"/>
  <c r="W221" i="6" s="1"/>
  <c r="X221" i="6" s="1"/>
  <c r="Y221" i="6" s="1"/>
  <c r="V215" i="6"/>
  <c r="W215" i="6" s="1"/>
  <c r="X215" i="6" s="1"/>
  <c r="Y215" i="6" s="1"/>
  <c r="V179" i="6"/>
  <c r="W179" i="6" s="1"/>
  <c r="X179" i="6" s="1"/>
  <c r="Y179" i="6" s="1"/>
  <c r="AA271" i="6"/>
  <c r="AA83" i="6"/>
  <c r="AA66" i="6"/>
  <c r="AA231" i="6"/>
  <c r="AA141" i="6"/>
  <c r="AA239" i="6"/>
  <c r="AA60" i="6"/>
  <c r="AA77" i="6"/>
  <c r="AA80" i="6"/>
  <c r="AA240" i="6"/>
  <c r="AA229" i="6"/>
  <c r="AA280" i="6"/>
  <c r="AA209" i="6"/>
  <c r="AA42" i="6"/>
  <c r="AA47" i="6"/>
  <c r="AA236" i="6"/>
  <c r="AA108" i="6"/>
  <c r="AA223" i="6"/>
  <c r="AA254" i="6"/>
  <c r="AA265" i="6"/>
  <c r="AA206" i="6"/>
  <c r="AA55" i="6"/>
  <c r="AA176" i="6"/>
  <c r="AA58" i="6"/>
  <c r="AA165" i="6"/>
  <c r="AA175" i="6"/>
  <c r="AA3" i="6"/>
  <c r="AA173" i="6"/>
  <c r="AA167" i="6"/>
  <c r="AA250" i="6"/>
  <c r="AA202" i="6"/>
  <c r="AA218" i="6"/>
  <c r="AA155" i="6"/>
  <c r="AA63" i="6"/>
  <c r="AA26" i="6"/>
  <c r="AA216" i="6"/>
  <c r="AA241" i="6"/>
  <c r="AA68" i="6"/>
  <c r="AA273" i="6"/>
  <c r="AA238" i="6"/>
  <c r="AA261" i="6"/>
  <c r="AA160" i="6"/>
  <c r="AA21" i="6"/>
  <c r="AA234" i="6"/>
  <c r="AA249" i="6"/>
  <c r="AA164" i="6"/>
  <c r="AA199" i="6"/>
  <c r="AA237" i="6"/>
  <c r="AA130" i="6"/>
  <c r="AA267" i="6"/>
  <c r="AA235" i="6"/>
  <c r="AA203" i="6"/>
  <c r="AA274" i="6"/>
  <c r="AA232" i="6"/>
  <c r="AA259" i="6"/>
  <c r="AA211" i="6"/>
  <c r="AA264" i="6"/>
  <c r="AA266" i="6"/>
  <c r="AA278" i="6"/>
  <c r="AA255" i="6"/>
  <c r="AA23" i="6"/>
  <c r="AA140" i="6"/>
  <c r="AA89" i="6"/>
  <c r="AA190" i="6"/>
  <c r="AA221" i="6"/>
  <c r="AA146" i="6"/>
  <c r="AA279" i="6"/>
  <c r="AA178" i="6"/>
  <c r="AA163" i="6"/>
  <c r="AA277" i="6"/>
  <c r="AA185" i="6"/>
  <c r="AA188" i="6"/>
  <c r="AA247" i="6"/>
  <c r="AA124" i="6"/>
  <c r="AA156" i="6"/>
  <c r="AA70" i="6"/>
  <c r="AA183" i="6"/>
  <c r="AA116" i="6"/>
  <c r="AA120" i="6"/>
  <c r="AA122" i="6"/>
  <c r="AA96" i="6"/>
  <c r="AA270" i="6"/>
  <c r="AA7" i="6"/>
  <c r="AA134" i="6"/>
  <c r="AA109" i="6"/>
  <c r="AA112" i="6"/>
  <c r="AA15" i="6"/>
  <c r="AA51" i="6"/>
  <c r="AA219" i="6"/>
  <c r="AA28" i="6"/>
  <c r="AA158" i="6"/>
  <c r="AA29" i="6"/>
  <c r="AA145" i="6"/>
  <c r="AA106" i="6"/>
  <c r="AA198" i="6"/>
  <c r="AA117" i="6"/>
  <c r="AA45" i="6"/>
  <c r="AA43" i="6"/>
  <c r="AA169" i="6"/>
  <c r="AA22" i="6"/>
  <c r="AA95" i="6"/>
  <c r="AA98" i="6"/>
  <c r="AA100" i="6"/>
  <c r="AA11" i="6"/>
  <c r="AA65" i="6"/>
  <c r="AA181" i="6"/>
  <c r="AA82" i="6"/>
  <c r="AA94" i="6"/>
  <c r="AA24" i="6"/>
  <c r="AA148" i="6"/>
  <c r="AA110" i="6"/>
  <c r="AA13" i="6"/>
  <c r="AA125" i="6"/>
  <c r="AA220" i="6"/>
  <c r="AA6" i="6"/>
  <c r="AA50" i="6"/>
  <c r="AA154" i="6"/>
  <c r="AA84" i="6"/>
  <c r="AA88" i="6"/>
  <c r="AA226" i="6"/>
  <c r="AA8" i="6"/>
  <c r="AA90" i="6"/>
  <c r="AA135" i="6"/>
  <c r="AA174" i="6"/>
  <c r="AA61" i="6"/>
  <c r="AA56" i="6"/>
  <c r="AA39" i="6"/>
  <c r="AA91" i="6"/>
  <c r="AA119" i="6"/>
  <c r="AA12" i="6"/>
  <c r="AA32" i="6"/>
  <c r="AA189" i="6"/>
  <c r="AA72" i="6"/>
  <c r="AA153" i="6"/>
  <c r="AA74" i="6"/>
  <c r="AA37" i="6"/>
  <c r="AA9" i="6"/>
  <c r="AA85" i="6"/>
  <c r="AA33" i="6"/>
  <c r="AA64" i="6"/>
  <c r="AA40" i="6"/>
  <c r="AA16" i="6"/>
  <c r="AA102" i="6"/>
  <c r="AA168" i="6"/>
  <c r="AA38" i="6"/>
  <c r="AA73" i="6"/>
  <c r="AA187" i="6"/>
  <c r="AA123" i="6"/>
  <c r="AA53" i="6"/>
  <c r="AA44" i="6"/>
  <c r="AA147" i="6"/>
  <c r="AA78" i="6"/>
  <c r="AA4" i="6"/>
  <c r="AA179" i="6"/>
  <c r="AA195" i="6"/>
  <c r="AA14" i="6"/>
  <c r="AA5" i="6"/>
  <c r="AA35" i="6"/>
  <c r="AA132" i="6"/>
  <c r="AA197" i="6"/>
  <c r="AA182" i="6"/>
  <c r="AA59" i="6"/>
  <c r="AA133" i="6"/>
  <c r="AA103" i="6"/>
  <c r="AA191" i="6"/>
  <c r="AA10" i="6"/>
  <c r="AA101" i="6"/>
  <c r="AA142" i="6"/>
  <c r="AA144" i="6"/>
  <c r="AA87" i="6"/>
  <c r="AA196" i="6"/>
  <c r="AA113" i="6"/>
  <c r="AA93" i="6"/>
  <c r="S160" i="6"/>
  <c r="V160" i="6" s="1"/>
  <c r="W160" i="6" s="1"/>
  <c r="X160" i="6" s="1"/>
  <c r="Y160" i="6" s="1"/>
  <c r="V169" i="6"/>
  <c r="W169" i="6" s="1"/>
  <c r="X169" i="6" s="1"/>
  <c r="Y169" i="6" s="1"/>
  <c r="V175" i="6"/>
  <c r="W175" i="6" s="1"/>
  <c r="X175" i="6" s="1"/>
  <c r="Y175" i="6" s="1"/>
  <c r="V33" i="6"/>
  <c r="W33" i="6" s="1"/>
  <c r="X33" i="6" s="1"/>
  <c r="Y33" i="6" s="1"/>
  <c r="V275" i="6"/>
  <c r="W275" i="6" s="1"/>
  <c r="X275" i="6" s="1"/>
  <c r="Y275" i="6" s="1"/>
  <c r="V161" i="6"/>
  <c r="W161" i="6" s="1"/>
  <c r="X161" i="6" s="1"/>
  <c r="Y161" i="6" s="1"/>
  <c r="V58" i="6"/>
  <c r="W58" i="6" s="1"/>
  <c r="X58" i="6" s="1"/>
  <c r="Y58" i="6" s="1"/>
  <c r="V272" i="6"/>
  <c r="W272" i="6" s="1"/>
  <c r="X272" i="6" s="1"/>
  <c r="Y272" i="6" s="1"/>
  <c r="V145" i="6"/>
  <c r="W145" i="6" s="1"/>
  <c r="X145" i="6" s="1"/>
  <c r="Y145" i="6" s="1"/>
  <c r="V263" i="6"/>
  <c r="W263" i="6" s="1"/>
  <c r="V107" i="6"/>
  <c r="W107" i="6" s="1"/>
  <c r="X107" i="6" s="1"/>
  <c r="Y107" i="6" s="1"/>
  <c r="V77" i="6"/>
  <c r="W77" i="6" s="1"/>
  <c r="X77" i="6" s="1"/>
  <c r="V97" i="6"/>
  <c r="W97" i="6" s="1"/>
  <c r="X97" i="6" s="1"/>
  <c r="Y97" i="6" s="1"/>
  <c r="V13" i="6"/>
  <c r="W13" i="6" s="1"/>
  <c r="V22" i="6"/>
  <c r="W22" i="6" s="1"/>
  <c r="X22" i="6" s="1"/>
  <c r="Y22" i="6" s="1"/>
  <c r="V24" i="6"/>
  <c r="W24" i="6" s="1"/>
  <c r="X24" i="6" s="1"/>
  <c r="V85" i="6"/>
  <c r="W85" i="6" s="1"/>
  <c r="X85" i="6" s="1"/>
  <c r="Y85" i="6" s="1"/>
  <c r="Y124" i="6"/>
  <c r="Y54" i="6"/>
  <c r="Y75" i="6"/>
  <c r="Y18" i="6"/>
  <c r="Y84" i="6"/>
  <c r="Y134" i="6"/>
  <c r="Y264" i="6"/>
  <c r="Y123" i="6"/>
  <c r="Y25" i="6"/>
  <c r="Y274" i="6"/>
  <c r="Y170" i="6"/>
  <c r="Y147" i="6"/>
  <c r="Y164" i="6"/>
  <c r="Y60" i="6"/>
  <c r="Y42" i="6"/>
  <c r="Y28" i="6"/>
  <c r="Y239" i="6"/>
  <c r="Y178" i="6"/>
  <c r="Y74" i="6"/>
  <c r="Y78" i="6"/>
  <c r="Y83" i="6"/>
  <c r="Y17" i="6"/>
  <c r="Y68" i="6"/>
  <c r="Y3" i="6"/>
  <c r="Y270" i="6"/>
  <c r="Y183" i="6"/>
  <c r="Y219" i="6"/>
  <c r="Y131" i="6"/>
  <c r="Y156" i="6"/>
  <c r="Y271" i="6"/>
  <c r="Y39" i="6"/>
  <c r="Y277" i="6"/>
  <c r="Y248" i="6"/>
  <c r="Y116" i="6"/>
  <c r="Y40" i="6"/>
  <c r="Y203" i="6"/>
  <c r="Y181" i="6"/>
  <c r="Y118" i="6"/>
  <c r="Y229" i="6"/>
  <c r="Y279" i="6"/>
  <c r="Y234" i="6"/>
  <c r="Y241" i="6"/>
  <c r="Y187" i="6"/>
  <c r="Y53" i="6"/>
  <c r="Y115" i="6"/>
  <c r="Y49" i="6"/>
  <c r="Y201" i="6"/>
  <c r="Y7" i="6"/>
  <c r="Y154" i="6"/>
  <c r="Y6" i="6"/>
  <c r="Y236" i="6"/>
  <c r="Y128" i="6"/>
  <c r="Y232" i="6"/>
  <c r="Y165" i="6"/>
  <c r="Y55" i="6"/>
  <c r="Y273" i="6"/>
  <c r="Y106" i="6"/>
  <c r="Y186" i="6"/>
  <c r="Y37" i="6"/>
  <c r="Y261" i="6"/>
  <c r="Y216" i="6"/>
  <c r="Y52" i="6"/>
  <c r="Y48" i="6"/>
  <c r="Y133" i="6"/>
  <c r="Y127" i="6"/>
  <c r="Y202" i="6"/>
  <c r="Y255" i="6"/>
  <c r="Y174" i="6"/>
  <c r="Y168" i="6"/>
  <c r="Y143" i="6"/>
  <c r="Y257" i="6"/>
  <c r="Y171" i="6"/>
  <c r="Y141" i="6"/>
  <c r="Y173" i="6"/>
  <c r="Y105" i="6"/>
  <c r="Y32" i="6"/>
  <c r="Y262" i="6"/>
  <c r="Y2" i="6"/>
  <c r="Y192" i="6"/>
  <c r="Y258" i="6"/>
  <c r="Y119" i="6"/>
  <c r="Y125" i="6"/>
  <c r="Y163" i="6"/>
  <c r="Y204" i="6"/>
  <c r="Y269" i="6"/>
  <c r="Y242" i="6"/>
  <c r="Y180" i="6"/>
  <c r="V166" i="6"/>
  <c r="W166" i="6" s="1"/>
  <c r="X166" i="6" s="1"/>
  <c r="Y188" i="6"/>
  <c r="Y56" i="6"/>
  <c r="Y112" i="6"/>
  <c r="Y238" i="6"/>
  <c r="Y43" i="6"/>
  <c r="Y51" i="6"/>
  <c r="Y158" i="6"/>
  <c r="Y26" i="6"/>
  <c r="Y5" i="6"/>
  <c r="V153" i="6"/>
  <c r="W153" i="6" s="1"/>
  <c r="X153" i="6" s="1"/>
  <c r="Y88" i="6"/>
  <c r="Y117" i="6"/>
  <c r="Y41" i="6"/>
  <c r="Y224" i="6"/>
  <c r="Y162" i="6"/>
  <c r="Y61" i="6"/>
  <c r="Y159" i="6"/>
  <c r="Y4" i="6"/>
  <c r="Y8" i="6"/>
  <c r="Y182" i="6"/>
  <c r="Y152" i="6"/>
  <c r="Y27" i="6"/>
  <c r="Y76" i="6"/>
  <c r="Y230" i="6"/>
  <c r="Y89" i="6"/>
  <c r="Y44" i="6"/>
  <c r="Y220" i="6"/>
  <c r="Y209" i="6"/>
  <c r="Y190" i="6"/>
  <c r="Y223" i="6"/>
  <c r="Y57" i="6"/>
  <c r="Y136" i="6"/>
  <c r="Y91" i="6"/>
  <c r="Y129" i="6"/>
  <c r="Y10" i="6"/>
  <c r="Y195" i="6"/>
  <c r="Y194" i="6"/>
  <c r="Y9" i="6"/>
  <c r="Y149" i="6"/>
  <c r="Y63" i="6"/>
  <c r="Y142" i="6"/>
  <c r="Y228" i="6"/>
  <c r="Y244" i="6"/>
  <c r="Y101" i="6"/>
  <c r="Y193" i="6"/>
  <c r="Y254" i="6"/>
  <c r="Y90" i="6"/>
  <c r="Y185" i="6"/>
  <c r="Y226" i="6"/>
  <c r="Y81" i="6"/>
  <c r="Y225" i="6"/>
  <c r="Y189" i="6"/>
  <c r="Y210" i="6"/>
  <c r="Y86" i="6"/>
  <c r="Y73" i="6"/>
  <c r="Y77" i="6"/>
  <c r="Y11" i="6"/>
  <c r="Y233" i="6"/>
  <c r="Y82" i="6"/>
  <c r="Y132" i="6"/>
  <c r="Y114" i="6"/>
  <c r="Y243" i="6"/>
  <c r="Y280" i="6"/>
  <c r="Y98" i="6"/>
  <c r="Y59" i="6"/>
  <c r="Y213" i="6"/>
  <c r="Y151" i="6"/>
  <c r="Y111" i="6"/>
  <c r="Y92" i="6"/>
  <c r="Y260" i="6"/>
  <c r="Y113" i="6"/>
  <c r="Y211" i="6"/>
  <c r="Y30" i="6"/>
  <c r="Y208" i="6"/>
  <c r="Y135" i="6"/>
  <c r="Y176" i="6"/>
  <c r="Y103" i="6"/>
  <c r="V278" i="6"/>
  <c r="W278" i="6" s="1"/>
  <c r="X278" i="6" s="1"/>
  <c r="Y197" i="6"/>
  <c r="Y196" i="6"/>
  <c r="Y217" i="6"/>
  <c r="Y276" i="6"/>
  <c r="Y29" i="6"/>
  <c r="V227" i="6"/>
  <c r="W227" i="6" s="1"/>
  <c r="X227" i="6" s="1"/>
  <c r="Y231" i="6"/>
  <c r="Y93" i="6"/>
  <c r="Y191" i="6"/>
  <c r="Y35" i="6"/>
  <c r="Y66" i="6"/>
  <c r="V214" i="6"/>
  <c r="W214" i="6" s="1"/>
  <c r="X214" i="6" s="1"/>
  <c r="Y20" i="6"/>
  <c r="V184" i="6"/>
  <c r="W184" i="6" s="1"/>
  <c r="X184" i="6" s="1"/>
  <c r="Y102" i="6"/>
  <c r="Y15" i="6"/>
  <c r="Y108" i="6"/>
  <c r="Y259" i="6"/>
  <c r="Y155" i="6"/>
  <c r="Y249" i="6"/>
  <c r="Y212" i="6"/>
  <c r="Y137" i="6"/>
  <c r="Y247" i="6"/>
  <c r="Y235" i="6"/>
  <c r="Y121" i="6"/>
  <c r="Y24" i="6"/>
  <c r="Y266" i="6"/>
  <c r="Y16" i="6"/>
  <c r="Y34" i="6"/>
  <c r="V96" i="6"/>
  <c r="W96" i="6" s="1"/>
  <c r="X96" i="6" s="1"/>
  <c r="Y72" i="6"/>
  <c r="Y23" i="6"/>
  <c r="Y265" i="6"/>
  <c r="V31" i="6"/>
  <c r="W31" i="6" s="1"/>
  <c r="X31" i="6" s="1"/>
  <c r="V245" i="6"/>
  <c r="W245" i="6" s="1"/>
  <c r="X245" i="6" s="1"/>
  <c r="V69" i="6"/>
  <c r="W69" i="6" s="1"/>
  <c r="X69" i="6" s="1"/>
  <c r="V14" i="6"/>
  <c r="W14" i="6" s="1"/>
  <c r="X14" i="6" s="1"/>
  <c r="V268" i="6"/>
  <c r="W268" i="6" s="1"/>
  <c r="X268" i="6" s="1"/>
  <c r="V252" i="6"/>
  <c r="W252" i="6" s="1"/>
  <c r="X252" i="6" s="1"/>
  <c r="V246" i="6"/>
  <c r="W246" i="6" s="1"/>
  <c r="X246" i="6" s="1"/>
  <c r="V126" i="6"/>
  <c r="W126" i="6" s="1"/>
  <c r="X126" i="6" s="1"/>
  <c r="V120" i="6"/>
  <c r="W120" i="6" s="1"/>
  <c r="X120" i="6" s="1"/>
  <c r="V47" i="6"/>
  <c r="W47" i="6" s="1"/>
  <c r="X47" i="6" s="1"/>
  <c r="V50" i="6"/>
  <c r="W50" i="6" s="1"/>
  <c r="X50" i="6" s="1"/>
  <c r="V198" i="6"/>
  <c r="W198" i="6" s="1"/>
  <c r="X198" i="6" s="1"/>
  <c r="V94" i="6"/>
  <c r="W94" i="6" s="1"/>
  <c r="X94" i="6" s="1"/>
  <c r="V148" i="6"/>
  <c r="W148" i="6" s="1"/>
  <c r="X148" i="6" s="1"/>
  <c r="V140" i="6"/>
  <c r="W140" i="6" s="1"/>
  <c r="X140" i="6" s="1"/>
  <c r="V172" i="6"/>
  <c r="W172" i="6" s="1"/>
  <c r="X172" i="6" s="1"/>
  <c r="V99" i="6"/>
  <c r="W99" i="6" s="1"/>
  <c r="X99" i="6" s="1"/>
  <c r="V38" i="6"/>
  <c r="W38" i="6" s="1"/>
  <c r="X38" i="6" s="1"/>
  <c r="V67" i="6"/>
  <c r="W67" i="6" s="1"/>
  <c r="X67" i="6" s="1"/>
  <c r="V95" i="6"/>
  <c r="W95" i="6" s="1"/>
  <c r="X95" i="6" s="1"/>
  <c r="V150" i="6"/>
  <c r="W150" i="6" s="1"/>
  <c r="X150" i="6" s="1"/>
  <c r="V240" i="6"/>
  <c r="W240" i="6" s="1"/>
  <c r="X240" i="6" s="1"/>
  <c r="V19" i="6"/>
  <c r="W19" i="6" s="1"/>
  <c r="X19" i="6" s="1"/>
  <c r="V205" i="6"/>
  <c r="W205" i="6" s="1"/>
  <c r="X205" i="6" s="1"/>
  <c r="V110" i="6"/>
  <c r="W110" i="6" s="1"/>
  <c r="X110" i="6" s="1"/>
  <c r="V139" i="6"/>
  <c r="W139" i="6" s="1"/>
  <c r="X139" i="6" s="1"/>
  <c r="V71" i="6"/>
  <c r="W71" i="6" s="1"/>
  <c r="X71" i="6" s="1"/>
  <c r="V200" i="6"/>
  <c r="W200" i="6" s="1"/>
  <c r="X200" i="6" s="1"/>
  <c r="V80" i="6"/>
  <c r="W80" i="6" s="1"/>
  <c r="X80" i="6" s="1"/>
  <c r="V65" i="6"/>
  <c r="W65" i="6" s="1"/>
  <c r="X65" i="6" s="1"/>
  <c r="V167" i="6"/>
  <c r="W167" i="6" s="1"/>
  <c r="X167" i="6" s="1"/>
  <c r="V21" i="6"/>
  <c r="W21" i="6" s="1"/>
  <c r="X21" i="6" s="1"/>
  <c r="V251" i="6"/>
  <c r="W251" i="6" s="1"/>
  <c r="X251" i="6" s="1"/>
  <c r="V157" i="6"/>
  <c r="W157" i="6" s="1"/>
  <c r="X157" i="6" s="1"/>
  <c r="V62" i="6"/>
  <c r="W62" i="6" s="1"/>
  <c r="X62" i="6" s="1"/>
  <c r="V70" i="6"/>
  <c r="W70" i="6" s="1"/>
  <c r="X70" i="6" s="1"/>
  <c r="V206" i="6"/>
  <c r="W206" i="6" s="1"/>
  <c r="X206" i="6" s="1"/>
  <c r="V122" i="6"/>
  <c r="W122" i="6" s="1"/>
  <c r="X122" i="6" s="1"/>
  <c r="V87" i="6"/>
  <c r="W87" i="6" s="1"/>
  <c r="X87" i="6" s="1"/>
  <c r="V218" i="6"/>
  <c r="W218" i="6" s="1"/>
  <c r="X218" i="6" s="1"/>
  <c r="V144" i="6"/>
  <c r="W144" i="6" s="1"/>
  <c r="X144" i="6" s="1"/>
  <c r="V100" i="6"/>
  <c r="W100" i="6" s="1"/>
  <c r="X100" i="6" s="1"/>
  <c r="X13" i="6" l="1"/>
  <c r="Y13" i="6" s="1"/>
  <c r="X263" i="6"/>
  <c r="Y263" i="6" s="1"/>
  <c r="Y144" i="6"/>
  <c r="Y251" i="6"/>
  <c r="Y110" i="6"/>
  <c r="Y99" i="6"/>
  <c r="Y94" i="6"/>
  <c r="Y120" i="6"/>
  <c r="Y268" i="6"/>
  <c r="Y31" i="6"/>
  <c r="Y227" i="6"/>
  <c r="Y206" i="6"/>
  <c r="Y80" i="6"/>
  <c r="Y150" i="6"/>
  <c r="Y218" i="6"/>
  <c r="Y70" i="6"/>
  <c r="Y21" i="6"/>
  <c r="Y200" i="6"/>
  <c r="Y205" i="6"/>
  <c r="Y95" i="6"/>
  <c r="Y172" i="6"/>
  <c r="Y198" i="6"/>
  <c r="Y126" i="6"/>
  <c r="Y14" i="6"/>
  <c r="Y62" i="6"/>
  <c r="Y71" i="6"/>
  <c r="Y67" i="6"/>
  <c r="Y140" i="6"/>
  <c r="Y50" i="6"/>
  <c r="Y246" i="6"/>
  <c r="Y69" i="6"/>
  <c r="Y184" i="6"/>
  <c r="Y153" i="6"/>
  <c r="Y87" i="6"/>
  <c r="Y167" i="6"/>
  <c r="Y19" i="6"/>
  <c r="Y100" i="6"/>
  <c r="Y122" i="6"/>
  <c r="Y157" i="6"/>
  <c r="Y65" i="6"/>
  <c r="Y139" i="6"/>
  <c r="Y240" i="6"/>
  <c r="Y38" i="6"/>
  <c r="Y148" i="6"/>
  <c r="Y47" i="6"/>
  <c r="Y252" i="6"/>
  <c r="Y245" i="6"/>
  <c r="Y96" i="6"/>
  <c r="Y214" i="6"/>
  <c r="Y278" i="6"/>
  <c r="Y166" i="6"/>
  <c r="AE2" i="6" l="1"/>
</calcChain>
</file>

<file path=xl/sharedStrings.xml><?xml version="1.0" encoding="utf-8"?>
<sst xmlns="http://schemas.openxmlformats.org/spreadsheetml/2006/main" count="97401" uniqueCount="369">
  <si>
    <t>2. Определяется нормативный ОДН для дома</t>
  </si>
  <si>
    <t>1. Определяется фактический объем ОДН для дома</t>
  </si>
  <si>
    <t>3. Объем фактического ОДН для дома сравнивается с нормативным ОДН для дома</t>
  </si>
  <si>
    <t>ОДН фактический = Расход по ОДПУ - Расход по жилым и нежилым помещениям</t>
  </si>
  <si>
    <t>Код дома</t>
  </si>
  <si>
    <t>НП</t>
  </si>
  <si>
    <t>Улица</t>
  </si>
  <si>
    <t>Дом</t>
  </si>
  <si>
    <t>Тип плиты</t>
  </si>
  <si>
    <t>нп Африканда 2</t>
  </si>
  <si>
    <t>ул Комсомольская</t>
  </si>
  <si>
    <t>Электрические</t>
  </si>
  <si>
    <t>ул Ленина</t>
  </si>
  <si>
    <t>ул Первомайская</t>
  </si>
  <si>
    <t>ул Советская</t>
  </si>
  <si>
    <t>г Апатиты</t>
  </si>
  <si>
    <t>ул Бредова</t>
  </si>
  <si>
    <t xml:space="preserve">    6 корпус А</t>
  </si>
  <si>
    <t>Газовые</t>
  </si>
  <si>
    <t xml:space="preserve">   12 корпус А</t>
  </si>
  <si>
    <t>ул Гайдара</t>
  </si>
  <si>
    <t xml:space="preserve">    6/16</t>
  </si>
  <si>
    <t>ул Дзержинского</t>
  </si>
  <si>
    <t>ул Козлова</t>
  </si>
  <si>
    <t xml:space="preserve">   21 корпус А</t>
  </si>
  <si>
    <t xml:space="preserve">   17 корпус А</t>
  </si>
  <si>
    <t>ул Космонавтов</t>
  </si>
  <si>
    <t xml:space="preserve">   44/65</t>
  </si>
  <si>
    <t>пр-т Сидоренко</t>
  </si>
  <si>
    <t>г Кандалакша</t>
  </si>
  <si>
    <t>линия 2-я</t>
  </si>
  <si>
    <t>линия 3-я</t>
  </si>
  <si>
    <t>ул Батюты</t>
  </si>
  <si>
    <t xml:space="preserve">   18/31</t>
  </si>
  <si>
    <t>ул Восточная</t>
  </si>
  <si>
    <t>ул Высокая</t>
  </si>
  <si>
    <t>ш Кандалакшское</t>
  </si>
  <si>
    <t>аллея Кировская</t>
  </si>
  <si>
    <t>ул Партизанская</t>
  </si>
  <si>
    <t xml:space="preserve">    7А</t>
  </si>
  <si>
    <t>ул Пронина</t>
  </si>
  <si>
    <t>ул Спекова</t>
  </si>
  <si>
    <t>ул Фрунзе</t>
  </si>
  <si>
    <t>ул Чкалова</t>
  </si>
  <si>
    <t xml:space="preserve">   45/16</t>
  </si>
  <si>
    <t xml:space="preserve">   44/17</t>
  </si>
  <si>
    <t>ул Шевчука</t>
  </si>
  <si>
    <t>проезд Школьный</t>
  </si>
  <si>
    <t>нп Нивский</t>
  </si>
  <si>
    <t>ул Кондрашкина</t>
  </si>
  <si>
    <t>г Мурманск</t>
  </si>
  <si>
    <t>ул Генерала Фролова</t>
  </si>
  <si>
    <t>г Кола</t>
  </si>
  <si>
    <t>пр-т Советский</t>
  </si>
  <si>
    <t>г Североморск</t>
  </si>
  <si>
    <t>ул Сафонова</t>
  </si>
  <si>
    <t>пгт Умба</t>
  </si>
  <si>
    <t>ул Ключевая</t>
  </si>
  <si>
    <t>ул Пионерская</t>
  </si>
  <si>
    <t>ул Победы</t>
  </si>
  <si>
    <t>нп Зашеек</t>
  </si>
  <si>
    <t>ул Веденеева</t>
  </si>
  <si>
    <t xml:space="preserve">    5корпус а</t>
  </si>
  <si>
    <t xml:space="preserve">    7корпус а</t>
  </si>
  <si>
    <t>ул Новая</t>
  </si>
  <si>
    <t xml:space="preserve">    4А</t>
  </si>
  <si>
    <t>ул Школьная</t>
  </si>
  <si>
    <t xml:space="preserve">    1корпус а</t>
  </si>
  <si>
    <t>ул Кировская</t>
  </si>
  <si>
    <t>ул 8 Марта</t>
  </si>
  <si>
    <t>ул Беломорская</t>
  </si>
  <si>
    <t>ул Горная</t>
  </si>
  <si>
    <t>ул Набережная</t>
  </si>
  <si>
    <t>пер Полярный</t>
  </si>
  <si>
    <t>ул Приморская</t>
  </si>
  <si>
    <t>ул Совхозная</t>
  </si>
  <si>
    <t>ул Строительная</t>
  </si>
  <si>
    <t>ул Умбская</t>
  </si>
  <si>
    <t>пер Островский</t>
  </si>
  <si>
    <t>ул Гарнизонная</t>
  </si>
  <si>
    <t>ул Лесная</t>
  </si>
  <si>
    <t xml:space="preserve">    4/5</t>
  </si>
  <si>
    <t>ул Строителей</t>
  </si>
  <si>
    <t xml:space="preserve">   34/2</t>
  </si>
  <si>
    <t xml:space="preserve">   36/1</t>
  </si>
  <si>
    <t>ул Челюскинцев</t>
  </si>
  <si>
    <t>пер Арктический</t>
  </si>
  <si>
    <t>ул Нахимова</t>
  </si>
  <si>
    <t>пр-т Героев Североморцев</t>
  </si>
  <si>
    <t>ул Октябрьская</t>
  </si>
  <si>
    <t>ул Александра Невского</t>
  </si>
  <si>
    <t>ул Карла Либкнехта</t>
  </si>
  <si>
    <t>ул Семена Дежнева</t>
  </si>
  <si>
    <t>ул Алексея Генералова</t>
  </si>
  <si>
    <t>ул Горького</t>
  </si>
  <si>
    <t xml:space="preserve">   17/14</t>
  </si>
  <si>
    <t>ул Декабристов</t>
  </si>
  <si>
    <t xml:space="preserve">    4/22</t>
  </si>
  <si>
    <t>ул Халтурина</t>
  </si>
  <si>
    <t>ул Жуковского</t>
  </si>
  <si>
    <t>ул Марата</t>
  </si>
  <si>
    <t>ул Радищева</t>
  </si>
  <si>
    <t>ул Туристов</t>
  </si>
  <si>
    <t>ул 6 Комсомольской Батареи</t>
  </si>
  <si>
    <t>ул Академика Павлова</t>
  </si>
  <si>
    <t>ул Пищевиков</t>
  </si>
  <si>
    <t>ул Полухина</t>
  </si>
  <si>
    <t>ул Кирпичная</t>
  </si>
  <si>
    <t xml:space="preserve">   42/20</t>
  </si>
  <si>
    <t>ул Шевченко</t>
  </si>
  <si>
    <t>ул Печенгская</t>
  </si>
  <si>
    <t>ул Фадеев Ручей</t>
  </si>
  <si>
    <t xml:space="preserve">    5корпус 3</t>
  </si>
  <si>
    <t>ул Чехова</t>
  </si>
  <si>
    <t>ул Юрия Гагарина</t>
  </si>
  <si>
    <t xml:space="preserve">    1А</t>
  </si>
  <si>
    <t xml:space="preserve">    9корпус 2</t>
  </si>
  <si>
    <t>ул Колхозная</t>
  </si>
  <si>
    <t>ул Куйбышева</t>
  </si>
  <si>
    <t xml:space="preserve">    8/2</t>
  </si>
  <si>
    <t>ул Подстаницкого</t>
  </si>
  <si>
    <t xml:space="preserve">   52/1</t>
  </si>
  <si>
    <t xml:space="preserve">   24/1</t>
  </si>
  <si>
    <t>ул Уверова</t>
  </si>
  <si>
    <t>ул Гвардейская</t>
  </si>
  <si>
    <t>ул Гончарова</t>
  </si>
  <si>
    <t>пер Дальний</t>
  </si>
  <si>
    <t>ул Загородная</t>
  </si>
  <si>
    <t>ул Зеленая</t>
  </si>
  <si>
    <t>ул Подгорная</t>
  </si>
  <si>
    <t>ул Пригородная</t>
  </si>
  <si>
    <t xml:space="preserve">   62/1</t>
  </si>
  <si>
    <t xml:space="preserve">   74/5</t>
  </si>
  <si>
    <t>ул Капитана Тарана</t>
  </si>
  <si>
    <t>линия 1-я</t>
  </si>
  <si>
    <t>ул Данилова</t>
  </si>
  <si>
    <t>ул Свердлова</t>
  </si>
  <si>
    <t xml:space="preserve">    6корпус 1</t>
  </si>
  <si>
    <t xml:space="preserve">    9/35</t>
  </si>
  <si>
    <t>г Оленегорск</t>
  </si>
  <si>
    <t>ул Парковая</t>
  </si>
  <si>
    <t xml:space="preserve">   15А</t>
  </si>
  <si>
    <t xml:space="preserve">    3А</t>
  </si>
  <si>
    <t>ул Энергетиков</t>
  </si>
  <si>
    <t>ул Михаила Ивченко</t>
  </si>
  <si>
    <t>Норматив ОДН, кВт*ч на кв.м.</t>
  </si>
  <si>
    <t>ЛС</t>
  </si>
  <si>
    <t>Тип потребителя</t>
  </si>
  <si>
    <t>ФЛ</t>
  </si>
  <si>
    <t>ЮЛ</t>
  </si>
  <si>
    <t>Количество проживающих для расчета норматива</t>
  </si>
  <si>
    <t>Код ОДПУ</t>
  </si>
  <si>
    <t>Тариф</t>
  </si>
  <si>
    <t>Одноставочный</t>
  </si>
  <si>
    <t>ОДПУ</t>
  </si>
  <si>
    <t>Двухзонный</t>
  </si>
  <si>
    <t>Ночь</t>
  </si>
  <si>
    <t>День</t>
  </si>
  <si>
    <t>009233035000203_</t>
  </si>
  <si>
    <t xml:space="preserve">   34/2 закрыт</t>
  </si>
  <si>
    <t xml:space="preserve">   26закрыт</t>
  </si>
  <si>
    <t>Тарифность ОДПУ</t>
  </si>
  <si>
    <t>Итоговый расход</t>
  </si>
  <si>
    <t>Расход по жилым и нежилым помещениям определяется по показаниям ИПУ (ОКПУ) и/или нормативу</t>
  </si>
  <si>
    <t>Тарифность ПУ</t>
  </si>
  <si>
    <t>ИПУ</t>
  </si>
  <si>
    <t>09600966-11</t>
  </si>
  <si>
    <t>А7028035</t>
  </si>
  <si>
    <t>5N851816</t>
  </si>
  <si>
    <t>*447638</t>
  </si>
  <si>
    <t>ОКПУ</t>
  </si>
  <si>
    <t>1706-072735</t>
  </si>
  <si>
    <t>ээ00070115</t>
  </si>
  <si>
    <t>PU98417251452</t>
  </si>
  <si>
    <t>ээ00070112</t>
  </si>
  <si>
    <t>ээ00070164</t>
  </si>
  <si>
    <t>*041548</t>
  </si>
  <si>
    <t>А8237099</t>
  </si>
  <si>
    <t>01243811-07</t>
  </si>
  <si>
    <t>PU251408</t>
  </si>
  <si>
    <t>ээ00070142</t>
  </si>
  <si>
    <t>ээ00070159</t>
  </si>
  <si>
    <t>ээ00070139</t>
  </si>
  <si>
    <t>Г2764546</t>
  </si>
  <si>
    <t>10А600718IJ</t>
  </si>
  <si>
    <t>ээ00070143</t>
  </si>
  <si>
    <t>виртуальный счетчик</t>
  </si>
  <si>
    <t>М-413 (0,007-5-5)</t>
  </si>
  <si>
    <t>М-417 (0,007-5-5)</t>
  </si>
  <si>
    <t>М-468 (0,007-5-5)</t>
  </si>
  <si>
    <t>М-233 (0,007-5-5)</t>
  </si>
  <si>
    <t>М-234 (0,007-5-5)</t>
  </si>
  <si>
    <t>М-231 (0,035-26-25)</t>
  </si>
  <si>
    <t>М-635 (0,007-5-5)</t>
  </si>
  <si>
    <t>М-636 (0,007-5-5)</t>
  </si>
  <si>
    <t>М-634 (0,036-27-26)</t>
  </si>
  <si>
    <t>М-645 (0,007-5-5)</t>
  </si>
  <si>
    <t>PU19784997352</t>
  </si>
  <si>
    <t>6024332№192199</t>
  </si>
  <si>
    <t>*123456</t>
  </si>
  <si>
    <t>*00017552</t>
  </si>
  <si>
    <t>*054004</t>
  </si>
  <si>
    <t>*0000002</t>
  </si>
  <si>
    <t>*125134</t>
  </si>
  <si>
    <t>**148256</t>
  </si>
  <si>
    <t>09397667-11</t>
  </si>
  <si>
    <t>07116835-10</t>
  </si>
  <si>
    <t>08918852-11</t>
  </si>
  <si>
    <t>**054004</t>
  </si>
  <si>
    <t>*143454</t>
  </si>
  <si>
    <t>*2015</t>
  </si>
  <si>
    <t>*050552</t>
  </si>
  <si>
    <t>**123456</t>
  </si>
  <si>
    <t>27868717-16</t>
  </si>
  <si>
    <t>07301396-10</t>
  </si>
  <si>
    <t>4д098229</t>
  </si>
  <si>
    <t>*000447</t>
  </si>
  <si>
    <t>М-330 (0,035-26-25)</t>
  </si>
  <si>
    <t>М-230 (0,035-26-25)</t>
  </si>
  <si>
    <t>**1171294</t>
  </si>
  <si>
    <t>М-466 (0,027-20-19)</t>
  </si>
  <si>
    <t>ВС043947507</t>
  </si>
  <si>
    <t>ВС008521021003656</t>
  </si>
  <si>
    <t>5д005184</t>
  </si>
  <si>
    <t>2014-007912</t>
  </si>
  <si>
    <t>6о016641</t>
  </si>
  <si>
    <t>М1126</t>
  </si>
  <si>
    <t>М1148</t>
  </si>
  <si>
    <t>07440945-11</t>
  </si>
  <si>
    <t>6056053N015187</t>
  </si>
  <si>
    <t>5N100261</t>
  </si>
  <si>
    <t>5D017173</t>
  </si>
  <si>
    <t>5D004950</t>
  </si>
  <si>
    <t>БN011644</t>
  </si>
  <si>
    <t>А2292153</t>
  </si>
  <si>
    <t xml:space="preserve"> 6N101329</t>
  </si>
  <si>
    <t>10A601010FE</t>
  </si>
  <si>
    <t>А9038273</t>
  </si>
  <si>
    <t>1О600853FI</t>
  </si>
  <si>
    <t>00490804-06</t>
  </si>
  <si>
    <t>10А6012071С</t>
  </si>
  <si>
    <t>5Д005075</t>
  </si>
  <si>
    <t>5Д007325</t>
  </si>
  <si>
    <t>745...</t>
  </si>
  <si>
    <t>10А6007921</t>
  </si>
  <si>
    <t>10097037-11</t>
  </si>
  <si>
    <t>1509-010298</t>
  </si>
  <si>
    <t>10А6021091Н</t>
  </si>
  <si>
    <t>А1222388</t>
  </si>
  <si>
    <t>ВС13614410</t>
  </si>
  <si>
    <t>М1258</t>
  </si>
  <si>
    <t>*179311</t>
  </si>
  <si>
    <t>1509-010301</t>
  </si>
  <si>
    <t>12943083-12</t>
  </si>
  <si>
    <t>А0935281</t>
  </si>
  <si>
    <t>6056054N025271</t>
  </si>
  <si>
    <t>ВС009537 и ВС06000409</t>
  </si>
  <si>
    <t>00605163-06</t>
  </si>
  <si>
    <t>М1533</t>
  </si>
  <si>
    <t>М-177 (0,035-26-25)</t>
  </si>
  <si>
    <t>М-289 (0,035-26-25)</t>
  </si>
  <si>
    <t>М-480 (0,014-10-10)</t>
  </si>
  <si>
    <t>М-597 (0,007-5-5)</t>
  </si>
  <si>
    <t>М-750 (0,005-4-4)</t>
  </si>
  <si>
    <t>М-732 (0,005-4-4)</t>
  </si>
  <si>
    <t>ВС376989</t>
  </si>
  <si>
    <t>М1127</t>
  </si>
  <si>
    <t>М1134</t>
  </si>
  <si>
    <t>М1252</t>
  </si>
  <si>
    <t>М1255</t>
  </si>
  <si>
    <t>6050436N000899</t>
  </si>
  <si>
    <t>М-232 (0,035-26-25)</t>
  </si>
  <si>
    <t>М-235 (0,007-5-5)</t>
  </si>
  <si>
    <t>Мощность 0,007</t>
  </si>
  <si>
    <t>Мощность 0,035</t>
  </si>
  <si>
    <t>5D002989</t>
  </si>
  <si>
    <t>1ОА602054НН</t>
  </si>
  <si>
    <t>М1406</t>
  </si>
  <si>
    <t>*017507</t>
  </si>
  <si>
    <t>М-643 (0,007-5-5)</t>
  </si>
  <si>
    <t>PU592588289084</t>
  </si>
  <si>
    <t>PU592595289088</t>
  </si>
  <si>
    <t>PU592603289093</t>
  </si>
  <si>
    <t>PU592613289100</t>
  </si>
  <si>
    <t>PU592646289597</t>
  </si>
  <si>
    <t>PU649398320857</t>
  </si>
  <si>
    <t>PU649410320858</t>
  </si>
  <si>
    <t>н/д</t>
  </si>
  <si>
    <t>М596</t>
  </si>
  <si>
    <t>PU385588</t>
  </si>
  <si>
    <t>6056053N054353</t>
  </si>
  <si>
    <t>00350939-05</t>
  </si>
  <si>
    <t>**136147</t>
  </si>
  <si>
    <t>1. Если для действующего ИПУ (ОКПУ) есть показания в расчетном периоде, расчет производится на основании фактического расхода по ИПУ (ОКПУ).</t>
  </si>
  <si>
    <t>Нет показаний</t>
  </si>
  <si>
    <t>В этом случае для определения итогового объема весь расход суммируется.</t>
  </si>
  <si>
    <t>Таким образом, тарифы для ЮЛ различаются и зависят от ценовой категории, уровня напряжения и группы мощности.</t>
  </si>
  <si>
    <t>Средневзвешенная цена для ЮЛ для решения задания (руб/кВт*ч):</t>
  </si>
  <si>
    <t>4. Сумма начислений по ЛС определяется как произведение объема в кВт*ч на тариф в рублях.</t>
  </si>
  <si>
    <t>Тарифы</t>
  </si>
  <si>
    <t>ОДН сверхнорм для дома = Расход по ОДПУ - ОДН нормативный для дома - Расход по помещениям, участвующих в распределении ОДН</t>
  </si>
  <si>
    <t>ОДН нормативный для дома = S общедомового имущества * Норматив на кв.м. для дома</t>
  </si>
  <si>
    <r>
      <t xml:space="preserve">При определении объема ОДН для дома, расход по ОКПУ так же вычитается из общего расхода по ОДПУ </t>
    </r>
    <r>
      <rPr>
        <b/>
        <u/>
        <sz val="11"/>
        <color rgb="FFFF0000"/>
        <rFont val="Calibri"/>
        <family val="2"/>
        <charset val="204"/>
        <scheme val="minor"/>
      </rPr>
      <t>(однократно для всех ЛС сразу)</t>
    </r>
    <r>
      <rPr>
        <sz val="11"/>
        <rFont val="Calibri"/>
        <family val="2"/>
        <charset val="204"/>
        <scheme val="minor"/>
      </rPr>
      <t>.</t>
    </r>
  </si>
  <si>
    <t>3. Нет действующего ИПУ (ОКПУ) - расчет производится по нормативу.</t>
  </si>
  <si>
    <r>
      <t xml:space="preserve">Норматив согласно законодательству определен </t>
    </r>
    <r>
      <rPr>
        <b/>
        <u/>
        <sz val="11"/>
        <color theme="1"/>
        <rFont val="Calibri"/>
        <family val="2"/>
        <charset val="204"/>
        <scheme val="minor"/>
      </rPr>
      <t>на одного проживающего</t>
    </r>
    <r>
      <rPr>
        <sz val="11"/>
        <color theme="1"/>
        <rFont val="Calibri"/>
        <family val="2"/>
        <charset val="204"/>
        <scheme val="minor"/>
      </rPr>
      <t>.</t>
    </r>
  </si>
  <si>
    <t>Тарифы для населения (и приравненных к населению категорий потребителей) устанавливаются государством, и зависят от:</t>
  </si>
  <si>
    <t>- типа плит в доме (электрические или газовые);</t>
  </si>
  <si>
    <t xml:space="preserve">Цена за ЭЭ для ЮЛ формируется как сумма конкурентной цены электроэнергии на оптовом рынке и регулируемых государством тарифов на услуги по передаче электроэнергии, </t>
  </si>
  <si>
    <t>сбытовой надбавки гарантирующего поставщика, а также тарифов инфраструктурных организаций. </t>
  </si>
  <si>
    <t>Объем ОКПУ для ЛС = Объем по ОКПУ * Количество проживающих для ЛС / Общее количество проживающих по всем ЛС под ОКПУ</t>
  </si>
  <si>
    <t>Дифференциация тарифа</t>
  </si>
  <si>
    <t>В случае расчета по нормативу применяется одноставочный тариф для соответствующего типа плит!</t>
  </si>
  <si>
    <t>Тариф для начислений по нормативу</t>
  </si>
  <si>
    <t>2. Если есть действующий ИПУ (ОКПУ), но не переданы показания в расчетном периоде, для ФЛ расчет производится по нормативу, а для ЮЛ расчет не производится.</t>
  </si>
  <si>
    <t>Площадь общедомового имущества</t>
  </si>
  <si>
    <t>Общая площадь жилых и нежилых помещений</t>
  </si>
  <si>
    <t>Площадь помещения</t>
  </si>
  <si>
    <t>Норматив на одного человека</t>
  </si>
  <si>
    <t>Заводской номер</t>
  </si>
  <si>
    <t>Тип ПУ</t>
  </si>
  <si>
    <r>
      <t xml:space="preserve">Если </t>
    </r>
    <r>
      <rPr>
        <i/>
        <u/>
        <sz val="11"/>
        <color theme="1"/>
        <rFont val="Calibri"/>
        <family val="2"/>
        <charset val="204"/>
        <scheme val="minor"/>
      </rPr>
      <t>ОДН фактический &gt; ОДН нормативный</t>
    </r>
    <r>
      <rPr>
        <sz val="11"/>
        <color theme="1"/>
        <rFont val="Calibri"/>
        <family val="2"/>
        <charset val="204"/>
        <scheme val="minor"/>
      </rPr>
      <t xml:space="preserve"> для дома и нет соглашения с жильцами дома о распределении полного объема ОДН, то</t>
    </r>
  </si>
  <si>
    <r>
      <rPr>
        <b/>
        <sz val="11"/>
        <color theme="1"/>
        <rFont val="Calibri"/>
        <family val="2"/>
        <charset val="204"/>
        <scheme val="minor"/>
      </rPr>
      <t>объем распределяется в пределах норматива</t>
    </r>
    <r>
      <rPr>
        <sz val="11"/>
        <color theme="1"/>
        <rFont val="Calibri"/>
        <family val="2"/>
        <charset val="204"/>
        <scheme val="minor"/>
      </rPr>
      <t xml:space="preserve"> и вычисляется </t>
    </r>
    <r>
      <rPr>
        <b/>
        <sz val="11"/>
        <color theme="1"/>
        <rFont val="Calibri"/>
        <family val="2"/>
        <charset val="204"/>
        <scheme val="minor"/>
      </rPr>
      <t xml:space="preserve">объем сверхнормативного ОДН </t>
    </r>
    <r>
      <rPr>
        <sz val="11"/>
        <color theme="1"/>
        <rFont val="Calibri"/>
        <family val="2"/>
        <charset val="204"/>
        <scheme val="minor"/>
      </rPr>
      <t>для выставления УК.</t>
    </r>
  </si>
  <si>
    <r>
      <rPr>
        <b/>
        <sz val="11"/>
        <color theme="1"/>
        <rFont val="Calibri"/>
        <family val="2"/>
        <charset val="204"/>
        <scheme val="minor"/>
      </rPr>
      <t xml:space="preserve">Внимание! </t>
    </r>
    <r>
      <rPr>
        <sz val="11"/>
        <color theme="1"/>
        <rFont val="Calibri"/>
        <family val="2"/>
        <charset val="204"/>
        <scheme val="minor"/>
      </rPr>
      <t>Некоторые ЛС могут быть объединены под общеквартирный прибор учета - ОКПУ. Фактический объем по ОКПУ распределяется между ЛС по количеству проживающих:</t>
    </r>
  </si>
  <si>
    <r>
      <rPr>
        <b/>
        <sz val="11"/>
        <color theme="1"/>
        <rFont val="Calibri"/>
        <family val="2"/>
        <charset val="204"/>
        <scheme val="minor"/>
      </rPr>
      <t>Внимание!</t>
    </r>
    <r>
      <rPr>
        <sz val="11"/>
        <color theme="1"/>
        <rFont val="Calibri"/>
        <family val="2"/>
        <charset val="204"/>
        <scheme val="minor"/>
      </rPr>
      <t xml:space="preserve"> Для ЛС может использовать несколько приборов учета, также приборы могут быть дифференцированными по зонам суток. </t>
    </r>
  </si>
  <si>
    <t>Расчет по лицевым счетам</t>
  </si>
  <si>
    <t>Распределение ОДН, вычисление сверхнормативного ОДН</t>
  </si>
  <si>
    <r>
      <rPr>
        <b/>
        <sz val="11"/>
        <color theme="1"/>
        <rFont val="Calibri"/>
        <family val="2"/>
        <charset val="204"/>
        <scheme val="minor"/>
      </rPr>
      <t>Внимание!</t>
    </r>
    <r>
      <rPr>
        <sz val="11"/>
        <color theme="1"/>
        <rFont val="Calibri"/>
        <family val="2"/>
        <charset val="204"/>
        <scheme val="minor"/>
      </rPr>
      <t xml:space="preserve"> Для одного дома может использоваться несколько приборов учета, также приборы могут быть дифференцированными по зонам суток. </t>
    </r>
  </si>
  <si>
    <t>ОДН норматив для помещения = ОДН нормативный для дома * S помещения/S помещений, участвующих в распределении ОДН</t>
  </si>
  <si>
    <t>- дифференциации по зонам суток.</t>
  </si>
  <si>
    <t>ОДН</t>
  </si>
  <si>
    <t>ОДН норматив</t>
  </si>
  <si>
    <t>Общедомовой расход</t>
  </si>
  <si>
    <t>Кол-во ОДПУ</t>
  </si>
  <si>
    <t>Тип ОДПУ</t>
  </si>
  <si>
    <t>Кол-во л/с</t>
  </si>
  <si>
    <t>Л/с ФЛ</t>
  </si>
  <si>
    <t>Л/с ЮЛ</t>
  </si>
  <si>
    <t>Площадь жил. Пом.</t>
  </si>
  <si>
    <t>Проживающих</t>
  </si>
  <si>
    <t>Площадь нежилых пом.</t>
  </si>
  <si>
    <t>Площадь с л/с</t>
  </si>
  <si>
    <t>Площадь по документам</t>
  </si>
  <si>
    <t>Нераспред. Площадь</t>
  </si>
  <si>
    <t>С исходными данными</t>
  </si>
  <si>
    <t>Без дубликатов л/с</t>
  </si>
  <si>
    <t>Л/с</t>
  </si>
  <si>
    <t>ПУ</t>
  </si>
  <si>
    <t>Сумма показаний</t>
  </si>
  <si>
    <t>Наличие показаний</t>
  </si>
  <si>
    <t>Итоговый расход корр</t>
  </si>
  <si>
    <t>ОКПУ коэфф</t>
  </si>
  <si>
    <t>Кол-во счетчиков</t>
  </si>
  <si>
    <t>Счетчики без показаний</t>
  </si>
  <si>
    <t>Л/с со счетчиками</t>
  </si>
  <si>
    <t>Л/с без счетчиков</t>
  </si>
  <si>
    <t>Сумма по нормативам</t>
  </si>
  <si>
    <t>Норматив на 1 прож</t>
  </si>
  <si>
    <t>Тип л/с</t>
  </si>
  <si>
    <t>Сумма по нормативу</t>
  </si>
  <si>
    <t>Сумма по норм. Без показаний</t>
  </si>
  <si>
    <t>Сумма по нормативам без пок.</t>
  </si>
  <si>
    <t>Итого по потребителям</t>
  </si>
  <si>
    <t>Дельта ОДН</t>
  </si>
  <si>
    <t>Превышение над нормативом</t>
  </si>
  <si>
    <t>Доля л/с со счетчиками</t>
  </si>
  <si>
    <t>Доля счетчиков без показаний</t>
  </si>
  <si>
    <t>Населенный пункт</t>
  </si>
  <si>
    <t>Доля общедомовой площади</t>
  </si>
  <si>
    <t>Общедомовая площадь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</si>
</sst>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b/>
      <u/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0" fillId="0" borderId="0" xfId="0" applyBorder="1"/>
    <xf numFmtId="0" fontId="0" fillId="0" borderId="0" xfId="0" applyFill="1" applyBorder="1"/>
    <xf numFmtId="0" fontId="2" fillId="0" borderId="0" xfId="0" applyFont="1" applyFill="1" applyBorder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4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1" fontId="0" fillId="0" borderId="0" xfId="0" applyNumberFormat="1"/>
    <xf numFmtId="3" fontId="0" fillId="0" borderId="0" xfId="0" applyNumberFormat="1"/>
    <xf numFmtId="0" fontId="5" fillId="0" borderId="0" xfId="0" applyFont="1"/>
    <xf numFmtId="0" fontId="0" fillId="0" borderId="1" xfId="0" applyBorder="1"/>
    <xf numFmtId="0" fontId="0" fillId="0" borderId="2" xfId="0" applyBorder="1"/>
    <xf numFmtId="0" fontId="4" fillId="0" borderId="0" xfId="0" applyFont="1"/>
    <xf numFmtId="0" fontId="0" fillId="0" borderId="0" xfId="0" quotePrefix="1"/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4" fillId="0" borderId="0" xfId="0" quotePrefix="1" applyFont="1"/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 vertical="center" wrapText="1"/>
    </xf>
    <xf numFmtId="4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 applyAlignment="1">
      <alignment wrapText="1"/>
    </xf>
    <xf numFmtId="9" fontId="0" fillId="0" borderId="0" xfId="1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500" b="1"/>
              <a:t>Зависимость</a:t>
            </a:r>
            <a:r>
              <a:rPr lang="ru-RU" sz="1500" b="1" baseline="0"/>
              <a:t> превышения над нормой от % л\с со счетчиками</a:t>
            </a:r>
            <a:endParaRPr lang="ru-RU" sz="1500" b="1"/>
          </a:p>
        </c:rich>
      </c:tx>
      <c:layout>
        <c:manualLayout>
          <c:xMode val="edge"/>
          <c:yMode val="edge"/>
          <c:x val="0.18883456724050462"/>
          <c:y val="8.372759194995462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'Дома и нормативы'!$Z$2:$Z$280</c:f>
              <c:numCache>
                <c:formatCode>0%</c:formatCode>
                <c:ptCount val="279"/>
                <c:pt idx="0">
                  <c:v>0.19871794871794871</c:v>
                </c:pt>
                <c:pt idx="1">
                  <c:v>0.51485148514851486</c:v>
                </c:pt>
                <c:pt idx="2">
                  <c:v>0.90039840637450197</c:v>
                </c:pt>
                <c:pt idx="3">
                  <c:v>0.95</c:v>
                </c:pt>
                <c:pt idx="4">
                  <c:v>0</c:v>
                </c:pt>
                <c:pt idx="5">
                  <c:v>0.70491803278688525</c:v>
                </c:pt>
                <c:pt idx="6">
                  <c:v>0.43137254901960786</c:v>
                </c:pt>
                <c:pt idx="7">
                  <c:v>0</c:v>
                </c:pt>
                <c:pt idx="8">
                  <c:v>0.7142857142857143</c:v>
                </c:pt>
                <c:pt idx="9">
                  <c:v>0.9285714285714286</c:v>
                </c:pt>
                <c:pt idx="10">
                  <c:v>1</c:v>
                </c:pt>
                <c:pt idx="11">
                  <c:v>0.34615384615384615</c:v>
                </c:pt>
                <c:pt idx="12">
                  <c:v>1</c:v>
                </c:pt>
                <c:pt idx="13">
                  <c:v>0.63636363636363635</c:v>
                </c:pt>
                <c:pt idx="14">
                  <c:v>1</c:v>
                </c:pt>
                <c:pt idx="15">
                  <c:v>1</c:v>
                </c:pt>
                <c:pt idx="16">
                  <c:v>0.8125</c:v>
                </c:pt>
                <c:pt idx="17">
                  <c:v>1</c:v>
                </c:pt>
                <c:pt idx="18">
                  <c:v>1</c:v>
                </c:pt>
                <c:pt idx="19">
                  <c:v>0.91666666666666663</c:v>
                </c:pt>
                <c:pt idx="20">
                  <c:v>0.9375</c:v>
                </c:pt>
                <c:pt idx="21">
                  <c:v>0.875</c:v>
                </c:pt>
                <c:pt idx="22">
                  <c:v>1</c:v>
                </c:pt>
                <c:pt idx="23">
                  <c:v>0.8571428571428571</c:v>
                </c:pt>
                <c:pt idx="24">
                  <c:v>1</c:v>
                </c:pt>
                <c:pt idx="25">
                  <c:v>0.82051282051282048</c:v>
                </c:pt>
                <c:pt idx="26">
                  <c:v>1</c:v>
                </c:pt>
                <c:pt idx="27">
                  <c:v>0.90909090909090906</c:v>
                </c:pt>
                <c:pt idx="28">
                  <c:v>1</c:v>
                </c:pt>
                <c:pt idx="29">
                  <c:v>0.90909090909090906</c:v>
                </c:pt>
                <c:pt idx="30">
                  <c:v>0.9285714285714286</c:v>
                </c:pt>
                <c:pt idx="31">
                  <c:v>0.81818181818181823</c:v>
                </c:pt>
                <c:pt idx="32">
                  <c:v>1</c:v>
                </c:pt>
                <c:pt idx="33">
                  <c:v>0.875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0.38461538461538464</c:v>
                </c:pt>
                <c:pt idx="39">
                  <c:v>1</c:v>
                </c:pt>
                <c:pt idx="40">
                  <c:v>1</c:v>
                </c:pt>
                <c:pt idx="41">
                  <c:v>0.91666666666666663</c:v>
                </c:pt>
                <c:pt idx="42">
                  <c:v>1</c:v>
                </c:pt>
                <c:pt idx="43">
                  <c:v>1</c:v>
                </c:pt>
                <c:pt idx="44">
                  <c:v>0.91666666666666663</c:v>
                </c:pt>
                <c:pt idx="45">
                  <c:v>1</c:v>
                </c:pt>
                <c:pt idx="46">
                  <c:v>1</c:v>
                </c:pt>
                <c:pt idx="47">
                  <c:v>0.83333333333333337</c:v>
                </c:pt>
                <c:pt idx="48">
                  <c:v>0.1111111111111111</c:v>
                </c:pt>
                <c:pt idx="49">
                  <c:v>0.75</c:v>
                </c:pt>
                <c:pt idx="50">
                  <c:v>1</c:v>
                </c:pt>
                <c:pt idx="51">
                  <c:v>0.8125</c:v>
                </c:pt>
                <c:pt idx="52">
                  <c:v>1</c:v>
                </c:pt>
                <c:pt idx="53">
                  <c:v>1</c:v>
                </c:pt>
                <c:pt idx="54">
                  <c:v>0.88888888888888884</c:v>
                </c:pt>
                <c:pt idx="55">
                  <c:v>0.25</c:v>
                </c:pt>
                <c:pt idx="56">
                  <c:v>0.5625</c:v>
                </c:pt>
                <c:pt idx="57">
                  <c:v>0.91666666666666663</c:v>
                </c:pt>
                <c:pt idx="58">
                  <c:v>0.625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0.26168224299065418</c:v>
                </c:pt>
                <c:pt idx="68">
                  <c:v>1</c:v>
                </c:pt>
                <c:pt idx="69">
                  <c:v>0.875</c:v>
                </c:pt>
                <c:pt idx="70">
                  <c:v>1</c:v>
                </c:pt>
                <c:pt idx="71">
                  <c:v>0.4</c:v>
                </c:pt>
                <c:pt idx="72">
                  <c:v>1</c:v>
                </c:pt>
                <c:pt idx="73">
                  <c:v>1</c:v>
                </c:pt>
                <c:pt idx="74">
                  <c:v>0.75</c:v>
                </c:pt>
                <c:pt idx="75">
                  <c:v>0.55555555555555558</c:v>
                </c:pt>
                <c:pt idx="76">
                  <c:v>1</c:v>
                </c:pt>
                <c:pt idx="77">
                  <c:v>1</c:v>
                </c:pt>
                <c:pt idx="78">
                  <c:v>0.91666666666666663</c:v>
                </c:pt>
                <c:pt idx="79">
                  <c:v>0.84210526315789469</c:v>
                </c:pt>
                <c:pt idx="80">
                  <c:v>1</c:v>
                </c:pt>
                <c:pt idx="81">
                  <c:v>0.75</c:v>
                </c:pt>
                <c:pt idx="82">
                  <c:v>0.5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0.875</c:v>
                </c:pt>
                <c:pt idx="87">
                  <c:v>1</c:v>
                </c:pt>
                <c:pt idx="88">
                  <c:v>0.97297297297297303</c:v>
                </c:pt>
                <c:pt idx="89">
                  <c:v>0.45454545454545453</c:v>
                </c:pt>
                <c:pt idx="90">
                  <c:v>0.91666666666666663</c:v>
                </c:pt>
                <c:pt idx="91">
                  <c:v>1</c:v>
                </c:pt>
                <c:pt idx="92">
                  <c:v>0.44827586206896552</c:v>
                </c:pt>
                <c:pt idx="93">
                  <c:v>1</c:v>
                </c:pt>
                <c:pt idx="94">
                  <c:v>0.25</c:v>
                </c:pt>
                <c:pt idx="95">
                  <c:v>1</c:v>
                </c:pt>
                <c:pt idx="96">
                  <c:v>0.8</c:v>
                </c:pt>
                <c:pt idx="97">
                  <c:v>0.83333333333333337</c:v>
                </c:pt>
                <c:pt idx="98">
                  <c:v>1</c:v>
                </c:pt>
                <c:pt idx="99">
                  <c:v>0.61904761904761907</c:v>
                </c:pt>
                <c:pt idx="100">
                  <c:v>0.75</c:v>
                </c:pt>
                <c:pt idx="101">
                  <c:v>1</c:v>
                </c:pt>
                <c:pt idx="102">
                  <c:v>0.66666666666666663</c:v>
                </c:pt>
                <c:pt idx="103">
                  <c:v>1</c:v>
                </c:pt>
                <c:pt idx="104">
                  <c:v>0.95652173913043481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0.94117647058823528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0.75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0.36363636363636365</c:v>
                </c:pt>
                <c:pt idx="123">
                  <c:v>1</c:v>
                </c:pt>
                <c:pt idx="124">
                  <c:v>1</c:v>
                </c:pt>
                <c:pt idx="125">
                  <c:v>0.95238095238095233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0.90909090909090906</c:v>
                </c:pt>
                <c:pt idx="130">
                  <c:v>1</c:v>
                </c:pt>
                <c:pt idx="131">
                  <c:v>0.66666666666666663</c:v>
                </c:pt>
                <c:pt idx="132">
                  <c:v>0.72727272727272729</c:v>
                </c:pt>
                <c:pt idx="133">
                  <c:v>0.84210526315789469</c:v>
                </c:pt>
                <c:pt idx="134">
                  <c:v>0.75</c:v>
                </c:pt>
                <c:pt idx="135">
                  <c:v>1</c:v>
                </c:pt>
                <c:pt idx="136">
                  <c:v>0.55555555555555558</c:v>
                </c:pt>
                <c:pt idx="137">
                  <c:v>0.8125</c:v>
                </c:pt>
                <c:pt idx="138">
                  <c:v>1</c:v>
                </c:pt>
                <c:pt idx="139">
                  <c:v>0.41666666666666669</c:v>
                </c:pt>
                <c:pt idx="140">
                  <c:v>0.78947368421052633</c:v>
                </c:pt>
                <c:pt idx="141">
                  <c:v>0.77777777777777779</c:v>
                </c:pt>
                <c:pt idx="142">
                  <c:v>1</c:v>
                </c:pt>
                <c:pt idx="143">
                  <c:v>0.9285714285714286</c:v>
                </c:pt>
                <c:pt idx="144">
                  <c:v>1</c:v>
                </c:pt>
                <c:pt idx="145">
                  <c:v>1</c:v>
                </c:pt>
                <c:pt idx="146">
                  <c:v>0.72727272727272729</c:v>
                </c:pt>
                <c:pt idx="147">
                  <c:v>0.75</c:v>
                </c:pt>
                <c:pt idx="148">
                  <c:v>1</c:v>
                </c:pt>
                <c:pt idx="149">
                  <c:v>0.77777777777777779</c:v>
                </c:pt>
                <c:pt idx="150">
                  <c:v>0.77777777777777779</c:v>
                </c:pt>
                <c:pt idx="151">
                  <c:v>1</c:v>
                </c:pt>
                <c:pt idx="152">
                  <c:v>1</c:v>
                </c:pt>
                <c:pt idx="153">
                  <c:v>0.9</c:v>
                </c:pt>
                <c:pt idx="154">
                  <c:v>1</c:v>
                </c:pt>
                <c:pt idx="155">
                  <c:v>0.6</c:v>
                </c:pt>
                <c:pt idx="156">
                  <c:v>1</c:v>
                </c:pt>
                <c:pt idx="157">
                  <c:v>0.72727272727272729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0.93333333333333335</c:v>
                </c:pt>
                <c:pt idx="164">
                  <c:v>0.7</c:v>
                </c:pt>
                <c:pt idx="165">
                  <c:v>0.875</c:v>
                </c:pt>
                <c:pt idx="166">
                  <c:v>0.94736842105263153</c:v>
                </c:pt>
                <c:pt idx="167">
                  <c:v>0.85185185185185186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0.9375</c:v>
                </c:pt>
                <c:pt idx="175">
                  <c:v>0.5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0.88235294117647056</c:v>
                </c:pt>
                <c:pt idx="180">
                  <c:v>0.45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0.91666666666666663</c:v>
                </c:pt>
                <c:pt idx="187">
                  <c:v>1</c:v>
                </c:pt>
                <c:pt idx="188">
                  <c:v>0.8125</c:v>
                </c:pt>
                <c:pt idx="189">
                  <c:v>0.75</c:v>
                </c:pt>
                <c:pt idx="190">
                  <c:v>1</c:v>
                </c:pt>
                <c:pt idx="191">
                  <c:v>0.875</c:v>
                </c:pt>
                <c:pt idx="192">
                  <c:v>0.92307692307692313</c:v>
                </c:pt>
                <c:pt idx="193">
                  <c:v>0.75</c:v>
                </c:pt>
                <c:pt idx="194">
                  <c:v>0.78947368421052633</c:v>
                </c:pt>
                <c:pt idx="195">
                  <c:v>1</c:v>
                </c:pt>
                <c:pt idx="196">
                  <c:v>3.8834951456310676E-2</c:v>
                </c:pt>
                <c:pt idx="197">
                  <c:v>1</c:v>
                </c:pt>
                <c:pt idx="198">
                  <c:v>1</c:v>
                </c:pt>
                <c:pt idx="199">
                  <c:v>0.66666666666666663</c:v>
                </c:pt>
                <c:pt idx="200">
                  <c:v>0.63157894736842102</c:v>
                </c:pt>
                <c:pt idx="201">
                  <c:v>1</c:v>
                </c:pt>
                <c:pt idx="202">
                  <c:v>0.9285714285714286</c:v>
                </c:pt>
                <c:pt idx="203">
                  <c:v>1</c:v>
                </c:pt>
                <c:pt idx="204">
                  <c:v>1</c:v>
                </c:pt>
                <c:pt idx="205">
                  <c:v>0.94117647058823528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0.875</c:v>
                </c:pt>
                <c:pt idx="211">
                  <c:v>0.94117647058823528</c:v>
                </c:pt>
                <c:pt idx="212">
                  <c:v>1</c:v>
                </c:pt>
                <c:pt idx="213">
                  <c:v>0.33333333333333331</c:v>
                </c:pt>
                <c:pt idx="214">
                  <c:v>0.95454545454545459</c:v>
                </c:pt>
                <c:pt idx="215">
                  <c:v>1</c:v>
                </c:pt>
                <c:pt idx="216">
                  <c:v>0.83333333333333337</c:v>
                </c:pt>
                <c:pt idx="217">
                  <c:v>0.96296296296296291</c:v>
                </c:pt>
                <c:pt idx="218">
                  <c:v>0.11538461538461539</c:v>
                </c:pt>
                <c:pt idx="219">
                  <c:v>0.91666666666666663</c:v>
                </c:pt>
                <c:pt idx="220">
                  <c:v>0.75</c:v>
                </c:pt>
                <c:pt idx="221">
                  <c:v>0.5</c:v>
                </c:pt>
                <c:pt idx="222">
                  <c:v>1</c:v>
                </c:pt>
                <c:pt idx="223">
                  <c:v>1</c:v>
                </c:pt>
                <c:pt idx="224">
                  <c:v>0.36363636363636365</c:v>
                </c:pt>
                <c:pt idx="225">
                  <c:v>0.88888888888888884</c:v>
                </c:pt>
                <c:pt idx="226">
                  <c:v>0.53846153846153844</c:v>
                </c:pt>
                <c:pt idx="227">
                  <c:v>0.72727272727272729</c:v>
                </c:pt>
                <c:pt idx="228">
                  <c:v>0.7</c:v>
                </c:pt>
                <c:pt idx="229">
                  <c:v>0.94444444444444442</c:v>
                </c:pt>
                <c:pt idx="230">
                  <c:v>0.90909090909090906</c:v>
                </c:pt>
                <c:pt idx="231">
                  <c:v>1</c:v>
                </c:pt>
                <c:pt idx="232">
                  <c:v>0.625</c:v>
                </c:pt>
                <c:pt idx="233">
                  <c:v>0.66666666666666663</c:v>
                </c:pt>
                <c:pt idx="234">
                  <c:v>0.83333333333333337</c:v>
                </c:pt>
                <c:pt idx="235">
                  <c:v>0.6</c:v>
                </c:pt>
                <c:pt idx="236">
                  <c:v>0.9375</c:v>
                </c:pt>
                <c:pt idx="237">
                  <c:v>0.81818181818181823</c:v>
                </c:pt>
                <c:pt idx="238">
                  <c:v>1</c:v>
                </c:pt>
                <c:pt idx="239">
                  <c:v>0.75</c:v>
                </c:pt>
                <c:pt idx="240">
                  <c:v>1</c:v>
                </c:pt>
                <c:pt idx="241">
                  <c:v>0.88235294117647056</c:v>
                </c:pt>
                <c:pt idx="242">
                  <c:v>0.53846153846153844</c:v>
                </c:pt>
                <c:pt idx="243">
                  <c:v>0.5714285714285714</c:v>
                </c:pt>
                <c:pt idx="244">
                  <c:v>1</c:v>
                </c:pt>
                <c:pt idx="245">
                  <c:v>0.625</c:v>
                </c:pt>
                <c:pt idx="246">
                  <c:v>0.7142857142857143</c:v>
                </c:pt>
                <c:pt idx="247">
                  <c:v>0.875</c:v>
                </c:pt>
                <c:pt idx="248">
                  <c:v>0.8125</c:v>
                </c:pt>
                <c:pt idx="249">
                  <c:v>0.75</c:v>
                </c:pt>
                <c:pt idx="250">
                  <c:v>0.75</c:v>
                </c:pt>
                <c:pt idx="251">
                  <c:v>0.5</c:v>
                </c:pt>
                <c:pt idx="252">
                  <c:v>0.5</c:v>
                </c:pt>
                <c:pt idx="253">
                  <c:v>6.25E-2</c:v>
                </c:pt>
                <c:pt idx="254">
                  <c:v>0.86363636363636365</c:v>
                </c:pt>
                <c:pt idx="255">
                  <c:v>1</c:v>
                </c:pt>
                <c:pt idx="256">
                  <c:v>0.83333333333333337</c:v>
                </c:pt>
                <c:pt idx="257">
                  <c:v>0.76923076923076927</c:v>
                </c:pt>
                <c:pt idx="258">
                  <c:v>0.78947368421052633</c:v>
                </c:pt>
                <c:pt idx="259">
                  <c:v>0.6875</c:v>
                </c:pt>
                <c:pt idx="260">
                  <c:v>0.63157894736842102</c:v>
                </c:pt>
                <c:pt idx="261">
                  <c:v>0.8125</c:v>
                </c:pt>
                <c:pt idx="262">
                  <c:v>0.83333333333333337</c:v>
                </c:pt>
                <c:pt idx="263">
                  <c:v>0.58823529411764708</c:v>
                </c:pt>
                <c:pt idx="264">
                  <c:v>1</c:v>
                </c:pt>
                <c:pt idx="265">
                  <c:v>0.625</c:v>
                </c:pt>
                <c:pt idx="266">
                  <c:v>0.6428571428571429</c:v>
                </c:pt>
                <c:pt idx="267">
                  <c:v>0.7857142857142857</c:v>
                </c:pt>
                <c:pt idx="268">
                  <c:v>0.10169491525423729</c:v>
                </c:pt>
                <c:pt idx="269">
                  <c:v>0.59259259259259256</c:v>
                </c:pt>
                <c:pt idx="270">
                  <c:v>0.22321428571428573</c:v>
                </c:pt>
                <c:pt idx="271">
                  <c:v>0.8125</c:v>
                </c:pt>
                <c:pt idx="272">
                  <c:v>0.18656716417910449</c:v>
                </c:pt>
                <c:pt idx="273">
                  <c:v>0.66666666666666663</c:v>
                </c:pt>
                <c:pt idx="274">
                  <c:v>0.5</c:v>
                </c:pt>
                <c:pt idx="275">
                  <c:v>0.5</c:v>
                </c:pt>
                <c:pt idx="276">
                  <c:v>0.88888888888888884</c:v>
                </c:pt>
                <c:pt idx="277">
                  <c:v>0.88888888888888884</c:v>
                </c:pt>
                <c:pt idx="278">
                  <c:v>0.8571428571428571</c:v>
                </c:pt>
              </c:numCache>
            </c:numRef>
          </c:xVal>
          <c:yVal>
            <c:numRef>
              <c:f>'Дома и нормативы'!$Y$2:$Y$280</c:f>
              <c:numCache>
                <c:formatCode>0%</c:formatCode>
                <c:ptCount val="2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2.3815194093827126E-4</c:v>
                </c:pt>
                <c:pt idx="145">
                  <c:v>6.9559864573714922E-2</c:v>
                </c:pt>
                <c:pt idx="146">
                  <c:v>0.27105004993018378</c:v>
                </c:pt>
                <c:pt idx="147">
                  <c:v>1.9212940608401736</c:v>
                </c:pt>
                <c:pt idx="148">
                  <c:v>0.17829577628669954</c:v>
                </c:pt>
                <c:pt idx="149">
                  <c:v>0</c:v>
                </c:pt>
                <c:pt idx="150">
                  <c:v>0.66623241271495415</c:v>
                </c:pt>
                <c:pt idx="151">
                  <c:v>0.21817897860377947</c:v>
                </c:pt>
                <c:pt idx="152">
                  <c:v>0.3846274880025175</c:v>
                </c:pt>
                <c:pt idx="153">
                  <c:v>0.56469298245614108</c:v>
                </c:pt>
                <c:pt idx="154">
                  <c:v>0.4585291353383471</c:v>
                </c:pt>
                <c:pt idx="155">
                  <c:v>7.6453089244857004</c:v>
                </c:pt>
                <c:pt idx="156">
                  <c:v>0.55999416824609993</c:v>
                </c:pt>
                <c:pt idx="157">
                  <c:v>1.279607805910034</c:v>
                </c:pt>
                <c:pt idx="158">
                  <c:v>0.68009600548602778</c:v>
                </c:pt>
                <c:pt idx="159">
                  <c:v>0.79008567931456553</c:v>
                </c:pt>
                <c:pt idx="160">
                  <c:v>0.90984887962480365</c:v>
                </c:pt>
                <c:pt idx="161">
                  <c:v>1.2713032581453634</c:v>
                </c:pt>
                <c:pt idx="162">
                  <c:v>1.3010424612255276</c:v>
                </c:pt>
                <c:pt idx="163">
                  <c:v>0.63196311947752659</c:v>
                </c:pt>
                <c:pt idx="164">
                  <c:v>1.1159645879949414</c:v>
                </c:pt>
                <c:pt idx="165">
                  <c:v>1.3819858925664679</c:v>
                </c:pt>
                <c:pt idx="166">
                  <c:v>0</c:v>
                </c:pt>
                <c:pt idx="167">
                  <c:v>0.10848549946294293</c:v>
                </c:pt>
                <c:pt idx="168">
                  <c:v>1.4026167112697008</c:v>
                </c:pt>
                <c:pt idx="169">
                  <c:v>1.5205193600741718</c:v>
                </c:pt>
                <c:pt idx="170">
                  <c:v>1.7207303974221289</c:v>
                </c:pt>
                <c:pt idx="171">
                  <c:v>2.0414150129421924</c:v>
                </c:pt>
                <c:pt idx="172">
                  <c:v>2.0612244897959187</c:v>
                </c:pt>
                <c:pt idx="173">
                  <c:v>2.2713763905032374</c:v>
                </c:pt>
                <c:pt idx="174">
                  <c:v>0.87661777394305418</c:v>
                </c:pt>
                <c:pt idx="175">
                  <c:v>6.0998925886143915</c:v>
                </c:pt>
                <c:pt idx="176">
                  <c:v>2.327067669172838</c:v>
                </c:pt>
                <c:pt idx="177">
                  <c:v>2.4947847979858531</c:v>
                </c:pt>
                <c:pt idx="178">
                  <c:v>2.5062293414696155</c:v>
                </c:pt>
                <c:pt idx="179">
                  <c:v>1.2773128959099089</c:v>
                </c:pt>
                <c:pt idx="180">
                  <c:v>0</c:v>
                </c:pt>
                <c:pt idx="181">
                  <c:v>2.9388794567062821</c:v>
                </c:pt>
                <c:pt idx="182">
                  <c:v>3.2655145326001569</c:v>
                </c:pt>
                <c:pt idx="183">
                  <c:v>3.2908476009300363</c:v>
                </c:pt>
                <c:pt idx="184">
                  <c:v>3.2941632558943907</c:v>
                </c:pt>
                <c:pt idx="185">
                  <c:v>3.4949066213921904</c:v>
                </c:pt>
                <c:pt idx="186">
                  <c:v>2.2461742591772689</c:v>
                </c:pt>
                <c:pt idx="187">
                  <c:v>3.7859649122807015</c:v>
                </c:pt>
                <c:pt idx="188">
                  <c:v>1.7695452222789962</c:v>
                </c:pt>
                <c:pt idx="189">
                  <c:v>2.8692125049465762</c:v>
                </c:pt>
                <c:pt idx="190">
                  <c:v>4.043025815489294</c:v>
                </c:pt>
                <c:pt idx="191">
                  <c:v>3.43607478655571</c:v>
                </c:pt>
                <c:pt idx="192">
                  <c:v>2.8664253225656751</c:v>
                </c:pt>
                <c:pt idx="193">
                  <c:v>2.4775470787059382</c:v>
                </c:pt>
                <c:pt idx="194">
                  <c:v>2.0846014239843651</c:v>
                </c:pt>
                <c:pt idx="195">
                  <c:v>4.0986842105263168</c:v>
                </c:pt>
                <c:pt idx="196">
                  <c:v>0.86551595256701797</c:v>
                </c:pt>
                <c:pt idx="197">
                  <c:v>4.6662933930571135</c:v>
                </c:pt>
                <c:pt idx="198">
                  <c:v>4.8850967892404578</c:v>
                </c:pt>
                <c:pt idx="199">
                  <c:v>10.921664626682988</c:v>
                </c:pt>
                <c:pt idx="200">
                  <c:v>1.4042234718232949</c:v>
                </c:pt>
                <c:pt idx="201">
                  <c:v>5.515494343334975</c:v>
                </c:pt>
                <c:pt idx="202">
                  <c:v>4.2937784275503574</c:v>
                </c:pt>
                <c:pt idx="203">
                  <c:v>6.5208441896821263</c:v>
                </c:pt>
                <c:pt idx="204">
                  <c:v>7.0480327031170162</c:v>
                </c:pt>
                <c:pt idx="205">
                  <c:v>4.1581843191196697</c:v>
                </c:pt>
                <c:pt idx="206">
                  <c:v>7.1929447679348764</c:v>
                </c:pt>
                <c:pt idx="207">
                  <c:v>7.5700099304865942</c:v>
                </c:pt>
                <c:pt idx="208">
                  <c:v>8.193741757582897</c:v>
                </c:pt>
                <c:pt idx="209">
                  <c:v>8.2576177285317396</c:v>
                </c:pt>
                <c:pt idx="210">
                  <c:v>7.4821257026060266</c:v>
                </c:pt>
                <c:pt idx="211">
                  <c:v>4.9696329176355274</c:v>
                </c:pt>
                <c:pt idx="212">
                  <c:v>8.4610845295055803</c:v>
                </c:pt>
                <c:pt idx="213">
                  <c:v>11.299168975069254</c:v>
                </c:pt>
                <c:pt idx="214">
                  <c:v>2.5826106459330522</c:v>
                </c:pt>
                <c:pt idx="215">
                  <c:v>9.0427631578945871</c:v>
                </c:pt>
                <c:pt idx="216">
                  <c:v>9.6285341452805575</c:v>
                </c:pt>
                <c:pt idx="217">
                  <c:v>2.9474075523380527</c:v>
                </c:pt>
                <c:pt idx="218">
                  <c:v>1.7192558896032939</c:v>
                </c:pt>
                <c:pt idx="219">
                  <c:v>10.95957894736852</c:v>
                </c:pt>
                <c:pt idx="220">
                  <c:v>12.619883040935672</c:v>
                </c:pt>
                <c:pt idx="221">
                  <c:v>11.317873892652425</c:v>
                </c:pt>
                <c:pt idx="222">
                  <c:v>9.8791731020553666</c:v>
                </c:pt>
                <c:pt idx="223">
                  <c:v>10.393389154704947</c:v>
                </c:pt>
                <c:pt idx="224">
                  <c:v>2.1688053063610258</c:v>
                </c:pt>
                <c:pt idx="225">
                  <c:v>14.218595688305431</c:v>
                </c:pt>
                <c:pt idx="226">
                  <c:v>12.576385182021991</c:v>
                </c:pt>
                <c:pt idx="227">
                  <c:v>10.583376758728587</c:v>
                </c:pt>
                <c:pt idx="228">
                  <c:v>13.208416259941915</c:v>
                </c:pt>
                <c:pt idx="229">
                  <c:v>11.918739155581262</c:v>
                </c:pt>
                <c:pt idx="230">
                  <c:v>10.143540669856458</c:v>
                </c:pt>
                <c:pt idx="231">
                  <c:v>11.347403942927951</c:v>
                </c:pt>
                <c:pt idx="232">
                  <c:v>19.308529945553538</c:v>
                </c:pt>
                <c:pt idx="233">
                  <c:v>25.998845075070125</c:v>
                </c:pt>
                <c:pt idx="234">
                  <c:v>22.214654282765739</c:v>
                </c:pt>
                <c:pt idx="235">
                  <c:v>19.229114881660003</c:v>
                </c:pt>
                <c:pt idx="236">
                  <c:v>4.4766065954215977</c:v>
                </c:pt>
                <c:pt idx="237">
                  <c:v>24.546251993620416</c:v>
                </c:pt>
                <c:pt idx="238">
                  <c:v>14.119617224880384</c:v>
                </c:pt>
                <c:pt idx="239">
                  <c:v>20.805132666376686</c:v>
                </c:pt>
                <c:pt idx="240">
                  <c:v>14.1535087719299</c:v>
                </c:pt>
                <c:pt idx="241">
                  <c:v>5.0370535217536441</c:v>
                </c:pt>
                <c:pt idx="242">
                  <c:v>10.888328605946004</c:v>
                </c:pt>
                <c:pt idx="243">
                  <c:v>58.499358151476265</c:v>
                </c:pt>
                <c:pt idx="244">
                  <c:v>15.423096576392387</c:v>
                </c:pt>
                <c:pt idx="245">
                  <c:v>26.675341346714902</c:v>
                </c:pt>
                <c:pt idx="246">
                  <c:v>18.305861960289946</c:v>
                </c:pt>
                <c:pt idx="247">
                  <c:v>58.762076423936556</c:v>
                </c:pt>
                <c:pt idx="248">
                  <c:v>32.213364293085654</c:v>
                </c:pt>
                <c:pt idx="249">
                  <c:v>46.040611910398837</c:v>
                </c:pt>
                <c:pt idx="250">
                  <c:v>26.037799979400553</c:v>
                </c:pt>
                <c:pt idx="251">
                  <c:v>27.445858498705789</c:v>
                </c:pt>
                <c:pt idx="252">
                  <c:v>28.39802631578948</c:v>
                </c:pt>
                <c:pt idx="253">
                  <c:v>6.0443940460363388</c:v>
                </c:pt>
                <c:pt idx="254">
                  <c:v>10.319325982941546</c:v>
                </c:pt>
                <c:pt idx="255">
                  <c:v>33.214434406912801</c:v>
                </c:pt>
                <c:pt idx="256">
                  <c:v>31.934917940011324</c:v>
                </c:pt>
                <c:pt idx="257">
                  <c:v>21.361143032253121</c:v>
                </c:pt>
                <c:pt idx="258">
                  <c:v>37.196763094176127</c:v>
                </c:pt>
                <c:pt idx="259">
                  <c:v>31.3359104583832</c:v>
                </c:pt>
                <c:pt idx="260">
                  <c:v>20.6733409610984</c:v>
                </c:pt>
                <c:pt idx="261">
                  <c:v>41.060526315789474</c:v>
                </c:pt>
                <c:pt idx="262">
                  <c:v>18.275008713837575</c:v>
                </c:pt>
                <c:pt idx="263">
                  <c:v>25.831285261612184</c:v>
                </c:pt>
                <c:pt idx="264">
                  <c:v>34.152511961722489</c:v>
                </c:pt>
                <c:pt idx="265">
                  <c:v>47.208344695936731</c:v>
                </c:pt>
                <c:pt idx="266">
                  <c:v>27.416415488059361</c:v>
                </c:pt>
                <c:pt idx="267">
                  <c:v>29.237839496700939</c:v>
                </c:pt>
                <c:pt idx="268">
                  <c:v>4.2435783717309681</c:v>
                </c:pt>
                <c:pt idx="269">
                  <c:v>18.11573288058857</c:v>
                </c:pt>
                <c:pt idx="270">
                  <c:v>10.001083749128174</c:v>
                </c:pt>
                <c:pt idx="271">
                  <c:v>45.351898457161617</c:v>
                </c:pt>
                <c:pt idx="272">
                  <c:v>11.132843436304146</c:v>
                </c:pt>
                <c:pt idx="273">
                  <c:v>73.607541946591937</c:v>
                </c:pt>
                <c:pt idx="274">
                  <c:v>12.87334971999088</c:v>
                </c:pt>
                <c:pt idx="275">
                  <c:v>60.381578947368411</c:v>
                </c:pt>
                <c:pt idx="276">
                  <c:v>63.427357882781671</c:v>
                </c:pt>
                <c:pt idx="277">
                  <c:v>89.684210526315795</c:v>
                </c:pt>
                <c:pt idx="278">
                  <c:v>145.23304395008182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E-4EE8-8389-6DCE15E4A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33712"/>
        <c:axId val="629730760"/>
      </c:scatterChart>
      <c:valAx>
        <c:axId val="62973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730760"/>
        <c:crosses val="autoZero"/>
        <c:crossBetween val="midCat"/>
      </c:valAx>
      <c:valAx>
        <c:axId val="629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73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8CF35-F036-473B-B0A9-1168B5EF741C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D768ACE-98E2-43E5-A0FC-151C86498E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tabSelected="1" topLeftCell="A16" workbookViewId="0">
      <selection activeCell="D13" sqref="D13"/>
    </sheetView>
  </sheetViews>
  <sheetFormatPr defaultRowHeight="15" x14ac:dyDescent="0.25"/>
  <cols>
    <col min="1" max="1" width="65.140625" customWidth="1"/>
    <col min="2" max="5" width="16.7109375" customWidth="1"/>
  </cols>
  <sheetData>
    <row r="1" spans="1:2" x14ac:dyDescent="0.25">
      <c r="A1" s="13" t="s">
        <v>325</v>
      </c>
    </row>
    <row r="2" spans="1:2" x14ac:dyDescent="0.25">
      <c r="A2" s="2" t="s">
        <v>1</v>
      </c>
    </row>
    <row r="3" spans="1:2" x14ac:dyDescent="0.25">
      <c r="A3" s="3" t="s">
        <v>3</v>
      </c>
    </row>
    <row r="4" spans="1:2" x14ac:dyDescent="0.25">
      <c r="A4" t="s">
        <v>163</v>
      </c>
    </row>
    <row r="5" spans="1:2" x14ac:dyDescent="0.25">
      <c r="A5" t="s">
        <v>326</v>
      </c>
    </row>
    <row r="6" spans="1:2" x14ac:dyDescent="0.25">
      <c r="A6" s="16" t="s">
        <v>295</v>
      </c>
    </row>
    <row r="8" spans="1:2" x14ac:dyDescent="0.25">
      <c r="A8" s="2" t="s">
        <v>0</v>
      </c>
    </row>
    <row r="9" spans="1:2" x14ac:dyDescent="0.25">
      <c r="A9" s="3" t="s">
        <v>301</v>
      </c>
    </row>
    <row r="10" spans="1:2" x14ac:dyDescent="0.25">
      <c r="A10" s="4"/>
      <c r="B10" s="4"/>
    </row>
    <row r="11" spans="1:2" x14ac:dyDescent="0.25">
      <c r="A11" s="6" t="s">
        <v>2</v>
      </c>
      <c r="B11" s="4"/>
    </row>
    <row r="12" spans="1:2" x14ac:dyDescent="0.25">
      <c r="A12" s="5" t="s">
        <v>320</v>
      </c>
      <c r="B12" s="4"/>
    </row>
    <row r="13" spans="1:2" x14ac:dyDescent="0.25">
      <c r="A13" s="5" t="s">
        <v>321</v>
      </c>
      <c r="B13" s="4"/>
    </row>
    <row r="14" spans="1:2" x14ac:dyDescent="0.25">
      <c r="A14" s="3" t="s">
        <v>300</v>
      </c>
      <c r="B14" s="4"/>
    </row>
    <row r="15" spans="1:2" x14ac:dyDescent="0.25">
      <c r="A15" s="3" t="s">
        <v>327</v>
      </c>
    </row>
    <row r="17" spans="1:1" x14ac:dyDescent="0.25">
      <c r="A17" s="13" t="s">
        <v>324</v>
      </c>
    </row>
    <row r="18" spans="1:1" x14ac:dyDescent="0.25">
      <c r="A18" t="s">
        <v>322</v>
      </c>
    </row>
    <row r="19" spans="1:1" x14ac:dyDescent="0.25">
      <c r="A19" s="3" t="s">
        <v>309</v>
      </c>
    </row>
    <row r="20" spans="1:1" x14ac:dyDescent="0.25">
      <c r="A20" t="s">
        <v>302</v>
      </c>
    </row>
    <row r="21" spans="1:1" x14ac:dyDescent="0.25">
      <c r="A21" t="s">
        <v>323</v>
      </c>
    </row>
    <row r="22" spans="1:1" x14ac:dyDescent="0.25">
      <c r="A22" s="16" t="s">
        <v>295</v>
      </c>
    </row>
    <row r="24" spans="1:1" x14ac:dyDescent="0.25">
      <c r="A24" t="s">
        <v>293</v>
      </c>
    </row>
    <row r="25" spans="1:1" x14ac:dyDescent="0.25">
      <c r="A25" t="s">
        <v>313</v>
      </c>
    </row>
    <row r="26" spans="1:1" x14ac:dyDescent="0.25">
      <c r="A26" t="s">
        <v>303</v>
      </c>
    </row>
    <row r="27" spans="1:1" x14ac:dyDescent="0.25">
      <c r="A27" t="s">
        <v>298</v>
      </c>
    </row>
    <row r="29" spans="1:1" x14ac:dyDescent="0.25">
      <c r="A29" t="s">
        <v>304</v>
      </c>
    </row>
    <row r="31" spans="1:1" x14ac:dyDescent="0.25">
      <c r="A31" s="13" t="s">
        <v>299</v>
      </c>
    </row>
    <row r="32" spans="1:1" x14ac:dyDescent="0.25">
      <c r="A32" t="s">
        <v>305</v>
      </c>
    </row>
    <row r="33" spans="1:2" x14ac:dyDescent="0.25">
      <c r="A33" s="17" t="s">
        <v>306</v>
      </c>
    </row>
    <row r="34" spans="1:2" x14ac:dyDescent="0.25">
      <c r="A34" s="17" t="s">
        <v>328</v>
      </c>
    </row>
    <row r="35" spans="1:2" x14ac:dyDescent="0.25">
      <c r="A35" s="20" t="s">
        <v>311</v>
      </c>
    </row>
    <row r="37" spans="1:2" x14ac:dyDescent="0.25">
      <c r="A37" t="s">
        <v>307</v>
      </c>
    </row>
    <row r="38" spans="1:2" x14ac:dyDescent="0.25">
      <c r="A38" t="s">
        <v>308</v>
      </c>
    </row>
    <row r="39" spans="1:2" ht="15.75" thickBot="1" x14ac:dyDescent="0.3">
      <c r="A39" t="s">
        <v>296</v>
      </c>
    </row>
    <row r="40" spans="1:2" ht="15.75" thickBot="1" x14ac:dyDescent="0.3">
      <c r="A40" s="14" t="s">
        <v>297</v>
      </c>
      <c r="B40" s="15">
        <v>4.2110000000000003</v>
      </c>
    </row>
  </sheetData>
  <pageMargins left="0.7" right="0.7" top="0.75" bottom="0.75" header="0.3" footer="0.3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0"/>
  <sheetViews>
    <sheetView workbookViewId="0">
      <pane ySplit="1" topLeftCell="A2" activePane="bottomLeft" state="frozen"/>
      <selection pane="bottomLeft" activeCell="G268" sqref="G268"/>
    </sheetView>
  </sheetViews>
  <sheetFormatPr defaultRowHeight="15" x14ac:dyDescent="0.25"/>
  <cols>
    <col min="1" max="1" width="12.7109375" style="7" customWidth="1"/>
    <col min="2" max="2" width="15.42578125" bestFit="1" customWidth="1"/>
    <col min="3" max="3" width="28" bestFit="1" customWidth="1"/>
    <col min="4" max="4" width="9.140625" style="7"/>
    <col min="5" max="5" width="20.28515625" style="8" customWidth="1"/>
    <col min="6" max="7" width="20.5703125" style="8" customWidth="1"/>
    <col min="8" max="8" width="22.42578125" customWidth="1"/>
  </cols>
  <sheetData>
    <row r="1" spans="1:9" s="1" customFormat="1" ht="45" x14ac:dyDescent="0.25">
      <c r="A1" s="1" t="s">
        <v>4</v>
      </c>
      <c r="B1" s="1" t="s">
        <v>5</v>
      </c>
      <c r="C1" s="1" t="s">
        <v>6</v>
      </c>
      <c r="D1" s="1" t="s">
        <v>7</v>
      </c>
      <c r="E1" s="9" t="s">
        <v>145</v>
      </c>
      <c r="F1" s="9" t="s">
        <v>314</v>
      </c>
      <c r="G1" s="9" t="s">
        <v>315</v>
      </c>
      <c r="H1" s="1" t="s">
        <v>8</v>
      </c>
    </row>
    <row r="2" spans="1:9" x14ac:dyDescent="0.25">
      <c r="A2" s="7">
        <v>1591</v>
      </c>
      <c r="B2" t="s">
        <v>9</v>
      </c>
      <c r="C2" t="s">
        <v>10</v>
      </c>
      <c r="D2" s="7">
        <v>4</v>
      </c>
      <c r="E2" s="8">
        <v>1.9</v>
      </c>
      <c r="F2" s="8">
        <v>48.4</v>
      </c>
      <c r="G2" s="8">
        <v>509.7</v>
      </c>
      <c r="H2" t="s">
        <v>11</v>
      </c>
    </row>
    <row r="3" spans="1:9" x14ac:dyDescent="0.25">
      <c r="A3" s="7">
        <v>1592</v>
      </c>
      <c r="B3" t="s">
        <v>9</v>
      </c>
      <c r="C3" t="s">
        <v>10</v>
      </c>
      <c r="D3" s="7">
        <v>8</v>
      </c>
      <c r="E3" s="8">
        <v>1.9</v>
      </c>
      <c r="F3" s="8">
        <v>124.3</v>
      </c>
      <c r="G3" s="8">
        <v>872.5</v>
      </c>
      <c r="H3" t="s">
        <v>11</v>
      </c>
      <c r="I3" s="23"/>
    </row>
    <row r="4" spans="1:9" x14ac:dyDescent="0.25">
      <c r="A4" s="7">
        <v>1593</v>
      </c>
      <c r="B4" t="s">
        <v>9</v>
      </c>
      <c r="C4" t="s">
        <v>10</v>
      </c>
      <c r="D4" s="7">
        <v>6</v>
      </c>
      <c r="E4" s="8">
        <v>1.9</v>
      </c>
      <c r="F4" s="8">
        <v>50.2</v>
      </c>
      <c r="G4" s="8">
        <v>517.70000000000005</v>
      </c>
      <c r="H4" t="s">
        <v>11</v>
      </c>
      <c r="I4" s="23"/>
    </row>
    <row r="5" spans="1:9" x14ac:dyDescent="0.25">
      <c r="A5" s="7">
        <v>1594</v>
      </c>
      <c r="B5" t="s">
        <v>9</v>
      </c>
      <c r="C5" t="s">
        <v>10</v>
      </c>
      <c r="D5" s="7">
        <v>7</v>
      </c>
      <c r="E5" s="8">
        <v>1.9</v>
      </c>
      <c r="F5" s="8">
        <v>24.9</v>
      </c>
      <c r="G5" s="8">
        <v>165.7</v>
      </c>
      <c r="H5" t="s">
        <v>11</v>
      </c>
    </row>
    <row r="6" spans="1:9" x14ac:dyDescent="0.25">
      <c r="A6" s="7">
        <v>1595</v>
      </c>
      <c r="B6" t="s">
        <v>9</v>
      </c>
      <c r="C6" t="s">
        <v>10</v>
      </c>
      <c r="D6" s="7">
        <v>9</v>
      </c>
      <c r="E6" s="8">
        <v>1.9</v>
      </c>
      <c r="F6" s="8">
        <v>124.3</v>
      </c>
      <c r="G6" s="8">
        <v>881</v>
      </c>
      <c r="H6" t="s">
        <v>11</v>
      </c>
    </row>
    <row r="7" spans="1:9" x14ac:dyDescent="0.25">
      <c r="A7" s="7">
        <v>1596</v>
      </c>
      <c r="B7" t="s">
        <v>9</v>
      </c>
      <c r="C7" t="s">
        <v>10</v>
      </c>
      <c r="D7" s="7">
        <v>3</v>
      </c>
      <c r="E7" s="8">
        <v>1.9</v>
      </c>
      <c r="F7" s="8">
        <v>24.2</v>
      </c>
      <c r="G7" s="8">
        <v>220.1</v>
      </c>
      <c r="H7" t="s">
        <v>11</v>
      </c>
    </row>
    <row r="8" spans="1:9" x14ac:dyDescent="0.25">
      <c r="A8" s="7">
        <v>1598</v>
      </c>
      <c r="B8" t="s">
        <v>9</v>
      </c>
      <c r="C8" t="s">
        <v>12</v>
      </c>
      <c r="D8" s="7">
        <v>13</v>
      </c>
      <c r="E8" s="8">
        <v>1.9</v>
      </c>
      <c r="F8" s="8">
        <v>0</v>
      </c>
      <c r="G8" s="8">
        <v>82.1</v>
      </c>
      <c r="H8" t="s">
        <v>11</v>
      </c>
    </row>
    <row r="9" spans="1:9" x14ac:dyDescent="0.25">
      <c r="A9" s="7">
        <v>1599</v>
      </c>
      <c r="B9" t="s">
        <v>9</v>
      </c>
      <c r="C9" t="s">
        <v>12</v>
      </c>
      <c r="D9" s="7">
        <v>7</v>
      </c>
      <c r="E9" s="8">
        <v>1.9</v>
      </c>
      <c r="F9" s="8">
        <v>0</v>
      </c>
      <c r="G9" s="8">
        <v>82.5</v>
      </c>
      <c r="H9" t="s">
        <v>11</v>
      </c>
    </row>
    <row r="10" spans="1:9" x14ac:dyDescent="0.25">
      <c r="A10" s="7">
        <v>1600</v>
      </c>
      <c r="B10" t="s">
        <v>9</v>
      </c>
      <c r="C10" t="s">
        <v>12</v>
      </c>
      <c r="D10" s="7">
        <v>6</v>
      </c>
      <c r="E10" s="8">
        <v>1.9</v>
      </c>
      <c r="F10" s="8">
        <v>24.05</v>
      </c>
      <c r="G10" s="8">
        <v>255.6</v>
      </c>
      <c r="H10" t="s">
        <v>11</v>
      </c>
    </row>
    <row r="11" spans="1:9" x14ac:dyDescent="0.25">
      <c r="A11" s="7">
        <v>1601</v>
      </c>
      <c r="B11" t="s">
        <v>9</v>
      </c>
      <c r="C11" t="s">
        <v>12</v>
      </c>
      <c r="D11" s="7">
        <v>9</v>
      </c>
      <c r="E11" s="8">
        <v>1.9</v>
      </c>
      <c r="F11" s="8">
        <v>0</v>
      </c>
      <c r="G11" s="8">
        <v>84</v>
      </c>
      <c r="H11" t="s">
        <v>11</v>
      </c>
    </row>
    <row r="12" spans="1:9" x14ac:dyDescent="0.25">
      <c r="A12" s="7">
        <v>1603</v>
      </c>
      <c r="B12" t="s">
        <v>9</v>
      </c>
      <c r="C12" t="s">
        <v>13</v>
      </c>
      <c r="D12" s="7">
        <v>5</v>
      </c>
      <c r="E12" s="8">
        <v>1.9</v>
      </c>
      <c r="F12" s="8">
        <v>46.5</v>
      </c>
      <c r="G12" s="8">
        <v>513.5</v>
      </c>
      <c r="H12" t="s">
        <v>11</v>
      </c>
    </row>
    <row r="13" spans="1:9" x14ac:dyDescent="0.25">
      <c r="A13" s="7">
        <v>1604</v>
      </c>
      <c r="B13" t="s">
        <v>9</v>
      </c>
      <c r="C13" t="s">
        <v>13</v>
      </c>
      <c r="D13" s="7">
        <v>12</v>
      </c>
      <c r="E13" s="8">
        <v>1.9</v>
      </c>
      <c r="F13" s="8">
        <v>49.6</v>
      </c>
      <c r="G13" s="8">
        <v>506.8</v>
      </c>
      <c r="H13" t="s">
        <v>11</v>
      </c>
    </row>
    <row r="14" spans="1:9" x14ac:dyDescent="0.25">
      <c r="A14" s="7">
        <v>1605</v>
      </c>
      <c r="B14" t="s">
        <v>9</v>
      </c>
      <c r="C14" t="s">
        <v>13</v>
      </c>
      <c r="D14" s="7">
        <v>3</v>
      </c>
      <c r="E14" s="8">
        <v>1.9</v>
      </c>
      <c r="F14" s="8">
        <v>49.2</v>
      </c>
      <c r="G14" s="8">
        <v>510.6</v>
      </c>
      <c r="H14" t="s">
        <v>11</v>
      </c>
    </row>
    <row r="15" spans="1:9" x14ac:dyDescent="0.25">
      <c r="A15" s="7">
        <v>1606</v>
      </c>
      <c r="B15" t="s">
        <v>9</v>
      </c>
      <c r="C15" t="s">
        <v>13</v>
      </c>
      <c r="D15" s="7">
        <v>7</v>
      </c>
      <c r="E15" s="8">
        <v>1.9</v>
      </c>
      <c r="F15" s="8">
        <v>21.8</v>
      </c>
      <c r="G15" s="8">
        <v>220.9</v>
      </c>
      <c r="H15" t="s">
        <v>11</v>
      </c>
    </row>
    <row r="16" spans="1:9" x14ac:dyDescent="0.25">
      <c r="A16" s="7">
        <v>1607</v>
      </c>
      <c r="B16" t="s">
        <v>9</v>
      </c>
      <c r="C16" t="s">
        <v>13</v>
      </c>
      <c r="D16" s="7">
        <v>2</v>
      </c>
      <c r="E16" s="8">
        <v>1.9</v>
      </c>
      <c r="F16" s="8">
        <v>48.7</v>
      </c>
      <c r="G16" s="8">
        <v>253.9</v>
      </c>
      <c r="H16" t="s">
        <v>11</v>
      </c>
    </row>
    <row r="17" spans="1:8" x14ac:dyDescent="0.25">
      <c r="A17" s="7">
        <v>1608</v>
      </c>
      <c r="B17" t="s">
        <v>9</v>
      </c>
      <c r="C17" t="s">
        <v>13</v>
      </c>
      <c r="D17" s="7">
        <v>14</v>
      </c>
      <c r="E17" s="8">
        <v>1.9</v>
      </c>
      <c r="F17" s="8">
        <v>26.2</v>
      </c>
      <c r="G17" s="8">
        <v>192</v>
      </c>
      <c r="H17" t="s">
        <v>11</v>
      </c>
    </row>
    <row r="18" spans="1:8" x14ac:dyDescent="0.25">
      <c r="A18" s="7">
        <v>1610</v>
      </c>
      <c r="B18" t="s">
        <v>9</v>
      </c>
      <c r="C18" t="s">
        <v>14</v>
      </c>
      <c r="D18" s="7">
        <v>9</v>
      </c>
      <c r="E18" s="8">
        <v>1.9</v>
      </c>
      <c r="F18" s="8">
        <v>107.2</v>
      </c>
      <c r="G18" s="8">
        <v>889.1</v>
      </c>
      <c r="H18" t="s">
        <v>11</v>
      </c>
    </row>
    <row r="19" spans="1:8" x14ac:dyDescent="0.25">
      <c r="A19" s="7">
        <v>1611</v>
      </c>
      <c r="B19" t="s">
        <v>9</v>
      </c>
      <c r="C19" t="s">
        <v>14</v>
      </c>
      <c r="D19" s="7">
        <v>11</v>
      </c>
      <c r="E19" s="8">
        <v>1.9</v>
      </c>
      <c r="F19" s="8">
        <v>22</v>
      </c>
      <c r="G19" s="8">
        <v>219.7</v>
      </c>
      <c r="H19" t="s">
        <v>11</v>
      </c>
    </row>
    <row r="20" spans="1:8" x14ac:dyDescent="0.25">
      <c r="A20" s="7">
        <v>1612</v>
      </c>
      <c r="B20" t="s">
        <v>9</v>
      </c>
      <c r="C20" t="s">
        <v>14</v>
      </c>
      <c r="D20" s="7">
        <v>7</v>
      </c>
      <c r="E20" s="8">
        <v>1.9</v>
      </c>
      <c r="F20" s="8">
        <v>24</v>
      </c>
      <c r="G20" s="8">
        <v>212.3</v>
      </c>
      <c r="H20" t="s">
        <v>11</v>
      </c>
    </row>
    <row r="21" spans="1:8" x14ac:dyDescent="0.25">
      <c r="A21" s="7">
        <v>1613</v>
      </c>
      <c r="B21" t="s">
        <v>9</v>
      </c>
      <c r="C21" t="s">
        <v>14</v>
      </c>
      <c r="D21" s="7">
        <v>5</v>
      </c>
      <c r="E21" s="8">
        <v>1.9</v>
      </c>
      <c r="F21" s="8">
        <v>21.8</v>
      </c>
      <c r="G21" s="8">
        <v>218.7</v>
      </c>
      <c r="H21" t="s">
        <v>11</v>
      </c>
    </row>
    <row r="22" spans="1:8" x14ac:dyDescent="0.25">
      <c r="A22" s="7">
        <v>1614</v>
      </c>
      <c r="B22" t="s">
        <v>9</v>
      </c>
      <c r="C22" t="s">
        <v>14</v>
      </c>
      <c r="D22" s="7">
        <v>3</v>
      </c>
      <c r="E22" s="8">
        <v>1.9</v>
      </c>
      <c r="F22" s="8">
        <v>135.69999999999999</v>
      </c>
      <c r="G22" s="8">
        <v>828.2</v>
      </c>
      <c r="H22" t="s">
        <v>11</v>
      </c>
    </row>
    <row r="23" spans="1:8" x14ac:dyDescent="0.25">
      <c r="A23" s="7">
        <v>56761</v>
      </c>
      <c r="B23" t="s">
        <v>15</v>
      </c>
      <c r="C23" t="s">
        <v>16</v>
      </c>
      <c r="D23" s="7" t="s">
        <v>17</v>
      </c>
      <c r="E23" s="8">
        <v>1.9</v>
      </c>
      <c r="F23" s="8">
        <v>114.4</v>
      </c>
      <c r="G23" s="8">
        <v>842.6</v>
      </c>
      <c r="H23" t="s">
        <v>18</v>
      </c>
    </row>
    <row r="24" spans="1:8" x14ac:dyDescent="0.25">
      <c r="A24" s="7">
        <v>56764</v>
      </c>
      <c r="B24" t="s">
        <v>15</v>
      </c>
      <c r="C24" t="s">
        <v>16</v>
      </c>
      <c r="D24" s="7" t="s">
        <v>19</v>
      </c>
      <c r="E24" s="8">
        <v>1.9</v>
      </c>
      <c r="F24" s="8">
        <v>67.5</v>
      </c>
      <c r="G24" s="8">
        <v>847.5</v>
      </c>
      <c r="H24" t="s">
        <v>18</v>
      </c>
    </row>
    <row r="25" spans="1:8" x14ac:dyDescent="0.25">
      <c r="A25" s="7">
        <v>56778</v>
      </c>
      <c r="B25" t="s">
        <v>15</v>
      </c>
      <c r="C25" t="s">
        <v>20</v>
      </c>
      <c r="D25" s="7" t="s">
        <v>21</v>
      </c>
      <c r="E25" s="8">
        <v>1.9</v>
      </c>
      <c r="F25" s="8">
        <v>67</v>
      </c>
      <c r="G25" s="8">
        <v>857.8</v>
      </c>
      <c r="H25" t="s">
        <v>11</v>
      </c>
    </row>
    <row r="26" spans="1:8" x14ac:dyDescent="0.25">
      <c r="A26" s="7">
        <v>56789</v>
      </c>
      <c r="B26" t="s">
        <v>15</v>
      </c>
      <c r="C26" t="s">
        <v>22</v>
      </c>
      <c r="D26" s="7">
        <v>9</v>
      </c>
      <c r="E26" s="8">
        <v>1.9</v>
      </c>
      <c r="F26" s="8">
        <v>97.6</v>
      </c>
      <c r="G26" s="8">
        <v>763.76</v>
      </c>
      <c r="H26" t="s">
        <v>18</v>
      </c>
    </row>
    <row r="27" spans="1:8" x14ac:dyDescent="0.25">
      <c r="A27" s="7">
        <v>56790</v>
      </c>
      <c r="B27" t="s">
        <v>15</v>
      </c>
      <c r="C27" t="s">
        <v>22</v>
      </c>
      <c r="D27" s="7">
        <v>13</v>
      </c>
      <c r="E27" s="8">
        <v>1.9</v>
      </c>
      <c r="F27" s="8">
        <v>67.3</v>
      </c>
      <c r="G27" s="8">
        <v>861.8</v>
      </c>
      <c r="H27" t="s">
        <v>18</v>
      </c>
    </row>
    <row r="28" spans="1:8" x14ac:dyDescent="0.25">
      <c r="A28" s="7">
        <v>56791</v>
      </c>
      <c r="B28" t="s">
        <v>15</v>
      </c>
      <c r="C28" t="s">
        <v>22</v>
      </c>
      <c r="D28" s="7">
        <v>46</v>
      </c>
      <c r="E28" s="8">
        <v>1.9</v>
      </c>
      <c r="F28" s="8">
        <v>67.400000000000006</v>
      </c>
      <c r="G28" s="8">
        <v>869</v>
      </c>
      <c r="H28" t="s">
        <v>11</v>
      </c>
    </row>
    <row r="29" spans="1:8" x14ac:dyDescent="0.25">
      <c r="A29" s="7">
        <v>56802</v>
      </c>
      <c r="B29" t="s">
        <v>15</v>
      </c>
      <c r="C29" t="s">
        <v>22</v>
      </c>
      <c r="D29" s="7">
        <v>30</v>
      </c>
      <c r="E29" s="8">
        <v>1.9</v>
      </c>
      <c r="F29" s="8">
        <v>66.900000000000006</v>
      </c>
      <c r="G29" s="8">
        <v>888.1</v>
      </c>
      <c r="H29" t="s">
        <v>11</v>
      </c>
    </row>
    <row r="30" spans="1:8" x14ac:dyDescent="0.25">
      <c r="A30" s="7">
        <v>56844</v>
      </c>
      <c r="B30" t="s">
        <v>15</v>
      </c>
      <c r="C30" t="s">
        <v>23</v>
      </c>
      <c r="D30" s="7" t="s">
        <v>24</v>
      </c>
      <c r="E30" s="8">
        <v>1.9</v>
      </c>
      <c r="F30" s="8">
        <v>67.2</v>
      </c>
      <c r="G30" s="8">
        <v>849.9</v>
      </c>
      <c r="H30" t="s">
        <v>11</v>
      </c>
    </row>
    <row r="31" spans="1:8" x14ac:dyDescent="0.25">
      <c r="A31" s="7">
        <v>56854</v>
      </c>
      <c r="B31" t="s">
        <v>15</v>
      </c>
      <c r="C31" t="s">
        <v>23</v>
      </c>
      <c r="D31" s="7" t="s">
        <v>25</v>
      </c>
      <c r="E31" s="8">
        <v>1.9</v>
      </c>
      <c r="F31" s="8">
        <v>73.2</v>
      </c>
      <c r="G31" s="8">
        <v>970.2</v>
      </c>
      <c r="H31" t="s">
        <v>18</v>
      </c>
    </row>
    <row r="32" spans="1:8" x14ac:dyDescent="0.25">
      <c r="A32" s="7">
        <v>56869</v>
      </c>
      <c r="B32" t="s">
        <v>15</v>
      </c>
      <c r="C32" t="s">
        <v>26</v>
      </c>
      <c r="D32" s="7" t="s">
        <v>27</v>
      </c>
      <c r="E32" s="8">
        <v>1.9</v>
      </c>
      <c r="F32" s="8">
        <v>68.5</v>
      </c>
      <c r="G32" s="8">
        <v>894.8</v>
      </c>
      <c r="H32" t="s">
        <v>11</v>
      </c>
    </row>
    <row r="33" spans="1:8" x14ac:dyDescent="0.25">
      <c r="A33" s="7">
        <v>56962</v>
      </c>
      <c r="B33" t="s">
        <v>15</v>
      </c>
      <c r="C33" t="s">
        <v>28</v>
      </c>
      <c r="D33" s="7">
        <v>38</v>
      </c>
      <c r="E33" s="8">
        <v>1.9</v>
      </c>
      <c r="F33" s="8">
        <v>150.5</v>
      </c>
      <c r="G33" s="8">
        <v>1124</v>
      </c>
      <c r="H33" t="s">
        <v>11</v>
      </c>
    </row>
    <row r="34" spans="1:8" x14ac:dyDescent="0.25">
      <c r="A34" s="7">
        <v>56963</v>
      </c>
      <c r="B34" t="s">
        <v>15</v>
      </c>
      <c r="C34" t="s">
        <v>28</v>
      </c>
      <c r="D34" s="7">
        <v>36</v>
      </c>
      <c r="E34" s="8">
        <v>1.9</v>
      </c>
      <c r="F34" s="8">
        <v>81.7</v>
      </c>
      <c r="G34" s="8">
        <v>996.2</v>
      </c>
      <c r="H34" t="s">
        <v>11</v>
      </c>
    </row>
    <row r="35" spans="1:8" x14ac:dyDescent="0.25">
      <c r="A35" s="7">
        <v>58190</v>
      </c>
      <c r="B35" t="s">
        <v>29</v>
      </c>
      <c r="C35" t="s">
        <v>30</v>
      </c>
      <c r="D35" s="7">
        <v>16</v>
      </c>
      <c r="E35" s="8">
        <v>1.9</v>
      </c>
      <c r="F35" s="8">
        <v>62</v>
      </c>
      <c r="G35" s="8">
        <v>681.5</v>
      </c>
      <c r="H35" t="s">
        <v>18</v>
      </c>
    </row>
    <row r="36" spans="1:8" x14ac:dyDescent="0.25">
      <c r="A36" s="7">
        <v>58193</v>
      </c>
      <c r="B36" t="s">
        <v>29</v>
      </c>
      <c r="C36" t="s">
        <v>31</v>
      </c>
      <c r="D36" s="7">
        <v>59</v>
      </c>
      <c r="E36" s="8">
        <v>1.9</v>
      </c>
      <c r="F36" s="8">
        <v>25.8</v>
      </c>
      <c r="G36" s="8">
        <v>245.2</v>
      </c>
      <c r="H36" t="s">
        <v>11</v>
      </c>
    </row>
    <row r="37" spans="1:8" x14ac:dyDescent="0.25">
      <c r="A37" s="7">
        <v>58194</v>
      </c>
      <c r="B37" t="s">
        <v>29</v>
      </c>
      <c r="C37" t="s">
        <v>31</v>
      </c>
      <c r="D37" s="7">
        <v>93</v>
      </c>
      <c r="E37" s="8">
        <v>1.9</v>
      </c>
      <c r="F37" s="8">
        <v>29.3</v>
      </c>
      <c r="G37" s="8">
        <v>392.6</v>
      </c>
      <c r="H37" t="s">
        <v>18</v>
      </c>
    </row>
    <row r="38" spans="1:8" x14ac:dyDescent="0.25">
      <c r="A38" s="7">
        <v>58202</v>
      </c>
      <c r="B38" t="s">
        <v>29</v>
      </c>
      <c r="C38" t="s">
        <v>32</v>
      </c>
      <c r="D38" s="7" t="s">
        <v>33</v>
      </c>
      <c r="E38" s="8">
        <v>1.9</v>
      </c>
      <c r="F38" s="8">
        <v>88.9</v>
      </c>
      <c r="G38" s="8">
        <v>1049</v>
      </c>
      <c r="H38" t="s">
        <v>18</v>
      </c>
    </row>
    <row r="39" spans="1:8" x14ac:dyDescent="0.25">
      <c r="A39" s="7">
        <v>58204</v>
      </c>
      <c r="B39" t="s">
        <v>29</v>
      </c>
      <c r="C39" t="s">
        <v>32</v>
      </c>
      <c r="D39" s="7">
        <v>21</v>
      </c>
      <c r="E39" s="8">
        <v>1.9</v>
      </c>
      <c r="F39" s="8">
        <v>38.200000000000003</v>
      </c>
      <c r="G39" s="8">
        <v>416.2</v>
      </c>
      <c r="H39" t="s">
        <v>11</v>
      </c>
    </row>
    <row r="40" spans="1:8" x14ac:dyDescent="0.25">
      <c r="A40" s="7">
        <v>58210</v>
      </c>
      <c r="B40" t="s">
        <v>29</v>
      </c>
      <c r="C40" t="s">
        <v>32</v>
      </c>
      <c r="D40" s="7">
        <v>27</v>
      </c>
      <c r="E40" s="8">
        <v>1.9</v>
      </c>
      <c r="F40" s="8">
        <v>48.1</v>
      </c>
      <c r="G40" s="8">
        <v>604.5</v>
      </c>
      <c r="H40" t="s">
        <v>11</v>
      </c>
    </row>
    <row r="41" spans="1:8" x14ac:dyDescent="0.25">
      <c r="A41" s="7">
        <v>58212</v>
      </c>
      <c r="B41" t="s">
        <v>29</v>
      </c>
      <c r="C41" t="s">
        <v>32</v>
      </c>
      <c r="D41" s="7">
        <v>25</v>
      </c>
      <c r="E41" s="8">
        <v>1.9</v>
      </c>
      <c r="F41" s="8">
        <v>42.7</v>
      </c>
      <c r="G41" s="8">
        <v>417.4</v>
      </c>
      <c r="H41" t="s">
        <v>11</v>
      </c>
    </row>
    <row r="42" spans="1:8" x14ac:dyDescent="0.25">
      <c r="A42" s="7">
        <v>58218</v>
      </c>
      <c r="B42" t="s">
        <v>29</v>
      </c>
      <c r="C42" t="s">
        <v>34</v>
      </c>
      <c r="D42" s="7">
        <v>3</v>
      </c>
      <c r="E42" s="8">
        <v>1.9</v>
      </c>
      <c r="F42" s="8">
        <v>48.7</v>
      </c>
      <c r="G42" s="8">
        <v>641.79999999999995</v>
      </c>
      <c r="H42" t="s">
        <v>11</v>
      </c>
    </row>
    <row r="43" spans="1:8" x14ac:dyDescent="0.25">
      <c r="A43" s="7">
        <v>58236</v>
      </c>
      <c r="B43" t="s">
        <v>29</v>
      </c>
      <c r="C43" t="s">
        <v>36</v>
      </c>
      <c r="D43" s="7">
        <v>38</v>
      </c>
      <c r="E43" s="8">
        <v>1.9</v>
      </c>
      <c r="F43" s="8">
        <v>64.8</v>
      </c>
      <c r="G43" s="8">
        <v>646.79999999999995</v>
      </c>
      <c r="H43" t="s">
        <v>11</v>
      </c>
    </row>
    <row r="44" spans="1:8" x14ac:dyDescent="0.25">
      <c r="A44" s="7">
        <v>58245</v>
      </c>
      <c r="B44" t="s">
        <v>29</v>
      </c>
      <c r="C44" t="s">
        <v>37</v>
      </c>
      <c r="D44" s="7">
        <v>13</v>
      </c>
      <c r="E44" s="8">
        <v>1.9</v>
      </c>
      <c r="F44" s="8">
        <v>60.6</v>
      </c>
      <c r="G44" s="8">
        <v>637.5</v>
      </c>
      <c r="H44" t="s">
        <v>11</v>
      </c>
    </row>
    <row r="45" spans="1:8" x14ac:dyDescent="0.25">
      <c r="A45" s="7">
        <v>58277</v>
      </c>
      <c r="B45" t="s">
        <v>29</v>
      </c>
      <c r="C45" t="s">
        <v>38</v>
      </c>
      <c r="D45" s="7">
        <v>28</v>
      </c>
      <c r="E45" s="8">
        <v>1.9</v>
      </c>
      <c r="F45" s="8">
        <v>42.1</v>
      </c>
      <c r="G45" s="8">
        <v>404.1</v>
      </c>
      <c r="H45" t="s">
        <v>18</v>
      </c>
    </row>
    <row r="46" spans="1:8" x14ac:dyDescent="0.25">
      <c r="A46" s="7">
        <v>58301</v>
      </c>
      <c r="B46" t="s">
        <v>29</v>
      </c>
      <c r="C46" t="s">
        <v>14</v>
      </c>
      <c r="D46" s="7">
        <v>22</v>
      </c>
      <c r="E46" s="8">
        <v>1.9</v>
      </c>
      <c r="F46" s="8">
        <v>70.900000000000006</v>
      </c>
      <c r="G46" s="8">
        <v>573.6</v>
      </c>
      <c r="H46" t="s">
        <v>11</v>
      </c>
    </row>
    <row r="47" spans="1:8" x14ac:dyDescent="0.25">
      <c r="A47" s="7">
        <v>58312</v>
      </c>
      <c r="B47" t="s">
        <v>29</v>
      </c>
      <c r="C47" t="s">
        <v>41</v>
      </c>
      <c r="D47" s="7">
        <v>8</v>
      </c>
      <c r="E47" s="8">
        <v>1.9</v>
      </c>
      <c r="F47" s="8">
        <v>88</v>
      </c>
      <c r="G47" s="8">
        <v>437.3</v>
      </c>
      <c r="H47" t="s">
        <v>18</v>
      </c>
    </row>
    <row r="48" spans="1:8" x14ac:dyDescent="0.25">
      <c r="A48" s="7">
        <v>58314</v>
      </c>
      <c r="B48" t="s">
        <v>29</v>
      </c>
      <c r="C48" t="s">
        <v>42</v>
      </c>
      <c r="D48" s="7">
        <v>6</v>
      </c>
      <c r="E48" s="8">
        <v>1.9</v>
      </c>
      <c r="F48" s="8">
        <v>229.3</v>
      </c>
      <c r="G48" s="8">
        <v>2007.4</v>
      </c>
      <c r="H48" t="s">
        <v>11</v>
      </c>
    </row>
    <row r="49" spans="1:8" x14ac:dyDescent="0.25">
      <c r="A49" s="7">
        <v>58315</v>
      </c>
      <c r="B49" t="s">
        <v>29</v>
      </c>
      <c r="C49" t="s">
        <v>42</v>
      </c>
      <c r="D49" s="7">
        <v>7</v>
      </c>
      <c r="E49" s="8">
        <v>1.9</v>
      </c>
      <c r="F49" s="8">
        <v>224</v>
      </c>
      <c r="G49" s="8">
        <v>1988.5</v>
      </c>
      <c r="H49" t="s">
        <v>18</v>
      </c>
    </row>
    <row r="50" spans="1:8" x14ac:dyDescent="0.25">
      <c r="A50" s="7">
        <v>58321</v>
      </c>
      <c r="B50" t="s">
        <v>29</v>
      </c>
      <c r="C50" t="s">
        <v>43</v>
      </c>
      <c r="D50" s="7" t="s">
        <v>44</v>
      </c>
      <c r="E50" s="8">
        <v>1.9</v>
      </c>
      <c r="F50" s="8">
        <v>103.09</v>
      </c>
      <c r="G50" s="8">
        <v>1368.1</v>
      </c>
      <c r="H50" t="s">
        <v>18</v>
      </c>
    </row>
    <row r="51" spans="1:8" x14ac:dyDescent="0.25">
      <c r="A51" s="7">
        <v>58322</v>
      </c>
      <c r="B51" t="s">
        <v>29</v>
      </c>
      <c r="C51" t="s">
        <v>43</v>
      </c>
      <c r="D51" s="7">
        <v>48</v>
      </c>
      <c r="E51" s="8">
        <v>1.9</v>
      </c>
      <c r="F51" s="8">
        <v>56.7</v>
      </c>
      <c r="G51" s="8">
        <v>611.1</v>
      </c>
      <c r="H51" t="s">
        <v>18</v>
      </c>
    </row>
    <row r="52" spans="1:8" x14ac:dyDescent="0.25">
      <c r="A52" s="7">
        <v>58327</v>
      </c>
      <c r="B52" t="s">
        <v>29</v>
      </c>
      <c r="C52" t="s">
        <v>43</v>
      </c>
      <c r="D52" s="7" t="s">
        <v>45</v>
      </c>
      <c r="E52" s="8">
        <v>1.9</v>
      </c>
      <c r="F52" s="8">
        <v>71.900000000000006</v>
      </c>
      <c r="G52" s="8">
        <v>862</v>
      </c>
      <c r="H52" t="s">
        <v>18</v>
      </c>
    </row>
    <row r="53" spans="1:8" x14ac:dyDescent="0.25">
      <c r="A53" s="7">
        <v>58329</v>
      </c>
      <c r="B53" t="s">
        <v>29</v>
      </c>
      <c r="C53" t="s">
        <v>43</v>
      </c>
      <c r="D53" s="7">
        <v>25</v>
      </c>
      <c r="E53" s="8">
        <v>1.9</v>
      </c>
      <c r="F53" s="8">
        <v>74.8</v>
      </c>
      <c r="G53" s="8">
        <v>566.20000000000005</v>
      </c>
      <c r="H53" t="s">
        <v>18</v>
      </c>
    </row>
    <row r="54" spans="1:8" x14ac:dyDescent="0.25">
      <c r="A54" s="7">
        <v>58331</v>
      </c>
      <c r="B54" t="s">
        <v>29</v>
      </c>
      <c r="C54" t="s">
        <v>43</v>
      </c>
      <c r="D54" s="7">
        <v>46</v>
      </c>
      <c r="E54" s="8">
        <v>1.9</v>
      </c>
      <c r="F54" s="8">
        <v>39.4</v>
      </c>
      <c r="G54" s="8">
        <v>418.8</v>
      </c>
      <c r="H54" t="s">
        <v>18</v>
      </c>
    </row>
    <row r="55" spans="1:8" x14ac:dyDescent="0.25">
      <c r="A55" s="7">
        <v>58341</v>
      </c>
      <c r="B55" t="s">
        <v>29</v>
      </c>
      <c r="C55" t="s">
        <v>46</v>
      </c>
      <c r="D55" s="7">
        <v>15</v>
      </c>
      <c r="E55" s="8">
        <v>1.9</v>
      </c>
      <c r="F55" s="8">
        <v>68.400000000000006</v>
      </c>
      <c r="G55" s="8">
        <v>863.8</v>
      </c>
      <c r="H55" t="s">
        <v>18</v>
      </c>
    </row>
    <row r="56" spans="1:8" x14ac:dyDescent="0.25">
      <c r="A56" s="7">
        <v>58342</v>
      </c>
      <c r="B56" t="s">
        <v>29</v>
      </c>
      <c r="C56" t="s">
        <v>46</v>
      </c>
      <c r="D56" s="7">
        <v>13</v>
      </c>
      <c r="E56" s="8">
        <v>1.9</v>
      </c>
      <c r="F56" s="8">
        <v>43.9</v>
      </c>
      <c r="G56" s="8">
        <v>517.29999999999995</v>
      </c>
      <c r="H56" t="s">
        <v>11</v>
      </c>
    </row>
    <row r="57" spans="1:8" x14ac:dyDescent="0.25">
      <c r="A57" s="7">
        <v>58343</v>
      </c>
      <c r="B57" t="s">
        <v>29</v>
      </c>
      <c r="C57" t="s">
        <v>46</v>
      </c>
      <c r="D57" s="7">
        <v>17</v>
      </c>
      <c r="E57" s="8">
        <v>1.9</v>
      </c>
      <c r="F57" s="8">
        <v>44.5</v>
      </c>
      <c r="G57" s="8">
        <v>518.79999999999995</v>
      </c>
      <c r="H57" t="s">
        <v>18</v>
      </c>
    </row>
    <row r="58" spans="1:8" x14ac:dyDescent="0.25">
      <c r="A58" s="7">
        <v>58346</v>
      </c>
      <c r="B58" t="s">
        <v>29</v>
      </c>
      <c r="C58" t="s">
        <v>47</v>
      </c>
      <c r="D58" s="7">
        <v>14</v>
      </c>
      <c r="E58" s="8">
        <v>1.9</v>
      </c>
      <c r="F58" s="8">
        <v>53.9</v>
      </c>
      <c r="G58" s="8">
        <v>637.9</v>
      </c>
      <c r="H58" t="s">
        <v>11</v>
      </c>
    </row>
    <row r="59" spans="1:8" x14ac:dyDescent="0.25">
      <c r="A59" s="7">
        <v>58360</v>
      </c>
      <c r="B59" t="s">
        <v>48</v>
      </c>
      <c r="C59" t="s">
        <v>49</v>
      </c>
      <c r="D59" s="7">
        <v>10</v>
      </c>
      <c r="E59" s="8">
        <v>1.9</v>
      </c>
      <c r="F59" s="8">
        <v>41.4</v>
      </c>
      <c r="G59" s="8">
        <v>507.5</v>
      </c>
      <c r="H59" t="s">
        <v>11</v>
      </c>
    </row>
    <row r="60" spans="1:8" x14ac:dyDescent="0.25">
      <c r="A60" s="7">
        <v>58362</v>
      </c>
      <c r="B60" t="s">
        <v>48</v>
      </c>
      <c r="C60" t="s">
        <v>49</v>
      </c>
      <c r="D60" s="7">
        <v>4</v>
      </c>
      <c r="E60" s="8">
        <v>1.9</v>
      </c>
      <c r="F60" s="8">
        <v>26.3</v>
      </c>
      <c r="G60" s="8">
        <v>294.10000000000002</v>
      </c>
      <c r="H60" t="s">
        <v>11</v>
      </c>
    </row>
    <row r="61" spans="1:8" x14ac:dyDescent="0.25">
      <c r="A61" s="7">
        <v>58363</v>
      </c>
      <c r="B61" t="s">
        <v>48</v>
      </c>
      <c r="C61" t="s">
        <v>49</v>
      </c>
      <c r="D61" s="7">
        <v>11</v>
      </c>
      <c r="E61" s="8">
        <v>1.9</v>
      </c>
      <c r="F61" s="8">
        <v>38.4</v>
      </c>
      <c r="G61" s="8">
        <v>255.3</v>
      </c>
      <c r="H61" t="s">
        <v>11</v>
      </c>
    </row>
    <row r="62" spans="1:8" x14ac:dyDescent="0.25">
      <c r="A62" s="7">
        <v>58364</v>
      </c>
      <c r="B62" t="s">
        <v>48</v>
      </c>
      <c r="C62" t="s">
        <v>49</v>
      </c>
      <c r="D62" s="7">
        <v>21</v>
      </c>
      <c r="E62" s="8">
        <v>1.9</v>
      </c>
      <c r="F62" s="8">
        <v>35.6</v>
      </c>
      <c r="G62" s="8">
        <v>257.39999999999998</v>
      </c>
      <c r="H62" t="s">
        <v>11</v>
      </c>
    </row>
    <row r="63" spans="1:8" x14ac:dyDescent="0.25">
      <c r="A63" s="7">
        <v>58366</v>
      </c>
      <c r="B63" t="s">
        <v>48</v>
      </c>
      <c r="C63" t="s">
        <v>49</v>
      </c>
      <c r="D63" s="7">
        <v>8</v>
      </c>
      <c r="E63" s="8">
        <v>1.9</v>
      </c>
      <c r="F63" s="8">
        <v>34.6</v>
      </c>
      <c r="G63" s="8">
        <v>322.89999999999998</v>
      </c>
      <c r="H63" t="s">
        <v>11</v>
      </c>
    </row>
    <row r="64" spans="1:8" x14ac:dyDescent="0.25">
      <c r="A64" s="7">
        <v>58367</v>
      </c>
      <c r="B64" t="s">
        <v>48</v>
      </c>
      <c r="C64" t="s">
        <v>49</v>
      </c>
      <c r="D64" s="7">
        <v>22</v>
      </c>
      <c r="E64" s="8">
        <v>1.9</v>
      </c>
      <c r="F64" s="8">
        <v>30.7</v>
      </c>
      <c r="G64" s="8">
        <v>323.8</v>
      </c>
      <c r="H64" t="s">
        <v>11</v>
      </c>
    </row>
    <row r="65" spans="1:8" x14ac:dyDescent="0.25">
      <c r="A65" s="7">
        <v>58369</v>
      </c>
      <c r="B65" t="s">
        <v>48</v>
      </c>
      <c r="C65" t="s">
        <v>49</v>
      </c>
      <c r="D65" s="7">
        <v>12</v>
      </c>
      <c r="E65" s="8">
        <v>1.9</v>
      </c>
      <c r="F65" s="8">
        <v>36.299999999999997</v>
      </c>
      <c r="G65" s="8">
        <v>265.5</v>
      </c>
      <c r="H65" t="s">
        <v>11</v>
      </c>
    </row>
    <row r="66" spans="1:8" x14ac:dyDescent="0.25">
      <c r="A66" s="7">
        <v>58370</v>
      </c>
      <c r="B66" t="s">
        <v>48</v>
      </c>
      <c r="C66" t="s">
        <v>49</v>
      </c>
      <c r="D66" s="7">
        <v>18</v>
      </c>
      <c r="E66" s="8">
        <v>1.9</v>
      </c>
      <c r="F66" s="8">
        <v>35.200000000000003</v>
      </c>
      <c r="G66" s="8">
        <v>329.6</v>
      </c>
      <c r="H66" t="s">
        <v>11</v>
      </c>
    </row>
    <row r="67" spans="1:8" x14ac:dyDescent="0.25">
      <c r="A67" s="7">
        <v>58371</v>
      </c>
      <c r="B67" t="s">
        <v>48</v>
      </c>
      <c r="C67" t="s">
        <v>49</v>
      </c>
      <c r="D67" s="7">
        <v>19</v>
      </c>
      <c r="E67" s="8">
        <v>1.9</v>
      </c>
      <c r="F67" s="8">
        <v>35.799999999999997</v>
      </c>
      <c r="G67" s="8">
        <v>258.89999999999998</v>
      </c>
      <c r="H67" t="s">
        <v>11</v>
      </c>
    </row>
    <row r="68" spans="1:8" x14ac:dyDescent="0.25">
      <c r="A68" s="7">
        <v>58372</v>
      </c>
      <c r="B68" t="s">
        <v>48</v>
      </c>
      <c r="C68" t="s">
        <v>49</v>
      </c>
      <c r="D68" s="7">
        <v>14</v>
      </c>
      <c r="E68" s="8">
        <v>1.9</v>
      </c>
      <c r="F68" s="8">
        <v>44.2</v>
      </c>
      <c r="G68" s="8">
        <v>199.5</v>
      </c>
      <c r="H68" t="s">
        <v>11</v>
      </c>
    </row>
    <row r="69" spans="1:8" x14ac:dyDescent="0.25">
      <c r="A69" s="7">
        <v>58373</v>
      </c>
      <c r="B69" t="s">
        <v>48</v>
      </c>
      <c r="C69" t="s">
        <v>49</v>
      </c>
      <c r="D69" s="7">
        <v>25</v>
      </c>
      <c r="E69" s="8">
        <v>1.9</v>
      </c>
      <c r="F69" s="8">
        <v>31.9</v>
      </c>
      <c r="G69" s="8">
        <v>335</v>
      </c>
      <c r="H69" t="s">
        <v>11</v>
      </c>
    </row>
    <row r="70" spans="1:8" x14ac:dyDescent="0.25">
      <c r="A70" s="7">
        <v>58374</v>
      </c>
      <c r="B70" t="s">
        <v>48</v>
      </c>
      <c r="C70" t="s">
        <v>49</v>
      </c>
      <c r="D70" s="7">
        <v>23</v>
      </c>
      <c r="E70" s="8">
        <v>1.9</v>
      </c>
      <c r="F70" s="8">
        <v>32.200000000000003</v>
      </c>
      <c r="G70" s="8">
        <v>339</v>
      </c>
      <c r="H70" t="s">
        <v>11</v>
      </c>
    </row>
    <row r="71" spans="1:8" x14ac:dyDescent="0.25">
      <c r="A71" s="7">
        <v>58375</v>
      </c>
      <c r="B71" t="s">
        <v>48</v>
      </c>
      <c r="C71" t="s">
        <v>49</v>
      </c>
      <c r="D71" s="7">
        <v>7</v>
      </c>
      <c r="E71" s="8">
        <v>1.9</v>
      </c>
      <c r="F71" s="8">
        <v>35.6</v>
      </c>
      <c r="G71" s="8">
        <v>257.5</v>
      </c>
      <c r="H71" t="s">
        <v>11</v>
      </c>
    </row>
    <row r="72" spans="1:8" x14ac:dyDescent="0.25">
      <c r="A72" s="7">
        <v>58376</v>
      </c>
      <c r="B72" t="s">
        <v>48</v>
      </c>
      <c r="C72" t="s">
        <v>49</v>
      </c>
      <c r="D72" s="7">
        <v>13</v>
      </c>
      <c r="E72" s="8">
        <v>1.9</v>
      </c>
      <c r="F72" s="8">
        <v>37.5</v>
      </c>
      <c r="G72" s="8">
        <v>272.5</v>
      </c>
      <c r="H72" t="s">
        <v>11</v>
      </c>
    </row>
    <row r="73" spans="1:8" x14ac:dyDescent="0.25">
      <c r="A73" s="7">
        <v>58377</v>
      </c>
      <c r="B73" t="s">
        <v>48</v>
      </c>
      <c r="C73" t="s">
        <v>49</v>
      </c>
      <c r="D73" s="7">
        <v>15</v>
      </c>
      <c r="E73" s="8">
        <v>1.9</v>
      </c>
      <c r="F73" s="8">
        <v>36.1</v>
      </c>
      <c r="G73" s="8">
        <v>190</v>
      </c>
      <c r="H73" t="s">
        <v>11</v>
      </c>
    </row>
    <row r="74" spans="1:8" x14ac:dyDescent="0.25">
      <c r="A74" s="7">
        <v>58378</v>
      </c>
      <c r="B74" t="s">
        <v>48</v>
      </c>
      <c r="C74" t="s">
        <v>49</v>
      </c>
      <c r="D74" s="7">
        <v>16</v>
      </c>
      <c r="E74" s="8">
        <v>1.9</v>
      </c>
      <c r="F74" s="8">
        <v>34.1</v>
      </c>
      <c r="G74" s="8">
        <v>330.2</v>
      </c>
      <c r="H74" t="s">
        <v>11</v>
      </c>
    </row>
    <row r="75" spans="1:8" x14ac:dyDescent="0.25">
      <c r="A75" s="7">
        <v>59321</v>
      </c>
      <c r="B75" t="s">
        <v>50</v>
      </c>
      <c r="C75" t="s">
        <v>51</v>
      </c>
      <c r="D75" s="7" t="s">
        <v>39</v>
      </c>
      <c r="E75" s="8">
        <v>1.9</v>
      </c>
      <c r="F75" s="8">
        <v>48.5</v>
      </c>
      <c r="G75" s="8">
        <v>688.4</v>
      </c>
      <c r="H75" t="s">
        <v>18</v>
      </c>
    </row>
    <row r="76" spans="1:8" x14ac:dyDescent="0.25">
      <c r="A76" s="7">
        <v>60037</v>
      </c>
      <c r="B76" t="s">
        <v>52</v>
      </c>
      <c r="C76" t="s">
        <v>53</v>
      </c>
      <c r="D76" s="7">
        <v>37</v>
      </c>
      <c r="E76" s="8">
        <v>1.9</v>
      </c>
      <c r="F76" s="8">
        <v>41.4</v>
      </c>
      <c r="G76" s="8">
        <v>448.5</v>
      </c>
      <c r="H76" t="s">
        <v>18</v>
      </c>
    </row>
    <row r="77" spans="1:8" x14ac:dyDescent="0.25">
      <c r="A77" s="7">
        <v>62290</v>
      </c>
      <c r="B77" t="s">
        <v>54</v>
      </c>
      <c r="C77" t="s">
        <v>55</v>
      </c>
      <c r="D77" s="7">
        <v>7</v>
      </c>
      <c r="E77" s="8">
        <v>1.9</v>
      </c>
      <c r="F77" s="8">
        <v>183.7</v>
      </c>
      <c r="G77" s="8">
        <v>1408.4</v>
      </c>
      <c r="H77" t="s">
        <v>18</v>
      </c>
    </row>
    <row r="78" spans="1:8" x14ac:dyDescent="0.25">
      <c r="A78" s="7">
        <v>62291</v>
      </c>
      <c r="B78" t="s">
        <v>54</v>
      </c>
      <c r="C78" t="s">
        <v>55</v>
      </c>
      <c r="D78" s="7">
        <v>9</v>
      </c>
      <c r="E78" s="8">
        <v>1.9</v>
      </c>
      <c r="F78" s="8">
        <v>207.2</v>
      </c>
      <c r="G78" s="8">
        <v>4106</v>
      </c>
      <c r="H78" t="s">
        <v>18</v>
      </c>
    </row>
    <row r="79" spans="1:8" x14ac:dyDescent="0.25">
      <c r="A79" s="7">
        <v>62292</v>
      </c>
      <c r="B79" t="s">
        <v>54</v>
      </c>
      <c r="C79" t="s">
        <v>55</v>
      </c>
      <c r="D79" s="7">
        <v>11</v>
      </c>
      <c r="E79" s="8">
        <v>1.9</v>
      </c>
      <c r="F79" s="8">
        <v>189.2</v>
      </c>
      <c r="G79" s="8">
        <v>3356.4</v>
      </c>
      <c r="H79" t="s">
        <v>18</v>
      </c>
    </row>
    <row r="80" spans="1:8" x14ac:dyDescent="0.25">
      <c r="A80" s="7">
        <v>62980</v>
      </c>
      <c r="B80" t="s">
        <v>56</v>
      </c>
      <c r="C80" t="s">
        <v>22</v>
      </c>
      <c r="D80" s="7">
        <v>89</v>
      </c>
      <c r="E80" s="8">
        <v>1.9</v>
      </c>
      <c r="F80" s="8">
        <v>0</v>
      </c>
      <c r="G80" s="8">
        <v>85.8</v>
      </c>
      <c r="H80" t="s">
        <v>18</v>
      </c>
    </row>
    <row r="81" spans="1:8" x14ac:dyDescent="0.25">
      <c r="A81" s="7">
        <v>63010</v>
      </c>
      <c r="B81" t="s">
        <v>56</v>
      </c>
      <c r="C81" t="s">
        <v>57</v>
      </c>
      <c r="D81" s="7">
        <v>21</v>
      </c>
      <c r="E81" s="8">
        <v>1.9</v>
      </c>
      <c r="F81" s="8">
        <v>0</v>
      </c>
      <c r="G81" s="8">
        <v>138.19999999999999</v>
      </c>
      <c r="H81" t="s">
        <v>18</v>
      </c>
    </row>
    <row r="82" spans="1:8" x14ac:dyDescent="0.25">
      <c r="A82" s="7">
        <v>63012</v>
      </c>
      <c r="B82" t="s">
        <v>56</v>
      </c>
      <c r="C82" t="s">
        <v>57</v>
      </c>
      <c r="D82" s="7">
        <v>24</v>
      </c>
      <c r="E82" s="8">
        <v>1.9</v>
      </c>
      <c r="F82" s="8">
        <v>0</v>
      </c>
      <c r="G82" s="8">
        <v>215.4</v>
      </c>
      <c r="H82" t="s">
        <v>18</v>
      </c>
    </row>
    <row r="83" spans="1:8" x14ac:dyDescent="0.25">
      <c r="A83" s="7">
        <v>63241</v>
      </c>
      <c r="B83" t="s">
        <v>56</v>
      </c>
      <c r="C83" t="s">
        <v>58</v>
      </c>
      <c r="D83" s="7">
        <v>8</v>
      </c>
      <c r="E83" s="8">
        <v>1.9</v>
      </c>
      <c r="F83" s="8">
        <v>0</v>
      </c>
      <c r="G83" s="8">
        <v>352.6</v>
      </c>
      <c r="H83" t="s">
        <v>18</v>
      </c>
    </row>
    <row r="84" spans="1:8" x14ac:dyDescent="0.25">
      <c r="A84" s="7">
        <v>63249</v>
      </c>
      <c r="B84" t="s">
        <v>56</v>
      </c>
      <c r="C84" t="s">
        <v>59</v>
      </c>
      <c r="D84" s="7">
        <v>16</v>
      </c>
      <c r="E84" s="8">
        <v>1.9</v>
      </c>
      <c r="F84" s="8">
        <v>12.8</v>
      </c>
      <c r="G84" s="8">
        <v>53.1</v>
      </c>
      <c r="H84" t="s">
        <v>18</v>
      </c>
    </row>
    <row r="85" spans="1:8" x14ac:dyDescent="0.25">
      <c r="A85" s="7">
        <v>197178</v>
      </c>
      <c r="B85" t="s">
        <v>60</v>
      </c>
      <c r="C85" t="s">
        <v>61</v>
      </c>
      <c r="D85" s="7">
        <v>10</v>
      </c>
      <c r="E85" s="8">
        <v>1.9</v>
      </c>
      <c r="F85" s="8">
        <v>40.200000000000003</v>
      </c>
      <c r="G85" s="8">
        <v>393.8</v>
      </c>
      <c r="H85" t="s">
        <v>11</v>
      </c>
    </row>
    <row r="86" spans="1:8" x14ac:dyDescent="0.25">
      <c r="A86" s="7">
        <v>197180</v>
      </c>
      <c r="B86" t="s">
        <v>60</v>
      </c>
      <c r="C86" t="s">
        <v>61</v>
      </c>
      <c r="D86" s="7">
        <v>4</v>
      </c>
      <c r="E86" s="8">
        <v>1.9</v>
      </c>
      <c r="F86" s="8">
        <v>59.4</v>
      </c>
      <c r="G86" s="8">
        <v>517.4</v>
      </c>
      <c r="H86" t="s">
        <v>11</v>
      </c>
    </row>
    <row r="87" spans="1:8" x14ac:dyDescent="0.25">
      <c r="A87" s="7">
        <v>197181</v>
      </c>
      <c r="B87" t="s">
        <v>60</v>
      </c>
      <c r="C87" t="s">
        <v>61</v>
      </c>
      <c r="D87" s="7" t="s">
        <v>62</v>
      </c>
      <c r="E87" s="8">
        <v>1.9</v>
      </c>
      <c r="F87" s="8">
        <v>25.8</v>
      </c>
      <c r="G87" s="8">
        <v>288.5</v>
      </c>
      <c r="H87" t="s">
        <v>11</v>
      </c>
    </row>
    <row r="88" spans="1:8" x14ac:dyDescent="0.25">
      <c r="A88" s="7">
        <v>197182</v>
      </c>
      <c r="B88" t="s">
        <v>60</v>
      </c>
      <c r="C88" t="s">
        <v>61</v>
      </c>
      <c r="D88" s="7">
        <v>6</v>
      </c>
      <c r="E88" s="8">
        <v>1.9</v>
      </c>
      <c r="F88" s="8">
        <v>41.3</v>
      </c>
      <c r="G88" s="8">
        <v>402.6</v>
      </c>
      <c r="H88" t="s">
        <v>11</v>
      </c>
    </row>
    <row r="89" spans="1:8" x14ac:dyDescent="0.25">
      <c r="A89" s="7">
        <v>197183</v>
      </c>
      <c r="B89" t="s">
        <v>60</v>
      </c>
      <c r="C89" t="s">
        <v>61</v>
      </c>
      <c r="D89" s="7" t="s">
        <v>63</v>
      </c>
      <c r="E89" s="8">
        <v>1.9</v>
      </c>
      <c r="F89" s="8">
        <v>25.6</v>
      </c>
      <c r="G89" s="8">
        <v>338</v>
      </c>
      <c r="H89" t="s">
        <v>11</v>
      </c>
    </row>
    <row r="90" spans="1:8" x14ac:dyDescent="0.25">
      <c r="A90" s="7">
        <v>197198</v>
      </c>
      <c r="B90" t="s">
        <v>60</v>
      </c>
      <c r="C90" t="s">
        <v>64</v>
      </c>
      <c r="D90" s="7">
        <v>2</v>
      </c>
      <c r="E90" s="8">
        <v>1.9</v>
      </c>
      <c r="F90" s="8">
        <v>26.7</v>
      </c>
      <c r="G90" s="8">
        <v>256.2</v>
      </c>
      <c r="H90" t="s">
        <v>11</v>
      </c>
    </row>
    <row r="91" spans="1:8" x14ac:dyDescent="0.25">
      <c r="A91" s="7">
        <v>197200</v>
      </c>
      <c r="B91" t="s">
        <v>60</v>
      </c>
      <c r="C91" t="s">
        <v>64</v>
      </c>
      <c r="D91" s="7" t="s">
        <v>65</v>
      </c>
      <c r="E91" s="8">
        <v>1.9</v>
      </c>
      <c r="F91" s="8">
        <v>0</v>
      </c>
      <c r="G91" s="8">
        <v>90.4</v>
      </c>
      <c r="H91" t="s">
        <v>11</v>
      </c>
    </row>
    <row r="92" spans="1:8" x14ac:dyDescent="0.25">
      <c r="A92" s="7">
        <v>197202</v>
      </c>
      <c r="B92" t="s">
        <v>60</v>
      </c>
      <c r="C92" t="s">
        <v>64</v>
      </c>
      <c r="D92" s="7">
        <v>40</v>
      </c>
      <c r="E92" s="8">
        <v>1.9</v>
      </c>
      <c r="F92" s="8">
        <v>69.8</v>
      </c>
      <c r="G92" s="8">
        <v>412.2</v>
      </c>
      <c r="H92" t="s">
        <v>11</v>
      </c>
    </row>
    <row r="93" spans="1:8" x14ac:dyDescent="0.25">
      <c r="A93" s="7">
        <v>197249</v>
      </c>
      <c r="B93" t="s">
        <v>60</v>
      </c>
      <c r="C93" t="s">
        <v>66</v>
      </c>
      <c r="D93" s="7">
        <v>10</v>
      </c>
      <c r="E93" s="8">
        <v>1.9</v>
      </c>
      <c r="F93" s="8">
        <v>42.1</v>
      </c>
      <c r="G93" s="8">
        <v>1015.6</v>
      </c>
      <c r="H93" t="s">
        <v>11</v>
      </c>
    </row>
    <row r="94" spans="1:8" x14ac:dyDescent="0.25">
      <c r="A94" s="7">
        <v>197250</v>
      </c>
      <c r="B94" t="s">
        <v>60</v>
      </c>
      <c r="C94" t="s">
        <v>66</v>
      </c>
      <c r="D94" s="7">
        <v>11</v>
      </c>
      <c r="E94" s="8">
        <v>1.9</v>
      </c>
      <c r="F94" s="8">
        <v>44.3</v>
      </c>
      <c r="G94" s="8">
        <v>464.6</v>
      </c>
      <c r="H94" t="s">
        <v>11</v>
      </c>
    </row>
    <row r="95" spans="1:8" x14ac:dyDescent="0.25">
      <c r="A95" s="7">
        <v>197251</v>
      </c>
      <c r="B95" t="s">
        <v>60</v>
      </c>
      <c r="C95" t="s">
        <v>66</v>
      </c>
      <c r="D95" s="7">
        <v>5</v>
      </c>
      <c r="E95" s="8">
        <v>1.9</v>
      </c>
      <c r="F95" s="8">
        <v>60.2</v>
      </c>
      <c r="G95" s="8">
        <v>523.6</v>
      </c>
      <c r="H95" t="s">
        <v>11</v>
      </c>
    </row>
    <row r="96" spans="1:8" x14ac:dyDescent="0.25">
      <c r="A96" s="7">
        <v>235619</v>
      </c>
      <c r="B96" t="s">
        <v>60</v>
      </c>
      <c r="C96" t="s">
        <v>61</v>
      </c>
      <c r="D96" s="7" t="s">
        <v>67</v>
      </c>
      <c r="E96" s="8">
        <v>1.9</v>
      </c>
      <c r="F96" s="8">
        <v>39.9</v>
      </c>
      <c r="G96" s="8">
        <v>547.6</v>
      </c>
      <c r="H96" t="s">
        <v>11</v>
      </c>
    </row>
    <row r="97" spans="1:8" x14ac:dyDescent="0.25">
      <c r="A97" s="7">
        <v>242668</v>
      </c>
      <c r="B97" t="s">
        <v>29</v>
      </c>
      <c r="C97" t="s">
        <v>31</v>
      </c>
      <c r="D97" s="7">
        <v>57</v>
      </c>
      <c r="E97" s="8">
        <v>1.9</v>
      </c>
      <c r="F97" s="8">
        <v>28.2</v>
      </c>
      <c r="G97" s="8">
        <v>320.02999999999997</v>
      </c>
      <c r="H97" t="s">
        <v>18</v>
      </c>
    </row>
    <row r="98" spans="1:8" x14ac:dyDescent="0.25">
      <c r="A98" s="7">
        <v>242717</v>
      </c>
      <c r="B98" t="s">
        <v>56</v>
      </c>
      <c r="C98" t="s">
        <v>69</v>
      </c>
      <c r="D98" s="7">
        <v>39</v>
      </c>
      <c r="E98" s="8">
        <v>1.9</v>
      </c>
      <c r="F98" s="8">
        <v>31.9</v>
      </c>
      <c r="G98" s="8">
        <v>82.4</v>
      </c>
      <c r="H98" t="s">
        <v>18</v>
      </c>
    </row>
    <row r="99" spans="1:8" x14ac:dyDescent="0.25">
      <c r="A99" s="7">
        <v>242723</v>
      </c>
      <c r="B99" t="s">
        <v>56</v>
      </c>
      <c r="C99" t="s">
        <v>69</v>
      </c>
      <c r="D99" s="7">
        <v>62</v>
      </c>
      <c r="E99" s="8">
        <v>1.9</v>
      </c>
      <c r="F99" s="8">
        <v>74.3</v>
      </c>
      <c r="G99" s="8">
        <v>989.4</v>
      </c>
      <c r="H99" t="s">
        <v>18</v>
      </c>
    </row>
    <row r="100" spans="1:8" x14ac:dyDescent="0.25">
      <c r="A100" s="7">
        <v>242731</v>
      </c>
      <c r="B100" t="s">
        <v>56</v>
      </c>
      <c r="C100" t="s">
        <v>69</v>
      </c>
      <c r="D100" s="7">
        <v>3</v>
      </c>
      <c r="E100" s="8">
        <v>1.9</v>
      </c>
      <c r="F100" s="8">
        <v>62.7</v>
      </c>
      <c r="G100" s="8">
        <v>1511.7</v>
      </c>
      <c r="H100" t="s">
        <v>18</v>
      </c>
    </row>
    <row r="101" spans="1:8" x14ac:dyDescent="0.25">
      <c r="A101" s="7">
        <v>242738</v>
      </c>
      <c r="B101" t="s">
        <v>56</v>
      </c>
      <c r="C101" t="s">
        <v>70</v>
      </c>
      <c r="D101" s="7">
        <v>34</v>
      </c>
      <c r="E101" s="8">
        <v>1.9</v>
      </c>
      <c r="F101" s="8">
        <v>63.6</v>
      </c>
      <c r="G101" s="8">
        <v>507.8</v>
      </c>
      <c r="H101" t="s">
        <v>18</v>
      </c>
    </row>
    <row r="102" spans="1:8" x14ac:dyDescent="0.25">
      <c r="A102" s="7">
        <v>242740</v>
      </c>
      <c r="B102" t="s">
        <v>56</v>
      </c>
      <c r="C102" t="s">
        <v>70</v>
      </c>
      <c r="D102" s="7">
        <v>36</v>
      </c>
      <c r="E102" s="8">
        <v>1.9</v>
      </c>
      <c r="F102" s="8">
        <v>61</v>
      </c>
      <c r="G102" s="8">
        <v>503.2</v>
      </c>
      <c r="H102" t="s">
        <v>18</v>
      </c>
    </row>
    <row r="103" spans="1:8" x14ac:dyDescent="0.25">
      <c r="A103" s="7">
        <v>242742</v>
      </c>
      <c r="B103" t="s">
        <v>56</v>
      </c>
      <c r="C103" t="s">
        <v>70</v>
      </c>
      <c r="D103" s="7">
        <v>38</v>
      </c>
      <c r="E103" s="8">
        <v>1.9</v>
      </c>
      <c r="F103" s="8">
        <v>31.6</v>
      </c>
      <c r="G103" s="8">
        <v>653.20000000000005</v>
      </c>
      <c r="H103" t="s">
        <v>18</v>
      </c>
    </row>
    <row r="104" spans="1:8" x14ac:dyDescent="0.25">
      <c r="A104" s="7">
        <v>242761</v>
      </c>
      <c r="B104" t="s">
        <v>56</v>
      </c>
      <c r="C104" t="s">
        <v>70</v>
      </c>
      <c r="D104" s="7">
        <v>13</v>
      </c>
      <c r="E104" s="8">
        <v>1.9</v>
      </c>
      <c r="F104" s="8">
        <v>63.4</v>
      </c>
      <c r="G104" s="8">
        <v>529.4</v>
      </c>
      <c r="H104" t="s">
        <v>18</v>
      </c>
    </row>
    <row r="105" spans="1:8" x14ac:dyDescent="0.25">
      <c r="A105" s="7">
        <v>242768</v>
      </c>
      <c r="B105" t="s">
        <v>56</v>
      </c>
      <c r="C105" t="s">
        <v>70</v>
      </c>
      <c r="D105" s="7">
        <v>22</v>
      </c>
      <c r="E105" s="8">
        <v>1.9</v>
      </c>
      <c r="F105" s="8">
        <v>65.599999999999994</v>
      </c>
      <c r="G105" s="8">
        <v>514.6</v>
      </c>
      <c r="H105" t="s">
        <v>18</v>
      </c>
    </row>
    <row r="106" spans="1:8" x14ac:dyDescent="0.25">
      <c r="A106" s="7">
        <v>242769</v>
      </c>
      <c r="B106" t="s">
        <v>56</v>
      </c>
      <c r="C106" t="s">
        <v>70</v>
      </c>
      <c r="D106" s="7">
        <v>24</v>
      </c>
      <c r="E106" s="8">
        <v>1.9</v>
      </c>
      <c r="F106" s="8">
        <v>9.1999999999999993</v>
      </c>
      <c r="G106" s="8">
        <v>145.30000000000001</v>
      </c>
      <c r="H106" t="s">
        <v>11</v>
      </c>
    </row>
    <row r="107" spans="1:8" x14ac:dyDescent="0.25">
      <c r="A107" s="7">
        <v>242771</v>
      </c>
      <c r="B107" t="s">
        <v>56</v>
      </c>
      <c r="C107" t="s">
        <v>70</v>
      </c>
      <c r="D107" s="7">
        <v>26</v>
      </c>
      <c r="E107" s="8">
        <v>1.9</v>
      </c>
      <c r="F107" s="8">
        <v>65.2</v>
      </c>
      <c r="G107" s="8">
        <v>513.5</v>
      </c>
      <c r="H107" t="s">
        <v>18</v>
      </c>
    </row>
    <row r="108" spans="1:8" x14ac:dyDescent="0.25">
      <c r="A108" s="7">
        <v>242774</v>
      </c>
      <c r="B108" t="s">
        <v>56</v>
      </c>
      <c r="C108" t="s">
        <v>70</v>
      </c>
      <c r="D108" s="7">
        <v>28</v>
      </c>
      <c r="E108" s="8">
        <v>1.9</v>
      </c>
      <c r="F108" s="8">
        <v>65.099999999999994</v>
      </c>
      <c r="G108" s="8">
        <v>458.9</v>
      </c>
      <c r="H108" t="s">
        <v>18</v>
      </c>
    </row>
    <row r="109" spans="1:8" x14ac:dyDescent="0.25">
      <c r="A109" s="7">
        <v>242778</v>
      </c>
      <c r="B109" t="s">
        <v>56</v>
      </c>
      <c r="C109" t="s">
        <v>70</v>
      </c>
      <c r="D109" s="7">
        <v>30</v>
      </c>
      <c r="E109" s="8">
        <v>1.9</v>
      </c>
      <c r="F109" s="8">
        <v>64.099999999999994</v>
      </c>
      <c r="G109" s="8">
        <v>516.70000000000005</v>
      </c>
      <c r="H109" t="s">
        <v>18</v>
      </c>
    </row>
    <row r="110" spans="1:8" x14ac:dyDescent="0.25">
      <c r="A110" s="7">
        <v>242780</v>
      </c>
      <c r="B110" t="s">
        <v>56</v>
      </c>
      <c r="C110" t="s">
        <v>70</v>
      </c>
      <c r="D110" s="7">
        <v>55</v>
      </c>
      <c r="E110" s="8">
        <v>1.9</v>
      </c>
      <c r="F110" s="8">
        <v>32.5</v>
      </c>
      <c r="G110" s="8">
        <v>326</v>
      </c>
      <c r="H110" t="s">
        <v>18</v>
      </c>
    </row>
    <row r="111" spans="1:8" x14ac:dyDescent="0.25">
      <c r="A111" s="7">
        <v>242781</v>
      </c>
      <c r="B111" t="s">
        <v>56</v>
      </c>
      <c r="C111" t="s">
        <v>70</v>
      </c>
      <c r="D111" s="7">
        <v>59</v>
      </c>
      <c r="E111" s="8">
        <v>1.9</v>
      </c>
      <c r="F111" s="8">
        <v>64.599999999999994</v>
      </c>
      <c r="G111" s="8">
        <v>506.3</v>
      </c>
      <c r="H111" t="s">
        <v>18</v>
      </c>
    </row>
    <row r="112" spans="1:8" x14ac:dyDescent="0.25">
      <c r="A112" s="7">
        <v>242792</v>
      </c>
      <c r="B112" t="s">
        <v>56</v>
      </c>
      <c r="C112" t="s">
        <v>71</v>
      </c>
      <c r="D112" s="7">
        <v>31</v>
      </c>
      <c r="E112" s="8">
        <v>1.9</v>
      </c>
      <c r="F112" s="8">
        <v>7</v>
      </c>
      <c r="G112" s="8">
        <v>426.4</v>
      </c>
      <c r="H112" t="s">
        <v>18</v>
      </c>
    </row>
    <row r="113" spans="1:8" x14ac:dyDescent="0.25">
      <c r="A113" s="7">
        <v>242798</v>
      </c>
      <c r="B113" t="s">
        <v>56</v>
      </c>
      <c r="C113" t="s">
        <v>71</v>
      </c>
      <c r="D113" s="7">
        <v>5</v>
      </c>
      <c r="E113" s="8">
        <v>1.9</v>
      </c>
      <c r="F113" s="8">
        <v>13.6</v>
      </c>
      <c r="G113" s="8">
        <v>112.2</v>
      </c>
      <c r="H113" t="s">
        <v>18</v>
      </c>
    </row>
    <row r="114" spans="1:8" x14ac:dyDescent="0.25">
      <c r="A114" s="7">
        <v>242821</v>
      </c>
      <c r="B114" t="s">
        <v>56</v>
      </c>
      <c r="C114" t="s">
        <v>22</v>
      </c>
      <c r="D114" s="7">
        <v>85</v>
      </c>
      <c r="E114" s="8">
        <v>1.9</v>
      </c>
      <c r="F114" s="8">
        <v>66</v>
      </c>
      <c r="G114" s="8">
        <v>518.9</v>
      </c>
      <c r="H114" t="s">
        <v>18</v>
      </c>
    </row>
    <row r="115" spans="1:8" x14ac:dyDescent="0.25">
      <c r="A115" s="7">
        <v>242823</v>
      </c>
      <c r="B115" t="s">
        <v>56</v>
      </c>
      <c r="C115" t="s">
        <v>22</v>
      </c>
      <c r="D115" s="7">
        <v>91</v>
      </c>
      <c r="E115" s="8">
        <v>1.9</v>
      </c>
      <c r="F115" s="8">
        <v>26.4</v>
      </c>
      <c r="G115" s="8">
        <v>321.2</v>
      </c>
      <c r="H115" t="s">
        <v>18</v>
      </c>
    </row>
    <row r="116" spans="1:8" x14ac:dyDescent="0.25">
      <c r="A116" s="7">
        <v>242828</v>
      </c>
      <c r="B116" t="s">
        <v>56</v>
      </c>
      <c r="C116" t="s">
        <v>22</v>
      </c>
      <c r="D116" s="7">
        <v>87</v>
      </c>
      <c r="E116" s="8">
        <v>1.9</v>
      </c>
      <c r="F116" s="8">
        <v>22.7</v>
      </c>
      <c r="G116" s="8">
        <v>165.6</v>
      </c>
      <c r="H116" t="s">
        <v>18</v>
      </c>
    </row>
    <row r="117" spans="1:8" x14ac:dyDescent="0.25">
      <c r="A117" s="7">
        <v>242839</v>
      </c>
      <c r="B117" t="s">
        <v>56</v>
      </c>
      <c r="C117" t="s">
        <v>57</v>
      </c>
      <c r="D117" s="7">
        <v>18</v>
      </c>
      <c r="E117" s="8">
        <v>1.9</v>
      </c>
      <c r="F117" s="8">
        <v>0</v>
      </c>
      <c r="G117" s="8">
        <v>225.8</v>
      </c>
      <c r="H117" t="s">
        <v>18</v>
      </c>
    </row>
    <row r="118" spans="1:8" x14ac:dyDescent="0.25">
      <c r="A118" s="7">
        <v>242866</v>
      </c>
      <c r="B118" t="s">
        <v>56</v>
      </c>
      <c r="C118" t="s">
        <v>72</v>
      </c>
      <c r="D118" s="7">
        <v>25</v>
      </c>
      <c r="E118" s="8">
        <v>1.9</v>
      </c>
      <c r="F118" s="8">
        <v>93.1</v>
      </c>
      <c r="G118" s="8">
        <v>748.3</v>
      </c>
      <c r="H118" t="s">
        <v>18</v>
      </c>
    </row>
    <row r="119" spans="1:8" x14ac:dyDescent="0.25">
      <c r="A119" s="7">
        <v>242881</v>
      </c>
      <c r="B119" t="s">
        <v>56</v>
      </c>
      <c r="C119" t="s">
        <v>59</v>
      </c>
      <c r="D119" s="7">
        <v>11</v>
      </c>
      <c r="E119" s="8">
        <v>1.9</v>
      </c>
      <c r="F119" s="8">
        <v>25.3</v>
      </c>
      <c r="G119" s="8">
        <v>101.9</v>
      </c>
      <c r="H119" t="s">
        <v>18</v>
      </c>
    </row>
    <row r="120" spans="1:8" x14ac:dyDescent="0.25">
      <c r="A120" s="7">
        <v>242883</v>
      </c>
      <c r="B120" t="s">
        <v>56</v>
      </c>
      <c r="C120" t="s">
        <v>59</v>
      </c>
      <c r="D120" s="7">
        <v>2</v>
      </c>
      <c r="E120" s="8">
        <v>1.9</v>
      </c>
      <c r="F120" s="8">
        <v>30.9</v>
      </c>
      <c r="G120" s="8">
        <v>641.79999999999995</v>
      </c>
      <c r="H120" t="s">
        <v>18</v>
      </c>
    </row>
    <row r="121" spans="1:8" x14ac:dyDescent="0.25">
      <c r="A121" s="7">
        <v>242884</v>
      </c>
      <c r="B121" t="s">
        <v>56</v>
      </c>
      <c r="C121" t="s">
        <v>59</v>
      </c>
      <c r="D121" s="7">
        <v>28</v>
      </c>
      <c r="E121" s="8">
        <v>1.9</v>
      </c>
      <c r="F121" s="8">
        <v>48.6</v>
      </c>
      <c r="G121" s="8">
        <v>835.6</v>
      </c>
      <c r="H121" t="s">
        <v>18</v>
      </c>
    </row>
    <row r="122" spans="1:8" x14ac:dyDescent="0.25">
      <c r="A122" s="7">
        <v>242885</v>
      </c>
      <c r="B122" t="s">
        <v>56</v>
      </c>
      <c r="C122" t="s">
        <v>59</v>
      </c>
      <c r="D122" s="7">
        <v>3</v>
      </c>
      <c r="E122" s="8">
        <v>1.9</v>
      </c>
      <c r="F122" s="8">
        <v>5.6</v>
      </c>
      <c r="G122" s="8">
        <v>95.8</v>
      </c>
      <c r="H122" t="s">
        <v>18</v>
      </c>
    </row>
    <row r="123" spans="1:8" x14ac:dyDescent="0.25">
      <c r="A123" s="7">
        <v>242886</v>
      </c>
      <c r="B123" t="s">
        <v>56</v>
      </c>
      <c r="C123" t="s">
        <v>59</v>
      </c>
      <c r="D123" s="7">
        <v>35</v>
      </c>
      <c r="E123" s="8">
        <v>1.9</v>
      </c>
      <c r="F123" s="8">
        <v>14.8</v>
      </c>
      <c r="G123" s="8">
        <v>33.4</v>
      </c>
      <c r="H123" t="s">
        <v>18</v>
      </c>
    </row>
    <row r="124" spans="1:8" x14ac:dyDescent="0.25">
      <c r="A124" s="7">
        <v>242893</v>
      </c>
      <c r="B124" t="s">
        <v>56</v>
      </c>
      <c r="C124" t="s">
        <v>59</v>
      </c>
      <c r="D124" s="7">
        <v>8</v>
      </c>
      <c r="E124" s="8">
        <v>1.9</v>
      </c>
      <c r="F124" s="8">
        <v>0</v>
      </c>
      <c r="G124" s="8">
        <v>500.1</v>
      </c>
      <c r="H124" t="s">
        <v>18</v>
      </c>
    </row>
    <row r="125" spans="1:8" x14ac:dyDescent="0.25">
      <c r="A125" s="7">
        <v>242895</v>
      </c>
      <c r="B125" t="s">
        <v>56</v>
      </c>
      <c r="C125" t="s">
        <v>73</v>
      </c>
      <c r="D125" s="7">
        <v>3</v>
      </c>
      <c r="E125" s="8">
        <v>1.9</v>
      </c>
      <c r="F125" s="8">
        <v>0</v>
      </c>
      <c r="G125" s="8">
        <v>376.4</v>
      </c>
      <c r="H125" t="s">
        <v>18</v>
      </c>
    </row>
    <row r="126" spans="1:8" x14ac:dyDescent="0.25">
      <c r="A126" s="7">
        <v>242903</v>
      </c>
      <c r="B126" t="s">
        <v>56</v>
      </c>
      <c r="C126" t="s">
        <v>74</v>
      </c>
      <c r="D126" s="7">
        <v>49</v>
      </c>
      <c r="E126" s="8">
        <v>1.9</v>
      </c>
      <c r="F126" s="8">
        <v>0</v>
      </c>
      <c r="G126" s="8">
        <v>115.8</v>
      </c>
      <c r="H126" t="s">
        <v>18</v>
      </c>
    </row>
    <row r="127" spans="1:8" x14ac:dyDescent="0.25">
      <c r="A127" s="7">
        <v>242947</v>
      </c>
      <c r="B127" t="s">
        <v>56</v>
      </c>
      <c r="C127" t="s">
        <v>75</v>
      </c>
      <c r="D127" s="7">
        <v>14</v>
      </c>
      <c r="E127" s="8">
        <v>1.9</v>
      </c>
      <c r="F127" s="8">
        <v>28.3</v>
      </c>
      <c r="G127" s="8">
        <v>246.6</v>
      </c>
      <c r="H127" t="s">
        <v>18</v>
      </c>
    </row>
    <row r="128" spans="1:8" x14ac:dyDescent="0.25">
      <c r="A128" s="7">
        <v>242958</v>
      </c>
      <c r="B128" t="s">
        <v>56</v>
      </c>
      <c r="C128" t="s">
        <v>76</v>
      </c>
      <c r="D128" s="7">
        <v>24</v>
      </c>
      <c r="E128" s="8">
        <v>1.9</v>
      </c>
      <c r="F128" s="8">
        <v>0</v>
      </c>
      <c r="G128" s="8">
        <v>175.6</v>
      </c>
      <c r="H128" t="s">
        <v>18</v>
      </c>
    </row>
    <row r="129" spans="1:8" x14ac:dyDescent="0.25">
      <c r="A129" s="7">
        <v>242962</v>
      </c>
      <c r="B129" t="s">
        <v>56</v>
      </c>
      <c r="C129" t="s">
        <v>77</v>
      </c>
      <c r="D129" s="7">
        <v>12</v>
      </c>
      <c r="E129" s="8">
        <v>1.9</v>
      </c>
      <c r="F129" s="8">
        <v>63.5</v>
      </c>
      <c r="G129" s="8">
        <v>475.7</v>
      </c>
      <c r="H129" t="s">
        <v>18</v>
      </c>
    </row>
    <row r="130" spans="1:8" x14ac:dyDescent="0.25">
      <c r="A130" s="7">
        <v>250391</v>
      </c>
      <c r="B130" t="s">
        <v>52</v>
      </c>
      <c r="C130" t="s">
        <v>78</v>
      </c>
      <c r="D130" s="7">
        <v>1</v>
      </c>
      <c r="E130" s="8">
        <v>1.9</v>
      </c>
      <c r="F130" s="8">
        <v>22</v>
      </c>
      <c r="G130" s="8">
        <v>279.3</v>
      </c>
      <c r="H130" t="s">
        <v>18</v>
      </c>
    </row>
    <row r="131" spans="1:8" x14ac:dyDescent="0.25">
      <c r="A131" s="7">
        <v>250449</v>
      </c>
      <c r="B131" t="s">
        <v>52</v>
      </c>
      <c r="C131" t="s">
        <v>78</v>
      </c>
      <c r="D131" s="7">
        <v>4</v>
      </c>
      <c r="E131" s="8">
        <v>1.9</v>
      </c>
      <c r="F131" s="8">
        <v>24.4</v>
      </c>
      <c r="G131" s="8">
        <v>269.2</v>
      </c>
      <c r="H131" t="s">
        <v>18</v>
      </c>
    </row>
    <row r="132" spans="1:8" x14ac:dyDescent="0.25">
      <c r="A132" s="7">
        <v>251141</v>
      </c>
      <c r="B132" t="s">
        <v>50</v>
      </c>
      <c r="C132" t="s">
        <v>79</v>
      </c>
      <c r="D132" s="7">
        <v>20</v>
      </c>
      <c r="E132" s="8">
        <v>1.9</v>
      </c>
      <c r="F132" s="8">
        <v>20.6</v>
      </c>
      <c r="G132" s="8">
        <v>279.8</v>
      </c>
      <c r="H132" t="s">
        <v>18</v>
      </c>
    </row>
    <row r="133" spans="1:8" x14ac:dyDescent="0.25">
      <c r="A133" s="7">
        <v>251142</v>
      </c>
      <c r="B133" t="s">
        <v>50</v>
      </c>
      <c r="C133" t="s">
        <v>79</v>
      </c>
      <c r="D133" s="7">
        <v>22</v>
      </c>
      <c r="E133" s="8">
        <v>1.9</v>
      </c>
      <c r="F133" s="8">
        <v>28.2</v>
      </c>
      <c r="G133" s="8">
        <v>265.89999999999998</v>
      </c>
      <c r="H133" t="s">
        <v>11</v>
      </c>
    </row>
    <row r="134" spans="1:8" x14ac:dyDescent="0.25">
      <c r="A134" s="7">
        <v>251144</v>
      </c>
      <c r="B134" t="s">
        <v>50</v>
      </c>
      <c r="C134" t="s">
        <v>80</v>
      </c>
      <c r="D134" s="7">
        <v>10</v>
      </c>
      <c r="E134" s="8">
        <v>1.9</v>
      </c>
      <c r="F134" s="8">
        <v>53.1</v>
      </c>
      <c r="G134" s="8">
        <v>637.1</v>
      </c>
      <c r="H134" t="s">
        <v>18</v>
      </c>
    </row>
    <row r="135" spans="1:8" x14ac:dyDescent="0.25">
      <c r="A135" s="7">
        <v>258550</v>
      </c>
      <c r="B135" t="s">
        <v>52</v>
      </c>
      <c r="C135" t="s">
        <v>78</v>
      </c>
      <c r="D135" s="7">
        <v>5</v>
      </c>
      <c r="E135" s="8">
        <v>1.9</v>
      </c>
      <c r="F135" s="8">
        <v>59.1</v>
      </c>
      <c r="G135" s="8">
        <v>384.96</v>
      </c>
      <c r="H135" t="s">
        <v>11</v>
      </c>
    </row>
    <row r="136" spans="1:8" x14ac:dyDescent="0.25">
      <c r="A136" s="7">
        <v>258762</v>
      </c>
      <c r="B136" t="s">
        <v>52</v>
      </c>
      <c r="C136" t="s">
        <v>59</v>
      </c>
      <c r="D136" s="7">
        <v>16</v>
      </c>
      <c r="E136" s="8">
        <v>1.9</v>
      </c>
      <c r="F136" s="8">
        <v>37.200000000000003</v>
      </c>
      <c r="G136" s="8">
        <v>422.4</v>
      </c>
      <c r="H136" t="s">
        <v>18</v>
      </c>
    </row>
    <row r="137" spans="1:8" x14ac:dyDescent="0.25">
      <c r="A137" s="7">
        <v>272990</v>
      </c>
      <c r="B137" t="s">
        <v>29</v>
      </c>
      <c r="C137" t="s">
        <v>13</v>
      </c>
      <c r="D137" s="7">
        <v>79</v>
      </c>
      <c r="E137" s="8">
        <v>1.9</v>
      </c>
      <c r="F137" s="8">
        <v>44</v>
      </c>
      <c r="G137" s="8">
        <v>435.9</v>
      </c>
      <c r="H137" t="s">
        <v>18</v>
      </c>
    </row>
    <row r="138" spans="1:8" x14ac:dyDescent="0.25">
      <c r="A138" s="7">
        <v>275393</v>
      </c>
      <c r="B138" t="s">
        <v>15</v>
      </c>
      <c r="C138" t="s">
        <v>20</v>
      </c>
      <c r="D138" s="7" t="s">
        <v>81</v>
      </c>
      <c r="E138" s="8">
        <v>1.9</v>
      </c>
      <c r="F138" s="8">
        <v>68.8</v>
      </c>
      <c r="G138" s="8">
        <v>845.3</v>
      </c>
      <c r="H138" t="s">
        <v>18</v>
      </c>
    </row>
    <row r="139" spans="1:8" x14ac:dyDescent="0.25">
      <c r="A139" s="7">
        <v>275401</v>
      </c>
      <c r="B139" t="s">
        <v>15</v>
      </c>
      <c r="C139" t="s">
        <v>22</v>
      </c>
      <c r="D139" s="7">
        <v>22</v>
      </c>
      <c r="E139" s="8">
        <v>1.9</v>
      </c>
      <c r="F139" s="8">
        <v>67.7</v>
      </c>
      <c r="G139" s="8">
        <v>872.4</v>
      </c>
      <c r="H139" t="s">
        <v>11</v>
      </c>
    </row>
    <row r="140" spans="1:8" x14ac:dyDescent="0.25">
      <c r="A140" s="7">
        <v>275472</v>
      </c>
      <c r="B140" t="s">
        <v>15</v>
      </c>
      <c r="C140" t="s">
        <v>82</v>
      </c>
      <c r="D140" s="7">
        <v>47</v>
      </c>
      <c r="E140" s="8">
        <v>1.9</v>
      </c>
      <c r="F140" s="8">
        <v>69.05</v>
      </c>
      <c r="G140" s="8">
        <v>874.7</v>
      </c>
      <c r="H140" t="s">
        <v>11</v>
      </c>
    </row>
    <row r="141" spans="1:8" x14ac:dyDescent="0.25">
      <c r="A141" s="7">
        <v>275475</v>
      </c>
      <c r="B141" t="s">
        <v>15</v>
      </c>
      <c r="C141" t="s">
        <v>82</v>
      </c>
      <c r="D141" s="7">
        <v>57</v>
      </c>
      <c r="E141" s="8">
        <v>1.9</v>
      </c>
      <c r="F141" s="8">
        <v>87.8</v>
      </c>
      <c r="G141" s="8">
        <v>909.7</v>
      </c>
      <c r="H141" t="s">
        <v>11</v>
      </c>
    </row>
    <row r="142" spans="1:8" x14ac:dyDescent="0.25">
      <c r="A142" s="7">
        <v>301384</v>
      </c>
      <c r="B142" t="s">
        <v>29</v>
      </c>
      <c r="C142" t="s">
        <v>36</v>
      </c>
      <c r="D142" s="7" t="s">
        <v>83</v>
      </c>
      <c r="E142" s="8">
        <v>1.9</v>
      </c>
      <c r="F142" s="8">
        <v>62</v>
      </c>
      <c r="G142" s="8">
        <v>586.5</v>
      </c>
      <c r="H142" t="s">
        <v>11</v>
      </c>
    </row>
    <row r="143" spans="1:8" x14ac:dyDescent="0.25">
      <c r="A143" s="7">
        <v>301434</v>
      </c>
      <c r="B143" t="s">
        <v>29</v>
      </c>
      <c r="C143" t="s">
        <v>36</v>
      </c>
      <c r="D143" s="7" t="s">
        <v>84</v>
      </c>
      <c r="E143" s="8">
        <v>1.9</v>
      </c>
      <c r="F143" s="8">
        <v>65.400000000000006</v>
      </c>
      <c r="G143" s="8">
        <v>629.70000000000005</v>
      </c>
      <c r="H143" t="s">
        <v>18</v>
      </c>
    </row>
    <row r="144" spans="1:8" x14ac:dyDescent="0.25">
      <c r="A144" s="7">
        <v>301495</v>
      </c>
      <c r="B144" t="s">
        <v>29</v>
      </c>
      <c r="C144" t="s">
        <v>37</v>
      </c>
      <c r="D144" s="7">
        <v>33</v>
      </c>
      <c r="E144" s="8">
        <v>1.9</v>
      </c>
      <c r="F144" s="8">
        <v>64.3</v>
      </c>
      <c r="G144" s="8">
        <v>441.9</v>
      </c>
      <c r="H144" t="s">
        <v>11</v>
      </c>
    </row>
    <row r="145" spans="1:8" x14ac:dyDescent="0.25">
      <c r="A145" s="7">
        <v>301588</v>
      </c>
      <c r="B145" t="s">
        <v>29</v>
      </c>
      <c r="C145" t="s">
        <v>35</v>
      </c>
      <c r="D145" s="7">
        <v>5</v>
      </c>
      <c r="E145" s="8">
        <v>1.9</v>
      </c>
      <c r="F145" s="8">
        <v>64.3</v>
      </c>
      <c r="G145" s="8">
        <v>438.5</v>
      </c>
      <c r="H145" t="s">
        <v>11</v>
      </c>
    </row>
    <row r="146" spans="1:8" x14ac:dyDescent="0.25">
      <c r="A146" s="7">
        <v>339162</v>
      </c>
      <c r="B146" t="s">
        <v>29</v>
      </c>
      <c r="C146" t="s">
        <v>36</v>
      </c>
      <c r="D146" s="7">
        <v>26</v>
      </c>
      <c r="E146" s="8">
        <v>1.9</v>
      </c>
      <c r="F146" s="8">
        <v>63.2</v>
      </c>
      <c r="G146" s="8">
        <v>440.9</v>
      </c>
      <c r="H146" t="s">
        <v>11</v>
      </c>
    </row>
    <row r="147" spans="1:8" x14ac:dyDescent="0.25">
      <c r="A147" s="7">
        <v>347723</v>
      </c>
      <c r="B147" t="s">
        <v>29</v>
      </c>
      <c r="C147" t="s">
        <v>31</v>
      </c>
      <c r="D147" s="7">
        <v>99</v>
      </c>
      <c r="E147" s="8">
        <v>1.9</v>
      </c>
      <c r="F147" s="8">
        <v>52.5</v>
      </c>
      <c r="G147" s="8">
        <v>585.20000000000005</v>
      </c>
      <c r="H147" t="s">
        <v>18</v>
      </c>
    </row>
    <row r="148" spans="1:8" x14ac:dyDescent="0.25">
      <c r="A148" s="7">
        <v>347743</v>
      </c>
      <c r="B148" t="s">
        <v>29</v>
      </c>
      <c r="C148" t="s">
        <v>31</v>
      </c>
      <c r="D148" s="7">
        <v>91</v>
      </c>
      <c r="E148" s="8">
        <v>1.9</v>
      </c>
      <c r="F148" s="8">
        <v>59.5</v>
      </c>
      <c r="G148" s="8">
        <v>476.6</v>
      </c>
      <c r="H148" t="s">
        <v>18</v>
      </c>
    </row>
    <row r="149" spans="1:8" x14ac:dyDescent="0.25">
      <c r="A149" s="7">
        <v>349385</v>
      </c>
      <c r="B149" t="s">
        <v>50</v>
      </c>
      <c r="C149" t="s">
        <v>85</v>
      </c>
      <c r="D149" s="7">
        <v>32</v>
      </c>
      <c r="E149" s="8">
        <v>1.9</v>
      </c>
      <c r="F149" s="8">
        <v>207.1</v>
      </c>
      <c r="G149" s="8">
        <v>852</v>
      </c>
      <c r="H149" t="s">
        <v>18</v>
      </c>
    </row>
    <row r="150" spans="1:8" x14ac:dyDescent="0.25">
      <c r="A150" s="7">
        <v>349400</v>
      </c>
      <c r="B150" t="s">
        <v>50</v>
      </c>
      <c r="C150" t="s">
        <v>86</v>
      </c>
      <c r="D150" s="7">
        <v>16</v>
      </c>
      <c r="E150" s="8">
        <v>1.9</v>
      </c>
      <c r="F150" s="8">
        <v>73.2</v>
      </c>
      <c r="G150" s="8">
        <v>686.6</v>
      </c>
      <c r="H150" t="s">
        <v>18</v>
      </c>
    </row>
    <row r="151" spans="1:8" x14ac:dyDescent="0.25">
      <c r="A151" s="7">
        <v>349509</v>
      </c>
      <c r="B151" t="s">
        <v>50</v>
      </c>
      <c r="C151" t="s">
        <v>87</v>
      </c>
      <c r="D151" s="7">
        <v>15</v>
      </c>
      <c r="E151" s="8">
        <v>1.9</v>
      </c>
      <c r="F151" s="8">
        <v>74.2</v>
      </c>
      <c r="G151" s="8">
        <v>706.1</v>
      </c>
      <c r="H151" t="s">
        <v>18</v>
      </c>
    </row>
    <row r="152" spans="1:8" x14ac:dyDescent="0.25">
      <c r="A152" s="7">
        <v>349548</v>
      </c>
      <c r="B152" t="s">
        <v>50</v>
      </c>
      <c r="C152" t="s">
        <v>86</v>
      </c>
      <c r="D152" s="7">
        <v>12</v>
      </c>
      <c r="E152" s="8">
        <v>1.9</v>
      </c>
      <c r="F152" s="8">
        <v>72.099999999999994</v>
      </c>
      <c r="G152" s="8">
        <v>682.5</v>
      </c>
      <c r="H152" t="s">
        <v>18</v>
      </c>
    </row>
    <row r="153" spans="1:8" x14ac:dyDescent="0.25">
      <c r="A153" s="7">
        <v>349549</v>
      </c>
      <c r="B153" t="s">
        <v>50</v>
      </c>
      <c r="C153" t="s">
        <v>86</v>
      </c>
      <c r="D153" s="7">
        <v>6</v>
      </c>
      <c r="E153" s="8">
        <v>1.9</v>
      </c>
      <c r="F153" s="8">
        <v>75.400000000000006</v>
      </c>
      <c r="G153" s="8">
        <v>704.6</v>
      </c>
      <c r="H153" t="s">
        <v>18</v>
      </c>
    </row>
    <row r="154" spans="1:8" x14ac:dyDescent="0.25">
      <c r="A154" s="7">
        <v>349561</v>
      </c>
      <c r="B154" t="s">
        <v>50</v>
      </c>
      <c r="C154" t="s">
        <v>88</v>
      </c>
      <c r="D154" s="7">
        <v>25</v>
      </c>
      <c r="E154" s="8">
        <v>1.9</v>
      </c>
      <c r="F154" s="8">
        <v>189.7</v>
      </c>
      <c r="G154" s="8">
        <v>3316.8</v>
      </c>
      <c r="H154" t="s">
        <v>18</v>
      </c>
    </row>
    <row r="155" spans="1:8" x14ac:dyDescent="0.25">
      <c r="A155" s="7">
        <v>349578</v>
      </c>
      <c r="B155" t="s">
        <v>50</v>
      </c>
      <c r="C155" t="s">
        <v>89</v>
      </c>
      <c r="D155" s="7">
        <v>34</v>
      </c>
      <c r="E155" s="8">
        <v>1.9</v>
      </c>
      <c r="F155" s="8">
        <v>54.1</v>
      </c>
      <c r="G155" s="8">
        <v>611.4</v>
      </c>
      <c r="H155" t="s">
        <v>18</v>
      </c>
    </row>
    <row r="156" spans="1:8" x14ac:dyDescent="0.25">
      <c r="A156" s="7">
        <v>349602</v>
      </c>
      <c r="B156" t="s">
        <v>50</v>
      </c>
      <c r="C156" t="s">
        <v>90</v>
      </c>
      <c r="D156" s="7">
        <v>96</v>
      </c>
      <c r="E156" s="8">
        <v>1.9</v>
      </c>
      <c r="F156" s="8">
        <v>54.1</v>
      </c>
      <c r="G156" s="8">
        <v>1061</v>
      </c>
      <c r="H156" t="s">
        <v>18</v>
      </c>
    </row>
    <row r="157" spans="1:8" x14ac:dyDescent="0.25">
      <c r="A157" s="7">
        <v>349628</v>
      </c>
      <c r="B157" t="s">
        <v>50</v>
      </c>
      <c r="C157" t="s">
        <v>91</v>
      </c>
      <c r="D157" s="7">
        <v>22</v>
      </c>
      <c r="E157" s="8">
        <v>1.9</v>
      </c>
      <c r="F157" s="8">
        <v>53.1</v>
      </c>
      <c r="G157" s="8">
        <v>863.4</v>
      </c>
      <c r="H157" t="s">
        <v>18</v>
      </c>
    </row>
    <row r="158" spans="1:8" x14ac:dyDescent="0.25">
      <c r="A158" s="7">
        <v>349636</v>
      </c>
      <c r="B158" t="s">
        <v>50</v>
      </c>
      <c r="C158" t="s">
        <v>89</v>
      </c>
      <c r="D158" s="7">
        <v>32</v>
      </c>
      <c r="E158" s="8">
        <v>1.9</v>
      </c>
      <c r="F158" s="8">
        <v>49</v>
      </c>
      <c r="G158" s="8">
        <v>617.70000000000005</v>
      </c>
      <c r="H158" t="s">
        <v>18</v>
      </c>
    </row>
    <row r="159" spans="1:8" x14ac:dyDescent="0.25">
      <c r="A159" s="7">
        <v>349683</v>
      </c>
      <c r="B159" t="s">
        <v>50</v>
      </c>
      <c r="C159" t="s">
        <v>92</v>
      </c>
      <c r="D159" s="7">
        <v>20</v>
      </c>
      <c r="E159" s="8">
        <v>1.9</v>
      </c>
      <c r="F159" s="8">
        <v>70.2</v>
      </c>
      <c r="G159" s="8">
        <v>890.7</v>
      </c>
      <c r="H159" t="s">
        <v>18</v>
      </c>
    </row>
    <row r="160" spans="1:8" x14ac:dyDescent="0.25">
      <c r="A160" s="7">
        <v>425328</v>
      </c>
      <c r="B160" t="s">
        <v>50</v>
      </c>
      <c r="C160" t="s">
        <v>16</v>
      </c>
      <c r="D160" s="7">
        <v>5</v>
      </c>
      <c r="E160" s="8">
        <v>1.9</v>
      </c>
      <c r="F160" s="8">
        <v>402.3</v>
      </c>
      <c r="G160" s="8">
        <v>2003.5</v>
      </c>
      <c r="H160" t="s">
        <v>11</v>
      </c>
    </row>
    <row r="161" spans="1:8" x14ac:dyDescent="0.25">
      <c r="A161" s="7">
        <v>425332</v>
      </c>
      <c r="B161" t="s">
        <v>50</v>
      </c>
      <c r="C161" t="s">
        <v>93</v>
      </c>
      <c r="D161" s="7">
        <v>12</v>
      </c>
      <c r="E161" s="8">
        <v>1.9</v>
      </c>
      <c r="F161" s="8">
        <v>53.6</v>
      </c>
      <c r="G161" s="8">
        <v>558.29999999999995</v>
      </c>
      <c r="H161" t="s">
        <v>18</v>
      </c>
    </row>
    <row r="162" spans="1:8" x14ac:dyDescent="0.25">
      <c r="A162" s="7">
        <v>425334</v>
      </c>
      <c r="B162" t="s">
        <v>50</v>
      </c>
      <c r="C162" t="s">
        <v>94</v>
      </c>
      <c r="D162" s="7" t="s">
        <v>95</v>
      </c>
      <c r="E162" s="8">
        <v>1.9</v>
      </c>
      <c r="F162" s="8">
        <v>130.1</v>
      </c>
      <c r="G162" s="8">
        <v>1200.4000000000001</v>
      </c>
      <c r="H162" t="s">
        <v>18</v>
      </c>
    </row>
    <row r="163" spans="1:8" x14ac:dyDescent="0.25">
      <c r="A163" s="7">
        <v>425338</v>
      </c>
      <c r="B163" t="s">
        <v>50</v>
      </c>
      <c r="C163" t="s">
        <v>96</v>
      </c>
      <c r="D163" s="7" t="s">
        <v>97</v>
      </c>
      <c r="E163" s="8">
        <v>1.9</v>
      </c>
      <c r="F163" s="8">
        <v>111.6</v>
      </c>
      <c r="G163" s="8">
        <v>1342.3</v>
      </c>
      <c r="H163" t="s">
        <v>18</v>
      </c>
    </row>
    <row r="164" spans="1:8" x14ac:dyDescent="0.25">
      <c r="A164" s="7">
        <v>425358</v>
      </c>
      <c r="B164" t="s">
        <v>50</v>
      </c>
      <c r="C164" t="s">
        <v>42</v>
      </c>
      <c r="D164" s="7">
        <v>17</v>
      </c>
      <c r="E164" s="8">
        <v>1.9</v>
      </c>
      <c r="F164" s="8">
        <v>109.3</v>
      </c>
      <c r="G164" s="8">
        <v>1596.7</v>
      </c>
      <c r="H164" t="s">
        <v>18</v>
      </c>
    </row>
    <row r="165" spans="1:8" x14ac:dyDescent="0.25">
      <c r="A165" s="7">
        <v>425364</v>
      </c>
      <c r="B165" t="s">
        <v>50</v>
      </c>
      <c r="C165" t="s">
        <v>98</v>
      </c>
      <c r="D165" s="7">
        <v>16</v>
      </c>
      <c r="E165" s="8">
        <v>1.9</v>
      </c>
      <c r="F165" s="8">
        <v>126.5</v>
      </c>
      <c r="G165" s="8">
        <v>1109.0999999999999</v>
      </c>
      <c r="H165" t="s">
        <v>18</v>
      </c>
    </row>
    <row r="166" spans="1:8" x14ac:dyDescent="0.25">
      <c r="A166" s="7">
        <v>431038</v>
      </c>
      <c r="B166" t="s">
        <v>29</v>
      </c>
      <c r="C166" t="s">
        <v>64</v>
      </c>
      <c r="D166" s="7">
        <v>11</v>
      </c>
      <c r="E166" s="8">
        <v>1.9</v>
      </c>
      <c r="F166" s="8">
        <v>38.799999999999997</v>
      </c>
      <c r="G166" s="8">
        <v>336</v>
      </c>
      <c r="H166" t="s">
        <v>11</v>
      </c>
    </row>
    <row r="167" spans="1:8" x14ac:dyDescent="0.25">
      <c r="A167" s="7">
        <v>431274</v>
      </c>
      <c r="B167" t="s">
        <v>50</v>
      </c>
      <c r="C167" t="s">
        <v>16</v>
      </c>
      <c r="D167" s="7">
        <v>7</v>
      </c>
      <c r="E167" s="8">
        <v>1.9</v>
      </c>
      <c r="F167" s="8">
        <v>46.1</v>
      </c>
      <c r="G167" s="8">
        <v>319.5</v>
      </c>
      <c r="H167" t="s">
        <v>18</v>
      </c>
    </row>
    <row r="168" spans="1:8" x14ac:dyDescent="0.25">
      <c r="A168" s="7">
        <v>431276</v>
      </c>
      <c r="B168" t="s">
        <v>50</v>
      </c>
      <c r="C168" t="s">
        <v>86</v>
      </c>
      <c r="D168" s="7">
        <v>10</v>
      </c>
      <c r="E168" s="8">
        <v>1.9</v>
      </c>
      <c r="F168" s="8">
        <v>77.900000000000006</v>
      </c>
      <c r="G168" s="8">
        <v>684</v>
      </c>
      <c r="H168" t="s">
        <v>18</v>
      </c>
    </row>
    <row r="169" spans="1:8" x14ac:dyDescent="0.25">
      <c r="A169" s="7">
        <v>431277</v>
      </c>
      <c r="B169" t="s">
        <v>50</v>
      </c>
      <c r="C169" t="s">
        <v>86</v>
      </c>
      <c r="D169" s="7">
        <v>7</v>
      </c>
      <c r="E169" s="8">
        <v>1.9</v>
      </c>
      <c r="F169" s="8">
        <v>71.3</v>
      </c>
      <c r="G169" s="8">
        <v>822</v>
      </c>
      <c r="H169" t="s">
        <v>18</v>
      </c>
    </row>
    <row r="170" spans="1:8" x14ac:dyDescent="0.25">
      <c r="A170" s="7">
        <v>431283</v>
      </c>
      <c r="B170" t="s">
        <v>50</v>
      </c>
      <c r="C170" t="s">
        <v>88</v>
      </c>
      <c r="D170" s="7">
        <v>12</v>
      </c>
      <c r="E170" s="8">
        <v>1.9</v>
      </c>
      <c r="F170" s="8">
        <v>51.9</v>
      </c>
      <c r="G170" s="8">
        <v>827.2</v>
      </c>
      <c r="H170" t="s">
        <v>18</v>
      </c>
    </row>
    <row r="171" spans="1:8" x14ac:dyDescent="0.25">
      <c r="A171" s="7">
        <v>431288</v>
      </c>
      <c r="B171" t="s">
        <v>50</v>
      </c>
      <c r="C171" t="s">
        <v>99</v>
      </c>
      <c r="D171" s="7">
        <v>14</v>
      </c>
      <c r="E171" s="8">
        <v>1.9</v>
      </c>
      <c r="F171" s="8">
        <v>51.1</v>
      </c>
      <c r="G171" s="8">
        <v>636</v>
      </c>
      <c r="H171" t="s">
        <v>18</v>
      </c>
    </row>
    <row r="172" spans="1:8" x14ac:dyDescent="0.25">
      <c r="A172" s="7">
        <v>431298</v>
      </c>
      <c r="B172" t="s">
        <v>50</v>
      </c>
      <c r="C172" t="s">
        <v>100</v>
      </c>
      <c r="D172" s="7">
        <v>16</v>
      </c>
      <c r="E172" s="8">
        <v>1.9</v>
      </c>
      <c r="F172" s="8">
        <v>119.9</v>
      </c>
      <c r="G172" s="8">
        <v>1430</v>
      </c>
      <c r="H172" t="s">
        <v>18</v>
      </c>
    </row>
    <row r="173" spans="1:8" x14ac:dyDescent="0.25">
      <c r="A173" s="7">
        <v>431300</v>
      </c>
      <c r="B173" t="s">
        <v>50</v>
      </c>
      <c r="C173" t="s">
        <v>72</v>
      </c>
      <c r="D173" s="7">
        <v>15</v>
      </c>
      <c r="E173" s="8">
        <v>1.9</v>
      </c>
      <c r="F173" s="8">
        <v>72.7</v>
      </c>
      <c r="G173" s="8">
        <v>651</v>
      </c>
      <c r="H173" t="s">
        <v>18</v>
      </c>
    </row>
    <row r="174" spans="1:8" x14ac:dyDescent="0.25">
      <c r="A174" s="7">
        <v>431304</v>
      </c>
      <c r="B174" t="s">
        <v>50</v>
      </c>
      <c r="C174" t="s">
        <v>87</v>
      </c>
      <c r="D174" s="7">
        <v>23</v>
      </c>
      <c r="E174" s="8">
        <v>1.9</v>
      </c>
      <c r="F174" s="8">
        <v>110.7</v>
      </c>
      <c r="G174" s="8">
        <v>1264.4000000000001</v>
      </c>
      <c r="H174" t="s">
        <v>18</v>
      </c>
    </row>
    <row r="175" spans="1:8" x14ac:dyDescent="0.25">
      <c r="A175" s="7">
        <v>431316</v>
      </c>
      <c r="B175" t="s">
        <v>50</v>
      </c>
      <c r="C175" t="s">
        <v>101</v>
      </c>
      <c r="D175" s="7">
        <v>51</v>
      </c>
      <c r="E175" s="8">
        <v>1.9</v>
      </c>
      <c r="F175" s="8">
        <v>48.363999999999997</v>
      </c>
      <c r="G175" s="8">
        <v>437.4</v>
      </c>
      <c r="H175" t="s">
        <v>18</v>
      </c>
    </row>
    <row r="176" spans="1:8" x14ac:dyDescent="0.25">
      <c r="A176" s="7">
        <v>431322</v>
      </c>
      <c r="B176" t="s">
        <v>50</v>
      </c>
      <c r="C176" t="s">
        <v>102</v>
      </c>
      <c r="D176" s="7">
        <v>49</v>
      </c>
      <c r="E176" s="8">
        <v>1.9</v>
      </c>
      <c r="F176" s="8">
        <v>175.2</v>
      </c>
      <c r="G176" s="8">
        <v>568.20000000000005</v>
      </c>
      <c r="H176" t="s">
        <v>18</v>
      </c>
    </row>
    <row r="177" spans="1:8" x14ac:dyDescent="0.25">
      <c r="A177" s="7">
        <v>431326</v>
      </c>
      <c r="B177" t="s">
        <v>50</v>
      </c>
      <c r="C177" t="s">
        <v>85</v>
      </c>
      <c r="D177" s="7">
        <v>34</v>
      </c>
      <c r="E177" s="8">
        <v>1.9</v>
      </c>
      <c r="F177" s="8">
        <v>207.1</v>
      </c>
      <c r="G177" s="8">
        <v>720.7</v>
      </c>
      <c r="H177" t="s">
        <v>11</v>
      </c>
    </row>
    <row r="178" spans="1:8" x14ac:dyDescent="0.25">
      <c r="A178" s="7">
        <v>431331</v>
      </c>
      <c r="B178" t="s">
        <v>50</v>
      </c>
      <c r="C178" t="s">
        <v>103</v>
      </c>
      <c r="D178" s="7">
        <v>45</v>
      </c>
      <c r="E178" s="8">
        <v>1.9</v>
      </c>
      <c r="F178" s="8">
        <v>31.18</v>
      </c>
      <c r="G178" s="8">
        <v>835.2</v>
      </c>
      <c r="H178" t="s">
        <v>18</v>
      </c>
    </row>
    <row r="179" spans="1:8" x14ac:dyDescent="0.25">
      <c r="A179" s="7">
        <v>431343</v>
      </c>
      <c r="B179" t="s">
        <v>50</v>
      </c>
      <c r="C179" t="s">
        <v>92</v>
      </c>
      <c r="D179" s="7">
        <v>14</v>
      </c>
      <c r="E179" s="8">
        <v>1.9</v>
      </c>
      <c r="F179" s="8">
        <v>28.9</v>
      </c>
      <c r="G179" s="8">
        <v>565.79999999999995</v>
      </c>
      <c r="H179" t="s">
        <v>18</v>
      </c>
    </row>
    <row r="180" spans="1:8" x14ac:dyDescent="0.25">
      <c r="A180" s="7">
        <v>431368</v>
      </c>
      <c r="B180" t="s">
        <v>50</v>
      </c>
      <c r="C180" t="s">
        <v>104</v>
      </c>
      <c r="D180" s="7">
        <v>28</v>
      </c>
      <c r="E180" s="8">
        <v>1.9</v>
      </c>
      <c r="F180" s="8">
        <v>41.3</v>
      </c>
      <c r="G180" s="8">
        <v>745</v>
      </c>
      <c r="H180" t="s">
        <v>18</v>
      </c>
    </row>
    <row r="181" spans="1:8" x14ac:dyDescent="0.25">
      <c r="A181" s="7">
        <v>431371</v>
      </c>
      <c r="B181" t="s">
        <v>50</v>
      </c>
      <c r="C181" t="s">
        <v>105</v>
      </c>
      <c r="D181" s="7">
        <v>7</v>
      </c>
      <c r="E181" s="8">
        <v>1.9</v>
      </c>
      <c r="F181" s="8">
        <v>20.5</v>
      </c>
      <c r="G181" s="8">
        <v>472</v>
      </c>
      <c r="H181" t="s">
        <v>18</v>
      </c>
    </row>
    <row r="182" spans="1:8" x14ac:dyDescent="0.25">
      <c r="A182" s="7">
        <v>431375</v>
      </c>
      <c r="B182" t="s">
        <v>50</v>
      </c>
      <c r="C182" t="s">
        <v>106</v>
      </c>
      <c r="D182" s="7">
        <v>1</v>
      </c>
      <c r="E182" s="8">
        <v>1.9</v>
      </c>
      <c r="F182" s="8">
        <v>47.2</v>
      </c>
      <c r="G182" s="8">
        <v>758.8</v>
      </c>
      <c r="H182" t="s">
        <v>18</v>
      </c>
    </row>
    <row r="183" spans="1:8" x14ac:dyDescent="0.25">
      <c r="A183" s="7">
        <v>431380</v>
      </c>
      <c r="B183" t="s">
        <v>50</v>
      </c>
      <c r="C183" t="s">
        <v>102</v>
      </c>
      <c r="D183" s="7">
        <v>51</v>
      </c>
      <c r="E183" s="8">
        <v>1.9</v>
      </c>
      <c r="F183" s="8">
        <v>66.8</v>
      </c>
      <c r="G183" s="8">
        <v>720.9</v>
      </c>
      <c r="H183" t="s">
        <v>18</v>
      </c>
    </row>
    <row r="184" spans="1:8" x14ac:dyDescent="0.25">
      <c r="A184" s="7">
        <v>431391</v>
      </c>
      <c r="B184" t="s">
        <v>50</v>
      </c>
      <c r="C184" t="s">
        <v>86</v>
      </c>
      <c r="D184" s="7">
        <v>14</v>
      </c>
      <c r="E184" s="8">
        <v>1.9</v>
      </c>
      <c r="F184" s="8">
        <v>73.099999999999994</v>
      </c>
      <c r="G184" s="8">
        <v>686.1</v>
      </c>
      <c r="H184" t="s">
        <v>18</v>
      </c>
    </row>
    <row r="185" spans="1:8" x14ac:dyDescent="0.25">
      <c r="A185" s="7">
        <v>431408</v>
      </c>
      <c r="B185" t="s">
        <v>50</v>
      </c>
      <c r="C185" t="s">
        <v>107</v>
      </c>
      <c r="D185" s="7">
        <v>8</v>
      </c>
      <c r="E185" s="8">
        <v>1.9</v>
      </c>
      <c r="F185" s="8">
        <v>50.5</v>
      </c>
      <c r="G185" s="8">
        <v>423.5</v>
      </c>
      <c r="H185" t="s">
        <v>18</v>
      </c>
    </row>
    <row r="186" spans="1:8" x14ac:dyDescent="0.25">
      <c r="A186" s="7">
        <v>431414</v>
      </c>
      <c r="B186" t="s">
        <v>50</v>
      </c>
      <c r="C186" t="s">
        <v>104</v>
      </c>
      <c r="D186" s="7">
        <v>24</v>
      </c>
      <c r="E186" s="8">
        <v>1.9</v>
      </c>
      <c r="F186" s="8">
        <v>40.799999999999997</v>
      </c>
      <c r="G186" s="8">
        <v>664.3</v>
      </c>
      <c r="H186" t="s">
        <v>18</v>
      </c>
    </row>
    <row r="187" spans="1:8" x14ac:dyDescent="0.25">
      <c r="A187" s="7">
        <v>431415</v>
      </c>
      <c r="B187" t="s">
        <v>50</v>
      </c>
      <c r="C187" t="s">
        <v>104</v>
      </c>
      <c r="D187" s="7" t="s">
        <v>108</v>
      </c>
      <c r="E187" s="8">
        <v>1.9</v>
      </c>
      <c r="F187" s="8">
        <v>73.599999999999994</v>
      </c>
      <c r="G187" s="8">
        <v>630</v>
      </c>
      <c r="H187" t="s">
        <v>18</v>
      </c>
    </row>
    <row r="188" spans="1:8" x14ac:dyDescent="0.25">
      <c r="A188" s="7">
        <v>431422</v>
      </c>
      <c r="B188" t="s">
        <v>50</v>
      </c>
      <c r="C188" t="s">
        <v>105</v>
      </c>
      <c r="D188" s="7">
        <v>4</v>
      </c>
      <c r="E188" s="8">
        <v>1.9</v>
      </c>
      <c r="F188" s="8">
        <v>68.7</v>
      </c>
      <c r="G188" s="8">
        <v>925.8</v>
      </c>
      <c r="H188" t="s">
        <v>18</v>
      </c>
    </row>
    <row r="189" spans="1:8" x14ac:dyDescent="0.25">
      <c r="A189" s="7">
        <v>431423</v>
      </c>
      <c r="B189" t="s">
        <v>50</v>
      </c>
      <c r="C189" t="s">
        <v>105</v>
      </c>
      <c r="D189" s="7">
        <v>9</v>
      </c>
      <c r="E189" s="8">
        <v>1.9</v>
      </c>
      <c r="F189" s="8">
        <v>21.9</v>
      </c>
      <c r="G189" s="8">
        <v>543.6</v>
      </c>
      <c r="H189" t="s">
        <v>18</v>
      </c>
    </row>
    <row r="190" spans="1:8" x14ac:dyDescent="0.25">
      <c r="A190" s="7">
        <v>431431</v>
      </c>
      <c r="B190" t="s">
        <v>50</v>
      </c>
      <c r="C190" t="s">
        <v>102</v>
      </c>
      <c r="D190" s="7">
        <v>47</v>
      </c>
      <c r="E190" s="8">
        <v>1.9</v>
      </c>
      <c r="F190" s="8">
        <v>203.2</v>
      </c>
      <c r="G190" s="8">
        <v>969.1</v>
      </c>
      <c r="H190" t="s">
        <v>18</v>
      </c>
    </row>
    <row r="191" spans="1:8" x14ac:dyDescent="0.25">
      <c r="A191" s="7">
        <v>431433</v>
      </c>
      <c r="B191" t="s">
        <v>50</v>
      </c>
      <c r="C191" t="s">
        <v>109</v>
      </c>
      <c r="D191" s="7">
        <v>6</v>
      </c>
      <c r="E191" s="8">
        <v>1.9</v>
      </c>
      <c r="F191" s="8">
        <v>48.8</v>
      </c>
      <c r="G191" s="8">
        <v>696.6</v>
      </c>
      <c r="H191" t="s">
        <v>18</v>
      </c>
    </row>
    <row r="192" spans="1:8" x14ac:dyDescent="0.25">
      <c r="A192" s="7">
        <v>431445</v>
      </c>
      <c r="B192" t="s">
        <v>50</v>
      </c>
      <c r="C192" t="s">
        <v>99</v>
      </c>
      <c r="D192" s="7">
        <v>4</v>
      </c>
      <c r="E192" s="8">
        <v>1.9</v>
      </c>
      <c r="F192" s="8">
        <v>48.1</v>
      </c>
      <c r="G192" s="8">
        <v>627.1</v>
      </c>
      <c r="H192" t="s">
        <v>18</v>
      </c>
    </row>
    <row r="193" spans="1:8" x14ac:dyDescent="0.25">
      <c r="A193" s="7">
        <v>431446</v>
      </c>
      <c r="B193" t="s">
        <v>50</v>
      </c>
      <c r="C193" t="s">
        <v>99</v>
      </c>
      <c r="D193" s="7">
        <v>7</v>
      </c>
      <c r="E193" s="8">
        <v>1.9</v>
      </c>
      <c r="F193" s="8">
        <v>68.599999999999994</v>
      </c>
      <c r="G193" s="8">
        <v>539.9</v>
      </c>
      <c r="H193" t="s">
        <v>18</v>
      </c>
    </row>
    <row r="194" spans="1:8" x14ac:dyDescent="0.25">
      <c r="A194" s="7">
        <v>431467</v>
      </c>
      <c r="B194" t="s">
        <v>50</v>
      </c>
      <c r="C194" t="s">
        <v>110</v>
      </c>
      <c r="D194" s="7">
        <v>26</v>
      </c>
      <c r="E194" s="8">
        <v>1.9</v>
      </c>
      <c r="F194" s="8">
        <v>40.799999999999997</v>
      </c>
      <c r="G194" s="8">
        <v>554.9</v>
      </c>
      <c r="H194" t="s">
        <v>18</v>
      </c>
    </row>
    <row r="195" spans="1:8" x14ac:dyDescent="0.25">
      <c r="A195" s="7">
        <v>431474</v>
      </c>
      <c r="B195" t="s">
        <v>50</v>
      </c>
      <c r="C195" t="s">
        <v>101</v>
      </c>
      <c r="D195" s="7">
        <v>68</v>
      </c>
      <c r="E195" s="8">
        <v>1.9</v>
      </c>
      <c r="F195" s="8">
        <v>44.819000000000003</v>
      </c>
      <c r="G195" s="8">
        <v>670</v>
      </c>
      <c r="H195" t="s">
        <v>18</v>
      </c>
    </row>
    <row r="196" spans="1:8" x14ac:dyDescent="0.25">
      <c r="A196" s="7">
        <v>431477</v>
      </c>
      <c r="B196" t="s">
        <v>50</v>
      </c>
      <c r="C196" t="s">
        <v>111</v>
      </c>
      <c r="D196" s="7">
        <v>19</v>
      </c>
      <c r="E196" s="8">
        <v>1.9</v>
      </c>
      <c r="F196" s="8">
        <v>201.9</v>
      </c>
      <c r="G196" s="8">
        <v>1465.8</v>
      </c>
      <c r="H196" t="s">
        <v>18</v>
      </c>
    </row>
    <row r="197" spans="1:8" x14ac:dyDescent="0.25">
      <c r="A197" s="7">
        <v>431487</v>
      </c>
      <c r="B197" t="s">
        <v>50</v>
      </c>
      <c r="C197" t="s">
        <v>88</v>
      </c>
      <c r="D197" s="7" t="s">
        <v>112</v>
      </c>
      <c r="E197" s="8">
        <v>1.9</v>
      </c>
      <c r="F197" s="8">
        <v>154.9</v>
      </c>
      <c r="G197" s="8">
        <v>3530.2</v>
      </c>
      <c r="H197" t="s">
        <v>18</v>
      </c>
    </row>
    <row r="198" spans="1:8" x14ac:dyDescent="0.25">
      <c r="A198" s="7">
        <v>431500</v>
      </c>
      <c r="B198" t="s">
        <v>50</v>
      </c>
      <c r="C198" t="s">
        <v>87</v>
      </c>
      <c r="D198" s="7">
        <v>19</v>
      </c>
      <c r="E198" s="8">
        <v>1.9</v>
      </c>
      <c r="F198" s="8">
        <v>77.3</v>
      </c>
      <c r="G198" s="8">
        <v>680.6</v>
      </c>
      <c r="H198" t="s">
        <v>18</v>
      </c>
    </row>
    <row r="199" spans="1:8" x14ac:dyDescent="0.25">
      <c r="A199" s="7">
        <v>431501</v>
      </c>
      <c r="B199" t="s">
        <v>50</v>
      </c>
      <c r="C199" t="s">
        <v>89</v>
      </c>
      <c r="D199" s="7">
        <v>28</v>
      </c>
      <c r="E199" s="8">
        <v>1.9</v>
      </c>
      <c r="F199" s="8">
        <v>53.5</v>
      </c>
      <c r="G199" s="8">
        <v>611.79999999999995</v>
      </c>
      <c r="H199" t="s">
        <v>18</v>
      </c>
    </row>
    <row r="200" spans="1:8" x14ac:dyDescent="0.25">
      <c r="A200" s="7">
        <v>431508</v>
      </c>
      <c r="B200" t="s">
        <v>50</v>
      </c>
      <c r="C200" t="s">
        <v>113</v>
      </c>
      <c r="D200" s="7">
        <v>6</v>
      </c>
      <c r="E200" s="8">
        <v>1.9</v>
      </c>
      <c r="F200" s="8">
        <v>49</v>
      </c>
      <c r="G200" s="8">
        <v>620.4</v>
      </c>
      <c r="H200" t="s">
        <v>18</v>
      </c>
    </row>
    <row r="201" spans="1:8" x14ac:dyDescent="0.25">
      <c r="A201" s="7">
        <v>431513</v>
      </c>
      <c r="B201" t="s">
        <v>50</v>
      </c>
      <c r="C201" t="s">
        <v>86</v>
      </c>
      <c r="D201" s="7">
        <v>4</v>
      </c>
      <c r="E201" s="8">
        <v>1.9</v>
      </c>
      <c r="F201" s="8">
        <v>75.5</v>
      </c>
      <c r="G201" s="8">
        <v>689.5</v>
      </c>
      <c r="H201" t="s">
        <v>18</v>
      </c>
    </row>
    <row r="202" spans="1:8" x14ac:dyDescent="0.25">
      <c r="A202" s="7">
        <v>431514</v>
      </c>
      <c r="B202" t="s">
        <v>50</v>
      </c>
      <c r="C202" t="s">
        <v>86</v>
      </c>
      <c r="D202" s="7">
        <v>8</v>
      </c>
      <c r="E202" s="8">
        <v>1.9</v>
      </c>
      <c r="F202" s="8">
        <v>107.8</v>
      </c>
      <c r="G202" s="8">
        <v>1066.3</v>
      </c>
      <c r="H202" t="s">
        <v>18</v>
      </c>
    </row>
    <row r="203" spans="1:8" x14ac:dyDescent="0.25">
      <c r="A203" s="7">
        <v>431516</v>
      </c>
      <c r="B203" t="s">
        <v>50</v>
      </c>
      <c r="C203" t="s">
        <v>114</v>
      </c>
      <c r="D203" s="7" t="s">
        <v>115</v>
      </c>
      <c r="E203" s="8">
        <v>1.9</v>
      </c>
      <c r="F203" s="8">
        <v>207.7</v>
      </c>
      <c r="G203" s="8">
        <v>2949.92</v>
      </c>
      <c r="H203" t="s">
        <v>18</v>
      </c>
    </row>
    <row r="204" spans="1:8" x14ac:dyDescent="0.25">
      <c r="A204" s="7">
        <v>431517</v>
      </c>
      <c r="B204" t="s">
        <v>50</v>
      </c>
      <c r="C204" t="s">
        <v>114</v>
      </c>
      <c r="D204" s="7">
        <v>5</v>
      </c>
      <c r="E204" s="8">
        <v>1.9</v>
      </c>
      <c r="F204" s="8">
        <v>205.5</v>
      </c>
      <c r="G204" s="8">
        <v>2960</v>
      </c>
      <c r="H204" t="s">
        <v>18</v>
      </c>
    </row>
    <row r="205" spans="1:8" x14ac:dyDescent="0.25">
      <c r="A205" s="7">
        <v>431518</v>
      </c>
      <c r="B205" t="s">
        <v>50</v>
      </c>
      <c r="C205" t="s">
        <v>114</v>
      </c>
      <c r="D205" s="7" t="s">
        <v>116</v>
      </c>
      <c r="E205" s="8">
        <v>1.9</v>
      </c>
      <c r="F205" s="8">
        <v>189.8</v>
      </c>
      <c r="G205" s="8">
        <v>2689.42</v>
      </c>
      <c r="H205" t="s">
        <v>18</v>
      </c>
    </row>
    <row r="206" spans="1:8" x14ac:dyDescent="0.25">
      <c r="A206" s="7">
        <v>431520</v>
      </c>
      <c r="B206" t="s">
        <v>50</v>
      </c>
      <c r="C206" t="s">
        <v>92</v>
      </c>
      <c r="D206" s="7">
        <v>18</v>
      </c>
      <c r="E206" s="8">
        <v>1.9</v>
      </c>
      <c r="F206" s="8">
        <v>68.099999999999994</v>
      </c>
      <c r="G206" s="8">
        <v>914.7</v>
      </c>
      <c r="H206" t="s">
        <v>18</v>
      </c>
    </row>
    <row r="207" spans="1:8" x14ac:dyDescent="0.25">
      <c r="A207" s="7">
        <v>431532</v>
      </c>
      <c r="B207" t="s">
        <v>50</v>
      </c>
      <c r="C207" t="s">
        <v>117</v>
      </c>
      <c r="D207" s="7">
        <v>12</v>
      </c>
      <c r="E207" s="8">
        <v>1.9</v>
      </c>
      <c r="F207" s="8">
        <v>43.7</v>
      </c>
      <c r="G207" s="8">
        <v>1031.8</v>
      </c>
      <c r="H207" t="s">
        <v>18</v>
      </c>
    </row>
    <row r="208" spans="1:8" x14ac:dyDescent="0.25">
      <c r="A208" s="7">
        <v>431534</v>
      </c>
      <c r="B208" t="s">
        <v>50</v>
      </c>
      <c r="C208" t="s">
        <v>118</v>
      </c>
      <c r="D208" s="7">
        <v>13</v>
      </c>
      <c r="E208" s="8">
        <v>1.9</v>
      </c>
      <c r="F208" s="8">
        <v>40.4</v>
      </c>
      <c r="G208" s="8">
        <v>720</v>
      </c>
      <c r="H208" t="s">
        <v>18</v>
      </c>
    </row>
    <row r="209" spans="1:8" x14ac:dyDescent="0.25">
      <c r="A209" s="7">
        <v>431541</v>
      </c>
      <c r="B209" t="s">
        <v>50</v>
      </c>
      <c r="C209" t="s">
        <v>87</v>
      </c>
      <c r="D209" s="7">
        <v>29</v>
      </c>
      <c r="E209" s="8">
        <v>1.9</v>
      </c>
      <c r="F209" s="8">
        <v>89.6</v>
      </c>
      <c r="G209" s="8">
        <v>757.9</v>
      </c>
      <c r="H209" t="s">
        <v>18</v>
      </c>
    </row>
    <row r="210" spans="1:8" x14ac:dyDescent="0.25">
      <c r="A210" s="7">
        <v>431543</v>
      </c>
      <c r="B210" t="s">
        <v>50</v>
      </c>
      <c r="C210" t="s">
        <v>87</v>
      </c>
      <c r="D210" s="7" t="s">
        <v>119</v>
      </c>
      <c r="E210" s="8">
        <v>1.9</v>
      </c>
      <c r="F210" s="8">
        <v>100.2</v>
      </c>
      <c r="G210" s="8">
        <v>484</v>
      </c>
      <c r="H210" t="s">
        <v>18</v>
      </c>
    </row>
    <row r="211" spans="1:8" x14ac:dyDescent="0.25">
      <c r="A211" s="7">
        <v>431544</v>
      </c>
      <c r="B211" t="s">
        <v>50</v>
      </c>
      <c r="C211" t="s">
        <v>89</v>
      </c>
      <c r="D211" s="7">
        <v>22</v>
      </c>
      <c r="E211" s="8">
        <v>1.9</v>
      </c>
      <c r="F211" s="8">
        <v>91.3</v>
      </c>
      <c r="G211" s="8">
        <v>879.8</v>
      </c>
      <c r="H211" t="s">
        <v>18</v>
      </c>
    </row>
    <row r="212" spans="1:8" x14ac:dyDescent="0.25">
      <c r="A212" s="7">
        <v>431550</v>
      </c>
      <c r="B212" t="s">
        <v>50</v>
      </c>
      <c r="C212" t="s">
        <v>120</v>
      </c>
      <c r="D212" s="7">
        <v>12</v>
      </c>
      <c r="E212" s="8">
        <v>1.9</v>
      </c>
      <c r="F212" s="8">
        <v>181.7</v>
      </c>
      <c r="G212" s="8">
        <v>2803.4</v>
      </c>
      <c r="H212" t="s">
        <v>18</v>
      </c>
    </row>
    <row r="213" spans="1:8" x14ac:dyDescent="0.25">
      <c r="A213" s="7">
        <v>431554</v>
      </c>
      <c r="B213" t="s">
        <v>50</v>
      </c>
      <c r="C213" t="s">
        <v>101</v>
      </c>
      <c r="D213" s="7" t="s">
        <v>121</v>
      </c>
      <c r="E213" s="8">
        <v>1.9</v>
      </c>
      <c r="F213" s="8">
        <v>39.819000000000003</v>
      </c>
      <c r="G213" s="8">
        <v>708</v>
      </c>
      <c r="H213" t="s">
        <v>18</v>
      </c>
    </row>
    <row r="214" spans="1:8" x14ac:dyDescent="0.25">
      <c r="A214" s="7">
        <v>431555</v>
      </c>
      <c r="B214" t="s">
        <v>50</v>
      </c>
      <c r="C214" t="s">
        <v>101</v>
      </c>
      <c r="D214" s="7">
        <v>70</v>
      </c>
      <c r="E214" s="8">
        <v>1.9</v>
      </c>
      <c r="F214" s="8">
        <v>44.637</v>
      </c>
      <c r="G214" s="8">
        <v>675.4</v>
      </c>
      <c r="H214" t="s">
        <v>18</v>
      </c>
    </row>
    <row r="215" spans="1:8" x14ac:dyDescent="0.25">
      <c r="A215" s="7">
        <v>431561</v>
      </c>
      <c r="B215" t="s">
        <v>50</v>
      </c>
      <c r="C215" t="s">
        <v>42</v>
      </c>
      <c r="D215" s="7">
        <v>38</v>
      </c>
      <c r="E215" s="8">
        <v>1.9</v>
      </c>
      <c r="F215" s="8">
        <v>48</v>
      </c>
      <c r="G215" s="8">
        <v>415</v>
      </c>
      <c r="H215" t="s">
        <v>18</v>
      </c>
    </row>
    <row r="216" spans="1:8" x14ac:dyDescent="0.25">
      <c r="A216" s="7">
        <v>447171</v>
      </c>
      <c r="B216" t="s">
        <v>29</v>
      </c>
      <c r="C216" t="s">
        <v>36</v>
      </c>
      <c r="D216" s="7" t="s">
        <v>122</v>
      </c>
      <c r="E216" s="8">
        <v>1.9</v>
      </c>
      <c r="F216" s="8">
        <v>63</v>
      </c>
      <c r="G216" s="8">
        <v>643.79999999999995</v>
      </c>
      <c r="H216" t="s">
        <v>11</v>
      </c>
    </row>
    <row r="217" spans="1:8" x14ac:dyDescent="0.25">
      <c r="A217" s="7">
        <v>447175</v>
      </c>
      <c r="B217" t="s">
        <v>29</v>
      </c>
      <c r="C217" t="s">
        <v>123</v>
      </c>
      <c r="D217" s="7">
        <v>22</v>
      </c>
      <c r="E217" s="8">
        <v>1.9</v>
      </c>
      <c r="F217" s="8">
        <v>88.1</v>
      </c>
      <c r="G217" s="8">
        <v>547.5</v>
      </c>
      <c r="H217" t="s">
        <v>11</v>
      </c>
    </row>
    <row r="218" spans="1:8" x14ac:dyDescent="0.25">
      <c r="A218" s="7">
        <v>447354</v>
      </c>
      <c r="B218" t="s">
        <v>50</v>
      </c>
      <c r="C218" t="s">
        <v>16</v>
      </c>
      <c r="D218" s="7">
        <v>17</v>
      </c>
      <c r="E218" s="8">
        <v>1.9</v>
      </c>
      <c r="F218" s="8">
        <v>51.5</v>
      </c>
      <c r="G218" s="8">
        <v>556.1</v>
      </c>
      <c r="H218" t="s">
        <v>18</v>
      </c>
    </row>
    <row r="219" spans="1:8" x14ac:dyDescent="0.25">
      <c r="A219" s="7">
        <v>447355</v>
      </c>
      <c r="B219" t="s">
        <v>50</v>
      </c>
      <c r="C219" t="s">
        <v>16</v>
      </c>
      <c r="D219" s="7">
        <v>19</v>
      </c>
      <c r="E219" s="8">
        <v>1.9</v>
      </c>
      <c r="F219" s="8">
        <v>38.81</v>
      </c>
      <c r="G219" s="8">
        <v>351.2</v>
      </c>
      <c r="H219" t="s">
        <v>18</v>
      </c>
    </row>
    <row r="220" spans="1:8" x14ac:dyDescent="0.25">
      <c r="A220" s="7">
        <v>447357</v>
      </c>
      <c r="B220" t="s">
        <v>50</v>
      </c>
      <c r="C220" t="s">
        <v>124</v>
      </c>
      <c r="D220" s="7">
        <v>23</v>
      </c>
      <c r="E220" s="8">
        <v>1.9</v>
      </c>
      <c r="F220" s="8">
        <v>22.5</v>
      </c>
      <c r="G220" s="8">
        <v>249.1</v>
      </c>
      <c r="H220" t="s">
        <v>18</v>
      </c>
    </row>
    <row r="221" spans="1:8" x14ac:dyDescent="0.25">
      <c r="A221" s="7">
        <v>447367</v>
      </c>
      <c r="B221" t="s">
        <v>50</v>
      </c>
      <c r="C221" t="s">
        <v>125</v>
      </c>
      <c r="D221" s="7">
        <v>20</v>
      </c>
      <c r="E221" s="8">
        <v>1.9</v>
      </c>
      <c r="F221" s="8">
        <v>48.7</v>
      </c>
      <c r="G221" s="8">
        <v>511</v>
      </c>
      <c r="H221" t="s">
        <v>18</v>
      </c>
    </row>
    <row r="222" spans="1:8" x14ac:dyDescent="0.25">
      <c r="A222" s="7">
        <v>447375</v>
      </c>
      <c r="B222" t="s">
        <v>50</v>
      </c>
      <c r="C222" t="s">
        <v>126</v>
      </c>
      <c r="D222" s="7">
        <v>2</v>
      </c>
      <c r="E222" s="8">
        <v>1.9</v>
      </c>
      <c r="F222" s="8">
        <v>49.637</v>
      </c>
      <c r="G222" s="8">
        <v>874.2</v>
      </c>
      <c r="H222" t="s">
        <v>18</v>
      </c>
    </row>
    <row r="223" spans="1:8" x14ac:dyDescent="0.25">
      <c r="A223" s="7">
        <v>447376</v>
      </c>
      <c r="B223" t="s">
        <v>50</v>
      </c>
      <c r="C223" t="s">
        <v>126</v>
      </c>
      <c r="D223" s="7">
        <v>7</v>
      </c>
      <c r="E223" s="8">
        <v>1.9</v>
      </c>
      <c r="F223" s="8">
        <v>39.6</v>
      </c>
      <c r="G223" s="8">
        <v>705.2</v>
      </c>
      <c r="H223" t="s">
        <v>18</v>
      </c>
    </row>
    <row r="224" spans="1:8" x14ac:dyDescent="0.25">
      <c r="A224" s="7">
        <v>447388</v>
      </c>
      <c r="B224" t="s">
        <v>50</v>
      </c>
      <c r="C224" t="s">
        <v>127</v>
      </c>
      <c r="D224" s="7">
        <v>28</v>
      </c>
      <c r="E224" s="8">
        <v>1.9</v>
      </c>
      <c r="F224" s="8">
        <v>44.3</v>
      </c>
      <c r="G224" s="8">
        <v>941.2</v>
      </c>
      <c r="H224" t="s">
        <v>18</v>
      </c>
    </row>
    <row r="225" spans="1:8" x14ac:dyDescent="0.25">
      <c r="A225" s="7">
        <v>447397</v>
      </c>
      <c r="B225" t="s">
        <v>50</v>
      </c>
      <c r="C225" t="s">
        <v>128</v>
      </c>
      <c r="D225" s="7">
        <v>45</v>
      </c>
      <c r="E225" s="8">
        <v>1.9</v>
      </c>
      <c r="F225" s="8">
        <v>68.099999999999994</v>
      </c>
      <c r="G225" s="8">
        <v>1160.2</v>
      </c>
      <c r="H225" t="s">
        <v>18</v>
      </c>
    </row>
    <row r="226" spans="1:8" x14ac:dyDescent="0.25">
      <c r="A226" s="7">
        <v>447414</v>
      </c>
      <c r="B226" t="s">
        <v>50</v>
      </c>
      <c r="C226" t="s">
        <v>107</v>
      </c>
      <c r="D226" s="7">
        <v>12</v>
      </c>
      <c r="E226" s="8">
        <v>1.9</v>
      </c>
      <c r="F226" s="8">
        <v>53.2</v>
      </c>
      <c r="G226" s="8">
        <v>436.5</v>
      </c>
      <c r="H226" t="s">
        <v>18</v>
      </c>
    </row>
    <row r="227" spans="1:8" x14ac:dyDescent="0.25">
      <c r="A227" s="7">
        <v>447415</v>
      </c>
      <c r="B227" t="s">
        <v>50</v>
      </c>
      <c r="C227" t="s">
        <v>107</v>
      </c>
      <c r="D227" s="7">
        <v>6</v>
      </c>
      <c r="E227" s="8">
        <v>1.9</v>
      </c>
      <c r="F227" s="8">
        <v>49.3</v>
      </c>
      <c r="G227" s="8">
        <v>858.2</v>
      </c>
      <c r="H227" t="s">
        <v>18</v>
      </c>
    </row>
    <row r="228" spans="1:8" x14ac:dyDescent="0.25">
      <c r="A228" s="7">
        <v>447419</v>
      </c>
      <c r="B228" t="s">
        <v>50</v>
      </c>
      <c r="C228" t="s">
        <v>118</v>
      </c>
      <c r="D228" s="7">
        <v>15</v>
      </c>
      <c r="E228" s="8">
        <v>1.9</v>
      </c>
      <c r="F228" s="8">
        <v>40.4</v>
      </c>
      <c r="G228" s="8">
        <v>710</v>
      </c>
      <c r="H228" t="s">
        <v>18</v>
      </c>
    </row>
    <row r="229" spans="1:8" x14ac:dyDescent="0.25">
      <c r="A229" s="7">
        <v>447423</v>
      </c>
      <c r="B229" t="s">
        <v>50</v>
      </c>
      <c r="C229" t="s">
        <v>118</v>
      </c>
      <c r="D229" s="7">
        <v>21</v>
      </c>
      <c r="E229" s="8">
        <v>1.9</v>
      </c>
      <c r="F229" s="8">
        <v>19.600000000000001</v>
      </c>
      <c r="G229" s="8">
        <v>175.4</v>
      </c>
      <c r="H229" t="s">
        <v>18</v>
      </c>
    </row>
    <row r="230" spans="1:8" x14ac:dyDescent="0.25">
      <c r="A230" s="7">
        <v>447424</v>
      </c>
      <c r="B230" t="s">
        <v>50</v>
      </c>
      <c r="C230" t="s">
        <v>118</v>
      </c>
      <c r="D230" s="7">
        <v>3</v>
      </c>
      <c r="E230" s="8">
        <v>1.9</v>
      </c>
      <c r="F230" s="8">
        <v>40.4</v>
      </c>
      <c r="G230" s="8">
        <v>728.4</v>
      </c>
      <c r="H230" t="s">
        <v>18</v>
      </c>
    </row>
    <row r="231" spans="1:8" x14ac:dyDescent="0.25">
      <c r="A231" s="7">
        <v>447425</v>
      </c>
      <c r="B231" t="s">
        <v>50</v>
      </c>
      <c r="C231" t="s">
        <v>118</v>
      </c>
      <c r="D231" s="7">
        <v>4</v>
      </c>
      <c r="E231" s="8">
        <v>1.9</v>
      </c>
      <c r="F231" s="8">
        <v>40.4</v>
      </c>
      <c r="G231" s="8">
        <v>722.8</v>
      </c>
      <c r="H231" t="s">
        <v>18</v>
      </c>
    </row>
    <row r="232" spans="1:8" x14ac:dyDescent="0.25">
      <c r="A232" s="7">
        <v>447453</v>
      </c>
      <c r="B232" t="s">
        <v>50</v>
      </c>
      <c r="C232" t="s">
        <v>104</v>
      </c>
      <c r="D232" s="7">
        <v>19</v>
      </c>
      <c r="E232" s="8">
        <v>1.9</v>
      </c>
      <c r="F232" s="8">
        <v>77.900000000000006</v>
      </c>
      <c r="G232" s="8">
        <v>763.6</v>
      </c>
      <c r="H232" t="s">
        <v>18</v>
      </c>
    </row>
    <row r="233" spans="1:8" x14ac:dyDescent="0.25">
      <c r="A233" s="7">
        <v>447454</v>
      </c>
      <c r="B233" t="s">
        <v>50</v>
      </c>
      <c r="C233" t="s">
        <v>104</v>
      </c>
      <c r="D233" s="7">
        <v>26</v>
      </c>
      <c r="E233" s="8">
        <v>1.9</v>
      </c>
      <c r="F233" s="8">
        <v>48.81</v>
      </c>
      <c r="G233" s="8">
        <v>545.4</v>
      </c>
      <c r="H233" t="s">
        <v>18</v>
      </c>
    </row>
    <row r="234" spans="1:8" x14ac:dyDescent="0.25">
      <c r="A234" s="7">
        <v>447460</v>
      </c>
      <c r="B234" t="s">
        <v>50</v>
      </c>
      <c r="C234" t="s">
        <v>104</v>
      </c>
      <c r="D234" s="7">
        <v>40</v>
      </c>
      <c r="E234" s="8">
        <v>1.9</v>
      </c>
      <c r="F234" s="8">
        <v>41.4</v>
      </c>
      <c r="G234" s="8">
        <v>308.89999999999998</v>
      </c>
      <c r="H234" t="s">
        <v>18</v>
      </c>
    </row>
    <row r="235" spans="1:8" x14ac:dyDescent="0.25">
      <c r="A235" s="7">
        <v>447461</v>
      </c>
      <c r="B235" t="s">
        <v>50</v>
      </c>
      <c r="C235" t="s">
        <v>104</v>
      </c>
      <c r="D235" s="7">
        <v>47</v>
      </c>
      <c r="E235" s="8">
        <v>1.9</v>
      </c>
      <c r="F235" s="8">
        <v>47.545999999999999</v>
      </c>
      <c r="G235" s="8">
        <v>872.6</v>
      </c>
      <c r="H235" t="s">
        <v>18</v>
      </c>
    </row>
    <row r="236" spans="1:8" x14ac:dyDescent="0.25">
      <c r="A236" s="7">
        <v>447466</v>
      </c>
      <c r="B236" t="s">
        <v>50</v>
      </c>
      <c r="C236" t="s">
        <v>129</v>
      </c>
      <c r="D236" s="7">
        <v>64</v>
      </c>
      <c r="E236" s="8">
        <v>1.9</v>
      </c>
      <c r="F236" s="8">
        <v>40</v>
      </c>
      <c r="G236" s="8">
        <v>1360.6</v>
      </c>
      <c r="H236" t="s">
        <v>18</v>
      </c>
    </row>
    <row r="237" spans="1:8" x14ac:dyDescent="0.25">
      <c r="A237" s="7">
        <v>447470</v>
      </c>
      <c r="B237" t="s">
        <v>50</v>
      </c>
      <c r="C237" t="s">
        <v>106</v>
      </c>
      <c r="D237" s="7">
        <v>18</v>
      </c>
      <c r="E237" s="8">
        <v>1.9</v>
      </c>
      <c r="F237" s="8">
        <v>37.700000000000003</v>
      </c>
      <c r="G237" s="8">
        <v>464.4</v>
      </c>
      <c r="H237" t="s">
        <v>18</v>
      </c>
    </row>
    <row r="238" spans="1:8" x14ac:dyDescent="0.25">
      <c r="A238" s="7">
        <v>447472</v>
      </c>
      <c r="B238" t="s">
        <v>50</v>
      </c>
      <c r="C238" t="s">
        <v>106</v>
      </c>
      <c r="D238" s="7">
        <v>20</v>
      </c>
      <c r="E238" s="8">
        <v>1.9</v>
      </c>
      <c r="F238" s="8">
        <v>38.6</v>
      </c>
      <c r="G238" s="8">
        <v>461.8</v>
      </c>
      <c r="H238" t="s">
        <v>18</v>
      </c>
    </row>
    <row r="239" spans="1:8" x14ac:dyDescent="0.25">
      <c r="A239" s="7">
        <v>447473</v>
      </c>
      <c r="B239" t="s">
        <v>50</v>
      </c>
      <c r="C239" t="s">
        <v>106</v>
      </c>
      <c r="D239" s="7">
        <v>22</v>
      </c>
      <c r="E239" s="8">
        <v>1.9</v>
      </c>
      <c r="F239" s="8">
        <v>48.4</v>
      </c>
      <c r="G239" s="8">
        <v>643.79999999999995</v>
      </c>
      <c r="H239" t="s">
        <v>18</v>
      </c>
    </row>
    <row r="240" spans="1:8" x14ac:dyDescent="0.25">
      <c r="A240" s="7">
        <v>447477</v>
      </c>
      <c r="B240" t="s">
        <v>50</v>
      </c>
      <c r="C240" t="s">
        <v>130</v>
      </c>
      <c r="D240" s="7">
        <v>43</v>
      </c>
      <c r="E240" s="8">
        <v>1.9</v>
      </c>
      <c r="F240" s="8">
        <v>45</v>
      </c>
      <c r="G240" s="8">
        <v>623.29999999999995</v>
      </c>
      <c r="H240" t="s">
        <v>18</v>
      </c>
    </row>
    <row r="241" spans="1:8" x14ac:dyDescent="0.25">
      <c r="A241" s="7">
        <v>447478</v>
      </c>
      <c r="B241" t="s">
        <v>50</v>
      </c>
      <c r="C241" t="s">
        <v>130</v>
      </c>
      <c r="D241" s="7">
        <v>45</v>
      </c>
      <c r="E241" s="8">
        <v>1.9</v>
      </c>
      <c r="F241" s="8">
        <v>45.1</v>
      </c>
      <c r="G241" s="8">
        <v>631.1</v>
      </c>
      <c r="H241" t="s">
        <v>18</v>
      </c>
    </row>
    <row r="242" spans="1:8" x14ac:dyDescent="0.25">
      <c r="A242" s="7">
        <v>447483</v>
      </c>
      <c r="B242" t="s">
        <v>50</v>
      </c>
      <c r="C242" t="s">
        <v>101</v>
      </c>
      <c r="D242" s="7">
        <v>45</v>
      </c>
      <c r="E242" s="8">
        <v>1.9</v>
      </c>
      <c r="F242" s="8">
        <v>50.363999999999997</v>
      </c>
      <c r="G242" s="8">
        <v>863</v>
      </c>
      <c r="H242" t="s">
        <v>18</v>
      </c>
    </row>
    <row r="243" spans="1:8" x14ac:dyDescent="0.25">
      <c r="A243" s="7">
        <v>447484</v>
      </c>
      <c r="B243" t="s">
        <v>50</v>
      </c>
      <c r="C243" t="s">
        <v>101</v>
      </c>
      <c r="D243" s="7">
        <v>46</v>
      </c>
      <c r="E243" s="8">
        <v>1.9</v>
      </c>
      <c r="F243" s="8">
        <v>38.819000000000003</v>
      </c>
      <c r="G243" s="8">
        <v>695.8</v>
      </c>
      <c r="H243" t="s">
        <v>18</v>
      </c>
    </row>
    <row r="244" spans="1:8" x14ac:dyDescent="0.25">
      <c r="A244" s="7">
        <v>447485</v>
      </c>
      <c r="B244" t="s">
        <v>50</v>
      </c>
      <c r="C244" t="s">
        <v>101</v>
      </c>
      <c r="D244" s="7">
        <v>47</v>
      </c>
      <c r="E244" s="8">
        <v>1.9</v>
      </c>
      <c r="F244" s="8">
        <v>48.182000000000002</v>
      </c>
      <c r="G244" s="8">
        <v>873.6</v>
      </c>
      <c r="H244" t="s">
        <v>18</v>
      </c>
    </row>
    <row r="245" spans="1:8" x14ac:dyDescent="0.25">
      <c r="A245" s="7">
        <v>447486</v>
      </c>
      <c r="B245" t="s">
        <v>50</v>
      </c>
      <c r="C245" t="s">
        <v>101</v>
      </c>
      <c r="D245" s="7">
        <v>48</v>
      </c>
      <c r="E245" s="8">
        <v>1.9</v>
      </c>
      <c r="F245" s="8">
        <v>39.182000000000002</v>
      </c>
      <c r="G245" s="8">
        <v>704.8</v>
      </c>
      <c r="H245" t="s">
        <v>18</v>
      </c>
    </row>
    <row r="246" spans="1:8" x14ac:dyDescent="0.25">
      <c r="A246" s="7">
        <v>447487</v>
      </c>
      <c r="B246" t="s">
        <v>50</v>
      </c>
      <c r="C246" t="s">
        <v>101</v>
      </c>
      <c r="D246" s="7">
        <v>49</v>
      </c>
      <c r="E246" s="8">
        <v>1.9</v>
      </c>
      <c r="F246" s="8">
        <v>47.908999999999999</v>
      </c>
      <c r="G246" s="8">
        <v>864.6</v>
      </c>
      <c r="H246" t="s">
        <v>18</v>
      </c>
    </row>
    <row r="247" spans="1:8" x14ac:dyDescent="0.25">
      <c r="A247" s="7">
        <v>447489</v>
      </c>
      <c r="B247" t="s">
        <v>50</v>
      </c>
      <c r="C247" t="s">
        <v>101</v>
      </c>
      <c r="D247" s="7">
        <v>53</v>
      </c>
      <c r="E247" s="8">
        <v>1.9</v>
      </c>
      <c r="F247" s="8">
        <v>48</v>
      </c>
      <c r="G247" s="8">
        <v>874.6</v>
      </c>
      <c r="H247" t="s">
        <v>18</v>
      </c>
    </row>
    <row r="248" spans="1:8" x14ac:dyDescent="0.25">
      <c r="A248" s="7">
        <v>447492</v>
      </c>
      <c r="B248" t="s">
        <v>50</v>
      </c>
      <c r="C248" t="s">
        <v>101</v>
      </c>
      <c r="D248" s="7">
        <v>58</v>
      </c>
      <c r="E248" s="8">
        <v>1.9</v>
      </c>
      <c r="F248" s="8">
        <v>39</v>
      </c>
      <c r="G248" s="8">
        <v>704.2</v>
      </c>
      <c r="H248" t="s">
        <v>18</v>
      </c>
    </row>
    <row r="249" spans="1:8" x14ac:dyDescent="0.25">
      <c r="A249" s="7">
        <v>447494</v>
      </c>
      <c r="B249" t="s">
        <v>50</v>
      </c>
      <c r="C249" t="s">
        <v>101</v>
      </c>
      <c r="D249" s="7" t="s">
        <v>131</v>
      </c>
      <c r="E249" s="8">
        <v>1.9</v>
      </c>
      <c r="F249" s="8">
        <v>48.728000000000002</v>
      </c>
      <c r="G249" s="8">
        <v>439.5</v>
      </c>
      <c r="H249" t="s">
        <v>18</v>
      </c>
    </row>
    <row r="250" spans="1:8" x14ac:dyDescent="0.25">
      <c r="A250" s="7">
        <v>447498</v>
      </c>
      <c r="B250" t="s">
        <v>50</v>
      </c>
      <c r="C250" t="s">
        <v>101</v>
      </c>
      <c r="D250" s="7" t="s">
        <v>132</v>
      </c>
      <c r="E250" s="8">
        <v>1.9</v>
      </c>
      <c r="F250" s="8">
        <v>45.091000000000001</v>
      </c>
      <c r="G250" s="8">
        <v>686</v>
      </c>
      <c r="H250" t="s">
        <v>18</v>
      </c>
    </row>
    <row r="251" spans="1:8" x14ac:dyDescent="0.25">
      <c r="A251" s="7">
        <v>447533</v>
      </c>
      <c r="B251" t="s">
        <v>50</v>
      </c>
      <c r="C251" t="s">
        <v>42</v>
      </c>
      <c r="D251" s="7">
        <v>33</v>
      </c>
      <c r="E251" s="8">
        <v>1.9</v>
      </c>
      <c r="F251" s="8">
        <v>35</v>
      </c>
      <c r="G251" s="8">
        <v>817.4</v>
      </c>
      <c r="H251" t="s">
        <v>18</v>
      </c>
    </row>
    <row r="252" spans="1:8" x14ac:dyDescent="0.25">
      <c r="A252" s="7">
        <v>447544</v>
      </c>
      <c r="B252" t="s">
        <v>50</v>
      </c>
      <c r="C252" t="s">
        <v>113</v>
      </c>
      <c r="D252" s="7">
        <v>12</v>
      </c>
      <c r="E252" s="8">
        <v>1.9</v>
      </c>
      <c r="F252" s="8">
        <v>39.6</v>
      </c>
      <c r="G252" s="8">
        <v>693.8</v>
      </c>
      <c r="H252" t="s">
        <v>18</v>
      </c>
    </row>
    <row r="253" spans="1:8" x14ac:dyDescent="0.25">
      <c r="A253" s="7">
        <v>451437</v>
      </c>
      <c r="B253" t="s">
        <v>50</v>
      </c>
      <c r="C253" t="s">
        <v>96</v>
      </c>
      <c r="D253" s="7">
        <v>10</v>
      </c>
      <c r="E253" s="8">
        <v>1.9</v>
      </c>
      <c r="F253" s="8">
        <v>132</v>
      </c>
      <c r="G253" s="8">
        <v>1329.1</v>
      </c>
      <c r="H253" t="s">
        <v>18</v>
      </c>
    </row>
    <row r="254" spans="1:8" x14ac:dyDescent="0.25">
      <c r="A254" s="7">
        <v>501291</v>
      </c>
      <c r="B254" t="s">
        <v>50</v>
      </c>
      <c r="C254" t="s">
        <v>133</v>
      </c>
      <c r="D254" s="7">
        <v>10</v>
      </c>
      <c r="E254" s="8">
        <v>1.9</v>
      </c>
      <c r="F254" s="8">
        <v>196.2</v>
      </c>
      <c r="G254" s="8">
        <v>2617.9</v>
      </c>
      <c r="H254" t="s">
        <v>18</v>
      </c>
    </row>
    <row r="255" spans="1:8" x14ac:dyDescent="0.25">
      <c r="A255" s="7">
        <v>501298</v>
      </c>
      <c r="B255" t="s">
        <v>50</v>
      </c>
      <c r="C255" t="s">
        <v>85</v>
      </c>
      <c r="D255" s="7">
        <v>35</v>
      </c>
      <c r="E255" s="8">
        <v>1.9</v>
      </c>
      <c r="F255" s="8">
        <v>47.3</v>
      </c>
      <c r="G255" s="8">
        <v>607.20000000000005</v>
      </c>
      <c r="H255" t="s">
        <v>18</v>
      </c>
    </row>
    <row r="256" spans="1:8" x14ac:dyDescent="0.25">
      <c r="A256" s="7">
        <v>503569</v>
      </c>
      <c r="B256" t="s">
        <v>29</v>
      </c>
      <c r="C256" t="s">
        <v>134</v>
      </c>
      <c r="D256" s="7">
        <v>92</v>
      </c>
      <c r="E256" s="8">
        <v>1.9</v>
      </c>
      <c r="F256" s="8">
        <v>90.6</v>
      </c>
      <c r="G256" s="8">
        <v>482.3</v>
      </c>
      <c r="H256" t="s">
        <v>11</v>
      </c>
    </row>
    <row r="257" spans="1:8" x14ac:dyDescent="0.25">
      <c r="A257" s="7">
        <v>503594</v>
      </c>
      <c r="B257" t="s">
        <v>29</v>
      </c>
      <c r="C257" t="s">
        <v>134</v>
      </c>
      <c r="D257" s="7">
        <v>98</v>
      </c>
      <c r="E257" s="8">
        <v>1.9</v>
      </c>
      <c r="F257" s="8">
        <v>64.7</v>
      </c>
      <c r="G257" s="8">
        <v>743.6</v>
      </c>
      <c r="H257" t="s">
        <v>11</v>
      </c>
    </row>
    <row r="258" spans="1:8" x14ac:dyDescent="0.25">
      <c r="A258" s="7">
        <v>506987</v>
      </c>
      <c r="B258" t="s">
        <v>29</v>
      </c>
      <c r="C258" t="s">
        <v>135</v>
      </c>
      <c r="D258" s="7">
        <v>28</v>
      </c>
      <c r="E258" s="8">
        <v>1.9</v>
      </c>
      <c r="F258" s="8">
        <v>48.5</v>
      </c>
      <c r="G258" s="8">
        <v>1138.4000000000001</v>
      </c>
      <c r="H258" t="s">
        <v>18</v>
      </c>
    </row>
    <row r="259" spans="1:8" x14ac:dyDescent="0.25">
      <c r="A259" s="7">
        <v>507007</v>
      </c>
      <c r="B259" t="s">
        <v>29</v>
      </c>
      <c r="C259" t="s">
        <v>135</v>
      </c>
      <c r="D259" s="7">
        <v>32</v>
      </c>
      <c r="E259" s="8">
        <v>1.9</v>
      </c>
      <c r="F259" s="8">
        <v>74.7</v>
      </c>
      <c r="G259" s="8">
        <v>758.6</v>
      </c>
      <c r="H259" t="s">
        <v>18</v>
      </c>
    </row>
    <row r="260" spans="1:8" x14ac:dyDescent="0.25">
      <c r="A260" s="7">
        <v>507664</v>
      </c>
      <c r="B260" t="s">
        <v>29</v>
      </c>
      <c r="C260" t="s">
        <v>68</v>
      </c>
      <c r="D260" s="7">
        <v>26</v>
      </c>
      <c r="E260" s="8">
        <v>1.9</v>
      </c>
      <c r="F260" s="8">
        <v>134.5</v>
      </c>
      <c r="G260" s="8">
        <v>1238.9000000000001</v>
      </c>
      <c r="H260" t="s">
        <v>11</v>
      </c>
    </row>
    <row r="261" spans="1:8" x14ac:dyDescent="0.25">
      <c r="A261" s="7">
        <v>510381</v>
      </c>
      <c r="B261" t="s">
        <v>29</v>
      </c>
      <c r="C261" t="s">
        <v>13</v>
      </c>
      <c r="D261" s="7">
        <v>2</v>
      </c>
      <c r="E261" s="8">
        <v>1.9</v>
      </c>
      <c r="F261" s="8">
        <v>50</v>
      </c>
      <c r="G261" s="8">
        <v>615.9</v>
      </c>
      <c r="H261" t="s">
        <v>11</v>
      </c>
    </row>
    <row r="262" spans="1:8" x14ac:dyDescent="0.25">
      <c r="A262" s="7">
        <v>511708</v>
      </c>
      <c r="B262" t="s">
        <v>29</v>
      </c>
      <c r="C262" t="s">
        <v>13</v>
      </c>
      <c r="D262" s="7">
        <v>77</v>
      </c>
      <c r="E262" s="8">
        <v>1.9</v>
      </c>
      <c r="F262" s="8">
        <v>48.3</v>
      </c>
      <c r="G262" s="8">
        <v>437.7</v>
      </c>
      <c r="H262" t="s">
        <v>18</v>
      </c>
    </row>
    <row r="263" spans="1:8" x14ac:dyDescent="0.25">
      <c r="A263" s="7">
        <v>513252</v>
      </c>
      <c r="B263" t="s">
        <v>29</v>
      </c>
      <c r="C263" t="s">
        <v>40</v>
      </c>
      <c r="D263" s="7">
        <v>15</v>
      </c>
      <c r="E263" s="8">
        <v>1.9</v>
      </c>
      <c r="F263" s="8">
        <v>54.6</v>
      </c>
      <c r="G263" s="8">
        <v>633.9</v>
      </c>
      <c r="H263" t="s">
        <v>18</v>
      </c>
    </row>
    <row r="264" spans="1:8" x14ac:dyDescent="0.25">
      <c r="A264" s="7">
        <v>513544</v>
      </c>
      <c r="B264" t="s">
        <v>29</v>
      </c>
      <c r="C264" t="s">
        <v>40</v>
      </c>
      <c r="D264" s="7">
        <v>17</v>
      </c>
      <c r="E264" s="8">
        <v>1.9</v>
      </c>
      <c r="F264" s="8">
        <v>67.099999999999994</v>
      </c>
      <c r="G264" s="8">
        <v>446.8</v>
      </c>
      <c r="H264" t="s">
        <v>18</v>
      </c>
    </row>
    <row r="265" spans="1:8" x14ac:dyDescent="0.25">
      <c r="A265" s="7">
        <v>515454</v>
      </c>
      <c r="B265" t="s">
        <v>29</v>
      </c>
      <c r="C265" t="s">
        <v>42</v>
      </c>
      <c r="D265" s="7">
        <v>8</v>
      </c>
      <c r="E265" s="8">
        <v>1.9</v>
      </c>
      <c r="F265" s="8">
        <v>246.4</v>
      </c>
      <c r="G265" s="8">
        <v>1779.5</v>
      </c>
      <c r="H265" t="s">
        <v>18</v>
      </c>
    </row>
    <row r="266" spans="1:8" x14ac:dyDescent="0.25">
      <c r="A266" s="7">
        <v>527149</v>
      </c>
      <c r="B266" t="s">
        <v>29</v>
      </c>
      <c r="C266" t="s">
        <v>32</v>
      </c>
      <c r="D266" s="7">
        <v>13</v>
      </c>
      <c r="E266" s="8">
        <v>1.9</v>
      </c>
      <c r="F266" s="8">
        <v>45.1</v>
      </c>
      <c r="G266" s="8">
        <v>473.7</v>
      </c>
      <c r="H266" t="s">
        <v>11</v>
      </c>
    </row>
    <row r="267" spans="1:8" x14ac:dyDescent="0.25">
      <c r="A267" s="7">
        <v>527150</v>
      </c>
      <c r="B267" t="s">
        <v>29</v>
      </c>
      <c r="C267" t="s">
        <v>32</v>
      </c>
      <c r="D267" s="7">
        <v>22</v>
      </c>
      <c r="E267" s="8">
        <v>1.9</v>
      </c>
      <c r="F267" s="8">
        <v>41.8</v>
      </c>
      <c r="G267" s="8">
        <v>421.2</v>
      </c>
      <c r="H267" t="s">
        <v>18</v>
      </c>
    </row>
    <row r="268" spans="1:8" x14ac:dyDescent="0.25">
      <c r="A268" s="7">
        <v>533799</v>
      </c>
      <c r="B268" t="s">
        <v>50</v>
      </c>
      <c r="C268" t="s">
        <v>120</v>
      </c>
      <c r="D268" s="7">
        <v>6</v>
      </c>
      <c r="E268" s="8">
        <v>1.9</v>
      </c>
      <c r="F268" s="8">
        <v>182.4</v>
      </c>
      <c r="G268" s="8">
        <v>2965</v>
      </c>
      <c r="H268" t="s">
        <v>18</v>
      </c>
    </row>
    <row r="269" spans="1:8" x14ac:dyDescent="0.25">
      <c r="A269" s="7">
        <v>533807</v>
      </c>
      <c r="B269" t="s">
        <v>50</v>
      </c>
      <c r="C269" t="s">
        <v>136</v>
      </c>
      <c r="D269" s="7" t="s">
        <v>137</v>
      </c>
      <c r="E269" s="8">
        <v>1.9</v>
      </c>
      <c r="F269" s="8">
        <v>220.1</v>
      </c>
      <c r="G269" s="8">
        <v>2533.6</v>
      </c>
      <c r="H269" t="s">
        <v>18</v>
      </c>
    </row>
    <row r="270" spans="1:8" x14ac:dyDescent="0.25">
      <c r="A270" s="7">
        <v>533809</v>
      </c>
      <c r="B270" t="s">
        <v>50</v>
      </c>
      <c r="C270" t="s">
        <v>111</v>
      </c>
      <c r="D270" s="7">
        <v>26</v>
      </c>
      <c r="E270" s="8">
        <v>1.9</v>
      </c>
      <c r="F270" s="8">
        <v>66</v>
      </c>
      <c r="G270" s="8">
        <v>1252.4000000000001</v>
      </c>
      <c r="H270" t="s">
        <v>18</v>
      </c>
    </row>
    <row r="271" spans="1:8" x14ac:dyDescent="0.25">
      <c r="A271" s="7">
        <v>587512</v>
      </c>
      <c r="B271" t="s">
        <v>29</v>
      </c>
      <c r="C271" t="s">
        <v>46</v>
      </c>
      <c r="D271" s="7" t="s">
        <v>138</v>
      </c>
      <c r="E271" s="8">
        <v>1.9</v>
      </c>
      <c r="F271" s="8">
        <v>140.80000000000001</v>
      </c>
      <c r="G271" s="8">
        <v>1376.3</v>
      </c>
      <c r="H271" t="s">
        <v>18</v>
      </c>
    </row>
    <row r="272" spans="1:8" x14ac:dyDescent="0.25">
      <c r="A272" s="7">
        <v>588205</v>
      </c>
      <c r="B272" t="s">
        <v>29</v>
      </c>
      <c r="C272" t="s">
        <v>42</v>
      </c>
      <c r="D272" s="7">
        <v>5</v>
      </c>
      <c r="E272" s="8">
        <v>1.9</v>
      </c>
      <c r="F272" s="8">
        <v>276.89999999999998</v>
      </c>
      <c r="G272" s="8">
        <v>2184.6999999999998</v>
      </c>
      <c r="H272" t="s">
        <v>11</v>
      </c>
    </row>
    <row r="273" spans="1:8" x14ac:dyDescent="0.25">
      <c r="A273" s="7">
        <v>588207</v>
      </c>
      <c r="B273" t="s">
        <v>29</v>
      </c>
      <c r="C273" t="s">
        <v>43</v>
      </c>
      <c r="D273" s="7">
        <v>26</v>
      </c>
      <c r="E273" s="8">
        <v>1.9</v>
      </c>
      <c r="F273" s="8">
        <v>35.200000000000003</v>
      </c>
      <c r="G273" s="8">
        <v>411</v>
      </c>
      <c r="H273" t="s">
        <v>11</v>
      </c>
    </row>
    <row r="274" spans="1:8" x14ac:dyDescent="0.25">
      <c r="A274" s="7">
        <v>588210</v>
      </c>
      <c r="B274" t="s">
        <v>29</v>
      </c>
      <c r="C274" t="s">
        <v>46</v>
      </c>
      <c r="D274" s="7">
        <v>5</v>
      </c>
      <c r="E274" s="8">
        <v>1.9</v>
      </c>
      <c r="F274" s="8">
        <v>45.6</v>
      </c>
      <c r="G274" s="8">
        <v>513.6</v>
      </c>
      <c r="H274" t="s">
        <v>11</v>
      </c>
    </row>
    <row r="275" spans="1:8" x14ac:dyDescent="0.25">
      <c r="A275" s="7">
        <v>644629</v>
      </c>
      <c r="B275" t="s">
        <v>15</v>
      </c>
      <c r="C275" t="s">
        <v>22</v>
      </c>
      <c r="D275" s="7">
        <v>26</v>
      </c>
      <c r="E275" s="8">
        <v>1.9</v>
      </c>
      <c r="F275" s="8">
        <v>68.400000000000006</v>
      </c>
      <c r="G275" s="8">
        <v>871.2</v>
      </c>
      <c r="H275" t="s">
        <v>11</v>
      </c>
    </row>
    <row r="276" spans="1:8" x14ac:dyDescent="0.25">
      <c r="A276" s="7">
        <v>648495</v>
      </c>
      <c r="B276" t="s">
        <v>139</v>
      </c>
      <c r="C276" t="s">
        <v>140</v>
      </c>
      <c r="D276" s="7" t="s">
        <v>141</v>
      </c>
      <c r="E276" s="8">
        <v>1.9</v>
      </c>
      <c r="F276" s="8">
        <v>391.8</v>
      </c>
      <c r="G276" s="8">
        <v>1302.8</v>
      </c>
      <c r="H276" t="s">
        <v>11</v>
      </c>
    </row>
    <row r="277" spans="1:8" x14ac:dyDescent="0.25">
      <c r="A277" s="7">
        <v>666454</v>
      </c>
      <c r="B277" t="s">
        <v>50</v>
      </c>
      <c r="C277" t="s">
        <v>10</v>
      </c>
      <c r="D277" s="7" t="s">
        <v>142</v>
      </c>
      <c r="E277" s="8">
        <v>1.9</v>
      </c>
      <c r="F277" s="8">
        <v>134.9</v>
      </c>
      <c r="G277" s="8">
        <v>969.38</v>
      </c>
      <c r="H277" t="s">
        <v>18</v>
      </c>
    </row>
    <row r="278" spans="1:8" x14ac:dyDescent="0.25">
      <c r="A278" s="7">
        <v>693927</v>
      </c>
      <c r="B278" t="s">
        <v>29</v>
      </c>
      <c r="C278" t="s">
        <v>47</v>
      </c>
      <c r="D278" s="7">
        <v>6</v>
      </c>
      <c r="E278" s="8">
        <v>1.9</v>
      </c>
      <c r="F278" s="8">
        <v>59.7</v>
      </c>
      <c r="G278" s="8">
        <v>435.8</v>
      </c>
      <c r="H278" t="s">
        <v>11</v>
      </c>
    </row>
    <row r="279" spans="1:8" x14ac:dyDescent="0.25">
      <c r="A279" s="7">
        <v>821885</v>
      </c>
      <c r="B279" t="s">
        <v>139</v>
      </c>
      <c r="C279" t="s">
        <v>143</v>
      </c>
      <c r="D279" s="7">
        <v>2</v>
      </c>
      <c r="E279" s="8">
        <v>1.9</v>
      </c>
      <c r="F279" s="8">
        <v>1014.3</v>
      </c>
      <c r="G279" s="8">
        <v>47171.200000000099</v>
      </c>
      <c r="H279" t="s">
        <v>11</v>
      </c>
    </row>
    <row r="280" spans="1:8" x14ac:dyDescent="0.25">
      <c r="A280" s="7">
        <v>823191</v>
      </c>
      <c r="B280" t="s">
        <v>50</v>
      </c>
      <c r="C280" t="s">
        <v>144</v>
      </c>
      <c r="D280" s="7">
        <v>19</v>
      </c>
      <c r="E280" s="8">
        <v>1.9</v>
      </c>
      <c r="F280" s="8">
        <v>282.2</v>
      </c>
      <c r="G280" s="8">
        <v>1303.03</v>
      </c>
      <c r="H280" t="s">
        <v>11</v>
      </c>
    </row>
  </sheetData>
  <autoFilter ref="A1:H28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3BA1F-1956-4A7B-894F-DF07A50ADCEF}">
  <dimension ref="A1:N5860"/>
  <sheetViews>
    <sheetView topLeftCell="B1" zoomScale="85" zoomScaleNormal="85" workbookViewId="0">
      <pane ySplit="1" topLeftCell="A5807" activePane="bottomLeft" state="frozen"/>
      <selection pane="bottomLeft" activeCell="M5843" sqref="M5843:M5846"/>
    </sheetView>
  </sheetViews>
  <sheetFormatPr defaultRowHeight="15" x14ac:dyDescent="0.25"/>
  <cols>
    <col min="1" max="5" width="9.140625" style="7"/>
    <col min="6" max="6" width="15.42578125" bestFit="1" customWidth="1"/>
    <col min="7" max="7" width="28" bestFit="1" customWidth="1"/>
    <col min="8" max="8" width="9.140625" style="7"/>
    <col min="9" max="9" width="22.140625" style="7" customWidth="1"/>
    <col min="10" max="10" width="16.140625" customWidth="1"/>
    <col min="11" max="11" width="18.5703125" customWidth="1"/>
    <col min="12" max="12" width="28.42578125" customWidth="1"/>
    <col min="13" max="13" width="18.42578125" customWidth="1"/>
    <col min="14" max="14" width="19.5703125" customWidth="1"/>
  </cols>
  <sheetData>
    <row r="1" spans="1:14" s="1" customFormat="1" ht="45" x14ac:dyDescent="0.25">
      <c r="A1" s="1" t="s">
        <v>146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147</v>
      </c>
      <c r="J1" s="1" t="s">
        <v>8</v>
      </c>
      <c r="K1" s="1" t="s">
        <v>316</v>
      </c>
      <c r="L1" s="1" t="s">
        <v>150</v>
      </c>
      <c r="M1" s="1" t="s">
        <v>317</v>
      </c>
      <c r="N1" s="1" t="s">
        <v>312</v>
      </c>
    </row>
    <row r="2" spans="1:14" x14ac:dyDescent="0.25">
      <c r="A2" s="7">
        <v>2196</v>
      </c>
      <c r="B2" s="7">
        <f>IF(A2=A3,1,0)</f>
        <v>0</v>
      </c>
      <c r="C2" s="7">
        <f>IF(A2=A1,1,0)</f>
        <v>0</v>
      </c>
      <c r="D2" s="7">
        <f>B2+C2</f>
        <v>0</v>
      </c>
      <c r="E2" s="7">
        <v>1610</v>
      </c>
      <c r="F2" t="s">
        <v>9</v>
      </c>
      <c r="G2" t="s">
        <v>14</v>
      </c>
      <c r="H2" s="7">
        <v>9</v>
      </c>
      <c r="I2" s="7" t="s">
        <v>148</v>
      </c>
      <c r="J2" t="s">
        <v>11</v>
      </c>
      <c r="K2">
        <v>43.9</v>
      </c>
      <c r="L2">
        <v>1</v>
      </c>
      <c r="M2">
        <v>167.6</v>
      </c>
      <c r="N2">
        <v>1.9870000000000001</v>
      </c>
    </row>
    <row r="3" spans="1:14" x14ac:dyDescent="0.25">
      <c r="A3" s="7">
        <v>2236</v>
      </c>
      <c r="B3" s="7">
        <f t="shared" ref="B3:B66" si="0">IF(A3=A4,1,0)</f>
        <v>0</v>
      </c>
      <c r="C3" s="7">
        <f t="shared" ref="C3:C66" si="1">IF(A3=A2,1,0)</f>
        <v>0</v>
      </c>
      <c r="D3" s="7">
        <f t="shared" ref="D3:D66" si="2">B3+C3</f>
        <v>0</v>
      </c>
      <c r="E3" s="7">
        <v>1591</v>
      </c>
      <c r="F3" t="s">
        <v>9</v>
      </c>
      <c r="G3" t="s">
        <v>10</v>
      </c>
      <c r="H3" s="7">
        <v>4</v>
      </c>
      <c r="I3" s="7" t="s">
        <v>148</v>
      </c>
      <c r="J3" t="s">
        <v>11</v>
      </c>
      <c r="K3">
        <v>46.3</v>
      </c>
      <c r="L3">
        <v>1</v>
      </c>
      <c r="M3">
        <v>167.6</v>
      </c>
      <c r="N3">
        <v>1.9870000000000001</v>
      </c>
    </row>
    <row r="4" spans="1:14" x14ac:dyDescent="0.25">
      <c r="A4" s="7">
        <v>3142</v>
      </c>
      <c r="B4" s="7">
        <f t="shared" si="0"/>
        <v>0</v>
      </c>
      <c r="C4" s="7">
        <f t="shared" si="1"/>
        <v>0</v>
      </c>
      <c r="D4" s="7">
        <f t="shared" si="2"/>
        <v>0</v>
      </c>
      <c r="E4" s="7">
        <v>1592</v>
      </c>
      <c r="F4" t="s">
        <v>9</v>
      </c>
      <c r="G4" t="s">
        <v>10</v>
      </c>
      <c r="H4" s="7">
        <v>8</v>
      </c>
      <c r="I4" s="7" t="s">
        <v>148</v>
      </c>
      <c r="J4" t="s">
        <v>11</v>
      </c>
      <c r="K4">
        <v>45.4</v>
      </c>
      <c r="L4">
        <v>3</v>
      </c>
      <c r="M4">
        <v>80.400000000000006</v>
      </c>
      <c r="N4">
        <v>1.9870000000000001</v>
      </c>
    </row>
    <row r="5" spans="1:14" x14ac:dyDescent="0.25">
      <c r="A5" s="7">
        <v>3171</v>
      </c>
      <c r="B5" s="7">
        <f t="shared" si="0"/>
        <v>0</v>
      </c>
      <c r="C5" s="7">
        <f t="shared" si="1"/>
        <v>0</v>
      </c>
      <c r="D5" s="7">
        <f t="shared" si="2"/>
        <v>0</v>
      </c>
      <c r="E5" s="7">
        <v>1612</v>
      </c>
      <c r="F5" t="s">
        <v>9</v>
      </c>
      <c r="G5" t="s">
        <v>14</v>
      </c>
      <c r="H5" s="7">
        <v>7</v>
      </c>
      <c r="I5" s="7" t="s">
        <v>148</v>
      </c>
      <c r="J5" t="s">
        <v>11</v>
      </c>
      <c r="K5">
        <v>53.2</v>
      </c>
      <c r="L5" s="11">
        <v>1</v>
      </c>
      <c r="M5">
        <v>183.2</v>
      </c>
      <c r="N5">
        <v>1.9870000000000001</v>
      </c>
    </row>
    <row r="6" spans="1:14" x14ac:dyDescent="0.25">
      <c r="A6" s="7">
        <v>3249</v>
      </c>
      <c r="B6" s="7">
        <f t="shared" si="0"/>
        <v>0</v>
      </c>
      <c r="C6" s="7">
        <f t="shared" si="1"/>
        <v>0</v>
      </c>
      <c r="D6" s="7">
        <f t="shared" si="2"/>
        <v>0</v>
      </c>
      <c r="E6" s="7">
        <v>1605</v>
      </c>
      <c r="F6" t="s">
        <v>9</v>
      </c>
      <c r="G6" t="s">
        <v>13</v>
      </c>
      <c r="H6" s="7">
        <v>3</v>
      </c>
      <c r="I6" s="7" t="s">
        <v>148</v>
      </c>
      <c r="J6" t="s">
        <v>11</v>
      </c>
      <c r="K6">
        <v>45.3</v>
      </c>
      <c r="L6">
        <v>1</v>
      </c>
      <c r="M6">
        <v>167.6</v>
      </c>
      <c r="N6">
        <v>1.9870000000000001</v>
      </c>
    </row>
    <row r="7" spans="1:14" x14ac:dyDescent="0.25">
      <c r="A7" s="7">
        <v>3639</v>
      </c>
      <c r="B7" s="7">
        <f t="shared" si="0"/>
        <v>0</v>
      </c>
      <c r="C7" s="7">
        <f t="shared" si="1"/>
        <v>0</v>
      </c>
      <c r="D7" s="7">
        <f t="shared" si="2"/>
        <v>0</v>
      </c>
      <c r="E7" s="7">
        <v>1604</v>
      </c>
      <c r="F7" t="s">
        <v>9</v>
      </c>
      <c r="G7" t="s">
        <v>13</v>
      </c>
      <c r="H7" s="7">
        <v>12</v>
      </c>
      <c r="I7" s="7" t="s">
        <v>148</v>
      </c>
      <c r="J7" t="s">
        <v>11</v>
      </c>
      <c r="K7">
        <v>44.9</v>
      </c>
      <c r="L7">
        <v>1</v>
      </c>
      <c r="M7">
        <v>167.6</v>
      </c>
      <c r="N7">
        <v>1.9870000000000001</v>
      </c>
    </row>
    <row r="8" spans="1:14" x14ac:dyDescent="0.25">
      <c r="A8" s="7">
        <v>4224</v>
      </c>
      <c r="B8" s="7">
        <f t="shared" si="0"/>
        <v>0</v>
      </c>
      <c r="C8" s="7">
        <f t="shared" si="1"/>
        <v>0</v>
      </c>
      <c r="D8" s="7">
        <f t="shared" si="2"/>
        <v>0</v>
      </c>
      <c r="E8" s="7">
        <v>1614</v>
      </c>
      <c r="F8" t="s">
        <v>9</v>
      </c>
      <c r="G8" t="s">
        <v>14</v>
      </c>
      <c r="H8" s="7">
        <v>3</v>
      </c>
      <c r="I8" s="7" t="s">
        <v>148</v>
      </c>
      <c r="J8" t="s">
        <v>11</v>
      </c>
      <c r="K8">
        <v>56.9</v>
      </c>
      <c r="L8">
        <v>1</v>
      </c>
      <c r="M8">
        <v>183.2</v>
      </c>
      <c r="N8">
        <v>1.9870000000000001</v>
      </c>
    </row>
    <row r="9" spans="1:14" x14ac:dyDescent="0.25">
      <c r="A9" s="7">
        <v>5180</v>
      </c>
      <c r="B9" s="7">
        <f t="shared" si="0"/>
        <v>0</v>
      </c>
      <c r="C9" s="7">
        <f t="shared" si="1"/>
        <v>0</v>
      </c>
      <c r="D9" s="7">
        <f t="shared" si="2"/>
        <v>0</v>
      </c>
      <c r="E9" s="7">
        <v>1593</v>
      </c>
      <c r="F9" t="s">
        <v>9</v>
      </c>
      <c r="G9" t="s">
        <v>10</v>
      </c>
      <c r="H9" s="7">
        <v>6</v>
      </c>
      <c r="I9" s="7" t="s">
        <v>148</v>
      </c>
      <c r="J9" t="s">
        <v>11</v>
      </c>
      <c r="K9">
        <v>46.8</v>
      </c>
      <c r="L9">
        <v>1</v>
      </c>
      <c r="M9">
        <v>167.6</v>
      </c>
      <c r="N9">
        <v>1.9870000000000001</v>
      </c>
    </row>
    <row r="10" spans="1:14" x14ac:dyDescent="0.25">
      <c r="A10" s="7">
        <v>5837</v>
      </c>
      <c r="B10" s="7">
        <f t="shared" si="0"/>
        <v>0</v>
      </c>
      <c r="C10" s="7">
        <f t="shared" si="1"/>
        <v>0</v>
      </c>
      <c r="D10" s="7">
        <f t="shared" si="2"/>
        <v>0</v>
      </c>
      <c r="E10" s="7">
        <v>1598</v>
      </c>
      <c r="F10" t="s">
        <v>9</v>
      </c>
      <c r="G10" t="s">
        <v>12</v>
      </c>
      <c r="H10" s="7">
        <v>13</v>
      </c>
      <c r="I10" s="7" t="s">
        <v>148</v>
      </c>
      <c r="J10" t="s">
        <v>11</v>
      </c>
      <c r="K10">
        <v>39.700000000000003</v>
      </c>
      <c r="L10">
        <v>1</v>
      </c>
      <c r="M10">
        <v>167.6</v>
      </c>
      <c r="N10">
        <v>1.9870000000000001</v>
      </c>
    </row>
    <row r="11" spans="1:14" x14ac:dyDescent="0.25">
      <c r="A11" s="7">
        <v>6442</v>
      </c>
      <c r="B11" s="7">
        <f t="shared" si="0"/>
        <v>0</v>
      </c>
      <c r="C11" s="7">
        <f t="shared" si="1"/>
        <v>0</v>
      </c>
      <c r="D11" s="7">
        <f t="shared" si="2"/>
        <v>0</v>
      </c>
      <c r="E11" s="7">
        <v>1595</v>
      </c>
      <c r="F11" t="s">
        <v>9</v>
      </c>
      <c r="G11" t="s">
        <v>10</v>
      </c>
      <c r="H11" s="7">
        <v>9</v>
      </c>
      <c r="I11" s="7" t="s">
        <v>148</v>
      </c>
      <c r="J11" t="s">
        <v>11</v>
      </c>
      <c r="K11">
        <v>42</v>
      </c>
      <c r="L11">
        <v>1</v>
      </c>
      <c r="M11">
        <v>167.6</v>
      </c>
      <c r="N11">
        <v>1.9870000000000001</v>
      </c>
    </row>
    <row r="12" spans="1:14" x14ac:dyDescent="0.25">
      <c r="A12" s="7">
        <v>6731</v>
      </c>
      <c r="B12" s="7">
        <f t="shared" si="0"/>
        <v>0</v>
      </c>
      <c r="C12" s="7">
        <f t="shared" si="1"/>
        <v>0</v>
      </c>
      <c r="D12" s="7">
        <f t="shared" si="2"/>
        <v>0</v>
      </c>
      <c r="E12" s="7">
        <v>1594</v>
      </c>
      <c r="F12" t="s">
        <v>9</v>
      </c>
      <c r="G12" t="s">
        <v>10</v>
      </c>
      <c r="H12" s="7">
        <v>7</v>
      </c>
      <c r="I12" s="7" t="s">
        <v>148</v>
      </c>
      <c r="J12" t="s">
        <v>11</v>
      </c>
      <c r="K12">
        <v>54.4</v>
      </c>
      <c r="L12">
        <v>1</v>
      </c>
      <c r="M12">
        <v>183.2</v>
      </c>
      <c r="N12">
        <v>1.9870000000000001</v>
      </c>
    </row>
    <row r="13" spans="1:14" x14ac:dyDescent="0.25">
      <c r="A13" s="7">
        <v>6857</v>
      </c>
      <c r="B13" s="7">
        <f t="shared" si="0"/>
        <v>0</v>
      </c>
      <c r="C13" s="7">
        <f t="shared" si="1"/>
        <v>0</v>
      </c>
      <c r="D13" s="7">
        <f t="shared" si="2"/>
        <v>0</v>
      </c>
      <c r="E13" s="7">
        <v>1593</v>
      </c>
      <c r="F13" t="s">
        <v>9</v>
      </c>
      <c r="G13" t="s">
        <v>10</v>
      </c>
      <c r="H13" s="7">
        <v>6</v>
      </c>
      <c r="I13" s="7" t="s">
        <v>148</v>
      </c>
      <c r="J13" t="s">
        <v>11</v>
      </c>
      <c r="K13">
        <v>46.1</v>
      </c>
      <c r="L13">
        <v>5</v>
      </c>
      <c r="M13">
        <v>56.9</v>
      </c>
      <c r="N13">
        <v>1.9870000000000001</v>
      </c>
    </row>
    <row r="14" spans="1:14" x14ac:dyDescent="0.25">
      <c r="A14" s="7">
        <v>6929</v>
      </c>
      <c r="B14" s="7">
        <f t="shared" si="0"/>
        <v>0</v>
      </c>
      <c r="C14" s="7">
        <f t="shared" si="1"/>
        <v>0</v>
      </c>
      <c r="D14" s="7">
        <f t="shared" si="2"/>
        <v>0</v>
      </c>
      <c r="E14" s="7">
        <v>1592</v>
      </c>
      <c r="F14" t="s">
        <v>9</v>
      </c>
      <c r="G14" t="s">
        <v>10</v>
      </c>
      <c r="H14" s="7">
        <v>8</v>
      </c>
      <c r="I14" s="7" t="s">
        <v>148</v>
      </c>
      <c r="J14" t="s">
        <v>11</v>
      </c>
      <c r="K14">
        <v>52</v>
      </c>
      <c r="L14">
        <v>1</v>
      </c>
      <c r="M14">
        <v>167.6</v>
      </c>
      <c r="N14">
        <v>1.9870000000000001</v>
      </c>
    </row>
    <row r="15" spans="1:14" x14ac:dyDescent="0.25">
      <c r="A15" s="7">
        <v>7389</v>
      </c>
      <c r="B15" s="7">
        <f t="shared" si="0"/>
        <v>0</v>
      </c>
      <c r="C15" s="7">
        <f t="shared" si="1"/>
        <v>0</v>
      </c>
      <c r="D15" s="7">
        <f t="shared" si="2"/>
        <v>0</v>
      </c>
      <c r="E15" s="7">
        <v>1614</v>
      </c>
      <c r="F15" t="s">
        <v>9</v>
      </c>
      <c r="G15" t="s">
        <v>14</v>
      </c>
      <c r="H15" s="7">
        <v>3</v>
      </c>
      <c r="I15" s="7" t="s">
        <v>148</v>
      </c>
      <c r="J15" t="s">
        <v>11</v>
      </c>
      <c r="K15">
        <v>72.7</v>
      </c>
      <c r="L15">
        <v>4</v>
      </c>
      <c r="M15">
        <v>71.5</v>
      </c>
      <c r="N15">
        <v>1.9870000000000001</v>
      </c>
    </row>
    <row r="16" spans="1:14" x14ac:dyDescent="0.25">
      <c r="A16" s="7">
        <v>7409</v>
      </c>
      <c r="B16" s="7">
        <f t="shared" si="0"/>
        <v>0</v>
      </c>
      <c r="C16" s="7">
        <f t="shared" si="1"/>
        <v>0</v>
      </c>
      <c r="D16" s="7">
        <f t="shared" si="2"/>
        <v>0</v>
      </c>
      <c r="E16" s="7">
        <v>1594</v>
      </c>
      <c r="F16" t="s">
        <v>9</v>
      </c>
      <c r="G16" t="s">
        <v>10</v>
      </c>
      <c r="H16" s="7">
        <v>7</v>
      </c>
      <c r="I16" s="7" t="s">
        <v>148</v>
      </c>
      <c r="J16" t="s">
        <v>11</v>
      </c>
      <c r="K16">
        <v>55.5</v>
      </c>
      <c r="L16">
        <v>2</v>
      </c>
      <c r="M16">
        <v>113.6</v>
      </c>
      <c r="N16">
        <v>1.9870000000000001</v>
      </c>
    </row>
    <row r="17" spans="1:14" x14ac:dyDescent="0.25">
      <c r="A17" s="7">
        <v>8145</v>
      </c>
      <c r="B17" s="7">
        <f t="shared" si="0"/>
        <v>0</v>
      </c>
      <c r="C17" s="7">
        <f t="shared" si="1"/>
        <v>0</v>
      </c>
      <c r="D17" s="7">
        <f t="shared" si="2"/>
        <v>0</v>
      </c>
      <c r="E17" s="7">
        <v>1592</v>
      </c>
      <c r="F17" t="s">
        <v>9</v>
      </c>
      <c r="G17" t="s">
        <v>10</v>
      </c>
      <c r="H17" s="7">
        <v>8</v>
      </c>
      <c r="I17" s="7" t="s">
        <v>148</v>
      </c>
      <c r="J17" t="s">
        <v>11</v>
      </c>
      <c r="K17">
        <v>42</v>
      </c>
      <c r="L17">
        <v>1</v>
      </c>
      <c r="M17">
        <v>167.6</v>
      </c>
      <c r="N17">
        <v>1.9870000000000001</v>
      </c>
    </row>
    <row r="18" spans="1:14" x14ac:dyDescent="0.25">
      <c r="A18" s="7">
        <v>8416</v>
      </c>
      <c r="B18" s="7">
        <f t="shared" si="0"/>
        <v>0</v>
      </c>
      <c r="C18" s="7">
        <f t="shared" si="1"/>
        <v>0</v>
      </c>
      <c r="D18" s="7">
        <f t="shared" si="2"/>
        <v>0</v>
      </c>
      <c r="E18" s="7">
        <v>1614</v>
      </c>
      <c r="F18" t="s">
        <v>9</v>
      </c>
      <c r="G18" t="s">
        <v>14</v>
      </c>
      <c r="H18" s="7">
        <v>3</v>
      </c>
      <c r="I18" s="7" t="s">
        <v>148</v>
      </c>
      <c r="J18" t="s">
        <v>11</v>
      </c>
      <c r="K18">
        <v>53.1</v>
      </c>
      <c r="L18">
        <v>3</v>
      </c>
      <c r="M18">
        <v>80.400000000000006</v>
      </c>
      <c r="N18">
        <v>1.9870000000000001</v>
      </c>
    </row>
    <row r="19" spans="1:14" x14ac:dyDescent="0.25">
      <c r="A19" s="7">
        <v>8513</v>
      </c>
      <c r="B19" s="7">
        <f t="shared" si="0"/>
        <v>0</v>
      </c>
      <c r="C19" s="7">
        <f t="shared" si="1"/>
        <v>0</v>
      </c>
      <c r="D19" s="7">
        <f t="shared" si="2"/>
        <v>0</v>
      </c>
      <c r="E19" s="7">
        <v>1610</v>
      </c>
      <c r="F19" t="s">
        <v>9</v>
      </c>
      <c r="G19" t="s">
        <v>14</v>
      </c>
      <c r="H19" s="7">
        <v>9</v>
      </c>
      <c r="I19" s="7" t="s">
        <v>148</v>
      </c>
      <c r="J19" t="s">
        <v>11</v>
      </c>
      <c r="K19">
        <v>73.7</v>
      </c>
      <c r="L19">
        <v>4</v>
      </c>
      <c r="M19">
        <v>71.5</v>
      </c>
      <c r="N19">
        <v>1.9870000000000001</v>
      </c>
    </row>
    <row r="20" spans="1:14" x14ac:dyDescent="0.25">
      <c r="A20" s="7">
        <v>9478</v>
      </c>
      <c r="B20" s="7">
        <f t="shared" si="0"/>
        <v>0</v>
      </c>
      <c r="C20" s="7">
        <f t="shared" si="1"/>
        <v>0</v>
      </c>
      <c r="D20" s="7">
        <f t="shared" si="2"/>
        <v>0</v>
      </c>
      <c r="E20" s="7">
        <v>1605</v>
      </c>
      <c r="F20" t="s">
        <v>9</v>
      </c>
      <c r="G20" t="s">
        <v>13</v>
      </c>
      <c r="H20" s="7">
        <v>3</v>
      </c>
      <c r="I20" s="7" t="s">
        <v>148</v>
      </c>
      <c r="J20" t="s">
        <v>11</v>
      </c>
      <c r="K20">
        <v>45.3</v>
      </c>
      <c r="L20">
        <v>2</v>
      </c>
      <c r="M20">
        <v>103.9</v>
      </c>
      <c r="N20">
        <v>1.9870000000000001</v>
      </c>
    </row>
    <row r="21" spans="1:14" x14ac:dyDescent="0.25">
      <c r="A21" s="7">
        <v>9771</v>
      </c>
      <c r="B21" s="7">
        <f t="shared" si="0"/>
        <v>0</v>
      </c>
      <c r="C21" s="7">
        <f t="shared" si="1"/>
        <v>0</v>
      </c>
      <c r="D21" s="7">
        <f t="shared" si="2"/>
        <v>0</v>
      </c>
      <c r="E21" s="7">
        <v>1599</v>
      </c>
      <c r="F21" t="s">
        <v>9</v>
      </c>
      <c r="G21" t="s">
        <v>12</v>
      </c>
      <c r="H21" s="7">
        <v>7</v>
      </c>
      <c r="I21" s="7" t="s">
        <v>148</v>
      </c>
      <c r="J21" t="s">
        <v>11</v>
      </c>
      <c r="K21">
        <v>41.3</v>
      </c>
      <c r="L21">
        <v>4</v>
      </c>
      <c r="M21">
        <v>65.3</v>
      </c>
      <c r="N21">
        <v>1.9870000000000001</v>
      </c>
    </row>
    <row r="22" spans="1:14" x14ac:dyDescent="0.25">
      <c r="A22" s="7">
        <v>10288</v>
      </c>
      <c r="B22" s="7">
        <f t="shared" si="0"/>
        <v>0</v>
      </c>
      <c r="C22" s="7">
        <f t="shared" si="1"/>
        <v>0</v>
      </c>
      <c r="D22" s="7">
        <f t="shared" si="2"/>
        <v>0</v>
      </c>
      <c r="E22" s="7">
        <v>1612</v>
      </c>
      <c r="F22" t="s">
        <v>9</v>
      </c>
      <c r="G22" t="s">
        <v>14</v>
      </c>
      <c r="H22" s="7">
        <v>7</v>
      </c>
      <c r="I22" s="7" t="s">
        <v>148</v>
      </c>
      <c r="J22" t="s">
        <v>11</v>
      </c>
      <c r="K22">
        <v>52.3</v>
      </c>
      <c r="L22">
        <v>6</v>
      </c>
      <c r="M22">
        <v>62.3</v>
      </c>
      <c r="N22">
        <v>1.9870000000000001</v>
      </c>
    </row>
    <row r="23" spans="1:14" x14ac:dyDescent="0.25">
      <c r="A23" s="7">
        <v>10841</v>
      </c>
      <c r="B23" s="7">
        <f t="shared" si="0"/>
        <v>0</v>
      </c>
      <c r="C23" s="7">
        <f t="shared" si="1"/>
        <v>0</v>
      </c>
      <c r="D23" s="7">
        <f t="shared" si="2"/>
        <v>0</v>
      </c>
      <c r="E23" s="7">
        <v>1598</v>
      </c>
      <c r="F23" t="s">
        <v>9</v>
      </c>
      <c r="G23" t="s">
        <v>12</v>
      </c>
      <c r="H23" s="7">
        <v>13</v>
      </c>
      <c r="I23" s="7" t="s">
        <v>148</v>
      </c>
      <c r="J23" t="s">
        <v>11</v>
      </c>
      <c r="K23">
        <v>42.4</v>
      </c>
      <c r="L23">
        <v>1</v>
      </c>
      <c r="M23">
        <v>167.6</v>
      </c>
      <c r="N23">
        <v>1.9870000000000001</v>
      </c>
    </row>
    <row r="24" spans="1:14" x14ac:dyDescent="0.25">
      <c r="A24" s="7">
        <v>10926</v>
      </c>
      <c r="B24" s="7">
        <f t="shared" si="0"/>
        <v>0</v>
      </c>
      <c r="C24" s="7">
        <f t="shared" si="1"/>
        <v>0</v>
      </c>
      <c r="D24" s="7">
        <f t="shared" si="2"/>
        <v>0</v>
      </c>
      <c r="E24" s="7">
        <v>1610</v>
      </c>
      <c r="F24" t="s">
        <v>9</v>
      </c>
      <c r="G24" t="s">
        <v>14</v>
      </c>
      <c r="H24" s="7">
        <v>9</v>
      </c>
      <c r="I24" s="7" t="s">
        <v>148</v>
      </c>
      <c r="J24" t="s">
        <v>11</v>
      </c>
      <c r="K24">
        <v>45.7</v>
      </c>
      <c r="L24">
        <v>2</v>
      </c>
      <c r="M24">
        <v>103.9</v>
      </c>
      <c r="N24">
        <v>1.9870000000000001</v>
      </c>
    </row>
    <row r="25" spans="1:14" x14ac:dyDescent="0.25">
      <c r="A25" s="7">
        <v>11504</v>
      </c>
      <c r="B25" s="7">
        <f t="shared" si="0"/>
        <v>0</v>
      </c>
      <c r="C25" s="7">
        <f t="shared" si="1"/>
        <v>0</v>
      </c>
      <c r="D25" s="7">
        <f t="shared" si="2"/>
        <v>0</v>
      </c>
      <c r="E25" s="7">
        <v>1600</v>
      </c>
      <c r="F25" t="s">
        <v>9</v>
      </c>
      <c r="G25" t="s">
        <v>12</v>
      </c>
      <c r="H25" s="7">
        <v>6</v>
      </c>
      <c r="I25" s="7" t="s">
        <v>148</v>
      </c>
      <c r="J25" t="s">
        <v>11</v>
      </c>
      <c r="K25">
        <v>47.1</v>
      </c>
      <c r="L25">
        <v>2</v>
      </c>
      <c r="M25">
        <v>103.9</v>
      </c>
      <c r="N25">
        <v>1.9870000000000001</v>
      </c>
    </row>
    <row r="26" spans="1:14" x14ac:dyDescent="0.25">
      <c r="A26" s="7">
        <v>11618</v>
      </c>
      <c r="B26" s="7">
        <f t="shared" si="0"/>
        <v>0</v>
      </c>
      <c r="C26" s="7">
        <f t="shared" si="1"/>
        <v>0</v>
      </c>
      <c r="D26" s="7">
        <f t="shared" si="2"/>
        <v>0</v>
      </c>
      <c r="E26" s="7">
        <v>1595</v>
      </c>
      <c r="F26" t="s">
        <v>9</v>
      </c>
      <c r="G26" t="s">
        <v>10</v>
      </c>
      <c r="H26" s="7">
        <v>9</v>
      </c>
      <c r="I26" s="7" t="s">
        <v>148</v>
      </c>
      <c r="J26" t="s">
        <v>11</v>
      </c>
      <c r="K26">
        <v>70.400000000000006</v>
      </c>
      <c r="L26">
        <v>3</v>
      </c>
      <c r="M26">
        <v>87.9</v>
      </c>
      <c r="N26">
        <v>1.9870000000000001</v>
      </c>
    </row>
    <row r="27" spans="1:14" x14ac:dyDescent="0.25">
      <c r="A27" s="7">
        <v>12141</v>
      </c>
      <c r="B27" s="7">
        <f t="shared" si="0"/>
        <v>0</v>
      </c>
      <c r="C27" s="7">
        <f t="shared" si="1"/>
        <v>0</v>
      </c>
      <c r="D27" s="7">
        <f t="shared" si="2"/>
        <v>0</v>
      </c>
      <c r="E27" s="7">
        <v>1613</v>
      </c>
      <c r="F27" t="s">
        <v>9</v>
      </c>
      <c r="G27" t="s">
        <v>14</v>
      </c>
      <c r="H27" s="7">
        <v>5</v>
      </c>
      <c r="I27" s="7" t="s">
        <v>148</v>
      </c>
      <c r="J27" t="s">
        <v>11</v>
      </c>
      <c r="K27">
        <v>54.3</v>
      </c>
      <c r="L27">
        <v>2</v>
      </c>
      <c r="M27">
        <v>113.6</v>
      </c>
      <c r="N27">
        <v>1.9870000000000001</v>
      </c>
    </row>
    <row r="28" spans="1:14" x14ac:dyDescent="0.25">
      <c r="A28" s="7">
        <v>12236</v>
      </c>
      <c r="B28" s="7">
        <f t="shared" si="0"/>
        <v>0</v>
      </c>
      <c r="C28" s="7">
        <f t="shared" si="1"/>
        <v>0</v>
      </c>
      <c r="D28" s="7">
        <f t="shared" si="2"/>
        <v>0</v>
      </c>
      <c r="E28" s="7">
        <v>1595</v>
      </c>
      <c r="F28" t="s">
        <v>9</v>
      </c>
      <c r="G28" t="s">
        <v>10</v>
      </c>
      <c r="H28" s="7">
        <v>9</v>
      </c>
      <c r="I28" s="7" t="s">
        <v>148</v>
      </c>
      <c r="J28" t="s">
        <v>11</v>
      </c>
      <c r="K28">
        <v>62.3</v>
      </c>
      <c r="L28">
        <v>3</v>
      </c>
      <c r="M28">
        <v>87.9</v>
      </c>
      <c r="N28">
        <v>1.9870000000000001</v>
      </c>
    </row>
    <row r="29" spans="1:14" x14ac:dyDescent="0.25">
      <c r="A29" s="7">
        <v>12672</v>
      </c>
      <c r="B29" s="7">
        <f t="shared" si="0"/>
        <v>0</v>
      </c>
      <c r="C29" s="7">
        <f t="shared" si="1"/>
        <v>0</v>
      </c>
      <c r="D29" s="7">
        <f t="shared" si="2"/>
        <v>0</v>
      </c>
      <c r="E29" s="7">
        <v>1595</v>
      </c>
      <c r="F29" t="s">
        <v>9</v>
      </c>
      <c r="G29" t="s">
        <v>10</v>
      </c>
      <c r="H29" s="7">
        <v>9</v>
      </c>
      <c r="I29" s="7" t="s">
        <v>148</v>
      </c>
      <c r="J29" t="s">
        <v>11</v>
      </c>
      <c r="K29">
        <v>49.1</v>
      </c>
      <c r="L29">
        <v>1</v>
      </c>
      <c r="M29">
        <v>167.6</v>
      </c>
      <c r="N29">
        <v>1.9870000000000001</v>
      </c>
    </row>
    <row r="30" spans="1:14" x14ac:dyDescent="0.25">
      <c r="A30" s="7">
        <v>13254</v>
      </c>
      <c r="B30" s="7">
        <f t="shared" si="0"/>
        <v>0</v>
      </c>
      <c r="C30" s="7">
        <f t="shared" si="1"/>
        <v>0</v>
      </c>
      <c r="D30" s="7">
        <f t="shared" si="2"/>
        <v>0</v>
      </c>
      <c r="E30" s="7">
        <v>1595</v>
      </c>
      <c r="F30" t="s">
        <v>9</v>
      </c>
      <c r="G30" t="s">
        <v>10</v>
      </c>
      <c r="H30" s="7">
        <v>9</v>
      </c>
      <c r="I30" s="7" t="s">
        <v>148</v>
      </c>
      <c r="J30" t="s">
        <v>11</v>
      </c>
      <c r="K30">
        <v>45.9</v>
      </c>
      <c r="L30">
        <v>2</v>
      </c>
      <c r="M30">
        <v>103.9</v>
      </c>
      <c r="N30">
        <v>1.9870000000000001</v>
      </c>
    </row>
    <row r="31" spans="1:14" x14ac:dyDescent="0.25">
      <c r="A31" s="7">
        <v>13534</v>
      </c>
      <c r="B31" s="7">
        <f t="shared" si="0"/>
        <v>0</v>
      </c>
      <c r="C31" s="7">
        <f t="shared" si="1"/>
        <v>0</v>
      </c>
      <c r="D31" s="7">
        <f t="shared" si="2"/>
        <v>0</v>
      </c>
      <c r="E31" s="7">
        <v>1596</v>
      </c>
      <c r="F31" t="s">
        <v>9</v>
      </c>
      <c r="G31" t="s">
        <v>10</v>
      </c>
      <c r="H31" s="7">
        <v>3</v>
      </c>
      <c r="I31" s="7" t="s">
        <v>148</v>
      </c>
      <c r="J31" t="s">
        <v>11</v>
      </c>
      <c r="K31">
        <v>55.1</v>
      </c>
      <c r="L31">
        <v>1</v>
      </c>
      <c r="M31">
        <v>183.2</v>
      </c>
      <c r="N31">
        <v>1.9870000000000001</v>
      </c>
    </row>
    <row r="32" spans="1:14" x14ac:dyDescent="0.25">
      <c r="A32" s="7">
        <v>13638</v>
      </c>
      <c r="B32" s="7">
        <f t="shared" si="0"/>
        <v>0</v>
      </c>
      <c r="C32" s="7">
        <f t="shared" si="1"/>
        <v>0</v>
      </c>
      <c r="D32" s="7">
        <f t="shared" si="2"/>
        <v>0</v>
      </c>
      <c r="E32" s="7">
        <v>1596</v>
      </c>
      <c r="F32" t="s">
        <v>9</v>
      </c>
      <c r="G32" t="s">
        <v>10</v>
      </c>
      <c r="H32" s="7">
        <v>3</v>
      </c>
      <c r="I32" s="7" t="s">
        <v>148</v>
      </c>
      <c r="J32" t="s">
        <v>11</v>
      </c>
      <c r="K32">
        <v>54.8</v>
      </c>
      <c r="L32">
        <v>1</v>
      </c>
      <c r="M32">
        <v>183.2</v>
      </c>
      <c r="N32">
        <v>1.9870000000000001</v>
      </c>
    </row>
    <row r="33" spans="1:14" x14ac:dyDescent="0.25">
      <c r="A33" s="7">
        <v>14192</v>
      </c>
      <c r="B33" s="7">
        <f t="shared" si="0"/>
        <v>0</v>
      </c>
      <c r="C33" s="7">
        <f t="shared" si="1"/>
        <v>0</v>
      </c>
      <c r="D33" s="7">
        <f t="shared" si="2"/>
        <v>0</v>
      </c>
      <c r="E33" s="7">
        <v>1605</v>
      </c>
      <c r="F33" t="s">
        <v>9</v>
      </c>
      <c r="G33" t="s">
        <v>13</v>
      </c>
      <c r="H33" s="7">
        <v>3</v>
      </c>
      <c r="I33" s="7" t="s">
        <v>148</v>
      </c>
      <c r="J33" t="s">
        <v>11</v>
      </c>
      <c r="K33">
        <v>36.299999999999997</v>
      </c>
      <c r="L33">
        <v>2</v>
      </c>
      <c r="M33">
        <v>88</v>
      </c>
      <c r="N33">
        <v>1.9870000000000001</v>
      </c>
    </row>
    <row r="34" spans="1:14" x14ac:dyDescent="0.25">
      <c r="A34" s="7">
        <v>14286</v>
      </c>
      <c r="B34" s="7">
        <f t="shared" si="0"/>
        <v>0</v>
      </c>
      <c r="C34" s="7">
        <f t="shared" si="1"/>
        <v>0</v>
      </c>
      <c r="D34" s="7">
        <f t="shared" si="2"/>
        <v>0</v>
      </c>
      <c r="E34" s="7">
        <v>1614</v>
      </c>
      <c r="F34" t="s">
        <v>9</v>
      </c>
      <c r="G34" t="s">
        <v>14</v>
      </c>
      <c r="H34" s="7">
        <v>3</v>
      </c>
      <c r="I34" s="7" t="s">
        <v>148</v>
      </c>
      <c r="J34" t="s">
        <v>11</v>
      </c>
      <c r="K34">
        <v>40</v>
      </c>
      <c r="L34">
        <v>1</v>
      </c>
      <c r="M34">
        <v>142</v>
      </c>
      <c r="N34">
        <v>1.9870000000000001</v>
      </c>
    </row>
    <row r="35" spans="1:14" x14ac:dyDescent="0.25">
      <c r="A35" s="7">
        <v>14972</v>
      </c>
      <c r="B35" s="7">
        <f t="shared" si="0"/>
        <v>0</v>
      </c>
      <c r="C35" s="7">
        <f t="shared" si="1"/>
        <v>0</v>
      </c>
      <c r="D35" s="7">
        <f t="shared" si="2"/>
        <v>0</v>
      </c>
      <c r="E35" s="7">
        <v>1610</v>
      </c>
      <c r="F35" t="s">
        <v>9</v>
      </c>
      <c r="G35" t="s">
        <v>14</v>
      </c>
      <c r="H35" s="7">
        <v>9</v>
      </c>
      <c r="I35" s="7" t="s">
        <v>148</v>
      </c>
      <c r="J35" t="s">
        <v>11</v>
      </c>
      <c r="K35">
        <v>61.9</v>
      </c>
      <c r="L35">
        <v>2</v>
      </c>
      <c r="M35">
        <v>113.6</v>
      </c>
      <c r="N35">
        <v>1.9870000000000001</v>
      </c>
    </row>
    <row r="36" spans="1:14" x14ac:dyDescent="0.25">
      <c r="A36" s="7">
        <v>15002</v>
      </c>
      <c r="B36" s="7">
        <f t="shared" si="0"/>
        <v>0</v>
      </c>
      <c r="C36" s="7">
        <f t="shared" si="1"/>
        <v>0</v>
      </c>
      <c r="D36" s="7">
        <f t="shared" si="2"/>
        <v>0</v>
      </c>
      <c r="E36" s="7">
        <v>1607</v>
      </c>
      <c r="F36" t="s">
        <v>9</v>
      </c>
      <c r="G36" t="s">
        <v>13</v>
      </c>
      <c r="H36" s="7">
        <v>2</v>
      </c>
      <c r="I36" s="7" t="s">
        <v>148</v>
      </c>
      <c r="J36" t="s">
        <v>11</v>
      </c>
      <c r="K36">
        <v>45.1</v>
      </c>
      <c r="L36">
        <v>1</v>
      </c>
      <c r="M36">
        <v>167.6</v>
      </c>
      <c r="N36">
        <v>1.9870000000000001</v>
      </c>
    </row>
    <row r="37" spans="1:14" x14ac:dyDescent="0.25">
      <c r="A37" s="7">
        <v>15921</v>
      </c>
      <c r="B37" s="7">
        <f t="shared" si="0"/>
        <v>0</v>
      </c>
      <c r="C37" s="7">
        <f t="shared" si="1"/>
        <v>0</v>
      </c>
      <c r="D37" s="7">
        <f t="shared" si="2"/>
        <v>0</v>
      </c>
      <c r="E37" s="7">
        <v>1592</v>
      </c>
      <c r="F37" t="s">
        <v>9</v>
      </c>
      <c r="G37" t="s">
        <v>10</v>
      </c>
      <c r="H37" s="7">
        <v>8</v>
      </c>
      <c r="I37" s="7" t="s">
        <v>148</v>
      </c>
      <c r="J37" t="s">
        <v>11</v>
      </c>
      <c r="K37">
        <v>41.8</v>
      </c>
      <c r="L37">
        <v>1</v>
      </c>
      <c r="M37">
        <v>167.6</v>
      </c>
      <c r="N37">
        <v>1.9870000000000001</v>
      </c>
    </row>
    <row r="38" spans="1:14" x14ac:dyDescent="0.25">
      <c r="A38" s="7">
        <v>15943</v>
      </c>
      <c r="B38" s="7">
        <f t="shared" si="0"/>
        <v>0</v>
      </c>
      <c r="C38" s="7">
        <f t="shared" si="1"/>
        <v>0</v>
      </c>
      <c r="D38" s="7">
        <f t="shared" si="2"/>
        <v>0</v>
      </c>
      <c r="E38" s="7">
        <v>1603</v>
      </c>
      <c r="F38" t="s">
        <v>9</v>
      </c>
      <c r="G38" t="s">
        <v>13</v>
      </c>
      <c r="H38" s="7">
        <v>5</v>
      </c>
      <c r="I38" s="7" t="s">
        <v>148</v>
      </c>
      <c r="J38" t="s">
        <v>11</v>
      </c>
      <c r="K38">
        <v>34.9</v>
      </c>
      <c r="L38">
        <v>2</v>
      </c>
      <c r="M38">
        <v>88</v>
      </c>
      <c r="N38">
        <v>1.9870000000000001</v>
      </c>
    </row>
    <row r="39" spans="1:14" x14ac:dyDescent="0.25">
      <c r="A39" s="7">
        <v>16040</v>
      </c>
      <c r="B39" s="7">
        <f t="shared" si="0"/>
        <v>0</v>
      </c>
      <c r="C39" s="7">
        <f t="shared" si="1"/>
        <v>0</v>
      </c>
      <c r="D39" s="7">
        <f t="shared" si="2"/>
        <v>0</v>
      </c>
      <c r="E39" s="7">
        <v>1610</v>
      </c>
      <c r="F39" t="s">
        <v>9</v>
      </c>
      <c r="G39" t="s">
        <v>14</v>
      </c>
      <c r="H39" s="7">
        <v>9</v>
      </c>
      <c r="I39" s="7" t="s">
        <v>148</v>
      </c>
      <c r="J39" t="s">
        <v>11</v>
      </c>
      <c r="K39">
        <v>45.5</v>
      </c>
      <c r="L39">
        <v>1</v>
      </c>
      <c r="M39">
        <v>167.6</v>
      </c>
      <c r="N39">
        <v>1.9870000000000001</v>
      </c>
    </row>
    <row r="40" spans="1:14" x14ac:dyDescent="0.25">
      <c r="A40" s="7">
        <v>16329</v>
      </c>
      <c r="B40" s="7">
        <f t="shared" si="0"/>
        <v>0</v>
      </c>
      <c r="C40" s="7">
        <f t="shared" si="1"/>
        <v>0</v>
      </c>
      <c r="D40" s="7">
        <f t="shared" si="2"/>
        <v>0</v>
      </c>
      <c r="E40" s="7">
        <v>1605</v>
      </c>
      <c r="F40" t="s">
        <v>9</v>
      </c>
      <c r="G40" t="s">
        <v>13</v>
      </c>
      <c r="H40" s="7">
        <v>3</v>
      </c>
      <c r="I40" s="7" t="s">
        <v>148</v>
      </c>
      <c r="J40" t="s">
        <v>11</v>
      </c>
      <c r="K40">
        <v>45.6</v>
      </c>
      <c r="L40">
        <v>1</v>
      </c>
      <c r="M40">
        <v>167.6</v>
      </c>
      <c r="N40">
        <v>1.9870000000000001</v>
      </c>
    </row>
    <row r="41" spans="1:14" x14ac:dyDescent="0.25">
      <c r="A41" s="7">
        <v>16545</v>
      </c>
      <c r="B41" s="7">
        <f t="shared" si="0"/>
        <v>0</v>
      </c>
      <c r="C41" s="7">
        <f t="shared" si="1"/>
        <v>0</v>
      </c>
      <c r="D41" s="7">
        <f t="shared" si="2"/>
        <v>0</v>
      </c>
      <c r="E41" s="7">
        <v>1608</v>
      </c>
      <c r="F41" t="s">
        <v>9</v>
      </c>
      <c r="G41" t="s">
        <v>13</v>
      </c>
      <c r="H41" s="7">
        <v>14</v>
      </c>
      <c r="I41" s="7" t="s">
        <v>148</v>
      </c>
      <c r="J41" t="s">
        <v>11</v>
      </c>
      <c r="K41">
        <v>55.6</v>
      </c>
      <c r="L41">
        <v>1</v>
      </c>
      <c r="M41">
        <v>183.2</v>
      </c>
      <c r="N41">
        <v>1.9870000000000001</v>
      </c>
    </row>
    <row r="42" spans="1:14" x14ac:dyDescent="0.25">
      <c r="A42" s="7">
        <v>17209</v>
      </c>
      <c r="B42" s="7">
        <f t="shared" si="0"/>
        <v>0</v>
      </c>
      <c r="C42" s="7">
        <f t="shared" si="1"/>
        <v>0</v>
      </c>
      <c r="D42" s="7">
        <f t="shared" si="2"/>
        <v>0</v>
      </c>
      <c r="E42" s="7">
        <v>1614</v>
      </c>
      <c r="F42" t="s">
        <v>9</v>
      </c>
      <c r="G42" t="s">
        <v>14</v>
      </c>
      <c r="H42" s="7">
        <v>3</v>
      </c>
      <c r="I42" s="7" t="s">
        <v>148</v>
      </c>
      <c r="J42" t="s">
        <v>11</v>
      </c>
      <c r="K42">
        <v>42.2</v>
      </c>
      <c r="L42">
        <v>1</v>
      </c>
      <c r="M42">
        <v>167.6</v>
      </c>
      <c r="N42">
        <v>1.9870000000000001</v>
      </c>
    </row>
    <row r="43" spans="1:14" x14ac:dyDescent="0.25">
      <c r="A43" s="7">
        <v>17464</v>
      </c>
      <c r="B43" s="7">
        <f t="shared" si="0"/>
        <v>0</v>
      </c>
      <c r="C43" s="7">
        <f t="shared" si="1"/>
        <v>0</v>
      </c>
      <c r="D43" s="7">
        <f t="shared" si="2"/>
        <v>0</v>
      </c>
      <c r="E43" s="7">
        <v>1605</v>
      </c>
      <c r="F43" t="s">
        <v>9</v>
      </c>
      <c r="G43" t="s">
        <v>13</v>
      </c>
      <c r="H43" s="7">
        <v>3</v>
      </c>
      <c r="I43" s="7" t="s">
        <v>148</v>
      </c>
      <c r="J43" t="s">
        <v>11</v>
      </c>
      <c r="K43">
        <v>47.3</v>
      </c>
      <c r="L43">
        <v>3</v>
      </c>
      <c r="M43">
        <v>80.400000000000006</v>
      </c>
      <c r="N43">
        <v>1.9870000000000001</v>
      </c>
    </row>
    <row r="44" spans="1:14" x14ac:dyDescent="0.25">
      <c r="A44" s="7">
        <v>19899</v>
      </c>
      <c r="B44" s="7">
        <f t="shared" si="0"/>
        <v>0</v>
      </c>
      <c r="C44" s="7">
        <f t="shared" si="1"/>
        <v>0</v>
      </c>
      <c r="D44" s="7">
        <f t="shared" si="2"/>
        <v>0</v>
      </c>
      <c r="E44" s="7">
        <v>1595</v>
      </c>
      <c r="F44" t="s">
        <v>9</v>
      </c>
      <c r="G44" t="s">
        <v>10</v>
      </c>
      <c r="H44" s="7">
        <v>9</v>
      </c>
      <c r="I44" s="7" t="s">
        <v>148</v>
      </c>
      <c r="J44" t="s">
        <v>11</v>
      </c>
      <c r="K44">
        <v>41.6</v>
      </c>
      <c r="L44">
        <v>2</v>
      </c>
      <c r="M44">
        <v>88</v>
      </c>
      <c r="N44">
        <v>1.9870000000000001</v>
      </c>
    </row>
    <row r="45" spans="1:14" x14ac:dyDescent="0.25">
      <c r="A45" s="7">
        <v>21045</v>
      </c>
      <c r="B45" s="7">
        <f t="shared" si="0"/>
        <v>0</v>
      </c>
      <c r="C45" s="7">
        <f t="shared" si="1"/>
        <v>0</v>
      </c>
      <c r="D45" s="7">
        <f t="shared" si="2"/>
        <v>0</v>
      </c>
      <c r="E45" s="7">
        <v>1614</v>
      </c>
      <c r="F45" t="s">
        <v>9</v>
      </c>
      <c r="G45" t="s">
        <v>14</v>
      </c>
      <c r="H45" s="7">
        <v>3</v>
      </c>
      <c r="I45" s="7" t="s">
        <v>148</v>
      </c>
      <c r="J45" t="s">
        <v>11</v>
      </c>
      <c r="K45">
        <v>45.1</v>
      </c>
      <c r="L45">
        <v>1</v>
      </c>
      <c r="M45">
        <v>167.6</v>
      </c>
      <c r="N45">
        <v>1.9870000000000001</v>
      </c>
    </row>
    <row r="46" spans="1:14" x14ac:dyDescent="0.25">
      <c r="A46" s="7">
        <v>21118</v>
      </c>
      <c r="B46" s="7">
        <f t="shared" si="0"/>
        <v>0</v>
      </c>
      <c r="C46" s="7">
        <f t="shared" si="1"/>
        <v>0</v>
      </c>
      <c r="D46" s="7">
        <f t="shared" si="2"/>
        <v>0</v>
      </c>
      <c r="E46" s="7">
        <v>1614</v>
      </c>
      <c r="F46" t="s">
        <v>9</v>
      </c>
      <c r="G46" t="s">
        <v>14</v>
      </c>
      <c r="H46" s="7">
        <v>3</v>
      </c>
      <c r="I46" s="7" t="s">
        <v>148</v>
      </c>
      <c r="J46" t="s">
        <v>11</v>
      </c>
      <c r="K46">
        <v>72.3</v>
      </c>
      <c r="L46">
        <v>3</v>
      </c>
      <c r="M46">
        <v>87.9</v>
      </c>
      <c r="N46">
        <v>1.9870000000000001</v>
      </c>
    </row>
    <row r="47" spans="1:14" x14ac:dyDescent="0.25">
      <c r="A47" s="7">
        <v>21348</v>
      </c>
      <c r="B47" s="7">
        <f t="shared" si="0"/>
        <v>0</v>
      </c>
      <c r="C47" s="7">
        <f t="shared" si="1"/>
        <v>0</v>
      </c>
      <c r="D47" s="7">
        <f t="shared" si="2"/>
        <v>0</v>
      </c>
      <c r="E47" s="7">
        <v>1614</v>
      </c>
      <c r="F47" t="s">
        <v>9</v>
      </c>
      <c r="G47" t="s">
        <v>14</v>
      </c>
      <c r="H47" s="7">
        <v>3</v>
      </c>
      <c r="I47" s="7" t="s">
        <v>148</v>
      </c>
      <c r="J47" t="s">
        <v>11</v>
      </c>
      <c r="K47">
        <v>56.9</v>
      </c>
      <c r="L47">
        <v>3</v>
      </c>
      <c r="M47">
        <v>87.9</v>
      </c>
      <c r="N47">
        <v>1.9870000000000001</v>
      </c>
    </row>
    <row r="48" spans="1:14" x14ac:dyDescent="0.25">
      <c r="A48" s="7">
        <v>21561</v>
      </c>
      <c r="B48" s="7">
        <f t="shared" si="0"/>
        <v>0</v>
      </c>
      <c r="C48" s="7">
        <f t="shared" si="1"/>
        <v>0</v>
      </c>
      <c r="D48" s="7">
        <f t="shared" si="2"/>
        <v>0</v>
      </c>
      <c r="E48" s="7">
        <v>1605</v>
      </c>
      <c r="F48" t="s">
        <v>9</v>
      </c>
      <c r="G48" t="s">
        <v>13</v>
      </c>
      <c r="H48" s="7">
        <v>3</v>
      </c>
      <c r="I48" s="7" t="s">
        <v>148</v>
      </c>
      <c r="J48" t="s">
        <v>11</v>
      </c>
      <c r="K48">
        <v>46.9</v>
      </c>
      <c r="L48">
        <v>2</v>
      </c>
      <c r="M48">
        <v>103.9</v>
      </c>
      <c r="N48">
        <v>1.9870000000000001</v>
      </c>
    </row>
    <row r="49" spans="1:14" x14ac:dyDescent="0.25">
      <c r="A49" s="7">
        <v>21752</v>
      </c>
      <c r="B49" s="7">
        <f t="shared" si="0"/>
        <v>0</v>
      </c>
      <c r="C49" s="7">
        <f t="shared" si="1"/>
        <v>0</v>
      </c>
      <c r="D49" s="7">
        <f t="shared" si="2"/>
        <v>0</v>
      </c>
      <c r="E49" s="7">
        <v>1595</v>
      </c>
      <c r="F49" t="s">
        <v>9</v>
      </c>
      <c r="G49" t="s">
        <v>10</v>
      </c>
      <c r="H49" s="7">
        <v>9</v>
      </c>
      <c r="I49" s="7" t="s">
        <v>148</v>
      </c>
      <c r="J49" t="s">
        <v>11</v>
      </c>
      <c r="K49">
        <v>62.1</v>
      </c>
      <c r="L49">
        <v>1</v>
      </c>
      <c r="M49">
        <v>183.2</v>
      </c>
      <c r="N49">
        <v>1.9870000000000001</v>
      </c>
    </row>
    <row r="50" spans="1:14" x14ac:dyDescent="0.25">
      <c r="A50" s="7">
        <v>22260</v>
      </c>
      <c r="B50" s="7">
        <f t="shared" si="0"/>
        <v>0</v>
      </c>
      <c r="C50" s="7">
        <f t="shared" si="1"/>
        <v>0</v>
      </c>
      <c r="D50" s="7">
        <f t="shared" si="2"/>
        <v>0</v>
      </c>
      <c r="E50" s="7">
        <v>1592</v>
      </c>
      <c r="F50" t="s">
        <v>9</v>
      </c>
      <c r="G50" t="s">
        <v>10</v>
      </c>
      <c r="H50" s="7">
        <v>8</v>
      </c>
      <c r="I50" s="7" t="s">
        <v>148</v>
      </c>
      <c r="J50" t="s">
        <v>11</v>
      </c>
      <c r="K50">
        <v>52.6</v>
      </c>
      <c r="L50">
        <v>3</v>
      </c>
      <c r="M50">
        <v>80.400000000000006</v>
      </c>
      <c r="N50">
        <v>1.9870000000000001</v>
      </c>
    </row>
    <row r="51" spans="1:14" x14ac:dyDescent="0.25">
      <c r="A51" s="7">
        <v>22862</v>
      </c>
      <c r="B51" s="7">
        <f t="shared" si="0"/>
        <v>0</v>
      </c>
      <c r="C51" s="7">
        <f t="shared" si="1"/>
        <v>0</v>
      </c>
      <c r="D51" s="7">
        <f t="shared" si="2"/>
        <v>0</v>
      </c>
      <c r="E51" s="7">
        <v>1611</v>
      </c>
      <c r="F51" t="s">
        <v>9</v>
      </c>
      <c r="G51" t="s">
        <v>14</v>
      </c>
      <c r="H51" s="7">
        <v>11</v>
      </c>
      <c r="I51" s="7" t="s">
        <v>148</v>
      </c>
      <c r="J51" t="s">
        <v>11</v>
      </c>
      <c r="K51">
        <v>55</v>
      </c>
      <c r="L51">
        <v>1</v>
      </c>
      <c r="M51">
        <v>183.2</v>
      </c>
      <c r="N51">
        <v>1.9870000000000001</v>
      </c>
    </row>
    <row r="52" spans="1:14" x14ac:dyDescent="0.25">
      <c r="A52" s="7">
        <v>22898</v>
      </c>
      <c r="B52" s="7">
        <f t="shared" si="0"/>
        <v>0</v>
      </c>
      <c r="C52" s="7">
        <f t="shared" si="1"/>
        <v>0</v>
      </c>
      <c r="D52" s="7">
        <f t="shared" si="2"/>
        <v>0</v>
      </c>
      <c r="E52" s="7">
        <v>1592</v>
      </c>
      <c r="F52" t="s">
        <v>9</v>
      </c>
      <c r="G52" t="s">
        <v>10</v>
      </c>
      <c r="H52" s="7">
        <v>8</v>
      </c>
      <c r="I52" s="7" t="s">
        <v>148</v>
      </c>
      <c r="J52" t="s">
        <v>11</v>
      </c>
      <c r="K52">
        <v>72.5</v>
      </c>
      <c r="L52">
        <v>5</v>
      </c>
      <c r="M52">
        <v>62.3</v>
      </c>
      <c r="N52">
        <v>1.9870000000000001</v>
      </c>
    </row>
    <row r="53" spans="1:14" x14ac:dyDescent="0.25">
      <c r="A53" s="7">
        <v>23124</v>
      </c>
      <c r="B53" s="7">
        <f t="shared" si="0"/>
        <v>0</v>
      </c>
      <c r="C53" s="7">
        <f t="shared" si="1"/>
        <v>0</v>
      </c>
      <c r="D53" s="7">
        <f t="shared" si="2"/>
        <v>0</v>
      </c>
      <c r="E53" s="7">
        <v>1604</v>
      </c>
      <c r="F53" t="s">
        <v>9</v>
      </c>
      <c r="G53" t="s">
        <v>13</v>
      </c>
      <c r="H53" s="7">
        <v>12</v>
      </c>
      <c r="I53" s="7" t="s">
        <v>148</v>
      </c>
      <c r="J53" t="s">
        <v>11</v>
      </c>
      <c r="K53">
        <v>45.1</v>
      </c>
      <c r="L53">
        <v>9</v>
      </c>
      <c r="M53">
        <v>56.9</v>
      </c>
      <c r="N53">
        <v>1.9870000000000001</v>
      </c>
    </row>
    <row r="54" spans="1:14" x14ac:dyDescent="0.25">
      <c r="A54" s="7">
        <v>24259</v>
      </c>
      <c r="B54" s="7">
        <f t="shared" si="0"/>
        <v>0</v>
      </c>
      <c r="C54" s="7">
        <f t="shared" si="1"/>
        <v>0</v>
      </c>
      <c r="D54" s="7">
        <f t="shared" si="2"/>
        <v>0</v>
      </c>
      <c r="E54" s="7">
        <v>1604</v>
      </c>
      <c r="F54" t="s">
        <v>9</v>
      </c>
      <c r="G54" t="s">
        <v>13</v>
      </c>
      <c r="H54" s="7">
        <v>12</v>
      </c>
      <c r="I54" s="7" t="s">
        <v>148</v>
      </c>
      <c r="J54" t="s">
        <v>11</v>
      </c>
      <c r="K54">
        <v>35.6</v>
      </c>
      <c r="L54">
        <v>1</v>
      </c>
      <c r="M54">
        <v>142</v>
      </c>
      <c r="N54">
        <v>1.9870000000000001</v>
      </c>
    </row>
    <row r="55" spans="1:14" x14ac:dyDescent="0.25">
      <c r="A55" s="7">
        <v>24515</v>
      </c>
      <c r="B55" s="7">
        <f t="shared" si="0"/>
        <v>0</v>
      </c>
      <c r="C55" s="7">
        <f t="shared" si="1"/>
        <v>0</v>
      </c>
      <c r="D55" s="7">
        <f t="shared" si="2"/>
        <v>0</v>
      </c>
      <c r="E55" s="7">
        <v>1591</v>
      </c>
      <c r="F55" t="s">
        <v>9</v>
      </c>
      <c r="G55" t="s">
        <v>10</v>
      </c>
      <c r="H55" s="7">
        <v>4</v>
      </c>
      <c r="I55" s="7" t="s">
        <v>148</v>
      </c>
      <c r="J55" t="s">
        <v>11</v>
      </c>
      <c r="K55">
        <v>45.3</v>
      </c>
      <c r="L55">
        <v>1</v>
      </c>
      <c r="M55">
        <v>167.6</v>
      </c>
      <c r="N55">
        <v>1.9870000000000001</v>
      </c>
    </row>
    <row r="56" spans="1:14" x14ac:dyDescent="0.25">
      <c r="A56" s="7">
        <v>24630</v>
      </c>
      <c r="B56" s="7">
        <f t="shared" si="0"/>
        <v>0</v>
      </c>
      <c r="C56" s="7">
        <f t="shared" si="1"/>
        <v>0</v>
      </c>
      <c r="D56" s="7">
        <f t="shared" si="2"/>
        <v>0</v>
      </c>
      <c r="E56" s="7">
        <v>1614</v>
      </c>
      <c r="F56" t="s">
        <v>9</v>
      </c>
      <c r="G56" t="s">
        <v>14</v>
      </c>
      <c r="H56" s="7">
        <v>3</v>
      </c>
      <c r="I56" s="7" t="s">
        <v>148</v>
      </c>
      <c r="J56" t="s">
        <v>11</v>
      </c>
      <c r="K56">
        <v>45.3</v>
      </c>
      <c r="L56">
        <v>2</v>
      </c>
      <c r="M56">
        <v>103.9</v>
      </c>
      <c r="N56">
        <v>1.9870000000000001</v>
      </c>
    </row>
    <row r="57" spans="1:14" x14ac:dyDescent="0.25">
      <c r="A57" s="7">
        <v>24852</v>
      </c>
      <c r="B57" s="7">
        <f t="shared" si="0"/>
        <v>0</v>
      </c>
      <c r="C57" s="7">
        <f t="shared" si="1"/>
        <v>0</v>
      </c>
      <c r="D57" s="7">
        <f t="shared" si="2"/>
        <v>0</v>
      </c>
      <c r="E57" s="7">
        <v>1607</v>
      </c>
      <c r="F57" t="s">
        <v>9</v>
      </c>
      <c r="G57" t="s">
        <v>13</v>
      </c>
      <c r="H57" s="7">
        <v>2</v>
      </c>
      <c r="I57" s="7" t="s">
        <v>148</v>
      </c>
      <c r="J57" t="s">
        <v>11</v>
      </c>
      <c r="K57">
        <v>35</v>
      </c>
      <c r="L57">
        <v>9</v>
      </c>
      <c r="M57">
        <v>48.3</v>
      </c>
      <c r="N57">
        <v>1.9870000000000001</v>
      </c>
    </row>
    <row r="58" spans="1:14" x14ac:dyDescent="0.25">
      <c r="A58" s="7">
        <v>25430</v>
      </c>
      <c r="B58" s="7">
        <f t="shared" si="0"/>
        <v>0</v>
      </c>
      <c r="C58" s="7">
        <f t="shared" si="1"/>
        <v>0</v>
      </c>
      <c r="D58" s="7">
        <f t="shared" si="2"/>
        <v>0</v>
      </c>
      <c r="E58" s="7">
        <v>1606</v>
      </c>
      <c r="F58" t="s">
        <v>9</v>
      </c>
      <c r="G58" t="s">
        <v>13</v>
      </c>
      <c r="H58" s="7">
        <v>7</v>
      </c>
      <c r="I58" s="7" t="s">
        <v>148</v>
      </c>
      <c r="J58" t="s">
        <v>11</v>
      </c>
      <c r="K58">
        <v>55.4</v>
      </c>
      <c r="L58">
        <v>1</v>
      </c>
      <c r="M58">
        <v>183.2</v>
      </c>
      <c r="N58">
        <v>1.9870000000000001</v>
      </c>
    </row>
    <row r="59" spans="1:14" x14ac:dyDescent="0.25">
      <c r="A59" s="7">
        <v>25661</v>
      </c>
      <c r="B59" s="7">
        <f t="shared" si="0"/>
        <v>0</v>
      </c>
      <c r="C59" s="7">
        <f t="shared" si="1"/>
        <v>0</v>
      </c>
      <c r="D59" s="7">
        <f t="shared" si="2"/>
        <v>0</v>
      </c>
      <c r="E59" s="7">
        <v>1601</v>
      </c>
      <c r="F59" t="s">
        <v>9</v>
      </c>
      <c r="G59" t="s">
        <v>12</v>
      </c>
      <c r="H59" s="7">
        <v>9</v>
      </c>
      <c r="I59" s="7" t="s">
        <v>148</v>
      </c>
      <c r="J59" t="s">
        <v>11</v>
      </c>
      <c r="K59">
        <v>42</v>
      </c>
      <c r="L59">
        <v>1</v>
      </c>
      <c r="M59">
        <v>167.6</v>
      </c>
      <c r="N59">
        <v>1.9870000000000001</v>
      </c>
    </row>
    <row r="60" spans="1:14" x14ac:dyDescent="0.25">
      <c r="A60" s="7">
        <v>25807</v>
      </c>
      <c r="B60" s="7">
        <f t="shared" si="0"/>
        <v>0</v>
      </c>
      <c r="C60" s="7">
        <f t="shared" si="1"/>
        <v>0</v>
      </c>
      <c r="D60" s="7">
        <f t="shared" si="2"/>
        <v>0</v>
      </c>
      <c r="E60" s="7">
        <v>1596</v>
      </c>
      <c r="F60" t="s">
        <v>9</v>
      </c>
      <c r="G60" t="s">
        <v>10</v>
      </c>
      <c r="H60" s="7">
        <v>3</v>
      </c>
      <c r="I60" s="7" t="s">
        <v>148</v>
      </c>
      <c r="J60" t="s">
        <v>11</v>
      </c>
      <c r="K60">
        <v>55.8</v>
      </c>
      <c r="L60">
        <v>3</v>
      </c>
      <c r="M60">
        <v>87.9</v>
      </c>
      <c r="N60">
        <v>1.9870000000000001</v>
      </c>
    </row>
    <row r="61" spans="1:14" x14ac:dyDescent="0.25">
      <c r="A61" s="7">
        <v>26125</v>
      </c>
      <c r="B61" s="7">
        <f t="shared" si="0"/>
        <v>0</v>
      </c>
      <c r="C61" s="7">
        <f t="shared" si="1"/>
        <v>0</v>
      </c>
      <c r="D61" s="7">
        <f t="shared" si="2"/>
        <v>0</v>
      </c>
      <c r="E61" s="7">
        <v>1591</v>
      </c>
      <c r="F61" t="s">
        <v>9</v>
      </c>
      <c r="G61" t="s">
        <v>10</v>
      </c>
      <c r="H61" s="7">
        <v>4</v>
      </c>
      <c r="I61" s="7" t="s">
        <v>148</v>
      </c>
      <c r="J61" t="s">
        <v>11</v>
      </c>
      <c r="K61">
        <v>45.5</v>
      </c>
      <c r="L61">
        <v>4</v>
      </c>
      <c r="M61">
        <v>65.3</v>
      </c>
      <c r="N61">
        <v>1.9870000000000001</v>
      </c>
    </row>
    <row r="62" spans="1:14" x14ac:dyDescent="0.25">
      <c r="A62" s="7">
        <v>27444</v>
      </c>
      <c r="B62" s="7">
        <f t="shared" si="0"/>
        <v>0</v>
      </c>
      <c r="C62" s="7">
        <f t="shared" si="1"/>
        <v>0</v>
      </c>
      <c r="D62" s="7">
        <f t="shared" si="2"/>
        <v>0</v>
      </c>
      <c r="E62" s="7">
        <v>1593</v>
      </c>
      <c r="F62" t="s">
        <v>9</v>
      </c>
      <c r="G62" t="s">
        <v>10</v>
      </c>
      <c r="H62" s="7">
        <v>6</v>
      </c>
      <c r="I62" s="7" t="s">
        <v>148</v>
      </c>
      <c r="J62" t="s">
        <v>11</v>
      </c>
      <c r="K62">
        <v>46.2</v>
      </c>
      <c r="L62">
        <v>1</v>
      </c>
      <c r="M62">
        <v>167.6</v>
      </c>
      <c r="N62">
        <v>1.9870000000000001</v>
      </c>
    </row>
    <row r="63" spans="1:14" x14ac:dyDescent="0.25">
      <c r="A63" s="7">
        <v>27710</v>
      </c>
      <c r="B63" s="7">
        <f t="shared" si="0"/>
        <v>0</v>
      </c>
      <c r="C63" s="7">
        <f t="shared" si="1"/>
        <v>0</v>
      </c>
      <c r="D63" s="7">
        <f t="shared" si="2"/>
        <v>0</v>
      </c>
      <c r="E63" s="7">
        <v>1610</v>
      </c>
      <c r="F63" t="s">
        <v>9</v>
      </c>
      <c r="G63" t="s">
        <v>14</v>
      </c>
      <c r="H63" s="7">
        <v>9</v>
      </c>
      <c r="I63" s="7" t="s">
        <v>148</v>
      </c>
      <c r="J63" t="s">
        <v>11</v>
      </c>
      <c r="K63">
        <v>41.1</v>
      </c>
      <c r="L63">
        <v>1</v>
      </c>
      <c r="M63">
        <v>142</v>
      </c>
      <c r="N63">
        <v>1.9870000000000001</v>
      </c>
    </row>
    <row r="64" spans="1:14" x14ac:dyDescent="0.25">
      <c r="A64" s="7">
        <v>27827</v>
      </c>
      <c r="B64" s="7">
        <f t="shared" si="0"/>
        <v>0</v>
      </c>
      <c r="C64" s="7">
        <f t="shared" si="1"/>
        <v>0</v>
      </c>
      <c r="D64" s="7">
        <f t="shared" si="2"/>
        <v>0</v>
      </c>
      <c r="E64" s="7">
        <v>1607</v>
      </c>
      <c r="F64" t="s">
        <v>9</v>
      </c>
      <c r="G64" t="s">
        <v>13</v>
      </c>
      <c r="H64" s="7">
        <v>2</v>
      </c>
      <c r="I64" s="7" t="s">
        <v>148</v>
      </c>
      <c r="J64" t="s">
        <v>11</v>
      </c>
      <c r="K64">
        <v>45.7</v>
      </c>
      <c r="L64">
        <v>2</v>
      </c>
      <c r="M64">
        <v>103.9</v>
      </c>
      <c r="N64">
        <v>1.9870000000000001</v>
      </c>
    </row>
    <row r="65" spans="1:14" x14ac:dyDescent="0.25">
      <c r="A65" s="7">
        <v>27925</v>
      </c>
      <c r="B65" s="7">
        <f t="shared" si="0"/>
        <v>0</v>
      </c>
      <c r="C65" s="7">
        <f t="shared" si="1"/>
        <v>0</v>
      </c>
      <c r="D65" s="7">
        <f t="shared" si="2"/>
        <v>0</v>
      </c>
      <c r="E65" s="7">
        <v>1595</v>
      </c>
      <c r="F65" t="s">
        <v>9</v>
      </c>
      <c r="G65" t="s">
        <v>10</v>
      </c>
      <c r="H65" s="7">
        <v>9</v>
      </c>
      <c r="I65" s="7" t="s">
        <v>148</v>
      </c>
      <c r="J65" t="s">
        <v>11</v>
      </c>
      <c r="K65">
        <v>46.3</v>
      </c>
      <c r="L65">
        <v>2</v>
      </c>
      <c r="M65">
        <v>103.9</v>
      </c>
      <c r="N65">
        <v>1.9870000000000001</v>
      </c>
    </row>
    <row r="66" spans="1:14" x14ac:dyDescent="0.25">
      <c r="A66" s="7">
        <v>28461</v>
      </c>
      <c r="B66" s="7">
        <f t="shared" si="0"/>
        <v>0</v>
      </c>
      <c r="C66" s="7">
        <f t="shared" si="1"/>
        <v>0</v>
      </c>
      <c r="D66" s="7">
        <f t="shared" si="2"/>
        <v>0</v>
      </c>
      <c r="E66" s="7">
        <v>1610</v>
      </c>
      <c r="F66" t="s">
        <v>9</v>
      </c>
      <c r="G66" t="s">
        <v>14</v>
      </c>
      <c r="H66" s="7">
        <v>9</v>
      </c>
      <c r="I66" s="7" t="s">
        <v>148</v>
      </c>
      <c r="J66" t="s">
        <v>11</v>
      </c>
      <c r="K66">
        <v>71.5</v>
      </c>
      <c r="L66">
        <v>3</v>
      </c>
      <c r="M66">
        <v>87.9</v>
      </c>
      <c r="N66">
        <v>1.9870000000000001</v>
      </c>
    </row>
    <row r="67" spans="1:14" x14ac:dyDescent="0.25">
      <c r="A67" s="7">
        <v>28517</v>
      </c>
      <c r="B67" s="7">
        <f t="shared" ref="B67:B130" si="3">IF(A67=A68,1,0)</f>
        <v>0</v>
      </c>
      <c r="C67" s="7">
        <f t="shared" ref="C67:C130" si="4">IF(A67=A66,1,0)</f>
        <v>0</v>
      </c>
      <c r="D67" s="7">
        <f t="shared" ref="D67:D130" si="5">B67+C67</f>
        <v>0</v>
      </c>
      <c r="E67" s="7">
        <v>1610</v>
      </c>
      <c r="F67" t="s">
        <v>9</v>
      </c>
      <c r="G67" t="s">
        <v>14</v>
      </c>
      <c r="H67" s="7">
        <v>9</v>
      </c>
      <c r="I67" s="7" t="s">
        <v>148</v>
      </c>
      <c r="J67" t="s">
        <v>11</v>
      </c>
      <c r="K67">
        <v>54</v>
      </c>
      <c r="L67">
        <v>3</v>
      </c>
      <c r="M67">
        <v>80.400000000000006</v>
      </c>
      <c r="N67">
        <v>1.9870000000000001</v>
      </c>
    </row>
    <row r="68" spans="1:14" x14ac:dyDescent="0.25">
      <c r="A68" s="7">
        <v>29168</v>
      </c>
      <c r="B68" s="7">
        <f t="shared" si="3"/>
        <v>0</v>
      </c>
      <c r="C68" s="7">
        <f t="shared" si="4"/>
        <v>0</v>
      </c>
      <c r="D68" s="7">
        <f t="shared" si="5"/>
        <v>0</v>
      </c>
      <c r="E68" s="7">
        <v>1606</v>
      </c>
      <c r="F68" t="s">
        <v>9</v>
      </c>
      <c r="G68" t="s">
        <v>13</v>
      </c>
      <c r="H68" s="7">
        <v>7</v>
      </c>
      <c r="I68" s="7" t="s">
        <v>148</v>
      </c>
      <c r="J68" t="s">
        <v>11</v>
      </c>
      <c r="K68">
        <v>55.3</v>
      </c>
      <c r="L68">
        <v>4</v>
      </c>
      <c r="M68">
        <v>71.5</v>
      </c>
      <c r="N68">
        <v>1.9870000000000001</v>
      </c>
    </row>
    <row r="69" spans="1:14" x14ac:dyDescent="0.25">
      <c r="A69" s="7">
        <v>29352</v>
      </c>
      <c r="B69" s="7">
        <f t="shared" si="3"/>
        <v>0</v>
      </c>
      <c r="C69" s="7">
        <f t="shared" si="4"/>
        <v>0</v>
      </c>
      <c r="D69" s="7">
        <f t="shared" si="5"/>
        <v>0</v>
      </c>
      <c r="E69" s="7">
        <v>1613</v>
      </c>
      <c r="F69" t="s">
        <v>9</v>
      </c>
      <c r="G69" t="s">
        <v>14</v>
      </c>
      <c r="H69" s="7">
        <v>5</v>
      </c>
      <c r="I69" s="7" t="s">
        <v>148</v>
      </c>
      <c r="J69" t="s">
        <v>11</v>
      </c>
      <c r="K69">
        <v>54.7</v>
      </c>
      <c r="L69">
        <v>1</v>
      </c>
      <c r="M69">
        <v>183.2</v>
      </c>
      <c r="N69">
        <v>1.9870000000000001</v>
      </c>
    </row>
    <row r="70" spans="1:14" x14ac:dyDescent="0.25">
      <c r="A70" s="7">
        <v>29693</v>
      </c>
      <c r="B70" s="7">
        <f t="shared" si="3"/>
        <v>0</v>
      </c>
      <c r="C70" s="7">
        <f t="shared" si="4"/>
        <v>0</v>
      </c>
      <c r="D70" s="7">
        <f t="shared" si="5"/>
        <v>0</v>
      </c>
      <c r="E70" s="7">
        <v>1614</v>
      </c>
      <c r="F70" t="s">
        <v>9</v>
      </c>
      <c r="G70" t="s">
        <v>14</v>
      </c>
      <c r="H70" s="7">
        <v>3</v>
      </c>
      <c r="I70" s="7" t="s">
        <v>148</v>
      </c>
      <c r="J70" t="s">
        <v>11</v>
      </c>
      <c r="K70">
        <v>52.5</v>
      </c>
      <c r="L70">
        <v>2</v>
      </c>
      <c r="M70">
        <v>103.9</v>
      </c>
      <c r="N70">
        <v>1.9870000000000001</v>
      </c>
    </row>
    <row r="71" spans="1:14" x14ac:dyDescent="0.25">
      <c r="A71" s="7">
        <v>29991</v>
      </c>
      <c r="B71" s="7">
        <f t="shared" si="3"/>
        <v>0</v>
      </c>
      <c r="C71" s="7">
        <f t="shared" si="4"/>
        <v>0</v>
      </c>
      <c r="D71" s="7">
        <f t="shared" si="5"/>
        <v>0</v>
      </c>
      <c r="E71" s="7">
        <v>1595</v>
      </c>
      <c r="F71" t="s">
        <v>9</v>
      </c>
      <c r="G71" t="s">
        <v>10</v>
      </c>
      <c r="H71" s="7">
        <v>9</v>
      </c>
      <c r="I71" s="7" t="s">
        <v>148</v>
      </c>
      <c r="J71" t="s">
        <v>11</v>
      </c>
      <c r="K71">
        <v>75</v>
      </c>
      <c r="L71">
        <v>3</v>
      </c>
      <c r="M71">
        <v>87.9</v>
      </c>
      <c r="N71">
        <v>1.9870000000000001</v>
      </c>
    </row>
    <row r="72" spans="1:14" x14ac:dyDescent="0.25">
      <c r="A72" s="7">
        <v>30593</v>
      </c>
      <c r="B72" s="7">
        <f t="shared" si="3"/>
        <v>0</v>
      </c>
      <c r="C72" s="7">
        <f t="shared" si="4"/>
        <v>0</v>
      </c>
      <c r="D72" s="7">
        <f t="shared" si="5"/>
        <v>0</v>
      </c>
      <c r="E72" s="7">
        <v>1595</v>
      </c>
      <c r="F72" t="s">
        <v>9</v>
      </c>
      <c r="G72" t="s">
        <v>10</v>
      </c>
      <c r="H72" s="7">
        <v>9</v>
      </c>
      <c r="I72" s="7" t="s">
        <v>148</v>
      </c>
      <c r="J72" t="s">
        <v>11</v>
      </c>
      <c r="K72">
        <v>70.5</v>
      </c>
      <c r="L72">
        <v>1</v>
      </c>
      <c r="M72">
        <v>183.2</v>
      </c>
      <c r="N72">
        <v>1.9870000000000001</v>
      </c>
    </row>
    <row r="73" spans="1:14" x14ac:dyDescent="0.25">
      <c r="A73" s="7">
        <v>30707</v>
      </c>
      <c r="B73" s="7">
        <f t="shared" si="3"/>
        <v>0</v>
      </c>
      <c r="C73" s="7">
        <f t="shared" si="4"/>
        <v>0</v>
      </c>
      <c r="D73" s="7">
        <f t="shared" si="5"/>
        <v>0</v>
      </c>
      <c r="E73" s="7">
        <v>1600</v>
      </c>
      <c r="F73" t="s">
        <v>9</v>
      </c>
      <c r="G73" t="s">
        <v>12</v>
      </c>
      <c r="H73" s="7">
        <v>6</v>
      </c>
      <c r="I73" s="7" t="s">
        <v>148</v>
      </c>
      <c r="J73" t="s">
        <v>11</v>
      </c>
      <c r="K73">
        <v>43.5</v>
      </c>
      <c r="L73">
        <v>1</v>
      </c>
      <c r="M73">
        <v>167.6</v>
      </c>
      <c r="N73">
        <v>1.9870000000000001</v>
      </c>
    </row>
    <row r="74" spans="1:14" x14ac:dyDescent="0.25">
      <c r="A74" s="7">
        <v>30957</v>
      </c>
      <c r="B74" s="7">
        <f t="shared" si="3"/>
        <v>0</v>
      </c>
      <c r="C74" s="7">
        <f t="shared" si="4"/>
        <v>0</v>
      </c>
      <c r="D74" s="7">
        <f t="shared" si="5"/>
        <v>0</v>
      </c>
      <c r="E74" s="7">
        <v>1592</v>
      </c>
      <c r="F74" t="s">
        <v>9</v>
      </c>
      <c r="G74" t="s">
        <v>10</v>
      </c>
      <c r="H74" s="7">
        <v>8</v>
      </c>
      <c r="I74" s="7" t="s">
        <v>148</v>
      </c>
      <c r="J74" t="s">
        <v>11</v>
      </c>
      <c r="K74">
        <v>39.799999999999997</v>
      </c>
      <c r="L74">
        <v>1</v>
      </c>
      <c r="M74">
        <v>142</v>
      </c>
      <c r="N74">
        <v>1.9870000000000001</v>
      </c>
    </row>
    <row r="75" spans="1:14" x14ac:dyDescent="0.25">
      <c r="A75" s="7">
        <v>31972</v>
      </c>
      <c r="B75" s="7">
        <f t="shared" si="3"/>
        <v>0</v>
      </c>
      <c r="C75" s="7">
        <f t="shared" si="4"/>
        <v>0</v>
      </c>
      <c r="D75" s="7">
        <f t="shared" si="5"/>
        <v>0</v>
      </c>
      <c r="E75" s="7">
        <v>1604</v>
      </c>
      <c r="F75" t="s">
        <v>9</v>
      </c>
      <c r="G75" t="s">
        <v>13</v>
      </c>
      <c r="H75" s="7">
        <v>12</v>
      </c>
      <c r="I75" s="7" t="s">
        <v>148</v>
      </c>
      <c r="J75" t="s">
        <v>11</v>
      </c>
      <c r="K75">
        <v>44.7</v>
      </c>
      <c r="L75">
        <v>2</v>
      </c>
      <c r="M75">
        <v>103.9</v>
      </c>
      <c r="N75">
        <v>1.9870000000000001</v>
      </c>
    </row>
    <row r="76" spans="1:14" x14ac:dyDescent="0.25">
      <c r="A76" s="7">
        <v>32140</v>
      </c>
      <c r="B76" s="7">
        <f t="shared" si="3"/>
        <v>0</v>
      </c>
      <c r="C76" s="7">
        <f t="shared" si="4"/>
        <v>0</v>
      </c>
      <c r="D76" s="7">
        <f t="shared" si="5"/>
        <v>0</v>
      </c>
      <c r="E76" s="7">
        <v>1594</v>
      </c>
      <c r="F76" t="s">
        <v>9</v>
      </c>
      <c r="G76" t="s">
        <v>10</v>
      </c>
      <c r="H76" s="7">
        <v>7</v>
      </c>
      <c r="I76" s="7" t="s">
        <v>148</v>
      </c>
      <c r="J76" t="s">
        <v>11</v>
      </c>
      <c r="K76">
        <v>55.8</v>
      </c>
      <c r="L76">
        <v>3</v>
      </c>
      <c r="M76">
        <v>87.9</v>
      </c>
      <c r="N76">
        <v>1.9870000000000001</v>
      </c>
    </row>
    <row r="77" spans="1:14" x14ac:dyDescent="0.25">
      <c r="A77" s="7">
        <v>32621</v>
      </c>
      <c r="B77" s="7">
        <f t="shared" si="3"/>
        <v>0</v>
      </c>
      <c r="C77" s="7">
        <f t="shared" si="4"/>
        <v>0</v>
      </c>
      <c r="D77" s="7">
        <f t="shared" si="5"/>
        <v>0</v>
      </c>
      <c r="E77" s="7">
        <v>1593</v>
      </c>
      <c r="F77" t="s">
        <v>9</v>
      </c>
      <c r="G77" t="s">
        <v>10</v>
      </c>
      <c r="H77" s="7">
        <v>6</v>
      </c>
      <c r="I77" s="7" t="s">
        <v>148</v>
      </c>
      <c r="J77" t="s">
        <v>11</v>
      </c>
      <c r="K77">
        <v>36.700000000000003</v>
      </c>
      <c r="L77">
        <v>1</v>
      </c>
      <c r="M77">
        <v>142</v>
      </c>
      <c r="N77">
        <v>1.9870000000000001</v>
      </c>
    </row>
    <row r="78" spans="1:14" x14ac:dyDescent="0.25">
      <c r="A78" s="7">
        <v>32689</v>
      </c>
      <c r="B78" s="7">
        <f t="shared" si="3"/>
        <v>0</v>
      </c>
      <c r="C78" s="7">
        <f t="shared" si="4"/>
        <v>0</v>
      </c>
      <c r="D78" s="7">
        <f t="shared" si="5"/>
        <v>0</v>
      </c>
      <c r="E78" s="7">
        <v>1595</v>
      </c>
      <c r="F78" t="s">
        <v>9</v>
      </c>
      <c r="G78" t="s">
        <v>10</v>
      </c>
      <c r="H78" s="7">
        <v>9</v>
      </c>
      <c r="I78" s="7" t="s">
        <v>148</v>
      </c>
      <c r="J78" t="s">
        <v>11</v>
      </c>
      <c r="K78">
        <v>41.3</v>
      </c>
      <c r="L78">
        <v>1</v>
      </c>
      <c r="M78">
        <v>142</v>
      </c>
      <c r="N78">
        <v>1.9870000000000001</v>
      </c>
    </row>
    <row r="79" spans="1:14" x14ac:dyDescent="0.25">
      <c r="A79" s="7">
        <v>32910</v>
      </c>
      <c r="B79" s="7">
        <f t="shared" si="3"/>
        <v>0</v>
      </c>
      <c r="C79" s="7">
        <f t="shared" si="4"/>
        <v>0</v>
      </c>
      <c r="D79" s="7">
        <f t="shared" si="5"/>
        <v>0</v>
      </c>
      <c r="E79" s="7">
        <v>1604</v>
      </c>
      <c r="F79" t="s">
        <v>9</v>
      </c>
      <c r="G79" t="s">
        <v>13</v>
      </c>
      <c r="H79" s="7">
        <v>12</v>
      </c>
      <c r="I79" s="7" t="s">
        <v>148</v>
      </c>
      <c r="J79" t="s">
        <v>11</v>
      </c>
      <c r="K79">
        <v>45.9</v>
      </c>
      <c r="L79">
        <v>2</v>
      </c>
      <c r="M79">
        <v>103.9</v>
      </c>
      <c r="N79">
        <v>1.9870000000000001</v>
      </c>
    </row>
    <row r="80" spans="1:14" x14ac:dyDescent="0.25">
      <c r="A80" s="7">
        <v>33214</v>
      </c>
      <c r="B80" s="7">
        <f t="shared" si="3"/>
        <v>0</v>
      </c>
      <c r="C80" s="7">
        <f t="shared" si="4"/>
        <v>0</v>
      </c>
      <c r="D80" s="7">
        <f t="shared" si="5"/>
        <v>0</v>
      </c>
      <c r="E80" s="7">
        <v>1592</v>
      </c>
      <c r="F80" t="s">
        <v>9</v>
      </c>
      <c r="G80" t="s">
        <v>10</v>
      </c>
      <c r="H80" s="7">
        <v>8</v>
      </c>
      <c r="I80" s="7" t="s">
        <v>148</v>
      </c>
      <c r="J80" t="s">
        <v>11</v>
      </c>
      <c r="K80">
        <v>39.6</v>
      </c>
      <c r="L80">
        <v>2</v>
      </c>
      <c r="M80">
        <v>103.9</v>
      </c>
      <c r="N80">
        <v>1.9870000000000001</v>
      </c>
    </row>
    <row r="81" spans="1:14" x14ac:dyDescent="0.25">
      <c r="A81" s="7">
        <v>33359</v>
      </c>
      <c r="B81" s="7">
        <f t="shared" si="3"/>
        <v>0</v>
      </c>
      <c r="C81" s="7">
        <f t="shared" si="4"/>
        <v>0</v>
      </c>
      <c r="D81" s="7">
        <f t="shared" si="5"/>
        <v>0</v>
      </c>
      <c r="E81" s="7">
        <v>1605</v>
      </c>
      <c r="F81" t="s">
        <v>9</v>
      </c>
      <c r="G81" t="s">
        <v>13</v>
      </c>
      <c r="H81" s="7">
        <v>3</v>
      </c>
      <c r="I81" s="7" t="s">
        <v>148</v>
      </c>
      <c r="J81" t="s">
        <v>11</v>
      </c>
      <c r="K81">
        <v>46.5</v>
      </c>
      <c r="L81">
        <v>2</v>
      </c>
      <c r="M81">
        <v>103.9</v>
      </c>
      <c r="N81">
        <v>1.9870000000000001</v>
      </c>
    </row>
    <row r="82" spans="1:14" x14ac:dyDescent="0.25">
      <c r="A82" s="7">
        <v>33521</v>
      </c>
      <c r="B82" s="7">
        <f t="shared" si="3"/>
        <v>0</v>
      </c>
      <c r="C82" s="7">
        <f t="shared" si="4"/>
        <v>0</v>
      </c>
      <c r="D82" s="7">
        <f t="shared" si="5"/>
        <v>0</v>
      </c>
      <c r="E82" s="7">
        <v>1591</v>
      </c>
      <c r="F82" t="s">
        <v>9</v>
      </c>
      <c r="G82" t="s">
        <v>10</v>
      </c>
      <c r="H82" s="7">
        <v>4</v>
      </c>
      <c r="I82" s="7" t="s">
        <v>148</v>
      </c>
      <c r="J82" t="s">
        <v>11</v>
      </c>
      <c r="K82">
        <v>45</v>
      </c>
      <c r="L82">
        <v>3</v>
      </c>
      <c r="M82">
        <v>80.400000000000006</v>
      </c>
      <c r="N82">
        <v>1.9870000000000001</v>
      </c>
    </row>
    <row r="83" spans="1:14" x14ac:dyDescent="0.25">
      <c r="A83" s="7">
        <v>34472</v>
      </c>
      <c r="B83" s="7">
        <f t="shared" si="3"/>
        <v>0</v>
      </c>
      <c r="C83" s="7">
        <f t="shared" si="4"/>
        <v>0</v>
      </c>
      <c r="D83" s="7">
        <f t="shared" si="5"/>
        <v>0</v>
      </c>
      <c r="E83" s="7">
        <v>1604</v>
      </c>
      <c r="F83" t="s">
        <v>9</v>
      </c>
      <c r="G83" t="s">
        <v>13</v>
      </c>
      <c r="H83" s="7">
        <v>12</v>
      </c>
      <c r="I83" s="7" t="s">
        <v>148</v>
      </c>
      <c r="J83" t="s">
        <v>11</v>
      </c>
      <c r="K83">
        <v>46</v>
      </c>
      <c r="L83">
        <v>1</v>
      </c>
      <c r="M83">
        <v>167.6</v>
      </c>
      <c r="N83">
        <v>1.9870000000000001</v>
      </c>
    </row>
    <row r="84" spans="1:14" x14ac:dyDescent="0.25">
      <c r="A84" s="7">
        <v>34517</v>
      </c>
      <c r="B84" s="7">
        <f t="shared" si="3"/>
        <v>0</v>
      </c>
      <c r="C84" s="7">
        <f t="shared" si="4"/>
        <v>0</v>
      </c>
      <c r="D84" s="7">
        <f t="shared" si="5"/>
        <v>0</v>
      </c>
      <c r="E84" s="7">
        <v>1603</v>
      </c>
      <c r="F84" t="s">
        <v>9</v>
      </c>
      <c r="G84" t="s">
        <v>13</v>
      </c>
      <c r="H84" s="7">
        <v>5</v>
      </c>
      <c r="I84" s="7" t="s">
        <v>148</v>
      </c>
      <c r="J84" t="s">
        <v>11</v>
      </c>
      <c r="K84">
        <v>47.2</v>
      </c>
      <c r="L84">
        <v>1</v>
      </c>
      <c r="M84">
        <v>167.6</v>
      </c>
      <c r="N84">
        <v>1.9870000000000001</v>
      </c>
    </row>
    <row r="85" spans="1:14" x14ac:dyDescent="0.25">
      <c r="A85" s="7">
        <v>34857</v>
      </c>
      <c r="B85" s="7">
        <f t="shared" si="3"/>
        <v>0</v>
      </c>
      <c r="C85" s="7">
        <f t="shared" si="4"/>
        <v>0</v>
      </c>
      <c r="D85" s="7">
        <f t="shared" si="5"/>
        <v>0</v>
      </c>
      <c r="E85" s="7">
        <v>1592</v>
      </c>
      <c r="F85" t="s">
        <v>9</v>
      </c>
      <c r="G85" t="s">
        <v>10</v>
      </c>
      <c r="H85" s="7">
        <v>8</v>
      </c>
      <c r="I85" s="7" t="s">
        <v>148</v>
      </c>
      <c r="J85" t="s">
        <v>11</v>
      </c>
      <c r="K85">
        <v>71.5</v>
      </c>
      <c r="L85">
        <v>5</v>
      </c>
      <c r="M85">
        <v>62.3</v>
      </c>
      <c r="N85">
        <v>1.9870000000000001</v>
      </c>
    </row>
    <row r="86" spans="1:14" x14ac:dyDescent="0.25">
      <c r="A86" s="7">
        <v>35076</v>
      </c>
      <c r="B86" s="7">
        <f t="shared" si="3"/>
        <v>0</v>
      </c>
      <c r="C86" s="7">
        <f t="shared" si="4"/>
        <v>0</v>
      </c>
      <c r="D86" s="7">
        <f t="shared" si="5"/>
        <v>0</v>
      </c>
      <c r="E86" s="7">
        <v>1614</v>
      </c>
      <c r="F86" t="s">
        <v>9</v>
      </c>
      <c r="G86" t="s">
        <v>14</v>
      </c>
      <c r="H86" s="7">
        <v>3</v>
      </c>
      <c r="I86" s="7" t="s">
        <v>148</v>
      </c>
      <c r="J86" t="s">
        <v>11</v>
      </c>
      <c r="K86">
        <v>53.5</v>
      </c>
      <c r="L86">
        <v>1</v>
      </c>
      <c r="M86">
        <v>167.6</v>
      </c>
      <c r="N86">
        <v>1.9870000000000001</v>
      </c>
    </row>
    <row r="87" spans="1:14" x14ac:dyDescent="0.25">
      <c r="A87" s="7">
        <v>35983</v>
      </c>
      <c r="B87" s="7">
        <f t="shared" si="3"/>
        <v>0</v>
      </c>
      <c r="C87" s="7">
        <f t="shared" si="4"/>
        <v>0</v>
      </c>
      <c r="D87" s="7">
        <f t="shared" si="5"/>
        <v>0</v>
      </c>
      <c r="E87" s="7">
        <v>1595</v>
      </c>
      <c r="F87" t="s">
        <v>9</v>
      </c>
      <c r="G87" t="s">
        <v>10</v>
      </c>
      <c r="H87" s="7">
        <v>9</v>
      </c>
      <c r="I87" s="7" t="s">
        <v>148</v>
      </c>
      <c r="J87" t="s">
        <v>11</v>
      </c>
      <c r="K87">
        <v>54.5</v>
      </c>
      <c r="L87">
        <v>2</v>
      </c>
      <c r="M87">
        <v>103.9</v>
      </c>
      <c r="N87">
        <v>1.9870000000000001</v>
      </c>
    </row>
    <row r="88" spans="1:14" x14ac:dyDescent="0.25">
      <c r="A88" s="7">
        <v>36027</v>
      </c>
      <c r="B88" s="7">
        <f t="shared" si="3"/>
        <v>0</v>
      </c>
      <c r="C88" s="7">
        <f t="shared" si="4"/>
        <v>0</v>
      </c>
      <c r="D88" s="7">
        <f t="shared" si="5"/>
        <v>0</v>
      </c>
      <c r="E88" s="7">
        <v>1611</v>
      </c>
      <c r="F88" t="s">
        <v>9</v>
      </c>
      <c r="G88" t="s">
        <v>14</v>
      </c>
      <c r="H88" s="7">
        <v>11</v>
      </c>
      <c r="I88" s="7" t="s">
        <v>148</v>
      </c>
      <c r="J88" t="s">
        <v>11</v>
      </c>
      <c r="K88">
        <v>54.6</v>
      </c>
      <c r="L88">
        <v>1</v>
      </c>
      <c r="M88">
        <v>183.2</v>
      </c>
      <c r="N88">
        <v>1.9870000000000001</v>
      </c>
    </row>
    <row r="89" spans="1:14" x14ac:dyDescent="0.25">
      <c r="A89" s="7">
        <v>36492</v>
      </c>
      <c r="B89" s="7">
        <f t="shared" si="3"/>
        <v>0</v>
      </c>
      <c r="C89" s="7">
        <f t="shared" si="4"/>
        <v>0</v>
      </c>
      <c r="D89" s="7">
        <f t="shared" si="5"/>
        <v>0</v>
      </c>
      <c r="E89" s="7">
        <v>1610</v>
      </c>
      <c r="F89" t="s">
        <v>9</v>
      </c>
      <c r="G89" t="s">
        <v>14</v>
      </c>
      <c r="H89" s="7">
        <v>9</v>
      </c>
      <c r="I89" s="7" t="s">
        <v>148</v>
      </c>
      <c r="J89" t="s">
        <v>11</v>
      </c>
      <c r="K89">
        <v>51.7</v>
      </c>
      <c r="L89">
        <v>1</v>
      </c>
      <c r="M89">
        <v>167.6</v>
      </c>
      <c r="N89">
        <v>1.9870000000000001</v>
      </c>
    </row>
    <row r="90" spans="1:14" x14ac:dyDescent="0.25">
      <c r="A90" s="7">
        <v>36762</v>
      </c>
      <c r="B90" s="7">
        <f t="shared" si="3"/>
        <v>0</v>
      </c>
      <c r="C90" s="7">
        <f t="shared" si="4"/>
        <v>0</v>
      </c>
      <c r="D90" s="7">
        <f t="shared" si="5"/>
        <v>0</v>
      </c>
      <c r="E90" s="7">
        <v>1603</v>
      </c>
      <c r="F90" t="s">
        <v>9</v>
      </c>
      <c r="G90" t="s">
        <v>13</v>
      </c>
      <c r="H90" s="7">
        <v>5</v>
      </c>
      <c r="I90" s="7" t="s">
        <v>148</v>
      </c>
      <c r="J90" t="s">
        <v>11</v>
      </c>
      <c r="K90">
        <v>35.299999999999997</v>
      </c>
      <c r="L90">
        <v>1</v>
      </c>
      <c r="M90">
        <v>142</v>
      </c>
      <c r="N90">
        <v>1.9870000000000001</v>
      </c>
    </row>
    <row r="91" spans="1:14" x14ac:dyDescent="0.25">
      <c r="A91" s="7">
        <v>36924</v>
      </c>
      <c r="B91" s="7">
        <f t="shared" si="3"/>
        <v>0</v>
      </c>
      <c r="C91" s="7">
        <f t="shared" si="4"/>
        <v>0</v>
      </c>
      <c r="D91" s="7">
        <f t="shared" si="5"/>
        <v>0</v>
      </c>
      <c r="E91" s="7">
        <v>1614</v>
      </c>
      <c r="F91" t="s">
        <v>9</v>
      </c>
      <c r="G91" t="s">
        <v>14</v>
      </c>
      <c r="H91" s="7">
        <v>3</v>
      </c>
      <c r="I91" s="7" t="s">
        <v>148</v>
      </c>
      <c r="J91" t="s">
        <v>11</v>
      </c>
      <c r="K91">
        <v>42.5</v>
      </c>
      <c r="L91">
        <v>2</v>
      </c>
      <c r="M91">
        <v>103.9</v>
      </c>
      <c r="N91">
        <v>1.9870000000000001</v>
      </c>
    </row>
    <row r="92" spans="1:14" x14ac:dyDescent="0.25">
      <c r="A92" s="7">
        <v>37582</v>
      </c>
      <c r="B92" s="7">
        <f t="shared" si="3"/>
        <v>0</v>
      </c>
      <c r="C92" s="7">
        <f t="shared" si="4"/>
        <v>0</v>
      </c>
      <c r="D92" s="7">
        <f t="shared" si="5"/>
        <v>0</v>
      </c>
      <c r="E92" s="7">
        <v>1593</v>
      </c>
      <c r="F92" t="s">
        <v>9</v>
      </c>
      <c r="G92" t="s">
        <v>10</v>
      </c>
      <c r="H92" s="7">
        <v>6</v>
      </c>
      <c r="I92" s="7" t="s">
        <v>148</v>
      </c>
      <c r="J92" t="s">
        <v>11</v>
      </c>
      <c r="K92">
        <v>46</v>
      </c>
      <c r="L92">
        <v>3</v>
      </c>
      <c r="M92">
        <v>80.400000000000006</v>
      </c>
      <c r="N92">
        <v>1.9870000000000001</v>
      </c>
    </row>
    <row r="93" spans="1:14" x14ac:dyDescent="0.25">
      <c r="A93" s="7">
        <v>38602</v>
      </c>
      <c r="B93" s="7">
        <f t="shared" si="3"/>
        <v>0</v>
      </c>
      <c r="C93" s="7">
        <f t="shared" si="4"/>
        <v>0</v>
      </c>
      <c r="D93" s="7">
        <f t="shared" si="5"/>
        <v>0</v>
      </c>
      <c r="E93" s="7">
        <v>1601</v>
      </c>
      <c r="F93" t="s">
        <v>9</v>
      </c>
      <c r="G93" t="s">
        <v>12</v>
      </c>
      <c r="H93" s="7">
        <v>9</v>
      </c>
      <c r="I93" s="7" t="s">
        <v>148</v>
      </c>
      <c r="J93" t="s">
        <v>11</v>
      </c>
      <c r="K93">
        <v>42</v>
      </c>
      <c r="L93">
        <v>3</v>
      </c>
      <c r="M93">
        <v>80.400000000000006</v>
      </c>
      <c r="N93">
        <v>1.9870000000000001</v>
      </c>
    </row>
    <row r="94" spans="1:14" x14ac:dyDescent="0.25">
      <c r="A94" s="7">
        <v>38773</v>
      </c>
      <c r="B94" s="7">
        <f t="shared" si="3"/>
        <v>0</v>
      </c>
      <c r="C94" s="7">
        <f t="shared" si="4"/>
        <v>0</v>
      </c>
      <c r="D94" s="7">
        <f t="shared" si="5"/>
        <v>0</v>
      </c>
      <c r="E94" s="7">
        <v>1591</v>
      </c>
      <c r="F94" t="s">
        <v>9</v>
      </c>
      <c r="G94" t="s">
        <v>10</v>
      </c>
      <c r="H94" s="7">
        <v>4</v>
      </c>
      <c r="I94" s="7" t="s">
        <v>148</v>
      </c>
      <c r="J94" t="s">
        <v>11</v>
      </c>
      <c r="K94">
        <v>37</v>
      </c>
      <c r="L94">
        <v>1</v>
      </c>
      <c r="M94">
        <v>142</v>
      </c>
      <c r="N94">
        <v>1.9870000000000001</v>
      </c>
    </row>
    <row r="95" spans="1:14" x14ac:dyDescent="0.25">
      <c r="A95" s="7">
        <v>39228</v>
      </c>
      <c r="B95" s="7">
        <f t="shared" si="3"/>
        <v>0</v>
      </c>
      <c r="C95" s="7">
        <f t="shared" si="4"/>
        <v>0</v>
      </c>
      <c r="D95" s="7">
        <f t="shared" si="5"/>
        <v>0</v>
      </c>
      <c r="E95" s="7">
        <v>1608</v>
      </c>
      <c r="F95" t="s">
        <v>9</v>
      </c>
      <c r="G95" t="s">
        <v>13</v>
      </c>
      <c r="H95" s="7">
        <v>14</v>
      </c>
      <c r="I95" s="7" t="s">
        <v>148</v>
      </c>
      <c r="J95" t="s">
        <v>11</v>
      </c>
      <c r="K95">
        <v>55.3</v>
      </c>
      <c r="L95">
        <v>1</v>
      </c>
      <c r="M95">
        <v>183.2</v>
      </c>
      <c r="N95">
        <v>1.9870000000000001</v>
      </c>
    </row>
    <row r="96" spans="1:14" x14ac:dyDescent="0.25">
      <c r="A96" s="7">
        <v>39852</v>
      </c>
      <c r="B96" s="7">
        <f t="shared" si="3"/>
        <v>0</v>
      </c>
      <c r="C96" s="7">
        <f t="shared" si="4"/>
        <v>0</v>
      </c>
      <c r="D96" s="7">
        <f t="shared" si="5"/>
        <v>0</v>
      </c>
      <c r="E96" s="7">
        <v>1603</v>
      </c>
      <c r="F96" t="s">
        <v>9</v>
      </c>
      <c r="G96" t="s">
        <v>13</v>
      </c>
      <c r="H96" s="7">
        <v>5</v>
      </c>
      <c r="I96" s="7" t="s">
        <v>148</v>
      </c>
      <c r="J96" t="s">
        <v>11</v>
      </c>
      <c r="K96">
        <v>46.7</v>
      </c>
      <c r="L96">
        <v>1</v>
      </c>
      <c r="M96">
        <v>167.6</v>
      </c>
      <c r="N96">
        <v>1.9870000000000001</v>
      </c>
    </row>
    <row r="97" spans="1:14" x14ac:dyDescent="0.25">
      <c r="A97" s="7">
        <v>40366</v>
      </c>
      <c r="B97" s="7">
        <f t="shared" si="3"/>
        <v>0</v>
      </c>
      <c r="C97" s="7">
        <f t="shared" si="4"/>
        <v>0</v>
      </c>
      <c r="D97" s="7">
        <f t="shared" si="5"/>
        <v>0</v>
      </c>
      <c r="E97" s="7">
        <v>1600</v>
      </c>
      <c r="F97" t="s">
        <v>9</v>
      </c>
      <c r="G97" t="s">
        <v>12</v>
      </c>
      <c r="H97" s="7">
        <v>6</v>
      </c>
      <c r="I97" s="7" t="s">
        <v>148</v>
      </c>
      <c r="J97" t="s">
        <v>11</v>
      </c>
      <c r="K97">
        <v>46.1</v>
      </c>
      <c r="L97">
        <v>1</v>
      </c>
      <c r="M97">
        <v>167.6</v>
      </c>
      <c r="N97">
        <v>1.9870000000000001</v>
      </c>
    </row>
    <row r="98" spans="1:14" x14ac:dyDescent="0.25">
      <c r="A98" s="7">
        <v>41168</v>
      </c>
      <c r="B98" s="7">
        <f t="shared" si="3"/>
        <v>0</v>
      </c>
      <c r="C98" s="7">
        <f t="shared" si="4"/>
        <v>0</v>
      </c>
      <c r="D98" s="7">
        <f t="shared" si="5"/>
        <v>0</v>
      </c>
      <c r="E98" s="7">
        <v>1605</v>
      </c>
      <c r="F98" t="s">
        <v>9</v>
      </c>
      <c r="G98" t="s">
        <v>13</v>
      </c>
      <c r="H98" s="7">
        <v>3</v>
      </c>
      <c r="I98" s="7" t="s">
        <v>148</v>
      </c>
      <c r="J98" t="s">
        <v>11</v>
      </c>
      <c r="K98">
        <v>45.7</v>
      </c>
      <c r="L98">
        <v>4</v>
      </c>
      <c r="M98">
        <v>65.3</v>
      </c>
      <c r="N98">
        <v>1.9870000000000001</v>
      </c>
    </row>
    <row r="99" spans="1:14" x14ac:dyDescent="0.25">
      <c r="A99" s="7">
        <v>41281</v>
      </c>
      <c r="B99" s="7">
        <f t="shared" si="3"/>
        <v>0</v>
      </c>
      <c r="C99" s="7">
        <f t="shared" si="4"/>
        <v>0</v>
      </c>
      <c r="D99" s="7">
        <f t="shared" si="5"/>
        <v>0</v>
      </c>
      <c r="E99" s="7">
        <v>1593</v>
      </c>
      <c r="F99" t="s">
        <v>9</v>
      </c>
      <c r="G99" t="s">
        <v>10</v>
      </c>
      <c r="H99" s="7">
        <v>6</v>
      </c>
      <c r="I99" s="7" t="s">
        <v>148</v>
      </c>
      <c r="J99" t="s">
        <v>11</v>
      </c>
      <c r="K99">
        <v>46.4</v>
      </c>
      <c r="L99">
        <v>2</v>
      </c>
      <c r="M99">
        <v>103.9</v>
      </c>
      <c r="N99">
        <v>1.9870000000000001</v>
      </c>
    </row>
    <row r="100" spans="1:14" x14ac:dyDescent="0.25">
      <c r="A100" s="7">
        <v>41389</v>
      </c>
      <c r="B100" s="7">
        <f t="shared" si="3"/>
        <v>0</v>
      </c>
      <c r="C100" s="7">
        <f t="shared" si="4"/>
        <v>0</v>
      </c>
      <c r="D100" s="7">
        <f t="shared" si="5"/>
        <v>0</v>
      </c>
      <c r="E100" s="7">
        <v>1595</v>
      </c>
      <c r="F100" t="s">
        <v>9</v>
      </c>
      <c r="G100" t="s">
        <v>10</v>
      </c>
      <c r="H100" s="7">
        <v>9</v>
      </c>
      <c r="I100" s="7" t="s">
        <v>148</v>
      </c>
      <c r="J100" t="s">
        <v>11</v>
      </c>
      <c r="K100">
        <v>49.9</v>
      </c>
      <c r="L100">
        <v>3</v>
      </c>
      <c r="M100">
        <v>80.400000000000006</v>
      </c>
      <c r="N100">
        <v>1.9870000000000001</v>
      </c>
    </row>
    <row r="101" spans="1:14" x14ac:dyDescent="0.25">
      <c r="A101" s="7">
        <v>42160</v>
      </c>
      <c r="B101" s="7">
        <f t="shared" si="3"/>
        <v>0</v>
      </c>
      <c r="C101" s="7">
        <f t="shared" si="4"/>
        <v>0</v>
      </c>
      <c r="D101" s="7">
        <f t="shared" si="5"/>
        <v>0</v>
      </c>
      <c r="E101" s="7">
        <v>1608</v>
      </c>
      <c r="F101" t="s">
        <v>9</v>
      </c>
      <c r="G101" t="s">
        <v>13</v>
      </c>
      <c r="H101" s="7">
        <v>14</v>
      </c>
      <c r="I101" s="7" t="s">
        <v>148</v>
      </c>
      <c r="J101" t="s">
        <v>11</v>
      </c>
      <c r="K101">
        <v>55.7</v>
      </c>
      <c r="L101">
        <v>4</v>
      </c>
      <c r="M101">
        <v>71.5</v>
      </c>
      <c r="N101">
        <v>1.9870000000000001</v>
      </c>
    </row>
    <row r="102" spans="1:14" x14ac:dyDescent="0.25">
      <c r="A102" s="7">
        <v>42600</v>
      </c>
      <c r="B102" s="7">
        <f t="shared" si="3"/>
        <v>0</v>
      </c>
      <c r="C102" s="7">
        <f t="shared" si="4"/>
        <v>0</v>
      </c>
      <c r="D102" s="7">
        <f t="shared" si="5"/>
        <v>0</v>
      </c>
      <c r="E102" s="7">
        <v>1591</v>
      </c>
      <c r="F102" t="s">
        <v>9</v>
      </c>
      <c r="G102" t="s">
        <v>10</v>
      </c>
      <c r="H102" s="7">
        <v>4</v>
      </c>
      <c r="I102" s="7" t="s">
        <v>148</v>
      </c>
      <c r="J102" t="s">
        <v>11</v>
      </c>
      <c r="K102">
        <v>45.5</v>
      </c>
      <c r="L102">
        <v>1</v>
      </c>
      <c r="M102">
        <v>167.6</v>
      </c>
      <c r="N102">
        <v>1.9870000000000001</v>
      </c>
    </row>
    <row r="103" spans="1:14" x14ac:dyDescent="0.25">
      <c r="A103" s="7">
        <v>42646</v>
      </c>
      <c r="B103" s="7">
        <f t="shared" si="3"/>
        <v>0</v>
      </c>
      <c r="C103" s="7">
        <f t="shared" si="4"/>
        <v>0</v>
      </c>
      <c r="D103" s="7">
        <f t="shared" si="5"/>
        <v>0</v>
      </c>
      <c r="E103" s="7">
        <v>1603</v>
      </c>
      <c r="F103" t="s">
        <v>9</v>
      </c>
      <c r="G103" t="s">
        <v>13</v>
      </c>
      <c r="H103" s="7">
        <v>5</v>
      </c>
      <c r="I103" s="7" t="s">
        <v>148</v>
      </c>
      <c r="J103" t="s">
        <v>11</v>
      </c>
      <c r="K103">
        <v>45.9</v>
      </c>
      <c r="L103">
        <v>1</v>
      </c>
      <c r="M103">
        <v>167.6</v>
      </c>
      <c r="N103">
        <v>1.9870000000000001</v>
      </c>
    </row>
    <row r="104" spans="1:14" x14ac:dyDescent="0.25">
      <c r="A104" s="7">
        <v>42813</v>
      </c>
      <c r="B104" s="7">
        <f t="shared" si="3"/>
        <v>0</v>
      </c>
      <c r="C104" s="7">
        <f t="shared" si="4"/>
        <v>0</v>
      </c>
      <c r="D104" s="7">
        <f t="shared" si="5"/>
        <v>0</v>
      </c>
      <c r="E104" s="7">
        <v>1604</v>
      </c>
      <c r="F104" t="s">
        <v>9</v>
      </c>
      <c r="G104" t="s">
        <v>13</v>
      </c>
      <c r="H104" s="7">
        <v>12</v>
      </c>
      <c r="I104" s="7" t="s">
        <v>148</v>
      </c>
      <c r="J104" t="s">
        <v>11</v>
      </c>
      <c r="K104">
        <v>35.799999999999997</v>
      </c>
      <c r="L104">
        <v>2</v>
      </c>
      <c r="M104">
        <v>88</v>
      </c>
      <c r="N104">
        <v>1.9870000000000001</v>
      </c>
    </row>
    <row r="105" spans="1:14" x14ac:dyDescent="0.25">
      <c r="A105" s="7">
        <v>43911</v>
      </c>
      <c r="B105" s="7">
        <f t="shared" si="3"/>
        <v>0</v>
      </c>
      <c r="C105" s="7">
        <f t="shared" si="4"/>
        <v>0</v>
      </c>
      <c r="D105" s="7">
        <f t="shared" si="5"/>
        <v>0</v>
      </c>
      <c r="E105" s="7">
        <v>1614</v>
      </c>
      <c r="F105" t="s">
        <v>9</v>
      </c>
      <c r="G105" t="s">
        <v>14</v>
      </c>
      <c r="H105" s="7">
        <v>3</v>
      </c>
      <c r="I105" s="7" t="s">
        <v>148</v>
      </c>
      <c r="J105" t="s">
        <v>11</v>
      </c>
      <c r="K105">
        <v>71</v>
      </c>
      <c r="L105">
        <v>2</v>
      </c>
      <c r="M105">
        <v>113.6</v>
      </c>
      <c r="N105">
        <v>1.9870000000000001</v>
      </c>
    </row>
    <row r="106" spans="1:14" x14ac:dyDescent="0.25">
      <c r="A106" s="7">
        <v>44067</v>
      </c>
      <c r="B106" s="7">
        <f t="shared" si="3"/>
        <v>0</v>
      </c>
      <c r="C106" s="7">
        <f t="shared" si="4"/>
        <v>0</v>
      </c>
      <c r="D106" s="7">
        <f t="shared" si="5"/>
        <v>0</v>
      </c>
      <c r="E106" s="7">
        <v>1593</v>
      </c>
      <c r="F106" t="s">
        <v>9</v>
      </c>
      <c r="G106" t="s">
        <v>10</v>
      </c>
      <c r="H106" s="7">
        <v>6</v>
      </c>
      <c r="I106" s="7" t="s">
        <v>148</v>
      </c>
      <c r="J106" t="s">
        <v>11</v>
      </c>
      <c r="K106">
        <v>36.1</v>
      </c>
      <c r="L106">
        <v>1</v>
      </c>
      <c r="M106">
        <v>142</v>
      </c>
      <c r="N106">
        <v>1.9870000000000001</v>
      </c>
    </row>
    <row r="107" spans="1:14" x14ac:dyDescent="0.25">
      <c r="A107" s="7">
        <v>44233</v>
      </c>
      <c r="B107" s="7">
        <f t="shared" si="3"/>
        <v>0</v>
      </c>
      <c r="C107" s="7">
        <f t="shared" si="4"/>
        <v>0</v>
      </c>
      <c r="D107" s="7">
        <f t="shared" si="5"/>
        <v>0</v>
      </c>
      <c r="E107" s="7">
        <v>1611</v>
      </c>
      <c r="F107" t="s">
        <v>9</v>
      </c>
      <c r="G107" t="s">
        <v>14</v>
      </c>
      <c r="H107" s="7">
        <v>11</v>
      </c>
      <c r="I107" s="7" t="s">
        <v>148</v>
      </c>
      <c r="J107" t="s">
        <v>11</v>
      </c>
      <c r="K107">
        <v>55.2</v>
      </c>
      <c r="L107">
        <v>1</v>
      </c>
      <c r="M107">
        <v>183.2</v>
      </c>
      <c r="N107">
        <v>1.9870000000000001</v>
      </c>
    </row>
    <row r="108" spans="1:14" x14ac:dyDescent="0.25">
      <c r="A108" s="7">
        <v>44587</v>
      </c>
      <c r="B108" s="7">
        <f t="shared" si="3"/>
        <v>0</v>
      </c>
      <c r="C108" s="7">
        <f t="shared" si="4"/>
        <v>0</v>
      </c>
      <c r="D108" s="7">
        <f t="shared" si="5"/>
        <v>0</v>
      </c>
      <c r="E108" s="7">
        <v>1600</v>
      </c>
      <c r="F108" t="s">
        <v>9</v>
      </c>
      <c r="G108" t="s">
        <v>12</v>
      </c>
      <c r="H108" s="7">
        <v>6</v>
      </c>
      <c r="I108" s="7" t="s">
        <v>148</v>
      </c>
      <c r="J108" t="s">
        <v>11</v>
      </c>
      <c r="K108">
        <v>47.2</v>
      </c>
      <c r="L108">
        <v>1</v>
      </c>
      <c r="M108">
        <v>167.6</v>
      </c>
      <c r="N108">
        <v>1.9870000000000001</v>
      </c>
    </row>
    <row r="109" spans="1:14" x14ac:dyDescent="0.25">
      <c r="A109" s="7">
        <v>44895</v>
      </c>
      <c r="B109" s="7">
        <f t="shared" si="3"/>
        <v>0</v>
      </c>
      <c r="C109" s="7">
        <f t="shared" si="4"/>
        <v>0</v>
      </c>
      <c r="D109" s="7">
        <f t="shared" si="5"/>
        <v>0</v>
      </c>
      <c r="E109" s="7">
        <v>1606</v>
      </c>
      <c r="F109" t="s">
        <v>9</v>
      </c>
      <c r="G109" t="s">
        <v>13</v>
      </c>
      <c r="H109" s="7">
        <v>7</v>
      </c>
      <c r="I109" s="7" t="s">
        <v>148</v>
      </c>
      <c r="J109" t="s">
        <v>11</v>
      </c>
      <c r="K109">
        <v>54.9</v>
      </c>
      <c r="L109">
        <v>6</v>
      </c>
      <c r="M109">
        <v>62.3</v>
      </c>
      <c r="N109">
        <v>1.9870000000000001</v>
      </c>
    </row>
    <row r="110" spans="1:14" x14ac:dyDescent="0.25">
      <c r="A110" s="7">
        <v>45258</v>
      </c>
      <c r="B110" s="7">
        <f t="shared" si="3"/>
        <v>0</v>
      </c>
      <c r="C110" s="7">
        <f t="shared" si="4"/>
        <v>0</v>
      </c>
      <c r="D110" s="7">
        <f t="shared" si="5"/>
        <v>0</v>
      </c>
      <c r="E110" s="7">
        <v>1613</v>
      </c>
      <c r="F110" t="s">
        <v>9</v>
      </c>
      <c r="G110" t="s">
        <v>14</v>
      </c>
      <c r="H110" s="7">
        <v>5</v>
      </c>
      <c r="I110" s="7" t="s">
        <v>148</v>
      </c>
      <c r="J110" t="s">
        <v>11</v>
      </c>
      <c r="K110">
        <v>54.8</v>
      </c>
      <c r="L110">
        <v>5</v>
      </c>
      <c r="M110">
        <v>62.3</v>
      </c>
      <c r="N110">
        <v>1.9870000000000001</v>
      </c>
    </row>
    <row r="111" spans="1:14" x14ac:dyDescent="0.25">
      <c r="A111" s="7">
        <v>45480</v>
      </c>
      <c r="B111" s="7">
        <f t="shared" si="3"/>
        <v>0</v>
      </c>
      <c r="C111" s="7">
        <f t="shared" si="4"/>
        <v>0</v>
      </c>
      <c r="D111" s="7">
        <f t="shared" si="5"/>
        <v>0</v>
      </c>
      <c r="E111" s="7">
        <v>1608</v>
      </c>
      <c r="F111" t="s">
        <v>9</v>
      </c>
      <c r="G111" t="s">
        <v>13</v>
      </c>
      <c r="H111" s="7">
        <v>14</v>
      </c>
      <c r="I111" s="7" t="s">
        <v>148</v>
      </c>
      <c r="J111" t="s">
        <v>11</v>
      </c>
      <c r="K111">
        <v>25.4</v>
      </c>
      <c r="L111">
        <v>1</v>
      </c>
      <c r="M111">
        <v>142</v>
      </c>
      <c r="N111">
        <v>1.9870000000000001</v>
      </c>
    </row>
    <row r="112" spans="1:14" x14ac:dyDescent="0.25">
      <c r="A112" s="7">
        <v>46149</v>
      </c>
      <c r="B112" s="7">
        <f t="shared" si="3"/>
        <v>0</v>
      </c>
      <c r="C112" s="7">
        <f t="shared" si="4"/>
        <v>0</v>
      </c>
      <c r="D112" s="7">
        <f t="shared" si="5"/>
        <v>0</v>
      </c>
      <c r="E112" s="7">
        <v>1591</v>
      </c>
      <c r="F112" t="s">
        <v>9</v>
      </c>
      <c r="G112" t="s">
        <v>10</v>
      </c>
      <c r="H112" s="7">
        <v>4</v>
      </c>
      <c r="I112" s="7" t="s">
        <v>148</v>
      </c>
      <c r="J112" t="s">
        <v>11</v>
      </c>
      <c r="K112">
        <v>46.4</v>
      </c>
      <c r="L112">
        <v>1</v>
      </c>
      <c r="M112">
        <v>167.6</v>
      </c>
      <c r="N112">
        <v>1.9870000000000001</v>
      </c>
    </row>
    <row r="113" spans="1:14" x14ac:dyDescent="0.25">
      <c r="A113" s="7">
        <v>46635</v>
      </c>
      <c r="B113" s="7">
        <f t="shared" si="3"/>
        <v>0</v>
      </c>
      <c r="C113" s="7">
        <f t="shared" si="4"/>
        <v>0</v>
      </c>
      <c r="D113" s="7">
        <f t="shared" si="5"/>
        <v>0</v>
      </c>
      <c r="E113" s="7">
        <v>1613</v>
      </c>
      <c r="F113" t="s">
        <v>9</v>
      </c>
      <c r="G113" t="s">
        <v>14</v>
      </c>
      <c r="H113" s="7">
        <v>5</v>
      </c>
      <c r="I113" s="7" t="s">
        <v>148</v>
      </c>
      <c r="J113" t="s">
        <v>11</v>
      </c>
      <c r="K113">
        <v>54.9</v>
      </c>
      <c r="L113">
        <v>1</v>
      </c>
      <c r="M113">
        <v>183.2</v>
      </c>
      <c r="N113">
        <v>1.9870000000000001</v>
      </c>
    </row>
    <row r="114" spans="1:14" x14ac:dyDescent="0.25">
      <c r="A114" s="7">
        <v>46693</v>
      </c>
      <c r="B114" s="7">
        <f t="shared" si="3"/>
        <v>0</v>
      </c>
      <c r="C114" s="7">
        <f t="shared" si="4"/>
        <v>0</v>
      </c>
      <c r="D114" s="7">
        <f t="shared" si="5"/>
        <v>0</v>
      </c>
      <c r="E114" s="7">
        <v>1612</v>
      </c>
      <c r="F114" t="s">
        <v>9</v>
      </c>
      <c r="G114" t="s">
        <v>14</v>
      </c>
      <c r="H114" s="7">
        <v>7</v>
      </c>
      <c r="I114" s="7" t="s">
        <v>148</v>
      </c>
      <c r="J114" t="s">
        <v>11</v>
      </c>
      <c r="K114">
        <v>53.5</v>
      </c>
      <c r="L114">
        <v>2</v>
      </c>
      <c r="M114">
        <v>113.6</v>
      </c>
      <c r="N114">
        <v>1.9870000000000001</v>
      </c>
    </row>
    <row r="115" spans="1:14" x14ac:dyDescent="0.25">
      <c r="A115" s="7">
        <v>47494</v>
      </c>
      <c r="B115" s="7">
        <f t="shared" si="3"/>
        <v>0</v>
      </c>
      <c r="C115" s="7">
        <f t="shared" si="4"/>
        <v>0</v>
      </c>
      <c r="D115" s="7">
        <f t="shared" si="5"/>
        <v>0</v>
      </c>
      <c r="E115" s="7">
        <v>1610</v>
      </c>
      <c r="F115" t="s">
        <v>9</v>
      </c>
      <c r="G115" t="s">
        <v>14</v>
      </c>
      <c r="H115" s="7">
        <v>9</v>
      </c>
      <c r="I115" s="7" t="s">
        <v>148</v>
      </c>
      <c r="J115" t="s">
        <v>11</v>
      </c>
      <c r="K115">
        <v>41.5</v>
      </c>
      <c r="L115">
        <v>1</v>
      </c>
      <c r="M115">
        <v>142</v>
      </c>
      <c r="N115">
        <v>1.9870000000000001</v>
      </c>
    </row>
    <row r="116" spans="1:14" x14ac:dyDescent="0.25">
      <c r="A116" s="7">
        <v>47839</v>
      </c>
      <c r="B116" s="7">
        <f t="shared" si="3"/>
        <v>0</v>
      </c>
      <c r="C116" s="7">
        <f t="shared" si="4"/>
        <v>0</v>
      </c>
      <c r="D116" s="7">
        <f t="shared" si="5"/>
        <v>0</v>
      </c>
      <c r="E116" s="7">
        <v>1614</v>
      </c>
      <c r="F116" t="s">
        <v>9</v>
      </c>
      <c r="G116" t="s">
        <v>14</v>
      </c>
      <c r="H116" s="7">
        <v>3</v>
      </c>
      <c r="I116" s="7" t="s">
        <v>148</v>
      </c>
      <c r="J116" t="s">
        <v>11</v>
      </c>
      <c r="K116">
        <v>71.900000000000006</v>
      </c>
      <c r="L116">
        <v>1</v>
      </c>
      <c r="M116">
        <v>183.2</v>
      </c>
      <c r="N116">
        <v>1.9870000000000001</v>
      </c>
    </row>
    <row r="117" spans="1:14" x14ac:dyDescent="0.25">
      <c r="A117" s="7">
        <v>47953</v>
      </c>
      <c r="B117" s="7">
        <f t="shared" si="3"/>
        <v>0</v>
      </c>
      <c r="C117" s="7">
        <f t="shared" si="4"/>
        <v>0</v>
      </c>
      <c r="D117" s="7">
        <f t="shared" si="5"/>
        <v>0</v>
      </c>
      <c r="E117" s="7">
        <v>1603</v>
      </c>
      <c r="F117" t="s">
        <v>9</v>
      </c>
      <c r="G117" t="s">
        <v>13</v>
      </c>
      <c r="H117" s="7">
        <v>5</v>
      </c>
      <c r="I117" s="7" t="s">
        <v>148</v>
      </c>
      <c r="J117" t="s">
        <v>11</v>
      </c>
      <c r="K117">
        <v>45.8</v>
      </c>
      <c r="L117">
        <v>6</v>
      </c>
      <c r="M117">
        <v>56.9</v>
      </c>
      <c r="N117">
        <v>1.9870000000000001</v>
      </c>
    </row>
    <row r="118" spans="1:14" x14ac:dyDescent="0.25">
      <c r="A118" s="7">
        <v>48139</v>
      </c>
      <c r="B118" s="7">
        <f t="shared" si="3"/>
        <v>0</v>
      </c>
      <c r="C118" s="7">
        <f t="shared" si="4"/>
        <v>0</v>
      </c>
      <c r="D118" s="7">
        <f t="shared" si="5"/>
        <v>0</v>
      </c>
      <c r="E118" s="7">
        <v>1595</v>
      </c>
      <c r="F118" t="s">
        <v>9</v>
      </c>
      <c r="G118" t="s">
        <v>10</v>
      </c>
      <c r="H118" s="7">
        <v>9</v>
      </c>
      <c r="I118" s="7" t="s">
        <v>148</v>
      </c>
      <c r="J118" t="s">
        <v>11</v>
      </c>
      <c r="K118">
        <v>53.4</v>
      </c>
      <c r="L118">
        <v>2</v>
      </c>
      <c r="M118">
        <v>103.9</v>
      </c>
      <c r="N118">
        <v>1.9870000000000001</v>
      </c>
    </row>
    <row r="119" spans="1:14" x14ac:dyDescent="0.25">
      <c r="A119" s="7">
        <v>48468</v>
      </c>
      <c r="B119" s="7">
        <f t="shared" si="3"/>
        <v>0</v>
      </c>
      <c r="C119" s="7">
        <f t="shared" si="4"/>
        <v>0</v>
      </c>
      <c r="D119" s="7">
        <f t="shared" si="5"/>
        <v>0</v>
      </c>
      <c r="E119" s="7">
        <v>1591</v>
      </c>
      <c r="F119" t="s">
        <v>9</v>
      </c>
      <c r="G119" t="s">
        <v>10</v>
      </c>
      <c r="H119" s="7">
        <v>4</v>
      </c>
      <c r="I119" s="7" t="s">
        <v>148</v>
      </c>
      <c r="J119" t="s">
        <v>11</v>
      </c>
      <c r="K119">
        <v>36.9</v>
      </c>
      <c r="L119">
        <v>1</v>
      </c>
      <c r="M119">
        <v>142</v>
      </c>
      <c r="N119">
        <v>1.9870000000000001</v>
      </c>
    </row>
    <row r="120" spans="1:14" x14ac:dyDescent="0.25">
      <c r="A120" s="7">
        <v>48601</v>
      </c>
      <c r="B120" s="7">
        <f t="shared" si="3"/>
        <v>0</v>
      </c>
      <c r="C120" s="7">
        <f t="shared" si="4"/>
        <v>0</v>
      </c>
      <c r="D120" s="7">
        <f t="shared" si="5"/>
        <v>0</v>
      </c>
      <c r="E120" s="7">
        <v>1595</v>
      </c>
      <c r="F120" t="s">
        <v>9</v>
      </c>
      <c r="G120" t="s">
        <v>10</v>
      </c>
      <c r="H120" s="7">
        <v>9</v>
      </c>
      <c r="I120" s="7" t="s">
        <v>148</v>
      </c>
      <c r="J120" t="s">
        <v>11</v>
      </c>
      <c r="K120">
        <v>74.7</v>
      </c>
      <c r="L120">
        <v>1</v>
      </c>
      <c r="M120">
        <v>183.2</v>
      </c>
      <c r="N120">
        <v>1.9870000000000001</v>
      </c>
    </row>
    <row r="121" spans="1:14" x14ac:dyDescent="0.25">
      <c r="A121" s="7">
        <v>49832</v>
      </c>
      <c r="B121" s="7">
        <f t="shared" si="3"/>
        <v>0</v>
      </c>
      <c r="C121" s="7">
        <f t="shared" si="4"/>
        <v>0</v>
      </c>
      <c r="D121" s="7">
        <f t="shared" si="5"/>
        <v>0</v>
      </c>
      <c r="E121" s="7">
        <v>1591</v>
      </c>
      <c r="F121" t="s">
        <v>9</v>
      </c>
      <c r="G121" t="s">
        <v>10</v>
      </c>
      <c r="H121" s="7">
        <v>4</v>
      </c>
      <c r="I121" s="7" t="s">
        <v>148</v>
      </c>
      <c r="J121" t="s">
        <v>11</v>
      </c>
      <c r="K121">
        <v>35.799999999999997</v>
      </c>
      <c r="L121">
        <v>1</v>
      </c>
      <c r="M121">
        <v>142</v>
      </c>
      <c r="N121">
        <v>1.9870000000000001</v>
      </c>
    </row>
    <row r="122" spans="1:14" x14ac:dyDescent="0.25">
      <c r="A122" s="7">
        <v>50090</v>
      </c>
      <c r="B122" s="7">
        <f t="shared" si="3"/>
        <v>0</v>
      </c>
      <c r="C122" s="7">
        <f t="shared" si="4"/>
        <v>0</v>
      </c>
      <c r="D122" s="7">
        <f t="shared" si="5"/>
        <v>0</v>
      </c>
      <c r="E122" s="7">
        <v>1592</v>
      </c>
      <c r="F122" t="s">
        <v>9</v>
      </c>
      <c r="G122" t="s">
        <v>10</v>
      </c>
      <c r="H122" s="7">
        <v>8</v>
      </c>
      <c r="I122" s="7" t="s">
        <v>148</v>
      </c>
      <c r="J122" t="s">
        <v>11</v>
      </c>
      <c r="K122">
        <v>63.5</v>
      </c>
      <c r="L122">
        <v>2</v>
      </c>
      <c r="M122">
        <v>113.6</v>
      </c>
      <c r="N122">
        <v>1.9870000000000001</v>
      </c>
    </row>
    <row r="123" spans="1:14" x14ac:dyDescent="0.25">
      <c r="A123" s="7">
        <v>50858</v>
      </c>
      <c r="B123" s="7">
        <f t="shared" si="3"/>
        <v>0</v>
      </c>
      <c r="C123" s="7">
        <f t="shared" si="4"/>
        <v>0</v>
      </c>
      <c r="D123" s="7">
        <f t="shared" si="5"/>
        <v>0</v>
      </c>
      <c r="E123" s="7">
        <v>1603</v>
      </c>
      <c r="F123" t="s">
        <v>9</v>
      </c>
      <c r="G123" t="s">
        <v>13</v>
      </c>
      <c r="H123" s="7">
        <v>5</v>
      </c>
      <c r="I123" s="7" t="s">
        <v>148</v>
      </c>
      <c r="J123" t="s">
        <v>11</v>
      </c>
      <c r="K123">
        <v>47.2</v>
      </c>
      <c r="L123">
        <v>1</v>
      </c>
      <c r="M123">
        <v>167.6</v>
      </c>
      <c r="N123">
        <v>1.9870000000000001</v>
      </c>
    </row>
    <row r="124" spans="1:14" x14ac:dyDescent="0.25">
      <c r="A124" s="7">
        <v>51042</v>
      </c>
      <c r="B124" s="7">
        <f t="shared" si="3"/>
        <v>0</v>
      </c>
      <c r="C124" s="7">
        <f t="shared" si="4"/>
        <v>0</v>
      </c>
      <c r="D124" s="7">
        <f t="shared" si="5"/>
        <v>0</v>
      </c>
      <c r="E124" s="7">
        <v>1592</v>
      </c>
      <c r="F124" t="s">
        <v>9</v>
      </c>
      <c r="G124" t="s">
        <v>10</v>
      </c>
      <c r="H124" s="7">
        <v>8</v>
      </c>
      <c r="I124" s="7" t="s">
        <v>148</v>
      </c>
      <c r="J124" t="s">
        <v>11</v>
      </c>
      <c r="K124">
        <v>39.5</v>
      </c>
      <c r="L124">
        <v>1</v>
      </c>
      <c r="M124">
        <v>142</v>
      </c>
      <c r="N124">
        <v>1.9870000000000001</v>
      </c>
    </row>
    <row r="125" spans="1:14" x14ac:dyDescent="0.25">
      <c r="A125" s="7">
        <v>52334</v>
      </c>
      <c r="B125" s="7">
        <f t="shared" si="3"/>
        <v>0</v>
      </c>
      <c r="C125" s="7">
        <f t="shared" si="4"/>
        <v>0</v>
      </c>
      <c r="D125" s="7">
        <f t="shared" si="5"/>
        <v>0</v>
      </c>
      <c r="E125" s="7">
        <v>1591</v>
      </c>
      <c r="F125" t="s">
        <v>9</v>
      </c>
      <c r="G125" t="s">
        <v>10</v>
      </c>
      <c r="H125" s="7">
        <v>4</v>
      </c>
      <c r="I125" s="7" t="s">
        <v>148</v>
      </c>
      <c r="J125" t="s">
        <v>11</v>
      </c>
      <c r="K125">
        <v>35.6</v>
      </c>
      <c r="L125">
        <v>1</v>
      </c>
      <c r="M125">
        <v>142</v>
      </c>
      <c r="N125">
        <v>1.9870000000000001</v>
      </c>
    </row>
    <row r="126" spans="1:14" x14ac:dyDescent="0.25">
      <c r="A126" s="7">
        <v>53022</v>
      </c>
      <c r="B126" s="7">
        <f t="shared" si="3"/>
        <v>0</v>
      </c>
      <c r="C126" s="7">
        <f t="shared" si="4"/>
        <v>0</v>
      </c>
      <c r="D126" s="7">
        <f t="shared" si="5"/>
        <v>0</v>
      </c>
      <c r="E126" s="7">
        <v>1592</v>
      </c>
      <c r="F126" t="s">
        <v>9</v>
      </c>
      <c r="G126" t="s">
        <v>10</v>
      </c>
      <c r="H126" s="7">
        <v>8</v>
      </c>
      <c r="I126" s="7" t="s">
        <v>148</v>
      </c>
      <c r="J126" t="s">
        <v>11</v>
      </c>
      <c r="K126">
        <v>71.900000000000006</v>
      </c>
      <c r="L126">
        <v>2</v>
      </c>
      <c r="M126">
        <v>113.6</v>
      </c>
      <c r="N126">
        <v>1.9870000000000001</v>
      </c>
    </row>
    <row r="127" spans="1:14" x14ac:dyDescent="0.25">
      <c r="A127" s="7">
        <v>54165</v>
      </c>
      <c r="B127" s="7">
        <f t="shared" si="3"/>
        <v>0</v>
      </c>
      <c r="C127" s="7">
        <f t="shared" si="4"/>
        <v>0</v>
      </c>
      <c r="D127" s="7">
        <f t="shared" si="5"/>
        <v>0</v>
      </c>
      <c r="E127" s="7">
        <v>1610</v>
      </c>
      <c r="F127" t="s">
        <v>9</v>
      </c>
      <c r="G127" t="s">
        <v>14</v>
      </c>
      <c r="H127" s="7">
        <v>9</v>
      </c>
      <c r="I127" s="7" t="s">
        <v>148</v>
      </c>
      <c r="J127" t="s">
        <v>11</v>
      </c>
      <c r="K127">
        <v>53.6</v>
      </c>
      <c r="L127">
        <v>1</v>
      </c>
      <c r="M127">
        <v>167.6</v>
      </c>
      <c r="N127">
        <v>1.9870000000000001</v>
      </c>
    </row>
    <row r="128" spans="1:14" x14ac:dyDescent="0.25">
      <c r="A128" s="7">
        <v>54285</v>
      </c>
      <c r="B128" s="7">
        <f t="shared" si="3"/>
        <v>0</v>
      </c>
      <c r="C128" s="7">
        <f t="shared" si="4"/>
        <v>0</v>
      </c>
      <c r="D128" s="7">
        <f t="shared" si="5"/>
        <v>0</v>
      </c>
      <c r="E128" s="7">
        <v>1603</v>
      </c>
      <c r="F128" t="s">
        <v>9</v>
      </c>
      <c r="G128" t="s">
        <v>13</v>
      </c>
      <c r="H128" s="7">
        <v>5</v>
      </c>
      <c r="I128" s="7" t="s">
        <v>148</v>
      </c>
      <c r="J128" t="s">
        <v>11</v>
      </c>
      <c r="K128">
        <v>47.4</v>
      </c>
      <c r="L128">
        <v>2</v>
      </c>
      <c r="M128">
        <v>103.9</v>
      </c>
      <c r="N128">
        <v>1.9870000000000001</v>
      </c>
    </row>
    <row r="129" spans="1:14" x14ac:dyDescent="0.25">
      <c r="A129" s="7">
        <v>54365</v>
      </c>
      <c r="B129" s="7">
        <f t="shared" si="3"/>
        <v>0</v>
      </c>
      <c r="C129" s="7">
        <f t="shared" si="4"/>
        <v>0</v>
      </c>
      <c r="D129" s="7">
        <f t="shared" si="5"/>
        <v>0</v>
      </c>
      <c r="E129" s="7">
        <v>1599</v>
      </c>
      <c r="F129" t="s">
        <v>9</v>
      </c>
      <c r="G129" t="s">
        <v>12</v>
      </c>
      <c r="H129" s="7">
        <v>7</v>
      </c>
      <c r="I129" s="7" t="s">
        <v>148</v>
      </c>
      <c r="J129" t="s">
        <v>11</v>
      </c>
      <c r="K129">
        <v>41.2</v>
      </c>
      <c r="L129">
        <v>2</v>
      </c>
      <c r="M129">
        <v>103.9</v>
      </c>
      <c r="N129">
        <v>1.9870000000000001</v>
      </c>
    </row>
    <row r="130" spans="1:14" x14ac:dyDescent="0.25">
      <c r="A130" s="7">
        <v>54483</v>
      </c>
      <c r="B130" s="7">
        <f t="shared" si="3"/>
        <v>0</v>
      </c>
      <c r="C130" s="7">
        <f t="shared" si="4"/>
        <v>0</v>
      </c>
      <c r="D130" s="7">
        <f t="shared" si="5"/>
        <v>0</v>
      </c>
      <c r="E130" s="7">
        <v>1611</v>
      </c>
      <c r="F130" t="s">
        <v>9</v>
      </c>
      <c r="G130" t="s">
        <v>14</v>
      </c>
      <c r="H130" s="7">
        <v>11</v>
      </c>
      <c r="I130" s="7" t="s">
        <v>148</v>
      </c>
      <c r="J130" t="s">
        <v>11</v>
      </c>
      <c r="K130">
        <v>54.9</v>
      </c>
      <c r="L130">
        <v>1</v>
      </c>
      <c r="M130">
        <v>183.2</v>
      </c>
      <c r="N130">
        <v>1.9870000000000001</v>
      </c>
    </row>
    <row r="131" spans="1:14" x14ac:dyDescent="0.25">
      <c r="A131" s="7">
        <v>54637</v>
      </c>
      <c r="B131" s="7">
        <f t="shared" ref="B131:B194" si="6">IF(A131=A132,1,0)</f>
        <v>0</v>
      </c>
      <c r="C131" s="7">
        <f t="shared" ref="C131:C194" si="7">IF(A131=A130,1,0)</f>
        <v>0</v>
      </c>
      <c r="D131" s="7">
        <f t="shared" ref="D131:D194" si="8">B131+C131</f>
        <v>0</v>
      </c>
      <c r="E131" s="7">
        <v>1605</v>
      </c>
      <c r="F131" t="s">
        <v>9</v>
      </c>
      <c r="G131" t="s">
        <v>13</v>
      </c>
      <c r="H131" s="7">
        <v>3</v>
      </c>
      <c r="I131" s="7" t="s">
        <v>148</v>
      </c>
      <c r="J131" t="s">
        <v>11</v>
      </c>
      <c r="K131">
        <v>35.700000000000003</v>
      </c>
      <c r="L131">
        <v>1</v>
      </c>
      <c r="M131">
        <v>142</v>
      </c>
      <c r="N131">
        <v>1.9870000000000001</v>
      </c>
    </row>
    <row r="132" spans="1:14" x14ac:dyDescent="0.25">
      <c r="A132" s="7">
        <v>54741</v>
      </c>
      <c r="B132" s="7">
        <f t="shared" si="6"/>
        <v>0</v>
      </c>
      <c r="C132" s="7">
        <f t="shared" si="7"/>
        <v>0</v>
      </c>
      <c r="D132" s="7">
        <f t="shared" si="8"/>
        <v>0</v>
      </c>
      <c r="E132" s="7">
        <v>1592</v>
      </c>
      <c r="F132" t="s">
        <v>9</v>
      </c>
      <c r="G132" t="s">
        <v>10</v>
      </c>
      <c r="H132" s="7">
        <v>8</v>
      </c>
      <c r="I132" s="7" t="s">
        <v>148</v>
      </c>
      <c r="J132" t="s">
        <v>11</v>
      </c>
      <c r="K132">
        <v>62.7</v>
      </c>
      <c r="L132">
        <v>4</v>
      </c>
      <c r="M132">
        <v>71.5</v>
      </c>
      <c r="N132">
        <v>1.9870000000000001</v>
      </c>
    </row>
    <row r="133" spans="1:14" x14ac:dyDescent="0.25">
      <c r="A133" s="7">
        <v>55080</v>
      </c>
      <c r="B133" s="7">
        <f t="shared" si="6"/>
        <v>0</v>
      </c>
      <c r="C133" s="7">
        <f t="shared" si="7"/>
        <v>0</v>
      </c>
      <c r="D133" s="7">
        <f t="shared" si="8"/>
        <v>0</v>
      </c>
      <c r="E133" s="7">
        <v>1593</v>
      </c>
      <c r="F133" t="s">
        <v>9</v>
      </c>
      <c r="G133" t="s">
        <v>10</v>
      </c>
      <c r="H133" s="7">
        <v>6</v>
      </c>
      <c r="I133" s="7" t="s">
        <v>148</v>
      </c>
      <c r="J133" t="s">
        <v>11</v>
      </c>
      <c r="K133">
        <v>36.799999999999997</v>
      </c>
      <c r="L133">
        <v>1</v>
      </c>
      <c r="M133">
        <v>142</v>
      </c>
      <c r="N133">
        <v>1.9870000000000001</v>
      </c>
    </row>
    <row r="134" spans="1:14" x14ac:dyDescent="0.25">
      <c r="A134" s="7">
        <v>55288</v>
      </c>
      <c r="B134" s="7">
        <f t="shared" si="6"/>
        <v>0</v>
      </c>
      <c r="C134" s="7">
        <f t="shared" si="7"/>
        <v>0</v>
      </c>
      <c r="D134" s="7">
        <f t="shared" si="8"/>
        <v>0</v>
      </c>
      <c r="E134" s="7">
        <v>1591</v>
      </c>
      <c r="F134" t="s">
        <v>9</v>
      </c>
      <c r="G134" t="s">
        <v>10</v>
      </c>
      <c r="H134" s="7">
        <v>4</v>
      </c>
      <c r="I134" s="7" t="s">
        <v>148</v>
      </c>
      <c r="J134" t="s">
        <v>11</v>
      </c>
      <c r="K134">
        <v>45.1</v>
      </c>
      <c r="L134">
        <v>3</v>
      </c>
      <c r="M134">
        <v>80.400000000000006</v>
      </c>
      <c r="N134">
        <v>1.9870000000000001</v>
      </c>
    </row>
    <row r="135" spans="1:14" x14ac:dyDescent="0.25">
      <c r="A135" s="7">
        <v>55337</v>
      </c>
      <c r="B135" s="7">
        <f t="shared" si="6"/>
        <v>0</v>
      </c>
      <c r="C135" s="7">
        <f t="shared" si="7"/>
        <v>0</v>
      </c>
      <c r="D135" s="7">
        <f t="shared" si="8"/>
        <v>0</v>
      </c>
      <c r="E135" s="7">
        <v>1600</v>
      </c>
      <c r="F135" t="s">
        <v>9</v>
      </c>
      <c r="G135" t="s">
        <v>12</v>
      </c>
      <c r="H135" s="7">
        <v>6</v>
      </c>
      <c r="I135" s="7" t="s">
        <v>148</v>
      </c>
      <c r="J135" t="s">
        <v>11</v>
      </c>
      <c r="K135">
        <v>35.799999999999997</v>
      </c>
      <c r="L135">
        <v>3</v>
      </c>
      <c r="M135">
        <v>68.2</v>
      </c>
      <c r="N135">
        <v>1.9870000000000001</v>
      </c>
    </row>
    <row r="136" spans="1:14" x14ac:dyDescent="0.25">
      <c r="A136" s="7">
        <v>63551</v>
      </c>
      <c r="B136" s="7">
        <f t="shared" si="6"/>
        <v>0</v>
      </c>
      <c r="C136" s="7">
        <f t="shared" si="7"/>
        <v>0</v>
      </c>
      <c r="D136" s="7">
        <f t="shared" si="8"/>
        <v>0</v>
      </c>
      <c r="E136" s="7">
        <v>58370</v>
      </c>
      <c r="F136" t="s">
        <v>48</v>
      </c>
      <c r="G136" t="s">
        <v>49</v>
      </c>
      <c r="H136" s="7">
        <v>18</v>
      </c>
      <c r="I136" s="7" t="s">
        <v>148</v>
      </c>
      <c r="J136" t="s">
        <v>11</v>
      </c>
      <c r="K136">
        <v>36</v>
      </c>
      <c r="L136">
        <v>1</v>
      </c>
      <c r="M136">
        <v>142</v>
      </c>
      <c r="N136">
        <v>1.9870000000000001</v>
      </c>
    </row>
    <row r="137" spans="1:14" x14ac:dyDescent="0.25">
      <c r="A137" s="7">
        <v>63741</v>
      </c>
      <c r="B137" s="7">
        <f t="shared" si="6"/>
        <v>0</v>
      </c>
      <c r="C137" s="7">
        <f t="shared" si="7"/>
        <v>0</v>
      </c>
      <c r="D137" s="7">
        <f t="shared" si="8"/>
        <v>0</v>
      </c>
      <c r="E137" s="7">
        <v>56963</v>
      </c>
      <c r="F137" t="s">
        <v>15</v>
      </c>
      <c r="G137" t="s">
        <v>28</v>
      </c>
      <c r="H137" s="7">
        <v>36</v>
      </c>
      <c r="I137" s="7" t="s">
        <v>148</v>
      </c>
      <c r="J137" t="s">
        <v>11</v>
      </c>
      <c r="K137">
        <v>58.3</v>
      </c>
      <c r="L137">
        <v>1</v>
      </c>
      <c r="M137">
        <v>167.6</v>
      </c>
      <c r="N137">
        <v>1.9870000000000001</v>
      </c>
    </row>
    <row r="138" spans="1:14" x14ac:dyDescent="0.25">
      <c r="A138" s="7">
        <v>63836</v>
      </c>
      <c r="B138" s="7">
        <f t="shared" si="6"/>
        <v>0</v>
      </c>
      <c r="C138" s="7">
        <f t="shared" si="7"/>
        <v>0</v>
      </c>
      <c r="D138" s="7">
        <f t="shared" si="8"/>
        <v>0</v>
      </c>
      <c r="E138" s="7">
        <v>58363</v>
      </c>
      <c r="F138" t="s">
        <v>48</v>
      </c>
      <c r="G138" t="s">
        <v>49</v>
      </c>
      <c r="H138" s="7">
        <v>11</v>
      </c>
      <c r="I138" s="7" t="s">
        <v>148</v>
      </c>
      <c r="J138" t="s">
        <v>11</v>
      </c>
      <c r="K138">
        <v>62</v>
      </c>
      <c r="L138">
        <v>4</v>
      </c>
      <c r="M138">
        <v>71.5</v>
      </c>
      <c r="N138">
        <v>1.9870000000000001</v>
      </c>
    </row>
    <row r="139" spans="1:14" x14ac:dyDescent="0.25">
      <c r="A139" s="7">
        <v>63866</v>
      </c>
      <c r="B139" s="7">
        <f t="shared" si="6"/>
        <v>0</v>
      </c>
      <c r="C139" s="7">
        <f t="shared" si="7"/>
        <v>0</v>
      </c>
      <c r="D139" s="7">
        <f t="shared" si="8"/>
        <v>0</v>
      </c>
      <c r="E139" s="7">
        <v>58321</v>
      </c>
      <c r="F139" t="s">
        <v>29</v>
      </c>
      <c r="G139" t="s">
        <v>43</v>
      </c>
      <c r="H139" s="7" t="s">
        <v>44</v>
      </c>
      <c r="I139" s="7" t="s">
        <v>148</v>
      </c>
      <c r="J139" t="s">
        <v>18</v>
      </c>
      <c r="K139">
        <v>76.8</v>
      </c>
      <c r="L139">
        <v>3</v>
      </c>
      <c r="M139">
        <v>64.5</v>
      </c>
      <c r="N139">
        <v>2.76</v>
      </c>
    </row>
    <row r="140" spans="1:14" x14ac:dyDescent="0.25">
      <c r="A140" s="7">
        <v>63944</v>
      </c>
      <c r="B140" s="7">
        <f t="shared" si="6"/>
        <v>1</v>
      </c>
      <c r="C140" s="7">
        <f t="shared" si="7"/>
        <v>0</v>
      </c>
      <c r="D140" s="7">
        <f t="shared" si="8"/>
        <v>1</v>
      </c>
      <c r="E140" s="7">
        <v>62291</v>
      </c>
      <c r="F140" t="s">
        <v>54</v>
      </c>
      <c r="G140" t="s">
        <v>55</v>
      </c>
      <c r="H140" s="7">
        <v>9</v>
      </c>
      <c r="I140" s="7" t="s">
        <v>148</v>
      </c>
      <c r="J140" t="s">
        <v>18</v>
      </c>
      <c r="K140">
        <v>66</v>
      </c>
      <c r="L140">
        <v>1</v>
      </c>
      <c r="M140">
        <v>118.7</v>
      </c>
      <c r="N140">
        <v>2.76</v>
      </c>
    </row>
    <row r="141" spans="1:14" x14ac:dyDescent="0.25">
      <c r="A141" s="7">
        <v>63944</v>
      </c>
      <c r="B141" s="7">
        <f t="shared" si="6"/>
        <v>0</v>
      </c>
      <c r="C141" s="7">
        <f t="shared" si="7"/>
        <v>1</v>
      </c>
      <c r="D141" s="7">
        <f t="shared" si="8"/>
        <v>1</v>
      </c>
      <c r="E141" s="7">
        <v>62291</v>
      </c>
      <c r="F141" t="s">
        <v>54</v>
      </c>
      <c r="G141" t="s">
        <v>55</v>
      </c>
      <c r="H141" s="7">
        <v>9</v>
      </c>
      <c r="I141" s="7" t="s">
        <v>148</v>
      </c>
      <c r="J141" t="s">
        <v>18</v>
      </c>
      <c r="K141">
        <v>66</v>
      </c>
      <c r="L141">
        <v>1</v>
      </c>
      <c r="M141">
        <v>118.7</v>
      </c>
      <c r="N141">
        <v>2.76</v>
      </c>
    </row>
    <row r="142" spans="1:14" x14ac:dyDescent="0.25">
      <c r="A142" s="7">
        <v>64175</v>
      </c>
      <c r="B142" s="7">
        <f t="shared" si="6"/>
        <v>0</v>
      </c>
      <c r="C142" s="7">
        <f t="shared" si="7"/>
        <v>0</v>
      </c>
      <c r="D142" s="7">
        <f t="shared" si="8"/>
        <v>0</v>
      </c>
      <c r="E142" s="7">
        <v>58314</v>
      </c>
      <c r="F142" t="s">
        <v>29</v>
      </c>
      <c r="G142" t="s">
        <v>42</v>
      </c>
      <c r="H142" s="7">
        <v>6</v>
      </c>
      <c r="I142" s="7" t="s">
        <v>148</v>
      </c>
      <c r="J142" t="s">
        <v>11</v>
      </c>
      <c r="K142">
        <v>71.900000000000006</v>
      </c>
      <c r="L142">
        <v>3</v>
      </c>
      <c r="M142">
        <v>87.9</v>
      </c>
      <c r="N142">
        <v>1.9870000000000001</v>
      </c>
    </row>
    <row r="143" spans="1:14" x14ac:dyDescent="0.25">
      <c r="A143" s="7">
        <v>64186</v>
      </c>
      <c r="B143" s="7">
        <f t="shared" si="6"/>
        <v>0</v>
      </c>
      <c r="C143" s="7">
        <f t="shared" si="7"/>
        <v>0</v>
      </c>
      <c r="D143" s="7">
        <f t="shared" si="8"/>
        <v>0</v>
      </c>
      <c r="E143" s="7">
        <v>56791</v>
      </c>
      <c r="F143" t="s">
        <v>15</v>
      </c>
      <c r="G143" t="s">
        <v>22</v>
      </c>
      <c r="H143" s="7">
        <v>46</v>
      </c>
      <c r="I143" s="7" t="s">
        <v>148</v>
      </c>
      <c r="J143" t="s">
        <v>11</v>
      </c>
      <c r="K143">
        <v>86.8</v>
      </c>
      <c r="L143">
        <v>3</v>
      </c>
      <c r="M143">
        <v>93.4</v>
      </c>
      <c r="N143">
        <v>1.9870000000000001</v>
      </c>
    </row>
    <row r="144" spans="1:14" x14ac:dyDescent="0.25">
      <c r="A144" s="7">
        <v>64289</v>
      </c>
      <c r="B144" s="7">
        <f t="shared" si="6"/>
        <v>0</v>
      </c>
      <c r="C144" s="7">
        <f t="shared" si="7"/>
        <v>0</v>
      </c>
      <c r="D144" s="7">
        <f t="shared" si="8"/>
        <v>0</v>
      </c>
      <c r="E144" s="7">
        <v>58210</v>
      </c>
      <c r="F144" t="s">
        <v>29</v>
      </c>
      <c r="G144" t="s">
        <v>32</v>
      </c>
      <c r="H144" s="7">
        <v>27</v>
      </c>
      <c r="I144" s="7" t="s">
        <v>148</v>
      </c>
      <c r="J144" t="s">
        <v>11</v>
      </c>
      <c r="K144">
        <v>29.2</v>
      </c>
      <c r="L144">
        <v>2</v>
      </c>
      <c r="M144">
        <v>88</v>
      </c>
      <c r="N144">
        <v>1.9870000000000001</v>
      </c>
    </row>
    <row r="145" spans="1:14" x14ac:dyDescent="0.25">
      <c r="A145" s="7">
        <v>64975</v>
      </c>
      <c r="B145" s="7">
        <f t="shared" si="6"/>
        <v>0</v>
      </c>
      <c r="C145" s="7">
        <f t="shared" si="7"/>
        <v>0</v>
      </c>
      <c r="D145" s="7">
        <f t="shared" si="8"/>
        <v>0</v>
      </c>
      <c r="E145" s="7">
        <v>56789</v>
      </c>
      <c r="F145" t="s">
        <v>15</v>
      </c>
      <c r="G145" t="s">
        <v>22</v>
      </c>
      <c r="H145" s="7">
        <v>9</v>
      </c>
      <c r="I145" s="7" t="s">
        <v>148</v>
      </c>
      <c r="J145" t="s">
        <v>18</v>
      </c>
      <c r="K145">
        <v>53.99</v>
      </c>
      <c r="L145">
        <v>2</v>
      </c>
      <c r="M145">
        <v>73.5</v>
      </c>
      <c r="N145">
        <v>2.76</v>
      </c>
    </row>
    <row r="146" spans="1:14" x14ac:dyDescent="0.25">
      <c r="A146" s="7">
        <v>65123</v>
      </c>
      <c r="B146" s="7">
        <f t="shared" si="6"/>
        <v>0</v>
      </c>
      <c r="C146" s="7">
        <f t="shared" si="7"/>
        <v>0</v>
      </c>
      <c r="D146" s="7">
        <f t="shared" si="8"/>
        <v>0</v>
      </c>
      <c r="E146" s="7">
        <v>56790</v>
      </c>
      <c r="F146" t="s">
        <v>15</v>
      </c>
      <c r="G146" t="s">
        <v>22</v>
      </c>
      <c r="H146" s="7">
        <v>13</v>
      </c>
      <c r="I146" s="7" t="s">
        <v>148</v>
      </c>
      <c r="J146" t="s">
        <v>18</v>
      </c>
      <c r="K146">
        <v>38.4</v>
      </c>
      <c r="L146">
        <v>2</v>
      </c>
      <c r="M146">
        <v>73.5</v>
      </c>
      <c r="N146">
        <v>2.76</v>
      </c>
    </row>
    <row r="147" spans="1:14" x14ac:dyDescent="0.25">
      <c r="A147" s="7">
        <v>65269</v>
      </c>
      <c r="B147" s="7">
        <f t="shared" si="6"/>
        <v>0</v>
      </c>
      <c r="C147" s="7">
        <f t="shared" si="7"/>
        <v>0</v>
      </c>
      <c r="D147" s="7">
        <f t="shared" si="8"/>
        <v>0</v>
      </c>
      <c r="E147" s="7">
        <v>56854</v>
      </c>
      <c r="F147" t="s">
        <v>15</v>
      </c>
      <c r="G147" t="s">
        <v>23</v>
      </c>
      <c r="H147" s="7" t="s">
        <v>25</v>
      </c>
      <c r="I147" s="7" t="s">
        <v>148</v>
      </c>
      <c r="J147" t="s">
        <v>18</v>
      </c>
      <c r="K147">
        <v>30.1</v>
      </c>
      <c r="L147">
        <v>1</v>
      </c>
      <c r="M147">
        <v>92</v>
      </c>
      <c r="N147">
        <v>2.76</v>
      </c>
    </row>
    <row r="148" spans="1:14" x14ac:dyDescent="0.25">
      <c r="A148" s="7">
        <v>65367</v>
      </c>
      <c r="B148" s="7">
        <f t="shared" si="6"/>
        <v>0</v>
      </c>
      <c r="C148" s="7">
        <f t="shared" si="7"/>
        <v>0</v>
      </c>
      <c r="D148" s="7">
        <f t="shared" si="8"/>
        <v>0</v>
      </c>
      <c r="E148" s="7">
        <v>56789</v>
      </c>
      <c r="F148" t="s">
        <v>15</v>
      </c>
      <c r="G148" t="s">
        <v>22</v>
      </c>
      <c r="H148" s="7">
        <v>9</v>
      </c>
      <c r="I148" s="7" t="s">
        <v>148</v>
      </c>
      <c r="J148" t="s">
        <v>18</v>
      </c>
      <c r="K148">
        <v>34.1</v>
      </c>
      <c r="L148">
        <v>1</v>
      </c>
      <c r="M148">
        <v>92</v>
      </c>
      <c r="N148">
        <v>2.76</v>
      </c>
    </row>
    <row r="149" spans="1:14" x14ac:dyDescent="0.25">
      <c r="A149" s="7">
        <v>65491</v>
      </c>
      <c r="B149" s="7">
        <f t="shared" si="6"/>
        <v>0</v>
      </c>
      <c r="C149" s="7">
        <f t="shared" si="7"/>
        <v>0</v>
      </c>
      <c r="D149" s="7">
        <f t="shared" si="8"/>
        <v>0</v>
      </c>
      <c r="E149" s="7">
        <v>56789</v>
      </c>
      <c r="F149" t="s">
        <v>15</v>
      </c>
      <c r="G149" t="s">
        <v>22</v>
      </c>
      <c r="H149" s="7">
        <v>9</v>
      </c>
      <c r="I149" s="7" t="s">
        <v>148</v>
      </c>
      <c r="J149" t="s">
        <v>18</v>
      </c>
      <c r="K149">
        <v>66.69</v>
      </c>
      <c r="L149">
        <v>3</v>
      </c>
      <c r="M149">
        <v>64.5</v>
      </c>
      <c r="N149">
        <v>2.76</v>
      </c>
    </row>
    <row r="150" spans="1:14" x14ac:dyDescent="0.25">
      <c r="A150" s="7">
        <v>65679</v>
      </c>
      <c r="B150" s="7">
        <f t="shared" si="6"/>
        <v>0</v>
      </c>
      <c r="C150" s="7">
        <f t="shared" si="7"/>
        <v>0</v>
      </c>
      <c r="D150" s="7">
        <f t="shared" si="8"/>
        <v>0</v>
      </c>
      <c r="E150" s="7">
        <v>56854</v>
      </c>
      <c r="F150" t="s">
        <v>15</v>
      </c>
      <c r="G150" t="s">
        <v>23</v>
      </c>
      <c r="H150" s="7" t="s">
        <v>25</v>
      </c>
      <c r="I150" s="7" t="s">
        <v>148</v>
      </c>
      <c r="J150" t="s">
        <v>18</v>
      </c>
      <c r="K150">
        <v>30.2</v>
      </c>
      <c r="L150">
        <v>1</v>
      </c>
      <c r="M150">
        <v>92</v>
      </c>
      <c r="N150">
        <v>2.76</v>
      </c>
    </row>
    <row r="151" spans="1:14" x14ac:dyDescent="0.25">
      <c r="A151" s="7">
        <v>65681</v>
      </c>
      <c r="B151" s="7">
        <f t="shared" si="6"/>
        <v>0</v>
      </c>
      <c r="C151" s="7">
        <f t="shared" si="7"/>
        <v>0</v>
      </c>
      <c r="D151" s="7">
        <f t="shared" si="8"/>
        <v>0</v>
      </c>
      <c r="E151" s="7">
        <v>56790</v>
      </c>
      <c r="F151" t="s">
        <v>15</v>
      </c>
      <c r="G151" t="s">
        <v>22</v>
      </c>
      <c r="H151" s="7">
        <v>13</v>
      </c>
      <c r="I151" s="7" t="s">
        <v>148</v>
      </c>
      <c r="J151" t="s">
        <v>18</v>
      </c>
      <c r="K151">
        <v>85.8</v>
      </c>
      <c r="L151">
        <v>3</v>
      </c>
      <c r="M151">
        <v>69.8</v>
      </c>
      <c r="N151">
        <v>2.76</v>
      </c>
    </row>
    <row r="152" spans="1:14" x14ac:dyDescent="0.25">
      <c r="A152" s="7">
        <v>66179</v>
      </c>
      <c r="B152" s="7">
        <f t="shared" si="6"/>
        <v>0</v>
      </c>
      <c r="C152" s="7">
        <f t="shared" si="7"/>
        <v>0</v>
      </c>
      <c r="D152" s="7">
        <f t="shared" si="8"/>
        <v>0</v>
      </c>
      <c r="E152" s="7">
        <v>56789</v>
      </c>
      <c r="F152" t="s">
        <v>15</v>
      </c>
      <c r="G152" t="s">
        <v>22</v>
      </c>
      <c r="H152" s="7">
        <v>9</v>
      </c>
      <c r="I152" s="7" t="s">
        <v>148</v>
      </c>
      <c r="J152" t="s">
        <v>18</v>
      </c>
      <c r="K152">
        <v>69.3</v>
      </c>
      <c r="L152">
        <v>2</v>
      </c>
      <c r="M152">
        <v>83.2</v>
      </c>
      <c r="N152">
        <v>2.76</v>
      </c>
    </row>
    <row r="153" spans="1:14" x14ac:dyDescent="0.25">
      <c r="A153" s="7">
        <v>66357</v>
      </c>
      <c r="B153" s="7">
        <f t="shared" si="6"/>
        <v>0</v>
      </c>
      <c r="C153" s="7">
        <f t="shared" si="7"/>
        <v>0</v>
      </c>
      <c r="D153" s="7">
        <f t="shared" si="8"/>
        <v>0</v>
      </c>
      <c r="E153" s="7">
        <v>56789</v>
      </c>
      <c r="F153" t="s">
        <v>15</v>
      </c>
      <c r="G153" t="s">
        <v>22</v>
      </c>
      <c r="H153" s="7">
        <v>9</v>
      </c>
      <c r="I153" s="7" t="s">
        <v>148</v>
      </c>
      <c r="J153" t="s">
        <v>18</v>
      </c>
      <c r="K153">
        <v>68.7</v>
      </c>
      <c r="L153">
        <v>5</v>
      </c>
      <c r="M153">
        <v>45.7</v>
      </c>
      <c r="N153">
        <v>2.76</v>
      </c>
    </row>
    <row r="154" spans="1:14" x14ac:dyDescent="0.25">
      <c r="A154" s="7">
        <v>66407</v>
      </c>
      <c r="B154" s="7">
        <f t="shared" si="6"/>
        <v>0</v>
      </c>
      <c r="C154" s="7">
        <f t="shared" si="7"/>
        <v>0</v>
      </c>
      <c r="D154" s="7">
        <f t="shared" si="8"/>
        <v>0</v>
      </c>
      <c r="E154" s="7">
        <v>56854</v>
      </c>
      <c r="F154" t="s">
        <v>15</v>
      </c>
      <c r="G154" t="s">
        <v>23</v>
      </c>
      <c r="H154" s="7" t="s">
        <v>25</v>
      </c>
      <c r="I154" s="7" t="s">
        <v>148</v>
      </c>
      <c r="J154" t="s">
        <v>18</v>
      </c>
      <c r="K154">
        <v>87</v>
      </c>
      <c r="L154">
        <v>3</v>
      </c>
      <c r="M154">
        <v>69.8</v>
      </c>
      <c r="N154">
        <v>2.76</v>
      </c>
    </row>
    <row r="155" spans="1:14" x14ac:dyDescent="0.25">
      <c r="A155" s="7">
        <v>66787</v>
      </c>
      <c r="B155" s="7">
        <f t="shared" si="6"/>
        <v>0</v>
      </c>
      <c r="C155" s="7">
        <f t="shared" si="7"/>
        <v>0</v>
      </c>
      <c r="D155" s="7">
        <f t="shared" si="8"/>
        <v>0</v>
      </c>
      <c r="E155" s="7">
        <v>56790</v>
      </c>
      <c r="F155" t="s">
        <v>15</v>
      </c>
      <c r="G155" t="s">
        <v>22</v>
      </c>
      <c r="H155" s="7">
        <v>13</v>
      </c>
      <c r="I155" s="7" t="s">
        <v>148</v>
      </c>
      <c r="J155" t="s">
        <v>18</v>
      </c>
      <c r="K155">
        <v>29.8</v>
      </c>
      <c r="L155">
        <v>1</v>
      </c>
      <c r="M155">
        <v>92</v>
      </c>
      <c r="N155">
        <v>2.76</v>
      </c>
    </row>
    <row r="156" spans="1:14" x14ac:dyDescent="0.25">
      <c r="A156" s="7">
        <v>66933</v>
      </c>
      <c r="B156" s="7">
        <f t="shared" si="6"/>
        <v>0</v>
      </c>
      <c r="C156" s="7">
        <f t="shared" si="7"/>
        <v>0</v>
      </c>
      <c r="D156" s="7">
        <f t="shared" si="8"/>
        <v>0</v>
      </c>
      <c r="E156" s="7">
        <v>56790</v>
      </c>
      <c r="F156" t="s">
        <v>15</v>
      </c>
      <c r="G156" t="s">
        <v>22</v>
      </c>
      <c r="H156" s="7">
        <v>13</v>
      </c>
      <c r="I156" s="7" t="s">
        <v>148</v>
      </c>
      <c r="J156" t="s">
        <v>18</v>
      </c>
      <c r="K156">
        <v>30.9</v>
      </c>
      <c r="L156">
        <v>1</v>
      </c>
      <c r="M156">
        <v>92</v>
      </c>
      <c r="N156">
        <v>2.76</v>
      </c>
    </row>
    <row r="157" spans="1:14" x14ac:dyDescent="0.25">
      <c r="A157" s="7">
        <v>67161</v>
      </c>
      <c r="B157" s="7">
        <f t="shared" si="6"/>
        <v>0</v>
      </c>
      <c r="C157" s="7">
        <f t="shared" si="7"/>
        <v>0</v>
      </c>
      <c r="D157" s="7">
        <f t="shared" si="8"/>
        <v>0</v>
      </c>
      <c r="E157" s="7">
        <v>56790</v>
      </c>
      <c r="F157" t="s">
        <v>15</v>
      </c>
      <c r="G157" t="s">
        <v>22</v>
      </c>
      <c r="H157" s="7">
        <v>13</v>
      </c>
      <c r="I157" s="7" t="s">
        <v>148</v>
      </c>
      <c r="J157" t="s">
        <v>18</v>
      </c>
      <c r="K157">
        <v>29.9</v>
      </c>
      <c r="L157">
        <v>1</v>
      </c>
      <c r="M157">
        <v>92</v>
      </c>
      <c r="N157">
        <v>2.76</v>
      </c>
    </row>
    <row r="158" spans="1:14" x14ac:dyDescent="0.25">
      <c r="A158" s="7">
        <v>67365</v>
      </c>
      <c r="B158" s="7">
        <f t="shared" si="6"/>
        <v>0</v>
      </c>
      <c r="C158" s="7">
        <f t="shared" si="7"/>
        <v>0</v>
      </c>
      <c r="D158" s="7">
        <f t="shared" si="8"/>
        <v>0</v>
      </c>
      <c r="E158" s="7">
        <v>56761</v>
      </c>
      <c r="F158" t="s">
        <v>15</v>
      </c>
      <c r="G158" t="s">
        <v>16</v>
      </c>
      <c r="H158" s="7" t="s">
        <v>17</v>
      </c>
      <c r="I158" s="7" t="s">
        <v>148</v>
      </c>
      <c r="J158" t="s">
        <v>18</v>
      </c>
      <c r="K158">
        <v>77.8</v>
      </c>
      <c r="L158">
        <v>2</v>
      </c>
      <c r="M158">
        <v>90.1</v>
      </c>
      <c r="N158">
        <v>2.76</v>
      </c>
    </row>
    <row r="159" spans="1:14" x14ac:dyDescent="0.25">
      <c r="A159" s="7">
        <v>67485</v>
      </c>
      <c r="B159" s="7">
        <f t="shared" si="6"/>
        <v>0</v>
      </c>
      <c r="C159" s="7">
        <f t="shared" si="7"/>
        <v>0</v>
      </c>
      <c r="D159" s="7">
        <f t="shared" si="8"/>
        <v>0</v>
      </c>
      <c r="E159" s="7">
        <v>56790</v>
      </c>
      <c r="F159" t="s">
        <v>15</v>
      </c>
      <c r="G159" t="s">
        <v>22</v>
      </c>
      <c r="H159" s="7">
        <v>13</v>
      </c>
      <c r="I159" s="7" t="s">
        <v>148</v>
      </c>
      <c r="J159" t="s">
        <v>18</v>
      </c>
      <c r="K159">
        <v>31.2</v>
      </c>
      <c r="L159">
        <v>1</v>
      </c>
      <c r="M159">
        <v>92</v>
      </c>
      <c r="N159">
        <v>2.76</v>
      </c>
    </row>
    <row r="160" spans="1:14" x14ac:dyDescent="0.25">
      <c r="A160" s="7">
        <v>68107</v>
      </c>
      <c r="B160" s="7">
        <f t="shared" si="6"/>
        <v>0</v>
      </c>
      <c r="C160" s="7">
        <f t="shared" si="7"/>
        <v>0</v>
      </c>
      <c r="D160" s="7">
        <f t="shared" si="8"/>
        <v>0</v>
      </c>
      <c r="E160" s="7">
        <v>56854</v>
      </c>
      <c r="F160" t="s">
        <v>15</v>
      </c>
      <c r="G160" t="s">
        <v>23</v>
      </c>
      <c r="H160" s="7" t="s">
        <v>25</v>
      </c>
      <c r="I160" s="7" t="s">
        <v>148</v>
      </c>
      <c r="J160" t="s">
        <v>18</v>
      </c>
      <c r="K160">
        <v>31.3</v>
      </c>
      <c r="L160">
        <v>1</v>
      </c>
      <c r="M160">
        <v>92</v>
      </c>
      <c r="N160">
        <v>2.76</v>
      </c>
    </row>
    <row r="161" spans="1:14" x14ac:dyDescent="0.25">
      <c r="A161" s="7">
        <v>68725</v>
      </c>
      <c r="B161" s="7">
        <f t="shared" si="6"/>
        <v>0</v>
      </c>
      <c r="C161" s="7">
        <f t="shared" si="7"/>
        <v>0</v>
      </c>
      <c r="D161" s="7">
        <f t="shared" si="8"/>
        <v>0</v>
      </c>
      <c r="E161" s="7">
        <v>56790</v>
      </c>
      <c r="F161" t="s">
        <v>15</v>
      </c>
      <c r="G161" t="s">
        <v>22</v>
      </c>
      <c r="H161" s="7">
        <v>13</v>
      </c>
      <c r="I161" s="7" t="s">
        <v>148</v>
      </c>
      <c r="J161" t="s">
        <v>18</v>
      </c>
      <c r="K161">
        <v>86.5</v>
      </c>
      <c r="L161">
        <v>4</v>
      </c>
      <c r="M161">
        <v>56.7</v>
      </c>
      <c r="N161">
        <v>2.76</v>
      </c>
    </row>
    <row r="162" spans="1:14" x14ac:dyDescent="0.25">
      <c r="A162" s="7">
        <v>68799</v>
      </c>
      <c r="B162" s="7">
        <f t="shared" si="6"/>
        <v>0</v>
      </c>
      <c r="C162" s="7">
        <f t="shared" si="7"/>
        <v>0</v>
      </c>
      <c r="D162" s="7">
        <f t="shared" si="8"/>
        <v>0</v>
      </c>
      <c r="E162" s="7">
        <v>56790</v>
      </c>
      <c r="F162" t="s">
        <v>15</v>
      </c>
      <c r="G162" t="s">
        <v>22</v>
      </c>
      <c r="H162" s="7">
        <v>13</v>
      </c>
      <c r="I162" s="7" t="s">
        <v>148</v>
      </c>
      <c r="J162" t="s">
        <v>18</v>
      </c>
      <c r="K162">
        <v>38.1</v>
      </c>
      <c r="L162">
        <v>2</v>
      </c>
      <c r="M162">
        <v>73.5</v>
      </c>
      <c r="N162">
        <v>2.76</v>
      </c>
    </row>
    <row r="163" spans="1:14" x14ac:dyDescent="0.25">
      <c r="A163" s="7">
        <v>68825</v>
      </c>
      <c r="B163" s="7">
        <f t="shared" si="6"/>
        <v>0</v>
      </c>
      <c r="C163" s="7">
        <f t="shared" si="7"/>
        <v>0</v>
      </c>
      <c r="D163" s="7">
        <f t="shared" si="8"/>
        <v>0</v>
      </c>
      <c r="E163" s="7">
        <v>56789</v>
      </c>
      <c r="F163" t="s">
        <v>15</v>
      </c>
      <c r="G163" t="s">
        <v>22</v>
      </c>
      <c r="H163" s="7">
        <v>9</v>
      </c>
      <c r="I163" s="7" t="s">
        <v>148</v>
      </c>
      <c r="J163" t="s">
        <v>18</v>
      </c>
      <c r="K163">
        <v>71.2</v>
      </c>
      <c r="L163">
        <v>3</v>
      </c>
      <c r="M163">
        <v>64.5</v>
      </c>
      <c r="N163">
        <v>2.76</v>
      </c>
    </row>
    <row r="164" spans="1:14" x14ac:dyDescent="0.25">
      <c r="A164" s="7">
        <v>69133</v>
      </c>
      <c r="B164" s="7">
        <f t="shared" si="6"/>
        <v>0</v>
      </c>
      <c r="C164" s="7">
        <f t="shared" si="7"/>
        <v>0</v>
      </c>
      <c r="D164" s="7">
        <f t="shared" si="8"/>
        <v>0</v>
      </c>
      <c r="E164" s="7">
        <v>56854</v>
      </c>
      <c r="F164" t="s">
        <v>15</v>
      </c>
      <c r="G164" t="s">
        <v>23</v>
      </c>
      <c r="H164" s="7" t="s">
        <v>25</v>
      </c>
      <c r="I164" s="7" t="s">
        <v>148</v>
      </c>
      <c r="J164" t="s">
        <v>18</v>
      </c>
      <c r="K164">
        <v>86.7</v>
      </c>
      <c r="L164">
        <v>1</v>
      </c>
      <c r="M164">
        <v>145.4</v>
      </c>
      <c r="N164">
        <v>2.76</v>
      </c>
    </row>
    <row r="165" spans="1:14" x14ac:dyDescent="0.25">
      <c r="A165" s="7">
        <v>69159</v>
      </c>
      <c r="B165" s="7">
        <f t="shared" si="6"/>
        <v>0</v>
      </c>
      <c r="C165" s="7">
        <f t="shared" si="7"/>
        <v>0</v>
      </c>
      <c r="D165" s="7">
        <f t="shared" si="8"/>
        <v>0</v>
      </c>
      <c r="E165" s="7">
        <v>56854</v>
      </c>
      <c r="F165" t="s">
        <v>15</v>
      </c>
      <c r="G165" t="s">
        <v>23</v>
      </c>
      <c r="H165" s="7" t="s">
        <v>25</v>
      </c>
      <c r="I165" s="7" t="s">
        <v>148</v>
      </c>
      <c r="J165" t="s">
        <v>18</v>
      </c>
      <c r="K165">
        <v>86.8</v>
      </c>
      <c r="L165">
        <v>3</v>
      </c>
      <c r="M165">
        <v>69.8</v>
      </c>
      <c r="N165">
        <v>2.76</v>
      </c>
    </row>
    <row r="166" spans="1:14" x14ac:dyDescent="0.25">
      <c r="A166" s="7">
        <v>69295</v>
      </c>
      <c r="B166" s="7">
        <f t="shared" si="6"/>
        <v>0</v>
      </c>
      <c r="C166" s="7">
        <f t="shared" si="7"/>
        <v>0</v>
      </c>
      <c r="D166" s="7">
        <f t="shared" si="8"/>
        <v>0</v>
      </c>
      <c r="E166" s="7">
        <v>56854</v>
      </c>
      <c r="F166" t="s">
        <v>15</v>
      </c>
      <c r="G166" t="s">
        <v>23</v>
      </c>
      <c r="H166" s="7" t="s">
        <v>25</v>
      </c>
      <c r="I166" s="7" t="s">
        <v>148</v>
      </c>
      <c r="J166" t="s">
        <v>18</v>
      </c>
      <c r="K166">
        <v>31.4</v>
      </c>
      <c r="L166">
        <v>1</v>
      </c>
      <c r="M166">
        <v>92</v>
      </c>
      <c r="N166">
        <v>2.76</v>
      </c>
    </row>
    <row r="167" spans="1:14" x14ac:dyDescent="0.25">
      <c r="A167" s="7">
        <v>69301</v>
      </c>
      <c r="B167" s="7">
        <f t="shared" si="6"/>
        <v>0</v>
      </c>
      <c r="C167" s="7">
        <f t="shared" si="7"/>
        <v>0</v>
      </c>
      <c r="D167" s="7">
        <f t="shared" si="8"/>
        <v>0</v>
      </c>
      <c r="E167" s="7">
        <v>56790</v>
      </c>
      <c r="F167" t="s">
        <v>15</v>
      </c>
      <c r="G167" t="s">
        <v>22</v>
      </c>
      <c r="H167" s="7">
        <v>13</v>
      </c>
      <c r="I167" s="7" t="s">
        <v>148</v>
      </c>
      <c r="J167" t="s">
        <v>18</v>
      </c>
      <c r="K167">
        <v>38.5</v>
      </c>
      <c r="L167">
        <v>1</v>
      </c>
      <c r="M167">
        <v>118.7</v>
      </c>
      <c r="N167">
        <v>2.76</v>
      </c>
    </row>
    <row r="168" spans="1:14" x14ac:dyDescent="0.25">
      <c r="A168" s="7">
        <v>69313</v>
      </c>
      <c r="B168" s="7">
        <f t="shared" si="6"/>
        <v>0</v>
      </c>
      <c r="C168" s="7">
        <f t="shared" si="7"/>
        <v>0</v>
      </c>
      <c r="D168" s="7">
        <f t="shared" si="8"/>
        <v>0</v>
      </c>
      <c r="E168" s="7">
        <v>56790</v>
      </c>
      <c r="F168" t="s">
        <v>15</v>
      </c>
      <c r="G168" t="s">
        <v>22</v>
      </c>
      <c r="H168" s="7">
        <v>13</v>
      </c>
      <c r="I168" s="7" t="s">
        <v>148</v>
      </c>
      <c r="J168" t="s">
        <v>18</v>
      </c>
      <c r="K168">
        <v>31.4</v>
      </c>
      <c r="L168">
        <v>1</v>
      </c>
      <c r="M168">
        <v>92</v>
      </c>
      <c r="N168">
        <v>2.76</v>
      </c>
    </row>
    <row r="169" spans="1:14" x14ac:dyDescent="0.25">
      <c r="A169" s="7">
        <v>69471</v>
      </c>
      <c r="B169" s="7">
        <f t="shared" si="6"/>
        <v>0</v>
      </c>
      <c r="C169" s="7">
        <f t="shared" si="7"/>
        <v>0</v>
      </c>
      <c r="D169" s="7">
        <f t="shared" si="8"/>
        <v>0</v>
      </c>
      <c r="E169" s="7">
        <v>56761</v>
      </c>
      <c r="F169" t="s">
        <v>15</v>
      </c>
      <c r="G169" t="s">
        <v>16</v>
      </c>
      <c r="H169" s="7" t="s">
        <v>17</v>
      </c>
      <c r="I169" s="7" t="s">
        <v>148</v>
      </c>
      <c r="J169" t="s">
        <v>18</v>
      </c>
      <c r="K169">
        <v>91.2</v>
      </c>
      <c r="L169">
        <v>5</v>
      </c>
      <c r="M169">
        <v>45.7</v>
      </c>
      <c r="N169">
        <v>2.76</v>
      </c>
    </row>
    <row r="170" spans="1:14" x14ac:dyDescent="0.25">
      <c r="A170" s="7">
        <v>69507</v>
      </c>
      <c r="B170" s="7">
        <f t="shared" si="6"/>
        <v>0</v>
      </c>
      <c r="C170" s="7">
        <f t="shared" si="7"/>
        <v>0</v>
      </c>
      <c r="D170" s="7">
        <f t="shared" si="8"/>
        <v>0</v>
      </c>
      <c r="E170" s="7">
        <v>56789</v>
      </c>
      <c r="F170" t="s">
        <v>15</v>
      </c>
      <c r="G170" t="s">
        <v>22</v>
      </c>
      <c r="H170" s="7">
        <v>9</v>
      </c>
      <c r="I170" s="7" t="s">
        <v>148</v>
      </c>
      <c r="J170" t="s">
        <v>18</v>
      </c>
      <c r="K170">
        <v>52.9</v>
      </c>
      <c r="L170">
        <v>3</v>
      </c>
      <c r="M170">
        <v>57</v>
      </c>
      <c r="N170">
        <v>2.76</v>
      </c>
    </row>
    <row r="171" spans="1:14" x14ac:dyDescent="0.25">
      <c r="A171" s="7">
        <v>69651</v>
      </c>
      <c r="B171" s="7">
        <f t="shared" si="6"/>
        <v>0</v>
      </c>
      <c r="C171" s="7">
        <f t="shared" si="7"/>
        <v>0</v>
      </c>
      <c r="D171" s="7">
        <f t="shared" si="8"/>
        <v>0</v>
      </c>
      <c r="E171" s="7">
        <v>56854</v>
      </c>
      <c r="F171" t="s">
        <v>15</v>
      </c>
      <c r="G171" t="s">
        <v>23</v>
      </c>
      <c r="H171" s="7" t="s">
        <v>25</v>
      </c>
      <c r="I171" s="7" t="s">
        <v>148</v>
      </c>
      <c r="J171" t="s">
        <v>18</v>
      </c>
      <c r="K171">
        <v>38.299999999999997</v>
      </c>
      <c r="L171">
        <v>2</v>
      </c>
      <c r="M171">
        <v>73.5</v>
      </c>
      <c r="N171">
        <v>2.76</v>
      </c>
    </row>
    <row r="172" spans="1:14" x14ac:dyDescent="0.25">
      <c r="A172" s="7">
        <v>70607</v>
      </c>
      <c r="B172" s="7">
        <f t="shared" si="6"/>
        <v>0</v>
      </c>
      <c r="C172" s="7">
        <f t="shared" si="7"/>
        <v>0</v>
      </c>
      <c r="D172" s="7">
        <f t="shared" si="8"/>
        <v>0</v>
      </c>
      <c r="E172" s="7">
        <v>56854</v>
      </c>
      <c r="F172" t="s">
        <v>15</v>
      </c>
      <c r="G172" t="s">
        <v>23</v>
      </c>
      <c r="H172" s="7" t="s">
        <v>25</v>
      </c>
      <c r="I172" s="7" t="s">
        <v>148</v>
      </c>
      <c r="J172" t="s">
        <v>18</v>
      </c>
      <c r="K172">
        <v>38.299999999999997</v>
      </c>
      <c r="L172">
        <v>4</v>
      </c>
      <c r="M172">
        <v>46.3</v>
      </c>
      <c r="N172">
        <v>2.76</v>
      </c>
    </row>
    <row r="173" spans="1:14" x14ac:dyDescent="0.25">
      <c r="A173" s="7">
        <v>70703</v>
      </c>
      <c r="B173" s="7">
        <f t="shared" si="6"/>
        <v>0</v>
      </c>
      <c r="C173" s="7">
        <f t="shared" si="7"/>
        <v>0</v>
      </c>
      <c r="D173" s="7">
        <f t="shared" si="8"/>
        <v>0</v>
      </c>
      <c r="E173" s="7">
        <v>58315</v>
      </c>
      <c r="F173" t="s">
        <v>29</v>
      </c>
      <c r="G173" t="s">
        <v>42</v>
      </c>
      <c r="H173" s="7">
        <v>7</v>
      </c>
      <c r="I173" s="7" t="s">
        <v>148</v>
      </c>
      <c r="J173" t="s">
        <v>18</v>
      </c>
      <c r="K173">
        <v>94.1</v>
      </c>
      <c r="L173">
        <v>1</v>
      </c>
      <c r="M173">
        <v>145.4</v>
      </c>
      <c r="N173">
        <v>2.76</v>
      </c>
    </row>
    <row r="174" spans="1:14" x14ac:dyDescent="0.25">
      <c r="A174" s="7">
        <v>70759</v>
      </c>
      <c r="B174" s="7">
        <f t="shared" si="6"/>
        <v>0</v>
      </c>
      <c r="C174" s="7">
        <f t="shared" si="7"/>
        <v>0</v>
      </c>
      <c r="D174" s="7">
        <f t="shared" si="8"/>
        <v>0</v>
      </c>
      <c r="E174" s="7">
        <v>58315</v>
      </c>
      <c r="F174" t="s">
        <v>29</v>
      </c>
      <c r="G174" t="s">
        <v>42</v>
      </c>
      <c r="H174" s="7">
        <v>7</v>
      </c>
      <c r="I174" s="7" t="s">
        <v>148</v>
      </c>
      <c r="J174" t="s">
        <v>18</v>
      </c>
      <c r="K174">
        <v>27.9</v>
      </c>
      <c r="L174">
        <v>1</v>
      </c>
      <c r="M174">
        <v>92</v>
      </c>
      <c r="N174">
        <v>2.76</v>
      </c>
    </row>
    <row r="175" spans="1:14" x14ac:dyDescent="0.25">
      <c r="A175" s="7">
        <v>70779</v>
      </c>
      <c r="B175" s="7">
        <f t="shared" si="6"/>
        <v>0</v>
      </c>
      <c r="C175" s="7">
        <f t="shared" si="7"/>
        <v>0</v>
      </c>
      <c r="D175" s="7">
        <f t="shared" si="8"/>
        <v>0</v>
      </c>
      <c r="E175" s="7">
        <v>58315</v>
      </c>
      <c r="F175" t="s">
        <v>29</v>
      </c>
      <c r="G175" t="s">
        <v>42</v>
      </c>
      <c r="H175" s="7">
        <v>7</v>
      </c>
      <c r="I175" s="7" t="s">
        <v>148</v>
      </c>
      <c r="J175" t="s">
        <v>18</v>
      </c>
      <c r="K175">
        <v>20.100000000000001</v>
      </c>
      <c r="L175">
        <v>1</v>
      </c>
      <c r="M175">
        <v>118.7</v>
      </c>
      <c r="N175">
        <v>2.76</v>
      </c>
    </row>
    <row r="176" spans="1:14" x14ac:dyDescent="0.25">
      <c r="A176" s="7">
        <v>71084</v>
      </c>
      <c r="B176" s="7">
        <f t="shared" si="6"/>
        <v>0</v>
      </c>
      <c r="C176" s="7">
        <f t="shared" si="7"/>
        <v>0</v>
      </c>
      <c r="D176" s="7">
        <f t="shared" si="8"/>
        <v>0</v>
      </c>
      <c r="E176" s="7">
        <v>58315</v>
      </c>
      <c r="F176" t="s">
        <v>29</v>
      </c>
      <c r="G176" t="s">
        <v>42</v>
      </c>
      <c r="H176" s="7">
        <v>7</v>
      </c>
      <c r="I176" s="7" t="s">
        <v>148</v>
      </c>
      <c r="J176" t="s">
        <v>18</v>
      </c>
      <c r="K176">
        <v>85.6</v>
      </c>
      <c r="L176">
        <v>6</v>
      </c>
      <c r="M176">
        <v>49.4</v>
      </c>
      <c r="N176">
        <v>2.76</v>
      </c>
    </row>
    <row r="177" spans="1:14" x14ac:dyDescent="0.25">
      <c r="A177" s="7">
        <v>71144</v>
      </c>
      <c r="B177" s="7">
        <f t="shared" si="6"/>
        <v>0</v>
      </c>
      <c r="C177" s="7">
        <f t="shared" si="7"/>
        <v>0</v>
      </c>
      <c r="D177" s="7">
        <f t="shared" si="8"/>
        <v>0</v>
      </c>
      <c r="E177" s="7">
        <v>58360</v>
      </c>
      <c r="F177" t="s">
        <v>48</v>
      </c>
      <c r="G177" t="s">
        <v>49</v>
      </c>
      <c r="H177" s="7">
        <v>10</v>
      </c>
      <c r="I177" s="7" t="s">
        <v>148</v>
      </c>
      <c r="J177" t="s">
        <v>11</v>
      </c>
      <c r="K177">
        <v>28.9</v>
      </c>
      <c r="L177">
        <v>1</v>
      </c>
      <c r="M177">
        <v>142</v>
      </c>
      <c r="N177">
        <v>1.9870000000000001</v>
      </c>
    </row>
    <row r="178" spans="1:14" x14ac:dyDescent="0.25">
      <c r="A178" s="7">
        <v>71483</v>
      </c>
      <c r="B178" s="7">
        <f t="shared" si="6"/>
        <v>0</v>
      </c>
      <c r="C178" s="7">
        <f t="shared" si="7"/>
        <v>0</v>
      </c>
      <c r="D178" s="7">
        <f t="shared" si="8"/>
        <v>0</v>
      </c>
      <c r="E178" s="7">
        <v>56764</v>
      </c>
      <c r="F178" t="s">
        <v>15</v>
      </c>
      <c r="G178" t="s">
        <v>16</v>
      </c>
      <c r="H178" s="7" t="s">
        <v>19</v>
      </c>
      <c r="I178" s="7" t="s">
        <v>148</v>
      </c>
      <c r="J178" t="s">
        <v>18</v>
      </c>
      <c r="K178">
        <v>31.4</v>
      </c>
      <c r="L178">
        <v>1</v>
      </c>
      <c r="M178">
        <v>92</v>
      </c>
      <c r="N178">
        <v>2.76</v>
      </c>
    </row>
    <row r="179" spans="1:14" x14ac:dyDescent="0.25">
      <c r="A179" s="7">
        <v>71921</v>
      </c>
      <c r="B179" s="7">
        <f t="shared" si="6"/>
        <v>0</v>
      </c>
      <c r="C179" s="7">
        <f t="shared" si="7"/>
        <v>0</v>
      </c>
      <c r="D179" s="7">
        <f t="shared" si="8"/>
        <v>0</v>
      </c>
      <c r="E179" s="7">
        <v>58202</v>
      </c>
      <c r="F179" t="s">
        <v>29</v>
      </c>
      <c r="G179" t="s">
        <v>32</v>
      </c>
      <c r="H179" s="7" t="s">
        <v>33</v>
      </c>
      <c r="I179" s="7" t="s">
        <v>148</v>
      </c>
      <c r="J179" t="s">
        <v>18</v>
      </c>
      <c r="K179">
        <v>65.8</v>
      </c>
      <c r="L179">
        <v>2</v>
      </c>
      <c r="M179">
        <v>83.2</v>
      </c>
      <c r="N179">
        <v>2.76</v>
      </c>
    </row>
    <row r="180" spans="1:14" x14ac:dyDescent="0.25">
      <c r="A180" s="7">
        <v>72109</v>
      </c>
      <c r="B180" s="7">
        <f t="shared" si="6"/>
        <v>0</v>
      </c>
      <c r="C180" s="7">
        <f t="shared" si="7"/>
        <v>0</v>
      </c>
      <c r="D180" s="7">
        <f t="shared" si="8"/>
        <v>0</v>
      </c>
      <c r="E180" s="7">
        <v>58312</v>
      </c>
      <c r="F180" t="s">
        <v>29</v>
      </c>
      <c r="G180" t="s">
        <v>41</v>
      </c>
      <c r="H180" s="7">
        <v>8</v>
      </c>
      <c r="I180" s="7" t="s">
        <v>148</v>
      </c>
      <c r="J180" t="s">
        <v>18</v>
      </c>
      <c r="K180">
        <v>28.6</v>
      </c>
      <c r="L180">
        <v>3</v>
      </c>
      <c r="M180">
        <v>44.2</v>
      </c>
      <c r="N180">
        <v>2.76</v>
      </c>
    </row>
    <row r="181" spans="1:14" x14ac:dyDescent="0.25">
      <c r="A181" s="7">
        <v>72267</v>
      </c>
      <c r="B181" s="7">
        <f t="shared" si="6"/>
        <v>0</v>
      </c>
      <c r="C181" s="7">
        <f t="shared" si="7"/>
        <v>0</v>
      </c>
      <c r="D181" s="7">
        <f t="shared" si="8"/>
        <v>0</v>
      </c>
      <c r="E181" s="7">
        <v>58315</v>
      </c>
      <c r="F181" t="s">
        <v>29</v>
      </c>
      <c r="G181" t="s">
        <v>42</v>
      </c>
      <c r="H181" s="7">
        <v>7</v>
      </c>
      <c r="I181" s="7" t="s">
        <v>148</v>
      </c>
      <c r="J181" t="s">
        <v>18</v>
      </c>
      <c r="K181">
        <v>28.8</v>
      </c>
      <c r="L181">
        <v>1</v>
      </c>
      <c r="M181">
        <v>92</v>
      </c>
      <c r="N181">
        <v>2.76</v>
      </c>
    </row>
    <row r="182" spans="1:14" x14ac:dyDescent="0.25">
      <c r="A182" s="7">
        <v>72307</v>
      </c>
      <c r="B182" s="7">
        <f t="shared" si="6"/>
        <v>0</v>
      </c>
      <c r="C182" s="7">
        <f t="shared" si="7"/>
        <v>0</v>
      </c>
      <c r="D182" s="7">
        <f t="shared" si="8"/>
        <v>0</v>
      </c>
      <c r="E182" s="7">
        <v>58210</v>
      </c>
      <c r="F182" t="s">
        <v>29</v>
      </c>
      <c r="G182" t="s">
        <v>32</v>
      </c>
      <c r="H182" s="7">
        <v>27</v>
      </c>
      <c r="I182" s="7" t="s">
        <v>148</v>
      </c>
      <c r="J182" t="s">
        <v>11</v>
      </c>
      <c r="K182">
        <v>37.200000000000003</v>
      </c>
      <c r="L182">
        <v>2</v>
      </c>
      <c r="M182">
        <v>103.9</v>
      </c>
      <c r="N182">
        <v>1.9870000000000001</v>
      </c>
    </row>
    <row r="183" spans="1:14" x14ac:dyDescent="0.25">
      <c r="A183" s="7">
        <v>72387</v>
      </c>
      <c r="B183" s="7">
        <f t="shared" si="6"/>
        <v>0</v>
      </c>
      <c r="C183" s="7">
        <f t="shared" si="7"/>
        <v>0</v>
      </c>
      <c r="D183" s="7">
        <f t="shared" si="8"/>
        <v>0</v>
      </c>
      <c r="E183" s="7">
        <v>58360</v>
      </c>
      <c r="F183" t="s">
        <v>48</v>
      </c>
      <c r="G183" t="s">
        <v>49</v>
      </c>
      <c r="H183" s="7">
        <v>10</v>
      </c>
      <c r="I183" s="7" t="s">
        <v>148</v>
      </c>
      <c r="J183" t="s">
        <v>11</v>
      </c>
      <c r="K183">
        <v>45.3</v>
      </c>
      <c r="L183">
        <v>3</v>
      </c>
      <c r="M183">
        <v>80.400000000000006</v>
      </c>
      <c r="N183">
        <v>1.9870000000000001</v>
      </c>
    </row>
    <row r="184" spans="1:14" x14ac:dyDescent="0.25">
      <c r="A184" s="7">
        <v>72936</v>
      </c>
      <c r="B184" s="7">
        <f t="shared" si="6"/>
        <v>0</v>
      </c>
      <c r="C184" s="7">
        <f t="shared" si="7"/>
        <v>0</v>
      </c>
      <c r="D184" s="7">
        <f t="shared" si="8"/>
        <v>0</v>
      </c>
      <c r="E184" s="7">
        <v>56963</v>
      </c>
      <c r="F184" t="s">
        <v>15</v>
      </c>
      <c r="G184" t="s">
        <v>28</v>
      </c>
      <c r="H184" s="7">
        <v>36</v>
      </c>
      <c r="I184" s="7" t="s">
        <v>148</v>
      </c>
      <c r="J184" t="s">
        <v>11</v>
      </c>
      <c r="K184">
        <v>53.6</v>
      </c>
      <c r="L184">
        <v>1</v>
      </c>
      <c r="M184">
        <v>167.6</v>
      </c>
      <c r="N184">
        <v>1.9870000000000001</v>
      </c>
    </row>
    <row r="185" spans="1:14" x14ac:dyDescent="0.25">
      <c r="A185" s="7">
        <v>72961</v>
      </c>
      <c r="B185" s="7">
        <f t="shared" si="6"/>
        <v>0</v>
      </c>
      <c r="C185" s="7">
        <f t="shared" si="7"/>
        <v>0</v>
      </c>
      <c r="D185" s="7">
        <f t="shared" si="8"/>
        <v>0</v>
      </c>
      <c r="E185" s="7">
        <v>58342</v>
      </c>
      <c r="F185" t="s">
        <v>29</v>
      </c>
      <c r="G185" t="s">
        <v>46</v>
      </c>
      <c r="H185" s="7">
        <v>13</v>
      </c>
      <c r="I185" s="7" t="s">
        <v>148</v>
      </c>
      <c r="J185" t="s">
        <v>11</v>
      </c>
      <c r="K185">
        <v>59.9</v>
      </c>
      <c r="L185">
        <v>1</v>
      </c>
      <c r="M185">
        <v>167.6</v>
      </c>
      <c r="N185">
        <v>1.9870000000000001</v>
      </c>
    </row>
    <row r="186" spans="1:14" x14ac:dyDescent="0.25">
      <c r="A186" s="7">
        <v>72969</v>
      </c>
      <c r="B186" s="7">
        <f t="shared" si="6"/>
        <v>0</v>
      </c>
      <c r="C186" s="7">
        <f t="shared" si="7"/>
        <v>0</v>
      </c>
      <c r="D186" s="7">
        <f t="shared" si="8"/>
        <v>0</v>
      </c>
      <c r="E186" s="7">
        <v>58341</v>
      </c>
      <c r="F186" t="s">
        <v>29</v>
      </c>
      <c r="G186" t="s">
        <v>46</v>
      </c>
      <c r="H186" s="7">
        <v>15</v>
      </c>
      <c r="I186" s="7" t="s">
        <v>148</v>
      </c>
      <c r="J186" t="s">
        <v>18</v>
      </c>
      <c r="K186">
        <v>60</v>
      </c>
      <c r="L186">
        <v>1</v>
      </c>
      <c r="M186">
        <v>118.7</v>
      </c>
      <c r="N186">
        <v>2.76</v>
      </c>
    </row>
    <row r="187" spans="1:14" x14ac:dyDescent="0.25">
      <c r="A187" s="7">
        <v>73764</v>
      </c>
      <c r="B187" s="7">
        <f t="shared" si="6"/>
        <v>0</v>
      </c>
      <c r="C187" s="7">
        <f t="shared" si="7"/>
        <v>0</v>
      </c>
      <c r="D187" s="7">
        <f t="shared" si="8"/>
        <v>0</v>
      </c>
      <c r="E187" s="7">
        <v>58277</v>
      </c>
      <c r="F187" t="s">
        <v>29</v>
      </c>
      <c r="G187" t="s">
        <v>38</v>
      </c>
      <c r="H187" s="7">
        <v>28</v>
      </c>
      <c r="I187" s="7" t="s">
        <v>148</v>
      </c>
      <c r="J187" t="s">
        <v>18</v>
      </c>
      <c r="K187">
        <v>47.8</v>
      </c>
      <c r="L187">
        <v>2</v>
      </c>
      <c r="M187">
        <v>73.5</v>
      </c>
      <c r="N187">
        <v>2.76</v>
      </c>
    </row>
    <row r="188" spans="1:14" x14ac:dyDescent="0.25">
      <c r="A188" s="7">
        <v>73780</v>
      </c>
      <c r="B188" s="7">
        <f t="shared" si="6"/>
        <v>0</v>
      </c>
      <c r="C188" s="7">
        <f t="shared" si="7"/>
        <v>0</v>
      </c>
      <c r="D188" s="7">
        <f t="shared" si="8"/>
        <v>0</v>
      </c>
      <c r="E188" s="7">
        <v>58322</v>
      </c>
      <c r="F188" t="s">
        <v>29</v>
      </c>
      <c r="G188" t="s">
        <v>43</v>
      </c>
      <c r="H188" s="7">
        <v>48</v>
      </c>
      <c r="I188" s="7" t="s">
        <v>148</v>
      </c>
      <c r="J188" t="s">
        <v>18</v>
      </c>
      <c r="K188">
        <v>46.2</v>
      </c>
      <c r="L188">
        <v>1</v>
      </c>
      <c r="M188">
        <v>118.7</v>
      </c>
      <c r="N188">
        <v>2.76</v>
      </c>
    </row>
    <row r="189" spans="1:14" x14ac:dyDescent="0.25">
      <c r="A189" s="7">
        <v>73850</v>
      </c>
      <c r="B189" s="7">
        <f t="shared" si="6"/>
        <v>0</v>
      </c>
      <c r="C189" s="7">
        <f t="shared" si="7"/>
        <v>0</v>
      </c>
      <c r="D189" s="7">
        <f t="shared" si="8"/>
        <v>0</v>
      </c>
      <c r="E189" s="7">
        <v>58327</v>
      </c>
      <c r="F189" t="s">
        <v>29</v>
      </c>
      <c r="G189" t="s">
        <v>43</v>
      </c>
      <c r="H189" s="7" t="s">
        <v>45</v>
      </c>
      <c r="I189" s="7" t="s">
        <v>148</v>
      </c>
      <c r="J189" t="s">
        <v>18</v>
      </c>
      <c r="K189">
        <v>74</v>
      </c>
      <c r="L189">
        <v>4</v>
      </c>
      <c r="M189">
        <v>52.4</v>
      </c>
      <c r="N189">
        <v>2.76</v>
      </c>
    </row>
    <row r="190" spans="1:14" x14ac:dyDescent="0.25">
      <c r="A190" s="7">
        <v>74019</v>
      </c>
      <c r="B190" s="7">
        <f t="shared" si="6"/>
        <v>0</v>
      </c>
      <c r="C190" s="7">
        <f t="shared" si="7"/>
        <v>0</v>
      </c>
      <c r="D190" s="7">
        <f t="shared" si="8"/>
        <v>0</v>
      </c>
      <c r="E190" s="7">
        <v>58378</v>
      </c>
      <c r="F190" t="s">
        <v>48</v>
      </c>
      <c r="G190" t="s">
        <v>49</v>
      </c>
      <c r="H190" s="7">
        <v>16</v>
      </c>
      <c r="I190" s="7" t="s">
        <v>148</v>
      </c>
      <c r="J190" t="s">
        <v>11</v>
      </c>
      <c r="K190">
        <v>36.5</v>
      </c>
      <c r="L190">
        <v>1</v>
      </c>
      <c r="M190">
        <v>142</v>
      </c>
      <c r="N190">
        <v>1.9870000000000001</v>
      </c>
    </row>
    <row r="191" spans="1:14" x14ac:dyDescent="0.25">
      <c r="A191" s="7">
        <v>74262</v>
      </c>
      <c r="B191" s="7">
        <f t="shared" si="6"/>
        <v>0</v>
      </c>
      <c r="C191" s="7">
        <f t="shared" si="7"/>
        <v>0</v>
      </c>
      <c r="D191" s="7">
        <f t="shared" si="8"/>
        <v>0</v>
      </c>
      <c r="E191" s="7">
        <v>58193</v>
      </c>
      <c r="F191" t="s">
        <v>29</v>
      </c>
      <c r="G191" t="s">
        <v>31</v>
      </c>
      <c r="H191" s="7">
        <v>59</v>
      </c>
      <c r="I191" s="7" t="s">
        <v>148</v>
      </c>
      <c r="J191" t="s">
        <v>11</v>
      </c>
      <c r="K191">
        <v>36.5</v>
      </c>
      <c r="L191">
        <v>2</v>
      </c>
      <c r="M191">
        <v>103.9</v>
      </c>
      <c r="N191">
        <v>1.9870000000000001</v>
      </c>
    </row>
    <row r="192" spans="1:14" x14ac:dyDescent="0.25">
      <c r="A192" s="7">
        <v>74487</v>
      </c>
      <c r="B192" s="7">
        <f t="shared" si="6"/>
        <v>0</v>
      </c>
      <c r="C192" s="7">
        <f t="shared" si="7"/>
        <v>0</v>
      </c>
      <c r="D192" s="7">
        <f t="shared" si="8"/>
        <v>0</v>
      </c>
      <c r="E192" s="7">
        <v>58210</v>
      </c>
      <c r="F192" t="s">
        <v>29</v>
      </c>
      <c r="G192" t="s">
        <v>32</v>
      </c>
      <c r="H192" s="7">
        <v>27</v>
      </c>
      <c r="I192" s="7" t="s">
        <v>148</v>
      </c>
      <c r="J192" t="s">
        <v>11</v>
      </c>
      <c r="K192">
        <v>45.3</v>
      </c>
      <c r="L192">
        <v>1</v>
      </c>
      <c r="M192">
        <v>167.6</v>
      </c>
      <c r="N192">
        <v>1.9870000000000001</v>
      </c>
    </row>
    <row r="193" spans="1:14" x14ac:dyDescent="0.25">
      <c r="A193" s="7">
        <v>74956</v>
      </c>
      <c r="B193" s="7">
        <f t="shared" si="6"/>
        <v>0</v>
      </c>
      <c r="C193" s="7">
        <f t="shared" si="7"/>
        <v>0</v>
      </c>
      <c r="D193" s="7">
        <f t="shared" si="8"/>
        <v>0</v>
      </c>
      <c r="E193" s="7">
        <v>56764</v>
      </c>
      <c r="F193" t="s">
        <v>15</v>
      </c>
      <c r="G193" t="s">
        <v>16</v>
      </c>
      <c r="H193" s="7" t="s">
        <v>19</v>
      </c>
      <c r="I193" s="7" t="s">
        <v>148</v>
      </c>
      <c r="J193" t="s">
        <v>18</v>
      </c>
      <c r="K193">
        <v>87.1</v>
      </c>
      <c r="L193">
        <v>3</v>
      </c>
      <c r="M193">
        <v>69.8</v>
      </c>
      <c r="N193">
        <v>2.76</v>
      </c>
    </row>
    <row r="194" spans="1:14" x14ac:dyDescent="0.25">
      <c r="A194" s="7">
        <v>75125</v>
      </c>
      <c r="B194" s="7">
        <f t="shared" si="6"/>
        <v>0</v>
      </c>
      <c r="C194" s="7">
        <f t="shared" si="7"/>
        <v>0</v>
      </c>
      <c r="D194" s="7">
        <f t="shared" si="8"/>
        <v>0</v>
      </c>
      <c r="E194" s="7">
        <v>56963</v>
      </c>
      <c r="F194" t="s">
        <v>15</v>
      </c>
      <c r="G194" t="s">
        <v>28</v>
      </c>
      <c r="H194" s="7">
        <v>36</v>
      </c>
      <c r="I194" s="7" t="s">
        <v>148</v>
      </c>
      <c r="J194" t="s">
        <v>11</v>
      </c>
      <c r="K194">
        <v>70.400000000000006</v>
      </c>
      <c r="L194">
        <v>3</v>
      </c>
      <c r="M194">
        <v>87.9</v>
      </c>
      <c r="N194">
        <v>1.9870000000000001</v>
      </c>
    </row>
    <row r="195" spans="1:14" x14ac:dyDescent="0.25">
      <c r="A195" s="7">
        <v>75196</v>
      </c>
      <c r="B195" s="7">
        <f t="shared" ref="B195:B258" si="9">IF(A195=A196,1,0)</f>
        <v>0</v>
      </c>
      <c r="C195" s="7">
        <f t="shared" ref="C195:C258" si="10">IF(A195=A194,1,0)</f>
        <v>0</v>
      </c>
      <c r="D195" s="7">
        <f t="shared" ref="D195:D258" si="11">B195+C195</f>
        <v>0</v>
      </c>
      <c r="E195" s="7">
        <v>58204</v>
      </c>
      <c r="F195" t="s">
        <v>29</v>
      </c>
      <c r="G195" t="s">
        <v>32</v>
      </c>
      <c r="H195" s="7">
        <v>21</v>
      </c>
      <c r="I195" s="7" t="s">
        <v>148</v>
      </c>
      <c r="J195" t="s">
        <v>11</v>
      </c>
      <c r="K195">
        <v>48.4</v>
      </c>
      <c r="L195">
        <v>2</v>
      </c>
      <c r="M195">
        <v>103.9</v>
      </c>
      <c r="N195">
        <v>1.9870000000000001</v>
      </c>
    </row>
    <row r="196" spans="1:14" x14ac:dyDescent="0.25">
      <c r="A196" s="7">
        <v>75234</v>
      </c>
      <c r="B196" s="7">
        <f t="shared" si="9"/>
        <v>0</v>
      </c>
      <c r="C196" s="7">
        <f t="shared" si="10"/>
        <v>0</v>
      </c>
      <c r="D196" s="7">
        <f t="shared" si="11"/>
        <v>0</v>
      </c>
      <c r="E196" s="7">
        <v>58236</v>
      </c>
      <c r="F196" t="s">
        <v>29</v>
      </c>
      <c r="G196" t="s">
        <v>36</v>
      </c>
      <c r="H196" s="7">
        <v>38</v>
      </c>
      <c r="I196" s="7" t="s">
        <v>148</v>
      </c>
      <c r="J196" t="s">
        <v>11</v>
      </c>
      <c r="K196">
        <v>38.700000000000003</v>
      </c>
      <c r="L196">
        <v>1</v>
      </c>
      <c r="M196">
        <v>167.6</v>
      </c>
      <c r="N196">
        <v>1.9870000000000001</v>
      </c>
    </row>
    <row r="197" spans="1:14" x14ac:dyDescent="0.25">
      <c r="A197" s="7">
        <v>75477</v>
      </c>
      <c r="B197" s="7">
        <f t="shared" si="9"/>
        <v>0</v>
      </c>
      <c r="C197" s="7">
        <f t="shared" si="10"/>
        <v>0</v>
      </c>
      <c r="D197" s="7">
        <f t="shared" si="11"/>
        <v>0</v>
      </c>
      <c r="E197" s="7">
        <v>58218</v>
      </c>
      <c r="F197" t="s">
        <v>29</v>
      </c>
      <c r="G197" t="s">
        <v>34</v>
      </c>
      <c r="H197" s="7">
        <v>3</v>
      </c>
      <c r="I197" s="7" t="s">
        <v>148</v>
      </c>
      <c r="J197" t="s">
        <v>11</v>
      </c>
      <c r="K197">
        <v>39.9</v>
      </c>
      <c r="L197">
        <v>1</v>
      </c>
      <c r="M197">
        <v>167.6</v>
      </c>
      <c r="N197">
        <v>1.9870000000000001</v>
      </c>
    </row>
    <row r="198" spans="1:14" x14ac:dyDescent="0.25">
      <c r="A198" s="7">
        <v>75522</v>
      </c>
      <c r="B198" s="7">
        <f t="shared" si="9"/>
        <v>0</v>
      </c>
      <c r="C198" s="7">
        <f t="shared" si="10"/>
        <v>0</v>
      </c>
      <c r="D198" s="7">
        <f t="shared" si="11"/>
        <v>0</v>
      </c>
      <c r="E198" s="7">
        <v>58321</v>
      </c>
      <c r="F198" t="s">
        <v>29</v>
      </c>
      <c r="G198" t="s">
        <v>43</v>
      </c>
      <c r="H198" s="7" t="s">
        <v>44</v>
      </c>
      <c r="I198" s="7" t="s">
        <v>148</v>
      </c>
      <c r="J198" t="s">
        <v>18</v>
      </c>
      <c r="K198">
        <v>77.400000000000006</v>
      </c>
      <c r="L198">
        <v>3</v>
      </c>
      <c r="M198">
        <v>64.5</v>
      </c>
      <c r="N198">
        <v>2.76</v>
      </c>
    </row>
    <row r="199" spans="1:14" x14ac:dyDescent="0.25">
      <c r="A199" s="7">
        <v>75778</v>
      </c>
      <c r="B199" s="7">
        <f t="shared" si="9"/>
        <v>0</v>
      </c>
      <c r="C199" s="7">
        <f t="shared" si="10"/>
        <v>0</v>
      </c>
      <c r="D199" s="7">
        <f t="shared" si="11"/>
        <v>0</v>
      </c>
      <c r="E199" s="7">
        <v>59321</v>
      </c>
      <c r="F199" t="s">
        <v>50</v>
      </c>
      <c r="G199" t="s">
        <v>51</v>
      </c>
      <c r="H199" s="7" t="s">
        <v>39</v>
      </c>
      <c r="I199" s="7" t="s">
        <v>148</v>
      </c>
      <c r="J199" t="s">
        <v>18</v>
      </c>
      <c r="K199">
        <v>43.3</v>
      </c>
      <c r="L199">
        <v>3</v>
      </c>
      <c r="M199">
        <v>64.5</v>
      </c>
      <c r="N199">
        <v>2.76</v>
      </c>
    </row>
    <row r="200" spans="1:14" x14ac:dyDescent="0.25">
      <c r="A200" s="7">
        <v>75994</v>
      </c>
      <c r="B200" s="7">
        <f t="shared" si="9"/>
        <v>0</v>
      </c>
      <c r="C200" s="7">
        <f t="shared" si="10"/>
        <v>0</v>
      </c>
      <c r="D200" s="7">
        <f t="shared" si="11"/>
        <v>0</v>
      </c>
      <c r="E200" s="7">
        <v>58378</v>
      </c>
      <c r="F200" t="s">
        <v>48</v>
      </c>
      <c r="G200" t="s">
        <v>49</v>
      </c>
      <c r="H200" s="7">
        <v>16</v>
      </c>
      <c r="I200" s="7" t="s">
        <v>148</v>
      </c>
      <c r="J200" t="s">
        <v>11</v>
      </c>
      <c r="K200">
        <v>64.599999999999994</v>
      </c>
      <c r="L200">
        <v>1</v>
      </c>
      <c r="M200">
        <v>167.6</v>
      </c>
      <c r="N200">
        <v>1.9870000000000001</v>
      </c>
    </row>
    <row r="201" spans="1:14" x14ac:dyDescent="0.25">
      <c r="A201" s="7">
        <v>76088</v>
      </c>
      <c r="B201" s="7">
        <f t="shared" si="9"/>
        <v>1</v>
      </c>
      <c r="C201" s="7">
        <f t="shared" si="10"/>
        <v>0</v>
      </c>
      <c r="D201" s="7">
        <f t="shared" si="11"/>
        <v>1</v>
      </c>
      <c r="E201" s="7">
        <v>62291</v>
      </c>
      <c r="F201" t="s">
        <v>54</v>
      </c>
      <c r="G201" t="s">
        <v>55</v>
      </c>
      <c r="H201" s="7">
        <v>9</v>
      </c>
      <c r="I201" s="7" t="s">
        <v>148</v>
      </c>
      <c r="J201" t="s">
        <v>18</v>
      </c>
      <c r="K201">
        <v>92.1</v>
      </c>
      <c r="L201">
        <v>1</v>
      </c>
      <c r="M201">
        <v>145.4</v>
      </c>
      <c r="N201">
        <v>2.76</v>
      </c>
    </row>
    <row r="202" spans="1:14" x14ac:dyDescent="0.25">
      <c r="A202" s="7">
        <v>76088</v>
      </c>
      <c r="B202" s="7">
        <f t="shared" si="9"/>
        <v>0</v>
      </c>
      <c r="C202" s="7">
        <f t="shared" si="10"/>
        <v>1</v>
      </c>
      <c r="D202" s="7">
        <f t="shared" si="11"/>
        <v>1</v>
      </c>
      <c r="E202" s="7">
        <v>62291</v>
      </c>
      <c r="F202" t="s">
        <v>54</v>
      </c>
      <c r="G202" t="s">
        <v>55</v>
      </c>
      <c r="H202" s="7">
        <v>9</v>
      </c>
      <c r="I202" s="7" t="s">
        <v>148</v>
      </c>
      <c r="J202" t="s">
        <v>18</v>
      </c>
      <c r="K202">
        <v>92.1</v>
      </c>
      <c r="L202">
        <v>1</v>
      </c>
      <c r="M202">
        <v>145.4</v>
      </c>
      <c r="N202">
        <v>2.76</v>
      </c>
    </row>
    <row r="203" spans="1:14" x14ac:dyDescent="0.25">
      <c r="A203" s="7">
        <v>76181</v>
      </c>
      <c r="B203" s="7">
        <f t="shared" si="9"/>
        <v>0</v>
      </c>
      <c r="C203" s="7">
        <f t="shared" si="10"/>
        <v>0</v>
      </c>
      <c r="D203" s="7">
        <f t="shared" si="11"/>
        <v>0</v>
      </c>
      <c r="E203" s="7">
        <v>58321</v>
      </c>
      <c r="F203" t="s">
        <v>29</v>
      </c>
      <c r="G203" t="s">
        <v>43</v>
      </c>
      <c r="H203" s="7" t="s">
        <v>44</v>
      </c>
      <c r="I203" s="7" t="s">
        <v>148</v>
      </c>
      <c r="J203" t="s">
        <v>18</v>
      </c>
      <c r="K203">
        <v>77.8</v>
      </c>
      <c r="L203">
        <v>5</v>
      </c>
      <c r="M203">
        <v>45.7</v>
      </c>
      <c r="N203">
        <v>2.76</v>
      </c>
    </row>
    <row r="204" spans="1:14" x14ac:dyDescent="0.25">
      <c r="A204" s="7">
        <v>76357</v>
      </c>
      <c r="B204" s="7">
        <f t="shared" si="9"/>
        <v>0</v>
      </c>
      <c r="C204" s="7">
        <f t="shared" si="10"/>
        <v>0</v>
      </c>
      <c r="D204" s="7">
        <f t="shared" si="11"/>
        <v>0</v>
      </c>
      <c r="E204" s="7">
        <v>58245</v>
      </c>
      <c r="F204" t="s">
        <v>29</v>
      </c>
      <c r="G204" t="s">
        <v>37</v>
      </c>
      <c r="H204" s="7">
        <v>13</v>
      </c>
      <c r="I204" s="7" t="s">
        <v>148</v>
      </c>
      <c r="J204" t="s">
        <v>11</v>
      </c>
      <c r="K204">
        <v>83.6</v>
      </c>
      <c r="L204">
        <v>1</v>
      </c>
      <c r="M204">
        <v>194.5</v>
      </c>
      <c r="N204">
        <v>1.9870000000000001</v>
      </c>
    </row>
    <row r="205" spans="1:14" x14ac:dyDescent="0.25">
      <c r="A205" s="7">
        <v>76549</v>
      </c>
      <c r="B205" s="7">
        <f t="shared" si="9"/>
        <v>0</v>
      </c>
      <c r="C205" s="7">
        <f t="shared" si="10"/>
        <v>0</v>
      </c>
      <c r="D205" s="7">
        <f t="shared" si="11"/>
        <v>0</v>
      </c>
      <c r="E205" s="7">
        <v>58322</v>
      </c>
      <c r="F205" t="s">
        <v>29</v>
      </c>
      <c r="G205" t="s">
        <v>43</v>
      </c>
      <c r="H205" s="7">
        <v>48</v>
      </c>
      <c r="I205" s="7" t="s">
        <v>148</v>
      </c>
      <c r="J205" t="s">
        <v>18</v>
      </c>
      <c r="K205">
        <v>46.5</v>
      </c>
      <c r="L205">
        <v>3</v>
      </c>
      <c r="M205">
        <v>57</v>
      </c>
      <c r="N205">
        <v>2.76</v>
      </c>
    </row>
    <row r="206" spans="1:14" x14ac:dyDescent="0.25">
      <c r="A206" s="7">
        <v>76621</v>
      </c>
      <c r="B206" s="7">
        <f t="shared" si="9"/>
        <v>0</v>
      </c>
      <c r="C206" s="7">
        <f t="shared" si="10"/>
        <v>0</v>
      </c>
      <c r="D206" s="7">
        <f t="shared" si="11"/>
        <v>0</v>
      </c>
      <c r="E206" s="7">
        <v>58366</v>
      </c>
      <c r="F206" t="s">
        <v>48</v>
      </c>
      <c r="G206" t="s">
        <v>49</v>
      </c>
      <c r="H206" s="7">
        <v>8</v>
      </c>
      <c r="I206" s="7" t="s">
        <v>148</v>
      </c>
      <c r="J206" t="s">
        <v>11</v>
      </c>
      <c r="K206">
        <v>46.6</v>
      </c>
      <c r="L206">
        <v>1</v>
      </c>
      <c r="M206">
        <v>167.6</v>
      </c>
      <c r="N206">
        <v>1.9870000000000001</v>
      </c>
    </row>
    <row r="207" spans="1:14" x14ac:dyDescent="0.25">
      <c r="A207" s="7">
        <v>76690</v>
      </c>
      <c r="B207" s="7">
        <f t="shared" si="9"/>
        <v>0</v>
      </c>
      <c r="C207" s="7">
        <f t="shared" si="10"/>
        <v>0</v>
      </c>
      <c r="D207" s="7">
        <f t="shared" si="11"/>
        <v>0</v>
      </c>
      <c r="E207" s="7">
        <v>62290</v>
      </c>
      <c r="F207" t="s">
        <v>54</v>
      </c>
      <c r="G207" t="s">
        <v>55</v>
      </c>
      <c r="H207" s="7">
        <v>7</v>
      </c>
      <c r="I207" s="7" t="s">
        <v>148</v>
      </c>
      <c r="J207" t="s">
        <v>18</v>
      </c>
      <c r="K207">
        <v>89.5</v>
      </c>
      <c r="L207">
        <v>2</v>
      </c>
      <c r="M207">
        <v>90.1</v>
      </c>
      <c r="N207">
        <v>2.76</v>
      </c>
    </row>
    <row r="208" spans="1:14" x14ac:dyDescent="0.25">
      <c r="A208" s="7">
        <v>77173</v>
      </c>
      <c r="B208" s="7">
        <f t="shared" si="9"/>
        <v>0</v>
      </c>
      <c r="C208" s="7">
        <f t="shared" si="10"/>
        <v>0</v>
      </c>
      <c r="D208" s="7">
        <f t="shared" si="11"/>
        <v>0</v>
      </c>
      <c r="E208" s="7">
        <v>58202</v>
      </c>
      <c r="F208" t="s">
        <v>29</v>
      </c>
      <c r="G208" t="s">
        <v>32</v>
      </c>
      <c r="H208" s="7" t="s">
        <v>33</v>
      </c>
      <c r="I208" s="7" t="s">
        <v>148</v>
      </c>
      <c r="J208" t="s">
        <v>18</v>
      </c>
      <c r="K208">
        <v>44.2</v>
      </c>
      <c r="L208">
        <v>3</v>
      </c>
      <c r="M208">
        <v>57</v>
      </c>
      <c r="N208">
        <v>2.76</v>
      </c>
    </row>
    <row r="209" spans="1:14" x14ac:dyDescent="0.25">
      <c r="A209" s="7">
        <v>77193</v>
      </c>
      <c r="B209" s="7">
        <f t="shared" si="9"/>
        <v>1</v>
      </c>
      <c r="C209" s="7">
        <f t="shared" si="10"/>
        <v>0</v>
      </c>
      <c r="D209" s="7">
        <f t="shared" si="11"/>
        <v>1</v>
      </c>
      <c r="E209" s="7">
        <v>62292</v>
      </c>
      <c r="F209" t="s">
        <v>54</v>
      </c>
      <c r="G209" t="s">
        <v>55</v>
      </c>
      <c r="H209" s="7">
        <v>11</v>
      </c>
      <c r="I209" s="7" t="s">
        <v>148</v>
      </c>
      <c r="J209" t="s">
        <v>18</v>
      </c>
      <c r="K209">
        <v>85</v>
      </c>
      <c r="L209">
        <v>4</v>
      </c>
      <c r="M209">
        <v>52.4</v>
      </c>
      <c r="N209">
        <v>2.76</v>
      </c>
    </row>
    <row r="210" spans="1:14" x14ac:dyDescent="0.25">
      <c r="A210" s="7">
        <v>77193</v>
      </c>
      <c r="B210" s="7">
        <f t="shared" si="9"/>
        <v>0</v>
      </c>
      <c r="C210" s="7">
        <f t="shared" si="10"/>
        <v>1</v>
      </c>
      <c r="D210" s="7">
        <f t="shared" si="11"/>
        <v>1</v>
      </c>
      <c r="E210" s="7">
        <v>62292</v>
      </c>
      <c r="F210" t="s">
        <v>54</v>
      </c>
      <c r="G210" t="s">
        <v>55</v>
      </c>
      <c r="H210" s="7">
        <v>11</v>
      </c>
      <c r="I210" s="7" t="s">
        <v>148</v>
      </c>
      <c r="J210" t="s">
        <v>18</v>
      </c>
      <c r="K210">
        <v>85</v>
      </c>
      <c r="L210">
        <v>4</v>
      </c>
      <c r="M210">
        <v>52.4</v>
      </c>
      <c r="N210">
        <v>2.76</v>
      </c>
    </row>
    <row r="211" spans="1:14" x14ac:dyDescent="0.25">
      <c r="A211" s="7">
        <v>77201</v>
      </c>
      <c r="B211" s="7">
        <f t="shared" si="9"/>
        <v>0</v>
      </c>
      <c r="C211" s="7">
        <f t="shared" si="10"/>
        <v>0</v>
      </c>
      <c r="D211" s="7">
        <f t="shared" si="11"/>
        <v>0</v>
      </c>
      <c r="E211" s="7">
        <v>56963</v>
      </c>
      <c r="F211" t="s">
        <v>15</v>
      </c>
      <c r="G211" t="s">
        <v>28</v>
      </c>
      <c r="H211" s="7">
        <v>36</v>
      </c>
      <c r="I211" s="7" t="s">
        <v>148</v>
      </c>
      <c r="J211" t="s">
        <v>11</v>
      </c>
      <c r="K211">
        <v>60</v>
      </c>
      <c r="L211">
        <v>3</v>
      </c>
      <c r="M211">
        <v>80.400000000000006</v>
      </c>
      <c r="N211">
        <v>1.9870000000000001</v>
      </c>
    </row>
    <row r="212" spans="1:14" x14ac:dyDescent="0.25">
      <c r="A212" s="7">
        <v>77390</v>
      </c>
      <c r="B212" s="7">
        <f t="shared" si="9"/>
        <v>0</v>
      </c>
      <c r="C212" s="7">
        <f t="shared" si="10"/>
        <v>0</v>
      </c>
      <c r="D212" s="7">
        <f t="shared" si="11"/>
        <v>0</v>
      </c>
      <c r="E212" s="7">
        <v>58315</v>
      </c>
      <c r="F212" t="s">
        <v>29</v>
      </c>
      <c r="G212" t="s">
        <v>42</v>
      </c>
      <c r="H212" s="7">
        <v>7</v>
      </c>
      <c r="I212" s="7" t="s">
        <v>148</v>
      </c>
      <c r="J212" t="s">
        <v>18</v>
      </c>
      <c r="K212">
        <v>32.9</v>
      </c>
      <c r="L212">
        <v>3</v>
      </c>
      <c r="M212">
        <v>44.2</v>
      </c>
      <c r="N212">
        <v>2.76</v>
      </c>
    </row>
    <row r="213" spans="1:14" x14ac:dyDescent="0.25">
      <c r="A213" s="7">
        <v>77531</v>
      </c>
      <c r="B213" s="7">
        <f t="shared" si="9"/>
        <v>0</v>
      </c>
      <c r="C213" s="7">
        <f t="shared" si="10"/>
        <v>0</v>
      </c>
      <c r="D213" s="7">
        <f t="shared" si="11"/>
        <v>0</v>
      </c>
      <c r="E213" s="7">
        <v>58210</v>
      </c>
      <c r="F213" t="s">
        <v>29</v>
      </c>
      <c r="G213" t="s">
        <v>32</v>
      </c>
      <c r="H213" s="7">
        <v>27</v>
      </c>
      <c r="I213" s="7" t="s">
        <v>148</v>
      </c>
      <c r="J213" t="s">
        <v>11</v>
      </c>
      <c r="K213">
        <v>28.3</v>
      </c>
      <c r="L213">
        <v>1</v>
      </c>
      <c r="M213">
        <v>142</v>
      </c>
      <c r="N213">
        <v>1.9870000000000001</v>
      </c>
    </row>
    <row r="214" spans="1:14" x14ac:dyDescent="0.25">
      <c r="A214" s="7">
        <v>77547</v>
      </c>
      <c r="B214" s="7">
        <f t="shared" si="9"/>
        <v>1</v>
      </c>
      <c r="C214" s="7">
        <f t="shared" si="10"/>
        <v>0</v>
      </c>
      <c r="D214" s="7">
        <f t="shared" si="11"/>
        <v>1</v>
      </c>
      <c r="E214" s="7">
        <v>62292</v>
      </c>
      <c r="F214" t="s">
        <v>54</v>
      </c>
      <c r="G214" t="s">
        <v>55</v>
      </c>
      <c r="H214" s="7">
        <v>11</v>
      </c>
      <c r="I214" s="7" t="s">
        <v>148</v>
      </c>
      <c r="J214" t="s">
        <v>18</v>
      </c>
      <c r="K214">
        <v>61.3</v>
      </c>
      <c r="L214">
        <v>4</v>
      </c>
      <c r="M214">
        <v>46.3</v>
      </c>
      <c r="N214">
        <v>2.76</v>
      </c>
    </row>
    <row r="215" spans="1:14" x14ac:dyDescent="0.25">
      <c r="A215" s="7">
        <v>77547</v>
      </c>
      <c r="B215" s="7">
        <f t="shared" si="9"/>
        <v>0</v>
      </c>
      <c r="C215" s="7">
        <f t="shared" si="10"/>
        <v>1</v>
      </c>
      <c r="D215" s="7">
        <f t="shared" si="11"/>
        <v>1</v>
      </c>
      <c r="E215" s="7">
        <v>62292</v>
      </c>
      <c r="F215" t="s">
        <v>54</v>
      </c>
      <c r="G215" t="s">
        <v>55</v>
      </c>
      <c r="H215" s="7">
        <v>11</v>
      </c>
      <c r="I215" s="7" t="s">
        <v>148</v>
      </c>
      <c r="J215" t="s">
        <v>18</v>
      </c>
      <c r="K215">
        <v>61.3</v>
      </c>
      <c r="L215">
        <v>4</v>
      </c>
      <c r="M215">
        <v>46.3</v>
      </c>
      <c r="N215">
        <v>2.76</v>
      </c>
    </row>
    <row r="216" spans="1:14" x14ac:dyDescent="0.25">
      <c r="A216" s="7">
        <v>77728</v>
      </c>
      <c r="B216" s="7">
        <f t="shared" si="9"/>
        <v>0</v>
      </c>
      <c r="C216" s="7">
        <f t="shared" si="10"/>
        <v>0</v>
      </c>
      <c r="D216" s="7">
        <f t="shared" si="11"/>
        <v>0</v>
      </c>
      <c r="E216" s="7">
        <v>58343</v>
      </c>
      <c r="F216" t="s">
        <v>29</v>
      </c>
      <c r="G216" t="s">
        <v>46</v>
      </c>
      <c r="H216" s="7">
        <v>17</v>
      </c>
      <c r="I216" s="7" t="s">
        <v>148</v>
      </c>
      <c r="J216" t="s">
        <v>18</v>
      </c>
      <c r="K216">
        <v>59.3</v>
      </c>
      <c r="L216">
        <v>1</v>
      </c>
      <c r="M216">
        <v>118.7</v>
      </c>
      <c r="N216">
        <v>2.76</v>
      </c>
    </row>
    <row r="217" spans="1:14" x14ac:dyDescent="0.25">
      <c r="A217" s="7">
        <v>77791</v>
      </c>
      <c r="B217" s="7">
        <f t="shared" si="9"/>
        <v>0</v>
      </c>
      <c r="C217" s="7">
        <f t="shared" si="10"/>
        <v>0</v>
      </c>
      <c r="D217" s="7">
        <f t="shared" si="11"/>
        <v>0</v>
      </c>
      <c r="E217" s="7">
        <v>58322</v>
      </c>
      <c r="F217" t="s">
        <v>29</v>
      </c>
      <c r="G217" t="s">
        <v>43</v>
      </c>
      <c r="H217" s="7">
        <v>48</v>
      </c>
      <c r="I217" s="7" t="s">
        <v>148</v>
      </c>
      <c r="J217" t="s">
        <v>18</v>
      </c>
      <c r="K217">
        <v>44.8</v>
      </c>
      <c r="L217">
        <v>1</v>
      </c>
      <c r="M217">
        <v>118.7</v>
      </c>
      <c r="N217">
        <v>2.76</v>
      </c>
    </row>
    <row r="218" spans="1:14" x14ac:dyDescent="0.25">
      <c r="A218" s="7">
        <v>77951</v>
      </c>
      <c r="B218" s="7">
        <f t="shared" si="9"/>
        <v>0</v>
      </c>
      <c r="C218" s="7">
        <f t="shared" si="10"/>
        <v>0</v>
      </c>
      <c r="D218" s="7">
        <f t="shared" si="11"/>
        <v>0</v>
      </c>
      <c r="E218" s="7">
        <v>58362</v>
      </c>
      <c r="F218" t="s">
        <v>48</v>
      </c>
      <c r="G218" t="s">
        <v>49</v>
      </c>
      <c r="H218" s="7">
        <v>4</v>
      </c>
      <c r="I218" s="7" t="s">
        <v>148</v>
      </c>
      <c r="J218" t="s">
        <v>11</v>
      </c>
      <c r="K218">
        <v>40.6</v>
      </c>
      <c r="L218">
        <v>2</v>
      </c>
      <c r="M218">
        <v>103.9</v>
      </c>
      <c r="N218">
        <v>1.9870000000000001</v>
      </c>
    </row>
    <row r="219" spans="1:14" x14ac:dyDescent="0.25">
      <c r="A219" s="7">
        <v>78024</v>
      </c>
      <c r="B219" s="7">
        <f t="shared" si="9"/>
        <v>0</v>
      </c>
      <c r="C219" s="7">
        <f t="shared" si="10"/>
        <v>0</v>
      </c>
      <c r="D219" s="7">
        <f t="shared" si="11"/>
        <v>0</v>
      </c>
      <c r="E219" s="7">
        <v>62290</v>
      </c>
      <c r="F219" t="s">
        <v>54</v>
      </c>
      <c r="G219" t="s">
        <v>55</v>
      </c>
      <c r="H219" s="7">
        <v>7</v>
      </c>
      <c r="I219" s="7" t="s">
        <v>148</v>
      </c>
      <c r="J219" t="s">
        <v>18</v>
      </c>
      <c r="K219">
        <v>62.8</v>
      </c>
      <c r="L219">
        <v>3</v>
      </c>
      <c r="M219">
        <v>57</v>
      </c>
      <c r="N219">
        <v>2.76</v>
      </c>
    </row>
    <row r="220" spans="1:14" x14ac:dyDescent="0.25">
      <c r="A220" s="7">
        <v>78096</v>
      </c>
      <c r="B220" s="7">
        <f t="shared" si="9"/>
        <v>0</v>
      </c>
      <c r="C220" s="7">
        <f t="shared" si="10"/>
        <v>0</v>
      </c>
      <c r="D220" s="7">
        <f t="shared" si="11"/>
        <v>0</v>
      </c>
      <c r="E220" s="7">
        <v>59321</v>
      </c>
      <c r="F220" t="s">
        <v>50</v>
      </c>
      <c r="G220" t="s">
        <v>51</v>
      </c>
      <c r="H220" s="7" t="s">
        <v>39</v>
      </c>
      <c r="I220" s="7" t="s">
        <v>148</v>
      </c>
      <c r="J220" t="s">
        <v>18</v>
      </c>
      <c r="K220">
        <v>36.6</v>
      </c>
      <c r="L220">
        <v>2</v>
      </c>
      <c r="M220">
        <v>73.5</v>
      </c>
      <c r="N220">
        <v>2.76</v>
      </c>
    </row>
    <row r="221" spans="1:14" x14ac:dyDescent="0.25">
      <c r="A221" s="7">
        <v>78207</v>
      </c>
      <c r="B221" s="7">
        <f t="shared" si="9"/>
        <v>0</v>
      </c>
      <c r="C221" s="7">
        <f t="shared" si="10"/>
        <v>0</v>
      </c>
      <c r="D221" s="7">
        <f t="shared" si="11"/>
        <v>0</v>
      </c>
      <c r="E221" s="7">
        <v>58363</v>
      </c>
      <c r="F221" t="s">
        <v>48</v>
      </c>
      <c r="G221" t="s">
        <v>49</v>
      </c>
      <c r="H221" s="7">
        <v>11</v>
      </c>
      <c r="I221" s="7" t="s">
        <v>148</v>
      </c>
      <c r="J221" t="s">
        <v>11</v>
      </c>
      <c r="K221">
        <v>62.2</v>
      </c>
      <c r="L221">
        <v>1</v>
      </c>
      <c r="M221">
        <v>183.2</v>
      </c>
      <c r="N221">
        <v>1.9870000000000001</v>
      </c>
    </row>
    <row r="222" spans="1:14" x14ac:dyDescent="0.25">
      <c r="A222" s="7">
        <v>78223</v>
      </c>
      <c r="B222" s="7">
        <f t="shared" si="9"/>
        <v>0</v>
      </c>
      <c r="C222" s="7">
        <f t="shared" si="10"/>
        <v>0</v>
      </c>
      <c r="D222" s="7">
        <f t="shared" si="11"/>
        <v>0</v>
      </c>
      <c r="E222" s="7">
        <v>58202</v>
      </c>
      <c r="F222" t="s">
        <v>29</v>
      </c>
      <c r="G222" t="s">
        <v>32</v>
      </c>
      <c r="H222" s="7" t="s">
        <v>33</v>
      </c>
      <c r="I222" s="7" t="s">
        <v>148</v>
      </c>
      <c r="J222" t="s">
        <v>18</v>
      </c>
      <c r="K222">
        <v>47.8</v>
      </c>
      <c r="L222">
        <v>2</v>
      </c>
      <c r="M222">
        <v>73.5</v>
      </c>
      <c r="N222">
        <v>2.76</v>
      </c>
    </row>
    <row r="223" spans="1:14" x14ac:dyDescent="0.25">
      <c r="A223" s="7">
        <v>78269</v>
      </c>
      <c r="B223" s="7">
        <f t="shared" si="9"/>
        <v>0</v>
      </c>
      <c r="C223" s="7">
        <f t="shared" si="10"/>
        <v>0</v>
      </c>
      <c r="D223" s="7">
        <f t="shared" si="11"/>
        <v>0</v>
      </c>
      <c r="E223" s="7">
        <v>62290</v>
      </c>
      <c r="F223" t="s">
        <v>54</v>
      </c>
      <c r="G223" t="s">
        <v>55</v>
      </c>
      <c r="H223" s="7">
        <v>7</v>
      </c>
      <c r="I223" s="7" t="s">
        <v>148</v>
      </c>
      <c r="J223" t="s">
        <v>18</v>
      </c>
      <c r="K223">
        <v>83.6</v>
      </c>
      <c r="L223">
        <v>3</v>
      </c>
      <c r="M223">
        <v>64.5</v>
      </c>
      <c r="N223">
        <v>2.76</v>
      </c>
    </row>
    <row r="224" spans="1:14" x14ac:dyDescent="0.25">
      <c r="A224" s="7">
        <v>78549</v>
      </c>
      <c r="B224" s="7">
        <f t="shared" si="9"/>
        <v>0</v>
      </c>
      <c r="C224" s="7">
        <f t="shared" si="10"/>
        <v>0</v>
      </c>
      <c r="D224" s="7">
        <f t="shared" si="11"/>
        <v>0</v>
      </c>
      <c r="E224" s="7">
        <v>58343</v>
      </c>
      <c r="F224" t="s">
        <v>29</v>
      </c>
      <c r="G224" t="s">
        <v>46</v>
      </c>
      <c r="H224" s="7">
        <v>17</v>
      </c>
      <c r="I224" s="7" t="s">
        <v>148</v>
      </c>
      <c r="J224" t="s">
        <v>18</v>
      </c>
      <c r="K224">
        <v>79.8</v>
      </c>
      <c r="L224">
        <v>2</v>
      </c>
      <c r="M224">
        <v>83.2</v>
      </c>
      <c r="N224">
        <v>2.76</v>
      </c>
    </row>
    <row r="225" spans="1:14" x14ac:dyDescent="0.25">
      <c r="A225" s="7">
        <v>78627</v>
      </c>
      <c r="B225" s="7">
        <f t="shared" si="9"/>
        <v>1</v>
      </c>
      <c r="C225" s="7">
        <f t="shared" si="10"/>
        <v>0</v>
      </c>
      <c r="D225" s="7">
        <f t="shared" si="11"/>
        <v>1</v>
      </c>
      <c r="E225" s="7">
        <v>62291</v>
      </c>
      <c r="F225" t="s">
        <v>54</v>
      </c>
      <c r="G225" t="s">
        <v>55</v>
      </c>
      <c r="H225" s="7">
        <v>9</v>
      </c>
      <c r="I225" s="7" t="s">
        <v>148</v>
      </c>
      <c r="J225" t="s">
        <v>18</v>
      </c>
      <c r="K225">
        <v>92.1</v>
      </c>
      <c r="L225">
        <v>2</v>
      </c>
      <c r="M225">
        <v>90.1</v>
      </c>
      <c r="N225">
        <v>2.76</v>
      </c>
    </row>
    <row r="226" spans="1:14" x14ac:dyDescent="0.25">
      <c r="A226" s="7">
        <v>78627</v>
      </c>
      <c r="B226" s="7">
        <f t="shared" si="9"/>
        <v>0</v>
      </c>
      <c r="C226" s="7">
        <f t="shared" si="10"/>
        <v>1</v>
      </c>
      <c r="D226" s="7">
        <f t="shared" si="11"/>
        <v>1</v>
      </c>
      <c r="E226" s="7">
        <v>62291</v>
      </c>
      <c r="F226" t="s">
        <v>54</v>
      </c>
      <c r="G226" t="s">
        <v>55</v>
      </c>
      <c r="H226" s="7">
        <v>9</v>
      </c>
      <c r="I226" s="7" t="s">
        <v>148</v>
      </c>
      <c r="J226" t="s">
        <v>18</v>
      </c>
      <c r="K226">
        <v>92.1</v>
      </c>
      <c r="L226">
        <v>2</v>
      </c>
      <c r="M226">
        <v>90.1</v>
      </c>
      <c r="N226">
        <v>2.76</v>
      </c>
    </row>
    <row r="227" spans="1:14" x14ac:dyDescent="0.25">
      <c r="A227" s="7">
        <v>78657</v>
      </c>
      <c r="B227" s="7">
        <f t="shared" si="9"/>
        <v>0</v>
      </c>
      <c r="C227" s="7">
        <f t="shared" si="10"/>
        <v>0</v>
      </c>
      <c r="D227" s="7">
        <f t="shared" si="11"/>
        <v>0</v>
      </c>
      <c r="E227" s="7">
        <v>58277</v>
      </c>
      <c r="F227" t="s">
        <v>29</v>
      </c>
      <c r="G227" t="s">
        <v>38</v>
      </c>
      <c r="H227" s="7">
        <v>28</v>
      </c>
      <c r="I227" s="7" t="s">
        <v>148</v>
      </c>
      <c r="J227" t="s">
        <v>18</v>
      </c>
      <c r="K227">
        <v>47.5</v>
      </c>
      <c r="L227">
        <v>6</v>
      </c>
      <c r="M227">
        <v>40.4</v>
      </c>
      <c r="N227">
        <v>2.76</v>
      </c>
    </row>
    <row r="228" spans="1:14" x14ac:dyDescent="0.25">
      <c r="A228" s="7">
        <v>78731</v>
      </c>
      <c r="B228" s="7">
        <f t="shared" si="9"/>
        <v>0</v>
      </c>
      <c r="C228" s="7">
        <f t="shared" si="10"/>
        <v>0</v>
      </c>
      <c r="D228" s="7">
        <f t="shared" si="11"/>
        <v>0</v>
      </c>
      <c r="E228" s="7">
        <v>58236</v>
      </c>
      <c r="F228" t="s">
        <v>29</v>
      </c>
      <c r="G228" t="s">
        <v>36</v>
      </c>
      <c r="H228" s="7">
        <v>38</v>
      </c>
      <c r="I228" s="7" t="s">
        <v>148</v>
      </c>
      <c r="J228" t="s">
        <v>11</v>
      </c>
      <c r="K228">
        <v>25.5</v>
      </c>
      <c r="L228">
        <v>1</v>
      </c>
      <c r="M228">
        <v>142</v>
      </c>
      <c r="N228">
        <v>1.9870000000000001</v>
      </c>
    </row>
    <row r="229" spans="1:14" x14ac:dyDescent="0.25">
      <c r="A229" s="7">
        <v>78753</v>
      </c>
      <c r="B229" s="7">
        <f t="shared" si="9"/>
        <v>0</v>
      </c>
      <c r="C229" s="7">
        <f t="shared" si="10"/>
        <v>0</v>
      </c>
      <c r="D229" s="7">
        <f t="shared" si="11"/>
        <v>0</v>
      </c>
      <c r="E229" s="7">
        <v>56790</v>
      </c>
      <c r="F229" t="s">
        <v>15</v>
      </c>
      <c r="G229" t="s">
        <v>22</v>
      </c>
      <c r="H229" s="7">
        <v>13</v>
      </c>
      <c r="I229" s="7" t="s">
        <v>148</v>
      </c>
      <c r="J229" t="s">
        <v>18</v>
      </c>
      <c r="K229">
        <v>85.8</v>
      </c>
      <c r="L229">
        <v>3</v>
      </c>
      <c r="M229">
        <v>69.8</v>
      </c>
      <c r="N229">
        <v>2.76</v>
      </c>
    </row>
    <row r="230" spans="1:14" x14ac:dyDescent="0.25">
      <c r="A230" s="7">
        <v>78763</v>
      </c>
      <c r="B230" s="7">
        <f t="shared" si="9"/>
        <v>0</v>
      </c>
      <c r="C230" s="7">
        <f t="shared" si="10"/>
        <v>0</v>
      </c>
      <c r="D230" s="7">
        <f t="shared" si="11"/>
        <v>0</v>
      </c>
      <c r="E230" s="7">
        <v>58194</v>
      </c>
      <c r="F230" t="s">
        <v>29</v>
      </c>
      <c r="G230" t="s">
        <v>31</v>
      </c>
      <c r="H230" s="7">
        <v>93</v>
      </c>
      <c r="I230" s="7" t="s">
        <v>148</v>
      </c>
      <c r="J230" t="s">
        <v>18</v>
      </c>
      <c r="K230">
        <v>45.7</v>
      </c>
      <c r="L230">
        <v>1</v>
      </c>
      <c r="M230">
        <v>118.7</v>
      </c>
      <c r="N230">
        <v>2.76</v>
      </c>
    </row>
    <row r="231" spans="1:14" x14ac:dyDescent="0.25">
      <c r="A231" s="7">
        <v>79063</v>
      </c>
      <c r="B231" s="7">
        <f t="shared" si="9"/>
        <v>0</v>
      </c>
      <c r="C231" s="7">
        <f t="shared" si="10"/>
        <v>0</v>
      </c>
      <c r="D231" s="7">
        <f t="shared" si="11"/>
        <v>0</v>
      </c>
      <c r="E231" s="7">
        <v>58321</v>
      </c>
      <c r="F231" t="s">
        <v>29</v>
      </c>
      <c r="G231" t="s">
        <v>43</v>
      </c>
      <c r="H231" s="7" t="s">
        <v>44</v>
      </c>
      <c r="I231" s="7" t="s">
        <v>148</v>
      </c>
      <c r="J231" t="s">
        <v>18</v>
      </c>
      <c r="K231">
        <v>81.099999999999994</v>
      </c>
      <c r="L231">
        <v>2</v>
      </c>
      <c r="M231">
        <v>83.2</v>
      </c>
      <c r="N231">
        <v>2.76</v>
      </c>
    </row>
    <row r="232" spans="1:14" x14ac:dyDescent="0.25">
      <c r="A232" s="7">
        <v>79492</v>
      </c>
      <c r="B232" s="7">
        <f t="shared" si="9"/>
        <v>0</v>
      </c>
      <c r="C232" s="7">
        <f t="shared" si="10"/>
        <v>0</v>
      </c>
      <c r="D232" s="7">
        <f t="shared" si="11"/>
        <v>0</v>
      </c>
      <c r="E232" s="7">
        <v>58331</v>
      </c>
      <c r="F232" t="s">
        <v>29</v>
      </c>
      <c r="G232" t="s">
        <v>43</v>
      </c>
      <c r="H232" s="7">
        <v>46</v>
      </c>
      <c r="I232" s="7" t="s">
        <v>148</v>
      </c>
      <c r="J232" t="s">
        <v>18</v>
      </c>
      <c r="K232">
        <v>60.7</v>
      </c>
      <c r="L232">
        <v>2</v>
      </c>
      <c r="M232">
        <v>83.2</v>
      </c>
      <c r="N232">
        <v>2.76</v>
      </c>
    </row>
    <row r="233" spans="1:14" x14ac:dyDescent="0.25">
      <c r="A233" s="7">
        <v>79500</v>
      </c>
      <c r="B233" s="7">
        <f t="shared" si="9"/>
        <v>0</v>
      </c>
      <c r="C233" s="7">
        <f t="shared" si="10"/>
        <v>0</v>
      </c>
      <c r="D233" s="7">
        <f t="shared" si="11"/>
        <v>0</v>
      </c>
      <c r="E233" s="7">
        <v>58314</v>
      </c>
      <c r="F233" t="s">
        <v>29</v>
      </c>
      <c r="G233" t="s">
        <v>42</v>
      </c>
      <c r="H233" s="7">
        <v>6</v>
      </c>
      <c r="I233" s="7" t="s">
        <v>148</v>
      </c>
      <c r="J233" t="s">
        <v>11</v>
      </c>
      <c r="K233">
        <v>21.5</v>
      </c>
      <c r="L233">
        <v>1</v>
      </c>
      <c r="M233">
        <v>167.6</v>
      </c>
      <c r="N233">
        <v>1.9870000000000001</v>
      </c>
    </row>
    <row r="234" spans="1:14" x14ac:dyDescent="0.25">
      <c r="A234" s="7">
        <v>79530</v>
      </c>
      <c r="B234" s="7">
        <f t="shared" si="9"/>
        <v>0</v>
      </c>
      <c r="C234" s="7">
        <f t="shared" si="10"/>
        <v>0</v>
      </c>
      <c r="D234" s="7">
        <f t="shared" si="11"/>
        <v>0</v>
      </c>
      <c r="E234" s="7">
        <v>58277</v>
      </c>
      <c r="F234" t="s">
        <v>29</v>
      </c>
      <c r="G234" t="s">
        <v>38</v>
      </c>
      <c r="H234" s="7">
        <v>28</v>
      </c>
      <c r="I234" s="7" t="s">
        <v>148</v>
      </c>
      <c r="J234" t="s">
        <v>18</v>
      </c>
      <c r="K234">
        <v>13.8</v>
      </c>
      <c r="L234">
        <v>1</v>
      </c>
      <c r="M234">
        <v>92</v>
      </c>
      <c r="N234">
        <v>2.76</v>
      </c>
    </row>
    <row r="235" spans="1:14" x14ac:dyDescent="0.25">
      <c r="A235" s="7">
        <v>79769</v>
      </c>
      <c r="B235" s="7">
        <f t="shared" si="9"/>
        <v>0</v>
      </c>
      <c r="C235" s="7">
        <f t="shared" si="10"/>
        <v>0</v>
      </c>
      <c r="D235" s="7">
        <f t="shared" si="11"/>
        <v>0</v>
      </c>
      <c r="E235" s="7">
        <v>56764</v>
      </c>
      <c r="F235" t="s">
        <v>15</v>
      </c>
      <c r="G235" t="s">
        <v>16</v>
      </c>
      <c r="H235" s="7" t="s">
        <v>19</v>
      </c>
      <c r="I235" s="7" t="s">
        <v>148</v>
      </c>
      <c r="J235" t="s">
        <v>18</v>
      </c>
      <c r="K235">
        <v>29.7</v>
      </c>
      <c r="L235">
        <v>1</v>
      </c>
      <c r="M235">
        <v>92</v>
      </c>
      <c r="N235">
        <v>2.76</v>
      </c>
    </row>
    <row r="236" spans="1:14" x14ac:dyDescent="0.25">
      <c r="A236" s="7">
        <v>79857</v>
      </c>
      <c r="B236" s="7">
        <f t="shared" si="9"/>
        <v>0</v>
      </c>
      <c r="C236" s="7">
        <f t="shared" si="10"/>
        <v>0</v>
      </c>
      <c r="D236" s="7">
        <f t="shared" si="11"/>
        <v>0</v>
      </c>
      <c r="E236" s="7">
        <v>58322</v>
      </c>
      <c r="F236" t="s">
        <v>29</v>
      </c>
      <c r="G236" t="s">
        <v>43</v>
      </c>
      <c r="H236" s="7">
        <v>48</v>
      </c>
      <c r="I236" s="7" t="s">
        <v>148</v>
      </c>
      <c r="J236" t="s">
        <v>18</v>
      </c>
      <c r="K236">
        <v>59</v>
      </c>
      <c r="L236">
        <v>1</v>
      </c>
      <c r="M236">
        <v>134.30000000000001</v>
      </c>
      <c r="N236">
        <v>2.76</v>
      </c>
    </row>
    <row r="237" spans="1:14" x14ac:dyDescent="0.25">
      <c r="A237" s="7">
        <v>80044</v>
      </c>
      <c r="B237" s="7">
        <f t="shared" si="9"/>
        <v>0</v>
      </c>
      <c r="C237" s="7">
        <f t="shared" si="10"/>
        <v>0</v>
      </c>
      <c r="D237" s="7">
        <f t="shared" si="11"/>
        <v>0</v>
      </c>
      <c r="E237" s="7">
        <v>56962</v>
      </c>
      <c r="F237" t="s">
        <v>15</v>
      </c>
      <c r="G237" t="s">
        <v>28</v>
      </c>
      <c r="H237" s="7">
        <v>38</v>
      </c>
      <c r="I237" s="7" t="s">
        <v>148</v>
      </c>
      <c r="J237" t="s">
        <v>11</v>
      </c>
      <c r="K237">
        <v>49.8</v>
      </c>
      <c r="L237">
        <v>2</v>
      </c>
      <c r="M237">
        <v>103.9</v>
      </c>
      <c r="N237">
        <v>1.9870000000000001</v>
      </c>
    </row>
    <row r="238" spans="1:14" x14ac:dyDescent="0.25">
      <c r="A238" s="7">
        <v>80213</v>
      </c>
      <c r="B238" s="7">
        <f t="shared" si="9"/>
        <v>0</v>
      </c>
      <c r="C238" s="7">
        <f t="shared" si="10"/>
        <v>0</v>
      </c>
      <c r="D238" s="7">
        <f t="shared" si="11"/>
        <v>0</v>
      </c>
      <c r="E238" s="7">
        <v>58373</v>
      </c>
      <c r="F238" t="s">
        <v>48</v>
      </c>
      <c r="G238" t="s">
        <v>49</v>
      </c>
      <c r="H238" s="7">
        <v>25</v>
      </c>
      <c r="I238" s="7" t="s">
        <v>148</v>
      </c>
      <c r="J238" t="s">
        <v>11</v>
      </c>
      <c r="K238">
        <v>38.9</v>
      </c>
      <c r="L238">
        <v>1</v>
      </c>
      <c r="M238">
        <v>167.6</v>
      </c>
      <c r="N238">
        <v>1.9870000000000001</v>
      </c>
    </row>
    <row r="239" spans="1:14" x14ac:dyDescent="0.25">
      <c r="A239" s="7">
        <v>80231</v>
      </c>
      <c r="B239" s="7">
        <f t="shared" si="9"/>
        <v>0</v>
      </c>
      <c r="C239" s="7">
        <f t="shared" si="10"/>
        <v>0</v>
      </c>
      <c r="D239" s="7">
        <f t="shared" si="11"/>
        <v>0</v>
      </c>
      <c r="E239" s="7">
        <v>58327</v>
      </c>
      <c r="F239" t="s">
        <v>29</v>
      </c>
      <c r="G239" t="s">
        <v>43</v>
      </c>
      <c r="H239" s="7" t="s">
        <v>45</v>
      </c>
      <c r="I239" s="7" t="s">
        <v>148</v>
      </c>
      <c r="J239" t="s">
        <v>18</v>
      </c>
      <c r="K239">
        <v>81.7</v>
      </c>
      <c r="L239">
        <v>1</v>
      </c>
      <c r="M239">
        <v>145.4</v>
      </c>
      <c r="N239">
        <v>2.76</v>
      </c>
    </row>
    <row r="240" spans="1:14" x14ac:dyDescent="0.25">
      <c r="A240" s="7">
        <v>80710</v>
      </c>
      <c r="B240" s="7">
        <f t="shared" si="9"/>
        <v>0</v>
      </c>
      <c r="C240" s="7">
        <f t="shared" si="10"/>
        <v>0</v>
      </c>
      <c r="D240" s="7">
        <f t="shared" si="11"/>
        <v>0</v>
      </c>
      <c r="E240" s="7">
        <v>58372</v>
      </c>
      <c r="F240" t="s">
        <v>48</v>
      </c>
      <c r="G240" t="s">
        <v>49</v>
      </c>
      <c r="H240" s="7">
        <v>14</v>
      </c>
      <c r="I240" s="7" t="s">
        <v>148</v>
      </c>
      <c r="J240" t="s">
        <v>11</v>
      </c>
      <c r="K240">
        <v>54.7</v>
      </c>
      <c r="L240">
        <v>5</v>
      </c>
      <c r="M240">
        <v>56.9</v>
      </c>
      <c r="N240">
        <v>1.9870000000000001</v>
      </c>
    </row>
    <row r="241" spans="1:14" x14ac:dyDescent="0.25">
      <c r="A241" s="7">
        <v>81005</v>
      </c>
      <c r="B241" s="7">
        <f t="shared" si="9"/>
        <v>0</v>
      </c>
      <c r="C241" s="7">
        <f t="shared" si="10"/>
        <v>0</v>
      </c>
      <c r="D241" s="7">
        <f t="shared" si="11"/>
        <v>0</v>
      </c>
      <c r="E241" s="7">
        <v>58374</v>
      </c>
      <c r="F241" t="s">
        <v>48</v>
      </c>
      <c r="G241" t="s">
        <v>49</v>
      </c>
      <c r="H241" s="7">
        <v>23</v>
      </c>
      <c r="I241" s="7" t="s">
        <v>148</v>
      </c>
      <c r="J241" t="s">
        <v>11</v>
      </c>
      <c r="K241">
        <v>39.6</v>
      </c>
      <c r="L241">
        <v>6</v>
      </c>
      <c r="M241">
        <v>56.9</v>
      </c>
      <c r="N241">
        <v>1.9870000000000001</v>
      </c>
    </row>
    <row r="242" spans="1:14" x14ac:dyDescent="0.25">
      <c r="A242" s="7">
        <v>81705</v>
      </c>
      <c r="B242" s="7">
        <f t="shared" si="9"/>
        <v>0</v>
      </c>
      <c r="C242" s="7">
        <f t="shared" si="10"/>
        <v>0</v>
      </c>
      <c r="D242" s="7">
        <f t="shared" si="11"/>
        <v>0</v>
      </c>
      <c r="E242" s="7">
        <v>58327</v>
      </c>
      <c r="F242" t="s">
        <v>29</v>
      </c>
      <c r="G242" t="s">
        <v>43</v>
      </c>
      <c r="H242" s="7" t="s">
        <v>45</v>
      </c>
      <c r="I242" s="7" t="s">
        <v>148</v>
      </c>
      <c r="J242" t="s">
        <v>18</v>
      </c>
      <c r="K242">
        <v>57.7</v>
      </c>
      <c r="L242">
        <v>1</v>
      </c>
      <c r="M242">
        <v>118.7</v>
      </c>
      <c r="N242">
        <v>2.76</v>
      </c>
    </row>
    <row r="243" spans="1:14" x14ac:dyDescent="0.25">
      <c r="A243" s="7">
        <v>82068</v>
      </c>
      <c r="B243" s="7">
        <f t="shared" si="9"/>
        <v>1</v>
      </c>
      <c r="C243" s="7">
        <f t="shared" si="10"/>
        <v>0</v>
      </c>
      <c r="D243" s="7">
        <f t="shared" si="11"/>
        <v>1</v>
      </c>
      <c r="E243" s="7">
        <v>62291</v>
      </c>
      <c r="F243" t="s">
        <v>54</v>
      </c>
      <c r="G243" t="s">
        <v>55</v>
      </c>
      <c r="H243" s="7">
        <v>9</v>
      </c>
      <c r="I243" s="7" t="s">
        <v>148</v>
      </c>
      <c r="J243" t="s">
        <v>18</v>
      </c>
      <c r="K243">
        <v>65.900000000000006</v>
      </c>
      <c r="L243">
        <v>2</v>
      </c>
      <c r="M243">
        <v>73.5</v>
      </c>
      <c r="N243">
        <v>2.76</v>
      </c>
    </row>
    <row r="244" spans="1:14" x14ac:dyDescent="0.25">
      <c r="A244" s="7">
        <v>82068</v>
      </c>
      <c r="B244" s="7">
        <f t="shared" si="9"/>
        <v>0</v>
      </c>
      <c r="C244" s="7">
        <f t="shared" si="10"/>
        <v>1</v>
      </c>
      <c r="D244" s="7">
        <f t="shared" si="11"/>
        <v>1</v>
      </c>
      <c r="E244" s="7">
        <v>62291</v>
      </c>
      <c r="F244" t="s">
        <v>54</v>
      </c>
      <c r="G244" t="s">
        <v>55</v>
      </c>
      <c r="H244" s="7">
        <v>9</v>
      </c>
      <c r="I244" s="7" t="s">
        <v>148</v>
      </c>
      <c r="J244" t="s">
        <v>18</v>
      </c>
      <c r="K244">
        <v>65.900000000000006</v>
      </c>
      <c r="L244">
        <v>2</v>
      </c>
      <c r="M244">
        <v>73.5</v>
      </c>
      <c r="N244">
        <v>2.76</v>
      </c>
    </row>
    <row r="245" spans="1:14" x14ac:dyDescent="0.25">
      <c r="A245" s="7">
        <v>82147</v>
      </c>
      <c r="B245" s="7">
        <f t="shared" si="9"/>
        <v>0</v>
      </c>
      <c r="C245" s="7">
        <f t="shared" si="10"/>
        <v>0</v>
      </c>
      <c r="D245" s="7">
        <f t="shared" si="11"/>
        <v>0</v>
      </c>
      <c r="E245" s="7">
        <v>58202</v>
      </c>
      <c r="F245" t="s">
        <v>29</v>
      </c>
      <c r="G245" t="s">
        <v>32</v>
      </c>
      <c r="H245" s="7" t="s">
        <v>33</v>
      </c>
      <c r="I245" s="7" t="s">
        <v>148</v>
      </c>
      <c r="J245" t="s">
        <v>18</v>
      </c>
      <c r="K245">
        <v>48.7</v>
      </c>
      <c r="L245">
        <v>1</v>
      </c>
      <c r="M245">
        <v>118.7</v>
      </c>
      <c r="N245">
        <v>2.76</v>
      </c>
    </row>
    <row r="246" spans="1:14" x14ac:dyDescent="0.25">
      <c r="A246" s="7">
        <v>82679</v>
      </c>
      <c r="B246" s="7">
        <f t="shared" si="9"/>
        <v>0</v>
      </c>
      <c r="C246" s="7">
        <f t="shared" si="10"/>
        <v>0</v>
      </c>
      <c r="D246" s="7">
        <f t="shared" si="11"/>
        <v>0</v>
      </c>
      <c r="E246" s="7">
        <v>56962</v>
      </c>
      <c r="F246" t="s">
        <v>15</v>
      </c>
      <c r="G246" t="s">
        <v>28</v>
      </c>
      <c r="H246" s="7">
        <v>38</v>
      </c>
      <c r="I246" s="7" t="s">
        <v>148</v>
      </c>
      <c r="J246" t="s">
        <v>11</v>
      </c>
      <c r="K246">
        <v>74.099999999999994</v>
      </c>
      <c r="L246">
        <v>2</v>
      </c>
      <c r="M246">
        <v>113.6</v>
      </c>
      <c r="N246">
        <v>1.9870000000000001</v>
      </c>
    </row>
    <row r="247" spans="1:14" x14ac:dyDescent="0.25">
      <c r="A247" s="7">
        <v>83004</v>
      </c>
      <c r="B247" s="7">
        <f t="shared" si="9"/>
        <v>0</v>
      </c>
      <c r="C247" s="7">
        <f t="shared" si="10"/>
        <v>0</v>
      </c>
      <c r="D247" s="7">
        <f t="shared" si="11"/>
        <v>0</v>
      </c>
      <c r="E247" s="7">
        <v>58314</v>
      </c>
      <c r="F247" t="s">
        <v>29</v>
      </c>
      <c r="G247" t="s">
        <v>42</v>
      </c>
      <c r="H247" s="7">
        <v>6</v>
      </c>
      <c r="I247" s="7" t="s">
        <v>148</v>
      </c>
      <c r="J247" t="s">
        <v>11</v>
      </c>
      <c r="K247">
        <v>70.599999999999994</v>
      </c>
      <c r="L247">
        <v>1</v>
      </c>
      <c r="M247">
        <v>183.2</v>
      </c>
      <c r="N247">
        <v>1.9870000000000001</v>
      </c>
    </row>
    <row r="248" spans="1:14" x14ac:dyDescent="0.25">
      <c r="A248" s="7">
        <v>83042</v>
      </c>
      <c r="B248" s="7">
        <f t="shared" si="9"/>
        <v>0</v>
      </c>
      <c r="C248" s="7">
        <f t="shared" si="10"/>
        <v>0</v>
      </c>
      <c r="D248" s="7">
        <f t="shared" si="11"/>
        <v>0</v>
      </c>
      <c r="E248" s="7">
        <v>58315</v>
      </c>
      <c r="F248" t="s">
        <v>29</v>
      </c>
      <c r="G248" t="s">
        <v>42</v>
      </c>
      <c r="H248" s="7">
        <v>7</v>
      </c>
      <c r="I248" s="7" t="s">
        <v>148</v>
      </c>
      <c r="J248" t="s">
        <v>18</v>
      </c>
      <c r="K248">
        <v>11.4</v>
      </c>
      <c r="L248">
        <v>1</v>
      </c>
      <c r="M248">
        <v>92</v>
      </c>
      <c r="N248">
        <v>2.76</v>
      </c>
    </row>
    <row r="249" spans="1:14" x14ac:dyDescent="0.25">
      <c r="A249" s="7">
        <v>83199</v>
      </c>
      <c r="B249" s="7">
        <f t="shared" si="9"/>
        <v>0</v>
      </c>
      <c r="C249" s="7">
        <f t="shared" si="10"/>
        <v>0</v>
      </c>
      <c r="D249" s="7">
        <f t="shared" si="11"/>
        <v>0</v>
      </c>
      <c r="E249" s="7">
        <v>58301</v>
      </c>
      <c r="F249" t="s">
        <v>29</v>
      </c>
      <c r="G249" t="s">
        <v>14</v>
      </c>
      <c r="H249" s="7">
        <v>22</v>
      </c>
      <c r="I249" s="7" t="s">
        <v>148</v>
      </c>
      <c r="J249" t="s">
        <v>11</v>
      </c>
      <c r="K249">
        <v>47</v>
      </c>
      <c r="L249">
        <v>2</v>
      </c>
      <c r="M249">
        <v>103.9</v>
      </c>
      <c r="N249">
        <v>1.9870000000000001</v>
      </c>
    </row>
    <row r="250" spans="1:14" x14ac:dyDescent="0.25">
      <c r="A250" s="7">
        <v>83362</v>
      </c>
      <c r="B250" s="7">
        <f t="shared" si="9"/>
        <v>0</v>
      </c>
      <c r="C250" s="7">
        <f t="shared" si="10"/>
        <v>0</v>
      </c>
      <c r="D250" s="7">
        <f t="shared" si="11"/>
        <v>0</v>
      </c>
      <c r="E250" s="7">
        <v>58190</v>
      </c>
      <c r="F250" t="s">
        <v>29</v>
      </c>
      <c r="G250" t="s">
        <v>30</v>
      </c>
      <c r="H250" s="7">
        <v>16</v>
      </c>
      <c r="I250" s="7" t="s">
        <v>148</v>
      </c>
      <c r="J250" t="s">
        <v>18</v>
      </c>
      <c r="K250">
        <v>64.400000000000006</v>
      </c>
      <c r="L250">
        <v>1</v>
      </c>
      <c r="M250">
        <v>134.30000000000001</v>
      </c>
      <c r="N250">
        <v>2.76</v>
      </c>
    </row>
    <row r="251" spans="1:14" x14ac:dyDescent="0.25">
      <c r="A251" s="7">
        <v>83676</v>
      </c>
      <c r="B251" s="7">
        <f t="shared" si="9"/>
        <v>0</v>
      </c>
      <c r="C251" s="7">
        <f t="shared" si="10"/>
        <v>0</v>
      </c>
      <c r="D251" s="7">
        <f t="shared" si="11"/>
        <v>0</v>
      </c>
      <c r="E251" s="7">
        <v>58245</v>
      </c>
      <c r="F251" t="s">
        <v>29</v>
      </c>
      <c r="G251" t="s">
        <v>37</v>
      </c>
      <c r="H251" s="7">
        <v>13</v>
      </c>
      <c r="I251" s="7" t="s">
        <v>148</v>
      </c>
      <c r="J251" t="s">
        <v>11</v>
      </c>
      <c r="K251">
        <v>83.4</v>
      </c>
      <c r="L251">
        <v>1</v>
      </c>
      <c r="M251">
        <v>194.5</v>
      </c>
      <c r="N251">
        <v>1.9870000000000001</v>
      </c>
    </row>
    <row r="252" spans="1:14" x14ac:dyDescent="0.25">
      <c r="A252" s="7">
        <v>83997</v>
      </c>
      <c r="B252" s="7">
        <f t="shared" si="9"/>
        <v>0</v>
      </c>
      <c r="C252" s="7">
        <f t="shared" si="10"/>
        <v>0</v>
      </c>
      <c r="D252" s="7">
        <f t="shared" si="11"/>
        <v>0</v>
      </c>
      <c r="E252" s="7">
        <v>58375</v>
      </c>
      <c r="F252" t="s">
        <v>48</v>
      </c>
      <c r="G252" t="s">
        <v>49</v>
      </c>
      <c r="H252" s="7">
        <v>7</v>
      </c>
      <c r="I252" s="7" t="s">
        <v>148</v>
      </c>
      <c r="J252" t="s">
        <v>11</v>
      </c>
      <c r="K252">
        <v>65.3</v>
      </c>
      <c r="L252">
        <v>3</v>
      </c>
      <c r="M252">
        <v>87.9</v>
      </c>
      <c r="N252">
        <v>1.9870000000000001</v>
      </c>
    </row>
    <row r="253" spans="1:14" x14ac:dyDescent="0.25">
      <c r="A253" s="7">
        <v>84147</v>
      </c>
      <c r="B253" s="7">
        <f t="shared" si="9"/>
        <v>0</v>
      </c>
      <c r="C253" s="7">
        <f t="shared" si="10"/>
        <v>0</v>
      </c>
      <c r="D253" s="7">
        <f t="shared" si="11"/>
        <v>0</v>
      </c>
      <c r="E253" s="7">
        <v>58314</v>
      </c>
      <c r="F253" t="s">
        <v>29</v>
      </c>
      <c r="G253" t="s">
        <v>42</v>
      </c>
      <c r="H253" s="7">
        <v>6</v>
      </c>
      <c r="I253" s="7" t="s">
        <v>148</v>
      </c>
      <c r="J253" t="s">
        <v>11</v>
      </c>
      <c r="K253">
        <v>28.1</v>
      </c>
      <c r="L253">
        <v>3</v>
      </c>
      <c r="M253">
        <v>68.2</v>
      </c>
      <c r="N253">
        <v>1.9870000000000001</v>
      </c>
    </row>
    <row r="254" spans="1:14" x14ac:dyDescent="0.25">
      <c r="A254" s="7">
        <v>84345</v>
      </c>
      <c r="B254" s="7">
        <f t="shared" si="9"/>
        <v>0</v>
      </c>
      <c r="C254" s="7">
        <f t="shared" si="10"/>
        <v>0</v>
      </c>
      <c r="D254" s="7">
        <f t="shared" si="11"/>
        <v>0</v>
      </c>
      <c r="E254" s="7">
        <v>58236</v>
      </c>
      <c r="F254" t="s">
        <v>29</v>
      </c>
      <c r="G254" t="s">
        <v>36</v>
      </c>
      <c r="H254" s="7">
        <v>38</v>
      </c>
      <c r="I254" s="7" t="s">
        <v>148</v>
      </c>
      <c r="J254" t="s">
        <v>11</v>
      </c>
      <c r="K254">
        <v>46.1</v>
      </c>
      <c r="L254">
        <v>2</v>
      </c>
      <c r="M254">
        <v>103.9</v>
      </c>
      <c r="N254">
        <v>1.9870000000000001</v>
      </c>
    </row>
    <row r="255" spans="1:14" x14ac:dyDescent="0.25">
      <c r="A255" s="7">
        <v>84651</v>
      </c>
      <c r="B255" s="7">
        <f t="shared" si="9"/>
        <v>0</v>
      </c>
      <c r="C255" s="7">
        <f t="shared" si="10"/>
        <v>0</v>
      </c>
      <c r="D255" s="7">
        <f t="shared" si="11"/>
        <v>0</v>
      </c>
      <c r="E255" s="7">
        <v>58212</v>
      </c>
      <c r="F255" t="s">
        <v>29</v>
      </c>
      <c r="G255" t="s">
        <v>32</v>
      </c>
      <c r="H255" s="7">
        <v>25</v>
      </c>
      <c r="I255" s="7" t="s">
        <v>148</v>
      </c>
      <c r="J255" t="s">
        <v>11</v>
      </c>
      <c r="K255">
        <v>47.8</v>
      </c>
      <c r="L255">
        <v>1</v>
      </c>
      <c r="M255">
        <v>167.6</v>
      </c>
      <c r="N255">
        <v>1.9870000000000001</v>
      </c>
    </row>
    <row r="256" spans="1:14" x14ac:dyDescent="0.25">
      <c r="A256" s="7">
        <v>84711</v>
      </c>
      <c r="B256" s="7">
        <f t="shared" si="9"/>
        <v>0</v>
      </c>
      <c r="C256" s="7">
        <f t="shared" si="10"/>
        <v>0</v>
      </c>
      <c r="D256" s="7">
        <f t="shared" si="11"/>
        <v>0</v>
      </c>
      <c r="E256" s="7">
        <v>56962</v>
      </c>
      <c r="F256" t="s">
        <v>15</v>
      </c>
      <c r="G256" t="s">
        <v>28</v>
      </c>
      <c r="H256" s="7">
        <v>38</v>
      </c>
      <c r="I256" s="7" t="s">
        <v>148</v>
      </c>
      <c r="J256" t="s">
        <v>11</v>
      </c>
      <c r="K256">
        <v>73.7</v>
      </c>
      <c r="L256">
        <v>2</v>
      </c>
      <c r="M256">
        <v>120.6</v>
      </c>
      <c r="N256">
        <v>1.9870000000000001</v>
      </c>
    </row>
    <row r="257" spans="1:14" x14ac:dyDescent="0.25">
      <c r="A257" s="7">
        <v>84981</v>
      </c>
      <c r="B257" s="7">
        <f t="shared" si="9"/>
        <v>0</v>
      </c>
      <c r="C257" s="7">
        <f t="shared" si="10"/>
        <v>0</v>
      </c>
      <c r="D257" s="7">
        <f t="shared" si="11"/>
        <v>0</v>
      </c>
      <c r="E257" s="7">
        <v>58190</v>
      </c>
      <c r="F257" t="s">
        <v>29</v>
      </c>
      <c r="G257" t="s">
        <v>30</v>
      </c>
      <c r="H257" s="7">
        <v>16</v>
      </c>
      <c r="I257" s="7" t="s">
        <v>148</v>
      </c>
      <c r="J257" t="s">
        <v>18</v>
      </c>
      <c r="K257">
        <v>43</v>
      </c>
      <c r="L257">
        <v>1</v>
      </c>
      <c r="M257">
        <v>118.7</v>
      </c>
      <c r="N257">
        <v>2.76</v>
      </c>
    </row>
    <row r="258" spans="1:14" x14ac:dyDescent="0.25">
      <c r="A258" s="7">
        <v>85485</v>
      </c>
      <c r="B258" s="7">
        <f t="shared" si="9"/>
        <v>0</v>
      </c>
      <c r="C258" s="7">
        <f t="shared" si="10"/>
        <v>0</v>
      </c>
      <c r="D258" s="7">
        <f t="shared" si="11"/>
        <v>0</v>
      </c>
      <c r="E258" s="7">
        <v>58327</v>
      </c>
      <c r="F258" t="s">
        <v>29</v>
      </c>
      <c r="G258" t="s">
        <v>43</v>
      </c>
      <c r="H258" s="7" t="s">
        <v>45</v>
      </c>
      <c r="I258" s="7" t="s">
        <v>148</v>
      </c>
      <c r="J258" t="s">
        <v>18</v>
      </c>
      <c r="K258">
        <v>59.5</v>
      </c>
      <c r="L258">
        <v>1</v>
      </c>
      <c r="M258">
        <v>118.7</v>
      </c>
      <c r="N258">
        <v>2.76</v>
      </c>
    </row>
    <row r="259" spans="1:14" x14ac:dyDescent="0.25">
      <c r="A259" s="7">
        <v>85891</v>
      </c>
      <c r="B259" s="7">
        <f t="shared" ref="B259:B322" si="12">IF(A259=A260,1,0)</f>
        <v>0</v>
      </c>
      <c r="C259" s="7">
        <f t="shared" ref="C259:C322" si="13">IF(A259=A258,1,0)</f>
        <v>0</v>
      </c>
      <c r="D259" s="7">
        <f t="shared" ref="D259:D322" si="14">B259+C259</f>
        <v>0</v>
      </c>
      <c r="E259" s="7">
        <v>58331</v>
      </c>
      <c r="F259" t="s">
        <v>29</v>
      </c>
      <c r="G259" t="s">
        <v>43</v>
      </c>
      <c r="H259" s="7">
        <v>46</v>
      </c>
      <c r="I259" s="7" t="s">
        <v>148</v>
      </c>
      <c r="J259" t="s">
        <v>18</v>
      </c>
      <c r="K259">
        <v>50.4</v>
      </c>
      <c r="L259">
        <v>3</v>
      </c>
      <c r="M259">
        <v>57</v>
      </c>
      <c r="N259">
        <v>2.76</v>
      </c>
    </row>
    <row r="260" spans="1:14" x14ac:dyDescent="0.25">
      <c r="A260" s="7">
        <v>86076</v>
      </c>
      <c r="B260" s="7">
        <f t="shared" si="12"/>
        <v>0</v>
      </c>
      <c r="C260" s="7">
        <f t="shared" si="13"/>
        <v>0</v>
      </c>
      <c r="D260" s="7">
        <f t="shared" si="14"/>
        <v>0</v>
      </c>
      <c r="E260" s="7">
        <v>56791</v>
      </c>
      <c r="F260" t="s">
        <v>15</v>
      </c>
      <c r="G260" t="s">
        <v>22</v>
      </c>
      <c r="H260" s="7">
        <v>46</v>
      </c>
      <c r="I260" s="7" t="s">
        <v>148</v>
      </c>
      <c r="J260" t="s">
        <v>11</v>
      </c>
      <c r="K260">
        <v>59.9</v>
      </c>
      <c r="L260">
        <v>1</v>
      </c>
      <c r="M260">
        <v>183.2</v>
      </c>
      <c r="N260">
        <v>1.9870000000000001</v>
      </c>
    </row>
    <row r="261" spans="1:14" x14ac:dyDescent="0.25">
      <c r="A261" s="7">
        <v>86602</v>
      </c>
      <c r="B261" s="7">
        <f t="shared" si="12"/>
        <v>0</v>
      </c>
      <c r="C261" s="7">
        <f t="shared" si="13"/>
        <v>0</v>
      </c>
      <c r="D261" s="7">
        <f t="shared" si="14"/>
        <v>0</v>
      </c>
      <c r="E261" s="7">
        <v>56791</v>
      </c>
      <c r="F261" t="s">
        <v>15</v>
      </c>
      <c r="G261" t="s">
        <v>22</v>
      </c>
      <c r="H261" s="7">
        <v>46</v>
      </c>
      <c r="I261" s="7" t="s">
        <v>148</v>
      </c>
      <c r="J261" t="s">
        <v>11</v>
      </c>
      <c r="K261">
        <v>39.5</v>
      </c>
      <c r="L261">
        <v>5</v>
      </c>
      <c r="M261">
        <v>56.9</v>
      </c>
      <c r="N261">
        <v>1.9870000000000001</v>
      </c>
    </row>
    <row r="262" spans="1:14" x14ac:dyDescent="0.25">
      <c r="A262" s="7">
        <v>86693</v>
      </c>
      <c r="B262" s="7">
        <f t="shared" si="12"/>
        <v>0</v>
      </c>
      <c r="C262" s="7">
        <f t="shared" si="13"/>
        <v>0</v>
      </c>
      <c r="D262" s="7">
        <f t="shared" si="14"/>
        <v>0</v>
      </c>
      <c r="E262" s="7">
        <v>58363</v>
      </c>
      <c r="F262" t="s">
        <v>48</v>
      </c>
      <c r="G262" t="s">
        <v>49</v>
      </c>
      <c r="H262" s="7">
        <v>11</v>
      </c>
      <c r="I262" s="7" t="s">
        <v>148</v>
      </c>
      <c r="J262" t="s">
        <v>11</v>
      </c>
      <c r="K262">
        <v>65.7</v>
      </c>
      <c r="L262">
        <v>2</v>
      </c>
      <c r="M262">
        <v>113.6</v>
      </c>
      <c r="N262">
        <v>1.9870000000000001</v>
      </c>
    </row>
    <row r="263" spans="1:14" x14ac:dyDescent="0.25">
      <c r="A263" s="7">
        <v>86930</v>
      </c>
      <c r="B263" s="7">
        <f t="shared" si="12"/>
        <v>0</v>
      </c>
      <c r="C263" s="7">
        <f t="shared" si="13"/>
        <v>0</v>
      </c>
      <c r="D263" s="7">
        <f t="shared" si="14"/>
        <v>0</v>
      </c>
      <c r="E263" s="7">
        <v>58331</v>
      </c>
      <c r="F263" t="s">
        <v>29</v>
      </c>
      <c r="G263" t="s">
        <v>43</v>
      </c>
      <c r="H263" s="7">
        <v>46</v>
      </c>
      <c r="I263" s="7" t="s">
        <v>148</v>
      </c>
      <c r="J263" t="s">
        <v>18</v>
      </c>
      <c r="K263">
        <v>48.5</v>
      </c>
      <c r="L263">
        <v>2</v>
      </c>
      <c r="M263">
        <v>73.5</v>
      </c>
      <c r="N263">
        <v>2.76</v>
      </c>
    </row>
    <row r="264" spans="1:14" x14ac:dyDescent="0.25">
      <c r="A264" s="7">
        <v>87039</v>
      </c>
      <c r="B264" s="7">
        <f t="shared" si="12"/>
        <v>0</v>
      </c>
      <c r="C264" s="7">
        <f t="shared" si="13"/>
        <v>0</v>
      </c>
      <c r="D264" s="7">
        <f t="shared" si="14"/>
        <v>0</v>
      </c>
      <c r="E264" s="7">
        <v>58367</v>
      </c>
      <c r="F264" t="s">
        <v>48</v>
      </c>
      <c r="G264" t="s">
        <v>49</v>
      </c>
      <c r="H264" s="7">
        <v>22</v>
      </c>
      <c r="I264" s="7" t="s">
        <v>148</v>
      </c>
      <c r="J264" t="s">
        <v>11</v>
      </c>
      <c r="K264">
        <v>47.2</v>
      </c>
      <c r="L264">
        <v>1</v>
      </c>
      <c r="M264">
        <v>167.6</v>
      </c>
      <c r="N264">
        <v>1.9870000000000001</v>
      </c>
    </row>
    <row r="265" spans="1:14" x14ac:dyDescent="0.25">
      <c r="A265" s="7">
        <v>87193</v>
      </c>
      <c r="B265" s="7">
        <f t="shared" si="12"/>
        <v>0</v>
      </c>
      <c r="C265" s="7">
        <f t="shared" si="13"/>
        <v>0</v>
      </c>
      <c r="D265" s="7">
        <f t="shared" si="14"/>
        <v>0</v>
      </c>
      <c r="E265" s="7">
        <v>56761</v>
      </c>
      <c r="F265" t="s">
        <v>15</v>
      </c>
      <c r="G265" t="s">
        <v>16</v>
      </c>
      <c r="H265" s="7" t="s">
        <v>17</v>
      </c>
      <c r="I265" s="7" t="s">
        <v>148</v>
      </c>
      <c r="J265" t="s">
        <v>18</v>
      </c>
      <c r="K265">
        <v>92.2</v>
      </c>
      <c r="L265">
        <v>1</v>
      </c>
      <c r="M265">
        <v>134.30000000000001</v>
      </c>
      <c r="N265">
        <v>2.76</v>
      </c>
    </row>
    <row r="266" spans="1:14" x14ac:dyDescent="0.25">
      <c r="A266" s="7">
        <v>87301</v>
      </c>
      <c r="B266" s="7">
        <f t="shared" si="12"/>
        <v>0</v>
      </c>
      <c r="C266" s="7">
        <f t="shared" si="13"/>
        <v>0</v>
      </c>
      <c r="D266" s="7">
        <f t="shared" si="14"/>
        <v>0</v>
      </c>
      <c r="E266" s="7">
        <v>58314</v>
      </c>
      <c r="F266" t="s">
        <v>29</v>
      </c>
      <c r="G266" t="s">
        <v>42</v>
      </c>
      <c r="H266" s="7">
        <v>6</v>
      </c>
      <c r="I266" s="7" t="s">
        <v>148</v>
      </c>
      <c r="J266" t="s">
        <v>11</v>
      </c>
      <c r="K266">
        <v>96.2</v>
      </c>
      <c r="L266">
        <v>4</v>
      </c>
      <c r="M266">
        <v>75.900000000000006</v>
      </c>
      <c r="N266">
        <v>1.9870000000000001</v>
      </c>
    </row>
    <row r="267" spans="1:14" x14ac:dyDescent="0.25">
      <c r="A267" s="7">
        <v>87393</v>
      </c>
      <c r="B267" s="7">
        <f t="shared" si="12"/>
        <v>0</v>
      </c>
      <c r="C267" s="7">
        <f t="shared" si="13"/>
        <v>0</v>
      </c>
      <c r="D267" s="7">
        <f t="shared" si="14"/>
        <v>0</v>
      </c>
      <c r="E267" s="7">
        <v>62290</v>
      </c>
      <c r="F267" t="s">
        <v>54</v>
      </c>
      <c r="G267" t="s">
        <v>55</v>
      </c>
      <c r="H267" s="7">
        <v>7</v>
      </c>
      <c r="I267" s="7" t="s">
        <v>148</v>
      </c>
      <c r="J267" t="s">
        <v>18</v>
      </c>
      <c r="K267">
        <v>63.6</v>
      </c>
      <c r="L267">
        <v>2</v>
      </c>
      <c r="M267">
        <v>73.5</v>
      </c>
      <c r="N267">
        <v>2.76</v>
      </c>
    </row>
    <row r="268" spans="1:14" x14ac:dyDescent="0.25">
      <c r="A268" s="7">
        <v>87866</v>
      </c>
      <c r="B268" s="7">
        <f t="shared" si="12"/>
        <v>0</v>
      </c>
      <c r="C268" s="7">
        <f t="shared" si="13"/>
        <v>0</v>
      </c>
      <c r="D268" s="7">
        <f t="shared" si="14"/>
        <v>0</v>
      </c>
      <c r="E268" s="7">
        <v>58194</v>
      </c>
      <c r="F268" t="s">
        <v>29</v>
      </c>
      <c r="G268" t="s">
        <v>31</v>
      </c>
      <c r="H268" s="7">
        <v>93</v>
      </c>
      <c r="I268" s="7" t="s">
        <v>148</v>
      </c>
      <c r="J268" t="s">
        <v>18</v>
      </c>
      <c r="K268">
        <v>47.3</v>
      </c>
      <c r="L268">
        <v>1</v>
      </c>
      <c r="M268">
        <v>118.7</v>
      </c>
      <c r="N268">
        <v>2.76</v>
      </c>
    </row>
    <row r="269" spans="1:14" x14ac:dyDescent="0.25">
      <c r="A269" s="7">
        <v>87950</v>
      </c>
      <c r="B269" s="7">
        <f t="shared" si="12"/>
        <v>0</v>
      </c>
      <c r="C269" s="7">
        <f t="shared" si="13"/>
        <v>0</v>
      </c>
      <c r="D269" s="7">
        <f t="shared" si="14"/>
        <v>0</v>
      </c>
      <c r="E269" s="7">
        <v>58362</v>
      </c>
      <c r="F269" t="s">
        <v>48</v>
      </c>
      <c r="G269" t="s">
        <v>49</v>
      </c>
      <c r="H269" s="7">
        <v>4</v>
      </c>
      <c r="I269" s="7" t="s">
        <v>148</v>
      </c>
      <c r="J269" t="s">
        <v>11</v>
      </c>
      <c r="K269">
        <v>34.4</v>
      </c>
      <c r="L269">
        <v>1</v>
      </c>
      <c r="M269">
        <v>142</v>
      </c>
      <c r="N269">
        <v>1.9870000000000001</v>
      </c>
    </row>
    <row r="270" spans="1:14" x14ac:dyDescent="0.25">
      <c r="A270" s="7">
        <v>88070</v>
      </c>
      <c r="B270" s="7">
        <f t="shared" si="12"/>
        <v>0</v>
      </c>
      <c r="C270" s="7">
        <f t="shared" si="13"/>
        <v>0</v>
      </c>
      <c r="D270" s="7">
        <f t="shared" si="14"/>
        <v>0</v>
      </c>
      <c r="E270" s="7">
        <v>58327</v>
      </c>
      <c r="F270" t="s">
        <v>29</v>
      </c>
      <c r="G270" t="s">
        <v>43</v>
      </c>
      <c r="H270" s="7" t="s">
        <v>45</v>
      </c>
      <c r="I270" s="7" t="s">
        <v>148</v>
      </c>
      <c r="J270" t="s">
        <v>18</v>
      </c>
      <c r="K270">
        <v>74.3</v>
      </c>
      <c r="L270">
        <v>1</v>
      </c>
      <c r="M270">
        <v>134.30000000000001</v>
      </c>
      <c r="N270">
        <v>2.76</v>
      </c>
    </row>
    <row r="271" spans="1:14" x14ac:dyDescent="0.25">
      <c r="A271" s="7">
        <v>88141</v>
      </c>
      <c r="B271" s="7">
        <f t="shared" si="12"/>
        <v>0</v>
      </c>
      <c r="C271" s="7">
        <f t="shared" si="13"/>
        <v>0</v>
      </c>
      <c r="D271" s="7">
        <f t="shared" si="14"/>
        <v>0</v>
      </c>
      <c r="E271" s="7">
        <v>58360</v>
      </c>
      <c r="F271" t="s">
        <v>48</v>
      </c>
      <c r="G271" t="s">
        <v>49</v>
      </c>
      <c r="H271" s="7">
        <v>10</v>
      </c>
      <c r="I271" s="7" t="s">
        <v>148</v>
      </c>
      <c r="J271" t="s">
        <v>11</v>
      </c>
      <c r="K271">
        <v>54.1</v>
      </c>
      <c r="L271">
        <v>1</v>
      </c>
      <c r="M271">
        <v>183.2</v>
      </c>
      <c r="N271">
        <v>1.9870000000000001</v>
      </c>
    </row>
    <row r="272" spans="1:14" x14ac:dyDescent="0.25">
      <c r="A272" s="7">
        <v>88359</v>
      </c>
      <c r="B272" s="7">
        <f t="shared" si="12"/>
        <v>0</v>
      </c>
      <c r="C272" s="7">
        <f t="shared" si="13"/>
        <v>0</v>
      </c>
      <c r="D272" s="7">
        <f t="shared" si="14"/>
        <v>0</v>
      </c>
      <c r="E272" s="7">
        <v>58190</v>
      </c>
      <c r="F272" t="s">
        <v>29</v>
      </c>
      <c r="G272" t="s">
        <v>30</v>
      </c>
      <c r="H272" s="7">
        <v>16</v>
      </c>
      <c r="I272" s="7" t="s">
        <v>148</v>
      </c>
      <c r="J272" t="s">
        <v>18</v>
      </c>
      <c r="K272">
        <v>42.6</v>
      </c>
      <c r="L272">
        <v>3</v>
      </c>
      <c r="M272">
        <v>57</v>
      </c>
      <c r="N272">
        <v>2.76</v>
      </c>
    </row>
    <row r="273" spans="1:14" x14ac:dyDescent="0.25">
      <c r="A273" s="7">
        <v>88997</v>
      </c>
      <c r="B273" s="7">
        <f t="shared" si="12"/>
        <v>0</v>
      </c>
      <c r="C273" s="7">
        <f t="shared" si="13"/>
        <v>0</v>
      </c>
      <c r="D273" s="7">
        <f t="shared" si="14"/>
        <v>0</v>
      </c>
      <c r="E273" s="7">
        <v>58301</v>
      </c>
      <c r="F273" t="s">
        <v>29</v>
      </c>
      <c r="G273" t="s">
        <v>14</v>
      </c>
      <c r="H273" s="7">
        <v>22</v>
      </c>
      <c r="I273" s="7" t="s">
        <v>148</v>
      </c>
      <c r="J273" t="s">
        <v>11</v>
      </c>
      <c r="K273">
        <v>47.6</v>
      </c>
      <c r="L273">
        <v>2</v>
      </c>
      <c r="M273">
        <v>103.9</v>
      </c>
      <c r="N273">
        <v>1.9870000000000001</v>
      </c>
    </row>
    <row r="274" spans="1:14" x14ac:dyDescent="0.25">
      <c r="A274" s="7">
        <v>89459</v>
      </c>
      <c r="B274" s="7">
        <f t="shared" si="12"/>
        <v>0</v>
      </c>
      <c r="C274" s="7">
        <f t="shared" si="13"/>
        <v>0</v>
      </c>
      <c r="D274" s="7">
        <f t="shared" si="14"/>
        <v>0</v>
      </c>
      <c r="E274" s="7">
        <v>58366</v>
      </c>
      <c r="F274" t="s">
        <v>48</v>
      </c>
      <c r="G274" t="s">
        <v>49</v>
      </c>
      <c r="H274" s="7">
        <v>8</v>
      </c>
      <c r="I274" s="7" t="s">
        <v>148</v>
      </c>
      <c r="J274" t="s">
        <v>11</v>
      </c>
      <c r="K274">
        <v>60.9</v>
      </c>
      <c r="L274">
        <v>1</v>
      </c>
      <c r="M274">
        <v>167.6</v>
      </c>
      <c r="N274">
        <v>1.9870000000000001</v>
      </c>
    </row>
    <row r="275" spans="1:14" x14ac:dyDescent="0.25">
      <c r="A275" s="7">
        <v>89538</v>
      </c>
      <c r="B275" s="7">
        <f t="shared" si="12"/>
        <v>0</v>
      </c>
      <c r="C275" s="7">
        <f t="shared" si="13"/>
        <v>0</v>
      </c>
      <c r="D275" s="7">
        <f t="shared" si="14"/>
        <v>0</v>
      </c>
      <c r="E275" s="7">
        <v>56963</v>
      </c>
      <c r="F275" t="s">
        <v>15</v>
      </c>
      <c r="G275" t="s">
        <v>28</v>
      </c>
      <c r="H275" s="7">
        <v>36</v>
      </c>
      <c r="I275" s="7" t="s">
        <v>148</v>
      </c>
      <c r="J275" t="s">
        <v>11</v>
      </c>
      <c r="K275">
        <v>52.3</v>
      </c>
      <c r="L275">
        <v>3</v>
      </c>
      <c r="M275">
        <v>80.400000000000006</v>
      </c>
      <c r="N275">
        <v>1.9870000000000001</v>
      </c>
    </row>
    <row r="276" spans="1:14" x14ac:dyDescent="0.25">
      <c r="A276" s="7">
        <v>89598</v>
      </c>
      <c r="B276" s="7">
        <f t="shared" si="12"/>
        <v>0</v>
      </c>
      <c r="C276" s="7">
        <f t="shared" si="13"/>
        <v>0</v>
      </c>
      <c r="D276" s="7">
        <f t="shared" si="14"/>
        <v>0</v>
      </c>
      <c r="E276" s="7">
        <v>58202</v>
      </c>
      <c r="F276" t="s">
        <v>29</v>
      </c>
      <c r="G276" t="s">
        <v>32</v>
      </c>
      <c r="H276" s="7" t="s">
        <v>33</v>
      </c>
      <c r="I276" s="7" t="s">
        <v>148</v>
      </c>
      <c r="J276" t="s">
        <v>18</v>
      </c>
      <c r="K276">
        <v>63.3</v>
      </c>
      <c r="L276">
        <v>1</v>
      </c>
      <c r="M276">
        <v>134.30000000000001</v>
      </c>
      <c r="N276">
        <v>2.76</v>
      </c>
    </row>
    <row r="277" spans="1:14" x14ac:dyDescent="0.25">
      <c r="A277" s="7">
        <v>90033</v>
      </c>
      <c r="B277" s="7">
        <f t="shared" si="12"/>
        <v>0</v>
      </c>
      <c r="C277" s="7">
        <f t="shared" si="13"/>
        <v>0</v>
      </c>
      <c r="D277" s="7">
        <f t="shared" si="14"/>
        <v>0</v>
      </c>
      <c r="E277" s="7">
        <v>56778</v>
      </c>
      <c r="F277" t="s">
        <v>15</v>
      </c>
      <c r="G277" t="s">
        <v>20</v>
      </c>
      <c r="H277" s="7" t="s">
        <v>21</v>
      </c>
      <c r="I277" s="7" t="s">
        <v>148</v>
      </c>
      <c r="J277" t="s">
        <v>11</v>
      </c>
      <c r="K277">
        <v>29.7</v>
      </c>
      <c r="L277">
        <v>1</v>
      </c>
      <c r="M277">
        <v>142</v>
      </c>
      <c r="N277">
        <v>1.9870000000000001</v>
      </c>
    </row>
    <row r="278" spans="1:14" x14ac:dyDescent="0.25">
      <c r="A278" s="7">
        <v>90035</v>
      </c>
      <c r="B278" s="7">
        <f t="shared" si="12"/>
        <v>0</v>
      </c>
      <c r="C278" s="7">
        <f t="shared" si="13"/>
        <v>0</v>
      </c>
      <c r="D278" s="7">
        <f t="shared" si="14"/>
        <v>0</v>
      </c>
      <c r="E278" s="7">
        <v>56778</v>
      </c>
      <c r="F278" t="s">
        <v>15</v>
      </c>
      <c r="G278" t="s">
        <v>20</v>
      </c>
      <c r="H278" s="7" t="s">
        <v>21</v>
      </c>
      <c r="I278" s="7" t="s">
        <v>148</v>
      </c>
      <c r="J278" t="s">
        <v>11</v>
      </c>
      <c r="K278">
        <v>87.6</v>
      </c>
      <c r="L278">
        <v>4</v>
      </c>
      <c r="M278">
        <v>75.900000000000006</v>
      </c>
      <c r="N278">
        <v>1.9870000000000001</v>
      </c>
    </row>
    <row r="279" spans="1:14" x14ac:dyDescent="0.25">
      <c r="A279" s="7">
        <v>90043</v>
      </c>
      <c r="B279" s="7">
        <f t="shared" si="12"/>
        <v>0</v>
      </c>
      <c r="C279" s="7">
        <f t="shared" si="13"/>
        <v>0</v>
      </c>
      <c r="D279" s="7">
        <f t="shared" si="14"/>
        <v>0</v>
      </c>
      <c r="E279" s="7">
        <v>56778</v>
      </c>
      <c r="F279" t="s">
        <v>15</v>
      </c>
      <c r="G279" t="s">
        <v>20</v>
      </c>
      <c r="H279" s="7" t="s">
        <v>21</v>
      </c>
      <c r="I279" s="7" t="s">
        <v>148</v>
      </c>
      <c r="J279" t="s">
        <v>11</v>
      </c>
      <c r="K279">
        <v>29.6</v>
      </c>
      <c r="L279">
        <v>1</v>
      </c>
      <c r="M279">
        <v>142</v>
      </c>
      <c r="N279">
        <v>1.9870000000000001</v>
      </c>
    </row>
    <row r="280" spans="1:14" x14ac:dyDescent="0.25">
      <c r="A280" s="7">
        <v>90045</v>
      </c>
      <c r="B280" s="7">
        <f t="shared" si="12"/>
        <v>0</v>
      </c>
      <c r="C280" s="7">
        <f t="shared" si="13"/>
        <v>0</v>
      </c>
      <c r="D280" s="7">
        <f t="shared" si="14"/>
        <v>0</v>
      </c>
      <c r="E280" s="7">
        <v>56778</v>
      </c>
      <c r="F280" t="s">
        <v>15</v>
      </c>
      <c r="G280" t="s">
        <v>20</v>
      </c>
      <c r="H280" s="7" t="s">
        <v>21</v>
      </c>
      <c r="I280" s="7" t="s">
        <v>148</v>
      </c>
      <c r="J280" t="s">
        <v>11</v>
      </c>
      <c r="K280">
        <v>31.1</v>
      </c>
      <c r="L280">
        <v>1</v>
      </c>
      <c r="M280">
        <v>142</v>
      </c>
      <c r="N280">
        <v>1.9870000000000001</v>
      </c>
    </row>
    <row r="281" spans="1:14" x14ac:dyDescent="0.25">
      <c r="A281" s="7">
        <v>90047</v>
      </c>
      <c r="B281" s="7">
        <f t="shared" si="12"/>
        <v>0</v>
      </c>
      <c r="C281" s="7">
        <f t="shared" si="13"/>
        <v>0</v>
      </c>
      <c r="D281" s="7">
        <f t="shared" si="14"/>
        <v>0</v>
      </c>
      <c r="E281" s="7">
        <v>56778</v>
      </c>
      <c r="F281" t="s">
        <v>15</v>
      </c>
      <c r="G281" t="s">
        <v>20</v>
      </c>
      <c r="H281" s="7" t="s">
        <v>21</v>
      </c>
      <c r="I281" s="7" t="s">
        <v>148</v>
      </c>
      <c r="J281" t="s">
        <v>11</v>
      </c>
      <c r="K281">
        <v>87.3</v>
      </c>
      <c r="L281">
        <v>2</v>
      </c>
      <c r="M281">
        <v>120.6</v>
      </c>
      <c r="N281">
        <v>1.9870000000000001</v>
      </c>
    </row>
    <row r="282" spans="1:14" x14ac:dyDescent="0.25">
      <c r="A282" s="7">
        <v>90093</v>
      </c>
      <c r="B282" s="7">
        <f t="shared" si="12"/>
        <v>0</v>
      </c>
      <c r="C282" s="7">
        <f t="shared" si="13"/>
        <v>0</v>
      </c>
      <c r="D282" s="7">
        <f t="shared" si="14"/>
        <v>0</v>
      </c>
      <c r="E282" s="7">
        <v>58360</v>
      </c>
      <c r="F282" t="s">
        <v>48</v>
      </c>
      <c r="G282" t="s">
        <v>49</v>
      </c>
      <c r="H282" s="7">
        <v>10</v>
      </c>
      <c r="I282" s="7" t="s">
        <v>148</v>
      </c>
      <c r="J282" t="s">
        <v>11</v>
      </c>
      <c r="K282">
        <v>28.9</v>
      </c>
      <c r="L282">
        <v>1</v>
      </c>
      <c r="M282">
        <v>142</v>
      </c>
      <c r="N282">
        <v>1.9870000000000001</v>
      </c>
    </row>
    <row r="283" spans="1:14" x14ac:dyDescent="0.25">
      <c r="A283" s="7">
        <v>90509</v>
      </c>
      <c r="B283" s="7">
        <f t="shared" si="12"/>
        <v>0</v>
      </c>
      <c r="C283" s="7">
        <f t="shared" si="13"/>
        <v>0</v>
      </c>
      <c r="D283" s="7">
        <f t="shared" si="14"/>
        <v>0</v>
      </c>
      <c r="E283" s="7">
        <v>56778</v>
      </c>
      <c r="F283" t="s">
        <v>15</v>
      </c>
      <c r="G283" t="s">
        <v>20</v>
      </c>
      <c r="H283" s="7" t="s">
        <v>21</v>
      </c>
      <c r="I283" s="7" t="s">
        <v>148</v>
      </c>
      <c r="J283" t="s">
        <v>11</v>
      </c>
      <c r="K283">
        <v>38.6</v>
      </c>
      <c r="L283">
        <v>1</v>
      </c>
      <c r="M283">
        <v>167.6</v>
      </c>
      <c r="N283">
        <v>1.9870000000000001</v>
      </c>
    </row>
    <row r="284" spans="1:14" x14ac:dyDescent="0.25">
      <c r="A284" s="7">
        <v>90511</v>
      </c>
      <c r="B284" s="7">
        <f t="shared" si="12"/>
        <v>0</v>
      </c>
      <c r="C284" s="7">
        <f t="shared" si="13"/>
        <v>0</v>
      </c>
      <c r="D284" s="7">
        <f t="shared" si="14"/>
        <v>0</v>
      </c>
      <c r="E284" s="7">
        <v>56778</v>
      </c>
      <c r="F284" t="s">
        <v>15</v>
      </c>
      <c r="G284" t="s">
        <v>20</v>
      </c>
      <c r="H284" s="7" t="s">
        <v>21</v>
      </c>
      <c r="I284" s="7" t="s">
        <v>148</v>
      </c>
      <c r="J284" t="s">
        <v>11</v>
      </c>
      <c r="K284">
        <v>30.9</v>
      </c>
      <c r="L284">
        <v>1</v>
      </c>
      <c r="M284">
        <v>142</v>
      </c>
      <c r="N284">
        <v>1.9870000000000001</v>
      </c>
    </row>
    <row r="285" spans="1:14" x14ac:dyDescent="0.25">
      <c r="A285" s="7">
        <v>90513</v>
      </c>
      <c r="B285" s="7">
        <f t="shared" si="12"/>
        <v>0</v>
      </c>
      <c r="C285" s="7">
        <f t="shared" si="13"/>
        <v>0</v>
      </c>
      <c r="D285" s="7">
        <f t="shared" si="14"/>
        <v>0</v>
      </c>
      <c r="E285" s="7">
        <v>56778</v>
      </c>
      <c r="F285" t="s">
        <v>15</v>
      </c>
      <c r="G285" t="s">
        <v>20</v>
      </c>
      <c r="H285" s="7" t="s">
        <v>21</v>
      </c>
      <c r="I285" s="7" t="s">
        <v>148</v>
      </c>
      <c r="J285" t="s">
        <v>11</v>
      </c>
      <c r="K285">
        <v>38.6</v>
      </c>
      <c r="L285">
        <v>4</v>
      </c>
      <c r="M285">
        <v>65.3</v>
      </c>
      <c r="N285">
        <v>1.9870000000000001</v>
      </c>
    </row>
    <row r="286" spans="1:14" x14ac:dyDescent="0.25">
      <c r="A286" s="7">
        <v>90583</v>
      </c>
      <c r="B286" s="7">
        <f t="shared" si="12"/>
        <v>0</v>
      </c>
      <c r="C286" s="7">
        <f t="shared" si="13"/>
        <v>0</v>
      </c>
      <c r="D286" s="7">
        <f t="shared" si="14"/>
        <v>0</v>
      </c>
      <c r="E286" s="7">
        <v>56802</v>
      </c>
      <c r="F286" t="s">
        <v>15</v>
      </c>
      <c r="G286" t="s">
        <v>22</v>
      </c>
      <c r="H286" s="7">
        <v>30</v>
      </c>
      <c r="I286" s="7" t="s">
        <v>148</v>
      </c>
      <c r="J286" t="s">
        <v>11</v>
      </c>
      <c r="K286">
        <v>86.2</v>
      </c>
      <c r="L286">
        <v>5</v>
      </c>
      <c r="M286">
        <v>66.099999999999994</v>
      </c>
      <c r="N286">
        <v>1.9870000000000001</v>
      </c>
    </row>
    <row r="287" spans="1:14" x14ac:dyDescent="0.25">
      <c r="A287" s="7">
        <v>90585</v>
      </c>
      <c r="B287" s="7">
        <f t="shared" si="12"/>
        <v>0</v>
      </c>
      <c r="C287" s="7">
        <f t="shared" si="13"/>
        <v>0</v>
      </c>
      <c r="D287" s="7">
        <f t="shared" si="14"/>
        <v>0</v>
      </c>
      <c r="E287" s="7">
        <v>56802</v>
      </c>
      <c r="F287" t="s">
        <v>15</v>
      </c>
      <c r="G287" t="s">
        <v>22</v>
      </c>
      <c r="H287" s="7">
        <v>30</v>
      </c>
      <c r="I287" s="7" t="s">
        <v>148</v>
      </c>
      <c r="J287" t="s">
        <v>11</v>
      </c>
      <c r="K287">
        <v>39.700000000000003</v>
      </c>
      <c r="L287">
        <v>1</v>
      </c>
      <c r="M287">
        <v>167.6</v>
      </c>
      <c r="N287">
        <v>1.9870000000000001</v>
      </c>
    </row>
    <row r="288" spans="1:14" x14ac:dyDescent="0.25">
      <c r="A288" s="7">
        <v>90587</v>
      </c>
      <c r="B288" s="7">
        <f t="shared" si="12"/>
        <v>0</v>
      </c>
      <c r="C288" s="7">
        <f t="shared" si="13"/>
        <v>0</v>
      </c>
      <c r="D288" s="7">
        <f t="shared" si="14"/>
        <v>0</v>
      </c>
      <c r="E288" s="7">
        <v>56802</v>
      </c>
      <c r="F288" t="s">
        <v>15</v>
      </c>
      <c r="G288" t="s">
        <v>22</v>
      </c>
      <c r="H288" s="7">
        <v>30</v>
      </c>
      <c r="I288" s="7" t="s">
        <v>148</v>
      </c>
      <c r="J288" t="s">
        <v>11</v>
      </c>
      <c r="K288">
        <v>57.2</v>
      </c>
      <c r="L288">
        <v>4</v>
      </c>
      <c r="M288">
        <v>71.5</v>
      </c>
      <c r="N288">
        <v>1.9870000000000001</v>
      </c>
    </row>
    <row r="289" spans="1:14" x14ac:dyDescent="0.25">
      <c r="A289" s="7">
        <v>90601</v>
      </c>
      <c r="B289" s="7">
        <f t="shared" si="12"/>
        <v>0</v>
      </c>
      <c r="C289" s="7">
        <f t="shared" si="13"/>
        <v>0</v>
      </c>
      <c r="D289" s="7">
        <f t="shared" si="14"/>
        <v>0</v>
      </c>
      <c r="E289" s="7">
        <v>56802</v>
      </c>
      <c r="F289" t="s">
        <v>15</v>
      </c>
      <c r="G289" t="s">
        <v>22</v>
      </c>
      <c r="H289" s="7">
        <v>30</v>
      </c>
      <c r="I289" s="7" t="s">
        <v>148</v>
      </c>
      <c r="J289" t="s">
        <v>11</v>
      </c>
      <c r="K289">
        <v>85.8</v>
      </c>
      <c r="L289">
        <v>4</v>
      </c>
      <c r="M289">
        <v>75.900000000000006</v>
      </c>
      <c r="N289">
        <v>1.9870000000000001</v>
      </c>
    </row>
    <row r="290" spans="1:14" x14ac:dyDescent="0.25">
      <c r="A290" s="7">
        <v>90609</v>
      </c>
      <c r="B290" s="7">
        <f t="shared" si="12"/>
        <v>0</v>
      </c>
      <c r="C290" s="7">
        <f t="shared" si="13"/>
        <v>0</v>
      </c>
      <c r="D290" s="7">
        <f t="shared" si="14"/>
        <v>0</v>
      </c>
      <c r="E290" s="7">
        <v>56802</v>
      </c>
      <c r="F290" t="s">
        <v>15</v>
      </c>
      <c r="G290" t="s">
        <v>22</v>
      </c>
      <c r="H290" s="7">
        <v>30</v>
      </c>
      <c r="I290" s="7" t="s">
        <v>148</v>
      </c>
      <c r="J290" t="s">
        <v>11</v>
      </c>
      <c r="K290">
        <v>59.8</v>
      </c>
      <c r="L290">
        <v>1</v>
      </c>
      <c r="M290">
        <v>183.2</v>
      </c>
      <c r="N290">
        <v>1.9870000000000001</v>
      </c>
    </row>
    <row r="291" spans="1:14" x14ac:dyDescent="0.25">
      <c r="A291" s="7">
        <v>90835</v>
      </c>
      <c r="B291" s="7">
        <f t="shared" si="12"/>
        <v>0</v>
      </c>
      <c r="C291" s="7">
        <f t="shared" si="13"/>
        <v>0</v>
      </c>
      <c r="D291" s="7">
        <f t="shared" si="14"/>
        <v>0</v>
      </c>
      <c r="E291" s="7">
        <v>56778</v>
      </c>
      <c r="F291" t="s">
        <v>15</v>
      </c>
      <c r="G291" t="s">
        <v>20</v>
      </c>
      <c r="H291" s="7" t="s">
        <v>21</v>
      </c>
      <c r="I291" s="7" t="s">
        <v>148</v>
      </c>
      <c r="J291" t="s">
        <v>11</v>
      </c>
      <c r="K291">
        <v>38.200000000000003</v>
      </c>
      <c r="L291">
        <v>1</v>
      </c>
      <c r="M291">
        <v>167.6</v>
      </c>
      <c r="N291">
        <v>1.9870000000000001</v>
      </c>
    </row>
    <row r="292" spans="1:14" x14ac:dyDescent="0.25">
      <c r="A292" s="7">
        <v>90899</v>
      </c>
      <c r="B292" s="7">
        <f t="shared" si="12"/>
        <v>0</v>
      </c>
      <c r="C292" s="7">
        <f t="shared" si="13"/>
        <v>0</v>
      </c>
      <c r="D292" s="7">
        <f t="shared" si="14"/>
        <v>0</v>
      </c>
      <c r="E292" s="7">
        <v>56802</v>
      </c>
      <c r="F292" t="s">
        <v>15</v>
      </c>
      <c r="G292" t="s">
        <v>22</v>
      </c>
      <c r="H292" s="7">
        <v>30</v>
      </c>
      <c r="I292" s="7" t="s">
        <v>148</v>
      </c>
      <c r="J292" t="s">
        <v>11</v>
      </c>
      <c r="K292">
        <v>86</v>
      </c>
      <c r="L292">
        <v>1</v>
      </c>
      <c r="M292">
        <v>194.5</v>
      </c>
      <c r="N292">
        <v>1.9870000000000001</v>
      </c>
    </row>
    <row r="293" spans="1:14" x14ac:dyDescent="0.25">
      <c r="A293" s="7">
        <v>90901</v>
      </c>
      <c r="B293" s="7">
        <f t="shared" si="12"/>
        <v>0</v>
      </c>
      <c r="C293" s="7">
        <f t="shared" si="13"/>
        <v>0</v>
      </c>
      <c r="D293" s="7">
        <f t="shared" si="14"/>
        <v>0</v>
      </c>
      <c r="E293" s="7">
        <v>56802</v>
      </c>
      <c r="F293" t="s">
        <v>15</v>
      </c>
      <c r="G293" t="s">
        <v>22</v>
      </c>
      <c r="H293" s="7">
        <v>30</v>
      </c>
      <c r="I293" s="7" t="s">
        <v>148</v>
      </c>
      <c r="J293" t="s">
        <v>11</v>
      </c>
      <c r="K293">
        <v>59.6</v>
      </c>
      <c r="L293">
        <v>4</v>
      </c>
      <c r="M293">
        <v>71.5</v>
      </c>
      <c r="N293">
        <v>1.9870000000000001</v>
      </c>
    </row>
    <row r="294" spans="1:14" x14ac:dyDescent="0.25">
      <c r="A294" s="7">
        <v>90923</v>
      </c>
      <c r="B294" s="7">
        <f t="shared" si="12"/>
        <v>0</v>
      </c>
      <c r="C294" s="7">
        <f t="shared" si="13"/>
        <v>0</v>
      </c>
      <c r="D294" s="7">
        <f t="shared" si="14"/>
        <v>0</v>
      </c>
      <c r="E294" s="7">
        <v>56802</v>
      </c>
      <c r="F294" t="s">
        <v>15</v>
      </c>
      <c r="G294" t="s">
        <v>22</v>
      </c>
      <c r="H294" s="7">
        <v>30</v>
      </c>
      <c r="I294" s="7" t="s">
        <v>148</v>
      </c>
      <c r="J294" t="s">
        <v>11</v>
      </c>
      <c r="K294">
        <v>37.6</v>
      </c>
      <c r="L294">
        <v>2</v>
      </c>
      <c r="M294">
        <v>103.9</v>
      </c>
      <c r="N294">
        <v>1.9870000000000001</v>
      </c>
    </row>
    <row r="295" spans="1:14" x14ac:dyDescent="0.25">
      <c r="A295" s="7">
        <v>90925</v>
      </c>
      <c r="B295" s="7">
        <f t="shared" si="12"/>
        <v>0</v>
      </c>
      <c r="C295" s="7">
        <f t="shared" si="13"/>
        <v>0</v>
      </c>
      <c r="D295" s="7">
        <f t="shared" si="14"/>
        <v>0</v>
      </c>
      <c r="E295" s="7">
        <v>56802</v>
      </c>
      <c r="F295" t="s">
        <v>15</v>
      </c>
      <c r="G295" t="s">
        <v>22</v>
      </c>
      <c r="H295" s="7">
        <v>30</v>
      </c>
      <c r="I295" s="7" t="s">
        <v>148</v>
      </c>
      <c r="J295" t="s">
        <v>11</v>
      </c>
      <c r="K295">
        <v>85.8</v>
      </c>
      <c r="L295">
        <v>3</v>
      </c>
      <c r="M295">
        <v>93.4</v>
      </c>
      <c r="N295">
        <v>1.9870000000000001</v>
      </c>
    </row>
    <row r="296" spans="1:14" x14ac:dyDescent="0.25">
      <c r="A296" s="7">
        <v>90927</v>
      </c>
      <c r="B296" s="7">
        <f t="shared" si="12"/>
        <v>0</v>
      </c>
      <c r="C296" s="7">
        <f t="shared" si="13"/>
        <v>0</v>
      </c>
      <c r="D296" s="7">
        <f t="shared" si="14"/>
        <v>0</v>
      </c>
      <c r="E296" s="7">
        <v>56802</v>
      </c>
      <c r="F296" t="s">
        <v>15</v>
      </c>
      <c r="G296" t="s">
        <v>22</v>
      </c>
      <c r="H296" s="7">
        <v>30</v>
      </c>
      <c r="I296" s="7" t="s">
        <v>148</v>
      </c>
      <c r="J296" t="s">
        <v>11</v>
      </c>
      <c r="K296">
        <v>39.799999999999997</v>
      </c>
      <c r="L296">
        <v>3</v>
      </c>
      <c r="M296">
        <v>80.400000000000006</v>
      </c>
      <c r="N296">
        <v>1.9870000000000001</v>
      </c>
    </row>
    <row r="297" spans="1:14" x14ac:dyDescent="0.25">
      <c r="A297" s="7">
        <v>90977</v>
      </c>
      <c r="B297" s="7">
        <f t="shared" si="12"/>
        <v>0</v>
      </c>
      <c r="C297" s="7">
        <f t="shared" si="13"/>
        <v>0</v>
      </c>
      <c r="D297" s="7">
        <f t="shared" si="14"/>
        <v>0</v>
      </c>
      <c r="E297" s="7">
        <v>56778</v>
      </c>
      <c r="F297" t="s">
        <v>15</v>
      </c>
      <c r="G297" t="s">
        <v>20</v>
      </c>
      <c r="H297" s="7" t="s">
        <v>21</v>
      </c>
      <c r="I297" s="7" t="s">
        <v>148</v>
      </c>
      <c r="J297" t="s">
        <v>11</v>
      </c>
      <c r="K297">
        <v>30.9</v>
      </c>
      <c r="L297">
        <v>1</v>
      </c>
      <c r="M297">
        <v>142</v>
      </c>
      <c r="N297">
        <v>1.9870000000000001</v>
      </c>
    </row>
    <row r="298" spans="1:14" x14ac:dyDescent="0.25">
      <c r="A298" s="7">
        <v>90979</v>
      </c>
      <c r="B298" s="7">
        <f t="shared" si="12"/>
        <v>0</v>
      </c>
      <c r="C298" s="7">
        <f t="shared" si="13"/>
        <v>0</v>
      </c>
      <c r="D298" s="7">
        <f t="shared" si="14"/>
        <v>0</v>
      </c>
      <c r="E298" s="7">
        <v>56778</v>
      </c>
      <c r="F298" t="s">
        <v>15</v>
      </c>
      <c r="G298" t="s">
        <v>20</v>
      </c>
      <c r="H298" s="7" t="s">
        <v>21</v>
      </c>
      <c r="I298" s="7" t="s">
        <v>148</v>
      </c>
      <c r="J298" t="s">
        <v>11</v>
      </c>
      <c r="K298">
        <v>31.3</v>
      </c>
      <c r="L298">
        <v>1</v>
      </c>
      <c r="M298">
        <v>142</v>
      </c>
      <c r="N298">
        <v>1.9870000000000001</v>
      </c>
    </row>
    <row r="299" spans="1:14" x14ac:dyDescent="0.25">
      <c r="A299" s="7">
        <v>90993</v>
      </c>
      <c r="B299" s="7">
        <f t="shared" si="12"/>
        <v>0</v>
      </c>
      <c r="C299" s="7">
        <f t="shared" si="13"/>
        <v>0</v>
      </c>
      <c r="D299" s="7">
        <f t="shared" si="14"/>
        <v>0</v>
      </c>
      <c r="E299" s="7">
        <v>56778</v>
      </c>
      <c r="F299" t="s">
        <v>15</v>
      </c>
      <c r="G299" t="s">
        <v>20</v>
      </c>
      <c r="H299" s="7" t="s">
        <v>21</v>
      </c>
      <c r="I299" s="7" t="s">
        <v>148</v>
      </c>
      <c r="J299" t="s">
        <v>11</v>
      </c>
      <c r="K299">
        <v>38.4</v>
      </c>
      <c r="L299">
        <v>2</v>
      </c>
      <c r="M299">
        <v>103.9</v>
      </c>
      <c r="N299">
        <v>1.9870000000000001</v>
      </c>
    </row>
    <row r="300" spans="1:14" x14ac:dyDescent="0.25">
      <c r="A300" s="7">
        <v>90995</v>
      </c>
      <c r="B300" s="7">
        <f t="shared" si="12"/>
        <v>0</v>
      </c>
      <c r="C300" s="7">
        <f t="shared" si="13"/>
        <v>0</v>
      </c>
      <c r="D300" s="7">
        <f t="shared" si="14"/>
        <v>0</v>
      </c>
      <c r="E300" s="7">
        <v>56778</v>
      </c>
      <c r="F300" t="s">
        <v>15</v>
      </c>
      <c r="G300" t="s">
        <v>20</v>
      </c>
      <c r="H300" s="7" t="s">
        <v>21</v>
      </c>
      <c r="I300" s="7" t="s">
        <v>148</v>
      </c>
      <c r="J300" t="s">
        <v>11</v>
      </c>
      <c r="K300">
        <v>87.2</v>
      </c>
      <c r="L300">
        <v>4</v>
      </c>
      <c r="M300">
        <v>75.900000000000006</v>
      </c>
      <c r="N300">
        <v>1.9870000000000001</v>
      </c>
    </row>
    <row r="301" spans="1:14" x14ac:dyDescent="0.25">
      <c r="A301" s="7">
        <v>91459</v>
      </c>
      <c r="B301" s="7">
        <f t="shared" si="12"/>
        <v>0</v>
      </c>
      <c r="C301" s="7">
        <f t="shared" si="13"/>
        <v>0</v>
      </c>
      <c r="D301" s="7">
        <f t="shared" si="14"/>
        <v>0</v>
      </c>
      <c r="E301" s="7">
        <v>56802</v>
      </c>
      <c r="F301" t="s">
        <v>15</v>
      </c>
      <c r="G301" t="s">
        <v>22</v>
      </c>
      <c r="H301" s="7">
        <v>30</v>
      </c>
      <c r="I301" s="7" t="s">
        <v>148</v>
      </c>
      <c r="J301" t="s">
        <v>11</v>
      </c>
      <c r="K301">
        <v>86</v>
      </c>
      <c r="L301">
        <v>3</v>
      </c>
      <c r="M301">
        <v>93.4</v>
      </c>
      <c r="N301">
        <v>1.9870000000000001</v>
      </c>
    </row>
    <row r="302" spans="1:14" x14ac:dyDescent="0.25">
      <c r="A302" s="7">
        <v>91473</v>
      </c>
      <c r="B302" s="7">
        <f t="shared" si="12"/>
        <v>0</v>
      </c>
      <c r="C302" s="7">
        <f t="shared" si="13"/>
        <v>0</v>
      </c>
      <c r="D302" s="7">
        <f t="shared" si="14"/>
        <v>0</v>
      </c>
      <c r="E302" s="7">
        <v>56802</v>
      </c>
      <c r="F302" t="s">
        <v>15</v>
      </c>
      <c r="G302" t="s">
        <v>22</v>
      </c>
      <c r="H302" s="7">
        <v>30</v>
      </c>
      <c r="I302" s="7" t="s">
        <v>148</v>
      </c>
      <c r="J302" t="s">
        <v>11</v>
      </c>
      <c r="K302">
        <v>40</v>
      </c>
      <c r="L302">
        <v>2</v>
      </c>
      <c r="M302">
        <v>103.9</v>
      </c>
      <c r="N302">
        <v>1.9870000000000001</v>
      </c>
    </row>
    <row r="303" spans="1:14" x14ac:dyDescent="0.25">
      <c r="A303" s="7">
        <v>91475</v>
      </c>
      <c r="B303" s="7">
        <f t="shared" si="12"/>
        <v>0</v>
      </c>
      <c r="C303" s="7">
        <f t="shared" si="13"/>
        <v>0</v>
      </c>
      <c r="D303" s="7">
        <f t="shared" si="14"/>
        <v>0</v>
      </c>
      <c r="E303" s="7">
        <v>56802</v>
      </c>
      <c r="F303" t="s">
        <v>15</v>
      </c>
      <c r="G303" t="s">
        <v>22</v>
      </c>
      <c r="H303" s="7">
        <v>30</v>
      </c>
      <c r="I303" s="7" t="s">
        <v>148</v>
      </c>
      <c r="J303" t="s">
        <v>11</v>
      </c>
      <c r="K303">
        <v>59.3</v>
      </c>
      <c r="L303">
        <v>2</v>
      </c>
      <c r="M303">
        <v>113.6</v>
      </c>
      <c r="N303">
        <v>1.9870000000000001</v>
      </c>
    </row>
    <row r="304" spans="1:14" x14ac:dyDescent="0.25">
      <c r="A304" s="7">
        <v>92191</v>
      </c>
      <c r="B304" s="7">
        <f t="shared" si="12"/>
        <v>0</v>
      </c>
      <c r="C304" s="7">
        <f t="shared" si="13"/>
        <v>0</v>
      </c>
      <c r="D304" s="7">
        <f t="shared" si="14"/>
        <v>0</v>
      </c>
      <c r="E304" s="7">
        <v>56869</v>
      </c>
      <c r="F304" t="s">
        <v>15</v>
      </c>
      <c r="G304" t="s">
        <v>26</v>
      </c>
      <c r="H304" s="7" t="s">
        <v>27</v>
      </c>
      <c r="I304" s="7" t="s">
        <v>148</v>
      </c>
      <c r="J304" t="s">
        <v>11</v>
      </c>
      <c r="K304">
        <v>25.7</v>
      </c>
      <c r="L304">
        <v>2</v>
      </c>
      <c r="M304">
        <v>88</v>
      </c>
      <c r="N304">
        <v>1.9870000000000001</v>
      </c>
    </row>
    <row r="305" spans="1:14" x14ac:dyDescent="0.25">
      <c r="A305" s="7">
        <v>92199</v>
      </c>
      <c r="B305" s="7">
        <f t="shared" si="12"/>
        <v>0</v>
      </c>
      <c r="C305" s="7">
        <f t="shared" si="13"/>
        <v>0</v>
      </c>
      <c r="D305" s="7">
        <f t="shared" si="14"/>
        <v>0</v>
      </c>
      <c r="E305" s="7">
        <v>56869</v>
      </c>
      <c r="F305" t="s">
        <v>15</v>
      </c>
      <c r="G305" t="s">
        <v>26</v>
      </c>
      <c r="H305" s="7" t="s">
        <v>27</v>
      </c>
      <c r="I305" s="7" t="s">
        <v>148</v>
      </c>
      <c r="J305" t="s">
        <v>11</v>
      </c>
      <c r="K305">
        <v>85.9</v>
      </c>
      <c r="L305">
        <v>4</v>
      </c>
      <c r="M305">
        <v>75.900000000000006</v>
      </c>
      <c r="N305">
        <v>1.9870000000000001</v>
      </c>
    </row>
    <row r="306" spans="1:14" x14ac:dyDescent="0.25">
      <c r="A306" s="7">
        <v>92201</v>
      </c>
      <c r="B306" s="7">
        <f t="shared" si="12"/>
        <v>0</v>
      </c>
      <c r="C306" s="7">
        <f t="shared" si="13"/>
        <v>0</v>
      </c>
      <c r="D306" s="7">
        <f t="shared" si="14"/>
        <v>0</v>
      </c>
      <c r="E306" s="7">
        <v>56869</v>
      </c>
      <c r="F306" t="s">
        <v>15</v>
      </c>
      <c r="G306" t="s">
        <v>26</v>
      </c>
      <c r="H306" s="7" t="s">
        <v>27</v>
      </c>
      <c r="I306" s="7" t="s">
        <v>148</v>
      </c>
      <c r="J306" t="s">
        <v>11</v>
      </c>
      <c r="K306">
        <v>59</v>
      </c>
      <c r="L306">
        <v>1</v>
      </c>
      <c r="M306">
        <v>142</v>
      </c>
      <c r="N306">
        <v>1.9870000000000001</v>
      </c>
    </row>
    <row r="307" spans="1:14" x14ac:dyDescent="0.25">
      <c r="A307" s="7">
        <v>92203</v>
      </c>
      <c r="B307" s="7">
        <f t="shared" si="12"/>
        <v>0</v>
      </c>
      <c r="C307" s="7">
        <f t="shared" si="13"/>
        <v>0</v>
      </c>
      <c r="D307" s="7">
        <f t="shared" si="14"/>
        <v>0</v>
      </c>
      <c r="E307" s="7">
        <v>56869</v>
      </c>
      <c r="F307" t="s">
        <v>15</v>
      </c>
      <c r="G307" t="s">
        <v>26</v>
      </c>
      <c r="H307" s="7" t="s">
        <v>27</v>
      </c>
      <c r="I307" s="7" t="s">
        <v>148</v>
      </c>
      <c r="J307" t="s">
        <v>11</v>
      </c>
      <c r="K307">
        <v>39.9</v>
      </c>
      <c r="L307">
        <v>2</v>
      </c>
      <c r="M307">
        <v>103.9</v>
      </c>
      <c r="N307">
        <v>1.9870000000000001</v>
      </c>
    </row>
    <row r="308" spans="1:14" x14ac:dyDescent="0.25">
      <c r="A308" s="7">
        <v>92969</v>
      </c>
      <c r="B308" s="7">
        <f t="shared" si="12"/>
        <v>0</v>
      </c>
      <c r="C308" s="7">
        <f t="shared" si="13"/>
        <v>0</v>
      </c>
      <c r="D308" s="7">
        <f t="shared" si="14"/>
        <v>0</v>
      </c>
      <c r="E308" s="7">
        <v>56869</v>
      </c>
      <c r="F308" t="s">
        <v>15</v>
      </c>
      <c r="G308" t="s">
        <v>26</v>
      </c>
      <c r="H308" s="7" t="s">
        <v>27</v>
      </c>
      <c r="I308" s="7" t="s">
        <v>148</v>
      </c>
      <c r="J308" t="s">
        <v>11</v>
      </c>
      <c r="K308">
        <v>86.2</v>
      </c>
      <c r="L308">
        <v>4</v>
      </c>
      <c r="M308">
        <v>75.900000000000006</v>
      </c>
      <c r="N308">
        <v>1.9870000000000001</v>
      </c>
    </row>
    <row r="309" spans="1:14" x14ac:dyDescent="0.25">
      <c r="A309" s="7">
        <v>92971</v>
      </c>
      <c r="B309" s="7">
        <f t="shared" si="12"/>
        <v>0</v>
      </c>
      <c r="C309" s="7">
        <f t="shared" si="13"/>
        <v>0</v>
      </c>
      <c r="D309" s="7">
        <f t="shared" si="14"/>
        <v>0</v>
      </c>
      <c r="E309" s="7">
        <v>56869</v>
      </c>
      <c r="F309" t="s">
        <v>15</v>
      </c>
      <c r="G309" t="s">
        <v>26</v>
      </c>
      <c r="H309" s="7" t="s">
        <v>27</v>
      </c>
      <c r="I309" s="7" t="s">
        <v>148</v>
      </c>
      <c r="J309" t="s">
        <v>11</v>
      </c>
      <c r="K309">
        <v>39.9</v>
      </c>
      <c r="L309">
        <v>3</v>
      </c>
      <c r="M309">
        <v>80.400000000000006</v>
      </c>
      <c r="N309">
        <v>1.9870000000000001</v>
      </c>
    </row>
    <row r="310" spans="1:14" x14ac:dyDescent="0.25">
      <c r="A310" s="7">
        <v>92991</v>
      </c>
      <c r="B310" s="7">
        <f t="shared" si="12"/>
        <v>0</v>
      </c>
      <c r="C310" s="7">
        <f t="shared" si="13"/>
        <v>0</v>
      </c>
      <c r="D310" s="7">
        <f t="shared" si="14"/>
        <v>0</v>
      </c>
      <c r="E310" s="7">
        <v>56869</v>
      </c>
      <c r="F310" t="s">
        <v>15</v>
      </c>
      <c r="G310" t="s">
        <v>26</v>
      </c>
      <c r="H310" s="7" t="s">
        <v>27</v>
      </c>
      <c r="I310" s="7" t="s">
        <v>148</v>
      </c>
      <c r="J310" t="s">
        <v>11</v>
      </c>
      <c r="K310">
        <v>59</v>
      </c>
      <c r="L310">
        <v>2</v>
      </c>
      <c r="M310">
        <v>113.6</v>
      </c>
      <c r="N310">
        <v>1.9870000000000001</v>
      </c>
    </row>
    <row r="311" spans="1:14" x14ac:dyDescent="0.25">
      <c r="A311" s="7">
        <v>93475</v>
      </c>
      <c r="B311" s="7">
        <f t="shared" si="12"/>
        <v>0</v>
      </c>
      <c r="C311" s="7">
        <f t="shared" si="13"/>
        <v>0</v>
      </c>
      <c r="D311" s="7">
        <f t="shared" si="14"/>
        <v>0</v>
      </c>
      <c r="E311" s="7">
        <v>56869</v>
      </c>
      <c r="F311" t="s">
        <v>15</v>
      </c>
      <c r="G311" t="s">
        <v>26</v>
      </c>
      <c r="H311" s="7" t="s">
        <v>27</v>
      </c>
      <c r="I311" s="7" t="s">
        <v>148</v>
      </c>
      <c r="J311" t="s">
        <v>11</v>
      </c>
      <c r="K311">
        <v>40.299999999999997</v>
      </c>
      <c r="L311">
        <v>2</v>
      </c>
      <c r="M311">
        <v>103.9</v>
      </c>
      <c r="N311">
        <v>1.9870000000000001</v>
      </c>
    </row>
    <row r="312" spans="1:14" x14ac:dyDescent="0.25">
      <c r="A312" s="7">
        <v>93483</v>
      </c>
      <c r="B312" s="7">
        <f t="shared" si="12"/>
        <v>0</v>
      </c>
      <c r="C312" s="7">
        <f t="shared" si="13"/>
        <v>0</v>
      </c>
      <c r="D312" s="7">
        <f t="shared" si="14"/>
        <v>0</v>
      </c>
      <c r="E312" s="7">
        <v>56869</v>
      </c>
      <c r="F312" t="s">
        <v>15</v>
      </c>
      <c r="G312" t="s">
        <v>26</v>
      </c>
      <c r="H312" s="7" t="s">
        <v>27</v>
      </c>
      <c r="I312" s="7" t="s">
        <v>148</v>
      </c>
      <c r="J312" t="s">
        <v>11</v>
      </c>
      <c r="K312">
        <v>87.1</v>
      </c>
      <c r="L312">
        <v>3</v>
      </c>
      <c r="M312">
        <v>93.4</v>
      </c>
      <c r="N312">
        <v>1.9870000000000001</v>
      </c>
    </row>
    <row r="313" spans="1:14" x14ac:dyDescent="0.25">
      <c r="A313" s="7">
        <v>93485</v>
      </c>
      <c r="B313" s="7">
        <f t="shared" si="12"/>
        <v>0</v>
      </c>
      <c r="C313" s="7">
        <f t="shared" si="13"/>
        <v>0</v>
      </c>
      <c r="D313" s="7">
        <f t="shared" si="14"/>
        <v>0</v>
      </c>
      <c r="E313" s="7">
        <v>56869</v>
      </c>
      <c r="F313" t="s">
        <v>15</v>
      </c>
      <c r="G313" t="s">
        <v>26</v>
      </c>
      <c r="H313" s="7" t="s">
        <v>27</v>
      </c>
      <c r="I313" s="7" t="s">
        <v>148</v>
      </c>
      <c r="J313" t="s">
        <v>11</v>
      </c>
      <c r="K313">
        <v>59</v>
      </c>
      <c r="L313">
        <v>2</v>
      </c>
      <c r="M313">
        <v>113.6</v>
      </c>
      <c r="N313">
        <v>1.9870000000000001</v>
      </c>
    </row>
    <row r="314" spans="1:14" x14ac:dyDescent="0.25">
      <c r="A314" s="7">
        <v>93491</v>
      </c>
      <c r="B314" s="7">
        <f t="shared" si="12"/>
        <v>0</v>
      </c>
      <c r="C314" s="7">
        <f t="shared" si="13"/>
        <v>0</v>
      </c>
      <c r="D314" s="7">
        <f t="shared" si="14"/>
        <v>0</v>
      </c>
      <c r="E314" s="7">
        <v>56869</v>
      </c>
      <c r="F314" t="s">
        <v>15</v>
      </c>
      <c r="G314" t="s">
        <v>26</v>
      </c>
      <c r="H314" s="7" t="s">
        <v>27</v>
      </c>
      <c r="I314" s="7" t="s">
        <v>148</v>
      </c>
      <c r="J314" t="s">
        <v>11</v>
      </c>
      <c r="K314">
        <v>59.3</v>
      </c>
      <c r="L314">
        <v>1</v>
      </c>
      <c r="M314">
        <v>183.2</v>
      </c>
      <c r="N314">
        <v>1.9870000000000001</v>
      </c>
    </row>
    <row r="315" spans="1:14" x14ac:dyDescent="0.25">
      <c r="A315" s="7">
        <v>96947</v>
      </c>
      <c r="B315" s="7">
        <f t="shared" si="12"/>
        <v>0</v>
      </c>
      <c r="C315" s="7">
        <f t="shared" si="13"/>
        <v>0</v>
      </c>
      <c r="D315" s="7">
        <f t="shared" si="14"/>
        <v>0</v>
      </c>
      <c r="E315" s="7">
        <v>58315</v>
      </c>
      <c r="F315" t="s">
        <v>29</v>
      </c>
      <c r="G315" t="s">
        <v>42</v>
      </c>
      <c r="H315" s="7">
        <v>7</v>
      </c>
      <c r="I315" s="7" t="s">
        <v>148</v>
      </c>
      <c r="J315" t="s">
        <v>18</v>
      </c>
      <c r="K315">
        <v>36.299999999999997</v>
      </c>
      <c r="L315">
        <v>1</v>
      </c>
      <c r="M315">
        <v>118.7</v>
      </c>
      <c r="N315">
        <v>2.76</v>
      </c>
    </row>
    <row r="316" spans="1:14" x14ac:dyDescent="0.25">
      <c r="A316" s="7">
        <v>97096</v>
      </c>
      <c r="B316" s="7">
        <f t="shared" si="12"/>
        <v>0</v>
      </c>
      <c r="C316" s="7">
        <f t="shared" si="13"/>
        <v>0</v>
      </c>
      <c r="D316" s="7">
        <f t="shared" si="14"/>
        <v>0</v>
      </c>
      <c r="E316" s="7">
        <v>56761</v>
      </c>
      <c r="F316" t="s">
        <v>15</v>
      </c>
      <c r="G316" t="s">
        <v>16</v>
      </c>
      <c r="H316" s="7" t="s">
        <v>17</v>
      </c>
      <c r="I316" s="7" t="s">
        <v>148</v>
      </c>
      <c r="J316" t="s">
        <v>18</v>
      </c>
      <c r="K316">
        <v>91.3</v>
      </c>
      <c r="L316">
        <v>2</v>
      </c>
      <c r="M316">
        <v>83.2</v>
      </c>
      <c r="N316">
        <v>2.76</v>
      </c>
    </row>
    <row r="317" spans="1:14" x14ac:dyDescent="0.25">
      <c r="A317" s="7">
        <v>97214</v>
      </c>
      <c r="B317" s="7">
        <f t="shared" si="12"/>
        <v>0</v>
      </c>
      <c r="C317" s="7">
        <f t="shared" si="13"/>
        <v>0</v>
      </c>
      <c r="D317" s="7">
        <f t="shared" si="14"/>
        <v>0</v>
      </c>
      <c r="E317" s="7">
        <v>58315</v>
      </c>
      <c r="F317" t="s">
        <v>29</v>
      </c>
      <c r="G317" t="s">
        <v>42</v>
      </c>
      <c r="H317" s="7">
        <v>7</v>
      </c>
      <c r="I317" s="7" t="s">
        <v>148</v>
      </c>
      <c r="J317" t="s">
        <v>18</v>
      </c>
      <c r="K317">
        <v>84.8</v>
      </c>
      <c r="L317">
        <v>4</v>
      </c>
      <c r="M317">
        <v>56.7</v>
      </c>
      <c r="N317">
        <v>2.76</v>
      </c>
    </row>
    <row r="318" spans="1:14" x14ac:dyDescent="0.25">
      <c r="A318" s="7">
        <v>98090</v>
      </c>
      <c r="B318" s="7">
        <f t="shared" si="12"/>
        <v>0</v>
      </c>
      <c r="C318" s="7">
        <f t="shared" si="13"/>
        <v>0</v>
      </c>
      <c r="D318" s="7">
        <f t="shared" si="14"/>
        <v>0</v>
      </c>
      <c r="E318" s="7">
        <v>56791</v>
      </c>
      <c r="F318" t="s">
        <v>15</v>
      </c>
      <c r="G318" t="s">
        <v>22</v>
      </c>
      <c r="H318" s="7">
        <v>46</v>
      </c>
      <c r="I318" s="7" t="s">
        <v>148</v>
      </c>
      <c r="J318" t="s">
        <v>11</v>
      </c>
      <c r="K318">
        <v>59.7</v>
      </c>
      <c r="L318">
        <v>4</v>
      </c>
      <c r="M318">
        <v>71.5</v>
      </c>
      <c r="N318">
        <v>1.9870000000000001</v>
      </c>
    </row>
    <row r="319" spans="1:14" x14ac:dyDescent="0.25">
      <c r="A319" s="7">
        <v>98417</v>
      </c>
      <c r="B319" s="7">
        <f t="shared" si="12"/>
        <v>0</v>
      </c>
      <c r="C319" s="7">
        <f t="shared" si="13"/>
        <v>0</v>
      </c>
      <c r="D319" s="7">
        <f t="shared" si="14"/>
        <v>0</v>
      </c>
      <c r="E319" s="7">
        <v>58315</v>
      </c>
      <c r="F319" t="s">
        <v>29</v>
      </c>
      <c r="G319" t="s">
        <v>42</v>
      </c>
      <c r="H319" s="7">
        <v>7</v>
      </c>
      <c r="I319" s="7" t="s">
        <v>148</v>
      </c>
      <c r="J319" t="s">
        <v>18</v>
      </c>
      <c r="K319">
        <v>46.1</v>
      </c>
      <c r="L319">
        <v>1</v>
      </c>
      <c r="M319">
        <v>118.7</v>
      </c>
      <c r="N319">
        <v>2.76</v>
      </c>
    </row>
    <row r="320" spans="1:14" x14ac:dyDescent="0.25">
      <c r="A320" s="7">
        <v>98665</v>
      </c>
      <c r="B320" s="7">
        <f t="shared" si="12"/>
        <v>0</v>
      </c>
      <c r="C320" s="7">
        <f t="shared" si="13"/>
        <v>0</v>
      </c>
      <c r="D320" s="7">
        <f t="shared" si="14"/>
        <v>0</v>
      </c>
      <c r="E320" s="7">
        <v>56764</v>
      </c>
      <c r="F320" t="s">
        <v>15</v>
      </c>
      <c r="G320" t="s">
        <v>16</v>
      </c>
      <c r="H320" s="7" t="s">
        <v>19</v>
      </c>
      <c r="I320" s="7" t="s">
        <v>148</v>
      </c>
      <c r="J320" t="s">
        <v>18</v>
      </c>
      <c r="K320">
        <v>37.799999999999997</v>
      </c>
      <c r="L320">
        <v>1</v>
      </c>
      <c r="M320">
        <v>118.7</v>
      </c>
      <c r="N320">
        <v>2.76</v>
      </c>
    </row>
    <row r="321" spans="1:14" x14ac:dyDescent="0.25">
      <c r="A321" s="7">
        <v>98917</v>
      </c>
      <c r="B321" s="7">
        <f t="shared" si="12"/>
        <v>0</v>
      </c>
      <c r="C321" s="7">
        <f t="shared" si="13"/>
        <v>0</v>
      </c>
      <c r="D321" s="7">
        <f t="shared" si="14"/>
        <v>0</v>
      </c>
      <c r="E321" s="7">
        <v>58376</v>
      </c>
      <c r="F321" t="s">
        <v>48</v>
      </c>
      <c r="G321" t="s">
        <v>49</v>
      </c>
      <c r="H321" s="7">
        <v>13</v>
      </c>
      <c r="I321" s="7" t="s">
        <v>148</v>
      </c>
      <c r="J321" t="s">
        <v>11</v>
      </c>
      <c r="K321">
        <v>42</v>
      </c>
      <c r="L321">
        <v>2</v>
      </c>
      <c r="M321">
        <v>103.9</v>
      </c>
      <c r="N321">
        <v>1.9870000000000001</v>
      </c>
    </row>
    <row r="322" spans="1:14" x14ac:dyDescent="0.25">
      <c r="A322" s="7">
        <v>99328</v>
      </c>
      <c r="B322" s="7">
        <f t="shared" si="12"/>
        <v>0</v>
      </c>
      <c r="C322" s="7">
        <f t="shared" si="13"/>
        <v>0</v>
      </c>
      <c r="D322" s="7">
        <f t="shared" si="14"/>
        <v>0</v>
      </c>
      <c r="E322" s="7">
        <v>58210</v>
      </c>
      <c r="F322" t="s">
        <v>29</v>
      </c>
      <c r="G322" t="s">
        <v>32</v>
      </c>
      <c r="H322" s="7">
        <v>27</v>
      </c>
      <c r="I322" s="7" t="s">
        <v>148</v>
      </c>
      <c r="J322" t="s">
        <v>11</v>
      </c>
      <c r="K322">
        <v>37</v>
      </c>
      <c r="L322">
        <v>2</v>
      </c>
      <c r="M322">
        <v>103.9</v>
      </c>
      <c r="N322">
        <v>1.9870000000000001</v>
      </c>
    </row>
    <row r="323" spans="1:14" x14ac:dyDescent="0.25">
      <c r="A323" s="7">
        <v>99388</v>
      </c>
      <c r="B323" s="7">
        <f t="shared" ref="B323:B386" si="15">IF(A323=A324,1,0)</f>
        <v>0</v>
      </c>
      <c r="C323" s="7">
        <f t="shared" ref="C323:C386" si="16">IF(A323=A322,1,0)</f>
        <v>0</v>
      </c>
      <c r="D323" s="7">
        <f t="shared" ref="D323:D386" si="17">B323+C323</f>
        <v>0</v>
      </c>
      <c r="E323" s="7">
        <v>58277</v>
      </c>
      <c r="F323" t="s">
        <v>29</v>
      </c>
      <c r="G323" t="s">
        <v>38</v>
      </c>
      <c r="H323" s="7">
        <v>28</v>
      </c>
      <c r="I323" s="7" t="s">
        <v>148</v>
      </c>
      <c r="J323" t="s">
        <v>18</v>
      </c>
      <c r="K323">
        <v>48</v>
      </c>
      <c r="L323">
        <v>3</v>
      </c>
      <c r="M323">
        <v>57</v>
      </c>
      <c r="N323">
        <v>2.76</v>
      </c>
    </row>
    <row r="324" spans="1:14" x14ac:dyDescent="0.25">
      <c r="A324" s="7">
        <v>100067</v>
      </c>
      <c r="B324" s="7">
        <f t="shared" si="15"/>
        <v>0</v>
      </c>
      <c r="C324" s="7">
        <f t="shared" si="16"/>
        <v>0</v>
      </c>
      <c r="D324" s="7">
        <f t="shared" si="17"/>
        <v>0</v>
      </c>
      <c r="E324" s="7">
        <v>59321</v>
      </c>
      <c r="F324" t="s">
        <v>50</v>
      </c>
      <c r="G324" t="s">
        <v>51</v>
      </c>
      <c r="H324" s="7" t="s">
        <v>39</v>
      </c>
      <c r="I324" s="7" t="s">
        <v>148</v>
      </c>
      <c r="J324" t="s">
        <v>18</v>
      </c>
      <c r="K324">
        <v>36.1</v>
      </c>
      <c r="L324">
        <v>2</v>
      </c>
      <c r="M324">
        <v>73.5</v>
      </c>
      <c r="N324">
        <v>2.76</v>
      </c>
    </row>
    <row r="325" spans="1:14" x14ac:dyDescent="0.25">
      <c r="A325" s="7">
        <v>100166</v>
      </c>
      <c r="B325" s="7">
        <f t="shared" si="15"/>
        <v>0</v>
      </c>
      <c r="C325" s="7">
        <f t="shared" si="16"/>
        <v>0</v>
      </c>
      <c r="D325" s="7">
        <f t="shared" si="17"/>
        <v>0</v>
      </c>
      <c r="E325" s="7">
        <v>58210</v>
      </c>
      <c r="F325" t="s">
        <v>29</v>
      </c>
      <c r="G325" t="s">
        <v>32</v>
      </c>
      <c r="H325" s="7">
        <v>27</v>
      </c>
      <c r="I325" s="7" t="s">
        <v>148</v>
      </c>
      <c r="J325" t="s">
        <v>11</v>
      </c>
      <c r="K325">
        <v>35.700000000000003</v>
      </c>
      <c r="L325">
        <v>1</v>
      </c>
      <c r="M325">
        <v>167.6</v>
      </c>
      <c r="N325">
        <v>1.9870000000000001</v>
      </c>
    </row>
    <row r="326" spans="1:14" x14ac:dyDescent="0.25">
      <c r="A326" s="7">
        <v>100326</v>
      </c>
      <c r="B326" s="7">
        <f t="shared" si="15"/>
        <v>0</v>
      </c>
      <c r="C326" s="7">
        <f t="shared" si="16"/>
        <v>0</v>
      </c>
      <c r="D326" s="7">
        <f t="shared" si="17"/>
        <v>0</v>
      </c>
      <c r="E326" s="7">
        <v>58202</v>
      </c>
      <c r="F326" t="s">
        <v>29</v>
      </c>
      <c r="G326" t="s">
        <v>32</v>
      </c>
      <c r="H326" s="7" t="s">
        <v>33</v>
      </c>
      <c r="I326" s="7" t="s">
        <v>148</v>
      </c>
      <c r="J326" t="s">
        <v>18</v>
      </c>
      <c r="K326">
        <v>62.2</v>
      </c>
      <c r="L326">
        <v>4</v>
      </c>
      <c r="M326">
        <v>52.4</v>
      </c>
      <c r="N326">
        <v>2.76</v>
      </c>
    </row>
    <row r="327" spans="1:14" x14ac:dyDescent="0.25">
      <c r="A327" s="7">
        <v>100642</v>
      </c>
      <c r="B327" s="7">
        <f t="shared" si="15"/>
        <v>0</v>
      </c>
      <c r="C327" s="7">
        <f t="shared" si="16"/>
        <v>0</v>
      </c>
      <c r="D327" s="7">
        <f t="shared" si="17"/>
        <v>0</v>
      </c>
      <c r="E327" s="7">
        <v>58193</v>
      </c>
      <c r="F327" t="s">
        <v>29</v>
      </c>
      <c r="G327" t="s">
        <v>31</v>
      </c>
      <c r="H327" s="7">
        <v>59</v>
      </c>
      <c r="I327" s="7" t="s">
        <v>148</v>
      </c>
      <c r="J327" t="s">
        <v>11</v>
      </c>
      <c r="K327">
        <v>38</v>
      </c>
      <c r="L327">
        <v>1</v>
      </c>
      <c r="M327">
        <v>167.6</v>
      </c>
      <c r="N327">
        <v>1.9870000000000001</v>
      </c>
    </row>
    <row r="328" spans="1:14" x14ac:dyDescent="0.25">
      <c r="A328" s="7">
        <v>100669</v>
      </c>
      <c r="B328" s="7">
        <f t="shared" si="15"/>
        <v>0</v>
      </c>
      <c r="C328" s="7">
        <f t="shared" si="16"/>
        <v>0</v>
      </c>
      <c r="D328" s="7">
        <f t="shared" si="17"/>
        <v>0</v>
      </c>
      <c r="E328" s="7">
        <v>58315</v>
      </c>
      <c r="F328" t="s">
        <v>29</v>
      </c>
      <c r="G328" t="s">
        <v>42</v>
      </c>
      <c r="H328" s="7">
        <v>7</v>
      </c>
      <c r="I328" s="7" t="s">
        <v>148</v>
      </c>
      <c r="J328" t="s">
        <v>18</v>
      </c>
      <c r="K328">
        <v>42.1</v>
      </c>
      <c r="L328">
        <v>4</v>
      </c>
      <c r="M328">
        <v>46.3</v>
      </c>
      <c r="N328">
        <v>2.76</v>
      </c>
    </row>
    <row r="329" spans="1:14" x14ac:dyDescent="0.25">
      <c r="A329" s="7">
        <v>101127</v>
      </c>
      <c r="B329" s="7">
        <f t="shared" si="15"/>
        <v>0</v>
      </c>
      <c r="C329" s="7">
        <f t="shared" si="16"/>
        <v>0</v>
      </c>
      <c r="D329" s="7">
        <f t="shared" si="17"/>
        <v>0</v>
      </c>
      <c r="E329" s="7">
        <v>56962</v>
      </c>
      <c r="F329" t="s">
        <v>15</v>
      </c>
      <c r="G329" t="s">
        <v>28</v>
      </c>
      <c r="H329" s="7">
        <v>38</v>
      </c>
      <c r="I329" s="7" t="s">
        <v>148</v>
      </c>
      <c r="J329" t="s">
        <v>11</v>
      </c>
      <c r="K329">
        <v>61.9</v>
      </c>
      <c r="L329">
        <v>3</v>
      </c>
      <c r="M329">
        <v>87.9</v>
      </c>
      <c r="N329">
        <v>1.9870000000000001</v>
      </c>
    </row>
    <row r="330" spans="1:14" x14ac:dyDescent="0.25">
      <c r="A330" s="7">
        <v>101359</v>
      </c>
      <c r="B330" s="7">
        <f t="shared" si="15"/>
        <v>0</v>
      </c>
      <c r="C330" s="7">
        <f t="shared" si="16"/>
        <v>0</v>
      </c>
      <c r="D330" s="7">
        <f t="shared" si="17"/>
        <v>0</v>
      </c>
      <c r="E330" s="7">
        <v>58377</v>
      </c>
      <c r="F330" t="s">
        <v>48</v>
      </c>
      <c r="G330" t="s">
        <v>49</v>
      </c>
      <c r="H330" s="7">
        <v>15</v>
      </c>
      <c r="I330" s="7" t="s">
        <v>148</v>
      </c>
      <c r="J330" t="s">
        <v>11</v>
      </c>
      <c r="K330">
        <v>61.8</v>
      </c>
      <c r="L330">
        <v>2</v>
      </c>
      <c r="M330">
        <v>113.6</v>
      </c>
      <c r="N330">
        <v>1.9870000000000001</v>
      </c>
    </row>
    <row r="331" spans="1:14" x14ac:dyDescent="0.25">
      <c r="A331" s="7">
        <v>101440</v>
      </c>
      <c r="B331" s="7">
        <f t="shared" si="15"/>
        <v>0</v>
      </c>
      <c r="C331" s="7">
        <f t="shared" si="16"/>
        <v>0</v>
      </c>
      <c r="D331" s="7">
        <f t="shared" si="17"/>
        <v>0</v>
      </c>
      <c r="E331" s="7">
        <v>58346</v>
      </c>
      <c r="F331" t="s">
        <v>29</v>
      </c>
      <c r="G331" t="s">
        <v>47</v>
      </c>
      <c r="H331" s="7">
        <v>14</v>
      </c>
      <c r="I331" s="7" t="s">
        <v>148</v>
      </c>
      <c r="J331" t="s">
        <v>11</v>
      </c>
      <c r="K331">
        <v>58.6</v>
      </c>
      <c r="L331">
        <v>1</v>
      </c>
      <c r="M331">
        <v>167.6</v>
      </c>
      <c r="N331">
        <v>1.9870000000000001</v>
      </c>
    </row>
    <row r="332" spans="1:14" x14ac:dyDescent="0.25">
      <c r="A332" s="7">
        <v>101532</v>
      </c>
      <c r="B332" s="7">
        <f t="shared" si="15"/>
        <v>0</v>
      </c>
      <c r="C332" s="7">
        <f t="shared" si="16"/>
        <v>0</v>
      </c>
      <c r="D332" s="7">
        <f t="shared" si="17"/>
        <v>0</v>
      </c>
      <c r="E332" s="7">
        <v>58315</v>
      </c>
      <c r="F332" t="s">
        <v>29</v>
      </c>
      <c r="G332" t="s">
        <v>42</v>
      </c>
      <c r="H332" s="7">
        <v>7</v>
      </c>
      <c r="I332" s="7" t="s">
        <v>148</v>
      </c>
      <c r="J332" t="s">
        <v>18</v>
      </c>
      <c r="K332">
        <v>85.6</v>
      </c>
      <c r="L332">
        <v>1</v>
      </c>
      <c r="M332">
        <v>92</v>
      </c>
      <c r="N332">
        <v>2.76</v>
      </c>
    </row>
    <row r="333" spans="1:14" x14ac:dyDescent="0.25">
      <c r="A333" s="7">
        <v>101588</v>
      </c>
      <c r="B333" s="7">
        <f t="shared" si="15"/>
        <v>0</v>
      </c>
      <c r="C333" s="7">
        <f t="shared" si="16"/>
        <v>0</v>
      </c>
      <c r="D333" s="7">
        <f t="shared" si="17"/>
        <v>0</v>
      </c>
      <c r="E333" s="7">
        <v>62290</v>
      </c>
      <c r="F333" t="s">
        <v>54</v>
      </c>
      <c r="G333" t="s">
        <v>55</v>
      </c>
      <c r="H333" s="7">
        <v>7</v>
      </c>
      <c r="I333" s="7" t="s">
        <v>148</v>
      </c>
      <c r="J333" t="s">
        <v>18</v>
      </c>
      <c r="K333">
        <v>83.4</v>
      </c>
      <c r="L333">
        <v>3</v>
      </c>
      <c r="M333">
        <v>64.5</v>
      </c>
      <c r="N333">
        <v>2.76</v>
      </c>
    </row>
    <row r="334" spans="1:14" x14ac:dyDescent="0.25">
      <c r="A334" s="7">
        <v>101654</v>
      </c>
      <c r="B334" s="7">
        <f t="shared" si="15"/>
        <v>0</v>
      </c>
      <c r="C334" s="7">
        <f t="shared" si="16"/>
        <v>0</v>
      </c>
      <c r="D334" s="7">
        <f t="shared" si="17"/>
        <v>0</v>
      </c>
      <c r="E334" s="7">
        <v>56963</v>
      </c>
      <c r="F334" t="s">
        <v>15</v>
      </c>
      <c r="G334" t="s">
        <v>28</v>
      </c>
      <c r="H334" s="7">
        <v>36</v>
      </c>
      <c r="I334" s="7" t="s">
        <v>148</v>
      </c>
      <c r="J334" t="s">
        <v>11</v>
      </c>
      <c r="K334">
        <v>71.099999999999994</v>
      </c>
      <c r="L334">
        <v>2</v>
      </c>
      <c r="M334">
        <v>113.6</v>
      </c>
      <c r="N334">
        <v>1.9870000000000001</v>
      </c>
    </row>
    <row r="335" spans="1:14" x14ac:dyDescent="0.25">
      <c r="A335" s="7">
        <v>102007</v>
      </c>
      <c r="B335" s="7">
        <f t="shared" si="15"/>
        <v>0</v>
      </c>
      <c r="C335" s="7">
        <f t="shared" si="16"/>
        <v>0</v>
      </c>
      <c r="D335" s="7">
        <f t="shared" si="17"/>
        <v>0</v>
      </c>
      <c r="E335" s="7">
        <v>58245</v>
      </c>
      <c r="F335" t="s">
        <v>29</v>
      </c>
      <c r="G335" t="s">
        <v>37</v>
      </c>
      <c r="H335" s="7">
        <v>13</v>
      </c>
      <c r="I335" s="7" t="s">
        <v>148</v>
      </c>
      <c r="J335" t="s">
        <v>11</v>
      </c>
      <c r="K335">
        <v>19.899999999999999</v>
      </c>
      <c r="L335">
        <v>3</v>
      </c>
      <c r="M335">
        <v>68.2</v>
      </c>
      <c r="N335">
        <v>1.9870000000000001</v>
      </c>
    </row>
    <row r="336" spans="1:14" x14ac:dyDescent="0.25">
      <c r="A336" s="7">
        <v>102211</v>
      </c>
      <c r="B336" s="7">
        <f t="shared" si="15"/>
        <v>0</v>
      </c>
      <c r="C336" s="7">
        <f t="shared" si="16"/>
        <v>0</v>
      </c>
      <c r="D336" s="7">
        <f t="shared" si="17"/>
        <v>0</v>
      </c>
      <c r="E336" s="7">
        <v>58327</v>
      </c>
      <c r="F336" t="s">
        <v>29</v>
      </c>
      <c r="G336" t="s">
        <v>43</v>
      </c>
      <c r="H336" s="7" t="s">
        <v>45</v>
      </c>
      <c r="I336" s="7" t="s">
        <v>148</v>
      </c>
      <c r="J336" t="s">
        <v>18</v>
      </c>
      <c r="K336">
        <v>81.900000000000006</v>
      </c>
      <c r="L336">
        <v>1</v>
      </c>
      <c r="M336">
        <v>134.30000000000001</v>
      </c>
      <c r="N336">
        <v>2.76</v>
      </c>
    </row>
    <row r="337" spans="1:14" x14ac:dyDescent="0.25">
      <c r="A337" s="7">
        <v>102266</v>
      </c>
      <c r="B337" s="7">
        <f t="shared" si="15"/>
        <v>0</v>
      </c>
      <c r="C337" s="7">
        <f t="shared" si="16"/>
        <v>0</v>
      </c>
      <c r="D337" s="7">
        <f t="shared" si="17"/>
        <v>0</v>
      </c>
      <c r="E337" s="7">
        <v>59321</v>
      </c>
      <c r="F337" t="s">
        <v>50</v>
      </c>
      <c r="G337" t="s">
        <v>51</v>
      </c>
      <c r="H337" s="7" t="s">
        <v>39</v>
      </c>
      <c r="I337" s="7" t="s">
        <v>148</v>
      </c>
      <c r="J337" t="s">
        <v>18</v>
      </c>
      <c r="K337">
        <v>27</v>
      </c>
      <c r="L337">
        <v>1</v>
      </c>
      <c r="M337">
        <v>92</v>
      </c>
      <c r="N337">
        <v>2.76</v>
      </c>
    </row>
    <row r="338" spans="1:14" x14ac:dyDescent="0.25">
      <c r="A338" s="7">
        <v>102728</v>
      </c>
      <c r="B338" s="7">
        <f t="shared" si="15"/>
        <v>0</v>
      </c>
      <c r="C338" s="7">
        <f t="shared" si="16"/>
        <v>0</v>
      </c>
      <c r="D338" s="7">
        <f t="shared" si="17"/>
        <v>0</v>
      </c>
      <c r="E338" s="7">
        <v>56790</v>
      </c>
      <c r="F338" t="s">
        <v>15</v>
      </c>
      <c r="G338" t="s">
        <v>22</v>
      </c>
      <c r="H338" s="7">
        <v>13</v>
      </c>
      <c r="I338" s="7" t="s">
        <v>148</v>
      </c>
      <c r="J338" t="s">
        <v>18</v>
      </c>
      <c r="K338">
        <v>86.5</v>
      </c>
      <c r="L338">
        <v>4</v>
      </c>
      <c r="M338">
        <v>56.7</v>
      </c>
      <c r="N338">
        <v>2.76</v>
      </c>
    </row>
    <row r="339" spans="1:14" x14ac:dyDescent="0.25">
      <c r="A339" s="7">
        <v>102788</v>
      </c>
      <c r="B339" s="7">
        <f t="shared" si="15"/>
        <v>0</v>
      </c>
      <c r="C339" s="7">
        <f t="shared" si="16"/>
        <v>0</v>
      </c>
      <c r="D339" s="7">
        <f t="shared" si="17"/>
        <v>0</v>
      </c>
      <c r="E339" s="7">
        <v>58341</v>
      </c>
      <c r="F339" t="s">
        <v>29</v>
      </c>
      <c r="G339" t="s">
        <v>46</v>
      </c>
      <c r="H339" s="7">
        <v>15</v>
      </c>
      <c r="I339" s="7" t="s">
        <v>148</v>
      </c>
      <c r="J339" t="s">
        <v>18</v>
      </c>
      <c r="K339">
        <v>58.8</v>
      </c>
      <c r="L339">
        <v>1</v>
      </c>
      <c r="M339">
        <v>118.7</v>
      </c>
      <c r="N339">
        <v>2.76</v>
      </c>
    </row>
    <row r="340" spans="1:14" x14ac:dyDescent="0.25">
      <c r="A340" s="7">
        <v>103581</v>
      </c>
      <c r="B340" s="7">
        <f t="shared" si="15"/>
        <v>0</v>
      </c>
      <c r="C340" s="7">
        <f t="shared" si="16"/>
        <v>0</v>
      </c>
      <c r="D340" s="7">
        <f t="shared" si="17"/>
        <v>0</v>
      </c>
      <c r="E340" s="7">
        <v>58218</v>
      </c>
      <c r="F340" t="s">
        <v>29</v>
      </c>
      <c r="G340" t="s">
        <v>34</v>
      </c>
      <c r="H340" s="7">
        <v>3</v>
      </c>
      <c r="I340" s="7" t="s">
        <v>148</v>
      </c>
      <c r="J340" t="s">
        <v>11</v>
      </c>
      <c r="K340">
        <v>40.9</v>
      </c>
      <c r="L340">
        <v>3</v>
      </c>
      <c r="M340">
        <v>80.400000000000006</v>
      </c>
      <c r="N340">
        <v>1.9870000000000001</v>
      </c>
    </row>
    <row r="341" spans="1:14" x14ac:dyDescent="0.25">
      <c r="A341" s="7">
        <v>104363</v>
      </c>
      <c r="B341" s="7">
        <f t="shared" si="15"/>
        <v>0</v>
      </c>
      <c r="C341" s="7">
        <f t="shared" si="16"/>
        <v>0</v>
      </c>
      <c r="D341" s="7">
        <f t="shared" si="17"/>
        <v>0</v>
      </c>
      <c r="E341" s="7">
        <v>58315</v>
      </c>
      <c r="F341" t="s">
        <v>29</v>
      </c>
      <c r="G341" t="s">
        <v>42</v>
      </c>
      <c r="H341" s="7">
        <v>7</v>
      </c>
      <c r="I341" s="7" t="s">
        <v>148</v>
      </c>
      <c r="J341" t="s">
        <v>18</v>
      </c>
      <c r="K341">
        <v>48.6</v>
      </c>
      <c r="L341">
        <v>3</v>
      </c>
      <c r="M341">
        <v>57</v>
      </c>
      <c r="N341">
        <v>2.76</v>
      </c>
    </row>
    <row r="342" spans="1:14" x14ac:dyDescent="0.25">
      <c r="A342" s="7">
        <v>104389</v>
      </c>
      <c r="B342" s="7">
        <f t="shared" si="15"/>
        <v>0</v>
      </c>
      <c r="C342" s="7">
        <f t="shared" si="16"/>
        <v>0</v>
      </c>
      <c r="D342" s="7">
        <f t="shared" si="17"/>
        <v>0</v>
      </c>
      <c r="E342" s="7">
        <v>58204</v>
      </c>
      <c r="F342" t="s">
        <v>29</v>
      </c>
      <c r="G342" t="s">
        <v>32</v>
      </c>
      <c r="H342" s="7">
        <v>21</v>
      </c>
      <c r="I342" s="7" t="s">
        <v>148</v>
      </c>
      <c r="J342" t="s">
        <v>11</v>
      </c>
      <c r="K342">
        <v>62</v>
      </c>
      <c r="L342">
        <v>2</v>
      </c>
      <c r="M342">
        <v>113.6</v>
      </c>
      <c r="N342">
        <v>1.9870000000000001</v>
      </c>
    </row>
    <row r="343" spans="1:14" x14ac:dyDescent="0.25">
      <c r="A343" s="7">
        <v>105720</v>
      </c>
      <c r="B343" s="7">
        <f t="shared" si="15"/>
        <v>0</v>
      </c>
      <c r="C343" s="7">
        <f t="shared" si="16"/>
        <v>0</v>
      </c>
      <c r="D343" s="7">
        <f t="shared" si="17"/>
        <v>0</v>
      </c>
      <c r="E343" s="7">
        <v>58245</v>
      </c>
      <c r="F343" t="s">
        <v>29</v>
      </c>
      <c r="G343" t="s">
        <v>37</v>
      </c>
      <c r="H343" s="7">
        <v>13</v>
      </c>
      <c r="I343" s="7" t="s">
        <v>148</v>
      </c>
      <c r="J343" t="s">
        <v>11</v>
      </c>
      <c r="K343">
        <v>83.3</v>
      </c>
      <c r="L343">
        <v>3</v>
      </c>
      <c r="M343">
        <v>93.4</v>
      </c>
      <c r="N343">
        <v>1.9870000000000001</v>
      </c>
    </row>
    <row r="344" spans="1:14" x14ac:dyDescent="0.25">
      <c r="A344" s="7">
        <v>106549</v>
      </c>
      <c r="B344" s="7">
        <f t="shared" si="15"/>
        <v>0</v>
      </c>
      <c r="C344" s="7">
        <f t="shared" si="16"/>
        <v>0</v>
      </c>
      <c r="D344" s="7">
        <f t="shared" si="17"/>
        <v>0</v>
      </c>
      <c r="E344" s="7">
        <v>58360</v>
      </c>
      <c r="F344" t="s">
        <v>48</v>
      </c>
      <c r="G344" t="s">
        <v>49</v>
      </c>
      <c r="H344" s="7">
        <v>10</v>
      </c>
      <c r="I344" s="7" t="s">
        <v>148</v>
      </c>
      <c r="J344" t="s">
        <v>11</v>
      </c>
      <c r="K344">
        <v>53.5</v>
      </c>
      <c r="L344">
        <v>1</v>
      </c>
      <c r="M344">
        <v>183.2</v>
      </c>
      <c r="N344">
        <v>1.9870000000000001</v>
      </c>
    </row>
    <row r="345" spans="1:14" x14ac:dyDescent="0.25">
      <c r="A345" s="7">
        <v>106618</v>
      </c>
      <c r="B345" s="7">
        <f t="shared" si="15"/>
        <v>1</v>
      </c>
      <c r="C345" s="7">
        <f t="shared" si="16"/>
        <v>0</v>
      </c>
      <c r="D345" s="7">
        <f t="shared" si="17"/>
        <v>1</v>
      </c>
      <c r="E345" s="7">
        <v>63012</v>
      </c>
      <c r="F345" t="s">
        <v>56</v>
      </c>
      <c r="G345" t="s">
        <v>57</v>
      </c>
      <c r="H345" s="7">
        <v>24</v>
      </c>
      <c r="I345" s="7" t="s">
        <v>148</v>
      </c>
      <c r="J345" t="s">
        <v>18</v>
      </c>
      <c r="K345">
        <v>26.9</v>
      </c>
      <c r="L345">
        <v>1</v>
      </c>
      <c r="M345">
        <v>92</v>
      </c>
      <c r="N345">
        <v>2.76</v>
      </c>
    </row>
    <row r="346" spans="1:14" x14ac:dyDescent="0.25">
      <c r="A346" s="7">
        <v>106618</v>
      </c>
      <c r="B346" s="7">
        <f t="shared" si="15"/>
        <v>0</v>
      </c>
      <c r="C346" s="7">
        <f t="shared" si="16"/>
        <v>1</v>
      </c>
      <c r="D346" s="7">
        <f t="shared" si="17"/>
        <v>1</v>
      </c>
      <c r="E346" s="7">
        <v>63012</v>
      </c>
      <c r="F346" t="s">
        <v>56</v>
      </c>
      <c r="G346" t="s">
        <v>57</v>
      </c>
      <c r="H346" s="7">
        <v>24</v>
      </c>
      <c r="I346" s="7" t="s">
        <v>148</v>
      </c>
      <c r="J346" t="s">
        <v>18</v>
      </c>
      <c r="K346">
        <v>26.9</v>
      </c>
      <c r="L346">
        <v>1</v>
      </c>
      <c r="M346">
        <v>92</v>
      </c>
      <c r="N346">
        <v>2.76</v>
      </c>
    </row>
    <row r="347" spans="1:14" x14ac:dyDescent="0.25">
      <c r="A347" s="7">
        <v>106654</v>
      </c>
      <c r="B347" s="7">
        <f t="shared" si="15"/>
        <v>0</v>
      </c>
      <c r="C347" s="7">
        <f t="shared" si="16"/>
        <v>0</v>
      </c>
      <c r="D347" s="7">
        <f t="shared" si="17"/>
        <v>0</v>
      </c>
      <c r="E347" s="7">
        <v>58373</v>
      </c>
      <c r="F347" t="s">
        <v>48</v>
      </c>
      <c r="G347" t="s">
        <v>49</v>
      </c>
      <c r="H347" s="7">
        <v>25</v>
      </c>
      <c r="I347" s="7" t="s">
        <v>148</v>
      </c>
      <c r="J347" t="s">
        <v>11</v>
      </c>
      <c r="K347">
        <v>38.200000000000003</v>
      </c>
      <c r="L347">
        <v>4</v>
      </c>
      <c r="M347">
        <v>65.3</v>
      </c>
      <c r="N347">
        <v>1.9870000000000001</v>
      </c>
    </row>
    <row r="348" spans="1:14" x14ac:dyDescent="0.25">
      <c r="A348" s="7">
        <v>107219</v>
      </c>
      <c r="B348" s="7">
        <f t="shared" si="15"/>
        <v>1</v>
      </c>
      <c r="C348" s="7">
        <f t="shared" si="16"/>
        <v>0</v>
      </c>
      <c r="D348" s="7">
        <f t="shared" si="17"/>
        <v>1</v>
      </c>
      <c r="E348" s="7">
        <v>62291</v>
      </c>
      <c r="F348" t="s">
        <v>54</v>
      </c>
      <c r="G348" t="s">
        <v>55</v>
      </c>
      <c r="H348" s="7">
        <v>9</v>
      </c>
      <c r="I348" s="7" t="s">
        <v>148</v>
      </c>
      <c r="J348" t="s">
        <v>18</v>
      </c>
      <c r="K348">
        <v>96.8</v>
      </c>
      <c r="L348">
        <v>4</v>
      </c>
      <c r="M348">
        <v>56.7</v>
      </c>
      <c r="N348">
        <v>2.76</v>
      </c>
    </row>
    <row r="349" spans="1:14" x14ac:dyDescent="0.25">
      <c r="A349" s="7">
        <v>107219</v>
      </c>
      <c r="B349" s="7">
        <f t="shared" si="15"/>
        <v>0</v>
      </c>
      <c r="C349" s="7">
        <f t="shared" si="16"/>
        <v>1</v>
      </c>
      <c r="D349" s="7">
        <f t="shared" si="17"/>
        <v>1</v>
      </c>
      <c r="E349" s="7">
        <v>62291</v>
      </c>
      <c r="F349" t="s">
        <v>54</v>
      </c>
      <c r="G349" t="s">
        <v>55</v>
      </c>
      <c r="H349" s="7">
        <v>9</v>
      </c>
      <c r="I349" s="7" t="s">
        <v>148</v>
      </c>
      <c r="J349" t="s">
        <v>18</v>
      </c>
      <c r="K349">
        <v>96.8</v>
      </c>
      <c r="L349">
        <v>4</v>
      </c>
      <c r="M349">
        <v>56.7</v>
      </c>
      <c r="N349">
        <v>2.76</v>
      </c>
    </row>
    <row r="350" spans="1:14" x14ac:dyDescent="0.25">
      <c r="A350" s="7">
        <v>107418</v>
      </c>
      <c r="B350" s="7">
        <f t="shared" si="15"/>
        <v>0</v>
      </c>
      <c r="C350" s="7">
        <f t="shared" si="16"/>
        <v>0</v>
      </c>
      <c r="D350" s="7">
        <f t="shared" si="17"/>
        <v>0</v>
      </c>
      <c r="E350" s="7">
        <v>58375</v>
      </c>
      <c r="F350" t="s">
        <v>48</v>
      </c>
      <c r="G350" t="s">
        <v>49</v>
      </c>
      <c r="H350" s="7">
        <v>7</v>
      </c>
      <c r="I350" s="7" t="s">
        <v>148</v>
      </c>
      <c r="J350" t="s">
        <v>11</v>
      </c>
      <c r="K350">
        <v>31.5</v>
      </c>
      <c r="L350">
        <v>1</v>
      </c>
      <c r="M350">
        <v>142</v>
      </c>
      <c r="N350">
        <v>1.9870000000000001</v>
      </c>
    </row>
    <row r="351" spans="1:14" x14ac:dyDescent="0.25">
      <c r="A351" s="7">
        <v>107543</v>
      </c>
      <c r="B351" s="7">
        <f t="shared" si="15"/>
        <v>0</v>
      </c>
      <c r="C351" s="7">
        <f t="shared" si="16"/>
        <v>0</v>
      </c>
      <c r="D351" s="7">
        <f t="shared" si="17"/>
        <v>0</v>
      </c>
      <c r="E351" s="7">
        <v>58210</v>
      </c>
      <c r="F351" t="s">
        <v>29</v>
      </c>
      <c r="G351" t="s">
        <v>32</v>
      </c>
      <c r="H351" s="7">
        <v>27</v>
      </c>
      <c r="I351" s="7" t="s">
        <v>148</v>
      </c>
      <c r="J351" t="s">
        <v>11</v>
      </c>
      <c r="K351">
        <v>36.9</v>
      </c>
      <c r="L351">
        <v>1</v>
      </c>
      <c r="M351">
        <v>167.6</v>
      </c>
      <c r="N351">
        <v>1.9870000000000001</v>
      </c>
    </row>
    <row r="352" spans="1:14" x14ac:dyDescent="0.25">
      <c r="A352" s="7">
        <v>108023</v>
      </c>
      <c r="B352" s="7">
        <f t="shared" si="15"/>
        <v>0</v>
      </c>
      <c r="C352" s="7">
        <f t="shared" si="16"/>
        <v>0</v>
      </c>
      <c r="D352" s="7">
        <f t="shared" si="17"/>
        <v>0</v>
      </c>
      <c r="E352" s="7">
        <v>58212</v>
      </c>
      <c r="F352" t="s">
        <v>29</v>
      </c>
      <c r="G352" t="s">
        <v>32</v>
      </c>
      <c r="H352" s="7">
        <v>25</v>
      </c>
      <c r="I352" s="7" t="s">
        <v>148</v>
      </c>
      <c r="J352" t="s">
        <v>11</v>
      </c>
      <c r="K352">
        <v>47.7</v>
      </c>
      <c r="L352">
        <v>2</v>
      </c>
      <c r="M352">
        <v>103.9</v>
      </c>
      <c r="N352">
        <v>1.9870000000000001</v>
      </c>
    </row>
    <row r="353" spans="1:14" x14ac:dyDescent="0.25">
      <c r="A353" s="7">
        <v>108267</v>
      </c>
      <c r="B353" s="7">
        <f t="shared" si="15"/>
        <v>0</v>
      </c>
      <c r="C353" s="7">
        <f t="shared" si="16"/>
        <v>0</v>
      </c>
      <c r="D353" s="7">
        <f t="shared" si="17"/>
        <v>0</v>
      </c>
      <c r="E353" s="7">
        <v>60037</v>
      </c>
      <c r="F353" t="s">
        <v>52</v>
      </c>
      <c r="G353" t="s">
        <v>53</v>
      </c>
      <c r="H353" s="7">
        <v>37</v>
      </c>
      <c r="I353" s="7" t="s">
        <v>148</v>
      </c>
      <c r="J353" t="s">
        <v>18</v>
      </c>
      <c r="K353">
        <v>51.7</v>
      </c>
      <c r="L353">
        <v>3</v>
      </c>
      <c r="M353">
        <v>57</v>
      </c>
      <c r="N353">
        <v>2.76</v>
      </c>
    </row>
    <row r="354" spans="1:14" x14ac:dyDescent="0.25">
      <c r="A354" s="7">
        <v>108280</v>
      </c>
      <c r="B354" s="7">
        <f t="shared" si="15"/>
        <v>0</v>
      </c>
      <c r="C354" s="7">
        <f t="shared" si="16"/>
        <v>0</v>
      </c>
      <c r="D354" s="7">
        <f t="shared" si="17"/>
        <v>0</v>
      </c>
      <c r="E354" s="7">
        <v>60037</v>
      </c>
      <c r="F354" t="s">
        <v>52</v>
      </c>
      <c r="G354" t="s">
        <v>53</v>
      </c>
      <c r="H354" s="7">
        <v>37</v>
      </c>
      <c r="I354" s="7" t="s">
        <v>148</v>
      </c>
      <c r="J354" t="s">
        <v>18</v>
      </c>
      <c r="K354">
        <v>22.5</v>
      </c>
      <c r="L354">
        <v>3</v>
      </c>
      <c r="M354">
        <v>44.2</v>
      </c>
      <c r="N354">
        <v>2.76</v>
      </c>
    </row>
    <row r="355" spans="1:14" x14ac:dyDescent="0.25">
      <c r="A355" s="7">
        <v>108282</v>
      </c>
      <c r="B355" s="7">
        <f t="shared" si="15"/>
        <v>0</v>
      </c>
      <c r="C355" s="7">
        <f t="shared" si="16"/>
        <v>0</v>
      </c>
      <c r="D355" s="7">
        <f t="shared" si="17"/>
        <v>0</v>
      </c>
      <c r="E355" s="7">
        <v>60037</v>
      </c>
      <c r="F355" t="s">
        <v>52</v>
      </c>
      <c r="G355" t="s">
        <v>53</v>
      </c>
      <c r="H355" s="7">
        <v>37</v>
      </c>
      <c r="I355" s="7" t="s">
        <v>148</v>
      </c>
      <c r="J355" t="s">
        <v>18</v>
      </c>
      <c r="K355">
        <v>52.5</v>
      </c>
      <c r="L355">
        <v>1</v>
      </c>
      <c r="M355">
        <v>118.7</v>
      </c>
      <c r="N355">
        <v>2.76</v>
      </c>
    </row>
    <row r="356" spans="1:14" x14ac:dyDescent="0.25">
      <c r="A356" s="7">
        <v>108284</v>
      </c>
      <c r="B356" s="7">
        <f t="shared" si="15"/>
        <v>0</v>
      </c>
      <c r="C356" s="7">
        <f t="shared" si="16"/>
        <v>0</v>
      </c>
      <c r="D356" s="7">
        <f t="shared" si="17"/>
        <v>0</v>
      </c>
      <c r="E356" s="7">
        <v>60037</v>
      </c>
      <c r="F356" t="s">
        <v>52</v>
      </c>
      <c r="G356" t="s">
        <v>53</v>
      </c>
      <c r="H356" s="7">
        <v>37</v>
      </c>
      <c r="I356" s="7" t="s">
        <v>148</v>
      </c>
      <c r="J356" t="s">
        <v>18</v>
      </c>
      <c r="K356">
        <v>52.7</v>
      </c>
      <c r="L356">
        <v>2</v>
      </c>
      <c r="M356">
        <v>73.5</v>
      </c>
      <c r="N356">
        <v>2.76</v>
      </c>
    </row>
    <row r="357" spans="1:14" x14ac:dyDescent="0.25">
      <c r="A357" s="7">
        <v>108316</v>
      </c>
      <c r="B357" s="7">
        <f t="shared" si="15"/>
        <v>0</v>
      </c>
      <c r="C357" s="7">
        <f t="shared" si="16"/>
        <v>0</v>
      </c>
      <c r="D357" s="7">
        <f t="shared" si="17"/>
        <v>0</v>
      </c>
      <c r="E357" s="7">
        <v>58346</v>
      </c>
      <c r="F357" t="s">
        <v>29</v>
      </c>
      <c r="G357" t="s">
        <v>47</v>
      </c>
      <c r="H357" s="7">
        <v>14</v>
      </c>
      <c r="I357" s="7" t="s">
        <v>148</v>
      </c>
      <c r="J357" t="s">
        <v>11</v>
      </c>
      <c r="K357">
        <v>27.6</v>
      </c>
      <c r="L357">
        <v>1</v>
      </c>
      <c r="M357">
        <v>142</v>
      </c>
      <c r="N357">
        <v>1.9870000000000001</v>
      </c>
    </row>
    <row r="358" spans="1:14" x14ac:dyDescent="0.25">
      <c r="A358" s="7">
        <v>108359</v>
      </c>
      <c r="B358" s="7">
        <f t="shared" si="15"/>
        <v>0</v>
      </c>
      <c r="C358" s="7">
        <f t="shared" si="16"/>
        <v>0</v>
      </c>
      <c r="D358" s="7">
        <f t="shared" si="17"/>
        <v>0</v>
      </c>
      <c r="E358" s="7">
        <v>56962</v>
      </c>
      <c r="F358" t="s">
        <v>15</v>
      </c>
      <c r="G358" t="s">
        <v>28</v>
      </c>
      <c r="H358" s="7">
        <v>38</v>
      </c>
      <c r="I358" s="7" t="s">
        <v>148</v>
      </c>
      <c r="J358" t="s">
        <v>11</v>
      </c>
      <c r="K358">
        <v>75.3</v>
      </c>
      <c r="L358">
        <v>3</v>
      </c>
      <c r="M358">
        <v>93.4</v>
      </c>
      <c r="N358">
        <v>1.9870000000000001</v>
      </c>
    </row>
    <row r="359" spans="1:14" x14ac:dyDescent="0.25">
      <c r="A359" s="7">
        <v>108552</v>
      </c>
      <c r="B359" s="7">
        <f t="shared" si="15"/>
        <v>0</v>
      </c>
      <c r="C359" s="7">
        <f t="shared" si="16"/>
        <v>0</v>
      </c>
      <c r="D359" s="7">
        <f t="shared" si="17"/>
        <v>0</v>
      </c>
      <c r="E359" s="7">
        <v>58362</v>
      </c>
      <c r="F359" t="s">
        <v>48</v>
      </c>
      <c r="G359" t="s">
        <v>49</v>
      </c>
      <c r="H359" s="7">
        <v>4</v>
      </c>
      <c r="I359" s="7" t="s">
        <v>148</v>
      </c>
      <c r="J359" t="s">
        <v>11</v>
      </c>
      <c r="K359">
        <v>26.6</v>
      </c>
      <c r="L359">
        <v>2</v>
      </c>
      <c r="M359">
        <v>88</v>
      </c>
      <c r="N359">
        <v>1.9870000000000001</v>
      </c>
    </row>
    <row r="360" spans="1:14" x14ac:dyDescent="0.25">
      <c r="A360" s="7">
        <v>108922</v>
      </c>
      <c r="B360" s="7">
        <f t="shared" si="15"/>
        <v>0</v>
      </c>
      <c r="C360" s="7">
        <f t="shared" si="16"/>
        <v>0</v>
      </c>
      <c r="D360" s="7">
        <f t="shared" si="17"/>
        <v>0</v>
      </c>
      <c r="E360" s="7">
        <v>58327</v>
      </c>
      <c r="F360" t="s">
        <v>29</v>
      </c>
      <c r="G360" t="s">
        <v>43</v>
      </c>
      <c r="H360" s="7" t="s">
        <v>45</v>
      </c>
      <c r="I360" s="7" t="s">
        <v>148</v>
      </c>
      <c r="J360" t="s">
        <v>18</v>
      </c>
      <c r="K360">
        <v>74.7</v>
      </c>
      <c r="L360">
        <v>3</v>
      </c>
      <c r="M360">
        <v>64.5</v>
      </c>
      <c r="N360">
        <v>2.76</v>
      </c>
    </row>
    <row r="361" spans="1:14" x14ac:dyDescent="0.25">
      <c r="A361" s="7">
        <v>108978</v>
      </c>
      <c r="B361" s="7">
        <f t="shared" si="15"/>
        <v>1</v>
      </c>
      <c r="C361" s="7">
        <f t="shared" si="16"/>
        <v>0</v>
      </c>
      <c r="D361" s="7">
        <f t="shared" si="17"/>
        <v>1</v>
      </c>
      <c r="E361" s="7">
        <v>62291</v>
      </c>
      <c r="F361" t="s">
        <v>54</v>
      </c>
      <c r="G361" t="s">
        <v>55</v>
      </c>
      <c r="H361" s="7">
        <v>9</v>
      </c>
      <c r="I361" s="7" t="s">
        <v>148</v>
      </c>
      <c r="J361" t="s">
        <v>18</v>
      </c>
      <c r="K361">
        <v>90</v>
      </c>
      <c r="L361">
        <v>2</v>
      </c>
      <c r="M361">
        <v>90.1</v>
      </c>
      <c r="N361">
        <v>2.76</v>
      </c>
    </row>
    <row r="362" spans="1:14" x14ac:dyDescent="0.25">
      <c r="A362" s="7">
        <v>108978</v>
      </c>
      <c r="B362" s="7">
        <f t="shared" si="15"/>
        <v>0</v>
      </c>
      <c r="C362" s="7">
        <f t="shared" si="16"/>
        <v>1</v>
      </c>
      <c r="D362" s="7">
        <f t="shared" si="17"/>
        <v>1</v>
      </c>
      <c r="E362" s="7">
        <v>62291</v>
      </c>
      <c r="F362" t="s">
        <v>54</v>
      </c>
      <c r="G362" t="s">
        <v>55</v>
      </c>
      <c r="H362" s="7">
        <v>9</v>
      </c>
      <c r="I362" s="7" t="s">
        <v>148</v>
      </c>
      <c r="J362" t="s">
        <v>18</v>
      </c>
      <c r="K362">
        <v>90</v>
      </c>
      <c r="L362">
        <v>2</v>
      </c>
      <c r="M362">
        <v>90.1</v>
      </c>
      <c r="N362">
        <v>2.76</v>
      </c>
    </row>
    <row r="363" spans="1:14" x14ac:dyDescent="0.25">
      <c r="A363" s="7">
        <v>109787</v>
      </c>
      <c r="B363" s="7">
        <f t="shared" si="15"/>
        <v>0</v>
      </c>
      <c r="C363" s="7">
        <f t="shared" si="16"/>
        <v>0</v>
      </c>
      <c r="D363" s="7">
        <f t="shared" si="17"/>
        <v>0</v>
      </c>
      <c r="E363" s="7">
        <v>56963</v>
      </c>
      <c r="F363" t="s">
        <v>15</v>
      </c>
      <c r="G363" t="s">
        <v>28</v>
      </c>
      <c r="H363" s="7">
        <v>36</v>
      </c>
      <c r="I363" s="7" t="s">
        <v>148</v>
      </c>
      <c r="J363" t="s">
        <v>11</v>
      </c>
      <c r="K363">
        <v>52.6</v>
      </c>
      <c r="L363">
        <v>6</v>
      </c>
      <c r="M363">
        <v>56.9</v>
      </c>
      <c r="N363">
        <v>1.9870000000000001</v>
      </c>
    </row>
    <row r="364" spans="1:14" x14ac:dyDescent="0.25">
      <c r="A364" s="7">
        <v>109807</v>
      </c>
      <c r="B364" s="7">
        <f t="shared" si="15"/>
        <v>1</v>
      </c>
      <c r="C364" s="7">
        <f t="shared" si="16"/>
        <v>0</v>
      </c>
      <c r="D364" s="7">
        <f t="shared" si="17"/>
        <v>1</v>
      </c>
      <c r="E364" s="7">
        <v>62292</v>
      </c>
      <c r="F364" t="s">
        <v>54</v>
      </c>
      <c r="G364" t="s">
        <v>55</v>
      </c>
      <c r="H364" s="7">
        <v>11</v>
      </c>
      <c r="I364" s="7" t="s">
        <v>148</v>
      </c>
      <c r="J364" t="s">
        <v>18</v>
      </c>
      <c r="K364">
        <v>61.1</v>
      </c>
      <c r="L364">
        <v>3</v>
      </c>
      <c r="M364">
        <v>57</v>
      </c>
      <c r="N364">
        <v>2.76</v>
      </c>
    </row>
    <row r="365" spans="1:14" x14ac:dyDescent="0.25">
      <c r="A365" s="7">
        <v>109807</v>
      </c>
      <c r="B365" s="7">
        <f t="shared" si="15"/>
        <v>0</v>
      </c>
      <c r="C365" s="7">
        <f t="shared" si="16"/>
        <v>1</v>
      </c>
      <c r="D365" s="7">
        <f t="shared" si="17"/>
        <v>1</v>
      </c>
      <c r="E365" s="7">
        <v>62292</v>
      </c>
      <c r="F365" t="s">
        <v>54</v>
      </c>
      <c r="G365" t="s">
        <v>55</v>
      </c>
      <c r="H365" s="7">
        <v>11</v>
      </c>
      <c r="I365" s="7" t="s">
        <v>148</v>
      </c>
      <c r="J365" t="s">
        <v>18</v>
      </c>
      <c r="K365">
        <v>61.1</v>
      </c>
      <c r="L365">
        <v>3</v>
      </c>
      <c r="M365">
        <v>57</v>
      </c>
      <c r="N365">
        <v>2.76</v>
      </c>
    </row>
    <row r="366" spans="1:14" x14ac:dyDescent="0.25">
      <c r="A366" s="7">
        <v>109902</v>
      </c>
      <c r="B366" s="7">
        <f t="shared" si="15"/>
        <v>0</v>
      </c>
      <c r="C366" s="7">
        <f t="shared" si="16"/>
        <v>0</v>
      </c>
      <c r="D366" s="7">
        <f t="shared" si="17"/>
        <v>0</v>
      </c>
      <c r="E366" s="7">
        <v>58370</v>
      </c>
      <c r="F366" t="s">
        <v>48</v>
      </c>
      <c r="G366" t="s">
        <v>49</v>
      </c>
      <c r="H366" s="7">
        <v>18</v>
      </c>
      <c r="I366" s="7" t="s">
        <v>148</v>
      </c>
      <c r="J366" t="s">
        <v>11</v>
      </c>
      <c r="K366">
        <v>62.5</v>
      </c>
      <c r="L366">
        <v>1</v>
      </c>
      <c r="M366">
        <v>167.6</v>
      </c>
      <c r="N366">
        <v>1.9870000000000001</v>
      </c>
    </row>
    <row r="367" spans="1:14" x14ac:dyDescent="0.25">
      <c r="A367" s="7">
        <v>110110</v>
      </c>
      <c r="B367" s="7">
        <f t="shared" si="15"/>
        <v>0</v>
      </c>
      <c r="C367" s="7">
        <f t="shared" si="16"/>
        <v>0</v>
      </c>
      <c r="D367" s="7">
        <f t="shared" si="17"/>
        <v>0</v>
      </c>
      <c r="E367" s="7">
        <v>58190</v>
      </c>
      <c r="F367" t="s">
        <v>29</v>
      </c>
      <c r="G367" t="s">
        <v>30</v>
      </c>
      <c r="H367" s="7">
        <v>16</v>
      </c>
      <c r="I367" s="7" t="s">
        <v>148</v>
      </c>
      <c r="J367" t="s">
        <v>18</v>
      </c>
      <c r="K367">
        <v>65.400000000000006</v>
      </c>
      <c r="L367">
        <v>1</v>
      </c>
      <c r="M367">
        <v>134.30000000000001</v>
      </c>
      <c r="N367">
        <v>2.76</v>
      </c>
    </row>
    <row r="368" spans="1:14" x14ac:dyDescent="0.25">
      <c r="A368" s="7">
        <v>110241</v>
      </c>
      <c r="B368" s="7">
        <f t="shared" si="15"/>
        <v>0</v>
      </c>
      <c r="C368" s="7">
        <f t="shared" si="16"/>
        <v>0</v>
      </c>
      <c r="D368" s="7">
        <f t="shared" si="17"/>
        <v>0</v>
      </c>
      <c r="E368" s="7">
        <v>56962</v>
      </c>
      <c r="F368" t="s">
        <v>15</v>
      </c>
      <c r="G368" t="s">
        <v>28</v>
      </c>
      <c r="H368" s="7">
        <v>38</v>
      </c>
      <c r="I368" s="7" t="s">
        <v>148</v>
      </c>
      <c r="J368" t="s">
        <v>11</v>
      </c>
      <c r="K368">
        <v>78.900000000000006</v>
      </c>
      <c r="L368">
        <v>5</v>
      </c>
      <c r="M368">
        <v>62.3</v>
      </c>
      <c r="N368">
        <v>1.9870000000000001</v>
      </c>
    </row>
    <row r="369" spans="1:14" x14ac:dyDescent="0.25">
      <c r="A369" s="7">
        <v>110307</v>
      </c>
      <c r="B369" s="7">
        <f t="shared" si="15"/>
        <v>0</v>
      </c>
      <c r="C369" s="7">
        <f t="shared" si="16"/>
        <v>0</v>
      </c>
      <c r="D369" s="7">
        <f t="shared" si="17"/>
        <v>0</v>
      </c>
      <c r="E369" s="7">
        <v>56962</v>
      </c>
      <c r="F369" t="s">
        <v>15</v>
      </c>
      <c r="G369" t="s">
        <v>28</v>
      </c>
      <c r="H369" s="7">
        <v>38</v>
      </c>
      <c r="I369" s="7" t="s">
        <v>148</v>
      </c>
      <c r="J369" t="s">
        <v>11</v>
      </c>
      <c r="K369">
        <v>52.5</v>
      </c>
      <c r="L369">
        <v>1</v>
      </c>
      <c r="M369">
        <v>167.6</v>
      </c>
      <c r="N369">
        <v>1.9870000000000001</v>
      </c>
    </row>
    <row r="370" spans="1:14" x14ac:dyDescent="0.25">
      <c r="A370" s="7">
        <v>110625</v>
      </c>
      <c r="B370" s="7">
        <f t="shared" si="15"/>
        <v>0</v>
      </c>
      <c r="C370" s="7">
        <f t="shared" si="16"/>
        <v>0</v>
      </c>
      <c r="D370" s="7">
        <f t="shared" si="17"/>
        <v>0</v>
      </c>
      <c r="E370" s="7">
        <v>60037</v>
      </c>
      <c r="F370" t="s">
        <v>52</v>
      </c>
      <c r="G370" t="s">
        <v>53</v>
      </c>
      <c r="H370" s="7">
        <v>37</v>
      </c>
      <c r="I370" s="7" t="s">
        <v>148</v>
      </c>
      <c r="J370" t="s">
        <v>18</v>
      </c>
      <c r="K370">
        <v>52.4</v>
      </c>
      <c r="L370">
        <v>1</v>
      </c>
      <c r="M370">
        <v>118.7</v>
      </c>
      <c r="N370">
        <v>2.76</v>
      </c>
    </row>
    <row r="371" spans="1:14" x14ac:dyDescent="0.25">
      <c r="A371" s="7">
        <v>110629</v>
      </c>
      <c r="B371" s="7">
        <f t="shared" si="15"/>
        <v>0</v>
      </c>
      <c r="C371" s="7">
        <f t="shared" si="16"/>
        <v>0</v>
      </c>
      <c r="D371" s="7">
        <f t="shared" si="17"/>
        <v>0</v>
      </c>
      <c r="E371" s="7">
        <v>60037</v>
      </c>
      <c r="F371" t="s">
        <v>52</v>
      </c>
      <c r="G371" t="s">
        <v>53</v>
      </c>
      <c r="H371" s="7">
        <v>37</v>
      </c>
      <c r="I371" s="7" t="s">
        <v>148</v>
      </c>
      <c r="J371" t="s">
        <v>18</v>
      </c>
      <c r="K371">
        <v>52.5</v>
      </c>
      <c r="L371">
        <v>3</v>
      </c>
      <c r="M371">
        <v>57</v>
      </c>
      <c r="N371">
        <v>2.76</v>
      </c>
    </row>
    <row r="372" spans="1:14" x14ac:dyDescent="0.25">
      <c r="A372" s="7">
        <v>110989</v>
      </c>
      <c r="B372" s="7">
        <f t="shared" si="15"/>
        <v>0</v>
      </c>
      <c r="C372" s="7">
        <f t="shared" si="16"/>
        <v>0</v>
      </c>
      <c r="D372" s="7">
        <f t="shared" si="17"/>
        <v>0</v>
      </c>
      <c r="E372" s="7">
        <v>58364</v>
      </c>
      <c r="F372" t="s">
        <v>48</v>
      </c>
      <c r="G372" t="s">
        <v>49</v>
      </c>
      <c r="H372" s="7">
        <v>21</v>
      </c>
      <c r="I372" s="7" t="s">
        <v>148</v>
      </c>
      <c r="J372" t="s">
        <v>11</v>
      </c>
      <c r="K372">
        <v>63.6</v>
      </c>
      <c r="L372">
        <v>1</v>
      </c>
      <c r="M372">
        <v>183.2</v>
      </c>
      <c r="N372">
        <v>1.9870000000000001</v>
      </c>
    </row>
    <row r="373" spans="1:14" x14ac:dyDescent="0.25">
      <c r="A373" s="7">
        <v>111087</v>
      </c>
      <c r="B373" s="7">
        <f t="shared" si="15"/>
        <v>0</v>
      </c>
      <c r="C373" s="7">
        <f t="shared" si="16"/>
        <v>0</v>
      </c>
      <c r="D373" s="7">
        <f t="shared" si="17"/>
        <v>0</v>
      </c>
      <c r="E373" s="7">
        <v>58374</v>
      </c>
      <c r="F373" t="s">
        <v>48</v>
      </c>
      <c r="G373" t="s">
        <v>49</v>
      </c>
      <c r="H373" s="7">
        <v>23</v>
      </c>
      <c r="I373" s="7" t="s">
        <v>148</v>
      </c>
      <c r="J373" t="s">
        <v>11</v>
      </c>
      <c r="K373">
        <v>40.1</v>
      </c>
      <c r="L373">
        <v>1</v>
      </c>
      <c r="M373">
        <v>167.6</v>
      </c>
      <c r="N373">
        <v>1.9870000000000001</v>
      </c>
    </row>
    <row r="374" spans="1:14" x14ac:dyDescent="0.25">
      <c r="A374" s="7">
        <v>111158</v>
      </c>
      <c r="B374" s="7">
        <f t="shared" si="15"/>
        <v>0</v>
      </c>
      <c r="C374" s="7">
        <f t="shared" si="16"/>
        <v>0</v>
      </c>
      <c r="D374" s="7">
        <f t="shared" si="17"/>
        <v>0</v>
      </c>
      <c r="E374" s="7">
        <v>58322</v>
      </c>
      <c r="F374" t="s">
        <v>29</v>
      </c>
      <c r="G374" t="s">
        <v>43</v>
      </c>
      <c r="H374" s="7">
        <v>48</v>
      </c>
      <c r="I374" s="7" t="s">
        <v>148</v>
      </c>
      <c r="J374" t="s">
        <v>18</v>
      </c>
      <c r="K374">
        <v>62.6</v>
      </c>
      <c r="L374">
        <v>2</v>
      </c>
      <c r="M374">
        <v>83.2</v>
      </c>
      <c r="N374">
        <v>2.76</v>
      </c>
    </row>
    <row r="375" spans="1:14" x14ac:dyDescent="0.25">
      <c r="A375" s="7">
        <v>111184</v>
      </c>
      <c r="B375" s="7">
        <f t="shared" si="15"/>
        <v>0</v>
      </c>
      <c r="C375" s="7">
        <f t="shared" si="16"/>
        <v>0</v>
      </c>
      <c r="D375" s="7">
        <f t="shared" si="17"/>
        <v>0</v>
      </c>
      <c r="E375" s="7">
        <v>58371</v>
      </c>
      <c r="F375" t="s">
        <v>48</v>
      </c>
      <c r="G375" t="s">
        <v>49</v>
      </c>
      <c r="H375" s="7">
        <v>19</v>
      </c>
      <c r="I375" s="7" t="s">
        <v>148</v>
      </c>
      <c r="J375" t="s">
        <v>11</v>
      </c>
      <c r="K375">
        <v>63.7</v>
      </c>
      <c r="L375">
        <v>5</v>
      </c>
      <c r="M375">
        <v>62.3</v>
      </c>
      <c r="N375">
        <v>1.9870000000000001</v>
      </c>
    </row>
    <row r="376" spans="1:14" x14ac:dyDescent="0.25">
      <c r="A376" s="7">
        <v>111354</v>
      </c>
      <c r="B376" s="7">
        <f t="shared" si="15"/>
        <v>0</v>
      </c>
      <c r="C376" s="7">
        <f t="shared" si="16"/>
        <v>0</v>
      </c>
      <c r="D376" s="7">
        <f t="shared" si="17"/>
        <v>0</v>
      </c>
      <c r="E376" s="7">
        <v>58218</v>
      </c>
      <c r="F376" t="s">
        <v>29</v>
      </c>
      <c r="G376" t="s">
        <v>34</v>
      </c>
      <c r="H376" s="7">
        <v>3</v>
      </c>
      <c r="I376" s="7" t="s">
        <v>148</v>
      </c>
      <c r="J376" t="s">
        <v>11</v>
      </c>
      <c r="K376">
        <v>30.6</v>
      </c>
      <c r="L376">
        <v>2</v>
      </c>
      <c r="M376">
        <v>88</v>
      </c>
      <c r="N376">
        <v>1.9870000000000001</v>
      </c>
    </row>
    <row r="377" spans="1:14" x14ac:dyDescent="0.25">
      <c r="A377" s="7">
        <v>111356</v>
      </c>
      <c r="B377" s="7">
        <f t="shared" si="15"/>
        <v>0</v>
      </c>
      <c r="C377" s="7">
        <f t="shared" si="16"/>
        <v>0</v>
      </c>
      <c r="D377" s="7">
        <f t="shared" si="17"/>
        <v>0</v>
      </c>
      <c r="E377" s="7">
        <v>58329</v>
      </c>
      <c r="F377" t="s">
        <v>29</v>
      </c>
      <c r="G377" t="s">
        <v>43</v>
      </c>
      <c r="H377" s="7">
        <v>25</v>
      </c>
      <c r="I377" s="7" t="s">
        <v>148</v>
      </c>
      <c r="J377" t="s">
        <v>18</v>
      </c>
      <c r="K377">
        <v>71.3</v>
      </c>
      <c r="L377">
        <v>2</v>
      </c>
      <c r="M377">
        <v>83.2</v>
      </c>
      <c r="N377">
        <v>2.76</v>
      </c>
    </row>
    <row r="378" spans="1:14" x14ac:dyDescent="0.25">
      <c r="A378" s="7">
        <v>111983</v>
      </c>
      <c r="B378" s="7">
        <f t="shared" si="15"/>
        <v>0</v>
      </c>
      <c r="C378" s="7">
        <f t="shared" si="16"/>
        <v>0</v>
      </c>
      <c r="D378" s="7">
        <f t="shared" si="17"/>
        <v>0</v>
      </c>
      <c r="E378" s="7">
        <v>58360</v>
      </c>
      <c r="F378" t="s">
        <v>48</v>
      </c>
      <c r="G378" t="s">
        <v>49</v>
      </c>
      <c r="H378" s="7">
        <v>10</v>
      </c>
      <c r="I378" s="7" t="s">
        <v>148</v>
      </c>
      <c r="J378" t="s">
        <v>11</v>
      </c>
      <c r="K378">
        <v>27.3</v>
      </c>
      <c r="L378">
        <v>1</v>
      </c>
      <c r="M378">
        <v>142</v>
      </c>
      <c r="N378">
        <v>1.9870000000000001</v>
      </c>
    </row>
    <row r="379" spans="1:14" x14ac:dyDescent="0.25">
      <c r="A379" s="7">
        <v>112204</v>
      </c>
      <c r="B379" s="7">
        <f t="shared" si="15"/>
        <v>0</v>
      </c>
      <c r="C379" s="7">
        <f t="shared" si="16"/>
        <v>0</v>
      </c>
      <c r="D379" s="7">
        <f t="shared" si="17"/>
        <v>0</v>
      </c>
      <c r="E379" s="7">
        <v>56962</v>
      </c>
      <c r="F379" t="s">
        <v>15</v>
      </c>
      <c r="G379" t="s">
        <v>28</v>
      </c>
      <c r="H379" s="7">
        <v>38</v>
      </c>
      <c r="I379" s="7" t="s">
        <v>148</v>
      </c>
      <c r="J379" t="s">
        <v>11</v>
      </c>
      <c r="K379">
        <v>76.099999999999994</v>
      </c>
      <c r="L379">
        <v>1</v>
      </c>
      <c r="M379">
        <v>183.2</v>
      </c>
      <c r="N379">
        <v>1.9870000000000001</v>
      </c>
    </row>
    <row r="380" spans="1:14" x14ac:dyDescent="0.25">
      <c r="A380" s="7">
        <v>112511</v>
      </c>
      <c r="B380" s="7">
        <f t="shared" si="15"/>
        <v>0</v>
      </c>
      <c r="C380" s="7">
        <f t="shared" si="16"/>
        <v>0</v>
      </c>
      <c r="D380" s="7">
        <f t="shared" si="17"/>
        <v>0</v>
      </c>
      <c r="E380" s="7">
        <v>58210</v>
      </c>
      <c r="F380" t="s">
        <v>29</v>
      </c>
      <c r="G380" t="s">
        <v>32</v>
      </c>
      <c r="H380" s="7">
        <v>27</v>
      </c>
      <c r="I380" s="7" t="s">
        <v>148</v>
      </c>
      <c r="J380" t="s">
        <v>11</v>
      </c>
      <c r="K380">
        <v>44.2</v>
      </c>
      <c r="L380">
        <v>1</v>
      </c>
      <c r="M380">
        <v>167.6</v>
      </c>
      <c r="N380">
        <v>1.9870000000000001</v>
      </c>
    </row>
    <row r="381" spans="1:14" x14ac:dyDescent="0.25">
      <c r="A381" s="7">
        <v>113011</v>
      </c>
      <c r="B381" s="7">
        <f t="shared" si="15"/>
        <v>0</v>
      </c>
      <c r="C381" s="7">
        <f t="shared" si="16"/>
        <v>0</v>
      </c>
      <c r="D381" s="7">
        <f t="shared" si="17"/>
        <v>0</v>
      </c>
      <c r="E381" s="7">
        <v>58193</v>
      </c>
      <c r="F381" t="s">
        <v>29</v>
      </c>
      <c r="G381" t="s">
        <v>31</v>
      </c>
      <c r="H381" s="7">
        <v>59</v>
      </c>
      <c r="I381" s="7" t="s">
        <v>148</v>
      </c>
      <c r="J381" t="s">
        <v>11</v>
      </c>
      <c r="K381">
        <v>38.299999999999997</v>
      </c>
      <c r="L381">
        <v>1</v>
      </c>
      <c r="M381">
        <v>167.6</v>
      </c>
      <c r="N381">
        <v>1.9870000000000001</v>
      </c>
    </row>
    <row r="382" spans="1:14" x14ac:dyDescent="0.25">
      <c r="A382" s="7">
        <v>113211</v>
      </c>
      <c r="B382" s="7">
        <f t="shared" si="15"/>
        <v>0</v>
      </c>
      <c r="C382" s="7">
        <f t="shared" si="16"/>
        <v>0</v>
      </c>
      <c r="D382" s="7">
        <f t="shared" si="17"/>
        <v>0</v>
      </c>
      <c r="E382" s="7">
        <v>56791</v>
      </c>
      <c r="F382" t="s">
        <v>15</v>
      </c>
      <c r="G382" t="s">
        <v>22</v>
      </c>
      <c r="H382" s="7">
        <v>46</v>
      </c>
      <c r="I382" s="7" t="s">
        <v>148</v>
      </c>
      <c r="J382" t="s">
        <v>11</v>
      </c>
      <c r="K382">
        <v>40.1</v>
      </c>
      <c r="L382">
        <v>2</v>
      </c>
      <c r="M382">
        <v>103.9</v>
      </c>
      <c r="N382">
        <v>1.9870000000000001</v>
      </c>
    </row>
    <row r="383" spans="1:14" x14ac:dyDescent="0.25">
      <c r="A383" s="7">
        <v>113440</v>
      </c>
      <c r="B383" s="7">
        <f t="shared" si="15"/>
        <v>0</v>
      </c>
      <c r="C383" s="7">
        <f t="shared" si="16"/>
        <v>0</v>
      </c>
      <c r="D383" s="7">
        <f t="shared" si="17"/>
        <v>0</v>
      </c>
      <c r="E383" s="7">
        <v>58314</v>
      </c>
      <c r="F383" t="s">
        <v>29</v>
      </c>
      <c r="G383" t="s">
        <v>42</v>
      </c>
      <c r="H383" s="7">
        <v>6</v>
      </c>
      <c r="I383" s="7" t="s">
        <v>148</v>
      </c>
      <c r="J383" t="s">
        <v>11</v>
      </c>
      <c r="K383">
        <v>21.1</v>
      </c>
      <c r="L383">
        <v>1</v>
      </c>
      <c r="M383">
        <v>142</v>
      </c>
      <c r="N383">
        <v>1.9870000000000001</v>
      </c>
    </row>
    <row r="384" spans="1:14" x14ac:dyDescent="0.25">
      <c r="A384" s="7">
        <v>113570</v>
      </c>
      <c r="B384" s="7">
        <f t="shared" si="15"/>
        <v>0</v>
      </c>
      <c r="C384" s="7">
        <f t="shared" si="16"/>
        <v>0</v>
      </c>
      <c r="D384" s="7">
        <f t="shared" si="17"/>
        <v>0</v>
      </c>
      <c r="E384" s="7">
        <v>56963</v>
      </c>
      <c r="F384" t="s">
        <v>15</v>
      </c>
      <c r="G384" t="s">
        <v>28</v>
      </c>
      <c r="H384" s="7">
        <v>36</v>
      </c>
      <c r="I384" s="7" t="s">
        <v>148</v>
      </c>
      <c r="J384" t="s">
        <v>11</v>
      </c>
      <c r="K384">
        <v>60.4</v>
      </c>
      <c r="L384">
        <v>1</v>
      </c>
      <c r="M384">
        <v>167.6</v>
      </c>
      <c r="N384">
        <v>1.9870000000000001</v>
      </c>
    </row>
    <row r="385" spans="1:14" x14ac:dyDescent="0.25">
      <c r="A385" s="7">
        <v>113699</v>
      </c>
      <c r="B385" s="7">
        <f t="shared" si="15"/>
        <v>0</v>
      </c>
      <c r="C385" s="7">
        <f t="shared" si="16"/>
        <v>0</v>
      </c>
      <c r="D385" s="7">
        <f t="shared" si="17"/>
        <v>0</v>
      </c>
      <c r="E385" s="7">
        <v>56764</v>
      </c>
      <c r="F385" t="s">
        <v>15</v>
      </c>
      <c r="G385" t="s">
        <v>16</v>
      </c>
      <c r="H385" s="7" t="s">
        <v>19</v>
      </c>
      <c r="I385" s="7" t="s">
        <v>148</v>
      </c>
      <c r="J385" t="s">
        <v>18</v>
      </c>
      <c r="K385">
        <v>86.9</v>
      </c>
      <c r="L385">
        <v>4</v>
      </c>
      <c r="M385">
        <v>56.7</v>
      </c>
      <c r="N385">
        <v>2.76</v>
      </c>
    </row>
    <row r="386" spans="1:14" x14ac:dyDescent="0.25">
      <c r="A386" s="7">
        <v>114018</v>
      </c>
      <c r="B386" s="7">
        <f t="shared" si="15"/>
        <v>0</v>
      </c>
      <c r="C386" s="7">
        <f t="shared" si="16"/>
        <v>0</v>
      </c>
      <c r="D386" s="7">
        <f t="shared" si="17"/>
        <v>0</v>
      </c>
      <c r="E386" s="7">
        <v>56962</v>
      </c>
      <c r="F386" t="s">
        <v>15</v>
      </c>
      <c r="G386" t="s">
        <v>28</v>
      </c>
      <c r="H386" s="7">
        <v>38</v>
      </c>
      <c r="I386" s="7" t="s">
        <v>148</v>
      </c>
      <c r="J386" t="s">
        <v>11</v>
      </c>
      <c r="K386">
        <v>52.9</v>
      </c>
      <c r="L386">
        <v>2</v>
      </c>
      <c r="M386">
        <v>103.9</v>
      </c>
      <c r="N386">
        <v>1.9870000000000001</v>
      </c>
    </row>
    <row r="387" spans="1:14" x14ac:dyDescent="0.25">
      <c r="A387" s="7">
        <v>114047</v>
      </c>
      <c r="B387" s="7">
        <f t="shared" ref="B387:B450" si="18">IF(A387=A388,1,0)</f>
        <v>0</v>
      </c>
      <c r="C387" s="7">
        <f t="shared" ref="C387:C450" si="19">IF(A387=A386,1,0)</f>
        <v>0</v>
      </c>
      <c r="D387" s="7">
        <f t="shared" ref="D387:D450" si="20">B387+C387</f>
        <v>0</v>
      </c>
      <c r="E387" s="7">
        <v>63010</v>
      </c>
      <c r="F387" t="s">
        <v>56</v>
      </c>
      <c r="G387" t="s">
        <v>57</v>
      </c>
      <c r="H387" s="7">
        <v>21</v>
      </c>
      <c r="I387" s="7" t="s">
        <v>148</v>
      </c>
      <c r="J387" t="s">
        <v>18</v>
      </c>
      <c r="K387">
        <v>46</v>
      </c>
      <c r="L387">
        <v>5</v>
      </c>
      <c r="M387">
        <v>40.4</v>
      </c>
      <c r="N387">
        <v>2.76</v>
      </c>
    </row>
    <row r="388" spans="1:14" x14ac:dyDescent="0.25">
      <c r="A388" s="7">
        <v>114149</v>
      </c>
      <c r="B388" s="7">
        <f t="shared" si="18"/>
        <v>0</v>
      </c>
      <c r="C388" s="7">
        <f t="shared" si="19"/>
        <v>0</v>
      </c>
      <c r="D388" s="7">
        <f t="shared" si="20"/>
        <v>0</v>
      </c>
      <c r="E388" s="7">
        <v>56764</v>
      </c>
      <c r="F388" t="s">
        <v>15</v>
      </c>
      <c r="G388" t="s">
        <v>16</v>
      </c>
      <c r="H388" s="7" t="s">
        <v>19</v>
      </c>
      <c r="I388" s="7" t="s">
        <v>148</v>
      </c>
      <c r="J388" t="s">
        <v>18</v>
      </c>
      <c r="K388">
        <v>29.9</v>
      </c>
      <c r="L388">
        <v>1</v>
      </c>
      <c r="M388">
        <v>92</v>
      </c>
      <c r="N388">
        <v>2.76</v>
      </c>
    </row>
    <row r="389" spans="1:14" x14ac:dyDescent="0.25">
      <c r="A389" s="7">
        <v>114159</v>
      </c>
      <c r="B389" s="7">
        <f t="shared" si="18"/>
        <v>0</v>
      </c>
      <c r="C389" s="7">
        <f t="shared" si="19"/>
        <v>0</v>
      </c>
      <c r="D389" s="7">
        <f t="shared" si="20"/>
        <v>0</v>
      </c>
      <c r="E389" s="7">
        <v>58321</v>
      </c>
      <c r="F389" t="s">
        <v>29</v>
      </c>
      <c r="G389" t="s">
        <v>43</v>
      </c>
      <c r="H389" s="7" t="s">
        <v>44</v>
      </c>
      <c r="I389" s="7" t="s">
        <v>148</v>
      </c>
      <c r="J389" t="s">
        <v>18</v>
      </c>
      <c r="K389">
        <v>81.099999999999994</v>
      </c>
      <c r="L389">
        <v>2</v>
      </c>
      <c r="M389">
        <v>73.5</v>
      </c>
      <c r="N389">
        <v>2.76</v>
      </c>
    </row>
    <row r="390" spans="1:14" x14ac:dyDescent="0.25">
      <c r="A390" s="7">
        <v>114192</v>
      </c>
      <c r="B390" s="7">
        <f t="shared" si="18"/>
        <v>0</v>
      </c>
      <c r="C390" s="7">
        <f t="shared" si="19"/>
        <v>0</v>
      </c>
      <c r="D390" s="7">
        <f t="shared" si="20"/>
        <v>0</v>
      </c>
      <c r="E390" s="7">
        <v>58204</v>
      </c>
      <c r="F390" t="s">
        <v>29</v>
      </c>
      <c r="G390" t="s">
        <v>32</v>
      </c>
      <c r="H390" s="7">
        <v>21</v>
      </c>
      <c r="I390" s="7" t="s">
        <v>148</v>
      </c>
      <c r="J390" t="s">
        <v>11</v>
      </c>
      <c r="K390">
        <v>50.4</v>
      </c>
      <c r="L390">
        <v>2</v>
      </c>
      <c r="M390">
        <v>103.9</v>
      </c>
      <c r="N390">
        <v>1.9870000000000001</v>
      </c>
    </row>
    <row r="391" spans="1:14" x14ac:dyDescent="0.25">
      <c r="A391" s="7">
        <v>114297</v>
      </c>
      <c r="B391" s="7">
        <f t="shared" si="18"/>
        <v>0</v>
      </c>
      <c r="C391" s="7">
        <f t="shared" si="19"/>
        <v>0</v>
      </c>
      <c r="D391" s="7">
        <f t="shared" si="20"/>
        <v>0</v>
      </c>
      <c r="E391" s="7">
        <v>58322</v>
      </c>
      <c r="F391" t="s">
        <v>29</v>
      </c>
      <c r="G391" t="s">
        <v>43</v>
      </c>
      <c r="H391" s="7">
        <v>48</v>
      </c>
      <c r="I391" s="7" t="s">
        <v>148</v>
      </c>
      <c r="J391" t="s">
        <v>18</v>
      </c>
      <c r="K391">
        <v>46</v>
      </c>
      <c r="L391">
        <v>1</v>
      </c>
      <c r="M391">
        <v>118.7</v>
      </c>
      <c r="N391">
        <v>2.76</v>
      </c>
    </row>
    <row r="392" spans="1:14" x14ac:dyDescent="0.25">
      <c r="A392" s="7">
        <v>114325</v>
      </c>
      <c r="B392" s="7">
        <f t="shared" si="18"/>
        <v>0</v>
      </c>
      <c r="C392" s="7">
        <f t="shared" si="19"/>
        <v>0</v>
      </c>
      <c r="D392" s="7">
        <f t="shared" si="20"/>
        <v>0</v>
      </c>
      <c r="E392" s="7">
        <v>58342</v>
      </c>
      <c r="F392" t="s">
        <v>29</v>
      </c>
      <c r="G392" t="s">
        <v>46</v>
      </c>
      <c r="H392" s="7">
        <v>13</v>
      </c>
      <c r="I392" s="7" t="s">
        <v>148</v>
      </c>
      <c r="J392" t="s">
        <v>11</v>
      </c>
      <c r="K392">
        <v>59.4</v>
      </c>
      <c r="L392">
        <v>1</v>
      </c>
      <c r="M392">
        <v>167.6</v>
      </c>
      <c r="N392">
        <v>1.9870000000000001</v>
      </c>
    </row>
    <row r="393" spans="1:14" x14ac:dyDescent="0.25">
      <c r="A393" s="7">
        <v>114767</v>
      </c>
      <c r="B393" s="7">
        <f t="shared" si="18"/>
        <v>1</v>
      </c>
      <c r="C393" s="7">
        <f t="shared" si="19"/>
        <v>0</v>
      </c>
      <c r="D393" s="7">
        <f t="shared" si="20"/>
        <v>1</v>
      </c>
      <c r="E393" s="7">
        <v>62291</v>
      </c>
      <c r="F393" t="s">
        <v>54</v>
      </c>
      <c r="G393" t="s">
        <v>55</v>
      </c>
      <c r="H393" s="7">
        <v>9</v>
      </c>
      <c r="I393" s="7" t="s">
        <v>148</v>
      </c>
      <c r="J393" t="s">
        <v>18</v>
      </c>
      <c r="K393">
        <v>64.900000000000006</v>
      </c>
      <c r="L393">
        <v>1</v>
      </c>
      <c r="M393">
        <v>118.7</v>
      </c>
      <c r="N393">
        <v>2.76</v>
      </c>
    </row>
    <row r="394" spans="1:14" x14ac:dyDescent="0.25">
      <c r="A394" s="7">
        <v>114767</v>
      </c>
      <c r="B394" s="7">
        <f t="shared" si="18"/>
        <v>0</v>
      </c>
      <c r="C394" s="7">
        <f t="shared" si="19"/>
        <v>1</v>
      </c>
      <c r="D394" s="7">
        <f t="shared" si="20"/>
        <v>1</v>
      </c>
      <c r="E394" s="7">
        <v>62291</v>
      </c>
      <c r="F394" t="s">
        <v>54</v>
      </c>
      <c r="G394" t="s">
        <v>55</v>
      </c>
      <c r="H394" s="7">
        <v>9</v>
      </c>
      <c r="I394" s="7" t="s">
        <v>148</v>
      </c>
      <c r="J394" t="s">
        <v>18</v>
      </c>
      <c r="K394">
        <v>64.900000000000006</v>
      </c>
      <c r="L394">
        <v>1</v>
      </c>
      <c r="M394">
        <v>118.7</v>
      </c>
      <c r="N394">
        <v>2.76</v>
      </c>
    </row>
    <row r="395" spans="1:14" x14ac:dyDescent="0.25">
      <c r="A395" s="7">
        <v>114787</v>
      </c>
      <c r="B395" s="7">
        <f t="shared" si="18"/>
        <v>0</v>
      </c>
      <c r="C395" s="7">
        <f t="shared" si="19"/>
        <v>0</v>
      </c>
      <c r="D395" s="7">
        <f t="shared" si="20"/>
        <v>0</v>
      </c>
      <c r="E395" s="7">
        <v>58367</v>
      </c>
      <c r="F395" t="s">
        <v>48</v>
      </c>
      <c r="G395" t="s">
        <v>49</v>
      </c>
      <c r="H395" s="7">
        <v>22</v>
      </c>
      <c r="I395" s="7" t="s">
        <v>148</v>
      </c>
      <c r="J395" t="s">
        <v>11</v>
      </c>
      <c r="K395">
        <v>61.5</v>
      </c>
      <c r="L395">
        <v>1</v>
      </c>
      <c r="M395">
        <v>167.6</v>
      </c>
      <c r="N395">
        <v>1.9870000000000001</v>
      </c>
    </row>
    <row r="396" spans="1:14" x14ac:dyDescent="0.25">
      <c r="A396" s="7">
        <v>115230</v>
      </c>
      <c r="B396" s="7">
        <f t="shared" si="18"/>
        <v>0</v>
      </c>
      <c r="C396" s="7">
        <f t="shared" si="19"/>
        <v>0</v>
      </c>
      <c r="D396" s="7">
        <f t="shared" si="20"/>
        <v>0</v>
      </c>
      <c r="E396" s="7">
        <v>58312</v>
      </c>
      <c r="F396" t="s">
        <v>29</v>
      </c>
      <c r="G396" t="s">
        <v>41</v>
      </c>
      <c r="H396" s="7">
        <v>8</v>
      </c>
      <c r="I396" s="7" t="s">
        <v>148</v>
      </c>
      <c r="J396" t="s">
        <v>18</v>
      </c>
      <c r="K396">
        <v>25.2</v>
      </c>
      <c r="L396">
        <v>3</v>
      </c>
      <c r="M396">
        <v>44.2</v>
      </c>
      <c r="N396">
        <v>2.76</v>
      </c>
    </row>
    <row r="397" spans="1:14" x14ac:dyDescent="0.25">
      <c r="A397" s="7">
        <v>115457</v>
      </c>
      <c r="B397" s="7">
        <f t="shared" si="18"/>
        <v>0</v>
      </c>
      <c r="C397" s="7">
        <f t="shared" si="19"/>
        <v>0</v>
      </c>
      <c r="D397" s="7">
        <f t="shared" si="20"/>
        <v>0</v>
      </c>
      <c r="E397" s="7">
        <v>58314</v>
      </c>
      <c r="F397" t="s">
        <v>29</v>
      </c>
      <c r="G397" t="s">
        <v>42</v>
      </c>
      <c r="H397" s="7">
        <v>6</v>
      </c>
      <c r="I397" s="7" t="s">
        <v>148</v>
      </c>
      <c r="J397" t="s">
        <v>11</v>
      </c>
      <c r="K397">
        <v>44.4</v>
      </c>
      <c r="L397">
        <v>1</v>
      </c>
      <c r="M397">
        <v>167.6</v>
      </c>
      <c r="N397">
        <v>1.9870000000000001</v>
      </c>
    </row>
    <row r="398" spans="1:14" x14ac:dyDescent="0.25">
      <c r="A398" s="7">
        <v>115786</v>
      </c>
      <c r="B398" s="7">
        <f t="shared" si="18"/>
        <v>0</v>
      </c>
      <c r="C398" s="7">
        <f t="shared" si="19"/>
        <v>0</v>
      </c>
      <c r="D398" s="7">
        <f t="shared" si="20"/>
        <v>0</v>
      </c>
      <c r="E398" s="7">
        <v>58367</v>
      </c>
      <c r="F398" t="s">
        <v>48</v>
      </c>
      <c r="G398" t="s">
        <v>49</v>
      </c>
      <c r="H398" s="7">
        <v>22</v>
      </c>
      <c r="I398" s="7" t="s">
        <v>148</v>
      </c>
      <c r="J398" t="s">
        <v>11</v>
      </c>
      <c r="K398">
        <v>60.7</v>
      </c>
      <c r="L398">
        <v>4</v>
      </c>
      <c r="M398">
        <v>65.3</v>
      </c>
      <c r="N398">
        <v>1.9870000000000001</v>
      </c>
    </row>
    <row r="399" spans="1:14" x14ac:dyDescent="0.25">
      <c r="A399" s="7">
        <v>115837</v>
      </c>
      <c r="B399" s="7">
        <f t="shared" si="18"/>
        <v>1</v>
      </c>
      <c r="C399" s="7">
        <f t="shared" si="19"/>
        <v>0</v>
      </c>
      <c r="D399" s="7">
        <f t="shared" si="20"/>
        <v>1</v>
      </c>
      <c r="E399" s="7">
        <v>63012</v>
      </c>
      <c r="F399" t="s">
        <v>56</v>
      </c>
      <c r="G399" t="s">
        <v>57</v>
      </c>
      <c r="H399" s="7">
        <v>24</v>
      </c>
      <c r="I399" s="7" t="s">
        <v>148</v>
      </c>
      <c r="J399" t="s">
        <v>18</v>
      </c>
      <c r="K399">
        <v>26.9</v>
      </c>
      <c r="L399">
        <v>1</v>
      </c>
      <c r="M399">
        <v>92</v>
      </c>
      <c r="N399">
        <v>2.76</v>
      </c>
    </row>
    <row r="400" spans="1:14" x14ac:dyDescent="0.25">
      <c r="A400" s="7">
        <v>115837</v>
      </c>
      <c r="B400" s="7">
        <f t="shared" si="18"/>
        <v>0</v>
      </c>
      <c r="C400" s="7">
        <f t="shared" si="19"/>
        <v>1</v>
      </c>
      <c r="D400" s="7">
        <f t="shared" si="20"/>
        <v>1</v>
      </c>
      <c r="E400" s="7">
        <v>63012</v>
      </c>
      <c r="F400" t="s">
        <v>56</v>
      </c>
      <c r="G400" t="s">
        <v>57</v>
      </c>
      <c r="H400" s="7">
        <v>24</v>
      </c>
      <c r="I400" s="7" t="s">
        <v>148</v>
      </c>
      <c r="J400" t="s">
        <v>18</v>
      </c>
      <c r="K400">
        <v>26.9</v>
      </c>
      <c r="L400">
        <v>1</v>
      </c>
      <c r="M400">
        <v>92</v>
      </c>
      <c r="N400">
        <v>2.76</v>
      </c>
    </row>
    <row r="401" spans="1:14" x14ac:dyDescent="0.25">
      <c r="A401" s="7">
        <v>116282</v>
      </c>
      <c r="B401" s="7">
        <f t="shared" si="18"/>
        <v>0</v>
      </c>
      <c r="C401" s="7">
        <f t="shared" si="19"/>
        <v>0</v>
      </c>
      <c r="D401" s="7">
        <f t="shared" si="20"/>
        <v>0</v>
      </c>
      <c r="E401" s="7">
        <v>59321</v>
      </c>
      <c r="F401" t="s">
        <v>50</v>
      </c>
      <c r="G401" t="s">
        <v>51</v>
      </c>
      <c r="H401" s="7" t="s">
        <v>39</v>
      </c>
      <c r="I401" s="7" t="s">
        <v>148</v>
      </c>
      <c r="J401" t="s">
        <v>18</v>
      </c>
      <c r="K401">
        <v>27.7</v>
      </c>
      <c r="L401">
        <v>1</v>
      </c>
      <c r="M401">
        <v>92</v>
      </c>
      <c r="N401">
        <v>2.76</v>
      </c>
    </row>
    <row r="402" spans="1:14" x14ac:dyDescent="0.25">
      <c r="A402" s="7">
        <v>116373</v>
      </c>
      <c r="B402" s="7">
        <f t="shared" si="18"/>
        <v>0</v>
      </c>
      <c r="C402" s="7">
        <f t="shared" si="19"/>
        <v>0</v>
      </c>
      <c r="D402" s="7">
        <f t="shared" si="20"/>
        <v>0</v>
      </c>
      <c r="E402" s="7">
        <v>59321</v>
      </c>
      <c r="F402" t="s">
        <v>50</v>
      </c>
      <c r="G402" t="s">
        <v>51</v>
      </c>
      <c r="H402" s="7" t="s">
        <v>39</v>
      </c>
      <c r="I402" s="7" t="s">
        <v>148</v>
      </c>
      <c r="J402" t="s">
        <v>18</v>
      </c>
      <c r="K402">
        <v>43.7</v>
      </c>
      <c r="L402">
        <v>2</v>
      </c>
      <c r="M402">
        <v>83.2</v>
      </c>
      <c r="N402">
        <v>2.76</v>
      </c>
    </row>
    <row r="403" spans="1:14" x14ac:dyDescent="0.25">
      <c r="A403" s="7">
        <v>116741</v>
      </c>
      <c r="B403" s="7">
        <f t="shared" si="18"/>
        <v>0</v>
      </c>
      <c r="C403" s="7">
        <f t="shared" si="19"/>
        <v>0</v>
      </c>
      <c r="D403" s="7">
        <f t="shared" si="20"/>
        <v>0</v>
      </c>
      <c r="E403" s="7">
        <v>58329</v>
      </c>
      <c r="F403" t="s">
        <v>29</v>
      </c>
      <c r="G403" t="s">
        <v>43</v>
      </c>
      <c r="H403" s="7">
        <v>25</v>
      </c>
      <c r="I403" s="7" t="s">
        <v>148</v>
      </c>
      <c r="J403" t="s">
        <v>18</v>
      </c>
      <c r="K403">
        <v>71.099999999999994</v>
      </c>
      <c r="L403">
        <v>1</v>
      </c>
      <c r="M403">
        <v>134.30000000000001</v>
      </c>
      <c r="N403">
        <v>2.76</v>
      </c>
    </row>
    <row r="404" spans="1:14" x14ac:dyDescent="0.25">
      <c r="A404" s="7">
        <v>116769</v>
      </c>
      <c r="B404" s="7">
        <f t="shared" si="18"/>
        <v>1</v>
      </c>
      <c r="C404" s="7">
        <f t="shared" si="19"/>
        <v>0</v>
      </c>
      <c r="D404" s="7">
        <f t="shared" si="20"/>
        <v>1</v>
      </c>
      <c r="E404" s="7">
        <v>62291</v>
      </c>
      <c r="F404" t="s">
        <v>54</v>
      </c>
      <c r="G404" t="s">
        <v>55</v>
      </c>
      <c r="H404" s="7">
        <v>9</v>
      </c>
      <c r="I404" s="7" t="s">
        <v>148</v>
      </c>
      <c r="J404" t="s">
        <v>18</v>
      </c>
      <c r="K404">
        <v>64</v>
      </c>
      <c r="L404">
        <v>2</v>
      </c>
      <c r="M404">
        <v>83.2</v>
      </c>
      <c r="N404">
        <v>2.76</v>
      </c>
    </row>
    <row r="405" spans="1:14" x14ac:dyDescent="0.25">
      <c r="A405" s="7">
        <v>116769</v>
      </c>
      <c r="B405" s="7">
        <f t="shared" si="18"/>
        <v>0</v>
      </c>
      <c r="C405" s="7">
        <f t="shared" si="19"/>
        <v>1</v>
      </c>
      <c r="D405" s="7">
        <f t="shared" si="20"/>
        <v>1</v>
      </c>
      <c r="E405" s="7">
        <v>62291</v>
      </c>
      <c r="F405" t="s">
        <v>54</v>
      </c>
      <c r="G405" t="s">
        <v>55</v>
      </c>
      <c r="H405" s="7">
        <v>9</v>
      </c>
      <c r="I405" s="7" t="s">
        <v>148</v>
      </c>
      <c r="J405" t="s">
        <v>18</v>
      </c>
      <c r="K405">
        <v>64</v>
      </c>
      <c r="L405">
        <v>2</v>
      </c>
      <c r="M405">
        <v>83.2</v>
      </c>
      <c r="N405">
        <v>2.76</v>
      </c>
    </row>
    <row r="406" spans="1:14" x14ac:dyDescent="0.25">
      <c r="A406" s="7">
        <v>117075</v>
      </c>
      <c r="B406" s="7">
        <f t="shared" si="18"/>
        <v>0</v>
      </c>
      <c r="C406" s="7">
        <f t="shared" si="19"/>
        <v>0</v>
      </c>
      <c r="D406" s="7">
        <f t="shared" si="20"/>
        <v>0</v>
      </c>
      <c r="E406" s="7">
        <v>56764</v>
      </c>
      <c r="F406" t="s">
        <v>15</v>
      </c>
      <c r="G406" t="s">
        <v>16</v>
      </c>
      <c r="H406" s="7" t="s">
        <v>19</v>
      </c>
      <c r="I406" s="7" t="s">
        <v>148</v>
      </c>
      <c r="J406" t="s">
        <v>18</v>
      </c>
      <c r="K406">
        <v>38.799999999999997</v>
      </c>
      <c r="L406">
        <v>2</v>
      </c>
      <c r="M406">
        <v>73.5</v>
      </c>
      <c r="N406">
        <v>2.76</v>
      </c>
    </row>
    <row r="407" spans="1:14" x14ac:dyDescent="0.25">
      <c r="A407" s="7">
        <v>117126</v>
      </c>
      <c r="B407" s="7">
        <f t="shared" si="18"/>
        <v>0</v>
      </c>
      <c r="C407" s="7">
        <f t="shared" si="19"/>
        <v>0</v>
      </c>
      <c r="D407" s="7">
        <f t="shared" si="20"/>
        <v>0</v>
      </c>
      <c r="E407" s="7">
        <v>58236</v>
      </c>
      <c r="F407" t="s">
        <v>29</v>
      </c>
      <c r="G407" t="s">
        <v>36</v>
      </c>
      <c r="H407" s="7">
        <v>38</v>
      </c>
      <c r="I407" s="7" t="s">
        <v>148</v>
      </c>
      <c r="J407" t="s">
        <v>11</v>
      </c>
      <c r="K407">
        <v>46.5</v>
      </c>
      <c r="L407">
        <v>2</v>
      </c>
      <c r="M407">
        <v>103.9</v>
      </c>
      <c r="N407">
        <v>1.9870000000000001</v>
      </c>
    </row>
    <row r="408" spans="1:14" x14ac:dyDescent="0.25">
      <c r="A408" s="7">
        <v>117130</v>
      </c>
      <c r="B408" s="7">
        <f t="shared" si="18"/>
        <v>0</v>
      </c>
      <c r="C408" s="7">
        <f t="shared" si="19"/>
        <v>0</v>
      </c>
      <c r="D408" s="7">
        <f t="shared" si="20"/>
        <v>0</v>
      </c>
      <c r="E408" s="7">
        <v>58366</v>
      </c>
      <c r="F408" t="s">
        <v>48</v>
      </c>
      <c r="G408" t="s">
        <v>49</v>
      </c>
      <c r="H408" s="7">
        <v>8</v>
      </c>
      <c r="I408" s="7" t="s">
        <v>148</v>
      </c>
      <c r="J408" t="s">
        <v>11</v>
      </c>
      <c r="K408">
        <v>47.1</v>
      </c>
      <c r="L408">
        <v>1</v>
      </c>
      <c r="M408">
        <v>167.6</v>
      </c>
      <c r="N408">
        <v>1.9870000000000001</v>
      </c>
    </row>
    <row r="409" spans="1:14" x14ac:dyDescent="0.25">
      <c r="A409" s="7">
        <v>117425</v>
      </c>
      <c r="B409" s="7">
        <f t="shared" si="18"/>
        <v>0</v>
      </c>
      <c r="C409" s="7">
        <f t="shared" si="19"/>
        <v>0</v>
      </c>
      <c r="D409" s="7">
        <f t="shared" si="20"/>
        <v>0</v>
      </c>
      <c r="E409" s="7">
        <v>58369</v>
      </c>
      <c r="F409" t="s">
        <v>48</v>
      </c>
      <c r="G409" t="s">
        <v>49</v>
      </c>
      <c r="H409" s="7">
        <v>12</v>
      </c>
      <c r="I409" s="7" t="s">
        <v>148</v>
      </c>
      <c r="J409" t="s">
        <v>11</v>
      </c>
      <c r="K409">
        <v>65.099999999999994</v>
      </c>
      <c r="L409">
        <v>1</v>
      </c>
      <c r="M409">
        <v>167.6</v>
      </c>
      <c r="N409">
        <v>1.9870000000000001</v>
      </c>
    </row>
    <row r="410" spans="1:14" x14ac:dyDescent="0.25">
      <c r="A410" s="7">
        <v>117516</v>
      </c>
      <c r="B410" s="7">
        <f t="shared" si="18"/>
        <v>0</v>
      </c>
      <c r="C410" s="7">
        <f t="shared" si="19"/>
        <v>0</v>
      </c>
      <c r="D410" s="7">
        <f t="shared" si="20"/>
        <v>0</v>
      </c>
      <c r="E410" s="7">
        <v>58372</v>
      </c>
      <c r="F410" t="s">
        <v>48</v>
      </c>
      <c r="G410" t="s">
        <v>49</v>
      </c>
      <c r="H410" s="7">
        <v>14</v>
      </c>
      <c r="I410" s="7" t="s">
        <v>148</v>
      </c>
      <c r="J410" t="s">
        <v>11</v>
      </c>
      <c r="K410">
        <v>50.2</v>
      </c>
      <c r="L410">
        <v>1</v>
      </c>
      <c r="M410">
        <v>167.6</v>
      </c>
      <c r="N410">
        <v>1.9870000000000001</v>
      </c>
    </row>
    <row r="411" spans="1:14" x14ac:dyDescent="0.25">
      <c r="A411" s="7">
        <v>117765</v>
      </c>
      <c r="B411" s="7">
        <f t="shared" si="18"/>
        <v>0</v>
      </c>
      <c r="C411" s="7">
        <f t="shared" si="19"/>
        <v>0</v>
      </c>
      <c r="D411" s="7">
        <f t="shared" si="20"/>
        <v>0</v>
      </c>
      <c r="E411" s="7">
        <v>56963</v>
      </c>
      <c r="F411" t="s">
        <v>15</v>
      </c>
      <c r="G411" t="s">
        <v>28</v>
      </c>
      <c r="H411" s="7">
        <v>36</v>
      </c>
      <c r="I411" s="7" t="s">
        <v>148</v>
      </c>
      <c r="J411" t="s">
        <v>11</v>
      </c>
      <c r="K411">
        <v>70.099999999999994</v>
      </c>
      <c r="L411">
        <v>3</v>
      </c>
      <c r="M411">
        <v>87.9</v>
      </c>
      <c r="N411">
        <v>1.9870000000000001</v>
      </c>
    </row>
    <row r="412" spans="1:14" x14ac:dyDescent="0.25">
      <c r="A412" s="7">
        <v>118141</v>
      </c>
      <c r="B412" s="7">
        <f t="shared" si="18"/>
        <v>0</v>
      </c>
      <c r="C412" s="7">
        <f t="shared" si="19"/>
        <v>0</v>
      </c>
      <c r="D412" s="7">
        <f t="shared" si="20"/>
        <v>0</v>
      </c>
      <c r="E412" s="7">
        <v>58301</v>
      </c>
      <c r="F412" t="s">
        <v>29</v>
      </c>
      <c r="G412" t="s">
        <v>14</v>
      </c>
      <c r="H412" s="7">
        <v>22</v>
      </c>
      <c r="I412" s="7" t="s">
        <v>148</v>
      </c>
      <c r="J412" t="s">
        <v>11</v>
      </c>
      <c r="K412">
        <v>47.6</v>
      </c>
      <c r="L412">
        <v>4</v>
      </c>
      <c r="M412">
        <v>65.3</v>
      </c>
      <c r="N412">
        <v>1.9870000000000001</v>
      </c>
    </row>
    <row r="413" spans="1:14" x14ac:dyDescent="0.25">
      <c r="A413" s="7">
        <v>118186</v>
      </c>
      <c r="B413" s="7">
        <f t="shared" si="18"/>
        <v>0</v>
      </c>
      <c r="C413" s="7">
        <f t="shared" si="19"/>
        <v>0</v>
      </c>
      <c r="D413" s="7">
        <f t="shared" si="20"/>
        <v>0</v>
      </c>
      <c r="E413" s="7">
        <v>58245</v>
      </c>
      <c r="F413" t="s">
        <v>29</v>
      </c>
      <c r="G413" t="s">
        <v>37</v>
      </c>
      <c r="H413" s="7">
        <v>13</v>
      </c>
      <c r="I413" s="7" t="s">
        <v>148</v>
      </c>
      <c r="J413" t="s">
        <v>11</v>
      </c>
      <c r="K413">
        <v>76.2</v>
      </c>
      <c r="L413">
        <v>2</v>
      </c>
      <c r="M413">
        <v>113.6</v>
      </c>
      <c r="N413">
        <v>1.9870000000000001</v>
      </c>
    </row>
    <row r="414" spans="1:14" x14ac:dyDescent="0.25">
      <c r="A414" s="7">
        <v>118200</v>
      </c>
      <c r="B414" s="7">
        <f t="shared" si="18"/>
        <v>0</v>
      </c>
      <c r="C414" s="7">
        <f t="shared" si="19"/>
        <v>0</v>
      </c>
      <c r="D414" s="7">
        <f t="shared" si="20"/>
        <v>0</v>
      </c>
      <c r="E414" s="7">
        <v>58190</v>
      </c>
      <c r="F414" t="s">
        <v>29</v>
      </c>
      <c r="G414" t="s">
        <v>30</v>
      </c>
      <c r="H414" s="7">
        <v>16</v>
      </c>
      <c r="I414" s="7" t="s">
        <v>148</v>
      </c>
      <c r="J414" t="s">
        <v>18</v>
      </c>
      <c r="K414">
        <v>63.4</v>
      </c>
      <c r="L414">
        <v>1</v>
      </c>
      <c r="M414">
        <v>134.30000000000001</v>
      </c>
      <c r="N414">
        <v>2.76</v>
      </c>
    </row>
    <row r="415" spans="1:14" x14ac:dyDescent="0.25">
      <c r="A415" s="7">
        <v>118209</v>
      </c>
      <c r="B415" s="7">
        <f t="shared" si="18"/>
        <v>0</v>
      </c>
      <c r="C415" s="7">
        <f t="shared" si="19"/>
        <v>0</v>
      </c>
      <c r="D415" s="7">
        <f t="shared" si="20"/>
        <v>0</v>
      </c>
      <c r="E415" s="7">
        <v>62290</v>
      </c>
      <c r="F415" t="s">
        <v>54</v>
      </c>
      <c r="G415" t="s">
        <v>55</v>
      </c>
      <c r="H415" s="7">
        <v>7</v>
      </c>
      <c r="I415" s="7" t="s">
        <v>148</v>
      </c>
      <c r="J415" t="s">
        <v>18</v>
      </c>
      <c r="K415">
        <v>81.900000000000006</v>
      </c>
      <c r="L415">
        <v>2</v>
      </c>
      <c r="M415">
        <v>83.2</v>
      </c>
      <c r="N415">
        <v>2.76</v>
      </c>
    </row>
    <row r="416" spans="1:14" x14ac:dyDescent="0.25">
      <c r="A416" s="7">
        <v>118287</v>
      </c>
      <c r="B416" s="7">
        <f t="shared" si="18"/>
        <v>1</v>
      </c>
      <c r="C416" s="7">
        <f t="shared" si="19"/>
        <v>0</v>
      </c>
      <c r="D416" s="7">
        <f t="shared" si="20"/>
        <v>1</v>
      </c>
      <c r="E416" s="7">
        <v>63241</v>
      </c>
      <c r="F416" t="s">
        <v>56</v>
      </c>
      <c r="G416" t="s">
        <v>58</v>
      </c>
      <c r="H416" s="7">
        <v>8</v>
      </c>
      <c r="I416" s="7" t="s">
        <v>148</v>
      </c>
      <c r="J416" t="s">
        <v>18</v>
      </c>
      <c r="K416">
        <v>42.9</v>
      </c>
      <c r="L416">
        <v>1</v>
      </c>
      <c r="M416">
        <v>118.7</v>
      </c>
      <c r="N416">
        <v>2.76</v>
      </c>
    </row>
    <row r="417" spans="1:14" x14ac:dyDescent="0.25">
      <c r="A417" s="7">
        <v>118287</v>
      </c>
      <c r="B417" s="7">
        <f t="shared" si="18"/>
        <v>0</v>
      </c>
      <c r="C417" s="7">
        <f t="shared" si="19"/>
        <v>1</v>
      </c>
      <c r="D417" s="7">
        <f t="shared" si="20"/>
        <v>1</v>
      </c>
      <c r="E417" s="7">
        <v>63241</v>
      </c>
      <c r="F417" t="s">
        <v>56</v>
      </c>
      <c r="G417" t="s">
        <v>58</v>
      </c>
      <c r="H417" s="7">
        <v>8</v>
      </c>
      <c r="I417" s="7" t="s">
        <v>148</v>
      </c>
      <c r="J417" t="s">
        <v>18</v>
      </c>
      <c r="K417">
        <v>42.9</v>
      </c>
      <c r="L417">
        <v>1</v>
      </c>
      <c r="M417">
        <v>118.7</v>
      </c>
      <c r="N417">
        <v>2.76</v>
      </c>
    </row>
    <row r="418" spans="1:14" x14ac:dyDescent="0.25">
      <c r="A418" s="7">
        <v>118311</v>
      </c>
      <c r="B418" s="7">
        <f t="shared" si="18"/>
        <v>0</v>
      </c>
      <c r="C418" s="7">
        <f t="shared" si="19"/>
        <v>0</v>
      </c>
      <c r="D418" s="7">
        <f t="shared" si="20"/>
        <v>0</v>
      </c>
      <c r="E418" s="7">
        <v>58190</v>
      </c>
      <c r="F418" t="s">
        <v>29</v>
      </c>
      <c r="G418" t="s">
        <v>30</v>
      </c>
      <c r="H418" s="7">
        <v>16</v>
      </c>
      <c r="I418" s="7" t="s">
        <v>148</v>
      </c>
      <c r="J418" t="s">
        <v>18</v>
      </c>
      <c r="K418">
        <v>64.7</v>
      </c>
      <c r="L418">
        <v>1</v>
      </c>
      <c r="M418">
        <v>134.30000000000001</v>
      </c>
      <c r="N418">
        <v>2.76</v>
      </c>
    </row>
    <row r="419" spans="1:14" x14ac:dyDescent="0.25">
      <c r="A419" s="7">
        <v>118321</v>
      </c>
      <c r="B419" s="7">
        <f t="shared" si="18"/>
        <v>0</v>
      </c>
      <c r="C419" s="7">
        <f t="shared" si="19"/>
        <v>0</v>
      </c>
      <c r="D419" s="7">
        <f t="shared" si="20"/>
        <v>0</v>
      </c>
      <c r="E419" s="7">
        <v>58236</v>
      </c>
      <c r="F419" t="s">
        <v>29</v>
      </c>
      <c r="G419" t="s">
        <v>36</v>
      </c>
      <c r="H419" s="7">
        <v>38</v>
      </c>
      <c r="I419" s="7" t="s">
        <v>148</v>
      </c>
      <c r="J419" t="s">
        <v>11</v>
      </c>
      <c r="K419">
        <v>75.8</v>
      </c>
      <c r="L419">
        <v>2</v>
      </c>
      <c r="M419">
        <v>113.6</v>
      </c>
      <c r="N419">
        <v>1.9870000000000001</v>
      </c>
    </row>
    <row r="420" spans="1:14" x14ac:dyDescent="0.25">
      <c r="A420" s="7">
        <v>118333</v>
      </c>
      <c r="B420" s="7">
        <f t="shared" si="18"/>
        <v>0</v>
      </c>
      <c r="C420" s="7">
        <f t="shared" si="19"/>
        <v>0</v>
      </c>
      <c r="D420" s="7">
        <f t="shared" si="20"/>
        <v>0</v>
      </c>
      <c r="E420" s="7">
        <v>63249</v>
      </c>
      <c r="F420" t="s">
        <v>56</v>
      </c>
      <c r="G420" t="s">
        <v>59</v>
      </c>
      <c r="H420" s="7">
        <v>16</v>
      </c>
      <c r="I420" s="7" t="s">
        <v>148</v>
      </c>
      <c r="J420" t="s">
        <v>18</v>
      </c>
      <c r="K420">
        <v>53.1</v>
      </c>
      <c r="L420">
        <v>1</v>
      </c>
      <c r="M420">
        <v>134.30000000000001</v>
      </c>
      <c r="N420">
        <v>2.76</v>
      </c>
    </row>
    <row r="421" spans="1:14" x14ac:dyDescent="0.25">
      <c r="A421" s="7">
        <v>118353</v>
      </c>
      <c r="B421" s="7">
        <f t="shared" si="18"/>
        <v>0</v>
      </c>
      <c r="C421" s="7">
        <f t="shared" si="19"/>
        <v>0</v>
      </c>
      <c r="D421" s="7">
        <f t="shared" si="20"/>
        <v>0</v>
      </c>
      <c r="E421" s="7">
        <v>58331</v>
      </c>
      <c r="F421" t="s">
        <v>29</v>
      </c>
      <c r="G421" t="s">
        <v>43</v>
      </c>
      <c r="H421" s="7">
        <v>46</v>
      </c>
      <c r="I421" s="7" t="s">
        <v>148</v>
      </c>
      <c r="J421" t="s">
        <v>18</v>
      </c>
      <c r="K421">
        <v>49.8</v>
      </c>
      <c r="L421">
        <v>2</v>
      </c>
      <c r="M421">
        <v>73.5</v>
      </c>
      <c r="N421">
        <v>2.76</v>
      </c>
    </row>
    <row r="422" spans="1:14" x14ac:dyDescent="0.25">
      <c r="A422" s="7">
        <v>118361</v>
      </c>
      <c r="B422" s="7">
        <f t="shared" si="18"/>
        <v>0</v>
      </c>
      <c r="C422" s="7">
        <f t="shared" si="19"/>
        <v>0</v>
      </c>
      <c r="D422" s="7">
        <f t="shared" si="20"/>
        <v>0</v>
      </c>
      <c r="E422" s="7">
        <v>58322</v>
      </c>
      <c r="F422" t="s">
        <v>29</v>
      </c>
      <c r="G422" t="s">
        <v>43</v>
      </c>
      <c r="H422" s="7">
        <v>48</v>
      </c>
      <c r="I422" s="7" t="s">
        <v>148</v>
      </c>
      <c r="J422" t="s">
        <v>18</v>
      </c>
      <c r="K422">
        <v>45.3</v>
      </c>
      <c r="L422">
        <v>1</v>
      </c>
      <c r="M422">
        <v>118.7</v>
      </c>
      <c r="N422">
        <v>2.76</v>
      </c>
    </row>
    <row r="423" spans="1:14" x14ac:dyDescent="0.25">
      <c r="A423" s="7">
        <v>118429</v>
      </c>
      <c r="B423" s="7">
        <f t="shared" si="18"/>
        <v>0</v>
      </c>
      <c r="C423" s="7">
        <f t="shared" si="19"/>
        <v>0</v>
      </c>
      <c r="D423" s="7">
        <f t="shared" si="20"/>
        <v>0</v>
      </c>
      <c r="E423" s="7">
        <v>58374</v>
      </c>
      <c r="F423" t="s">
        <v>48</v>
      </c>
      <c r="G423" t="s">
        <v>49</v>
      </c>
      <c r="H423" s="7">
        <v>23</v>
      </c>
      <c r="I423" s="7" t="s">
        <v>148</v>
      </c>
      <c r="J423" t="s">
        <v>11</v>
      </c>
      <c r="K423">
        <v>50.9</v>
      </c>
      <c r="L423">
        <v>1</v>
      </c>
      <c r="M423">
        <v>183.2</v>
      </c>
      <c r="N423">
        <v>1.9870000000000001</v>
      </c>
    </row>
    <row r="424" spans="1:14" x14ac:dyDescent="0.25">
      <c r="A424" s="7">
        <v>118916</v>
      </c>
      <c r="B424" s="7">
        <f t="shared" si="18"/>
        <v>0</v>
      </c>
      <c r="C424" s="7">
        <f t="shared" si="19"/>
        <v>0</v>
      </c>
      <c r="D424" s="7">
        <f t="shared" si="20"/>
        <v>0</v>
      </c>
      <c r="E424" s="7">
        <v>58210</v>
      </c>
      <c r="F424" t="s">
        <v>29</v>
      </c>
      <c r="G424" t="s">
        <v>32</v>
      </c>
      <c r="H424" s="7">
        <v>27</v>
      </c>
      <c r="I424" s="7" t="s">
        <v>148</v>
      </c>
      <c r="J424" t="s">
        <v>11</v>
      </c>
      <c r="K424">
        <v>41.6</v>
      </c>
      <c r="L424">
        <v>1</v>
      </c>
      <c r="M424">
        <v>167.6</v>
      </c>
      <c r="N424">
        <v>1.9870000000000001</v>
      </c>
    </row>
    <row r="425" spans="1:14" x14ac:dyDescent="0.25">
      <c r="A425" s="7">
        <v>118922</v>
      </c>
      <c r="B425" s="7">
        <f t="shared" si="18"/>
        <v>1</v>
      </c>
      <c r="C425" s="7">
        <f t="shared" si="19"/>
        <v>0</v>
      </c>
      <c r="D425" s="7">
        <f t="shared" si="20"/>
        <v>1</v>
      </c>
      <c r="E425" s="7">
        <v>62292</v>
      </c>
      <c r="F425" t="s">
        <v>54</v>
      </c>
      <c r="G425" t="s">
        <v>55</v>
      </c>
      <c r="H425" s="7">
        <v>11</v>
      </c>
      <c r="I425" s="7" t="s">
        <v>148</v>
      </c>
      <c r="J425" t="s">
        <v>18</v>
      </c>
      <c r="K425">
        <v>60.9</v>
      </c>
      <c r="L425">
        <v>1</v>
      </c>
      <c r="M425">
        <v>118.7</v>
      </c>
      <c r="N425">
        <v>2.76</v>
      </c>
    </row>
    <row r="426" spans="1:14" x14ac:dyDescent="0.25">
      <c r="A426" s="7">
        <v>118922</v>
      </c>
      <c r="B426" s="7">
        <f t="shared" si="18"/>
        <v>0</v>
      </c>
      <c r="C426" s="7">
        <f t="shared" si="19"/>
        <v>1</v>
      </c>
      <c r="D426" s="7">
        <f t="shared" si="20"/>
        <v>1</v>
      </c>
      <c r="E426" s="7">
        <v>62292</v>
      </c>
      <c r="F426" t="s">
        <v>54</v>
      </c>
      <c r="G426" t="s">
        <v>55</v>
      </c>
      <c r="H426" s="7">
        <v>11</v>
      </c>
      <c r="I426" s="7" t="s">
        <v>148</v>
      </c>
      <c r="J426" t="s">
        <v>18</v>
      </c>
      <c r="K426">
        <v>60.9</v>
      </c>
      <c r="L426">
        <v>1</v>
      </c>
      <c r="M426">
        <v>118.7</v>
      </c>
      <c r="N426">
        <v>2.76</v>
      </c>
    </row>
    <row r="427" spans="1:14" x14ac:dyDescent="0.25">
      <c r="A427" s="7">
        <v>118944</v>
      </c>
      <c r="B427" s="7">
        <f t="shared" si="18"/>
        <v>0</v>
      </c>
      <c r="C427" s="7">
        <f t="shared" si="19"/>
        <v>0</v>
      </c>
      <c r="D427" s="7">
        <f t="shared" si="20"/>
        <v>0</v>
      </c>
      <c r="E427" s="7">
        <v>56962</v>
      </c>
      <c r="F427" t="s">
        <v>15</v>
      </c>
      <c r="G427" t="s">
        <v>28</v>
      </c>
      <c r="H427" s="7">
        <v>38</v>
      </c>
      <c r="I427" s="7" t="s">
        <v>148</v>
      </c>
      <c r="J427" t="s">
        <v>11</v>
      </c>
      <c r="K427">
        <v>74.599999999999994</v>
      </c>
      <c r="L427">
        <v>2</v>
      </c>
      <c r="M427">
        <v>113.6</v>
      </c>
      <c r="N427">
        <v>1.9870000000000001</v>
      </c>
    </row>
    <row r="428" spans="1:14" x14ac:dyDescent="0.25">
      <c r="A428" s="7">
        <v>118950</v>
      </c>
      <c r="B428" s="7">
        <f t="shared" si="18"/>
        <v>0</v>
      </c>
      <c r="C428" s="7">
        <f t="shared" si="19"/>
        <v>0</v>
      </c>
      <c r="D428" s="7">
        <f t="shared" si="20"/>
        <v>0</v>
      </c>
      <c r="E428" s="7">
        <v>58202</v>
      </c>
      <c r="F428" t="s">
        <v>29</v>
      </c>
      <c r="G428" t="s">
        <v>32</v>
      </c>
      <c r="H428" s="7" t="s">
        <v>33</v>
      </c>
      <c r="I428" s="7" t="s">
        <v>148</v>
      </c>
      <c r="J428" t="s">
        <v>18</v>
      </c>
      <c r="K428">
        <v>63.1</v>
      </c>
      <c r="L428">
        <v>1</v>
      </c>
      <c r="M428">
        <v>134.30000000000001</v>
      </c>
      <c r="N428">
        <v>2.76</v>
      </c>
    </row>
    <row r="429" spans="1:14" x14ac:dyDescent="0.25">
      <c r="A429" s="7">
        <v>119058</v>
      </c>
      <c r="B429" s="7">
        <f t="shared" si="18"/>
        <v>0</v>
      </c>
      <c r="C429" s="7">
        <f t="shared" si="19"/>
        <v>0</v>
      </c>
      <c r="D429" s="7">
        <f t="shared" si="20"/>
        <v>0</v>
      </c>
      <c r="E429" s="7">
        <v>58314</v>
      </c>
      <c r="F429" t="s">
        <v>29</v>
      </c>
      <c r="G429" t="s">
        <v>42</v>
      </c>
      <c r="H429" s="7">
        <v>6</v>
      </c>
      <c r="I429" s="7" t="s">
        <v>148</v>
      </c>
      <c r="J429" t="s">
        <v>11</v>
      </c>
      <c r="K429">
        <v>18.8</v>
      </c>
      <c r="L429">
        <v>1</v>
      </c>
      <c r="M429">
        <v>142</v>
      </c>
      <c r="N429">
        <v>1.9870000000000001</v>
      </c>
    </row>
    <row r="430" spans="1:14" x14ac:dyDescent="0.25">
      <c r="A430" s="7">
        <v>119240</v>
      </c>
      <c r="B430" s="7">
        <f t="shared" si="18"/>
        <v>0</v>
      </c>
      <c r="C430" s="7">
        <f t="shared" si="19"/>
        <v>0</v>
      </c>
      <c r="D430" s="7">
        <f t="shared" si="20"/>
        <v>0</v>
      </c>
      <c r="E430" s="7">
        <v>58245</v>
      </c>
      <c r="F430" t="s">
        <v>29</v>
      </c>
      <c r="G430" t="s">
        <v>37</v>
      </c>
      <c r="H430" s="7">
        <v>13</v>
      </c>
      <c r="I430" s="7" t="s">
        <v>148</v>
      </c>
      <c r="J430" t="s">
        <v>11</v>
      </c>
      <c r="K430">
        <v>37.75</v>
      </c>
      <c r="L430">
        <v>1</v>
      </c>
      <c r="M430">
        <v>142</v>
      </c>
      <c r="N430">
        <v>1.9870000000000001</v>
      </c>
    </row>
    <row r="431" spans="1:14" x14ac:dyDescent="0.25">
      <c r="A431" s="7">
        <v>119313</v>
      </c>
      <c r="B431" s="7">
        <f t="shared" si="18"/>
        <v>0</v>
      </c>
      <c r="C431" s="7">
        <f t="shared" si="19"/>
        <v>0</v>
      </c>
      <c r="D431" s="7">
        <f t="shared" si="20"/>
        <v>0</v>
      </c>
      <c r="E431" s="7">
        <v>58194</v>
      </c>
      <c r="F431" t="s">
        <v>29</v>
      </c>
      <c r="G431" t="s">
        <v>31</v>
      </c>
      <c r="H431" s="7">
        <v>93</v>
      </c>
      <c r="I431" s="7" t="s">
        <v>148</v>
      </c>
      <c r="J431" t="s">
        <v>18</v>
      </c>
      <c r="K431">
        <v>54.7</v>
      </c>
      <c r="L431">
        <v>1</v>
      </c>
      <c r="M431">
        <v>134.30000000000001</v>
      </c>
      <c r="N431">
        <v>2.76</v>
      </c>
    </row>
    <row r="432" spans="1:14" x14ac:dyDescent="0.25">
      <c r="A432" s="7">
        <v>119540</v>
      </c>
      <c r="B432" s="7">
        <f t="shared" si="18"/>
        <v>0</v>
      </c>
      <c r="C432" s="7">
        <f t="shared" si="19"/>
        <v>0</v>
      </c>
      <c r="D432" s="7">
        <f t="shared" si="20"/>
        <v>0</v>
      </c>
      <c r="E432" s="7">
        <v>58236</v>
      </c>
      <c r="F432" t="s">
        <v>29</v>
      </c>
      <c r="G432" t="s">
        <v>36</v>
      </c>
      <c r="H432" s="7">
        <v>38</v>
      </c>
      <c r="I432" s="7" t="s">
        <v>148</v>
      </c>
      <c r="J432" t="s">
        <v>11</v>
      </c>
      <c r="K432">
        <v>77.400000000000006</v>
      </c>
      <c r="L432">
        <v>1</v>
      </c>
      <c r="M432">
        <v>183.2</v>
      </c>
      <c r="N432">
        <v>1.9870000000000001</v>
      </c>
    </row>
    <row r="433" spans="1:14" x14ac:dyDescent="0.25">
      <c r="A433" s="7">
        <v>119740</v>
      </c>
      <c r="B433" s="7">
        <f t="shared" si="18"/>
        <v>0</v>
      </c>
      <c r="C433" s="7">
        <f t="shared" si="19"/>
        <v>0</v>
      </c>
      <c r="D433" s="7">
        <f t="shared" si="20"/>
        <v>0</v>
      </c>
      <c r="E433" s="7">
        <v>58212</v>
      </c>
      <c r="F433" t="s">
        <v>29</v>
      </c>
      <c r="G433" t="s">
        <v>32</v>
      </c>
      <c r="H433" s="7">
        <v>25</v>
      </c>
      <c r="I433" s="7" t="s">
        <v>148</v>
      </c>
      <c r="J433" t="s">
        <v>11</v>
      </c>
      <c r="K433">
        <v>49.1</v>
      </c>
      <c r="L433">
        <v>2</v>
      </c>
      <c r="M433">
        <v>103.9</v>
      </c>
      <c r="N433">
        <v>1.9870000000000001</v>
      </c>
    </row>
    <row r="434" spans="1:14" x14ac:dyDescent="0.25">
      <c r="A434" s="7">
        <v>119820</v>
      </c>
      <c r="B434" s="7">
        <f t="shared" si="18"/>
        <v>0</v>
      </c>
      <c r="C434" s="7">
        <f t="shared" si="19"/>
        <v>0</v>
      </c>
      <c r="D434" s="7">
        <f t="shared" si="20"/>
        <v>0</v>
      </c>
      <c r="E434" s="7">
        <v>58277</v>
      </c>
      <c r="F434" t="s">
        <v>29</v>
      </c>
      <c r="G434" t="s">
        <v>38</v>
      </c>
      <c r="H434" s="7">
        <v>28</v>
      </c>
      <c r="I434" s="7" t="s">
        <v>148</v>
      </c>
      <c r="J434" t="s">
        <v>18</v>
      </c>
      <c r="K434">
        <v>57.4</v>
      </c>
      <c r="L434">
        <v>1</v>
      </c>
      <c r="M434">
        <v>134.30000000000001</v>
      </c>
      <c r="N434">
        <v>2.76</v>
      </c>
    </row>
    <row r="435" spans="1:14" x14ac:dyDescent="0.25">
      <c r="A435" s="7">
        <v>120169</v>
      </c>
      <c r="B435" s="7">
        <f t="shared" si="18"/>
        <v>0</v>
      </c>
      <c r="C435" s="7">
        <f t="shared" si="19"/>
        <v>0</v>
      </c>
      <c r="D435" s="7">
        <f t="shared" si="20"/>
        <v>0</v>
      </c>
      <c r="E435" s="7">
        <v>58245</v>
      </c>
      <c r="F435" t="s">
        <v>29</v>
      </c>
      <c r="G435" t="s">
        <v>37</v>
      </c>
      <c r="H435" s="7">
        <v>13</v>
      </c>
      <c r="I435" s="7" t="s">
        <v>148</v>
      </c>
      <c r="J435" t="s">
        <v>11</v>
      </c>
      <c r="K435">
        <v>76.3</v>
      </c>
      <c r="L435">
        <v>2</v>
      </c>
      <c r="M435">
        <v>113.6</v>
      </c>
      <c r="N435">
        <v>1.9870000000000001</v>
      </c>
    </row>
    <row r="436" spans="1:14" x14ac:dyDescent="0.25">
      <c r="A436" s="7">
        <v>120175</v>
      </c>
      <c r="B436" s="7">
        <f t="shared" si="18"/>
        <v>0</v>
      </c>
      <c r="C436" s="7">
        <f t="shared" si="19"/>
        <v>0</v>
      </c>
      <c r="D436" s="7">
        <f t="shared" si="20"/>
        <v>0</v>
      </c>
      <c r="E436" s="7">
        <v>58210</v>
      </c>
      <c r="F436" t="s">
        <v>29</v>
      </c>
      <c r="G436" t="s">
        <v>32</v>
      </c>
      <c r="H436" s="7">
        <v>27</v>
      </c>
      <c r="I436" s="7" t="s">
        <v>148</v>
      </c>
      <c r="J436" t="s">
        <v>11</v>
      </c>
      <c r="K436">
        <v>40.700000000000003</v>
      </c>
      <c r="L436">
        <v>1</v>
      </c>
      <c r="M436">
        <v>167.6</v>
      </c>
      <c r="N436">
        <v>1.9870000000000001</v>
      </c>
    </row>
    <row r="437" spans="1:14" x14ac:dyDescent="0.25">
      <c r="A437" s="7">
        <v>121240</v>
      </c>
      <c r="B437" s="7">
        <f t="shared" si="18"/>
        <v>0</v>
      </c>
      <c r="C437" s="7">
        <f t="shared" si="19"/>
        <v>0</v>
      </c>
      <c r="D437" s="7">
        <f t="shared" si="20"/>
        <v>0</v>
      </c>
      <c r="E437" s="7">
        <v>58277</v>
      </c>
      <c r="F437" t="s">
        <v>29</v>
      </c>
      <c r="G437" t="s">
        <v>38</v>
      </c>
      <c r="H437" s="7">
        <v>28</v>
      </c>
      <c r="I437" s="7" t="s">
        <v>148</v>
      </c>
      <c r="J437" t="s">
        <v>18</v>
      </c>
      <c r="K437">
        <v>47.5</v>
      </c>
      <c r="L437">
        <v>2</v>
      </c>
      <c r="M437">
        <v>73.5</v>
      </c>
      <c r="N437">
        <v>2.76</v>
      </c>
    </row>
    <row r="438" spans="1:14" x14ac:dyDescent="0.25">
      <c r="A438" s="7">
        <v>121258</v>
      </c>
      <c r="B438" s="7">
        <f t="shared" si="18"/>
        <v>0</v>
      </c>
      <c r="C438" s="7">
        <f t="shared" si="19"/>
        <v>0</v>
      </c>
      <c r="D438" s="7">
        <f t="shared" si="20"/>
        <v>0</v>
      </c>
      <c r="E438" s="7">
        <v>58315</v>
      </c>
      <c r="F438" t="s">
        <v>29</v>
      </c>
      <c r="G438" t="s">
        <v>42</v>
      </c>
      <c r="H438" s="7">
        <v>7</v>
      </c>
      <c r="I438" s="7" t="s">
        <v>148</v>
      </c>
      <c r="J438" t="s">
        <v>18</v>
      </c>
      <c r="K438">
        <v>26.3</v>
      </c>
      <c r="L438">
        <v>1</v>
      </c>
      <c r="M438">
        <v>92</v>
      </c>
      <c r="N438">
        <v>2.76</v>
      </c>
    </row>
    <row r="439" spans="1:14" x14ac:dyDescent="0.25">
      <c r="A439" s="7">
        <v>121350</v>
      </c>
      <c r="B439" s="7">
        <f t="shared" si="18"/>
        <v>0</v>
      </c>
      <c r="C439" s="7">
        <f t="shared" si="19"/>
        <v>0</v>
      </c>
      <c r="D439" s="7">
        <f t="shared" si="20"/>
        <v>0</v>
      </c>
      <c r="E439" s="7">
        <v>58218</v>
      </c>
      <c r="F439" t="s">
        <v>29</v>
      </c>
      <c r="G439" t="s">
        <v>34</v>
      </c>
      <c r="H439" s="7">
        <v>3</v>
      </c>
      <c r="I439" s="7" t="s">
        <v>148</v>
      </c>
      <c r="J439" t="s">
        <v>11</v>
      </c>
      <c r="K439">
        <v>45.8</v>
      </c>
      <c r="L439">
        <v>2</v>
      </c>
      <c r="M439">
        <v>103.9</v>
      </c>
      <c r="N439">
        <v>1.9870000000000001</v>
      </c>
    </row>
    <row r="440" spans="1:14" x14ac:dyDescent="0.25">
      <c r="A440" s="7">
        <v>121777</v>
      </c>
      <c r="B440" s="7">
        <f t="shared" si="18"/>
        <v>1</v>
      </c>
      <c r="C440" s="7">
        <f t="shared" si="19"/>
        <v>0</v>
      </c>
      <c r="D440" s="7">
        <f t="shared" si="20"/>
        <v>1</v>
      </c>
      <c r="E440" s="7">
        <v>63241</v>
      </c>
      <c r="F440" t="s">
        <v>56</v>
      </c>
      <c r="G440" t="s">
        <v>58</v>
      </c>
      <c r="H440" s="7">
        <v>8</v>
      </c>
      <c r="I440" s="7" t="s">
        <v>148</v>
      </c>
      <c r="J440" t="s">
        <v>18</v>
      </c>
      <c r="K440">
        <v>43.3</v>
      </c>
      <c r="L440">
        <v>1</v>
      </c>
      <c r="M440">
        <v>118.7</v>
      </c>
      <c r="N440">
        <v>2.76</v>
      </c>
    </row>
    <row r="441" spans="1:14" x14ac:dyDescent="0.25">
      <c r="A441" s="7">
        <v>121777</v>
      </c>
      <c r="B441" s="7">
        <f t="shared" si="18"/>
        <v>0</v>
      </c>
      <c r="C441" s="7">
        <f t="shared" si="19"/>
        <v>1</v>
      </c>
      <c r="D441" s="7">
        <f t="shared" si="20"/>
        <v>1</v>
      </c>
      <c r="E441" s="7">
        <v>63241</v>
      </c>
      <c r="F441" t="s">
        <v>56</v>
      </c>
      <c r="G441" t="s">
        <v>58</v>
      </c>
      <c r="H441" s="7">
        <v>8</v>
      </c>
      <c r="I441" s="7" t="s">
        <v>148</v>
      </c>
      <c r="J441" t="s">
        <v>18</v>
      </c>
      <c r="K441">
        <v>43.3</v>
      </c>
      <c r="L441">
        <v>1</v>
      </c>
      <c r="M441">
        <v>118.7</v>
      </c>
      <c r="N441">
        <v>2.76</v>
      </c>
    </row>
    <row r="442" spans="1:14" x14ac:dyDescent="0.25">
      <c r="A442" s="7">
        <v>121797</v>
      </c>
      <c r="B442" s="7">
        <f t="shared" si="18"/>
        <v>0</v>
      </c>
      <c r="C442" s="7">
        <f t="shared" si="19"/>
        <v>0</v>
      </c>
      <c r="D442" s="7">
        <f t="shared" si="20"/>
        <v>0</v>
      </c>
      <c r="E442" s="7">
        <v>58321</v>
      </c>
      <c r="F442" t="s">
        <v>29</v>
      </c>
      <c r="G442" t="s">
        <v>43</v>
      </c>
      <c r="H442" s="7" t="s">
        <v>44</v>
      </c>
      <c r="I442" s="7" t="s">
        <v>148</v>
      </c>
      <c r="J442" t="s">
        <v>18</v>
      </c>
      <c r="K442">
        <v>76.7</v>
      </c>
      <c r="L442">
        <v>2</v>
      </c>
      <c r="M442">
        <v>83.2</v>
      </c>
      <c r="N442">
        <v>2.76</v>
      </c>
    </row>
    <row r="443" spans="1:14" x14ac:dyDescent="0.25">
      <c r="A443" s="7">
        <v>122025</v>
      </c>
      <c r="B443" s="7">
        <f t="shared" si="18"/>
        <v>0</v>
      </c>
      <c r="C443" s="7">
        <f t="shared" si="19"/>
        <v>0</v>
      </c>
      <c r="D443" s="7">
        <f t="shared" si="20"/>
        <v>0</v>
      </c>
      <c r="E443" s="7">
        <v>58245</v>
      </c>
      <c r="F443" t="s">
        <v>29</v>
      </c>
      <c r="G443" t="s">
        <v>37</v>
      </c>
      <c r="H443" s="7">
        <v>13</v>
      </c>
      <c r="I443" s="7" t="s">
        <v>148</v>
      </c>
      <c r="J443" t="s">
        <v>11</v>
      </c>
      <c r="K443">
        <v>37.75</v>
      </c>
      <c r="L443">
        <v>1</v>
      </c>
      <c r="M443">
        <v>142</v>
      </c>
      <c r="N443">
        <v>1.9870000000000001</v>
      </c>
    </row>
    <row r="444" spans="1:14" x14ac:dyDescent="0.25">
      <c r="A444" s="7">
        <v>122243</v>
      </c>
      <c r="B444" s="7">
        <f t="shared" si="18"/>
        <v>1</v>
      </c>
      <c r="C444" s="7">
        <f t="shared" si="19"/>
        <v>0</v>
      </c>
      <c r="D444" s="7">
        <f t="shared" si="20"/>
        <v>1</v>
      </c>
      <c r="E444" s="7">
        <v>63012</v>
      </c>
      <c r="F444" t="s">
        <v>56</v>
      </c>
      <c r="G444" t="s">
        <v>57</v>
      </c>
      <c r="H444" s="7">
        <v>24</v>
      </c>
      <c r="I444" s="7" t="s">
        <v>148</v>
      </c>
      <c r="J444" t="s">
        <v>18</v>
      </c>
      <c r="K444">
        <v>26.4</v>
      </c>
      <c r="L444">
        <v>1</v>
      </c>
      <c r="M444">
        <v>92</v>
      </c>
      <c r="N444">
        <v>2.76</v>
      </c>
    </row>
    <row r="445" spans="1:14" x14ac:dyDescent="0.25">
      <c r="A445" s="7">
        <v>122243</v>
      </c>
      <c r="B445" s="7">
        <f t="shared" si="18"/>
        <v>0</v>
      </c>
      <c r="C445" s="7">
        <f t="shared" si="19"/>
        <v>1</v>
      </c>
      <c r="D445" s="7">
        <f t="shared" si="20"/>
        <v>1</v>
      </c>
      <c r="E445" s="7">
        <v>63012</v>
      </c>
      <c r="F445" t="s">
        <v>56</v>
      </c>
      <c r="G445" t="s">
        <v>57</v>
      </c>
      <c r="H445" s="7">
        <v>24</v>
      </c>
      <c r="I445" s="7" t="s">
        <v>148</v>
      </c>
      <c r="J445" t="s">
        <v>18</v>
      </c>
      <c r="K445">
        <v>26.4</v>
      </c>
      <c r="L445">
        <v>1</v>
      </c>
      <c r="M445">
        <v>92</v>
      </c>
      <c r="N445">
        <v>2.76</v>
      </c>
    </row>
    <row r="446" spans="1:14" x14ac:dyDescent="0.25">
      <c r="A446" s="7">
        <v>122685</v>
      </c>
      <c r="B446" s="7">
        <f t="shared" si="18"/>
        <v>0</v>
      </c>
      <c r="C446" s="7">
        <f t="shared" si="19"/>
        <v>0</v>
      </c>
      <c r="D446" s="7">
        <f t="shared" si="20"/>
        <v>0</v>
      </c>
      <c r="E446" s="7">
        <v>58315</v>
      </c>
      <c r="F446" t="s">
        <v>29</v>
      </c>
      <c r="G446" t="s">
        <v>42</v>
      </c>
      <c r="H446" s="7">
        <v>7</v>
      </c>
      <c r="I446" s="7" t="s">
        <v>148</v>
      </c>
      <c r="J446" t="s">
        <v>18</v>
      </c>
      <c r="K446">
        <v>29.6</v>
      </c>
      <c r="L446">
        <v>2</v>
      </c>
      <c r="M446">
        <v>57</v>
      </c>
      <c r="N446">
        <v>2.76</v>
      </c>
    </row>
    <row r="447" spans="1:14" x14ac:dyDescent="0.25">
      <c r="A447" s="7">
        <v>123428</v>
      </c>
      <c r="B447" s="7">
        <f t="shared" si="18"/>
        <v>0</v>
      </c>
      <c r="C447" s="7">
        <f t="shared" si="19"/>
        <v>0</v>
      </c>
      <c r="D447" s="7">
        <f t="shared" si="20"/>
        <v>0</v>
      </c>
      <c r="E447" s="7">
        <v>58315</v>
      </c>
      <c r="F447" t="s">
        <v>29</v>
      </c>
      <c r="G447" t="s">
        <v>42</v>
      </c>
      <c r="H447" s="7">
        <v>7</v>
      </c>
      <c r="I447" s="7" t="s">
        <v>148</v>
      </c>
      <c r="J447" t="s">
        <v>18</v>
      </c>
      <c r="K447">
        <v>95.4</v>
      </c>
      <c r="L447">
        <v>2</v>
      </c>
      <c r="M447">
        <v>90.1</v>
      </c>
      <c r="N447">
        <v>2.76</v>
      </c>
    </row>
    <row r="448" spans="1:14" x14ac:dyDescent="0.25">
      <c r="A448" s="7">
        <v>124037</v>
      </c>
      <c r="B448" s="7">
        <f t="shared" si="18"/>
        <v>0</v>
      </c>
      <c r="C448" s="7">
        <f t="shared" si="19"/>
        <v>0</v>
      </c>
      <c r="D448" s="7">
        <f t="shared" si="20"/>
        <v>0</v>
      </c>
      <c r="E448" s="7">
        <v>62290</v>
      </c>
      <c r="F448" t="s">
        <v>54</v>
      </c>
      <c r="G448" t="s">
        <v>55</v>
      </c>
      <c r="H448" s="7">
        <v>7</v>
      </c>
      <c r="I448" s="7" t="s">
        <v>148</v>
      </c>
      <c r="J448" t="s">
        <v>18</v>
      </c>
      <c r="K448">
        <v>62.9</v>
      </c>
      <c r="L448">
        <v>2</v>
      </c>
      <c r="M448">
        <v>73.5</v>
      </c>
      <c r="N448">
        <v>2.76</v>
      </c>
    </row>
    <row r="449" spans="1:14" x14ac:dyDescent="0.25">
      <c r="A449" s="7">
        <v>124126</v>
      </c>
      <c r="B449" s="7">
        <f t="shared" si="18"/>
        <v>1</v>
      </c>
      <c r="C449" s="7">
        <f t="shared" si="19"/>
        <v>0</v>
      </c>
      <c r="D449" s="7">
        <f t="shared" si="20"/>
        <v>1</v>
      </c>
      <c r="E449" s="7">
        <v>62291</v>
      </c>
      <c r="F449" t="s">
        <v>54</v>
      </c>
      <c r="G449" t="s">
        <v>55</v>
      </c>
      <c r="H449" s="7">
        <v>9</v>
      </c>
      <c r="I449" s="7" t="s">
        <v>148</v>
      </c>
      <c r="J449" t="s">
        <v>18</v>
      </c>
      <c r="K449">
        <v>67.099999999999994</v>
      </c>
      <c r="L449">
        <v>3</v>
      </c>
      <c r="M449">
        <v>64.5</v>
      </c>
      <c r="N449">
        <v>2.76</v>
      </c>
    </row>
    <row r="450" spans="1:14" x14ac:dyDescent="0.25">
      <c r="A450" s="7">
        <v>124126</v>
      </c>
      <c r="B450" s="7">
        <f t="shared" si="18"/>
        <v>0</v>
      </c>
      <c r="C450" s="7">
        <f t="shared" si="19"/>
        <v>1</v>
      </c>
      <c r="D450" s="7">
        <f t="shared" si="20"/>
        <v>1</v>
      </c>
      <c r="E450" s="7">
        <v>62291</v>
      </c>
      <c r="F450" t="s">
        <v>54</v>
      </c>
      <c r="G450" t="s">
        <v>55</v>
      </c>
      <c r="H450" s="7">
        <v>9</v>
      </c>
      <c r="I450" s="7" t="s">
        <v>148</v>
      </c>
      <c r="J450" t="s">
        <v>18</v>
      </c>
      <c r="K450">
        <v>67.099999999999994</v>
      </c>
      <c r="L450">
        <v>3</v>
      </c>
      <c r="M450">
        <v>64.5</v>
      </c>
      <c r="N450">
        <v>2.76</v>
      </c>
    </row>
    <row r="451" spans="1:14" x14ac:dyDescent="0.25">
      <c r="A451" s="7">
        <v>124441</v>
      </c>
      <c r="B451" s="7">
        <f t="shared" ref="B451:B514" si="21">IF(A451=A452,1,0)</f>
        <v>0</v>
      </c>
      <c r="C451" s="7">
        <f t="shared" ref="C451:C514" si="22">IF(A451=A450,1,0)</f>
        <v>0</v>
      </c>
      <c r="D451" s="7">
        <f t="shared" ref="D451:D514" si="23">B451+C451</f>
        <v>0</v>
      </c>
      <c r="E451" s="7">
        <v>58342</v>
      </c>
      <c r="F451" t="s">
        <v>29</v>
      </c>
      <c r="G451" t="s">
        <v>46</v>
      </c>
      <c r="H451" s="7">
        <v>13</v>
      </c>
      <c r="I451" s="7" t="s">
        <v>148</v>
      </c>
      <c r="J451" t="s">
        <v>11</v>
      </c>
      <c r="K451">
        <v>78</v>
      </c>
      <c r="L451">
        <v>5</v>
      </c>
      <c r="M451">
        <v>62.3</v>
      </c>
      <c r="N451">
        <v>1.9870000000000001</v>
      </c>
    </row>
    <row r="452" spans="1:14" x14ac:dyDescent="0.25">
      <c r="A452" s="7">
        <v>124449</v>
      </c>
      <c r="B452" s="7">
        <f t="shared" si="21"/>
        <v>0</v>
      </c>
      <c r="C452" s="7">
        <f t="shared" si="22"/>
        <v>0</v>
      </c>
      <c r="D452" s="7">
        <f t="shared" si="23"/>
        <v>0</v>
      </c>
      <c r="E452" s="7">
        <v>58236</v>
      </c>
      <c r="F452" t="s">
        <v>29</v>
      </c>
      <c r="G452" t="s">
        <v>36</v>
      </c>
      <c r="H452" s="7">
        <v>38</v>
      </c>
      <c r="I452" s="7" t="s">
        <v>148</v>
      </c>
      <c r="J452" t="s">
        <v>11</v>
      </c>
      <c r="K452">
        <v>38.6</v>
      </c>
      <c r="L452">
        <v>1</v>
      </c>
      <c r="M452">
        <v>167.6</v>
      </c>
      <c r="N452">
        <v>1.9870000000000001</v>
      </c>
    </row>
    <row r="453" spans="1:14" x14ac:dyDescent="0.25">
      <c r="A453" s="7">
        <v>124603</v>
      </c>
      <c r="B453" s="7">
        <f t="shared" si="21"/>
        <v>0</v>
      </c>
      <c r="C453" s="7">
        <f t="shared" si="22"/>
        <v>0</v>
      </c>
      <c r="D453" s="7">
        <f t="shared" si="23"/>
        <v>0</v>
      </c>
      <c r="E453" s="7">
        <v>58312</v>
      </c>
      <c r="F453" t="s">
        <v>29</v>
      </c>
      <c r="G453" t="s">
        <v>41</v>
      </c>
      <c r="H453" s="7">
        <v>8</v>
      </c>
      <c r="I453" s="7" t="s">
        <v>148</v>
      </c>
      <c r="J453" t="s">
        <v>18</v>
      </c>
      <c r="K453">
        <v>54.4</v>
      </c>
      <c r="L453">
        <v>1</v>
      </c>
      <c r="M453">
        <v>134.30000000000001</v>
      </c>
      <c r="N453">
        <v>2.76</v>
      </c>
    </row>
    <row r="454" spans="1:14" x14ac:dyDescent="0.25">
      <c r="A454" s="7">
        <v>124685</v>
      </c>
      <c r="B454" s="7">
        <f t="shared" si="21"/>
        <v>0</v>
      </c>
      <c r="C454" s="7">
        <f t="shared" si="22"/>
        <v>0</v>
      </c>
      <c r="D454" s="7">
        <f t="shared" si="23"/>
        <v>0</v>
      </c>
      <c r="E454" s="7">
        <v>58341</v>
      </c>
      <c r="F454" t="s">
        <v>29</v>
      </c>
      <c r="G454" t="s">
        <v>46</v>
      </c>
      <c r="H454" s="7">
        <v>15</v>
      </c>
      <c r="I454" s="7" t="s">
        <v>148</v>
      </c>
      <c r="J454" t="s">
        <v>18</v>
      </c>
      <c r="K454">
        <v>59.3</v>
      </c>
      <c r="L454">
        <v>1</v>
      </c>
      <c r="M454">
        <v>118.7</v>
      </c>
      <c r="N454">
        <v>2.76</v>
      </c>
    </row>
    <row r="455" spans="1:14" x14ac:dyDescent="0.25">
      <c r="A455" s="7">
        <v>124689</v>
      </c>
      <c r="B455" s="7">
        <f t="shared" si="21"/>
        <v>0</v>
      </c>
      <c r="C455" s="7">
        <f t="shared" si="22"/>
        <v>0</v>
      </c>
      <c r="D455" s="7">
        <f t="shared" si="23"/>
        <v>0</v>
      </c>
      <c r="E455" s="7">
        <v>58341</v>
      </c>
      <c r="F455" t="s">
        <v>29</v>
      </c>
      <c r="G455" t="s">
        <v>46</v>
      </c>
      <c r="H455" s="7">
        <v>15</v>
      </c>
      <c r="I455" s="7" t="s">
        <v>148</v>
      </c>
      <c r="J455" t="s">
        <v>18</v>
      </c>
      <c r="K455">
        <v>82.3</v>
      </c>
      <c r="L455">
        <v>1</v>
      </c>
      <c r="M455">
        <v>134.30000000000001</v>
      </c>
      <c r="N455">
        <v>2.76</v>
      </c>
    </row>
    <row r="456" spans="1:14" x14ac:dyDescent="0.25">
      <c r="A456" s="7">
        <v>124839</v>
      </c>
      <c r="B456" s="7">
        <f t="shared" si="21"/>
        <v>0</v>
      </c>
      <c r="C456" s="7">
        <f t="shared" si="22"/>
        <v>0</v>
      </c>
      <c r="D456" s="7">
        <f t="shared" si="23"/>
        <v>0</v>
      </c>
      <c r="E456" s="7">
        <v>58314</v>
      </c>
      <c r="F456" t="s">
        <v>29</v>
      </c>
      <c r="G456" t="s">
        <v>42</v>
      </c>
      <c r="H456" s="7">
        <v>6</v>
      </c>
      <c r="I456" s="7" t="s">
        <v>148</v>
      </c>
      <c r="J456" t="s">
        <v>11</v>
      </c>
      <c r="K456">
        <v>44</v>
      </c>
      <c r="L456">
        <v>1</v>
      </c>
      <c r="M456">
        <v>167.6</v>
      </c>
      <c r="N456">
        <v>1.9870000000000001</v>
      </c>
    </row>
    <row r="457" spans="1:14" x14ac:dyDescent="0.25">
      <c r="A457" s="7">
        <v>124897</v>
      </c>
      <c r="B457" s="7">
        <f t="shared" si="21"/>
        <v>0</v>
      </c>
      <c r="C457" s="7">
        <f t="shared" si="22"/>
        <v>0</v>
      </c>
      <c r="D457" s="7">
        <f t="shared" si="23"/>
        <v>0</v>
      </c>
      <c r="E457" s="7">
        <v>56764</v>
      </c>
      <c r="F457" t="s">
        <v>15</v>
      </c>
      <c r="G457" t="s">
        <v>16</v>
      </c>
      <c r="H457" s="7" t="s">
        <v>19</v>
      </c>
      <c r="I457" s="7" t="s">
        <v>148</v>
      </c>
      <c r="J457" t="s">
        <v>18</v>
      </c>
      <c r="K457">
        <v>86.9</v>
      </c>
      <c r="L457">
        <v>2</v>
      </c>
      <c r="M457">
        <v>90.1</v>
      </c>
      <c r="N457">
        <v>2.76</v>
      </c>
    </row>
    <row r="458" spans="1:14" x14ac:dyDescent="0.25">
      <c r="A458" s="7">
        <v>124935</v>
      </c>
      <c r="B458" s="7">
        <f t="shared" si="21"/>
        <v>0</v>
      </c>
      <c r="C458" s="7">
        <f t="shared" si="22"/>
        <v>0</v>
      </c>
      <c r="D458" s="7">
        <f t="shared" si="23"/>
        <v>0</v>
      </c>
      <c r="E458" s="7">
        <v>58371</v>
      </c>
      <c r="F458" t="s">
        <v>48</v>
      </c>
      <c r="G458" t="s">
        <v>49</v>
      </c>
      <c r="H458" s="7">
        <v>19</v>
      </c>
      <c r="I458" s="7" t="s">
        <v>148</v>
      </c>
      <c r="J458" t="s">
        <v>11</v>
      </c>
      <c r="K458">
        <v>66</v>
      </c>
      <c r="L458">
        <v>2</v>
      </c>
      <c r="M458">
        <v>113.6</v>
      </c>
      <c r="N458">
        <v>1.9870000000000001</v>
      </c>
    </row>
    <row r="459" spans="1:14" x14ac:dyDescent="0.25">
      <c r="A459" s="7">
        <v>125085</v>
      </c>
      <c r="B459" s="7">
        <f t="shared" si="21"/>
        <v>0</v>
      </c>
      <c r="C459" s="7">
        <f t="shared" si="22"/>
        <v>0</v>
      </c>
      <c r="D459" s="7">
        <f t="shared" si="23"/>
        <v>0</v>
      </c>
      <c r="E459" s="7">
        <v>58212</v>
      </c>
      <c r="F459" t="s">
        <v>29</v>
      </c>
      <c r="G459" t="s">
        <v>32</v>
      </c>
      <c r="H459" s="7">
        <v>25</v>
      </c>
      <c r="I459" s="7" t="s">
        <v>148</v>
      </c>
      <c r="J459" t="s">
        <v>11</v>
      </c>
      <c r="K459">
        <v>64.599999999999994</v>
      </c>
      <c r="L459">
        <v>3</v>
      </c>
      <c r="M459">
        <v>87.9</v>
      </c>
      <c r="N459">
        <v>1.9870000000000001</v>
      </c>
    </row>
    <row r="460" spans="1:14" x14ac:dyDescent="0.25">
      <c r="A460" s="7">
        <v>125370</v>
      </c>
      <c r="B460" s="7">
        <f t="shared" si="21"/>
        <v>0</v>
      </c>
      <c r="C460" s="7">
        <f t="shared" si="22"/>
        <v>0</v>
      </c>
      <c r="D460" s="7">
        <f t="shared" si="23"/>
        <v>0</v>
      </c>
      <c r="E460" s="7">
        <v>58341</v>
      </c>
      <c r="F460" t="s">
        <v>29</v>
      </c>
      <c r="G460" t="s">
        <v>46</v>
      </c>
      <c r="H460" s="7">
        <v>15</v>
      </c>
      <c r="I460" s="7" t="s">
        <v>148</v>
      </c>
      <c r="J460" t="s">
        <v>18</v>
      </c>
      <c r="K460">
        <v>73.8</v>
      </c>
      <c r="L460">
        <v>2</v>
      </c>
      <c r="M460">
        <v>83.2</v>
      </c>
      <c r="N460">
        <v>2.76</v>
      </c>
    </row>
    <row r="461" spans="1:14" x14ac:dyDescent="0.25">
      <c r="A461" s="7">
        <v>125717</v>
      </c>
      <c r="B461" s="7">
        <f t="shared" si="21"/>
        <v>0</v>
      </c>
      <c r="C461" s="7">
        <f t="shared" si="22"/>
        <v>0</v>
      </c>
      <c r="D461" s="7">
        <f t="shared" si="23"/>
        <v>0</v>
      </c>
      <c r="E461" s="7">
        <v>56764</v>
      </c>
      <c r="F461" t="s">
        <v>15</v>
      </c>
      <c r="G461" t="s">
        <v>16</v>
      </c>
      <c r="H461" s="7" t="s">
        <v>19</v>
      </c>
      <c r="I461" s="7" t="s">
        <v>148</v>
      </c>
      <c r="J461" t="s">
        <v>18</v>
      </c>
      <c r="K461">
        <v>38.200000000000003</v>
      </c>
      <c r="L461">
        <v>1</v>
      </c>
      <c r="M461">
        <v>92</v>
      </c>
      <c r="N461">
        <v>2.76</v>
      </c>
    </row>
    <row r="462" spans="1:14" x14ac:dyDescent="0.25">
      <c r="A462" s="7">
        <v>125775</v>
      </c>
      <c r="B462" s="7">
        <f t="shared" si="21"/>
        <v>0</v>
      </c>
      <c r="C462" s="7">
        <f t="shared" si="22"/>
        <v>0</v>
      </c>
      <c r="D462" s="7">
        <f t="shared" si="23"/>
        <v>0</v>
      </c>
      <c r="E462" s="7">
        <v>58331</v>
      </c>
      <c r="F462" t="s">
        <v>29</v>
      </c>
      <c r="G462" t="s">
        <v>43</v>
      </c>
      <c r="H462" s="7">
        <v>46</v>
      </c>
      <c r="I462" s="7" t="s">
        <v>148</v>
      </c>
      <c r="J462" t="s">
        <v>18</v>
      </c>
      <c r="K462">
        <v>48.9</v>
      </c>
      <c r="L462">
        <v>1</v>
      </c>
      <c r="M462">
        <v>118.7</v>
      </c>
      <c r="N462">
        <v>2.76</v>
      </c>
    </row>
    <row r="463" spans="1:14" x14ac:dyDescent="0.25">
      <c r="A463" s="7">
        <v>125847</v>
      </c>
      <c r="B463" s="7">
        <f t="shared" si="21"/>
        <v>0</v>
      </c>
      <c r="C463" s="7">
        <f t="shared" si="22"/>
        <v>0</v>
      </c>
      <c r="D463" s="7">
        <f t="shared" si="23"/>
        <v>0</v>
      </c>
      <c r="E463" s="7">
        <v>56962</v>
      </c>
      <c r="F463" t="s">
        <v>15</v>
      </c>
      <c r="G463" t="s">
        <v>28</v>
      </c>
      <c r="H463" s="7">
        <v>38</v>
      </c>
      <c r="I463" s="7" t="s">
        <v>148</v>
      </c>
      <c r="J463" t="s">
        <v>11</v>
      </c>
      <c r="K463">
        <v>63.1</v>
      </c>
      <c r="L463">
        <v>3</v>
      </c>
      <c r="M463">
        <v>87.9</v>
      </c>
      <c r="N463">
        <v>1.9870000000000001</v>
      </c>
    </row>
    <row r="464" spans="1:14" x14ac:dyDescent="0.25">
      <c r="A464" s="7">
        <v>126148</v>
      </c>
      <c r="B464" s="7">
        <f t="shared" si="21"/>
        <v>0</v>
      </c>
      <c r="C464" s="7">
        <f t="shared" si="22"/>
        <v>0</v>
      </c>
      <c r="D464" s="7">
        <f t="shared" si="23"/>
        <v>0</v>
      </c>
      <c r="E464" s="7">
        <v>58343</v>
      </c>
      <c r="F464" t="s">
        <v>29</v>
      </c>
      <c r="G464" t="s">
        <v>46</v>
      </c>
      <c r="H464" s="7">
        <v>17</v>
      </c>
      <c r="I464" s="7" t="s">
        <v>148</v>
      </c>
      <c r="J464" t="s">
        <v>18</v>
      </c>
      <c r="K464">
        <v>58.5</v>
      </c>
      <c r="L464">
        <v>1</v>
      </c>
      <c r="M464">
        <v>118.7</v>
      </c>
      <c r="N464">
        <v>2.76</v>
      </c>
    </row>
    <row r="465" spans="1:14" x14ac:dyDescent="0.25">
      <c r="A465" s="7">
        <v>126199</v>
      </c>
      <c r="B465" s="7">
        <f t="shared" si="21"/>
        <v>0</v>
      </c>
      <c r="C465" s="7">
        <f t="shared" si="22"/>
        <v>0</v>
      </c>
      <c r="D465" s="7">
        <f t="shared" si="23"/>
        <v>0</v>
      </c>
      <c r="E465" s="7">
        <v>58378</v>
      </c>
      <c r="F465" t="s">
        <v>48</v>
      </c>
      <c r="G465" t="s">
        <v>49</v>
      </c>
      <c r="H465" s="7">
        <v>16</v>
      </c>
      <c r="I465" s="7" t="s">
        <v>148</v>
      </c>
      <c r="J465" t="s">
        <v>11</v>
      </c>
      <c r="K465">
        <v>64</v>
      </c>
      <c r="L465">
        <v>1</v>
      </c>
      <c r="M465">
        <v>167.6</v>
      </c>
      <c r="N465">
        <v>1.9870000000000001</v>
      </c>
    </row>
    <row r="466" spans="1:14" x14ac:dyDescent="0.25">
      <c r="A466" s="7">
        <v>126496</v>
      </c>
      <c r="B466" s="7">
        <f t="shared" si="21"/>
        <v>0</v>
      </c>
      <c r="C466" s="7">
        <f t="shared" si="22"/>
        <v>0</v>
      </c>
      <c r="D466" s="7">
        <f t="shared" si="23"/>
        <v>0</v>
      </c>
      <c r="E466" s="7">
        <v>58321</v>
      </c>
      <c r="F466" t="s">
        <v>29</v>
      </c>
      <c r="G466" t="s">
        <v>43</v>
      </c>
      <c r="H466" s="7" t="s">
        <v>44</v>
      </c>
      <c r="I466" s="7" t="s">
        <v>148</v>
      </c>
      <c r="J466" t="s">
        <v>18</v>
      </c>
      <c r="K466">
        <v>57.2</v>
      </c>
      <c r="L466">
        <v>1</v>
      </c>
      <c r="M466">
        <v>118.7</v>
      </c>
      <c r="N466">
        <v>2.76</v>
      </c>
    </row>
    <row r="467" spans="1:14" x14ac:dyDescent="0.25">
      <c r="A467" s="7">
        <v>126585</v>
      </c>
      <c r="B467" s="7">
        <f t="shared" si="21"/>
        <v>0</v>
      </c>
      <c r="C467" s="7">
        <f t="shared" si="22"/>
        <v>0</v>
      </c>
      <c r="D467" s="7">
        <f t="shared" si="23"/>
        <v>0</v>
      </c>
      <c r="E467" s="7">
        <v>58194</v>
      </c>
      <c r="F467" t="s">
        <v>29</v>
      </c>
      <c r="G467" t="s">
        <v>31</v>
      </c>
      <c r="H467" s="7">
        <v>93</v>
      </c>
      <c r="I467" s="7" t="s">
        <v>148</v>
      </c>
      <c r="J467" t="s">
        <v>18</v>
      </c>
      <c r="K467">
        <v>47.7</v>
      </c>
      <c r="L467">
        <v>1</v>
      </c>
      <c r="M467">
        <v>118.7</v>
      </c>
      <c r="N467">
        <v>2.76</v>
      </c>
    </row>
    <row r="468" spans="1:14" x14ac:dyDescent="0.25">
      <c r="A468" s="7">
        <v>126923</v>
      </c>
      <c r="B468" s="7">
        <f t="shared" si="21"/>
        <v>0</v>
      </c>
      <c r="C468" s="7">
        <f t="shared" si="22"/>
        <v>0</v>
      </c>
      <c r="D468" s="7">
        <f t="shared" si="23"/>
        <v>0</v>
      </c>
      <c r="E468" s="7">
        <v>58377</v>
      </c>
      <c r="F468" t="s">
        <v>48</v>
      </c>
      <c r="G468" t="s">
        <v>49</v>
      </c>
      <c r="H468" s="7">
        <v>15</v>
      </c>
      <c r="I468" s="7" t="s">
        <v>148</v>
      </c>
      <c r="J468" t="s">
        <v>11</v>
      </c>
      <c r="K468">
        <v>64.099999999999994</v>
      </c>
      <c r="L468">
        <v>2</v>
      </c>
      <c r="M468">
        <v>113.6</v>
      </c>
      <c r="N468">
        <v>1.9870000000000001</v>
      </c>
    </row>
    <row r="469" spans="1:14" x14ac:dyDescent="0.25">
      <c r="A469" s="7">
        <v>126929</v>
      </c>
      <c r="B469" s="7">
        <f t="shared" si="21"/>
        <v>0</v>
      </c>
      <c r="C469" s="7">
        <f t="shared" si="22"/>
        <v>0</v>
      </c>
      <c r="D469" s="7">
        <f t="shared" si="23"/>
        <v>0</v>
      </c>
      <c r="E469" s="7">
        <v>56962</v>
      </c>
      <c r="F469" t="s">
        <v>15</v>
      </c>
      <c r="G469" t="s">
        <v>28</v>
      </c>
      <c r="H469" s="7">
        <v>38</v>
      </c>
      <c r="I469" s="7" t="s">
        <v>148</v>
      </c>
      <c r="J469" t="s">
        <v>11</v>
      </c>
      <c r="K469">
        <v>53.1</v>
      </c>
      <c r="L469">
        <v>1</v>
      </c>
      <c r="M469">
        <v>167.6</v>
      </c>
      <c r="N469">
        <v>1.9870000000000001</v>
      </c>
    </row>
    <row r="470" spans="1:14" x14ac:dyDescent="0.25">
      <c r="A470" s="7">
        <v>127211</v>
      </c>
      <c r="B470" s="7">
        <f t="shared" si="21"/>
        <v>0</v>
      </c>
      <c r="C470" s="7">
        <f t="shared" si="22"/>
        <v>0</v>
      </c>
      <c r="D470" s="7">
        <f t="shared" si="23"/>
        <v>0</v>
      </c>
      <c r="E470" s="7">
        <v>58218</v>
      </c>
      <c r="F470" t="s">
        <v>29</v>
      </c>
      <c r="G470" t="s">
        <v>34</v>
      </c>
      <c r="H470" s="7">
        <v>3</v>
      </c>
      <c r="I470" s="7" t="s">
        <v>148</v>
      </c>
      <c r="J470" t="s">
        <v>11</v>
      </c>
      <c r="K470">
        <v>42.3</v>
      </c>
      <c r="L470">
        <v>2</v>
      </c>
      <c r="M470">
        <v>103.9</v>
      </c>
      <c r="N470">
        <v>1.9870000000000001</v>
      </c>
    </row>
    <row r="471" spans="1:14" x14ac:dyDescent="0.25">
      <c r="A471" s="7">
        <v>127325</v>
      </c>
      <c r="B471" s="7">
        <f t="shared" si="21"/>
        <v>0</v>
      </c>
      <c r="C471" s="7">
        <f t="shared" si="22"/>
        <v>0</v>
      </c>
      <c r="D471" s="7">
        <f t="shared" si="23"/>
        <v>0</v>
      </c>
      <c r="E471" s="7">
        <v>56791</v>
      </c>
      <c r="F471" t="s">
        <v>15</v>
      </c>
      <c r="G471" t="s">
        <v>22</v>
      </c>
      <c r="H471" s="7">
        <v>46</v>
      </c>
      <c r="I471" s="7" t="s">
        <v>148</v>
      </c>
      <c r="J471" t="s">
        <v>11</v>
      </c>
      <c r="K471">
        <v>85.5</v>
      </c>
      <c r="L471">
        <v>3</v>
      </c>
      <c r="M471">
        <v>93.4</v>
      </c>
      <c r="N471">
        <v>1.9870000000000001</v>
      </c>
    </row>
    <row r="472" spans="1:14" x14ac:dyDescent="0.25">
      <c r="A472" s="7">
        <v>127354</v>
      </c>
      <c r="B472" s="7">
        <f t="shared" si="21"/>
        <v>0</v>
      </c>
      <c r="C472" s="7">
        <f t="shared" si="22"/>
        <v>0</v>
      </c>
      <c r="D472" s="7">
        <f t="shared" si="23"/>
        <v>0</v>
      </c>
      <c r="E472" s="7">
        <v>58314</v>
      </c>
      <c r="F472" t="s">
        <v>29</v>
      </c>
      <c r="G472" t="s">
        <v>42</v>
      </c>
      <c r="H472" s="7">
        <v>6</v>
      </c>
      <c r="I472" s="7" t="s">
        <v>148</v>
      </c>
      <c r="J472" t="s">
        <v>11</v>
      </c>
      <c r="K472">
        <v>89</v>
      </c>
      <c r="L472">
        <v>4</v>
      </c>
      <c r="M472">
        <v>75.900000000000006</v>
      </c>
      <c r="N472">
        <v>1.9870000000000001</v>
      </c>
    </row>
    <row r="473" spans="1:14" x14ac:dyDescent="0.25">
      <c r="A473" s="7">
        <v>127434</v>
      </c>
      <c r="B473" s="7">
        <f t="shared" si="21"/>
        <v>0</v>
      </c>
      <c r="C473" s="7">
        <f t="shared" si="22"/>
        <v>0</v>
      </c>
      <c r="D473" s="7">
        <f t="shared" si="23"/>
        <v>0</v>
      </c>
      <c r="E473" s="7">
        <v>56789</v>
      </c>
      <c r="F473" t="s">
        <v>15</v>
      </c>
      <c r="G473" t="s">
        <v>22</v>
      </c>
      <c r="H473" s="7">
        <v>9</v>
      </c>
      <c r="I473" s="7" t="s">
        <v>148</v>
      </c>
      <c r="J473" t="s">
        <v>18</v>
      </c>
      <c r="K473">
        <v>34</v>
      </c>
      <c r="L473">
        <v>1</v>
      </c>
      <c r="M473">
        <v>92</v>
      </c>
      <c r="N473">
        <v>2.76</v>
      </c>
    </row>
    <row r="474" spans="1:14" x14ac:dyDescent="0.25">
      <c r="A474" s="7">
        <v>128610</v>
      </c>
      <c r="B474" s="7">
        <f t="shared" si="21"/>
        <v>0</v>
      </c>
      <c r="C474" s="7">
        <f t="shared" si="22"/>
        <v>0</v>
      </c>
      <c r="D474" s="7">
        <f t="shared" si="23"/>
        <v>0</v>
      </c>
      <c r="E474" s="7">
        <v>58315</v>
      </c>
      <c r="F474" t="s">
        <v>29</v>
      </c>
      <c r="G474" t="s">
        <v>42</v>
      </c>
      <c r="H474" s="7">
        <v>7</v>
      </c>
      <c r="I474" s="7" t="s">
        <v>148</v>
      </c>
      <c r="J474" t="s">
        <v>18</v>
      </c>
      <c r="K474">
        <v>22.2</v>
      </c>
      <c r="L474">
        <v>1</v>
      </c>
      <c r="M474">
        <v>118.7</v>
      </c>
      <c r="N474">
        <v>2.76</v>
      </c>
    </row>
    <row r="475" spans="1:14" x14ac:dyDescent="0.25">
      <c r="A475" s="7">
        <v>128723</v>
      </c>
      <c r="B475" s="7">
        <f t="shared" si="21"/>
        <v>1</v>
      </c>
      <c r="C475" s="7">
        <f t="shared" si="22"/>
        <v>0</v>
      </c>
      <c r="D475" s="7">
        <f t="shared" si="23"/>
        <v>1</v>
      </c>
      <c r="E475" s="7">
        <v>62291</v>
      </c>
      <c r="F475" t="s">
        <v>54</v>
      </c>
      <c r="G475" t="s">
        <v>55</v>
      </c>
      <c r="H475" s="7">
        <v>9</v>
      </c>
      <c r="I475" s="7" t="s">
        <v>148</v>
      </c>
      <c r="J475" t="s">
        <v>18</v>
      </c>
      <c r="K475">
        <v>65.2</v>
      </c>
      <c r="L475">
        <v>3</v>
      </c>
      <c r="M475">
        <v>57</v>
      </c>
      <c r="N475">
        <v>2.76</v>
      </c>
    </row>
    <row r="476" spans="1:14" x14ac:dyDescent="0.25">
      <c r="A476" s="7">
        <v>128723</v>
      </c>
      <c r="B476" s="7">
        <f t="shared" si="21"/>
        <v>0</v>
      </c>
      <c r="C476" s="7">
        <f t="shared" si="22"/>
        <v>1</v>
      </c>
      <c r="D476" s="7">
        <f t="shared" si="23"/>
        <v>1</v>
      </c>
      <c r="E476" s="7">
        <v>62291</v>
      </c>
      <c r="F476" t="s">
        <v>54</v>
      </c>
      <c r="G476" t="s">
        <v>55</v>
      </c>
      <c r="H476" s="7">
        <v>9</v>
      </c>
      <c r="I476" s="7" t="s">
        <v>148</v>
      </c>
      <c r="J476" t="s">
        <v>18</v>
      </c>
      <c r="K476">
        <v>65.2</v>
      </c>
      <c r="L476">
        <v>3</v>
      </c>
      <c r="M476">
        <v>57</v>
      </c>
      <c r="N476">
        <v>2.76</v>
      </c>
    </row>
    <row r="477" spans="1:14" x14ac:dyDescent="0.25">
      <c r="A477" s="7">
        <v>129008</v>
      </c>
      <c r="B477" s="7">
        <f t="shared" si="21"/>
        <v>0</v>
      </c>
      <c r="C477" s="7">
        <f t="shared" si="22"/>
        <v>0</v>
      </c>
      <c r="D477" s="7">
        <f t="shared" si="23"/>
        <v>0</v>
      </c>
      <c r="E477" s="7">
        <v>58329</v>
      </c>
      <c r="F477" t="s">
        <v>29</v>
      </c>
      <c r="G477" t="s">
        <v>43</v>
      </c>
      <c r="H477" s="7">
        <v>25</v>
      </c>
      <c r="I477" s="7" t="s">
        <v>148</v>
      </c>
      <c r="J477" t="s">
        <v>18</v>
      </c>
      <c r="K477">
        <v>70.400000000000006</v>
      </c>
      <c r="L477">
        <v>3</v>
      </c>
      <c r="M477">
        <v>64.5</v>
      </c>
      <c r="N477">
        <v>2.76</v>
      </c>
    </row>
    <row r="478" spans="1:14" x14ac:dyDescent="0.25">
      <c r="A478" s="7">
        <v>129116</v>
      </c>
      <c r="B478" s="7">
        <f t="shared" si="21"/>
        <v>1</v>
      </c>
      <c r="C478" s="7">
        <f t="shared" si="22"/>
        <v>0</v>
      </c>
      <c r="D478" s="7">
        <f t="shared" si="23"/>
        <v>1</v>
      </c>
      <c r="E478" s="7">
        <v>63241</v>
      </c>
      <c r="F478" t="s">
        <v>56</v>
      </c>
      <c r="G478" t="s">
        <v>58</v>
      </c>
      <c r="H478" s="7">
        <v>8</v>
      </c>
      <c r="I478" s="7" t="s">
        <v>148</v>
      </c>
      <c r="J478" t="s">
        <v>18</v>
      </c>
      <c r="K478">
        <v>45.5</v>
      </c>
      <c r="L478">
        <v>1</v>
      </c>
      <c r="M478">
        <v>118.7</v>
      </c>
      <c r="N478">
        <v>2.76</v>
      </c>
    </row>
    <row r="479" spans="1:14" x14ac:dyDescent="0.25">
      <c r="A479" s="7">
        <v>129116</v>
      </c>
      <c r="B479" s="7">
        <f t="shared" si="21"/>
        <v>0</v>
      </c>
      <c r="C479" s="7">
        <f t="shared" si="22"/>
        <v>1</v>
      </c>
      <c r="D479" s="7">
        <f t="shared" si="23"/>
        <v>1</v>
      </c>
      <c r="E479" s="7">
        <v>63241</v>
      </c>
      <c r="F479" t="s">
        <v>56</v>
      </c>
      <c r="G479" t="s">
        <v>58</v>
      </c>
      <c r="H479" s="7">
        <v>8</v>
      </c>
      <c r="I479" s="7" t="s">
        <v>148</v>
      </c>
      <c r="J479" t="s">
        <v>18</v>
      </c>
      <c r="K479">
        <v>45.5</v>
      </c>
      <c r="L479">
        <v>1</v>
      </c>
      <c r="M479">
        <v>118.7</v>
      </c>
      <c r="N479">
        <v>2.76</v>
      </c>
    </row>
    <row r="480" spans="1:14" x14ac:dyDescent="0.25">
      <c r="A480" s="7">
        <v>129222</v>
      </c>
      <c r="B480" s="7">
        <f t="shared" si="21"/>
        <v>0</v>
      </c>
      <c r="C480" s="7">
        <f t="shared" si="22"/>
        <v>0</v>
      </c>
      <c r="D480" s="7">
        <f t="shared" si="23"/>
        <v>0</v>
      </c>
      <c r="E480" s="7">
        <v>58369</v>
      </c>
      <c r="F480" t="s">
        <v>48</v>
      </c>
      <c r="G480" t="s">
        <v>49</v>
      </c>
      <c r="H480" s="7">
        <v>12</v>
      </c>
      <c r="I480" s="7" t="s">
        <v>148</v>
      </c>
      <c r="J480" t="s">
        <v>11</v>
      </c>
      <c r="K480">
        <v>67.8</v>
      </c>
      <c r="L480">
        <v>1</v>
      </c>
      <c r="M480">
        <v>183.2</v>
      </c>
      <c r="N480">
        <v>1.9870000000000001</v>
      </c>
    </row>
    <row r="481" spans="1:14" x14ac:dyDescent="0.25">
      <c r="A481" s="7">
        <v>129270</v>
      </c>
      <c r="B481" s="7">
        <f t="shared" si="21"/>
        <v>0</v>
      </c>
      <c r="C481" s="7">
        <f t="shared" si="22"/>
        <v>0</v>
      </c>
      <c r="D481" s="7">
        <f t="shared" si="23"/>
        <v>0</v>
      </c>
      <c r="E481" s="7">
        <v>58373</v>
      </c>
      <c r="F481" t="s">
        <v>48</v>
      </c>
      <c r="G481" t="s">
        <v>49</v>
      </c>
      <c r="H481" s="7">
        <v>25</v>
      </c>
      <c r="I481" s="7" t="s">
        <v>148</v>
      </c>
      <c r="J481" t="s">
        <v>11</v>
      </c>
      <c r="K481">
        <v>40.200000000000003</v>
      </c>
      <c r="L481">
        <v>1</v>
      </c>
      <c r="M481">
        <v>167.6</v>
      </c>
      <c r="N481">
        <v>1.9870000000000001</v>
      </c>
    </row>
    <row r="482" spans="1:14" x14ac:dyDescent="0.25">
      <c r="A482" s="7">
        <v>129322</v>
      </c>
      <c r="B482" s="7">
        <f t="shared" si="21"/>
        <v>0</v>
      </c>
      <c r="C482" s="7">
        <f t="shared" si="22"/>
        <v>0</v>
      </c>
      <c r="D482" s="7">
        <f t="shared" si="23"/>
        <v>0</v>
      </c>
      <c r="E482" s="7">
        <v>58218</v>
      </c>
      <c r="F482" t="s">
        <v>29</v>
      </c>
      <c r="G482" t="s">
        <v>34</v>
      </c>
      <c r="H482" s="7">
        <v>3</v>
      </c>
      <c r="I482" s="7" t="s">
        <v>148</v>
      </c>
      <c r="J482" t="s">
        <v>11</v>
      </c>
      <c r="K482">
        <v>42</v>
      </c>
      <c r="L482">
        <v>1</v>
      </c>
      <c r="M482">
        <v>167.6</v>
      </c>
      <c r="N482">
        <v>1.9870000000000001</v>
      </c>
    </row>
    <row r="483" spans="1:14" x14ac:dyDescent="0.25">
      <c r="A483" s="7">
        <v>129352</v>
      </c>
      <c r="B483" s="7">
        <f t="shared" si="21"/>
        <v>0</v>
      </c>
      <c r="C483" s="7">
        <f t="shared" si="22"/>
        <v>0</v>
      </c>
      <c r="D483" s="7">
        <f t="shared" si="23"/>
        <v>0</v>
      </c>
      <c r="E483" s="7">
        <v>58366</v>
      </c>
      <c r="F483" t="s">
        <v>48</v>
      </c>
      <c r="G483" t="s">
        <v>49</v>
      </c>
      <c r="H483" s="7">
        <v>8</v>
      </c>
      <c r="I483" s="7" t="s">
        <v>148</v>
      </c>
      <c r="J483" t="s">
        <v>11</v>
      </c>
      <c r="K483">
        <v>53.7</v>
      </c>
      <c r="L483">
        <v>2</v>
      </c>
      <c r="M483">
        <v>103.9</v>
      </c>
      <c r="N483">
        <v>1.9870000000000001</v>
      </c>
    </row>
    <row r="484" spans="1:14" x14ac:dyDescent="0.25">
      <c r="A484" s="7">
        <v>129914</v>
      </c>
      <c r="B484" s="7">
        <f t="shared" si="21"/>
        <v>0</v>
      </c>
      <c r="C484" s="7">
        <f t="shared" si="22"/>
        <v>0</v>
      </c>
      <c r="D484" s="7">
        <f t="shared" si="23"/>
        <v>0</v>
      </c>
      <c r="E484" s="7">
        <v>58371</v>
      </c>
      <c r="F484" t="s">
        <v>48</v>
      </c>
      <c r="G484" t="s">
        <v>49</v>
      </c>
      <c r="H484" s="7">
        <v>19</v>
      </c>
      <c r="I484" s="7" t="s">
        <v>148</v>
      </c>
      <c r="J484" t="s">
        <v>11</v>
      </c>
      <c r="K484">
        <v>65.400000000000006</v>
      </c>
      <c r="L484">
        <v>2</v>
      </c>
      <c r="M484">
        <v>113.6</v>
      </c>
      <c r="N484">
        <v>1.9870000000000001</v>
      </c>
    </row>
    <row r="485" spans="1:14" x14ac:dyDescent="0.25">
      <c r="A485" s="7">
        <v>129972</v>
      </c>
      <c r="B485" s="7">
        <f t="shared" si="21"/>
        <v>0</v>
      </c>
      <c r="C485" s="7">
        <f t="shared" si="22"/>
        <v>0</v>
      </c>
      <c r="D485" s="7">
        <f t="shared" si="23"/>
        <v>0</v>
      </c>
      <c r="E485" s="7">
        <v>58370</v>
      </c>
      <c r="F485" t="s">
        <v>48</v>
      </c>
      <c r="G485" t="s">
        <v>49</v>
      </c>
      <c r="H485" s="7">
        <v>18</v>
      </c>
      <c r="I485" s="7" t="s">
        <v>148</v>
      </c>
      <c r="J485" t="s">
        <v>11</v>
      </c>
      <c r="K485">
        <v>64.599999999999994</v>
      </c>
      <c r="L485">
        <v>1</v>
      </c>
      <c r="M485">
        <v>167.6</v>
      </c>
      <c r="N485">
        <v>1.9870000000000001</v>
      </c>
    </row>
    <row r="486" spans="1:14" x14ac:dyDescent="0.25">
      <c r="A486" s="7">
        <v>130102</v>
      </c>
      <c r="B486" s="7">
        <f t="shared" si="21"/>
        <v>0</v>
      </c>
      <c r="C486" s="7">
        <f t="shared" si="22"/>
        <v>0</v>
      </c>
      <c r="D486" s="7">
        <f t="shared" si="23"/>
        <v>0</v>
      </c>
      <c r="E486" s="7">
        <v>58312</v>
      </c>
      <c r="F486" t="s">
        <v>29</v>
      </c>
      <c r="G486" t="s">
        <v>41</v>
      </c>
      <c r="H486" s="7">
        <v>8</v>
      </c>
      <c r="I486" s="7" t="s">
        <v>148</v>
      </c>
      <c r="J486" t="s">
        <v>18</v>
      </c>
      <c r="K486">
        <v>55.2</v>
      </c>
      <c r="L486">
        <v>1</v>
      </c>
      <c r="M486">
        <v>134.30000000000001</v>
      </c>
      <c r="N486">
        <v>2.76</v>
      </c>
    </row>
    <row r="487" spans="1:14" x14ac:dyDescent="0.25">
      <c r="A487" s="7">
        <v>130150</v>
      </c>
      <c r="B487" s="7">
        <f t="shared" si="21"/>
        <v>0</v>
      </c>
      <c r="C487" s="7">
        <f t="shared" si="22"/>
        <v>0</v>
      </c>
      <c r="D487" s="7">
        <f t="shared" si="23"/>
        <v>0</v>
      </c>
      <c r="E487" s="7">
        <v>56962</v>
      </c>
      <c r="F487" t="s">
        <v>15</v>
      </c>
      <c r="G487" t="s">
        <v>28</v>
      </c>
      <c r="H487" s="7">
        <v>38</v>
      </c>
      <c r="I487" s="7" t="s">
        <v>148</v>
      </c>
      <c r="J487" t="s">
        <v>11</v>
      </c>
      <c r="K487">
        <v>52.6</v>
      </c>
      <c r="L487">
        <v>3</v>
      </c>
      <c r="M487">
        <v>80.400000000000006</v>
      </c>
      <c r="N487">
        <v>1.9870000000000001</v>
      </c>
    </row>
    <row r="488" spans="1:14" x14ac:dyDescent="0.25">
      <c r="A488" s="7">
        <v>130239</v>
      </c>
      <c r="B488" s="7">
        <f t="shared" si="21"/>
        <v>0</v>
      </c>
      <c r="C488" s="7">
        <f t="shared" si="22"/>
        <v>0</v>
      </c>
      <c r="D488" s="7">
        <f t="shared" si="23"/>
        <v>0</v>
      </c>
      <c r="E488" s="7">
        <v>58210</v>
      </c>
      <c r="F488" t="s">
        <v>29</v>
      </c>
      <c r="G488" t="s">
        <v>32</v>
      </c>
      <c r="H488" s="7">
        <v>27</v>
      </c>
      <c r="I488" s="7" t="s">
        <v>148</v>
      </c>
      <c r="J488" t="s">
        <v>11</v>
      </c>
      <c r="K488">
        <v>39.700000000000003</v>
      </c>
      <c r="L488">
        <v>1</v>
      </c>
      <c r="M488">
        <v>167.6</v>
      </c>
      <c r="N488">
        <v>1.9870000000000001</v>
      </c>
    </row>
    <row r="489" spans="1:14" x14ac:dyDescent="0.25">
      <c r="A489" s="7">
        <v>130407</v>
      </c>
      <c r="B489" s="7">
        <f t="shared" si="21"/>
        <v>0</v>
      </c>
      <c r="C489" s="7">
        <f t="shared" si="22"/>
        <v>0</v>
      </c>
      <c r="D489" s="7">
        <f t="shared" si="23"/>
        <v>0</v>
      </c>
      <c r="E489" s="7">
        <v>58367</v>
      </c>
      <c r="F489" t="s">
        <v>48</v>
      </c>
      <c r="G489" t="s">
        <v>49</v>
      </c>
      <c r="H489" s="7">
        <v>22</v>
      </c>
      <c r="I489" s="7" t="s">
        <v>148</v>
      </c>
      <c r="J489" t="s">
        <v>11</v>
      </c>
      <c r="K489">
        <v>47.7</v>
      </c>
      <c r="L489">
        <v>1</v>
      </c>
      <c r="M489">
        <v>167.6</v>
      </c>
      <c r="N489">
        <v>1.9870000000000001</v>
      </c>
    </row>
    <row r="490" spans="1:14" x14ac:dyDescent="0.25">
      <c r="A490" s="7">
        <v>130761</v>
      </c>
      <c r="B490" s="7">
        <f t="shared" si="21"/>
        <v>0</v>
      </c>
      <c r="C490" s="7">
        <f t="shared" si="22"/>
        <v>0</v>
      </c>
      <c r="D490" s="7">
        <f t="shared" si="23"/>
        <v>0</v>
      </c>
      <c r="E490" s="7">
        <v>58301</v>
      </c>
      <c r="F490" t="s">
        <v>29</v>
      </c>
      <c r="G490" t="s">
        <v>14</v>
      </c>
      <c r="H490" s="7">
        <v>22</v>
      </c>
      <c r="I490" s="7" t="s">
        <v>148</v>
      </c>
      <c r="J490" t="s">
        <v>11</v>
      </c>
      <c r="K490">
        <v>48.2</v>
      </c>
      <c r="L490">
        <v>1</v>
      </c>
      <c r="M490">
        <v>167.6</v>
      </c>
      <c r="N490">
        <v>1.9870000000000001</v>
      </c>
    </row>
    <row r="491" spans="1:14" x14ac:dyDescent="0.25">
      <c r="A491" s="7">
        <v>130931</v>
      </c>
      <c r="B491" s="7">
        <f t="shared" si="21"/>
        <v>1</v>
      </c>
      <c r="C491" s="7">
        <f t="shared" si="22"/>
        <v>0</v>
      </c>
      <c r="D491" s="7">
        <f t="shared" si="23"/>
        <v>1</v>
      </c>
      <c r="E491" s="7">
        <v>62291</v>
      </c>
      <c r="F491" t="s">
        <v>54</v>
      </c>
      <c r="G491" t="s">
        <v>55</v>
      </c>
      <c r="H491" s="7">
        <v>9</v>
      </c>
      <c r="I491" s="7" t="s">
        <v>148</v>
      </c>
      <c r="J491" t="s">
        <v>18</v>
      </c>
      <c r="K491">
        <v>65.599999999999994</v>
      </c>
      <c r="L491">
        <v>3</v>
      </c>
      <c r="M491">
        <v>57</v>
      </c>
      <c r="N491">
        <v>2.76</v>
      </c>
    </row>
    <row r="492" spans="1:14" x14ac:dyDescent="0.25">
      <c r="A492" s="7">
        <v>130931</v>
      </c>
      <c r="B492" s="7">
        <f t="shared" si="21"/>
        <v>0</v>
      </c>
      <c r="C492" s="7">
        <f t="shared" si="22"/>
        <v>1</v>
      </c>
      <c r="D492" s="7">
        <f t="shared" si="23"/>
        <v>1</v>
      </c>
      <c r="E492" s="7">
        <v>62291</v>
      </c>
      <c r="F492" t="s">
        <v>54</v>
      </c>
      <c r="G492" t="s">
        <v>55</v>
      </c>
      <c r="H492" s="7">
        <v>9</v>
      </c>
      <c r="I492" s="7" t="s">
        <v>148</v>
      </c>
      <c r="J492" t="s">
        <v>18</v>
      </c>
      <c r="K492">
        <v>65.599999999999994</v>
      </c>
      <c r="L492">
        <v>3</v>
      </c>
      <c r="M492">
        <v>57</v>
      </c>
      <c r="N492">
        <v>2.76</v>
      </c>
    </row>
    <row r="493" spans="1:14" x14ac:dyDescent="0.25">
      <c r="A493" s="7">
        <v>131030</v>
      </c>
      <c r="B493" s="7">
        <f t="shared" si="21"/>
        <v>0</v>
      </c>
      <c r="C493" s="7">
        <f t="shared" si="22"/>
        <v>0</v>
      </c>
      <c r="D493" s="7">
        <f t="shared" si="23"/>
        <v>0</v>
      </c>
      <c r="E493" s="7">
        <v>58315</v>
      </c>
      <c r="F493" t="s">
        <v>29</v>
      </c>
      <c r="G493" t="s">
        <v>42</v>
      </c>
      <c r="H493" s="7">
        <v>7</v>
      </c>
      <c r="I493" s="7" t="s">
        <v>148</v>
      </c>
      <c r="J493" t="s">
        <v>18</v>
      </c>
      <c r="K493">
        <v>35.200000000000003</v>
      </c>
      <c r="L493">
        <v>5</v>
      </c>
      <c r="M493">
        <v>31.3</v>
      </c>
      <c r="N493">
        <v>2.76</v>
      </c>
    </row>
    <row r="494" spans="1:14" x14ac:dyDescent="0.25">
      <c r="A494" s="7">
        <v>131506</v>
      </c>
      <c r="B494" s="7">
        <f t="shared" si="21"/>
        <v>0</v>
      </c>
      <c r="C494" s="7">
        <f t="shared" si="22"/>
        <v>0</v>
      </c>
      <c r="D494" s="7">
        <f t="shared" si="23"/>
        <v>0</v>
      </c>
      <c r="E494" s="7">
        <v>58202</v>
      </c>
      <c r="F494" t="s">
        <v>29</v>
      </c>
      <c r="G494" t="s">
        <v>32</v>
      </c>
      <c r="H494" s="7" t="s">
        <v>33</v>
      </c>
      <c r="I494" s="7" t="s">
        <v>148</v>
      </c>
      <c r="J494" t="s">
        <v>18</v>
      </c>
      <c r="K494">
        <v>79.5</v>
      </c>
      <c r="L494">
        <v>2</v>
      </c>
      <c r="M494">
        <v>83.2</v>
      </c>
      <c r="N494">
        <v>2.76</v>
      </c>
    </row>
    <row r="495" spans="1:14" x14ac:dyDescent="0.25">
      <c r="A495" s="7">
        <v>131973</v>
      </c>
      <c r="B495" s="7">
        <f t="shared" si="21"/>
        <v>0</v>
      </c>
      <c r="C495" s="7">
        <f t="shared" si="22"/>
        <v>0</v>
      </c>
      <c r="D495" s="7">
        <f t="shared" si="23"/>
        <v>0</v>
      </c>
      <c r="E495" s="7">
        <v>58312</v>
      </c>
      <c r="F495" t="s">
        <v>29</v>
      </c>
      <c r="G495" t="s">
        <v>41</v>
      </c>
      <c r="H495" s="7">
        <v>8</v>
      </c>
      <c r="I495" s="7" t="s">
        <v>148</v>
      </c>
      <c r="J495" t="s">
        <v>18</v>
      </c>
      <c r="K495">
        <v>29.5</v>
      </c>
      <c r="L495">
        <v>2</v>
      </c>
      <c r="M495">
        <v>57</v>
      </c>
      <c r="N495">
        <v>2.76</v>
      </c>
    </row>
    <row r="496" spans="1:14" x14ac:dyDescent="0.25">
      <c r="A496" s="7">
        <v>132531</v>
      </c>
      <c r="B496" s="7">
        <f t="shared" si="21"/>
        <v>0</v>
      </c>
      <c r="C496" s="7">
        <f t="shared" si="22"/>
        <v>0</v>
      </c>
      <c r="D496" s="7">
        <f t="shared" si="23"/>
        <v>0</v>
      </c>
      <c r="E496" s="7">
        <v>58218</v>
      </c>
      <c r="F496" t="s">
        <v>29</v>
      </c>
      <c r="G496" t="s">
        <v>34</v>
      </c>
      <c r="H496" s="7">
        <v>3</v>
      </c>
      <c r="I496" s="7" t="s">
        <v>148</v>
      </c>
      <c r="J496" t="s">
        <v>11</v>
      </c>
      <c r="K496">
        <v>30.5</v>
      </c>
      <c r="L496">
        <v>3</v>
      </c>
      <c r="M496">
        <v>68.2</v>
      </c>
      <c r="N496">
        <v>1.9870000000000001</v>
      </c>
    </row>
    <row r="497" spans="1:14" x14ac:dyDescent="0.25">
      <c r="A497" s="7">
        <v>132535</v>
      </c>
      <c r="B497" s="7">
        <f t="shared" si="21"/>
        <v>0</v>
      </c>
      <c r="C497" s="7">
        <f t="shared" si="22"/>
        <v>0</v>
      </c>
      <c r="D497" s="7">
        <f t="shared" si="23"/>
        <v>0</v>
      </c>
      <c r="E497" s="7">
        <v>58322</v>
      </c>
      <c r="F497" t="s">
        <v>29</v>
      </c>
      <c r="G497" t="s">
        <v>43</v>
      </c>
      <c r="H497" s="7">
        <v>48</v>
      </c>
      <c r="I497" s="7" t="s">
        <v>148</v>
      </c>
      <c r="J497" t="s">
        <v>18</v>
      </c>
      <c r="K497">
        <v>46.4</v>
      </c>
      <c r="L497">
        <v>4</v>
      </c>
      <c r="M497">
        <v>46.3</v>
      </c>
      <c r="N497">
        <v>2.76</v>
      </c>
    </row>
    <row r="498" spans="1:14" x14ac:dyDescent="0.25">
      <c r="A498" s="7">
        <v>132646</v>
      </c>
      <c r="B498" s="7">
        <f t="shared" si="21"/>
        <v>0</v>
      </c>
      <c r="C498" s="7">
        <f t="shared" si="22"/>
        <v>0</v>
      </c>
      <c r="D498" s="7">
        <f t="shared" si="23"/>
        <v>0</v>
      </c>
      <c r="E498" s="7">
        <v>58377</v>
      </c>
      <c r="F498" t="s">
        <v>48</v>
      </c>
      <c r="G498" t="s">
        <v>49</v>
      </c>
      <c r="H498" s="7">
        <v>15</v>
      </c>
      <c r="I498" s="7" t="s">
        <v>148</v>
      </c>
      <c r="J498" t="s">
        <v>11</v>
      </c>
      <c r="K498">
        <v>64.099999999999994</v>
      </c>
      <c r="L498">
        <v>1</v>
      </c>
      <c r="M498">
        <v>183.2</v>
      </c>
      <c r="N498">
        <v>1.9870000000000001</v>
      </c>
    </row>
    <row r="499" spans="1:14" x14ac:dyDescent="0.25">
      <c r="A499" s="7">
        <v>133025</v>
      </c>
      <c r="B499" s="7">
        <f t="shared" si="21"/>
        <v>1</v>
      </c>
      <c r="C499" s="7">
        <f t="shared" si="22"/>
        <v>0</v>
      </c>
      <c r="D499" s="7">
        <f t="shared" si="23"/>
        <v>1</v>
      </c>
      <c r="E499" s="7">
        <v>62292</v>
      </c>
      <c r="F499" t="s">
        <v>54</v>
      </c>
      <c r="G499" t="s">
        <v>55</v>
      </c>
      <c r="H499" s="7">
        <v>11</v>
      </c>
      <c r="I499" s="7" t="s">
        <v>148</v>
      </c>
      <c r="J499" t="s">
        <v>18</v>
      </c>
      <c r="K499">
        <v>89.9</v>
      </c>
      <c r="L499">
        <v>3</v>
      </c>
      <c r="M499">
        <v>64.5</v>
      </c>
      <c r="N499">
        <v>2.76</v>
      </c>
    </row>
    <row r="500" spans="1:14" x14ac:dyDescent="0.25">
      <c r="A500" s="7">
        <v>133025</v>
      </c>
      <c r="B500" s="7">
        <f t="shared" si="21"/>
        <v>0</v>
      </c>
      <c r="C500" s="7">
        <f t="shared" si="22"/>
        <v>1</v>
      </c>
      <c r="D500" s="7">
        <f t="shared" si="23"/>
        <v>1</v>
      </c>
      <c r="E500" s="7">
        <v>62292</v>
      </c>
      <c r="F500" t="s">
        <v>54</v>
      </c>
      <c r="G500" t="s">
        <v>55</v>
      </c>
      <c r="H500" s="7">
        <v>11</v>
      </c>
      <c r="I500" s="7" t="s">
        <v>148</v>
      </c>
      <c r="J500" t="s">
        <v>18</v>
      </c>
      <c r="K500">
        <v>89.9</v>
      </c>
      <c r="L500">
        <v>3</v>
      </c>
      <c r="M500">
        <v>64.5</v>
      </c>
      <c r="N500">
        <v>2.76</v>
      </c>
    </row>
    <row r="501" spans="1:14" x14ac:dyDescent="0.25">
      <c r="A501" s="7">
        <v>133403</v>
      </c>
      <c r="B501" s="7">
        <f t="shared" si="21"/>
        <v>0</v>
      </c>
      <c r="C501" s="7">
        <f t="shared" si="22"/>
        <v>0</v>
      </c>
      <c r="D501" s="7">
        <f t="shared" si="23"/>
        <v>0</v>
      </c>
      <c r="E501" s="7">
        <v>58376</v>
      </c>
      <c r="F501" t="s">
        <v>48</v>
      </c>
      <c r="G501" t="s">
        <v>49</v>
      </c>
      <c r="H501" s="7">
        <v>13</v>
      </c>
      <c r="I501" s="7" t="s">
        <v>148</v>
      </c>
      <c r="J501" t="s">
        <v>11</v>
      </c>
      <c r="K501">
        <v>53.5</v>
      </c>
      <c r="L501">
        <v>2</v>
      </c>
      <c r="M501">
        <v>113.6</v>
      </c>
      <c r="N501">
        <v>1.9870000000000001</v>
      </c>
    </row>
    <row r="502" spans="1:14" x14ac:dyDescent="0.25">
      <c r="A502" s="7">
        <v>133405</v>
      </c>
      <c r="B502" s="7">
        <f t="shared" si="21"/>
        <v>0</v>
      </c>
      <c r="C502" s="7">
        <f t="shared" si="22"/>
        <v>0</v>
      </c>
      <c r="D502" s="7">
        <f t="shared" si="23"/>
        <v>0</v>
      </c>
      <c r="E502" s="7">
        <v>58346</v>
      </c>
      <c r="F502" t="s">
        <v>29</v>
      </c>
      <c r="G502" t="s">
        <v>47</v>
      </c>
      <c r="H502" s="7">
        <v>14</v>
      </c>
      <c r="I502" s="7" t="s">
        <v>148</v>
      </c>
      <c r="J502" t="s">
        <v>11</v>
      </c>
      <c r="K502">
        <v>73.8</v>
      </c>
      <c r="L502">
        <v>3</v>
      </c>
      <c r="M502">
        <v>87.9</v>
      </c>
      <c r="N502">
        <v>1.9870000000000001</v>
      </c>
    </row>
    <row r="503" spans="1:14" x14ac:dyDescent="0.25">
      <c r="A503" s="7">
        <v>133597</v>
      </c>
      <c r="B503" s="7">
        <f t="shared" si="21"/>
        <v>0</v>
      </c>
      <c r="C503" s="7">
        <f t="shared" si="22"/>
        <v>0</v>
      </c>
      <c r="D503" s="7">
        <f t="shared" si="23"/>
        <v>0</v>
      </c>
      <c r="E503" s="7">
        <v>58321</v>
      </c>
      <c r="F503" t="s">
        <v>29</v>
      </c>
      <c r="G503" t="s">
        <v>43</v>
      </c>
      <c r="H503" s="7" t="s">
        <v>44</v>
      </c>
      <c r="I503" s="7" t="s">
        <v>148</v>
      </c>
      <c r="J503" t="s">
        <v>18</v>
      </c>
      <c r="K503">
        <v>78</v>
      </c>
      <c r="L503">
        <v>4</v>
      </c>
      <c r="M503">
        <v>52.4</v>
      </c>
      <c r="N503">
        <v>2.76</v>
      </c>
    </row>
    <row r="504" spans="1:14" x14ac:dyDescent="0.25">
      <c r="A504" s="7">
        <v>133726</v>
      </c>
      <c r="B504" s="7">
        <f t="shared" si="21"/>
        <v>0</v>
      </c>
      <c r="C504" s="7">
        <f t="shared" si="22"/>
        <v>0</v>
      </c>
      <c r="D504" s="7">
        <f t="shared" si="23"/>
        <v>0</v>
      </c>
      <c r="E504" s="7">
        <v>62290</v>
      </c>
      <c r="F504" t="s">
        <v>54</v>
      </c>
      <c r="G504" t="s">
        <v>55</v>
      </c>
      <c r="H504" s="7">
        <v>7</v>
      </c>
      <c r="I504" s="7" t="s">
        <v>148</v>
      </c>
      <c r="J504" t="s">
        <v>18</v>
      </c>
      <c r="K504">
        <v>88.8</v>
      </c>
      <c r="L504">
        <v>2</v>
      </c>
      <c r="M504">
        <v>90.1</v>
      </c>
      <c r="N504">
        <v>2.76</v>
      </c>
    </row>
    <row r="505" spans="1:14" x14ac:dyDescent="0.25">
      <c r="A505" s="7">
        <v>133768</v>
      </c>
      <c r="B505" s="7">
        <f t="shared" si="21"/>
        <v>0</v>
      </c>
      <c r="C505" s="7">
        <f t="shared" si="22"/>
        <v>0</v>
      </c>
      <c r="D505" s="7">
        <f t="shared" si="23"/>
        <v>0</v>
      </c>
      <c r="E505" s="7">
        <v>58366</v>
      </c>
      <c r="F505" t="s">
        <v>48</v>
      </c>
      <c r="G505" t="s">
        <v>49</v>
      </c>
      <c r="H505" s="7">
        <v>8</v>
      </c>
      <c r="I505" s="7" t="s">
        <v>148</v>
      </c>
      <c r="J505" t="s">
        <v>11</v>
      </c>
      <c r="K505">
        <v>61.2</v>
      </c>
      <c r="L505">
        <v>3</v>
      </c>
      <c r="M505">
        <v>80.400000000000006</v>
      </c>
      <c r="N505">
        <v>1.9870000000000001</v>
      </c>
    </row>
    <row r="506" spans="1:14" x14ac:dyDescent="0.25">
      <c r="A506" s="7">
        <v>133790</v>
      </c>
      <c r="B506" s="7">
        <f t="shared" si="21"/>
        <v>0</v>
      </c>
      <c r="C506" s="7">
        <f t="shared" si="22"/>
        <v>0</v>
      </c>
      <c r="D506" s="7">
        <f t="shared" si="23"/>
        <v>0</v>
      </c>
      <c r="E506" s="7">
        <v>56764</v>
      </c>
      <c r="F506" t="s">
        <v>15</v>
      </c>
      <c r="G506" t="s">
        <v>16</v>
      </c>
      <c r="H506" s="7" t="s">
        <v>19</v>
      </c>
      <c r="I506" s="7" t="s">
        <v>148</v>
      </c>
      <c r="J506" t="s">
        <v>18</v>
      </c>
      <c r="K506">
        <v>31.4</v>
      </c>
      <c r="L506">
        <v>1</v>
      </c>
      <c r="M506">
        <v>92</v>
      </c>
      <c r="N506">
        <v>2.76</v>
      </c>
    </row>
    <row r="507" spans="1:14" x14ac:dyDescent="0.25">
      <c r="A507" s="7">
        <v>133903</v>
      </c>
      <c r="B507" s="7">
        <f t="shared" si="21"/>
        <v>0</v>
      </c>
      <c r="C507" s="7">
        <f t="shared" si="22"/>
        <v>0</v>
      </c>
      <c r="D507" s="7">
        <f t="shared" si="23"/>
        <v>0</v>
      </c>
      <c r="E507" s="7">
        <v>58343</v>
      </c>
      <c r="F507" t="s">
        <v>29</v>
      </c>
      <c r="G507" t="s">
        <v>46</v>
      </c>
      <c r="H507" s="7">
        <v>17</v>
      </c>
      <c r="I507" s="7" t="s">
        <v>148</v>
      </c>
      <c r="J507" t="s">
        <v>18</v>
      </c>
      <c r="K507">
        <v>62.5</v>
      </c>
      <c r="L507">
        <v>2</v>
      </c>
      <c r="M507">
        <v>73.5</v>
      </c>
      <c r="N507">
        <v>2.76</v>
      </c>
    </row>
    <row r="508" spans="1:14" x14ac:dyDescent="0.25">
      <c r="A508" s="7">
        <v>134254</v>
      </c>
      <c r="B508" s="7">
        <f t="shared" si="21"/>
        <v>0</v>
      </c>
      <c r="C508" s="7">
        <f t="shared" si="22"/>
        <v>0</v>
      </c>
      <c r="D508" s="7">
        <f t="shared" si="23"/>
        <v>0</v>
      </c>
      <c r="E508" s="7">
        <v>58301</v>
      </c>
      <c r="F508" t="s">
        <v>29</v>
      </c>
      <c r="G508" t="s">
        <v>14</v>
      </c>
      <c r="H508" s="7">
        <v>22</v>
      </c>
      <c r="I508" s="7" t="s">
        <v>148</v>
      </c>
      <c r="J508" t="s">
        <v>11</v>
      </c>
      <c r="K508">
        <v>47.6</v>
      </c>
      <c r="L508">
        <v>1</v>
      </c>
      <c r="M508">
        <v>167.6</v>
      </c>
      <c r="N508">
        <v>1.9870000000000001</v>
      </c>
    </row>
    <row r="509" spans="1:14" x14ac:dyDescent="0.25">
      <c r="A509" s="7">
        <v>134404</v>
      </c>
      <c r="B509" s="7">
        <f t="shared" si="21"/>
        <v>0</v>
      </c>
      <c r="C509" s="7">
        <f t="shared" si="22"/>
        <v>0</v>
      </c>
      <c r="D509" s="7">
        <f t="shared" si="23"/>
        <v>0</v>
      </c>
      <c r="E509" s="7">
        <v>58194</v>
      </c>
      <c r="F509" t="s">
        <v>29</v>
      </c>
      <c r="G509" t="s">
        <v>31</v>
      </c>
      <c r="H509" s="7">
        <v>93</v>
      </c>
      <c r="I509" s="7" t="s">
        <v>148</v>
      </c>
      <c r="J509" t="s">
        <v>18</v>
      </c>
      <c r="K509">
        <v>56.4</v>
      </c>
      <c r="L509">
        <v>1</v>
      </c>
      <c r="M509">
        <v>134.30000000000001</v>
      </c>
      <c r="N509">
        <v>2.76</v>
      </c>
    </row>
    <row r="510" spans="1:14" x14ac:dyDescent="0.25">
      <c r="A510" s="7">
        <v>134414</v>
      </c>
      <c r="B510" s="7">
        <f t="shared" si="21"/>
        <v>0</v>
      </c>
      <c r="C510" s="7">
        <f t="shared" si="22"/>
        <v>0</v>
      </c>
      <c r="D510" s="7">
        <f t="shared" si="23"/>
        <v>0</v>
      </c>
      <c r="E510" s="7">
        <v>62290</v>
      </c>
      <c r="F510" t="s">
        <v>54</v>
      </c>
      <c r="G510" t="s">
        <v>55</v>
      </c>
      <c r="H510" s="7">
        <v>7</v>
      </c>
      <c r="I510" s="7" t="s">
        <v>148</v>
      </c>
      <c r="J510" t="s">
        <v>18</v>
      </c>
      <c r="K510">
        <v>85.1</v>
      </c>
      <c r="L510">
        <v>4</v>
      </c>
      <c r="M510">
        <v>52.4</v>
      </c>
      <c r="N510">
        <v>2.76</v>
      </c>
    </row>
    <row r="511" spans="1:14" x14ac:dyDescent="0.25">
      <c r="A511" s="7">
        <v>134831</v>
      </c>
      <c r="B511" s="7">
        <f t="shared" si="21"/>
        <v>0</v>
      </c>
      <c r="C511" s="7">
        <f t="shared" si="22"/>
        <v>0</v>
      </c>
      <c r="D511" s="7">
        <f t="shared" si="23"/>
        <v>0</v>
      </c>
      <c r="E511" s="7">
        <v>59321</v>
      </c>
      <c r="F511" t="s">
        <v>50</v>
      </c>
      <c r="G511" t="s">
        <v>51</v>
      </c>
      <c r="H511" s="7" t="s">
        <v>39</v>
      </c>
      <c r="I511" s="7" t="s">
        <v>148</v>
      </c>
      <c r="J511" t="s">
        <v>18</v>
      </c>
      <c r="K511">
        <v>41.8</v>
      </c>
      <c r="L511">
        <v>1</v>
      </c>
      <c r="M511">
        <v>134.30000000000001</v>
      </c>
      <c r="N511">
        <v>2.76</v>
      </c>
    </row>
    <row r="512" spans="1:14" x14ac:dyDescent="0.25">
      <c r="A512" s="7">
        <v>134899</v>
      </c>
      <c r="B512" s="7">
        <f t="shared" si="21"/>
        <v>0</v>
      </c>
      <c r="C512" s="7">
        <f t="shared" si="22"/>
        <v>0</v>
      </c>
      <c r="D512" s="7">
        <f t="shared" si="23"/>
        <v>0</v>
      </c>
      <c r="E512" s="7">
        <v>58193</v>
      </c>
      <c r="F512" t="s">
        <v>29</v>
      </c>
      <c r="G512" t="s">
        <v>31</v>
      </c>
      <c r="H512" s="7">
        <v>59</v>
      </c>
      <c r="I512" s="7" t="s">
        <v>148</v>
      </c>
      <c r="J512" t="s">
        <v>11</v>
      </c>
      <c r="K512">
        <v>37.200000000000003</v>
      </c>
      <c r="L512">
        <v>5</v>
      </c>
      <c r="M512">
        <v>56.9</v>
      </c>
      <c r="N512">
        <v>1.9870000000000001</v>
      </c>
    </row>
    <row r="513" spans="1:14" x14ac:dyDescent="0.25">
      <c r="A513" s="7">
        <v>135043</v>
      </c>
      <c r="B513" s="7">
        <f t="shared" si="21"/>
        <v>0</v>
      </c>
      <c r="C513" s="7">
        <f t="shared" si="22"/>
        <v>0</v>
      </c>
      <c r="D513" s="7">
        <f t="shared" si="23"/>
        <v>0</v>
      </c>
      <c r="E513" s="7">
        <v>56963</v>
      </c>
      <c r="F513" t="s">
        <v>15</v>
      </c>
      <c r="G513" t="s">
        <v>28</v>
      </c>
      <c r="H513" s="7">
        <v>36</v>
      </c>
      <c r="I513" s="7" t="s">
        <v>148</v>
      </c>
      <c r="J513" t="s">
        <v>11</v>
      </c>
      <c r="K513">
        <v>70.5</v>
      </c>
      <c r="L513">
        <v>2</v>
      </c>
      <c r="M513">
        <v>113.6</v>
      </c>
      <c r="N513">
        <v>1.9870000000000001</v>
      </c>
    </row>
    <row r="514" spans="1:14" x14ac:dyDescent="0.25">
      <c r="A514" s="7">
        <v>135059</v>
      </c>
      <c r="B514" s="7">
        <f t="shared" si="21"/>
        <v>0</v>
      </c>
      <c r="C514" s="7">
        <f t="shared" si="22"/>
        <v>0</v>
      </c>
      <c r="D514" s="7">
        <f t="shared" si="23"/>
        <v>0</v>
      </c>
      <c r="E514" s="7">
        <v>58315</v>
      </c>
      <c r="F514" t="s">
        <v>29</v>
      </c>
      <c r="G514" t="s">
        <v>42</v>
      </c>
      <c r="H514" s="7">
        <v>7</v>
      </c>
      <c r="I514" s="7" t="s">
        <v>148</v>
      </c>
      <c r="J514" t="s">
        <v>18</v>
      </c>
      <c r="K514">
        <v>21.1</v>
      </c>
      <c r="L514">
        <v>1</v>
      </c>
      <c r="M514">
        <v>118.7</v>
      </c>
      <c r="N514">
        <v>2.76</v>
      </c>
    </row>
    <row r="515" spans="1:14" x14ac:dyDescent="0.25">
      <c r="A515" s="7">
        <v>135371</v>
      </c>
      <c r="B515" s="7">
        <f t="shared" ref="B515:B578" si="24">IF(A515=A516,1,0)</f>
        <v>0</v>
      </c>
      <c r="C515" s="7">
        <f t="shared" ref="C515:C578" si="25">IF(A515=A514,1,0)</f>
        <v>0</v>
      </c>
      <c r="D515" s="7">
        <f t="shared" ref="D515:D578" si="26">B515+C515</f>
        <v>0</v>
      </c>
      <c r="E515" s="7">
        <v>58364</v>
      </c>
      <c r="F515" t="s">
        <v>48</v>
      </c>
      <c r="G515" t="s">
        <v>49</v>
      </c>
      <c r="H515" s="7">
        <v>21</v>
      </c>
      <c r="I515" s="7" t="s">
        <v>148</v>
      </c>
      <c r="J515" t="s">
        <v>11</v>
      </c>
      <c r="K515">
        <v>65.2</v>
      </c>
      <c r="L515">
        <v>1</v>
      </c>
      <c r="M515">
        <v>183.2</v>
      </c>
      <c r="N515">
        <v>1.9870000000000001</v>
      </c>
    </row>
    <row r="516" spans="1:14" x14ac:dyDescent="0.25">
      <c r="A516" s="7">
        <v>135692</v>
      </c>
      <c r="B516" s="7">
        <f t="shared" si="24"/>
        <v>0</v>
      </c>
      <c r="C516" s="7">
        <f t="shared" si="25"/>
        <v>0</v>
      </c>
      <c r="D516" s="7">
        <f t="shared" si="26"/>
        <v>0</v>
      </c>
      <c r="E516" s="7">
        <v>58315</v>
      </c>
      <c r="F516" t="s">
        <v>29</v>
      </c>
      <c r="G516" t="s">
        <v>42</v>
      </c>
      <c r="H516" s="7">
        <v>7</v>
      </c>
      <c r="I516" s="7" t="s">
        <v>148</v>
      </c>
      <c r="J516" t="s">
        <v>18</v>
      </c>
      <c r="K516">
        <v>28.3</v>
      </c>
      <c r="L516">
        <v>1</v>
      </c>
      <c r="M516">
        <v>92</v>
      </c>
      <c r="N516">
        <v>2.76</v>
      </c>
    </row>
    <row r="517" spans="1:14" x14ac:dyDescent="0.25">
      <c r="A517" s="7">
        <v>135833</v>
      </c>
      <c r="B517" s="7">
        <f t="shared" si="24"/>
        <v>0</v>
      </c>
      <c r="C517" s="7">
        <f t="shared" si="25"/>
        <v>0</v>
      </c>
      <c r="D517" s="7">
        <f t="shared" si="26"/>
        <v>0</v>
      </c>
      <c r="E517" s="7">
        <v>58314</v>
      </c>
      <c r="F517" t="s">
        <v>29</v>
      </c>
      <c r="G517" t="s">
        <v>42</v>
      </c>
      <c r="H517" s="7">
        <v>6</v>
      </c>
      <c r="I517" s="7" t="s">
        <v>148</v>
      </c>
      <c r="J517" t="s">
        <v>11</v>
      </c>
      <c r="K517">
        <v>29.2</v>
      </c>
      <c r="L517">
        <v>1</v>
      </c>
      <c r="M517">
        <v>142</v>
      </c>
      <c r="N517">
        <v>1.9870000000000001</v>
      </c>
    </row>
    <row r="518" spans="1:14" x14ac:dyDescent="0.25">
      <c r="A518" s="7">
        <v>136437</v>
      </c>
      <c r="B518" s="7">
        <f t="shared" si="24"/>
        <v>0</v>
      </c>
      <c r="C518" s="7">
        <f t="shared" si="25"/>
        <v>0</v>
      </c>
      <c r="D518" s="7">
        <f t="shared" si="26"/>
        <v>0</v>
      </c>
      <c r="E518" s="7">
        <v>58374</v>
      </c>
      <c r="F518" t="s">
        <v>48</v>
      </c>
      <c r="G518" t="s">
        <v>49</v>
      </c>
      <c r="H518" s="7">
        <v>23</v>
      </c>
      <c r="I518" s="7" t="s">
        <v>148</v>
      </c>
      <c r="J518" t="s">
        <v>11</v>
      </c>
      <c r="K518">
        <v>39.6</v>
      </c>
      <c r="L518">
        <v>4</v>
      </c>
      <c r="M518">
        <v>65.3</v>
      </c>
      <c r="N518">
        <v>1.9870000000000001</v>
      </c>
    </row>
    <row r="519" spans="1:14" x14ac:dyDescent="0.25">
      <c r="A519" s="7">
        <v>136535</v>
      </c>
      <c r="B519" s="7">
        <f t="shared" si="24"/>
        <v>0</v>
      </c>
      <c r="C519" s="7">
        <f t="shared" si="25"/>
        <v>0</v>
      </c>
      <c r="D519" s="7">
        <f t="shared" si="26"/>
        <v>0</v>
      </c>
      <c r="E519" s="7">
        <v>58341</v>
      </c>
      <c r="F519" t="s">
        <v>29</v>
      </c>
      <c r="G519" t="s">
        <v>46</v>
      </c>
      <c r="H519" s="7">
        <v>15</v>
      </c>
      <c r="I519" s="7" t="s">
        <v>148</v>
      </c>
      <c r="J519" t="s">
        <v>18</v>
      </c>
      <c r="K519">
        <v>60.1</v>
      </c>
      <c r="L519">
        <v>2</v>
      </c>
      <c r="M519">
        <v>73.5</v>
      </c>
      <c r="N519">
        <v>2.76</v>
      </c>
    </row>
    <row r="520" spans="1:14" x14ac:dyDescent="0.25">
      <c r="A520" s="7">
        <v>136869</v>
      </c>
      <c r="B520" s="7">
        <f t="shared" si="24"/>
        <v>0</v>
      </c>
      <c r="C520" s="7">
        <f t="shared" si="25"/>
        <v>0</v>
      </c>
      <c r="D520" s="7">
        <f t="shared" si="26"/>
        <v>0</v>
      </c>
      <c r="E520" s="7">
        <v>58202</v>
      </c>
      <c r="F520" t="s">
        <v>29</v>
      </c>
      <c r="G520" t="s">
        <v>32</v>
      </c>
      <c r="H520" s="7" t="s">
        <v>33</v>
      </c>
      <c r="I520" s="7" t="s">
        <v>148</v>
      </c>
      <c r="J520" t="s">
        <v>18</v>
      </c>
      <c r="K520">
        <v>47.9</v>
      </c>
      <c r="L520">
        <v>1</v>
      </c>
      <c r="M520">
        <v>118.7</v>
      </c>
      <c r="N520">
        <v>2.76</v>
      </c>
    </row>
    <row r="521" spans="1:14" x14ac:dyDescent="0.25">
      <c r="A521" s="7">
        <v>137038</v>
      </c>
      <c r="B521" s="7">
        <f t="shared" si="24"/>
        <v>0</v>
      </c>
      <c r="C521" s="7">
        <f t="shared" si="25"/>
        <v>0</v>
      </c>
      <c r="D521" s="7">
        <f t="shared" si="26"/>
        <v>0</v>
      </c>
      <c r="E521" s="7">
        <v>58374</v>
      </c>
      <c r="F521" t="s">
        <v>48</v>
      </c>
      <c r="G521" t="s">
        <v>49</v>
      </c>
      <c r="H521" s="7">
        <v>23</v>
      </c>
      <c r="I521" s="7" t="s">
        <v>148</v>
      </c>
      <c r="J521" t="s">
        <v>11</v>
      </c>
      <c r="K521">
        <v>38.700000000000003</v>
      </c>
      <c r="L521">
        <v>2</v>
      </c>
      <c r="M521">
        <v>103.9</v>
      </c>
      <c r="N521">
        <v>1.9870000000000001</v>
      </c>
    </row>
    <row r="522" spans="1:14" x14ac:dyDescent="0.25">
      <c r="A522" s="7">
        <v>137088</v>
      </c>
      <c r="B522" s="7">
        <f t="shared" si="24"/>
        <v>0</v>
      </c>
      <c r="C522" s="7">
        <f t="shared" si="25"/>
        <v>0</v>
      </c>
      <c r="D522" s="7">
        <f t="shared" si="26"/>
        <v>0</v>
      </c>
      <c r="E522" s="7">
        <v>58346</v>
      </c>
      <c r="F522" t="s">
        <v>29</v>
      </c>
      <c r="G522" t="s">
        <v>47</v>
      </c>
      <c r="H522" s="7">
        <v>14</v>
      </c>
      <c r="I522" s="7" t="s">
        <v>148</v>
      </c>
      <c r="J522" t="s">
        <v>11</v>
      </c>
      <c r="K522">
        <v>27.4</v>
      </c>
      <c r="L522">
        <v>1</v>
      </c>
      <c r="M522">
        <v>142</v>
      </c>
      <c r="N522">
        <v>1.9870000000000001</v>
      </c>
    </row>
    <row r="523" spans="1:14" x14ac:dyDescent="0.25">
      <c r="A523" s="7">
        <v>137472</v>
      </c>
      <c r="B523" s="7">
        <f t="shared" si="24"/>
        <v>0</v>
      </c>
      <c r="C523" s="7">
        <f t="shared" si="25"/>
        <v>0</v>
      </c>
      <c r="D523" s="7">
        <f t="shared" si="26"/>
        <v>0</v>
      </c>
      <c r="E523" s="7">
        <v>58245</v>
      </c>
      <c r="F523" t="s">
        <v>29</v>
      </c>
      <c r="G523" t="s">
        <v>37</v>
      </c>
      <c r="H523" s="7">
        <v>13</v>
      </c>
      <c r="I523" s="7" t="s">
        <v>148</v>
      </c>
      <c r="J523" t="s">
        <v>11</v>
      </c>
      <c r="K523">
        <v>32.4</v>
      </c>
      <c r="L523">
        <v>1</v>
      </c>
      <c r="M523">
        <v>167.6</v>
      </c>
      <c r="N523">
        <v>1.9870000000000001</v>
      </c>
    </row>
    <row r="524" spans="1:14" x14ac:dyDescent="0.25">
      <c r="A524" s="7">
        <v>137862</v>
      </c>
      <c r="B524" s="7">
        <f t="shared" si="24"/>
        <v>0</v>
      </c>
      <c r="C524" s="7">
        <f t="shared" si="25"/>
        <v>0</v>
      </c>
      <c r="D524" s="7">
        <f t="shared" si="26"/>
        <v>0</v>
      </c>
      <c r="E524" s="7">
        <v>58245</v>
      </c>
      <c r="F524" t="s">
        <v>29</v>
      </c>
      <c r="G524" t="s">
        <v>37</v>
      </c>
      <c r="H524" s="7">
        <v>13</v>
      </c>
      <c r="I524" s="7" t="s">
        <v>148</v>
      </c>
      <c r="J524" t="s">
        <v>11</v>
      </c>
      <c r="K524">
        <v>76.5</v>
      </c>
      <c r="L524">
        <v>2</v>
      </c>
      <c r="M524">
        <v>113.6</v>
      </c>
      <c r="N524">
        <v>1.9870000000000001</v>
      </c>
    </row>
    <row r="525" spans="1:14" x14ac:dyDescent="0.25">
      <c r="A525" s="7">
        <v>137913</v>
      </c>
      <c r="B525" s="7">
        <f t="shared" si="24"/>
        <v>0</v>
      </c>
      <c r="C525" s="7">
        <f t="shared" si="25"/>
        <v>0</v>
      </c>
      <c r="D525" s="7">
        <f t="shared" si="26"/>
        <v>0</v>
      </c>
      <c r="E525" s="7">
        <v>58204</v>
      </c>
      <c r="F525" t="s">
        <v>29</v>
      </c>
      <c r="G525" t="s">
        <v>32</v>
      </c>
      <c r="H525" s="7">
        <v>21</v>
      </c>
      <c r="I525" s="7" t="s">
        <v>148</v>
      </c>
      <c r="J525" t="s">
        <v>11</v>
      </c>
      <c r="K525">
        <v>48.6</v>
      </c>
      <c r="L525">
        <v>1</v>
      </c>
      <c r="M525">
        <v>167.6</v>
      </c>
      <c r="N525">
        <v>1.9870000000000001</v>
      </c>
    </row>
    <row r="526" spans="1:14" x14ac:dyDescent="0.25">
      <c r="A526" s="7">
        <v>138755</v>
      </c>
      <c r="B526" s="7">
        <f t="shared" si="24"/>
        <v>0</v>
      </c>
      <c r="C526" s="7">
        <f t="shared" si="25"/>
        <v>0</v>
      </c>
      <c r="D526" s="7">
        <f t="shared" si="26"/>
        <v>0</v>
      </c>
      <c r="E526" s="7">
        <v>58321</v>
      </c>
      <c r="F526" t="s">
        <v>29</v>
      </c>
      <c r="G526" t="s">
        <v>43</v>
      </c>
      <c r="H526" s="7" t="s">
        <v>44</v>
      </c>
      <c r="I526" s="7" t="s">
        <v>148</v>
      </c>
      <c r="J526" t="s">
        <v>18</v>
      </c>
      <c r="K526">
        <v>58.3</v>
      </c>
      <c r="L526">
        <v>2</v>
      </c>
      <c r="M526">
        <v>73.5</v>
      </c>
      <c r="N526">
        <v>2.76</v>
      </c>
    </row>
    <row r="527" spans="1:14" x14ac:dyDescent="0.25">
      <c r="A527" s="7">
        <v>138872</v>
      </c>
      <c r="B527" s="7">
        <f t="shared" si="24"/>
        <v>1</v>
      </c>
      <c r="C527" s="7">
        <f t="shared" si="25"/>
        <v>0</v>
      </c>
      <c r="D527" s="7">
        <f t="shared" si="26"/>
        <v>1</v>
      </c>
      <c r="E527" s="7">
        <v>63241</v>
      </c>
      <c r="F527" t="s">
        <v>56</v>
      </c>
      <c r="G527" t="s">
        <v>58</v>
      </c>
      <c r="H527" s="7">
        <v>8</v>
      </c>
      <c r="I527" s="7" t="s">
        <v>148</v>
      </c>
      <c r="J527" t="s">
        <v>18</v>
      </c>
      <c r="K527">
        <v>44.6</v>
      </c>
      <c r="L527">
        <v>1</v>
      </c>
      <c r="M527">
        <v>118.7</v>
      </c>
      <c r="N527">
        <v>2.76</v>
      </c>
    </row>
    <row r="528" spans="1:14" x14ac:dyDescent="0.25">
      <c r="A528" s="7">
        <v>138872</v>
      </c>
      <c r="B528" s="7">
        <f t="shared" si="24"/>
        <v>0</v>
      </c>
      <c r="C528" s="7">
        <f t="shared" si="25"/>
        <v>1</v>
      </c>
      <c r="D528" s="7">
        <f t="shared" si="26"/>
        <v>1</v>
      </c>
      <c r="E528" s="7">
        <v>63241</v>
      </c>
      <c r="F528" t="s">
        <v>56</v>
      </c>
      <c r="G528" t="s">
        <v>58</v>
      </c>
      <c r="H528" s="7">
        <v>8</v>
      </c>
      <c r="I528" s="7" t="s">
        <v>148</v>
      </c>
      <c r="J528" t="s">
        <v>18</v>
      </c>
      <c r="K528">
        <v>44.6</v>
      </c>
      <c r="L528">
        <v>1</v>
      </c>
      <c r="M528">
        <v>118.7</v>
      </c>
      <c r="N528">
        <v>2.76</v>
      </c>
    </row>
    <row r="529" spans="1:14" x14ac:dyDescent="0.25">
      <c r="A529" s="7">
        <v>139092</v>
      </c>
      <c r="B529" s="7">
        <f t="shared" si="24"/>
        <v>0</v>
      </c>
      <c r="C529" s="7">
        <f t="shared" si="25"/>
        <v>0</v>
      </c>
      <c r="D529" s="7">
        <f t="shared" si="26"/>
        <v>0</v>
      </c>
      <c r="E529" s="7">
        <v>58204</v>
      </c>
      <c r="F529" t="s">
        <v>29</v>
      </c>
      <c r="G529" t="s">
        <v>32</v>
      </c>
      <c r="H529" s="7">
        <v>21</v>
      </c>
      <c r="I529" s="7" t="s">
        <v>148</v>
      </c>
      <c r="J529" t="s">
        <v>11</v>
      </c>
      <c r="K529">
        <v>48.8</v>
      </c>
      <c r="L529">
        <v>1</v>
      </c>
      <c r="M529">
        <v>167.6</v>
      </c>
      <c r="N529">
        <v>1.9870000000000001</v>
      </c>
    </row>
    <row r="530" spans="1:14" x14ac:dyDescent="0.25">
      <c r="A530" s="7">
        <v>139305</v>
      </c>
      <c r="B530" s="7">
        <f t="shared" si="24"/>
        <v>1</v>
      </c>
      <c r="C530" s="7">
        <f t="shared" si="25"/>
        <v>0</v>
      </c>
      <c r="D530" s="7">
        <f t="shared" si="26"/>
        <v>1</v>
      </c>
      <c r="E530" s="7">
        <v>62292</v>
      </c>
      <c r="F530" t="s">
        <v>54</v>
      </c>
      <c r="G530" t="s">
        <v>55</v>
      </c>
      <c r="H530" s="7">
        <v>11</v>
      </c>
      <c r="I530" s="7" t="s">
        <v>148</v>
      </c>
      <c r="J530" t="s">
        <v>18</v>
      </c>
      <c r="K530">
        <v>81.900000000000006</v>
      </c>
      <c r="L530">
        <v>3</v>
      </c>
      <c r="M530">
        <v>64.5</v>
      </c>
      <c r="N530">
        <v>2.76</v>
      </c>
    </row>
    <row r="531" spans="1:14" x14ac:dyDescent="0.25">
      <c r="A531" s="7">
        <v>139305</v>
      </c>
      <c r="B531" s="7">
        <f t="shared" si="24"/>
        <v>0</v>
      </c>
      <c r="C531" s="7">
        <f t="shared" si="25"/>
        <v>1</v>
      </c>
      <c r="D531" s="7">
        <f t="shared" si="26"/>
        <v>1</v>
      </c>
      <c r="E531" s="7">
        <v>62292</v>
      </c>
      <c r="F531" t="s">
        <v>54</v>
      </c>
      <c r="G531" t="s">
        <v>55</v>
      </c>
      <c r="H531" s="7">
        <v>11</v>
      </c>
      <c r="I531" s="7" t="s">
        <v>148</v>
      </c>
      <c r="J531" t="s">
        <v>18</v>
      </c>
      <c r="K531">
        <v>81.900000000000006</v>
      </c>
      <c r="L531">
        <v>3</v>
      </c>
      <c r="M531">
        <v>64.5</v>
      </c>
      <c r="N531">
        <v>2.76</v>
      </c>
    </row>
    <row r="532" spans="1:14" x14ac:dyDescent="0.25">
      <c r="A532" s="7">
        <v>139426</v>
      </c>
      <c r="B532" s="7">
        <f t="shared" si="24"/>
        <v>0</v>
      </c>
      <c r="C532" s="7">
        <f t="shared" si="25"/>
        <v>0</v>
      </c>
      <c r="D532" s="7">
        <f t="shared" si="26"/>
        <v>0</v>
      </c>
      <c r="E532" s="7">
        <v>58236</v>
      </c>
      <c r="F532" t="s">
        <v>29</v>
      </c>
      <c r="G532" t="s">
        <v>36</v>
      </c>
      <c r="H532" s="7">
        <v>38</v>
      </c>
      <c r="I532" s="7" t="s">
        <v>148</v>
      </c>
      <c r="J532" t="s">
        <v>11</v>
      </c>
      <c r="K532">
        <v>46.5</v>
      </c>
      <c r="L532">
        <v>1</v>
      </c>
      <c r="M532">
        <v>167.6</v>
      </c>
      <c r="N532">
        <v>1.9870000000000001</v>
      </c>
    </row>
    <row r="533" spans="1:14" x14ac:dyDescent="0.25">
      <c r="A533" s="7">
        <v>139830</v>
      </c>
      <c r="B533" s="7">
        <f t="shared" si="24"/>
        <v>0</v>
      </c>
      <c r="C533" s="7">
        <f t="shared" si="25"/>
        <v>0</v>
      </c>
      <c r="D533" s="7">
        <f t="shared" si="26"/>
        <v>0</v>
      </c>
      <c r="E533" s="7">
        <v>58314</v>
      </c>
      <c r="F533" t="s">
        <v>29</v>
      </c>
      <c r="G533" t="s">
        <v>42</v>
      </c>
      <c r="H533" s="7">
        <v>6</v>
      </c>
      <c r="I533" s="7" t="s">
        <v>148</v>
      </c>
      <c r="J533" t="s">
        <v>11</v>
      </c>
      <c r="K533">
        <v>27.8</v>
      </c>
      <c r="L533">
        <v>1</v>
      </c>
      <c r="M533">
        <v>142</v>
      </c>
      <c r="N533">
        <v>1.9870000000000001</v>
      </c>
    </row>
    <row r="534" spans="1:14" x14ac:dyDescent="0.25">
      <c r="A534" s="7">
        <v>140026</v>
      </c>
      <c r="B534" s="7">
        <f t="shared" si="24"/>
        <v>0</v>
      </c>
      <c r="C534" s="7">
        <f t="shared" si="25"/>
        <v>0</v>
      </c>
      <c r="D534" s="7">
        <f t="shared" si="26"/>
        <v>0</v>
      </c>
      <c r="E534" s="7">
        <v>58210</v>
      </c>
      <c r="F534" t="s">
        <v>29</v>
      </c>
      <c r="G534" t="s">
        <v>32</v>
      </c>
      <c r="H534" s="7">
        <v>27</v>
      </c>
      <c r="I534" s="7" t="s">
        <v>148</v>
      </c>
      <c r="J534" t="s">
        <v>11</v>
      </c>
      <c r="K534">
        <v>44.8</v>
      </c>
      <c r="L534">
        <v>1</v>
      </c>
      <c r="M534">
        <v>167.6</v>
      </c>
      <c r="N534">
        <v>1.9870000000000001</v>
      </c>
    </row>
    <row r="535" spans="1:14" x14ac:dyDescent="0.25">
      <c r="A535" s="7">
        <v>140102</v>
      </c>
      <c r="B535" s="7">
        <f t="shared" si="24"/>
        <v>1</v>
      </c>
      <c r="C535" s="7">
        <f t="shared" si="25"/>
        <v>0</v>
      </c>
      <c r="D535" s="7">
        <f t="shared" si="26"/>
        <v>1</v>
      </c>
      <c r="E535" s="7">
        <v>62291</v>
      </c>
      <c r="F535" t="s">
        <v>54</v>
      </c>
      <c r="G535" t="s">
        <v>55</v>
      </c>
      <c r="H535" s="7">
        <v>9</v>
      </c>
      <c r="I535" s="7" t="s">
        <v>148</v>
      </c>
      <c r="J535" t="s">
        <v>18</v>
      </c>
      <c r="K535">
        <v>59.2</v>
      </c>
      <c r="L535">
        <v>3</v>
      </c>
      <c r="M535">
        <v>57</v>
      </c>
      <c r="N535">
        <v>2.76</v>
      </c>
    </row>
    <row r="536" spans="1:14" x14ac:dyDescent="0.25">
      <c r="A536" s="7">
        <v>140102</v>
      </c>
      <c r="B536" s="7">
        <f t="shared" si="24"/>
        <v>0</v>
      </c>
      <c r="C536" s="7">
        <f t="shared" si="25"/>
        <v>1</v>
      </c>
      <c r="D536" s="7">
        <f t="shared" si="26"/>
        <v>1</v>
      </c>
      <c r="E536" s="7">
        <v>62291</v>
      </c>
      <c r="F536" t="s">
        <v>54</v>
      </c>
      <c r="G536" t="s">
        <v>55</v>
      </c>
      <c r="H536" s="7">
        <v>9</v>
      </c>
      <c r="I536" s="7" t="s">
        <v>148</v>
      </c>
      <c r="J536" t="s">
        <v>18</v>
      </c>
      <c r="K536">
        <v>59.2</v>
      </c>
      <c r="L536">
        <v>3</v>
      </c>
      <c r="M536">
        <v>57</v>
      </c>
      <c r="N536">
        <v>2.76</v>
      </c>
    </row>
    <row r="537" spans="1:14" x14ac:dyDescent="0.25">
      <c r="A537" s="7">
        <v>140183</v>
      </c>
      <c r="B537" s="7">
        <f t="shared" si="24"/>
        <v>0</v>
      </c>
      <c r="C537" s="7">
        <f t="shared" si="25"/>
        <v>0</v>
      </c>
      <c r="D537" s="7">
        <f t="shared" si="26"/>
        <v>0</v>
      </c>
      <c r="E537" s="7">
        <v>56764</v>
      </c>
      <c r="F537" t="s">
        <v>15</v>
      </c>
      <c r="G537" t="s">
        <v>16</v>
      </c>
      <c r="H537" s="7" t="s">
        <v>19</v>
      </c>
      <c r="I537" s="7" t="s">
        <v>148</v>
      </c>
      <c r="J537" t="s">
        <v>18</v>
      </c>
      <c r="K537">
        <v>86.2</v>
      </c>
      <c r="L537">
        <v>4</v>
      </c>
      <c r="M537">
        <v>56.7</v>
      </c>
      <c r="N537">
        <v>2.76</v>
      </c>
    </row>
    <row r="538" spans="1:14" x14ac:dyDescent="0.25">
      <c r="A538" s="7">
        <v>140325</v>
      </c>
      <c r="B538" s="7">
        <f t="shared" si="24"/>
        <v>0</v>
      </c>
      <c r="C538" s="7">
        <f t="shared" si="25"/>
        <v>0</v>
      </c>
      <c r="D538" s="7">
        <f t="shared" si="26"/>
        <v>0</v>
      </c>
      <c r="E538" s="7">
        <v>58322</v>
      </c>
      <c r="F538" t="s">
        <v>29</v>
      </c>
      <c r="G538" t="s">
        <v>43</v>
      </c>
      <c r="H538" s="7">
        <v>48</v>
      </c>
      <c r="I538" s="7" t="s">
        <v>148</v>
      </c>
      <c r="J538" t="s">
        <v>18</v>
      </c>
      <c r="K538">
        <v>62.9</v>
      </c>
      <c r="L538">
        <v>2</v>
      </c>
      <c r="M538">
        <v>83.2</v>
      </c>
      <c r="N538">
        <v>2.76</v>
      </c>
    </row>
    <row r="539" spans="1:14" x14ac:dyDescent="0.25">
      <c r="A539" s="7">
        <v>140441</v>
      </c>
      <c r="B539" s="7">
        <f t="shared" si="24"/>
        <v>0</v>
      </c>
      <c r="C539" s="7">
        <f t="shared" si="25"/>
        <v>0</v>
      </c>
      <c r="D539" s="7">
        <f t="shared" si="26"/>
        <v>0</v>
      </c>
      <c r="E539" s="7">
        <v>58315</v>
      </c>
      <c r="F539" t="s">
        <v>29</v>
      </c>
      <c r="G539" t="s">
        <v>42</v>
      </c>
      <c r="H539" s="7">
        <v>7</v>
      </c>
      <c r="I539" s="7" t="s">
        <v>148</v>
      </c>
      <c r="J539" t="s">
        <v>18</v>
      </c>
      <c r="K539">
        <v>31.7</v>
      </c>
      <c r="L539">
        <v>1</v>
      </c>
      <c r="M539">
        <v>92</v>
      </c>
      <c r="N539">
        <v>2.76</v>
      </c>
    </row>
    <row r="540" spans="1:14" x14ac:dyDescent="0.25">
      <c r="A540" s="7">
        <v>140501</v>
      </c>
      <c r="B540" s="7">
        <f t="shared" si="24"/>
        <v>0</v>
      </c>
      <c r="C540" s="7">
        <f t="shared" si="25"/>
        <v>0</v>
      </c>
      <c r="D540" s="7">
        <f t="shared" si="26"/>
        <v>0</v>
      </c>
      <c r="E540" s="7">
        <v>56764</v>
      </c>
      <c r="F540" t="s">
        <v>15</v>
      </c>
      <c r="G540" t="s">
        <v>16</v>
      </c>
      <c r="H540" s="7" t="s">
        <v>19</v>
      </c>
      <c r="I540" s="7" t="s">
        <v>148</v>
      </c>
      <c r="J540" t="s">
        <v>18</v>
      </c>
      <c r="K540">
        <v>29.4</v>
      </c>
      <c r="L540">
        <v>1</v>
      </c>
      <c r="M540">
        <v>92</v>
      </c>
      <c r="N540">
        <v>2.76</v>
      </c>
    </row>
    <row r="541" spans="1:14" x14ac:dyDescent="0.25">
      <c r="A541" s="7">
        <v>140821</v>
      </c>
      <c r="B541" s="7">
        <f t="shared" si="24"/>
        <v>0</v>
      </c>
      <c r="C541" s="7">
        <f t="shared" si="25"/>
        <v>0</v>
      </c>
      <c r="D541" s="7">
        <f t="shared" si="26"/>
        <v>0</v>
      </c>
      <c r="E541" s="7">
        <v>58329</v>
      </c>
      <c r="F541" t="s">
        <v>29</v>
      </c>
      <c r="G541" t="s">
        <v>43</v>
      </c>
      <c r="H541" s="7">
        <v>25</v>
      </c>
      <c r="I541" s="7" t="s">
        <v>148</v>
      </c>
      <c r="J541" t="s">
        <v>18</v>
      </c>
      <c r="K541">
        <v>71.5</v>
      </c>
      <c r="L541">
        <v>4</v>
      </c>
      <c r="M541">
        <v>52.4</v>
      </c>
      <c r="N541">
        <v>2.76</v>
      </c>
    </row>
    <row r="542" spans="1:14" x14ac:dyDescent="0.25">
      <c r="A542" s="7">
        <v>140899</v>
      </c>
      <c r="B542" s="7">
        <f t="shared" si="24"/>
        <v>0</v>
      </c>
      <c r="C542" s="7">
        <f t="shared" si="25"/>
        <v>0</v>
      </c>
      <c r="D542" s="7">
        <f t="shared" si="26"/>
        <v>0</v>
      </c>
      <c r="E542" s="7">
        <v>58314</v>
      </c>
      <c r="F542" t="s">
        <v>29</v>
      </c>
      <c r="G542" t="s">
        <v>42</v>
      </c>
      <c r="H542" s="7">
        <v>6</v>
      </c>
      <c r="I542" s="7" t="s">
        <v>148</v>
      </c>
      <c r="J542" t="s">
        <v>11</v>
      </c>
      <c r="K542">
        <v>97.9</v>
      </c>
      <c r="L542">
        <v>7</v>
      </c>
      <c r="M542">
        <v>66.099999999999994</v>
      </c>
      <c r="N542">
        <v>1.9870000000000001</v>
      </c>
    </row>
    <row r="543" spans="1:14" x14ac:dyDescent="0.25">
      <c r="A543" s="7">
        <v>141289</v>
      </c>
      <c r="B543" s="7">
        <f t="shared" si="24"/>
        <v>0</v>
      </c>
      <c r="C543" s="7">
        <f t="shared" si="25"/>
        <v>0</v>
      </c>
      <c r="D543" s="7">
        <f t="shared" si="26"/>
        <v>0</v>
      </c>
      <c r="E543" s="7">
        <v>56963</v>
      </c>
      <c r="F543" t="s">
        <v>15</v>
      </c>
      <c r="G543" t="s">
        <v>28</v>
      </c>
      <c r="H543" s="7">
        <v>36</v>
      </c>
      <c r="I543" s="7" t="s">
        <v>148</v>
      </c>
      <c r="J543" t="s">
        <v>11</v>
      </c>
      <c r="K543">
        <v>69.7</v>
      </c>
      <c r="L543">
        <v>3</v>
      </c>
      <c r="M543">
        <v>87.9</v>
      </c>
      <c r="N543">
        <v>1.9870000000000001</v>
      </c>
    </row>
    <row r="544" spans="1:14" x14ac:dyDescent="0.25">
      <c r="A544" s="7">
        <v>141321</v>
      </c>
      <c r="B544" s="7">
        <f t="shared" si="24"/>
        <v>0</v>
      </c>
      <c r="C544" s="7">
        <f t="shared" si="25"/>
        <v>0</v>
      </c>
      <c r="D544" s="7">
        <f t="shared" si="26"/>
        <v>0</v>
      </c>
      <c r="E544" s="7">
        <v>56962</v>
      </c>
      <c r="F544" t="s">
        <v>15</v>
      </c>
      <c r="G544" t="s">
        <v>28</v>
      </c>
      <c r="H544" s="7">
        <v>38</v>
      </c>
      <c r="I544" s="7" t="s">
        <v>148</v>
      </c>
      <c r="J544" t="s">
        <v>11</v>
      </c>
      <c r="K544">
        <v>74.8</v>
      </c>
      <c r="L544">
        <v>5</v>
      </c>
      <c r="M544">
        <v>62.3</v>
      </c>
      <c r="N544">
        <v>1.9870000000000001</v>
      </c>
    </row>
    <row r="545" spans="1:14" x14ac:dyDescent="0.25">
      <c r="A545" s="7">
        <v>141348</v>
      </c>
      <c r="B545" s="7">
        <f t="shared" si="24"/>
        <v>0</v>
      </c>
      <c r="C545" s="7">
        <f t="shared" si="25"/>
        <v>0</v>
      </c>
      <c r="D545" s="7">
        <f t="shared" si="26"/>
        <v>0</v>
      </c>
      <c r="E545" s="7">
        <v>58301</v>
      </c>
      <c r="F545" t="s">
        <v>29</v>
      </c>
      <c r="G545" t="s">
        <v>14</v>
      </c>
      <c r="H545" s="7">
        <v>22</v>
      </c>
      <c r="I545" s="7" t="s">
        <v>148</v>
      </c>
      <c r="J545" t="s">
        <v>11</v>
      </c>
      <c r="K545">
        <v>58.3</v>
      </c>
      <c r="L545">
        <v>3</v>
      </c>
      <c r="M545">
        <v>87.9</v>
      </c>
      <c r="N545">
        <v>1.9870000000000001</v>
      </c>
    </row>
    <row r="546" spans="1:14" x14ac:dyDescent="0.25">
      <c r="A546" s="7">
        <v>141506</v>
      </c>
      <c r="B546" s="7">
        <f t="shared" si="24"/>
        <v>0</v>
      </c>
      <c r="C546" s="7">
        <f t="shared" si="25"/>
        <v>0</v>
      </c>
      <c r="D546" s="7">
        <f t="shared" si="26"/>
        <v>0</v>
      </c>
      <c r="E546" s="7">
        <v>58321</v>
      </c>
      <c r="F546" t="s">
        <v>29</v>
      </c>
      <c r="G546" t="s">
        <v>43</v>
      </c>
      <c r="H546" s="7" t="s">
        <v>44</v>
      </c>
      <c r="I546" s="7" t="s">
        <v>148</v>
      </c>
      <c r="J546" t="s">
        <v>18</v>
      </c>
      <c r="K546">
        <v>55.3</v>
      </c>
      <c r="L546">
        <v>1</v>
      </c>
      <c r="M546">
        <v>118.7</v>
      </c>
      <c r="N546">
        <v>2.76</v>
      </c>
    </row>
    <row r="547" spans="1:14" x14ac:dyDescent="0.25">
      <c r="A547" s="7">
        <v>141557</v>
      </c>
      <c r="B547" s="7">
        <f t="shared" si="24"/>
        <v>0</v>
      </c>
      <c r="C547" s="7">
        <f t="shared" si="25"/>
        <v>0</v>
      </c>
      <c r="D547" s="7">
        <f t="shared" si="26"/>
        <v>0</v>
      </c>
      <c r="E547" s="7">
        <v>58341</v>
      </c>
      <c r="F547" t="s">
        <v>29</v>
      </c>
      <c r="G547" t="s">
        <v>46</v>
      </c>
      <c r="H547" s="7">
        <v>15</v>
      </c>
      <c r="I547" s="7" t="s">
        <v>148</v>
      </c>
      <c r="J547" t="s">
        <v>18</v>
      </c>
      <c r="K547">
        <v>80.400000000000006</v>
      </c>
      <c r="L547">
        <v>3</v>
      </c>
      <c r="M547">
        <v>64.5</v>
      </c>
      <c r="N547">
        <v>2.76</v>
      </c>
    </row>
    <row r="548" spans="1:14" x14ac:dyDescent="0.25">
      <c r="A548" s="7">
        <v>141672</v>
      </c>
      <c r="B548" s="7">
        <f t="shared" si="24"/>
        <v>0</v>
      </c>
      <c r="C548" s="7">
        <f t="shared" si="25"/>
        <v>0</v>
      </c>
      <c r="D548" s="7">
        <f t="shared" si="26"/>
        <v>0</v>
      </c>
      <c r="E548" s="7">
        <v>58194</v>
      </c>
      <c r="F548" t="s">
        <v>29</v>
      </c>
      <c r="G548" t="s">
        <v>31</v>
      </c>
      <c r="H548" s="7">
        <v>93</v>
      </c>
      <c r="I548" s="7" t="s">
        <v>148</v>
      </c>
      <c r="J548" t="s">
        <v>18</v>
      </c>
      <c r="K548">
        <v>46.9</v>
      </c>
      <c r="L548">
        <v>4</v>
      </c>
      <c r="M548">
        <v>46.3</v>
      </c>
      <c r="N548">
        <v>2.76</v>
      </c>
    </row>
    <row r="549" spans="1:14" x14ac:dyDescent="0.25">
      <c r="A549" s="7">
        <v>141746</v>
      </c>
      <c r="B549" s="7">
        <f t="shared" si="24"/>
        <v>0</v>
      </c>
      <c r="C549" s="7">
        <f t="shared" si="25"/>
        <v>0</v>
      </c>
      <c r="D549" s="7">
        <f t="shared" si="26"/>
        <v>0</v>
      </c>
      <c r="E549" s="7">
        <v>56791</v>
      </c>
      <c r="F549" t="s">
        <v>15</v>
      </c>
      <c r="G549" t="s">
        <v>22</v>
      </c>
      <c r="H549" s="7">
        <v>46</v>
      </c>
      <c r="I549" s="7" t="s">
        <v>148</v>
      </c>
      <c r="J549" t="s">
        <v>11</v>
      </c>
      <c r="K549">
        <v>59.9</v>
      </c>
      <c r="L549">
        <v>2</v>
      </c>
      <c r="M549">
        <v>113.6</v>
      </c>
      <c r="N549">
        <v>1.9870000000000001</v>
      </c>
    </row>
    <row r="550" spans="1:14" x14ac:dyDescent="0.25">
      <c r="A550" s="7">
        <v>141778</v>
      </c>
      <c r="B550" s="7">
        <f t="shared" si="24"/>
        <v>0</v>
      </c>
      <c r="C550" s="7">
        <f t="shared" si="25"/>
        <v>0</v>
      </c>
      <c r="D550" s="7">
        <f t="shared" si="26"/>
        <v>0</v>
      </c>
      <c r="E550" s="7">
        <v>58375</v>
      </c>
      <c r="F550" t="s">
        <v>48</v>
      </c>
      <c r="G550" t="s">
        <v>49</v>
      </c>
      <c r="H550" s="7">
        <v>7</v>
      </c>
      <c r="I550" s="7" t="s">
        <v>148</v>
      </c>
      <c r="J550" t="s">
        <v>11</v>
      </c>
      <c r="K550">
        <v>65.400000000000006</v>
      </c>
      <c r="L550">
        <v>1</v>
      </c>
      <c r="M550">
        <v>183.2</v>
      </c>
      <c r="N550">
        <v>1.9870000000000001</v>
      </c>
    </row>
    <row r="551" spans="1:14" x14ac:dyDescent="0.25">
      <c r="A551" s="7">
        <v>141832</v>
      </c>
      <c r="B551" s="7">
        <f t="shared" si="24"/>
        <v>0</v>
      </c>
      <c r="C551" s="7">
        <f t="shared" si="25"/>
        <v>0</v>
      </c>
      <c r="D551" s="7">
        <f t="shared" si="26"/>
        <v>0</v>
      </c>
      <c r="E551" s="7">
        <v>58342</v>
      </c>
      <c r="F551" t="s">
        <v>29</v>
      </c>
      <c r="G551" t="s">
        <v>46</v>
      </c>
      <c r="H551" s="7">
        <v>13</v>
      </c>
      <c r="I551" s="7" t="s">
        <v>148</v>
      </c>
      <c r="J551" t="s">
        <v>11</v>
      </c>
      <c r="K551">
        <v>60</v>
      </c>
      <c r="L551">
        <v>1</v>
      </c>
      <c r="M551">
        <v>167.6</v>
      </c>
      <c r="N551">
        <v>1.9870000000000001</v>
      </c>
    </row>
    <row r="552" spans="1:14" x14ac:dyDescent="0.25">
      <c r="A552" s="7">
        <v>141899</v>
      </c>
      <c r="B552" s="7">
        <f t="shared" si="24"/>
        <v>0</v>
      </c>
      <c r="C552" s="7">
        <f t="shared" si="25"/>
        <v>0</v>
      </c>
      <c r="D552" s="7">
        <f t="shared" si="26"/>
        <v>0</v>
      </c>
      <c r="E552" s="7">
        <v>58190</v>
      </c>
      <c r="F552" t="s">
        <v>29</v>
      </c>
      <c r="G552" t="s">
        <v>30</v>
      </c>
      <c r="H552" s="7">
        <v>16</v>
      </c>
      <c r="I552" s="7" t="s">
        <v>148</v>
      </c>
      <c r="J552" t="s">
        <v>18</v>
      </c>
      <c r="K552">
        <v>42.3</v>
      </c>
      <c r="L552">
        <v>1</v>
      </c>
      <c r="M552">
        <v>118.7</v>
      </c>
      <c r="N552">
        <v>2.76</v>
      </c>
    </row>
    <row r="553" spans="1:14" x14ac:dyDescent="0.25">
      <c r="A553" s="7">
        <v>141925</v>
      </c>
      <c r="B553" s="7">
        <f t="shared" si="24"/>
        <v>0</v>
      </c>
      <c r="C553" s="7">
        <f t="shared" si="25"/>
        <v>0</v>
      </c>
      <c r="D553" s="7">
        <f t="shared" si="26"/>
        <v>0</v>
      </c>
      <c r="E553" s="7">
        <v>59321</v>
      </c>
      <c r="F553" t="s">
        <v>50</v>
      </c>
      <c r="G553" t="s">
        <v>51</v>
      </c>
      <c r="H553" s="7" t="s">
        <v>39</v>
      </c>
      <c r="I553" s="7" t="s">
        <v>148</v>
      </c>
      <c r="J553" t="s">
        <v>18</v>
      </c>
      <c r="K553">
        <v>27.6</v>
      </c>
      <c r="L553">
        <v>1</v>
      </c>
      <c r="M553">
        <v>92</v>
      </c>
      <c r="N553">
        <v>2.76</v>
      </c>
    </row>
    <row r="554" spans="1:14" x14ac:dyDescent="0.25">
      <c r="A554" s="7">
        <v>142193</v>
      </c>
      <c r="B554" s="7">
        <f t="shared" si="24"/>
        <v>0</v>
      </c>
      <c r="C554" s="7">
        <f t="shared" si="25"/>
        <v>0</v>
      </c>
      <c r="D554" s="7">
        <f t="shared" si="26"/>
        <v>0</v>
      </c>
      <c r="E554" s="7">
        <v>58315</v>
      </c>
      <c r="F554" t="s">
        <v>29</v>
      </c>
      <c r="G554" t="s">
        <v>42</v>
      </c>
      <c r="H554" s="7">
        <v>7</v>
      </c>
      <c r="I554" s="7" t="s">
        <v>148</v>
      </c>
      <c r="J554" t="s">
        <v>18</v>
      </c>
      <c r="K554">
        <v>65.3</v>
      </c>
      <c r="L554">
        <v>3</v>
      </c>
      <c r="M554">
        <v>64.5</v>
      </c>
      <c r="N554">
        <v>2.76</v>
      </c>
    </row>
    <row r="555" spans="1:14" x14ac:dyDescent="0.25">
      <c r="A555" s="7">
        <v>142559</v>
      </c>
      <c r="B555" s="7">
        <f t="shared" si="24"/>
        <v>0</v>
      </c>
      <c r="C555" s="7">
        <f t="shared" si="25"/>
        <v>0</v>
      </c>
      <c r="D555" s="7">
        <f t="shared" si="26"/>
        <v>0</v>
      </c>
      <c r="E555" s="7">
        <v>58312</v>
      </c>
      <c r="F555" t="s">
        <v>29</v>
      </c>
      <c r="G555" t="s">
        <v>41</v>
      </c>
      <c r="H555" s="7">
        <v>8</v>
      </c>
      <c r="I555" s="7" t="s">
        <v>148</v>
      </c>
      <c r="J555" t="s">
        <v>18</v>
      </c>
      <c r="K555">
        <v>55</v>
      </c>
      <c r="L555">
        <v>1</v>
      </c>
      <c r="M555">
        <v>134.30000000000001</v>
      </c>
      <c r="N555">
        <v>2.76</v>
      </c>
    </row>
    <row r="556" spans="1:14" x14ac:dyDescent="0.25">
      <c r="A556" s="7">
        <v>142633</v>
      </c>
      <c r="B556" s="7">
        <f t="shared" si="24"/>
        <v>0</v>
      </c>
      <c r="C556" s="7">
        <f t="shared" si="25"/>
        <v>0</v>
      </c>
      <c r="D556" s="7">
        <f t="shared" si="26"/>
        <v>0</v>
      </c>
      <c r="E556" s="7">
        <v>58360</v>
      </c>
      <c r="F556" t="s">
        <v>48</v>
      </c>
      <c r="G556" t="s">
        <v>49</v>
      </c>
      <c r="H556" s="7">
        <v>10</v>
      </c>
      <c r="I556" s="7" t="s">
        <v>148</v>
      </c>
      <c r="J556" t="s">
        <v>11</v>
      </c>
      <c r="K556">
        <v>53</v>
      </c>
      <c r="L556">
        <v>1</v>
      </c>
      <c r="M556">
        <v>183.2</v>
      </c>
      <c r="N556">
        <v>1.9870000000000001</v>
      </c>
    </row>
    <row r="557" spans="1:14" x14ac:dyDescent="0.25">
      <c r="A557" s="7">
        <v>142645</v>
      </c>
      <c r="B557" s="7">
        <f t="shared" si="24"/>
        <v>0</v>
      </c>
      <c r="C557" s="7">
        <f t="shared" si="25"/>
        <v>0</v>
      </c>
      <c r="D557" s="7">
        <f t="shared" si="26"/>
        <v>0</v>
      </c>
      <c r="E557" s="7">
        <v>58343</v>
      </c>
      <c r="F557" t="s">
        <v>29</v>
      </c>
      <c r="G557" t="s">
        <v>46</v>
      </c>
      <c r="H557" s="7">
        <v>17</v>
      </c>
      <c r="I557" s="7" t="s">
        <v>148</v>
      </c>
      <c r="J557" t="s">
        <v>18</v>
      </c>
      <c r="K557">
        <v>60.1</v>
      </c>
      <c r="L557">
        <v>1</v>
      </c>
      <c r="M557">
        <v>118.7</v>
      </c>
      <c r="N557">
        <v>2.76</v>
      </c>
    </row>
    <row r="558" spans="1:14" x14ac:dyDescent="0.25">
      <c r="A558" s="7">
        <v>142939</v>
      </c>
      <c r="B558" s="7">
        <f t="shared" si="24"/>
        <v>0</v>
      </c>
      <c r="C558" s="7">
        <f t="shared" si="25"/>
        <v>0</v>
      </c>
      <c r="D558" s="7">
        <f t="shared" si="26"/>
        <v>0</v>
      </c>
      <c r="E558" s="7">
        <v>58341</v>
      </c>
      <c r="F558" t="s">
        <v>29</v>
      </c>
      <c r="G558" t="s">
        <v>46</v>
      </c>
      <c r="H558" s="7">
        <v>15</v>
      </c>
      <c r="I558" s="7" t="s">
        <v>148</v>
      </c>
      <c r="J558" t="s">
        <v>18</v>
      </c>
      <c r="K558">
        <v>82.1</v>
      </c>
      <c r="L558">
        <v>1</v>
      </c>
      <c r="M558">
        <v>134.30000000000001</v>
      </c>
      <c r="N558">
        <v>2.76</v>
      </c>
    </row>
    <row r="559" spans="1:14" x14ac:dyDescent="0.25">
      <c r="A559" s="7">
        <v>143183</v>
      </c>
      <c r="B559" s="7">
        <f t="shared" si="24"/>
        <v>0</v>
      </c>
      <c r="C559" s="7">
        <f t="shared" si="25"/>
        <v>0</v>
      </c>
      <c r="D559" s="7">
        <f t="shared" si="26"/>
        <v>0</v>
      </c>
      <c r="E559" s="7">
        <v>63010</v>
      </c>
      <c r="F559" t="s">
        <v>56</v>
      </c>
      <c r="G559" t="s">
        <v>57</v>
      </c>
      <c r="H559" s="7">
        <v>21</v>
      </c>
      <c r="I559" s="7" t="s">
        <v>148</v>
      </c>
      <c r="J559" t="s">
        <v>18</v>
      </c>
      <c r="K559">
        <v>46.1</v>
      </c>
      <c r="L559">
        <v>2</v>
      </c>
      <c r="M559">
        <v>73.5</v>
      </c>
      <c r="N559">
        <v>2.76</v>
      </c>
    </row>
    <row r="560" spans="1:14" x14ac:dyDescent="0.25">
      <c r="A560" s="7">
        <v>143564</v>
      </c>
      <c r="B560" s="7">
        <f t="shared" si="24"/>
        <v>0</v>
      </c>
      <c r="C560" s="7">
        <f t="shared" si="25"/>
        <v>0</v>
      </c>
      <c r="D560" s="7">
        <f t="shared" si="26"/>
        <v>0</v>
      </c>
      <c r="E560" s="7">
        <v>58341</v>
      </c>
      <c r="F560" t="s">
        <v>29</v>
      </c>
      <c r="G560" t="s">
        <v>46</v>
      </c>
      <c r="H560" s="7">
        <v>15</v>
      </c>
      <c r="I560" s="7" t="s">
        <v>148</v>
      </c>
      <c r="J560" t="s">
        <v>18</v>
      </c>
      <c r="K560">
        <v>81.5</v>
      </c>
      <c r="L560">
        <v>4</v>
      </c>
      <c r="M560">
        <v>52.4</v>
      </c>
      <c r="N560">
        <v>2.76</v>
      </c>
    </row>
    <row r="561" spans="1:14" x14ac:dyDescent="0.25">
      <c r="A561" s="7">
        <v>143605</v>
      </c>
      <c r="B561" s="7">
        <f t="shared" si="24"/>
        <v>0</v>
      </c>
      <c r="C561" s="7">
        <f t="shared" si="25"/>
        <v>0</v>
      </c>
      <c r="D561" s="7">
        <f t="shared" si="26"/>
        <v>0</v>
      </c>
      <c r="E561" s="7">
        <v>58315</v>
      </c>
      <c r="F561" t="s">
        <v>29</v>
      </c>
      <c r="G561" t="s">
        <v>42</v>
      </c>
      <c r="H561" s="7">
        <v>7</v>
      </c>
      <c r="I561" s="7" t="s">
        <v>148</v>
      </c>
      <c r="J561" t="s">
        <v>18</v>
      </c>
      <c r="K561">
        <v>19.399999999999999</v>
      </c>
      <c r="L561">
        <v>1</v>
      </c>
      <c r="M561">
        <v>92</v>
      </c>
      <c r="N561">
        <v>2.76</v>
      </c>
    </row>
    <row r="562" spans="1:14" x14ac:dyDescent="0.25">
      <c r="A562" s="7">
        <v>143934</v>
      </c>
      <c r="B562" s="7">
        <f t="shared" si="24"/>
        <v>0</v>
      </c>
      <c r="C562" s="7">
        <f t="shared" si="25"/>
        <v>0</v>
      </c>
      <c r="D562" s="7">
        <f t="shared" si="26"/>
        <v>0</v>
      </c>
      <c r="E562" s="7">
        <v>58374</v>
      </c>
      <c r="F562" t="s">
        <v>48</v>
      </c>
      <c r="G562" t="s">
        <v>49</v>
      </c>
      <c r="H562" s="7">
        <v>23</v>
      </c>
      <c r="I562" s="7" t="s">
        <v>148</v>
      </c>
      <c r="J562" t="s">
        <v>11</v>
      </c>
      <c r="K562">
        <v>39</v>
      </c>
      <c r="L562">
        <v>1</v>
      </c>
      <c r="M562">
        <v>167.6</v>
      </c>
      <c r="N562">
        <v>1.9870000000000001</v>
      </c>
    </row>
    <row r="563" spans="1:14" x14ac:dyDescent="0.25">
      <c r="A563" s="7">
        <v>143970</v>
      </c>
      <c r="B563" s="7">
        <f t="shared" si="24"/>
        <v>0</v>
      </c>
      <c r="C563" s="7">
        <f t="shared" si="25"/>
        <v>0</v>
      </c>
      <c r="D563" s="7">
        <f t="shared" si="26"/>
        <v>0</v>
      </c>
      <c r="E563" s="7">
        <v>56764</v>
      </c>
      <c r="F563" t="s">
        <v>15</v>
      </c>
      <c r="G563" t="s">
        <v>16</v>
      </c>
      <c r="H563" s="7" t="s">
        <v>19</v>
      </c>
      <c r="I563" s="7" t="s">
        <v>148</v>
      </c>
      <c r="J563" t="s">
        <v>18</v>
      </c>
      <c r="K563">
        <v>38.1</v>
      </c>
      <c r="L563">
        <v>1</v>
      </c>
      <c r="M563">
        <v>118.7</v>
      </c>
      <c r="N563">
        <v>2.76</v>
      </c>
    </row>
    <row r="564" spans="1:14" x14ac:dyDescent="0.25">
      <c r="A564" s="7">
        <v>143972</v>
      </c>
      <c r="B564" s="7">
        <f t="shared" si="24"/>
        <v>0</v>
      </c>
      <c r="C564" s="7">
        <f t="shared" si="25"/>
        <v>0</v>
      </c>
      <c r="D564" s="7">
        <f t="shared" si="26"/>
        <v>0</v>
      </c>
      <c r="E564" s="7">
        <v>58301</v>
      </c>
      <c r="F564" t="s">
        <v>29</v>
      </c>
      <c r="G564" t="s">
        <v>14</v>
      </c>
      <c r="H564" s="7">
        <v>22</v>
      </c>
      <c r="I564" s="7" t="s">
        <v>148</v>
      </c>
      <c r="J564" t="s">
        <v>11</v>
      </c>
      <c r="K564">
        <v>58.4</v>
      </c>
      <c r="L564">
        <v>3</v>
      </c>
      <c r="M564">
        <v>87.9</v>
      </c>
      <c r="N564">
        <v>1.9870000000000001</v>
      </c>
    </row>
    <row r="565" spans="1:14" x14ac:dyDescent="0.25">
      <c r="A565" s="7">
        <v>144053</v>
      </c>
      <c r="B565" s="7">
        <f t="shared" si="24"/>
        <v>0</v>
      </c>
      <c r="C565" s="7">
        <f t="shared" si="25"/>
        <v>0</v>
      </c>
      <c r="D565" s="7">
        <f t="shared" si="26"/>
        <v>0</v>
      </c>
      <c r="E565" s="7">
        <v>58218</v>
      </c>
      <c r="F565" t="s">
        <v>29</v>
      </c>
      <c r="G565" t="s">
        <v>34</v>
      </c>
      <c r="H565" s="7">
        <v>3</v>
      </c>
      <c r="I565" s="7" t="s">
        <v>148</v>
      </c>
      <c r="J565" t="s">
        <v>11</v>
      </c>
      <c r="K565">
        <v>45.3</v>
      </c>
      <c r="L565">
        <v>1</v>
      </c>
      <c r="M565">
        <v>167.6</v>
      </c>
      <c r="N565">
        <v>1.9870000000000001</v>
      </c>
    </row>
    <row r="566" spans="1:14" x14ac:dyDescent="0.25">
      <c r="A566" s="7">
        <v>144374</v>
      </c>
      <c r="B566" s="7">
        <f t="shared" si="24"/>
        <v>0</v>
      </c>
      <c r="C566" s="7">
        <f t="shared" si="25"/>
        <v>0</v>
      </c>
      <c r="D566" s="7">
        <f t="shared" si="26"/>
        <v>0</v>
      </c>
      <c r="E566" s="7">
        <v>59321</v>
      </c>
      <c r="F566" t="s">
        <v>50</v>
      </c>
      <c r="G566" t="s">
        <v>51</v>
      </c>
      <c r="H566" s="7" t="s">
        <v>39</v>
      </c>
      <c r="I566" s="7" t="s">
        <v>148</v>
      </c>
      <c r="J566" t="s">
        <v>18</v>
      </c>
      <c r="K566">
        <v>27.4</v>
      </c>
      <c r="L566">
        <v>2</v>
      </c>
      <c r="M566">
        <v>57</v>
      </c>
      <c r="N566">
        <v>2.76</v>
      </c>
    </row>
    <row r="567" spans="1:14" x14ac:dyDescent="0.25">
      <c r="A567" s="7">
        <v>144424</v>
      </c>
      <c r="B567" s="7">
        <f t="shared" si="24"/>
        <v>0</v>
      </c>
      <c r="C567" s="7">
        <f t="shared" si="25"/>
        <v>0</v>
      </c>
      <c r="D567" s="7">
        <f t="shared" si="26"/>
        <v>0</v>
      </c>
      <c r="E567" s="7">
        <v>58315</v>
      </c>
      <c r="F567" t="s">
        <v>29</v>
      </c>
      <c r="G567" t="s">
        <v>42</v>
      </c>
      <c r="H567" s="7">
        <v>7</v>
      </c>
      <c r="I567" s="7" t="s">
        <v>148</v>
      </c>
      <c r="J567" t="s">
        <v>18</v>
      </c>
      <c r="K567">
        <v>86.9</v>
      </c>
      <c r="L567">
        <v>2</v>
      </c>
      <c r="M567">
        <v>90.1</v>
      </c>
      <c r="N567">
        <v>2.76</v>
      </c>
    </row>
    <row r="568" spans="1:14" x14ac:dyDescent="0.25">
      <c r="A568" s="7">
        <v>144506</v>
      </c>
      <c r="B568" s="7">
        <f t="shared" si="24"/>
        <v>0</v>
      </c>
      <c r="C568" s="7">
        <f t="shared" si="25"/>
        <v>0</v>
      </c>
      <c r="D568" s="7">
        <f t="shared" si="26"/>
        <v>0</v>
      </c>
      <c r="E568" s="7">
        <v>58218</v>
      </c>
      <c r="F568" t="s">
        <v>29</v>
      </c>
      <c r="G568" t="s">
        <v>34</v>
      </c>
      <c r="H568" s="7">
        <v>3</v>
      </c>
      <c r="I568" s="7" t="s">
        <v>148</v>
      </c>
      <c r="J568" t="s">
        <v>11</v>
      </c>
      <c r="K568">
        <v>42.5</v>
      </c>
      <c r="L568">
        <v>1</v>
      </c>
      <c r="M568">
        <v>167.6</v>
      </c>
      <c r="N568">
        <v>1.9870000000000001</v>
      </c>
    </row>
    <row r="569" spans="1:14" x14ac:dyDescent="0.25">
      <c r="A569" s="7">
        <v>144957</v>
      </c>
      <c r="B569" s="7">
        <f t="shared" si="24"/>
        <v>0</v>
      </c>
      <c r="C569" s="7">
        <f t="shared" si="25"/>
        <v>0</v>
      </c>
      <c r="D569" s="7">
        <f t="shared" si="26"/>
        <v>0</v>
      </c>
      <c r="E569" s="7">
        <v>58315</v>
      </c>
      <c r="F569" t="s">
        <v>29</v>
      </c>
      <c r="G569" t="s">
        <v>42</v>
      </c>
      <c r="H569" s="7">
        <v>7</v>
      </c>
      <c r="I569" s="7" t="s">
        <v>148</v>
      </c>
      <c r="J569" t="s">
        <v>18</v>
      </c>
      <c r="K569">
        <v>42.1</v>
      </c>
      <c r="L569">
        <v>2</v>
      </c>
      <c r="M569">
        <v>73.5</v>
      </c>
      <c r="N569">
        <v>2.76</v>
      </c>
    </row>
    <row r="570" spans="1:14" x14ac:dyDescent="0.25">
      <c r="A570" s="7">
        <v>145464</v>
      </c>
      <c r="B570" s="7">
        <f t="shared" si="24"/>
        <v>0</v>
      </c>
      <c r="C570" s="7">
        <f t="shared" si="25"/>
        <v>0</v>
      </c>
      <c r="D570" s="7">
        <f t="shared" si="26"/>
        <v>0</v>
      </c>
      <c r="E570" s="7">
        <v>58315</v>
      </c>
      <c r="F570" t="s">
        <v>29</v>
      </c>
      <c r="G570" t="s">
        <v>42</v>
      </c>
      <c r="H570" s="7">
        <v>7</v>
      </c>
      <c r="I570" s="7" t="s">
        <v>148</v>
      </c>
      <c r="J570" t="s">
        <v>18</v>
      </c>
      <c r="K570">
        <v>70.7</v>
      </c>
      <c r="L570">
        <v>2</v>
      </c>
      <c r="M570">
        <v>83.2</v>
      </c>
      <c r="N570">
        <v>2.76</v>
      </c>
    </row>
    <row r="571" spans="1:14" x14ac:dyDescent="0.25">
      <c r="A571" s="7">
        <v>145508</v>
      </c>
      <c r="B571" s="7">
        <f t="shared" si="24"/>
        <v>0</v>
      </c>
      <c r="C571" s="7">
        <f t="shared" si="25"/>
        <v>0</v>
      </c>
      <c r="D571" s="7">
        <f t="shared" si="26"/>
        <v>0</v>
      </c>
      <c r="E571" s="7">
        <v>58321</v>
      </c>
      <c r="F571" t="s">
        <v>29</v>
      </c>
      <c r="G571" t="s">
        <v>43</v>
      </c>
      <c r="H571" s="7" t="s">
        <v>44</v>
      </c>
      <c r="I571" s="7" t="s">
        <v>148</v>
      </c>
      <c r="J571" t="s">
        <v>18</v>
      </c>
      <c r="K571">
        <v>93.6</v>
      </c>
      <c r="L571">
        <v>2</v>
      </c>
      <c r="M571">
        <v>83.2</v>
      </c>
      <c r="N571">
        <v>2.76</v>
      </c>
    </row>
    <row r="572" spans="1:14" x14ac:dyDescent="0.25">
      <c r="A572" s="7">
        <v>145971</v>
      </c>
      <c r="B572" s="7">
        <f t="shared" si="24"/>
        <v>0</v>
      </c>
      <c r="C572" s="7">
        <f t="shared" si="25"/>
        <v>0</v>
      </c>
      <c r="D572" s="7">
        <f t="shared" si="26"/>
        <v>0</v>
      </c>
      <c r="E572" s="7">
        <v>58204</v>
      </c>
      <c r="F572" t="s">
        <v>29</v>
      </c>
      <c r="G572" t="s">
        <v>32</v>
      </c>
      <c r="H572" s="7">
        <v>21</v>
      </c>
      <c r="I572" s="7" t="s">
        <v>148</v>
      </c>
      <c r="J572" t="s">
        <v>11</v>
      </c>
      <c r="K572">
        <v>62.6</v>
      </c>
      <c r="L572">
        <v>3</v>
      </c>
      <c r="M572">
        <v>87.9</v>
      </c>
      <c r="N572">
        <v>1.9870000000000001</v>
      </c>
    </row>
    <row r="573" spans="1:14" x14ac:dyDescent="0.25">
      <c r="A573" s="7">
        <v>146205</v>
      </c>
      <c r="B573" s="7">
        <f t="shared" si="24"/>
        <v>0</v>
      </c>
      <c r="C573" s="7">
        <f t="shared" si="25"/>
        <v>0</v>
      </c>
      <c r="D573" s="7">
        <f t="shared" si="26"/>
        <v>0</v>
      </c>
      <c r="E573" s="7">
        <v>58236</v>
      </c>
      <c r="F573" t="s">
        <v>29</v>
      </c>
      <c r="G573" t="s">
        <v>36</v>
      </c>
      <c r="H573" s="7">
        <v>38</v>
      </c>
      <c r="I573" s="7" t="s">
        <v>148</v>
      </c>
      <c r="J573" t="s">
        <v>11</v>
      </c>
      <c r="K573">
        <v>39.1</v>
      </c>
      <c r="L573">
        <v>1</v>
      </c>
      <c r="M573">
        <v>167.6</v>
      </c>
      <c r="N573">
        <v>1.9870000000000001</v>
      </c>
    </row>
    <row r="574" spans="1:14" x14ac:dyDescent="0.25">
      <c r="A574" s="7">
        <v>146250</v>
      </c>
      <c r="B574" s="7">
        <f t="shared" si="24"/>
        <v>0</v>
      </c>
      <c r="C574" s="7">
        <f t="shared" si="25"/>
        <v>0</v>
      </c>
      <c r="D574" s="7">
        <f t="shared" si="26"/>
        <v>0</v>
      </c>
      <c r="E574" s="7">
        <v>58322</v>
      </c>
      <c r="F574" t="s">
        <v>29</v>
      </c>
      <c r="G574" t="s">
        <v>43</v>
      </c>
      <c r="H574" s="7">
        <v>48</v>
      </c>
      <c r="I574" s="7" t="s">
        <v>148</v>
      </c>
      <c r="J574" t="s">
        <v>18</v>
      </c>
      <c r="K574">
        <v>61.9</v>
      </c>
      <c r="L574">
        <v>4</v>
      </c>
      <c r="M574">
        <v>52.4</v>
      </c>
      <c r="N574">
        <v>2.76</v>
      </c>
    </row>
    <row r="575" spans="1:14" x14ac:dyDescent="0.25">
      <c r="A575" s="7">
        <v>146831</v>
      </c>
      <c r="B575" s="7">
        <f t="shared" si="24"/>
        <v>0</v>
      </c>
      <c r="C575" s="7">
        <f t="shared" si="25"/>
        <v>0</v>
      </c>
      <c r="D575" s="7">
        <f t="shared" si="26"/>
        <v>0</v>
      </c>
      <c r="E575" s="7">
        <v>58375</v>
      </c>
      <c r="F575" t="s">
        <v>48</v>
      </c>
      <c r="G575" t="s">
        <v>49</v>
      </c>
      <c r="H575" s="7">
        <v>7</v>
      </c>
      <c r="I575" s="7" t="s">
        <v>148</v>
      </c>
      <c r="J575" t="s">
        <v>11</v>
      </c>
      <c r="K575">
        <v>15.75</v>
      </c>
      <c r="L575">
        <v>1</v>
      </c>
      <c r="M575">
        <v>142</v>
      </c>
      <c r="N575">
        <v>1.9870000000000001</v>
      </c>
    </row>
    <row r="576" spans="1:14" x14ac:dyDescent="0.25">
      <c r="A576" s="7">
        <v>146893</v>
      </c>
      <c r="B576" s="7">
        <f t="shared" si="24"/>
        <v>0</v>
      </c>
      <c r="C576" s="7">
        <f t="shared" si="25"/>
        <v>0</v>
      </c>
      <c r="D576" s="7">
        <f t="shared" si="26"/>
        <v>0</v>
      </c>
      <c r="E576" s="7">
        <v>58372</v>
      </c>
      <c r="F576" t="s">
        <v>48</v>
      </c>
      <c r="G576" t="s">
        <v>49</v>
      </c>
      <c r="H576" s="7">
        <v>14</v>
      </c>
      <c r="I576" s="7" t="s">
        <v>148</v>
      </c>
      <c r="J576" t="s">
        <v>11</v>
      </c>
      <c r="K576">
        <v>46.4</v>
      </c>
      <c r="L576">
        <v>1</v>
      </c>
      <c r="M576">
        <v>167.6</v>
      </c>
      <c r="N576">
        <v>1.9870000000000001</v>
      </c>
    </row>
    <row r="577" spans="1:14" x14ac:dyDescent="0.25">
      <c r="A577" s="7">
        <v>147491</v>
      </c>
      <c r="B577" s="7">
        <f t="shared" si="24"/>
        <v>0</v>
      </c>
      <c r="C577" s="7">
        <f t="shared" si="25"/>
        <v>0</v>
      </c>
      <c r="D577" s="7">
        <f t="shared" si="26"/>
        <v>0</v>
      </c>
      <c r="E577" s="7">
        <v>58218</v>
      </c>
      <c r="F577" t="s">
        <v>29</v>
      </c>
      <c r="G577" t="s">
        <v>34</v>
      </c>
      <c r="H577" s="7">
        <v>3</v>
      </c>
      <c r="I577" s="7" t="s">
        <v>148</v>
      </c>
      <c r="J577" t="s">
        <v>11</v>
      </c>
      <c r="K577">
        <v>45.7</v>
      </c>
      <c r="L577">
        <v>1</v>
      </c>
      <c r="M577">
        <v>167.6</v>
      </c>
      <c r="N577">
        <v>1.9870000000000001</v>
      </c>
    </row>
    <row r="578" spans="1:14" x14ac:dyDescent="0.25">
      <c r="A578" s="7">
        <v>147572</v>
      </c>
      <c r="B578" s="7">
        <f t="shared" si="24"/>
        <v>0</v>
      </c>
      <c r="C578" s="7">
        <f t="shared" si="25"/>
        <v>0</v>
      </c>
      <c r="D578" s="7">
        <f t="shared" si="26"/>
        <v>0</v>
      </c>
      <c r="E578" s="7">
        <v>58190</v>
      </c>
      <c r="F578" t="s">
        <v>29</v>
      </c>
      <c r="G578" t="s">
        <v>30</v>
      </c>
      <c r="H578" s="7">
        <v>16</v>
      </c>
      <c r="I578" s="7" t="s">
        <v>148</v>
      </c>
      <c r="J578" t="s">
        <v>18</v>
      </c>
      <c r="K578">
        <v>61.6</v>
      </c>
      <c r="L578">
        <v>1</v>
      </c>
      <c r="M578">
        <v>134.30000000000001</v>
      </c>
      <c r="N578">
        <v>2.76</v>
      </c>
    </row>
    <row r="579" spans="1:14" x14ac:dyDescent="0.25">
      <c r="A579" s="7">
        <v>147900</v>
      </c>
      <c r="B579" s="7">
        <f t="shared" ref="B579:B642" si="27">IF(A579=A580,1,0)</f>
        <v>0</v>
      </c>
      <c r="C579" s="7">
        <f t="shared" ref="C579:C642" si="28">IF(A579=A578,1,0)</f>
        <v>0</v>
      </c>
      <c r="D579" s="7">
        <f t="shared" ref="D579:D642" si="29">B579+C579</f>
        <v>0</v>
      </c>
      <c r="E579" s="7">
        <v>56844</v>
      </c>
      <c r="F579" t="s">
        <v>15</v>
      </c>
      <c r="G579" t="s">
        <v>23</v>
      </c>
      <c r="H579" s="7" t="s">
        <v>24</v>
      </c>
      <c r="I579" s="7" t="s">
        <v>148</v>
      </c>
      <c r="J579" t="s">
        <v>11</v>
      </c>
      <c r="K579">
        <v>40.200000000000003</v>
      </c>
      <c r="L579">
        <v>1</v>
      </c>
      <c r="M579">
        <v>167.6</v>
      </c>
      <c r="N579">
        <v>1.9870000000000001</v>
      </c>
    </row>
    <row r="580" spans="1:14" x14ac:dyDescent="0.25">
      <c r="A580" s="7">
        <v>147920</v>
      </c>
      <c r="B580" s="7">
        <f t="shared" si="27"/>
        <v>0</v>
      </c>
      <c r="C580" s="7">
        <f t="shared" si="28"/>
        <v>0</v>
      </c>
      <c r="D580" s="7">
        <f t="shared" si="29"/>
        <v>0</v>
      </c>
      <c r="E580" s="7">
        <v>56844</v>
      </c>
      <c r="F580" t="s">
        <v>15</v>
      </c>
      <c r="G580" t="s">
        <v>23</v>
      </c>
      <c r="H580" s="7" t="s">
        <v>24</v>
      </c>
      <c r="I580" s="7" t="s">
        <v>148</v>
      </c>
      <c r="J580" t="s">
        <v>11</v>
      </c>
      <c r="K580">
        <v>20.05</v>
      </c>
      <c r="L580">
        <v>1</v>
      </c>
      <c r="M580">
        <v>142</v>
      </c>
      <c r="N580">
        <v>1.9870000000000001</v>
      </c>
    </row>
    <row r="581" spans="1:14" x14ac:dyDescent="0.25">
      <c r="A581" s="7">
        <v>147924</v>
      </c>
      <c r="B581" s="7">
        <f t="shared" si="27"/>
        <v>0</v>
      </c>
      <c r="C581" s="7">
        <f t="shared" si="28"/>
        <v>0</v>
      </c>
      <c r="D581" s="7">
        <f t="shared" si="29"/>
        <v>0</v>
      </c>
      <c r="E581" s="7">
        <v>56844</v>
      </c>
      <c r="F581" t="s">
        <v>15</v>
      </c>
      <c r="G581" t="s">
        <v>23</v>
      </c>
      <c r="H581" s="7" t="s">
        <v>24</v>
      </c>
      <c r="I581" s="7" t="s">
        <v>148</v>
      </c>
      <c r="J581" t="s">
        <v>11</v>
      </c>
      <c r="K581">
        <v>20.05</v>
      </c>
      <c r="L581">
        <v>2</v>
      </c>
      <c r="M581">
        <v>88</v>
      </c>
      <c r="N581">
        <v>1.9870000000000001</v>
      </c>
    </row>
    <row r="582" spans="1:14" x14ac:dyDescent="0.25">
      <c r="A582" s="7">
        <v>148173</v>
      </c>
      <c r="B582" s="7">
        <f t="shared" si="27"/>
        <v>0</v>
      </c>
      <c r="C582" s="7">
        <f t="shared" si="28"/>
        <v>0</v>
      </c>
      <c r="D582" s="7">
        <f t="shared" si="29"/>
        <v>0</v>
      </c>
      <c r="E582" s="7">
        <v>62980</v>
      </c>
      <c r="F582" t="s">
        <v>56</v>
      </c>
      <c r="G582" t="s">
        <v>22</v>
      </c>
      <c r="H582" s="7">
        <v>89</v>
      </c>
      <c r="I582" s="7" t="s">
        <v>148</v>
      </c>
      <c r="J582" t="s">
        <v>18</v>
      </c>
      <c r="K582">
        <v>34.1</v>
      </c>
      <c r="L582">
        <v>1</v>
      </c>
      <c r="M582">
        <v>118.7</v>
      </c>
      <c r="N582">
        <v>2.76</v>
      </c>
    </row>
    <row r="583" spans="1:14" x14ac:dyDescent="0.25">
      <c r="A583" s="7">
        <v>148289</v>
      </c>
      <c r="B583" s="7">
        <f t="shared" si="27"/>
        <v>0</v>
      </c>
      <c r="C583" s="7">
        <f t="shared" si="28"/>
        <v>0</v>
      </c>
      <c r="D583" s="7">
        <f t="shared" si="29"/>
        <v>0</v>
      </c>
      <c r="E583" s="7">
        <v>58210</v>
      </c>
      <c r="F583" t="s">
        <v>29</v>
      </c>
      <c r="G583" t="s">
        <v>32</v>
      </c>
      <c r="H583" s="7">
        <v>27</v>
      </c>
      <c r="I583" s="7" t="s">
        <v>148</v>
      </c>
      <c r="J583" t="s">
        <v>11</v>
      </c>
      <c r="K583">
        <v>41.2</v>
      </c>
      <c r="L583">
        <v>1</v>
      </c>
      <c r="M583">
        <v>167.6</v>
      </c>
      <c r="N583">
        <v>1.9870000000000001</v>
      </c>
    </row>
    <row r="584" spans="1:14" x14ac:dyDescent="0.25">
      <c r="A584" s="7">
        <v>149282</v>
      </c>
      <c r="B584" s="7">
        <f t="shared" si="27"/>
        <v>0</v>
      </c>
      <c r="C584" s="7">
        <f t="shared" si="28"/>
        <v>0</v>
      </c>
      <c r="D584" s="7">
        <f t="shared" si="29"/>
        <v>0</v>
      </c>
      <c r="E584" s="7">
        <v>58329</v>
      </c>
      <c r="F584" t="s">
        <v>29</v>
      </c>
      <c r="G584" t="s">
        <v>43</v>
      </c>
      <c r="H584" s="7">
        <v>25</v>
      </c>
      <c r="I584" s="7" t="s">
        <v>148</v>
      </c>
      <c r="J584" t="s">
        <v>18</v>
      </c>
      <c r="K584">
        <v>71.599999999999994</v>
      </c>
      <c r="L584">
        <v>3</v>
      </c>
      <c r="M584">
        <v>64.5</v>
      </c>
      <c r="N584">
        <v>2.76</v>
      </c>
    </row>
    <row r="585" spans="1:14" x14ac:dyDescent="0.25">
      <c r="A585" s="7">
        <v>149394</v>
      </c>
      <c r="B585" s="7">
        <f t="shared" si="27"/>
        <v>0</v>
      </c>
      <c r="C585" s="7">
        <f t="shared" si="28"/>
        <v>0</v>
      </c>
      <c r="D585" s="7">
        <f t="shared" si="29"/>
        <v>0</v>
      </c>
      <c r="E585" s="7">
        <v>58212</v>
      </c>
      <c r="F585" t="s">
        <v>29</v>
      </c>
      <c r="G585" t="s">
        <v>32</v>
      </c>
      <c r="H585" s="7">
        <v>25</v>
      </c>
      <c r="I585" s="7" t="s">
        <v>148</v>
      </c>
      <c r="J585" t="s">
        <v>11</v>
      </c>
      <c r="K585">
        <v>48.1</v>
      </c>
      <c r="L585">
        <v>1</v>
      </c>
      <c r="M585">
        <v>167.6</v>
      </c>
      <c r="N585">
        <v>1.9870000000000001</v>
      </c>
    </row>
    <row r="586" spans="1:14" x14ac:dyDescent="0.25">
      <c r="A586" s="7">
        <v>149557</v>
      </c>
      <c r="B586" s="7">
        <f t="shared" si="27"/>
        <v>0</v>
      </c>
      <c r="C586" s="7">
        <f t="shared" si="28"/>
        <v>0</v>
      </c>
      <c r="D586" s="7">
        <f t="shared" si="29"/>
        <v>0</v>
      </c>
      <c r="E586" s="7">
        <v>56963</v>
      </c>
      <c r="F586" t="s">
        <v>15</v>
      </c>
      <c r="G586" t="s">
        <v>28</v>
      </c>
      <c r="H586" s="7">
        <v>36</v>
      </c>
      <c r="I586" s="7" t="s">
        <v>148</v>
      </c>
      <c r="J586" t="s">
        <v>11</v>
      </c>
      <c r="K586">
        <v>53.1</v>
      </c>
      <c r="L586">
        <v>3</v>
      </c>
      <c r="M586">
        <v>80.400000000000006</v>
      </c>
      <c r="N586">
        <v>1.9870000000000001</v>
      </c>
    </row>
    <row r="587" spans="1:14" x14ac:dyDescent="0.25">
      <c r="A587" s="7">
        <v>149858</v>
      </c>
      <c r="B587" s="7">
        <f t="shared" si="27"/>
        <v>0</v>
      </c>
      <c r="C587" s="7">
        <f t="shared" si="28"/>
        <v>0</v>
      </c>
      <c r="D587" s="7">
        <f t="shared" si="29"/>
        <v>0</v>
      </c>
      <c r="E587" s="7">
        <v>58373</v>
      </c>
      <c r="F587" t="s">
        <v>48</v>
      </c>
      <c r="G587" t="s">
        <v>49</v>
      </c>
      <c r="H587" s="7">
        <v>25</v>
      </c>
      <c r="I587" s="7" t="s">
        <v>148</v>
      </c>
      <c r="J587" t="s">
        <v>11</v>
      </c>
      <c r="K587">
        <v>40.200000000000003</v>
      </c>
      <c r="L587">
        <v>1</v>
      </c>
      <c r="M587">
        <v>167.6</v>
      </c>
      <c r="N587">
        <v>1.9870000000000001</v>
      </c>
    </row>
    <row r="588" spans="1:14" x14ac:dyDescent="0.25">
      <c r="A588" s="7">
        <v>150178</v>
      </c>
      <c r="B588" s="7">
        <f t="shared" si="27"/>
        <v>0</v>
      </c>
      <c r="C588" s="7">
        <f t="shared" si="28"/>
        <v>0</v>
      </c>
      <c r="D588" s="7">
        <f t="shared" si="29"/>
        <v>0</v>
      </c>
      <c r="E588" s="7">
        <v>58321</v>
      </c>
      <c r="F588" t="s">
        <v>29</v>
      </c>
      <c r="G588" t="s">
        <v>43</v>
      </c>
      <c r="H588" s="7" t="s">
        <v>44</v>
      </c>
      <c r="I588" s="7" t="s">
        <v>148</v>
      </c>
      <c r="J588" t="s">
        <v>18</v>
      </c>
      <c r="K588">
        <v>82</v>
      </c>
      <c r="L588">
        <v>3</v>
      </c>
      <c r="M588">
        <v>64.5</v>
      </c>
      <c r="N588">
        <v>2.76</v>
      </c>
    </row>
    <row r="589" spans="1:14" x14ac:dyDescent="0.25">
      <c r="A589" s="7">
        <v>150386</v>
      </c>
      <c r="B589" s="7">
        <f t="shared" si="27"/>
        <v>0</v>
      </c>
      <c r="C589" s="7">
        <f t="shared" si="28"/>
        <v>0</v>
      </c>
      <c r="D589" s="7">
        <f t="shared" si="29"/>
        <v>0</v>
      </c>
      <c r="E589" s="7">
        <v>56963</v>
      </c>
      <c r="F589" t="s">
        <v>15</v>
      </c>
      <c r="G589" t="s">
        <v>28</v>
      </c>
      <c r="H589" s="7">
        <v>36</v>
      </c>
      <c r="I589" s="7" t="s">
        <v>148</v>
      </c>
      <c r="J589" t="s">
        <v>11</v>
      </c>
      <c r="K589">
        <v>59.1</v>
      </c>
      <c r="L589">
        <v>2</v>
      </c>
      <c r="M589">
        <v>103.9</v>
      </c>
      <c r="N589">
        <v>1.9870000000000001</v>
      </c>
    </row>
    <row r="590" spans="1:14" x14ac:dyDescent="0.25">
      <c r="A590" s="7">
        <v>150486</v>
      </c>
      <c r="B590" s="7">
        <f t="shared" si="27"/>
        <v>0</v>
      </c>
      <c r="C590" s="7">
        <f t="shared" si="28"/>
        <v>0</v>
      </c>
      <c r="D590" s="7">
        <f t="shared" si="29"/>
        <v>0</v>
      </c>
      <c r="E590" s="7">
        <v>58327</v>
      </c>
      <c r="F590" t="s">
        <v>29</v>
      </c>
      <c r="G590" t="s">
        <v>43</v>
      </c>
      <c r="H590" s="7" t="s">
        <v>45</v>
      </c>
      <c r="I590" s="7" t="s">
        <v>148</v>
      </c>
      <c r="J590" t="s">
        <v>18</v>
      </c>
      <c r="K590">
        <v>81.599999999999994</v>
      </c>
      <c r="L590">
        <v>2</v>
      </c>
      <c r="M590">
        <v>83.2</v>
      </c>
      <c r="N590">
        <v>2.76</v>
      </c>
    </row>
    <row r="591" spans="1:14" x14ac:dyDescent="0.25">
      <c r="A591" s="7">
        <v>150614</v>
      </c>
      <c r="B591" s="7">
        <f t="shared" si="27"/>
        <v>0</v>
      </c>
      <c r="C591" s="7">
        <f t="shared" si="28"/>
        <v>0</v>
      </c>
      <c r="D591" s="7">
        <f t="shared" si="29"/>
        <v>0</v>
      </c>
      <c r="E591" s="7">
        <v>58362</v>
      </c>
      <c r="F591" t="s">
        <v>48</v>
      </c>
      <c r="G591" t="s">
        <v>49</v>
      </c>
      <c r="H591" s="7">
        <v>4</v>
      </c>
      <c r="I591" s="7" t="s">
        <v>148</v>
      </c>
      <c r="J591" t="s">
        <v>11</v>
      </c>
      <c r="K591">
        <v>54.7</v>
      </c>
      <c r="L591">
        <v>1</v>
      </c>
      <c r="M591">
        <v>183.2</v>
      </c>
      <c r="N591">
        <v>1.9870000000000001</v>
      </c>
    </row>
    <row r="592" spans="1:14" x14ac:dyDescent="0.25">
      <c r="A592" s="7">
        <v>150622</v>
      </c>
      <c r="B592" s="7">
        <f t="shared" si="27"/>
        <v>0</v>
      </c>
      <c r="C592" s="7">
        <f t="shared" si="28"/>
        <v>0</v>
      </c>
      <c r="D592" s="7">
        <f t="shared" si="29"/>
        <v>0</v>
      </c>
      <c r="E592" s="7">
        <v>56761</v>
      </c>
      <c r="F592" t="s">
        <v>15</v>
      </c>
      <c r="G592" t="s">
        <v>16</v>
      </c>
      <c r="H592" s="7" t="s">
        <v>17</v>
      </c>
      <c r="I592" s="7" t="s">
        <v>148</v>
      </c>
      <c r="J592" t="s">
        <v>18</v>
      </c>
      <c r="K592">
        <v>76.599999999999994</v>
      </c>
      <c r="L592">
        <v>2</v>
      </c>
      <c r="M592">
        <v>83.2</v>
      </c>
      <c r="N592">
        <v>2.76</v>
      </c>
    </row>
    <row r="593" spans="1:14" x14ac:dyDescent="0.25">
      <c r="A593" s="7">
        <v>150828</v>
      </c>
      <c r="B593" s="7">
        <f t="shared" si="27"/>
        <v>0</v>
      </c>
      <c r="C593" s="7">
        <f t="shared" si="28"/>
        <v>0</v>
      </c>
      <c r="D593" s="7">
        <f t="shared" si="29"/>
        <v>0</v>
      </c>
      <c r="E593" s="7">
        <v>58202</v>
      </c>
      <c r="F593" t="s">
        <v>29</v>
      </c>
      <c r="G593" t="s">
        <v>32</v>
      </c>
      <c r="H593" s="7" t="s">
        <v>33</v>
      </c>
      <c r="I593" s="7" t="s">
        <v>148</v>
      </c>
      <c r="J593" t="s">
        <v>18</v>
      </c>
      <c r="K593">
        <v>79.400000000000006</v>
      </c>
      <c r="L593">
        <v>2</v>
      </c>
      <c r="M593">
        <v>83.2</v>
      </c>
      <c r="N593">
        <v>2.76</v>
      </c>
    </row>
    <row r="594" spans="1:14" x14ac:dyDescent="0.25">
      <c r="A594" s="7">
        <v>151007</v>
      </c>
      <c r="B594" s="7">
        <f t="shared" si="27"/>
        <v>0</v>
      </c>
      <c r="C594" s="7">
        <f t="shared" si="28"/>
        <v>0</v>
      </c>
      <c r="D594" s="7">
        <f t="shared" si="29"/>
        <v>0</v>
      </c>
      <c r="E594" s="7">
        <v>58315</v>
      </c>
      <c r="F594" t="s">
        <v>29</v>
      </c>
      <c r="G594" t="s">
        <v>42</v>
      </c>
      <c r="H594" s="7">
        <v>7</v>
      </c>
      <c r="I594" s="7" t="s">
        <v>148</v>
      </c>
      <c r="J594" t="s">
        <v>18</v>
      </c>
      <c r="K594">
        <v>50.3</v>
      </c>
      <c r="L594">
        <v>4</v>
      </c>
      <c r="M594">
        <v>52.4</v>
      </c>
      <c r="N594">
        <v>2.76</v>
      </c>
    </row>
    <row r="595" spans="1:14" x14ac:dyDescent="0.25">
      <c r="A595" s="7">
        <v>151395</v>
      </c>
      <c r="B595" s="7">
        <f t="shared" si="27"/>
        <v>0</v>
      </c>
      <c r="C595" s="7">
        <f t="shared" si="28"/>
        <v>0</v>
      </c>
      <c r="D595" s="7">
        <f t="shared" si="29"/>
        <v>0</v>
      </c>
      <c r="E595" s="7">
        <v>56844</v>
      </c>
      <c r="F595" t="s">
        <v>15</v>
      </c>
      <c r="G595" t="s">
        <v>23</v>
      </c>
      <c r="H595" s="7" t="s">
        <v>24</v>
      </c>
      <c r="I595" s="7" t="s">
        <v>148</v>
      </c>
      <c r="J595" t="s">
        <v>11</v>
      </c>
      <c r="K595">
        <v>79.900000000000006</v>
      </c>
      <c r="L595">
        <v>1</v>
      </c>
      <c r="M595">
        <v>194.5</v>
      </c>
      <c r="N595">
        <v>1.9870000000000001</v>
      </c>
    </row>
    <row r="596" spans="1:14" x14ac:dyDescent="0.25">
      <c r="A596" s="7">
        <v>151397</v>
      </c>
      <c r="B596" s="7">
        <f t="shared" si="27"/>
        <v>0</v>
      </c>
      <c r="C596" s="7">
        <f t="shared" si="28"/>
        <v>0</v>
      </c>
      <c r="D596" s="7">
        <f t="shared" si="29"/>
        <v>0</v>
      </c>
      <c r="E596" s="7">
        <v>56844</v>
      </c>
      <c r="F596" t="s">
        <v>15</v>
      </c>
      <c r="G596" t="s">
        <v>23</v>
      </c>
      <c r="H596" s="7" t="s">
        <v>24</v>
      </c>
      <c r="I596" s="7" t="s">
        <v>148</v>
      </c>
      <c r="J596" t="s">
        <v>11</v>
      </c>
      <c r="K596">
        <v>40.200000000000003</v>
      </c>
      <c r="L596">
        <v>2</v>
      </c>
      <c r="M596">
        <v>103.9</v>
      </c>
      <c r="N596">
        <v>1.9870000000000001</v>
      </c>
    </row>
    <row r="597" spans="1:14" x14ac:dyDescent="0.25">
      <c r="A597" s="7">
        <v>151488</v>
      </c>
      <c r="B597" s="7">
        <f t="shared" si="27"/>
        <v>0</v>
      </c>
      <c r="C597" s="7">
        <f t="shared" si="28"/>
        <v>0</v>
      </c>
      <c r="D597" s="7">
        <f t="shared" si="29"/>
        <v>0</v>
      </c>
      <c r="E597" s="7">
        <v>58370</v>
      </c>
      <c r="F597" t="s">
        <v>48</v>
      </c>
      <c r="G597" t="s">
        <v>49</v>
      </c>
      <c r="H597" s="7">
        <v>18</v>
      </c>
      <c r="I597" s="7" t="s">
        <v>148</v>
      </c>
      <c r="J597" t="s">
        <v>11</v>
      </c>
      <c r="K597">
        <v>65.099999999999994</v>
      </c>
      <c r="L597">
        <v>1</v>
      </c>
      <c r="M597">
        <v>167.6</v>
      </c>
      <c r="N597">
        <v>1.9870000000000001</v>
      </c>
    </row>
    <row r="598" spans="1:14" x14ac:dyDescent="0.25">
      <c r="A598" s="7">
        <v>151589</v>
      </c>
      <c r="B598" s="7">
        <f t="shared" si="27"/>
        <v>0</v>
      </c>
      <c r="C598" s="7">
        <f t="shared" si="28"/>
        <v>0</v>
      </c>
      <c r="D598" s="7">
        <f t="shared" si="29"/>
        <v>0</v>
      </c>
      <c r="E598" s="7">
        <v>58314</v>
      </c>
      <c r="F598" t="s">
        <v>29</v>
      </c>
      <c r="G598" t="s">
        <v>42</v>
      </c>
      <c r="H598" s="7">
        <v>6</v>
      </c>
      <c r="I598" s="7" t="s">
        <v>148</v>
      </c>
      <c r="J598" t="s">
        <v>11</v>
      </c>
      <c r="K598">
        <v>44.6</v>
      </c>
      <c r="L598">
        <v>1</v>
      </c>
      <c r="M598">
        <v>167.6</v>
      </c>
      <c r="N598">
        <v>1.9870000000000001</v>
      </c>
    </row>
    <row r="599" spans="1:14" x14ac:dyDescent="0.25">
      <c r="A599" s="7">
        <v>151874</v>
      </c>
      <c r="B599" s="7">
        <f t="shared" si="27"/>
        <v>0</v>
      </c>
      <c r="C599" s="7">
        <f t="shared" si="28"/>
        <v>0</v>
      </c>
      <c r="D599" s="7">
        <f t="shared" si="29"/>
        <v>0</v>
      </c>
      <c r="E599" s="7">
        <v>56844</v>
      </c>
      <c r="F599" t="s">
        <v>15</v>
      </c>
      <c r="G599" t="s">
        <v>23</v>
      </c>
      <c r="H599" s="7" t="s">
        <v>24</v>
      </c>
      <c r="I599" s="7" t="s">
        <v>148</v>
      </c>
      <c r="J599" t="s">
        <v>11</v>
      </c>
      <c r="K599">
        <v>87</v>
      </c>
      <c r="L599">
        <v>2</v>
      </c>
      <c r="M599">
        <v>120.6</v>
      </c>
      <c r="N599">
        <v>1.9870000000000001</v>
      </c>
    </row>
    <row r="600" spans="1:14" x14ac:dyDescent="0.25">
      <c r="A600" s="7">
        <v>151876</v>
      </c>
      <c r="B600" s="7">
        <f t="shared" si="27"/>
        <v>0</v>
      </c>
      <c r="C600" s="7">
        <f t="shared" si="28"/>
        <v>0</v>
      </c>
      <c r="D600" s="7">
        <f t="shared" si="29"/>
        <v>0</v>
      </c>
      <c r="E600" s="7">
        <v>56844</v>
      </c>
      <c r="F600" t="s">
        <v>15</v>
      </c>
      <c r="G600" t="s">
        <v>23</v>
      </c>
      <c r="H600" s="7" t="s">
        <v>24</v>
      </c>
      <c r="I600" s="7" t="s">
        <v>148</v>
      </c>
      <c r="J600" t="s">
        <v>11</v>
      </c>
      <c r="K600">
        <v>87</v>
      </c>
      <c r="L600">
        <v>3</v>
      </c>
      <c r="M600">
        <v>93.4</v>
      </c>
      <c r="N600">
        <v>1.9870000000000001</v>
      </c>
    </row>
    <row r="601" spans="1:14" x14ac:dyDescent="0.25">
      <c r="A601" s="7">
        <v>151891</v>
      </c>
      <c r="B601" s="7">
        <f t="shared" si="27"/>
        <v>0</v>
      </c>
      <c r="C601" s="7">
        <f t="shared" si="28"/>
        <v>0</v>
      </c>
      <c r="D601" s="7">
        <f t="shared" si="29"/>
        <v>0</v>
      </c>
      <c r="E601" s="7">
        <v>56844</v>
      </c>
      <c r="F601" t="s">
        <v>15</v>
      </c>
      <c r="G601" t="s">
        <v>23</v>
      </c>
      <c r="H601" s="7" t="s">
        <v>24</v>
      </c>
      <c r="I601" s="7" t="s">
        <v>148</v>
      </c>
      <c r="J601" t="s">
        <v>11</v>
      </c>
      <c r="K601">
        <v>60.2</v>
      </c>
      <c r="L601">
        <v>5</v>
      </c>
      <c r="M601">
        <v>62.3</v>
      </c>
      <c r="N601">
        <v>1.9870000000000001</v>
      </c>
    </row>
    <row r="602" spans="1:14" x14ac:dyDescent="0.25">
      <c r="A602" s="7">
        <v>152065</v>
      </c>
      <c r="B602" s="7">
        <f t="shared" si="27"/>
        <v>0</v>
      </c>
      <c r="C602" s="7">
        <f t="shared" si="28"/>
        <v>0</v>
      </c>
      <c r="D602" s="7">
        <f t="shared" si="29"/>
        <v>0</v>
      </c>
      <c r="E602" s="7">
        <v>58346</v>
      </c>
      <c r="F602" t="s">
        <v>29</v>
      </c>
      <c r="G602" t="s">
        <v>47</v>
      </c>
      <c r="H602" s="7">
        <v>14</v>
      </c>
      <c r="I602" s="7" t="s">
        <v>148</v>
      </c>
      <c r="J602" t="s">
        <v>11</v>
      </c>
      <c r="K602">
        <v>73.900000000000006</v>
      </c>
      <c r="L602">
        <v>3</v>
      </c>
      <c r="M602">
        <v>87.9</v>
      </c>
      <c r="N602">
        <v>1.9870000000000001</v>
      </c>
    </row>
    <row r="603" spans="1:14" x14ac:dyDescent="0.25">
      <c r="A603" s="7">
        <v>152678</v>
      </c>
      <c r="B603" s="7">
        <f t="shared" si="27"/>
        <v>0</v>
      </c>
      <c r="C603" s="7">
        <f t="shared" si="28"/>
        <v>0</v>
      </c>
      <c r="D603" s="7">
        <f t="shared" si="29"/>
        <v>0</v>
      </c>
      <c r="E603" s="7">
        <v>58374</v>
      </c>
      <c r="F603" t="s">
        <v>48</v>
      </c>
      <c r="G603" t="s">
        <v>49</v>
      </c>
      <c r="H603" s="7">
        <v>23</v>
      </c>
      <c r="I603" s="7" t="s">
        <v>148</v>
      </c>
      <c r="J603" t="s">
        <v>11</v>
      </c>
      <c r="K603">
        <v>39.6</v>
      </c>
      <c r="L603">
        <v>1</v>
      </c>
      <c r="M603">
        <v>167.6</v>
      </c>
      <c r="N603">
        <v>1.9870000000000001</v>
      </c>
    </row>
    <row r="604" spans="1:14" x14ac:dyDescent="0.25">
      <c r="A604" s="7">
        <v>152686</v>
      </c>
      <c r="B604" s="7">
        <f t="shared" si="27"/>
        <v>1</v>
      </c>
      <c r="C604" s="7">
        <f t="shared" si="28"/>
        <v>0</v>
      </c>
      <c r="D604" s="7">
        <f t="shared" si="29"/>
        <v>1</v>
      </c>
      <c r="E604" s="7">
        <v>62292</v>
      </c>
      <c r="F604" t="s">
        <v>54</v>
      </c>
      <c r="G604" t="s">
        <v>55</v>
      </c>
      <c r="H604" s="7">
        <v>11</v>
      </c>
      <c r="I604" s="7" t="s">
        <v>148</v>
      </c>
      <c r="J604" t="s">
        <v>18</v>
      </c>
      <c r="K604">
        <v>80</v>
      </c>
      <c r="L604">
        <v>4</v>
      </c>
      <c r="M604">
        <v>52.4</v>
      </c>
      <c r="N604">
        <v>2.76</v>
      </c>
    </row>
    <row r="605" spans="1:14" x14ac:dyDescent="0.25">
      <c r="A605" s="7">
        <v>152686</v>
      </c>
      <c r="B605" s="7">
        <f t="shared" si="27"/>
        <v>0</v>
      </c>
      <c r="C605" s="7">
        <f t="shared" si="28"/>
        <v>1</v>
      </c>
      <c r="D605" s="7">
        <f t="shared" si="29"/>
        <v>1</v>
      </c>
      <c r="E605" s="7">
        <v>62292</v>
      </c>
      <c r="F605" t="s">
        <v>54</v>
      </c>
      <c r="G605" t="s">
        <v>55</v>
      </c>
      <c r="H605" s="7">
        <v>11</v>
      </c>
      <c r="I605" s="7" t="s">
        <v>148</v>
      </c>
      <c r="J605" t="s">
        <v>18</v>
      </c>
      <c r="K605">
        <v>80</v>
      </c>
      <c r="L605">
        <v>4</v>
      </c>
      <c r="M605">
        <v>52.4</v>
      </c>
      <c r="N605">
        <v>2.76</v>
      </c>
    </row>
    <row r="606" spans="1:14" x14ac:dyDescent="0.25">
      <c r="A606" s="7">
        <v>153026</v>
      </c>
      <c r="B606" s="7">
        <f t="shared" si="27"/>
        <v>1</v>
      </c>
      <c r="C606" s="7">
        <f t="shared" si="28"/>
        <v>0</v>
      </c>
      <c r="D606" s="7">
        <f t="shared" si="29"/>
        <v>1</v>
      </c>
      <c r="E606" s="7">
        <v>62291</v>
      </c>
      <c r="F606" t="s">
        <v>54</v>
      </c>
      <c r="G606" t="s">
        <v>55</v>
      </c>
      <c r="H606" s="7">
        <v>9</v>
      </c>
      <c r="I606" s="7" t="s">
        <v>148</v>
      </c>
      <c r="J606" t="s">
        <v>18</v>
      </c>
      <c r="K606">
        <v>72.7</v>
      </c>
      <c r="L606">
        <v>3</v>
      </c>
      <c r="M606">
        <v>64.5</v>
      </c>
      <c r="N606">
        <v>2.76</v>
      </c>
    </row>
    <row r="607" spans="1:14" x14ac:dyDescent="0.25">
      <c r="A607" s="7">
        <v>153026</v>
      </c>
      <c r="B607" s="7">
        <f t="shared" si="27"/>
        <v>0</v>
      </c>
      <c r="C607" s="7">
        <f t="shared" si="28"/>
        <v>1</v>
      </c>
      <c r="D607" s="7">
        <f t="shared" si="29"/>
        <v>1</v>
      </c>
      <c r="E607" s="7">
        <v>62291</v>
      </c>
      <c r="F607" t="s">
        <v>54</v>
      </c>
      <c r="G607" t="s">
        <v>55</v>
      </c>
      <c r="H607" s="7">
        <v>9</v>
      </c>
      <c r="I607" s="7" t="s">
        <v>148</v>
      </c>
      <c r="J607" t="s">
        <v>18</v>
      </c>
      <c r="K607">
        <v>72.7</v>
      </c>
      <c r="L607">
        <v>3</v>
      </c>
      <c r="M607">
        <v>64.5</v>
      </c>
      <c r="N607">
        <v>2.76</v>
      </c>
    </row>
    <row r="608" spans="1:14" x14ac:dyDescent="0.25">
      <c r="A608" s="7">
        <v>153504</v>
      </c>
      <c r="B608" s="7">
        <f t="shared" si="27"/>
        <v>0</v>
      </c>
      <c r="C608" s="7">
        <f t="shared" si="28"/>
        <v>0</v>
      </c>
      <c r="D608" s="7">
        <f t="shared" si="29"/>
        <v>0</v>
      </c>
      <c r="E608" s="7">
        <v>58204</v>
      </c>
      <c r="F608" t="s">
        <v>29</v>
      </c>
      <c r="G608" t="s">
        <v>32</v>
      </c>
      <c r="H608" s="7">
        <v>21</v>
      </c>
      <c r="I608" s="7" t="s">
        <v>148</v>
      </c>
      <c r="J608" t="s">
        <v>11</v>
      </c>
      <c r="K608">
        <v>48.5</v>
      </c>
      <c r="L608">
        <v>1</v>
      </c>
      <c r="M608">
        <v>167.6</v>
      </c>
      <c r="N608">
        <v>1.9870000000000001</v>
      </c>
    </row>
    <row r="609" spans="1:14" x14ac:dyDescent="0.25">
      <c r="A609" s="7">
        <v>153970</v>
      </c>
      <c r="B609" s="7">
        <f t="shared" si="27"/>
        <v>0</v>
      </c>
      <c r="C609" s="7">
        <f t="shared" si="28"/>
        <v>0</v>
      </c>
      <c r="D609" s="7">
        <f t="shared" si="29"/>
        <v>0</v>
      </c>
      <c r="E609" s="7">
        <v>58218</v>
      </c>
      <c r="F609" t="s">
        <v>29</v>
      </c>
      <c r="G609" t="s">
        <v>34</v>
      </c>
      <c r="H609" s="7">
        <v>3</v>
      </c>
      <c r="I609" s="7" t="s">
        <v>148</v>
      </c>
      <c r="J609" t="s">
        <v>11</v>
      </c>
      <c r="K609">
        <v>44</v>
      </c>
      <c r="L609">
        <v>1</v>
      </c>
      <c r="M609">
        <v>167.6</v>
      </c>
      <c r="N609">
        <v>1.9870000000000001</v>
      </c>
    </row>
    <row r="610" spans="1:14" x14ac:dyDescent="0.25">
      <c r="A610" s="7">
        <v>154125</v>
      </c>
      <c r="B610" s="7">
        <f t="shared" si="27"/>
        <v>0</v>
      </c>
      <c r="C610" s="7">
        <f t="shared" si="28"/>
        <v>0</v>
      </c>
      <c r="D610" s="7">
        <f t="shared" si="29"/>
        <v>0</v>
      </c>
      <c r="E610" s="7">
        <v>56963</v>
      </c>
      <c r="F610" t="s">
        <v>15</v>
      </c>
      <c r="G610" t="s">
        <v>28</v>
      </c>
      <c r="H610" s="7">
        <v>36</v>
      </c>
      <c r="I610" s="7" t="s">
        <v>148</v>
      </c>
      <c r="J610" t="s">
        <v>11</v>
      </c>
      <c r="K610">
        <v>70.400000000000006</v>
      </c>
      <c r="L610">
        <v>4</v>
      </c>
      <c r="M610">
        <v>71.5</v>
      </c>
      <c r="N610">
        <v>1.9870000000000001</v>
      </c>
    </row>
    <row r="611" spans="1:14" x14ac:dyDescent="0.25">
      <c r="A611" s="7">
        <v>154174</v>
      </c>
      <c r="B611" s="7">
        <f t="shared" si="27"/>
        <v>0</v>
      </c>
      <c r="C611" s="7">
        <f t="shared" si="28"/>
        <v>0</v>
      </c>
      <c r="D611" s="7">
        <f t="shared" si="29"/>
        <v>0</v>
      </c>
      <c r="E611" s="7">
        <v>58314</v>
      </c>
      <c r="F611" t="s">
        <v>29</v>
      </c>
      <c r="G611" t="s">
        <v>42</v>
      </c>
      <c r="H611" s="7">
        <v>6</v>
      </c>
      <c r="I611" s="7" t="s">
        <v>148</v>
      </c>
      <c r="J611" t="s">
        <v>11</v>
      </c>
      <c r="K611">
        <v>28</v>
      </c>
      <c r="L611">
        <v>1</v>
      </c>
      <c r="M611">
        <v>142</v>
      </c>
      <c r="N611">
        <v>1.9870000000000001</v>
      </c>
    </row>
    <row r="612" spans="1:14" x14ac:dyDescent="0.25">
      <c r="A612" s="7">
        <v>154225</v>
      </c>
      <c r="B612" s="7">
        <f t="shared" si="27"/>
        <v>0</v>
      </c>
      <c r="C612" s="7">
        <f t="shared" si="28"/>
        <v>0</v>
      </c>
      <c r="D612" s="7">
        <f t="shared" si="29"/>
        <v>0</v>
      </c>
      <c r="E612" s="7">
        <v>58321</v>
      </c>
      <c r="F612" t="s">
        <v>29</v>
      </c>
      <c r="G612" t="s">
        <v>43</v>
      </c>
      <c r="H612" s="7" t="s">
        <v>44</v>
      </c>
      <c r="I612" s="7" t="s">
        <v>148</v>
      </c>
      <c r="J612" t="s">
        <v>18</v>
      </c>
      <c r="K612">
        <v>56.4</v>
      </c>
      <c r="L612">
        <v>3</v>
      </c>
      <c r="M612">
        <v>57</v>
      </c>
      <c r="N612">
        <v>2.76</v>
      </c>
    </row>
    <row r="613" spans="1:14" x14ac:dyDescent="0.25">
      <c r="A613" s="7">
        <v>154228</v>
      </c>
      <c r="B613" s="7">
        <f t="shared" si="27"/>
        <v>0</v>
      </c>
      <c r="C613" s="7">
        <f t="shared" si="28"/>
        <v>0</v>
      </c>
      <c r="D613" s="7">
        <f t="shared" si="29"/>
        <v>0</v>
      </c>
      <c r="E613" s="7">
        <v>56963</v>
      </c>
      <c r="F613" t="s">
        <v>15</v>
      </c>
      <c r="G613" t="s">
        <v>28</v>
      </c>
      <c r="H613" s="7">
        <v>36</v>
      </c>
      <c r="I613" s="7" t="s">
        <v>148</v>
      </c>
      <c r="J613" t="s">
        <v>11</v>
      </c>
      <c r="K613">
        <v>70</v>
      </c>
      <c r="L613">
        <v>3</v>
      </c>
      <c r="M613">
        <v>87.9</v>
      </c>
      <c r="N613">
        <v>1.9870000000000001</v>
      </c>
    </row>
    <row r="614" spans="1:14" x14ac:dyDescent="0.25">
      <c r="A614" s="7">
        <v>155076</v>
      </c>
      <c r="B614" s="7">
        <f t="shared" si="27"/>
        <v>0</v>
      </c>
      <c r="C614" s="7">
        <f t="shared" si="28"/>
        <v>0</v>
      </c>
      <c r="D614" s="7">
        <f t="shared" si="29"/>
        <v>0</v>
      </c>
      <c r="E614" s="7">
        <v>58360</v>
      </c>
      <c r="F614" t="s">
        <v>48</v>
      </c>
      <c r="G614" t="s">
        <v>49</v>
      </c>
      <c r="H614" s="7">
        <v>10</v>
      </c>
      <c r="I614" s="7" t="s">
        <v>148</v>
      </c>
      <c r="J614" t="s">
        <v>11</v>
      </c>
      <c r="K614">
        <v>44.9</v>
      </c>
      <c r="L614">
        <v>3</v>
      </c>
      <c r="M614">
        <v>80.400000000000006</v>
      </c>
      <c r="N614">
        <v>1.9870000000000001</v>
      </c>
    </row>
    <row r="615" spans="1:14" x14ac:dyDescent="0.25">
      <c r="A615" s="7">
        <v>155088</v>
      </c>
      <c r="B615" s="7">
        <f t="shared" si="27"/>
        <v>0</v>
      </c>
      <c r="C615" s="7">
        <f t="shared" si="28"/>
        <v>0</v>
      </c>
      <c r="D615" s="7">
        <f t="shared" si="29"/>
        <v>0</v>
      </c>
      <c r="E615" s="7">
        <v>59321</v>
      </c>
      <c r="F615" t="s">
        <v>50</v>
      </c>
      <c r="G615" t="s">
        <v>51</v>
      </c>
      <c r="H615" s="7" t="s">
        <v>39</v>
      </c>
      <c r="I615" s="7" t="s">
        <v>148</v>
      </c>
      <c r="J615" t="s">
        <v>18</v>
      </c>
      <c r="K615">
        <v>41.5</v>
      </c>
      <c r="L615">
        <v>3</v>
      </c>
      <c r="M615">
        <v>57</v>
      </c>
      <c r="N615">
        <v>2.76</v>
      </c>
    </row>
    <row r="616" spans="1:14" x14ac:dyDescent="0.25">
      <c r="A616" s="7">
        <v>155096</v>
      </c>
      <c r="B616" s="7">
        <f t="shared" si="27"/>
        <v>0</v>
      </c>
      <c r="C616" s="7">
        <f t="shared" si="28"/>
        <v>0</v>
      </c>
      <c r="D616" s="7">
        <f t="shared" si="29"/>
        <v>0</v>
      </c>
      <c r="E616" s="7">
        <v>56963</v>
      </c>
      <c r="F616" t="s">
        <v>15</v>
      </c>
      <c r="G616" t="s">
        <v>28</v>
      </c>
      <c r="H616" s="7">
        <v>36</v>
      </c>
      <c r="I616" s="7" t="s">
        <v>148</v>
      </c>
      <c r="J616" t="s">
        <v>11</v>
      </c>
      <c r="K616">
        <v>54.6</v>
      </c>
      <c r="L616">
        <v>3</v>
      </c>
      <c r="M616">
        <v>80.400000000000006</v>
      </c>
      <c r="N616">
        <v>1.9870000000000001</v>
      </c>
    </row>
    <row r="617" spans="1:14" x14ac:dyDescent="0.25">
      <c r="A617" s="7">
        <v>155356</v>
      </c>
      <c r="B617" s="7">
        <f t="shared" si="27"/>
        <v>0</v>
      </c>
      <c r="C617" s="7">
        <f t="shared" si="28"/>
        <v>0</v>
      </c>
      <c r="D617" s="7">
        <f t="shared" si="29"/>
        <v>0</v>
      </c>
      <c r="E617" s="7">
        <v>59321</v>
      </c>
      <c r="F617" t="s">
        <v>50</v>
      </c>
      <c r="G617" t="s">
        <v>51</v>
      </c>
      <c r="H617" s="7" t="s">
        <v>39</v>
      </c>
      <c r="I617" s="7" t="s">
        <v>148</v>
      </c>
      <c r="J617" t="s">
        <v>18</v>
      </c>
      <c r="K617">
        <v>42.6</v>
      </c>
      <c r="L617">
        <v>1</v>
      </c>
      <c r="M617">
        <v>134.30000000000001</v>
      </c>
      <c r="N617">
        <v>2.76</v>
      </c>
    </row>
    <row r="618" spans="1:14" x14ac:dyDescent="0.25">
      <c r="A618" s="7">
        <v>155587</v>
      </c>
      <c r="B618" s="7">
        <f t="shared" si="27"/>
        <v>0</v>
      </c>
      <c r="C618" s="7">
        <f t="shared" si="28"/>
        <v>0</v>
      </c>
      <c r="D618" s="7">
        <f t="shared" si="29"/>
        <v>0</v>
      </c>
      <c r="E618" s="7">
        <v>58194</v>
      </c>
      <c r="F618" t="s">
        <v>29</v>
      </c>
      <c r="G618" t="s">
        <v>31</v>
      </c>
      <c r="H618" s="7">
        <v>93</v>
      </c>
      <c r="I618" s="7" t="s">
        <v>148</v>
      </c>
      <c r="J618" t="s">
        <v>18</v>
      </c>
      <c r="K618">
        <v>47.4</v>
      </c>
      <c r="L618">
        <v>1</v>
      </c>
      <c r="M618">
        <v>118.7</v>
      </c>
      <c r="N618">
        <v>2.76</v>
      </c>
    </row>
    <row r="619" spans="1:14" x14ac:dyDescent="0.25">
      <c r="A619" s="7">
        <v>155595</v>
      </c>
      <c r="B619" s="7">
        <f t="shared" si="27"/>
        <v>0</v>
      </c>
      <c r="C619" s="7">
        <f t="shared" si="28"/>
        <v>0</v>
      </c>
      <c r="D619" s="7">
        <f t="shared" si="29"/>
        <v>0</v>
      </c>
      <c r="E619" s="7">
        <v>58315</v>
      </c>
      <c r="F619" t="s">
        <v>29</v>
      </c>
      <c r="G619" t="s">
        <v>42</v>
      </c>
      <c r="H619" s="7">
        <v>7</v>
      </c>
      <c r="I619" s="7" t="s">
        <v>148</v>
      </c>
      <c r="J619" t="s">
        <v>18</v>
      </c>
      <c r="K619">
        <v>70.900000000000006</v>
      </c>
      <c r="L619">
        <v>1</v>
      </c>
      <c r="M619">
        <v>134.30000000000001</v>
      </c>
      <c r="N619">
        <v>2.76</v>
      </c>
    </row>
    <row r="620" spans="1:14" x14ac:dyDescent="0.25">
      <c r="A620" s="7">
        <v>155670</v>
      </c>
      <c r="B620" s="7">
        <f t="shared" si="27"/>
        <v>0</v>
      </c>
      <c r="C620" s="7">
        <f t="shared" si="28"/>
        <v>0</v>
      </c>
      <c r="D620" s="7">
        <f t="shared" si="29"/>
        <v>0</v>
      </c>
      <c r="E620" s="7">
        <v>58370</v>
      </c>
      <c r="F620" t="s">
        <v>48</v>
      </c>
      <c r="G620" t="s">
        <v>49</v>
      </c>
      <c r="H620" s="7">
        <v>18</v>
      </c>
      <c r="I620" s="7" t="s">
        <v>148</v>
      </c>
      <c r="J620" t="s">
        <v>11</v>
      </c>
      <c r="K620">
        <v>65.400000000000006</v>
      </c>
      <c r="L620">
        <v>3</v>
      </c>
      <c r="M620">
        <v>80.400000000000006</v>
      </c>
      <c r="N620">
        <v>1.9870000000000001</v>
      </c>
    </row>
    <row r="621" spans="1:14" x14ac:dyDescent="0.25">
      <c r="A621" s="7">
        <v>155945</v>
      </c>
      <c r="B621" s="7">
        <f t="shared" si="27"/>
        <v>0</v>
      </c>
      <c r="C621" s="7">
        <f t="shared" si="28"/>
        <v>0</v>
      </c>
      <c r="D621" s="7">
        <f t="shared" si="29"/>
        <v>0</v>
      </c>
      <c r="E621" s="7">
        <v>58236</v>
      </c>
      <c r="F621" t="s">
        <v>29</v>
      </c>
      <c r="G621" t="s">
        <v>36</v>
      </c>
      <c r="H621" s="7">
        <v>38</v>
      </c>
      <c r="I621" s="7" t="s">
        <v>148</v>
      </c>
      <c r="J621" t="s">
        <v>11</v>
      </c>
      <c r="K621">
        <v>76.099999999999994</v>
      </c>
      <c r="L621">
        <v>1</v>
      </c>
      <c r="M621">
        <v>183.2</v>
      </c>
      <c r="N621">
        <v>1.9870000000000001</v>
      </c>
    </row>
    <row r="622" spans="1:14" x14ac:dyDescent="0.25">
      <c r="A622" s="7">
        <v>156299</v>
      </c>
      <c r="B622" s="7">
        <f t="shared" si="27"/>
        <v>0</v>
      </c>
      <c r="C622" s="7">
        <f t="shared" si="28"/>
        <v>0</v>
      </c>
      <c r="D622" s="7">
        <f t="shared" si="29"/>
        <v>0</v>
      </c>
      <c r="E622" s="7">
        <v>56789</v>
      </c>
      <c r="F622" t="s">
        <v>15</v>
      </c>
      <c r="G622" t="s">
        <v>22</v>
      </c>
      <c r="H622" s="7">
        <v>9</v>
      </c>
      <c r="I622" s="7" t="s">
        <v>148</v>
      </c>
      <c r="J622" t="s">
        <v>18</v>
      </c>
      <c r="K622">
        <v>68.400000000000006</v>
      </c>
      <c r="L622">
        <v>3</v>
      </c>
      <c r="M622">
        <v>64.5</v>
      </c>
      <c r="N622">
        <v>2.76</v>
      </c>
    </row>
    <row r="623" spans="1:14" x14ac:dyDescent="0.25">
      <c r="A623" s="7">
        <v>156320</v>
      </c>
      <c r="B623" s="7">
        <f t="shared" si="27"/>
        <v>0</v>
      </c>
      <c r="C623" s="7">
        <f t="shared" si="28"/>
        <v>0</v>
      </c>
      <c r="D623" s="7">
        <f t="shared" si="29"/>
        <v>0</v>
      </c>
      <c r="E623" s="7">
        <v>58301</v>
      </c>
      <c r="F623" t="s">
        <v>29</v>
      </c>
      <c r="G623" t="s">
        <v>14</v>
      </c>
      <c r="H623" s="7">
        <v>22</v>
      </c>
      <c r="I623" s="7" t="s">
        <v>148</v>
      </c>
      <c r="J623" t="s">
        <v>11</v>
      </c>
      <c r="K623">
        <v>47.6</v>
      </c>
      <c r="L623">
        <v>4</v>
      </c>
      <c r="M623">
        <v>71.5</v>
      </c>
      <c r="N623">
        <v>1.9870000000000001</v>
      </c>
    </row>
    <row r="624" spans="1:14" x14ac:dyDescent="0.25">
      <c r="A624" s="7">
        <v>156394</v>
      </c>
      <c r="B624" s="7">
        <f t="shared" si="27"/>
        <v>0</v>
      </c>
      <c r="C624" s="7">
        <f t="shared" si="28"/>
        <v>0</v>
      </c>
      <c r="D624" s="7">
        <f t="shared" si="29"/>
        <v>0</v>
      </c>
      <c r="E624" s="7">
        <v>58218</v>
      </c>
      <c r="F624" t="s">
        <v>29</v>
      </c>
      <c r="G624" t="s">
        <v>34</v>
      </c>
      <c r="H624" s="7">
        <v>3</v>
      </c>
      <c r="I624" s="7" t="s">
        <v>148</v>
      </c>
      <c r="J624" t="s">
        <v>11</v>
      </c>
      <c r="K624">
        <v>31.9</v>
      </c>
      <c r="L624">
        <v>2</v>
      </c>
      <c r="M624">
        <v>88</v>
      </c>
      <c r="N624">
        <v>1.9870000000000001</v>
      </c>
    </row>
    <row r="625" spans="1:14" x14ac:dyDescent="0.25">
      <c r="A625" s="7">
        <v>157027</v>
      </c>
      <c r="B625" s="7">
        <f t="shared" si="27"/>
        <v>0</v>
      </c>
      <c r="C625" s="7">
        <f t="shared" si="28"/>
        <v>0</v>
      </c>
      <c r="D625" s="7">
        <f t="shared" si="29"/>
        <v>0</v>
      </c>
      <c r="E625" s="7">
        <v>58315</v>
      </c>
      <c r="F625" t="s">
        <v>29</v>
      </c>
      <c r="G625" t="s">
        <v>42</v>
      </c>
      <c r="H625" s="7">
        <v>7</v>
      </c>
      <c r="I625" s="7" t="s">
        <v>148</v>
      </c>
      <c r="J625" t="s">
        <v>18</v>
      </c>
      <c r="K625">
        <v>29.9</v>
      </c>
      <c r="L625">
        <v>1</v>
      </c>
      <c r="M625">
        <v>92</v>
      </c>
      <c r="N625">
        <v>2.76</v>
      </c>
    </row>
    <row r="626" spans="1:14" x14ac:dyDescent="0.25">
      <c r="A626" s="7">
        <v>157164</v>
      </c>
      <c r="B626" s="7">
        <f t="shared" si="27"/>
        <v>0</v>
      </c>
      <c r="C626" s="7">
        <f t="shared" si="28"/>
        <v>0</v>
      </c>
      <c r="D626" s="7">
        <f t="shared" si="29"/>
        <v>0</v>
      </c>
      <c r="E626" s="7">
        <v>62290</v>
      </c>
      <c r="F626" t="s">
        <v>54</v>
      </c>
      <c r="G626" t="s">
        <v>55</v>
      </c>
      <c r="H626" s="7">
        <v>7</v>
      </c>
      <c r="I626" s="7" t="s">
        <v>148</v>
      </c>
      <c r="J626" t="s">
        <v>18</v>
      </c>
      <c r="K626">
        <v>63.1</v>
      </c>
      <c r="L626">
        <v>1</v>
      </c>
      <c r="M626">
        <v>118.7</v>
      </c>
      <c r="N626">
        <v>2.76</v>
      </c>
    </row>
    <row r="627" spans="1:14" x14ac:dyDescent="0.25">
      <c r="A627" s="7">
        <v>157216</v>
      </c>
      <c r="B627" s="7">
        <f t="shared" si="27"/>
        <v>0</v>
      </c>
      <c r="C627" s="7">
        <f t="shared" si="28"/>
        <v>0</v>
      </c>
      <c r="D627" s="7">
        <f t="shared" si="29"/>
        <v>0</v>
      </c>
      <c r="E627" s="7">
        <v>58312</v>
      </c>
      <c r="F627" t="s">
        <v>29</v>
      </c>
      <c r="G627" t="s">
        <v>41</v>
      </c>
      <c r="H627" s="7">
        <v>8</v>
      </c>
      <c r="I627" s="7" t="s">
        <v>148</v>
      </c>
      <c r="J627" t="s">
        <v>18</v>
      </c>
      <c r="K627">
        <v>55.2</v>
      </c>
      <c r="L627">
        <v>1</v>
      </c>
      <c r="M627">
        <v>134.30000000000001</v>
      </c>
      <c r="N627">
        <v>2.76</v>
      </c>
    </row>
    <row r="628" spans="1:14" x14ac:dyDescent="0.25">
      <c r="A628" s="7">
        <v>157260</v>
      </c>
      <c r="B628" s="7">
        <f t="shared" si="27"/>
        <v>0</v>
      </c>
      <c r="C628" s="7">
        <f t="shared" si="28"/>
        <v>0</v>
      </c>
      <c r="D628" s="7">
        <f t="shared" si="29"/>
        <v>0</v>
      </c>
      <c r="E628" s="7">
        <v>58367</v>
      </c>
      <c r="F628" t="s">
        <v>48</v>
      </c>
      <c r="G628" t="s">
        <v>49</v>
      </c>
      <c r="H628" s="7">
        <v>22</v>
      </c>
      <c r="I628" s="7" t="s">
        <v>148</v>
      </c>
      <c r="J628" t="s">
        <v>11</v>
      </c>
      <c r="K628">
        <v>52.5</v>
      </c>
      <c r="L628">
        <v>2</v>
      </c>
      <c r="M628">
        <v>103.9</v>
      </c>
      <c r="N628">
        <v>1.9870000000000001</v>
      </c>
    </row>
    <row r="629" spans="1:14" x14ac:dyDescent="0.25">
      <c r="A629" s="7">
        <v>157722</v>
      </c>
      <c r="B629" s="7">
        <f t="shared" si="27"/>
        <v>0</v>
      </c>
      <c r="C629" s="7">
        <f t="shared" si="28"/>
        <v>0</v>
      </c>
      <c r="D629" s="7">
        <f t="shared" si="29"/>
        <v>0</v>
      </c>
      <c r="E629" s="7">
        <v>58245</v>
      </c>
      <c r="F629" t="s">
        <v>29</v>
      </c>
      <c r="G629" t="s">
        <v>37</v>
      </c>
      <c r="H629" s="7">
        <v>13</v>
      </c>
      <c r="I629" s="7" t="s">
        <v>148</v>
      </c>
      <c r="J629" t="s">
        <v>11</v>
      </c>
      <c r="K629">
        <v>30.4</v>
      </c>
      <c r="L629">
        <v>1</v>
      </c>
      <c r="M629">
        <v>142</v>
      </c>
      <c r="N629">
        <v>1.9870000000000001</v>
      </c>
    </row>
    <row r="630" spans="1:14" x14ac:dyDescent="0.25">
      <c r="A630" s="7">
        <v>157866</v>
      </c>
      <c r="B630" s="7">
        <f t="shared" si="27"/>
        <v>0</v>
      </c>
      <c r="C630" s="7">
        <f t="shared" si="28"/>
        <v>0</v>
      </c>
      <c r="D630" s="7">
        <f t="shared" si="29"/>
        <v>0</v>
      </c>
      <c r="E630" s="7">
        <v>59321</v>
      </c>
      <c r="F630" t="s">
        <v>50</v>
      </c>
      <c r="G630" t="s">
        <v>51</v>
      </c>
      <c r="H630" s="7" t="s">
        <v>39</v>
      </c>
      <c r="I630" s="7" t="s">
        <v>148</v>
      </c>
      <c r="J630" t="s">
        <v>18</v>
      </c>
      <c r="K630">
        <v>41.3</v>
      </c>
      <c r="L630">
        <v>2</v>
      </c>
      <c r="M630">
        <v>83.2</v>
      </c>
      <c r="N630">
        <v>2.76</v>
      </c>
    </row>
    <row r="631" spans="1:14" x14ac:dyDescent="0.25">
      <c r="A631" s="7">
        <v>157882</v>
      </c>
      <c r="B631" s="7">
        <f t="shared" si="27"/>
        <v>0</v>
      </c>
      <c r="C631" s="7">
        <f t="shared" si="28"/>
        <v>0</v>
      </c>
      <c r="D631" s="7">
        <f t="shared" si="29"/>
        <v>0</v>
      </c>
      <c r="E631" s="7">
        <v>56962</v>
      </c>
      <c r="F631" t="s">
        <v>15</v>
      </c>
      <c r="G631" t="s">
        <v>28</v>
      </c>
      <c r="H631" s="7">
        <v>38</v>
      </c>
      <c r="I631" s="7" t="s">
        <v>148</v>
      </c>
      <c r="J631" t="s">
        <v>11</v>
      </c>
      <c r="K631">
        <v>53.7</v>
      </c>
      <c r="L631">
        <v>1</v>
      </c>
      <c r="M631">
        <v>167.6</v>
      </c>
      <c r="N631">
        <v>1.9870000000000001</v>
      </c>
    </row>
    <row r="632" spans="1:14" x14ac:dyDescent="0.25">
      <c r="A632" s="7">
        <v>158132</v>
      </c>
      <c r="B632" s="7">
        <f t="shared" si="27"/>
        <v>0</v>
      </c>
      <c r="C632" s="7">
        <f t="shared" si="28"/>
        <v>0</v>
      </c>
      <c r="D632" s="7">
        <f t="shared" si="29"/>
        <v>0</v>
      </c>
      <c r="E632" s="7">
        <v>58210</v>
      </c>
      <c r="F632" t="s">
        <v>29</v>
      </c>
      <c r="G632" t="s">
        <v>32</v>
      </c>
      <c r="H632" s="7">
        <v>27</v>
      </c>
      <c r="I632" s="7" t="s">
        <v>148</v>
      </c>
      <c r="J632" t="s">
        <v>11</v>
      </c>
      <c r="K632">
        <v>29.8</v>
      </c>
      <c r="L632">
        <v>1</v>
      </c>
      <c r="M632">
        <v>142</v>
      </c>
      <c r="N632">
        <v>1.9870000000000001</v>
      </c>
    </row>
    <row r="633" spans="1:14" x14ac:dyDescent="0.25">
      <c r="A633" s="7">
        <v>158295</v>
      </c>
      <c r="B633" s="7">
        <f t="shared" si="27"/>
        <v>0</v>
      </c>
      <c r="C633" s="7">
        <f t="shared" si="28"/>
        <v>0</v>
      </c>
      <c r="D633" s="7">
        <f t="shared" si="29"/>
        <v>0</v>
      </c>
      <c r="E633" s="7">
        <v>58314</v>
      </c>
      <c r="F633" t="s">
        <v>29</v>
      </c>
      <c r="G633" t="s">
        <v>42</v>
      </c>
      <c r="H633" s="7">
        <v>6</v>
      </c>
      <c r="I633" s="7" t="s">
        <v>148</v>
      </c>
      <c r="J633" t="s">
        <v>11</v>
      </c>
      <c r="K633">
        <v>69.5</v>
      </c>
      <c r="L633">
        <v>3</v>
      </c>
      <c r="M633">
        <v>87.9</v>
      </c>
      <c r="N633">
        <v>1.9870000000000001</v>
      </c>
    </row>
    <row r="634" spans="1:14" x14ac:dyDescent="0.25">
      <c r="A634" s="7">
        <v>158309</v>
      </c>
      <c r="B634" s="7">
        <f t="shared" si="27"/>
        <v>0</v>
      </c>
      <c r="C634" s="7">
        <f t="shared" si="28"/>
        <v>0</v>
      </c>
      <c r="D634" s="7">
        <f t="shared" si="29"/>
        <v>0</v>
      </c>
      <c r="E634" s="7">
        <v>56761</v>
      </c>
      <c r="F634" t="s">
        <v>15</v>
      </c>
      <c r="G634" t="s">
        <v>16</v>
      </c>
      <c r="H634" s="7" t="s">
        <v>17</v>
      </c>
      <c r="I634" s="7" t="s">
        <v>148</v>
      </c>
      <c r="J634" t="s">
        <v>18</v>
      </c>
      <c r="K634">
        <v>78.099999999999994</v>
      </c>
      <c r="L634">
        <v>2</v>
      </c>
      <c r="M634">
        <v>83.2</v>
      </c>
      <c r="N634">
        <v>2.76</v>
      </c>
    </row>
    <row r="635" spans="1:14" x14ac:dyDescent="0.25">
      <c r="A635" s="7">
        <v>158472</v>
      </c>
      <c r="B635" s="7">
        <f t="shared" si="27"/>
        <v>0</v>
      </c>
      <c r="C635" s="7">
        <f t="shared" si="28"/>
        <v>0</v>
      </c>
      <c r="D635" s="7">
        <f t="shared" si="29"/>
        <v>0</v>
      </c>
      <c r="E635" s="7">
        <v>58314</v>
      </c>
      <c r="F635" t="s">
        <v>29</v>
      </c>
      <c r="G635" t="s">
        <v>42</v>
      </c>
      <c r="H635" s="7">
        <v>6</v>
      </c>
      <c r="I635" s="7" t="s">
        <v>148</v>
      </c>
      <c r="J635" t="s">
        <v>11</v>
      </c>
      <c r="K635">
        <v>24.4</v>
      </c>
      <c r="L635">
        <v>1</v>
      </c>
      <c r="M635">
        <v>142</v>
      </c>
      <c r="N635">
        <v>1.9870000000000001</v>
      </c>
    </row>
    <row r="636" spans="1:14" x14ac:dyDescent="0.25">
      <c r="A636" s="7">
        <v>158852</v>
      </c>
      <c r="B636" s="7">
        <f t="shared" si="27"/>
        <v>0</v>
      </c>
      <c r="C636" s="7">
        <f t="shared" si="28"/>
        <v>0</v>
      </c>
      <c r="D636" s="7">
        <f t="shared" si="29"/>
        <v>0</v>
      </c>
      <c r="E636" s="7">
        <v>58346</v>
      </c>
      <c r="F636" t="s">
        <v>29</v>
      </c>
      <c r="G636" t="s">
        <v>47</v>
      </c>
      <c r="H636" s="7">
        <v>14</v>
      </c>
      <c r="I636" s="7" t="s">
        <v>148</v>
      </c>
      <c r="J636" t="s">
        <v>11</v>
      </c>
      <c r="K636">
        <v>58.2</v>
      </c>
      <c r="L636">
        <v>1</v>
      </c>
      <c r="M636">
        <v>167.6</v>
      </c>
      <c r="N636">
        <v>1.9870000000000001</v>
      </c>
    </row>
    <row r="637" spans="1:14" x14ac:dyDescent="0.25">
      <c r="A637" s="7">
        <v>159401</v>
      </c>
      <c r="B637" s="7">
        <f t="shared" si="27"/>
        <v>0</v>
      </c>
      <c r="C637" s="7">
        <f t="shared" si="28"/>
        <v>0</v>
      </c>
      <c r="D637" s="7">
        <f t="shared" si="29"/>
        <v>0</v>
      </c>
      <c r="E637" s="7">
        <v>59321</v>
      </c>
      <c r="F637" t="s">
        <v>50</v>
      </c>
      <c r="G637" t="s">
        <v>51</v>
      </c>
      <c r="H637" s="7" t="s">
        <v>39</v>
      </c>
      <c r="I637" s="7" t="s">
        <v>148</v>
      </c>
      <c r="J637" t="s">
        <v>18</v>
      </c>
      <c r="K637">
        <v>36.799999999999997</v>
      </c>
      <c r="L637">
        <v>3</v>
      </c>
      <c r="M637">
        <v>57</v>
      </c>
      <c r="N637">
        <v>2.76</v>
      </c>
    </row>
    <row r="638" spans="1:14" x14ac:dyDescent="0.25">
      <c r="A638" s="7">
        <v>159559</v>
      </c>
      <c r="B638" s="7">
        <f t="shared" si="27"/>
        <v>0</v>
      </c>
      <c r="C638" s="7">
        <f t="shared" si="28"/>
        <v>0</v>
      </c>
      <c r="D638" s="7">
        <f t="shared" si="29"/>
        <v>0</v>
      </c>
      <c r="E638" s="7">
        <v>58202</v>
      </c>
      <c r="F638" t="s">
        <v>29</v>
      </c>
      <c r="G638" t="s">
        <v>32</v>
      </c>
      <c r="H638" s="7" t="s">
        <v>33</v>
      </c>
      <c r="I638" s="7" t="s">
        <v>148</v>
      </c>
      <c r="J638" t="s">
        <v>18</v>
      </c>
      <c r="K638">
        <v>49.2</v>
      </c>
      <c r="L638">
        <v>3</v>
      </c>
      <c r="M638">
        <v>57</v>
      </c>
      <c r="N638">
        <v>2.76</v>
      </c>
    </row>
    <row r="639" spans="1:14" x14ac:dyDescent="0.25">
      <c r="A639" s="7">
        <v>159734</v>
      </c>
      <c r="B639" s="7">
        <f t="shared" si="27"/>
        <v>0</v>
      </c>
      <c r="C639" s="7">
        <f t="shared" si="28"/>
        <v>0</v>
      </c>
      <c r="D639" s="7">
        <f t="shared" si="29"/>
        <v>0</v>
      </c>
      <c r="E639" s="7">
        <v>58346</v>
      </c>
      <c r="F639" t="s">
        <v>29</v>
      </c>
      <c r="G639" t="s">
        <v>47</v>
      </c>
      <c r="H639" s="7">
        <v>14</v>
      </c>
      <c r="I639" s="7" t="s">
        <v>148</v>
      </c>
      <c r="J639" t="s">
        <v>11</v>
      </c>
      <c r="K639">
        <v>58.5</v>
      </c>
      <c r="L639">
        <v>1</v>
      </c>
      <c r="M639">
        <v>167.6</v>
      </c>
      <c r="N639">
        <v>1.9870000000000001</v>
      </c>
    </row>
    <row r="640" spans="1:14" x14ac:dyDescent="0.25">
      <c r="A640" s="7">
        <v>159926</v>
      </c>
      <c r="B640" s="7">
        <f t="shared" si="27"/>
        <v>0</v>
      </c>
      <c r="C640" s="7">
        <f t="shared" si="28"/>
        <v>0</v>
      </c>
      <c r="D640" s="7">
        <f t="shared" si="29"/>
        <v>0</v>
      </c>
      <c r="E640" s="7">
        <v>58376</v>
      </c>
      <c r="F640" t="s">
        <v>48</v>
      </c>
      <c r="G640" t="s">
        <v>49</v>
      </c>
      <c r="H640" s="7">
        <v>13</v>
      </c>
      <c r="I640" s="7" t="s">
        <v>148</v>
      </c>
      <c r="J640" t="s">
        <v>11</v>
      </c>
      <c r="K640">
        <v>41.3</v>
      </c>
      <c r="L640">
        <v>1</v>
      </c>
      <c r="M640">
        <v>167.6</v>
      </c>
      <c r="N640">
        <v>1.9870000000000001</v>
      </c>
    </row>
    <row r="641" spans="1:14" x14ac:dyDescent="0.25">
      <c r="A641" s="7">
        <v>160308</v>
      </c>
      <c r="B641" s="7">
        <f t="shared" si="27"/>
        <v>0</v>
      </c>
      <c r="C641" s="7">
        <f t="shared" si="28"/>
        <v>0</v>
      </c>
      <c r="D641" s="7">
        <f t="shared" si="29"/>
        <v>0</v>
      </c>
      <c r="E641" s="7">
        <v>58202</v>
      </c>
      <c r="F641" t="s">
        <v>29</v>
      </c>
      <c r="G641" t="s">
        <v>32</v>
      </c>
      <c r="H641" s="7" t="s">
        <v>33</v>
      </c>
      <c r="I641" s="7" t="s">
        <v>148</v>
      </c>
      <c r="J641" t="s">
        <v>18</v>
      </c>
      <c r="K641">
        <v>44</v>
      </c>
      <c r="L641">
        <v>1</v>
      </c>
      <c r="M641">
        <v>118.7</v>
      </c>
      <c r="N641">
        <v>2.76</v>
      </c>
    </row>
    <row r="642" spans="1:14" x14ac:dyDescent="0.25">
      <c r="A642" s="7">
        <v>160687</v>
      </c>
      <c r="B642" s="7">
        <f t="shared" si="27"/>
        <v>0</v>
      </c>
      <c r="C642" s="7">
        <f t="shared" si="28"/>
        <v>0</v>
      </c>
      <c r="D642" s="7">
        <f t="shared" si="29"/>
        <v>0</v>
      </c>
      <c r="E642" s="7">
        <v>58277</v>
      </c>
      <c r="F642" t="s">
        <v>29</v>
      </c>
      <c r="G642" t="s">
        <v>38</v>
      </c>
      <c r="H642" s="7">
        <v>28</v>
      </c>
      <c r="I642" s="7" t="s">
        <v>148</v>
      </c>
      <c r="J642" t="s">
        <v>18</v>
      </c>
      <c r="K642">
        <v>47.4</v>
      </c>
      <c r="L642">
        <v>1</v>
      </c>
      <c r="M642">
        <v>118.7</v>
      </c>
      <c r="N642">
        <v>2.76</v>
      </c>
    </row>
    <row r="643" spans="1:14" x14ac:dyDescent="0.25">
      <c r="A643" s="7">
        <v>160893</v>
      </c>
      <c r="B643" s="7">
        <f t="shared" ref="B643:B706" si="30">IF(A643=A644,1,0)</f>
        <v>0</v>
      </c>
      <c r="C643" s="7">
        <f t="shared" ref="C643:C706" si="31">IF(A643=A642,1,0)</f>
        <v>0</v>
      </c>
      <c r="D643" s="7">
        <f t="shared" ref="D643:D706" si="32">B643+C643</f>
        <v>0</v>
      </c>
      <c r="E643" s="7">
        <v>56790</v>
      </c>
      <c r="F643" t="s">
        <v>15</v>
      </c>
      <c r="G643" t="s">
        <v>22</v>
      </c>
      <c r="H643" s="7">
        <v>13</v>
      </c>
      <c r="I643" s="7" t="s">
        <v>148</v>
      </c>
      <c r="J643" t="s">
        <v>18</v>
      </c>
      <c r="K643">
        <v>38.299999999999997</v>
      </c>
      <c r="L643">
        <v>1</v>
      </c>
      <c r="M643">
        <v>118.7</v>
      </c>
      <c r="N643">
        <v>2.76</v>
      </c>
    </row>
    <row r="644" spans="1:14" x14ac:dyDescent="0.25">
      <c r="A644" s="7">
        <v>160953</v>
      </c>
      <c r="B644" s="7">
        <f t="shared" si="30"/>
        <v>0</v>
      </c>
      <c r="C644" s="7">
        <f t="shared" si="31"/>
        <v>0</v>
      </c>
      <c r="D644" s="7">
        <f t="shared" si="32"/>
        <v>0</v>
      </c>
      <c r="E644" s="7">
        <v>56790</v>
      </c>
      <c r="F644" t="s">
        <v>15</v>
      </c>
      <c r="G644" t="s">
        <v>22</v>
      </c>
      <c r="H644" s="7">
        <v>13</v>
      </c>
      <c r="I644" s="7" t="s">
        <v>148</v>
      </c>
      <c r="J644" t="s">
        <v>18</v>
      </c>
      <c r="K644">
        <v>29.7</v>
      </c>
      <c r="L644">
        <v>1</v>
      </c>
      <c r="M644">
        <v>92</v>
      </c>
      <c r="N644">
        <v>2.76</v>
      </c>
    </row>
    <row r="645" spans="1:14" x14ac:dyDescent="0.25">
      <c r="A645" s="7">
        <v>160955</v>
      </c>
      <c r="B645" s="7">
        <f t="shared" si="30"/>
        <v>0</v>
      </c>
      <c r="C645" s="7">
        <f t="shared" si="31"/>
        <v>0</v>
      </c>
      <c r="D645" s="7">
        <f t="shared" si="32"/>
        <v>0</v>
      </c>
      <c r="E645" s="7">
        <v>56790</v>
      </c>
      <c r="F645" t="s">
        <v>15</v>
      </c>
      <c r="G645" t="s">
        <v>22</v>
      </c>
      <c r="H645" s="7">
        <v>13</v>
      </c>
      <c r="I645" s="7" t="s">
        <v>148</v>
      </c>
      <c r="J645" t="s">
        <v>18</v>
      </c>
      <c r="K645">
        <v>31.1</v>
      </c>
      <c r="L645">
        <v>1</v>
      </c>
      <c r="M645">
        <v>92</v>
      </c>
      <c r="N645">
        <v>2.76</v>
      </c>
    </row>
    <row r="646" spans="1:14" x14ac:dyDescent="0.25">
      <c r="A646" s="7">
        <v>161069</v>
      </c>
      <c r="B646" s="7">
        <f t="shared" si="30"/>
        <v>0</v>
      </c>
      <c r="C646" s="7">
        <f t="shared" si="31"/>
        <v>0</v>
      </c>
      <c r="D646" s="7">
        <f t="shared" si="32"/>
        <v>0</v>
      </c>
      <c r="E646" s="7">
        <v>56854</v>
      </c>
      <c r="F646" t="s">
        <v>15</v>
      </c>
      <c r="G646" t="s">
        <v>23</v>
      </c>
      <c r="H646" s="7" t="s">
        <v>25</v>
      </c>
      <c r="I646" s="7" t="s">
        <v>148</v>
      </c>
      <c r="J646" t="s">
        <v>18</v>
      </c>
      <c r="K646">
        <v>31.1</v>
      </c>
      <c r="L646">
        <v>2</v>
      </c>
      <c r="M646">
        <v>57</v>
      </c>
      <c r="N646">
        <v>2.76</v>
      </c>
    </row>
    <row r="647" spans="1:14" x14ac:dyDescent="0.25">
      <c r="A647" s="7">
        <v>161467</v>
      </c>
      <c r="B647" s="7">
        <f t="shared" si="30"/>
        <v>0</v>
      </c>
      <c r="C647" s="7">
        <f t="shared" si="31"/>
        <v>0</v>
      </c>
      <c r="D647" s="7">
        <f t="shared" si="32"/>
        <v>0</v>
      </c>
      <c r="E647" s="7">
        <v>56854</v>
      </c>
      <c r="F647" t="s">
        <v>15</v>
      </c>
      <c r="G647" t="s">
        <v>23</v>
      </c>
      <c r="H647" s="7" t="s">
        <v>25</v>
      </c>
      <c r="I647" s="7" t="s">
        <v>148</v>
      </c>
      <c r="J647" t="s">
        <v>18</v>
      </c>
      <c r="K647">
        <v>38.4</v>
      </c>
      <c r="L647">
        <v>1</v>
      </c>
      <c r="M647">
        <v>118.7</v>
      </c>
      <c r="N647">
        <v>2.76</v>
      </c>
    </row>
    <row r="648" spans="1:14" x14ac:dyDescent="0.25">
      <c r="A648" s="7">
        <v>161523</v>
      </c>
      <c r="B648" s="7">
        <f t="shared" si="30"/>
        <v>0</v>
      </c>
      <c r="C648" s="7">
        <f t="shared" si="31"/>
        <v>0</v>
      </c>
      <c r="D648" s="7">
        <f t="shared" si="32"/>
        <v>0</v>
      </c>
      <c r="E648" s="7">
        <v>56854</v>
      </c>
      <c r="F648" t="s">
        <v>15</v>
      </c>
      <c r="G648" t="s">
        <v>23</v>
      </c>
      <c r="H648" s="7" t="s">
        <v>25</v>
      </c>
      <c r="I648" s="7" t="s">
        <v>148</v>
      </c>
      <c r="J648" t="s">
        <v>18</v>
      </c>
      <c r="K648">
        <v>31.1</v>
      </c>
      <c r="L648">
        <v>1</v>
      </c>
      <c r="M648">
        <v>92</v>
      </c>
      <c r="N648">
        <v>2.76</v>
      </c>
    </row>
    <row r="649" spans="1:14" x14ac:dyDescent="0.25">
      <c r="A649" s="7">
        <v>161573</v>
      </c>
      <c r="B649" s="7">
        <f t="shared" si="30"/>
        <v>0</v>
      </c>
      <c r="C649" s="7">
        <f t="shared" si="31"/>
        <v>0</v>
      </c>
      <c r="D649" s="7">
        <f t="shared" si="32"/>
        <v>0</v>
      </c>
      <c r="E649" s="7">
        <v>56789</v>
      </c>
      <c r="F649" t="s">
        <v>15</v>
      </c>
      <c r="G649" t="s">
        <v>22</v>
      </c>
      <c r="H649" s="7">
        <v>9</v>
      </c>
      <c r="I649" s="7" t="s">
        <v>148</v>
      </c>
      <c r="J649" t="s">
        <v>18</v>
      </c>
      <c r="K649">
        <v>33.700000000000003</v>
      </c>
      <c r="L649">
        <v>1</v>
      </c>
      <c r="M649">
        <v>92</v>
      </c>
      <c r="N649">
        <v>2.76</v>
      </c>
    </row>
    <row r="650" spans="1:14" x14ac:dyDescent="0.25">
      <c r="A650" s="7">
        <v>161991</v>
      </c>
      <c r="B650" s="7">
        <f t="shared" si="30"/>
        <v>0</v>
      </c>
      <c r="C650" s="7">
        <f t="shared" si="31"/>
        <v>0</v>
      </c>
      <c r="D650" s="7">
        <f t="shared" si="32"/>
        <v>0</v>
      </c>
      <c r="E650" s="7">
        <v>56789</v>
      </c>
      <c r="F650" t="s">
        <v>15</v>
      </c>
      <c r="G650" t="s">
        <v>22</v>
      </c>
      <c r="H650" s="7">
        <v>9</v>
      </c>
      <c r="I650" s="7" t="s">
        <v>148</v>
      </c>
      <c r="J650" t="s">
        <v>18</v>
      </c>
      <c r="K650">
        <v>33.9</v>
      </c>
      <c r="L650">
        <v>1</v>
      </c>
      <c r="M650">
        <v>92</v>
      </c>
      <c r="N650">
        <v>2.76</v>
      </c>
    </row>
    <row r="651" spans="1:14" x14ac:dyDescent="0.25">
      <c r="A651" s="7">
        <v>162057</v>
      </c>
      <c r="B651" s="7">
        <f t="shared" si="30"/>
        <v>0</v>
      </c>
      <c r="C651" s="7">
        <f t="shared" si="31"/>
        <v>0</v>
      </c>
      <c r="D651" s="7">
        <f t="shared" si="32"/>
        <v>0</v>
      </c>
      <c r="E651" s="7">
        <v>56854</v>
      </c>
      <c r="F651" t="s">
        <v>15</v>
      </c>
      <c r="G651" t="s">
        <v>23</v>
      </c>
      <c r="H651" s="7" t="s">
        <v>25</v>
      </c>
      <c r="I651" s="7" t="s">
        <v>148</v>
      </c>
      <c r="J651" t="s">
        <v>18</v>
      </c>
      <c r="K651">
        <v>37.5</v>
      </c>
      <c r="L651">
        <v>2</v>
      </c>
      <c r="M651">
        <v>73.5</v>
      </c>
      <c r="N651">
        <v>2.76</v>
      </c>
    </row>
    <row r="652" spans="1:14" x14ac:dyDescent="0.25">
      <c r="A652" s="7">
        <v>162167</v>
      </c>
      <c r="B652" s="7">
        <f t="shared" si="30"/>
        <v>0</v>
      </c>
      <c r="C652" s="7">
        <f t="shared" si="31"/>
        <v>0</v>
      </c>
      <c r="D652" s="7">
        <f t="shared" si="32"/>
        <v>0</v>
      </c>
      <c r="E652" s="7">
        <v>56854</v>
      </c>
      <c r="F652" t="s">
        <v>15</v>
      </c>
      <c r="G652" t="s">
        <v>23</v>
      </c>
      <c r="H652" s="7" t="s">
        <v>25</v>
      </c>
      <c r="I652" s="7" t="s">
        <v>148</v>
      </c>
      <c r="J652" t="s">
        <v>18</v>
      </c>
      <c r="K652">
        <v>86.6</v>
      </c>
      <c r="L652">
        <v>4</v>
      </c>
      <c r="M652">
        <v>56.7</v>
      </c>
      <c r="N652">
        <v>2.76</v>
      </c>
    </row>
    <row r="653" spans="1:14" x14ac:dyDescent="0.25">
      <c r="A653" s="7">
        <v>162225</v>
      </c>
      <c r="B653" s="7">
        <f t="shared" si="30"/>
        <v>0</v>
      </c>
      <c r="C653" s="7">
        <f t="shared" si="31"/>
        <v>0</v>
      </c>
      <c r="D653" s="7">
        <f t="shared" si="32"/>
        <v>0</v>
      </c>
      <c r="E653" s="7">
        <v>56789</v>
      </c>
      <c r="F653" t="s">
        <v>15</v>
      </c>
      <c r="G653" t="s">
        <v>22</v>
      </c>
      <c r="H653" s="7">
        <v>9</v>
      </c>
      <c r="I653" s="7" t="s">
        <v>148</v>
      </c>
      <c r="J653" t="s">
        <v>18</v>
      </c>
      <c r="K653">
        <v>69.19</v>
      </c>
      <c r="L653">
        <v>2</v>
      </c>
      <c r="M653">
        <v>83.2</v>
      </c>
      <c r="N653">
        <v>2.76</v>
      </c>
    </row>
    <row r="654" spans="1:14" x14ac:dyDescent="0.25">
      <c r="A654" s="7">
        <v>162293</v>
      </c>
      <c r="B654" s="7">
        <f t="shared" si="30"/>
        <v>0</v>
      </c>
      <c r="C654" s="7">
        <f t="shared" si="31"/>
        <v>0</v>
      </c>
      <c r="D654" s="7">
        <f t="shared" si="32"/>
        <v>0</v>
      </c>
      <c r="E654" s="7">
        <v>56789</v>
      </c>
      <c r="F654" t="s">
        <v>15</v>
      </c>
      <c r="G654" t="s">
        <v>22</v>
      </c>
      <c r="H654" s="7">
        <v>9</v>
      </c>
      <c r="I654" s="7" t="s">
        <v>148</v>
      </c>
      <c r="J654" t="s">
        <v>18</v>
      </c>
      <c r="K654">
        <v>53.3</v>
      </c>
      <c r="L654">
        <v>3</v>
      </c>
      <c r="M654">
        <v>57</v>
      </c>
      <c r="N654">
        <v>2.76</v>
      </c>
    </row>
    <row r="655" spans="1:14" x14ac:dyDescent="0.25">
      <c r="A655" s="7">
        <v>162433</v>
      </c>
      <c r="B655" s="7">
        <f t="shared" si="30"/>
        <v>0</v>
      </c>
      <c r="C655" s="7">
        <f t="shared" si="31"/>
        <v>0</v>
      </c>
      <c r="D655" s="7">
        <f t="shared" si="32"/>
        <v>0</v>
      </c>
      <c r="E655" s="7">
        <v>56789</v>
      </c>
      <c r="F655" t="s">
        <v>15</v>
      </c>
      <c r="G655" t="s">
        <v>22</v>
      </c>
      <c r="H655" s="7">
        <v>9</v>
      </c>
      <c r="I655" s="7" t="s">
        <v>148</v>
      </c>
      <c r="J655" t="s">
        <v>18</v>
      </c>
      <c r="K655">
        <v>54.39</v>
      </c>
      <c r="L655">
        <v>2</v>
      </c>
      <c r="M655">
        <v>73.5</v>
      </c>
      <c r="N655">
        <v>2.76</v>
      </c>
    </row>
    <row r="656" spans="1:14" x14ac:dyDescent="0.25">
      <c r="A656" s="7">
        <v>162739</v>
      </c>
      <c r="B656" s="7">
        <f t="shared" si="30"/>
        <v>0</v>
      </c>
      <c r="C656" s="7">
        <f t="shared" si="31"/>
        <v>0</v>
      </c>
      <c r="D656" s="7">
        <f t="shared" si="32"/>
        <v>0</v>
      </c>
      <c r="E656" s="7">
        <v>58315</v>
      </c>
      <c r="F656" t="s">
        <v>29</v>
      </c>
      <c r="G656" t="s">
        <v>42</v>
      </c>
      <c r="H656" s="7">
        <v>7</v>
      </c>
      <c r="I656" s="7" t="s">
        <v>148</v>
      </c>
      <c r="J656" t="s">
        <v>18</v>
      </c>
      <c r="K656">
        <v>28.2</v>
      </c>
      <c r="L656">
        <v>1</v>
      </c>
      <c r="M656">
        <v>92</v>
      </c>
      <c r="N656">
        <v>2.76</v>
      </c>
    </row>
    <row r="657" spans="1:14" x14ac:dyDescent="0.25">
      <c r="A657" s="7">
        <v>163095</v>
      </c>
      <c r="B657" s="7">
        <f t="shared" si="30"/>
        <v>0</v>
      </c>
      <c r="C657" s="7">
        <f t="shared" si="31"/>
        <v>0</v>
      </c>
      <c r="D657" s="7">
        <f t="shared" si="32"/>
        <v>0</v>
      </c>
      <c r="E657" s="7">
        <v>58212</v>
      </c>
      <c r="F657" t="s">
        <v>29</v>
      </c>
      <c r="G657" t="s">
        <v>32</v>
      </c>
      <c r="H657" s="7">
        <v>25</v>
      </c>
      <c r="I657" s="7" t="s">
        <v>148</v>
      </c>
      <c r="J657" t="s">
        <v>11</v>
      </c>
      <c r="K657">
        <v>47.3</v>
      </c>
      <c r="L657">
        <v>4</v>
      </c>
      <c r="M657">
        <v>65.3</v>
      </c>
      <c r="N657">
        <v>1.9870000000000001</v>
      </c>
    </row>
    <row r="658" spans="1:14" x14ac:dyDescent="0.25">
      <c r="A658" s="7">
        <v>163244</v>
      </c>
      <c r="B658" s="7">
        <f t="shared" si="30"/>
        <v>0</v>
      </c>
      <c r="C658" s="7">
        <f t="shared" si="31"/>
        <v>0</v>
      </c>
      <c r="D658" s="7">
        <f t="shared" si="32"/>
        <v>0</v>
      </c>
      <c r="E658" s="7">
        <v>56764</v>
      </c>
      <c r="F658" t="s">
        <v>15</v>
      </c>
      <c r="G658" t="s">
        <v>16</v>
      </c>
      <c r="H658" s="7" t="s">
        <v>19</v>
      </c>
      <c r="I658" s="7" t="s">
        <v>148</v>
      </c>
      <c r="J658" t="s">
        <v>18</v>
      </c>
      <c r="K658">
        <v>29.7</v>
      </c>
      <c r="L658">
        <v>1</v>
      </c>
      <c r="M658">
        <v>92</v>
      </c>
      <c r="N658">
        <v>2.76</v>
      </c>
    </row>
    <row r="659" spans="1:14" x14ac:dyDescent="0.25">
      <c r="A659" s="7">
        <v>163264</v>
      </c>
      <c r="B659" s="7">
        <f t="shared" si="30"/>
        <v>0</v>
      </c>
      <c r="C659" s="7">
        <f t="shared" si="31"/>
        <v>0</v>
      </c>
      <c r="D659" s="7">
        <f t="shared" si="32"/>
        <v>0</v>
      </c>
      <c r="E659" s="7">
        <v>58342</v>
      </c>
      <c r="F659" t="s">
        <v>29</v>
      </c>
      <c r="G659" t="s">
        <v>46</v>
      </c>
      <c r="H659" s="7">
        <v>13</v>
      </c>
      <c r="I659" s="7" t="s">
        <v>148</v>
      </c>
      <c r="J659" t="s">
        <v>11</v>
      </c>
      <c r="K659">
        <v>61</v>
      </c>
      <c r="L659">
        <v>1</v>
      </c>
      <c r="M659">
        <v>167.6</v>
      </c>
      <c r="N659">
        <v>1.9870000000000001</v>
      </c>
    </row>
    <row r="660" spans="1:14" x14ac:dyDescent="0.25">
      <c r="A660" s="7">
        <v>163274</v>
      </c>
      <c r="B660" s="7">
        <f t="shared" si="30"/>
        <v>0</v>
      </c>
      <c r="C660" s="7">
        <f t="shared" si="31"/>
        <v>0</v>
      </c>
      <c r="D660" s="7">
        <f t="shared" si="32"/>
        <v>0</v>
      </c>
      <c r="E660" s="7">
        <v>58362</v>
      </c>
      <c r="F660" t="s">
        <v>48</v>
      </c>
      <c r="G660" t="s">
        <v>49</v>
      </c>
      <c r="H660" s="7">
        <v>4</v>
      </c>
      <c r="I660" s="7" t="s">
        <v>148</v>
      </c>
      <c r="J660" t="s">
        <v>11</v>
      </c>
      <c r="K660">
        <v>55</v>
      </c>
      <c r="L660">
        <v>1</v>
      </c>
      <c r="M660">
        <v>183.2</v>
      </c>
      <c r="N660">
        <v>1.9870000000000001</v>
      </c>
    </row>
    <row r="661" spans="1:14" x14ac:dyDescent="0.25">
      <c r="A661" s="7">
        <v>163304</v>
      </c>
      <c r="B661" s="7">
        <f t="shared" si="30"/>
        <v>0</v>
      </c>
      <c r="C661" s="7">
        <f t="shared" si="31"/>
        <v>0</v>
      </c>
      <c r="D661" s="7">
        <f t="shared" si="32"/>
        <v>0</v>
      </c>
      <c r="E661" s="7">
        <v>58315</v>
      </c>
      <c r="F661" t="s">
        <v>29</v>
      </c>
      <c r="G661" t="s">
        <v>42</v>
      </c>
      <c r="H661" s="7">
        <v>7</v>
      </c>
      <c r="I661" s="7" t="s">
        <v>148</v>
      </c>
      <c r="J661" t="s">
        <v>18</v>
      </c>
      <c r="K661">
        <v>22.8</v>
      </c>
      <c r="L661">
        <v>2</v>
      </c>
      <c r="M661">
        <v>57</v>
      </c>
      <c r="N661">
        <v>2.76</v>
      </c>
    </row>
    <row r="662" spans="1:14" x14ac:dyDescent="0.25">
      <c r="A662" s="7">
        <v>163326</v>
      </c>
      <c r="B662" s="7">
        <f t="shared" si="30"/>
        <v>0</v>
      </c>
      <c r="C662" s="7">
        <f t="shared" si="31"/>
        <v>0</v>
      </c>
      <c r="D662" s="7">
        <f t="shared" si="32"/>
        <v>0</v>
      </c>
      <c r="E662" s="7">
        <v>58371</v>
      </c>
      <c r="F662" t="s">
        <v>48</v>
      </c>
      <c r="G662" t="s">
        <v>49</v>
      </c>
      <c r="H662" s="7">
        <v>19</v>
      </c>
      <c r="I662" s="7" t="s">
        <v>148</v>
      </c>
      <c r="J662" t="s">
        <v>11</v>
      </c>
      <c r="K662">
        <v>63.8</v>
      </c>
      <c r="L662">
        <v>1</v>
      </c>
      <c r="M662">
        <v>183.2</v>
      </c>
      <c r="N662">
        <v>1.9870000000000001</v>
      </c>
    </row>
    <row r="663" spans="1:14" x14ac:dyDescent="0.25">
      <c r="A663" s="7">
        <v>163410</v>
      </c>
      <c r="B663" s="7">
        <f t="shared" si="30"/>
        <v>0</v>
      </c>
      <c r="C663" s="7">
        <f t="shared" si="31"/>
        <v>0</v>
      </c>
      <c r="D663" s="7">
        <f t="shared" si="32"/>
        <v>0</v>
      </c>
      <c r="E663" s="7">
        <v>58327</v>
      </c>
      <c r="F663" t="s">
        <v>29</v>
      </c>
      <c r="G663" t="s">
        <v>43</v>
      </c>
      <c r="H663" s="7" t="s">
        <v>45</v>
      </c>
      <c r="I663" s="7" t="s">
        <v>148</v>
      </c>
      <c r="J663" t="s">
        <v>18</v>
      </c>
      <c r="K663">
        <v>82.9</v>
      </c>
      <c r="L663">
        <v>2</v>
      </c>
      <c r="M663">
        <v>90.1</v>
      </c>
      <c r="N663">
        <v>2.76</v>
      </c>
    </row>
    <row r="664" spans="1:14" x14ac:dyDescent="0.25">
      <c r="A664" s="7">
        <v>163461</v>
      </c>
      <c r="B664" s="7">
        <f t="shared" si="30"/>
        <v>0</v>
      </c>
      <c r="C664" s="7">
        <f t="shared" si="31"/>
        <v>0</v>
      </c>
      <c r="D664" s="7">
        <f t="shared" si="32"/>
        <v>0</v>
      </c>
      <c r="E664" s="7">
        <v>58360</v>
      </c>
      <c r="F664" t="s">
        <v>48</v>
      </c>
      <c r="G664" t="s">
        <v>49</v>
      </c>
      <c r="H664" s="7">
        <v>10</v>
      </c>
      <c r="I664" s="7" t="s">
        <v>148</v>
      </c>
      <c r="J664" t="s">
        <v>11</v>
      </c>
      <c r="K664">
        <v>45.2</v>
      </c>
      <c r="L664">
        <v>1</v>
      </c>
      <c r="M664">
        <v>167.6</v>
      </c>
      <c r="N664">
        <v>1.9870000000000001</v>
      </c>
    </row>
    <row r="665" spans="1:14" x14ac:dyDescent="0.25">
      <c r="A665" s="7">
        <v>163674</v>
      </c>
      <c r="B665" s="7">
        <f t="shared" si="30"/>
        <v>0</v>
      </c>
      <c r="C665" s="7">
        <f t="shared" si="31"/>
        <v>0</v>
      </c>
      <c r="D665" s="7">
        <f t="shared" si="32"/>
        <v>0</v>
      </c>
      <c r="E665" s="7">
        <v>58363</v>
      </c>
      <c r="F665" t="s">
        <v>48</v>
      </c>
      <c r="G665" t="s">
        <v>49</v>
      </c>
      <c r="H665" s="7">
        <v>11</v>
      </c>
      <c r="I665" s="7" t="s">
        <v>148</v>
      </c>
      <c r="J665" t="s">
        <v>11</v>
      </c>
      <c r="K665">
        <v>65.400000000000006</v>
      </c>
      <c r="L665">
        <v>1</v>
      </c>
      <c r="M665">
        <v>183.2</v>
      </c>
      <c r="N665">
        <v>1.9870000000000001</v>
      </c>
    </row>
    <row r="666" spans="1:14" x14ac:dyDescent="0.25">
      <c r="A666" s="7">
        <v>163696</v>
      </c>
      <c r="B666" s="7">
        <f t="shared" si="30"/>
        <v>0</v>
      </c>
      <c r="C666" s="7">
        <f t="shared" si="31"/>
        <v>0</v>
      </c>
      <c r="D666" s="7">
        <f t="shared" si="32"/>
        <v>0</v>
      </c>
      <c r="E666" s="7">
        <v>58346</v>
      </c>
      <c r="F666" t="s">
        <v>29</v>
      </c>
      <c r="G666" t="s">
        <v>47</v>
      </c>
      <c r="H666" s="7">
        <v>14</v>
      </c>
      <c r="I666" s="7" t="s">
        <v>148</v>
      </c>
      <c r="J666" t="s">
        <v>11</v>
      </c>
      <c r="K666">
        <v>27.1</v>
      </c>
      <c r="L666">
        <v>1</v>
      </c>
      <c r="M666">
        <v>142</v>
      </c>
      <c r="N666">
        <v>1.9870000000000001</v>
      </c>
    </row>
    <row r="667" spans="1:14" x14ac:dyDescent="0.25">
      <c r="A667" s="7">
        <v>164139</v>
      </c>
      <c r="B667" s="7">
        <f t="shared" si="30"/>
        <v>0</v>
      </c>
      <c r="C667" s="7">
        <f t="shared" si="31"/>
        <v>0</v>
      </c>
      <c r="D667" s="7">
        <f t="shared" si="32"/>
        <v>0</v>
      </c>
      <c r="E667" s="7">
        <v>58314</v>
      </c>
      <c r="F667" t="s">
        <v>29</v>
      </c>
      <c r="G667" t="s">
        <v>42</v>
      </c>
      <c r="H667" s="7">
        <v>6</v>
      </c>
      <c r="I667" s="7" t="s">
        <v>148</v>
      </c>
      <c r="J667" t="s">
        <v>11</v>
      </c>
      <c r="K667">
        <v>29.1</v>
      </c>
      <c r="L667">
        <v>2</v>
      </c>
      <c r="M667">
        <v>88</v>
      </c>
      <c r="N667">
        <v>1.9870000000000001</v>
      </c>
    </row>
    <row r="668" spans="1:14" x14ac:dyDescent="0.25">
      <c r="A668" s="7">
        <v>164849</v>
      </c>
      <c r="B668" s="7">
        <f t="shared" si="30"/>
        <v>0</v>
      </c>
      <c r="C668" s="7">
        <f t="shared" si="31"/>
        <v>0</v>
      </c>
      <c r="D668" s="7">
        <f t="shared" si="32"/>
        <v>0</v>
      </c>
      <c r="E668" s="7">
        <v>62290</v>
      </c>
      <c r="F668" t="s">
        <v>54</v>
      </c>
      <c r="G668" t="s">
        <v>55</v>
      </c>
      <c r="H668" s="7">
        <v>7</v>
      </c>
      <c r="I668" s="7" t="s">
        <v>148</v>
      </c>
      <c r="J668" t="s">
        <v>18</v>
      </c>
      <c r="K668">
        <v>80.5</v>
      </c>
      <c r="L668">
        <v>5</v>
      </c>
      <c r="M668">
        <v>45.7</v>
      </c>
      <c r="N668">
        <v>2.76</v>
      </c>
    </row>
    <row r="669" spans="1:14" x14ac:dyDescent="0.25">
      <c r="A669" s="7">
        <v>165381</v>
      </c>
      <c r="B669" s="7">
        <f t="shared" si="30"/>
        <v>0</v>
      </c>
      <c r="C669" s="7">
        <f t="shared" si="31"/>
        <v>0</v>
      </c>
      <c r="D669" s="7">
        <f t="shared" si="32"/>
        <v>0</v>
      </c>
      <c r="E669" s="7">
        <v>58314</v>
      </c>
      <c r="F669" t="s">
        <v>29</v>
      </c>
      <c r="G669" t="s">
        <v>42</v>
      </c>
      <c r="H669" s="7">
        <v>6</v>
      </c>
      <c r="I669" s="7" t="s">
        <v>148</v>
      </c>
      <c r="J669" t="s">
        <v>11</v>
      </c>
      <c r="K669">
        <v>21.5</v>
      </c>
      <c r="L669">
        <v>5</v>
      </c>
      <c r="M669">
        <v>48.3</v>
      </c>
      <c r="N669">
        <v>1.9870000000000001</v>
      </c>
    </row>
    <row r="670" spans="1:14" x14ac:dyDescent="0.25">
      <c r="A670" s="7">
        <v>166006</v>
      </c>
      <c r="B670" s="7">
        <f t="shared" si="30"/>
        <v>0</v>
      </c>
      <c r="C670" s="7">
        <f t="shared" si="31"/>
        <v>0</v>
      </c>
      <c r="D670" s="7">
        <f t="shared" si="32"/>
        <v>0</v>
      </c>
      <c r="E670" s="7">
        <v>58314</v>
      </c>
      <c r="F670" t="s">
        <v>29</v>
      </c>
      <c r="G670" t="s">
        <v>42</v>
      </c>
      <c r="H670" s="7">
        <v>6</v>
      </c>
      <c r="I670" s="7" t="s">
        <v>148</v>
      </c>
      <c r="J670" t="s">
        <v>11</v>
      </c>
      <c r="K670">
        <v>22</v>
      </c>
      <c r="L670">
        <v>1</v>
      </c>
      <c r="M670">
        <v>167.6</v>
      </c>
      <c r="N670">
        <v>1.9870000000000001</v>
      </c>
    </row>
    <row r="671" spans="1:14" x14ac:dyDescent="0.25">
      <c r="A671" s="7">
        <v>166092</v>
      </c>
      <c r="B671" s="7">
        <f t="shared" si="30"/>
        <v>0</v>
      </c>
      <c r="C671" s="7">
        <f t="shared" si="31"/>
        <v>0</v>
      </c>
      <c r="D671" s="7">
        <f t="shared" si="32"/>
        <v>0</v>
      </c>
      <c r="E671" s="7">
        <v>58362</v>
      </c>
      <c r="F671" t="s">
        <v>48</v>
      </c>
      <c r="G671" t="s">
        <v>49</v>
      </c>
      <c r="H671" s="7">
        <v>4</v>
      </c>
      <c r="I671" s="7" t="s">
        <v>148</v>
      </c>
      <c r="J671" t="s">
        <v>11</v>
      </c>
      <c r="K671">
        <v>39.700000000000003</v>
      </c>
      <c r="L671">
        <v>1</v>
      </c>
      <c r="M671">
        <v>142</v>
      </c>
      <c r="N671">
        <v>1.9870000000000001</v>
      </c>
    </row>
    <row r="672" spans="1:14" x14ac:dyDescent="0.25">
      <c r="A672" s="7">
        <v>166100</v>
      </c>
      <c r="B672" s="7">
        <f t="shared" si="30"/>
        <v>0</v>
      </c>
      <c r="C672" s="7">
        <f t="shared" si="31"/>
        <v>0</v>
      </c>
      <c r="D672" s="7">
        <f t="shared" si="32"/>
        <v>0</v>
      </c>
      <c r="E672" s="7">
        <v>58376</v>
      </c>
      <c r="F672" t="s">
        <v>48</v>
      </c>
      <c r="G672" t="s">
        <v>49</v>
      </c>
      <c r="H672" s="7">
        <v>13</v>
      </c>
      <c r="I672" s="7" t="s">
        <v>148</v>
      </c>
      <c r="J672" t="s">
        <v>11</v>
      </c>
      <c r="K672">
        <v>42</v>
      </c>
      <c r="L672">
        <v>1</v>
      </c>
      <c r="M672">
        <v>167.6</v>
      </c>
      <c r="N672">
        <v>1.9870000000000001</v>
      </c>
    </row>
    <row r="673" spans="1:14" x14ac:dyDescent="0.25">
      <c r="A673" s="7">
        <v>166152</v>
      </c>
      <c r="B673" s="7">
        <f t="shared" si="30"/>
        <v>0</v>
      </c>
      <c r="C673" s="7">
        <f t="shared" si="31"/>
        <v>0</v>
      </c>
      <c r="D673" s="7">
        <f t="shared" si="32"/>
        <v>0</v>
      </c>
      <c r="E673" s="7">
        <v>58314</v>
      </c>
      <c r="F673" t="s">
        <v>29</v>
      </c>
      <c r="G673" t="s">
        <v>42</v>
      </c>
      <c r="H673" s="7">
        <v>6</v>
      </c>
      <c r="I673" s="7" t="s">
        <v>148</v>
      </c>
      <c r="J673" t="s">
        <v>11</v>
      </c>
      <c r="K673">
        <v>19.8</v>
      </c>
      <c r="L673">
        <v>1</v>
      </c>
      <c r="M673">
        <v>142</v>
      </c>
      <c r="N673">
        <v>1.9870000000000001</v>
      </c>
    </row>
    <row r="674" spans="1:14" x14ac:dyDescent="0.25">
      <c r="A674" s="7">
        <v>166485</v>
      </c>
      <c r="B674" s="7">
        <f t="shared" si="30"/>
        <v>0</v>
      </c>
      <c r="C674" s="7">
        <f t="shared" si="31"/>
        <v>0</v>
      </c>
      <c r="D674" s="7">
        <f t="shared" si="32"/>
        <v>0</v>
      </c>
      <c r="E674" s="7">
        <v>58343</v>
      </c>
      <c r="F674" t="s">
        <v>29</v>
      </c>
      <c r="G674" t="s">
        <v>46</v>
      </c>
      <c r="H674" s="7">
        <v>17</v>
      </c>
      <c r="I674" s="7" t="s">
        <v>148</v>
      </c>
      <c r="J674" t="s">
        <v>18</v>
      </c>
      <c r="K674">
        <v>78</v>
      </c>
      <c r="L674">
        <v>2</v>
      </c>
      <c r="M674">
        <v>83.2</v>
      </c>
      <c r="N674">
        <v>2.76</v>
      </c>
    </row>
    <row r="675" spans="1:14" x14ac:dyDescent="0.25">
      <c r="A675" s="7">
        <v>166549</v>
      </c>
      <c r="B675" s="7">
        <f t="shared" si="30"/>
        <v>0</v>
      </c>
      <c r="C675" s="7">
        <f t="shared" si="31"/>
        <v>0</v>
      </c>
      <c r="D675" s="7">
        <f t="shared" si="32"/>
        <v>0</v>
      </c>
      <c r="E675" s="7">
        <v>56764</v>
      </c>
      <c r="F675" t="s">
        <v>15</v>
      </c>
      <c r="G675" t="s">
        <v>16</v>
      </c>
      <c r="H675" s="7" t="s">
        <v>19</v>
      </c>
      <c r="I675" s="7" t="s">
        <v>148</v>
      </c>
      <c r="J675" t="s">
        <v>18</v>
      </c>
      <c r="K675">
        <v>31.8</v>
      </c>
      <c r="L675">
        <v>1</v>
      </c>
      <c r="M675">
        <v>92</v>
      </c>
      <c r="N675">
        <v>2.76</v>
      </c>
    </row>
    <row r="676" spans="1:14" x14ac:dyDescent="0.25">
      <c r="A676" s="7">
        <v>166675</v>
      </c>
      <c r="B676" s="7">
        <f t="shared" si="30"/>
        <v>0</v>
      </c>
      <c r="C676" s="7">
        <f t="shared" si="31"/>
        <v>0</v>
      </c>
      <c r="D676" s="7">
        <f t="shared" si="32"/>
        <v>0</v>
      </c>
      <c r="E676" s="7">
        <v>63010</v>
      </c>
      <c r="F676" t="s">
        <v>56</v>
      </c>
      <c r="G676" t="s">
        <v>57</v>
      </c>
      <c r="H676" s="7">
        <v>21</v>
      </c>
      <c r="I676" s="7" t="s">
        <v>148</v>
      </c>
      <c r="J676" t="s">
        <v>18</v>
      </c>
      <c r="K676">
        <v>46.1</v>
      </c>
      <c r="L676">
        <v>3</v>
      </c>
      <c r="M676">
        <v>57</v>
      </c>
      <c r="N676">
        <v>2.76</v>
      </c>
    </row>
    <row r="677" spans="1:14" x14ac:dyDescent="0.25">
      <c r="A677" s="7">
        <v>166924</v>
      </c>
      <c r="B677" s="7">
        <f t="shared" si="30"/>
        <v>0</v>
      </c>
      <c r="C677" s="7">
        <f t="shared" si="31"/>
        <v>0</v>
      </c>
      <c r="D677" s="7">
        <f t="shared" si="32"/>
        <v>0</v>
      </c>
      <c r="E677" s="7">
        <v>58364</v>
      </c>
      <c r="F677" t="s">
        <v>48</v>
      </c>
      <c r="G677" t="s">
        <v>49</v>
      </c>
      <c r="H677" s="7">
        <v>21</v>
      </c>
      <c r="I677" s="7" t="s">
        <v>148</v>
      </c>
      <c r="J677" t="s">
        <v>11</v>
      </c>
      <c r="K677">
        <v>65.2</v>
      </c>
      <c r="L677">
        <v>1</v>
      </c>
      <c r="M677">
        <v>183.2</v>
      </c>
      <c r="N677">
        <v>1.9870000000000001</v>
      </c>
    </row>
    <row r="678" spans="1:14" x14ac:dyDescent="0.25">
      <c r="A678" s="7">
        <v>166954</v>
      </c>
      <c r="B678" s="7">
        <f t="shared" si="30"/>
        <v>0</v>
      </c>
      <c r="C678" s="7">
        <f t="shared" si="31"/>
        <v>0</v>
      </c>
      <c r="D678" s="7">
        <f t="shared" si="32"/>
        <v>0</v>
      </c>
      <c r="E678" s="7">
        <v>58321</v>
      </c>
      <c r="F678" t="s">
        <v>29</v>
      </c>
      <c r="G678" t="s">
        <v>43</v>
      </c>
      <c r="H678" s="7" t="s">
        <v>44</v>
      </c>
      <c r="I678" s="7" t="s">
        <v>148</v>
      </c>
      <c r="J678" t="s">
        <v>18</v>
      </c>
      <c r="K678">
        <v>82.5</v>
      </c>
      <c r="L678">
        <v>5</v>
      </c>
      <c r="M678">
        <v>45.7</v>
      </c>
      <c r="N678">
        <v>2.76</v>
      </c>
    </row>
    <row r="679" spans="1:14" x14ac:dyDescent="0.25">
      <c r="A679" s="7">
        <v>167515</v>
      </c>
      <c r="B679" s="7">
        <f t="shared" si="30"/>
        <v>0</v>
      </c>
      <c r="C679" s="7">
        <f t="shared" si="31"/>
        <v>0</v>
      </c>
      <c r="D679" s="7">
        <f t="shared" si="32"/>
        <v>0</v>
      </c>
      <c r="E679" s="7">
        <v>62290</v>
      </c>
      <c r="F679" t="s">
        <v>54</v>
      </c>
      <c r="G679" t="s">
        <v>55</v>
      </c>
      <c r="H679" s="7">
        <v>7</v>
      </c>
      <c r="I679" s="7" t="s">
        <v>148</v>
      </c>
      <c r="J679" t="s">
        <v>18</v>
      </c>
      <c r="K679">
        <v>84.4</v>
      </c>
      <c r="L679">
        <v>1</v>
      </c>
      <c r="M679">
        <v>134.30000000000001</v>
      </c>
      <c r="N679">
        <v>2.76</v>
      </c>
    </row>
    <row r="680" spans="1:14" x14ac:dyDescent="0.25">
      <c r="A680" s="7">
        <v>167553</v>
      </c>
      <c r="B680" s="7">
        <f t="shared" si="30"/>
        <v>0</v>
      </c>
      <c r="C680" s="7">
        <f t="shared" si="31"/>
        <v>0</v>
      </c>
      <c r="D680" s="7">
        <f t="shared" si="32"/>
        <v>0</v>
      </c>
      <c r="E680" s="7">
        <v>58314</v>
      </c>
      <c r="F680" t="s">
        <v>29</v>
      </c>
      <c r="G680" t="s">
        <v>42</v>
      </c>
      <c r="H680" s="7">
        <v>6</v>
      </c>
      <c r="I680" s="7" t="s">
        <v>148</v>
      </c>
      <c r="J680" t="s">
        <v>11</v>
      </c>
      <c r="K680">
        <v>88.5</v>
      </c>
      <c r="L680">
        <v>3</v>
      </c>
      <c r="M680">
        <v>93.4</v>
      </c>
      <c r="N680">
        <v>1.9870000000000001</v>
      </c>
    </row>
    <row r="681" spans="1:14" x14ac:dyDescent="0.25">
      <c r="A681" s="7">
        <v>167561</v>
      </c>
      <c r="B681" s="7">
        <f t="shared" si="30"/>
        <v>0</v>
      </c>
      <c r="C681" s="7">
        <f t="shared" si="31"/>
        <v>0</v>
      </c>
      <c r="D681" s="7">
        <f t="shared" si="32"/>
        <v>0</v>
      </c>
      <c r="E681" s="7">
        <v>58312</v>
      </c>
      <c r="F681" t="s">
        <v>29</v>
      </c>
      <c r="G681" t="s">
        <v>41</v>
      </c>
      <c r="H681" s="7">
        <v>8</v>
      </c>
      <c r="I681" s="7" t="s">
        <v>148</v>
      </c>
      <c r="J681" t="s">
        <v>18</v>
      </c>
      <c r="K681">
        <v>54.4</v>
      </c>
      <c r="L681">
        <v>1</v>
      </c>
      <c r="M681">
        <v>134.30000000000001</v>
      </c>
      <c r="N681">
        <v>2.76</v>
      </c>
    </row>
    <row r="682" spans="1:14" x14ac:dyDescent="0.25">
      <c r="A682" s="7">
        <v>167846</v>
      </c>
      <c r="B682" s="7">
        <f t="shared" si="30"/>
        <v>0</v>
      </c>
      <c r="C682" s="7">
        <f t="shared" si="31"/>
        <v>0</v>
      </c>
      <c r="D682" s="7">
        <f t="shared" si="32"/>
        <v>0</v>
      </c>
      <c r="E682" s="7">
        <v>58376</v>
      </c>
      <c r="F682" t="s">
        <v>48</v>
      </c>
      <c r="G682" t="s">
        <v>49</v>
      </c>
      <c r="H682" s="7">
        <v>13</v>
      </c>
      <c r="I682" s="7" t="s">
        <v>148</v>
      </c>
      <c r="J682" t="s">
        <v>11</v>
      </c>
      <c r="K682">
        <v>52.5</v>
      </c>
      <c r="L682">
        <v>1</v>
      </c>
      <c r="M682">
        <v>183.2</v>
      </c>
      <c r="N682">
        <v>1.9870000000000001</v>
      </c>
    </row>
    <row r="683" spans="1:14" x14ac:dyDescent="0.25">
      <c r="A683" s="7">
        <v>168259</v>
      </c>
      <c r="B683" s="7">
        <f t="shared" si="30"/>
        <v>0</v>
      </c>
      <c r="C683" s="7">
        <f t="shared" si="31"/>
        <v>0</v>
      </c>
      <c r="D683" s="7">
        <f t="shared" si="32"/>
        <v>0</v>
      </c>
      <c r="E683" s="7">
        <v>58322</v>
      </c>
      <c r="F683" t="s">
        <v>29</v>
      </c>
      <c r="G683" t="s">
        <v>43</v>
      </c>
      <c r="H683" s="7">
        <v>48</v>
      </c>
      <c r="I683" s="7" t="s">
        <v>148</v>
      </c>
      <c r="J683" t="s">
        <v>18</v>
      </c>
      <c r="K683">
        <v>45</v>
      </c>
      <c r="L683">
        <v>1</v>
      </c>
      <c r="M683">
        <v>118.7</v>
      </c>
      <c r="N683">
        <v>2.76</v>
      </c>
    </row>
    <row r="684" spans="1:14" x14ac:dyDescent="0.25">
      <c r="A684" s="7">
        <v>168390</v>
      </c>
      <c r="B684" s="7">
        <f t="shared" si="30"/>
        <v>0</v>
      </c>
      <c r="C684" s="7">
        <f t="shared" si="31"/>
        <v>0</v>
      </c>
      <c r="D684" s="7">
        <f t="shared" si="32"/>
        <v>0</v>
      </c>
      <c r="E684" s="7">
        <v>56791</v>
      </c>
      <c r="F684" t="s">
        <v>15</v>
      </c>
      <c r="G684" t="s">
        <v>22</v>
      </c>
      <c r="H684" s="7">
        <v>46</v>
      </c>
      <c r="I684" s="7" t="s">
        <v>148</v>
      </c>
      <c r="J684" t="s">
        <v>11</v>
      </c>
      <c r="K684">
        <v>86.3</v>
      </c>
      <c r="L684">
        <v>3</v>
      </c>
      <c r="M684">
        <v>93.4</v>
      </c>
      <c r="N684">
        <v>1.9870000000000001</v>
      </c>
    </row>
    <row r="685" spans="1:14" x14ac:dyDescent="0.25">
      <c r="A685" s="7">
        <v>168526</v>
      </c>
      <c r="B685" s="7">
        <f t="shared" si="30"/>
        <v>0</v>
      </c>
      <c r="C685" s="7">
        <f t="shared" si="31"/>
        <v>0</v>
      </c>
      <c r="D685" s="7">
        <f t="shared" si="32"/>
        <v>0</v>
      </c>
      <c r="E685" s="7">
        <v>58312</v>
      </c>
      <c r="F685" t="s">
        <v>29</v>
      </c>
      <c r="G685" t="s">
        <v>41</v>
      </c>
      <c r="H685" s="7">
        <v>8</v>
      </c>
      <c r="I685" s="7" t="s">
        <v>148</v>
      </c>
      <c r="J685" t="s">
        <v>18</v>
      </c>
      <c r="K685">
        <v>24.9</v>
      </c>
      <c r="L685">
        <v>1</v>
      </c>
      <c r="M685">
        <v>92</v>
      </c>
      <c r="N685">
        <v>2.76</v>
      </c>
    </row>
    <row r="686" spans="1:14" x14ac:dyDescent="0.25">
      <c r="A686" s="7">
        <v>168600</v>
      </c>
      <c r="B686" s="7">
        <f t="shared" si="30"/>
        <v>1</v>
      </c>
      <c r="C686" s="7">
        <f t="shared" si="31"/>
        <v>0</v>
      </c>
      <c r="D686" s="7">
        <f t="shared" si="32"/>
        <v>1</v>
      </c>
      <c r="E686" s="7">
        <v>62291</v>
      </c>
      <c r="F686" t="s">
        <v>54</v>
      </c>
      <c r="G686" t="s">
        <v>55</v>
      </c>
      <c r="H686" s="7">
        <v>9</v>
      </c>
      <c r="I686" s="7" t="s">
        <v>148</v>
      </c>
      <c r="J686" t="s">
        <v>18</v>
      </c>
      <c r="K686">
        <v>67.900000000000006</v>
      </c>
      <c r="L686">
        <v>1</v>
      </c>
      <c r="M686">
        <v>134.30000000000001</v>
      </c>
      <c r="N686">
        <v>2.76</v>
      </c>
    </row>
    <row r="687" spans="1:14" x14ac:dyDescent="0.25">
      <c r="A687" s="7">
        <v>168600</v>
      </c>
      <c r="B687" s="7">
        <f t="shared" si="30"/>
        <v>0</v>
      </c>
      <c r="C687" s="7">
        <f t="shared" si="31"/>
        <v>1</v>
      </c>
      <c r="D687" s="7">
        <f t="shared" si="32"/>
        <v>1</v>
      </c>
      <c r="E687" s="7">
        <v>62291</v>
      </c>
      <c r="F687" t="s">
        <v>54</v>
      </c>
      <c r="G687" t="s">
        <v>55</v>
      </c>
      <c r="H687" s="7">
        <v>9</v>
      </c>
      <c r="I687" s="7" t="s">
        <v>148</v>
      </c>
      <c r="J687" t="s">
        <v>18</v>
      </c>
      <c r="K687">
        <v>67.900000000000006</v>
      </c>
      <c r="L687">
        <v>1</v>
      </c>
      <c r="M687">
        <v>134.30000000000001</v>
      </c>
      <c r="N687">
        <v>2.76</v>
      </c>
    </row>
    <row r="688" spans="1:14" x14ac:dyDescent="0.25">
      <c r="A688" s="7">
        <v>168677</v>
      </c>
      <c r="B688" s="7">
        <f t="shared" si="30"/>
        <v>0</v>
      </c>
      <c r="C688" s="7">
        <f t="shared" si="31"/>
        <v>0</v>
      </c>
      <c r="D688" s="7">
        <f t="shared" si="32"/>
        <v>0</v>
      </c>
      <c r="E688" s="7">
        <v>58378</v>
      </c>
      <c r="F688" t="s">
        <v>48</v>
      </c>
      <c r="G688" t="s">
        <v>49</v>
      </c>
      <c r="H688" s="7">
        <v>16</v>
      </c>
      <c r="I688" s="7" t="s">
        <v>148</v>
      </c>
      <c r="J688" t="s">
        <v>11</v>
      </c>
      <c r="K688">
        <v>63.9</v>
      </c>
      <c r="L688">
        <v>2</v>
      </c>
      <c r="M688">
        <v>103.9</v>
      </c>
      <c r="N688">
        <v>1.9870000000000001</v>
      </c>
    </row>
    <row r="689" spans="1:14" x14ac:dyDescent="0.25">
      <c r="A689" s="7">
        <v>168834</v>
      </c>
      <c r="B689" s="7">
        <f t="shared" si="30"/>
        <v>0</v>
      </c>
      <c r="C689" s="7">
        <f t="shared" si="31"/>
        <v>0</v>
      </c>
      <c r="D689" s="7">
        <f t="shared" si="32"/>
        <v>0</v>
      </c>
      <c r="E689" s="7">
        <v>58202</v>
      </c>
      <c r="F689" t="s">
        <v>29</v>
      </c>
      <c r="G689" t="s">
        <v>32</v>
      </c>
      <c r="H689" s="7" t="s">
        <v>33</v>
      </c>
      <c r="I689" s="7" t="s">
        <v>148</v>
      </c>
      <c r="J689" t="s">
        <v>18</v>
      </c>
      <c r="K689">
        <v>66.7</v>
      </c>
      <c r="L689">
        <v>2</v>
      </c>
      <c r="M689">
        <v>83.2</v>
      </c>
      <c r="N689">
        <v>2.76</v>
      </c>
    </row>
    <row r="690" spans="1:14" x14ac:dyDescent="0.25">
      <c r="A690" s="7">
        <v>168911</v>
      </c>
      <c r="B690" s="7">
        <f t="shared" si="30"/>
        <v>0</v>
      </c>
      <c r="C690" s="7">
        <f t="shared" si="31"/>
        <v>0</v>
      </c>
      <c r="D690" s="7">
        <f t="shared" si="32"/>
        <v>0</v>
      </c>
      <c r="E690" s="7">
        <v>58190</v>
      </c>
      <c r="F690" t="s">
        <v>29</v>
      </c>
      <c r="G690" t="s">
        <v>30</v>
      </c>
      <c r="H690" s="7">
        <v>16</v>
      </c>
      <c r="I690" s="7" t="s">
        <v>148</v>
      </c>
      <c r="J690" t="s">
        <v>18</v>
      </c>
      <c r="K690">
        <v>61.7</v>
      </c>
      <c r="L690">
        <v>4</v>
      </c>
      <c r="M690">
        <v>52.4</v>
      </c>
      <c r="N690">
        <v>2.76</v>
      </c>
    </row>
    <row r="691" spans="1:14" x14ac:dyDescent="0.25">
      <c r="A691" s="7">
        <v>168949</v>
      </c>
      <c r="B691" s="7">
        <f t="shared" si="30"/>
        <v>0</v>
      </c>
      <c r="C691" s="7">
        <f t="shared" si="31"/>
        <v>0</v>
      </c>
      <c r="D691" s="7">
        <f t="shared" si="32"/>
        <v>0</v>
      </c>
      <c r="E691" s="7">
        <v>58321</v>
      </c>
      <c r="F691" t="s">
        <v>29</v>
      </c>
      <c r="G691" t="s">
        <v>43</v>
      </c>
      <c r="H691" s="7" t="s">
        <v>44</v>
      </c>
      <c r="I691" s="7" t="s">
        <v>148</v>
      </c>
      <c r="J691" t="s">
        <v>18</v>
      </c>
      <c r="K691">
        <v>75.7</v>
      </c>
      <c r="L691">
        <v>2</v>
      </c>
      <c r="M691">
        <v>83.2</v>
      </c>
      <c r="N691">
        <v>2.76</v>
      </c>
    </row>
    <row r="692" spans="1:14" x14ac:dyDescent="0.25">
      <c r="A692" s="7">
        <v>169323</v>
      </c>
      <c r="B692" s="7">
        <f t="shared" si="30"/>
        <v>0</v>
      </c>
      <c r="C692" s="7">
        <f t="shared" si="31"/>
        <v>0</v>
      </c>
      <c r="D692" s="7">
        <f t="shared" si="32"/>
        <v>0</v>
      </c>
      <c r="E692" s="7">
        <v>56778</v>
      </c>
      <c r="F692" t="s">
        <v>15</v>
      </c>
      <c r="G692" t="s">
        <v>20</v>
      </c>
      <c r="H692" s="7" t="s">
        <v>21</v>
      </c>
      <c r="I692" s="7" t="s">
        <v>148</v>
      </c>
      <c r="J692" t="s">
        <v>11</v>
      </c>
      <c r="K692">
        <v>29.7</v>
      </c>
      <c r="L692">
        <v>1</v>
      </c>
      <c r="M692">
        <v>142</v>
      </c>
      <c r="N692">
        <v>1.9870000000000001</v>
      </c>
    </row>
    <row r="693" spans="1:14" x14ac:dyDescent="0.25">
      <c r="A693" s="7">
        <v>169325</v>
      </c>
      <c r="B693" s="7">
        <f t="shared" si="30"/>
        <v>0</v>
      </c>
      <c r="C693" s="7">
        <f t="shared" si="31"/>
        <v>0</v>
      </c>
      <c r="D693" s="7">
        <f t="shared" si="32"/>
        <v>0</v>
      </c>
      <c r="E693" s="7">
        <v>56778</v>
      </c>
      <c r="F693" t="s">
        <v>15</v>
      </c>
      <c r="G693" t="s">
        <v>20</v>
      </c>
      <c r="H693" s="7" t="s">
        <v>21</v>
      </c>
      <c r="I693" s="7" t="s">
        <v>148</v>
      </c>
      <c r="J693" t="s">
        <v>11</v>
      </c>
      <c r="K693">
        <v>29.5</v>
      </c>
      <c r="L693">
        <v>3</v>
      </c>
      <c r="M693">
        <v>68.2</v>
      </c>
      <c r="N693">
        <v>1.9870000000000001</v>
      </c>
    </row>
    <row r="694" spans="1:14" x14ac:dyDescent="0.25">
      <c r="A694" s="7">
        <v>169327</v>
      </c>
      <c r="B694" s="7">
        <f t="shared" si="30"/>
        <v>0</v>
      </c>
      <c r="C694" s="7">
        <f t="shared" si="31"/>
        <v>0</v>
      </c>
      <c r="D694" s="7">
        <f t="shared" si="32"/>
        <v>0</v>
      </c>
      <c r="E694" s="7">
        <v>56778</v>
      </c>
      <c r="F694" t="s">
        <v>15</v>
      </c>
      <c r="G694" t="s">
        <v>20</v>
      </c>
      <c r="H694" s="7" t="s">
        <v>21</v>
      </c>
      <c r="I694" s="7" t="s">
        <v>148</v>
      </c>
      <c r="J694" t="s">
        <v>11</v>
      </c>
      <c r="K694">
        <v>87.4</v>
      </c>
      <c r="L694">
        <v>5</v>
      </c>
      <c r="M694">
        <v>66.099999999999994</v>
      </c>
      <c r="N694">
        <v>1.9870000000000001</v>
      </c>
    </row>
    <row r="695" spans="1:14" x14ac:dyDescent="0.25">
      <c r="A695" s="7">
        <v>169475</v>
      </c>
      <c r="B695" s="7">
        <f t="shared" si="30"/>
        <v>0</v>
      </c>
      <c r="C695" s="7">
        <f t="shared" si="31"/>
        <v>0</v>
      </c>
      <c r="D695" s="7">
        <f t="shared" si="32"/>
        <v>0</v>
      </c>
      <c r="E695" s="7">
        <v>56802</v>
      </c>
      <c r="F695" t="s">
        <v>15</v>
      </c>
      <c r="G695" t="s">
        <v>22</v>
      </c>
      <c r="H695" s="7">
        <v>30</v>
      </c>
      <c r="I695" s="7" t="s">
        <v>148</v>
      </c>
      <c r="J695" t="s">
        <v>11</v>
      </c>
      <c r="K695">
        <v>39.799999999999997</v>
      </c>
      <c r="L695">
        <v>4</v>
      </c>
      <c r="M695">
        <v>65.3</v>
      </c>
      <c r="N695">
        <v>1.9870000000000001</v>
      </c>
    </row>
    <row r="696" spans="1:14" x14ac:dyDescent="0.25">
      <c r="A696" s="7">
        <v>169477</v>
      </c>
      <c r="B696" s="7">
        <f t="shared" si="30"/>
        <v>0</v>
      </c>
      <c r="C696" s="7">
        <f t="shared" si="31"/>
        <v>0</v>
      </c>
      <c r="D696" s="7">
        <f t="shared" si="32"/>
        <v>0</v>
      </c>
      <c r="E696" s="7">
        <v>56802</v>
      </c>
      <c r="F696" t="s">
        <v>15</v>
      </c>
      <c r="G696" t="s">
        <v>22</v>
      </c>
      <c r="H696" s="7">
        <v>30</v>
      </c>
      <c r="I696" s="7" t="s">
        <v>148</v>
      </c>
      <c r="J696" t="s">
        <v>11</v>
      </c>
      <c r="K696">
        <v>25.5</v>
      </c>
      <c r="L696">
        <v>4</v>
      </c>
      <c r="M696">
        <v>55.4</v>
      </c>
      <c r="N696">
        <v>1.9870000000000001</v>
      </c>
    </row>
    <row r="697" spans="1:14" x14ac:dyDescent="0.25">
      <c r="A697" s="7">
        <v>170165</v>
      </c>
      <c r="B697" s="7">
        <f t="shared" si="30"/>
        <v>0</v>
      </c>
      <c r="C697" s="7">
        <f t="shared" si="31"/>
        <v>0</v>
      </c>
      <c r="D697" s="7">
        <f t="shared" si="32"/>
        <v>0</v>
      </c>
      <c r="E697" s="7">
        <v>56869</v>
      </c>
      <c r="F697" t="s">
        <v>15</v>
      </c>
      <c r="G697" t="s">
        <v>26</v>
      </c>
      <c r="H697" s="7" t="s">
        <v>27</v>
      </c>
      <c r="I697" s="7" t="s">
        <v>148</v>
      </c>
      <c r="J697" t="s">
        <v>11</v>
      </c>
      <c r="K697">
        <v>39.799999999999997</v>
      </c>
      <c r="L697">
        <v>2</v>
      </c>
      <c r="M697">
        <v>103.9</v>
      </c>
      <c r="N697">
        <v>1.9870000000000001</v>
      </c>
    </row>
    <row r="698" spans="1:14" x14ac:dyDescent="0.25">
      <c r="A698" s="7">
        <v>170167</v>
      </c>
      <c r="B698" s="7">
        <f t="shared" si="30"/>
        <v>0</v>
      </c>
      <c r="C698" s="7">
        <f t="shared" si="31"/>
        <v>0</v>
      </c>
      <c r="D698" s="7">
        <f t="shared" si="32"/>
        <v>0</v>
      </c>
      <c r="E698" s="7">
        <v>56869</v>
      </c>
      <c r="F698" t="s">
        <v>15</v>
      </c>
      <c r="G698" t="s">
        <v>26</v>
      </c>
      <c r="H698" s="7" t="s">
        <v>27</v>
      </c>
      <c r="I698" s="7" t="s">
        <v>148</v>
      </c>
      <c r="J698" t="s">
        <v>11</v>
      </c>
      <c r="K698">
        <v>40.200000000000003</v>
      </c>
      <c r="L698">
        <v>1</v>
      </c>
      <c r="M698">
        <v>167.6</v>
      </c>
      <c r="N698">
        <v>1.9870000000000001</v>
      </c>
    </row>
    <row r="699" spans="1:14" x14ac:dyDescent="0.25">
      <c r="A699" s="7">
        <v>170169</v>
      </c>
      <c r="B699" s="7">
        <f t="shared" si="30"/>
        <v>0</v>
      </c>
      <c r="C699" s="7">
        <f t="shared" si="31"/>
        <v>0</v>
      </c>
      <c r="D699" s="7">
        <f t="shared" si="32"/>
        <v>0</v>
      </c>
      <c r="E699" s="7">
        <v>56869</v>
      </c>
      <c r="F699" t="s">
        <v>15</v>
      </c>
      <c r="G699" t="s">
        <v>26</v>
      </c>
      <c r="H699" s="7" t="s">
        <v>27</v>
      </c>
      <c r="I699" s="7" t="s">
        <v>148</v>
      </c>
      <c r="J699" t="s">
        <v>11</v>
      </c>
      <c r="K699">
        <v>86.8</v>
      </c>
      <c r="L699">
        <v>3</v>
      </c>
      <c r="M699">
        <v>93.4</v>
      </c>
      <c r="N699">
        <v>1.9870000000000001</v>
      </c>
    </row>
    <row r="700" spans="1:14" x14ac:dyDescent="0.25">
      <c r="A700" s="7">
        <v>170171</v>
      </c>
      <c r="B700" s="7">
        <f t="shared" si="30"/>
        <v>0</v>
      </c>
      <c r="C700" s="7">
        <f t="shared" si="31"/>
        <v>0</v>
      </c>
      <c r="D700" s="7">
        <f t="shared" si="32"/>
        <v>0</v>
      </c>
      <c r="E700" s="7">
        <v>56869</v>
      </c>
      <c r="F700" t="s">
        <v>15</v>
      </c>
      <c r="G700" t="s">
        <v>26</v>
      </c>
      <c r="H700" s="7" t="s">
        <v>27</v>
      </c>
      <c r="I700" s="7" t="s">
        <v>148</v>
      </c>
      <c r="J700" t="s">
        <v>11</v>
      </c>
      <c r="K700">
        <v>86.7</v>
      </c>
      <c r="L700">
        <v>3</v>
      </c>
      <c r="M700">
        <v>93.4</v>
      </c>
      <c r="N700">
        <v>1.9870000000000001</v>
      </c>
    </row>
    <row r="701" spans="1:14" x14ac:dyDescent="0.25">
      <c r="A701" s="7">
        <v>172012</v>
      </c>
      <c r="B701" s="7">
        <f t="shared" si="30"/>
        <v>0</v>
      </c>
      <c r="C701" s="7">
        <f t="shared" si="31"/>
        <v>0</v>
      </c>
      <c r="D701" s="7">
        <f t="shared" si="32"/>
        <v>0</v>
      </c>
      <c r="E701" s="7">
        <v>58369</v>
      </c>
      <c r="F701" t="s">
        <v>48</v>
      </c>
      <c r="G701" t="s">
        <v>49</v>
      </c>
      <c r="H701" s="7">
        <v>12</v>
      </c>
      <c r="I701" s="7" t="s">
        <v>148</v>
      </c>
      <c r="J701" t="s">
        <v>11</v>
      </c>
      <c r="K701">
        <v>65.400000000000006</v>
      </c>
      <c r="L701">
        <v>4</v>
      </c>
      <c r="M701">
        <v>71.5</v>
      </c>
      <c r="N701">
        <v>1.9870000000000001</v>
      </c>
    </row>
    <row r="702" spans="1:14" x14ac:dyDescent="0.25">
      <c r="A702" s="7">
        <v>172268</v>
      </c>
      <c r="B702" s="7">
        <f t="shared" si="30"/>
        <v>0</v>
      </c>
      <c r="C702" s="7">
        <f t="shared" si="31"/>
        <v>0</v>
      </c>
      <c r="D702" s="7">
        <f t="shared" si="32"/>
        <v>0</v>
      </c>
      <c r="E702" s="7">
        <v>58210</v>
      </c>
      <c r="F702" t="s">
        <v>29</v>
      </c>
      <c r="G702" t="s">
        <v>32</v>
      </c>
      <c r="H702" s="7">
        <v>27</v>
      </c>
      <c r="I702" s="7" t="s">
        <v>148</v>
      </c>
      <c r="J702" t="s">
        <v>11</v>
      </c>
      <c r="K702">
        <v>44.6</v>
      </c>
      <c r="L702">
        <v>2</v>
      </c>
      <c r="M702">
        <v>103.9</v>
      </c>
      <c r="N702">
        <v>1.9870000000000001</v>
      </c>
    </row>
    <row r="703" spans="1:14" x14ac:dyDescent="0.25">
      <c r="A703" s="7">
        <v>172843</v>
      </c>
      <c r="B703" s="7">
        <f t="shared" si="30"/>
        <v>0</v>
      </c>
      <c r="C703" s="7">
        <f t="shared" si="31"/>
        <v>0</v>
      </c>
      <c r="D703" s="7">
        <f t="shared" si="32"/>
        <v>0</v>
      </c>
      <c r="E703" s="7">
        <v>58376</v>
      </c>
      <c r="F703" t="s">
        <v>48</v>
      </c>
      <c r="G703" t="s">
        <v>49</v>
      </c>
      <c r="H703" s="7">
        <v>13</v>
      </c>
      <c r="I703" s="7" t="s">
        <v>148</v>
      </c>
      <c r="J703" t="s">
        <v>11</v>
      </c>
      <c r="K703">
        <v>41.2</v>
      </c>
      <c r="L703">
        <v>1</v>
      </c>
      <c r="M703">
        <v>167.6</v>
      </c>
      <c r="N703">
        <v>1.9870000000000001</v>
      </c>
    </row>
    <row r="704" spans="1:14" x14ac:dyDescent="0.25">
      <c r="A704" s="7">
        <v>172908</v>
      </c>
      <c r="B704" s="7">
        <f t="shared" si="30"/>
        <v>0</v>
      </c>
      <c r="C704" s="7">
        <f t="shared" si="31"/>
        <v>0</v>
      </c>
      <c r="D704" s="7">
        <f t="shared" si="32"/>
        <v>0</v>
      </c>
      <c r="E704" s="7">
        <v>56962</v>
      </c>
      <c r="F704" t="s">
        <v>15</v>
      </c>
      <c r="G704" t="s">
        <v>28</v>
      </c>
      <c r="H704" s="7">
        <v>38</v>
      </c>
      <c r="I704" s="7" t="s">
        <v>148</v>
      </c>
      <c r="J704" t="s">
        <v>11</v>
      </c>
      <c r="K704">
        <v>52.9</v>
      </c>
      <c r="L704">
        <v>1</v>
      </c>
      <c r="M704">
        <v>167.6</v>
      </c>
      <c r="N704">
        <v>1.9870000000000001</v>
      </c>
    </row>
    <row r="705" spans="1:14" x14ac:dyDescent="0.25">
      <c r="A705" s="7">
        <v>173248</v>
      </c>
      <c r="B705" s="7">
        <f t="shared" si="30"/>
        <v>0</v>
      </c>
      <c r="C705" s="7">
        <f t="shared" si="31"/>
        <v>0</v>
      </c>
      <c r="D705" s="7">
        <f t="shared" si="32"/>
        <v>0</v>
      </c>
      <c r="E705" s="7">
        <v>58370</v>
      </c>
      <c r="F705" t="s">
        <v>48</v>
      </c>
      <c r="G705" t="s">
        <v>49</v>
      </c>
      <c r="H705" s="7">
        <v>18</v>
      </c>
      <c r="I705" s="7" t="s">
        <v>148</v>
      </c>
      <c r="J705" t="s">
        <v>11</v>
      </c>
      <c r="K705">
        <v>36</v>
      </c>
      <c r="L705">
        <v>2</v>
      </c>
      <c r="M705">
        <v>88</v>
      </c>
      <c r="N705">
        <v>1.9870000000000001</v>
      </c>
    </row>
    <row r="706" spans="1:14" x14ac:dyDescent="0.25">
      <c r="A706" s="7">
        <v>173356</v>
      </c>
      <c r="B706" s="7">
        <f t="shared" si="30"/>
        <v>0</v>
      </c>
      <c r="C706" s="7">
        <f t="shared" si="31"/>
        <v>0</v>
      </c>
      <c r="D706" s="7">
        <f t="shared" si="32"/>
        <v>0</v>
      </c>
      <c r="E706" s="7">
        <v>58342</v>
      </c>
      <c r="F706" t="s">
        <v>29</v>
      </c>
      <c r="G706" t="s">
        <v>46</v>
      </c>
      <c r="H706" s="7">
        <v>13</v>
      </c>
      <c r="I706" s="7" t="s">
        <v>148</v>
      </c>
      <c r="J706" t="s">
        <v>11</v>
      </c>
      <c r="K706">
        <v>59.8</v>
      </c>
      <c r="L706">
        <v>3</v>
      </c>
      <c r="M706">
        <v>80.400000000000006</v>
      </c>
      <c r="N706">
        <v>1.9870000000000001</v>
      </c>
    </row>
    <row r="707" spans="1:14" x14ac:dyDescent="0.25">
      <c r="A707" s="7">
        <v>173389</v>
      </c>
      <c r="B707" s="7">
        <f t="shared" ref="B707:B770" si="33">IF(A707=A708,1,0)</f>
        <v>0</v>
      </c>
      <c r="C707" s="7">
        <f t="shared" ref="C707:C770" si="34">IF(A707=A706,1,0)</f>
        <v>0</v>
      </c>
      <c r="D707" s="7">
        <f t="shared" ref="D707:D770" si="35">B707+C707</f>
        <v>0</v>
      </c>
      <c r="E707" s="7">
        <v>58314</v>
      </c>
      <c r="F707" t="s">
        <v>29</v>
      </c>
      <c r="G707" t="s">
        <v>42</v>
      </c>
      <c r="H707" s="7">
        <v>6</v>
      </c>
      <c r="I707" s="7" t="s">
        <v>148</v>
      </c>
      <c r="J707" t="s">
        <v>11</v>
      </c>
      <c r="K707">
        <v>32.1</v>
      </c>
      <c r="L707">
        <v>3</v>
      </c>
      <c r="M707">
        <v>80.400000000000006</v>
      </c>
      <c r="N707">
        <v>1.9870000000000001</v>
      </c>
    </row>
    <row r="708" spans="1:14" x14ac:dyDescent="0.25">
      <c r="A708" s="7">
        <v>173443</v>
      </c>
      <c r="B708" s="7">
        <f t="shared" si="33"/>
        <v>0</v>
      </c>
      <c r="C708" s="7">
        <f t="shared" si="34"/>
        <v>0</v>
      </c>
      <c r="D708" s="7">
        <f t="shared" si="35"/>
        <v>0</v>
      </c>
      <c r="E708" s="7">
        <v>58202</v>
      </c>
      <c r="F708" t="s">
        <v>29</v>
      </c>
      <c r="G708" t="s">
        <v>32</v>
      </c>
      <c r="H708" s="7" t="s">
        <v>33</v>
      </c>
      <c r="I708" s="7" t="s">
        <v>148</v>
      </c>
      <c r="J708" t="s">
        <v>18</v>
      </c>
      <c r="K708">
        <v>43.9</v>
      </c>
      <c r="L708">
        <v>2</v>
      </c>
      <c r="M708">
        <v>73.5</v>
      </c>
      <c r="N708">
        <v>2.76</v>
      </c>
    </row>
    <row r="709" spans="1:14" x14ac:dyDescent="0.25">
      <c r="A709" s="7">
        <v>173493</v>
      </c>
      <c r="B709" s="7">
        <f t="shared" si="33"/>
        <v>0</v>
      </c>
      <c r="C709" s="7">
        <f t="shared" si="34"/>
        <v>0</v>
      </c>
      <c r="D709" s="7">
        <f t="shared" si="35"/>
        <v>0</v>
      </c>
      <c r="E709" s="7">
        <v>58327</v>
      </c>
      <c r="F709" t="s">
        <v>29</v>
      </c>
      <c r="G709" t="s">
        <v>43</v>
      </c>
      <c r="H709" s="7" t="s">
        <v>45</v>
      </c>
      <c r="I709" s="7" t="s">
        <v>148</v>
      </c>
      <c r="J709" t="s">
        <v>18</v>
      </c>
      <c r="K709">
        <v>58.1</v>
      </c>
      <c r="L709">
        <v>1</v>
      </c>
      <c r="M709">
        <v>118.7</v>
      </c>
      <c r="N709">
        <v>2.76</v>
      </c>
    </row>
    <row r="710" spans="1:14" x14ac:dyDescent="0.25">
      <c r="A710" s="7">
        <v>173533</v>
      </c>
      <c r="B710" s="7">
        <f t="shared" si="33"/>
        <v>0</v>
      </c>
      <c r="C710" s="7">
        <f t="shared" si="34"/>
        <v>0</v>
      </c>
      <c r="D710" s="7">
        <f t="shared" si="35"/>
        <v>0</v>
      </c>
      <c r="E710" s="7">
        <v>58346</v>
      </c>
      <c r="F710" t="s">
        <v>29</v>
      </c>
      <c r="G710" t="s">
        <v>47</v>
      </c>
      <c r="H710" s="7">
        <v>14</v>
      </c>
      <c r="I710" s="7" t="s">
        <v>148</v>
      </c>
      <c r="J710" t="s">
        <v>11</v>
      </c>
      <c r="K710">
        <v>73.3</v>
      </c>
      <c r="L710">
        <v>3</v>
      </c>
      <c r="M710">
        <v>87.9</v>
      </c>
      <c r="N710">
        <v>1.9870000000000001</v>
      </c>
    </row>
    <row r="711" spans="1:14" x14ac:dyDescent="0.25">
      <c r="A711" s="7">
        <v>173553</v>
      </c>
      <c r="B711" s="7">
        <f t="shared" si="33"/>
        <v>1</v>
      </c>
      <c r="C711" s="7">
        <f t="shared" si="34"/>
        <v>0</v>
      </c>
      <c r="D711" s="7">
        <f t="shared" si="35"/>
        <v>1</v>
      </c>
      <c r="E711" s="7">
        <v>62291</v>
      </c>
      <c r="F711" t="s">
        <v>54</v>
      </c>
      <c r="G711" t="s">
        <v>55</v>
      </c>
      <c r="H711" s="7">
        <v>9</v>
      </c>
      <c r="I711" s="7" t="s">
        <v>148</v>
      </c>
      <c r="J711" t="s">
        <v>18</v>
      </c>
      <c r="K711">
        <v>95.3</v>
      </c>
      <c r="L711">
        <v>3</v>
      </c>
      <c r="M711">
        <v>69.8</v>
      </c>
      <c r="N711">
        <v>2.76</v>
      </c>
    </row>
    <row r="712" spans="1:14" x14ac:dyDescent="0.25">
      <c r="A712" s="7">
        <v>173553</v>
      </c>
      <c r="B712" s="7">
        <f t="shared" si="33"/>
        <v>0</v>
      </c>
      <c r="C712" s="7">
        <f t="shared" si="34"/>
        <v>1</v>
      </c>
      <c r="D712" s="7">
        <f t="shared" si="35"/>
        <v>1</v>
      </c>
      <c r="E712" s="7">
        <v>62291</v>
      </c>
      <c r="F712" t="s">
        <v>54</v>
      </c>
      <c r="G712" t="s">
        <v>55</v>
      </c>
      <c r="H712" s="7">
        <v>9</v>
      </c>
      <c r="I712" s="7" t="s">
        <v>148</v>
      </c>
      <c r="J712" t="s">
        <v>18</v>
      </c>
      <c r="K712">
        <v>95.3</v>
      </c>
      <c r="L712">
        <v>3</v>
      </c>
      <c r="M712">
        <v>69.8</v>
      </c>
      <c r="N712">
        <v>2.76</v>
      </c>
    </row>
    <row r="713" spans="1:14" x14ac:dyDescent="0.25">
      <c r="A713" s="7">
        <v>173928</v>
      </c>
      <c r="B713" s="7">
        <f t="shared" si="33"/>
        <v>0</v>
      </c>
      <c r="C713" s="7">
        <f t="shared" si="34"/>
        <v>0</v>
      </c>
      <c r="D713" s="7">
        <f t="shared" si="35"/>
        <v>0</v>
      </c>
      <c r="E713" s="7">
        <v>58236</v>
      </c>
      <c r="F713" t="s">
        <v>29</v>
      </c>
      <c r="G713" t="s">
        <v>36</v>
      </c>
      <c r="H713" s="7">
        <v>38</v>
      </c>
      <c r="I713" s="7" t="s">
        <v>148</v>
      </c>
      <c r="J713" t="s">
        <v>11</v>
      </c>
      <c r="K713">
        <v>20.8</v>
      </c>
      <c r="L713">
        <v>1</v>
      </c>
      <c r="M713">
        <v>142</v>
      </c>
      <c r="N713">
        <v>1.9870000000000001</v>
      </c>
    </row>
    <row r="714" spans="1:14" x14ac:dyDescent="0.25">
      <c r="A714" s="7">
        <v>174011</v>
      </c>
      <c r="B714" s="7">
        <f t="shared" si="33"/>
        <v>0</v>
      </c>
      <c r="C714" s="7">
        <f t="shared" si="34"/>
        <v>0</v>
      </c>
      <c r="D714" s="7">
        <f t="shared" si="35"/>
        <v>0</v>
      </c>
      <c r="E714" s="7">
        <v>62290</v>
      </c>
      <c r="F714" t="s">
        <v>54</v>
      </c>
      <c r="G714" t="s">
        <v>55</v>
      </c>
      <c r="H714" s="7">
        <v>7</v>
      </c>
      <c r="I714" s="7" t="s">
        <v>148</v>
      </c>
      <c r="J714" t="s">
        <v>18</v>
      </c>
      <c r="K714">
        <v>81.7</v>
      </c>
      <c r="L714">
        <v>1</v>
      </c>
      <c r="M714">
        <v>134.30000000000001</v>
      </c>
      <c r="N714">
        <v>2.76</v>
      </c>
    </row>
    <row r="715" spans="1:14" x14ac:dyDescent="0.25">
      <c r="A715" s="7">
        <v>174085</v>
      </c>
      <c r="B715" s="7">
        <f t="shared" si="33"/>
        <v>0</v>
      </c>
      <c r="C715" s="7">
        <f t="shared" si="34"/>
        <v>0</v>
      </c>
      <c r="D715" s="7">
        <f t="shared" si="35"/>
        <v>0</v>
      </c>
      <c r="E715" s="7">
        <v>58331</v>
      </c>
      <c r="F715" t="s">
        <v>29</v>
      </c>
      <c r="G715" t="s">
        <v>43</v>
      </c>
      <c r="H715" s="7">
        <v>46</v>
      </c>
      <c r="I715" s="7" t="s">
        <v>148</v>
      </c>
      <c r="J715" t="s">
        <v>18</v>
      </c>
      <c r="K715">
        <v>50.1</v>
      </c>
      <c r="L715">
        <v>3</v>
      </c>
      <c r="M715">
        <v>57</v>
      </c>
      <c r="N715">
        <v>2.76</v>
      </c>
    </row>
    <row r="716" spans="1:14" x14ac:dyDescent="0.25">
      <c r="A716" s="7">
        <v>174211</v>
      </c>
      <c r="B716" s="7">
        <f t="shared" si="33"/>
        <v>0</v>
      </c>
      <c r="C716" s="7">
        <f t="shared" si="34"/>
        <v>0</v>
      </c>
      <c r="D716" s="7">
        <f t="shared" si="35"/>
        <v>0</v>
      </c>
      <c r="E716" s="7">
        <v>58364</v>
      </c>
      <c r="F716" t="s">
        <v>48</v>
      </c>
      <c r="G716" t="s">
        <v>49</v>
      </c>
      <c r="H716" s="7">
        <v>21</v>
      </c>
      <c r="I716" s="7" t="s">
        <v>148</v>
      </c>
      <c r="J716" t="s">
        <v>11</v>
      </c>
      <c r="K716">
        <v>63.4</v>
      </c>
      <c r="L716">
        <v>3</v>
      </c>
      <c r="M716">
        <v>87.9</v>
      </c>
      <c r="N716">
        <v>1.9870000000000001</v>
      </c>
    </row>
    <row r="717" spans="1:14" x14ac:dyDescent="0.25">
      <c r="A717" s="7">
        <v>174269</v>
      </c>
      <c r="B717" s="7">
        <f t="shared" si="33"/>
        <v>1</v>
      </c>
      <c r="C717" s="7">
        <f t="shared" si="34"/>
        <v>0</v>
      </c>
      <c r="D717" s="7">
        <f t="shared" si="35"/>
        <v>1</v>
      </c>
      <c r="E717" s="7">
        <v>62291</v>
      </c>
      <c r="F717" t="s">
        <v>54</v>
      </c>
      <c r="G717" t="s">
        <v>55</v>
      </c>
      <c r="H717" s="7">
        <v>9</v>
      </c>
      <c r="I717" s="7" t="s">
        <v>148</v>
      </c>
      <c r="J717" t="s">
        <v>18</v>
      </c>
      <c r="K717">
        <v>98.1</v>
      </c>
      <c r="L717">
        <v>1</v>
      </c>
      <c r="M717">
        <v>145.4</v>
      </c>
      <c r="N717">
        <v>2.76</v>
      </c>
    </row>
    <row r="718" spans="1:14" x14ac:dyDescent="0.25">
      <c r="A718" s="7">
        <v>174269</v>
      </c>
      <c r="B718" s="7">
        <f t="shared" si="33"/>
        <v>0</v>
      </c>
      <c r="C718" s="7">
        <f t="shared" si="34"/>
        <v>1</v>
      </c>
      <c r="D718" s="7">
        <f t="shared" si="35"/>
        <v>1</v>
      </c>
      <c r="E718" s="7">
        <v>62291</v>
      </c>
      <c r="F718" t="s">
        <v>54</v>
      </c>
      <c r="G718" t="s">
        <v>55</v>
      </c>
      <c r="H718" s="7">
        <v>9</v>
      </c>
      <c r="I718" s="7" t="s">
        <v>148</v>
      </c>
      <c r="J718" t="s">
        <v>18</v>
      </c>
      <c r="K718">
        <v>98.1</v>
      </c>
      <c r="L718">
        <v>1</v>
      </c>
      <c r="M718">
        <v>145.4</v>
      </c>
      <c r="N718">
        <v>2.76</v>
      </c>
    </row>
    <row r="719" spans="1:14" x14ac:dyDescent="0.25">
      <c r="A719" s="7">
        <v>174488</v>
      </c>
      <c r="B719" s="7">
        <f t="shared" si="33"/>
        <v>0</v>
      </c>
      <c r="C719" s="7">
        <f t="shared" si="34"/>
        <v>0</v>
      </c>
      <c r="D719" s="7">
        <f t="shared" si="35"/>
        <v>0</v>
      </c>
      <c r="E719" s="7">
        <v>58343</v>
      </c>
      <c r="F719" t="s">
        <v>29</v>
      </c>
      <c r="G719" t="s">
        <v>46</v>
      </c>
      <c r="H719" s="7">
        <v>17</v>
      </c>
      <c r="I719" s="7" t="s">
        <v>148</v>
      </c>
      <c r="J719" t="s">
        <v>18</v>
      </c>
      <c r="K719">
        <v>58.9</v>
      </c>
      <c r="L719">
        <v>1</v>
      </c>
      <c r="M719">
        <v>118.7</v>
      </c>
      <c r="N719">
        <v>2.76</v>
      </c>
    </row>
    <row r="720" spans="1:14" x14ac:dyDescent="0.25">
      <c r="A720" s="7">
        <v>174538</v>
      </c>
      <c r="B720" s="7">
        <f t="shared" si="33"/>
        <v>0</v>
      </c>
      <c r="C720" s="7">
        <f t="shared" si="34"/>
        <v>0</v>
      </c>
      <c r="D720" s="7">
        <f t="shared" si="35"/>
        <v>0</v>
      </c>
      <c r="E720" s="7">
        <v>56791</v>
      </c>
      <c r="F720" t="s">
        <v>15</v>
      </c>
      <c r="G720" t="s">
        <v>22</v>
      </c>
      <c r="H720" s="7">
        <v>46</v>
      </c>
      <c r="I720" s="7" t="s">
        <v>148</v>
      </c>
      <c r="J720" t="s">
        <v>11</v>
      </c>
      <c r="K720">
        <v>40.299999999999997</v>
      </c>
      <c r="L720">
        <v>2</v>
      </c>
      <c r="M720">
        <v>103.9</v>
      </c>
      <c r="N720">
        <v>1.9870000000000001</v>
      </c>
    </row>
    <row r="721" spans="1:14" x14ac:dyDescent="0.25">
      <c r="A721" s="7">
        <v>174825</v>
      </c>
      <c r="B721" s="7">
        <f t="shared" si="33"/>
        <v>0</v>
      </c>
      <c r="C721" s="7">
        <f t="shared" si="34"/>
        <v>0</v>
      </c>
      <c r="D721" s="7">
        <f t="shared" si="35"/>
        <v>0</v>
      </c>
      <c r="E721" s="7">
        <v>58375</v>
      </c>
      <c r="F721" t="s">
        <v>48</v>
      </c>
      <c r="G721" t="s">
        <v>49</v>
      </c>
      <c r="H721" s="7">
        <v>7</v>
      </c>
      <c r="I721" s="7" t="s">
        <v>148</v>
      </c>
      <c r="J721" t="s">
        <v>11</v>
      </c>
      <c r="K721">
        <v>63.8</v>
      </c>
      <c r="L721">
        <v>1</v>
      </c>
      <c r="M721">
        <v>183.2</v>
      </c>
      <c r="N721">
        <v>1.9870000000000001</v>
      </c>
    </row>
    <row r="722" spans="1:14" x14ac:dyDescent="0.25">
      <c r="A722" s="7">
        <v>175596</v>
      </c>
      <c r="B722" s="7">
        <f t="shared" si="33"/>
        <v>0</v>
      </c>
      <c r="C722" s="7">
        <f t="shared" si="34"/>
        <v>0</v>
      </c>
      <c r="D722" s="7">
        <f t="shared" si="35"/>
        <v>0</v>
      </c>
      <c r="E722" s="7">
        <v>58202</v>
      </c>
      <c r="F722" t="s">
        <v>29</v>
      </c>
      <c r="G722" t="s">
        <v>32</v>
      </c>
      <c r="H722" s="7" t="s">
        <v>33</v>
      </c>
      <c r="I722" s="7" t="s">
        <v>148</v>
      </c>
      <c r="J722" t="s">
        <v>18</v>
      </c>
      <c r="K722">
        <v>65.7</v>
      </c>
      <c r="L722">
        <v>2</v>
      </c>
      <c r="M722">
        <v>83.2</v>
      </c>
      <c r="N722">
        <v>2.76</v>
      </c>
    </row>
    <row r="723" spans="1:14" x14ac:dyDescent="0.25">
      <c r="A723" s="7">
        <v>175669</v>
      </c>
      <c r="B723" s="7">
        <f t="shared" si="33"/>
        <v>0</v>
      </c>
      <c r="C723" s="7">
        <f t="shared" si="34"/>
        <v>0</v>
      </c>
      <c r="D723" s="7">
        <f t="shared" si="35"/>
        <v>0</v>
      </c>
      <c r="E723" s="7">
        <v>58346</v>
      </c>
      <c r="F723" t="s">
        <v>29</v>
      </c>
      <c r="G723" t="s">
        <v>47</v>
      </c>
      <c r="H723" s="7">
        <v>14</v>
      </c>
      <c r="I723" s="7" t="s">
        <v>148</v>
      </c>
      <c r="J723" t="s">
        <v>11</v>
      </c>
      <c r="K723">
        <v>58.8</v>
      </c>
      <c r="L723">
        <v>1</v>
      </c>
      <c r="M723">
        <v>167.6</v>
      </c>
      <c r="N723">
        <v>1.9870000000000001</v>
      </c>
    </row>
    <row r="724" spans="1:14" x14ac:dyDescent="0.25">
      <c r="A724" s="7">
        <v>175753</v>
      </c>
      <c r="B724" s="7">
        <f t="shared" si="33"/>
        <v>0</v>
      </c>
      <c r="C724" s="7">
        <f t="shared" si="34"/>
        <v>0</v>
      </c>
      <c r="D724" s="7">
        <f t="shared" si="35"/>
        <v>0</v>
      </c>
      <c r="E724" s="7">
        <v>60037</v>
      </c>
      <c r="F724" t="s">
        <v>52</v>
      </c>
      <c r="G724" t="s">
        <v>53</v>
      </c>
      <c r="H724" s="7">
        <v>37</v>
      </c>
      <c r="I724" s="7" t="s">
        <v>148</v>
      </c>
      <c r="J724" t="s">
        <v>18</v>
      </c>
      <c r="K724">
        <v>29.9</v>
      </c>
      <c r="L724">
        <v>2</v>
      </c>
      <c r="M724">
        <v>57</v>
      </c>
      <c r="N724">
        <v>2.76</v>
      </c>
    </row>
    <row r="725" spans="1:14" x14ac:dyDescent="0.25">
      <c r="A725" s="7">
        <v>175755</v>
      </c>
      <c r="B725" s="7">
        <f t="shared" si="33"/>
        <v>0</v>
      </c>
      <c r="C725" s="7">
        <f t="shared" si="34"/>
        <v>0</v>
      </c>
      <c r="D725" s="7">
        <f t="shared" si="35"/>
        <v>0</v>
      </c>
      <c r="E725" s="7">
        <v>60037</v>
      </c>
      <c r="F725" t="s">
        <v>52</v>
      </c>
      <c r="G725" t="s">
        <v>53</v>
      </c>
      <c r="H725" s="7">
        <v>37</v>
      </c>
      <c r="I725" s="7" t="s">
        <v>148</v>
      </c>
      <c r="J725" t="s">
        <v>18</v>
      </c>
      <c r="K725">
        <v>67</v>
      </c>
      <c r="L725">
        <v>2</v>
      </c>
      <c r="M725">
        <v>83.2</v>
      </c>
      <c r="N725">
        <v>2.76</v>
      </c>
    </row>
    <row r="726" spans="1:14" x14ac:dyDescent="0.25">
      <c r="A726" s="7">
        <v>176024</v>
      </c>
      <c r="B726" s="7">
        <f t="shared" si="33"/>
        <v>0</v>
      </c>
      <c r="C726" s="7">
        <f t="shared" si="34"/>
        <v>0</v>
      </c>
      <c r="D726" s="7">
        <f t="shared" si="35"/>
        <v>0</v>
      </c>
      <c r="E726" s="7">
        <v>58212</v>
      </c>
      <c r="F726" t="s">
        <v>29</v>
      </c>
      <c r="G726" t="s">
        <v>32</v>
      </c>
      <c r="H726" s="7">
        <v>25</v>
      </c>
      <c r="I726" s="7" t="s">
        <v>148</v>
      </c>
      <c r="J726" t="s">
        <v>11</v>
      </c>
      <c r="K726">
        <v>65.5</v>
      </c>
      <c r="L726">
        <v>3</v>
      </c>
      <c r="M726">
        <v>87.9</v>
      </c>
      <c r="N726">
        <v>1.9870000000000001</v>
      </c>
    </row>
    <row r="727" spans="1:14" x14ac:dyDescent="0.25">
      <c r="A727" s="7">
        <v>176560</v>
      </c>
      <c r="B727" s="7">
        <f t="shared" si="33"/>
        <v>1</v>
      </c>
      <c r="C727" s="7">
        <f t="shared" si="34"/>
        <v>0</v>
      </c>
      <c r="D727" s="7">
        <f t="shared" si="35"/>
        <v>1</v>
      </c>
      <c r="E727" s="7">
        <v>62291</v>
      </c>
      <c r="F727" t="s">
        <v>54</v>
      </c>
      <c r="G727" t="s">
        <v>55</v>
      </c>
      <c r="H727" s="7">
        <v>9</v>
      </c>
      <c r="I727" s="7" t="s">
        <v>148</v>
      </c>
      <c r="J727" t="s">
        <v>18</v>
      </c>
      <c r="K727">
        <v>56.3</v>
      </c>
      <c r="L727">
        <v>1</v>
      </c>
      <c r="M727">
        <v>118.7</v>
      </c>
      <c r="N727">
        <v>2.76</v>
      </c>
    </row>
    <row r="728" spans="1:14" x14ac:dyDescent="0.25">
      <c r="A728" s="7">
        <v>176560</v>
      </c>
      <c r="B728" s="7">
        <f t="shared" si="33"/>
        <v>0</v>
      </c>
      <c r="C728" s="7">
        <f t="shared" si="34"/>
        <v>1</v>
      </c>
      <c r="D728" s="7">
        <f t="shared" si="35"/>
        <v>1</v>
      </c>
      <c r="E728" s="7">
        <v>62291</v>
      </c>
      <c r="F728" t="s">
        <v>54</v>
      </c>
      <c r="G728" t="s">
        <v>55</v>
      </c>
      <c r="H728" s="7">
        <v>9</v>
      </c>
      <c r="I728" s="7" t="s">
        <v>148</v>
      </c>
      <c r="J728" t="s">
        <v>18</v>
      </c>
      <c r="K728">
        <v>56.3</v>
      </c>
      <c r="L728">
        <v>1</v>
      </c>
      <c r="M728">
        <v>118.7</v>
      </c>
      <c r="N728">
        <v>2.76</v>
      </c>
    </row>
    <row r="729" spans="1:14" x14ac:dyDescent="0.25">
      <c r="A729" s="7">
        <v>176572</v>
      </c>
      <c r="B729" s="7">
        <f t="shared" si="33"/>
        <v>0</v>
      </c>
      <c r="C729" s="7">
        <f t="shared" si="34"/>
        <v>0</v>
      </c>
      <c r="D729" s="7">
        <f t="shared" si="35"/>
        <v>0</v>
      </c>
      <c r="E729" s="7">
        <v>58193</v>
      </c>
      <c r="F729" t="s">
        <v>29</v>
      </c>
      <c r="G729" t="s">
        <v>31</v>
      </c>
      <c r="H729" s="7">
        <v>59</v>
      </c>
      <c r="I729" s="7" t="s">
        <v>148</v>
      </c>
      <c r="J729" t="s">
        <v>11</v>
      </c>
      <c r="K729">
        <v>47.4</v>
      </c>
      <c r="L729">
        <v>3</v>
      </c>
      <c r="M729">
        <v>80.400000000000006</v>
      </c>
      <c r="N729">
        <v>1.9870000000000001</v>
      </c>
    </row>
    <row r="730" spans="1:14" x14ac:dyDescent="0.25">
      <c r="A730" s="7">
        <v>176792</v>
      </c>
      <c r="B730" s="7">
        <f t="shared" si="33"/>
        <v>0</v>
      </c>
      <c r="C730" s="7">
        <f t="shared" si="34"/>
        <v>0</v>
      </c>
      <c r="D730" s="7">
        <f t="shared" si="35"/>
        <v>0</v>
      </c>
      <c r="E730" s="7">
        <v>58362</v>
      </c>
      <c r="F730" t="s">
        <v>48</v>
      </c>
      <c r="G730" t="s">
        <v>49</v>
      </c>
      <c r="H730" s="7">
        <v>4</v>
      </c>
      <c r="I730" s="7" t="s">
        <v>148</v>
      </c>
      <c r="J730" t="s">
        <v>11</v>
      </c>
      <c r="K730">
        <v>43.1</v>
      </c>
      <c r="L730">
        <v>1</v>
      </c>
      <c r="M730">
        <v>167.6</v>
      </c>
      <c r="N730">
        <v>1.9870000000000001</v>
      </c>
    </row>
    <row r="731" spans="1:14" x14ac:dyDescent="0.25">
      <c r="A731" s="7">
        <v>177096</v>
      </c>
      <c r="B731" s="7">
        <f t="shared" si="33"/>
        <v>0</v>
      </c>
      <c r="C731" s="7">
        <f t="shared" si="34"/>
        <v>0</v>
      </c>
      <c r="D731" s="7">
        <f t="shared" si="35"/>
        <v>0</v>
      </c>
      <c r="E731" s="7">
        <v>58301</v>
      </c>
      <c r="F731" t="s">
        <v>29</v>
      </c>
      <c r="G731" t="s">
        <v>14</v>
      </c>
      <c r="H731" s="7">
        <v>22</v>
      </c>
      <c r="I731" s="7" t="s">
        <v>148</v>
      </c>
      <c r="J731" t="s">
        <v>11</v>
      </c>
      <c r="K731">
        <v>47.8</v>
      </c>
      <c r="L731">
        <v>1</v>
      </c>
      <c r="M731">
        <v>167.6</v>
      </c>
      <c r="N731">
        <v>1.9870000000000001</v>
      </c>
    </row>
    <row r="732" spans="1:14" x14ac:dyDescent="0.25">
      <c r="A732" s="7">
        <v>177236</v>
      </c>
      <c r="B732" s="7">
        <f t="shared" si="33"/>
        <v>1</v>
      </c>
      <c r="C732" s="7">
        <f t="shared" si="34"/>
        <v>0</v>
      </c>
      <c r="D732" s="7">
        <f t="shared" si="35"/>
        <v>1</v>
      </c>
      <c r="E732" s="7">
        <v>63012</v>
      </c>
      <c r="F732" t="s">
        <v>56</v>
      </c>
      <c r="G732" t="s">
        <v>57</v>
      </c>
      <c r="H732" s="7">
        <v>24</v>
      </c>
      <c r="I732" s="7" t="s">
        <v>148</v>
      </c>
      <c r="J732" t="s">
        <v>18</v>
      </c>
      <c r="K732">
        <v>27.5</v>
      </c>
      <c r="L732">
        <v>1</v>
      </c>
      <c r="M732">
        <v>92</v>
      </c>
      <c r="N732">
        <v>2.76</v>
      </c>
    </row>
    <row r="733" spans="1:14" x14ac:dyDescent="0.25">
      <c r="A733" s="7">
        <v>177236</v>
      </c>
      <c r="B733" s="7">
        <f t="shared" si="33"/>
        <v>0</v>
      </c>
      <c r="C733" s="7">
        <f t="shared" si="34"/>
        <v>1</v>
      </c>
      <c r="D733" s="7">
        <f t="shared" si="35"/>
        <v>1</v>
      </c>
      <c r="E733" s="7">
        <v>63012</v>
      </c>
      <c r="F733" t="s">
        <v>56</v>
      </c>
      <c r="G733" t="s">
        <v>57</v>
      </c>
      <c r="H733" s="7">
        <v>24</v>
      </c>
      <c r="I733" s="7" t="s">
        <v>148</v>
      </c>
      <c r="J733" t="s">
        <v>18</v>
      </c>
      <c r="K733">
        <v>27.5</v>
      </c>
      <c r="L733">
        <v>1</v>
      </c>
      <c r="M733">
        <v>92</v>
      </c>
      <c r="N733">
        <v>2.76</v>
      </c>
    </row>
    <row r="734" spans="1:14" x14ac:dyDescent="0.25">
      <c r="A734" s="7">
        <v>177256</v>
      </c>
      <c r="B734" s="7">
        <f t="shared" si="33"/>
        <v>0</v>
      </c>
      <c r="C734" s="7">
        <f t="shared" si="34"/>
        <v>0</v>
      </c>
      <c r="D734" s="7">
        <f t="shared" si="35"/>
        <v>0</v>
      </c>
      <c r="E734" s="7">
        <v>58202</v>
      </c>
      <c r="F734" t="s">
        <v>29</v>
      </c>
      <c r="G734" t="s">
        <v>32</v>
      </c>
      <c r="H734" s="7" t="s">
        <v>33</v>
      </c>
      <c r="I734" s="7" t="s">
        <v>148</v>
      </c>
      <c r="J734" t="s">
        <v>18</v>
      </c>
      <c r="K734">
        <v>44.6</v>
      </c>
      <c r="L734">
        <v>1</v>
      </c>
      <c r="M734">
        <v>118.7</v>
      </c>
      <c r="N734">
        <v>2.76</v>
      </c>
    </row>
    <row r="735" spans="1:14" x14ac:dyDescent="0.25">
      <c r="A735" s="7">
        <v>177376</v>
      </c>
      <c r="B735" s="7">
        <f t="shared" si="33"/>
        <v>0</v>
      </c>
      <c r="C735" s="7">
        <f t="shared" si="34"/>
        <v>0</v>
      </c>
      <c r="D735" s="7">
        <f t="shared" si="35"/>
        <v>0</v>
      </c>
      <c r="E735" s="7">
        <v>58342</v>
      </c>
      <c r="F735" t="s">
        <v>29</v>
      </c>
      <c r="G735" t="s">
        <v>46</v>
      </c>
      <c r="H735" s="7">
        <v>13</v>
      </c>
      <c r="I735" s="7" t="s">
        <v>148</v>
      </c>
      <c r="J735" t="s">
        <v>11</v>
      </c>
      <c r="K735">
        <v>77.5</v>
      </c>
      <c r="L735">
        <v>7</v>
      </c>
      <c r="M735">
        <v>62.3</v>
      </c>
      <c r="N735">
        <v>1.9870000000000001</v>
      </c>
    </row>
    <row r="736" spans="1:14" x14ac:dyDescent="0.25">
      <c r="A736" s="7">
        <v>177488</v>
      </c>
      <c r="B736" s="7">
        <f t="shared" si="33"/>
        <v>0</v>
      </c>
      <c r="C736" s="7">
        <f t="shared" si="34"/>
        <v>0</v>
      </c>
      <c r="D736" s="7">
        <f t="shared" si="35"/>
        <v>0</v>
      </c>
      <c r="E736" s="7">
        <v>58315</v>
      </c>
      <c r="F736" t="s">
        <v>29</v>
      </c>
      <c r="G736" t="s">
        <v>42</v>
      </c>
      <c r="H736" s="7">
        <v>7</v>
      </c>
      <c r="I736" s="7" t="s">
        <v>148</v>
      </c>
      <c r="J736" t="s">
        <v>18</v>
      </c>
      <c r="K736">
        <v>23</v>
      </c>
      <c r="L736">
        <v>3</v>
      </c>
      <c r="M736">
        <v>44.2</v>
      </c>
      <c r="N736">
        <v>2.76</v>
      </c>
    </row>
    <row r="737" spans="1:14" x14ac:dyDescent="0.25">
      <c r="A737" s="7">
        <v>177641</v>
      </c>
      <c r="B737" s="7">
        <f t="shared" si="33"/>
        <v>0</v>
      </c>
      <c r="C737" s="7">
        <f t="shared" si="34"/>
        <v>0</v>
      </c>
      <c r="D737" s="7">
        <f t="shared" si="35"/>
        <v>0</v>
      </c>
      <c r="E737" s="7">
        <v>58315</v>
      </c>
      <c r="F737" t="s">
        <v>29</v>
      </c>
      <c r="G737" t="s">
        <v>42</v>
      </c>
      <c r="H737" s="7">
        <v>7</v>
      </c>
      <c r="I737" s="7" t="s">
        <v>148</v>
      </c>
      <c r="J737" t="s">
        <v>18</v>
      </c>
      <c r="K737">
        <v>20.399999999999999</v>
      </c>
      <c r="L737">
        <v>1</v>
      </c>
      <c r="M737">
        <v>92</v>
      </c>
      <c r="N737">
        <v>2.76</v>
      </c>
    </row>
    <row r="738" spans="1:14" x14ac:dyDescent="0.25">
      <c r="A738" s="7">
        <v>177877</v>
      </c>
      <c r="B738" s="7">
        <f t="shared" si="33"/>
        <v>0</v>
      </c>
      <c r="C738" s="7">
        <f t="shared" si="34"/>
        <v>0</v>
      </c>
      <c r="D738" s="7">
        <f t="shared" si="35"/>
        <v>0</v>
      </c>
      <c r="E738" s="7">
        <v>58236</v>
      </c>
      <c r="F738" t="s">
        <v>29</v>
      </c>
      <c r="G738" t="s">
        <v>36</v>
      </c>
      <c r="H738" s="7">
        <v>38</v>
      </c>
      <c r="I738" s="7" t="s">
        <v>148</v>
      </c>
      <c r="J738" t="s">
        <v>11</v>
      </c>
      <c r="K738">
        <v>38.700000000000003</v>
      </c>
      <c r="L738">
        <v>1</v>
      </c>
      <c r="M738">
        <v>167.6</v>
      </c>
      <c r="N738">
        <v>1.9870000000000001</v>
      </c>
    </row>
    <row r="739" spans="1:14" x14ac:dyDescent="0.25">
      <c r="A739" s="7">
        <v>178032</v>
      </c>
      <c r="B739" s="7">
        <f t="shared" si="33"/>
        <v>0</v>
      </c>
      <c r="C739" s="7">
        <f t="shared" si="34"/>
        <v>0</v>
      </c>
      <c r="D739" s="7">
        <f t="shared" si="35"/>
        <v>0</v>
      </c>
      <c r="E739" s="7">
        <v>58327</v>
      </c>
      <c r="F739" t="s">
        <v>29</v>
      </c>
      <c r="G739" t="s">
        <v>43</v>
      </c>
      <c r="H739" s="7" t="s">
        <v>45</v>
      </c>
      <c r="I739" s="7" t="s">
        <v>148</v>
      </c>
      <c r="J739" t="s">
        <v>18</v>
      </c>
      <c r="K739">
        <v>74.900000000000006</v>
      </c>
      <c r="L739">
        <v>1</v>
      </c>
      <c r="M739">
        <v>134.30000000000001</v>
      </c>
      <c r="N739">
        <v>2.76</v>
      </c>
    </row>
    <row r="740" spans="1:14" x14ac:dyDescent="0.25">
      <c r="A740" s="7">
        <v>178127</v>
      </c>
      <c r="B740" s="7">
        <f t="shared" si="33"/>
        <v>0</v>
      </c>
      <c r="C740" s="7">
        <f t="shared" si="34"/>
        <v>0</v>
      </c>
      <c r="D740" s="7">
        <f t="shared" si="35"/>
        <v>0</v>
      </c>
      <c r="E740" s="7">
        <v>58218</v>
      </c>
      <c r="F740" t="s">
        <v>29</v>
      </c>
      <c r="G740" t="s">
        <v>34</v>
      </c>
      <c r="H740" s="7">
        <v>3</v>
      </c>
      <c r="I740" s="7" t="s">
        <v>148</v>
      </c>
      <c r="J740" t="s">
        <v>11</v>
      </c>
      <c r="K740">
        <v>40</v>
      </c>
      <c r="L740">
        <v>2</v>
      </c>
      <c r="M740">
        <v>103.9</v>
      </c>
      <c r="N740">
        <v>1.9870000000000001</v>
      </c>
    </row>
    <row r="741" spans="1:14" x14ac:dyDescent="0.25">
      <c r="A741" s="7">
        <v>178368</v>
      </c>
      <c r="B741" s="7">
        <f t="shared" si="33"/>
        <v>0</v>
      </c>
      <c r="C741" s="7">
        <f t="shared" si="34"/>
        <v>0</v>
      </c>
      <c r="D741" s="7">
        <f t="shared" si="35"/>
        <v>0</v>
      </c>
      <c r="E741" s="7">
        <v>58360</v>
      </c>
      <c r="F741" t="s">
        <v>48</v>
      </c>
      <c r="G741" t="s">
        <v>49</v>
      </c>
      <c r="H741" s="7">
        <v>10</v>
      </c>
      <c r="I741" s="7" t="s">
        <v>148</v>
      </c>
      <c r="J741" t="s">
        <v>11</v>
      </c>
      <c r="K741">
        <v>20.9</v>
      </c>
      <c r="L741">
        <v>1</v>
      </c>
      <c r="M741">
        <v>142</v>
      </c>
      <c r="N741">
        <v>1.9870000000000001</v>
      </c>
    </row>
    <row r="742" spans="1:14" x14ac:dyDescent="0.25">
      <c r="A742" s="7">
        <v>178808</v>
      </c>
      <c r="B742" s="7">
        <f t="shared" si="33"/>
        <v>0</v>
      </c>
      <c r="C742" s="7">
        <f t="shared" si="34"/>
        <v>0</v>
      </c>
      <c r="D742" s="7">
        <f t="shared" si="35"/>
        <v>0</v>
      </c>
      <c r="E742" s="7">
        <v>58327</v>
      </c>
      <c r="F742" t="s">
        <v>29</v>
      </c>
      <c r="G742" t="s">
        <v>43</v>
      </c>
      <c r="H742" s="7" t="s">
        <v>45</v>
      </c>
      <c r="I742" s="7" t="s">
        <v>148</v>
      </c>
      <c r="J742" t="s">
        <v>18</v>
      </c>
      <c r="K742">
        <v>60.7</v>
      </c>
      <c r="L742">
        <v>2</v>
      </c>
      <c r="M742">
        <v>73.5</v>
      </c>
      <c r="N742">
        <v>2.76</v>
      </c>
    </row>
    <row r="743" spans="1:14" x14ac:dyDescent="0.25">
      <c r="A743" s="7">
        <v>178964</v>
      </c>
      <c r="B743" s="7">
        <f t="shared" si="33"/>
        <v>0</v>
      </c>
      <c r="C743" s="7">
        <f t="shared" si="34"/>
        <v>0</v>
      </c>
      <c r="D743" s="7">
        <f t="shared" si="35"/>
        <v>0</v>
      </c>
      <c r="E743" s="7">
        <v>58372</v>
      </c>
      <c r="F743" t="s">
        <v>48</v>
      </c>
      <c r="G743" t="s">
        <v>49</v>
      </c>
      <c r="H743" s="7">
        <v>14</v>
      </c>
      <c r="I743" s="7" t="s">
        <v>148</v>
      </c>
      <c r="J743" t="s">
        <v>11</v>
      </c>
      <c r="K743">
        <v>48.2</v>
      </c>
      <c r="L743">
        <v>2</v>
      </c>
      <c r="M743">
        <v>103.9</v>
      </c>
      <c r="N743">
        <v>1.9870000000000001</v>
      </c>
    </row>
    <row r="744" spans="1:14" x14ac:dyDescent="0.25">
      <c r="A744" s="7">
        <v>179093</v>
      </c>
      <c r="B744" s="7">
        <f t="shared" si="33"/>
        <v>1</v>
      </c>
      <c r="C744" s="7">
        <f t="shared" si="34"/>
        <v>0</v>
      </c>
      <c r="D744" s="7">
        <f t="shared" si="35"/>
        <v>1</v>
      </c>
      <c r="E744" s="7">
        <v>62292</v>
      </c>
      <c r="F744" t="s">
        <v>54</v>
      </c>
      <c r="G744" t="s">
        <v>55</v>
      </c>
      <c r="H744" s="7">
        <v>11</v>
      </c>
      <c r="I744" s="7" t="s">
        <v>148</v>
      </c>
      <c r="J744" t="s">
        <v>18</v>
      </c>
      <c r="K744">
        <v>89.3</v>
      </c>
      <c r="L744">
        <v>5</v>
      </c>
      <c r="M744">
        <v>45.7</v>
      </c>
      <c r="N744">
        <v>2.76</v>
      </c>
    </row>
    <row r="745" spans="1:14" x14ac:dyDescent="0.25">
      <c r="A745" s="7">
        <v>179093</v>
      </c>
      <c r="B745" s="7">
        <f t="shared" si="33"/>
        <v>0</v>
      </c>
      <c r="C745" s="7">
        <f t="shared" si="34"/>
        <v>1</v>
      </c>
      <c r="D745" s="7">
        <f t="shared" si="35"/>
        <v>1</v>
      </c>
      <c r="E745" s="7">
        <v>62292</v>
      </c>
      <c r="F745" t="s">
        <v>54</v>
      </c>
      <c r="G745" t="s">
        <v>55</v>
      </c>
      <c r="H745" s="7">
        <v>11</v>
      </c>
      <c r="I745" s="7" t="s">
        <v>148</v>
      </c>
      <c r="J745" t="s">
        <v>18</v>
      </c>
      <c r="K745">
        <v>89.3</v>
      </c>
      <c r="L745">
        <v>5</v>
      </c>
      <c r="M745">
        <v>45.7</v>
      </c>
      <c r="N745">
        <v>2.76</v>
      </c>
    </row>
    <row r="746" spans="1:14" x14ac:dyDescent="0.25">
      <c r="A746" s="7">
        <v>179279</v>
      </c>
      <c r="B746" s="7">
        <f t="shared" si="33"/>
        <v>0</v>
      </c>
      <c r="C746" s="7">
        <f t="shared" si="34"/>
        <v>0</v>
      </c>
      <c r="D746" s="7">
        <f t="shared" si="35"/>
        <v>0</v>
      </c>
      <c r="E746" s="7">
        <v>58315</v>
      </c>
      <c r="F746" t="s">
        <v>29</v>
      </c>
      <c r="G746" t="s">
        <v>42</v>
      </c>
      <c r="H746" s="7">
        <v>7</v>
      </c>
      <c r="I746" s="7" t="s">
        <v>148</v>
      </c>
      <c r="J746" t="s">
        <v>18</v>
      </c>
      <c r="K746">
        <v>71.599999999999994</v>
      </c>
      <c r="L746">
        <v>2</v>
      </c>
      <c r="M746">
        <v>83.2</v>
      </c>
      <c r="N746">
        <v>2.76</v>
      </c>
    </row>
    <row r="747" spans="1:14" x14ac:dyDescent="0.25">
      <c r="A747" s="7">
        <v>179564</v>
      </c>
      <c r="B747" s="7">
        <f t="shared" si="33"/>
        <v>0</v>
      </c>
      <c r="C747" s="7">
        <f t="shared" si="34"/>
        <v>0</v>
      </c>
      <c r="D747" s="7">
        <f t="shared" si="35"/>
        <v>0</v>
      </c>
      <c r="E747" s="7">
        <v>58218</v>
      </c>
      <c r="F747" t="s">
        <v>29</v>
      </c>
      <c r="G747" t="s">
        <v>34</v>
      </c>
      <c r="H747" s="7">
        <v>3</v>
      </c>
      <c r="I747" s="7" t="s">
        <v>148</v>
      </c>
      <c r="J747" t="s">
        <v>11</v>
      </c>
      <c r="K747">
        <v>43.2</v>
      </c>
      <c r="L747">
        <v>2</v>
      </c>
      <c r="M747">
        <v>103.9</v>
      </c>
      <c r="N747">
        <v>1.9870000000000001</v>
      </c>
    </row>
    <row r="748" spans="1:14" x14ac:dyDescent="0.25">
      <c r="A748" s="7">
        <v>179917</v>
      </c>
      <c r="B748" s="7">
        <f t="shared" si="33"/>
        <v>0</v>
      </c>
      <c r="C748" s="7">
        <f t="shared" si="34"/>
        <v>0</v>
      </c>
      <c r="D748" s="7">
        <f t="shared" si="35"/>
        <v>0</v>
      </c>
      <c r="E748" s="7">
        <v>58204</v>
      </c>
      <c r="F748" t="s">
        <v>29</v>
      </c>
      <c r="G748" t="s">
        <v>32</v>
      </c>
      <c r="H748" s="7">
        <v>21</v>
      </c>
      <c r="I748" s="7" t="s">
        <v>148</v>
      </c>
      <c r="J748" t="s">
        <v>11</v>
      </c>
      <c r="K748">
        <v>46.9</v>
      </c>
      <c r="L748">
        <v>1</v>
      </c>
      <c r="M748">
        <v>167.6</v>
      </c>
      <c r="N748">
        <v>1.9870000000000001</v>
      </c>
    </row>
    <row r="749" spans="1:14" x14ac:dyDescent="0.25">
      <c r="A749" s="7">
        <v>179928</v>
      </c>
      <c r="B749" s="7">
        <f t="shared" si="33"/>
        <v>0</v>
      </c>
      <c r="C749" s="7">
        <f t="shared" si="34"/>
        <v>0</v>
      </c>
      <c r="D749" s="7">
        <f t="shared" si="35"/>
        <v>0</v>
      </c>
      <c r="E749" s="7">
        <v>58373</v>
      </c>
      <c r="F749" t="s">
        <v>48</v>
      </c>
      <c r="G749" t="s">
        <v>49</v>
      </c>
      <c r="H749" s="7">
        <v>25</v>
      </c>
      <c r="I749" s="7" t="s">
        <v>148</v>
      </c>
      <c r="J749" t="s">
        <v>11</v>
      </c>
      <c r="K749">
        <v>38.9</v>
      </c>
      <c r="L749">
        <v>1</v>
      </c>
      <c r="M749">
        <v>167.6</v>
      </c>
      <c r="N749">
        <v>1.9870000000000001</v>
      </c>
    </row>
    <row r="750" spans="1:14" x14ac:dyDescent="0.25">
      <c r="A750" s="7">
        <v>180381</v>
      </c>
      <c r="B750" s="7">
        <f t="shared" si="33"/>
        <v>0</v>
      </c>
      <c r="C750" s="7">
        <f t="shared" si="34"/>
        <v>0</v>
      </c>
      <c r="D750" s="7">
        <f t="shared" si="35"/>
        <v>0</v>
      </c>
      <c r="E750" s="7">
        <v>58346</v>
      </c>
      <c r="F750" t="s">
        <v>29</v>
      </c>
      <c r="G750" t="s">
        <v>47</v>
      </c>
      <c r="H750" s="7">
        <v>14</v>
      </c>
      <c r="I750" s="7" t="s">
        <v>148</v>
      </c>
      <c r="J750" t="s">
        <v>11</v>
      </c>
      <c r="K750">
        <v>27.5</v>
      </c>
      <c r="L750">
        <v>1</v>
      </c>
      <c r="M750">
        <v>142</v>
      </c>
      <c r="N750">
        <v>1.9870000000000001</v>
      </c>
    </row>
    <row r="751" spans="1:14" x14ac:dyDescent="0.25">
      <c r="A751" s="7">
        <v>180602</v>
      </c>
      <c r="B751" s="7">
        <f t="shared" si="33"/>
        <v>0</v>
      </c>
      <c r="C751" s="7">
        <f t="shared" si="34"/>
        <v>0</v>
      </c>
      <c r="D751" s="7">
        <f t="shared" si="35"/>
        <v>0</v>
      </c>
      <c r="E751" s="7">
        <v>56791</v>
      </c>
      <c r="F751" t="s">
        <v>15</v>
      </c>
      <c r="G751" t="s">
        <v>22</v>
      </c>
      <c r="H751" s="7">
        <v>46</v>
      </c>
      <c r="I751" s="7" t="s">
        <v>148</v>
      </c>
      <c r="J751" t="s">
        <v>11</v>
      </c>
      <c r="K751">
        <v>40.299999999999997</v>
      </c>
      <c r="L751">
        <v>2</v>
      </c>
      <c r="M751">
        <v>103.9</v>
      </c>
      <c r="N751">
        <v>1.9870000000000001</v>
      </c>
    </row>
    <row r="752" spans="1:14" x14ac:dyDescent="0.25">
      <c r="A752" s="7">
        <v>180633</v>
      </c>
      <c r="B752" s="7">
        <f t="shared" si="33"/>
        <v>1</v>
      </c>
      <c r="C752" s="7">
        <f t="shared" si="34"/>
        <v>0</v>
      </c>
      <c r="D752" s="7">
        <f t="shared" si="35"/>
        <v>1</v>
      </c>
      <c r="E752" s="7">
        <v>62291</v>
      </c>
      <c r="F752" t="s">
        <v>54</v>
      </c>
      <c r="G752" t="s">
        <v>55</v>
      </c>
      <c r="H752" s="7">
        <v>9</v>
      </c>
      <c r="I752" s="7" t="s">
        <v>148</v>
      </c>
      <c r="J752" t="s">
        <v>18</v>
      </c>
      <c r="K752">
        <v>103.3</v>
      </c>
      <c r="L752">
        <v>5</v>
      </c>
      <c r="M752">
        <v>49.4</v>
      </c>
      <c r="N752">
        <v>2.76</v>
      </c>
    </row>
    <row r="753" spans="1:14" x14ac:dyDescent="0.25">
      <c r="A753" s="7">
        <v>180633</v>
      </c>
      <c r="B753" s="7">
        <f t="shared" si="33"/>
        <v>0</v>
      </c>
      <c r="C753" s="7">
        <f t="shared" si="34"/>
        <v>1</v>
      </c>
      <c r="D753" s="7">
        <f t="shared" si="35"/>
        <v>1</v>
      </c>
      <c r="E753" s="7">
        <v>62291</v>
      </c>
      <c r="F753" t="s">
        <v>54</v>
      </c>
      <c r="G753" t="s">
        <v>55</v>
      </c>
      <c r="H753" s="7">
        <v>9</v>
      </c>
      <c r="I753" s="7" t="s">
        <v>148</v>
      </c>
      <c r="J753" t="s">
        <v>18</v>
      </c>
      <c r="K753">
        <v>103.3</v>
      </c>
      <c r="L753">
        <v>5</v>
      </c>
      <c r="M753">
        <v>49.4</v>
      </c>
      <c r="N753">
        <v>2.76</v>
      </c>
    </row>
    <row r="754" spans="1:14" x14ac:dyDescent="0.25">
      <c r="A754" s="7">
        <v>180731</v>
      </c>
      <c r="B754" s="7">
        <f t="shared" si="33"/>
        <v>0</v>
      </c>
      <c r="C754" s="7">
        <f t="shared" si="34"/>
        <v>0</v>
      </c>
      <c r="D754" s="7">
        <f t="shared" si="35"/>
        <v>0</v>
      </c>
      <c r="E754" s="7">
        <v>58212</v>
      </c>
      <c r="F754" t="s">
        <v>29</v>
      </c>
      <c r="G754" t="s">
        <v>32</v>
      </c>
      <c r="H754" s="7">
        <v>25</v>
      </c>
      <c r="I754" s="7" t="s">
        <v>148</v>
      </c>
      <c r="J754" t="s">
        <v>11</v>
      </c>
      <c r="K754">
        <v>47.3</v>
      </c>
      <c r="L754">
        <v>1</v>
      </c>
      <c r="M754">
        <v>167.6</v>
      </c>
      <c r="N754">
        <v>1.9870000000000001</v>
      </c>
    </row>
    <row r="755" spans="1:14" x14ac:dyDescent="0.25">
      <c r="A755" s="7">
        <v>180767</v>
      </c>
      <c r="B755" s="7">
        <f t="shared" si="33"/>
        <v>0</v>
      </c>
      <c r="C755" s="7">
        <f t="shared" si="34"/>
        <v>0</v>
      </c>
      <c r="D755" s="7">
        <f t="shared" si="35"/>
        <v>0</v>
      </c>
      <c r="E755" s="7">
        <v>58277</v>
      </c>
      <c r="F755" t="s">
        <v>29</v>
      </c>
      <c r="G755" t="s">
        <v>38</v>
      </c>
      <c r="H755" s="7">
        <v>28</v>
      </c>
      <c r="I755" s="7" t="s">
        <v>148</v>
      </c>
      <c r="J755" t="s">
        <v>18</v>
      </c>
      <c r="K755">
        <v>47.2</v>
      </c>
      <c r="L755">
        <v>3</v>
      </c>
      <c r="M755">
        <v>57</v>
      </c>
      <c r="N755">
        <v>2.76</v>
      </c>
    </row>
    <row r="756" spans="1:14" x14ac:dyDescent="0.25">
      <c r="A756" s="7">
        <v>180773</v>
      </c>
      <c r="B756" s="7">
        <f t="shared" si="33"/>
        <v>0</v>
      </c>
      <c r="C756" s="7">
        <f t="shared" si="34"/>
        <v>0</v>
      </c>
      <c r="D756" s="7">
        <f t="shared" si="35"/>
        <v>0</v>
      </c>
      <c r="E756" s="7">
        <v>58341</v>
      </c>
      <c r="F756" t="s">
        <v>29</v>
      </c>
      <c r="G756" t="s">
        <v>46</v>
      </c>
      <c r="H756" s="7">
        <v>15</v>
      </c>
      <c r="I756" s="7" t="s">
        <v>148</v>
      </c>
      <c r="J756" t="s">
        <v>18</v>
      </c>
      <c r="K756">
        <v>75.5</v>
      </c>
      <c r="L756">
        <v>2</v>
      </c>
      <c r="M756">
        <v>83.2</v>
      </c>
      <c r="N756">
        <v>2.76</v>
      </c>
    </row>
    <row r="757" spans="1:14" x14ac:dyDescent="0.25">
      <c r="A757" s="7">
        <v>181008</v>
      </c>
      <c r="B757" s="7">
        <f t="shared" si="33"/>
        <v>0</v>
      </c>
      <c r="C757" s="7">
        <f t="shared" si="34"/>
        <v>0</v>
      </c>
      <c r="D757" s="7">
        <f t="shared" si="35"/>
        <v>0</v>
      </c>
      <c r="E757" s="7">
        <v>58236</v>
      </c>
      <c r="F757" t="s">
        <v>29</v>
      </c>
      <c r="G757" t="s">
        <v>36</v>
      </c>
      <c r="H757" s="7">
        <v>38</v>
      </c>
      <c r="I757" s="7" t="s">
        <v>148</v>
      </c>
      <c r="J757" t="s">
        <v>11</v>
      </c>
      <c r="K757">
        <v>77</v>
      </c>
      <c r="L757">
        <v>1</v>
      </c>
      <c r="M757">
        <v>183.2</v>
      </c>
      <c r="N757">
        <v>1.9870000000000001</v>
      </c>
    </row>
    <row r="758" spans="1:14" x14ac:dyDescent="0.25">
      <c r="A758" s="7">
        <v>181210</v>
      </c>
      <c r="B758" s="7">
        <f t="shared" si="33"/>
        <v>0</v>
      </c>
      <c r="C758" s="7">
        <f t="shared" si="34"/>
        <v>0</v>
      </c>
      <c r="D758" s="7">
        <f t="shared" si="35"/>
        <v>0</v>
      </c>
      <c r="E758" s="7">
        <v>58315</v>
      </c>
      <c r="F758" t="s">
        <v>29</v>
      </c>
      <c r="G758" t="s">
        <v>42</v>
      </c>
      <c r="H758" s="7">
        <v>7</v>
      </c>
      <c r="I758" s="7" t="s">
        <v>148</v>
      </c>
      <c r="J758" t="s">
        <v>18</v>
      </c>
      <c r="K758">
        <v>68.099999999999994</v>
      </c>
      <c r="L758">
        <v>3</v>
      </c>
      <c r="M758">
        <v>64.5</v>
      </c>
      <c r="N758">
        <v>2.76</v>
      </c>
    </row>
    <row r="759" spans="1:14" x14ac:dyDescent="0.25">
      <c r="A759" s="7">
        <v>181608</v>
      </c>
      <c r="B759" s="7">
        <f t="shared" si="33"/>
        <v>0</v>
      </c>
      <c r="C759" s="7">
        <f t="shared" si="34"/>
        <v>0</v>
      </c>
      <c r="D759" s="7">
        <f t="shared" si="35"/>
        <v>0</v>
      </c>
      <c r="E759" s="7">
        <v>58367</v>
      </c>
      <c r="F759" t="s">
        <v>48</v>
      </c>
      <c r="G759" t="s">
        <v>49</v>
      </c>
      <c r="H759" s="7">
        <v>22</v>
      </c>
      <c r="I759" s="7" t="s">
        <v>148</v>
      </c>
      <c r="J759" t="s">
        <v>11</v>
      </c>
      <c r="K759">
        <v>54.2</v>
      </c>
      <c r="L759">
        <v>1</v>
      </c>
      <c r="M759">
        <v>167.6</v>
      </c>
      <c r="N759">
        <v>1.9870000000000001</v>
      </c>
    </row>
    <row r="760" spans="1:14" x14ac:dyDescent="0.25">
      <c r="A760" s="7">
        <v>182670</v>
      </c>
      <c r="B760" s="7">
        <f t="shared" si="33"/>
        <v>0</v>
      </c>
      <c r="C760" s="7">
        <f t="shared" si="34"/>
        <v>0</v>
      </c>
      <c r="D760" s="7">
        <f t="shared" si="35"/>
        <v>0</v>
      </c>
      <c r="E760" s="7">
        <v>58312</v>
      </c>
      <c r="F760" t="s">
        <v>29</v>
      </c>
      <c r="G760" t="s">
        <v>41</v>
      </c>
      <c r="H760" s="7">
        <v>8</v>
      </c>
      <c r="I760" s="7" t="s">
        <v>148</v>
      </c>
      <c r="J760" t="s">
        <v>18</v>
      </c>
      <c r="K760">
        <v>29.4</v>
      </c>
      <c r="L760">
        <v>1</v>
      </c>
      <c r="M760">
        <v>92</v>
      </c>
      <c r="N760">
        <v>2.76</v>
      </c>
    </row>
    <row r="761" spans="1:14" x14ac:dyDescent="0.25">
      <c r="A761" s="7">
        <v>182714</v>
      </c>
      <c r="B761" s="7">
        <f t="shared" si="33"/>
        <v>0</v>
      </c>
      <c r="C761" s="7">
        <f t="shared" si="34"/>
        <v>0</v>
      </c>
      <c r="D761" s="7">
        <f t="shared" si="35"/>
        <v>0</v>
      </c>
      <c r="E761" s="7">
        <v>58329</v>
      </c>
      <c r="F761" t="s">
        <v>29</v>
      </c>
      <c r="G761" t="s">
        <v>43</v>
      </c>
      <c r="H761" s="7">
        <v>25</v>
      </c>
      <c r="I761" s="7" t="s">
        <v>148</v>
      </c>
      <c r="J761" t="s">
        <v>18</v>
      </c>
      <c r="K761">
        <v>71.099999999999994</v>
      </c>
      <c r="L761">
        <v>1</v>
      </c>
      <c r="M761">
        <v>134.30000000000001</v>
      </c>
      <c r="N761">
        <v>2.76</v>
      </c>
    </row>
    <row r="762" spans="1:14" x14ac:dyDescent="0.25">
      <c r="A762" s="7">
        <v>182766</v>
      </c>
      <c r="B762" s="7">
        <f t="shared" si="33"/>
        <v>0</v>
      </c>
      <c r="C762" s="7">
        <f t="shared" si="34"/>
        <v>0</v>
      </c>
      <c r="D762" s="7">
        <f t="shared" si="35"/>
        <v>0</v>
      </c>
      <c r="E762" s="7">
        <v>58366</v>
      </c>
      <c r="F762" t="s">
        <v>48</v>
      </c>
      <c r="G762" t="s">
        <v>49</v>
      </c>
      <c r="H762" s="7">
        <v>8</v>
      </c>
      <c r="I762" s="7" t="s">
        <v>148</v>
      </c>
      <c r="J762" t="s">
        <v>11</v>
      </c>
      <c r="K762">
        <v>53.4</v>
      </c>
      <c r="L762">
        <v>1</v>
      </c>
      <c r="M762">
        <v>167.6</v>
      </c>
      <c r="N762">
        <v>1.9870000000000001</v>
      </c>
    </row>
    <row r="763" spans="1:14" x14ac:dyDescent="0.25">
      <c r="A763" s="7">
        <v>183151</v>
      </c>
      <c r="B763" s="7">
        <f t="shared" si="33"/>
        <v>0</v>
      </c>
      <c r="C763" s="7">
        <f t="shared" si="34"/>
        <v>0</v>
      </c>
      <c r="D763" s="7">
        <f t="shared" si="35"/>
        <v>0</v>
      </c>
      <c r="E763" s="7">
        <v>58331</v>
      </c>
      <c r="F763" t="s">
        <v>29</v>
      </c>
      <c r="G763" t="s">
        <v>43</v>
      </c>
      <c r="H763" s="7">
        <v>46</v>
      </c>
      <c r="I763" s="7" t="s">
        <v>148</v>
      </c>
      <c r="J763" t="s">
        <v>18</v>
      </c>
      <c r="K763">
        <v>49.3</v>
      </c>
      <c r="L763">
        <v>1</v>
      </c>
      <c r="M763">
        <v>118.7</v>
      </c>
      <c r="N763">
        <v>2.76</v>
      </c>
    </row>
    <row r="764" spans="1:14" x14ac:dyDescent="0.25">
      <c r="A764" s="7">
        <v>183527</v>
      </c>
      <c r="B764" s="7">
        <f t="shared" si="33"/>
        <v>0</v>
      </c>
      <c r="C764" s="7">
        <f t="shared" si="34"/>
        <v>0</v>
      </c>
      <c r="D764" s="7">
        <f t="shared" si="35"/>
        <v>0</v>
      </c>
      <c r="E764" s="7">
        <v>58301</v>
      </c>
      <c r="F764" t="s">
        <v>29</v>
      </c>
      <c r="G764" t="s">
        <v>14</v>
      </c>
      <c r="H764" s="7">
        <v>22</v>
      </c>
      <c r="I764" s="7" t="s">
        <v>148</v>
      </c>
      <c r="J764" t="s">
        <v>11</v>
      </c>
      <c r="K764">
        <v>48.3</v>
      </c>
      <c r="L764">
        <v>3</v>
      </c>
      <c r="M764">
        <v>80.400000000000006</v>
      </c>
      <c r="N764">
        <v>1.9870000000000001</v>
      </c>
    </row>
    <row r="765" spans="1:14" x14ac:dyDescent="0.25">
      <c r="A765" s="7">
        <v>183583</v>
      </c>
      <c r="B765" s="7">
        <f t="shared" si="33"/>
        <v>1</v>
      </c>
      <c r="C765" s="7">
        <f t="shared" si="34"/>
        <v>0</v>
      </c>
      <c r="D765" s="7">
        <f t="shared" si="35"/>
        <v>1</v>
      </c>
      <c r="E765" s="7">
        <v>62292</v>
      </c>
      <c r="F765" t="s">
        <v>54</v>
      </c>
      <c r="G765" t="s">
        <v>55</v>
      </c>
      <c r="H765" s="7">
        <v>11</v>
      </c>
      <c r="I765" s="7" t="s">
        <v>148</v>
      </c>
      <c r="J765" t="s">
        <v>18</v>
      </c>
      <c r="K765">
        <v>81.2</v>
      </c>
      <c r="L765">
        <v>3</v>
      </c>
      <c r="M765">
        <v>64.5</v>
      </c>
      <c r="N765">
        <v>2.76</v>
      </c>
    </row>
    <row r="766" spans="1:14" x14ac:dyDescent="0.25">
      <c r="A766" s="7">
        <v>183583</v>
      </c>
      <c r="B766" s="7">
        <f t="shared" si="33"/>
        <v>0</v>
      </c>
      <c r="C766" s="7">
        <f t="shared" si="34"/>
        <v>1</v>
      </c>
      <c r="D766" s="7">
        <f t="shared" si="35"/>
        <v>1</v>
      </c>
      <c r="E766" s="7">
        <v>62292</v>
      </c>
      <c r="F766" t="s">
        <v>54</v>
      </c>
      <c r="G766" t="s">
        <v>55</v>
      </c>
      <c r="H766" s="7">
        <v>11</v>
      </c>
      <c r="I766" s="7" t="s">
        <v>148</v>
      </c>
      <c r="J766" t="s">
        <v>18</v>
      </c>
      <c r="K766">
        <v>81.2</v>
      </c>
      <c r="L766">
        <v>3</v>
      </c>
      <c r="M766">
        <v>64.5</v>
      </c>
      <c r="N766">
        <v>2.76</v>
      </c>
    </row>
    <row r="767" spans="1:14" x14ac:dyDescent="0.25">
      <c r="A767" s="7">
        <v>183722</v>
      </c>
      <c r="B767" s="7">
        <f t="shared" si="33"/>
        <v>0</v>
      </c>
      <c r="C767" s="7">
        <f t="shared" si="34"/>
        <v>0</v>
      </c>
      <c r="D767" s="7">
        <f t="shared" si="35"/>
        <v>0</v>
      </c>
      <c r="E767" s="7">
        <v>56962</v>
      </c>
      <c r="F767" t="s">
        <v>15</v>
      </c>
      <c r="G767" t="s">
        <v>28</v>
      </c>
      <c r="H767" s="7">
        <v>38</v>
      </c>
      <c r="I767" s="7" t="s">
        <v>148</v>
      </c>
      <c r="J767" t="s">
        <v>11</v>
      </c>
      <c r="K767">
        <v>50.1</v>
      </c>
      <c r="L767">
        <v>2</v>
      </c>
      <c r="M767">
        <v>103.9</v>
      </c>
      <c r="N767">
        <v>1.9870000000000001</v>
      </c>
    </row>
    <row r="768" spans="1:14" x14ac:dyDescent="0.25">
      <c r="A768" s="7">
        <v>184076</v>
      </c>
      <c r="B768" s="7">
        <f t="shared" si="33"/>
        <v>0</v>
      </c>
      <c r="C768" s="7">
        <f t="shared" si="34"/>
        <v>0</v>
      </c>
      <c r="D768" s="7">
        <f t="shared" si="35"/>
        <v>0</v>
      </c>
      <c r="E768" s="7">
        <v>58277</v>
      </c>
      <c r="F768" t="s">
        <v>29</v>
      </c>
      <c r="G768" t="s">
        <v>38</v>
      </c>
      <c r="H768" s="7">
        <v>28</v>
      </c>
      <c r="I768" s="7" t="s">
        <v>148</v>
      </c>
      <c r="J768" t="s">
        <v>18</v>
      </c>
      <c r="K768">
        <v>47.5</v>
      </c>
      <c r="L768">
        <v>4</v>
      </c>
      <c r="M768">
        <v>46.3</v>
      </c>
      <c r="N768">
        <v>2.76</v>
      </c>
    </row>
    <row r="769" spans="1:14" x14ac:dyDescent="0.25">
      <c r="A769" s="7">
        <v>184526</v>
      </c>
      <c r="B769" s="7">
        <f t="shared" si="33"/>
        <v>0</v>
      </c>
      <c r="C769" s="7">
        <f t="shared" si="34"/>
        <v>0</v>
      </c>
      <c r="D769" s="7">
        <f t="shared" si="35"/>
        <v>0</v>
      </c>
      <c r="E769" s="7">
        <v>56962</v>
      </c>
      <c r="F769" t="s">
        <v>15</v>
      </c>
      <c r="G769" t="s">
        <v>28</v>
      </c>
      <c r="H769" s="7">
        <v>38</v>
      </c>
      <c r="I769" s="7" t="s">
        <v>148</v>
      </c>
      <c r="J769" t="s">
        <v>11</v>
      </c>
      <c r="K769">
        <v>53.9</v>
      </c>
      <c r="L769">
        <v>1</v>
      </c>
      <c r="M769">
        <v>167.6</v>
      </c>
      <c r="N769">
        <v>1.9870000000000001</v>
      </c>
    </row>
    <row r="770" spans="1:14" x14ac:dyDescent="0.25">
      <c r="A770" s="7">
        <v>184911</v>
      </c>
      <c r="B770" s="7">
        <f t="shared" si="33"/>
        <v>0</v>
      </c>
      <c r="C770" s="7">
        <f t="shared" si="34"/>
        <v>0</v>
      </c>
      <c r="D770" s="7">
        <f t="shared" si="35"/>
        <v>0</v>
      </c>
      <c r="E770" s="7">
        <v>58378</v>
      </c>
      <c r="F770" t="s">
        <v>48</v>
      </c>
      <c r="G770" t="s">
        <v>49</v>
      </c>
      <c r="H770" s="7">
        <v>16</v>
      </c>
      <c r="I770" s="7" t="s">
        <v>148</v>
      </c>
      <c r="J770" t="s">
        <v>11</v>
      </c>
      <c r="K770">
        <v>36.5</v>
      </c>
      <c r="L770">
        <v>1</v>
      </c>
      <c r="M770">
        <v>142</v>
      </c>
      <c r="N770">
        <v>1.9870000000000001</v>
      </c>
    </row>
    <row r="771" spans="1:14" x14ac:dyDescent="0.25">
      <c r="A771" s="7">
        <v>184949</v>
      </c>
      <c r="B771" s="7">
        <f t="shared" ref="B771:B834" si="36">IF(A771=A772,1,0)</f>
        <v>0</v>
      </c>
      <c r="C771" s="7">
        <f t="shared" ref="C771:C834" si="37">IF(A771=A770,1,0)</f>
        <v>0</v>
      </c>
      <c r="D771" s="7">
        <f t="shared" ref="D771:D834" si="38">B771+C771</f>
        <v>0</v>
      </c>
      <c r="E771" s="7">
        <v>58315</v>
      </c>
      <c r="F771" t="s">
        <v>29</v>
      </c>
      <c r="G771" t="s">
        <v>42</v>
      </c>
      <c r="H771" s="7">
        <v>7</v>
      </c>
      <c r="I771" s="7" t="s">
        <v>148</v>
      </c>
      <c r="J771" t="s">
        <v>18</v>
      </c>
      <c r="K771">
        <v>96</v>
      </c>
      <c r="L771">
        <v>1</v>
      </c>
      <c r="M771">
        <v>145.4</v>
      </c>
      <c r="N771">
        <v>2.76</v>
      </c>
    </row>
    <row r="772" spans="1:14" x14ac:dyDescent="0.25">
      <c r="A772" s="7">
        <v>185004</v>
      </c>
      <c r="B772" s="7">
        <f t="shared" si="36"/>
        <v>0</v>
      </c>
      <c r="C772" s="7">
        <f t="shared" si="37"/>
        <v>0</v>
      </c>
      <c r="D772" s="7">
        <f t="shared" si="38"/>
        <v>0</v>
      </c>
      <c r="E772" s="7">
        <v>58190</v>
      </c>
      <c r="F772" t="s">
        <v>29</v>
      </c>
      <c r="G772" t="s">
        <v>30</v>
      </c>
      <c r="H772" s="7">
        <v>16</v>
      </c>
      <c r="I772" s="7" t="s">
        <v>148</v>
      </c>
      <c r="J772" t="s">
        <v>18</v>
      </c>
      <c r="K772">
        <v>66.400000000000006</v>
      </c>
      <c r="L772">
        <v>2</v>
      </c>
      <c r="M772">
        <v>83.2</v>
      </c>
      <c r="N772">
        <v>2.76</v>
      </c>
    </row>
    <row r="773" spans="1:14" x14ac:dyDescent="0.25">
      <c r="A773" s="7">
        <v>185441</v>
      </c>
      <c r="B773" s="7">
        <f t="shared" si="36"/>
        <v>0</v>
      </c>
      <c r="C773" s="7">
        <f t="shared" si="37"/>
        <v>0</v>
      </c>
      <c r="D773" s="7">
        <f t="shared" si="38"/>
        <v>0</v>
      </c>
      <c r="E773" s="7">
        <v>58218</v>
      </c>
      <c r="F773" t="s">
        <v>29</v>
      </c>
      <c r="G773" t="s">
        <v>34</v>
      </c>
      <c r="H773" s="7">
        <v>3</v>
      </c>
      <c r="I773" s="7" t="s">
        <v>148</v>
      </c>
      <c r="J773" t="s">
        <v>11</v>
      </c>
      <c r="K773">
        <v>45.8</v>
      </c>
      <c r="L773">
        <v>1</v>
      </c>
      <c r="M773">
        <v>167.6</v>
      </c>
      <c r="N773">
        <v>1.9870000000000001</v>
      </c>
    </row>
    <row r="774" spans="1:14" x14ac:dyDescent="0.25">
      <c r="A774" s="7">
        <v>185491</v>
      </c>
      <c r="B774" s="7">
        <f t="shared" si="36"/>
        <v>0</v>
      </c>
      <c r="C774" s="7">
        <f t="shared" si="37"/>
        <v>0</v>
      </c>
      <c r="D774" s="7">
        <f t="shared" si="38"/>
        <v>0</v>
      </c>
      <c r="E774" s="7">
        <v>58343</v>
      </c>
      <c r="F774" t="s">
        <v>29</v>
      </c>
      <c r="G774" t="s">
        <v>46</v>
      </c>
      <c r="H774" s="7">
        <v>17</v>
      </c>
      <c r="I774" s="7" t="s">
        <v>148</v>
      </c>
      <c r="J774" t="s">
        <v>18</v>
      </c>
      <c r="K774">
        <v>61.7</v>
      </c>
      <c r="L774">
        <v>3</v>
      </c>
      <c r="M774">
        <v>57</v>
      </c>
      <c r="N774">
        <v>2.76</v>
      </c>
    </row>
    <row r="775" spans="1:14" x14ac:dyDescent="0.25">
      <c r="A775" s="7">
        <v>186184</v>
      </c>
      <c r="B775" s="7">
        <f t="shared" si="36"/>
        <v>0</v>
      </c>
      <c r="C775" s="7">
        <f t="shared" si="37"/>
        <v>0</v>
      </c>
      <c r="D775" s="7">
        <f t="shared" si="38"/>
        <v>0</v>
      </c>
      <c r="E775" s="7">
        <v>62980</v>
      </c>
      <c r="F775" t="s">
        <v>56</v>
      </c>
      <c r="G775" t="s">
        <v>22</v>
      </c>
      <c r="H775" s="7">
        <v>89</v>
      </c>
      <c r="I775" s="7" t="s">
        <v>148</v>
      </c>
      <c r="J775" t="s">
        <v>18</v>
      </c>
      <c r="K775">
        <v>51.7</v>
      </c>
      <c r="L775">
        <v>1</v>
      </c>
      <c r="M775">
        <v>118.7</v>
      </c>
      <c r="N775">
        <v>2.76</v>
      </c>
    </row>
    <row r="776" spans="1:14" x14ac:dyDescent="0.25">
      <c r="A776" s="7">
        <v>186206</v>
      </c>
      <c r="B776" s="7">
        <f t="shared" si="36"/>
        <v>0</v>
      </c>
      <c r="C776" s="7">
        <f t="shared" si="37"/>
        <v>0</v>
      </c>
      <c r="D776" s="7">
        <f t="shared" si="38"/>
        <v>0</v>
      </c>
      <c r="E776" s="7">
        <v>58314</v>
      </c>
      <c r="F776" t="s">
        <v>29</v>
      </c>
      <c r="G776" t="s">
        <v>42</v>
      </c>
      <c r="H776" s="7">
        <v>6</v>
      </c>
      <c r="I776" s="7" t="s">
        <v>148</v>
      </c>
      <c r="J776" t="s">
        <v>11</v>
      </c>
      <c r="K776">
        <v>19.399999999999999</v>
      </c>
      <c r="L776">
        <v>1</v>
      </c>
      <c r="M776">
        <v>142</v>
      </c>
      <c r="N776">
        <v>1.9870000000000001</v>
      </c>
    </row>
    <row r="777" spans="1:14" x14ac:dyDescent="0.25">
      <c r="A777" s="7">
        <v>186388</v>
      </c>
      <c r="B777" s="7">
        <f t="shared" si="36"/>
        <v>0</v>
      </c>
      <c r="C777" s="7">
        <f t="shared" si="37"/>
        <v>0</v>
      </c>
      <c r="D777" s="7">
        <f t="shared" si="38"/>
        <v>0</v>
      </c>
      <c r="E777" s="7">
        <v>59321</v>
      </c>
      <c r="F777" t="s">
        <v>50</v>
      </c>
      <c r="G777" t="s">
        <v>51</v>
      </c>
      <c r="H777" s="7" t="s">
        <v>39</v>
      </c>
      <c r="I777" s="7" t="s">
        <v>148</v>
      </c>
      <c r="J777" t="s">
        <v>18</v>
      </c>
      <c r="K777">
        <v>43.5</v>
      </c>
      <c r="L777">
        <v>2</v>
      </c>
      <c r="M777">
        <v>83.2</v>
      </c>
      <c r="N777">
        <v>2.76</v>
      </c>
    </row>
    <row r="778" spans="1:14" x14ac:dyDescent="0.25">
      <c r="A778" s="7">
        <v>186966</v>
      </c>
      <c r="B778" s="7">
        <f t="shared" si="36"/>
        <v>0</v>
      </c>
      <c r="C778" s="7">
        <f t="shared" si="37"/>
        <v>0</v>
      </c>
      <c r="D778" s="7">
        <f t="shared" si="38"/>
        <v>0</v>
      </c>
      <c r="E778" s="7">
        <v>58301</v>
      </c>
      <c r="F778" t="s">
        <v>29</v>
      </c>
      <c r="G778" t="s">
        <v>14</v>
      </c>
      <c r="H778" s="7">
        <v>22</v>
      </c>
      <c r="I778" s="7" t="s">
        <v>148</v>
      </c>
      <c r="J778" t="s">
        <v>11</v>
      </c>
      <c r="K778">
        <v>37.6</v>
      </c>
      <c r="L778">
        <v>1</v>
      </c>
      <c r="M778">
        <v>142</v>
      </c>
      <c r="N778">
        <v>1.9870000000000001</v>
      </c>
    </row>
    <row r="779" spans="1:14" x14ac:dyDescent="0.25">
      <c r="A779" s="7">
        <v>187018</v>
      </c>
      <c r="B779" s="7">
        <f t="shared" si="36"/>
        <v>0</v>
      </c>
      <c r="C779" s="7">
        <f t="shared" si="37"/>
        <v>0</v>
      </c>
      <c r="D779" s="7">
        <f t="shared" si="38"/>
        <v>0</v>
      </c>
      <c r="E779" s="7">
        <v>58329</v>
      </c>
      <c r="F779" t="s">
        <v>29</v>
      </c>
      <c r="G779" t="s">
        <v>43</v>
      </c>
      <c r="H779" s="7">
        <v>25</v>
      </c>
      <c r="I779" s="7" t="s">
        <v>148</v>
      </c>
      <c r="J779" t="s">
        <v>18</v>
      </c>
      <c r="K779">
        <v>69.5</v>
      </c>
      <c r="L779">
        <v>5</v>
      </c>
      <c r="M779">
        <v>45.7</v>
      </c>
      <c r="N779">
        <v>2.76</v>
      </c>
    </row>
    <row r="780" spans="1:14" x14ac:dyDescent="0.25">
      <c r="A780" s="7">
        <v>187072</v>
      </c>
      <c r="B780" s="7">
        <f t="shared" si="36"/>
        <v>0</v>
      </c>
      <c r="C780" s="7">
        <f t="shared" si="37"/>
        <v>0</v>
      </c>
      <c r="D780" s="7">
        <f t="shared" si="38"/>
        <v>0</v>
      </c>
      <c r="E780" s="7">
        <v>58322</v>
      </c>
      <c r="F780" t="s">
        <v>29</v>
      </c>
      <c r="G780" t="s">
        <v>43</v>
      </c>
      <c r="H780" s="7">
        <v>48</v>
      </c>
      <c r="I780" s="7" t="s">
        <v>148</v>
      </c>
      <c r="J780" t="s">
        <v>18</v>
      </c>
      <c r="K780">
        <v>44.5</v>
      </c>
      <c r="L780">
        <v>1</v>
      </c>
      <c r="M780">
        <v>118.7</v>
      </c>
      <c r="N780">
        <v>2.76</v>
      </c>
    </row>
    <row r="781" spans="1:14" x14ac:dyDescent="0.25">
      <c r="A781" s="7">
        <v>187123</v>
      </c>
      <c r="B781" s="7">
        <f t="shared" si="36"/>
        <v>0</v>
      </c>
      <c r="C781" s="7">
        <f t="shared" si="37"/>
        <v>0</v>
      </c>
      <c r="D781" s="7">
        <f t="shared" si="38"/>
        <v>0</v>
      </c>
      <c r="E781" s="7">
        <v>58331</v>
      </c>
      <c r="F781" t="s">
        <v>29</v>
      </c>
      <c r="G781" t="s">
        <v>43</v>
      </c>
      <c r="H781" s="7">
        <v>46</v>
      </c>
      <c r="I781" s="7" t="s">
        <v>148</v>
      </c>
      <c r="J781" t="s">
        <v>18</v>
      </c>
      <c r="K781">
        <v>61.1</v>
      </c>
      <c r="L781">
        <v>4</v>
      </c>
      <c r="M781">
        <v>52.4</v>
      </c>
      <c r="N781">
        <v>2.76</v>
      </c>
    </row>
    <row r="782" spans="1:14" x14ac:dyDescent="0.25">
      <c r="A782" s="7">
        <v>187439</v>
      </c>
      <c r="B782" s="7">
        <f t="shared" si="36"/>
        <v>0</v>
      </c>
      <c r="C782" s="7">
        <f t="shared" si="37"/>
        <v>0</v>
      </c>
      <c r="D782" s="7">
        <f t="shared" si="38"/>
        <v>0</v>
      </c>
      <c r="E782" s="7">
        <v>58341</v>
      </c>
      <c r="F782" t="s">
        <v>29</v>
      </c>
      <c r="G782" t="s">
        <v>46</v>
      </c>
      <c r="H782" s="7">
        <v>15</v>
      </c>
      <c r="I782" s="7" t="s">
        <v>148</v>
      </c>
      <c r="J782" t="s">
        <v>18</v>
      </c>
      <c r="K782">
        <v>74.2</v>
      </c>
      <c r="L782">
        <v>1</v>
      </c>
      <c r="M782">
        <v>134.30000000000001</v>
      </c>
      <c r="N782">
        <v>2.76</v>
      </c>
    </row>
    <row r="783" spans="1:14" x14ac:dyDescent="0.25">
      <c r="A783" s="7">
        <v>187447</v>
      </c>
      <c r="B783" s="7">
        <f t="shared" si="36"/>
        <v>0</v>
      </c>
      <c r="C783" s="7">
        <f t="shared" si="37"/>
        <v>0</v>
      </c>
      <c r="D783" s="7">
        <f t="shared" si="38"/>
        <v>0</v>
      </c>
      <c r="E783" s="7">
        <v>58315</v>
      </c>
      <c r="F783" t="s">
        <v>29</v>
      </c>
      <c r="G783" t="s">
        <v>42</v>
      </c>
      <c r="H783" s="7">
        <v>7</v>
      </c>
      <c r="I783" s="7" t="s">
        <v>148</v>
      </c>
      <c r="J783" t="s">
        <v>18</v>
      </c>
      <c r="K783">
        <v>94.2</v>
      </c>
      <c r="L783">
        <v>2</v>
      </c>
      <c r="M783">
        <v>90.1</v>
      </c>
      <c r="N783">
        <v>2.76</v>
      </c>
    </row>
    <row r="784" spans="1:14" x14ac:dyDescent="0.25">
      <c r="A784" s="7">
        <v>187593</v>
      </c>
      <c r="B784" s="7">
        <f t="shared" si="36"/>
        <v>0</v>
      </c>
      <c r="C784" s="7">
        <f t="shared" si="37"/>
        <v>0</v>
      </c>
      <c r="D784" s="7">
        <f t="shared" si="38"/>
        <v>0</v>
      </c>
      <c r="E784" s="7">
        <v>58346</v>
      </c>
      <c r="F784" t="s">
        <v>29</v>
      </c>
      <c r="G784" t="s">
        <v>47</v>
      </c>
      <c r="H784" s="7">
        <v>14</v>
      </c>
      <c r="I784" s="7" t="s">
        <v>148</v>
      </c>
      <c r="J784" t="s">
        <v>11</v>
      </c>
      <c r="K784">
        <v>73.2</v>
      </c>
      <c r="L784">
        <v>3</v>
      </c>
      <c r="M784">
        <v>87.9</v>
      </c>
      <c r="N784">
        <v>1.9870000000000001</v>
      </c>
    </row>
    <row r="785" spans="1:14" x14ac:dyDescent="0.25">
      <c r="A785" s="7">
        <v>187794</v>
      </c>
      <c r="B785" s="7">
        <f t="shared" si="36"/>
        <v>0</v>
      </c>
      <c r="C785" s="7">
        <f t="shared" si="37"/>
        <v>0</v>
      </c>
      <c r="D785" s="7">
        <f t="shared" si="38"/>
        <v>0</v>
      </c>
      <c r="E785" s="7">
        <v>56791</v>
      </c>
      <c r="F785" t="s">
        <v>15</v>
      </c>
      <c r="G785" t="s">
        <v>22</v>
      </c>
      <c r="H785" s="7">
        <v>46</v>
      </c>
      <c r="I785" s="7" t="s">
        <v>148</v>
      </c>
      <c r="J785" t="s">
        <v>11</v>
      </c>
      <c r="K785">
        <v>85.6</v>
      </c>
      <c r="L785">
        <v>4</v>
      </c>
      <c r="M785">
        <v>75.900000000000006</v>
      </c>
      <c r="N785">
        <v>1.9870000000000001</v>
      </c>
    </row>
    <row r="786" spans="1:14" x14ac:dyDescent="0.25">
      <c r="A786" s="7">
        <v>187918</v>
      </c>
      <c r="B786" s="7">
        <f t="shared" si="36"/>
        <v>0</v>
      </c>
      <c r="C786" s="7">
        <f t="shared" si="37"/>
        <v>0</v>
      </c>
      <c r="D786" s="7">
        <f t="shared" si="38"/>
        <v>0</v>
      </c>
      <c r="E786" s="7">
        <v>56791</v>
      </c>
      <c r="F786" t="s">
        <v>15</v>
      </c>
      <c r="G786" t="s">
        <v>22</v>
      </c>
      <c r="H786" s="7">
        <v>46</v>
      </c>
      <c r="I786" s="7" t="s">
        <v>148</v>
      </c>
      <c r="J786" t="s">
        <v>11</v>
      </c>
      <c r="K786">
        <v>59.7</v>
      </c>
      <c r="L786">
        <v>4</v>
      </c>
      <c r="M786">
        <v>71.5</v>
      </c>
      <c r="N786">
        <v>1.9870000000000001</v>
      </c>
    </row>
    <row r="787" spans="1:14" x14ac:dyDescent="0.25">
      <c r="A787" s="7">
        <v>188099</v>
      </c>
      <c r="B787" s="7">
        <f t="shared" si="36"/>
        <v>0</v>
      </c>
      <c r="C787" s="7">
        <f t="shared" si="37"/>
        <v>0</v>
      </c>
      <c r="D787" s="7">
        <f t="shared" si="38"/>
        <v>0</v>
      </c>
      <c r="E787" s="7">
        <v>58369</v>
      </c>
      <c r="F787" t="s">
        <v>48</v>
      </c>
      <c r="G787" t="s">
        <v>49</v>
      </c>
      <c r="H787" s="7">
        <v>12</v>
      </c>
      <c r="I787" s="7" t="s">
        <v>148</v>
      </c>
      <c r="J787" t="s">
        <v>11</v>
      </c>
      <c r="K787">
        <v>67.2</v>
      </c>
      <c r="L787">
        <v>1</v>
      </c>
      <c r="M787">
        <v>183.2</v>
      </c>
      <c r="N787">
        <v>1.9870000000000001</v>
      </c>
    </row>
    <row r="788" spans="1:14" x14ac:dyDescent="0.25">
      <c r="A788" s="7">
        <v>188490</v>
      </c>
      <c r="B788" s="7">
        <f t="shared" si="36"/>
        <v>0</v>
      </c>
      <c r="C788" s="7">
        <f t="shared" si="37"/>
        <v>0</v>
      </c>
      <c r="D788" s="7">
        <f t="shared" si="38"/>
        <v>0</v>
      </c>
      <c r="E788" s="7">
        <v>58301</v>
      </c>
      <c r="F788" t="s">
        <v>29</v>
      </c>
      <c r="G788" t="s">
        <v>14</v>
      </c>
      <c r="H788" s="7">
        <v>22</v>
      </c>
      <c r="I788" s="7" t="s">
        <v>148</v>
      </c>
      <c r="J788" t="s">
        <v>11</v>
      </c>
      <c r="K788">
        <v>37.6</v>
      </c>
      <c r="L788">
        <v>3</v>
      </c>
      <c r="M788">
        <v>80.400000000000006</v>
      </c>
      <c r="N788">
        <v>1.9870000000000001</v>
      </c>
    </row>
    <row r="789" spans="1:14" x14ac:dyDescent="0.25">
      <c r="A789" s="7">
        <v>188560</v>
      </c>
      <c r="B789" s="7">
        <f t="shared" si="36"/>
        <v>1</v>
      </c>
      <c r="C789" s="7">
        <f t="shared" si="37"/>
        <v>0</v>
      </c>
      <c r="D789" s="7">
        <f t="shared" si="38"/>
        <v>1</v>
      </c>
      <c r="E789" s="7">
        <v>62291</v>
      </c>
      <c r="F789" t="s">
        <v>54</v>
      </c>
      <c r="G789" t="s">
        <v>55</v>
      </c>
      <c r="H789" s="7">
        <v>9</v>
      </c>
      <c r="I789" s="7" t="s">
        <v>148</v>
      </c>
      <c r="J789" t="s">
        <v>18</v>
      </c>
      <c r="K789">
        <v>74.7</v>
      </c>
      <c r="L789">
        <v>5</v>
      </c>
      <c r="M789">
        <v>45.7</v>
      </c>
      <c r="N789">
        <v>2.76</v>
      </c>
    </row>
    <row r="790" spans="1:14" x14ac:dyDescent="0.25">
      <c r="A790" s="7">
        <v>188560</v>
      </c>
      <c r="B790" s="7">
        <f t="shared" si="36"/>
        <v>0</v>
      </c>
      <c r="C790" s="7">
        <f t="shared" si="37"/>
        <v>1</v>
      </c>
      <c r="D790" s="7">
        <f t="shared" si="38"/>
        <v>1</v>
      </c>
      <c r="E790" s="7">
        <v>62291</v>
      </c>
      <c r="F790" t="s">
        <v>54</v>
      </c>
      <c r="G790" t="s">
        <v>55</v>
      </c>
      <c r="H790" s="7">
        <v>9</v>
      </c>
      <c r="I790" s="7" t="s">
        <v>148</v>
      </c>
      <c r="J790" t="s">
        <v>18</v>
      </c>
      <c r="K790">
        <v>74.7</v>
      </c>
      <c r="L790">
        <v>5</v>
      </c>
      <c r="M790">
        <v>45.7</v>
      </c>
      <c r="N790">
        <v>2.76</v>
      </c>
    </row>
    <row r="791" spans="1:14" x14ac:dyDescent="0.25">
      <c r="A791" s="7">
        <v>188607</v>
      </c>
      <c r="B791" s="7">
        <f t="shared" si="36"/>
        <v>0</v>
      </c>
      <c r="C791" s="7">
        <f t="shared" si="37"/>
        <v>0</v>
      </c>
      <c r="D791" s="7">
        <f t="shared" si="38"/>
        <v>0</v>
      </c>
      <c r="E791" s="7">
        <v>58360</v>
      </c>
      <c r="F791" t="s">
        <v>48</v>
      </c>
      <c r="G791" t="s">
        <v>49</v>
      </c>
      <c r="H791" s="7">
        <v>10</v>
      </c>
      <c r="I791" s="7" t="s">
        <v>148</v>
      </c>
      <c r="J791" t="s">
        <v>11</v>
      </c>
      <c r="K791">
        <v>27.5</v>
      </c>
      <c r="L791">
        <v>1</v>
      </c>
      <c r="M791">
        <v>142</v>
      </c>
      <c r="N791">
        <v>1.9870000000000001</v>
      </c>
    </row>
    <row r="792" spans="1:14" x14ac:dyDescent="0.25">
      <c r="A792" s="7">
        <v>188735</v>
      </c>
      <c r="B792" s="7">
        <f t="shared" si="36"/>
        <v>0</v>
      </c>
      <c r="C792" s="7">
        <f t="shared" si="37"/>
        <v>0</v>
      </c>
      <c r="D792" s="7">
        <f t="shared" si="38"/>
        <v>0</v>
      </c>
      <c r="E792" s="7">
        <v>58314</v>
      </c>
      <c r="F792" t="s">
        <v>29</v>
      </c>
      <c r="G792" t="s">
        <v>42</v>
      </c>
      <c r="H792" s="7">
        <v>6</v>
      </c>
      <c r="I792" s="7" t="s">
        <v>148</v>
      </c>
      <c r="J792" t="s">
        <v>11</v>
      </c>
      <c r="K792">
        <v>19.8</v>
      </c>
      <c r="L792">
        <v>1</v>
      </c>
      <c r="M792">
        <v>142</v>
      </c>
      <c r="N792">
        <v>1.9870000000000001</v>
      </c>
    </row>
    <row r="793" spans="1:14" x14ac:dyDescent="0.25">
      <c r="A793" s="7">
        <v>188767</v>
      </c>
      <c r="B793" s="7">
        <f t="shared" si="36"/>
        <v>0</v>
      </c>
      <c r="C793" s="7">
        <f t="shared" si="37"/>
        <v>0</v>
      </c>
      <c r="D793" s="7">
        <f t="shared" si="38"/>
        <v>0</v>
      </c>
      <c r="E793" s="7">
        <v>58373</v>
      </c>
      <c r="F793" t="s">
        <v>48</v>
      </c>
      <c r="G793" t="s">
        <v>49</v>
      </c>
      <c r="H793" s="7">
        <v>25</v>
      </c>
      <c r="I793" s="7" t="s">
        <v>148</v>
      </c>
      <c r="J793" t="s">
        <v>11</v>
      </c>
      <c r="K793">
        <v>50.4</v>
      </c>
      <c r="L793">
        <v>1</v>
      </c>
      <c r="M793">
        <v>183.2</v>
      </c>
      <c r="N793">
        <v>1.9870000000000001</v>
      </c>
    </row>
    <row r="794" spans="1:14" x14ac:dyDescent="0.25">
      <c r="A794" s="7">
        <v>188790</v>
      </c>
      <c r="B794" s="7">
        <f t="shared" si="36"/>
        <v>0</v>
      </c>
      <c r="C794" s="7">
        <f t="shared" si="37"/>
        <v>0</v>
      </c>
      <c r="D794" s="7">
        <f t="shared" si="38"/>
        <v>0</v>
      </c>
      <c r="E794" s="7">
        <v>58315</v>
      </c>
      <c r="F794" t="s">
        <v>29</v>
      </c>
      <c r="G794" t="s">
        <v>42</v>
      </c>
      <c r="H794" s="7">
        <v>7</v>
      </c>
      <c r="I794" s="7" t="s">
        <v>148</v>
      </c>
      <c r="J794" t="s">
        <v>18</v>
      </c>
      <c r="K794">
        <v>97</v>
      </c>
      <c r="L794">
        <v>1</v>
      </c>
      <c r="M794">
        <v>145.4</v>
      </c>
      <c r="N794">
        <v>2.76</v>
      </c>
    </row>
    <row r="795" spans="1:14" x14ac:dyDescent="0.25">
      <c r="A795" s="7">
        <v>188823</v>
      </c>
      <c r="B795" s="7">
        <f t="shared" si="36"/>
        <v>0</v>
      </c>
      <c r="C795" s="7">
        <f t="shared" si="37"/>
        <v>0</v>
      </c>
      <c r="D795" s="7">
        <f t="shared" si="38"/>
        <v>0</v>
      </c>
      <c r="E795" s="7">
        <v>58315</v>
      </c>
      <c r="F795" t="s">
        <v>29</v>
      </c>
      <c r="G795" t="s">
        <v>42</v>
      </c>
      <c r="H795" s="7">
        <v>7</v>
      </c>
      <c r="I795" s="7" t="s">
        <v>148</v>
      </c>
      <c r="J795" t="s">
        <v>18</v>
      </c>
      <c r="K795">
        <v>21.7</v>
      </c>
      <c r="L795">
        <v>1</v>
      </c>
      <c r="M795">
        <v>92</v>
      </c>
      <c r="N795">
        <v>2.76</v>
      </c>
    </row>
    <row r="796" spans="1:14" x14ac:dyDescent="0.25">
      <c r="A796" s="7">
        <v>188973</v>
      </c>
      <c r="B796" s="7">
        <f t="shared" si="36"/>
        <v>0</v>
      </c>
      <c r="C796" s="7">
        <f t="shared" si="37"/>
        <v>0</v>
      </c>
      <c r="D796" s="7">
        <f t="shared" si="38"/>
        <v>0</v>
      </c>
      <c r="E796" s="7">
        <v>56844</v>
      </c>
      <c r="F796" t="s">
        <v>15</v>
      </c>
      <c r="G796" t="s">
        <v>23</v>
      </c>
      <c r="H796" s="7" t="s">
        <v>24</v>
      </c>
      <c r="I796" s="7" t="s">
        <v>148</v>
      </c>
      <c r="J796" t="s">
        <v>11</v>
      </c>
      <c r="K796">
        <v>60</v>
      </c>
      <c r="L796">
        <v>4</v>
      </c>
      <c r="M796">
        <v>71.5</v>
      </c>
      <c r="N796">
        <v>1.9870000000000001</v>
      </c>
    </row>
    <row r="797" spans="1:14" x14ac:dyDescent="0.25">
      <c r="A797" s="7">
        <v>188975</v>
      </c>
      <c r="B797" s="7">
        <f t="shared" si="36"/>
        <v>0</v>
      </c>
      <c r="C797" s="7">
        <f t="shared" si="37"/>
        <v>0</v>
      </c>
      <c r="D797" s="7">
        <f t="shared" si="38"/>
        <v>0</v>
      </c>
      <c r="E797" s="7">
        <v>56844</v>
      </c>
      <c r="F797" t="s">
        <v>15</v>
      </c>
      <c r="G797" t="s">
        <v>23</v>
      </c>
      <c r="H797" s="7" t="s">
        <v>24</v>
      </c>
      <c r="I797" s="7" t="s">
        <v>148</v>
      </c>
      <c r="J797" t="s">
        <v>11</v>
      </c>
      <c r="K797">
        <v>59.9</v>
      </c>
      <c r="L797">
        <v>2</v>
      </c>
      <c r="M797">
        <v>113.6</v>
      </c>
      <c r="N797">
        <v>1.9870000000000001</v>
      </c>
    </row>
    <row r="798" spans="1:14" x14ac:dyDescent="0.25">
      <c r="A798" s="7">
        <v>188977</v>
      </c>
      <c r="B798" s="7">
        <f t="shared" si="36"/>
        <v>0</v>
      </c>
      <c r="C798" s="7">
        <f t="shared" si="37"/>
        <v>0</v>
      </c>
      <c r="D798" s="7">
        <f t="shared" si="38"/>
        <v>0</v>
      </c>
      <c r="E798" s="7">
        <v>56844</v>
      </c>
      <c r="F798" t="s">
        <v>15</v>
      </c>
      <c r="G798" t="s">
        <v>23</v>
      </c>
      <c r="H798" s="7" t="s">
        <v>24</v>
      </c>
      <c r="I798" s="7" t="s">
        <v>148</v>
      </c>
      <c r="J798" t="s">
        <v>11</v>
      </c>
      <c r="K798">
        <v>86.9</v>
      </c>
      <c r="L798">
        <v>4</v>
      </c>
      <c r="M798">
        <v>65.3</v>
      </c>
      <c r="N798">
        <v>1.9870000000000001</v>
      </c>
    </row>
    <row r="799" spans="1:14" x14ac:dyDescent="0.25">
      <c r="A799" s="7">
        <v>188979</v>
      </c>
      <c r="B799" s="7">
        <f t="shared" si="36"/>
        <v>0</v>
      </c>
      <c r="C799" s="7">
        <f t="shared" si="37"/>
        <v>0</v>
      </c>
      <c r="D799" s="7">
        <f t="shared" si="38"/>
        <v>0</v>
      </c>
      <c r="E799" s="7">
        <v>56844</v>
      </c>
      <c r="F799" t="s">
        <v>15</v>
      </c>
      <c r="G799" t="s">
        <v>23</v>
      </c>
      <c r="H799" s="7" t="s">
        <v>24</v>
      </c>
      <c r="I799" s="7" t="s">
        <v>148</v>
      </c>
      <c r="J799" t="s">
        <v>11</v>
      </c>
      <c r="K799">
        <v>40.4</v>
      </c>
      <c r="L799">
        <v>1</v>
      </c>
      <c r="M799">
        <v>167.6</v>
      </c>
      <c r="N799">
        <v>1.9870000000000001</v>
      </c>
    </row>
    <row r="800" spans="1:14" x14ac:dyDescent="0.25">
      <c r="A800" s="7">
        <v>188981</v>
      </c>
      <c r="B800" s="7">
        <f t="shared" si="36"/>
        <v>0</v>
      </c>
      <c r="C800" s="7">
        <f t="shared" si="37"/>
        <v>0</v>
      </c>
      <c r="D800" s="7">
        <f t="shared" si="38"/>
        <v>0</v>
      </c>
      <c r="E800" s="7">
        <v>56844</v>
      </c>
      <c r="F800" t="s">
        <v>15</v>
      </c>
      <c r="G800" t="s">
        <v>23</v>
      </c>
      <c r="H800" s="7" t="s">
        <v>24</v>
      </c>
      <c r="I800" s="7" t="s">
        <v>148</v>
      </c>
      <c r="J800" t="s">
        <v>11</v>
      </c>
      <c r="K800">
        <v>60.7</v>
      </c>
      <c r="L800">
        <v>1</v>
      </c>
      <c r="M800">
        <v>183.2</v>
      </c>
      <c r="N800">
        <v>1.9870000000000001</v>
      </c>
    </row>
    <row r="801" spans="1:14" x14ac:dyDescent="0.25">
      <c r="A801" s="7">
        <v>189000</v>
      </c>
      <c r="B801" s="7">
        <f t="shared" si="36"/>
        <v>0</v>
      </c>
      <c r="C801" s="7">
        <f t="shared" si="37"/>
        <v>0</v>
      </c>
      <c r="D801" s="7">
        <f t="shared" si="38"/>
        <v>0</v>
      </c>
      <c r="E801" s="7">
        <v>58218</v>
      </c>
      <c r="F801" t="s">
        <v>29</v>
      </c>
      <c r="G801" t="s">
        <v>34</v>
      </c>
      <c r="H801" s="7">
        <v>3</v>
      </c>
      <c r="I801" s="7" t="s">
        <v>148</v>
      </c>
      <c r="J801" t="s">
        <v>11</v>
      </c>
      <c r="K801">
        <v>31.4</v>
      </c>
      <c r="L801">
        <v>2</v>
      </c>
      <c r="M801">
        <v>88</v>
      </c>
      <c r="N801">
        <v>1.9870000000000001</v>
      </c>
    </row>
    <row r="802" spans="1:14" x14ac:dyDescent="0.25">
      <c r="A802" s="7">
        <v>189021</v>
      </c>
      <c r="B802" s="7">
        <f t="shared" si="36"/>
        <v>0</v>
      </c>
      <c r="C802" s="7">
        <f t="shared" si="37"/>
        <v>0</v>
      </c>
      <c r="D802" s="7">
        <f t="shared" si="38"/>
        <v>0</v>
      </c>
      <c r="E802" s="7">
        <v>58321</v>
      </c>
      <c r="F802" t="s">
        <v>29</v>
      </c>
      <c r="G802" t="s">
        <v>43</v>
      </c>
      <c r="H802" s="7" t="s">
        <v>44</v>
      </c>
      <c r="I802" s="7" t="s">
        <v>148</v>
      </c>
      <c r="J802" t="s">
        <v>18</v>
      </c>
      <c r="K802">
        <v>81.5</v>
      </c>
      <c r="L802">
        <v>1</v>
      </c>
      <c r="M802">
        <v>134.30000000000001</v>
      </c>
      <c r="N802">
        <v>2.76</v>
      </c>
    </row>
    <row r="803" spans="1:14" x14ac:dyDescent="0.25">
      <c r="A803" s="7">
        <v>189083</v>
      </c>
      <c r="B803" s="7">
        <f t="shared" si="36"/>
        <v>1</v>
      </c>
      <c r="C803" s="7">
        <f t="shared" si="37"/>
        <v>0</v>
      </c>
      <c r="D803" s="7">
        <f t="shared" si="38"/>
        <v>1</v>
      </c>
      <c r="E803" s="7">
        <v>62291</v>
      </c>
      <c r="F803" t="s">
        <v>54</v>
      </c>
      <c r="G803" t="s">
        <v>55</v>
      </c>
      <c r="H803" s="7">
        <v>9</v>
      </c>
      <c r="I803" s="7" t="s">
        <v>148</v>
      </c>
      <c r="J803" t="s">
        <v>18</v>
      </c>
      <c r="K803">
        <v>96.6</v>
      </c>
      <c r="L803">
        <v>3</v>
      </c>
      <c r="M803">
        <v>69.8</v>
      </c>
      <c r="N803">
        <v>2.76</v>
      </c>
    </row>
    <row r="804" spans="1:14" x14ac:dyDescent="0.25">
      <c r="A804" s="7">
        <v>189083</v>
      </c>
      <c r="B804" s="7">
        <f t="shared" si="36"/>
        <v>0</v>
      </c>
      <c r="C804" s="7">
        <f t="shared" si="37"/>
        <v>1</v>
      </c>
      <c r="D804" s="7">
        <f t="shared" si="38"/>
        <v>1</v>
      </c>
      <c r="E804" s="7">
        <v>62291</v>
      </c>
      <c r="F804" t="s">
        <v>54</v>
      </c>
      <c r="G804" t="s">
        <v>55</v>
      </c>
      <c r="H804" s="7">
        <v>9</v>
      </c>
      <c r="I804" s="7" t="s">
        <v>148</v>
      </c>
      <c r="J804" t="s">
        <v>18</v>
      </c>
      <c r="K804">
        <v>96.6</v>
      </c>
      <c r="L804">
        <v>3</v>
      </c>
      <c r="M804">
        <v>69.8</v>
      </c>
      <c r="N804">
        <v>2.76</v>
      </c>
    </row>
    <row r="805" spans="1:14" x14ac:dyDescent="0.25">
      <c r="A805" s="7">
        <v>189213</v>
      </c>
      <c r="B805" s="7">
        <f t="shared" si="36"/>
        <v>0</v>
      </c>
      <c r="C805" s="7">
        <f t="shared" si="37"/>
        <v>0</v>
      </c>
      <c r="D805" s="7">
        <f t="shared" si="38"/>
        <v>0</v>
      </c>
      <c r="E805" s="7">
        <v>58378</v>
      </c>
      <c r="F805" t="s">
        <v>48</v>
      </c>
      <c r="G805" t="s">
        <v>49</v>
      </c>
      <c r="H805" s="7">
        <v>16</v>
      </c>
      <c r="I805" s="7" t="s">
        <v>148</v>
      </c>
      <c r="J805" t="s">
        <v>11</v>
      </c>
      <c r="K805">
        <v>64.7</v>
      </c>
      <c r="L805">
        <v>2</v>
      </c>
      <c r="M805">
        <v>103.9</v>
      </c>
      <c r="N805">
        <v>1.9870000000000001</v>
      </c>
    </row>
    <row r="806" spans="1:14" x14ac:dyDescent="0.25">
      <c r="A806" s="7">
        <v>189239</v>
      </c>
      <c r="B806" s="7">
        <f t="shared" si="36"/>
        <v>0</v>
      </c>
      <c r="C806" s="7">
        <f t="shared" si="37"/>
        <v>0</v>
      </c>
      <c r="D806" s="7">
        <f t="shared" si="38"/>
        <v>0</v>
      </c>
      <c r="E806" s="7">
        <v>58210</v>
      </c>
      <c r="F806" t="s">
        <v>29</v>
      </c>
      <c r="G806" t="s">
        <v>32</v>
      </c>
      <c r="H806" s="7">
        <v>27</v>
      </c>
      <c r="I806" s="7" t="s">
        <v>148</v>
      </c>
      <c r="J806" t="s">
        <v>11</v>
      </c>
      <c r="K806">
        <v>28.3</v>
      </c>
      <c r="L806">
        <v>1</v>
      </c>
      <c r="M806">
        <v>142</v>
      </c>
      <c r="N806">
        <v>1.9870000000000001</v>
      </c>
    </row>
    <row r="807" spans="1:14" x14ac:dyDescent="0.25">
      <c r="A807" s="7">
        <v>189498</v>
      </c>
      <c r="B807" s="7">
        <f t="shared" si="36"/>
        <v>1</v>
      </c>
      <c r="C807" s="7">
        <f t="shared" si="37"/>
        <v>0</v>
      </c>
      <c r="D807" s="7">
        <f t="shared" si="38"/>
        <v>1</v>
      </c>
      <c r="E807" s="7">
        <v>62292</v>
      </c>
      <c r="F807" t="s">
        <v>54</v>
      </c>
      <c r="G807" t="s">
        <v>55</v>
      </c>
      <c r="H807" s="7">
        <v>11</v>
      </c>
      <c r="I807" s="7" t="s">
        <v>148</v>
      </c>
      <c r="J807" t="s">
        <v>18</v>
      </c>
      <c r="K807">
        <v>60.9</v>
      </c>
      <c r="L807">
        <v>2</v>
      </c>
      <c r="M807">
        <v>73.5</v>
      </c>
      <c r="N807">
        <v>2.76</v>
      </c>
    </row>
    <row r="808" spans="1:14" x14ac:dyDescent="0.25">
      <c r="A808" s="7">
        <v>189498</v>
      </c>
      <c r="B808" s="7">
        <f t="shared" si="36"/>
        <v>0</v>
      </c>
      <c r="C808" s="7">
        <f t="shared" si="37"/>
        <v>1</v>
      </c>
      <c r="D808" s="7">
        <f t="shared" si="38"/>
        <v>1</v>
      </c>
      <c r="E808" s="7">
        <v>62292</v>
      </c>
      <c r="F808" t="s">
        <v>54</v>
      </c>
      <c r="G808" t="s">
        <v>55</v>
      </c>
      <c r="H808" s="7">
        <v>11</v>
      </c>
      <c r="I808" s="7" t="s">
        <v>148</v>
      </c>
      <c r="J808" t="s">
        <v>18</v>
      </c>
      <c r="K808">
        <v>60.9</v>
      </c>
      <c r="L808">
        <v>2</v>
      </c>
      <c r="M808">
        <v>73.5</v>
      </c>
      <c r="N808">
        <v>2.76</v>
      </c>
    </row>
    <row r="809" spans="1:14" x14ac:dyDescent="0.25">
      <c r="A809" s="7">
        <v>189540</v>
      </c>
      <c r="B809" s="7">
        <f t="shared" si="36"/>
        <v>0</v>
      </c>
      <c r="C809" s="7">
        <f t="shared" si="37"/>
        <v>0</v>
      </c>
      <c r="D809" s="7">
        <f t="shared" si="38"/>
        <v>0</v>
      </c>
      <c r="E809" s="7">
        <v>58315</v>
      </c>
      <c r="F809" t="s">
        <v>29</v>
      </c>
      <c r="G809" t="s">
        <v>42</v>
      </c>
      <c r="H809" s="7">
        <v>7</v>
      </c>
      <c r="I809" s="7" t="s">
        <v>148</v>
      </c>
      <c r="J809" t="s">
        <v>18</v>
      </c>
      <c r="K809">
        <v>33.1</v>
      </c>
      <c r="L809">
        <v>1</v>
      </c>
      <c r="M809">
        <v>118.7</v>
      </c>
      <c r="N809">
        <v>2.76</v>
      </c>
    </row>
    <row r="810" spans="1:14" x14ac:dyDescent="0.25">
      <c r="A810" s="7">
        <v>189574</v>
      </c>
      <c r="B810" s="7">
        <f t="shared" si="36"/>
        <v>0</v>
      </c>
      <c r="C810" s="7">
        <f t="shared" si="37"/>
        <v>0</v>
      </c>
      <c r="D810" s="7">
        <f t="shared" si="38"/>
        <v>0</v>
      </c>
      <c r="E810" s="7">
        <v>58373</v>
      </c>
      <c r="F810" t="s">
        <v>48</v>
      </c>
      <c r="G810" t="s">
        <v>49</v>
      </c>
      <c r="H810" s="7">
        <v>25</v>
      </c>
      <c r="I810" s="7" t="s">
        <v>148</v>
      </c>
      <c r="J810" t="s">
        <v>11</v>
      </c>
      <c r="K810">
        <v>50</v>
      </c>
      <c r="L810">
        <v>1</v>
      </c>
      <c r="M810">
        <v>183.2</v>
      </c>
      <c r="N810">
        <v>1.9870000000000001</v>
      </c>
    </row>
    <row r="811" spans="1:14" x14ac:dyDescent="0.25">
      <c r="A811" s="7">
        <v>189612</v>
      </c>
      <c r="B811" s="7">
        <f t="shared" si="36"/>
        <v>0</v>
      </c>
      <c r="C811" s="7">
        <f t="shared" si="37"/>
        <v>0</v>
      </c>
      <c r="D811" s="7">
        <f t="shared" si="38"/>
        <v>0</v>
      </c>
      <c r="E811" s="7">
        <v>58202</v>
      </c>
      <c r="F811" t="s">
        <v>29</v>
      </c>
      <c r="G811" t="s">
        <v>32</v>
      </c>
      <c r="H811" s="7" t="s">
        <v>33</v>
      </c>
      <c r="I811" s="7" t="s">
        <v>148</v>
      </c>
      <c r="J811" t="s">
        <v>18</v>
      </c>
      <c r="K811">
        <v>67.400000000000006</v>
      </c>
      <c r="L811">
        <v>1</v>
      </c>
      <c r="M811">
        <v>134.30000000000001</v>
      </c>
      <c r="N811">
        <v>2.76</v>
      </c>
    </row>
    <row r="812" spans="1:14" x14ac:dyDescent="0.25">
      <c r="A812" s="7">
        <v>189687</v>
      </c>
      <c r="B812" s="7">
        <f t="shared" si="36"/>
        <v>0</v>
      </c>
      <c r="C812" s="7">
        <f t="shared" si="37"/>
        <v>0</v>
      </c>
      <c r="D812" s="7">
        <f t="shared" si="38"/>
        <v>0</v>
      </c>
      <c r="E812" s="7">
        <v>58374</v>
      </c>
      <c r="F812" t="s">
        <v>48</v>
      </c>
      <c r="G812" t="s">
        <v>49</v>
      </c>
      <c r="H812" s="7">
        <v>23</v>
      </c>
      <c r="I812" s="7" t="s">
        <v>148</v>
      </c>
      <c r="J812" t="s">
        <v>11</v>
      </c>
      <c r="K812">
        <v>51.5</v>
      </c>
      <c r="L812">
        <v>1</v>
      </c>
      <c r="M812">
        <v>183.2</v>
      </c>
      <c r="N812">
        <v>1.9870000000000001</v>
      </c>
    </row>
    <row r="813" spans="1:14" x14ac:dyDescent="0.25">
      <c r="A813" s="7">
        <v>189868</v>
      </c>
      <c r="B813" s="7">
        <f t="shared" si="36"/>
        <v>1</v>
      </c>
      <c r="C813" s="7">
        <f t="shared" si="37"/>
        <v>0</v>
      </c>
      <c r="D813" s="7">
        <f t="shared" si="38"/>
        <v>1</v>
      </c>
      <c r="E813" s="7">
        <v>62292</v>
      </c>
      <c r="F813" t="s">
        <v>54</v>
      </c>
      <c r="G813" t="s">
        <v>55</v>
      </c>
      <c r="H813" s="7">
        <v>11</v>
      </c>
      <c r="I813" s="7" t="s">
        <v>148</v>
      </c>
      <c r="J813" t="s">
        <v>18</v>
      </c>
      <c r="K813">
        <v>79.8</v>
      </c>
      <c r="L813">
        <v>1</v>
      </c>
      <c r="M813">
        <v>118.7</v>
      </c>
      <c r="N813">
        <v>2.76</v>
      </c>
    </row>
    <row r="814" spans="1:14" x14ac:dyDescent="0.25">
      <c r="A814" s="7">
        <v>189868</v>
      </c>
      <c r="B814" s="7">
        <f t="shared" si="36"/>
        <v>0</v>
      </c>
      <c r="C814" s="7">
        <f t="shared" si="37"/>
        <v>1</v>
      </c>
      <c r="D814" s="7">
        <f t="shared" si="38"/>
        <v>1</v>
      </c>
      <c r="E814" s="7">
        <v>62292</v>
      </c>
      <c r="F814" t="s">
        <v>54</v>
      </c>
      <c r="G814" t="s">
        <v>55</v>
      </c>
      <c r="H814" s="7">
        <v>11</v>
      </c>
      <c r="I814" s="7" t="s">
        <v>148</v>
      </c>
      <c r="J814" t="s">
        <v>18</v>
      </c>
      <c r="K814">
        <v>79.8</v>
      </c>
      <c r="L814">
        <v>1</v>
      </c>
      <c r="M814">
        <v>118.7</v>
      </c>
      <c r="N814">
        <v>2.76</v>
      </c>
    </row>
    <row r="815" spans="1:14" x14ac:dyDescent="0.25">
      <c r="A815" s="7">
        <v>190076</v>
      </c>
      <c r="B815" s="7">
        <f t="shared" si="36"/>
        <v>0</v>
      </c>
      <c r="C815" s="7">
        <f t="shared" si="37"/>
        <v>0</v>
      </c>
      <c r="D815" s="7">
        <f t="shared" si="38"/>
        <v>0</v>
      </c>
      <c r="E815" s="7">
        <v>58360</v>
      </c>
      <c r="F815" t="s">
        <v>48</v>
      </c>
      <c r="G815" t="s">
        <v>49</v>
      </c>
      <c r="H815" s="7">
        <v>10</v>
      </c>
      <c r="I815" s="7" t="s">
        <v>148</v>
      </c>
      <c r="J815" t="s">
        <v>11</v>
      </c>
      <c r="K815">
        <v>33</v>
      </c>
      <c r="L815">
        <v>1</v>
      </c>
      <c r="M815">
        <v>142</v>
      </c>
      <c r="N815">
        <v>1.9870000000000001</v>
      </c>
    </row>
    <row r="816" spans="1:14" x14ac:dyDescent="0.25">
      <c r="A816" s="7">
        <v>190405</v>
      </c>
      <c r="B816" s="7">
        <f t="shared" si="36"/>
        <v>0</v>
      </c>
      <c r="C816" s="7">
        <f t="shared" si="37"/>
        <v>0</v>
      </c>
      <c r="D816" s="7">
        <f t="shared" si="38"/>
        <v>0</v>
      </c>
      <c r="E816" s="7">
        <v>58373</v>
      </c>
      <c r="F816" t="s">
        <v>48</v>
      </c>
      <c r="G816" t="s">
        <v>49</v>
      </c>
      <c r="H816" s="7">
        <v>25</v>
      </c>
      <c r="I816" s="7" t="s">
        <v>148</v>
      </c>
      <c r="J816" t="s">
        <v>11</v>
      </c>
      <c r="K816">
        <v>38.200000000000003</v>
      </c>
      <c r="L816">
        <v>1</v>
      </c>
      <c r="M816">
        <v>167.6</v>
      </c>
      <c r="N816">
        <v>1.9870000000000001</v>
      </c>
    </row>
    <row r="817" spans="1:14" x14ac:dyDescent="0.25">
      <c r="A817" s="7">
        <v>190407</v>
      </c>
      <c r="B817" s="7">
        <f t="shared" si="36"/>
        <v>0</v>
      </c>
      <c r="C817" s="7">
        <f t="shared" si="37"/>
        <v>0</v>
      </c>
      <c r="D817" s="7">
        <f t="shared" si="38"/>
        <v>0</v>
      </c>
      <c r="E817" s="7">
        <v>58341</v>
      </c>
      <c r="F817" t="s">
        <v>29</v>
      </c>
      <c r="G817" t="s">
        <v>46</v>
      </c>
      <c r="H817" s="7">
        <v>15</v>
      </c>
      <c r="I817" s="7" t="s">
        <v>148</v>
      </c>
      <c r="J817" t="s">
        <v>18</v>
      </c>
      <c r="K817">
        <v>75.8</v>
      </c>
      <c r="L817">
        <v>1</v>
      </c>
      <c r="M817">
        <v>134.30000000000001</v>
      </c>
      <c r="N817">
        <v>2.76</v>
      </c>
    </row>
    <row r="818" spans="1:14" x14ac:dyDescent="0.25">
      <c r="A818" s="7">
        <v>190626</v>
      </c>
      <c r="B818" s="7">
        <f t="shared" si="36"/>
        <v>0</v>
      </c>
      <c r="C818" s="7">
        <f t="shared" si="37"/>
        <v>0</v>
      </c>
      <c r="D818" s="7">
        <f t="shared" si="38"/>
        <v>0</v>
      </c>
      <c r="E818" s="7">
        <v>58193</v>
      </c>
      <c r="F818" t="s">
        <v>29</v>
      </c>
      <c r="G818" t="s">
        <v>31</v>
      </c>
      <c r="H818" s="7">
        <v>59</v>
      </c>
      <c r="I818" s="7" t="s">
        <v>148</v>
      </c>
      <c r="J818" t="s">
        <v>11</v>
      </c>
      <c r="K818">
        <v>47.8</v>
      </c>
      <c r="L818">
        <v>1</v>
      </c>
      <c r="M818">
        <v>183.2</v>
      </c>
      <c r="N818">
        <v>1.9870000000000001</v>
      </c>
    </row>
    <row r="819" spans="1:14" x14ac:dyDescent="0.25">
      <c r="A819" s="7">
        <v>190713</v>
      </c>
      <c r="B819" s="7">
        <f t="shared" si="36"/>
        <v>0</v>
      </c>
      <c r="C819" s="7">
        <f t="shared" si="37"/>
        <v>0</v>
      </c>
      <c r="D819" s="7">
        <f t="shared" si="38"/>
        <v>0</v>
      </c>
      <c r="E819" s="7">
        <v>58312</v>
      </c>
      <c r="F819" t="s">
        <v>29</v>
      </c>
      <c r="G819" t="s">
        <v>41</v>
      </c>
      <c r="H819" s="7">
        <v>8</v>
      </c>
      <c r="I819" s="7" t="s">
        <v>148</v>
      </c>
      <c r="J819" t="s">
        <v>18</v>
      </c>
      <c r="K819">
        <v>25.5</v>
      </c>
      <c r="L819">
        <v>2</v>
      </c>
      <c r="M819">
        <v>57</v>
      </c>
      <c r="N819">
        <v>2.76</v>
      </c>
    </row>
    <row r="820" spans="1:14" x14ac:dyDescent="0.25">
      <c r="A820" s="7">
        <v>190880</v>
      </c>
      <c r="B820" s="7">
        <f t="shared" si="36"/>
        <v>0</v>
      </c>
      <c r="C820" s="7">
        <f t="shared" si="37"/>
        <v>0</v>
      </c>
      <c r="D820" s="7">
        <f t="shared" si="38"/>
        <v>0</v>
      </c>
      <c r="E820" s="7">
        <v>58321</v>
      </c>
      <c r="F820" t="s">
        <v>29</v>
      </c>
      <c r="G820" t="s">
        <v>43</v>
      </c>
      <c r="H820" s="7" t="s">
        <v>44</v>
      </c>
      <c r="I820" s="7" t="s">
        <v>148</v>
      </c>
      <c r="J820" t="s">
        <v>18</v>
      </c>
      <c r="K820">
        <v>81.7</v>
      </c>
      <c r="L820">
        <v>1</v>
      </c>
      <c r="M820">
        <v>134.30000000000001</v>
      </c>
      <c r="N820">
        <v>2.76</v>
      </c>
    </row>
    <row r="821" spans="1:14" x14ac:dyDescent="0.25">
      <c r="A821" s="7">
        <v>191217</v>
      </c>
      <c r="B821" s="7">
        <f t="shared" si="36"/>
        <v>0</v>
      </c>
      <c r="C821" s="7">
        <f t="shared" si="37"/>
        <v>0</v>
      </c>
      <c r="D821" s="7">
        <f t="shared" si="38"/>
        <v>0</v>
      </c>
      <c r="E821" s="7">
        <v>58342</v>
      </c>
      <c r="F821" t="s">
        <v>29</v>
      </c>
      <c r="G821" t="s">
        <v>46</v>
      </c>
      <c r="H821" s="7">
        <v>13</v>
      </c>
      <c r="I821" s="7" t="s">
        <v>148</v>
      </c>
      <c r="J821" t="s">
        <v>11</v>
      </c>
      <c r="K821">
        <v>61.7</v>
      </c>
      <c r="L821">
        <v>2</v>
      </c>
      <c r="M821">
        <v>103.9</v>
      </c>
      <c r="N821">
        <v>1.9870000000000001</v>
      </c>
    </row>
    <row r="822" spans="1:14" x14ac:dyDescent="0.25">
      <c r="A822" s="7">
        <v>192190</v>
      </c>
      <c r="B822" s="7">
        <f t="shared" si="36"/>
        <v>0</v>
      </c>
      <c r="C822" s="7">
        <f t="shared" si="37"/>
        <v>0</v>
      </c>
      <c r="D822" s="7">
        <f t="shared" si="38"/>
        <v>0</v>
      </c>
      <c r="E822" s="7">
        <v>58329</v>
      </c>
      <c r="F822" t="s">
        <v>29</v>
      </c>
      <c r="G822" t="s">
        <v>43</v>
      </c>
      <c r="H822" s="7">
        <v>25</v>
      </c>
      <c r="I822" s="7" t="s">
        <v>148</v>
      </c>
      <c r="J822" t="s">
        <v>18</v>
      </c>
      <c r="K822">
        <v>69.7</v>
      </c>
      <c r="L822">
        <v>4</v>
      </c>
      <c r="M822">
        <v>52.4</v>
      </c>
      <c r="N822">
        <v>2.76</v>
      </c>
    </row>
    <row r="823" spans="1:14" x14ac:dyDescent="0.25">
      <c r="A823" s="7">
        <v>192319</v>
      </c>
      <c r="B823" s="7">
        <f t="shared" si="36"/>
        <v>0</v>
      </c>
      <c r="C823" s="7">
        <f t="shared" si="37"/>
        <v>0</v>
      </c>
      <c r="D823" s="7">
        <f t="shared" si="38"/>
        <v>0</v>
      </c>
      <c r="E823" s="7">
        <v>56791</v>
      </c>
      <c r="F823" t="s">
        <v>15</v>
      </c>
      <c r="G823" t="s">
        <v>22</v>
      </c>
      <c r="H823" s="7">
        <v>46</v>
      </c>
      <c r="I823" s="7" t="s">
        <v>148</v>
      </c>
      <c r="J823" t="s">
        <v>11</v>
      </c>
      <c r="K823">
        <v>85.5</v>
      </c>
      <c r="L823">
        <v>3</v>
      </c>
      <c r="M823">
        <v>93.4</v>
      </c>
      <c r="N823">
        <v>1.9870000000000001</v>
      </c>
    </row>
    <row r="824" spans="1:14" x14ac:dyDescent="0.25">
      <c r="A824" s="7">
        <v>192402</v>
      </c>
      <c r="B824" s="7">
        <f t="shared" si="36"/>
        <v>0</v>
      </c>
      <c r="C824" s="7">
        <f t="shared" si="37"/>
        <v>0</v>
      </c>
      <c r="D824" s="7">
        <f t="shared" si="38"/>
        <v>0</v>
      </c>
      <c r="E824" s="7">
        <v>56778</v>
      </c>
      <c r="F824" t="s">
        <v>15</v>
      </c>
      <c r="G824" t="s">
        <v>20</v>
      </c>
      <c r="H824" s="7" t="s">
        <v>21</v>
      </c>
      <c r="I824" s="7" t="s">
        <v>149</v>
      </c>
      <c r="J824" t="s">
        <v>11</v>
      </c>
      <c r="K824">
        <v>111.8</v>
      </c>
      <c r="L824">
        <v>1</v>
      </c>
      <c r="M824" t="s">
        <v>149</v>
      </c>
      <c r="N824" t="s">
        <v>149</v>
      </c>
    </row>
    <row r="825" spans="1:14" x14ac:dyDescent="0.25">
      <c r="A825" s="7">
        <v>192423</v>
      </c>
      <c r="B825" s="7">
        <f t="shared" si="36"/>
        <v>0</v>
      </c>
      <c r="C825" s="7">
        <f t="shared" si="37"/>
        <v>0</v>
      </c>
      <c r="D825" s="7">
        <f t="shared" si="38"/>
        <v>0</v>
      </c>
      <c r="E825" s="7">
        <v>56790</v>
      </c>
      <c r="F825" t="s">
        <v>15</v>
      </c>
      <c r="G825" t="s">
        <v>22</v>
      </c>
      <c r="H825" s="7">
        <v>13</v>
      </c>
      <c r="I825" s="7" t="s">
        <v>149</v>
      </c>
      <c r="J825" t="s">
        <v>18</v>
      </c>
      <c r="K825">
        <v>120</v>
      </c>
      <c r="L825">
        <v>1</v>
      </c>
      <c r="M825" t="s">
        <v>149</v>
      </c>
      <c r="N825" t="s">
        <v>149</v>
      </c>
    </row>
    <row r="826" spans="1:14" x14ac:dyDescent="0.25">
      <c r="A826" s="7">
        <v>192425</v>
      </c>
      <c r="B826" s="7">
        <f t="shared" si="36"/>
        <v>0</v>
      </c>
      <c r="C826" s="7">
        <f t="shared" si="37"/>
        <v>0</v>
      </c>
      <c r="D826" s="7">
        <f t="shared" si="38"/>
        <v>0</v>
      </c>
      <c r="E826" s="7">
        <v>56791</v>
      </c>
      <c r="F826" t="s">
        <v>15</v>
      </c>
      <c r="G826" t="s">
        <v>22</v>
      </c>
      <c r="H826" s="7">
        <v>46</v>
      </c>
      <c r="I826" s="7" t="s">
        <v>149</v>
      </c>
      <c r="J826" t="s">
        <v>11</v>
      </c>
      <c r="K826">
        <v>39.9</v>
      </c>
      <c r="L826">
        <v>1</v>
      </c>
      <c r="M826" t="s">
        <v>149</v>
      </c>
      <c r="N826" t="s">
        <v>149</v>
      </c>
    </row>
    <row r="827" spans="1:14" x14ac:dyDescent="0.25">
      <c r="A827" s="7">
        <v>192442</v>
      </c>
      <c r="B827" s="7">
        <f t="shared" si="36"/>
        <v>0</v>
      </c>
      <c r="C827" s="7">
        <f t="shared" si="37"/>
        <v>0</v>
      </c>
      <c r="D827" s="7">
        <f t="shared" si="38"/>
        <v>0</v>
      </c>
      <c r="E827" s="7">
        <v>56802</v>
      </c>
      <c r="F827" t="s">
        <v>15</v>
      </c>
      <c r="G827" t="s">
        <v>22</v>
      </c>
      <c r="H827" s="7">
        <v>30</v>
      </c>
      <c r="I827" s="7" t="s">
        <v>149</v>
      </c>
      <c r="J827" t="s">
        <v>11</v>
      </c>
      <c r="K827">
        <v>0</v>
      </c>
      <c r="L827">
        <v>1</v>
      </c>
      <c r="M827" t="s">
        <v>149</v>
      </c>
      <c r="N827" t="s">
        <v>149</v>
      </c>
    </row>
    <row r="828" spans="1:14" x14ac:dyDescent="0.25">
      <c r="A828" s="7">
        <v>192635</v>
      </c>
      <c r="B828" s="7">
        <f t="shared" si="36"/>
        <v>0</v>
      </c>
      <c r="C828" s="7">
        <f t="shared" si="37"/>
        <v>0</v>
      </c>
      <c r="D828" s="7">
        <f t="shared" si="38"/>
        <v>0</v>
      </c>
      <c r="E828" s="7">
        <v>56962</v>
      </c>
      <c r="F828" t="s">
        <v>15</v>
      </c>
      <c r="G828" t="s">
        <v>28</v>
      </c>
      <c r="H828" s="7">
        <v>38</v>
      </c>
      <c r="I828" s="7" t="s">
        <v>149</v>
      </c>
      <c r="J828" t="s">
        <v>11</v>
      </c>
      <c r="K828">
        <v>0</v>
      </c>
      <c r="L828">
        <v>1</v>
      </c>
      <c r="M828" t="s">
        <v>149</v>
      </c>
      <c r="N828" t="s">
        <v>149</v>
      </c>
    </row>
    <row r="829" spans="1:14" x14ac:dyDescent="0.25">
      <c r="A829" s="7">
        <v>192637</v>
      </c>
      <c r="B829" s="7">
        <f t="shared" si="36"/>
        <v>0</v>
      </c>
      <c r="C829" s="7">
        <f t="shared" si="37"/>
        <v>0</v>
      </c>
      <c r="D829" s="7">
        <f t="shared" si="38"/>
        <v>0</v>
      </c>
      <c r="E829" s="7">
        <v>56963</v>
      </c>
      <c r="F829" t="s">
        <v>15</v>
      </c>
      <c r="G829" t="s">
        <v>28</v>
      </c>
      <c r="H829" s="7">
        <v>36</v>
      </c>
      <c r="I829" s="7" t="s">
        <v>149</v>
      </c>
      <c r="J829" t="s">
        <v>11</v>
      </c>
      <c r="K829">
        <v>0</v>
      </c>
      <c r="L829">
        <v>1</v>
      </c>
      <c r="M829" t="s">
        <v>149</v>
      </c>
      <c r="N829" t="s">
        <v>149</v>
      </c>
    </row>
    <row r="830" spans="1:14" x14ac:dyDescent="0.25">
      <c r="A830" s="7">
        <v>192752</v>
      </c>
      <c r="B830" s="7">
        <f t="shared" si="36"/>
        <v>0</v>
      </c>
      <c r="C830" s="7">
        <f t="shared" si="37"/>
        <v>0</v>
      </c>
      <c r="D830" s="7">
        <f t="shared" si="38"/>
        <v>0</v>
      </c>
      <c r="E830" s="7">
        <v>58202</v>
      </c>
      <c r="F830" t="s">
        <v>29</v>
      </c>
      <c r="G830" t="s">
        <v>32</v>
      </c>
      <c r="H830" s="7" t="s">
        <v>33</v>
      </c>
      <c r="I830" s="7" t="s">
        <v>149</v>
      </c>
      <c r="J830" t="s">
        <v>18</v>
      </c>
      <c r="K830">
        <v>0</v>
      </c>
      <c r="L830">
        <v>1</v>
      </c>
      <c r="M830" t="s">
        <v>149</v>
      </c>
      <c r="N830" t="s">
        <v>149</v>
      </c>
    </row>
    <row r="831" spans="1:14" x14ac:dyDescent="0.25">
      <c r="A831" s="7">
        <v>192763</v>
      </c>
      <c r="B831" s="7">
        <f t="shared" si="36"/>
        <v>0</v>
      </c>
      <c r="C831" s="7">
        <f t="shared" si="37"/>
        <v>0</v>
      </c>
      <c r="D831" s="7">
        <f t="shared" si="38"/>
        <v>0</v>
      </c>
      <c r="E831" s="7">
        <v>58212</v>
      </c>
      <c r="F831" t="s">
        <v>29</v>
      </c>
      <c r="G831" t="s">
        <v>32</v>
      </c>
      <c r="H831" s="7">
        <v>25</v>
      </c>
      <c r="I831" s="7" t="s">
        <v>149</v>
      </c>
      <c r="J831" t="s">
        <v>11</v>
      </c>
      <c r="K831">
        <v>0</v>
      </c>
      <c r="L831">
        <v>1</v>
      </c>
      <c r="M831" t="s">
        <v>149</v>
      </c>
      <c r="N831" t="s">
        <v>149</v>
      </c>
    </row>
    <row r="832" spans="1:14" x14ac:dyDescent="0.25">
      <c r="A832" s="7">
        <v>192799</v>
      </c>
      <c r="B832" s="7">
        <f t="shared" si="36"/>
        <v>0</v>
      </c>
      <c r="C832" s="7">
        <f t="shared" si="37"/>
        <v>0</v>
      </c>
      <c r="D832" s="7">
        <f t="shared" si="38"/>
        <v>0</v>
      </c>
      <c r="E832" s="7">
        <v>58236</v>
      </c>
      <c r="F832" t="s">
        <v>29</v>
      </c>
      <c r="G832" t="s">
        <v>36</v>
      </c>
      <c r="H832" s="7">
        <v>38</v>
      </c>
      <c r="I832" s="7" t="s">
        <v>149</v>
      </c>
      <c r="J832" t="s">
        <v>11</v>
      </c>
      <c r="K832">
        <v>0</v>
      </c>
      <c r="L832">
        <v>1</v>
      </c>
      <c r="M832" t="s">
        <v>149</v>
      </c>
      <c r="N832" t="s">
        <v>149</v>
      </c>
    </row>
    <row r="833" spans="1:14" x14ac:dyDescent="0.25">
      <c r="A833" s="7">
        <v>192904</v>
      </c>
      <c r="B833" s="7">
        <f t="shared" si="36"/>
        <v>0</v>
      </c>
      <c r="C833" s="7">
        <f t="shared" si="37"/>
        <v>0</v>
      </c>
      <c r="D833" s="7">
        <f t="shared" si="38"/>
        <v>0</v>
      </c>
      <c r="E833" s="7">
        <v>58314</v>
      </c>
      <c r="F833" t="s">
        <v>29</v>
      </c>
      <c r="G833" t="s">
        <v>42</v>
      </c>
      <c r="H833" s="7">
        <v>6</v>
      </c>
      <c r="I833" s="7" t="s">
        <v>149</v>
      </c>
      <c r="J833" t="s">
        <v>11</v>
      </c>
      <c r="K833">
        <v>0</v>
      </c>
      <c r="L833">
        <v>1</v>
      </c>
      <c r="M833" t="s">
        <v>149</v>
      </c>
      <c r="N833" t="s">
        <v>149</v>
      </c>
    </row>
    <row r="834" spans="1:14" x14ac:dyDescent="0.25">
      <c r="A834" s="7">
        <v>192905</v>
      </c>
      <c r="B834" s="7">
        <f t="shared" si="36"/>
        <v>0</v>
      </c>
      <c r="C834" s="7">
        <f t="shared" si="37"/>
        <v>0</v>
      </c>
      <c r="D834" s="7">
        <f t="shared" si="38"/>
        <v>0</v>
      </c>
      <c r="E834" s="7">
        <v>58315</v>
      </c>
      <c r="F834" t="s">
        <v>29</v>
      </c>
      <c r="G834" t="s">
        <v>42</v>
      </c>
      <c r="H834" s="7">
        <v>7</v>
      </c>
      <c r="I834" s="7" t="s">
        <v>149</v>
      </c>
      <c r="J834" t="s">
        <v>18</v>
      </c>
      <c r="K834">
        <v>0</v>
      </c>
      <c r="L834">
        <v>1</v>
      </c>
      <c r="M834" t="s">
        <v>149</v>
      </c>
      <c r="N834" t="s">
        <v>149</v>
      </c>
    </row>
    <row r="835" spans="1:14" x14ac:dyDescent="0.25">
      <c r="A835" s="7">
        <v>192906</v>
      </c>
      <c r="B835" s="7">
        <f t="shared" ref="B835:B898" si="39">IF(A835=A836,1,0)</f>
        <v>0</v>
      </c>
      <c r="C835" s="7">
        <f t="shared" ref="C835:C898" si="40">IF(A835=A834,1,0)</f>
        <v>0</v>
      </c>
      <c r="D835" s="7">
        <f t="shared" ref="D835:D898" si="41">B835+C835</f>
        <v>0</v>
      </c>
      <c r="E835" s="7">
        <v>58315</v>
      </c>
      <c r="F835" t="s">
        <v>29</v>
      </c>
      <c r="G835" t="s">
        <v>42</v>
      </c>
      <c r="H835" s="7">
        <v>7</v>
      </c>
      <c r="I835" s="7" t="s">
        <v>149</v>
      </c>
      <c r="J835" t="s">
        <v>18</v>
      </c>
      <c r="K835">
        <v>0</v>
      </c>
      <c r="L835">
        <v>1</v>
      </c>
      <c r="M835" t="s">
        <v>149</v>
      </c>
      <c r="N835" t="s">
        <v>149</v>
      </c>
    </row>
    <row r="836" spans="1:14" x14ac:dyDescent="0.25">
      <c r="A836" s="7">
        <v>192914</v>
      </c>
      <c r="B836" s="7">
        <f t="shared" si="39"/>
        <v>0</v>
      </c>
      <c r="C836" s="7">
        <f t="shared" si="40"/>
        <v>0</v>
      </c>
      <c r="D836" s="7">
        <f t="shared" si="41"/>
        <v>0</v>
      </c>
      <c r="E836" s="7">
        <v>58321</v>
      </c>
      <c r="F836" t="s">
        <v>29</v>
      </c>
      <c r="G836" t="s">
        <v>43</v>
      </c>
      <c r="H836" s="7" t="s">
        <v>44</v>
      </c>
      <c r="I836" s="7" t="s">
        <v>149</v>
      </c>
      <c r="J836" t="s">
        <v>18</v>
      </c>
      <c r="K836">
        <v>0</v>
      </c>
      <c r="L836">
        <v>1</v>
      </c>
      <c r="M836" t="s">
        <v>149</v>
      </c>
      <c r="N836" t="s">
        <v>149</v>
      </c>
    </row>
    <row r="837" spans="1:14" x14ac:dyDescent="0.25">
      <c r="A837" s="7">
        <v>192915</v>
      </c>
      <c r="B837" s="7">
        <f t="shared" si="39"/>
        <v>0</v>
      </c>
      <c r="C837" s="7">
        <f t="shared" si="40"/>
        <v>0</v>
      </c>
      <c r="D837" s="7">
        <f t="shared" si="41"/>
        <v>0</v>
      </c>
      <c r="E837" s="7">
        <v>58322</v>
      </c>
      <c r="F837" t="s">
        <v>29</v>
      </c>
      <c r="G837" t="s">
        <v>43</v>
      </c>
      <c r="H837" s="7">
        <v>48</v>
      </c>
      <c r="I837" s="7" t="s">
        <v>149</v>
      </c>
      <c r="J837" t="s">
        <v>18</v>
      </c>
      <c r="K837">
        <v>0</v>
      </c>
      <c r="L837">
        <v>1</v>
      </c>
      <c r="M837" t="s">
        <v>149</v>
      </c>
      <c r="N837" t="s">
        <v>149</v>
      </c>
    </row>
    <row r="838" spans="1:14" x14ac:dyDescent="0.25">
      <c r="A838" s="7">
        <v>192918</v>
      </c>
      <c r="B838" s="7">
        <f t="shared" si="39"/>
        <v>0</v>
      </c>
      <c r="C838" s="7">
        <f t="shared" si="40"/>
        <v>0</v>
      </c>
      <c r="D838" s="7">
        <f t="shared" si="41"/>
        <v>0</v>
      </c>
      <c r="E838" s="7">
        <v>58327</v>
      </c>
      <c r="F838" t="s">
        <v>29</v>
      </c>
      <c r="G838" t="s">
        <v>43</v>
      </c>
      <c r="H838" s="7" t="s">
        <v>45</v>
      </c>
      <c r="I838" s="7" t="s">
        <v>149</v>
      </c>
      <c r="J838" t="s">
        <v>18</v>
      </c>
      <c r="K838">
        <v>0</v>
      </c>
      <c r="L838">
        <v>1</v>
      </c>
      <c r="M838" t="s">
        <v>149</v>
      </c>
      <c r="N838" t="s">
        <v>149</v>
      </c>
    </row>
    <row r="839" spans="1:14" x14ac:dyDescent="0.25">
      <c r="A839" s="7">
        <v>192924</v>
      </c>
      <c r="B839" s="7">
        <f t="shared" si="39"/>
        <v>0</v>
      </c>
      <c r="C839" s="7">
        <f t="shared" si="40"/>
        <v>0</v>
      </c>
      <c r="D839" s="7">
        <f t="shared" si="41"/>
        <v>0</v>
      </c>
      <c r="E839" s="7">
        <v>58341</v>
      </c>
      <c r="F839" t="s">
        <v>29</v>
      </c>
      <c r="G839" t="s">
        <v>46</v>
      </c>
      <c r="H839" s="7">
        <v>15</v>
      </c>
      <c r="I839" s="7" t="s">
        <v>149</v>
      </c>
      <c r="J839" t="s">
        <v>18</v>
      </c>
      <c r="K839">
        <v>0</v>
      </c>
      <c r="L839">
        <v>1</v>
      </c>
      <c r="M839" t="s">
        <v>149</v>
      </c>
      <c r="N839" t="s">
        <v>149</v>
      </c>
    </row>
    <row r="840" spans="1:14" x14ac:dyDescent="0.25">
      <c r="A840" s="7">
        <v>193339</v>
      </c>
      <c r="B840" s="7">
        <f t="shared" si="39"/>
        <v>0</v>
      </c>
      <c r="C840" s="7">
        <f t="shared" si="40"/>
        <v>0</v>
      </c>
      <c r="D840" s="7">
        <f t="shared" si="41"/>
        <v>0</v>
      </c>
      <c r="E840" s="7">
        <v>62290</v>
      </c>
      <c r="F840" t="s">
        <v>54</v>
      </c>
      <c r="G840" t="s">
        <v>55</v>
      </c>
      <c r="H840" s="7">
        <v>7</v>
      </c>
      <c r="I840" s="7" t="s">
        <v>149</v>
      </c>
      <c r="J840" t="s">
        <v>18</v>
      </c>
      <c r="K840">
        <v>89.2</v>
      </c>
      <c r="L840">
        <v>1</v>
      </c>
      <c r="M840" t="s">
        <v>149</v>
      </c>
      <c r="N840" t="s">
        <v>149</v>
      </c>
    </row>
    <row r="841" spans="1:14" x14ac:dyDescent="0.25">
      <c r="A841" s="7">
        <v>193340</v>
      </c>
      <c r="B841" s="7">
        <f t="shared" si="39"/>
        <v>1</v>
      </c>
      <c r="C841" s="7">
        <f t="shared" si="40"/>
        <v>0</v>
      </c>
      <c r="D841" s="7">
        <f t="shared" si="41"/>
        <v>1</v>
      </c>
      <c r="E841" s="7">
        <v>62291</v>
      </c>
      <c r="F841" t="s">
        <v>54</v>
      </c>
      <c r="G841" t="s">
        <v>55</v>
      </c>
      <c r="H841" s="7">
        <v>9</v>
      </c>
      <c r="I841" s="7" t="s">
        <v>149</v>
      </c>
      <c r="J841" t="s">
        <v>18</v>
      </c>
      <c r="K841">
        <v>68.099999999999994</v>
      </c>
      <c r="L841">
        <v>1</v>
      </c>
      <c r="M841" t="s">
        <v>149</v>
      </c>
      <c r="N841" t="s">
        <v>149</v>
      </c>
    </row>
    <row r="842" spans="1:14" x14ac:dyDescent="0.25">
      <c r="A842" s="7">
        <v>193340</v>
      </c>
      <c r="B842" s="7">
        <f t="shared" si="39"/>
        <v>0</v>
      </c>
      <c r="C842" s="7">
        <f t="shared" si="40"/>
        <v>1</v>
      </c>
      <c r="D842" s="7">
        <f t="shared" si="41"/>
        <v>1</v>
      </c>
      <c r="E842" s="7">
        <v>62291</v>
      </c>
      <c r="F842" t="s">
        <v>54</v>
      </c>
      <c r="G842" t="s">
        <v>55</v>
      </c>
      <c r="H842" s="7">
        <v>9</v>
      </c>
      <c r="I842" s="7" t="s">
        <v>149</v>
      </c>
      <c r="J842" t="s">
        <v>18</v>
      </c>
      <c r="K842">
        <v>68.099999999999994</v>
      </c>
      <c r="L842">
        <v>1</v>
      </c>
      <c r="M842" t="s">
        <v>149</v>
      </c>
      <c r="N842" t="s">
        <v>149</v>
      </c>
    </row>
    <row r="843" spans="1:14" x14ac:dyDescent="0.25">
      <c r="A843" s="7">
        <v>193341</v>
      </c>
      <c r="B843" s="7">
        <f t="shared" si="39"/>
        <v>1</v>
      </c>
      <c r="C843" s="7">
        <f t="shared" si="40"/>
        <v>0</v>
      </c>
      <c r="D843" s="7">
        <f t="shared" si="41"/>
        <v>1</v>
      </c>
      <c r="E843" s="7">
        <v>62291</v>
      </c>
      <c r="F843" t="s">
        <v>54</v>
      </c>
      <c r="G843" t="s">
        <v>55</v>
      </c>
      <c r="H843" s="7">
        <v>9</v>
      </c>
      <c r="I843" s="7" t="s">
        <v>149</v>
      </c>
      <c r="J843" t="s">
        <v>18</v>
      </c>
      <c r="K843">
        <v>211.8</v>
      </c>
      <c r="L843">
        <v>1</v>
      </c>
      <c r="M843" t="s">
        <v>149</v>
      </c>
      <c r="N843" t="s">
        <v>149</v>
      </c>
    </row>
    <row r="844" spans="1:14" x14ac:dyDescent="0.25">
      <c r="A844" s="7">
        <v>193341</v>
      </c>
      <c r="B844" s="7">
        <f t="shared" si="39"/>
        <v>0</v>
      </c>
      <c r="C844" s="7">
        <f t="shared" si="40"/>
        <v>1</v>
      </c>
      <c r="D844" s="7">
        <f t="shared" si="41"/>
        <v>1</v>
      </c>
      <c r="E844" s="7">
        <v>62291</v>
      </c>
      <c r="F844" t="s">
        <v>54</v>
      </c>
      <c r="G844" t="s">
        <v>55</v>
      </c>
      <c r="H844" s="7">
        <v>9</v>
      </c>
      <c r="I844" s="7" t="s">
        <v>149</v>
      </c>
      <c r="J844" t="s">
        <v>18</v>
      </c>
      <c r="K844">
        <v>211.8</v>
      </c>
      <c r="L844">
        <v>1</v>
      </c>
      <c r="M844" t="s">
        <v>149</v>
      </c>
      <c r="N844" t="s">
        <v>149</v>
      </c>
    </row>
    <row r="845" spans="1:14" x14ac:dyDescent="0.25">
      <c r="A845" s="7">
        <v>193342</v>
      </c>
      <c r="B845" s="7">
        <f t="shared" si="39"/>
        <v>1</v>
      </c>
      <c r="C845" s="7">
        <f t="shared" si="40"/>
        <v>0</v>
      </c>
      <c r="D845" s="7">
        <f t="shared" si="41"/>
        <v>1</v>
      </c>
      <c r="E845" s="7">
        <v>62291</v>
      </c>
      <c r="F845" t="s">
        <v>54</v>
      </c>
      <c r="G845" t="s">
        <v>55</v>
      </c>
      <c r="H845" s="7">
        <v>9</v>
      </c>
      <c r="I845" s="7" t="s">
        <v>149</v>
      </c>
      <c r="J845" t="s">
        <v>18</v>
      </c>
      <c r="K845">
        <v>59.5</v>
      </c>
      <c r="L845">
        <v>1</v>
      </c>
      <c r="M845" t="s">
        <v>149</v>
      </c>
      <c r="N845" t="s">
        <v>149</v>
      </c>
    </row>
    <row r="846" spans="1:14" x14ac:dyDescent="0.25">
      <c r="A846" s="7">
        <v>193342</v>
      </c>
      <c r="B846" s="7">
        <f t="shared" si="39"/>
        <v>0</v>
      </c>
      <c r="C846" s="7">
        <f t="shared" si="40"/>
        <v>1</v>
      </c>
      <c r="D846" s="7">
        <f t="shared" si="41"/>
        <v>1</v>
      </c>
      <c r="E846" s="7">
        <v>62291</v>
      </c>
      <c r="F846" t="s">
        <v>54</v>
      </c>
      <c r="G846" t="s">
        <v>55</v>
      </c>
      <c r="H846" s="7">
        <v>9</v>
      </c>
      <c r="I846" s="7" t="s">
        <v>149</v>
      </c>
      <c r="J846" t="s">
        <v>18</v>
      </c>
      <c r="K846">
        <v>59.5</v>
      </c>
      <c r="L846">
        <v>1</v>
      </c>
      <c r="M846" t="s">
        <v>149</v>
      </c>
      <c r="N846" t="s">
        <v>149</v>
      </c>
    </row>
    <row r="847" spans="1:14" x14ac:dyDescent="0.25">
      <c r="A847" s="7">
        <v>193343</v>
      </c>
      <c r="B847" s="7">
        <f t="shared" si="39"/>
        <v>1</v>
      </c>
      <c r="C847" s="7">
        <f t="shared" si="40"/>
        <v>0</v>
      </c>
      <c r="D847" s="7">
        <f t="shared" si="41"/>
        <v>1</v>
      </c>
      <c r="E847" s="7">
        <v>62292</v>
      </c>
      <c r="F847" t="s">
        <v>54</v>
      </c>
      <c r="G847" t="s">
        <v>55</v>
      </c>
      <c r="H847" s="7">
        <v>11</v>
      </c>
      <c r="I847" s="7" t="s">
        <v>149</v>
      </c>
      <c r="J847" t="s">
        <v>18</v>
      </c>
      <c r="K847">
        <v>204.5</v>
      </c>
      <c r="L847">
        <v>1</v>
      </c>
      <c r="M847" t="s">
        <v>149</v>
      </c>
      <c r="N847" t="s">
        <v>149</v>
      </c>
    </row>
    <row r="848" spans="1:14" x14ac:dyDescent="0.25">
      <c r="A848" s="7">
        <v>193343</v>
      </c>
      <c r="B848" s="7">
        <f t="shared" si="39"/>
        <v>0</v>
      </c>
      <c r="C848" s="7">
        <f t="shared" si="40"/>
        <v>1</v>
      </c>
      <c r="D848" s="7">
        <f t="shared" si="41"/>
        <v>1</v>
      </c>
      <c r="E848" s="7">
        <v>62292</v>
      </c>
      <c r="F848" t="s">
        <v>54</v>
      </c>
      <c r="G848" t="s">
        <v>55</v>
      </c>
      <c r="H848" s="7">
        <v>11</v>
      </c>
      <c r="I848" s="7" t="s">
        <v>149</v>
      </c>
      <c r="J848" t="s">
        <v>18</v>
      </c>
      <c r="K848">
        <v>204.5</v>
      </c>
      <c r="L848">
        <v>1</v>
      </c>
      <c r="M848" t="s">
        <v>149</v>
      </c>
      <c r="N848" t="s">
        <v>149</v>
      </c>
    </row>
    <row r="849" spans="1:14" x14ac:dyDescent="0.25">
      <c r="A849" s="7">
        <v>193344</v>
      </c>
      <c r="B849" s="7">
        <f t="shared" si="39"/>
        <v>1</v>
      </c>
      <c r="C849" s="7">
        <f t="shared" si="40"/>
        <v>0</v>
      </c>
      <c r="D849" s="7">
        <f t="shared" si="41"/>
        <v>1</v>
      </c>
      <c r="E849" s="7">
        <v>62292</v>
      </c>
      <c r="F849" t="s">
        <v>54</v>
      </c>
      <c r="G849" t="s">
        <v>55</v>
      </c>
      <c r="H849" s="7">
        <v>11</v>
      </c>
      <c r="I849" s="7" t="s">
        <v>149</v>
      </c>
      <c r="J849" t="s">
        <v>18</v>
      </c>
      <c r="K849">
        <v>146.6</v>
      </c>
      <c r="L849">
        <v>1</v>
      </c>
      <c r="M849" t="s">
        <v>149</v>
      </c>
      <c r="N849" t="s">
        <v>149</v>
      </c>
    </row>
    <row r="850" spans="1:14" x14ac:dyDescent="0.25">
      <c r="A850" s="7">
        <v>193344</v>
      </c>
      <c r="B850" s="7">
        <f t="shared" si="39"/>
        <v>0</v>
      </c>
      <c r="C850" s="7">
        <f t="shared" si="40"/>
        <v>1</v>
      </c>
      <c r="D850" s="7">
        <f t="shared" si="41"/>
        <v>1</v>
      </c>
      <c r="E850" s="7">
        <v>62292</v>
      </c>
      <c r="F850" t="s">
        <v>54</v>
      </c>
      <c r="G850" t="s">
        <v>55</v>
      </c>
      <c r="H850" s="7">
        <v>11</v>
      </c>
      <c r="I850" s="7" t="s">
        <v>149</v>
      </c>
      <c r="J850" t="s">
        <v>18</v>
      </c>
      <c r="K850">
        <v>146.6</v>
      </c>
      <c r="L850">
        <v>1</v>
      </c>
      <c r="M850" t="s">
        <v>149</v>
      </c>
      <c r="N850" t="s">
        <v>149</v>
      </c>
    </row>
    <row r="851" spans="1:14" x14ac:dyDescent="0.25">
      <c r="A851" s="7">
        <v>193346</v>
      </c>
      <c r="B851" s="7">
        <f t="shared" si="39"/>
        <v>1</v>
      </c>
      <c r="C851" s="7">
        <f t="shared" si="40"/>
        <v>0</v>
      </c>
      <c r="D851" s="7">
        <f t="shared" si="41"/>
        <v>1</v>
      </c>
      <c r="E851" s="7">
        <v>62292</v>
      </c>
      <c r="F851" t="s">
        <v>54</v>
      </c>
      <c r="G851" t="s">
        <v>55</v>
      </c>
      <c r="H851" s="7">
        <v>11</v>
      </c>
      <c r="I851" s="7" t="s">
        <v>149</v>
      </c>
      <c r="J851" t="s">
        <v>18</v>
      </c>
      <c r="K851">
        <v>0</v>
      </c>
      <c r="L851">
        <v>1</v>
      </c>
      <c r="M851" t="s">
        <v>149</v>
      </c>
      <c r="N851" t="s">
        <v>149</v>
      </c>
    </row>
    <row r="852" spans="1:14" x14ac:dyDescent="0.25">
      <c r="A852" s="7">
        <v>193346</v>
      </c>
      <c r="B852" s="7">
        <f t="shared" si="39"/>
        <v>0</v>
      </c>
      <c r="C852" s="7">
        <f t="shared" si="40"/>
        <v>1</v>
      </c>
      <c r="D852" s="7">
        <f t="shared" si="41"/>
        <v>1</v>
      </c>
      <c r="E852" s="7">
        <v>62292</v>
      </c>
      <c r="F852" t="s">
        <v>54</v>
      </c>
      <c r="G852" t="s">
        <v>55</v>
      </c>
      <c r="H852" s="7">
        <v>11</v>
      </c>
      <c r="I852" s="7" t="s">
        <v>149</v>
      </c>
      <c r="J852" t="s">
        <v>18</v>
      </c>
      <c r="K852">
        <v>0</v>
      </c>
      <c r="L852">
        <v>1</v>
      </c>
      <c r="M852" t="s">
        <v>149</v>
      </c>
      <c r="N852" t="s">
        <v>149</v>
      </c>
    </row>
    <row r="853" spans="1:14" x14ac:dyDescent="0.25">
      <c r="A853" s="7">
        <v>197461</v>
      </c>
      <c r="B853" s="7">
        <f t="shared" si="39"/>
        <v>0</v>
      </c>
      <c r="C853" s="7">
        <f t="shared" si="40"/>
        <v>0</v>
      </c>
      <c r="D853" s="7">
        <f t="shared" si="41"/>
        <v>0</v>
      </c>
      <c r="E853" s="7">
        <v>197178</v>
      </c>
      <c r="F853" t="s">
        <v>60</v>
      </c>
      <c r="G853" t="s">
        <v>61</v>
      </c>
      <c r="H853" s="7">
        <v>10</v>
      </c>
      <c r="I853" s="7" t="s">
        <v>148</v>
      </c>
      <c r="J853" t="s">
        <v>11</v>
      </c>
      <c r="K853">
        <v>53.6</v>
      </c>
      <c r="L853">
        <v>4</v>
      </c>
      <c r="M853">
        <v>71.5</v>
      </c>
      <c r="N853">
        <v>1.9870000000000001</v>
      </c>
    </row>
    <row r="854" spans="1:14" x14ac:dyDescent="0.25">
      <c r="A854" s="7">
        <v>197463</v>
      </c>
      <c r="B854" s="7">
        <f t="shared" si="39"/>
        <v>0</v>
      </c>
      <c r="C854" s="7">
        <f t="shared" si="40"/>
        <v>0</v>
      </c>
      <c r="D854" s="7">
        <f t="shared" si="41"/>
        <v>0</v>
      </c>
      <c r="E854" s="7">
        <v>197178</v>
      </c>
      <c r="F854" t="s">
        <v>60</v>
      </c>
      <c r="G854" t="s">
        <v>61</v>
      </c>
      <c r="H854" s="7">
        <v>10</v>
      </c>
      <c r="I854" s="7" t="s">
        <v>148</v>
      </c>
      <c r="J854" t="s">
        <v>11</v>
      </c>
      <c r="K854">
        <v>55.3</v>
      </c>
      <c r="L854">
        <v>1</v>
      </c>
      <c r="M854">
        <v>183.2</v>
      </c>
      <c r="N854">
        <v>1.9870000000000001</v>
      </c>
    </row>
    <row r="855" spans="1:14" x14ac:dyDescent="0.25">
      <c r="A855" s="7">
        <v>197465</v>
      </c>
      <c r="B855" s="7">
        <f t="shared" si="39"/>
        <v>0</v>
      </c>
      <c r="C855" s="7">
        <f t="shared" si="40"/>
        <v>0</v>
      </c>
      <c r="D855" s="7">
        <f t="shared" si="41"/>
        <v>0</v>
      </c>
      <c r="E855" s="7">
        <v>197178</v>
      </c>
      <c r="F855" t="s">
        <v>60</v>
      </c>
      <c r="G855" t="s">
        <v>61</v>
      </c>
      <c r="H855" s="7">
        <v>10</v>
      </c>
      <c r="I855" s="7" t="s">
        <v>148</v>
      </c>
      <c r="J855" t="s">
        <v>11</v>
      </c>
      <c r="K855">
        <v>55.5</v>
      </c>
      <c r="L855">
        <v>3</v>
      </c>
      <c r="M855">
        <v>87.9</v>
      </c>
      <c r="N855">
        <v>1.9870000000000001</v>
      </c>
    </row>
    <row r="856" spans="1:14" x14ac:dyDescent="0.25">
      <c r="A856" s="7">
        <v>197467</v>
      </c>
      <c r="B856" s="7">
        <f t="shared" si="39"/>
        <v>0</v>
      </c>
      <c r="C856" s="7">
        <f t="shared" si="40"/>
        <v>0</v>
      </c>
      <c r="D856" s="7">
        <f t="shared" si="41"/>
        <v>0</v>
      </c>
      <c r="E856" s="7">
        <v>197178</v>
      </c>
      <c r="F856" t="s">
        <v>60</v>
      </c>
      <c r="G856" t="s">
        <v>61</v>
      </c>
      <c r="H856" s="7">
        <v>10</v>
      </c>
      <c r="I856" s="7" t="s">
        <v>148</v>
      </c>
      <c r="J856" t="s">
        <v>11</v>
      </c>
      <c r="K856">
        <v>43.4</v>
      </c>
      <c r="L856">
        <v>2</v>
      </c>
      <c r="M856">
        <v>113.6</v>
      </c>
      <c r="N856">
        <v>1.9870000000000001</v>
      </c>
    </row>
    <row r="857" spans="1:14" x14ac:dyDescent="0.25">
      <c r="A857" s="7">
        <v>197469</v>
      </c>
      <c r="B857" s="7">
        <f t="shared" si="39"/>
        <v>0</v>
      </c>
      <c r="C857" s="7">
        <f t="shared" si="40"/>
        <v>0</v>
      </c>
      <c r="D857" s="7">
        <f t="shared" si="41"/>
        <v>0</v>
      </c>
      <c r="E857" s="7">
        <v>197178</v>
      </c>
      <c r="F857" t="s">
        <v>60</v>
      </c>
      <c r="G857" t="s">
        <v>61</v>
      </c>
      <c r="H857" s="7">
        <v>10</v>
      </c>
      <c r="I857" s="7" t="s">
        <v>148</v>
      </c>
      <c r="J857" t="s">
        <v>11</v>
      </c>
      <c r="K857">
        <v>55</v>
      </c>
      <c r="L857">
        <v>3</v>
      </c>
      <c r="M857">
        <v>93.4</v>
      </c>
      <c r="N857">
        <v>1.9870000000000001</v>
      </c>
    </row>
    <row r="858" spans="1:14" x14ac:dyDescent="0.25">
      <c r="A858" s="7">
        <v>197471</v>
      </c>
      <c r="B858" s="7">
        <f t="shared" si="39"/>
        <v>0</v>
      </c>
      <c r="C858" s="7">
        <f t="shared" si="40"/>
        <v>0</v>
      </c>
      <c r="D858" s="7">
        <f t="shared" si="41"/>
        <v>0</v>
      </c>
      <c r="E858" s="7">
        <v>197178</v>
      </c>
      <c r="F858" t="s">
        <v>60</v>
      </c>
      <c r="G858" t="s">
        <v>61</v>
      </c>
      <c r="H858" s="7">
        <v>10</v>
      </c>
      <c r="I858" s="7" t="s">
        <v>148</v>
      </c>
      <c r="J858" t="s">
        <v>11</v>
      </c>
      <c r="K858">
        <v>44.3</v>
      </c>
      <c r="L858">
        <v>2</v>
      </c>
      <c r="M858">
        <v>103.9</v>
      </c>
      <c r="N858">
        <v>1.9870000000000001</v>
      </c>
    </row>
    <row r="859" spans="1:14" x14ac:dyDescent="0.25">
      <c r="A859" s="7">
        <v>197473</v>
      </c>
      <c r="B859" s="7">
        <f t="shared" si="39"/>
        <v>0</v>
      </c>
      <c r="C859" s="7">
        <f t="shared" si="40"/>
        <v>0</v>
      </c>
      <c r="D859" s="7">
        <f t="shared" si="41"/>
        <v>0</v>
      </c>
      <c r="E859" s="7">
        <v>197178</v>
      </c>
      <c r="F859" t="s">
        <v>60</v>
      </c>
      <c r="G859" t="s">
        <v>61</v>
      </c>
      <c r="H859" s="7">
        <v>10</v>
      </c>
      <c r="I859" s="7" t="s">
        <v>148</v>
      </c>
      <c r="J859" t="s">
        <v>11</v>
      </c>
      <c r="K859">
        <v>43.4</v>
      </c>
      <c r="L859">
        <v>1</v>
      </c>
      <c r="M859">
        <v>167.6</v>
      </c>
      <c r="N859">
        <v>1.9870000000000001</v>
      </c>
    </row>
    <row r="860" spans="1:14" x14ac:dyDescent="0.25">
      <c r="A860" s="7">
        <v>197475</v>
      </c>
      <c r="B860" s="7">
        <f t="shared" si="39"/>
        <v>0</v>
      </c>
      <c r="C860" s="7">
        <f t="shared" si="40"/>
        <v>0</v>
      </c>
      <c r="D860" s="7">
        <f t="shared" si="41"/>
        <v>0</v>
      </c>
      <c r="E860" s="7">
        <v>197178</v>
      </c>
      <c r="F860" t="s">
        <v>60</v>
      </c>
      <c r="G860" t="s">
        <v>61</v>
      </c>
      <c r="H860" s="7">
        <v>10</v>
      </c>
      <c r="I860" s="7" t="s">
        <v>148</v>
      </c>
      <c r="J860" t="s">
        <v>11</v>
      </c>
      <c r="K860">
        <v>43.3</v>
      </c>
      <c r="L860">
        <v>1</v>
      </c>
      <c r="M860">
        <v>167.6</v>
      </c>
      <c r="N860">
        <v>1.9870000000000001</v>
      </c>
    </row>
    <row r="861" spans="1:14" x14ac:dyDescent="0.25">
      <c r="A861" s="7">
        <v>197509</v>
      </c>
      <c r="B861" s="7">
        <f t="shared" si="39"/>
        <v>0</v>
      </c>
      <c r="C861" s="7">
        <f t="shared" si="40"/>
        <v>0</v>
      </c>
      <c r="D861" s="7">
        <f t="shared" si="41"/>
        <v>0</v>
      </c>
      <c r="E861" s="7">
        <v>197180</v>
      </c>
      <c r="F861" t="s">
        <v>60</v>
      </c>
      <c r="G861" t="s">
        <v>61</v>
      </c>
      <c r="H861" s="7">
        <v>4</v>
      </c>
      <c r="I861" s="7" t="s">
        <v>148</v>
      </c>
      <c r="J861" t="s">
        <v>11</v>
      </c>
      <c r="K861">
        <v>51.5</v>
      </c>
      <c r="L861">
        <v>1</v>
      </c>
      <c r="M861">
        <v>183.2</v>
      </c>
      <c r="N861">
        <v>1.9870000000000001</v>
      </c>
    </row>
    <row r="862" spans="1:14" x14ac:dyDescent="0.25">
      <c r="A862" s="7">
        <v>197511</v>
      </c>
      <c r="B862" s="7">
        <f t="shared" si="39"/>
        <v>0</v>
      </c>
      <c r="C862" s="7">
        <f t="shared" si="40"/>
        <v>0</v>
      </c>
      <c r="D862" s="7">
        <f t="shared" si="41"/>
        <v>0</v>
      </c>
      <c r="E862" s="7">
        <v>197180</v>
      </c>
      <c r="F862" t="s">
        <v>60</v>
      </c>
      <c r="G862" t="s">
        <v>61</v>
      </c>
      <c r="H862" s="7">
        <v>4</v>
      </c>
      <c r="I862" s="7" t="s">
        <v>148</v>
      </c>
      <c r="J862" t="s">
        <v>11</v>
      </c>
      <c r="K862">
        <v>40.700000000000003</v>
      </c>
      <c r="L862">
        <v>2</v>
      </c>
      <c r="M862">
        <v>103.9</v>
      </c>
      <c r="N862">
        <v>1.9870000000000001</v>
      </c>
    </row>
    <row r="863" spans="1:14" x14ac:dyDescent="0.25">
      <c r="A863" s="7">
        <v>197513</v>
      </c>
      <c r="B863" s="7">
        <f t="shared" si="39"/>
        <v>0</v>
      </c>
      <c r="C863" s="7">
        <f t="shared" si="40"/>
        <v>0</v>
      </c>
      <c r="D863" s="7">
        <f t="shared" si="41"/>
        <v>0</v>
      </c>
      <c r="E863" s="7">
        <v>197180</v>
      </c>
      <c r="F863" t="s">
        <v>60</v>
      </c>
      <c r="G863" t="s">
        <v>61</v>
      </c>
      <c r="H863" s="7">
        <v>4</v>
      </c>
      <c r="I863" s="7" t="s">
        <v>148</v>
      </c>
      <c r="J863" t="s">
        <v>11</v>
      </c>
      <c r="K863">
        <v>41.2</v>
      </c>
      <c r="L863">
        <v>1</v>
      </c>
      <c r="M863">
        <v>167.6</v>
      </c>
      <c r="N863">
        <v>1.9870000000000001</v>
      </c>
    </row>
    <row r="864" spans="1:14" x14ac:dyDescent="0.25">
      <c r="A864" s="7">
        <v>197515</v>
      </c>
      <c r="B864" s="7">
        <f t="shared" si="39"/>
        <v>0</v>
      </c>
      <c r="C864" s="7">
        <f t="shared" si="40"/>
        <v>0</v>
      </c>
      <c r="D864" s="7">
        <f t="shared" si="41"/>
        <v>0</v>
      </c>
      <c r="E864" s="7">
        <v>197180</v>
      </c>
      <c r="F864" t="s">
        <v>60</v>
      </c>
      <c r="G864" t="s">
        <v>61</v>
      </c>
      <c r="H864" s="7">
        <v>4</v>
      </c>
      <c r="I864" s="7" t="s">
        <v>148</v>
      </c>
      <c r="J864" t="s">
        <v>11</v>
      </c>
      <c r="K864">
        <v>38.9</v>
      </c>
      <c r="L864">
        <v>1</v>
      </c>
      <c r="M864">
        <v>167.6</v>
      </c>
      <c r="N864">
        <v>1.9870000000000001</v>
      </c>
    </row>
    <row r="865" spans="1:14" x14ac:dyDescent="0.25">
      <c r="A865" s="7">
        <v>197519</v>
      </c>
      <c r="B865" s="7">
        <f t="shared" si="39"/>
        <v>0</v>
      </c>
      <c r="C865" s="7">
        <f t="shared" si="40"/>
        <v>0</v>
      </c>
      <c r="D865" s="7">
        <f t="shared" si="41"/>
        <v>0</v>
      </c>
      <c r="E865" s="7">
        <v>197180</v>
      </c>
      <c r="F865" t="s">
        <v>60</v>
      </c>
      <c r="G865" t="s">
        <v>61</v>
      </c>
      <c r="H865" s="7">
        <v>4</v>
      </c>
      <c r="I865" s="7" t="s">
        <v>148</v>
      </c>
      <c r="J865" t="s">
        <v>11</v>
      </c>
      <c r="K865">
        <v>41.4</v>
      </c>
      <c r="L865">
        <v>1</v>
      </c>
      <c r="M865">
        <v>167.6</v>
      </c>
      <c r="N865">
        <v>1.9870000000000001</v>
      </c>
    </row>
    <row r="866" spans="1:14" x14ac:dyDescent="0.25">
      <c r="A866" s="7">
        <v>197521</v>
      </c>
      <c r="B866" s="7">
        <f t="shared" si="39"/>
        <v>0</v>
      </c>
      <c r="C866" s="7">
        <f t="shared" si="40"/>
        <v>0</v>
      </c>
      <c r="D866" s="7">
        <f t="shared" si="41"/>
        <v>0</v>
      </c>
      <c r="E866" s="7">
        <v>197180</v>
      </c>
      <c r="F866" t="s">
        <v>60</v>
      </c>
      <c r="G866" t="s">
        <v>61</v>
      </c>
      <c r="H866" s="7">
        <v>4</v>
      </c>
      <c r="I866" s="7" t="s">
        <v>148</v>
      </c>
      <c r="J866" t="s">
        <v>11</v>
      </c>
      <c r="K866">
        <v>32.299999999999997</v>
      </c>
      <c r="L866">
        <v>3</v>
      </c>
      <c r="M866">
        <v>68.2</v>
      </c>
      <c r="N866">
        <v>1.9870000000000001</v>
      </c>
    </row>
    <row r="867" spans="1:14" x14ac:dyDescent="0.25">
      <c r="A867" s="7">
        <v>197523</v>
      </c>
      <c r="B867" s="7">
        <f t="shared" si="39"/>
        <v>0</v>
      </c>
      <c r="C867" s="7">
        <f t="shared" si="40"/>
        <v>0</v>
      </c>
      <c r="D867" s="7">
        <f t="shared" si="41"/>
        <v>0</v>
      </c>
      <c r="E867" s="7">
        <v>197180</v>
      </c>
      <c r="F867" t="s">
        <v>60</v>
      </c>
      <c r="G867" t="s">
        <v>61</v>
      </c>
      <c r="H867" s="7">
        <v>4</v>
      </c>
      <c r="I867" s="7" t="s">
        <v>148</v>
      </c>
      <c r="J867" t="s">
        <v>11</v>
      </c>
      <c r="K867">
        <v>52.6</v>
      </c>
      <c r="L867">
        <v>2</v>
      </c>
      <c r="M867">
        <v>113.6</v>
      </c>
      <c r="N867">
        <v>1.9870000000000001</v>
      </c>
    </row>
    <row r="868" spans="1:14" x14ac:dyDescent="0.25">
      <c r="A868" s="7">
        <v>197525</v>
      </c>
      <c r="B868" s="7">
        <f t="shared" si="39"/>
        <v>0</v>
      </c>
      <c r="C868" s="7">
        <f t="shared" si="40"/>
        <v>0</v>
      </c>
      <c r="D868" s="7">
        <f t="shared" si="41"/>
        <v>0</v>
      </c>
      <c r="E868" s="7">
        <v>197180</v>
      </c>
      <c r="F868" t="s">
        <v>60</v>
      </c>
      <c r="G868" t="s">
        <v>61</v>
      </c>
      <c r="H868" s="7">
        <v>4</v>
      </c>
      <c r="I868" s="7" t="s">
        <v>148</v>
      </c>
      <c r="J868" t="s">
        <v>11</v>
      </c>
      <c r="K868">
        <v>31.1</v>
      </c>
      <c r="L868">
        <v>1</v>
      </c>
      <c r="M868">
        <v>142</v>
      </c>
      <c r="N868">
        <v>1.9870000000000001</v>
      </c>
    </row>
    <row r="869" spans="1:14" x14ac:dyDescent="0.25">
      <c r="A869" s="7">
        <v>197527</v>
      </c>
      <c r="B869" s="7">
        <f t="shared" si="39"/>
        <v>0</v>
      </c>
      <c r="C869" s="7">
        <f t="shared" si="40"/>
        <v>0</v>
      </c>
      <c r="D869" s="7">
        <f t="shared" si="41"/>
        <v>0</v>
      </c>
      <c r="E869" s="7">
        <v>197180</v>
      </c>
      <c r="F869" t="s">
        <v>60</v>
      </c>
      <c r="G869" t="s">
        <v>61</v>
      </c>
      <c r="H869" s="7">
        <v>4</v>
      </c>
      <c r="I869" s="7" t="s">
        <v>148</v>
      </c>
      <c r="J869" t="s">
        <v>11</v>
      </c>
      <c r="K869">
        <v>53.4</v>
      </c>
      <c r="L869">
        <v>2</v>
      </c>
      <c r="M869">
        <v>113.6</v>
      </c>
      <c r="N869">
        <v>1.9870000000000001</v>
      </c>
    </row>
    <row r="870" spans="1:14" x14ac:dyDescent="0.25">
      <c r="A870" s="7">
        <v>197529</v>
      </c>
      <c r="B870" s="7">
        <f t="shared" si="39"/>
        <v>0</v>
      </c>
      <c r="C870" s="7">
        <f t="shared" si="40"/>
        <v>0</v>
      </c>
      <c r="D870" s="7">
        <f t="shared" si="41"/>
        <v>0</v>
      </c>
      <c r="E870" s="7">
        <v>197180</v>
      </c>
      <c r="F870" t="s">
        <v>60</v>
      </c>
      <c r="G870" t="s">
        <v>61</v>
      </c>
      <c r="H870" s="7">
        <v>4</v>
      </c>
      <c r="I870" s="7" t="s">
        <v>148</v>
      </c>
      <c r="J870" t="s">
        <v>11</v>
      </c>
      <c r="K870">
        <v>41.5</v>
      </c>
      <c r="L870">
        <v>1</v>
      </c>
      <c r="M870">
        <v>167.6</v>
      </c>
      <c r="N870">
        <v>1.9870000000000001</v>
      </c>
    </row>
    <row r="871" spans="1:14" x14ac:dyDescent="0.25">
      <c r="A871" s="7">
        <v>197531</v>
      </c>
      <c r="B871" s="7">
        <f t="shared" si="39"/>
        <v>0</v>
      </c>
      <c r="C871" s="7">
        <f t="shared" si="40"/>
        <v>0</v>
      </c>
      <c r="D871" s="7">
        <f t="shared" si="41"/>
        <v>0</v>
      </c>
      <c r="E871" s="7">
        <v>197180</v>
      </c>
      <c r="F871" t="s">
        <v>60</v>
      </c>
      <c r="G871" t="s">
        <v>61</v>
      </c>
      <c r="H871" s="7">
        <v>4</v>
      </c>
      <c r="I871" s="7" t="s">
        <v>148</v>
      </c>
      <c r="J871" t="s">
        <v>11</v>
      </c>
      <c r="K871">
        <v>51.2</v>
      </c>
      <c r="L871">
        <v>3</v>
      </c>
      <c r="M871">
        <v>87.9</v>
      </c>
      <c r="N871">
        <v>1.9870000000000001</v>
      </c>
    </row>
    <row r="872" spans="1:14" x14ac:dyDescent="0.25">
      <c r="A872" s="7">
        <v>197533</v>
      </c>
      <c r="B872" s="7">
        <f t="shared" si="39"/>
        <v>0</v>
      </c>
      <c r="C872" s="7">
        <f t="shared" si="40"/>
        <v>0</v>
      </c>
      <c r="D872" s="7">
        <f t="shared" si="41"/>
        <v>0</v>
      </c>
      <c r="E872" s="7">
        <v>197181</v>
      </c>
      <c r="F872" t="s">
        <v>60</v>
      </c>
      <c r="G872" t="s">
        <v>61</v>
      </c>
      <c r="H872" s="7" t="s">
        <v>62</v>
      </c>
      <c r="I872" s="7" t="s">
        <v>148</v>
      </c>
      <c r="J872" t="s">
        <v>11</v>
      </c>
      <c r="K872">
        <v>24.3</v>
      </c>
      <c r="L872">
        <v>1</v>
      </c>
      <c r="M872">
        <v>142</v>
      </c>
      <c r="N872">
        <v>1.9870000000000001</v>
      </c>
    </row>
    <row r="873" spans="1:14" x14ac:dyDescent="0.25">
      <c r="A873" s="7">
        <v>197535</v>
      </c>
      <c r="B873" s="7">
        <f t="shared" si="39"/>
        <v>0</v>
      </c>
      <c r="C873" s="7">
        <f t="shared" si="40"/>
        <v>0</v>
      </c>
      <c r="D873" s="7">
        <f t="shared" si="41"/>
        <v>0</v>
      </c>
      <c r="E873" s="7">
        <v>197181</v>
      </c>
      <c r="F873" t="s">
        <v>60</v>
      </c>
      <c r="G873" t="s">
        <v>61</v>
      </c>
      <c r="H873" s="7" t="s">
        <v>62</v>
      </c>
      <c r="I873" s="7" t="s">
        <v>148</v>
      </c>
      <c r="J873" t="s">
        <v>11</v>
      </c>
      <c r="K873">
        <v>51.3</v>
      </c>
      <c r="L873">
        <v>3</v>
      </c>
      <c r="M873">
        <v>87.9</v>
      </c>
      <c r="N873">
        <v>1.9870000000000001</v>
      </c>
    </row>
    <row r="874" spans="1:14" x14ac:dyDescent="0.25">
      <c r="A874" s="7">
        <v>197537</v>
      </c>
      <c r="B874" s="7">
        <f t="shared" si="39"/>
        <v>0</v>
      </c>
      <c r="C874" s="7">
        <f t="shared" si="40"/>
        <v>0</v>
      </c>
      <c r="D874" s="7">
        <f t="shared" si="41"/>
        <v>0</v>
      </c>
      <c r="E874" s="7">
        <v>197181</v>
      </c>
      <c r="F874" t="s">
        <v>60</v>
      </c>
      <c r="G874" t="s">
        <v>61</v>
      </c>
      <c r="H874" s="7" t="s">
        <v>62</v>
      </c>
      <c r="I874" s="7" t="s">
        <v>148</v>
      </c>
      <c r="J874" t="s">
        <v>11</v>
      </c>
      <c r="K874">
        <v>40.200000000000003</v>
      </c>
      <c r="L874">
        <v>1</v>
      </c>
      <c r="M874">
        <v>167.6</v>
      </c>
      <c r="N874">
        <v>1.9870000000000001</v>
      </c>
    </row>
    <row r="875" spans="1:14" x14ac:dyDescent="0.25">
      <c r="A875" s="7">
        <v>197539</v>
      </c>
      <c r="B875" s="7">
        <f t="shared" si="39"/>
        <v>0</v>
      </c>
      <c r="C875" s="7">
        <f t="shared" si="40"/>
        <v>0</v>
      </c>
      <c r="D875" s="7">
        <f t="shared" si="41"/>
        <v>0</v>
      </c>
      <c r="E875" s="7">
        <v>197181</v>
      </c>
      <c r="F875" t="s">
        <v>60</v>
      </c>
      <c r="G875" t="s">
        <v>61</v>
      </c>
      <c r="H875" s="7" t="s">
        <v>62</v>
      </c>
      <c r="I875" s="7" t="s">
        <v>148</v>
      </c>
      <c r="J875" t="s">
        <v>11</v>
      </c>
      <c r="K875">
        <v>41.1</v>
      </c>
      <c r="L875">
        <v>1</v>
      </c>
      <c r="M875">
        <v>167.6</v>
      </c>
      <c r="N875">
        <v>1.9870000000000001</v>
      </c>
    </row>
    <row r="876" spans="1:14" x14ac:dyDescent="0.25">
      <c r="A876" s="7">
        <v>197541</v>
      </c>
      <c r="B876" s="7">
        <f t="shared" si="39"/>
        <v>0</v>
      </c>
      <c r="C876" s="7">
        <f t="shared" si="40"/>
        <v>0</v>
      </c>
      <c r="D876" s="7">
        <f t="shared" si="41"/>
        <v>0</v>
      </c>
      <c r="E876" s="7">
        <v>197181</v>
      </c>
      <c r="F876" t="s">
        <v>60</v>
      </c>
      <c r="G876" t="s">
        <v>61</v>
      </c>
      <c r="H876" s="7" t="s">
        <v>62</v>
      </c>
      <c r="I876" s="7" t="s">
        <v>148</v>
      </c>
      <c r="J876" t="s">
        <v>11</v>
      </c>
      <c r="K876">
        <v>51.8</v>
      </c>
      <c r="L876">
        <v>2</v>
      </c>
      <c r="M876">
        <v>113.6</v>
      </c>
      <c r="N876">
        <v>1.9870000000000001</v>
      </c>
    </row>
    <row r="877" spans="1:14" x14ac:dyDescent="0.25">
      <c r="A877" s="7">
        <v>197545</v>
      </c>
      <c r="B877" s="7">
        <f t="shared" si="39"/>
        <v>0</v>
      </c>
      <c r="C877" s="7">
        <f t="shared" si="40"/>
        <v>0</v>
      </c>
      <c r="D877" s="7">
        <f t="shared" si="41"/>
        <v>0</v>
      </c>
      <c r="E877" s="7">
        <v>197181</v>
      </c>
      <c r="F877" t="s">
        <v>60</v>
      </c>
      <c r="G877" t="s">
        <v>61</v>
      </c>
      <c r="H877" s="7" t="s">
        <v>62</v>
      </c>
      <c r="I877" s="7" t="s">
        <v>148</v>
      </c>
      <c r="J877" t="s">
        <v>11</v>
      </c>
      <c r="K877">
        <v>39.5</v>
      </c>
      <c r="L877">
        <v>1</v>
      </c>
      <c r="M877">
        <v>167.6</v>
      </c>
      <c r="N877">
        <v>1.9870000000000001</v>
      </c>
    </row>
    <row r="878" spans="1:14" x14ac:dyDescent="0.25">
      <c r="A878" s="7">
        <v>197549</v>
      </c>
      <c r="B878" s="7">
        <f t="shared" si="39"/>
        <v>0</v>
      </c>
      <c r="C878" s="7">
        <f t="shared" si="40"/>
        <v>0</v>
      </c>
      <c r="D878" s="7">
        <f t="shared" si="41"/>
        <v>0</v>
      </c>
      <c r="E878" s="7">
        <v>197182</v>
      </c>
      <c r="F878" t="s">
        <v>60</v>
      </c>
      <c r="G878" t="s">
        <v>61</v>
      </c>
      <c r="H878" s="7">
        <v>6</v>
      </c>
      <c r="I878" s="7" t="s">
        <v>148</v>
      </c>
      <c r="J878" t="s">
        <v>11</v>
      </c>
      <c r="K878">
        <v>56.3</v>
      </c>
      <c r="L878">
        <v>1</v>
      </c>
      <c r="M878">
        <v>183.2</v>
      </c>
      <c r="N878">
        <v>1.9870000000000001</v>
      </c>
    </row>
    <row r="879" spans="1:14" x14ac:dyDescent="0.25">
      <c r="A879" s="7">
        <v>197551</v>
      </c>
      <c r="B879" s="7">
        <f t="shared" si="39"/>
        <v>0</v>
      </c>
      <c r="C879" s="7">
        <f t="shared" si="40"/>
        <v>0</v>
      </c>
      <c r="D879" s="7">
        <f t="shared" si="41"/>
        <v>0</v>
      </c>
      <c r="E879" s="7">
        <v>197182</v>
      </c>
      <c r="F879" t="s">
        <v>60</v>
      </c>
      <c r="G879" t="s">
        <v>61</v>
      </c>
      <c r="H879" s="7">
        <v>6</v>
      </c>
      <c r="I879" s="7" t="s">
        <v>148</v>
      </c>
      <c r="J879" t="s">
        <v>11</v>
      </c>
      <c r="K879">
        <v>55.7</v>
      </c>
      <c r="L879">
        <v>3</v>
      </c>
      <c r="M879">
        <v>93.4</v>
      </c>
      <c r="N879">
        <v>1.9870000000000001</v>
      </c>
    </row>
    <row r="880" spans="1:14" x14ac:dyDescent="0.25">
      <c r="A880" s="7">
        <v>197553</v>
      </c>
      <c r="B880" s="7">
        <f t="shared" si="39"/>
        <v>0</v>
      </c>
      <c r="C880" s="7">
        <f t="shared" si="40"/>
        <v>0</v>
      </c>
      <c r="D880" s="7">
        <f t="shared" si="41"/>
        <v>0</v>
      </c>
      <c r="E880" s="7">
        <v>197182</v>
      </c>
      <c r="F880" t="s">
        <v>60</v>
      </c>
      <c r="G880" t="s">
        <v>61</v>
      </c>
      <c r="H880" s="7">
        <v>6</v>
      </c>
      <c r="I880" s="7" t="s">
        <v>148</v>
      </c>
      <c r="J880" t="s">
        <v>11</v>
      </c>
      <c r="K880">
        <v>44.7</v>
      </c>
      <c r="L880">
        <v>1</v>
      </c>
      <c r="M880">
        <v>167.6</v>
      </c>
      <c r="N880">
        <v>1.9870000000000001</v>
      </c>
    </row>
    <row r="881" spans="1:14" x14ac:dyDescent="0.25">
      <c r="A881" s="7">
        <v>197555</v>
      </c>
      <c r="B881" s="7">
        <f t="shared" si="39"/>
        <v>0</v>
      </c>
      <c r="C881" s="7">
        <f t="shared" si="40"/>
        <v>0</v>
      </c>
      <c r="D881" s="7">
        <f t="shared" si="41"/>
        <v>0</v>
      </c>
      <c r="E881" s="7">
        <v>197182</v>
      </c>
      <c r="F881" t="s">
        <v>60</v>
      </c>
      <c r="G881" t="s">
        <v>61</v>
      </c>
      <c r="H881" s="7">
        <v>6</v>
      </c>
      <c r="I881" s="7" t="s">
        <v>148</v>
      </c>
      <c r="J881" t="s">
        <v>11</v>
      </c>
      <c r="K881">
        <v>44.4</v>
      </c>
      <c r="L881">
        <v>2</v>
      </c>
      <c r="M881">
        <v>113.6</v>
      </c>
      <c r="N881">
        <v>1.9870000000000001</v>
      </c>
    </row>
    <row r="882" spans="1:14" x14ac:dyDescent="0.25">
      <c r="A882" s="7">
        <v>197557</v>
      </c>
      <c r="B882" s="7">
        <f t="shared" si="39"/>
        <v>0</v>
      </c>
      <c r="C882" s="7">
        <f t="shared" si="40"/>
        <v>0</v>
      </c>
      <c r="D882" s="7">
        <f t="shared" si="41"/>
        <v>0</v>
      </c>
      <c r="E882" s="7">
        <v>197182</v>
      </c>
      <c r="F882" t="s">
        <v>60</v>
      </c>
      <c r="G882" t="s">
        <v>61</v>
      </c>
      <c r="H882" s="7">
        <v>6</v>
      </c>
      <c r="I882" s="7" t="s">
        <v>148</v>
      </c>
      <c r="J882" t="s">
        <v>11</v>
      </c>
      <c r="K882">
        <v>44.6</v>
      </c>
      <c r="L882">
        <v>1</v>
      </c>
      <c r="M882">
        <v>167.6</v>
      </c>
      <c r="N882">
        <v>1.9870000000000001</v>
      </c>
    </row>
    <row r="883" spans="1:14" x14ac:dyDescent="0.25">
      <c r="A883" s="7">
        <v>197559</v>
      </c>
      <c r="B883" s="7">
        <f t="shared" si="39"/>
        <v>0</v>
      </c>
      <c r="C883" s="7">
        <f t="shared" si="40"/>
        <v>0</v>
      </c>
      <c r="D883" s="7">
        <f t="shared" si="41"/>
        <v>0</v>
      </c>
      <c r="E883" s="7">
        <v>197182</v>
      </c>
      <c r="F883" t="s">
        <v>60</v>
      </c>
      <c r="G883" t="s">
        <v>61</v>
      </c>
      <c r="H883" s="7">
        <v>6</v>
      </c>
      <c r="I883" s="7" t="s">
        <v>148</v>
      </c>
      <c r="J883" t="s">
        <v>11</v>
      </c>
      <c r="K883">
        <v>56.7</v>
      </c>
      <c r="L883">
        <v>1</v>
      </c>
      <c r="M883">
        <v>183.2</v>
      </c>
      <c r="N883">
        <v>1.9870000000000001</v>
      </c>
    </row>
    <row r="884" spans="1:14" x14ac:dyDescent="0.25">
      <c r="A884" s="7">
        <v>197561</v>
      </c>
      <c r="B884" s="7">
        <f t="shared" si="39"/>
        <v>0</v>
      </c>
      <c r="C884" s="7">
        <f t="shared" si="40"/>
        <v>0</v>
      </c>
      <c r="D884" s="7">
        <f t="shared" si="41"/>
        <v>0</v>
      </c>
      <c r="E884" s="7">
        <v>197182</v>
      </c>
      <c r="F884" t="s">
        <v>60</v>
      </c>
      <c r="G884" t="s">
        <v>61</v>
      </c>
      <c r="H884" s="7">
        <v>6</v>
      </c>
      <c r="I884" s="7" t="s">
        <v>148</v>
      </c>
      <c r="J884" t="s">
        <v>11</v>
      </c>
      <c r="K884">
        <v>55.9</v>
      </c>
      <c r="L884">
        <v>4</v>
      </c>
      <c r="M884">
        <v>75.900000000000006</v>
      </c>
      <c r="N884">
        <v>1.9870000000000001</v>
      </c>
    </row>
    <row r="885" spans="1:14" x14ac:dyDescent="0.25">
      <c r="A885" s="7">
        <v>197563</v>
      </c>
      <c r="B885" s="7">
        <f t="shared" si="39"/>
        <v>0</v>
      </c>
      <c r="C885" s="7">
        <f t="shared" si="40"/>
        <v>0</v>
      </c>
      <c r="D885" s="7">
        <f t="shared" si="41"/>
        <v>0</v>
      </c>
      <c r="E885" s="7">
        <v>197183</v>
      </c>
      <c r="F885" t="s">
        <v>60</v>
      </c>
      <c r="G885" t="s">
        <v>61</v>
      </c>
      <c r="H885" s="7" t="s">
        <v>63</v>
      </c>
      <c r="I885" s="7" t="s">
        <v>148</v>
      </c>
      <c r="J885" t="s">
        <v>11</v>
      </c>
      <c r="K885">
        <v>38</v>
      </c>
      <c r="L885">
        <v>1</v>
      </c>
      <c r="M885">
        <v>167.6</v>
      </c>
      <c r="N885">
        <v>1.9870000000000001</v>
      </c>
    </row>
    <row r="886" spans="1:14" x14ac:dyDescent="0.25">
      <c r="A886" s="7">
        <v>197565</v>
      </c>
      <c r="B886" s="7">
        <f t="shared" si="39"/>
        <v>0</v>
      </c>
      <c r="C886" s="7">
        <f t="shared" si="40"/>
        <v>0</v>
      </c>
      <c r="D886" s="7">
        <f t="shared" si="41"/>
        <v>0</v>
      </c>
      <c r="E886" s="7">
        <v>197183</v>
      </c>
      <c r="F886" t="s">
        <v>60</v>
      </c>
      <c r="G886" t="s">
        <v>61</v>
      </c>
      <c r="H886" s="7" t="s">
        <v>63</v>
      </c>
      <c r="I886" s="7" t="s">
        <v>148</v>
      </c>
      <c r="J886" t="s">
        <v>11</v>
      </c>
      <c r="K886">
        <v>40.200000000000003</v>
      </c>
      <c r="L886">
        <v>1</v>
      </c>
      <c r="M886">
        <v>167.6</v>
      </c>
      <c r="N886">
        <v>1.9870000000000001</v>
      </c>
    </row>
    <row r="887" spans="1:14" x14ac:dyDescent="0.25">
      <c r="A887" s="7">
        <v>197569</v>
      </c>
      <c r="B887" s="7">
        <f t="shared" si="39"/>
        <v>0</v>
      </c>
      <c r="C887" s="7">
        <f t="shared" si="40"/>
        <v>0</v>
      </c>
      <c r="D887" s="7">
        <f t="shared" si="41"/>
        <v>0</v>
      </c>
      <c r="E887" s="7">
        <v>197183</v>
      </c>
      <c r="F887" t="s">
        <v>60</v>
      </c>
      <c r="G887" t="s">
        <v>61</v>
      </c>
      <c r="H887" s="7" t="s">
        <v>63</v>
      </c>
      <c r="I887" s="7" t="s">
        <v>148</v>
      </c>
      <c r="J887" t="s">
        <v>11</v>
      </c>
      <c r="K887">
        <v>39.1</v>
      </c>
      <c r="L887">
        <v>3</v>
      </c>
      <c r="M887">
        <v>80.400000000000006</v>
      </c>
      <c r="N887">
        <v>1.9870000000000001</v>
      </c>
    </row>
    <row r="888" spans="1:14" x14ac:dyDescent="0.25">
      <c r="A888" s="7">
        <v>197571</v>
      </c>
      <c r="B888" s="7">
        <f t="shared" si="39"/>
        <v>0</v>
      </c>
      <c r="C888" s="7">
        <f t="shared" si="40"/>
        <v>0</v>
      </c>
      <c r="D888" s="7">
        <f t="shared" si="41"/>
        <v>0</v>
      </c>
      <c r="E888" s="7">
        <v>197183</v>
      </c>
      <c r="F888" t="s">
        <v>60</v>
      </c>
      <c r="G888" t="s">
        <v>61</v>
      </c>
      <c r="H888" s="7" t="s">
        <v>63</v>
      </c>
      <c r="I888" s="7" t="s">
        <v>148</v>
      </c>
      <c r="J888" t="s">
        <v>11</v>
      </c>
      <c r="K888">
        <v>50.9</v>
      </c>
      <c r="L888">
        <v>3</v>
      </c>
      <c r="M888">
        <v>87.9</v>
      </c>
      <c r="N888">
        <v>1.9870000000000001</v>
      </c>
    </row>
    <row r="889" spans="1:14" x14ac:dyDescent="0.25">
      <c r="A889" s="7">
        <v>197573</v>
      </c>
      <c r="B889" s="7">
        <f t="shared" si="39"/>
        <v>0</v>
      </c>
      <c r="C889" s="7">
        <f t="shared" si="40"/>
        <v>0</v>
      </c>
      <c r="D889" s="7">
        <f t="shared" si="41"/>
        <v>0</v>
      </c>
      <c r="E889" s="7">
        <v>197183</v>
      </c>
      <c r="F889" t="s">
        <v>60</v>
      </c>
      <c r="G889" t="s">
        <v>61</v>
      </c>
      <c r="H889" s="7" t="s">
        <v>63</v>
      </c>
      <c r="I889" s="7" t="s">
        <v>148</v>
      </c>
      <c r="J889" t="s">
        <v>11</v>
      </c>
      <c r="K889">
        <v>39.1</v>
      </c>
      <c r="L889">
        <v>2</v>
      </c>
      <c r="M889">
        <v>103.9</v>
      </c>
      <c r="N889">
        <v>1.9870000000000001</v>
      </c>
    </row>
    <row r="890" spans="1:14" x14ac:dyDescent="0.25">
      <c r="A890" s="7">
        <v>197577</v>
      </c>
      <c r="B890" s="7">
        <f t="shared" si="39"/>
        <v>0</v>
      </c>
      <c r="C890" s="7">
        <f t="shared" si="40"/>
        <v>0</v>
      </c>
      <c r="D890" s="7">
        <f t="shared" si="41"/>
        <v>0</v>
      </c>
      <c r="E890" s="7">
        <v>197183</v>
      </c>
      <c r="F890" t="s">
        <v>60</v>
      </c>
      <c r="G890" t="s">
        <v>61</v>
      </c>
      <c r="H890" s="7" t="s">
        <v>63</v>
      </c>
      <c r="I890" s="7" t="s">
        <v>148</v>
      </c>
      <c r="J890" t="s">
        <v>11</v>
      </c>
      <c r="K890">
        <v>50.7</v>
      </c>
      <c r="L890">
        <v>2</v>
      </c>
      <c r="M890">
        <v>113.6</v>
      </c>
      <c r="N890">
        <v>1.9870000000000001</v>
      </c>
    </row>
    <row r="891" spans="1:14" x14ac:dyDescent="0.25">
      <c r="A891" s="7">
        <v>197789</v>
      </c>
      <c r="B891" s="7">
        <f t="shared" si="39"/>
        <v>0</v>
      </c>
      <c r="C891" s="7">
        <f t="shared" si="40"/>
        <v>0</v>
      </c>
      <c r="D891" s="7">
        <f t="shared" si="41"/>
        <v>0</v>
      </c>
      <c r="E891" s="7">
        <v>197198</v>
      </c>
      <c r="F891" t="s">
        <v>60</v>
      </c>
      <c r="G891" t="s">
        <v>64</v>
      </c>
      <c r="H891" s="7">
        <v>2</v>
      </c>
      <c r="I891" s="7" t="s">
        <v>148</v>
      </c>
      <c r="J891" t="s">
        <v>11</v>
      </c>
      <c r="K891">
        <v>39.700000000000003</v>
      </c>
      <c r="L891">
        <v>2</v>
      </c>
      <c r="M891">
        <v>103.9</v>
      </c>
      <c r="N891">
        <v>1.9870000000000001</v>
      </c>
    </row>
    <row r="892" spans="1:14" x14ac:dyDescent="0.25">
      <c r="A892" s="7">
        <v>197791</v>
      </c>
      <c r="B892" s="7">
        <f t="shared" si="39"/>
        <v>0</v>
      </c>
      <c r="C892" s="7">
        <f t="shared" si="40"/>
        <v>0</v>
      </c>
      <c r="D892" s="7">
        <f t="shared" si="41"/>
        <v>0</v>
      </c>
      <c r="E892" s="7">
        <v>197198</v>
      </c>
      <c r="F892" t="s">
        <v>60</v>
      </c>
      <c r="G892" t="s">
        <v>64</v>
      </c>
      <c r="H892" s="7">
        <v>2</v>
      </c>
      <c r="I892" s="7" t="s">
        <v>148</v>
      </c>
      <c r="J892" t="s">
        <v>11</v>
      </c>
      <c r="K892">
        <v>41.8</v>
      </c>
      <c r="L892">
        <v>1</v>
      </c>
      <c r="M892">
        <v>167.6</v>
      </c>
      <c r="N892">
        <v>1.9870000000000001</v>
      </c>
    </row>
    <row r="893" spans="1:14" x14ac:dyDescent="0.25">
      <c r="A893" s="7">
        <v>197795</v>
      </c>
      <c r="B893" s="7">
        <f t="shared" si="39"/>
        <v>0</v>
      </c>
      <c r="C893" s="7">
        <f t="shared" si="40"/>
        <v>0</v>
      </c>
      <c r="D893" s="7">
        <f t="shared" si="41"/>
        <v>0</v>
      </c>
      <c r="E893" s="7">
        <v>197198</v>
      </c>
      <c r="F893" t="s">
        <v>60</v>
      </c>
      <c r="G893" t="s">
        <v>64</v>
      </c>
      <c r="H893" s="7">
        <v>2</v>
      </c>
      <c r="I893" s="7" t="s">
        <v>148</v>
      </c>
      <c r="J893" t="s">
        <v>11</v>
      </c>
      <c r="K893">
        <v>40.200000000000003</v>
      </c>
      <c r="L893">
        <v>2</v>
      </c>
      <c r="M893">
        <v>103.9</v>
      </c>
      <c r="N893">
        <v>1.9870000000000001</v>
      </c>
    </row>
    <row r="894" spans="1:14" x14ac:dyDescent="0.25">
      <c r="A894" s="7">
        <v>197797</v>
      </c>
      <c r="B894" s="7">
        <f t="shared" si="39"/>
        <v>0</v>
      </c>
      <c r="C894" s="7">
        <f t="shared" si="40"/>
        <v>0</v>
      </c>
      <c r="D894" s="7">
        <f t="shared" si="41"/>
        <v>0</v>
      </c>
      <c r="E894" s="7">
        <v>197198</v>
      </c>
      <c r="F894" t="s">
        <v>60</v>
      </c>
      <c r="G894" t="s">
        <v>64</v>
      </c>
      <c r="H894" s="7">
        <v>2</v>
      </c>
      <c r="I894" s="7" t="s">
        <v>148</v>
      </c>
      <c r="J894" t="s">
        <v>11</v>
      </c>
      <c r="K894">
        <v>40.299999999999997</v>
      </c>
      <c r="L894">
        <v>1</v>
      </c>
      <c r="M894">
        <v>167.6</v>
      </c>
      <c r="N894">
        <v>1.9870000000000001</v>
      </c>
    </row>
    <row r="895" spans="1:14" x14ac:dyDescent="0.25">
      <c r="A895" s="7">
        <v>197799</v>
      </c>
      <c r="B895" s="7">
        <f t="shared" si="39"/>
        <v>0</v>
      </c>
      <c r="C895" s="7">
        <f t="shared" si="40"/>
        <v>0</v>
      </c>
      <c r="D895" s="7">
        <f t="shared" si="41"/>
        <v>0</v>
      </c>
      <c r="E895" s="7">
        <v>197198</v>
      </c>
      <c r="F895" t="s">
        <v>60</v>
      </c>
      <c r="G895" t="s">
        <v>64</v>
      </c>
      <c r="H895" s="7">
        <v>2</v>
      </c>
      <c r="I895" s="7" t="s">
        <v>148</v>
      </c>
      <c r="J895" t="s">
        <v>11</v>
      </c>
      <c r="K895">
        <v>52.5</v>
      </c>
      <c r="L895">
        <v>5</v>
      </c>
      <c r="M895">
        <v>62.3</v>
      </c>
      <c r="N895">
        <v>1.9870000000000001</v>
      </c>
    </row>
    <row r="896" spans="1:14" x14ac:dyDescent="0.25">
      <c r="A896" s="7">
        <v>197801</v>
      </c>
      <c r="B896" s="7">
        <f t="shared" si="39"/>
        <v>0</v>
      </c>
      <c r="C896" s="7">
        <f t="shared" si="40"/>
        <v>0</v>
      </c>
      <c r="D896" s="7">
        <f t="shared" si="41"/>
        <v>0</v>
      </c>
      <c r="E896" s="7">
        <v>197198</v>
      </c>
      <c r="F896" t="s">
        <v>60</v>
      </c>
      <c r="G896" t="s">
        <v>64</v>
      </c>
      <c r="H896" s="7">
        <v>2</v>
      </c>
      <c r="I896" s="7" t="s">
        <v>148</v>
      </c>
      <c r="J896" t="s">
        <v>11</v>
      </c>
      <c r="K896">
        <v>41.7</v>
      </c>
      <c r="L896">
        <v>1</v>
      </c>
      <c r="M896">
        <v>167.6</v>
      </c>
      <c r="N896">
        <v>1.9870000000000001</v>
      </c>
    </row>
    <row r="897" spans="1:14" x14ac:dyDescent="0.25">
      <c r="A897" s="7">
        <v>197835</v>
      </c>
      <c r="B897" s="7">
        <f t="shared" si="39"/>
        <v>0</v>
      </c>
      <c r="C897" s="7">
        <f t="shared" si="40"/>
        <v>0</v>
      </c>
      <c r="D897" s="7">
        <f t="shared" si="41"/>
        <v>0</v>
      </c>
      <c r="E897" s="7">
        <v>197200</v>
      </c>
      <c r="F897" t="s">
        <v>60</v>
      </c>
      <c r="G897" t="s">
        <v>64</v>
      </c>
      <c r="H897" s="7" t="s">
        <v>65</v>
      </c>
      <c r="I897" s="7" t="s">
        <v>148</v>
      </c>
      <c r="J897" t="s">
        <v>11</v>
      </c>
      <c r="K897">
        <v>45.6</v>
      </c>
      <c r="L897">
        <v>2</v>
      </c>
      <c r="M897">
        <v>113.6</v>
      </c>
      <c r="N897">
        <v>1.9870000000000001</v>
      </c>
    </row>
    <row r="898" spans="1:14" x14ac:dyDescent="0.25">
      <c r="A898" s="7">
        <v>197837</v>
      </c>
      <c r="B898" s="7">
        <f t="shared" si="39"/>
        <v>0</v>
      </c>
      <c r="C898" s="7">
        <f t="shared" si="40"/>
        <v>0</v>
      </c>
      <c r="D898" s="7">
        <f t="shared" si="41"/>
        <v>0</v>
      </c>
      <c r="E898" s="7">
        <v>197200</v>
      </c>
      <c r="F898" t="s">
        <v>60</v>
      </c>
      <c r="G898" t="s">
        <v>64</v>
      </c>
      <c r="H898" s="7" t="s">
        <v>65</v>
      </c>
      <c r="I898" s="7" t="s">
        <v>148</v>
      </c>
      <c r="J898" t="s">
        <v>11</v>
      </c>
      <c r="K898">
        <v>44.8</v>
      </c>
      <c r="L898">
        <v>1</v>
      </c>
      <c r="M898">
        <v>183.2</v>
      </c>
      <c r="N898">
        <v>1.9870000000000001</v>
      </c>
    </row>
    <row r="899" spans="1:14" x14ac:dyDescent="0.25">
      <c r="A899" s="7">
        <v>197843</v>
      </c>
      <c r="B899" s="7">
        <f t="shared" ref="B899:B962" si="42">IF(A899=A900,1,0)</f>
        <v>0</v>
      </c>
      <c r="C899" s="7">
        <f t="shared" ref="C899:C962" si="43">IF(A899=A898,1,0)</f>
        <v>0</v>
      </c>
      <c r="D899" s="7">
        <f t="shared" ref="D899:D962" si="44">B899+C899</f>
        <v>0</v>
      </c>
      <c r="E899" s="7">
        <v>197202</v>
      </c>
      <c r="F899" t="s">
        <v>60</v>
      </c>
      <c r="G899" t="s">
        <v>64</v>
      </c>
      <c r="H899" s="7">
        <v>40</v>
      </c>
      <c r="I899" s="7" t="s">
        <v>148</v>
      </c>
      <c r="J899" t="s">
        <v>11</v>
      </c>
      <c r="K899">
        <v>61.3</v>
      </c>
      <c r="L899">
        <v>1</v>
      </c>
      <c r="M899">
        <v>194.5</v>
      </c>
      <c r="N899">
        <v>1.9870000000000001</v>
      </c>
    </row>
    <row r="900" spans="1:14" x14ac:dyDescent="0.25">
      <c r="A900" s="7">
        <v>197845</v>
      </c>
      <c r="B900" s="7">
        <f t="shared" si="42"/>
        <v>0</v>
      </c>
      <c r="C900" s="7">
        <f t="shared" si="43"/>
        <v>0</v>
      </c>
      <c r="D900" s="7">
        <f t="shared" si="44"/>
        <v>0</v>
      </c>
      <c r="E900" s="7">
        <v>197202</v>
      </c>
      <c r="F900" t="s">
        <v>60</v>
      </c>
      <c r="G900" t="s">
        <v>64</v>
      </c>
      <c r="H900" s="7">
        <v>40</v>
      </c>
      <c r="I900" s="7" t="s">
        <v>148</v>
      </c>
      <c r="J900" t="s">
        <v>11</v>
      </c>
      <c r="K900">
        <v>48.5</v>
      </c>
      <c r="L900">
        <v>2</v>
      </c>
      <c r="M900">
        <v>113.6</v>
      </c>
      <c r="N900">
        <v>1.9870000000000001</v>
      </c>
    </row>
    <row r="901" spans="1:14" x14ac:dyDescent="0.25">
      <c r="A901" s="7">
        <v>197847</v>
      </c>
      <c r="B901" s="7">
        <f t="shared" si="42"/>
        <v>0</v>
      </c>
      <c r="C901" s="7">
        <f t="shared" si="43"/>
        <v>0</v>
      </c>
      <c r="D901" s="7">
        <f t="shared" si="44"/>
        <v>0</v>
      </c>
      <c r="E901" s="7">
        <v>197202</v>
      </c>
      <c r="F901" t="s">
        <v>60</v>
      </c>
      <c r="G901" t="s">
        <v>64</v>
      </c>
      <c r="H901" s="7">
        <v>40</v>
      </c>
      <c r="I901" s="7" t="s">
        <v>148</v>
      </c>
      <c r="J901" t="s">
        <v>11</v>
      </c>
      <c r="K901">
        <v>58.3</v>
      </c>
      <c r="L901">
        <v>1</v>
      </c>
      <c r="M901">
        <v>167.6</v>
      </c>
      <c r="N901">
        <v>1.9870000000000001</v>
      </c>
    </row>
    <row r="902" spans="1:14" x14ac:dyDescent="0.25">
      <c r="A902" s="7">
        <v>197849</v>
      </c>
      <c r="B902" s="7">
        <f t="shared" si="42"/>
        <v>0</v>
      </c>
      <c r="C902" s="7">
        <f t="shared" si="43"/>
        <v>0</v>
      </c>
      <c r="D902" s="7">
        <f t="shared" si="44"/>
        <v>0</v>
      </c>
      <c r="E902" s="7">
        <v>197202</v>
      </c>
      <c r="F902" t="s">
        <v>60</v>
      </c>
      <c r="G902" t="s">
        <v>64</v>
      </c>
      <c r="H902" s="7">
        <v>40</v>
      </c>
      <c r="I902" s="7" t="s">
        <v>148</v>
      </c>
      <c r="J902" t="s">
        <v>11</v>
      </c>
      <c r="K902">
        <v>70.3</v>
      </c>
      <c r="L902">
        <v>5</v>
      </c>
      <c r="M902">
        <v>62.3</v>
      </c>
      <c r="N902">
        <v>1.9870000000000001</v>
      </c>
    </row>
    <row r="903" spans="1:14" x14ac:dyDescent="0.25">
      <c r="A903" s="7">
        <v>197851</v>
      </c>
      <c r="B903" s="7">
        <f t="shared" si="42"/>
        <v>0</v>
      </c>
      <c r="C903" s="7">
        <f t="shared" si="43"/>
        <v>0</v>
      </c>
      <c r="D903" s="7">
        <f t="shared" si="44"/>
        <v>0</v>
      </c>
      <c r="E903" s="7">
        <v>197202</v>
      </c>
      <c r="F903" t="s">
        <v>60</v>
      </c>
      <c r="G903" t="s">
        <v>64</v>
      </c>
      <c r="H903" s="7">
        <v>40</v>
      </c>
      <c r="I903" s="7" t="s">
        <v>148</v>
      </c>
      <c r="J903" t="s">
        <v>11</v>
      </c>
      <c r="K903">
        <v>61.4</v>
      </c>
      <c r="L903">
        <v>1</v>
      </c>
      <c r="M903">
        <v>194.5</v>
      </c>
      <c r="N903">
        <v>1.9870000000000001</v>
      </c>
    </row>
    <row r="904" spans="1:14" x14ac:dyDescent="0.25">
      <c r="A904" s="7">
        <v>197853</v>
      </c>
      <c r="B904" s="7">
        <f t="shared" si="42"/>
        <v>0</v>
      </c>
      <c r="C904" s="7">
        <f t="shared" si="43"/>
        <v>0</v>
      </c>
      <c r="D904" s="7">
        <f t="shared" si="44"/>
        <v>0</v>
      </c>
      <c r="E904" s="7">
        <v>197202</v>
      </c>
      <c r="F904" t="s">
        <v>60</v>
      </c>
      <c r="G904" t="s">
        <v>64</v>
      </c>
      <c r="H904" s="7">
        <v>40</v>
      </c>
      <c r="I904" s="7" t="s">
        <v>148</v>
      </c>
      <c r="J904" t="s">
        <v>11</v>
      </c>
      <c r="K904">
        <v>74.900000000000006</v>
      </c>
      <c r="L904">
        <v>2</v>
      </c>
      <c r="M904">
        <v>120.6</v>
      </c>
      <c r="N904">
        <v>1.9870000000000001</v>
      </c>
    </row>
    <row r="905" spans="1:14" x14ac:dyDescent="0.25">
      <c r="A905" s="7">
        <v>197855</v>
      </c>
      <c r="B905" s="7">
        <f t="shared" si="42"/>
        <v>0</v>
      </c>
      <c r="C905" s="7">
        <f t="shared" si="43"/>
        <v>0</v>
      </c>
      <c r="D905" s="7">
        <f t="shared" si="44"/>
        <v>0</v>
      </c>
      <c r="E905" s="7">
        <v>197202</v>
      </c>
      <c r="F905" t="s">
        <v>60</v>
      </c>
      <c r="G905" t="s">
        <v>64</v>
      </c>
      <c r="H905" s="7">
        <v>40</v>
      </c>
      <c r="I905" s="7" t="s">
        <v>148</v>
      </c>
      <c r="J905" t="s">
        <v>11</v>
      </c>
      <c r="K905">
        <v>37.5</v>
      </c>
      <c r="L905">
        <v>1</v>
      </c>
      <c r="M905">
        <v>142</v>
      </c>
      <c r="N905">
        <v>1.9870000000000001</v>
      </c>
    </row>
    <row r="906" spans="1:14" x14ac:dyDescent="0.25">
      <c r="A906" s="7">
        <v>198280</v>
      </c>
      <c r="B906" s="7">
        <f t="shared" si="42"/>
        <v>1</v>
      </c>
      <c r="C906" s="7">
        <f t="shared" si="43"/>
        <v>0</v>
      </c>
      <c r="D906" s="7">
        <f t="shared" si="44"/>
        <v>1</v>
      </c>
      <c r="E906" s="7">
        <v>197249</v>
      </c>
      <c r="F906" t="s">
        <v>60</v>
      </c>
      <c r="G906" t="s">
        <v>66</v>
      </c>
      <c r="H906" s="7">
        <v>10</v>
      </c>
      <c r="I906" s="7" t="s">
        <v>148</v>
      </c>
      <c r="J906" t="s">
        <v>11</v>
      </c>
      <c r="K906">
        <v>42.4</v>
      </c>
      <c r="L906">
        <v>1</v>
      </c>
      <c r="M906">
        <v>167.6</v>
      </c>
      <c r="N906">
        <v>1.9870000000000001</v>
      </c>
    </row>
    <row r="907" spans="1:14" x14ac:dyDescent="0.25">
      <c r="A907" s="7">
        <v>198280</v>
      </c>
      <c r="B907" s="7">
        <f t="shared" si="42"/>
        <v>0</v>
      </c>
      <c r="C907" s="7">
        <f t="shared" si="43"/>
        <v>1</v>
      </c>
      <c r="D907" s="7">
        <f t="shared" si="44"/>
        <v>1</v>
      </c>
      <c r="E907" s="7">
        <v>197249</v>
      </c>
      <c r="F907" t="s">
        <v>60</v>
      </c>
      <c r="G907" t="s">
        <v>66</v>
      </c>
      <c r="H907" s="7">
        <v>10</v>
      </c>
      <c r="I907" s="7" t="s">
        <v>148</v>
      </c>
      <c r="J907" t="s">
        <v>11</v>
      </c>
      <c r="K907">
        <v>42.4</v>
      </c>
      <c r="L907">
        <v>1</v>
      </c>
      <c r="M907">
        <v>167.6</v>
      </c>
      <c r="N907">
        <v>1.9870000000000001</v>
      </c>
    </row>
    <row r="908" spans="1:14" x14ac:dyDescent="0.25">
      <c r="A908" s="7">
        <v>198282</v>
      </c>
      <c r="B908" s="7">
        <f t="shared" si="42"/>
        <v>1</v>
      </c>
      <c r="C908" s="7">
        <f t="shared" si="43"/>
        <v>0</v>
      </c>
      <c r="D908" s="7">
        <f t="shared" si="44"/>
        <v>1</v>
      </c>
      <c r="E908" s="7">
        <v>197249</v>
      </c>
      <c r="F908" t="s">
        <v>60</v>
      </c>
      <c r="G908" t="s">
        <v>66</v>
      </c>
      <c r="H908" s="7">
        <v>10</v>
      </c>
      <c r="I908" s="7" t="s">
        <v>148</v>
      </c>
      <c r="J908" t="s">
        <v>11</v>
      </c>
      <c r="K908">
        <v>53.1</v>
      </c>
      <c r="L908">
        <v>1</v>
      </c>
      <c r="M908">
        <v>183.2</v>
      </c>
      <c r="N908">
        <v>1.9870000000000001</v>
      </c>
    </row>
    <row r="909" spans="1:14" x14ac:dyDescent="0.25">
      <c r="A909" s="7">
        <v>198282</v>
      </c>
      <c r="B909" s="7">
        <f t="shared" si="42"/>
        <v>0</v>
      </c>
      <c r="C909" s="7">
        <f t="shared" si="43"/>
        <v>1</v>
      </c>
      <c r="D909" s="7">
        <f t="shared" si="44"/>
        <v>1</v>
      </c>
      <c r="E909" s="7">
        <v>197249</v>
      </c>
      <c r="F909" t="s">
        <v>60</v>
      </c>
      <c r="G909" t="s">
        <v>66</v>
      </c>
      <c r="H909" s="7">
        <v>10</v>
      </c>
      <c r="I909" s="7" t="s">
        <v>148</v>
      </c>
      <c r="J909" t="s">
        <v>11</v>
      </c>
      <c r="K909">
        <v>53.1</v>
      </c>
      <c r="L909">
        <v>1</v>
      </c>
      <c r="M909">
        <v>183.2</v>
      </c>
      <c r="N909">
        <v>1.9870000000000001</v>
      </c>
    </row>
    <row r="910" spans="1:14" x14ac:dyDescent="0.25">
      <c r="A910" s="7">
        <v>198284</v>
      </c>
      <c r="B910" s="7">
        <f t="shared" si="42"/>
        <v>1</v>
      </c>
      <c r="C910" s="7">
        <f t="shared" si="43"/>
        <v>0</v>
      </c>
      <c r="D910" s="7">
        <f t="shared" si="44"/>
        <v>1</v>
      </c>
      <c r="E910" s="7">
        <v>197249</v>
      </c>
      <c r="F910" t="s">
        <v>60</v>
      </c>
      <c r="G910" t="s">
        <v>66</v>
      </c>
      <c r="H910" s="7">
        <v>10</v>
      </c>
      <c r="I910" s="7" t="s">
        <v>148</v>
      </c>
      <c r="J910" t="s">
        <v>11</v>
      </c>
      <c r="K910">
        <v>52.9</v>
      </c>
      <c r="L910">
        <v>1</v>
      </c>
      <c r="M910">
        <v>183.2</v>
      </c>
      <c r="N910">
        <v>1.9870000000000001</v>
      </c>
    </row>
    <row r="911" spans="1:14" x14ac:dyDescent="0.25">
      <c r="A911" s="7">
        <v>198284</v>
      </c>
      <c r="B911" s="7">
        <f t="shared" si="42"/>
        <v>0</v>
      </c>
      <c r="C911" s="7">
        <f t="shared" si="43"/>
        <v>1</v>
      </c>
      <c r="D911" s="7">
        <f t="shared" si="44"/>
        <v>1</v>
      </c>
      <c r="E911" s="7">
        <v>197249</v>
      </c>
      <c r="F911" t="s">
        <v>60</v>
      </c>
      <c r="G911" t="s">
        <v>66</v>
      </c>
      <c r="H911" s="7">
        <v>10</v>
      </c>
      <c r="I911" s="7" t="s">
        <v>148</v>
      </c>
      <c r="J911" t="s">
        <v>11</v>
      </c>
      <c r="K911">
        <v>52.9</v>
      </c>
      <c r="L911">
        <v>1</v>
      </c>
      <c r="M911">
        <v>183.2</v>
      </c>
      <c r="N911">
        <v>1.9870000000000001</v>
      </c>
    </row>
    <row r="912" spans="1:14" x14ac:dyDescent="0.25">
      <c r="A912" s="7">
        <v>198286</v>
      </c>
      <c r="B912" s="7">
        <f t="shared" si="42"/>
        <v>1</v>
      </c>
      <c r="C912" s="7">
        <f t="shared" si="43"/>
        <v>0</v>
      </c>
      <c r="D912" s="7">
        <f t="shared" si="44"/>
        <v>1</v>
      </c>
      <c r="E912" s="7">
        <v>197249</v>
      </c>
      <c r="F912" t="s">
        <v>60</v>
      </c>
      <c r="G912" t="s">
        <v>66</v>
      </c>
      <c r="H912" s="7">
        <v>10</v>
      </c>
      <c r="I912" s="7" t="s">
        <v>148</v>
      </c>
      <c r="J912" t="s">
        <v>11</v>
      </c>
      <c r="K912">
        <v>31.7</v>
      </c>
      <c r="L912">
        <v>4</v>
      </c>
      <c r="M912">
        <v>55.4</v>
      </c>
      <c r="N912">
        <v>1.9870000000000001</v>
      </c>
    </row>
    <row r="913" spans="1:14" x14ac:dyDescent="0.25">
      <c r="A913" s="7">
        <v>198286</v>
      </c>
      <c r="B913" s="7">
        <f t="shared" si="42"/>
        <v>0</v>
      </c>
      <c r="C913" s="7">
        <f t="shared" si="43"/>
        <v>1</v>
      </c>
      <c r="D913" s="7">
        <f t="shared" si="44"/>
        <v>1</v>
      </c>
      <c r="E913" s="7">
        <v>197249</v>
      </c>
      <c r="F913" t="s">
        <v>60</v>
      </c>
      <c r="G913" t="s">
        <v>66</v>
      </c>
      <c r="H913" s="7">
        <v>10</v>
      </c>
      <c r="I913" s="7" t="s">
        <v>148</v>
      </c>
      <c r="J913" t="s">
        <v>11</v>
      </c>
      <c r="K913">
        <v>31.7</v>
      </c>
      <c r="L913">
        <v>4</v>
      </c>
      <c r="M913">
        <v>55.4</v>
      </c>
      <c r="N913">
        <v>1.9870000000000001</v>
      </c>
    </row>
    <row r="914" spans="1:14" x14ac:dyDescent="0.25">
      <c r="A914" s="7">
        <v>198288</v>
      </c>
      <c r="B914" s="7">
        <f t="shared" si="42"/>
        <v>1</v>
      </c>
      <c r="C914" s="7">
        <f t="shared" si="43"/>
        <v>0</v>
      </c>
      <c r="D914" s="7">
        <f t="shared" si="44"/>
        <v>1</v>
      </c>
      <c r="E914" s="7">
        <v>197249</v>
      </c>
      <c r="F914" t="s">
        <v>60</v>
      </c>
      <c r="G914" t="s">
        <v>66</v>
      </c>
      <c r="H914" s="7">
        <v>10</v>
      </c>
      <c r="I914" s="7" t="s">
        <v>148</v>
      </c>
      <c r="J914" t="s">
        <v>11</v>
      </c>
      <c r="K914">
        <v>42.6</v>
      </c>
      <c r="L914">
        <v>1</v>
      </c>
      <c r="M914">
        <v>167.6</v>
      </c>
      <c r="N914">
        <v>1.9870000000000001</v>
      </c>
    </row>
    <row r="915" spans="1:14" x14ac:dyDescent="0.25">
      <c r="A915" s="7">
        <v>198288</v>
      </c>
      <c r="B915" s="7">
        <f t="shared" si="42"/>
        <v>0</v>
      </c>
      <c r="C915" s="7">
        <f t="shared" si="43"/>
        <v>1</v>
      </c>
      <c r="D915" s="7">
        <f t="shared" si="44"/>
        <v>1</v>
      </c>
      <c r="E915" s="7">
        <v>197249</v>
      </c>
      <c r="F915" t="s">
        <v>60</v>
      </c>
      <c r="G915" t="s">
        <v>66</v>
      </c>
      <c r="H915" s="7">
        <v>10</v>
      </c>
      <c r="I915" s="7" t="s">
        <v>148</v>
      </c>
      <c r="J915" t="s">
        <v>11</v>
      </c>
      <c r="K915">
        <v>42.6</v>
      </c>
      <c r="L915">
        <v>1</v>
      </c>
      <c r="M915">
        <v>167.6</v>
      </c>
      <c r="N915">
        <v>1.9870000000000001</v>
      </c>
    </row>
    <row r="916" spans="1:14" x14ac:dyDescent="0.25">
      <c r="A916" s="7">
        <v>198290</v>
      </c>
      <c r="B916" s="7">
        <f t="shared" si="42"/>
        <v>1</v>
      </c>
      <c r="C916" s="7">
        <f t="shared" si="43"/>
        <v>0</v>
      </c>
      <c r="D916" s="7">
        <f t="shared" si="44"/>
        <v>1</v>
      </c>
      <c r="E916" s="7">
        <v>197249</v>
      </c>
      <c r="F916" t="s">
        <v>60</v>
      </c>
      <c r="G916" t="s">
        <v>66</v>
      </c>
      <c r="H916" s="7">
        <v>10</v>
      </c>
      <c r="I916" s="7" t="s">
        <v>148</v>
      </c>
      <c r="J916" t="s">
        <v>11</v>
      </c>
      <c r="K916">
        <v>42.4</v>
      </c>
      <c r="L916">
        <v>1</v>
      </c>
      <c r="M916">
        <v>167.6</v>
      </c>
      <c r="N916">
        <v>1.9870000000000001</v>
      </c>
    </row>
    <row r="917" spans="1:14" x14ac:dyDescent="0.25">
      <c r="A917" s="7">
        <v>198290</v>
      </c>
      <c r="B917" s="7">
        <f t="shared" si="42"/>
        <v>0</v>
      </c>
      <c r="C917" s="7">
        <f t="shared" si="43"/>
        <v>1</v>
      </c>
      <c r="D917" s="7">
        <f t="shared" si="44"/>
        <v>1</v>
      </c>
      <c r="E917" s="7">
        <v>197249</v>
      </c>
      <c r="F917" t="s">
        <v>60</v>
      </c>
      <c r="G917" t="s">
        <v>66</v>
      </c>
      <c r="H917" s="7">
        <v>10</v>
      </c>
      <c r="I917" s="7" t="s">
        <v>148</v>
      </c>
      <c r="J917" t="s">
        <v>11</v>
      </c>
      <c r="K917">
        <v>42.4</v>
      </c>
      <c r="L917">
        <v>1</v>
      </c>
      <c r="M917">
        <v>167.6</v>
      </c>
      <c r="N917">
        <v>1.9870000000000001</v>
      </c>
    </row>
    <row r="918" spans="1:14" x14ac:dyDescent="0.25">
      <c r="A918" s="7">
        <v>198292</v>
      </c>
      <c r="B918" s="7">
        <f t="shared" si="42"/>
        <v>1</v>
      </c>
      <c r="C918" s="7">
        <f t="shared" si="43"/>
        <v>0</v>
      </c>
      <c r="D918" s="7">
        <f t="shared" si="44"/>
        <v>1</v>
      </c>
      <c r="E918" s="7">
        <v>197249</v>
      </c>
      <c r="F918" t="s">
        <v>60</v>
      </c>
      <c r="G918" t="s">
        <v>66</v>
      </c>
      <c r="H918" s="7">
        <v>10</v>
      </c>
      <c r="I918" s="7" t="s">
        <v>148</v>
      </c>
      <c r="J918" t="s">
        <v>11</v>
      </c>
      <c r="K918">
        <v>53.1</v>
      </c>
      <c r="L918">
        <v>3</v>
      </c>
      <c r="M918">
        <v>87.9</v>
      </c>
      <c r="N918">
        <v>1.9870000000000001</v>
      </c>
    </row>
    <row r="919" spans="1:14" x14ac:dyDescent="0.25">
      <c r="A919" s="7">
        <v>198292</v>
      </c>
      <c r="B919" s="7">
        <f t="shared" si="42"/>
        <v>0</v>
      </c>
      <c r="C919" s="7">
        <f t="shared" si="43"/>
        <v>1</v>
      </c>
      <c r="D919" s="7">
        <f t="shared" si="44"/>
        <v>1</v>
      </c>
      <c r="E919" s="7">
        <v>197249</v>
      </c>
      <c r="F919" t="s">
        <v>60</v>
      </c>
      <c r="G919" t="s">
        <v>66</v>
      </c>
      <c r="H919" s="7">
        <v>10</v>
      </c>
      <c r="I919" s="7" t="s">
        <v>148</v>
      </c>
      <c r="J919" t="s">
        <v>11</v>
      </c>
      <c r="K919">
        <v>53.1</v>
      </c>
      <c r="L919">
        <v>3</v>
      </c>
      <c r="M919">
        <v>87.9</v>
      </c>
      <c r="N919">
        <v>1.9870000000000001</v>
      </c>
    </row>
    <row r="920" spans="1:14" x14ac:dyDescent="0.25">
      <c r="A920" s="7">
        <v>198294</v>
      </c>
      <c r="B920" s="7">
        <f t="shared" si="42"/>
        <v>1</v>
      </c>
      <c r="C920" s="7">
        <f t="shared" si="43"/>
        <v>0</v>
      </c>
      <c r="D920" s="7">
        <f t="shared" si="44"/>
        <v>1</v>
      </c>
      <c r="E920" s="7">
        <v>197249</v>
      </c>
      <c r="F920" t="s">
        <v>60</v>
      </c>
      <c r="G920" t="s">
        <v>66</v>
      </c>
      <c r="H920" s="7">
        <v>10</v>
      </c>
      <c r="I920" s="7" t="s">
        <v>148</v>
      </c>
      <c r="J920" t="s">
        <v>11</v>
      </c>
      <c r="K920">
        <v>42.6</v>
      </c>
      <c r="L920">
        <v>1</v>
      </c>
      <c r="M920">
        <v>167.6</v>
      </c>
      <c r="N920">
        <v>1.9870000000000001</v>
      </c>
    </row>
    <row r="921" spans="1:14" x14ac:dyDescent="0.25">
      <c r="A921" s="7">
        <v>198294</v>
      </c>
      <c r="B921" s="7">
        <f t="shared" si="42"/>
        <v>0</v>
      </c>
      <c r="C921" s="7">
        <f t="shared" si="43"/>
        <v>1</v>
      </c>
      <c r="D921" s="7">
        <f t="shared" si="44"/>
        <v>1</v>
      </c>
      <c r="E921" s="7">
        <v>197249</v>
      </c>
      <c r="F921" t="s">
        <v>60</v>
      </c>
      <c r="G921" t="s">
        <v>66</v>
      </c>
      <c r="H921" s="7">
        <v>10</v>
      </c>
      <c r="I921" s="7" t="s">
        <v>148</v>
      </c>
      <c r="J921" t="s">
        <v>11</v>
      </c>
      <c r="K921">
        <v>42.6</v>
      </c>
      <c r="L921">
        <v>1</v>
      </c>
      <c r="M921">
        <v>167.6</v>
      </c>
      <c r="N921">
        <v>1.9870000000000001</v>
      </c>
    </row>
    <row r="922" spans="1:14" x14ac:dyDescent="0.25">
      <c r="A922" s="7">
        <v>198296</v>
      </c>
      <c r="B922" s="7">
        <f t="shared" si="42"/>
        <v>1</v>
      </c>
      <c r="C922" s="7">
        <f t="shared" si="43"/>
        <v>0</v>
      </c>
      <c r="D922" s="7">
        <f t="shared" si="44"/>
        <v>1</v>
      </c>
      <c r="E922" s="7">
        <v>197249</v>
      </c>
      <c r="F922" t="s">
        <v>60</v>
      </c>
      <c r="G922" t="s">
        <v>66</v>
      </c>
      <c r="H922" s="7">
        <v>10</v>
      </c>
      <c r="I922" s="7" t="s">
        <v>148</v>
      </c>
      <c r="J922" t="s">
        <v>11</v>
      </c>
      <c r="K922">
        <v>31.4</v>
      </c>
      <c r="L922">
        <v>1</v>
      </c>
      <c r="M922">
        <v>142</v>
      </c>
      <c r="N922">
        <v>1.9870000000000001</v>
      </c>
    </row>
    <row r="923" spans="1:14" x14ac:dyDescent="0.25">
      <c r="A923" s="7">
        <v>198296</v>
      </c>
      <c r="B923" s="7">
        <f t="shared" si="42"/>
        <v>0</v>
      </c>
      <c r="C923" s="7">
        <f t="shared" si="43"/>
        <v>1</v>
      </c>
      <c r="D923" s="7">
        <f t="shared" si="44"/>
        <v>1</v>
      </c>
      <c r="E923" s="7">
        <v>197249</v>
      </c>
      <c r="F923" t="s">
        <v>60</v>
      </c>
      <c r="G923" t="s">
        <v>66</v>
      </c>
      <c r="H923" s="7">
        <v>10</v>
      </c>
      <c r="I923" s="7" t="s">
        <v>148</v>
      </c>
      <c r="J923" t="s">
        <v>11</v>
      </c>
      <c r="K923">
        <v>31.4</v>
      </c>
      <c r="L923">
        <v>1</v>
      </c>
      <c r="M923">
        <v>142</v>
      </c>
      <c r="N923">
        <v>1.9870000000000001</v>
      </c>
    </row>
    <row r="924" spans="1:14" x14ac:dyDescent="0.25">
      <c r="A924" s="7">
        <v>198300</v>
      </c>
      <c r="B924" s="7">
        <f t="shared" si="42"/>
        <v>1</v>
      </c>
      <c r="C924" s="7">
        <f t="shared" si="43"/>
        <v>0</v>
      </c>
      <c r="D924" s="7">
        <f t="shared" si="44"/>
        <v>1</v>
      </c>
      <c r="E924" s="7">
        <v>197249</v>
      </c>
      <c r="F924" t="s">
        <v>60</v>
      </c>
      <c r="G924" t="s">
        <v>66</v>
      </c>
      <c r="H924" s="7">
        <v>10</v>
      </c>
      <c r="I924" s="7" t="s">
        <v>148</v>
      </c>
      <c r="J924" t="s">
        <v>11</v>
      </c>
      <c r="K924">
        <v>31.5</v>
      </c>
      <c r="L924">
        <v>1</v>
      </c>
      <c r="M924">
        <v>142</v>
      </c>
      <c r="N924">
        <v>1.9870000000000001</v>
      </c>
    </row>
    <row r="925" spans="1:14" x14ac:dyDescent="0.25">
      <c r="A925" s="7">
        <v>198300</v>
      </c>
      <c r="B925" s="7">
        <f t="shared" si="42"/>
        <v>0</v>
      </c>
      <c r="C925" s="7">
        <f t="shared" si="43"/>
        <v>1</v>
      </c>
      <c r="D925" s="7">
        <f t="shared" si="44"/>
        <v>1</v>
      </c>
      <c r="E925" s="7">
        <v>197249</v>
      </c>
      <c r="F925" t="s">
        <v>60</v>
      </c>
      <c r="G925" t="s">
        <v>66</v>
      </c>
      <c r="H925" s="7">
        <v>10</v>
      </c>
      <c r="I925" s="7" t="s">
        <v>148</v>
      </c>
      <c r="J925" t="s">
        <v>11</v>
      </c>
      <c r="K925">
        <v>31.5</v>
      </c>
      <c r="L925">
        <v>1</v>
      </c>
      <c r="M925">
        <v>142</v>
      </c>
      <c r="N925">
        <v>1.9870000000000001</v>
      </c>
    </row>
    <row r="926" spans="1:14" x14ac:dyDescent="0.25">
      <c r="A926" s="7">
        <v>198302</v>
      </c>
      <c r="B926" s="7">
        <f t="shared" si="42"/>
        <v>1</v>
      </c>
      <c r="C926" s="7">
        <f t="shared" si="43"/>
        <v>0</v>
      </c>
      <c r="D926" s="7">
        <f t="shared" si="44"/>
        <v>1</v>
      </c>
      <c r="E926" s="7">
        <v>197249</v>
      </c>
      <c r="F926" t="s">
        <v>60</v>
      </c>
      <c r="G926" t="s">
        <v>66</v>
      </c>
      <c r="H926" s="7">
        <v>10</v>
      </c>
      <c r="I926" s="7" t="s">
        <v>148</v>
      </c>
      <c r="J926" t="s">
        <v>11</v>
      </c>
      <c r="K926">
        <v>52.8</v>
      </c>
      <c r="L926">
        <v>3</v>
      </c>
      <c r="M926">
        <v>87.9</v>
      </c>
      <c r="N926">
        <v>1.9870000000000001</v>
      </c>
    </row>
    <row r="927" spans="1:14" x14ac:dyDescent="0.25">
      <c r="A927" s="7">
        <v>198302</v>
      </c>
      <c r="B927" s="7">
        <f t="shared" si="42"/>
        <v>0</v>
      </c>
      <c r="C927" s="7">
        <f t="shared" si="43"/>
        <v>1</v>
      </c>
      <c r="D927" s="7">
        <f t="shared" si="44"/>
        <v>1</v>
      </c>
      <c r="E927" s="7">
        <v>197249</v>
      </c>
      <c r="F927" t="s">
        <v>60</v>
      </c>
      <c r="G927" t="s">
        <v>66</v>
      </c>
      <c r="H927" s="7">
        <v>10</v>
      </c>
      <c r="I927" s="7" t="s">
        <v>148</v>
      </c>
      <c r="J927" t="s">
        <v>11</v>
      </c>
      <c r="K927">
        <v>52.8</v>
      </c>
      <c r="L927">
        <v>3</v>
      </c>
      <c r="M927">
        <v>87.9</v>
      </c>
      <c r="N927">
        <v>1.9870000000000001</v>
      </c>
    </row>
    <row r="928" spans="1:14" x14ac:dyDescent="0.25">
      <c r="A928" s="7">
        <v>198304</v>
      </c>
      <c r="B928" s="7">
        <f t="shared" si="42"/>
        <v>0</v>
      </c>
      <c r="C928" s="7">
        <f t="shared" si="43"/>
        <v>0</v>
      </c>
      <c r="D928" s="7">
        <f t="shared" si="44"/>
        <v>0</v>
      </c>
      <c r="E928" s="7">
        <v>197250</v>
      </c>
      <c r="F928" t="s">
        <v>60</v>
      </c>
      <c r="G928" t="s">
        <v>66</v>
      </c>
      <c r="H928" s="7">
        <v>11</v>
      </c>
      <c r="I928" s="7" t="s">
        <v>148</v>
      </c>
      <c r="J928" t="s">
        <v>11</v>
      </c>
      <c r="K928">
        <v>52.2</v>
      </c>
      <c r="L928">
        <v>3</v>
      </c>
      <c r="M928">
        <v>87.9</v>
      </c>
      <c r="N928">
        <v>1.9870000000000001</v>
      </c>
    </row>
    <row r="929" spans="1:14" x14ac:dyDescent="0.25">
      <c r="A929" s="7">
        <v>198306</v>
      </c>
      <c r="B929" s="7">
        <f t="shared" si="42"/>
        <v>0</v>
      </c>
      <c r="C929" s="7">
        <f t="shared" si="43"/>
        <v>0</v>
      </c>
      <c r="D929" s="7">
        <f t="shared" si="44"/>
        <v>0</v>
      </c>
      <c r="E929" s="7">
        <v>197250</v>
      </c>
      <c r="F929" t="s">
        <v>60</v>
      </c>
      <c r="G929" t="s">
        <v>66</v>
      </c>
      <c r="H929" s="7">
        <v>11</v>
      </c>
      <c r="I929" s="7" t="s">
        <v>148</v>
      </c>
      <c r="J929" t="s">
        <v>11</v>
      </c>
      <c r="K929">
        <v>31.4</v>
      </c>
      <c r="L929">
        <v>1</v>
      </c>
      <c r="M929">
        <v>142</v>
      </c>
      <c r="N929">
        <v>1.9870000000000001</v>
      </c>
    </row>
    <row r="930" spans="1:14" x14ac:dyDescent="0.25">
      <c r="A930" s="7">
        <v>198308</v>
      </c>
      <c r="B930" s="7">
        <f t="shared" si="42"/>
        <v>0</v>
      </c>
      <c r="C930" s="7">
        <f t="shared" si="43"/>
        <v>0</v>
      </c>
      <c r="D930" s="7">
        <f t="shared" si="44"/>
        <v>0</v>
      </c>
      <c r="E930" s="7">
        <v>197250</v>
      </c>
      <c r="F930" t="s">
        <v>60</v>
      </c>
      <c r="G930" t="s">
        <v>66</v>
      </c>
      <c r="H930" s="7">
        <v>11</v>
      </c>
      <c r="I930" s="7" t="s">
        <v>148</v>
      </c>
      <c r="J930" t="s">
        <v>11</v>
      </c>
      <c r="K930">
        <v>41.9</v>
      </c>
      <c r="L930">
        <v>2</v>
      </c>
      <c r="M930">
        <v>103.9</v>
      </c>
      <c r="N930">
        <v>1.9870000000000001</v>
      </c>
    </row>
    <row r="931" spans="1:14" x14ac:dyDescent="0.25">
      <c r="A931" s="7">
        <v>198312</v>
      </c>
      <c r="B931" s="7">
        <f t="shared" si="42"/>
        <v>0</v>
      </c>
      <c r="C931" s="7">
        <f t="shared" si="43"/>
        <v>0</v>
      </c>
      <c r="D931" s="7">
        <f t="shared" si="44"/>
        <v>0</v>
      </c>
      <c r="E931" s="7">
        <v>197250</v>
      </c>
      <c r="F931" t="s">
        <v>60</v>
      </c>
      <c r="G931" t="s">
        <v>66</v>
      </c>
      <c r="H931" s="7">
        <v>11</v>
      </c>
      <c r="I931" s="7" t="s">
        <v>148</v>
      </c>
      <c r="J931" t="s">
        <v>11</v>
      </c>
      <c r="K931">
        <v>52.8</v>
      </c>
      <c r="L931">
        <v>3</v>
      </c>
      <c r="M931">
        <v>87.9</v>
      </c>
      <c r="N931">
        <v>1.9870000000000001</v>
      </c>
    </row>
    <row r="932" spans="1:14" x14ac:dyDescent="0.25">
      <c r="A932" s="7">
        <v>198314</v>
      </c>
      <c r="B932" s="7">
        <f t="shared" si="42"/>
        <v>0</v>
      </c>
      <c r="C932" s="7">
        <f t="shared" si="43"/>
        <v>0</v>
      </c>
      <c r="D932" s="7">
        <f t="shared" si="44"/>
        <v>0</v>
      </c>
      <c r="E932" s="7">
        <v>197250</v>
      </c>
      <c r="F932" t="s">
        <v>60</v>
      </c>
      <c r="G932" t="s">
        <v>66</v>
      </c>
      <c r="H932" s="7">
        <v>11</v>
      </c>
      <c r="I932" s="7" t="s">
        <v>148</v>
      </c>
      <c r="J932" t="s">
        <v>11</v>
      </c>
      <c r="K932">
        <v>30.8</v>
      </c>
      <c r="L932">
        <v>1</v>
      </c>
      <c r="M932">
        <v>142</v>
      </c>
      <c r="N932">
        <v>1.9870000000000001</v>
      </c>
    </row>
    <row r="933" spans="1:14" x14ac:dyDescent="0.25">
      <c r="A933" s="7">
        <v>198316</v>
      </c>
      <c r="B933" s="7">
        <f t="shared" si="42"/>
        <v>0</v>
      </c>
      <c r="C933" s="7">
        <f t="shared" si="43"/>
        <v>0</v>
      </c>
      <c r="D933" s="7">
        <f t="shared" si="44"/>
        <v>0</v>
      </c>
      <c r="E933" s="7">
        <v>197250</v>
      </c>
      <c r="F933" t="s">
        <v>60</v>
      </c>
      <c r="G933" t="s">
        <v>66</v>
      </c>
      <c r="H933" s="7">
        <v>11</v>
      </c>
      <c r="I933" s="7" t="s">
        <v>148</v>
      </c>
      <c r="J933" t="s">
        <v>11</v>
      </c>
      <c r="K933">
        <v>41.3</v>
      </c>
      <c r="L933">
        <v>2</v>
      </c>
      <c r="M933">
        <v>103.9</v>
      </c>
      <c r="N933">
        <v>1.9870000000000001</v>
      </c>
    </row>
    <row r="934" spans="1:14" x14ac:dyDescent="0.25">
      <c r="A934" s="7">
        <v>198318</v>
      </c>
      <c r="B934" s="7">
        <f t="shared" si="42"/>
        <v>0</v>
      </c>
      <c r="C934" s="7">
        <f t="shared" si="43"/>
        <v>0</v>
      </c>
      <c r="D934" s="7">
        <f t="shared" si="44"/>
        <v>0</v>
      </c>
      <c r="E934" s="7">
        <v>197250</v>
      </c>
      <c r="F934" t="s">
        <v>60</v>
      </c>
      <c r="G934" t="s">
        <v>66</v>
      </c>
      <c r="H934" s="7">
        <v>11</v>
      </c>
      <c r="I934" s="7" t="s">
        <v>148</v>
      </c>
      <c r="J934" t="s">
        <v>11</v>
      </c>
      <c r="K934">
        <v>41.8</v>
      </c>
      <c r="L934">
        <v>2</v>
      </c>
      <c r="M934">
        <v>103.9</v>
      </c>
      <c r="N934">
        <v>1.9870000000000001</v>
      </c>
    </row>
    <row r="935" spans="1:14" x14ac:dyDescent="0.25">
      <c r="A935" s="7">
        <v>198320</v>
      </c>
      <c r="B935" s="7">
        <f t="shared" si="42"/>
        <v>0</v>
      </c>
      <c r="C935" s="7">
        <f t="shared" si="43"/>
        <v>0</v>
      </c>
      <c r="D935" s="7">
        <f t="shared" si="44"/>
        <v>0</v>
      </c>
      <c r="E935" s="7">
        <v>197250</v>
      </c>
      <c r="F935" t="s">
        <v>60</v>
      </c>
      <c r="G935" t="s">
        <v>66</v>
      </c>
      <c r="H935" s="7">
        <v>11</v>
      </c>
      <c r="I935" s="7" t="s">
        <v>148</v>
      </c>
      <c r="J935" t="s">
        <v>11</v>
      </c>
      <c r="K935">
        <v>41.3</v>
      </c>
      <c r="L935">
        <v>1</v>
      </c>
      <c r="M935">
        <v>167.6</v>
      </c>
      <c r="N935">
        <v>1.9870000000000001</v>
      </c>
    </row>
    <row r="936" spans="1:14" x14ac:dyDescent="0.25">
      <c r="A936" s="7">
        <v>198322</v>
      </c>
      <c r="B936" s="7">
        <f t="shared" si="42"/>
        <v>0</v>
      </c>
      <c r="C936" s="7">
        <f t="shared" si="43"/>
        <v>0</v>
      </c>
      <c r="D936" s="7">
        <f t="shared" si="44"/>
        <v>0</v>
      </c>
      <c r="E936" s="7">
        <v>197250</v>
      </c>
      <c r="F936" t="s">
        <v>60</v>
      </c>
      <c r="G936" t="s">
        <v>66</v>
      </c>
      <c r="H936" s="7">
        <v>11</v>
      </c>
      <c r="I936" s="7" t="s">
        <v>148</v>
      </c>
      <c r="J936" t="s">
        <v>11</v>
      </c>
      <c r="K936">
        <v>27.4</v>
      </c>
      <c r="L936">
        <v>1</v>
      </c>
      <c r="M936">
        <v>142</v>
      </c>
      <c r="N936">
        <v>1.9870000000000001</v>
      </c>
    </row>
    <row r="937" spans="1:14" x14ac:dyDescent="0.25">
      <c r="A937" s="7">
        <v>198324</v>
      </c>
      <c r="B937" s="7">
        <f t="shared" si="42"/>
        <v>0</v>
      </c>
      <c r="C937" s="7">
        <f t="shared" si="43"/>
        <v>0</v>
      </c>
      <c r="D937" s="7">
        <f t="shared" si="44"/>
        <v>0</v>
      </c>
      <c r="E937" s="7">
        <v>197250</v>
      </c>
      <c r="F937" t="s">
        <v>60</v>
      </c>
      <c r="G937" t="s">
        <v>66</v>
      </c>
      <c r="H937" s="7">
        <v>11</v>
      </c>
      <c r="I937" s="7" t="s">
        <v>148</v>
      </c>
      <c r="J937" t="s">
        <v>11</v>
      </c>
      <c r="K937">
        <v>52.1</v>
      </c>
      <c r="L937">
        <v>3</v>
      </c>
      <c r="M937">
        <v>87.9</v>
      </c>
      <c r="N937">
        <v>1.9870000000000001</v>
      </c>
    </row>
    <row r="938" spans="1:14" x14ac:dyDescent="0.25">
      <c r="A938" s="7">
        <v>198326</v>
      </c>
      <c r="B938" s="7">
        <f t="shared" si="42"/>
        <v>0</v>
      </c>
      <c r="C938" s="7">
        <f t="shared" si="43"/>
        <v>0</v>
      </c>
      <c r="D938" s="7">
        <f t="shared" si="44"/>
        <v>0</v>
      </c>
      <c r="E938" s="7">
        <v>197251</v>
      </c>
      <c r="F938" t="s">
        <v>60</v>
      </c>
      <c r="G938" t="s">
        <v>66</v>
      </c>
      <c r="H938" s="7">
        <v>5</v>
      </c>
      <c r="I938" s="7" t="s">
        <v>148</v>
      </c>
      <c r="J938" t="s">
        <v>11</v>
      </c>
      <c r="K938">
        <v>41.9</v>
      </c>
      <c r="L938">
        <v>5</v>
      </c>
      <c r="M938">
        <v>56.9</v>
      </c>
      <c r="N938">
        <v>1.9870000000000001</v>
      </c>
    </row>
    <row r="939" spans="1:14" x14ac:dyDescent="0.25">
      <c r="A939" s="7">
        <v>198328</v>
      </c>
      <c r="B939" s="7">
        <f t="shared" si="42"/>
        <v>0</v>
      </c>
      <c r="C939" s="7">
        <f t="shared" si="43"/>
        <v>0</v>
      </c>
      <c r="D939" s="7">
        <f t="shared" si="44"/>
        <v>0</v>
      </c>
      <c r="E939" s="7">
        <v>197251</v>
      </c>
      <c r="F939" t="s">
        <v>60</v>
      </c>
      <c r="G939" t="s">
        <v>66</v>
      </c>
      <c r="H939" s="7">
        <v>5</v>
      </c>
      <c r="I939" s="7" t="s">
        <v>148</v>
      </c>
      <c r="J939" t="s">
        <v>11</v>
      </c>
      <c r="K939">
        <v>41.7</v>
      </c>
      <c r="L939">
        <v>2</v>
      </c>
      <c r="M939">
        <v>103.9</v>
      </c>
      <c r="N939">
        <v>1.9870000000000001</v>
      </c>
    </row>
    <row r="940" spans="1:14" x14ac:dyDescent="0.25">
      <c r="A940" s="7">
        <v>198330</v>
      </c>
      <c r="B940" s="7">
        <f t="shared" si="42"/>
        <v>0</v>
      </c>
      <c r="C940" s="7">
        <f t="shared" si="43"/>
        <v>0</v>
      </c>
      <c r="D940" s="7">
        <f t="shared" si="44"/>
        <v>0</v>
      </c>
      <c r="E940" s="7">
        <v>197251</v>
      </c>
      <c r="F940" t="s">
        <v>60</v>
      </c>
      <c r="G940" t="s">
        <v>66</v>
      </c>
      <c r="H940" s="7">
        <v>5</v>
      </c>
      <c r="I940" s="7" t="s">
        <v>148</v>
      </c>
      <c r="J940" t="s">
        <v>11</v>
      </c>
      <c r="K940">
        <v>42.8</v>
      </c>
      <c r="L940">
        <v>1</v>
      </c>
      <c r="M940">
        <v>167.6</v>
      </c>
      <c r="N940">
        <v>1.9870000000000001</v>
      </c>
    </row>
    <row r="941" spans="1:14" x14ac:dyDescent="0.25">
      <c r="A941" s="7">
        <v>198332</v>
      </c>
      <c r="B941" s="7">
        <f t="shared" si="42"/>
        <v>0</v>
      </c>
      <c r="C941" s="7">
        <f t="shared" si="43"/>
        <v>0</v>
      </c>
      <c r="D941" s="7">
        <f t="shared" si="44"/>
        <v>0</v>
      </c>
      <c r="E941" s="7">
        <v>197251</v>
      </c>
      <c r="F941" t="s">
        <v>60</v>
      </c>
      <c r="G941" t="s">
        <v>66</v>
      </c>
      <c r="H941" s="7">
        <v>5</v>
      </c>
      <c r="I941" s="7" t="s">
        <v>148</v>
      </c>
      <c r="J941" t="s">
        <v>11</v>
      </c>
      <c r="K941">
        <v>41.8</v>
      </c>
      <c r="L941">
        <v>6</v>
      </c>
      <c r="M941">
        <v>56.9</v>
      </c>
      <c r="N941">
        <v>1.9870000000000001</v>
      </c>
    </row>
    <row r="942" spans="1:14" x14ac:dyDescent="0.25">
      <c r="A942" s="7">
        <v>198334</v>
      </c>
      <c r="B942" s="7">
        <f t="shared" si="42"/>
        <v>0</v>
      </c>
      <c r="C942" s="7">
        <f t="shared" si="43"/>
        <v>0</v>
      </c>
      <c r="D942" s="7">
        <f t="shared" si="44"/>
        <v>0</v>
      </c>
      <c r="E942" s="7">
        <v>197251</v>
      </c>
      <c r="F942" t="s">
        <v>60</v>
      </c>
      <c r="G942" t="s">
        <v>66</v>
      </c>
      <c r="H942" s="7">
        <v>5</v>
      </c>
      <c r="I942" s="7" t="s">
        <v>148</v>
      </c>
      <c r="J942" t="s">
        <v>11</v>
      </c>
      <c r="K942">
        <v>52.1</v>
      </c>
      <c r="L942">
        <v>1</v>
      </c>
      <c r="M942">
        <v>183.2</v>
      </c>
      <c r="N942">
        <v>1.9870000000000001</v>
      </c>
    </row>
    <row r="943" spans="1:14" x14ac:dyDescent="0.25">
      <c r="A943" s="7">
        <v>198336</v>
      </c>
      <c r="B943" s="7">
        <f t="shared" si="42"/>
        <v>0</v>
      </c>
      <c r="C943" s="7">
        <f t="shared" si="43"/>
        <v>0</v>
      </c>
      <c r="D943" s="7">
        <f t="shared" si="44"/>
        <v>0</v>
      </c>
      <c r="E943" s="7">
        <v>197251</v>
      </c>
      <c r="F943" t="s">
        <v>60</v>
      </c>
      <c r="G943" t="s">
        <v>66</v>
      </c>
      <c r="H943" s="7">
        <v>5</v>
      </c>
      <c r="I943" s="7" t="s">
        <v>148</v>
      </c>
      <c r="J943" t="s">
        <v>11</v>
      </c>
      <c r="K943">
        <v>31.5</v>
      </c>
      <c r="L943">
        <v>1</v>
      </c>
      <c r="M943">
        <v>142</v>
      </c>
      <c r="N943">
        <v>1.9870000000000001</v>
      </c>
    </row>
    <row r="944" spans="1:14" x14ac:dyDescent="0.25">
      <c r="A944" s="7">
        <v>198338</v>
      </c>
      <c r="B944" s="7">
        <f t="shared" si="42"/>
        <v>0</v>
      </c>
      <c r="C944" s="7">
        <f t="shared" si="43"/>
        <v>0</v>
      </c>
      <c r="D944" s="7">
        <f t="shared" si="44"/>
        <v>0</v>
      </c>
      <c r="E944" s="7">
        <v>197251</v>
      </c>
      <c r="F944" t="s">
        <v>60</v>
      </c>
      <c r="G944" t="s">
        <v>66</v>
      </c>
      <c r="H944" s="7">
        <v>5</v>
      </c>
      <c r="I944" s="7" t="s">
        <v>148</v>
      </c>
      <c r="J944" t="s">
        <v>11</v>
      </c>
      <c r="K944">
        <v>52.2</v>
      </c>
      <c r="L944">
        <v>3</v>
      </c>
      <c r="M944">
        <v>87.9</v>
      </c>
      <c r="N944">
        <v>1.9870000000000001</v>
      </c>
    </row>
    <row r="945" spans="1:14" x14ac:dyDescent="0.25">
      <c r="A945" s="7">
        <v>198340</v>
      </c>
      <c r="B945" s="7">
        <f t="shared" si="42"/>
        <v>0</v>
      </c>
      <c r="C945" s="7">
        <f t="shared" si="43"/>
        <v>0</v>
      </c>
      <c r="D945" s="7">
        <f t="shared" si="44"/>
        <v>0</v>
      </c>
      <c r="E945" s="7">
        <v>197251</v>
      </c>
      <c r="F945" t="s">
        <v>60</v>
      </c>
      <c r="G945" t="s">
        <v>66</v>
      </c>
      <c r="H945" s="7">
        <v>5</v>
      </c>
      <c r="I945" s="7" t="s">
        <v>148</v>
      </c>
      <c r="J945" t="s">
        <v>11</v>
      </c>
      <c r="K945">
        <v>52.1</v>
      </c>
      <c r="L945">
        <v>1</v>
      </c>
      <c r="M945">
        <v>183.2</v>
      </c>
      <c r="N945">
        <v>1.9870000000000001</v>
      </c>
    </row>
    <row r="946" spans="1:14" x14ac:dyDescent="0.25">
      <c r="A946" s="7">
        <v>198342</v>
      </c>
      <c r="B946" s="7">
        <f t="shared" si="42"/>
        <v>0</v>
      </c>
      <c r="C946" s="7">
        <f t="shared" si="43"/>
        <v>0</v>
      </c>
      <c r="D946" s="7">
        <f t="shared" si="44"/>
        <v>0</v>
      </c>
      <c r="E946" s="7">
        <v>197251</v>
      </c>
      <c r="F946" t="s">
        <v>60</v>
      </c>
      <c r="G946" t="s">
        <v>66</v>
      </c>
      <c r="H946" s="7">
        <v>5</v>
      </c>
      <c r="I946" s="7" t="s">
        <v>148</v>
      </c>
      <c r="J946" t="s">
        <v>11</v>
      </c>
      <c r="K946">
        <v>52.2</v>
      </c>
      <c r="L946">
        <v>6</v>
      </c>
      <c r="M946">
        <v>62.3</v>
      </c>
      <c r="N946">
        <v>1.9870000000000001</v>
      </c>
    </row>
    <row r="947" spans="1:14" x14ac:dyDescent="0.25">
      <c r="A947" s="7">
        <v>198344</v>
      </c>
      <c r="B947" s="7">
        <f t="shared" si="42"/>
        <v>0</v>
      </c>
      <c r="C947" s="7">
        <f t="shared" si="43"/>
        <v>0</v>
      </c>
      <c r="D947" s="7">
        <f t="shared" si="44"/>
        <v>0</v>
      </c>
      <c r="E947" s="7">
        <v>197251</v>
      </c>
      <c r="F947" t="s">
        <v>60</v>
      </c>
      <c r="G947" t="s">
        <v>66</v>
      </c>
      <c r="H947" s="7">
        <v>5</v>
      </c>
      <c r="I947" s="7" t="s">
        <v>148</v>
      </c>
      <c r="J947" t="s">
        <v>11</v>
      </c>
      <c r="K947">
        <v>41.8</v>
      </c>
      <c r="L947">
        <v>1</v>
      </c>
      <c r="M947">
        <v>167.6</v>
      </c>
      <c r="N947">
        <v>1.9870000000000001</v>
      </c>
    </row>
    <row r="948" spans="1:14" x14ac:dyDescent="0.25">
      <c r="A948" s="7">
        <v>198346</v>
      </c>
      <c r="B948" s="7">
        <f t="shared" si="42"/>
        <v>0</v>
      </c>
      <c r="C948" s="7">
        <f t="shared" si="43"/>
        <v>0</v>
      </c>
      <c r="D948" s="7">
        <f t="shared" si="44"/>
        <v>0</v>
      </c>
      <c r="E948" s="7">
        <v>197251</v>
      </c>
      <c r="F948" t="s">
        <v>60</v>
      </c>
      <c r="G948" t="s">
        <v>66</v>
      </c>
      <c r="H948" s="7">
        <v>5</v>
      </c>
      <c r="I948" s="7" t="s">
        <v>148</v>
      </c>
      <c r="J948" t="s">
        <v>11</v>
      </c>
      <c r="K948">
        <v>42.2</v>
      </c>
      <c r="L948">
        <v>1</v>
      </c>
      <c r="M948">
        <v>167.6</v>
      </c>
      <c r="N948">
        <v>1.9870000000000001</v>
      </c>
    </row>
    <row r="949" spans="1:14" x14ac:dyDescent="0.25">
      <c r="A949" s="7">
        <v>198348</v>
      </c>
      <c r="B949" s="7">
        <f t="shared" si="42"/>
        <v>0</v>
      </c>
      <c r="C949" s="7">
        <f t="shared" si="43"/>
        <v>0</v>
      </c>
      <c r="D949" s="7">
        <f t="shared" si="44"/>
        <v>0</v>
      </c>
      <c r="E949" s="7">
        <v>197251</v>
      </c>
      <c r="F949" t="s">
        <v>60</v>
      </c>
      <c r="G949" t="s">
        <v>66</v>
      </c>
      <c r="H949" s="7">
        <v>5</v>
      </c>
      <c r="I949" s="7" t="s">
        <v>148</v>
      </c>
      <c r="J949" t="s">
        <v>11</v>
      </c>
      <c r="K949">
        <v>31.3</v>
      </c>
      <c r="L949">
        <v>1</v>
      </c>
      <c r="M949">
        <v>142</v>
      </c>
      <c r="N949">
        <v>1.9870000000000001</v>
      </c>
    </row>
    <row r="950" spans="1:14" x14ac:dyDescent="0.25">
      <c r="A950" s="7">
        <v>235631</v>
      </c>
      <c r="B950" s="7">
        <f t="shared" si="42"/>
        <v>1</v>
      </c>
      <c r="C950" s="7">
        <f t="shared" si="43"/>
        <v>0</v>
      </c>
      <c r="D950" s="7">
        <f t="shared" si="44"/>
        <v>1</v>
      </c>
      <c r="E950" s="7">
        <v>235619</v>
      </c>
      <c r="F950" t="s">
        <v>60</v>
      </c>
      <c r="G950" t="s">
        <v>61</v>
      </c>
      <c r="H950" s="7" t="s">
        <v>67</v>
      </c>
      <c r="I950" s="7" t="s">
        <v>148</v>
      </c>
      <c r="J950" t="s">
        <v>11</v>
      </c>
      <c r="K950">
        <v>47.1</v>
      </c>
      <c r="L950">
        <v>1</v>
      </c>
      <c r="M950">
        <v>142</v>
      </c>
      <c r="N950">
        <v>1.9870000000000001</v>
      </c>
    </row>
    <row r="951" spans="1:14" x14ac:dyDescent="0.25">
      <c r="A951" s="7">
        <v>235631</v>
      </c>
      <c r="B951" s="7">
        <f t="shared" si="42"/>
        <v>0</v>
      </c>
      <c r="C951" s="7">
        <f t="shared" si="43"/>
        <v>1</v>
      </c>
      <c r="D951" s="7">
        <f t="shared" si="44"/>
        <v>1</v>
      </c>
      <c r="E951" s="7">
        <v>235619</v>
      </c>
      <c r="F951" t="s">
        <v>60</v>
      </c>
      <c r="G951" t="s">
        <v>61</v>
      </c>
      <c r="H951" s="7" t="s">
        <v>67</v>
      </c>
      <c r="I951" s="7" t="s">
        <v>148</v>
      </c>
      <c r="J951" t="s">
        <v>11</v>
      </c>
      <c r="K951">
        <v>47.1</v>
      </c>
      <c r="L951">
        <v>1</v>
      </c>
      <c r="M951">
        <v>142</v>
      </c>
      <c r="N951">
        <v>1.9870000000000001</v>
      </c>
    </row>
    <row r="952" spans="1:14" x14ac:dyDescent="0.25">
      <c r="A952" s="7">
        <v>240434</v>
      </c>
      <c r="B952" s="7">
        <f t="shared" si="42"/>
        <v>1</v>
      </c>
      <c r="C952" s="7">
        <f t="shared" si="43"/>
        <v>0</v>
      </c>
      <c r="D952" s="7">
        <f t="shared" si="44"/>
        <v>1</v>
      </c>
      <c r="E952" s="7">
        <v>235619</v>
      </c>
      <c r="F952" t="s">
        <v>60</v>
      </c>
      <c r="G952" t="s">
        <v>61</v>
      </c>
      <c r="H952" s="7" t="s">
        <v>67</v>
      </c>
      <c r="I952" s="7" t="s">
        <v>148</v>
      </c>
      <c r="J952" t="s">
        <v>11</v>
      </c>
      <c r="K952">
        <v>42.5</v>
      </c>
      <c r="L952">
        <v>1</v>
      </c>
      <c r="M952">
        <v>167.6</v>
      </c>
      <c r="N952">
        <v>1.9870000000000001</v>
      </c>
    </row>
    <row r="953" spans="1:14" x14ac:dyDescent="0.25">
      <c r="A953" s="7">
        <v>240434</v>
      </c>
      <c r="B953" s="7">
        <f t="shared" si="42"/>
        <v>0</v>
      </c>
      <c r="C953" s="7">
        <f t="shared" si="43"/>
        <v>1</v>
      </c>
      <c r="D953" s="7">
        <f t="shared" si="44"/>
        <v>1</v>
      </c>
      <c r="E953" s="7">
        <v>235619</v>
      </c>
      <c r="F953" t="s">
        <v>60</v>
      </c>
      <c r="G953" t="s">
        <v>61</v>
      </c>
      <c r="H953" s="7" t="s">
        <v>67</v>
      </c>
      <c r="I953" s="7" t="s">
        <v>148</v>
      </c>
      <c r="J953" t="s">
        <v>11</v>
      </c>
      <c r="K953">
        <v>42.5</v>
      </c>
      <c r="L953">
        <v>1</v>
      </c>
      <c r="M953">
        <v>167.6</v>
      </c>
      <c r="N953">
        <v>1.9870000000000001</v>
      </c>
    </row>
    <row r="954" spans="1:14" x14ac:dyDescent="0.25">
      <c r="A954" s="7">
        <v>240462</v>
      </c>
      <c r="B954" s="7">
        <f t="shared" si="42"/>
        <v>1</v>
      </c>
      <c r="C954" s="7">
        <f t="shared" si="43"/>
        <v>0</v>
      </c>
      <c r="D954" s="7">
        <f t="shared" si="44"/>
        <v>1</v>
      </c>
      <c r="E954" s="7">
        <v>235619</v>
      </c>
      <c r="F954" t="s">
        <v>60</v>
      </c>
      <c r="G954" t="s">
        <v>61</v>
      </c>
      <c r="H954" s="7" t="s">
        <v>67</v>
      </c>
      <c r="I954" s="7" t="s">
        <v>148</v>
      </c>
      <c r="J954" t="s">
        <v>11</v>
      </c>
      <c r="K954">
        <v>48.6</v>
      </c>
      <c r="L954">
        <v>1</v>
      </c>
      <c r="M954">
        <v>167.6</v>
      </c>
      <c r="N954">
        <v>1.9870000000000001</v>
      </c>
    </row>
    <row r="955" spans="1:14" x14ac:dyDescent="0.25">
      <c r="A955" s="7">
        <v>240462</v>
      </c>
      <c r="B955" s="7">
        <f t="shared" si="42"/>
        <v>0</v>
      </c>
      <c r="C955" s="7">
        <f t="shared" si="43"/>
        <v>1</v>
      </c>
      <c r="D955" s="7">
        <f t="shared" si="44"/>
        <v>1</v>
      </c>
      <c r="E955" s="7">
        <v>235619</v>
      </c>
      <c r="F955" t="s">
        <v>60</v>
      </c>
      <c r="G955" t="s">
        <v>61</v>
      </c>
      <c r="H955" s="7" t="s">
        <v>67</v>
      </c>
      <c r="I955" s="7" t="s">
        <v>148</v>
      </c>
      <c r="J955" t="s">
        <v>11</v>
      </c>
      <c r="K955">
        <v>48.6</v>
      </c>
      <c r="L955">
        <v>1</v>
      </c>
      <c r="M955">
        <v>167.6</v>
      </c>
      <c r="N955">
        <v>1.9870000000000001</v>
      </c>
    </row>
    <row r="956" spans="1:14" x14ac:dyDescent="0.25">
      <c r="A956" s="7">
        <v>240480</v>
      </c>
      <c r="B956" s="7">
        <f t="shared" si="42"/>
        <v>1</v>
      </c>
      <c r="C956" s="7">
        <f t="shared" si="43"/>
        <v>0</v>
      </c>
      <c r="D956" s="7">
        <f t="shared" si="44"/>
        <v>1</v>
      </c>
      <c r="E956" s="7">
        <v>235619</v>
      </c>
      <c r="F956" t="s">
        <v>60</v>
      </c>
      <c r="G956" t="s">
        <v>61</v>
      </c>
      <c r="H956" s="7" t="s">
        <v>67</v>
      </c>
      <c r="I956" s="7" t="s">
        <v>148</v>
      </c>
      <c r="J956" t="s">
        <v>11</v>
      </c>
      <c r="K956">
        <v>43.2</v>
      </c>
      <c r="L956">
        <v>2</v>
      </c>
      <c r="M956">
        <v>103.9</v>
      </c>
      <c r="N956">
        <v>1.9870000000000001</v>
      </c>
    </row>
    <row r="957" spans="1:14" x14ac:dyDescent="0.25">
      <c r="A957" s="7">
        <v>240480</v>
      </c>
      <c r="B957" s="7">
        <f t="shared" si="42"/>
        <v>0</v>
      </c>
      <c r="C957" s="7">
        <f t="shared" si="43"/>
        <v>1</v>
      </c>
      <c r="D957" s="7">
        <f t="shared" si="44"/>
        <v>1</v>
      </c>
      <c r="E957" s="7">
        <v>235619</v>
      </c>
      <c r="F957" t="s">
        <v>60</v>
      </c>
      <c r="G957" t="s">
        <v>61</v>
      </c>
      <c r="H957" s="7" t="s">
        <v>67</v>
      </c>
      <c r="I957" s="7" t="s">
        <v>148</v>
      </c>
      <c r="J957" t="s">
        <v>11</v>
      </c>
      <c r="K957">
        <v>43.2</v>
      </c>
      <c r="L957">
        <v>2</v>
      </c>
      <c r="M957">
        <v>103.9</v>
      </c>
      <c r="N957">
        <v>1.9870000000000001</v>
      </c>
    </row>
    <row r="958" spans="1:14" x14ac:dyDescent="0.25">
      <c r="A958" s="7">
        <v>240545</v>
      </c>
      <c r="B958" s="7">
        <f t="shared" si="42"/>
        <v>1</v>
      </c>
      <c r="C958" s="7">
        <f t="shared" si="43"/>
        <v>0</v>
      </c>
      <c r="D958" s="7">
        <f t="shared" si="44"/>
        <v>1</v>
      </c>
      <c r="E958" s="7">
        <v>235619</v>
      </c>
      <c r="F958" t="s">
        <v>60</v>
      </c>
      <c r="G958" t="s">
        <v>61</v>
      </c>
      <c r="H958" s="7" t="s">
        <v>67</v>
      </c>
      <c r="I958" s="7" t="s">
        <v>148</v>
      </c>
      <c r="J958" t="s">
        <v>11</v>
      </c>
      <c r="K958">
        <v>34.700000000000003</v>
      </c>
      <c r="L958">
        <v>1</v>
      </c>
      <c r="M958">
        <v>142</v>
      </c>
      <c r="N958">
        <v>1.9870000000000001</v>
      </c>
    </row>
    <row r="959" spans="1:14" x14ac:dyDescent="0.25">
      <c r="A959" s="7">
        <v>240545</v>
      </c>
      <c r="B959" s="7">
        <f t="shared" si="42"/>
        <v>0</v>
      </c>
      <c r="C959" s="7">
        <f t="shared" si="43"/>
        <v>1</v>
      </c>
      <c r="D959" s="7">
        <f t="shared" si="44"/>
        <v>1</v>
      </c>
      <c r="E959" s="7">
        <v>235619</v>
      </c>
      <c r="F959" t="s">
        <v>60</v>
      </c>
      <c r="G959" t="s">
        <v>61</v>
      </c>
      <c r="H959" s="7" t="s">
        <v>67</v>
      </c>
      <c r="I959" s="7" t="s">
        <v>148</v>
      </c>
      <c r="J959" t="s">
        <v>11</v>
      </c>
      <c r="K959">
        <v>34.700000000000003</v>
      </c>
      <c r="L959">
        <v>1</v>
      </c>
      <c r="M959">
        <v>142</v>
      </c>
      <c r="N959">
        <v>1.9870000000000001</v>
      </c>
    </row>
    <row r="960" spans="1:14" x14ac:dyDescent="0.25">
      <c r="A960" s="7">
        <v>240546</v>
      </c>
      <c r="B960" s="7">
        <f t="shared" si="42"/>
        <v>1</v>
      </c>
      <c r="C960" s="7">
        <f t="shared" si="43"/>
        <v>0</v>
      </c>
      <c r="D960" s="7">
        <f t="shared" si="44"/>
        <v>1</v>
      </c>
      <c r="E960" s="7">
        <v>235619</v>
      </c>
      <c r="F960" t="s">
        <v>60</v>
      </c>
      <c r="G960" t="s">
        <v>61</v>
      </c>
      <c r="H960" s="7" t="s">
        <v>67</v>
      </c>
      <c r="I960" s="7" t="s">
        <v>148</v>
      </c>
      <c r="J960" t="s">
        <v>11</v>
      </c>
      <c r="K960">
        <v>24.3</v>
      </c>
      <c r="L960">
        <v>2</v>
      </c>
      <c r="M960">
        <v>88</v>
      </c>
      <c r="N960">
        <v>1.9870000000000001</v>
      </c>
    </row>
    <row r="961" spans="1:14" x14ac:dyDescent="0.25">
      <c r="A961" s="7">
        <v>240546</v>
      </c>
      <c r="B961" s="7">
        <f t="shared" si="42"/>
        <v>0</v>
      </c>
      <c r="C961" s="7">
        <f t="shared" si="43"/>
        <v>1</v>
      </c>
      <c r="D961" s="7">
        <f t="shared" si="44"/>
        <v>1</v>
      </c>
      <c r="E961" s="7">
        <v>235619</v>
      </c>
      <c r="F961" t="s">
        <v>60</v>
      </c>
      <c r="G961" t="s">
        <v>61</v>
      </c>
      <c r="H961" s="7" t="s">
        <v>67</v>
      </c>
      <c r="I961" s="7" t="s">
        <v>148</v>
      </c>
      <c r="J961" t="s">
        <v>11</v>
      </c>
      <c r="K961">
        <v>24.3</v>
      </c>
      <c r="L961">
        <v>2</v>
      </c>
      <c r="M961">
        <v>88</v>
      </c>
      <c r="N961">
        <v>1.9870000000000001</v>
      </c>
    </row>
    <row r="962" spans="1:14" x14ac:dyDescent="0.25">
      <c r="A962" s="7">
        <v>240642</v>
      </c>
      <c r="B962" s="7">
        <f t="shared" si="42"/>
        <v>0</v>
      </c>
      <c r="C962" s="7">
        <f t="shared" si="43"/>
        <v>0</v>
      </c>
      <c r="D962" s="7">
        <f t="shared" si="44"/>
        <v>0</v>
      </c>
      <c r="E962" s="7">
        <v>197181</v>
      </c>
      <c r="F962" t="s">
        <v>60</v>
      </c>
      <c r="G962" t="s">
        <v>61</v>
      </c>
      <c r="H962" s="7" t="s">
        <v>62</v>
      </c>
      <c r="I962" s="7" t="s">
        <v>148</v>
      </c>
      <c r="J962" t="s">
        <v>11</v>
      </c>
      <c r="K962">
        <v>40.299999999999997</v>
      </c>
      <c r="L962">
        <v>1</v>
      </c>
      <c r="M962">
        <v>167.6</v>
      </c>
      <c r="N962">
        <v>1.9870000000000001</v>
      </c>
    </row>
    <row r="963" spans="1:14" x14ac:dyDescent="0.25">
      <c r="A963" s="7">
        <v>241422</v>
      </c>
      <c r="B963" s="7">
        <f t="shared" ref="B963:B1026" si="45">IF(A963=A964,1,0)</f>
        <v>0</v>
      </c>
      <c r="C963" s="7">
        <f t="shared" ref="C963:C1026" si="46">IF(A963=A962,1,0)</f>
        <v>0</v>
      </c>
      <c r="D963" s="7">
        <f t="shared" ref="D963:D1026" si="47">B963+C963</f>
        <v>0</v>
      </c>
      <c r="E963" s="7">
        <v>58314</v>
      </c>
      <c r="F963" t="s">
        <v>29</v>
      </c>
      <c r="G963" t="s">
        <v>42</v>
      </c>
      <c r="H963" s="7">
        <v>6</v>
      </c>
      <c r="I963" s="7" t="s">
        <v>148</v>
      </c>
      <c r="J963" t="s">
        <v>11</v>
      </c>
      <c r="K963">
        <v>19.2</v>
      </c>
      <c r="L963">
        <v>1</v>
      </c>
      <c r="M963">
        <v>142</v>
      </c>
      <c r="N963">
        <v>1.9870000000000001</v>
      </c>
    </row>
    <row r="964" spans="1:14" x14ac:dyDescent="0.25">
      <c r="A964" s="7">
        <v>242994</v>
      </c>
      <c r="B964" s="7">
        <f t="shared" si="45"/>
        <v>0</v>
      </c>
      <c r="C964" s="7">
        <f t="shared" si="46"/>
        <v>0</v>
      </c>
      <c r="D964" s="7">
        <f t="shared" si="47"/>
        <v>0</v>
      </c>
      <c r="E964" s="7">
        <v>242668</v>
      </c>
      <c r="F964" t="s">
        <v>29</v>
      </c>
      <c r="G964" t="s">
        <v>31</v>
      </c>
      <c r="H964" s="7">
        <v>57</v>
      </c>
      <c r="I964" s="7" t="s">
        <v>148</v>
      </c>
      <c r="J964" t="s">
        <v>18</v>
      </c>
      <c r="K964">
        <v>57.7</v>
      </c>
      <c r="L964">
        <v>1</v>
      </c>
      <c r="M964">
        <v>118.7</v>
      </c>
      <c r="N964">
        <v>2.76</v>
      </c>
    </row>
    <row r="965" spans="1:14" x14ac:dyDescent="0.25">
      <c r="A965" s="7">
        <v>242996</v>
      </c>
      <c r="B965" s="7">
        <f t="shared" si="45"/>
        <v>0</v>
      </c>
      <c r="C965" s="7">
        <f t="shared" si="46"/>
        <v>0</v>
      </c>
      <c r="D965" s="7">
        <f t="shared" si="47"/>
        <v>0</v>
      </c>
      <c r="E965" s="7">
        <v>242668</v>
      </c>
      <c r="F965" t="s">
        <v>29</v>
      </c>
      <c r="G965" t="s">
        <v>31</v>
      </c>
      <c r="H965" s="7">
        <v>57</v>
      </c>
      <c r="I965" s="7" t="s">
        <v>148</v>
      </c>
      <c r="J965" t="s">
        <v>18</v>
      </c>
      <c r="K965">
        <v>12.47</v>
      </c>
      <c r="L965">
        <v>1</v>
      </c>
      <c r="M965">
        <v>92</v>
      </c>
      <c r="N965">
        <v>2.76</v>
      </c>
    </row>
    <row r="966" spans="1:14" x14ac:dyDescent="0.25">
      <c r="A966" s="7">
        <v>242998</v>
      </c>
      <c r="B966" s="7">
        <f t="shared" si="45"/>
        <v>0</v>
      </c>
      <c r="C966" s="7">
        <f t="shared" si="46"/>
        <v>0</v>
      </c>
      <c r="D966" s="7">
        <f t="shared" si="47"/>
        <v>0</v>
      </c>
      <c r="E966" s="7">
        <v>242668</v>
      </c>
      <c r="F966" t="s">
        <v>29</v>
      </c>
      <c r="G966" t="s">
        <v>31</v>
      </c>
      <c r="H966" s="7">
        <v>57</v>
      </c>
      <c r="I966" s="7" t="s">
        <v>148</v>
      </c>
      <c r="J966" t="s">
        <v>18</v>
      </c>
      <c r="K966">
        <v>58.9</v>
      </c>
      <c r="L966">
        <v>1</v>
      </c>
      <c r="M966">
        <v>134.30000000000001</v>
      </c>
      <c r="N966">
        <v>2.76</v>
      </c>
    </row>
    <row r="967" spans="1:14" x14ac:dyDescent="0.25">
      <c r="A967" s="7">
        <v>243000</v>
      </c>
      <c r="B967" s="7">
        <f t="shared" si="45"/>
        <v>0</v>
      </c>
      <c r="C967" s="7">
        <f t="shared" si="46"/>
        <v>0</v>
      </c>
      <c r="D967" s="7">
        <f t="shared" si="47"/>
        <v>0</v>
      </c>
      <c r="E967" s="7">
        <v>242668</v>
      </c>
      <c r="F967" t="s">
        <v>29</v>
      </c>
      <c r="G967" t="s">
        <v>31</v>
      </c>
      <c r="H967" s="7">
        <v>57</v>
      </c>
      <c r="I967" s="7" t="s">
        <v>148</v>
      </c>
      <c r="J967" t="s">
        <v>18</v>
      </c>
      <c r="K967">
        <v>58.1</v>
      </c>
      <c r="L967">
        <v>5</v>
      </c>
      <c r="M967">
        <v>40.4</v>
      </c>
      <c r="N967">
        <v>2.76</v>
      </c>
    </row>
    <row r="968" spans="1:14" x14ac:dyDescent="0.25">
      <c r="A968" s="7">
        <v>243002</v>
      </c>
      <c r="B968" s="7">
        <f t="shared" si="45"/>
        <v>0</v>
      </c>
      <c r="C968" s="7">
        <f t="shared" si="46"/>
        <v>0</v>
      </c>
      <c r="D968" s="7">
        <f t="shared" si="47"/>
        <v>0</v>
      </c>
      <c r="E968" s="7">
        <v>242668</v>
      </c>
      <c r="F968" t="s">
        <v>29</v>
      </c>
      <c r="G968" t="s">
        <v>31</v>
      </c>
      <c r="H968" s="7">
        <v>57</v>
      </c>
      <c r="I968" s="7" t="s">
        <v>148</v>
      </c>
      <c r="J968" t="s">
        <v>18</v>
      </c>
      <c r="K968">
        <v>12.48</v>
      </c>
      <c r="L968">
        <v>1</v>
      </c>
      <c r="M968">
        <v>92</v>
      </c>
      <c r="N968">
        <v>2.76</v>
      </c>
    </row>
    <row r="969" spans="1:14" x14ac:dyDescent="0.25">
      <c r="A969" s="7">
        <v>243004</v>
      </c>
      <c r="B969" s="7">
        <f t="shared" si="45"/>
        <v>0</v>
      </c>
      <c r="C969" s="7">
        <f t="shared" si="46"/>
        <v>0</v>
      </c>
      <c r="D969" s="7">
        <f t="shared" si="47"/>
        <v>0</v>
      </c>
      <c r="E969" s="7">
        <v>242668</v>
      </c>
      <c r="F969" t="s">
        <v>29</v>
      </c>
      <c r="G969" t="s">
        <v>31</v>
      </c>
      <c r="H969" s="7">
        <v>57</v>
      </c>
      <c r="I969" s="7" t="s">
        <v>148</v>
      </c>
      <c r="J969" t="s">
        <v>18</v>
      </c>
      <c r="K969">
        <v>58.5</v>
      </c>
      <c r="L969">
        <v>1</v>
      </c>
      <c r="M969">
        <v>134.30000000000001</v>
      </c>
      <c r="N969">
        <v>2.76</v>
      </c>
    </row>
    <row r="970" spans="1:14" x14ac:dyDescent="0.25">
      <c r="A970" s="7">
        <v>243006</v>
      </c>
      <c r="B970" s="7">
        <f t="shared" si="45"/>
        <v>0</v>
      </c>
      <c r="C970" s="7">
        <f t="shared" si="46"/>
        <v>0</v>
      </c>
      <c r="D970" s="7">
        <f t="shared" si="47"/>
        <v>0</v>
      </c>
      <c r="E970" s="7">
        <v>242668</v>
      </c>
      <c r="F970" t="s">
        <v>29</v>
      </c>
      <c r="G970" t="s">
        <v>31</v>
      </c>
      <c r="H970" s="7">
        <v>57</v>
      </c>
      <c r="I970" s="7" t="s">
        <v>148</v>
      </c>
      <c r="J970" t="s">
        <v>18</v>
      </c>
      <c r="K970">
        <v>12.48</v>
      </c>
      <c r="L970">
        <v>1</v>
      </c>
      <c r="M970">
        <v>92</v>
      </c>
      <c r="N970">
        <v>2.76</v>
      </c>
    </row>
    <row r="971" spans="1:14" x14ac:dyDescent="0.25">
      <c r="A971" s="7">
        <v>243008</v>
      </c>
      <c r="B971" s="7">
        <f t="shared" si="45"/>
        <v>0</v>
      </c>
      <c r="C971" s="7">
        <f t="shared" si="46"/>
        <v>0</v>
      </c>
      <c r="D971" s="7">
        <f t="shared" si="47"/>
        <v>0</v>
      </c>
      <c r="E971" s="7">
        <v>242668</v>
      </c>
      <c r="F971" t="s">
        <v>29</v>
      </c>
      <c r="G971" t="s">
        <v>31</v>
      </c>
      <c r="H971" s="7">
        <v>57</v>
      </c>
      <c r="I971" s="7" t="s">
        <v>148</v>
      </c>
      <c r="J971" t="s">
        <v>18</v>
      </c>
      <c r="K971">
        <v>49.4</v>
      </c>
      <c r="L971">
        <v>1</v>
      </c>
      <c r="M971">
        <v>118.7</v>
      </c>
      <c r="N971">
        <v>2.76</v>
      </c>
    </row>
    <row r="972" spans="1:14" x14ac:dyDescent="0.25">
      <c r="A972" s="7">
        <v>244100</v>
      </c>
      <c r="B972" s="7">
        <f t="shared" si="45"/>
        <v>0</v>
      </c>
      <c r="C972" s="7">
        <f t="shared" si="46"/>
        <v>0</v>
      </c>
      <c r="D972" s="7">
        <f t="shared" si="47"/>
        <v>0</v>
      </c>
      <c r="E972" s="7">
        <v>242717</v>
      </c>
      <c r="F972" t="s">
        <v>56</v>
      </c>
      <c r="G972" t="s">
        <v>69</v>
      </c>
      <c r="H972" s="7">
        <v>39</v>
      </c>
      <c r="I972" s="7" t="s">
        <v>148</v>
      </c>
      <c r="J972" t="s">
        <v>18</v>
      </c>
      <c r="K972">
        <v>24.3</v>
      </c>
      <c r="L972">
        <v>1</v>
      </c>
      <c r="M972">
        <v>92</v>
      </c>
      <c r="N972">
        <v>2.76</v>
      </c>
    </row>
    <row r="973" spans="1:14" x14ac:dyDescent="0.25">
      <c r="A973" s="7">
        <v>244102</v>
      </c>
      <c r="B973" s="7">
        <f t="shared" si="45"/>
        <v>0</v>
      </c>
      <c r="C973" s="7">
        <f t="shared" si="46"/>
        <v>0</v>
      </c>
      <c r="D973" s="7">
        <f t="shared" si="47"/>
        <v>0</v>
      </c>
      <c r="E973" s="7">
        <v>242717</v>
      </c>
      <c r="F973" t="s">
        <v>56</v>
      </c>
      <c r="G973" t="s">
        <v>69</v>
      </c>
      <c r="H973" s="7">
        <v>39</v>
      </c>
      <c r="I973" s="7" t="s">
        <v>148</v>
      </c>
      <c r="J973" t="s">
        <v>18</v>
      </c>
      <c r="K973">
        <v>33.5</v>
      </c>
      <c r="L973">
        <v>2</v>
      </c>
      <c r="M973">
        <v>73.5</v>
      </c>
      <c r="N973">
        <v>2.76</v>
      </c>
    </row>
    <row r="974" spans="1:14" x14ac:dyDescent="0.25">
      <c r="A974" s="7">
        <v>244104</v>
      </c>
      <c r="B974" s="7">
        <f t="shared" si="45"/>
        <v>0</v>
      </c>
      <c r="C974" s="7">
        <f t="shared" si="46"/>
        <v>0</v>
      </c>
      <c r="D974" s="7">
        <f t="shared" si="47"/>
        <v>0</v>
      </c>
      <c r="E974" s="7">
        <v>242717</v>
      </c>
      <c r="F974" t="s">
        <v>56</v>
      </c>
      <c r="G974" t="s">
        <v>69</v>
      </c>
      <c r="H974" s="7">
        <v>39</v>
      </c>
      <c r="I974" s="7" t="s">
        <v>148</v>
      </c>
      <c r="J974" t="s">
        <v>18</v>
      </c>
      <c r="K974">
        <v>24.6</v>
      </c>
      <c r="L974">
        <v>1</v>
      </c>
      <c r="M974">
        <v>92</v>
      </c>
      <c r="N974">
        <v>2.76</v>
      </c>
    </row>
    <row r="975" spans="1:14" x14ac:dyDescent="0.25">
      <c r="A975" s="7">
        <v>244138</v>
      </c>
      <c r="B975" s="7">
        <f t="shared" si="45"/>
        <v>1</v>
      </c>
      <c r="C975" s="7">
        <f t="shared" si="46"/>
        <v>0</v>
      </c>
      <c r="D975" s="7">
        <f t="shared" si="47"/>
        <v>1</v>
      </c>
      <c r="E975" s="7">
        <v>242723</v>
      </c>
      <c r="F975" t="s">
        <v>56</v>
      </c>
      <c r="G975" t="s">
        <v>69</v>
      </c>
      <c r="H975" s="7">
        <v>62</v>
      </c>
      <c r="I975" s="7" t="s">
        <v>148</v>
      </c>
      <c r="J975" t="s">
        <v>18</v>
      </c>
      <c r="K975">
        <v>31.8</v>
      </c>
      <c r="L975">
        <v>1</v>
      </c>
      <c r="M975">
        <v>92</v>
      </c>
      <c r="N975">
        <v>2.76</v>
      </c>
    </row>
    <row r="976" spans="1:14" x14ac:dyDescent="0.25">
      <c r="A976" s="7">
        <v>244138</v>
      </c>
      <c r="B976" s="7">
        <f t="shared" si="45"/>
        <v>0</v>
      </c>
      <c r="C976" s="7">
        <f t="shared" si="46"/>
        <v>1</v>
      </c>
      <c r="D976" s="7">
        <f t="shared" si="47"/>
        <v>1</v>
      </c>
      <c r="E976" s="7">
        <v>242723</v>
      </c>
      <c r="F976" t="s">
        <v>56</v>
      </c>
      <c r="G976" t="s">
        <v>69</v>
      </c>
      <c r="H976" s="7">
        <v>62</v>
      </c>
      <c r="I976" s="7" t="s">
        <v>148</v>
      </c>
      <c r="J976" t="s">
        <v>18</v>
      </c>
      <c r="K976">
        <v>31.8</v>
      </c>
      <c r="L976">
        <v>1</v>
      </c>
      <c r="M976">
        <v>92</v>
      </c>
      <c r="N976">
        <v>2.76</v>
      </c>
    </row>
    <row r="977" spans="1:14" x14ac:dyDescent="0.25">
      <c r="A977" s="7">
        <v>244140</v>
      </c>
      <c r="B977" s="7">
        <f t="shared" si="45"/>
        <v>1</v>
      </c>
      <c r="C977" s="7">
        <f t="shared" si="46"/>
        <v>0</v>
      </c>
      <c r="D977" s="7">
        <f t="shared" si="47"/>
        <v>1</v>
      </c>
      <c r="E977" s="7">
        <v>242723</v>
      </c>
      <c r="F977" t="s">
        <v>56</v>
      </c>
      <c r="G977" t="s">
        <v>69</v>
      </c>
      <c r="H977" s="7">
        <v>62</v>
      </c>
      <c r="I977" s="7" t="s">
        <v>148</v>
      </c>
      <c r="J977" t="s">
        <v>18</v>
      </c>
      <c r="K977">
        <v>33.700000000000003</v>
      </c>
      <c r="L977">
        <v>3</v>
      </c>
      <c r="M977">
        <v>44.2</v>
      </c>
      <c r="N977">
        <v>2.76</v>
      </c>
    </row>
    <row r="978" spans="1:14" x14ac:dyDescent="0.25">
      <c r="A978" s="7">
        <v>244140</v>
      </c>
      <c r="B978" s="7">
        <f t="shared" si="45"/>
        <v>0</v>
      </c>
      <c r="C978" s="7">
        <f t="shared" si="46"/>
        <v>1</v>
      </c>
      <c r="D978" s="7">
        <f t="shared" si="47"/>
        <v>1</v>
      </c>
      <c r="E978" s="7">
        <v>242723</v>
      </c>
      <c r="F978" t="s">
        <v>56</v>
      </c>
      <c r="G978" t="s">
        <v>69</v>
      </c>
      <c r="H978" s="7">
        <v>62</v>
      </c>
      <c r="I978" s="7" t="s">
        <v>148</v>
      </c>
      <c r="J978" t="s">
        <v>18</v>
      </c>
      <c r="K978">
        <v>33.700000000000003</v>
      </c>
      <c r="L978">
        <v>3</v>
      </c>
      <c r="M978">
        <v>44.2</v>
      </c>
      <c r="N978">
        <v>2.76</v>
      </c>
    </row>
    <row r="979" spans="1:14" x14ac:dyDescent="0.25">
      <c r="A979" s="7">
        <v>244142</v>
      </c>
      <c r="B979" s="7">
        <f t="shared" si="45"/>
        <v>1</v>
      </c>
      <c r="C979" s="7">
        <f t="shared" si="46"/>
        <v>0</v>
      </c>
      <c r="D979" s="7">
        <f t="shared" si="47"/>
        <v>1</v>
      </c>
      <c r="E979" s="7">
        <v>242723</v>
      </c>
      <c r="F979" t="s">
        <v>56</v>
      </c>
      <c r="G979" t="s">
        <v>69</v>
      </c>
      <c r="H979" s="7">
        <v>62</v>
      </c>
      <c r="I979" s="7" t="s">
        <v>148</v>
      </c>
      <c r="J979" t="s">
        <v>18</v>
      </c>
      <c r="K979">
        <v>29</v>
      </c>
      <c r="L979">
        <v>1</v>
      </c>
      <c r="M979">
        <v>92</v>
      </c>
      <c r="N979">
        <v>2.76</v>
      </c>
    </row>
    <row r="980" spans="1:14" x14ac:dyDescent="0.25">
      <c r="A980" s="7">
        <v>244142</v>
      </c>
      <c r="B980" s="7">
        <f t="shared" si="45"/>
        <v>0</v>
      </c>
      <c r="C980" s="7">
        <f t="shared" si="46"/>
        <v>1</v>
      </c>
      <c r="D980" s="7">
        <f t="shared" si="47"/>
        <v>1</v>
      </c>
      <c r="E980" s="7">
        <v>242723</v>
      </c>
      <c r="F980" t="s">
        <v>56</v>
      </c>
      <c r="G980" t="s">
        <v>69</v>
      </c>
      <c r="H980" s="7">
        <v>62</v>
      </c>
      <c r="I980" s="7" t="s">
        <v>148</v>
      </c>
      <c r="J980" t="s">
        <v>18</v>
      </c>
      <c r="K980">
        <v>29</v>
      </c>
      <c r="L980">
        <v>1</v>
      </c>
      <c r="M980">
        <v>92</v>
      </c>
      <c r="N980">
        <v>2.76</v>
      </c>
    </row>
    <row r="981" spans="1:14" x14ac:dyDescent="0.25">
      <c r="A981" s="7">
        <v>244144</v>
      </c>
      <c r="B981" s="7">
        <f t="shared" si="45"/>
        <v>1</v>
      </c>
      <c r="C981" s="7">
        <f t="shared" si="46"/>
        <v>0</v>
      </c>
      <c r="D981" s="7">
        <f t="shared" si="47"/>
        <v>1</v>
      </c>
      <c r="E981" s="7">
        <v>242723</v>
      </c>
      <c r="F981" t="s">
        <v>56</v>
      </c>
      <c r="G981" t="s">
        <v>69</v>
      </c>
      <c r="H981" s="7">
        <v>62</v>
      </c>
      <c r="I981" s="7" t="s">
        <v>148</v>
      </c>
      <c r="J981" t="s">
        <v>18</v>
      </c>
      <c r="K981">
        <v>32.700000000000003</v>
      </c>
      <c r="L981">
        <v>1</v>
      </c>
      <c r="M981">
        <v>92</v>
      </c>
      <c r="N981">
        <v>2.76</v>
      </c>
    </row>
    <row r="982" spans="1:14" x14ac:dyDescent="0.25">
      <c r="A982" s="7">
        <v>244144</v>
      </c>
      <c r="B982" s="7">
        <f t="shared" si="45"/>
        <v>0</v>
      </c>
      <c r="C982" s="7">
        <f t="shared" si="46"/>
        <v>1</v>
      </c>
      <c r="D982" s="7">
        <f t="shared" si="47"/>
        <v>1</v>
      </c>
      <c r="E982" s="7">
        <v>242723</v>
      </c>
      <c r="F982" t="s">
        <v>56</v>
      </c>
      <c r="G982" t="s">
        <v>69</v>
      </c>
      <c r="H982" s="7">
        <v>62</v>
      </c>
      <c r="I982" s="7" t="s">
        <v>148</v>
      </c>
      <c r="J982" t="s">
        <v>18</v>
      </c>
      <c r="K982">
        <v>32.700000000000003</v>
      </c>
      <c r="L982">
        <v>1</v>
      </c>
      <c r="M982">
        <v>92</v>
      </c>
      <c r="N982">
        <v>2.76</v>
      </c>
    </row>
    <row r="983" spans="1:14" x14ac:dyDescent="0.25">
      <c r="A983" s="7">
        <v>244146</v>
      </c>
      <c r="B983" s="7">
        <f t="shared" si="45"/>
        <v>1</v>
      </c>
      <c r="C983" s="7">
        <f t="shared" si="46"/>
        <v>0</v>
      </c>
      <c r="D983" s="7">
        <f t="shared" si="47"/>
        <v>1</v>
      </c>
      <c r="E983" s="7">
        <v>242723</v>
      </c>
      <c r="F983" t="s">
        <v>56</v>
      </c>
      <c r="G983" t="s">
        <v>69</v>
      </c>
      <c r="H983" s="7">
        <v>62</v>
      </c>
      <c r="I983" s="7" t="s">
        <v>148</v>
      </c>
      <c r="J983" t="s">
        <v>18</v>
      </c>
      <c r="K983">
        <v>32.6</v>
      </c>
      <c r="L983">
        <v>1</v>
      </c>
      <c r="M983">
        <v>92</v>
      </c>
      <c r="N983">
        <v>2.76</v>
      </c>
    </row>
    <row r="984" spans="1:14" x14ac:dyDescent="0.25">
      <c r="A984" s="7">
        <v>244146</v>
      </c>
      <c r="B984" s="7">
        <f t="shared" si="45"/>
        <v>0</v>
      </c>
      <c r="C984" s="7">
        <f t="shared" si="46"/>
        <v>1</v>
      </c>
      <c r="D984" s="7">
        <f t="shared" si="47"/>
        <v>1</v>
      </c>
      <c r="E984" s="7">
        <v>242723</v>
      </c>
      <c r="F984" t="s">
        <v>56</v>
      </c>
      <c r="G984" t="s">
        <v>69</v>
      </c>
      <c r="H984" s="7">
        <v>62</v>
      </c>
      <c r="I984" s="7" t="s">
        <v>148</v>
      </c>
      <c r="J984" t="s">
        <v>18</v>
      </c>
      <c r="K984">
        <v>32.6</v>
      </c>
      <c r="L984">
        <v>1</v>
      </c>
      <c r="M984">
        <v>92</v>
      </c>
      <c r="N984">
        <v>2.76</v>
      </c>
    </row>
    <row r="985" spans="1:14" x14ac:dyDescent="0.25">
      <c r="A985" s="7">
        <v>244148</v>
      </c>
      <c r="B985" s="7">
        <f t="shared" si="45"/>
        <v>1</v>
      </c>
      <c r="C985" s="7">
        <f t="shared" si="46"/>
        <v>0</v>
      </c>
      <c r="D985" s="7">
        <f t="shared" si="47"/>
        <v>1</v>
      </c>
      <c r="E985" s="7">
        <v>242723</v>
      </c>
      <c r="F985" t="s">
        <v>56</v>
      </c>
      <c r="G985" t="s">
        <v>69</v>
      </c>
      <c r="H985" s="7">
        <v>62</v>
      </c>
      <c r="I985" s="7" t="s">
        <v>148</v>
      </c>
      <c r="J985" t="s">
        <v>18</v>
      </c>
      <c r="K985">
        <v>32.4</v>
      </c>
      <c r="L985">
        <v>1</v>
      </c>
      <c r="M985">
        <v>92</v>
      </c>
      <c r="N985">
        <v>2.76</v>
      </c>
    </row>
    <row r="986" spans="1:14" x14ac:dyDescent="0.25">
      <c r="A986" s="7">
        <v>244148</v>
      </c>
      <c r="B986" s="7">
        <f t="shared" si="45"/>
        <v>0</v>
      </c>
      <c r="C986" s="7">
        <f t="shared" si="46"/>
        <v>1</v>
      </c>
      <c r="D986" s="7">
        <f t="shared" si="47"/>
        <v>1</v>
      </c>
      <c r="E986" s="7">
        <v>242723</v>
      </c>
      <c r="F986" t="s">
        <v>56</v>
      </c>
      <c r="G986" t="s">
        <v>69</v>
      </c>
      <c r="H986" s="7">
        <v>62</v>
      </c>
      <c r="I986" s="7" t="s">
        <v>148</v>
      </c>
      <c r="J986" t="s">
        <v>18</v>
      </c>
      <c r="K986">
        <v>32.4</v>
      </c>
      <c r="L986">
        <v>1</v>
      </c>
      <c r="M986">
        <v>92</v>
      </c>
      <c r="N986">
        <v>2.76</v>
      </c>
    </row>
    <row r="987" spans="1:14" x14ac:dyDescent="0.25">
      <c r="A987" s="7">
        <v>244152</v>
      </c>
      <c r="B987" s="7">
        <f t="shared" si="45"/>
        <v>1</v>
      </c>
      <c r="C987" s="7">
        <f t="shared" si="46"/>
        <v>0</v>
      </c>
      <c r="D987" s="7">
        <f t="shared" si="47"/>
        <v>1</v>
      </c>
      <c r="E987" s="7">
        <v>242723</v>
      </c>
      <c r="F987" t="s">
        <v>56</v>
      </c>
      <c r="G987" t="s">
        <v>69</v>
      </c>
      <c r="H987" s="7">
        <v>62</v>
      </c>
      <c r="I987" s="7" t="s">
        <v>148</v>
      </c>
      <c r="J987" t="s">
        <v>18</v>
      </c>
      <c r="K987">
        <v>36.1</v>
      </c>
      <c r="L987">
        <v>2</v>
      </c>
      <c r="M987">
        <v>57</v>
      </c>
      <c r="N987">
        <v>2.76</v>
      </c>
    </row>
    <row r="988" spans="1:14" x14ac:dyDescent="0.25">
      <c r="A988" s="7">
        <v>244152</v>
      </c>
      <c r="B988" s="7">
        <f t="shared" si="45"/>
        <v>0</v>
      </c>
      <c r="C988" s="7">
        <f t="shared" si="46"/>
        <v>1</v>
      </c>
      <c r="D988" s="7">
        <f t="shared" si="47"/>
        <v>1</v>
      </c>
      <c r="E988" s="7">
        <v>242723</v>
      </c>
      <c r="F988" t="s">
        <v>56</v>
      </c>
      <c r="G988" t="s">
        <v>69</v>
      </c>
      <c r="H988" s="7">
        <v>62</v>
      </c>
      <c r="I988" s="7" t="s">
        <v>148</v>
      </c>
      <c r="J988" t="s">
        <v>18</v>
      </c>
      <c r="K988">
        <v>36.1</v>
      </c>
      <c r="L988">
        <v>2</v>
      </c>
      <c r="M988">
        <v>57</v>
      </c>
      <c r="N988">
        <v>2.76</v>
      </c>
    </row>
    <row r="989" spans="1:14" x14ac:dyDescent="0.25">
      <c r="A989" s="7">
        <v>244154</v>
      </c>
      <c r="B989" s="7">
        <f t="shared" si="45"/>
        <v>1</v>
      </c>
      <c r="C989" s="7">
        <f t="shared" si="46"/>
        <v>0</v>
      </c>
      <c r="D989" s="7">
        <f t="shared" si="47"/>
        <v>1</v>
      </c>
      <c r="E989" s="7">
        <v>242723</v>
      </c>
      <c r="F989" t="s">
        <v>56</v>
      </c>
      <c r="G989" t="s">
        <v>69</v>
      </c>
      <c r="H989" s="7">
        <v>62</v>
      </c>
      <c r="I989" s="7" t="s">
        <v>148</v>
      </c>
      <c r="J989" t="s">
        <v>18</v>
      </c>
      <c r="K989">
        <v>56.7</v>
      </c>
      <c r="L989">
        <v>3</v>
      </c>
      <c r="M989">
        <v>64.5</v>
      </c>
      <c r="N989">
        <v>2.76</v>
      </c>
    </row>
    <row r="990" spans="1:14" x14ac:dyDescent="0.25">
      <c r="A990" s="7">
        <v>244154</v>
      </c>
      <c r="B990" s="7">
        <f t="shared" si="45"/>
        <v>0</v>
      </c>
      <c r="C990" s="7">
        <f t="shared" si="46"/>
        <v>1</v>
      </c>
      <c r="D990" s="7">
        <f t="shared" si="47"/>
        <v>1</v>
      </c>
      <c r="E990" s="7">
        <v>242723</v>
      </c>
      <c r="F990" t="s">
        <v>56</v>
      </c>
      <c r="G990" t="s">
        <v>69</v>
      </c>
      <c r="H990" s="7">
        <v>62</v>
      </c>
      <c r="I990" s="7" t="s">
        <v>148</v>
      </c>
      <c r="J990" t="s">
        <v>18</v>
      </c>
      <c r="K990">
        <v>56.7</v>
      </c>
      <c r="L990">
        <v>3</v>
      </c>
      <c r="M990">
        <v>64.5</v>
      </c>
      <c r="N990">
        <v>2.76</v>
      </c>
    </row>
    <row r="991" spans="1:14" x14ac:dyDescent="0.25">
      <c r="A991" s="7">
        <v>244156</v>
      </c>
      <c r="B991" s="7">
        <f t="shared" si="45"/>
        <v>1</v>
      </c>
      <c r="C991" s="7">
        <f t="shared" si="46"/>
        <v>0</v>
      </c>
      <c r="D991" s="7">
        <f t="shared" si="47"/>
        <v>1</v>
      </c>
      <c r="E991" s="7">
        <v>242723</v>
      </c>
      <c r="F991" t="s">
        <v>56</v>
      </c>
      <c r="G991" t="s">
        <v>69</v>
      </c>
      <c r="H991" s="7">
        <v>62</v>
      </c>
      <c r="I991" s="7" t="s">
        <v>148</v>
      </c>
      <c r="J991" t="s">
        <v>18</v>
      </c>
      <c r="K991">
        <v>24.7</v>
      </c>
      <c r="L991">
        <v>1</v>
      </c>
      <c r="M991">
        <v>92</v>
      </c>
      <c r="N991">
        <v>2.76</v>
      </c>
    </row>
    <row r="992" spans="1:14" x14ac:dyDescent="0.25">
      <c r="A992" s="7">
        <v>244156</v>
      </c>
      <c r="B992" s="7">
        <f t="shared" si="45"/>
        <v>0</v>
      </c>
      <c r="C992" s="7">
        <f t="shared" si="46"/>
        <v>1</v>
      </c>
      <c r="D992" s="7">
        <f t="shared" si="47"/>
        <v>1</v>
      </c>
      <c r="E992" s="7">
        <v>242723</v>
      </c>
      <c r="F992" t="s">
        <v>56</v>
      </c>
      <c r="G992" t="s">
        <v>69</v>
      </c>
      <c r="H992" s="7">
        <v>62</v>
      </c>
      <c r="I992" s="7" t="s">
        <v>148</v>
      </c>
      <c r="J992" t="s">
        <v>18</v>
      </c>
      <c r="K992">
        <v>24.7</v>
      </c>
      <c r="L992">
        <v>1</v>
      </c>
      <c r="M992">
        <v>92</v>
      </c>
      <c r="N992">
        <v>2.76</v>
      </c>
    </row>
    <row r="993" spans="1:14" x14ac:dyDescent="0.25">
      <c r="A993" s="7">
        <v>244158</v>
      </c>
      <c r="B993" s="7">
        <f t="shared" si="45"/>
        <v>1</v>
      </c>
      <c r="C993" s="7">
        <f t="shared" si="46"/>
        <v>0</v>
      </c>
      <c r="D993" s="7">
        <f t="shared" si="47"/>
        <v>1</v>
      </c>
      <c r="E993" s="7">
        <v>242723</v>
      </c>
      <c r="F993" t="s">
        <v>56</v>
      </c>
      <c r="G993" t="s">
        <v>69</v>
      </c>
      <c r="H993" s="7">
        <v>62</v>
      </c>
      <c r="I993" s="7" t="s">
        <v>148</v>
      </c>
      <c r="J993" t="s">
        <v>18</v>
      </c>
      <c r="K993">
        <v>37.299999999999997</v>
      </c>
      <c r="L993">
        <v>1</v>
      </c>
      <c r="M993">
        <v>92</v>
      </c>
      <c r="N993">
        <v>2.76</v>
      </c>
    </row>
    <row r="994" spans="1:14" x14ac:dyDescent="0.25">
      <c r="A994" s="7">
        <v>244158</v>
      </c>
      <c r="B994" s="7">
        <f t="shared" si="45"/>
        <v>0</v>
      </c>
      <c r="C994" s="7">
        <f t="shared" si="46"/>
        <v>1</v>
      </c>
      <c r="D994" s="7">
        <f t="shared" si="47"/>
        <v>1</v>
      </c>
      <c r="E994" s="7">
        <v>242723</v>
      </c>
      <c r="F994" t="s">
        <v>56</v>
      </c>
      <c r="G994" t="s">
        <v>69</v>
      </c>
      <c r="H994" s="7">
        <v>62</v>
      </c>
      <c r="I994" s="7" t="s">
        <v>148</v>
      </c>
      <c r="J994" t="s">
        <v>18</v>
      </c>
      <c r="K994">
        <v>37.299999999999997</v>
      </c>
      <c r="L994">
        <v>1</v>
      </c>
      <c r="M994">
        <v>92</v>
      </c>
      <c r="N994">
        <v>2.76</v>
      </c>
    </row>
    <row r="995" spans="1:14" x14ac:dyDescent="0.25">
      <c r="A995" s="7">
        <v>244160</v>
      </c>
      <c r="B995" s="7">
        <f t="shared" si="45"/>
        <v>1</v>
      </c>
      <c r="C995" s="7">
        <f t="shared" si="46"/>
        <v>0</v>
      </c>
      <c r="D995" s="7">
        <f t="shared" si="47"/>
        <v>1</v>
      </c>
      <c r="E995" s="7">
        <v>242723</v>
      </c>
      <c r="F995" t="s">
        <v>56</v>
      </c>
      <c r="G995" t="s">
        <v>69</v>
      </c>
      <c r="H995" s="7">
        <v>62</v>
      </c>
      <c r="I995" s="7" t="s">
        <v>148</v>
      </c>
      <c r="J995" t="s">
        <v>18</v>
      </c>
      <c r="K995">
        <v>56.2</v>
      </c>
      <c r="L995">
        <v>3</v>
      </c>
      <c r="M995">
        <v>64.5</v>
      </c>
      <c r="N995">
        <v>2.76</v>
      </c>
    </row>
    <row r="996" spans="1:14" x14ac:dyDescent="0.25">
      <c r="A996" s="7">
        <v>244160</v>
      </c>
      <c r="B996" s="7">
        <f t="shared" si="45"/>
        <v>0</v>
      </c>
      <c r="C996" s="7">
        <f t="shared" si="46"/>
        <v>1</v>
      </c>
      <c r="D996" s="7">
        <f t="shared" si="47"/>
        <v>1</v>
      </c>
      <c r="E996" s="7">
        <v>242723</v>
      </c>
      <c r="F996" t="s">
        <v>56</v>
      </c>
      <c r="G996" t="s">
        <v>69</v>
      </c>
      <c r="H996" s="7">
        <v>62</v>
      </c>
      <c r="I996" s="7" t="s">
        <v>148</v>
      </c>
      <c r="J996" t="s">
        <v>18</v>
      </c>
      <c r="K996">
        <v>56.2</v>
      </c>
      <c r="L996">
        <v>3</v>
      </c>
      <c r="M996">
        <v>64.5</v>
      </c>
      <c r="N996">
        <v>2.76</v>
      </c>
    </row>
    <row r="997" spans="1:14" x14ac:dyDescent="0.25">
      <c r="A997" s="7">
        <v>244162</v>
      </c>
      <c r="B997" s="7">
        <f t="shared" si="45"/>
        <v>1</v>
      </c>
      <c r="C997" s="7">
        <f t="shared" si="46"/>
        <v>0</v>
      </c>
      <c r="D997" s="7">
        <f t="shared" si="47"/>
        <v>1</v>
      </c>
      <c r="E997" s="7">
        <v>242723</v>
      </c>
      <c r="F997" t="s">
        <v>56</v>
      </c>
      <c r="G997" t="s">
        <v>69</v>
      </c>
      <c r="H997" s="7">
        <v>62</v>
      </c>
      <c r="I997" s="7" t="s">
        <v>148</v>
      </c>
      <c r="J997" t="s">
        <v>18</v>
      </c>
      <c r="K997">
        <v>31.9</v>
      </c>
      <c r="L997">
        <v>1</v>
      </c>
      <c r="M997">
        <v>92</v>
      </c>
      <c r="N997">
        <v>2.76</v>
      </c>
    </row>
    <row r="998" spans="1:14" x14ac:dyDescent="0.25">
      <c r="A998" s="7">
        <v>244162</v>
      </c>
      <c r="B998" s="7">
        <f t="shared" si="45"/>
        <v>0</v>
      </c>
      <c r="C998" s="7">
        <f t="shared" si="46"/>
        <v>1</v>
      </c>
      <c r="D998" s="7">
        <f t="shared" si="47"/>
        <v>1</v>
      </c>
      <c r="E998" s="7">
        <v>242723</v>
      </c>
      <c r="F998" t="s">
        <v>56</v>
      </c>
      <c r="G998" t="s">
        <v>69</v>
      </c>
      <c r="H998" s="7">
        <v>62</v>
      </c>
      <c r="I998" s="7" t="s">
        <v>148</v>
      </c>
      <c r="J998" t="s">
        <v>18</v>
      </c>
      <c r="K998">
        <v>31.9</v>
      </c>
      <c r="L998">
        <v>1</v>
      </c>
      <c r="M998">
        <v>92</v>
      </c>
      <c r="N998">
        <v>2.76</v>
      </c>
    </row>
    <row r="999" spans="1:14" x14ac:dyDescent="0.25">
      <c r="A999" s="7">
        <v>244164</v>
      </c>
      <c r="B999" s="7">
        <f t="shared" si="45"/>
        <v>1</v>
      </c>
      <c r="C999" s="7">
        <f t="shared" si="46"/>
        <v>0</v>
      </c>
      <c r="D999" s="7">
        <f t="shared" si="47"/>
        <v>1</v>
      </c>
      <c r="E999" s="7">
        <v>242723</v>
      </c>
      <c r="F999" t="s">
        <v>56</v>
      </c>
      <c r="G999" t="s">
        <v>69</v>
      </c>
      <c r="H999" s="7">
        <v>62</v>
      </c>
      <c r="I999" s="7" t="s">
        <v>148</v>
      </c>
      <c r="J999" t="s">
        <v>18</v>
      </c>
      <c r="K999">
        <v>23.9</v>
      </c>
      <c r="L999">
        <v>1</v>
      </c>
      <c r="M999">
        <v>92</v>
      </c>
      <c r="N999">
        <v>2.76</v>
      </c>
    </row>
    <row r="1000" spans="1:14" x14ac:dyDescent="0.25">
      <c r="A1000" s="7">
        <v>244164</v>
      </c>
      <c r="B1000" s="7">
        <f t="shared" si="45"/>
        <v>0</v>
      </c>
      <c r="C1000" s="7">
        <f t="shared" si="46"/>
        <v>1</v>
      </c>
      <c r="D1000" s="7">
        <f t="shared" si="47"/>
        <v>1</v>
      </c>
      <c r="E1000" s="7">
        <v>242723</v>
      </c>
      <c r="F1000" t="s">
        <v>56</v>
      </c>
      <c r="G1000" t="s">
        <v>69</v>
      </c>
      <c r="H1000" s="7">
        <v>62</v>
      </c>
      <c r="I1000" s="7" t="s">
        <v>148</v>
      </c>
      <c r="J1000" t="s">
        <v>18</v>
      </c>
      <c r="K1000">
        <v>23.9</v>
      </c>
      <c r="L1000">
        <v>1</v>
      </c>
      <c r="M1000">
        <v>92</v>
      </c>
      <c r="N1000">
        <v>2.76</v>
      </c>
    </row>
    <row r="1001" spans="1:14" x14ac:dyDescent="0.25">
      <c r="A1001" s="7">
        <v>244240</v>
      </c>
      <c r="B1001" s="7">
        <f t="shared" si="45"/>
        <v>1</v>
      </c>
      <c r="C1001" s="7">
        <f t="shared" si="46"/>
        <v>0</v>
      </c>
      <c r="D1001" s="7">
        <f t="shared" si="47"/>
        <v>1</v>
      </c>
      <c r="E1001" s="7">
        <v>242731</v>
      </c>
      <c r="F1001" t="s">
        <v>56</v>
      </c>
      <c r="G1001" t="s">
        <v>69</v>
      </c>
      <c r="H1001" s="7">
        <v>3</v>
      </c>
      <c r="I1001" s="7" t="s">
        <v>148</v>
      </c>
      <c r="J1001" t="s">
        <v>18</v>
      </c>
      <c r="K1001">
        <v>40.5</v>
      </c>
      <c r="L1001">
        <v>1</v>
      </c>
      <c r="M1001">
        <v>118.7</v>
      </c>
      <c r="N1001">
        <v>2.76</v>
      </c>
    </row>
    <row r="1002" spans="1:14" x14ac:dyDescent="0.25">
      <c r="A1002" s="7">
        <v>244240</v>
      </c>
      <c r="B1002" s="7">
        <f t="shared" si="45"/>
        <v>1</v>
      </c>
      <c r="C1002" s="7">
        <f t="shared" si="46"/>
        <v>1</v>
      </c>
      <c r="D1002" s="7">
        <f t="shared" si="47"/>
        <v>2</v>
      </c>
      <c r="E1002" s="7">
        <v>242731</v>
      </c>
      <c r="F1002" t="s">
        <v>56</v>
      </c>
      <c r="G1002" t="s">
        <v>69</v>
      </c>
      <c r="H1002" s="7">
        <v>3</v>
      </c>
      <c r="I1002" s="7" t="s">
        <v>148</v>
      </c>
      <c r="J1002" t="s">
        <v>18</v>
      </c>
      <c r="K1002">
        <v>40.5</v>
      </c>
      <c r="L1002">
        <v>1</v>
      </c>
      <c r="M1002">
        <v>118.7</v>
      </c>
      <c r="N1002">
        <v>2.76</v>
      </c>
    </row>
    <row r="1003" spans="1:14" x14ac:dyDescent="0.25">
      <c r="A1003" s="7">
        <v>244240</v>
      </c>
      <c r="B1003" s="7">
        <f t="shared" si="45"/>
        <v>0</v>
      </c>
      <c r="C1003" s="7">
        <f t="shared" si="46"/>
        <v>1</v>
      </c>
      <c r="D1003" s="7">
        <f t="shared" si="47"/>
        <v>1</v>
      </c>
      <c r="E1003" s="7">
        <v>242731</v>
      </c>
      <c r="F1003" t="s">
        <v>56</v>
      </c>
      <c r="G1003" t="s">
        <v>69</v>
      </c>
      <c r="H1003" s="7">
        <v>3</v>
      </c>
      <c r="I1003" s="7" t="s">
        <v>148</v>
      </c>
      <c r="J1003" t="s">
        <v>18</v>
      </c>
      <c r="K1003">
        <v>40.5</v>
      </c>
      <c r="L1003">
        <v>1</v>
      </c>
      <c r="M1003">
        <v>118.7</v>
      </c>
      <c r="N1003">
        <v>2.76</v>
      </c>
    </row>
    <row r="1004" spans="1:14" x14ac:dyDescent="0.25">
      <c r="A1004" s="7">
        <v>244242</v>
      </c>
      <c r="B1004" s="7">
        <f t="shared" si="45"/>
        <v>1</v>
      </c>
      <c r="C1004" s="7">
        <f t="shared" si="46"/>
        <v>0</v>
      </c>
      <c r="D1004" s="7">
        <f t="shared" si="47"/>
        <v>1</v>
      </c>
      <c r="E1004" s="7">
        <v>242731</v>
      </c>
      <c r="F1004" t="s">
        <v>56</v>
      </c>
      <c r="G1004" t="s">
        <v>69</v>
      </c>
      <c r="H1004" s="7">
        <v>3</v>
      </c>
      <c r="I1004" s="7" t="s">
        <v>148</v>
      </c>
      <c r="J1004" t="s">
        <v>18</v>
      </c>
      <c r="K1004">
        <v>40.5</v>
      </c>
      <c r="L1004">
        <v>1</v>
      </c>
      <c r="M1004">
        <v>118.7</v>
      </c>
      <c r="N1004">
        <v>2.76</v>
      </c>
    </row>
    <row r="1005" spans="1:14" x14ac:dyDescent="0.25">
      <c r="A1005" s="7">
        <v>244242</v>
      </c>
      <c r="B1005" s="7">
        <f t="shared" si="45"/>
        <v>1</v>
      </c>
      <c r="C1005" s="7">
        <f t="shared" si="46"/>
        <v>1</v>
      </c>
      <c r="D1005" s="7">
        <f t="shared" si="47"/>
        <v>2</v>
      </c>
      <c r="E1005" s="7">
        <v>242731</v>
      </c>
      <c r="F1005" t="s">
        <v>56</v>
      </c>
      <c r="G1005" t="s">
        <v>69</v>
      </c>
      <c r="H1005" s="7">
        <v>3</v>
      </c>
      <c r="I1005" s="7" t="s">
        <v>148</v>
      </c>
      <c r="J1005" t="s">
        <v>18</v>
      </c>
      <c r="K1005">
        <v>40.5</v>
      </c>
      <c r="L1005">
        <v>1</v>
      </c>
      <c r="M1005">
        <v>118.7</v>
      </c>
      <c r="N1005">
        <v>2.76</v>
      </c>
    </row>
    <row r="1006" spans="1:14" x14ac:dyDescent="0.25">
      <c r="A1006" s="7">
        <v>244242</v>
      </c>
      <c r="B1006" s="7">
        <f t="shared" si="45"/>
        <v>0</v>
      </c>
      <c r="C1006" s="7">
        <f t="shared" si="46"/>
        <v>1</v>
      </c>
      <c r="D1006" s="7">
        <f t="shared" si="47"/>
        <v>1</v>
      </c>
      <c r="E1006" s="7">
        <v>242731</v>
      </c>
      <c r="F1006" t="s">
        <v>56</v>
      </c>
      <c r="G1006" t="s">
        <v>69</v>
      </c>
      <c r="H1006" s="7">
        <v>3</v>
      </c>
      <c r="I1006" s="7" t="s">
        <v>148</v>
      </c>
      <c r="J1006" t="s">
        <v>18</v>
      </c>
      <c r="K1006">
        <v>40.5</v>
      </c>
      <c r="L1006">
        <v>1</v>
      </c>
      <c r="M1006">
        <v>118.7</v>
      </c>
      <c r="N1006">
        <v>2.76</v>
      </c>
    </row>
    <row r="1007" spans="1:14" x14ac:dyDescent="0.25">
      <c r="A1007" s="7">
        <v>244244</v>
      </c>
      <c r="B1007" s="7">
        <f t="shared" si="45"/>
        <v>1</v>
      </c>
      <c r="C1007" s="7">
        <f t="shared" si="46"/>
        <v>0</v>
      </c>
      <c r="D1007" s="7">
        <f t="shared" si="47"/>
        <v>1</v>
      </c>
      <c r="E1007" s="7">
        <v>242731</v>
      </c>
      <c r="F1007" t="s">
        <v>56</v>
      </c>
      <c r="G1007" t="s">
        <v>69</v>
      </c>
      <c r="H1007" s="7">
        <v>3</v>
      </c>
      <c r="I1007" s="7" t="s">
        <v>148</v>
      </c>
      <c r="J1007" t="s">
        <v>18</v>
      </c>
      <c r="K1007">
        <v>41.2</v>
      </c>
      <c r="L1007">
        <v>4</v>
      </c>
      <c r="M1007">
        <v>46.3</v>
      </c>
      <c r="N1007">
        <v>2.76</v>
      </c>
    </row>
    <row r="1008" spans="1:14" x14ac:dyDescent="0.25">
      <c r="A1008" s="7">
        <v>244244</v>
      </c>
      <c r="B1008" s="7">
        <f t="shared" si="45"/>
        <v>1</v>
      </c>
      <c r="C1008" s="7">
        <f t="shared" si="46"/>
        <v>1</v>
      </c>
      <c r="D1008" s="7">
        <f t="shared" si="47"/>
        <v>2</v>
      </c>
      <c r="E1008" s="7">
        <v>242731</v>
      </c>
      <c r="F1008" t="s">
        <v>56</v>
      </c>
      <c r="G1008" t="s">
        <v>69</v>
      </c>
      <c r="H1008" s="7">
        <v>3</v>
      </c>
      <c r="I1008" s="7" t="s">
        <v>148</v>
      </c>
      <c r="J1008" t="s">
        <v>18</v>
      </c>
      <c r="K1008">
        <v>41.2</v>
      </c>
      <c r="L1008">
        <v>4</v>
      </c>
      <c r="M1008">
        <v>46.3</v>
      </c>
      <c r="N1008">
        <v>2.76</v>
      </c>
    </row>
    <row r="1009" spans="1:14" x14ac:dyDescent="0.25">
      <c r="A1009" s="7">
        <v>244244</v>
      </c>
      <c r="B1009" s="7">
        <f t="shared" si="45"/>
        <v>0</v>
      </c>
      <c r="C1009" s="7">
        <f t="shared" si="46"/>
        <v>1</v>
      </c>
      <c r="D1009" s="7">
        <f t="shared" si="47"/>
        <v>1</v>
      </c>
      <c r="E1009" s="7">
        <v>242731</v>
      </c>
      <c r="F1009" t="s">
        <v>56</v>
      </c>
      <c r="G1009" t="s">
        <v>69</v>
      </c>
      <c r="H1009" s="7">
        <v>3</v>
      </c>
      <c r="I1009" s="7" t="s">
        <v>148</v>
      </c>
      <c r="J1009" t="s">
        <v>18</v>
      </c>
      <c r="K1009">
        <v>41.2</v>
      </c>
      <c r="L1009">
        <v>4</v>
      </c>
      <c r="M1009">
        <v>46.3</v>
      </c>
      <c r="N1009">
        <v>2.76</v>
      </c>
    </row>
    <row r="1010" spans="1:14" x14ac:dyDescent="0.25">
      <c r="A1010" s="7">
        <v>244246</v>
      </c>
      <c r="B1010" s="7">
        <f t="shared" si="45"/>
        <v>1</v>
      </c>
      <c r="C1010" s="7">
        <f t="shared" si="46"/>
        <v>0</v>
      </c>
      <c r="D1010" s="7">
        <f t="shared" si="47"/>
        <v>1</v>
      </c>
      <c r="E1010" s="7">
        <v>242731</v>
      </c>
      <c r="F1010" t="s">
        <v>56</v>
      </c>
      <c r="G1010" t="s">
        <v>69</v>
      </c>
      <c r="H1010" s="7">
        <v>3</v>
      </c>
      <c r="I1010" s="7" t="s">
        <v>148</v>
      </c>
      <c r="J1010" t="s">
        <v>18</v>
      </c>
      <c r="K1010">
        <v>40.700000000000003</v>
      </c>
      <c r="L1010">
        <v>1</v>
      </c>
      <c r="M1010">
        <v>118.7</v>
      </c>
      <c r="N1010">
        <v>2.76</v>
      </c>
    </row>
    <row r="1011" spans="1:14" x14ac:dyDescent="0.25">
      <c r="A1011" s="7">
        <v>244246</v>
      </c>
      <c r="B1011" s="7">
        <f t="shared" si="45"/>
        <v>1</v>
      </c>
      <c r="C1011" s="7">
        <f t="shared" si="46"/>
        <v>1</v>
      </c>
      <c r="D1011" s="7">
        <f t="shared" si="47"/>
        <v>2</v>
      </c>
      <c r="E1011" s="7">
        <v>242731</v>
      </c>
      <c r="F1011" t="s">
        <v>56</v>
      </c>
      <c r="G1011" t="s">
        <v>69</v>
      </c>
      <c r="H1011" s="7">
        <v>3</v>
      </c>
      <c r="I1011" s="7" t="s">
        <v>148</v>
      </c>
      <c r="J1011" t="s">
        <v>18</v>
      </c>
      <c r="K1011">
        <v>40.700000000000003</v>
      </c>
      <c r="L1011">
        <v>1</v>
      </c>
      <c r="M1011">
        <v>118.7</v>
      </c>
      <c r="N1011">
        <v>2.76</v>
      </c>
    </row>
    <row r="1012" spans="1:14" x14ac:dyDescent="0.25">
      <c r="A1012" s="7">
        <v>244246</v>
      </c>
      <c r="B1012" s="7">
        <f t="shared" si="45"/>
        <v>0</v>
      </c>
      <c r="C1012" s="7">
        <f t="shared" si="46"/>
        <v>1</v>
      </c>
      <c r="D1012" s="7">
        <f t="shared" si="47"/>
        <v>1</v>
      </c>
      <c r="E1012" s="7">
        <v>242731</v>
      </c>
      <c r="F1012" t="s">
        <v>56</v>
      </c>
      <c r="G1012" t="s">
        <v>69</v>
      </c>
      <c r="H1012" s="7">
        <v>3</v>
      </c>
      <c r="I1012" s="7" t="s">
        <v>148</v>
      </c>
      <c r="J1012" t="s">
        <v>18</v>
      </c>
      <c r="K1012">
        <v>40.700000000000003</v>
      </c>
      <c r="L1012">
        <v>1</v>
      </c>
      <c r="M1012">
        <v>118.7</v>
      </c>
      <c r="N1012">
        <v>2.76</v>
      </c>
    </row>
    <row r="1013" spans="1:14" x14ac:dyDescent="0.25">
      <c r="A1013" s="7">
        <v>244248</v>
      </c>
      <c r="B1013" s="7">
        <f t="shared" si="45"/>
        <v>1</v>
      </c>
      <c r="C1013" s="7">
        <f t="shared" si="46"/>
        <v>0</v>
      </c>
      <c r="D1013" s="7">
        <f t="shared" si="47"/>
        <v>1</v>
      </c>
      <c r="E1013" s="7">
        <v>242731</v>
      </c>
      <c r="F1013" t="s">
        <v>56</v>
      </c>
      <c r="G1013" t="s">
        <v>69</v>
      </c>
      <c r="H1013" s="7">
        <v>3</v>
      </c>
      <c r="I1013" s="7" t="s">
        <v>148</v>
      </c>
      <c r="J1013" t="s">
        <v>18</v>
      </c>
      <c r="K1013">
        <v>50.6</v>
      </c>
      <c r="L1013">
        <v>1</v>
      </c>
      <c r="M1013">
        <v>134.30000000000001</v>
      </c>
      <c r="N1013">
        <v>2.76</v>
      </c>
    </row>
    <row r="1014" spans="1:14" x14ac:dyDescent="0.25">
      <c r="A1014" s="7">
        <v>244248</v>
      </c>
      <c r="B1014" s="7">
        <f t="shared" si="45"/>
        <v>1</v>
      </c>
      <c r="C1014" s="7">
        <f t="shared" si="46"/>
        <v>1</v>
      </c>
      <c r="D1014" s="7">
        <f t="shared" si="47"/>
        <v>2</v>
      </c>
      <c r="E1014" s="7">
        <v>242731</v>
      </c>
      <c r="F1014" t="s">
        <v>56</v>
      </c>
      <c r="G1014" t="s">
        <v>69</v>
      </c>
      <c r="H1014" s="7">
        <v>3</v>
      </c>
      <c r="I1014" s="7" t="s">
        <v>148</v>
      </c>
      <c r="J1014" t="s">
        <v>18</v>
      </c>
      <c r="K1014">
        <v>50.6</v>
      </c>
      <c r="L1014">
        <v>1</v>
      </c>
      <c r="M1014">
        <v>134.30000000000001</v>
      </c>
      <c r="N1014">
        <v>2.76</v>
      </c>
    </row>
    <row r="1015" spans="1:14" x14ac:dyDescent="0.25">
      <c r="A1015" s="7">
        <v>244248</v>
      </c>
      <c r="B1015" s="7">
        <f t="shared" si="45"/>
        <v>0</v>
      </c>
      <c r="C1015" s="7">
        <f t="shared" si="46"/>
        <v>1</v>
      </c>
      <c r="D1015" s="7">
        <f t="shared" si="47"/>
        <v>1</v>
      </c>
      <c r="E1015" s="7">
        <v>242731</v>
      </c>
      <c r="F1015" t="s">
        <v>56</v>
      </c>
      <c r="G1015" t="s">
        <v>69</v>
      </c>
      <c r="H1015" s="7">
        <v>3</v>
      </c>
      <c r="I1015" s="7" t="s">
        <v>148</v>
      </c>
      <c r="J1015" t="s">
        <v>18</v>
      </c>
      <c r="K1015">
        <v>50.6</v>
      </c>
      <c r="L1015">
        <v>1</v>
      </c>
      <c r="M1015">
        <v>134.30000000000001</v>
      </c>
      <c r="N1015">
        <v>2.76</v>
      </c>
    </row>
    <row r="1016" spans="1:14" x14ac:dyDescent="0.25">
      <c r="A1016" s="7">
        <v>244250</v>
      </c>
      <c r="B1016" s="7">
        <f t="shared" si="45"/>
        <v>1</v>
      </c>
      <c r="C1016" s="7">
        <f t="shared" si="46"/>
        <v>0</v>
      </c>
      <c r="D1016" s="7">
        <f t="shared" si="47"/>
        <v>1</v>
      </c>
      <c r="E1016" s="7">
        <v>242731</v>
      </c>
      <c r="F1016" t="s">
        <v>56</v>
      </c>
      <c r="G1016" t="s">
        <v>69</v>
      </c>
      <c r="H1016" s="7">
        <v>3</v>
      </c>
      <c r="I1016" s="7" t="s">
        <v>148</v>
      </c>
      <c r="J1016" t="s">
        <v>18</v>
      </c>
      <c r="K1016">
        <v>51.2</v>
      </c>
      <c r="L1016">
        <v>1</v>
      </c>
      <c r="M1016">
        <v>134.30000000000001</v>
      </c>
      <c r="N1016">
        <v>2.76</v>
      </c>
    </row>
    <row r="1017" spans="1:14" x14ac:dyDescent="0.25">
      <c r="A1017" s="7">
        <v>244250</v>
      </c>
      <c r="B1017" s="7">
        <f t="shared" si="45"/>
        <v>1</v>
      </c>
      <c r="C1017" s="7">
        <f t="shared" si="46"/>
        <v>1</v>
      </c>
      <c r="D1017" s="7">
        <f t="shared" si="47"/>
        <v>2</v>
      </c>
      <c r="E1017" s="7">
        <v>242731</v>
      </c>
      <c r="F1017" t="s">
        <v>56</v>
      </c>
      <c r="G1017" t="s">
        <v>69</v>
      </c>
      <c r="H1017" s="7">
        <v>3</v>
      </c>
      <c r="I1017" s="7" t="s">
        <v>148</v>
      </c>
      <c r="J1017" t="s">
        <v>18</v>
      </c>
      <c r="K1017">
        <v>51.2</v>
      </c>
      <c r="L1017">
        <v>1</v>
      </c>
      <c r="M1017">
        <v>134.30000000000001</v>
      </c>
      <c r="N1017">
        <v>2.76</v>
      </c>
    </row>
    <row r="1018" spans="1:14" x14ac:dyDescent="0.25">
      <c r="A1018" s="7">
        <v>244250</v>
      </c>
      <c r="B1018" s="7">
        <f t="shared" si="45"/>
        <v>0</v>
      </c>
      <c r="C1018" s="7">
        <f t="shared" si="46"/>
        <v>1</v>
      </c>
      <c r="D1018" s="7">
        <f t="shared" si="47"/>
        <v>1</v>
      </c>
      <c r="E1018" s="7">
        <v>242731</v>
      </c>
      <c r="F1018" t="s">
        <v>56</v>
      </c>
      <c r="G1018" t="s">
        <v>69</v>
      </c>
      <c r="H1018" s="7">
        <v>3</v>
      </c>
      <c r="I1018" s="7" t="s">
        <v>148</v>
      </c>
      <c r="J1018" t="s">
        <v>18</v>
      </c>
      <c r="K1018">
        <v>51.2</v>
      </c>
      <c r="L1018">
        <v>1</v>
      </c>
      <c r="M1018">
        <v>134.30000000000001</v>
      </c>
      <c r="N1018">
        <v>2.76</v>
      </c>
    </row>
    <row r="1019" spans="1:14" x14ac:dyDescent="0.25">
      <c r="A1019" s="7">
        <v>244252</v>
      </c>
      <c r="B1019" s="7">
        <f t="shared" si="45"/>
        <v>1</v>
      </c>
      <c r="C1019" s="7">
        <f t="shared" si="46"/>
        <v>0</v>
      </c>
      <c r="D1019" s="7">
        <f t="shared" si="47"/>
        <v>1</v>
      </c>
      <c r="E1019" s="7">
        <v>242731</v>
      </c>
      <c r="F1019" t="s">
        <v>56</v>
      </c>
      <c r="G1019" t="s">
        <v>69</v>
      </c>
      <c r="H1019" s="7">
        <v>3</v>
      </c>
      <c r="I1019" s="7" t="s">
        <v>148</v>
      </c>
      <c r="J1019" t="s">
        <v>18</v>
      </c>
      <c r="K1019">
        <v>40.6</v>
      </c>
      <c r="L1019">
        <v>2</v>
      </c>
      <c r="M1019">
        <v>73.5</v>
      </c>
      <c r="N1019">
        <v>2.76</v>
      </c>
    </row>
    <row r="1020" spans="1:14" x14ac:dyDescent="0.25">
      <c r="A1020" s="7">
        <v>244252</v>
      </c>
      <c r="B1020" s="7">
        <f t="shared" si="45"/>
        <v>1</v>
      </c>
      <c r="C1020" s="7">
        <f t="shared" si="46"/>
        <v>1</v>
      </c>
      <c r="D1020" s="7">
        <f t="shared" si="47"/>
        <v>2</v>
      </c>
      <c r="E1020" s="7">
        <v>242731</v>
      </c>
      <c r="F1020" t="s">
        <v>56</v>
      </c>
      <c r="G1020" t="s">
        <v>69</v>
      </c>
      <c r="H1020" s="7">
        <v>3</v>
      </c>
      <c r="I1020" s="7" t="s">
        <v>148</v>
      </c>
      <c r="J1020" t="s">
        <v>18</v>
      </c>
      <c r="K1020">
        <v>40.6</v>
      </c>
      <c r="L1020">
        <v>2</v>
      </c>
      <c r="M1020">
        <v>73.5</v>
      </c>
      <c r="N1020">
        <v>2.76</v>
      </c>
    </row>
    <row r="1021" spans="1:14" x14ac:dyDescent="0.25">
      <c r="A1021" s="7">
        <v>244252</v>
      </c>
      <c r="B1021" s="7">
        <f t="shared" si="45"/>
        <v>0</v>
      </c>
      <c r="C1021" s="7">
        <f t="shared" si="46"/>
        <v>1</v>
      </c>
      <c r="D1021" s="7">
        <f t="shared" si="47"/>
        <v>1</v>
      </c>
      <c r="E1021" s="7">
        <v>242731</v>
      </c>
      <c r="F1021" t="s">
        <v>56</v>
      </c>
      <c r="G1021" t="s">
        <v>69</v>
      </c>
      <c r="H1021" s="7">
        <v>3</v>
      </c>
      <c r="I1021" s="7" t="s">
        <v>148</v>
      </c>
      <c r="J1021" t="s">
        <v>18</v>
      </c>
      <c r="K1021">
        <v>40.6</v>
      </c>
      <c r="L1021">
        <v>2</v>
      </c>
      <c r="M1021">
        <v>73.5</v>
      </c>
      <c r="N1021">
        <v>2.76</v>
      </c>
    </row>
    <row r="1022" spans="1:14" x14ac:dyDescent="0.25">
      <c r="A1022" s="7">
        <v>244256</v>
      </c>
      <c r="B1022" s="7">
        <f t="shared" si="45"/>
        <v>1</v>
      </c>
      <c r="C1022" s="7">
        <f t="shared" si="46"/>
        <v>0</v>
      </c>
      <c r="D1022" s="7">
        <f t="shared" si="47"/>
        <v>1</v>
      </c>
      <c r="E1022" s="7">
        <v>242731</v>
      </c>
      <c r="F1022" t="s">
        <v>56</v>
      </c>
      <c r="G1022" t="s">
        <v>69</v>
      </c>
      <c r="H1022" s="7">
        <v>3</v>
      </c>
      <c r="I1022" s="7" t="s">
        <v>148</v>
      </c>
      <c r="J1022" t="s">
        <v>18</v>
      </c>
      <c r="K1022">
        <v>49.5</v>
      </c>
      <c r="L1022">
        <v>2</v>
      </c>
      <c r="M1022">
        <v>83.2</v>
      </c>
      <c r="N1022">
        <v>2.76</v>
      </c>
    </row>
    <row r="1023" spans="1:14" x14ac:dyDescent="0.25">
      <c r="A1023" s="7">
        <v>244256</v>
      </c>
      <c r="B1023" s="7">
        <f t="shared" si="45"/>
        <v>1</v>
      </c>
      <c r="C1023" s="7">
        <f t="shared" si="46"/>
        <v>1</v>
      </c>
      <c r="D1023" s="7">
        <f t="shared" si="47"/>
        <v>2</v>
      </c>
      <c r="E1023" s="7">
        <v>242731</v>
      </c>
      <c r="F1023" t="s">
        <v>56</v>
      </c>
      <c r="G1023" t="s">
        <v>69</v>
      </c>
      <c r="H1023" s="7">
        <v>3</v>
      </c>
      <c r="I1023" s="7" t="s">
        <v>148</v>
      </c>
      <c r="J1023" t="s">
        <v>18</v>
      </c>
      <c r="K1023">
        <v>49.5</v>
      </c>
      <c r="L1023">
        <v>2</v>
      </c>
      <c r="M1023">
        <v>83.2</v>
      </c>
      <c r="N1023">
        <v>2.76</v>
      </c>
    </row>
    <row r="1024" spans="1:14" x14ac:dyDescent="0.25">
      <c r="A1024" s="7">
        <v>244256</v>
      </c>
      <c r="B1024" s="7">
        <f t="shared" si="45"/>
        <v>0</v>
      </c>
      <c r="C1024" s="7">
        <f t="shared" si="46"/>
        <v>1</v>
      </c>
      <c r="D1024" s="7">
        <f t="shared" si="47"/>
        <v>1</v>
      </c>
      <c r="E1024" s="7">
        <v>242731</v>
      </c>
      <c r="F1024" t="s">
        <v>56</v>
      </c>
      <c r="G1024" t="s">
        <v>69</v>
      </c>
      <c r="H1024" s="7">
        <v>3</v>
      </c>
      <c r="I1024" s="7" t="s">
        <v>148</v>
      </c>
      <c r="J1024" t="s">
        <v>18</v>
      </c>
      <c r="K1024">
        <v>49.5</v>
      </c>
      <c r="L1024">
        <v>2</v>
      </c>
      <c r="M1024">
        <v>83.2</v>
      </c>
      <c r="N1024">
        <v>2.76</v>
      </c>
    </row>
    <row r="1025" spans="1:14" x14ac:dyDescent="0.25">
      <c r="A1025" s="7">
        <v>244258</v>
      </c>
      <c r="B1025" s="7">
        <f t="shared" si="45"/>
        <v>1</v>
      </c>
      <c r="C1025" s="7">
        <f t="shared" si="46"/>
        <v>0</v>
      </c>
      <c r="D1025" s="7">
        <f t="shared" si="47"/>
        <v>1</v>
      </c>
      <c r="E1025" s="7">
        <v>242731</v>
      </c>
      <c r="F1025" t="s">
        <v>56</v>
      </c>
      <c r="G1025" t="s">
        <v>69</v>
      </c>
      <c r="H1025" s="7">
        <v>3</v>
      </c>
      <c r="I1025" s="7" t="s">
        <v>148</v>
      </c>
      <c r="J1025" t="s">
        <v>18</v>
      </c>
      <c r="K1025">
        <v>40.200000000000003</v>
      </c>
      <c r="L1025">
        <v>1</v>
      </c>
      <c r="M1025">
        <v>118.7</v>
      </c>
      <c r="N1025">
        <v>2.76</v>
      </c>
    </row>
    <row r="1026" spans="1:14" x14ac:dyDescent="0.25">
      <c r="A1026" s="7">
        <v>244258</v>
      </c>
      <c r="B1026" s="7">
        <f t="shared" si="45"/>
        <v>1</v>
      </c>
      <c r="C1026" s="7">
        <f t="shared" si="46"/>
        <v>1</v>
      </c>
      <c r="D1026" s="7">
        <f t="shared" si="47"/>
        <v>2</v>
      </c>
      <c r="E1026" s="7">
        <v>242731</v>
      </c>
      <c r="F1026" t="s">
        <v>56</v>
      </c>
      <c r="G1026" t="s">
        <v>69</v>
      </c>
      <c r="H1026" s="7">
        <v>3</v>
      </c>
      <c r="I1026" s="7" t="s">
        <v>148</v>
      </c>
      <c r="J1026" t="s">
        <v>18</v>
      </c>
      <c r="K1026">
        <v>40.200000000000003</v>
      </c>
      <c r="L1026">
        <v>1</v>
      </c>
      <c r="M1026">
        <v>118.7</v>
      </c>
      <c r="N1026">
        <v>2.76</v>
      </c>
    </row>
    <row r="1027" spans="1:14" x14ac:dyDescent="0.25">
      <c r="A1027" s="7">
        <v>244258</v>
      </c>
      <c r="B1027" s="7">
        <f t="shared" ref="B1027:B1090" si="48">IF(A1027=A1028,1,0)</f>
        <v>0</v>
      </c>
      <c r="C1027" s="7">
        <f t="shared" ref="C1027:C1090" si="49">IF(A1027=A1026,1,0)</f>
        <v>1</v>
      </c>
      <c r="D1027" s="7">
        <f t="shared" ref="D1027:D1090" si="50">B1027+C1027</f>
        <v>1</v>
      </c>
      <c r="E1027" s="7">
        <v>242731</v>
      </c>
      <c r="F1027" t="s">
        <v>56</v>
      </c>
      <c r="G1027" t="s">
        <v>69</v>
      </c>
      <c r="H1027" s="7">
        <v>3</v>
      </c>
      <c r="I1027" s="7" t="s">
        <v>148</v>
      </c>
      <c r="J1027" t="s">
        <v>18</v>
      </c>
      <c r="K1027">
        <v>40.200000000000003</v>
      </c>
      <c r="L1027">
        <v>1</v>
      </c>
      <c r="M1027">
        <v>118.7</v>
      </c>
      <c r="N1027">
        <v>2.76</v>
      </c>
    </row>
    <row r="1028" spans="1:14" x14ac:dyDescent="0.25">
      <c r="A1028" s="7">
        <v>244260</v>
      </c>
      <c r="B1028" s="7">
        <f t="shared" si="48"/>
        <v>1</v>
      </c>
      <c r="C1028" s="7">
        <f t="shared" si="49"/>
        <v>0</v>
      </c>
      <c r="D1028" s="7">
        <f t="shared" si="50"/>
        <v>1</v>
      </c>
      <c r="E1028" s="7">
        <v>242731</v>
      </c>
      <c r="F1028" t="s">
        <v>56</v>
      </c>
      <c r="G1028" t="s">
        <v>69</v>
      </c>
      <c r="H1028" s="7">
        <v>3</v>
      </c>
      <c r="I1028" s="7" t="s">
        <v>148</v>
      </c>
      <c r="J1028" t="s">
        <v>18</v>
      </c>
      <c r="K1028">
        <v>29.3</v>
      </c>
      <c r="L1028">
        <v>1</v>
      </c>
      <c r="M1028">
        <v>92</v>
      </c>
      <c r="N1028">
        <v>2.76</v>
      </c>
    </row>
    <row r="1029" spans="1:14" x14ac:dyDescent="0.25">
      <c r="A1029" s="7">
        <v>244260</v>
      </c>
      <c r="B1029" s="7">
        <f t="shared" si="48"/>
        <v>1</v>
      </c>
      <c r="C1029" s="7">
        <f t="shared" si="49"/>
        <v>1</v>
      </c>
      <c r="D1029" s="7">
        <f t="shared" si="50"/>
        <v>2</v>
      </c>
      <c r="E1029" s="7">
        <v>242731</v>
      </c>
      <c r="F1029" t="s">
        <v>56</v>
      </c>
      <c r="G1029" t="s">
        <v>69</v>
      </c>
      <c r="H1029" s="7">
        <v>3</v>
      </c>
      <c r="I1029" s="7" t="s">
        <v>148</v>
      </c>
      <c r="J1029" t="s">
        <v>18</v>
      </c>
      <c r="K1029">
        <v>29.3</v>
      </c>
      <c r="L1029">
        <v>1</v>
      </c>
      <c r="M1029">
        <v>92</v>
      </c>
      <c r="N1029">
        <v>2.76</v>
      </c>
    </row>
    <row r="1030" spans="1:14" x14ac:dyDescent="0.25">
      <c r="A1030" s="7">
        <v>244260</v>
      </c>
      <c r="B1030" s="7">
        <f t="shared" si="48"/>
        <v>0</v>
      </c>
      <c r="C1030" s="7">
        <f t="shared" si="49"/>
        <v>1</v>
      </c>
      <c r="D1030" s="7">
        <f t="shared" si="50"/>
        <v>1</v>
      </c>
      <c r="E1030" s="7">
        <v>242731</v>
      </c>
      <c r="F1030" t="s">
        <v>56</v>
      </c>
      <c r="G1030" t="s">
        <v>69</v>
      </c>
      <c r="H1030" s="7">
        <v>3</v>
      </c>
      <c r="I1030" s="7" t="s">
        <v>148</v>
      </c>
      <c r="J1030" t="s">
        <v>18</v>
      </c>
      <c r="K1030">
        <v>29.3</v>
      </c>
      <c r="L1030">
        <v>1</v>
      </c>
      <c r="M1030">
        <v>92</v>
      </c>
      <c r="N1030">
        <v>2.76</v>
      </c>
    </row>
    <row r="1031" spans="1:14" x14ac:dyDescent="0.25">
      <c r="A1031" s="7">
        <v>244262</v>
      </c>
      <c r="B1031" s="7">
        <f t="shared" si="48"/>
        <v>1</v>
      </c>
      <c r="C1031" s="7">
        <f t="shared" si="49"/>
        <v>0</v>
      </c>
      <c r="D1031" s="7">
        <f t="shared" si="50"/>
        <v>1</v>
      </c>
      <c r="E1031" s="7">
        <v>242731</v>
      </c>
      <c r="F1031" t="s">
        <v>56</v>
      </c>
      <c r="G1031" t="s">
        <v>69</v>
      </c>
      <c r="H1031" s="7">
        <v>3</v>
      </c>
      <c r="I1031" s="7" t="s">
        <v>148</v>
      </c>
      <c r="J1031" t="s">
        <v>18</v>
      </c>
      <c r="K1031">
        <v>50.1</v>
      </c>
      <c r="L1031">
        <v>1</v>
      </c>
      <c r="M1031">
        <v>134.30000000000001</v>
      </c>
      <c r="N1031">
        <v>2.76</v>
      </c>
    </row>
    <row r="1032" spans="1:14" x14ac:dyDescent="0.25">
      <c r="A1032" s="7">
        <v>244262</v>
      </c>
      <c r="B1032" s="7">
        <f t="shared" si="48"/>
        <v>1</v>
      </c>
      <c r="C1032" s="7">
        <f t="shared" si="49"/>
        <v>1</v>
      </c>
      <c r="D1032" s="7">
        <f t="shared" si="50"/>
        <v>2</v>
      </c>
      <c r="E1032" s="7">
        <v>242731</v>
      </c>
      <c r="F1032" t="s">
        <v>56</v>
      </c>
      <c r="G1032" t="s">
        <v>69</v>
      </c>
      <c r="H1032" s="7">
        <v>3</v>
      </c>
      <c r="I1032" s="7" t="s">
        <v>148</v>
      </c>
      <c r="J1032" t="s">
        <v>18</v>
      </c>
      <c r="K1032">
        <v>50.1</v>
      </c>
      <c r="L1032">
        <v>1</v>
      </c>
      <c r="M1032">
        <v>134.30000000000001</v>
      </c>
      <c r="N1032">
        <v>2.76</v>
      </c>
    </row>
    <row r="1033" spans="1:14" x14ac:dyDescent="0.25">
      <c r="A1033" s="7">
        <v>244262</v>
      </c>
      <c r="B1033" s="7">
        <f t="shared" si="48"/>
        <v>0</v>
      </c>
      <c r="C1033" s="7">
        <f t="shared" si="49"/>
        <v>1</v>
      </c>
      <c r="D1033" s="7">
        <f t="shared" si="50"/>
        <v>1</v>
      </c>
      <c r="E1033" s="7">
        <v>242731</v>
      </c>
      <c r="F1033" t="s">
        <v>56</v>
      </c>
      <c r="G1033" t="s">
        <v>69</v>
      </c>
      <c r="H1033" s="7">
        <v>3</v>
      </c>
      <c r="I1033" s="7" t="s">
        <v>148</v>
      </c>
      <c r="J1033" t="s">
        <v>18</v>
      </c>
      <c r="K1033">
        <v>50.1</v>
      </c>
      <c r="L1033">
        <v>1</v>
      </c>
      <c r="M1033">
        <v>134.30000000000001</v>
      </c>
      <c r="N1033">
        <v>2.76</v>
      </c>
    </row>
    <row r="1034" spans="1:14" x14ac:dyDescent="0.25">
      <c r="A1034" s="7">
        <v>244354</v>
      </c>
      <c r="B1034" s="7">
        <f t="shared" si="48"/>
        <v>0</v>
      </c>
      <c r="C1034" s="7">
        <f t="shared" si="49"/>
        <v>0</v>
      </c>
      <c r="D1034" s="7">
        <f t="shared" si="50"/>
        <v>0</v>
      </c>
      <c r="E1034" s="7">
        <v>242738</v>
      </c>
      <c r="F1034" t="s">
        <v>56</v>
      </c>
      <c r="G1034" t="s">
        <v>70</v>
      </c>
      <c r="H1034" s="7">
        <v>34</v>
      </c>
      <c r="I1034" s="7" t="s">
        <v>148</v>
      </c>
      <c r="J1034" t="s">
        <v>18</v>
      </c>
      <c r="K1034">
        <v>40.799999999999997</v>
      </c>
      <c r="L1034">
        <v>1</v>
      </c>
      <c r="M1034">
        <v>118.7</v>
      </c>
      <c r="N1034">
        <v>2.76</v>
      </c>
    </row>
    <row r="1035" spans="1:14" x14ac:dyDescent="0.25">
      <c r="A1035" s="7">
        <v>244356</v>
      </c>
      <c r="B1035" s="7">
        <f t="shared" si="48"/>
        <v>0</v>
      </c>
      <c r="C1035" s="7">
        <f t="shared" si="49"/>
        <v>0</v>
      </c>
      <c r="D1035" s="7">
        <f t="shared" si="50"/>
        <v>0</v>
      </c>
      <c r="E1035" s="7">
        <v>242738</v>
      </c>
      <c r="F1035" t="s">
        <v>56</v>
      </c>
      <c r="G1035" t="s">
        <v>70</v>
      </c>
      <c r="H1035" s="7">
        <v>34</v>
      </c>
      <c r="I1035" s="7" t="s">
        <v>148</v>
      </c>
      <c r="J1035" t="s">
        <v>18</v>
      </c>
      <c r="K1035">
        <v>40.700000000000003</v>
      </c>
      <c r="L1035">
        <v>1</v>
      </c>
      <c r="M1035">
        <v>118.7</v>
      </c>
      <c r="N1035">
        <v>2.76</v>
      </c>
    </row>
    <row r="1036" spans="1:14" x14ac:dyDescent="0.25">
      <c r="A1036" s="7">
        <v>244358</v>
      </c>
      <c r="B1036" s="7">
        <f t="shared" si="48"/>
        <v>0</v>
      </c>
      <c r="C1036" s="7">
        <f t="shared" si="49"/>
        <v>0</v>
      </c>
      <c r="D1036" s="7">
        <f t="shared" si="50"/>
        <v>0</v>
      </c>
      <c r="E1036" s="7">
        <v>242738</v>
      </c>
      <c r="F1036" t="s">
        <v>56</v>
      </c>
      <c r="G1036" t="s">
        <v>70</v>
      </c>
      <c r="H1036" s="7">
        <v>34</v>
      </c>
      <c r="I1036" s="7" t="s">
        <v>148</v>
      </c>
      <c r="J1036" t="s">
        <v>18</v>
      </c>
      <c r="K1036">
        <v>40.5</v>
      </c>
      <c r="L1036">
        <v>1</v>
      </c>
      <c r="M1036">
        <v>118.7</v>
      </c>
      <c r="N1036">
        <v>2.76</v>
      </c>
    </row>
    <row r="1037" spans="1:14" x14ac:dyDescent="0.25">
      <c r="A1037" s="7">
        <v>244360</v>
      </c>
      <c r="B1037" s="7">
        <f t="shared" si="48"/>
        <v>0</v>
      </c>
      <c r="C1037" s="7">
        <f t="shared" si="49"/>
        <v>0</v>
      </c>
      <c r="D1037" s="7">
        <f t="shared" si="50"/>
        <v>0</v>
      </c>
      <c r="E1037" s="7">
        <v>242738</v>
      </c>
      <c r="F1037" t="s">
        <v>56</v>
      </c>
      <c r="G1037" t="s">
        <v>70</v>
      </c>
      <c r="H1037" s="7">
        <v>34</v>
      </c>
      <c r="I1037" s="7" t="s">
        <v>148</v>
      </c>
      <c r="J1037" t="s">
        <v>18</v>
      </c>
      <c r="K1037">
        <v>50.9</v>
      </c>
      <c r="L1037">
        <v>1</v>
      </c>
      <c r="M1037">
        <v>134.30000000000001</v>
      </c>
      <c r="N1037">
        <v>2.76</v>
      </c>
    </row>
    <row r="1038" spans="1:14" x14ac:dyDescent="0.25">
      <c r="A1038" s="7">
        <v>244362</v>
      </c>
      <c r="B1038" s="7">
        <f t="shared" si="48"/>
        <v>0</v>
      </c>
      <c r="C1038" s="7">
        <f t="shared" si="49"/>
        <v>0</v>
      </c>
      <c r="D1038" s="7">
        <f t="shared" si="50"/>
        <v>0</v>
      </c>
      <c r="E1038" s="7">
        <v>242738</v>
      </c>
      <c r="F1038" t="s">
        <v>56</v>
      </c>
      <c r="G1038" t="s">
        <v>70</v>
      </c>
      <c r="H1038" s="7">
        <v>34</v>
      </c>
      <c r="I1038" s="7" t="s">
        <v>148</v>
      </c>
      <c r="J1038" t="s">
        <v>18</v>
      </c>
      <c r="K1038">
        <v>51.4</v>
      </c>
      <c r="L1038">
        <v>1</v>
      </c>
      <c r="M1038">
        <v>134.30000000000001</v>
      </c>
      <c r="N1038">
        <v>2.76</v>
      </c>
    </row>
    <row r="1039" spans="1:14" x14ac:dyDescent="0.25">
      <c r="A1039" s="7">
        <v>244364</v>
      </c>
      <c r="B1039" s="7">
        <f t="shared" si="48"/>
        <v>0</v>
      </c>
      <c r="C1039" s="7">
        <f t="shared" si="49"/>
        <v>0</v>
      </c>
      <c r="D1039" s="7">
        <f t="shared" si="50"/>
        <v>0</v>
      </c>
      <c r="E1039" s="7">
        <v>242738</v>
      </c>
      <c r="F1039" t="s">
        <v>56</v>
      </c>
      <c r="G1039" t="s">
        <v>70</v>
      </c>
      <c r="H1039" s="7">
        <v>34</v>
      </c>
      <c r="I1039" s="7" t="s">
        <v>148</v>
      </c>
      <c r="J1039" t="s">
        <v>18</v>
      </c>
      <c r="K1039">
        <v>30.1</v>
      </c>
      <c r="L1039">
        <v>1</v>
      </c>
      <c r="M1039">
        <v>92</v>
      </c>
      <c r="N1039">
        <v>2.76</v>
      </c>
    </row>
    <row r="1040" spans="1:14" x14ac:dyDescent="0.25">
      <c r="A1040" s="7">
        <v>244366</v>
      </c>
      <c r="B1040" s="7">
        <f t="shared" si="48"/>
        <v>0</v>
      </c>
      <c r="C1040" s="7">
        <f t="shared" si="49"/>
        <v>0</v>
      </c>
      <c r="D1040" s="7">
        <f t="shared" si="50"/>
        <v>0</v>
      </c>
      <c r="E1040" s="7">
        <v>242738</v>
      </c>
      <c r="F1040" t="s">
        <v>56</v>
      </c>
      <c r="G1040" t="s">
        <v>70</v>
      </c>
      <c r="H1040" s="7">
        <v>34</v>
      </c>
      <c r="I1040" s="7" t="s">
        <v>148</v>
      </c>
      <c r="J1040" t="s">
        <v>18</v>
      </c>
      <c r="K1040">
        <v>40.299999999999997</v>
      </c>
      <c r="L1040">
        <v>1</v>
      </c>
      <c r="M1040">
        <v>118.7</v>
      </c>
      <c r="N1040">
        <v>2.76</v>
      </c>
    </row>
    <row r="1041" spans="1:14" x14ac:dyDescent="0.25">
      <c r="A1041" s="7">
        <v>244368</v>
      </c>
      <c r="B1041" s="7">
        <f t="shared" si="48"/>
        <v>0</v>
      </c>
      <c r="C1041" s="7">
        <f t="shared" si="49"/>
        <v>0</v>
      </c>
      <c r="D1041" s="7">
        <f t="shared" si="50"/>
        <v>0</v>
      </c>
      <c r="E1041" s="7">
        <v>242738</v>
      </c>
      <c r="F1041" t="s">
        <v>56</v>
      </c>
      <c r="G1041" t="s">
        <v>70</v>
      </c>
      <c r="H1041" s="7">
        <v>34</v>
      </c>
      <c r="I1041" s="7" t="s">
        <v>148</v>
      </c>
      <c r="J1041" t="s">
        <v>18</v>
      </c>
      <c r="K1041">
        <v>51</v>
      </c>
      <c r="L1041">
        <v>1</v>
      </c>
      <c r="M1041">
        <v>134.30000000000001</v>
      </c>
      <c r="N1041">
        <v>2.76</v>
      </c>
    </row>
    <row r="1042" spans="1:14" x14ac:dyDescent="0.25">
      <c r="A1042" s="7">
        <v>244370</v>
      </c>
      <c r="B1042" s="7">
        <f t="shared" si="48"/>
        <v>0</v>
      </c>
      <c r="C1042" s="7">
        <f t="shared" si="49"/>
        <v>0</v>
      </c>
      <c r="D1042" s="7">
        <f t="shared" si="50"/>
        <v>0</v>
      </c>
      <c r="E1042" s="7">
        <v>242738</v>
      </c>
      <c r="F1042" t="s">
        <v>56</v>
      </c>
      <c r="G1042" t="s">
        <v>70</v>
      </c>
      <c r="H1042" s="7">
        <v>34</v>
      </c>
      <c r="I1042" s="7" t="s">
        <v>148</v>
      </c>
      <c r="J1042" t="s">
        <v>18</v>
      </c>
      <c r="K1042">
        <v>30.1</v>
      </c>
      <c r="L1042">
        <v>3</v>
      </c>
      <c r="M1042">
        <v>44.2</v>
      </c>
      <c r="N1042">
        <v>2.76</v>
      </c>
    </row>
    <row r="1043" spans="1:14" x14ac:dyDescent="0.25">
      <c r="A1043" s="7">
        <v>244372</v>
      </c>
      <c r="B1043" s="7">
        <f t="shared" si="48"/>
        <v>0</v>
      </c>
      <c r="C1043" s="7">
        <f t="shared" si="49"/>
        <v>0</v>
      </c>
      <c r="D1043" s="7">
        <f t="shared" si="50"/>
        <v>0</v>
      </c>
      <c r="E1043" s="7">
        <v>242738</v>
      </c>
      <c r="F1043" t="s">
        <v>56</v>
      </c>
      <c r="G1043" t="s">
        <v>70</v>
      </c>
      <c r="H1043" s="7">
        <v>34</v>
      </c>
      <c r="I1043" s="7" t="s">
        <v>148</v>
      </c>
      <c r="J1043" t="s">
        <v>18</v>
      </c>
      <c r="K1043">
        <v>41.2</v>
      </c>
      <c r="L1043">
        <v>1</v>
      </c>
      <c r="M1043">
        <v>118.7</v>
      </c>
      <c r="N1043">
        <v>2.76</v>
      </c>
    </row>
    <row r="1044" spans="1:14" x14ac:dyDescent="0.25">
      <c r="A1044" s="7">
        <v>244374</v>
      </c>
      <c r="B1044" s="7">
        <f t="shared" si="48"/>
        <v>0</v>
      </c>
      <c r="C1044" s="7">
        <f t="shared" si="49"/>
        <v>0</v>
      </c>
      <c r="D1044" s="7">
        <f t="shared" si="50"/>
        <v>0</v>
      </c>
      <c r="E1044" s="7">
        <v>242738</v>
      </c>
      <c r="F1044" t="s">
        <v>56</v>
      </c>
      <c r="G1044" t="s">
        <v>70</v>
      </c>
      <c r="H1044" s="7">
        <v>34</v>
      </c>
      <c r="I1044" s="7" t="s">
        <v>148</v>
      </c>
      <c r="J1044" t="s">
        <v>18</v>
      </c>
      <c r="K1044">
        <v>50.3</v>
      </c>
      <c r="L1044">
        <v>1</v>
      </c>
      <c r="M1044">
        <v>134.30000000000001</v>
      </c>
      <c r="N1044">
        <v>2.76</v>
      </c>
    </row>
    <row r="1045" spans="1:14" x14ac:dyDescent="0.25">
      <c r="A1045" s="7">
        <v>244376</v>
      </c>
      <c r="B1045" s="7">
        <f t="shared" si="48"/>
        <v>0</v>
      </c>
      <c r="C1045" s="7">
        <f t="shared" si="49"/>
        <v>0</v>
      </c>
      <c r="D1045" s="7">
        <f t="shared" si="50"/>
        <v>0</v>
      </c>
      <c r="E1045" s="7">
        <v>242738</v>
      </c>
      <c r="F1045" t="s">
        <v>56</v>
      </c>
      <c r="G1045" t="s">
        <v>70</v>
      </c>
      <c r="H1045" s="7">
        <v>34</v>
      </c>
      <c r="I1045" s="7" t="s">
        <v>148</v>
      </c>
      <c r="J1045" t="s">
        <v>18</v>
      </c>
      <c r="K1045">
        <v>40.5</v>
      </c>
      <c r="L1045">
        <v>1</v>
      </c>
      <c r="M1045">
        <v>118.7</v>
      </c>
      <c r="N1045">
        <v>2.76</v>
      </c>
    </row>
    <row r="1046" spans="1:14" x14ac:dyDescent="0.25">
      <c r="A1046" s="7">
        <v>244402</v>
      </c>
      <c r="B1046" s="7">
        <f t="shared" si="48"/>
        <v>0</v>
      </c>
      <c r="C1046" s="7">
        <f t="shared" si="49"/>
        <v>0</v>
      </c>
      <c r="D1046" s="7">
        <f t="shared" si="50"/>
        <v>0</v>
      </c>
      <c r="E1046" s="7">
        <v>242740</v>
      </c>
      <c r="F1046" t="s">
        <v>56</v>
      </c>
      <c r="G1046" t="s">
        <v>70</v>
      </c>
      <c r="H1046" s="7">
        <v>36</v>
      </c>
      <c r="I1046" s="7" t="s">
        <v>148</v>
      </c>
      <c r="J1046" t="s">
        <v>18</v>
      </c>
      <c r="K1046">
        <v>41.2</v>
      </c>
      <c r="L1046">
        <v>1</v>
      </c>
      <c r="M1046">
        <v>118.7</v>
      </c>
      <c r="N1046">
        <v>2.76</v>
      </c>
    </row>
    <row r="1047" spans="1:14" x14ac:dyDescent="0.25">
      <c r="A1047" s="7">
        <v>244404</v>
      </c>
      <c r="B1047" s="7">
        <f t="shared" si="48"/>
        <v>0</v>
      </c>
      <c r="C1047" s="7">
        <f t="shared" si="49"/>
        <v>0</v>
      </c>
      <c r="D1047" s="7">
        <f t="shared" si="50"/>
        <v>0</v>
      </c>
      <c r="E1047" s="7">
        <v>242740</v>
      </c>
      <c r="F1047" t="s">
        <v>56</v>
      </c>
      <c r="G1047" t="s">
        <v>70</v>
      </c>
      <c r="H1047" s="7">
        <v>36</v>
      </c>
      <c r="I1047" s="7" t="s">
        <v>148</v>
      </c>
      <c r="J1047" t="s">
        <v>18</v>
      </c>
      <c r="K1047">
        <v>50.5</v>
      </c>
      <c r="L1047">
        <v>1</v>
      </c>
      <c r="M1047">
        <v>118.7</v>
      </c>
      <c r="N1047">
        <v>2.76</v>
      </c>
    </row>
    <row r="1048" spans="1:14" x14ac:dyDescent="0.25">
      <c r="A1048" s="7">
        <v>244406</v>
      </c>
      <c r="B1048" s="7">
        <f t="shared" si="48"/>
        <v>0</v>
      </c>
      <c r="C1048" s="7">
        <f t="shared" si="49"/>
        <v>0</v>
      </c>
      <c r="D1048" s="7">
        <f t="shared" si="50"/>
        <v>0</v>
      </c>
      <c r="E1048" s="7">
        <v>242740</v>
      </c>
      <c r="F1048" t="s">
        <v>56</v>
      </c>
      <c r="G1048" t="s">
        <v>70</v>
      </c>
      <c r="H1048" s="7">
        <v>36</v>
      </c>
      <c r="I1048" s="7" t="s">
        <v>148</v>
      </c>
      <c r="J1048" t="s">
        <v>18</v>
      </c>
      <c r="K1048">
        <v>29.5</v>
      </c>
      <c r="L1048">
        <v>2</v>
      </c>
      <c r="M1048">
        <v>57</v>
      </c>
      <c r="N1048">
        <v>2.76</v>
      </c>
    </row>
    <row r="1049" spans="1:14" x14ac:dyDescent="0.25">
      <c r="A1049" s="7">
        <v>244408</v>
      </c>
      <c r="B1049" s="7">
        <f t="shared" si="48"/>
        <v>0</v>
      </c>
      <c r="C1049" s="7">
        <f t="shared" si="49"/>
        <v>0</v>
      </c>
      <c r="D1049" s="7">
        <f t="shared" si="50"/>
        <v>0</v>
      </c>
      <c r="E1049" s="7">
        <v>242740</v>
      </c>
      <c r="F1049" t="s">
        <v>56</v>
      </c>
      <c r="G1049" t="s">
        <v>70</v>
      </c>
      <c r="H1049" s="7">
        <v>36</v>
      </c>
      <c r="I1049" s="7" t="s">
        <v>148</v>
      </c>
      <c r="J1049" t="s">
        <v>18</v>
      </c>
      <c r="K1049">
        <v>40</v>
      </c>
      <c r="L1049">
        <v>1</v>
      </c>
      <c r="M1049">
        <v>92</v>
      </c>
      <c r="N1049">
        <v>2.76</v>
      </c>
    </row>
    <row r="1050" spans="1:14" x14ac:dyDescent="0.25">
      <c r="A1050" s="7">
        <v>244410</v>
      </c>
      <c r="B1050" s="7">
        <f t="shared" si="48"/>
        <v>0</v>
      </c>
      <c r="C1050" s="7">
        <f t="shared" si="49"/>
        <v>0</v>
      </c>
      <c r="D1050" s="7">
        <f t="shared" si="50"/>
        <v>0</v>
      </c>
      <c r="E1050" s="7">
        <v>242740</v>
      </c>
      <c r="F1050" t="s">
        <v>56</v>
      </c>
      <c r="G1050" t="s">
        <v>70</v>
      </c>
      <c r="H1050" s="7">
        <v>36</v>
      </c>
      <c r="I1050" s="7" t="s">
        <v>148</v>
      </c>
      <c r="J1050" t="s">
        <v>18</v>
      </c>
      <c r="K1050">
        <v>40.4</v>
      </c>
      <c r="L1050">
        <v>1</v>
      </c>
      <c r="M1050">
        <v>118.7</v>
      </c>
      <c r="N1050">
        <v>2.76</v>
      </c>
    </row>
    <row r="1051" spans="1:14" x14ac:dyDescent="0.25">
      <c r="A1051" s="7">
        <v>244412</v>
      </c>
      <c r="B1051" s="7">
        <f t="shared" si="48"/>
        <v>0</v>
      </c>
      <c r="C1051" s="7">
        <f t="shared" si="49"/>
        <v>0</v>
      </c>
      <c r="D1051" s="7">
        <f t="shared" si="50"/>
        <v>0</v>
      </c>
      <c r="E1051" s="7">
        <v>242740</v>
      </c>
      <c r="F1051" t="s">
        <v>56</v>
      </c>
      <c r="G1051" t="s">
        <v>70</v>
      </c>
      <c r="H1051" s="7">
        <v>36</v>
      </c>
      <c r="I1051" s="7" t="s">
        <v>148</v>
      </c>
      <c r="J1051" t="s">
        <v>18</v>
      </c>
      <c r="K1051">
        <v>49.8</v>
      </c>
      <c r="L1051">
        <v>2</v>
      </c>
      <c r="M1051">
        <v>73.5</v>
      </c>
      <c r="N1051">
        <v>2.76</v>
      </c>
    </row>
    <row r="1052" spans="1:14" x14ac:dyDescent="0.25">
      <c r="A1052" s="7">
        <v>244414</v>
      </c>
      <c r="B1052" s="7">
        <f t="shared" si="48"/>
        <v>0</v>
      </c>
      <c r="C1052" s="7">
        <f t="shared" si="49"/>
        <v>0</v>
      </c>
      <c r="D1052" s="7">
        <f t="shared" si="50"/>
        <v>0</v>
      </c>
      <c r="E1052" s="7">
        <v>242740</v>
      </c>
      <c r="F1052" t="s">
        <v>56</v>
      </c>
      <c r="G1052" t="s">
        <v>70</v>
      </c>
      <c r="H1052" s="7">
        <v>36</v>
      </c>
      <c r="I1052" s="7" t="s">
        <v>148</v>
      </c>
      <c r="J1052" t="s">
        <v>18</v>
      </c>
      <c r="K1052">
        <v>50.5</v>
      </c>
      <c r="L1052">
        <v>1</v>
      </c>
      <c r="M1052">
        <v>118.7</v>
      </c>
      <c r="N1052">
        <v>2.76</v>
      </c>
    </row>
    <row r="1053" spans="1:14" x14ac:dyDescent="0.25">
      <c r="A1053" s="7">
        <v>244416</v>
      </c>
      <c r="B1053" s="7">
        <f t="shared" si="48"/>
        <v>0</v>
      </c>
      <c r="C1053" s="7">
        <f t="shared" si="49"/>
        <v>0</v>
      </c>
      <c r="D1053" s="7">
        <f t="shared" si="50"/>
        <v>0</v>
      </c>
      <c r="E1053" s="7">
        <v>242740</v>
      </c>
      <c r="F1053" t="s">
        <v>56</v>
      </c>
      <c r="G1053" t="s">
        <v>70</v>
      </c>
      <c r="H1053" s="7">
        <v>36</v>
      </c>
      <c r="I1053" s="7" t="s">
        <v>148</v>
      </c>
      <c r="J1053" t="s">
        <v>18</v>
      </c>
      <c r="K1053">
        <v>29.5</v>
      </c>
      <c r="L1053">
        <v>1</v>
      </c>
      <c r="M1053">
        <v>92</v>
      </c>
      <c r="N1053">
        <v>2.76</v>
      </c>
    </row>
    <row r="1054" spans="1:14" x14ac:dyDescent="0.25">
      <c r="A1054" s="7">
        <v>244418</v>
      </c>
      <c r="B1054" s="7">
        <f t="shared" si="48"/>
        <v>0</v>
      </c>
      <c r="C1054" s="7">
        <f t="shared" si="49"/>
        <v>0</v>
      </c>
      <c r="D1054" s="7">
        <f t="shared" si="50"/>
        <v>0</v>
      </c>
      <c r="E1054" s="7">
        <v>242740</v>
      </c>
      <c r="F1054" t="s">
        <v>56</v>
      </c>
      <c r="G1054" t="s">
        <v>70</v>
      </c>
      <c r="H1054" s="7">
        <v>36</v>
      </c>
      <c r="I1054" s="7" t="s">
        <v>148</v>
      </c>
      <c r="J1054" t="s">
        <v>18</v>
      </c>
      <c r="K1054">
        <v>50.6</v>
      </c>
      <c r="L1054">
        <v>1</v>
      </c>
      <c r="M1054">
        <v>134.30000000000001</v>
      </c>
      <c r="N1054">
        <v>2.76</v>
      </c>
    </row>
    <row r="1055" spans="1:14" x14ac:dyDescent="0.25">
      <c r="A1055" s="7">
        <v>244420</v>
      </c>
      <c r="B1055" s="7">
        <f t="shared" si="48"/>
        <v>0</v>
      </c>
      <c r="C1055" s="7">
        <f t="shared" si="49"/>
        <v>0</v>
      </c>
      <c r="D1055" s="7">
        <f t="shared" si="50"/>
        <v>0</v>
      </c>
      <c r="E1055" s="7">
        <v>242740</v>
      </c>
      <c r="F1055" t="s">
        <v>56</v>
      </c>
      <c r="G1055" t="s">
        <v>70</v>
      </c>
      <c r="H1055" s="7">
        <v>36</v>
      </c>
      <c r="I1055" s="7" t="s">
        <v>148</v>
      </c>
      <c r="J1055" t="s">
        <v>18</v>
      </c>
      <c r="K1055">
        <v>40</v>
      </c>
      <c r="L1055">
        <v>1</v>
      </c>
      <c r="M1055">
        <v>118.7</v>
      </c>
      <c r="N1055">
        <v>2.76</v>
      </c>
    </row>
    <row r="1056" spans="1:14" x14ac:dyDescent="0.25">
      <c r="A1056" s="7">
        <v>244422</v>
      </c>
      <c r="B1056" s="7">
        <f t="shared" si="48"/>
        <v>0</v>
      </c>
      <c r="C1056" s="7">
        <f t="shared" si="49"/>
        <v>0</v>
      </c>
      <c r="D1056" s="7">
        <f t="shared" si="50"/>
        <v>0</v>
      </c>
      <c r="E1056" s="7">
        <v>242740</v>
      </c>
      <c r="F1056" t="s">
        <v>56</v>
      </c>
      <c r="G1056" t="s">
        <v>70</v>
      </c>
      <c r="H1056" s="7">
        <v>36</v>
      </c>
      <c r="I1056" s="7" t="s">
        <v>148</v>
      </c>
      <c r="J1056" t="s">
        <v>18</v>
      </c>
      <c r="K1056">
        <v>41.2</v>
      </c>
      <c r="L1056">
        <v>1</v>
      </c>
      <c r="M1056">
        <v>118.7</v>
      </c>
      <c r="N1056">
        <v>2.76</v>
      </c>
    </row>
    <row r="1057" spans="1:14" x14ac:dyDescent="0.25">
      <c r="A1057" s="7">
        <v>244424</v>
      </c>
      <c r="B1057" s="7">
        <f t="shared" si="48"/>
        <v>0</v>
      </c>
      <c r="C1057" s="7">
        <f t="shared" si="49"/>
        <v>0</v>
      </c>
      <c r="D1057" s="7">
        <f t="shared" si="50"/>
        <v>0</v>
      </c>
      <c r="E1057" s="7">
        <v>242740</v>
      </c>
      <c r="F1057" t="s">
        <v>56</v>
      </c>
      <c r="G1057" t="s">
        <v>70</v>
      </c>
      <c r="H1057" s="7">
        <v>36</v>
      </c>
      <c r="I1057" s="7" t="s">
        <v>148</v>
      </c>
      <c r="J1057" t="s">
        <v>18</v>
      </c>
      <c r="K1057">
        <v>40</v>
      </c>
      <c r="L1057">
        <v>1</v>
      </c>
      <c r="M1057">
        <v>118.7</v>
      </c>
      <c r="N1057">
        <v>2.76</v>
      </c>
    </row>
    <row r="1058" spans="1:14" x14ac:dyDescent="0.25">
      <c r="A1058" s="7">
        <v>244450</v>
      </c>
      <c r="B1058" s="7">
        <f t="shared" si="48"/>
        <v>1</v>
      </c>
      <c r="C1058" s="7">
        <f t="shared" si="49"/>
        <v>0</v>
      </c>
      <c r="D1058" s="7">
        <f t="shared" si="50"/>
        <v>1</v>
      </c>
      <c r="E1058" s="7">
        <v>242742</v>
      </c>
      <c r="F1058" t="s">
        <v>56</v>
      </c>
      <c r="G1058" t="s">
        <v>70</v>
      </c>
      <c r="H1058" s="7">
        <v>38</v>
      </c>
      <c r="I1058" s="7" t="s">
        <v>148</v>
      </c>
      <c r="J1058" t="s">
        <v>18</v>
      </c>
      <c r="K1058">
        <v>38.6</v>
      </c>
      <c r="L1058">
        <v>1</v>
      </c>
      <c r="M1058">
        <v>118.7</v>
      </c>
      <c r="N1058">
        <v>2.76</v>
      </c>
    </row>
    <row r="1059" spans="1:14" x14ac:dyDescent="0.25">
      <c r="A1059" s="7">
        <v>244450</v>
      </c>
      <c r="B1059" s="7">
        <f t="shared" si="48"/>
        <v>0</v>
      </c>
      <c r="C1059" s="7">
        <f t="shared" si="49"/>
        <v>1</v>
      </c>
      <c r="D1059" s="7">
        <f t="shared" si="50"/>
        <v>1</v>
      </c>
      <c r="E1059" s="7">
        <v>242742</v>
      </c>
      <c r="F1059" t="s">
        <v>56</v>
      </c>
      <c r="G1059" t="s">
        <v>70</v>
      </c>
      <c r="H1059" s="7">
        <v>38</v>
      </c>
      <c r="I1059" s="7" t="s">
        <v>148</v>
      </c>
      <c r="J1059" t="s">
        <v>18</v>
      </c>
      <c r="K1059">
        <v>38.6</v>
      </c>
      <c r="L1059">
        <v>1</v>
      </c>
      <c r="M1059">
        <v>118.7</v>
      </c>
      <c r="N1059">
        <v>2.76</v>
      </c>
    </row>
    <row r="1060" spans="1:14" x14ac:dyDescent="0.25">
      <c r="A1060" s="7">
        <v>244452</v>
      </c>
      <c r="B1060" s="7">
        <f t="shared" si="48"/>
        <v>1</v>
      </c>
      <c r="C1060" s="7">
        <f t="shared" si="49"/>
        <v>0</v>
      </c>
      <c r="D1060" s="7">
        <f t="shared" si="50"/>
        <v>1</v>
      </c>
      <c r="E1060" s="7">
        <v>242742</v>
      </c>
      <c r="F1060" t="s">
        <v>56</v>
      </c>
      <c r="G1060" t="s">
        <v>70</v>
      </c>
      <c r="H1060" s="7">
        <v>38</v>
      </c>
      <c r="I1060" s="7" t="s">
        <v>148</v>
      </c>
      <c r="J1060" t="s">
        <v>18</v>
      </c>
      <c r="K1060">
        <v>38.9</v>
      </c>
      <c r="L1060">
        <v>1</v>
      </c>
      <c r="M1060">
        <v>92</v>
      </c>
      <c r="N1060">
        <v>2.76</v>
      </c>
    </row>
    <row r="1061" spans="1:14" x14ac:dyDescent="0.25">
      <c r="A1061" s="7">
        <v>244452</v>
      </c>
      <c r="B1061" s="7">
        <f t="shared" si="48"/>
        <v>0</v>
      </c>
      <c r="C1061" s="7">
        <f t="shared" si="49"/>
        <v>1</v>
      </c>
      <c r="D1061" s="7">
        <f t="shared" si="50"/>
        <v>1</v>
      </c>
      <c r="E1061" s="7">
        <v>242742</v>
      </c>
      <c r="F1061" t="s">
        <v>56</v>
      </c>
      <c r="G1061" t="s">
        <v>70</v>
      </c>
      <c r="H1061" s="7">
        <v>38</v>
      </c>
      <c r="I1061" s="7" t="s">
        <v>148</v>
      </c>
      <c r="J1061" t="s">
        <v>18</v>
      </c>
      <c r="K1061">
        <v>38.9</v>
      </c>
      <c r="L1061">
        <v>1</v>
      </c>
      <c r="M1061">
        <v>92</v>
      </c>
      <c r="N1061">
        <v>2.76</v>
      </c>
    </row>
    <row r="1062" spans="1:14" x14ac:dyDescent="0.25">
      <c r="A1062" s="7">
        <v>244454</v>
      </c>
      <c r="B1062" s="7">
        <f t="shared" si="48"/>
        <v>1</v>
      </c>
      <c r="C1062" s="7">
        <f t="shared" si="49"/>
        <v>0</v>
      </c>
      <c r="D1062" s="7">
        <f t="shared" si="50"/>
        <v>1</v>
      </c>
      <c r="E1062" s="7">
        <v>242742</v>
      </c>
      <c r="F1062" t="s">
        <v>56</v>
      </c>
      <c r="G1062" t="s">
        <v>70</v>
      </c>
      <c r="H1062" s="7">
        <v>38</v>
      </c>
      <c r="I1062" s="7" t="s">
        <v>148</v>
      </c>
      <c r="J1062" t="s">
        <v>18</v>
      </c>
      <c r="K1062">
        <v>38.200000000000003</v>
      </c>
      <c r="L1062">
        <v>1</v>
      </c>
      <c r="M1062">
        <v>92</v>
      </c>
      <c r="N1062">
        <v>2.76</v>
      </c>
    </row>
    <row r="1063" spans="1:14" x14ac:dyDescent="0.25">
      <c r="A1063" s="7">
        <v>244454</v>
      </c>
      <c r="B1063" s="7">
        <f t="shared" si="48"/>
        <v>0</v>
      </c>
      <c r="C1063" s="7">
        <f t="shared" si="49"/>
        <v>1</v>
      </c>
      <c r="D1063" s="7">
        <f t="shared" si="50"/>
        <v>1</v>
      </c>
      <c r="E1063" s="7">
        <v>242742</v>
      </c>
      <c r="F1063" t="s">
        <v>56</v>
      </c>
      <c r="G1063" t="s">
        <v>70</v>
      </c>
      <c r="H1063" s="7">
        <v>38</v>
      </c>
      <c r="I1063" s="7" t="s">
        <v>148</v>
      </c>
      <c r="J1063" t="s">
        <v>18</v>
      </c>
      <c r="K1063">
        <v>38.200000000000003</v>
      </c>
      <c r="L1063">
        <v>1</v>
      </c>
      <c r="M1063">
        <v>92</v>
      </c>
      <c r="N1063">
        <v>2.76</v>
      </c>
    </row>
    <row r="1064" spans="1:14" x14ac:dyDescent="0.25">
      <c r="A1064" s="7">
        <v>244456</v>
      </c>
      <c r="B1064" s="7">
        <f t="shared" si="48"/>
        <v>1</v>
      </c>
      <c r="C1064" s="7">
        <f t="shared" si="49"/>
        <v>0</v>
      </c>
      <c r="D1064" s="7">
        <f t="shared" si="50"/>
        <v>1</v>
      </c>
      <c r="E1064" s="7">
        <v>242742</v>
      </c>
      <c r="F1064" t="s">
        <v>56</v>
      </c>
      <c r="G1064" t="s">
        <v>70</v>
      </c>
      <c r="H1064" s="7">
        <v>38</v>
      </c>
      <c r="I1064" s="7" t="s">
        <v>148</v>
      </c>
      <c r="J1064" t="s">
        <v>18</v>
      </c>
      <c r="K1064">
        <v>39</v>
      </c>
      <c r="L1064">
        <v>1</v>
      </c>
      <c r="M1064">
        <v>118.7</v>
      </c>
      <c r="N1064">
        <v>2.76</v>
      </c>
    </row>
    <row r="1065" spans="1:14" x14ac:dyDescent="0.25">
      <c r="A1065" s="7">
        <v>244456</v>
      </c>
      <c r="B1065" s="7">
        <f t="shared" si="48"/>
        <v>0</v>
      </c>
      <c r="C1065" s="7">
        <f t="shared" si="49"/>
        <v>1</v>
      </c>
      <c r="D1065" s="7">
        <f t="shared" si="50"/>
        <v>1</v>
      </c>
      <c r="E1065" s="7">
        <v>242742</v>
      </c>
      <c r="F1065" t="s">
        <v>56</v>
      </c>
      <c r="G1065" t="s">
        <v>70</v>
      </c>
      <c r="H1065" s="7">
        <v>38</v>
      </c>
      <c r="I1065" s="7" t="s">
        <v>148</v>
      </c>
      <c r="J1065" t="s">
        <v>18</v>
      </c>
      <c r="K1065">
        <v>39</v>
      </c>
      <c r="L1065">
        <v>1</v>
      </c>
      <c r="M1065">
        <v>118.7</v>
      </c>
      <c r="N1065">
        <v>2.76</v>
      </c>
    </row>
    <row r="1066" spans="1:14" x14ac:dyDescent="0.25">
      <c r="A1066" s="7">
        <v>244458</v>
      </c>
      <c r="B1066" s="7">
        <f t="shared" si="48"/>
        <v>1</v>
      </c>
      <c r="C1066" s="7">
        <f t="shared" si="49"/>
        <v>0</v>
      </c>
      <c r="D1066" s="7">
        <f t="shared" si="50"/>
        <v>1</v>
      </c>
      <c r="E1066" s="7">
        <v>242742</v>
      </c>
      <c r="F1066" t="s">
        <v>56</v>
      </c>
      <c r="G1066" t="s">
        <v>70</v>
      </c>
      <c r="H1066" s="7">
        <v>38</v>
      </c>
      <c r="I1066" s="7" t="s">
        <v>148</v>
      </c>
      <c r="J1066" t="s">
        <v>18</v>
      </c>
      <c r="K1066">
        <v>22</v>
      </c>
      <c r="L1066">
        <v>1</v>
      </c>
      <c r="M1066">
        <v>92</v>
      </c>
      <c r="N1066">
        <v>2.76</v>
      </c>
    </row>
    <row r="1067" spans="1:14" x14ac:dyDescent="0.25">
      <c r="A1067" s="7">
        <v>244458</v>
      </c>
      <c r="B1067" s="7">
        <f t="shared" si="48"/>
        <v>0</v>
      </c>
      <c r="C1067" s="7">
        <f t="shared" si="49"/>
        <v>1</v>
      </c>
      <c r="D1067" s="7">
        <f t="shared" si="50"/>
        <v>1</v>
      </c>
      <c r="E1067" s="7">
        <v>242742</v>
      </c>
      <c r="F1067" t="s">
        <v>56</v>
      </c>
      <c r="G1067" t="s">
        <v>70</v>
      </c>
      <c r="H1067" s="7">
        <v>38</v>
      </c>
      <c r="I1067" s="7" t="s">
        <v>148</v>
      </c>
      <c r="J1067" t="s">
        <v>18</v>
      </c>
      <c r="K1067">
        <v>22</v>
      </c>
      <c r="L1067">
        <v>1</v>
      </c>
      <c r="M1067">
        <v>92</v>
      </c>
      <c r="N1067">
        <v>2.76</v>
      </c>
    </row>
    <row r="1068" spans="1:14" x14ac:dyDescent="0.25">
      <c r="A1068" s="7">
        <v>244460</v>
      </c>
      <c r="B1068" s="7">
        <f t="shared" si="48"/>
        <v>1</v>
      </c>
      <c r="C1068" s="7">
        <f t="shared" si="49"/>
        <v>0</v>
      </c>
      <c r="D1068" s="7">
        <f t="shared" si="50"/>
        <v>1</v>
      </c>
      <c r="E1068" s="7">
        <v>242742</v>
      </c>
      <c r="F1068" t="s">
        <v>56</v>
      </c>
      <c r="G1068" t="s">
        <v>70</v>
      </c>
      <c r="H1068" s="7">
        <v>38</v>
      </c>
      <c r="I1068" s="7" t="s">
        <v>148</v>
      </c>
      <c r="J1068" t="s">
        <v>18</v>
      </c>
      <c r="K1068">
        <v>38.1</v>
      </c>
      <c r="L1068">
        <v>1</v>
      </c>
      <c r="M1068">
        <v>118.7</v>
      </c>
      <c r="N1068">
        <v>2.76</v>
      </c>
    </row>
    <row r="1069" spans="1:14" x14ac:dyDescent="0.25">
      <c r="A1069" s="7">
        <v>244460</v>
      </c>
      <c r="B1069" s="7">
        <f t="shared" si="48"/>
        <v>0</v>
      </c>
      <c r="C1069" s="7">
        <f t="shared" si="49"/>
        <v>1</v>
      </c>
      <c r="D1069" s="7">
        <f t="shared" si="50"/>
        <v>1</v>
      </c>
      <c r="E1069" s="7">
        <v>242742</v>
      </c>
      <c r="F1069" t="s">
        <v>56</v>
      </c>
      <c r="G1069" t="s">
        <v>70</v>
      </c>
      <c r="H1069" s="7">
        <v>38</v>
      </c>
      <c r="I1069" s="7" t="s">
        <v>148</v>
      </c>
      <c r="J1069" t="s">
        <v>18</v>
      </c>
      <c r="K1069">
        <v>38.1</v>
      </c>
      <c r="L1069">
        <v>1</v>
      </c>
      <c r="M1069">
        <v>118.7</v>
      </c>
      <c r="N1069">
        <v>2.76</v>
      </c>
    </row>
    <row r="1070" spans="1:14" x14ac:dyDescent="0.25">
      <c r="A1070" s="7">
        <v>244462</v>
      </c>
      <c r="B1070" s="7">
        <f t="shared" si="48"/>
        <v>1</v>
      </c>
      <c r="C1070" s="7">
        <f t="shared" si="49"/>
        <v>0</v>
      </c>
      <c r="D1070" s="7">
        <f t="shared" si="50"/>
        <v>1</v>
      </c>
      <c r="E1070" s="7">
        <v>242742</v>
      </c>
      <c r="F1070" t="s">
        <v>56</v>
      </c>
      <c r="G1070" t="s">
        <v>70</v>
      </c>
      <c r="H1070" s="7">
        <v>38</v>
      </c>
      <c r="I1070" s="7" t="s">
        <v>148</v>
      </c>
      <c r="J1070" t="s">
        <v>18</v>
      </c>
      <c r="K1070">
        <v>25.6</v>
      </c>
      <c r="L1070">
        <v>1</v>
      </c>
      <c r="M1070">
        <v>118.7</v>
      </c>
      <c r="N1070">
        <v>2.76</v>
      </c>
    </row>
    <row r="1071" spans="1:14" x14ac:dyDescent="0.25">
      <c r="A1071" s="7">
        <v>244462</v>
      </c>
      <c r="B1071" s="7">
        <f t="shared" si="48"/>
        <v>0</v>
      </c>
      <c r="C1071" s="7">
        <f t="shared" si="49"/>
        <v>1</v>
      </c>
      <c r="D1071" s="7">
        <f t="shared" si="50"/>
        <v>1</v>
      </c>
      <c r="E1071" s="7">
        <v>242742</v>
      </c>
      <c r="F1071" t="s">
        <v>56</v>
      </c>
      <c r="G1071" t="s">
        <v>70</v>
      </c>
      <c r="H1071" s="7">
        <v>38</v>
      </c>
      <c r="I1071" s="7" t="s">
        <v>148</v>
      </c>
      <c r="J1071" t="s">
        <v>18</v>
      </c>
      <c r="K1071">
        <v>25.6</v>
      </c>
      <c r="L1071">
        <v>1</v>
      </c>
      <c r="M1071">
        <v>118.7</v>
      </c>
      <c r="N1071">
        <v>2.76</v>
      </c>
    </row>
    <row r="1072" spans="1:14" x14ac:dyDescent="0.25">
      <c r="A1072" s="7">
        <v>244464</v>
      </c>
      <c r="B1072" s="7">
        <f t="shared" si="48"/>
        <v>1</v>
      </c>
      <c r="C1072" s="7">
        <f t="shared" si="49"/>
        <v>0</v>
      </c>
      <c r="D1072" s="7">
        <f t="shared" si="50"/>
        <v>1</v>
      </c>
      <c r="E1072" s="7">
        <v>242742</v>
      </c>
      <c r="F1072" t="s">
        <v>56</v>
      </c>
      <c r="G1072" t="s">
        <v>70</v>
      </c>
      <c r="H1072" s="7">
        <v>38</v>
      </c>
      <c r="I1072" s="7" t="s">
        <v>148</v>
      </c>
      <c r="J1072" t="s">
        <v>18</v>
      </c>
      <c r="K1072">
        <v>38.1</v>
      </c>
      <c r="L1072">
        <v>1</v>
      </c>
      <c r="M1072">
        <v>92</v>
      </c>
      <c r="N1072">
        <v>2.76</v>
      </c>
    </row>
    <row r="1073" spans="1:14" x14ac:dyDescent="0.25">
      <c r="A1073" s="7">
        <v>244464</v>
      </c>
      <c r="B1073" s="7">
        <f t="shared" si="48"/>
        <v>0</v>
      </c>
      <c r="C1073" s="7">
        <f t="shared" si="49"/>
        <v>1</v>
      </c>
      <c r="D1073" s="7">
        <f t="shared" si="50"/>
        <v>1</v>
      </c>
      <c r="E1073" s="7">
        <v>242742</v>
      </c>
      <c r="F1073" t="s">
        <v>56</v>
      </c>
      <c r="G1073" t="s">
        <v>70</v>
      </c>
      <c r="H1073" s="7">
        <v>38</v>
      </c>
      <c r="I1073" s="7" t="s">
        <v>148</v>
      </c>
      <c r="J1073" t="s">
        <v>18</v>
      </c>
      <c r="K1073">
        <v>38.1</v>
      </c>
      <c r="L1073">
        <v>1</v>
      </c>
      <c r="M1073">
        <v>92</v>
      </c>
      <c r="N1073">
        <v>2.76</v>
      </c>
    </row>
    <row r="1074" spans="1:14" x14ac:dyDescent="0.25">
      <c r="A1074" s="7">
        <v>244466</v>
      </c>
      <c r="B1074" s="7">
        <f t="shared" si="48"/>
        <v>1</v>
      </c>
      <c r="C1074" s="7">
        <f t="shared" si="49"/>
        <v>0</v>
      </c>
      <c r="D1074" s="7">
        <f t="shared" si="50"/>
        <v>1</v>
      </c>
      <c r="E1074" s="7">
        <v>242742</v>
      </c>
      <c r="F1074" t="s">
        <v>56</v>
      </c>
      <c r="G1074" t="s">
        <v>70</v>
      </c>
      <c r="H1074" s="7">
        <v>38</v>
      </c>
      <c r="I1074" s="7" t="s">
        <v>148</v>
      </c>
      <c r="J1074" t="s">
        <v>18</v>
      </c>
      <c r="K1074">
        <v>48.1</v>
      </c>
      <c r="L1074">
        <v>3</v>
      </c>
      <c r="M1074">
        <v>64.5</v>
      </c>
      <c r="N1074">
        <v>2.76</v>
      </c>
    </row>
    <row r="1075" spans="1:14" x14ac:dyDescent="0.25">
      <c r="A1075" s="7">
        <v>244466</v>
      </c>
      <c r="B1075" s="7">
        <f t="shared" si="48"/>
        <v>0</v>
      </c>
      <c r="C1075" s="7">
        <f t="shared" si="49"/>
        <v>1</v>
      </c>
      <c r="D1075" s="7">
        <f t="shared" si="50"/>
        <v>1</v>
      </c>
      <c r="E1075" s="7">
        <v>242742</v>
      </c>
      <c r="F1075" t="s">
        <v>56</v>
      </c>
      <c r="G1075" t="s">
        <v>70</v>
      </c>
      <c r="H1075" s="7">
        <v>38</v>
      </c>
      <c r="I1075" s="7" t="s">
        <v>148</v>
      </c>
      <c r="J1075" t="s">
        <v>18</v>
      </c>
      <c r="K1075">
        <v>48.1</v>
      </c>
      <c r="L1075">
        <v>3</v>
      </c>
      <c r="M1075">
        <v>64.5</v>
      </c>
      <c r="N1075">
        <v>2.76</v>
      </c>
    </row>
    <row r="1076" spans="1:14" x14ac:dyDescent="0.25">
      <c r="A1076" s="7">
        <v>244996</v>
      </c>
      <c r="B1076" s="7">
        <f t="shared" si="48"/>
        <v>0</v>
      </c>
      <c r="C1076" s="7">
        <f t="shared" si="49"/>
        <v>0</v>
      </c>
      <c r="D1076" s="7">
        <f t="shared" si="50"/>
        <v>0</v>
      </c>
      <c r="E1076" s="7">
        <v>242761</v>
      </c>
      <c r="F1076" t="s">
        <v>56</v>
      </c>
      <c r="G1076" t="s">
        <v>70</v>
      </c>
      <c r="H1076" s="7">
        <v>13</v>
      </c>
      <c r="I1076" s="7" t="s">
        <v>148</v>
      </c>
      <c r="J1076" t="s">
        <v>18</v>
      </c>
      <c r="K1076">
        <v>42.3</v>
      </c>
      <c r="L1076">
        <v>1</v>
      </c>
      <c r="M1076">
        <v>118.7</v>
      </c>
      <c r="N1076">
        <v>2.76</v>
      </c>
    </row>
    <row r="1077" spans="1:14" x14ac:dyDescent="0.25">
      <c r="A1077" s="7">
        <v>244998</v>
      </c>
      <c r="B1077" s="7">
        <f t="shared" si="48"/>
        <v>0</v>
      </c>
      <c r="C1077" s="7">
        <f t="shared" si="49"/>
        <v>0</v>
      </c>
      <c r="D1077" s="7">
        <f t="shared" si="50"/>
        <v>0</v>
      </c>
      <c r="E1077" s="7">
        <v>242761</v>
      </c>
      <c r="F1077" t="s">
        <v>56</v>
      </c>
      <c r="G1077" t="s">
        <v>70</v>
      </c>
      <c r="H1077" s="7">
        <v>13</v>
      </c>
      <c r="I1077" s="7" t="s">
        <v>148</v>
      </c>
      <c r="J1077" t="s">
        <v>18</v>
      </c>
      <c r="K1077">
        <v>32</v>
      </c>
      <c r="L1077">
        <v>1</v>
      </c>
      <c r="M1077">
        <v>92</v>
      </c>
      <c r="N1077">
        <v>2.76</v>
      </c>
    </row>
    <row r="1078" spans="1:14" x14ac:dyDescent="0.25">
      <c r="A1078" s="7">
        <v>245000</v>
      </c>
      <c r="B1078" s="7">
        <f t="shared" si="48"/>
        <v>0</v>
      </c>
      <c r="C1078" s="7">
        <f t="shared" si="49"/>
        <v>0</v>
      </c>
      <c r="D1078" s="7">
        <f t="shared" si="50"/>
        <v>0</v>
      </c>
      <c r="E1078" s="7">
        <v>242761</v>
      </c>
      <c r="F1078" t="s">
        <v>56</v>
      </c>
      <c r="G1078" t="s">
        <v>70</v>
      </c>
      <c r="H1078" s="7">
        <v>13</v>
      </c>
      <c r="I1078" s="7" t="s">
        <v>148</v>
      </c>
      <c r="J1078" t="s">
        <v>18</v>
      </c>
      <c r="K1078">
        <v>52.6</v>
      </c>
      <c r="L1078">
        <v>3</v>
      </c>
      <c r="M1078">
        <v>64.5</v>
      </c>
      <c r="N1078">
        <v>2.76</v>
      </c>
    </row>
    <row r="1079" spans="1:14" x14ac:dyDescent="0.25">
      <c r="A1079" s="7">
        <v>245002</v>
      </c>
      <c r="B1079" s="7">
        <f t="shared" si="48"/>
        <v>0</v>
      </c>
      <c r="C1079" s="7">
        <f t="shared" si="49"/>
        <v>0</v>
      </c>
      <c r="D1079" s="7">
        <f t="shared" si="50"/>
        <v>0</v>
      </c>
      <c r="E1079" s="7">
        <v>242761</v>
      </c>
      <c r="F1079" t="s">
        <v>56</v>
      </c>
      <c r="G1079" t="s">
        <v>70</v>
      </c>
      <c r="H1079" s="7">
        <v>13</v>
      </c>
      <c r="I1079" s="7" t="s">
        <v>148</v>
      </c>
      <c r="J1079" t="s">
        <v>18</v>
      </c>
      <c r="K1079">
        <v>52.6</v>
      </c>
      <c r="L1079">
        <v>1</v>
      </c>
      <c r="M1079">
        <v>118.7</v>
      </c>
      <c r="N1079">
        <v>2.76</v>
      </c>
    </row>
    <row r="1080" spans="1:14" x14ac:dyDescent="0.25">
      <c r="A1080" s="7">
        <v>245004</v>
      </c>
      <c r="B1080" s="7">
        <f t="shared" si="48"/>
        <v>0</v>
      </c>
      <c r="C1080" s="7">
        <f t="shared" si="49"/>
        <v>0</v>
      </c>
      <c r="D1080" s="7">
        <f t="shared" si="50"/>
        <v>0</v>
      </c>
      <c r="E1080" s="7">
        <v>242761</v>
      </c>
      <c r="F1080" t="s">
        <v>56</v>
      </c>
      <c r="G1080" t="s">
        <v>70</v>
      </c>
      <c r="H1080" s="7">
        <v>13</v>
      </c>
      <c r="I1080" s="7" t="s">
        <v>148</v>
      </c>
      <c r="J1080" t="s">
        <v>18</v>
      </c>
      <c r="K1080">
        <v>42.4</v>
      </c>
      <c r="L1080">
        <v>1</v>
      </c>
      <c r="M1080">
        <v>118.7</v>
      </c>
      <c r="N1080">
        <v>2.76</v>
      </c>
    </row>
    <row r="1081" spans="1:14" x14ac:dyDescent="0.25">
      <c r="A1081" s="7">
        <v>245006</v>
      </c>
      <c r="B1081" s="7">
        <f t="shared" si="48"/>
        <v>0</v>
      </c>
      <c r="C1081" s="7">
        <f t="shared" si="49"/>
        <v>0</v>
      </c>
      <c r="D1081" s="7">
        <f t="shared" si="50"/>
        <v>0</v>
      </c>
      <c r="E1081" s="7">
        <v>242761</v>
      </c>
      <c r="F1081" t="s">
        <v>56</v>
      </c>
      <c r="G1081" t="s">
        <v>70</v>
      </c>
      <c r="H1081" s="7">
        <v>13</v>
      </c>
      <c r="I1081" s="7" t="s">
        <v>148</v>
      </c>
      <c r="J1081" t="s">
        <v>18</v>
      </c>
      <c r="K1081">
        <v>42.5</v>
      </c>
      <c r="L1081">
        <v>2</v>
      </c>
      <c r="M1081">
        <v>73.5</v>
      </c>
      <c r="N1081">
        <v>2.76</v>
      </c>
    </row>
    <row r="1082" spans="1:14" x14ac:dyDescent="0.25">
      <c r="A1082" s="7">
        <v>245008</v>
      </c>
      <c r="B1082" s="7">
        <f t="shared" si="48"/>
        <v>0</v>
      </c>
      <c r="C1082" s="7">
        <f t="shared" si="49"/>
        <v>0</v>
      </c>
      <c r="D1082" s="7">
        <f t="shared" si="50"/>
        <v>0</v>
      </c>
      <c r="E1082" s="7">
        <v>242761</v>
      </c>
      <c r="F1082" t="s">
        <v>56</v>
      </c>
      <c r="G1082" t="s">
        <v>70</v>
      </c>
      <c r="H1082" s="7">
        <v>13</v>
      </c>
      <c r="I1082" s="7" t="s">
        <v>148</v>
      </c>
      <c r="J1082" t="s">
        <v>18</v>
      </c>
      <c r="K1082">
        <v>42.9</v>
      </c>
      <c r="L1082">
        <v>1</v>
      </c>
      <c r="M1082">
        <v>118.7</v>
      </c>
      <c r="N1082">
        <v>2.76</v>
      </c>
    </row>
    <row r="1083" spans="1:14" x14ac:dyDescent="0.25">
      <c r="A1083" s="7">
        <v>245010</v>
      </c>
      <c r="B1083" s="7">
        <f t="shared" si="48"/>
        <v>0</v>
      </c>
      <c r="C1083" s="7">
        <f t="shared" si="49"/>
        <v>0</v>
      </c>
      <c r="D1083" s="7">
        <f t="shared" si="50"/>
        <v>0</v>
      </c>
      <c r="E1083" s="7">
        <v>242761</v>
      </c>
      <c r="F1083" t="s">
        <v>56</v>
      </c>
      <c r="G1083" t="s">
        <v>70</v>
      </c>
      <c r="H1083" s="7">
        <v>13</v>
      </c>
      <c r="I1083" s="7" t="s">
        <v>148</v>
      </c>
      <c r="J1083" t="s">
        <v>18</v>
      </c>
      <c r="K1083">
        <v>52.7</v>
      </c>
      <c r="L1083">
        <v>1</v>
      </c>
      <c r="M1083">
        <v>134.30000000000001</v>
      </c>
      <c r="N1083">
        <v>2.76</v>
      </c>
    </row>
    <row r="1084" spans="1:14" x14ac:dyDescent="0.25">
      <c r="A1084" s="7">
        <v>245012</v>
      </c>
      <c r="B1084" s="7">
        <f t="shared" si="48"/>
        <v>0</v>
      </c>
      <c r="C1084" s="7">
        <f t="shared" si="49"/>
        <v>0</v>
      </c>
      <c r="D1084" s="7">
        <f t="shared" si="50"/>
        <v>0</v>
      </c>
      <c r="E1084" s="7">
        <v>242761</v>
      </c>
      <c r="F1084" t="s">
        <v>56</v>
      </c>
      <c r="G1084" t="s">
        <v>70</v>
      </c>
      <c r="H1084" s="7">
        <v>13</v>
      </c>
      <c r="I1084" s="7" t="s">
        <v>148</v>
      </c>
      <c r="J1084" t="s">
        <v>18</v>
      </c>
      <c r="K1084">
        <v>53.6</v>
      </c>
      <c r="L1084">
        <v>1</v>
      </c>
      <c r="M1084">
        <v>134.30000000000001</v>
      </c>
      <c r="N1084">
        <v>2.76</v>
      </c>
    </row>
    <row r="1085" spans="1:14" x14ac:dyDescent="0.25">
      <c r="A1085" s="7">
        <v>245014</v>
      </c>
      <c r="B1085" s="7">
        <f t="shared" si="48"/>
        <v>0</v>
      </c>
      <c r="C1085" s="7">
        <f t="shared" si="49"/>
        <v>0</v>
      </c>
      <c r="D1085" s="7">
        <f t="shared" si="50"/>
        <v>0</v>
      </c>
      <c r="E1085" s="7">
        <v>242761</v>
      </c>
      <c r="F1085" t="s">
        <v>56</v>
      </c>
      <c r="G1085" t="s">
        <v>70</v>
      </c>
      <c r="H1085" s="7">
        <v>13</v>
      </c>
      <c r="I1085" s="7" t="s">
        <v>148</v>
      </c>
      <c r="J1085" t="s">
        <v>18</v>
      </c>
      <c r="K1085">
        <v>41.8</v>
      </c>
      <c r="L1085">
        <v>1</v>
      </c>
      <c r="M1085">
        <v>118.7</v>
      </c>
      <c r="N1085">
        <v>2.76</v>
      </c>
    </row>
    <row r="1086" spans="1:14" x14ac:dyDescent="0.25">
      <c r="A1086" s="7">
        <v>245016</v>
      </c>
      <c r="B1086" s="7">
        <f t="shared" si="48"/>
        <v>0</v>
      </c>
      <c r="C1086" s="7">
        <f t="shared" si="49"/>
        <v>0</v>
      </c>
      <c r="D1086" s="7">
        <f t="shared" si="50"/>
        <v>0</v>
      </c>
      <c r="E1086" s="7">
        <v>242761</v>
      </c>
      <c r="F1086" t="s">
        <v>56</v>
      </c>
      <c r="G1086" t="s">
        <v>70</v>
      </c>
      <c r="H1086" s="7">
        <v>13</v>
      </c>
      <c r="I1086" s="7" t="s">
        <v>148</v>
      </c>
      <c r="J1086" t="s">
        <v>18</v>
      </c>
      <c r="K1086">
        <v>32</v>
      </c>
      <c r="L1086">
        <v>1</v>
      </c>
      <c r="M1086">
        <v>92</v>
      </c>
      <c r="N1086">
        <v>2.76</v>
      </c>
    </row>
    <row r="1087" spans="1:14" x14ac:dyDescent="0.25">
      <c r="A1087" s="7">
        <v>245018</v>
      </c>
      <c r="B1087" s="7">
        <f t="shared" si="48"/>
        <v>0</v>
      </c>
      <c r="C1087" s="7">
        <f t="shared" si="49"/>
        <v>0</v>
      </c>
      <c r="D1087" s="7">
        <f t="shared" si="50"/>
        <v>0</v>
      </c>
      <c r="E1087" s="7">
        <v>242761</v>
      </c>
      <c r="F1087" t="s">
        <v>56</v>
      </c>
      <c r="G1087" t="s">
        <v>70</v>
      </c>
      <c r="H1087" s="7">
        <v>13</v>
      </c>
      <c r="I1087" s="7" t="s">
        <v>148</v>
      </c>
      <c r="J1087" t="s">
        <v>18</v>
      </c>
      <c r="K1087">
        <v>42</v>
      </c>
      <c r="L1087">
        <v>1</v>
      </c>
      <c r="M1087">
        <v>118.7</v>
      </c>
      <c r="N1087">
        <v>2.76</v>
      </c>
    </row>
    <row r="1088" spans="1:14" x14ac:dyDescent="0.25">
      <c r="A1088" s="7">
        <v>245156</v>
      </c>
      <c r="B1088" s="7">
        <f t="shared" si="48"/>
        <v>0</v>
      </c>
      <c r="C1088" s="7">
        <f t="shared" si="49"/>
        <v>0</v>
      </c>
      <c r="D1088" s="7">
        <f t="shared" si="50"/>
        <v>0</v>
      </c>
      <c r="E1088" s="7">
        <v>242768</v>
      </c>
      <c r="F1088" t="s">
        <v>56</v>
      </c>
      <c r="G1088" t="s">
        <v>70</v>
      </c>
      <c r="H1088" s="7">
        <v>22</v>
      </c>
      <c r="I1088" s="7" t="s">
        <v>148</v>
      </c>
      <c r="J1088" t="s">
        <v>18</v>
      </c>
      <c r="K1088">
        <v>52.6</v>
      </c>
      <c r="L1088">
        <v>4</v>
      </c>
      <c r="M1088">
        <v>52.4</v>
      </c>
      <c r="N1088">
        <v>2.76</v>
      </c>
    </row>
    <row r="1089" spans="1:14" x14ac:dyDescent="0.25">
      <c r="A1089" s="7">
        <v>245160</v>
      </c>
      <c r="B1089" s="7">
        <f t="shared" si="48"/>
        <v>0</v>
      </c>
      <c r="C1089" s="7">
        <f t="shared" si="49"/>
        <v>0</v>
      </c>
      <c r="D1089" s="7">
        <f t="shared" si="50"/>
        <v>0</v>
      </c>
      <c r="E1089" s="7">
        <v>242768</v>
      </c>
      <c r="F1089" t="s">
        <v>56</v>
      </c>
      <c r="G1089" t="s">
        <v>70</v>
      </c>
      <c r="H1089" s="7">
        <v>22</v>
      </c>
      <c r="I1089" s="7" t="s">
        <v>148</v>
      </c>
      <c r="J1089" t="s">
        <v>18</v>
      </c>
      <c r="K1089">
        <v>51.5</v>
      </c>
      <c r="L1089">
        <v>1</v>
      </c>
      <c r="M1089">
        <v>134.30000000000001</v>
      </c>
      <c r="N1089">
        <v>2.76</v>
      </c>
    </row>
    <row r="1090" spans="1:14" x14ac:dyDescent="0.25">
      <c r="A1090" s="7">
        <v>245162</v>
      </c>
      <c r="B1090" s="7">
        <f t="shared" si="48"/>
        <v>0</v>
      </c>
      <c r="C1090" s="7">
        <f t="shared" si="49"/>
        <v>0</v>
      </c>
      <c r="D1090" s="7">
        <f t="shared" si="50"/>
        <v>0</v>
      </c>
      <c r="E1090" s="7">
        <v>242768</v>
      </c>
      <c r="F1090" t="s">
        <v>56</v>
      </c>
      <c r="G1090" t="s">
        <v>70</v>
      </c>
      <c r="H1090" s="7">
        <v>22</v>
      </c>
      <c r="I1090" s="7" t="s">
        <v>148</v>
      </c>
      <c r="J1090" t="s">
        <v>18</v>
      </c>
      <c r="K1090">
        <v>41.3</v>
      </c>
      <c r="L1090">
        <v>1</v>
      </c>
      <c r="M1090">
        <v>118.7</v>
      </c>
      <c r="N1090">
        <v>2.76</v>
      </c>
    </row>
    <row r="1091" spans="1:14" x14ac:dyDescent="0.25">
      <c r="A1091" s="7">
        <v>245164</v>
      </c>
      <c r="B1091" s="7">
        <f t="shared" ref="B1091:B1154" si="51">IF(A1091=A1092,1,0)</f>
        <v>0</v>
      </c>
      <c r="C1091" s="7">
        <f t="shared" ref="C1091:C1154" si="52">IF(A1091=A1090,1,0)</f>
        <v>0</v>
      </c>
      <c r="D1091" s="7">
        <f t="shared" ref="D1091:D1154" si="53">B1091+C1091</f>
        <v>0</v>
      </c>
      <c r="E1091" s="7">
        <v>242768</v>
      </c>
      <c r="F1091" t="s">
        <v>56</v>
      </c>
      <c r="G1091" t="s">
        <v>70</v>
      </c>
      <c r="H1091" s="7">
        <v>22</v>
      </c>
      <c r="I1091" s="7" t="s">
        <v>148</v>
      </c>
      <c r="J1091" t="s">
        <v>18</v>
      </c>
      <c r="K1091">
        <v>41.4</v>
      </c>
      <c r="L1091">
        <v>1</v>
      </c>
      <c r="M1091">
        <v>118.7</v>
      </c>
      <c r="N1091">
        <v>2.76</v>
      </c>
    </row>
    <row r="1092" spans="1:14" x14ac:dyDescent="0.25">
      <c r="A1092" s="7">
        <v>245166</v>
      </c>
      <c r="B1092" s="7">
        <f t="shared" si="51"/>
        <v>0</v>
      </c>
      <c r="C1092" s="7">
        <f t="shared" si="52"/>
        <v>0</v>
      </c>
      <c r="D1092" s="7">
        <f t="shared" si="53"/>
        <v>0</v>
      </c>
      <c r="E1092" s="7">
        <v>242768</v>
      </c>
      <c r="F1092" t="s">
        <v>56</v>
      </c>
      <c r="G1092" t="s">
        <v>70</v>
      </c>
      <c r="H1092" s="7">
        <v>22</v>
      </c>
      <c r="I1092" s="7" t="s">
        <v>148</v>
      </c>
      <c r="J1092" t="s">
        <v>18</v>
      </c>
      <c r="K1092">
        <v>41.3</v>
      </c>
      <c r="L1092">
        <v>1</v>
      </c>
      <c r="M1092">
        <v>118.7</v>
      </c>
      <c r="N1092">
        <v>2.76</v>
      </c>
    </row>
    <row r="1093" spans="1:14" x14ac:dyDescent="0.25">
      <c r="A1093" s="7">
        <v>245168</v>
      </c>
      <c r="B1093" s="7">
        <f t="shared" si="51"/>
        <v>0</v>
      </c>
      <c r="C1093" s="7">
        <f t="shared" si="52"/>
        <v>0</v>
      </c>
      <c r="D1093" s="7">
        <f t="shared" si="53"/>
        <v>0</v>
      </c>
      <c r="E1093" s="7">
        <v>242768</v>
      </c>
      <c r="F1093" t="s">
        <v>56</v>
      </c>
      <c r="G1093" t="s">
        <v>70</v>
      </c>
      <c r="H1093" s="7">
        <v>22</v>
      </c>
      <c r="I1093" s="7" t="s">
        <v>148</v>
      </c>
      <c r="J1093" t="s">
        <v>18</v>
      </c>
      <c r="K1093">
        <v>51.6</v>
      </c>
      <c r="L1093">
        <v>2</v>
      </c>
      <c r="M1093">
        <v>83.2</v>
      </c>
      <c r="N1093">
        <v>2.76</v>
      </c>
    </row>
    <row r="1094" spans="1:14" x14ac:dyDescent="0.25">
      <c r="A1094" s="7">
        <v>245170</v>
      </c>
      <c r="B1094" s="7">
        <f t="shared" si="51"/>
        <v>0</v>
      </c>
      <c r="C1094" s="7">
        <f t="shared" si="52"/>
        <v>0</v>
      </c>
      <c r="D1094" s="7">
        <f t="shared" si="53"/>
        <v>0</v>
      </c>
      <c r="E1094" s="7">
        <v>242768</v>
      </c>
      <c r="F1094" t="s">
        <v>56</v>
      </c>
      <c r="G1094" t="s">
        <v>70</v>
      </c>
      <c r="H1094" s="7">
        <v>22</v>
      </c>
      <c r="I1094" s="7" t="s">
        <v>148</v>
      </c>
      <c r="J1094" t="s">
        <v>18</v>
      </c>
      <c r="K1094">
        <v>41.1</v>
      </c>
      <c r="L1094">
        <v>1</v>
      </c>
      <c r="M1094">
        <v>118.7</v>
      </c>
      <c r="N1094">
        <v>2.76</v>
      </c>
    </row>
    <row r="1095" spans="1:14" x14ac:dyDescent="0.25">
      <c r="A1095" s="7">
        <v>245172</v>
      </c>
      <c r="B1095" s="7">
        <f t="shared" si="51"/>
        <v>0</v>
      </c>
      <c r="C1095" s="7">
        <f t="shared" si="52"/>
        <v>0</v>
      </c>
      <c r="D1095" s="7">
        <f t="shared" si="53"/>
        <v>0</v>
      </c>
      <c r="E1095" s="7">
        <v>242768</v>
      </c>
      <c r="F1095" t="s">
        <v>56</v>
      </c>
      <c r="G1095" t="s">
        <v>70</v>
      </c>
      <c r="H1095" s="7">
        <v>22</v>
      </c>
      <c r="I1095" s="7" t="s">
        <v>148</v>
      </c>
      <c r="J1095" t="s">
        <v>18</v>
      </c>
      <c r="K1095">
        <v>30.7</v>
      </c>
      <c r="L1095">
        <v>2</v>
      </c>
      <c r="M1095">
        <v>57</v>
      </c>
      <c r="N1095">
        <v>2.76</v>
      </c>
    </row>
    <row r="1096" spans="1:14" x14ac:dyDescent="0.25">
      <c r="A1096" s="7">
        <v>245174</v>
      </c>
      <c r="B1096" s="7">
        <f t="shared" si="51"/>
        <v>0</v>
      </c>
      <c r="C1096" s="7">
        <f t="shared" si="52"/>
        <v>0</v>
      </c>
      <c r="D1096" s="7">
        <f t="shared" si="53"/>
        <v>0</v>
      </c>
      <c r="E1096" s="7">
        <v>242768</v>
      </c>
      <c r="F1096" t="s">
        <v>56</v>
      </c>
      <c r="G1096" t="s">
        <v>70</v>
      </c>
      <c r="H1096" s="7">
        <v>22</v>
      </c>
      <c r="I1096" s="7" t="s">
        <v>148</v>
      </c>
      <c r="J1096" t="s">
        <v>18</v>
      </c>
      <c r="K1096">
        <v>50.4</v>
      </c>
      <c r="L1096">
        <v>1</v>
      </c>
      <c r="M1096">
        <v>134.30000000000001</v>
      </c>
      <c r="N1096">
        <v>2.76</v>
      </c>
    </row>
    <row r="1097" spans="1:14" x14ac:dyDescent="0.25">
      <c r="A1097" s="7">
        <v>245176</v>
      </c>
      <c r="B1097" s="7">
        <f t="shared" si="51"/>
        <v>0</v>
      </c>
      <c r="C1097" s="7">
        <f t="shared" si="52"/>
        <v>0</v>
      </c>
      <c r="D1097" s="7">
        <f t="shared" si="53"/>
        <v>0</v>
      </c>
      <c r="E1097" s="7">
        <v>242768</v>
      </c>
      <c r="F1097" t="s">
        <v>56</v>
      </c>
      <c r="G1097" t="s">
        <v>70</v>
      </c>
      <c r="H1097" s="7">
        <v>22</v>
      </c>
      <c r="I1097" s="7" t="s">
        <v>148</v>
      </c>
      <c r="J1097" t="s">
        <v>18</v>
      </c>
      <c r="K1097">
        <v>41.3</v>
      </c>
      <c r="L1097">
        <v>1</v>
      </c>
      <c r="M1097">
        <v>118.7</v>
      </c>
      <c r="N1097">
        <v>2.76</v>
      </c>
    </row>
    <row r="1098" spans="1:14" x14ac:dyDescent="0.25">
      <c r="A1098" s="7">
        <v>245178</v>
      </c>
      <c r="B1098" s="7">
        <f t="shared" si="51"/>
        <v>0</v>
      </c>
      <c r="C1098" s="7">
        <f t="shared" si="52"/>
        <v>0</v>
      </c>
      <c r="D1098" s="7">
        <f t="shared" si="53"/>
        <v>0</v>
      </c>
      <c r="E1098" s="7">
        <v>242768</v>
      </c>
      <c r="F1098" t="s">
        <v>56</v>
      </c>
      <c r="G1098" t="s">
        <v>70</v>
      </c>
      <c r="H1098" s="7">
        <v>22</v>
      </c>
      <c r="I1098" s="7" t="s">
        <v>148</v>
      </c>
      <c r="J1098" t="s">
        <v>18</v>
      </c>
      <c r="K1098">
        <v>30.1</v>
      </c>
      <c r="L1098">
        <v>1</v>
      </c>
      <c r="M1098">
        <v>92</v>
      </c>
      <c r="N1098">
        <v>2.76</v>
      </c>
    </row>
    <row r="1099" spans="1:14" x14ac:dyDescent="0.25">
      <c r="A1099" s="7">
        <v>245180</v>
      </c>
      <c r="B1099" s="7">
        <f t="shared" si="51"/>
        <v>0</v>
      </c>
      <c r="C1099" s="7">
        <f t="shared" si="52"/>
        <v>0</v>
      </c>
      <c r="D1099" s="7">
        <f t="shared" si="53"/>
        <v>0</v>
      </c>
      <c r="E1099" s="7">
        <v>242769</v>
      </c>
      <c r="F1099" t="s">
        <v>56</v>
      </c>
      <c r="G1099" t="s">
        <v>70</v>
      </c>
      <c r="H1099" s="7">
        <v>24</v>
      </c>
      <c r="I1099" s="7" t="s">
        <v>148</v>
      </c>
      <c r="J1099" t="s">
        <v>11</v>
      </c>
      <c r="K1099">
        <v>37.700000000000003</v>
      </c>
      <c r="L1099">
        <v>4</v>
      </c>
      <c r="M1099">
        <v>55.4</v>
      </c>
      <c r="N1099">
        <v>1.9870000000000001</v>
      </c>
    </row>
    <row r="1100" spans="1:14" x14ac:dyDescent="0.25">
      <c r="A1100" s="7">
        <v>245182</v>
      </c>
      <c r="B1100" s="7">
        <f t="shared" si="51"/>
        <v>0</v>
      </c>
      <c r="C1100" s="7">
        <f t="shared" si="52"/>
        <v>0</v>
      </c>
      <c r="D1100" s="7">
        <f t="shared" si="53"/>
        <v>0</v>
      </c>
      <c r="E1100" s="7">
        <v>242769</v>
      </c>
      <c r="F1100" t="s">
        <v>56</v>
      </c>
      <c r="G1100" t="s">
        <v>70</v>
      </c>
      <c r="H1100" s="7">
        <v>24</v>
      </c>
      <c r="I1100" s="7" t="s">
        <v>148</v>
      </c>
      <c r="J1100" t="s">
        <v>11</v>
      </c>
      <c r="K1100">
        <v>22.2</v>
      </c>
      <c r="L1100">
        <v>1</v>
      </c>
      <c r="M1100">
        <v>142</v>
      </c>
      <c r="N1100">
        <v>1.9870000000000001</v>
      </c>
    </row>
    <row r="1101" spans="1:14" x14ac:dyDescent="0.25">
      <c r="A1101" s="7">
        <v>245184</v>
      </c>
      <c r="B1101" s="7">
        <f t="shared" si="51"/>
        <v>0</v>
      </c>
      <c r="C1101" s="7">
        <f t="shared" si="52"/>
        <v>0</v>
      </c>
      <c r="D1101" s="7">
        <f t="shared" si="53"/>
        <v>0</v>
      </c>
      <c r="E1101" s="7">
        <v>242769</v>
      </c>
      <c r="F1101" t="s">
        <v>56</v>
      </c>
      <c r="G1101" t="s">
        <v>70</v>
      </c>
      <c r="H1101" s="7">
        <v>24</v>
      </c>
      <c r="I1101" s="7" t="s">
        <v>148</v>
      </c>
      <c r="J1101" t="s">
        <v>11</v>
      </c>
      <c r="K1101">
        <v>29.7</v>
      </c>
      <c r="L1101">
        <v>1</v>
      </c>
      <c r="M1101">
        <v>142</v>
      </c>
      <c r="N1101">
        <v>1.9870000000000001</v>
      </c>
    </row>
    <row r="1102" spans="1:14" x14ac:dyDescent="0.25">
      <c r="A1102" s="7">
        <v>245186</v>
      </c>
      <c r="B1102" s="7">
        <f t="shared" si="51"/>
        <v>0</v>
      </c>
      <c r="C1102" s="7">
        <f t="shared" si="52"/>
        <v>0</v>
      </c>
      <c r="D1102" s="7">
        <f t="shared" si="53"/>
        <v>0</v>
      </c>
      <c r="E1102" s="7">
        <v>242769</v>
      </c>
      <c r="F1102" t="s">
        <v>56</v>
      </c>
      <c r="G1102" t="s">
        <v>70</v>
      </c>
      <c r="H1102" s="7">
        <v>24</v>
      </c>
      <c r="I1102" s="7" t="s">
        <v>148</v>
      </c>
      <c r="J1102" t="s">
        <v>11</v>
      </c>
      <c r="K1102">
        <v>39.5</v>
      </c>
      <c r="L1102">
        <v>1</v>
      </c>
      <c r="M1102">
        <v>142</v>
      </c>
      <c r="N1102">
        <v>1.9870000000000001</v>
      </c>
    </row>
    <row r="1103" spans="1:14" x14ac:dyDescent="0.25">
      <c r="A1103" s="7">
        <v>245188</v>
      </c>
      <c r="B1103" s="7">
        <f t="shared" si="51"/>
        <v>0</v>
      </c>
      <c r="C1103" s="7">
        <f t="shared" si="52"/>
        <v>0</v>
      </c>
      <c r="D1103" s="7">
        <f t="shared" si="53"/>
        <v>0</v>
      </c>
      <c r="E1103" s="7">
        <v>242769</v>
      </c>
      <c r="F1103" t="s">
        <v>56</v>
      </c>
      <c r="G1103" t="s">
        <v>70</v>
      </c>
      <c r="H1103" s="7">
        <v>24</v>
      </c>
      <c r="I1103" s="7" t="s">
        <v>148</v>
      </c>
      <c r="J1103" t="s">
        <v>11</v>
      </c>
      <c r="K1103">
        <v>16.2</v>
      </c>
      <c r="L1103">
        <v>1</v>
      </c>
      <c r="M1103">
        <v>142</v>
      </c>
      <c r="N1103">
        <v>1.9870000000000001</v>
      </c>
    </row>
    <row r="1104" spans="1:14" x14ac:dyDescent="0.25">
      <c r="A1104" s="7">
        <v>245222</v>
      </c>
      <c r="B1104" s="7">
        <f t="shared" si="51"/>
        <v>0</v>
      </c>
      <c r="C1104" s="7">
        <f t="shared" si="52"/>
        <v>0</v>
      </c>
      <c r="D1104" s="7">
        <f t="shared" si="53"/>
        <v>0</v>
      </c>
      <c r="E1104" s="7">
        <v>242771</v>
      </c>
      <c r="F1104" t="s">
        <v>56</v>
      </c>
      <c r="G1104" t="s">
        <v>70</v>
      </c>
      <c r="H1104" s="7">
        <v>26</v>
      </c>
      <c r="I1104" s="7" t="s">
        <v>148</v>
      </c>
      <c r="J1104" t="s">
        <v>18</v>
      </c>
      <c r="K1104">
        <v>40.799999999999997</v>
      </c>
      <c r="L1104">
        <v>1</v>
      </c>
      <c r="M1104">
        <v>118.7</v>
      </c>
      <c r="N1104">
        <v>2.76</v>
      </c>
    </row>
    <row r="1105" spans="1:14" x14ac:dyDescent="0.25">
      <c r="A1105" s="7">
        <v>245224</v>
      </c>
      <c r="B1105" s="7">
        <f t="shared" si="51"/>
        <v>0</v>
      </c>
      <c r="C1105" s="7">
        <f t="shared" si="52"/>
        <v>0</v>
      </c>
      <c r="D1105" s="7">
        <f t="shared" si="53"/>
        <v>0</v>
      </c>
      <c r="E1105" s="7">
        <v>242771</v>
      </c>
      <c r="F1105" t="s">
        <v>56</v>
      </c>
      <c r="G1105" t="s">
        <v>70</v>
      </c>
      <c r="H1105" s="7">
        <v>26</v>
      </c>
      <c r="I1105" s="7" t="s">
        <v>148</v>
      </c>
      <c r="J1105" t="s">
        <v>18</v>
      </c>
      <c r="K1105">
        <v>41.6</v>
      </c>
      <c r="L1105">
        <v>5</v>
      </c>
      <c r="M1105">
        <v>40.4</v>
      </c>
      <c r="N1105">
        <v>2.76</v>
      </c>
    </row>
    <row r="1106" spans="1:14" x14ac:dyDescent="0.25">
      <c r="A1106" s="7">
        <v>245226</v>
      </c>
      <c r="B1106" s="7">
        <f t="shared" si="51"/>
        <v>0</v>
      </c>
      <c r="C1106" s="7">
        <f t="shared" si="52"/>
        <v>0</v>
      </c>
      <c r="D1106" s="7">
        <f t="shared" si="53"/>
        <v>0</v>
      </c>
      <c r="E1106" s="7">
        <v>242771</v>
      </c>
      <c r="F1106" t="s">
        <v>56</v>
      </c>
      <c r="G1106" t="s">
        <v>70</v>
      </c>
      <c r="H1106" s="7">
        <v>26</v>
      </c>
      <c r="I1106" s="7" t="s">
        <v>148</v>
      </c>
      <c r="J1106" t="s">
        <v>18</v>
      </c>
      <c r="K1106">
        <v>41.6</v>
      </c>
      <c r="L1106">
        <v>1</v>
      </c>
      <c r="M1106">
        <v>118.7</v>
      </c>
      <c r="N1106">
        <v>2.76</v>
      </c>
    </row>
    <row r="1107" spans="1:14" x14ac:dyDescent="0.25">
      <c r="A1107" s="7">
        <v>245228</v>
      </c>
      <c r="B1107" s="7">
        <f t="shared" si="51"/>
        <v>0</v>
      </c>
      <c r="C1107" s="7">
        <f t="shared" si="52"/>
        <v>0</v>
      </c>
      <c r="D1107" s="7">
        <f t="shared" si="53"/>
        <v>0</v>
      </c>
      <c r="E1107" s="7">
        <v>242771</v>
      </c>
      <c r="F1107" t="s">
        <v>56</v>
      </c>
      <c r="G1107" t="s">
        <v>70</v>
      </c>
      <c r="H1107" s="7">
        <v>26</v>
      </c>
      <c r="I1107" s="7" t="s">
        <v>148</v>
      </c>
      <c r="J1107" t="s">
        <v>18</v>
      </c>
      <c r="K1107">
        <v>40.799999999999997</v>
      </c>
      <c r="L1107">
        <v>1</v>
      </c>
      <c r="M1107">
        <v>118.7</v>
      </c>
      <c r="N1107">
        <v>2.76</v>
      </c>
    </row>
    <row r="1108" spans="1:14" x14ac:dyDescent="0.25">
      <c r="A1108" s="7">
        <v>245230</v>
      </c>
      <c r="B1108" s="7">
        <f t="shared" si="51"/>
        <v>0</v>
      </c>
      <c r="C1108" s="7">
        <f t="shared" si="52"/>
        <v>0</v>
      </c>
      <c r="D1108" s="7">
        <f t="shared" si="53"/>
        <v>0</v>
      </c>
      <c r="E1108" s="7">
        <v>242771</v>
      </c>
      <c r="F1108" t="s">
        <v>56</v>
      </c>
      <c r="G1108" t="s">
        <v>70</v>
      </c>
      <c r="H1108" s="7">
        <v>26</v>
      </c>
      <c r="I1108" s="7" t="s">
        <v>148</v>
      </c>
      <c r="J1108" t="s">
        <v>18</v>
      </c>
      <c r="K1108">
        <v>41.2</v>
      </c>
      <c r="L1108">
        <v>1</v>
      </c>
      <c r="M1108">
        <v>118.7</v>
      </c>
      <c r="N1108">
        <v>2.76</v>
      </c>
    </row>
    <row r="1109" spans="1:14" x14ac:dyDescent="0.25">
      <c r="A1109" s="7">
        <v>245232</v>
      </c>
      <c r="B1109" s="7">
        <f t="shared" si="51"/>
        <v>0</v>
      </c>
      <c r="C1109" s="7">
        <f t="shared" si="52"/>
        <v>0</v>
      </c>
      <c r="D1109" s="7">
        <f t="shared" si="53"/>
        <v>0</v>
      </c>
      <c r="E1109" s="7">
        <v>242771</v>
      </c>
      <c r="F1109" t="s">
        <v>56</v>
      </c>
      <c r="G1109" t="s">
        <v>70</v>
      </c>
      <c r="H1109" s="7">
        <v>26</v>
      </c>
      <c r="I1109" s="7" t="s">
        <v>148</v>
      </c>
      <c r="J1109" t="s">
        <v>18</v>
      </c>
      <c r="K1109">
        <v>30.7</v>
      </c>
      <c r="L1109">
        <v>1</v>
      </c>
      <c r="M1109">
        <v>92</v>
      </c>
      <c r="N1109">
        <v>2.76</v>
      </c>
    </row>
    <row r="1110" spans="1:14" x14ac:dyDescent="0.25">
      <c r="A1110" s="7">
        <v>245234</v>
      </c>
      <c r="B1110" s="7">
        <f t="shared" si="51"/>
        <v>0</v>
      </c>
      <c r="C1110" s="7">
        <f t="shared" si="52"/>
        <v>0</v>
      </c>
      <c r="D1110" s="7">
        <f t="shared" si="53"/>
        <v>0</v>
      </c>
      <c r="E1110" s="7">
        <v>242771</v>
      </c>
      <c r="F1110" t="s">
        <v>56</v>
      </c>
      <c r="G1110" t="s">
        <v>70</v>
      </c>
      <c r="H1110" s="7">
        <v>26</v>
      </c>
      <c r="I1110" s="7" t="s">
        <v>148</v>
      </c>
      <c r="J1110" t="s">
        <v>18</v>
      </c>
      <c r="K1110">
        <v>51.1</v>
      </c>
      <c r="L1110">
        <v>1</v>
      </c>
      <c r="M1110">
        <v>134.30000000000001</v>
      </c>
      <c r="N1110">
        <v>2.76</v>
      </c>
    </row>
    <row r="1111" spans="1:14" x14ac:dyDescent="0.25">
      <c r="A1111" s="7">
        <v>245236</v>
      </c>
      <c r="B1111" s="7">
        <f t="shared" si="51"/>
        <v>0</v>
      </c>
      <c r="C1111" s="7">
        <f t="shared" si="52"/>
        <v>0</v>
      </c>
      <c r="D1111" s="7">
        <f t="shared" si="53"/>
        <v>0</v>
      </c>
      <c r="E1111" s="7">
        <v>242771</v>
      </c>
      <c r="F1111" t="s">
        <v>56</v>
      </c>
      <c r="G1111" t="s">
        <v>70</v>
      </c>
      <c r="H1111" s="7">
        <v>26</v>
      </c>
      <c r="I1111" s="7" t="s">
        <v>148</v>
      </c>
      <c r="J1111" t="s">
        <v>18</v>
      </c>
      <c r="K1111">
        <v>51.3</v>
      </c>
      <c r="L1111">
        <v>1</v>
      </c>
      <c r="M1111">
        <v>118.7</v>
      </c>
      <c r="N1111">
        <v>2.76</v>
      </c>
    </row>
    <row r="1112" spans="1:14" x14ac:dyDescent="0.25">
      <c r="A1112" s="7">
        <v>245238</v>
      </c>
      <c r="B1112" s="7">
        <f t="shared" si="51"/>
        <v>0</v>
      </c>
      <c r="C1112" s="7">
        <f t="shared" si="52"/>
        <v>0</v>
      </c>
      <c r="D1112" s="7">
        <f t="shared" si="53"/>
        <v>0</v>
      </c>
      <c r="E1112" s="7">
        <v>242771</v>
      </c>
      <c r="F1112" t="s">
        <v>56</v>
      </c>
      <c r="G1112" t="s">
        <v>70</v>
      </c>
      <c r="H1112" s="7">
        <v>26</v>
      </c>
      <c r="I1112" s="7" t="s">
        <v>148</v>
      </c>
      <c r="J1112" t="s">
        <v>18</v>
      </c>
      <c r="K1112">
        <v>51.1</v>
      </c>
      <c r="L1112">
        <v>1</v>
      </c>
      <c r="M1112">
        <v>118.7</v>
      </c>
      <c r="N1112">
        <v>2.76</v>
      </c>
    </row>
    <row r="1113" spans="1:14" x14ac:dyDescent="0.25">
      <c r="A1113" s="7">
        <v>245240</v>
      </c>
      <c r="B1113" s="7">
        <f t="shared" si="51"/>
        <v>0</v>
      </c>
      <c r="C1113" s="7">
        <f t="shared" si="52"/>
        <v>0</v>
      </c>
      <c r="D1113" s="7">
        <f t="shared" si="53"/>
        <v>0</v>
      </c>
      <c r="E1113" s="7">
        <v>242771</v>
      </c>
      <c r="F1113" t="s">
        <v>56</v>
      </c>
      <c r="G1113" t="s">
        <v>70</v>
      </c>
      <c r="H1113" s="7">
        <v>26</v>
      </c>
      <c r="I1113" s="7" t="s">
        <v>148</v>
      </c>
      <c r="J1113" t="s">
        <v>18</v>
      </c>
      <c r="K1113">
        <v>51.4</v>
      </c>
      <c r="L1113">
        <v>4</v>
      </c>
      <c r="M1113">
        <v>46.3</v>
      </c>
      <c r="N1113">
        <v>2.76</v>
      </c>
    </row>
    <row r="1114" spans="1:14" x14ac:dyDescent="0.25">
      <c r="A1114" s="7">
        <v>245242</v>
      </c>
      <c r="B1114" s="7">
        <f t="shared" si="51"/>
        <v>0</v>
      </c>
      <c r="C1114" s="7">
        <f t="shared" si="52"/>
        <v>0</v>
      </c>
      <c r="D1114" s="7">
        <f t="shared" si="53"/>
        <v>0</v>
      </c>
      <c r="E1114" s="7">
        <v>242771</v>
      </c>
      <c r="F1114" t="s">
        <v>56</v>
      </c>
      <c r="G1114" t="s">
        <v>70</v>
      </c>
      <c r="H1114" s="7">
        <v>26</v>
      </c>
      <c r="I1114" s="7" t="s">
        <v>148</v>
      </c>
      <c r="J1114" t="s">
        <v>18</v>
      </c>
      <c r="K1114">
        <v>30.7</v>
      </c>
      <c r="L1114">
        <v>1</v>
      </c>
      <c r="M1114">
        <v>92</v>
      </c>
      <c r="N1114">
        <v>2.76</v>
      </c>
    </row>
    <row r="1115" spans="1:14" x14ac:dyDescent="0.25">
      <c r="A1115" s="7">
        <v>245244</v>
      </c>
      <c r="B1115" s="7">
        <f t="shared" si="51"/>
        <v>0</v>
      </c>
      <c r="C1115" s="7">
        <f t="shared" si="52"/>
        <v>0</v>
      </c>
      <c r="D1115" s="7">
        <f t="shared" si="53"/>
        <v>0</v>
      </c>
      <c r="E1115" s="7">
        <v>242771</v>
      </c>
      <c r="F1115" t="s">
        <v>56</v>
      </c>
      <c r="G1115" t="s">
        <v>70</v>
      </c>
      <c r="H1115" s="7">
        <v>26</v>
      </c>
      <c r="I1115" s="7" t="s">
        <v>148</v>
      </c>
      <c r="J1115" t="s">
        <v>18</v>
      </c>
      <c r="K1115">
        <v>41.2</v>
      </c>
      <c r="L1115">
        <v>1</v>
      </c>
      <c r="M1115">
        <v>118.7</v>
      </c>
      <c r="N1115">
        <v>2.76</v>
      </c>
    </row>
    <row r="1116" spans="1:14" x14ac:dyDescent="0.25">
      <c r="A1116" s="7">
        <v>245310</v>
      </c>
      <c r="B1116" s="7">
        <f t="shared" si="51"/>
        <v>0</v>
      </c>
      <c r="C1116" s="7">
        <f t="shared" si="52"/>
        <v>0</v>
      </c>
      <c r="D1116" s="7">
        <f t="shared" si="53"/>
        <v>0</v>
      </c>
      <c r="E1116" s="7">
        <v>242774</v>
      </c>
      <c r="F1116" t="s">
        <v>56</v>
      </c>
      <c r="G1116" t="s">
        <v>70</v>
      </c>
      <c r="H1116" s="7">
        <v>28</v>
      </c>
      <c r="I1116" s="7" t="s">
        <v>148</v>
      </c>
      <c r="J1116" t="s">
        <v>18</v>
      </c>
      <c r="K1116">
        <v>52.4</v>
      </c>
      <c r="L1116">
        <v>1</v>
      </c>
      <c r="M1116">
        <v>118.7</v>
      </c>
      <c r="N1116">
        <v>2.76</v>
      </c>
    </row>
    <row r="1117" spans="1:14" x14ac:dyDescent="0.25">
      <c r="A1117" s="7">
        <v>245312</v>
      </c>
      <c r="B1117" s="7">
        <f t="shared" si="51"/>
        <v>0</v>
      </c>
      <c r="C1117" s="7">
        <f t="shared" si="52"/>
        <v>0</v>
      </c>
      <c r="D1117" s="7">
        <f t="shared" si="53"/>
        <v>0</v>
      </c>
      <c r="E1117" s="7">
        <v>242774</v>
      </c>
      <c r="F1117" t="s">
        <v>56</v>
      </c>
      <c r="G1117" t="s">
        <v>70</v>
      </c>
      <c r="H1117" s="7">
        <v>28</v>
      </c>
      <c r="I1117" s="7" t="s">
        <v>148</v>
      </c>
      <c r="J1117" t="s">
        <v>18</v>
      </c>
      <c r="K1117">
        <v>50.4</v>
      </c>
      <c r="L1117">
        <v>3</v>
      </c>
      <c r="M1117">
        <v>64.5</v>
      </c>
      <c r="N1117">
        <v>2.76</v>
      </c>
    </row>
    <row r="1118" spans="1:14" x14ac:dyDescent="0.25">
      <c r="A1118" s="7">
        <v>245314</v>
      </c>
      <c r="B1118" s="7">
        <f t="shared" si="51"/>
        <v>0</v>
      </c>
      <c r="C1118" s="7">
        <f t="shared" si="52"/>
        <v>0</v>
      </c>
      <c r="D1118" s="7">
        <f t="shared" si="53"/>
        <v>0</v>
      </c>
      <c r="E1118" s="7">
        <v>242774</v>
      </c>
      <c r="F1118" t="s">
        <v>56</v>
      </c>
      <c r="G1118" t="s">
        <v>70</v>
      </c>
      <c r="H1118" s="7">
        <v>28</v>
      </c>
      <c r="I1118" s="7" t="s">
        <v>148</v>
      </c>
      <c r="J1118" t="s">
        <v>18</v>
      </c>
      <c r="K1118">
        <v>30.2</v>
      </c>
      <c r="L1118">
        <v>1</v>
      </c>
      <c r="M1118">
        <v>118.7</v>
      </c>
      <c r="N1118">
        <v>2.76</v>
      </c>
    </row>
    <row r="1119" spans="1:14" x14ac:dyDescent="0.25">
      <c r="A1119" s="7">
        <v>245316</v>
      </c>
      <c r="B1119" s="7">
        <f t="shared" si="51"/>
        <v>0</v>
      </c>
      <c r="C1119" s="7">
        <f t="shared" si="52"/>
        <v>0</v>
      </c>
      <c r="D1119" s="7">
        <f t="shared" si="53"/>
        <v>0</v>
      </c>
      <c r="E1119" s="7">
        <v>242774</v>
      </c>
      <c r="F1119" t="s">
        <v>56</v>
      </c>
      <c r="G1119" t="s">
        <v>70</v>
      </c>
      <c r="H1119" s="7">
        <v>28</v>
      </c>
      <c r="I1119" s="7" t="s">
        <v>148</v>
      </c>
      <c r="J1119" t="s">
        <v>18</v>
      </c>
      <c r="K1119">
        <v>40.700000000000003</v>
      </c>
      <c r="L1119">
        <v>1</v>
      </c>
      <c r="M1119">
        <v>118.7</v>
      </c>
      <c r="N1119">
        <v>2.76</v>
      </c>
    </row>
    <row r="1120" spans="1:14" x14ac:dyDescent="0.25">
      <c r="A1120" s="7">
        <v>245318</v>
      </c>
      <c r="B1120" s="7">
        <f t="shared" si="51"/>
        <v>0</v>
      </c>
      <c r="C1120" s="7">
        <f t="shared" si="52"/>
        <v>0</v>
      </c>
      <c r="D1120" s="7">
        <f t="shared" si="53"/>
        <v>0</v>
      </c>
      <c r="E1120" s="7">
        <v>242774</v>
      </c>
      <c r="F1120" t="s">
        <v>56</v>
      </c>
      <c r="G1120" t="s">
        <v>70</v>
      </c>
      <c r="H1120" s="7">
        <v>28</v>
      </c>
      <c r="I1120" s="7" t="s">
        <v>148</v>
      </c>
      <c r="J1120" t="s">
        <v>18</v>
      </c>
      <c r="K1120">
        <v>40.299999999999997</v>
      </c>
      <c r="L1120">
        <v>1</v>
      </c>
      <c r="M1120">
        <v>118.7</v>
      </c>
      <c r="N1120">
        <v>2.76</v>
      </c>
    </row>
    <row r="1121" spans="1:14" x14ac:dyDescent="0.25">
      <c r="A1121" s="7">
        <v>245320</v>
      </c>
      <c r="B1121" s="7">
        <f t="shared" si="51"/>
        <v>0</v>
      </c>
      <c r="C1121" s="7">
        <f t="shared" si="52"/>
        <v>0</v>
      </c>
      <c r="D1121" s="7">
        <f t="shared" si="53"/>
        <v>0</v>
      </c>
      <c r="E1121" s="7">
        <v>242774</v>
      </c>
      <c r="F1121" t="s">
        <v>56</v>
      </c>
      <c r="G1121" t="s">
        <v>70</v>
      </c>
      <c r="H1121" s="7">
        <v>28</v>
      </c>
      <c r="I1121" s="7" t="s">
        <v>148</v>
      </c>
      <c r="J1121" t="s">
        <v>18</v>
      </c>
      <c r="K1121">
        <v>41.5</v>
      </c>
      <c r="L1121">
        <v>1</v>
      </c>
      <c r="M1121">
        <v>118.7</v>
      </c>
      <c r="N1121">
        <v>2.76</v>
      </c>
    </row>
    <row r="1122" spans="1:14" x14ac:dyDescent="0.25">
      <c r="A1122" s="7">
        <v>245322</v>
      </c>
      <c r="B1122" s="7">
        <f t="shared" si="51"/>
        <v>0</v>
      </c>
      <c r="C1122" s="7">
        <f t="shared" si="52"/>
        <v>0</v>
      </c>
      <c r="D1122" s="7">
        <f t="shared" si="53"/>
        <v>0</v>
      </c>
      <c r="E1122" s="7">
        <v>242774</v>
      </c>
      <c r="F1122" t="s">
        <v>56</v>
      </c>
      <c r="G1122" t="s">
        <v>70</v>
      </c>
      <c r="H1122" s="7">
        <v>28</v>
      </c>
      <c r="I1122" s="7" t="s">
        <v>148</v>
      </c>
      <c r="J1122" t="s">
        <v>18</v>
      </c>
      <c r="K1122">
        <v>40.9</v>
      </c>
      <c r="L1122">
        <v>1</v>
      </c>
      <c r="M1122">
        <v>118.7</v>
      </c>
      <c r="N1122">
        <v>2.76</v>
      </c>
    </row>
    <row r="1123" spans="1:14" x14ac:dyDescent="0.25">
      <c r="A1123" s="7">
        <v>245324</v>
      </c>
      <c r="B1123" s="7">
        <f t="shared" si="51"/>
        <v>0</v>
      </c>
      <c r="C1123" s="7">
        <f t="shared" si="52"/>
        <v>0</v>
      </c>
      <c r="D1123" s="7">
        <f t="shared" si="53"/>
        <v>0</v>
      </c>
      <c r="E1123" s="7">
        <v>242774</v>
      </c>
      <c r="F1123" t="s">
        <v>56</v>
      </c>
      <c r="G1123" t="s">
        <v>70</v>
      </c>
      <c r="H1123" s="7">
        <v>28</v>
      </c>
      <c r="I1123" s="7" t="s">
        <v>148</v>
      </c>
      <c r="J1123" t="s">
        <v>18</v>
      </c>
      <c r="K1123">
        <v>41.1</v>
      </c>
      <c r="L1123">
        <v>1</v>
      </c>
      <c r="M1123">
        <v>118.7</v>
      </c>
      <c r="N1123">
        <v>2.76</v>
      </c>
    </row>
    <row r="1124" spans="1:14" x14ac:dyDescent="0.25">
      <c r="A1124" s="7">
        <v>245326</v>
      </c>
      <c r="B1124" s="7">
        <f t="shared" si="51"/>
        <v>0</v>
      </c>
      <c r="C1124" s="7">
        <f t="shared" si="52"/>
        <v>0</v>
      </c>
      <c r="D1124" s="7">
        <f t="shared" si="53"/>
        <v>0</v>
      </c>
      <c r="E1124" s="7">
        <v>242774</v>
      </c>
      <c r="F1124" t="s">
        <v>56</v>
      </c>
      <c r="G1124" t="s">
        <v>70</v>
      </c>
      <c r="H1124" s="7">
        <v>28</v>
      </c>
      <c r="I1124" s="7" t="s">
        <v>148</v>
      </c>
      <c r="J1124" t="s">
        <v>18</v>
      </c>
      <c r="K1124">
        <v>30.3</v>
      </c>
      <c r="L1124">
        <v>1</v>
      </c>
      <c r="M1124">
        <v>92</v>
      </c>
      <c r="N1124">
        <v>2.76</v>
      </c>
    </row>
    <row r="1125" spans="1:14" x14ac:dyDescent="0.25">
      <c r="A1125" s="7">
        <v>245328</v>
      </c>
      <c r="B1125" s="7">
        <f t="shared" si="51"/>
        <v>0</v>
      </c>
      <c r="C1125" s="7">
        <f t="shared" si="52"/>
        <v>0</v>
      </c>
      <c r="D1125" s="7">
        <f t="shared" si="53"/>
        <v>0</v>
      </c>
      <c r="E1125" s="7">
        <v>242774</v>
      </c>
      <c r="F1125" t="s">
        <v>56</v>
      </c>
      <c r="G1125" t="s">
        <v>70</v>
      </c>
      <c r="H1125" s="7">
        <v>28</v>
      </c>
      <c r="I1125" s="7" t="s">
        <v>148</v>
      </c>
      <c r="J1125" t="s">
        <v>18</v>
      </c>
      <c r="K1125">
        <v>50.8</v>
      </c>
      <c r="L1125">
        <v>2</v>
      </c>
      <c r="M1125">
        <v>73.5</v>
      </c>
      <c r="N1125">
        <v>2.76</v>
      </c>
    </row>
    <row r="1126" spans="1:14" x14ac:dyDescent="0.25">
      <c r="A1126" s="7">
        <v>245330</v>
      </c>
      <c r="B1126" s="7">
        <f t="shared" si="51"/>
        <v>0</v>
      </c>
      <c r="C1126" s="7">
        <f t="shared" si="52"/>
        <v>0</v>
      </c>
      <c r="D1126" s="7">
        <f t="shared" si="53"/>
        <v>0</v>
      </c>
      <c r="E1126" s="7">
        <v>242774</v>
      </c>
      <c r="F1126" t="s">
        <v>56</v>
      </c>
      <c r="G1126" t="s">
        <v>70</v>
      </c>
      <c r="H1126" s="7">
        <v>28</v>
      </c>
      <c r="I1126" s="7" t="s">
        <v>148</v>
      </c>
      <c r="J1126" t="s">
        <v>18</v>
      </c>
      <c r="K1126">
        <v>40.299999999999997</v>
      </c>
      <c r="L1126">
        <v>3</v>
      </c>
      <c r="M1126">
        <v>57</v>
      </c>
      <c r="N1126">
        <v>2.76</v>
      </c>
    </row>
    <row r="1127" spans="1:14" x14ac:dyDescent="0.25">
      <c r="A1127" s="7">
        <v>245404</v>
      </c>
      <c r="B1127" s="7">
        <f t="shared" si="51"/>
        <v>0</v>
      </c>
      <c r="C1127" s="7">
        <f t="shared" si="52"/>
        <v>0</v>
      </c>
      <c r="D1127" s="7">
        <f t="shared" si="53"/>
        <v>0</v>
      </c>
      <c r="E1127" s="7">
        <v>242778</v>
      </c>
      <c r="F1127" t="s">
        <v>56</v>
      </c>
      <c r="G1127" t="s">
        <v>70</v>
      </c>
      <c r="H1127" s="7">
        <v>30</v>
      </c>
      <c r="I1127" s="7" t="s">
        <v>148</v>
      </c>
      <c r="J1127" t="s">
        <v>18</v>
      </c>
      <c r="K1127">
        <v>51.6</v>
      </c>
      <c r="L1127">
        <v>1</v>
      </c>
      <c r="M1127">
        <v>134.30000000000001</v>
      </c>
      <c r="N1127">
        <v>2.76</v>
      </c>
    </row>
    <row r="1128" spans="1:14" x14ac:dyDescent="0.25">
      <c r="A1128" s="7">
        <v>245406</v>
      </c>
      <c r="B1128" s="7">
        <f t="shared" si="51"/>
        <v>0</v>
      </c>
      <c r="C1128" s="7">
        <f t="shared" si="52"/>
        <v>0</v>
      </c>
      <c r="D1128" s="7">
        <f t="shared" si="53"/>
        <v>0</v>
      </c>
      <c r="E1128" s="7">
        <v>242778</v>
      </c>
      <c r="F1128" t="s">
        <v>56</v>
      </c>
      <c r="G1128" t="s">
        <v>70</v>
      </c>
      <c r="H1128" s="7">
        <v>30</v>
      </c>
      <c r="I1128" s="7" t="s">
        <v>148</v>
      </c>
      <c r="J1128" t="s">
        <v>18</v>
      </c>
      <c r="K1128">
        <v>30.1</v>
      </c>
      <c r="L1128">
        <v>1</v>
      </c>
      <c r="M1128">
        <v>92</v>
      </c>
      <c r="N1128">
        <v>2.76</v>
      </c>
    </row>
    <row r="1129" spans="1:14" x14ac:dyDescent="0.25">
      <c r="A1129" s="7">
        <v>245408</v>
      </c>
      <c r="B1129" s="7">
        <f t="shared" si="51"/>
        <v>0</v>
      </c>
      <c r="C1129" s="7">
        <f t="shared" si="52"/>
        <v>0</v>
      </c>
      <c r="D1129" s="7">
        <f t="shared" si="53"/>
        <v>0</v>
      </c>
      <c r="E1129" s="7">
        <v>242778</v>
      </c>
      <c r="F1129" t="s">
        <v>56</v>
      </c>
      <c r="G1129" t="s">
        <v>70</v>
      </c>
      <c r="H1129" s="7">
        <v>30</v>
      </c>
      <c r="I1129" s="7" t="s">
        <v>148</v>
      </c>
      <c r="J1129" t="s">
        <v>18</v>
      </c>
      <c r="K1129">
        <v>41.6</v>
      </c>
      <c r="L1129">
        <v>1</v>
      </c>
      <c r="M1129">
        <v>118.7</v>
      </c>
      <c r="N1129">
        <v>2.76</v>
      </c>
    </row>
    <row r="1130" spans="1:14" x14ac:dyDescent="0.25">
      <c r="A1130" s="7">
        <v>245410</v>
      </c>
      <c r="B1130" s="7">
        <f t="shared" si="51"/>
        <v>0</v>
      </c>
      <c r="C1130" s="7">
        <f t="shared" si="52"/>
        <v>0</v>
      </c>
      <c r="D1130" s="7">
        <f t="shared" si="53"/>
        <v>0</v>
      </c>
      <c r="E1130" s="7">
        <v>242778</v>
      </c>
      <c r="F1130" t="s">
        <v>56</v>
      </c>
      <c r="G1130" t="s">
        <v>70</v>
      </c>
      <c r="H1130" s="7">
        <v>30</v>
      </c>
      <c r="I1130" s="7" t="s">
        <v>148</v>
      </c>
      <c r="J1130" t="s">
        <v>18</v>
      </c>
      <c r="K1130">
        <v>51.4</v>
      </c>
      <c r="L1130">
        <v>1</v>
      </c>
      <c r="M1130">
        <v>134.30000000000001</v>
      </c>
      <c r="N1130">
        <v>2.76</v>
      </c>
    </row>
    <row r="1131" spans="1:14" x14ac:dyDescent="0.25">
      <c r="A1131" s="7">
        <v>245412</v>
      </c>
      <c r="B1131" s="7">
        <f t="shared" si="51"/>
        <v>0</v>
      </c>
      <c r="C1131" s="7">
        <f t="shared" si="52"/>
        <v>0</v>
      </c>
      <c r="D1131" s="7">
        <f t="shared" si="53"/>
        <v>0</v>
      </c>
      <c r="E1131" s="7">
        <v>242778</v>
      </c>
      <c r="F1131" t="s">
        <v>56</v>
      </c>
      <c r="G1131" t="s">
        <v>70</v>
      </c>
      <c r="H1131" s="7">
        <v>30</v>
      </c>
      <c r="I1131" s="7" t="s">
        <v>148</v>
      </c>
      <c r="J1131" t="s">
        <v>18</v>
      </c>
      <c r="K1131">
        <v>41.7</v>
      </c>
      <c r="L1131">
        <v>1</v>
      </c>
      <c r="M1131">
        <v>118.7</v>
      </c>
      <c r="N1131">
        <v>2.76</v>
      </c>
    </row>
    <row r="1132" spans="1:14" x14ac:dyDescent="0.25">
      <c r="A1132" s="7">
        <v>245414</v>
      </c>
      <c r="B1132" s="7">
        <f t="shared" si="51"/>
        <v>0</v>
      </c>
      <c r="C1132" s="7">
        <f t="shared" si="52"/>
        <v>0</v>
      </c>
      <c r="D1132" s="7">
        <f t="shared" si="53"/>
        <v>0</v>
      </c>
      <c r="E1132" s="7">
        <v>242778</v>
      </c>
      <c r="F1132" t="s">
        <v>56</v>
      </c>
      <c r="G1132" t="s">
        <v>70</v>
      </c>
      <c r="H1132" s="7">
        <v>30</v>
      </c>
      <c r="I1132" s="7" t="s">
        <v>148</v>
      </c>
      <c r="J1132" t="s">
        <v>18</v>
      </c>
      <c r="K1132">
        <v>41.5</v>
      </c>
      <c r="L1132">
        <v>1</v>
      </c>
      <c r="M1132">
        <v>118.7</v>
      </c>
      <c r="N1132">
        <v>2.76</v>
      </c>
    </row>
    <row r="1133" spans="1:14" x14ac:dyDescent="0.25">
      <c r="A1133" s="7">
        <v>245416</v>
      </c>
      <c r="B1133" s="7">
        <f t="shared" si="51"/>
        <v>0</v>
      </c>
      <c r="C1133" s="7">
        <f t="shared" si="52"/>
        <v>0</v>
      </c>
      <c r="D1133" s="7">
        <f t="shared" si="53"/>
        <v>0</v>
      </c>
      <c r="E1133" s="7">
        <v>242778</v>
      </c>
      <c r="F1133" t="s">
        <v>56</v>
      </c>
      <c r="G1133" t="s">
        <v>70</v>
      </c>
      <c r="H1133" s="7">
        <v>30</v>
      </c>
      <c r="I1133" s="7" t="s">
        <v>148</v>
      </c>
      <c r="J1133" t="s">
        <v>18</v>
      </c>
      <c r="K1133">
        <v>41.8</v>
      </c>
      <c r="L1133">
        <v>1</v>
      </c>
      <c r="M1133">
        <v>118.7</v>
      </c>
      <c r="N1133">
        <v>2.76</v>
      </c>
    </row>
    <row r="1134" spans="1:14" x14ac:dyDescent="0.25">
      <c r="A1134" s="7">
        <v>245418</v>
      </c>
      <c r="B1134" s="7">
        <f t="shared" si="51"/>
        <v>0</v>
      </c>
      <c r="C1134" s="7">
        <f t="shared" si="52"/>
        <v>0</v>
      </c>
      <c r="D1134" s="7">
        <f t="shared" si="53"/>
        <v>0</v>
      </c>
      <c r="E1134" s="7">
        <v>242778</v>
      </c>
      <c r="F1134" t="s">
        <v>56</v>
      </c>
      <c r="G1134" t="s">
        <v>70</v>
      </c>
      <c r="H1134" s="7">
        <v>30</v>
      </c>
      <c r="I1134" s="7" t="s">
        <v>148</v>
      </c>
      <c r="J1134" t="s">
        <v>18</v>
      </c>
      <c r="K1134">
        <v>30.6</v>
      </c>
      <c r="L1134">
        <v>1</v>
      </c>
      <c r="M1134">
        <v>92</v>
      </c>
      <c r="N1134">
        <v>2.76</v>
      </c>
    </row>
    <row r="1135" spans="1:14" x14ac:dyDescent="0.25">
      <c r="A1135" s="7">
        <v>245420</v>
      </c>
      <c r="B1135" s="7">
        <f t="shared" si="51"/>
        <v>0</v>
      </c>
      <c r="C1135" s="7">
        <f t="shared" si="52"/>
        <v>0</v>
      </c>
      <c r="D1135" s="7">
        <f t="shared" si="53"/>
        <v>0</v>
      </c>
      <c r="E1135" s="7">
        <v>242778</v>
      </c>
      <c r="F1135" t="s">
        <v>56</v>
      </c>
      <c r="G1135" t="s">
        <v>70</v>
      </c>
      <c r="H1135" s="7">
        <v>30</v>
      </c>
      <c r="I1135" s="7" t="s">
        <v>148</v>
      </c>
      <c r="J1135" t="s">
        <v>18</v>
      </c>
      <c r="K1135">
        <v>51.5</v>
      </c>
      <c r="L1135">
        <v>1</v>
      </c>
      <c r="M1135">
        <v>134.30000000000001</v>
      </c>
      <c r="N1135">
        <v>2.76</v>
      </c>
    </row>
    <row r="1136" spans="1:14" x14ac:dyDescent="0.25">
      <c r="A1136" s="7">
        <v>245422</v>
      </c>
      <c r="B1136" s="7">
        <f t="shared" si="51"/>
        <v>0</v>
      </c>
      <c r="C1136" s="7">
        <f t="shared" si="52"/>
        <v>0</v>
      </c>
      <c r="D1136" s="7">
        <f t="shared" si="53"/>
        <v>0</v>
      </c>
      <c r="E1136" s="7">
        <v>242778</v>
      </c>
      <c r="F1136" t="s">
        <v>56</v>
      </c>
      <c r="G1136" t="s">
        <v>70</v>
      </c>
      <c r="H1136" s="7">
        <v>30</v>
      </c>
      <c r="I1136" s="7" t="s">
        <v>148</v>
      </c>
      <c r="J1136" t="s">
        <v>18</v>
      </c>
      <c r="K1136">
        <v>41.5</v>
      </c>
      <c r="L1136">
        <v>1</v>
      </c>
      <c r="M1136">
        <v>118.7</v>
      </c>
      <c r="N1136">
        <v>2.76</v>
      </c>
    </row>
    <row r="1137" spans="1:14" x14ac:dyDescent="0.25">
      <c r="A1137" s="7">
        <v>245424</v>
      </c>
      <c r="B1137" s="7">
        <f t="shared" si="51"/>
        <v>0</v>
      </c>
      <c r="C1137" s="7">
        <f t="shared" si="52"/>
        <v>0</v>
      </c>
      <c r="D1137" s="7">
        <f t="shared" si="53"/>
        <v>0</v>
      </c>
      <c r="E1137" s="7">
        <v>242778</v>
      </c>
      <c r="F1137" t="s">
        <v>56</v>
      </c>
      <c r="G1137" t="s">
        <v>70</v>
      </c>
      <c r="H1137" s="7">
        <v>30</v>
      </c>
      <c r="I1137" s="7" t="s">
        <v>148</v>
      </c>
      <c r="J1137" t="s">
        <v>18</v>
      </c>
      <c r="K1137">
        <v>41.6</v>
      </c>
      <c r="L1137">
        <v>2</v>
      </c>
      <c r="M1137">
        <v>73.5</v>
      </c>
      <c r="N1137">
        <v>2.76</v>
      </c>
    </row>
    <row r="1138" spans="1:14" x14ac:dyDescent="0.25">
      <c r="A1138" s="7">
        <v>245426</v>
      </c>
      <c r="B1138" s="7">
        <f t="shared" si="51"/>
        <v>0</v>
      </c>
      <c r="C1138" s="7">
        <f t="shared" si="52"/>
        <v>0</v>
      </c>
      <c r="D1138" s="7">
        <f t="shared" si="53"/>
        <v>0</v>
      </c>
      <c r="E1138" s="7">
        <v>242778</v>
      </c>
      <c r="F1138" t="s">
        <v>56</v>
      </c>
      <c r="G1138" t="s">
        <v>70</v>
      </c>
      <c r="H1138" s="7">
        <v>30</v>
      </c>
      <c r="I1138" s="7" t="s">
        <v>148</v>
      </c>
      <c r="J1138" t="s">
        <v>18</v>
      </c>
      <c r="K1138">
        <v>51.8</v>
      </c>
      <c r="L1138">
        <v>1</v>
      </c>
      <c r="M1138">
        <v>134.30000000000001</v>
      </c>
      <c r="N1138">
        <v>2.76</v>
      </c>
    </row>
    <row r="1139" spans="1:14" x14ac:dyDescent="0.25">
      <c r="A1139" s="7">
        <v>245452</v>
      </c>
      <c r="B1139" s="7">
        <f t="shared" si="51"/>
        <v>0</v>
      </c>
      <c r="C1139" s="7">
        <f t="shared" si="52"/>
        <v>0</v>
      </c>
      <c r="D1139" s="7">
        <f t="shared" si="53"/>
        <v>0</v>
      </c>
      <c r="E1139" s="7">
        <v>242780</v>
      </c>
      <c r="F1139" t="s">
        <v>56</v>
      </c>
      <c r="G1139" t="s">
        <v>70</v>
      </c>
      <c r="H1139" s="7">
        <v>55</v>
      </c>
      <c r="I1139" s="7" t="s">
        <v>148</v>
      </c>
      <c r="J1139" t="s">
        <v>18</v>
      </c>
      <c r="K1139">
        <v>38.5</v>
      </c>
      <c r="L1139">
        <v>1</v>
      </c>
      <c r="M1139">
        <v>118.7</v>
      </c>
      <c r="N1139">
        <v>2.76</v>
      </c>
    </row>
    <row r="1140" spans="1:14" x14ac:dyDescent="0.25">
      <c r="A1140" s="7">
        <v>245454</v>
      </c>
      <c r="B1140" s="7">
        <f t="shared" si="51"/>
        <v>0</v>
      </c>
      <c r="C1140" s="7">
        <f t="shared" si="52"/>
        <v>0</v>
      </c>
      <c r="D1140" s="7">
        <f t="shared" si="53"/>
        <v>0</v>
      </c>
      <c r="E1140" s="7">
        <v>242780</v>
      </c>
      <c r="F1140" t="s">
        <v>56</v>
      </c>
      <c r="G1140" t="s">
        <v>70</v>
      </c>
      <c r="H1140" s="7">
        <v>55</v>
      </c>
      <c r="I1140" s="7" t="s">
        <v>148</v>
      </c>
      <c r="J1140" t="s">
        <v>18</v>
      </c>
      <c r="K1140">
        <v>38.4</v>
      </c>
      <c r="L1140">
        <v>1</v>
      </c>
      <c r="M1140">
        <v>92</v>
      </c>
      <c r="N1140">
        <v>2.76</v>
      </c>
    </row>
    <row r="1141" spans="1:14" x14ac:dyDescent="0.25">
      <c r="A1141" s="7">
        <v>245456</v>
      </c>
      <c r="B1141" s="7">
        <f t="shared" si="51"/>
        <v>0</v>
      </c>
      <c r="C1141" s="7">
        <f t="shared" si="52"/>
        <v>0</v>
      </c>
      <c r="D1141" s="7">
        <f t="shared" si="53"/>
        <v>0</v>
      </c>
      <c r="E1141" s="7">
        <v>242780</v>
      </c>
      <c r="F1141" t="s">
        <v>56</v>
      </c>
      <c r="G1141" t="s">
        <v>70</v>
      </c>
      <c r="H1141" s="7">
        <v>55</v>
      </c>
      <c r="I1141" s="7" t="s">
        <v>148</v>
      </c>
      <c r="J1141" t="s">
        <v>18</v>
      </c>
      <c r="K1141">
        <v>37.9</v>
      </c>
      <c r="L1141">
        <v>1</v>
      </c>
      <c r="M1141">
        <v>92</v>
      </c>
      <c r="N1141">
        <v>2.76</v>
      </c>
    </row>
    <row r="1142" spans="1:14" x14ac:dyDescent="0.25">
      <c r="A1142" s="7">
        <v>245458</v>
      </c>
      <c r="B1142" s="7">
        <f t="shared" si="51"/>
        <v>0</v>
      </c>
      <c r="C1142" s="7">
        <f t="shared" si="52"/>
        <v>0</v>
      </c>
      <c r="D1142" s="7">
        <f t="shared" si="53"/>
        <v>0</v>
      </c>
      <c r="E1142" s="7">
        <v>242780</v>
      </c>
      <c r="F1142" t="s">
        <v>56</v>
      </c>
      <c r="G1142" t="s">
        <v>70</v>
      </c>
      <c r="H1142" s="7">
        <v>55</v>
      </c>
      <c r="I1142" s="7" t="s">
        <v>148</v>
      </c>
      <c r="J1142" t="s">
        <v>18</v>
      </c>
      <c r="K1142">
        <v>48.4</v>
      </c>
      <c r="L1142">
        <v>1</v>
      </c>
      <c r="M1142">
        <v>118.7</v>
      </c>
      <c r="N1142">
        <v>2.76</v>
      </c>
    </row>
    <row r="1143" spans="1:14" x14ac:dyDescent="0.25">
      <c r="A1143" s="7">
        <v>245460</v>
      </c>
      <c r="B1143" s="7">
        <f t="shared" si="51"/>
        <v>0</v>
      </c>
      <c r="C1143" s="7">
        <f t="shared" si="52"/>
        <v>0</v>
      </c>
      <c r="D1143" s="7">
        <f t="shared" si="53"/>
        <v>0</v>
      </c>
      <c r="E1143" s="7">
        <v>242780</v>
      </c>
      <c r="F1143" t="s">
        <v>56</v>
      </c>
      <c r="G1143" t="s">
        <v>70</v>
      </c>
      <c r="H1143" s="7">
        <v>55</v>
      </c>
      <c r="I1143" s="7" t="s">
        <v>148</v>
      </c>
      <c r="J1143" t="s">
        <v>18</v>
      </c>
      <c r="K1143">
        <v>38.200000000000003</v>
      </c>
      <c r="L1143">
        <v>1</v>
      </c>
      <c r="M1143">
        <v>92</v>
      </c>
      <c r="N1143">
        <v>2.76</v>
      </c>
    </row>
    <row r="1144" spans="1:14" x14ac:dyDescent="0.25">
      <c r="A1144" s="7">
        <v>245462</v>
      </c>
      <c r="B1144" s="7">
        <f t="shared" si="51"/>
        <v>0</v>
      </c>
      <c r="C1144" s="7">
        <f t="shared" si="52"/>
        <v>0</v>
      </c>
      <c r="D1144" s="7">
        <f t="shared" si="53"/>
        <v>0</v>
      </c>
      <c r="E1144" s="7">
        <v>242780</v>
      </c>
      <c r="F1144" t="s">
        <v>56</v>
      </c>
      <c r="G1144" t="s">
        <v>70</v>
      </c>
      <c r="H1144" s="7">
        <v>55</v>
      </c>
      <c r="I1144" s="7" t="s">
        <v>148</v>
      </c>
      <c r="J1144" t="s">
        <v>18</v>
      </c>
      <c r="K1144">
        <v>48</v>
      </c>
      <c r="L1144">
        <v>1</v>
      </c>
      <c r="M1144">
        <v>134.30000000000001</v>
      </c>
      <c r="N1144">
        <v>2.76</v>
      </c>
    </row>
    <row r="1145" spans="1:14" x14ac:dyDescent="0.25">
      <c r="A1145" s="7">
        <v>245464</v>
      </c>
      <c r="B1145" s="7">
        <f t="shared" si="51"/>
        <v>0</v>
      </c>
      <c r="C1145" s="7">
        <f t="shared" si="52"/>
        <v>0</v>
      </c>
      <c r="D1145" s="7">
        <f t="shared" si="53"/>
        <v>0</v>
      </c>
      <c r="E1145" s="7">
        <v>242780</v>
      </c>
      <c r="F1145" t="s">
        <v>56</v>
      </c>
      <c r="G1145" t="s">
        <v>70</v>
      </c>
      <c r="H1145" s="7">
        <v>55</v>
      </c>
      <c r="I1145" s="7" t="s">
        <v>148</v>
      </c>
      <c r="J1145" t="s">
        <v>18</v>
      </c>
      <c r="K1145">
        <v>38</v>
      </c>
      <c r="L1145">
        <v>1</v>
      </c>
      <c r="M1145">
        <v>92</v>
      </c>
      <c r="N1145">
        <v>2.76</v>
      </c>
    </row>
    <row r="1146" spans="1:14" x14ac:dyDescent="0.25">
      <c r="A1146" s="7">
        <v>245466</v>
      </c>
      <c r="B1146" s="7">
        <f t="shared" si="51"/>
        <v>0</v>
      </c>
      <c r="C1146" s="7">
        <f t="shared" si="52"/>
        <v>0</v>
      </c>
      <c r="D1146" s="7">
        <f t="shared" si="53"/>
        <v>0</v>
      </c>
      <c r="E1146" s="7">
        <v>242780</v>
      </c>
      <c r="F1146" t="s">
        <v>56</v>
      </c>
      <c r="G1146" t="s">
        <v>70</v>
      </c>
      <c r="H1146" s="7">
        <v>55</v>
      </c>
      <c r="I1146" s="7" t="s">
        <v>148</v>
      </c>
      <c r="J1146" t="s">
        <v>18</v>
      </c>
      <c r="K1146">
        <v>38.6</v>
      </c>
      <c r="L1146">
        <v>1</v>
      </c>
      <c r="M1146">
        <v>118.7</v>
      </c>
      <c r="N1146">
        <v>2.76</v>
      </c>
    </row>
    <row r="1147" spans="1:14" x14ac:dyDescent="0.25">
      <c r="A1147" s="7">
        <v>245468</v>
      </c>
      <c r="B1147" s="7">
        <f t="shared" si="51"/>
        <v>0</v>
      </c>
      <c r="C1147" s="7">
        <f t="shared" si="52"/>
        <v>0</v>
      </c>
      <c r="D1147" s="7">
        <f t="shared" si="53"/>
        <v>0</v>
      </c>
      <c r="E1147" s="7">
        <v>242781</v>
      </c>
      <c r="F1147" t="s">
        <v>56</v>
      </c>
      <c r="G1147" t="s">
        <v>70</v>
      </c>
      <c r="H1147" s="7">
        <v>59</v>
      </c>
      <c r="I1147" s="7" t="s">
        <v>148</v>
      </c>
      <c r="J1147" t="s">
        <v>18</v>
      </c>
      <c r="K1147">
        <v>29.9</v>
      </c>
      <c r="L1147">
        <v>1</v>
      </c>
      <c r="M1147">
        <v>92</v>
      </c>
      <c r="N1147">
        <v>2.76</v>
      </c>
    </row>
    <row r="1148" spans="1:14" x14ac:dyDescent="0.25">
      <c r="A1148" s="7">
        <v>245470</v>
      </c>
      <c r="B1148" s="7">
        <f t="shared" si="51"/>
        <v>0</v>
      </c>
      <c r="C1148" s="7">
        <f t="shared" si="52"/>
        <v>0</v>
      </c>
      <c r="D1148" s="7">
        <f t="shared" si="53"/>
        <v>0</v>
      </c>
      <c r="E1148" s="7">
        <v>242781</v>
      </c>
      <c r="F1148" t="s">
        <v>56</v>
      </c>
      <c r="G1148" t="s">
        <v>70</v>
      </c>
      <c r="H1148" s="7">
        <v>59</v>
      </c>
      <c r="I1148" s="7" t="s">
        <v>148</v>
      </c>
      <c r="J1148" t="s">
        <v>18</v>
      </c>
      <c r="K1148">
        <v>40.700000000000003</v>
      </c>
      <c r="L1148">
        <v>1</v>
      </c>
      <c r="M1148">
        <v>118.7</v>
      </c>
      <c r="N1148">
        <v>2.76</v>
      </c>
    </row>
    <row r="1149" spans="1:14" x14ac:dyDescent="0.25">
      <c r="A1149" s="7">
        <v>245472</v>
      </c>
      <c r="B1149" s="7">
        <f t="shared" si="51"/>
        <v>0</v>
      </c>
      <c r="C1149" s="7">
        <f t="shared" si="52"/>
        <v>0</v>
      </c>
      <c r="D1149" s="7">
        <f t="shared" si="53"/>
        <v>0</v>
      </c>
      <c r="E1149" s="7">
        <v>242781</v>
      </c>
      <c r="F1149" t="s">
        <v>56</v>
      </c>
      <c r="G1149" t="s">
        <v>70</v>
      </c>
      <c r="H1149" s="7">
        <v>59</v>
      </c>
      <c r="I1149" s="7" t="s">
        <v>148</v>
      </c>
      <c r="J1149" t="s">
        <v>18</v>
      </c>
      <c r="K1149">
        <v>50.1</v>
      </c>
      <c r="L1149">
        <v>1</v>
      </c>
      <c r="M1149">
        <v>134.30000000000001</v>
      </c>
      <c r="N1149">
        <v>2.76</v>
      </c>
    </row>
    <row r="1150" spans="1:14" x14ac:dyDescent="0.25">
      <c r="A1150" s="7">
        <v>245474</v>
      </c>
      <c r="B1150" s="7">
        <f t="shared" si="51"/>
        <v>0</v>
      </c>
      <c r="C1150" s="7">
        <f t="shared" si="52"/>
        <v>0</v>
      </c>
      <c r="D1150" s="7">
        <f t="shared" si="53"/>
        <v>0</v>
      </c>
      <c r="E1150" s="7">
        <v>242781</v>
      </c>
      <c r="F1150" t="s">
        <v>56</v>
      </c>
      <c r="G1150" t="s">
        <v>70</v>
      </c>
      <c r="H1150" s="7">
        <v>59</v>
      </c>
      <c r="I1150" s="7" t="s">
        <v>148</v>
      </c>
      <c r="J1150" t="s">
        <v>18</v>
      </c>
      <c r="K1150">
        <v>49.7</v>
      </c>
      <c r="L1150">
        <v>1</v>
      </c>
      <c r="M1150">
        <v>134.30000000000001</v>
      </c>
      <c r="N1150">
        <v>2.76</v>
      </c>
    </row>
    <row r="1151" spans="1:14" x14ac:dyDescent="0.25">
      <c r="A1151" s="7">
        <v>245476</v>
      </c>
      <c r="B1151" s="7">
        <f t="shared" si="51"/>
        <v>0</v>
      </c>
      <c r="C1151" s="7">
        <f t="shared" si="52"/>
        <v>0</v>
      </c>
      <c r="D1151" s="7">
        <f t="shared" si="53"/>
        <v>0</v>
      </c>
      <c r="E1151" s="7">
        <v>242781</v>
      </c>
      <c r="F1151" t="s">
        <v>56</v>
      </c>
      <c r="G1151" t="s">
        <v>70</v>
      </c>
      <c r="H1151" s="7">
        <v>59</v>
      </c>
      <c r="I1151" s="7" t="s">
        <v>148</v>
      </c>
      <c r="J1151" t="s">
        <v>18</v>
      </c>
      <c r="K1151">
        <v>41.5</v>
      </c>
      <c r="L1151">
        <v>1</v>
      </c>
      <c r="M1151">
        <v>118.7</v>
      </c>
      <c r="N1151">
        <v>2.76</v>
      </c>
    </row>
    <row r="1152" spans="1:14" x14ac:dyDescent="0.25">
      <c r="A1152" s="7">
        <v>245478</v>
      </c>
      <c r="B1152" s="7">
        <f t="shared" si="51"/>
        <v>0</v>
      </c>
      <c r="C1152" s="7">
        <f t="shared" si="52"/>
        <v>0</v>
      </c>
      <c r="D1152" s="7">
        <f t="shared" si="53"/>
        <v>0</v>
      </c>
      <c r="E1152" s="7">
        <v>242781</v>
      </c>
      <c r="F1152" t="s">
        <v>56</v>
      </c>
      <c r="G1152" t="s">
        <v>70</v>
      </c>
      <c r="H1152" s="7">
        <v>59</v>
      </c>
      <c r="I1152" s="7" t="s">
        <v>148</v>
      </c>
      <c r="J1152" t="s">
        <v>18</v>
      </c>
      <c r="K1152">
        <v>40.9</v>
      </c>
      <c r="L1152">
        <v>4</v>
      </c>
      <c r="M1152">
        <v>46.3</v>
      </c>
      <c r="N1152">
        <v>2.76</v>
      </c>
    </row>
    <row r="1153" spans="1:14" x14ac:dyDescent="0.25">
      <c r="A1153" s="7">
        <v>245480</v>
      </c>
      <c r="B1153" s="7">
        <f t="shared" si="51"/>
        <v>0</v>
      </c>
      <c r="C1153" s="7">
        <f t="shared" si="52"/>
        <v>0</v>
      </c>
      <c r="D1153" s="7">
        <f t="shared" si="53"/>
        <v>0</v>
      </c>
      <c r="E1153" s="7">
        <v>242781</v>
      </c>
      <c r="F1153" t="s">
        <v>56</v>
      </c>
      <c r="G1153" t="s">
        <v>70</v>
      </c>
      <c r="H1153" s="7">
        <v>59</v>
      </c>
      <c r="I1153" s="7" t="s">
        <v>148</v>
      </c>
      <c r="J1153" t="s">
        <v>18</v>
      </c>
      <c r="K1153">
        <v>40.9</v>
      </c>
      <c r="L1153">
        <v>1</v>
      </c>
      <c r="M1153">
        <v>118.7</v>
      </c>
      <c r="N1153">
        <v>2.76</v>
      </c>
    </row>
    <row r="1154" spans="1:14" x14ac:dyDescent="0.25">
      <c r="A1154" s="7">
        <v>245482</v>
      </c>
      <c r="B1154" s="7">
        <f t="shared" si="51"/>
        <v>0</v>
      </c>
      <c r="C1154" s="7">
        <f t="shared" si="52"/>
        <v>0</v>
      </c>
      <c r="D1154" s="7">
        <f t="shared" si="53"/>
        <v>0</v>
      </c>
      <c r="E1154" s="7">
        <v>242781</v>
      </c>
      <c r="F1154" t="s">
        <v>56</v>
      </c>
      <c r="G1154" t="s">
        <v>70</v>
      </c>
      <c r="H1154" s="7">
        <v>59</v>
      </c>
      <c r="I1154" s="7" t="s">
        <v>148</v>
      </c>
      <c r="J1154" t="s">
        <v>18</v>
      </c>
      <c r="K1154">
        <v>40.9</v>
      </c>
      <c r="L1154">
        <v>1</v>
      </c>
      <c r="M1154">
        <v>118.7</v>
      </c>
      <c r="N1154">
        <v>2.76</v>
      </c>
    </row>
    <row r="1155" spans="1:14" x14ac:dyDescent="0.25">
      <c r="A1155" s="7">
        <v>245484</v>
      </c>
      <c r="B1155" s="7">
        <f t="shared" ref="B1155:B1218" si="54">IF(A1155=A1156,1,0)</f>
        <v>0</v>
      </c>
      <c r="C1155" s="7">
        <f t="shared" ref="C1155:C1218" si="55">IF(A1155=A1154,1,0)</f>
        <v>0</v>
      </c>
      <c r="D1155" s="7">
        <f t="shared" ref="D1155:D1218" si="56">B1155+C1155</f>
        <v>0</v>
      </c>
      <c r="E1155" s="7">
        <v>242781</v>
      </c>
      <c r="F1155" t="s">
        <v>56</v>
      </c>
      <c r="G1155" t="s">
        <v>70</v>
      </c>
      <c r="H1155" s="7">
        <v>59</v>
      </c>
      <c r="I1155" s="7" t="s">
        <v>148</v>
      </c>
      <c r="J1155" t="s">
        <v>18</v>
      </c>
      <c r="K1155">
        <v>50.5</v>
      </c>
      <c r="L1155">
        <v>1</v>
      </c>
      <c r="M1155">
        <v>134.30000000000001</v>
      </c>
      <c r="N1155">
        <v>2.76</v>
      </c>
    </row>
    <row r="1156" spans="1:14" x14ac:dyDescent="0.25">
      <c r="A1156" s="7">
        <v>245486</v>
      </c>
      <c r="B1156" s="7">
        <f t="shared" si="54"/>
        <v>0</v>
      </c>
      <c r="C1156" s="7">
        <f t="shared" si="55"/>
        <v>0</v>
      </c>
      <c r="D1156" s="7">
        <f t="shared" si="56"/>
        <v>0</v>
      </c>
      <c r="E1156" s="7">
        <v>242781</v>
      </c>
      <c r="F1156" t="s">
        <v>56</v>
      </c>
      <c r="G1156" t="s">
        <v>70</v>
      </c>
      <c r="H1156" s="7">
        <v>59</v>
      </c>
      <c r="I1156" s="7" t="s">
        <v>148</v>
      </c>
      <c r="J1156" t="s">
        <v>18</v>
      </c>
      <c r="K1156">
        <v>29.9</v>
      </c>
      <c r="L1156">
        <v>1</v>
      </c>
      <c r="M1156">
        <v>92</v>
      </c>
      <c r="N1156">
        <v>2.76</v>
      </c>
    </row>
    <row r="1157" spans="1:14" x14ac:dyDescent="0.25">
      <c r="A1157" s="7">
        <v>245488</v>
      </c>
      <c r="B1157" s="7">
        <f t="shared" si="54"/>
        <v>0</v>
      </c>
      <c r="C1157" s="7">
        <f t="shared" si="55"/>
        <v>0</v>
      </c>
      <c r="D1157" s="7">
        <f t="shared" si="56"/>
        <v>0</v>
      </c>
      <c r="E1157" s="7">
        <v>242781</v>
      </c>
      <c r="F1157" t="s">
        <v>56</v>
      </c>
      <c r="G1157" t="s">
        <v>70</v>
      </c>
      <c r="H1157" s="7">
        <v>59</v>
      </c>
      <c r="I1157" s="7" t="s">
        <v>148</v>
      </c>
      <c r="J1157" t="s">
        <v>18</v>
      </c>
      <c r="K1157">
        <v>40.799999999999997</v>
      </c>
      <c r="L1157">
        <v>1</v>
      </c>
      <c r="M1157">
        <v>118.7</v>
      </c>
      <c r="N1157">
        <v>2.76</v>
      </c>
    </row>
    <row r="1158" spans="1:14" x14ac:dyDescent="0.25">
      <c r="A1158" s="7">
        <v>245490</v>
      </c>
      <c r="B1158" s="7">
        <f t="shared" si="54"/>
        <v>0</v>
      </c>
      <c r="C1158" s="7">
        <f t="shared" si="55"/>
        <v>0</v>
      </c>
      <c r="D1158" s="7">
        <f t="shared" si="56"/>
        <v>0</v>
      </c>
      <c r="E1158" s="7">
        <v>242781</v>
      </c>
      <c r="F1158" t="s">
        <v>56</v>
      </c>
      <c r="G1158" t="s">
        <v>70</v>
      </c>
      <c r="H1158" s="7">
        <v>59</v>
      </c>
      <c r="I1158" s="7" t="s">
        <v>148</v>
      </c>
      <c r="J1158" t="s">
        <v>18</v>
      </c>
      <c r="K1158">
        <v>50.5</v>
      </c>
      <c r="L1158">
        <v>2</v>
      </c>
      <c r="M1158">
        <v>83.2</v>
      </c>
      <c r="N1158">
        <v>2.76</v>
      </c>
    </row>
    <row r="1159" spans="1:14" x14ac:dyDescent="0.25">
      <c r="A1159" s="7">
        <v>245966</v>
      </c>
      <c r="B1159" s="7">
        <f t="shared" si="54"/>
        <v>1</v>
      </c>
      <c r="C1159" s="7">
        <f t="shared" si="55"/>
        <v>0</v>
      </c>
      <c r="D1159" s="7">
        <f t="shared" si="56"/>
        <v>1</v>
      </c>
      <c r="E1159" s="7">
        <v>242792</v>
      </c>
      <c r="F1159" t="s">
        <v>56</v>
      </c>
      <c r="G1159" t="s">
        <v>71</v>
      </c>
      <c r="H1159" s="7">
        <v>31</v>
      </c>
      <c r="I1159" s="7" t="s">
        <v>148</v>
      </c>
      <c r="J1159" t="s">
        <v>18</v>
      </c>
      <c r="K1159">
        <v>51.8</v>
      </c>
      <c r="L1159">
        <v>1</v>
      </c>
      <c r="M1159">
        <v>118.7</v>
      </c>
      <c r="N1159">
        <v>2.76</v>
      </c>
    </row>
    <row r="1160" spans="1:14" x14ac:dyDescent="0.25">
      <c r="A1160" s="7">
        <v>245966</v>
      </c>
      <c r="B1160" s="7">
        <f t="shared" si="54"/>
        <v>0</v>
      </c>
      <c r="C1160" s="7">
        <f t="shared" si="55"/>
        <v>1</v>
      </c>
      <c r="D1160" s="7">
        <f t="shared" si="56"/>
        <v>1</v>
      </c>
      <c r="E1160" s="7">
        <v>242792</v>
      </c>
      <c r="F1160" t="s">
        <v>56</v>
      </c>
      <c r="G1160" t="s">
        <v>71</v>
      </c>
      <c r="H1160" s="7">
        <v>31</v>
      </c>
      <c r="I1160" s="7" t="s">
        <v>148</v>
      </c>
      <c r="J1160" t="s">
        <v>18</v>
      </c>
      <c r="K1160">
        <v>51.8</v>
      </c>
      <c r="L1160">
        <v>1</v>
      </c>
      <c r="M1160">
        <v>118.7</v>
      </c>
      <c r="N1160">
        <v>2.76</v>
      </c>
    </row>
    <row r="1161" spans="1:14" x14ac:dyDescent="0.25">
      <c r="A1161" s="7">
        <v>245970</v>
      </c>
      <c r="B1161" s="7">
        <f t="shared" si="54"/>
        <v>1</v>
      </c>
      <c r="C1161" s="7">
        <f t="shared" si="55"/>
        <v>0</v>
      </c>
      <c r="D1161" s="7">
        <f t="shared" si="56"/>
        <v>1</v>
      </c>
      <c r="E1161" s="7">
        <v>242792</v>
      </c>
      <c r="F1161" t="s">
        <v>56</v>
      </c>
      <c r="G1161" t="s">
        <v>71</v>
      </c>
      <c r="H1161" s="7">
        <v>31</v>
      </c>
      <c r="I1161" s="7" t="s">
        <v>148</v>
      </c>
      <c r="J1161" t="s">
        <v>18</v>
      </c>
      <c r="K1161">
        <v>53.7</v>
      </c>
      <c r="L1161">
        <v>1</v>
      </c>
      <c r="M1161">
        <v>134.30000000000001</v>
      </c>
      <c r="N1161">
        <v>2.76</v>
      </c>
    </row>
    <row r="1162" spans="1:14" x14ac:dyDescent="0.25">
      <c r="A1162" s="7">
        <v>245970</v>
      </c>
      <c r="B1162" s="7">
        <f t="shared" si="54"/>
        <v>0</v>
      </c>
      <c r="C1162" s="7">
        <f t="shared" si="55"/>
        <v>1</v>
      </c>
      <c r="D1162" s="7">
        <f t="shared" si="56"/>
        <v>1</v>
      </c>
      <c r="E1162" s="7">
        <v>242792</v>
      </c>
      <c r="F1162" t="s">
        <v>56</v>
      </c>
      <c r="G1162" t="s">
        <v>71</v>
      </c>
      <c r="H1162" s="7">
        <v>31</v>
      </c>
      <c r="I1162" s="7" t="s">
        <v>148</v>
      </c>
      <c r="J1162" t="s">
        <v>18</v>
      </c>
      <c r="K1162">
        <v>53.7</v>
      </c>
      <c r="L1162">
        <v>1</v>
      </c>
      <c r="M1162">
        <v>134.30000000000001</v>
      </c>
      <c r="N1162">
        <v>2.76</v>
      </c>
    </row>
    <row r="1163" spans="1:14" x14ac:dyDescent="0.25">
      <c r="A1163" s="7">
        <v>245972</v>
      </c>
      <c r="B1163" s="7">
        <f t="shared" si="54"/>
        <v>1</v>
      </c>
      <c r="C1163" s="7">
        <f t="shared" si="55"/>
        <v>0</v>
      </c>
      <c r="D1163" s="7">
        <f t="shared" si="56"/>
        <v>1</v>
      </c>
      <c r="E1163" s="7">
        <v>242792</v>
      </c>
      <c r="F1163" t="s">
        <v>56</v>
      </c>
      <c r="G1163" t="s">
        <v>71</v>
      </c>
      <c r="H1163" s="7">
        <v>31</v>
      </c>
      <c r="I1163" s="7" t="s">
        <v>148</v>
      </c>
      <c r="J1163" t="s">
        <v>18</v>
      </c>
      <c r="K1163">
        <v>53.5</v>
      </c>
      <c r="L1163">
        <v>1</v>
      </c>
      <c r="M1163">
        <v>118.7</v>
      </c>
      <c r="N1163">
        <v>2.76</v>
      </c>
    </row>
    <row r="1164" spans="1:14" x14ac:dyDescent="0.25">
      <c r="A1164" s="7">
        <v>245972</v>
      </c>
      <c r="B1164" s="7">
        <f t="shared" si="54"/>
        <v>0</v>
      </c>
      <c r="C1164" s="7">
        <f t="shared" si="55"/>
        <v>1</v>
      </c>
      <c r="D1164" s="7">
        <f t="shared" si="56"/>
        <v>1</v>
      </c>
      <c r="E1164" s="7">
        <v>242792</v>
      </c>
      <c r="F1164" t="s">
        <v>56</v>
      </c>
      <c r="G1164" t="s">
        <v>71</v>
      </c>
      <c r="H1164" s="7">
        <v>31</v>
      </c>
      <c r="I1164" s="7" t="s">
        <v>148</v>
      </c>
      <c r="J1164" t="s">
        <v>18</v>
      </c>
      <c r="K1164">
        <v>53.5</v>
      </c>
      <c r="L1164">
        <v>1</v>
      </c>
      <c r="M1164">
        <v>118.7</v>
      </c>
      <c r="N1164">
        <v>2.76</v>
      </c>
    </row>
    <row r="1165" spans="1:14" x14ac:dyDescent="0.25">
      <c r="A1165" s="7">
        <v>246046</v>
      </c>
      <c r="B1165" s="7">
        <f t="shared" si="54"/>
        <v>0</v>
      </c>
      <c r="C1165" s="7">
        <f t="shared" si="55"/>
        <v>0</v>
      </c>
      <c r="D1165" s="7">
        <f t="shared" si="56"/>
        <v>0</v>
      </c>
      <c r="E1165" s="7">
        <v>242798</v>
      </c>
      <c r="F1165" t="s">
        <v>56</v>
      </c>
      <c r="G1165" t="s">
        <v>71</v>
      </c>
      <c r="H1165" s="7">
        <v>5</v>
      </c>
      <c r="I1165" s="7" t="s">
        <v>148</v>
      </c>
      <c r="J1165" t="s">
        <v>18</v>
      </c>
      <c r="K1165">
        <v>26.3</v>
      </c>
      <c r="L1165">
        <v>1</v>
      </c>
      <c r="M1165">
        <v>118.7</v>
      </c>
      <c r="N1165">
        <v>2.76</v>
      </c>
    </row>
    <row r="1166" spans="1:14" x14ac:dyDescent="0.25">
      <c r="A1166" s="7">
        <v>246048</v>
      </c>
      <c r="B1166" s="7">
        <f t="shared" si="54"/>
        <v>0</v>
      </c>
      <c r="C1166" s="7">
        <f t="shared" si="55"/>
        <v>0</v>
      </c>
      <c r="D1166" s="7">
        <f t="shared" si="56"/>
        <v>0</v>
      </c>
      <c r="E1166" s="7">
        <v>242798</v>
      </c>
      <c r="F1166" t="s">
        <v>56</v>
      </c>
      <c r="G1166" t="s">
        <v>71</v>
      </c>
      <c r="H1166" s="7">
        <v>5</v>
      </c>
      <c r="I1166" s="7" t="s">
        <v>148</v>
      </c>
      <c r="J1166" t="s">
        <v>18</v>
      </c>
      <c r="K1166">
        <v>46.7</v>
      </c>
      <c r="L1166">
        <v>1</v>
      </c>
      <c r="M1166">
        <v>92</v>
      </c>
      <c r="N1166">
        <v>2.76</v>
      </c>
    </row>
    <row r="1167" spans="1:14" x14ac:dyDescent="0.25">
      <c r="A1167" s="7">
        <v>246050</v>
      </c>
      <c r="B1167" s="7">
        <f t="shared" si="54"/>
        <v>0</v>
      </c>
      <c r="C1167" s="7">
        <f t="shared" si="55"/>
        <v>0</v>
      </c>
      <c r="D1167" s="7">
        <f t="shared" si="56"/>
        <v>0</v>
      </c>
      <c r="E1167" s="7">
        <v>242798</v>
      </c>
      <c r="F1167" t="s">
        <v>56</v>
      </c>
      <c r="G1167" t="s">
        <v>71</v>
      </c>
      <c r="H1167" s="7">
        <v>5</v>
      </c>
      <c r="I1167" s="7" t="s">
        <v>148</v>
      </c>
      <c r="J1167" t="s">
        <v>18</v>
      </c>
      <c r="K1167">
        <v>39.200000000000003</v>
      </c>
      <c r="L1167">
        <v>1</v>
      </c>
      <c r="M1167">
        <v>92</v>
      </c>
      <c r="N1167">
        <v>2.76</v>
      </c>
    </row>
    <row r="1168" spans="1:14" x14ac:dyDescent="0.25">
      <c r="A1168" s="7">
        <v>246644</v>
      </c>
      <c r="B1168" s="7">
        <f t="shared" si="54"/>
        <v>0</v>
      </c>
      <c r="C1168" s="7">
        <f t="shared" si="55"/>
        <v>0</v>
      </c>
      <c r="D1168" s="7">
        <f t="shared" si="56"/>
        <v>0</v>
      </c>
      <c r="E1168" s="7">
        <v>242821</v>
      </c>
      <c r="F1168" t="s">
        <v>56</v>
      </c>
      <c r="G1168" t="s">
        <v>22</v>
      </c>
      <c r="H1168" s="7">
        <v>85</v>
      </c>
      <c r="I1168" s="7" t="s">
        <v>148</v>
      </c>
      <c r="J1168" t="s">
        <v>18</v>
      </c>
      <c r="K1168">
        <v>41.5</v>
      </c>
      <c r="L1168">
        <v>1</v>
      </c>
      <c r="M1168">
        <v>118.7</v>
      </c>
      <c r="N1168">
        <v>2.76</v>
      </c>
    </row>
    <row r="1169" spans="1:14" x14ac:dyDescent="0.25">
      <c r="A1169" s="7">
        <v>246646</v>
      </c>
      <c r="B1169" s="7">
        <f t="shared" si="54"/>
        <v>0</v>
      </c>
      <c r="C1169" s="7">
        <f t="shared" si="55"/>
        <v>0</v>
      </c>
      <c r="D1169" s="7">
        <f t="shared" si="56"/>
        <v>0</v>
      </c>
      <c r="E1169" s="7">
        <v>242821</v>
      </c>
      <c r="F1169" t="s">
        <v>56</v>
      </c>
      <c r="G1169" t="s">
        <v>22</v>
      </c>
      <c r="H1169" s="7">
        <v>85</v>
      </c>
      <c r="I1169" s="7" t="s">
        <v>148</v>
      </c>
      <c r="J1169" t="s">
        <v>18</v>
      </c>
      <c r="K1169">
        <v>52</v>
      </c>
      <c r="L1169">
        <v>1</v>
      </c>
      <c r="M1169">
        <v>134.30000000000001</v>
      </c>
      <c r="N1169">
        <v>2.76</v>
      </c>
    </row>
    <row r="1170" spans="1:14" x14ac:dyDescent="0.25">
      <c r="A1170" s="7">
        <v>246648</v>
      </c>
      <c r="B1170" s="7">
        <f t="shared" si="54"/>
        <v>0</v>
      </c>
      <c r="C1170" s="7">
        <f t="shared" si="55"/>
        <v>0</v>
      </c>
      <c r="D1170" s="7">
        <f t="shared" si="56"/>
        <v>0</v>
      </c>
      <c r="E1170" s="7">
        <v>242821</v>
      </c>
      <c r="F1170" t="s">
        <v>56</v>
      </c>
      <c r="G1170" t="s">
        <v>22</v>
      </c>
      <c r="H1170" s="7">
        <v>85</v>
      </c>
      <c r="I1170" s="7" t="s">
        <v>148</v>
      </c>
      <c r="J1170" t="s">
        <v>18</v>
      </c>
      <c r="K1170">
        <v>41.7</v>
      </c>
      <c r="L1170">
        <v>1</v>
      </c>
      <c r="M1170">
        <v>118.7</v>
      </c>
      <c r="N1170">
        <v>2.76</v>
      </c>
    </row>
    <row r="1171" spans="1:14" x14ac:dyDescent="0.25">
      <c r="A1171" s="7">
        <v>246650</v>
      </c>
      <c r="B1171" s="7">
        <f t="shared" si="54"/>
        <v>0</v>
      </c>
      <c r="C1171" s="7">
        <f t="shared" si="55"/>
        <v>0</v>
      </c>
      <c r="D1171" s="7">
        <f t="shared" si="56"/>
        <v>0</v>
      </c>
      <c r="E1171" s="7">
        <v>242821</v>
      </c>
      <c r="F1171" t="s">
        <v>56</v>
      </c>
      <c r="G1171" t="s">
        <v>22</v>
      </c>
      <c r="H1171" s="7">
        <v>85</v>
      </c>
      <c r="I1171" s="7" t="s">
        <v>148</v>
      </c>
      <c r="J1171" t="s">
        <v>18</v>
      </c>
      <c r="K1171">
        <v>30.5</v>
      </c>
      <c r="L1171">
        <v>1</v>
      </c>
      <c r="M1171">
        <v>92</v>
      </c>
      <c r="N1171">
        <v>2.76</v>
      </c>
    </row>
    <row r="1172" spans="1:14" x14ac:dyDescent="0.25">
      <c r="A1172" s="7">
        <v>246652</v>
      </c>
      <c r="B1172" s="7">
        <f t="shared" si="54"/>
        <v>0</v>
      </c>
      <c r="C1172" s="7">
        <f t="shared" si="55"/>
        <v>0</v>
      </c>
      <c r="D1172" s="7">
        <f t="shared" si="56"/>
        <v>0</v>
      </c>
      <c r="E1172" s="7">
        <v>242821</v>
      </c>
      <c r="F1172" t="s">
        <v>56</v>
      </c>
      <c r="G1172" t="s">
        <v>22</v>
      </c>
      <c r="H1172" s="7">
        <v>85</v>
      </c>
      <c r="I1172" s="7" t="s">
        <v>148</v>
      </c>
      <c r="J1172" t="s">
        <v>18</v>
      </c>
      <c r="K1172">
        <v>41.5</v>
      </c>
      <c r="L1172">
        <v>1</v>
      </c>
      <c r="M1172">
        <v>118.7</v>
      </c>
      <c r="N1172">
        <v>2.76</v>
      </c>
    </row>
    <row r="1173" spans="1:14" x14ac:dyDescent="0.25">
      <c r="A1173" s="7">
        <v>246654</v>
      </c>
      <c r="B1173" s="7">
        <f t="shared" si="54"/>
        <v>0</v>
      </c>
      <c r="C1173" s="7">
        <f t="shared" si="55"/>
        <v>0</v>
      </c>
      <c r="D1173" s="7">
        <f t="shared" si="56"/>
        <v>0</v>
      </c>
      <c r="E1173" s="7">
        <v>242821</v>
      </c>
      <c r="F1173" t="s">
        <v>56</v>
      </c>
      <c r="G1173" t="s">
        <v>22</v>
      </c>
      <c r="H1173" s="7">
        <v>85</v>
      </c>
      <c r="I1173" s="7" t="s">
        <v>148</v>
      </c>
      <c r="J1173" t="s">
        <v>18</v>
      </c>
      <c r="K1173">
        <v>52.5</v>
      </c>
      <c r="L1173">
        <v>4</v>
      </c>
      <c r="M1173">
        <v>52.4</v>
      </c>
      <c r="N1173">
        <v>2.76</v>
      </c>
    </row>
    <row r="1174" spans="1:14" x14ac:dyDescent="0.25">
      <c r="A1174" s="7">
        <v>246656</v>
      </c>
      <c r="B1174" s="7">
        <f t="shared" si="54"/>
        <v>0</v>
      </c>
      <c r="C1174" s="7">
        <f t="shared" si="55"/>
        <v>0</v>
      </c>
      <c r="D1174" s="7">
        <f t="shared" si="56"/>
        <v>0</v>
      </c>
      <c r="E1174" s="7">
        <v>242821</v>
      </c>
      <c r="F1174" t="s">
        <v>56</v>
      </c>
      <c r="G1174" t="s">
        <v>22</v>
      </c>
      <c r="H1174" s="7">
        <v>85</v>
      </c>
      <c r="I1174" s="7" t="s">
        <v>148</v>
      </c>
      <c r="J1174" t="s">
        <v>18</v>
      </c>
      <c r="K1174">
        <v>41.3</v>
      </c>
      <c r="L1174">
        <v>1</v>
      </c>
      <c r="M1174">
        <v>118.7</v>
      </c>
      <c r="N1174">
        <v>2.76</v>
      </c>
    </row>
    <row r="1175" spans="1:14" x14ac:dyDescent="0.25">
      <c r="A1175" s="7">
        <v>246658</v>
      </c>
      <c r="B1175" s="7">
        <f t="shared" si="54"/>
        <v>0</v>
      </c>
      <c r="C1175" s="7">
        <f t="shared" si="55"/>
        <v>0</v>
      </c>
      <c r="D1175" s="7">
        <f t="shared" si="56"/>
        <v>0</v>
      </c>
      <c r="E1175" s="7">
        <v>242821</v>
      </c>
      <c r="F1175" t="s">
        <v>56</v>
      </c>
      <c r="G1175" t="s">
        <v>22</v>
      </c>
      <c r="H1175" s="7">
        <v>85</v>
      </c>
      <c r="I1175" s="7" t="s">
        <v>148</v>
      </c>
      <c r="J1175" t="s">
        <v>18</v>
      </c>
      <c r="K1175">
        <v>41.3</v>
      </c>
      <c r="L1175">
        <v>1</v>
      </c>
      <c r="M1175">
        <v>118.7</v>
      </c>
      <c r="N1175">
        <v>2.76</v>
      </c>
    </row>
    <row r="1176" spans="1:14" x14ac:dyDescent="0.25">
      <c r="A1176" s="7">
        <v>246660</v>
      </c>
      <c r="B1176" s="7">
        <f t="shared" si="54"/>
        <v>0</v>
      </c>
      <c r="C1176" s="7">
        <f t="shared" si="55"/>
        <v>0</v>
      </c>
      <c r="D1176" s="7">
        <f t="shared" si="56"/>
        <v>0</v>
      </c>
      <c r="E1176" s="7">
        <v>242821</v>
      </c>
      <c r="F1176" t="s">
        <v>56</v>
      </c>
      <c r="G1176" t="s">
        <v>22</v>
      </c>
      <c r="H1176" s="7">
        <v>85</v>
      </c>
      <c r="I1176" s="7" t="s">
        <v>148</v>
      </c>
      <c r="J1176" t="s">
        <v>18</v>
      </c>
      <c r="K1176">
        <v>41.3</v>
      </c>
      <c r="L1176">
        <v>1</v>
      </c>
      <c r="M1176">
        <v>118.7</v>
      </c>
      <c r="N1176">
        <v>2.76</v>
      </c>
    </row>
    <row r="1177" spans="1:14" x14ac:dyDescent="0.25">
      <c r="A1177" s="7">
        <v>246662</v>
      </c>
      <c r="B1177" s="7">
        <f t="shared" si="54"/>
        <v>0</v>
      </c>
      <c r="C1177" s="7">
        <f t="shared" si="55"/>
        <v>0</v>
      </c>
      <c r="D1177" s="7">
        <f t="shared" si="56"/>
        <v>0</v>
      </c>
      <c r="E1177" s="7">
        <v>242821</v>
      </c>
      <c r="F1177" t="s">
        <v>56</v>
      </c>
      <c r="G1177" t="s">
        <v>22</v>
      </c>
      <c r="H1177" s="7">
        <v>85</v>
      </c>
      <c r="I1177" s="7" t="s">
        <v>148</v>
      </c>
      <c r="J1177" t="s">
        <v>18</v>
      </c>
      <c r="K1177">
        <v>52.7</v>
      </c>
      <c r="L1177">
        <v>1</v>
      </c>
      <c r="M1177">
        <v>118.7</v>
      </c>
      <c r="N1177">
        <v>2.76</v>
      </c>
    </row>
    <row r="1178" spans="1:14" x14ac:dyDescent="0.25">
      <c r="A1178" s="7">
        <v>246664</v>
      </c>
      <c r="B1178" s="7">
        <f t="shared" si="54"/>
        <v>0</v>
      </c>
      <c r="C1178" s="7">
        <f t="shared" si="55"/>
        <v>0</v>
      </c>
      <c r="D1178" s="7">
        <f t="shared" si="56"/>
        <v>0</v>
      </c>
      <c r="E1178" s="7">
        <v>242821</v>
      </c>
      <c r="F1178" t="s">
        <v>56</v>
      </c>
      <c r="G1178" t="s">
        <v>22</v>
      </c>
      <c r="H1178" s="7">
        <v>85</v>
      </c>
      <c r="I1178" s="7" t="s">
        <v>148</v>
      </c>
      <c r="J1178" t="s">
        <v>18</v>
      </c>
      <c r="K1178">
        <v>51.8</v>
      </c>
      <c r="L1178">
        <v>1</v>
      </c>
      <c r="M1178">
        <v>134.30000000000001</v>
      </c>
      <c r="N1178">
        <v>2.76</v>
      </c>
    </row>
    <row r="1179" spans="1:14" x14ac:dyDescent="0.25">
      <c r="A1179" s="7">
        <v>246666</v>
      </c>
      <c r="B1179" s="7">
        <f t="shared" si="54"/>
        <v>0</v>
      </c>
      <c r="C1179" s="7">
        <f t="shared" si="55"/>
        <v>0</v>
      </c>
      <c r="D1179" s="7">
        <f t="shared" si="56"/>
        <v>0</v>
      </c>
      <c r="E1179" s="7">
        <v>242821</v>
      </c>
      <c r="F1179" t="s">
        <v>56</v>
      </c>
      <c r="G1179" t="s">
        <v>22</v>
      </c>
      <c r="H1179" s="7">
        <v>85</v>
      </c>
      <c r="I1179" s="7" t="s">
        <v>148</v>
      </c>
      <c r="J1179" t="s">
        <v>18</v>
      </c>
      <c r="K1179">
        <v>30.8</v>
      </c>
      <c r="L1179">
        <v>1</v>
      </c>
      <c r="M1179">
        <v>92</v>
      </c>
      <c r="N1179">
        <v>2.76</v>
      </c>
    </row>
    <row r="1180" spans="1:14" x14ac:dyDescent="0.25">
      <c r="A1180" s="7">
        <v>246676</v>
      </c>
      <c r="B1180" s="7">
        <f t="shared" si="54"/>
        <v>0</v>
      </c>
      <c r="C1180" s="7">
        <f t="shared" si="55"/>
        <v>0</v>
      </c>
      <c r="D1180" s="7">
        <f t="shared" si="56"/>
        <v>0</v>
      </c>
      <c r="E1180" s="7">
        <v>242823</v>
      </c>
      <c r="F1180" t="s">
        <v>56</v>
      </c>
      <c r="G1180" t="s">
        <v>22</v>
      </c>
      <c r="H1180" s="7">
        <v>91</v>
      </c>
      <c r="I1180" s="7" t="s">
        <v>148</v>
      </c>
      <c r="J1180" t="s">
        <v>18</v>
      </c>
      <c r="K1180">
        <v>47.9</v>
      </c>
      <c r="L1180">
        <v>2</v>
      </c>
      <c r="M1180">
        <v>73.5</v>
      </c>
      <c r="N1180">
        <v>2.76</v>
      </c>
    </row>
    <row r="1181" spans="1:14" x14ac:dyDescent="0.25">
      <c r="A1181" s="7">
        <v>246678</v>
      </c>
      <c r="B1181" s="7">
        <f t="shared" si="54"/>
        <v>0</v>
      </c>
      <c r="C1181" s="7">
        <f t="shared" si="55"/>
        <v>0</v>
      </c>
      <c r="D1181" s="7">
        <f t="shared" si="56"/>
        <v>0</v>
      </c>
      <c r="E1181" s="7">
        <v>242823</v>
      </c>
      <c r="F1181" t="s">
        <v>56</v>
      </c>
      <c r="G1181" t="s">
        <v>22</v>
      </c>
      <c r="H1181" s="7">
        <v>91</v>
      </c>
      <c r="I1181" s="7" t="s">
        <v>148</v>
      </c>
      <c r="J1181" t="s">
        <v>18</v>
      </c>
      <c r="K1181">
        <v>37.6</v>
      </c>
      <c r="L1181">
        <v>2</v>
      </c>
      <c r="M1181">
        <v>73.5</v>
      </c>
      <c r="N1181">
        <v>2.76</v>
      </c>
    </row>
    <row r="1182" spans="1:14" x14ac:dyDescent="0.25">
      <c r="A1182" s="7">
        <v>246680</v>
      </c>
      <c r="B1182" s="7">
        <f t="shared" si="54"/>
        <v>0</v>
      </c>
      <c r="C1182" s="7">
        <f t="shared" si="55"/>
        <v>0</v>
      </c>
      <c r="D1182" s="7">
        <f t="shared" si="56"/>
        <v>0</v>
      </c>
      <c r="E1182" s="7">
        <v>242823</v>
      </c>
      <c r="F1182" t="s">
        <v>56</v>
      </c>
      <c r="G1182" t="s">
        <v>22</v>
      </c>
      <c r="H1182" s="7">
        <v>91</v>
      </c>
      <c r="I1182" s="7" t="s">
        <v>148</v>
      </c>
      <c r="J1182" t="s">
        <v>18</v>
      </c>
      <c r="K1182">
        <v>36.9</v>
      </c>
      <c r="L1182">
        <v>1</v>
      </c>
      <c r="M1182">
        <v>118.7</v>
      </c>
      <c r="N1182">
        <v>2.76</v>
      </c>
    </row>
    <row r="1183" spans="1:14" x14ac:dyDescent="0.25">
      <c r="A1183" s="7">
        <v>246682</v>
      </c>
      <c r="B1183" s="7">
        <f t="shared" si="54"/>
        <v>0</v>
      </c>
      <c r="C1183" s="7">
        <f t="shared" si="55"/>
        <v>0</v>
      </c>
      <c r="D1183" s="7">
        <f t="shared" si="56"/>
        <v>0</v>
      </c>
      <c r="E1183" s="7">
        <v>242823</v>
      </c>
      <c r="F1183" t="s">
        <v>56</v>
      </c>
      <c r="G1183" t="s">
        <v>22</v>
      </c>
      <c r="H1183" s="7">
        <v>91</v>
      </c>
      <c r="I1183" s="7" t="s">
        <v>148</v>
      </c>
      <c r="J1183" t="s">
        <v>18</v>
      </c>
      <c r="K1183">
        <v>36.9</v>
      </c>
      <c r="L1183">
        <v>1</v>
      </c>
      <c r="M1183">
        <v>118.7</v>
      </c>
      <c r="N1183">
        <v>2.76</v>
      </c>
    </row>
    <row r="1184" spans="1:14" x14ac:dyDescent="0.25">
      <c r="A1184" s="7">
        <v>246684</v>
      </c>
      <c r="B1184" s="7">
        <f t="shared" si="54"/>
        <v>0</v>
      </c>
      <c r="C1184" s="7">
        <f t="shared" si="55"/>
        <v>0</v>
      </c>
      <c r="D1184" s="7">
        <f t="shared" si="56"/>
        <v>0</v>
      </c>
      <c r="E1184" s="7">
        <v>242823</v>
      </c>
      <c r="F1184" t="s">
        <v>56</v>
      </c>
      <c r="G1184" t="s">
        <v>22</v>
      </c>
      <c r="H1184" s="7">
        <v>91</v>
      </c>
      <c r="I1184" s="7" t="s">
        <v>148</v>
      </c>
      <c r="J1184" t="s">
        <v>18</v>
      </c>
      <c r="K1184">
        <v>38.4</v>
      </c>
      <c r="L1184">
        <v>3</v>
      </c>
      <c r="M1184">
        <v>57</v>
      </c>
      <c r="N1184">
        <v>2.76</v>
      </c>
    </row>
    <row r="1185" spans="1:14" x14ac:dyDescent="0.25">
      <c r="A1185" s="7">
        <v>246686</v>
      </c>
      <c r="B1185" s="7">
        <f t="shared" si="54"/>
        <v>0</v>
      </c>
      <c r="C1185" s="7">
        <f t="shared" si="55"/>
        <v>0</v>
      </c>
      <c r="D1185" s="7">
        <f t="shared" si="56"/>
        <v>0</v>
      </c>
      <c r="E1185" s="7">
        <v>242823</v>
      </c>
      <c r="F1185" t="s">
        <v>56</v>
      </c>
      <c r="G1185" t="s">
        <v>22</v>
      </c>
      <c r="H1185" s="7">
        <v>91</v>
      </c>
      <c r="I1185" s="7" t="s">
        <v>148</v>
      </c>
      <c r="J1185" t="s">
        <v>18</v>
      </c>
      <c r="K1185">
        <v>37.299999999999997</v>
      </c>
      <c r="L1185">
        <v>1</v>
      </c>
      <c r="M1185">
        <v>118.7</v>
      </c>
      <c r="N1185">
        <v>2.76</v>
      </c>
    </row>
    <row r="1186" spans="1:14" x14ac:dyDescent="0.25">
      <c r="A1186" s="7">
        <v>246688</v>
      </c>
      <c r="B1186" s="7">
        <f t="shared" si="54"/>
        <v>0</v>
      </c>
      <c r="C1186" s="7">
        <f t="shared" si="55"/>
        <v>0</v>
      </c>
      <c r="D1186" s="7">
        <f t="shared" si="56"/>
        <v>0</v>
      </c>
      <c r="E1186" s="7">
        <v>242823</v>
      </c>
      <c r="F1186" t="s">
        <v>56</v>
      </c>
      <c r="G1186" t="s">
        <v>22</v>
      </c>
      <c r="H1186" s="7">
        <v>91</v>
      </c>
      <c r="I1186" s="7" t="s">
        <v>148</v>
      </c>
      <c r="J1186" t="s">
        <v>18</v>
      </c>
      <c r="K1186">
        <v>48.2</v>
      </c>
      <c r="L1186">
        <v>3</v>
      </c>
      <c r="M1186">
        <v>57</v>
      </c>
      <c r="N1186">
        <v>2.76</v>
      </c>
    </row>
    <row r="1187" spans="1:14" x14ac:dyDescent="0.25">
      <c r="A1187" s="7">
        <v>246690</v>
      </c>
      <c r="B1187" s="7">
        <f t="shared" si="54"/>
        <v>0</v>
      </c>
      <c r="C1187" s="7">
        <f t="shared" si="55"/>
        <v>0</v>
      </c>
      <c r="D1187" s="7">
        <f t="shared" si="56"/>
        <v>0</v>
      </c>
      <c r="E1187" s="7">
        <v>242823</v>
      </c>
      <c r="F1187" t="s">
        <v>56</v>
      </c>
      <c r="G1187" t="s">
        <v>22</v>
      </c>
      <c r="H1187" s="7">
        <v>91</v>
      </c>
      <c r="I1187" s="7" t="s">
        <v>148</v>
      </c>
      <c r="J1187" t="s">
        <v>18</v>
      </c>
      <c r="K1187">
        <v>38</v>
      </c>
      <c r="L1187">
        <v>1</v>
      </c>
      <c r="M1187">
        <v>118.7</v>
      </c>
      <c r="N1187">
        <v>2.76</v>
      </c>
    </row>
    <row r="1188" spans="1:14" x14ac:dyDescent="0.25">
      <c r="A1188" s="7">
        <v>246836</v>
      </c>
      <c r="B1188" s="7">
        <f t="shared" si="54"/>
        <v>0</v>
      </c>
      <c r="C1188" s="7">
        <f t="shared" si="55"/>
        <v>0</v>
      </c>
      <c r="D1188" s="7">
        <f t="shared" si="56"/>
        <v>0</v>
      </c>
      <c r="E1188" s="7">
        <v>242828</v>
      </c>
      <c r="F1188" t="s">
        <v>56</v>
      </c>
      <c r="G1188" t="s">
        <v>22</v>
      </c>
      <c r="H1188" s="7">
        <v>87</v>
      </c>
      <c r="I1188" s="7" t="s">
        <v>148</v>
      </c>
      <c r="J1188" t="s">
        <v>18</v>
      </c>
      <c r="K1188">
        <v>16.399999999999999</v>
      </c>
      <c r="L1188">
        <v>2</v>
      </c>
      <c r="M1188">
        <v>57</v>
      </c>
      <c r="N1188">
        <v>2.76</v>
      </c>
    </row>
    <row r="1189" spans="1:14" x14ac:dyDescent="0.25">
      <c r="A1189" s="7">
        <v>246838</v>
      </c>
      <c r="B1189" s="7">
        <f t="shared" si="54"/>
        <v>0</v>
      </c>
      <c r="C1189" s="7">
        <f t="shared" si="55"/>
        <v>0</v>
      </c>
      <c r="D1189" s="7">
        <f t="shared" si="56"/>
        <v>0</v>
      </c>
      <c r="E1189" s="7">
        <v>242828</v>
      </c>
      <c r="F1189" t="s">
        <v>56</v>
      </c>
      <c r="G1189" t="s">
        <v>22</v>
      </c>
      <c r="H1189" s="7">
        <v>87</v>
      </c>
      <c r="I1189" s="7" t="s">
        <v>148</v>
      </c>
      <c r="J1189" t="s">
        <v>18</v>
      </c>
      <c r="K1189">
        <v>27</v>
      </c>
      <c r="L1189">
        <v>1</v>
      </c>
      <c r="M1189">
        <v>92</v>
      </c>
      <c r="N1189">
        <v>2.76</v>
      </c>
    </row>
    <row r="1190" spans="1:14" x14ac:dyDescent="0.25">
      <c r="A1190" s="7">
        <v>246840</v>
      </c>
      <c r="B1190" s="7">
        <f t="shared" si="54"/>
        <v>0</v>
      </c>
      <c r="C1190" s="7">
        <f t="shared" si="55"/>
        <v>0</v>
      </c>
      <c r="D1190" s="7">
        <f t="shared" si="56"/>
        <v>0</v>
      </c>
      <c r="E1190" s="7">
        <v>242828</v>
      </c>
      <c r="F1190" t="s">
        <v>56</v>
      </c>
      <c r="G1190" t="s">
        <v>22</v>
      </c>
      <c r="H1190" s="7">
        <v>87</v>
      </c>
      <c r="I1190" s="7" t="s">
        <v>148</v>
      </c>
      <c r="J1190" t="s">
        <v>18</v>
      </c>
      <c r="K1190">
        <v>122.2</v>
      </c>
      <c r="L1190">
        <v>1</v>
      </c>
      <c r="M1190">
        <v>118.7</v>
      </c>
      <c r="N1190">
        <v>2.76</v>
      </c>
    </row>
    <row r="1191" spans="1:14" x14ac:dyDescent="0.25">
      <c r="A1191" s="7">
        <v>246964</v>
      </c>
      <c r="B1191" s="7">
        <f t="shared" si="54"/>
        <v>1</v>
      </c>
      <c r="C1191" s="7">
        <f t="shared" si="55"/>
        <v>0</v>
      </c>
      <c r="D1191" s="7">
        <f t="shared" si="56"/>
        <v>1</v>
      </c>
      <c r="E1191" s="7">
        <v>242839</v>
      </c>
      <c r="F1191" t="s">
        <v>56</v>
      </c>
      <c r="G1191" t="s">
        <v>57</v>
      </c>
      <c r="H1191" s="7">
        <v>18</v>
      </c>
      <c r="I1191" s="7" t="s">
        <v>148</v>
      </c>
      <c r="J1191" t="s">
        <v>18</v>
      </c>
      <c r="K1191">
        <v>28.1</v>
      </c>
      <c r="L1191">
        <v>1</v>
      </c>
      <c r="M1191">
        <v>92</v>
      </c>
      <c r="N1191">
        <v>2.76</v>
      </c>
    </row>
    <row r="1192" spans="1:14" x14ac:dyDescent="0.25">
      <c r="A1192" s="7">
        <v>246964</v>
      </c>
      <c r="B1192" s="7">
        <f t="shared" si="54"/>
        <v>0</v>
      </c>
      <c r="C1192" s="7">
        <f t="shared" si="55"/>
        <v>1</v>
      </c>
      <c r="D1192" s="7">
        <f t="shared" si="56"/>
        <v>1</v>
      </c>
      <c r="E1192" s="7">
        <v>242839</v>
      </c>
      <c r="F1192" t="s">
        <v>56</v>
      </c>
      <c r="G1192" t="s">
        <v>57</v>
      </c>
      <c r="H1192" s="7">
        <v>18</v>
      </c>
      <c r="I1192" s="7" t="s">
        <v>148</v>
      </c>
      <c r="J1192" t="s">
        <v>18</v>
      </c>
      <c r="K1192">
        <v>28.1</v>
      </c>
      <c r="L1192">
        <v>1</v>
      </c>
      <c r="M1192">
        <v>92</v>
      </c>
      <c r="N1192">
        <v>2.76</v>
      </c>
    </row>
    <row r="1193" spans="1:14" x14ac:dyDescent="0.25">
      <c r="A1193" s="7">
        <v>246966</v>
      </c>
      <c r="B1193" s="7">
        <f t="shared" si="54"/>
        <v>1</v>
      </c>
      <c r="C1193" s="7">
        <f t="shared" si="55"/>
        <v>0</v>
      </c>
      <c r="D1193" s="7">
        <f t="shared" si="56"/>
        <v>1</v>
      </c>
      <c r="E1193" s="7">
        <v>242839</v>
      </c>
      <c r="F1193" t="s">
        <v>56</v>
      </c>
      <c r="G1193" t="s">
        <v>57</v>
      </c>
      <c r="H1193" s="7">
        <v>18</v>
      </c>
      <c r="I1193" s="7" t="s">
        <v>148</v>
      </c>
      <c r="J1193" t="s">
        <v>18</v>
      </c>
      <c r="K1193">
        <v>28</v>
      </c>
      <c r="L1193">
        <v>1</v>
      </c>
      <c r="M1193">
        <v>92</v>
      </c>
      <c r="N1193">
        <v>2.76</v>
      </c>
    </row>
    <row r="1194" spans="1:14" x14ac:dyDescent="0.25">
      <c r="A1194" s="7">
        <v>246966</v>
      </c>
      <c r="B1194" s="7">
        <f t="shared" si="54"/>
        <v>0</v>
      </c>
      <c r="C1194" s="7">
        <f t="shared" si="55"/>
        <v>1</v>
      </c>
      <c r="D1194" s="7">
        <f t="shared" si="56"/>
        <v>1</v>
      </c>
      <c r="E1194" s="7">
        <v>242839</v>
      </c>
      <c r="F1194" t="s">
        <v>56</v>
      </c>
      <c r="G1194" t="s">
        <v>57</v>
      </c>
      <c r="H1194" s="7">
        <v>18</v>
      </c>
      <c r="I1194" s="7" t="s">
        <v>148</v>
      </c>
      <c r="J1194" t="s">
        <v>18</v>
      </c>
      <c r="K1194">
        <v>28</v>
      </c>
      <c r="L1194">
        <v>1</v>
      </c>
      <c r="M1194">
        <v>92</v>
      </c>
      <c r="N1194">
        <v>2.76</v>
      </c>
    </row>
    <row r="1195" spans="1:14" x14ac:dyDescent="0.25">
      <c r="A1195" s="7">
        <v>246968</v>
      </c>
      <c r="B1195" s="7">
        <f t="shared" si="54"/>
        <v>1</v>
      </c>
      <c r="C1195" s="7">
        <f t="shared" si="55"/>
        <v>0</v>
      </c>
      <c r="D1195" s="7">
        <f t="shared" si="56"/>
        <v>1</v>
      </c>
      <c r="E1195" s="7">
        <v>242839</v>
      </c>
      <c r="F1195" t="s">
        <v>56</v>
      </c>
      <c r="G1195" t="s">
        <v>57</v>
      </c>
      <c r="H1195" s="7">
        <v>18</v>
      </c>
      <c r="I1195" s="7" t="s">
        <v>148</v>
      </c>
      <c r="J1195" t="s">
        <v>18</v>
      </c>
      <c r="K1195">
        <v>28.3</v>
      </c>
      <c r="L1195">
        <v>1</v>
      </c>
      <c r="M1195">
        <v>92</v>
      </c>
      <c r="N1195">
        <v>2.76</v>
      </c>
    </row>
    <row r="1196" spans="1:14" x14ac:dyDescent="0.25">
      <c r="A1196" s="7">
        <v>246968</v>
      </c>
      <c r="B1196" s="7">
        <f t="shared" si="54"/>
        <v>0</v>
      </c>
      <c r="C1196" s="7">
        <f t="shared" si="55"/>
        <v>1</v>
      </c>
      <c r="D1196" s="7">
        <f t="shared" si="56"/>
        <v>1</v>
      </c>
      <c r="E1196" s="7">
        <v>242839</v>
      </c>
      <c r="F1196" t="s">
        <v>56</v>
      </c>
      <c r="G1196" t="s">
        <v>57</v>
      </c>
      <c r="H1196" s="7">
        <v>18</v>
      </c>
      <c r="I1196" s="7" t="s">
        <v>148</v>
      </c>
      <c r="J1196" t="s">
        <v>18</v>
      </c>
      <c r="K1196">
        <v>28.3</v>
      </c>
      <c r="L1196">
        <v>1</v>
      </c>
      <c r="M1196">
        <v>92</v>
      </c>
      <c r="N1196">
        <v>2.76</v>
      </c>
    </row>
    <row r="1197" spans="1:14" x14ac:dyDescent="0.25">
      <c r="A1197" s="7">
        <v>246970</v>
      </c>
      <c r="B1197" s="7">
        <f t="shared" si="54"/>
        <v>1</v>
      </c>
      <c r="C1197" s="7">
        <f t="shared" si="55"/>
        <v>0</v>
      </c>
      <c r="D1197" s="7">
        <f t="shared" si="56"/>
        <v>1</v>
      </c>
      <c r="E1197" s="7">
        <v>242839</v>
      </c>
      <c r="F1197" t="s">
        <v>56</v>
      </c>
      <c r="G1197" t="s">
        <v>57</v>
      </c>
      <c r="H1197" s="7">
        <v>18</v>
      </c>
      <c r="I1197" s="7" t="s">
        <v>148</v>
      </c>
      <c r="J1197" t="s">
        <v>18</v>
      </c>
      <c r="K1197">
        <v>28.5</v>
      </c>
      <c r="L1197">
        <v>1</v>
      </c>
      <c r="M1197">
        <v>92</v>
      </c>
      <c r="N1197">
        <v>2.76</v>
      </c>
    </row>
    <row r="1198" spans="1:14" x14ac:dyDescent="0.25">
      <c r="A1198" s="7">
        <v>246970</v>
      </c>
      <c r="B1198" s="7">
        <f t="shared" si="54"/>
        <v>0</v>
      </c>
      <c r="C1198" s="7">
        <f t="shared" si="55"/>
        <v>1</v>
      </c>
      <c r="D1198" s="7">
        <f t="shared" si="56"/>
        <v>1</v>
      </c>
      <c r="E1198" s="7">
        <v>242839</v>
      </c>
      <c r="F1198" t="s">
        <v>56</v>
      </c>
      <c r="G1198" t="s">
        <v>57</v>
      </c>
      <c r="H1198" s="7">
        <v>18</v>
      </c>
      <c r="I1198" s="7" t="s">
        <v>148</v>
      </c>
      <c r="J1198" t="s">
        <v>18</v>
      </c>
      <c r="K1198">
        <v>28.5</v>
      </c>
      <c r="L1198">
        <v>1</v>
      </c>
      <c r="M1198">
        <v>92</v>
      </c>
      <c r="N1198">
        <v>2.76</v>
      </c>
    </row>
    <row r="1199" spans="1:14" x14ac:dyDescent="0.25">
      <c r="A1199" s="7">
        <v>247200</v>
      </c>
      <c r="B1199" s="7">
        <f t="shared" si="54"/>
        <v>0</v>
      </c>
      <c r="C1199" s="7">
        <f t="shared" si="55"/>
        <v>0</v>
      </c>
      <c r="D1199" s="7">
        <f t="shared" si="56"/>
        <v>0</v>
      </c>
      <c r="E1199" s="7">
        <v>242866</v>
      </c>
      <c r="F1199" t="s">
        <v>56</v>
      </c>
      <c r="G1199" t="s">
        <v>72</v>
      </c>
      <c r="H1199" s="7">
        <v>25</v>
      </c>
      <c r="I1199" s="7" t="s">
        <v>148</v>
      </c>
      <c r="J1199" t="s">
        <v>18</v>
      </c>
      <c r="K1199">
        <v>55.1</v>
      </c>
      <c r="L1199">
        <v>1</v>
      </c>
      <c r="M1199">
        <v>118.7</v>
      </c>
      <c r="N1199">
        <v>2.76</v>
      </c>
    </row>
    <row r="1200" spans="1:14" x14ac:dyDescent="0.25">
      <c r="A1200" s="7">
        <v>247202</v>
      </c>
      <c r="B1200" s="7">
        <f t="shared" si="54"/>
        <v>0</v>
      </c>
      <c r="C1200" s="7">
        <f t="shared" si="55"/>
        <v>0</v>
      </c>
      <c r="D1200" s="7">
        <f t="shared" si="56"/>
        <v>0</v>
      </c>
      <c r="E1200" s="7">
        <v>242866</v>
      </c>
      <c r="F1200" t="s">
        <v>56</v>
      </c>
      <c r="G1200" t="s">
        <v>72</v>
      </c>
      <c r="H1200" s="7">
        <v>25</v>
      </c>
      <c r="I1200" s="7" t="s">
        <v>148</v>
      </c>
      <c r="J1200" t="s">
        <v>18</v>
      </c>
      <c r="K1200">
        <v>56.4</v>
      </c>
      <c r="L1200">
        <v>1</v>
      </c>
      <c r="M1200">
        <v>118.7</v>
      </c>
      <c r="N1200">
        <v>2.76</v>
      </c>
    </row>
    <row r="1201" spans="1:14" x14ac:dyDescent="0.25">
      <c r="A1201" s="7">
        <v>247204</v>
      </c>
      <c r="B1201" s="7">
        <f t="shared" si="54"/>
        <v>0</v>
      </c>
      <c r="C1201" s="7">
        <f t="shared" si="55"/>
        <v>0</v>
      </c>
      <c r="D1201" s="7">
        <f t="shared" si="56"/>
        <v>0</v>
      </c>
      <c r="E1201" s="7">
        <v>242866</v>
      </c>
      <c r="F1201" t="s">
        <v>56</v>
      </c>
      <c r="G1201" t="s">
        <v>72</v>
      </c>
      <c r="H1201" s="7">
        <v>25</v>
      </c>
      <c r="I1201" s="7" t="s">
        <v>148</v>
      </c>
      <c r="J1201" t="s">
        <v>18</v>
      </c>
      <c r="K1201">
        <v>67.900000000000006</v>
      </c>
      <c r="L1201">
        <v>3</v>
      </c>
      <c r="M1201">
        <v>64.5</v>
      </c>
      <c r="N1201">
        <v>2.76</v>
      </c>
    </row>
    <row r="1202" spans="1:14" x14ac:dyDescent="0.25">
      <c r="A1202" s="7">
        <v>247206</v>
      </c>
      <c r="B1202" s="7">
        <f t="shared" si="54"/>
        <v>0</v>
      </c>
      <c r="C1202" s="7">
        <f t="shared" si="55"/>
        <v>0</v>
      </c>
      <c r="D1202" s="7">
        <f t="shared" si="56"/>
        <v>0</v>
      </c>
      <c r="E1202" s="7">
        <v>242866</v>
      </c>
      <c r="F1202" t="s">
        <v>56</v>
      </c>
      <c r="G1202" t="s">
        <v>72</v>
      </c>
      <c r="H1202" s="7">
        <v>25</v>
      </c>
      <c r="I1202" s="7" t="s">
        <v>148</v>
      </c>
      <c r="J1202" t="s">
        <v>18</v>
      </c>
      <c r="K1202">
        <v>56.5</v>
      </c>
      <c r="L1202">
        <v>1</v>
      </c>
      <c r="M1202">
        <v>118.7</v>
      </c>
      <c r="N1202">
        <v>2.76</v>
      </c>
    </row>
    <row r="1203" spans="1:14" x14ac:dyDescent="0.25">
      <c r="A1203" s="7">
        <v>247208</v>
      </c>
      <c r="B1203" s="7">
        <f t="shared" si="54"/>
        <v>0</v>
      </c>
      <c r="C1203" s="7">
        <f t="shared" si="55"/>
        <v>0</v>
      </c>
      <c r="D1203" s="7">
        <f t="shared" si="56"/>
        <v>0</v>
      </c>
      <c r="E1203" s="7">
        <v>242866</v>
      </c>
      <c r="F1203" t="s">
        <v>56</v>
      </c>
      <c r="G1203" t="s">
        <v>72</v>
      </c>
      <c r="H1203" s="7">
        <v>25</v>
      </c>
      <c r="I1203" s="7" t="s">
        <v>148</v>
      </c>
      <c r="J1203" t="s">
        <v>18</v>
      </c>
      <c r="K1203">
        <v>69.099999999999994</v>
      </c>
      <c r="L1203">
        <v>4</v>
      </c>
      <c r="M1203">
        <v>52.4</v>
      </c>
      <c r="N1203">
        <v>2.76</v>
      </c>
    </row>
    <row r="1204" spans="1:14" x14ac:dyDescent="0.25">
      <c r="A1204" s="7">
        <v>247210</v>
      </c>
      <c r="B1204" s="7">
        <f t="shared" si="54"/>
        <v>0</v>
      </c>
      <c r="C1204" s="7">
        <f t="shared" si="55"/>
        <v>0</v>
      </c>
      <c r="D1204" s="7">
        <f t="shared" si="56"/>
        <v>0</v>
      </c>
      <c r="E1204" s="7">
        <v>242866</v>
      </c>
      <c r="F1204" t="s">
        <v>56</v>
      </c>
      <c r="G1204" t="s">
        <v>72</v>
      </c>
      <c r="H1204" s="7">
        <v>25</v>
      </c>
      <c r="I1204" s="7" t="s">
        <v>148</v>
      </c>
      <c r="J1204" t="s">
        <v>18</v>
      </c>
      <c r="K1204">
        <v>56.3</v>
      </c>
      <c r="L1204">
        <v>4</v>
      </c>
      <c r="M1204">
        <v>46.3</v>
      </c>
      <c r="N1204">
        <v>2.76</v>
      </c>
    </row>
    <row r="1205" spans="1:14" x14ac:dyDescent="0.25">
      <c r="A1205" s="7">
        <v>247212</v>
      </c>
      <c r="B1205" s="7">
        <f t="shared" si="54"/>
        <v>0</v>
      </c>
      <c r="C1205" s="7">
        <f t="shared" si="55"/>
        <v>0</v>
      </c>
      <c r="D1205" s="7">
        <f t="shared" si="56"/>
        <v>0</v>
      </c>
      <c r="E1205" s="7">
        <v>242866</v>
      </c>
      <c r="F1205" t="s">
        <v>56</v>
      </c>
      <c r="G1205" t="s">
        <v>72</v>
      </c>
      <c r="H1205" s="7">
        <v>25</v>
      </c>
      <c r="I1205" s="7" t="s">
        <v>148</v>
      </c>
      <c r="J1205" t="s">
        <v>18</v>
      </c>
      <c r="K1205">
        <v>69.099999999999994</v>
      </c>
      <c r="L1205">
        <v>1</v>
      </c>
      <c r="M1205">
        <v>134.30000000000001</v>
      </c>
      <c r="N1205">
        <v>2.76</v>
      </c>
    </row>
    <row r="1206" spans="1:14" x14ac:dyDescent="0.25">
      <c r="A1206" s="7">
        <v>247214</v>
      </c>
      <c r="B1206" s="7">
        <f t="shared" si="54"/>
        <v>0</v>
      </c>
      <c r="C1206" s="7">
        <f t="shared" si="55"/>
        <v>0</v>
      </c>
      <c r="D1206" s="7">
        <f t="shared" si="56"/>
        <v>0</v>
      </c>
      <c r="E1206" s="7">
        <v>242866</v>
      </c>
      <c r="F1206" t="s">
        <v>56</v>
      </c>
      <c r="G1206" t="s">
        <v>72</v>
      </c>
      <c r="H1206" s="7">
        <v>25</v>
      </c>
      <c r="I1206" s="7" t="s">
        <v>148</v>
      </c>
      <c r="J1206" t="s">
        <v>18</v>
      </c>
      <c r="K1206">
        <v>55.3</v>
      </c>
      <c r="L1206">
        <v>1</v>
      </c>
      <c r="M1206">
        <v>118.7</v>
      </c>
      <c r="N1206">
        <v>2.76</v>
      </c>
    </row>
    <row r="1207" spans="1:14" x14ac:dyDescent="0.25">
      <c r="A1207" s="7">
        <v>247216</v>
      </c>
      <c r="B1207" s="7">
        <f t="shared" si="54"/>
        <v>0</v>
      </c>
      <c r="C1207" s="7">
        <f t="shared" si="55"/>
        <v>0</v>
      </c>
      <c r="D1207" s="7">
        <f t="shared" si="56"/>
        <v>0</v>
      </c>
      <c r="E1207" s="7">
        <v>242866</v>
      </c>
      <c r="F1207" t="s">
        <v>56</v>
      </c>
      <c r="G1207" t="s">
        <v>72</v>
      </c>
      <c r="H1207" s="7">
        <v>25</v>
      </c>
      <c r="I1207" s="7" t="s">
        <v>148</v>
      </c>
      <c r="J1207" t="s">
        <v>18</v>
      </c>
      <c r="K1207">
        <v>56.2</v>
      </c>
      <c r="L1207">
        <v>1</v>
      </c>
      <c r="M1207">
        <v>118.7</v>
      </c>
      <c r="N1207">
        <v>2.76</v>
      </c>
    </row>
    <row r="1208" spans="1:14" x14ac:dyDescent="0.25">
      <c r="A1208" s="7">
        <v>247218</v>
      </c>
      <c r="B1208" s="7">
        <f t="shared" si="54"/>
        <v>0</v>
      </c>
      <c r="C1208" s="7">
        <f t="shared" si="55"/>
        <v>0</v>
      </c>
      <c r="D1208" s="7">
        <f t="shared" si="56"/>
        <v>0</v>
      </c>
      <c r="E1208" s="7">
        <v>242866</v>
      </c>
      <c r="F1208" t="s">
        <v>56</v>
      </c>
      <c r="G1208" t="s">
        <v>72</v>
      </c>
      <c r="H1208" s="7">
        <v>25</v>
      </c>
      <c r="I1208" s="7" t="s">
        <v>148</v>
      </c>
      <c r="J1208" t="s">
        <v>18</v>
      </c>
      <c r="K1208">
        <v>69.099999999999994</v>
      </c>
      <c r="L1208">
        <v>3</v>
      </c>
      <c r="M1208">
        <v>64.5</v>
      </c>
      <c r="N1208">
        <v>2.76</v>
      </c>
    </row>
    <row r="1209" spans="1:14" x14ac:dyDescent="0.25">
      <c r="A1209" s="7">
        <v>247220</v>
      </c>
      <c r="B1209" s="7">
        <f t="shared" si="54"/>
        <v>0</v>
      </c>
      <c r="C1209" s="7">
        <f t="shared" si="55"/>
        <v>0</v>
      </c>
      <c r="D1209" s="7">
        <f t="shared" si="56"/>
        <v>0</v>
      </c>
      <c r="E1209" s="7">
        <v>242866</v>
      </c>
      <c r="F1209" t="s">
        <v>56</v>
      </c>
      <c r="G1209" t="s">
        <v>72</v>
      </c>
      <c r="H1209" s="7">
        <v>25</v>
      </c>
      <c r="I1209" s="7" t="s">
        <v>148</v>
      </c>
      <c r="J1209" t="s">
        <v>18</v>
      </c>
      <c r="K1209">
        <v>69</v>
      </c>
      <c r="L1209">
        <v>1</v>
      </c>
      <c r="M1209">
        <v>134.30000000000001</v>
      </c>
      <c r="N1209">
        <v>2.76</v>
      </c>
    </row>
    <row r="1210" spans="1:14" x14ac:dyDescent="0.25">
      <c r="A1210" s="7">
        <v>247222</v>
      </c>
      <c r="B1210" s="7">
        <f t="shared" si="54"/>
        <v>0</v>
      </c>
      <c r="C1210" s="7">
        <f t="shared" si="55"/>
        <v>0</v>
      </c>
      <c r="D1210" s="7">
        <f t="shared" si="56"/>
        <v>0</v>
      </c>
      <c r="E1210" s="7">
        <v>242866</v>
      </c>
      <c r="F1210" t="s">
        <v>56</v>
      </c>
      <c r="G1210" t="s">
        <v>72</v>
      </c>
      <c r="H1210" s="7">
        <v>25</v>
      </c>
      <c r="I1210" s="7" t="s">
        <v>148</v>
      </c>
      <c r="J1210" t="s">
        <v>18</v>
      </c>
      <c r="K1210">
        <v>68.3</v>
      </c>
      <c r="L1210">
        <v>3</v>
      </c>
      <c r="M1210">
        <v>64.5</v>
      </c>
      <c r="N1210">
        <v>2.76</v>
      </c>
    </row>
    <row r="1211" spans="1:14" x14ac:dyDescent="0.25">
      <c r="A1211" s="7">
        <v>247402</v>
      </c>
      <c r="B1211" s="7">
        <f t="shared" si="54"/>
        <v>0</v>
      </c>
      <c r="C1211" s="7">
        <f t="shared" si="55"/>
        <v>0</v>
      </c>
      <c r="D1211" s="7">
        <f t="shared" si="56"/>
        <v>0</v>
      </c>
      <c r="E1211" s="7">
        <v>242881</v>
      </c>
      <c r="F1211" t="s">
        <v>56</v>
      </c>
      <c r="G1211" t="s">
        <v>59</v>
      </c>
      <c r="H1211" s="7">
        <v>11</v>
      </c>
      <c r="I1211" s="7" t="s">
        <v>148</v>
      </c>
      <c r="J1211" t="s">
        <v>18</v>
      </c>
      <c r="K1211">
        <v>34.299999999999997</v>
      </c>
      <c r="L1211">
        <v>1</v>
      </c>
      <c r="M1211">
        <v>92</v>
      </c>
      <c r="N1211">
        <v>2.76</v>
      </c>
    </row>
    <row r="1212" spans="1:14" x14ac:dyDescent="0.25">
      <c r="A1212" s="7">
        <v>247404</v>
      </c>
      <c r="B1212" s="7">
        <f t="shared" si="54"/>
        <v>0</v>
      </c>
      <c r="C1212" s="7">
        <f t="shared" si="55"/>
        <v>0</v>
      </c>
      <c r="D1212" s="7">
        <f t="shared" si="56"/>
        <v>0</v>
      </c>
      <c r="E1212" s="7">
        <v>242881</v>
      </c>
      <c r="F1212" t="s">
        <v>56</v>
      </c>
      <c r="G1212" t="s">
        <v>59</v>
      </c>
      <c r="H1212" s="7">
        <v>11</v>
      </c>
      <c r="I1212" s="7" t="s">
        <v>148</v>
      </c>
      <c r="J1212" t="s">
        <v>18</v>
      </c>
      <c r="K1212">
        <v>67.599999999999994</v>
      </c>
      <c r="L1212">
        <v>5</v>
      </c>
      <c r="M1212">
        <v>40.4</v>
      </c>
      <c r="N1212">
        <v>2.76</v>
      </c>
    </row>
    <row r="1213" spans="1:14" x14ac:dyDescent="0.25">
      <c r="A1213" s="7">
        <v>247408</v>
      </c>
      <c r="B1213" s="7">
        <f t="shared" si="54"/>
        <v>1</v>
      </c>
      <c r="C1213" s="7">
        <f t="shared" si="55"/>
        <v>0</v>
      </c>
      <c r="D1213" s="7">
        <f t="shared" si="56"/>
        <v>1</v>
      </c>
      <c r="E1213" s="7">
        <v>242883</v>
      </c>
      <c r="F1213" t="s">
        <v>56</v>
      </c>
      <c r="G1213" t="s">
        <v>59</v>
      </c>
      <c r="H1213" s="7">
        <v>2</v>
      </c>
      <c r="I1213" s="7" t="s">
        <v>148</v>
      </c>
      <c r="J1213" t="s">
        <v>18</v>
      </c>
      <c r="K1213">
        <v>37.299999999999997</v>
      </c>
      <c r="L1213">
        <v>1</v>
      </c>
      <c r="M1213">
        <v>92</v>
      </c>
      <c r="N1213">
        <v>2.76</v>
      </c>
    </row>
    <row r="1214" spans="1:14" x14ac:dyDescent="0.25">
      <c r="A1214" s="7">
        <v>247408</v>
      </c>
      <c r="B1214" s="7">
        <f t="shared" si="54"/>
        <v>0</v>
      </c>
      <c r="C1214" s="7">
        <f t="shared" si="55"/>
        <v>1</v>
      </c>
      <c r="D1214" s="7">
        <f t="shared" si="56"/>
        <v>1</v>
      </c>
      <c r="E1214" s="7">
        <v>242883</v>
      </c>
      <c r="F1214" t="s">
        <v>56</v>
      </c>
      <c r="G1214" t="s">
        <v>59</v>
      </c>
      <c r="H1214" s="7">
        <v>2</v>
      </c>
      <c r="I1214" s="7" t="s">
        <v>148</v>
      </c>
      <c r="J1214" t="s">
        <v>18</v>
      </c>
      <c r="K1214">
        <v>37.299999999999997</v>
      </c>
      <c r="L1214">
        <v>1</v>
      </c>
      <c r="M1214">
        <v>92</v>
      </c>
      <c r="N1214">
        <v>2.76</v>
      </c>
    </row>
    <row r="1215" spans="1:14" x14ac:dyDescent="0.25">
      <c r="A1215" s="7">
        <v>247410</v>
      </c>
      <c r="B1215" s="7">
        <f t="shared" si="54"/>
        <v>1</v>
      </c>
      <c r="C1215" s="7">
        <f t="shared" si="55"/>
        <v>0</v>
      </c>
      <c r="D1215" s="7">
        <f t="shared" si="56"/>
        <v>1</v>
      </c>
      <c r="E1215" s="7">
        <v>242883</v>
      </c>
      <c r="F1215" t="s">
        <v>56</v>
      </c>
      <c r="G1215" t="s">
        <v>59</v>
      </c>
      <c r="H1215" s="7">
        <v>2</v>
      </c>
      <c r="I1215" s="7" t="s">
        <v>148</v>
      </c>
      <c r="J1215" t="s">
        <v>18</v>
      </c>
      <c r="K1215">
        <v>47.1</v>
      </c>
      <c r="L1215">
        <v>6</v>
      </c>
      <c r="M1215">
        <v>45.7</v>
      </c>
      <c r="N1215">
        <v>2.76</v>
      </c>
    </row>
    <row r="1216" spans="1:14" x14ac:dyDescent="0.25">
      <c r="A1216" s="7">
        <v>247410</v>
      </c>
      <c r="B1216" s="7">
        <f t="shared" si="54"/>
        <v>0</v>
      </c>
      <c r="C1216" s="7">
        <f t="shared" si="55"/>
        <v>1</v>
      </c>
      <c r="D1216" s="7">
        <f t="shared" si="56"/>
        <v>1</v>
      </c>
      <c r="E1216" s="7">
        <v>242883</v>
      </c>
      <c r="F1216" t="s">
        <v>56</v>
      </c>
      <c r="G1216" t="s">
        <v>59</v>
      </c>
      <c r="H1216" s="7">
        <v>2</v>
      </c>
      <c r="I1216" s="7" t="s">
        <v>148</v>
      </c>
      <c r="J1216" t="s">
        <v>18</v>
      </c>
      <c r="K1216">
        <v>47.1</v>
      </c>
      <c r="L1216">
        <v>6</v>
      </c>
      <c r="M1216">
        <v>45.7</v>
      </c>
      <c r="N1216">
        <v>2.76</v>
      </c>
    </row>
    <row r="1217" spans="1:14" x14ac:dyDescent="0.25">
      <c r="A1217" s="7">
        <v>247412</v>
      </c>
      <c r="B1217" s="7">
        <f t="shared" si="54"/>
        <v>1</v>
      </c>
      <c r="C1217" s="7">
        <f t="shared" si="55"/>
        <v>0</v>
      </c>
      <c r="D1217" s="7">
        <f t="shared" si="56"/>
        <v>1</v>
      </c>
      <c r="E1217" s="7">
        <v>242883</v>
      </c>
      <c r="F1217" t="s">
        <v>56</v>
      </c>
      <c r="G1217" t="s">
        <v>59</v>
      </c>
      <c r="H1217" s="7">
        <v>2</v>
      </c>
      <c r="I1217" s="7" t="s">
        <v>148</v>
      </c>
      <c r="J1217" t="s">
        <v>18</v>
      </c>
      <c r="K1217">
        <v>38.9</v>
      </c>
      <c r="L1217">
        <v>1</v>
      </c>
      <c r="M1217">
        <v>118.7</v>
      </c>
      <c r="N1217">
        <v>2.76</v>
      </c>
    </row>
    <row r="1218" spans="1:14" x14ac:dyDescent="0.25">
      <c r="A1218" s="7">
        <v>247412</v>
      </c>
      <c r="B1218" s="7">
        <f t="shared" si="54"/>
        <v>0</v>
      </c>
      <c r="C1218" s="7">
        <f t="shared" si="55"/>
        <v>1</v>
      </c>
      <c r="D1218" s="7">
        <f t="shared" si="56"/>
        <v>1</v>
      </c>
      <c r="E1218" s="7">
        <v>242883</v>
      </c>
      <c r="F1218" t="s">
        <v>56</v>
      </c>
      <c r="G1218" t="s">
        <v>59</v>
      </c>
      <c r="H1218" s="7">
        <v>2</v>
      </c>
      <c r="I1218" s="7" t="s">
        <v>148</v>
      </c>
      <c r="J1218" t="s">
        <v>18</v>
      </c>
      <c r="K1218">
        <v>38.9</v>
      </c>
      <c r="L1218">
        <v>1</v>
      </c>
      <c r="M1218">
        <v>118.7</v>
      </c>
      <c r="N1218">
        <v>2.76</v>
      </c>
    </row>
    <row r="1219" spans="1:14" x14ac:dyDescent="0.25">
      <c r="A1219" s="7">
        <v>247414</v>
      </c>
      <c r="B1219" s="7">
        <f t="shared" ref="B1219:B1282" si="57">IF(A1219=A1220,1,0)</f>
        <v>1</v>
      </c>
      <c r="C1219" s="7">
        <f t="shared" ref="C1219:C1282" si="58">IF(A1219=A1218,1,0)</f>
        <v>0</v>
      </c>
      <c r="D1219" s="7">
        <f t="shared" ref="D1219:D1282" si="59">B1219+C1219</f>
        <v>1</v>
      </c>
      <c r="E1219" s="7">
        <v>242883</v>
      </c>
      <c r="F1219" t="s">
        <v>56</v>
      </c>
      <c r="G1219" t="s">
        <v>59</v>
      </c>
      <c r="H1219" s="7">
        <v>2</v>
      </c>
      <c r="I1219" s="7" t="s">
        <v>148</v>
      </c>
      <c r="J1219" t="s">
        <v>18</v>
      </c>
      <c r="K1219">
        <v>39.299999999999997</v>
      </c>
      <c r="L1219">
        <v>1</v>
      </c>
      <c r="M1219">
        <v>92</v>
      </c>
      <c r="N1219">
        <v>2.76</v>
      </c>
    </row>
    <row r="1220" spans="1:14" x14ac:dyDescent="0.25">
      <c r="A1220" s="7">
        <v>247414</v>
      </c>
      <c r="B1220" s="7">
        <f t="shared" si="57"/>
        <v>0</v>
      </c>
      <c r="C1220" s="7">
        <f t="shared" si="58"/>
        <v>1</v>
      </c>
      <c r="D1220" s="7">
        <f t="shared" si="59"/>
        <v>1</v>
      </c>
      <c r="E1220" s="7">
        <v>242883</v>
      </c>
      <c r="F1220" t="s">
        <v>56</v>
      </c>
      <c r="G1220" t="s">
        <v>59</v>
      </c>
      <c r="H1220" s="7">
        <v>2</v>
      </c>
      <c r="I1220" s="7" t="s">
        <v>148</v>
      </c>
      <c r="J1220" t="s">
        <v>18</v>
      </c>
      <c r="K1220">
        <v>39.299999999999997</v>
      </c>
      <c r="L1220">
        <v>1</v>
      </c>
      <c r="M1220">
        <v>92</v>
      </c>
      <c r="N1220">
        <v>2.76</v>
      </c>
    </row>
    <row r="1221" spans="1:14" x14ac:dyDescent="0.25">
      <c r="A1221" s="7">
        <v>247416</v>
      </c>
      <c r="B1221" s="7">
        <f t="shared" si="57"/>
        <v>1</v>
      </c>
      <c r="C1221" s="7">
        <f t="shared" si="58"/>
        <v>0</v>
      </c>
      <c r="D1221" s="7">
        <f t="shared" si="59"/>
        <v>1</v>
      </c>
      <c r="E1221" s="7">
        <v>242883</v>
      </c>
      <c r="F1221" t="s">
        <v>56</v>
      </c>
      <c r="G1221" t="s">
        <v>59</v>
      </c>
      <c r="H1221" s="7">
        <v>2</v>
      </c>
      <c r="I1221" s="7" t="s">
        <v>148</v>
      </c>
      <c r="J1221" t="s">
        <v>18</v>
      </c>
      <c r="K1221">
        <v>46.9</v>
      </c>
      <c r="L1221">
        <v>1</v>
      </c>
      <c r="M1221">
        <v>92</v>
      </c>
      <c r="N1221">
        <v>2.76</v>
      </c>
    </row>
    <row r="1222" spans="1:14" x14ac:dyDescent="0.25">
      <c r="A1222" s="7">
        <v>247416</v>
      </c>
      <c r="B1222" s="7">
        <f t="shared" si="57"/>
        <v>0</v>
      </c>
      <c r="C1222" s="7">
        <f t="shared" si="58"/>
        <v>1</v>
      </c>
      <c r="D1222" s="7">
        <f t="shared" si="59"/>
        <v>1</v>
      </c>
      <c r="E1222" s="7">
        <v>242883</v>
      </c>
      <c r="F1222" t="s">
        <v>56</v>
      </c>
      <c r="G1222" t="s">
        <v>59</v>
      </c>
      <c r="H1222" s="7">
        <v>2</v>
      </c>
      <c r="I1222" s="7" t="s">
        <v>148</v>
      </c>
      <c r="J1222" t="s">
        <v>18</v>
      </c>
      <c r="K1222">
        <v>46.9</v>
      </c>
      <c r="L1222">
        <v>1</v>
      </c>
      <c r="M1222">
        <v>92</v>
      </c>
      <c r="N1222">
        <v>2.76</v>
      </c>
    </row>
    <row r="1223" spans="1:14" x14ac:dyDescent="0.25">
      <c r="A1223" s="7">
        <v>247418</v>
      </c>
      <c r="B1223" s="7">
        <f t="shared" si="57"/>
        <v>1</v>
      </c>
      <c r="C1223" s="7">
        <f t="shared" si="58"/>
        <v>0</v>
      </c>
      <c r="D1223" s="7">
        <f t="shared" si="59"/>
        <v>1</v>
      </c>
      <c r="E1223" s="7">
        <v>242883</v>
      </c>
      <c r="F1223" t="s">
        <v>56</v>
      </c>
      <c r="G1223" t="s">
        <v>59</v>
      </c>
      <c r="H1223" s="7">
        <v>2</v>
      </c>
      <c r="I1223" s="7" t="s">
        <v>148</v>
      </c>
      <c r="J1223" t="s">
        <v>18</v>
      </c>
      <c r="K1223">
        <v>36.9</v>
      </c>
      <c r="L1223">
        <v>1</v>
      </c>
      <c r="M1223">
        <v>118.7</v>
      </c>
      <c r="N1223">
        <v>2.76</v>
      </c>
    </row>
    <row r="1224" spans="1:14" x14ac:dyDescent="0.25">
      <c r="A1224" s="7">
        <v>247418</v>
      </c>
      <c r="B1224" s="7">
        <f t="shared" si="57"/>
        <v>0</v>
      </c>
      <c r="C1224" s="7">
        <f t="shared" si="58"/>
        <v>1</v>
      </c>
      <c r="D1224" s="7">
        <f t="shared" si="59"/>
        <v>1</v>
      </c>
      <c r="E1224" s="7">
        <v>242883</v>
      </c>
      <c r="F1224" t="s">
        <v>56</v>
      </c>
      <c r="G1224" t="s">
        <v>59</v>
      </c>
      <c r="H1224" s="7">
        <v>2</v>
      </c>
      <c r="I1224" s="7" t="s">
        <v>148</v>
      </c>
      <c r="J1224" t="s">
        <v>18</v>
      </c>
      <c r="K1224">
        <v>36.9</v>
      </c>
      <c r="L1224">
        <v>1</v>
      </c>
      <c r="M1224">
        <v>118.7</v>
      </c>
      <c r="N1224">
        <v>2.76</v>
      </c>
    </row>
    <row r="1225" spans="1:14" x14ac:dyDescent="0.25">
      <c r="A1225" s="7">
        <v>247420</v>
      </c>
      <c r="B1225" s="7">
        <f t="shared" si="57"/>
        <v>1</v>
      </c>
      <c r="C1225" s="7">
        <f t="shared" si="58"/>
        <v>0</v>
      </c>
      <c r="D1225" s="7">
        <f t="shared" si="59"/>
        <v>1</v>
      </c>
      <c r="E1225" s="7">
        <v>242883</v>
      </c>
      <c r="F1225" t="s">
        <v>56</v>
      </c>
      <c r="G1225" t="s">
        <v>59</v>
      </c>
      <c r="H1225" s="7">
        <v>2</v>
      </c>
      <c r="I1225" s="7" t="s">
        <v>148</v>
      </c>
      <c r="J1225" t="s">
        <v>18</v>
      </c>
      <c r="K1225">
        <v>37.1</v>
      </c>
      <c r="L1225">
        <v>1</v>
      </c>
      <c r="M1225">
        <v>92</v>
      </c>
      <c r="N1225">
        <v>2.76</v>
      </c>
    </row>
    <row r="1226" spans="1:14" x14ac:dyDescent="0.25">
      <c r="A1226" s="7">
        <v>247420</v>
      </c>
      <c r="B1226" s="7">
        <f t="shared" si="57"/>
        <v>0</v>
      </c>
      <c r="C1226" s="7">
        <f t="shared" si="58"/>
        <v>1</v>
      </c>
      <c r="D1226" s="7">
        <f t="shared" si="59"/>
        <v>1</v>
      </c>
      <c r="E1226" s="7">
        <v>242883</v>
      </c>
      <c r="F1226" t="s">
        <v>56</v>
      </c>
      <c r="G1226" t="s">
        <v>59</v>
      </c>
      <c r="H1226" s="7">
        <v>2</v>
      </c>
      <c r="I1226" s="7" t="s">
        <v>148</v>
      </c>
      <c r="J1226" t="s">
        <v>18</v>
      </c>
      <c r="K1226">
        <v>37.1</v>
      </c>
      <c r="L1226">
        <v>1</v>
      </c>
      <c r="M1226">
        <v>92</v>
      </c>
      <c r="N1226">
        <v>2.76</v>
      </c>
    </row>
    <row r="1227" spans="1:14" x14ac:dyDescent="0.25">
      <c r="A1227" s="7">
        <v>247422</v>
      </c>
      <c r="B1227" s="7">
        <f t="shared" si="57"/>
        <v>1</v>
      </c>
      <c r="C1227" s="7">
        <f t="shared" si="58"/>
        <v>0</v>
      </c>
      <c r="D1227" s="7">
        <f t="shared" si="59"/>
        <v>1</v>
      </c>
      <c r="E1227" s="7">
        <v>242883</v>
      </c>
      <c r="F1227" t="s">
        <v>56</v>
      </c>
      <c r="G1227" t="s">
        <v>59</v>
      </c>
      <c r="H1227" s="7">
        <v>2</v>
      </c>
      <c r="I1227" s="7" t="s">
        <v>148</v>
      </c>
      <c r="J1227" t="s">
        <v>18</v>
      </c>
      <c r="K1227">
        <v>37.4</v>
      </c>
      <c r="L1227">
        <v>1</v>
      </c>
      <c r="M1227">
        <v>118.7</v>
      </c>
      <c r="N1227">
        <v>2.76</v>
      </c>
    </row>
    <row r="1228" spans="1:14" x14ac:dyDescent="0.25">
      <c r="A1228" s="7">
        <v>247422</v>
      </c>
      <c r="B1228" s="7">
        <f t="shared" si="57"/>
        <v>0</v>
      </c>
      <c r="C1228" s="7">
        <f t="shared" si="58"/>
        <v>1</v>
      </c>
      <c r="D1228" s="7">
        <f t="shared" si="59"/>
        <v>1</v>
      </c>
      <c r="E1228" s="7">
        <v>242883</v>
      </c>
      <c r="F1228" t="s">
        <v>56</v>
      </c>
      <c r="G1228" t="s">
        <v>59</v>
      </c>
      <c r="H1228" s="7">
        <v>2</v>
      </c>
      <c r="I1228" s="7" t="s">
        <v>148</v>
      </c>
      <c r="J1228" t="s">
        <v>18</v>
      </c>
      <c r="K1228">
        <v>37.4</v>
      </c>
      <c r="L1228">
        <v>1</v>
      </c>
      <c r="M1228">
        <v>118.7</v>
      </c>
      <c r="N1228">
        <v>2.76</v>
      </c>
    </row>
    <row r="1229" spans="1:14" x14ac:dyDescent="0.25">
      <c r="A1229" s="7">
        <v>247424</v>
      </c>
      <c r="B1229" s="7">
        <f t="shared" si="57"/>
        <v>1</v>
      </c>
      <c r="C1229" s="7">
        <f t="shared" si="58"/>
        <v>0</v>
      </c>
      <c r="D1229" s="7">
        <f t="shared" si="59"/>
        <v>1</v>
      </c>
      <c r="E1229" s="7">
        <v>242884</v>
      </c>
      <c r="F1229" t="s">
        <v>56</v>
      </c>
      <c r="G1229" t="s">
        <v>59</v>
      </c>
      <c r="H1229" s="7">
        <v>28</v>
      </c>
      <c r="I1229" s="7" t="s">
        <v>148</v>
      </c>
      <c r="J1229" t="s">
        <v>18</v>
      </c>
      <c r="K1229">
        <v>52.2</v>
      </c>
      <c r="L1229">
        <v>1</v>
      </c>
      <c r="M1229">
        <v>134.30000000000001</v>
      </c>
      <c r="N1229">
        <v>2.76</v>
      </c>
    </row>
    <row r="1230" spans="1:14" x14ac:dyDescent="0.25">
      <c r="A1230" s="7">
        <v>247424</v>
      </c>
      <c r="B1230" s="7">
        <f t="shared" si="57"/>
        <v>0</v>
      </c>
      <c r="C1230" s="7">
        <f t="shared" si="58"/>
        <v>1</v>
      </c>
      <c r="D1230" s="7">
        <f t="shared" si="59"/>
        <v>1</v>
      </c>
      <c r="E1230" s="7">
        <v>242884</v>
      </c>
      <c r="F1230" t="s">
        <v>56</v>
      </c>
      <c r="G1230" t="s">
        <v>59</v>
      </c>
      <c r="H1230" s="7">
        <v>28</v>
      </c>
      <c r="I1230" s="7" t="s">
        <v>148</v>
      </c>
      <c r="J1230" t="s">
        <v>18</v>
      </c>
      <c r="K1230">
        <v>52.2</v>
      </c>
      <c r="L1230">
        <v>1</v>
      </c>
      <c r="M1230">
        <v>134.30000000000001</v>
      </c>
      <c r="N1230">
        <v>2.76</v>
      </c>
    </row>
    <row r="1231" spans="1:14" x14ac:dyDescent="0.25">
      <c r="A1231" s="7">
        <v>247426</v>
      </c>
      <c r="B1231" s="7">
        <f t="shared" si="57"/>
        <v>1</v>
      </c>
      <c r="C1231" s="7">
        <f t="shared" si="58"/>
        <v>0</v>
      </c>
      <c r="D1231" s="7">
        <f t="shared" si="59"/>
        <v>1</v>
      </c>
      <c r="E1231" s="7">
        <v>242884</v>
      </c>
      <c r="F1231" t="s">
        <v>56</v>
      </c>
      <c r="G1231" t="s">
        <v>59</v>
      </c>
      <c r="H1231" s="7">
        <v>28</v>
      </c>
      <c r="I1231" s="7" t="s">
        <v>148</v>
      </c>
      <c r="J1231" t="s">
        <v>18</v>
      </c>
      <c r="K1231">
        <v>51.4</v>
      </c>
      <c r="L1231">
        <v>5</v>
      </c>
      <c r="M1231">
        <v>45.7</v>
      </c>
      <c r="N1231">
        <v>2.76</v>
      </c>
    </row>
    <row r="1232" spans="1:14" x14ac:dyDescent="0.25">
      <c r="A1232" s="7">
        <v>247426</v>
      </c>
      <c r="B1232" s="7">
        <f t="shared" si="57"/>
        <v>0</v>
      </c>
      <c r="C1232" s="7">
        <f t="shared" si="58"/>
        <v>1</v>
      </c>
      <c r="D1232" s="7">
        <f t="shared" si="59"/>
        <v>1</v>
      </c>
      <c r="E1232" s="7">
        <v>242884</v>
      </c>
      <c r="F1232" t="s">
        <v>56</v>
      </c>
      <c r="G1232" t="s">
        <v>59</v>
      </c>
      <c r="H1232" s="7">
        <v>28</v>
      </c>
      <c r="I1232" s="7" t="s">
        <v>148</v>
      </c>
      <c r="J1232" t="s">
        <v>18</v>
      </c>
      <c r="K1232">
        <v>51.4</v>
      </c>
      <c r="L1232">
        <v>5</v>
      </c>
      <c r="M1232">
        <v>45.7</v>
      </c>
      <c r="N1232">
        <v>2.76</v>
      </c>
    </row>
    <row r="1233" spans="1:14" x14ac:dyDescent="0.25">
      <c r="A1233" s="7">
        <v>247428</v>
      </c>
      <c r="B1233" s="7">
        <f t="shared" si="57"/>
        <v>1</v>
      </c>
      <c r="C1233" s="7">
        <f t="shared" si="58"/>
        <v>0</v>
      </c>
      <c r="D1233" s="7">
        <f t="shared" si="59"/>
        <v>1</v>
      </c>
      <c r="E1233" s="7">
        <v>242884</v>
      </c>
      <c r="F1233" t="s">
        <v>56</v>
      </c>
      <c r="G1233" t="s">
        <v>59</v>
      </c>
      <c r="H1233" s="7">
        <v>28</v>
      </c>
      <c r="I1233" s="7" t="s">
        <v>148</v>
      </c>
      <c r="J1233" t="s">
        <v>18</v>
      </c>
      <c r="K1233">
        <v>52.1</v>
      </c>
      <c r="L1233">
        <v>2</v>
      </c>
      <c r="M1233">
        <v>83.2</v>
      </c>
      <c r="N1233">
        <v>2.76</v>
      </c>
    </row>
    <row r="1234" spans="1:14" x14ac:dyDescent="0.25">
      <c r="A1234" s="7">
        <v>247428</v>
      </c>
      <c r="B1234" s="7">
        <f t="shared" si="57"/>
        <v>0</v>
      </c>
      <c r="C1234" s="7">
        <f t="shared" si="58"/>
        <v>1</v>
      </c>
      <c r="D1234" s="7">
        <f t="shared" si="59"/>
        <v>1</v>
      </c>
      <c r="E1234" s="7">
        <v>242884</v>
      </c>
      <c r="F1234" t="s">
        <v>56</v>
      </c>
      <c r="G1234" t="s">
        <v>59</v>
      </c>
      <c r="H1234" s="7">
        <v>28</v>
      </c>
      <c r="I1234" s="7" t="s">
        <v>148</v>
      </c>
      <c r="J1234" t="s">
        <v>18</v>
      </c>
      <c r="K1234">
        <v>52.1</v>
      </c>
      <c r="L1234">
        <v>2</v>
      </c>
      <c r="M1234">
        <v>83.2</v>
      </c>
      <c r="N1234">
        <v>2.76</v>
      </c>
    </row>
    <row r="1235" spans="1:14" x14ac:dyDescent="0.25">
      <c r="A1235" s="7">
        <v>247430</v>
      </c>
      <c r="B1235" s="7">
        <f t="shared" si="57"/>
        <v>1</v>
      </c>
      <c r="C1235" s="7">
        <f t="shared" si="58"/>
        <v>0</v>
      </c>
      <c r="D1235" s="7">
        <f t="shared" si="59"/>
        <v>1</v>
      </c>
      <c r="E1235" s="7">
        <v>242884</v>
      </c>
      <c r="F1235" t="s">
        <v>56</v>
      </c>
      <c r="G1235" t="s">
        <v>59</v>
      </c>
      <c r="H1235" s="7">
        <v>28</v>
      </c>
      <c r="I1235" s="7" t="s">
        <v>148</v>
      </c>
      <c r="J1235" t="s">
        <v>18</v>
      </c>
      <c r="K1235">
        <v>51.5</v>
      </c>
      <c r="L1235">
        <v>1</v>
      </c>
      <c r="M1235">
        <v>134.30000000000001</v>
      </c>
      <c r="N1235">
        <v>2.76</v>
      </c>
    </row>
    <row r="1236" spans="1:14" x14ac:dyDescent="0.25">
      <c r="A1236" s="7">
        <v>247430</v>
      </c>
      <c r="B1236" s="7">
        <f t="shared" si="57"/>
        <v>0</v>
      </c>
      <c r="C1236" s="7">
        <f t="shared" si="58"/>
        <v>1</v>
      </c>
      <c r="D1236" s="7">
        <f t="shared" si="59"/>
        <v>1</v>
      </c>
      <c r="E1236" s="7">
        <v>242884</v>
      </c>
      <c r="F1236" t="s">
        <v>56</v>
      </c>
      <c r="G1236" t="s">
        <v>59</v>
      </c>
      <c r="H1236" s="7">
        <v>28</v>
      </c>
      <c r="I1236" s="7" t="s">
        <v>148</v>
      </c>
      <c r="J1236" t="s">
        <v>18</v>
      </c>
      <c r="K1236">
        <v>51.5</v>
      </c>
      <c r="L1236">
        <v>1</v>
      </c>
      <c r="M1236">
        <v>134.30000000000001</v>
      </c>
      <c r="N1236">
        <v>2.76</v>
      </c>
    </row>
    <row r="1237" spans="1:14" x14ac:dyDescent="0.25">
      <c r="A1237" s="7">
        <v>247432</v>
      </c>
      <c r="B1237" s="7">
        <f t="shared" si="57"/>
        <v>1</v>
      </c>
      <c r="C1237" s="7">
        <f t="shared" si="58"/>
        <v>0</v>
      </c>
      <c r="D1237" s="7">
        <f t="shared" si="59"/>
        <v>1</v>
      </c>
      <c r="E1237" s="7">
        <v>242884</v>
      </c>
      <c r="F1237" t="s">
        <v>56</v>
      </c>
      <c r="G1237" t="s">
        <v>59</v>
      </c>
      <c r="H1237" s="7">
        <v>28</v>
      </c>
      <c r="I1237" s="7" t="s">
        <v>148</v>
      </c>
      <c r="J1237" t="s">
        <v>18</v>
      </c>
      <c r="K1237">
        <v>53.2</v>
      </c>
      <c r="L1237">
        <v>4</v>
      </c>
      <c r="M1237">
        <v>46.3</v>
      </c>
      <c r="N1237">
        <v>2.76</v>
      </c>
    </row>
    <row r="1238" spans="1:14" x14ac:dyDescent="0.25">
      <c r="A1238" s="7">
        <v>247432</v>
      </c>
      <c r="B1238" s="7">
        <f t="shared" si="57"/>
        <v>0</v>
      </c>
      <c r="C1238" s="7">
        <f t="shared" si="58"/>
        <v>1</v>
      </c>
      <c r="D1238" s="7">
        <f t="shared" si="59"/>
        <v>1</v>
      </c>
      <c r="E1238" s="7">
        <v>242884</v>
      </c>
      <c r="F1238" t="s">
        <v>56</v>
      </c>
      <c r="G1238" t="s">
        <v>59</v>
      </c>
      <c r="H1238" s="7">
        <v>28</v>
      </c>
      <c r="I1238" s="7" t="s">
        <v>148</v>
      </c>
      <c r="J1238" t="s">
        <v>18</v>
      </c>
      <c r="K1238">
        <v>53.2</v>
      </c>
      <c r="L1238">
        <v>4</v>
      </c>
      <c r="M1238">
        <v>46.3</v>
      </c>
      <c r="N1238">
        <v>2.76</v>
      </c>
    </row>
    <row r="1239" spans="1:14" x14ac:dyDescent="0.25">
      <c r="A1239" s="7">
        <v>247434</v>
      </c>
      <c r="B1239" s="7">
        <f t="shared" si="57"/>
        <v>1</v>
      </c>
      <c r="C1239" s="7">
        <f t="shared" si="58"/>
        <v>0</v>
      </c>
      <c r="D1239" s="7">
        <f t="shared" si="59"/>
        <v>1</v>
      </c>
      <c r="E1239" s="7">
        <v>242884</v>
      </c>
      <c r="F1239" t="s">
        <v>56</v>
      </c>
      <c r="G1239" t="s">
        <v>59</v>
      </c>
      <c r="H1239" s="7">
        <v>28</v>
      </c>
      <c r="I1239" s="7" t="s">
        <v>148</v>
      </c>
      <c r="J1239" t="s">
        <v>18</v>
      </c>
      <c r="K1239">
        <v>52.6</v>
      </c>
      <c r="L1239">
        <v>1</v>
      </c>
      <c r="M1239">
        <v>118.7</v>
      </c>
      <c r="N1239">
        <v>2.76</v>
      </c>
    </row>
    <row r="1240" spans="1:14" x14ac:dyDescent="0.25">
      <c r="A1240" s="7">
        <v>247434</v>
      </c>
      <c r="B1240" s="7">
        <f t="shared" si="57"/>
        <v>0</v>
      </c>
      <c r="C1240" s="7">
        <f t="shared" si="58"/>
        <v>1</v>
      </c>
      <c r="D1240" s="7">
        <f t="shared" si="59"/>
        <v>1</v>
      </c>
      <c r="E1240" s="7">
        <v>242884</v>
      </c>
      <c r="F1240" t="s">
        <v>56</v>
      </c>
      <c r="G1240" t="s">
        <v>59</v>
      </c>
      <c r="H1240" s="7">
        <v>28</v>
      </c>
      <c r="I1240" s="7" t="s">
        <v>148</v>
      </c>
      <c r="J1240" t="s">
        <v>18</v>
      </c>
      <c r="K1240">
        <v>52.6</v>
      </c>
      <c r="L1240">
        <v>1</v>
      </c>
      <c r="M1240">
        <v>118.7</v>
      </c>
      <c r="N1240">
        <v>2.76</v>
      </c>
    </row>
    <row r="1241" spans="1:14" x14ac:dyDescent="0.25">
      <c r="A1241" s="7">
        <v>247436</v>
      </c>
      <c r="B1241" s="7">
        <f t="shared" si="57"/>
        <v>1</v>
      </c>
      <c r="C1241" s="7">
        <f t="shared" si="58"/>
        <v>0</v>
      </c>
      <c r="D1241" s="7">
        <f t="shared" si="59"/>
        <v>1</v>
      </c>
      <c r="E1241" s="7">
        <v>242884</v>
      </c>
      <c r="F1241" t="s">
        <v>56</v>
      </c>
      <c r="G1241" t="s">
        <v>59</v>
      </c>
      <c r="H1241" s="7">
        <v>28</v>
      </c>
      <c r="I1241" s="7" t="s">
        <v>148</v>
      </c>
      <c r="J1241" t="s">
        <v>18</v>
      </c>
      <c r="K1241">
        <v>52.2</v>
      </c>
      <c r="L1241">
        <v>1</v>
      </c>
      <c r="M1241">
        <v>134.30000000000001</v>
      </c>
      <c r="N1241">
        <v>2.76</v>
      </c>
    </row>
    <row r="1242" spans="1:14" x14ac:dyDescent="0.25">
      <c r="A1242" s="7">
        <v>247436</v>
      </c>
      <c r="B1242" s="7">
        <f t="shared" si="57"/>
        <v>0</v>
      </c>
      <c r="C1242" s="7">
        <f t="shared" si="58"/>
        <v>1</v>
      </c>
      <c r="D1242" s="7">
        <f t="shared" si="59"/>
        <v>1</v>
      </c>
      <c r="E1242" s="7">
        <v>242884</v>
      </c>
      <c r="F1242" t="s">
        <v>56</v>
      </c>
      <c r="G1242" t="s">
        <v>59</v>
      </c>
      <c r="H1242" s="7">
        <v>28</v>
      </c>
      <c r="I1242" s="7" t="s">
        <v>148</v>
      </c>
      <c r="J1242" t="s">
        <v>18</v>
      </c>
      <c r="K1242">
        <v>52.2</v>
      </c>
      <c r="L1242">
        <v>1</v>
      </c>
      <c r="M1242">
        <v>134.30000000000001</v>
      </c>
      <c r="N1242">
        <v>2.76</v>
      </c>
    </row>
    <row r="1243" spans="1:14" x14ac:dyDescent="0.25">
      <c r="A1243" s="7">
        <v>247438</v>
      </c>
      <c r="B1243" s="7">
        <f t="shared" si="57"/>
        <v>1</v>
      </c>
      <c r="C1243" s="7">
        <f t="shared" si="58"/>
        <v>0</v>
      </c>
      <c r="D1243" s="7">
        <f t="shared" si="59"/>
        <v>1</v>
      </c>
      <c r="E1243" s="7">
        <v>242884</v>
      </c>
      <c r="F1243" t="s">
        <v>56</v>
      </c>
      <c r="G1243" t="s">
        <v>59</v>
      </c>
      <c r="H1243" s="7">
        <v>28</v>
      </c>
      <c r="I1243" s="7" t="s">
        <v>148</v>
      </c>
      <c r="J1243" t="s">
        <v>18</v>
      </c>
      <c r="K1243">
        <v>52.6</v>
      </c>
      <c r="L1243">
        <v>3</v>
      </c>
      <c r="M1243">
        <v>57</v>
      </c>
      <c r="N1243">
        <v>2.76</v>
      </c>
    </row>
    <row r="1244" spans="1:14" x14ac:dyDescent="0.25">
      <c r="A1244" s="7">
        <v>247438</v>
      </c>
      <c r="B1244" s="7">
        <f t="shared" si="57"/>
        <v>0</v>
      </c>
      <c r="C1244" s="7">
        <f t="shared" si="58"/>
        <v>1</v>
      </c>
      <c r="D1244" s="7">
        <f t="shared" si="59"/>
        <v>1</v>
      </c>
      <c r="E1244" s="7">
        <v>242884</v>
      </c>
      <c r="F1244" t="s">
        <v>56</v>
      </c>
      <c r="G1244" t="s">
        <v>59</v>
      </c>
      <c r="H1244" s="7">
        <v>28</v>
      </c>
      <c r="I1244" s="7" t="s">
        <v>148</v>
      </c>
      <c r="J1244" t="s">
        <v>18</v>
      </c>
      <c r="K1244">
        <v>52.6</v>
      </c>
      <c r="L1244">
        <v>3</v>
      </c>
      <c r="M1244">
        <v>57</v>
      </c>
      <c r="N1244">
        <v>2.76</v>
      </c>
    </row>
    <row r="1245" spans="1:14" x14ac:dyDescent="0.25">
      <c r="A1245" s="7">
        <v>247440</v>
      </c>
      <c r="B1245" s="7">
        <f t="shared" si="57"/>
        <v>0</v>
      </c>
      <c r="C1245" s="7">
        <f t="shared" si="58"/>
        <v>0</v>
      </c>
      <c r="D1245" s="7">
        <f t="shared" si="59"/>
        <v>0</v>
      </c>
      <c r="E1245" s="7">
        <v>242885</v>
      </c>
      <c r="F1245" t="s">
        <v>56</v>
      </c>
      <c r="G1245" t="s">
        <v>59</v>
      </c>
      <c r="H1245" s="7">
        <v>3</v>
      </c>
      <c r="I1245" s="7" t="s">
        <v>148</v>
      </c>
      <c r="J1245" t="s">
        <v>18</v>
      </c>
      <c r="K1245">
        <v>34.5</v>
      </c>
      <c r="L1245">
        <v>1</v>
      </c>
      <c r="M1245">
        <v>92</v>
      </c>
      <c r="N1245">
        <v>2.76</v>
      </c>
    </row>
    <row r="1246" spans="1:14" x14ac:dyDescent="0.25">
      <c r="A1246" s="7">
        <v>247442</v>
      </c>
      <c r="B1246" s="7">
        <f t="shared" si="57"/>
        <v>0</v>
      </c>
      <c r="C1246" s="7">
        <f t="shared" si="58"/>
        <v>0</v>
      </c>
      <c r="D1246" s="7">
        <f t="shared" si="59"/>
        <v>0</v>
      </c>
      <c r="E1246" s="7">
        <v>242885</v>
      </c>
      <c r="F1246" t="s">
        <v>56</v>
      </c>
      <c r="G1246" t="s">
        <v>59</v>
      </c>
      <c r="H1246" s="7">
        <v>3</v>
      </c>
      <c r="I1246" s="7" t="s">
        <v>148</v>
      </c>
      <c r="J1246" t="s">
        <v>18</v>
      </c>
      <c r="K1246">
        <v>32.700000000000003</v>
      </c>
      <c r="L1246">
        <v>1</v>
      </c>
      <c r="M1246">
        <v>118.7</v>
      </c>
      <c r="N1246">
        <v>2.76</v>
      </c>
    </row>
    <row r="1247" spans="1:14" x14ac:dyDescent="0.25">
      <c r="A1247" s="7">
        <v>247444</v>
      </c>
      <c r="B1247" s="7">
        <f t="shared" si="57"/>
        <v>0</v>
      </c>
      <c r="C1247" s="7">
        <f t="shared" si="58"/>
        <v>0</v>
      </c>
      <c r="D1247" s="7">
        <f t="shared" si="59"/>
        <v>0</v>
      </c>
      <c r="E1247" s="7">
        <v>242885</v>
      </c>
      <c r="F1247" t="s">
        <v>56</v>
      </c>
      <c r="G1247" t="s">
        <v>59</v>
      </c>
      <c r="H1247" s="7">
        <v>3</v>
      </c>
      <c r="I1247" s="7" t="s">
        <v>148</v>
      </c>
      <c r="J1247" t="s">
        <v>18</v>
      </c>
      <c r="K1247">
        <v>28.6</v>
      </c>
      <c r="L1247">
        <v>1</v>
      </c>
      <c r="M1247">
        <v>92</v>
      </c>
      <c r="N1247">
        <v>2.76</v>
      </c>
    </row>
    <row r="1248" spans="1:14" x14ac:dyDescent="0.25">
      <c r="A1248" s="7">
        <v>247448</v>
      </c>
      <c r="B1248" s="7">
        <f t="shared" si="57"/>
        <v>0</v>
      </c>
      <c r="C1248" s="7">
        <f t="shared" si="58"/>
        <v>0</v>
      </c>
      <c r="D1248" s="7">
        <f t="shared" si="59"/>
        <v>0</v>
      </c>
      <c r="E1248" s="7">
        <v>242886</v>
      </c>
      <c r="F1248" t="s">
        <v>56</v>
      </c>
      <c r="G1248" t="s">
        <v>59</v>
      </c>
      <c r="H1248" s="7">
        <v>35</v>
      </c>
      <c r="I1248" s="7" t="s">
        <v>148</v>
      </c>
      <c r="J1248" t="s">
        <v>18</v>
      </c>
      <c r="K1248">
        <v>33.4</v>
      </c>
      <c r="L1248">
        <v>1</v>
      </c>
      <c r="M1248">
        <v>92</v>
      </c>
      <c r="N1248">
        <v>2.76</v>
      </c>
    </row>
    <row r="1249" spans="1:14" x14ac:dyDescent="0.25">
      <c r="A1249" s="7">
        <v>247500</v>
      </c>
      <c r="B1249" s="7">
        <f t="shared" si="57"/>
        <v>0</v>
      </c>
      <c r="C1249" s="7">
        <f t="shared" si="58"/>
        <v>0</v>
      </c>
      <c r="D1249" s="7">
        <f t="shared" si="59"/>
        <v>0</v>
      </c>
      <c r="E1249" s="7">
        <v>242893</v>
      </c>
      <c r="F1249" t="s">
        <v>56</v>
      </c>
      <c r="G1249" t="s">
        <v>59</v>
      </c>
      <c r="H1249" s="7">
        <v>8</v>
      </c>
      <c r="I1249" s="7" t="s">
        <v>148</v>
      </c>
      <c r="J1249" t="s">
        <v>18</v>
      </c>
      <c r="K1249">
        <v>49</v>
      </c>
      <c r="L1249">
        <v>1</v>
      </c>
      <c r="M1249">
        <v>134.30000000000001</v>
      </c>
      <c r="N1249">
        <v>2.76</v>
      </c>
    </row>
    <row r="1250" spans="1:14" x14ac:dyDescent="0.25">
      <c r="A1250" s="7">
        <v>247502</v>
      </c>
      <c r="B1250" s="7">
        <f t="shared" si="57"/>
        <v>0</v>
      </c>
      <c r="C1250" s="7">
        <f t="shared" si="58"/>
        <v>0</v>
      </c>
      <c r="D1250" s="7">
        <f t="shared" si="59"/>
        <v>0</v>
      </c>
      <c r="E1250" s="7">
        <v>242893</v>
      </c>
      <c r="F1250" t="s">
        <v>56</v>
      </c>
      <c r="G1250" t="s">
        <v>59</v>
      </c>
      <c r="H1250" s="7">
        <v>8</v>
      </c>
      <c r="I1250" s="7" t="s">
        <v>148</v>
      </c>
      <c r="J1250" t="s">
        <v>18</v>
      </c>
      <c r="K1250">
        <v>39.5</v>
      </c>
      <c r="L1250">
        <v>1</v>
      </c>
      <c r="M1250">
        <v>92</v>
      </c>
      <c r="N1250">
        <v>2.76</v>
      </c>
    </row>
    <row r="1251" spans="1:14" x14ac:dyDescent="0.25">
      <c r="A1251" s="7">
        <v>247504</v>
      </c>
      <c r="B1251" s="7">
        <f t="shared" si="57"/>
        <v>0</v>
      </c>
      <c r="C1251" s="7">
        <f t="shared" si="58"/>
        <v>0</v>
      </c>
      <c r="D1251" s="7">
        <f t="shared" si="59"/>
        <v>0</v>
      </c>
      <c r="E1251" s="7">
        <v>242893</v>
      </c>
      <c r="F1251" t="s">
        <v>56</v>
      </c>
      <c r="G1251" t="s">
        <v>59</v>
      </c>
      <c r="H1251" s="7">
        <v>8</v>
      </c>
      <c r="I1251" s="7" t="s">
        <v>148</v>
      </c>
      <c r="J1251" t="s">
        <v>18</v>
      </c>
      <c r="K1251">
        <v>38.9</v>
      </c>
      <c r="L1251">
        <v>1</v>
      </c>
      <c r="M1251">
        <v>118.7</v>
      </c>
      <c r="N1251">
        <v>2.76</v>
      </c>
    </row>
    <row r="1252" spans="1:14" x14ac:dyDescent="0.25">
      <c r="A1252" s="7">
        <v>247506</v>
      </c>
      <c r="B1252" s="7">
        <f t="shared" si="57"/>
        <v>0</v>
      </c>
      <c r="C1252" s="7">
        <f t="shared" si="58"/>
        <v>0</v>
      </c>
      <c r="D1252" s="7">
        <f t="shared" si="59"/>
        <v>0</v>
      </c>
      <c r="E1252" s="7">
        <v>242893</v>
      </c>
      <c r="F1252" t="s">
        <v>56</v>
      </c>
      <c r="G1252" t="s">
        <v>59</v>
      </c>
      <c r="H1252" s="7">
        <v>8</v>
      </c>
      <c r="I1252" s="7" t="s">
        <v>148</v>
      </c>
      <c r="J1252" t="s">
        <v>18</v>
      </c>
      <c r="K1252">
        <v>38.9</v>
      </c>
      <c r="L1252">
        <v>1</v>
      </c>
      <c r="M1252">
        <v>118.7</v>
      </c>
      <c r="N1252">
        <v>2.76</v>
      </c>
    </row>
    <row r="1253" spans="1:14" x14ac:dyDescent="0.25">
      <c r="A1253" s="7">
        <v>247508</v>
      </c>
      <c r="B1253" s="7">
        <f t="shared" si="57"/>
        <v>0</v>
      </c>
      <c r="C1253" s="7">
        <f t="shared" si="58"/>
        <v>0</v>
      </c>
      <c r="D1253" s="7">
        <f t="shared" si="59"/>
        <v>0</v>
      </c>
      <c r="E1253" s="7">
        <v>242893</v>
      </c>
      <c r="F1253" t="s">
        <v>56</v>
      </c>
      <c r="G1253" t="s">
        <v>59</v>
      </c>
      <c r="H1253" s="7">
        <v>8</v>
      </c>
      <c r="I1253" s="7" t="s">
        <v>148</v>
      </c>
      <c r="J1253" t="s">
        <v>18</v>
      </c>
      <c r="K1253">
        <v>39.4</v>
      </c>
      <c r="L1253">
        <v>1</v>
      </c>
      <c r="M1253">
        <v>92</v>
      </c>
      <c r="N1253">
        <v>2.76</v>
      </c>
    </row>
    <row r="1254" spans="1:14" x14ac:dyDescent="0.25">
      <c r="A1254" s="7">
        <v>247510</v>
      </c>
      <c r="B1254" s="7">
        <f t="shared" si="57"/>
        <v>0</v>
      </c>
      <c r="C1254" s="7">
        <f t="shared" si="58"/>
        <v>0</v>
      </c>
      <c r="D1254" s="7">
        <f t="shared" si="59"/>
        <v>0</v>
      </c>
      <c r="E1254" s="7">
        <v>242893</v>
      </c>
      <c r="F1254" t="s">
        <v>56</v>
      </c>
      <c r="G1254" t="s">
        <v>59</v>
      </c>
      <c r="H1254" s="7">
        <v>8</v>
      </c>
      <c r="I1254" s="7" t="s">
        <v>148</v>
      </c>
      <c r="J1254" t="s">
        <v>18</v>
      </c>
      <c r="K1254">
        <v>50.1</v>
      </c>
      <c r="L1254">
        <v>1</v>
      </c>
      <c r="M1254">
        <v>118.7</v>
      </c>
      <c r="N1254">
        <v>2.76</v>
      </c>
    </row>
    <row r="1255" spans="1:14" x14ac:dyDescent="0.25">
      <c r="A1255" s="7">
        <v>247512</v>
      </c>
      <c r="B1255" s="7">
        <f t="shared" si="57"/>
        <v>0</v>
      </c>
      <c r="C1255" s="7">
        <f t="shared" si="58"/>
        <v>0</v>
      </c>
      <c r="D1255" s="7">
        <f t="shared" si="59"/>
        <v>0</v>
      </c>
      <c r="E1255" s="7">
        <v>242893</v>
      </c>
      <c r="F1255" t="s">
        <v>56</v>
      </c>
      <c r="G1255" t="s">
        <v>59</v>
      </c>
      <c r="H1255" s="7">
        <v>8</v>
      </c>
      <c r="I1255" s="7" t="s">
        <v>148</v>
      </c>
      <c r="J1255" t="s">
        <v>18</v>
      </c>
      <c r="K1255">
        <v>38.9</v>
      </c>
      <c r="L1255">
        <v>1</v>
      </c>
      <c r="M1255">
        <v>118.7</v>
      </c>
      <c r="N1255">
        <v>2.76</v>
      </c>
    </row>
    <row r="1256" spans="1:14" x14ac:dyDescent="0.25">
      <c r="A1256" s="7">
        <v>247514</v>
      </c>
      <c r="B1256" s="7">
        <f t="shared" si="57"/>
        <v>0</v>
      </c>
      <c r="C1256" s="7">
        <f t="shared" si="58"/>
        <v>0</v>
      </c>
      <c r="D1256" s="7">
        <f t="shared" si="59"/>
        <v>0</v>
      </c>
      <c r="E1256" s="7">
        <v>242893</v>
      </c>
      <c r="F1256" t="s">
        <v>56</v>
      </c>
      <c r="G1256" t="s">
        <v>59</v>
      </c>
      <c r="H1256" s="7">
        <v>8</v>
      </c>
      <c r="I1256" s="7" t="s">
        <v>148</v>
      </c>
      <c r="J1256" t="s">
        <v>18</v>
      </c>
      <c r="K1256">
        <v>49.2</v>
      </c>
      <c r="L1256">
        <v>1</v>
      </c>
      <c r="M1256">
        <v>134.30000000000001</v>
      </c>
      <c r="N1256">
        <v>2.76</v>
      </c>
    </row>
    <row r="1257" spans="1:14" x14ac:dyDescent="0.25">
      <c r="A1257" s="7">
        <v>247516</v>
      </c>
      <c r="B1257" s="7">
        <f t="shared" si="57"/>
        <v>0</v>
      </c>
      <c r="C1257" s="7">
        <f t="shared" si="58"/>
        <v>0</v>
      </c>
      <c r="D1257" s="7">
        <f t="shared" si="59"/>
        <v>0</v>
      </c>
      <c r="E1257" s="7">
        <v>242893</v>
      </c>
      <c r="F1257" t="s">
        <v>56</v>
      </c>
      <c r="G1257" t="s">
        <v>59</v>
      </c>
      <c r="H1257" s="7">
        <v>8</v>
      </c>
      <c r="I1257" s="7" t="s">
        <v>148</v>
      </c>
      <c r="J1257" t="s">
        <v>18</v>
      </c>
      <c r="K1257">
        <v>38.9</v>
      </c>
      <c r="L1257">
        <v>1</v>
      </c>
      <c r="M1257">
        <v>92</v>
      </c>
      <c r="N1257">
        <v>2.76</v>
      </c>
    </row>
    <row r="1258" spans="1:14" x14ac:dyDescent="0.25">
      <c r="A1258" s="7">
        <v>247518</v>
      </c>
      <c r="B1258" s="7">
        <f t="shared" si="57"/>
        <v>0</v>
      </c>
      <c r="C1258" s="7">
        <f t="shared" si="58"/>
        <v>0</v>
      </c>
      <c r="D1258" s="7">
        <f t="shared" si="59"/>
        <v>0</v>
      </c>
      <c r="E1258" s="7">
        <v>242893</v>
      </c>
      <c r="F1258" t="s">
        <v>56</v>
      </c>
      <c r="G1258" t="s">
        <v>59</v>
      </c>
      <c r="H1258" s="7">
        <v>8</v>
      </c>
      <c r="I1258" s="7" t="s">
        <v>148</v>
      </c>
      <c r="J1258" t="s">
        <v>18</v>
      </c>
      <c r="K1258">
        <v>49.1</v>
      </c>
      <c r="L1258">
        <v>3</v>
      </c>
      <c r="M1258">
        <v>64.5</v>
      </c>
      <c r="N1258">
        <v>2.76</v>
      </c>
    </row>
    <row r="1259" spans="1:14" x14ac:dyDescent="0.25">
      <c r="A1259" s="7">
        <v>247520</v>
      </c>
      <c r="B1259" s="7">
        <f t="shared" si="57"/>
        <v>0</v>
      </c>
      <c r="C1259" s="7">
        <f t="shared" si="58"/>
        <v>0</v>
      </c>
      <c r="D1259" s="7">
        <f t="shared" si="59"/>
        <v>0</v>
      </c>
      <c r="E1259" s="7">
        <v>242893</v>
      </c>
      <c r="F1259" t="s">
        <v>56</v>
      </c>
      <c r="G1259" t="s">
        <v>59</v>
      </c>
      <c r="H1259" s="7">
        <v>8</v>
      </c>
      <c r="I1259" s="7" t="s">
        <v>148</v>
      </c>
      <c r="J1259" t="s">
        <v>18</v>
      </c>
      <c r="K1259">
        <v>29.3</v>
      </c>
      <c r="L1259">
        <v>1</v>
      </c>
      <c r="M1259">
        <v>92</v>
      </c>
      <c r="N1259">
        <v>2.76</v>
      </c>
    </row>
    <row r="1260" spans="1:14" x14ac:dyDescent="0.25">
      <c r="A1260" s="7">
        <v>247522</v>
      </c>
      <c r="B1260" s="7">
        <f t="shared" si="57"/>
        <v>0</v>
      </c>
      <c r="C1260" s="7">
        <f t="shared" si="58"/>
        <v>0</v>
      </c>
      <c r="D1260" s="7">
        <f t="shared" si="59"/>
        <v>0</v>
      </c>
      <c r="E1260" s="7">
        <v>242893</v>
      </c>
      <c r="F1260" t="s">
        <v>56</v>
      </c>
      <c r="G1260" t="s">
        <v>59</v>
      </c>
      <c r="H1260" s="7">
        <v>8</v>
      </c>
      <c r="I1260" s="7" t="s">
        <v>148</v>
      </c>
      <c r="J1260" t="s">
        <v>18</v>
      </c>
      <c r="K1260">
        <v>38.9</v>
      </c>
      <c r="L1260">
        <v>1</v>
      </c>
      <c r="M1260">
        <v>118.7</v>
      </c>
      <c r="N1260">
        <v>2.76</v>
      </c>
    </row>
    <row r="1261" spans="1:14" x14ac:dyDescent="0.25">
      <c r="A1261" s="7">
        <v>247524</v>
      </c>
      <c r="B1261" s="7">
        <f t="shared" si="57"/>
        <v>1</v>
      </c>
      <c r="C1261" s="7">
        <f t="shared" si="58"/>
        <v>0</v>
      </c>
      <c r="D1261" s="7">
        <f t="shared" si="59"/>
        <v>1</v>
      </c>
      <c r="E1261" s="7">
        <v>242895</v>
      </c>
      <c r="F1261" t="s">
        <v>56</v>
      </c>
      <c r="G1261" t="s">
        <v>73</v>
      </c>
      <c r="H1261" s="7">
        <v>3</v>
      </c>
      <c r="I1261" s="7" t="s">
        <v>148</v>
      </c>
      <c r="J1261" t="s">
        <v>18</v>
      </c>
      <c r="K1261">
        <v>40.1</v>
      </c>
      <c r="L1261">
        <v>1</v>
      </c>
      <c r="M1261">
        <v>118.7</v>
      </c>
      <c r="N1261">
        <v>2.76</v>
      </c>
    </row>
    <row r="1262" spans="1:14" x14ac:dyDescent="0.25">
      <c r="A1262" s="7">
        <v>247524</v>
      </c>
      <c r="B1262" s="7">
        <f t="shared" si="57"/>
        <v>0</v>
      </c>
      <c r="C1262" s="7">
        <f t="shared" si="58"/>
        <v>1</v>
      </c>
      <c r="D1262" s="7">
        <f t="shared" si="59"/>
        <v>1</v>
      </c>
      <c r="E1262" s="7">
        <v>242895</v>
      </c>
      <c r="F1262" t="s">
        <v>56</v>
      </c>
      <c r="G1262" t="s">
        <v>73</v>
      </c>
      <c r="H1262" s="7">
        <v>3</v>
      </c>
      <c r="I1262" s="7" t="s">
        <v>148</v>
      </c>
      <c r="J1262" t="s">
        <v>18</v>
      </c>
      <c r="K1262">
        <v>40.1</v>
      </c>
      <c r="L1262">
        <v>1</v>
      </c>
      <c r="M1262">
        <v>118.7</v>
      </c>
      <c r="N1262">
        <v>2.76</v>
      </c>
    </row>
    <row r="1263" spans="1:14" x14ac:dyDescent="0.25">
      <c r="A1263" s="7">
        <v>247526</v>
      </c>
      <c r="B1263" s="7">
        <f t="shared" si="57"/>
        <v>1</v>
      </c>
      <c r="C1263" s="7">
        <f t="shared" si="58"/>
        <v>0</v>
      </c>
      <c r="D1263" s="7">
        <f t="shared" si="59"/>
        <v>1</v>
      </c>
      <c r="E1263" s="7">
        <v>242895</v>
      </c>
      <c r="F1263" t="s">
        <v>56</v>
      </c>
      <c r="G1263" t="s">
        <v>73</v>
      </c>
      <c r="H1263" s="7">
        <v>3</v>
      </c>
      <c r="I1263" s="7" t="s">
        <v>148</v>
      </c>
      <c r="J1263" t="s">
        <v>18</v>
      </c>
      <c r="K1263">
        <v>53.7</v>
      </c>
      <c r="L1263">
        <v>1</v>
      </c>
      <c r="M1263">
        <v>118.7</v>
      </c>
      <c r="N1263">
        <v>2.76</v>
      </c>
    </row>
    <row r="1264" spans="1:14" x14ac:dyDescent="0.25">
      <c r="A1264" s="7">
        <v>247526</v>
      </c>
      <c r="B1264" s="7">
        <f t="shared" si="57"/>
        <v>0</v>
      </c>
      <c r="C1264" s="7">
        <f t="shared" si="58"/>
        <v>1</v>
      </c>
      <c r="D1264" s="7">
        <f t="shared" si="59"/>
        <v>1</v>
      </c>
      <c r="E1264" s="7">
        <v>242895</v>
      </c>
      <c r="F1264" t="s">
        <v>56</v>
      </c>
      <c r="G1264" t="s">
        <v>73</v>
      </c>
      <c r="H1264" s="7">
        <v>3</v>
      </c>
      <c r="I1264" s="7" t="s">
        <v>148</v>
      </c>
      <c r="J1264" t="s">
        <v>18</v>
      </c>
      <c r="K1264">
        <v>53.7</v>
      </c>
      <c r="L1264">
        <v>1</v>
      </c>
      <c r="M1264">
        <v>118.7</v>
      </c>
      <c r="N1264">
        <v>2.76</v>
      </c>
    </row>
    <row r="1265" spans="1:14" x14ac:dyDescent="0.25">
      <c r="A1265" s="7">
        <v>247530</v>
      </c>
      <c r="B1265" s="7">
        <f t="shared" si="57"/>
        <v>1</v>
      </c>
      <c r="C1265" s="7">
        <f t="shared" si="58"/>
        <v>0</v>
      </c>
      <c r="D1265" s="7">
        <f t="shared" si="59"/>
        <v>1</v>
      </c>
      <c r="E1265" s="7">
        <v>242895</v>
      </c>
      <c r="F1265" t="s">
        <v>56</v>
      </c>
      <c r="G1265" t="s">
        <v>73</v>
      </c>
      <c r="H1265" s="7">
        <v>3</v>
      </c>
      <c r="I1265" s="7" t="s">
        <v>148</v>
      </c>
      <c r="J1265" t="s">
        <v>18</v>
      </c>
      <c r="K1265">
        <v>54</v>
      </c>
      <c r="L1265">
        <v>1</v>
      </c>
      <c r="M1265">
        <v>118.7</v>
      </c>
      <c r="N1265">
        <v>2.76</v>
      </c>
    </row>
    <row r="1266" spans="1:14" x14ac:dyDescent="0.25">
      <c r="A1266" s="7">
        <v>247530</v>
      </c>
      <c r="B1266" s="7">
        <f t="shared" si="57"/>
        <v>0</v>
      </c>
      <c r="C1266" s="7">
        <f t="shared" si="58"/>
        <v>1</v>
      </c>
      <c r="D1266" s="7">
        <f t="shared" si="59"/>
        <v>1</v>
      </c>
      <c r="E1266" s="7">
        <v>242895</v>
      </c>
      <c r="F1266" t="s">
        <v>56</v>
      </c>
      <c r="G1266" t="s">
        <v>73</v>
      </c>
      <c r="H1266" s="7">
        <v>3</v>
      </c>
      <c r="I1266" s="7" t="s">
        <v>148</v>
      </c>
      <c r="J1266" t="s">
        <v>18</v>
      </c>
      <c r="K1266">
        <v>54</v>
      </c>
      <c r="L1266">
        <v>1</v>
      </c>
      <c r="M1266">
        <v>118.7</v>
      </c>
      <c r="N1266">
        <v>2.76</v>
      </c>
    </row>
    <row r="1267" spans="1:14" x14ac:dyDescent="0.25">
      <c r="A1267" s="7">
        <v>247626</v>
      </c>
      <c r="B1267" s="7">
        <f t="shared" si="57"/>
        <v>0</v>
      </c>
      <c r="C1267" s="7">
        <f t="shared" si="58"/>
        <v>0</v>
      </c>
      <c r="D1267" s="7">
        <f t="shared" si="59"/>
        <v>0</v>
      </c>
      <c r="E1267" s="7">
        <v>242903</v>
      </c>
      <c r="F1267" t="s">
        <v>56</v>
      </c>
      <c r="G1267" t="s">
        <v>74</v>
      </c>
      <c r="H1267" s="7">
        <v>49</v>
      </c>
      <c r="I1267" s="7" t="s">
        <v>148</v>
      </c>
      <c r="J1267" t="s">
        <v>18</v>
      </c>
      <c r="K1267">
        <v>33.700000000000003</v>
      </c>
      <c r="L1267">
        <v>3</v>
      </c>
      <c r="M1267">
        <v>57</v>
      </c>
      <c r="N1267">
        <v>2.76</v>
      </c>
    </row>
    <row r="1268" spans="1:14" x14ac:dyDescent="0.25">
      <c r="A1268" s="7">
        <v>247628</v>
      </c>
      <c r="B1268" s="7">
        <f t="shared" si="57"/>
        <v>0</v>
      </c>
      <c r="C1268" s="7">
        <f t="shared" si="58"/>
        <v>0</v>
      </c>
      <c r="D1268" s="7">
        <f t="shared" si="59"/>
        <v>0</v>
      </c>
      <c r="E1268" s="7">
        <v>242903</v>
      </c>
      <c r="F1268" t="s">
        <v>56</v>
      </c>
      <c r="G1268" t="s">
        <v>74</v>
      </c>
      <c r="H1268" s="7">
        <v>49</v>
      </c>
      <c r="I1268" s="7" t="s">
        <v>148</v>
      </c>
      <c r="J1268" t="s">
        <v>18</v>
      </c>
      <c r="K1268">
        <v>33.799999999999997</v>
      </c>
      <c r="L1268">
        <v>1</v>
      </c>
      <c r="M1268">
        <v>92</v>
      </c>
      <c r="N1268">
        <v>2.76</v>
      </c>
    </row>
    <row r="1269" spans="1:14" x14ac:dyDescent="0.25">
      <c r="A1269" s="7">
        <v>247630</v>
      </c>
      <c r="B1269" s="7">
        <f t="shared" si="57"/>
        <v>0</v>
      </c>
      <c r="C1269" s="7">
        <f t="shared" si="58"/>
        <v>0</v>
      </c>
      <c r="D1269" s="7">
        <f t="shared" si="59"/>
        <v>0</v>
      </c>
      <c r="E1269" s="7">
        <v>242903</v>
      </c>
      <c r="F1269" t="s">
        <v>56</v>
      </c>
      <c r="G1269" t="s">
        <v>74</v>
      </c>
      <c r="H1269" s="7">
        <v>49</v>
      </c>
      <c r="I1269" s="7" t="s">
        <v>148</v>
      </c>
      <c r="J1269" t="s">
        <v>18</v>
      </c>
      <c r="K1269">
        <v>23.6</v>
      </c>
      <c r="L1269">
        <v>1</v>
      </c>
      <c r="M1269">
        <v>92</v>
      </c>
      <c r="N1269">
        <v>2.76</v>
      </c>
    </row>
    <row r="1270" spans="1:14" x14ac:dyDescent="0.25">
      <c r="A1270" s="7">
        <v>247632</v>
      </c>
      <c r="B1270" s="7">
        <f t="shared" si="57"/>
        <v>0</v>
      </c>
      <c r="C1270" s="7">
        <f t="shared" si="58"/>
        <v>0</v>
      </c>
      <c r="D1270" s="7">
        <f t="shared" si="59"/>
        <v>0</v>
      </c>
      <c r="E1270" s="7">
        <v>242903</v>
      </c>
      <c r="F1270" t="s">
        <v>56</v>
      </c>
      <c r="G1270" t="s">
        <v>74</v>
      </c>
      <c r="H1270" s="7">
        <v>49</v>
      </c>
      <c r="I1270" s="7" t="s">
        <v>148</v>
      </c>
      <c r="J1270" t="s">
        <v>18</v>
      </c>
      <c r="K1270">
        <v>24.7</v>
      </c>
      <c r="L1270">
        <v>1</v>
      </c>
      <c r="M1270">
        <v>92</v>
      </c>
      <c r="N1270">
        <v>2.76</v>
      </c>
    </row>
    <row r="1271" spans="1:14" x14ac:dyDescent="0.25">
      <c r="A1271" s="7">
        <v>249440</v>
      </c>
      <c r="B1271" s="7">
        <f t="shared" si="57"/>
        <v>0</v>
      </c>
      <c r="C1271" s="7">
        <f t="shared" si="58"/>
        <v>0</v>
      </c>
      <c r="D1271" s="7">
        <f t="shared" si="59"/>
        <v>0</v>
      </c>
      <c r="E1271" s="7">
        <v>242947</v>
      </c>
      <c r="F1271" t="s">
        <v>56</v>
      </c>
      <c r="G1271" t="s">
        <v>75</v>
      </c>
      <c r="H1271" s="7">
        <v>14</v>
      </c>
      <c r="I1271" s="7" t="s">
        <v>148</v>
      </c>
      <c r="J1271" t="s">
        <v>18</v>
      </c>
      <c r="K1271">
        <v>39</v>
      </c>
      <c r="L1271">
        <v>1</v>
      </c>
      <c r="M1271">
        <v>118.7</v>
      </c>
      <c r="N1271">
        <v>2.76</v>
      </c>
    </row>
    <row r="1272" spans="1:14" x14ac:dyDescent="0.25">
      <c r="A1272" s="7">
        <v>249442</v>
      </c>
      <c r="B1272" s="7">
        <f t="shared" si="57"/>
        <v>0</v>
      </c>
      <c r="C1272" s="7">
        <f t="shared" si="58"/>
        <v>0</v>
      </c>
      <c r="D1272" s="7">
        <f t="shared" si="59"/>
        <v>0</v>
      </c>
      <c r="E1272" s="7">
        <v>242947</v>
      </c>
      <c r="F1272" t="s">
        <v>56</v>
      </c>
      <c r="G1272" t="s">
        <v>75</v>
      </c>
      <c r="H1272" s="7">
        <v>14</v>
      </c>
      <c r="I1272" s="7" t="s">
        <v>148</v>
      </c>
      <c r="J1272" t="s">
        <v>18</v>
      </c>
      <c r="K1272">
        <v>38.799999999999997</v>
      </c>
      <c r="L1272">
        <v>1</v>
      </c>
      <c r="M1272">
        <v>118.7</v>
      </c>
      <c r="N1272">
        <v>2.76</v>
      </c>
    </row>
    <row r="1273" spans="1:14" x14ac:dyDescent="0.25">
      <c r="A1273" s="7">
        <v>249444</v>
      </c>
      <c r="B1273" s="7">
        <f t="shared" si="57"/>
        <v>0</v>
      </c>
      <c r="C1273" s="7">
        <f t="shared" si="58"/>
        <v>0</v>
      </c>
      <c r="D1273" s="7">
        <f t="shared" si="59"/>
        <v>0</v>
      </c>
      <c r="E1273" s="7">
        <v>242947</v>
      </c>
      <c r="F1273" t="s">
        <v>56</v>
      </c>
      <c r="G1273" t="s">
        <v>75</v>
      </c>
      <c r="H1273" s="7">
        <v>14</v>
      </c>
      <c r="I1273" s="7" t="s">
        <v>148</v>
      </c>
      <c r="J1273" t="s">
        <v>18</v>
      </c>
      <c r="K1273">
        <v>40</v>
      </c>
      <c r="L1273">
        <v>1</v>
      </c>
      <c r="M1273">
        <v>118.7</v>
      </c>
      <c r="N1273">
        <v>2.76</v>
      </c>
    </row>
    <row r="1274" spans="1:14" x14ac:dyDescent="0.25">
      <c r="A1274" s="7">
        <v>249446</v>
      </c>
      <c r="B1274" s="7">
        <f t="shared" si="57"/>
        <v>0</v>
      </c>
      <c r="C1274" s="7">
        <f t="shared" si="58"/>
        <v>0</v>
      </c>
      <c r="D1274" s="7">
        <f t="shared" si="59"/>
        <v>0</v>
      </c>
      <c r="E1274" s="7">
        <v>242947</v>
      </c>
      <c r="F1274" t="s">
        <v>56</v>
      </c>
      <c r="G1274" t="s">
        <v>75</v>
      </c>
      <c r="H1274" s="7">
        <v>14</v>
      </c>
      <c r="I1274" s="7" t="s">
        <v>148</v>
      </c>
      <c r="J1274" t="s">
        <v>18</v>
      </c>
      <c r="K1274">
        <v>50.1</v>
      </c>
      <c r="L1274">
        <v>1</v>
      </c>
      <c r="M1274">
        <v>134.30000000000001</v>
      </c>
      <c r="N1274">
        <v>2.76</v>
      </c>
    </row>
    <row r="1275" spans="1:14" x14ac:dyDescent="0.25">
      <c r="A1275" s="7">
        <v>249448</v>
      </c>
      <c r="B1275" s="7">
        <f t="shared" si="57"/>
        <v>0</v>
      </c>
      <c r="C1275" s="7">
        <f t="shared" si="58"/>
        <v>0</v>
      </c>
      <c r="D1275" s="7">
        <f t="shared" si="59"/>
        <v>0</v>
      </c>
      <c r="E1275" s="7">
        <v>242947</v>
      </c>
      <c r="F1275" t="s">
        <v>56</v>
      </c>
      <c r="G1275" t="s">
        <v>75</v>
      </c>
      <c r="H1275" s="7">
        <v>14</v>
      </c>
      <c r="I1275" s="7" t="s">
        <v>148</v>
      </c>
      <c r="J1275" t="s">
        <v>18</v>
      </c>
      <c r="K1275">
        <v>39.700000000000003</v>
      </c>
      <c r="L1275">
        <v>1</v>
      </c>
      <c r="M1275">
        <v>118.7</v>
      </c>
      <c r="N1275">
        <v>2.76</v>
      </c>
    </row>
    <row r="1276" spans="1:14" x14ac:dyDescent="0.25">
      <c r="A1276" s="7">
        <v>249452</v>
      </c>
      <c r="B1276" s="7">
        <f t="shared" si="57"/>
        <v>0</v>
      </c>
      <c r="C1276" s="7">
        <f t="shared" si="58"/>
        <v>0</v>
      </c>
      <c r="D1276" s="7">
        <f t="shared" si="59"/>
        <v>0</v>
      </c>
      <c r="E1276" s="7">
        <v>242947</v>
      </c>
      <c r="F1276" t="s">
        <v>56</v>
      </c>
      <c r="G1276" t="s">
        <v>75</v>
      </c>
      <c r="H1276" s="7">
        <v>14</v>
      </c>
      <c r="I1276" s="7" t="s">
        <v>148</v>
      </c>
      <c r="J1276" t="s">
        <v>18</v>
      </c>
      <c r="K1276">
        <v>39</v>
      </c>
      <c r="L1276">
        <v>3</v>
      </c>
      <c r="M1276">
        <v>57</v>
      </c>
      <c r="N1276">
        <v>2.76</v>
      </c>
    </row>
    <row r="1277" spans="1:14" x14ac:dyDescent="0.25">
      <c r="A1277" s="7">
        <v>249564</v>
      </c>
      <c r="B1277" s="7">
        <f t="shared" si="57"/>
        <v>0</v>
      </c>
      <c r="C1277" s="7">
        <f t="shared" si="58"/>
        <v>0</v>
      </c>
      <c r="D1277" s="7">
        <f t="shared" si="59"/>
        <v>0</v>
      </c>
      <c r="E1277" s="7">
        <v>242958</v>
      </c>
      <c r="F1277" t="s">
        <v>56</v>
      </c>
      <c r="G1277" t="s">
        <v>76</v>
      </c>
      <c r="H1277" s="7">
        <v>24</v>
      </c>
      <c r="I1277" s="7" t="s">
        <v>148</v>
      </c>
      <c r="J1277" t="s">
        <v>18</v>
      </c>
      <c r="K1277">
        <v>42.9</v>
      </c>
      <c r="L1277">
        <v>2</v>
      </c>
      <c r="M1277">
        <v>73.5</v>
      </c>
      <c r="N1277">
        <v>2.76</v>
      </c>
    </row>
    <row r="1278" spans="1:14" x14ac:dyDescent="0.25">
      <c r="A1278" s="7">
        <v>249566</v>
      </c>
      <c r="B1278" s="7">
        <f t="shared" si="57"/>
        <v>0</v>
      </c>
      <c r="C1278" s="7">
        <f t="shared" si="58"/>
        <v>0</v>
      </c>
      <c r="D1278" s="7">
        <f t="shared" si="59"/>
        <v>0</v>
      </c>
      <c r="E1278" s="7">
        <v>242958</v>
      </c>
      <c r="F1278" t="s">
        <v>56</v>
      </c>
      <c r="G1278" t="s">
        <v>76</v>
      </c>
      <c r="H1278" s="7">
        <v>24</v>
      </c>
      <c r="I1278" s="7" t="s">
        <v>148</v>
      </c>
      <c r="J1278" t="s">
        <v>18</v>
      </c>
      <c r="K1278">
        <v>43.7</v>
      </c>
      <c r="L1278">
        <v>1</v>
      </c>
      <c r="M1278">
        <v>118.7</v>
      </c>
      <c r="N1278">
        <v>2.76</v>
      </c>
    </row>
    <row r="1279" spans="1:14" x14ac:dyDescent="0.25">
      <c r="A1279" s="7">
        <v>249568</v>
      </c>
      <c r="B1279" s="7">
        <f t="shared" si="57"/>
        <v>0</v>
      </c>
      <c r="C1279" s="7">
        <f t="shared" si="58"/>
        <v>0</v>
      </c>
      <c r="D1279" s="7">
        <f t="shared" si="59"/>
        <v>0</v>
      </c>
      <c r="E1279" s="7">
        <v>242958</v>
      </c>
      <c r="F1279" t="s">
        <v>56</v>
      </c>
      <c r="G1279" t="s">
        <v>76</v>
      </c>
      <c r="H1279" s="7">
        <v>24</v>
      </c>
      <c r="I1279" s="7" t="s">
        <v>148</v>
      </c>
      <c r="J1279" t="s">
        <v>18</v>
      </c>
      <c r="K1279">
        <v>44.7</v>
      </c>
      <c r="L1279">
        <v>1</v>
      </c>
      <c r="M1279">
        <v>118.7</v>
      </c>
      <c r="N1279">
        <v>2.76</v>
      </c>
    </row>
    <row r="1280" spans="1:14" x14ac:dyDescent="0.25">
      <c r="A1280" s="7">
        <v>249570</v>
      </c>
      <c r="B1280" s="7">
        <f t="shared" si="57"/>
        <v>0</v>
      </c>
      <c r="C1280" s="7">
        <f t="shared" si="58"/>
        <v>0</v>
      </c>
      <c r="D1280" s="7">
        <f t="shared" si="59"/>
        <v>0</v>
      </c>
      <c r="E1280" s="7">
        <v>242958</v>
      </c>
      <c r="F1280" t="s">
        <v>56</v>
      </c>
      <c r="G1280" t="s">
        <v>76</v>
      </c>
      <c r="H1280" s="7">
        <v>24</v>
      </c>
      <c r="I1280" s="7" t="s">
        <v>148</v>
      </c>
      <c r="J1280" t="s">
        <v>18</v>
      </c>
      <c r="K1280">
        <v>44.3</v>
      </c>
      <c r="L1280">
        <v>1</v>
      </c>
      <c r="M1280">
        <v>118.7</v>
      </c>
      <c r="N1280">
        <v>2.76</v>
      </c>
    </row>
    <row r="1281" spans="1:14" x14ac:dyDescent="0.25">
      <c r="A1281" s="7">
        <v>249588</v>
      </c>
      <c r="B1281" s="7">
        <f t="shared" si="57"/>
        <v>0</v>
      </c>
      <c r="C1281" s="7">
        <f t="shared" si="58"/>
        <v>0</v>
      </c>
      <c r="D1281" s="7">
        <f t="shared" si="59"/>
        <v>0</v>
      </c>
      <c r="E1281" s="7">
        <v>242962</v>
      </c>
      <c r="F1281" t="s">
        <v>56</v>
      </c>
      <c r="G1281" t="s">
        <v>77</v>
      </c>
      <c r="H1281" s="7">
        <v>12</v>
      </c>
      <c r="I1281" s="7" t="s">
        <v>148</v>
      </c>
      <c r="J1281" t="s">
        <v>18</v>
      </c>
      <c r="K1281">
        <v>40</v>
      </c>
      <c r="L1281">
        <v>1</v>
      </c>
      <c r="M1281">
        <v>118.7</v>
      </c>
      <c r="N1281">
        <v>2.76</v>
      </c>
    </row>
    <row r="1282" spans="1:14" x14ac:dyDescent="0.25">
      <c r="A1282" s="7">
        <v>249590</v>
      </c>
      <c r="B1282" s="7">
        <f t="shared" si="57"/>
        <v>0</v>
      </c>
      <c r="C1282" s="7">
        <f t="shared" si="58"/>
        <v>0</v>
      </c>
      <c r="D1282" s="7">
        <f t="shared" si="59"/>
        <v>0</v>
      </c>
      <c r="E1282" s="7">
        <v>242962</v>
      </c>
      <c r="F1282" t="s">
        <v>56</v>
      </c>
      <c r="G1282" t="s">
        <v>77</v>
      </c>
      <c r="H1282" s="7">
        <v>12</v>
      </c>
      <c r="I1282" s="7" t="s">
        <v>148</v>
      </c>
      <c r="J1282" t="s">
        <v>18</v>
      </c>
      <c r="K1282">
        <v>41.2</v>
      </c>
      <c r="L1282">
        <v>1</v>
      </c>
      <c r="M1282">
        <v>118.7</v>
      </c>
      <c r="N1282">
        <v>2.76</v>
      </c>
    </row>
    <row r="1283" spans="1:14" x14ac:dyDescent="0.25">
      <c r="A1283" s="7">
        <v>249592</v>
      </c>
      <c r="B1283" s="7">
        <f t="shared" ref="B1283:B1346" si="60">IF(A1283=A1284,1,0)</f>
        <v>0</v>
      </c>
      <c r="C1283" s="7">
        <f t="shared" ref="C1283:C1346" si="61">IF(A1283=A1282,1,0)</f>
        <v>0</v>
      </c>
      <c r="D1283" s="7">
        <f t="shared" ref="D1283:D1346" si="62">B1283+C1283</f>
        <v>0</v>
      </c>
      <c r="E1283" s="7">
        <v>242962</v>
      </c>
      <c r="F1283" t="s">
        <v>56</v>
      </c>
      <c r="G1283" t="s">
        <v>77</v>
      </c>
      <c r="H1283" s="7">
        <v>12</v>
      </c>
      <c r="I1283" s="7" t="s">
        <v>148</v>
      </c>
      <c r="J1283" t="s">
        <v>18</v>
      </c>
      <c r="K1283">
        <v>40.200000000000003</v>
      </c>
      <c r="L1283">
        <v>1</v>
      </c>
      <c r="M1283">
        <v>118.7</v>
      </c>
      <c r="N1283">
        <v>2.76</v>
      </c>
    </row>
    <row r="1284" spans="1:14" x14ac:dyDescent="0.25">
      <c r="A1284" s="7">
        <v>249594</v>
      </c>
      <c r="B1284" s="7">
        <f t="shared" si="60"/>
        <v>0</v>
      </c>
      <c r="C1284" s="7">
        <f t="shared" si="61"/>
        <v>0</v>
      </c>
      <c r="D1284" s="7">
        <f t="shared" si="62"/>
        <v>0</v>
      </c>
      <c r="E1284" s="7">
        <v>242962</v>
      </c>
      <c r="F1284" t="s">
        <v>56</v>
      </c>
      <c r="G1284" t="s">
        <v>77</v>
      </c>
      <c r="H1284" s="7">
        <v>12</v>
      </c>
      <c r="I1284" s="7" t="s">
        <v>148</v>
      </c>
      <c r="J1284" t="s">
        <v>18</v>
      </c>
      <c r="K1284">
        <v>40.700000000000003</v>
      </c>
      <c r="L1284">
        <v>1</v>
      </c>
      <c r="M1284">
        <v>118.7</v>
      </c>
      <c r="N1284">
        <v>2.76</v>
      </c>
    </row>
    <row r="1285" spans="1:14" x14ac:dyDescent="0.25">
      <c r="A1285" s="7">
        <v>249598</v>
      </c>
      <c r="B1285" s="7">
        <f t="shared" si="60"/>
        <v>0</v>
      </c>
      <c r="C1285" s="7">
        <f t="shared" si="61"/>
        <v>0</v>
      </c>
      <c r="D1285" s="7">
        <f t="shared" si="62"/>
        <v>0</v>
      </c>
      <c r="E1285" s="7">
        <v>242962</v>
      </c>
      <c r="F1285" t="s">
        <v>56</v>
      </c>
      <c r="G1285" t="s">
        <v>77</v>
      </c>
      <c r="H1285" s="7">
        <v>12</v>
      </c>
      <c r="I1285" s="7" t="s">
        <v>148</v>
      </c>
      <c r="J1285" t="s">
        <v>18</v>
      </c>
      <c r="K1285">
        <v>49.4</v>
      </c>
      <c r="L1285">
        <v>1</v>
      </c>
      <c r="M1285">
        <v>134.30000000000001</v>
      </c>
      <c r="N1285">
        <v>2.76</v>
      </c>
    </row>
    <row r="1286" spans="1:14" x14ac:dyDescent="0.25">
      <c r="A1286" s="7">
        <v>249600</v>
      </c>
      <c r="B1286" s="7">
        <f t="shared" si="60"/>
        <v>0</v>
      </c>
      <c r="C1286" s="7">
        <f t="shared" si="61"/>
        <v>0</v>
      </c>
      <c r="D1286" s="7">
        <f t="shared" si="62"/>
        <v>0</v>
      </c>
      <c r="E1286" s="7">
        <v>242962</v>
      </c>
      <c r="F1286" t="s">
        <v>56</v>
      </c>
      <c r="G1286" t="s">
        <v>77</v>
      </c>
      <c r="H1286" s="7">
        <v>12</v>
      </c>
      <c r="I1286" s="7" t="s">
        <v>148</v>
      </c>
      <c r="J1286" t="s">
        <v>18</v>
      </c>
      <c r="K1286">
        <v>41</v>
      </c>
      <c r="L1286">
        <v>1</v>
      </c>
      <c r="M1286">
        <v>118.7</v>
      </c>
      <c r="N1286">
        <v>2.76</v>
      </c>
    </row>
    <row r="1287" spans="1:14" x14ac:dyDescent="0.25">
      <c r="A1287" s="7">
        <v>249602</v>
      </c>
      <c r="B1287" s="7">
        <f t="shared" si="60"/>
        <v>0</v>
      </c>
      <c r="C1287" s="7">
        <f t="shared" si="61"/>
        <v>0</v>
      </c>
      <c r="D1287" s="7">
        <f t="shared" si="62"/>
        <v>0</v>
      </c>
      <c r="E1287" s="7">
        <v>242962</v>
      </c>
      <c r="F1287" t="s">
        <v>56</v>
      </c>
      <c r="G1287" t="s">
        <v>77</v>
      </c>
      <c r="H1287" s="7">
        <v>12</v>
      </c>
      <c r="I1287" s="7" t="s">
        <v>148</v>
      </c>
      <c r="J1287" t="s">
        <v>18</v>
      </c>
      <c r="K1287">
        <v>29.2</v>
      </c>
      <c r="L1287">
        <v>1</v>
      </c>
      <c r="M1287">
        <v>92</v>
      </c>
      <c r="N1287">
        <v>2.76</v>
      </c>
    </row>
    <row r="1288" spans="1:14" x14ac:dyDescent="0.25">
      <c r="A1288" s="7">
        <v>249604</v>
      </c>
      <c r="B1288" s="7">
        <f t="shared" si="60"/>
        <v>0</v>
      </c>
      <c r="C1288" s="7">
        <f t="shared" si="61"/>
        <v>0</v>
      </c>
      <c r="D1288" s="7">
        <f t="shared" si="62"/>
        <v>0</v>
      </c>
      <c r="E1288" s="7">
        <v>242962</v>
      </c>
      <c r="F1288" t="s">
        <v>56</v>
      </c>
      <c r="G1288" t="s">
        <v>77</v>
      </c>
      <c r="H1288" s="7">
        <v>12</v>
      </c>
      <c r="I1288" s="7" t="s">
        <v>148</v>
      </c>
      <c r="J1288" t="s">
        <v>18</v>
      </c>
      <c r="K1288">
        <v>51</v>
      </c>
      <c r="L1288">
        <v>1</v>
      </c>
      <c r="M1288">
        <v>134.30000000000001</v>
      </c>
      <c r="N1288">
        <v>2.76</v>
      </c>
    </row>
    <row r="1289" spans="1:14" x14ac:dyDescent="0.25">
      <c r="A1289" s="7">
        <v>249606</v>
      </c>
      <c r="B1289" s="7">
        <f t="shared" si="60"/>
        <v>0</v>
      </c>
      <c r="C1289" s="7">
        <f t="shared" si="61"/>
        <v>0</v>
      </c>
      <c r="D1289" s="7">
        <f t="shared" si="62"/>
        <v>0</v>
      </c>
      <c r="E1289" s="7">
        <v>242962</v>
      </c>
      <c r="F1289" t="s">
        <v>56</v>
      </c>
      <c r="G1289" t="s">
        <v>77</v>
      </c>
      <c r="H1289" s="7">
        <v>12</v>
      </c>
      <c r="I1289" s="7" t="s">
        <v>148</v>
      </c>
      <c r="J1289" t="s">
        <v>18</v>
      </c>
      <c r="K1289">
        <v>50.4</v>
      </c>
      <c r="L1289">
        <v>1</v>
      </c>
      <c r="M1289">
        <v>134.30000000000001</v>
      </c>
      <c r="N1289">
        <v>2.76</v>
      </c>
    </row>
    <row r="1290" spans="1:14" x14ac:dyDescent="0.25">
      <c r="A1290" s="7">
        <v>249608</v>
      </c>
      <c r="B1290" s="7">
        <f t="shared" si="60"/>
        <v>0</v>
      </c>
      <c r="C1290" s="7">
        <f t="shared" si="61"/>
        <v>0</v>
      </c>
      <c r="D1290" s="7">
        <f t="shared" si="62"/>
        <v>0</v>
      </c>
      <c r="E1290" s="7">
        <v>242962</v>
      </c>
      <c r="F1290" t="s">
        <v>56</v>
      </c>
      <c r="G1290" t="s">
        <v>77</v>
      </c>
      <c r="H1290" s="7">
        <v>12</v>
      </c>
      <c r="I1290" s="7" t="s">
        <v>148</v>
      </c>
      <c r="J1290" t="s">
        <v>18</v>
      </c>
      <c r="K1290">
        <v>51.5</v>
      </c>
      <c r="L1290">
        <v>1</v>
      </c>
      <c r="M1290">
        <v>134.30000000000001</v>
      </c>
      <c r="N1290">
        <v>2.76</v>
      </c>
    </row>
    <row r="1291" spans="1:14" x14ac:dyDescent="0.25">
      <c r="A1291" s="7">
        <v>249610</v>
      </c>
      <c r="B1291" s="7">
        <f t="shared" si="60"/>
        <v>0</v>
      </c>
      <c r="C1291" s="7">
        <f t="shared" si="61"/>
        <v>0</v>
      </c>
      <c r="D1291" s="7">
        <f t="shared" si="62"/>
        <v>0</v>
      </c>
      <c r="E1291" s="7">
        <v>242962</v>
      </c>
      <c r="F1291" t="s">
        <v>56</v>
      </c>
      <c r="G1291" t="s">
        <v>77</v>
      </c>
      <c r="H1291" s="7">
        <v>12</v>
      </c>
      <c r="I1291" s="7" t="s">
        <v>148</v>
      </c>
      <c r="J1291" t="s">
        <v>18</v>
      </c>
      <c r="K1291">
        <v>41.1</v>
      </c>
      <c r="L1291">
        <v>1</v>
      </c>
      <c r="M1291">
        <v>118.7</v>
      </c>
      <c r="N1291">
        <v>2.76</v>
      </c>
    </row>
    <row r="1292" spans="1:14" x14ac:dyDescent="0.25">
      <c r="A1292" s="7">
        <v>250394</v>
      </c>
      <c r="B1292" s="7">
        <f t="shared" si="60"/>
        <v>0</v>
      </c>
      <c r="C1292" s="7">
        <f t="shared" si="61"/>
        <v>0</v>
      </c>
      <c r="D1292" s="7">
        <f t="shared" si="62"/>
        <v>0</v>
      </c>
      <c r="E1292" s="7">
        <v>250391</v>
      </c>
      <c r="F1292" t="s">
        <v>52</v>
      </c>
      <c r="G1292" t="s">
        <v>78</v>
      </c>
      <c r="H1292" s="7">
        <v>1</v>
      </c>
      <c r="I1292" s="7" t="s">
        <v>148</v>
      </c>
      <c r="J1292" t="s">
        <v>18</v>
      </c>
      <c r="K1292">
        <v>31.8</v>
      </c>
      <c r="L1292">
        <v>1</v>
      </c>
      <c r="M1292">
        <v>92</v>
      </c>
      <c r="N1292">
        <v>2.76</v>
      </c>
    </row>
    <row r="1293" spans="1:14" x14ac:dyDescent="0.25">
      <c r="A1293" s="7">
        <v>250398</v>
      </c>
      <c r="B1293" s="7">
        <f t="shared" si="60"/>
        <v>0</v>
      </c>
      <c r="C1293" s="7">
        <f t="shared" si="61"/>
        <v>0</v>
      </c>
      <c r="D1293" s="7">
        <f t="shared" si="62"/>
        <v>0</v>
      </c>
      <c r="E1293" s="7">
        <v>250391</v>
      </c>
      <c r="F1293" t="s">
        <v>52</v>
      </c>
      <c r="G1293" t="s">
        <v>78</v>
      </c>
      <c r="H1293" s="7">
        <v>1</v>
      </c>
      <c r="I1293" s="7" t="s">
        <v>148</v>
      </c>
      <c r="J1293" t="s">
        <v>18</v>
      </c>
      <c r="K1293">
        <v>37.5</v>
      </c>
      <c r="L1293">
        <v>4</v>
      </c>
      <c r="M1293">
        <v>46.3</v>
      </c>
      <c r="N1293">
        <v>2.76</v>
      </c>
    </row>
    <row r="1294" spans="1:14" x14ac:dyDescent="0.25">
      <c r="A1294" s="7">
        <v>250404</v>
      </c>
      <c r="B1294" s="7">
        <f t="shared" si="60"/>
        <v>0</v>
      </c>
      <c r="C1294" s="7">
        <f t="shared" si="61"/>
        <v>0</v>
      </c>
      <c r="D1294" s="7">
        <f t="shared" si="62"/>
        <v>0</v>
      </c>
      <c r="E1294" s="7">
        <v>250391</v>
      </c>
      <c r="F1294" t="s">
        <v>52</v>
      </c>
      <c r="G1294" t="s">
        <v>78</v>
      </c>
      <c r="H1294" s="7">
        <v>1</v>
      </c>
      <c r="I1294" s="7" t="s">
        <v>148</v>
      </c>
      <c r="J1294" t="s">
        <v>18</v>
      </c>
      <c r="K1294">
        <v>37.6</v>
      </c>
      <c r="L1294">
        <v>1</v>
      </c>
      <c r="M1294">
        <v>118.7</v>
      </c>
      <c r="N1294">
        <v>2.76</v>
      </c>
    </row>
    <row r="1295" spans="1:14" x14ac:dyDescent="0.25">
      <c r="A1295" s="7">
        <v>250424</v>
      </c>
      <c r="B1295" s="7">
        <f t="shared" si="60"/>
        <v>0</v>
      </c>
      <c r="C1295" s="7">
        <f t="shared" si="61"/>
        <v>0</v>
      </c>
      <c r="D1295" s="7">
        <f t="shared" si="62"/>
        <v>0</v>
      </c>
      <c r="E1295" s="7">
        <v>250391</v>
      </c>
      <c r="F1295" t="s">
        <v>52</v>
      </c>
      <c r="G1295" t="s">
        <v>78</v>
      </c>
      <c r="H1295" s="7">
        <v>1</v>
      </c>
      <c r="I1295" s="7" t="s">
        <v>148</v>
      </c>
      <c r="J1295" t="s">
        <v>18</v>
      </c>
      <c r="K1295">
        <v>32.5</v>
      </c>
      <c r="L1295">
        <v>1</v>
      </c>
      <c r="M1295">
        <v>92</v>
      </c>
      <c r="N1295">
        <v>2.76</v>
      </c>
    </row>
    <row r="1296" spans="1:14" x14ac:dyDescent="0.25">
      <c r="A1296" s="7">
        <v>250432</v>
      </c>
      <c r="B1296" s="7">
        <f t="shared" si="60"/>
        <v>0</v>
      </c>
      <c r="C1296" s="7">
        <f t="shared" si="61"/>
        <v>0</v>
      </c>
      <c r="D1296" s="7">
        <f t="shared" si="62"/>
        <v>0</v>
      </c>
      <c r="E1296" s="7">
        <v>250391</v>
      </c>
      <c r="F1296" t="s">
        <v>52</v>
      </c>
      <c r="G1296" t="s">
        <v>78</v>
      </c>
      <c r="H1296" s="7">
        <v>1</v>
      </c>
      <c r="I1296" s="7" t="s">
        <v>148</v>
      </c>
      <c r="J1296" t="s">
        <v>18</v>
      </c>
      <c r="K1296">
        <v>37.9</v>
      </c>
      <c r="L1296">
        <v>2</v>
      </c>
      <c r="M1296">
        <v>73.5</v>
      </c>
      <c r="N1296">
        <v>2.76</v>
      </c>
    </row>
    <row r="1297" spans="1:14" x14ac:dyDescent="0.25">
      <c r="A1297" s="7">
        <v>250441</v>
      </c>
      <c r="B1297" s="7">
        <f t="shared" si="60"/>
        <v>0</v>
      </c>
      <c r="C1297" s="7">
        <f t="shared" si="61"/>
        <v>0</v>
      </c>
      <c r="D1297" s="7">
        <f t="shared" si="62"/>
        <v>0</v>
      </c>
      <c r="E1297" s="7">
        <v>250391</v>
      </c>
      <c r="F1297" t="s">
        <v>52</v>
      </c>
      <c r="G1297" t="s">
        <v>78</v>
      </c>
      <c r="H1297" s="7">
        <v>1</v>
      </c>
      <c r="I1297" s="7" t="s">
        <v>148</v>
      </c>
      <c r="J1297" t="s">
        <v>18</v>
      </c>
      <c r="K1297">
        <v>37.200000000000003</v>
      </c>
      <c r="L1297">
        <v>5</v>
      </c>
      <c r="M1297">
        <v>40.4</v>
      </c>
      <c r="N1297">
        <v>2.76</v>
      </c>
    </row>
    <row r="1298" spans="1:14" x14ac:dyDescent="0.25">
      <c r="A1298" s="7">
        <v>250445</v>
      </c>
      <c r="B1298" s="7">
        <f t="shared" si="60"/>
        <v>0</v>
      </c>
      <c r="C1298" s="7">
        <f t="shared" si="61"/>
        <v>0</v>
      </c>
      <c r="D1298" s="7">
        <f t="shared" si="62"/>
        <v>0</v>
      </c>
      <c r="E1298" s="7">
        <v>250391</v>
      </c>
      <c r="F1298" t="s">
        <v>52</v>
      </c>
      <c r="G1298" t="s">
        <v>78</v>
      </c>
      <c r="H1298" s="7">
        <v>1</v>
      </c>
      <c r="I1298" s="7" t="s">
        <v>148</v>
      </c>
      <c r="J1298" t="s">
        <v>18</v>
      </c>
      <c r="K1298">
        <v>32.5</v>
      </c>
      <c r="L1298">
        <v>1</v>
      </c>
      <c r="M1298">
        <v>92</v>
      </c>
      <c r="N1298">
        <v>2.76</v>
      </c>
    </row>
    <row r="1299" spans="1:14" x14ac:dyDescent="0.25">
      <c r="A1299" s="7">
        <v>250451</v>
      </c>
      <c r="B1299" s="7">
        <f t="shared" si="60"/>
        <v>0</v>
      </c>
      <c r="C1299" s="7">
        <f t="shared" si="61"/>
        <v>0</v>
      </c>
      <c r="D1299" s="7">
        <f t="shared" si="62"/>
        <v>0</v>
      </c>
      <c r="E1299" s="7">
        <v>250449</v>
      </c>
      <c r="F1299" t="s">
        <v>52</v>
      </c>
      <c r="G1299" t="s">
        <v>78</v>
      </c>
      <c r="H1299" s="7">
        <v>4</v>
      </c>
      <c r="I1299" s="7" t="s">
        <v>148</v>
      </c>
      <c r="J1299" t="s">
        <v>18</v>
      </c>
      <c r="K1299">
        <v>28.6</v>
      </c>
      <c r="L1299">
        <v>1</v>
      </c>
      <c r="M1299">
        <v>92</v>
      </c>
      <c r="N1299">
        <v>2.76</v>
      </c>
    </row>
    <row r="1300" spans="1:14" x14ac:dyDescent="0.25">
      <c r="A1300" s="7">
        <v>250458</v>
      </c>
      <c r="B1300" s="7">
        <f t="shared" si="60"/>
        <v>0</v>
      </c>
      <c r="C1300" s="7">
        <f t="shared" si="61"/>
        <v>0</v>
      </c>
      <c r="D1300" s="7">
        <f t="shared" si="62"/>
        <v>0</v>
      </c>
      <c r="E1300" s="7">
        <v>250449</v>
      </c>
      <c r="F1300" t="s">
        <v>52</v>
      </c>
      <c r="G1300" t="s">
        <v>78</v>
      </c>
      <c r="H1300" s="7">
        <v>4</v>
      </c>
      <c r="I1300" s="7" t="s">
        <v>148</v>
      </c>
      <c r="J1300" t="s">
        <v>18</v>
      </c>
      <c r="K1300">
        <v>37</v>
      </c>
      <c r="L1300">
        <v>1</v>
      </c>
      <c r="M1300">
        <v>118.7</v>
      </c>
      <c r="N1300">
        <v>2.76</v>
      </c>
    </row>
    <row r="1301" spans="1:14" x14ac:dyDescent="0.25">
      <c r="A1301" s="7">
        <v>250463</v>
      </c>
      <c r="B1301" s="7">
        <f t="shared" si="60"/>
        <v>0</v>
      </c>
      <c r="C1301" s="7">
        <f t="shared" si="61"/>
        <v>0</v>
      </c>
      <c r="D1301" s="7">
        <f t="shared" si="62"/>
        <v>0</v>
      </c>
      <c r="E1301" s="7">
        <v>250449</v>
      </c>
      <c r="F1301" t="s">
        <v>52</v>
      </c>
      <c r="G1301" t="s">
        <v>78</v>
      </c>
      <c r="H1301" s="7">
        <v>4</v>
      </c>
      <c r="I1301" s="7" t="s">
        <v>148</v>
      </c>
      <c r="J1301" t="s">
        <v>18</v>
      </c>
      <c r="K1301">
        <v>36.9</v>
      </c>
      <c r="L1301">
        <v>2</v>
      </c>
      <c r="M1301">
        <v>73.5</v>
      </c>
      <c r="N1301">
        <v>2.76</v>
      </c>
    </row>
    <row r="1302" spans="1:14" x14ac:dyDescent="0.25">
      <c r="A1302" s="7">
        <v>250467</v>
      </c>
      <c r="B1302" s="7">
        <f t="shared" si="60"/>
        <v>0</v>
      </c>
      <c r="C1302" s="7">
        <f t="shared" si="61"/>
        <v>0</v>
      </c>
      <c r="D1302" s="7">
        <f t="shared" si="62"/>
        <v>0</v>
      </c>
      <c r="E1302" s="7">
        <v>250449</v>
      </c>
      <c r="F1302" t="s">
        <v>52</v>
      </c>
      <c r="G1302" t="s">
        <v>78</v>
      </c>
      <c r="H1302" s="7">
        <v>4</v>
      </c>
      <c r="I1302" s="7" t="s">
        <v>148</v>
      </c>
      <c r="J1302" t="s">
        <v>18</v>
      </c>
      <c r="K1302">
        <v>30.6</v>
      </c>
      <c r="L1302">
        <v>2</v>
      </c>
      <c r="M1302">
        <v>57</v>
      </c>
      <c r="N1302">
        <v>2.76</v>
      </c>
    </row>
    <row r="1303" spans="1:14" x14ac:dyDescent="0.25">
      <c r="A1303" s="7">
        <v>250472</v>
      </c>
      <c r="B1303" s="7">
        <f t="shared" si="60"/>
        <v>0</v>
      </c>
      <c r="C1303" s="7">
        <f t="shared" si="61"/>
        <v>0</v>
      </c>
      <c r="D1303" s="7">
        <f t="shared" si="62"/>
        <v>0</v>
      </c>
      <c r="E1303" s="7">
        <v>250449</v>
      </c>
      <c r="F1303" t="s">
        <v>52</v>
      </c>
      <c r="G1303" t="s">
        <v>78</v>
      </c>
      <c r="H1303" s="7">
        <v>4</v>
      </c>
      <c r="I1303" s="7" t="s">
        <v>148</v>
      </c>
      <c r="J1303" t="s">
        <v>18</v>
      </c>
      <c r="K1303">
        <v>31</v>
      </c>
      <c r="L1303">
        <v>1</v>
      </c>
      <c r="M1303">
        <v>92</v>
      </c>
      <c r="N1303">
        <v>2.76</v>
      </c>
    </row>
    <row r="1304" spans="1:14" x14ac:dyDescent="0.25">
      <c r="A1304" s="7">
        <v>250485</v>
      </c>
      <c r="B1304" s="7">
        <f t="shared" si="60"/>
        <v>0</v>
      </c>
      <c r="C1304" s="7">
        <f t="shared" si="61"/>
        <v>0</v>
      </c>
      <c r="D1304" s="7">
        <f t="shared" si="62"/>
        <v>0</v>
      </c>
      <c r="E1304" s="7">
        <v>250449</v>
      </c>
      <c r="F1304" t="s">
        <v>52</v>
      </c>
      <c r="G1304" t="s">
        <v>78</v>
      </c>
      <c r="H1304" s="7">
        <v>4</v>
      </c>
      <c r="I1304" s="7" t="s">
        <v>148</v>
      </c>
      <c r="J1304" t="s">
        <v>18</v>
      </c>
      <c r="K1304">
        <v>37.1</v>
      </c>
      <c r="L1304">
        <v>2</v>
      </c>
      <c r="M1304">
        <v>73.5</v>
      </c>
      <c r="N1304">
        <v>2.76</v>
      </c>
    </row>
    <row r="1305" spans="1:14" x14ac:dyDescent="0.25">
      <c r="A1305" s="7">
        <v>250496</v>
      </c>
      <c r="B1305" s="7">
        <f t="shared" si="60"/>
        <v>0</v>
      </c>
      <c r="C1305" s="7">
        <f t="shared" si="61"/>
        <v>0</v>
      </c>
      <c r="D1305" s="7">
        <f t="shared" si="62"/>
        <v>0</v>
      </c>
      <c r="E1305" s="7">
        <v>250449</v>
      </c>
      <c r="F1305" t="s">
        <v>52</v>
      </c>
      <c r="G1305" t="s">
        <v>78</v>
      </c>
      <c r="H1305" s="7">
        <v>4</v>
      </c>
      <c r="I1305" s="7" t="s">
        <v>148</v>
      </c>
      <c r="J1305" t="s">
        <v>18</v>
      </c>
      <c r="K1305">
        <v>36.799999999999997</v>
      </c>
      <c r="L1305">
        <v>3</v>
      </c>
      <c r="M1305">
        <v>57</v>
      </c>
      <c r="N1305">
        <v>2.76</v>
      </c>
    </row>
    <row r="1306" spans="1:14" x14ac:dyDescent="0.25">
      <c r="A1306" s="7">
        <v>250505</v>
      </c>
      <c r="B1306" s="7">
        <f t="shared" si="60"/>
        <v>0</v>
      </c>
      <c r="C1306" s="7">
        <f t="shared" si="61"/>
        <v>0</v>
      </c>
      <c r="D1306" s="7">
        <f t="shared" si="62"/>
        <v>0</v>
      </c>
      <c r="E1306" s="7">
        <v>250449</v>
      </c>
      <c r="F1306" t="s">
        <v>52</v>
      </c>
      <c r="G1306" t="s">
        <v>78</v>
      </c>
      <c r="H1306" s="7">
        <v>4</v>
      </c>
      <c r="I1306" s="7" t="s">
        <v>148</v>
      </c>
      <c r="J1306" t="s">
        <v>18</v>
      </c>
      <c r="K1306">
        <v>31.2</v>
      </c>
      <c r="L1306">
        <v>2</v>
      </c>
      <c r="M1306">
        <v>57</v>
      </c>
      <c r="N1306">
        <v>2.76</v>
      </c>
    </row>
    <row r="1307" spans="1:14" x14ac:dyDescent="0.25">
      <c r="A1307" s="7">
        <v>254675</v>
      </c>
      <c r="B1307" s="7">
        <f t="shared" si="60"/>
        <v>0</v>
      </c>
      <c r="C1307" s="7">
        <f t="shared" si="61"/>
        <v>0</v>
      </c>
      <c r="D1307" s="7">
        <f t="shared" si="62"/>
        <v>0</v>
      </c>
      <c r="E1307" s="7">
        <v>251141</v>
      </c>
      <c r="F1307" t="s">
        <v>50</v>
      </c>
      <c r="G1307" t="s">
        <v>79</v>
      </c>
      <c r="H1307" s="7">
        <v>20</v>
      </c>
      <c r="I1307" s="7" t="s">
        <v>148</v>
      </c>
      <c r="J1307" t="s">
        <v>18</v>
      </c>
      <c r="K1307">
        <v>38</v>
      </c>
      <c r="L1307">
        <v>2</v>
      </c>
      <c r="M1307">
        <v>73.5</v>
      </c>
      <c r="N1307">
        <v>2.76</v>
      </c>
    </row>
    <row r="1308" spans="1:14" x14ac:dyDescent="0.25">
      <c r="A1308" s="7">
        <v>254677</v>
      </c>
      <c r="B1308" s="7">
        <f t="shared" si="60"/>
        <v>0</v>
      </c>
      <c r="C1308" s="7">
        <f t="shared" si="61"/>
        <v>0</v>
      </c>
      <c r="D1308" s="7">
        <f t="shared" si="62"/>
        <v>0</v>
      </c>
      <c r="E1308" s="7">
        <v>251141</v>
      </c>
      <c r="F1308" t="s">
        <v>50</v>
      </c>
      <c r="G1308" t="s">
        <v>79</v>
      </c>
      <c r="H1308" s="7">
        <v>20</v>
      </c>
      <c r="I1308" s="7" t="s">
        <v>148</v>
      </c>
      <c r="J1308" t="s">
        <v>18</v>
      </c>
      <c r="K1308">
        <v>31.9</v>
      </c>
      <c r="L1308">
        <v>2</v>
      </c>
      <c r="M1308">
        <v>57</v>
      </c>
      <c r="N1308">
        <v>2.76</v>
      </c>
    </row>
    <row r="1309" spans="1:14" x14ac:dyDescent="0.25">
      <c r="A1309" s="7">
        <v>254679</v>
      </c>
      <c r="B1309" s="7">
        <f t="shared" si="60"/>
        <v>0</v>
      </c>
      <c r="C1309" s="7">
        <f t="shared" si="61"/>
        <v>0</v>
      </c>
      <c r="D1309" s="7">
        <f t="shared" si="62"/>
        <v>0</v>
      </c>
      <c r="E1309" s="7">
        <v>251141</v>
      </c>
      <c r="F1309" t="s">
        <v>50</v>
      </c>
      <c r="G1309" t="s">
        <v>79</v>
      </c>
      <c r="H1309" s="7">
        <v>20</v>
      </c>
      <c r="I1309" s="7" t="s">
        <v>148</v>
      </c>
      <c r="J1309" t="s">
        <v>18</v>
      </c>
      <c r="K1309">
        <v>38.1</v>
      </c>
      <c r="L1309">
        <v>2</v>
      </c>
      <c r="M1309">
        <v>73.5</v>
      </c>
      <c r="N1309">
        <v>2.76</v>
      </c>
    </row>
    <row r="1310" spans="1:14" x14ac:dyDescent="0.25">
      <c r="A1310" s="7">
        <v>254681</v>
      </c>
      <c r="B1310" s="7">
        <f t="shared" si="60"/>
        <v>0</v>
      </c>
      <c r="C1310" s="7">
        <f t="shared" si="61"/>
        <v>0</v>
      </c>
      <c r="D1310" s="7">
        <f t="shared" si="62"/>
        <v>0</v>
      </c>
      <c r="E1310" s="7">
        <v>251141</v>
      </c>
      <c r="F1310" t="s">
        <v>50</v>
      </c>
      <c r="G1310" t="s">
        <v>79</v>
      </c>
      <c r="H1310" s="7">
        <v>20</v>
      </c>
      <c r="I1310" s="7" t="s">
        <v>148</v>
      </c>
      <c r="J1310" t="s">
        <v>18</v>
      </c>
      <c r="K1310">
        <v>32</v>
      </c>
      <c r="L1310">
        <v>1</v>
      </c>
      <c r="M1310">
        <v>92</v>
      </c>
      <c r="N1310">
        <v>2.76</v>
      </c>
    </row>
    <row r="1311" spans="1:14" x14ac:dyDescent="0.25">
      <c r="A1311" s="7">
        <v>254683</v>
      </c>
      <c r="B1311" s="7">
        <f t="shared" si="60"/>
        <v>0</v>
      </c>
      <c r="C1311" s="7">
        <f t="shared" si="61"/>
        <v>0</v>
      </c>
      <c r="D1311" s="7">
        <f t="shared" si="62"/>
        <v>0</v>
      </c>
      <c r="E1311" s="7">
        <v>251141</v>
      </c>
      <c r="F1311" t="s">
        <v>50</v>
      </c>
      <c r="G1311" t="s">
        <v>79</v>
      </c>
      <c r="H1311" s="7">
        <v>20</v>
      </c>
      <c r="I1311" s="7" t="s">
        <v>148</v>
      </c>
      <c r="J1311" t="s">
        <v>18</v>
      </c>
      <c r="K1311">
        <v>37.799999999999997</v>
      </c>
      <c r="L1311">
        <v>4</v>
      </c>
      <c r="M1311">
        <v>46.3</v>
      </c>
      <c r="N1311">
        <v>2.76</v>
      </c>
    </row>
    <row r="1312" spans="1:14" x14ac:dyDescent="0.25">
      <c r="A1312" s="7">
        <v>254685</v>
      </c>
      <c r="B1312" s="7">
        <f t="shared" si="60"/>
        <v>0</v>
      </c>
      <c r="C1312" s="7">
        <f t="shared" si="61"/>
        <v>0</v>
      </c>
      <c r="D1312" s="7">
        <f t="shared" si="62"/>
        <v>0</v>
      </c>
      <c r="E1312" s="7">
        <v>251141</v>
      </c>
      <c r="F1312" t="s">
        <v>50</v>
      </c>
      <c r="G1312" t="s">
        <v>79</v>
      </c>
      <c r="H1312" s="7">
        <v>20</v>
      </c>
      <c r="I1312" s="7" t="s">
        <v>148</v>
      </c>
      <c r="J1312" t="s">
        <v>18</v>
      </c>
      <c r="K1312">
        <v>32</v>
      </c>
      <c r="L1312">
        <v>1</v>
      </c>
      <c r="M1312">
        <v>92</v>
      </c>
      <c r="N1312">
        <v>2.76</v>
      </c>
    </row>
    <row r="1313" spans="1:14" x14ac:dyDescent="0.25">
      <c r="A1313" s="7">
        <v>254687</v>
      </c>
      <c r="B1313" s="7">
        <f t="shared" si="60"/>
        <v>0</v>
      </c>
      <c r="C1313" s="7">
        <f t="shared" si="61"/>
        <v>0</v>
      </c>
      <c r="D1313" s="7">
        <f t="shared" si="62"/>
        <v>0</v>
      </c>
      <c r="E1313" s="7">
        <v>251141</v>
      </c>
      <c r="F1313" t="s">
        <v>50</v>
      </c>
      <c r="G1313" t="s">
        <v>79</v>
      </c>
      <c r="H1313" s="7">
        <v>20</v>
      </c>
      <c r="I1313" s="7" t="s">
        <v>148</v>
      </c>
      <c r="J1313" t="s">
        <v>18</v>
      </c>
      <c r="K1313">
        <v>37.700000000000003</v>
      </c>
      <c r="L1313">
        <v>2</v>
      </c>
      <c r="M1313">
        <v>73.5</v>
      </c>
      <c r="N1313">
        <v>2.76</v>
      </c>
    </row>
    <row r="1314" spans="1:14" x14ac:dyDescent="0.25">
      <c r="A1314" s="7">
        <v>254689</v>
      </c>
      <c r="B1314" s="7">
        <f t="shared" si="60"/>
        <v>0</v>
      </c>
      <c r="C1314" s="7">
        <f t="shared" si="61"/>
        <v>0</v>
      </c>
      <c r="D1314" s="7">
        <f t="shared" si="62"/>
        <v>0</v>
      </c>
      <c r="E1314" s="7">
        <v>251141</v>
      </c>
      <c r="F1314" t="s">
        <v>50</v>
      </c>
      <c r="G1314" t="s">
        <v>79</v>
      </c>
      <c r="H1314" s="7">
        <v>20</v>
      </c>
      <c r="I1314" s="7" t="s">
        <v>148</v>
      </c>
      <c r="J1314" t="s">
        <v>18</v>
      </c>
      <c r="K1314">
        <v>32.299999999999997</v>
      </c>
      <c r="L1314">
        <v>1</v>
      </c>
      <c r="M1314">
        <v>92</v>
      </c>
      <c r="N1314">
        <v>2.76</v>
      </c>
    </row>
    <row r="1315" spans="1:14" x14ac:dyDescent="0.25">
      <c r="A1315" s="7">
        <v>254691</v>
      </c>
      <c r="B1315" s="7">
        <f t="shared" si="60"/>
        <v>0</v>
      </c>
      <c r="C1315" s="7">
        <f t="shared" si="61"/>
        <v>0</v>
      </c>
      <c r="D1315" s="7">
        <f t="shared" si="62"/>
        <v>0</v>
      </c>
      <c r="E1315" s="7">
        <v>251142</v>
      </c>
      <c r="F1315" t="s">
        <v>50</v>
      </c>
      <c r="G1315" t="s">
        <v>79</v>
      </c>
      <c r="H1315" s="7">
        <v>22</v>
      </c>
      <c r="I1315" s="7" t="s">
        <v>148</v>
      </c>
      <c r="J1315" t="s">
        <v>11</v>
      </c>
      <c r="K1315">
        <v>59.2</v>
      </c>
      <c r="L1315">
        <v>2</v>
      </c>
      <c r="M1315">
        <v>113.6</v>
      </c>
      <c r="N1315">
        <v>1.9870000000000001</v>
      </c>
    </row>
    <row r="1316" spans="1:14" x14ac:dyDescent="0.25">
      <c r="A1316" s="7">
        <v>254693</v>
      </c>
      <c r="B1316" s="7">
        <f t="shared" si="60"/>
        <v>0</v>
      </c>
      <c r="C1316" s="7">
        <f t="shared" si="61"/>
        <v>0</v>
      </c>
      <c r="D1316" s="7">
        <f t="shared" si="62"/>
        <v>0</v>
      </c>
      <c r="E1316" s="7">
        <v>251142</v>
      </c>
      <c r="F1316" t="s">
        <v>50</v>
      </c>
      <c r="G1316" t="s">
        <v>79</v>
      </c>
      <c r="H1316" s="7">
        <v>22</v>
      </c>
      <c r="I1316" s="7" t="s">
        <v>148</v>
      </c>
      <c r="J1316" t="s">
        <v>11</v>
      </c>
      <c r="K1316">
        <v>59.1</v>
      </c>
      <c r="L1316">
        <v>6</v>
      </c>
      <c r="M1316">
        <v>62.3</v>
      </c>
      <c r="N1316">
        <v>1.9870000000000001</v>
      </c>
    </row>
    <row r="1317" spans="1:14" x14ac:dyDescent="0.25">
      <c r="A1317" s="7">
        <v>254695</v>
      </c>
      <c r="B1317" s="7">
        <f t="shared" si="60"/>
        <v>0</v>
      </c>
      <c r="C1317" s="7">
        <f t="shared" si="61"/>
        <v>0</v>
      </c>
      <c r="D1317" s="7">
        <f t="shared" si="62"/>
        <v>0</v>
      </c>
      <c r="E1317" s="7">
        <v>251142</v>
      </c>
      <c r="F1317" t="s">
        <v>50</v>
      </c>
      <c r="G1317" t="s">
        <v>79</v>
      </c>
      <c r="H1317" s="7">
        <v>22</v>
      </c>
      <c r="I1317" s="7" t="s">
        <v>148</v>
      </c>
      <c r="J1317" t="s">
        <v>11</v>
      </c>
      <c r="K1317">
        <v>29.7</v>
      </c>
      <c r="L1317">
        <v>1</v>
      </c>
      <c r="M1317">
        <v>142</v>
      </c>
      <c r="N1317">
        <v>1.9870000000000001</v>
      </c>
    </row>
    <row r="1318" spans="1:14" x14ac:dyDescent="0.25">
      <c r="A1318" s="7">
        <v>254697</v>
      </c>
      <c r="B1318" s="7">
        <f t="shared" si="60"/>
        <v>0</v>
      </c>
      <c r="C1318" s="7">
        <f t="shared" si="61"/>
        <v>0</v>
      </c>
      <c r="D1318" s="7">
        <f t="shared" si="62"/>
        <v>0</v>
      </c>
      <c r="E1318" s="7">
        <v>251142</v>
      </c>
      <c r="F1318" t="s">
        <v>50</v>
      </c>
      <c r="G1318" t="s">
        <v>79</v>
      </c>
      <c r="H1318" s="7">
        <v>22</v>
      </c>
      <c r="I1318" s="7" t="s">
        <v>148</v>
      </c>
      <c r="J1318" t="s">
        <v>11</v>
      </c>
      <c r="K1318">
        <v>29.3</v>
      </c>
      <c r="L1318">
        <v>1</v>
      </c>
      <c r="M1318">
        <v>142</v>
      </c>
      <c r="N1318">
        <v>1.9870000000000001</v>
      </c>
    </row>
    <row r="1319" spans="1:14" x14ac:dyDescent="0.25">
      <c r="A1319" s="7">
        <v>254699</v>
      </c>
      <c r="B1319" s="7">
        <f t="shared" si="60"/>
        <v>0</v>
      </c>
      <c r="C1319" s="7">
        <f t="shared" si="61"/>
        <v>0</v>
      </c>
      <c r="D1319" s="7">
        <f t="shared" si="62"/>
        <v>0</v>
      </c>
      <c r="E1319" s="7">
        <v>251142</v>
      </c>
      <c r="F1319" t="s">
        <v>50</v>
      </c>
      <c r="G1319" t="s">
        <v>79</v>
      </c>
      <c r="H1319" s="7">
        <v>22</v>
      </c>
      <c r="I1319" s="7" t="s">
        <v>148</v>
      </c>
      <c r="J1319" t="s">
        <v>11</v>
      </c>
      <c r="K1319">
        <v>44.3</v>
      </c>
      <c r="L1319">
        <v>2</v>
      </c>
      <c r="M1319">
        <v>103.9</v>
      </c>
      <c r="N1319">
        <v>1.9870000000000001</v>
      </c>
    </row>
    <row r="1320" spans="1:14" x14ac:dyDescent="0.25">
      <c r="A1320" s="7">
        <v>254701</v>
      </c>
      <c r="B1320" s="7">
        <f t="shared" si="60"/>
        <v>0</v>
      </c>
      <c r="C1320" s="7">
        <f t="shared" si="61"/>
        <v>0</v>
      </c>
      <c r="D1320" s="7">
        <f t="shared" si="62"/>
        <v>0</v>
      </c>
      <c r="E1320" s="7">
        <v>251142</v>
      </c>
      <c r="F1320" t="s">
        <v>50</v>
      </c>
      <c r="G1320" t="s">
        <v>79</v>
      </c>
      <c r="H1320" s="7">
        <v>22</v>
      </c>
      <c r="I1320" s="7" t="s">
        <v>148</v>
      </c>
      <c r="J1320" t="s">
        <v>11</v>
      </c>
      <c r="K1320">
        <v>44.3</v>
      </c>
      <c r="L1320">
        <v>6</v>
      </c>
      <c r="M1320">
        <v>56.9</v>
      </c>
      <c r="N1320">
        <v>1.9870000000000001</v>
      </c>
    </row>
    <row r="1321" spans="1:14" x14ac:dyDescent="0.25">
      <c r="A1321" s="7">
        <v>254703</v>
      </c>
      <c r="B1321" s="7">
        <f t="shared" si="60"/>
        <v>0</v>
      </c>
      <c r="C1321" s="7">
        <f t="shared" si="61"/>
        <v>0</v>
      </c>
      <c r="D1321" s="7">
        <f t="shared" si="62"/>
        <v>0</v>
      </c>
      <c r="E1321" s="7">
        <v>251144</v>
      </c>
      <c r="F1321" t="s">
        <v>50</v>
      </c>
      <c r="G1321" t="s">
        <v>80</v>
      </c>
      <c r="H1321" s="7">
        <v>10</v>
      </c>
      <c r="I1321" s="7" t="s">
        <v>148</v>
      </c>
      <c r="J1321" t="s">
        <v>18</v>
      </c>
      <c r="K1321">
        <v>37.9</v>
      </c>
      <c r="L1321">
        <v>2</v>
      </c>
      <c r="M1321">
        <v>73.5</v>
      </c>
      <c r="N1321">
        <v>2.76</v>
      </c>
    </row>
    <row r="1322" spans="1:14" x14ac:dyDescent="0.25">
      <c r="A1322" s="7">
        <v>254705</v>
      </c>
      <c r="B1322" s="7">
        <f t="shared" si="60"/>
        <v>0</v>
      </c>
      <c r="C1322" s="7">
        <f t="shared" si="61"/>
        <v>0</v>
      </c>
      <c r="D1322" s="7">
        <f t="shared" si="62"/>
        <v>0</v>
      </c>
      <c r="E1322" s="7">
        <v>251144</v>
      </c>
      <c r="F1322" t="s">
        <v>50</v>
      </c>
      <c r="G1322" t="s">
        <v>80</v>
      </c>
      <c r="H1322" s="7">
        <v>10</v>
      </c>
      <c r="I1322" s="7" t="s">
        <v>148</v>
      </c>
      <c r="J1322" t="s">
        <v>18</v>
      </c>
      <c r="K1322">
        <v>36.6</v>
      </c>
      <c r="L1322">
        <v>1</v>
      </c>
      <c r="M1322">
        <v>118.7</v>
      </c>
      <c r="N1322">
        <v>2.76</v>
      </c>
    </row>
    <row r="1323" spans="1:14" x14ac:dyDescent="0.25">
      <c r="A1323" s="7">
        <v>254707</v>
      </c>
      <c r="B1323" s="7">
        <f t="shared" si="60"/>
        <v>0</v>
      </c>
      <c r="C1323" s="7">
        <f t="shared" si="61"/>
        <v>0</v>
      </c>
      <c r="D1323" s="7">
        <f t="shared" si="62"/>
        <v>0</v>
      </c>
      <c r="E1323" s="7">
        <v>251144</v>
      </c>
      <c r="F1323" t="s">
        <v>50</v>
      </c>
      <c r="G1323" t="s">
        <v>80</v>
      </c>
      <c r="H1323" s="7">
        <v>10</v>
      </c>
      <c r="I1323" s="7" t="s">
        <v>148</v>
      </c>
      <c r="J1323" t="s">
        <v>18</v>
      </c>
      <c r="K1323">
        <v>39</v>
      </c>
      <c r="L1323">
        <v>1</v>
      </c>
      <c r="M1323">
        <v>118.7</v>
      </c>
      <c r="N1323">
        <v>2.76</v>
      </c>
    </row>
    <row r="1324" spans="1:14" x14ac:dyDescent="0.25">
      <c r="A1324" s="7">
        <v>254709</v>
      </c>
      <c r="B1324" s="7">
        <f t="shared" si="60"/>
        <v>0</v>
      </c>
      <c r="C1324" s="7">
        <f t="shared" si="61"/>
        <v>0</v>
      </c>
      <c r="D1324" s="7">
        <f t="shared" si="62"/>
        <v>0</v>
      </c>
      <c r="E1324" s="7">
        <v>251144</v>
      </c>
      <c r="F1324" t="s">
        <v>50</v>
      </c>
      <c r="G1324" t="s">
        <v>80</v>
      </c>
      <c r="H1324" s="7">
        <v>10</v>
      </c>
      <c r="I1324" s="7" t="s">
        <v>148</v>
      </c>
      <c r="J1324" t="s">
        <v>18</v>
      </c>
      <c r="K1324">
        <v>26.7</v>
      </c>
      <c r="L1324">
        <v>1</v>
      </c>
      <c r="M1324">
        <v>92</v>
      </c>
      <c r="N1324">
        <v>2.76</v>
      </c>
    </row>
    <row r="1325" spans="1:14" x14ac:dyDescent="0.25">
      <c r="A1325" s="7">
        <v>254711</v>
      </c>
      <c r="B1325" s="7">
        <f t="shared" si="60"/>
        <v>0</v>
      </c>
      <c r="C1325" s="7">
        <f t="shared" si="61"/>
        <v>0</v>
      </c>
      <c r="D1325" s="7">
        <f t="shared" si="62"/>
        <v>0</v>
      </c>
      <c r="E1325" s="7">
        <v>251144</v>
      </c>
      <c r="F1325" t="s">
        <v>50</v>
      </c>
      <c r="G1325" t="s">
        <v>80</v>
      </c>
      <c r="H1325" s="7">
        <v>10</v>
      </c>
      <c r="I1325" s="7" t="s">
        <v>148</v>
      </c>
      <c r="J1325" t="s">
        <v>18</v>
      </c>
      <c r="K1325">
        <v>27</v>
      </c>
      <c r="L1325">
        <v>2</v>
      </c>
      <c r="M1325">
        <v>57</v>
      </c>
      <c r="N1325">
        <v>2.76</v>
      </c>
    </row>
    <row r="1326" spans="1:14" x14ac:dyDescent="0.25">
      <c r="A1326" s="7">
        <v>254713</v>
      </c>
      <c r="B1326" s="7">
        <f t="shared" si="60"/>
        <v>0</v>
      </c>
      <c r="C1326" s="7">
        <f t="shared" si="61"/>
        <v>0</v>
      </c>
      <c r="D1326" s="7">
        <f t="shared" si="62"/>
        <v>0</v>
      </c>
      <c r="E1326" s="7">
        <v>251144</v>
      </c>
      <c r="F1326" t="s">
        <v>50</v>
      </c>
      <c r="G1326" t="s">
        <v>80</v>
      </c>
      <c r="H1326" s="7">
        <v>10</v>
      </c>
      <c r="I1326" s="7" t="s">
        <v>148</v>
      </c>
      <c r="J1326" t="s">
        <v>18</v>
      </c>
      <c r="K1326">
        <v>36.4</v>
      </c>
      <c r="L1326">
        <v>3</v>
      </c>
      <c r="M1326">
        <v>57</v>
      </c>
      <c r="N1326">
        <v>2.76</v>
      </c>
    </row>
    <row r="1327" spans="1:14" x14ac:dyDescent="0.25">
      <c r="A1327" s="7">
        <v>254715</v>
      </c>
      <c r="B1327" s="7">
        <f t="shared" si="60"/>
        <v>0</v>
      </c>
      <c r="C1327" s="7">
        <f t="shared" si="61"/>
        <v>0</v>
      </c>
      <c r="D1327" s="7">
        <f t="shared" si="62"/>
        <v>0</v>
      </c>
      <c r="E1327" s="7">
        <v>251144</v>
      </c>
      <c r="F1327" t="s">
        <v>50</v>
      </c>
      <c r="G1327" t="s">
        <v>80</v>
      </c>
      <c r="H1327" s="7">
        <v>10</v>
      </c>
      <c r="I1327" s="7" t="s">
        <v>148</v>
      </c>
      <c r="J1327" t="s">
        <v>18</v>
      </c>
      <c r="K1327">
        <v>37.1</v>
      </c>
      <c r="L1327">
        <v>1</v>
      </c>
      <c r="M1327">
        <v>118.7</v>
      </c>
      <c r="N1327">
        <v>2.76</v>
      </c>
    </row>
    <row r="1328" spans="1:14" x14ac:dyDescent="0.25">
      <c r="A1328" s="7">
        <v>254717</v>
      </c>
      <c r="B1328" s="7">
        <f t="shared" si="60"/>
        <v>0</v>
      </c>
      <c r="C1328" s="7">
        <f t="shared" si="61"/>
        <v>0</v>
      </c>
      <c r="D1328" s="7">
        <f t="shared" si="62"/>
        <v>0</v>
      </c>
      <c r="E1328" s="7">
        <v>251144</v>
      </c>
      <c r="F1328" t="s">
        <v>50</v>
      </c>
      <c r="G1328" t="s">
        <v>80</v>
      </c>
      <c r="H1328" s="7">
        <v>10</v>
      </c>
      <c r="I1328" s="7" t="s">
        <v>148</v>
      </c>
      <c r="J1328" t="s">
        <v>18</v>
      </c>
      <c r="K1328">
        <v>26.9</v>
      </c>
      <c r="L1328">
        <v>1</v>
      </c>
      <c r="M1328">
        <v>92</v>
      </c>
      <c r="N1328">
        <v>2.76</v>
      </c>
    </row>
    <row r="1329" spans="1:14" x14ac:dyDescent="0.25">
      <c r="A1329" s="7">
        <v>254719</v>
      </c>
      <c r="B1329" s="7">
        <f t="shared" si="60"/>
        <v>0</v>
      </c>
      <c r="C1329" s="7">
        <f t="shared" si="61"/>
        <v>0</v>
      </c>
      <c r="D1329" s="7">
        <f t="shared" si="62"/>
        <v>0</v>
      </c>
      <c r="E1329" s="7">
        <v>251144</v>
      </c>
      <c r="F1329" t="s">
        <v>50</v>
      </c>
      <c r="G1329" t="s">
        <v>80</v>
      </c>
      <c r="H1329" s="7">
        <v>10</v>
      </c>
      <c r="I1329" s="7" t="s">
        <v>148</v>
      </c>
      <c r="J1329" t="s">
        <v>18</v>
      </c>
      <c r="K1329">
        <v>39.5</v>
      </c>
      <c r="L1329">
        <v>1</v>
      </c>
      <c r="M1329">
        <v>118.7</v>
      </c>
      <c r="N1329">
        <v>2.76</v>
      </c>
    </row>
    <row r="1330" spans="1:14" x14ac:dyDescent="0.25">
      <c r="A1330" s="7">
        <v>254721</v>
      </c>
      <c r="B1330" s="7">
        <f t="shared" si="60"/>
        <v>0</v>
      </c>
      <c r="C1330" s="7">
        <f t="shared" si="61"/>
        <v>0</v>
      </c>
      <c r="D1330" s="7">
        <f t="shared" si="62"/>
        <v>0</v>
      </c>
      <c r="E1330" s="7">
        <v>251144</v>
      </c>
      <c r="F1330" t="s">
        <v>50</v>
      </c>
      <c r="G1330" t="s">
        <v>80</v>
      </c>
      <c r="H1330" s="7">
        <v>10</v>
      </c>
      <c r="I1330" s="7" t="s">
        <v>148</v>
      </c>
      <c r="J1330" t="s">
        <v>18</v>
      </c>
      <c r="K1330">
        <v>36.700000000000003</v>
      </c>
      <c r="L1330">
        <v>3</v>
      </c>
      <c r="M1330">
        <v>57</v>
      </c>
      <c r="N1330">
        <v>2.76</v>
      </c>
    </row>
    <row r="1331" spans="1:14" x14ac:dyDescent="0.25">
      <c r="A1331" s="7">
        <v>254723</v>
      </c>
      <c r="B1331" s="7">
        <f t="shared" si="60"/>
        <v>0</v>
      </c>
      <c r="C1331" s="7">
        <f t="shared" si="61"/>
        <v>0</v>
      </c>
      <c r="D1331" s="7">
        <f t="shared" si="62"/>
        <v>0</v>
      </c>
      <c r="E1331" s="7">
        <v>251144</v>
      </c>
      <c r="F1331" t="s">
        <v>50</v>
      </c>
      <c r="G1331" t="s">
        <v>80</v>
      </c>
      <c r="H1331" s="7">
        <v>10</v>
      </c>
      <c r="I1331" s="7" t="s">
        <v>148</v>
      </c>
      <c r="J1331" t="s">
        <v>18</v>
      </c>
      <c r="K1331">
        <v>38.9</v>
      </c>
      <c r="L1331">
        <v>2</v>
      </c>
      <c r="M1331">
        <v>73.5</v>
      </c>
      <c r="N1331">
        <v>2.76</v>
      </c>
    </row>
    <row r="1332" spans="1:14" x14ac:dyDescent="0.25">
      <c r="A1332" s="7">
        <v>254725</v>
      </c>
      <c r="B1332" s="7">
        <f t="shared" si="60"/>
        <v>0</v>
      </c>
      <c r="C1332" s="7">
        <f t="shared" si="61"/>
        <v>0</v>
      </c>
      <c r="D1332" s="7">
        <f t="shared" si="62"/>
        <v>0</v>
      </c>
      <c r="E1332" s="7">
        <v>251144</v>
      </c>
      <c r="F1332" t="s">
        <v>50</v>
      </c>
      <c r="G1332" t="s">
        <v>80</v>
      </c>
      <c r="H1332" s="7">
        <v>10</v>
      </c>
      <c r="I1332" s="7" t="s">
        <v>148</v>
      </c>
      <c r="J1332" t="s">
        <v>18</v>
      </c>
      <c r="K1332">
        <v>37.6</v>
      </c>
      <c r="L1332">
        <v>1</v>
      </c>
      <c r="M1332">
        <v>118.7</v>
      </c>
      <c r="N1332">
        <v>2.76</v>
      </c>
    </row>
    <row r="1333" spans="1:14" x14ac:dyDescent="0.25">
      <c r="A1333" s="7">
        <v>254727</v>
      </c>
      <c r="B1333" s="7">
        <f t="shared" si="60"/>
        <v>0</v>
      </c>
      <c r="C1333" s="7">
        <f t="shared" si="61"/>
        <v>0</v>
      </c>
      <c r="D1333" s="7">
        <f t="shared" si="62"/>
        <v>0</v>
      </c>
      <c r="E1333" s="7">
        <v>251144</v>
      </c>
      <c r="F1333" t="s">
        <v>50</v>
      </c>
      <c r="G1333" t="s">
        <v>80</v>
      </c>
      <c r="H1333" s="7">
        <v>10</v>
      </c>
      <c r="I1333" s="7" t="s">
        <v>148</v>
      </c>
      <c r="J1333" t="s">
        <v>18</v>
      </c>
      <c r="K1333">
        <v>39</v>
      </c>
      <c r="L1333">
        <v>7</v>
      </c>
      <c r="M1333">
        <v>40.4</v>
      </c>
      <c r="N1333">
        <v>2.76</v>
      </c>
    </row>
    <row r="1334" spans="1:14" x14ac:dyDescent="0.25">
      <c r="A1334" s="7">
        <v>254731</v>
      </c>
      <c r="B1334" s="7">
        <f t="shared" si="60"/>
        <v>0</v>
      </c>
      <c r="C1334" s="7">
        <f t="shared" si="61"/>
        <v>0</v>
      </c>
      <c r="D1334" s="7">
        <f t="shared" si="62"/>
        <v>0</v>
      </c>
      <c r="E1334" s="7">
        <v>251144</v>
      </c>
      <c r="F1334" t="s">
        <v>50</v>
      </c>
      <c r="G1334" t="s">
        <v>80</v>
      </c>
      <c r="H1334" s="7">
        <v>10</v>
      </c>
      <c r="I1334" s="7" t="s">
        <v>148</v>
      </c>
      <c r="J1334" t="s">
        <v>18</v>
      </c>
      <c r="K1334">
        <v>37</v>
      </c>
      <c r="L1334">
        <v>4</v>
      </c>
      <c r="M1334">
        <v>46.3</v>
      </c>
      <c r="N1334">
        <v>2.76</v>
      </c>
    </row>
    <row r="1335" spans="1:14" x14ac:dyDescent="0.25">
      <c r="A1335" s="7">
        <v>254733</v>
      </c>
      <c r="B1335" s="7">
        <f t="shared" si="60"/>
        <v>0</v>
      </c>
      <c r="C1335" s="7">
        <f t="shared" si="61"/>
        <v>0</v>
      </c>
      <c r="D1335" s="7">
        <f t="shared" si="62"/>
        <v>0</v>
      </c>
      <c r="E1335" s="7">
        <v>251144</v>
      </c>
      <c r="F1335" t="s">
        <v>50</v>
      </c>
      <c r="G1335" t="s">
        <v>80</v>
      </c>
      <c r="H1335" s="7">
        <v>10</v>
      </c>
      <c r="I1335" s="7" t="s">
        <v>148</v>
      </c>
      <c r="J1335" t="s">
        <v>18</v>
      </c>
      <c r="K1335">
        <v>36.700000000000003</v>
      </c>
      <c r="L1335">
        <v>2</v>
      </c>
      <c r="M1335">
        <v>73.5</v>
      </c>
      <c r="N1335">
        <v>2.76</v>
      </c>
    </row>
    <row r="1336" spans="1:14" x14ac:dyDescent="0.25">
      <c r="A1336" s="7">
        <v>258553</v>
      </c>
      <c r="B1336" s="7">
        <f t="shared" si="60"/>
        <v>0</v>
      </c>
      <c r="C1336" s="7">
        <f t="shared" si="61"/>
        <v>0</v>
      </c>
      <c r="D1336" s="7">
        <f t="shared" si="62"/>
        <v>0</v>
      </c>
      <c r="E1336" s="7">
        <v>258550</v>
      </c>
      <c r="F1336" t="s">
        <v>52</v>
      </c>
      <c r="G1336" t="s">
        <v>78</v>
      </c>
      <c r="H1336" s="7">
        <v>5</v>
      </c>
      <c r="I1336" s="7" t="s">
        <v>148</v>
      </c>
      <c r="J1336" t="s">
        <v>11</v>
      </c>
      <c r="K1336">
        <v>43.7</v>
      </c>
      <c r="L1336">
        <v>1</v>
      </c>
      <c r="M1336">
        <v>167.6</v>
      </c>
      <c r="N1336">
        <v>1.9870000000000001</v>
      </c>
    </row>
    <row r="1337" spans="1:14" x14ac:dyDescent="0.25">
      <c r="A1337" s="7">
        <v>258560</v>
      </c>
      <c r="B1337" s="7">
        <f t="shared" si="60"/>
        <v>0</v>
      </c>
      <c r="C1337" s="7">
        <f t="shared" si="61"/>
        <v>0</v>
      </c>
      <c r="D1337" s="7">
        <f t="shared" si="62"/>
        <v>0</v>
      </c>
      <c r="E1337" s="7">
        <v>258550</v>
      </c>
      <c r="F1337" t="s">
        <v>52</v>
      </c>
      <c r="G1337" t="s">
        <v>78</v>
      </c>
      <c r="H1337" s="7">
        <v>5</v>
      </c>
      <c r="I1337" s="7" t="s">
        <v>148</v>
      </c>
      <c r="J1337" t="s">
        <v>11</v>
      </c>
      <c r="K1337">
        <v>45.1</v>
      </c>
      <c r="L1337">
        <v>2</v>
      </c>
      <c r="M1337">
        <v>103.9</v>
      </c>
      <c r="N1337">
        <v>1.9870000000000001</v>
      </c>
    </row>
    <row r="1338" spans="1:14" x14ac:dyDescent="0.25">
      <c r="A1338" s="7">
        <v>258566</v>
      </c>
      <c r="B1338" s="7">
        <f t="shared" si="60"/>
        <v>0</v>
      </c>
      <c r="C1338" s="7">
        <f t="shared" si="61"/>
        <v>0</v>
      </c>
      <c r="D1338" s="7">
        <f t="shared" si="62"/>
        <v>0</v>
      </c>
      <c r="E1338" s="7">
        <v>258550</v>
      </c>
      <c r="F1338" t="s">
        <v>52</v>
      </c>
      <c r="G1338" t="s">
        <v>78</v>
      </c>
      <c r="H1338" s="7">
        <v>5</v>
      </c>
      <c r="I1338" s="7" t="s">
        <v>148</v>
      </c>
      <c r="J1338" t="s">
        <v>11</v>
      </c>
      <c r="K1338">
        <v>45.8</v>
      </c>
      <c r="L1338">
        <v>2</v>
      </c>
      <c r="M1338">
        <v>103.9</v>
      </c>
      <c r="N1338">
        <v>1.9870000000000001</v>
      </c>
    </row>
    <row r="1339" spans="1:14" x14ac:dyDescent="0.25">
      <c r="A1339" s="7">
        <v>258570</v>
      </c>
      <c r="B1339" s="7">
        <f t="shared" si="60"/>
        <v>0</v>
      </c>
      <c r="C1339" s="7">
        <f t="shared" si="61"/>
        <v>0</v>
      </c>
      <c r="D1339" s="7">
        <f t="shared" si="62"/>
        <v>0</v>
      </c>
      <c r="E1339" s="7">
        <v>258550</v>
      </c>
      <c r="F1339" t="s">
        <v>52</v>
      </c>
      <c r="G1339" t="s">
        <v>78</v>
      </c>
      <c r="H1339" s="7">
        <v>5</v>
      </c>
      <c r="I1339" s="7" t="s">
        <v>148</v>
      </c>
      <c r="J1339" t="s">
        <v>11</v>
      </c>
      <c r="K1339">
        <v>44.7</v>
      </c>
      <c r="L1339">
        <v>2</v>
      </c>
      <c r="M1339">
        <v>103.9</v>
      </c>
      <c r="N1339">
        <v>1.9870000000000001</v>
      </c>
    </row>
    <row r="1340" spans="1:14" x14ac:dyDescent="0.25">
      <c r="A1340" s="7">
        <v>258574</v>
      </c>
      <c r="B1340" s="7">
        <f t="shared" si="60"/>
        <v>0</v>
      </c>
      <c r="C1340" s="7">
        <f t="shared" si="61"/>
        <v>0</v>
      </c>
      <c r="D1340" s="7">
        <f t="shared" si="62"/>
        <v>0</v>
      </c>
      <c r="E1340" s="7">
        <v>258550</v>
      </c>
      <c r="F1340" t="s">
        <v>52</v>
      </c>
      <c r="G1340" t="s">
        <v>78</v>
      </c>
      <c r="H1340" s="7">
        <v>5</v>
      </c>
      <c r="I1340" s="7" t="s">
        <v>148</v>
      </c>
      <c r="J1340" t="s">
        <v>11</v>
      </c>
      <c r="K1340">
        <v>59.7</v>
      </c>
      <c r="L1340">
        <v>2</v>
      </c>
      <c r="M1340">
        <v>113.6</v>
      </c>
      <c r="N1340">
        <v>1.9870000000000001</v>
      </c>
    </row>
    <row r="1341" spans="1:14" x14ac:dyDescent="0.25">
      <c r="A1341" s="7">
        <v>258580</v>
      </c>
      <c r="B1341" s="7">
        <f t="shared" si="60"/>
        <v>0</v>
      </c>
      <c r="C1341" s="7">
        <f t="shared" si="61"/>
        <v>0</v>
      </c>
      <c r="D1341" s="7">
        <f t="shared" si="62"/>
        <v>0</v>
      </c>
      <c r="E1341" s="7">
        <v>258550</v>
      </c>
      <c r="F1341" t="s">
        <v>52</v>
      </c>
      <c r="G1341" t="s">
        <v>78</v>
      </c>
      <c r="H1341" s="7">
        <v>5</v>
      </c>
      <c r="I1341" s="7" t="s">
        <v>148</v>
      </c>
      <c r="J1341" t="s">
        <v>11</v>
      </c>
      <c r="K1341">
        <v>46.4</v>
      </c>
      <c r="L1341">
        <v>3</v>
      </c>
      <c r="M1341">
        <v>80.400000000000006</v>
      </c>
      <c r="N1341">
        <v>1.9870000000000001</v>
      </c>
    </row>
    <row r="1342" spans="1:14" x14ac:dyDescent="0.25">
      <c r="A1342" s="7">
        <v>258584</v>
      </c>
      <c r="B1342" s="7">
        <f t="shared" si="60"/>
        <v>0</v>
      </c>
      <c r="C1342" s="7">
        <f t="shared" si="61"/>
        <v>0</v>
      </c>
      <c r="D1342" s="7">
        <f t="shared" si="62"/>
        <v>0</v>
      </c>
      <c r="E1342" s="7">
        <v>258550</v>
      </c>
      <c r="F1342" t="s">
        <v>52</v>
      </c>
      <c r="G1342" t="s">
        <v>78</v>
      </c>
      <c r="H1342" s="7">
        <v>5</v>
      </c>
      <c r="I1342" s="7" t="s">
        <v>148</v>
      </c>
      <c r="J1342" t="s">
        <v>11</v>
      </c>
      <c r="K1342">
        <v>44.8</v>
      </c>
      <c r="L1342">
        <v>5</v>
      </c>
      <c r="M1342">
        <v>56.9</v>
      </c>
      <c r="N1342">
        <v>1.9870000000000001</v>
      </c>
    </row>
    <row r="1343" spans="1:14" x14ac:dyDescent="0.25">
      <c r="A1343" s="7">
        <v>258764</v>
      </c>
      <c r="B1343" s="7">
        <f t="shared" si="60"/>
        <v>0</v>
      </c>
      <c r="C1343" s="7">
        <f t="shared" si="61"/>
        <v>0</v>
      </c>
      <c r="D1343" s="7">
        <f t="shared" si="62"/>
        <v>0</v>
      </c>
      <c r="E1343" s="7">
        <v>258762</v>
      </c>
      <c r="F1343" t="s">
        <v>52</v>
      </c>
      <c r="G1343" t="s">
        <v>59</v>
      </c>
      <c r="H1343" s="7">
        <v>16</v>
      </c>
      <c r="I1343" s="7" t="s">
        <v>148</v>
      </c>
      <c r="J1343" t="s">
        <v>18</v>
      </c>
      <c r="K1343">
        <v>47.4</v>
      </c>
      <c r="L1343">
        <v>2</v>
      </c>
      <c r="M1343">
        <v>73.5</v>
      </c>
      <c r="N1343">
        <v>2.76</v>
      </c>
    </row>
    <row r="1344" spans="1:14" x14ac:dyDescent="0.25">
      <c r="A1344" s="7">
        <v>258766</v>
      </c>
      <c r="B1344" s="7">
        <f t="shared" si="60"/>
        <v>0</v>
      </c>
      <c r="C1344" s="7">
        <f t="shared" si="61"/>
        <v>0</v>
      </c>
      <c r="D1344" s="7">
        <f t="shared" si="62"/>
        <v>0</v>
      </c>
      <c r="E1344" s="7">
        <v>258762</v>
      </c>
      <c r="F1344" t="s">
        <v>52</v>
      </c>
      <c r="G1344" t="s">
        <v>59</v>
      </c>
      <c r="H1344" s="7">
        <v>16</v>
      </c>
      <c r="I1344" s="7" t="s">
        <v>148</v>
      </c>
      <c r="J1344" t="s">
        <v>18</v>
      </c>
      <c r="K1344">
        <v>66.5</v>
      </c>
      <c r="L1344">
        <v>3</v>
      </c>
      <c r="M1344">
        <v>64.5</v>
      </c>
      <c r="N1344">
        <v>2.76</v>
      </c>
    </row>
    <row r="1345" spans="1:14" x14ac:dyDescent="0.25">
      <c r="A1345" s="7">
        <v>258768</v>
      </c>
      <c r="B1345" s="7">
        <f t="shared" si="60"/>
        <v>0</v>
      </c>
      <c r="C1345" s="7">
        <f t="shared" si="61"/>
        <v>0</v>
      </c>
      <c r="D1345" s="7">
        <f t="shared" si="62"/>
        <v>0</v>
      </c>
      <c r="E1345" s="7">
        <v>258762</v>
      </c>
      <c r="F1345" t="s">
        <v>52</v>
      </c>
      <c r="G1345" t="s">
        <v>59</v>
      </c>
      <c r="H1345" s="7">
        <v>16</v>
      </c>
      <c r="I1345" s="7" t="s">
        <v>148</v>
      </c>
      <c r="J1345" t="s">
        <v>18</v>
      </c>
      <c r="K1345">
        <v>49.3</v>
      </c>
      <c r="L1345">
        <v>1</v>
      </c>
      <c r="M1345">
        <v>118.7</v>
      </c>
      <c r="N1345">
        <v>2.76</v>
      </c>
    </row>
    <row r="1346" spans="1:14" x14ac:dyDescent="0.25">
      <c r="A1346" s="7">
        <v>258770</v>
      </c>
      <c r="B1346" s="7">
        <f t="shared" si="60"/>
        <v>0</v>
      </c>
      <c r="C1346" s="7">
        <f t="shared" si="61"/>
        <v>0</v>
      </c>
      <c r="D1346" s="7">
        <f t="shared" si="62"/>
        <v>0</v>
      </c>
      <c r="E1346" s="7">
        <v>258762</v>
      </c>
      <c r="F1346" t="s">
        <v>52</v>
      </c>
      <c r="G1346" t="s">
        <v>59</v>
      </c>
      <c r="H1346" s="7">
        <v>16</v>
      </c>
      <c r="I1346" s="7" t="s">
        <v>148</v>
      </c>
      <c r="J1346" t="s">
        <v>18</v>
      </c>
      <c r="K1346">
        <v>48</v>
      </c>
      <c r="L1346">
        <v>4</v>
      </c>
      <c r="M1346">
        <v>46.3</v>
      </c>
      <c r="N1346">
        <v>2.76</v>
      </c>
    </row>
    <row r="1347" spans="1:14" x14ac:dyDescent="0.25">
      <c r="A1347" s="7">
        <v>258772</v>
      </c>
      <c r="B1347" s="7">
        <f t="shared" ref="B1347:B1410" si="63">IF(A1347=A1348,1,0)</f>
        <v>0</v>
      </c>
      <c r="C1347" s="7">
        <f t="shared" ref="C1347:C1410" si="64">IF(A1347=A1346,1,0)</f>
        <v>0</v>
      </c>
      <c r="D1347" s="7">
        <f t="shared" ref="D1347:D1410" si="65">B1347+C1347</f>
        <v>0</v>
      </c>
      <c r="E1347" s="7">
        <v>258762</v>
      </c>
      <c r="F1347" t="s">
        <v>52</v>
      </c>
      <c r="G1347" t="s">
        <v>59</v>
      </c>
      <c r="H1347" s="7">
        <v>16</v>
      </c>
      <c r="I1347" s="7" t="s">
        <v>148</v>
      </c>
      <c r="J1347" t="s">
        <v>18</v>
      </c>
      <c r="K1347">
        <v>46.8</v>
      </c>
      <c r="L1347">
        <v>1</v>
      </c>
      <c r="M1347">
        <v>118.7</v>
      </c>
      <c r="N1347">
        <v>2.76</v>
      </c>
    </row>
    <row r="1348" spans="1:14" x14ac:dyDescent="0.25">
      <c r="A1348" s="7">
        <v>258774</v>
      </c>
      <c r="B1348" s="7">
        <f t="shared" si="63"/>
        <v>0</v>
      </c>
      <c r="C1348" s="7">
        <f t="shared" si="64"/>
        <v>0</v>
      </c>
      <c r="D1348" s="7">
        <f t="shared" si="65"/>
        <v>0</v>
      </c>
      <c r="E1348" s="7">
        <v>258762</v>
      </c>
      <c r="F1348" t="s">
        <v>52</v>
      </c>
      <c r="G1348" t="s">
        <v>59</v>
      </c>
      <c r="H1348" s="7">
        <v>16</v>
      </c>
      <c r="I1348" s="7" t="s">
        <v>148</v>
      </c>
      <c r="J1348" t="s">
        <v>18</v>
      </c>
      <c r="K1348">
        <v>66.7</v>
      </c>
      <c r="L1348">
        <v>1</v>
      </c>
      <c r="M1348">
        <v>134.30000000000001</v>
      </c>
      <c r="N1348">
        <v>2.76</v>
      </c>
    </row>
    <row r="1349" spans="1:14" x14ac:dyDescent="0.25">
      <c r="A1349" s="7">
        <v>258776</v>
      </c>
      <c r="B1349" s="7">
        <f t="shared" si="63"/>
        <v>0</v>
      </c>
      <c r="C1349" s="7">
        <f t="shared" si="64"/>
        <v>0</v>
      </c>
      <c r="D1349" s="7">
        <f t="shared" si="65"/>
        <v>0</v>
      </c>
      <c r="E1349" s="7">
        <v>258762</v>
      </c>
      <c r="F1349" t="s">
        <v>52</v>
      </c>
      <c r="G1349" t="s">
        <v>59</v>
      </c>
      <c r="H1349" s="7">
        <v>16</v>
      </c>
      <c r="I1349" s="7" t="s">
        <v>148</v>
      </c>
      <c r="J1349" t="s">
        <v>18</v>
      </c>
      <c r="K1349">
        <v>49.7</v>
      </c>
      <c r="L1349">
        <v>5</v>
      </c>
      <c r="M1349">
        <v>40.4</v>
      </c>
      <c r="N1349">
        <v>2.76</v>
      </c>
    </row>
    <row r="1350" spans="1:14" x14ac:dyDescent="0.25">
      <c r="A1350" s="7">
        <v>258778</v>
      </c>
      <c r="B1350" s="7">
        <f t="shared" si="63"/>
        <v>0</v>
      </c>
      <c r="C1350" s="7">
        <f t="shared" si="64"/>
        <v>0</v>
      </c>
      <c r="D1350" s="7">
        <f t="shared" si="65"/>
        <v>0</v>
      </c>
      <c r="E1350" s="7">
        <v>258762</v>
      </c>
      <c r="F1350" t="s">
        <v>52</v>
      </c>
      <c r="G1350" t="s">
        <v>59</v>
      </c>
      <c r="H1350" s="7">
        <v>16</v>
      </c>
      <c r="I1350" s="7" t="s">
        <v>148</v>
      </c>
      <c r="J1350" t="s">
        <v>18</v>
      </c>
      <c r="K1350">
        <v>48</v>
      </c>
      <c r="L1350">
        <v>2</v>
      </c>
      <c r="M1350">
        <v>73.5</v>
      </c>
      <c r="N1350">
        <v>2.76</v>
      </c>
    </row>
    <row r="1351" spans="1:14" x14ac:dyDescent="0.25">
      <c r="A1351" s="7">
        <v>260732</v>
      </c>
      <c r="B1351" s="7">
        <f t="shared" si="63"/>
        <v>0</v>
      </c>
      <c r="C1351" s="7">
        <f t="shared" si="64"/>
        <v>0</v>
      </c>
      <c r="D1351" s="7">
        <f t="shared" si="65"/>
        <v>0</v>
      </c>
      <c r="E1351" s="7">
        <v>58190</v>
      </c>
      <c r="F1351" t="s">
        <v>29</v>
      </c>
      <c r="G1351" t="s">
        <v>30</v>
      </c>
      <c r="H1351" s="7">
        <v>16</v>
      </c>
      <c r="I1351" s="7" t="s">
        <v>148</v>
      </c>
      <c r="J1351" t="s">
        <v>18</v>
      </c>
      <c r="K1351">
        <v>42.9</v>
      </c>
      <c r="L1351">
        <v>3</v>
      </c>
      <c r="M1351">
        <v>57</v>
      </c>
      <c r="N1351">
        <v>2.76</v>
      </c>
    </row>
    <row r="1352" spans="1:14" x14ac:dyDescent="0.25">
      <c r="A1352" s="7">
        <v>265685</v>
      </c>
      <c r="B1352" s="7">
        <f t="shared" si="63"/>
        <v>0</v>
      </c>
      <c r="C1352" s="7">
        <f t="shared" si="64"/>
        <v>0</v>
      </c>
      <c r="D1352" s="7">
        <f t="shared" si="65"/>
        <v>0</v>
      </c>
      <c r="E1352" s="7">
        <v>1593</v>
      </c>
      <c r="F1352" t="s">
        <v>9</v>
      </c>
      <c r="G1352" t="s">
        <v>10</v>
      </c>
      <c r="H1352" s="7">
        <v>6</v>
      </c>
      <c r="I1352" s="7" t="s">
        <v>148</v>
      </c>
      <c r="J1352" t="s">
        <v>11</v>
      </c>
      <c r="K1352">
        <v>46.8</v>
      </c>
      <c r="L1352">
        <v>4</v>
      </c>
      <c r="M1352">
        <v>65.3</v>
      </c>
      <c r="N1352">
        <v>1.9870000000000001</v>
      </c>
    </row>
    <row r="1353" spans="1:14" x14ac:dyDescent="0.25">
      <c r="A1353" s="7">
        <v>266345</v>
      </c>
      <c r="B1353" s="7">
        <f t="shared" si="63"/>
        <v>0</v>
      </c>
      <c r="C1353" s="7">
        <f t="shared" si="64"/>
        <v>0</v>
      </c>
      <c r="D1353" s="7">
        <f t="shared" si="65"/>
        <v>0</v>
      </c>
      <c r="E1353" s="7">
        <v>58343</v>
      </c>
      <c r="F1353" t="s">
        <v>29</v>
      </c>
      <c r="G1353" t="s">
        <v>46</v>
      </c>
      <c r="H1353" s="7">
        <v>17</v>
      </c>
      <c r="I1353" s="7" t="s">
        <v>149</v>
      </c>
      <c r="J1353" t="s">
        <v>18</v>
      </c>
      <c r="K1353">
        <v>0</v>
      </c>
      <c r="L1353">
        <v>1</v>
      </c>
      <c r="M1353" t="s">
        <v>149</v>
      </c>
      <c r="N1353" t="s">
        <v>149</v>
      </c>
    </row>
    <row r="1354" spans="1:14" x14ac:dyDescent="0.25">
      <c r="A1354" s="7">
        <v>266955</v>
      </c>
      <c r="B1354" s="7">
        <f t="shared" si="63"/>
        <v>0</v>
      </c>
      <c r="C1354" s="7">
        <f t="shared" si="64"/>
        <v>0</v>
      </c>
      <c r="D1354" s="7">
        <f t="shared" si="65"/>
        <v>0</v>
      </c>
      <c r="E1354" s="7">
        <v>58314</v>
      </c>
      <c r="F1354" t="s">
        <v>29</v>
      </c>
      <c r="G1354" t="s">
        <v>42</v>
      </c>
      <c r="H1354" s="7">
        <v>6</v>
      </c>
      <c r="I1354" s="7" t="s">
        <v>149</v>
      </c>
      <c r="J1354" t="s">
        <v>11</v>
      </c>
      <c r="K1354">
        <v>0</v>
      </c>
      <c r="L1354">
        <v>1</v>
      </c>
      <c r="M1354" t="s">
        <v>149</v>
      </c>
      <c r="N1354" t="s">
        <v>149</v>
      </c>
    </row>
    <row r="1355" spans="1:14" x14ac:dyDescent="0.25">
      <c r="A1355" s="7">
        <v>267758</v>
      </c>
      <c r="B1355" s="7">
        <f t="shared" si="63"/>
        <v>0</v>
      </c>
      <c r="C1355" s="7">
        <f t="shared" si="64"/>
        <v>0</v>
      </c>
      <c r="D1355" s="7">
        <f t="shared" si="65"/>
        <v>0</v>
      </c>
      <c r="E1355" s="7">
        <v>258550</v>
      </c>
      <c r="F1355" t="s">
        <v>52</v>
      </c>
      <c r="G1355" t="s">
        <v>78</v>
      </c>
      <c r="H1355" s="7">
        <v>5</v>
      </c>
      <c r="I1355" s="7" t="s">
        <v>148</v>
      </c>
      <c r="J1355" t="s">
        <v>11</v>
      </c>
      <c r="K1355">
        <v>20.68</v>
      </c>
      <c r="L1355">
        <v>1</v>
      </c>
      <c r="M1355">
        <v>142</v>
      </c>
      <c r="N1355">
        <v>1.9870000000000001</v>
      </c>
    </row>
    <row r="1356" spans="1:14" x14ac:dyDescent="0.25">
      <c r="A1356" s="7">
        <v>267759</v>
      </c>
      <c r="B1356" s="7">
        <f t="shared" si="63"/>
        <v>0</v>
      </c>
      <c r="C1356" s="7">
        <f t="shared" si="64"/>
        <v>0</v>
      </c>
      <c r="D1356" s="7">
        <f t="shared" si="65"/>
        <v>0</v>
      </c>
      <c r="E1356" s="7">
        <v>258550</v>
      </c>
      <c r="F1356" t="s">
        <v>52</v>
      </c>
      <c r="G1356" t="s">
        <v>78</v>
      </c>
      <c r="H1356" s="7">
        <v>5</v>
      </c>
      <c r="I1356" s="7" t="s">
        <v>148</v>
      </c>
      <c r="J1356" t="s">
        <v>11</v>
      </c>
      <c r="K1356">
        <v>10.8</v>
      </c>
      <c r="L1356">
        <v>1</v>
      </c>
      <c r="M1356">
        <v>142</v>
      </c>
      <c r="N1356">
        <v>1.9870000000000001</v>
      </c>
    </row>
    <row r="1357" spans="1:14" x14ac:dyDescent="0.25">
      <c r="A1357" s="7">
        <v>273147</v>
      </c>
      <c r="B1357" s="7">
        <f t="shared" si="63"/>
        <v>0</v>
      </c>
      <c r="C1357" s="7">
        <f t="shared" si="64"/>
        <v>0</v>
      </c>
      <c r="D1357" s="7">
        <f t="shared" si="65"/>
        <v>0</v>
      </c>
      <c r="E1357" s="7">
        <v>272990</v>
      </c>
      <c r="F1357" t="s">
        <v>29</v>
      </c>
      <c r="G1357" t="s">
        <v>13</v>
      </c>
      <c r="H1357" s="7">
        <v>79</v>
      </c>
      <c r="I1357" s="7" t="s">
        <v>148</v>
      </c>
      <c r="J1357" t="s">
        <v>18</v>
      </c>
      <c r="K1357">
        <v>53.5</v>
      </c>
      <c r="L1357">
        <v>1</v>
      </c>
      <c r="M1357">
        <v>118.7</v>
      </c>
      <c r="N1357">
        <v>2.76</v>
      </c>
    </row>
    <row r="1358" spans="1:14" x14ac:dyDescent="0.25">
      <c r="A1358" s="7">
        <v>273149</v>
      </c>
      <c r="B1358" s="7">
        <f t="shared" si="63"/>
        <v>0</v>
      </c>
      <c r="C1358" s="7">
        <f t="shared" si="64"/>
        <v>0</v>
      </c>
      <c r="D1358" s="7">
        <f t="shared" si="65"/>
        <v>0</v>
      </c>
      <c r="E1358" s="7">
        <v>272990</v>
      </c>
      <c r="F1358" t="s">
        <v>29</v>
      </c>
      <c r="G1358" t="s">
        <v>13</v>
      </c>
      <c r="H1358" s="7">
        <v>79</v>
      </c>
      <c r="I1358" s="7" t="s">
        <v>148</v>
      </c>
      <c r="J1358" t="s">
        <v>18</v>
      </c>
      <c r="K1358">
        <v>55.2</v>
      </c>
      <c r="L1358">
        <v>3</v>
      </c>
      <c r="M1358">
        <v>57</v>
      </c>
      <c r="N1358">
        <v>2.76</v>
      </c>
    </row>
    <row r="1359" spans="1:14" x14ac:dyDescent="0.25">
      <c r="A1359" s="7">
        <v>273151</v>
      </c>
      <c r="B1359" s="7">
        <f t="shared" si="63"/>
        <v>0</v>
      </c>
      <c r="C1359" s="7">
        <f t="shared" si="64"/>
        <v>0</v>
      </c>
      <c r="D1359" s="7">
        <f t="shared" si="65"/>
        <v>0</v>
      </c>
      <c r="E1359" s="7">
        <v>272990</v>
      </c>
      <c r="F1359" t="s">
        <v>29</v>
      </c>
      <c r="G1359" t="s">
        <v>13</v>
      </c>
      <c r="H1359" s="7">
        <v>79</v>
      </c>
      <c r="I1359" s="7" t="s">
        <v>148</v>
      </c>
      <c r="J1359" t="s">
        <v>18</v>
      </c>
      <c r="K1359">
        <v>54.5</v>
      </c>
      <c r="L1359">
        <v>1</v>
      </c>
      <c r="M1359">
        <v>118.7</v>
      </c>
      <c r="N1359">
        <v>2.76</v>
      </c>
    </row>
    <row r="1360" spans="1:14" x14ac:dyDescent="0.25">
      <c r="A1360" s="7">
        <v>273153</v>
      </c>
      <c r="B1360" s="7">
        <f t="shared" si="63"/>
        <v>0</v>
      </c>
      <c r="C1360" s="7">
        <f t="shared" si="64"/>
        <v>0</v>
      </c>
      <c r="D1360" s="7">
        <f t="shared" si="65"/>
        <v>0</v>
      </c>
      <c r="E1360" s="7">
        <v>272990</v>
      </c>
      <c r="F1360" t="s">
        <v>29</v>
      </c>
      <c r="G1360" t="s">
        <v>13</v>
      </c>
      <c r="H1360" s="7">
        <v>79</v>
      </c>
      <c r="I1360" s="7" t="s">
        <v>148</v>
      </c>
      <c r="J1360" t="s">
        <v>18</v>
      </c>
      <c r="K1360">
        <v>53.6</v>
      </c>
      <c r="L1360">
        <v>3</v>
      </c>
      <c r="M1360">
        <v>57</v>
      </c>
      <c r="N1360">
        <v>2.76</v>
      </c>
    </row>
    <row r="1361" spans="1:14" x14ac:dyDescent="0.25">
      <c r="A1361" s="7">
        <v>273155</v>
      </c>
      <c r="B1361" s="7">
        <f t="shared" si="63"/>
        <v>0</v>
      </c>
      <c r="C1361" s="7">
        <f t="shared" si="64"/>
        <v>0</v>
      </c>
      <c r="D1361" s="7">
        <f t="shared" si="65"/>
        <v>0</v>
      </c>
      <c r="E1361" s="7">
        <v>272990</v>
      </c>
      <c r="F1361" t="s">
        <v>29</v>
      </c>
      <c r="G1361" t="s">
        <v>13</v>
      </c>
      <c r="H1361" s="7">
        <v>79</v>
      </c>
      <c r="I1361" s="7" t="s">
        <v>148</v>
      </c>
      <c r="J1361" t="s">
        <v>18</v>
      </c>
      <c r="K1361">
        <v>55.3</v>
      </c>
      <c r="L1361">
        <v>2</v>
      </c>
      <c r="M1361">
        <v>73.5</v>
      </c>
      <c r="N1361">
        <v>2.76</v>
      </c>
    </row>
    <row r="1362" spans="1:14" x14ac:dyDescent="0.25">
      <c r="A1362" s="7">
        <v>273157</v>
      </c>
      <c r="B1362" s="7">
        <f t="shared" si="63"/>
        <v>0</v>
      </c>
      <c r="C1362" s="7">
        <f t="shared" si="64"/>
        <v>0</v>
      </c>
      <c r="D1362" s="7">
        <f t="shared" si="65"/>
        <v>0</v>
      </c>
      <c r="E1362" s="7">
        <v>272990</v>
      </c>
      <c r="F1362" t="s">
        <v>29</v>
      </c>
      <c r="G1362" t="s">
        <v>13</v>
      </c>
      <c r="H1362" s="7">
        <v>79</v>
      </c>
      <c r="I1362" s="7" t="s">
        <v>148</v>
      </c>
      <c r="J1362" t="s">
        <v>18</v>
      </c>
      <c r="K1362">
        <v>53.7</v>
      </c>
      <c r="L1362">
        <v>5</v>
      </c>
      <c r="M1362">
        <v>40.4</v>
      </c>
      <c r="N1362">
        <v>2.76</v>
      </c>
    </row>
    <row r="1363" spans="1:14" x14ac:dyDescent="0.25">
      <c r="A1363" s="7">
        <v>273159</v>
      </c>
      <c r="B1363" s="7">
        <f t="shared" si="63"/>
        <v>0</v>
      </c>
      <c r="C1363" s="7">
        <f t="shared" si="64"/>
        <v>0</v>
      </c>
      <c r="D1363" s="7">
        <f t="shared" si="65"/>
        <v>0</v>
      </c>
      <c r="E1363" s="7">
        <v>272990</v>
      </c>
      <c r="F1363" t="s">
        <v>29</v>
      </c>
      <c r="G1363" t="s">
        <v>13</v>
      </c>
      <c r="H1363" s="7">
        <v>79</v>
      </c>
      <c r="I1363" s="7" t="s">
        <v>148</v>
      </c>
      <c r="J1363" t="s">
        <v>18</v>
      </c>
      <c r="K1363">
        <v>55.4</v>
      </c>
      <c r="L1363">
        <v>4</v>
      </c>
      <c r="M1363">
        <v>46.3</v>
      </c>
      <c r="N1363">
        <v>2.76</v>
      </c>
    </row>
    <row r="1364" spans="1:14" x14ac:dyDescent="0.25">
      <c r="A1364" s="7">
        <v>273161</v>
      </c>
      <c r="B1364" s="7">
        <f t="shared" si="63"/>
        <v>0</v>
      </c>
      <c r="C1364" s="7">
        <f t="shared" si="64"/>
        <v>0</v>
      </c>
      <c r="D1364" s="7">
        <f t="shared" si="65"/>
        <v>0</v>
      </c>
      <c r="E1364" s="7">
        <v>272990</v>
      </c>
      <c r="F1364" t="s">
        <v>29</v>
      </c>
      <c r="G1364" t="s">
        <v>13</v>
      </c>
      <c r="H1364" s="7">
        <v>79</v>
      </c>
      <c r="I1364" s="7" t="s">
        <v>148</v>
      </c>
      <c r="J1364" t="s">
        <v>18</v>
      </c>
      <c r="K1364">
        <v>54.7</v>
      </c>
      <c r="L1364">
        <v>4</v>
      </c>
      <c r="M1364">
        <v>46.3</v>
      </c>
      <c r="N1364">
        <v>2.76</v>
      </c>
    </row>
    <row r="1365" spans="1:14" x14ac:dyDescent="0.25">
      <c r="A1365" s="7">
        <v>277313</v>
      </c>
      <c r="B1365" s="7">
        <f t="shared" si="63"/>
        <v>0</v>
      </c>
      <c r="C1365" s="7">
        <f t="shared" si="64"/>
        <v>0</v>
      </c>
      <c r="D1365" s="7">
        <f t="shared" si="65"/>
        <v>0</v>
      </c>
      <c r="E1365" s="7">
        <v>275393</v>
      </c>
      <c r="F1365" t="s">
        <v>15</v>
      </c>
      <c r="G1365" t="s">
        <v>20</v>
      </c>
      <c r="H1365" s="7" t="s">
        <v>81</v>
      </c>
      <c r="I1365" s="7" t="s">
        <v>148</v>
      </c>
      <c r="J1365" t="s">
        <v>18</v>
      </c>
      <c r="K1365">
        <v>88.4</v>
      </c>
      <c r="L1365">
        <v>1</v>
      </c>
      <c r="M1365">
        <v>145.4</v>
      </c>
      <c r="N1365">
        <v>2.76</v>
      </c>
    </row>
    <row r="1366" spans="1:14" x14ac:dyDescent="0.25">
      <c r="A1366" s="7">
        <v>277315</v>
      </c>
      <c r="B1366" s="7">
        <f t="shared" si="63"/>
        <v>0</v>
      </c>
      <c r="C1366" s="7">
        <f t="shared" si="64"/>
        <v>0</v>
      </c>
      <c r="D1366" s="7">
        <f t="shared" si="65"/>
        <v>0</v>
      </c>
      <c r="E1366" s="7">
        <v>275393</v>
      </c>
      <c r="F1366" t="s">
        <v>15</v>
      </c>
      <c r="G1366" t="s">
        <v>20</v>
      </c>
      <c r="H1366" s="7" t="s">
        <v>81</v>
      </c>
      <c r="I1366" s="7" t="s">
        <v>148</v>
      </c>
      <c r="J1366" t="s">
        <v>18</v>
      </c>
      <c r="K1366">
        <v>38.5</v>
      </c>
      <c r="L1366">
        <v>3</v>
      </c>
      <c r="M1366">
        <v>57</v>
      </c>
      <c r="N1366">
        <v>2.76</v>
      </c>
    </row>
    <row r="1367" spans="1:14" x14ac:dyDescent="0.25">
      <c r="A1367" s="7">
        <v>277317</v>
      </c>
      <c r="B1367" s="7">
        <f t="shared" si="63"/>
        <v>0</v>
      </c>
      <c r="C1367" s="7">
        <f t="shared" si="64"/>
        <v>0</v>
      </c>
      <c r="D1367" s="7">
        <f t="shared" si="65"/>
        <v>0</v>
      </c>
      <c r="E1367" s="7">
        <v>275393</v>
      </c>
      <c r="F1367" t="s">
        <v>15</v>
      </c>
      <c r="G1367" t="s">
        <v>20</v>
      </c>
      <c r="H1367" s="7" t="s">
        <v>81</v>
      </c>
      <c r="I1367" s="7" t="s">
        <v>148</v>
      </c>
      <c r="J1367" t="s">
        <v>18</v>
      </c>
      <c r="K1367">
        <v>31</v>
      </c>
      <c r="L1367">
        <v>1</v>
      </c>
      <c r="M1367">
        <v>92</v>
      </c>
      <c r="N1367">
        <v>2.76</v>
      </c>
    </row>
    <row r="1368" spans="1:14" x14ac:dyDescent="0.25">
      <c r="A1368" s="7">
        <v>277319</v>
      </c>
      <c r="B1368" s="7">
        <f t="shared" si="63"/>
        <v>0</v>
      </c>
      <c r="C1368" s="7">
        <f t="shared" si="64"/>
        <v>0</v>
      </c>
      <c r="D1368" s="7">
        <f t="shared" si="65"/>
        <v>0</v>
      </c>
      <c r="E1368" s="7">
        <v>275393</v>
      </c>
      <c r="F1368" t="s">
        <v>15</v>
      </c>
      <c r="G1368" t="s">
        <v>20</v>
      </c>
      <c r="H1368" s="7" t="s">
        <v>81</v>
      </c>
      <c r="I1368" s="7" t="s">
        <v>148</v>
      </c>
      <c r="J1368" t="s">
        <v>18</v>
      </c>
      <c r="K1368">
        <v>31</v>
      </c>
      <c r="L1368">
        <v>2</v>
      </c>
      <c r="M1368">
        <v>57</v>
      </c>
      <c r="N1368">
        <v>2.76</v>
      </c>
    </row>
    <row r="1369" spans="1:14" x14ac:dyDescent="0.25">
      <c r="A1369" s="7">
        <v>277321</v>
      </c>
      <c r="B1369" s="7">
        <f t="shared" si="63"/>
        <v>0</v>
      </c>
      <c r="C1369" s="7">
        <f t="shared" si="64"/>
        <v>0</v>
      </c>
      <c r="D1369" s="7">
        <f t="shared" si="65"/>
        <v>0</v>
      </c>
      <c r="E1369" s="7">
        <v>275393</v>
      </c>
      <c r="F1369" t="s">
        <v>15</v>
      </c>
      <c r="G1369" t="s">
        <v>20</v>
      </c>
      <c r="H1369" s="7" t="s">
        <v>81</v>
      </c>
      <c r="I1369" s="7" t="s">
        <v>148</v>
      </c>
      <c r="J1369" t="s">
        <v>18</v>
      </c>
      <c r="K1369">
        <v>88.1</v>
      </c>
      <c r="L1369">
        <v>3</v>
      </c>
      <c r="M1369">
        <v>69.8</v>
      </c>
      <c r="N1369">
        <v>2.76</v>
      </c>
    </row>
    <row r="1370" spans="1:14" x14ac:dyDescent="0.25">
      <c r="A1370" s="7">
        <v>277323</v>
      </c>
      <c r="B1370" s="7">
        <f t="shared" si="63"/>
        <v>0</v>
      </c>
      <c r="C1370" s="7">
        <f t="shared" si="64"/>
        <v>0</v>
      </c>
      <c r="D1370" s="7">
        <f t="shared" si="65"/>
        <v>0</v>
      </c>
      <c r="E1370" s="7">
        <v>275393</v>
      </c>
      <c r="F1370" t="s">
        <v>15</v>
      </c>
      <c r="G1370" t="s">
        <v>20</v>
      </c>
      <c r="H1370" s="7" t="s">
        <v>81</v>
      </c>
      <c r="I1370" s="7" t="s">
        <v>148</v>
      </c>
      <c r="J1370" t="s">
        <v>18</v>
      </c>
      <c r="K1370">
        <v>38.5</v>
      </c>
      <c r="L1370">
        <v>3</v>
      </c>
      <c r="M1370">
        <v>57</v>
      </c>
      <c r="N1370">
        <v>2.76</v>
      </c>
    </row>
    <row r="1371" spans="1:14" x14ac:dyDescent="0.25">
      <c r="A1371" s="7">
        <v>277325</v>
      </c>
      <c r="B1371" s="7">
        <f t="shared" si="63"/>
        <v>0</v>
      </c>
      <c r="C1371" s="7">
        <f t="shared" si="64"/>
        <v>0</v>
      </c>
      <c r="D1371" s="7">
        <f t="shared" si="65"/>
        <v>0</v>
      </c>
      <c r="E1371" s="7">
        <v>275393</v>
      </c>
      <c r="F1371" t="s">
        <v>15</v>
      </c>
      <c r="G1371" t="s">
        <v>20</v>
      </c>
      <c r="H1371" s="7" t="s">
        <v>81</v>
      </c>
      <c r="I1371" s="7" t="s">
        <v>148</v>
      </c>
      <c r="J1371" t="s">
        <v>18</v>
      </c>
      <c r="K1371">
        <v>88.5</v>
      </c>
      <c r="L1371">
        <v>1</v>
      </c>
      <c r="M1371">
        <v>145.4</v>
      </c>
      <c r="N1371">
        <v>2.76</v>
      </c>
    </row>
    <row r="1372" spans="1:14" x14ac:dyDescent="0.25">
      <c r="A1372" s="7">
        <v>277327</v>
      </c>
      <c r="B1372" s="7">
        <f t="shared" si="63"/>
        <v>0</v>
      </c>
      <c r="C1372" s="7">
        <f t="shared" si="64"/>
        <v>0</v>
      </c>
      <c r="D1372" s="7">
        <f t="shared" si="65"/>
        <v>0</v>
      </c>
      <c r="E1372" s="7">
        <v>275393</v>
      </c>
      <c r="F1372" t="s">
        <v>15</v>
      </c>
      <c r="G1372" t="s">
        <v>20</v>
      </c>
      <c r="H1372" s="7" t="s">
        <v>81</v>
      </c>
      <c r="I1372" s="7" t="s">
        <v>148</v>
      </c>
      <c r="J1372" t="s">
        <v>18</v>
      </c>
      <c r="K1372">
        <v>38.4</v>
      </c>
      <c r="L1372">
        <v>2</v>
      </c>
      <c r="M1372">
        <v>73.5</v>
      </c>
      <c r="N1372">
        <v>2.76</v>
      </c>
    </row>
    <row r="1373" spans="1:14" x14ac:dyDescent="0.25">
      <c r="A1373" s="7">
        <v>277329</v>
      </c>
      <c r="B1373" s="7">
        <f t="shared" si="63"/>
        <v>0</v>
      </c>
      <c r="C1373" s="7">
        <f t="shared" si="64"/>
        <v>0</v>
      </c>
      <c r="D1373" s="7">
        <f t="shared" si="65"/>
        <v>0</v>
      </c>
      <c r="E1373" s="7">
        <v>275393</v>
      </c>
      <c r="F1373" t="s">
        <v>15</v>
      </c>
      <c r="G1373" t="s">
        <v>20</v>
      </c>
      <c r="H1373" s="7" t="s">
        <v>81</v>
      </c>
      <c r="I1373" s="7" t="s">
        <v>148</v>
      </c>
      <c r="J1373" t="s">
        <v>18</v>
      </c>
      <c r="K1373">
        <v>32</v>
      </c>
      <c r="L1373">
        <v>2</v>
      </c>
      <c r="M1373">
        <v>57</v>
      </c>
      <c r="N1373">
        <v>2.76</v>
      </c>
    </row>
    <row r="1374" spans="1:14" x14ac:dyDescent="0.25">
      <c r="A1374" s="7">
        <v>277332</v>
      </c>
      <c r="B1374" s="7">
        <f t="shared" si="63"/>
        <v>0</v>
      </c>
      <c r="C1374" s="7">
        <f t="shared" si="64"/>
        <v>0</v>
      </c>
      <c r="D1374" s="7">
        <f t="shared" si="65"/>
        <v>0</v>
      </c>
      <c r="E1374" s="7">
        <v>275393</v>
      </c>
      <c r="F1374" t="s">
        <v>15</v>
      </c>
      <c r="G1374" t="s">
        <v>20</v>
      </c>
      <c r="H1374" s="7" t="s">
        <v>81</v>
      </c>
      <c r="I1374" s="7" t="s">
        <v>148</v>
      </c>
      <c r="J1374" t="s">
        <v>18</v>
      </c>
      <c r="K1374">
        <v>31</v>
      </c>
      <c r="L1374">
        <v>1</v>
      </c>
      <c r="M1374">
        <v>92</v>
      </c>
      <c r="N1374">
        <v>2.76</v>
      </c>
    </row>
    <row r="1375" spans="1:14" x14ac:dyDescent="0.25">
      <c r="A1375" s="7">
        <v>277334</v>
      </c>
      <c r="B1375" s="7">
        <f t="shared" si="63"/>
        <v>0</v>
      </c>
      <c r="C1375" s="7">
        <f t="shared" si="64"/>
        <v>0</v>
      </c>
      <c r="D1375" s="7">
        <f t="shared" si="65"/>
        <v>0</v>
      </c>
      <c r="E1375" s="7">
        <v>275393</v>
      </c>
      <c r="F1375" t="s">
        <v>15</v>
      </c>
      <c r="G1375" t="s">
        <v>20</v>
      </c>
      <c r="H1375" s="7" t="s">
        <v>81</v>
      </c>
      <c r="I1375" s="7" t="s">
        <v>148</v>
      </c>
      <c r="J1375" t="s">
        <v>18</v>
      </c>
      <c r="K1375">
        <v>31.8</v>
      </c>
      <c r="L1375">
        <v>3</v>
      </c>
      <c r="M1375">
        <v>44.2</v>
      </c>
      <c r="N1375">
        <v>2.76</v>
      </c>
    </row>
    <row r="1376" spans="1:14" x14ac:dyDescent="0.25">
      <c r="A1376" s="7">
        <v>277336</v>
      </c>
      <c r="B1376" s="7">
        <f t="shared" si="63"/>
        <v>0</v>
      </c>
      <c r="C1376" s="7">
        <f t="shared" si="64"/>
        <v>0</v>
      </c>
      <c r="D1376" s="7">
        <f t="shared" si="65"/>
        <v>0</v>
      </c>
      <c r="E1376" s="7">
        <v>275393</v>
      </c>
      <c r="F1376" t="s">
        <v>15</v>
      </c>
      <c r="G1376" t="s">
        <v>20</v>
      </c>
      <c r="H1376" s="7" t="s">
        <v>81</v>
      </c>
      <c r="I1376" s="7" t="s">
        <v>148</v>
      </c>
      <c r="J1376" t="s">
        <v>18</v>
      </c>
      <c r="K1376">
        <v>30.9</v>
      </c>
      <c r="L1376">
        <v>1</v>
      </c>
      <c r="M1376">
        <v>92</v>
      </c>
      <c r="N1376">
        <v>2.76</v>
      </c>
    </row>
    <row r="1377" spans="1:14" x14ac:dyDescent="0.25">
      <c r="A1377" s="7">
        <v>277338</v>
      </c>
      <c r="B1377" s="7">
        <f t="shared" si="63"/>
        <v>0</v>
      </c>
      <c r="C1377" s="7">
        <f t="shared" si="64"/>
        <v>0</v>
      </c>
      <c r="D1377" s="7">
        <f t="shared" si="65"/>
        <v>0</v>
      </c>
      <c r="E1377" s="7">
        <v>275393</v>
      </c>
      <c r="F1377" t="s">
        <v>15</v>
      </c>
      <c r="G1377" t="s">
        <v>20</v>
      </c>
      <c r="H1377" s="7" t="s">
        <v>81</v>
      </c>
      <c r="I1377" s="7" t="s">
        <v>148</v>
      </c>
      <c r="J1377" t="s">
        <v>18</v>
      </c>
      <c r="K1377">
        <v>88.1</v>
      </c>
      <c r="L1377">
        <v>2</v>
      </c>
      <c r="M1377">
        <v>90.1</v>
      </c>
      <c r="N1377">
        <v>2.76</v>
      </c>
    </row>
    <row r="1378" spans="1:14" x14ac:dyDescent="0.25">
      <c r="A1378" s="7">
        <v>277340</v>
      </c>
      <c r="B1378" s="7">
        <f t="shared" si="63"/>
        <v>0</v>
      </c>
      <c r="C1378" s="7">
        <f t="shared" si="64"/>
        <v>0</v>
      </c>
      <c r="D1378" s="7">
        <f t="shared" si="65"/>
        <v>0</v>
      </c>
      <c r="E1378" s="7">
        <v>275393</v>
      </c>
      <c r="F1378" t="s">
        <v>15</v>
      </c>
      <c r="G1378" t="s">
        <v>20</v>
      </c>
      <c r="H1378" s="7" t="s">
        <v>81</v>
      </c>
      <c r="I1378" s="7" t="s">
        <v>148</v>
      </c>
      <c r="J1378" t="s">
        <v>18</v>
      </c>
      <c r="K1378">
        <v>38.700000000000003</v>
      </c>
      <c r="L1378">
        <v>1</v>
      </c>
      <c r="M1378">
        <v>118.7</v>
      </c>
      <c r="N1378">
        <v>2.76</v>
      </c>
    </row>
    <row r="1379" spans="1:14" x14ac:dyDescent="0.25">
      <c r="A1379" s="7">
        <v>277342</v>
      </c>
      <c r="B1379" s="7">
        <f t="shared" si="63"/>
        <v>0</v>
      </c>
      <c r="C1379" s="7">
        <f t="shared" si="64"/>
        <v>0</v>
      </c>
      <c r="D1379" s="7">
        <f t="shared" si="65"/>
        <v>0</v>
      </c>
      <c r="E1379" s="7">
        <v>275393</v>
      </c>
      <c r="F1379" t="s">
        <v>15</v>
      </c>
      <c r="G1379" t="s">
        <v>20</v>
      </c>
      <c r="H1379" s="7" t="s">
        <v>81</v>
      </c>
      <c r="I1379" s="7" t="s">
        <v>148</v>
      </c>
      <c r="J1379" t="s">
        <v>18</v>
      </c>
      <c r="K1379">
        <v>31.9</v>
      </c>
      <c r="L1379">
        <v>1</v>
      </c>
      <c r="M1379">
        <v>92</v>
      </c>
      <c r="N1379">
        <v>2.76</v>
      </c>
    </row>
    <row r="1380" spans="1:14" x14ac:dyDescent="0.25">
      <c r="A1380" s="7">
        <v>278450</v>
      </c>
      <c r="B1380" s="7">
        <f t="shared" si="63"/>
        <v>0</v>
      </c>
      <c r="C1380" s="7">
        <f t="shared" si="64"/>
        <v>0</v>
      </c>
      <c r="D1380" s="7">
        <f t="shared" si="65"/>
        <v>0</v>
      </c>
      <c r="E1380" s="7">
        <v>275401</v>
      </c>
      <c r="F1380" t="s">
        <v>15</v>
      </c>
      <c r="G1380" t="s">
        <v>22</v>
      </c>
      <c r="H1380" s="7">
        <v>22</v>
      </c>
      <c r="I1380" s="7" t="s">
        <v>148</v>
      </c>
      <c r="J1380" t="s">
        <v>11</v>
      </c>
      <c r="K1380">
        <v>86.4</v>
      </c>
      <c r="L1380">
        <v>4</v>
      </c>
      <c r="M1380">
        <v>75.900000000000006</v>
      </c>
      <c r="N1380">
        <v>1.9870000000000001</v>
      </c>
    </row>
    <row r="1381" spans="1:14" x14ac:dyDescent="0.25">
      <c r="A1381" s="7">
        <v>278452</v>
      </c>
      <c r="B1381" s="7">
        <f t="shared" si="63"/>
        <v>0</v>
      </c>
      <c r="C1381" s="7">
        <f t="shared" si="64"/>
        <v>0</v>
      </c>
      <c r="D1381" s="7">
        <f t="shared" si="65"/>
        <v>0</v>
      </c>
      <c r="E1381" s="7">
        <v>275401</v>
      </c>
      <c r="F1381" t="s">
        <v>15</v>
      </c>
      <c r="G1381" t="s">
        <v>22</v>
      </c>
      <c r="H1381" s="7">
        <v>22</v>
      </c>
      <c r="I1381" s="7" t="s">
        <v>148</v>
      </c>
      <c r="J1381" t="s">
        <v>11</v>
      </c>
      <c r="K1381">
        <v>40</v>
      </c>
      <c r="L1381">
        <v>2</v>
      </c>
      <c r="M1381">
        <v>103.9</v>
      </c>
      <c r="N1381">
        <v>1.9870000000000001</v>
      </c>
    </row>
    <row r="1382" spans="1:14" x14ac:dyDescent="0.25">
      <c r="A1382" s="7">
        <v>278454</v>
      </c>
      <c r="B1382" s="7">
        <f t="shared" si="63"/>
        <v>0</v>
      </c>
      <c r="C1382" s="7">
        <f t="shared" si="64"/>
        <v>0</v>
      </c>
      <c r="D1382" s="7">
        <f t="shared" si="65"/>
        <v>0</v>
      </c>
      <c r="E1382" s="7">
        <v>275401</v>
      </c>
      <c r="F1382" t="s">
        <v>15</v>
      </c>
      <c r="G1382" t="s">
        <v>22</v>
      </c>
      <c r="H1382" s="7">
        <v>22</v>
      </c>
      <c r="I1382" s="7" t="s">
        <v>148</v>
      </c>
      <c r="J1382" t="s">
        <v>11</v>
      </c>
      <c r="K1382">
        <v>86.4</v>
      </c>
      <c r="L1382">
        <v>4</v>
      </c>
      <c r="M1382">
        <v>75.900000000000006</v>
      </c>
      <c r="N1382">
        <v>1.9870000000000001</v>
      </c>
    </row>
    <row r="1383" spans="1:14" x14ac:dyDescent="0.25">
      <c r="A1383" s="7">
        <v>278456</v>
      </c>
      <c r="B1383" s="7">
        <f t="shared" si="63"/>
        <v>0</v>
      </c>
      <c r="C1383" s="7">
        <f t="shared" si="64"/>
        <v>0</v>
      </c>
      <c r="D1383" s="7">
        <f t="shared" si="65"/>
        <v>0</v>
      </c>
      <c r="E1383" s="7">
        <v>275401</v>
      </c>
      <c r="F1383" t="s">
        <v>15</v>
      </c>
      <c r="G1383" t="s">
        <v>22</v>
      </c>
      <c r="H1383" s="7">
        <v>22</v>
      </c>
      <c r="I1383" s="7" t="s">
        <v>148</v>
      </c>
      <c r="J1383" t="s">
        <v>11</v>
      </c>
      <c r="K1383">
        <v>100.2</v>
      </c>
      <c r="L1383">
        <v>1</v>
      </c>
      <c r="M1383">
        <v>194.5</v>
      </c>
      <c r="N1383">
        <v>1.9870000000000001</v>
      </c>
    </row>
    <row r="1384" spans="1:14" x14ac:dyDescent="0.25">
      <c r="A1384" s="7">
        <v>278458</v>
      </c>
      <c r="B1384" s="7">
        <f t="shared" si="63"/>
        <v>0</v>
      </c>
      <c r="C1384" s="7">
        <f t="shared" si="64"/>
        <v>0</v>
      </c>
      <c r="D1384" s="7">
        <f t="shared" si="65"/>
        <v>0</v>
      </c>
      <c r="E1384" s="7">
        <v>275401</v>
      </c>
      <c r="F1384" t="s">
        <v>15</v>
      </c>
      <c r="G1384" t="s">
        <v>22</v>
      </c>
      <c r="H1384" s="7">
        <v>22</v>
      </c>
      <c r="I1384" s="7" t="s">
        <v>148</v>
      </c>
      <c r="J1384" t="s">
        <v>11</v>
      </c>
      <c r="K1384">
        <v>86.6</v>
      </c>
      <c r="L1384">
        <v>1</v>
      </c>
      <c r="M1384">
        <v>194.5</v>
      </c>
      <c r="N1384">
        <v>1.9870000000000001</v>
      </c>
    </row>
    <row r="1385" spans="1:14" x14ac:dyDescent="0.25">
      <c r="A1385" s="7">
        <v>278461</v>
      </c>
      <c r="B1385" s="7">
        <f t="shared" si="63"/>
        <v>0</v>
      </c>
      <c r="C1385" s="7">
        <f t="shared" si="64"/>
        <v>0</v>
      </c>
      <c r="D1385" s="7">
        <f t="shared" si="65"/>
        <v>0</v>
      </c>
      <c r="E1385" s="7">
        <v>275401</v>
      </c>
      <c r="F1385" t="s">
        <v>15</v>
      </c>
      <c r="G1385" t="s">
        <v>22</v>
      </c>
      <c r="H1385" s="7">
        <v>22</v>
      </c>
      <c r="I1385" s="7" t="s">
        <v>148</v>
      </c>
      <c r="J1385" t="s">
        <v>11</v>
      </c>
      <c r="K1385">
        <v>40.1</v>
      </c>
      <c r="L1385">
        <v>3</v>
      </c>
      <c r="M1385">
        <v>80.400000000000006</v>
      </c>
      <c r="N1385">
        <v>1.9870000000000001</v>
      </c>
    </row>
    <row r="1386" spans="1:14" x14ac:dyDescent="0.25">
      <c r="A1386" s="7">
        <v>278465</v>
      </c>
      <c r="B1386" s="7">
        <f t="shared" si="63"/>
        <v>0</v>
      </c>
      <c r="C1386" s="7">
        <f t="shared" si="64"/>
        <v>0</v>
      </c>
      <c r="D1386" s="7">
        <f t="shared" si="65"/>
        <v>0</v>
      </c>
      <c r="E1386" s="7">
        <v>275401</v>
      </c>
      <c r="F1386" t="s">
        <v>15</v>
      </c>
      <c r="G1386" t="s">
        <v>22</v>
      </c>
      <c r="H1386" s="7">
        <v>22</v>
      </c>
      <c r="I1386" s="7" t="s">
        <v>148</v>
      </c>
      <c r="J1386" t="s">
        <v>11</v>
      </c>
      <c r="K1386">
        <v>59.9</v>
      </c>
      <c r="L1386">
        <v>4</v>
      </c>
      <c r="M1386">
        <v>71.5</v>
      </c>
      <c r="N1386">
        <v>1.9870000000000001</v>
      </c>
    </row>
    <row r="1387" spans="1:14" x14ac:dyDescent="0.25">
      <c r="A1387" s="7">
        <v>278467</v>
      </c>
      <c r="B1387" s="7">
        <f t="shared" si="63"/>
        <v>0</v>
      </c>
      <c r="C1387" s="7">
        <f t="shared" si="64"/>
        <v>0</v>
      </c>
      <c r="D1387" s="7">
        <f t="shared" si="65"/>
        <v>0</v>
      </c>
      <c r="E1387" s="7">
        <v>275401</v>
      </c>
      <c r="F1387" t="s">
        <v>15</v>
      </c>
      <c r="G1387" t="s">
        <v>22</v>
      </c>
      <c r="H1387" s="7">
        <v>22</v>
      </c>
      <c r="I1387" s="7" t="s">
        <v>148</v>
      </c>
      <c r="J1387" t="s">
        <v>11</v>
      </c>
      <c r="K1387">
        <v>40.200000000000003</v>
      </c>
      <c r="L1387">
        <v>2</v>
      </c>
      <c r="M1387">
        <v>103.9</v>
      </c>
      <c r="N1387">
        <v>1.9870000000000001</v>
      </c>
    </row>
    <row r="1388" spans="1:14" x14ac:dyDescent="0.25">
      <c r="A1388" s="7">
        <v>278469</v>
      </c>
      <c r="B1388" s="7">
        <f t="shared" si="63"/>
        <v>0</v>
      </c>
      <c r="C1388" s="7">
        <f t="shared" si="64"/>
        <v>0</v>
      </c>
      <c r="D1388" s="7">
        <f t="shared" si="65"/>
        <v>0</v>
      </c>
      <c r="E1388" s="7">
        <v>275401</v>
      </c>
      <c r="F1388" t="s">
        <v>15</v>
      </c>
      <c r="G1388" t="s">
        <v>22</v>
      </c>
      <c r="H1388" s="7">
        <v>22</v>
      </c>
      <c r="I1388" s="7" t="s">
        <v>148</v>
      </c>
      <c r="J1388" t="s">
        <v>11</v>
      </c>
      <c r="K1388">
        <v>59.7</v>
      </c>
      <c r="L1388">
        <v>2</v>
      </c>
      <c r="M1388">
        <v>113.6</v>
      </c>
      <c r="N1388">
        <v>1.9870000000000001</v>
      </c>
    </row>
    <row r="1389" spans="1:14" x14ac:dyDescent="0.25">
      <c r="A1389" s="7">
        <v>278471</v>
      </c>
      <c r="B1389" s="7">
        <f t="shared" si="63"/>
        <v>0</v>
      </c>
      <c r="C1389" s="7">
        <f t="shared" si="64"/>
        <v>0</v>
      </c>
      <c r="D1389" s="7">
        <f t="shared" si="65"/>
        <v>0</v>
      </c>
      <c r="E1389" s="7">
        <v>275401</v>
      </c>
      <c r="F1389" t="s">
        <v>15</v>
      </c>
      <c r="G1389" t="s">
        <v>22</v>
      </c>
      <c r="H1389" s="7">
        <v>22</v>
      </c>
      <c r="I1389" s="7" t="s">
        <v>148</v>
      </c>
      <c r="J1389" t="s">
        <v>11</v>
      </c>
      <c r="K1389">
        <v>86.5</v>
      </c>
      <c r="L1389">
        <v>4</v>
      </c>
      <c r="M1389">
        <v>75.900000000000006</v>
      </c>
      <c r="N1389">
        <v>1.9870000000000001</v>
      </c>
    </row>
    <row r="1390" spans="1:14" x14ac:dyDescent="0.25">
      <c r="A1390" s="7">
        <v>278473</v>
      </c>
      <c r="B1390" s="7">
        <f t="shared" si="63"/>
        <v>0</v>
      </c>
      <c r="C1390" s="7">
        <f t="shared" si="64"/>
        <v>0</v>
      </c>
      <c r="D1390" s="7">
        <f t="shared" si="65"/>
        <v>0</v>
      </c>
      <c r="E1390" s="7">
        <v>275401</v>
      </c>
      <c r="F1390" t="s">
        <v>15</v>
      </c>
      <c r="G1390" t="s">
        <v>22</v>
      </c>
      <c r="H1390" s="7">
        <v>22</v>
      </c>
      <c r="I1390" s="7" t="s">
        <v>148</v>
      </c>
      <c r="J1390" t="s">
        <v>11</v>
      </c>
      <c r="K1390">
        <v>40.1</v>
      </c>
      <c r="L1390">
        <v>1</v>
      </c>
      <c r="M1390">
        <v>167.6</v>
      </c>
      <c r="N1390">
        <v>1.9870000000000001</v>
      </c>
    </row>
    <row r="1391" spans="1:14" x14ac:dyDescent="0.25">
      <c r="A1391" s="7">
        <v>278475</v>
      </c>
      <c r="B1391" s="7">
        <f t="shared" si="63"/>
        <v>0</v>
      </c>
      <c r="C1391" s="7">
        <f t="shared" si="64"/>
        <v>0</v>
      </c>
      <c r="D1391" s="7">
        <f t="shared" si="65"/>
        <v>0</v>
      </c>
      <c r="E1391" s="7">
        <v>275401</v>
      </c>
      <c r="F1391" t="s">
        <v>15</v>
      </c>
      <c r="G1391" t="s">
        <v>22</v>
      </c>
      <c r="H1391" s="7">
        <v>22</v>
      </c>
      <c r="I1391" s="7" t="s">
        <v>148</v>
      </c>
      <c r="J1391" t="s">
        <v>11</v>
      </c>
      <c r="K1391">
        <v>60.1</v>
      </c>
      <c r="L1391">
        <v>4</v>
      </c>
      <c r="M1391">
        <v>71.5</v>
      </c>
      <c r="N1391">
        <v>1.9870000000000001</v>
      </c>
    </row>
    <row r="1392" spans="1:14" x14ac:dyDescent="0.25">
      <c r="A1392" s="7">
        <v>278477</v>
      </c>
      <c r="B1392" s="7">
        <f t="shared" si="63"/>
        <v>0</v>
      </c>
      <c r="C1392" s="7">
        <f t="shared" si="64"/>
        <v>0</v>
      </c>
      <c r="D1392" s="7">
        <f t="shared" si="65"/>
        <v>0</v>
      </c>
      <c r="E1392" s="7">
        <v>275401</v>
      </c>
      <c r="F1392" t="s">
        <v>15</v>
      </c>
      <c r="G1392" t="s">
        <v>22</v>
      </c>
      <c r="H1392" s="7">
        <v>22</v>
      </c>
      <c r="I1392" s="7" t="s">
        <v>148</v>
      </c>
      <c r="J1392" t="s">
        <v>11</v>
      </c>
      <c r="K1392">
        <v>86.2</v>
      </c>
      <c r="L1392">
        <v>4</v>
      </c>
      <c r="M1392">
        <v>75.900000000000006</v>
      </c>
      <c r="N1392">
        <v>1.9870000000000001</v>
      </c>
    </row>
    <row r="1393" spans="1:14" x14ac:dyDescent="0.25">
      <c r="A1393" s="7">
        <v>287563</v>
      </c>
      <c r="B1393" s="7">
        <f t="shared" si="63"/>
        <v>0</v>
      </c>
      <c r="C1393" s="7">
        <f t="shared" si="64"/>
        <v>0</v>
      </c>
      <c r="D1393" s="7">
        <f t="shared" si="65"/>
        <v>0</v>
      </c>
      <c r="E1393" s="7">
        <v>275472</v>
      </c>
      <c r="F1393" t="s">
        <v>15</v>
      </c>
      <c r="G1393" t="s">
        <v>82</v>
      </c>
      <c r="H1393" s="7">
        <v>47</v>
      </c>
      <c r="I1393" s="7" t="s">
        <v>148</v>
      </c>
      <c r="J1393" t="s">
        <v>11</v>
      </c>
      <c r="K1393">
        <v>40.6</v>
      </c>
      <c r="L1393">
        <v>1</v>
      </c>
      <c r="M1393">
        <v>167.6</v>
      </c>
      <c r="N1393">
        <v>1.9870000000000001</v>
      </c>
    </row>
    <row r="1394" spans="1:14" x14ac:dyDescent="0.25">
      <c r="A1394" s="7">
        <v>287565</v>
      </c>
      <c r="B1394" s="7">
        <f t="shared" si="63"/>
        <v>0</v>
      </c>
      <c r="C1394" s="7">
        <f t="shared" si="64"/>
        <v>0</v>
      </c>
      <c r="D1394" s="7">
        <f t="shared" si="65"/>
        <v>0</v>
      </c>
      <c r="E1394" s="7">
        <v>275472</v>
      </c>
      <c r="F1394" t="s">
        <v>15</v>
      </c>
      <c r="G1394" t="s">
        <v>82</v>
      </c>
      <c r="H1394" s="7">
        <v>47</v>
      </c>
      <c r="I1394" s="7" t="s">
        <v>148</v>
      </c>
      <c r="J1394" t="s">
        <v>11</v>
      </c>
      <c r="K1394">
        <v>86.4</v>
      </c>
      <c r="L1394">
        <v>3</v>
      </c>
      <c r="M1394">
        <v>93.4</v>
      </c>
      <c r="N1394">
        <v>1.9870000000000001</v>
      </c>
    </row>
    <row r="1395" spans="1:14" x14ac:dyDescent="0.25">
      <c r="A1395" s="7">
        <v>287567</v>
      </c>
      <c r="B1395" s="7">
        <f t="shared" si="63"/>
        <v>0</v>
      </c>
      <c r="C1395" s="7">
        <f t="shared" si="64"/>
        <v>0</v>
      </c>
      <c r="D1395" s="7">
        <f t="shared" si="65"/>
        <v>0</v>
      </c>
      <c r="E1395" s="7">
        <v>275472</v>
      </c>
      <c r="F1395" t="s">
        <v>15</v>
      </c>
      <c r="G1395" t="s">
        <v>82</v>
      </c>
      <c r="H1395" s="7">
        <v>47</v>
      </c>
      <c r="I1395" s="7" t="s">
        <v>148</v>
      </c>
      <c r="J1395" t="s">
        <v>11</v>
      </c>
      <c r="K1395">
        <v>60.5</v>
      </c>
      <c r="L1395">
        <v>4</v>
      </c>
      <c r="M1395">
        <v>71.5</v>
      </c>
      <c r="N1395">
        <v>1.9870000000000001</v>
      </c>
    </row>
    <row r="1396" spans="1:14" x14ac:dyDescent="0.25">
      <c r="A1396" s="7">
        <v>287569</v>
      </c>
      <c r="B1396" s="7">
        <f t="shared" si="63"/>
        <v>0</v>
      </c>
      <c r="C1396" s="7">
        <f t="shared" si="64"/>
        <v>0</v>
      </c>
      <c r="D1396" s="7">
        <f t="shared" si="65"/>
        <v>0</v>
      </c>
      <c r="E1396" s="7">
        <v>275472</v>
      </c>
      <c r="F1396" t="s">
        <v>15</v>
      </c>
      <c r="G1396" t="s">
        <v>82</v>
      </c>
      <c r="H1396" s="7">
        <v>47</v>
      </c>
      <c r="I1396" s="7" t="s">
        <v>148</v>
      </c>
      <c r="J1396" t="s">
        <v>11</v>
      </c>
      <c r="K1396">
        <v>40.5</v>
      </c>
      <c r="L1396">
        <v>5</v>
      </c>
      <c r="M1396">
        <v>56.9</v>
      </c>
      <c r="N1396">
        <v>1.9870000000000001</v>
      </c>
    </row>
    <row r="1397" spans="1:14" x14ac:dyDescent="0.25">
      <c r="A1397" s="7">
        <v>287571</v>
      </c>
      <c r="B1397" s="7">
        <f t="shared" si="63"/>
        <v>0</v>
      </c>
      <c r="C1397" s="7">
        <f t="shared" si="64"/>
        <v>0</v>
      </c>
      <c r="D1397" s="7">
        <f t="shared" si="65"/>
        <v>0</v>
      </c>
      <c r="E1397" s="7">
        <v>275472</v>
      </c>
      <c r="F1397" t="s">
        <v>15</v>
      </c>
      <c r="G1397" t="s">
        <v>82</v>
      </c>
      <c r="H1397" s="7">
        <v>47</v>
      </c>
      <c r="I1397" s="7" t="s">
        <v>148</v>
      </c>
      <c r="J1397" t="s">
        <v>11</v>
      </c>
      <c r="K1397">
        <v>86.4</v>
      </c>
      <c r="L1397">
        <v>2</v>
      </c>
      <c r="M1397">
        <v>120.6</v>
      </c>
      <c r="N1397">
        <v>1.9870000000000001</v>
      </c>
    </row>
    <row r="1398" spans="1:14" x14ac:dyDescent="0.25">
      <c r="A1398" s="7">
        <v>287573</v>
      </c>
      <c r="B1398" s="7">
        <f t="shared" si="63"/>
        <v>0</v>
      </c>
      <c r="C1398" s="7">
        <f t="shared" si="64"/>
        <v>0</v>
      </c>
      <c r="D1398" s="7">
        <f t="shared" si="65"/>
        <v>0</v>
      </c>
      <c r="E1398" s="7">
        <v>275472</v>
      </c>
      <c r="F1398" t="s">
        <v>15</v>
      </c>
      <c r="G1398" t="s">
        <v>82</v>
      </c>
      <c r="H1398" s="7">
        <v>47</v>
      </c>
      <c r="I1398" s="7" t="s">
        <v>148</v>
      </c>
      <c r="J1398" t="s">
        <v>11</v>
      </c>
      <c r="K1398">
        <v>60</v>
      </c>
      <c r="L1398">
        <v>2</v>
      </c>
      <c r="M1398">
        <v>113.6</v>
      </c>
      <c r="N1398">
        <v>1.9870000000000001</v>
      </c>
    </row>
    <row r="1399" spans="1:14" x14ac:dyDescent="0.25">
      <c r="A1399" s="7">
        <v>287575</v>
      </c>
      <c r="B1399" s="7">
        <f t="shared" si="63"/>
        <v>0</v>
      </c>
      <c r="C1399" s="7">
        <f t="shared" si="64"/>
        <v>0</v>
      </c>
      <c r="D1399" s="7">
        <f t="shared" si="65"/>
        <v>0</v>
      </c>
      <c r="E1399" s="7">
        <v>275472</v>
      </c>
      <c r="F1399" t="s">
        <v>15</v>
      </c>
      <c r="G1399" t="s">
        <v>82</v>
      </c>
      <c r="H1399" s="7">
        <v>47</v>
      </c>
      <c r="I1399" s="7" t="s">
        <v>148</v>
      </c>
      <c r="J1399" t="s">
        <v>11</v>
      </c>
      <c r="K1399">
        <v>60.3</v>
      </c>
      <c r="L1399">
        <v>1</v>
      </c>
      <c r="M1399">
        <v>183.2</v>
      </c>
      <c r="N1399">
        <v>1.9870000000000001</v>
      </c>
    </row>
    <row r="1400" spans="1:14" x14ac:dyDescent="0.25">
      <c r="A1400" s="7">
        <v>287577</v>
      </c>
      <c r="B1400" s="7">
        <f t="shared" si="63"/>
        <v>0</v>
      </c>
      <c r="C1400" s="7">
        <f t="shared" si="64"/>
        <v>0</v>
      </c>
      <c r="D1400" s="7">
        <f t="shared" si="65"/>
        <v>0</v>
      </c>
      <c r="E1400" s="7">
        <v>275472</v>
      </c>
      <c r="F1400" t="s">
        <v>15</v>
      </c>
      <c r="G1400" t="s">
        <v>82</v>
      </c>
      <c r="H1400" s="7">
        <v>47</v>
      </c>
      <c r="I1400" s="7" t="s">
        <v>148</v>
      </c>
      <c r="J1400" t="s">
        <v>11</v>
      </c>
      <c r="K1400">
        <v>40.1</v>
      </c>
      <c r="L1400">
        <v>2</v>
      </c>
      <c r="M1400">
        <v>103.9</v>
      </c>
      <c r="N1400">
        <v>1.9870000000000001</v>
      </c>
    </row>
    <row r="1401" spans="1:14" x14ac:dyDescent="0.25">
      <c r="A1401" s="7">
        <v>287579</v>
      </c>
      <c r="B1401" s="7">
        <f t="shared" si="63"/>
        <v>0</v>
      </c>
      <c r="C1401" s="7">
        <f t="shared" si="64"/>
        <v>0</v>
      </c>
      <c r="D1401" s="7">
        <f t="shared" si="65"/>
        <v>0</v>
      </c>
      <c r="E1401" s="7">
        <v>275472</v>
      </c>
      <c r="F1401" t="s">
        <v>15</v>
      </c>
      <c r="G1401" t="s">
        <v>82</v>
      </c>
      <c r="H1401" s="7">
        <v>47</v>
      </c>
      <c r="I1401" s="7" t="s">
        <v>148</v>
      </c>
      <c r="J1401" t="s">
        <v>11</v>
      </c>
      <c r="K1401">
        <v>86.6</v>
      </c>
      <c r="L1401">
        <v>1</v>
      </c>
      <c r="M1401">
        <v>194.5</v>
      </c>
      <c r="N1401">
        <v>1.9870000000000001</v>
      </c>
    </row>
    <row r="1402" spans="1:14" x14ac:dyDescent="0.25">
      <c r="A1402" s="7">
        <v>287581</v>
      </c>
      <c r="B1402" s="7">
        <f t="shared" si="63"/>
        <v>0</v>
      </c>
      <c r="C1402" s="7">
        <f t="shared" si="64"/>
        <v>0</v>
      </c>
      <c r="D1402" s="7">
        <f t="shared" si="65"/>
        <v>0</v>
      </c>
      <c r="E1402" s="7">
        <v>275472</v>
      </c>
      <c r="F1402" t="s">
        <v>15</v>
      </c>
      <c r="G1402" t="s">
        <v>82</v>
      </c>
      <c r="H1402" s="7">
        <v>47</v>
      </c>
      <c r="I1402" s="7" t="s">
        <v>148</v>
      </c>
      <c r="J1402" t="s">
        <v>11</v>
      </c>
      <c r="K1402">
        <v>40</v>
      </c>
      <c r="L1402">
        <v>2</v>
      </c>
      <c r="M1402">
        <v>103.9</v>
      </c>
      <c r="N1402">
        <v>1.9870000000000001</v>
      </c>
    </row>
    <row r="1403" spans="1:14" x14ac:dyDescent="0.25">
      <c r="A1403" s="7">
        <v>287583</v>
      </c>
      <c r="B1403" s="7">
        <f t="shared" si="63"/>
        <v>0</v>
      </c>
      <c r="C1403" s="7">
        <f t="shared" si="64"/>
        <v>0</v>
      </c>
      <c r="D1403" s="7">
        <f t="shared" si="65"/>
        <v>0</v>
      </c>
      <c r="E1403" s="7">
        <v>275472</v>
      </c>
      <c r="F1403" t="s">
        <v>15</v>
      </c>
      <c r="G1403" t="s">
        <v>82</v>
      </c>
      <c r="H1403" s="7">
        <v>47</v>
      </c>
      <c r="I1403" s="7" t="s">
        <v>148</v>
      </c>
      <c r="J1403" t="s">
        <v>11</v>
      </c>
      <c r="K1403">
        <v>86.2</v>
      </c>
      <c r="L1403">
        <v>3</v>
      </c>
      <c r="M1403">
        <v>93.4</v>
      </c>
      <c r="N1403">
        <v>1.9870000000000001</v>
      </c>
    </row>
    <row r="1404" spans="1:14" x14ac:dyDescent="0.25">
      <c r="A1404" s="7">
        <v>287588</v>
      </c>
      <c r="B1404" s="7">
        <f t="shared" si="63"/>
        <v>0</v>
      </c>
      <c r="C1404" s="7">
        <f t="shared" si="64"/>
        <v>0</v>
      </c>
      <c r="D1404" s="7">
        <f t="shared" si="65"/>
        <v>0</v>
      </c>
      <c r="E1404" s="7">
        <v>275472</v>
      </c>
      <c r="F1404" t="s">
        <v>15</v>
      </c>
      <c r="G1404" t="s">
        <v>82</v>
      </c>
      <c r="H1404" s="7">
        <v>47</v>
      </c>
      <c r="I1404" s="7" t="s">
        <v>148</v>
      </c>
      <c r="J1404" t="s">
        <v>11</v>
      </c>
      <c r="K1404">
        <v>40.4</v>
      </c>
      <c r="L1404">
        <v>4</v>
      </c>
      <c r="M1404">
        <v>65.3</v>
      </c>
      <c r="N1404">
        <v>1.9870000000000001</v>
      </c>
    </row>
    <row r="1405" spans="1:14" x14ac:dyDescent="0.25">
      <c r="A1405" s="7">
        <v>287590</v>
      </c>
      <c r="B1405" s="7">
        <f t="shared" si="63"/>
        <v>0</v>
      </c>
      <c r="C1405" s="7">
        <f t="shared" si="64"/>
        <v>0</v>
      </c>
      <c r="D1405" s="7">
        <f t="shared" si="65"/>
        <v>0</v>
      </c>
      <c r="E1405" s="7">
        <v>275472</v>
      </c>
      <c r="F1405" t="s">
        <v>15</v>
      </c>
      <c r="G1405" t="s">
        <v>82</v>
      </c>
      <c r="H1405" s="7">
        <v>47</v>
      </c>
      <c r="I1405" s="7" t="s">
        <v>148</v>
      </c>
      <c r="J1405" t="s">
        <v>11</v>
      </c>
      <c r="K1405">
        <v>87</v>
      </c>
      <c r="L1405">
        <v>3</v>
      </c>
      <c r="M1405">
        <v>93.4</v>
      </c>
      <c r="N1405">
        <v>1.9870000000000001</v>
      </c>
    </row>
    <row r="1406" spans="1:14" x14ac:dyDescent="0.25">
      <c r="A1406" s="7">
        <v>287837</v>
      </c>
      <c r="B1406" s="7">
        <f t="shared" si="63"/>
        <v>0</v>
      </c>
      <c r="C1406" s="7">
        <f t="shared" si="64"/>
        <v>0</v>
      </c>
      <c r="D1406" s="7">
        <f t="shared" si="65"/>
        <v>0</v>
      </c>
      <c r="E1406" s="7">
        <v>275475</v>
      </c>
      <c r="F1406" t="s">
        <v>15</v>
      </c>
      <c r="G1406" t="s">
        <v>82</v>
      </c>
      <c r="H1406" s="7">
        <v>57</v>
      </c>
      <c r="I1406" s="7" t="s">
        <v>148</v>
      </c>
      <c r="J1406" t="s">
        <v>11</v>
      </c>
      <c r="K1406">
        <v>87.6</v>
      </c>
      <c r="L1406">
        <v>2</v>
      </c>
      <c r="M1406">
        <v>120.6</v>
      </c>
      <c r="N1406">
        <v>1.9870000000000001</v>
      </c>
    </row>
    <row r="1407" spans="1:14" x14ac:dyDescent="0.25">
      <c r="A1407" s="7">
        <v>287839</v>
      </c>
      <c r="B1407" s="7">
        <f t="shared" si="63"/>
        <v>0</v>
      </c>
      <c r="C1407" s="7">
        <f t="shared" si="64"/>
        <v>0</v>
      </c>
      <c r="D1407" s="7">
        <f t="shared" si="65"/>
        <v>0</v>
      </c>
      <c r="E1407" s="7">
        <v>275475</v>
      </c>
      <c r="F1407" t="s">
        <v>15</v>
      </c>
      <c r="G1407" t="s">
        <v>82</v>
      </c>
      <c r="H1407" s="7">
        <v>57</v>
      </c>
      <c r="I1407" s="7" t="s">
        <v>148</v>
      </c>
      <c r="J1407" t="s">
        <v>11</v>
      </c>
      <c r="K1407">
        <v>40.9</v>
      </c>
      <c r="L1407">
        <v>1</v>
      </c>
      <c r="M1407">
        <v>167.6</v>
      </c>
      <c r="N1407">
        <v>1.9870000000000001</v>
      </c>
    </row>
    <row r="1408" spans="1:14" x14ac:dyDescent="0.25">
      <c r="A1408" s="7">
        <v>287841</v>
      </c>
      <c r="B1408" s="7">
        <f t="shared" si="63"/>
        <v>0</v>
      </c>
      <c r="C1408" s="7">
        <f t="shared" si="64"/>
        <v>0</v>
      </c>
      <c r="D1408" s="7">
        <f t="shared" si="65"/>
        <v>0</v>
      </c>
      <c r="E1408" s="7">
        <v>275475</v>
      </c>
      <c r="F1408" t="s">
        <v>15</v>
      </c>
      <c r="G1408" t="s">
        <v>82</v>
      </c>
      <c r="H1408" s="7">
        <v>57</v>
      </c>
      <c r="I1408" s="7" t="s">
        <v>148</v>
      </c>
      <c r="J1408" t="s">
        <v>11</v>
      </c>
      <c r="K1408">
        <v>27.1</v>
      </c>
      <c r="L1408">
        <v>1</v>
      </c>
      <c r="M1408">
        <v>142</v>
      </c>
      <c r="N1408">
        <v>1.9870000000000001</v>
      </c>
    </row>
    <row r="1409" spans="1:14" x14ac:dyDescent="0.25">
      <c r="A1409" s="7">
        <v>287843</v>
      </c>
      <c r="B1409" s="7">
        <f t="shared" si="63"/>
        <v>0</v>
      </c>
      <c r="C1409" s="7">
        <f t="shared" si="64"/>
        <v>0</v>
      </c>
      <c r="D1409" s="7">
        <f t="shared" si="65"/>
        <v>0</v>
      </c>
      <c r="E1409" s="7">
        <v>275475</v>
      </c>
      <c r="F1409" t="s">
        <v>15</v>
      </c>
      <c r="G1409" t="s">
        <v>82</v>
      </c>
      <c r="H1409" s="7">
        <v>57</v>
      </c>
      <c r="I1409" s="7" t="s">
        <v>148</v>
      </c>
      <c r="J1409" t="s">
        <v>11</v>
      </c>
      <c r="K1409">
        <v>88</v>
      </c>
      <c r="L1409">
        <v>2</v>
      </c>
      <c r="M1409">
        <v>120.6</v>
      </c>
      <c r="N1409">
        <v>1.9870000000000001</v>
      </c>
    </row>
    <row r="1410" spans="1:14" x14ac:dyDescent="0.25">
      <c r="A1410" s="7">
        <v>287845</v>
      </c>
      <c r="B1410" s="7">
        <f t="shared" si="63"/>
        <v>0</v>
      </c>
      <c r="C1410" s="7">
        <f t="shared" si="64"/>
        <v>0</v>
      </c>
      <c r="D1410" s="7">
        <f t="shared" si="65"/>
        <v>0</v>
      </c>
      <c r="E1410" s="7">
        <v>275475</v>
      </c>
      <c r="F1410" t="s">
        <v>15</v>
      </c>
      <c r="G1410" t="s">
        <v>82</v>
      </c>
      <c r="H1410" s="7">
        <v>57</v>
      </c>
      <c r="I1410" s="7" t="s">
        <v>148</v>
      </c>
      <c r="J1410" t="s">
        <v>11</v>
      </c>
      <c r="K1410">
        <v>40</v>
      </c>
      <c r="L1410">
        <v>2</v>
      </c>
      <c r="M1410">
        <v>103.9</v>
      </c>
      <c r="N1410">
        <v>1.9870000000000001</v>
      </c>
    </row>
    <row r="1411" spans="1:14" x14ac:dyDescent="0.25">
      <c r="A1411" s="7">
        <v>287847</v>
      </c>
      <c r="B1411" s="7">
        <f t="shared" ref="B1411:B1474" si="66">IF(A1411=A1412,1,0)</f>
        <v>0</v>
      </c>
      <c r="C1411" s="7">
        <f t="shared" ref="C1411:C1474" si="67">IF(A1411=A1410,1,0)</f>
        <v>0</v>
      </c>
      <c r="D1411" s="7">
        <f t="shared" ref="D1411:D1474" si="68">B1411+C1411</f>
        <v>0</v>
      </c>
      <c r="E1411" s="7">
        <v>275475</v>
      </c>
      <c r="F1411" t="s">
        <v>15</v>
      </c>
      <c r="G1411" t="s">
        <v>82</v>
      </c>
      <c r="H1411" s="7">
        <v>57</v>
      </c>
      <c r="I1411" s="7" t="s">
        <v>148</v>
      </c>
      <c r="J1411" t="s">
        <v>11</v>
      </c>
      <c r="K1411">
        <v>60.3</v>
      </c>
      <c r="L1411">
        <v>3</v>
      </c>
      <c r="M1411">
        <v>87.9</v>
      </c>
      <c r="N1411">
        <v>1.9870000000000001</v>
      </c>
    </row>
    <row r="1412" spans="1:14" x14ac:dyDescent="0.25">
      <c r="A1412" s="7">
        <v>287849</v>
      </c>
      <c r="B1412" s="7">
        <f t="shared" si="66"/>
        <v>0</v>
      </c>
      <c r="C1412" s="7">
        <f t="shared" si="67"/>
        <v>0</v>
      </c>
      <c r="D1412" s="7">
        <f t="shared" si="68"/>
        <v>0</v>
      </c>
      <c r="E1412" s="7">
        <v>275475</v>
      </c>
      <c r="F1412" t="s">
        <v>15</v>
      </c>
      <c r="G1412" t="s">
        <v>82</v>
      </c>
      <c r="H1412" s="7">
        <v>57</v>
      </c>
      <c r="I1412" s="7" t="s">
        <v>148</v>
      </c>
      <c r="J1412" t="s">
        <v>11</v>
      </c>
      <c r="K1412">
        <v>87.9</v>
      </c>
      <c r="L1412">
        <v>4</v>
      </c>
      <c r="M1412">
        <v>75.900000000000006</v>
      </c>
      <c r="N1412">
        <v>1.9870000000000001</v>
      </c>
    </row>
    <row r="1413" spans="1:14" x14ac:dyDescent="0.25">
      <c r="A1413" s="7">
        <v>287851</v>
      </c>
      <c r="B1413" s="7">
        <f t="shared" si="66"/>
        <v>0</v>
      </c>
      <c r="C1413" s="7">
        <f t="shared" si="67"/>
        <v>0</v>
      </c>
      <c r="D1413" s="7">
        <f t="shared" si="68"/>
        <v>0</v>
      </c>
      <c r="E1413" s="7">
        <v>275475</v>
      </c>
      <c r="F1413" t="s">
        <v>15</v>
      </c>
      <c r="G1413" t="s">
        <v>82</v>
      </c>
      <c r="H1413" s="7">
        <v>57</v>
      </c>
      <c r="I1413" s="7" t="s">
        <v>148</v>
      </c>
      <c r="J1413" t="s">
        <v>11</v>
      </c>
      <c r="K1413">
        <v>40.200000000000003</v>
      </c>
      <c r="L1413">
        <v>1</v>
      </c>
      <c r="M1413">
        <v>167.6</v>
      </c>
      <c r="N1413">
        <v>1.9870000000000001</v>
      </c>
    </row>
    <row r="1414" spans="1:14" x14ac:dyDescent="0.25">
      <c r="A1414" s="7">
        <v>287853</v>
      </c>
      <c r="B1414" s="7">
        <f t="shared" si="66"/>
        <v>0</v>
      </c>
      <c r="C1414" s="7">
        <f t="shared" si="67"/>
        <v>0</v>
      </c>
      <c r="D1414" s="7">
        <f t="shared" si="68"/>
        <v>0</v>
      </c>
      <c r="E1414" s="7">
        <v>275475</v>
      </c>
      <c r="F1414" t="s">
        <v>15</v>
      </c>
      <c r="G1414" t="s">
        <v>82</v>
      </c>
      <c r="H1414" s="7">
        <v>57</v>
      </c>
      <c r="I1414" s="7" t="s">
        <v>148</v>
      </c>
      <c r="J1414" t="s">
        <v>11</v>
      </c>
      <c r="K1414">
        <v>60.4</v>
      </c>
      <c r="L1414">
        <v>2</v>
      </c>
      <c r="M1414">
        <v>113.6</v>
      </c>
      <c r="N1414">
        <v>1.9870000000000001</v>
      </c>
    </row>
    <row r="1415" spans="1:14" x14ac:dyDescent="0.25">
      <c r="A1415" s="7">
        <v>287855</v>
      </c>
      <c r="B1415" s="7">
        <f t="shared" si="66"/>
        <v>0</v>
      </c>
      <c r="C1415" s="7">
        <f t="shared" si="67"/>
        <v>0</v>
      </c>
      <c r="D1415" s="7">
        <f t="shared" si="68"/>
        <v>0</v>
      </c>
      <c r="E1415" s="7">
        <v>275475</v>
      </c>
      <c r="F1415" t="s">
        <v>15</v>
      </c>
      <c r="G1415" t="s">
        <v>82</v>
      </c>
      <c r="H1415" s="7">
        <v>57</v>
      </c>
      <c r="I1415" s="7" t="s">
        <v>148</v>
      </c>
      <c r="J1415" t="s">
        <v>11</v>
      </c>
      <c r="K1415">
        <v>87.6</v>
      </c>
      <c r="L1415">
        <v>2</v>
      </c>
      <c r="M1415">
        <v>120.6</v>
      </c>
      <c r="N1415">
        <v>1.9870000000000001</v>
      </c>
    </row>
    <row r="1416" spans="1:14" x14ac:dyDescent="0.25">
      <c r="A1416" s="7">
        <v>287857</v>
      </c>
      <c r="B1416" s="7">
        <f t="shared" si="66"/>
        <v>0</v>
      </c>
      <c r="C1416" s="7">
        <f t="shared" si="67"/>
        <v>0</v>
      </c>
      <c r="D1416" s="7">
        <f t="shared" si="68"/>
        <v>0</v>
      </c>
      <c r="E1416" s="7">
        <v>275475</v>
      </c>
      <c r="F1416" t="s">
        <v>15</v>
      </c>
      <c r="G1416" t="s">
        <v>82</v>
      </c>
      <c r="H1416" s="7">
        <v>57</v>
      </c>
      <c r="I1416" s="7" t="s">
        <v>148</v>
      </c>
      <c r="J1416" t="s">
        <v>11</v>
      </c>
      <c r="K1416">
        <v>40.4</v>
      </c>
      <c r="L1416">
        <v>2</v>
      </c>
      <c r="M1416">
        <v>103.9</v>
      </c>
      <c r="N1416">
        <v>1.9870000000000001</v>
      </c>
    </row>
    <row r="1417" spans="1:14" x14ac:dyDescent="0.25">
      <c r="A1417" s="7">
        <v>287859</v>
      </c>
      <c r="B1417" s="7">
        <f t="shared" si="66"/>
        <v>0</v>
      </c>
      <c r="C1417" s="7">
        <f t="shared" si="67"/>
        <v>0</v>
      </c>
      <c r="D1417" s="7">
        <f t="shared" si="68"/>
        <v>0</v>
      </c>
      <c r="E1417" s="7">
        <v>275475</v>
      </c>
      <c r="F1417" t="s">
        <v>15</v>
      </c>
      <c r="G1417" t="s">
        <v>82</v>
      </c>
      <c r="H1417" s="7">
        <v>57</v>
      </c>
      <c r="I1417" s="7" t="s">
        <v>148</v>
      </c>
      <c r="J1417" t="s">
        <v>11</v>
      </c>
      <c r="K1417">
        <v>60.9</v>
      </c>
      <c r="L1417">
        <v>3</v>
      </c>
      <c r="M1417">
        <v>87.9</v>
      </c>
      <c r="N1417">
        <v>1.9870000000000001</v>
      </c>
    </row>
    <row r="1418" spans="1:14" x14ac:dyDescent="0.25">
      <c r="A1418" s="7">
        <v>287861</v>
      </c>
      <c r="B1418" s="7">
        <f t="shared" si="66"/>
        <v>0</v>
      </c>
      <c r="C1418" s="7">
        <f t="shared" si="67"/>
        <v>0</v>
      </c>
      <c r="D1418" s="7">
        <f t="shared" si="68"/>
        <v>0</v>
      </c>
      <c r="E1418" s="7">
        <v>275475</v>
      </c>
      <c r="F1418" t="s">
        <v>15</v>
      </c>
      <c r="G1418" t="s">
        <v>82</v>
      </c>
      <c r="H1418" s="7">
        <v>57</v>
      </c>
      <c r="I1418" s="7" t="s">
        <v>148</v>
      </c>
      <c r="J1418" t="s">
        <v>11</v>
      </c>
      <c r="K1418">
        <v>87.2</v>
      </c>
      <c r="L1418">
        <v>2</v>
      </c>
      <c r="M1418">
        <v>120.6</v>
      </c>
      <c r="N1418">
        <v>1.9870000000000001</v>
      </c>
    </row>
    <row r="1419" spans="1:14" x14ac:dyDescent="0.25">
      <c r="A1419" s="7">
        <v>287863</v>
      </c>
      <c r="B1419" s="7">
        <f t="shared" si="66"/>
        <v>0</v>
      </c>
      <c r="C1419" s="7">
        <f t="shared" si="67"/>
        <v>0</v>
      </c>
      <c r="D1419" s="7">
        <f t="shared" si="68"/>
        <v>0</v>
      </c>
      <c r="E1419" s="7">
        <v>275475</v>
      </c>
      <c r="F1419" t="s">
        <v>15</v>
      </c>
      <c r="G1419" t="s">
        <v>82</v>
      </c>
      <c r="H1419" s="7">
        <v>57</v>
      </c>
      <c r="I1419" s="7" t="s">
        <v>148</v>
      </c>
      <c r="J1419" t="s">
        <v>11</v>
      </c>
      <c r="K1419">
        <v>40.799999999999997</v>
      </c>
      <c r="L1419">
        <v>1</v>
      </c>
      <c r="M1419">
        <v>167.6</v>
      </c>
      <c r="N1419">
        <v>1.9870000000000001</v>
      </c>
    </row>
    <row r="1420" spans="1:14" x14ac:dyDescent="0.25">
      <c r="A1420" s="7">
        <v>287865</v>
      </c>
      <c r="B1420" s="7">
        <f t="shared" si="66"/>
        <v>0</v>
      </c>
      <c r="C1420" s="7">
        <f t="shared" si="67"/>
        <v>0</v>
      </c>
      <c r="D1420" s="7">
        <f t="shared" si="68"/>
        <v>0</v>
      </c>
      <c r="E1420" s="7">
        <v>275475</v>
      </c>
      <c r="F1420" t="s">
        <v>15</v>
      </c>
      <c r="G1420" t="s">
        <v>82</v>
      </c>
      <c r="H1420" s="7">
        <v>57</v>
      </c>
      <c r="I1420" s="7" t="s">
        <v>148</v>
      </c>
      <c r="J1420" t="s">
        <v>11</v>
      </c>
      <c r="K1420">
        <v>60.4</v>
      </c>
      <c r="L1420">
        <v>4</v>
      </c>
      <c r="M1420">
        <v>71.5</v>
      </c>
      <c r="N1420">
        <v>1.9870000000000001</v>
      </c>
    </row>
    <row r="1421" spans="1:14" x14ac:dyDescent="0.25">
      <c r="A1421" s="7">
        <v>301386</v>
      </c>
      <c r="B1421" s="7">
        <f t="shared" si="66"/>
        <v>0</v>
      </c>
      <c r="C1421" s="7">
        <f t="shared" si="67"/>
        <v>0</v>
      </c>
      <c r="D1421" s="7">
        <f t="shared" si="68"/>
        <v>0</v>
      </c>
      <c r="E1421" s="7">
        <v>301384</v>
      </c>
      <c r="F1421" t="s">
        <v>29</v>
      </c>
      <c r="G1421" t="s">
        <v>36</v>
      </c>
      <c r="H1421" s="7" t="s">
        <v>83</v>
      </c>
      <c r="I1421" s="7" t="s">
        <v>148</v>
      </c>
      <c r="J1421" t="s">
        <v>11</v>
      </c>
      <c r="K1421">
        <v>37.1</v>
      </c>
      <c r="L1421">
        <v>1</v>
      </c>
      <c r="M1421">
        <v>167.6</v>
      </c>
      <c r="N1421">
        <v>1.9870000000000001</v>
      </c>
    </row>
    <row r="1422" spans="1:14" x14ac:dyDescent="0.25">
      <c r="A1422" s="7">
        <v>301389</v>
      </c>
      <c r="B1422" s="7">
        <f t="shared" si="66"/>
        <v>0</v>
      </c>
      <c r="C1422" s="7">
        <f t="shared" si="67"/>
        <v>0</v>
      </c>
      <c r="D1422" s="7">
        <f t="shared" si="68"/>
        <v>0</v>
      </c>
      <c r="E1422" s="7">
        <v>301384</v>
      </c>
      <c r="F1422" t="s">
        <v>29</v>
      </c>
      <c r="G1422" t="s">
        <v>36</v>
      </c>
      <c r="H1422" s="7" t="s">
        <v>83</v>
      </c>
      <c r="I1422" s="7" t="s">
        <v>148</v>
      </c>
      <c r="J1422" t="s">
        <v>11</v>
      </c>
      <c r="K1422">
        <v>45</v>
      </c>
      <c r="L1422">
        <v>2</v>
      </c>
      <c r="M1422">
        <v>103.9</v>
      </c>
      <c r="N1422">
        <v>1.9870000000000001</v>
      </c>
    </row>
    <row r="1423" spans="1:14" x14ac:dyDescent="0.25">
      <c r="A1423" s="7">
        <v>301393</v>
      </c>
      <c r="B1423" s="7">
        <f t="shared" si="66"/>
        <v>0</v>
      </c>
      <c r="C1423" s="7">
        <f t="shared" si="67"/>
        <v>0</v>
      </c>
      <c r="D1423" s="7">
        <f t="shared" si="68"/>
        <v>0</v>
      </c>
      <c r="E1423" s="7">
        <v>301384</v>
      </c>
      <c r="F1423" t="s">
        <v>29</v>
      </c>
      <c r="G1423" t="s">
        <v>36</v>
      </c>
      <c r="H1423" s="7" t="s">
        <v>83</v>
      </c>
      <c r="I1423" s="7" t="s">
        <v>148</v>
      </c>
      <c r="J1423" t="s">
        <v>11</v>
      </c>
      <c r="K1423">
        <v>76</v>
      </c>
      <c r="L1423">
        <v>1</v>
      </c>
      <c r="M1423">
        <v>183.2</v>
      </c>
      <c r="N1423">
        <v>1.9870000000000001</v>
      </c>
    </row>
    <row r="1424" spans="1:14" x14ac:dyDescent="0.25">
      <c r="A1424" s="7">
        <v>301397</v>
      </c>
      <c r="B1424" s="7">
        <f t="shared" si="66"/>
        <v>0</v>
      </c>
      <c r="C1424" s="7">
        <f t="shared" si="67"/>
        <v>0</v>
      </c>
      <c r="D1424" s="7">
        <f t="shared" si="68"/>
        <v>0</v>
      </c>
      <c r="E1424" s="7">
        <v>301384</v>
      </c>
      <c r="F1424" t="s">
        <v>29</v>
      </c>
      <c r="G1424" t="s">
        <v>36</v>
      </c>
      <c r="H1424" s="7" t="s">
        <v>83</v>
      </c>
      <c r="I1424" s="7" t="s">
        <v>148</v>
      </c>
      <c r="J1424" t="s">
        <v>11</v>
      </c>
      <c r="K1424">
        <v>37.1</v>
      </c>
      <c r="L1424">
        <v>1</v>
      </c>
      <c r="M1424">
        <v>167.6</v>
      </c>
      <c r="N1424">
        <v>1.9870000000000001</v>
      </c>
    </row>
    <row r="1425" spans="1:14" x14ac:dyDescent="0.25">
      <c r="A1425" s="7">
        <v>301404</v>
      </c>
      <c r="B1425" s="7">
        <f t="shared" si="66"/>
        <v>0</v>
      </c>
      <c r="C1425" s="7">
        <f t="shared" si="67"/>
        <v>0</v>
      </c>
      <c r="D1425" s="7">
        <f t="shared" si="68"/>
        <v>0</v>
      </c>
      <c r="E1425" s="7">
        <v>301384</v>
      </c>
      <c r="F1425" t="s">
        <v>29</v>
      </c>
      <c r="G1425" t="s">
        <v>36</v>
      </c>
      <c r="H1425" s="7" t="s">
        <v>83</v>
      </c>
      <c r="I1425" s="7" t="s">
        <v>148</v>
      </c>
      <c r="J1425" t="s">
        <v>11</v>
      </c>
      <c r="K1425">
        <v>45.3</v>
      </c>
      <c r="L1425">
        <v>1</v>
      </c>
      <c r="M1425">
        <v>167.6</v>
      </c>
      <c r="N1425">
        <v>1.9870000000000001</v>
      </c>
    </row>
    <row r="1426" spans="1:14" x14ac:dyDescent="0.25">
      <c r="A1426" s="7">
        <v>301410</v>
      </c>
      <c r="B1426" s="7">
        <f t="shared" si="66"/>
        <v>0</v>
      </c>
      <c r="C1426" s="7">
        <f t="shared" si="67"/>
        <v>0</v>
      </c>
      <c r="D1426" s="7">
        <f t="shared" si="68"/>
        <v>0</v>
      </c>
      <c r="E1426" s="7">
        <v>301384</v>
      </c>
      <c r="F1426" t="s">
        <v>29</v>
      </c>
      <c r="G1426" t="s">
        <v>36</v>
      </c>
      <c r="H1426" s="7" t="s">
        <v>83</v>
      </c>
      <c r="I1426" s="7" t="s">
        <v>148</v>
      </c>
      <c r="J1426" t="s">
        <v>11</v>
      </c>
      <c r="K1426">
        <v>75.599999999999994</v>
      </c>
      <c r="L1426">
        <v>3</v>
      </c>
      <c r="M1426">
        <v>87.9</v>
      </c>
      <c r="N1426">
        <v>1.9870000000000001</v>
      </c>
    </row>
    <row r="1427" spans="1:14" x14ac:dyDescent="0.25">
      <c r="A1427" s="7">
        <v>301412</v>
      </c>
      <c r="B1427" s="7">
        <f t="shared" si="66"/>
        <v>0</v>
      </c>
      <c r="C1427" s="7">
        <f t="shared" si="67"/>
        <v>0</v>
      </c>
      <c r="D1427" s="7">
        <f t="shared" si="68"/>
        <v>0</v>
      </c>
      <c r="E1427" s="7">
        <v>301384</v>
      </c>
      <c r="F1427" t="s">
        <v>29</v>
      </c>
      <c r="G1427" t="s">
        <v>36</v>
      </c>
      <c r="H1427" s="7" t="s">
        <v>83</v>
      </c>
      <c r="I1427" s="7" t="s">
        <v>148</v>
      </c>
      <c r="J1427" t="s">
        <v>11</v>
      </c>
      <c r="K1427">
        <v>36.799999999999997</v>
      </c>
      <c r="L1427">
        <v>1</v>
      </c>
      <c r="M1427">
        <v>167.6</v>
      </c>
      <c r="N1427">
        <v>1.9870000000000001</v>
      </c>
    </row>
    <row r="1428" spans="1:14" x14ac:dyDescent="0.25">
      <c r="A1428" s="7">
        <v>301422</v>
      </c>
      <c r="B1428" s="7">
        <f t="shared" si="66"/>
        <v>0</v>
      </c>
      <c r="C1428" s="7">
        <f t="shared" si="67"/>
        <v>0</v>
      </c>
      <c r="D1428" s="7">
        <f t="shared" si="68"/>
        <v>0</v>
      </c>
      <c r="E1428" s="7">
        <v>301384</v>
      </c>
      <c r="F1428" t="s">
        <v>29</v>
      </c>
      <c r="G1428" t="s">
        <v>36</v>
      </c>
      <c r="H1428" s="7" t="s">
        <v>83</v>
      </c>
      <c r="I1428" s="7" t="s">
        <v>148</v>
      </c>
      <c r="J1428" t="s">
        <v>11</v>
      </c>
      <c r="K1428">
        <v>76.099999999999994</v>
      </c>
      <c r="L1428">
        <v>1</v>
      </c>
      <c r="M1428">
        <v>183.2</v>
      </c>
      <c r="N1428">
        <v>1.9870000000000001</v>
      </c>
    </row>
    <row r="1429" spans="1:14" x14ac:dyDescent="0.25">
      <c r="A1429" s="7">
        <v>301424</v>
      </c>
      <c r="B1429" s="7">
        <f t="shared" si="66"/>
        <v>0</v>
      </c>
      <c r="C1429" s="7">
        <f t="shared" si="67"/>
        <v>0</v>
      </c>
      <c r="D1429" s="7">
        <f t="shared" si="68"/>
        <v>0</v>
      </c>
      <c r="E1429" s="7">
        <v>301384</v>
      </c>
      <c r="F1429" t="s">
        <v>29</v>
      </c>
      <c r="G1429" t="s">
        <v>36</v>
      </c>
      <c r="H1429" s="7" t="s">
        <v>83</v>
      </c>
      <c r="I1429" s="7" t="s">
        <v>148</v>
      </c>
      <c r="J1429" t="s">
        <v>11</v>
      </c>
      <c r="K1429">
        <v>36.799999999999997</v>
      </c>
      <c r="L1429">
        <v>1</v>
      </c>
      <c r="M1429">
        <v>167.6</v>
      </c>
      <c r="N1429">
        <v>1.9870000000000001</v>
      </c>
    </row>
    <row r="1430" spans="1:14" x14ac:dyDescent="0.25">
      <c r="A1430" s="7">
        <v>301429</v>
      </c>
      <c r="B1430" s="7">
        <f t="shared" si="66"/>
        <v>0</v>
      </c>
      <c r="C1430" s="7">
        <f t="shared" si="67"/>
        <v>0</v>
      </c>
      <c r="D1430" s="7">
        <f t="shared" si="68"/>
        <v>0</v>
      </c>
      <c r="E1430" s="7">
        <v>301384</v>
      </c>
      <c r="F1430" t="s">
        <v>29</v>
      </c>
      <c r="G1430" t="s">
        <v>36</v>
      </c>
      <c r="H1430" s="7" t="s">
        <v>83</v>
      </c>
      <c r="I1430" s="7" t="s">
        <v>148</v>
      </c>
      <c r="J1430" t="s">
        <v>11</v>
      </c>
      <c r="K1430">
        <v>44.9</v>
      </c>
      <c r="L1430">
        <v>1</v>
      </c>
      <c r="M1430">
        <v>167.6</v>
      </c>
      <c r="N1430">
        <v>1.9870000000000001</v>
      </c>
    </row>
    <row r="1431" spans="1:14" x14ac:dyDescent="0.25">
      <c r="A1431" s="7">
        <v>301431</v>
      </c>
      <c r="B1431" s="7">
        <f t="shared" si="66"/>
        <v>0</v>
      </c>
      <c r="C1431" s="7">
        <f t="shared" si="67"/>
        <v>0</v>
      </c>
      <c r="D1431" s="7">
        <f t="shared" si="68"/>
        <v>0</v>
      </c>
      <c r="E1431" s="7">
        <v>301384</v>
      </c>
      <c r="F1431" t="s">
        <v>29</v>
      </c>
      <c r="G1431" t="s">
        <v>36</v>
      </c>
      <c r="H1431" s="7" t="s">
        <v>83</v>
      </c>
      <c r="I1431" s="7" t="s">
        <v>148</v>
      </c>
      <c r="J1431" t="s">
        <v>11</v>
      </c>
      <c r="K1431">
        <v>75.8</v>
      </c>
      <c r="L1431">
        <v>2</v>
      </c>
      <c r="M1431">
        <v>113.6</v>
      </c>
      <c r="N1431">
        <v>1.9870000000000001</v>
      </c>
    </row>
    <row r="1432" spans="1:14" x14ac:dyDescent="0.25">
      <c r="A1432" s="7">
        <v>301442</v>
      </c>
      <c r="B1432" s="7">
        <f t="shared" si="66"/>
        <v>0</v>
      </c>
      <c r="C1432" s="7">
        <f t="shared" si="67"/>
        <v>0</v>
      </c>
      <c r="D1432" s="7">
        <f t="shared" si="68"/>
        <v>0</v>
      </c>
      <c r="E1432" s="7">
        <v>301434</v>
      </c>
      <c r="F1432" t="s">
        <v>29</v>
      </c>
      <c r="G1432" t="s">
        <v>36</v>
      </c>
      <c r="H1432" s="7" t="s">
        <v>84</v>
      </c>
      <c r="I1432" s="7" t="s">
        <v>148</v>
      </c>
      <c r="J1432" t="s">
        <v>18</v>
      </c>
      <c r="K1432">
        <v>45.3</v>
      </c>
      <c r="L1432">
        <v>1</v>
      </c>
      <c r="M1432">
        <v>118.7</v>
      </c>
      <c r="N1432">
        <v>2.76</v>
      </c>
    </row>
    <row r="1433" spans="1:14" x14ac:dyDescent="0.25">
      <c r="A1433" s="7">
        <v>301448</v>
      </c>
      <c r="B1433" s="7">
        <f t="shared" si="66"/>
        <v>0</v>
      </c>
      <c r="C1433" s="7">
        <f t="shared" si="67"/>
        <v>0</v>
      </c>
      <c r="D1433" s="7">
        <f t="shared" si="68"/>
        <v>0</v>
      </c>
      <c r="E1433" s="7">
        <v>301434</v>
      </c>
      <c r="F1433" t="s">
        <v>29</v>
      </c>
      <c r="G1433" t="s">
        <v>36</v>
      </c>
      <c r="H1433" s="7" t="s">
        <v>84</v>
      </c>
      <c r="I1433" s="7" t="s">
        <v>148</v>
      </c>
      <c r="J1433" t="s">
        <v>18</v>
      </c>
      <c r="K1433">
        <v>67.8</v>
      </c>
      <c r="L1433">
        <v>2</v>
      </c>
      <c r="M1433">
        <v>83.2</v>
      </c>
      <c r="N1433">
        <v>2.76</v>
      </c>
    </row>
    <row r="1434" spans="1:14" x14ac:dyDescent="0.25">
      <c r="A1434" s="7">
        <v>301458</v>
      </c>
      <c r="B1434" s="7">
        <f t="shared" si="66"/>
        <v>0</v>
      </c>
      <c r="C1434" s="7">
        <f t="shared" si="67"/>
        <v>0</v>
      </c>
      <c r="D1434" s="7">
        <f t="shared" si="68"/>
        <v>0</v>
      </c>
      <c r="E1434" s="7">
        <v>301434</v>
      </c>
      <c r="F1434" t="s">
        <v>29</v>
      </c>
      <c r="G1434" t="s">
        <v>36</v>
      </c>
      <c r="H1434" s="7" t="s">
        <v>84</v>
      </c>
      <c r="I1434" s="7" t="s">
        <v>148</v>
      </c>
      <c r="J1434" t="s">
        <v>18</v>
      </c>
      <c r="K1434">
        <v>37.700000000000003</v>
      </c>
      <c r="L1434">
        <v>3</v>
      </c>
      <c r="M1434">
        <v>44.2</v>
      </c>
      <c r="N1434">
        <v>2.76</v>
      </c>
    </row>
    <row r="1435" spans="1:14" x14ac:dyDescent="0.25">
      <c r="A1435" s="7">
        <v>301465</v>
      </c>
      <c r="B1435" s="7">
        <f t="shared" si="66"/>
        <v>0</v>
      </c>
      <c r="C1435" s="7">
        <f t="shared" si="67"/>
        <v>0</v>
      </c>
      <c r="D1435" s="7">
        <f t="shared" si="68"/>
        <v>0</v>
      </c>
      <c r="E1435" s="7">
        <v>301434</v>
      </c>
      <c r="F1435" t="s">
        <v>29</v>
      </c>
      <c r="G1435" t="s">
        <v>36</v>
      </c>
      <c r="H1435" s="7" t="s">
        <v>84</v>
      </c>
      <c r="I1435" s="7" t="s">
        <v>148</v>
      </c>
      <c r="J1435" t="s">
        <v>18</v>
      </c>
      <c r="K1435">
        <v>45.4</v>
      </c>
      <c r="L1435">
        <v>4</v>
      </c>
      <c r="M1435">
        <v>46.3</v>
      </c>
      <c r="N1435">
        <v>2.76</v>
      </c>
    </row>
    <row r="1436" spans="1:14" x14ac:dyDescent="0.25">
      <c r="A1436" s="7">
        <v>301468</v>
      </c>
      <c r="B1436" s="7">
        <f t="shared" si="66"/>
        <v>0</v>
      </c>
      <c r="C1436" s="7">
        <f t="shared" si="67"/>
        <v>0</v>
      </c>
      <c r="D1436" s="7">
        <f t="shared" si="68"/>
        <v>0</v>
      </c>
      <c r="E1436" s="7">
        <v>301434</v>
      </c>
      <c r="F1436" t="s">
        <v>29</v>
      </c>
      <c r="G1436" t="s">
        <v>36</v>
      </c>
      <c r="H1436" s="7" t="s">
        <v>84</v>
      </c>
      <c r="I1436" s="7" t="s">
        <v>148</v>
      </c>
      <c r="J1436" t="s">
        <v>18</v>
      </c>
      <c r="K1436">
        <v>75.7</v>
      </c>
      <c r="L1436">
        <v>4</v>
      </c>
      <c r="M1436">
        <v>52.4</v>
      </c>
      <c r="N1436">
        <v>2.76</v>
      </c>
    </row>
    <row r="1437" spans="1:14" x14ac:dyDescent="0.25">
      <c r="A1437" s="7">
        <v>301478</v>
      </c>
      <c r="B1437" s="7">
        <f t="shared" si="66"/>
        <v>0</v>
      </c>
      <c r="C1437" s="7">
        <f t="shared" si="67"/>
        <v>0</v>
      </c>
      <c r="D1437" s="7">
        <f t="shared" si="68"/>
        <v>0</v>
      </c>
      <c r="E1437" s="7">
        <v>301434</v>
      </c>
      <c r="F1437" t="s">
        <v>29</v>
      </c>
      <c r="G1437" t="s">
        <v>36</v>
      </c>
      <c r="H1437" s="7" t="s">
        <v>84</v>
      </c>
      <c r="I1437" s="7" t="s">
        <v>148</v>
      </c>
      <c r="J1437" t="s">
        <v>18</v>
      </c>
      <c r="K1437">
        <v>75.400000000000006</v>
      </c>
      <c r="L1437">
        <v>1</v>
      </c>
      <c r="M1437">
        <v>134.30000000000001</v>
      </c>
      <c r="N1437">
        <v>2.76</v>
      </c>
    </row>
    <row r="1438" spans="1:14" x14ac:dyDescent="0.25">
      <c r="A1438" s="7">
        <v>301483</v>
      </c>
      <c r="B1438" s="7">
        <f t="shared" si="66"/>
        <v>0</v>
      </c>
      <c r="C1438" s="7">
        <f t="shared" si="67"/>
        <v>0</v>
      </c>
      <c r="D1438" s="7">
        <f t="shared" si="68"/>
        <v>0</v>
      </c>
      <c r="E1438" s="7">
        <v>301434</v>
      </c>
      <c r="F1438" t="s">
        <v>29</v>
      </c>
      <c r="G1438" t="s">
        <v>36</v>
      </c>
      <c r="H1438" s="7" t="s">
        <v>84</v>
      </c>
      <c r="I1438" s="7" t="s">
        <v>148</v>
      </c>
      <c r="J1438" t="s">
        <v>18</v>
      </c>
      <c r="K1438">
        <v>76</v>
      </c>
      <c r="L1438">
        <v>1</v>
      </c>
      <c r="M1438">
        <v>134.30000000000001</v>
      </c>
      <c r="N1438">
        <v>2.76</v>
      </c>
    </row>
    <row r="1439" spans="1:14" x14ac:dyDescent="0.25">
      <c r="A1439" s="7">
        <v>301489</v>
      </c>
      <c r="B1439" s="7">
        <f t="shared" si="66"/>
        <v>0</v>
      </c>
      <c r="C1439" s="7">
        <f t="shared" si="67"/>
        <v>0</v>
      </c>
      <c r="D1439" s="7">
        <f t="shared" si="68"/>
        <v>0</v>
      </c>
      <c r="E1439" s="7">
        <v>301434</v>
      </c>
      <c r="F1439" t="s">
        <v>29</v>
      </c>
      <c r="G1439" t="s">
        <v>36</v>
      </c>
      <c r="H1439" s="7" t="s">
        <v>84</v>
      </c>
      <c r="I1439" s="7" t="s">
        <v>148</v>
      </c>
      <c r="J1439" t="s">
        <v>18</v>
      </c>
      <c r="K1439">
        <v>45.2</v>
      </c>
      <c r="L1439">
        <v>4</v>
      </c>
      <c r="M1439">
        <v>46.3</v>
      </c>
      <c r="N1439">
        <v>2.76</v>
      </c>
    </row>
    <row r="1440" spans="1:14" x14ac:dyDescent="0.25">
      <c r="A1440" s="7">
        <v>301492</v>
      </c>
      <c r="B1440" s="7">
        <f t="shared" si="66"/>
        <v>0</v>
      </c>
      <c r="C1440" s="7">
        <f t="shared" si="67"/>
        <v>0</v>
      </c>
      <c r="D1440" s="7">
        <f t="shared" si="68"/>
        <v>0</v>
      </c>
      <c r="E1440" s="7">
        <v>301434</v>
      </c>
      <c r="F1440" t="s">
        <v>29</v>
      </c>
      <c r="G1440" t="s">
        <v>36</v>
      </c>
      <c r="H1440" s="7" t="s">
        <v>84</v>
      </c>
      <c r="I1440" s="7" t="s">
        <v>148</v>
      </c>
      <c r="J1440" t="s">
        <v>18</v>
      </c>
      <c r="K1440">
        <v>37.9</v>
      </c>
      <c r="L1440">
        <v>1</v>
      </c>
      <c r="M1440">
        <v>92</v>
      </c>
      <c r="N1440">
        <v>2.76</v>
      </c>
    </row>
    <row r="1441" spans="1:14" x14ac:dyDescent="0.25">
      <c r="A1441" s="7">
        <v>301498</v>
      </c>
      <c r="B1441" s="7">
        <f t="shared" si="66"/>
        <v>0</v>
      </c>
      <c r="C1441" s="7">
        <f t="shared" si="67"/>
        <v>0</v>
      </c>
      <c r="D1441" s="7">
        <f t="shared" si="68"/>
        <v>0</v>
      </c>
      <c r="E1441" s="7">
        <v>301495</v>
      </c>
      <c r="F1441" t="s">
        <v>29</v>
      </c>
      <c r="G1441" t="s">
        <v>37</v>
      </c>
      <c r="H1441" s="7">
        <v>33</v>
      </c>
      <c r="I1441" s="7" t="s">
        <v>148</v>
      </c>
      <c r="J1441" t="s">
        <v>11</v>
      </c>
      <c r="K1441">
        <v>54.9</v>
      </c>
      <c r="L1441">
        <v>1</v>
      </c>
      <c r="M1441">
        <v>167.6</v>
      </c>
      <c r="N1441">
        <v>1.9870000000000001</v>
      </c>
    </row>
    <row r="1442" spans="1:14" x14ac:dyDescent="0.25">
      <c r="A1442" s="7">
        <v>301504</v>
      </c>
      <c r="B1442" s="7">
        <f t="shared" si="66"/>
        <v>0</v>
      </c>
      <c r="C1442" s="7">
        <f t="shared" si="67"/>
        <v>0</v>
      </c>
      <c r="D1442" s="7">
        <f t="shared" si="68"/>
        <v>0</v>
      </c>
      <c r="E1442" s="7">
        <v>301495</v>
      </c>
      <c r="F1442" t="s">
        <v>29</v>
      </c>
      <c r="G1442" t="s">
        <v>37</v>
      </c>
      <c r="H1442" s="7">
        <v>33</v>
      </c>
      <c r="I1442" s="7" t="s">
        <v>148</v>
      </c>
      <c r="J1442" t="s">
        <v>11</v>
      </c>
      <c r="K1442">
        <v>23.4</v>
      </c>
      <c r="L1442">
        <v>1</v>
      </c>
      <c r="M1442">
        <v>142</v>
      </c>
      <c r="N1442">
        <v>1.9870000000000001</v>
      </c>
    </row>
    <row r="1443" spans="1:14" x14ac:dyDescent="0.25">
      <c r="A1443" s="7">
        <v>301505</v>
      </c>
      <c r="B1443" s="7">
        <f t="shared" si="66"/>
        <v>0</v>
      </c>
      <c r="C1443" s="7">
        <f t="shared" si="67"/>
        <v>0</v>
      </c>
      <c r="D1443" s="7">
        <f t="shared" si="68"/>
        <v>0</v>
      </c>
      <c r="E1443" s="7">
        <v>301495</v>
      </c>
      <c r="F1443" t="s">
        <v>29</v>
      </c>
      <c r="G1443" t="s">
        <v>37</v>
      </c>
      <c r="H1443" s="7">
        <v>33</v>
      </c>
      <c r="I1443" s="7" t="s">
        <v>148</v>
      </c>
      <c r="J1443" t="s">
        <v>11</v>
      </c>
      <c r="K1443">
        <v>33.799999999999997</v>
      </c>
      <c r="L1443">
        <v>1</v>
      </c>
      <c r="M1443">
        <v>142</v>
      </c>
      <c r="N1443">
        <v>1.9870000000000001</v>
      </c>
    </row>
    <row r="1444" spans="1:14" x14ac:dyDescent="0.25">
      <c r="A1444" s="7">
        <v>301545</v>
      </c>
      <c r="B1444" s="7">
        <f t="shared" si="66"/>
        <v>0</v>
      </c>
      <c r="C1444" s="7">
        <f t="shared" si="67"/>
        <v>0</v>
      </c>
      <c r="D1444" s="7">
        <f t="shared" si="68"/>
        <v>0</v>
      </c>
      <c r="E1444" s="7">
        <v>301495</v>
      </c>
      <c r="F1444" t="s">
        <v>29</v>
      </c>
      <c r="G1444" t="s">
        <v>37</v>
      </c>
      <c r="H1444" s="7">
        <v>33</v>
      </c>
      <c r="I1444" s="7" t="s">
        <v>148</v>
      </c>
      <c r="J1444" t="s">
        <v>11</v>
      </c>
      <c r="K1444">
        <v>54.4</v>
      </c>
      <c r="L1444">
        <v>4</v>
      </c>
      <c r="M1444">
        <v>65.3</v>
      </c>
      <c r="N1444">
        <v>1.9870000000000001</v>
      </c>
    </row>
    <row r="1445" spans="1:14" x14ac:dyDescent="0.25">
      <c r="A1445" s="7">
        <v>301552</v>
      </c>
      <c r="B1445" s="7">
        <f t="shared" si="66"/>
        <v>0</v>
      </c>
      <c r="C1445" s="7">
        <f t="shared" si="67"/>
        <v>0</v>
      </c>
      <c r="D1445" s="7">
        <f t="shared" si="68"/>
        <v>0</v>
      </c>
      <c r="E1445" s="7">
        <v>301495</v>
      </c>
      <c r="F1445" t="s">
        <v>29</v>
      </c>
      <c r="G1445" t="s">
        <v>37</v>
      </c>
      <c r="H1445" s="7">
        <v>33</v>
      </c>
      <c r="I1445" s="7" t="s">
        <v>148</v>
      </c>
      <c r="J1445" t="s">
        <v>11</v>
      </c>
      <c r="K1445">
        <v>51.4</v>
      </c>
      <c r="L1445">
        <v>6</v>
      </c>
      <c r="M1445">
        <v>56.9</v>
      </c>
      <c r="N1445">
        <v>1.9870000000000001</v>
      </c>
    </row>
    <row r="1446" spans="1:14" x14ac:dyDescent="0.25">
      <c r="A1446" s="7">
        <v>301557</v>
      </c>
      <c r="B1446" s="7">
        <f t="shared" si="66"/>
        <v>0</v>
      </c>
      <c r="C1446" s="7">
        <f t="shared" si="67"/>
        <v>0</v>
      </c>
      <c r="D1446" s="7">
        <f t="shared" si="68"/>
        <v>0</v>
      </c>
      <c r="E1446" s="7">
        <v>301495</v>
      </c>
      <c r="F1446" t="s">
        <v>29</v>
      </c>
      <c r="G1446" t="s">
        <v>37</v>
      </c>
      <c r="H1446" s="7">
        <v>33</v>
      </c>
      <c r="I1446" s="7" t="s">
        <v>148</v>
      </c>
      <c r="J1446" t="s">
        <v>11</v>
      </c>
      <c r="K1446">
        <v>57.9</v>
      </c>
      <c r="L1446">
        <v>1</v>
      </c>
      <c r="M1446">
        <v>167.6</v>
      </c>
      <c r="N1446">
        <v>1.9870000000000001</v>
      </c>
    </row>
    <row r="1447" spans="1:14" x14ac:dyDescent="0.25">
      <c r="A1447" s="7">
        <v>301561</v>
      </c>
      <c r="B1447" s="7">
        <f t="shared" si="66"/>
        <v>0</v>
      </c>
      <c r="C1447" s="7">
        <f t="shared" si="67"/>
        <v>0</v>
      </c>
      <c r="D1447" s="7">
        <f t="shared" si="68"/>
        <v>0</v>
      </c>
      <c r="E1447" s="7">
        <v>301495</v>
      </c>
      <c r="F1447" t="s">
        <v>29</v>
      </c>
      <c r="G1447" t="s">
        <v>37</v>
      </c>
      <c r="H1447" s="7">
        <v>33</v>
      </c>
      <c r="I1447" s="7" t="s">
        <v>148</v>
      </c>
      <c r="J1447" t="s">
        <v>11</v>
      </c>
      <c r="K1447">
        <v>52.6</v>
      </c>
      <c r="L1447">
        <v>1</v>
      </c>
      <c r="M1447">
        <v>167.6</v>
      </c>
      <c r="N1447">
        <v>1.9870000000000001</v>
      </c>
    </row>
    <row r="1448" spans="1:14" x14ac:dyDescent="0.25">
      <c r="A1448" s="7">
        <v>301570</v>
      </c>
      <c r="B1448" s="7">
        <f t="shared" si="66"/>
        <v>0</v>
      </c>
      <c r="C1448" s="7">
        <f t="shared" si="67"/>
        <v>0</v>
      </c>
      <c r="D1448" s="7">
        <f t="shared" si="68"/>
        <v>0</v>
      </c>
      <c r="E1448" s="7">
        <v>301495</v>
      </c>
      <c r="F1448" t="s">
        <v>29</v>
      </c>
      <c r="G1448" t="s">
        <v>37</v>
      </c>
      <c r="H1448" s="7">
        <v>33</v>
      </c>
      <c r="I1448" s="7" t="s">
        <v>148</v>
      </c>
      <c r="J1448" t="s">
        <v>11</v>
      </c>
      <c r="K1448">
        <v>57.8</v>
      </c>
      <c r="L1448">
        <v>1</v>
      </c>
      <c r="M1448">
        <v>167.6</v>
      </c>
      <c r="N1448">
        <v>1.9870000000000001</v>
      </c>
    </row>
    <row r="1449" spans="1:14" x14ac:dyDescent="0.25">
      <c r="A1449" s="7">
        <v>301582</v>
      </c>
      <c r="B1449" s="7">
        <f t="shared" si="66"/>
        <v>0</v>
      </c>
      <c r="C1449" s="7">
        <f t="shared" si="67"/>
        <v>0</v>
      </c>
      <c r="D1449" s="7">
        <f t="shared" si="68"/>
        <v>0</v>
      </c>
      <c r="E1449" s="7">
        <v>301495</v>
      </c>
      <c r="F1449" t="s">
        <v>29</v>
      </c>
      <c r="G1449" t="s">
        <v>37</v>
      </c>
      <c r="H1449" s="7">
        <v>33</v>
      </c>
      <c r="I1449" s="7" t="s">
        <v>148</v>
      </c>
      <c r="J1449" t="s">
        <v>11</v>
      </c>
      <c r="K1449">
        <v>55.7</v>
      </c>
      <c r="L1449">
        <v>2</v>
      </c>
      <c r="M1449">
        <v>103.9</v>
      </c>
      <c r="N1449">
        <v>1.9870000000000001</v>
      </c>
    </row>
    <row r="1450" spans="1:14" x14ac:dyDescent="0.25">
      <c r="A1450" s="7">
        <v>301590</v>
      </c>
      <c r="B1450" s="7">
        <f t="shared" si="66"/>
        <v>0</v>
      </c>
      <c r="C1450" s="7">
        <f t="shared" si="67"/>
        <v>0</v>
      </c>
      <c r="D1450" s="7">
        <f t="shared" si="68"/>
        <v>0</v>
      </c>
      <c r="E1450" s="7">
        <v>301588</v>
      </c>
      <c r="F1450" t="s">
        <v>29</v>
      </c>
      <c r="G1450" t="s">
        <v>35</v>
      </c>
      <c r="H1450" s="7">
        <v>5</v>
      </c>
      <c r="I1450" s="7" t="s">
        <v>148</v>
      </c>
      <c r="J1450" t="s">
        <v>11</v>
      </c>
      <c r="K1450">
        <v>56.5</v>
      </c>
      <c r="L1450">
        <v>2</v>
      </c>
      <c r="M1450">
        <v>103.9</v>
      </c>
      <c r="N1450">
        <v>1.9870000000000001</v>
      </c>
    </row>
    <row r="1451" spans="1:14" x14ac:dyDescent="0.25">
      <c r="A1451" s="7">
        <v>301594</v>
      </c>
      <c r="B1451" s="7">
        <f t="shared" si="66"/>
        <v>0</v>
      </c>
      <c r="C1451" s="7">
        <f t="shared" si="67"/>
        <v>0</v>
      </c>
      <c r="D1451" s="7">
        <f t="shared" si="68"/>
        <v>0</v>
      </c>
      <c r="E1451" s="7">
        <v>301588</v>
      </c>
      <c r="F1451" t="s">
        <v>29</v>
      </c>
      <c r="G1451" t="s">
        <v>35</v>
      </c>
      <c r="H1451" s="7">
        <v>5</v>
      </c>
      <c r="I1451" s="7" t="s">
        <v>148</v>
      </c>
      <c r="J1451" t="s">
        <v>11</v>
      </c>
      <c r="K1451">
        <v>54.1</v>
      </c>
      <c r="L1451">
        <v>3</v>
      </c>
      <c r="M1451">
        <v>80.400000000000006</v>
      </c>
      <c r="N1451">
        <v>1.9870000000000001</v>
      </c>
    </row>
    <row r="1452" spans="1:14" x14ac:dyDescent="0.25">
      <c r="A1452" s="7">
        <v>301603</v>
      </c>
      <c r="B1452" s="7">
        <f t="shared" si="66"/>
        <v>0</v>
      </c>
      <c r="C1452" s="7">
        <f t="shared" si="67"/>
        <v>0</v>
      </c>
      <c r="D1452" s="7">
        <f t="shared" si="68"/>
        <v>0</v>
      </c>
      <c r="E1452" s="7">
        <v>301588</v>
      </c>
      <c r="F1452" t="s">
        <v>29</v>
      </c>
      <c r="G1452" t="s">
        <v>35</v>
      </c>
      <c r="H1452" s="7">
        <v>5</v>
      </c>
      <c r="I1452" s="7" t="s">
        <v>148</v>
      </c>
      <c r="J1452" t="s">
        <v>11</v>
      </c>
      <c r="K1452">
        <v>55.5</v>
      </c>
      <c r="L1452">
        <v>2</v>
      </c>
      <c r="M1452">
        <v>103.9</v>
      </c>
      <c r="N1452">
        <v>1.9870000000000001</v>
      </c>
    </row>
    <row r="1453" spans="1:14" x14ac:dyDescent="0.25">
      <c r="A1453" s="7">
        <v>301607</v>
      </c>
      <c r="B1453" s="7">
        <f t="shared" si="66"/>
        <v>0</v>
      </c>
      <c r="C1453" s="7">
        <f t="shared" si="67"/>
        <v>0</v>
      </c>
      <c r="D1453" s="7">
        <f t="shared" si="68"/>
        <v>0</v>
      </c>
      <c r="E1453" s="7">
        <v>301588</v>
      </c>
      <c r="F1453" t="s">
        <v>29</v>
      </c>
      <c r="G1453" t="s">
        <v>35</v>
      </c>
      <c r="H1453" s="7">
        <v>5</v>
      </c>
      <c r="I1453" s="7" t="s">
        <v>148</v>
      </c>
      <c r="J1453" t="s">
        <v>11</v>
      </c>
      <c r="K1453">
        <v>54.4</v>
      </c>
      <c r="L1453">
        <v>1</v>
      </c>
      <c r="M1453">
        <v>167.6</v>
      </c>
      <c r="N1453">
        <v>1.9870000000000001</v>
      </c>
    </row>
    <row r="1454" spans="1:14" x14ac:dyDescent="0.25">
      <c r="A1454" s="7">
        <v>301617</v>
      </c>
      <c r="B1454" s="7">
        <f t="shared" si="66"/>
        <v>0</v>
      </c>
      <c r="C1454" s="7">
        <f t="shared" si="67"/>
        <v>0</v>
      </c>
      <c r="D1454" s="7">
        <f t="shared" si="68"/>
        <v>0</v>
      </c>
      <c r="E1454" s="7">
        <v>301588</v>
      </c>
      <c r="F1454" t="s">
        <v>29</v>
      </c>
      <c r="G1454" t="s">
        <v>35</v>
      </c>
      <c r="H1454" s="7">
        <v>5</v>
      </c>
      <c r="I1454" s="7" t="s">
        <v>148</v>
      </c>
      <c r="J1454" t="s">
        <v>11</v>
      </c>
      <c r="K1454">
        <v>53.4</v>
      </c>
      <c r="L1454">
        <v>1</v>
      </c>
      <c r="M1454">
        <v>167.6</v>
      </c>
      <c r="N1454">
        <v>1.9870000000000001</v>
      </c>
    </row>
    <row r="1455" spans="1:14" x14ac:dyDescent="0.25">
      <c r="A1455" s="7">
        <v>339091</v>
      </c>
      <c r="B1455" s="7">
        <f t="shared" si="66"/>
        <v>0</v>
      </c>
      <c r="C1455" s="7">
        <f t="shared" si="67"/>
        <v>0</v>
      </c>
      <c r="D1455" s="7">
        <f t="shared" si="68"/>
        <v>0</v>
      </c>
      <c r="E1455" s="7">
        <v>301588</v>
      </c>
      <c r="F1455" t="s">
        <v>29</v>
      </c>
      <c r="G1455" t="s">
        <v>35</v>
      </c>
      <c r="H1455" s="7">
        <v>5</v>
      </c>
      <c r="I1455" s="7" t="s">
        <v>148</v>
      </c>
      <c r="J1455" t="s">
        <v>11</v>
      </c>
      <c r="K1455">
        <v>27.75</v>
      </c>
      <c r="L1455">
        <v>1</v>
      </c>
      <c r="M1455">
        <v>142</v>
      </c>
      <c r="N1455">
        <v>1.9870000000000001</v>
      </c>
    </row>
    <row r="1456" spans="1:14" x14ac:dyDescent="0.25">
      <c r="A1456" s="7">
        <v>339095</v>
      </c>
      <c r="B1456" s="7">
        <f t="shared" si="66"/>
        <v>0</v>
      </c>
      <c r="C1456" s="7">
        <f t="shared" si="67"/>
        <v>0</v>
      </c>
      <c r="D1456" s="7">
        <f t="shared" si="68"/>
        <v>0</v>
      </c>
      <c r="E1456" s="7">
        <v>301588</v>
      </c>
      <c r="F1456" t="s">
        <v>29</v>
      </c>
      <c r="G1456" t="s">
        <v>35</v>
      </c>
      <c r="H1456" s="7">
        <v>5</v>
      </c>
      <c r="I1456" s="7" t="s">
        <v>148</v>
      </c>
      <c r="J1456" t="s">
        <v>11</v>
      </c>
      <c r="K1456">
        <v>27.75</v>
      </c>
      <c r="L1456">
        <v>1</v>
      </c>
      <c r="M1456">
        <v>142</v>
      </c>
      <c r="N1456">
        <v>1.9870000000000001</v>
      </c>
    </row>
    <row r="1457" spans="1:14" x14ac:dyDescent="0.25">
      <c r="A1457" s="7">
        <v>339098</v>
      </c>
      <c r="B1457" s="7">
        <f t="shared" si="66"/>
        <v>0</v>
      </c>
      <c r="C1457" s="7">
        <f t="shared" si="67"/>
        <v>0</v>
      </c>
      <c r="D1457" s="7">
        <f t="shared" si="68"/>
        <v>0</v>
      </c>
      <c r="E1457" s="7">
        <v>301588</v>
      </c>
      <c r="F1457" t="s">
        <v>29</v>
      </c>
      <c r="G1457" t="s">
        <v>35</v>
      </c>
      <c r="H1457" s="7">
        <v>5</v>
      </c>
      <c r="I1457" s="7" t="s">
        <v>148</v>
      </c>
      <c r="J1457" t="s">
        <v>11</v>
      </c>
      <c r="K1457">
        <v>53.9</v>
      </c>
      <c r="L1457">
        <v>1</v>
      </c>
      <c r="M1457">
        <v>167.6</v>
      </c>
      <c r="N1457">
        <v>1.9870000000000001</v>
      </c>
    </row>
    <row r="1458" spans="1:14" x14ac:dyDescent="0.25">
      <c r="A1458" s="7">
        <v>339103</v>
      </c>
      <c r="B1458" s="7">
        <f t="shared" si="66"/>
        <v>0</v>
      </c>
      <c r="C1458" s="7">
        <f t="shared" si="67"/>
        <v>0</v>
      </c>
      <c r="D1458" s="7">
        <f t="shared" si="68"/>
        <v>0</v>
      </c>
      <c r="E1458" s="7">
        <v>301588</v>
      </c>
      <c r="F1458" t="s">
        <v>29</v>
      </c>
      <c r="G1458" t="s">
        <v>35</v>
      </c>
      <c r="H1458" s="7">
        <v>5</v>
      </c>
      <c r="I1458" s="7" t="s">
        <v>148</v>
      </c>
      <c r="J1458" t="s">
        <v>11</v>
      </c>
      <c r="K1458">
        <v>55.2</v>
      </c>
      <c r="L1458">
        <v>3</v>
      </c>
      <c r="M1458">
        <v>80.400000000000006</v>
      </c>
      <c r="N1458">
        <v>1.9870000000000001</v>
      </c>
    </row>
    <row r="1459" spans="1:14" x14ac:dyDescent="0.25">
      <c r="A1459" s="7">
        <v>339166</v>
      </c>
      <c r="B1459" s="7">
        <f t="shared" si="66"/>
        <v>0</v>
      </c>
      <c r="C1459" s="7">
        <f t="shared" si="67"/>
        <v>0</v>
      </c>
      <c r="D1459" s="7">
        <f t="shared" si="68"/>
        <v>0</v>
      </c>
      <c r="E1459" s="7">
        <v>339162</v>
      </c>
      <c r="F1459" t="s">
        <v>29</v>
      </c>
      <c r="G1459" t="s">
        <v>36</v>
      </c>
      <c r="H1459" s="7">
        <v>26</v>
      </c>
      <c r="I1459" s="7" t="s">
        <v>148</v>
      </c>
      <c r="J1459" t="s">
        <v>11</v>
      </c>
      <c r="K1459">
        <v>16.399999999999999</v>
      </c>
      <c r="L1459">
        <v>1</v>
      </c>
      <c r="M1459">
        <v>142</v>
      </c>
      <c r="N1459">
        <v>1.9870000000000001</v>
      </c>
    </row>
    <row r="1460" spans="1:14" x14ac:dyDescent="0.25">
      <c r="A1460" s="7">
        <v>339169</v>
      </c>
      <c r="B1460" s="7">
        <f t="shared" si="66"/>
        <v>0</v>
      </c>
      <c r="C1460" s="7">
        <f t="shared" si="67"/>
        <v>0</v>
      </c>
      <c r="D1460" s="7">
        <f t="shared" si="68"/>
        <v>0</v>
      </c>
      <c r="E1460" s="7">
        <v>339162</v>
      </c>
      <c r="F1460" t="s">
        <v>29</v>
      </c>
      <c r="G1460" t="s">
        <v>36</v>
      </c>
      <c r="H1460" s="7">
        <v>26</v>
      </c>
      <c r="I1460" s="7" t="s">
        <v>148</v>
      </c>
      <c r="J1460" t="s">
        <v>11</v>
      </c>
      <c r="K1460">
        <v>22.2</v>
      </c>
      <c r="L1460">
        <v>2</v>
      </c>
      <c r="M1460">
        <v>88</v>
      </c>
      <c r="N1460">
        <v>1.9870000000000001</v>
      </c>
    </row>
    <row r="1461" spans="1:14" x14ac:dyDescent="0.25">
      <c r="A1461" s="7">
        <v>339172</v>
      </c>
      <c r="B1461" s="7">
        <f t="shared" si="66"/>
        <v>0</v>
      </c>
      <c r="C1461" s="7">
        <f t="shared" si="67"/>
        <v>0</v>
      </c>
      <c r="D1461" s="7">
        <f t="shared" si="68"/>
        <v>0</v>
      </c>
      <c r="E1461" s="7">
        <v>339162</v>
      </c>
      <c r="F1461" t="s">
        <v>29</v>
      </c>
      <c r="G1461" t="s">
        <v>36</v>
      </c>
      <c r="H1461" s="7">
        <v>26</v>
      </c>
      <c r="I1461" s="7" t="s">
        <v>148</v>
      </c>
      <c r="J1461" t="s">
        <v>11</v>
      </c>
      <c r="K1461">
        <v>22.2</v>
      </c>
      <c r="L1461">
        <v>2</v>
      </c>
      <c r="M1461">
        <v>88</v>
      </c>
      <c r="N1461">
        <v>1.9870000000000001</v>
      </c>
    </row>
    <row r="1462" spans="1:14" x14ac:dyDescent="0.25">
      <c r="A1462" s="7">
        <v>339174</v>
      </c>
      <c r="B1462" s="7">
        <f t="shared" si="66"/>
        <v>0</v>
      </c>
      <c r="C1462" s="7">
        <f t="shared" si="67"/>
        <v>0</v>
      </c>
      <c r="D1462" s="7">
        <f t="shared" si="68"/>
        <v>0</v>
      </c>
      <c r="E1462" s="7">
        <v>339162</v>
      </c>
      <c r="F1462" t="s">
        <v>29</v>
      </c>
      <c r="G1462" t="s">
        <v>36</v>
      </c>
      <c r="H1462" s="7">
        <v>26</v>
      </c>
      <c r="I1462" s="7" t="s">
        <v>148</v>
      </c>
      <c r="J1462" t="s">
        <v>11</v>
      </c>
      <c r="K1462">
        <v>36.9</v>
      </c>
      <c r="L1462">
        <v>1</v>
      </c>
      <c r="M1462">
        <v>142</v>
      </c>
      <c r="N1462">
        <v>1.9870000000000001</v>
      </c>
    </row>
    <row r="1463" spans="1:14" x14ac:dyDescent="0.25">
      <c r="A1463" s="7">
        <v>339182</v>
      </c>
      <c r="B1463" s="7">
        <f t="shared" si="66"/>
        <v>0</v>
      </c>
      <c r="C1463" s="7">
        <f t="shared" si="67"/>
        <v>0</v>
      </c>
      <c r="D1463" s="7">
        <f t="shared" si="68"/>
        <v>0</v>
      </c>
      <c r="E1463" s="7">
        <v>339162</v>
      </c>
      <c r="F1463" t="s">
        <v>29</v>
      </c>
      <c r="G1463" t="s">
        <v>36</v>
      </c>
      <c r="H1463" s="7">
        <v>26</v>
      </c>
      <c r="I1463" s="7" t="s">
        <v>148</v>
      </c>
      <c r="J1463" t="s">
        <v>11</v>
      </c>
      <c r="K1463">
        <v>36.1</v>
      </c>
      <c r="L1463">
        <v>1</v>
      </c>
      <c r="M1463">
        <v>142</v>
      </c>
      <c r="N1463">
        <v>1.9870000000000001</v>
      </c>
    </row>
    <row r="1464" spans="1:14" x14ac:dyDescent="0.25">
      <c r="A1464" s="7">
        <v>339185</v>
      </c>
      <c r="B1464" s="7">
        <f t="shared" si="66"/>
        <v>0</v>
      </c>
      <c r="C1464" s="7">
        <f t="shared" si="67"/>
        <v>0</v>
      </c>
      <c r="D1464" s="7">
        <f t="shared" si="68"/>
        <v>0</v>
      </c>
      <c r="E1464" s="7">
        <v>339162</v>
      </c>
      <c r="F1464" t="s">
        <v>29</v>
      </c>
      <c r="G1464" t="s">
        <v>36</v>
      </c>
      <c r="H1464" s="7">
        <v>26</v>
      </c>
      <c r="I1464" s="7" t="s">
        <v>148</v>
      </c>
      <c r="J1464" t="s">
        <v>11</v>
      </c>
      <c r="K1464">
        <v>36.9</v>
      </c>
      <c r="L1464">
        <v>1</v>
      </c>
      <c r="M1464">
        <v>142</v>
      </c>
      <c r="N1464">
        <v>1.9870000000000001</v>
      </c>
    </row>
    <row r="1465" spans="1:14" x14ac:dyDescent="0.25">
      <c r="A1465" s="7">
        <v>339190</v>
      </c>
      <c r="B1465" s="7">
        <f t="shared" si="66"/>
        <v>0</v>
      </c>
      <c r="C1465" s="7">
        <f t="shared" si="67"/>
        <v>0</v>
      </c>
      <c r="D1465" s="7">
        <f t="shared" si="68"/>
        <v>0</v>
      </c>
      <c r="E1465" s="7">
        <v>339162</v>
      </c>
      <c r="F1465" t="s">
        <v>29</v>
      </c>
      <c r="G1465" t="s">
        <v>36</v>
      </c>
      <c r="H1465" s="7">
        <v>26</v>
      </c>
      <c r="I1465" s="7" t="s">
        <v>148</v>
      </c>
      <c r="J1465" t="s">
        <v>11</v>
      </c>
      <c r="K1465">
        <v>44.2</v>
      </c>
      <c r="L1465">
        <v>2</v>
      </c>
      <c r="M1465">
        <v>103.9</v>
      </c>
      <c r="N1465">
        <v>1.9870000000000001</v>
      </c>
    </row>
    <row r="1466" spans="1:14" x14ac:dyDescent="0.25">
      <c r="A1466" s="7">
        <v>339193</v>
      </c>
      <c r="B1466" s="7">
        <f t="shared" si="66"/>
        <v>0</v>
      </c>
      <c r="C1466" s="7">
        <f t="shared" si="67"/>
        <v>0</v>
      </c>
      <c r="D1466" s="7">
        <f t="shared" si="68"/>
        <v>0</v>
      </c>
      <c r="E1466" s="7">
        <v>339162</v>
      </c>
      <c r="F1466" t="s">
        <v>29</v>
      </c>
      <c r="G1466" t="s">
        <v>36</v>
      </c>
      <c r="H1466" s="7">
        <v>26</v>
      </c>
      <c r="I1466" s="7" t="s">
        <v>148</v>
      </c>
      <c r="J1466" t="s">
        <v>11</v>
      </c>
      <c r="K1466">
        <v>36.700000000000003</v>
      </c>
      <c r="L1466">
        <v>1</v>
      </c>
      <c r="M1466">
        <v>142</v>
      </c>
      <c r="N1466">
        <v>1.9870000000000001</v>
      </c>
    </row>
    <row r="1467" spans="1:14" x14ac:dyDescent="0.25">
      <c r="A1467" s="7">
        <v>339195</v>
      </c>
      <c r="B1467" s="7">
        <f t="shared" si="66"/>
        <v>0</v>
      </c>
      <c r="C1467" s="7">
        <f t="shared" si="67"/>
        <v>0</v>
      </c>
      <c r="D1467" s="7">
        <f t="shared" si="68"/>
        <v>0</v>
      </c>
      <c r="E1467" s="7">
        <v>339162</v>
      </c>
      <c r="F1467" t="s">
        <v>29</v>
      </c>
      <c r="G1467" t="s">
        <v>36</v>
      </c>
      <c r="H1467" s="7">
        <v>26</v>
      </c>
      <c r="I1467" s="7" t="s">
        <v>148</v>
      </c>
      <c r="J1467" t="s">
        <v>11</v>
      </c>
      <c r="K1467">
        <v>36</v>
      </c>
      <c r="L1467">
        <v>1</v>
      </c>
      <c r="M1467">
        <v>142</v>
      </c>
      <c r="N1467">
        <v>1.9870000000000001</v>
      </c>
    </row>
    <row r="1468" spans="1:14" x14ac:dyDescent="0.25">
      <c r="A1468" s="7">
        <v>339197</v>
      </c>
      <c r="B1468" s="7">
        <f t="shared" si="66"/>
        <v>0</v>
      </c>
      <c r="C1468" s="7">
        <f t="shared" si="67"/>
        <v>0</v>
      </c>
      <c r="D1468" s="7">
        <f t="shared" si="68"/>
        <v>0</v>
      </c>
      <c r="E1468" s="7">
        <v>339162</v>
      </c>
      <c r="F1468" t="s">
        <v>29</v>
      </c>
      <c r="G1468" t="s">
        <v>36</v>
      </c>
      <c r="H1468" s="7">
        <v>26</v>
      </c>
      <c r="I1468" s="7" t="s">
        <v>148</v>
      </c>
      <c r="J1468" t="s">
        <v>11</v>
      </c>
      <c r="K1468">
        <v>43.9</v>
      </c>
      <c r="L1468">
        <v>1</v>
      </c>
      <c r="M1468">
        <v>167.6</v>
      </c>
      <c r="N1468">
        <v>1.9870000000000001</v>
      </c>
    </row>
    <row r="1469" spans="1:14" x14ac:dyDescent="0.25">
      <c r="A1469" s="7">
        <v>339201</v>
      </c>
      <c r="B1469" s="7">
        <f t="shared" si="66"/>
        <v>0</v>
      </c>
      <c r="C1469" s="7">
        <f t="shared" si="67"/>
        <v>0</v>
      </c>
      <c r="D1469" s="7">
        <f t="shared" si="68"/>
        <v>0</v>
      </c>
      <c r="E1469" s="7">
        <v>339162</v>
      </c>
      <c r="F1469" t="s">
        <v>29</v>
      </c>
      <c r="G1469" t="s">
        <v>36</v>
      </c>
      <c r="H1469" s="7">
        <v>26</v>
      </c>
      <c r="I1469" s="7" t="s">
        <v>148</v>
      </c>
      <c r="J1469" t="s">
        <v>11</v>
      </c>
      <c r="K1469">
        <v>36.5</v>
      </c>
      <c r="L1469">
        <v>1</v>
      </c>
      <c r="M1469">
        <v>142</v>
      </c>
      <c r="N1469">
        <v>1.9870000000000001</v>
      </c>
    </row>
    <row r="1470" spans="1:14" x14ac:dyDescent="0.25">
      <c r="A1470" s="7">
        <v>339203</v>
      </c>
      <c r="B1470" s="7">
        <f t="shared" si="66"/>
        <v>0</v>
      </c>
      <c r="C1470" s="7">
        <f t="shared" si="67"/>
        <v>0</v>
      </c>
      <c r="D1470" s="7">
        <f t="shared" si="68"/>
        <v>0</v>
      </c>
      <c r="E1470" s="7">
        <v>339162</v>
      </c>
      <c r="F1470" t="s">
        <v>29</v>
      </c>
      <c r="G1470" t="s">
        <v>36</v>
      </c>
      <c r="H1470" s="7">
        <v>26</v>
      </c>
      <c r="I1470" s="7" t="s">
        <v>148</v>
      </c>
      <c r="J1470" t="s">
        <v>11</v>
      </c>
      <c r="K1470">
        <v>36.4</v>
      </c>
      <c r="L1470">
        <v>1</v>
      </c>
      <c r="M1470">
        <v>142</v>
      </c>
      <c r="N1470">
        <v>1.9870000000000001</v>
      </c>
    </row>
    <row r="1471" spans="1:14" x14ac:dyDescent="0.25">
      <c r="A1471" s="7">
        <v>339208</v>
      </c>
      <c r="B1471" s="7">
        <f t="shared" si="66"/>
        <v>0</v>
      </c>
      <c r="C1471" s="7">
        <f t="shared" si="67"/>
        <v>0</v>
      </c>
      <c r="D1471" s="7">
        <f t="shared" si="68"/>
        <v>0</v>
      </c>
      <c r="E1471" s="7">
        <v>339162</v>
      </c>
      <c r="F1471" t="s">
        <v>29</v>
      </c>
      <c r="G1471" t="s">
        <v>36</v>
      </c>
      <c r="H1471" s="7">
        <v>26</v>
      </c>
      <c r="I1471" s="7" t="s">
        <v>148</v>
      </c>
      <c r="J1471" t="s">
        <v>11</v>
      </c>
      <c r="K1471">
        <v>36.5</v>
      </c>
      <c r="L1471">
        <v>1</v>
      </c>
      <c r="M1471">
        <v>142</v>
      </c>
      <c r="N1471">
        <v>1.9870000000000001</v>
      </c>
    </row>
    <row r="1472" spans="1:14" x14ac:dyDescent="0.25">
      <c r="A1472" s="7">
        <v>347639</v>
      </c>
      <c r="B1472" s="7">
        <f t="shared" si="66"/>
        <v>0</v>
      </c>
      <c r="C1472" s="7">
        <f t="shared" si="67"/>
        <v>0</v>
      </c>
      <c r="D1472" s="7">
        <f t="shared" si="68"/>
        <v>0</v>
      </c>
      <c r="E1472" s="7">
        <v>301434</v>
      </c>
      <c r="F1472" t="s">
        <v>29</v>
      </c>
      <c r="G1472" t="s">
        <v>36</v>
      </c>
      <c r="H1472" s="7" t="s">
        <v>84</v>
      </c>
      <c r="I1472" s="7" t="s">
        <v>149</v>
      </c>
      <c r="J1472" t="s">
        <v>18</v>
      </c>
      <c r="K1472">
        <v>0</v>
      </c>
      <c r="L1472">
        <v>1</v>
      </c>
      <c r="M1472" t="s">
        <v>149</v>
      </c>
      <c r="N1472" t="s">
        <v>149</v>
      </c>
    </row>
    <row r="1473" spans="1:14" x14ac:dyDescent="0.25">
      <c r="A1473" s="7">
        <v>347646</v>
      </c>
      <c r="B1473" s="7">
        <f t="shared" si="66"/>
        <v>0</v>
      </c>
      <c r="C1473" s="7">
        <f t="shared" si="67"/>
        <v>0</v>
      </c>
      <c r="D1473" s="7">
        <f t="shared" si="68"/>
        <v>0</v>
      </c>
      <c r="E1473" s="7">
        <v>58315</v>
      </c>
      <c r="F1473" t="s">
        <v>29</v>
      </c>
      <c r="G1473" t="s">
        <v>42</v>
      </c>
      <c r="H1473" s="7">
        <v>7</v>
      </c>
      <c r="I1473" s="7" t="s">
        <v>148</v>
      </c>
      <c r="J1473" t="s">
        <v>18</v>
      </c>
      <c r="K1473">
        <v>42.8</v>
      </c>
      <c r="L1473">
        <v>5</v>
      </c>
      <c r="M1473">
        <v>31.3</v>
      </c>
      <c r="N1473">
        <v>2.76</v>
      </c>
    </row>
    <row r="1474" spans="1:14" x14ac:dyDescent="0.25">
      <c r="A1474" s="7">
        <v>347727</v>
      </c>
      <c r="B1474" s="7">
        <f t="shared" si="66"/>
        <v>0</v>
      </c>
      <c r="C1474" s="7">
        <f t="shared" si="67"/>
        <v>0</v>
      </c>
      <c r="D1474" s="7">
        <f t="shared" si="68"/>
        <v>0</v>
      </c>
      <c r="E1474" s="7">
        <v>347723</v>
      </c>
      <c r="F1474" t="s">
        <v>29</v>
      </c>
      <c r="G1474" t="s">
        <v>31</v>
      </c>
      <c r="H1474" s="7">
        <v>99</v>
      </c>
      <c r="I1474" s="7" t="s">
        <v>148</v>
      </c>
      <c r="J1474" t="s">
        <v>18</v>
      </c>
      <c r="K1474">
        <v>44.9</v>
      </c>
      <c r="L1474">
        <v>1</v>
      </c>
      <c r="M1474">
        <v>118.7</v>
      </c>
      <c r="N1474">
        <v>2.76</v>
      </c>
    </row>
    <row r="1475" spans="1:14" x14ac:dyDescent="0.25">
      <c r="A1475" s="7">
        <v>347730</v>
      </c>
      <c r="B1475" s="7">
        <f t="shared" ref="B1475:B1538" si="69">IF(A1475=A1476,1,0)</f>
        <v>0</v>
      </c>
      <c r="C1475" s="7">
        <f t="shared" ref="C1475:C1538" si="70">IF(A1475=A1474,1,0)</f>
        <v>0</v>
      </c>
      <c r="D1475" s="7">
        <f t="shared" ref="D1475:D1538" si="71">B1475+C1475</f>
        <v>0</v>
      </c>
      <c r="E1475" s="7">
        <v>347723</v>
      </c>
      <c r="F1475" t="s">
        <v>29</v>
      </c>
      <c r="G1475" t="s">
        <v>31</v>
      </c>
      <c r="H1475" s="7">
        <v>99</v>
      </c>
      <c r="I1475" s="7" t="s">
        <v>148</v>
      </c>
      <c r="J1475" t="s">
        <v>18</v>
      </c>
      <c r="K1475">
        <v>59.9</v>
      </c>
      <c r="L1475">
        <v>1</v>
      </c>
      <c r="M1475">
        <v>134.30000000000001</v>
      </c>
      <c r="N1475">
        <v>2.76</v>
      </c>
    </row>
    <row r="1476" spans="1:14" x14ac:dyDescent="0.25">
      <c r="A1476" s="7">
        <v>347735</v>
      </c>
      <c r="B1476" s="7">
        <f t="shared" si="69"/>
        <v>0</v>
      </c>
      <c r="C1476" s="7">
        <f t="shared" si="70"/>
        <v>0</v>
      </c>
      <c r="D1476" s="7">
        <f t="shared" si="71"/>
        <v>0</v>
      </c>
      <c r="E1476" s="7">
        <v>347723</v>
      </c>
      <c r="F1476" t="s">
        <v>29</v>
      </c>
      <c r="G1476" t="s">
        <v>31</v>
      </c>
      <c r="H1476" s="7">
        <v>99</v>
      </c>
      <c r="I1476" s="7" t="s">
        <v>148</v>
      </c>
      <c r="J1476" t="s">
        <v>18</v>
      </c>
      <c r="K1476">
        <v>30.4</v>
      </c>
      <c r="L1476">
        <v>1</v>
      </c>
      <c r="M1476">
        <v>92</v>
      </c>
      <c r="N1476">
        <v>2.76</v>
      </c>
    </row>
    <row r="1477" spans="1:14" x14ac:dyDescent="0.25">
      <c r="A1477" s="7">
        <v>347741</v>
      </c>
      <c r="B1477" s="7">
        <f t="shared" si="69"/>
        <v>0</v>
      </c>
      <c r="C1477" s="7">
        <f t="shared" si="70"/>
        <v>0</v>
      </c>
      <c r="D1477" s="7">
        <f t="shared" si="71"/>
        <v>0</v>
      </c>
      <c r="E1477" s="7">
        <v>347723</v>
      </c>
      <c r="F1477" t="s">
        <v>29</v>
      </c>
      <c r="G1477" t="s">
        <v>31</v>
      </c>
      <c r="H1477" s="7">
        <v>99</v>
      </c>
      <c r="I1477" s="7" t="s">
        <v>148</v>
      </c>
      <c r="J1477" t="s">
        <v>18</v>
      </c>
      <c r="K1477">
        <v>44.8</v>
      </c>
      <c r="L1477">
        <v>1</v>
      </c>
      <c r="M1477">
        <v>118.7</v>
      </c>
      <c r="N1477">
        <v>2.76</v>
      </c>
    </row>
    <row r="1478" spans="1:14" x14ac:dyDescent="0.25">
      <c r="A1478" s="7">
        <v>347745</v>
      </c>
      <c r="B1478" s="7">
        <f t="shared" si="69"/>
        <v>0</v>
      </c>
      <c r="C1478" s="7">
        <f t="shared" si="70"/>
        <v>0</v>
      </c>
      <c r="D1478" s="7">
        <f t="shared" si="71"/>
        <v>0</v>
      </c>
      <c r="E1478" s="7">
        <v>347743</v>
      </c>
      <c r="F1478" t="s">
        <v>29</v>
      </c>
      <c r="G1478" t="s">
        <v>31</v>
      </c>
      <c r="H1478" s="7">
        <v>91</v>
      </c>
      <c r="I1478" s="7" t="s">
        <v>148</v>
      </c>
      <c r="J1478" t="s">
        <v>18</v>
      </c>
      <c r="K1478">
        <v>37.6</v>
      </c>
      <c r="L1478">
        <v>1</v>
      </c>
      <c r="M1478">
        <v>92</v>
      </c>
      <c r="N1478">
        <v>2.76</v>
      </c>
    </row>
    <row r="1479" spans="1:14" x14ac:dyDescent="0.25">
      <c r="A1479" s="7">
        <v>347748</v>
      </c>
      <c r="B1479" s="7">
        <f t="shared" si="69"/>
        <v>0</v>
      </c>
      <c r="C1479" s="7">
        <f t="shared" si="70"/>
        <v>0</v>
      </c>
      <c r="D1479" s="7">
        <f t="shared" si="71"/>
        <v>0</v>
      </c>
      <c r="E1479" s="7">
        <v>347743</v>
      </c>
      <c r="F1479" t="s">
        <v>29</v>
      </c>
      <c r="G1479" t="s">
        <v>31</v>
      </c>
      <c r="H1479" s="7">
        <v>91</v>
      </c>
      <c r="I1479" s="7" t="s">
        <v>148</v>
      </c>
      <c r="J1479" t="s">
        <v>18</v>
      </c>
      <c r="K1479">
        <v>48</v>
      </c>
      <c r="L1479">
        <v>3</v>
      </c>
      <c r="M1479">
        <v>57</v>
      </c>
      <c r="N1479">
        <v>2.76</v>
      </c>
    </row>
    <row r="1480" spans="1:14" x14ac:dyDescent="0.25">
      <c r="A1480" s="7">
        <v>347751</v>
      </c>
      <c r="B1480" s="7">
        <f t="shared" si="69"/>
        <v>0</v>
      </c>
      <c r="C1480" s="7">
        <f t="shared" si="70"/>
        <v>0</v>
      </c>
      <c r="D1480" s="7">
        <f t="shared" si="71"/>
        <v>0</v>
      </c>
      <c r="E1480" s="7">
        <v>347743</v>
      </c>
      <c r="F1480" t="s">
        <v>29</v>
      </c>
      <c r="G1480" t="s">
        <v>31</v>
      </c>
      <c r="H1480" s="7">
        <v>91</v>
      </c>
      <c r="I1480" s="7" t="s">
        <v>148</v>
      </c>
      <c r="J1480" t="s">
        <v>18</v>
      </c>
      <c r="K1480">
        <v>33.700000000000003</v>
      </c>
      <c r="L1480">
        <v>1</v>
      </c>
      <c r="M1480">
        <v>92</v>
      </c>
      <c r="N1480">
        <v>2.76</v>
      </c>
    </row>
    <row r="1481" spans="1:14" x14ac:dyDescent="0.25">
      <c r="A1481" s="7">
        <v>347756</v>
      </c>
      <c r="B1481" s="7">
        <f t="shared" si="69"/>
        <v>0</v>
      </c>
      <c r="C1481" s="7">
        <f t="shared" si="70"/>
        <v>0</v>
      </c>
      <c r="D1481" s="7">
        <f t="shared" si="71"/>
        <v>0</v>
      </c>
      <c r="E1481" s="7">
        <v>347723</v>
      </c>
      <c r="F1481" t="s">
        <v>29</v>
      </c>
      <c r="G1481" t="s">
        <v>31</v>
      </c>
      <c r="H1481" s="7">
        <v>99</v>
      </c>
      <c r="I1481" s="7" t="s">
        <v>148</v>
      </c>
      <c r="J1481" t="s">
        <v>18</v>
      </c>
      <c r="K1481">
        <v>59.9</v>
      </c>
      <c r="L1481">
        <v>1</v>
      </c>
      <c r="M1481">
        <v>134.30000000000001</v>
      </c>
      <c r="N1481">
        <v>2.76</v>
      </c>
    </row>
    <row r="1482" spans="1:14" x14ac:dyDescent="0.25">
      <c r="A1482" s="7">
        <v>347758</v>
      </c>
      <c r="B1482" s="7">
        <f t="shared" si="69"/>
        <v>0</v>
      </c>
      <c r="C1482" s="7">
        <f t="shared" si="70"/>
        <v>0</v>
      </c>
      <c r="D1482" s="7">
        <f t="shared" si="71"/>
        <v>0</v>
      </c>
      <c r="E1482" s="7">
        <v>347743</v>
      </c>
      <c r="F1482" t="s">
        <v>29</v>
      </c>
      <c r="G1482" t="s">
        <v>31</v>
      </c>
      <c r="H1482" s="7">
        <v>91</v>
      </c>
      <c r="I1482" s="7" t="s">
        <v>148</v>
      </c>
      <c r="J1482" t="s">
        <v>18</v>
      </c>
      <c r="K1482">
        <v>38.1</v>
      </c>
      <c r="L1482">
        <v>1</v>
      </c>
      <c r="M1482">
        <v>92</v>
      </c>
      <c r="N1482">
        <v>2.76</v>
      </c>
    </row>
    <row r="1483" spans="1:14" x14ac:dyDescent="0.25">
      <c r="A1483" s="7">
        <v>347763</v>
      </c>
      <c r="B1483" s="7">
        <f t="shared" si="69"/>
        <v>0</v>
      </c>
      <c r="C1483" s="7">
        <f t="shared" si="70"/>
        <v>0</v>
      </c>
      <c r="D1483" s="7">
        <f t="shared" si="71"/>
        <v>0</v>
      </c>
      <c r="E1483" s="7">
        <v>347723</v>
      </c>
      <c r="F1483" t="s">
        <v>29</v>
      </c>
      <c r="G1483" t="s">
        <v>31</v>
      </c>
      <c r="H1483" s="7">
        <v>99</v>
      </c>
      <c r="I1483" s="7" t="s">
        <v>148</v>
      </c>
      <c r="J1483" t="s">
        <v>18</v>
      </c>
      <c r="K1483">
        <v>72.599999999999994</v>
      </c>
      <c r="L1483">
        <v>1</v>
      </c>
      <c r="M1483">
        <v>145.4</v>
      </c>
      <c r="N1483">
        <v>2.76</v>
      </c>
    </row>
    <row r="1484" spans="1:14" x14ac:dyDescent="0.25">
      <c r="A1484" s="7">
        <v>347765</v>
      </c>
      <c r="B1484" s="7">
        <f t="shared" si="69"/>
        <v>0</v>
      </c>
      <c r="C1484" s="7">
        <f t="shared" si="70"/>
        <v>0</v>
      </c>
      <c r="D1484" s="7">
        <f t="shared" si="71"/>
        <v>0</v>
      </c>
      <c r="E1484" s="7">
        <v>347743</v>
      </c>
      <c r="F1484" t="s">
        <v>29</v>
      </c>
      <c r="G1484" t="s">
        <v>31</v>
      </c>
      <c r="H1484" s="7">
        <v>91</v>
      </c>
      <c r="I1484" s="7" t="s">
        <v>148</v>
      </c>
      <c r="J1484" t="s">
        <v>18</v>
      </c>
      <c r="K1484">
        <v>47.7</v>
      </c>
      <c r="L1484">
        <v>1</v>
      </c>
      <c r="M1484">
        <v>118.7</v>
      </c>
      <c r="N1484">
        <v>2.76</v>
      </c>
    </row>
    <row r="1485" spans="1:14" x14ac:dyDescent="0.25">
      <c r="A1485" s="7">
        <v>347780</v>
      </c>
      <c r="B1485" s="7">
        <f t="shared" si="69"/>
        <v>0</v>
      </c>
      <c r="C1485" s="7">
        <f t="shared" si="70"/>
        <v>0</v>
      </c>
      <c r="D1485" s="7">
        <f t="shared" si="71"/>
        <v>0</v>
      </c>
      <c r="E1485" s="7">
        <v>347743</v>
      </c>
      <c r="F1485" t="s">
        <v>29</v>
      </c>
      <c r="G1485" t="s">
        <v>31</v>
      </c>
      <c r="H1485" s="7">
        <v>91</v>
      </c>
      <c r="I1485" s="7" t="s">
        <v>148</v>
      </c>
      <c r="J1485" t="s">
        <v>18</v>
      </c>
      <c r="K1485">
        <v>33.700000000000003</v>
      </c>
      <c r="L1485">
        <v>1</v>
      </c>
      <c r="M1485">
        <v>92</v>
      </c>
      <c r="N1485">
        <v>2.76</v>
      </c>
    </row>
    <row r="1486" spans="1:14" x14ac:dyDescent="0.25">
      <c r="A1486" s="7">
        <v>347800</v>
      </c>
      <c r="B1486" s="7">
        <f t="shared" si="69"/>
        <v>0</v>
      </c>
      <c r="C1486" s="7">
        <f t="shared" si="70"/>
        <v>0</v>
      </c>
      <c r="D1486" s="7">
        <f t="shared" si="71"/>
        <v>0</v>
      </c>
      <c r="E1486" s="7">
        <v>347743</v>
      </c>
      <c r="F1486" t="s">
        <v>29</v>
      </c>
      <c r="G1486" t="s">
        <v>31</v>
      </c>
      <c r="H1486" s="7">
        <v>91</v>
      </c>
      <c r="I1486" s="7" t="s">
        <v>148</v>
      </c>
      <c r="J1486" t="s">
        <v>18</v>
      </c>
      <c r="K1486">
        <v>42.9</v>
      </c>
      <c r="L1486">
        <v>1</v>
      </c>
      <c r="M1486">
        <v>118.7</v>
      </c>
      <c r="N1486">
        <v>2.76</v>
      </c>
    </row>
    <row r="1487" spans="1:14" x14ac:dyDescent="0.25">
      <c r="A1487" s="7">
        <v>347803</v>
      </c>
      <c r="B1487" s="7">
        <f t="shared" si="69"/>
        <v>0</v>
      </c>
      <c r="C1487" s="7">
        <f t="shared" si="70"/>
        <v>0</v>
      </c>
      <c r="D1487" s="7">
        <f t="shared" si="71"/>
        <v>0</v>
      </c>
      <c r="E1487" s="7">
        <v>347723</v>
      </c>
      <c r="F1487" t="s">
        <v>29</v>
      </c>
      <c r="G1487" t="s">
        <v>31</v>
      </c>
      <c r="H1487" s="7">
        <v>99</v>
      </c>
      <c r="I1487" s="7" t="s">
        <v>148</v>
      </c>
      <c r="J1487" t="s">
        <v>18</v>
      </c>
      <c r="K1487">
        <v>42.5</v>
      </c>
      <c r="L1487">
        <v>1</v>
      </c>
      <c r="M1487">
        <v>118.7</v>
      </c>
      <c r="N1487">
        <v>2.76</v>
      </c>
    </row>
    <row r="1488" spans="1:14" x14ac:dyDescent="0.25">
      <c r="A1488" s="7">
        <v>347810</v>
      </c>
      <c r="B1488" s="7">
        <f t="shared" si="69"/>
        <v>0</v>
      </c>
      <c r="C1488" s="7">
        <f t="shared" si="70"/>
        <v>0</v>
      </c>
      <c r="D1488" s="7">
        <f t="shared" si="71"/>
        <v>0</v>
      </c>
      <c r="E1488" s="7">
        <v>347743</v>
      </c>
      <c r="F1488" t="s">
        <v>29</v>
      </c>
      <c r="G1488" t="s">
        <v>31</v>
      </c>
      <c r="H1488" s="7">
        <v>91</v>
      </c>
      <c r="I1488" s="7" t="s">
        <v>148</v>
      </c>
      <c r="J1488" t="s">
        <v>18</v>
      </c>
      <c r="K1488">
        <v>38.200000000000003</v>
      </c>
      <c r="L1488">
        <v>1</v>
      </c>
      <c r="M1488">
        <v>92</v>
      </c>
      <c r="N1488">
        <v>2.76</v>
      </c>
    </row>
    <row r="1489" spans="1:14" x14ac:dyDescent="0.25">
      <c r="A1489" s="7">
        <v>347814</v>
      </c>
      <c r="B1489" s="7">
        <f t="shared" si="69"/>
        <v>0</v>
      </c>
      <c r="C1489" s="7">
        <f t="shared" si="70"/>
        <v>0</v>
      </c>
      <c r="D1489" s="7">
        <f t="shared" si="71"/>
        <v>0</v>
      </c>
      <c r="E1489" s="7">
        <v>347723</v>
      </c>
      <c r="F1489" t="s">
        <v>29</v>
      </c>
      <c r="G1489" t="s">
        <v>31</v>
      </c>
      <c r="H1489" s="7">
        <v>99</v>
      </c>
      <c r="I1489" s="7" t="s">
        <v>148</v>
      </c>
      <c r="J1489" t="s">
        <v>18</v>
      </c>
      <c r="K1489">
        <v>42.1</v>
      </c>
      <c r="L1489">
        <v>3</v>
      </c>
      <c r="M1489">
        <v>57</v>
      </c>
      <c r="N1489">
        <v>2.76</v>
      </c>
    </row>
    <row r="1490" spans="1:14" x14ac:dyDescent="0.25">
      <c r="A1490" s="7">
        <v>347832</v>
      </c>
      <c r="B1490" s="7">
        <f t="shared" si="69"/>
        <v>0</v>
      </c>
      <c r="C1490" s="7">
        <f t="shared" si="70"/>
        <v>0</v>
      </c>
      <c r="D1490" s="7">
        <f t="shared" si="71"/>
        <v>0</v>
      </c>
      <c r="E1490" s="7">
        <v>347743</v>
      </c>
      <c r="F1490" t="s">
        <v>29</v>
      </c>
      <c r="G1490" t="s">
        <v>31</v>
      </c>
      <c r="H1490" s="7">
        <v>91</v>
      </c>
      <c r="I1490" s="7" t="s">
        <v>148</v>
      </c>
      <c r="J1490" t="s">
        <v>18</v>
      </c>
      <c r="K1490">
        <v>38</v>
      </c>
      <c r="L1490">
        <v>3</v>
      </c>
      <c r="M1490">
        <v>44.2</v>
      </c>
      <c r="N1490">
        <v>2.76</v>
      </c>
    </row>
    <row r="1491" spans="1:14" x14ac:dyDescent="0.25">
      <c r="A1491" s="7">
        <v>347837</v>
      </c>
      <c r="B1491" s="7">
        <f t="shared" si="69"/>
        <v>0</v>
      </c>
      <c r="C1491" s="7">
        <f t="shared" si="70"/>
        <v>0</v>
      </c>
      <c r="D1491" s="7">
        <f t="shared" si="71"/>
        <v>0</v>
      </c>
      <c r="E1491" s="7">
        <v>347743</v>
      </c>
      <c r="F1491" t="s">
        <v>29</v>
      </c>
      <c r="G1491" t="s">
        <v>31</v>
      </c>
      <c r="H1491" s="7">
        <v>91</v>
      </c>
      <c r="I1491" s="7" t="s">
        <v>148</v>
      </c>
      <c r="J1491" t="s">
        <v>18</v>
      </c>
      <c r="K1491">
        <v>43</v>
      </c>
      <c r="L1491">
        <v>1</v>
      </c>
      <c r="M1491">
        <v>118.7</v>
      </c>
      <c r="N1491">
        <v>2.76</v>
      </c>
    </row>
    <row r="1492" spans="1:14" x14ac:dyDescent="0.25">
      <c r="A1492" s="7">
        <v>347849</v>
      </c>
      <c r="B1492" s="7">
        <f t="shared" si="69"/>
        <v>0</v>
      </c>
      <c r="C1492" s="7">
        <f t="shared" si="70"/>
        <v>0</v>
      </c>
      <c r="D1492" s="7">
        <f t="shared" si="71"/>
        <v>0</v>
      </c>
      <c r="E1492" s="7">
        <v>347743</v>
      </c>
      <c r="F1492" t="s">
        <v>29</v>
      </c>
      <c r="G1492" t="s">
        <v>31</v>
      </c>
      <c r="H1492" s="7">
        <v>91</v>
      </c>
      <c r="I1492" s="7" t="s">
        <v>148</v>
      </c>
      <c r="J1492" t="s">
        <v>18</v>
      </c>
      <c r="K1492">
        <v>37.700000000000003</v>
      </c>
      <c r="L1492">
        <v>4</v>
      </c>
      <c r="M1492">
        <v>46.3</v>
      </c>
      <c r="N1492">
        <v>2.76</v>
      </c>
    </row>
    <row r="1493" spans="1:14" x14ac:dyDescent="0.25">
      <c r="A1493" s="7">
        <v>347858</v>
      </c>
      <c r="B1493" s="7">
        <f t="shared" si="69"/>
        <v>0</v>
      </c>
      <c r="C1493" s="7">
        <f t="shared" si="70"/>
        <v>0</v>
      </c>
      <c r="D1493" s="7">
        <f t="shared" si="71"/>
        <v>0</v>
      </c>
      <c r="E1493" s="7">
        <v>347743</v>
      </c>
      <c r="F1493" t="s">
        <v>29</v>
      </c>
      <c r="G1493" t="s">
        <v>31</v>
      </c>
      <c r="H1493" s="7">
        <v>91</v>
      </c>
      <c r="I1493" s="7" t="s">
        <v>148</v>
      </c>
      <c r="J1493" t="s">
        <v>18</v>
      </c>
      <c r="K1493">
        <v>38</v>
      </c>
      <c r="L1493">
        <v>2</v>
      </c>
      <c r="M1493">
        <v>57</v>
      </c>
      <c r="N1493">
        <v>2.76</v>
      </c>
    </row>
    <row r="1494" spans="1:14" x14ac:dyDescent="0.25">
      <c r="A1494" s="7">
        <v>347867</v>
      </c>
      <c r="B1494" s="7">
        <f t="shared" si="69"/>
        <v>0</v>
      </c>
      <c r="C1494" s="7">
        <f t="shared" si="70"/>
        <v>0</v>
      </c>
      <c r="D1494" s="7">
        <f t="shared" si="71"/>
        <v>0</v>
      </c>
      <c r="E1494" s="7">
        <v>347723</v>
      </c>
      <c r="F1494" t="s">
        <v>29</v>
      </c>
      <c r="G1494" t="s">
        <v>31</v>
      </c>
      <c r="H1494" s="7">
        <v>99</v>
      </c>
      <c r="I1494" s="7" t="s">
        <v>148</v>
      </c>
      <c r="J1494" t="s">
        <v>18</v>
      </c>
      <c r="K1494">
        <v>72.599999999999994</v>
      </c>
      <c r="L1494">
        <v>1</v>
      </c>
      <c r="M1494">
        <v>145.4</v>
      </c>
      <c r="N1494">
        <v>2.76</v>
      </c>
    </row>
    <row r="1495" spans="1:14" x14ac:dyDescent="0.25">
      <c r="A1495" s="7">
        <v>347877</v>
      </c>
      <c r="B1495" s="7">
        <f t="shared" si="69"/>
        <v>0</v>
      </c>
      <c r="C1495" s="7">
        <f t="shared" si="70"/>
        <v>0</v>
      </c>
      <c r="D1495" s="7">
        <f t="shared" si="71"/>
        <v>0</v>
      </c>
      <c r="E1495" s="7">
        <v>347723</v>
      </c>
      <c r="F1495" t="s">
        <v>29</v>
      </c>
      <c r="G1495" t="s">
        <v>31</v>
      </c>
      <c r="H1495" s="7">
        <v>99</v>
      </c>
      <c r="I1495" s="7" t="s">
        <v>148</v>
      </c>
      <c r="J1495" t="s">
        <v>18</v>
      </c>
      <c r="K1495">
        <v>43.6</v>
      </c>
      <c r="L1495">
        <v>1</v>
      </c>
      <c r="M1495">
        <v>118.7</v>
      </c>
      <c r="N1495">
        <v>2.76</v>
      </c>
    </row>
    <row r="1496" spans="1:14" x14ac:dyDescent="0.25">
      <c r="A1496" s="7">
        <v>347902</v>
      </c>
      <c r="B1496" s="7">
        <f t="shared" si="69"/>
        <v>0</v>
      </c>
      <c r="C1496" s="7">
        <f t="shared" si="70"/>
        <v>0</v>
      </c>
      <c r="D1496" s="7">
        <f t="shared" si="71"/>
        <v>0</v>
      </c>
      <c r="E1496" s="7">
        <v>347723</v>
      </c>
      <c r="F1496" t="s">
        <v>29</v>
      </c>
      <c r="G1496" t="s">
        <v>31</v>
      </c>
      <c r="H1496" s="7">
        <v>99</v>
      </c>
      <c r="I1496" s="7" t="s">
        <v>148</v>
      </c>
      <c r="J1496" t="s">
        <v>18</v>
      </c>
      <c r="K1496">
        <v>41.2</v>
      </c>
      <c r="L1496">
        <v>3</v>
      </c>
      <c r="M1496">
        <v>57</v>
      </c>
      <c r="N1496">
        <v>2.76</v>
      </c>
    </row>
    <row r="1497" spans="1:14" x14ac:dyDescent="0.25">
      <c r="A1497" s="7">
        <v>347906</v>
      </c>
      <c r="B1497" s="7">
        <f t="shared" si="69"/>
        <v>0</v>
      </c>
      <c r="C1497" s="7">
        <f t="shared" si="70"/>
        <v>0</v>
      </c>
      <c r="D1497" s="7">
        <f t="shared" si="71"/>
        <v>0</v>
      </c>
      <c r="E1497" s="7">
        <v>347723</v>
      </c>
      <c r="F1497" t="s">
        <v>29</v>
      </c>
      <c r="G1497" t="s">
        <v>31</v>
      </c>
      <c r="H1497" s="7">
        <v>99</v>
      </c>
      <c r="I1497" s="7" t="s">
        <v>148</v>
      </c>
      <c r="J1497" t="s">
        <v>18</v>
      </c>
      <c r="K1497">
        <v>30.7</v>
      </c>
      <c r="L1497">
        <v>1</v>
      </c>
      <c r="M1497">
        <v>92</v>
      </c>
      <c r="N1497">
        <v>2.76</v>
      </c>
    </row>
    <row r="1498" spans="1:14" x14ac:dyDescent="0.25">
      <c r="A1498" s="7">
        <v>348533</v>
      </c>
      <c r="B1498" s="7">
        <f t="shared" si="69"/>
        <v>0</v>
      </c>
      <c r="C1498" s="7">
        <f t="shared" si="70"/>
        <v>0</v>
      </c>
      <c r="D1498" s="7">
        <f t="shared" si="71"/>
        <v>0</v>
      </c>
      <c r="E1498" s="7">
        <v>301434</v>
      </c>
      <c r="F1498" t="s">
        <v>29</v>
      </c>
      <c r="G1498" t="s">
        <v>36</v>
      </c>
      <c r="H1498" s="7" t="s">
        <v>84</v>
      </c>
      <c r="I1498" s="7" t="s">
        <v>149</v>
      </c>
      <c r="J1498" t="s">
        <v>18</v>
      </c>
      <c r="K1498">
        <v>85.6</v>
      </c>
      <c r="L1498">
        <v>1</v>
      </c>
      <c r="M1498" t="s">
        <v>149</v>
      </c>
      <c r="N1498" t="s">
        <v>149</v>
      </c>
    </row>
    <row r="1499" spans="1:14" x14ac:dyDescent="0.25">
      <c r="A1499" s="7">
        <v>348535</v>
      </c>
      <c r="B1499" s="7">
        <f t="shared" si="69"/>
        <v>0</v>
      </c>
      <c r="C1499" s="7">
        <f t="shared" si="70"/>
        <v>0</v>
      </c>
      <c r="D1499" s="7">
        <f t="shared" si="71"/>
        <v>0</v>
      </c>
      <c r="E1499" s="7">
        <v>301434</v>
      </c>
      <c r="F1499" t="s">
        <v>29</v>
      </c>
      <c r="G1499" t="s">
        <v>36</v>
      </c>
      <c r="H1499" s="7" t="s">
        <v>84</v>
      </c>
      <c r="I1499" s="7" t="s">
        <v>149</v>
      </c>
      <c r="J1499" t="s">
        <v>18</v>
      </c>
      <c r="K1499">
        <v>37.700000000000003</v>
      </c>
      <c r="L1499">
        <v>1</v>
      </c>
      <c r="M1499" t="s">
        <v>149</v>
      </c>
      <c r="N1499" t="s">
        <v>149</v>
      </c>
    </row>
    <row r="1500" spans="1:14" x14ac:dyDescent="0.25">
      <c r="A1500" s="7">
        <v>375458</v>
      </c>
      <c r="B1500" s="7">
        <f t="shared" si="69"/>
        <v>0</v>
      </c>
      <c r="C1500" s="7">
        <f t="shared" si="70"/>
        <v>0</v>
      </c>
      <c r="D1500" s="7">
        <f t="shared" si="71"/>
        <v>0</v>
      </c>
      <c r="E1500" s="7">
        <v>349548</v>
      </c>
      <c r="F1500" t="s">
        <v>50</v>
      </c>
      <c r="G1500" t="s">
        <v>86</v>
      </c>
      <c r="H1500" s="7">
        <v>12</v>
      </c>
      <c r="I1500" s="7" t="s">
        <v>148</v>
      </c>
      <c r="J1500" t="s">
        <v>18</v>
      </c>
      <c r="K1500">
        <v>35.1</v>
      </c>
      <c r="L1500">
        <v>2</v>
      </c>
      <c r="M1500">
        <v>57</v>
      </c>
      <c r="N1500">
        <v>2.76</v>
      </c>
    </row>
    <row r="1501" spans="1:14" x14ac:dyDescent="0.25">
      <c r="A1501" s="7">
        <v>375460</v>
      </c>
      <c r="B1501" s="7">
        <f t="shared" si="69"/>
        <v>0</v>
      </c>
      <c r="C1501" s="7">
        <f t="shared" si="70"/>
        <v>0</v>
      </c>
      <c r="D1501" s="7">
        <f t="shared" si="71"/>
        <v>0</v>
      </c>
      <c r="E1501" s="7">
        <v>349548</v>
      </c>
      <c r="F1501" t="s">
        <v>50</v>
      </c>
      <c r="G1501" t="s">
        <v>86</v>
      </c>
      <c r="H1501" s="7">
        <v>12</v>
      </c>
      <c r="I1501" s="7" t="s">
        <v>148</v>
      </c>
      <c r="J1501" t="s">
        <v>18</v>
      </c>
      <c r="K1501">
        <v>44</v>
      </c>
      <c r="L1501">
        <v>3</v>
      </c>
      <c r="M1501">
        <v>57</v>
      </c>
      <c r="N1501">
        <v>2.76</v>
      </c>
    </row>
    <row r="1502" spans="1:14" x14ac:dyDescent="0.25">
      <c r="A1502" s="7">
        <v>375462</v>
      </c>
      <c r="B1502" s="7">
        <f t="shared" si="69"/>
        <v>0</v>
      </c>
      <c r="C1502" s="7">
        <f t="shared" si="70"/>
        <v>0</v>
      </c>
      <c r="D1502" s="7">
        <f t="shared" si="71"/>
        <v>0</v>
      </c>
      <c r="E1502" s="7">
        <v>349548</v>
      </c>
      <c r="F1502" t="s">
        <v>50</v>
      </c>
      <c r="G1502" t="s">
        <v>86</v>
      </c>
      <c r="H1502" s="7">
        <v>12</v>
      </c>
      <c r="I1502" s="7" t="s">
        <v>148</v>
      </c>
      <c r="J1502" t="s">
        <v>18</v>
      </c>
      <c r="K1502">
        <v>44.5</v>
      </c>
      <c r="L1502">
        <v>3</v>
      </c>
      <c r="M1502">
        <v>57</v>
      </c>
      <c r="N1502">
        <v>2.76</v>
      </c>
    </row>
    <row r="1503" spans="1:14" x14ac:dyDescent="0.25">
      <c r="A1503" s="7">
        <v>375464</v>
      </c>
      <c r="B1503" s="7">
        <f t="shared" si="69"/>
        <v>0</v>
      </c>
      <c r="C1503" s="7">
        <f t="shared" si="70"/>
        <v>0</v>
      </c>
      <c r="D1503" s="7">
        <f t="shared" si="71"/>
        <v>0</v>
      </c>
      <c r="E1503" s="7">
        <v>349548</v>
      </c>
      <c r="F1503" t="s">
        <v>50</v>
      </c>
      <c r="G1503" t="s">
        <v>86</v>
      </c>
      <c r="H1503" s="7">
        <v>12</v>
      </c>
      <c r="I1503" s="7" t="s">
        <v>148</v>
      </c>
      <c r="J1503" t="s">
        <v>18</v>
      </c>
      <c r="K1503">
        <v>35.4</v>
      </c>
      <c r="L1503">
        <v>1</v>
      </c>
      <c r="M1503">
        <v>92</v>
      </c>
      <c r="N1503">
        <v>2.76</v>
      </c>
    </row>
    <row r="1504" spans="1:14" x14ac:dyDescent="0.25">
      <c r="A1504" s="7">
        <v>375466</v>
      </c>
      <c r="B1504" s="7">
        <f t="shared" si="69"/>
        <v>0</v>
      </c>
      <c r="C1504" s="7">
        <f t="shared" si="70"/>
        <v>0</v>
      </c>
      <c r="D1504" s="7">
        <f t="shared" si="71"/>
        <v>0</v>
      </c>
      <c r="E1504" s="7">
        <v>349548</v>
      </c>
      <c r="F1504" t="s">
        <v>50</v>
      </c>
      <c r="G1504" t="s">
        <v>86</v>
      </c>
      <c r="H1504" s="7">
        <v>12</v>
      </c>
      <c r="I1504" s="7" t="s">
        <v>148</v>
      </c>
      <c r="J1504" t="s">
        <v>18</v>
      </c>
      <c r="K1504">
        <v>43.6</v>
      </c>
      <c r="L1504">
        <v>2</v>
      </c>
      <c r="M1504">
        <v>73.5</v>
      </c>
      <c r="N1504">
        <v>2.76</v>
      </c>
    </row>
    <row r="1505" spans="1:14" x14ac:dyDescent="0.25">
      <c r="A1505" s="7">
        <v>375769</v>
      </c>
      <c r="B1505" s="7">
        <f t="shared" si="69"/>
        <v>0</v>
      </c>
      <c r="C1505" s="7">
        <f t="shared" si="70"/>
        <v>0</v>
      </c>
      <c r="D1505" s="7">
        <f t="shared" si="71"/>
        <v>0</v>
      </c>
      <c r="E1505" s="7">
        <v>349548</v>
      </c>
      <c r="F1505" t="s">
        <v>50</v>
      </c>
      <c r="G1505" t="s">
        <v>86</v>
      </c>
      <c r="H1505" s="7">
        <v>12</v>
      </c>
      <c r="I1505" s="7" t="s">
        <v>148</v>
      </c>
      <c r="J1505" t="s">
        <v>18</v>
      </c>
      <c r="K1505">
        <v>56.7</v>
      </c>
      <c r="L1505">
        <v>1</v>
      </c>
      <c r="M1505">
        <v>134.30000000000001</v>
      </c>
      <c r="N1505">
        <v>2.76</v>
      </c>
    </row>
    <row r="1506" spans="1:14" x14ac:dyDescent="0.25">
      <c r="A1506" s="7">
        <v>375771</v>
      </c>
      <c r="B1506" s="7">
        <f t="shared" si="69"/>
        <v>0</v>
      </c>
      <c r="C1506" s="7">
        <f t="shared" si="70"/>
        <v>0</v>
      </c>
      <c r="D1506" s="7">
        <f t="shared" si="71"/>
        <v>0</v>
      </c>
      <c r="E1506" s="7">
        <v>349548</v>
      </c>
      <c r="F1506" t="s">
        <v>50</v>
      </c>
      <c r="G1506" t="s">
        <v>86</v>
      </c>
      <c r="H1506" s="7">
        <v>12</v>
      </c>
      <c r="I1506" s="7" t="s">
        <v>148</v>
      </c>
      <c r="J1506" t="s">
        <v>18</v>
      </c>
      <c r="K1506">
        <v>34.5</v>
      </c>
      <c r="L1506">
        <v>1</v>
      </c>
      <c r="M1506">
        <v>92</v>
      </c>
      <c r="N1506">
        <v>2.76</v>
      </c>
    </row>
    <row r="1507" spans="1:14" x14ac:dyDescent="0.25">
      <c r="A1507" s="7">
        <v>375774</v>
      </c>
      <c r="B1507" s="7">
        <f t="shared" si="69"/>
        <v>0</v>
      </c>
      <c r="C1507" s="7">
        <f t="shared" si="70"/>
        <v>0</v>
      </c>
      <c r="D1507" s="7">
        <f t="shared" si="71"/>
        <v>0</v>
      </c>
      <c r="E1507" s="7">
        <v>349548</v>
      </c>
      <c r="F1507" t="s">
        <v>50</v>
      </c>
      <c r="G1507" t="s">
        <v>86</v>
      </c>
      <c r="H1507" s="7">
        <v>12</v>
      </c>
      <c r="I1507" s="7" t="s">
        <v>148</v>
      </c>
      <c r="J1507" t="s">
        <v>18</v>
      </c>
      <c r="K1507">
        <v>34.700000000000003</v>
      </c>
      <c r="L1507">
        <v>1</v>
      </c>
      <c r="M1507">
        <v>92</v>
      </c>
      <c r="N1507">
        <v>2.76</v>
      </c>
    </row>
    <row r="1508" spans="1:14" x14ac:dyDescent="0.25">
      <c r="A1508" s="7">
        <v>375778</v>
      </c>
      <c r="B1508" s="7">
        <f t="shared" si="69"/>
        <v>0</v>
      </c>
      <c r="C1508" s="7">
        <f t="shared" si="70"/>
        <v>0</v>
      </c>
      <c r="D1508" s="7">
        <f t="shared" si="71"/>
        <v>0</v>
      </c>
      <c r="E1508" s="7">
        <v>349548</v>
      </c>
      <c r="F1508" t="s">
        <v>50</v>
      </c>
      <c r="G1508" t="s">
        <v>86</v>
      </c>
      <c r="H1508" s="7">
        <v>12</v>
      </c>
      <c r="I1508" s="7" t="s">
        <v>148</v>
      </c>
      <c r="J1508" t="s">
        <v>18</v>
      </c>
      <c r="K1508">
        <v>43.1</v>
      </c>
      <c r="L1508">
        <v>2</v>
      </c>
      <c r="M1508">
        <v>73.5</v>
      </c>
      <c r="N1508">
        <v>2.76</v>
      </c>
    </row>
    <row r="1509" spans="1:14" x14ac:dyDescent="0.25">
      <c r="A1509" s="7">
        <v>375780</v>
      </c>
      <c r="B1509" s="7">
        <f t="shared" si="69"/>
        <v>0</v>
      </c>
      <c r="C1509" s="7">
        <f t="shared" si="70"/>
        <v>0</v>
      </c>
      <c r="D1509" s="7">
        <f t="shared" si="71"/>
        <v>0</v>
      </c>
      <c r="E1509" s="7">
        <v>349548</v>
      </c>
      <c r="F1509" t="s">
        <v>50</v>
      </c>
      <c r="G1509" t="s">
        <v>86</v>
      </c>
      <c r="H1509" s="7">
        <v>12</v>
      </c>
      <c r="I1509" s="7" t="s">
        <v>148</v>
      </c>
      <c r="J1509" t="s">
        <v>18</v>
      </c>
      <c r="K1509">
        <v>56.9</v>
      </c>
      <c r="L1509">
        <v>3</v>
      </c>
      <c r="M1509">
        <v>57</v>
      </c>
      <c r="N1509">
        <v>2.76</v>
      </c>
    </row>
    <row r="1510" spans="1:14" x14ac:dyDescent="0.25">
      <c r="A1510" s="7">
        <v>375782</v>
      </c>
      <c r="B1510" s="7">
        <f t="shared" si="69"/>
        <v>0</v>
      </c>
      <c r="C1510" s="7">
        <f t="shared" si="70"/>
        <v>0</v>
      </c>
      <c r="D1510" s="7">
        <f t="shared" si="71"/>
        <v>0</v>
      </c>
      <c r="E1510" s="7">
        <v>349548</v>
      </c>
      <c r="F1510" t="s">
        <v>50</v>
      </c>
      <c r="G1510" t="s">
        <v>86</v>
      </c>
      <c r="H1510" s="7">
        <v>12</v>
      </c>
      <c r="I1510" s="7" t="s">
        <v>148</v>
      </c>
      <c r="J1510" t="s">
        <v>18</v>
      </c>
      <c r="K1510">
        <v>34.700000000000003</v>
      </c>
      <c r="L1510">
        <v>1</v>
      </c>
      <c r="M1510">
        <v>92</v>
      </c>
      <c r="N1510">
        <v>2.76</v>
      </c>
    </row>
    <row r="1511" spans="1:14" x14ac:dyDescent="0.25">
      <c r="A1511" s="7">
        <v>375784</v>
      </c>
      <c r="B1511" s="7">
        <f t="shared" si="69"/>
        <v>0</v>
      </c>
      <c r="C1511" s="7">
        <f t="shared" si="70"/>
        <v>0</v>
      </c>
      <c r="D1511" s="7">
        <f t="shared" si="71"/>
        <v>0</v>
      </c>
      <c r="E1511" s="7">
        <v>349548</v>
      </c>
      <c r="F1511" t="s">
        <v>50</v>
      </c>
      <c r="G1511" t="s">
        <v>86</v>
      </c>
      <c r="H1511" s="7">
        <v>12</v>
      </c>
      <c r="I1511" s="7" t="s">
        <v>148</v>
      </c>
      <c r="J1511" t="s">
        <v>18</v>
      </c>
      <c r="K1511">
        <v>57.2</v>
      </c>
      <c r="L1511">
        <v>1</v>
      </c>
      <c r="M1511">
        <v>134.30000000000001</v>
      </c>
      <c r="N1511">
        <v>2.76</v>
      </c>
    </row>
    <row r="1512" spans="1:14" x14ac:dyDescent="0.25">
      <c r="A1512" s="7">
        <v>375786</v>
      </c>
      <c r="B1512" s="7">
        <f t="shared" si="69"/>
        <v>0</v>
      </c>
      <c r="C1512" s="7">
        <f t="shared" si="70"/>
        <v>0</v>
      </c>
      <c r="D1512" s="7">
        <f t="shared" si="71"/>
        <v>0</v>
      </c>
      <c r="E1512" s="7">
        <v>349548</v>
      </c>
      <c r="F1512" t="s">
        <v>50</v>
      </c>
      <c r="G1512" t="s">
        <v>86</v>
      </c>
      <c r="H1512" s="7">
        <v>12</v>
      </c>
      <c r="I1512" s="7" t="s">
        <v>148</v>
      </c>
      <c r="J1512" t="s">
        <v>18</v>
      </c>
      <c r="K1512">
        <v>56.1</v>
      </c>
      <c r="L1512">
        <v>1</v>
      </c>
      <c r="M1512">
        <v>134.30000000000001</v>
      </c>
      <c r="N1512">
        <v>2.76</v>
      </c>
    </row>
    <row r="1513" spans="1:14" x14ac:dyDescent="0.25">
      <c r="A1513" s="7">
        <v>375788</v>
      </c>
      <c r="B1513" s="7">
        <f t="shared" si="69"/>
        <v>0</v>
      </c>
      <c r="C1513" s="7">
        <f t="shared" si="70"/>
        <v>0</v>
      </c>
      <c r="D1513" s="7">
        <f t="shared" si="71"/>
        <v>0</v>
      </c>
      <c r="E1513" s="7">
        <v>349548</v>
      </c>
      <c r="F1513" t="s">
        <v>50</v>
      </c>
      <c r="G1513" t="s">
        <v>86</v>
      </c>
      <c r="H1513" s="7">
        <v>12</v>
      </c>
      <c r="I1513" s="7" t="s">
        <v>148</v>
      </c>
      <c r="J1513" t="s">
        <v>18</v>
      </c>
      <c r="K1513">
        <v>36.1</v>
      </c>
      <c r="L1513">
        <v>1</v>
      </c>
      <c r="M1513">
        <v>92</v>
      </c>
      <c r="N1513">
        <v>2.76</v>
      </c>
    </row>
    <row r="1514" spans="1:14" x14ac:dyDescent="0.25">
      <c r="A1514" s="7">
        <v>375882</v>
      </c>
      <c r="B1514" s="7">
        <f t="shared" si="69"/>
        <v>0</v>
      </c>
      <c r="C1514" s="7">
        <f t="shared" si="70"/>
        <v>0</v>
      </c>
      <c r="D1514" s="7">
        <f t="shared" si="71"/>
        <v>0</v>
      </c>
      <c r="E1514" s="7">
        <v>349548</v>
      </c>
      <c r="F1514" t="s">
        <v>50</v>
      </c>
      <c r="G1514" t="s">
        <v>86</v>
      </c>
      <c r="H1514" s="7">
        <v>12</v>
      </c>
      <c r="I1514" s="7" t="s">
        <v>148</v>
      </c>
      <c r="J1514" t="s">
        <v>18</v>
      </c>
      <c r="K1514">
        <v>34.299999999999997</v>
      </c>
      <c r="L1514">
        <v>2</v>
      </c>
      <c r="M1514">
        <v>57</v>
      </c>
      <c r="N1514">
        <v>2.76</v>
      </c>
    </row>
    <row r="1515" spans="1:14" x14ac:dyDescent="0.25">
      <c r="A1515" s="7">
        <v>375884</v>
      </c>
      <c r="B1515" s="7">
        <f t="shared" si="69"/>
        <v>0</v>
      </c>
      <c r="C1515" s="7">
        <f t="shared" si="70"/>
        <v>0</v>
      </c>
      <c r="D1515" s="7">
        <f t="shared" si="71"/>
        <v>0</v>
      </c>
      <c r="E1515" s="7">
        <v>349549</v>
      </c>
      <c r="F1515" t="s">
        <v>50</v>
      </c>
      <c r="G1515" t="s">
        <v>86</v>
      </c>
      <c r="H1515" s="7">
        <v>6</v>
      </c>
      <c r="I1515" s="7" t="s">
        <v>148</v>
      </c>
      <c r="J1515" t="s">
        <v>18</v>
      </c>
      <c r="K1515">
        <v>23.9</v>
      </c>
      <c r="L1515">
        <v>2</v>
      </c>
      <c r="M1515">
        <v>57</v>
      </c>
      <c r="N1515">
        <v>2.76</v>
      </c>
    </row>
    <row r="1516" spans="1:14" x14ac:dyDescent="0.25">
      <c r="A1516" s="7">
        <v>375886</v>
      </c>
      <c r="B1516" s="7">
        <f t="shared" si="69"/>
        <v>0</v>
      </c>
      <c r="C1516" s="7">
        <f t="shared" si="70"/>
        <v>0</v>
      </c>
      <c r="D1516" s="7">
        <f t="shared" si="71"/>
        <v>0</v>
      </c>
      <c r="E1516" s="7">
        <v>349549</v>
      </c>
      <c r="F1516" t="s">
        <v>50</v>
      </c>
      <c r="G1516" t="s">
        <v>86</v>
      </c>
      <c r="H1516" s="7">
        <v>6</v>
      </c>
      <c r="I1516" s="7" t="s">
        <v>148</v>
      </c>
      <c r="J1516" t="s">
        <v>18</v>
      </c>
      <c r="K1516">
        <v>45.9</v>
      </c>
      <c r="L1516">
        <v>1</v>
      </c>
      <c r="M1516">
        <v>92</v>
      </c>
      <c r="N1516">
        <v>2.76</v>
      </c>
    </row>
    <row r="1517" spans="1:14" x14ac:dyDescent="0.25">
      <c r="A1517" s="7">
        <v>375892</v>
      </c>
      <c r="B1517" s="7">
        <f t="shared" si="69"/>
        <v>0</v>
      </c>
      <c r="C1517" s="7">
        <f t="shared" si="70"/>
        <v>0</v>
      </c>
      <c r="D1517" s="7">
        <f t="shared" si="71"/>
        <v>0</v>
      </c>
      <c r="E1517" s="7">
        <v>349549</v>
      </c>
      <c r="F1517" t="s">
        <v>50</v>
      </c>
      <c r="G1517" t="s">
        <v>86</v>
      </c>
      <c r="H1517" s="7">
        <v>6</v>
      </c>
      <c r="I1517" s="7" t="s">
        <v>148</v>
      </c>
      <c r="J1517" t="s">
        <v>18</v>
      </c>
      <c r="K1517">
        <v>35.200000000000003</v>
      </c>
      <c r="L1517">
        <v>3</v>
      </c>
      <c r="M1517">
        <v>44.2</v>
      </c>
      <c r="N1517">
        <v>2.76</v>
      </c>
    </row>
    <row r="1518" spans="1:14" x14ac:dyDescent="0.25">
      <c r="A1518" s="7">
        <v>375896</v>
      </c>
      <c r="B1518" s="7">
        <f t="shared" si="69"/>
        <v>0</v>
      </c>
      <c r="C1518" s="7">
        <f t="shared" si="70"/>
        <v>0</v>
      </c>
      <c r="D1518" s="7">
        <f t="shared" si="71"/>
        <v>0</v>
      </c>
      <c r="E1518" s="7">
        <v>349549</v>
      </c>
      <c r="F1518" t="s">
        <v>50</v>
      </c>
      <c r="G1518" t="s">
        <v>86</v>
      </c>
      <c r="H1518" s="7">
        <v>6</v>
      </c>
      <c r="I1518" s="7" t="s">
        <v>148</v>
      </c>
      <c r="J1518" t="s">
        <v>18</v>
      </c>
      <c r="K1518">
        <v>60</v>
      </c>
      <c r="L1518">
        <v>5</v>
      </c>
      <c r="M1518">
        <v>45.7</v>
      </c>
      <c r="N1518">
        <v>2.76</v>
      </c>
    </row>
    <row r="1519" spans="1:14" x14ac:dyDescent="0.25">
      <c r="A1519" s="7">
        <v>375899</v>
      </c>
      <c r="B1519" s="7">
        <f t="shared" si="69"/>
        <v>0</v>
      </c>
      <c r="C1519" s="7">
        <f t="shared" si="70"/>
        <v>0</v>
      </c>
      <c r="D1519" s="7">
        <f t="shared" si="71"/>
        <v>0</v>
      </c>
      <c r="E1519" s="7">
        <v>349549</v>
      </c>
      <c r="F1519" t="s">
        <v>50</v>
      </c>
      <c r="G1519" t="s">
        <v>86</v>
      </c>
      <c r="H1519" s="7">
        <v>6</v>
      </c>
      <c r="I1519" s="7" t="s">
        <v>148</v>
      </c>
      <c r="J1519" t="s">
        <v>18</v>
      </c>
      <c r="K1519">
        <v>35.9</v>
      </c>
      <c r="L1519">
        <v>1</v>
      </c>
      <c r="M1519">
        <v>92</v>
      </c>
      <c r="N1519">
        <v>2.76</v>
      </c>
    </row>
    <row r="1520" spans="1:14" x14ac:dyDescent="0.25">
      <c r="A1520" s="7">
        <v>375901</v>
      </c>
      <c r="B1520" s="7">
        <f t="shared" si="69"/>
        <v>0</v>
      </c>
      <c r="C1520" s="7">
        <f t="shared" si="70"/>
        <v>0</v>
      </c>
      <c r="D1520" s="7">
        <f t="shared" si="71"/>
        <v>0</v>
      </c>
      <c r="E1520" s="7">
        <v>349549</v>
      </c>
      <c r="F1520" t="s">
        <v>50</v>
      </c>
      <c r="G1520" t="s">
        <v>86</v>
      </c>
      <c r="H1520" s="7">
        <v>6</v>
      </c>
      <c r="I1520" s="7" t="s">
        <v>148</v>
      </c>
      <c r="J1520" t="s">
        <v>18</v>
      </c>
      <c r="K1520">
        <v>45.4</v>
      </c>
      <c r="L1520">
        <v>5</v>
      </c>
      <c r="M1520">
        <v>40.4</v>
      </c>
      <c r="N1520">
        <v>2.76</v>
      </c>
    </row>
    <row r="1521" spans="1:14" x14ac:dyDescent="0.25">
      <c r="A1521" s="7">
        <v>375903</v>
      </c>
      <c r="B1521" s="7">
        <f t="shared" si="69"/>
        <v>0</v>
      </c>
      <c r="C1521" s="7">
        <f t="shared" si="70"/>
        <v>0</v>
      </c>
      <c r="D1521" s="7">
        <f t="shared" si="71"/>
        <v>0</v>
      </c>
      <c r="E1521" s="7">
        <v>349549</v>
      </c>
      <c r="F1521" t="s">
        <v>50</v>
      </c>
      <c r="G1521" t="s">
        <v>86</v>
      </c>
      <c r="H1521" s="7">
        <v>6</v>
      </c>
      <c r="I1521" s="7" t="s">
        <v>148</v>
      </c>
      <c r="J1521" t="s">
        <v>18</v>
      </c>
      <c r="K1521">
        <v>35.6</v>
      </c>
      <c r="L1521">
        <v>1</v>
      </c>
      <c r="M1521">
        <v>92</v>
      </c>
      <c r="N1521">
        <v>2.76</v>
      </c>
    </row>
    <row r="1522" spans="1:14" x14ac:dyDescent="0.25">
      <c r="A1522" s="7">
        <v>375929</v>
      </c>
      <c r="B1522" s="7">
        <f t="shared" si="69"/>
        <v>0</v>
      </c>
      <c r="C1522" s="7">
        <f t="shared" si="70"/>
        <v>0</v>
      </c>
      <c r="D1522" s="7">
        <f t="shared" si="71"/>
        <v>0</v>
      </c>
      <c r="E1522" s="7">
        <v>349549</v>
      </c>
      <c r="F1522" t="s">
        <v>50</v>
      </c>
      <c r="G1522" t="s">
        <v>86</v>
      </c>
      <c r="H1522" s="7">
        <v>6</v>
      </c>
      <c r="I1522" s="7" t="s">
        <v>148</v>
      </c>
      <c r="J1522" t="s">
        <v>18</v>
      </c>
      <c r="K1522">
        <v>45</v>
      </c>
      <c r="L1522">
        <v>1</v>
      </c>
      <c r="M1522">
        <v>118.7</v>
      </c>
      <c r="N1522">
        <v>2.76</v>
      </c>
    </row>
    <row r="1523" spans="1:14" x14ac:dyDescent="0.25">
      <c r="A1523" s="7">
        <v>375930</v>
      </c>
      <c r="B1523" s="7">
        <f t="shared" si="69"/>
        <v>0</v>
      </c>
      <c r="C1523" s="7">
        <f t="shared" si="70"/>
        <v>0</v>
      </c>
      <c r="D1523" s="7">
        <f t="shared" si="71"/>
        <v>0</v>
      </c>
      <c r="E1523" s="7">
        <v>349549</v>
      </c>
      <c r="F1523" t="s">
        <v>50</v>
      </c>
      <c r="G1523" t="s">
        <v>86</v>
      </c>
      <c r="H1523" s="7">
        <v>6</v>
      </c>
      <c r="I1523" s="7" t="s">
        <v>148</v>
      </c>
      <c r="J1523" t="s">
        <v>18</v>
      </c>
      <c r="K1523">
        <v>21.6</v>
      </c>
      <c r="L1523">
        <v>2</v>
      </c>
      <c r="M1523">
        <v>73.5</v>
      </c>
      <c r="N1523">
        <v>2.76</v>
      </c>
    </row>
    <row r="1524" spans="1:14" x14ac:dyDescent="0.25">
      <c r="A1524" s="7">
        <v>375932</v>
      </c>
      <c r="B1524" s="7">
        <f t="shared" si="69"/>
        <v>0</v>
      </c>
      <c r="C1524" s="7">
        <f t="shared" si="70"/>
        <v>0</v>
      </c>
      <c r="D1524" s="7">
        <f t="shared" si="71"/>
        <v>0</v>
      </c>
      <c r="E1524" s="7">
        <v>349549</v>
      </c>
      <c r="F1524" t="s">
        <v>50</v>
      </c>
      <c r="G1524" t="s">
        <v>86</v>
      </c>
      <c r="H1524" s="7">
        <v>6</v>
      </c>
      <c r="I1524" s="7" t="s">
        <v>148</v>
      </c>
      <c r="J1524" t="s">
        <v>18</v>
      </c>
      <c r="K1524">
        <v>36.299999999999997</v>
      </c>
      <c r="L1524">
        <v>1</v>
      </c>
      <c r="M1524">
        <v>92</v>
      </c>
      <c r="N1524">
        <v>2.76</v>
      </c>
    </row>
    <row r="1525" spans="1:14" x14ac:dyDescent="0.25">
      <c r="A1525" s="7">
        <v>375933</v>
      </c>
      <c r="B1525" s="7">
        <f t="shared" si="69"/>
        <v>0</v>
      </c>
      <c r="C1525" s="7">
        <f t="shared" si="70"/>
        <v>0</v>
      </c>
      <c r="D1525" s="7">
        <f t="shared" si="71"/>
        <v>0</v>
      </c>
      <c r="E1525" s="7">
        <v>349549</v>
      </c>
      <c r="F1525" t="s">
        <v>50</v>
      </c>
      <c r="G1525" t="s">
        <v>86</v>
      </c>
      <c r="H1525" s="7">
        <v>6</v>
      </c>
      <c r="I1525" s="7" t="s">
        <v>148</v>
      </c>
      <c r="J1525" t="s">
        <v>18</v>
      </c>
      <c r="K1525">
        <v>58.9</v>
      </c>
      <c r="L1525">
        <v>3</v>
      </c>
      <c r="M1525">
        <v>64.5</v>
      </c>
      <c r="N1525">
        <v>2.76</v>
      </c>
    </row>
    <row r="1526" spans="1:14" x14ac:dyDescent="0.25">
      <c r="A1526" s="7">
        <v>375936</v>
      </c>
      <c r="B1526" s="7">
        <f t="shared" si="69"/>
        <v>0</v>
      </c>
      <c r="C1526" s="7">
        <f t="shared" si="70"/>
        <v>0</v>
      </c>
      <c r="D1526" s="7">
        <f t="shared" si="71"/>
        <v>0</v>
      </c>
      <c r="E1526" s="7">
        <v>349549</v>
      </c>
      <c r="F1526" t="s">
        <v>50</v>
      </c>
      <c r="G1526" t="s">
        <v>86</v>
      </c>
      <c r="H1526" s="7">
        <v>6</v>
      </c>
      <c r="I1526" s="7" t="s">
        <v>148</v>
      </c>
      <c r="J1526" t="s">
        <v>18</v>
      </c>
      <c r="K1526">
        <v>36.200000000000003</v>
      </c>
      <c r="L1526">
        <v>2</v>
      </c>
      <c r="M1526">
        <v>57</v>
      </c>
      <c r="N1526">
        <v>2.76</v>
      </c>
    </row>
    <row r="1527" spans="1:14" x14ac:dyDescent="0.25">
      <c r="A1527" s="7">
        <v>375937</v>
      </c>
      <c r="B1527" s="7">
        <f t="shared" si="69"/>
        <v>0</v>
      </c>
      <c r="C1527" s="7">
        <f t="shared" si="70"/>
        <v>0</v>
      </c>
      <c r="D1527" s="7">
        <f t="shared" si="71"/>
        <v>0</v>
      </c>
      <c r="E1527" s="7">
        <v>349549</v>
      </c>
      <c r="F1527" t="s">
        <v>50</v>
      </c>
      <c r="G1527" t="s">
        <v>86</v>
      </c>
      <c r="H1527" s="7">
        <v>6</v>
      </c>
      <c r="I1527" s="7" t="s">
        <v>148</v>
      </c>
      <c r="J1527" t="s">
        <v>18</v>
      </c>
      <c r="K1527">
        <v>36.1</v>
      </c>
      <c r="L1527">
        <v>1</v>
      </c>
      <c r="M1527">
        <v>92</v>
      </c>
      <c r="N1527">
        <v>2.76</v>
      </c>
    </row>
    <row r="1528" spans="1:14" x14ac:dyDescent="0.25">
      <c r="A1528" s="7">
        <v>375939</v>
      </c>
      <c r="B1528" s="7">
        <f t="shared" si="69"/>
        <v>0</v>
      </c>
      <c r="C1528" s="7">
        <f t="shared" si="70"/>
        <v>0</v>
      </c>
      <c r="D1528" s="7">
        <f t="shared" si="71"/>
        <v>0</v>
      </c>
      <c r="E1528" s="7">
        <v>349549</v>
      </c>
      <c r="F1528" t="s">
        <v>50</v>
      </c>
      <c r="G1528" t="s">
        <v>86</v>
      </c>
      <c r="H1528" s="7">
        <v>6</v>
      </c>
      <c r="I1528" s="7" t="s">
        <v>148</v>
      </c>
      <c r="J1528" t="s">
        <v>18</v>
      </c>
      <c r="K1528">
        <v>36</v>
      </c>
      <c r="L1528">
        <v>1</v>
      </c>
      <c r="M1528">
        <v>92</v>
      </c>
      <c r="N1528">
        <v>2.76</v>
      </c>
    </row>
    <row r="1529" spans="1:14" x14ac:dyDescent="0.25">
      <c r="A1529" s="7">
        <v>375941</v>
      </c>
      <c r="B1529" s="7">
        <f t="shared" si="69"/>
        <v>0</v>
      </c>
      <c r="C1529" s="7">
        <f t="shared" si="70"/>
        <v>0</v>
      </c>
      <c r="D1529" s="7">
        <f t="shared" si="71"/>
        <v>0</v>
      </c>
      <c r="E1529" s="7">
        <v>349549</v>
      </c>
      <c r="F1529" t="s">
        <v>50</v>
      </c>
      <c r="G1529" t="s">
        <v>86</v>
      </c>
      <c r="H1529" s="7">
        <v>6</v>
      </c>
      <c r="I1529" s="7" t="s">
        <v>148</v>
      </c>
      <c r="J1529" t="s">
        <v>18</v>
      </c>
      <c r="K1529">
        <v>17.97</v>
      </c>
      <c r="L1529">
        <v>2</v>
      </c>
      <c r="M1529">
        <v>57</v>
      </c>
      <c r="N1529">
        <v>2.76</v>
      </c>
    </row>
    <row r="1530" spans="1:14" x14ac:dyDescent="0.25">
      <c r="A1530" s="7">
        <v>375942</v>
      </c>
      <c r="B1530" s="7">
        <f t="shared" si="69"/>
        <v>0</v>
      </c>
      <c r="C1530" s="7">
        <f t="shared" si="70"/>
        <v>0</v>
      </c>
      <c r="D1530" s="7">
        <f t="shared" si="71"/>
        <v>0</v>
      </c>
      <c r="E1530" s="7">
        <v>349549</v>
      </c>
      <c r="F1530" t="s">
        <v>50</v>
      </c>
      <c r="G1530" t="s">
        <v>86</v>
      </c>
      <c r="H1530" s="7">
        <v>6</v>
      </c>
      <c r="I1530" s="7" t="s">
        <v>148</v>
      </c>
      <c r="J1530" t="s">
        <v>18</v>
      </c>
      <c r="K1530">
        <v>20.399999999999999</v>
      </c>
      <c r="L1530">
        <v>3</v>
      </c>
      <c r="M1530">
        <v>44.2</v>
      </c>
      <c r="N1530">
        <v>2.76</v>
      </c>
    </row>
    <row r="1531" spans="1:14" x14ac:dyDescent="0.25">
      <c r="A1531" s="7">
        <v>375943</v>
      </c>
      <c r="B1531" s="7">
        <f t="shared" si="69"/>
        <v>0</v>
      </c>
      <c r="C1531" s="7">
        <f t="shared" si="70"/>
        <v>0</v>
      </c>
      <c r="D1531" s="7">
        <f t="shared" si="71"/>
        <v>0</v>
      </c>
      <c r="E1531" s="7">
        <v>349549</v>
      </c>
      <c r="F1531" t="s">
        <v>50</v>
      </c>
      <c r="G1531" t="s">
        <v>86</v>
      </c>
      <c r="H1531" s="7">
        <v>6</v>
      </c>
      <c r="I1531" s="7" t="s">
        <v>148</v>
      </c>
      <c r="J1531" t="s">
        <v>18</v>
      </c>
      <c r="K1531">
        <v>19.73</v>
      </c>
      <c r="L1531">
        <v>1</v>
      </c>
      <c r="M1531">
        <v>92</v>
      </c>
      <c r="N1531">
        <v>2.76</v>
      </c>
    </row>
    <row r="1532" spans="1:14" x14ac:dyDescent="0.25">
      <c r="A1532" s="7">
        <v>375945</v>
      </c>
      <c r="B1532" s="7">
        <f t="shared" si="69"/>
        <v>0</v>
      </c>
      <c r="C1532" s="7">
        <f t="shared" si="70"/>
        <v>0</v>
      </c>
      <c r="D1532" s="7">
        <f t="shared" si="71"/>
        <v>0</v>
      </c>
      <c r="E1532" s="7">
        <v>349549</v>
      </c>
      <c r="F1532" t="s">
        <v>50</v>
      </c>
      <c r="G1532" t="s">
        <v>86</v>
      </c>
      <c r="H1532" s="7">
        <v>6</v>
      </c>
      <c r="I1532" s="7" t="s">
        <v>148</v>
      </c>
      <c r="J1532" t="s">
        <v>18</v>
      </c>
      <c r="K1532">
        <v>58.8</v>
      </c>
      <c r="L1532">
        <v>2</v>
      </c>
      <c r="M1532">
        <v>83.2</v>
      </c>
      <c r="N1532">
        <v>2.76</v>
      </c>
    </row>
    <row r="1533" spans="1:14" x14ac:dyDescent="0.25">
      <c r="A1533" s="7">
        <v>377406</v>
      </c>
      <c r="B1533" s="7">
        <f t="shared" si="69"/>
        <v>0</v>
      </c>
      <c r="C1533" s="7">
        <f t="shared" si="70"/>
        <v>0</v>
      </c>
      <c r="D1533" s="7">
        <f t="shared" si="71"/>
        <v>0</v>
      </c>
      <c r="E1533" s="7">
        <v>349509</v>
      </c>
      <c r="F1533" t="s">
        <v>50</v>
      </c>
      <c r="G1533" t="s">
        <v>87</v>
      </c>
      <c r="H1533" s="7">
        <v>15</v>
      </c>
      <c r="I1533" s="7" t="s">
        <v>148</v>
      </c>
      <c r="J1533" t="s">
        <v>18</v>
      </c>
      <c r="K1533">
        <v>63.1</v>
      </c>
      <c r="L1533">
        <v>4</v>
      </c>
      <c r="M1533">
        <v>52.4</v>
      </c>
      <c r="N1533">
        <v>2.76</v>
      </c>
    </row>
    <row r="1534" spans="1:14" x14ac:dyDescent="0.25">
      <c r="A1534" s="7">
        <v>377408</v>
      </c>
      <c r="B1534" s="7">
        <f t="shared" si="69"/>
        <v>0</v>
      </c>
      <c r="C1534" s="7">
        <f t="shared" si="70"/>
        <v>0</v>
      </c>
      <c r="D1534" s="7">
        <f t="shared" si="71"/>
        <v>0</v>
      </c>
      <c r="E1534" s="7">
        <v>349509</v>
      </c>
      <c r="F1534" t="s">
        <v>50</v>
      </c>
      <c r="G1534" t="s">
        <v>87</v>
      </c>
      <c r="H1534" s="7">
        <v>15</v>
      </c>
      <c r="I1534" s="7" t="s">
        <v>148</v>
      </c>
      <c r="J1534" t="s">
        <v>18</v>
      </c>
      <c r="K1534">
        <v>44.4</v>
      </c>
      <c r="L1534">
        <v>3</v>
      </c>
      <c r="M1534">
        <v>57</v>
      </c>
      <c r="N1534">
        <v>2.76</v>
      </c>
    </row>
    <row r="1535" spans="1:14" x14ac:dyDescent="0.25">
      <c r="A1535" s="7">
        <v>377410</v>
      </c>
      <c r="B1535" s="7">
        <f t="shared" si="69"/>
        <v>0</v>
      </c>
      <c r="C1535" s="7">
        <f t="shared" si="70"/>
        <v>0</v>
      </c>
      <c r="D1535" s="7">
        <f t="shared" si="71"/>
        <v>0</v>
      </c>
      <c r="E1535" s="7">
        <v>349509</v>
      </c>
      <c r="F1535" t="s">
        <v>50</v>
      </c>
      <c r="G1535" t="s">
        <v>87</v>
      </c>
      <c r="H1535" s="7">
        <v>15</v>
      </c>
      <c r="I1535" s="7" t="s">
        <v>148</v>
      </c>
      <c r="J1535" t="s">
        <v>18</v>
      </c>
      <c r="K1535">
        <v>51.2</v>
      </c>
      <c r="L1535">
        <v>2</v>
      </c>
      <c r="M1535">
        <v>73.5</v>
      </c>
      <c r="N1535">
        <v>2.76</v>
      </c>
    </row>
    <row r="1536" spans="1:14" x14ac:dyDescent="0.25">
      <c r="A1536" s="7">
        <v>377412</v>
      </c>
      <c r="B1536" s="7">
        <f t="shared" si="69"/>
        <v>0</v>
      </c>
      <c r="C1536" s="7">
        <f t="shared" si="70"/>
        <v>0</v>
      </c>
      <c r="D1536" s="7">
        <f t="shared" si="71"/>
        <v>0</v>
      </c>
      <c r="E1536" s="7">
        <v>349509</v>
      </c>
      <c r="F1536" t="s">
        <v>50</v>
      </c>
      <c r="G1536" t="s">
        <v>87</v>
      </c>
      <c r="H1536" s="7">
        <v>15</v>
      </c>
      <c r="I1536" s="7" t="s">
        <v>148</v>
      </c>
      <c r="J1536" t="s">
        <v>18</v>
      </c>
      <c r="K1536">
        <v>33.9</v>
      </c>
      <c r="L1536">
        <v>1</v>
      </c>
      <c r="M1536">
        <v>92</v>
      </c>
      <c r="N1536">
        <v>2.76</v>
      </c>
    </row>
    <row r="1537" spans="1:14" x14ac:dyDescent="0.25">
      <c r="A1537" s="7">
        <v>377414</v>
      </c>
      <c r="B1537" s="7">
        <f t="shared" si="69"/>
        <v>0</v>
      </c>
      <c r="C1537" s="7">
        <f t="shared" si="70"/>
        <v>0</v>
      </c>
      <c r="D1537" s="7">
        <f t="shared" si="71"/>
        <v>0</v>
      </c>
      <c r="E1537" s="7">
        <v>349509</v>
      </c>
      <c r="F1537" t="s">
        <v>50</v>
      </c>
      <c r="G1537" t="s">
        <v>87</v>
      </c>
      <c r="H1537" s="7">
        <v>15</v>
      </c>
      <c r="I1537" s="7" t="s">
        <v>148</v>
      </c>
      <c r="J1537" t="s">
        <v>18</v>
      </c>
      <c r="K1537">
        <v>34.1</v>
      </c>
      <c r="L1537">
        <v>1</v>
      </c>
      <c r="M1537">
        <v>92</v>
      </c>
      <c r="N1537">
        <v>2.76</v>
      </c>
    </row>
    <row r="1538" spans="1:14" x14ac:dyDescent="0.25">
      <c r="A1538" s="7">
        <v>377535</v>
      </c>
      <c r="B1538" s="7">
        <f t="shared" si="69"/>
        <v>0</v>
      </c>
      <c r="C1538" s="7">
        <f t="shared" si="70"/>
        <v>0</v>
      </c>
      <c r="D1538" s="7">
        <f t="shared" si="71"/>
        <v>0</v>
      </c>
      <c r="E1538" s="7">
        <v>349509</v>
      </c>
      <c r="F1538" t="s">
        <v>50</v>
      </c>
      <c r="G1538" t="s">
        <v>87</v>
      </c>
      <c r="H1538" s="7">
        <v>15</v>
      </c>
      <c r="I1538" s="7" t="s">
        <v>148</v>
      </c>
      <c r="J1538" t="s">
        <v>18</v>
      </c>
      <c r="K1538">
        <v>44.3</v>
      </c>
      <c r="L1538">
        <v>3</v>
      </c>
      <c r="M1538">
        <v>57</v>
      </c>
      <c r="N1538">
        <v>2.76</v>
      </c>
    </row>
    <row r="1539" spans="1:14" x14ac:dyDescent="0.25">
      <c r="A1539" s="7">
        <v>377537</v>
      </c>
      <c r="B1539" s="7">
        <f t="shared" ref="B1539:B1602" si="72">IF(A1539=A1540,1,0)</f>
        <v>0</v>
      </c>
      <c r="C1539" s="7">
        <f t="shared" ref="C1539:C1602" si="73">IF(A1539=A1538,1,0)</f>
        <v>0</v>
      </c>
      <c r="D1539" s="7">
        <f t="shared" ref="D1539:D1602" si="74">B1539+C1539</f>
        <v>0</v>
      </c>
      <c r="E1539" s="7">
        <v>349509</v>
      </c>
      <c r="F1539" t="s">
        <v>50</v>
      </c>
      <c r="G1539" t="s">
        <v>87</v>
      </c>
      <c r="H1539" s="7">
        <v>15</v>
      </c>
      <c r="I1539" s="7" t="s">
        <v>148</v>
      </c>
      <c r="J1539" t="s">
        <v>18</v>
      </c>
      <c r="K1539">
        <v>34.6</v>
      </c>
      <c r="L1539">
        <v>1</v>
      </c>
      <c r="M1539">
        <v>92</v>
      </c>
      <c r="N1539">
        <v>2.76</v>
      </c>
    </row>
    <row r="1540" spans="1:14" x14ac:dyDescent="0.25">
      <c r="A1540" s="7">
        <v>377542</v>
      </c>
      <c r="B1540" s="7">
        <f t="shared" si="72"/>
        <v>0</v>
      </c>
      <c r="C1540" s="7">
        <f t="shared" si="73"/>
        <v>0</v>
      </c>
      <c r="D1540" s="7">
        <f t="shared" si="74"/>
        <v>0</v>
      </c>
      <c r="E1540" s="7">
        <v>349509</v>
      </c>
      <c r="F1540" t="s">
        <v>50</v>
      </c>
      <c r="G1540" t="s">
        <v>87</v>
      </c>
      <c r="H1540" s="7">
        <v>15</v>
      </c>
      <c r="I1540" s="7" t="s">
        <v>148</v>
      </c>
      <c r="J1540" t="s">
        <v>18</v>
      </c>
      <c r="K1540">
        <v>57.1</v>
      </c>
      <c r="L1540">
        <v>3</v>
      </c>
      <c r="M1540">
        <v>64.5</v>
      </c>
      <c r="N1540">
        <v>2.76</v>
      </c>
    </row>
    <row r="1541" spans="1:14" x14ac:dyDescent="0.25">
      <c r="A1541" s="7">
        <v>377544</v>
      </c>
      <c r="B1541" s="7">
        <f t="shared" si="72"/>
        <v>0</v>
      </c>
      <c r="C1541" s="7">
        <f t="shared" si="73"/>
        <v>0</v>
      </c>
      <c r="D1541" s="7">
        <f t="shared" si="74"/>
        <v>0</v>
      </c>
      <c r="E1541" s="7">
        <v>349509</v>
      </c>
      <c r="F1541" t="s">
        <v>50</v>
      </c>
      <c r="G1541" t="s">
        <v>87</v>
      </c>
      <c r="H1541" s="7">
        <v>15</v>
      </c>
      <c r="I1541" s="7" t="s">
        <v>148</v>
      </c>
      <c r="J1541" t="s">
        <v>18</v>
      </c>
      <c r="K1541">
        <v>34.5</v>
      </c>
      <c r="L1541">
        <v>1</v>
      </c>
      <c r="M1541">
        <v>92</v>
      </c>
      <c r="N1541">
        <v>2.76</v>
      </c>
    </row>
    <row r="1542" spans="1:14" x14ac:dyDescent="0.25">
      <c r="A1542" s="7">
        <v>377546</v>
      </c>
      <c r="B1542" s="7">
        <f t="shared" si="72"/>
        <v>0</v>
      </c>
      <c r="C1542" s="7">
        <f t="shared" si="73"/>
        <v>0</v>
      </c>
      <c r="D1542" s="7">
        <f t="shared" si="74"/>
        <v>0</v>
      </c>
      <c r="E1542" s="7">
        <v>349509</v>
      </c>
      <c r="F1542" t="s">
        <v>50</v>
      </c>
      <c r="G1542" t="s">
        <v>87</v>
      </c>
      <c r="H1542" s="7">
        <v>15</v>
      </c>
      <c r="I1542" s="7" t="s">
        <v>148</v>
      </c>
      <c r="J1542" t="s">
        <v>18</v>
      </c>
      <c r="K1542">
        <v>51.4</v>
      </c>
      <c r="L1542">
        <v>1</v>
      </c>
      <c r="M1542">
        <v>118.7</v>
      </c>
      <c r="N1542">
        <v>2.76</v>
      </c>
    </row>
    <row r="1543" spans="1:14" x14ac:dyDescent="0.25">
      <c r="A1543" s="7">
        <v>377548</v>
      </c>
      <c r="B1543" s="7">
        <f t="shared" si="72"/>
        <v>0</v>
      </c>
      <c r="C1543" s="7">
        <f t="shared" si="73"/>
        <v>0</v>
      </c>
      <c r="D1543" s="7">
        <f t="shared" si="74"/>
        <v>0</v>
      </c>
      <c r="E1543" s="7">
        <v>349509</v>
      </c>
      <c r="F1543" t="s">
        <v>50</v>
      </c>
      <c r="G1543" t="s">
        <v>87</v>
      </c>
      <c r="H1543" s="7">
        <v>15</v>
      </c>
      <c r="I1543" s="7" t="s">
        <v>148</v>
      </c>
      <c r="J1543" t="s">
        <v>18</v>
      </c>
      <c r="K1543">
        <v>35</v>
      </c>
      <c r="L1543">
        <v>1</v>
      </c>
      <c r="M1543">
        <v>92</v>
      </c>
      <c r="N1543">
        <v>2.76</v>
      </c>
    </row>
    <row r="1544" spans="1:14" x14ac:dyDescent="0.25">
      <c r="A1544" s="7">
        <v>377550</v>
      </c>
      <c r="B1544" s="7">
        <f t="shared" si="72"/>
        <v>0</v>
      </c>
      <c r="C1544" s="7">
        <f t="shared" si="73"/>
        <v>0</v>
      </c>
      <c r="D1544" s="7">
        <f t="shared" si="74"/>
        <v>0</v>
      </c>
      <c r="E1544" s="7">
        <v>349509</v>
      </c>
      <c r="F1544" t="s">
        <v>50</v>
      </c>
      <c r="G1544" t="s">
        <v>87</v>
      </c>
      <c r="H1544" s="7">
        <v>15</v>
      </c>
      <c r="I1544" s="7" t="s">
        <v>148</v>
      </c>
      <c r="J1544" t="s">
        <v>18</v>
      </c>
      <c r="K1544">
        <v>34.299999999999997</v>
      </c>
      <c r="L1544">
        <v>2</v>
      </c>
      <c r="M1544">
        <v>57</v>
      </c>
      <c r="N1544">
        <v>2.76</v>
      </c>
    </row>
    <row r="1545" spans="1:14" x14ac:dyDescent="0.25">
      <c r="A1545" s="7">
        <v>377552</v>
      </c>
      <c r="B1545" s="7">
        <f t="shared" si="72"/>
        <v>0</v>
      </c>
      <c r="C1545" s="7">
        <f t="shared" si="73"/>
        <v>0</v>
      </c>
      <c r="D1545" s="7">
        <f t="shared" si="74"/>
        <v>0</v>
      </c>
      <c r="E1545" s="7">
        <v>349509</v>
      </c>
      <c r="F1545" t="s">
        <v>50</v>
      </c>
      <c r="G1545" t="s">
        <v>87</v>
      </c>
      <c r="H1545" s="7">
        <v>15</v>
      </c>
      <c r="I1545" s="7" t="s">
        <v>148</v>
      </c>
      <c r="J1545" t="s">
        <v>18</v>
      </c>
      <c r="K1545">
        <v>34.4</v>
      </c>
      <c r="L1545">
        <v>1</v>
      </c>
      <c r="M1545">
        <v>92</v>
      </c>
      <c r="N1545">
        <v>2.76</v>
      </c>
    </row>
    <row r="1546" spans="1:14" x14ac:dyDescent="0.25">
      <c r="A1546" s="7">
        <v>377554</v>
      </c>
      <c r="B1546" s="7">
        <f t="shared" si="72"/>
        <v>0</v>
      </c>
      <c r="C1546" s="7">
        <f t="shared" si="73"/>
        <v>0</v>
      </c>
      <c r="D1546" s="7">
        <f t="shared" si="74"/>
        <v>0</v>
      </c>
      <c r="E1546" s="7">
        <v>349509</v>
      </c>
      <c r="F1546" t="s">
        <v>50</v>
      </c>
      <c r="G1546" t="s">
        <v>87</v>
      </c>
      <c r="H1546" s="7">
        <v>15</v>
      </c>
      <c r="I1546" s="7" t="s">
        <v>148</v>
      </c>
      <c r="J1546" t="s">
        <v>18</v>
      </c>
      <c r="K1546">
        <v>63.2</v>
      </c>
      <c r="L1546">
        <v>1</v>
      </c>
      <c r="M1546">
        <v>134.30000000000001</v>
      </c>
      <c r="N1546">
        <v>2.76</v>
      </c>
    </row>
    <row r="1547" spans="1:14" x14ac:dyDescent="0.25">
      <c r="A1547" s="7">
        <v>378294</v>
      </c>
      <c r="B1547" s="7">
        <f t="shared" si="72"/>
        <v>0</v>
      </c>
      <c r="C1547" s="7">
        <f t="shared" si="73"/>
        <v>0</v>
      </c>
      <c r="D1547" s="7">
        <f t="shared" si="74"/>
        <v>0</v>
      </c>
      <c r="E1547" s="7">
        <v>349636</v>
      </c>
      <c r="F1547" t="s">
        <v>50</v>
      </c>
      <c r="G1547" t="s">
        <v>89</v>
      </c>
      <c r="H1547" s="7">
        <v>32</v>
      </c>
      <c r="I1547" s="7" t="s">
        <v>148</v>
      </c>
      <c r="J1547" t="s">
        <v>18</v>
      </c>
      <c r="K1547">
        <v>46.3</v>
      </c>
      <c r="L1547">
        <v>3</v>
      </c>
      <c r="M1547">
        <v>57</v>
      </c>
      <c r="N1547">
        <v>2.76</v>
      </c>
    </row>
    <row r="1548" spans="1:14" x14ac:dyDescent="0.25">
      <c r="A1548" s="7">
        <v>378296</v>
      </c>
      <c r="B1548" s="7">
        <f t="shared" si="72"/>
        <v>0</v>
      </c>
      <c r="C1548" s="7">
        <f t="shared" si="73"/>
        <v>0</v>
      </c>
      <c r="D1548" s="7">
        <f t="shared" si="74"/>
        <v>0</v>
      </c>
      <c r="E1548" s="7">
        <v>349636</v>
      </c>
      <c r="F1548" t="s">
        <v>50</v>
      </c>
      <c r="G1548" t="s">
        <v>89</v>
      </c>
      <c r="H1548" s="7">
        <v>32</v>
      </c>
      <c r="I1548" s="7" t="s">
        <v>148</v>
      </c>
      <c r="J1548" t="s">
        <v>18</v>
      </c>
      <c r="K1548">
        <v>62.6</v>
      </c>
      <c r="L1548">
        <v>1</v>
      </c>
      <c r="M1548">
        <v>134.30000000000001</v>
      </c>
      <c r="N1548">
        <v>2.76</v>
      </c>
    </row>
    <row r="1549" spans="1:14" x14ac:dyDescent="0.25">
      <c r="A1549" s="7">
        <v>378298</v>
      </c>
      <c r="B1549" s="7">
        <f t="shared" si="72"/>
        <v>0</v>
      </c>
      <c r="C1549" s="7">
        <f t="shared" si="73"/>
        <v>0</v>
      </c>
      <c r="D1549" s="7">
        <f t="shared" si="74"/>
        <v>0</v>
      </c>
      <c r="E1549" s="7">
        <v>349636</v>
      </c>
      <c r="F1549" t="s">
        <v>50</v>
      </c>
      <c r="G1549" t="s">
        <v>89</v>
      </c>
      <c r="H1549" s="7">
        <v>32</v>
      </c>
      <c r="I1549" s="7" t="s">
        <v>148</v>
      </c>
      <c r="J1549" t="s">
        <v>18</v>
      </c>
      <c r="K1549">
        <v>46.4</v>
      </c>
      <c r="L1549">
        <v>2</v>
      </c>
      <c r="M1549">
        <v>73.5</v>
      </c>
      <c r="N1549">
        <v>2.76</v>
      </c>
    </row>
    <row r="1550" spans="1:14" x14ac:dyDescent="0.25">
      <c r="A1550" s="7">
        <v>378300</v>
      </c>
      <c r="B1550" s="7">
        <f t="shared" si="72"/>
        <v>0</v>
      </c>
      <c r="C1550" s="7">
        <f t="shared" si="73"/>
        <v>0</v>
      </c>
      <c r="D1550" s="7">
        <f t="shared" si="74"/>
        <v>0</v>
      </c>
      <c r="E1550" s="7">
        <v>349636</v>
      </c>
      <c r="F1550" t="s">
        <v>50</v>
      </c>
      <c r="G1550" t="s">
        <v>89</v>
      </c>
      <c r="H1550" s="7">
        <v>32</v>
      </c>
      <c r="I1550" s="7" t="s">
        <v>148</v>
      </c>
      <c r="J1550" t="s">
        <v>18</v>
      </c>
      <c r="K1550">
        <v>48.3</v>
      </c>
      <c r="L1550">
        <v>1</v>
      </c>
      <c r="M1550">
        <v>118.7</v>
      </c>
      <c r="N1550">
        <v>2.76</v>
      </c>
    </row>
    <row r="1551" spans="1:14" x14ac:dyDescent="0.25">
      <c r="A1551" s="7">
        <v>378302</v>
      </c>
      <c r="B1551" s="7">
        <f t="shared" si="72"/>
        <v>0</v>
      </c>
      <c r="C1551" s="7">
        <f t="shared" si="73"/>
        <v>0</v>
      </c>
      <c r="D1551" s="7">
        <f t="shared" si="74"/>
        <v>0</v>
      </c>
      <c r="E1551" s="7">
        <v>349636</v>
      </c>
      <c r="F1551" t="s">
        <v>50</v>
      </c>
      <c r="G1551" t="s">
        <v>89</v>
      </c>
      <c r="H1551" s="7">
        <v>32</v>
      </c>
      <c r="I1551" s="7" t="s">
        <v>148</v>
      </c>
      <c r="J1551" t="s">
        <v>18</v>
      </c>
      <c r="K1551">
        <v>48.5</v>
      </c>
      <c r="L1551">
        <v>1</v>
      </c>
      <c r="M1551">
        <v>118.7</v>
      </c>
      <c r="N1551">
        <v>2.76</v>
      </c>
    </row>
    <row r="1552" spans="1:14" x14ac:dyDescent="0.25">
      <c r="A1552" s="7">
        <v>378304</v>
      </c>
      <c r="B1552" s="7">
        <f t="shared" si="72"/>
        <v>0</v>
      </c>
      <c r="C1552" s="7">
        <f t="shared" si="73"/>
        <v>0</v>
      </c>
      <c r="D1552" s="7">
        <f t="shared" si="74"/>
        <v>0</v>
      </c>
      <c r="E1552" s="7">
        <v>349636</v>
      </c>
      <c r="F1552" t="s">
        <v>50</v>
      </c>
      <c r="G1552" t="s">
        <v>89</v>
      </c>
      <c r="H1552" s="7">
        <v>32</v>
      </c>
      <c r="I1552" s="7" t="s">
        <v>148</v>
      </c>
      <c r="J1552" t="s">
        <v>18</v>
      </c>
      <c r="K1552">
        <v>63.5</v>
      </c>
      <c r="L1552">
        <v>4</v>
      </c>
      <c r="M1552">
        <v>52.4</v>
      </c>
      <c r="N1552">
        <v>2.76</v>
      </c>
    </row>
    <row r="1553" spans="1:14" x14ac:dyDescent="0.25">
      <c r="A1553" s="7">
        <v>378580</v>
      </c>
      <c r="B1553" s="7">
        <f t="shared" si="72"/>
        <v>0</v>
      </c>
      <c r="C1553" s="7">
        <f t="shared" si="73"/>
        <v>0</v>
      </c>
      <c r="D1553" s="7">
        <f t="shared" si="74"/>
        <v>0</v>
      </c>
      <c r="E1553" s="7">
        <v>349636</v>
      </c>
      <c r="F1553" t="s">
        <v>50</v>
      </c>
      <c r="G1553" t="s">
        <v>89</v>
      </c>
      <c r="H1553" s="7">
        <v>32</v>
      </c>
      <c r="I1553" s="7" t="s">
        <v>148</v>
      </c>
      <c r="J1553" t="s">
        <v>18</v>
      </c>
      <c r="K1553">
        <v>48.4</v>
      </c>
      <c r="L1553">
        <v>1</v>
      </c>
      <c r="M1553">
        <v>118.7</v>
      </c>
      <c r="N1553">
        <v>2.76</v>
      </c>
    </row>
    <row r="1554" spans="1:14" x14ac:dyDescent="0.25">
      <c r="A1554" s="7">
        <v>378582</v>
      </c>
      <c r="B1554" s="7">
        <f t="shared" si="72"/>
        <v>0</v>
      </c>
      <c r="C1554" s="7">
        <f t="shared" si="73"/>
        <v>0</v>
      </c>
      <c r="D1554" s="7">
        <f t="shared" si="74"/>
        <v>0</v>
      </c>
      <c r="E1554" s="7">
        <v>349636</v>
      </c>
      <c r="F1554" t="s">
        <v>50</v>
      </c>
      <c r="G1554" t="s">
        <v>89</v>
      </c>
      <c r="H1554" s="7">
        <v>32</v>
      </c>
      <c r="I1554" s="7" t="s">
        <v>148</v>
      </c>
      <c r="J1554" t="s">
        <v>18</v>
      </c>
      <c r="K1554">
        <v>45.3</v>
      </c>
      <c r="L1554">
        <v>1</v>
      </c>
      <c r="M1554">
        <v>118.7</v>
      </c>
      <c r="N1554">
        <v>2.76</v>
      </c>
    </row>
    <row r="1555" spans="1:14" x14ac:dyDescent="0.25">
      <c r="A1555" s="7">
        <v>378584</v>
      </c>
      <c r="B1555" s="7">
        <f t="shared" si="72"/>
        <v>0</v>
      </c>
      <c r="C1555" s="7">
        <f t="shared" si="73"/>
        <v>0</v>
      </c>
      <c r="D1555" s="7">
        <f t="shared" si="74"/>
        <v>0</v>
      </c>
      <c r="E1555" s="7">
        <v>349636</v>
      </c>
      <c r="F1555" t="s">
        <v>50</v>
      </c>
      <c r="G1555" t="s">
        <v>89</v>
      </c>
      <c r="H1555" s="7">
        <v>32</v>
      </c>
      <c r="I1555" s="7" t="s">
        <v>148</v>
      </c>
      <c r="J1555" t="s">
        <v>18</v>
      </c>
      <c r="K1555">
        <v>63.9</v>
      </c>
      <c r="L1555">
        <v>4</v>
      </c>
      <c r="M1555">
        <v>52.4</v>
      </c>
      <c r="N1555">
        <v>2.76</v>
      </c>
    </row>
    <row r="1556" spans="1:14" x14ac:dyDescent="0.25">
      <c r="A1556" s="7">
        <v>378586</v>
      </c>
      <c r="B1556" s="7">
        <f t="shared" si="72"/>
        <v>0</v>
      </c>
      <c r="C1556" s="7">
        <f t="shared" si="73"/>
        <v>0</v>
      </c>
      <c r="D1556" s="7">
        <f t="shared" si="74"/>
        <v>0</v>
      </c>
      <c r="E1556" s="7">
        <v>349636</v>
      </c>
      <c r="F1556" t="s">
        <v>50</v>
      </c>
      <c r="G1556" t="s">
        <v>89</v>
      </c>
      <c r="H1556" s="7">
        <v>32</v>
      </c>
      <c r="I1556" s="7" t="s">
        <v>148</v>
      </c>
      <c r="J1556" t="s">
        <v>18</v>
      </c>
      <c r="K1556">
        <v>48.5</v>
      </c>
      <c r="L1556">
        <v>1</v>
      </c>
      <c r="M1556">
        <v>118.7</v>
      </c>
      <c r="N1556">
        <v>2.76</v>
      </c>
    </row>
    <row r="1557" spans="1:14" x14ac:dyDescent="0.25">
      <c r="A1557" s="7">
        <v>378588</v>
      </c>
      <c r="B1557" s="7">
        <f t="shared" si="72"/>
        <v>0</v>
      </c>
      <c r="C1557" s="7">
        <f t="shared" si="73"/>
        <v>0</v>
      </c>
      <c r="D1557" s="7">
        <f t="shared" si="74"/>
        <v>0</v>
      </c>
      <c r="E1557" s="7">
        <v>349636</v>
      </c>
      <c r="F1557" t="s">
        <v>50</v>
      </c>
      <c r="G1557" t="s">
        <v>89</v>
      </c>
      <c r="H1557" s="7">
        <v>32</v>
      </c>
      <c r="I1557" s="7" t="s">
        <v>148</v>
      </c>
      <c r="J1557" t="s">
        <v>18</v>
      </c>
      <c r="K1557">
        <v>50.5</v>
      </c>
      <c r="L1557">
        <v>1</v>
      </c>
      <c r="M1557">
        <v>118.7</v>
      </c>
      <c r="N1557">
        <v>2.76</v>
      </c>
    </row>
    <row r="1558" spans="1:14" x14ac:dyDescent="0.25">
      <c r="A1558" s="7">
        <v>378590</v>
      </c>
      <c r="B1558" s="7">
        <f t="shared" si="72"/>
        <v>0</v>
      </c>
      <c r="C1558" s="7">
        <f t="shared" si="73"/>
        <v>0</v>
      </c>
      <c r="D1558" s="7">
        <f t="shared" si="74"/>
        <v>0</v>
      </c>
      <c r="E1558" s="7">
        <v>349636</v>
      </c>
      <c r="F1558" t="s">
        <v>50</v>
      </c>
      <c r="G1558" t="s">
        <v>89</v>
      </c>
      <c r="H1558" s="7">
        <v>32</v>
      </c>
      <c r="I1558" s="7" t="s">
        <v>148</v>
      </c>
      <c r="J1558" t="s">
        <v>18</v>
      </c>
      <c r="K1558">
        <v>45.5</v>
      </c>
      <c r="L1558">
        <v>2</v>
      </c>
      <c r="M1558">
        <v>73.5</v>
      </c>
      <c r="N1558">
        <v>2.76</v>
      </c>
    </row>
    <row r="1559" spans="1:14" x14ac:dyDescent="0.25">
      <c r="A1559" s="7">
        <v>382731</v>
      </c>
      <c r="B1559" s="7">
        <f t="shared" si="72"/>
        <v>0</v>
      </c>
      <c r="C1559" s="7">
        <f t="shared" si="73"/>
        <v>0</v>
      </c>
      <c r="D1559" s="7">
        <f t="shared" si="74"/>
        <v>0</v>
      </c>
      <c r="E1559" s="7">
        <v>349385</v>
      </c>
      <c r="F1559" t="s">
        <v>50</v>
      </c>
      <c r="G1559" t="s">
        <v>85</v>
      </c>
      <c r="H1559" s="7">
        <v>32</v>
      </c>
      <c r="I1559" s="7" t="s">
        <v>148</v>
      </c>
      <c r="J1559" t="s">
        <v>18</v>
      </c>
      <c r="K1559">
        <v>18.899999999999999</v>
      </c>
      <c r="L1559">
        <v>1</v>
      </c>
      <c r="M1559">
        <v>92</v>
      </c>
      <c r="N1559">
        <v>2.76</v>
      </c>
    </row>
    <row r="1560" spans="1:14" x14ac:dyDescent="0.25">
      <c r="A1560" s="7">
        <v>382732</v>
      </c>
      <c r="B1560" s="7">
        <f t="shared" si="72"/>
        <v>0</v>
      </c>
      <c r="C1560" s="7">
        <f t="shared" si="73"/>
        <v>0</v>
      </c>
      <c r="D1560" s="7">
        <f t="shared" si="74"/>
        <v>0</v>
      </c>
      <c r="E1560" s="7">
        <v>349385</v>
      </c>
      <c r="F1560" t="s">
        <v>50</v>
      </c>
      <c r="G1560" t="s">
        <v>85</v>
      </c>
      <c r="H1560" s="7">
        <v>32</v>
      </c>
      <c r="I1560" s="7" t="s">
        <v>148</v>
      </c>
      <c r="J1560" t="s">
        <v>18</v>
      </c>
      <c r="K1560">
        <v>22.7</v>
      </c>
      <c r="L1560">
        <v>1</v>
      </c>
      <c r="M1560">
        <v>92</v>
      </c>
      <c r="N1560">
        <v>2.76</v>
      </c>
    </row>
    <row r="1561" spans="1:14" x14ac:dyDescent="0.25">
      <c r="A1561" s="7">
        <v>382734</v>
      </c>
      <c r="B1561" s="7">
        <f t="shared" si="72"/>
        <v>0</v>
      </c>
      <c r="C1561" s="7">
        <f t="shared" si="73"/>
        <v>0</v>
      </c>
      <c r="D1561" s="7">
        <f t="shared" si="74"/>
        <v>0</v>
      </c>
      <c r="E1561" s="7">
        <v>349385</v>
      </c>
      <c r="F1561" t="s">
        <v>50</v>
      </c>
      <c r="G1561" t="s">
        <v>85</v>
      </c>
      <c r="H1561" s="7">
        <v>32</v>
      </c>
      <c r="I1561" s="7" t="s">
        <v>148</v>
      </c>
      <c r="J1561" t="s">
        <v>18</v>
      </c>
      <c r="K1561">
        <v>21.9</v>
      </c>
      <c r="L1561">
        <v>3</v>
      </c>
      <c r="M1561">
        <v>44.2</v>
      </c>
      <c r="N1561">
        <v>2.76</v>
      </c>
    </row>
    <row r="1562" spans="1:14" x14ac:dyDescent="0.25">
      <c r="A1562" s="7">
        <v>382735</v>
      </c>
      <c r="B1562" s="7">
        <f t="shared" si="72"/>
        <v>0</v>
      </c>
      <c r="C1562" s="7">
        <f t="shared" si="73"/>
        <v>0</v>
      </c>
      <c r="D1562" s="7">
        <f t="shared" si="74"/>
        <v>0</v>
      </c>
      <c r="E1562" s="7">
        <v>349385</v>
      </c>
      <c r="F1562" t="s">
        <v>50</v>
      </c>
      <c r="G1562" t="s">
        <v>85</v>
      </c>
      <c r="H1562" s="7">
        <v>32</v>
      </c>
      <c r="I1562" s="7" t="s">
        <v>148</v>
      </c>
      <c r="J1562" t="s">
        <v>18</v>
      </c>
      <c r="K1562">
        <v>38.700000000000003</v>
      </c>
      <c r="L1562">
        <v>2</v>
      </c>
      <c r="M1562">
        <v>73.5</v>
      </c>
      <c r="N1562">
        <v>2.76</v>
      </c>
    </row>
    <row r="1563" spans="1:14" x14ac:dyDescent="0.25">
      <c r="A1563" s="7">
        <v>382828</v>
      </c>
      <c r="B1563" s="7">
        <f t="shared" si="72"/>
        <v>0</v>
      </c>
      <c r="C1563" s="7">
        <f t="shared" si="73"/>
        <v>0</v>
      </c>
      <c r="D1563" s="7">
        <f t="shared" si="74"/>
        <v>0</v>
      </c>
      <c r="E1563" s="7">
        <v>349385</v>
      </c>
      <c r="F1563" t="s">
        <v>50</v>
      </c>
      <c r="G1563" t="s">
        <v>85</v>
      </c>
      <c r="H1563" s="7">
        <v>32</v>
      </c>
      <c r="I1563" s="7" t="s">
        <v>148</v>
      </c>
      <c r="J1563" t="s">
        <v>18</v>
      </c>
      <c r="K1563">
        <v>16.600000000000001</v>
      </c>
      <c r="L1563">
        <v>1</v>
      </c>
      <c r="M1563">
        <v>92</v>
      </c>
      <c r="N1563">
        <v>2.76</v>
      </c>
    </row>
    <row r="1564" spans="1:14" x14ac:dyDescent="0.25">
      <c r="A1564" s="7">
        <v>382829</v>
      </c>
      <c r="B1564" s="7">
        <f t="shared" si="72"/>
        <v>0</v>
      </c>
      <c r="C1564" s="7">
        <f t="shared" si="73"/>
        <v>0</v>
      </c>
      <c r="D1564" s="7">
        <f t="shared" si="74"/>
        <v>0</v>
      </c>
      <c r="E1564" s="7">
        <v>349385</v>
      </c>
      <c r="F1564" t="s">
        <v>50</v>
      </c>
      <c r="G1564" t="s">
        <v>85</v>
      </c>
      <c r="H1564" s="7">
        <v>32</v>
      </c>
      <c r="I1564" s="7" t="s">
        <v>148</v>
      </c>
      <c r="J1564" t="s">
        <v>18</v>
      </c>
      <c r="K1564">
        <v>22.3</v>
      </c>
      <c r="L1564">
        <v>1</v>
      </c>
      <c r="M1564">
        <v>92</v>
      </c>
      <c r="N1564">
        <v>2.76</v>
      </c>
    </row>
    <row r="1565" spans="1:14" x14ac:dyDescent="0.25">
      <c r="A1565" s="7">
        <v>382830</v>
      </c>
      <c r="B1565" s="7">
        <f t="shared" si="72"/>
        <v>0</v>
      </c>
      <c r="C1565" s="7">
        <f t="shared" si="73"/>
        <v>0</v>
      </c>
      <c r="D1565" s="7">
        <f t="shared" si="74"/>
        <v>0</v>
      </c>
      <c r="E1565" s="7">
        <v>349385</v>
      </c>
      <c r="F1565" t="s">
        <v>50</v>
      </c>
      <c r="G1565" t="s">
        <v>85</v>
      </c>
      <c r="H1565" s="7">
        <v>32</v>
      </c>
      <c r="I1565" s="7" t="s">
        <v>148</v>
      </c>
      <c r="J1565" t="s">
        <v>18</v>
      </c>
      <c r="K1565">
        <v>12.1</v>
      </c>
      <c r="L1565">
        <v>1</v>
      </c>
      <c r="M1565">
        <v>92</v>
      </c>
      <c r="N1565">
        <v>2.76</v>
      </c>
    </row>
    <row r="1566" spans="1:14" x14ac:dyDescent="0.25">
      <c r="A1566" s="7">
        <v>382832</v>
      </c>
      <c r="B1566" s="7">
        <f t="shared" si="72"/>
        <v>0</v>
      </c>
      <c r="C1566" s="7">
        <f t="shared" si="73"/>
        <v>0</v>
      </c>
      <c r="D1566" s="7">
        <f t="shared" si="74"/>
        <v>0</v>
      </c>
      <c r="E1566" s="7">
        <v>349385</v>
      </c>
      <c r="F1566" t="s">
        <v>50</v>
      </c>
      <c r="G1566" t="s">
        <v>85</v>
      </c>
      <c r="H1566" s="7">
        <v>32</v>
      </c>
      <c r="I1566" s="7" t="s">
        <v>148</v>
      </c>
      <c r="J1566" t="s">
        <v>18</v>
      </c>
      <c r="K1566">
        <v>21.91</v>
      </c>
      <c r="L1566">
        <v>1</v>
      </c>
      <c r="M1566">
        <v>92</v>
      </c>
      <c r="N1566">
        <v>2.76</v>
      </c>
    </row>
    <row r="1567" spans="1:14" x14ac:dyDescent="0.25">
      <c r="A1567" s="7">
        <v>382833</v>
      </c>
      <c r="B1567" s="7">
        <f t="shared" si="72"/>
        <v>0</v>
      </c>
      <c r="C1567" s="7">
        <f t="shared" si="73"/>
        <v>0</v>
      </c>
      <c r="D1567" s="7">
        <f t="shared" si="74"/>
        <v>0</v>
      </c>
      <c r="E1567" s="7">
        <v>349385</v>
      </c>
      <c r="F1567" t="s">
        <v>50</v>
      </c>
      <c r="G1567" t="s">
        <v>85</v>
      </c>
      <c r="H1567" s="7">
        <v>32</v>
      </c>
      <c r="I1567" s="7" t="s">
        <v>148</v>
      </c>
      <c r="J1567" t="s">
        <v>18</v>
      </c>
      <c r="K1567">
        <v>19.8</v>
      </c>
      <c r="L1567">
        <v>3</v>
      </c>
      <c r="M1567">
        <v>44.2</v>
      </c>
      <c r="N1567">
        <v>2.76</v>
      </c>
    </row>
    <row r="1568" spans="1:14" x14ac:dyDescent="0.25">
      <c r="A1568" s="7">
        <v>382834</v>
      </c>
      <c r="B1568" s="7">
        <f t="shared" si="72"/>
        <v>0</v>
      </c>
      <c r="C1568" s="7">
        <f t="shared" si="73"/>
        <v>0</v>
      </c>
      <c r="D1568" s="7">
        <f t="shared" si="74"/>
        <v>0</v>
      </c>
      <c r="E1568" s="7">
        <v>349385</v>
      </c>
      <c r="F1568" t="s">
        <v>50</v>
      </c>
      <c r="G1568" t="s">
        <v>85</v>
      </c>
      <c r="H1568" s="7">
        <v>32</v>
      </c>
      <c r="I1568" s="7" t="s">
        <v>148</v>
      </c>
      <c r="J1568" t="s">
        <v>18</v>
      </c>
      <c r="K1568">
        <v>51.3</v>
      </c>
      <c r="L1568">
        <v>3</v>
      </c>
      <c r="M1568">
        <v>64.5</v>
      </c>
      <c r="N1568">
        <v>2.76</v>
      </c>
    </row>
    <row r="1569" spans="1:14" x14ac:dyDescent="0.25">
      <c r="A1569" s="7">
        <v>382837</v>
      </c>
      <c r="B1569" s="7">
        <f t="shared" si="72"/>
        <v>0</v>
      </c>
      <c r="C1569" s="7">
        <f t="shared" si="73"/>
        <v>0</v>
      </c>
      <c r="D1569" s="7">
        <f t="shared" si="74"/>
        <v>0</v>
      </c>
      <c r="E1569" s="7">
        <v>349385</v>
      </c>
      <c r="F1569" t="s">
        <v>50</v>
      </c>
      <c r="G1569" t="s">
        <v>85</v>
      </c>
      <c r="H1569" s="7">
        <v>32</v>
      </c>
      <c r="I1569" s="7" t="s">
        <v>148</v>
      </c>
      <c r="J1569" t="s">
        <v>18</v>
      </c>
      <c r="K1569">
        <v>18.62</v>
      </c>
      <c r="L1569">
        <v>1</v>
      </c>
      <c r="M1569">
        <v>92</v>
      </c>
      <c r="N1569">
        <v>2.76</v>
      </c>
    </row>
    <row r="1570" spans="1:14" x14ac:dyDescent="0.25">
      <c r="A1570" s="7">
        <v>382838</v>
      </c>
      <c r="B1570" s="7">
        <f t="shared" si="72"/>
        <v>0</v>
      </c>
      <c r="C1570" s="7">
        <f t="shared" si="73"/>
        <v>0</v>
      </c>
      <c r="D1570" s="7">
        <f t="shared" si="74"/>
        <v>0</v>
      </c>
      <c r="E1570" s="7">
        <v>349385</v>
      </c>
      <c r="F1570" t="s">
        <v>50</v>
      </c>
      <c r="G1570" t="s">
        <v>85</v>
      </c>
      <c r="H1570" s="7">
        <v>32</v>
      </c>
      <c r="I1570" s="7" t="s">
        <v>148</v>
      </c>
      <c r="J1570" t="s">
        <v>18</v>
      </c>
      <c r="K1570">
        <v>22.37</v>
      </c>
      <c r="L1570">
        <v>1</v>
      </c>
      <c r="M1570">
        <v>92</v>
      </c>
      <c r="N1570">
        <v>2.76</v>
      </c>
    </row>
    <row r="1571" spans="1:14" x14ac:dyDescent="0.25">
      <c r="A1571" s="7">
        <v>382839</v>
      </c>
      <c r="B1571" s="7">
        <f t="shared" si="72"/>
        <v>0</v>
      </c>
      <c r="C1571" s="7">
        <f t="shared" si="73"/>
        <v>0</v>
      </c>
      <c r="D1571" s="7">
        <f t="shared" si="74"/>
        <v>0</v>
      </c>
      <c r="E1571" s="7">
        <v>349385</v>
      </c>
      <c r="F1571" t="s">
        <v>50</v>
      </c>
      <c r="G1571" t="s">
        <v>85</v>
      </c>
      <c r="H1571" s="7">
        <v>32</v>
      </c>
      <c r="I1571" s="7" t="s">
        <v>148</v>
      </c>
      <c r="J1571" t="s">
        <v>18</v>
      </c>
      <c r="K1571">
        <v>17.600000000000001</v>
      </c>
      <c r="L1571">
        <v>1</v>
      </c>
      <c r="M1571">
        <v>92</v>
      </c>
      <c r="N1571">
        <v>2.76</v>
      </c>
    </row>
    <row r="1572" spans="1:14" x14ac:dyDescent="0.25">
      <c r="A1572" s="7">
        <v>382840</v>
      </c>
      <c r="B1572" s="7">
        <f t="shared" si="72"/>
        <v>0</v>
      </c>
      <c r="C1572" s="7">
        <f t="shared" si="73"/>
        <v>0</v>
      </c>
      <c r="D1572" s="7">
        <f t="shared" si="74"/>
        <v>0</v>
      </c>
      <c r="E1572" s="7">
        <v>349385</v>
      </c>
      <c r="F1572" t="s">
        <v>50</v>
      </c>
      <c r="G1572" t="s">
        <v>85</v>
      </c>
      <c r="H1572" s="7">
        <v>32</v>
      </c>
      <c r="I1572" s="7" t="s">
        <v>148</v>
      </c>
      <c r="J1572" t="s">
        <v>18</v>
      </c>
      <c r="K1572">
        <v>61.2</v>
      </c>
      <c r="L1572">
        <v>2</v>
      </c>
      <c r="M1572">
        <v>83.2</v>
      </c>
      <c r="N1572">
        <v>2.76</v>
      </c>
    </row>
    <row r="1573" spans="1:14" x14ac:dyDescent="0.25">
      <c r="A1573" s="7">
        <v>382910</v>
      </c>
      <c r="B1573" s="7">
        <f t="shared" si="72"/>
        <v>0</v>
      </c>
      <c r="C1573" s="7">
        <f t="shared" si="73"/>
        <v>0</v>
      </c>
      <c r="D1573" s="7">
        <f t="shared" si="74"/>
        <v>0</v>
      </c>
      <c r="E1573" s="7">
        <v>349385</v>
      </c>
      <c r="F1573" t="s">
        <v>50</v>
      </c>
      <c r="G1573" t="s">
        <v>85</v>
      </c>
      <c r="H1573" s="7">
        <v>32</v>
      </c>
      <c r="I1573" s="7" t="s">
        <v>148</v>
      </c>
      <c r="J1573" t="s">
        <v>18</v>
      </c>
      <c r="K1573">
        <v>35.799999999999997</v>
      </c>
      <c r="L1573">
        <v>2</v>
      </c>
      <c r="M1573">
        <v>73.5</v>
      </c>
      <c r="N1573">
        <v>2.76</v>
      </c>
    </row>
    <row r="1574" spans="1:14" x14ac:dyDescent="0.25">
      <c r="A1574" s="7">
        <v>382911</v>
      </c>
      <c r="B1574" s="7">
        <f t="shared" si="72"/>
        <v>0</v>
      </c>
      <c r="C1574" s="7">
        <f t="shared" si="73"/>
        <v>0</v>
      </c>
      <c r="D1574" s="7">
        <f t="shared" si="74"/>
        <v>0</v>
      </c>
      <c r="E1574" s="7">
        <v>349385</v>
      </c>
      <c r="F1574" t="s">
        <v>50</v>
      </c>
      <c r="G1574" t="s">
        <v>85</v>
      </c>
      <c r="H1574" s="7">
        <v>32</v>
      </c>
      <c r="I1574" s="7" t="s">
        <v>148</v>
      </c>
      <c r="J1574" t="s">
        <v>18</v>
      </c>
      <c r="K1574">
        <v>16.7</v>
      </c>
      <c r="L1574">
        <v>1</v>
      </c>
      <c r="M1574">
        <v>118.7</v>
      </c>
      <c r="N1574">
        <v>2.76</v>
      </c>
    </row>
    <row r="1575" spans="1:14" x14ac:dyDescent="0.25">
      <c r="A1575" s="7">
        <v>382912</v>
      </c>
      <c r="B1575" s="7">
        <f t="shared" si="72"/>
        <v>0</v>
      </c>
      <c r="C1575" s="7">
        <f t="shared" si="73"/>
        <v>0</v>
      </c>
      <c r="D1575" s="7">
        <f t="shared" si="74"/>
        <v>0</v>
      </c>
      <c r="E1575" s="7">
        <v>349385</v>
      </c>
      <c r="F1575" t="s">
        <v>50</v>
      </c>
      <c r="G1575" t="s">
        <v>85</v>
      </c>
      <c r="H1575" s="7">
        <v>32</v>
      </c>
      <c r="I1575" s="7" t="s">
        <v>148</v>
      </c>
      <c r="J1575" t="s">
        <v>18</v>
      </c>
      <c r="K1575">
        <v>29.6</v>
      </c>
      <c r="L1575">
        <v>1</v>
      </c>
      <c r="M1575">
        <v>92</v>
      </c>
      <c r="N1575">
        <v>2.76</v>
      </c>
    </row>
    <row r="1576" spans="1:14" x14ac:dyDescent="0.25">
      <c r="A1576" s="7">
        <v>382914</v>
      </c>
      <c r="B1576" s="7">
        <f t="shared" si="72"/>
        <v>0</v>
      </c>
      <c r="C1576" s="7">
        <f t="shared" si="73"/>
        <v>0</v>
      </c>
      <c r="D1576" s="7">
        <f t="shared" si="74"/>
        <v>0</v>
      </c>
      <c r="E1576" s="7">
        <v>349385</v>
      </c>
      <c r="F1576" t="s">
        <v>50</v>
      </c>
      <c r="G1576" t="s">
        <v>85</v>
      </c>
      <c r="H1576" s="7">
        <v>32</v>
      </c>
      <c r="I1576" s="7" t="s">
        <v>149</v>
      </c>
      <c r="J1576" t="s">
        <v>18</v>
      </c>
      <c r="K1576">
        <v>115.7</v>
      </c>
      <c r="L1576">
        <v>1</v>
      </c>
      <c r="M1576" t="s">
        <v>149</v>
      </c>
      <c r="N1576" t="s">
        <v>149</v>
      </c>
    </row>
    <row r="1577" spans="1:14" x14ac:dyDescent="0.25">
      <c r="A1577" s="7">
        <v>382915</v>
      </c>
      <c r="B1577" s="7">
        <f t="shared" si="72"/>
        <v>0</v>
      </c>
      <c r="C1577" s="7">
        <f t="shared" si="73"/>
        <v>0</v>
      </c>
      <c r="D1577" s="7">
        <f t="shared" si="74"/>
        <v>0</v>
      </c>
      <c r="E1577" s="7">
        <v>349385</v>
      </c>
      <c r="F1577" t="s">
        <v>50</v>
      </c>
      <c r="G1577" t="s">
        <v>85</v>
      </c>
      <c r="H1577" s="7">
        <v>32</v>
      </c>
      <c r="I1577" s="7" t="s">
        <v>148</v>
      </c>
      <c r="J1577" t="s">
        <v>18</v>
      </c>
      <c r="K1577">
        <v>18.5</v>
      </c>
      <c r="L1577">
        <v>1</v>
      </c>
      <c r="M1577">
        <v>92</v>
      </c>
      <c r="N1577">
        <v>2.76</v>
      </c>
    </row>
    <row r="1578" spans="1:14" x14ac:dyDescent="0.25">
      <c r="A1578" s="7">
        <v>382916</v>
      </c>
      <c r="B1578" s="7">
        <f t="shared" si="72"/>
        <v>0</v>
      </c>
      <c r="C1578" s="7">
        <f t="shared" si="73"/>
        <v>0</v>
      </c>
      <c r="D1578" s="7">
        <f t="shared" si="74"/>
        <v>0</v>
      </c>
      <c r="E1578" s="7">
        <v>349385</v>
      </c>
      <c r="F1578" t="s">
        <v>50</v>
      </c>
      <c r="G1578" t="s">
        <v>85</v>
      </c>
      <c r="H1578" s="7">
        <v>32</v>
      </c>
      <c r="I1578" s="7" t="s">
        <v>148</v>
      </c>
      <c r="J1578" t="s">
        <v>18</v>
      </c>
      <c r="K1578">
        <v>35.1</v>
      </c>
      <c r="L1578">
        <v>2</v>
      </c>
      <c r="M1578">
        <v>73.5</v>
      </c>
      <c r="N1578">
        <v>2.76</v>
      </c>
    </row>
    <row r="1579" spans="1:14" x14ac:dyDescent="0.25">
      <c r="A1579" s="7">
        <v>382917</v>
      </c>
      <c r="B1579" s="7">
        <f t="shared" si="72"/>
        <v>0</v>
      </c>
      <c r="C1579" s="7">
        <f t="shared" si="73"/>
        <v>0</v>
      </c>
      <c r="D1579" s="7">
        <f t="shared" si="74"/>
        <v>0</v>
      </c>
      <c r="E1579" s="7">
        <v>349385</v>
      </c>
      <c r="F1579" t="s">
        <v>50</v>
      </c>
      <c r="G1579" t="s">
        <v>85</v>
      </c>
      <c r="H1579" s="7">
        <v>32</v>
      </c>
      <c r="I1579" s="7" t="s">
        <v>148</v>
      </c>
      <c r="J1579" t="s">
        <v>18</v>
      </c>
      <c r="K1579">
        <v>18</v>
      </c>
      <c r="L1579">
        <v>4</v>
      </c>
      <c r="M1579">
        <v>35.9</v>
      </c>
      <c r="N1579">
        <v>2.76</v>
      </c>
    </row>
    <row r="1580" spans="1:14" x14ac:dyDescent="0.25">
      <c r="A1580" s="7">
        <v>384342</v>
      </c>
      <c r="B1580" s="7">
        <f t="shared" si="72"/>
        <v>0</v>
      </c>
      <c r="C1580" s="7">
        <f t="shared" si="73"/>
        <v>0</v>
      </c>
      <c r="D1580" s="7">
        <f t="shared" si="74"/>
        <v>0</v>
      </c>
      <c r="E1580" s="7">
        <v>349578</v>
      </c>
      <c r="F1580" t="s">
        <v>50</v>
      </c>
      <c r="G1580" t="s">
        <v>89</v>
      </c>
      <c r="H1580" s="7">
        <v>34</v>
      </c>
      <c r="I1580" s="7" t="s">
        <v>148</v>
      </c>
      <c r="J1580" t="s">
        <v>18</v>
      </c>
      <c r="K1580">
        <v>62.7</v>
      </c>
      <c r="L1580">
        <v>2</v>
      </c>
      <c r="M1580">
        <v>83.2</v>
      </c>
      <c r="N1580">
        <v>2.76</v>
      </c>
    </row>
    <row r="1581" spans="1:14" x14ac:dyDescent="0.25">
      <c r="A1581" s="7">
        <v>384344</v>
      </c>
      <c r="B1581" s="7">
        <f t="shared" si="72"/>
        <v>0</v>
      </c>
      <c r="C1581" s="7">
        <f t="shared" si="73"/>
        <v>0</v>
      </c>
      <c r="D1581" s="7">
        <f t="shared" si="74"/>
        <v>0</v>
      </c>
      <c r="E1581" s="7">
        <v>349578</v>
      </c>
      <c r="F1581" t="s">
        <v>50</v>
      </c>
      <c r="G1581" t="s">
        <v>89</v>
      </c>
      <c r="H1581" s="7">
        <v>34</v>
      </c>
      <c r="I1581" s="7" t="s">
        <v>148</v>
      </c>
      <c r="J1581" t="s">
        <v>18</v>
      </c>
      <c r="K1581">
        <v>46.7</v>
      </c>
      <c r="L1581">
        <v>6</v>
      </c>
      <c r="M1581">
        <v>40.4</v>
      </c>
      <c r="N1581">
        <v>2.76</v>
      </c>
    </row>
    <row r="1582" spans="1:14" x14ac:dyDescent="0.25">
      <c r="A1582" s="7">
        <v>384346</v>
      </c>
      <c r="B1582" s="7">
        <f t="shared" si="72"/>
        <v>0</v>
      </c>
      <c r="C1582" s="7">
        <f t="shared" si="73"/>
        <v>0</v>
      </c>
      <c r="D1582" s="7">
        <f t="shared" si="74"/>
        <v>0</v>
      </c>
      <c r="E1582" s="7">
        <v>349578</v>
      </c>
      <c r="F1582" t="s">
        <v>50</v>
      </c>
      <c r="G1582" t="s">
        <v>89</v>
      </c>
      <c r="H1582" s="7">
        <v>34</v>
      </c>
      <c r="I1582" s="7" t="s">
        <v>148</v>
      </c>
      <c r="J1582" t="s">
        <v>18</v>
      </c>
      <c r="K1582">
        <v>44.4</v>
      </c>
      <c r="L1582">
        <v>1</v>
      </c>
      <c r="M1582">
        <v>118.7</v>
      </c>
      <c r="N1582">
        <v>2.76</v>
      </c>
    </row>
    <row r="1583" spans="1:14" x14ac:dyDescent="0.25">
      <c r="A1583" s="7">
        <v>384348</v>
      </c>
      <c r="B1583" s="7">
        <f t="shared" si="72"/>
        <v>0</v>
      </c>
      <c r="C1583" s="7">
        <f t="shared" si="73"/>
        <v>0</v>
      </c>
      <c r="D1583" s="7">
        <f t="shared" si="74"/>
        <v>0</v>
      </c>
      <c r="E1583" s="7">
        <v>349578</v>
      </c>
      <c r="F1583" t="s">
        <v>50</v>
      </c>
      <c r="G1583" t="s">
        <v>89</v>
      </c>
      <c r="H1583" s="7">
        <v>34</v>
      </c>
      <c r="I1583" s="7" t="s">
        <v>148</v>
      </c>
      <c r="J1583" t="s">
        <v>18</v>
      </c>
      <c r="K1583">
        <v>45.5</v>
      </c>
      <c r="L1583">
        <v>1</v>
      </c>
      <c r="M1583">
        <v>118.7</v>
      </c>
      <c r="N1583">
        <v>2.76</v>
      </c>
    </row>
    <row r="1584" spans="1:14" x14ac:dyDescent="0.25">
      <c r="A1584" s="7">
        <v>384350</v>
      </c>
      <c r="B1584" s="7">
        <f t="shared" si="72"/>
        <v>0</v>
      </c>
      <c r="C1584" s="7">
        <f t="shared" si="73"/>
        <v>0</v>
      </c>
      <c r="D1584" s="7">
        <f t="shared" si="74"/>
        <v>0</v>
      </c>
      <c r="E1584" s="7">
        <v>349578</v>
      </c>
      <c r="F1584" t="s">
        <v>50</v>
      </c>
      <c r="G1584" t="s">
        <v>89</v>
      </c>
      <c r="H1584" s="7">
        <v>34</v>
      </c>
      <c r="I1584" s="7" t="s">
        <v>148</v>
      </c>
      <c r="J1584" t="s">
        <v>18</v>
      </c>
      <c r="K1584">
        <v>63.1</v>
      </c>
      <c r="L1584">
        <v>3</v>
      </c>
      <c r="M1584">
        <v>64.5</v>
      </c>
      <c r="N1584">
        <v>2.76</v>
      </c>
    </row>
    <row r="1585" spans="1:14" x14ac:dyDescent="0.25">
      <c r="A1585" s="7">
        <v>384352</v>
      </c>
      <c r="B1585" s="7">
        <f t="shared" si="72"/>
        <v>0</v>
      </c>
      <c r="C1585" s="7">
        <f t="shared" si="73"/>
        <v>0</v>
      </c>
      <c r="D1585" s="7">
        <f t="shared" si="74"/>
        <v>0</v>
      </c>
      <c r="E1585" s="7">
        <v>349578</v>
      </c>
      <c r="F1585" t="s">
        <v>50</v>
      </c>
      <c r="G1585" t="s">
        <v>89</v>
      </c>
      <c r="H1585" s="7">
        <v>34</v>
      </c>
      <c r="I1585" s="7" t="s">
        <v>148</v>
      </c>
      <c r="J1585" t="s">
        <v>18</v>
      </c>
      <c r="K1585">
        <v>46.4</v>
      </c>
      <c r="L1585">
        <v>3</v>
      </c>
      <c r="M1585">
        <v>57</v>
      </c>
      <c r="N1585">
        <v>2.76</v>
      </c>
    </row>
    <row r="1586" spans="1:14" x14ac:dyDescent="0.25">
      <c r="A1586" s="7">
        <v>384354</v>
      </c>
      <c r="B1586" s="7">
        <f t="shared" si="72"/>
        <v>0</v>
      </c>
      <c r="C1586" s="7">
        <f t="shared" si="73"/>
        <v>0</v>
      </c>
      <c r="D1586" s="7">
        <f t="shared" si="74"/>
        <v>0</v>
      </c>
      <c r="E1586" s="7">
        <v>349578</v>
      </c>
      <c r="F1586" t="s">
        <v>50</v>
      </c>
      <c r="G1586" t="s">
        <v>89</v>
      </c>
      <c r="H1586" s="7">
        <v>34</v>
      </c>
      <c r="I1586" s="7" t="s">
        <v>148</v>
      </c>
      <c r="J1586" t="s">
        <v>18</v>
      </c>
      <c r="K1586">
        <v>44.5</v>
      </c>
      <c r="L1586">
        <v>2</v>
      </c>
      <c r="M1586">
        <v>73.5</v>
      </c>
      <c r="N1586">
        <v>2.76</v>
      </c>
    </row>
    <row r="1587" spans="1:14" x14ac:dyDescent="0.25">
      <c r="A1587" s="7">
        <v>384356</v>
      </c>
      <c r="B1587" s="7">
        <f t="shared" si="72"/>
        <v>0</v>
      </c>
      <c r="C1587" s="7">
        <f t="shared" si="73"/>
        <v>0</v>
      </c>
      <c r="D1587" s="7">
        <f t="shared" si="74"/>
        <v>0</v>
      </c>
      <c r="E1587" s="7">
        <v>349578</v>
      </c>
      <c r="F1587" t="s">
        <v>50</v>
      </c>
      <c r="G1587" t="s">
        <v>89</v>
      </c>
      <c r="H1587" s="7">
        <v>34</v>
      </c>
      <c r="I1587" s="7" t="s">
        <v>148</v>
      </c>
      <c r="J1587" t="s">
        <v>18</v>
      </c>
      <c r="K1587">
        <v>49.1</v>
      </c>
      <c r="L1587">
        <v>1</v>
      </c>
      <c r="M1587">
        <v>118.7</v>
      </c>
      <c r="N1587">
        <v>2.76</v>
      </c>
    </row>
    <row r="1588" spans="1:14" x14ac:dyDescent="0.25">
      <c r="A1588" s="7">
        <v>384358</v>
      </c>
      <c r="B1588" s="7">
        <f t="shared" si="72"/>
        <v>0</v>
      </c>
      <c r="C1588" s="7">
        <f t="shared" si="73"/>
        <v>0</v>
      </c>
      <c r="D1588" s="7">
        <f t="shared" si="74"/>
        <v>0</v>
      </c>
      <c r="E1588" s="7">
        <v>349578</v>
      </c>
      <c r="F1588" t="s">
        <v>50</v>
      </c>
      <c r="G1588" t="s">
        <v>89</v>
      </c>
      <c r="H1588" s="7">
        <v>34</v>
      </c>
      <c r="I1588" s="7" t="s">
        <v>148</v>
      </c>
      <c r="J1588" t="s">
        <v>18</v>
      </c>
      <c r="K1588">
        <v>66.400000000000006</v>
      </c>
      <c r="L1588">
        <v>4</v>
      </c>
      <c r="M1588">
        <v>52.4</v>
      </c>
      <c r="N1588">
        <v>2.76</v>
      </c>
    </row>
    <row r="1589" spans="1:14" x14ac:dyDescent="0.25">
      <c r="A1589" s="7">
        <v>384360</v>
      </c>
      <c r="B1589" s="7">
        <f t="shared" si="72"/>
        <v>0</v>
      </c>
      <c r="C1589" s="7">
        <f t="shared" si="73"/>
        <v>0</v>
      </c>
      <c r="D1589" s="7">
        <f t="shared" si="74"/>
        <v>0</v>
      </c>
      <c r="E1589" s="7">
        <v>349578</v>
      </c>
      <c r="F1589" t="s">
        <v>50</v>
      </c>
      <c r="G1589" t="s">
        <v>89</v>
      </c>
      <c r="H1589" s="7">
        <v>34</v>
      </c>
      <c r="I1589" s="7" t="s">
        <v>148</v>
      </c>
      <c r="J1589" t="s">
        <v>18</v>
      </c>
      <c r="K1589">
        <v>49.1</v>
      </c>
      <c r="L1589">
        <v>3</v>
      </c>
      <c r="M1589">
        <v>57</v>
      </c>
      <c r="N1589">
        <v>2.76</v>
      </c>
    </row>
    <row r="1590" spans="1:14" x14ac:dyDescent="0.25">
      <c r="A1590" s="7">
        <v>384362</v>
      </c>
      <c r="B1590" s="7">
        <f t="shared" si="72"/>
        <v>0</v>
      </c>
      <c r="C1590" s="7">
        <f t="shared" si="73"/>
        <v>0</v>
      </c>
      <c r="D1590" s="7">
        <f t="shared" si="74"/>
        <v>0</v>
      </c>
      <c r="E1590" s="7">
        <v>349578</v>
      </c>
      <c r="F1590" t="s">
        <v>50</v>
      </c>
      <c r="G1590" t="s">
        <v>89</v>
      </c>
      <c r="H1590" s="7">
        <v>34</v>
      </c>
      <c r="I1590" s="7" t="s">
        <v>148</v>
      </c>
      <c r="J1590" t="s">
        <v>18</v>
      </c>
      <c r="K1590">
        <v>47.7</v>
      </c>
      <c r="L1590">
        <v>1</v>
      </c>
      <c r="M1590">
        <v>118.7</v>
      </c>
      <c r="N1590">
        <v>2.76</v>
      </c>
    </row>
    <row r="1591" spans="1:14" x14ac:dyDescent="0.25">
      <c r="A1591" s="7">
        <v>390246</v>
      </c>
      <c r="B1591" s="7">
        <f t="shared" si="72"/>
        <v>0</v>
      </c>
      <c r="C1591" s="7">
        <f t="shared" si="73"/>
        <v>0</v>
      </c>
      <c r="D1591" s="7">
        <f t="shared" si="74"/>
        <v>0</v>
      </c>
      <c r="E1591" s="7">
        <v>349400</v>
      </c>
      <c r="F1591" t="s">
        <v>50</v>
      </c>
      <c r="G1591" t="s">
        <v>86</v>
      </c>
      <c r="H1591" s="7">
        <v>16</v>
      </c>
      <c r="I1591" s="7" t="s">
        <v>148</v>
      </c>
      <c r="J1591" t="s">
        <v>18</v>
      </c>
      <c r="K1591">
        <v>34.5</v>
      </c>
      <c r="L1591">
        <v>1</v>
      </c>
      <c r="M1591">
        <v>92</v>
      </c>
      <c r="N1591">
        <v>2.76</v>
      </c>
    </row>
    <row r="1592" spans="1:14" x14ac:dyDescent="0.25">
      <c r="A1592" s="7">
        <v>390382</v>
      </c>
      <c r="B1592" s="7">
        <f t="shared" si="72"/>
        <v>0</v>
      </c>
      <c r="C1592" s="7">
        <f t="shared" si="73"/>
        <v>0</v>
      </c>
      <c r="D1592" s="7">
        <f t="shared" si="74"/>
        <v>0</v>
      </c>
      <c r="E1592" s="7">
        <v>349400</v>
      </c>
      <c r="F1592" t="s">
        <v>50</v>
      </c>
      <c r="G1592" t="s">
        <v>86</v>
      </c>
      <c r="H1592" s="7">
        <v>16</v>
      </c>
      <c r="I1592" s="7" t="s">
        <v>148</v>
      </c>
      <c r="J1592" t="s">
        <v>18</v>
      </c>
      <c r="K1592">
        <v>35</v>
      </c>
      <c r="L1592">
        <v>3</v>
      </c>
      <c r="M1592">
        <v>44.2</v>
      </c>
      <c r="N1592">
        <v>2.76</v>
      </c>
    </row>
    <row r="1593" spans="1:14" x14ac:dyDescent="0.25">
      <c r="A1593" s="7">
        <v>390384</v>
      </c>
      <c r="B1593" s="7">
        <f t="shared" si="72"/>
        <v>0</v>
      </c>
      <c r="C1593" s="7">
        <f t="shared" si="73"/>
        <v>0</v>
      </c>
      <c r="D1593" s="7">
        <f t="shared" si="74"/>
        <v>0</v>
      </c>
      <c r="E1593" s="7">
        <v>349400</v>
      </c>
      <c r="F1593" t="s">
        <v>50</v>
      </c>
      <c r="G1593" t="s">
        <v>86</v>
      </c>
      <c r="H1593" s="7">
        <v>16</v>
      </c>
      <c r="I1593" s="7" t="s">
        <v>148</v>
      </c>
      <c r="J1593" t="s">
        <v>18</v>
      </c>
      <c r="K1593">
        <v>35.6</v>
      </c>
      <c r="L1593">
        <v>1</v>
      </c>
      <c r="M1593">
        <v>92</v>
      </c>
      <c r="N1593">
        <v>2.76</v>
      </c>
    </row>
    <row r="1594" spans="1:14" x14ac:dyDescent="0.25">
      <c r="A1594" s="7">
        <v>390386</v>
      </c>
      <c r="B1594" s="7">
        <f t="shared" si="72"/>
        <v>0</v>
      </c>
      <c r="C1594" s="7">
        <f t="shared" si="73"/>
        <v>0</v>
      </c>
      <c r="D1594" s="7">
        <f t="shared" si="74"/>
        <v>0</v>
      </c>
      <c r="E1594" s="7">
        <v>349400</v>
      </c>
      <c r="F1594" t="s">
        <v>50</v>
      </c>
      <c r="G1594" t="s">
        <v>86</v>
      </c>
      <c r="H1594" s="7">
        <v>16</v>
      </c>
      <c r="I1594" s="7" t="s">
        <v>148</v>
      </c>
      <c r="J1594" t="s">
        <v>18</v>
      </c>
      <c r="K1594">
        <v>44.8</v>
      </c>
      <c r="L1594">
        <v>1</v>
      </c>
      <c r="M1594">
        <v>118.7</v>
      </c>
      <c r="N1594">
        <v>2.76</v>
      </c>
    </row>
    <row r="1595" spans="1:14" x14ac:dyDescent="0.25">
      <c r="A1595" s="7">
        <v>390388</v>
      </c>
      <c r="B1595" s="7">
        <f t="shared" si="72"/>
        <v>0</v>
      </c>
      <c r="C1595" s="7">
        <f t="shared" si="73"/>
        <v>0</v>
      </c>
      <c r="D1595" s="7">
        <f t="shared" si="74"/>
        <v>0</v>
      </c>
      <c r="E1595" s="7">
        <v>349400</v>
      </c>
      <c r="F1595" t="s">
        <v>50</v>
      </c>
      <c r="G1595" t="s">
        <v>86</v>
      </c>
      <c r="H1595" s="7">
        <v>16</v>
      </c>
      <c r="I1595" s="7" t="s">
        <v>148</v>
      </c>
      <c r="J1595" t="s">
        <v>18</v>
      </c>
      <c r="K1595">
        <v>44.4</v>
      </c>
      <c r="L1595">
        <v>6</v>
      </c>
      <c r="M1595">
        <v>40.4</v>
      </c>
      <c r="N1595">
        <v>2.76</v>
      </c>
    </row>
    <row r="1596" spans="1:14" x14ac:dyDescent="0.25">
      <c r="A1596" s="7">
        <v>390390</v>
      </c>
      <c r="B1596" s="7">
        <f t="shared" si="72"/>
        <v>0</v>
      </c>
      <c r="C1596" s="7">
        <f t="shared" si="73"/>
        <v>0</v>
      </c>
      <c r="D1596" s="7">
        <f t="shared" si="74"/>
        <v>0</v>
      </c>
      <c r="E1596" s="7">
        <v>349400</v>
      </c>
      <c r="F1596" t="s">
        <v>50</v>
      </c>
      <c r="G1596" t="s">
        <v>86</v>
      </c>
      <c r="H1596" s="7">
        <v>16</v>
      </c>
      <c r="I1596" s="7" t="s">
        <v>148</v>
      </c>
      <c r="J1596" t="s">
        <v>18</v>
      </c>
      <c r="K1596">
        <v>44.9</v>
      </c>
      <c r="L1596">
        <v>1</v>
      </c>
      <c r="M1596">
        <v>118.7</v>
      </c>
      <c r="N1596">
        <v>2.76</v>
      </c>
    </row>
    <row r="1597" spans="1:14" x14ac:dyDescent="0.25">
      <c r="A1597" s="7">
        <v>390392</v>
      </c>
      <c r="B1597" s="7">
        <f t="shared" si="72"/>
        <v>0</v>
      </c>
      <c r="C1597" s="7">
        <f t="shared" si="73"/>
        <v>0</v>
      </c>
      <c r="D1597" s="7">
        <f t="shared" si="74"/>
        <v>0</v>
      </c>
      <c r="E1597" s="7">
        <v>349400</v>
      </c>
      <c r="F1597" t="s">
        <v>50</v>
      </c>
      <c r="G1597" t="s">
        <v>86</v>
      </c>
      <c r="H1597" s="7">
        <v>16</v>
      </c>
      <c r="I1597" s="7" t="s">
        <v>148</v>
      </c>
      <c r="J1597" t="s">
        <v>18</v>
      </c>
      <c r="K1597">
        <v>56.8</v>
      </c>
      <c r="L1597">
        <v>2</v>
      </c>
      <c r="M1597">
        <v>83.2</v>
      </c>
      <c r="N1597">
        <v>2.76</v>
      </c>
    </row>
    <row r="1598" spans="1:14" x14ac:dyDescent="0.25">
      <c r="A1598" s="7">
        <v>390394</v>
      </c>
      <c r="B1598" s="7">
        <f t="shared" si="72"/>
        <v>0</v>
      </c>
      <c r="C1598" s="7">
        <f t="shared" si="73"/>
        <v>0</v>
      </c>
      <c r="D1598" s="7">
        <f t="shared" si="74"/>
        <v>0</v>
      </c>
      <c r="E1598" s="7">
        <v>349400</v>
      </c>
      <c r="F1598" t="s">
        <v>50</v>
      </c>
      <c r="G1598" t="s">
        <v>86</v>
      </c>
      <c r="H1598" s="7">
        <v>16</v>
      </c>
      <c r="I1598" s="7" t="s">
        <v>148</v>
      </c>
      <c r="J1598" t="s">
        <v>18</v>
      </c>
      <c r="K1598">
        <v>56.6</v>
      </c>
      <c r="L1598">
        <v>3</v>
      </c>
      <c r="M1598">
        <v>64.5</v>
      </c>
      <c r="N1598">
        <v>2.76</v>
      </c>
    </row>
    <row r="1599" spans="1:14" x14ac:dyDescent="0.25">
      <c r="A1599" s="7">
        <v>390396</v>
      </c>
      <c r="B1599" s="7">
        <f t="shared" si="72"/>
        <v>0</v>
      </c>
      <c r="C1599" s="7">
        <f t="shared" si="73"/>
        <v>0</v>
      </c>
      <c r="D1599" s="7">
        <f t="shared" si="74"/>
        <v>0</v>
      </c>
      <c r="E1599" s="7">
        <v>349400</v>
      </c>
      <c r="F1599" t="s">
        <v>50</v>
      </c>
      <c r="G1599" t="s">
        <v>86</v>
      </c>
      <c r="H1599" s="7">
        <v>16</v>
      </c>
      <c r="I1599" s="7" t="s">
        <v>148</v>
      </c>
      <c r="J1599" t="s">
        <v>18</v>
      </c>
      <c r="K1599">
        <v>44</v>
      </c>
      <c r="L1599">
        <v>1</v>
      </c>
      <c r="M1599">
        <v>118.7</v>
      </c>
      <c r="N1599">
        <v>2.76</v>
      </c>
    </row>
    <row r="1600" spans="1:14" x14ac:dyDescent="0.25">
      <c r="A1600" s="7">
        <v>390398</v>
      </c>
      <c r="B1600" s="7">
        <f t="shared" si="72"/>
        <v>0</v>
      </c>
      <c r="C1600" s="7">
        <f t="shared" si="73"/>
        <v>0</v>
      </c>
      <c r="D1600" s="7">
        <f t="shared" si="74"/>
        <v>0</v>
      </c>
      <c r="E1600" s="7">
        <v>349400</v>
      </c>
      <c r="F1600" t="s">
        <v>50</v>
      </c>
      <c r="G1600" t="s">
        <v>86</v>
      </c>
      <c r="H1600" s="7">
        <v>16</v>
      </c>
      <c r="I1600" s="7" t="s">
        <v>148</v>
      </c>
      <c r="J1600" t="s">
        <v>18</v>
      </c>
      <c r="K1600">
        <v>57.2</v>
      </c>
      <c r="L1600">
        <v>2</v>
      </c>
      <c r="M1600">
        <v>83.2</v>
      </c>
      <c r="N1600">
        <v>2.76</v>
      </c>
    </row>
    <row r="1601" spans="1:14" x14ac:dyDescent="0.25">
      <c r="A1601" s="7">
        <v>390401</v>
      </c>
      <c r="B1601" s="7">
        <f t="shared" si="72"/>
        <v>0</v>
      </c>
      <c r="C1601" s="7">
        <f t="shared" si="73"/>
        <v>0</v>
      </c>
      <c r="D1601" s="7">
        <f t="shared" si="74"/>
        <v>0</v>
      </c>
      <c r="E1601" s="7">
        <v>349400</v>
      </c>
      <c r="F1601" t="s">
        <v>50</v>
      </c>
      <c r="G1601" t="s">
        <v>86</v>
      </c>
      <c r="H1601" s="7">
        <v>16</v>
      </c>
      <c r="I1601" s="7" t="s">
        <v>148</v>
      </c>
      <c r="J1601" t="s">
        <v>18</v>
      </c>
      <c r="K1601">
        <v>35.9</v>
      </c>
      <c r="L1601">
        <v>2</v>
      </c>
      <c r="M1601">
        <v>57</v>
      </c>
      <c r="N1601">
        <v>2.76</v>
      </c>
    </row>
    <row r="1602" spans="1:14" x14ac:dyDescent="0.25">
      <c r="A1602" s="7">
        <v>390403</v>
      </c>
      <c r="B1602" s="7">
        <f t="shared" si="72"/>
        <v>0</v>
      </c>
      <c r="C1602" s="7">
        <f t="shared" si="73"/>
        <v>0</v>
      </c>
      <c r="D1602" s="7">
        <f t="shared" si="74"/>
        <v>0</v>
      </c>
      <c r="E1602" s="7">
        <v>349400</v>
      </c>
      <c r="F1602" t="s">
        <v>50</v>
      </c>
      <c r="G1602" t="s">
        <v>86</v>
      </c>
      <c r="H1602" s="7">
        <v>16</v>
      </c>
      <c r="I1602" s="7" t="s">
        <v>148</v>
      </c>
      <c r="J1602" t="s">
        <v>18</v>
      </c>
      <c r="K1602">
        <v>34.799999999999997</v>
      </c>
      <c r="L1602">
        <v>1</v>
      </c>
      <c r="M1602">
        <v>92</v>
      </c>
      <c r="N1602">
        <v>2.76</v>
      </c>
    </row>
    <row r="1603" spans="1:14" x14ac:dyDescent="0.25">
      <c r="A1603" s="7">
        <v>390565</v>
      </c>
      <c r="B1603" s="7">
        <f t="shared" ref="B1603:B1666" si="75">IF(A1603=A1604,1,0)</f>
        <v>0</v>
      </c>
      <c r="C1603" s="7">
        <f t="shared" ref="C1603:C1666" si="76">IF(A1603=A1602,1,0)</f>
        <v>0</v>
      </c>
      <c r="D1603" s="7">
        <f t="shared" ref="D1603:D1666" si="77">B1603+C1603</f>
        <v>0</v>
      </c>
      <c r="E1603" s="7">
        <v>349400</v>
      </c>
      <c r="F1603" t="s">
        <v>50</v>
      </c>
      <c r="G1603" t="s">
        <v>86</v>
      </c>
      <c r="H1603" s="7">
        <v>16</v>
      </c>
      <c r="I1603" s="7" t="s">
        <v>148</v>
      </c>
      <c r="J1603" t="s">
        <v>18</v>
      </c>
      <c r="K1603">
        <v>34.799999999999997</v>
      </c>
      <c r="L1603">
        <v>1</v>
      </c>
      <c r="M1603">
        <v>92</v>
      </c>
      <c r="N1603">
        <v>2.76</v>
      </c>
    </row>
    <row r="1604" spans="1:14" x14ac:dyDescent="0.25">
      <c r="A1604" s="7">
        <v>390567</v>
      </c>
      <c r="B1604" s="7">
        <f t="shared" si="75"/>
        <v>0</v>
      </c>
      <c r="C1604" s="7">
        <f t="shared" si="76"/>
        <v>0</v>
      </c>
      <c r="D1604" s="7">
        <f t="shared" si="77"/>
        <v>0</v>
      </c>
      <c r="E1604" s="7">
        <v>349400</v>
      </c>
      <c r="F1604" t="s">
        <v>50</v>
      </c>
      <c r="G1604" t="s">
        <v>86</v>
      </c>
      <c r="H1604" s="7">
        <v>16</v>
      </c>
      <c r="I1604" s="7" t="s">
        <v>148</v>
      </c>
      <c r="J1604" t="s">
        <v>18</v>
      </c>
      <c r="K1604">
        <v>35.4</v>
      </c>
      <c r="L1604">
        <v>1</v>
      </c>
      <c r="M1604">
        <v>92</v>
      </c>
      <c r="N1604">
        <v>2.76</v>
      </c>
    </row>
    <row r="1605" spans="1:14" x14ac:dyDescent="0.25">
      <c r="A1605" s="7">
        <v>390569</v>
      </c>
      <c r="B1605" s="7">
        <f t="shared" si="75"/>
        <v>0</v>
      </c>
      <c r="C1605" s="7">
        <f t="shared" si="76"/>
        <v>0</v>
      </c>
      <c r="D1605" s="7">
        <f t="shared" si="77"/>
        <v>0</v>
      </c>
      <c r="E1605" s="7">
        <v>349400</v>
      </c>
      <c r="F1605" t="s">
        <v>50</v>
      </c>
      <c r="G1605" t="s">
        <v>86</v>
      </c>
      <c r="H1605" s="7">
        <v>16</v>
      </c>
      <c r="I1605" s="7" t="s">
        <v>148</v>
      </c>
      <c r="J1605" t="s">
        <v>18</v>
      </c>
      <c r="K1605">
        <v>56.7</v>
      </c>
      <c r="L1605">
        <v>3</v>
      </c>
      <c r="M1605">
        <v>64.5</v>
      </c>
      <c r="N1605">
        <v>2.76</v>
      </c>
    </row>
    <row r="1606" spans="1:14" x14ac:dyDescent="0.25">
      <c r="A1606" s="7">
        <v>390572</v>
      </c>
      <c r="B1606" s="7">
        <f t="shared" si="75"/>
        <v>0</v>
      </c>
      <c r="C1606" s="7">
        <f t="shared" si="76"/>
        <v>0</v>
      </c>
      <c r="D1606" s="7">
        <f t="shared" si="77"/>
        <v>0</v>
      </c>
      <c r="E1606" s="7">
        <v>349400</v>
      </c>
      <c r="F1606" t="s">
        <v>50</v>
      </c>
      <c r="G1606" t="s">
        <v>86</v>
      </c>
      <c r="H1606" s="7">
        <v>16</v>
      </c>
      <c r="I1606" s="7" t="s">
        <v>148</v>
      </c>
      <c r="J1606" t="s">
        <v>18</v>
      </c>
      <c r="K1606">
        <v>35.200000000000003</v>
      </c>
      <c r="L1606">
        <v>1</v>
      </c>
      <c r="M1606">
        <v>92</v>
      </c>
      <c r="N1606">
        <v>2.76</v>
      </c>
    </row>
    <row r="1607" spans="1:14" x14ac:dyDescent="0.25">
      <c r="A1607" s="7">
        <v>390575</v>
      </c>
      <c r="B1607" s="7">
        <f t="shared" si="75"/>
        <v>0</v>
      </c>
      <c r="C1607" s="7">
        <f t="shared" si="76"/>
        <v>0</v>
      </c>
      <c r="D1607" s="7">
        <f t="shared" si="77"/>
        <v>0</v>
      </c>
      <c r="E1607" s="7">
        <v>349400</v>
      </c>
      <c r="F1607" t="s">
        <v>50</v>
      </c>
      <c r="G1607" t="s">
        <v>86</v>
      </c>
      <c r="H1607" s="7">
        <v>16</v>
      </c>
      <c r="I1607" s="7" t="s">
        <v>149</v>
      </c>
      <c r="J1607" t="s">
        <v>18</v>
      </c>
      <c r="K1607">
        <v>0</v>
      </c>
      <c r="L1607">
        <v>1</v>
      </c>
      <c r="M1607" t="s">
        <v>149</v>
      </c>
      <c r="N1607" t="s">
        <v>149</v>
      </c>
    </row>
    <row r="1608" spans="1:14" x14ac:dyDescent="0.25">
      <c r="A1608" s="7">
        <v>398964</v>
      </c>
      <c r="B1608" s="7">
        <f t="shared" si="75"/>
        <v>1</v>
      </c>
      <c r="C1608" s="7">
        <f t="shared" si="76"/>
        <v>0</v>
      </c>
      <c r="D1608" s="7">
        <f t="shared" si="77"/>
        <v>1</v>
      </c>
      <c r="E1608" s="7">
        <v>349628</v>
      </c>
      <c r="F1608" t="s">
        <v>50</v>
      </c>
      <c r="G1608" t="s">
        <v>91</v>
      </c>
      <c r="H1608" s="7">
        <v>22</v>
      </c>
      <c r="I1608" s="7" t="s">
        <v>148</v>
      </c>
      <c r="J1608" t="s">
        <v>18</v>
      </c>
      <c r="K1608">
        <v>65.099999999999994</v>
      </c>
      <c r="L1608">
        <v>4</v>
      </c>
      <c r="M1608">
        <v>52.4</v>
      </c>
      <c r="N1608">
        <v>2.76</v>
      </c>
    </row>
    <row r="1609" spans="1:14" x14ac:dyDescent="0.25">
      <c r="A1609" s="7">
        <v>398964</v>
      </c>
      <c r="B1609" s="7">
        <f t="shared" si="75"/>
        <v>0</v>
      </c>
      <c r="C1609" s="7">
        <f t="shared" si="76"/>
        <v>1</v>
      </c>
      <c r="D1609" s="7">
        <f t="shared" si="77"/>
        <v>1</v>
      </c>
      <c r="E1609" s="7">
        <v>349628</v>
      </c>
      <c r="F1609" t="s">
        <v>50</v>
      </c>
      <c r="G1609" t="s">
        <v>91</v>
      </c>
      <c r="H1609" s="7">
        <v>22</v>
      </c>
      <c r="I1609" s="7" t="s">
        <v>148</v>
      </c>
      <c r="J1609" t="s">
        <v>18</v>
      </c>
      <c r="K1609">
        <v>65.099999999999994</v>
      </c>
      <c r="L1609">
        <v>4</v>
      </c>
      <c r="M1609">
        <v>52.4</v>
      </c>
      <c r="N1609">
        <v>2.76</v>
      </c>
    </row>
    <row r="1610" spans="1:14" x14ac:dyDescent="0.25">
      <c r="A1610" s="7">
        <v>399179</v>
      </c>
      <c r="B1610" s="7">
        <f t="shared" si="75"/>
        <v>1</v>
      </c>
      <c r="C1610" s="7">
        <f t="shared" si="76"/>
        <v>0</v>
      </c>
      <c r="D1610" s="7">
        <f t="shared" si="77"/>
        <v>1</v>
      </c>
      <c r="E1610" s="7">
        <v>349628</v>
      </c>
      <c r="F1610" t="s">
        <v>50</v>
      </c>
      <c r="G1610" t="s">
        <v>91</v>
      </c>
      <c r="H1610" s="7">
        <v>22</v>
      </c>
      <c r="I1610" s="7" t="s">
        <v>148</v>
      </c>
      <c r="J1610" t="s">
        <v>18</v>
      </c>
      <c r="K1610">
        <v>65.900000000000006</v>
      </c>
      <c r="L1610">
        <v>4</v>
      </c>
      <c r="M1610">
        <v>52.4</v>
      </c>
      <c r="N1610">
        <v>2.76</v>
      </c>
    </row>
    <row r="1611" spans="1:14" x14ac:dyDescent="0.25">
      <c r="A1611" s="7">
        <v>399179</v>
      </c>
      <c r="B1611" s="7">
        <f t="shared" si="75"/>
        <v>0</v>
      </c>
      <c r="C1611" s="7">
        <f t="shared" si="76"/>
        <v>1</v>
      </c>
      <c r="D1611" s="7">
        <f t="shared" si="77"/>
        <v>1</v>
      </c>
      <c r="E1611" s="7">
        <v>349628</v>
      </c>
      <c r="F1611" t="s">
        <v>50</v>
      </c>
      <c r="G1611" t="s">
        <v>91</v>
      </c>
      <c r="H1611" s="7">
        <v>22</v>
      </c>
      <c r="I1611" s="7" t="s">
        <v>148</v>
      </c>
      <c r="J1611" t="s">
        <v>18</v>
      </c>
      <c r="K1611">
        <v>65.900000000000006</v>
      </c>
      <c r="L1611">
        <v>4</v>
      </c>
      <c r="M1611">
        <v>52.4</v>
      </c>
      <c r="N1611">
        <v>2.76</v>
      </c>
    </row>
    <row r="1612" spans="1:14" x14ac:dyDescent="0.25">
      <c r="A1612" s="7">
        <v>399183</v>
      </c>
      <c r="B1612" s="7">
        <f t="shared" si="75"/>
        <v>1</v>
      </c>
      <c r="C1612" s="7">
        <f t="shared" si="76"/>
        <v>0</v>
      </c>
      <c r="D1612" s="7">
        <f t="shared" si="77"/>
        <v>1</v>
      </c>
      <c r="E1612" s="7">
        <v>349628</v>
      </c>
      <c r="F1612" t="s">
        <v>50</v>
      </c>
      <c r="G1612" t="s">
        <v>91</v>
      </c>
      <c r="H1612" s="7">
        <v>22</v>
      </c>
      <c r="I1612" s="7" t="s">
        <v>148</v>
      </c>
      <c r="J1612" t="s">
        <v>18</v>
      </c>
      <c r="K1612">
        <v>36.6</v>
      </c>
      <c r="L1612">
        <v>2</v>
      </c>
      <c r="M1612">
        <v>73.5</v>
      </c>
      <c r="N1612">
        <v>2.76</v>
      </c>
    </row>
    <row r="1613" spans="1:14" x14ac:dyDescent="0.25">
      <c r="A1613" s="7">
        <v>399183</v>
      </c>
      <c r="B1613" s="7">
        <f t="shared" si="75"/>
        <v>0</v>
      </c>
      <c r="C1613" s="7">
        <f t="shared" si="76"/>
        <v>1</v>
      </c>
      <c r="D1613" s="7">
        <f t="shared" si="77"/>
        <v>1</v>
      </c>
      <c r="E1613" s="7">
        <v>349628</v>
      </c>
      <c r="F1613" t="s">
        <v>50</v>
      </c>
      <c r="G1613" t="s">
        <v>91</v>
      </c>
      <c r="H1613" s="7">
        <v>22</v>
      </c>
      <c r="I1613" s="7" t="s">
        <v>148</v>
      </c>
      <c r="J1613" t="s">
        <v>18</v>
      </c>
      <c r="K1613">
        <v>36.6</v>
      </c>
      <c r="L1613">
        <v>2</v>
      </c>
      <c r="M1613">
        <v>73.5</v>
      </c>
      <c r="N1613">
        <v>2.76</v>
      </c>
    </row>
    <row r="1614" spans="1:14" x14ac:dyDescent="0.25">
      <c r="A1614" s="7">
        <v>399186</v>
      </c>
      <c r="B1614" s="7">
        <f t="shared" si="75"/>
        <v>1</v>
      </c>
      <c r="C1614" s="7">
        <f t="shared" si="76"/>
        <v>0</v>
      </c>
      <c r="D1614" s="7">
        <f t="shared" si="77"/>
        <v>1</v>
      </c>
      <c r="E1614" s="7">
        <v>349628</v>
      </c>
      <c r="F1614" t="s">
        <v>50</v>
      </c>
      <c r="G1614" t="s">
        <v>91</v>
      </c>
      <c r="H1614" s="7">
        <v>22</v>
      </c>
      <c r="I1614" s="7" t="s">
        <v>148</v>
      </c>
      <c r="J1614" t="s">
        <v>18</v>
      </c>
      <c r="K1614">
        <v>51.7</v>
      </c>
      <c r="L1614">
        <v>4</v>
      </c>
      <c r="M1614">
        <v>46.3</v>
      </c>
      <c r="N1614">
        <v>2.76</v>
      </c>
    </row>
    <row r="1615" spans="1:14" x14ac:dyDescent="0.25">
      <c r="A1615" s="7">
        <v>399186</v>
      </c>
      <c r="B1615" s="7">
        <f t="shared" si="75"/>
        <v>0</v>
      </c>
      <c r="C1615" s="7">
        <f t="shared" si="76"/>
        <v>1</v>
      </c>
      <c r="D1615" s="7">
        <f t="shared" si="77"/>
        <v>1</v>
      </c>
      <c r="E1615" s="7">
        <v>349628</v>
      </c>
      <c r="F1615" t="s">
        <v>50</v>
      </c>
      <c r="G1615" t="s">
        <v>91</v>
      </c>
      <c r="H1615" s="7">
        <v>22</v>
      </c>
      <c r="I1615" s="7" t="s">
        <v>148</v>
      </c>
      <c r="J1615" t="s">
        <v>18</v>
      </c>
      <c r="K1615">
        <v>51.7</v>
      </c>
      <c r="L1615">
        <v>4</v>
      </c>
      <c r="M1615">
        <v>46.3</v>
      </c>
      <c r="N1615">
        <v>2.76</v>
      </c>
    </row>
    <row r="1616" spans="1:14" x14ac:dyDescent="0.25">
      <c r="A1616" s="7">
        <v>399188</v>
      </c>
      <c r="B1616" s="7">
        <f t="shared" si="75"/>
        <v>1</v>
      </c>
      <c r="C1616" s="7">
        <f t="shared" si="76"/>
        <v>0</v>
      </c>
      <c r="D1616" s="7">
        <f t="shared" si="77"/>
        <v>1</v>
      </c>
      <c r="E1616" s="7">
        <v>349628</v>
      </c>
      <c r="F1616" t="s">
        <v>50</v>
      </c>
      <c r="G1616" t="s">
        <v>91</v>
      </c>
      <c r="H1616" s="7">
        <v>22</v>
      </c>
      <c r="I1616" s="7" t="s">
        <v>148</v>
      </c>
      <c r="J1616" t="s">
        <v>18</v>
      </c>
      <c r="K1616">
        <v>64.7</v>
      </c>
      <c r="L1616">
        <v>5</v>
      </c>
      <c r="M1616">
        <v>45.7</v>
      </c>
      <c r="N1616">
        <v>2.76</v>
      </c>
    </row>
    <row r="1617" spans="1:14" x14ac:dyDescent="0.25">
      <c r="A1617" s="7">
        <v>399188</v>
      </c>
      <c r="B1617" s="7">
        <f t="shared" si="75"/>
        <v>0</v>
      </c>
      <c r="C1617" s="7">
        <f t="shared" si="76"/>
        <v>1</v>
      </c>
      <c r="D1617" s="7">
        <f t="shared" si="77"/>
        <v>1</v>
      </c>
      <c r="E1617" s="7">
        <v>349628</v>
      </c>
      <c r="F1617" t="s">
        <v>50</v>
      </c>
      <c r="G1617" t="s">
        <v>91</v>
      </c>
      <c r="H1617" s="7">
        <v>22</v>
      </c>
      <c r="I1617" s="7" t="s">
        <v>148</v>
      </c>
      <c r="J1617" t="s">
        <v>18</v>
      </c>
      <c r="K1617">
        <v>64.7</v>
      </c>
      <c r="L1617">
        <v>5</v>
      </c>
      <c r="M1617">
        <v>45.7</v>
      </c>
      <c r="N1617">
        <v>2.76</v>
      </c>
    </row>
    <row r="1618" spans="1:14" x14ac:dyDescent="0.25">
      <c r="A1618" s="7">
        <v>399190</v>
      </c>
      <c r="B1618" s="7">
        <f t="shared" si="75"/>
        <v>1</v>
      </c>
      <c r="C1618" s="7">
        <f t="shared" si="76"/>
        <v>0</v>
      </c>
      <c r="D1618" s="7">
        <f t="shared" si="77"/>
        <v>1</v>
      </c>
      <c r="E1618" s="7">
        <v>349628</v>
      </c>
      <c r="F1618" t="s">
        <v>50</v>
      </c>
      <c r="G1618" t="s">
        <v>91</v>
      </c>
      <c r="H1618" s="7">
        <v>22</v>
      </c>
      <c r="I1618" s="7" t="s">
        <v>148</v>
      </c>
      <c r="J1618" t="s">
        <v>18</v>
      </c>
      <c r="K1618">
        <v>52.6</v>
      </c>
      <c r="L1618">
        <v>5</v>
      </c>
      <c r="M1618">
        <v>40.4</v>
      </c>
      <c r="N1618">
        <v>2.76</v>
      </c>
    </row>
    <row r="1619" spans="1:14" x14ac:dyDescent="0.25">
      <c r="A1619" s="7">
        <v>399190</v>
      </c>
      <c r="B1619" s="7">
        <f t="shared" si="75"/>
        <v>0</v>
      </c>
      <c r="C1619" s="7">
        <f t="shared" si="76"/>
        <v>1</v>
      </c>
      <c r="D1619" s="7">
        <f t="shared" si="77"/>
        <v>1</v>
      </c>
      <c r="E1619" s="7">
        <v>349628</v>
      </c>
      <c r="F1619" t="s">
        <v>50</v>
      </c>
      <c r="G1619" t="s">
        <v>91</v>
      </c>
      <c r="H1619" s="7">
        <v>22</v>
      </c>
      <c r="I1619" s="7" t="s">
        <v>148</v>
      </c>
      <c r="J1619" t="s">
        <v>18</v>
      </c>
      <c r="K1619">
        <v>52.6</v>
      </c>
      <c r="L1619">
        <v>5</v>
      </c>
      <c r="M1619">
        <v>40.4</v>
      </c>
      <c r="N1619">
        <v>2.76</v>
      </c>
    </row>
    <row r="1620" spans="1:14" x14ac:dyDescent="0.25">
      <c r="A1620" s="7">
        <v>400149</v>
      </c>
      <c r="B1620" s="7">
        <f t="shared" si="75"/>
        <v>0</v>
      </c>
      <c r="C1620" s="7">
        <f t="shared" si="76"/>
        <v>0</v>
      </c>
      <c r="D1620" s="7">
        <f t="shared" si="77"/>
        <v>0</v>
      </c>
      <c r="E1620" s="7">
        <v>349561</v>
      </c>
      <c r="F1620" t="s">
        <v>50</v>
      </c>
      <c r="G1620" t="s">
        <v>88</v>
      </c>
      <c r="H1620" s="7">
        <v>25</v>
      </c>
      <c r="I1620" s="7" t="s">
        <v>148</v>
      </c>
      <c r="J1620" t="s">
        <v>18</v>
      </c>
      <c r="K1620">
        <v>17.41</v>
      </c>
      <c r="L1620">
        <v>1</v>
      </c>
      <c r="M1620">
        <v>92</v>
      </c>
      <c r="N1620">
        <v>2.76</v>
      </c>
    </row>
    <row r="1621" spans="1:14" x14ac:dyDescent="0.25">
      <c r="A1621" s="7">
        <v>400151</v>
      </c>
      <c r="B1621" s="7">
        <f t="shared" si="75"/>
        <v>0</v>
      </c>
      <c r="C1621" s="7">
        <f t="shared" si="76"/>
        <v>0</v>
      </c>
      <c r="D1621" s="7">
        <f t="shared" si="77"/>
        <v>0</v>
      </c>
      <c r="E1621" s="7">
        <v>349561</v>
      </c>
      <c r="F1621" t="s">
        <v>50</v>
      </c>
      <c r="G1621" t="s">
        <v>88</v>
      </c>
      <c r="H1621" s="7">
        <v>25</v>
      </c>
      <c r="I1621" s="7" t="s">
        <v>148</v>
      </c>
      <c r="J1621" t="s">
        <v>18</v>
      </c>
      <c r="K1621">
        <v>94.4</v>
      </c>
      <c r="L1621">
        <v>1</v>
      </c>
      <c r="M1621">
        <v>145.4</v>
      </c>
      <c r="N1621">
        <v>2.76</v>
      </c>
    </row>
    <row r="1622" spans="1:14" x14ac:dyDescent="0.25">
      <c r="A1622" s="7">
        <v>400153</v>
      </c>
      <c r="B1622" s="7">
        <f t="shared" si="75"/>
        <v>0</v>
      </c>
      <c r="C1622" s="7">
        <f t="shared" si="76"/>
        <v>0</v>
      </c>
      <c r="D1622" s="7">
        <f t="shared" si="77"/>
        <v>0</v>
      </c>
      <c r="E1622" s="7">
        <v>349561</v>
      </c>
      <c r="F1622" t="s">
        <v>50</v>
      </c>
      <c r="G1622" t="s">
        <v>88</v>
      </c>
      <c r="H1622" s="7">
        <v>25</v>
      </c>
      <c r="I1622" s="7" t="s">
        <v>148</v>
      </c>
      <c r="J1622" t="s">
        <v>18</v>
      </c>
      <c r="K1622">
        <v>95.4</v>
      </c>
      <c r="L1622">
        <v>3</v>
      </c>
      <c r="M1622">
        <v>69.8</v>
      </c>
      <c r="N1622">
        <v>2.76</v>
      </c>
    </row>
    <row r="1623" spans="1:14" x14ac:dyDescent="0.25">
      <c r="A1623" s="7">
        <v>400155</v>
      </c>
      <c r="B1623" s="7">
        <f t="shared" si="75"/>
        <v>0</v>
      </c>
      <c r="C1623" s="7">
        <f t="shared" si="76"/>
        <v>0</v>
      </c>
      <c r="D1623" s="7">
        <f t="shared" si="77"/>
        <v>0</v>
      </c>
      <c r="E1623" s="7">
        <v>349561</v>
      </c>
      <c r="F1623" t="s">
        <v>50</v>
      </c>
      <c r="G1623" t="s">
        <v>88</v>
      </c>
      <c r="H1623" s="7">
        <v>25</v>
      </c>
      <c r="I1623" s="7" t="s">
        <v>148</v>
      </c>
      <c r="J1623" t="s">
        <v>18</v>
      </c>
      <c r="K1623">
        <v>106.1</v>
      </c>
      <c r="L1623">
        <v>8</v>
      </c>
      <c r="M1623">
        <v>49.4</v>
      </c>
      <c r="N1623">
        <v>2.76</v>
      </c>
    </row>
    <row r="1624" spans="1:14" x14ac:dyDescent="0.25">
      <c r="A1624" s="7">
        <v>400157</v>
      </c>
      <c r="B1624" s="7">
        <f t="shared" si="75"/>
        <v>0</v>
      </c>
      <c r="C1624" s="7">
        <f t="shared" si="76"/>
        <v>0</v>
      </c>
      <c r="D1624" s="7">
        <f t="shared" si="77"/>
        <v>0</v>
      </c>
      <c r="E1624" s="7">
        <v>349561</v>
      </c>
      <c r="F1624" t="s">
        <v>50</v>
      </c>
      <c r="G1624" t="s">
        <v>88</v>
      </c>
      <c r="H1624" s="7">
        <v>25</v>
      </c>
      <c r="I1624" s="7" t="s">
        <v>148</v>
      </c>
      <c r="J1624" t="s">
        <v>18</v>
      </c>
      <c r="K1624">
        <v>17.600000000000001</v>
      </c>
      <c r="L1624">
        <v>1</v>
      </c>
      <c r="M1624">
        <v>92</v>
      </c>
      <c r="N1624">
        <v>2.76</v>
      </c>
    </row>
    <row r="1625" spans="1:14" x14ac:dyDescent="0.25">
      <c r="A1625" s="7">
        <v>400161</v>
      </c>
      <c r="B1625" s="7">
        <f t="shared" si="75"/>
        <v>0</v>
      </c>
      <c r="C1625" s="7">
        <f t="shared" si="76"/>
        <v>0</v>
      </c>
      <c r="D1625" s="7">
        <f t="shared" si="77"/>
        <v>0</v>
      </c>
      <c r="E1625" s="7">
        <v>349561</v>
      </c>
      <c r="F1625" t="s">
        <v>50</v>
      </c>
      <c r="G1625" t="s">
        <v>88</v>
      </c>
      <c r="H1625" s="7">
        <v>25</v>
      </c>
      <c r="I1625" s="7" t="s">
        <v>148</v>
      </c>
      <c r="J1625" t="s">
        <v>18</v>
      </c>
      <c r="K1625">
        <v>24.5</v>
      </c>
      <c r="L1625">
        <v>1</v>
      </c>
      <c r="M1625">
        <v>92</v>
      </c>
      <c r="N1625">
        <v>2.76</v>
      </c>
    </row>
    <row r="1626" spans="1:14" x14ac:dyDescent="0.25">
      <c r="A1626" s="7">
        <v>400163</v>
      </c>
      <c r="B1626" s="7">
        <f t="shared" si="75"/>
        <v>0</v>
      </c>
      <c r="C1626" s="7">
        <f t="shared" si="76"/>
        <v>0</v>
      </c>
      <c r="D1626" s="7">
        <f t="shared" si="77"/>
        <v>0</v>
      </c>
      <c r="E1626" s="7">
        <v>349561</v>
      </c>
      <c r="F1626" t="s">
        <v>50</v>
      </c>
      <c r="G1626" t="s">
        <v>88</v>
      </c>
      <c r="H1626" s="7">
        <v>25</v>
      </c>
      <c r="I1626" s="7" t="s">
        <v>148</v>
      </c>
      <c r="J1626" t="s">
        <v>18</v>
      </c>
      <c r="K1626">
        <v>91.5</v>
      </c>
      <c r="L1626">
        <v>6</v>
      </c>
      <c r="M1626">
        <v>49.4</v>
      </c>
      <c r="N1626">
        <v>2.76</v>
      </c>
    </row>
    <row r="1627" spans="1:14" x14ac:dyDescent="0.25">
      <c r="A1627" s="7">
        <v>400169</v>
      </c>
      <c r="B1627" s="7">
        <f t="shared" si="75"/>
        <v>0</v>
      </c>
      <c r="C1627" s="7">
        <f t="shared" si="76"/>
        <v>0</v>
      </c>
      <c r="D1627" s="7">
        <f t="shared" si="77"/>
        <v>0</v>
      </c>
      <c r="E1627" s="7">
        <v>349561</v>
      </c>
      <c r="F1627" t="s">
        <v>50</v>
      </c>
      <c r="G1627" t="s">
        <v>88</v>
      </c>
      <c r="H1627" s="7">
        <v>25</v>
      </c>
      <c r="I1627" s="7" t="s">
        <v>148</v>
      </c>
      <c r="J1627" t="s">
        <v>18</v>
      </c>
      <c r="K1627">
        <v>17.600000000000001</v>
      </c>
      <c r="L1627">
        <v>1</v>
      </c>
      <c r="M1627">
        <v>92</v>
      </c>
      <c r="N1627">
        <v>2.76</v>
      </c>
    </row>
    <row r="1628" spans="1:14" x14ac:dyDescent="0.25">
      <c r="A1628" s="7">
        <v>400171</v>
      </c>
      <c r="B1628" s="7">
        <f t="shared" si="75"/>
        <v>0</v>
      </c>
      <c r="C1628" s="7">
        <f t="shared" si="76"/>
        <v>0</v>
      </c>
      <c r="D1628" s="7">
        <f t="shared" si="77"/>
        <v>0</v>
      </c>
      <c r="E1628" s="7">
        <v>349561</v>
      </c>
      <c r="F1628" t="s">
        <v>50</v>
      </c>
      <c r="G1628" t="s">
        <v>88</v>
      </c>
      <c r="H1628" s="7">
        <v>25</v>
      </c>
      <c r="I1628" s="7" t="s">
        <v>148</v>
      </c>
      <c r="J1628" t="s">
        <v>18</v>
      </c>
      <c r="K1628">
        <v>58.7</v>
      </c>
      <c r="L1628">
        <v>4</v>
      </c>
      <c r="M1628">
        <v>52.4</v>
      </c>
      <c r="N1628">
        <v>2.76</v>
      </c>
    </row>
    <row r="1629" spans="1:14" x14ac:dyDescent="0.25">
      <c r="A1629" s="7">
        <v>400173</v>
      </c>
      <c r="B1629" s="7">
        <f t="shared" si="75"/>
        <v>0</v>
      </c>
      <c r="C1629" s="7">
        <f t="shared" si="76"/>
        <v>0</v>
      </c>
      <c r="D1629" s="7">
        <f t="shared" si="77"/>
        <v>0</v>
      </c>
      <c r="E1629" s="7">
        <v>349561</v>
      </c>
      <c r="F1629" t="s">
        <v>50</v>
      </c>
      <c r="G1629" t="s">
        <v>88</v>
      </c>
      <c r="H1629" s="7">
        <v>25</v>
      </c>
      <c r="I1629" s="7" t="s">
        <v>148</v>
      </c>
      <c r="J1629" t="s">
        <v>18</v>
      </c>
      <c r="K1629">
        <v>17.5</v>
      </c>
      <c r="L1629">
        <v>2</v>
      </c>
      <c r="M1629">
        <v>57</v>
      </c>
      <c r="N1629">
        <v>2.76</v>
      </c>
    </row>
    <row r="1630" spans="1:14" x14ac:dyDescent="0.25">
      <c r="A1630" s="7">
        <v>400174</v>
      </c>
      <c r="B1630" s="7">
        <f t="shared" si="75"/>
        <v>0</v>
      </c>
      <c r="C1630" s="7">
        <f t="shared" si="76"/>
        <v>0</v>
      </c>
      <c r="D1630" s="7">
        <f t="shared" si="77"/>
        <v>0</v>
      </c>
      <c r="E1630" s="7">
        <v>349561</v>
      </c>
      <c r="F1630" t="s">
        <v>50</v>
      </c>
      <c r="G1630" t="s">
        <v>88</v>
      </c>
      <c r="H1630" s="7">
        <v>25</v>
      </c>
      <c r="I1630" s="7" t="s">
        <v>148</v>
      </c>
      <c r="J1630" t="s">
        <v>18</v>
      </c>
      <c r="K1630">
        <v>17.5</v>
      </c>
      <c r="L1630">
        <v>1</v>
      </c>
      <c r="M1630">
        <v>92</v>
      </c>
      <c r="N1630">
        <v>2.76</v>
      </c>
    </row>
    <row r="1631" spans="1:14" x14ac:dyDescent="0.25">
      <c r="A1631" s="7">
        <v>400199</v>
      </c>
      <c r="B1631" s="7">
        <f t="shared" si="75"/>
        <v>0</v>
      </c>
      <c r="C1631" s="7">
        <f t="shared" si="76"/>
        <v>0</v>
      </c>
      <c r="D1631" s="7">
        <f t="shared" si="77"/>
        <v>0</v>
      </c>
      <c r="E1631" s="7">
        <v>349561</v>
      </c>
      <c r="F1631" t="s">
        <v>50</v>
      </c>
      <c r="G1631" t="s">
        <v>88</v>
      </c>
      <c r="H1631" s="7">
        <v>25</v>
      </c>
      <c r="I1631" s="7" t="s">
        <v>148</v>
      </c>
      <c r="J1631" t="s">
        <v>18</v>
      </c>
      <c r="K1631">
        <v>17.5</v>
      </c>
      <c r="L1631">
        <v>1</v>
      </c>
      <c r="M1631">
        <v>92</v>
      </c>
      <c r="N1631">
        <v>2.76</v>
      </c>
    </row>
    <row r="1632" spans="1:14" x14ac:dyDescent="0.25">
      <c r="A1632" s="7">
        <v>400202</v>
      </c>
      <c r="B1632" s="7">
        <f t="shared" si="75"/>
        <v>0</v>
      </c>
      <c r="C1632" s="7">
        <f t="shared" si="76"/>
        <v>0</v>
      </c>
      <c r="D1632" s="7">
        <f t="shared" si="77"/>
        <v>0</v>
      </c>
      <c r="E1632" s="7">
        <v>349561</v>
      </c>
      <c r="F1632" t="s">
        <v>50</v>
      </c>
      <c r="G1632" t="s">
        <v>88</v>
      </c>
      <c r="H1632" s="7">
        <v>25</v>
      </c>
      <c r="I1632" s="7" t="s">
        <v>148</v>
      </c>
      <c r="J1632" t="s">
        <v>18</v>
      </c>
      <c r="K1632">
        <v>93.6</v>
      </c>
      <c r="L1632">
        <v>1</v>
      </c>
      <c r="M1632">
        <v>145.4</v>
      </c>
      <c r="N1632">
        <v>2.76</v>
      </c>
    </row>
    <row r="1633" spans="1:14" x14ac:dyDescent="0.25">
      <c r="A1633" s="7">
        <v>400206</v>
      </c>
      <c r="B1633" s="7">
        <f t="shared" si="75"/>
        <v>0</v>
      </c>
      <c r="C1633" s="7">
        <f t="shared" si="76"/>
        <v>0</v>
      </c>
      <c r="D1633" s="7">
        <f t="shared" si="77"/>
        <v>0</v>
      </c>
      <c r="E1633" s="7">
        <v>349561</v>
      </c>
      <c r="F1633" t="s">
        <v>50</v>
      </c>
      <c r="G1633" t="s">
        <v>88</v>
      </c>
      <c r="H1633" s="7">
        <v>25</v>
      </c>
      <c r="I1633" s="7" t="s">
        <v>148</v>
      </c>
      <c r="J1633" t="s">
        <v>18</v>
      </c>
      <c r="K1633">
        <v>12.8</v>
      </c>
      <c r="L1633">
        <v>1</v>
      </c>
      <c r="M1633">
        <v>92</v>
      </c>
      <c r="N1633">
        <v>2.76</v>
      </c>
    </row>
    <row r="1634" spans="1:14" x14ac:dyDescent="0.25">
      <c r="A1634" s="7">
        <v>400207</v>
      </c>
      <c r="B1634" s="7">
        <f t="shared" si="75"/>
        <v>0</v>
      </c>
      <c r="C1634" s="7">
        <f t="shared" si="76"/>
        <v>0</v>
      </c>
      <c r="D1634" s="7">
        <f t="shared" si="77"/>
        <v>0</v>
      </c>
      <c r="E1634" s="7">
        <v>349561</v>
      </c>
      <c r="F1634" t="s">
        <v>50</v>
      </c>
      <c r="G1634" t="s">
        <v>88</v>
      </c>
      <c r="H1634" s="7">
        <v>25</v>
      </c>
      <c r="I1634" s="7" t="s">
        <v>148</v>
      </c>
      <c r="J1634" t="s">
        <v>18</v>
      </c>
      <c r="K1634">
        <v>17.600000000000001</v>
      </c>
      <c r="L1634">
        <v>2</v>
      </c>
      <c r="M1634">
        <v>57</v>
      </c>
      <c r="N1634">
        <v>2.76</v>
      </c>
    </row>
    <row r="1635" spans="1:14" x14ac:dyDescent="0.25">
      <c r="A1635" s="7">
        <v>400210</v>
      </c>
      <c r="B1635" s="7">
        <f t="shared" si="75"/>
        <v>0</v>
      </c>
      <c r="C1635" s="7">
        <f t="shared" si="76"/>
        <v>0</v>
      </c>
      <c r="D1635" s="7">
        <f t="shared" si="77"/>
        <v>0</v>
      </c>
      <c r="E1635" s="7">
        <v>349561</v>
      </c>
      <c r="F1635" t="s">
        <v>50</v>
      </c>
      <c r="G1635" t="s">
        <v>88</v>
      </c>
      <c r="H1635" s="7">
        <v>25</v>
      </c>
      <c r="I1635" s="7" t="s">
        <v>148</v>
      </c>
      <c r="J1635" t="s">
        <v>18</v>
      </c>
      <c r="K1635">
        <v>17.3</v>
      </c>
      <c r="L1635">
        <v>1</v>
      </c>
      <c r="M1635">
        <v>92</v>
      </c>
      <c r="N1635">
        <v>2.76</v>
      </c>
    </row>
    <row r="1636" spans="1:14" x14ac:dyDescent="0.25">
      <c r="A1636" s="7">
        <v>400211</v>
      </c>
      <c r="B1636" s="7">
        <f t="shared" si="75"/>
        <v>0</v>
      </c>
      <c r="C1636" s="7">
        <f t="shared" si="76"/>
        <v>0</v>
      </c>
      <c r="D1636" s="7">
        <f t="shared" si="77"/>
        <v>0</v>
      </c>
      <c r="E1636" s="7">
        <v>349561</v>
      </c>
      <c r="F1636" t="s">
        <v>50</v>
      </c>
      <c r="G1636" t="s">
        <v>88</v>
      </c>
      <c r="H1636" s="7">
        <v>25</v>
      </c>
      <c r="I1636" s="7" t="s">
        <v>148</v>
      </c>
      <c r="J1636" t="s">
        <v>18</v>
      </c>
      <c r="K1636">
        <v>15.2</v>
      </c>
      <c r="L1636">
        <v>3</v>
      </c>
      <c r="M1636">
        <v>44.2</v>
      </c>
      <c r="N1636">
        <v>2.76</v>
      </c>
    </row>
    <row r="1637" spans="1:14" x14ac:dyDescent="0.25">
      <c r="A1637" s="7">
        <v>400213</v>
      </c>
      <c r="B1637" s="7">
        <f t="shared" si="75"/>
        <v>0</v>
      </c>
      <c r="C1637" s="7">
        <f t="shared" si="76"/>
        <v>0</v>
      </c>
      <c r="D1637" s="7">
        <f t="shared" si="77"/>
        <v>0</v>
      </c>
      <c r="E1637" s="7">
        <v>349561</v>
      </c>
      <c r="F1637" t="s">
        <v>50</v>
      </c>
      <c r="G1637" t="s">
        <v>88</v>
      </c>
      <c r="H1637" s="7">
        <v>25</v>
      </c>
      <c r="I1637" s="7" t="s">
        <v>148</v>
      </c>
      <c r="J1637" t="s">
        <v>18</v>
      </c>
      <c r="K1637">
        <v>14.2</v>
      </c>
      <c r="L1637">
        <v>1</v>
      </c>
      <c r="M1637">
        <v>92</v>
      </c>
      <c r="N1637">
        <v>2.76</v>
      </c>
    </row>
    <row r="1638" spans="1:14" x14ac:dyDescent="0.25">
      <c r="A1638" s="7">
        <v>400254</v>
      </c>
      <c r="B1638" s="7">
        <f t="shared" si="75"/>
        <v>0</v>
      </c>
      <c r="C1638" s="7">
        <f t="shared" si="76"/>
        <v>0</v>
      </c>
      <c r="D1638" s="7">
        <f t="shared" si="77"/>
        <v>0</v>
      </c>
      <c r="E1638" s="7">
        <v>349561</v>
      </c>
      <c r="F1638" t="s">
        <v>50</v>
      </c>
      <c r="G1638" t="s">
        <v>88</v>
      </c>
      <c r="H1638" s="7">
        <v>25</v>
      </c>
      <c r="I1638" s="7" t="s">
        <v>148</v>
      </c>
      <c r="J1638" t="s">
        <v>18</v>
      </c>
      <c r="K1638">
        <v>18.7</v>
      </c>
      <c r="L1638">
        <v>1</v>
      </c>
      <c r="M1638">
        <v>92</v>
      </c>
      <c r="N1638">
        <v>2.76</v>
      </c>
    </row>
    <row r="1639" spans="1:14" x14ac:dyDescent="0.25">
      <c r="A1639" s="7">
        <v>400256</v>
      </c>
      <c r="B1639" s="7">
        <f t="shared" si="75"/>
        <v>0</v>
      </c>
      <c r="C1639" s="7">
        <f t="shared" si="76"/>
        <v>0</v>
      </c>
      <c r="D1639" s="7">
        <f t="shared" si="77"/>
        <v>0</v>
      </c>
      <c r="E1639" s="7">
        <v>349561</v>
      </c>
      <c r="F1639" t="s">
        <v>50</v>
      </c>
      <c r="G1639" t="s">
        <v>88</v>
      </c>
      <c r="H1639" s="7">
        <v>25</v>
      </c>
      <c r="I1639" s="7" t="s">
        <v>148</v>
      </c>
      <c r="J1639" t="s">
        <v>18</v>
      </c>
      <c r="K1639">
        <v>12.5</v>
      </c>
      <c r="L1639">
        <v>1</v>
      </c>
      <c r="M1639">
        <v>92</v>
      </c>
      <c r="N1639">
        <v>2.76</v>
      </c>
    </row>
    <row r="1640" spans="1:14" x14ac:dyDescent="0.25">
      <c r="A1640" s="7">
        <v>400259</v>
      </c>
      <c r="B1640" s="7">
        <f t="shared" si="75"/>
        <v>0</v>
      </c>
      <c r="C1640" s="7">
        <f t="shared" si="76"/>
        <v>0</v>
      </c>
      <c r="D1640" s="7">
        <f t="shared" si="77"/>
        <v>0</v>
      </c>
      <c r="E1640" s="7">
        <v>349561</v>
      </c>
      <c r="F1640" t="s">
        <v>50</v>
      </c>
      <c r="G1640" t="s">
        <v>88</v>
      </c>
      <c r="H1640" s="7">
        <v>25</v>
      </c>
      <c r="I1640" s="7" t="s">
        <v>148</v>
      </c>
      <c r="J1640" t="s">
        <v>18</v>
      </c>
      <c r="K1640">
        <v>18.3</v>
      </c>
      <c r="L1640">
        <v>1</v>
      </c>
      <c r="M1640">
        <v>92</v>
      </c>
      <c r="N1640">
        <v>2.76</v>
      </c>
    </row>
    <row r="1641" spans="1:14" x14ac:dyDescent="0.25">
      <c r="A1641" s="7">
        <v>400261</v>
      </c>
      <c r="B1641" s="7">
        <f t="shared" si="75"/>
        <v>0</v>
      </c>
      <c r="C1641" s="7">
        <f t="shared" si="76"/>
        <v>0</v>
      </c>
      <c r="D1641" s="7">
        <f t="shared" si="77"/>
        <v>0</v>
      </c>
      <c r="E1641" s="7">
        <v>349561</v>
      </c>
      <c r="F1641" t="s">
        <v>50</v>
      </c>
      <c r="G1641" t="s">
        <v>88</v>
      </c>
      <c r="H1641" s="7">
        <v>25</v>
      </c>
      <c r="I1641" s="7" t="s">
        <v>148</v>
      </c>
      <c r="J1641" t="s">
        <v>18</v>
      </c>
      <c r="K1641">
        <v>17.3</v>
      </c>
      <c r="L1641">
        <v>3</v>
      </c>
      <c r="M1641">
        <v>44.2</v>
      </c>
      <c r="N1641">
        <v>2.76</v>
      </c>
    </row>
    <row r="1642" spans="1:14" x14ac:dyDescent="0.25">
      <c r="A1642" s="7">
        <v>400263</v>
      </c>
      <c r="B1642" s="7">
        <f t="shared" si="75"/>
        <v>0</v>
      </c>
      <c r="C1642" s="7">
        <f t="shared" si="76"/>
        <v>0</v>
      </c>
      <c r="D1642" s="7">
        <f t="shared" si="77"/>
        <v>0</v>
      </c>
      <c r="E1642" s="7">
        <v>349561</v>
      </c>
      <c r="F1642" t="s">
        <v>50</v>
      </c>
      <c r="G1642" t="s">
        <v>88</v>
      </c>
      <c r="H1642" s="7">
        <v>25</v>
      </c>
      <c r="I1642" s="7" t="s">
        <v>148</v>
      </c>
      <c r="J1642" t="s">
        <v>18</v>
      </c>
      <c r="K1642">
        <v>31.2</v>
      </c>
      <c r="L1642">
        <v>1</v>
      </c>
      <c r="M1642">
        <v>118.7</v>
      </c>
      <c r="N1642">
        <v>2.76</v>
      </c>
    </row>
    <row r="1643" spans="1:14" x14ac:dyDescent="0.25">
      <c r="A1643" s="7">
        <v>400268</v>
      </c>
      <c r="B1643" s="7">
        <f t="shared" si="75"/>
        <v>0</v>
      </c>
      <c r="C1643" s="7">
        <f t="shared" si="76"/>
        <v>0</v>
      </c>
      <c r="D1643" s="7">
        <f t="shared" si="77"/>
        <v>0</v>
      </c>
      <c r="E1643" s="7">
        <v>349561</v>
      </c>
      <c r="F1643" t="s">
        <v>50</v>
      </c>
      <c r="G1643" t="s">
        <v>88</v>
      </c>
      <c r="H1643" s="7">
        <v>25</v>
      </c>
      <c r="I1643" s="7" t="s">
        <v>148</v>
      </c>
      <c r="J1643" t="s">
        <v>18</v>
      </c>
      <c r="K1643">
        <v>12.7</v>
      </c>
      <c r="L1643">
        <v>1</v>
      </c>
      <c r="M1643">
        <v>92</v>
      </c>
      <c r="N1643">
        <v>2.76</v>
      </c>
    </row>
    <row r="1644" spans="1:14" x14ac:dyDescent="0.25">
      <c r="A1644" s="7">
        <v>400270</v>
      </c>
      <c r="B1644" s="7">
        <f t="shared" si="75"/>
        <v>0</v>
      </c>
      <c r="C1644" s="7">
        <f t="shared" si="76"/>
        <v>0</v>
      </c>
      <c r="D1644" s="7">
        <f t="shared" si="77"/>
        <v>0</v>
      </c>
      <c r="E1644" s="7">
        <v>349561</v>
      </c>
      <c r="F1644" t="s">
        <v>50</v>
      </c>
      <c r="G1644" t="s">
        <v>88</v>
      </c>
      <c r="H1644" s="7">
        <v>25</v>
      </c>
      <c r="I1644" s="7" t="s">
        <v>148</v>
      </c>
      <c r="J1644" t="s">
        <v>18</v>
      </c>
      <c r="K1644">
        <v>92.4</v>
      </c>
      <c r="L1644">
        <v>5</v>
      </c>
      <c r="M1644">
        <v>49.4</v>
      </c>
      <c r="N1644">
        <v>2.76</v>
      </c>
    </row>
    <row r="1645" spans="1:14" x14ac:dyDescent="0.25">
      <c r="A1645" s="7">
        <v>400339</v>
      </c>
      <c r="B1645" s="7">
        <f t="shared" si="75"/>
        <v>0</v>
      </c>
      <c r="C1645" s="7">
        <f t="shared" si="76"/>
        <v>0</v>
      </c>
      <c r="D1645" s="7">
        <f t="shared" si="77"/>
        <v>0</v>
      </c>
      <c r="E1645" s="7">
        <v>349561</v>
      </c>
      <c r="F1645" t="s">
        <v>50</v>
      </c>
      <c r="G1645" t="s">
        <v>88</v>
      </c>
      <c r="H1645" s="7">
        <v>25</v>
      </c>
      <c r="I1645" s="7" t="s">
        <v>148</v>
      </c>
      <c r="J1645" t="s">
        <v>18</v>
      </c>
      <c r="K1645">
        <v>32.6</v>
      </c>
      <c r="L1645">
        <v>3</v>
      </c>
      <c r="M1645">
        <v>57</v>
      </c>
      <c r="N1645">
        <v>2.76</v>
      </c>
    </row>
    <row r="1646" spans="1:14" x14ac:dyDescent="0.25">
      <c r="A1646" s="7">
        <v>400340</v>
      </c>
      <c r="B1646" s="7">
        <f t="shared" si="75"/>
        <v>0</v>
      </c>
      <c r="C1646" s="7">
        <f t="shared" si="76"/>
        <v>0</v>
      </c>
      <c r="D1646" s="7">
        <f t="shared" si="77"/>
        <v>0</v>
      </c>
      <c r="E1646" s="7">
        <v>349561</v>
      </c>
      <c r="F1646" t="s">
        <v>50</v>
      </c>
      <c r="G1646" t="s">
        <v>88</v>
      </c>
      <c r="H1646" s="7">
        <v>25</v>
      </c>
      <c r="I1646" s="7" t="s">
        <v>148</v>
      </c>
      <c r="J1646" t="s">
        <v>18</v>
      </c>
      <c r="K1646">
        <v>18</v>
      </c>
      <c r="L1646">
        <v>1</v>
      </c>
      <c r="M1646">
        <v>92</v>
      </c>
      <c r="N1646">
        <v>2.76</v>
      </c>
    </row>
    <row r="1647" spans="1:14" x14ac:dyDescent="0.25">
      <c r="A1647" s="7">
        <v>400342</v>
      </c>
      <c r="B1647" s="7">
        <f t="shared" si="75"/>
        <v>0</v>
      </c>
      <c r="C1647" s="7">
        <f t="shared" si="76"/>
        <v>0</v>
      </c>
      <c r="D1647" s="7">
        <f t="shared" si="77"/>
        <v>0</v>
      </c>
      <c r="E1647" s="7">
        <v>349561</v>
      </c>
      <c r="F1647" t="s">
        <v>50</v>
      </c>
      <c r="G1647" t="s">
        <v>88</v>
      </c>
      <c r="H1647" s="7">
        <v>25</v>
      </c>
      <c r="I1647" s="7" t="s">
        <v>148</v>
      </c>
      <c r="J1647" t="s">
        <v>18</v>
      </c>
      <c r="K1647">
        <v>17.8</v>
      </c>
      <c r="L1647">
        <v>1</v>
      </c>
      <c r="M1647">
        <v>92</v>
      </c>
      <c r="N1647">
        <v>2.76</v>
      </c>
    </row>
    <row r="1648" spans="1:14" x14ac:dyDescent="0.25">
      <c r="A1648" s="7">
        <v>400345</v>
      </c>
      <c r="B1648" s="7">
        <f t="shared" si="75"/>
        <v>0</v>
      </c>
      <c r="C1648" s="7">
        <f t="shared" si="76"/>
        <v>0</v>
      </c>
      <c r="D1648" s="7">
        <f t="shared" si="77"/>
        <v>0</v>
      </c>
      <c r="E1648" s="7">
        <v>349561</v>
      </c>
      <c r="F1648" t="s">
        <v>50</v>
      </c>
      <c r="G1648" t="s">
        <v>88</v>
      </c>
      <c r="H1648" s="7">
        <v>25</v>
      </c>
      <c r="I1648" s="7" t="s">
        <v>148</v>
      </c>
      <c r="J1648" t="s">
        <v>18</v>
      </c>
      <c r="K1648">
        <v>94.4</v>
      </c>
      <c r="L1648">
        <v>3</v>
      </c>
      <c r="M1648">
        <v>57</v>
      </c>
      <c r="N1648">
        <v>2.76</v>
      </c>
    </row>
    <row r="1649" spans="1:14" x14ac:dyDescent="0.25">
      <c r="A1649" s="7">
        <v>400346</v>
      </c>
      <c r="B1649" s="7">
        <f t="shared" si="75"/>
        <v>0</v>
      </c>
      <c r="C1649" s="7">
        <f t="shared" si="76"/>
        <v>0</v>
      </c>
      <c r="D1649" s="7">
        <f t="shared" si="77"/>
        <v>0</v>
      </c>
      <c r="E1649" s="7">
        <v>349561</v>
      </c>
      <c r="F1649" t="s">
        <v>50</v>
      </c>
      <c r="G1649" t="s">
        <v>88</v>
      </c>
      <c r="H1649" s="7">
        <v>25</v>
      </c>
      <c r="I1649" s="7" t="s">
        <v>148</v>
      </c>
      <c r="J1649" t="s">
        <v>18</v>
      </c>
      <c r="K1649">
        <v>17</v>
      </c>
      <c r="L1649">
        <v>1</v>
      </c>
      <c r="M1649">
        <v>92</v>
      </c>
      <c r="N1649">
        <v>2.76</v>
      </c>
    </row>
    <row r="1650" spans="1:14" x14ac:dyDescent="0.25">
      <c r="A1650" s="7">
        <v>400348</v>
      </c>
      <c r="B1650" s="7">
        <f t="shared" si="75"/>
        <v>0</v>
      </c>
      <c r="C1650" s="7">
        <f t="shared" si="76"/>
        <v>0</v>
      </c>
      <c r="D1650" s="7">
        <f t="shared" si="77"/>
        <v>0</v>
      </c>
      <c r="E1650" s="7">
        <v>349561</v>
      </c>
      <c r="F1650" t="s">
        <v>50</v>
      </c>
      <c r="G1650" t="s">
        <v>88</v>
      </c>
      <c r="H1650" s="7">
        <v>25</v>
      </c>
      <c r="I1650" s="7" t="s">
        <v>149</v>
      </c>
      <c r="J1650" t="s">
        <v>18</v>
      </c>
      <c r="K1650">
        <v>409.7</v>
      </c>
      <c r="L1650">
        <v>1</v>
      </c>
      <c r="M1650" t="s">
        <v>149</v>
      </c>
      <c r="N1650" t="s">
        <v>149</v>
      </c>
    </row>
    <row r="1651" spans="1:14" x14ac:dyDescent="0.25">
      <c r="A1651" s="7">
        <v>400350</v>
      </c>
      <c r="B1651" s="7">
        <f t="shared" si="75"/>
        <v>0</v>
      </c>
      <c r="C1651" s="7">
        <f t="shared" si="76"/>
        <v>0</v>
      </c>
      <c r="D1651" s="7">
        <f t="shared" si="77"/>
        <v>0</v>
      </c>
      <c r="E1651" s="7">
        <v>349561</v>
      </c>
      <c r="F1651" t="s">
        <v>50</v>
      </c>
      <c r="G1651" t="s">
        <v>88</v>
      </c>
      <c r="H1651" s="7">
        <v>25</v>
      </c>
      <c r="I1651" s="7" t="s">
        <v>149</v>
      </c>
      <c r="J1651" t="s">
        <v>18</v>
      </c>
      <c r="K1651">
        <v>91.9</v>
      </c>
      <c r="L1651">
        <v>1</v>
      </c>
      <c r="M1651" t="s">
        <v>149</v>
      </c>
      <c r="N1651" t="s">
        <v>149</v>
      </c>
    </row>
    <row r="1652" spans="1:14" x14ac:dyDescent="0.25">
      <c r="A1652" s="7">
        <v>400352</v>
      </c>
      <c r="B1652" s="7">
        <f t="shared" si="75"/>
        <v>0</v>
      </c>
      <c r="C1652" s="7">
        <f t="shared" si="76"/>
        <v>0</v>
      </c>
      <c r="D1652" s="7">
        <f t="shared" si="77"/>
        <v>0</v>
      </c>
      <c r="E1652" s="7">
        <v>349561</v>
      </c>
      <c r="F1652" t="s">
        <v>50</v>
      </c>
      <c r="G1652" t="s">
        <v>88</v>
      </c>
      <c r="H1652" s="7">
        <v>25</v>
      </c>
      <c r="I1652" s="7" t="s">
        <v>148</v>
      </c>
      <c r="J1652" t="s">
        <v>18</v>
      </c>
      <c r="K1652">
        <v>8.1999999999999993</v>
      </c>
      <c r="L1652">
        <v>1</v>
      </c>
      <c r="M1652">
        <v>92</v>
      </c>
      <c r="N1652">
        <v>2.76</v>
      </c>
    </row>
    <row r="1653" spans="1:14" x14ac:dyDescent="0.25">
      <c r="A1653" s="7">
        <v>400354</v>
      </c>
      <c r="B1653" s="7">
        <f t="shared" si="75"/>
        <v>0</v>
      </c>
      <c r="C1653" s="7">
        <f t="shared" si="76"/>
        <v>0</v>
      </c>
      <c r="D1653" s="7">
        <f t="shared" si="77"/>
        <v>0</v>
      </c>
      <c r="E1653" s="7">
        <v>349561</v>
      </c>
      <c r="F1653" t="s">
        <v>50</v>
      </c>
      <c r="G1653" t="s">
        <v>88</v>
      </c>
      <c r="H1653" s="7">
        <v>25</v>
      </c>
      <c r="I1653" s="7" t="s">
        <v>148</v>
      </c>
      <c r="J1653" t="s">
        <v>18</v>
      </c>
      <c r="K1653">
        <v>23.59</v>
      </c>
      <c r="L1653">
        <v>1</v>
      </c>
      <c r="M1653">
        <v>92</v>
      </c>
      <c r="N1653">
        <v>2.76</v>
      </c>
    </row>
    <row r="1654" spans="1:14" x14ac:dyDescent="0.25">
      <c r="A1654" s="7">
        <v>400377</v>
      </c>
      <c r="B1654" s="7">
        <f t="shared" si="75"/>
        <v>0</v>
      </c>
      <c r="C1654" s="7">
        <f t="shared" si="76"/>
        <v>0</v>
      </c>
      <c r="D1654" s="7">
        <f t="shared" si="77"/>
        <v>0</v>
      </c>
      <c r="E1654" s="7">
        <v>349561</v>
      </c>
      <c r="F1654" t="s">
        <v>50</v>
      </c>
      <c r="G1654" t="s">
        <v>88</v>
      </c>
      <c r="H1654" s="7">
        <v>25</v>
      </c>
      <c r="I1654" s="7" t="s">
        <v>148</v>
      </c>
      <c r="J1654" t="s">
        <v>18</v>
      </c>
      <c r="K1654">
        <v>12.6</v>
      </c>
      <c r="L1654">
        <v>1</v>
      </c>
      <c r="M1654">
        <v>92</v>
      </c>
      <c r="N1654">
        <v>2.76</v>
      </c>
    </row>
    <row r="1655" spans="1:14" x14ac:dyDescent="0.25">
      <c r="A1655" s="7">
        <v>400378</v>
      </c>
      <c r="B1655" s="7">
        <f t="shared" si="75"/>
        <v>0</v>
      </c>
      <c r="C1655" s="7">
        <f t="shared" si="76"/>
        <v>0</v>
      </c>
      <c r="D1655" s="7">
        <f t="shared" si="77"/>
        <v>0</v>
      </c>
      <c r="E1655" s="7">
        <v>349561</v>
      </c>
      <c r="F1655" t="s">
        <v>50</v>
      </c>
      <c r="G1655" t="s">
        <v>88</v>
      </c>
      <c r="H1655" s="7">
        <v>25</v>
      </c>
      <c r="I1655" s="7" t="s">
        <v>148</v>
      </c>
      <c r="J1655" t="s">
        <v>18</v>
      </c>
      <c r="K1655">
        <v>11.9</v>
      </c>
      <c r="L1655">
        <v>1</v>
      </c>
      <c r="M1655">
        <v>92</v>
      </c>
      <c r="N1655">
        <v>2.76</v>
      </c>
    </row>
    <row r="1656" spans="1:14" x14ac:dyDescent="0.25">
      <c r="A1656" s="7">
        <v>400380</v>
      </c>
      <c r="B1656" s="7">
        <f t="shared" si="75"/>
        <v>0</v>
      </c>
      <c r="C1656" s="7">
        <f t="shared" si="76"/>
        <v>0</v>
      </c>
      <c r="D1656" s="7">
        <f t="shared" si="77"/>
        <v>0</v>
      </c>
      <c r="E1656" s="7">
        <v>349561</v>
      </c>
      <c r="F1656" t="s">
        <v>50</v>
      </c>
      <c r="G1656" t="s">
        <v>88</v>
      </c>
      <c r="H1656" s="7">
        <v>25</v>
      </c>
      <c r="I1656" s="7" t="s">
        <v>149</v>
      </c>
      <c r="J1656" t="s">
        <v>18</v>
      </c>
      <c r="K1656">
        <v>192.5</v>
      </c>
      <c r="L1656">
        <v>1</v>
      </c>
      <c r="M1656" t="s">
        <v>149</v>
      </c>
      <c r="N1656" t="s">
        <v>149</v>
      </c>
    </row>
    <row r="1657" spans="1:14" x14ac:dyDescent="0.25">
      <c r="A1657" s="7">
        <v>400381</v>
      </c>
      <c r="B1657" s="7">
        <f t="shared" si="75"/>
        <v>0</v>
      </c>
      <c r="C1657" s="7">
        <f t="shared" si="76"/>
        <v>0</v>
      </c>
      <c r="D1657" s="7">
        <f t="shared" si="77"/>
        <v>0</v>
      </c>
      <c r="E1657" s="7">
        <v>349561</v>
      </c>
      <c r="F1657" t="s">
        <v>50</v>
      </c>
      <c r="G1657" t="s">
        <v>88</v>
      </c>
      <c r="H1657" s="7">
        <v>25</v>
      </c>
      <c r="I1657" s="7" t="s">
        <v>148</v>
      </c>
      <c r="J1657" t="s">
        <v>18</v>
      </c>
      <c r="K1657">
        <v>17.600000000000001</v>
      </c>
      <c r="L1657">
        <v>1</v>
      </c>
      <c r="M1657">
        <v>92</v>
      </c>
      <c r="N1657">
        <v>2.76</v>
      </c>
    </row>
    <row r="1658" spans="1:14" x14ac:dyDescent="0.25">
      <c r="A1658" s="7">
        <v>400383</v>
      </c>
      <c r="B1658" s="7">
        <f t="shared" si="75"/>
        <v>0</v>
      </c>
      <c r="C1658" s="7">
        <f t="shared" si="76"/>
        <v>0</v>
      </c>
      <c r="D1658" s="7">
        <f t="shared" si="77"/>
        <v>0</v>
      </c>
      <c r="E1658" s="7">
        <v>349561</v>
      </c>
      <c r="F1658" t="s">
        <v>50</v>
      </c>
      <c r="G1658" t="s">
        <v>88</v>
      </c>
      <c r="H1658" s="7">
        <v>25</v>
      </c>
      <c r="I1658" s="7" t="s">
        <v>149</v>
      </c>
      <c r="J1658" t="s">
        <v>18</v>
      </c>
      <c r="K1658">
        <v>0</v>
      </c>
      <c r="L1658">
        <v>1</v>
      </c>
      <c r="M1658" t="s">
        <v>149</v>
      </c>
      <c r="N1658" t="s">
        <v>149</v>
      </c>
    </row>
    <row r="1659" spans="1:14" x14ac:dyDescent="0.25">
      <c r="A1659" s="7">
        <v>400384</v>
      </c>
      <c r="B1659" s="7">
        <f t="shared" si="75"/>
        <v>0</v>
      </c>
      <c r="C1659" s="7">
        <f t="shared" si="76"/>
        <v>0</v>
      </c>
      <c r="D1659" s="7">
        <f t="shared" si="77"/>
        <v>0</v>
      </c>
      <c r="E1659" s="7">
        <v>349561</v>
      </c>
      <c r="F1659" t="s">
        <v>50</v>
      </c>
      <c r="G1659" t="s">
        <v>88</v>
      </c>
      <c r="H1659" s="7">
        <v>25</v>
      </c>
      <c r="I1659" s="7" t="s">
        <v>148</v>
      </c>
      <c r="J1659" t="s">
        <v>18</v>
      </c>
      <c r="K1659">
        <v>12.9</v>
      </c>
      <c r="L1659">
        <v>1</v>
      </c>
      <c r="M1659">
        <v>92</v>
      </c>
      <c r="N1659">
        <v>2.76</v>
      </c>
    </row>
    <row r="1660" spans="1:14" x14ac:dyDescent="0.25">
      <c r="A1660" s="7">
        <v>400385</v>
      </c>
      <c r="B1660" s="7">
        <f t="shared" si="75"/>
        <v>0</v>
      </c>
      <c r="C1660" s="7">
        <f t="shared" si="76"/>
        <v>0</v>
      </c>
      <c r="D1660" s="7">
        <f t="shared" si="77"/>
        <v>0</v>
      </c>
      <c r="E1660" s="7">
        <v>349561</v>
      </c>
      <c r="F1660" t="s">
        <v>50</v>
      </c>
      <c r="G1660" t="s">
        <v>88</v>
      </c>
      <c r="H1660" s="7">
        <v>25</v>
      </c>
      <c r="I1660" s="7" t="s">
        <v>148</v>
      </c>
      <c r="J1660" t="s">
        <v>18</v>
      </c>
      <c r="K1660">
        <v>24.6</v>
      </c>
      <c r="L1660">
        <v>1</v>
      </c>
      <c r="M1660">
        <v>92</v>
      </c>
      <c r="N1660">
        <v>2.76</v>
      </c>
    </row>
    <row r="1661" spans="1:14" x14ac:dyDescent="0.25">
      <c r="A1661" s="7">
        <v>400386</v>
      </c>
      <c r="B1661" s="7">
        <f t="shared" si="75"/>
        <v>0</v>
      </c>
      <c r="C1661" s="7">
        <f t="shared" si="76"/>
        <v>0</v>
      </c>
      <c r="D1661" s="7">
        <f t="shared" si="77"/>
        <v>0</v>
      </c>
      <c r="E1661" s="7">
        <v>349561</v>
      </c>
      <c r="F1661" t="s">
        <v>50</v>
      </c>
      <c r="G1661" t="s">
        <v>88</v>
      </c>
      <c r="H1661" s="7">
        <v>25</v>
      </c>
      <c r="I1661" s="7" t="s">
        <v>148</v>
      </c>
      <c r="J1661" t="s">
        <v>18</v>
      </c>
      <c r="K1661">
        <v>17.899999999999999</v>
      </c>
      <c r="L1661">
        <v>1</v>
      </c>
      <c r="M1661">
        <v>92</v>
      </c>
      <c r="N1661">
        <v>2.76</v>
      </c>
    </row>
    <row r="1662" spans="1:14" x14ac:dyDescent="0.25">
      <c r="A1662" s="7">
        <v>400388</v>
      </c>
      <c r="B1662" s="7">
        <f t="shared" si="75"/>
        <v>0</v>
      </c>
      <c r="C1662" s="7">
        <f t="shared" si="76"/>
        <v>0</v>
      </c>
      <c r="D1662" s="7">
        <f t="shared" si="77"/>
        <v>0</v>
      </c>
      <c r="E1662" s="7">
        <v>349561</v>
      </c>
      <c r="F1662" t="s">
        <v>50</v>
      </c>
      <c r="G1662" t="s">
        <v>88</v>
      </c>
      <c r="H1662" s="7">
        <v>25</v>
      </c>
      <c r="I1662" s="7" t="s">
        <v>148</v>
      </c>
      <c r="J1662" t="s">
        <v>18</v>
      </c>
      <c r="K1662">
        <v>32.5</v>
      </c>
      <c r="L1662">
        <v>1</v>
      </c>
      <c r="M1662">
        <v>118.7</v>
      </c>
      <c r="N1662">
        <v>2.76</v>
      </c>
    </row>
    <row r="1663" spans="1:14" x14ac:dyDescent="0.25">
      <c r="A1663" s="7">
        <v>400389</v>
      </c>
      <c r="B1663" s="7">
        <f t="shared" si="75"/>
        <v>0</v>
      </c>
      <c r="C1663" s="7">
        <f t="shared" si="76"/>
        <v>0</v>
      </c>
      <c r="D1663" s="7">
        <f t="shared" si="77"/>
        <v>0</v>
      </c>
      <c r="E1663" s="7">
        <v>349561</v>
      </c>
      <c r="F1663" t="s">
        <v>50</v>
      </c>
      <c r="G1663" t="s">
        <v>88</v>
      </c>
      <c r="H1663" s="7">
        <v>25</v>
      </c>
      <c r="I1663" s="7" t="s">
        <v>148</v>
      </c>
      <c r="J1663" t="s">
        <v>18</v>
      </c>
      <c r="K1663">
        <v>14.8</v>
      </c>
      <c r="L1663">
        <v>1</v>
      </c>
      <c r="M1663">
        <v>92</v>
      </c>
      <c r="N1663">
        <v>2.76</v>
      </c>
    </row>
    <row r="1664" spans="1:14" x14ac:dyDescent="0.25">
      <c r="A1664" s="7">
        <v>400390</v>
      </c>
      <c r="B1664" s="7">
        <f t="shared" si="75"/>
        <v>0</v>
      </c>
      <c r="C1664" s="7">
        <f t="shared" si="76"/>
        <v>0</v>
      </c>
      <c r="D1664" s="7">
        <f t="shared" si="77"/>
        <v>0</v>
      </c>
      <c r="E1664" s="7">
        <v>349561</v>
      </c>
      <c r="F1664" t="s">
        <v>50</v>
      </c>
      <c r="G1664" t="s">
        <v>88</v>
      </c>
      <c r="H1664" s="7">
        <v>25</v>
      </c>
      <c r="I1664" s="7" t="s">
        <v>148</v>
      </c>
      <c r="J1664" t="s">
        <v>18</v>
      </c>
      <c r="K1664">
        <v>16.5</v>
      </c>
      <c r="L1664">
        <v>1</v>
      </c>
      <c r="M1664">
        <v>92</v>
      </c>
      <c r="N1664">
        <v>2.76</v>
      </c>
    </row>
    <row r="1665" spans="1:14" x14ac:dyDescent="0.25">
      <c r="A1665" s="7">
        <v>400413</v>
      </c>
      <c r="B1665" s="7">
        <f t="shared" si="75"/>
        <v>0</v>
      </c>
      <c r="C1665" s="7">
        <f t="shared" si="76"/>
        <v>0</v>
      </c>
      <c r="D1665" s="7">
        <f t="shared" si="77"/>
        <v>0</v>
      </c>
      <c r="E1665" s="7">
        <v>349561</v>
      </c>
      <c r="F1665" t="s">
        <v>50</v>
      </c>
      <c r="G1665" t="s">
        <v>88</v>
      </c>
      <c r="H1665" s="7">
        <v>25</v>
      </c>
      <c r="I1665" s="7" t="s">
        <v>148</v>
      </c>
      <c r="J1665" t="s">
        <v>18</v>
      </c>
      <c r="K1665">
        <v>17.7</v>
      </c>
      <c r="L1665">
        <v>1</v>
      </c>
      <c r="M1665">
        <v>92</v>
      </c>
      <c r="N1665">
        <v>2.76</v>
      </c>
    </row>
    <row r="1666" spans="1:14" x14ac:dyDescent="0.25">
      <c r="A1666" s="7">
        <v>400416</v>
      </c>
      <c r="B1666" s="7">
        <f t="shared" si="75"/>
        <v>0</v>
      </c>
      <c r="C1666" s="7">
        <f t="shared" si="76"/>
        <v>0</v>
      </c>
      <c r="D1666" s="7">
        <f t="shared" si="77"/>
        <v>0</v>
      </c>
      <c r="E1666" s="7">
        <v>349561</v>
      </c>
      <c r="F1666" t="s">
        <v>50</v>
      </c>
      <c r="G1666" t="s">
        <v>88</v>
      </c>
      <c r="H1666" s="7">
        <v>25</v>
      </c>
      <c r="I1666" s="7" t="s">
        <v>148</v>
      </c>
      <c r="J1666" t="s">
        <v>18</v>
      </c>
      <c r="K1666">
        <v>13.6</v>
      </c>
      <c r="L1666">
        <v>1</v>
      </c>
      <c r="M1666">
        <v>92</v>
      </c>
      <c r="N1666">
        <v>2.76</v>
      </c>
    </row>
    <row r="1667" spans="1:14" x14ac:dyDescent="0.25">
      <c r="A1667" s="7">
        <v>400419</v>
      </c>
      <c r="B1667" s="7">
        <f t="shared" ref="B1667:B1730" si="78">IF(A1667=A1668,1,0)</f>
        <v>0</v>
      </c>
      <c r="C1667" s="7">
        <f t="shared" ref="C1667:C1730" si="79">IF(A1667=A1666,1,0)</f>
        <v>0</v>
      </c>
      <c r="D1667" s="7">
        <f t="shared" ref="D1667:D1730" si="80">B1667+C1667</f>
        <v>0</v>
      </c>
      <c r="E1667" s="7">
        <v>349561</v>
      </c>
      <c r="F1667" t="s">
        <v>50</v>
      </c>
      <c r="G1667" t="s">
        <v>88</v>
      </c>
      <c r="H1667" s="7">
        <v>25</v>
      </c>
      <c r="I1667" s="7" t="s">
        <v>148</v>
      </c>
      <c r="J1667" t="s">
        <v>18</v>
      </c>
      <c r="K1667">
        <v>14.8</v>
      </c>
      <c r="L1667">
        <v>1</v>
      </c>
      <c r="M1667">
        <v>92</v>
      </c>
      <c r="N1667">
        <v>2.76</v>
      </c>
    </row>
    <row r="1668" spans="1:14" x14ac:dyDescent="0.25">
      <c r="A1668" s="7">
        <v>400420</v>
      </c>
      <c r="B1668" s="7">
        <f t="shared" si="78"/>
        <v>0</v>
      </c>
      <c r="C1668" s="7">
        <f t="shared" si="79"/>
        <v>0</v>
      </c>
      <c r="D1668" s="7">
        <f t="shared" si="80"/>
        <v>0</v>
      </c>
      <c r="E1668" s="7">
        <v>349561</v>
      </c>
      <c r="F1668" t="s">
        <v>50</v>
      </c>
      <c r="G1668" t="s">
        <v>88</v>
      </c>
      <c r="H1668" s="7">
        <v>25</v>
      </c>
      <c r="I1668" s="7" t="s">
        <v>148</v>
      </c>
      <c r="J1668" t="s">
        <v>18</v>
      </c>
      <c r="K1668">
        <v>17.100000000000001</v>
      </c>
      <c r="L1668">
        <v>2</v>
      </c>
      <c r="M1668">
        <v>57</v>
      </c>
      <c r="N1668">
        <v>2.76</v>
      </c>
    </row>
    <row r="1669" spans="1:14" x14ac:dyDescent="0.25">
      <c r="A1669" s="7">
        <v>400421</v>
      </c>
      <c r="B1669" s="7">
        <f t="shared" si="78"/>
        <v>0</v>
      </c>
      <c r="C1669" s="7">
        <f t="shared" si="79"/>
        <v>0</v>
      </c>
      <c r="D1669" s="7">
        <f t="shared" si="80"/>
        <v>0</v>
      </c>
      <c r="E1669" s="7">
        <v>349561</v>
      </c>
      <c r="F1669" t="s">
        <v>50</v>
      </c>
      <c r="G1669" t="s">
        <v>88</v>
      </c>
      <c r="H1669" s="7">
        <v>25</v>
      </c>
      <c r="I1669" s="7" t="s">
        <v>148</v>
      </c>
      <c r="J1669" t="s">
        <v>18</v>
      </c>
      <c r="K1669">
        <v>17.3</v>
      </c>
      <c r="L1669">
        <v>1</v>
      </c>
      <c r="M1669">
        <v>92</v>
      </c>
      <c r="N1669">
        <v>2.76</v>
      </c>
    </row>
    <row r="1670" spans="1:14" x14ac:dyDescent="0.25">
      <c r="A1670" s="7">
        <v>400422</v>
      </c>
      <c r="B1670" s="7">
        <f t="shared" si="78"/>
        <v>0</v>
      </c>
      <c r="C1670" s="7">
        <f t="shared" si="79"/>
        <v>0</v>
      </c>
      <c r="D1670" s="7">
        <f t="shared" si="80"/>
        <v>0</v>
      </c>
      <c r="E1670" s="7">
        <v>349561</v>
      </c>
      <c r="F1670" t="s">
        <v>50</v>
      </c>
      <c r="G1670" t="s">
        <v>88</v>
      </c>
      <c r="H1670" s="7">
        <v>25</v>
      </c>
      <c r="I1670" s="7" t="s">
        <v>148</v>
      </c>
      <c r="J1670" t="s">
        <v>18</v>
      </c>
      <c r="K1670">
        <v>17.600000000000001</v>
      </c>
      <c r="L1670">
        <v>1</v>
      </c>
      <c r="M1670">
        <v>92</v>
      </c>
      <c r="N1670">
        <v>2.76</v>
      </c>
    </row>
    <row r="1671" spans="1:14" x14ac:dyDescent="0.25">
      <c r="A1671" s="7">
        <v>400423</v>
      </c>
      <c r="B1671" s="7">
        <f t="shared" si="78"/>
        <v>0</v>
      </c>
      <c r="C1671" s="7">
        <f t="shared" si="79"/>
        <v>0</v>
      </c>
      <c r="D1671" s="7">
        <f t="shared" si="80"/>
        <v>0</v>
      </c>
      <c r="E1671" s="7">
        <v>349561</v>
      </c>
      <c r="F1671" t="s">
        <v>50</v>
      </c>
      <c r="G1671" t="s">
        <v>88</v>
      </c>
      <c r="H1671" s="7">
        <v>25</v>
      </c>
      <c r="I1671" s="7" t="s">
        <v>148</v>
      </c>
      <c r="J1671" t="s">
        <v>18</v>
      </c>
      <c r="K1671">
        <v>33.799999999999997</v>
      </c>
      <c r="L1671">
        <v>2</v>
      </c>
      <c r="M1671">
        <v>73.5</v>
      </c>
      <c r="N1671">
        <v>2.76</v>
      </c>
    </row>
    <row r="1672" spans="1:14" x14ac:dyDescent="0.25">
      <c r="A1672" s="7">
        <v>400446</v>
      </c>
      <c r="B1672" s="7">
        <f t="shared" si="78"/>
        <v>0</v>
      </c>
      <c r="C1672" s="7">
        <f t="shared" si="79"/>
        <v>0</v>
      </c>
      <c r="D1672" s="7">
        <f t="shared" si="80"/>
        <v>0</v>
      </c>
      <c r="E1672" s="7">
        <v>349561</v>
      </c>
      <c r="F1672" t="s">
        <v>50</v>
      </c>
      <c r="G1672" t="s">
        <v>88</v>
      </c>
      <c r="H1672" s="7">
        <v>25</v>
      </c>
      <c r="I1672" s="7" t="s">
        <v>148</v>
      </c>
      <c r="J1672" t="s">
        <v>18</v>
      </c>
      <c r="K1672">
        <v>17.5</v>
      </c>
      <c r="L1672">
        <v>6</v>
      </c>
      <c r="M1672">
        <v>31.3</v>
      </c>
      <c r="N1672">
        <v>2.76</v>
      </c>
    </row>
    <row r="1673" spans="1:14" x14ac:dyDescent="0.25">
      <c r="A1673" s="7">
        <v>400447</v>
      </c>
      <c r="B1673" s="7">
        <f t="shared" si="78"/>
        <v>0</v>
      </c>
      <c r="C1673" s="7">
        <f t="shared" si="79"/>
        <v>0</v>
      </c>
      <c r="D1673" s="7">
        <f t="shared" si="80"/>
        <v>0</v>
      </c>
      <c r="E1673" s="7">
        <v>349561</v>
      </c>
      <c r="F1673" t="s">
        <v>50</v>
      </c>
      <c r="G1673" t="s">
        <v>88</v>
      </c>
      <c r="H1673" s="7">
        <v>25</v>
      </c>
      <c r="I1673" s="7" t="s">
        <v>148</v>
      </c>
      <c r="J1673" t="s">
        <v>18</v>
      </c>
      <c r="K1673">
        <v>61.1</v>
      </c>
      <c r="L1673">
        <v>3</v>
      </c>
      <c r="M1673">
        <v>64.5</v>
      </c>
      <c r="N1673">
        <v>2.76</v>
      </c>
    </row>
    <row r="1674" spans="1:14" x14ac:dyDescent="0.25">
      <c r="A1674" s="7">
        <v>400448</v>
      </c>
      <c r="B1674" s="7">
        <f t="shared" si="78"/>
        <v>0</v>
      </c>
      <c r="C1674" s="7">
        <f t="shared" si="79"/>
        <v>0</v>
      </c>
      <c r="D1674" s="7">
        <f t="shared" si="80"/>
        <v>0</v>
      </c>
      <c r="E1674" s="7">
        <v>349561</v>
      </c>
      <c r="F1674" t="s">
        <v>50</v>
      </c>
      <c r="G1674" t="s">
        <v>88</v>
      </c>
      <c r="H1674" s="7">
        <v>25</v>
      </c>
      <c r="I1674" s="7" t="s">
        <v>148</v>
      </c>
      <c r="J1674" t="s">
        <v>18</v>
      </c>
      <c r="K1674">
        <v>17.3</v>
      </c>
      <c r="L1674">
        <v>1</v>
      </c>
      <c r="M1674">
        <v>92</v>
      </c>
      <c r="N1674">
        <v>2.76</v>
      </c>
    </row>
    <row r="1675" spans="1:14" x14ac:dyDescent="0.25">
      <c r="A1675" s="7">
        <v>400449</v>
      </c>
      <c r="B1675" s="7">
        <f t="shared" si="78"/>
        <v>0</v>
      </c>
      <c r="C1675" s="7">
        <f t="shared" si="79"/>
        <v>0</v>
      </c>
      <c r="D1675" s="7">
        <f t="shared" si="80"/>
        <v>0</v>
      </c>
      <c r="E1675" s="7">
        <v>349561</v>
      </c>
      <c r="F1675" t="s">
        <v>50</v>
      </c>
      <c r="G1675" t="s">
        <v>88</v>
      </c>
      <c r="H1675" s="7">
        <v>25</v>
      </c>
      <c r="I1675" s="7" t="s">
        <v>148</v>
      </c>
      <c r="J1675" t="s">
        <v>18</v>
      </c>
      <c r="K1675">
        <v>24.4</v>
      </c>
      <c r="L1675">
        <v>1</v>
      </c>
      <c r="M1675">
        <v>92</v>
      </c>
      <c r="N1675">
        <v>2.76</v>
      </c>
    </row>
    <row r="1676" spans="1:14" x14ac:dyDescent="0.25">
      <c r="A1676" s="7">
        <v>400450</v>
      </c>
      <c r="B1676" s="7">
        <f t="shared" si="78"/>
        <v>0</v>
      </c>
      <c r="C1676" s="7">
        <f t="shared" si="79"/>
        <v>0</v>
      </c>
      <c r="D1676" s="7">
        <f t="shared" si="80"/>
        <v>0</v>
      </c>
      <c r="E1676" s="7">
        <v>349561</v>
      </c>
      <c r="F1676" t="s">
        <v>50</v>
      </c>
      <c r="G1676" t="s">
        <v>88</v>
      </c>
      <c r="H1676" s="7">
        <v>25</v>
      </c>
      <c r="I1676" s="7" t="s">
        <v>148</v>
      </c>
      <c r="J1676" t="s">
        <v>18</v>
      </c>
      <c r="K1676">
        <v>25.6</v>
      </c>
      <c r="L1676">
        <v>1</v>
      </c>
      <c r="M1676">
        <v>92</v>
      </c>
      <c r="N1676">
        <v>2.76</v>
      </c>
    </row>
    <row r="1677" spans="1:14" x14ac:dyDescent="0.25">
      <c r="A1677" s="7">
        <v>400451</v>
      </c>
      <c r="B1677" s="7">
        <f t="shared" si="78"/>
        <v>0</v>
      </c>
      <c r="C1677" s="7">
        <f t="shared" si="79"/>
        <v>0</v>
      </c>
      <c r="D1677" s="7">
        <f t="shared" si="80"/>
        <v>0</v>
      </c>
      <c r="E1677" s="7">
        <v>349561</v>
      </c>
      <c r="F1677" t="s">
        <v>50</v>
      </c>
      <c r="G1677" t="s">
        <v>88</v>
      </c>
      <c r="H1677" s="7">
        <v>25</v>
      </c>
      <c r="I1677" s="7" t="s">
        <v>148</v>
      </c>
      <c r="J1677" t="s">
        <v>18</v>
      </c>
      <c r="K1677">
        <v>17.7</v>
      </c>
      <c r="L1677">
        <v>1</v>
      </c>
      <c r="M1677">
        <v>92</v>
      </c>
      <c r="N1677">
        <v>2.76</v>
      </c>
    </row>
    <row r="1678" spans="1:14" x14ac:dyDescent="0.25">
      <c r="A1678" s="7">
        <v>400452</v>
      </c>
      <c r="B1678" s="7">
        <f t="shared" si="78"/>
        <v>0</v>
      </c>
      <c r="C1678" s="7">
        <f t="shared" si="79"/>
        <v>0</v>
      </c>
      <c r="D1678" s="7">
        <f t="shared" si="80"/>
        <v>0</v>
      </c>
      <c r="E1678" s="7">
        <v>349561</v>
      </c>
      <c r="F1678" t="s">
        <v>50</v>
      </c>
      <c r="G1678" t="s">
        <v>88</v>
      </c>
      <c r="H1678" s="7">
        <v>25</v>
      </c>
      <c r="I1678" s="7" t="s">
        <v>148</v>
      </c>
      <c r="J1678" t="s">
        <v>18</v>
      </c>
      <c r="K1678">
        <v>24.7</v>
      </c>
      <c r="L1678">
        <v>1</v>
      </c>
      <c r="M1678">
        <v>92</v>
      </c>
      <c r="N1678">
        <v>2.76</v>
      </c>
    </row>
    <row r="1679" spans="1:14" x14ac:dyDescent="0.25">
      <c r="A1679" s="7">
        <v>400453</v>
      </c>
      <c r="B1679" s="7">
        <f t="shared" si="78"/>
        <v>0</v>
      </c>
      <c r="C1679" s="7">
        <f t="shared" si="79"/>
        <v>0</v>
      </c>
      <c r="D1679" s="7">
        <f t="shared" si="80"/>
        <v>0</v>
      </c>
      <c r="E1679" s="7">
        <v>349561</v>
      </c>
      <c r="F1679" t="s">
        <v>50</v>
      </c>
      <c r="G1679" t="s">
        <v>88</v>
      </c>
      <c r="H1679" s="7">
        <v>25</v>
      </c>
      <c r="I1679" s="7" t="s">
        <v>148</v>
      </c>
      <c r="J1679" t="s">
        <v>18</v>
      </c>
      <c r="K1679">
        <v>18.5</v>
      </c>
      <c r="L1679">
        <v>1</v>
      </c>
      <c r="M1679">
        <v>92</v>
      </c>
      <c r="N1679">
        <v>2.76</v>
      </c>
    </row>
    <row r="1680" spans="1:14" x14ac:dyDescent="0.25">
      <c r="A1680" s="7">
        <v>400454</v>
      </c>
      <c r="B1680" s="7">
        <f t="shared" si="78"/>
        <v>0</v>
      </c>
      <c r="C1680" s="7">
        <f t="shared" si="79"/>
        <v>0</v>
      </c>
      <c r="D1680" s="7">
        <f t="shared" si="80"/>
        <v>0</v>
      </c>
      <c r="E1680" s="7">
        <v>349561</v>
      </c>
      <c r="F1680" t="s">
        <v>50</v>
      </c>
      <c r="G1680" t="s">
        <v>88</v>
      </c>
      <c r="H1680" s="7">
        <v>25</v>
      </c>
      <c r="I1680" s="7" t="s">
        <v>148</v>
      </c>
      <c r="J1680" t="s">
        <v>18</v>
      </c>
      <c r="K1680">
        <v>17.600000000000001</v>
      </c>
      <c r="L1680">
        <v>3</v>
      </c>
      <c r="M1680">
        <v>44.2</v>
      </c>
      <c r="N1680">
        <v>2.76</v>
      </c>
    </row>
    <row r="1681" spans="1:14" x14ac:dyDescent="0.25">
      <c r="A1681" s="7">
        <v>400455</v>
      </c>
      <c r="B1681" s="7">
        <f t="shared" si="78"/>
        <v>0</v>
      </c>
      <c r="C1681" s="7">
        <f t="shared" si="79"/>
        <v>0</v>
      </c>
      <c r="D1681" s="7">
        <f t="shared" si="80"/>
        <v>0</v>
      </c>
      <c r="E1681" s="7">
        <v>349561</v>
      </c>
      <c r="F1681" t="s">
        <v>50</v>
      </c>
      <c r="G1681" t="s">
        <v>88</v>
      </c>
      <c r="H1681" s="7">
        <v>25</v>
      </c>
      <c r="I1681" s="7" t="s">
        <v>148</v>
      </c>
      <c r="J1681" t="s">
        <v>18</v>
      </c>
      <c r="K1681">
        <v>12.4</v>
      </c>
      <c r="L1681">
        <v>1</v>
      </c>
      <c r="M1681">
        <v>92</v>
      </c>
      <c r="N1681">
        <v>2.76</v>
      </c>
    </row>
    <row r="1682" spans="1:14" x14ac:dyDescent="0.25">
      <c r="A1682" s="7">
        <v>400456</v>
      </c>
      <c r="B1682" s="7">
        <f t="shared" si="78"/>
        <v>0</v>
      </c>
      <c r="C1682" s="7">
        <f t="shared" si="79"/>
        <v>0</v>
      </c>
      <c r="D1682" s="7">
        <f t="shared" si="80"/>
        <v>0</v>
      </c>
      <c r="E1682" s="7">
        <v>349561</v>
      </c>
      <c r="F1682" t="s">
        <v>50</v>
      </c>
      <c r="G1682" t="s">
        <v>88</v>
      </c>
      <c r="H1682" s="7">
        <v>25</v>
      </c>
      <c r="I1682" s="7" t="s">
        <v>148</v>
      </c>
      <c r="J1682" t="s">
        <v>18</v>
      </c>
      <c r="K1682">
        <v>18.100000000000001</v>
      </c>
      <c r="L1682">
        <v>1</v>
      </c>
      <c r="M1682">
        <v>92</v>
      </c>
      <c r="N1682">
        <v>2.76</v>
      </c>
    </row>
    <row r="1683" spans="1:14" x14ac:dyDescent="0.25">
      <c r="A1683" s="7">
        <v>400457</v>
      </c>
      <c r="B1683" s="7">
        <f t="shared" si="78"/>
        <v>0</v>
      </c>
      <c r="C1683" s="7">
        <f t="shared" si="79"/>
        <v>0</v>
      </c>
      <c r="D1683" s="7">
        <f t="shared" si="80"/>
        <v>0</v>
      </c>
      <c r="E1683" s="7">
        <v>349561</v>
      </c>
      <c r="F1683" t="s">
        <v>50</v>
      </c>
      <c r="G1683" t="s">
        <v>88</v>
      </c>
      <c r="H1683" s="7">
        <v>25</v>
      </c>
      <c r="I1683" s="7" t="s">
        <v>148</v>
      </c>
      <c r="J1683" t="s">
        <v>18</v>
      </c>
      <c r="K1683">
        <v>17.5</v>
      </c>
      <c r="L1683">
        <v>2</v>
      </c>
      <c r="M1683">
        <v>57</v>
      </c>
      <c r="N1683">
        <v>2.76</v>
      </c>
    </row>
    <row r="1684" spans="1:14" x14ac:dyDescent="0.25">
      <c r="A1684" s="7">
        <v>400484</v>
      </c>
      <c r="B1684" s="7">
        <f t="shared" si="78"/>
        <v>0</v>
      </c>
      <c r="C1684" s="7">
        <f t="shared" si="79"/>
        <v>0</v>
      </c>
      <c r="D1684" s="7">
        <f t="shared" si="80"/>
        <v>0</v>
      </c>
      <c r="E1684" s="7">
        <v>349561</v>
      </c>
      <c r="F1684" t="s">
        <v>50</v>
      </c>
      <c r="G1684" t="s">
        <v>88</v>
      </c>
      <c r="H1684" s="7">
        <v>25</v>
      </c>
      <c r="I1684" s="7" t="s">
        <v>148</v>
      </c>
      <c r="J1684" t="s">
        <v>18</v>
      </c>
      <c r="K1684">
        <v>43.4</v>
      </c>
      <c r="L1684">
        <v>2</v>
      </c>
      <c r="M1684">
        <v>73.5</v>
      </c>
      <c r="N1684">
        <v>2.76</v>
      </c>
    </row>
    <row r="1685" spans="1:14" x14ac:dyDescent="0.25">
      <c r="A1685" s="7">
        <v>400485</v>
      </c>
      <c r="B1685" s="7">
        <f t="shared" si="78"/>
        <v>0</v>
      </c>
      <c r="C1685" s="7">
        <f t="shared" si="79"/>
        <v>0</v>
      </c>
      <c r="D1685" s="7">
        <f t="shared" si="80"/>
        <v>0</v>
      </c>
      <c r="E1685" s="7">
        <v>349561</v>
      </c>
      <c r="F1685" t="s">
        <v>50</v>
      </c>
      <c r="G1685" t="s">
        <v>88</v>
      </c>
      <c r="H1685" s="7">
        <v>25</v>
      </c>
      <c r="I1685" s="7" t="s">
        <v>148</v>
      </c>
      <c r="J1685" t="s">
        <v>18</v>
      </c>
      <c r="K1685">
        <v>17.7</v>
      </c>
      <c r="L1685">
        <v>2</v>
      </c>
      <c r="M1685">
        <v>73.5</v>
      </c>
      <c r="N1685">
        <v>2.76</v>
      </c>
    </row>
    <row r="1686" spans="1:14" x14ac:dyDescent="0.25">
      <c r="A1686" s="7">
        <v>400486</v>
      </c>
      <c r="B1686" s="7">
        <f t="shared" si="78"/>
        <v>0</v>
      </c>
      <c r="C1686" s="7">
        <f t="shared" si="79"/>
        <v>0</v>
      </c>
      <c r="D1686" s="7">
        <f t="shared" si="80"/>
        <v>0</v>
      </c>
      <c r="E1686" s="7">
        <v>349561</v>
      </c>
      <c r="F1686" t="s">
        <v>50</v>
      </c>
      <c r="G1686" t="s">
        <v>88</v>
      </c>
      <c r="H1686" s="7">
        <v>25</v>
      </c>
      <c r="I1686" s="7" t="s">
        <v>148</v>
      </c>
      <c r="J1686" t="s">
        <v>18</v>
      </c>
      <c r="K1686">
        <v>13.2</v>
      </c>
      <c r="L1686">
        <v>1</v>
      </c>
      <c r="M1686">
        <v>92</v>
      </c>
      <c r="N1686">
        <v>2.76</v>
      </c>
    </row>
    <row r="1687" spans="1:14" x14ac:dyDescent="0.25">
      <c r="A1687" s="7">
        <v>400487</v>
      </c>
      <c r="B1687" s="7">
        <f t="shared" si="78"/>
        <v>0</v>
      </c>
      <c r="C1687" s="7">
        <f t="shared" si="79"/>
        <v>0</v>
      </c>
      <c r="D1687" s="7">
        <f t="shared" si="80"/>
        <v>0</v>
      </c>
      <c r="E1687" s="7">
        <v>349561</v>
      </c>
      <c r="F1687" t="s">
        <v>50</v>
      </c>
      <c r="G1687" t="s">
        <v>88</v>
      </c>
      <c r="H1687" s="7">
        <v>25</v>
      </c>
      <c r="I1687" s="7" t="s">
        <v>148</v>
      </c>
      <c r="J1687" t="s">
        <v>18</v>
      </c>
      <c r="K1687">
        <v>17.2</v>
      </c>
      <c r="L1687">
        <v>3</v>
      </c>
      <c r="M1687">
        <v>44.2</v>
      </c>
      <c r="N1687">
        <v>2.76</v>
      </c>
    </row>
    <row r="1688" spans="1:14" x14ac:dyDescent="0.25">
      <c r="A1688" s="7">
        <v>400488</v>
      </c>
      <c r="B1688" s="7">
        <f t="shared" si="78"/>
        <v>0</v>
      </c>
      <c r="C1688" s="7">
        <f t="shared" si="79"/>
        <v>0</v>
      </c>
      <c r="D1688" s="7">
        <f t="shared" si="80"/>
        <v>0</v>
      </c>
      <c r="E1688" s="7">
        <v>349561</v>
      </c>
      <c r="F1688" t="s">
        <v>50</v>
      </c>
      <c r="G1688" t="s">
        <v>88</v>
      </c>
      <c r="H1688" s="7">
        <v>25</v>
      </c>
      <c r="I1688" s="7" t="s">
        <v>148</v>
      </c>
      <c r="J1688" t="s">
        <v>18</v>
      </c>
      <c r="K1688">
        <v>23.8</v>
      </c>
      <c r="L1688">
        <v>4</v>
      </c>
      <c r="M1688">
        <v>35.9</v>
      </c>
      <c r="N1688">
        <v>2.76</v>
      </c>
    </row>
    <row r="1689" spans="1:14" x14ac:dyDescent="0.25">
      <c r="A1689" s="7">
        <v>400489</v>
      </c>
      <c r="B1689" s="7">
        <f t="shared" si="78"/>
        <v>0</v>
      </c>
      <c r="C1689" s="7">
        <f t="shared" si="79"/>
        <v>0</v>
      </c>
      <c r="D1689" s="7">
        <f t="shared" si="80"/>
        <v>0</v>
      </c>
      <c r="E1689" s="7">
        <v>349561</v>
      </c>
      <c r="F1689" t="s">
        <v>50</v>
      </c>
      <c r="G1689" t="s">
        <v>88</v>
      </c>
      <c r="H1689" s="7">
        <v>25</v>
      </c>
      <c r="I1689" s="7" t="s">
        <v>148</v>
      </c>
      <c r="J1689" t="s">
        <v>18</v>
      </c>
      <c r="K1689">
        <v>25.1</v>
      </c>
      <c r="L1689">
        <v>4</v>
      </c>
      <c r="M1689">
        <v>35.9</v>
      </c>
      <c r="N1689">
        <v>2.76</v>
      </c>
    </row>
    <row r="1690" spans="1:14" x14ac:dyDescent="0.25">
      <c r="A1690" s="7">
        <v>400490</v>
      </c>
      <c r="B1690" s="7">
        <f t="shared" si="78"/>
        <v>0</v>
      </c>
      <c r="C1690" s="7">
        <f t="shared" si="79"/>
        <v>0</v>
      </c>
      <c r="D1690" s="7">
        <f t="shared" si="80"/>
        <v>0</v>
      </c>
      <c r="E1690" s="7">
        <v>349561</v>
      </c>
      <c r="F1690" t="s">
        <v>50</v>
      </c>
      <c r="G1690" t="s">
        <v>88</v>
      </c>
      <c r="H1690" s="7">
        <v>25</v>
      </c>
      <c r="I1690" s="7" t="s">
        <v>148</v>
      </c>
      <c r="J1690" t="s">
        <v>18</v>
      </c>
      <c r="K1690">
        <v>17.3</v>
      </c>
      <c r="L1690">
        <v>1</v>
      </c>
      <c r="M1690">
        <v>92</v>
      </c>
      <c r="N1690">
        <v>2.76</v>
      </c>
    </row>
    <row r="1691" spans="1:14" x14ac:dyDescent="0.25">
      <c r="A1691" s="7">
        <v>400492</v>
      </c>
      <c r="B1691" s="7">
        <f t="shared" si="78"/>
        <v>0</v>
      </c>
      <c r="C1691" s="7">
        <f t="shared" si="79"/>
        <v>0</v>
      </c>
      <c r="D1691" s="7">
        <f t="shared" si="80"/>
        <v>0</v>
      </c>
      <c r="E1691" s="7">
        <v>349561</v>
      </c>
      <c r="F1691" t="s">
        <v>50</v>
      </c>
      <c r="G1691" t="s">
        <v>88</v>
      </c>
      <c r="H1691" s="7">
        <v>25</v>
      </c>
      <c r="I1691" s="7" t="s">
        <v>148</v>
      </c>
      <c r="J1691" t="s">
        <v>18</v>
      </c>
      <c r="K1691">
        <v>24.8</v>
      </c>
      <c r="L1691">
        <v>1</v>
      </c>
      <c r="M1691">
        <v>92</v>
      </c>
      <c r="N1691">
        <v>2.76</v>
      </c>
    </row>
    <row r="1692" spans="1:14" x14ac:dyDescent="0.25">
      <c r="A1692" s="7">
        <v>400493</v>
      </c>
      <c r="B1692" s="7">
        <f t="shared" si="78"/>
        <v>0</v>
      </c>
      <c r="C1692" s="7">
        <f t="shared" si="79"/>
        <v>0</v>
      </c>
      <c r="D1692" s="7">
        <f t="shared" si="80"/>
        <v>0</v>
      </c>
      <c r="E1692" s="7">
        <v>349561</v>
      </c>
      <c r="F1692" t="s">
        <v>50</v>
      </c>
      <c r="G1692" t="s">
        <v>88</v>
      </c>
      <c r="H1692" s="7">
        <v>25</v>
      </c>
      <c r="I1692" s="7" t="s">
        <v>148</v>
      </c>
      <c r="J1692" t="s">
        <v>18</v>
      </c>
      <c r="K1692">
        <v>18.100000000000001</v>
      </c>
      <c r="L1692">
        <v>1</v>
      </c>
      <c r="M1692">
        <v>92</v>
      </c>
      <c r="N1692">
        <v>2.76</v>
      </c>
    </row>
    <row r="1693" spans="1:14" x14ac:dyDescent="0.25">
      <c r="A1693" s="7">
        <v>400858</v>
      </c>
      <c r="B1693" s="7">
        <f t="shared" si="78"/>
        <v>0</v>
      </c>
      <c r="C1693" s="7">
        <f t="shared" si="79"/>
        <v>0</v>
      </c>
      <c r="D1693" s="7">
        <f t="shared" si="80"/>
        <v>0</v>
      </c>
      <c r="E1693" s="7">
        <v>349561</v>
      </c>
      <c r="F1693" t="s">
        <v>50</v>
      </c>
      <c r="G1693" t="s">
        <v>88</v>
      </c>
      <c r="H1693" s="7">
        <v>25</v>
      </c>
      <c r="I1693" s="7" t="s">
        <v>148</v>
      </c>
      <c r="J1693" t="s">
        <v>18</v>
      </c>
      <c r="K1693">
        <v>17.600000000000001</v>
      </c>
      <c r="L1693">
        <v>2</v>
      </c>
      <c r="M1693">
        <v>57</v>
      </c>
      <c r="N1693">
        <v>2.76</v>
      </c>
    </row>
    <row r="1694" spans="1:14" x14ac:dyDescent="0.25">
      <c r="A1694" s="7">
        <v>400859</v>
      </c>
      <c r="B1694" s="7">
        <f t="shared" si="78"/>
        <v>0</v>
      </c>
      <c r="C1694" s="7">
        <f t="shared" si="79"/>
        <v>0</v>
      </c>
      <c r="D1694" s="7">
        <f t="shared" si="80"/>
        <v>0</v>
      </c>
      <c r="E1694" s="7">
        <v>349561</v>
      </c>
      <c r="F1694" t="s">
        <v>50</v>
      </c>
      <c r="G1694" t="s">
        <v>88</v>
      </c>
      <c r="H1694" s="7">
        <v>25</v>
      </c>
      <c r="I1694" s="7" t="s">
        <v>148</v>
      </c>
      <c r="J1694" t="s">
        <v>18</v>
      </c>
      <c r="K1694">
        <v>15.1</v>
      </c>
      <c r="L1694">
        <v>1</v>
      </c>
      <c r="M1694">
        <v>92</v>
      </c>
      <c r="N1694">
        <v>2.76</v>
      </c>
    </row>
    <row r="1695" spans="1:14" x14ac:dyDescent="0.25">
      <c r="A1695" s="7">
        <v>400860</v>
      </c>
      <c r="B1695" s="7">
        <f t="shared" si="78"/>
        <v>0</v>
      </c>
      <c r="C1695" s="7">
        <f t="shared" si="79"/>
        <v>0</v>
      </c>
      <c r="D1695" s="7">
        <f t="shared" si="80"/>
        <v>0</v>
      </c>
      <c r="E1695" s="7">
        <v>349561</v>
      </c>
      <c r="F1695" t="s">
        <v>50</v>
      </c>
      <c r="G1695" t="s">
        <v>88</v>
      </c>
      <c r="H1695" s="7">
        <v>25</v>
      </c>
      <c r="I1695" s="7" t="s">
        <v>148</v>
      </c>
      <c r="J1695" t="s">
        <v>18</v>
      </c>
      <c r="K1695">
        <v>15.2</v>
      </c>
      <c r="L1695">
        <v>4</v>
      </c>
      <c r="M1695">
        <v>35.9</v>
      </c>
      <c r="N1695">
        <v>2.76</v>
      </c>
    </row>
    <row r="1696" spans="1:14" x14ac:dyDescent="0.25">
      <c r="A1696" s="7">
        <v>400861</v>
      </c>
      <c r="B1696" s="7">
        <f t="shared" si="78"/>
        <v>0</v>
      </c>
      <c r="C1696" s="7">
        <f t="shared" si="79"/>
        <v>0</v>
      </c>
      <c r="D1696" s="7">
        <f t="shared" si="80"/>
        <v>0</v>
      </c>
      <c r="E1696" s="7">
        <v>349561</v>
      </c>
      <c r="F1696" t="s">
        <v>50</v>
      </c>
      <c r="G1696" t="s">
        <v>88</v>
      </c>
      <c r="H1696" s="7">
        <v>25</v>
      </c>
      <c r="I1696" s="7" t="s">
        <v>148</v>
      </c>
      <c r="J1696" t="s">
        <v>18</v>
      </c>
      <c r="K1696">
        <v>41.4</v>
      </c>
      <c r="L1696">
        <v>3</v>
      </c>
      <c r="M1696">
        <v>57</v>
      </c>
      <c r="N1696">
        <v>2.76</v>
      </c>
    </row>
    <row r="1697" spans="1:14" x14ac:dyDescent="0.25">
      <c r="A1697" s="7">
        <v>400862</v>
      </c>
      <c r="B1697" s="7">
        <f t="shared" si="78"/>
        <v>0</v>
      </c>
      <c r="C1697" s="7">
        <f t="shared" si="79"/>
        <v>0</v>
      </c>
      <c r="D1697" s="7">
        <f t="shared" si="80"/>
        <v>0</v>
      </c>
      <c r="E1697" s="7">
        <v>349561</v>
      </c>
      <c r="F1697" t="s">
        <v>50</v>
      </c>
      <c r="G1697" t="s">
        <v>88</v>
      </c>
      <c r="H1697" s="7">
        <v>25</v>
      </c>
      <c r="I1697" s="7" t="s">
        <v>148</v>
      </c>
      <c r="J1697" t="s">
        <v>18</v>
      </c>
      <c r="K1697">
        <v>25.4</v>
      </c>
      <c r="L1697">
        <v>1</v>
      </c>
      <c r="M1697">
        <v>92</v>
      </c>
      <c r="N1697">
        <v>2.76</v>
      </c>
    </row>
    <row r="1698" spans="1:14" x14ac:dyDescent="0.25">
      <c r="A1698" s="7">
        <v>400864</v>
      </c>
      <c r="B1698" s="7">
        <f t="shared" si="78"/>
        <v>0</v>
      </c>
      <c r="C1698" s="7">
        <f t="shared" si="79"/>
        <v>0</v>
      </c>
      <c r="D1698" s="7">
        <f t="shared" si="80"/>
        <v>0</v>
      </c>
      <c r="E1698" s="7">
        <v>349561</v>
      </c>
      <c r="F1698" t="s">
        <v>50</v>
      </c>
      <c r="G1698" t="s">
        <v>88</v>
      </c>
      <c r="H1698" s="7">
        <v>25</v>
      </c>
      <c r="I1698" s="7" t="s">
        <v>148</v>
      </c>
      <c r="J1698" t="s">
        <v>18</v>
      </c>
      <c r="K1698">
        <v>24.5</v>
      </c>
      <c r="L1698">
        <v>1</v>
      </c>
      <c r="M1698">
        <v>92</v>
      </c>
      <c r="N1698">
        <v>2.76</v>
      </c>
    </row>
    <row r="1699" spans="1:14" x14ac:dyDescent="0.25">
      <c r="A1699" s="7">
        <v>400867</v>
      </c>
      <c r="B1699" s="7">
        <f t="shared" si="78"/>
        <v>0</v>
      </c>
      <c r="C1699" s="7">
        <f t="shared" si="79"/>
        <v>0</v>
      </c>
      <c r="D1699" s="7">
        <f t="shared" si="80"/>
        <v>0</v>
      </c>
      <c r="E1699" s="7">
        <v>349561</v>
      </c>
      <c r="F1699" t="s">
        <v>50</v>
      </c>
      <c r="G1699" t="s">
        <v>88</v>
      </c>
      <c r="H1699" s="7">
        <v>25</v>
      </c>
      <c r="I1699" s="7" t="s">
        <v>148</v>
      </c>
      <c r="J1699" t="s">
        <v>18</v>
      </c>
      <c r="K1699">
        <v>17.100000000000001</v>
      </c>
      <c r="L1699">
        <v>1</v>
      </c>
      <c r="M1699">
        <v>92</v>
      </c>
      <c r="N1699">
        <v>2.76</v>
      </c>
    </row>
    <row r="1700" spans="1:14" x14ac:dyDescent="0.25">
      <c r="A1700" s="7">
        <v>400868</v>
      </c>
      <c r="B1700" s="7">
        <f t="shared" si="78"/>
        <v>0</v>
      </c>
      <c r="C1700" s="7">
        <f t="shared" si="79"/>
        <v>0</v>
      </c>
      <c r="D1700" s="7">
        <f t="shared" si="80"/>
        <v>0</v>
      </c>
      <c r="E1700" s="7">
        <v>349561</v>
      </c>
      <c r="F1700" t="s">
        <v>50</v>
      </c>
      <c r="G1700" t="s">
        <v>88</v>
      </c>
      <c r="H1700" s="7">
        <v>25</v>
      </c>
      <c r="I1700" s="7" t="s">
        <v>148</v>
      </c>
      <c r="J1700" t="s">
        <v>18</v>
      </c>
      <c r="K1700">
        <v>25.4</v>
      </c>
      <c r="L1700">
        <v>1</v>
      </c>
      <c r="M1700">
        <v>92</v>
      </c>
      <c r="N1700">
        <v>2.76</v>
      </c>
    </row>
    <row r="1701" spans="1:14" x14ac:dyDescent="0.25">
      <c r="A1701" s="7">
        <v>400869</v>
      </c>
      <c r="B1701" s="7">
        <f t="shared" si="78"/>
        <v>0</v>
      </c>
      <c r="C1701" s="7">
        <f t="shared" si="79"/>
        <v>0</v>
      </c>
      <c r="D1701" s="7">
        <f t="shared" si="80"/>
        <v>0</v>
      </c>
      <c r="E1701" s="7">
        <v>349561</v>
      </c>
      <c r="F1701" t="s">
        <v>50</v>
      </c>
      <c r="G1701" t="s">
        <v>88</v>
      </c>
      <c r="H1701" s="7">
        <v>25</v>
      </c>
      <c r="I1701" s="7" t="s">
        <v>148</v>
      </c>
      <c r="J1701" t="s">
        <v>18</v>
      </c>
      <c r="K1701">
        <v>25.5</v>
      </c>
      <c r="L1701">
        <v>1</v>
      </c>
      <c r="M1701">
        <v>92</v>
      </c>
      <c r="N1701">
        <v>2.76</v>
      </c>
    </row>
    <row r="1702" spans="1:14" x14ac:dyDescent="0.25">
      <c r="A1702" s="7">
        <v>400917</v>
      </c>
      <c r="B1702" s="7">
        <f t="shared" si="78"/>
        <v>0</v>
      </c>
      <c r="C1702" s="7">
        <f t="shared" si="79"/>
        <v>0</v>
      </c>
      <c r="D1702" s="7">
        <f t="shared" si="80"/>
        <v>0</v>
      </c>
      <c r="E1702" s="7">
        <v>349561</v>
      </c>
      <c r="F1702" t="s">
        <v>50</v>
      </c>
      <c r="G1702" t="s">
        <v>88</v>
      </c>
      <c r="H1702" s="7">
        <v>25</v>
      </c>
      <c r="I1702" s="7" t="s">
        <v>148</v>
      </c>
      <c r="J1702" t="s">
        <v>18</v>
      </c>
      <c r="K1702">
        <v>17.7</v>
      </c>
      <c r="L1702">
        <v>1</v>
      </c>
      <c r="M1702">
        <v>92</v>
      </c>
      <c r="N1702">
        <v>2.76</v>
      </c>
    </row>
    <row r="1703" spans="1:14" x14ac:dyDescent="0.25">
      <c r="A1703" s="7">
        <v>400918</v>
      </c>
      <c r="B1703" s="7">
        <f t="shared" si="78"/>
        <v>0</v>
      </c>
      <c r="C1703" s="7">
        <f t="shared" si="79"/>
        <v>0</v>
      </c>
      <c r="D1703" s="7">
        <f t="shared" si="80"/>
        <v>0</v>
      </c>
      <c r="E1703" s="7">
        <v>349561</v>
      </c>
      <c r="F1703" t="s">
        <v>50</v>
      </c>
      <c r="G1703" t="s">
        <v>88</v>
      </c>
      <c r="H1703" s="7">
        <v>25</v>
      </c>
      <c r="I1703" s="7" t="s">
        <v>148</v>
      </c>
      <c r="J1703" t="s">
        <v>18</v>
      </c>
      <c r="K1703">
        <v>16.899999999999999</v>
      </c>
      <c r="L1703">
        <v>1</v>
      </c>
      <c r="M1703">
        <v>92</v>
      </c>
      <c r="N1703">
        <v>2.76</v>
      </c>
    </row>
    <row r="1704" spans="1:14" x14ac:dyDescent="0.25">
      <c r="A1704" s="7">
        <v>400920</v>
      </c>
      <c r="B1704" s="7">
        <f t="shared" si="78"/>
        <v>0</v>
      </c>
      <c r="C1704" s="7">
        <f t="shared" si="79"/>
        <v>0</v>
      </c>
      <c r="D1704" s="7">
        <f t="shared" si="80"/>
        <v>0</v>
      </c>
      <c r="E1704" s="7">
        <v>349561</v>
      </c>
      <c r="F1704" t="s">
        <v>50</v>
      </c>
      <c r="G1704" t="s">
        <v>88</v>
      </c>
      <c r="H1704" s="7">
        <v>25</v>
      </c>
      <c r="I1704" s="7" t="s">
        <v>148</v>
      </c>
      <c r="J1704" t="s">
        <v>18</v>
      </c>
      <c r="K1704">
        <v>15</v>
      </c>
      <c r="L1704">
        <v>1</v>
      </c>
      <c r="M1704">
        <v>92</v>
      </c>
      <c r="N1704">
        <v>2.76</v>
      </c>
    </row>
    <row r="1705" spans="1:14" x14ac:dyDescent="0.25">
      <c r="A1705" s="7">
        <v>400923</v>
      </c>
      <c r="B1705" s="7">
        <f t="shared" si="78"/>
        <v>0</v>
      </c>
      <c r="C1705" s="7">
        <f t="shared" si="79"/>
        <v>0</v>
      </c>
      <c r="D1705" s="7">
        <f t="shared" si="80"/>
        <v>0</v>
      </c>
      <c r="E1705" s="7">
        <v>349561</v>
      </c>
      <c r="F1705" t="s">
        <v>50</v>
      </c>
      <c r="G1705" t="s">
        <v>88</v>
      </c>
      <c r="H1705" s="7">
        <v>25</v>
      </c>
      <c r="I1705" s="7" t="s">
        <v>148</v>
      </c>
      <c r="J1705" t="s">
        <v>18</v>
      </c>
      <c r="K1705">
        <v>28.6</v>
      </c>
      <c r="L1705">
        <v>2</v>
      </c>
      <c r="M1705">
        <v>73.5</v>
      </c>
      <c r="N1705">
        <v>2.76</v>
      </c>
    </row>
    <row r="1706" spans="1:14" x14ac:dyDescent="0.25">
      <c r="A1706" s="7">
        <v>400974</v>
      </c>
      <c r="B1706" s="7">
        <f t="shared" si="78"/>
        <v>0</v>
      </c>
      <c r="C1706" s="7">
        <f t="shared" si="79"/>
        <v>0</v>
      </c>
      <c r="D1706" s="7">
        <f t="shared" si="80"/>
        <v>0</v>
      </c>
      <c r="E1706" s="7">
        <v>349561</v>
      </c>
      <c r="F1706" t="s">
        <v>50</v>
      </c>
      <c r="G1706" t="s">
        <v>88</v>
      </c>
      <c r="H1706" s="7">
        <v>25</v>
      </c>
      <c r="I1706" s="7" t="s">
        <v>148</v>
      </c>
      <c r="J1706" t="s">
        <v>18</v>
      </c>
      <c r="K1706">
        <v>13.1</v>
      </c>
      <c r="L1706">
        <v>1</v>
      </c>
      <c r="M1706">
        <v>92</v>
      </c>
      <c r="N1706">
        <v>2.76</v>
      </c>
    </row>
    <row r="1707" spans="1:14" x14ac:dyDescent="0.25">
      <c r="A1707" s="7">
        <v>400975</v>
      </c>
      <c r="B1707" s="7">
        <f t="shared" si="78"/>
        <v>0</v>
      </c>
      <c r="C1707" s="7">
        <f t="shared" si="79"/>
        <v>0</v>
      </c>
      <c r="D1707" s="7">
        <f t="shared" si="80"/>
        <v>0</v>
      </c>
      <c r="E1707" s="7">
        <v>349561</v>
      </c>
      <c r="F1707" t="s">
        <v>50</v>
      </c>
      <c r="G1707" t="s">
        <v>88</v>
      </c>
      <c r="H1707" s="7">
        <v>25</v>
      </c>
      <c r="I1707" s="7" t="s">
        <v>148</v>
      </c>
      <c r="J1707" t="s">
        <v>18</v>
      </c>
      <c r="K1707">
        <v>12.4</v>
      </c>
      <c r="L1707">
        <v>1</v>
      </c>
      <c r="M1707">
        <v>92</v>
      </c>
      <c r="N1707">
        <v>2.76</v>
      </c>
    </row>
    <row r="1708" spans="1:14" x14ac:dyDescent="0.25">
      <c r="A1708" s="7">
        <v>400978</v>
      </c>
      <c r="B1708" s="7">
        <f t="shared" si="78"/>
        <v>0</v>
      </c>
      <c r="C1708" s="7">
        <f t="shared" si="79"/>
        <v>0</v>
      </c>
      <c r="D1708" s="7">
        <f t="shared" si="80"/>
        <v>0</v>
      </c>
      <c r="E1708" s="7">
        <v>349561</v>
      </c>
      <c r="F1708" t="s">
        <v>50</v>
      </c>
      <c r="G1708" t="s">
        <v>88</v>
      </c>
      <c r="H1708" s="7">
        <v>25</v>
      </c>
      <c r="I1708" s="7" t="s">
        <v>148</v>
      </c>
      <c r="J1708" t="s">
        <v>18</v>
      </c>
      <c r="K1708">
        <v>102.9</v>
      </c>
      <c r="L1708">
        <v>1</v>
      </c>
      <c r="M1708">
        <v>145.4</v>
      </c>
      <c r="N1708">
        <v>2.76</v>
      </c>
    </row>
    <row r="1709" spans="1:14" x14ac:dyDescent="0.25">
      <c r="A1709" s="7">
        <v>400979</v>
      </c>
      <c r="B1709" s="7">
        <f t="shared" si="78"/>
        <v>0</v>
      </c>
      <c r="C1709" s="7">
        <f t="shared" si="79"/>
        <v>0</v>
      </c>
      <c r="D1709" s="7">
        <f t="shared" si="80"/>
        <v>0</v>
      </c>
      <c r="E1709" s="7">
        <v>349561</v>
      </c>
      <c r="F1709" t="s">
        <v>50</v>
      </c>
      <c r="G1709" t="s">
        <v>88</v>
      </c>
      <c r="H1709" s="7">
        <v>25</v>
      </c>
      <c r="I1709" s="7" t="s">
        <v>148</v>
      </c>
      <c r="J1709" t="s">
        <v>18</v>
      </c>
      <c r="K1709">
        <v>12.8</v>
      </c>
      <c r="L1709">
        <v>1</v>
      </c>
      <c r="M1709">
        <v>92</v>
      </c>
      <c r="N1709">
        <v>2.76</v>
      </c>
    </row>
    <row r="1710" spans="1:14" x14ac:dyDescent="0.25">
      <c r="A1710" s="7">
        <v>405160</v>
      </c>
      <c r="B1710" s="7">
        <f t="shared" si="78"/>
        <v>1</v>
      </c>
      <c r="C1710" s="7">
        <f t="shared" si="79"/>
        <v>0</v>
      </c>
      <c r="D1710" s="7">
        <f t="shared" si="80"/>
        <v>1</v>
      </c>
      <c r="E1710" s="7">
        <v>349602</v>
      </c>
      <c r="F1710" t="s">
        <v>50</v>
      </c>
      <c r="G1710" t="s">
        <v>90</v>
      </c>
      <c r="H1710" s="7">
        <v>96</v>
      </c>
      <c r="I1710" s="7" t="s">
        <v>148</v>
      </c>
      <c r="J1710" t="s">
        <v>18</v>
      </c>
      <c r="K1710">
        <v>65.8</v>
      </c>
      <c r="L1710">
        <v>2</v>
      </c>
      <c r="M1710">
        <v>83.2</v>
      </c>
      <c r="N1710">
        <v>2.76</v>
      </c>
    </row>
    <row r="1711" spans="1:14" x14ac:dyDescent="0.25">
      <c r="A1711" s="7">
        <v>405160</v>
      </c>
      <c r="B1711" s="7">
        <f t="shared" si="78"/>
        <v>0</v>
      </c>
      <c r="C1711" s="7">
        <f t="shared" si="79"/>
        <v>1</v>
      </c>
      <c r="D1711" s="7">
        <f t="shared" si="80"/>
        <v>1</v>
      </c>
      <c r="E1711" s="7">
        <v>349602</v>
      </c>
      <c r="F1711" t="s">
        <v>50</v>
      </c>
      <c r="G1711" t="s">
        <v>90</v>
      </c>
      <c r="H1711" s="7">
        <v>96</v>
      </c>
      <c r="I1711" s="7" t="s">
        <v>148</v>
      </c>
      <c r="J1711" t="s">
        <v>18</v>
      </c>
      <c r="K1711">
        <v>65.8</v>
      </c>
      <c r="L1711">
        <v>2</v>
      </c>
      <c r="M1711">
        <v>83.2</v>
      </c>
      <c r="N1711">
        <v>2.76</v>
      </c>
    </row>
    <row r="1712" spans="1:14" x14ac:dyDescent="0.25">
      <c r="A1712" s="7">
        <v>405162</v>
      </c>
      <c r="B1712" s="7">
        <f t="shared" si="78"/>
        <v>1</v>
      </c>
      <c r="C1712" s="7">
        <f t="shared" si="79"/>
        <v>0</v>
      </c>
      <c r="D1712" s="7">
        <f t="shared" si="80"/>
        <v>1</v>
      </c>
      <c r="E1712" s="7">
        <v>349602</v>
      </c>
      <c r="F1712" t="s">
        <v>50</v>
      </c>
      <c r="G1712" t="s">
        <v>90</v>
      </c>
      <c r="H1712" s="7">
        <v>96</v>
      </c>
      <c r="I1712" s="7" t="s">
        <v>148</v>
      </c>
      <c r="J1712" t="s">
        <v>18</v>
      </c>
      <c r="K1712">
        <v>19.399999999999999</v>
      </c>
      <c r="L1712">
        <v>1</v>
      </c>
      <c r="M1712">
        <v>92</v>
      </c>
      <c r="N1712">
        <v>2.76</v>
      </c>
    </row>
    <row r="1713" spans="1:14" x14ac:dyDescent="0.25">
      <c r="A1713" s="7">
        <v>405162</v>
      </c>
      <c r="B1713" s="7">
        <f t="shared" si="78"/>
        <v>0</v>
      </c>
      <c r="C1713" s="7">
        <f t="shared" si="79"/>
        <v>1</v>
      </c>
      <c r="D1713" s="7">
        <f t="shared" si="80"/>
        <v>1</v>
      </c>
      <c r="E1713" s="7">
        <v>349602</v>
      </c>
      <c r="F1713" t="s">
        <v>50</v>
      </c>
      <c r="G1713" t="s">
        <v>90</v>
      </c>
      <c r="H1713" s="7">
        <v>96</v>
      </c>
      <c r="I1713" s="7" t="s">
        <v>148</v>
      </c>
      <c r="J1713" t="s">
        <v>18</v>
      </c>
      <c r="K1713">
        <v>19.399999999999999</v>
      </c>
      <c r="L1713">
        <v>1</v>
      </c>
      <c r="M1713">
        <v>92</v>
      </c>
      <c r="N1713">
        <v>2.76</v>
      </c>
    </row>
    <row r="1714" spans="1:14" x14ac:dyDescent="0.25">
      <c r="A1714" s="7">
        <v>405164</v>
      </c>
      <c r="B1714" s="7">
        <f t="shared" si="78"/>
        <v>1</v>
      </c>
      <c r="C1714" s="7">
        <f t="shared" si="79"/>
        <v>0</v>
      </c>
      <c r="D1714" s="7">
        <f t="shared" si="80"/>
        <v>1</v>
      </c>
      <c r="E1714" s="7">
        <v>349602</v>
      </c>
      <c r="F1714" t="s">
        <v>50</v>
      </c>
      <c r="G1714" t="s">
        <v>90</v>
      </c>
      <c r="H1714" s="7">
        <v>96</v>
      </c>
      <c r="I1714" s="7" t="s">
        <v>148</v>
      </c>
      <c r="J1714" t="s">
        <v>18</v>
      </c>
      <c r="K1714">
        <v>41</v>
      </c>
      <c r="L1714">
        <v>3</v>
      </c>
      <c r="M1714">
        <v>57</v>
      </c>
      <c r="N1714">
        <v>2.76</v>
      </c>
    </row>
    <row r="1715" spans="1:14" x14ac:dyDescent="0.25">
      <c r="A1715" s="7">
        <v>405164</v>
      </c>
      <c r="B1715" s="7">
        <f t="shared" si="78"/>
        <v>0</v>
      </c>
      <c r="C1715" s="7">
        <f t="shared" si="79"/>
        <v>1</v>
      </c>
      <c r="D1715" s="7">
        <f t="shared" si="80"/>
        <v>1</v>
      </c>
      <c r="E1715" s="7">
        <v>349602</v>
      </c>
      <c r="F1715" t="s">
        <v>50</v>
      </c>
      <c r="G1715" t="s">
        <v>90</v>
      </c>
      <c r="H1715" s="7">
        <v>96</v>
      </c>
      <c r="I1715" s="7" t="s">
        <v>148</v>
      </c>
      <c r="J1715" t="s">
        <v>18</v>
      </c>
      <c r="K1715">
        <v>41</v>
      </c>
      <c r="L1715">
        <v>3</v>
      </c>
      <c r="M1715">
        <v>57</v>
      </c>
      <c r="N1715">
        <v>2.76</v>
      </c>
    </row>
    <row r="1716" spans="1:14" x14ac:dyDescent="0.25">
      <c r="A1716" s="7">
        <v>405171</v>
      </c>
      <c r="B1716" s="7">
        <f t="shared" si="78"/>
        <v>1</v>
      </c>
      <c r="C1716" s="7">
        <f t="shared" si="79"/>
        <v>0</v>
      </c>
      <c r="D1716" s="7">
        <f t="shared" si="80"/>
        <v>1</v>
      </c>
      <c r="E1716" s="7">
        <v>349602</v>
      </c>
      <c r="F1716" t="s">
        <v>50</v>
      </c>
      <c r="G1716" t="s">
        <v>90</v>
      </c>
      <c r="H1716" s="7">
        <v>96</v>
      </c>
      <c r="I1716" s="7" t="s">
        <v>148</v>
      </c>
      <c r="J1716" t="s">
        <v>18</v>
      </c>
      <c r="K1716">
        <v>25.6</v>
      </c>
      <c r="L1716">
        <v>3</v>
      </c>
      <c r="M1716">
        <v>44.2</v>
      </c>
      <c r="N1716">
        <v>2.76</v>
      </c>
    </row>
    <row r="1717" spans="1:14" x14ac:dyDescent="0.25">
      <c r="A1717" s="7">
        <v>405171</v>
      </c>
      <c r="B1717" s="7">
        <f t="shared" si="78"/>
        <v>0</v>
      </c>
      <c r="C1717" s="7">
        <f t="shared" si="79"/>
        <v>1</v>
      </c>
      <c r="D1717" s="7">
        <f t="shared" si="80"/>
        <v>1</v>
      </c>
      <c r="E1717" s="7">
        <v>349602</v>
      </c>
      <c r="F1717" t="s">
        <v>50</v>
      </c>
      <c r="G1717" t="s">
        <v>90</v>
      </c>
      <c r="H1717" s="7">
        <v>96</v>
      </c>
      <c r="I1717" s="7" t="s">
        <v>148</v>
      </c>
      <c r="J1717" t="s">
        <v>18</v>
      </c>
      <c r="K1717">
        <v>25.6</v>
      </c>
      <c r="L1717">
        <v>3</v>
      </c>
      <c r="M1717">
        <v>44.2</v>
      </c>
      <c r="N1717">
        <v>2.76</v>
      </c>
    </row>
    <row r="1718" spans="1:14" x14ac:dyDescent="0.25">
      <c r="A1718" s="7">
        <v>405174</v>
      </c>
      <c r="B1718" s="7">
        <f t="shared" si="78"/>
        <v>1</v>
      </c>
      <c r="C1718" s="7">
        <f t="shared" si="79"/>
        <v>0</v>
      </c>
      <c r="D1718" s="7">
        <f t="shared" si="80"/>
        <v>1</v>
      </c>
      <c r="E1718" s="7">
        <v>349602</v>
      </c>
      <c r="F1718" t="s">
        <v>50</v>
      </c>
      <c r="G1718" t="s">
        <v>90</v>
      </c>
      <c r="H1718" s="7">
        <v>96</v>
      </c>
      <c r="I1718" s="7" t="s">
        <v>148</v>
      </c>
      <c r="J1718" t="s">
        <v>18</v>
      </c>
      <c r="K1718">
        <v>64.400000000000006</v>
      </c>
      <c r="L1718">
        <v>1</v>
      </c>
      <c r="M1718">
        <v>134.30000000000001</v>
      </c>
      <c r="N1718">
        <v>2.76</v>
      </c>
    </row>
    <row r="1719" spans="1:14" x14ac:dyDescent="0.25">
      <c r="A1719" s="7">
        <v>405174</v>
      </c>
      <c r="B1719" s="7">
        <f t="shared" si="78"/>
        <v>0</v>
      </c>
      <c r="C1719" s="7">
        <f t="shared" si="79"/>
        <v>1</v>
      </c>
      <c r="D1719" s="7">
        <f t="shared" si="80"/>
        <v>1</v>
      </c>
      <c r="E1719" s="7">
        <v>349602</v>
      </c>
      <c r="F1719" t="s">
        <v>50</v>
      </c>
      <c r="G1719" t="s">
        <v>90</v>
      </c>
      <c r="H1719" s="7">
        <v>96</v>
      </c>
      <c r="I1719" s="7" t="s">
        <v>148</v>
      </c>
      <c r="J1719" t="s">
        <v>18</v>
      </c>
      <c r="K1719">
        <v>64.400000000000006</v>
      </c>
      <c r="L1719">
        <v>1</v>
      </c>
      <c r="M1719">
        <v>134.30000000000001</v>
      </c>
      <c r="N1719">
        <v>2.76</v>
      </c>
    </row>
    <row r="1720" spans="1:14" x14ac:dyDescent="0.25">
      <c r="A1720" s="7">
        <v>405176</v>
      </c>
      <c r="B1720" s="7">
        <f t="shared" si="78"/>
        <v>1</v>
      </c>
      <c r="C1720" s="7">
        <f t="shared" si="79"/>
        <v>0</v>
      </c>
      <c r="D1720" s="7">
        <f t="shared" si="80"/>
        <v>1</v>
      </c>
      <c r="E1720" s="7">
        <v>349602</v>
      </c>
      <c r="F1720" t="s">
        <v>50</v>
      </c>
      <c r="G1720" t="s">
        <v>90</v>
      </c>
      <c r="H1720" s="7">
        <v>96</v>
      </c>
      <c r="I1720" s="7" t="s">
        <v>148</v>
      </c>
      <c r="J1720" t="s">
        <v>18</v>
      </c>
      <c r="K1720">
        <v>42.6</v>
      </c>
      <c r="L1720">
        <v>2</v>
      </c>
      <c r="M1720">
        <v>73.5</v>
      </c>
      <c r="N1720">
        <v>2.76</v>
      </c>
    </row>
    <row r="1721" spans="1:14" x14ac:dyDescent="0.25">
      <c r="A1721" s="7">
        <v>405176</v>
      </c>
      <c r="B1721" s="7">
        <f t="shared" si="78"/>
        <v>0</v>
      </c>
      <c r="C1721" s="7">
        <f t="shared" si="79"/>
        <v>1</v>
      </c>
      <c r="D1721" s="7">
        <f t="shared" si="80"/>
        <v>1</v>
      </c>
      <c r="E1721" s="7">
        <v>349602</v>
      </c>
      <c r="F1721" t="s">
        <v>50</v>
      </c>
      <c r="G1721" t="s">
        <v>90</v>
      </c>
      <c r="H1721" s="7">
        <v>96</v>
      </c>
      <c r="I1721" s="7" t="s">
        <v>148</v>
      </c>
      <c r="J1721" t="s">
        <v>18</v>
      </c>
      <c r="K1721">
        <v>42.6</v>
      </c>
      <c r="L1721">
        <v>2</v>
      </c>
      <c r="M1721">
        <v>73.5</v>
      </c>
      <c r="N1721">
        <v>2.76</v>
      </c>
    </row>
    <row r="1722" spans="1:14" x14ac:dyDescent="0.25">
      <c r="A1722" s="7">
        <v>405178</v>
      </c>
      <c r="B1722" s="7">
        <f t="shared" si="78"/>
        <v>1</v>
      </c>
      <c r="C1722" s="7">
        <f t="shared" si="79"/>
        <v>0</v>
      </c>
      <c r="D1722" s="7">
        <f t="shared" si="80"/>
        <v>1</v>
      </c>
      <c r="E1722" s="7">
        <v>349602</v>
      </c>
      <c r="F1722" t="s">
        <v>50</v>
      </c>
      <c r="G1722" t="s">
        <v>90</v>
      </c>
      <c r="H1722" s="7">
        <v>96</v>
      </c>
      <c r="I1722" s="7" t="s">
        <v>148</v>
      </c>
      <c r="J1722" t="s">
        <v>18</v>
      </c>
      <c r="K1722">
        <v>18.100000000000001</v>
      </c>
      <c r="L1722">
        <v>1</v>
      </c>
      <c r="M1722">
        <v>92</v>
      </c>
      <c r="N1722">
        <v>2.76</v>
      </c>
    </row>
    <row r="1723" spans="1:14" x14ac:dyDescent="0.25">
      <c r="A1723" s="7">
        <v>405178</v>
      </c>
      <c r="B1723" s="7">
        <f t="shared" si="78"/>
        <v>0</v>
      </c>
      <c r="C1723" s="7">
        <f t="shared" si="79"/>
        <v>1</v>
      </c>
      <c r="D1723" s="7">
        <f t="shared" si="80"/>
        <v>1</v>
      </c>
      <c r="E1723" s="7">
        <v>349602</v>
      </c>
      <c r="F1723" t="s">
        <v>50</v>
      </c>
      <c r="G1723" t="s">
        <v>90</v>
      </c>
      <c r="H1723" s="7">
        <v>96</v>
      </c>
      <c r="I1723" s="7" t="s">
        <v>148</v>
      </c>
      <c r="J1723" t="s">
        <v>18</v>
      </c>
      <c r="K1723">
        <v>18.100000000000001</v>
      </c>
      <c r="L1723">
        <v>1</v>
      </c>
      <c r="M1723">
        <v>92</v>
      </c>
      <c r="N1723">
        <v>2.76</v>
      </c>
    </row>
    <row r="1724" spans="1:14" x14ac:dyDescent="0.25">
      <c r="A1724" s="7">
        <v>406499</v>
      </c>
      <c r="B1724" s="7">
        <f t="shared" si="78"/>
        <v>0</v>
      </c>
      <c r="C1724" s="7">
        <f t="shared" si="79"/>
        <v>0</v>
      </c>
      <c r="D1724" s="7">
        <f t="shared" si="80"/>
        <v>0</v>
      </c>
      <c r="E1724" s="7">
        <v>349683</v>
      </c>
      <c r="F1724" t="s">
        <v>50</v>
      </c>
      <c r="G1724" t="s">
        <v>92</v>
      </c>
      <c r="H1724" s="7">
        <v>20</v>
      </c>
      <c r="I1724" s="7" t="s">
        <v>148</v>
      </c>
      <c r="J1724" t="s">
        <v>18</v>
      </c>
      <c r="K1724">
        <v>18.3</v>
      </c>
      <c r="L1724">
        <v>1</v>
      </c>
      <c r="M1724">
        <v>92</v>
      </c>
      <c r="N1724">
        <v>2.76</v>
      </c>
    </row>
    <row r="1725" spans="1:14" x14ac:dyDescent="0.25">
      <c r="A1725" s="7">
        <v>406501</v>
      </c>
      <c r="B1725" s="7">
        <f t="shared" si="78"/>
        <v>0</v>
      </c>
      <c r="C1725" s="7">
        <f t="shared" si="79"/>
        <v>0</v>
      </c>
      <c r="D1725" s="7">
        <f t="shared" si="80"/>
        <v>0</v>
      </c>
      <c r="E1725" s="7">
        <v>349683</v>
      </c>
      <c r="F1725" t="s">
        <v>50</v>
      </c>
      <c r="G1725" t="s">
        <v>92</v>
      </c>
      <c r="H1725" s="7">
        <v>20</v>
      </c>
      <c r="I1725" s="7" t="s">
        <v>148</v>
      </c>
      <c r="J1725" t="s">
        <v>18</v>
      </c>
      <c r="K1725">
        <v>21</v>
      </c>
      <c r="L1725">
        <v>2</v>
      </c>
      <c r="M1725">
        <v>57</v>
      </c>
      <c r="N1725">
        <v>2.76</v>
      </c>
    </row>
    <row r="1726" spans="1:14" x14ac:dyDescent="0.25">
      <c r="A1726" s="7">
        <v>406503</v>
      </c>
      <c r="B1726" s="7">
        <f t="shared" si="78"/>
        <v>0</v>
      </c>
      <c r="C1726" s="7">
        <f t="shared" si="79"/>
        <v>0</v>
      </c>
      <c r="D1726" s="7">
        <f t="shared" si="80"/>
        <v>0</v>
      </c>
      <c r="E1726" s="7">
        <v>349683</v>
      </c>
      <c r="F1726" t="s">
        <v>50</v>
      </c>
      <c r="G1726" t="s">
        <v>92</v>
      </c>
      <c r="H1726" s="7">
        <v>20</v>
      </c>
      <c r="I1726" s="7" t="s">
        <v>148</v>
      </c>
      <c r="J1726" t="s">
        <v>18</v>
      </c>
      <c r="K1726">
        <v>79.3</v>
      </c>
      <c r="L1726">
        <v>1</v>
      </c>
      <c r="M1726">
        <v>134.30000000000001</v>
      </c>
      <c r="N1726">
        <v>2.76</v>
      </c>
    </row>
    <row r="1727" spans="1:14" x14ac:dyDescent="0.25">
      <c r="A1727" s="7">
        <v>406505</v>
      </c>
      <c r="B1727" s="7">
        <f t="shared" si="78"/>
        <v>0</v>
      </c>
      <c r="C1727" s="7">
        <f t="shared" si="79"/>
        <v>0</v>
      </c>
      <c r="D1727" s="7">
        <f t="shared" si="80"/>
        <v>0</v>
      </c>
      <c r="E1727" s="7">
        <v>349683</v>
      </c>
      <c r="F1727" t="s">
        <v>50</v>
      </c>
      <c r="G1727" t="s">
        <v>92</v>
      </c>
      <c r="H1727" s="7">
        <v>20</v>
      </c>
      <c r="I1727" s="7" t="s">
        <v>148</v>
      </c>
      <c r="J1727" t="s">
        <v>18</v>
      </c>
      <c r="K1727">
        <v>28.5</v>
      </c>
      <c r="L1727">
        <v>1</v>
      </c>
      <c r="M1727">
        <v>92</v>
      </c>
      <c r="N1727">
        <v>2.76</v>
      </c>
    </row>
    <row r="1728" spans="1:14" x14ac:dyDescent="0.25">
      <c r="A1728" s="7">
        <v>406508</v>
      </c>
      <c r="B1728" s="7">
        <f t="shared" si="78"/>
        <v>0</v>
      </c>
      <c r="C1728" s="7">
        <f t="shared" si="79"/>
        <v>0</v>
      </c>
      <c r="D1728" s="7">
        <f t="shared" si="80"/>
        <v>0</v>
      </c>
      <c r="E1728" s="7">
        <v>349683</v>
      </c>
      <c r="F1728" t="s">
        <v>50</v>
      </c>
      <c r="G1728" t="s">
        <v>92</v>
      </c>
      <c r="H1728" s="7">
        <v>20</v>
      </c>
      <c r="I1728" s="7" t="s">
        <v>148</v>
      </c>
      <c r="J1728" t="s">
        <v>18</v>
      </c>
      <c r="K1728">
        <v>29</v>
      </c>
      <c r="L1728">
        <v>5</v>
      </c>
      <c r="M1728">
        <v>31.3</v>
      </c>
      <c r="N1728">
        <v>2.76</v>
      </c>
    </row>
    <row r="1729" spans="1:14" x14ac:dyDescent="0.25">
      <c r="A1729" s="7">
        <v>406510</v>
      </c>
      <c r="B1729" s="7">
        <f t="shared" si="78"/>
        <v>0</v>
      </c>
      <c r="C1729" s="7">
        <f t="shared" si="79"/>
        <v>0</v>
      </c>
      <c r="D1729" s="7">
        <f t="shared" si="80"/>
        <v>0</v>
      </c>
      <c r="E1729" s="7">
        <v>349683</v>
      </c>
      <c r="F1729" t="s">
        <v>50</v>
      </c>
      <c r="G1729" t="s">
        <v>92</v>
      </c>
      <c r="H1729" s="7">
        <v>20</v>
      </c>
      <c r="I1729" s="7" t="s">
        <v>148</v>
      </c>
      <c r="J1729" t="s">
        <v>18</v>
      </c>
      <c r="K1729">
        <v>53.2</v>
      </c>
      <c r="L1729">
        <v>3</v>
      </c>
      <c r="M1729">
        <v>57</v>
      </c>
      <c r="N1729">
        <v>2.76</v>
      </c>
    </row>
    <row r="1730" spans="1:14" x14ac:dyDescent="0.25">
      <c r="A1730" s="7">
        <v>406512</v>
      </c>
      <c r="B1730" s="7">
        <f t="shared" si="78"/>
        <v>0</v>
      </c>
      <c r="C1730" s="7">
        <f t="shared" si="79"/>
        <v>0</v>
      </c>
      <c r="D1730" s="7">
        <f t="shared" si="80"/>
        <v>0</v>
      </c>
      <c r="E1730" s="7">
        <v>349683</v>
      </c>
      <c r="F1730" t="s">
        <v>50</v>
      </c>
      <c r="G1730" t="s">
        <v>92</v>
      </c>
      <c r="H1730" s="7">
        <v>20</v>
      </c>
      <c r="I1730" s="7" t="s">
        <v>148</v>
      </c>
      <c r="J1730" t="s">
        <v>18</v>
      </c>
      <c r="K1730">
        <v>33.1</v>
      </c>
      <c r="L1730">
        <v>2</v>
      </c>
      <c r="M1730">
        <v>57</v>
      </c>
      <c r="N1730">
        <v>2.76</v>
      </c>
    </row>
    <row r="1731" spans="1:14" x14ac:dyDescent="0.25">
      <c r="A1731" s="7">
        <v>406514</v>
      </c>
      <c r="B1731" s="7">
        <f t="shared" ref="B1731:B1794" si="81">IF(A1731=A1732,1,0)</f>
        <v>0</v>
      </c>
      <c r="C1731" s="7">
        <f t="shared" ref="C1731:C1794" si="82">IF(A1731=A1730,1,0)</f>
        <v>0</v>
      </c>
      <c r="D1731" s="7">
        <f t="shared" ref="D1731:D1794" si="83">B1731+C1731</f>
        <v>0</v>
      </c>
      <c r="E1731" s="7">
        <v>349683</v>
      </c>
      <c r="F1731" t="s">
        <v>50</v>
      </c>
      <c r="G1731" t="s">
        <v>92</v>
      </c>
      <c r="H1731" s="7">
        <v>20</v>
      </c>
      <c r="I1731" s="7" t="s">
        <v>148</v>
      </c>
      <c r="J1731" t="s">
        <v>18</v>
      </c>
      <c r="K1731">
        <v>72.099999999999994</v>
      </c>
      <c r="L1731">
        <v>4</v>
      </c>
      <c r="M1731">
        <v>52.4</v>
      </c>
      <c r="N1731">
        <v>2.76</v>
      </c>
    </row>
    <row r="1732" spans="1:14" x14ac:dyDescent="0.25">
      <c r="A1732" s="7">
        <v>406516</v>
      </c>
      <c r="B1732" s="7">
        <f t="shared" si="81"/>
        <v>0</v>
      </c>
      <c r="C1732" s="7">
        <f t="shared" si="82"/>
        <v>0</v>
      </c>
      <c r="D1732" s="7">
        <f t="shared" si="83"/>
        <v>0</v>
      </c>
      <c r="E1732" s="7">
        <v>349683</v>
      </c>
      <c r="F1732" t="s">
        <v>50</v>
      </c>
      <c r="G1732" t="s">
        <v>92</v>
      </c>
      <c r="H1732" s="7">
        <v>20</v>
      </c>
      <c r="I1732" s="7" t="s">
        <v>148</v>
      </c>
      <c r="J1732" t="s">
        <v>18</v>
      </c>
      <c r="K1732">
        <v>80</v>
      </c>
      <c r="L1732">
        <v>2</v>
      </c>
      <c r="M1732">
        <v>83.2</v>
      </c>
      <c r="N1732">
        <v>2.76</v>
      </c>
    </row>
    <row r="1733" spans="1:14" x14ac:dyDescent="0.25">
      <c r="A1733" s="7">
        <v>406518</v>
      </c>
      <c r="B1733" s="7">
        <f t="shared" si="81"/>
        <v>0</v>
      </c>
      <c r="C1733" s="7">
        <f t="shared" si="82"/>
        <v>0</v>
      </c>
      <c r="D1733" s="7">
        <f t="shared" si="83"/>
        <v>0</v>
      </c>
      <c r="E1733" s="7">
        <v>349683</v>
      </c>
      <c r="F1733" t="s">
        <v>50</v>
      </c>
      <c r="G1733" t="s">
        <v>92</v>
      </c>
      <c r="H1733" s="7">
        <v>20</v>
      </c>
      <c r="I1733" s="7" t="s">
        <v>148</v>
      </c>
      <c r="J1733" t="s">
        <v>18</v>
      </c>
      <c r="K1733">
        <v>26.7</v>
      </c>
      <c r="L1733">
        <v>1</v>
      </c>
      <c r="M1733">
        <v>92</v>
      </c>
      <c r="N1733">
        <v>2.76</v>
      </c>
    </row>
    <row r="1734" spans="1:14" x14ac:dyDescent="0.25">
      <c r="A1734" s="7">
        <v>406521</v>
      </c>
      <c r="B1734" s="7">
        <f t="shared" si="81"/>
        <v>0</v>
      </c>
      <c r="C1734" s="7">
        <f t="shared" si="82"/>
        <v>0</v>
      </c>
      <c r="D1734" s="7">
        <f t="shared" si="83"/>
        <v>0</v>
      </c>
      <c r="E1734" s="7">
        <v>349683</v>
      </c>
      <c r="F1734" t="s">
        <v>50</v>
      </c>
      <c r="G1734" t="s">
        <v>92</v>
      </c>
      <c r="H1734" s="7">
        <v>20</v>
      </c>
      <c r="I1734" s="7" t="s">
        <v>148</v>
      </c>
      <c r="J1734" t="s">
        <v>18</v>
      </c>
      <c r="K1734">
        <v>25.1</v>
      </c>
      <c r="L1734">
        <v>1</v>
      </c>
      <c r="M1734">
        <v>92</v>
      </c>
      <c r="N1734">
        <v>2.76</v>
      </c>
    </row>
    <row r="1735" spans="1:14" x14ac:dyDescent="0.25">
      <c r="A1735" s="7">
        <v>406522</v>
      </c>
      <c r="B1735" s="7">
        <f t="shared" si="81"/>
        <v>0</v>
      </c>
      <c r="C1735" s="7">
        <f t="shared" si="82"/>
        <v>0</v>
      </c>
      <c r="D1735" s="7">
        <f t="shared" si="83"/>
        <v>0</v>
      </c>
      <c r="E1735" s="7">
        <v>349683</v>
      </c>
      <c r="F1735" t="s">
        <v>50</v>
      </c>
      <c r="G1735" t="s">
        <v>92</v>
      </c>
      <c r="H1735" s="7">
        <v>20</v>
      </c>
      <c r="I1735" s="7" t="s">
        <v>148</v>
      </c>
      <c r="J1735" t="s">
        <v>18</v>
      </c>
      <c r="K1735">
        <v>18.5</v>
      </c>
      <c r="L1735">
        <v>1</v>
      </c>
      <c r="M1735">
        <v>92</v>
      </c>
      <c r="N1735">
        <v>2.76</v>
      </c>
    </row>
    <row r="1736" spans="1:14" x14ac:dyDescent="0.25">
      <c r="A1736" s="7">
        <v>406523</v>
      </c>
      <c r="B1736" s="7">
        <f t="shared" si="81"/>
        <v>0</v>
      </c>
      <c r="C1736" s="7">
        <f t="shared" si="82"/>
        <v>0</v>
      </c>
      <c r="D1736" s="7">
        <f t="shared" si="83"/>
        <v>0</v>
      </c>
      <c r="E1736" s="7">
        <v>349683</v>
      </c>
      <c r="F1736" t="s">
        <v>50</v>
      </c>
      <c r="G1736" t="s">
        <v>92</v>
      </c>
      <c r="H1736" s="7">
        <v>20</v>
      </c>
      <c r="I1736" s="7" t="s">
        <v>148</v>
      </c>
      <c r="J1736" t="s">
        <v>18</v>
      </c>
      <c r="K1736">
        <v>45.3</v>
      </c>
      <c r="L1736">
        <v>3</v>
      </c>
      <c r="M1736">
        <v>57</v>
      </c>
      <c r="N1736">
        <v>2.76</v>
      </c>
    </row>
    <row r="1737" spans="1:14" x14ac:dyDescent="0.25">
      <c r="A1737" s="7">
        <v>406525</v>
      </c>
      <c r="B1737" s="7">
        <f t="shared" si="81"/>
        <v>0</v>
      </c>
      <c r="C1737" s="7">
        <f t="shared" si="82"/>
        <v>0</v>
      </c>
      <c r="D1737" s="7">
        <f t="shared" si="83"/>
        <v>0</v>
      </c>
      <c r="E1737" s="7">
        <v>349683</v>
      </c>
      <c r="F1737" t="s">
        <v>50</v>
      </c>
      <c r="G1737" t="s">
        <v>92</v>
      </c>
      <c r="H1737" s="7">
        <v>20</v>
      </c>
      <c r="I1737" s="7" t="s">
        <v>148</v>
      </c>
      <c r="J1737" t="s">
        <v>18</v>
      </c>
      <c r="K1737">
        <v>56.2</v>
      </c>
      <c r="L1737">
        <v>2</v>
      </c>
      <c r="M1737">
        <v>73.5</v>
      </c>
      <c r="N1737">
        <v>2.76</v>
      </c>
    </row>
    <row r="1738" spans="1:14" x14ac:dyDescent="0.25">
      <c r="A1738" s="7">
        <v>406528</v>
      </c>
      <c r="B1738" s="7">
        <f t="shared" si="81"/>
        <v>0</v>
      </c>
      <c r="C1738" s="7">
        <f t="shared" si="82"/>
        <v>0</v>
      </c>
      <c r="D1738" s="7">
        <f t="shared" si="83"/>
        <v>0</v>
      </c>
      <c r="E1738" s="7">
        <v>349683</v>
      </c>
      <c r="F1738" t="s">
        <v>50</v>
      </c>
      <c r="G1738" t="s">
        <v>92</v>
      </c>
      <c r="H1738" s="7">
        <v>20</v>
      </c>
      <c r="I1738" s="7" t="s">
        <v>148</v>
      </c>
      <c r="J1738" t="s">
        <v>18</v>
      </c>
      <c r="K1738">
        <v>56.8</v>
      </c>
      <c r="L1738">
        <v>2</v>
      </c>
      <c r="M1738">
        <v>73.5</v>
      </c>
      <c r="N1738">
        <v>2.76</v>
      </c>
    </row>
    <row r="1739" spans="1:14" x14ac:dyDescent="0.25">
      <c r="A1739" s="7">
        <v>406529</v>
      </c>
      <c r="B1739" s="7">
        <f t="shared" si="81"/>
        <v>0</v>
      </c>
      <c r="C1739" s="7">
        <f t="shared" si="82"/>
        <v>0</v>
      </c>
      <c r="D1739" s="7">
        <f t="shared" si="83"/>
        <v>0</v>
      </c>
      <c r="E1739" s="7">
        <v>349683</v>
      </c>
      <c r="F1739" t="s">
        <v>50</v>
      </c>
      <c r="G1739" t="s">
        <v>92</v>
      </c>
      <c r="H1739" s="7">
        <v>20</v>
      </c>
      <c r="I1739" s="7" t="s">
        <v>148</v>
      </c>
      <c r="J1739" t="s">
        <v>18</v>
      </c>
      <c r="K1739">
        <v>23.7</v>
      </c>
      <c r="L1739">
        <v>2</v>
      </c>
      <c r="M1739">
        <v>57</v>
      </c>
      <c r="N1739">
        <v>2.76</v>
      </c>
    </row>
    <row r="1740" spans="1:14" x14ac:dyDescent="0.25">
      <c r="A1740" s="7">
        <v>406531</v>
      </c>
      <c r="B1740" s="7">
        <f t="shared" si="81"/>
        <v>0</v>
      </c>
      <c r="C1740" s="7">
        <f t="shared" si="82"/>
        <v>0</v>
      </c>
      <c r="D1740" s="7">
        <f t="shared" si="83"/>
        <v>0</v>
      </c>
      <c r="E1740" s="7">
        <v>349683</v>
      </c>
      <c r="F1740" t="s">
        <v>50</v>
      </c>
      <c r="G1740" t="s">
        <v>92</v>
      </c>
      <c r="H1740" s="7">
        <v>20</v>
      </c>
      <c r="I1740" s="7" t="s">
        <v>148</v>
      </c>
      <c r="J1740" t="s">
        <v>18</v>
      </c>
      <c r="K1740">
        <v>56.7</v>
      </c>
      <c r="L1740">
        <v>1</v>
      </c>
      <c r="M1740">
        <v>118.7</v>
      </c>
      <c r="N1740">
        <v>2.76</v>
      </c>
    </row>
    <row r="1741" spans="1:14" x14ac:dyDescent="0.25">
      <c r="A1741" s="7">
        <v>425371</v>
      </c>
      <c r="B1741" s="7">
        <f t="shared" si="81"/>
        <v>0</v>
      </c>
      <c r="C1741" s="7">
        <f t="shared" si="82"/>
        <v>0</v>
      </c>
      <c r="D1741" s="7">
        <f t="shared" si="83"/>
        <v>0</v>
      </c>
      <c r="E1741" s="7">
        <v>425328</v>
      </c>
      <c r="F1741" t="s">
        <v>50</v>
      </c>
      <c r="G1741" t="s">
        <v>16</v>
      </c>
      <c r="H1741" s="7">
        <v>5</v>
      </c>
      <c r="I1741" s="7" t="s">
        <v>148</v>
      </c>
      <c r="J1741" t="s">
        <v>11</v>
      </c>
      <c r="K1741">
        <v>23.9</v>
      </c>
      <c r="L1741">
        <v>1</v>
      </c>
      <c r="M1741">
        <v>142</v>
      </c>
      <c r="N1741">
        <v>1.9870000000000001</v>
      </c>
    </row>
    <row r="1742" spans="1:14" x14ac:dyDescent="0.25">
      <c r="A1742" s="7">
        <v>425373</v>
      </c>
      <c r="B1742" s="7">
        <f t="shared" si="81"/>
        <v>0</v>
      </c>
      <c r="C1742" s="7">
        <f t="shared" si="82"/>
        <v>0</v>
      </c>
      <c r="D1742" s="7">
        <f t="shared" si="83"/>
        <v>0</v>
      </c>
      <c r="E1742" s="7">
        <v>425328</v>
      </c>
      <c r="F1742" t="s">
        <v>50</v>
      </c>
      <c r="G1742" t="s">
        <v>16</v>
      </c>
      <c r="H1742" s="7">
        <v>5</v>
      </c>
      <c r="I1742" s="7" t="s">
        <v>148</v>
      </c>
      <c r="J1742" t="s">
        <v>11</v>
      </c>
      <c r="K1742">
        <v>24.1</v>
      </c>
      <c r="L1742">
        <v>1</v>
      </c>
      <c r="M1742">
        <v>142</v>
      </c>
      <c r="N1742">
        <v>1.9870000000000001</v>
      </c>
    </row>
    <row r="1743" spans="1:14" x14ac:dyDescent="0.25">
      <c r="A1743" s="7">
        <v>425375</v>
      </c>
      <c r="B1743" s="7">
        <f t="shared" si="81"/>
        <v>0</v>
      </c>
      <c r="C1743" s="7">
        <f t="shared" si="82"/>
        <v>0</v>
      </c>
      <c r="D1743" s="7">
        <f t="shared" si="83"/>
        <v>0</v>
      </c>
      <c r="E1743" s="7">
        <v>425328</v>
      </c>
      <c r="F1743" t="s">
        <v>50</v>
      </c>
      <c r="G1743" t="s">
        <v>16</v>
      </c>
      <c r="H1743" s="7">
        <v>5</v>
      </c>
      <c r="I1743" s="7" t="s">
        <v>148</v>
      </c>
      <c r="J1743" t="s">
        <v>11</v>
      </c>
      <c r="K1743">
        <v>24.5</v>
      </c>
      <c r="L1743">
        <v>1</v>
      </c>
      <c r="M1743">
        <v>142</v>
      </c>
      <c r="N1743">
        <v>1.9870000000000001</v>
      </c>
    </row>
    <row r="1744" spans="1:14" x14ac:dyDescent="0.25">
      <c r="A1744" s="7">
        <v>425377</v>
      </c>
      <c r="B1744" s="7">
        <f t="shared" si="81"/>
        <v>0</v>
      </c>
      <c r="C1744" s="7">
        <f t="shared" si="82"/>
        <v>0</v>
      </c>
      <c r="D1744" s="7">
        <f t="shared" si="83"/>
        <v>0</v>
      </c>
      <c r="E1744" s="7">
        <v>425328</v>
      </c>
      <c r="F1744" t="s">
        <v>50</v>
      </c>
      <c r="G1744" t="s">
        <v>16</v>
      </c>
      <c r="H1744" s="7">
        <v>5</v>
      </c>
      <c r="I1744" s="7" t="s">
        <v>148</v>
      </c>
      <c r="J1744" t="s">
        <v>11</v>
      </c>
      <c r="K1744">
        <v>24.7</v>
      </c>
      <c r="L1744">
        <v>1</v>
      </c>
      <c r="M1744">
        <v>142</v>
      </c>
      <c r="N1744">
        <v>1.9870000000000001</v>
      </c>
    </row>
    <row r="1745" spans="1:14" x14ac:dyDescent="0.25">
      <c r="A1745" s="7">
        <v>425383</v>
      </c>
      <c r="B1745" s="7">
        <f t="shared" si="81"/>
        <v>0</v>
      </c>
      <c r="C1745" s="7">
        <f t="shared" si="82"/>
        <v>0</v>
      </c>
      <c r="D1745" s="7">
        <f t="shared" si="83"/>
        <v>0</v>
      </c>
      <c r="E1745" s="7">
        <v>425328</v>
      </c>
      <c r="F1745" t="s">
        <v>50</v>
      </c>
      <c r="G1745" t="s">
        <v>16</v>
      </c>
      <c r="H1745" s="7">
        <v>5</v>
      </c>
      <c r="I1745" s="7" t="s">
        <v>148</v>
      </c>
      <c r="J1745" t="s">
        <v>11</v>
      </c>
      <c r="K1745">
        <v>24.4</v>
      </c>
      <c r="L1745">
        <v>1</v>
      </c>
      <c r="M1745">
        <v>142</v>
      </c>
      <c r="N1745">
        <v>1.9870000000000001</v>
      </c>
    </row>
    <row r="1746" spans="1:14" x14ac:dyDescent="0.25">
      <c r="A1746" s="7">
        <v>425385</v>
      </c>
      <c r="B1746" s="7">
        <f t="shared" si="81"/>
        <v>0</v>
      </c>
      <c r="C1746" s="7">
        <f t="shared" si="82"/>
        <v>0</v>
      </c>
      <c r="D1746" s="7">
        <f t="shared" si="83"/>
        <v>0</v>
      </c>
      <c r="E1746" s="7">
        <v>425328</v>
      </c>
      <c r="F1746" t="s">
        <v>50</v>
      </c>
      <c r="G1746" t="s">
        <v>16</v>
      </c>
      <c r="H1746" s="7">
        <v>5</v>
      </c>
      <c r="I1746" s="7" t="s">
        <v>148</v>
      </c>
      <c r="J1746" t="s">
        <v>11</v>
      </c>
      <c r="K1746">
        <v>24.3</v>
      </c>
      <c r="L1746">
        <v>1</v>
      </c>
      <c r="M1746">
        <v>142</v>
      </c>
      <c r="N1746">
        <v>1.9870000000000001</v>
      </c>
    </row>
    <row r="1747" spans="1:14" x14ac:dyDescent="0.25">
      <c r="A1747" s="7">
        <v>425387</v>
      </c>
      <c r="B1747" s="7">
        <f t="shared" si="81"/>
        <v>0</v>
      </c>
      <c r="C1747" s="7">
        <f t="shared" si="82"/>
        <v>0</v>
      </c>
      <c r="D1747" s="7">
        <f t="shared" si="83"/>
        <v>0</v>
      </c>
      <c r="E1747" s="7">
        <v>425328</v>
      </c>
      <c r="F1747" t="s">
        <v>50</v>
      </c>
      <c r="G1747" t="s">
        <v>16</v>
      </c>
      <c r="H1747" s="7">
        <v>5</v>
      </c>
      <c r="I1747" s="7" t="s">
        <v>148</v>
      </c>
      <c r="J1747" t="s">
        <v>11</v>
      </c>
      <c r="K1747">
        <v>26.3</v>
      </c>
      <c r="L1747">
        <v>1</v>
      </c>
      <c r="M1747">
        <v>142</v>
      </c>
      <c r="N1747">
        <v>1.9870000000000001</v>
      </c>
    </row>
    <row r="1748" spans="1:14" x14ac:dyDescent="0.25">
      <c r="A1748" s="7">
        <v>425389</v>
      </c>
      <c r="B1748" s="7">
        <f t="shared" si="81"/>
        <v>0</v>
      </c>
      <c r="C1748" s="7">
        <f t="shared" si="82"/>
        <v>0</v>
      </c>
      <c r="D1748" s="7">
        <f t="shared" si="83"/>
        <v>0</v>
      </c>
      <c r="E1748" s="7">
        <v>425328</v>
      </c>
      <c r="F1748" t="s">
        <v>50</v>
      </c>
      <c r="G1748" t="s">
        <v>16</v>
      </c>
      <c r="H1748" s="7">
        <v>5</v>
      </c>
      <c r="I1748" s="7" t="s">
        <v>148</v>
      </c>
      <c r="J1748" t="s">
        <v>11</v>
      </c>
      <c r="K1748">
        <v>26.6</v>
      </c>
      <c r="L1748">
        <v>1</v>
      </c>
      <c r="M1748">
        <v>142</v>
      </c>
      <c r="N1748">
        <v>1.9870000000000001</v>
      </c>
    </row>
    <row r="1749" spans="1:14" x14ac:dyDescent="0.25">
      <c r="A1749" s="7">
        <v>425391</v>
      </c>
      <c r="B1749" s="7">
        <f t="shared" si="81"/>
        <v>0</v>
      </c>
      <c r="C1749" s="7">
        <f t="shared" si="82"/>
        <v>0</v>
      </c>
      <c r="D1749" s="7">
        <f t="shared" si="83"/>
        <v>0</v>
      </c>
      <c r="E1749" s="7">
        <v>425328</v>
      </c>
      <c r="F1749" t="s">
        <v>50</v>
      </c>
      <c r="G1749" t="s">
        <v>16</v>
      </c>
      <c r="H1749" s="7">
        <v>5</v>
      </c>
      <c r="I1749" s="7" t="s">
        <v>148</v>
      </c>
      <c r="J1749" t="s">
        <v>11</v>
      </c>
      <c r="K1749">
        <v>49.2</v>
      </c>
      <c r="L1749">
        <v>2</v>
      </c>
      <c r="M1749">
        <v>103.9</v>
      </c>
      <c r="N1749">
        <v>1.9870000000000001</v>
      </c>
    </row>
    <row r="1750" spans="1:14" x14ac:dyDescent="0.25">
      <c r="A1750" s="7">
        <v>425393</v>
      </c>
      <c r="B1750" s="7">
        <f t="shared" si="81"/>
        <v>0</v>
      </c>
      <c r="C1750" s="7">
        <f t="shared" si="82"/>
        <v>0</v>
      </c>
      <c r="D1750" s="7">
        <f t="shared" si="83"/>
        <v>0</v>
      </c>
      <c r="E1750" s="7">
        <v>425328</v>
      </c>
      <c r="F1750" t="s">
        <v>50</v>
      </c>
      <c r="G1750" t="s">
        <v>16</v>
      </c>
      <c r="H1750" s="7">
        <v>5</v>
      </c>
      <c r="I1750" s="7" t="s">
        <v>148</v>
      </c>
      <c r="J1750" t="s">
        <v>11</v>
      </c>
      <c r="K1750">
        <v>27.1</v>
      </c>
      <c r="L1750">
        <v>1</v>
      </c>
      <c r="M1750">
        <v>142</v>
      </c>
      <c r="N1750">
        <v>1.9870000000000001</v>
      </c>
    </row>
    <row r="1751" spans="1:14" x14ac:dyDescent="0.25">
      <c r="A1751" s="7">
        <v>425397</v>
      </c>
      <c r="B1751" s="7">
        <f t="shared" si="81"/>
        <v>0</v>
      </c>
      <c r="C1751" s="7">
        <f t="shared" si="82"/>
        <v>0</v>
      </c>
      <c r="D1751" s="7">
        <f t="shared" si="83"/>
        <v>0</v>
      </c>
      <c r="E1751" s="7">
        <v>425328</v>
      </c>
      <c r="F1751" t="s">
        <v>50</v>
      </c>
      <c r="G1751" t="s">
        <v>16</v>
      </c>
      <c r="H1751" s="7">
        <v>5</v>
      </c>
      <c r="I1751" s="7" t="s">
        <v>148</v>
      </c>
      <c r="J1751" t="s">
        <v>11</v>
      </c>
      <c r="K1751">
        <v>25.2</v>
      </c>
      <c r="L1751">
        <v>2</v>
      </c>
      <c r="M1751">
        <v>88</v>
      </c>
      <c r="N1751">
        <v>1.9870000000000001</v>
      </c>
    </row>
    <row r="1752" spans="1:14" x14ac:dyDescent="0.25">
      <c r="A1752" s="7">
        <v>425399</v>
      </c>
      <c r="B1752" s="7">
        <f t="shared" si="81"/>
        <v>0</v>
      </c>
      <c r="C1752" s="7">
        <f t="shared" si="82"/>
        <v>0</v>
      </c>
      <c r="D1752" s="7">
        <f t="shared" si="83"/>
        <v>0</v>
      </c>
      <c r="E1752" s="7">
        <v>425328</v>
      </c>
      <c r="F1752" t="s">
        <v>50</v>
      </c>
      <c r="G1752" t="s">
        <v>16</v>
      </c>
      <c r="H1752" s="7">
        <v>5</v>
      </c>
      <c r="I1752" s="7" t="s">
        <v>148</v>
      </c>
      <c r="J1752" t="s">
        <v>11</v>
      </c>
      <c r="K1752">
        <v>25</v>
      </c>
      <c r="L1752">
        <v>1</v>
      </c>
      <c r="M1752">
        <v>142</v>
      </c>
      <c r="N1752">
        <v>1.9870000000000001</v>
      </c>
    </row>
    <row r="1753" spans="1:14" x14ac:dyDescent="0.25">
      <c r="A1753" s="7">
        <v>425401</v>
      </c>
      <c r="B1753" s="7">
        <f t="shared" si="81"/>
        <v>0</v>
      </c>
      <c r="C1753" s="7">
        <f t="shared" si="82"/>
        <v>0</v>
      </c>
      <c r="D1753" s="7">
        <f t="shared" si="83"/>
        <v>0</v>
      </c>
      <c r="E1753" s="7">
        <v>425328</v>
      </c>
      <c r="F1753" t="s">
        <v>50</v>
      </c>
      <c r="G1753" t="s">
        <v>16</v>
      </c>
      <c r="H1753" s="7">
        <v>5</v>
      </c>
      <c r="I1753" s="7" t="s">
        <v>148</v>
      </c>
      <c r="J1753" t="s">
        <v>11</v>
      </c>
      <c r="K1753">
        <v>24.1</v>
      </c>
      <c r="L1753">
        <v>1</v>
      </c>
      <c r="M1753">
        <v>142</v>
      </c>
      <c r="N1753">
        <v>1.9870000000000001</v>
      </c>
    </row>
    <row r="1754" spans="1:14" x14ac:dyDescent="0.25">
      <c r="A1754" s="7">
        <v>425403</v>
      </c>
      <c r="B1754" s="7">
        <f t="shared" si="81"/>
        <v>0</v>
      </c>
      <c r="C1754" s="7">
        <f t="shared" si="82"/>
        <v>0</v>
      </c>
      <c r="D1754" s="7">
        <f t="shared" si="83"/>
        <v>0</v>
      </c>
      <c r="E1754" s="7">
        <v>425328</v>
      </c>
      <c r="F1754" t="s">
        <v>50</v>
      </c>
      <c r="G1754" t="s">
        <v>16</v>
      </c>
      <c r="H1754" s="7">
        <v>5</v>
      </c>
      <c r="I1754" s="7" t="s">
        <v>148</v>
      </c>
      <c r="J1754" t="s">
        <v>11</v>
      </c>
      <c r="K1754">
        <v>26.3</v>
      </c>
      <c r="L1754">
        <v>1</v>
      </c>
      <c r="M1754">
        <v>142</v>
      </c>
      <c r="N1754">
        <v>1.9870000000000001</v>
      </c>
    </row>
    <row r="1755" spans="1:14" x14ac:dyDescent="0.25">
      <c r="A1755" s="7">
        <v>425405</v>
      </c>
      <c r="B1755" s="7">
        <f t="shared" si="81"/>
        <v>0</v>
      </c>
      <c r="C1755" s="7">
        <f t="shared" si="82"/>
        <v>0</v>
      </c>
      <c r="D1755" s="7">
        <f t="shared" si="83"/>
        <v>0</v>
      </c>
      <c r="E1755" s="7">
        <v>425328</v>
      </c>
      <c r="F1755" t="s">
        <v>50</v>
      </c>
      <c r="G1755" t="s">
        <v>16</v>
      </c>
      <c r="H1755" s="7">
        <v>5</v>
      </c>
      <c r="I1755" s="7" t="s">
        <v>148</v>
      </c>
      <c r="J1755" t="s">
        <v>11</v>
      </c>
      <c r="K1755">
        <v>26.5</v>
      </c>
      <c r="L1755">
        <v>2</v>
      </c>
      <c r="M1755">
        <v>88</v>
      </c>
      <c r="N1755">
        <v>1.9870000000000001</v>
      </c>
    </row>
    <row r="1756" spans="1:14" x14ac:dyDescent="0.25">
      <c r="A1756" s="7">
        <v>425409</v>
      </c>
      <c r="B1756" s="7">
        <f t="shared" si="81"/>
        <v>0</v>
      </c>
      <c r="C1756" s="7">
        <f t="shared" si="82"/>
        <v>0</v>
      </c>
      <c r="D1756" s="7">
        <f t="shared" si="83"/>
        <v>0</v>
      </c>
      <c r="E1756" s="7">
        <v>425328</v>
      </c>
      <c r="F1756" t="s">
        <v>50</v>
      </c>
      <c r="G1756" t="s">
        <v>16</v>
      </c>
      <c r="H1756" s="7">
        <v>5</v>
      </c>
      <c r="I1756" s="7" t="s">
        <v>148</v>
      </c>
      <c r="J1756" t="s">
        <v>11</v>
      </c>
      <c r="K1756">
        <v>25</v>
      </c>
      <c r="L1756">
        <v>1</v>
      </c>
      <c r="M1756">
        <v>142</v>
      </c>
      <c r="N1756">
        <v>1.9870000000000001</v>
      </c>
    </row>
    <row r="1757" spans="1:14" x14ac:dyDescent="0.25">
      <c r="A1757" s="7">
        <v>425411</v>
      </c>
      <c r="B1757" s="7">
        <f t="shared" si="81"/>
        <v>0</v>
      </c>
      <c r="C1757" s="7">
        <f t="shared" si="82"/>
        <v>0</v>
      </c>
      <c r="D1757" s="7">
        <f t="shared" si="83"/>
        <v>0</v>
      </c>
      <c r="E1757" s="7">
        <v>425328</v>
      </c>
      <c r="F1757" t="s">
        <v>50</v>
      </c>
      <c r="G1757" t="s">
        <v>16</v>
      </c>
      <c r="H1757" s="7">
        <v>5</v>
      </c>
      <c r="I1757" s="7" t="s">
        <v>148</v>
      </c>
      <c r="J1757" t="s">
        <v>11</v>
      </c>
      <c r="K1757">
        <v>25</v>
      </c>
      <c r="L1757">
        <v>2</v>
      </c>
      <c r="M1757">
        <v>88</v>
      </c>
      <c r="N1757">
        <v>1.9870000000000001</v>
      </c>
    </row>
    <row r="1758" spans="1:14" x14ac:dyDescent="0.25">
      <c r="A1758" s="7">
        <v>425413</v>
      </c>
      <c r="B1758" s="7">
        <f t="shared" si="81"/>
        <v>0</v>
      </c>
      <c r="C1758" s="7">
        <f t="shared" si="82"/>
        <v>0</v>
      </c>
      <c r="D1758" s="7">
        <f t="shared" si="83"/>
        <v>0</v>
      </c>
      <c r="E1758" s="7">
        <v>425328</v>
      </c>
      <c r="F1758" t="s">
        <v>50</v>
      </c>
      <c r="G1758" t="s">
        <v>16</v>
      </c>
      <c r="H1758" s="7">
        <v>5</v>
      </c>
      <c r="I1758" s="7" t="s">
        <v>148</v>
      </c>
      <c r="J1758" t="s">
        <v>11</v>
      </c>
      <c r="K1758">
        <v>24.5</v>
      </c>
      <c r="L1758">
        <v>1</v>
      </c>
      <c r="M1758">
        <v>142</v>
      </c>
      <c r="N1758">
        <v>1.9870000000000001</v>
      </c>
    </row>
    <row r="1759" spans="1:14" x14ac:dyDescent="0.25">
      <c r="A1759" s="7">
        <v>425415</v>
      </c>
      <c r="B1759" s="7">
        <f t="shared" si="81"/>
        <v>0</v>
      </c>
      <c r="C1759" s="7">
        <f t="shared" si="82"/>
        <v>0</v>
      </c>
      <c r="D1759" s="7">
        <f t="shared" si="83"/>
        <v>0</v>
      </c>
      <c r="E1759" s="7">
        <v>425328</v>
      </c>
      <c r="F1759" t="s">
        <v>50</v>
      </c>
      <c r="G1759" t="s">
        <v>16</v>
      </c>
      <c r="H1759" s="7">
        <v>5</v>
      </c>
      <c r="I1759" s="7" t="s">
        <v>148</v>
      </c>
      <c r="J1759" t="s">
        <v>11</v>
      </c>
      <c r="K1759">
        <v>24.3</v>
      </c>
      <c r="L1759">
        <v>1</v>
      </c>
      <c r="M1759">
        <v>142</v>
      </c>
      <c r="N1759">
        <v>1.9870000000000001</v>
      </c>
    </row>
    <row r="1760" spans="1:14" x14ac:dyDescent="0.25">
      <c r="A1760" s="7">
        <v>425419</v>
      </c>
      <c r="B1760" s="7">
        <f t="shared" si="81"/>
        <v>0</v>
      </c>
      <c r="C1760" s="7">
        <f t="shared" si="82"/>
        <v>0</v>
      </c>
      <c r="D1760" s="7">
        <f t="shared" si="83"/>
        <v>0</v>
      </c>
      <c r="E1760" s="7">
        <v>425328</v>
      </c>
      <c r="F1760" t="s">
        <v>50</v>
      </c>
      <c r="G1760" t="s">
        <v>16</v>
      </c>
      <c r="H1760" s="7">
        <v>5</v>
      </c>
      <c r="I1760" s="7" t="s">
        <v>148</v>
      </c>
      <c r="J1760" t="s">
        <v>11</v>
      </c>
      <c r="K1760">
        <v>24.7</v>
      </c>
      <c r="L1760">
        <v>1</v>
      </c>
      <c r="M1760">
        <v>142</v>
      </c>
      <c r="N1760">
        <v>1.9870000000000001</v>
      </c>
    </row>
    <row r="1761" spans="1:14" x14ac:dyDescent="0.25">
      <c r="A1761" s="7">
        <v>425421</v>
      </c>
      <c r="B1761" s="7">
        <f t="shared" si="81"/>
        <v>0</v>
      </c>
      <c r="C1761" s="7">
        <f t="shared" si="82"/>
        <v>0</v>
      </c>
      <c r="D1761" s="7">
        <f t="shared" si="83"/>
        <v>0</v>
      </c>
      <c r="E1761" s="7">
        <v>425328</v>
      </c>
      <c r="F1761" t="s">
        <v>50</v>
      </c>
      <c r="G1761" t="s">
        <v>16</v>
      </c>
      <c r="H1761" s="7">
        <v>5</v>
      </c>
      <c r="I1761" s="7" t="s">
        <v>148</v>
      </c>
      <c r="J1761" t="s">
        <v>11</v>
      </c>
      <c r="K1761">
        <v>24.5</v>
      </c>
      <c r="L1761">
        <v>1</v>
      </c>
      <c r="M1761">
        <v>142</v>
      </c>
      <c r="N1761">
        <v>1.9870000000000001</v>
      </c>
    </row>
    <row r="1762" spans="1:14" x14ac:dyDescent="0.25">
      <c r="A1762" s="7">
        <v>425423</v>
      </c>
      <c r="B1762" s="7">
        <f t="shared" si="81"/>
        <v>0</v>
      </c>
      <c r="C1762" s="7">
        <f t="shared" si="82"/>
        <v>0</v>
      </c>
      <c r="D1762" s="7">
        <f t="shared" si="83"/>
        <v>0</v>
      </c>
      <c r="E1762" s="7">
        <v>425328</v>
      </c>
      <c r="F1762" t="s">
        <v>50</v>
      </c>
      <c r="G1762" t="s">
        <v>16</v>
      </c>
      <c r="H1762" s="7">
        <v>5</v>
      </c>
      <c r="I1762" s="7" t="s">
        <v>148</v>
      </c>
      <c r="J1762" t="s">
        <v>11</v>
      </c>
      <c r="K1762">
        <v>25.2</v>
      </c>
      <c r="L1762">
        <v>1</v>
      </c>
      <c r="M1762">
        <v>142</v>
      </c>
      <c r="N1762">
        <v>1.9870000000000001</v>
      </c>
    </row>
    <row r="1763" spans="1:14" x14ac:dyDescent="0.25">
      <c r="A1763" s="7">
        <v>425425</v>
      </c>
      <c r="B1763" s="7">
        <f t="shared" si="81"/>
        <v>0</v>
      </c>
      <c r="C1763" s="7">
        <f t="shared" si="82"/>
        <v>0</v>
      </c>
      <c r="D1763" s="7">
        <f t="shared" si="83"/>
        <v>0</v>
      </c>
      <c r="E1763" s="7">
        <v>425328</v>
      </c>
      <c r="F1763" t="s">
        <v>50</v>
      </c>
      <c r="G1763" t="s">
        <v>16</v>
      </c>
      <c r="H1763" s="7">
        <v>5</v>
      </c>
      <c r="I1763" s="7" t="s">
        <v>148</v>
      </c>
      <c r="J1763" t="s">
        <v>11</v>
      </c>
      <c r="K1763">
        <v>24.5</v>
      </c>
      <c r="L1763">
        <v>1</v>
      </c>
      <c r="M1763">
        <v>142</v>
      </c>
      <c r="N1763">
        <v>1.9870000000000001</v>
      </c>
    </row>
    <row r="1764" spans="1:14" x14ac:dyDescent="0.25">
      <c r="A1764" s="7">
        <v>425427</v>
      </c>
      <c r="B1764" s="7">
        <f t="shared" si="81"/>
        <v>0</v>
      </c>
      <c r="C1764" s="7">
        <f t="shared" si="82"/>
        <v>0</v>
      </c>
      <c r="D1764" s="7">
        <f t="shared" si="83"/>
        <v>0</v>
      </c>
      <c r="E1764" s="7">
        <v>425328</v>
      </c>
      <c r="F1764" t="s">
        <v>50</v>
      </c>
      <c r="G1764" t="s">
        <v>16</v>
      </c>
      <c r="H1764" s="7">
        <v>5</v>
      </c>
      <c r="I1764" s="7" t="s">
        <v>148</v>
      </c>
      <c r="J1764" t="s">
        <v>11</v>
      </c>
      <c r="K1764">
        <v>25.5</v>
      </c>
      <c r="L1764">
        <v>1</v>
      </c>
      <c r="M1764">
        <v>142</v>
      </c>
      <c r="N1764">
        <v>1.9870000000000001</v>
      </c>
    </row>
    <row r="1765" spans="1:14" x14ac:dyDescent="0.25">
      <c r="A1765" s="7">
        <v>425429</v>
      </c>
      <c r="B1765" s="7">
        <f t="shared" si="81"/>
        <v>0</v>
      </c>
      <c r="C1765" s="7">
        <f t="shared" si="82"/>
        <v>0</v>
      </c>
      <c r="D1765" s="7">
        <f t="shared" si="83"/>
        <v>0</v>
      </c>
      <c r="E1765" s="7">
        <v>425328</v>
      </c>
      <c r="F1765" t="s">
        <v>50</v>
      </c>
      <c r="G1765" t="s">
        <v>16</v>
      </c>
      <c r="H1765" s="7">
        <v>5</v>
      </c>
      <c r="I1765" s="7" t="s">
        <v>148</v>
      </c>
      <c r="J1765" t="s">
        <v>11</v>
      </c>
      <c r="K1765">
        <v>25.4</v>
      </c>
      <c r="L1765">
        <v>3</v>
      </c>
      <c r="M1765">
        <v>68.2</v>
      </c>
      <c r="N1765">
        <v>1.9870000000000001</v>
      </c>
    </row>
    <row r="1766" spans="1:14" x14ac:dyDescent="0.25">
      <c r="A1766" s="7">
        <v>425431</v>
      </c>
      <c r="B1766" s="7">
        <f t="shared" si="81"/>
        <v>0</v>
      </c>
      <c r="C1766" s="7">
        <f t="shared" si="82"/>
        <v>0</v>
      </c>
      <c r="D1766" s="7">
        <f t="shared" si="83"/>
        <v>0</v>
      </c>
      <c r="E1766" s="7">
        <v>425328</v>
      </c>
      <c r="F1766" t="s">
        <v>50</v>
      </c>
      <c r="G1766" t="s">
        <v>16</v>
      </c>
      <c r="H1766" s="7">
        <v>5</v>
      </c>
      <c r="I1766" s="7" t="s">
        <v>148</v>
      </c>
      <c r="J1766" t="s">
        <v>11</v>
      </c>
      <c r="K1766">
        <v>24.5</v>
      </c>
      <c r="L1766">
        <v>1</v>
      </c>
      <c r="M1766">
        <v>142</v>
      </c>
      <c r="N1766">
        <v>1.9870000000000001</v>
      </c>
    </row>
    <row r="1767" spans="1:14" x14ac:dyDescent="0.25">
      <c r="A1767" s="7">
        <v>425433</v>
      </c>
      <c r="B1767" s="7">
        <f t="shared" si="81"/>
        <v>0</v>
      </c>
      <c r="C1767" s="7">
        <f t="shared" si="82"/>
        <v>0</v>
      </c>
      <c r="D1767" s="7">
        <f t="shared" si="83"/>
        <v>0</v>
      </c>
      <c r="E1767" s="7">
        <v>425328</v>
      </c>
      <c r="F1767" t="s">
        <v>50</v>
      </c>
      <c r="G1767" t="s">
        <v>16</v>
      </c>
      <c r="H1767" s="7">
        <v>5</v>
      </c>
      <c r="I1767" s="7" t="s">
        <v>148</v>
      </c>
      <c r="J1767" t="s">
        <v>11</v>
      </c>
      <c r="K1767">
        <v>24.5</v>
      </c>
      <c r="L1767">
        <v>1</v>
      </c>
      <c r="M1767">
        <v>142</v>
      </c>
      <c r="N1767">
        <v>1.9870000000000001</v>
      </c>
    </row>
    <row r="1768" spans="1:14" x14ac:dyDescent="0.25">
      <c r="A1768" s="7">
        <v>425435</v>
      </c>
      <c r="B1768" s="7">
        <f t="shared" si="81"/>
        <v>0</v>
      </c>
      <c r="C1768" s="7">
        <f t="shared" si="82"/>
        <v>0</v>
      </c>
      <c r="D1768" s="7">
        <f t="shared" si="83"/>
        <v>0</v>
      </c>
      <c r="E1768" s="7">
        <v>425328</v>
      </c>
      <c r="F1768" t="s">
        <v>50</v>
      </c>
      <c r="G1768" t="s">
        <v>16</v>
      </c>
      <c r="H1768" s="7">
        <v>5</v>
      </c>
      <c r="I1768" s="7" t="s">
        <v>148</v>
      </c>
      <c r="J1768" t="s">
        <v>11</v>
      </c>
      <c r="K1768">
        <v>26.7</v>
      </c>
      <c r="L1768">
        <v>1</v>
      </c>
      <c r="M1768">
        <v>142</v>
      </c>
      <c r="N1768">
        <v>1.9870000000000001</v>
      </c>
    </row>
    <row r="1769" spans="1:14" x14ac:dyDescent="0.25">
      <c r="A1769" s="7">
        <v>425437</v>
      </c>
      <c r="B1769" s="7">
        <f t="shared" si="81"/>
        <v>0</v>
      </c>
      <c r="C1769" s="7">
        <f t="shared" si="82"/>
        <v>0</v>
      </c>
      <c r="D1769" s="7">
        <f t="shared" si="83"/>
        <v>0</v>
      </c>
      <c r="E1769" s="7">
        <v>425328</v>
      </c>
      <c r="F1769" t="s">
        <v>50</v>
      </c>
      <c r="G1769" t="s">
        <v>16</v>
      </c>
      <c r="H1769" s="7">
        <v>5</v>
      </c>
      <c r="I1769" s="7" t="s">
        <v>148</v>
      </c>
      <c r="J1769" t="s">
        <v>11</v>
      </c>
      <c r="K1769">
        <v>26.2</v>
      </c>
      <c r="L1769">
        <v>1</v>
      </c>
      <c r="M1769">
        <v>142</v>
      </c>
      <c r="N1769">
        <v>1.9870000000000001</v>
      </c>
    </row>
    <row r="1770" spans="1:14" x14ac:dyDescent="0.25">
      <c r="A1770" s="7">
        <v>425441</v>
      </c>
      <c r="B1770" s="7">
        <f t="shared" si="81"/>
        <v>0</v>
      </c>
      <c r="C1770" s="7">
        <f t="shared" si="82"/>
        <v>0</v>
      </c>
      <c r="D1770" s="7">
        <f t="shared" si="83"/>
        <v>0</v>
      </c>
      <c r="E1770" s="7">
        <v>425328</v>
      </c>
      <c r="F1770" t="s">
        <v>50</v>
      </c>
      <c r="G1770" t="s">
        <v>16</v>
      </c>
      <c r="H1770" s="7">
        <v>5</v>
      </c>
      <c r="I1770" s="7" t="s">
        <v>148</v>
      </c>
      <c r="J1770" t="s">
        <v>11</v>
      </c>
      <c r="K1770">
        <v>24.5</v>
      </c>
      <c r="L1770">
        <v>3</v>
      </c>
      <c r="M1770">
        <v>68.2</v>
      </c>
      <c r="N1770">
        <v>1.9870000000000001</v>
      </c>
    </row>
    <row r="1771" spans="1:14" x14ac:dyDescent="0.25">
      <c r="A1771" s="7">
        <v>425443</v>
      </c>
      <c r="B1771" s="7">
        <f t="shared" si="81"/>
        <v>0</v>
      </c>
      <c r="C1771" s="7">
        <f t="shared" si="82"/>
        <v>0</v>
      </c>
      <c r="D1771" s="7">
        <f t="shared" si="83"/>
        <v>0</v>
      </c>
      <c r="E1771" s="7">
        <v>425328</v>
      </c>
      <c r="F1771" t="s">
        <v>50</v>
      </c>
      <c r="G1771" t="s">
        <v>16</v>
      </c>
      <c r="H1771" s="7">
        <v>5</v>
      </c>
      <c r="I1771" s="7" t="s">
        <v>148</v>
      </c>
      <c r="J1771" t="s">
        <v>11</v>
      </c>
      <c r="K1771">
        <v>24.5</v>
      </c>
      <c r="L1771">
        <v>2</v>
      </c>
      <c r="M1771">
        <v>88</v>
      </c>
      <c r="N1771">
        <v>1.9870000000000001</v>
      </c>
    </row>
    <row r="1772" spans="1:14" x14ac:dyDescent="0.25">
      <c r="A1772" s="7">
        <v>425445</v>
      </c>
      <c r="B1772" s="7">
        <f t="shared" si="81"/>
        <v>0</v>
      </c>
      <c r="C1772" s="7">
        <f t="shared" si="82"/>
        <v>0</v>
      </c>
      <c r="D1772" s="7">
        <f t="shared" si="83"/>
        <v>0</v>
      </c>
      <c r="E1772" s="7">
        <v>425328</v>
      </c>
      <c r="F1772" t="s">
        <v>50</v>
      </c>
      <c r="G1772" t="s">
        <v>16</v>
      </c>
      <c r="H1772" s="7">
        <v>5</v>
      </c>
      <c r="I1772" s="7" t="s">
        <v>148</v>
      </c>
      <c r="J1772" t="s">
        <v>11</v>
      </c>
      <c r="K1772">
        <v>26.5</v>
      </c>
      <c r="L1772">
        <v>1</v>
      </c>
      <c r="M1772">
        <v>142</v>
      </c>
      <c r="N1772">
        <v>1.9870000000000001</v>
      </c>
    </row>
    <row r="1773" spans="1:14" x14ac:dyDescent="0.25">
      <c r="A1773" s="7">
        <v>425447</v>
      </c>
      <c r="B1773" s="7">
        <f t="shared" si="81"/>
        <v>0</v>
      </c>
      <c r="C1773" s="7">
        <f t="shared" si="82"/>
        <v>0</v>
      </c>
      <c r="D1773" s="7">
        <f t="shared" si="83"/>
        <v>0</v>
      </c>
      <c r="E1773" s="7">
        <v>425328</v>
      </c>
      <c r="F1773" t="s">
        <v>50</v>
      </c>
      <c r="G1773" t="s">
        <v>16</v>
      </c>
      <c r="H1773" s="7">
        <v>5</v>
      </c>
      <c r="I1773" s="7" t="s">
        <v>148</v>
      </c>
      <c r="J1773" t="s">
        <v>11</v>
      </c>
      <c r="K1773">
        <v>29.5</v>
      </c>
      <c r="L1773">
        <v>1</v>
      </c>
      <c r="M1773">
        <v>142</v>
      </c>
      <c r="N1773">
        <v>1.9870000000000001</v>
      </c>
    </row>
    <row r="1774" spans="1:14" x14ac:dyDescent="0.25">
      <c r="A1774" s="7">
        <v>425449</v>
      </c>
      <c r="B1774" s="7">
        <f t="shared" si="81"/>
        <v>0</v>
      </c>
      <c r="C1774" s="7">
        <f t="shared" si="82"/>
        <v>0</v>
      </c>
      <c r="D1774" s="7">
        <f t="shared" si="83"/>
        <v>0</v>
      </c>
      <c r="E1774" s="7">
        <v>425328</v>
      </c>
      <c r="F1774" t="s">
        <v>50</v>
      </c>
      <c r="G1774" t="s">
        <v>16</v>
      </c>
      <c r="H1774" s="7">
        <v>5</v>
      </c>
      <c r="I1774" s="7" t="s">
        <v>148</v>
      </c>
      <c r="J1774" t="s">
        <v>11</v>
      </c>
      <c r="K1774">
        <v>49.5</v>
      </c>
      <c r="L1774">
        <v>1</v>
      </c>
      <c r="M1774">
        <v>167.6</v>
      </c>
      <c r="N1774">
        <v>1.9870000000000001</v>
      </c>
    </row>
    <row r="1775" spans="1:14" x14ac:dyDescent="0.25">
      <c r="A1775" s="7">
        <v>425451</v>
      </c>
      <c r="B1775" s="7">
        <f t="shared" si="81"/>
        <v>0</v>
      </c>
      <c r="C1775" s="7">
        <f t="shared" si="82"/>
        <v>0</v>
      </c>
      <c r="D1775" s="7">
        <f t="shared" si="83"/>
        <v>0</v>
      </c>
      <c r="E1775" s="7">
        <v>425328</v>
      </c>
      <c r="F1775" t="s">
        <v>50</v>
      </c>
      <c r="G1775" t="s">
        <v>16</v>
      </c>
      <c r="H1775" s="7">
        <v>5</v>
      </c>
      <c r="I1775" s="7" t="s">
        <v>148</v>
      </c>
      <c r="J1775" t="s">
        <v>11</v>
      </c>
      <c r="K1775">
        <v>24.5</v>
      </c>
      <c r="L1775">
        <v>1</v>
      </c>
      <c r="M1775">
        <v>142</v>
      </c>
      <c r="N1775">
        <v>1.9870000000000001</v>
      </c>
    </row>
    <row r="1776" spans="1:14" x14ac:dyDescent="0.25">
      <c r="A1776" s="7">
        <v>425453</v>
      </c>
      <c r="B1776" s="7">
        <f t="shared" si="81"/>
        <v>0</v>
      </c>
      <c r="C1776" s="7">
        <f t="shared" si="82"/>
        <v>0</v>
      </c>
      <c r="D1776" s="7">
        <f t="shared" si="83"/>
        <v>0</v>
      </c>
      <c r="E1776" s="7">
        <v>425328</v>
      </c>
      <c r="F1776" t="s">
        <v>50</v>
      </c>
      <c r="G1776" t="s">
        <v>16</v>
      </c>
      <c r="H1776" s="7">
        <v>5</v>
      </c>
      <c r="I1776" s="7" t="s">
        <v>148</v>
      </c>
      <c r="J1776" t="s">
        <v>11</v>
      </c>
      <c r="K1776">
        <v>24.7</v>
      </c>
      <c r="L1776">
        <v>1</v>
      </c>
      <c r="M1776">
        <v>142</v>
      </c>
      <c r="N1776">
        <v>1.9870000000000001</v>
      </c>
    </row>
    <row r="1777" spans="1:14" x14ac:dyDescent="0.25">
      <c r="A1777" s="7">
        <v>425457</v>
      </c>
      <c r="B1777" s="7">
        <f t="shared" si="81"/>
        <v>0</v>
      </c>
      <c r="C1777" s="7">
        <f t="shared" si="82"/>
        <v>0</v>
      </c>
      <c r="D1777" s="7">
        <f t="shared" si="83"/>
        <v>0</v>
      </c>
      <c r="E1777" s="7">
        <v>425328</v>
      </c>
      <c r="F1777" t="s">
        <v>50</v>
      </c>
      <c r="G1777" t="s">
        <v>16</v>
      </c>
      <c r="H1777" s="7">
        <v>5</v>
      </c>
      <c r="I1777" s="7" t="s">
        <v>148</v>
      </c>
      <c r="J1777" t="s">
        <v>11</v>
      </c>
      <c r="K1777">
        <v>26.1</v>
      </c>
      <c r="L1777">
        <v>1</v>
      </c>
      <c r="M1777">
        <v>142</v>
      </c>
      <c r="N1777">
        <v>1.9870000000000001</v>
      </c>
    </row>
    <row r="1778" spans="1:14" x14ac:dyDescent="0.25">
      <c r="A1778" s="7">
        <v>425459</v>
      </c>
      <c r="B1778" s="7">
        <f t="shared" si="81"/>
        <v>0</v>
      </c>
      <c r="C1778" s="7">
        <f t="shared" si="82"/>
        <v>0</v>
      </c>
      <c r="D1778" s="7">
        <f t="shared" si="83"/>
        <v>0</v>
      </c>
      <c r="E1778" s="7">
        <v>425328</v>
      </c>
      <c r="F1778" t="s">
        <v>50</v>
      </c>
      <c r="G1778" t="s">
        <v>16</v>
      </c>
      <c r="H1778" s="7">
        <v>5</v>
      </c>
      <c r="I1778" s="7" t="s">
        <v>148</v>
      </c>
      <c r="J1778" t="s">
        <v>11</v>
      </c>
      <c r="K1778">
        <v>52.4</v>
      </c>
      <c r="L1778">
        <v>3</v>
      </c>
      <c r="M1778">
        <v>80.400000000000006</v>
      </c>
      <c r="N1778">
        <v>1.9870000000000001</v>
      </c>
    </row>
    <row r="1779" spans="1:14" x14ac:dyDescent="0.25">
      <c r="A1779" s="7">
        <v>425463</v>
      </c>
      <c r="B1779" s="7">
        <f t="shared" si="81"/>
        <v>0</v>
      </c>
      <c r="C1779" s="7">
        <f t="shared" si="82"/>
        <v>0</v>
      </c>
      <c r="D1779" s="7">
        <f t="shared" si="83"/>
        <v>0</v>
      </c>
      <c r="E1779" s="7">
        <v>425328</v>
      </c>
      <c r="F1779" t="s">
        <v>50</v>
      </c>
      <c r="G1779" t="s">
        <v>16</v>
      </c>
      <c r="H1779" s="7">
        <v>5</v>
      </c>
      <c r="I1779" s="7" t="s">
        <v>148</v>
      </c>
      <c r="J1779" t="s">
        <v>11</v>
      </c>
      <c r="K1779">
        <v>24.3</v>
      </c>
      <c r="L1779">
        <v>1</v>
      </c>
      <c r="M1779">
        <v>142</v>
      </c>
      <c r="N1779">
        <v>1.9870000000000001</v>
      </c>
    </row>
    <row r="1780" spans="1:14" x14ac:dyDescent="0.25">
      <c r="A1780" s="7">
        <v>425465</v>
      </c>
      <c r="B1780" s="7">
        <f t="shared" si="81"/>
        <v>0</v>
      </c>
      <c r="C1780" s="7">
        <f t="shared" si="82"/>
        <v>0</v>
      </c>
      <c r="D1780" s="7">
        <f t="shared" si="83"/>
        <v>0</v>
      </c>
      <c r="E1780" s="7">
        <v>425328</v>
      </c>
      <c r="F1780" t="s">
        <v>50</v>
      </c>
      <c r="G1780" t="s">
        <v>16</v>
      </c>
      <c r="H1780" s="7">
        <v>5</v>
      </c>
      <c r="I1780" s="7" t="s">
        <v>148</v>
      </c>
      <c r="J1780" t="s">
        <v>11</v>
      </c>
      <c r="K1780">
        <v>75.5</v>
      </c>
      <c r="L1780">
        <v>3</v>
      </c>
      <c r="M1780">
        <v>87.9</v>
      </c>
      <c r="N1780">
        <v>1.9870000000000001</v>
      </c>
    </row>
    <row r="1781" spans="1:14" x14ac:dyDescent="0.25">
      <c r="A1781" s="7">
        <v>425467</v>
      </c>
      <c r="B1781" s="7">
        <f t="shared" si="81"/>
        <v>0</v>
      </c>
      <c r="C1781" s="7">
        <f t="shared" si="82"/>
        <v>0</v>
      </c>
      <c r="D1781" s="7">
        <f t="shared" si="83"/>
        <v>0</v>
      </c>
      <c r="E1781" s="7">
        <v>425328</v>
      </c>
      <c r="F1781" t="s">
        <v>50</v>
      </c>
      <c r="G1781" t="s">
        <v>16</v>
      </c>
      <c r="H1781" s="7">
        <v>5</v>
      </c>
      <c r="I1781" s="7" t="s">
        <v>148</v>
      </c>
      <c r="J1781" t="s">
        <v>11</v>
      </c>
      <c r="K1781">
        <v>26.1</v>
      </c>
      <c r="L1781">
        <v>1</v>
      </c>
      <c r="M1781">
        <v>142</v>
      </c>
      <c r="N1781">
        <v>1.9870000000000001</v>
      </c>
    </row>
    <row r="1782" spans="1:14" x14ac:dyDescent="0.25">
      <c r="A1782" s="7">
        <v>425469</v>
      </c>
      <c r="B1782" s="7">
        <f t="shared" si="81"/>
        <v>0</v>
      </c>
      <c r="C1782" s="7">
        <f t="shared" si="82"/>
        <v>0</v>
      </c>
      <c r="D1782" s="7">
        <f t="shared" si="83"/>
        <v>0</v>
      </c>
      <c r="E1782" s="7">
        <v>425328</v>
      </c>
      <c r="F1782" t="s">
        <v>50</v>
      </c>
      <c r="G1782" t="s">
        <v>16</v>
      </c>
      <c r="H1782" s="7">
        <v>5</v>
      </c>
      <c r="I1782" s="7" t="s">
        <v>148</v>
      </c>
      <c r="J1782" t="s">
        <v>11</v>
      </c>
      <c r="K1782">
        <v>23.9</v>
      </c>
      <c r="L1782">
        <v>2</v>
      </c>
      <c r="M1782">
        <v>88</v>
      </c>
      <c r="N1782">
        <v>1.9870000000000001</v>
      </c>
    </row>
    <row r="1783" spans="1:14" x14ac:dyDescent="0.25">
      <c r="A1783" s="7">
        <v>425471</v>
      </c>
      <c r="B1783" s="7">
        <f t="shared" si="81"/>
        <v>0</v>
      </c>
      <c r="C1783" s="7">
        <f t="shared" si="82"/>
        <v>0</v>
      </c>
      <c r="D1783" s="7">
        <f t="shared" si="83"/>
        <v>0</v>
      </c>
      <c r="E1783" s="7">
        <v>425328</v>
      </c>
      <c r="F1783" t="s">
        <v>50</v>
      </c>
      <c r="G1783" t="s">
        <v>16</v>
      </c>
      <c r="H1783" s="7">
        <v>5</v>
      </c>
      <c r="I1783" s="7" t="s">
        <v>148</v>
      </c>
      <c r="J1783" t="s">
        <v>11</v>
      </c>
      <c r="K1783">
        <v>25.2</v>
      </c>
      <c r="L1783">
        <v>2</v>
      </c>
      <c r="M1783">
        <v>88</v>
      </c>
      <c r="N1783">
        <v>1.9870000000000001</v>
      </c>
    </row>
    <row r="1784" spans="1:14" x14ac:dyDescent="0.25">
      <c r="A1784" s="7">
        <v>425474</v>
      </c>
      <c r="B1784" s="7">
        <f t="shared" si="81"/>
        <v>0</v>
      </c>
      <c r="C1784" s="7">
        <f t="shared" si="82"/>
        <v>0</v>
      </c>
      <c r="D1784" s="7">
        <f t="shared" si="83"/>
        <v>0</v>
      </c>
      <c r="E1784" s="7">
        <v>425328</v>
      </c>
      <c r="F1784" t="s">
        <v>50</v>
      </c>
      <c r="G1784" t="s">
        <v>16</v>
      </c>
      <c r="H1784" s="7">
        <v>5</v>
      </c>
      <c r="I1784" s="7" t="s">
        <v>148</v>
      </c>
      <c r="J1784" t="s">
        <v>11</v>
      </c>
      <c r="K1784">
        <v>24</v>
      </c>
      <c r="L1784">
        <v>1</v>
      </c>
      <c r="M1784">
        <v>142</v>
      </c>
      <c r="N1784">
        <v>1.9870000000000001</v>
      </c>
    </row>
    <row r="1785" spans="1:14" x14ac:dyDescent="0.25">
      <c r="A1785" s="7">
        <v>425476</v>
      </c>
      <c r="B1785" s="7">
        <f t="shared" si="81"/>
        <v>0</v>
      </c>
      <c r="C1785" s="7">
        <f t="shared" si="82"/>
        <v>0</v>
      </c>
      <c r="D1785" s="7">
        <f t="shared" si="83"/>
        <v>0</v>
      </c>
      <c r="E1785" s="7">
        <v>425328</v>
      </c>
      <c r="F1785" t="s">
        <v>50</v>
      </c>
      <c r="G1785" t="s">
        <v>16</v>
      </c>
      <c r="H1785" s="7">
        <v>5</v>
      </c>
      <c r="I1785" s="7" t="s">
        <v>148</v>
      </c>
      <c r="J1785" t="s">
        <v>11</v>
      </c>
      <c r="K1785">
        <v>26.6</v>
      </c>
      <c r="L1785">
        <v>1</v>
      </c>
      <c r="M1785">
        <v>142</v>
      </c>
      <c r="N1785">
        <v>1.9870000000000001</v>
      </c>
    </row>
    <row r="1786" spans="1:14" x14ac:dyDescent="0.25">
      <c r="A1786" s="7">
        <v>425478</v>
      </c>
      <c r="B1786" s="7">
        <f t="shared" si="81"/>
        <v>0</v>
      </c>
      <c r="C1786" s="7">
        <f t="shared" si="82"/>
        <v>0</v>
      </c>
      <c r="D1786" s="7">
        <f t="shared" si="83"/>
        <v>0</v>
      </c>
      <c r="E1786" s="7">
        <v>425328</v>
      </c>
      <c r="F1786" t="s">
        <v>50</v>
      </c>
      <c r="G1786" t="s">
        <v>16</v>
      </c>
      <c r="H1786" s="7">
        <v>5</v>
      </c>
      <c r="I1786" s="7" t="s">
        <v>148</v>
      </c>
      <c r="J1786" t="s">
        <v>11</v>
      </c>
      <c r="K1786">
        <v>25.2</v>
      </c>
      <c r="L1786">
        <v>1</v>
      </c>
      <c r="M1786">
        <v>142</v>
      </c>
      <c r="N1786">
        <v>1.9870000000000001</v>
      </c>
    </row>
    <row r="1787" spans="1:14" x14ac:dyDescent="0.25">
      <c r="A1787" s="7">
        <v>425480</v>
      </c>
      <c r="B1787" s="7">
        <f t="shared" si="81"/>
        <v>0</v>
      </c>
      <c r="C1787" s="7">
        <f t="shared" si="82"/>
        <v>0</v>
      </c>
      <c r="D1787" s="7">
        <f t="shared" si="83"/>
        <v>0</v>
      </c>
      <c r="E1787" s="7">
        <v>425328</v>
      </c>
      <c r="F1787" t="s">
        <v>50</v>
      </c>
      <c r="G1787" t="s">
        <v>16</v>
      </c>
      <c r="H1787" s="7">
        <v>5</v>
      </c>
      <c r="I1787" s="7" t="s">
        <v>148</v>
      </c>
      <c r="J1787" t="s">
        <v>11</v>
      </c>
      <c r="K1787">
        <v>24.7</v>
      </c>
      <c r="L1787">
        <v>1</v>
      </c>
      <c r="M1787">
        <v>142</v>
      </c>
      <c r="N1787">
        <v>1.9870000000000001</v>
      </c>
    </row>
    <row r="1788" spans="1:14" x14ac:dyDescent="0.25">
      <c r="A1788" s="7">
        <v>425484</v>
      </c>
      <c r="B1788" s="7">
        <f t="shared" si="81"/>
        <v>0</v>
      </c>
      <c r="C1788" s="7">
        <f t="shared" si="82"/>
        <v>0</v>
      </c>
      <c r="D1788" s="7">
        <f t="shared" si="83"/>
        <v>0</v>
      </c>
      <c r="E1788" s="7">
        <v>425328</v>
      </c>
      <c r="F1788" t="s">
        <v>50</v>
      </c>
      <c r="G1788" t="s">
        <v>16</v>
      </c>
      <c r="H1788" s="7">
        <v>5</v>
      </c>
      <c r="I1788" s="7" t="s">
        <v>148</v>
      </c>
      <c r="J1788" t="s">
        <v>11</v>
      </c>
      <c r="K1788">
        <v>27.3</v>
      </c>
      <c r="L1788">
        <v>1</v>
      </c>
      <c r="M1788">
        <v>142</v>
      </c>
      <c r="N1788">
        <v>1.9870000000000001</v>
      </c>
    </row>
    <row r="1789" spans="1:14" x14ac:dyDescent="0.25">
      <c r="A1789" s="7">
        <v>425507</v>
      </c>
      <c r="B1789" s="7">
        <f t="shared" si="81"/>
        <v>0</v>
      </c>
      <c r="C1789" s="7">
        <f t="shared" si="82"/>
        <v>0</v>
      </c>
      <c r="D1789" s="7">
        <f t="shared" si="83"/>
        <v>0</v>
      </c>
      <c r="E1789" s="7">
        <v>425332</v>
      </c>
      <c r="F1789" t="s">
        <v>50</v>
      </c>
      <c r="G1789" t="s">
        <v>93</v>
      </c>
      <c r="H1789" s="7">
        <v>12</v>
      </c>
      <c r="I1789" s="7" t="s">
        <v>148</v>
      </c>
      <c r="J1789" t="s">
        <v>18</v>
      </c>
      <c r="K1789">
        <v>45.8</v>
      </c>
      <c r="L1789">
        <v>1</v>
      </c>
      <c r="M1789">
        <v>118.7</v>
      </c>
      <c r="N1789">
        <v>2.76</v>
      </c>
    </row>
    <row r="1790" spans="1:14" x14ac:dyDescent="0.25">
      <c r="A1790" s="7">
        <v>425509</v>
      </c>
      <c r="B1790" s="7">
        <f t="shared" si="81"/>
        <v>0</v>
      </c>
      <c r="C1790" s="7">
        <f t="shared" si="82"/>
        <v>0</v>
      </c>
      <c r="D1790" s="7">
        <f t="shared" si="83"/>
        <v>0</v>
      </c>
      <c r="E1790" s="7">
        <v>425332</v>
      </c>
      <c r="F1790" t="s">
        <v>50</v>
      </c>
      <c r="G1790" t="s">
        <v>93</v>
      </c>
      <c r="H1790" s="7">
        <v>12</v>
      </c>
      <c r="I1790" s="7" t="s">
        <v>148</v>
      </c>
      <c r="J1790" t="s">
        <v>18</v>
      </c>
      <c r="K1790">
        <v>38</v>
      </c>
      <c r="L1790">
        <v>1</v>
      </c>
      <c r="M1790">
        <v>92</v>
      </c>
      <c r="N1790">
        <v>2.76</v>
      </c>
    </row>
    <row r="1791" spans="1:14" x14ac:dyDescent="0.25">
      <c r="A1791" s="7">
        <v>425511</v>
      </c>
      <c r="B1791" s="7">
        <f t="shared" si="81"/>
        <v>0</v>
      </c>
      <c r="C1791" s="7">
        <f t="shared" si="82"/>
        <v>0</v>
      </c>
      <c r="D1791" s="7">
        <f t="shared" si="83"/>
        <v>0</v>
      </c>
      <c r="E1791" s="7">
        <v>425332</v>
      </c>
      <c r="F1791" t="s">
        <v>50</v>
      </c>
      <c r="G1791" t="s">
        <v>93</v>
      </c>
      <c r="H1791" s="7">
        <v>12</v>
      </c>
      <c r="I1791" s="7" t="s">
        <v>148</v>
      </c>
      <c r="J1791" t="s">
        <v>18</v>
      </c>
      <c r="K1791">
        <v>44.8</v>
      </c>
      <c r="L1791">
        <v>1</v>
      </c>
      <c r="M1791">
        <v>118.7</v>
      </c>
      <c r="N1791">
        <v>2.76</v>
      </c>
    </row>
    <row r="1792" spans="1:14" x14ac:dyDescent="0.25">
      <c r="A1792" s="7">
        <v>425513</v>
      </c>
      <c r="B1792" s="7">
        <f t="shared" si="81"/>
        <v>0</v>
      </c>
      <c r="C1792" s="7">
        <f t="shared" si="82"/>
        <v>0</v>
      </c>
      <c r="D1792" s="7">
        <f t="shared" si="83"/>
        <v>0</v>
      </c>
      <c r="E1792" s="7">
        <v>425332</v>
      </c>
      <c r="F1792" t="s">
        <v>50</v>
      </c>
      <c r="G1792" t="s">
        <v>93</v>
      </c>
      <c r="H1792" s="7">
        <v>12</v>
      </c>
      <c r="I1792" s="7" t="s">
        <v>148</v>
      </c>
      <c r="J1792" t="s">
        <v>18</v>
      </c>
      <c r="K1792">
        <v>66.099999999999994</v>
      </c>
      <c r="L1792">
        <v>1</v>
      </c>
      <c r="M1792">
        <v>145.4</v>
      </c>
      <c r="N1792">
        <v>2.76</v>
      </c>
    </row>
    <row r="1793" spans="1:14" x14ac:dyDescent="0.25">
      <c r="A1793" s="7">
        <v>425517</v>
      </c>
      <c r="B1793" s="7">
        <f t="shared" si="81"/>
        <v>0</v>
      </c>
      <c r="C1793" s="7">
        <f t="shared" si="82"/>
        <v>0</v>
      </c>
      <c r="D1793" s="7">
        <f t="shared" si="83"/>
        <v>0</v>
      </c>
      <c r="E1793" s="7">
        <v>425332</v>
      </c>
      <c r="F1793" t="s">
        <v>50</v>
      </c>
      <c r="G1793" t="s">
        <v>93</v>
      </c>
      <c r="H1793" s="7">
        <v>12</v>
      </c>
      <c r="I1793" s="7" t="s">
        <v>148</v>
      </c>
      <c r="J1793" t="s">
        <v>18</v>
      </c>
      <c r="K1793">
        <v>46.6</v>
      </c>
      <c r="L1793">
        <v>1</v>
      </c>
      <c r="M1793">
        <v>118.7</v>
      </c>
      <c r="N1793">
        <v>2.76</v>
      </c>
    </row>
    <row r="1794" spans="1:14" x14ac:dyDescent="0.25">
      <c r="A1794" s="7">
        <v>425519</v>
      </c>
      <c r="B1794" s="7">
        <f t="shared" si="81"/>
        <v>0</v>
      </c>
      <c r="C1794" s="7">
        <f t="shared" si="82"/>
        <v>0</v>
      </c>
      <c r="D1794" s="7">
        <f t="shared" si="83"/>
        <v>0</v>
      </c>
      <c r="E1794" s="7">
        <v>425332</v>
      </c>
      <c r="F1794" t="s">
        <v>50</v>
      </c>
      <c r="G1794" t="s">
        <v>93</v>
      </c>
      <c r="H1794" s="7">
        <v>12</v>
      </c>
      <c r="I1794" s="7" t="s">
        <v>148</v>
      </c>
      <c r="J1794" t="s">
        <v>18</v>
      </c>
      <c r="K1794">
        <v>46.5</v>
      </c>
      <c r="L1794">
        <v>1</v>
      </c>
      <c r="M1794">
        <v>118.7</v>
      </c>
      <c r="N1794">
        <v>2.76</v>
      </c>
    </row>
    <row r="1795" spans="1:14" x14ac:dyDescent="0.25">
      <c r="A1795" s="7">
        <v>425521</v>
      </c>
      <c r="B1795" s="7">
        <f t="shared" ref="B1795:B1858" si="84">IF(A1795=A1796,1,0)</f>
        <v>0</v>
      </c>
      <c r="C1795" s="7">
        <f t="shared" ref="C1795:C1858" si="85">IF(A1795=A1794,1,0)</f>
        <v>0</v>
      </c>
      <c r="D1795" s="7">
        <f t="shared" ref="D1795:D1858" si="86">B1795+C1795</f>
        <v>0</v>
      </c>
      <c r="E1795" s="7">
        <v>425332</v>
      </c>
      <c r="F1795" t="s">
        <v>50</v>
      </c>
      <c r="G1795" t="s">
        <v>93</v>
      </c>
      <c r="H1795" s="7">
        <v>12</v>
      </c>
      <c r="I1795" s="7" t="s">
        <v>148</v>
      </c>
      <c r="J1795" t="s">
        <v>18</v>
      </c>
      <c r="K1795">
        <v>36.6</v>
      </c>
      <c r="L1795">
        <v>1</v>
      </c>
      <c r="M1795">
        <v>118.7</v>
      </c>
      <c r="N1795">
        <v>2.76</v>
      </c>
    </row>
    <row r="1796" spans="1:14" x14ac:dyDescent="0.25">
      <c r="A1796" s="7">
        <v>425525</v>
      </c>
      <c r="B1796" s="7">
        <f t="shared" si="84"/>
        <v>0</v>
      </c>
      <c r="C1796" s="7">
        <f t="shared" si="85"/>
        <v>0</v>
      </c>
      <c r="D1796" s="7">
        <f t="shared" si="86"/>
        <v>0</v>
      </c>
      <c r="E1796" s="7">
        <v>425334</v>
      </c>
      <c r="F1796" t="s">
        <v>50</v>
      </c>
      <c r="G1796" t="s">
        <v>94</v>
      </c>
      <c r="H1796" s="7" t="s">
        <v>95</v>
      </c>
      <c r="I1796" s="7" t="s">
        <v>148</v>
      </c>
      <c r="J1796" t="s">
        <v>18</v>
      </c>
      <c r="K1796">
        <v>72</v>
      </c>
      <c r="L1796">
        <v>2</v>
      </c>
      <c r="M1796">
        <v>83.2</v>
      </c>
      <c r="N1796">
        <v>2.76</v>
      </c>
    </row>
    <row r="1797" spans="1:14" x14ac:dyDescent="0.25">
      <c r="A1797" s="7">
        <v>425527</v>
      </c>
      <c r="B1797" s="7">
        <f t="shared" si="84"/>
        <v>0</v>
      </c>
      <c r="C1797" s="7">
        <f t="shared" si="85"/>
        <v>0</v>
      </c>
      <c r="D1797" s="7">
        <f t="shared" si="86"/>
        <v>0</v>
      </c>
      <c r="E1797" s="7">
        <v>425334</v>
      </c>
      <c r="F1797" t="s">
        <v>50</v>
      </c>
      <c r="G1797" t="s">
        <v>94</v>
      </c>
      <c r="H1797" s="7" t="s">
        <v>95</v>
      </c>
      <c r="I1797" s="7" t="s">
        <v>148</v>
      </c>
      <c r="J1797" t="s">
        <v>18</v>
      </c>
      <c r="K1797">
        <v>15.4</v>
      </c>
      <c r="L1797">
        <v>1</v>
      </c>
      <c r="M1797">
        <v>92</v>
      </c>
      <c r="N1797">
        <v>2.76</v>
      </c>
    </row>
    <row r="1798" spans="1:14" x14ac:dyDescent="0.25">
      <c r="A1798" s="7">
        <v>425529</v>
      </c>
      <c r="B1798" s="7">
        <f t="shared" si="84"/>
        <v>0</v>
      </c>
      <c r="C1798" s="7">
        <f t="shared" si="85"/>
        <v>0</v>
      </c>
      <c r="D1798" s="7">
        <f t="shared" si="86"/>
        <v>0</v>
      </c>
      <c r="E1798" s="7">
        <v>425334</v>
      </c>
      <c r="F1798" t="s">
        <v>50</v>
      </c>
      <c r="G1798" t="s">
        <v>94</v>
      </c>
      <c r="H1798" s="7" t="s">
        <v>95</v>
      </c>
      <c r="I1798" s="7" t="s">
        <v>148</v>
      </c>
      <c r="J1798" t="s">
        <v>18</v>
      </c>
      <c r="K1798">
        <v>19.2</v>
      </c>
      <c r="L1798">
        <v>1</v>
      </c>
      <c r="M1798">
        <v>92</v>
      </c>
      <c r="N1798">
        <v>2.76</v>
      </c>
    </row>
    <row r="1799" spans="1:14" x14ac:dyDescent="0.25">
      <c r="A1799" s="7">
        <v>425531</v>
      </c>
      <c r="B1799" s="7">
        <f t="shared" si="84"/>
        <v>0</v>
      </c>
      <c r="C1799" s="7">
        <f t="shared" si="85"/>
        <v>0</v>
      </c>
      <c r="D1799" s="7">
        <f t="shared" si="86"/>
        <v>0</v>
      </c>
      <c r="E1799" s="7">
        <v>425334</v>
      </c>
      <c r="F1799" t="s">
        <v>50</v>
      </c>
      <c r="G1799" t="s">
        <v>94</v>
      </c>
      <c r="H1799" s="7" t="s">
        <v>95</v>
      </c>
      <c r="I1799" s="7" t="s">
        <v>148</v>
      </c>
      <c r="J1799" t="s">
        <v>18</v>
      </c>
      <c r="K1799">
        <v>73.599999999999994</v>
      </c>
      <c r="L1799">
        <v>2</v>
      </c>
      <c r="M1799">
        <v>73.5</v>
      </c>
      <c r="N1799">
        <v>2.76</v>
      </c>
    </row>
    <row r="1800" spans="1:14" x14ac:dyDescent="0.25">
      <c r="A1800" s="7">
        <v>425533</v>
      </c>
      <c r="B1800" s="7">
        <f t="shared" si="84"/>
        <v>0</v>
      </c>
      <c r="C1800" s="7">
        <f t="shared" si="85"/>
        <v>0</v>
      </c>
      <c r="D1800" s="7">
        <f t="shared" si="86"/>
        <v>0</v>
      </c>
      <c r="E1800" s="7">
        <v>425334</v>
      </c>
      <c r="F1800" t="s">
        <v>50</v>
      </c>
      <c r="G1800" t="s">
        <v>94</v>
      </c>
      <c r="H1800" s="7" t="s">
        <v>95</v>
      </c>
      <c r="I1800" s="7" t="s">
        <v>148</v>
      </c>
      <c r="J1800" t="s">
        <v>18</v>
      </c>
      <c r="K1800">
        <v>47.8</v>
      </c>
      <c r="L1800">
        <v>4</v>
      </c>
      <c r="M1800">
        <v>46.3</v>
      </c>
      <c r="N1800">
        <v>2.76</v>
      </c>
    </row>
    <row r="1801" spans="1:14" x14ac:dyDescent="0.25">
      <c r="A1801" s="7">
        <v>425535</v>
      </c>
      <c r="B1801" s="7">
        <f t="shared" si="84"/>
        <v>0</v>
      </c>
      <c r="C1801" s="7">
        <f t="shared" si="85"/>
        <v>0</v>
      </c>
      <c r="D1801" s="7">
        <f t="shared" si="86"/>
        <v>0</v>
      </c>
      <c r="E1801" s="7">
        <v>425334</v>
      </c>
      <c r="F1801" t="s">
        <v>50</v>
      </c>
      <c r="G1801" t="s">
        <v>94</v>
      </c>
      <c r="H1801" s="7" t="s">
        <v>95</v>
      </c>
      <c r="I1801" s="7" t="s">
        <v>148</v>
      </c>
      <c r="J1801" t="s">
        <v>18</v>
      </c>
      <c r="K1801">
        <v>51.6</v>
      </c>
      <c r="L1801">
        <v>4</v>
      </c>
      <c r="M1801">
        <v>46.3</v>
      </c>
      <c r="N1801">
        <v>2.76</v>
      </c>
    </row>
    <row r="1802" spans="1:14" x14ac:dyDescent="0.25">
      <c r="A1802" s="7">
        <v>425537</v>
      </c>
      <c r="B1802" s="7">
        <f t="shared" si="84"/>
        <v>0</v>
      </c>
      <c r="C1802" s="7">
        <f t="shared" si="85"/>
        <v>0</v>
      </c>
      <c r="D1802" s="7">
        <f t="shared" si="86"/>
        <v>0</v>
      </c>
      <c r="E1802" s="7">
        <v>425334</v>
      </c>
      <c r="F1802" t="s">
        <v>50</v>
      </c>
      <c r="G1802" t="s">
        <v>94</v>
      </c>
      <c r="H1802" s="7" t="s">
        <v>95</v>
      </c>
      <c r="I1802" s="7" t="s">
        <v>148</v>
      </c>
      <c r="J1802" t="s">
        <v>18</v>
      </c>
      <c r="K1802">
        <v>62.7</v>
      </c>
      <c r="L1802">
        <v>3</v>
      </c>
      <c r="M1802">
        <v>64.5</v>
      </c>
      <c r="N1802">
        <v>2.76</v>
      </c>
    </row>
    <row r="1803" spans="1:14" x14ac:dyDescent="0.25">
      <c r="A1803" s="7">
        <v>425539</v>
      </c>
      <c r="B1803" s="7">
        <f t="shared" si="84"/>
        <v>0</v>
      </c>
      <c r="C1803" s="7">
        <f t="shared" si="85"/>
        <v>0</v>
      </c>
      <c r="D1803" s="7">
        <f t="shared" si="86"/>
        <v>0</v>
      </c>
      <c r="E1803" s="7">
        <v>425334</v>
      </c>
      <c r="F1803" t="s">
        <v>50</v>
      </c>
      <c r="G1803" t="s">
        <v>94</v>
      </c>
      <c r="H1803" s="7" t="s">
        <v>95</v>
      </c>
      <c r="I1803" s="7" t="s">
        <v>148</v>
      </c>
      <c r="J1803" t="s">
        <v>18</v>
      </c>
      <c r="K1803">
        <v>42.5</v>
      </c>
      <c r="L1803">
        <v>1</v>
      </c>
      <c r="M1803">
        <v>92</v>
      </c>
      <c r="N1803">
        <v>2.76</v>
      </c>
    </row>
    <row r="1804" spans="1:14" x14ac:dyDescent="0.25">
      <c r="A1804" s="7">
        <v>425541</v>
      </c>
      <c r="B1804" s="7">
        <f t="shared" si="84"/>
        <v>0</v>
      </c>
      <c r="C1804" s="7">
        <f t="shared" si="85"/>
        <v>0</v>
      </c>
      <c r="D1804" s="7">
        <f t="shared" si="86"/>
        <v>0</v>
      </c>
      <c r="E1804" s="7">
        <v>425334</v>
      </c>
      <c r="F1804" t="s">
        <v>50</v>
      </c>
      <c r="G1804" t="s">
        <v>94</v>
      </c>
      <c r="H1804" s="7" t="s">
        <v>95</v>
      </c>
      <c r="I1804" s="7" t="s">
        <v>148</v>
      </c>
      <c r="J1804" t="s">
        <v>18</v>
      </c>
      <c r="K1804">
        <v>53.2</v>
      </c>
      <c r="L1804">
        <v>1</v>
      </c>
      <c r="M1804">
        <v>118.7</v>
      </c>
      <c r="N1804">
        <v>2.76</v>
      </c>
    </row>
    <row r="1805" spans="1:14" x14ac:dyDescent="0.25">
      <c r="A1805" s="7">
        <v>425543</v>
      </c>
      <c r="B1805" s="7">
        <f t="shared" si="84"/>
        <v>0</v>
      </c>
      <c r="C1805" s="7">
        <f t="shared" si="85"/>
        <v>0</v>
      </c>
      <c r="D1805" s="7">
        <f t="shared" si="86"/>
        <v>0</v>
      </c>
      <c r="E1805" s="7">
        <v>425334</v>
      </c>
      <c r="F1805" t="s">
        <v>50</v>
      </c>
      <c r="G1805" t="s">
        <v>94</v>
      </c>
      <c r="H1805" s="7" t="s">
        <v>95</v>
      </c>
      <c r="I1805" s="7" t="s">
        <v>148</v>
      </c>
      <c r="J1805" t="s">
        <v>18</v>
      </c>
      <c r="K1805">
        <v>72.8</v>
      </c>
      <c r="L1805">
        <v>3</v>
      </c>
      <c r="M1805">
        <v>64.5</v>
      </c>
      <c r="N1805">
        <v>2.76</v>
      </c>
    </row>
    <row r="1806" spans="1:14" x14ac:dyDescent="0.25">
      <c r="A1806" s="7">
        <v>425545</v>
      </c>
      <c r="B1806" s="7">
        <f t="shared" si="84"/>
        <v>0</v>
      </c>
      <c r="C1806" s="7">
        <f t="shared" si="85"/>
        <v>0</v>
      </c>
      <c r="D1806" s="7">
        <f t="shared" si="86"/>
        <v>0</v>
      </c>
      <c r="E1806" s="7">
        <v>425334</v>
      </c>
      <c r="F1806" t="s">
        <v>50</v>
      </c>
      <c r="G1806" t="s">
        <v>94</v>
      </c>
      <c r="H1806" s="7" t="s">
        <v>95</v>
      </c>
      <c r="I1806" s="7" t="s">
        <v>148</v>
      </c>
      <c r="J1806" t="s">
        <v>18</v>
      </c>
      <c r="K1806">
        <v>53.6</v>
      </c>
      <c r="L1806">
        <v>1</v>
      </c>
      <c r="M1806">
        <v>118.7</v>
      </c>
      <c r="N1806">
        <v>2.76</v>
      </c>
    </row>
    <row r="1807" spans="1:14" x14ac:dyDescent="0.25">
      <c r="A1807" s="7">
        <v>425550</v>
      </c>
      <c r="B1807" s="7">
        <f t="shared" si="84"/>
        <v>0</v>
      </c>
      <c r="C1807" s="7">
        <f t="shared" si="85"/>
        <v>0</v>
      </c>
      <c r="D1807" s="7">
        <f t="shared" si="86"/>
        <v>0</v>
      </c>
      <c r="E1807" s="7">
        <v>425334</v>
      </c>
      <c r="F1807" t="s">
        <v>50</v>
      </c>
      <c r="G1807" t="s">
        <v>94</v>
      </c>
      <c r="H1807" s="7" t="s">
        <v>95</v>
      </c>
      <c r="I1807" s="7" t="s">
        <v>148</v>
      </c>
      <c r="J1807" t="s">
        <v>18</v>
      </c>
      <c r="K1807">
        <v>40.4</v>
      </c>
      <c r="L1807">
        <v>3</v>
      </c>
      <c r="M1807">
        <v>44.2</v>
      </c>
      <c r="N1807">
        <v>2.76</v>
      </c>
    </row>
    <row r="1808" spans="1:14" x14ac:dyDescent="0.25">
      <c r="A1808" s="7">
        <v>425555</v>
      </c>
      <c r="B1808" s="7">
        <f t="shared" si="84"/>
        <v>0</v>
      </c>
      <c r="C1808" s="7">
        <f t="shared" si="85"/>
        <v>0</v>
      </c>
      <c r="D1808" s="7">
        <f t="shared" si="86"/>
        <v>0</v>
      </c>
      <c r="E1808" s="7">
        <v>425334</v>
      </c>
      <c r="F1808" t="s">
        <v>50</v>
      </c>
      <c r="G1808" t="s">
        <v>94</v>
      </c>
      <c r="H1808" s="7" t="s">
        <v>95</v>
      </c>
      <c r="I1808" s="7" t="s">
        <v>148</v>
      </c>
      <c r="J1808" t="s">
        <v>18</v>
      </c>
      <c r="K1808">
        <v>55.3</v>
      </c>
      <c r="L1808">
        <v>2</v>
      </c>
      <c r="M1808">
        <v>73.5</v>
      </c>
      <c r="N1808">
        <v>2.76</v>
      </c>
    </row>
    <row r="1809" spans="1:14" x14ac:dyDescent="0.25">
      <c r="A1809" s="7">
        <v>425556</v>
      </c>
      <c r="B1809" s="7">
        <f t="shared" si="84"/>
        <v>0</v>
      </c>
      <c r="C1809" s="7">
        <f t="shared" si="85"/>
        <v>0</v>
      </c>
      <c r="D1809" s="7">
        <f t="shared" si="86"/>
        <v>0</v>
      </c>
      <c r="E1809" s="7">
        <v>425334</v>
      </c>
      <c r="F1809" t="s">
        <v>50</v>
      </c>
      <c r="G1809" t="s">
        <v>94</v>
      </c>
      <c r="H1809" s="7" t="s">
        <v>95</v>
      </c>
      <c r="I1809" s="7" t="s">
        <v>148</v>
      </c>
      <c r="J1809" t="s">
        <v>18</v>
      </c>
      <c r="K1809">
        <v>18.600000000000001</v>
      </c>
      <c r="L1809">
        <v>1</v>
      </c>
      <c r="M1809">
        <v>92</v>
      </c>
      <c r="N1809">
        <v>2.76</v>
      </c>
    </row>
    <row r="1810" spans="1:14" x14ac:dyDescent="0.25">
      <c r="A1810" s="7">
        <v>425558</v>
      </c>
      <c r="B1810" s="7">
        <f t="shared" si="84"/>
        <v>0</v>
      </c>
      <c r="C1810" s="7">
        <f t="shared" si="85"/>
        <v>0</v>
      </c>
      <c r="D1810" s="7">
        <f t="shared" si="86"/>
        <v>0</v>
      </c>
      <c r="E1810" s="7">
        <v>425334</v>
      </c>
      <c r="F1810" t="s">
        <v>50</v>
      </c>
      <c r="G1810" t="s">
        <v>94</v>
      </c>
      <c r="H1810" s="7" t="s">
        <v>95</v>
      </c>
      <c r="I1810" s="7" t="s">
        <v>148</v>
      </c>
      <c r="J1810" t="s">
        <v>18</v>
      </c>
      <c r="K1810">
        <v>47.1</v>
      </c>
      <c r="L1810">
        <v>1</v>
      </c>
      <c r="M1810">
        <v>118.7</v>
      </c>
      <c r="N1810">
        <v>2.76</v>
      </c>
    </row>
    <row r="1811" spans="1:14" x14ac:dyDescent="0.25">
      <c r="A1811" s="7">
        <v>425560</v>
      </c>
      <c r="B1811" s="7">
        <f t="shared" si="84"/>
        <v>0</v>
      </c>
      <c r="C1811" s="7">
        <f t="shared" si="85"/>
        <v>0</v>
      </c>
      <c r="D1811" s="7">
        <f t="shared" si="86"/>
        <v>0</v>
      </c>
      <c r="E1811" s="7">
        <v>425334</v>
      </c>
      <c r="F1811" t="s">
        <v>50</v>
      </c>
      <c r="G1811" t="s">
        <v>94</v>
      </c>
      <c r="H1811" s="7" t="s">
        <v>95</v>
      </c>
      <c r="I1811" s="7" t="s">
        <v>148</v>
      </c>
      <c r="J1811" t="s">
        <v>18</v>
      </c>
      <c r="K1811">
        <v>41.5</v>
      </c>
      <c r="L1811">
        <v>3</v>
      </c>
      <c r="M1811">
        <v>57</v>
      </c>
      <c r="N1811">
        <v>2.76</v>
      </c>
    </row>
    <row r="1812" spans="1:14" x14ac:dyDescent="0.25">
      <c r="A1812" s="7">
        <v>425562</v>
      </c>
      <c r="B1812" s="7">
        <f t="shared" si="84"/>
        <v>0</v>
      </c>
      <c r="C1812" s="7">
        <f t="shared" si="85"/>
        <v>0</v>
      </c>
      <c r="D1812" s="7">
        <f t="shared" si="86"/>
        <v>0</v>
      </c>
      <c r="E1812" s="7">
        <v>425334</v>
      </c>
      <c r="F1812" t="s">
        <v>50</v>
      </c>
      <c r="G1812" t="s">
        <v>94</v>
      </c>
      <c r="H1812" s="7" t="s">
        <v>95</v>
      </c>
      <c r="I1812" s="7" t="s">
        <v>148</v>
      </c>
      <c r="J1812" t="s">
        <v>18</v>
      </c>
      <c r="K1812">
        <v>53</v>
      </c>
      <c r="L1812">
        <v>4</v>
      </c>
      <c r="M1812">
        <v>46.3</v>
      </c>
      <c r="N1812">
        <v>2.76</v>
      </c>
    </row>
    <row r="1813" spans="1:14" x14ac:dyDescent="0.25">
      <c r="A1813" s="7">
        <v>425607</v>
      </c>
      <c r="B1813" s="7">
        <f t="shared" si="84"/>
        <v>0</v>
      </c>
      <c r="C1813" s="7">
        <f t="shared" si="85"/>
        <v>0</v>
      </c>
      <c r="D1813" s="7">
        <f t="shared" si="86"/>
        <v>0</v>
      </c>
      <c r="E1813" s="7">
        <v>425338</v>
      </c>
      <c r="F1813" t="s">
        <v>50</v>
      </c>
      <c r="G1813" t="s">
        <v>96</v>
      </c>
      <c r="H1813" s="7" t="s">
        <v>97</v>
      </c>
      <c r="I1813" s="7" t="s">
        <v>148</v>
      </c>
      <c r="J1813" t="s">
        <v>18</v>
      </c>
      <c r="K1813">
        <v>69.8</v>
      </c>
      <c r="L1813">
        <v>2</v>
      </c>
      <c r="M1813">
        <v>73.5</v>
      </c>
      <c r="N1813">
        <v>2.76</v>
      </c>
    </row>
    <row r="1814" spans="1:14" x14ac:dyDescent="0.25">
      <c r="A1814" s="7">
        <v>425609</v>
      </c>
      <c r="B1814" s="7">
        <f t="shared" si="84"/>
        <v>0</v>
      </c>
      <c r="C1814" s="7">
        <f t="shared" si="85"/>
        <v>0</v>
      </c>
      <c r="D1814" s="7">
        <f t="shared" si="86"/>
        <v>0</v>
      </c>
      <c r="E1814" s="7">
        <v>425338</v>
      </c>
      <c r="F1814" t="s">
        <v>50</v>
      </c>
      <c r="G1814" t="s">
        <v>96</v>
      </c>
      <c r="H1814" s="7" t="s">
        <v>97</v>
      </c>
      <c r="I1814" s="7" t="s">
        <v>148</v>
      </c>
      <c r="J1814" t="s">
        <v>18</v>
      </c>
      <c r="K1814">
        <v>80.7</v>
      </c>
      <c r="L1814">
        <v>1</v>
      </c>
      <c r="M1814">
        <v>134.30000000000001</v>
      </c>
      <c r="N1814">
        <v>2.76</v>
      </c>
    </row>
    <row r="1815" spans="1:14" x14ac:dyDescent="0.25">
      <c r="A1815" s="7">
        <v>425611</v>
      </c>
      <c r="B1815" s="7">
        <f t="shared" si="84"/>
        <v>0</v>
      </c>
      <c r="C1815" s="7">
        <f t="shared" si="85"/>
        <v>0</v>
      </c>
      <c r="D1815" s="7">
        <f t="shared" si="86"/>
        <v>0</v>
      </c>
      <c r="E1815" s="7">
        <v>425338</v>
      </c>
      <c r="F1815" t="s">
        <v>50</v>
      </c>
      <c r="G1815" t="s">
        <v>96</v>
      </c>
      <c r="H1815" s="7" t="s">
        <v>97</v>
      </c>
      <c r="I1815" s="7" t="s">
        <v>148</v>
      </c>
      <c r="J1815" t="s">
        <v>18</v>
      </c>
      <c r="K1815">
        <v>22.6</v>
      </c>
      <c r="L1815">
        <v>1</v>
      </c>
      <c r="M1815">
        <v>92</v>
      </c>
      <c r="N1815">
        <v>2.76</v>
      </c>
    </row>
    <row r="1816" spans="1:14" x14ac:dyDescent="0.25">
      <c r="A1816" s="7">
        <v>425615</v>
      </c>
      <c r="B1816" s="7">
        <f t="shared" si="84"/>
        <v>0</v>
      </c>
      <c r="C1816" s="7">
        <f t="shared" si="85"/>
        <v>0</v>
      </c>
      <c r="D1816" s="7">
        <f t="shared" si="86"/>
        <v>0</v>
      </c>
      <c r="E1816" s="7">
        <v>425338</v>
      </c>
      <c r="F1816" t="s">
        <v>50</v>
      </c>
      <c r="G1816" t="s">
        <v>96</v>
      </c>
      <c r="H1816" s="7" t="s">
        <v>97</v>
      </c>
      <c r="I1816" s="7" t="s">
        <v>148</v>
      </c>
      <c r="J1816" t="s">
        <v>18</v>
      </c>
      <c r="K1816">
        <v>33.5</v>
      </c>
      <c r="L1816">
        <v>1</v>
      </c>
      <c r="M1816">
        <v>92</v>
      </c>
      <c r="N1816">
        <v>2.76</v>
      </c>
    </row>
    <row r="1817" spans="1:14" x14ac:dyDescent="0.25">
      <c r="A1817" s="7">
        <v>425616</v>
      </c>
      <c r="B1817" s="7">
        <f t="shared" si="84"/>
        <v>0</v>
      </c>
      <c r="C1817" s="7">
        <f t="shared" si="85"/>
        <v>0</v>
      </c>
      <c r="D1817" s="7">
        <f t="shared" si="86"/>
        <v>0</v>
      </c>
      <c r="E1817" s="7">
        <v>425338</v>
      </c>
      <c r="F1817" t="s">
        <v>50</v>
      </c>
      <c r="G1817" t="s">
        <v>96</v>
      </c>
      <c r="H1817" s="7" t="s">
        <v>97</v>
      </c>
      <c r="I1817" s="7" t="s">
        <v>148</v>
      </c>
      <c r="J1817" t="s">
        <v>18</v>
      </c>
      <c r="K1817">
        <v>22.8</v>
      </c>
      <c r="L1817">
        <v>1</v>
      </c>
      <c r="M1817">
        <v>92</v>
      </c>
      <c r="N1817">
        <v>2.76</v>
      </c>
    </row>
    <row r="1818" spans="1:14" x14ac:dyDescent="0.25">
      <c r="A1818" s="7">
        <v>425618</v>
      </c>
      <c r="B1818" s="7">
        <f t="shared" si="84"/>
        <v>0</v>
      </c>
      <c r="C1818" s="7">
        <f t="shared" si="85"/>
        <v>0</v>
      </c>
      <c r="D1818" s="7">
        <f t="shared" si="86"/>
        <v>0</v>
      </c>
      <c r="E1818" s="7">
        <v>425338</v>
      </c>
      <c r="F1818" t="s">
        <v>50</v>
      </c>
      <c r="G1818" t="s">
        <v>96</v>
      </c>
      <c r="H1818" s="7" t="s">
        <v>97</v>
      </c>
      <c r="I1818" s="7" t="s">
        <v>148</v>
      </c>
      <c r="J1818" t="s">
        <v>18</v>
      </c>
      <c r="K1818">
        <v>30.3</v>
      </c>
      <c r="L1818">
        <v>1</v>
      </c>
      <c r="M1818">
        <v>92</v>
      </c>
      <c r="N1818">
        <v>2.76</v>
      </c>
    </row>
    <row r="1819" spans="1:14" x14ac:dyDescent="0.25">
      <c r="A1819" s="7">
        <v>425619</v>
      </c>
      <c r="B1819" s="7">
        <f t="shared" si="84"/>
        <v>0</v>
      </c>
      <c r="C1819" s="7">
        <f t="shared" si="85"/>
        <v>0</v>
      </c>
      <c r="D1819" s="7">
        <f t="shared" si="86"/>
        <v>0</v>
      </c>
      <c r="E1819" s="7">
        <v>425338</v>
      </c>
      <c r="F1819" t="s">
        <v>50</v>
      </c>
      <c r="G1819" t="s">
        <v>96</v>
      </c>
      <c r="H1819" s="7" t="s">
        <v>97</v>
      </c>
      <c r="I1819" s="7" t="s">
        <v>148</v>
      </c>
      <c r="J1819" t="s">
        <v>18</v>
      </c>
      <c r="K1819">
        <v>27.6</v>
      </c>
      <c r="L1819">
        <v>1</v>
      </c>
      <c r="M1819">
        <v>92</v>
      </c>
      <c r="N1819">
        <v>2.76</v>
      </c>
    </row>
    <row r="1820" spans="1:14" x14ac:dyDescent="0.25">
      <c r="A1820" s="7">
        <v>425621</v>
      </c>
      <c r="B1820" s="7">
        <f t="shared" si="84"/>
        <v>0</v>
      </c>
      <c r="C1820" s="7">
        <f t="shared" si="85"/>
        <v>0</v>
      </c>
      <c r="D1820" s="7">
        <f t="shared" si="86"/>
        <v>0</v>
      </c>
      <c r="E1820" s="7">
        <v>425338</v>
      </c>
      <c r="F1820" t="s">
        <v>50</v>
      </c>
      <c r="G1820" t="s">
        <v>96</v>
      </c>
      <c r="H1820" s="7" t="s">
        <v>97</v>
      </c>
      <c r="I1820" s="7" t="s">
        <v>148</v>
      </c>
      <c r="J1820" t="s">
        <v>18</v>
      </c>
      <c r="K1820">
        <v>23.6</v>
      </c>
      <c r="L1820">
        <v>1</v>
      </c>
      <c r="M1820">
        <v>92</v>
      </c>
      <c r="N1820">
        <v>2.76</v>
      </c>
    </row>
    <row r="1821" spans="1:14" x14ac:dyDescent="0.25">
      <c r="A1821" s="7">
        <v>425622</v>
      </c>
      <c r="B1821" s="7">
        <f t="shared" si="84"/>
        <v>0</v>
      </c>
      <c r="C1821" s="7">
        <f t="shared" si="85"/>
        <v>0</v>
      </c>
      <c r="D1821" s="7">
        <f t="shared" si="86"/>
        <v>0</v>
      </c>
      <c r="E1821" s="7">
        <v>425338</v>
      </c>
      <c r="F1821" t="s">
        <v>50</v>
      </c>
      <c r="G1821" t="s">
        <v>96</v>
      </c>
      <c r="H1821" s="7" t="s">
        <v>97</v>
      </c>
      <c r="I1821" s="7" t="s">
        <v>148</v>
      </c>
      <c r="J1821" t="s">
        <v>18</v>
      </c>
      <c r="K1821">
        <v>33.5</v>
      </c>
      <c r="L1821">
        <v>2</v>
      </c>
      <c r="M1821">
        <v>57</v>
      </c>
      <c r="N1821">
        <v>2.76</v>
      </c>
    </row>
    <row r="1822" spans="1:14" x14ac:dyDescent="0.25">
      <c r="A1822" s="7">
        <v>425623</v>
      </c>
      <c r="B1822" s="7">
        <f t="shared" si="84"/>
        <v>0</v>
      </c>
      <c r="C1822" s="7">
        <f t="shared" si="85"/>
        <v>0</v>
      </c>
      <c r="D1822" s="7">
        <f t="shared" si="86"/>
        <v>0</v>
      </c>
      <c r="E1822" s="7">
        <v>425338</v>
      </c>
      <c r="F1822" t="s">
        <v>50</v>
      </c>
      <c r="G1822" t="s">
        <v>96</v>
      </c>
      <c r="H1822" s="7" t="s">
        <v>97</v>
      </c>
      <c r="I1822" s="7" t="s">
        <v>148</v>
      </c>
      <c r="J1822" t="s">
        <v>18</v>
      </c>
      <c r="K1822">
        <v>22.8</v>
      </c>
      <c r="L1822">
        <v>1</v>
      </c>
      <c r="M1822">
        <v>92</v>
      </c>
      <c r="N1822">
        <v>2.76</v>
      </c>
    </row>
    <row r="1823" spans="1:14" x14ac:dyDescent="0.25">
      <c r="A1823" s="7">
        <v>425624</v>
      </c>
      <c r="B1823" s="7">
        <f t="shared" si="84"/>
        <v>0</v>
      </c>
      <c r="C1823" s="7">
        <f t="shared" si="85"/>
        <v>0</v>
      </c>
      <c r="D1823" s="7">
        <f t="shared" si="86"/>
        <v>0</v>
      </c>
      <c r="E1823" s="7">
        <v>425338</v>
      </c>
      <c r="F1823" t="s">
        <v>50</v>
      </c>
      <c r="G1823" t="s">
        <v>96</v>
      </c>
      <c r="H1823" s="7" t="s">
        <v>97</v>
      </c>
      <c r="I1823" s="7" t="s">
        <v>148</v>
      </c>
      <c r="J1823" t="s">
        <v>18</v>
      </c>
      <c r="K1823">
        <v>27.9</v>
      </c>
      <c r="L1823">
        <v>1</v>
      </c>
      <c r="M1823">
        <v>92</v>
      </c>
      <c r="N1823">
        <v>2.76</v>
      </c>
    </row>
    <row r="1824" spans="1:14" x14ac:dyDescent="0.25">
      <c r="A1824" s="7">
        <v>425626</v>
      </c>
      <c r="B1824" s="7">
        <f t="shared" si="84"/>
        <v>0</v>
      </c>
      <c r="C1824" s="7">
        <f t="shared" si="85"/>
        <v>0</v>
      </c>
      <c r="D1824" s="7">
        <f t="shared" si="86"/>
        <v>0</v>
      </c>
      <c r="E1824" s="7">
        <v>425338</v>
      </c>
      <c r="F1824" t="s">
        <v>50</v>
      </c>
      <c r="G1824" t="s">
        <v>96</v>
      </c>
      <c r="H1824" s="7" t="s">
        <v>97</v>
      </c>
      <c r="I1824" s="7" t="s">
        <v>148</v>
      </c>
      <c r="J1824" t="s">
        <v>18</v>
      </c>
      <c r="K1824">
        <v>55.8</v>
      </c>
      <c r="L1824">
        <v>1</v>
      </c>
      <c r="M1824">
        <v>118.7</v>
      </c>
      <c r="N1824">
        <v>2.76</v>
      </c>
    </row>
    <row r="1825" spans="1:14" x14ac:dyDescent="0.25">
      <c r="A1825" s="7">
        <v>425628</v>
      </c>
      <c r="B1825" s="7">
        <f t="shared" si="84"/>
        <v>0</v>
      </c>
      <c r="C1825" s="7">
        <f t="shared" si="85"/>
        <v>0</v>
      </c>
      <c r="D1825" s="7">
        <f t="shared" si="86"/>
        <v>0</v>
      </c>
      <c r="E1825" s="7">
        <v>425338</v>
      </c>
      <c r="F1825" t="s">
        <v>50</v>
      </c>
      <c r="G1825" t="s">
        <v>96</v>
      </c>
      <c r="H1825" s="7" t="s">
        <v>97</v>
      </c>
      <c r="I1825" s="7" t="s">
        <v>148</v>
      </c>
      <c r="J1825" t="s">
        <v>18</v>
      </c>
      <c r="K1825">
        <v>74.900000000000006</v>
      </c>
      <c r="L1825">
        <v>1</v>
      </c>
      <c r="M1825">
        <v>134.30000000000001</v>
      </c>
      <c r="N1825">
        <v>2.76</v>
      </c>
    </row>
    <row r="1826" spans="1:14" x14ac:dyDescent="0.25">
      <c r="A1826" s="7">
        <v>425630</v>
      </c>
      <c r="B1826" s="7">
        <f t="shared" si="84"/>
        <v>0</v>
      </c>
      <c r="C1826" s="7">
        <f t="shared" si="85"/>
        <v>0</v>
      </c>
      <c r="D1826" s="7">
        <f t="shared" si="86"/>
        <v>0</v>
      </c>
      <c r="E1826" s="7">
        <v>425338</v>
      </c>
      <c r="F1826" t="s">
        <v>50</v>
      </c>
      <c r="G1826" t="s">
        <v>96</v>
      </c>
      <c r="H1826" s="7" t="s">
        <v>97</v>
      </c>
      <c r="I1826" s="7" t="s">
        <v>148</v>
      </c>
      <c r="J1826" t="s">
        <v>18</v>
      </c>
      <c r="K1826">
        <v>79.099999999999994</v>
      </c>
      <c r="L1826">
        <v>5</v>
      </c>
      <c r="M1826">
        <v>45.7</v>
      </c>
      <c r="N1826">
        <v>2.76</v>
      </c>
    </row>
    <row r="1827" spans="1:14" x14ac:dyDescent="0.25">
      <c r="A1827" s="7">
        <v>425632</v>
      </c>
      <c r="B1827" s="7">
        <f t="shared" si="84"/>
        <v>0</v>
      </c>
      <c r="C1827" s="7">
        <f t="shared" si="85"/>
        <v>0</v>
      </c>
      <c r="D1827" s="7">
        <f t="shared" si="86"/>
        <v>0</v>
      </c>
      <c r="E1827" s="7">
        <v>425338</v>
      </c>
      <c r="F1827" t="s">
        <v>50</v>
      </c>
      <c r="G1827" t="s">
        <v>96</v>
      </c>
      <c r="H1827" s="7" t="s">
        <v>97</v>
      </c>
      <c r="I1827" s="7" t="s">
        <v>148</v>
      </c>
      <c r="J1827" t="s">
        <v>18</v>
      </c>
      <c r="K1827">
        <v>58.6</v>
      </c>
      <c r="L1827">
        <v>2</v>
      </c>
      <c r="M1827">
        <v>73.5</v>
      </c>
      <c r="N1827">
        <v>2.76</v>
      </c>
    </row>
    <row r="1828" spans="1:14" x14ac:dyDescent="0.25">
      <c r="A1828" s="7">
        <v>425634</v>
      </c>
      <c r="B1828" s="7">
        <f t="shared" si="84"/>
        <v>0</v>
      </c>
      <c r="C1828" s="7">
        <f t="shared" si="85"/>
        <v>0</v>
      </c>
      <c r="D1828" s="7">
        <f t="shared" si="86"/>
        <v>0</v>
      </c>
      <c r="E1828" s="7">
        <v>425338</v>
      </c>
      <c r="F1828" t="s">
        <v>50</v>
      </c>
      <c r="G1828" t="s">
        <v>96</v>
      </c>
      <c r="H1828" s="7" t="s">
        <v>97</v>
      </c>
      <c r="I1828" s="7" t="s">
        <v>148</v>
      </c>
      <c r="J1828" t="s">
        <v>18</v>
      </c>
      <c r="K1828">
        <v>75.599999999999994</v>
      </c>
      <c r="L1828">
        <v>5</v>
      </c>
      <c r="M1828">
        <v>45.7</v>
      </c>
      <c r="N1828">
        <v>2.76</v>
      </c>
    </row>
    <row r="1829" spans="1:14" x14ac:dyDescent="0.25">
      <c r="A1829" s="7">
        <v>425635</v>
      </c>
      <c r="B1829" s="7">
        <f t="shared" si="84"/>
        <v>0</v>
      </c>
      <c r="C1829" s="7">
        <f t="shared" si="85"/>
        <v>0</v>
      </c>
      <c r="D1829" s="7">
        <f t="shared" si="86"/>
        <v>0</v>
      </c>
      <c r="E1829" s="7">
        <v>425338</v>
      </c>
      <c r="F1829" t="s">
        <v>50</v>
      </c>
      <c r="G1829" t="s">
        <v>96</v>
      </c>
      <c r="H1829" s="7" t="s">
        <v>97</v>
      </c>
      <c r="I1829" s="7" t="s">
        <v>148</v>
      </c>
      <c r="J1829" t="s">
        <v>18</v>
      </c>
      <c r="K1829">
        <v>21.4</v>
      </c>
      <c r="L1829">
        <v>1</v>
      </c>
      <c r="M1829">
        <v>92</v>
      </c>
      <c r="N1829">
        <v>2.76</v>
      </c>
    </row>
    <row r="1830" spans="1:14" x14ac:dyDescent="0.25">
      <c r="A1830" s="7">
        <v>425637</v>
      </c>
      <c r="B1830" s="7">
        <f t="shared" si="84"/>
        <v>0</v>
      </c>
      <c r="C1830" s="7">
        <f t="shared" si="85"/>
        <v>0</v>
      </c>
      <c r="D1830" s="7">
        <f t="shared" si="86"/>
        <v>0</v>
      </c>
      <c r="E1830" s="7">
        <v>425338</v>
      </c>
      <c r="F1830" t="s">
        <v>50</v>
      </c>
      <c r="G1830" t="s">
        <v>96</v>
      </c>
      <c r="H1830" s="7" t="s">
        <v>97</v>
      </c>
      <c r="I1830" s="7" t="s">
        <v>148</v>
      </c>
      <c r="J1830" t="s">
        <v>18</v>
      </c>
      <c r="K1830">
        <v>76.099999999999994</v>
      </c>
      <c r="L1830">
        <v>1</v>
      </c>
      <c r="M1830">
        <v>134.30000000000001</v>
      </c>
      <c r="N1830">
        <v>2.76</v>
      </c>
    </row>
    <row r="1831" spans="1:14" x14ac:dyDescent="0.25">
      <c r="A1831" s="7">
        <v>425639</v>
      </c>
      <c r="B1831" s="7">
        <f t="shared" si="84"/>
        <v>0</v>
      </c>
      <c r="C1831" s="7">
        <f t="shared" si="85"/>
        <v>0</v>
      </c>
      <c r="D1831" s="7">
        <f t="shared" si="86"/>
        <v>0</v>
      </c>
      <c r="E1831" s="7">
        <v>425338</v>
      </c>
      <c r="F1831" t="s">
        <v>50</v>
      </c>
      <c r="G1831" t="s">
        <v>96</v>
      </c>
      <c r="H1831" s="7" t="s">
        <v>97</v>
      </c>
      <c r="I1831" s="7" t="s">
        <v>148</v>
      </c>
      <c r="J1831" t="s">
        <v>18</v>
      </c>
      <c r="K1831">
        <v>58.1</v>
      </c>
      <c r="L1831">
        <v>2</v>
      </c>
      <c r="M1831">
        <v>73.5</v>
      </c>
      <c r="N1831">
        <v>2.76</v>
      </c>
    </row>
    <row r="1832" spans="1:14" x14ac:dyDescent="0.25">
      <c r="A1832" s="7">
        <v>425641</v>
      </c>
      <c r="B1832" s="7">
        <f t="shared" si="84"/>
        <v>0</v>
      </c>
      <c r="C1832" s="7">
        <f t="shared" si="85"/>
        <v>0</v>
      </c>
      <c r="D1832" s="7">
        <f t="shared" si="86"/>
        <v>0</v>
      </c>
      <c r="E1832" s="7">
        <v>425338</v>
      </c>
      <c r="F1832" t="s">
        <v>50</v>
      </c>
      <c r="G1832" t="s">
        <v>96</v>
      </c>
      <c r="H1832" s="7" t="s">
        <v>97</v>
      </c>
      <c r="I1832" s="7" t="s">
        <v>148</v>
      </c>
      <c r="J1832" t="s">
        <v>18</v>
      </c>
      <c r="K1832">
        <v>99</v>
      </c>
      <c r="L1832">
        <v>10</v>
      </c>
      <c r="M1832">
        <v>49.4</v>
      </c>
      <c r="N1832">
        <v>2.76</v>
      </c>
    </row>
    <row r="1833" spans="1:14" x14ac:dyDescent="0.25">
      <c r="A1833" s="7">
        <v>425643</v>
      </c>
      <c r="B1833" s="7">
        <f t="shared" si="84"/>
        <v>0</v>
      </c>
      <c r="C1833" s="7">
        <f t="shared" si="85"/>
        <v>0</v>
      </c>
      <c r="D1833" s="7">
        <f t="shared" si="86"/>
        <v>0</v>
      </c>
      <c r="E1833" s="7">
        <v>425338</v>
      </c>
      <c r="F1833" t="s">
        <v>50</v>
      </c>
      <c r="G1833" t="s">
        <v>96</v>
      </c>
      <c r="H1833" s="7" t="s">
        <v>97</v>
      </c>
      <c r="I1833" s="7" t="s">
        <v>148</v>
      </c>
      <c r="J1833" t="s">
        <v>18</v>
      </c>
      <c r="K1833">
        <v>77.2</v>
      </c>
      <c r="L1833">
        <v>1</v>
      </c>
      <c r="M1833">
        <v>134.30000000000001</v>
      </c>
      <c r="N1833">
        <v>2.76</v>
      </c>
    </row>
    <row r="1834" spans="1:14" x14ac:dyDescent="0.25">
      <c r="A1834" s="7">
        <v>425645</v>
      </c>
      <c r="B1834" s="7">
        <f t="shared" si="84"/>
        <v>0</v>
      </c>
      <c r="C1834" s="7">
        <f t="shared" si="85"/>
        <v>0</v>
      </c>
      <c r="D1834" s="7">
        <f t="shared" si="86"/>
        <v>0</v>
      </c>
      <c r="E1834" s="7">
        <v>425338</v>
      </c>
      <c r="F1834" t="s">
        <v>50</v>
      </c>
      <c r="G1834" t="s">
        <v>96</v>
      </c>
      <c r="H1834" s="7" t="s">
        <v>97</v>
      </c>
      <c r="I1834" s="7" t="s">
        <v>148</v>
      </c>
      <c r="J1834" t="s">
        <v>18</v>
      </c>
      <c r="K1834">
        <v>57.9</v>
      </c>
      <c r="L1834">
        <v>3</v>
      </c>
      <c r="M1834">
        <v>57</v>
      </c>
      <c r="N1834">
        <v>2.76</v>
      </c>
    </row>
    <row r="1835" spans="1:14" x14ac:dyDescent="0.25">
      <c r="A1835" s="7">
        <v>425647</v>
      </c>
      <c r="B1835" s="7">
        <f t="shared" si="84"/>
        <v>0</v>
      </c>
      <c r="C1835" s="7">
        <f t="shared" si="85"/>
        <v>0</v>
      </c>
      <c r="D1835" s="7">
        <f t="shared" si="86"/>
        <v>0</v>
      </c>
      <c r="E1835" s="7">
        <v>425338</v>
      </c>
      <c r="F1835" t="s">
        <v>50</v>
      </c>
      <c r="G1835" t="s">
        <v>96</v>
      </c>
      <c r="H1835" s="7" t="s">
        <v>97</v>
      </c>
      <c r="I1835" s="7" t="s">
        <v>148</v>
      </c>
      <c r="J1835" t="s">
        <v>18</v>
      </c>
      <c r="K1835">
        <v>34</v>
      </c>
      <c r="L1835">
        <v>1</v>
      </c>
      <c r="M1835">
        <v>92</v>
      </c>
      <c r="N1835">
        <v>2.76</v>
      </c>
    </row>
    <row r="1836" spans="1:14" x14ac:dyDescent="0.25">
      <c r="A1836" s="7">
        <v>426353</v>
      </c>
      <c r="B1836" s="7">
        <f t="shared" si="84"/>
        <v>0</v>
      </c>
      <c r="C1836" s="7">
        <f t="shared" si="85"/>
        <v>0</v>
      </c>
      <c r="D1836" s="7">
        <f t="shared" si="86"/>
        <v>0</v>
      </c>
      <c r="E1836" s="7">
        <v>425358</v>
      </c>
      <c r="F1836" t="s">
        <v>50</v>
      </c>
      <c r="G1836" t="s">
        <v>42</v>
      </c>
      <c r="H1836" s="7">
        <v>17</v>
      </c>
      <c r="I1836" s="7" t="s">
        <v>148</v>
      </c>
      <c r="J1836" t="s">
        <v>18</v>
      </c>
      <c r="K1836">
        <v>58.6</v>
      </c>
      <c r="L1836">
        <v>4</v>
      </c>
      <c r="M1836">
        <v>46.3</v>
      </c>
      <c r="N1836">
        <v>2.76</v>
      </c>
    </row>
    <row r="1837" spans="1:14" x14ac:dyDescent="0.25">
      <c r="A1837" s="7">
        <v>426355</v>
      </c>
      <c r="B1837" s="7">
        <f t="shared" si="84"/>
        <v>0</v>
      </c>
      <c r="C1837" s="7">
        <f t="shared" si="85"/>
        <v>0</v>
      </c>
      <c r="D1837" s="7">
        <f t="shared" si="86"/>
        <v>0</v>
      </c>
      <c r="E1837" s="7">
        <v>425358</v>
      </c>
      <c r="F1837" t="s">
        <v>50</v>
      </c>
      <c r="G1837" t="s">
        <v>42</v>
      </c>
      <c r="H1837" s="7">
        <v>17</v>
      </c>
      <c r="I1837" s="7" t="s">
        <v>148</v>
      </c>
      <c r="J1837" t="s">
        <v>18</v>
      </c>
      <c r="K1837">
        <v>41.4</v>
      </c>
      <c r="L1837">
        <v>1</v>
      </c>
      <c r="M1837">
        <v>92</v>
      </c>
      <c r="N1837">
        <v>2.76</v>
      </c>
    </row>
    <row r="1838" spans="1:14" x14ac:dyDescent="0.25">
      <c r="A1838" s="7">
        <v>426356</v>
      </c>
      <c r="B1838" s="7">
        <f t="shared" si="84"/>
        <v>0</v>
      </c>
      <c r="C1838" s="7">
        <f t="shared" si="85"/>
        <v>0</v>
      </c>
      <c r="D1838" s="7">
        <f t="shared" si="86"/>
        <v>0</v>
      </c>
      <c r="E1838" s="7">
        <v>425358</v>
      </c>
      <c r="F1838" t="s">
        <v>50</v>
      </c>
      <c r="G1838" t="s">
        <v>42</v>
      </c>
      <c r="H1838" s="7">
        <v>17</v>
      </c>
      <c r="I1838" s="7" t="s">
        <v>148</v>
      </c>
      <c r="J1838" t="s">
        <v>18</v>
      </c>
      <c r="K1838">
        <v>53.1</v>
      </c>
      <c r="L1838">
        <v>3</v>
      </c>
      <c r="M1838">
        <v>57</v>
      </c>
      <c r="N1838">
        <v>2.76</v>
      </c>
    </row>
    <row r="1839" spans="1:14" x14ac:dyDescent="0.25">
      <c r="A1839" s="7">
        <v>426358</v>
      </c>
      <c r="B1839" s="7">
        <f t="shared" si="84"/>
        <v>0</v>
      </c>
      <c r="C1839" s="7">
        <f t="shared" si="85"/>
        <v>0</v>
      </c>
      <c r="D1839" s="7">
        <f t="shared" si="86"/>
        <v>0</v>
      </c>
      <c r="E1839" s="7">
        <v>425358</v>
      </c>
      <c r="F1839" t="s">
        <v>50</v>
      </c>
      <c r="G1839" t="s">
        <v>42</v>
      </c>
      <c r="H1839" s="7">
        <v>17</v>
      </c>
      <c r="I1839" s="7" t="s">
        <v>148</v>
      </c>
      <c r="J1839" t="s">
        <v>18</v>
      </c>
      <c r="K1839">
        <v>77.5</v>
      </c>
      <c r="L1839">
        <v>3</v>
      </c>
      <c r="M1839">
        <v>64.5</v>
      </c>
      <c r="N1839">
        <v>2.76</v>
      </c>
    </row>
    <row r="1840" spans="1:14" x14ac:dyDescent="0.25">
      <c r="A1840" s="7">
        <v>426360</v>
      </c>
      <c r="B1840" s="7">
        <f t="shared" si="84"/>
        <v>0</v>
      </c>
      <c r="C1840" s="7">
        <f t="shared" si="85"/>
        <v>0</v>
      </c>
      <c r="D1840" s="7">
        <f t="shared" si="86"/>
        <v>0</v>
      </c>
      <c r="E1840" s="7">
        <v>425358</v>
      </c>
      <c r="F1840" t="s">
        <v>50</v>
      </c>
      <c r="G1840" t="s">
        <v>42</v>
      </c>
      <c r="H1840" s="7">
        <v>17</v>
      </c>
      <c r="I1840" s="7" t="s">
        <v>148</v>
      </c>
      <c r="J1840" t="s">
        <v>18</v>
      </c>
      <c r="K1840">
        <v>80.8</v>
      </c>
      <c r="L1840">
        <v>3</v>
      </c>
      <c r="M1840">
        <v>64.5</v>
      </c>
      <c r="N1840">
        <v>2.76</v>
      </c>
    </row>
    <row r="1841" spans="1:14" x14ac:dyDescent="0.25">
      <c r="A1841" s="7">
        <v>426362</v>
      </c>
      <c r="B1841" s="7">
        <f t="shared" si="84"/>
        <v>0</v>
      </c>
      <c r="C1841" s="7">
        <f t="shared" si="85"/>
        <v>0</v>
      </c>
      <c r="D1841" s="7">
        <f t="shared" si="86"/>
        <v>0</v>
      </c>
      <c r="E1841" s="7">
        <v>425358</v>
      </c>
      <c r="F1841" t="s">
        <v>50</v>
      </c>
      <c r="G1841" t="s">
        <v>42</v>
      </c>
      <c r="H1841" s="7">
        <v>17</v>
      </c>
      <c r="I1841" s="7" t="s">
        <v>148</v>
      </c>
      <c r="J1841" t="s">
        <v>18</v>
      </c>
      <c r="K1841">
        <v>58.1</v>
      </c>
      <c r="L1841">
        <v>1</v>
      </c>
      <c r="M1841">
        <v>118.7</v>
      </c>
      <c r="N1841">
        <v>2.76</v>
      </c>
    </row>
    <row r="1842" spans="1:14" x14ac:dyDescent="0.25">
      <c r="A1842" s="7">
        <v>426364</v>
      </c>
      <c r="B1842" s="7">
        <f t="shared" si="84"/>
        <v>0</v>
      </c>
      <c r="C1842" s="7">
        <f t="shared" si="85"/>
        <v>0</v>
      </c>
      <c r="D1842" s="7">
        <f t="shared" si="86"/>
        <v>0</v>
      </c>
      <c r="E1842" s="7">
        <v>425358</v>
      </c>
      <c r="F1842" t="s">
        <v>50</v>
      </c>
      <c r="G1842" t="s">
        <v>42</v>
      </c>
      <c r="H1842" s="7">
        <v>17</v>
      </c>
      <c r="I1842" s="7" t="s">
        <v>148</v>
      </c>
      <c r="J1842" t="s">
        <v>18</v>
      </c>
      <c r="K1842">
        <v>79.8</v>
      </c>
      <c r="L1842">
        <v>3</v>
      </c>
      <c r="M1842">
        <v>64.5</v>
      </c>
      <c r="N1842">
        <v>2.76</v>
      </c>
    </row>
    <row r="1843" spans="1:14" x14ac:dyDescent="0.25">
      <c r="A1843" s="7">
        <v>426366</v>
      </c>
      <c r="B1843" s="7">
        <f t="shared" si="84"/>
        <v>0</v>
      </c>
      <c r="C1843" s="7">
        <f t="shared" si="85"/>
        <v>0</v>
      </c>
      <c r="D1843" s="7">
        <f t="shared" si="86"/>
        <v>0</v>
      </c>
      <c r="E1843" s="7">
        <v>425358</v>
      </c>
      <c r="F1843" t="s">
        <v>50</v>
      </c>
      <c r="G1843" t="s">
        <v>42</v>
      </c>
      <c r="H1843" s="7">
        <v>17</v>
      </c>
      <c r="I1843" s="7" t="s">
        <v>148</v>
      </c>
      <c r="J1843" t="s">
        <v>18</v>
      </c>
      <c r="K1843">
        <v>58.5</v>
      </c>
      <c r="L1843">
        <v>3</v>
      </c>
      <c r="M1843">
        <v>57</v>
      </c>
      <c r="N1843">
        <v>2.76</v>
      </c>
    </row>
    <row r="1844" spans="1:14" x14ac:dyDescent="0.25">
      <c r="A1844" s="7">
        <v>426368</v>
      </c>
      <c r="B1844" s="7">
        <f t="shared" si="84"/>
        <v>0</v>
      </c>
      <c r="C1844" s="7">
        <f t="shared" si="85"/>
        <v>0</v>
      </c>
      <c r="D1844" s="7">
        <f t="shared" si="86"/>
        <v>0</v>
      </c>
      <c r="E1844" s="7">
        <v>425358</v>
      </c>
      <c r="F1844" t="s">
        <v>50</v>
      </c>
      <c r="G1844" t="s">
        <v>42</v>
      </c>
      <c r="H1844" s="7">
        <v>17</v>
      </c>
      <c r="I1844" s="7" t="s">
        <v>148</v>
      </c>
      <c r="J1844" t="s">
        <v>18</v>
      </c>
      <c r="K1844">
        <v>58.5</v>
      </c>
      <c r="L1844">
        <v>4</v>
      </c>
      <c r="M1844">
        <v>46.3</v>
      </c>
      <c r="N1844">
        <v>2.76</v>
      </c>
    </row>
    <row r="1845" spans="1:14" x14ac:dyDescent="0.25">
      <c r="A1845" s="7">
        <v>426370</v>
      </c>
      <c r="B1845" s="7">
        <f t="shared" si="84"/>
        <v>0</v>
      </c>
      <c r="C1845" s="7">
        <f t="shared" si="85"/>
        <v>0</v>
      </c>
      <c r="D1845" s="7">
        <f t="shared" si="86"/>
        <v>0</v>
      </c>
      <c r="E1845" s="7">
        <v>425358</v>
      </c>
      <c r="F1845" t="s">
        <v>50</v>
      </c>
      <c r="G1845" t="s">
        <v>42</v>
      </c>
      <c r="H1845" s="7">
        <v>17</v>
      </c>
      <c r="I1845" s="7" t="s">
        <v>148</v>
      </c>
      <c r="J1845" t="s">
        <v>18</v>
      </c>
      <c r="K1845">
        <v>79.400000000000006</v>
      </c>
      <c r="L1845">
        <v>2</v>
      </c>
      <c r="M1845">
        <v>83.2</v>
      </c>
      <c r="N1845">
        <v>2.76</v>
      </c>
    </row>
    <row r="1846" spans="1:14" x14ac:dyDescent="0.25">
      <c r="A1846" s="7">
        <v>426372</v>
      </c>
      <c r="B1846" s="7">
        <f t="shared" si="84"/>
        <v>0</v>
      </c>
      <c r="C1846" s="7">
        <f t="shared" si="85"/>
        <v>0</v>
      </c>
      <c r="D1846" s="7">
        <f t="shared" si="86"/>
        <v>0</v>
      </c>
      <c r="E1846" s="7">
        <v>425358</v>
      </c>
      <c r="F1846" t="s">
        <v>50</v>
      </c>
      <c r="G1846" t="s">
        <v>42</v>
      </c>
      <c r="H1846" s="7">
        <v>17</v>
      </c>
      <c r="I1846" s="7" t="s">
        <v>148</v>
      </c>
      <c r="J1846" t="s">
        <v>18</v>
      </c>
      <c r="K1846">
        <v>82</v>
      </c>
      <c r="L1846">
        <v>2</v>
      </c>
      <c r="M1846">
        <v>83.2</v>
      </c>
      <c r="N1846">
        <v>2.76</v>
      </c>
    </row>
    <row r="1847" spans="1:14" x14ac:dyDescent="0.25">
      <c r="A1847" s="7">
        <v>426376</v>
      </c>
      <c r="B1847" s="7">
        <f t="shared" si="84"/>
        <v>0</v>
      </c>
      <c r="C1847" s="7">
        <f t="shared" si="85"/>
        <v>0</v>
      </c>
      <c r="D1847" s="7">
        <f t="shared" si="86"/>
        <v>0</v>
      </c>
      <c r="E1847" s="7">
        <v>425358</v>
      </c>
      <c r="F1847" t="s">
        <v>50</v>
      </c>
      <c r="G1847" t="s">
        <v>42</v>
      </c>
      <c r="H1847" s="7">
        <v>17</v>
      </c>
      <c r="I1847" s="7" t="s">
        <v>148</v>
      </c>
      <c r="J1847" t="s">
        <v>18</v>
      </c>
      <c r="K1847">
        <v>77.3</v>
      </c>
      <c r="L1847">
        <v>1</v>
      </c>
      <c r="M1847">
        <v>134.30000000000001</v>
      </c>
      <c r="N1847">
        <v>2.76</v>
      </c>
    </row>
    <row r="1848" spans="1:14" x14ac:dyDescent="0.25">
      <c r="A1848" s="7">
        <v>426378</v>
      </c>
      <c r="B1848" s="7">
        <f t="shared" si="84"/>
        <v>0</v>
      </c>
      <c r="C1848" s="7">
        <f t="shared" si="85"/>
        <v>0</v>
      </c>
      <c r="D1848" s="7">
        <f t="shared" si="86"/>
        <v>0</v>
      </c>
      <c r="E1848" s="7">
        <v>425358</v>
      </c>
      <c r="F1848" t="s">
        <v>50</v>
      </c>
      <c r="G1848" t="s">
        <v>42</v>
      </c>
      <c r="H1848" s="7">
        <v>17</v>
      </c>
      <c r="I1848" s="7" t="s">
        <v>148</v>
      </c>
      <c r="J1848" t="s">
        <v>18</v>
      </c>
      <c r="K1848">
        <v>76.5</v>
      </c>
      <c r="L1848">
        <v>2</v>
      </c>
      <c r="M1848">
        <v>83.2</v>
      </c>
      <c r="N1848">
        <v>2.76</v>
      </c>
    </row>
    <row r="1849" spans="1:14" x14ac:dyDescent="0.25">
      <c r="A1849" s="7">
        <v>426380</v>
      </c>
      <c r="B1849" s="7">
        <f t="shared" si="84"/>
        <v>0</v>
      </c>
      <c r="C1849" s="7">
        <f t="shared" si="85"/>
        <v>0</v>
      </c>
      <c r="D1849" s="7">
        <f t="shared" si="86"/>
        <v>0</v>
      </c>
      <c r="E1849" s="7">
        <v>425358</v>
      </c>
      <c r="F1849" t="s">
        <v>50</v>
      </c>
      <c r="G1849" t="s">
        <v>42</v>
      </c>
      <c r="H1849" s="7">
        <v>17</v>
      </c>
      <c r="I1849" s="7" t="s">
        <v>148</v>
      </c>
      <c r="J1849" t="s">
        <v>18</v>
      </c>
      <c r="K1849">
        <v>80.099999999999994</v>
      </c>
      <c r="L1849">
        <v>1</v>
      </c>
      <c r="M1849">
        <v>134.30000000000001</v>
      </c>
      <c r="N1849">
        <v>2.76</v>
      </c>
    </row>
    <row r="1850" spans="1:14" x14ac:dyDescent="0.25">
      <c r="A1850" s="7">
        <v>426382</v>
      </c>
      <c r="B1850" s="7">
        <f t="shared" si="84"/>
        <v>0</v>
      </c>
      <c r="C1850" s="7">
        <f t="shared" si="85"/>
        <v>0</v>
      </c>
      <c r="D1850" s="7">
        <f t="shared" si="86"/>
        <v>0</v>
      </c>
      <c r="E1850" s="7">
        <v>425358</v>
      </c>
      <c r="F1850" t="s">
        <v>50</v>
      </c>
      <c r="G1850" t="s">
        <v>42</v>
      </c>
      <c r="H1850" s="7">
        <v>17</v>
      </c>
      <c r="I1850" s="7" t="s">
        <v>148</v>
      </c>
      <c r="J1850" t="s">
        <v>18</v>
      </c>
      <c r="K1850">
        <v>59</v>
      </c>
      <c r="L1850">
        <v>1</v>
      </c>
      <c r="M1850">
        <v>118.7</v>
      </c>
      <c r="N1850">
        <v>2.76</v>
      </c>
    </row>
    <row r="1851" spans="1:14" x14ac:dyDescent="0.25">
      <c r="A1851" s="7">
        <v>426384</v>
      </c>
      <c r="B1851" s="7">
        <f t="shared" si="84"/>
        <v>0</v>
      </c>
      <c r="C1851" s="7">
        <f t="shared" si="85"/>
        <v>0</v>
      </c>
      <c r="D1851" s="7">
        <f t="shared" si="86"/>
        <v>0</v>
      </c>
      <c r="E1851" s="7">
        <v>425358</v>
      </c>
      <c r="F1851" t="s">
        <v>50</v>
      </c>
      <c r="G1851" t="s">
        <v>42</v>
      </c>
      <c r="H1851" s="7">
        <v>17</v>
      </c>
      <c r="I1851" s="7" t="s">
        <v>148</v>
      </c>
      <c r="J1851" t="s">
        <v>18</v>
      </c>
      <c r="K1851">
        <v>77.3</v>
      </c>
      <c r="L1851">
        <v>3</v>
      </c>
      <c r="M1851">
        <v>64.5</v>
      </c>
      <c r="N1851">
        <v>2.76</v>
      </c>
    </row>
    <row r="1852" spans="1:14" x14ac:dyDescent="0.25">
      <c r="A1852" s="7">
        <v>426386</v>
      </c>
      <c r="B1852" s="7">
        <f t="shared" si="84"/>
        <v>0</v>
      </c>
      <c r="C1852" s="7">
        <f t="shared" si="85"/>
        <v>0</v>
      </c>
      <c r="D1852" s="7">
        <f t="shared" si="86"/>
        <v>0</v>
      </c>
      <c r="E1852" s="7">
        <v>425358</v>
      </c>
      <c r="F1852" t="s">
        <v>50</v>
      </c>
      <c r="G1852" t="s">
        <v>42</v>
      </c>
      <c r="H1852" s="7">
        <v>17</v>
      </c>
      <c r="I1852" s="7" t="s">
        <v>148</v>
      </c>
      <c r="J1852" t="s">
        <v>18</v>
      </c>
      <c r="K1852">
        <v>78.7</v>
      </c>
      <c r="L1852">
        <v>2</v>
      </c>
      <c r="M1852">
        <v>83.2</v>
      </c>
      <c r="N1852">
        <v>2.76</v>
      </c>
    </row>
    <row r="1853" spans="1:14" x14ac:dyDescent="0.25">
      <c r="A1853" s="7">
        <v>426387</v>
      </c>
      <c r="B1853" s="7">
        <f t="shared" si="84"/>
        <v>0</v>
      </c>
      <c r="C1853" s="7">
        <f t="shared" si="85"/>
        <v>0</v>
      </c>
      <c r="D1853" s="7">
        <f t="shared" si="86"/>
        <v>0</v>
      </c>
      <c r="E1853" s="7">
        <v>425358</v>
      </c>
      <c r="F1853" t="s">
        <v>50</v>
      </c>
      <c r="G1853" t="s">
        <v>42</v>
      </c>
      <c r="H1853" s="7">
        <v>17</v>
      </c>
      <c r="I1853" s="7" t="s">
        <v>148</v>
      </c>
      <c r="J1853" t="s">
        <v>18</v>
      </c>
      <c r="K1853">
        <v>22.7</v>
      </c>
      <c r="L1853">
        <v>1</v>
      </c>
      <c r="M1853">
        <v>92</v>
      </c>
      <c r="N1853">
        <v>2.76</v>
      </c>
    </row>
    <row r="1854" spans="1:14" x14ac:dyDescent="0.25">
      <c r="A1854" s="7">
        <v>426476</v>
      </c>
      <c r="B1854" s="7">
        <f t="shared" si="84"/>
        <v>0</v>
      </c>
      <c r="C1854" s="7">
        <f t="shared" si="85"/>
        <v>0</v>
      </c>
      <c r="D1854" s="7">
        <f t="shared" si="86"/>
        <v>0</v>
      </c>
      <c r="E1854" s="7">
        <v>425364</v>
      </c>
      <c r="F1854" t="s">
        <v>50</v>
      </c>
      <c r="G1854" t="s">
        <v>98</v>
      </c>
      <c r="H1854" s="7">
        <v>16</v>
      </c>
      <c r="I1854" s="7" t="s">
        <v>148</v>
      </c>
      <c r="J1854" t="s">
        <v>18</v>
      </c>
      <c r="K1854">
        <v>52.9</v>
      </c>
      <c r="L1854">
        <v>3</v>
      </c>
      <c r="M1854">
        <v>57</v>
      </c>
      <c r="N1854">
        <v>2.76</v>
      </c>
    </row>
    <row r="1855" spans="1:14" x14ac:dyDescent="0.25">
      <c r="A1855" s="7">
        <v>426478</v>
      </c>
      <c r="B1855" s="7">
        <f t="shared" si="84"/>
        <v>0</v>
      </c>
      <c r="C1855" s="7">
        <f t="shared" si="85"/>
        <v>0</v>
      </c>
      <c r="D1855" s="7">
        <f t="shared" si="86"/>
        <v>0</v>
      </c>
      <c r="E1855" s="7">
        <v>425364</v>
      </c>
      <c r="F1855" t="s">
        <v>50</v>
      </c>
      <c r="G1855" t="s">
        <v>98</v>
      </c>
      <c r="H1855" s="7">
        <v>16</v>
      </c>
      <c r="I1855" s="7" t="s">
        <v>148</v>
      </c>
      <c r="J1855" t="s">
        <v>18</v>
      </c>
      <c r="K1855">
        <v>42.8</v>
      </c>
      <c r="L1855">
        <v>1</v>
      </c>
      <c r="M1855">
        <v>92</v>
      </c>
      <c r="N1855">
        <v>2.76</v>
      </c>
    </row>
    <row r="1856" spans="1:14" x14ac:dyDescent="0.25">
      <c r="A1856" s="7">
        <v>426480</v>
      </c>
      <c r="B1856" s="7">
        <f t="shared" si="84"/>
        <v>0</v>
      </c>
      <c r="C1856" s="7">
        <f t="shared" si="85"/>
        <v>0</v>
      </c>
      <c r="D1856" s="7">
        <f t="shared" si="86"/>
        <v>0</v>
      </c>
      <c r="E1856" s="7">
        <v>425364</v>
      </c>
      <c r="F1856" t="s">
        <v>50</v>
      </c>
      <c r="G1856" t="s">
        <v>98</v>
      </c>
      <c r="H1856" s="7">
        <v>16</v>
      </c>
      <c r="I1856" s="7" t="s">
        <v>148</v>
      </c>
      <c r="J1856" t="s">
        <v>18</v>
      </c>
      <c r="K1856">
        <v>59.6</v>
      </c>
      <c r="L1856">
        <v>4</v>
      </c>
      <c r="M1856">
        <v>46.3</v>
      </c>
      <c r="N1856">
        <v>2.76</v>
      </c>
    </row>
    <row r="1857" spans="1:14" x14ac:dyDescent="0.25">
      <c r="A1857" s="7">
        <v>426482</v>
      </c>
      <c r="B1857" s="7">
        <f t="shared" si="84"/>
        <v>0</v>
      </c>
      <c r="C1857" s="7">
        <f t="shared" si="85"/>
        <v>0</v>
      </c>
      <c r="D1857" s="7">
        <f t="shared" si="86"/>
        <v>0</v>
      </c>
      <c r="E1857" s="7">
        <v>425364</v>
      </c>
      <c r="F1857" t="s">
        <v>50</v>
      </c>
      <c r="G1857" t="s">
        <v>98</v>
      </c>
      <c r="H1857" s="7">
        <v>16</v>
      </c>
      <c r="I1857" s="7" t="s">
        <v>148</v>
      </c>
      <c r="J1857" t="s">
        <v>18</v>
      </c>
      <c r="K1857">
        <v>53.6</v>
      </c>
      <c r="L1857">
        <v>1</v>
      </c>
      <c r="M1857">
        <v>118.7</v>
      </c>
      <c r="N1857">
        <v>2.76</v>
      </c>
    </row>
    <row r="1858" spans="1:14" x14ac:dyDescent="0.25">
      <c r="A1858" s="7">
        <v>426484</v>
      </c>
      <c r="B1858" s="7">
        <f t="shared" si="84"/>
        <v>0</v>
      </c>
      <c r="C1858" s="7">
        <f t="shared" si="85"/>
        <v>0</v>
      </c>
      <c r="D1858" s="7">
        <f t="shared" si="86"/>
        <v>0</v>
      </c>
      <c r="E1858" s="7">
        <v>425364</v>
      </c>
      <c r="F1858" t="s">
        <v>50</v>
      </c>
      <c r="G1858" t="s">
        <v>98</v>
      </c>
      <c r="H1858" s="7">
        <v>16</v>
      </c>
      <c r="I1858" s="7" t="s">
        <v>148</v>
      </c>
      <c r="J1858" t="s">
        <v>18</v>
      </c>
      <c r="K1858">
        <v>42.9</v>
      </c>
      <c r="L1858">
        <v>1</v>
      </c>
      <c r="M1858">
        <v>92</v>
      </c>
      <c r="N1858">
        <v>2.76</v>
      </c>
    </row>
    <row r="1859" spans="1:14" x14ac:dyDescent="0.25">
      <c r="A1859" s="7">
        <v>426486</v>
      </c>
      <c r="B1859" s="7">
        <f t="shared" ref="B1859:B1922" si="87">IF(A1859=A1860,1,0)</f>
        <v>0</v>
      </c>
      <c r="C1859" s="7">
        <f t="shared" ref="C1859:C1922" si="88">IF(A1859=A1858,1,0)</f>
        <v>0</v>
      </c>
      <c r="D1859" s="7">
        <f t="shared" ref="D1859:D1922" si="89">B1859+C1859</f>
        <v>0</v>
      </c>
      <c r="E1859" s="7">
        <v>425364</v>
      </c>
      <c r="F1859" t="s">
        <v>50</v>
      </c>
      <c r="G1859" t="s">
        <v>98</v>
      </c>
      <c r="H1859" s="7">
        <v>16</v>
      </c>
      <c r="I1859" s="7" t="s">
        <v>148</v>
      </c>
      <c r="J1859" t="s">
        <v>18</v>
      </c>
      <c r="K1859">
        <v>50</v>
      </c>
      <c r="L1859">
        <v>1</v>
      </c>
      <c r="M1859">
        <v>118.7</v>
      </c>
      <c r="N1859">
        <v>2.76</v>
      </c>
    </row>
    <row r="1860" spans="1:14" x14ac:dyDescent="0.25">
      <c r="A1860" s="7">
        <v>426488</v>
      </c>
      <c r="B1860" s="7">
        <f t="shared" si="87"/>
        <v>0</v>
      </c>
      <c r="C1860" s="7">
        <f t="shared" si="88"/>
        <v>0</v>
      </c>
      <c r="D1860" s="7">
        <f t="shared" si="89"/>
        <v>0</v>
      </c>
      <c r="E1860" s="7">
        <v>425364</v>
      </c>
      <c r="F1860" t="s">
        <v>50</v>
      </c>
      <c r="G1860" t="s">
        <v>98</v>
      </c>
      <c r="H1860" s="7">
        <v>16</v>
      </c>
      <c r="I1860" s="7" t="s">
        <v>148</v>
      </c>
      <c r="J1860" t="s">
        <v>18</v>
      </c>
      <c r="K1860">
        <v>48.1</v>
      </c>
      <c r="L1860">
        <v>2</v>
      </c>
      <c r="M1860">
        <v>73.5</v>
      </c>
      <c r="N1860">
        <v>2.76</v>
      </c>
    </row>
    <row r="1861" spans="1:14" x14ac:dyDescent="0.25">
      <c r="A1861" s="7">
        <v>426490</v>
      </c>
      <c r="B1861" s="7">
        <f t="shared" si="87"/>
        <v>0</v>
      </c>
      <c r="C1861" s="7">
        <f t="shared" si="88"/>
        <v>0</v>
      </c>
      <c r="D1861" s="7">
        <f t="shared" si="89"/>
        <v>0</v>
      </c>
      <c r="E1861" s="7">
        <v>425364</v>
      </c>
      <c r="F1861" t="s">
        <v>50</v>
      </c>
      <c r="G1861" t="s">
        <v>98</v>
      </c>
      <c r="H1861" s="7">
        <v>16</v>
      </c>
      <c r="I1861" s="7" t="s">
        <v>148</v>
      </c>
      <c r="J1861" t="s">
        <v>18</v>
      </c>
      <c r="K1861">
        <v>76.599999999999994</v>
      </c>
      <c r="L1861">
        <v>3</v>
      </c>
      <c r="M1861">
        <v>64.5</v>
      </c>
      <c r="N1861">
        <v>2.76</v>
      </c>
    </row>
    <row r="1862" spans="1:14" x14ac:dyDescent="0.25">
      <c r="A1862" s="7">
        <v>426492</v>
      </c>
      <c r="B1862" s="7">
        <f t="shared" si="87"/>
        <v>0</v>
      </c>
      <c r="C1862" s="7">
        <f t="shared" si="88"/>
        <v>0</v>
      </c>
      <c r="D1862" s="7">
        <f t="shared" si="89"/>
        <v>0</v>
      </c>
      <c r="E1862" s="7">
        <v>425364</v>
      </c>
      <c r="F1862" t="s">
        <v>50</v>
      </c>
      <c r="G1862" t="s">
        <v>98</v>
      </c>
      <c r="H1862" s="7">
        <v>16</v>
      </c>
      <c r="I1862" s="7" t="s">
        <v>148</v>
      </c>
      <c r="J1862" t="s">
        <v>18</v>
      </c>
      <c r="K1862">
        <v>58.6</v>
      </c>
      <c r="L1862">
        <v>2</v>
      </c>
      <c r="M1862">
        <v>83.2</v>
      </c>
      <c r="N1862">
        <v>2.76</v>
      </c>
    </row>
    <row r="1863" spans="1:14" x14ac:dyDescent="0.25">
      <c r="A1863" s="7">
        <v>426496</v>
      </c>
      <c r="B1863" s="7">
        <f t="shared" si="87"/>
        <v>0</v>
      </c>
      <c r="C1863" s="7">
        <f t="shared" si="88"/>
        <v>0</v>
      </c>
      <c r="D1863" s="7">
        <f t="shared" si="89"/>
        <v>0</v>
      </c>
      <c r="E1863" s="7">
        <v>425364</v>
      </c>
      <c r="F1863" t="s">
        <v>50</v>
      </c>
      <c r="G1863" t="s">
        <v>98</v>
      </c>
      <c r="H1863" s="7">
        <v>16</v>
      </c>
      <c r="I1863" s="7" t="s">
        <v>148</v>
      </c>
      <c r="J1863" t="s">
        <v>18</v>
      </c>
      <c r="K1863">
        <v>43.1</v>
      </c>
      <c r="L1863">
        <v>2</v>
      </c>
      <c r="M1863">
        <v>73.5</v>
      </c>
      <c r="N1863">
        <v>2.76</v>
      </c>
    </row>
    <row r="1864" spans="1:14" x14ac:dyDescent="0.25">
      <c r="A1864" s="7">
        <v>426498</v>
      </c>
      <c r="B1864" s="7">
        <f t="shared" si="87"/>
        <v>0</v>
      </c>
      <c r="C1864" s="7">
        <f t="shared" si="88"/>
        <v>0</v>
      </c>
      <c r="D1864" s="7">
        <f t="shared" si="89"/>
        <v>0</v>
      </c>
      <c r="E1864" s="7">
        <v>425364</v>
      </c>
      <c r="F1864" t="s">
        <v>50</v>
      </c>
      <c r="G1864" t="s">
        <v>98</v>
      </c>
      <c r="H1864" s="7">
        <v>16</v>
      </c>
      <c r="I1864" s="7" t="s">
        <v>148</v>
      </c>
      <c r="J1864" t="s">
        <v>18</v>
      </c>
      <c r="K1864">
        <v>46.7</v>
      </c>
      <c r="L1864">
        <v>1</v>
      </c>
      <c r="M1864">
        <v>118.7</v>
      </c>
      <c r="N1864">
        <v>2.76</v>
      </c>
    </row>
    <row r="1865" spans="1:14" x14ac:dyDescent="0.25">
      <c r="A1865" s="7">
        <v>426500</v>
      </c>
      <c r="B1865" s="7">
        <f t="shared" si="87"/>
        <v>0</v>
      </c>
      <c r="C1865" s="7">
        <f t="shared" si="88"/>
        <v>0</v>
      </c>
      <c r="D1865" s="7">
        <f t="shared" si="89"/>
        <v>0</v>
      </c>
      <c r="E1865" s="7">
        <v>425364</v>
      </c>
      <c r="F1865" t="s">
        <v>50</v>
      </c>
      <c r="G1865" t="s">
        <v>98</v>
      </c>
      <c r="H1865" s="7">
        <v>16</v>
      </c>
      <c r="I1865" s="7" t="s">
        <v>148</v>
      </c>
      <c r="J1865" t="s">
        <v>18</v>
      </c>
      <c r="K1865">
        <v>25.9</v>
      </c>
      <c r="L1865">
        <v>1</v>
      </c>
      <c r="M1865">
        <v>92</v>
      </c>
      <c r="N1865">
        <v>2.76</v>
      </c>
    </row>
    <row r="1866" spans="1:14" x14ac:dyDescent="0.25">
      <c r="A1866" s="7">
        <v>426501</v>
      </c>
      <c r="B1866" s="7">
        <f t="shared" si="87"/>
        <v>0</v>
      </c>
      <c r="C1866" s="7">
        <f t="shared" si="88"/>
        <v>0</v>
      </c>
      <c r="D1866" s="7">
        <f t="shared" si="89"/>
        <v>0</v>
      </c>
      <c r="E1866" s="7">
        <v>425364</v>
      </c>
      <c r="F1866" t="s">
        <v>50</v>
      </c>
      <c r="G1866" t="s">
        <v>98</v>
      </c>
      <c r="H1866" s="7">
        <v>16</v>
      </c>
      <c r="I1866" s="7" t="s">
        <v>148</v>
      </c>
      <c r="J1866" t="s">
        <v>18</v>
      </c>
      <c r="K1866">
        <v>50</v>
      </c>
      <c r="L1866">
        <v>3</v>
      </c>
      <c r="M1866">
        <v>57</v>
      </c>
      <c r="N1866">
        <v>2.76</v>
      </c>
    </row>
    <row r="1867" spans="1:14" x14ac:dyDescent="0.25">
      <c r="A1867" s="7">
        <v>426503</v>
      </c>
      <c r="B1867" s="7">
        <f t="shared" si="87"/>
        <v>0</v>
      </c>
      <c r="C1867" s="7">
        <f t="shared" si="88"/>
        <v>0</v>
      </c>
      <c r="D1867" s="7">
        <f t="shared" si="89"/>
        <v>0</v>
      </c>
      <c r="E1867" s="7">
        <v>425364</v>
      </c>
      <c r="F1867" t="s">
        <v>50</v>
      </c>
      <c r="G1867" t="s">
        <v>98</v>
      </c>
      <c r="H1867" s="7">
        <v>16</v>
      </c>
      <c r="I1867" s="7" t="s">
        <v>148</v>
      </c>
      <c r="J1867" t="s">
        <v>18</v>
      </c>
      <c r="K1867">
        <v>43.8</v>
      </c>
      <c r="L1867">
        <v>1</v>
      </c>
      <c r="M1867">
        <v>118.7</v>
      </c>
      <c r="N1867">
        <v>2.76</v>
      </c>
    </row>
    <row r="1868" spans="1:14" x14ac:dyDescent="0.25">
      <c r="A1868" s="7">
        <v>426505</v>
      </c>
      <c r="B1868" s="7">
        <f t="shared" si="87"/>
        <v>0</v>
      </c>
      <c r="C1868" s="7">
        <f t="shared" si="88"/>
        <v>0</v>
      </c>
      <c r="D1868" s="7">
        <f t="shared" si="89"/>
        <v>0</v>
      </c>
      <c r="E1868" s="7">
        <v>425364</v>
      </c>
      <c r="F1868" t="s">
        <v>50</v>
      </c>
      <c r="G1868" t="s">
        <v>98</v>
      </c>
      <c r="H1868" s="7">
        <v>16</v>
      </c>
      <c r="I1868" s="7" t="s">
        <v>148</v>
      </c>
      <c r="J1868" t="s">
        <v>18</v>
      </c>
      <c r="K1868">
        <v>74.900000000000006</v>
      </c>
      <c r="L1868">
        <v>7</v>
      </c>
      <c r="M1868">
        <v>45.7</v>
      </c>
      <c r="N1868">
        <v>2.76</v>
      </c>
    </row>
    <row r="1869" spans="1:14" x14ac:dyDescent="0.25">
      <c r="A1869" s="7">
        <v>426507</v>
      </c>
      <c r="B1869" s="7">
        <f t="shared" si="87"/>
        <v>0</v>
      </c>
      <c r="C1869" s="7">
        <f t="shared" si="88"/>
        <v>0</v>
      </c>
      <c r="D1869" s="7">
        <f t="shared" si="89"/>
        <v>0</v>
      </c>
      <c r="E1869" s="7">
        <v>425364</v>
      </c>
      <c r="F1869" t="s">
        <v>50</v>
      </c>
      <c r="G1869" t="s">
        <v>98</v>
      </c>
      <c r="H1869" s="7">
        <v>16</v>
      </c>
      <c r="I1869" s="7" t="s">
        <v>148</v>
      </c>
      <c r="J1869" t="s">
        <v>18</v>
      </c>
      <c r="K1869">
        <v>33.5</v>
      </c>
      <c r="L1869">
        <v>1</v>
      </c>
      <c r="M1869">
        <v>92</v>
      </c>
      <c r="N1869">
        <v>2.76</v>
      </c>
    </row>
    <row r="1870" spans="1:14" x14ac:dyDescent="0.25">
      <c r="A1870" s="7">
        <v>426508</v>
      </c>
      <c r="B1870" s="7">
        <f t="shared" si="87"/>
        <v>0</v>
      </c>
      <c r="C1870" s="7">
        <f t="shared" si="88"/>
        <v>0</v>
      </c>
      <c r="D1870" s="7">
        <f t="shared" si="89"/>
        <v>0</v>
      </c>
      <c r="E1870" s="7">
        <v>425364</v>
      </c>
      <c r="F1870" t="s">
        <v>50</v>
      </c>
      <c r="G1870" t="s">
        <v>98</v>
      </c>
      <c r="H1870" s="7">
        <v>16</v>
      </c>
      <c r="I1870" s="7" t="s">
        <v>148</v>
      </c>
      <c r="J1870" t="s">
        <v>18</v>
      </c>
      <c r="K1870">
        <v>16.899999999999999</v>
      </c>
      <c r="L1870">
        <v>1</v>
      </c>
      <c r="M1870">
        <v>92</v>
      </c>
      <c r="N1870">
        <v>2.76</v>
      </c>
    </row>
    <row r="1871" spans="1:14" x14ac:dyDescent="0.25">
      <c r="A1871" s="7">
        <v>426510</v>
      </c>
      <c r="B1871" s="7">
        <f t="shared" si="87"/>
        <v>0</v>
      </c>
      <c r="C1871" s="7">
        <f t="shared" si="88"/>
        <v>0</v>
      </c>
      <c r="D1871" s="7">
        <f t="shared" si="89"/>
        <v>0</v>
      </c>
      <c r="E1871" s="7">
        <v>425364</v>
      </c>
      <c r="F1871" t="s">
        <v>50</v>
      </c>
      <c r="G1871" t="s">
        <v>98</v>
      </c>
      <c r="H1871" s="7">
        <v>16</v>
      </c>
      <c r="I1871" s="7" t="s">
        <v>148</v>
      </c>
      <c r="J1871" t="s">
        <v>18</v>
      </c>
      <c r="K1871">
        <v>18.399999999999999</v>
      </c>
      <c r="L1871">
        <v>1</v>
      </c>
      <c r="M1871">
        <v>92</v>
      </c>
      <c r="N1871">
        <v>2.76</v>
      </c>
    </row>
    <row r="1872" spans="1:14" x14ac:dyDescent="0.25">
      <c r="A1872" s="7">
        <v>426511</v>
      </c>
      <c r="B1872" s="7">
        <f t="shared" si="87"/>
        <v>0</v>
      </c>
      <c r="C1872" s="7">
        <f t="shared" si="88"/>
        <v>0</v>
      </c>
      <c r="D1872" s="7">
        <f t="shared" si="89"/>
        <v>0</v>
      </c>
      <c r="E1872" s="7">
        <v>425364</v>
      </c>
      <c r="F1872" t="s">
        <v>50</v>
      </c>
      <c r="G1872" t="s">
        <v>98</v>
      </c>
      <c r="H1872" s="7">
        <v>16</v>
      </c>
      <c r="I1872" s="7" t="s">
        <v>148</v>
      </c>
      <c r="J1872" t="s">
        <v>18</v>
      </c>
      <c r="K1872">
        <v>23.5</v>
      </c>
      <c r="L1872">
        <v>1</v>
      </c>
      <c r="M1872">
        <v>92</v>
      </c>
      <c r="N1872">
        <v>2.76</v>
      </c>
    </row>
    <row r="1873" spans="1:14" x14ac:dyDescent="0.25">
      <c r="A1873" s="7">
        <v>426512</v>
      </c>
      <c r="B1873" s="7">
        <f t="shared" si="87"/>
        <v>0</v>
      </c>
      <c r="C1873" s="7">
        <f t="shared" si="88"/>
        <v>0</v>
      </c>
      <c r="D1873" s="7">
        <f t="shared" si="89"/>
        <v>0</v>
      </c>
      <c r="E1873" s="7">
        <v>425364</v>
      </c>
      <c r="F1873" t="s">
        <v>50</v>
      </c>
      <c r="G1873" t="s">
        <v>98</v>
      </c>
      <c r="H1873" s="7">
        <v>16</v>
      </c>
      <c r="I1873" s="7" t="s">
        <v>148</v>
      </c>
      <c r="J1873" t="s">
        <v>18</v>
      </c>
      <c r="K1873">
        <v>33.299999999999997</v>
      </c>
      <c r="L1873">
        <v>3</v>
      </c>
      <c r="M1873">
        <v>44.2</v>
      </c>
      <c r="N1873">
        <v>2.76</v>
      </c>
    </row>
    <row r="1874" spans="1:14" x14ac:dyDescent="0.25">
      <c r="A1874" s="7">
        <v>430766</v>
      </c>
      <c r="B1874" s="7">
        <f t="shared" si="87"/>
        <v>0</v>
      </c>
      <c r="C1874" s="7">
        <f t="shared" si="88"/>
        <v>0</v>
      </c>
      <c r="D1874" s="7">
        <f t="shared" si="89"/>
        <v>0</v>
      </c>
      <c r="E1874" s="7">
        <v>425328</v>
      </c>
      <c r="F1874" t="s">
        <v>50</v>
      </c>
      <c r="G1874" t="s">
        <v>16</v>
      </c>
      <c r="H1874" s="7">
        <v>5</v>
      </c>
      <c r="I1874" s="7" t="s">
        <v>149</v>
      </c>
      <c r="J1874" t="s">
        <v>11</v>
      </c>
      <c r="K1874">
        <v>251.5</v>
      </c>
      <c r="L1874">
        <v>1</v>
      </c>
      <c r="M1874" t="s">
        <v>149</v>
      </c>
      <c r="N1874" t="s">
        <v>149</v>
      </c>
    </row>
    <row r="1875" spans="1:14" x14ac:dyDescent="0.25">
      <c r="A1875" s="7">
        <v>430768</v>
      </c>
      <c r="B1875" s="7">
        <f t="shared" si="87"/>
        <v>0</v>
      </c>
      <c r="C1875" s="7">
        <f t="shared" si="88"/>
        <v>0</v>
      </c>
      <c r="D1875" s="7">
        <f t="shared" si="89"/>
        <v>0</v>
      </c>
      <c r="E1875" s="7">
        <v>425332</v>
      </c>
      <c r="F1875" t="s">
        <v>50</v>
      </c>
      <c r="G1875" t="s">
        <v>93</v>
      </c>
      <c r="H1875" s="7">
        <v>12</v>
      </c>
      <c r="I1875" s="7" t="s">
        <v>149</v>
      </c>
      <c r="J1875" t="s">
        <v>18</v>
      </c>
      <c r="K1875">
        <v>46.2</v>
      </c>
      <c r="L1875">
        <v>1</v>
      </c>
      <c r="M1875" t="s">
        <v>149</v>
      </c>
      <c r="N1875" t="s">
        <v>149</v>
      </c>
    </row>
    <row r="1876" spans="1:14" x14ac:dyDescent="0.25">
      <c r="A1876" s="7">
        <v>431042</v>
      </c>
      <c r="B1876" s="7">
        <f t="shared" si="87"/>
        <v>0</v>
      </c>
      <c r="C1876" s="7">
        <f t="shared" si="88"/>
        <v>0</v>
      </c>
      <c r="D1876" s="7">
        <f t="shared" si="89"/>
        <v>0</v>
      </c>
      <c r="E1876" s="7">
        <v>431038</v>
      </c>
      <c r="F1876" t="s">
        <v>29</v>
      </c>
      <c r="G1876" t="s">
        <v>64</v>
      </c>
      <c r="H1876" s="7">
        <v>11</v>
      </c>
      <c r="I1876" s="7" t="s">
        <v>148</v>
      </c>
      <c r="J1876" t="s">
        <v>11</v>
      </c>
      <c r="K1876">
        <v>45.4</v>
      </c>
      <c r="L1876">
        <v>1</v>
      </c>
      <c r="M1876">
        <v>167.6</v>
      </c>
      <c r="N1876">
        <v>1.9870000000000001</v>
      </c>
    </row>
    <row r="1877" spans="1:14" x14ac:dyDescent="0.25">
      <c r="A1877" s="7">
        <v>431109</v>
      </c>
      <c r="B1877" s="7">
        <f t="shared" si="87"/>
        <v>0</v>
      </c>
      <c r="C1877" s="7">
        <f t="shared" si="88"/>
        <v>0</v>
      </c>
      <c r="D1877" s="7">
        <f t="shared" si="89"/>
        <v>0</v>
      </c>
      <c r="E1877" s="7">
        <v>431038</v>
      </c>
      <c r="F1877" t="s">
        <v>29</v>
      </c>
      <c r="G1877" t="s">
        <v>64</v>
      </c>
      <c r="H1877" s="7">
        <v>11</v>
      </c>
      <c r="I1877" s="7" t="s">
        <v>148</v>
      </c>
      <c r="J1877" t="s">
        <v>11</v>
      </c>
      <c r="K1877">
        <v>45</v>
      </c>
      <c r="L1877">
        <v>1</v>
      </c>
      <c r="M1877">
        <v>167.6</v>
      </c>
      <c r="N1877">
        <v>1.9870000000000001</v>
      </c>
    </row>
    <row r="1878" spans="1:14" x14ac:dyDescent="0.25">
      <c r="A1878" s="7">
        <v>431157</v>
      </c>
      <c r="B1878" s="7">
        <f t="shared" si="87"/>
        <v>0</v>
      </c>
      <c r="C1878" s="7">
        <f t="shared" si="88"/>
        <v>0</v>
      </c>
      <c r="D1878" s="7">
        <f t="shared" si="89"/>
        <v>0</v>
      </c>
      <c r="E1878" s="7">
        <v>431038</v>
      </c>
      <c r="F1878" t="s">
        <v>29</v>
      </c>
      <c r="G1878" t="s">
        <v>64</v>
      </c>
      <c r="H1878" s="7">
        <v>11</v>
      </c>
      <c r="I1878" s="7" t="s">
        <v>148</v>
      </c>
      <c r="J1878" t="s">
        <v>11</v>
      </c>
      <c r="K1878">
        <v>45.9</v>
      </c>
      <c r="L1878">
        <v>1</v>
      </c>
      <c r="M1878">
        <v>167.6</v>
      </c>
      <c r="N1878">
        <v>1.9870000000000001</v>
      </c>
    </row>
    <row r="1879" spans="1:14" x14ac:dyDescent="0.25">
      <c r="A1879" s="7">
        <v>431178</v>
      </c>
      <c r="B1879" s="7">
        <f t="shared" si="87"/>
        <v>0</v>
      </c>
      <c r="C1879" s="7">
        <f t="shared" si="88"/>
        <v>0</v>
      </c>
      <c r="D1879" s="7">
        <f t="shared" si="89"/>
        <v>0</v>
      </c>
      <c r="E1879" s="7">
        <v>431038</v>
      </c>
      <c r="F1879" t="s">
        <v>29</v>
      </c>
      <c r="G1879" t="s">
        <v>64</v>
      </c>
      <c r="H1879" s="7">
        <v>11</v>
      </c>
      <c r="I1879" s="7" t="s">
        <v>148</v>
      </c>
      <c r="J1879" t="s">
        <v>11</v>
      </c>
      <c r="K1879">
        <v>47.6</v>
      </c>
      <c r="L1879">
        <v>1</v>
      </c>
      <c r="M1879">
        <v>167.6</v>
      </c>
      <c r="N1879">
        <v>1.9870000000000001</v>
      </c>
    </row>
    <row r="1880" spans="1:14" x14ac:dyDescent="0.25">
      <c r="A1880" s="7">
        <v>431657</v>
      </c>
      <c r="B1880" s="7">
        <f t="shared" si="87"/>
        <v>0</v>
      </c>
      <c r="C1880" s="7">
        <f t="shared" si="88"/>
        <v>0</v>
      </c>
      <c r="D1880" s="7">
        <f t="shared" si="89"/>
        <v>0</v>
      </c>
      <c r="E1880" s="7">
        <v>431274</v>
      </c>
      <c r="F1880" t="s">
        <v>50</v>
      </c>
      <c r="G1880" t="s">
        <v>16</v>
      </c>
      <c r="H1880" s="7">
        <v>7</v>
      </c>
      <c r="I1880" s="7" t="s">
        <v>148</v>
      </c>
      <c r="J1880" t="s">
        <v>18</v>
      </c>
      <c r="K1880">
        <v>19.100000000000001</v>
      </c>
      <c r="L1880">
        <v>1</v>
      </c>
      <c r="M1880">
        <v>92</v>
      </c>
      <c r="N1880">
        <v>2.76</v>
      </c>
    </row>
    <row r="1881" spans="1:14" x14ac:dyDescent="0.25">
      <c r="A1881" s="7">
        <v>431658</v>
      </c>
      <c r="B1881" s="7">
        <f t="shared" si="87"/>
        <v>0</v>
      </c>
      <c r="C1881" s="7">
        <f t="shared" si="88"/>
        <v>0</v>
      </c>
      <c r="D1881" s="7">
        <f t="shared" si="89"/>
        <v>0</v>
      </c>
      <c r="E1881" s="7">
        <v>431274</v>
      </c>
      <c r="F1881" t="s">
        <v>50</v>
      </c>
      <c r="G1881" t="s">
        <v>16</v>
      </c>
      <c r="H1881" s="7">
        <v>7</v>
      </c>
      <c r="I1881" s="7" t="s">
        <v>148</v>
      </c>
      <c r="J1881" t="s">
        <v>18</v>
      </c>
      <c r="K1881">
        <v>23.9</v>
      </c>
      <c r="L1881">
        <v>2</v>
      </c>
      <c r="M1881">
        <v>57</v>
      </c>
      <c r="N1881">
        <v>2.76</v>
      </c>
    </row>
    <row r="1882" spans="1:14" x14ac:dyDescent="0.25">
      <c r="A1882" s="7">
        <v>431660</v>
      </c>
      <c r="B1882" s="7">
        <f t="shared" si="87"/>
        <v>0</v>
      </c>
      <c r="C1882" s="7">
        <f t="shared" si="88"/>
        <v>0</v>
      </c>
      <c r="D1882" s="7">
        <f t="shared" si="89"/>
        <v>0</v>
      </c>
      <c r="E1882" s="7">
        <v>431274</v>
      </c>
      <c r="F1882" t="s">
        <v>50</v>
      </c>
      <c r="G1882" t="s">
        <v>16</v>
      </c>
      <c r="H1882" s="7">
        <v>7</v>
      </c>
      <c r="I1882" s="7" t="s">
        <v>148</v>
      </c>
      <c r="J1882" t="s">
        <v>18</v>
      </c>
      <c r="K1882">
        <v>17.8</v>
      </c>
      <c r="L1882">
        <v>2</v>
      </c>
      <c r="M1882">
        <v>57</v>
      </c>
      <c r="N1882">
        <v>2.76</v>
      </c>
    </row>
    <row r="1883" spans="1:14" x14ac:dyDescent="0.25">
      <c r="A1883" s="7">
        <v>431661</v>
      </c>
      <c r="B1883" s="7">
        <f t="shared" si="87"/>
        <v>0</v>
      </c>
      <c r="C1883" s="7">
        <f t="shared" si="88"/>
        <v>0</v>
      </c>
      <c r="D1883" s="7">
        <f t="shared" si="89"/>
        <v>0</v>
      </c>
      <c r="E1883" s="7">
        <v>431274</v>
      </c>
      <c r="F1883" t="s">
        <v>50</v>
      </c>
      <c r="G1883" t="s">
        <v>16</v>
      </c>
      <c r="H1883" s="7">
        <v>7</v>
      </c>
      <c r="I1883" s="7" t="s">
        <v>148</v>
      </c>
      <c r="J1883" t="s">
        <v>18</v>
      </c>
      <c r="K1883">
        <v>23.9</v>
      </c>
      <c r="L1883">
        <v>4</v>
      </c>
      <c r="M1883">
        <v>35.9</v>
      </c>
      <c r="N1883">
        <v>2.76</v>
      </c>
    </row>
    <row r="1884" spans="1:14" x14ac:dyDescent="0.25">
      <c r="A1884" s="7">
        <v>431663</v>
      </c>
      <c r="B1884" s="7">
        <f t="shared" si="87"/>
        <v>0</v>
      </c>
      <c r="C1884" s="7">
        <f t="shared" si="88"/>
        <v>0</v>
      </c>
      <c r="D1884" s="7">
        <f t="shared" si="89"/>
        <v>0</v>
      </c>
      <c r="E1884" s="7">
        <v>431274</v>
      </c>
      <c r="F1884" t="s">
        <v>50</v>
      </c>
      <c r="G1884" t="s">
        <v>16</v>
      </c>
      <c r="H1884" s="7">
        <v>7</v>
      </c>
      <c r="I1884" s="7" t="s">
        <v>148</v>
      </c>
      <c r="J1884" t="s">
        <v>18</v>
      </c>
      <c r="K1884">
        <v>23.9</v>
      </c>
      <c r="L1884">
        <v>1</v>
      </c>
      <c r="M1884">
        <v>92</v>
      </c>
      <c r="N1884">
        <v>2.76</v>
      </c>
    </row>
    <row r="1885" spans="1:14" x14ac:dyDescent="0.25">
      <c r="A1885" s="7">
        <v>431666</v>
      </c>
      <c r="B1885" s="7">
        <f t="shared" si="87"/>
        <v>0</v>
      </c>
      <c r="C1885" s="7">
        <f t="shared" si="88"/>
        <v>0</v>
      </c>
      <c r="D1885" s="7">
        <f t="shared" si="89"/>
        <v>0</v>
      </c>
      <c r="E1885" s="7">
        <v>431274</v>
      </c>
      <c r="F1885" t="s">
        <v>50</v>
      </c>
      <c r="G1885" t="s">
        <v>16</v>
      </c>
      <c r="H1885" s="7">
        <v>7</v>
      </c>
      <c r="I1885" s="7" t="s">
        <v>148</v>
      </c>
      <c r="J1885" t="s">
        <v>18</v>
      </c>
      <c r="K1885">
        <v>23.8</v>
      </c>
      <c r="L1885">
        <v>1</v>
      </c>
      <c r="M1885">
        <v>92</v>
      </c>
      <c r="N1885">
        <v>2.76</v>
      </c>
    </row>
    <row r="1886" spans="1:14" x14ac:dyDescent="0.25">
      <c r="A1886" s="7">
        <v>431667</v>
      </c>
      <c r="B1886" s="7">
        <f t="shared" si="87"/>
        <v>0</v>
      </c>
      <c r="C1886" s="7">
        <f t="shared" si="88"/>
        <v>0</v>
      </c>
      <c r="D1886" s="7">
        <f t="shared" si="89"/>
        <v>0</v>
      </c>
      <c r="E1886" s="7">
        <v>431274</v>
      </c>
      <c r="F1886" t="s">
        <v>50</v>
      </c>
      <c r="G1886" t="s">
        <v>16</v>
      </c>
      <c r="H1886" s="7">
        <v>7</v>
      </c>
      <c r="I1886" s="7" t="s">
        <v>148</v>
      </c>
      <c r="J1886" t="s">
        <v>18</v>
      </c>
      <c r="K1886">
        <v>18.100000000000001</v>
      </c>
      <c r="L1886">
        <v>1</v>
      </c>
      <c r="M1886">
        <v>92</v>
      </c>
      <c r="N1886">
        <v>2.76</v>
      </c>
    </row>
    <row r="1887" spans="1:14" x14ac:dyDescent="0.25">
      <c r="A1887" s="7">
        <v>431669</v>
      </c>
      <c r="B1887" s="7">
        <f t="shared" si="87"/>
        <v>0</v>
      </c>
      <c r="C1887" s="7">
        <f t="shared" si="88"/>
        <v>0</v>
      </c>
      <c r="D1887" s="7">
        <f t="shared" si="89"/>
        <v>0</v>
      </c>
      <c r="E1887" s="7">
        <v>431274</v>
      </c>
      <c r="F1887" t="s">
        <v>50</v>
      </c>
      <c r="G1887" t="s">
        <v>16</v>
      </c>
      <c r="H1887" s="7">
        <v>7</v>
      </c>
      <c r="I1887" s="7" t="s">
        <v>148</v>
      </c>
      <c r="J1887" t="s">
        <v>18</v>
      </c>
      <c r="K1887">
        <v>42.8</v>
      </c>
      <c r="L1887">
        <v>4</v>
      </c>
      <c r="M1887">
        <v>46.3</v>
      </c>
      <c r="N1887">
        <v>2.76</v>
      </c>
    </row>
    <row r="1888" spans="1:14" x14ac:dyDescent="0.25">
      <c r="A1888" s="7">
        <v>431671</v>
      </c>
      <c r="B1888" s="7">
        <f t="shared" si="87"/>
        <v>0</v>
      </c>
      <c r="C1888" s="7">
        <f t="shared" si="88"/>
        <v>0</v>
      </c>
      <c r="D1888" s="7">
        <f t="shared" si="89"/>
        <v>0</v>
      </c>
      <c r="E1888" s="7">
        <v>431274</v>
      </c>
      <c r="F1888" t="s">
        <v>50</v>
      </c>
      <c r="G1888" t="s">
        <v>16</v>
      </c>
      <c r="H1888" s="7">
        <v>7</v>
      </c>
      <c r="I1888" s="7" t="s">
        <v>148</v>
      </c>
      <c r="J1888" t="s">
        <v>18</v>
      </c>
      <c r="K1888">
        <v>23.9</v>
      </c>
      <c r="L1888">
        <v>2</v>
      </c>
      <c r="M1888">
        <v>57</v>
      </c>
      <c r="N1888">
        <v>2.76</v>
      </c>
    </row>
    <row r="1889" spans="1:14" x14ac:dyDescent="0.25">
      <c r="A1889" s="7">
        <v>431672</v>
      </c>
      <c r="B1889" s="7">
        <f t="shared" si="87"/>
        <v>0</v>
      </c>
      <c r="C1889" s="7">
        <f t="shared" si="88"/>
        <v>0</v>
      </c>
      <c r="D1889" s="7">
        <f t="shared" si="89"/>
        <v>0</v>
      </c>
      <c r="E1889" s="7">
        <v>431274</v>
      </c>
      <c r="F1889" t="s">
        <v>50</v>
      </c>
      <c r="G1889" t="s">
        <v>16</v>
      </c>
      <c r="H1889" s="7">
        <v>7</v>
      </c>
      <c r="I1889" s="7" t="s">
        <v>148</v>
      </c>
      <c r="J1889" t="s">
        <v>18</v>
      </c>
      <c r="K1889">
        <v>17.899999999999999</v>
      </c>
      <c r="L1889">
        <v>3</v>
      </c>
      <c r="M1889">
        <v>44.2</v>
      </c>
      <c r="N1889">
        <v>2.76</v>
      </c>
    </row>
    <row r="1890" spans="1:14" x14ac:dyDescent="0.25">
      <c r="A1890" s="7">
        <v>431674</v>
      </c>
      <c r="B1890" s="7">
        <f t="shared" si="87"/>
        <v>0</v>
      </c>
      <c r="C1890" s="7">
        <f t="shared" si="88"/>
        <v>0</v>
      </c>
      <c r="D1890" s="7">
        <f t="shared" si="89"/>
        <v>0</v>
      </c>
      <c r="E1890" s="7">
        <v>431274</v>
      </c>
      <c r="F1890" t="s">
        <v>50</v>
      </c>
      <c r="G1890" t="s">
        <v>16</v>
      </c>
      <c r="H1890" s="7">
        <v>7</v>
      </c>
      <c r="I1890" s="7" t="s">
        <v>148</v>
      </c>
      <c r="J1890" t="s">
        <v>18</v>
      </c>
      <c r="K1890">
        <v>23.6</v>
      </c>
      <c r="L1890">
        <v>1</v>
      </c>
      <c r="M1890">
        <v>92</v>
      </c>
      <c r="N1890">
        <v>2.76</v>
      </c>
    </row>
    <row r="1891" spans="1:14" x14ac:dyDescent="0.25">
      <c r="A1891" s="7">
        <v>431676</v>
      </c>
      <c r="B1891" s="7">
        <f t="shared" si="87"/>
        <v>0</v>
      </c>
      <c r="C1891" s="7">
        <f t="shared" si="88"/>
        <v>0</v>
      </c>
      <c r="D1891" s="7">
        <f t="shared" si="89"/>
        <v>0</v>
      </c>
      <c r="E1891" s="7">
        <v>431274</v>
      </c>
      <c r="F1891" t="s">
        <v>50</v>
      </c>
      <c r="G1891" t="s">
        <v>16</v>
      </c>
      <c r="H1891" s="7">
        <v>7</v>
      </c>
      <c r="I1891" s="7" t="s">
        <v>148</v>
      </c>
      <c r="J1891" t="s">
        <v>18</v>
      </c>
      <c r="K1891">
        <v>18.3</v>
      </c>
      <c r="L1891">
        <v>1</v>
      </c>
      <c r="M1891">
        <v>92</v>
      </c>
      <c r="N1891">
        <v>2.76</v>
      </c>
    </row>
    <row r="1892" spans="1:14" x14ac:dyDescent="0.25">
      <c r="A1892" s="7">
        <v>431678</v>
      </c>
      <c r="B1892" s="7">
        <f t="shared" si="87"/>
        <v>0</v>
      </c>
      <c r="C1892" s="7">
        <f t="shared" si="88"/>
        <v>0</v>
      </c>
      <c r="D1892" s="7">
        <f t="shared" si="89"/>
        <v>0</v>
      </c>
      <c r="E1892" s="7">
        <v>431274</v>
      </c>
      <c r="F1892" t="s">
        <v>50</v>
      </c>
      <c r="G1892" t="s">
        <v>16</v>
      </c>
      <c r="H1892" s="7">
        <v>7</v>
      </c>
      <c r="I1892" s="7" t="s">
        <v>148</v>
      </c>
      <c r="J1892" t="s">
        <v>18</v>
      </c>
      <c r="K1892">
        <v>42.5</v>
      </c>
      <c r="L1892">
        <v>2</v>
      </c>
      <c r="M1892">
        <v>73.5</v>
      </c>
      <c r="N1892">
        <v>2.76</v>
      </c>
    </row>
    <row r="1893" spans="1:14" x14ac:dyDescent="0.25">
      <c r="A1893" s="7">
        <v>431680</v>
      </c>
      <c r="B1893" s="7">
        <f t="shared" si="87"/>
        <v>0</v>
      </c>
      <c r="C1893" s="7">
        <f t="shared" si="88"/>
        <v>0</v>
      </c>
      <c r="D1893" s="7">
        <f t="shared" si="89"/>
        <v>0</v>
      </c>
      <c r="E1893" s="7">
        <v>431276</v>
      </c>
      <c r="F1893" t="s">
        <v>50</v>
      </c>
      <c r="G1893" t="s">
        <v>86</v>
      </c>
      <c r="H1893" s="7">
        <v>10</v>
      </c>
      <c r="I1893" s="7" t="s">
        <v>148</v>
      </c>
      <c r="J1893" t="s">
        <v>18</v>
      </c>
      <c r="K1893">
        <v>19.7</v>
      </c>
      <c r="L1893">
        <v>2</v>
      </c>
      <c r="M1893">
        <v>57</v>
      </c>
      <c r="N1893">
        <v>2.76</v>
      </c>
    </row>
    <row r="1894" spans="1:14" x14ac:dyDescent="0.25">
      <c r="A1894" s="7">
        <v>431681</v>
      </c>
      <c r="B1894" s="7">
        <f t="shared" si="87"/>
        <v>0</v>
      </c>
      <c r="C1894" s="7">
        <f t="shared" si="88"/>
        <v>0</v>
      </c>
      <c r="D1894" s="7">
        <f t="shared" si="89"/>
        <v>0</v>
      </c>
      <c r="E1894" s="7">
        <v>431276</v>
      </c>
      <c r="F1894" t="s">
        <v>50</v>
      </c>
      <c r="G1894" t="s">
        <v>86</v>
      </c>
      <c r="H1894" s="7">
        <v>10</v>
      </c>
      <c r="I1894" s="7" t="s">
        <v>148</v>
      </c>
      <c r="J1894" t="s">
        <v>18</v>
      </c>
      <c r="K1894">
        <v>18.600000000000001</v>
      </c>
      <c r="L1894">
        <v>1</v>
      </c>
      <c r="M1894">
        <v>92</v>
      </c>
      <c r="N1894">
        <v>2.76</v>
      </c>
    </row>
    <row r="1895" spans="1:14" x14ac:dyDescent="0.25">
      <c r="A1895" s="7">
        <v>431683</v>
      </c>
      <c r="B1895" s="7">
        <f t="shared" si="87"/>
        <v>0</v>
      </c>
      <c r="C1895" s="7">
        <f t="shared" si="88"/>
        <v>0</v>
      </c>
      <c r="D1895" s="7">
        <f t="shared" si="89"/>
        <v>0</v>
      </c>
      <c r="E1895" s="7">
        <v>431276</v>
      </c>
      <c r="F1895" t="s">
        <v>50</v>
      </c>
      <c r="G1895" t="s">
        <v>86</v>
      </c>
      <c r="H1895" s="7">
        <v>10</v>
      </c>
      <c r="I1895" s="7" t="s">
        <v>148</v>
      </c>
      <c r="J1895" t="s">
        <v>18</v>
      </c>
      <c r="K1895">
        <v>36.4</v>
      </c>
      <c r="L1895">
        <v>1</v>
      </c>
      <c r="M1895">
        <v>92</v>
      </c>
      <c r="N1895">
        <v>2.76</v>
      </c>
    </row>
    <row r="1896" spans="1:14" x14ac:dyDescent="0.25">
      <c r="A1896" s="7">
        <v>431687</v>
      </c>
      <c r="B1896" s="7">
        <f t="shared" si="87"/>
        <v>0</v>
      </c>
      <c r="C1896" s="7">
        <f t="shared" si="88"/>
        <v>0</v>
      </c>
      <c r="D1896" s="7">
        <f t="shared" si="89"/>
        <v>0</v>
      </c>
      <c r="E1896" s="7">
        <v>431276</v>
      </c>
      <c r="F1896" t="s">
        <v>50</v>
      </c>
      <c r="G1896" t="s">
        <v>86</v>
      </c>
      <c r="H1896" s="7">
        <v>10</v>
      </c>
      <c r="I1896" s="7" t="s">
        <v>148</v>
      </c>
      <c r="J1896" t="s">
        <v>18</v>
      </c>
      <c r="K1896">
        <v>43.6</v>
      </c>
      <c r="L1896">
        <v>1</v>
      </c>
      <c r="M1896">
        <v>118.7</v>
      </c>
      <c r="N1896">
        <v>2.76</v>
      </c>
    </row>
    <row r="1897" spans="1:14" x14ac:dyDescent="0.25">
      <c r="A1897" s="7">
        <v>431692</v>
      </c>
      <c r="B1897" s="7">
        <f t="shared" si="87"/>
        <v>0</v>
      </c>
      <c r="C1897" s="7">
        <f t="shared" si="88"/>
        <v>0</v>
      </c>
      <c r="D1897" s="7">
        <f t="shared" si="89"/>
        <v>0</v>
      </c>
      <c r="E1897" s="7">
        <v>431276</v>
      </c>
      <c r="F1897" t="s">
        <v>50</v>
      </c>
      <c r="G1897" t="s">
        <v>86</v>
      </c>
      <c r="H1897" s="7">
        <v>10</v>
      </c>
      <c r="I1897" s="7" t="s">
        <v>148</v>
      </c>
      <c r="J1897" t="s">
        <v>18</v>
      </c>
      <c r="K1897">
        <v>35.700000000000003</v>
      </c>
      <c r="L1897">
        <v>1</v>
      </c>
      <c r="M1897">
        <v>92</v>
      </c>
      <c r="N1897">
        <v>2.76</v>
      </c>
    </row>
    <row r="1898" spans="1:14" x14ac:dyDescent="0.25">
      <c r="A1898" s="7">
        <v>431694</v>
      </c>
      <c r="B1898" s="7">
        <f t="shared" si="87"/>
        <v>0</v>
      </c>
      <c r="C1898" s="7">
        <f t="shared" si="88"/>
        <v>0</v>
      </c>
      <c r="D1898" s="7">
        <f t="shared" si="89"/>
        <v>0</v>
      </c>
      <c r="E1898" s="7">
        <v>431276</v>
      </c>
      <c r="F1898" t="s">
        <v>50</v>
      </c>
      <c r="G1898" t="s">
        <v>86</v>
      </c>
      <c r="H1898" s="7">
        <v>10</v>
      </c>
      <c r="I1898" s="7" t="s">
        <v>148</v>
      </c>
      <c r="J1898" t="s">
        <v>18</v>
      </c>
      <c r="K1898">
        <v>36.1</v>
      </c>
      <c r="L1898">
        <v>1</v>
      </c>
      <c r="M1898">
        <v>92</v>
      </c>
      <c r="N1898">
        <v>2.76</v>
      </c>
    </row>
    <row r="1899" spans="1:14" x14ac:dyDescent="0.25">
      <c r="A1899" s="7">
        <v>431696</v>
      </c>
      <c r="B1899" s="7">
        <f t="shared" si="87"/>
        <v>0</v>
      </c>
      <c r="C1899" s="7">
        <f t="shared" si="88"/>
        <v>0</v>
      </c>
      <c r="D1899" s="7">
        <f t="shared" si="89"/>
        <v>0</v>
      </c>
      <c r="E1899" s="7">
        <v>431276</v>
      </c>
      <c r="F1899" t="s">
        <v>50</v>
      </c>
      <c r="G1899" t="s">
        <v>86</v>
      </c>
      <c r="H1899" s="7">
        <v>10</v>
      </c>
      <c r="I1899" s="7" t="s">
        <v>148</v>
      </c>
      <c r="J1899" t="s">
        <v>18</v>
      </c>
      <c r="K1899">
        <v>35.5</v>
      </c>
      <c r="L1899">
        <v>1</v>
      </c>
      <c r="M1899">
        <v>92</v>
      </c>
      <c r="N1899">
        <v>2.76</v>
      </c>
    </row>
    <row r="1900" spans="1:14" x14ac:dyDescent="0.25">
      <c r="A1900" s="7">
        <v>431698</v>
      </c>
      <c r="B1900" s="7">
        <f t="shared" si="87"/>
        <v>0</v>
      </c>
      <c r="C1900" s="7">
        <f t="shared" si="88"/>
        <v>0</v>
      </c>
      <c r="D1900" s="7">
        <f t="shared" si="89"/>
        <v>0</v>
      </c>
      <c r="E1900" s="7">
        <v>431276</v>
      </c>
      <c r="F1900" t="s">
        <v>50</v>
      </c>
      <c r="G1900" t="s">
        <v>86</v>
      </c>
      <c r="H1900" s="7">
        <v>10</v>
      </c>
      <c r="I1900" s="7" t="s">
        <v>148</v>
      </c>
      <c r="J1900" t="s">
        <v>18</v>
      </c>
      <c r="K1900">
        <v>43.5</v>
      </c>
      <c r="L1900">
        <v>7</v>
      </c>
      <c r="M1900">
        <v>40.4</v>
      </c>
      <c r="N1900">
        <v>2.76</v>
      </c>
    </row>
    <row r="1901" spans="1:14" x14ac:dyDescent="0.25">
      <c r="A1901" s="7">
        <v>431700</v>
      </c>
      <c r="B1901" s="7">
        <f t="shared" si="87"/>
        <v>0</v>
      </c>
      <c r="C1901" s="7">
        <f t="shared" si="88"/>
        <v>0</v>
      </c>
      <c r="D1901" s="7">
        <f t="shared" si="89"/>
        <v>0</v>
      </c>
      <c r="E1901" s="7">
        <v>431276</v>
      </c>
      <c r="F1901" t="s">
        <v>50</v>
      </c>
      <c r="G1901" t="s">
        <v>86</v>
      </c>
      <c r="H1901" s="7">
        <v>10</v>
      </c>
      <c r="I1901" s="7" t="s">
        <v>148</v>
      </c>
      <c r="J1901" t="s">
        <v>18</v>
      </c>
      <c r="K1901">
        <v>38.5</v>
      </c>
      <c r="L1901">
        <v>2</v>
      </c>
      <c r="M1901">
        <v>73.5</v>
      </c>
      <c r="N1901">
        <v>2.76</v>
      </c>
    </row>
    <row r="1902" spans="1:14" x14ac:dyDescent="0.25">
      <c r="A1902" s="7">
        <v>431703</v>
      </c>
      <c r="B1902" s="7">
        <f t="shared" si="87"/>
        <v>0</v>
      </c>
      <c r="C1902" s="7">
        <f t="shared" si="88"/>
        <v>0</v>
      </c>
      <c r="D1902" s="7">
        <f t="shared" si="89"/>
        <v>0</v>
      </c>
      <c r="E1902" s="7">
        <v>431276</v>
      </c>
      <c r="F1902" t="s">
        <v>50</v>
      </c>
      <c r="G1902" t="s">
        <v>86</v>
      </c>
      <c r="H1902" s="7">
        <v>10</v>
      </c>
      <c r="I1902" s="7" t="s">
        <v>148</v>
      </c>
      <c r="J1902" t="s">
        <v>18</v>
      </c>
      <c r="K1902">
        <v>39.9</v>
      </c>
      <c r="L1902">
        <v>2</v>
      </c>
      <c r="M1902">
        <v>73.5</v>
      </c>
      <c r="N1902">
        <v>2.76</v>
      </c>
    </row>
    <row r="1903" spans="1:14" x14ac:dyDescent="0.25">
      <c r="A1903" s="7">
        <v>431705</v>
      </c>
      <c r="B1903" s="7">
        <f t="shared" si="87"/>
        <v>0</v>
      </c>
      <c r="C1903" s="7">
        <f t="shared" si="88"/>
        <v>0</v>
      </c>
      <c r="D1903" s="7">
        <f t="shared" si="89"/>
        <v>0</v>
      </c>
      <c r="E1903" s="7">
        <v>431276</v>
      </c>
      <c r="F1903" t="s">
        <v>50</v>
      </c>
      <c r="G1903" t="s">
        <v>86</v>
      </c>
      <c r="H1903" s="7">
        <v>10</v>
      </c>
      <c r="I1903" s="7" t="s">
        <v>148</v>
      </c>
      <c r="J1903" t="s">
        <v>18</v>
      </c>
      <c r="K1903">
        <v>36</v>
      </c>
      <c r="L1903">
        <v>1</v>
      </c>
      <c r="M1903">
        <v>92</v>
      </c>
      <c r="N1903">
        <v>2.76</v>
      </c>
    </row>
    <row r="1904" spans="1:14" x14ac:dyDescent="0.25">
      <c r="A1904" s="7">
        <v>431707</v>
      </c>
      <c r="B1904" s="7">
        <f t="shared" si="87"/>
        <v>0</v>
      </c>
      <c r="C1904" s="7">
        <f t="shared" si="88"/>
        <v>0</v>
      </c>
      <c r="D1904" s="7">
        <f t="shared" si="89"/>
        <v>0</v>
      </c>
      <c r="E1904" s="7">
        <v>431276</v>
      </c>
      <c r="F1904" t="s">
        <v>50</v>
      </c>
      <c r="G1904" t="s">
        <v>86</v>
      </c>
      <c r="H1904" s="7">
        <v>10</v>
      </c>
      <c r="I1904" s="7" t="s">
        <v>148</v>
      </c>
      <c r="J1904" t="s">
        <v>18</v>
      </c>
      <c r="K1904">
        <v>35.799999999999997</v>
      </c>
      <c r="L1904">
        <v>2</v>
      </c>
      <c r="M1904">
        <v>57</v>
      </c>
      <c r="N1904">
        <v>2.76</v>
      </c>
    </row>
    <row r="1905" spans="1:14" x14ac:dyDescent="0.25">
      <c r="A1905" s="7">
        <v>431709</v>
      </c>
      <c r="B1905" s="7">
        <f t="shared" si="87"/>
        <v>0</v>
      </c>
      <c r="C1905" s="7">
        <f t="shared" si="88"/>
        <v>0</v>
      </c>
      <c r="D1905" s="7">
        <f t="shared" si="89"/>
        <v>0</v>
      </c>
      <c r="E1905" s="7">
        <v>431276</v>
      </c>
      <c r="F1905" t="s">
        <v>50</v>
      </c>
      <c r="G1905" t="s">
        <v>86</v>
      </c>
      <c r="H1905" s="7">
        <v>10</v>
      </c>
      <c r="I1905" s="7" t="s">
        <v>148</v>
      </c>
      <c r="J1905" t="s">
        <v>18</v>
      </c>
      <c r="K1905">
        <v>45.8</v>
      </c>
      <c r="L1905">
        <v>1</v>
      </c>
      <c r="M1905">
        <v>118.7</v>
      </c>
      <c r="N1905">
        <v>2.76</v>
      </c>
    </row>
    <row r="1906" spans="1:14" x14ac:dyDescent="0.25">
      <c r="A1906" s="7">
        <v>431711</v>
      </c>
      <c r="B1906" s="7">
        <f t="shared" si="87"/>
        <v>0</v>
      </c>
      <c r="C1906" s="7">
        <f t="shared" si="88"/>
        <v>0</v>
      </c>
      <c r="D1906" s="7">
        <f t="shared" si="89"/>
        <v>0</v>
      </c>
      <c r="E1906" s="7">
        <v>431276</v>
      </c>
      <c r="F1906" t="s">
        <v>50</v>
      </c>
      <c r="G1906" t="s">
        <v>86</v>
      </c>
      <c r="H1906" s="7">
        <v>10</v>
      </c>
      <c r="I1906" s="7" t="s">
        <v>148</v>
      </c>
      <c r="J1906" t="s">
        <v>18</v>
      </c>
      <c r="K1906">
        <v>60.6</v>
      </c>
      <c r="L1906">
        <v>6</v>
      </c>
      <c r="M1906">
        <v>45.7</v>
      </c>
      <c r="N1906">
        <v>2.76</v>
      </c>
    </row>
    <row r="1907" spans="1:14" x14ac:dyDescent="0.25">
      <c r="A1907" s="7">
        <v>431713</v>
      </c>
      <c r="B1907" s="7">
        <f t="shared" si="87"/>
        <v>0</v>
      </c>
      <c r="C1907" s="7">
        <f t="shared" si="88"/>
        <v>0</v>
      </c>
      <c r="D1907" s="7">
        <f t="shared" si="89"/>
        <v>0</v>
      </c>
      <c r="E1907" s="7">
        <v>431276</v>
      </c>
      <c r="F1907" t="s">
        <v>50</v>
      </c>
      <c r="G1907" t="s">
        <v>86</v>
      </c>
      <c r="H1907" s="7">
        <v>10</v>
      </c>
      <c r="I1907" s="7" t="s">
        <v>148</v>
      </c>
      <c r="J1907" t="s">
        <v>18</v>
      </c>
      <c r="K1907">
        <v>35.5</v>
      </c>
      <c r="L1907">
        <v>2</v>
      </c>
      <c r="M1907">
        <v>57</v>
      </c>
      <c r="N1907">
        <v>2.76</v>
      </c>
    </row>
    <row r="1908" spans="1:14" x14ac:dyDescent="0.25">
      <c r="A1908" s="7">
        <v>431715</v>
      </c>
      <c r="B1908" s="7">
        <f t="shared" si="87"/>
        <v>0</v>
      </c>
      <c r="C1908" s="7">
        <f t="shared" si="88"/>
        <v>0</v>
      </c>
      <c r="D1908" s="7">
        <f t="shared" si="89"/>
        <v>0</v>
      </c>
      <c r="E1908" s="7">
        <v>431276</v>
      </c>
      <c r="F1908" t="s">
        <v>50</v>
      </c>
      <c r="G1908" t="s">
        <v>86</v>
      </c>
      <c r="H1908" s="7">
        <v>10</v>
      </c>
      <c r="I1908" s="7" t="s">
        <v>148</v>
      </c>
      <c r="J1908" t="s">
        <v>18</v>
      </c>
      <c r="K1908">
        <v>46.8</v>
      </c>
      <c r="L1908">
        <v>1</v>
      </c>
      <c r="M1908">
        <v>118.7</v>
      </c>
      <c r="N1908">
        <v>2.76</v>
      </c>
    </row>
    <row r="1909" spans="1:14" x14ac:dyDescent="0.25">
      <c r="A1909" s="7">
        <v>431716</v>
      </c>
      <c r="B1909" s="7">
        <f t="shared" si="87"/>
        <v>0</v>
      </c>
      <c r="C1909" s="7">
        <f t="shared" si="88"/>
        <v>0</v>
      </c>
      <c r="D1909" s="7">
        <f t="shared" si="89"/>
        <v>0</v>
      </c>
      <c r="E1909" s="7">
        <v>431276</v>
      </c>
      <c r="F1909" t="s">
        <v>50</v>
      </c>
      <c r="G1909" t="s">
        <v>86</v>
      </c>
      <c r="H1909" s="7">
        <v>10</v>
      </c>
      <c r="I1909" s="7" t="s">
        <v>148</v>
      </c>
      <c r="J1909" t="s">
        <v>18</v>
      </c>
      <c r="K1909">
        <v>19.7</v>
      </c>
      <c r="L1909">
        <v>1</v>
      </c>
      <c r="M1909">
        <v>92</v>
      </c>
      <c r="N1909">
        <v>2.76</v>
      </c>
    </row>
    <row r="1910" spans="1:14" x14ac:dyDescent="0.25">
      <c r="A1910" s="7">
        <v>431718</v>
      </c>
      <c r="B1910" s="7">
        <f t="shared" si="87"/>
        <v>0</v>
      </c>
      <c r="C1910" s="7">
        <f t="shared" si="88"/>
        <v>0</v>
      </c>
      <c r="D1910" s="7">
        <f t="shared" si="89"/>
        <v>0</v>
      </c>
      <c r="E1910" s="7">
        <v>431277</v>
      </c>
      <c r="F1910" t="s">
        <v>50</v>
      </c>
      <c r="G1910" t="s">
        <v>86</v>
      </c>
      <c r="H1910" s="7">
        <v>7</v>
      </c>
      <c r="I1910" s="7" t="s">
        <v>148</v>
      </c>
      <c r="J1910" t="s">
        <v>18</v>
      </c>
      <c r="K1910">
        <v>56.3</v>
      </c>
      <c r="L1910">
        <v>2</v>
      </c>
      <c r="M1910">
        <v>73.5</v>
      </c>
      <c r="N1910">
        <v>2.76</v>
      </c>
    </row>
    <row r="1911" spans="1:14" x14ac:dyDescent="0.25">
      <c r="A1911" s="7">
        <v>431720</v>
      </c>
      <c r="B1911" s="7">
        <f t="shared" si="87"/>
        <v>0</v>
      </c>
      <c r="C1911" s="7">
        <f t="shared" si="88"/>
        <v>0</v>
      </c>
      <c r="D1911" s="7">
        <f t="shared" si="89"/>
        <v>0</v>
      </c>
      <c r="E1911" s="7">
        <v>431277</v>
      </c>
      <c r="F1911" t="s">
        <v>50</v>
      </c>
      <c r="G1911" t="s">
        <v>86</v>
      </c>
      <c r="H1911" s="7">
        <v>7</v>
      </c>
      <c r="I1911" s="7" t="s">
        <v>148</v>
      </c>
      <c r="J1911" t="s">
        <v>18</v>
      </c>
      <c r="K1911">
        <v>19</v>
      </c>
      <c r="L1911">
        <v>1</v>
      </c>
      <c r="M1911">
        <v>92</v>
      </c>
      <c r="N1911">
        <v>2.76</v>
      </c>
    </row>
    <row r="1912" spans="1:14" x14ac:dyDescent="0.25">
      <c r="A1912" s="7">
        <v>431721</v>
      </c>
      <c r="B1912" s="7">
        <f t="shared" si="87"/>
        <v>0</v>
      </c>
      <c r="C1912" s="7">
        <f t="shared" si="88"/>
        <v>0</v>
      </c>
      <c r="D1912" s="7">
        <f t="shared" si="89"/>
        <v>0</v>
      </c>
      <c r="E1912" s="7">
        <v>431277</v>
      </c>
      <c r="F1912" t="s">
        <v>50</v>
      </c>
      <c r="G1912" t="s">
        <v>86</v>
      </c>
      <c r="H1912" s="7">
        <v>7</v>
      </c>
      <c r="I1912" s="7" t="s">
        <v>148</v>
      </c>
      <c r="J1912" t="s">
        <v>18</v>
      </c>
      <c r="K1912">
        <v>28.1</v>
      </c>
      <c r="L1912">
        <v>1</v>
      </c>
      <c r="M1912">
        <v>92</v>
      </c>
      <c r="N1912">
        <v>2.76</v>
      </c>
    </row>
    <row r="1913" spans="1:14" x14ac:dyDescent="0.25">
      <c r="A1913" s="7">
        <v>431722</v>
      </c>
      <c r="B1913" s="7">
        <f t="shared" si="87"/>
        <v>0</v>
      </c>
      <c r="C1913" s="7">
        <f t="shared" si="88"/>
        <v>0</v>
      </c>
      <c r="D1913" s="7">
        <f t="shared" si="89"/>
        <v>0</v>
      </c>
      <c r="E1913" s="7">
        <v>431277</v>
      </c>
      <c r="F1913" t="s">
        <v>50</v>
      </c>
      <c r="G1913" t="s">
        <v>86</v>
      </c>
      <c r="H1913" s="7">
        <v>7</v>
      </c>
      <c r="I1913" s="7" t="s">
        <v>148</v>
      </c>
      <c r="J1913" t="s">
        <v>18</v>
      </c>
      <c r="K1913">
        <v>24</v>
      </c>
      <c r="L1913">
        <v>1</v>
      </c>
      <c r="M1913">
        <v>92</v>
      </c>
      <c r="N1913">
        <v>2.76</v>
      </c>
    </row>
    <row r="1914" spans="1:14" x14ac:dyDescent="0.25">
      <c r="A1914" s="7">
        <v>431724</v>
      </c>
      <c r="B1914" s="7">
        <f t="shared" si="87"/>
        <v>0</v>
      </c>
      <c r="C1914" s="7">
        <f t="shared" si="88"/>
        <v>0</v>
      </c>
      <c r="D1914" s="7">
        <f t="shared" si="89"/>
        <v>0</v>
      </c>
      <c r="E1914" s="7">
        <v>431277</v>
      </c>
      <c r="F1914" t="s">
        <v>50</v>
      </c>
      <c r="G1914" t="s">
        <v>86</v>
      </c>
      <c r="H1914" s="7">
        <v>7</v>
      </c>
      <c r="I1914" s="7" t="s">
        <v>148</v>
      </c>
      <c r="J1914" t="s">
        <v>18</v>
      </c>
      <c r="K1914">
        <v>77.3</v>
      </c>
      <c r="L1914">
        <v>2</v>
      </c>
      <c r="M1914">
        <v>83.2</v>
      </c>
      <c r="N1914">
        <v>2.76</v>
      </c>
    </row>
    <row r="1915" spans="1:14" x14ac:dyDescent="0.25">
      <c r="A1915" s="7">
        <v>431726</v>
      </c>
      <c r="B1915" s="7">
        <f t="shared" si="87"/>
        <v>0</v>
      </c>
      <c r="C1915" s="7">
        <f t="shared" si="88"/>
        <v>0</v>
      </c>
      <c r="D1915" s="7">
        <f t="shared" si="89"/>
        <v>0</v>
      </c>
      <c r="E1915" s="7">
        <v>431277</v>
      </c>
      <c r="F1915" t="s">
        <v>50</v>
      </c>
      <c r="G1915" t="s">
        <v>86</v>
      </c>
      <c r="H1915" s="7">
        <v>7</v>
      </c>
      <c r="I1915" s="7" t="s">
        <v>148</v>
      </c>
      <c r="J1915" t="s">
        <v>18</v>
      </c>
      <c r="K1915">
        <v>57.3</v>
      </c>
      <c r="L1915">
        <v>2</v>
      </c>
      <c r="M1915">
        <v>73.5</v>
      </c>
      <c r="N1915">
        <v>2.76</v>
      </c>
    </row>
    <row r="1916" spans="1:14" x14ac:dyDescent="0.25">
      <c r="A1916" s="7">
        <v>431728</v>
      </c>
      <c r="B1916" s="7">
        <f t="shared" si="87"/>
        <v>0</v>
      </c>
      <c r="C1916" s="7">
        <f t="shared" si="88"/>
        <v>0</v>
      </c>
      <c r="D1916" s="7">
        <f t="shared" si="89"/>
        <v>0</v>
      </c>
      <c r="E1916" s="7">
        <v>431277</v>
      </c>
      <c r="F1916" t="s">
        <v>50</v>
      </c>
      <c r="G1916" t="s">
        <v>86</v>
      </c>
      <c r="H1916" s="7">
        <v>7</v>
      </c>
      <c r="I1916" s="7" t="s">
        <v>148</v>
      </c>
      <c r="J1916" t="s">
        <v>18</v>
      </c>
      <c r="K1916">
        <v>28.4</v>
      </c>
      <c r="L1916">
        <v>1</v>
      </c>
      <c r="M1916">
        <v>92</v>
      </c>
      <c r="N1916">
        <v>2.76</v>
      </c>
    </row>
    <row r="1917" spans="1:14" x14ac:dyDescent="0.25">
      <c r="A1917" s="7">
        <v>431730</v>
      </c>
      <c r="B1917" s="7">
        <f t="shared" si="87"/>
        <v>0</v>
      </c>
      <c r="C1917" s="7">
        <f t="shared" si="88"/>
        <v>0</v>
      </c>
      <c r="D1917" s="7">
        <f t="shared" si="89"/>
        <v>0</v>
      </c>
      <c r="E1917" s="7">
        <v>431277</v>
      </c>
      <c r="F1917" t="s">
        <v>50</v>
      </c>
      <c r="G1917" t="s">
        <v>86</v>
      </c>
      <c r="H1917" s="7">
        <v>7</v>
      </c>
      <c r="I1917" s="7" t="s">
        <v>148</v>
      </c>
      <c r="J1917" t="s">
        <v>18</v>
      </c>
      <c r="K1917">
        <v>76.7</v>
      </c>
      <c r="L1917">
        <v>1</v>
      </c>
      <c r="M1917">
        <v>134.30000000000001</v>
      </c>
      <c r="N1917">
        <v>2.76</v>
      </c>
    </row>
    <row r="1918" spans="1:14" x14ac:dyDescent="0.25">
      <c r="A1918" s="7">
        <v>431733</v>
      </c>
      <c r="B1918" s="7">
        <f t="shared" si="87"/>
        <v>0</v>
      </c>
      <c r="C1918" s="7">
        <f t="shared" si="88"/>
        <v>0</v>
      </c>
      <c r="D1918" s="7">
        <f t="shared" si="89"/>
        <v>0</v>
      </c>
      <c r="E1918" s="7">
        <v>431277</v>
      </c>
      <c r="F1918" t="s">
        <v>50</v>
      </c>
      <c r="G1918" t="s">
        <v>86</v>
      </c>
      <c r="H1918" s="7">
        <v>7</v>
      </c>
      <c r="I1918" s="7" t="s">
        <v>148</v>
      </c>
      <c r="J1918" t="s">
        <v>18</v>
      </c>
      <c r="K1918">
        <v>71.5</v>
      </c>
      <c r="L1918">
        <v>8</v>
      </c>
      <c r="M1918">
        <v>45.7</v>
      </c>
      <c r="N1918">
        <v>2.76</v>
      </c>
    </row>
    <row r="1919" spans="1:14" x14ac:dyDescent="0.25">
      <c r="A1919" s="7">
        <v>431735</v>
      </c>
      <c r="B1919" s="7">
        <f t="shared" si="87"/>
        <v>0</v>
      </c>
      <c r="C1919" s="7">
        <f t="shared" si="88"/>
        <v>0</v>
      </c>
      <c r="D1919" s="7">
        <f t="shared" si="89"/>
        <v>0</v>
      </c>
      <c r="E1919" s="7">
        <v>431277</v>
      </c>
      <c r="F1919" t="s">
        <v>50</v>
      </c>
      <c r="G1919" t="s">
        <v>86</v>
      </c>
      <c r="H1919" s="7">
        <v>7</v>
      </c>
      <c r="I1919" s="7" t="s">
        <v>148</v>
      </c>
      <c r="J1919" t="s">
        <v>18</v>
      </c>
      <c r="K1919">
        <v>56.8</v>
      </c>
      <c r="L1919">
        <v>4</v>
      </c>
      <c r="M1919">
        <v>46.3</v>
      </c>
      <c r="N1919">
        <v>2.76</v>
      </c>
    </row>
    <row r="1920" spans="1:14" x14ac:dyDescent="0.25">
      <c r="A1920" s="7">
        <v>431737</v>
      </c>
      <c r="B1920" s="7">
        <f t="shared" si="87"/>
        <v>0</v>
      </c>
      <c r="C1920" s="7">
        <f t="shared" si="88"/>
        <v>0</v>
      </c>
      <c r="D1920" s="7">
        <f t="shared" si="89"/>
        <v>0</v>
      </c>
      <c r="E1920" s="7">
        <v>431277</v>
      </c>
      <c r="F1920" t="s">
        <v>50</v>
      </c>
      <c r="G1920" t="s">
        <v>86</v>
      </c>
      <c r="H1920" s="7">
        <v>7</v>
      </c>
      <c r="I1920" s="7" t="s">
        <v>148</v>
      </c>
      <c r="J1920" t="s">
        <v>18</v>
      </c>
      <c r="K1920">
        <v>24.5</v>
      </c>
      <c r="L1920">
        <v>3</v>
      </c>
      <c r="M1920">
        <v>44.2</v>
      </c>
      <c r="N1920">
        <v>2.76</v>
      </c>
    </row>
    <row r="1921" spans="1:14" x14ac:dyDescent="0.25">
      <c r="A1921" s="7">
        <v>431738</v>
      </c>
      <c r="B1921" s="7">
        <f t="shared" si="87"/>
        <v>0</v>
      </c>
      <c r="C1921" s="7">
        <f t="shared" si="88"/>
        <v>0</v>
      </c>
      <c r="D1921" s="7">
        <f t="shared" si="89"/>
        <v>0</v>
      </c>
      <c r="E1921" s="7">
        <v>431277</v>
      </c>
      <c r="F1921" t="s">
        <v>50</v>
      </c>
      <c r="G1921" t="s">
        <v>86</v>
      </c>
      <c r="H1921" s="7">
        <v>7</v>
      </c>
      <c r="I1921" s="7" t="s">
        <v>148</v>
      </c>
      <c r="J1921" t="s">
        <v>18</v>
      </c>
      <c r="K1921">
        <v>47</v>
      </c>
      <c r="L1921">
        <v>3</v>
      </c>
      <c r="M1921">
        <v>57</v>
      </c>
      <c r="N1921">
        <v>2.76</v>
      </c>
    </row>
    <row r="1922" spans="1:14" x14ac:dyDescent="0.25">
      <c r="A1922" s="7">
        <v>431740</v>
      </c>
      <c r="B1922" s="7">
        <f t="shared" si="87"/>
        <v>0</v>
      </c>
      <c r="C1922" s="7">
        <f t="shared" si="88"/>
        <v>0</v>
      </c>
      <c r="D1922" s="7">
        <f t="shared" si="89"/>
        <v>0</v>
      </c>
      <c r="E1922" s="7">
        <v>431277</v>
      </c>
      <c r="F1922" t="s">
        <v>50</v>
      </c>
      <c r="G1922" t="s">
        <v>86</v>
      </c>
      <c r="H1922" s="7">
        <v>7</v>
      </c>
      <c r="I1922" s="7" t="s">
        <v>148</v>
      </c>
      <c r="J1922" t="s">
        <v>18</v>
      </c>
      <c r="K1922">
        <v>77.7</v>
      </c>
      <c r="L1922">
        <v>4</v>
      </c>
      <c r="M1922">
        <v>52.4</v>
      </c>
      <c r="N1922">
        <v>2.76</v>
      </c>
    </row>
    <row r="1923" spans="1:14" x14ac:dyDescent="0.25">
      <c r="A1923" s="7">
        <v>431742</v>
      </c>
      <c r="B1923" s="7">
        <f t="shared" ref="B1923:B1986" si="90">IF(A1923=A1924,1,0)</f>
        <v>0</v>
      </c>
      <c r="C1923" s="7">
        <f t="shared" ref="C1923:C1986" si="91">IF(A1923=A1922,1,0)</f>
        <v>0</v>
      </c>
      <c r="D1923" s="7">
        <f t="shared" ref="D1923:D1986" si="92">B1923+C1923</f>
        <v>0</v>
      </c>
      <c r="E1923" s="7">
        <v>431277</v>
      </c>
      <c r="F1923" t="s">
        <v>50</v>
      </c>
      <c r="G1923" t="s">
        <v>86</v>
      </c>
      <c r="H1923" s="7">
        <v>7</v>
      </c>
      <c r="I1923" s="7" t="s">
        <v>148</v>
      </c>
      <c r="J1923" t="s">
        <v>18</v>
      </c>
      <c r="K1923">
        <v>77.8</v>
      </c>
      <c r="L1923">
        <v>2</v>
      </c>
      <c r="M1923">
        <v>83.2</v>
      </c>
      <c r="N1923">
        <v>2.76</v>
      </c>
    </row>
    <row r="1924" spans="1:14" x14ac:dyDescent="0.25">
      <c r="A1924" s="7">
        <v>431745</v>
      </c>
      <c r="B1924" s="7">
        <f t="shared" si="90"/>
        <v>0</v>
      </c>
      <c r="C1924" s="7">
        <f t="shared" si="91"/>
        <v>0</v>
      </c>
      <c r="D1924" s="7">
        <f t="shared" si="92"/>
        <v>0</v>
      </c>
      <c r="E1924" s="7">
        <v>431277</v>
      </c>
      <c r="F1924" t="s">
        <v>50</v>
      </c>
      <c r="G1924" t="s">
        <v>86</v>
      </c>
      <c r="H1924" s="7">
        <v>7</v>
      </c>
      <c r="I1924" s="7" t="s">
        <v>148</v>
      </c>
      <c r="J1924" t="s">
        <v>18</v>
      </c>
      <c r="K1924">
        <v>71.2</v>
      </c>
      <c r="L1924">
        <v>5</v>
      </c>
      <c r="M1924">
        <v>45.7</v>
      </c>
      <c r="N1924">
        <v>2.76</v>
      </c>
    </row>
    <row r="1925" spans="1:14" x14ac:dyDescent="0.25">
      <c r="A1925" s="7">
        <v>431836</v>
      </c>
      <c r="B1925" s="7">
        <f t="shared" si="90"/>
        <v>1</v>
      </c>
      <c r="C1925" s="7">
        <f t="shared" si="91"/>
        <v>0</v>
      </c>
      <c r="D1925" s="7">
        <f t="shared" si="92"/>
        <v>1</v>
      </c>
      <c r="E1925" s="7">
        <v>431283</v>
      </c>
      <c r="F1925" t="s">
        <v>50</v>
      </c>
      <c r="G1925" t="s">
        <v>88</v>
      </c>
      <c r="H1925" s="7">
        <v>12</v>
      </c>
      <c r="I1925" s="7" t="s">
        <v>148</v>
      </c>
      <c r="J1925" t="s">
        <v>18</v>
      </c>
      <c r="K1925">
        <v>18.8</v>
      </c>
      <c r="L1925">
        <v>1</v>
      </c>
      <c r="M1925">
        <v>92</v>
      </c>
      <c r="N1925">
        <v>2.76</v>
      </c>
    </row>
    <row r="1926" spans="1:14" x14ac:dyDescent="0.25">
      <c r="A1926" s="7">
        <v>431836</v>
      </c>
      <c r="B1926" s="7">
        <f t="shared" si="90"/>
        <v>0</v>
      </c>
      <c r="C1926" s="7">
        <f t="shared" si="91"/>
        <v>1</v>
      </c>
      <c r="D1926" s="7">
        <f t="shared" si="92"/>
        <v>1</v>
      </c>
      <c r="E1926" s="7">
        <v>431283</v>
      </c>
      <c r="F1926" t="s">
        <v>50</v>
      </c>
      <c r="G1926" t="s">
        <v>88</v>
      </c>
      <c r="H1926" s="7">
        <v>12</v>
      </c>
      <c r="I1926" s="7" t="s">
        <v>148</v>
      </c>
      <c r="J1926" t="s">
        <v>18</v>
      </c>
      <c r="K1926">
        <v>18.8</v>
      </c>
      <c r="L1926">
        <v>1</v>
      </c>
      <c r="M1926">
        <v>92</v>
      </c>
      <c r="N1926">
        <v>2.76</v>
      </c>
    </row>
    <row r="1927" spans="1:14" x14ac:dyDescent="0.25">
      <c r="A1927" s="7">
        <v>431837</v>
      </c>
      <c r="B1927" s="7">
        <f t="shared" si="90"/>
        <v>1</v>
      </c>
      <c r="C1927" s="7">
        <f t="shared" si="91"/>
        <v>0</v>
      </c>
      <c r="D1927" s="7">
        <f t="shared" si="92"/>
        <v>1</v>
      </c>
      <c r="E1927" s="7">
        <v>431283</v>
      </c>
      <c r="F1927" t="s">
        <v>50</v>
      </c>
      <c r="G1927" t="s">
        <v>88</v>
      </c>
      <c r="H1927" s="7">
        <v>12</v>
      </c>
      <c r="I1927" s="7" t="s">
        <v>148</v>
      </c>
      <c r="J1927" t="s">
        <v>18</v>
      </c>
      <c r="K1927">
        <v>19.899999999999999</v>
      </c>
      <c r="L1927">
        <v>1</v>
      </c>
      <c r="M1927">
        <v>92</v>
      </c>
      <c r="N1927">
        <v>2.76</v>
      </c>
    </row>
    <row r="1928" spans="1:14" x14ac:dyDescent="0.25">
      <c r="A1928" s="7">
        <v>431837</v>
      </c>
      <c r="B1928" s="7">
        <f t="shared" si="90"/>
        <v>0</v>
      </c>
      <c r="C1928" s="7">
        <f t="shared" si="91"/>
        <v>1</v>
      </c>
      <c r="D1928" s="7">
        <f t="shared" si="92"/>
        <v>1</v>
      </c>
      <c r="E1928" s="7">
        <v>431283</v>
      </c>
      <c r="F1928" t="s">
        <v>50</v>
      </c>
      <c r="G1928" t="s">
        <v>88</v>
      </c>
      <c r="H1928" s="7">
        <v>12</v>
      </c>
      <c r="I1928" s="7" t="s">
        <v>148</v>
      </c>
      <c r="J1928" t="s">
        <v>18</v>
      </c>
      <c r="K1928">
        <v>19.899999999999999</v>
      </c>
      <c r="L1928">
        <v>1</v>
      </c>
      <c r="M1928">
        <v>92</v>
      </c>
      <c r="N1928">
        <v>2.76</v>
      </c>
    </row>
    <row r="1929" spans="1:14" x14ac:dyDescent="0.25">
      <c r="A1929" s="7">
        <v>431838</v>
      </c>
      <c r="B1929" s="7">
        <f t="shared" si="90"/>
        <v>1</v>
      </c>
      <c r="C1929" s="7">
        <f t="shared" si="91"/>
        <v>0</v>
      </c>
      <c r="D1929" s="7">
        <f t="shared" si="92"/>
        <v>1</v>
      </c>
      <c r="E1929" s="7">
        <v>431283</v>
      </c>
      <c r="F1929" t="s">
        <v>50</v>
      </c>
      <c r="G1929" t="s">
        <v>88</v>
      </c>
      <c r="H1929" s="7">
        <v>12</v>
      </c>
      <c r="I1929" s="7" t="s">
        <v>148</v>
      </c>
      <c r="J1929" t="s">
        <v>18</v>
      </c>
      <c r="K1929">
        <v>25.3</v>
      </c>
      <c r="L1929">
        <v>1</v>
      </c>
      <c r="M1929">
        <v>92</v>
      </c>
      <c r="N1929">
        <v>2.76</v>
      </c>
    </row>
    <row r="1930" spans="1:14" x14ac:dyDescent="0.25">
      <c r="A1930" s="7">
        <v>431838</v>
      </c>
      <c r="B1930" s="7">
        <f t="shared" si="90"/>
        <v>0</v>
      </c>
      <c r="C1930" s="7">
        <f t="shared" si="91"/>
        <v>1</v>
      </c>
      <c r="D1930" s="7">
        <f t="shared" si="92"/>
        <v>1</v>
      </c>
      <c r="E1930" s="7">
        <v>431283</v>
      </c>
      <c r="F1930" t="s">
        <v>50</v>
      </c>
      <c r="G1930" t="s">
        <v>88</v>
      </c>
      <c r="H1930" s="7">
        <v>12</v>
      </c>
      <c r="I1930" s="7" t="s">
        <v>148</v>
      </c>
      <c r="J1930" t="s">
        <v>18</v>
      </c>
      <c r="K1930">
        <v>25.3</v>
      </c>
      <c r="L1930">
        <v>1</v>
      </c>
      <c r="M1930">
        <v>92</v>
      </c>
      <c r="N1930">
        <v>2.76</v>
      </c>
    </row>
    <row r="1931" spans="1:14" x14ac:dyDescent="0.25">
      <c r="A1931" s="7">
        <v>431840</v>
      </c>
      <c r="B1931" s="7">
        <f t="shared" si="90"/>
        <v>1</v>
      </c>
      <c r="C1931" s="7">
        <f t="shared" si="91"/>
        <v>0</v>
      </c>
      <c r="D1931" s="7">
        <f t="shared" si="92"/>
        <v>1</v>
      </c>
      <c r="E1931" s="7">
        <v>431283</v>
      </c>
      <c r="F1931" t="s">
        <v>50</v>
      </c>
      <c r="G1931" t="s">
        <v>88</v>
      </c>
      <c r="H1931" s="7">
        <v>12</v>
      </c>
      <c r="I1931" s="7" t="s">
        <v>148</v>
      </c>
      <c r="J1931" t="s">
        <v>18</v>
      </c>
      <c r="K1931">
        <v>41.4</v>
      </c>
      <c r="L1931">
        <v>1</v>
      </c>
      <c r="M1931">
        <v>118.7</v>
      </c>
      <c r="N1931">
        <v>2.76</v>
      </c>
    </row>
    <row r="1932" spans="1:14" x14ac:dyDescent="0.25">
      <c r="A1932" s="7">
        <v>431840</v>
      </c>
      <c r="B1932" s="7">
        <f t="shared" si="90"/>
        <v>0</v>
      </c>
      <c r="C1932" s="7">
        <f t="shared" si="91"/>
        <v>1</v>
      </c>
      <c r="D1932" s="7">
        <f t="shared" si="92"/>
        <v>1</v>
      </c>
      <c r="E1932" s="7">
        <v>431283</v>
      </c>
      <c r="F1932" t="s">
        <v>50</v>
      </c>
      <c r="G1932" t="s">
        <v>88</v>
      </c>
      <c r="H1932" s="7">
        <v>12</v>
      </c>
      <c r="I1932" s="7" t="s">
        <v>148</v>
      </c>
      <c r="J1932" t="s">
        <v>18</v>
      </c>
      <c r="K1932">
        <v>41.4</v>
      </c>
      <c r="L1932">
        <v>1</v>
      </c>
      <c r="M1932">
        <v>118.7</v>
      </c>
      <c r="N1932">
        <v>2.76</v>
      </c>
    </row>
    <row r="1933" spans="1:14" x14ac:dyDescent="0.25">
      <c r="A1933" s="7">
        <v>431842</v>
      </c>
      <c r="B1933" s="7">
        <f t="shared" si="90"/>
        <v>1</v>
      </c>
      <c r="C1933" s="7">
        <f t="shared" si="91"/>
        <v>0</v>
      </c>
      <c r="D1933" s="7">
        <f t="shared" si="92"/>
        <v>1</v>
      </c>
      <c r="E1933" s="7">
        <v>431283</v>
      </c>
      <c r="F1933" t="s">
        <v>50</v>
      </c>
      <c r="G1933" t="s">
        <v>88</v>
      </c>
      <c r="H1933" s="7">
        <v>12</v>
      </c>
      <c r="I1933" s="7" t="s">
        <v>148</v>
      </c>
      <c r="J1933" t="s">
        <v>18</v>
      </c>
      <c r="K1933">
        <v>20</v>
      </c>
      <c r="L1933">
        <v>1</v>
      </c>
      <c r="M1933">
        <v>92</v>
      </c>
      <c r="N1933">
        <v>2.76</v>
      </c>
    </row>
    <row r="1934" spans="1:14" x14ac:dyDescent="0.25">
      <c r="A1934" s="7">
        <v>431842</v>
      </c>
      <c r="B1934" s="7">
        <f t="shared" si="90"/>
        <v>0</v>
      </c>
      <c r="C1934" s="7">
        <f t="shared" si="91"/>
        <v>1</v>
      </c>
      <c r="D1934" s="7">
        <f t="shared" si="92"/>
        <v>1</v>
      </c>
      <c r="E1934" s="7">
        <v>431283</v>
      </c>
      <c r="F1934" t="s">
        <v>50</v>
      </c>
      <c r="G1934" t="s">
        <v>88</v>
      </c>
      <c r="H1934" s="7">
        <v>12</v>
      </c>
      <c r="I1934" s="7" t="s">
        <v>148</v>
      </c>
      <c r="J1934" t="s">
        <v>18</v>
      </c>
      <c r="K1934">
        <v>20</v>
      </c>
      <c r="L1934">
        <v>1</v>
      </c>
      <c r="M1934">
        <v>92</v>
      </c>
      <c r="N1934">
        <v>2.76</v>
      </c>
    </row>
    <row r="1935" spans="1:14" x14ac:dyDescent="0.25">
      <c r="A1935" s="7">
        <v>431845</v>
      </c>
      <c r="B1935" s="7">
        <f t="shared" si="90"/>
        <v>1</v>
      </c>
      <c r="C1935" s="7">
        <f t="shared" si="91"/>
        <v>0</v>
      </c>
      <c r="D1935" s="7">
        <f t="shared" si="92"/>
        <v>1</v>
      </c>
      <c r="E1935" s="7">
        <v>431283</v>
      </c>
      <c r="F1935" t="s">
        <v>50</v>
      </c>
      <c r="G1935" t="s">
        <v>88</v>
      </c>
      <c r="H1935" s="7">
        <v>12</v>
      </c>
      <c r="I1935" s="7" t="s">
        <v>148</v>
      </c>
      <c r="J1935" t="s">
        <v>18</v>
      </c>
      <c r="K1935">
        <v>41</v>
      </c>
      <c r="L1935">
        <v>2</v>
      </c>
      <c r="M1935">
        <v>73.5</v>
      </c>
      <c r="N1935">
        <v>2.76</v>
      </c>
    </row>
    <row r="1936" spans="1:14" x14ac:dyDescent="0.25">
      <c r="A1936" s="7">
        <v>431845</v>
      </c>
      <c r="B1936" s="7">
        <f t="shared" si="90"/>
        <v>0</v>
      </c>
      <c r="C1936" s="7">
        <f t="shared" si="91"/>
        <v>1</v>
      </c>
      <c r="D1936" s="7">
        <f t="shared" si="92"/>
        <v>1</v>
      </c>
      <c r="E1936" s="7">
        <v>431283</v>
      </c>
      <c r="F1936" t="s">
        <v>50</v>
      </c>
      <c r="G1936" t="s">
        <v>88</v>
      </c>
      <c r="H1936" s="7">
        <v>12</v>
      </c>
      <c r="I1936" s="7" t="s">
        <v>148</v>
      </c>
      <c r="J1936" t="s">
        <v>18</v>
      </c>
      <c r="K1936">
        <v>41</v>
      </c>
      <c r="L1936">
        <v>2</v>
      </c>
      <c r="M1936">
        <v>73.5</v>
      </c>
      <c r="N1936">
        <v>2.76</v>
      </c>
    </row>
    <row r="1937" spans="1:14" x14ac:dyDescent="0.25">
      <c r="A1937" s="7">
        <v>431847</v>
      </c>
      <c r="B1937" s="7">
        <f t="shared" si="90"/>
        <v>1</v>
      </c>
      <c r="C1937" s="7">
        <f t="shared" si="91"/>
        <v>0</v>
      </c>
      <c r="D1937" s="7">
        <f t="shared" si="92"/>
        <v>1</v>
      </c>
      <c r="E1937" s="7">
        <v>431283</v>
      </c>
      <c r="F1937" t="s">
        <v>50</v>
      </c>
      <c r="G1937" t="s">
        <v>88</v>
      </c>
      <c r="H1937" s="7">
        <v>12</v>
      </c>
      <c r="I1937" s="7" t="s">
        <v>148</v>
      </c>
      <c r="J1937" t="s">
        <v>18</v>
      </c>
      <c r="K1937">
        <v>63</v>
      </c>
      <c r="L1937">
        <v>4</v>
      </c>
      <c r="M1937">
        <v>52.4</v>
      </c>
      <c r="N1937">
        <v>2.76</v>
      </c>
    </row>
    <row r="1938" spans="1:14" x14ac:dyDescent="0.25">
      <c r="A1938" s="7">
        <v>431847</v>
      </c>
      <c r="B1938" s="7">
        <f t="shared" si="90"/>
        <v>0</v>
      </c>
      <c r="C1938" s="7">
        <f t="shared" si="91"/>
        <v>1</v>
      </c>
      <c r="D1938" s="7">
        <f t="shared" si="92"/>
        <v>1</v>
      </c>
      <c r="E1938" s="7">
        <v>431283</v>
      </c>
      <c r="F1938" t="s">
        <v>50</v>
      </c>
      <c r="G1938" t="s">
        <v>88</v>
      </c>
      <c r="H1938" s="7">
        <v>12</v>
      </c>
      <c r="I1938" s="7" t="s">
        <v>148</v>
      </c>
      <c r="J1938" t="s">
        <v>18</v>
      </c>
      <c r="K1938">
        <v>63</v>
      </c>
      <c r="L1938">
        <v>4</v>
      </c>
      <c r="M1938">
        <v>52.4</v>
      </c>
      <c r="N1938">
        <v>2.76</v>
      </c>
    </row>
    <row r="1939" spans="1:14" x14ac:dyDescent="0.25">
      <c r="A1939" s="7">
        <v>431848</v>
      </c>
      <c r="B1939" s="7">
        <f t="shared" si="90"/>
        <v>1</v>
      </c>
      <c r="C1939" s="7">
        <f t="shared" si="91"/>
        <v>0</v>
      </c>
      <c r="D1939" s="7">
        <f t="shared" si="92"/>
        <v>1</v>
      </c>
      <c r="E1939" s="7">
        <v>431283</v>
      </c>
      <c r="F1939" t="s">
        <v>50</v>
      </c>
      <c r="G1939" t="s">
        <v>88</v>
      </c>
      <c r="H1939" s="7">
        <v>12</v>
      </c>
      <c r="I1939" s="7" t="s">
        <v>148</v>
      </c>
      <c r="J1939" t="s">
        <v>18</v>
      </c>
      <c r="K1939">
        <v>20.100000000000001</v>
      </c>
      <c r="L1939">
        <v>1</v>
      </c>
      <c r="M1939">
        <v>92</v>
      </c>
      <c r="N1939">
        <v>2.76</v>
      </c>
    </row>
    <row r="1940" spans="1:14" x14ac:dyDescent="0.25">
      <c r="A1940" s="7">
        <v>431848</v>
      </c>
      <c r="B1940" s="7">
        <f t="shared" si="90"/>
        <v>0</v>
      </c>
      <c r="C1940" s="7">
        <f t="shared" si="91"/>
        <v>1</v>
      </c>
      <c r="D1940" s="7">
        <f t="shared" si="92"/>
        <v>1</v>
      </c>
      <c r="E1940" s="7">
        <v>431283</v>
      </c>
      <c r="F1940" t="s">
        <v>50</v>
      </c>
      <c r="G1940" t="s">
        <v>88</v>
      </c>
      <c r="H1940" s="7">
        <v>12</v>
      </c>
      <c r="I1940" s="7" t="s">
        <v>148</v>
      </c>
      <c r="J1940" t="s">
        <v>18</v>
      </c>
      <c r="K1940">
        <v>20.100000000000001</v>
      </c>
      <c r="L1940">
        <v>1</v>
      </c>
      <c r="M1940">
        <v>92</v>
      </c>
      <c r="N1940">
        <v>2.76</v>
      </c>
    </row>
    <row r="1941" spans="1:14" x14ac:dyDescent="0.25">
      <c r="A1941" s="7">
        <v>431850</v>
      </c>
      <c r="B1941" s="7">
        <f t="shared" si="90"/>
        <v>1</v>
      </c>
      <c r="C1941" s="7">
        <f t="shared" si="91"/>
        <v>0</v>
      </c>
      <c r="D1941" s="7">
        <f t="shared" si="92"/>
        <v>1</v>
      </c>
      <c r="E1941" s="7">
        <v>431283</v>
      </c>
      <c r="F1941" t="s">
        <v>50</v>
      </c>
      <c r="G1941" t="s">
        <v>88</v>
      </c>
      <c r="H1941" s="7">
        <v>12</v>
      </c>
      <c r="I1941" s="7" t="s">
        <v>148</v>
      </c>
      <c r="J1941" t="s">
        <v>18</v>
      </c>
      <c r="K1941">
        <v>41.6</v>
      </c>
      <c r="L1941">
        <v>3</v>
      </c>
      <c r="M1941">
        <v>57</v>
      </c>
      <c r="N1941">
        <v>2.76</v>
      </c>
    </row>
    <row r="1942" spans="1:14" x14ac:dyDescent="0.25">
      <c r="A1942" s="7">
        <v>431850</v>
      </c>
      <c r="B1942" s="7">
        <f t="shared" si="90"/>
        <v>0</v>
      </c>
      <c r="C1942" s="7">
        <f t="shared" si="91"/>
        <v>1</v>
      </c>
      <c r="D1942" s="7">
        <f t="shared" si="92"/>
        <v>1</v>
      </c>
      <c r="E1942" s="7">
        <v>431283</v>
      </c>
      <c r="F1942" t="s">
        <v>50</v>
      </c>
      <c r="G1942" t="s">
        <v>88</v>
      </c>
      <c r="H1942" s="7">
        <v>12</v>
      </c>
      <c r="I1942" s="7" t="s">
        <v>148</v>
      </c>
      <c r="J1942" t="s">
        <v>18</v>
      </c>
      <c r="K1942">
        <v>41.6</v>
      </c>
      <c r="L1942">
        <v>3</v>
      </c>
      <c r="M1942">
        <v>57</v>
      </c>
      <c r="N1942">
        <v>2.76</v>
      </c>
    </row>
    <row r="1943" spans="1:14" x14ac:dyDescent="0.25">
      <c r="A1943" s="7">
        <v>431852</v>
      </c>
      <c r="B1943" s="7">
        <f t="shared" si="90"/>
        <v>1</v>
      </c>
      <c r="C1943" s="7">
        <f t="shared" si="91"/>
        <v>0</v>
      </c>
      <c r="D1943" s="7">
        <f t="shared" si="92"/>
        <v>1</v>
      </c>
      <c r="E1943" s="7">
        <v>431283</v>
      </c>
      <c r="F1943" t="s">
        <v>50</v>
      </c>
      <c r="G1943" t="s">
        <v>88</v>
      </c>
      <c r="H1943" s="7">
        <v>12</v>
      </c>
      <c r="I1943" s="7" t="s">
        <v>148</v>
      </c>
      <c r="J1943" t="s">
        <v>18</v>
      </c>
      <c r="K1943">
        <v>41.5</v>
      </c>
      <c r="L1943">
        <v>3</v>
      </c>
      <c r="M1943">
        <v>57</v>
      </c>
      <c r="N1943">
        <v>2.76</v>
      </c>
    </row>
    <row r="1944" spans="1:14" x14ac:dyDescent="0.25">
      <c r="A1944" s="7">
        <v>431852</v>
      </c>
      <c r="B1944" s="7">
        <f t="shared" si="90"/>
        <v>0</v>
      </c>
      <c r="C1944" s="7">
        <f t="shared" si="91"/>
        <v>1</v>
      </c>
      <c r="D1944" s="7">
        <f t="shared" si="92"/>
        <v>1</v>
      </c>
      <c r="E1944" s="7">
        <v>431283</v>
      </c>
      <c r="F1944" t="s">
        <v>50</v>
      </c>
      <c r="G1944" t="s">
        <v>88</v>
      </c>
      <c r="H1944" s="7">
        <v>12</v>
      </c>
      <c r="I1944" s="7" t="s">
        <v>148</v>
      </c>
      <c r="J1944" t="s">
        <v>18</v>
      </c>
      <c r="K1944">
        <v>41.5</v>
      </c>
      <c r="L1944">
        <v>3</v>
      </c>
      <c r="M1944">
        <v>57</v>
      </c>
      <c r="N1944">
        <v>2.76</v>
      </c>
    </row>
    <row r="1945" spans="1:14" x14ac:dyDescent="0.25">
      <c r="A1945" s="7">
        <v>431854</v>
      </c>
      <c r="B1945" s="7">
        <f t="shared" si="90"/>
        <v>1</v>
      </c>
      <c r="C1945" s="7">
        <f t="shared" si="91"/>
        <v>0</v>
      </c>
      <c r="D1945" s="7">
        <f t="shared" si="92"/>
        <v>1</v>
      </c>
      <c r="E1945" s="7">
        <v>431283</v>
      </c>
      <c r="F1945" t="s">
        <v>50</v>
      </c>
      <c r="G1945" t="s">
        <v>88</v>
      </c>
      <c r="H1945" s="7">
        <v>12</v>
      </c>
      <c r="I1945" s="7" t="s">
        <v>148</v>
      </c>
      <c r="J1945" t="s">
        <v>18</v>
      </c>
      <c r="K1945">
        <v>62.1</v>
      </c>
      <c r="L1945">
        <v>5</v>
      </c>
      <c r="M1945">
        <v>45.7</v>
      </c>
      <c r="N1945">
        <v>2.76</v>
      </c>
    </row>
    <row r="1946" spans="1:14" x14ac:dyDescent="0.25">
      <c r="A1946" s="7">
        <v>431854</v>
      </c>
      <c r="B1946" s="7">
        <f t="shared" si="90"/>
        <v>0</v>
      </c>
      <c r="C1946" s="7">
        <f t="shared" si="91"/>
        <v>1</v>
      </c>
      <c r="D1946" s="7">
        <f t="shared" si="92"/>
        <v>1</v>
      </c>
      <c r="E1946" s="7">
        <v>431283</v>
      </c>
      <c r="F1946" t="s">
        <v>50</v>
      </c>
      <c r="G1946" t="s">
        <v>88</v>
      </c>
      <c r="H1946" s="7">
        <v>12</v>
      </c>
      <c r="I1946" s="7" t="s">
        <v>148</v>
      </c>
      <c r="J1946" t="s">
        <v>18</v>
      </c>
      <c r="K1946">
        <v>62.1</v>
      </c>
      <c r="L1946">
        <v>5</v>
      </c>
      <c r="M1946">
        <v>45.7</v>
      </c>
      <c r="N1946">
        <v>2.76</v>
      </c>
    </row>
    <row r="1947" spans="1:14" x14ac:dyDescent="0.25">
      <c r="A1947" s="7">
        <v>431904</v>
      </c>
      <c r="B1947" s="7">
        <f t="shared" si="90"/>
        <v>0</v>
      </c>
      <c r="C1947" s="7">
        <f t="shared" si="91"/>
        <v>0</v>
      </c>
      <c r="D1947" s="7">
        <f t="shared" si="92"/>
        <v>0</v>
      </c>
      <c r="E1947" s="7">
        <v>431288</v>
      </c>
      <c r="F1947" t="s">
        <v>50</v>
      </c>
      <c r="G1947" t="s">
        <v>99</v>
      </c>
      <c r="H1947" s="7">
        <v>14</v>
      </c>
      <c r="I1947" s="7" t="s">
        <v>148</v>
      </c>
      <c r="J1947" t="s">
        <v>18</v>
      </c>
      <c r="K1947">
        <v>40.200000000000003</v>
      </c>
      <c r="L1947">
        <v>2</v>
      </c>
      <c r="M1947">
        <v>73.5</v>
      </c>
      <c r="N1947">
        <v>2.76</v>
      </c>
    </row>
    <row r="1948" spans="1:14" x14ac:dyDescent="0.25">
      <c r="A1948" s="7">
        <v>431906</v>
      </c>
      <c r="B1948" s="7">
        <f t="shared" si="90"/>
        <v>0</v>
      </c>
      <c r="C1948" s="7">
        <f t="shared" si="91"/>
        <v>0</v>
      </c>
      <c r="D1948" s="7">
        <f t="shared" si="92"/>
        <v>0</v>
      </c>
      <c r="E1948" s="7">
        <v>431288</v>
      </c>
      <c r="F1948" t="s">
        <v>50</v>
      </c>
      <c r="G1948" t="s">
        <v>99</v>
      </c>
      <c r="H1948" s="7">
        <v>14</v>
      </c>
      <c r="I1948" s="7" t="s">
        <v>148</v>
      </c>
      <c r="J1948" t="s">
        <v>18</v>
      </c>
      <c r="K1948">
        <v>45</v>
      </c>
      <c r="L1948">
        <v>4</v>
      </c>
      <c r="M1948">
        <v>46.3</v>
      </c>
      <c r="N1948">
        <v>2.76</v>
      </c>
    </row>
    <row r="1949" spans="1:14" x14ac:dyDescent="0.25">
      <c r="A1949" s="7">
        <v>431908</v>
      </c>
      <c r="B1949" s="7">
        <f t="shared" si="90"/>
        <v>0</v>
      </c>
      <c r="C1949" s="7">
        <f t="shared" si="91"/>
        <v>0</v>
      </c>
      <c r="D1949" s="7">
        <f t="shared" si="92"/>
        <v>0</v>
      </c>
      <c r="E1949" s="7">
        <v>431288</v>
      </c>
      <c r="F1949" t="s">
        <v>50</v>
      </c>
      <c r="G1949" t="s">
        <v>99</v>
      </c>
      <c r="H1949" s="7">
        <v>14</v>
      </c>
      <c r="I1949" s="7" t="s">
        <v>148</v>
      </c>
      <c r="J1949" t="s">
        <v>18</v>
      </c>
      <c r="K1949">
        <v>40.200000000000003</v>
      </c>
      <c r="L1949">
        <v>4</v>
      </c>
      <c r="M1949">
        <v>46.3</v>
      </c>
      <c r="N1949">
        <v>2.76</v>
      </c>
    </row>
    <row r="1950" spans="1:14" x14ac:dyDescent="0.25">
      <c r="A1950" s="7">
        <v>431910</v>
      </c>
      <c r="B1950" s="7">
        <f t="shared" si="90"/>
        <v>0</v>
      </c>
      <c r="C1950" s="7">
        <f t="shared" si="91"/>
        <v>0</v>
      </c>
      <c r="D1950" s="7">
        <f t="shared" si="92"/>
        <v>0</v>
      </c>
      <c r="E1950" s="7">
        <v>431288</v>
      </c>
      <c r="F1950" t="s">
        <v>50</v>
      </c>
      <c r="G1950" t="s">
        <v>99</v>
      </c>
      <c r="H1950" s="7">
        <v>14</v>
      </c>
      <c r="I1950" s="7" t="s">
        <v>148</v>
      </c>
      <c r="J1950" t="s">
        <v>18</v>
      </c>
      <c r="K1950">
        <v>31</v>
      </c>
      <c r="L1950">
        <v>1</v>
      </c>
      <c r="M1950">
        <v>92</v>
      </c>
      <c r="N1950">
        <v>2.76</v>
      </c>
    </row>
    <row r="1951" spans="1:14" x14ac:dyDescent="0.25">
      <c r="A1951" s="7">
        <v>431912</v>
      </c>
      <c r="B1951" s="7">
        <f t="shared" si="90"/>
        <v>0</v>
      </c>
      <c r="C1951" s="7">
        <f t="shared" si="91"/>
        <v>0</v>
      </c>
      <c r="D1951" s="7">
        <f t="shared" si="92"/>
        <v>0</v>
      </c>
      <c r="E1951" s="7">
        <v>431288</v>
      </c>
      <c r="F1951" t="s">
        <v>50</v>
      </c>
      <c r="G1951" t="s">
        <v>99</v>
      </c>
      <c r="H1951" s="7">
        <v>14</v>
      </c>
      <c r="I1951" s="7" t="s">
        <v>148</v>
      </c>
      <c r="J1951" t="s">
        <v>18</v>
      </c>
      <c r="K1951">
        <v>40.6</v>
      </c>
      <c r="L1951">
        <v>1</v>
      </c>
      <c r="M1951">
        <v>118.7</v>
      </c>
      <c r="N1951">
        <v>2.76</v>
      </c>
    </row>
    <row r="1952" spans="1:14" x14ac:dyDescent="0.25">
      <c r="A1952" s="7">
        <v>431914</v>
      </c>
      <c r="B1952" s="7">
        <f t="shared" si="90"/>
        <v>0</v>
      </c>
      <c r="C1952" s="7">
        <f t="shared" si="91"/>
        <v>0</v>
      </c>
      <c r="D1952" s="7">
        <f t="shared" si="92"/>
        <v>0</v>
      </c>
      <c r="E1952" s="7">
        <v>431288</v>
      </c>
      <c r="F1952" t="s">
        <v>50</v>
      </c>
      <c r="G1952" t="s">
        <v>99</v>
      </c>
      <c r="H1952" s="7">
        <v>14</v>
      </c>
      <c r="I1952" s="7" t="s">
        <v>148</v>
      </c>
      <c r="J1952" t="s">
        <v>18</v>
      </c>
      <c r="K1952">
        <v>44.5</v>
      </c>
      <c r="L1952">
        <v>1</v>
      </c>
      <c r="M1952">
        <v>118.7</v>
      </c>
      <c r="N1952">
        <v>2.76</v>
      </c>
    </row>
    <row r="1953" spans="1:14" x14ac:dyDescent="0.25">
      <c r="A1953" s="7">
        <v>431916</v>
      </c>
      <c r="B1953" s="7">
        <f t="shared" si="90"/>
        <v>0</v>
      </c>
      <c r="C1953" s="7">
        <f t="shared" si="91"/>
        <v>0</v>
      </c>
      <c r="D1953" s="7">
        <f t="shared" si="92"/>
        <v>0</v>
      </c>
      <c r="E1953" s="7">
        <v>431288</v>
      </c>
      <c r="F1953" t="s">
        <v>50</v>
      </c>
      <c r="G1953" t="s">
        <v>99</v>
      </c>
      <c r="H1953" s="7">
        <v>14</v>
      </c>
      <c r="I1953" s="7" t="s">
        <v>148</v>
      </c>
      <c r="J1953" t="s">
        <v>18</v>
      </c>
      <c r="K1953">
        <v>31.6</v>
      </c>
      <c r="L1953">
        <v>1</v>
      </c>
      <c r="M1953">
        <v>92</v>
      </c>
      <c r="N1953">
        <v>2.76</v>
      </c>
    </row>
    <row r="1954" spans="1:14" x14ac:dyDescent="0.25">
      <c r="A1954" s="7">
        <v>431918</v>
      </c>
      <c r="B1954" s="7">
        <f t="shared" si="90"/>
        <v>0</v>
      </c>
      <c r="C1954" s="7">
        <f t="shared" si="91"/>
        <v>0</v>
      </c>
      <c r="D1954" s="7">
        <f t="shared" si="92"/>
        <v>0</v>
      </c>
      <c r="E1954" s="7">
        <v>431288</v>
      </c>
      <c r="F1954" t="s">
        <v>50</v>
      </c>
      <c r="G1954" t="s">
        <v>99</v>
      </c>
      <c r="H1954" s="7">
        <v>14</v>
      </c>
      <c r="I1954" s="7" t="s">
        <v>148</v>
      </c>
      <c r="J1954" t="s">
        <v>18</v>
      </c>
      <c r="K1954">
        <v>40</v>
      </c>
      <c r="L1954">
        <v>3</v>
      </c>
      <c r="M1954">
        <v>57</v>
      </c>
      <c r="N1954">
        <v>2.76</v>
      </c>
    </row>
    <row r="1955" spans="1:14" x14ac:dyDescent="0.25">
      <c r="A1955" s="7">
        <v>431920</v>
      </c>
      <c r="B1955" s="7">
        <f t="shared" si="90"/>
        <v>0</v>
      </c>
      <c r="C1955" s="7">
        <f t="shared" si="91"/>
        <v>0</v>
      </c>
      <c r="D1955" s="7">
        <f t="shared" si="92"/>
        <v>0</v>
      </c>
      <c r="E1955" s="7">
        <v>431288</v>
      </c>
      <c r="F1955" t="s">
        <v>50</v>
      </c>
      <c r="G1955" t="s">
        <v>99</v>
      </c>
      <c r="H1955" s="7">
        <v>14</v>
      </c>
      <c r="I1955" s="7" t="s">
        <v>148</v>
      </c>
      <c r="J1955" t="s">
        <v>18</v>
      </c>
      <c r="K1955">
        <v>45.5</v>
      </c>
      <c r="L1955">
        <v>1</v>
      </c>
      <c r="M1955">
        <v>118.7</v>
      </c>
      <c r="N1955">
        <v>2.76</v>
      </c>
    </row>
    <row r="1956" spans="1:14" x14ac:dyDescent="0.25">
      <c r="A1956" s="7">
        <v>431923</v>
      </c>
      <c r="B1956" s="7">
        <f t="shared" si="90"/>
        <v>0</v>
      </c>
      <c r="C1956" s="7">
        <f t="shared" si="91"/>
        <v>0</v>
      </c>
      <c r="D1956" s="7">
        <f t="shared" si="92"/>
        <v>0</v>
      </c>
      <c r="E1956" s="7">
        <v>431288</v>
      </c>
      <c r="F1956" t="s">
        <v>50</v>
      </c>
      <c r="G1956" t="s">
        <v>99</v>
      </c>
      <c r="H1956" s="7">
        <v>14</v>
      </c>
      <c r="I1956" s="7" t="s">
        <v>148</v>
      </c>
      <c r="J1956" t="s">
        <v>18</v>
      </c>
      <c r="K1956">
        <v>43.9</v>
      </c>
      <c r="L1956">
        <v>2</v>
      </c>
      <c r="M1956">
        <v>73.5</v>
      </c>
      <c r="N1956">
        <v>2.76</v>
      </c>
    </row>
    <row r="1957" spans="1:14" x14ac:dyDescent="0.25">
      <c r="A1957" s="7">
        <v>431925</v>
      </c>
      <c r="B1957" s="7">
        <f t="shared" si="90"/>
        <v>0</v>
      </c>
      <c r="C1957" s="7">
        <f t="shared" si="91"/>
        <v>0</v>
      </c>
      <c r="D1957" s="7">
        <f t="shared" si="92"/>
        <v>0</v>
      </c>
      <c r="E1957" s="7">
        <v>431288</v>
      </c>
      <c r="F1957" t="s">
        <v>50</v>
      </c>
      <c r="G1957" t="s">
        <v>99</v>
      </c>
      <c r="H1957" s="7">
        <v>14</v>
      </c>
      <c r="I1957" s="7" t="s">
        <v>148</v>
      </c>
      <c r="J1957" t="s">
        <v>18</v>
      </c>
      <c r="K1957">
        <v>41.3</v>
      </c>
      <c r="L1957">
        <v>1</v>
      </c>
      <c r="M1957">
        <v>118.7</v>
      </c>
      <c r="N1957">
        <v>2.76</v>
      </c>
    </row>
    <row r="1958" spans="1:14" x14ac:dyDescent="0.25">
      <c r="A1958" s="7">
        <v>431927</v>
      </c>
      <c r="B1958" s="7">
        <f t="shared" si="90"/>
        <v>0</v>
      </c>
      <c r="C1958" s="7">
        <f t="shared" si="91"/>
        <v>0</v>
      </c>
      <c r="D1958" s="7">
        <f t="shared" si="92"/>
        <v>0</v>
      </c>
      <c r="E1958" s="7">
        <v>431288</v>
      </c>
      <c r="F1958" t="s">
        <v>50</v>
      </c>
      <c r="G1958" t="s">
        <v>99</v>
      </c>
      <c r="H1958" s="7">
        <v>14</v>
      </c>
      <c r="I1958" s="7" t="s">
        <v>148</v>
      </c>
      <c r="J1958" t="s">
        <v>18</v>
      </c>
      <c r="K1958">
        <v>31.7</v>
      </c>
      <c r="L1958">
        <v>1</v>
      </c>
      <c r="M1958">
        <v>92</v>
      </c>
      <c r="N1958">
        <v>2.76</v>
      </c>
    </row>
    <row r="1959" spans="1:14" x14ac:dyDescent="0.25">
      <c r="A1959" s="7">
        <v>431929</v>
      </c>
      <c r="B1959" s="7">
        <f t="shared" si="90"/>
        <v>0</v>
      </c>
      <c r="C1959" s="7">
        <f t="shared" si="91"/>
        <v>0</v>
      </c>
      <c r="D1959" s="7">
        <f t="shared" si="92"/>
        <v>0</v>
      </c>
      <c r="E1959" s="7">
        <v>431288</v>
      </c>
      <c r="F1959" t="s">
        <v>50</v>
      </c>
      <c r="G1959" t="s">
        <v>99</v>
      </c>
      <c r="H1959" s="7">
        <v>14</v>
      </c>
      <c r="I1959" s="7" t="s">
        <v>148</v>
      </c>
      <c r="J1959" t="s">
        <v>18</v>
      </c>
      <c r="K1959">
        <v>31.5</v>
      </c>
      <c r="L1959">
        <v>4</v>
      </c>
      <c r="M1959">
        <v>35.9</v>
      </c>
      <c r="N1959">
        <v>2.76</v>
      </c>
    </row>
    <row r="1960" spans="1:14" x14ac:dyDescent="0.25">
      <c r="A1960" s="7">
        <v>431931</v>
      </c>
      <c r="B1960" s="7">
        <f t="shared" si="90"/>
        <v>0</v>
      </c>
      <c r="C1960" s="7">
        <f t="shared" si="91"/>
        <v>0</v>
      </c>
      <c r="D1960" s="7">
        <f t="shared" si="92"/>
        <v>0</v>
      </c>
      <c r="E1960" s="7">
        <v>431288</v>
      </c>
      <c r="F1960" t="s">
        <v>50</v>
      </c>
      <c r="G1960" t="s">
        <v>99</v>
      </c>
      <c r="H1960" s="7">
        <v>14</v>
      </c>
      <c r="I1960" s="7" t="s">
        <v>148</v>
      </c>
      <c r="J1960" t="s">
        <v>18</v>
      </c>
      <c r="K1960">
        <v>40</v>
      </c>
      <c r="L1960">
        <v>1</v>
      </c>
      <c r="M1960">
        <v>118.7</v>
      </c>
      <c r="N1960">
        <v>2.76</v>
      </c>
    </row>
    <row r="1961" spans="1:14" x14ac:dyDescent="0.25">
      <c r="A1961" s="7">
        <v>431933</v>
      </c>
      <c r="B1961" s="7">
        <f t="shared" si="90"/>
        <v>0</v>
      </c>
      <c r="C1961" s="7">
        <f t="shared" si="91"/>
        <v>0</v>
      </c>
      <c r="D1961" s="7">
        <f t="shared" si="92"/>
        <v>0</v>
      </c>
      <c r="E1961" s="7">
        <v>431288</v>
      </c>
      <c r="F1961" t="s">
        <v>50</v>
      </c>
      <c r="G1961" t="s">
        <v>99</v>
      </c>
      <c r="H1961" s="7">
        <v>14</v>
      </c>
      <c r="I1961" s="7" t="s">
        <v>148</v>
      </c>
      <c r="J1961" t="s">
        <v>18</v>
      </c>
      <c r="K1961">
        <v>45.2</v>
      </c>
      <c r="L1961">
        <v>1</v>
      </c>
      <c r="M1961">
        <v>118.7</v>
      </c>
      <c r="N1961">
        <v>2.76</v>
      </c>
    </row>
    <row r="1962" spans="1:14" x14ac:dyDescent="0.25">
      <c r="A1962" s="7">
        <v>431935</v>
      </c>
      <c r="B1962" s="7">
        <f t="shared" si="90"/>
        <v>0</v>
      </c>
      <c r="C1962" s="7">
        <f t="shared" si="91"/>
        <v>0</v>
      </c>
      <c r="D1962" s="7">
        <f t="shared" si="92"/>
        <v>0</v>
      </c>
      <c r="E1962" s="7">
        <v>431288</v>
      </c>
      <c r="F1962" t="s">
        <v>50</v>
      </c>
      <c r="G1962" t="s">
        <v>99</v>
      </c>
      <c r="H1962" s="7">
        <v>14</v>
      </c>
      <c r="I1962" s="7" t="s">
        <v>148</v>
      </c>
      <c r="J1962" t="s">
        <v>18</v>
      </c>
      <c r="K1962">
        <v>43.8</v>
      </c>
      <c r="L1962">
        <v>2</v>
      </c>
      <c r="M1962">
        <v>73.5</v>
      </c>
      <c r="N1962">
        <v>2.76</v>
      </c>
    </row>
    <row r="1963" spans="1:14" x14ac:dyDescent="0.25">
      <c r="A1963" s="7">
        <v>432046</v>
      </c>
      <c r="B1963" s="7">
        <f t="shared" si="90"/>
        <v>0</v>
      </c>
      <c r="C1963" s="7">
        <f t="shared" si="91"/>
        <v>0</v>
      </c>
      <c r="D1963" s="7">
        <f t="shared" si="92"/>
        <v>0</v>
      </c>
      <c r="E1963" s="7">
        <v>431298</v>
      </c>
      <c r="F1963" t="s">
        <v>50</v>
      </c>
      <c r="G1963" t="s">
        <v>100</v>
      </c>
      <c r="H1963" s="7">
        <v>16</v>
      </c>
      <c r="I1963" s="7" t="s">
        <v>148</v>
      </c>
      <c r="J1963" t="s">
        <v>18</v>
      </c>
      <c r="K1963">
        <v>54.4</v>
      </c>
      <c r="L1963">
        <v>4</v>
      </c>
      <c r="M1963">
        <v>52.4</v>
      </c>
      <c r="N1963">
        <v>2.76</v>
      </c>
    </row>
    <row r="1964" spans="1:14" x14ac:dyDescent="0.25">
      <c r="A1964" s="7">
        <v>432052</v>
      </c>
      <c r="B1964" s="7">
        <f t="shared" si="90"/>
        <v>0</v>
      </c>
      <c r="C1964" s="7">
        <f t="shared" si="91"/>
        <v>0</v>
      </c>
      <c r="D1964" s="7">
        <f t="shared" si="92"/>
        <v>0</v>
      </c>
      <c r="E1964" s="7">
        <v>431298</v>
      </c>
      <c r="F1964" t="s">
        <v>50</v>
      </c>
      <c r="G1964" t="s">
        <v>100</v>
      </c>
      <c r="H1964" s="7">
        <v>16</v>
      </c>
      <c r="I1964" s="7" t="s">
        <v>148</v>
      </c>
      <c r="J1964" t="s">
        <v>18</v>
      </c>
      <c r="K1964">
        <v>54.1</v>
      </c>
      <c r="L1964">
        <v>3</v>
      </c>
      <c r="M1964">
        <v>64.5</v>
      </c>
      <c r="N1964">
        <v>2.76</v>
      </c>
    </row>
    <row r="1965" spans="1:14" x14ac:dyDescent="0.25">
      <c r="A1965" s="7">
        <v>432056</v>
      </c>
      <c r="B1965" s="7">
        <f t="shared" si="90"/>
        <v>0</v>
      </c>
      <c r="C1965" s="7">
        <f t="shared" si="91"/>
        <v>0</v>
      </c>
      <c r="D1965" s="7">
        <f t="shared" si="92"/>
        <v>0</v>
      </c>
      <c r="E1965" s="7">
        <v>431298</v>
      </c>
      <c r="F1965" t="s">
        <v>50</v>
      </c>
      <c r="G1965" t="s">
        <v>100</v>
      </c>
      <c r="H1965" s="7">
        <v>16</v>
      </c>
      <c r="I1965" s="7" t="s">
        <v>148</v>
      </c>
      <c r="J1965" t="s">
        <v>18</v>
      </c>
      <c r="K1965">
        <v>55.4</v>
      </c>
      <c r="L1965">
        <v>2</v>
      </c>
      <c r="M1965">
        <v>83.2</v>
      </c>
      <c r="N1965">
        <v>2.76</v>
      </c>
    </row>
    <row r="1966" spans="1:14" x14ac:dyDescent="0.25">
      <c r="A1966" s="7">
        <v>432058</v>
      </c>
      <c r="B1966" s="7">
        <f t="shared" si="90"/>
        <v>0</v>
      </c>
      <c r="C1966" s="7">
        <f t="shared" si="91"/>
        <v>0</v>
      </c>
      <c r="D1966" s="7">
        <f t="shared" si="92"/>
        <v>0</v>
      </c>
      <c r="E1966" s="7">
        <v>431298</v>
      </c>
      <c r="F1966" t="s">
        <v>50</v>
      </c>
      <c r="G1966" t="s">
        <v>100</v>
      </c>
      <c r="H1966" s="7">
        <v>16</v>
      </c>
      <c r="I1966" s="7" t="s">
        <v>148</v>
      </c>
      <c r="J1966" t="s">
        <v>18</v>
      </c>
      <c r="K1966">
        <v>44.9</v>
      </c>
      <c r="L1966">
        <v>4</v>
      </c>
      <c r="M1966">
        <v>46.3</v>
      </c>
      <c r="N1966">
        <v>2.76</v>
      </c>
    </row>
    <row r="1967" spans="1:14" x14ac:dyDescent="0.25">
      <c r="A1967" s="7">
        <v>432060</v>
      </c>
      <c r="B1967" s="7">
        <f t="shared" si="90"/>
        <v>0</v>
      </c>
      <c r="C1967" s="7">
        <f t="shared" si="91"/>
        <v>0</v>
      </c>
      <c r="D1967" s="7">
        <f t="shared" si="92"/>
        <v>0</v>
      </c>
      <c r="E1967" s="7">
        <v>431298</v>
      </c>
      <c r="F1967" t="s">
        <v>50</v>
      </c>
      <c r="G1967" t="s">
        <v>100</v>
      </c>
      <c r="H1967" s="7">
        <v>16</v>
      </c>
      <c r="I1967" s="7" t="s">
        <v>148</v>
      </c>
      <c r="J1967" t="s">
        <v>18</v>
      </c>
      <c r="K1967">
        <v>46.6</v>
      </c>
      <c r="L1967">
        <v>1</v>
      </c>
      <c r="M1967">
        <v>118.7</v>
      </c>
      <c r="N1967">
        <v>2.76</v>
      </c>
    </row>
    <row r="1968" spans="1:14" x14ac:dyDescent="0.25">
      <c r="A1968" s="7">
        <v>432062</v>
      </c>
      <c r="B1968" s="7">
        <f t="shared" si="90"/>
        <v>0</v>
      </c>
      <c r="C1968" s="7">
        <f t="shared" si="91"/>
        <v>0</v>
      </c>
      <c r="D1968" s="7">
        <f t="shared" si="92"/>
        <v>0</v>
      </c>
      <c r="E1968" s="7">
        <v>431298</v>
      </c>
      <c r="F1968" t="s">
        <v>50</v>
      </c>
      <c r="G1968" t="s">
        <v>100</v>
      </c>
      <c r="H1968" s="7">
        <v>16</v>
      </c>
      <c r="I1968" s="7" t="s">
        <v>148</v>
      </c>
      <c r="J1968" t="s">
        <v>18</v>
      </c>
      <c r="K1968">
        <v>35.299999999999997</v>
      </c>
      <c r="L1968">
        <v>1</v>
      </c>
      <c r="M1968">
        <v>118.7</v>
      </c>
      <c r="N1968">
        <v>2.76</v>
      </c>
    </row>
    <row r="1969" spans="1:14" x14ac:dyDescent="0.25">
      <c r="A1969" s="7">
        <v>432064</v>
      </c>
      <c r="B1969" s="7">
        <f t="shared" si="90"/>
        <v>0</v>
      </c>
      <c r="C1969" s="7">
        <f t="shared" si="91"/>
        <v>0</v>
      </c>
      <c r="D1969" s="7">
        <f t="shared" si="92"/>
        <v>0</v>
      </c>
      <c r="E1969" s="7">
        <v>431298</v>
      </c>
      <c r="F1969" t="s">
        <v>50</v>
      </c>
      <c r="G1969" t="s">
        <v>100</v>
      </c>
      <c r="H1969" s="7">
        <v>16</v>
      </c>
      <c r="I1969" s="7" t="s">
        <v>148</v>
      </c>
      <c r="J1969" t="s">
        <v>18</v>
      </c>
      <c r="K1969">
        <v>44.9</v>
      </c>
      <c r="L1969">
        <v>1</v>
      </c>
      <c r="M1969">
        <v>118.7</v>
      </c>
      <c r="N1969">
        <v>2.76</v>
      </c>
    </row>
    <row r="1970" spans="1:14" x14ac:dyDescent="0.25">
      <c r="A1970" s="7">
        <v>432068</v>
      </c>
      <c r="B1970" s="7">
        <f t="shared" si="90"/>
        <v>0</v>
      </c>
      <c r="C1970" s="7">
        <f t="shared" si="91"/>
        <v>0</v>
      </c>
      <c r="D1970" s="7">
        <f t="shared" si="92"/>
        <v>0</v>
      </c>
      <c r="E1970" s="7">
        <v>431298</v>
      </c>
      <c r="F1970" t="s">
        <v>50</v>
      </c>
      <c r="G1970" t="s">
        <v>100</v>
      </c>
      <c r="H1970" s="7">
        <v>16</v>
      </c>
      <c r="I1970" s="7" t="s">
        <v>148</v>
      </c>
      <c r="J1970" t="s">
        <v>18</v>
      </c>
      <c r="K1970">
        <v>44.4</v>
      </c>
      <c r="L1970">
        <v>4</v>
      </c>
      <c r="M1970">
        <v>46.3</v>
      </c>
      <c r="N1970">
        <v>2.76</v>
      </c>
    </row>
    <row r="1971" spans="1:14" x14ac:dyDescent="0.25">
      <c r="A1971" s="7">
        <v>432070</v>
      </c>
      <c r="B1971" s="7">
        <f t="shared" si="90"/>
        <v>0</v>
      </c>
      <c r="C1971" s="7">
        <f t="shared" si="91"/>
        <v>0</v>
      </c>
      <c r="D1971" s="7">
        <f t="shared" si="92"/>
        <v>0</v>
      </c>
      <c r="E1971" s="7">
        <v>431298</v>
      </c>
      <c r="F1971" t="s">
        <v>50</v>
      </c>
      <c r="G1971" t="s">
        <v>100</v>
      </c>
      <c r="H1971" s="7">
        <v>16</v>
      </c>
      <c r="I1971" s="7" t="s">
        <v>148</v>
      </c>
      <c r="J1971" t="s">
        <v>18</v>
      </c>
      <c r="K1971">
        <v>34.1</v>
      </c>
      <c r="L1971">
        <v>2</v>
      </c>
      <c r="M1971">
        <v>57</v>
      </c>
      <c r="N1971">
        <v>2.76</v>
      </c>
    </row>
    <row r="1972" spans="1:14" x14ac:dyDescent="0.25">
      <c r="A1972" s="7">
        <v>432075</v>
      </c>
      <c r="B1972" s="7">
        <f t="shared" si="90"/>
        <v>0</v>
      </c>
      <c r="C1972" s="7">
        <f t="shared" si="91"/>
        <v>0</v>
      </c>
      <c r="D1972" s="7">
        <f t="shared" si="92"/>
        <v>0</v>
      </c>
      <c r="E1972" s="7">
        <v>431298</v>
      </c>
      <c r="F1972" t="s">
        <v>50</v>
      </c>
      <c r="G1972" t="s">
        <v>100</v>
      </c>
      <c r="H1972" s="7">
        <v>16</v>
      </c>
      <c r="I1972" s="7" t="s">
        <v>148</v>
      </c>
      <c r="J1972" t="s">
        <v>18</v>
      </c>
      <c r="K1972">
        <v>35.5</v>
      </c>
      <c r="L1972">
        <v>2</v>
      </c>
      <c r="M1972">
        <v>73.5</v>
      </c>
      <c r="N1972">
        <v>2.76</v>
      </c>
    </row>
    <row r="1973" spans="1:14" x14ac:dyDescent="0.25">
      <c r="A1973" s="7">
        <v>432081</v>
      </c>
      <c r="B1973" s="7">
        <f t="shared" si="90"/>
        <v>0</v>
      </c>
      <c r="C1973" s="7">
        <f t="shared" si="91"/>
        <v>0</v>
      </c>
      <c r="D1973" s="7">
        <f t="shared" si="92"/>
        <v>0</v>
      </c>
      <c r="E1973" s="7">
        <v>431298</v>
      </c>
      <c r="F1973" t="s">
        <v>50</v>
      </c>
      <c r="G1973" t="s">
        <v>100</v>
      </c>
      <c r="H1973" s="7">
        <v>16</v>
      </c>
      <c r="I1973" s="7" t="s">
        <v>148</v>
      </c>
      <c r="J1973" t="s">
        <v>18</v>
      </c>
      <c r="K1973">
        <v>54.9</v>
      </c>
      <c r="L1973">
        <v>2</v>
      </c>
      <c r="M1973">
        <v>83.2</v>
      </c>
      <c r="N1973">
        <v>2.76</v>
      </c>
    </row>
    <row r="1974" spans="1:14" x14ac:dyDescent="0.25">
      <c r="A1974" s="7">
        <v>432083</v>
      </c>
      <c r="B1974" s="7">
        <f t="shared" si="90"/>
        <v>0</v>
      </c>
      <c r="C1974" s="7">
        <f t="shared" si="91"/>
        <v>0</v>
      </c>
      <c r="D1974" s="7">
        <f t="shared" si="92"/>
        <v>0</v>
      </c>
      <c r="E1974" s="7">
        <v>431298</v>
      </c>
      <c r="F1974" t="s">
        <v>50</v>
      </c>
      <c r="G1974" t="s">
        <v>100</v>
      </c>
      <c r="H1974" s="7">
        <v>16</v>
      </c>
      <c r="I1974" s="7" t="s">
        <v>148</v>
      </c>
      <c r="J1974" t="s">
        <v>18</v>
      </c>
      <c r="K1974">
        <v>24.4</v>
      </c>
      <c r="L1974">
        <v>2</v>
      </c>
      <c r="M1974">
        <v>57</v>
      </c>
      <c r="N1974">
        <v>2.76</v>
      </c>
    </row>
    <row r="1975" spans="1:14" x14ac:dyDescent="0.25">
      <c r="A1975" s="7">
        <v>432084</v>
      </c>
      <c r="B1975" s="7">
        <f t="shared" si="90"/>
        <v>0</v>
      </c>
      <c r="C1975" s="7">
        <f t="shared" si="91"/>
        <v>0</v>
      </c>
      <c r="D1975" s="7">
        <f t="shared" si="92"/>
        <v>0</v>
      </c>
      <c r="E1975" s="7">
        <v>431298</v>
      </c>
      <c r="F1975" t="s">
        <v>50</v>
      </c>
      <c r="G1975" t="s">
        <v>100</v>
      </c>
      <c r="H1975" s="7">
        <v>16</v>
      </c>
      <c r="I1975" s="7" t="s">
        <v>148</v>
      </c>
      <c r="J1975" t="s">
        <v>18</v>
      </c>
      <c r="K1975">
        <v>30.1</v>
      </c>
      <c r="L1975">
        <v>3</v>
      </c>
      <c r="M1975">
        <v>57</v>
      </c>
      <c r="N1975">
        <v>2.76</v>
      </c>
    </row>
    <row r="1976" spans="1:14" x14ac:dyDescent="0.25">
      <c r="A1976" s="7">
        <v>432086</v>
      </c>
      <c r="B1976" s="7">
        <f t="shared" si="90"/>
        <v>0</v>
      </c>
      <c r="C1976" s="7">
        <f t="shared" si="91"/>
        <v>0</v>
      </c>
      <c r="D1976" s="7">
        <f t="shared" si="92"/>
        <v>0</v>
      </c>
      <c r="E1976" s="7">
        <v>431298</v>
      </c>
      <c r="F1976" t="s">
        <v>50</v>
      </c>
      <c r="G1976" t="s">
        <v>100</v>
      </c>
      <c r="H1976" s="7">
        <v>16</v>
      </c>
      <c r="I1976" s="7" t="s">
        <v>148</v>
      </c>
      <c r="J1976" t="s">
        <v>18</v>
      </c>
      <c r="K1976">
        <v>55.5</v>
      </c>
      <c r="L1976">
        <v>2</v>
      </c>
      <c r="M1976">
        <v>83.2</v>
      </c>
      <c r="N1976">
        <v>2.76</v>
      </c>
    </row>
    <row r="1977" spans="1:14" x14ac:dyDescent="0.25">
      <c r="A1977" s="7">
        <v>432088</v>
      </c>
      <c r="B1977" s="7">
        <f t="shared" si="90"/>
        <v>0</v>
      </c>
      <c r="C1977" s="7">
        <f t="shared" si="91"/>
        <v>0</v>
      </c>
      <c r="D1977" s="7">
        <f t="shared" si="92"/>
        <v>0</v>
      </c>
      <c r="E1977" s="7">
        <v>431298</v>
      </c>
      <c r="F1977" t="s">
        <v>50</v>
      </c>
      <c r="G1977" t="s">
        <v>100</v>
      </c>
      <c r="H1977" s="7">
        <v>16</v>
      </c>
      <c r="I1977" s="7" t="s">
        <v>148</v>
      </c>
      <c r="J1977" t="s">
        <v>18</v>
      </c>
      <c r="K1977">
        <v>54.3</v>
      </c>
      <c r="L1977">
        <v>3</v>
      </c>
      <c r="M1977">
        <v>57</v>
      </c>
      <c r="N1977">
        <v>2.76</v>
      </c>
    </row>
    <row r="1978" spans="1:14" x14ac:dyDescent="0.25">
      <c r="A1978" s="7">
        <v>432090</v>
      </c>
      <c r="B1978" s="7">
        <f t="shared" si="90"/>
        <v>0</v>
      </c>
      <c r="C1978" s="7">
        <f t="shared" si="91"/>
        <v>0</v>
      </c>
      <c r="D1978" s="7">
        <f t="shared" si="92"/>
        <v>0</v>
      </c>
      <c r="E1978" s="7">
        <v>431298</v>
      </c>
      <c r="F1978" t="s">
        <v>50</v>
      </c>
      <c r="G1978" t="s">
        <v>100</v>
      </c>
      <c r="H1978" s="7">
        <v>16</v>
      </c>
      <c r="I1978" s="7" t="s">
        <v>148</v>
      </c>
      <c r="J1978" t="s">
        <v>18</v>
      </c>
      <c r="K1978">
        <v>44.7</v>
      </c>
      <c r="L1978">
        <v>1</v>
      </c>
      <c r="M1978">
        <v>118.7</v>
      </c>
      <c r="N1978">
        <v>2.76</v>
      </c>
    </row>
    <row r="1979" spans="1:14" x14ac:dyDescent="0.25">
      <c r="A1979" s="7">
        <v>432092</v>
      </c>
      <c r="B1979" s="7">
        <f t="shared" si="90"/>
        <v>0</v>
      </c>
      <c r="C1979" s="7">
        <f t="shared" si="91"/>
        <v>0</v>
      </c>
      <c r="D1979" s="7">
        <f t="shared" si="92"/>
        <v>0</v>
      </c>
      <c r="E1979" s="7">
        <v>431298</v>
      </c>
      <c r="F1979" t="s">
        <v>50</v>
      </c>
      <c r="G1979" t="s">
        <v>100</v>
      </c>
      <c r="H1979" s="7">
        <v>16</v>
      </c>
      <c r="I1979" s="7" t="s">
        <v>148</v>
      </c>
      <c r="J1979" t="s">
        <v>18</v>
      </c>
      <c r="K1979">
        <v>34.6</v>
      </c>
      <c r="L1979">
        <v>3</v>
      </c>
      <c r="M1979">
        <v>44.2</v>
      </c>
      <c r="N1979">
        <v>2.76</v>
      </c>
    </row>
    <row r="1980" spans="1:14" x14ac:dyDescent="0.25">
      <c r="A1980" s="7">
        <v>432094</v>
      </c>
      <c r="B1980" s="7">
        <f t="shared" si="90"/>
        <v>0</v>
      </c>
      <c r="C1980" s="7">
        <f t="shared" si="91"/>
        <v>0</v>
      </c>
      <c r="D1980" s="7">
        <f t="shared" si="92"/>
        <v>0</v>
      </c>
      <c r="E1980" s="7">
        <v>431300</v>
      </c>
      <c r="F1980" t="s">
        <v>50</v>
      </c>
      <c r="G1980" t="s">
        <v>72</v>
      </c>
      <c r="H1980" s="7">
        <v>15</v>
      </c>
      <c r="I1980" s="7" t="s">
        <v>148</v>
      </c>
      <c r="J1980" t="s">
        <v>18</v>
      </c>
      <c r="K1980">
        <v>45</v>
      </c>
      <c r="L1980">
        <v>4</v>
      </c>
      <c r="M1980">
        <v>46.3</v>
      </c>
      <c r="N1980">
        <v>2.76</v>
      </c>
    </row>
    <row r="1981" spans="1:14" x14ac:dyDescent="0.25">
      <c r="A1981" s="7">
        <v>432096</v>
      </c>
      <c r="B1981" s="7">
        <f t="shared" si="90"/>
        <v>0</v>
      </c>
      <c r="C1981" s="7">
        <f t="shared" si="91"/>
        <v>0</v>
      </c>
      <c r="D1981" s="7">
        <f t="shared" si="92"/>
        <v>0</v>
      </c>
      <c r="E1981" s="7">
        <v>431300</v>
      </c>
      <c r="F1981" t="s">
        <v>50</v>
      </c>
      <c r="G1981" t="s">
        <v>72</v>
      </c>
      <c r="H1981" s="7">
        <v>15</v>
      </c>
      <c r="I1981" s="7" t="s">
        <v>148</v>
      </c>
      <c r="J1981" t="s">
        <v>18</v>
      </c>
      <c r="K1981">
        <v>57.7</v>
      </c>
      <c r="L1981">
        <v>4</v>
      </c>
      <c r="M1981">
        <v>52.4</v>
      </c>
      <c r="N1981">
        <v>2.76</v>
      </c>
    </row>
    <row r="1982" spans="1:14" x14ac:dyDescent="0.25">
      <c r="A1982" s="7">
        <v>432100</v>
      </c>
      <c r="B1982" s="7">
        <f t="shared" si="90"/>
        <v>0</v>
      </c>
      <c r="C1982" s="7">
        <f t="shared" si="91"/>
        <v>0</v>
      </c>
      <c r="D1982" s="7">
        <f t="shared" si="92"/>
        <v>0</v>
      </c>
      <c r="E1982" s="7">
        <v>431300</v>
      </c>
      <c r="F1982" t="s">
        <v>50</v>
      </c>
      <c r="G1982" t="s">
        <v>72</v>
      </c>
      <c r="H1982" s="7">
        <v>15</v>
      </c>
      <c r="I1982" s="7" t="s">
        <v>148</v>
      </c>
      <c r="J1982" t="s">
        <v>18</v>
      </c>
      <c r="K1982">
        <v>36.299999999999997</v>
      </c>
      <c r="L1982">
        <v>1</v>
      </c>
      <c r="M1982">
        <v>92</v>
      </c>
      <c r="N1982">
        <v>2.76</v>
      </c>
    </row>
    <row r="1983" spans="1:14" x14ac:dyDescent="0.25">
      <c r="A1983" s="7">
        <v>432102</v>
      </c>
      <c r="B1983" s="7">
        <f t="shared" si="90"/>
        <v>0</v>
      </c>
      <c r="C1983" s="7">
        <f t="shared" si="91"/>
        <v>0</v>
      </c>
      <c r="D1983" s="7">
        <f t="shared" si="92"/>
        <v>0</v>
      </c>
      <c r="E1983" s="7">
        <v>431300</v>
      </c>
      <c r="F1983" t="s">
        <v>50</v>
      </c>
      <c r="G1983" t="s">
        <v>72</v>
      </c>
      <c r="H1983" s="7">
        <v>15</v>
      </c>
      <c r="I1983" s="7" t="s">
        <v>148</v>
      </c>
      <c r="J1983" t="s">
        <v>18</v>
      </c>
      <c r="K1983">
        <v>45.8</v>
      </c>
      <c r="L1983">
        <v>1</v>
      </c>
      <c r="M1983">
        <v>118.7</v>
      </c>
      <c r="N1983">
        <v>2.76</v>
      </c>
    </row>
    <row r="1984" spans="1:14" x14ac:dyDescent="0.25">
      <c r="A1984" s="7">
        <v>432104</v>
      </c>
      <c r="B1984" s="7">
        <f t="shared" si="90"/>
        <v>0</v>
      </c>
      <c r="C1984" s="7">
        <f t="shared" si="91"/>
        <v>0</v>
      </c>
      <c r="D1984" s="7">
        <f t="shared" si="92"/>
        <v>0</v>
      </c>
      <c r="E1984" s="7">
        <v>431300</v>
      </c>
      <c r="F1984" t="s">
        <v>50</v>
      </c>
      <c r="G1984" t="s">
        <v>72</v>
      </c>
      <c r="H1984" s="7">
        <v>15</v>
      </c>
      <c r="I1984" s="7" t="s">
        <v>148</v>
      </c>
      <c r="J1984" t="s">
        <v>18</v>
      </c>
      <c r="K1984">
        <v>58.5</v>
      </c>
      <c r="L1984">
        <v>1</v>
      </c>
      <c r="M1984">
        <v>134.30000000000001</v>
      </c>
      <c r="N1984">
        <v>2.76</v>
      </c>
    </row>
    <row r="1985" spans="1:14" x14ac:dyDescent="0.25">
      <c r="A1985" s="7">
        <v>432106</v>
      </c>
      <c r="B1985" s="7">
        <f t="shared" si="90"/>
        <v>0</v>
      </c>
      <c r="C1985" s="7">
        <f t="shared" si="91"/>
        <v>0</v>
      </c>
      <c r="D1985" s="7">
        <f t="shared" si="92"/>
        <v>0</v>
      </c>
      <c r="E1985" s="7">
        <v>431300</v>
      </c>
      <c r="F1985" t="s">
        <v>50</v>
      </c>
      <c r="G1985" t="s">
        <v>72</v>
      </c>
      <c r="H1985" s="7">
        <v>15</v>
      </c>
      <c r="I1985" s="7" t="s">
        <v>148</v>
      </c>
      <c r="J1985" t="s">
        <v>18</v>
      </c>
      <c r="K1985">
        <v>45.9</v>
      </c>
      <c r="L1985">
        <v>1</v>
      </c>
      <c r="M1985">
        <v>118.7</v>
      </c>
      <c r="N1985">
        <v>2.76</v>
      </c>
    </row>
    <row r="1986" spans="1:14" x14ac:dyDescent="0.25">
      <c r="A1986" s="7">
        <v>432110</v>
      </c>
      <c r="B1986" s="7">
        <f t="shared" si="90"/>
        <v>0</v>
      </c>
      <c r="C1986" s="7">
        <f t="shared" si="91"/>
        <v>0</v>
      </c>
      <c r="D1986" s="7">
        <f t="shared" si="92"/>
        <v>0</v>
      </c>
      <c r="E1986" s="7">
        <v>431300</v>
      </c>
      <c r="F1986" t="s">
        <v>50</v>
      </c>
      <c r="G1986" t="s">
        <v>72</v>
      </c>
      <c r="H1986" s="7">
        <v>15</v>
      </c>
      <c r="I1986" s="7" t="s">
        <v>148</v>
      </c>
      <c r="J1986" t="s">
        <v>18</v>
      </c>
      <c r="K1986">
        <v>35.200000000000003</v>
      </c>
      <c r="L1986">
        <v>1</v>
      </c>
      <c r="M1986">
        <v>92</v>
      </c>
      <c r="N1986">
        <v>2.76</v>
      </c>
    </row>
    <row r="1987" spans="1:14" x14ac:dyDescent="0.25">
      <c r="A1987" s="7">
        <v>432112</v>
      </c>
      <c r="B1987" s="7">
        <f t="shared" ref="B1987:B2050" si="93">IF(A1987=A1988,1,0)</f>
        <v>0</v>
      </c>
      <c r="C1987" s="7">
        <f t="shared" ref="C1987:C2050" si="94">IF(A1987=A1986,1,0)</f>
        <v>0</v>
      </c>
      <c r="D1987" s="7">
        <f t="shared" ref="D1987:D2050" si="95">B1987+C1987</f>
        <v>0</v>
      </c>
      <c r="E1987" s="7">
        <v>431300</v>
      </c>
      <c r="F1987" t="s">
        <v>50</v>
      </c>
      <c r="G1987" t="s">
        <v>72</v>
      </c>
      <c r="H1987" s="7">
        <v>15</v>
      </c>
      <c r="I1987" s="7" t="s">
        <v>148</v>
      </c>
      <c r="J1987" t="s">
        <v>18</v>
      </c>
      <c r="K1987">
        <v>35.200000000000003</v>
      </c>
      <c r="L1987">
        <v>1</v>
      </c>
      <c r="M1987">
        <v>92</v>
      </c>
      <c r="N1987">
        <v>2.76</v>
      </c>
    </row>
    <row r="1988" spans="1:14" x14ac:dyDescent="0.25">
      <c r="A1988" s="7">
        <v>432114</v>
      </c>
      <c r="B1988" s="7">
        <f t="shared" si="93"/>
        <v>0</v>
      </c>
      <c r="C1988" s="7">
        <f t="shared" si="94"/>
        <v>0</v>
      </c>
      <c r="D1988" s="7">
        <f t="shared" si="95"/>
        <v>0</v>
      </c>
      <c r="E1988" s="7">
        <v>431300</v>
      </c>
      <c r="F1988" t="s">
        <v>50</v>
      </c>
      <c r="G1988" t="s">
        <v>72</v>
      </c>
      <c r="H1988" s="7">
        <v>15</v>
      </c>
      <c r="I1988" s="7" t="s">
        <v>148</v>
      </c>
      <c r="J1988" t="s">
        <v>18</v>
      </c>
      <c r="K1988">
        <v>17.7</v>
      </c>
      <c r="L1988">
        <v>1</v>
      </c>
      <c r="M1988">
        <v>92</v>
      </c>
      <c r="N1988">
        <v>2.76</v>
      </c>
    </row>
    <row r="1989" spans="1:14" x14ac:dyDescent="0.25">
      <c r="A1989" s="7">
        <v>432115</v>
      </c>
      <c r="B1989" s="7">
        <f t="shared" si="93"/>
        <v>0</v>
      </c>
      <c r="C1989" s="7">
        <f t="shared" si="94"/>
        <v>0</v>
      </c>
      <c r="D1989" s="7">
        <f t="shared" si="95"/>
        <v>0</v>
      </c>
      <c r="E1989" s="7">
        <v>431300</v>
      </c>
      <c r="F1989" t="s">
        <v>50</v>
      </c>
      <c r="G1989" t="s">
        <v>72</v>
      </c>
      <c r="H1989" s="7">
        <v>15</v>
      </c>
      <c r="I1989" s="7" t="s">
        <v>148</v>
      </c>
      <c r="J1989" t="s">
        <v>18</v>
      </c>
      <c r="K1989">
        <v>17.399999999999999</v>
      </c>
      <c r="L1989">
        <v>1</v>
      </c>
      <c r="M1989">
        <v>92</v>
      </c>
      <c r="N1989">
        <v>2.76</v>
      </c>
    </row>
    <row r="1990" spans="1:14" x14ac:dyDescent="0.25">
      <c r="A1990" s="7">
        <v>432116</v>
      </c>
      <c r="B1990" s="7">
        <f t="shared" si="93"/>
        <v>0</v>
      </c>
      <c r="C1990" s="7">
        <f t="shared" si="94"/>
        <v>0</v>
      </c>
      <c r="D1990" s="7">
        <f t="shared" si="95"/>
        <v>0</v>
      </c>
      <c r="E1990" s="7">
        <v>431300</v>
      </c>
      <c r="F1990" t="s">
        <v>50</v>
      </c>
      <c r="G1990" t="s">
        <v>72</v>
      </c>
      <c r="H1990" s="7">
        <v>15</v>
      </c>
      <c r="I1990" s="7" t="s">
        <v>148</v>
      </c>
      <c r="J1990" t="s">
        <v>18</v>
      </c>
      <c r="K1990">
        <v>22.9</v>
      </c>
      <c r="L1990">
        <v>2</v>
      </c>
      <c r="M1990">
        <v>57</v>
      </c>
      <c r="N1990">
        <v>2.76</v>
      </c>
    </row>
    <row r="1991" spans="1:14" x14ac:dyDescent="0.25">
      <c r="A1991" s="7">
        <v>432118</v>
      </c>
      <c r="B1991" s="7">
        <f t="shared" si="93"/>
        <v>0</v>
      </c>
      <c r="C1991" s="7">
        <f t="shared" si="94"/>
        <v>0</v>
      </c>
      <c r="D1991" s="7">
        <f t="shared" si="95"/>
        <v>0</v>
      </c>
      <c r="E1991" s="7">
        <v>431300</v>
      </c>
      <c r="F1991" t="s">
        <v>50</v>
      </c>
      <c r="G1991" t="s">
        <v>72</v>
      </c>
      <c r="H1991" s="7">
        <v>15</v>
      </c>
      <c r="I1991" s="7" t="s">
        <v>148</v>
      </c>
      <c r="J1991" t="s">
        <v>18</v>
      </c>
      <c r="K1991">
        <v>36.200000000000003</v>
      </c>
      <c r="L1991">
        <v>1</v>
      </c>
      <c r="M1991">
        <v>92</v>
      </c>
      <c r="N1991">
        <v>2.76</v>
      </c>
    </row>
    <row r="1992" spans="1:14" x14ac:dyDescent="0.25">
      <c r="A1992" s="7">
        <v>432120</v>
      </c>
      <c r="B1992" s="7">
        <f t="shared" si="93"/>
        <v>0</v>
      </c>
      <c r="C1992" s="7">
        <f t="shared" si="94"/>
        <v>0</v>
      </c>
      <c r="D1992" s="7">
        <f t="shared" si="95"/>
        <v>0</v>
      </c>
      <c r="E1992" s="7">
        <v>431300</v>
      </c>
      <c r="F1992" t="s">
        <v>50</v>
      </c>
      <c r="G1992" t="s">
        <v>72</v>
      </c>
      <c r="H1992" s="7">
        <v>15</v>
      </c>
      <c r="I1992" s="7" t="s">
        <v>148</v>
      </c>
      <c r="J1992" t="s">
        <v>18</v>
      </c>
      <c r="K1992">
        <v>36.9</v>
      </c>
      <c r="L1992">
        <v>1</v>
      </c>
      <c r="M1992">
        <v>92</v>
      </c>
      <c r="N1992">
        <v>2.76</v>
      </c>
    </row>
    <row r="1993" spans="1:14" x14ac:dyDescent="0.25">
      <c r="A1993" s="7">
        <v>432122</v>
      </c>
      <c r="B1993" s="7">
        <f t="shared" si="93"/>
        <v>0</v>
      </c>
      <c r="C1993" s="7">
        <f t="shared" si="94"/>
        <v>0</v>
      </c>
      <c r="D1993" s="7">
        <f t="shared" si="95"/>
        <v>0</v>
      </c>
      <c r="E1993" s="7">
        <v>431300</v>
      </c>
      <c r="F1993" t="s">
        <v>50</v>
      </c>
      <c r="G1993" t="s">
        <v>72</v>
      </c>
      <c r="H1993" s="7">
        <v>15</v>
      </c>
      <c r="I1993" s="7" t="s">
        <v>148</v>
      </c>
      <c r="J1993" t="s">
        <v>18</v>
      </c>
      <c r="K1993">
        <v>34.700000000000003</v>
      </c>
      <c r="L1993">
        <v>2</v>
      </c>
      <c r="M1993">
        <v>57</v>
      </c>
      <c r="N1993">
        <v>2.76</v>
      </c>
    </row>
    <row r="1994" spans="1:14" x14ac:dyDescent="0.25">
      <c r="A1994" s="7">
        <v>432125</v>
      </c>
      <c r="B1994" s="7">
        <f t="shared" si="93"/>
        <v>0</v>
      </c>
      <c r="C1994" s="7">
        <f t="shared" si="94"/>
        <v>0</v>
      </c>
      <c r="D1994" s="7">
        <f t="shared" si="95"/>
        <v>0</v>
      </c>
      <c r="E1994" s="7">
        <v>431300</v>
      </c>
      <c r="F1994" t="s">
        <v>50</v>
      </c>
      <c r="G1994" t="s">
        <v>72</v>
      </c>
      <c r="H1994" s="7">
        <v>15</v>
      </c>
      <c r="I1994" s="7" t="s">
        <v>148</v>
      </c>
      <c r="J1994" t="s">
        <v>18</v>
      </c>
      <c r="K1994">
        <v>32.799999999999997</v>
      </c>
      <c r="L1994">
        <v>4</v>
      </c>
      <c r="M1994">
        <v>46.3</v>
      </c>
      <c r="N1994">
        <v>2.76</v>
      </c>
    </row>
    <row r="1995" spans="1:14" x14ac:dyDescent="0.25">
      <c r="A1995" s="7">
        <v>432127</v>
      </c>
      <c r="B1995" s="7">
        <f t="shared" si="93"/>
        <v>0</v>
      </c>
      <c r="C1995" s="7">
        <f t="shared" si="94"/>
        <v>0</v>
      </c>
      <c r="D1995" s="7">
        <f t="shared" si="95"/>
        <v>0</v>
      </c>
      <c r="E1995" s="7">
        <v>431300</v>
      </c>
      <c r="F1995" t="s">
        <v>50</v>
      </c>
      <c r="G1995" t="s">
        <v>72</v>
      </c>
      <c r="H1995" s="7">
        <v>15</v>
      </c>
      <c r="I1995" s="7" t="s">
        <v>148</v>
      </c>
      <c r="J1995" t="s">
        <v>18</v>
      </c>
      <c r="K1995">
        <v>58.2</v>
      </c>
      <c r="L1995">
        <v>2</v>
      </c>
      <c r="M1995">
        <v>83.2</v>
      </c>
      <c r="N1995">
        <v>2.76</v>
      </c>
    </row>
    <row r="1996" spans="1:14" x14ac:dyDescent="0.25">
      <c r="A1996" s="7">
        <v>432188</v>
      </c>
      <c r="B1996" s="7">
        <f t="shared" si="93"/>
        <v>0</v>
      </c>
      <c r="C1996" s="7">
        <f t="shared" si="94"/>
        <v>0</v>
      </c>
      <c r="D1996" s="7">
        <f t="shared" si="95"/>
        <v>0</v>
      </c>
      <c r="E1996" s="7">
        <v>431304</v>
      </c>
      <c r="F1996" t="s">
        <v>50</v>
      </c>
      <c r="G1996" t="s">
        <v>87</v>
      </c>
      <c r="H1996" s="7">
        <v>23</v>
      </c>
      <c r="I1996" s="7" t="s">
        <v>148</v>
      </c>
      <c r="J1996" t="s">
        <v>18</v>
      </c>
      <c r="K1996">
        <v>58.7</v>
      </c>
      <c r="L1996">
        <v>3</v>
      </c>
      <c r="M1996">
        <v>57</v>
      </c>
      <c r="N1996">
        <v>2.76</v>
      </c>
    </row>
    <row r="1997" spans="1:14" x14ac:dyDescent="0.25">
      <c r="A1997" s="7">
        <v>432190</v>
      </c>
      <c r="B1997" s="7">
        <f t="shared" si="93"/>
        <v>0</v>
      </c>
      <c r="C1997" s="7">
        <f t="shared" si="94"/>
        <v>0</v>
      </c>
      <c r="D1997" s="7">
        <f t="shared" si="95"/>
        <v>0</v>
      </c>
      <c r="E1997" s="7">
        <v>431304</v>
      </c>
      <c r="F1997" t="s">
        <v>50</v>
      </c>
      <c r="G1997" t="s">
        <v>87</v>
      </c>
      <c r="H1997" s="7">
        <v>23</v>
      </c>
      <c r="I1997" s="7" t="s">
        <v>148</v>
      </c>
      <c r="J1997" t="s">
        <v>18</v>
      </c>
      <c r="K1997">
        <v>79.900000000000006</v>
      </c>
      <c r="L1997">
        <v>4</v>
      </c>
      <c r="M1997">
        <v>52.4</v>
      </c>
      <c r="N1997">
        <v>2.76</v>
      </c>
    </row>
    <row r="1998" spans="1:14" x14ac:dyDescent="0.25">
      <c r="A1998" s="7">
        <v>432192</v>
      </c>
      <c r="B1998" s="7">
        <f t="shared" si="93"/>
        <v>0</v>
      </c>
      <c r="C1998" s="7">
        <f t="shared" si="94"/>
        <v>0</v>
      </c>
      <c r="D1998" s="7">
        <f t="shared" si="95"/>
        <v>0</v>
      </c>
      <c r="E1998" s="7">
        <v>431304</v>
      </c>
      <c r="F1998" t="s">
        <v>50</v>
      </c>
      <c r="G1998" t="s">
        <v>87</v>
      </c>
      <c r="H1998" s="7">
        <v>23</v>
      </c>
      <c r="I1998" s="7" t="s">
        <v>148</v>
      </c>
      <c r="J1998" t="s">
        <v>18</v>
      </c>
      <c r="K1998">
        <v>71.8</v>
      </c>
      <c r="L1998">
        <v>1</v>
      </c>
      <c r="M1998">
        <v>134.30000000000001</v>
      </c>
      <c r="N1998">
        <v>2.76</v>
      </c>
    </row>
    <row r="1999" spans="1:14" x14ac:dyDescent="0.25">
      <c r="A1999" s="7">
        <v>432194</v>
      </c>
      <c r="B1999" s="7">
        <f t="shared" si="93"/>
        <v>0</v>
      </c>
      <c r="C1999" s="7">
        <f t="shared" si="94"/>
        <v>0</v>
      </c>
      <c r="D1999" s="7">
        <f t="shared" si="95"/>
        <v>0</v>
      </c>
      <c r="E1999" s="7">
        <v>431304</v>
      </c>
      <c r="F1999" t="s">
        <v>50</v>
      </c>
      <c r="G1999" t="s">
        <v>87</v>
      </c>
      <c r="H1999" s="7">
        <v>23</v>
      </c>
      <c r="I1999" s="7" t="s">
        <v>148</v>
      </c>
      <c r="J1999" t="s">
        <v>18</v>
      </c>
      <c r="K1999">
        <v>59.4</v>
      </c>
      <c r="L1999">
        <v>3</v>
      </c>
      <c r="M1999">
        <v>57</v>
      </c>
      <c r="N1999">
        <v>2.76</v>
      </c>
    </row>
    <row r="2000" spans="1:14" x14ac:dyDescent="0.25">
      <c r="A2000" s="7">
        <v>432196</v>
      </c>
      <c r="B2000" s="7">
        <f t="shared" si="93"/>
        <v>0</v>
      </c>
      <c r="C2000" s="7">
        <f t="shared" si="94"/>
        <v>0</v>
      </c>
      <c r="D2000" s="7">
        <f t="shared" si="95"/>
        <v>0</v>
      </c>
      <c r="E2000" s="7">
        <v>431304</v>
      </c>
      <c r="F2000" t="s">
        <v>50</v>
      </c>
      <c r="G2000" t="s">
        <v>87</v>
      </c>
      <c r="H2000" s="7">
        <v>23</v>
      </c>
      <c r="I2000" s="7" t="s">
        <v>148</v>
      </c>
      <c r="J2000" t="s">
        <v>18</v>
      </c>
      <c r="K2000">
        <v>25</v>
      </c>
      <c r="L2000">
        <v>1</v>
      </c>
      <c r="M2000">
        <v>92</v>
      </c>
      <c r="N2000">
        <v>2.76</v>
      </c>
    </row>
    <row r="2001" spans="1:14" x14ac:dyDescent="0.25">
      <c r="A2001" s="7">
        <v>432197</v>
      </c>
      <c r="B2001" s="7">
        <f t="shared" si="93"/>
        <v>0</v>
      </c>
      <c r="C2001" s="7">
        <f t="shared" si="94"/>
        <v>0</v>
      </c>
      <c r="D2001" s="7">
        <f t="shared" si="95"/>
        <v>0</v>
      </c>
      <c r="E2001" s="7">
        <v>431304</v>
      </c>
      <c r="F2001" t="s">
        <v>50</v>
      </c>
      <c r="G2001" t="s">
        <v>87</v>
      </c>
      <c r="H2001" s="7">
        <v>23</v>
      </c>
      <c r="I2001" s="7" t="s">
        <v>148</v>
      </c>
      <c r="J2001" t="s">
        <v>18</v>
      </c>
      <c r="K2001">
        <v>47.3</v>
      </c>
      <c r="L2001">
        <v>1</v>
      </c>
      <c r="M2001">
        <v>118.7</v>
      </c>
      <c r="N2001">
        <v>2.76</v>
      </c>
    </row>
    <row r="2002" spans="1:14" x14ac:dyDescent="0.25">
      <c r="A2002" s="7">
        <v>432199</v>
      </c>
      <c r="B2002" s="7">
        <f t="shared" si="93"/>
        <v>0</v>
      </c>
      <c r="C2002" s="7">
        <f t="shared" si="94"/>
        <v>0</v>
      </c>
      <c r="D2002" s="7">
        <f t="shared" si="95"/>
        <v>0</v>
      </c>
      <c r="E2002" s="7">
        <v>431304</v>
      </c>
      <c r="F2002" t="s">
        <v>50</v>
      </c>
      <c r="G2002" t="s">
        <v>87</v>
      </c>
      <c r="H2002" s="7">
        <v>23</v>
      </c>
      <c r="I2002" s="7" t="s">
        <v>148</v>
      </c>
      <c r="J2002" t="s">
        <v>18</v>
      </c>
      <c r="K2002">
        <v>58.5</v>
      </c>
      <c r="L2002">
        <v>1</v>
      </c>
      <c r="M2002">
        <v>118.7</v>
      </c>
      <c r="N2002">
        <v>2.76</v>
      </c>
    </row>
    <row r="2003" spans="1:14" x14ac:dyDescent="0.25">
      <c r="A2003" s="7">
        <v>432201</v>
      </c>
      <c r="B2003" s="7">
        <f t="shared" si="93"/>
        <v>0</v>
      </c>
      <c r="C2003" s="7">
        <f t="shared" si="94"/>
        <v>0</v>
      </c>
      <c r="D2003" s="7">
        <f t="shared" si="95"/>
        <v>0</v>
      </c>
      <c r="E2003" s="7">
        <v>431304</v>
      </c>
      <c r="F2003" t="s">
        <v>50</v>
      </c>
      <c r="G2003" t="s">
        <v>87</v>
      </c>
      <c r="H2003" s="7">
        <v>23</v>
      </c>
      <c r="I2003" s="7" t="s">
        <v>148</v>
      </c>
      <c r="J2003" t="s">
        <v>18</v>
      </c>
      <c r="K2003">
        <v>79.099999999999994</v>
      </c>
      <c r="L2003">
        <v>7</v>
      </c>
      <c r="M2003">
        <v>45.7</v>
      </c>
      <c r="N2003">
        <v>2.76</v>
      </c>
    </row>
    <row r="2004" spans="1:14" x14ac:dyDescent="0.25">
      <c r="A2004" s="7">
        <v>432203</v>
      </c>
      <c r="B2004" s="7">
        <f t="shared" si="93"/>
        <v>0</v>
      </c>
      <c r="C2004" s="7">
        <f t="shared" si="94"/>
        <v>0</v>
      </c>
      <c r="D2004" s="7">
        <f t="shared" si="95"/>
        <v>0</v>
      </c>
      <c r="E2004" s="7">
        <v>431304</v>
      </c>
      <c r="F2004" t="s">
        <v>50</v>
      </c>
      <c r="G2004" t="s">
        <v>87</v>
      </c>
      <c r="H2004" s="7">
        <v>23</v>
      </c>
      <c r="I2004" s="7" t="s">
        <v>148</v>
      </c>
      <c r="J2004" t="s">
        <v>18</v>
      </c>
      <c r="K2004">
        <v>73.3</v>
      </c>
      <c r="L2004">
        <v>3</v>
      </c>
      <c r="M2004">
        <v>64.5</v>
      </c>
      <c r="N2004">
        <v>2.76</v>
      </c>
    </row>
    <row r="2005" spans="1:14" x14ac:dyDescent="0.25">
      <c r="A2005" s="7">
        <v>432206</v>
      </c>
      <c r="B2005" s="7">
        <f t="shared" si="93"/>
        <v>0</v>
      </c>
      <c r="C2005" s="7">
        <f t="shared" si="94"/>
        <v>0</v>
      </c>
      <c r="D2005" s="7">
        <f t="shared" si="95"/>
        <v>0</v>
      </c>
      <c r="E2005" s="7">
        <v>431304</v>
      </c>
      <c r="F2005" t="s">
        <v>50</v>
      </c>
      <c r="G2005" t="s">
        <v>87</v>
      </c>
      <c r="H2005" s="7">
        <v>23</v>
      </c>
      <c r="I2005" s="7" t="s">
        <v>148</v>
      </c>
      <c r="J2005" t="s">
        <v>18</v>
      </c>
      <c r="K2005">
        <v>59.3</v>
      </c>
      <c r="L2005">
        <v>1</v>
      </c>
      <c r="M2005">
        <v>118.7</v>
      </c>
      <c r="N2005">
        <v>2.76</v>
      </c>
    </row>
    <row r="2006" spans="1:14" x14ac:dyDescent="0.25">
      <c r="A2006" s="7">
        <v>432208</v>
      </c>
      <c r="B2006" s="7">
        <f t="shared" si="93"/>
        <v>0</v>
      </c>
      <c r="C2006" s="7">
        <f t="shared" si="94"/>
        <v>0</v>
      </c>
      <c r="D2006" s="7">
        <f t="shared" si="95"/>
        <v>0</v>
      </c>
      <c r="E2006" s="7">
        <v>431304</v>
      </c>
      <c r="F2006" t="s">
        <v>50</v>
      </c>
      <c r="G2006" t="s">
        <v>87</v>
      </c>
      <c r="H2006" s="7">
        <v>23</v>
      </c>
      <c r="I2006" s="7" t="s">
        <v>148</v>
      </c>
      <c r="J2006" t="s">
        <v>18</v>
      </c>
      <c r="K2006">
        <v>71.900000000000006</v>
      </c>
      <c r="L2006">
        <v>2</v>
      </c>
      <c r="M2006">
        <v>83.2</v>
      </c>
      <c r="N2006">
        <v>2.76</v>
      </c>
    </row>
    <row r="2007" spans="1:14" x14ac:dyDescent="0.25">
      <c r="A2007" s="7">
        <v>432210</v>
      </c>
      <c r="B2007" s="7">
        <f t="shared" si="93"/>
        <v>0</v>
      </c>
      <c r="C2007" s="7">
        <f t="shared" si="94"/>
        <v>0</v>
      </c>
      <c r="D2007" s="7">
        <f t="shared" si="95"/>
        <v>0</v>
      </c>
      <c r="E2007" s="7">
        <v>431304</v>
      </c>
      <c r="F2007" t="s">
        <v>50</v>
      </c>
      <c r="G2007" t="s">
        <v>87</v>
      </c>
      <c r="H2007" s="7">
        <v>23</v>
      </c>
      <c r="I2007" s="7" t="s">
        <v>148</v>
      </c>
      <c r="J2007" t="s">
        <v>18</v>
      </c>
      <c r="K2007">
        <v>20.7</v>
      </c>
      <c r="L2007">
        <v>2</v>
      </c>
      <c r="M2007">
        <v>57</v>
      </c>
      <c r="N2007">
        <v>2.76</v>
      </c>
    </row>
    <row r="2008" spans="1:14" x14ac:dyDescent="0.25">
      <c r="A2008" s="7">
        <v>432211</v>
      </c>
      <c r="B2008" s="7">
        <f t="shared" si="93"/>
        <v>0</v>
      </c>
      <c r="C2008" s="7">
        <f t="shared" si="94"/>
        <v>0</v>
      </c>
      <c r="D2008" s="7">
        <f t="shared" si="95"/>
        <v>0</v>
      </c>
      <c r="E2008" s="7">
        <v>431304</v>
      </c>
      <c r="F2008" t="s">
        <v>50</v>
      </c>
      <c r="G2008" t="s">
        <v>87</v>
      </c>
      <c r="H2008" s="7">
        <v>23</v>
      </c>
      <c r="I2008" s="7" t="s">
        <v>148</v>
      </c>
      <c r="J2008" t="s">
        <v>18</v>
      </c>
      <c r="K2008">
        <v>28.8</v>
      </c>
      <c r="L2008">
        <v>1</v>
      </c>
      <c r="M2008">
        <v>92</v>
      </c>
      <c r="N2008">
        <v>2.76</v>
      </c>
    </row>
    <row r="2009" spans="1:14" x14ac:dyDescent="0.25">
      <c r="A2009" s="7">
        <v>432212</v>
      </c>
      <c r="B2009" s="7">
        <f t="shared" si="93"/>
        <v>0</v>
      </c>
      <c r="C2009" s="7">
        <f t="shared" si="94"/>
        <v>0</v>
      </c>
      <c r="D2009" s="7">
        <f t="shared" si="95"/>
        <v>0</v>
      </c>
      <c r="E2009" s="7">
        <v>431304</v>
      </c>
      <c r="F2009" t="s">
        <v>50</v>
      </c>
      <c r="G2009" t="s">
        <v>87</v>
      </c>
      <c r="H2009" s="7">
        <v>23</v>
      </c>
      <c r="I2009" s="7" t="s">
        <v>148</v>
      </c>
      <c r="J2009" t="s">
        <v>18</v>
      </c>
      <c r="K2009">
        <v>30.5</v>
      </c>
      <c r="L2009">
        <v>2</v>
      </c>
      <c r="M2009">
        <v>57</v>
      </c>
      <c r="N2009">
        <v>2.76</v>
      </c>
    </row>
    <row r="2010" spans="1:14" x14ac:dyDescent="0.25">
      <c r="A2010" s="7">
        <v>432214</v>
      </c>
      <c r="B2010" s="7">
        <f t="shared" si="93"/>
        <v>0</v>
      </c>
      <c r="C2010" s="7">
        <f t="shared" si="94"/>
        <v>0</v>
      </c>
      <c r="D2010" s="7">
        <f t="shared" si="95"/>
        <v>0</v>
      </c>
      <c r="E2010" s="7">
        <v>431304</v>
      </c>
      <c r="F2010" t="s">
        <v>50</v>
      </c>
      <c r="G2010" t="s">
        <v>87</v>
      </c>
      <c r="H2010" s="7">
        <v>23</v>
      </c>
      <c r="I2010" s="7" t="s">
        <v>148</v>
      </c>
      <c r="J2010" t="s">
        <v>18</v>
      </c>
      <c r="K2010">
        <v>79.2</v>
      </c>
      <c r="L2010">
        <v>4</v>
      </c>
      <c r="M2010">
        <v>52.4</v>
      </c>
      <c r="N2010">
        <v>2.76</v>
      </c>
    </row>
    <row r="2011" spans="1:14" x14ac:dyDescent="0.25">
      <c r="A2011" s="7">
        <v>432216</v>
      </c>
      <c r="B2011" s="7">
        <f t="shared" si="93"/>
        <v>0</v>
      </c>
      <c r="C2011" s="7">
        <f t="shared" si="94"/>
        <v>0</v>
      </c>
      <c r="D2011" s="7">
        <f t="shared" si="95"/>
        <v>0</v>
      </c>
      <c r="E2011" s="7">
        <v>431304</v>
      </c>
      <c r="F2011" t="s">
        <v>50</v>
      </c>
      <c r="G2011" t="s">
        <v>87</v>
      </c>
      <c r="H2011" s="7">
        <v>23</v>
      </c>
      <c r="I2011" s="7" t="s">
        <v>148</v>
      </c>
      <c r="J2011" t="s">
        <v>18</v>
      </c>
      <c r="K2011">
        <v>72.099999999999994</v>
      </c>
      <c r="L2011">
        <v>1</v>
      </c>
      <c r="M2011">
        <v>134.30000000000001</v>
      </c>
      <c r="N2011">
        <v>2.76</v>
      </c>
    </row>
    <row r="2012" spans="1:14" x14ac:dyDescent="0.25">
      <c r="A2012" s="7">
        <v>432218</v>
      </c>
      <c r="B2012" s="7">
        <f t="shared" si="93"/>
        <v>0</v>
      </c>
      <c r="C2012" s="7">
        <f t="shared" si="94"/>
        <v>0</v>
      </c>
      <c r="D2012" s="7">
        <f t="shared" si="95"/>
        <v>0</v>
      </c>
      <c r="E2012" s="7">
        <v>431304</v>
      </c>
      <c r="F2012" t="s">
        <v>50</v>
      </c>
      <c r="G2012" t="s">
        <v>87</v>
      </c>
      <c r="H2012" s="7">
        <v>23</v>
      </c>
      <c r="I2012" s="7" t="s">
        <v>148</v>
      </c>
      <c r="J2012" t="s">
        <v>18</v>
      </c>
      <c r="K2012">
        <v>79.5</v>
      </c>
      <c r="L2012">
        <v>3</v>
      </c>
      <c r="M2012">
        <v>64.5</v>
      </c>
      <c r="N2012">
        <v>2.76</v>
      </c>
    </row>
    <row r="2013" spans="1:14" x14ac:dyDescent="0.25">
      <c r="A2013" s="7">
        <v>432220</v>
      </c>
      <c r="B2013" s="7">
        <f t="shared" si="93"/>
        <v>0</v>
      </c>
      <c r="C2013" s="7">
        <f t="shared" si="94"/>
        <v>0</v>
      </c>
      <c r="D2013" s="7">
        <f t="shared" si="95"/>
        <v>0</v>
      </c>
      <c r="E2013" s="7">
        <v>431304</v>
      </c>
      <c r="F2013" t="s">
        <v>50</v>
      </c>
      <c r="G2013" t="s">
        <v>87</v>
      </c>
      <c r="H2013" s="7">
        <v>23</v>
      </c>
      <c r="I2013" s="7" t="s">
        <v>148</v>
      </c>
      <c r="J2013" t="s">
        <v>18</v>
      </c>
      <c r="K2013">
        <v>58.4</v>
      </c>
      <c r="L2013">
        <v>1</v>
      </c>
      <c r="M2013">
        <v>118.7</v>
      </c>
      <c r="N2013">
        <v>2.76</v>
      </c>
    </row>
    <row r="2014" spans="1:14" x14ac:dyDescent="0.25">
      <c r="A2014" s="7">
        <v>432223</v>
      </c>
      <c r="B2014" s="7">
        <f t="shared" si="93"/>
        <v>0</v>
      </c>
      <c r="C2014" s="7">
        <f t="shared" si="94"/>
        <v>0</v>
      </c>
      <c r="D2014" s="7">
        <f t="shared" si="95"/>
        <v>0</v>
      </c>
      <c r="E2014" s="7">
        <v>431304</v>
      </c>
      <c r="F2014" t="s">
        <v>50</v>
      </c>
      <c r="G2014" t="s">
        <v>87</v>
      </c>
      <c r="H2014" s="7">
        <v>23</v>
      </c>
      <c r="I2014" s="7" t="s">
        <v>148</v>
      </c>
      <c r="J2014" t="s">
        <v>18</v>
      </c>
      <c r="K2014">
        <v>73</v>
      </c>
      <c r="L2014">
        <v>4</v>
      </c>
      <c r="M2014">
        <v>52.4</v>
      </c>
      <c r="N2014">
        <v>2.76</v>
      </c>
    </row>
    <row r="2015" spans="1:14" x14ac:dyDescent="0.25">
      <c r="A2015" s="7">
        <v>432225</v>
      </c>
      <c r="B2015" s="7">
        <f t="shared" si="93"/>
        <v>0</v>
      </c>
      <c r="C2015" s="7">
        <f t="shared" si="94"/>
        <v>0</v>
      </c>
      <c r="D2015" s="7">
        <f t="shared" si="95"/>
        <v>0</v>
      </c>
      <c r="E2015" s="7">
        <v>431304</v>
      </c>
      <c r="F2015" t="s">
        <v>50</v>
      </c>
      <c r="G2015" t="s">
        <v>87</v>
      </c>
      <c r="H2015" s="7">
        <v>23</v>
      </c>
      <c r="I2015" s="7" t="s">
        <v>148</v>
      </c>
      <c r="J2015" t="s">
        <v>18</v>
      </c>
      <c r="K2015">
        <v>51.6</v>
      </c>
      <c r="L2015">
        <v>2</v>
      </c>
      <c r="M2015">
        <v>73.5</v>
      </c>
      <c r="N2015">
        <v>2.76</v>
      </c>
    </row>
    <row r="2016" spans="1:14" x14ac:dyDescent="0.25">
      <c r="A2016" s="7">
        <v>432227</v>
      </c>
      <c r="B2016" s="7">
        <f t="shared" si="93"/>
        <v>0</v>
      </c>
      <c r="C2016" s="7">
        <f t="shared" si="94"/>
        <v>0</v>
      </c>
      <c r="D2016" s="7">
        <f t="shared" si="95"/>
        <v>0</v>
      </c>
      <c r="E2016" s="7">
        <v>431304</v>
      </c>
      <c r="F2016" t="s">
        <v>50</v>
      </c>
      <c r="G2016" t="s">
        <v>87</v>
      </c>
      <c r="H2016" s="7">
        <v>23</v>
      </c>
      <c r="I2016" s="7" t="s">
        <v>148</v>
      </c>
      <c r="J2016" t="s">
        <v>18</v>
      </c>
      <c r="K2016">
        <v>26.4</v>
      </c>
      <c r="L2016">
        <v>1</v>
      </c>
      <c r="M2016">
        <v>92</v>
      </c>
      <c r="N2016">
        <v>2.76</v>
      </c>
    </row>
    <row r="2017" spans="1:14" x14ac:dyDescent="0.25">
      <c r="A2017" s="7">
        <v>432228</v>
      </c>
      <c r="B2017" s="7">
        <f t="shared" si="93"/>
        <v>0</v>
      </c>
      <c r="C2017" s="7">
        <f t="shared" si="94"/>
        <v>0</v>
      </c>
      <c r="D2017" s="7">
        <f t="shared" si="95"/>
        <v>0</v>
      </c>
      <c r="E2017" s="7">
        <v>431304</v>
      </c>
      <c r="F2017" t="s">
        <v>50</v>
      </c>
      <c r="G2017" t="s">
        <v>87</v>
      </c>
      <c r="H2017" s="7">
        <v>23</v>
      </c>
      <c r="I2017" s="7" t="s">
        <v>148</v>
      </c>
      <c r="J2017" t="s">
        <v>18</v>
      </c>
      <c r="K2017">
        <v>30.9</v>
      </c>
      <c r="L2017">
        <v>2</v>
      </c>
      <c r="M2017">
        <v>57</v>
      </c>
      <c r="N2017">
        <v>2.76</v>
      </c>
    </row>
    <row r="2018" spans="1:14" x14ac:dyDescent="0.25">
      <c r="A2018" s="7">
        <v>432399</v>
      </c>
      <c r="B2018" s="7">
        <f t="shared" si="93"/>
        <v>0</v>
      </c>
      <c r="C2018" s="7">
        <f t="shared" si="94"/>
        <v>0</v>
      </c>
      <c r="D2018" s="7">
        <f t="shared" si="95"/>
        <v>0</v>
      </c>
      <c r="E2018" s="7">
        <v>431316</v>
      </c>
      <c r="F2018" t="s">
        <v>50</v>
      </c>
      <c r="G2018" t="s">
        <v>101</v>
      </c>
      <c r="H2018" s="7">
        <v>51</v>
      </c>
      <c r="I2018" s="7" t="s">
        <v>148</v>
      </c>
      <c r="J2018" t="s">
        <v>18</v>
      </c>
      <c r="K2018">
        <v>17.5</v>
      </c>
      <c r="L2018">
        <v>1</v>
      </c>
      <c r="M2018">
        <v>92</v>
      </c>
      <c r="N2018">
        <v>2.76</v>
      </c>
    </row>
    <row r="2019" spans="1:14" x14ac:dyDescent="0.25">
      <c r="A2019" s="7">
        <v>432400</v>
      </c>
      <c r="B2019" s="7">
        <f t="shared" si="93"/>
        <v>0</v>
      </c>
      <c r="C2019" s="7">
        <f t="shared" si="94"/>
        <v>0</v>
      </c>
      <c r="D2019" s="7">
        <f t="shared" si="95"/>
        <v>0</v>
      </c>
      <c r="E2019" s="7">
        <v>431316</v>
      </c>
      <c r="F2019" t="s">
        <v>50</v>
      </c>
      <c r="G2019" t="s">
        <v>101</v>
      </c>
      <c r="H2019" s="7">
        <v>51</v>
      </c>
      <c r="I2019" s="7" t="s">
        <v>148</v>
      </c>
      <c r="J2019" t="s">
        <v>18</v>
      </c>
      <c r="K2019">
        <v>43.3</v>
      </c>
      <c r="L2019">
        <v>3</v>
      </c>
      <c r="M2019">
        <v>57</v>
      </c>
      <c r="N2019">
        <v>2.76</v>
      </c>
    </row>
    <row r="2020" spans="1:14" x14ac:dyDescent="0.25">
      <c r="A2020" s="7">
        <v>432404</v>
      </c>
      <c r="B2020" s="7">
        <f t="shared" si="93"/>
        <v>0</v>
      </c>
      <c r="C2020" s="7">
        <f t="shared" si="94"/>
        <v>0</v>
      </c>
      <c r="D2020" s="7">
        <f t="shared" si="95"/>
        <v>0</v>
      </c>
      <c r="E2020" s="7">
        <v>431316</v>
      </c>
      <c r="F2020" t="s">
        <v>50</v>
      </c>
      <c r="G2020" t="s">
        <v>101</v>
      </c>
      <c r="H2020" s="7">
        <v>51</v>
      </c>
      <c r="I2020" s="7" t="s">
        <v>148</v>
      </c>
      <c r="J2020" t="s">
        <v>18</v>
      </c>
      <c r="K2020">
        <v>60.9</v>
      </c>
      <c r="L2020">
        <v>3</v>
      </c>
      <c r="M2020">
        <v>64.5</v>
      </c>
      <c r="N2020">
        <v>2.76</v>
      </c>
    </row>
    <row r="2021" spans="1:14" x14ac:dyDescent="0.25">
      <c r="A2021" s="7">
        <v>432406</v>
      </c>
      <c r="B2021" s="7">
        <f t="shared" si="93"/>
        <v>0</v>
      </c>
      <c r="C2021" s="7">
        <f t="shared" si="94"/>
        <v>0</v>
      </c>
      <c r="D2021" s="7">
        <f t="shared" si="95"/>
        <v>0</v>
      </c>
      <c r="E2021" s="7">
        <v>431316</v>
      </c>
      <c r="F2021" t="s">
        <v>50</v>
      </c>
      <c r="G2021" t="s">
        <v>101</v>
      </c>
      <c r="H2021" s="7">
        <v>51</v>
      </c>
      <c r="I2021" s="7" t="s">
        <v>148</v>
      </c>
      <c r="J2021" t="s">
        <v>18</v>
      </c>
      <c r="K2021">
        <v>48.5</v>
      </c>
      <c r="L2021">
        <v>5</v>
      </c>
      <c r="M2021">
        <v>40.4</v>
      </c>
      <c r="N2021">
        <v>2.76</v>
      </c>
    </row>
    <row r="2022" spans="1:14" x14ac:dyDescent="0.25">
      <c r="A2022" s="7">
        <v>432408</v>
      </c>
      <c r="B2022" s="7">
        <f t="shared" si="93"/>
        <v>0</v>
      </c>
      <c r="C2022" s="7">
        <f t="shared" si="94"/>
        <v>0</v>
      </c>
      <c r="D2022" s="7">
        <f t="shared" si="95"/>
        <v>0</v>
      </c>
      <c r="E2022" s="7">
        <v>431316</v>
      </c>
      <c r="F2022" t="s">
        <v>50</v>
      </c>
      <c r="G2022" t="s">
        <v>101</v>
      </c>
      <c r="H2022" s="7">
        <v>51</v>
      </c>
      <c r="I2022" s="7" t="s">
        <v>148</v>
      </c>
      <c r="J2022" t="s">
        <v>18</v>
      </c>
      <c r="K2022">
        <v>48.4</v>
      </c>
      <c r="L2022">
        <v>1</v>
      </c>
      <c r="M2022">
        <v>118.7</v>
      </c>
      <c r="N2022">
        <v>2.76</v>
      </c>
    </row>
    <row r="2023" spans="1:14" x14ac:dyDescent="0.25">
      <c r="A2023" s="7">
        <v>432412</v>
      </c>
      <c r="B2023" s="7">
        <f t="shared" si="93"/>
        <v>0</v>
      </c>
      <c r="C2023" s="7">
        <f t="shared" si="94"/>
        <v>0</v>
      </c>
      <c r="D2023" s="7">
        <f t="shared" si="95"/>
        <v>0</v>
      </c>
      <c r="E2023" s="7">
        <v>431316</v>
      </c>
      <c r="F2023" t="s">
        <v>50</v>
      </c>
      <c r="G2023" t="s">
        <v>101</v>
      </c>
      <c r="H2023" s="7">
        <v>51</v>
      </c>
      <c r="I2023" s="7" t="s">
        <v>148</v>
      </c>
      <c r="J2023" t="s">
        <v>18</v>
      </c>
      <c r="K2023">
        <v>61.2</v>
      </c>
      <c r="L2023">
        <v>2</v>
      </c>
      <c r="M2023">
        <v>83.2</v>
      </c>
      <c r="N2023">
        <v>2.76</v>
      </c>
    </row>
    <row r="2024" spans="1:14" x14ac:dyDescent="0.25">
      <c r="A2024" s="7">
        <v>432414</v>
      </c>
      <c r="B2024" s="7">
        <f t="shared" si="93"/>
        <v>0</v>
      </c>
      <c r="C2024" s="7">
        <f t="shared" si="94"/>
        <v>0</v>
      </c>
      <c r="D2024" s="7">
        <f t="shared" si="95"/>
        <v>0</v>
      </c>
      <c r="E2024" s="7">
        <v>431316</v>
      </c>
      <c r="F2024" t="s">
        <v>50</v>
      </c>
      <c r="G2024" t="s">
        <v>101</v>
      </c>
      <c r="H2024" s="7">
        <v>51</v>
      </c>
      <c r="I2024" s="7" t="s">
        <v>148</v>
      </c>
      <c r="J2024" t="s">
        <v>18</v>
      </c>
      <c r="K2024">
        <v>17.5</v>
      </c>
      <c r="L2024">
        <v>1</v>
      </c>
      <c r="M2024">
        <v>92</v>
      </c>
      <c r="N2024">
        <v>2.76</v>
      </c>
    </row>
    <row r="2025" spans="1:14" x14ac:dyDescent="0.25">
      <c r="A2025" s="7">
        <v>432417</v>
      </c>
      <c r="B2025" s="7">
        <f t="shared" si="93"/>
        <v>0</v>
      </c>
      <c r="C2025" s="7">
        <f t="shared" si="94"/>
        <v>0</v>
      </c>
      <c r="D2025" s="7">
        <f t="shared" si="95"/>
        <v>0</v>
      </c>
      <c r="E2025" s="7">
        <v>431316</v>
      </c>
      <c r="F2025" t="s">
        <v>50</v>
      </c>
      <c r="G2025" t="s">
        <v>101</v>
      </c>
      <c r="H2025" s="7">
        <v>51</v>
      </c>
      <c r="I2025" s="7" t="s">
        <v>148</v>
      </c>
      <c r="J2025" t="s">
        <v>18</v>
      </c>
      <c r="K2025">
        <v>25.9</v>
      </c>
      <c r="L2025">
        <v>1</v>
      </c>
      <c r="M2025">
        <v>92</v>
      </c>
      <c r="N2025">
        <v>2.76</v>
      </c>
    </row>
    <row r="2026" spans="1:14" x14ac:dyDescent="0.25">
      <c r="A2026" s="7">
        <v>432419</v>
      </c>
      <c r="B2026" s="7">
        <f t="shared" si="93"/>
        <v>0</v>
      </c>
      <c r="C2026" s="7">
        <f t="shared" si="94"/>
        <v>0</v>
      </c>
      <c r="D2026" s="7">
        <f t="shared" si="95"/>
        <v>0</v>
      </c>
      <c r="E2026" s="7">
        <v>431316</v>
      </c>
      <c r="F2026" t="s">
        <v>50</v>
      </c>
      <c r="G2026" t="s">
        <v>101</v>
      </c>
      <c r="H2026" s="7">
        <v>51</v>
      </c>
      <c r="I2026" s="7" t="s">
        <v>148</v>
      </c>
      <c r="J2026" t="s">
        <v>18</v>
      </c>
      <c r="K2026">
        <v>48.5</v>
      </c>
      <c r="L2026">
        <v>4</v>
      </c>
      <c r="M2026">
        <v>46.3</v>
      </c>
      <c r="N2026">
        <v>2.76</v>
      </c>
    </row>
    <row r="2027" spans="1:14" x14ac:dyDescent="0.25">
      <c r="A2027" s="7">
        <v>432731</v>
      </c>
      <c r="B2027" s="7">
        <f t="shared" si="93"/>
        <v>0</v>
      </c>
      <c r="C2027" s="7">
        <f t="shared" si="94"/>
        <v>0</v>
      </c>
      <c r="D2027" s="7">
        <f t="shared" si="95"/>
        <v>0</v>
      </c>
      <c r="E2027" s="7">
        <v>431322</v>
      </c>
      <c r="F2027" t="s">
        <v>50</v>
      </c>
      <c r="G2027" t="s">
        <v>102</v>
      </c>
      <c r="H2027" s="7">
        <v>49</v>
      </c>
      <c r="I2027" s="7" t="s">
        <v>148</v>
      </c>
      <c r="J2027" t="s">
        <v>18</v>
      </c>
      <c r="K2027">
        <v>26.9</v>
      </c>
      <c r="L2027">
        <v>1</v>
      </c>
      <c r="M2027">
        <v>92</v>
      </c>
      <c r="N2027">
        <v>2.76</v>
      </c>
    </row>
    <row r="2028" spans="1:14" x14ac:dyDescent="0.25">
      <c r="A2028" s="7">
        <v>432732</v>
      </c>
      <c r="B2028" s="7">
        <f t="shared" si="93"/>
        <v>0</v>
      </c>
      <c r="C2028" s="7">
        <f t="shared" si="94"/>
        <v>0</v>
      </c>
      <c r="D2028" s="7">
        <f t="shared" si="95"/>
        <v>0</v>
      </c>
      <c r="E2028" s="7">
        <v>431322</v>
      </c>
      <c r="F2028" t="s">
        <v>50</v>
      </c>
      <c r="G2028" t="s">
        <v>102</v>
      </c>
      <c r="H2028" s="7">
        <v>49</v>
      </c>
      <c r="I2028" s="7" t="s">
        <v>148</v>
      </c>
      <c r="J2028" t="s">
        <v>18</v>
      </c>
      <c r="K2028">
        <v>19.7</v>
      </c>
      <c r="L2028">
        <v>1</v>
      </c>
      <c r="M2028">
        <v>92</v>
      </c>
      <c r="N2028">
        <v>2.76</v>
      </c>
    </row>
    <row r="2029" spans="1:14" x14ac:dyDescent="0.25">
      <c r="A2029" s="7">
        <v>432733</v>
      </c>
      <c r="B2029" s="7">
        <f t="shared" si="93"/>
        <v>0</v>
      </c>
      <c r="C2029" s="7">
        <f t="shared" si="94"/>
        <v>0</v>
      </c>
      <c r="D2029" s="7">
        <f t="shared" si="95"/>
        <v>0</v>
      </c>
      <c r="E2029" s="7">
        <v>431322</v>
      </c>
      <c r="F2029" t="s">
        <v>50</v>
      </c>
      <c r="G2029" t="s">
        <v>102</v>
      </c>
      <c r="H2029" s="7">
        <v>49</v>
      </c>
      <c r="I2029" s="7" t="s">
        <v>148</v>
      </c>
      <c r="J2029" t="s">
        <v>18</v>
      </c>
      <c r="K2029">
        <v>20.399999999999999</v>
      </c>
      <c r="L2029">
        <v>1</v>
      </c>
      <c r="M2029">
        <v>92</v>
      </c>
      <c r="N2029">
        <v>2.76</v>
      </c>
    </row>
    <row r="2030" spans="1:14" x14ac:dyDescent="0.25">
      <c r="A2030" s="7">
        <v>432734</v>
      </c>
      <c r="B2030" s="7">
        <f t="shared" si="93"/>
        <v>0</v>
      </c>
      <c r="C2030" s="7">
        <f t="shared" si="94"/>
        <v>0</v>
      </c>
      <c r="D2030" s="7">
        <f t="shared" si="95"/>
        <v>0</v>
      </c>
      <c r="E2030" s="7">
        <v>431322</v>
      </c>
      <c r="F2030" t="s">
        <v>50</v>
      </c>
      <c r="G2030" t="s">
        <v>102</v>
      </c>
      <c r="H2030" s="7">
        <v>49</v>
      </c>
      <c r="I2030" s="7" t="s">
        <v>148</v>
      </c>
      <c r="J2030" t="s">
        <v>18</v>
      </c>
      <c r="K2030">
        <v>35</v>
      </c>
      <c r="L2030">
        <v>1</v>
      </c>
      <c r="M2030">
        <v>118.7</v>
      </c>
      <c r="N2030">
        <v>2.76</v>
      </c>
    </row>
    <row r="2031" spans="1:14" x14ac:dyDescent="0.25">
      <c r="A2031" s="7">
        <v>432735</v>
      </c>
      <c r="B2031" s="7">
        <f t="shared" si="93"/>
        <v>0</v>
      </c>
      <c r="C2031" s="7">
        <f t="shared" si="94"/>
        <v>0</v>
      </c>
      <c r="D2031" s="7">
        <f t="shared" si="95"/>
        <v>0</v>
      </c>
      <c r="E2031" s="7">
        <v>431322</v>
      </c>
      <c r="F2031" t="s">
        <v>50</v>
      </c>
      <c r="G2031" t="s">
        <v>102</v>
      </c>
      <c r="H2031" s="7">
        <v>49</v>
      </c>
      <c r="I2031" s="7" t="s">
        <v>148</v>
      </c>
      <c r="J2031" t="s">
        <v>18</v>
      </c>
      <c r="K2031">
        <v>20.100000000000001</v>
      </c>
      <c r="L2031">
        <v>1</v>
      </c>
      <c r="M2031">
        <v>92</v>
      </c>
      <c r="N2031">
        <v>2.76</v>
      </c>
    </row>
    <row r="2032" spans="1:14" x14ac:dyDescent="0.25">
      <c r="A2032" s="7">
        <v>432736</v>
      </c>
      <c r="B2032" s="7">
        <f t="shared" si="93"/>
        <v>0</v>
      </c>
      <c r="C2032" s="7">
        <f t="shared" si="94"/>
        <v>0</v>
      </c>
      <c r="D2032" s="7">
        <f t="shared" si="95"/>
        <v>0</v>
      </c>
      <c r="E2032" s="7">
        <v>431322</v>
      </c>
      <c r="F2032" t="s">
        <v>50</v>
      </c>
      <c r="G2032" t="s">
        <v>102</v>
      </c>
      <c r="H2032" s="7">
        <v>49</v>
      </c>
      <c r="I2032" s="7" t="s">
        <v>148</v>
      </c>
      <c r="J2032" t="s">
        <v>18</v>
      </c>
      <c r="K2032">
        <v>46</v>
      </c>
      <c r="L2032">
        <v>1</v>
      </c>
      <c r="M2032">
        <v>118.7</v>
      </c>
      <c r="N2032">
        <v>2.76</v>
      </c>
    </row>
    <row r="2033" spans="1:14" x14ac:dyDescent="0.25">
      <c r="A2033" s="7">
        <v>432738</v>
      </c>
      <c r="B2033" s="7">
        <f t="shared" si="93"/>
        <v>0</v>
      </c>
      <c r="C2033" s="7">
        <f t="shared" si="94"/>
        <v>0</v>
      </c>
      <c r="D2033" s="7">
        <f t="shared" si="95"/>
        <v>0</v>
      </c>
      <c r="E2033" s="7">
        <v>431322</v>
      </c>
      <c r="F2033" t="s">
        <v>50</v>
      </c>
      <c r="G2033" t="s">
        <v>102</v>
      </c>
      <c r="H2033" s="7">
        <v>49</v>
      </c>
      <c r="I2033" s="7" t="s">
        <v>148</v>
      </c>
      <c r="J2033" t="s">
        <v>18</v>
      </c>
      <c r="K2033">
        <v>20.3</v>
      </c>
      <c r="L2033">
        <v>1</v>
      </c>
      <c r="M2033">
        <v>92</v>
      </c>
      <c r="N2033">
        <v>2.76</v>
      </c>
    </row>
    <row r="2034" spans="1:14" x14ac:dyDescent="0.25">
      <c r="A2034" s="7">
        <v>432740</v>
      </c>
      <c r="B2034" s="7">
        <f t="shared" si="93"/>
        <v>0</v>
      </c>
      <c r="C2034" s="7">
        <f t="shared" si="94"/>
        <v>0</v>
      </c>
      <c r="D2034" s="7">
        <f t="shared" si="95"/>
        <v>0</v>
      </c>
      <c r="E2034" s="7">
        <v>431322</v>
      </c>
      <c r="F2034" t="s">
        <v>50</v>
      </c>
      <c r="G2034" t="s">
        <v>102</v>
      </c>
      <c r="H2034" s="7">
        <v>49</v>
      </c>
      <c r="I2034" s="7" t="s">
        <v>148</v>
      </c>
      <c r="J2034" t="s">
        <v>18</v>
      </c>
      <c r="K2034">
        <v>19.8</v>
      </c>
      <c r="L2034">
        <v>1</v>
      </c>
      <c r="M2034">
        <v>92</v>
      </c>
      <c r="N2034">
        <v>2.76</v>
      </c>
    </row>
    <row r="2035" spans="1:14" x14ac:dyDescent="0.25">
      <c r="A2035" s="7">
        <v>432742</v>
      </c>
      <c r="B2035" s="7">
        <f t="shared" si="93"/>
        <v>0</v>
      </c>
      <c r="C2035" s="7">
        <f t="shared" si="94"/>
        <v>0</v>
      </c>
      <c r="D2035" s="7">
        <f t="shared" si="95"/>
        <v>0</v>
      </c>
      <c r="E2035" s="7">
        <v>431322</v>
      </c>
      <c r="F2035" t="s">
        <v>50</v>
      </c>
      <c r="G2035" t="s">
        <v>102</v>
      </c>
      <c r="H2035" s="7">
        <v>49</v>
      </c>
      <c r="I2035" s="7" t="s">
        <v>148</v>
      </c>
      <c r="J2035" t="s">
        <v>18</v>
      </c>
      <c r="K2035">
        <v>27.5</v>
      </c>
      <c r="L2035">
        <v>1</v>
      </c>
      <c r="M2035">
        <v>92</v>
      </c>
      <c r="N2035">
        <v>2.76</v>
      </c>
    </row>
    <row r="2036" spans="1:14" x14ac:dyDescent="0.25">
      <c r="A2036" s="7">
        <v>432744</v>
      </c>
      <c r="B2036" s="7">
        <f t="shared" si="93"/>
        <v>0</v>
      </c>
      <c r="C2036" s="7">
        <f t="shared" si="94"/>
        <v>0</v>
      </c>
      <c r="D2036" s="7">
        <f t="shared" si="95"/>
        <v>0</v>
      </c>
      <c r="E2036" s="7">
        <v>431322</v>
      </c>
      <c r="F2036" t="s">
        <v>50</v>
      </c>
      <c r="G2036" t="s">
        <v>102</v>
      </c>
      <c r="H2036" s="7">
        <v>49</v>
      </c>
      <c r="I2036" s="7" t="s">
        <v>148</v>
      </c>
      <c r="J2036" t="s">
        <v>18</v>
      </c>
      <c r="K2036">
        <v>28</v>
      </c>
      <c r="L2036">
        <v>1</v>
      </c>
      <c r="M2036">
        <v>92</v>
      </c>
      <c r="N2036">
        <v>2.76</v>
      </c>
    </row>
    <row r="2037" spans="1:14" x14ac:dyDescent="0.25">
      <c r="A2037" s="7">
        <v>432746</v>
      </c>
      <c r="B2037" s="7">
        <f t="shared" si="93"/>
        <v>0</v>
      </c>
      <c r="C2037" s="7">
        <f t="shared" si="94"/>
        <v>0</v>
      </c>
      <c r="D2037" s="7">
        <f t="shared" si="95"/>
        <v>0</v>
      </c>
      <c r="E2037" s="7">
        <v>431322</v>
      </c>
      <c r="F2037" t="s">
        <v>50</v>
      </c>
      <c r="G2037" t="s">
        <v>102</v>
      </c>
      <c r="H2037" s="7">
        <v>49</v>
      </c>
      <c r="I2037" s="7" t="s">
        <v>148</v>
      </c>
      <c r="J2037" t="s">
        <v>18</v>
      </c>
      <c r="K2037">
        <v>19.899999999999999</v>
      </c>
      <c r="L2037">
        <v>1</v>
      </c>
      <c r="M2037">
        <v>92</v>
      </c>
      <c r="N2037">
        <v>2.76</v>
      </c>
    </row>
    <row r="2038" spans="1:14" x14ac:dyDescent="0.25">
      <c r="A2038" s="7">
        <v>432748</v>
      </c>
      <c r="B2038" s="7">
        <f t="shared" si="93"/>
        <v>0</v>
      </c>
      <c r="C2038" s="7">
        <f t="shared" si="94"/>
        <v>0</v>
      </c>
      <c r="D2038" s="7">
        <f t="shared" si="95"/>
        <v>0</v>
      </c>
      <c r="E2038" s="7">
        <v>431322</v>
      </c>
      <c r="F2038" t="s">
        <v>50</v>
      </c>
      <c r="G2038" t="s">
        <v>102</v>
      </c>
      <c r="H2038" s="7">
        <v>49</v>
      </c>
      <c r="I2038" s="7" t="s">
        <v>148</v>
      </c>
      <c r="J2038" t="s">
        <v>18</v>
      </c>
      <c r="K2038">
        <v>19.899999999999999</v>
      </c>
      <c r="L2038">
        <v>1</v>
      </c>
      <c r="M2038">
        <v>92</v>
      </c>
      <c r="N2038">
        <v>2.76</v>
      </c>
    </row>
    <row r="2039" spans="1:14" x14ac:dyDescent="0.25">
      <c r="A2039" s="7">
        <v>432749</v>
      </c>
      <c r="B2039" s="7">
        <f t="shared" si="93"/>
        <v>0</v>
      </c>
      <c r="C2039" s="7">
        <f t="shared" si="94"/>
        <v>0</v>
      </c>
      <c r="D2039" s="7">
        <f t="shared" si="95"/>
        <v>0</v>
      </c>
      <c r="E2039" s="7">
        <v>431322</v>
      </c>
      <c r="F2039" t="s">
        <v>50</v>
      </c>
      <c r="G2039" t="s">
        <v>102</v>
      </c>
      <c r="H2039" s="7">
        <v>49</v>
      </c>
      <c r="I2039" s="7" t="s">
        <v>148</v>
      </c>
      <c r="J2039" t="s">
        <v>18</v>
      </c>
      <c r="K2039">
        <v>23.2</v>
      </c>
      <c r="L2039">
        <v>1</v>
      </c>
      <c r="M2039">
        <v>92</v>
      </c>
      <c r="N2039">
        <v>2.76</v>
      </c>
    </row>
    <row r="2040" spans="1:14" x14ac:dyDescent="0.25">
      <c r="A2040" s="7">
        <v>432750</v>
      </c>
      <c r="B2040" s="7">
        <f t="shared" si="93"/>
        <v>0</v>
      </c>
      <c r="C2040" s="7">
        <f t="shared" si="94"/>
        <v>0</v>
      </c>
      <c r="D2040" s="7">
        <f t="shared" si="95"/>
        <v>0</v>
      </c>
      <c r="E2040" s="7">
        <v>431322</v>
      </c>
      <c r="F2040" t="s">
        <v>50</v>
      </c>
      <c r="G2040" t="s">
        <v>102</v>
      </c>
      <c r="H2040" s="7">
        <v>49</v>
      </c>
      <c r="I2040" s="7" t="s">
        <v>148</v>
      </c>
      <c r="J2040" t="s">
        <v>18</v>
      </c>
      <c r="K2040">
        <v>27.3</v>
      </c>
      <c r="L2040">
        <v>1</v>
      </c>
      <c r="M2040">
        <v>92</v>
      </c>
      <c r="N2040">
        <v>2.76</v>
      </c>
    </row>
    <row r="2041" spans="1:14" x14ac:dyDescent="0.25">
      <c r="A2041" s="7">
        <v>432751</v>
      </c>
      <c r="B2041" s="7">
        <f t="shared" si="93"/>
        <v>0</v>
      </c>
      <c r="C2041" s="7">
        <f t="shared" si="94"/>
        <v>0</v>
      </c>
      <c r="D2041" s="7">
        <f t="shared" si="95"/>
        <v>0</v>
      </c>
      <c r="E2041" s="7">
        <v>431322</v>
      </c>
      <c r="F2041" t="s">
        <v>50</v>
      </c>
      <c r="G2041" t="s">
        <v>102</v>
      </c>
      <c r="H2041" s="7">
        <v>49</v>
      </c>
      <c r="I2041" s="7" t="s">
        <v>148</v>
      </c>
      <c r="J2041" t="s">
        <v>18</v>
      </c>
      <c r="K2041">
        <v>25.3</v>
      </c>
      <c r="L2041">
        <v>1</v>
      </c>
      <c r="M2041">
        <v>92</v>
      </c>
      <c r="N2041">
        <v>2.76</v>
      </c>
    </row>
    <row r="2042" spans="1:14" x14ac:dyDescent="0.25">
      <c r="A2042" s="7">
        <v>432752</v>
      </c>
      <c r="B2042" s="7">
        <f t="shared" si="93"/>
        <v>0</v>
      </c>
      <c r="C2042" s="7">
        <f t="shared" si="94"/>
        <v>0</v>
      </c>
      <c r="D2042" s="7">
        <f t="shared" si="95"/>
        <v>0</v>
      </c>
      <c r="E2042" s="7">
        <v>431322</v>
      </c>
      <c r="F2042" t="s">
        <v>50</v>
      </c>
      <c r="G2042" t="s">
        <v>102</v>
      </c>
      <c r="H2042" s="7">
        <v>49</v>
      </c>
      <c r="I2042" s="7" t="s">
        <v>148</v>
      </c>
      <c r="J2042" t="s">
        <v>18</v>
      </c>
      <c r="K2042">
        <v>19.5</v>
      </c>
      <c r="L2042">
        <v>1</v>
      </c>
      <c r="M2042">
        <v>92</v>
      </c>
      <c r="N2042">
        <v>2.76</v>
      </c>
    </row>
    <row r="2043" spans="1:14" x14ac:dyDescent="0.25">
      <c r="A2043" s="7">
        <v>432753</v>
      </c>
      <c r="B2043" s="7">
        <f t="shared" si="93"/>
        <v>0</v>
      </c>
      <c r="C2043" s="7">
        <f t="shared" si="94"/>
        <v>0</v>
      </c>
      <c r="D2043" s="7">
        <f t="shared" si="95"/>
        <v>0</v>
      </c>
      <c r="E2043" s="7">
        <v>431322</v>
      </c>
      <c r="F2043" t="s">
        <v>50</v>
      </c>
      <c r="G2043" t="s">
        <v>102</v>
      </c>
      <c r="H2043" s="7">
        <v>49</v>
      </c>
      <c r="I2043" s="7" t="s">
        <v>148</v>
      </c>
      <c r="J2043" t="s">
        <v>18</v>
      </c>
      <c r="K2043">
        <v>19.899999999999999</v>
      </c>
      <c r="L2043">
        <v>2</v>
      </c>
      <c r="M2043">
        <v>57</v>
      </c>
      <c r="N2043">
        <v>2.76</v>
      </c>
    </row>
    <row r="2044" spans="1:14" x14ac:dyDescent="0.25">
      <c r="A2044" s="7">
        <v>432754</v>
      </c>
      <c r="B2044" s="7">
        <f t="shared" si="93"/>
        <v>0</v>
      </c>
      <c r="C2044" s="7">
        <f t="shared" si="94"/>
        <v>0</v>
      </c>
      <c r="D2044" s="7">
        <f t="shared" si="95"/>
        <v>0</v>
      </c>
      <c r="E2044" s="7">
        <v>431322</v>
      </c>
      <c r="F2044" t="s">
        <v>50</v>
      </c>
      <c r="G2044" t="s">
        <v>102</v>
      </c>
      <c r="H2044" s="7">
        <v>49</v>
      </c>
      <c r="I2044" s="7" t="s">
        <v>148</v>
      </c>
      <c r="J2044" t="s">
        <v>18</v>
      </c>
      <c r="K2044">
        <v>32</v>
      </c>
      <c r="L2044">
        <v>1</v>
      </c>
      <c r="M2044">
        <v>92</v>
      </c>
      <c r="N2044">
        <v>2.76</v>
      </c>
    </row>
    <row r="2045" spans="1:14" x14ac:dyDescent="0.25">
      <c r="A2045" s="7">
        <v>432755</v>
      </c>
      <c r="B2045" s="7">
        <f t="shared" si="93"/>
        <v>0</v>
      </c>
      <c r="C2045" s="7">
        <f t="shared" si="94"/>
        <v>0</v>
      </c>
      <c r="D2045" s="7">
        <f t="shared" si="95"/>
        <v>0</v>
      </c>
      <c r="E2045" s="7">
        <v>431322</v>
      </c>
      <c r="F2045" t="s">
        <v>50</v>
      </c>
      <c r="G2045" t="s">
        <v>102</v>
      </c>
      <c r="H2045" s="7">
        <v>49</v>
      </c>
      <c r="I2045" s="7" t="s">
        <v>148</v>
      </c>
      <c r="J2045" t="s">
        <v>18</v>
      </c>
      <c r="K2045">
        <v>28.8</v>
      </c>
      <c r="L2045">
        <v>1</v>
      </c>
      <c r="M2045">
        <v>134.30000000000001</v>
      </c>
      <c r="N2045">
        <v>2.76</v>
      </c>
    </row>
    <row r="2046" spans="1:14" x14ac:dyDescent="0.25">
      <c r="A2046" s="7">
        <v>432757</v>
      </c>
      <c r="B2046" s="7">
        <f t="shared" si="93"/>
        <v>0</v>
      </c>
      <c r="C2046" s="7">
        <f t="shared" si="94"/>
        <v>0</v>
      </c>
      <c r="D2046" s="7">
        <f t="shared" si="95"/>
        <v>0</v>
      </c>
      <c r="E2046" s="7">
        <v>431322</v>
      </c>
      <c r="F2046" t="s">
        <v>50</v>
      </c>
      <c r="G2046" t="s">
        <v>102</v>
      </c>
      <c r="H2046" s="7">
        <v>49</v>
      </c>
      <c r="I2046" s="7" t="s">
        <v>148</v>
      </c>
      <c r="J2046" t="s">
        <v>18</v>
      </c>
      <c r="K2046">
        <v>26.7</v>
      </c>
      <c r="L2046">
        <v>1</v>
      </c>
      <c r="M2046">
        <v>92</v>
      </c>
      <c r="N2046">
        <v>2.76</v>
      </c>
    </row>
    <row r="2047" spans="1:14" x14ac:dyDescent="0.25">
      <c r="A2047" s="7">
        <v>432759</v>
      </c>
      <c r="B2047" s="7">
        <f t="shared" si="93"/>
        <v>0</v>
      </c>
      <c r="C2047" s="7">
        <f t="shared" si="94"/>
        <v>0</v>
      </c>
      <c r="D2047" s="7">
        <f t="shared" si="95"/>
        <v>0</v>
      </c>
      <c r="E2047" s="7">
        <v>431322</v>
      </c>
      <c r="F2047" t="s">
        <v>50</v>
      </c>
      <c r="G2047" t="s">
        <v>102</v>
      </c>
      <c r="H2047" s="7">
        <v>49</v>
      </c>
      <c r="I2047" s="7" t="s">
        <v>148</v>
      </c>
      <c r="J2047" t="s">
        <v>18</v>
      </c>
      <c r="K2047">
        <v>20.5</v>
      </c>
      <c r="L2047">
        <v>1</v>
      </c>
      <c r="M2047">
        <v>92</v>
      </c>
      <c r="N2047">
        <v>2.76</v>
      </c>
    </row>
    <row r="2048" spans="1:14" x14ac:dyDescent="0.25">
      <c r="A2048" s="7">
        <v>432761</v>
      </c>
      <c r="B2048" s="7">
        <f t="shared" si="93"/>
        <v>0</v>
      </c>
      <c r="C2048" s="7">
        <f t="shared" si="94"/>
        <v>0</v>
      </c>
      <c r="D2048" s="7">
        <f t="shared" si="95"/>
        <v>0</v>
      </c>
      <c r="E2048" s="7">
        <v>431322</v>
      </c>
      <c r="F2048" t="s">
        <v>50</v>
      </c>
      <c r="G2048" t="s">
        <v>102</v>
      </c>
      <c r="H2048" s="7">
        <v>49</v>
      </c>
      <c r="I2048" s="7" t="s">
        <v>148</v>
      </c>
      <c r="J2048" t="s">
        <v>18</v>
      </c>
      <c r="K2048">
        <v>21.2</v>
      </c>
      <c r="L2048">
        <v>1</v>
      </c>
      <c r="M2048">
        <v>92</v>
      </c>
      <c r="N2048">
        <v>2.76</v>
      </c>
    </row>
    <row r="2049" spans="1:14" x14ac:dyDescent="0.25">
      <c r="A2049" s="7">
        <v>432762</v>
      </c>
      <c r="B2049" s="7">
        <f t="shared" si="93"/>
        <v>0</v>
      </c>
      <c r="C2049" s="7">
        <f t="shared" si="94"/>
        <v>0</v>
      </c>
      <c r="D2049" s="7">
        <f t="shared" si="95"/>
        <v>0</v>
      </c>
      <c r="E2049" s="7">
        <v>431322</v>
      </c>
      <c r="F2049" t="s">
        <v>50</v>
      </c>
      <c r="G2049" t="s">
        <v>102</v>
      </c>
      <c r="H2049" s="7">
        <v>49</v>
      </c>
      <c r="I2049" s="7" t="s">
        <v>148</v>
      </c>
      <c r="J2049" t="s">
        <v>18</v>
      </c>
      <c r="K2049">
        <v>20.3</v>
      </c>
      <c r="L2049">
        <v>1</v>
      </c>
      <c r="M2049">
        <v>92</v>
      </c>
      <c r="N2049">
        <v>2.76</v>
      </c>
    </row>
    <row r="2050" spans="1:14" x14ac:dyDescent="0.25">
      <c r="A2050" s="7">
        <v>432923</v>
      </c>
      <c r="B2050" s="7">
        <f t="shared" si="93"/>
        <v>0</v>
      </c>
      <c r="C2050" s="7">
        <f t="shared" si="94"/>
        <v>0</v>
      </c>
      <c r="D2050" s="7">
        <f t="shared" si="95"/>
        <v>0</v>
      </c>
      <c r="E2050" s="7">
        <v>431326</v>
      </c>
      <c r="F2050" t="s">
        <v>50</v>
      </c>
      <c r="G2050" t="s">
        <v>85</v>
      </c>
      <c r="H2050" s="7">
        <v>34</v>
      </c>
      <c r="I2050" s="7" t="s">
        <v>148</v>
      </c>
      <c r="J2050" t="s">
        <v>11</v>
      </c>
      <c r="K2050">
        <v>19.2</v>
      </c>
      <c r="L2050">
        <v>1</v>
      </c>
      <c r="M2050">
        <v>194.5</v>
      </c>
      <c r="N2050">
        <v>1.9870000000000001</v>
      </c>
    </row>
    <row r="2051" spans="1:14" x14ac:dyDescent="0.25">
      <c r="A2051" s="7">
        <v>432924</v>
      </c>
      <c r="B2051" s="7">
        <f t="shared" ref="B2051:B2114" si="96">IF(A2051=A2052,1,0)</f>
        <v>0</v>
      </c>
      <c r="C2051" s="7">
        <f t="shared" ref="C2051:C2114" si="97">IF(A2051=A2050,1,0)</f>
        <v>0</v>
      </c>
      <c r="D2051" s="7">
        <f t="shared" ref="D2051:D2114" si="98">B2051+C2051</f>
        <v>0</v>
      </c>
      <c r="E2051" s="7">
        <v>431326</v>
      </c>
      <c r="F2051" t="s">
        <v>50</v>
      </c>
      <c r="G2051" t="s">
        <v>85</v>
      </c>
      <c r="H2051" s="7">
        <v>34</v>
      </c>
      <c r="I2051" s="7" t="s">
        <v>148</v>
      </c>
      <c r="J2051" t="s">
        <v>11</v>
      </c>
      <c r="K2051">
        <v>17.5</v>
      </c>
      <c r="L2051">
        <v>1</v>
      </c>
      <c r="M2051">
        <v>194.5</v>
      </c>
      <c r="N2051">
        <v>1.9870000000000001</v>
      </c>
    </row>
    <row r="2052" spans="1:14" x14ac:dyDescent="0.25">
      <c r="A2052" s="7">
        <v>432925</v>
      </c>
      <c r="B2052" s="7">
        <f t="shared" si="96"/>
        <v>0</v>
      </c>
      <c r="C2052" s="7">
        <f t="shared" si="97"/>
        <v>0</v>
      </c>
      <c r="D2052" s="7">
        <f t="shared" si="98"/>
        <v>0</v>
      </c>
      <c r="E2052" s="7">
        <v>431326</v>
      </c>
      <c r="F2052" t="s">
        <v>50</v>
      </c>
      <c r="G2052" t="s">
        <v>85</v>
      </c>
      <c r="H2052" s="7">
        <v>34</v>
      </c>
      <c r="I2052" s="7" t="s">
        <v>148</v>
      </c>
      <c r="J2052" t="s">
        <v>11</v>
      </c>
      <c r="K2052">
        <v>29.8</v>
      </c>
      <c r="L2052">
        <v>2</v>
      </c>
      <c r="M2052">
        <v>120.6</v>
      </c>
      <c r="N2052">
        <v>1.9870000000000001</v>
      </c>
    </row>
    <row r="2053" spans="1:14" x14ac:dyDescent="0.25">
      <c r="A2053" s="7">
        <v>432927</v>
      </c>
      <c r="B2053" s="7">
        <f t="shared" si="96"/>
        <v>0</v>
      </c>
      <c r="C2053" s="7">
        <f t="shared" si="97"/>
        <v>0</v>
      </c>
      <c r="D2053" s="7">
        <f t="shared" si="98"/>
        <v>0</v>
      </c>
      <c r="E2053" s="7">
        <v>431326</v>
      </c>
      <c r="F2053" t="s">
        <v>50</v>
      </c>
      <c r="G2053" t="s">
        <v>85</v>
      </c>
      <c r="H2053" s="7">
        <v>34</v>
      </c>
      <c r="I2053" s="7" t="s">
        <v>148</v>
      </c>
      <c r="J2053" t="s">
        <v>11</v>
      </c>
      <c r="K2053">
        <v>18.7</v>
      </c>
      <c r="L2053">
        <v>2</v>
      </c>
      <c r="M2053">
        <v>120.6</v>
      </c>
      <c r="N2053">
        <v>1.9870000000000001</v>
      </c>
    </row>
    <row r="2054" spans="1:14" x14ac:dyDescent="0.25">
      <c r="A2054" s="7">
        <v>432929</v>
      </c>
      <c r="B2054" s="7">
        <f t="shared" si="96"/>
        <v>0</v>
      </c>
      <c r="C2054" s="7">
        <f t="shared" si="97"/>
        <v>0</v>
      </c>
      <c r="D2054" s="7">
        <f t="shared" si="98"/>
        <v>0</v>
      </c>
      <c r="E2054" s="7">
        <v>431326</v>
      </c>
      <c r="F2054" t="s">
        <v>50</v>
      </c>
      <c r="G2054" t="s">
        <v>85</v>
      </c>
      <c r="H2054" s="7">
        <v>34</v>
      </c>
      <c r="I2054" s="7" t="s">
        <v>148</v>
      </c>
      <c r="J2054" t="s">
        <v>11</v>
      </c>
      <c r="K2054">
        <v>19.2</v>
      </c>
      <c r="L2054">
        <v>1</v>
      </c>
      <c r="M2054">
        <v>194.5</v>
      </c>
      <c r="N2054">
        <v>1.9870000000000001</v>
      </c>
    </row>
    <row r="2055" spans="1:14" x14ac:dyDescent="0.25">
      <c r="A2055" s="7">
        <v>432931</v>
      </c>
      <c r="B2055" s="7">
        <f t="shared" si="96"/>
        <v>0</v>
      </c>
      <c r="C2055" s="7">
        <f t="shared" si="97"/>
        <v>0</v>
      </c>
      <c r="D2055" s="7">
        <f t="shared" si="98"/>
        <v>0</v>
      </c>
      <c r="E2055" s="7">
        <v>431326</v>
      </c>
      <c r="F2055" t="s">
        <v>50</v>
      </c>
      <c r="G2055" t="s">
        <v>85</v>
      </c>
      <c r="H2055" s="7">
        <v>34</v>
      </c>
      <c r="I2055" s="7" t="s">
        <v>148</v>
      </c>
      <c r="J2055" t="s">
        <v>11</v>
      </c>
      <c r="K2055">
        <v>42.3</v>
      </c>
      <c r="L2055">
        <v>1</v>
      </c>
      <c r="M2055">
        <v>194.5</v>
      </c>
      <c r="N2055">
        <v>1.9870000000000001</v>
      </c>
    </row>
    <row r="2056" spans="1:14" x14ac:dyDescent="0.25">
      <c r="A2056" s="7">
        <v>432933</v>
      </c>
      <c r="B2056" s="7">
        <f t="shared" si="96"/>
        <v>0</v>
      </c>
      <c r="C2056" s="7">
        <f t="shared" si="97"/>
        <v>0</v>
      </c>
      <c r="D2056" s="7">
        <f t="shared" si="98"/>
        <v>0</v>
      </c>
      <c r="E2056" s="7">
        <v>431326</v>
      </c>
      <c r="F2056" t="s">
        <v>50</v>
      </c>
      <c r="G2056" t="s">
        <v>85</v>
      </c>
      <c r="H2056" s="7">
        <v>34</v>
      </c>
      <c r="I2056" s="7" t="s">
        <v>148</v>
      </c>
      <c r="J2056" t="s">
        <v>11</v>
      </c>
      <c r="K2056">
        <v>22.4</v>
      </c>
      <c r="L2056">
        <v>1</v>
      </c>
      <c r="M2056">
        <v>194.5</v>
      </c>
      <c r="N2056">
        <v>1.9870000000000001</v>
      </c>
    </row>
    <row r="2057" spans="1:14" x14ac:dyDescent="0.25">
      <c r="A2057" s="7">
        <v>432934</v>
      </c>
      <c r="B2057" s="7">
        <f t="shared" si="96"/>
        <v>0</v>
      </c>
      <c r="C2057" s="7">
        <f t="shared" si="97"/>
        <v>0</v>
      </c>
      <c r="D2057" s="7">
        <f t="shared" si="98"/>
        <v>0</v>
      </c>
      <c r="E2057" s="7">
        <v>431326</v>
      </c>
      <c r="F2057" t="s">
        <v>50</v>
      </c>
      <c r="G2057" t="s">
        <v>85</v>
      </c>
      <c r="H2057" s="7">
        <v>34</v>
      </c>
      <c r="I2057" s="7" t="s">
        <v>148</v>
      </c>
      <c r="J2057" t="s">
        <v>11</v>
      </c>
      <c r="K2057">
        <v>13.8</v>
      </c>
      <c r="L2057">
        <v>1</v>
      </c>
      <c r="M2057">
        <v>194.5</v>
      </c>
      <c r="N2057">
        <v>1.9870000000000001</v>
      </c>
    </row>
    <row r="2058" spans="1:14" x14ac:dyDescent="0.25">
      <c r="A2058" s="7">
        <v>432935</v>
      </c>
      <c r="B2058" s="7">
        <f t="shared" si="96"/>
        <v>0</v>
      </c>
      <c r="C2058" s="7">
        <f t="shared" si="97"/>
        <v>0</v>
      </c>
      <c r="D2058" s="7">
        <f t="shared" si="98"/>
        <v>0</v>
      </c>
      <c r="E2058" s="7">
        <v>431326</v>
      </c>
      <c r="F2058" t="s">
        <v>50</v>
      </c>
      <c r="G2058" t="s">
        <v>85</v>
      </c>
      <c r="H2058" s="7">
        <v>34</v>
      </c>
      <c r="I2058" s="7" t="s">
        <v>148</v>
      </c>
      <c r="J2058" t="s">
        <v>11</v>
      </c>
      <c r="K2058">
        <v>26.4</v>
      </c>
      <c r="L2058">
        <v>1</v>
      </c>
      <c r="M2058">
        <v>194.5</v>
      </c>
      <c r="N2058">
        <v>1.9870000000000001</v>
      </c>
    </row>
    <row r="2059" spans="1:14" x14ac:dyDescent="0.25">
      <c r="A2059" s="7">
        <v>432936</v>
      </c>
      <c r="B2059" s="7">
        <f t="shared" si="96"/>
        <v>0</v>
      </c>
      <c r="C2059" s="7">
        <f t="shared" si="97"/>
        <v>0</v>
      </c>
      <c r="D2059" s="7">
        <f t="shared" si="98"/>
        <v>0</v>
      </c>
      <c r="E2059" s="7">
        <v>431326</v>
      </c>
      <c r="F2059" t="s">
        <v>50</v>
      </c>
      <c r="G2059" t="s">
        <v>85</v>
      </c>
      <c r="H2059" s="7">
        <v>34</v>
      </c>
      <c r="I2059" s="7" t="s">
        <v>148</v>
      </c>
      <c r="J2059" t="s">
        <v>11</v>
      </c>
      <c r="K2059">
        <v>29</v>
      </c>
      <c r="L2059">
        <v>3</v>
      </c>
      <c r="M2059">
        <v>93.4</v>
      </c>
      <c r="N2059">
        <v>1.9870000000000001</v>
      </c>
    </row>
    <row r="2060" spans="1:14" x14ac:dyDescent="0.25">
      <c r="A2060" s="7">
        <v>432937</v>
      </c>
      <c r="B2060" s="7">
        <f t="shared" si="96"/>
        <v>0</v>
      </c>
      <c r="C2060" s="7">
        <f t="shared" si="97"/>
        <v>0</v>
      </c>
      <c r="D2060" s="7">
        <f t="shared" si="98"/>
        <v>0</v>
      </c>
      <c r="E2060" s="7">
        <v>431326</v>
      </c>
      <c r="F2060" t="s">
        <v>50</v>
      </c>
      <c r="G2060" t="s">
        <v>85</v>
      </c>
      <c r="H2060" s="7">
        <v>34</v>
      </c>
      <c r="I2060" s="7" t="s">
        <v>148</v>
      </c>
      <c r="J2060" t="s">
        <v>11</v>
      </c>
      <c r="K2060">
        <v>18.3</v>
      </c>
      <c r="L2060">
        <v>1</v>
      </c>
      <c r="M2060">
        <v>194.5</v>
      </c>
      <c r="N2060">
        <v>1.9870000000000001</v>
      </c>
    </row>
    <row r="2061" spans="1:14" x14ac:dyDescent="0.25">
      <c r="A2061" s="7">
        <v>432938</v>
      </c>
      <c r="B2061" s="7">
        <f t="shared" si="96"/>
        <v>0</v>
      </c>
      <c r="C2061" s="7">
        <f t="shared" si="97"/>
        <v>0</v>
      </c>
      <c r="D2061" s="7">
        <f t="shared" si="98"/>
        <v>0</v>
      </c>
      <c r="E2061" s="7">
        <v>431326</v>
      </c>
      <c r="F2061" t="s">
        <v>50</v>
      </c>
      <c r="G2061" t="s">
        <v>85</v>
      </c>
      <c r="H2061" s="7">
        <v>34</v>
      </c>
      <c r="I2061" s="7" t="s">
        <v>148</v>
      </c>
      <c r="J2061" t="s">
        <v>11</v>
      </c>
      <c r="K2061">
        <v>19.399999999999999</v>
      </c>
      <c r="L2061">
        <v>1</v>
      </c>
      <c r="M2061">
        <v>194.5</v>
      </c>
      <c r="N2061">
        <v>1.9870000000000001</v>
      </c>
    </row>
    <row r="2062" spans="1:14" x14ac:dyDescent="0.25">
      <c r="A2062" s="7">
        <v>432939</v>
      </c>
      <c r="B2062" s="7">
        <f t="shared" si="96"/>
        <v>0</v>
      </c>
      <c r="C2062" s="7">
        <f t="shared" si="97"/>
        <v>0</v>
      </c>
      <c r="D2062" s="7">
        <f t="shared" si="98"/>
        <v>0</v>
      </c>
      <c r="E2062" s="7">
        <v>431326</v>
      </c>
      <c r="F2062" t="s">
        <v>50</v>
      </c>
      <c r="G2062" t="s">
        <v>85</v>
      </c>
      <c r="H2062" s="7">
        <v>34</v>
      </c>
      <c r="I2062" s="7" t="s">
        <v>148</v>
      </c>
      <c r="J2062" t="s">
        <v>11</v>
      </c>
      <c r="K2062">
        <v>30.6</v>
      </c>
      <c r="L2062">
        <v>1</v>
      </c>
      <c r="M2062">
        <v>194.5</v>
      </c>
      <c r="N2062">
        <v>1.9870000000000001</v>
      </c>
    </row>
    <row r="2063" spans="1:14" x14ac:dyDescent="0.25">
      <c r="A2063" s="7">
        <v>432941</v>
      </c>
      <c r="B2063" s="7">
        <f t="shared" si="96"/>
        <v>0</v>
      </c>
      <c r="C2063" s="7">
        <f t="shared" si="97"/>
        <v>0</v>
      </c>
      <c r="D2063" s="7">
        <f t="shared" si="98"/>
        <v>0</v>
      </c>
      <c r="E2063" s="7">
        <v>431326</v>
      </c>
      <c r="F2063" t="s">
        <v>50</v>
      </c>
      <c r="G2063" t="s">
        <v>85</v>
      </c>
      <c r="H2063" s="7">
        <v>34</v>
      </c>
      <c r="I2063" s="7" t="s">
        <v>148</v>
      </c>
      <c r="J2063" t="s">
        <v>11</v>
      </c>
      <c r="K2063">
        <v>25</v>
      </c>
      <c r="L2063">
        <v>1</v>
      </c>
      <c r="M2063">
        <v>194.5</v>
      </c>
      <c r="N2063">
        <v>1.9870000000000001</v>
      </c>
    </row>
    <row r="2064" spans="1:14" x14ac:dyDescent="0.25">
      <c r="A2064" s="7">
        <v>432943</v>
      </c>
      <c r="B2064" s="7">
        <f t="shared" si="96"/>
        <v>0</v>
      </c>
      <c r="C2064" s="7">
        <f t="shared" si="97"/>
        <v>0</v>
      </c>
      <c r="D2064" s="7">
        <f t="shared" si="98"/>
        <v>0</v>
      </c>
      <c r="E2064" s="7">
        <v>431326</v>
      </c>
      <c r="F2064" t="s">
        <v>50</v>
      </c>
      <c r="G2064" t="s">
        <v>85</v>
      </c>
      <c r="H2064" s="7">
        <v>34</v>
      </c>
      <c r="I2064" s="7" t="s">
        <v>148</v>
      </c>
      <c r="J2064" t="s">
        <v>11</v>
      </c>
      <c r="K2064">
        <v>17.3</v>
      </c>
      <c r="L2064">
        <v>1</v>
      </c>
      <c r="M2064">
        <v>194.5</v>
      </c>
      <c r="N2064">
        <v>1.9870000000000001</v>
      </c>
    </row>
    <row r="2065" spans="1:14" x14ac:dyDescent="0.25">
      <c r="A2065" s="7">
        <v>432945</v>
      </c>
      <c r="B2065" s="7">
        <f t="shared" si="96"/>
        <v>0</v>
      </c>
      <c r="C2065" s="7">
        <f t="shared" si="97"/>
        <v>0</v>
      </c>
      <c r="D2065" s="7">
        <f t="shared" si="98"/>
        <v>0</v>
      </c>
      <c r="E2065" s="7">
        <v>431326</v>
      </c>
      <c r="F2065" t="s">
        <v>50</v>
      </c>
      <c r="G2065" t="s">
        <v>85</v>
      </c>
      <c r="H2065" s="7">
        <v>34</v>
      </c>
      <c r="I2065" s="7" t="s">
        <v>148</v>
      </c>
      <c r="J2065" t="s">
        <v>11</v>
      </c>
      <c r="K2065">
        <v>22.2</v>
      </c>
      <c r="L2065">
        <v>1</v>
      </c>
      <c r="M2065">
        <v>194.5</v>
      </c>
      <c r="N2065">
        <v>1.9870000000000001</v>
      </c>
    </row>
    <row r="2066" spans="1:14" x14ac:dyDescent="0.25">
      <c r="A2066" s="7">
        <v>432946</v>
      </c>
      <c r="B2066" s="7">
        <f t="shared" si="96"/>
        <v>0</v>
      </c>
      <c r="C2066" s="7">
        <f t="shared" si="97"/>
        <v>0</v>
      </c>
      <c r="D2066" s="7">
        <f t="shared" si="98"/>
        <v>0</v>
      </c>
      <c r="E2066" s="7">
        <v>431326</v>
      </c>
      <c r="F2066" t="s">
        <v>50</v>
      </c>
      <c r="G2066" t="s">
        <v>85</v>
      </c>
      <c r="H2066" s="7">
        <v>34</v>
      </c>
      <c r="I2066" s="7" t="s">
        <v>148</v>
      </c>
      <c r="J2066" t="s">
        <v>11</v>
      </c>
      <c r="K2066">
        <v>18.7</v>
      </c>
      <c r="L2066">
        <v>2</v>
      </c>
      <c r="M2066">
        <v>120.6</v>
      </c>
      <c r="N2066">
        <v>1.9870000000000001</v>
      </c>
    </row>
    <row r="2067" spans="1:14" x14ac:dyDescent="0.25">
      <c r="A2067" s="7">
        <v>432947</v>
      </c>
      <c r="B2067" s="7">
        <f t="shared" si="96"/>
        <v>0</v>
      </c>
      <c r="C2067" s="7">
        <f t="shared" si="97"/>
        <v>0</v>
      </c>
      <c r="D2067" s="7">
        <f t="shared" si="98"/>
        <v>0</v>
      </c>
      <c r="E2067" s="7">
        <v>431326</v>
      </c>
      <c r="F2067" t="s">
        <v>50</v>
      </c>
      <c r="G2067" t="s">
        <v>85</v>
      </c>
      <c r="H2067" s="7">
        <v>34</v>
      </c>
      <c r="I2067" s="7" t="s">
        <v>148</v>
      </c>
      <c r="J2067" t="s">
        <v>11</v>
      </c>
      <c r="K2067">
        <v>20</v>
      </c>
      <c r="L2067">
        <v>1</v>
      </c>
      <c r="M2067">
        <v>194.5</v>
      </c>
      <c r="N2067">
        <v>1.9870000000000001</v>
      </c>
    </row>
    <row r="2068" spans="1:14" x14ac:dyDescent="0.25">
      <c r="A2068" s="7">
        <v>432948</v>
      </c>
      <c r="B2068" s="7">
        <f t="shared" si="96"/>
        <v>0</v>
      </c>
      <c r="C2068" s="7">
        <f t="shared" si="97"/>
        <v>0</v>
      </c>
      <c r="D2068" s="7">
        <f t="shared" si="98"/>
        <v>0</v>
      </c>
      <c r="E2068" s="7">
        <v>431326</v>
      </c>
      <c r="F2068" t="s">
        <v>50</v>
      </c>
      <c r="G2068" t="s">
        <v>85</v>
      </c>
      <c r="H2068" s="7">
        <v>34</v>
      </c>
      <c r="I2068" s="7" t="s">
        <v>148</v>
      </c>
      <c r="J2068" t="s">
        <v>11</v>
      </c>
      <c r="K2068">
        <v>18.600000000000001</v>
      </c>
      <c r="L2068">
        <v>1</v>
      </c>
      <c r="M2068">
        <v>194.5</v>
      </c>
      <c r="N2068">
        <v>1.9870000000000001</v>
      </c>
    </row>
    <row r="2069" spans="1:14" x14ac:dyDescent="0.25">
      <c r="A2069" s="7">
        <v>432949</v>
      </c>
      <c r="B2069" s="7">
        <f t="shared" si="96"/>
        <v>0</v>
      </c>
      <c r="C2069" s="7">
        <f t="shared" si="97"/>
        <v>0</v>
      </c>
      <c r="D2069" s="7">
        <f t="shared" si="98"/>
        <v>0</v>
      </c>
      <c r="E2069" s="7">
        <v>431326</v>
      </c>
      <c r="F2069" t="s">
        <v>50</v>
      </c>
      <c r="G2069" t="s">
        <v>85</v>
      </c>
      <c r="H2069" s="7">
        <v>34</v>
      </c>
      <c r="I2069" s="7" t="s">
        <v>148</v>
      </c>
      <c r="J2069" t="s">
        <v>11</v>
      </c>
      <c r="K2069">
        <v>19</v>
      </c>
      <c r="L2069">
        <v>1</v>
      </c>
      <c r="M2069">
        <v>194.5</v>
      </c>
      <c r="N2069">
        <v>1.9870000000000001</v>
      </c>
    </row>
    <row r="2070" spans="1:14" x14ac:dyDescent="0.25">
      <c r="A2070" s="7">
        <v>432950</v>
      </c>
      <c r="B2070" s="7">
        <f t="shared" si="96"/>
        <v>0</v>
      </c>
      <c r="C2070" s="7">
        <f t="shared" si="97"/>
        <v>0</v>
      </c>
      <c r="D2070" s="7">
        <f t="shared" si="98"/>
        <v>0</v>
      </c>
      <c r="E2070" s="7">
        <v>431326</v>
      </c>
      <c r="F2070" t="s">
        <v>50</v>
      </c>
      <c r="G2070" t="s">
        <v>85</v>
      </c>
      <c r="H2070" s="7">
        <v>34</v>
      </c>
      <c r="I2070" s="7" t="s">
        <v>148</v>
      </c>
      <c r="J2070" t="s">
        <v>11</v>
      </c>
      <c r="K2070">
        <v>12.4</v>
      </c>
      <c r="L2070">
        <v>1</v>
      </c>
      <c r="M2070">
        <v>194.5</v>
      </c>
      <c r="N2070">
        <v>1.9870000000000001</v>
      </c>
    </row>
    <row r="2071" spans="1:14" x14ac:dyDescent="0.25">
      <c r="A2071" s="7">
        <v>432951</v>
      </c>
      <c r="B2071" s="7">
        <f t="shared" si="96"/>
        <v>0</v>
      </c>
      <c r="C2071" s="7">
        <f t="shared" si="97"/>
        <v>0</v>
      </c>
      <c r="D2071" s="7">
        <f t="shared" si="98"/>
        <v>0</v>
      </c>
      <c r="E2071" s="7">
        <v>431326</v>
      </c>
      <c r="F2071" t="s">
        <v>50</v>
      </c>
      <c r="G2071" t="s">
        <v>85</v>
      </c>
      <c r="H2071" s="7">
        <v>34</v>
      </c>
      <c r="I2071" s="7" t="s">
        <v>148</v>
      </c>
      <c r="J2071" t="s">
        <v>11</v>
      </c>
      <c r="K2071">
        <v>26.6</v>
      </c>
      <c r="L2071">
        <v>1</v>
      </c>
      <c r="M2071">
        <v>194.5</v>
      </c>
      <c r="N2071">
        <v>1.9870000000000001</v>
      </c>
    </row>
    <row r="2072" spans="1:14" x14ac:dyDescent="0.25">
      <c r="A2072" s="7">
        <v>432952</v>
      </c>
      <c r="B2072" s="7">
        <f t="shared" si="96"/>
        <v>0</v>
      </c>
      <c r="C2072" s="7">
        <f t="shared" si="97"/>
        <v>0</v>
      </c>
      <c r="D2072" s="7">
        <f t="shared" si="98"/>
        <v>0</v>
      </c>
      <c r="E2072" s="7">
        <v>431326</v>
      </c>
      <c r="F2072" t="s">
        <v>50</v>
      </c>
      <c r="G2072" t="s">
        <v>85</v>
      </c>
      <c r="H2072" s="7">
        <v>34</v>
      </c>
      <c r="I2072" s="7" t="s">
        <v>148</v>
      </c>
      <c r="J2072" t="s">
        <v>11</v>
      </c>
      <c r="K2072">
        <v>18.600000000000001</v>
      </c>
      <c r="L2072">
        <v>1</v>
      </c>
      <c r="M2072">
        <v>194.5</v>
      </c>
      <c r="N2072">
        <v>1.9870000000000001</v>
      </c>
    </row>
    <row r="2073" spans="1:14" x14ac:dyDescent="0.25">
      <c r="A2073" s="7">
        <v>432953</v>
      </c>
      <c r="B2073" s="7">
        <f t="shared" si="96"/>
        <v>0</v>
      </c>
      <c r="C2073" s="7">
        <f t="shared" si="97"/>
        <v>0</v>
      </c>
      <c r="D2073" s="7">
        <f t="shared" si="98"/>
        <v>0</v>
      </c>
      <c r="E2073" s="7">
        <v>431326</v>
      </c>
      <c r="F2073" t="s">
        <v>50</v>
      </c>
      <c r="G2073" t="s">
        <v>85</v>
      </c>
      <c r="H2073" s="7">
        <v>34</v>
      </c>
      <c r="I2073" s="7" t="s">
        <v>148</v>
      </c>
      <c r="J2073" t="s">
        <v>11</v>
      </c>
      <c r="K2073">
        <v>41.9</v>
      </c>
      <c r="L2073">
        <v>2</v>
      </c>
      <c r="M2073">
        <v>120.6</v>
      </c>
      <c r="N2073">
        <v>1.9870000000000001</v>
      </c>
    </row>
    <row r="2074" spans="1:14" x14ac:dyDescent="0.25">
      <c r="A2074" s="7">
        <v>432999</v>
      </c>
      <c r="B2074" s="7">
        <f t="shared" si="96"/>
        <v>1</v>
      </c>
      <c r="C2074" s="7">
        <f t="shared" si="97"/>
        <v>0</v>
      </c>
      <c r="D2074" s="7">
        <f t="shared" si="98"/>
        <v>1</v>
      </c>
      <c r="E2074" s="7">
        <v>431331</v>
      </c>
      <c r="F2074" t="s">
        <v>50</v>
      </c>
      <c r="G2074" t="s">
        <v>103</v>
      </c>
      <c r="H2074" s="7">
        <v>45</v>
      </c>
      <c r="I2074" s="7" t="s">
        <v>148</v>
      </c>
      <c r="J2074" t="s">
        <v>18</v>
      </c>
      <c r="K2074">
        <v>48.1</v>
      </c>
      <c r="L2074">
        <v>4</v>
      </c>
      <c r="M2074">
        <v>46.3</v>
      </c>
      <c r="N2074">
        <v>2.76</v>
      </c>
    </row>
    <row r="2075" spans="1:14" x14ac:dyDescent="0.25">
      <c r="A2075" s="7">
        <v>432999</v>
      </c>
      <c r="B2075" s="7">
        <f t="shared" si="96"/>
        <v>0</v>
      </c>
      <c r="C2075" s="7">
        <f t="shared" si="97"/>
        <v>1</v>
      </c>
      <c r="D2075" s="7">
        <f t="shared" si="98"/>
        <v>1</v>
      </c>
      <c r="E2075" s="7">
        <v>431331</v>
      </c>
      <c r="F2075" t="s">
        <v>50</v>
      </c>
      <c r="G2075" t="s">
        <v>103</v>
      </c>
      <c r="H2075" s="7">
        <v>45</v>
      </c>
      <c r="I2075" s="7" t="s">
        <v>148</v>
      </c>
      <c r="J2075" t="s">
        <v>18</v>
      </c>
      <c r="K2075">
        <v>48.1</v>
      </c>
      <c r="L2075">
        <v>4</v>
      </c>
      <c r="M2075">
        <v>46.3</v>
      </c>
      <c r="N2075">
        <v>2.76</v>
      </c>
    </row>
    <row r="2076" spans="1:14" x14ac:dyDescent="0.25">
      <c r="A2076" s="7">
        <v>433002</v>
      </c>
      <c r="B2076" s="7">
        <f t="shared" si="96"/>
        <v>1</v>
      </c>
      <c r="C2076" s="7">
        <f t="shared" si="97"/>
        <v>0</v>
      </c>
      <c r="D2076" s="7">
        <f t="shared" si="98"/>
        <v>1</v>
      </c>
      <c r="E2076" s="7">
        <v>431331</v>
      </c>
      <c r="F2076" t="s">
        <v>50</v>
      </c>
      <c r="G2076" t="s">
        <v>103</v>
      </c>
      <c r="H2076" s="7">
        <v>45</v>
      </c>
      <c r="I2076" s="7" t="s">
        <v>148</v>
      </c>
      <c r="J2076" t="s">
        <v>18</v>
      </c>
      <c r="K2076">
        <v>50.5</v>
      </c>
      <c r="L2076">
        <v>2</v>
      </c>
      <c r="M2076">
        <v>73.5</v>
      </c>
      <c r="N2076">
        <v>2.76</v>
      </c>
    </row>
    <row r="2077" spans="1:14" x14ac:dyDescent="0.25">
      <c r="A2077" s="7">
        <v>433002</v>
      </c>
      <c r="B2077" s="7">
        <f t="shared" si="96"/>
        <v>0</v>
      </c>
      <c r="C2077" s="7">
        <f t="shared" si="97"/>
        <v>1</v>
      </c>
      <c r="D2077" s="7">
        <f t="shared" si="98"/>
        <v>1</v>
      </c>
      <c r="E2077" s="7">
        <v>431331</v>
      </c>
      <c r="F2077" t="s">
        <v>50</v>
      </c>
      <c r="G2077" t="s">
        <v>103</v>
      </c>
      <c r="H2077" s="7">
        <v>45</v>
      </c>
      <c r="I2077" s="7" t="s">
        <v>148</v>
      </c>
      <c r="J2077" t="s">
        <v>18</v>
      </c>
      <c r="K2077">
        <v>50.5</v>
      </c>
      <c r="L2077">
        <v>2</v>
      </c>
      <c r="M2077">
        <v>73.5</v>
      </c>
      <c r="N2077">
        <v>2.76</v>
      </c>
    </row>
    <row r="2078" spans="1:14" x14ac:dyDescent="0.25">
      <c r="A2078" s="7">
        <v>433004</v>
      </c>
      <c r="B2078" s="7">
        <f t="shared" si="96"/>
        <v>1</v>
      </c>
      <c r="C2078" s="7">
        <f t="shared" si="97"/>
        <v>0</v>
      </c>
      <c r="D2078" s="7">
        <f t="shared" si="98"/>
        <v>1</v>
      </c>
      <c r="E2078" s="7">
        <v>431331</v>
      </c>
      <c r="F2078" t="s">
        <v>50</v>
      </c>
      <c r="G2078" t="s">
        <v>103</v>
      </c>
      <c r="H2078" s="7">
        <v>45</v>
      </c>
      <c r="I2078" s="7" t="s">
        <v>148</v>
      </c>
      <c r="J2078" t="s">
        <v>18</v>
      </c>
      <c r="K2078">
        <v>63.5</v>
      </c>
      <c r="L2078">
        <v>2</v>
      </c>
      <c r="M2078">
        <v>83.2</v>
      </c>
      <c r="N2078">
        <v>2.76</v>
      </c>
    </row>
    <row r="2079" spans="1:14" x14ac:dyDescent="0.25">
      <c r="A2079" s="7">
        <v>433004</v>
      </c>
      <c r="B2079" s="7">
        <f t="shared" si="96"/>
        <v>0</v>
      </c>
      <c r="C2079" s="7">
        <f t="shared" si="97"/>
        <v>1</v>
      </c>
      <c r="D2079" s="7">
        <f t="shared" si="98"/>
        <v>1</v>
      </c>
      <c r="E2079" s="7">
        <v>431331</v>
      </c>
      <c r="F2079" t="s">
        <v>50</v>
      </c>
      <c r="G2079" t="s">
        <v>103</v>
      </c>
      <c r="H2079" s="7">
        <v>45</v>
      </c>
      <c r="I2079" s="7" t="s">
        <v>148</v>
      </c>
      <c r="J2079" t="s">
        <v>18</v>
      </c>
      <c r="K2079">
        <v>63.5</v>
      </c>
      <c r="L2079">
        <v>2</v>
      </c>
      <c r="M2079">
        <v>83.2</v>
      </c>
      <c r="N2079">
        <v>2.76</v>
      </c>
    </row>
    <row r="2080" spans="1:14" x14ac:dyDescent="0.25">
      <c r="A2080" s="7">
        <v>433006</v>
      </c>
      <c r="B2080" s="7">
        <f t="shared" si="96"/>
        <v>1</v>
      </c>
      <c r="C2080" s="7">
        <f t="shared" si="97"/>
        <v>0</v>
      </c>
      <c r="D2080" s="7">
        <f t="shared" si="98"/>
        <v>1</v>
      </c>
      <c r="E2080" s="7">
        <v>431331</v>
      </c>
      <c r="F2080" t="s">
        <v>50</v>
      </c>
      <c r="G2080" t="s">
        <v>103</v>
      </c>
      <c r="H2080" s="7">
        <v>45</v>
      </c>
      <c r="I2080" s="7" t="s">
        <v>148</v>
      </c>
      <c r="J2080" t="s">
        <v>18</v>
      </c>
      <c r="K2080">
        <v>47.6</v>
      </c>
      <c r="L2080">
        <v>4</v>
      </c>
      <c r="M2080">
        <v>46.3</v>
      </c>
      <c r="N2080">
        <v>2.76</v>
      </c>
    </row>
    <row r="2081" spans="1:14" x14ac:dyDescent="0.25">
      <c r="A2081" s="7">
        <v>433006</v>
      </c>
      <c r="B2081" s="7">
        <f t="shared" si="96"/>
        <v>0</v>
      </c>
      <c r="C2081" s="7">
        <f t="shared" si="97"/>
        <v>1</v>
      </c>
      <c r="D2081" s="7">
        <f t="shared" si="98"/>
        <v>1</v>
      </c>
      <c r="E2081" s="7">
        <v>431331</v>
      </c>
      <c r="F2081" t="s">
        <v>50</v>
      </c>
      <c r="G2081" t="s">
        <v>103</v>
      </c>
      <c r="H2081" s="7">
        <v>45</v>
      </c>
      <c r="I2081" s="7" t="s">
        <v>148</v>
      </c>
      <c r="J2081" t="s">
        <v>18</v>
      </c>
      <c r="K2081">
        <v>47.6</v>
      </c>
      <c r="L2081">
        <v>4</v>
      </c>
      <c r="M2081">
        <v>46.3</v>
      </c>
      <c r="N2081">
        <v>2.76</v>
      </c>
    </row>
    <row r="2082" spans="1:14" x14ac:dyDescent="0.25">
      <c r="A2082" s="7">
        <v>433008</v>
      </c>
      <c r="B2082" s="7">
        <f t="shared" si="96"/>
        <v>1</v>
      </c>
      <c r="C2082" s="7">
        <f t="shared" si="97"/>
        <v>0</v>
      </c>
      <c r="D2082" s="7">
        <f t="shared" si="98"/>
        <v>1</v>
      </c>
      <c r="E2082" s="7">
        <v>431331</v>
      </c>
      <c r="F2082" t="s">
        <v>50</v>
      </c>
      <c r="G2082" t="s">
        <v>103</v>
      </c>
      <c r="H2082" s="7">
        <v>45</v>
      </c>
      <c r="I2082" s="7" t="s">
        <v>148</v>
      </c>
      <c r="J2082" t="s">
        <v>18</v>
      </c>
      <c r="K2082">
        <v>48.3</v>
      </c>
      <c r="L2082">
        <v>1</v>
      </c>
      <c r="M2082">
        <v>118.7</v>
      </c>
      <c r="N2082">
        <v>2.76</v>
      </c>
    </row>
    <row r="2083" spans="1:14" x14ac:dyDescent="0.25">
      <c r="A2083" s="7">
        <v>433008</v>
      </c>
      <c r="B2083" s="7">
        <f t="shared" si="96"/>
        <v>0</v>
      </c>
      <c r="C2083" s="7">
        <f t="shared" si="97"/>
        <v>1</v>
      </c>
      <c r="D2083" s="7">
        <f t="shared" si="98"/>
        <v>1</v>
      </c>
      <c r="E2083" s="7">
        <v>431331</v>
      </c>
      <c r="F2083" t="s">
        <v>50</v>
      </c>
      <c r="G2083" t="s">
        <v>103</v>
      </c>
      <c r="H2083" s="7">
        <v>45</v>
      </c>
      <c r="I2083" s="7" t="s">
        <v>148</v>
      </c>
      <c r="J2083" t="s">
        <v>18</v>
      </c>
      <c r="K2083">
        <v>48.3</v>
      </c>
      <c r="L2083">
        <v>1</v>
      </c>
      <c r="M2083">
        <v>118.7</v>
      </c>
      <c r="N2083">
        <v>2.76</v>
      </c>
    </row>
    <row r="2084" spans="1:14" x14ac:dyDescent="0.25">
      <c r="A2084" s="7">
        <v>433011</v>
      </c>
      <c r="B2084" s="7">
        <f t="shared" si="96"/>
        <v>1</v>
      </c>
      <c r="C2084" s="7">
        <f t="shared" si="97"/>
        <v>0</v>
      </c>
      <c r="D2084" s="7">
        <f t="shared" si="98"/>
        <v>1</v>
      </c>
      <c r="E2084" s="7">
        <v>431331</v>
      </c>
      <c r="F2084" t="s">
        <v>50</v>
      </c>
      <c r="G2084" t="s">
        <v>103</v>
      </c>
      <c r="H2084" s="7">
        <v>45</v>
      </c>
      <c r="I2084" s="7" t="s">
        <v>148</v>
      </c>
      <c r="J2084" t="s">
        <v>18</v>
      </c>
      <c r="K2084">
        <v>50.8</v>
      </c>
      <c r="L2084">
        <v>2</v>
      </c>
      <c r="M2084">
        <v>73.5</v>
      </c>
      <c r="N2084">
        <v>2.76</v>
      </c>
    </row>
    <row r="2085" spans="1:14" x14ac:dyDescent="0.25">
      <c r="A2085" s="7">
        <v>433011</v>
      </c>
      <c r="B2085" s="7">
        <f t="shared" si="96"/>
        <v>0</v>
      </c>
      <c r="C2085" s="7">
        <f t="shared" si="97"/>
        <v>1</v>
      </c>
      <c r="D2085" s="7">
        <f t="shared" si="98"/>
        <v>1</v>
      </c>
      <c r="E2085" s="7">
        <v>431331</v>
      </c>
      <c r="F2085" t="s">
        <v>50</v>
      </c>
      <c r="G2085" t="s">
        <v>103</v>
      </c>
      <c r="H2085" s="7">
        <v>45</v>
      </c>
      <c r="I2085" s="7" t="s">
        <v>148</v>
      </c>
      <c r="J2085" t="s">
        <v>18</v>
      </c>
      <c r="K2085">
        <v>50.8</v>
      </c>
      <c r="L2085">
        <v>2</v>
      </c>
      <c r="M2085">
        <v>73.5</v>
      </c>
      <c r="N2085">
        <v>2.76</v>
      </c>
    </row>
    <row r="2086" spans="1:14" x14ac:dyDescent="0.25">
      <c r="A2086" s="7">
        <v>433013</v>
      </c>
      <c r="B2086" s="7">
        <f t="shared" si="96"/>
        <v>1</v>
      </c>
      <c r="C2086" s="7">
        <f t="shared" si="97"/>
        <v>0</v>
      </c>
      <c r="D2086" s="7">
        <f t="shared" si="98"/>
        <v>1</v>
      </c>
      <c r="E2086" s="7">
        <v>431331</v>
      </c>
      <c r="F2086" t="s">
        <v>50</v>
      </c>
      <c r="G2086" t="s">
        <v>103</v>
      </c>
      <c r="H2086" s="7">
        <v>45</v>
      </c>
      <c r="I2086" s="7" t="s">
        <v>148</v>
      </c>
      <c r="J2086" t="s">
        <v>18</v>
      </c>
      <c r="K2086">
        <v>24</v>
      </c>
      <c r="L2086">
        <v>1</v>
      </c>
      <c r="M2086">
        <v>92</v>
      </c>
      <c r="N2086">
        <v>2.76</v>
      </c>
    </row>
    <row r="2087" spans="1:14" x14ac:dyDescent="0.25">
      <c r="A2087" s="7">
        <v>433013</v>
      </c>
      <c r="B2087" s="7">
        <f t="shared" si="96"/>
        <v>0</v>
      </c>
      <c r="C2087" s="7">
        <f t="shared" si="97"/>
        <v>1</v>
      </c>
      <c r="D2087" s="7">
        <f t="shared" si="98"/>
        <v>1</v>
      </c>
      <c r="E2087" s="7">
        <v>431331</v>
      </c>
      <c r="F2087" t="s">
        <v>50</v>
      </c>
      <c r="G2087" t="s">
        <v>103</v>
      </c>
      <c r="H2087" s="7">
        <v>45</v>
      </c>
      <c r="I2087" s="7" t="s">
        <v>148</v>
      </c>
      <c r="J2087" t="s">
        <v>18</v>
      </c>
      <c r="K2087">
        <v>24</v>
      </c>
      <c r="L2087">
        <v>1</v>
      </c>
      <c r="M2087">
        <v>92</v>
      </c>
      <c r="N2087">
        <v>2.76</v>
      </c>
    </row>
    <row r="2088" spans="1:14" x14ac:dyDescent="0.25">
      <c r="A2088" s="7">
        <v>433014</v>
      </c>
      <c r="B2088" s="7">
        <f t="shared" si="96"/>
        <v>1</v>
      </c>
      <c r="C2088" s="7">
        <f t="shared" si="97"/>
        <v>0</v>
      </c>
      <c r="D2088" s="7">
        <f t="shared" si="98"/>
        <v>1</v>
      </c>
      <c r="E2088" s="7">
        <v>431331</v>
      </c>
      <c r="F2088" t="s">
        <v>50</v>
      </c>
      <c r="G2088" t="s">
        <v>103</v>
      </c>
      <c r="H2088" s="7">
        <v>45</v>
      </c>
      <c r="I2088" s="7" t="s">
        <v>148</v>
      </c>
      <c r="J2088" t="s">
        <v>18</v>
      </c>
      <c r="K2088">
        <v>37.700000000000003</v>
      </c>
      <c r="L2088">
        <v>2</v>
      </c>
      <c r="M2088">
        <v>73.5</v>
      </c>
      <c r="N2088">
        <v>2.76</v>
      </c>
    </row>
    <row r="2089" spans="1:14" x14ac:dyDescent="0.25">
      <c r="A2089" s="7">
        <v>433014</v>
      </c>
      <c r="B2089" s="7">
        <f t="shared" si="96"/>
        <v>0</v>
      </c>
      <c r="C2089" s="7">
        <f t="shared" si="97"/>
        <v>1</v>
      </c>
      <c r="D2089" s="7">
        <f t="shared" si="98"/>
        <v>1</v>
      </c>
      <c r="E2089" s="7">
        <v>431331</v>
      </c>
      <c r="F2089" t="s">
        <v>50</v>
      </c>
      <c r="G2089" t="s">
        <v>103</v>
      </c>
      <c r="H2089" s="7">
        <v>45</v>
      </c>
      <c r="I2089" s="7" t="s">
        <v>148</v>
      </c>
      <c r="J2089" t="s">
        <v>18</v>
      </c>
      <c r="K2089">
        <v>37.700000000000003</v>
      </c>
      <c r="L2089">
        <v>2</v>
      </c>
      <c r="M2089">
        <v>73.5</v>
      </c>
      <c r="N2089">
        <v>2.76</v>
      </c>
    </row>
    <row r="2090" spans="1:14" x14ac:dyDescent="0.25">
      <c r="A2090" s="7">
        <v>433016</v>
      </c>
      <c r="B2090" s="7">
        <f t="shared" si="96"/>
        <v>1</v>
      </c>
      <c r="C2090" s="7">
        <f t="shared" si="97"/>
        <v>0</v>
      </c>
      <c r="D2090" s="7">
        <f t="shared" si="98"/>
        <v>1</v>
      </c>
      <c r="E2090" s="7">
        <v>431331</v>
      </c>
      <c r="F2090" t="s">
        <v>50</v>
      </c>
      <c r="G2090" t="s">
        <v>103</v>
      </c>
      <c r="H2090" s="7">
        <v>45</v>
      </c>
      <c r="I2090" s="7" t="s">
        <v>148</v>
      </c>
      <c r="J2090" t="s">
        <v>18</v>
      </c>
      <c r="K2090">
        <v>47.1</v>
      </c>
      <c r="L2090">
        <v>5</v>
      </c>
      <c r="M2090">
        <v>40.4</v>
      </c>
      <c r="N2090">
        <v>2.76</v>
      </c>
    </row>
    <row r="2091" spans="1:14" x14ac:dyDescent="0.25">
      <c r="A2091" s="7">
        <v>433016</v>
      </c>
      <c r="B2091" s="7">
        <f t="shared" si="96"/>
        <v>0</v>
      </c>
      <c r="C2091" s="7">
        <f t="shared" si="97"/>
        <v>1</v>
      </c>
      <c r="D2091" s="7">
        <f t="shared" si="98"/>
        <v>1</v>
      </c>
      <c r="E2091" s="7">
        <v>431331</v>
      </c>
      <c r="F2091" t="s">
        <v>50</v>
      </c>
      <c r="G2091" t="s">
        <v>103</v>
      </c>
      <c r="H2091" s="7">
        <v>45</v>
      </c>
      <c r="I2091" s="7" t="s">
        <v>148</v>
      </c>
      <c r="J2091" t="s">
        <v>18</v>
      </c>
      <c r="K2091">
        <v>47.1</v>
      </c>
      <c r="L2091">
        <v>5</v>
      </c>
      <c r="M2091">
        <v>40.4</v>
      </c>
      <c r="N2091">
        <v>2.76</v>
      </c>
    </row>
    <row r="2092" spans="1:14" x14ac:dyDescent="0.25">
      <c r="A2092" s="7">
        <v>433639</v>
      </c>
      <c r="B2092" s="7">
        <f t="shared" si="96"/>
        <v>1</v>
      </c>
      <c r="C2092" s="7">
        <f t="shared" si="97"/>
        <v>0</v>
      </c>
      <c r="D2092" s="7">
        <f t="shared" si="98"/>
        <v>1</v>
      </c>
      <c r="E2092" s="7">
        <v>431343</v>
      </c>
      <c r="F2092" t="s">
        <v>50</v>
      </c>
      <c r="G2092" t="s">
        <v>92</v>
      </c>
      <c r="H2092" s="7">
        <v>14</v>
      </c>
      <c r="I2092" s="7" t="s">
        <v>148</v>
      </c>
      <c r="J2092" t="s">
        <v>18</v>
      </c>
      <c r="K2092">
        <v>31.9</v>
      </c>
      <c r="L2092">
        <v>1</v>
      </c>
      <c r="M2092">
        <v>92</v>
      </c>
      <c r="N2092">
        <v>2.76</v>
      </c>
    </row>
    <row r="2093" spans="1:14" x14ac:dyDescent="0.25">
      <c r="A2093" s="7">
        <v>433639</v>
      </c>
      <c r="B2093" s="7">
        <f t="shared" si="96"/>
        <v>0</v>
      </c>
      <c r="C2093" s="7">
        <f t="shared" si="97"/>
        <v>1</v>
      </c>
      <c r="D2093" s="7">
        <f t="shared" si="98"/>
        <v>1</v>
      </c>
      <c r="E2093" s="7">
        <v>431343</v>
      </c>
      <c r="F2093" t="s">
        <v>50</v>
      </c>
      <c r="G2093" t="s">
        <v>92</v>
      </c>
      <c r="H2093" s="7">
        <v>14</v>
      </c>
      <c r="I2093" s="7" t="s">
        <v>148</v>
      </c>
      <c r="J2093" t="s">
        <v>18</v>
      </c>
      <c r="K2093">
        <v>31.9</v>
      </c>
      <c r="L2093">
        <v>1</v>
      </c>
      <c r="M2093">
        <v>92</v>
      </c>
      <c r="N2093">
        <v>2.76</v>
      </c>
    </row>
    <row r="2094" spans="1:14" x14ac:dyDescent="0.25">
      <c r="A2094" s="7">
        <v>433641</v>
      </c>
      <c r="B2094" s="7">
        <f t="shared" si="96"/>
        <v>1</v>
      </c>
      <c r="C2094" s="7">
        <f t="shared" si="97"/>
        <v>0</v>
      </c>
      <c r="D2094" s="7">
        <f t="shared" si="98"/>
        <v>1</v>
      </c>
      <c r="E2094" s="7">
        <v>431343</v>
      </c>
      <c r="F2094" t="s">
        <v>50</v>
      </c>
      <c r="G2094" t="s">
        <v>92</v>
      </c>
      <c r="H2094" s="7">
        <v>14</v>
      </c>
      <c r="I2094" s="7" t="s">
        <v>148</v>
      </c>
      <c r="J2094" t="s">
        <v>18</v>
      </c>
      <c r="K2094">
        <v>39.5</v>
      </c>
      <c r="L2094">
        <v>2</v>
      </c>
      <c r="M2094">
        <v>57</v>
      </c>
      <c r="N2094">
        <v>2.76</v>
      </c>
    </row>
    <row r="2095" spans="1:14" x14ac:dyDescent="0.25">
      <c r="A2095" s="7">
        <v>433641</v>
      </c>
      <c r="B2095" s="7">
        <f t="shared" si="96"/>
        <v>0</v>
      </c>
      <c r="C2095" s="7">
        <f t="shared" si="97"/>
        <v>1</v>
      </c>
      <c r="D2095" s="7">
        <f t="shared" si="98"/>
        <v>1</v>
      </c>
      <c r="E2095" s="7">
        <v>431343</v>
      </c>
      <c r="F2095" t="s">
        <v>50</v>
      </c>
      <c r="G2095" t="s">
        <v>92</v>
      </c>
      <c r="H2095" s="7">
        <v>14</v>
      </c>
      <c r="I2095" s="7" t="s">
        <v>148</v>
      </c>
      <c r="J2095" t="s">
        <v>18</v>
      </c>
      <c r="K2095">
        <v>39.5</v>
      </c>
      <c r="L2095">
        <v>2</v>
      </c>
      <c r="M2095">
        <v>57</v>
      </c>
      <c r="N2095">
        <v>2.76</v>
      </c>
    </row>
    <row r="2096" spans="1:14" x14ac:dyDescent="0.25">
      <c r="A2096" s="7">
        <v>433644</v>
      </c>
      <c r="B2096" s="7">
        <f t="shared" si="96"/>
        <v>1</v>
      </c>
      <c r="C2096" s="7">
        <f t="shared" si="97"/>
        <v>0</v>
      </c>
      <c r="D2096" s="7">
        <f t="shared" si="98"/>
        <v>1</v>
      </c>
      <c r="E2096" s="7">
        <v>431343</v>
      </c>
      <c r="F2096" t="s">
        <v>50</v>
      </c>
      <c r="G2096" t="s">
        <v>92</v>
      </c>
      <c r="H2096" s="7">
        <v>14</v>
      </c>
      <c r="I2096" s="7" t="s">
        <v>148</v>
      </c>
      <c r="J2096" t="s">
        <v>18</v>
      </c>
      <c r="K2096">
        <v>38.9</v>
      </c>
      <c r="L2096">
        <v>2</v>
      </c>
      <c r="M2096">
        <v>57</v>
      </c>
      <c r="N2096">
        <v>2.76</v>
      </c>
    </row>
    <row r="2097" spans="1:14" x14ac:dyDescent="0.25">
      <c r="A2097" s="7">
        <v>433644</v>
      </c>
      <c r="B2097" s="7">
        <f t="shared" si="96"/>
        <v>0</v>
      </c>
      <c r="C2097" s="7">
        <f t="shared" si="97"/>
        <v>1</v>
      </c>
      <c r="D2097" s="7">
        <f t="shared" si="98"/>
        <v>1</v>
      </c>
      <c r="E2097" s="7">
        <v>431343</v>
      </c>
      <c r="F2097" t="s">
        <v>50</v>
      </c>
      <c r="G2097" t="s">
        <v>92</v>
      </c>
      <c r="H2097" s="7">
        <v>14</v>
      </c>
      <c r="I2097" s="7" t="s">
        <v>148</v>
      </c>
      <c r="J2097" t="s">
        <v>18</v>
      </c>
      <c r="K2097">
        <v>38.9</v>
      </c>
      <c r="L2097">
        <v>2</v>
      </c>
      <c r="M2097">
        <v>57</v>
      </c>
      <c r="N2097">
        <v>2.76</v>
      </c>
    </row>
    <row r="2098" spans="1:14" x14ac:dyDescent="0.25">
      <c r="A2098" s="7">
        <v>433646</v>
      </c>
      <c r="B2098" s="7">
        <f t="shared" si="96"/>
        <v>1</v>
      </c>
      <c r="C2098" s="7">
        <f t="shared" si="97"/>
        <v>0</v>
      </c>
      <c r="D2098" s="7">
        <f t="shared" si="98"/>
        <v>1</v>
      </c>
      <c r="E2098" s="7">
        <v>431343</v>
      </c>
      <c r="F2098" t="s">
        <v>50</v>
      </c>
      <c r="G2098" t="s">
        <v>92</v>
      </c>
      <c r="H2098" s="7">
        <v>14</v>
      </c>
      <c r="I2098" s="7" t="s">
        <v>148</v>
      </c>
      <c r="J2098" t="s">
        <v>18</v>
      </c>
      <c r="K2098">
        <v>31.7</v>
      </c>
      <c r="L2098">
        <v>1</v>
      </c>
      <c r="M2098">
        <v>92</v>
      </c>
      <c r="N2098">
        <v>2.76</v>
      </c>
    </row>
    <row r="2099" spans="1:14" x14ac:dyDescent="0.25">
      <c r="A2099" s="7">
        <v>433646</v>
      </c>
      <c r="B2099" s="7">
        <f t="shared" si="96"/>
        <v>0</v>
      </c>
      <c r="C2099" s="7">
        <f t="shared" si="97"/>
        <v>1</v>
      </c>
      <c r="D2099" s="7">
        <f t="shared" si="98"/>
        <v>1</v>
      </c>
      <c r="E2099" s="7">
        <v>431343</v>
      </c>
      <c r="F2099" t="s">
        <v>50</v>
      </c>
      <c r="G2099" t="s">
        <v>92</v>
      </c>
      <c r="H2099" s="7">
        <v>14</v>
      </c>
      <c r="I2099" s="7" t="s">
        <v>148</v>
      </c>
      <c r="J2099" t="s">
        <v>18</v>
      </c>
      <c r="K2099">
        <v>31.7</v>
      </c>
      <c r="L2099">
        <v>1</v>
      </c>
      <c r="M2099">
        <v>92</v>
      </c>
      <c r="N2099">
        <v>2.76</v>
      </c>
    </row>
    <row r="2100" spans="1:14" x14ac:dyDescent="0.25">
      <c r="A2100" s="7">
        <v>433648</v>
      </c>
      <c r="B2100" s="7">
        <f t="shared" si="96"/>
        <v>1</v>
      </c>
      <c r="C2100" s="7">
        <f t="shared" si="97"/>
        <v>0</v>
      </c>
      <c r="D2100" s="7">
        <f t="shared" si="98"/>
        <v>1</v>
      </c>
      <c r="E2100" s="7">
        <v>431343</v>
      </c>
      <c r="F2100" t="s">
        <v>50</v>
      </c>
      <c r="G2100" t="s">
        <v>92</v>
      </c>
      <c r="H2100" s="7">
        <v>14</v>
      </c>
      <c r="I2100" s="7" t="s">
        <v>148</v>
      </c>
      <c r="J2100" t="s">
        <v>18</v>
      </c>
      <c r="K2100">
        <v>32.200000000000003</v>
      </c>
      <c r="L2100">
        <v>2</v>
      </c>
      <c r="M2100">
        <v>57</v>
      </c>
      <c r="N2100">
        <v>2.76</v>
      </c>
    </row>
    <row r="2101" spans="1:14" x14ac:dyDescent="0.25">
      <c r="A2101" s="7">
        <v>433648</v>
      </c>
      <c r="B2101" s="7">
        <f t="shared" si="96"/>
        <v>0</v>
      </c>
      <c r="C2101" s="7">
        <f t="shared" si="97"/>
        <v>1</v>
      </c>
      <c r="D2101" s="7">
        <f t="shared" si="98"/>
        <v>1</v>
      </c>
      <c r="E2101" s="7">
        <v>431343</v>
      </c>
      <c r="F2101" t="s">
        <v>50</v>
      </c>
      <c r="G2101" t="s">
        <v>92</v>
      </c>
      <c r="H2101" s="7">
        <v>14</v>
      </c>
      <c r="I2101" s="7" t="s">
        <v>148</v>
      </c>
      <c r="J2101" t="s">
        <v>18</v>
      </c>
      <c r="K2101">
        <v>32.200000000000003</v>
      </c>
      <c r="L2101">
        <v>2</v>
      </c>
      <c r="M2101">
        <v>57</v>
      </c>
      <c r="N2101">
        <v>2.76</v>
      </c>
    </row>
    <row r="2102" spans="1:14" x14ac:dyDescent="0.25">
      <c r="A2102" s="7">
        <v>433650</v>
      </c>
      <c r="B2102" s="7">
        <f t="shared" si="96"/>
        <v>1</v>
      </c>
      <c r="C2102" s="7">
        <f t="shared" si="97"/>
        <v>0</v>
      </c>
      <c r="D2102" s="7">
        <f t="shared" si="98"/>
        <v>1</v>
      </c>
      <c r="E2102" s="7">
        <v>431343</v>
      </c>
      <c r="F2102" t="s">
        <v>50</v>
      </c>
      <c r="G2102" t="s">
        <v>92</v>
      </c>
      <c r="H2102" s="7">
        <v>14</v>
      </c>
      <c r="I2102" s="7" t="s">
        <v>148</v>
      </c>
      <c r="J2102" t="s">
        <v>18</v>
      </c>
      <c r="K2102">
        <v>39</v>
      </c>
      <c r="L2102">
        <v>2</v>
      </c>
      <c r="M2102">
        <v>73.5</v>
      </c>
      <c r="N2102">
        <v>2.76</v>
      </c>
    </row>
    <row r="2103" spans="1:14" x14ac:dyDescent="0.25">
      <c r="A2103" s="7">
        <v>433650</v>
      </c>
      <c r="B2103" s="7">
        <f t="shared" si="96"/>
        <v>0</v>
      </c>
      <c r="C2103" s="7">
        <f t="shared" si="97"/>
        <v>1</v>
      </c>
      <c r="D2103" s="7">
        <f t="shared" si="98"/>
        <v>1</v>
      </c>
      <c r="E2103" s="7">
        <v>431343</v>
      </c>
      <c r="F2103" t="s">
        <v>50</v>
      </c>
      <c r="G2103" t="s">
        <v>92</v>
      </c>
      <c r="H2103" s="7">
        <v>14</v>
      </c>
      <c r="I2103" s="7" t="s">
        <v>148</v>
      </c>
      <c r="J2103" t="s">
        <v>18</v>
      </c>
      <c r="K2103">
        <v>39</v>
      </c>
      <c r="L2103">
        <v>2</v>
      </c>
      <c r="M2103">
        <v>73.5</v>
      </c>
      <c r="N2103">
        <v>2.76</v>
      </c>
    </row>
    <row r="2104" spans="1:14" x14ac:dyDescent="0.25">
      <c r="A2104" s="7">
        <v>433652</v>
      </c>
      <c r="B2104" s="7">
        <f t="shared" si="96"/>
        <v>1</v>
      </c>
      <c r="C2104" s="7">
        <f t="shared" si="97"/>
        <v>0</v>
      </c>
      <c r="D2104" s="7">
        <f t="shared" si="98"/>
        <v>1</v>
      </c>
      <c r="E2104" s="7">
        <v>431343</v>
      </c>
      <c r="F2104" t="s">
        <v>50</v>
      </c>
      <c r="G2104" t="s">
        <v>92</v>
      </c>
      <c r="H2104" s="7">
        <v>14</v>
      </c>
      <c r="I2104" s="7" t="s">
        <v>148</v>
      </c>
      <c r="J2104" t="s">
        <v>18</v>
      </c>
      <c r="K2104">
        <v>37.5</v>
      </c>
      <c r="L2104">
        <v>1</v>
      </c>
      <c r="M2104">
        <v>92</v>
      </c>
      <c r="N2104">
        <v>2.76</v>
      </c>
    </row>
    <row r="2105" spans="1:14" x14ac:dyDescent="0.25">
      <c r="A2105" s="7">
        <v>433652</v>
      </c>
      <c r="B2105" s="7">
        <f t="shared" si="96"/>
        <v>0</v>
      </c>
      <c r="C2105" s="7">
        <f t="shared" si="97"/>
        <v>1</v>
      </c>
      <c r="D2105" s="7">
        <f t="shared" si="98"/>
        <v>1</v>
      </c>
      <c r="E2105" s="7">
        <v>431343</v>
      </c>
      <c r="F2105" t="s">
        <v>50</v>
      </c>
      <c r="G2105" t="s">
        <v>92</v>
      </c>
      <c r="H2105" s="7">
        <v>14</v>
      </c>
      <c r="I2105" s="7" t="s">
        <v>148</v>
      </c>
      <c r="J2105" t="s">
        <v>18</v>
      </c>
      <c r="K2105">
        <v>37.5</v>
      </c>
      <c r="L2105">
        <v>1</v>
      </c>
      <c r="M2105">
        <v>92</v>
      </c>
      <c r="N2105">
        <v>2.76</v>
      </c>
    </row>
    <row r="2106" spans="1:14" x14ac:dyDescent="0.25">
      <c r="A2106" s="7">
        <v>433654</v>
      </c>
      <c r="B2106" s="7">
        <f t="shared" si="96"/>
        <v>1</v>
      </c>
      <c r="C2106" s="7">
        <f t="shared" si="97"/>
        <v>0</v>
      </c>
      <c r="D2106" s="7">
        <f t="shared" si="98"/>
        <v>1</v>
      </c>
      <c r="E2106" s="7">
        <v>431343</v>
      </c>
      <c r="F2106" t="s">
        <v>50</v>
      </c>
      <c r="G2106" t="s">
        <v>92</v>
      </c>
      <c r="H2106" s="7">
        <v>14</v>
      </c>
      <c r="I2106" s="7" t="s">
        <v>148</v>
      </c>
      <c r="J2106" t="s">
        <v>18</v>
      </c>
      <c r="K2106">
        <v>32.200000000000003</v>
      </c>
      <c r="L2106">
        <v>1</v>
      </c>
      <c r="M2106">
        <v>92</v>
      </c>
      <c r="N2106">
        <v>2.76</v>
      </c>
    </row>
    <row r="2107" spans="1:14" x14ac:dyDescent="0.25">
      <c r="A2107" s="7">
        <v>433654</v>
      </c>
      <c r="B2107" s="7">
        <f t="shared" si="96"/>
        <v>0</v>
      </c>
      <c r="C2107" s="7">
        <f t="shared" si="97"/>
        <v>1</v>
      </c>
      <c r="D2107" s="7">
        <f t="shared" si="98"/>
        <v>1</v>
      </c>
      <c r="E2107" s="7">
        <v>431343</v>
      </c>
      <c r="F2107" t="s">
        <v>50</v>
      </c>
      <c r="G2107" t="s">
        <v>92</v>
      </c>
      <c r="H2107" s="7">
        <v>14</v>
      </c>
      <c r="I2107" s="7" t="s">
        <v>148</v>
      </c>
      <c r="J2107" t="s">
        <v>18</v>
      </c>
      <c r="K2107">
        <v>32.200000000000003</v>
      </c>
      <c r="L2107">
        <v>1</v>
      </c>
      <c r="M2107">
        <v>92</v>
      </c>
      <c r="N2107">
        <v>2.76</v>
      </c>
    </row>
    <row r="2108" spans="1:14" x14ac:dyDescent="0.25">
      <c r="A2108" s="7">
        <v>434437</v>
      </c>
      <c r="B2108" s="7">
        <f t="shared" si="96"/>
        <v>0</v>
      </c>
      <c r="C2108" s="7">
        <f t="shared" si="97"/>
        <v>0</v>
      </c>
      <c r="D2108" s="7">
        <f t="shared" si="98"/>
        <v>0</v>
      </c>
      <c r="E2108" s="7">
        <v>431368</v>
      </c>
      <c r="F2108" t="s">
        <v>50</v>
      </c>
      <c r="G2108" t="s">
        <v>104</v>
      </c>
      <c r="H2108" s="7">
        <v>28</v>
      </c>
      <c r="I2108" s="7" t="s">
        <v>148</v>
      </c>
      <c r="J2108" t="s">
        <v>18</v>
      </c>
      <c r="K2108">
        <v>32</v>
      </c>
      <c r="L2108">
        <v>1</v>
      </c>
      <c r="M2108">
        <v>92</v>
      </c>
      <c r="N2108">
        <v>2.76</v>
      </c>
    </row>
    <row r="2109" spans="1:14" x14ac:dyDescent="0.25">
      <c r="A2109" s="7">
        <v>434439</v>
      </c>
      <c r="B2109" s="7">
        <f t="shared" si="96"/>
        <v>0</v>
      </c>
      <c r="C2109" s="7">
        <f t="shared" si="97"/>
        <v>0</v>
      </c>
      <c r="D2109" s="7">
        <f t="shared" si="98"/>
        <v>0</v>
      </c>
      <c r="E2109" s="7">
        <v>431368</v>
      </c>
      <c r="F2109" t="s">
        <v>50</v>
      </c>
      <c r="G2109" t="s">
        <v>104</v>
      </c>
      <c r="H2109" s="7">
        <v>28</v>
      </c>
      <c r="I2109" s="7" t="s">
        <v>148</v>
      </c>
      <c r="J2109" t="s">
        <v>18</v>
      </c>
      <c r="K2109">
        <v>38.1</v>
      </c>
      <c r="L2109">
        <v>1</v>
      </c>
      <c r="M2109">
        <v>118.7</v>
      </c>
      <c r="N2109">
        <v>2.76</v>
      </c>
    </row>
    <row r="2110" spans="1:14" x14ac:dyDescent="0.25">
      <c r="A2110" s="7">
        <v>434441</v>
      </c>
      <c r="B2110" s="7">
        <f t="shared" si="96"/>
        <v>0</v>
      </c>
      <c r="C2110" s="7">
        <f t="shared" si="97"/>
        <v>0</v>
      </c>
      <c r="D2110" s="7">
        <f t="shared" si="98"/>
        <v>0</v>
      </c>
      <c r="E2110" s="7">
        <v>431368</v>
      </c>
      <c r="F2110" t="s">
        <v>50</v>
      </c>
      <c r="G2110" t="s">
        <v>104</v>
      </c>
      <c r="H2110" s="7">
        <v>28</v>
      </c>
      <c r="I2110" s="7" t="s">
        <v>148</v>
      </c>
      <c r="J2110" t="s">
        <v>18</v>
      </c>
      <c r="K2110">
        <v>37.5</v>
      </c>
      <c r="L2110">
        <v>1</v>
      </c>
      <c r="M2110">
        <v>118.7</v>
      </c>
      <c r="N2110">
        <v>2.76</v>
      </c>
    </row>
    <row r="2111" spans="1:14" x14ac:dyDescent="0.25">
      <c r="A2111" s="7">
        <v>434443</v>
      </c>
      <c r="B2111" s="7">
        <f t="shared" si="96"/>
        <v>0</v>
      </c>
      <c r="C2111" s="7">
        <f t="shared" si="97"/>
        <v>0</v>
      </c>
      <c r="D2111" s="7">
        <f t="shared" si="98"/>
        <v>0</v>
      </c>
      <c r="E2111" s="7">
        <v>431368</v>
      </c>
      <c r="F2111" t="s">
        <v>50</v>
      </c>
      <c r="G2111" t="s">
        <v>104</v>
      </c>
      <c r="H2111" s="7">
        <v>28</v>
      </c>
      <c r="I2111" s="7" t="s">
        <v>148</v>
      </c>
      <c r="J2111" t="s">
        <v>18</v>
      </c>
      <c r="K2111">
        <v>31.2</v>
      </c>
      <c r="L2111">
        <v>1</v>
      </c>
      <c r="M2111">
        <v>92</v>
      </c>
      <c r="N2111">
        <v>2.76</v>
      </c>
    </row>
    <row r="2112" spans="1:14" x14ac:dyDescent="0.25">
      <c r="A2112" s="7">
        <v>434445</v>
      </c>
      <c r="B2112" s="7">
        <f t="shared" si="96"/>
        <v>0</v>
      </c>
      <c r="C2112" s="7">
        <f t="shared" si="97"/>
        <v>0</v>
      </c>
      <c r="D2112" s="7">
        <f t="shared" si="98"/>
        <v>0</v>
      </c>
      <c r="E2112" s="7">
        <v>431368</v>
      </c>
      <c r="F2112" t="s">
        <v>50</v>
      </c>
      <c r="G2112" t="s">
        <v>104</v>
      </c>
      <c r="H2112" s="7">
        <v>28</v>
      </c>
      <c r="I2112" s="7" t="s">
        <v>148</v>
      </c>
      <c r="J2112" t="s">
        <v>18</v>
      </c>
      <c r="K2112">
        <v>32.299999999999997</v>
      </c>
      <c r="L2112">
        <v>2</v>
      </c>
      <c r="M2112">
        <v>57</v>
      </c>
      <c r="N2112">
        <v>2.76</v>
      </c>
    </row>
    <row r="2113" spans="1:14" x14ac:dyDescent="0.25">
      <c r="A2113" s="7">
        <v>434447</v>
      </c>
      <c r="B2113" s="7">
        <f t="shared" si="96"/>
        <v>0</v>
      </c>
      <c r="C2113" s="7">
        <f t="shared" si="97"/>
        <v>0</v>
      </c>
      <c r="D2113" s="7">
        <f t="shared" si="98"/>
        <v>0</v>
      </c>
      <c r="E2113" s="7">
        <v>431368</v>
      </c>
      <c r="F2113" t="s">
        <v>50</v>
      </c>
      <c r="G2113" t="s">
        <v>104</v>
      </c>
      <c r="H2113" s="7">
        <v>28</v>
      </c>
      <c r="I2113" s="7" t="s">
        <v>148</v>
      </c>
      <c r="J2113" t="s">
        <v>18</v>
      </c>
      <c r="K2113">
        <v>38.299999999999997</v>
      </c>
      <c r="L2113">
        <v>2</v>
      </c>
      <c r="M2113">
        <v>73.5</v>
      </c>
      <c r="N2113">
        <v>2.76</v>
      </c>
    </row>
    <row r="2114" spans="1:14" x14ac:dyDescent="0.25">
      <c r="A2114" s="7">
        <v>434449</v>
      </c>
      <c r="B2114" s="7">
        <f t="shared" si="96"/>
        <v>0</v>
      </c>
      <c r="C2114" s="7">
        <f t="shared" si="97"/>
        <v>0</v>
      </c>
      <c r="D2114" s="7">
        <f t="shared" si="98"/>
        <v>0</v>
      </c>
      <c r="E2114" s="7">
        <v>431368</v>
      </c>
      <c r="F2114" t="s">
        <v>50</v>
      </c>
      <c r="G2114" t="s">
        <v>104</v>
      </c>
      <c r="H2114" s="7">
        <v>28</v>
      </c>
      <c r="I2114" s="7" t="s">
        <v>148</v>
      </c>
      <c r="J2114" t="s">
        <v>18</v>
      </c>
      <c r="K2114">
        <v>52.9</v>
      </c>
      <c r="L2114">
        <v>1</v>
      </c>
      <c r="M2114">
        <v>118.7</v>
      </c>
      <c r="N2114">
        <v>2.76</v>
      </c>
    </row>
    <row r="2115" spans="1:14" x14ac:dyDescent="0.25">
      <c r="A2115" s="7">
        <v>434451</v>
      </c>
      <c r="B2115" s="7">
        <f t="shared" ref="B2115:B2178" si="99">IF(A2115=A2116,1,0)</f>
        <v>0</v>
      </c>
      <c r="C2115" s="7">
        <f t="shared" ref="C2115:C2178" si="100">IF(A2115=A2114,1,0)</f>
        <v>0</v>
      </c>
      <c r="D2115" s="7">
        <f t="shared" ref="D2115:D2178" si="101">B2115+C2115</f>
        <v>0</v>
      </c>
      <c r="E2115" s="7">
        <v>431368</v>
      </c>
      <c r="F2115" t="s">
        <v>50</v>
      </c>
      <c r="G2115" t="s">
        <v>104</v>
      </c>
      <c r="H2115" s="7">
        <v>28</v>
      </c>
      <c r="I2115" s="7" t="s">
        <v>148</v>
      </c>
      <c r="J2115" t="s">
        <v>18</v>
      </c>
      <c r="K2115">
        <v>86.6</v>
      </c>
      <c r="L2115">
        <v>5</v>
      </c>
      <c r="M2115">
        <v>45.7</v>
      </c>
      <c r="N2115">
        <v>2.76</v>
      </c>
    </row>
    <row r="2116" spans="1:14" x14ac:dyDescent="0.25">
      <c r="A2116" s="7">
        <v>434453</v>
      </c>
      <c r="B2116" s="7">
        <f t="shared" si="99"/>
        <v>0</v>
      </c>
      <c r="C2116" s="7">
        <f t="shared" si="100"/>
        <v>0</v>
      </c>
      <c r="D2116" s="7">
        <f t="shared" si="101"/>
        <v>0</v>
      </c>
      <c r="E2116" s="7">
        <v>431368</v>
      </c>
      <c r="F2116" t="s">
        <v>50</v>
      </c>
      <c r="G2116" t="s">
        <v>104</v>
      </c>
      <c r="H2116" s="7">
        <v>28</v>
      </c>
      <c r="I2116" s="7" t="s">
        <v>148</v>
      </c>
      <c r="J2116" t="s">
        <v>18</v>
      </c>
      <c r="K2116">
        <v>32.5</v>
      </c>
      <c r="L2116">
        <v>1</v>
      </c>
      <c r="M2116">
        <v>92</v>
      </c>
      <c r="N2116">
        <v>2.76</v>
      </c>
    </row>
    <row r="2117" spans="1:14" x14ac:dyDescent="0.25">
      <c r="A2117" s="7">
        <v>434455</v>
      </c>
      <c r="B2117" s="7">
        <f t="shared" si="99"/>
        <v>0</v>
      </c>
      <c r="C2117" s="7">
        <f t="shared" si="100"/>
        <v>0</v>
      </c>
      <c r="D2117" s="7">
        <f t="shared" si="101"/>
        <v>0</v>
      </c>
      <c r="E2117" s="7">
        <v>431368</v>
      </c>
      <c r="F2117" t="s">
        <v>50</v>
      </c>
      <c r="G2117" t="s">
        <v>104</v>
      </c>
      <c r="H2117" s="7">
        <v>28</v>
      </c>
      <c r="I2117" s="7" t="s">
        <v>148</v>
      </c>
      <c r="J2117" t="s">
        <v>18</v>
      </c>
      <c r="K2117">
        <v>31.4</v>
      </c>
      <c r="L2117">
        <v>1</v>
      </c>
      <c r="M2117">
        <v>92</v>
      </c>
      <c r="N2117">
        <v>2.76</v>
      </c>
    </row>
    <row r="2118" spans="1:14" x14ac:dyDescent="0.25">
      <c r="A2118" s="7">
        <v>434457</v>
      </c>
      <c r="B2118" s="7">
        <f t="shared" si="99"/>
        <v>0</v>
      </c>
      <c r="C2118" s="7">
        <f t="shared" si="100"/>
        <v>0</v>
      </c>
      <c r="D2118" s="7">
        <f t="shared" si="101"/>
        <v>0</v>
      </c>
      <c r="E2118" s="7">
        <v>431368</v>
      </c>
      <c r="F2118" t="s">
        <v>50</v>
      </c>
      <c r="G2118" t="s">
        <v>104</v>
      </c>
      <c r="H2118" s="7">
        <v>28</v>
      </c>
      <c r="I2118" s="7" t="s">
        <v>148</v>
      </c>
      <c r="J2118" t="s">
        <v>18</v>
      </c>
      <c r="K2118">
        <v>37.700000000000003</v>
      </c>
      <c r="L2118">
        <v>1</v>
      </c>
      <c r="M2118">
        <v>118.7</v>
      </c>
      <c r="N2118">
        <v>2.76</v>
      </c>
    </row>
    <row r="2119" spans="1:14" x14ac:dyDescent="0.25">
      <c r="A2119" s="7">
        <v>434459</v>
      </c>
      <c r="B2119" s="7">
        <f t="shared" si="99"/>
        <v>0</v>
      </c>
      <c r="C2119" s="7">
        <f t="shared" si="100"/>
        <v>0</v>
      </c>
      <c r="D2119" s="7">
        <f t="shared" si="101"/>
        <v>0</v>
      </c>
      <c r="E2119" s="7">
        <v>431368</v>
      </c>
      <c r="F2119" t="s">
        <v>50</v>
      </c>
      <c r="G2119" t="s">
        <v>104</v>
      </c>
      <c r="H2119" s="7">
        <v>28</v>
      </c>
      <c r="I2119" s="7" t="s">
        <v>148</v>
      </c>
      <c r="J2119" t="s">
        <v>18</v>
      </c>
      <c r="K2119">
        <v>38.4</v>
      </c>
      <c r="L2119">
        <v>2</v>
      </c>
      <c r="M2119">
        <v>73.5</v>
      </c>
      <c r="N2119">
        <v>2.76</v>
      </c>
    </row>
    <row r="2120" spans="1:14" x14ac:dyDescent="0.25">
      <c r="A2120" s="7">
        <v>434461</v>
      </c>
      <c r="B2120" s="7">
        <f t="shared" si="99"/>
        <v>0</v>
      </c>
      <c r="C2120" s="7">
        <f t="shared" si="100"/>
        <v>0</v>
      </c>
      <c r="D2120" s="7">
        <f t="shared" si="101"/>
        <v>0</v>
      </c>
      <c r="E2120" s="7">
        <v>431368</v>
      </c>
      <c r="F2120" t="s">
        <v>50</v>
      </c>
      <c r="G2120" t="s">
        <v>104</v>
      </c>
      <c r="H2120" s="7">
        <v>28</v>
      </c>
      <c r="I2120" s="7" t="s">
        <v>148</v>
      </c>
      <c r="J2120" t="s">
        <v>18</v>
      </c>
      <c r="K2120">
        <v>32.799999999999997</v>
      </c>
      <c r="L2120">
        <v>3</v>
      </c>
      <c r="M2120">
        <v>44.2</v>
      </c>
      <c r="N2120">
        <v>2.76</v>
      </c>
    </row>
    <row r="2121" spans="1:14" x14ac:dyDescent="0.25">
      <c r="A2121" s="7">
        <v>434463</v>
      </c>
      <c r="B2121" s="7">
        <f t="shared" si="99"/>
        <v>0</v>
      </c>
      <c r="C2121" s="7">
        <f t="shared" si="100"/>
        <v>0</v>
      </c>
      <c r="D2121" s="7">
        <f t="shared" si="101"/>
        <v>0</v>
      </c>
      <c r="E2121" s="7">
        <v>431368</v>
      </c>
      <c r="F2121" t="s">
        <v>50</v>
      </c>
      <c r="G2121" t="s">
        <v>104</v>
      </c>
      <c r="H2121" s="7">
        <v>28</v>
      </c>
      <c r="I2121" s="7" t="s">
        <v>148</v>
      </c>
      <c r="J2121" t="s">
        <v>18</v>
      </c>
      <c r="K2121">
        <v>46.8</v>
      </c>
      <c r="L2121">
        <v>3</v>
      </c>
      <c r="M2121">
        <v>57</v>
      </c>
      <c r="N2121">
        <v>2.76</v>
      </c>
    </row>
    <row r="2122" spans="1:14" x14ac:dyDescent="0.25">
      <c r="A2122" s="7">
        <v>434465</v>
      </c>
      <c r="B2122" s="7">
        <f t="shared" si="99"/>
        <v>0</v>
      </c>
      <c r="C2122" s="7">
        <f t="shared" si="100"/>
        <v>0</v>
      </c>
      <c r="D2122" s="7">
        <f t="shared" si="101"/>
        <v>0</v>
      </c>
      <c r="E2122" s="7">
        <v>431368</v>
      </c>
      <c r="F2122" t="s">
        <v>50</v>
      </c>
      <c r="G2122" t="s">
        <v>104</v>
      </c>
      <c r="H2122" s="7">
        <v>28</v>
      </c>
      <c r="I2122" s="7" t="s">
        <v>148</v>
      </c>
      <c r="J2122" t="s">
        <v>18</v>
      </c>
      <c r="K2122">
        <v>37.5</v>
      </c>
      <c r="L2122">
        <v>1</v>
      </c>
      <c r="M2122">
        <v>118.7</v>
      </c>
      <c r="N2122">
        <v>2.76</v>
      </c>
    </row>
    <row r="2123" spans="1:14" x14ac:dyDescent="0.25">
      <c r="A2123" s="7">
        <v>434469</v>
      </c>
      <c r="B2123" s="7">
        <f t="shared" si="99"/>
        <v>0</v>
      </c>
      <c r="C2123" s="7">
        <f t="shared" si="100"/>
        <v>0</v>
      </c>
      <c r="D2123" s="7">
        <f t="shared" si="101"/>
        <v>0</v>
      </c>
      <c r="E2123" s="7">
        <v>431368</v>
      </c>
      <c r="F2123" t="s">
        <v>50</v>
      </c>
      <c r="G2123" t="s">
        <v>104</v>
      </c>
      <c r="H2123" s="7">
        <v>28</v>
      </c>
      <c r="I2123" s="7" t="s">
        <v>148</v>
      </c>
      <c r="J2123" t="s">
        <v>18</v>
      </c>
      <c r="K2123">
        <v>31.5</v>
      </c>
      <c r="L2123">
        <v>3</v>
      </c>
      <c r="M2123">
        <v>44.2</v>
      </c>
      <c r="N2123">
        <v>2.76</v>
      </c>
    </row>
    <row r="2124" spans="1:14" x14ac:dyDescent="0.25">
      <c r="A2124" s="7">
        <v>434471</v>
      </c>
      <c r="B2124" s="7">
        <f t="shared" si="99"/>
        <v>0</v>
      </c>
      <c r="C2124" s="7">
        <f t="shared" si="100"/>
        <v>0</v>
      </c>
      <c r="D2124" s="7">
        <f t="shared" si="101"/>
        <v>0</v>
      </c>
      <c r="E2124" s="7">
        <v>431368</v>
      </c>
      <c r="F2124" t="s">
        <v>50</v>
      </c>
      <c r="G2124" t="s">
        <v>104</v>
      </c>
      <c r="H2124" s="7">
        <v>28</v>
      </c>
      <c r="I2124" s="7" t="s">
        <v>148</v>
      </c>
      <c r="J2124" t="s">
        <v>18</v>
      </c>
      <c r="K2124">
        <v>37.799999999999997</v>
      </c>
      <c r="L2124">
        <v>3</v>
      </c>
      <c r="M2124">
        <v>57</v>
      </c>
      <c r="N2124">
        <v>2.76</v>
      </c>
    </row>
    <row r="2125" spans="1:14" x14ac:dyDescent="0.25">
      <c r="A2125" s="7">
        <v>434473</v>
      </c>
      <c r="B2125" s="7">
        <f t="shared" si="99"/>
        <v>0</v>
      </c>
      <c r="C2125" s="7">
        <f t="shared" si="100"/>
        <v>0</v>
      </c>
      <c r="D2125" s="7">
        <f t="shared" si="101"/>
        <v>0</v>
      </c>
      <c r="E2125" s="7">
        <v>431368</v>
      </c>
      <c r="F2125" t="s">
        <v>50</v>
      </c>
      <c r="G2125" t="s">
        <v>104</v>
      </c>
      <c r="H2125" s="7">
        <v>28</v>
      </c>
      <c r="I2125" s="7" t="s">
        <v>148</v>
      </c>
      <c r="J2125" t="s">
        <v>18</v>
      </c>
      <c r="K2125">
        <v>38.200000000000003</v>
      </c>
      <c r="L2125">
        <v>1</v>
      </c>
      <c r="M2125">
        <v>118.7</v>
      </c>
      <c r="N2125">
        <v>2.76</v>
      </c>
    </row>
    <row r="2126" spans="1:14" x14ac:dyDescent="0.25">
      <c r="A2126" s="7">
        <v>434524</v>
      </c>
      <c r="B2126" s="7">
        <f t="shared" si="99"/>
        <v>1</v>
      </c>
      <c r="C2126" s="7">
        <f t="shared" si="100"/>
        <v>0</v>
      </c>
      <c r="D2126" s="7">
        <f t="shared" si="101"/>
        <v>1</v>
      </c>
      <c r="E2126" s="7">
        <v>431371</v>
      </c>
      <c r="F2126" t="s">
        <v>50</v>
      </c>
      <c r="G2126" t="s">
        <v>105</v>
      </c>
      <c r="H2126" s="7">
        <v>7</v>
      </c>
      <c r="I2126" s="7" t="s">
        <v>148</v>
      </c>
      <c r="J2126" t="s">
        <v>18</v>
      </c>
      <c r="K2126">
        <v>30.5</v>
      </c>
      <c r="L2126">
        <v>1</v>
      </c>
      <c r="M2126">
        <v>92</v>
      </c>
      <c r="N2126">
        <v>2.76</v>
      </c>
    </row>
    <row r="2127" spans="1:14" x14ac:dyDescent="0.25">
      <c r="A2127" s="7">
        <v>434524</v>
      </c>
      <c r="B2127" s="7">
        <f t="shared" si="99"/>
        <v>0</v>
      </c>
      <c r="C2127" s="7">
        <f t="shared" si="100"/>
        <v>1</v>
      </c>
      <c r="D2127" s="7">
        <f t="shared" si="101"/>
        <v>1</v>
      </c>
      <c r="E2127" s="7">
        <v>431371</v>
      </c>
      <c r="F2127" t="s">
        <v>50</v>
      </c>
      <c r="G2127" t="s">
        <v>105</v>
      </c>
      <c r="H2127" s="7">
        <v>7</v>
      </c>
      <c r="I2127" s="7" t="s">
        <v>148</v>
      </c>
      <c r="J2127" t="s">
        <v>18</v>
      </c>
      <c r="K2127">
        <v>30.5</v>
      </c>
      <c r="L2127">
        <v>1</v>
      </c>
      <c r="M2127">
        <v>92</v>
      </c>
      <c r="N2127">
        <v>2.76</v>
      </c>
    </row>
    <row r="2128" spans="1:14" x14ac:dyDescent="0.25">
      <c r="A2128" s="7">
        <v>434526</v>
      </c>
      <c r="B2128" s="7">
        <f t="shared" si="99"/>
        <v>1</v>
      </c>
      <c r="C2128" s="7">
        <f t="shared" si="100"/>
        <v>0</v>
      </c>
      <c r="D2128" s="7">
        <f t="shared" si="101"/>
        <v>1</v>
      </c>
      <c r="E2128" s="7">
        <v>431371</v>
      </c>
      <c r="F2128" t="s">
        <v>50</v>
      </c>
      <c r="G2128" t="s">
        <v>105</v>
      </c>
      <c r="H2128" s="7">
        <v>7</v>
      </c>
      <c r="I2128" s="7" t="s">
        <v>148</v>
      </c>
      <c r="J2128" t="s">
        <v>18</v>
      </c>
      <c r="K2128">
        <v>38.1</v>
      </c>
      <c r="L2128">
        <v>2</v>
      </c>
      <c r="M2128">
        <v>73.5</v>
      </c>
      <c r="N2128">
        <v>2.76</v>
      </c>
    </row>
    <row r="2129" spans="1:14" x14ac:dyDescent="0.25">
      <c r="A2129" s="7">
        <v>434526</v>
      </c>
      <c r="B2129" s="7">
        <f t="shared" si="99"/>
        <v>0</v>
      </c>
      <c r="C2129" s="7">
        <f t="shared" si="100"/>
        <v>1</v>
      </c>
      <c r="D2129" s="7">
        <f t="shared" si="101"/>
        <v>1</v>
      </c>
      <c r="E2129" s="7">
        <v>431371</v>
      </c>
      <c r="F2129" t="s">
        <v>50</v>
      </c>
      <c r="G2129" t="s">
        <v>105</v>
      </c>
      <c r="H2129" s="7">
        <v>7</v>
      </c>
      <c r="I2129" s="7" t="s">
        <v>148</v>
      </c>
      <c r="J2129" t="s">
        <v>18</v>
      </c>
      <c r="K2129">
        <v>38.1</v>
      </c>
      <c r="L2129">
        <v>2</v>
      </c>
      <c r="M2129">
        <v>73.5</v>
      </c>
      <c r="N2129">
        <v>2.76</v>
      </c>
    </row>
    <row r="2130" spans="1:14" x14ac:dyDescent="0.25">
      <c r="A2130" s="7">
        <v>434528</v>
      </c>
      <c r="B2130" s="7">
        <f t="shared" si="99"/>
        <v>1</v>
      </c>
      <c r="C2130" s="7">
        <f t="shared" si="100"/>
        <v>0</v>
      </c>
      <c r="D2130" s="7">
        <f t="shared" si="101"/>
        <v>1</v>
      </c>
      <c r="E2130" s="7">
        <v>431371</v>
      </c>
      <c r="F2130" t="s">
        <v>50</v>
      </c>
      <c r="G2130" t="s">
        <v>105</v>
      </c>
      <c r="H2130" s="7">
        <v>7</v>
      </c>
      <c r="I2130" s="7" t="s">
        <v>148</v>
      </c>
      <c r="J2130" t="s">
        <v>18</v>
      </c>
      <c r="K2130">
        <v>37.799999999999997</v>
      </c>
      <c r="L2130">
        <v>1</v>
      </c>
      <c r="M2130">
        <v>118.7</v>
      </c>
      <c r="N2130">
        <v>2.76</v>
      </c>
    </row>
    <row r="2131" spans="1:14" x14ac:dyDescent="0.25">
      <c r="A2131" s="7">
        <v>434528</v>
      </c>
      <c r="B2131" s="7">
        <f t="shared" si="99"/>
        <v>0</v>
      </c>
      <c r="C2131" s="7">
        <f t="shared" si="100"/>
        <v>1</v>
      </c>
      <c r="D2131" s="7">
        <f t="shared" si="101"/>
        <v>1</v>
      </c>
      <c r="E2131" s="7">
        <v>431371</v>
      </c>
      <c r="F2131" t="s">
        <v>50</v>
      </c>
      <c r="G2131" t="s">
        <v>105</v>
      </c>
      <c r="H2131" s="7">
        <v>7</v>
      </c>
      <c r="I2131" s="7" t="s">
        <v>148</v>
      </c>
      <c r="J2131" t="s">
        <v>18</v>
      </c>
      <c r="K2131">
        <v>37.799999999999997</v>
      </c>
      <c r="L2131">
        <v>1</v>
      </c>
      <c r="M2131">
        <v>118.7</v>
      </c>
      <c r="N2131">
        <v>2.76</v>
      </c>
    </row>
    <row r="2132" spans="1:14" x14ac:dyDescent="0.25">
      <c r="A2132" s="7">
        <v>434530</v>
      </c>
      <c r="B2132" s="7">
        <f t="shared" si="99"/>
        <v>1</v>
      </c>
      <c r="C2132" s="7">
        <f t="shared" si="100"/>
        <v>0</v>
      </c>
      <c r="D2132" s="7">
        <f t="shared" si="101"/>
        <v>1</v>
      </c>
      <c r="E2132" s="7">
        <v>431371</v>
      </c>
      <c r="F2132" t="s">
        <v>50</v>
      </c>
      <c r="G2132" t="s">
        <v>105</v>
      </c>
      <c r="H2132" s="7">
        <v>7</v>
      </c>
      <c r="I2132" s="7" t="s">
        <v>148</v>
      </c>
      <c r="J2132" t="s">
        <v>18</v>
      </c>
      <c r="K2132">
        <v>30.3</v>
      </c>
      <c r="L2132">
        <v>5</v>
      </c>
      <c r="M2132">
        <v>31.3</v>
      </c>
      <c r="N2132">
        <v>2.76</v>
      </c>
    </row>
    <row r="2133" spans="1:14" x14ac:dyDescent="0.25">
      <c r="A2133" s="7">
        <v>434530</v>
      </c>
      <c r="B2133" s="7">
        <f t="shared" si="99"/>
        <v>0</v>
      </c>
      <c r="C2133" s="7">
        <f t="shared" si="100"/>
        <v>1</v>
      </c>
      <c r="D2133" s="7">
        <f t="shared" si="101"/>
        <v>1</v>
      </c>
      <c r="E2133" s="7">
        <v>431371</v>
      </c>
      <c r="F2133" t="s">
        <v>50</v>
      </c>
      <c r="G2133" t="s">
        <v>105</v>
      </c>
      <c r="H2133" s="7">
        <v>7</v>
      </c>
      <c r="I2133" s="7" t="s">
        <v>148</v>
      </c>
      <c r="J2133" t="s">
        <v>18</v>
      </c>
      <c r="K2133">
        <v>30.3</v>
      </c>
      <c r="L2133">
        <v>5</v>
      </c>
      <c r="M2133">
        <v>31.3</v>
      </c>
      <c r="N2133">
        <v>2.76</v>
      </c>
    </row>
    <row r="2134" spans="1:14" x14ac:dyDescent="0.25">
      <c r="A2134" s="7">
        <v>434532</v>
      </c>
      <c r="B2134" s="7">
        <f t="shared" si="99"/>
        <v>1</v>
      </c>
      <c r="C2134" s="7">
        <f t="shared" si="100"/>
        <v>0</v>
      </c>
      <c r="D2134" s="7">
        <f t="shared" si="101"/>
        <v>1</v>
      </c>
      <c r="E2134" s="7">
        <v>431371</v>
      </c>
      <c r="F2134" t="s">
        <v>50</v>
      </c>
      <c r="G2134" t="s">
        <v>105</v>
      </c>
      <c r="H2134" s="7">
        <v>7</v>
      </c>
      <c r="I2134" s="7" t="s">
        <v>148</v>
      </c>
      <c r="J2134" t="s">
        <v>18</v>
      </c>
      <c r="K2134">
        <v>30.5</v>
      </c>
      <c r="L2134">
        <v>1</v>
      </c>
      <c r="M2134">
        <v>92</v>
      </c>
      <c r="N2134">
        <v>2.76</v>
      </c>
    </row>
    <row r="2135" spans="1:14" x14ac:dyDescent="0.25">
      <c r="A2135" s="7">
        <v>434532</v>
      </c>
      <c r="B2135" s="7">
        <f t="shared" si="99"/>
        <v>0</v>
      </c>
      <c r="C2135" s="7">
        <f t="shared" si="100"/>
        <v>1</v>
      </c>
      <c r="D2135" s="7">
        <f t="shared" si="101"/>
        <v>1</v>
      </c>
      <c r="E2135" s="7">
        <v>431371</v>
      </c>
      <c r="F2135" t="s">
        <v>50</v>
      </c>
      <c r="G2135" t="s">
        <v>105</v>
      </c>
      <c r="H2135" s="7">
        <v>7</v>
      </c>
      <c r="I2135" s="7" t="s">
        <v>148</v>
      </c>
      <c r="J2135" t="s">
        <v>18</v>
      </c>
      <c r="K2135">
        <v>30.5</v>
      </c>
      <c r="L2135">
        <v>1</v>
      </c>
      <c r="M2135">
        <v>92</v>
      </c>
      <c r="N2135">
        <v>2.76</v>
      </c>
    </row>
    <row r="2136" spans="1:14" x14ac:dyDescent="0.25">
      <c r="A2136" s="7">
        <v>434534</v>
      </c>
      <c r="B2136" s="7">
        <f t="shared" si="99"/>
        <v>1</v>
      </c>
      <c r="C2136" s="7">
        <f t="shared" si="100"/>
        <v>0</v>
      </c>
      <c r="D2136" s="7">
        <f t="shared" si="101"/>
        <v>1</v>
      </c>
      <c r="E2136" s="7">
        <v>431371</v>
      </c>
      <c r="F2136" t="s">
        <v>50</v>
      </c>
      <c r="G2136" t="s">
        <v>105</v>
      </c>
      <c r="H2136" s="7">
        <v>7</v>
      </c>
      <c r="I2136" s="7" t="s">
        <v>148</v>
      </c>
      <c r="J2136" t="s">
        <v>18</v>
      </c>
      <c r="K2136">
        <v>38.6</v>
      </c>
      <c r="L2136">
        <v>3</v>
      </c>
      <c r="M2136">
        <v>57</v>
      </c>
      <c r="N2136">
        <v>2.76</v>
      </c>
    </row>
    <row r="2137" spans="1:14" x14ac:dyDescent="0.25">
      <c r="A2137" s="7">
        <v>434534</v>
      </c>
      <c r="B2137" s="7">
        <f t="shared" si="99"/>
        <v>0</v>
      </c>
      <c r="C2137" s="7">
        <f t="shared" si="100"/>
        <v>1</v>
      </c>
      <c r="D2137" s="7">
        <f t="shared" si="101"/>
        <v>1</v>
      </c>
      <c r="E2137" s="7">
        <v>431371</v>
      </c>
      <c r="F2137" t="s">
        <v>50</v>
      </c>
      <c r="G2137" t="s">
        <v>105</v>
      </c>
      <c r="H2137" s="7">
        <v>7</v>
      </c>
      <c r="I2137" s="7" t="s">
        <v>148</v>
      </c>
      <c r="J2137" t="s">
        <v>18</v>
      </c>
      <c r="K2137">
        <v>38.6</v>
      </c>
      <c r="L2137">
        <v>3</v>
      </c>
      <c r="M2137">
        <v>57</v>
      </c>
      <c r="N2137">
        <v>2.76</v>
      </c>
    </row>
    <row r="2138" spans="1:14" x14ac:dyDescent="0.25">
      <c r="A2138" s="7">
        <v>434538</v>
      </c>
      <c r="B2138" s="7">
        <f t="shared" si="99"/>
        <v>1</v>
      </c>
      <c r="C2138" s="7">
        <f t="shared" si="100"/>
        <v>0</v>
      </c>
      <c r="D2138" s="7">
        <f t="shared" si="101"/>
        <v>1</v>
      </c>
      <c r="E2138" s="7">
        <v>431371</v>
      </c>
      <c r="F2138" t="s">
        <v>50</v>
      </c>
      <c r="G2138" t="s">
        <v>105</v>
      </c>
      <c r="H2138" s="7">
        <v>7</v>
      </c>
      <c r="I2138" s="7" t="s">
        <v>148</v>
      </c>
      <c r="J2138" t="s">
        <v>18</v>
      </c>
      <c r="K2138">
        <v>30.2</v>
      </c>
      <c r="L2138">
        <v>2</v>
      </c>
      <c r="M2138">
        <v>57</v>
      </c>
      <c r="N2138">
        <v>2.76</v>
      </c>
    </row>
    <row r="2139" spans="1:14" x14ac:dyDescent="0.25">
      <c r="A2139" s="7">
        <v>434538</v>
      </c>
      <c r="B2139" s="7">
        <f t="shared" si="99"/>
        <v>0</v>
      </c>
      <c r="C2139" s="7">
        <f t="shared" si="100"/>
        <v>1</v>
      </c>
      <c r="D2139" s="7">
        <f t="shared" si="101"/>
        <v>1</v>
      </c>
      <c r="E2139" s="7">
        <v>431371</v>
      </c>
      <c r="F2139" t="s">
        <v>50</v>
      </c>
      <c r="G2139" t="s">
        <v>105</v>
      </c>
      <c r="H2139" s="7">
        <v>7</v>
      </c>
      <c r="I2139" s="7" t="s">
        <v>148</v>
      </c>
      <c r="J2139" t="s">
        <v>18</v>
      </c>
      <c r="K2139">
        <v>30.2</v>
      </c>
      <c r="L2139">
        <v>2</v>
      </c>
      <c r="M2139">
        <v>57</v>
      </c>
      <c r="N2139">
        <v>2.76</v>
      </c>
    </row>
    <row r="2140" spans="1:14" x14ac:dyDescent="0.25">
      <c r="A2140" s="7">
        <v>434708</v>
      </c>
      <c r="B2140" s="7">
        <f t="shared" si="99"/>
        <v>1</v>
      </c>
      <c r="C2140" s="7">
        <f t="shared" si="100"/>
        <v>0</v>
      </c>
      <c r="D2140" s="7">
        <f t="shared" si="101"/>
        <v>1</v>
      </c>
      <c r="E2140" s="7">
        <v>431375</v>
      </c>
      <c r="F2140" t="s">
        <v>50</v>
      </c>
      <c r="G2140" t="s">
        <v>106</v>
      </c>
      <c r="H2140" s="7">
        <v>1</v>
      </c>
      <c r="I2140" s="7" t="s">
        <v>148</v>
      </c>
      <c r="J2140" t="s">
        <v>18</v>
      </c>
      <c r="K2140">
        <v>16.5</v>
      </c>
      <c r="L2140">
        <v>1</v>
      </c>
      <c r="M2140">
        <v>92</v>
      </c>
      <c r="N2140">
        <v>2.76</v>
      </c>
    </row>
    <row r="2141" spans="1:14" x14ac:dyDescent="0.25">
      <c r="A2141" s="7">
        <v>434708</v>
      </c>
      <c r="B2141" s="7">
        <f t="shared" si="99"/>
        <v>0</v>
      </c>
      <c r="C2141" s="7">
        <f t="shared" si="100"/>
        <v>1</v>
      </c>
      <c r="D2141" s="7">
        <f t="shared" si="101"/>
        <v>1</v>
      </c>
      <c r="E2141" s="7">
        <v>431375</v>
      </c>
      <c r="F2141" t="s">
        <v>50</v>
      </c>
      <c r="G2141" t="s">
        <v>106</v>
      </c>
      <c r="H2141" s="7">
        <v>1</v>
      </c>
      <c r="I2141" s="7" t="s">
        <v>148</v>
      </c>
      <c r="J2141" t="s">
        <v>18</v>
      </c>
      <c r="K2141">
        <v>16.5</v>
      </c>
      <c r="L2141">
        <v>1</v>
      </c>
      <c r="M2141">
        <v>92</v>
      </c>
      <c r="N2141">
        <v>2.76</v>
      </c>
    </row>
    <row r="2142" spans="1:14" x14ac:dyDescent="0.25">
      <c r="A2142" s="7">
        <v>434710</v>
      </c>
      <c r="B2142" s="7">
        <f t="shared" si="99"/>
        <v>1</v>
      </c>
      <c r="C2142" s="7">
        <f t="shared" si="100"/>
        <v>0</v>
      </c>
      <c r="D2142" s="7">
        <f t="shared" si="101"/>
        <v>1</v>
      </c>
      <c r="E2142" s="7">
        <v>431375</v>
      </c>
      <c r="F2142" t="s">
        <v>50</v>
      </c>
      <c r="G2142" t="s">
        <v>106</v>
      </c>
      <c r="H2142" s="7">
        <v>1</v>
      </c>
      <c r="I2142" s="7" t="s">
        <v>148</v>
      </c>
      <c r="J2142" t="s">
        <v>18</v>
      </c>
      <c r="K2142">
        <v>46.8</v>
      </c>
      <c r="L2142">
        <v>1</v>
      </c>
      <c r="M2142">
        <v>118.7</v>
      </c>
      <c r="N2142">
        <v>2.76</v>
      </c>
    </row>
    <row r="2143" spans="1:14" x14ac:dyDescent="0.25">
      <c r="A2143" s="7">
        <v>434710</v>
      </c>
      <c r="B2143" s="7">
        <f t="shared" si="99"/>
        <v>0</v>
      </c>
      <c r="C2143" s="7">
        <f t="shared" si="100"/>
        <v>1</v>
      </c>
      <c r="D2143" s="7">
        <f t="shared" si="101"/>
        <v>1</v>
      </c>
      <c r="E2143" s="7">
        <v>431375</v>
      </c>
      <c r="F2143" t="s">
        <v>50</v>
      </c>
      <c r="G2143" t="s">
        <v>106</v>
      </c>
      <c r="H2143" s="7">
        <v>1</v>
      </c>
      <c r="I2143" s="7" t="s">
        <v>148</v>
      </c>
      <c r="J2143" t="s">
        <v>18</v>
      </c>
      <c r="K2143">
        <v>46.8</v>
      </c>
      <c r="L2143">
        <v>1</v>
      </c>
      <c r="M2143">
        <v>118.7</v>
      </c>
      <c r="N2143">
        <v>2.76</v>
      </c>
    </row>
    <row r="2144" spans="1:14" x14ac:dyDescent="0.25">
      <c r="A2144" s="7">
        <v>434712</v>
      </c>
      <c r="B2144" s="7">
        <f t="shared" si="99"/>
        <v>1</v>
      </c>
      <c r="C2144" s="7">
        <f t="shared" si="100"/>
        <v>0</v>
      </c>
      <c r="D2144" s="7">
        <f t="shared" si="101"/>
        <v>1</v>
      </c>
      <c r="E2144" s="7">
        <v>431375</v>
      </c>
      <c r="F2144" t="s">
        <v>50</v>
      </c>
      <c r="G2144" t="s">
        <v>106</v>
      </c>
      <c r="H2144" s="7">
        <v>1</v>
      </c>
      <c r="I2144" s="7" t="s">
        <v>148</v>
      </c>
      <c r="J2144" t="s">
        <v>18</v>
      </c>
      <c r="K2144">
        <v>59.2</v>
      </c>
      <c r="L2144">
        <v>4</v>
      </c>
      <c r="M2144">
        <v>52.4</v>
      </c>
      <c r="N2144">
        <v>2.76</v>
      </c>
    </row>
    <row r="2145" spans="1:14" x14ac:dyDescent="0.25">
      <c r="A2145" s="7">
        <v>434712</v>
      </c>
      <c r="B2145" s="7">
        <f t="shared" si="99"/>
        <v>0</v>
      </c>
      <c r="C2145" s="7">
        <f t="shared" si="100"/>
        <v>1</v>
      </c>
      <c r="D2145" s="7">
        <f t="shared" si="101"/>
        <v>1</v>
      </c>
      <c r="E2145" s="7">
        <v>431375</v>
      </c>
      <c r="F2145" t="s">
        <v>50</v>
      </c>
      <c r="G2145" t="s">
        <v>106</v>
      </c>
      <c r="H2145" s="7">
        <v>1</v>
      </c>
      <c r="I2145" s="7" t="s">
        <v>148</v>
      </c>
      <c r="J2145" t="s">
        <v>18</v>
      </c>
      <c r="K2145">
        <v>59.2</v>
      </c>
      <c r="L2145">
        <v>4</v>
      </c>
      <c r="M2145">
        <v>52.4</v>
      </c>
      <c r="N2145">
        <v>2.76</v>
      </c>
    </row>
    <row r="2146" spans="1:14" x14ac:dyDescent="0.25">
      <c r="A2146" s="7">
        <v>434714</v>
      </c>
      <c r="B2146" s="7">
        <f t="shared" si="99"/>
        <v>1</v>
      </c>
      <c r="C2146" s="7">
        <f t="shared" si="100"/>
        <v>0</v>
      </c>
      <c r="D2146" s="7">
        <f t="shared" si="101"/>
        <v>1</v>
      </c>
      <c r="E2146" s="7">
        <v>431375</v>
      </c>
      <c r="F2146" t="s">
        <v>50</v>
      </c>
      <c r="G2146" t="s">
        <v>106</v>
      </c>
      <c r="H2146" s="7">
        <v>1</v>
      </c>
      <c r="I2146" s="7" t="s">
        <v>148</v>
      </c>
      <c r="J2146" t="s">
        <v>18</v>
      </c>
      <c r="K2146">
        <v>46</v>
      </c>
      <c r="L2146">
        <v>3</v>
      </c>
      <c r="M2146">
        <v>57</v>
      </c>
      <c r="N2146">
        <v>2.76</v>
      </c>
    </row>
    <row r="2147" spans="1:14" x14ac:dyDescent="0.25">
      <c r="A2147" s="7">
        <v>434714</v>
      </c>
      <c r="B2147" s="7">
        <f t="shared" si="99"/>
        <v>0</v>
      </c>
      <c r="C2147" s="7">
        <f t="shared" si="100"/>
        <v>1</v>
      </c>
      <c r="D2147" s="7">
        <f t="shared" si="101"/>
        <v>1</v>
      </c>
      <c r="E2147" s="7">
        <v>431375</v>
      </c>
      <c r="F2147" t="s">
        <v>50</v>
      </c>
      <c r="G2147" t="s">
        <v>106</v>
      </c>
      <c r="H2147" s="7">
        <v>1</v>
      </c>
      <c r="I2147" s="7" t="s">
        <v>148</v>
      </c>
      <c r="J2147" t="s">
        <v>18</v>
      </c>
      <c r="K2147">
        <v>46</v>
      </c>
      <c r="L2147">
        <v>3</v>
      </c>
      <c r="M2147">
        <v>57</v>
      </c>
      <c r="N2147">
        <v>2.76</v>
      </c>
    </row>
    <row r="2148" spans="1:14" x14ac:dyDescent="0.25">
      <c r="A2148" s="7">
        <v>434716</v>
      </c>
      <c r="B2148" s="7">
        <f t="shared" si="99"/>
        <v>1</v>
      </c>
      <c r="C2148" s="7">
        <f t="shared" si="100"/>
        <v>0</v>
      </c>
      <c r="D2148" s="7">
        <f t="shared" si="101"/>
        <v>1</v>
      </c>
      <c r="E2148" s="7">
        <v>431375</v>
      </c>
      <c r="F2148" t="s">
        <v>50</v>
      </c>
      <c r="G2148" t="s">
        <v>106</v>
      </c>
      <c r="H2148" s="7">
        <v>1</v>
      </c>
      <c r="I2148" s="7" t="s">
        <v>148</v>
      </c>
      <c r="J2148" t="s">
        <v>18</v>
      </c>
      <c r="K2148">
        <v>46.7</v>
      </c>
      <c r="L2148">
        <v>1</v>
      </c>
      <c r="M2148">
        <v>118.7</v>
      </c>
      <c r="N2148">
        <v>2.76</v>
      </c>
    </row>
    <row r="2149" spans="1:14" x14ac:dyDescent="0.25">
      <c r="A2149" s="7">
        <v>434716</v>
      </c>
      <c r="B2149" s="7">
        <f t="shared" si="99"/>
        <v>0</v>
      </c>
      <c r="C2149" s="7">
        <f t="shared" si="100"/>
        <v>1</v>
      </c>
      <c r="D2149" s="7">
        <f t="shared" si="101"/>
        <v>1</v>
      </c>
      <c r="E2149" s="7">
        <v>431375</v>
      </c>
      <c r="F2149" t="s">
        <v>50</v>
      </c>
      <c r="G2149" t="s">
        <v>106</v>
      </c>
      <c r="H2149" s="7">
        <v>1</v>
      </c>
      <c r="I2149" s="7" t="s">
        <v>148</v>
      </c>
      <c r="J2149" t="s">
        <v>18</v>
      </c>
      <c r="K2149">
        <v>46.7</v>
      </c>
      <c r="L2149">
        <v>1</v>
      </c>
      <c r="M2149">
        <v>118.7</v>
      </c>
      <c r="N2149">
        <v>2.76</v>
      </c>
    </row>
    <row r="2150" spans="1:14" x14ac:dyDescent="0.25">
      <c r="A2150" s="7">
        <v>434718</v>
      </c>
      <c r="B2150" s="7">
        <f t="shared" si="99"/>
        <v>1</v>
      </c>
      <c r="C2150" s="7">
        <f t="shared" si="100"/>
        <v>0</v>
      </c>
      <c r="D2150" s="7">
        <f t="shared" si="101"/>
        <v>1</v>
      </c>
      <c r="E2150" s="7">
        <v>431375</v>
      </c>
      <c r="F2150" t="s">
        <v>50</v>
      </c>
      <c r="G2150" t="s">
        <v>106</v>
      </c>
      <c r="H2150" s="7">
        <v>1</v>
      </c>
      <c r="I2150" s="7" t="s">
        <v>148</v>
      </c>
      <c r="J2150" t="s">
        <v>18</v>
      </c>
      <c r="K2150">
        <v>41.8</v>
      </c>
      <c r="L2150">
        <v>3</v>
      </c>
      <c r="M2150">
        <v>57</v>
      </c>
      <c r="N2150">
        <v>2.76</v>
      </c>
    </row>
    <row r="2151" spans="1:14" x14ac:dyDescent="0.25">
      <c r="A2151" s="7">
        <v>434718</v>
      </c>
      <c r="B2151" s="7">
        <f t="shared" si="99"/>
        <v>0</v>
      </c>
      <c r="C2151" s="7">
        <f t="shared" si="100"/>
        <v>1</v>
      </c>
      <c r="D2151" s="7">
        <f t="shared" si="101"/>
        <v>1</v>
      </c>
      <c r="E2151" s="7">
        <v>431375</v>
      </c>
      <c r="F2151" t="s">
        <v>50</v>
      </c>
      <c r="G2151" t="s">
        <v>106</v>
      </c>
      <c r="H2151" s="7">
        <v>1</v>
      </c>
      <c r="I2151" s="7" t="s">
        <v>148</v>
      </c>
      <c r="J2151" t="s">
        <v>18</v>
      </c>
      <c r="K2151">
        <v>41.8</v>
      </c>
      <c r="L2151">
        <v>3</v>
      </c>
      <c r="M2151">
        <v>57</v>
      </c>
      <c r="N2151">
        <v>2.76</v>
      </c>
    </row>
    <row r="2152" spans="1:14" x14ac:dyDescent="0.25">
      <c r="A2152" s="7">
        <v>434719</v>
      </c>
      <c r="B2152" s="7">
        <f t="shared" si="99"/>
        <v>1</v>
      </c>
      <c r="C2152" s="7">
        <f t="shared" si="100"/>
        <v>0</v>
      </c>
      <c r="D2152" s="7">
        <f t="shared" si="101"/>
        <v>1</v>
      </c>
      <c r="E2152" s="7">
        <v>431375</v>
      </c>
      <c r="F2152" t="s">
        <v>50</v>
      </c>
      <c r="G2152" t="s">
        <v>106</v>
      </c>
      <c r="H2152" s="7">
        <v>1</v>
      </c>
      <c r="I2152" s="7" t="s">
        <v>148</v>
      </c>
      <c r="J2152" t="s">
        <v>18</v>
      </c>
      <c r="K2152">
        <v>16.5</v>
      </c>
      <c r="L2152">
        <v>3</v>
      </c>
      <c r="M2152">
        <v>44.2</v>
      </c>
      <c r="N2152">
        <v>2.76</v>
      </c>
    </row>
    <row r="2153" spans="1:14" x14ac:dyDescent="0.25">
      <c r="A2153" s="7">
        <v>434719</v>
      </c>
      <c r="B2153" s="7">
        <f t="shared" si="99"/>
        <v>0</v>
      </c>
      <c r="C2153" s="7">
        <f t="shared" si="100"/>
        <v>1</v>
      </c>
      <c r="D2153" s="7">
        <f t="shared" si="101"/>
        <v>1</v>
      </c>
      <c r="E2153" s="7">
        <v>431375</v>
      </c>
      <c r="F2153" t="s">
        <v>50</v>
      </c>
      <c r="G2153" t="s">
        <v>106</v>
      </c>
      <c r="H2153" s="7">
        <v>1</v>
      </c>
      <c r="I2153" s="7" t="s">
        <v>148</v>
      </c>
      <c r="J2153" t="s">
        <v>18</v>
      </c>
      <c r="K2153">
        <v>16.5</v>
      </c>
      <c r="L2153">
        <v>3</v>
      </c>
      <c r="M2153">
        <v>44.2</v>
      </c>
      <c r="N2153">
        <v>2.76</v>
      </c>
    </row>
    <row r="2154" spans="1:14" x14ac:dyDescent="0.25">
      <c r="A2154" s="7">
        <v>434721</v>
      </c>
      <c r="B2154" s="7">
        <f t="shared" si="99"/>
        <v>1</v>
      </c>
      <c r="C2154" s="7">
        <f t="shared" si="100"/>
        <v>0</v>
      </c>
      <c r="D2154" s="7">
        <f t="shared" si="101"/>
        <v>1</v>
      </c>
      <c r="E2154" s="7">
        <v>431375</v>
      </c>
      <c r="F2154" t="s">
        <v>50</v>
      </c>
      <c r="G2154" t="s">
        <v>106</v>
      </c>
      <c r="H2154" s="7">
        <v>1</v>
      </c>
      <c r="I2154" s="7" t="s">
        <v>148</v>
      </c>
      <c r="J2154" t="s">
        <v>18</v>
      </c>
      <c r="K2154">
        <v>46.9</v>
      </c>
      <c r="L2154">
        <v>1</v>
      </c>
      <c r="M2154">
        <v>118.7</v>
      </c>
      <c r="N2154">
        <v>2.76</v>
      </c>
    </row>
    <row r="2155" spans="1:14" x14ac:dyDescent="0.25">
      <c r="A2155" s="7">
        <v>434721</v>
      </c>
      <c r="B2155" s="7">
        <f t="shared" si="99"/>
        <v>0</v>
      </c>
      <c r="C2155" s="7">
        <f t="shared" si="100"/>
        <v>1</v>
      </c>
      <c r="D2155" s="7">
        <f t="shared" si="101"/>
        <v>1</v>
      </c>
      <c r="E2155" s="7">
        <v>431375</v>
      </c>
      <c r="F2155" t="s">
        <v>50</v>
      </c>
      <c r="G2155" t="s">
        <v>106</v>
      </c>
      <c r="H2155" s="7">
        <v>1</v>
      </c>
      <c r="I2155" s="7" t="s">
        <v>148</v>
      </c>
      <c r="J2155" t="s">
        <v>18</v>
      </c>
      <c r="K2155">
        <v>46.9</v>
      </c>
      <c r="L2155">
        <v>1</v>
      </c>
      <c r="M2155">
        <v>118.7</v>
      </c>
      <c r="N2155">
        <v>2.76</v>
      </c>
    </row>
    <row r="2156" spans="1:14" x14ac:dyDescent="0.25">
      <c r="A2156" s="7">
        <v>434723</v>
      </c>
      <c r="B2156" s="7">
        <f t="shared" si="99"/>
        <v>1</v>
      </c>
      <c r="C2156" s="7">
        <f t="shared" si="100"/>
        <v>0</v>
      </c>
      <c r="D2156" s="7">
        <f t="shared" si="101"/>
        <v>1</v>
      </c>
      <c r="E2156" s="7">
        <v>431375</v>
      </c>
      <c r="F2156" t="s">
        <v>50</v>
      </c>
      <c r="G2156" t="s">
        <v>106</v>
      </c>
      <c r="H2156" s="7">
        <v>1</v>
      </c>
      <c r="I2156" s="7" t="s">
        <v>148</v>
      </c>
      <c r="J2156" t="s">
        <v>18</v>
      </c>
      <c r="K2156">
        <v>16.899999999999999</v>
      </c>
      <c r="L2156">
        <v>1</v>
      </c>
      <c r="M2156">
        <v>92</v>
      </c>
      <c r="N2156">
        <v>2.76</v>
      </c>
    </row>
    <row r="2157" spans="1:14" x14ac:dyDescent="0.25">
      <c r="A2157" s="7">
        <v>434723</v>
      </c>
      <c r="B2157" s="7">
        <f t="shared" si="99"/>
        <v>0</v>
      </c>
      <c r="C2157" s="7">
        <f t="shared" si="100"/>
        <v>1</v>
      </c>
      <c r="D2157" s="7">
        <f t="shared" si="101"/>
        <v>1</v>
      </c>
      <c r="E2157" s="7">
        <v>431375</v>
      </c>
      <c r="F2157" t="s">
        <v>50</v>
      </c>
      <c r="G2157" t="s">
        <v>106</v>
      </c>
      <c r="H2157" s="7">
        <v>1</v>
      </c>
      <c r="I2157" s="7" t="s">
        <v>148</v>
      </c>
      <c r="J2157" t="s">
        <v>18</v>
      </c>
      <c r="K2157">
        <v>16.899999999999999</v>
      </c>
      <c r="L2157">
        <v>1</v>
      </c>
      <c r="M2157">
        <v>92</v>
      </c>
      <c r="N2157">
        <v>2.76</v>
      </c>
    </row>
    <row r="2158" spans="1:14" x14ac:dyDescent="0.25">
      <c r="A2158" s="7">
        <v>434724</v>
      </c>
      <c r="B2158" s="7">
        <f t="shared" si="99"/>
        <v>1</v>
      </c>
      <c r="C2158" s="7">
        <f t="shared" si="100"/>
        <v>0</v>
      </c>
      <c r="D2158" s="7">
        <f t="shared" si="101"/>
        <v>1</v>
      </c>
      <c r="E2158" s="7">
        <v>431375</v>
      </c>
      <c r="F2158" t="s">
        <v>50</v>
      </c>
      <c r="G2158" t="s">
        <v>106</v>
      </c>
      <c r="H2158" s="7">
        <v>1</v>
      </c>
      <c r="I2158" s="7" t="s">
        <v>148</v>
      </c>
      <c r="J2158" t="s">
        <v>18</v>
      </c>
      <c r="K2158">
        <v>42.1</v>
      </c>
      <c r="L2158">
        <v>2</v>
      </c>
      <c r="M2158">
        <v>73.5</v>
      </c>
      <c r="N2158">
        <v>2.76</v>
      </c>
    </row>
    <row r="2159" spans="1:14" x14ac:dyDescent="0.25">
      <c r="A2159" s="7">
        <v>434724</v>
      </c>
      <c r="B2159" s="7">
        <f t="shared" si="99"/>
        <v>0</v>
      </c>
      <c r="C2159" s="7">
        <f t="shared" si="100"/>
        <v>1</v>
      </c>
      <c r="D2159" s="7">
        <f t="shared" si="101"/>
        <v>1</v>
      </c>
      <c r="E2159" s="7">
        <v>431375</v>
      </c>
      <c r="F2159" t="s">
        <v>50</v>
      </c>
      <c r="G2159" t="s">
        <v>106</v>
      </c>
      <c r="H2159" s="7">
        <v>1</v>
      </c>
      <c r="I2159" s="7" t="s">
        <v>148</v>
      </c>
      <c r="J2159" t="s">
        <v>18</v>
      </c>
      <c r="K2159">
        <v>42.1</v>
      </c>
      <c r="L2159">
        <v>2</v>
      </c>
      <c r="M2159">
        <v>73.5</v>
      </c>
      <c r="N2159">
        <v>2.76</v>
      </c>
    </row>
    <row r="2160" spans="1:14" x14ac:dyDescent="0.25">
      <c r="A2160" s="7">
        <v>434830</v>
      </c>
      <c r="B2160" s="7">
        <f t="shared" si="99"/>
        <v>0</v>
      </c>
      <c r="C2160" s="7">
        <f t="shared" si="100"/>
        <v>0</v>
      </c>
      <c r="D2160" s="7">
        <f t="shared" si="101"/>
        <v>0</v>
      </c>
      <c r="E2160" s="7">
        <v>431380</v>
      </c>
      <c r="F2160" t="s">
        <v>50</v>
      </c>
      <c r="G2160" t="s">
        <v>102</v>
      </c>
      <c r="H2160" s="7">
        <v>51</v>
      </c>
      <c r="I2160" s="7" t="s">
        <v>148</v>
      </c>
      <c r="J2160" t="s">
        <v>18</v>
      </c>
      <c r="K2160">
        <v>27.5</v>
      </c>
      <c r="L2160">
        <v>1</v>
      </c>
      <c r="M2160">
        <v>92</v>
      </c>
      <c r="N2160">
        <v>2.76</v>
      </c>
    </row>
    <row r="2161" spans="1:14" x14ac:dyDescent="0.25">
      <c r="A2161" s="7">
        <v>434831</v>
      </c>
      <c r="B2161" s="7">
        <f t="shared" si="99"/>
        <v>0</v>
      </c>
      <c r="C2161" s="7">
        <f t="shared" si="100"/>
        <v>0</v>
      </c>
      <c r="D2161" s="7">
        <f t="shared" si="101"/>
        <v>0</v>
      </c>
      <c r="E2161" s="7">
        <v>431380</v>
      </c>
      <c r="F2161" t="s">
        <v>50</v>
      </c>
      <c r="G2161" t="s">
        <v>102</v>
      </c>
      <c r="H2161" s="7">
        <v>51</v>
      </c>
      <c r="I2161" s="7" t="s">
        <v>148</v>
      </c>
      <c r="J2161" t="s">
        <v>18</v>
      </c>
      <c r="K2161">
        <v>18.399999999999999</v>
      </c>
      <c r="L2161">
        <v>1</v>
      </c>
      <c r="M2161">
        <v>92</v>
      </c>
      <c r="N2161">
        <v>2.76</v>
      </c>
    </row>
    <row r="2162" spans="1:14" x14ac:dyDescent="0.25">
      <c r="A2162" s="7">
        <v>434832</v>
      </c>
      <c r="B2162" s="7">
        <f t="shared" si="99"/>
        <v>0</v>
      </c>
      <c r="C2162" s="7">
        <f t="shared" si="100"/>
        <v>0</v>
      </c>
      <c r="D2162" s="7">
        <f t="shared" si="101"/>
        <v>0</v>
      </c>
      <c r="E2162" s="7">
        <v>431380</v>
      </c>
      <c r="F2162" t="s">
        <v>50</v>
      </c>
      <c r="G2162" t="s">
        <v>102</v>
      </c>
      <c r="H2162" s="7">
        <v>51</v>
      </c>
      <c r="I2162" s="7" t="s">
        <v>148</v>
      </c>
      <c r="J2162" t="s">
        <v>18</v>
      </c>
      <c r="K2162">
        <v>27.7</v>
      </c>
      <c r="L2162">
        <v>3</v>
      </c>
      <c r="M2162">
        <v>44.2</v>
      </c>
      <c r="N2162">
        <v>2.76</v>
      </c>
    </row>
    <row r="2163" spans="1:14" x14ac:dyDescent="0.25">
      <c r="A2163" s="7">
        <v>434833</v>
      </c>
      <c r="B2163" s="7">
        <f t="shared" si="99"/>
        <v>0</v>
      </c>
      <c r="C2163" s="7">
        <f t="shared" si="100"/>
        <v>0</v>
      </c>
      <c r="D2163" s="7">
        <f t="shared" si="101"/>
        <v>0</v>
      </c>
      <c r="E2163" s="7">
        <v>431380</v>
      </c>
      <c r="F2163" t="s">
        <v>50</v>
      </c>
      <c r="G2163" t="s">
        <v>102</v>
      </c>
      <c r="H2163" s="7">
        <v>51</v>
      </c>
      <c r="I2163" s="7" t="s">
        <v>148</v>
      </c>
      <c r="J2163" t="s">
        <v>18</v>
      </c>
      <c r="K2163">
        <v>40.200000000000003</v>
      </c>
      <c r="L2163">
        <v>1</v>
      </c>
      <c r="M2163">
        <v>92</v>
      </c>
      <c r="N2163">
        <v>2.76</v>
      </c>
    </row>
    <row r="2164" spans="1:14" x14ac:dyDescent="0.25">
      <c r="A2164" s="7">
        <v>434834</v>
      </c>
      <c r="B2164" s="7">
        <f t="shared" si="99"/>
        <v>0</v>
      </c>
      <c r="C2164" s="7">
        <f t="shared" si="100"/>
        <v>0</v>
      </c>
      <c r="D2164" s="7">
        <f t="shared" si="101"/>
        <v>0</v>
      </c>
      <c r="E2164" s="7">
        <v>431380</v>
      </c>
      <c r="F2164" t="s">
        <v>50</v>
      </c>
      <c r="G2164" t="s">
        <v>102</v>
      </c>
      <c r="H2164" s="7">
        <v>51</v>
      </c>
      <c r="I2164" s="7" t="s">
        <v>148</v>
      </c>
      <c r="J2164" t="s">
        <v>18</v>
      </c>
      <c r="K2164">
        <v>27</v>
      </c>
      <c r="L2164">
        <v>1</v>
      </c>
      <c r="M2164">
        <v>92</v>
      </c>
      <c r="N2164">
        <v>2.76</v>
      </c>
    </row>
    <row r="2165" spans="1:14" x14ac:dyDescent="0.25">
      <c r="A2165" s="7">
        <v>434835</v>
      </c>
      <c r="B2165" s="7">
        <f t="shared" si="99"/>
        <v>0</v>
      </c>
      <c r="C2165" s="7">
        <f t="shared" si="100"/>
        <v>0</v>
      </c>
      <c r="D2165" s="7">
        <f t="shared" si="101"/>
        <v>0</v>
      </c>
      <c r="E2165" s="7">
        <v>431380</v>
      </c>
      <c r="F2165" t="s">
        <v>50</v>
      </c>
      <c r="G2165" t="s">
        <v>102</v>
      </c>
      <c r="H2165" s="7">
        <v>51</v>
      </c>
      <c r="I2165" s="7" t="s">
        <v>148</v>
      </c>
      <c r="J2165" t="s">
        <v>18</v>
      </c>
      <c r="K2165">
        <v>27.7</v>
      </c>
      <c r="L2165">
        <v>1</v>
      </c>
      <c r="M2165">
        <v>92</v>
      </c>
      <c r="N2165">
        <v>2.76</v>
      </c>
    </row>
    <row r="2166" spans="1:14" x14ac:dyDescent="0.25">
      <c r="A2166" s="7">
        <v>434837</v>
      </c>
      <c r="B2166" s="7">
        <f t="shared" si="99"/>
        <v>0</v>
      </c>
      <c r="C2166" s="7">
        <f t="shared" si="100"/>
        <v>0</v>
      </c>
      <c r="D2166" s="7">
        <f t="shared" si="101"/>
        <v>0</v>
      </c>
      <c r="E2166" s="7">
        <v>431380</v>
      </c>
      <c r="F2166" t="s">
        <v>50</v>
      </c>
      <c r="G2166" t="s">
        <v>102</v>
      </c>
      <c r="H2166" s="7">
        <v>51</v>
      </c>
      <c r="I2166" s="7" t="s">
        <v>148</v>
      </c>
      <c r="J2166" t="s">
        <v>18</v>
      </c>
      <c r="K2166">
        <v>27.5</v>
      </c>
      <c r="L2166">
        <v>1</v>
      </c>
      <c r="M2166">
        <v>92</v>
      </c>
      <c r="N2166">
        <v>2.76</v>
      </c>
    </row>
    <row r="2167" spans="1:14" x14ac:dyDescent="0.25">
      <c r="A2167" s="7">
        <v>434839</v>
      </c>
      <c r="B2167" s="7">
        <f t="shared" si="99"/>
        <v>0</v>
      </c>
      <c r="C2167" s="7">
        <f t="shared" si="100"/>
        <v>0</v>
      </c>
      <c r="D2167" s="7">
        <f t="shared" si="101"/>
        <v>0</v>
      </c>
      <c r="E2167" s="7">
        <v>431380</v>
      </c>
      <c r="F2167" t="s">
        <v>50</v>
      </c>
      <c r="G2167" t="s">
        <v>102</v>
      </c>
      <c r="H2167" s="7">
        <v>51</v>
      </c>
      <c r="I2167" s="7" t="s">
        <v>148</v>
      </c>
      <c r="J2167" t="s">
        <v>18</v>
      </c>
      <c r="K2167">
        <v>31.1</v>
      </c>
      <c r="L2167">
        <v>1</v>
      </c>
      <c r="M2167">
        <v>92</v>
      </c>
      <c r="N2167">
        <v>2.76</v>
      </c>
    </row>
    <row r="2168" spans="1:14" x14ac:dyDescent="0.25">
      <c r="A2168" s="7">
        <v>434844</v>
      </c>
      <c r="B2168" s="7">
        <f t="shared" si="99"/>
        <v>0</v>
      </c>
      <c r="C2168" s="7">
        <f t="shared" si="100"/>
        <v>0</v>
      </c>
      <c r="D2168" s="7">
        <f t="shared" si="101"/>
        <v>0</v>
      </c>
      <c r="E2168" s="7">
        <v>431380</v>
      </c>
      <c r="F2168" t="s">
        <v>50</v>
      </c>
      <c r="G2168" t="s">
        <v>102</v>
      </c>
      <c r="H2168" s="7">
        <v>51</v>
      </c>
      <c r="I2168" s="7" t="s">
        <v>148</v>
      </c>
      <c r="J2168" t="s">
        <v>18</v>
      </c>
      <c r="K2168">
        <v>39.5</v>
      </c>
      <c r="L2168">
        <v>3</v>
      </c>
      <c r="M2168">
        <v>44.2</v>
      </c>
      <c r="N2168">
        <v>2.76</v>
      </c>
    </row>
    <row r="2169" spans="1:14" x14ac:dyDescent="0.25">
      <c r="A2169" s="7">
        <v>434845</v>
      </c>
      <c r="B2169" s="7">
        <f t="shared" si="99"/>
        <v>0</v>
      </c>
      <c r="C2169" s="7">
        <f t="shared" si="100"/>
        <v>0</v>
      </c>
      <c r="D2169" s="7">
        <f t="shared" si="101"/>
        <v>0</v>
      </c>
      <c r="E2169" s="7">
        <v>431380</v>
      </c>
      <c r="F2169" t="s">
        <v>50</v>
      </c>
      <c r="G2169" t="s">
        <v>102</v>
      </c>
      <c r="H2169" s="7">
        <v>51</v>
      </c>
      <c r="I2169" s="7" t="s">
        <v>148</v>
      </c>
      <c r="J2169" t="s">
        <v>18</v>
      </c>
      <c r="K2169">
        <v>69.2</v>
      </c>
      <c r="L2169">
        <v>1</v>
      </c>
      <c r="M2169">
        <v>118.7</v>
      </c>
      <c r="N2169">
        <v>2.76</v>
      </c>
    </row>
    <row r="2170" spans="1:14" x14ac:dyDescent="0.25">
      <c r="A2170" s="7">
        <v>434849</v>
      </c>
      <c r="B2170" s="7">
        <f t="shared" si="99"/>
        <v>0</v>
      </c>
      <c r="C2170" s="7">
        <f t="shared" si="100"/>
        <v>0</v>
      </c>
      <c r="D2170" s="7">
        <f t="shared" si="101"/>
        <v>0</v>
      </c>
      <c r="E2170" s="7">
        <v>431380</v>
      </c>
      <c r="F2170" t="s">
        <v>50</v>
      </c>
      <c r="G2170" t="s">
        <v>102</v>
      </c>
      <c r="H2170" s="7">
        <v>51</v>
      </c>
      <c r="I2170" s="7" t="s">
        <v>148</v>
      </c>
      <c r="J2170" t="s">
        <v>18</v>
      </c>
      <c r="K2170">
        <v>36.6</v>
      </c>
      <c r="L2170">
        <v>2</v>
      </c>
      <c r="M2170">
        <v>57</v>
      </c>
      <c r="N2170">
        <v>2.76</v>
      </c>
    </row>
    <row r="2171" spans="1:14" x14ac:dyDescent="0.25">
      <c r="A2171" s="7">
        <v>434850</v>
      </c>
      <c r="B2171" s="7">
        <f t="shared" si="99"/>
        <v>0</v>
      </c>
      <c r="C2171" s="7">
        <f t="shared" si="100"/>
        <v>0</v>
      </c>
      <c r="D2171" s="7">
        <f t="shared" si="101"/>
        <v>0</v>
      </c>
      <c r="E2171" s="7">
        <v>431380</v>
      </c>
      <c r="F2171" t="s">
        <v>50</v>
      </c>
      <c r="G2171" t="s">
        <v>102</v>
      </c>
      <c r="H2171" s="7">
        <v>51</v>
      </c>
      <c r="I2171" s="7" t="s">
        <v>148</v>
      </c>
      <c r="J2171" t="s">
        <v>18</v>
      </c>
      <c r="K2171">
        <v>28.7</v>
      </c>
      <c r="L2171">
        <v>2</v>
      </c>
      <c r="M2171">
        <v>57</v>
      </c>
      <c r="N2171">
        <v>2.76</v>
      </c>
    </row>
    <row r="2172" spans="1:14" x14ac:dyDescent="0.25">
      <c r="A2172" s="7">
        <v>434852</v>
      </c>
      <c r="B2172" s="7">
        <f t="shared" si="99"/>
        <v>0</v>
      </c>
      <c r="C2172" s="7">
        <f t="shared" si="100"/>
        <v>0</v>
      </c>
      <c r="D2172" s="7">
        <f t="shared" si="101"/>
        <v>0</v>
      </c>
      <c r="E2172" s="7">
        <v>431380</v>
      </c>
      <c r="F2172" t="s">
        <v>50</v>
      </c>
      <c r="G2172" t="s">
        <v>102</v>
      </c>
      <c r="H2172" s="7">
        <v>51</v>
      </c>
      <c r="I2172" s="7" t="s">
        <v>148</v>
      </c>
      <c r="J2172" t="s">
        <v>18</v>
      </c>
      <c r="K2172">
        <v>45.6</v>
      </c>
      <c r="L2172">
        <v>1</v>
      </c>
      <c r="M2172">
        <v>92</v>
      </c>
      <c r="N2172">
        <v>2.76</v>
      </c>
    </row>
    <row r="2173" spans="1:14" x14ac:dyDescent="0.25">
      <c r="A2173" s="7">
        <v>434855</v>
      </c>
      <c r="B2173" s="7">
        <f t="shared" si="99"/>
        <v>0</v>
      </c>
      <c r="C2173" s="7">
        <f t="shared" si="100"/>
        <v>0</v>
      </c>
      <c r="D2173" s="7">
        <f t="shared" si="101"/>
        <v>0</v>
      </c>
      <c r="E2173" s="7">
        <v>431380</v>
      </c>
      <c r="F2173" t="s">
        <v>50</v>
      </c>
      <c r="G2173" t="s">
        <v>102</v>
      </c>
      <c r="H2173" s="7">
        <v>51</v>
      </c>
      <c r="I2173" s="7" t="s">
        <v>148</v>
      </c>
      <c r="J2173" t="s">
        <v>18</v>
      </c>
      <c r="K2173">
        <v>26.3</v>
      </c>
      <c r="L2173">
        <v>1</v>
      </c>
      <c r="M2173">
        <v>92</v>
      </c>
      <c r="N2173">
        <v>2.76</v>
      </c>
    </row>
    <row r="2174" spans="1:14" x14ac:dyDescent="0.25">
      <c r="A2174" s="7">
        <v>434857</v>
      </c>
      <c r="B2174" s="7">
        <f t="shared" si="99"/>
        <v>0</v>
      </c>
      <c r="C2174" s="7">
        <f t="shared" si="100"/>
        <v>0</v>
      </c>
      <c r="D2174" s="7">
        <f t="shared" si="101"/>
        <v>0</v>
      </c>
      <c r="E2174" s="7">
        <v>431380</v>
      </c>
      <c r="F2174" t="s">
        <v>50</v>
      </c>
      <c r="G2174" t="s">
        <v>102</v>
      </c>
      <c r="H2174" s="7">
        <v>51</v>
      </c>
      <c r="I2174" s="7" t="s">
        <v>148</v>
      </c>
      <c r="J2174" t="s">
        <v>18</v>
      </c>
      <c r="K2174">
        <v>64</v>
      </c>
      <c r="L2174">
        <v>1</v>
      </c>
      <c r="M2174">
        <v>118.7</v>
      </c>
      <c r="N2174">
        <v>2.76</v>
      </c>
    </row>
    <row r="2175" spans="1:14" x14ac:dyDescent="0.25">
      <c r="A2175" s="7">
        <v>434859</v>
      </c>
      <c r="B2175" s="7">
        <f t="shared" si="99"/>
        <v>0</v>
      </c>
      <c r="C2175" s="7">
        <f t="shared" si="100"/>
        <v>0</v>
      </c>
      <c r="D2175" s="7">
        <f t="shared" si="101"/>
        <v>0</v>
      </c>
      <c r="E2175" s="7">
        <v>431380</v>
      </c>
      <c r="F2175" t="s">
        <v>50</v>
      </c>
      <c r="G2175" t="s">
        <v>102</v>
      </c>
      <c r="H2175" s="7">
        <v>51</v>
      </c>
      <c r="I2175" s="7" t="s">
        <v>148</v>
      </c>
      <c r="J2175" t="s">
        <v>18</v>
      </c>
      <c r="K2175">
        <v>32.299999999999997</v>
      </c>
      <c r="L2175">
        <v>1</v>
      </c>
      <c r="M2175">
        <v>92</v>
      </c>
      <c r="N2175">
        <v>2.76</v>
      </c>
    </row>
    <row r="2176" spans="1:14" x14ac:dyDescent="0.25">
      <c r="A2176" s="7">
        <v>434860</v>
      </c>
      <c r="B2176" s="7">
        <f t="shared" si="99"/>
        <v>0</v>
      </c>
      <c r="C2176" s="7">
        <f t="shared" si="100"/>
        <v>0</v>
      </c>
      <c r="D2176" s="7">
        <f t="shared" si="101"/>
        <v>0</v>
      </c>
      <c r="E2176" s="7">
        <v>431380</v>
      </c>
      <c r="F2176" t="s">
        <v>50</v>
      </c>
      <c r="G2176" t="s">
        <v>102</v>
      </c>
      <c r="H2176" s="7">
        <v>51</v>
      </c>
      <c r="I2176" s="7" t="s">
        <v>148</v>
      </c>
      <c r="J2176" t="s">
        <v>18</v>
      </c>
      <c r="K2176">
        <v>30.1</v>
      </c>
      <c r="L2176">
        <v>2</v>
      </c>
      <c r="M2176">
        <v>57</v>
      </c>
      <c r="N2176">
        <v>2.76</v>
      </c>
    </row>
    <row r="2177" spans="1:14" x14ac:dyDescent="0.25">
      <c r="A2177" s="7">
        <v>436003</v>
      </c>
      <c r="B2177" s="7">
        <f t="shared" si="99"/>
        <v>0</v>
      </c>
      <c r="C2177" s="7">
        <f t="shared" si="100"/>
        <v>0</v>
      </c>
      <c r="D2177" s="7">
        <f t="shared" si="101"/>
        <v>0</v>
      </c>
      <c r="E2177" s="7">
        <v>431391</v>
      </c>
      <c r="F2177" t="s">
        <v>50</v>
      </c>
      <c r="G2177" t="s">
        <v>86</v>
      </c>
      <c r="H2177" s="7">
        <v>14</v>
      </c>
      <c r="I2177" s="7" t="s">
        <v>148</v>
      </c>
      <c r="J2177" t="s">
        <v>18</v>
      </c>
      <c r="K2177">
        <v>44.3</v>
      </c>
      <c r="L2177">
        <v>4</v>
      </c>
      <c r="M2177">
        <v>46.3</v>
      </c>
      <c r="N2177">
        <v>2.76</v>
      </c>
    </row>
    <row r="2178" spans="1:14" x14ac:dyDescent="0.25">
      <c r="A2178" s="7">
        <v>436005</v>
      </c>
      <c r="B2178" s="7">
        <f t="shared" si="99"/>
        <v>0</v>
      </c>
      <c r="C2178" s="7">
        <f t="shared" si="100"/>
        <v>0</v>
      </c>
      <c r="D2178" s="7">
        <f t="shared" si="101"/>
        <v>0</v>
      </c>
      <c r="E2178" s="7">
        <v>431391</v>
      </c>
      <c r="F2178" t="s">
        <v>50</v>
      </c>
      <c r="G2178" t="s">
        <v>86</v>
      </c>
      <c r="H2178" s="7">
        <v>14</v>
      </c>
      <c r="I2178" s="7" t="s">
        <v>148</v>
      </c>
      <c r="J2178" t="s">
        <v>18</v>
      </c>
      <c r="K2178">
        <v>19.100000000000001</v>
      </c>
      <c r="L2178">
        <v>1</v>
      </c>
      <c r="M2178">
        <v>92</v>
      </c>
      <c r="N2178">
        <v>2.76</v>
      </c>
    </row>
    <row r="2179" spans="1:14" x14ac:dyDescent="0.25">
      <c r="A2179" s="7">
        <v>436007</v>
      </c>
      <c r="B2179" s="7">
        <f t="shared" ref="B2179:B2242" si="102">IF(A2179=A2180,1,0)</f>
        <v>0</v>
      </c>
      <c r="C2179" s="7">
        <f t="shared" ref="C2179:C2242" si="103">IF(A2179=A2178,1,0)</f>
        <v>0</v>
      </c>
      <c r="D2179" s="7">
        <f t="shared" ref="D2179:D2242" si="104">B2179+C2179</f>
        <v>0</v>
      </c>
      <c r="E2179" s="7">
        <v>431391</v>
      </c>
      <c r="F2179" t="s">
        <v>50</v>
      </c>
      <c r="G2179" t="s">
        <v>86</v>
      </c>
      <c r="H2179" s="7">
        <v>14</v>
      </c>
      <c r="I2179" s="7" t="s">
        <v>148</v>
      </c>
      <c r="J2179" t="s">
        <v>18</v>
      </c>
      <c r="K2179">
        <v>18.7</v>
      </c>
      <c r="L2179">
        <v>1</v>
      </c>
      <c r="M2179">
        <v>92</v>
      </c>
      <c r="N2179">
        <v>2.76</v>
      </c>
    </row>
    <row r="2180" spans="1:14" x14ac:dyDescent="0.25">
      <c r="A2180" s="7">
        <v>436008</v>
      </c>
      <c r="B2180" s="7">
        <f t="shared" si="102"/>
        <v>0</v>
      </c>
      <c r="C2180" s="7">
        <f t="shared" si="103"/>
        <v>0</v>
      </c>
      <c r="D2180" s="7">
        <f t="shared" si="104"/>
        <v>0</v>
      </c>
      <c r="E2180" s="7">
        <v>431391</v>
      </c>
      <c r="F2180" t="s">
        <v>50</v>
      </c>
      <c r="G2180" t="s">
        <v>86</v>
      </c>
      <c r="H2180" s="7">
        <v>14</v>
      </c>
      <c r="I2180" s="7" t="s">
        <v>148</v>
      </c>
      <c r="J2180" t="s">
        <v>18</v>
      </c>
      <c r="K2180">
        <v>18.399999999999999</v>
      </c>
      <c r="L2180">
        <v>2</v>
      </c>
      <c r="M2180">
        <v>57</v>
      </c>
      <c r="N2180">
        <v>2.76</v>
      </c>
    </row>
    <row r="2181" spans="1:14" x14ac:dyDescent="0.25">
      <c r="A2181" s="7">
        <v>436010</v>
      </c>
      <c r="B2181" s="7">
        <f t="shared" si="102"/>
        <v>0</v>
      </c>
      <c r="C2181" s="7">
        <f t="shared" si="103"/>
        <v>0</v>
      </c>
      <c r="D2181" s="7">
        <f t="shared" si="104"/>
        <v>0</v>
      </c>
      <c r="E2181" s="7">
        <v>431391</v>
      </c>
      <c r="F2181" t="s">
        <v>50</v>
      </c>
      <c r="G2181" t="s">
        <v>86</v>
      </c>
      <c r="H2181" s="7">
        <v>14</v>
      </c>
      <c r="I2181" s="7" t="s">
        <v>148</v>
      </c>
      <c r="J2181" t="s">
        <v>18</v>
      </c>
      <c r="K2181">
        <v>35.5</v>
      </c>
      <c r="L2181">
        <v>1</v>
      </c>
      <c r="M2181">
        <v>92</v>
      </c>
      <c r="N2181">
        <v>2.76</v>
      </c>
    </row>
    <row r="2182" spans="1:14" x14ac:dyDescent="0.25">
      <c r="A2182" s="7">
        <v>436012</v>
      </c>
      <c r="B2182" s="7">
        <f t="shared" si="102"/>
        <v>0</v>
      </c>
      <c r="C2182" s="7">
        <f t="shared" si="103"/>
        <v>0</v>
      </c>
      <c r="D2182" s="7">
        <f t="shared" si="104"/>
        <v>0</v>
      </c>
      <c r="E2182" s="7">
        <v>431391</v>
      </c>
      <c r="F2182" t="s">
        <v>50</v>
      </c>
      <c r="G2182" t="s">
        <v>86</v>
      </c>
      <c r="H2182" s="7">
        <v>14</v>
      </c>
      <c r="I2182" s="7" t="s">
        <v>148</v>
      </c>
      <c r="J2182" t="s">
        <v>18</v>
      </c>
      <c r="K2182">
        <v>36.9</v>
      </c>
      <c r="L2182">
        <v>1</v>
      </c>
      <c r="M2182">
        <v>118.7</v>
      </c>
      <c r="N2182">
        <v>2.76</v>
      </c>
    </row>
    <row r="2183" spans="1:14" x14ac:dyDescent="0.25">
      <c r="A2183" s="7">
        <v>436014</v>
      </c>
      <c r="B2183" s="7">
        <f t="shared" si="102"/>
        <v>0</v>
      </c>
      <c r="C2183" s="7">
        <f t="shared" si="103"/>
        <v>0</v>
      </c>
      <c r="D2183" s="7">
        <f t="shared" si="104"/>
        <v>0</v>
      </c>
      <c r="E2183" s="7">
        <v>431391</v>
      </c>
      <c r="F2183" t="s">
        <v>50</v>
      </c>
      <c r="G2183" t="s">
        <v>86</v>
      </c>
      <c r="H2183" s="7">
        <v>14</v>
      </c>
      <c r="I2183" s="7" t="s">
        <v>148</v>
      </c>
      <c r="J2183" t="s">
        <v>18</v>
      </c>
      <c r="K2183">
        <v>36</v>
      </c>
      <c r="L2183">
        <v>1</v>
      </c>
      <c r="M2183">
        <v>92</v>
      </c>
      <c r="N2183">
        <v>2.76</v>
      </c>
    </row>
    <row r="2184" spans="1:14" x14ac:dyDescent="0.25">
      <c r="A2184" s="7">
        <v>436016</v>
      </c>
      <c r="B2184" s="7">
        <f t="shared" si="102"/>
        <v>0</v>
      </c>
      <c r="C2184" s="7">
        <f t="shared" si="103"/>
        <v>0</v>
      </c>
      <c r="D2184" s="7">
        <f t="shared" si="104"/>
        <v>0</v>
      </c>
      <c r="E2184" s="7">
        <v>431391</v>
      </c>
      <c r="F2184" t="s">
        <v>50</v>
      </c>
      <c r="G2184" t="s">
        <v>86</v>
      </c>
      <c r="H2184" s="7">
        <v>14</v>
      </c>
      <c r="I2184" s="7" t="s">
        <v>148</v>
      </c>
      <c r="J2184" t="s">
        <v>18</v>
      </c>
      <c r="K2184">
        <v>35.6</v>
      </c>
      <c r="L2184">
        <v>1</v>
      </c>
      <c r="M2184">
        <v>92</v>
      </c>
      <c r="N2184">
        <v>2.76</v>
      </c>
    </row>
    <row r="2185" spans="1:14" x14ac:dyDescent="0.25">
      <c r="A2185" s="7">
        <v>436018</v>
      </c>
      <c r="B2185" s="7">
        <f t="shared" si="102"/>
        <v>0</v>
      </c>
      <c r="C2185" s="7">
        <f t="shared" si="103"/>
        <v>0</v>
      </c>
      <c r="D2185" s="7">
        <f t="shared" si="104"/>
        <v>0</v>
      </c>
      <c r="E2185" s="7">
        <v>431391</v>
      </c>
      <c r="F2185" t="s">
        <v>50</v>
      </c>
      <c r="G2185" t="s">
        <v>86</v>
      </c>
      <c r="H2185" s="7">
        <v>14</v>
      </c>
      <c r="I2185" s="7" t="s">
        <v>148</v>
      </c>
      <c r="J2185" t="s">
        <v>18</v>
      </c>
      <c r="K2185">
        <v>43.9</v>
      </c>
      <c r="L2185">
        <v>1</v>
      </c>
      <c r="M2185">
        <v>118.7</v>
      </c>
      <c r="N2185">
        <v>2.76</v>
      </c>
    </row>
    <row r="2186" spans="1:14" x14ac:dyDescent="0.25">
      <c r="A2186" s="7">
        <v>436020</v>
      </c>
      <c r="B2186" s="7">
        <f t="shared" si="102"/>
        <v>0</v>
      </c>
      <c r="C2186" s="7">
        <f t="shared" si="103"/>
        <v>0</v>
      </c>
      <c r="D2186" s="7">
        <f t="shared" si="104"/>
        <v>0</v>
      </c>
      <c r="E2186" s="7">
        <v>431391</v>
      </c>
      <c r="F2186" t="s">
        <v>50</v>
      </c>
      <c r="G2186" t="s">
        <v>86</v>
      </c>
      <c r="H2186" s="7">
        <v>14</v>
      </c>
      <c r="I2186" s="7" t="s">
        <v>148</v>
      </c>
      <c r="J2186" t="s">
        <v>18</v>
      </c>
      <c r="K2186">
        <v>56.5</v>
      </c>
      <c r="L2186">
        <v>4</v>
      </c>
      <c r="M2186">
        <v>52.4</v>
      </c>
      <c r="N2186">
        <v>2.76</v>
      </c>
    </row>
    <row r="2187" spans="1:14" x14ac:dyDescent="0.25">
      <c r="A2187" s="7">
        <v>436022</v>
      </c>
      <c r="B2187" s="7">
        <f t="shared" si="102"/>
        <v>0</v>
      </c>
      <c r="C2187" s="7">
        <f t="shared" si="103"/>
        <v>0</v>
      </c>
      <c r="D2187" s="7">
        <f t="shared" si="104"/>
        <v>0</v>
      </c>
      <c r="E2187" s="7">
        <v>431391</v>
      </c>
      <c r="F2187" t="s">
        <v>50</v>
      </c>
      <c r="G2187" t="s">
        <v>86</v>
      </c>
      <c r="H2187" s="7">
        <v>14</v>
      </c>
      <c r="I2187" s="7" t="s">
        <v>148</v>
      </c>
      <c r="J2187" t="s">
        <v>18</v>
      </c>
      <c r="K2187">
        <v>34.9</v>
      </c>
      <c r="L2187">
        <v>4</v>
      </c>
      <c r="M2187">
        <v>35.9</v>
      </c>
      <c r="N2187">
        <v>2.76</v>
      </c>
    </row>
    <row r="2188" spans="1:14" x14ac:dyDescent="0.25">
      <c r="A2188" s="7">
        <v>436024</v>
      </c>
      <c r="B2188" s="7">
        <f t="shared" si="102"/>
        <v>0</v>
      </c>
      <c r="C2188" s="7">
        <f t="shared" si="103"/>
        <v>0</v>
      </c>
      <c r="D2188" s="7">
        <f t="shared" si="104"/>
        <v>0</v>
      </c>
      <c r="E2188" s="7">
        <v>431391</v>
      </c>
      <c r="F2188" t="s">
        <v>50</v>
      </c>
      <c r="G2188" t="s">
        <v>86</v>
      </c>
      <c r="H2188" s="7">
        <v>14</v>
      </c>
      <c r="I2188" s="7" t="s">
        <v>148</v>
      </c>
      <c r="J2188" t="s">
        <v>18</v>
      </c>
      <c r="K2188">
        <v>35.200000000000003</v>
      </c>
      <c r="L2188">
        <v>1</v>
      </c>
      <c r="M2188">
        <v>92</v>
      </c>
      <c r="N2188">
        <v>2.76</v>
      </c>
    </row>
    <row r="2189" spans="1:14" x14ac:dyDescent="0.25">
      <c r="A2189" s="7">
        <v>436026</v>
      </c>
      <c r="B2189" s="7">
        <f t="shared" si="102"/>
        <v>0</v>
      </c>
      <c r="C2189" s="7">
        <f t="shared" si="103"/>
        <v>0</v>
      </c>
      <c r="D2189" s="7">
        <f t="shared" si="104"/>
        <v>0</v>
      </c>
      <c r="E2189" s="7">
        <v>431391</v>
      </c>
      <c r="F2189" t="s">
        <v>50</v>
      </c>
      <c r="G2189" t="s">
        <v>86</v>
      </c>
      <c r="H2189" s="7">
        <v>14</v>
      </c>
      <c r="I2189" s="7" t="s">
        <v>148</v>
      </c>
      <c r="J2189" t="s">
        <v>18</v>
      </c>
      <c r="K2189">
        <v>35.700000000000003</v>
      </c>
      <c r="L2189">
        <v>1</v>
      </c>
      <c r="M2189">
        <v>92</v>
      </c>
      <c r="N2189">
        <v>2.76</v>
      </c>
    </row>
    <row r="2190" spans="1:14" x14ac:dyDescent="0.25">
      <c r="A2190" s="7">
        <v>436028</v>
      </c>
      <c r="B2190" s="7">
        <f t="shared" si="102"/>
        <v>0</v>
      </c>
      <c r="C2190" s="7">
        <f t="shared" si="103"/>
        <v>0</v>
      </c>
      <c r="D2190" s="7">
        <f t="shared" si="104"/>
        <v>0</v>
      </c>
      <c r="E2190" s="7">
        <v>431391</v>
      </c>
      <c r="F2190" t="s">
        <v>50</v>
      </c>
      <c r="G2190" t="s">
        <v>86</v>
      </c>
      <c r="H2190" s="7">
        <v>14</v>
      </c>
      <c r="I2190" s="7" t="s">
        <v>148</v>
      </c>
      <c r="J2190" t="s">
        <v>18</v>
      </c>
      <c r="K2190">
        <v>44.1</v>
      </c>
      <c r="L2190">
        <v>1</v>
      </c>
      <c r="M2190">
        <v>118.7</v>
      </c>
      <c r="N2190">
        <v>2.76</v>
      </c>
    </row>
    <row r="2191" spans="1:14" x14ac:dyDescent="0.25">
      <c r="A2191" s="7">
        <v>436030</v>
      </c>
      <c r="B2191" s="7">
        <f t="shared" si="102"/>
        <v>0</v>
      </c>
      <c r="C2191" s="7">
        <f t="shared" si="103"/>
        <v>0</v>
      </c>
      <c r="D2191" s="7">
        <f t="shared" si="104"/>
        <v>0</v>
      </c>
      <c r="E2191" s="7">
        <v>431391</v>
      </c>
      <c r="F2191" t="s">
        <v>50</v>
      </c>
      <c r="G2191" t="s">
        <v>86</v>
      </c>
      <c r="H2191" s="7">
        <v>14</v>
      </c>
      <c r="I2191" s="7" t="s">
        <v>148</v>
      </c>
      <c r="J2191" t="s">
        <v>18</v>
      </c>
      <c r="K2191">
        <v>19.5</v>
      </c>
      <c r="L2191">
        <v>1</v>
      </c>
      <c r="M2191">
        <v>92</v>
      </c>
      <c r="N2191">
        <v>2.76</v>
      </c>
    </row>
    <row r="2192" spans="1:14" x14ac:dyDescent="0.25">
      <c r="A2192" s="7">
        <v>436032</v>
      </c>
      <c r="B2192" s="7">
        <f t="shared" si="102"/>
        <v>0</v>
      </c>
      <c r="C2192" s="7">
        <f t="shared" si="103"/>
        <v>0</v>
      </c>
      <c r="D2192" s="7">
        <f t="shared" si="104"/>
        <v>0</v>
      </c>
      <c r="E2192" s="7">
        <v>431391</v>
      </c>
      <c r="F2192" t="s">
        <v>50</v>
      </c>
      <c r="G2192" t="s">
        <v>86</v>
      </c>
      <c r="H2192" s="7">
        <v>14</v>
      </c>
      <c r="I2192" s="7" t="s">
        <v>148</v>
      </c>
      <c r="J2192" t="s">
        <v>18</v>
      </c>
      <c r="K2192">
        <v>35</v>
      </c>
      <c r="L2192">
        <v>1</v>
      </c>
      <c r="M2192">
        <v>92</v>
      </c>
      <c r="N2192">
        <v>2.76</v>
      </c>
    </row>
    <row r="2193" spans="1:14" x14ac:dyDescent="0.25">
      <c r="A2193" s="7">
        <v>436034</v>
      </c>
      <c r="B2193" s="7">
        <f t="shared" si="102"/>
        <v>0</v>
      </c>
      <c r="C2193" s="7">
        <f t="shared" si="103"/>
        <v>0</v>
      </c>
      <c r="D2193" s="7">
        <f t="shared" si="104"/>
        <v>0</v>
      </c>
      <c r="E2193" s="7">
        <v>431391</v>
      </c>
      <c r="F2193" t="s">
        <v>50</v>
      </c>
      <c r="G2193" t="s">
        <v>86</v>
      </c>
      <c r="H2193" s="7">
        <v>14</v>
      </c>
      <c r="I2193" s="7" t="s">
        <v>148</v>
      </c>
      <c r="J2193" t="s">
        <v>18</v>
      </c>
      <c r="K2193">
        <v>44.4</v>
      </c>
      <c r="L2193">
        <v>3</v>
      </c>
      <c r="M2193">
        <v>57</v>
      </c>
      <c r="N2193">
        <v>2.76</v>
      </c>
    </row>
    <row r="2194" spans="1:14" x14ac:dyDescent="0.25">
      <c r="A2194" s="7">
        <v>436036</v>
      </c>
      <c r="B2194" s="7">
        <f t="shared" si="102"/>
        <v>0</v>
      </c>
      <c r="C2194" s="7">
        <f t="shared" si="103"/>
        <v>0</v>
      </c>
      <c r="D2194" s="7">
        <f t="shared" si="104"/>
        <v>0</v>
      </c>
      <c r="E2194" s="7">
        <v>431391</v>
      </c>
      <c r="F2194" t="s">
        <v>50</v>
      </c>
      <c r="G2194" t="s">
        <v>86</v>
      </c>
      <c r="H2194" s="7">
        <v>14</v>
      </c>
      <c r="I2194" s="7" t="s">
        <v>148</v>
      </c>
      <c r="J2194" t="s">
        <v>18</v>
      </c>
      <c r="K2194">
        <v>18.100000000000001</v>
      </c>
      <c r="L2194">
        <v>1</v>
      </c>
      <c r="M2194">
        <v>92</v>
      </c>
      <c r="N2194">
        <v>2.76</v>
      </c>
    </row>
    <row r="2195" spans="1:14" x14ac:dyDescent="0.25">
      <c r="A2195" s="7">
        <v>436037</v>
      </c>
      <c r="B2195" s="7">
        <f t="shared" si="102"/>
        <v>0</v>
      </c>
      <c r="C2195" s="7">
        <f t="shared" si="103"/>
        <v>0</v>
      </c>
      <c r="D2195" s="7">
        <f t="shared" si="104"/>
        <v>0</v>
      </c>
      <c r="E2195" s="7">
        <v>431391</v>
      </c>
      <c r="F2195" t="s">
        <v>50</v>
      </c>
      <c r="G2195" t="s">
        <v>86</v>
      </c>
      <c r="H2195" s="7">
        <v>14</v>
      </c>
      <c r="I2195" s="7" t="s">
        <v>148</v>
      </c>
      <c r="J2195" t="s">
        <v>18</v>
      </c>
      <c r="K2195">
        <v>19.399999999999999</v>
      </c>
      <c r="L2195">
        <v>1</v>
      </c>
      <c r="M2195">
        <v>92</v>
      </c>
      <c r="N2195">
        <v>2.76</v>
      </c>
    </row>
    <row r="2196" spans="1:14" x14ac:dyDescent="0.25">
      <c r="A2196" s="7">
        <v>436038</v>
      </c>
      <c r="B2196" s="7">
        <f t="shared" si="102"/>
        <v>0</v>
      </c>
      <c r="C2196" s="7">
        <f t="shared" si="103"/>
        <v>0</v>
      </c>
      <c r="D2196" s="7">
        <f t="shared" si="104"/>
        <v>0</v>
      </c>
      <c r="E2196" s="7">
        <v>431391</v>
      </c>
      <c r="F2196" t="s">
        <v>50</v>
      </c>
      <c r="G2196" t="s">
        <v>86</v>
      </c>
      <c r="H2196" s="7">
        <v>14</v>
      </c>
      <c r="I2196" s="7" t="s">
        <v>148</v>
      </c>
      <c r="J2196" t="s">
        <v>18</v>
      </c>
      <c r="K2196">
        <v>19</v>
      </c>
      <c r="L2196">
        <v>1</v>
      </c>
      <c r="M2196">
        <v>92</v>
      </c>
      <c r="N2196">
        <v>2.76</v>
      </c>
    </row>
    <row r="2197" spans="1:14" x14ac:dyDescent="0.25">
      <c r="A2197" s="7">
        <v>436040</v>
      </c>
      <c r="B2197" s="7">
        <f t="shared" si="102"/>
        <v>0</v>
      </c>
      <c r="C2197" s="7">
        <f t="shared" si="103"/>
        <v>0</v>
      </c>
      <c r="D2197" s="7">
        <f t="shared" si="104"/>
        <v>0</v>
      </c>
      <c r="E2197" s="7">
        <v>431391</v>
      </c>
      <c r="F2197" t="s">
        <v>50</v>
      </c>
      <c r="G2197" t="s">
        <v>86</v>
      </c>
      <c r="H2197" s="7">
        <v>14</v>
      </c>
      <c r="I2197" s="7" t="s">
        <v>148</v>
      </c>
      <c r="J2197" t="s">
        <v>18</v>
      </c>
      <c r="K2197">
        <v>35.9</v>
      </c>
      <c r="L2197">
        <v>1</v>
      </c>
      <c r="M2197">
        <v>92</v>
      </c>
      <c r="N2197">
        <v>2.76</v>
      </c>
    </row>
    <row r="2198" spans="1:14" x14ac:dyDescent="0.25">
      <c r="A2198" s="7">
        <v>436551</v>
      </c>
      <c r="B2198" s="7">
        <f t="shared" si="102"/>
        <v>0</v>
      </c>
      <c r="C2198" s="7">
        <f t="shared" si="103"/>
        <v>0</v>
      </c>
      <c r="D2198" s="7">
        <f t="shared" si="104"/>
        <v>0</v>
      </c>
      <c r="E2198" s="7">
        <v>431408</v>
      </c>
      <c r="F2198" t="s">
        <v>50</v>
      </c>
      <c r="G2198" t="s">
        <v>107</v>
      </c>
      <c r="H2198" s="7">
        <v>8</v>
      </c>
      <c r="I2198" s="7" t="s">
        <v>148</v>
      </c>
      <c r="J2198" t="s">
        <v>18</v>
      </c>
      <c r="K2198">
        <v>41.2</v>
      </c>
      <c r="L2198">
        <v>2</v>
      </c>
      <c r="M2198">
        <v>73.5</v>
      </c>
      <c r="N2198">
        <v>2.76</v>
      </c>
    </row>
    <row r="2199" spans="1:14" x14ac:dyDescent="0.25">
      <c r="A2199" s="7">
        <v>436553</v>
      </c>
      <c r="B2199" s="7">
        <f t="shared" si="102"/>
        <v>0</v>
      </c>
      <c r="C2199" s="7">
        <f t="shared" si="103"/>
        <v>0</v>
      </c>
      <c r="D2199" s="7">
        <f t="shared" si="104"/>
        <v>0</v>
      </c>
      <c r="E2199" s="7">
        <v>431408</v>
      </c>
      <c r="F2199" t="s">
        <v>50</v>
      </c>
      <c r="G2199" t="s">
        <v>107</v>
      </c>
      <c r="H2199" s="7">
        <v>8</v>
      </c>
      <c r="I2199" s="7" t="s">
        <v>148</v>
      </c>
      <c r="J2199" t="s">
        <v>18</v>
      </c>
      <c r="K2199">
        <v>18.399999999999999</v>
      </c>
      <c r="L2199">
        <v>3</v>
      </c>
      <c r="M2199">
        <v>44.2</v>
      </c>
      <c r="N2199">
        <v>2.76</v>
      </c>
    </row>
    <row r="2200" spans="1:14" x14ac:dyDescent="0.25">
      <c r="A2200" s="7">
        <v>436555</v>
      </c>
      <c r="B2200" s="7">
        <f t="shared" si="102"/>
        <v>0</v>
      </c>
      <c r="C2200" s="7">
        <f t="shared" si="103"/>
        <v>0</v>
      </c>
      <c r="D2200" s="7">
        <f t="shared" si="104"/>
        <v>0</v>
      </c>
      <c r="E2200" s="7">
        <v>431408</v>
      </c>
      <c r="F2200" t="s">
        <v>50</v>
      </c>
      <c r="G2200" t="s">
        <v>107</v>
      </c>
      <c r="H2200" s="7">
        <v>8</v>
      </c>
      <c r="I2200" s="7" t="s">
        <v>148</v>
      </c>
      <c r="J2200" t="s">
        <v>18</v>
      </c>
      <c r="K2200">
        <v>46.8</v>
      </c>
      <c r="L2200">
        <v>1</v>
      </c>
      <c r="M2200">
        <v>118.7</v>
      </c>
      <c r="N2200">
        <v>2.76</v>
      </c>
    </row>
    <row r="2201" spans="1:14" x14ac:dyDescent="0.25">
      <c r="A2201" s="7">
        <v>436557</v>
      </c>
      <c r="B2201" s="7">
        <f t="shared" si="102"/>
        <v>0</v>
      </c>
      <c r="C2201" s="7">
        <f t="shared" si="103"/>
        <v>0</v>
      </c>
      <c r="D2201" s="7">
        <f t="shared" si="104"/>
        <v>0</v>
      </c>
      <c r="E2201" s="7">
        <v>431408</v>
      </c>
      <c r="F2201" t="s">
        <v>50</v>
      </c>
      <c r="G2201" t="s">
        <v>107</v>
      </c>
      <c r="H2201" s="7">
        <v>8</v>
      </c>
      <c r="I2201" s="7" t="s">
        <v>148</v>
      </c>
      <c r="J2201" t="s">
        <v>18</v>
      </c>
      <c r="K2201">
        <v>41.3</v>
      </c>
      <c r="L2201">
        <v>2</v>
      </c>
      <c r="M2201">
        <v>73.5</v>
      </c>
      <c r="N2201">
        <v>2.76</v>
      </c>
    </row>
    <row r="2202" spans="1:14" x14ac:dyDescent="0.25">
      <c r="A2202" s="7">
        <v>436559</v>
      </c>
      <c r="B2202" s="7">
        <f t="shared" si="102"/>
        <v>0</v>
      </c>
      <c r="C2202" s="7">
        <f t="shared" si="103"/>
        <v>0</v>
      </c>
      <c r="D2202" s="7">
        <f t="shared" si="104"/>
        <v>0</v>
      </c>
      <c r="E2202" s="7">
        <v>431408</v>
      </c>
      <c r="F2202" t="s">
        <v>50</v>
      </c>
      <c r="G2202" t="s">
        <v>107</v>
      </c>
      <c r="H2202" s="7">
        <v>8</v>
      </c>
      <c r="I2202" s="7" t="s">
        <v>148</v>
      </c>
      <c r="J2202" t="s">
        <v>18</v>
      </c>
      <c r="K2202">
        <v>42</v>
      </c>
      <c r="L2202">
        <v>7</v>
      </c>
      <c r="M2202">
        <v>40.4</v>
      </c>
      <c r="N2202">
        <v>2.76</v>
      </c>
    </row>
    <row r="2203" spans="1:14" x14ac:dyDescent="0.25">
      <c r="A2203" s="7">
        <v>436561</v>
      </c>
      <c r="B2203" s="7">
        <f t="shared" si="102"/>
        <v>0</v>
      </c>
      <c r="C2203" s="7">
        <f t="shared" si="103"/>
        <v>0</v>
      </c>
      <c r="D2203" s="7">
        <f t="shared" si="104"/>
        <v>0</v>
      </c>
      <c r="E2203" s="7">
        <v>431408</v>
      </c>
      <c r="F2203" t="s">
        <v>50</v>
      </c>
      <c r="G2203" t="s">
        <v>107</v>
      </c>
      <c r="H2203" s="7">
        <v>8</v>
      </c>
      <c r="I2203" s="7" t="s">
        <v>148</v>
      </c>
      <c r="J2203" t="s">
        <v>18</v>
      </c>
      <c r="K2203">
        <v>37.1</v>
      </c>
      <c r="L2203">
        <v>3</v>
      </c>
      <c r="M2203">
        <v>57</v>
      </c>
      <c r="N2203">
        <v>2.76</v>
      </c>
    </row>
    <row r="2204" spans="1:14" x14ac:dyDescent="0.25">
      <c r="A2204" s="7">
        <v>436562</v>
      </c>
      <c r="B2204" s="7">
        <f t="shared" si="102"/>
        <v>0</v>
      </c>
      <c r="C2204" s="7">
        <f t="shared" si="103"/>
        <v>0</v>
      </c>
      <c r="D2204" s="7">
        <f t="shared" si="104"/>
        <v>0</v>
      </c>
      <c r="E2204" s="7">
        <v>431408</v>
      </c>
      <c r="F2204" t="s">
        <v>50</v>
      </c>
      <c r="G2204" t="s">
        <v>107</v>
      </c>
      <c r="H2204" s="7">
        <v>8</v>
      </c>
      <c r="I2204" s="7" t="s">
        <v>148</v>
      </c>
      <c r="J2204" t="s">
        <v>18</v>
      </c>
      <c r="K2204">
        <v>26.8</v>
      </c>
      <c r="L2204">
        <v>1</v>
      </c>
      <c r="M2204">
        <v>92</v>
      </c>
      <c r="N2204">
        <v>2.76</v>
      </c>
    </row>
    <row r="2205" spans="1:14" x14ac:dyDescent="0.25">
      <c r="A2205" s="7">
        <v>436564</v>
      </c>
      <c r="B2205" s="7">
        <f t="shared" si="102"/>
        <v>0</v>
      </c>
      <c r="C2205" s="7">
        <f t="shared" si="103"/>
        <v>0</v>
      </c>
      <c r="D2205" s="7">
        <f t="shared" si="104"/>
        <v>0</v>
      </c>
      <c r="E2205" s="7">
        <v>431408</v>
      </c>
      <c r="F2205" t="s">
        <v>50</v>
      </c>
      <c r="G2205" t="s">
        <v>107</v>
      </c>
      <c r="H2205" s="7">
        <v>8</v>
      </c>
      <c r="I2205" s="7" t="s">
        <v>148</v>
      </c>
      <c r="J2205" t="s">
        <v>18</v>
      </c>
      <c r="K2205">
        <v>41.6</v>
      </c>
      <c r="L2205">
        <v>4</v>
      </c>
      <c r="M2205">
        <v>46.3</v>
      </c>
      <c r="N2205">
        <v>2.76</v>
      </c>
    </row>
    <row r="2206" spans="1:14" x14ac:dyDescent="0.25">
      <c r="A2206" s="7">
        <v>436566</v>
      </c>
      <c r="B2206" s="7">
        <f t="shared" si="102"/>
        <v>0</v>
      </c>
      <c r="C2206" s="7">
        <f t="shared" si="103"/>
        <v>0</v>
      </c>
      <c r="D2206" s="7">
        <f t="shared" si="104"/>
        <v>0</v>
      </c>
      <c r="E2206" s="7">
        <v>431408</v>
      </c>
      <c r="F2206" t="s">
        <v>50</v>
      </c>
      <c r="G2206" t="s">
        <v>107</v>
      </c>
      <c r="H2206" s="7">
        <v>8</v>
      </c>
      <c r="I2206" s="7" t="s">
        <v>148</v>
      </c>
      <c r="J2206" t="s">
        <v>18</v>
      </c>
      <c r="K2206">
        <v>63.6</v>
      </c>
      <c r="L2206">
        <v>1</v>
      </c>
      <c r="M2206">
        <v>134.30000000000001</v>
      </c>
      <c r="N2206">
        <v>2.76</v>
      </c>
    </row>
    <row r="2207" spans="1:14" x14ac:dyDescent="0.25">
      <c r="A2207" s="7">
        <v>436976</v>
      </c>
      <c r="B2207" s="7">
        <f t="shared" si="102"/>
        <v>0</v>
      </c>
      <c r="C2207" s="7">
        <f t="shared" si="103"/>
        <v>0</v>
      </c>
      <c r="D2207" s="7">
        <f t="shared" si="104"/>
        <v>0</v>
      </c>
      <c r="E2207" s="7">
        <v>431414</v>
      </c>
      <c r="F2207" t="s">
        <v>50</v>
      </c>
      <c r="G2207" t="s">
        <v>104</v>
      </c>
      <c r="H2207" s="7">
        <v>24</v>
      </c>
      <c r="I2207" s="7" t="s">
        <v>148</v>
      </c>
      <c r="J2207" t="s">
        <v>18</v>
      </c>
      <c r="K2207">
        <v>31.4</v>
      </c>
      <c r="L2207">
        <v>1</v>
      </c>
      <c r="M2207">
        <v>92</v>
      </c>
      <c r="N2207">
        <v>2.76</v>
      </c>
    </row>
    <row r="2208" spans="1:14" x14ac:dyDescent="0.25">
      <c r="A2208" s="7">
        <v>436986</v>
      </c>
      <c r="B2208" s="7">
        <f t="shared" si="102"/>
        <v>0</v>
      </c>
      <c r="C2208" s="7">
        <f t="shared" si="103"/>
        <v>0</v>
      </c>
      <c r="D2208" s="7">
        <f t="shared" si="104"/>
        <v>0</v>
      </c>
      <c r="E2208" s="7">
        <v>431414</v>
      </c>
      <c r="F2208" t="s">
        <v>50</v>
      </c>
      <c r="G2208" t="s">
        <v>104</v>
      </c>
      <c r="H2208" s="7">
        <v>24</v>
      </c>
      <c r="I2208" s="7" t="s">
        <v>148</v>
      </c>
      <c r="J2208" t="s">
        <v>18</v>
      </c>
      <c r="K2208">
        <v>31.1</v>
      </c>
      <c r="L2208">
        <v>2</v>
      </c>
      <c r="M2208">
        <v>57</v>
      </c>
      <c r="N2208">
        <v>2.76</v>
      </c>
    </row>
    <row r="2209" spans="1:14" x14ac:dyDescent="0.25">
      <c r="A2209" s="7">
        <v>436988</v>
      </c>
      <c r="B2209" s="7">
        <f t="shared" si="102"/>
        <v>0</v>
      </c>
      <c r="C2209" s="7">
        <f t="shared" si="103"/>
        <v>0</v>
      </c>
      <c r="D2209" s="7">
        <f t="shared" si="104"/>
        <v>0</v>
      </c>
      <c r="E2209" s="7">
        <v>431414</v>
      </c>
      <c r="F2209" t="s">
        <v>50</v>
      </c>
      <c r="G2209" t="s">
        <v>104</v>
      </c>
      <c r="H2209" s="7">
        <v>24</v>
      </c>
      <c r="I2209" s="7" t="s">
        <v>148</v>
      </c>
      <c r="J2209" t="s">
        <v>18</v>
      </c>
      <c r="K2209">
        <v>44</v>
      </c>
      <c r="L2209">
        <v>2</v>
      </c>
      <c r="M2209">
        <v>73.5</v>
      </c>
      <c r="N2209">
        <v>2.76</v>
      </c>
    </row>
    <row r="2210" spans="1:14" x14ac:dyDescent="0.25">
      <c r="A2210" s="7">
        <v>436990</v>
      </c>
      <c r="B2210" s="7">
        <f t="shared" si="102"/>
        <v>0</v>
      </c>
      <c r="C2210" s="7">
        <f t="shared" si="103"/>
        <v>0</v>
      </c>
      <c r="D2210" s="7">
        <f t="shared" si="104"/>
        <v>0</v>
      </c>
      <c r="E2210" s="7">
        <v>431414</v>
      </c>
      <c r="F2210" t="s">
        <v>50</v>
      </c>
      <c r="G2210" t="s">
        <v>104</v>
      </c>
      <c r="H2210" s="7">
        <v>24</v>
      </c>
      <c r="I2210" s="7" t="s">
        <v>148</v>
      </c>
      <c r="J2210" t="s">
        <v>18</v>
      </c>
      <c r="K2210">
        <v>45.2</v>
      </c>
      <c r="L2210">
        <v>1</v>
      </c>
      <c r="M2210">
        <v>118.7</v>
      </c>
      <c r="N2210">
        <v>2.76</v>
      </c>
    </row>
    <row r="2211" spans="1:14" x14ac:dyDescent="0.25">
      <c r="A2211" s="7">
        <v>436992</v>
      </c>
      <c r="B2211" s="7">
        <f t="shared" si="102"/>
        <v>0</v>
      </c>
      <c r="C2211" s="7">
        <f t="shared" si="103"/>
        <v>0</v>
      </c>
      <c r="D2211" s="7">
        <f t="shared" si="104"/>
        <v>0</v>
      </c>
      <c r="E2211" s="7">
        <v>431414</v>
      </c>
      <c r="F2211" t="s">
        <v>50</v>
      </c>
      <c r="G2211" t="s">
        <v>104</v>
      </c>
      <c r="H2211" s="7">
        <v>24</v>
      </c>
      <c r="I2211" s="7" t="s">
        <v>148</v>
      </c>
      <c r="J2211" t="s">
        <v>18</v>
      </c>
      <c r="K2211">
        <v>31.6</v>
      </c>
      <c r="L2211">
        <v>2</v>
      </c>
      <c r="M2211">
        <v>57</v>
      </c>
      <c r="N2211">
        <v>2.76</v>
      </c>
    </row>
    <row r="2212" spans="1:14" x14ac:dyDescent="0.25">
      <c r="A2212" s="7">
        <v>436994</v>
      </c>
      <c r="B2212" s="7">
        <f t="shared" si="102"/>
        <v>0</v>
      </c>
      <c r="C2212" s="7">
        <f t="shared" si="103"/>
        <v>0</v>
      </c>
      <c r="D2212" s="7">
        <f t="shared" si="104"/>
        <v>0</v>
      </c>
      <c r="E2212" s="7">
        <v>431414</v>
      </c>
      <c r="F2212" t="s">
        <v>50</v>
      </c>
      <c r="G2212" t="s">
        <v>104</v>
      </c>
      <c r="H2212" s="7">
        <v>24</v>
      </c>
      <c r="I2212" s="7" t="s">
        <v>148</v>
      </c>
      <c r="J2212" t="s">
        <v>18</v>
      </c>
      <c r="K2212">
        <v>31</v>
      </c>
      <c r="L2212">
        <v>1</v>
      </c>
      <c r="M2212">
        <v>92</v>
      </c>
      <c r="N2212">
        <v>2.76</v>
      </c>
    </row>
    <row r="2213" spans="1:14" x14ac:dyDescent="0.25">
      <c r="A2213" s="7">
        <v>436998</v>
      </c>
      <c r="B2213" s="7">
        <f t="shared" si="102"/>
        <v>0</v>
      </c>
      <c r="C2213" s="7">
        <f t="shared" si="103"/>
        <v>0</v>
      </c>
      <c r="D2213" s="7">
        <f t="shared" si="104"/>
        <v>0</v>
      </c>
      <c r="E2213" s="7">
        <v>431414</v>
      </c>
      <c r="F2213" t="s">
        <v>50</v>
      </c>
      <c r="G2213" t="s">
        <v>104</v>
      </c>
      <c r="H2213" s="7">
        <v>24</v>
      </c>
      <c r="I2213" s="7" t="s">
        <v>148</v>
      </c>
      <c r="J2213" t="s">
        <v>18</v>
      </c>
      <c r="K2213">
        <v>37.799999999999997</v>
      </c>
      <c r="L2213">
        <v>2</v>
      </c>
      <c r="M2213">
        <v>73.5</v>
      </c>
      <c r="N2213">
        <v>2.76</v>
      </c>
    </row>
    <row r="2214" spans="1:14" x14ac:dyDescent="0.25">
      <c r="A2214" s="7">
        <v>437001</v>
      </c>
      <c r="B2214" s="7">
        <f t="shared" si="102"/>
        <v>0</v>
      </c>
      <c r="C2214" s="7">
        <f t="shared" si="103"/>
        <v>0</v>
      </c>
      <c r="D2214" s="7">
        <f t="shared" si="104"/>
        <v>0</v>
      </c>
      <c r="E2214" s="7">
        <v>431414</v>
      </c>
      <c r="F2214" t="s">
        <v>50</v>
      </c>
      <c r="G2214" t="s">
        <v>104</v>
      </c>
      <c r="H2214" s="7">
        <v>24</v>
      </c>
      <c r="I2214" s="7" t="s">
        <v>148</v>
      </c>
      <c r="J2214" t="s">
        <v>18</v>
      </c>
      <c r="K2214">
        <v>31.9</v>
      </c>
      <c r="L2214">
        <v>1</v>
      </c>
      <c r="M2214">
        <v>92</v>
      </c>
      <c r="N2214">
        <v>2.76</v>
      </c>
    </row>
    <row r="2215" spans="1:14" x14ac:dyDescent="0.25">
      <c r="A2215" s="7">
        <v>437003</v>
      </c>
      <c r="B2215" s="7">
        <f t="shared" si="102"/>
        <v>0</v>
      </c>
      <c r="C2215" s="7">
        <f t="shared" si="103"/>
        <v>0</v>
      </c>
      <c r="D2215" s="7">
        <f t="shared" si="104"/>
        <v>0</v>
      </c>
      <c r="E2215" s="7">
        <v>431414</v>
      </c>
      <c r="F2215" t="s">
        <v>50</v>
      </c>
      <c r="G2215" t="s">
        <v>104</v>
      </c>
      <c r="H2215" s="7">
        <v>24</v>
      </c>
      <c r="I2215" s="7" t="s">
        <v>148</v>
      </c>
      <c r="J2215" t="s">
        <v>18</v>
      </c>
      <c r="K2215">
        <v>37.5</v>
      </c>
      <c r="L2215">
        <v>3</v>
      </c>
      <c r="M2215">
        <v>57</v>
      </c>
      <c r="N2215">
        <v>2.76</v>
      </c>
    </row>
    <row r="2216" spans="1:14" x14ac:dyDescent="0.25">
      <c r="A2216" s="7">
        <v>437005</v>
      </c>
      <c r="B2216" s="7">
        <f t="shared" si="102"/>
        <v>0</v>
      </c>
      <c r="C2216" s="7">
        <f t="shared" si="103"/>
        <v>0</v>
      </c>
      <c r="D2216" s="7">
        <f t="shared" si="104"/>
        <v>0</v>
      </c>
      <c r="E2216" s="7">
        <v>431414</v>
      </c>
      <c r="F2216" t="s">
        <v>50</v>
      </c>
      <c r="G2216" t="s">
        <v>104</v>
      </c>
      <c r="H2216" s="7">
        <v>24</v>
      </c>
      <c r="I2216" s="7" t="s">
        <v>148</v>
      </c>
      <c r="J2216" t="s">
        <v>18</v>
      </c>
      <c r="K2216">
        <v>36.799999999999997</v>
      </c>
      <c r="L2216">
        <v>1</v>
      </c>
      <c r="M2216">
        <v>118.7</v>
      </c>
      <c r="N2216">
        <v>2.76</v>
      </c>
    </row>
    <row r="2217" spans="1:14" x14ac:dyDescent="0.25">
      <c r="A2217" s="7">
        <v>437007</v>
      </c>
      <c r="B2217" s="7">
        <f t="shared" si="102"/>
        <v>0</v>
      </c>
      <c r="C2217" s="7">
        <f t="shared" si="103"/>
        <v>0</v>
      </c>
      <c r="D2217" s="7">
        <f t="shared" si="104"/>
        <v>0</v>
      </c>
      <c r="E2217" s="7">
        <v>431414</v>
      </c>
      <c r="F2217" t="s">
        <v>50</v>
      </c>
      <c r="G2217" t="s">
        <v>104</v>
      </c>
      <c r="H2217" s="7">
        <v>24</v>
      </c>
      <c r="I2217" s="7" t="s">
        <v>148</v>
      </c>
      <c r="J2217" t="s">
        <v>18</v>
      </c>
      <c r="K2217">
        <v>29.6</v>
      </c>
      <c r="L2217">
        <v>1</v>
      </c>
      <c r="M2217">
        <v>92</v>
      </c>
      <c r="N2217">
        <v>2.76</v>
      </c>
    </row>
    <row r="2218" spans="1:14" x14ac:dyDescent="0.25">
      <c r="A2218" s="7">
        <v>437009</v>
      </c>
      <c r="B2218" s="7">
        <f t="shared" si="102"/>
        <v>0</v>
      </c>
      <c r="C2218" s="7">
        <f t="shared" si="103"/>
        <v>0</v>
      </c>
      <c r="D2218" s="7">
        <f t="shared" si="104"/>
        <v>0</v>
      </c>
      <c r="E2218" s="7">
        <v>431414</v>
      </c>
      <c r="F2218" t="s">
        <v>50</v>
      </c>
      <c r="G2218" t="s">
        <v>104</v>
      </c>
      <c r="H2218" s="7">
        <v>24</v>
      </c>
      <c r="I2218" s="7" t="s">
        <v>148</v>
      </c>
      <c r="J2218" t="s">
        <v>18</v>
      </c>
      <c r="K2218">
        <v>31</v>
      </c>
      <c r="L2218">
        <v>2</v>
      </c>
      <c r="M2218">
        <v>57</v>
      </c>
      <c r="N2218">
        <v>2.76</v>
      </c>
    </row>
    <row r="2219" spans="1:14" x14ac:dyDescent="0.25">
      <c r="A2219" s="7">
        <v>437011</v>
      </c>
      <c r="B2219" s="7">
        <f t="shared" si="102"/>
        <v>0</v>
      </c>
      <c r="C2219" s="7">
        <f t="shared" si="103"/>
        <v>0</v>
      </c>
      <c r="D2219" s="7">
        <f t="shared" si="104"/>
        <v>0</v>
      </c>
      <c r="E2219" s="7">
        <v>431414</v>
      </c>
      <c r="F2219" t="s">
        <v>50</v>
      </c>
      <c r="G2219" t="s">
        <v>104</v>
      </c>
      <c r="H2219" s="7">
        <v>24</v>
      </c>
      <c r="I2219" s="7" t="s">
        <v>148</v>
      </c>
      <c r="J2219" t="s">
        <v>18</v>
      </c>
      <c r="K2219">
        <v>36.6</v>
      </c>
      <c r="L2219">
        <v>2</v>
      </c>
      <c r="M2219">
        <v>73.5</v>
      </c>
      <c r="N2219">
        <v>2.76</v>
      </c>
    </row>
    <row r="2220" spans="1:14" x14ac:dyDescent="0.25">
      <c r="A2220" s="7">
        <v>437016</v>
      </c>
      <c r="B2220" s="7">
        <f t="shared" si="102"/>
        <v>0</v>
      </c>
      <c r="C2220" s="7">
        <f t="shared" si="103"/>
        <v>0</v>
      </c>
      <c r="D2220" s="7">
        <f t="shared" si="104"/>
        <v>0</v>
      </c>
      <c r="E2220" s="7">
        <v>431415</v>
      </c>
      <c r="F2220" t="s">
        <v>50</v>
      </c>
      <c r="G2220" t="s">
        <v>104</v>
      </c>
      <c r="H2220" s="7" t="s">
        <v>108</v>
      </c>
      <c r="I2220" s="7" t="s">
        <v>148</v>
      </c>
      <c r="J2220" t="s">
        <v>18</v>
      </c>
      <c r="K2220">
        <v>30.3</v>
      </c>
      <c r="L2220">
        <v>2</v>
      </c>
      <c r="M2220">
        <v>73.5</v>
      </c>
      <c r="N2220">
        <v>2.76</v>
      </c>
    </row>
    <row r="2221" spans="1:14" x14ac:dyDescent="0.25">
      <c r="A2221" s="7">
        <v>437018</v>
      </c>
      <c r="B2221" s="7">
        <f t="shared" si="102"/>
        <v>0</v>
      </c>
      <c r="C2221" s="7">
        <f t="shared" si="103"/>
        <v>0</v>
      </c>
      <c r="D2221" s="7">
        <f t="shared" si="104"/>
        <v>0</v>
      </c>
      <c r="E2221" s="7">
        <v>431415</v>
      </c>
      <c r="F2221" t="s">
        <v>50</v>
      </c>
      <c r="G2221" t="s">
        <v>104</v>
      </c>
      <c r="H2221" s="7" t="s">
        <v>108</v>
      </c>
      <c r="I2221" s="7" t="s">
        <v>148</v>
      </c>
      <c r="J2221" t="s">
        <v>18</v>
      </c>
      <c r="K2221">
        <v>28.9</v>
      </c>
      <c r="L2221">
        <v>1</v>
      </c>
      <c r="M2221">
        <v>118.7</v>
      </c>
      <c r="N2221">
        <v>2.76</v>
      </c>
    </row>
    <row r="2222" spans="1:14" x14ac:dyDescent="0.25">
      <c r="A2222" s="7">
        <v>437020</v>
      </c>
      <c r="B2222" s="7">
        <f t="shared" si="102"/>
        <v>0</v>
      </c>
      <c r="C2222" s="7">
        <f t="shared" si="103"/>
        <v>0</v>
      </c>
      <c r="D2222" s="7">
        <f t="shared" si="104"/>
        <v>0</v>
      </c>
      <c r="E2222" s="7">
        <v>431415</v>
      </c>
      <c r="F2222" t="s">
        <v>50</v>
      </c>
      <c r="G2222" t="s">
        <v>104</v>
      </c>
      <c r="H2222" s="7" t="s">
        <v>108</v>
      </c>
      <c r="I2222" s="7" t="s">
        <v>148</v>
      </c>
      <c r="J2222" t="s">
        <v>18</v>
      </c>
      <c r="K2222">
        <v>39.299999999999997</v>
      </c>
      <c r="L2222">
        <v>5</v>
      </c>
      <c r="M2222">
        <v>40.4</v>
      </c>
      <c r="N2222">
        <v>2.76</v>
      </c>
    </row>
    <row r="2223" spans="1:14" x14ac:dyDescent="0.25">
      <c r="A2223" s="7">
        <v>437022</v>
      </c>
      <c r="B2223" s="7">
        <f t="shared" si="102"/>
        <v>0</v>
      </c>
      <c r="C2223" s="7">
        <f t="shared" si="103"/>
        <v>0</v>
      </c>
      <c r="D2223" s="7">
        <f t="shared" si="104"/>
        <v>0</v>
      </c>
      <c r="E2223" s="7">
        <v>431415</v>
      </c>
      <c r="F2223" t="s">
        <v>50</v>
      </c>
      <c r="G2223" t="s">
        <v>104</v>
      </c>
      <c r="H2223" s="7" t="s">
        <v>108</v>
      </c>
      <c r="I2223" s="7" t="s">
        <v>148</v>
      </c>
      <c r="J2223" t="s">
        <v>18</v>
      </c>
      <c r="K2223">
        <v>28.6</v>
      </c>
      <c r="L2223">
        <v>1</v>
      </c>
      <c r="M2223">
        <v>118.7</v>
      </c>
      <c r="N2223">
        <v>2.76</v>
      </c>
    </row>
    <row r="2224" spans="1:14" x14ac:dyDescent="0.25">
      <c r="A2224" s="7">
        <v>437024</v>
      </c>
      <c r="B2224" s="7">
        <f t="shared" si="102"/>
        <v>0</v>
      </c>
      <c r="C2224" s="7">
        <f t="shared" si="103"/>
        <v>0</v>
      </c>
      <c r="D2224" s="7">
        <f t="shared" si="104"/>
        <v>0</v>
      </c>
      <c r="E2224" s="7">
        <v>431415</v>
      </c>
      <c r="F2224" t="s">
        <v>50</v>
      </c>
      <c r="G2224" t="s">
        <v>104</v>
      </c>
      <c r="H2224" s="7" t="s">
        <v>108</v>
      </c>
      <c r="I2224" s="7" t="s">
        <v>148</v>
      </c>
      <c r="J2224" t="s">
        <v>18</v>
      </c>
      <c r="K2224">
        <v>39.799999999999997</v>
      </c>
      <c r="L2224">
        <v>4</v>
      </c>
      <c r="M2224">
        <v>52.4</v>
      </c>
      <c r="N2224">
        <v>2.76</v>
      </c>
    </row>
    <row r="2225" spans="1:14" x14ac:dyDescent="0.25">
      <c r="A2225" s="7">
        <v>437026</v>
      </c>
      <c r="B2225" s="7">
        <f t="shared" si="102"/>
        <v>0</v>
      </c>
      <c r="C2225" s="7">
        <f t="shared" si="103"/>
        <v>0</v>
      </c>
      <c r="D2225" s="7">
        <f t="shared" si="104"/>
        <v>0</v>
      </c>
      <c r="E2225" s="7">
        <v>431415</v>
      </c>
      <c r="F2225" t="s">
        <v>50</v>
      </c>
      <c r="G2225" t="s">
        <v>104</v>
      </c>
      <c r="H2225" s="7" t="s">
        <v>108</v>
      </c>
      <c r="I2225" s="7" t="s">
        <v>148</v>
      </c>
      <c r="J2225" t="s">
        <v>18</v>
      </c>
      <c r="K2225">
        <v>39.299999999999997</v>
      </c>
      <c r="L2225">
        <v>2</v>
      </c>
      <c r="M2225">
        <v>73.5</v>
      </c>
      <c r="N2225">
        <v>2.76</v>
      </c>
    </row>
    <row r="2226" spans="1:14" x14ac:dyDescent="0.25">
      <c r="A2226" s="7">
        <v>437028</v>
      </c>
      <c r="B2226" s="7">
        <f t="shared" si="102"/>
        <v>0</v>
      </c>
      <c r="C2226" s="7">
        <f t="shared" si="103"/>
        <v>0</v>
      </c>
      <c r="D2226" s="7">
        <f t="shared" si="104"/>
        <v>0</v>
      </c>
      <c r="E2226" s="7">
        <v>431415</v>
      </c>
      <c r="F2226" t="s">
        <v>50</v>
      </c>
      <c r="G2226" t="s">
        <v>104</v>
      </c>
      <c r="H2226" s="7" t="s">
        <v>108</v>
      </c>
      <c r="I2226" s="7" t="s">
        <v>148</v>
      </c>
      <c r="J2226" t="s">
        <v>18</v>
      </c>
      <c r="K2226">
        <v>41.6</v>
      </c>
      <c r="L2226">
        <v>2</v>
      </c>
      <c r="M2226">
        <v>73.5</v>
      </c>
      <c r="N2226">
        <v>2.76</v>
      </c>
    </row>
    <row r="2227" spans="1:14" x14ac:dyDescent="0.25">
      <c r="A2227" s="7">
        <v>437030</v>
      </c>
      <c r="B2227" s="7">
        <f t="shared" si="102"/>
        <v>0</v>
      </c>
      <c r="C2227" s="7">
        <f t="shared" si="103"/>
        <v>0</v>
      </c>
      <c r="D2227" s="7">
        <f t="shared" si="104"/>
        <v>0</v>
      </c>
      <c r="E2227" s="7">
        <v>431415</v>
      </c>
      <c r="F2227" t="s">
        <v>50</v>
      </c>
      <c r="G2227" t="s">
        <v>104</v>
      </c>
      <c r="H2227" s="7" t="s">
        <v>108</v>
      </c>
      <c r="I2227" s="7" t="s">
        <v>148</v>
      </c>
      <c r="J2227" t="s">
        <v>18</v>
      </c>
      <c r="K2227">
        <v>40.200000000000003</v>
      </c>
      <c r="L2227">
        <v>2</v>
      </c>
      <c r="M2227">
        <v>83.2</v>
      </c>
      <c r="N2227">
        <v>2.76</v>
      </c>
    </row>
    <row r="2228" spans="1:14" x14ac:dyDescent="0.25">
      <c r="A2228" s="7">
        <v>437032</v>
      </c>
      <c r="B2228" s="7">
        <f t="shared" si="102"/>
        <v>0</v>
      </c>
      <c r="C2228" s="7">
        <f t="shared" si="103"/>
        <v>0</v>
      </c>
      <c r="D2228" s="7">
        <f t="shared" si="104"/>
        <v>0</v>
      </c>
      <c r="E2228" s="7">
        <v>431415</v>
      </c>
      <c r="F2228" t="s">
        <v>50</v>
      </c>
      <c r="G2228" t="s">
        <v>104</v>
      </c>
      <c r="H2228" s="7" t="s">
        <v>108</v>
      </c>
      <c r="I2228" s="7" t="s">
        <v>148</v>
      </c>
      <c r="J2228" t="s">
        <v>18</v>
      </c>
      <c r="K2228">
        <v>28.7</v>
      </c>
      <c r="L2228">
        <v>1</v>
      </c>
      <c r="M2228">
        <v>118.7</v>
      </c>
      <c r="N2228">
        <v>2.76</v>
      </c>
    </row>
    <row r="2229" spans="1:14" x14ac:dyDescent="0.25">
      <c r="A2229" s="7">
        <v>437036</v>
      </c>
      <c r="B2229" s="7">
        <f t="shared" si="102"/>
        <v>0</v>
      </c>
      <c r="C2229" s="7">
        <f t="shared" si="103"/>
        <v>0</v>
      </c>
      <c r="D2229" s="7">
        <f t="shared" si="104"/>
        <v>0</v>
      </c>
      <c r="E2229" s="7">
        <v>431415</v>
      </c>
      <c r="F2229" t="s">
        <v>50</v>
      </c>
      <c r="G2229" t="s">
        <v>104</v>
      </c>
      <c r="H2229" s="7" t="s">
        <v>108</v>
      </c>
      <c r="I2229" s="7" t="s">
        <v>148</v>
      </c>
      <c r="J2229" t="s">
        <v>18</v>
      </c>
      <c r="K2229">
        <v>22.6</v>
      </c>
      <c r="L2229">
        <v>1</v>
      </c>
      <c r="M2229">
        <v>92</v>
      </c>
      <c r="N2229">
        <v>2.76</v>
      </c>
    </row>
    <row r="2230" spans="1:14" x14ac:dyDescent="0.25">
      <c r="A2230" s="7">
        <v>437038</v>
      </c>
      <c r="B2230" s="7">
        <f t="shared" si="102"/>
        <v>0</v>
      </c>
      <c r="C2230" s="7">
        <f t="shared" si="103"/>
        <v>0</v>
      </c>
      <c r="D2230" s="7">
        <f t="shared" si="104"/>
        <v>0</v>
      </c>
      <c r="E2230" s="7">
        <v>431415</v>
      </c>
      <c r="F2230" t="s">
        <v>50</v>
      </c>
      <c r="G2230" t="s">
        <v>104</v>
      </c>
      <c r="H2230" s="7" t="s">
        <v>108</v>
      </c>
      <c r="I2230" s="7" t="s">
        <v>148</v>
      </c>
      <c r="J2230" t="s">
        <v>18</v>
      </c>
      <c r="K2230">
        <v>39.6</v>
      </c>
      <c r="L2230">
        <v>2</v>
      </c>
      <c r="M2230">
        <v>73.5</v>
      </c>
      <c r="N2230">
        <v>2.76</v>
      </c>
    </row>
    <row r="2231" spans="1:14" x14ac:dyDescent="0.25">
      <c r="A2231" s="7">
        <v>437040</v>
      </c>
      <c r="B2231" s="7">
        <f t="shared" si="102"/>
        <v>0</v>
      </c>
      <c r="C2231" s="7">
        <f t="shared" si="103"/>
        <v>0</v>
      </c>
      <c r="D2231" s="7">
        <f t="shared" si="104"/>
        <v>0</v>
      </c>
      <c r="E2231" s="7">
        <v>431415</v>
      </c>
      <c r="F2231" t="s">
        <v>50</v>
      </c>
      <c r="G2231" t="s">
        <v>104</v>
      </c>
      <c r="H2231" s="7" t="s">
        <v>108</v>
      </c>
      <c r="I2231" s="7" t="s">
        <v>148</v>
      </c>
      <c r="J2231" t="s">
        <v>18</v>
      </c>
      <c r="K2231">
        <v>41.9</v>
      </c>
      <c r="L2231">
        <v>3</v>
      </c>
      <c r="M2231">
        <v>57</v>
      </c>
      <c r="N2231">
        <v>2.76</v>
      </c>
    </row>
    <row r="2232" spans="1:14" x14ac:dyDescent="0.25">
      <c r="A2232" s="7">
        <v>437042</v>
      </c>
      <c r="B2232" s="7">
        <f t="shared" si="102"/>
        <v>0</v>
      </c>
      <c r="C2232" s="7">
        <f t="shared" si="103"/>
        <v>0</v>
      </c>
      <c r="D2232" s="7">
        <f t="shared" si="104"/>
        <v>0</v>
      </c>
      <c r="E2232" s="7">
        <v>431415</v>
      </c>
      <c r="F2232" t="s">
        <v>50</v>
      </c>
      <c r="G2232" t="s">
        <v>104</v>
      </c>
      <c r="H2232" s="7" t="s">
        <v>108</v>
      </c>
      <c r="I2232" s="7" t="s">
        <v>148</v>
      </c>
      <c r="J2232" t="s">
        <v>18</v>
      </c>
      <c r="K2232">
        <v>40.700000000000003</v>
      </c>
      <c r="L2232">
        <v>5</v>
      </c>
      <c r="M2232">
        <v>45.7</v>
      </c>
      <c r="N2232">
        <v>2.76</v>
      </c>
    </row>
    <row r="2233" spans="1:14" x14ac:dyDescent="0.25">
      <c r="A2233" s="7">
        <v>437044</v>
      </c>
      <c r="B2233" s="7">
        <f t="shared" si="102"/>
        <v>0</v>
      </c>
      <c r="C2233" s="7">
        <f t="shared" si="103"/>
        <v>0</v>
      </c>
      <c r="D2233" s="7">
        <f t="shared" si="104"/>
        <v>0</v>
      </c>
      <c r="E2233" s="7">
        <v>431415</v>
      </c>
      <c r="F2233" t="s">
        <v>50</v>
      </c>
      <c r="G2233" t="s">
        <v>104</v>
      </c>
      <c r="H2233" s="7" t="s">
        <v>108</v>
      </c>
      <c r="I2233" s="7" t="s">
        <v>148</v>
      </c>
      <c r="J2233" t="s">
        <v>18</v>
      </c>
      <c r="K2233">
        <v>28.7</v>
      </c>
      <c r="L2233">
        <v>2</v>
      </c>
      <c r="M2233">
        <v>73.5</v>
      </c>
      <c r="N2233">
        <v>2.76</v>
      </c>
    </row>
    <row r="2234" spans="1:14" x14ac:dyDescent="0.25">
      <c r="A2234" s="7">
        <v>437047</v>
      </c>
      <c r="B2234" s="7">
        <f t="shared" si="102"/>
        <v>0</v>
      </c>
      <c r="C2234" s="7">
        <f t="shared" si="103"/>
        <v>0</v>
      </c>
      <c r="D2234" s="7">
        <f t="shared" si="104"/>
        <v>0</v>
      </c>
      <c r="E2234" s="7">
        <v>431415</v>
      </c>
      <c r="F2234" t="s">
        <v>50</v>
      </c>
      <c r="G2234" t="s">
        <v>104</v>
      </c>
      <c r="H2234" s="7" t="s">
        <v>108</v>
      </c>
      <c r="I2234" s="7" t="s">
        <v>148</v>
      </c>
      <c r="J2234" t="s">
        <v>18</v>
      </c>
      <c r="K2234">
        <v>24.1</v>
      </c>
      <c r="L2234">
        <v>1</v>
      </c>
      <c r="M2234">
        <v>92</v>
      </c>
      <c r="N2234">
        <v>2.76</v>
      </c>
    </row>
    <row r="2235" spans="1:14" x14ac:dyDescent="0.25">
      <c r="A2235" s="7">
        <v>437049</v>
      </c>
      <c r="B2235" s="7">
        <f t="shared" si="102"/>
        <v>0</v>
      </c>
      <c r="C2235" s="7">
        <f t="shared" si="103"/>
        <v>0</v>
      </c>
      <c r="D2235" s="7">
        <f t="shared" si="104"/>
        <v>0</v>
      </c>
      <c r="E2235" s="7">
        <v>431415</v>
      </c>
      <c r="F2235" t="s">
        <v>50</v>
      </c>
      <c r="G2235" t="s">
        <v>104</v>
      </c>
      <c r="H2235" s="7" t="s">
        <v>108</v>
      </c>
      <c r="I2235" s="7" t="s">
        <v>148</v>
      </c>
      <c r="J2235" t="s">
        <v>18</v>
      </c>
      <c r="K2235">
        <v>22.3</v>
      </c>
      <c r="L2235">
        <v>1</v>
      </c>
      <c r="M2235">
        <v>92</v>
      </c>
      <c r="N2235">
        <v>2.76</v>
      </c>
    </row>
    <row r="2236" spans="1:14" x14ac:dyDescent="0.25">
      <c r="A2236" s="7">
        <v>437051</v>
      </c>
      <c r="B2236" s="7">
        <f t="shared" si="102"/>
        <v>0</v>
      </c>
      <c r="C2236" s="7">
        <f t="shared" si="103"/>
        <v>0</v>
      </c>
      <c r="D2236" s="7">
        <f t="shared" si="104"/>
        <v>0</v>
      </c>
      <c r="E2236" s="7">
        <v>431415</v>
      </c>
      <c r="F2236" t="s">
        <v>50</v>
      </c>
      <c r="G2236" t="s">
        <v>104</v>
      </c>
      <c r="H2236" s="7" t="s">
        <v>108</v>
      </c>
      <c r="I2236" s="7" t="s">
        <v>148</v>
      </c>
      <c r="J2236" t="s">
        <v>18</v>
      </c>
      <c r="K2236">
        <v>29.1</v>
      </c>
      <c r="L2236">
        <v>2</v>
      </c>
      <c r="M2236">
        <v>73.5</v>
      </c>
      <c r="N2236">
        <v>2.76</v>
      </c>
    </row>
    <row r="2237" spans="1:14" x14ac:dyDescent="0.25">
      <c r="A2237" s="7">
        <v>437054</v>
      </c>
      <c r="B2237" s="7">
        <f t="shared" si="102"/>
        <v>0</v>
      </c>
      <c r="C2237" s="7">
        <f t="shared" si="103"/>
        <v>0</v>
      </c>
      <c r="D2237" s="7">
        <f t="shared" si="104"/>
        <v>0</v>
      </c>
      <c r="E2237" s="7">
        <v>431415</v>
      </c>
      <c r="F2237" t="s">
        <v>50</v>
      </c>
      <c r="G2237" t="s">
        <v>104</v>
      </c>
      <c r="H2237" s="7" t="s">
        <v>108</v>
      </c>
      <c r="I2237" s="7" t="s">
        <v>148</v>
      </c>
      <c r="J2237" t="s">
        <v>18</v>
      </c>
      <c r="K2237">
        <v>40.200000000000003</v>
      </c>
      <c r="L2237">
        <v>1</v>
      </c>
      <c r="M2237">
        <v>118.7</v>
      </c>
      <c r="N2237">
        <v>2.76</v>
      </c>
    </row>
    <row r="2238" spans="1:14" x14ac:dyDescent="0.25">
      <c r="A2238" s="7">
        <v>437413</v>
      </c>
      <c r="B2238" s="7">
        <f t="shared" si="102"/>
        <v>0</v>
      </c>
      <c r="C2238" s="7">
        <f t="shared" si="103"/>
        <v>0</v>
      </c>
      <c r="D2238" s="7">
        <f t="shared" si="104"/>
        <v>0</v>
      </c>
      <c r="E2238" s="7">
        <v>431422</v>
      </c>
      <c r="F2238" t="s">
        <v>50</v>
      </c>
      <c r="G2238" t="s">
        <v>105</v>
      </c>
      <c r="H2238" s="7">
        <v>4</v>
      </c>
      <c r="I2238" s="7" t="s">
        <v>148</v>
      </c>
      <c r="J2238" t="s">
        <v>18</v>
      </c>
      <c r="K2238">
        <v>41.6</v>
      </c>
      <c r="L2238">
        <v>3</v>
      </c>
      <c r="M2238">
        <v>57</v>
      </c>
      <c r="N2238">
        <v>2.76</v>
      </c>
    </row>
    <row r="2239" spans="1:14" x14ac:dyDescent="0.25">
      <c r="A2239" s="7">
        <v>437417</v>
      </c>
      <c r="B2239" s="7">
        <f t="shared" si="102"/>
        <v>0</v>
      </c>
      <c r="C2239" s="7">
        <f t="shared" si="103"/>
        <v>0</v>
      </c>
      <c r="D2239" s="7">
        <f t="shared" si="104"/>
        <v>0</v>
      </c>
      <c r="E2239" s="7">
        <v>431422</v>
      </c>
      <c r="F2239" t="s">
        <v>50</v>
      </c>
      <c r="G2239" t="s">
        <v>105</v>
      </c>
      <c r="H2239" s="7">
        <v>4</v>
      </c>
      <c r="I2239" s="7" t="s">
        <v>148</v>
      </c>
      <c r="J2239" t="s">
        <v>18</v>
      </c>
      <c r="K2239">
        <v>44.5</v>
      </c>
      <c r="L2239">
        <v>3</v>
      </c>
      <c r="M2239">
        <v>57</v>
      </c>
      <c r="N2239">
        <v>2.76</v>
      </c>
    </row>
    <row r="2240" spans="1:14" x14ac:dyDescent="0.25">
      <c r="A2240" s="7">
        <v>437419</v>
      </c>
      <c r="B2240" s="7">
        <f t="shared" si="102"/>
        <v>0</v>
      </c>
      <c r="C2240" s="7">
        <f t="shared" si="103"/>
        <v>0</v>
      </c>
      <c r="D2240" s="7">
        <f t="shared" si="104"/>
        <v>0</v>
      </c>
      <c r="E2240" s="7">
        <v>431422</v>
      </c>
      <c r="F2240" t="s">
        <v>50</v>
      </c>
      <c r="G2240" t="s">
        <v>105</v>
      </c>
      <c r="H2240" s="7">
        <v>4</v>
      </c>
      <c r="I2240" s="7" t="s">
        <v>148</v>
      </c>
      <c r="J2240" t="s">
        <v>18</v>
      </c>
      <c r="K2240">
        <v>40.799999999999997</v>
      </c>
      <c r="L2240">
        <v>1</v>
      </c>
      <c r="M2240">
        <v>118.7</v>
      </c>
      <c r="N2240">
        <v>2.76</v>
      </c>
    </row>
    <row r="2241" spans="1:14" x14ac:dyDescent="0.25">
      <c r="A2241" s="7">
        <v>437420</v>
      </c>
      <c r="B2241" s="7">
        <f t="shared" si="102"/>
        <v>0</v>
      </c>
      <c r="C2241" s="7">
        <f t="shared" si="103"/>
        <v>0</v>
      </c>
      <c r="D2241" s="7">
        <f t="shared" si="104"/>
        <v>0</v>
      </c>
      <c r="E2241" s="7">
        <v>431422</v>
      </c>
      <c r="F2241" t="s">
        <v>50</v>
      </c>
      <c r="G2241" t="s">
        <v>105</v>
      </c>
      <c r="H2241" s="7">
        <v>4</v>
      </c>
      <c r="I2241" s="7" t="s">
        <v>148</v>
      </c>
      <c r="J2241" t="s">
        <v>18</v>
      </c>
      <c r="K2241">
        <v>25.1</v>
      </c>
      <c r="L2241">
        <v>1</v>
      </c>
      <c r="M2241">
        <v>92</v>
      </c>
      <c r="N2241">
        <v>2.76</v>
      </c>
    </row>
    <row r="2242" spans="1:14" x14ac:dyDescent="0.25">
      <c r="A2242" s="7">
        <v>437422</v>
      </c>
      <c r="B2242" s="7">
        <f t="shared" si="102"/>
        <v>0</v>
      </c>
      <c r="C2242" s="7">
        <f t="shared" si="103"/>
        <v>0</v>
      </c>
      <c r="D2242" s="7">
        <f t="shared" si="104"/>
        <v>0</v>
      </c>
      <c r="E2242" s="7">
        <v>431422</v>
      </c>
      <c r="F2242" t="s">
        <v>50</v>
      </c>
      <c r="G2242" t="s">
        <v>105</v>
      </c>
      <c r="H2242" s="7">
        <v>4</v>
      </c>
      <c r="I2242" s="7" t="s">
        <v>148</v>
      </c>
      <c r="J2242" t="s">
        <v>18</v>
      </c>
      <c r="K2242">
        <v>81.7</v>
      </c>
      <c r="L2242">
        <v>1</v>
      </c>
      <c r="M2242">
        <v>118.7</v>
      </c>
      <c r="N2242">
        <v>2.76</v>
      </c>
    </row>
    <row r="2243" spans="1:14" x14ac:dyDescent="0.25">
      <c r="A2243" s="7">
        <v>437424</v>
      </c>
      <c r="B2243" s="7">
        <f t="shared" ref="B2243:B2306" si="105">IF(A2243=A2244,1,0)</f>
        <v>0</v>
      </c>
      <c r="C2243" s="7">
        <f t="shared" ref="C2243:C2306" si="106">IF(A2243=A2242,1,0)</f>
        <v>0</v>
      </c>
      <c r="D2243" s="7">
        <f t="shared" ref="D2243:D2306" si="107">B2243+C2243</f>
        <v>0</v>
      </c>
      <c r="E2243" s="7">
        <v>431422</v>
      </c>
      <c r="F2243" t="s">
        <v>50</v>
      </c>
      <c r="G2243" t="s">
        <v>105</v>
      </c>
      <c r="H2243" s="7">
        <v>4</v>
      </c>
      <c r="I2243" s="7" t="s">
        <v>148</v>
      </c>
      <c r="J2243" t="s">
        <v>18</v>
      </c>
      <c r="K2243">
        <v>66.400000000000006</v>
      </c>
      <c r="L2243">
        <v>2</v>
      </c>
      <c r="M2243">
        <v>83.2</v>
      </c>
      <c r="N2243">
        <v>2.76</v>
      </c>
    </row>
    <row r="2244" spans="1:14" x14ac:dyDescent="0.25">
      <c r="A2244" s="7">
        <v>437426</v>
      </c>
      <c r="B2244" s="7">
        <f t="shared" si="105"/>
        <v>0</v>
      </c>
      <c r="C2244" s="7">
        <f t="shared" si="106"/>
        <v>0</v>
      </c>
      <c r="D2244" s="7">
        <f t="shared" si="107"/>
        <v>0</v>
      </c>
      <c r="E2244" s="7">
        <v>431422</v>
      </c>
      <c r="F2244" t="s">
        <v>50</v>
      </c>
      <c r="G2244" t="s">
        <v>105</v>
      </c>
      <c r="H2244" s="7">
        <v>4</v>
      </c>
      <c r="I2244" s="7" t="s">
        <v>148</v>
      </c>
      <c r="J2244" t="s">
        <v>18</v>
      </c>
      <c r="K2244">
        <v>45</v>
      </c>
      <c r="L2244">
        <v>4</v>
      </c>
      <c r="M2244">
        <v>46.3</v>
      </c>
      <c r="N2244">
        <v>2.76</v>
      </c>
    </row>
    <row r="2245" spans="1:14" x14ac:dyDescent="0.25">
      <c r="A2245" s="7">
        <v>437430</v>
      </c>
      <c r="B2245" s="7">
        <f t="shared" si="105"/>
        <v>0</v>
      </c>
      <c r="C2245" s="7">
        <f t="shared" si="106"/>
        <v>0</v>
      </c>
      <c r="D2245" s="7">
        <f t="shared" si="107"/>
        <v>0</v>
      </c>
      <c r="E2245" s="7">
        <v>431422</v>
      </c>
      <c r="F2245" t="s">
        <v>50</v>
      </c>
      <c r="G2245" t="s">
        <v>105</v>
      </c>
      <c r="H2245" s="7">
        <v>4</v>
      </c>
      <c r="I2245" s="7" t="s">
        <v>148</v>
      </c>
      <c r="J2245" t="s">
        <v>18</v>
      </c>
      <c r="K2245">
        <v>41.2</v>
      </c>
      <c r="L2245">
        <v>4</v>
      </c>
      <c r="M2245">
        <v>46.3</v>
      </c>
      <c r="N2245">
        <v>2.76</v>
      </c>
    </row>
    <row r="2246" spans="1:14" x14ac:dyDescent="0.25">
      <c r="A2246" s="7">
        <v>437433</v>
      </c>
      <c r="B2246" s="7">
        <f t="shared" si="105"/>
        <v>0</v>
      </c>
      <c r="C2246" s="7">
        <f t="shared" si="106"/>
        <v>0</v>
      </c>
      <c r="D2246" s="7">
        <f t="shared" si="107"/>
        <v>0</v>
      </c>
      <c r="E2246" s="7">
        <v>431422</v>
      </c>
      <c r="F2246" t="s">
        <v>50</v>
      </c>
      <c r="G2246" t="s">
        <v>105</v>
      </c>
      <c r="H2246" s="7">
        <v>4</v>
      </c>
      <c r="I2246" s="7" t="s">
        <v>148</v>
      </c>
      <c r="J2246" t="s">
        <v>18</v>
      </c>
      <c r="K2246">
        <v>44.4</v>
      </c>
      <c r="L2246">
        <v>2</v>
      </c>
      <c r="M2246">
        <v>73.5</v>
      </c>
      <c r="N2246">
        <v>2.76</v>
      </c>
    </row>
    <row r="2247" spans="1:14" x14ac:dyDescent="0.25">
      <c r="A2247" s="7">
        <v>437435</v>
      </c>
      <c r="B2247" s="7">
        <f t="shared" si="105"/>
        <v>0</v>
      </c>
      <c r="C2247" s="7">
        <f t="shared" si="106"/>
        <v>0</v>
      </c>
      <c r="D2247" s="7">
        <f t="shared" si="107"/>
        <v>0</v>
      </c>
      <c r="E2247" s="7">
        <v>431422</v>
      </c>
      <c r="F2247" t="s">
        <v>50</v>
      </c>
      <c r="G2247" t="s">
        <v>105</v>
      </c>
      <c r="H2247" s="7">
        <v>4</v>
      </c>
      <c r="I2247" s="7" t="s">
        <v>148</v>
      </c>
      <c r="J2247" t="s">
        <v>18</v>
      </c>
      <c r="K2247">
        <v>66.8</v>
      </c>
      <c r="L2247">
        <v>3</v>
      </c>
      <c r="M2247">
        <v>64.5</v>
      </c>
      <c r="N2247">
        <v>2.76</v>
      </c>
    </row>
    <row r="2248" spans="1:14" x14ac:dyDescent="0.25">
      <c r="A2248" s="7">
        <v>437437</v>
      </c>
      <c r="B2248" s="7">
        <f t="shared" si="105"/>
        <v>0</v>
      </c>
      <c r="C2248" s="7">
        <f t="shared" si="106"/>
        <v>0</v>
      </c>
      <c r="D2248" s="7">
        <f t="shared" si="107"/>
        <v>0</v>
      </c>
      <c r="E2248" s="7">
        <v>431422</v>
      </c>
      <c r="F2248" t="s">
        <v>50</v>
      </c>
      <c r="G2248" t="s">
        <v>105</v>
      </c>
      <c r="H2248" s="7">
        <v>4</v>
      </c>
      <c r="I2248" s="7" t="s">
        <v>148</v>
      </c>
      <c r="J2248" t="s">
        <v>18</v>
      </c>
      <c r="K2248">
        <v>65.5</v>
      </c>
      <c r="L2248">
        <v>3</v>
      </c>
      <c r="M2248">
        <v>64.5</v>
      </c>
      <c r="N2248">
        <v>2.76</v>
      </c>
    </row>
    <row r="2249" spans="1:14" x14ac:dyDescent="0.25">
      <c r="A2249" s="7">
        <v>437439</v>
      </c>
      <c r="B2249" s="7">
        <f t="shared" si="105"/>
        <v>0</v>
      </c>
      <c r="C2249" s="7">
        <f t="shared" si="106"/>
        <v>0</v>
      </c>
      <c r="D2249" s="7">
        <f t="shared" si="107"/>
        <v>0</v>
      </c>
      <c r="E2249" s="7">
        <v>431422</v>
      </c>
      <c r="F2249" t="s">
        <v>50</v>
      </c>
      <c r="G2249" t="s">
        <v>105</v>
      </c>
      <c r="H2249" s="7">
        <v>4</v>
      </c>
      <c r="I2249" s="7" t="s">
        <v>148</v>
      </c>
      <c r="J2249" t="s">
        <v>18</v>
      </c>
      <c r="K2249">
        <v>44.5</v>
      </c>
      <c r="L2249">
        <v>2</v>
      </c>
      <c r="M2249">
        <v>73.5</v>
      </c>
      <c r="N2249">
        <v>2.76</v>
      </c>
    </row>
    <row r="2250" spans="1:14" x14ac:dyDescent="0.25">
      <c r="A2250" s="7">
        <v>437441</v>
      </c>
      <c r="B2250" s="7">
        <f t="shared" si="105"/>
        <v>1</v>
      </c>
      <c r="C2250" s="7">
        <f t="shared" si="106"/>
        <v>0</v>
      </c>
      <c r="D2250" s="7">
        <f t="shared" si="107"/>
        <v>1</v>
      </c>
      <c r="E2250" s="7">
        <v>431423</v>
      </c>
      <c r="F2250" t="s">
        <v>50</v>
      </c>
      <c r="G2250" t="s">
        <v>105</v>
      </c>
      <c r="H2250" s="7">
        <v>9</v>
      </c>
      <c r="I2250" s="7" t="s">
        <v>148</v>
      </c>
      <c r="J2250" t="s">
        <v>18</v>
      </c>
      <c r="K2250">
        <v>30.6</v>
      </c>
      <c r="L2250">
        <v>3</v>
      </c>
      <c r="M2250">
        <v>44.2</v>
      </c>
      <c r="N2250">
        <v>2.76</v>
      </c>
    </row>
    <row r="2251" spans="1:14" x14ac:dyDescent="0.25">
      <c r="A2251" s="7">
        <v>437441</v>
      </c>
      <c r="B2251" s="7">
        <f t="shared" si="105"/>
        <v>0</v>
      </c>
      <c r="C2251" s="7">
        <f t="shared" si="106"/>
        <v>1</v>
      </c>
      <c r="D2251" s="7">
        <f t="shared" si="107"/>
        <v>1</v>
      </c>
      <c r="E2251" s="7">
        <v>431423</v>
      </c>
      <c r="F2251" t="s">
        <v>50</v>
      </c>
      <c r="G2251" t="s">
        <v>105</v>
      </c>
      <c r="H2251" s="7">
        <v>9</v>
      </c>
      <c r="I2251" s="7" t="s">
        <v>148</v>
      </c>
      <c r="J2251" t="s">
        <v>18</v>
      </c>
      <c r="K2251">
        <v>30.6</v>
      </c>
      <c r="L2251">
        <v>3</v>
      </c>
      <c r="M2251">
        <v>44.2</v>
      </c>
      <c r="N2251">
        <v>2.76</v>
      </c>
    </row>
    <row r="2252" spans="1:14" x14ac:dyDescent="0.25">
      <c r="A2252" s="7">
        <v>437443</v>
      </c>
      <c r="B2252" s="7">
        <f t="shared" si="105"/>
        <v>1</v>
      </c>
      <c r="C2252" s="7">
        <f t="shared" si="106"/>
        <v>0</v>
      </c>
      <c r="D2252" s="7">
        <f t="shared" si="107"/>
        <v>1</v>
      </c>
      <c r="E2252" s="7">
        <v>431423</v>
      </c>
      <c r="F2252" t="s">
        <v>50</v>
      </c>
      <c r="G2252" t="s">
        <v>105</v>
      </c>
      <c r="H2252" s="7">
        <v>9</v>
      </c>
      <c r="I2252" s="7" t="s">
        <v>148</v>
      </c>
      <c r="J2252" t="s">
        <v>18</v>
      </c>
      <c r="K2252">
        <v>37.799999999999997</v>
      </c>
      <c r="L2252">
        <v>1</v>
      </c>
      <c r="M2252">
        <v>118.7</v>
      </c>
      <c r="N2252">
        <v>2.76</v>
      </c>
    </row>
    <row r="2253" spans="1:14" x14ac:dyDescent="0.25">
      <c r="A2253" s="7">
        <v>437443</v>
      </c>
      <c r="B2253" s="7">
        <f t="shared" si="105"/>
        <v>0</v>
      </c>
      <c r="C2253" s="7">
        <f t="shared" si="106"/>
        <v>1</v>
      </c>
      <c r="D2253" s="7">
        <f t="shared" si="107"/>
        <v>1</v>
      </c>
      <c r="E2253" s="7">
        <v>431423</v>
      </c>
      <c r="F2253" t="s">
        <v>50</v>
      </c>
      <c r="G2253" t="s">
        <v>105</v>
      </c>
      <c r="H2253" s="7">
        <v>9</v>
      </c>
      <c r="I2253" s="7" t="s">
        <v>148</v>
      </c>
      <c r="J2253" t="s">
        <v>18</v>
      </c>
      <c r="K2253">
        <v>37.799999999999997</v>
      </c>
      <c r="L2253">
        <v>1</v>
      </c>
      <c r="M2253">
        <v>118.7</v>
      </c>
      <c r="N2253">
        <v>2.76</v>
      </c>
    </row>
    <row r="2254" spans="1:14" x14ac:dyDescent="0.25">
      <c r="A2254" s="7">
        <v>437447</v>
      </c>
      <c r="B2254" s="7">
        <f t="shared" si="105"/>
        <v>1</v>
      </c>
      <c r="C2254" s="7">
        <f t="shared" si="106"/>
        <v>0</v>
      </c>
      <c r="D2254" s="7">
        <f t="shared" si="107"/>
        <v>1</v>
      </c>
      <c r="E2254" s="7">
        <v>431423</v>
      </c>
      <c r="F2254" t="s">
        <v>50</v>
      </c>
      <c r="G2254" t="s">
        <v>105</v>
      </c>
      <c r="H2254" s="7">
        <v>9</v>
      </c>
      <c r="I2254" s="7" t="s">
        <v>148</v>
      </c>
      <c r="J2254" t="s">
        <v>18</v>
      </c>
      <c r="K2254">
        <v>30.8</v>
      </c>
      <c r="L2254">
        <v>1</v>
      </c>
      <c r="M2254">
        <v>92</v>
      </c>
      <c r="N2254">
        <v>2.76</v>
      </c>
    </row>
    <row r="2255" spans="1:14" x14ac:dyDescent="0.25">
      <c r="A2255" s="7">
        <v>437447</v>
      </c>
      <c r="B2255" s="7">
        <f t="shared" si="105"/>
        <v>0</v>
      </c>
      <c r="C2255" s="7">
        <f t="shared" si="106"/>
        <v>1</v>
      </c>
      <c r="D2255" s="7">
        <f t="shared" si="107"/>
        <v>1</v>
      </c>
      <c r="E2255" s="7">
        <v>431423</v>
      </c>
      <c r="F2255" t="s">
        <v>50</v>
      </c>
      <c r="G2255" t="s">
        <v>105</v>
      </c>
      <c r="H2255" s="7">
        <v>9</v>
      </c>
      <c r="I2255" s="7" t="s">
        <v>148</v>
      </c>
      <c r="J2255" t="s">
        <v>18</v>
      </c>
      <c r="K2255">
        <v>30.8</v>
      </c>
      <c r="L2255">
        <v>1</v>
      </c>
      <c r="M2255">
        <v>92</v>
      </c>
      <c r="N2255">
        <v>2.76</v>
      </c>
    </row>
    <row r="2256" spans="1:14" x14ac:dyDescent="0.25">
      <c r="A2256" s="7">
        <v>437449</v>
      </c>
      <c r="B2256" s="7">
        <f t="shared" si="105"/>
        <v>1</v>
      </c>
      <c r="C2256" s="7">
        <f t="shared" si="106"/>
        <v>0</v>
      </c>
      <c r="D2256" s="7">
        <f t="shared" si="107"/>
        <v>1</v>
      </c>
      <c r="E2256" s="7">
        <v>431423</v>
      </c>
      <c r="F2256" t="s">
        <v>50</v>
      </c>
      <c r="G2256" t="s">
        <v>105</v>
      </c>
      <c r="H2256" s="7">
        <v>9</v>
      </c>
      <c r="I2256" s="7" t="s">
        <v>148</v>
      </c>
      <c r="J2256" t="s">
        <v>18</v>
      </c>
      <c r="K2256">
        <v>30.7</v>
      </c>
      <c r="L2256">
        <v>3</v>
      </c>
      <c r="M2256">
        <v>44.2</v>
      </c>
      <c r="N2256">
        <v>2.76</v>
      </c>
    </row>
    <row r="2257" spans="1:14" x14ac:dyDescent="0.25">
      <c r="A2257" s="7">
        <v>437449</v>
      </c>
      <c r="B2257" s="7">
        <f t="shared" si="105"/>
        <v>0</v>
      </c>
      <c r="C2257" s="7">
        <f t="shared" si="106"/>
        <v>1</v>
      </c>
      <c r="D2257" s="7">
        <f t="shared" si="107"/>
        <v>1</v>
      </c>
      <c r="E2257" s="7">
        <v>431423</v>
      </c>
      <c r="F2257" t="s">
        <v>50</v>
      </c>
      <c r="G2257" t="s">
        <v>105</v>
      </c>
      <c r="H2257" s="7">
        <v>9</v>
      </c>
      <c r="I2257" s="7" t="s">
        <v>148</v>
      </c>
      <c r="J2257" t="s">
        <v>18</v>
      </c>
      <c r="K2257">
        <v>30.7</v>
      </c>
      <c r="L2257">
        <v>3</v>
      </c>
      <c r="M2257">
        <v>44.2</v>
      </c>
      <c r="N2257">
        <v>2.76</v>
      </c>
    </row>
    <row r="2258" spans="1:14" x14ac:dyDescent="0.25">
      <c r="A2258" s="7">
        <v>437451</v>
      </c>
      <c r="B2258" s="7">
        <f t="shared" si="105"/>
        <v>1</v>
      </c>
      <c r="C2258" s="7">
        <f t="shared" si="106"/>
        <v>0</v>
      </c>
      <c r="D2258" s="7">
        <f t="shared" si="107"/>
        <v>1</v>
      </c>
      <c r="E2258" s="7">
        <v>431423</v>
      </c>
      <c r="F2258" t="s">
        <v>50</v>
      </c>
      <c r="G2258" t="s">
        <v>105</v>
      </c>
      <c r="H2258" s="7">
        <v>9</v>
      </c>
      <c r="I2258" s="7" t="s">
        <v>148</v>
      </c>
      <c r="J2258" t="s">
        <v>18</v>
      </c>
      <c r="K2258">
        <v>36.799999999999997</v>
      </c>
      <c r="L2258">
        <v>3</v>
      </c>
      <c r="M2258">
        <v>57</v>
      </c>
      <c r="N2258">
        <v>2.76</v>
      </c>
    </row>
    <row r="2259" spans="1:14" x14ac:dyDescent="0.25">
      <c r="A2259" s="7">
        <v>437451</v>
      </c>
      <c r="B2259" s="7">
        <f t="shared" si="105"/>
        <v>0</v>
      </c>
      <c r="C2259" s="7">
        <f t="shared" si="106"/>
        <v>1</v>
      </c>
      <c r="D2259" s="7">
        <f t="shared" si="107"/>
        <v>1</v>
      </c>
      <c r="E2259" s="7">
        <v>431423</v>
      </c>
      <c r="F2259" t="s">
        <v>50</v>
      </c>
      <c r="G2259" t="s">
        <v>105</v>
      </c>
      <c r="H2259" s="7">
        <v>9</v>
      </c>
      <c r="I2259" s="7" t="s">
        <v>148</v>
      </c>
      <c r="J2259" t="s">
        <v>18</v>
      </c>
      <c r="K2259">
        <v>36.799999999999997</v>
      </c>
      <c r="L2259">
        <v>3</v>
      </c>
      <c r="M2259">
        <v>57</v>
      </c>
      <c r="N2259">
        <v>2.76</v>
      </c>
    </row>
    <row r="2260" spans="1:14" x14ac:dyDescent="0.25">
      <c r="A2260" s="7">
        <v>437453</v>
      </c>
      <c r="B2260" s="7">
        <f t="shared" si="105"/>
        <v>1</v>
      </c>
      <c r="C2260" s="7">
        <f t="shared" si="106"/>
        <v>0</v>
      </c>
      <c r="D2260" s="7">
        <f t="shared" si="107"/>
        <v>1</v>
      </c>
      <c r="E2260" s="7">
        <v>431423</v>
      </c>
      <c r="F2260" t="s">
        <v>50</v>
      </c>
      <c r="G2260" t="s">
        <v>105</v>
      </c>
      <c r="H2260" s="7">
        <v>9</v>
      </c>
      <c r="I2260" s="7" t="s">
        <v>148</v>
      </c>
      <c r="J2260" t="s">
        <v>18</v>
      </c>
      <c r="K2260">
        <v>36.799999999999997</v>
      </c>
      <c r="L2260">
        <v>2</v>
      </c>
      <c r="M2260">
        <v>73.5</v>
      </c>
      <c r="N2260">
        <v>2.76</v>
      </c>
    </row>
    <row r="2261" spans="1:14" x14ac:dyDescent="0.25">
      <c r="A2261" s="7">
        <v>437453</v>
      </c>
      <c r="B2261" s="7">
        <f t="shared" si="105"/>
        <v>0</v>
      </c>
      <c r="C2261" s="7">
        <f t="shared" si="106"/>
        <v>1</v>
      </c>
      <c r="D2261" s="7">
        <f t="shared" si="107"/>
        <v>1</v>
      </c>
      <c r="E2261" s="7">
        <v>431423</v>
      </c>
      <c r="F2261" t="s">
        <v>50</v>
      </c>
      <c r="G2261" t="s">
        <v>105</v>
      </c>
      <c r="H2261" s="7">
        <v>9</v>
      </c>
      <c r="I2261" s="7" t="s">
        <v>148</v>
      </c>
      <c r="J2261" t="s">
        <v>18</v>
      </c>
      <c r="K2261">
        <v>36.799999999999997</v>
      </c>
      <c r="L2261">
        <v>2</v>
      </c>
      <c r="M2261">
        <v>73.5</v>
      </c>
      <c r="N2261">
        <v>2.76</v>
      </c>
    </row>
    <row r="2262" spans="1:14" x14ac:dyDescent="0.25">
      <c r="A2262" s="7">
        <v>437455</v>
      </c>
      <c r="B2262" s="7">
        <f t="shared" si="105"/>
        <v>1</v>
      </c>
      <c r="C2262" s="7">
        <f t="shared" si="106"/>
        <v>0</v>
      </c>
      <c r="D2262" s="7">
        <f t="shared" si="107"/>
        <v>1</v>
      </c>
      <c r="E2262" s="7">
        <v>431423</v>
      </c>
      <c r="F2262" t="s">
        <v>50</v>
      </c>
      <c r="G2262" t="s">
        <v>105</v>
      </c>
      <c r="H2262" s="7">
        <v>9</v>
      </c>
      <c r="I2262" s="7" t="s">
        <v>148</v>
      </c>
      <c r="J2262" t="s">
        <v>18</v>
      </c>
      <c r="K2262">
        <v>31</v>
      </c>
      <c r="L2262">
        <v>1</v>
      </c>
      <c r="M2262">
        <v>92</v>
      </c>
      <c r="N2262">
        <v>2.76</v>
      </c>
    </row>
    <row r="2263" spans="1:14" x14ac:dyDescent="0.25">
      <c r="A2263" s="7">
        <v>437455</v>
      </c>
      <c r="B2263" s="7">
        <f t="shared" si="105"/>
        <v>0</v>
      </c>
      <c r="C2263" s="7">
        <f t="shared" si="106"/>
        <v>1</v>
      </c>
      <c r="D2263" s="7">
        <f t="shared" si="107"/>
        <v>1</v>
      </c>
      <c r="E2263" s="7">
        <v>431423</v>
      </c>
      <c r="F2263" t="s">
        <v>50</v>
      </c>
      <c r="G2263" t="s">
        <v>105</v>
      </c>
      <c r="H2263" s="7">
        <v>9</v>
      </c>
      <c r="I2263" s="7" t="s">
        <v>148</v>
      </c>
      <c r="J2263" t="s">
        <v>18</v>
      </c>
      <c r="K2263">
        <v>31</v>
      </c>
      <c r="L2263">
        <v>1</v>
      </c>
      <c r="M2263">
        <v>92</v>
      </c>
      <c r="N2263">
        <v>2.76</v>
      </c>
    </row>
    <row r="2264" spans="1:14" x14ac:dyDescent="0.25">
      <c r="A2264" s="7">
        <v>437946</v>
      </c>
      <c r="B2264" s="7">
        <f t="shared" si="105"/>
        <v>0</v>
      </c>
      <c r="C2264" s="7">
        <f t="shared" si="106"/>
        <v>0</v>
      </c>
      <c r="D2264" s="7">
        <f t="shared" si="107"/>
        <v>0</v>
      </c>
      <c r="E2264" s="7">
        <v>431431</v>
      </c>
      <c r="F2264" t="s">
        <v>50</v>
      </c>
      <c r="G2264" t="s">
        <v>102</v>
      </c>
      <c r="H2264" s="7">
        <v>47</v>
      </c>
      <c r="I2264" s="7" t="s">
        <v>148</v>
      </c>
      <c r="J2264" t="s">
        <v>18</v>
      </c>
      <c r="K2264">
        <v>163.80000000000001</v>
      </c>
      <c r="L2264">
        <v>3</v>
      </c>
      <c r="M2264">
        <v>69.8</v>
      </c>
      <c r="N2264">
        <v>2.76</v>
      </c>
    </row>
    <row r="2265" spans="1:14" x14ac:dyDescent="0.25">
      <c r="A2265" s="7">
        <v>437948</v>
      </c>
      <c r="B2265" s="7">
        <f t="shared" si="105"/>
        <v>0</v>
      </c>
      <c r="C2265" s="7">
        <f t="shared" si="106"/>
        <v>0</v>
      </c>
      <c r="D2265" s="7">
        <f t="shared" si="107"/>
        <v>0</v>
      </c>
      <c r="E2265" s="7">
        <v>431431</v>
      </c>
      <c r="F2265" t="s">
        <v>50</v>
      </c>
      <c r="G2265" t="s">
        <v>102</v>
      </c>
      <c r="H2265" s="7">
        <v>47</v>
      </c>
      <c r="I2265" s="7" t="s">
        <v>148</v>
      </c>
      <c r="J2265" t="s">
        <v>18</v>
      </c>
      <c r="K2265">
        <v>20.8</v>
      </c>
      <c r="L2265">
        <v>1</v>
      </c>
      <c r="M2265">
        <v>92</v>
      </c>
      <c r="N2265">
        <v>2.76</v>
      </c>
    </row>
    <row r="2266" spans="1:14" x14ac:dyDescent="0.25">
      <c r="A2266" s="7">
        <v>437949</v>
      </c>
      <c r="B2266" s="7">
        <f t="shared" si="105"/>
        <v>0</v>
      </c>
      <c r="C2266" s="7">
        <f t="shared" si="106"/>
        <v>0</v>
      </c>
      <c r="D2266" s="7">
        <f t="shared" si="107"/>
        <v>0</v>
      </c>
      <c r="E2266" s="7">
        <v>431431</v>
      </c>
      <c r="F2266" t="s">
        <v>50</v>
      </c>
      <c r="G2266" t="s">
        <v>102</v>
      </c>
      <c r="H2266" s="7">
        <v>47</v>
      </c>
      <c r="I2266" s="7" t="s">
        <v>148</v>
      </c>
      <c r="J2266" t="s">
        <v>18</v>
      </c>
      <c r="K2266">
        <v>23.8</v>
      </c>
      <c r="L2266">
        <v>2</v>
      </c>
      <c r="M2266">
        <v>57</v>
      </c>
      <c r="N2266">
        <v>2.76</v>
      </c>
    </row>
    <row r="2267" spans="1:14" x14ac:dyDescent="0.25">
      <c r="A2267" s="7">
        <v>437951</v>
      </c>
      <c r="B2267" s="7">
        <f t="shared" si="105"/>
        <v>0</v>
      </c>
      <c r="C2267" s="7">
        <f t="shared" si="106"/>
        <v>0</v>
      </c>
      <c r="D2267" s="7">
        <f t="shared" si="107"/>
        <v>0</v>
      </c>
      <c r="E2267" s="7">
        <v>431431</v>
      </c>
      <c r="F2267" t="s">
        <v>50</v>
      </c>
      <c r="G2267" t="s">
        <v>102</v>
      </c>
      <c r="H2267" s="7">
        <v>47</v>
      </c>
      <c r="I2267" s="7" t="s">
        <v>148</v>
      </c>
      <c r="J2267" t="s">
        <v>18</v>
      </c>
      <c r="K2267">
        <v>16.899999999999999</v>
      </c>
      <c r="L2267">
        <v>2</v>
      </c>
      <c r="M2267">
        <v>57</v>
      </c>
      <c r="N2267">
        <v>2.76</v>
      </c>
    </row>
    <row r="2268" spans="1:14" x14ac:dyDescent="0.25">
      <c r="A2268" s="7">
        <v>437952</v>
      </c>
      <c r="B2268" s="7">
        <f t="shared" si="105"/>
        <v>0</v>
      </c>
      <c r="C2268" s="7">
        <f t="shared" si="106"/>
        <v>0</v>
      </c>
      <c r="D2268" s="7">
        <f t="shared" si="107"/>
        <v>0</v>
      </c>
      <c r="E2268" s="7">
        <v>431431</v>
      </c>
      <c r="F2268" t="s">
        <v>50</v>
      </c>
      <c r="G2268" t="s">
        <v>102</v>
      </c>
      <c r="H2268" s="7">
        <v>47</v>
      </c>
      <c r="I2268" s="7" t="s">
        <v>148</v>
      </c>
      <c r="J2268" t="s">
        <v>18</v>
      </c>
      <c r="K2268">
        <v>23</v>
      </c>
      <c r="L2268">
        <v>1</v>
      </c>
      <c r="M2268">
        <v>92</v>
      </c>
      <c r="N2268">
        <v>2.76</v>
      </c>
    </row>
    <row r="2269" spans="1:14" x14ac:dyDescent="0.25">
      <c r="A2269" s="7">
        <v>437954</v>
      </c>
      <c r="B2269" s="7">
        <f t="shared" si="105"/>
        <v>0</v>
      </c>
      <c r="C2269" s="7">
        <f t="shared" si="106"/>
        <v>0</v>
      </c>
      <c r="D2269" s="7">
        <f t="shared" si="107"/>
        <v>0</v>
      </c>
      <c r="E2269" s="7">
        <v>431431</v>
      </c>
      <c r="F2269" t="s">
        <v>50</v>
      </c>
      <c r="G2269" t="s">
        <v>102</v>
      </c>
      <c r="H2269" s="7">
        <v>47</v>
      </c>
      <c r="I2269" s="7" t="s">
        <v>148</v>
      </c>
      <c r="J2269" t="s">
        <v>18</v>
      </c>
      <c r="K2269">
        <v>22.3</v>
      </c>
      <c r="L2269">
        <v>1</v>
      </c>
      <c r="M2269">
        <v>92</v>
      </c>
      <c r="N2269">
        <v>2.76</v>
      </c>
    </row>
    <row r="2270" spans="1:14" x14ac:dyDescent="0.25">
      <c r="A2270" s="7">
        <v>437956</v>
      </c>
      <c r="B2270" s="7">
        <f t="shared" si="105"/>
        <v>0</v>
      </c>
      <c r="C2270" s="7">
        <f t="shared" si="106"/>
        <v>0</v>
      </c>
      <c r="D2270" s="7">
        <f t="shared" si="107"/>
        <v>0</v>
      </c>
      <c r="E2270" s="7">
        <v>431431</v>
      </c>
      <c r="F2270" t="s">
        <v>50</v>
      </c>
      <c r="G2270" t="s">
        <v>102</v>
      </c>
      <c r="H2270" s="7">
        <v>47</v>
      </c>
      <c r="I2270" s="7" t="s">
        <v>148</v>
      </c>
      <c r="J2270" t="s">
        <v>18</v>
      </c>
      <c r="K2270">
        <v>28.5</v>
      </c>
      <c r="L2270">
        <v>1</v>
      </c>
      <c r="M2270">
        <v>92</v>
      </c>
      <c r="N2270">
        <v>2.76</v>
      </c>
    </row>
    <row r="2271" spans="1:14" x14ac:dyDescent="0.25">
      <c r="A2271" s="7">
        <v>437959</v>
      </c>
      <c r="B2271" s="7">
        <f t="shared" si="105"/>
        <v>0</v>
      </c>
      <c r="C2271" s="7">
        <f t="shared" si="106"/>
        <v>0</v>
      </c>
      <c r="D2271" s="7">
        <f t="shared" si="107"/>
        <v>0</v>
      </c>
      <c r="E2271" s="7">
        <v>431431</v>
      </c>
      <c r="F2271" t="s">
        <v>50</v>
      </c>
      <c r="G2271" t="s">
        <v>102</v>
      </c>
      <c r="H2271" s="7">
        <v>47</v>
      </c>
      <c r="I2271" s="7" t="s">
        <v>148</v>
      </c>
      <c r="J2271" t="s">
        <v>18</v>
      </c>
      <c r="K2271">
        <v>33.200000000000003</v>
      </c>
      <c r="L2271">
        <v>1</v>
      </c>
      <c r="M2271">
        <v>92</v>
      </c>
      <c r="N2271">
        <v>2.76</v>
      </c>
    </row>
    <row r="2272" spans="1:14" x14ac:dyDescent="0.25">
      <c r="A2272" s="7">
        <v>437960</v>
      </c>
      <c r="B2272" s="7">
        <f t="shared" si="105"/>
        <v>0</v>
      </c>
      <c r="C2272" s="7">
        <f t="shared" si="106"/>
        <v>0</v>
      </c>
      <c r="D2272" s="7">
        <f t="shared" si="107"/>
        <v>0</v>
      </c>
      <c r="E2272" s="7">
        <v>431431</v>
      </c>
      <c r="F2272" t="s">
        <v>50</v>
      </c>
      <c r="G2272" t="s">
        <v>102</v>
      </c>
      <c r="H2272" s="7">
        <v>47</v>
      </c>
      <c r="I2272" s="7" t="s">
        <v>148</v>
      </c>
      <c r="J2272" t="s">
        <v>18</v>
      </c>
      <c r="K2272">
        <v>25.3</v>
      </c>
      <c r="L2272">
        <v>1</v>
      </c>
      <c r="M2272">
        <v>92</v>
      </c>
      <c r="N2272">
        <v>2.76</v>
      </c>
    </row>
    <row r="2273" spans="1:14" x14ac:dyDescent="0.25">
      <c r="A2273" s="7">
        <v>437961</v>
      </c>
      <c r="B2273" s="7">
        <f t="shared" si="105"/>
        <v>0</v>
      </c>
      <c r="C2273" s="7">
        <f t="shared" si="106"/>
        <v>0</v>
      </c>
      <c r="D2273" s="7">
        <f t="shared" si="107"/>
        <v>0</v>
      </c>
      <c r="E2273" s="7">
        <v>431431</v>
      </c>
      <c r="F2273" t="s">
        <v>50</v>
      </c>
      <c r="G2273" t="s">
        <v>102</v>
      </c>
      <c r="H2273" s="7">
        <v>47</v>
      </c>
      <c r="I2273" s="7" t="s">
        <v>148</v>
      </c>
      <c r="J2273" t="s">
        <v>18</v>
      </c>
      <c r="K2273">
        <v>35</v>
      </c>
      <c r="L2273">
        <v>6</v>
      </c>
      <c r="M2273">
        <v>40.4</v>
      </c>
      <c r="N2273">
        <v>2.76</v>
      </c>
    </row>
    <row r="2274" spans="1:14" x14ac:dyDescent="0.25">
      <c r="A2274" s="7">
        <v>437962</v>
      </c>
      <c r="B2274" s="7">
        <f t="shared" si="105"/>
        <v>0</v>
      </c>
      <c r="C2274" s="7">
        <f t="shared" si="106"/>
        <v>0</v>
      </c>
      <c r="D2274" s="7">
        <f t="shared" si="107"/>
        <v>0</v>
      </c>
      <c r="E2274" s="7">
        <v>431431</v>
      </c>
      <c r="F2274" t="s">
        <v>50</v>
      </c>
      <c r="G2274" t="s">
        <v>102</v>
      </c>
      <c r="H2274" s="7">
        <v>47</v>
      </c>
      <c r="I2274" s="7" t="s">
        <v>148</v>
      </c>
      <c r="J2274" t="s">
        <v>18</v>
      </c>
      <c r="K2274">
        <v>23.8</v>
      </c>
      <c r="L2274">
        <v>3</v>
      </c>
      <c r="M2274">
        <v>44.2</v>
      </c>
      <c r="N2274">
        <v>2.76</v>
      </c>
    </row>
    <row r="2275" spans="1:14" x14ac:dyDescent="0.25">
      <c r="A2275" s="7">
        <v>437963</v>
      </c>
      <c r="B2275" s="7">
        <f t="shared" si="105"/>
        <v>0</v>
      </c>
      <c r="C2275" s="7">
        <f t="shared" si="106"/>
        <v>0</v>
      </c>
      <c r="D2275" s="7">
        <f t="shared" si="107"/>
        <v>0</v>
      </c>
      <c r="E2275" s="7">
        <v>431431</v>
      </c>
      <c r="F2275" t="s">
        <v>50</v>
      </c>
      <c r="G2275" t="s">
        <v>102</v>
      </c>
      <c r="H2275" s="7">
        <v>47</v>
      </c>
      <c r="I2275" s="7" t="s">
        <v>148</v>
      </c>
      <c r="J2275" t="s">
        <v>18</v>
      </c>
      <c r="K2275">
        <v>31.2</v>
      </c>
      <c r="L2275">
        <v>1</v>
      </c>
      <c r="M2275">
        <v>92</v>
      </c>
      <c r="N2275">
        <v>2.76</v>
      </c>
    </row>
    <row r="2276" spans="1:14" x14ac:dyDescent="0.25">
      <c r="A2276" s="7">
        <v>437964</v>
      </c>
      <c r="B2276" s="7">
        <f t="shared" si="105"/>
        <v>0</v>
      </c>
      <c r="C2276" s="7">
        <f t="shared" si="106"/>
        <v>0</v>
      </c>
      <c r="D2276" s="7">
        <f t="shared" si="107"/>
        <v>0</v>
      </c>
      <c r="E2276" s="7">
        <v>431431</v>
      </c>
      <c r="F2276" t="s">
        <v>50</v>
      </c>
      <c r="G2276" t="s">
        <v>102</v>
      </c>
      <c r="H2276" s="7">
        <v>47</v>
      </c>
      <c r="I2276" s="7" t="s">
        <v>148</v>
      </c>
      <c r="J2276" t="s">
        <v>18</v>
      </c>
      <c r="K2276">
        <v>32</v>
      </c>
      <c r="L2276">
        <v>2</v>
      </c>
      <c r="M2276">
        <v>57</v>
      </c>
      <c r="N2276">
        <v>2.76</v>
      </c>
    </row>
    <row r="2277" spans="1:14" x14ac:dyDescent="0.25">
      <c r="A2277" s="7">
        <v>437965</v>
      </c>
      <c r="B2277" s="7">
        <f t="shared" si="105"/>
        <v>0</v>
      </c>
      <c r="C2277" s="7">
        <f t="shared" si="106"/>
        <v>0</v>
      </c>
      <c r="D2277" s="7">
        <f t="shared" si="107"/>
        <v>0</v>
      </c>
      <c r="E2277" s="7">
        <v>431431</v>
      </c>
      <c r="F2277" t="s">
        <v>50</v>
      </c>
      <c r="G2277" t="s">
        <v>102</v>
      </c>
      <c r="H2277" s="7">
        <v>47</v>
      </c>
      <c r="I2277" s="7" t="s">
        <v>148</v>
      </c>
      <c r="J2277" t="s">
        <v>18</v>
      </c>
      <c r="K2277">
        <v>59.4</v>
      </c>
      <c r="L2277">
        <v>4</v>
      </c>
      <c r="M2277">
        <v>46.3</v>
      </c>
      <c r="N2277">
        <v>2.76</v>
      </c>
    </row>
    <row r="2278" spans="1:14" x14ac:dyDescent="0.25">
      <c r="A2278" s="7">
        <v>437966</v>
      </c>
      <c r="B2278" s="7">
        <f t="shared" si="105"/>
        <v>0</v>
      </c>
      <c r="C2278" s="7">
        <f t="shared" si="106"/>
        <v>0</v>
      </c>
      <c r="D2278" s="7">
        <f t="shared" si="107"/>
        <v>0</v>
      </c>
      <c r="E2278" s="7">
        <v>431431</v>
      </c>
      <c r="F2278" t="s">
        <v>50</v>
      </c>
      <c r="G2278" t="s">
        <v>102</v>
      </c>
      <c r="H2278" s="7">
        <v>47</v>
      </c>
      <c r="I2278" s="7" t="s">
        <v>148</v>
      </c>
      <c r="J2278" t="s">
        <v>18</v>
      </c>
      <c r="K2278">
        <v>23.1</v>
      </c>
      <c r="L2278">
        <v>3</v>
      </c>
      <c r="M2278">
        <v>44.2</v>
      </c>
      <c r="N2278">
        <v>2.76</v>
      </c>
    </row>
    <row r="2279" spans="1:14" x14ac:dyDescent="0.25">
      <c r="A2279" s="7">
        <v>437967</v>
      </c>
      <c r="B2279" s="7">
        <f t="shared" si="105"/>
        <v>0</v>
      </c>
      <c r="C2279" s="7">
        <f t="shared" si="106"/>
        <v>0</v>
      </c>
      <c r="D2279" s="7">
        <f t="shared" si="107"/>
        <v>0</v>
      </c>
      <c r="E2279" s="7">
        <v>431431</v>
      </c>
      <c r="F2279" t="s">
        <v>50</v>
      </c>
      <c r="G2279" t="s">
        <v>102</v>
      </c>
      <c r="H2279" s="7">
        <v>47</v>
      </c>
      <c r="I2279" s="7" t="s">
        <v>148</v>
      </c>
      <c r="J2279" t="s">
        <v>18</v>
      </c>
      <c r="K2279">
        <v>22.2</v>
      </c>
      <c r="L2279">
        <v>1</v>
      </c>
      <c r="M2279">
        <v>92</v>
      </c>
      <c r="N2279">
        <v>2.76</v>
      </c>
    </row>
    <row r="2280" spans="1:14" x14ac:dyDescent="0.25">
      <c r="A2280" s="7">
        <v>437996</v>
      </c>
      <c r="B2280" s="7">
        <f t="shared" si="105"/>
        <v>1</v>
      </c>
      <c r="C2280" s="7">
        <f t="shared" si="106"/>
        <v>0</v>
      </c>
      <c r="D2280" s="7">
        <f t="shared" si="107"/>
        <v>1</v>
      </c>
      <c r="E2280" s="7">
        <v>431433</v>
      </c>
      <c r="F2280" t="s">
        <v>50</v>
      </c>
      <c r="G2280" t="s">
        <v>109</v>
      </c>
      <c r="H2280" s="7">
        <v>6</v>
      </c>
      <c r="I2280" s="7" t="s">
        <v>148</v>
      </c>
      <c r="J2280" t="s">
        <v>18</v>
      </c>
      <c r="K2280">
        <v>45.6</v>
      </c>
      <c r="L2280">
        <v>3</v>
      </c>
      <c r="M2280">
        <v>57</v>
      </c>
      <c r="N2280">
        <v>2.76</v>
      </c>
    </row>
    <row r="2281" spans="1:14" x14ac:dyDescent="0.25">
      <c r="A2281" s="7">
        <v>437996</v>
      </c>
      <c r="B2281" s="7">
        <f t="shared" si="105"/>
        <v>0</v>
      </c>
      <c r="C2281" s="7">
        <f t="shared" si="106"/>
        <v>1</v>
      </c>
      <c r="D2281" s="7">
        <f t="shared" si="107"/>
        <v>1</v>
      </c>
      <c r="E2281" s="7">
        <v>431433</v>
      </c>
      <c r="F2281" t="s">
        <v>50</v>
      </c>
      <c r="G2281" t="s">
        <v>109</v>
      </c>
      <c r="H2281" s="7">
        <v>6</v>
      </c>
      <c r="I2281" s="7" t="s">
        <v>148</v>
      </c>
      <c r="J2281" t="s">
        <v>18</v>
      </c>
      <c r="K2281">
        <v>45.6</v>
      </c>
      <c r="L2281">
        <v>3</v>
      </c>
      <c r="M2281">
        <v>57</v>
      </c>
      <c r="N2281">
        <v>2.76</v>
      </c>
    </row>
    <row r="2282" spans="1:14" x14ac:dyDescent="0.25">
      <c r="A2282" s="7">
        <v>438001</v>
      </c>
      <c r="B2282" s="7">
        <f t="shared" si="105"/>
        <v>1</v>
      </c>
      <c r="C2282" s="7">
        <f t="shared" si="106"/>
        <v>0</v>
      </c>
      <c r="D2282" s="7">
        <f t="shared" si="107"/>
        <v>1</v>
      </c>
      <c r="E2282" s="7">
        <v>431433</v>
      </c>
      <c r="F2282" t="s">
        <v>50</v>
      </c>
      <c r="G2282" t="s">
        <v>109</v>
      </c>
      <c r="H2282" s="7">
        <v>6</v>
      </c>
      <c r="I2282" s="7" t="s">
        <v>148</v>
      </c>
      <c r="J2282" t="s">
        <v>18</v>
      </c>
      <c r="K2282">
        <v>27.6</v>
      </c>
      <c r="L2282">
        <v>4</v>
      </c>
      <c r="M2282">
        <v>35.9</v>
      </c>
      <c r="N2282">
        <v>2.76</v>
      </c>
    </row>
    <row r="2283" spans="1:14" x14ac:dyDescent="0.25">
      <c r="A2283" s="7">
        <v>438001</v>
      </c>
      <c r="B2283" s="7">
        <f t="shared" si="105"/>
        <v>0</v>
      </c>
      <c r="C2283" s="7">
        <f t="shared" si="106"/>
        <v>1</v>
      </c>
      <c r="D2283" s="7">
        <f t="shared" si="107"/>
        <v>1</v>
      </c>
      <c r="E2283" s="7">
        <v>431433</v>
      </c>
      <c r="F2283" t="s">
        <v>50</v>
      </c>
      <c r="G2283" t="s">
        <v>109</v>
      </c>
      <c r="H2283" s="7">
        <v>6</v>
      </c>
      <c r="I2283" s="7" t="s">
        <v>148</v>
      </c>
      <c r="J2283" t="s">
        <v>18</v>
      </c>
      <c r="K2283">
        <v>27.6</v>
      </c>
      <c r="L2283">
        <v>4</v>
      </c>
      <c r="M2283">
        <v>35.9</v>
      </c>
      <c r="N2283">
        <v>2.76</v>
      </c>
    </row>
    <row r="2284" spans="1:14" x14ac:dyDescent="0.25">
      <c r="A2284" s="7">
        <v>438004</v>
      </c>
      <c r="B2284" s="7">
        <f t="shared" si="105"/>
        <v>1</v>
      </c>
      <c r="C2284" s="7">
        <f t="shared" si="106"/>
        <v>0</v>
      </c>
      <c r="D2284" s="7">
        <f t="shared" si="107"/>
        <v>1</v>
      </c>
      <c r="E2284" s="7">
        <v>431433</v>
      </c>
      <c r="F2284" t="s">
        <v>50</v>
      </c>
      <c r="G2284" t="s">
        <v>109</v>
      </c>
      <c r="H2284" s="7">
        <v>6</v>
      </c>
      <c r="I2284" s="7" t="s">
        <v>148</v>
      </c>
      <c r="J2284" t="s">
        <v>18</v>
      </c>
      <c r="K2284">
        <v>25.2</v>
      </c>
      <c r="L2284">
        <v>7</v>
      </c>
      <c r="M2284">
        <v>31.3</v>
      </c>
      <c r="N2284">
        <v>2.76</v>
      </c>
    </row>
    <row r="2285" spans="1:14" x14ac:dyDescent="0.25">
      <c r="A2285" s="7">
        <v>438004</v>
      </c>
      <c r="B2285" s="7">
        <f t="shared" si="105"/>
        <v>0</v>
      </c>
      <c r="C2285" s="7">
        <f t="shared" si="106"/>
        <v>1</v>
      </c>
      <c r="D2285" s="7">
        <f t="shared" si="107"/>
        <v>1</v>
      </c>
      <c r="E2285" s="7">
        <v>431433</v>
      </c>
      <c r="F2285" t="s">
        <v>50</v>
      </c>
      <c r="G2285" t="s">
        <v>109</v>
      </c>
      <c r="H2285" s="7">
        <v>6</v>
      </c>
      <c r="I2285" s="7" t="s">
        <v>148</v>
      </c>
      <c r="J2285" t="s">
        <v>18</v>
      </c>
      <c r="K2285">
        <v>25.2</v>
      </c>
      <c r="L2285">
        <v>7</v>
      </c>
      <c r="M2285">
        <v>31.3</v>
      </c>
      <c r="N2285">
        <v>2.76</v>
      </c>
    </row>
    <row r="2286" spans="1:14" x14ac:dyDescent="0.25">
      <c r="A2286" s="7">
        <v>438005</v>
      </c>
      <c r="B2286" s="7">
        <f t="shared" si="105"/>
        <v>1</v>
      </c>
      <c r="C2286" s="7">
        <f t="shared" si="106"/>
        <v>0</v>
      </c>
      <c r="D2286" s="7">
        <f t="shared" si="107"/>
        <v>1</v>
      </c>
      <c r="E2286" s="7">
        <v>431433</v>
      </c>
      <c r="F2286" t="s">
        <v>50</v>
      </c>
      <c r="G2286" t="s">
        <v>109</v>
      </c>
      <c r="H2286" s="7">
        <v>6</v>
      </c>
      <c r="I2286" s="7" t="s">
        <v>148</v>
      </c>
      <c r="J2286" t="s">
        <v>18</v>
      </c>
      <c r="K2286">
        <v>31</v>
      </c>
      <c r="L2286">
        <v>1</v>
      </c>
      <c r="M2286">
        <v>92</v>
      </c>
      <c r="N2286">
        <v>2.76</v>
      </c>
    </row>
    <row r="2287" spans="1:14" x14ac:dyDescent="0.25">
      <c r="A2287" s="7">
        <v>438005</v>
      </c>
      <c r="B2287" s="7">
        <f t="shared" si="105"/>
        <v>0</v>
      </c>
      <c r="C2287" s="7">
        <f t="shared" si="106"/>
        <v>1</v>
      </c>
      <c r="D2287" s="7">
        <f t="shared" si="107"/>
        <v>1</v>
      </c>
      <c r="E2287" s="7">
        <v>431433</v>
      </c>
      <c r="F2287" t="s">
        <v>50</v>
      </c>
      <c r="G2287" t="s">
        <v>109</v>
      </c>
      <c r="H2287" s="7">
        <v>6</v>
      </c>
      <c r="I2287" s="7" t="s">
        <v>148</v>
      </c>
      <c r="J2287" t="s">
        <v>18</v>
      </c>
      <c r="K2287">
        <v>31</v>
      </c>
      <c r="L2287">
        <v>1</v>
      </c>
      <c r="M2287">
        <v>92</v>
      </c>
      <c r="N2287">
        <v>2.76</v>
      </c>
    </row>
    <row r="2288" spans="1:14" x14ac:dyDescent="0.25">
      <c r="A2288" s="7">
        <v>438007</v>
      </c>
      <c r="B2288" s="7">
        <f t="shared" si="105"/>
        <v>1</v>
      </c>
      <c r="C2288" s="7">
        <f t="shared" si="106"/>
        <v>0</v>
      </c>
      <c r="D2288" s="7">
        <f t="shared" si="107"/>
        <v>1</v>
      </c>
      <c r="E2288" s="7">
        <v>431433</v>
      </c>
      <c r="F2288" t="s">
        <v>50</v>
      </c>
      <c r="G2288" t="s">
        <v>109</v>
      </c>
      <c r="H2288" s="7">
        <v>6</v>
      </c>
      <c r="I2288" s="7" t="s">
        <v>148</v>
      </c>
      <c r="J2288" t="s">
        <v>18</v>
      </c>
      <c r="K2288">
        <v>28.4</v>
      </c>
      <c r="L2288">
        <v>4</v>
      </c>
      <c r="M2288">
        <v>35.9</v>
      </c>
      <c r="N2288">
        <v>2.76</v>
      </c>
    </row>
    <row r="2289" spans="1:14" x14ac:dyDescent="0.25">
      <c r="A2289" s="7">
        <v>438007</v>
      </c>
      <c r="B2289" s="7">
        <f t="shared" si="105"/>
        <v>0</v>
      </c>
      <c r="C2289" s="7">
        <f t="shared" si="106"/>
        <v>1</v>
      </c>
      <c r="D2289" s="7">
        <f t="shared" si="107"/>
        <v>1</v>
      </c>
      <c r="E2289" s="7">
        <v>431433</v>
      </c>
      <c r="F2289" t="s">
        <v>50</v>
      </c>
      <c r="G2289" t="s">
        <v>109</v>
      </c>
      <c r="H2289" s="7">
        <v>6</v>
      </c>
      <c r="I2289" s="7" t="s">
        <v>148</v>
      </c>
      <c r="J2289" t="s">
        <v>18</v>
      </c>
      <c r="K2289">
        <v>28.4</v>
      </c>
      <c r="L2289">
        <v>4</v>
      </c>
      <c r="M2289">
        <v>35.9</v>
      </c>
      <c r="N2289">
        <v>2.76</v>
      </c>
    </row>
    <row r="2290" spans="1:14" x14ac:dyDescent="0.25">
      <c r="A2290" s="7">
        <v>438008</v>
      </c>
      <c r="B2290" s="7">
        <f t="shared" si="105"/>
        <v>1</v>
      </c>
      <c r="C2290" s="7">
        <f t="shared" si="106"/>
        <v>0</v>
      </c>
      <c r="D2290" s="7">
        <f t="shared" si="107"/>
        <v>1</v>
      </c>
      <c r="E2290" s="7">
        <v>431433</v>
      </c>
      <c r="F2290" t="s">
        <v>50</v>
      </c>
      <c r="G2290" t="s">
        <v>109</v>
      </c>
      <c r="H2290" s="7">
        <v>6</v>
      </c>
      <c r="I2290" s="7" t="s">
        <v>148</v>
      </c>
      <c r="J2290" t="s">
        <v>18</v>
      </c>
      <c r="K2290">
        <v>17</v>
      </c>
      <c r="L2290">
        <v>1</v>
      </c>
      <c r="M2290">
        <v>92</v>
      </c>
      <c r="N2290">
        <v>2.76</v>
      </c>
    </row>
    <row r="2291" spans="1:14" x14ac:dyDescent="0.25">
      <c r="A2291" s="7">
        <v>438008</v>
      </c>
      <c r="B2291" s="7">
        <f t="shared" si="105"/>
        <v>0</v>
      </c>
      <c r="C2291" s="7">
        <f t="shared" si="106"/>
        <v>1</v>
      </c>
      <c r="D2291" s="7">
        <f t="shared" si="107"/>
        <v>1</v>
      </c>
      <c r="E2291" s="7">
        <v>431433</v>
      </c>
      <c r="F2291" t="s">
        <v>50</v>
      </c>
      <c r="G2291" t="s">
        <v>109</v>
      </c>
      <c r="H2291" s="7">
        <v>6</v>
      </c>
      <c r="I2291" s="7" t="s">
        <v>148</v>
      </c>
      <c r="J2291" t="s">
        <v>18</v>
      </c>
      <c r="K2291">
        <v>17</v>
      </c>
      <c r="L2291">
        <v>1</v>
      </c>
      <c r="M2291">
        <v>92</v>
      </c>
      <c r="N2291">
        <v>2.76</v>
      </c>
    </row>
    <row r="2292" spans="1:14" x14ac:dyDescent="0.25">
      <c r="A2292" s="7">
        <v>438009</v>
      </c>
      <c r="B2292" s="7">
        <f t="shared" si="105"/>
        <v>1</v>
      </c>
      <c r="C2292" s="7">
        <f t="shared" si="106"/>
        <v>0</v>
      </c>
      <c r="D2292" s="7">
        <f t="shared" si="107"/>
        <v>1</v>
      </c>
      <c r="E2292" s="7">
        <v>431433</v>
      </c>
      <c r="F2292" t="s">
        <v>50</v>
      </c>
      <c r="G2292" t="s">
        <v>109</v>
      </c>
      <c r="H2292" s="7">
        <v>6</v>
      </c>
      <c r="I2292" s="7" t="s">
        <v>148</v>
      </c>
      <c r="J2292" t="s">
        <v>18</v>
      </c>
      <c r="K2292">
        <v>23.8</v>
      </c>
      <c r="L2292">
        <v>1</v>
      </c>
      <c r="M2292">
        <v>92</v>
      </c>
      <c r="N2292">
        <v>2.76</v>
      </c>
    </row>
    <row r="2293" spans="1:14" x14ac:dyDescent="0.25">
      <c r="A2293" s="7">
        <v>438009</v>
      </c>
      <c r="B2293" s="7">
        <f t="shared" si="105"/>
        <v>0</v>
      </c>
      <c r="C2293" s="7">
        <f t="shared" si="106"/>
        <v>1</v>
      </c>
      <c r="D2293" s="7">
        <f t="shared" si="107"/>
        <v>1</v>
      </c>
      <c r="E2293" s="7">
        <v>431433</v>
      </c>
      <c r="F2293" t="s">
        <v>50</v>
      </c>
      <c r="G2293" t="s">
        <v>109</v>
      </c>
      <c r="H2293" s="7">
        <v>6</v>
      </c>
      <c r="I2293" s="7" t="s">
        <v>148</v>
      </c>
      <c r="J2293" t="s">
        <v>18</v>
      </c>
      <c r="K2293">
        <v>23.8</v>
      </c>
      <c r="L2293">
        <v>1</v>
      </c>
      <c r="M2293">
        <v>92</v>
      </c>
      <c r="N2293">
        <v>2.76</v>
      </c>
    </row>
    <row r="2294" spans="1:14" x14ac:dyDescent="0.25">
      <c r="A2294" s="7">
        <v>438011</v>
      </c>
      <c r="B2294" s="7">
        <f t="shared" si="105"/>
        <v>1</v>
      </c>
      <c r="C2294" s="7">
        <f t="shared" si="106"/>
        <v>0</v>
      </c>
      <c r="D2294" s="7">
        <f t="shared" si="107"/>
        <v>1</v>
      </c>
      <c r="E2294" s="7">
        <v>431433</v>
      </c>
      <c r="F2294" t="s">
        <v>50</v>
      </c>
      <c r="G2294" t="s">
        <v>109</v>
      </c>
      <c r="H2294" s="7">
        <v>6</v>
      </c>
      <c r="I2294" s="7" t="s">
        <v>148</v>
      </c>
      <c r="J2294" t="s">
        <v>18</v>
      </c>
      <c r="K2294">
        <v>31.7</v>
      </c>
      <c r="L2294">
        <v>6</v>
      </c>
      <c r="M2294">
        <v>31.3</v>
      </c>
      <c r="N2294">
        <v>2.76</v>
      </c>
    </row>
    <row r="2295" spans="1:14" x14ac:dyDescent="0.25">
      <c r="A2295" s="7">
        <v>438011</v>
      </c>
      <c r="B2295" s="7">
        <f t="shared" si="105"/>
        <v>0</v>
      </c>
      <c r="C2295" s="7">
        <f t="shared" si="106"/>
        <v>1</v>
      </c>
      <c r="D2295" s="7">
        <f t="shared" si="107"/>
        <v>1</v>
      </c>
      <c r="E2295" s="7">
        <v>431433</v>
      </c>
      <c r="F2295" t="s">
        <v>50</v>
      </c>
      <c r="G2295" t="s">
        <v>109</v>
      </c>
      <c r="H2295" s="7">
        <v>6</v>
      </c>
      <c r="I2295" s="7" t="s">
        <v>148</v>
      </c>
      <c r="J2295" t="s">
        <v>18</v>
      </c>
      <c r="K2295">
        <v>31.7</v>
      </c>
      <c r="L2295">
        <v>6</v>
      </c>
      <c r="M2295">
        <v>31.3</v>
      </c>
      <c r="N2295">
        <v>2.76</v>
      </c>
    </row>
    <row r="2296" spans="1:14" x14ac:dyDescent="0.25">
      <c r="A2296" s="7">
        <v>438012</v>
      </c>
      <c r="B2296" s="7">
        <f t="shared" si="105"/>
        <v>1</v>
      </c>
      <c r="C2296" s="7">
        <f t="shared" si="106"/>
        <v>0</v>
      </c>
      <c r="D2296" s="7">
        <f t="shared" si="107"/>
        <v>1</v>
      </c>
      <c r="E2296" s="7">
        <v>431433</v>
      </c>
      <c r="F2296" t="s">
        <v>50</v>
      </c>
      <c r="G2296" t="s">
        <v>109</v>
      </c>
      <c r="H2296" s="7">
        <v>6</v>
      </c>
      <c r="I2296" s="7" t="s">
        <v>148</v>
      </c>
      <c r="J2296" t="s">
        <v>18</v>
      </c>
      <c r="K2296">
        <v>24.3</v>
      </c>
      <c r="L2296">
        <v>1</v>
      </c>
      <c r="M2296">
        <v>92</v>
      </c>
      <c r="N2296">
        <v>2.76</v>
      </c>
    </row>
    <row r="2297" spans="1:14" x14ac:dyDescent="0.25">
      <c r="A2297" s="7">
        <v>438012</v>
      </c>
      <c r="B2297" s="7">
        <f t="shared" si="105"/>
        <v>0</v>
      </c>
      <c r="C2297" s="7">
        <f t="shared" si="106"/>
        <v>1</v>
      </c>
      <c r="D2297" s="7">
        <f t="shared" si="107"/>
        <v>1</v>
      </c>
      <c r="E2297" s="7">
        <v>431433</v>
      </c>
      <c r="F2297" t="s">
        <v>50</v>
      </c>
      <c r="G2297" t="s">
        <v>109</v>
      </c>
      <c r="H2297" s="7">
        <v>6</v>
      </c>
      <c r="I2297" s="7" t="s">
        <v>148</v>
      </c>
      <c r="J2297" t="s">
        <v>18</v>
      </c>
      <c r="K2297">
        <v>24.3</v>
      </c>
      <c r="L2297">
        <v>1</v>
      </c>
      <c r="M2297">
        <v>92</v>
      </c>
      <c r="N2297">
        <v>2.76</v>
      </c>
    </row>
    <row r="2298" spans="1:14" x14ac:dyDescent="0.25">
      <c r="A2298" s="7">
        <v>438015</v>
      </c>
      <c r="B2298" s="7">
        <f t="shared" si="105"/>
        <v>1</v>
      </c>
      <c r="C2298" s="7">
        <f t="shared" si="106"/>
        <v>0</v>
      </c>
      <c r="D2298" s="7">
        <f t="shared" si="107"/>
        <v>1</v>
      </c>
      <c r="E2298" s="7">
        <v>431433</v>
      </c>
      <c r="F2298" t="s">
        <v>50</v>
      </c>
      <c r="G2298" t="s">
        <v>109</v>
      </c>
      <c r="H2298" s="7">
        <v>6</v>
      </c>
      <c r="I2298" s="7" t="s">
        <v>148</v>
      </c>
      <c r="J2298" t="s">
        <v>18</v>
      </c>
      <c r="K2298">
        <v>25.4</v>
      </c>
      <c r="L2298">
        <v>2</v>
      </c>
      <c r="M2298">
        <v>57</v>
      </c>
      <c r="N2298">
        <v>2.76</v>
      </c>
    </row>
    <row r="2299" spans="1:14" x14ac:dyDescent="0.25">
      <c r="A2299" s="7">
        <v>438015</v>
      </c>
      <c r="B2299" s="7">
        <f t="shared" si="105"/>
        <v>0</v>
      </c>
      <c r="C2299" s="7">
        <f t="shared" si="106"/>
        <v>1</v>
      </c>
      <c r="D2299" s="7">
        <f t="shared" si="107"/>
        <v>1</v>
      </c>
      <c r="E2299" s="7">
        <v>431433</v>
      </c>
      <c r="F2299" t="s">
        <v>50</v>
      </c>
      <c r="G2299" t="s">
        <v>109</v>
      </c>
      <c r="H2299" s="7">
        <v>6</v>
      </c>
      <c r="I2299" s="7" t="s">
        <v>148</v>
      </c>
      <c r="J2299" t="s">
        <v>18</v>
      </c>
      <c r="K2299">
        <v>25.4</v>
      </c>
      <c r="L2299">
        <v>2</v>
      </c>
      <c r="M2299">
        <v>57</v>
      </c>
      <c r="N2299">
        <v>2.76</v>
      </c>
    </row>
    <row r="2300" spans="1:14" x14ac:dyDescent="0.25">
      <c r="A2300" s="7">
        <v>438017</v>
      </c>
      <c r="B2300" s="7">
        <f t="shared" si="105"/>
        <v>1</v>
      </c>
      <c r="C2300" s="7">
        <f t="shared" si="106"/>
        <v>0</v>
      </c>
      <c r="D2300" s="7">
        <f t="shared" si="107"/>
        <v>1</v>
      </c>
      <c r="E2300" s="7">
        <v>431433</v>
      </c>
      <c r="F2300" t="s">
        <v>50</v>
      </c>
      <c r="G2300" t="s">
        <v>109</v>
      </c>
      <c r="H2300" s="7">
        <v>6</v>
      </c>
      <c r="I2300" s="7" t="s">
        <v>148</v>
      </c>
      <c r="J2300" t="s">
        <v>18</v>
      </c>
      <c r="K2300">
        <v>17.600000000000001</v>
      </c>
      <c r="L2300">
        <v>1</v>
      </c>
      <c r="M2300">
        <v>92</v>
      </c>
      <c r="N2300">
        <v>2.76</v>
      </c>
    </row>
    <row r="2301" spans="1:14" x14ac:dyDescent="0.25">
      <c r="A2301" s="7">
        <v>438017</v>
      </c>
      <c r="B2301" s="7">
        <f t="shared" si="105"/>
        <v>0</v>
      </c>
      <c r="C2301" s="7">
        <f t="shared" si="106"/>
        <v>1</v>
      </c>
      <c r="D2301" s="7">
        <f t="shared" si="107"/>
        <v>1</v>
      </c>
      <c r="E2301" s="7">
        <v>431433</v>
      </c>
      <c r="F2301" t="s">
        <v>50</v>
      </c>
      <c r="G2301" t="s">
        <v>109</v>
      </c>
      <c r="H2301" s="7">
        <v>6</v>
      </c>
      <c r="I2301" s="7" t="s">
        <v>148</v>
      </c>
      <c r="J2301" t="s">
        <v>18</v>
      </c>
      <c r="K2301">
        <v>17.600000000000001</v>
      </c>
      <c r="L2301">
        <v>1</v>
      </c>
      <c r="M2301">
        <v>92</v>
      </c>
      <c r="N2301">
        <v>2.76</v>
      </c>
    </row>
    <row r="2302" spans="1:14" x14ac:dyDescent="0.25">
      <c r="A2302" s="7">
        <v>438018</v>
      </c>
      <c r="B2302" s="7">
        <f t="shared" si="105"/>
        <v>1</v>
      </c>
      <c r="C2302" s="7">
        <f t="shared" si="106"/>
        <v>0</v>
      </c>
      <c r="D2302" s="7">
        <f t="shared" si="107"/>
        <v>1</v>
      </c>
      <c r="E2302" s="7">
        <v>431433</v>
      </c>
      <c r="F2302" t="s">
        <v>50</v>
      </c>
      <c r="G2302" t="s">
        <v>109</v>
      </c>
      <c r="H2302" s="7">
        <v>6</v>
      </c>
      <c r="I2302" s="7" t="s">
        <v>148</v>
      </c>
      <c r="J2302" t="s">
        <v>18</v>
      </c>
      <c r="K2302">
        <v>50.7</v>
      </c>
      <c r="L2302">
        <v>4</v>
      </c>
      <c r="M2302">
        <v>46.3</v>
      </c>
      <c r="N2302">
        <v>2.76</v>
      </c>
    </row>
    <row r="2303" spans="1:14" x14ac:dyDescent="0.25">
      <c r="A2303" s="7">
        <v>438018</v>
      </c>
      <c r="B2303" s="7">
        <f t="shared" si="105"/>
        <v>0</v>
      </c>
      <c r="C2303" s="7">
        <f t="shared" si="106"/>
        <v>1</v>
      </c>
      <c r="D2303" s="7">
        <f t="shared" si="107"/>
        <v>1</v>
      </c>
      <c r="E2303" s="7">
        <v>431433</v>
      </c>
      <c r="F2303" t="s">
        <v>50</v>
      </c>
      <c r="G2303" t="s">
        <v>109</v>
      </c>
      <c r="H2303" s="7">
        <v>6</v>
      </c>
      <c r="I2303" s="7" t="s">
        <v>148</v>
      </c>
      <c r="J2303" t="s">
        <v>18</v>
      </c>
      <c r="K2303">
        <v>50.7</v>
      </c>
      <c r="L2303">
        <v>4</v>
      </c>
      <c r="M2303">
        <v>46.3</v>
      </c>
      <c r="N2303">
        <v>2.76</v>
      </c>
    </row>
    <row r="2304" spans="1:14" x14ac:dyDescent="0.25">
      <c r="A2304" s="7">
        <v>438779</v>
      </c>
      <c r="B2304" s="7">
        <f t="shared" si="105"/>
        <v>0</v>
      </c>
      <c r="C2304" s="7">
        <f t="shared" si="106"/>
        <v>0</v>
      </c>
      <c r="D2304" s="7">
        <f t="shared" si="107"/>
        <v>0</v>
      </c>
      <c r="E2304" s="7">
        <v>431445</v>
      </c>
      <c r="F2304" t="s">
        <v>50</v>
      </c>
      <c r="G2304" t="s">
        <v>99</v>
      </c>
      <c r="H2304" s="7">
        <v>4</v>
      </c>
      <c r="I2304" s="7" t="s">
        <v>148</v>
      </c>
      <c r="J2304" t="s">
        <v>18</v>
      </c>
      <c r="K2304">
        <v>41.8</v>
      </c>
      <c r="L2304">
        <v>1</v>
      </c>
      <c r="M2304">
        <v>118.7</v>
      </c>
      <c r="N2304">
        <v>2.76</v>
      </c>
    </row>
    <row r="2305" spans="1:14" x14ac:dyDescent="0.25">
      <c r="A2305" s="7">
        <v>438781</v>
      </c>
      <c r="B2305" s="7">
        <f t="shared" si="105"/>
        <v>0</v>
      </c>
      <c r="C2305" s="7">
        <f t="shared" si="106"/>
        <v>0</v>
      </c>
      <c r="D2305" s="7">
        <f t="shared" si="107"/>
        <v>0</v>
      </c>
      <c r="E2305" s="7">
        <v>431445</v>
      </c>
      <c r="F2305" t="s">
        <v>50</v>
      </c>
      <c r="G2305" t="s">
        <v>99</v>
      </c>
      <c r="H2305" s="7">
        <v>4</v>
      </c>
      <c r="I2305" s="7" t="s">
        <v>148</v>
      </c>
      <c r="J2305" t="s">
        <v>18</v>
      </c>
      <c r="K2305">
        <v>44.4</v>
      </c>
      <c r="L2305">
        <v>1</v>
      </c>
      <c r="M2305">
        <v>118.7</v>
      </c>
      <c r="N2305">
        <v>2.76</v>
      </c>
    </row>
    <row r="2306" spans="1:14" x14ac:dyDescent="0.25">
      <c r="A2306" s="7">
        <v>438783</v>
      </c>
      <c r="B2306" s="7">
        <f t="shared" si="105"/>
        <v>0</v>
      </c>
      <c r="C2306" s="7">
        <f t="shared" si="106"/>
        <v>0</v>
      </c>
      <c r="D2306" s="7">
        <f t="shared" si="107"/>
        <v>0</v>
      </c>
      <c r="E2306" s="7">
        <v>431445</v>
      </c>
      <c r="F2306" t="s">
        <v>50</v>
      </c>
      <c r="G2306" t="s">
        <v>99</v>
      </c>
      <c r="H2306" s="7">
        <v>4</v>
      </c>
      <c r="I2306" s="7" t="s">
        <v>148</v>
      </c>
      <c r="J2306" t="s">
        <v>18</v>
      </c>
      <c r="K2306">
        <v>39.6</v>
      </c>
      <c r="L2306">
        <v>2</v>
      </c>
      <c r="M2306">
        <v>73.5</v>
      </c>
      <c r="N2306">
        <v>2.76</v>
      </c>
    </row>
    <row r="2307" spans="1:14" x14ac:dyDescent="0.25">
      <c r="A2307" s="7">
        <v>438786</v>
      </c>
      <c r="B2307" s="7">
        <f t="shared" ref="B2307:B2370" si="108">IF(A2307=A2308,1,0)</f>
        <v>0</v>
      </c>
      <c r="C2307" s="7">
        <f t="shared" ref="C2307:C2370" si="109">IF(A2307=A2306,1,0)</f>
        <v>0</v>
      </c>
      <c r="D2307" s="7">
        <f t="shared" ref="D2307:D2370" si="110">B2307+C2307</f>
        <v>0</v>
      </c>
      <c r="E2307" s="7">
        <v>431445</v>
      </c>
      <c r="F2307" t="s">
        <v>50</v>
      </c>
      <c r="G2307" t="s">
        <v>99</v>
      </c>
      <c r="H2307" s="7">
        <v>4</v>
      </c>
      <c r="I2307" s="7" t="s">
        <v>148</v>
      </c>
      <c r="J2307" t="s">
        <v>18</v>
      </c>
      <c r="K2307">
        <v>30.2</v>
      </c>
      <c r="L2307">
        <v>1</v>
      </c>
      <c r="M2307">
        <v>92</v>
      </c>
      <c r="N2307">
        <v>2.76</v>
      </c>
    </row>
    <row r="2308" spans="1:14" x14ac:dyDescent="0.25">
      <c r="A2308" s="7">
        <v>438788</v>
      </c>
      <c r="B2308" s="7">
        <f t="shared" si="108"/>
        <v>0</v>
      </c>
      <c r="C2308" s="7">
        <f t="shared" si="109"/>
        <v>0</v>
      </c>
      <c r="D2308" s="7">
        <f t="shared" si="110"/>
        <v>0</v>
      </c>
      <c r="E2308" s="7">
        <v>431445</v>
      </c>
      <c r="F2308" t="s">
        <v>50</v>
      </c>
      <c r="G2308" t="s">
        <v>99</v>
      </c>
      <c r="H2308" s="7">
        <v>4</v>
      </c>
      <c r="I2308" s="7" t="s">
        <v>148</v>
      </c>
      <c r="J2308" t="s">
        <v>18</v>
      </c>
      <c r="K2308">
        <v>41.9</v>
      </c>
      <c r="L2308">
        <v>3</v>
      </c>
      <c r="M2308">
        <v>57</v>
      </c>
      <c r="N2308">
        <v>2.76</v>
      </c>
    </row>
    <row r="2309" spans="1:14" x14ac:dyDescent="0.25">
      <c r="A2309" s="7">
        <v>438790</v>
      </c>
      <c r="B2309" s="7">
        <f t="shared" si="108"/>
        <v>0</v>
      </c>
      <c r="C2309" s="7">
        <f t="shared" si="109"/>
        <v>0</v>
      </c>
      <c r="D2309" s="7">
        <f t="shared" si="110"/>
        <v>0</v>
      </c>
      <c r="E2309" s="7">
        <v>431445</v>
      </c>
      <c r="F2309" t="s">
        <v>50</v>
      </c>
      <c r="G2309" t="s">
        <v>99</v>
      </c>
      <c r="H2309" s="7">
        <v>4</v>
      </c>
      <c r="I2309" s="7" t="s">
        <v>148</v>
      </c>
      <c r="J2309" t="s">
        <v>18</v>
      </c>
      <c r="K2309">
        <v>42.2</v>
      </c>
      <c r="L2309">
        <v>3</v>
      </c>
      <c r="M2309">
        <v>57</v>
      </c>
      <c r="N2309">
        <v>2.76</v>
      </c>
    </row>
    <row r="2310" spans="1:14" x14ac:dyDescent="0.25">
      <c r="A2310" s="7">
        <v>438796</v>
      </c>
      <c r="B2310" s="7">
        <f t="shared" si="108"/>
        <v>0</v>
      </c>
      <c r="C2310" s="7">
        <f t="shared" si="109"/>
        <v>0</v>
      </c>
      <c r="D2310" s="7">
        <f t="shared" si="110"/>
        <v>0</v>
      </c>
      <c r="E2310" s="7">
        <v>431445</v>
      </c>
      <c r="F2310" t="s">
        <v>50</v>
      </c>
      <c r="G2310" t="s">
        <v>99</v>
      </c>
      <c r="H2310" s="7">
        <v>4</v>
      </c>
      <c r="I2310" s="7" t="s">
        <v>148</v>
      </c>
      <c r="J2310" t="s">
        <v>18</v>
      </c>
      <c r="K2310">
        <v>30.4</v>
      </c>
      <c r="L2310">
        <v>3</v>
      </c>
      <c r="M2310">
        <v>44.2</v>
      </c>
      <c r="N2310">
        <v>2.76</v>
      </c>
    </row>
    <row r="2311" spans="1:14" x14ac:dyDescent="0.25">
      <c r="A2311" s="7">
        <v>438798</v>
      </c>
      <c r="B2311" s="7">
        <f t="shared" si="108"/>
        <v>0</v>
      </c>
      <c r="C2311" s="7">
        <f t="shared" si="109"/>
        <v>0</v>
      </c>
      <c r="D2311" s="7">
        <f t="shared" si="110"/>
        <v>0</v>
      </c>
      <c r="E2311" s="7">
        <v>431445</v>
      </c>
      <c r="F2311" t="s">
        <v>50</v>
      </c>
      <c r="G2311" t="s">
        <v>99</v>
      </c>
      <c r="H2311" s="7">
        <v>4</v>
      </c>
      <c r="I2311" s="7" t="s">
        <v>148</v>
      </c>
      <c r="J2311" t="s">
        <v>18</v>
      </c>
      <c r="K2311">
        <v>39.799999999999997</v>
      </c>
      <c r="L2311">
        <v>1</v>
      </c>
      <c r="M2311">
        <v>118.7</v>
      </c>
      <c r="N2311">
        <v>2.76</v>
      </c>
    </row>
    <row r="2312" spans="1:14" x14ac:dyDescent="0.25">
      <c r="A2312" s="7">
        <v>438800</v>
      </c>
      <c r="B2312" s="7">
        <f t="shared" si="108"/>
        <v>0</v>
      </c>
      <c r="C2312" s="7">
        <f t="shared" si="109"/>
        <v>0</v>
      </c>
      <c r="D2312" s="7">
        <f t="shared" si="110"/>
        <v>0</v>
      </c>
      <c r="E2312" s="7">
        <v>431445</v>
      </c>
      <c r="F2312" t="s">
        <v>50</v>
      </c>
      <c r="G2312" t="s">
        <v>99</v>
      </c>
      <c r="H2312" s="7">
        <v>4</v>
      </c>
      <c r="I2312" s="7" t="s">
        <v>148</v>
      </c>
      <c r="J2312" t="s">
        <v>18</v>
      </c>
      <c r="K2312">
        <v>45.2</v>
      </c>
      <c r="L2312">
        <v>1</v>
      </c>
      <c r="M2312">
        <v>118.7</v>
      </c>
      <c r="N2312">
        <v>2.76</v>
      </c>
    </row>
    <row r="2313" spans="1:14" x14ac:dyDescent="0.25">
      <c r="A2313" s="7">
        <v>438804</v>
      </c>
      <c r="B2313" s="7">
        <f t="shared" si="108"/>
        <v>0</v>
      </c>
      <c r="C2313" s="7">
        <f t="shared" si="109"/>
        <v>0</v>
      </c>
      <c r="D2313" s="7">
        <f t="shared" si="110"/>
        <v>0</v>
      </c>
      <c r="E2313" s="7">
        <v>431445</v>
      </c>
      <c r="F2313" t="s">
        <v>50</v>
      </c>
      <c r="G2313" t="s">
        <v>99</v>
      </c>
      <c r="H2313" s="7">
        <v>4</v>
      </c>
      <c r="I2313" s="7" t="s">
        <v>148</v>
      </c>
      <c r="J2313" t="s">
        <v>18</v>
      </c>
      <c r="K2313">
        <v>44.5</v>
      </c>
      <c r="L2313">
        <v>1</v>
      </c>
      <c r="M2313">
        <v>118.7</v>
      </c>
      <c r="N2313">
        <v>2.76</v>
      </c>
    </row>
    <row r="2314" spans="1:14" x14ac:dyDescent="0.25">
      <c r="A2314" s="7">
        <v>438806</v>
      </c>
      <c r="B2314" s="7">
        <f t="shared" si="108"/>
        <v>0</v>
      </c>
      <c r="C2314" s="7">
        <f t="shared" si="109"/>
        <v>0</v>
      </c>
      <c r="D2314" s="7">
        <f t="shared" si="110"/>
        <v>0</v>
      </c>
      <c r="E2314" s="7">
        <v>431445</v>
      </c>
      <c r="F2314" t="s">
        <v>50</v>
      </c>
      <c r="G2314" t="s">
        <v>99</v>
      </c>
      <c r="H2314" s="7">
        <v>4</v>
      </c>
      <c r="I2314" s="7" t="s">
        <v>148</v>
      </c>
      <c r="J2314" t="s">
        <v>18</v>
      </c>
      <c r="K2314">
        <v>39.299999999999997</v>
      </c>
      <c r="L2314">
        <v>4</v>
      </c>
      <c r="M2314">
        <v>46.3</v>
      </c>
      <c r="N2314">
        <v>2.76</v>
      </c>
    </row>
    <row r="2315" spans="1:14" x14ac:dyDescent="0.25">
      <c r="A2315" s="7">
        <v>438808</v>
      </c>
      <c r="B2315" s="7">
        <f t="shared" si="108"/>
        <v>0</v>
      </c>
      <c r="C2315" s="7">
        <f t="shared" si="109"/>
        <v>0</v>
      </c>
      <c r="D2315" s="7">
        <f t="shared" si="110"/>
        <v>0</v>
      </c>
      <c r="E2315" s="7">
        <v>431445</v>
      </c>
      <c r="F2315" t="s">
        <v>50</v>
      </c>
      <c r="G2315" t="s">
        <v>99</v>
      </c>
      <c r="H2315" s="7">
        <v>4</v>
      </c>
      <c r="I2315" s="7" t="s">
        <v>148</v>
      </c>
      <c r="J2315" t="s">
        <v>18</v>
      </c>
      <c r="K2315">
        <v>30.5</v>
      </c>
      <c r="L2315">
        <v>3</v>
      </c>
      <c r="M2315">
        <v>44.2</v>
      </c>
      <c r="N2315">
        <v>2.76</v>
      </c>
    </row>
    <row r="2316" spans="1:14" x14ac:dyDescent="0.25">
      <c r="A2316" s="7">
        <v>438810</v>
      </c>
      <c r="B2316" s="7">
        <f t="shared" si="108"/>
        <v>0</v>
      </c>
      <c r="C2316" s="7">
        <f t="shared" si="109"/>
        <v>0</v>
      </c>
      <c r="D2316" s="7">
        <f t="shared" si="110"/>
        <v>0</v>
      </c>
      <c r="E2316" s="7">
        <v>431445</v>
      </c>
      <c r="F2316" t="s">
        <v>50</v>
      </c>
      <c r="G2316" t="s">
        <v>99</v>
      </c>
      <c r="H2316" s="7">
        <v>4</v>
      </c>
      <c r="I2316" s="7" t="s">
        <v>148</v>
      </c>
      <c r="J2316" t="s">
        <v>18</v>
      </c>
      <c r="K2316">
        <v>30.8</v>
      </c>
      <c r="L2316">
        <v>1</v>
      </c>
      <c r="M2316">
        <v>92</v>
      </c>
      <c r="N2316">
        <v>2.76</v>
      </c>
    </row>
    <row r="2317" spans="1:14" x14ac:dyDescent="0.25">
      <c r="A2317" s="7">
        <v>438812</v>
      </c>
      <c r="B2317" s="7">
        <f t="shared" si="108"/>
        <v>0</v>
      </c>
      <c r="C2317" s="7">
        <f t="shared" si="109"/>
        <v>0</v>
      </c>
      <c r="D2317" s="7">
        <f t="shared" si="110"/>
        <v>0</v>
      </c>
      <c r="E2317" s="7">
        <v>431445</v>
      </c>
      <c r="F2317" t="s">
        <v>50</v>
      </c>
      <c r="G2317" t="s">
        <v>99</v>
      </c>
      <c r="H2317" s="7">
        <v>4</v>
      </c>
      <c r="I2317" s="7" t="s">
        <v>148</v>
      </c>
      <c r="J2317" t="s">
        <v>18</v>
      </c>
      <c r="K2317">
        <v>39.299999999999997</v>
      </c>
      <c r="L2317">
        <v>4</v>
      </c>
      <c r="M2317">
        <v>46.3</v>
      </c>
      <c r="N2317">
        <v>2.76</v>
      </c>
    </row>
    <row r="2318" spans="1:14" x14ac:dyDescent="0.25">
      <c r="A2318" s="7">
        <v>438814</v>
      </c>
      <c r="B2318" s="7">
        <f t="shared" si="108"/>
        <v>0</v>
      </c>
      <c r="C2318" s="7">
        <f t="shared" si="109"/>
        <v>0</v>
      </c>
      <c r="D2318" s="7">
        <f t="shared" si="110"/>
        <v>0</v>
      </c>
      <c r="E2318" s="7">
        <v>431446</v>
      </c>
      <c r="F2318" t="s">
        <v>50</v>
      </c>
      <c r="G2318" t="s">
        <v>99</v>
      </c>
      <c r="H2318" s="7">
        <v>7</v>
      </c>
      <c r="I2318" s="7" t="s">
        <v>148</v>
      </c>
      <c r="J2318" t="s">
        <v>18</v>
      </c>
      <c r="K2318">
        <v>43.4</v>
      </c>
      <c r="L2318">
        <v>1</v>
      </c>
      <c r="M2318">
        <v>118.7</v>
      </c>
      <c r="N2318">
        <v>2.76</v>
      </c>
    </row>
    <row r="2319" spans="1:14" x14ac:dyDescent="0.25">
      <c r="A2319" s="7">
        <v>438816</v>
      </c>
      <c r="B2319" s="7">
        <f t="shared" si="108"/>
        <v>0</v>
      </c>
      <c r="C2319" s="7">
        <f t="shared" si="109"/>
        <v>0</v>
      </c>
      <c r="D2319" s="7">
        <f t="shared" si="110"/>
        <v>0</v>
      </c>
      <c r="E2319" s="7">
        <v>431446</v>
      </c>
      <c r="F2319" t="s">
        <v>50</v>
      </c>
      <c r="G2319" t="s">
        <v>99</v>
      </c>
      <c r="H2319" s="7">
        <v>7</v>
      </c>
      <c r="I2319" s="7" t="s">
        <v>148</v>
      </c>
      <c r="J2319" t="s">
        <v>18</v>
      </c>
      <c r="K2319">
        <v>34.299999999999997</v>
      </c>
      <c r="L2319">
        <v>1</v>
      </c>
      <c r="M2319">
        <v>92</v>
      </c>
      <c r="N2319">
        <v>2.76</v>
      </c>
    </row>
    <row r="2320" spans="1:14" x14ac:dyDescent="0.25">
      <c r="A2320" s="7">
        <v>438818</v>
      </c>
      <c r="B2320" s="7">
        <f t="shared" si="108"/>
        <v>0</v>
      </c>
      <c r="C2320" s="7">
        <f t="shared" si="109"/>
        <v>0</v>
      </c>
      <c r="D2320" s="7">
        <f t="shared" si="110"/>
        <v>0</v>
      </c>
      <c r="E2320" s="7">
        <v>431446</v>
      </c>
      <c r="F2320" t="s">
        <v>50</v>
      </c>
      <c r="G2320" t="s">
        <v>99</v>
      </c>
      <c r="H2320" s="7">
        <v>7</v>
      </c>
      <c r="I2320" s="7" t="s">
        <v>148</v>
      </c>
      <c r="J2320" t="s">
        <v>18</v>
      </c>
      <c r="K2320">
        <v>43.6</v>
      </c>
      <c r="L2320">
        <v>1</v>
      </c>
      <c r="M2320">
        <v>118.7</v>
      </c>
      <c r="N2320">
        <v>2.76</v>
      </c>
    </row>
    <row r="2321" spans="1:14" x14ac:dyDescent="0.25">
      <c r="A2321" s="7">
        <v>438820</v>
      </c>
      <c r="B2321" s="7">
        <f t="shared" si="108"/>
        <v>0</v>
      </c>
      <c r="C2321" s="7">
        <f t="shared" si="109"/>
        <v>0</v>
      </c>
      <c r="D2321" s="7">
        <f t="shared" si="110"/>
        <v>0</v>
      </c>
      <c r="E2321" s="7">
        <v>431446</v>
      </c>
      <c r="F2321" t="s">
        <v>50</v>
      </c>
      <c r="G2321" t="s">
        <v>99</v>
      </c>
      <c r="H2321" s="7">
        <v>7</v>
      </c>
      <c r="I2321" s="7" t="s">
        <v>148</v>
      </c>
      <c r="J2321" t="s">
        <v>18</v>
      </c>
      <c r="K2321">
        <v>56.4</v>
      </c>
      <c r="L2321">
        <v>4</v>
      </c>
      <c r="M2321">
        <v>52.4</v>
      </c>
      <c r="N2321">
        <v>2.76</v>
      </c>
    </row>
    <row r="2322" spans="1:14" x14ac:dyDescent="0.25">
      <c r="A2322" s="7">
        <v>438822</v>
      </c>
      <c r="B2322" s="7">
        <f t="shared" si="108"/>
        <v>0</v>
      </c>
      <c r="C2322" s="7">
        <f t="shared" si="109"/>
        <v>0</v>
      </c>
      <c r="D2322" s="7">
        <f t="shared" si="110"/>
        <v>0</v>
      </c>
      <c r="E2322" s="7">
        <v>431446</v>
      </c>
      <c r="F2322" t="s">
        <v>50</v>
      </c>
      <c r="G2322" t="s">
        <v>99</v>
      </c>
      <c r="H2322" s="7">
        <v>7</v>
      </c>
      <c r="I2322" s="7" t="s">
        <v>148</v>
      </c>
      <c r="J2322" t="s">
        <v>18</v>
      </c>
      <c r="K2322">
        <v>34.9</v>
      </c>
      <c r="L2322">
        <v>4</v>
      </c>
      <c r="M2322">
        <v>35.9</v>
      </c>
      <c r="N2322">
        <v>2.76</v>
      </c>
    </row>
    <row r="2323" spans="1:14" x14ac:dyDescent="0.25">
      <c r="A2323" s="7">
        <v>438824</v>
      </c>
      <c r="B2323" s="7">
        <f t="shared" si="108"/>
        <v>0</v>
      </c>
      <c r="C2323" s="7">
        <f t="shared" si="109"/>
        <v>0</v>
      </c>
      <c r="D2323" s="7">
        <f t="shared" si="110"/>
        <v>0</v>
      </c>
      <c r="E2323" s="7">
        <v>431446</v>
      </c>
      <c r="F2323" t="s">
        <v>50</v>
      </c>
      <c r="G2323" t="s">
        <v>99</v>
      </c>
      <c r="H2323" s="7">
        <v>7</v>
      </c>
      <c r="I2323" s="7" t="s">
        <v>148</v>
      </c>
      <c r="J2323" t="s">
        <v>18</v>
      </c>
      <c r="K2323">
        <v>34.1</v>
      </c>
      <c r="L2323">
        <v>1</v>
      </c>
      <c r="M2323">
        <v>92</v>
      </c>
      <c r="N2323">
        <v>2.76</v>
      </c>
    </row>
    <row r="2324" spans="1:14" x14ac:dyDescent="0.25">
      <c r="A2324" s="7">
        <v>438826</v>
      </c>
      <c r="B2324" s="7">
        <f t="shared" si="108"/>
        <v>0</v>
      </c>
      <c r="C2324" s="7">
        <f t="shared" si="109"/>
        <v>0</v>
      </c>
      <c r="D2324" s="7">
        <f t="shared" si="110"/>
        <v>0</v>
      </c>
      <c r="E2324" s="7">
        <v>431446</v>
      </c>
      <c r="F2324" t="s">
        <v>50</v>
      </c>
      <c r="G2324" t="s">
        <v>99</v>
      </c>
      <c r="H2324" s="7">
        <v>7</v>
      </c>
      <c r="I2324" s="7" t="s">
        <v>148</v>
      </c>
      <c r="J2324" t="s">
        <v>18</v>
      </c>
      <c r="K2324">
        <v>56.4</v>
      </c>
      <c r="L2324">
        <v>3</v>
      </c>
      <c r="M2324">
        <v>64.5</v>
      </c>
      <c r="N2324">
        <v>2.76</v>
      </c>
    </row>
    <row r="2325" spans="1:14" x14ac:dyDescent="0.25">
      <c r="A2325" s="7">
        <v>438828</v>
      </c>
      <c r="B2325" s="7">
        <f t="shared" si="108"/>
        <v>0</v>
      </c>
      <c r="C2325" s="7">
        <f t="shared" si="109"/>
        <v>0</v>
      </c>
      <c r="D2325" s="7">
        <f t="shared" si="110"/>
        <v>0</v>
      </c>
      <c r="E2325" s="7">
        <v>431446</v>
      </c>
      <c r="F2325" t="s">
        <v>50</v>
      </c>
      <c r="G2325" t="s">
        <v>99</v>
      </c>
      <c r="H2325" s="7">
        <v>7</v>
      </c>
      <c r="I2325" s="7" t="s">
        <v>148</v>
      </c>
      <c r="J2325" t="s">
        <v>18</v>
      </c>
      <c r="K2325">
        <v>43.5</v>
      </c>
      <c r="L2325">
        <v>1</v>
      </c>
      <c r="M2325">
        <v>118.7</v>
      </c>
      <c r="N2325">
        <v>2.76</v>
      </c>
    </row>
    <row r="2326" spans="1:14" x14ac:dyDescent="0.25">
      <c r="A2326" s="7">
        <v>438833</v>
      </c>
      <c r="B2326" s="7">
        <f t="shared" si="108"/>
        <v>0</v>
      </c>
      <c r="C2326" s="7">
        <f t="shared" si="109"/>
        <v>0</v>
      </c>
      <c r="D2326" s="7">
        <f t="shared" si="110"/>
        <v>0</v>
      </c>
      <c r="E2326" s="7">
        <v>431446</v>
      </c>
      <c r="F2326" t="s">
        <v>50</v>
      </c>
      <c r="G2326" t="s">
        <v>99</v>
      </c>
      <c r="H2326" s="7">
        <v>7</v>
      </c>
      <c r="I2326" s="7" t="s">
        <v>148</v>
      </c>
      <c r="J2326" t="s">
        <v>18</v>
      </c>
      <c r="K2326">
        <v>17.100000000000001</v>
      </c>
      <c r="L2326">
        <v>1</v>
      </c>
      <c r="M2326">
        <v>92</v>
      </c>
      <c r="N2326">
        <v>2.76</v>
      </c>
    </row>
    <row r="2327" spans="1:14" x14ac:dyDescent="0.25">
      <c r="A2327" s="7">
        <v>438834</v>
      </c>
      <c r="B2327" s="7">
        <f t="shared" si="108"/>
        <v>0</v>
      </c>
      <c r="C2327" s="7">
        <f t="shared" si="109"/>
        <v>0</v>
      </c>
      <c r="D2327" s="7">
        <f t="shared" si="110"/>
        <v>0</v>
      </c>
      <c r="E2327" s="7">
        <v>431446</v>
      </c>
      <c r="F2327" t="s">
        <v>50</v>
      </c>
      <c r="G2327" t="s">
        <v>99</v>
      </c>
      <c r="H2327" s="7">
        <v>7</v>
      </c>
      <c r="I2327" s="7" t="s">
        <v>148</v>
      </c>
      <c r="J2327" t="s">
        <v>18</v>
      </c>
      <c r="K2327">
        <v>39.6</v>
      </c>
      <c r="L2327">
        <v>1</v>
      </c>
      <c r="M2327">
        <v>118.7</v>
      </c>
      <c r="N2327">
        <v>2.76</v>
      </c>
    </row>
    <row r="2328" spans="1:14" x14ac:dyDescent="0.25">
      <c r="A2328" s="7">
        <v>438836</v>
      </c>
      <c r="B2328" s="7">
        <f t="shared" si="108"/>
        <v>0</v>
      </c>
      <c r="C2328" s="7">
        <f t="shared" si="109"/>
        <v>0</v>
      </c>
      <c r="D2328" s="7">
        <f t="shared" si="110"/>
        <v>0</v>
      </c>
      <c r="E2328" s="7">
        <v>431446</v>
      </c>
      <c r="F2328" t="s">
        <v>50</v>
      </c>
      <c r="G2328" t="s">
        <v>99</v>
      </c>
      <c r="H2328" s="7">
        <v>7</v>
      </c>
      <c r="I2328" s="7" t="s">
        <v>148</v>
      </c>
      <c r="J2328" t="s">
        <v>18</v>
      </c>
      <c r="K2328">
        <v>33.4</v>
      </c>
      <c r="L2328">
        <v>1</v>
      </c>
      <c r="M2328">
        <v>92</v>
      </c>
      <c r="N2328">
        <v>2.76</v>
      </c>
    </row>
    <row r="2329" spans="1:14" x14ac:dyDescent="0.25">
      <c r="A2329" s="7">
        <v>438838</v>
      </c>
      <c r="B2329" s="7">
        <f t="shared" si="108"/>
        <v>0</v>
      </c>
      <c r="C2329" s="7">
        <f t="shared" si="109"/>
        <v>0</v>
      </c>
      <c r="D2329" s="7">
        <f t="shared" si="110"/>
        <v>0</v>
      </c>
      <c r="E2329" s="7">
        <v>431446</v>
      </c>
      <c r="F2329" t="s">
        <v>50</v>
      </c>
      <c r="G2329" t="s">
        <v>99</v>
      </c>
      <c r="H2329" s="7">
        <v>7</v>
      </c>
      <c r="I2329" s="7" t="s">
        <v>148</v>
      </c>
      <c r="J2329" t="s">
        <v>18</v>
      </c>
      <c r="K2329">
        <v>34.4</v>
      </c>
      <c r="L2329">
        <v>3</v>
      </c>
      <c r="M2329">
        <v>44.2</v>
      </c>
      <c r="N2329">
        <v>2.76</v>
      </c>
    </row>
    <row r="2330" spans="1:14" x14ac:dyDescent="0.25">
      <c r="A2330" s="7">
        <v>439555</v>
      </c>
      <c r="B2330" s="7">
        <f t="shared" si="108"/>
        <v>0</v>
      </c>
      <c r="C2330" s="7">
        <f t="shared" si="109"/>
        <v>0</v>
      </c>
      <c r="D2330" s="7">
        <f t="shared" si="110"/>
        <v>0</v>
      </c>
      <c r="E2330" s="7">
        <v>431467</v>
      </c>
      <c r="F2330" t="s">
        <v>50</v>
      </c>
      <c r="G2330" t="s">
        <v>110</v>
      </c>
      <c r="H2330" s="7">
        <v>26</v>
      </c>
      <c r="I2330" s="7" t="s">
        <v>148</v>
      </c>
      <c r="J2330" t="s">
        <v>18</v>
      </c>
      <c r="K2330">
        <v>31.3</v>
      </c>
      <c r="L2330">
        <v>1</v>
      </c>
      <c r="M2330">
        <v>92</v>
      </c>
      <c r="N2330">
        <v>2.76</v>
      </c>
    </row>
    <row r="2331" spans="1:14" x14ac:dyDescent="0.25">
      <c r="A2331" s="7">
        <v>439557</v>
      </c>
      <c r="B2331" s="7">
        <f t="shared" si="108"/>
        <v>0</v>
      </c>
      <c r="C2331" s="7">
        <f t="shared" si="109"/>
        <v>0</v>
      </c>
      <c r="D2331" s="7">
        <f t="shared" si="110"/>
        <v>0</v>
      </c>
      <c r="E2331" s="7">
        <v>431467</v>
      </c>
      <c r="F2331" t="s">
        <v>50</v>
      </c>
      <c r="G2331" t="s">
        <v>110</v>
      </c>
      <c r="H2331" s="7">
        <v>26</v>
      </c>
      <c r="I2331" s="7" t="s">
        <v>148</v>
      </c>
      <c r="J2331" t="s">
        <v>18</v>
      </c>
      <c r="K2331">
        <v>36.9</v>
      </c>
      <c r="L2331">
        <v>1</v>
      </c>
      <c r="M2331">
        <v>118.7</v>
      </c>
      <c r="N2331">
        <v>2.76</v>
      </c>
    </row>
    <row r="2332" spans="1:14" x14ac:dyDescent="0.25">
      <c r="A2332" s="7">
        <v>439559</v>
      </c>
      <c r="B2332" s="7">
        <f t="shared" si="108"/>
        <v>0</v>
      </c>
      <c r="C2332" s="7">
        <f t="shared" si="109"/>
        <v>0</v>
      </c>
      <c r="D2332" s="7">
        <f t="shared" si="110"/>
        <v>0</v>
      </c>
      <c r="E2332" s="7">
        <v>431467</v>
      </c>
      <c r="F2332" t="s">
        <v>50</v>
      </c>
      <c r="G2332" t="s">
        <v>110</v>
      </c>
      <c r="H2332" s="7">
        <v>26</v>
      </c>
      <c r="I2332" s="7" t="s">
        <v>148</v>
      </c>
      <c r="J2332" t="s">
        <v>18</v>
      </c>
      <c r="K2332">
        <v>37.1</v>
      </c>
      <c r="L2332">
        <v>2</v>
      </c>
      <c r="M2332">
        <v>73.5</v>
      </c>
      <c r="N2332">
        <v>2.76</v>
      </c>
    </row>
    <row r="2333" spans="1:14" x14ac:dyDescent="0.25">
      <c r="A2333" s="7">
        <v>439563</v>
      </c>
      <c r="B2333" s="7">
        <f t="shared" si="108"/>
        <v>0</v>
      </c>
      <c r="C2333" s="7">
        <f t="shared" si="109"/>
        <v>0</v>
      </c>
      <c r="D2333" s="7">
        <f t="shared" si="110"/>
        <v>0</v>
      </c>
      <c r="E2333" s="7">
        <v>431467</v>
      </c>
      <c r="F2333" t="s">
        <v>50</v>
      </c>
      <c r="G2333" t="s">
        <v>110</v>
      </c>
      <c r="H2333" s="7">
        <v>26</v>
      </c>
      <c r="I2333" s="7" t="s">
        <v>148</v>
      </c>
      <c r="J2333" t="s">
        <v>18</v>
      </c>
      <c r="K2333">
        <v>32.799999999999997</v>
      </c>
      <c r="L2333">
        <v>1</v>
      </c>
      <c r="M2333">
        <v>92</v>
      </c>
      <c r="N2333">
        <v>2.76</v>
      </c>
    </row>
    <row r="2334" spans="1:14" x14ac:dyDescent="0.25">
      <c r="A2334" s="7">
        <v>439565</v>
      </c>
      <c r="B2334" s="7">
        <f t="shared" si="108"/>
        <v>0</v>
      </c>
      <c r="C2334" s="7">
        <f t="shared" si="109"/>
        <v>0</v>
      </c>
      <c r="D2334" s="7">
        <f t="shared" si="110"/>
        <v>0</v>
      </c>
      <c r="E2334" s="7">
        <v>431467</v>
      </c>
      <c r="F2334" t="s">
        <v>50</v>
      </c>
      <c r="G2334" t="s">
        <v>110</v>
      </c>
      <c r="H2334" s="7">
        <v>26</v>
      </c>
      <c r="I2334" s="7" t="s">
        <v>148</v>
      </c>
      <c r="J2334" t="s">
        <v>18</v>
      </c>
      <c r="K2334">
        <v>36.9</v>
      </c>
      <c r="L2334">
        <v>3</v>
      </c>
      <c r="M2334">
        <v>57</v>
      </c>
      <c r="N2334">
        <v>2.76</v>
      </c>
    </row>
    <row r="2335" spans="1:14" x14ac:dyDescent="0.25">
      <c r="A2335" s="7">
        <v>439569</v>
      </c>
      <c r="B2335" s="7">
        <f t="shared" si="108"/>
        <v>0</v>
      </c>
      <c r="C2335" s="7">
        <f t="shared" si="109"/>
        <v>0</v>
      </c>
      <c r="D2335" s="7">
        <f t="shared" si="110"/>
        <v>0</v>
      </c>
      <c r="E2335" s="7">
        <v>431467</v>
      </c>
      <c r="F2335" t="s">
        <v>50</v>
      </c>
      <c r="G2335" t="s">
        <v>110</v>
      </c>
      <c r="H2335" s="7">
        <v>26</v>
      </c>
      <c r="I2335" s="7" t="s">
        <v>148</v>
      </c>
      <c r="J2335" t="s">
        <v>18</v>
      </c>
      <c r="K2335">
        <v>32.1</v>
      </c>
      <c r="L2335">
        <v>3</v>
      </c>
      <c r="M2335">
        <v>44.2</v>
      </c>
      <c r="N2335">
        <v>2.76</v>
      </c>
    </row>
    <row r="2336" spans="1:14" x14ac:dyDescent="0.25">
      <c r="A2336" s="7">
        <v>439571</v>
      </c>
      <c r="B2336" s="7">
        <f t="shared" si="108"/>
        <v>0</v>
      </c>
      <c r="C2336" s="7">
        <f t="shared" si="109"/>
        <v>0</v>
      </c>
      <c r="D2336" s="7">
        <f t="shared" si="110"/>
        <v>0</v>
      </c>
      <c r="E2336" s="7">
        <v>431467</v>
      </c>
      <c r="F2336" t="s">
        <v>50</v>
      </c>
      <c r="G2336" t="s">
        <v>110</v>
      </c>
      <c r="H2336" s="7">
        <v>26</v>
      </c>
      <c r="I2336" s="7" t="s">
        <v>148</v>
      </c>
      <c r="J2336" t="s">
        <v>18</v>
      </c>
      <c r="K2336">
        <v>38</v>
      </c>
      <c r="L2336">
        <v>1</v>
      </c>
      <c r="M2336">
        <v>118.7</v>
      </c>
      <c r="N2336">
        <v>2.76</v>
      </c>
    </row>
    <row r="2337" spans="1:14" x14ac:dyDescent="0.25">
      <c r="A2337" s="7">
        <v>439573</v>
      </c>
      <c r="B2337" s="7">
        <f t="shared" si="108"/>
        <v>0</v>
      </c>
      <c r="C2337" s="7">
        <f t="shared" si="109"/>
        <v>0</v>
      </c>
      <c r="D2337" s="7">
        <f t="shared" si="110"/>
        <v>0</v>
      </c>
      <c r="E2337" s="7">
        <v>431467</v>
      </c>
      <c r="F2337" t="s">
        <v>50</v>
      </c>
      <c r="G2337" t="s">
        <v>110</v>
      </c>
      <c r="H2337" s="7">
        <v>26</v>
      </c>
      <c r="I2337" s="7" t="s">
        <v>148</v>
      </c>
      <c r="J2337" t="s">
        <v>18</v>
      </c>
      <c r="K2337">
        <v>37.9</v>
      </c>
      <c r="L2337">
        <v>5</v>
      </c>
      <c r="M2337">
        <v>40.4</v>
      </c>
      <c r="N2337">
        <v>2.76</v>
      </c>
    </row>
    <row r="2338" spans="1:14" x14ac:dyDescent="0.25">
      <c r="A2338" s="7">
        <v>439575</v>
      </c>
      <c r="B2338" s="7">
        <f t="shared" si="108"/>
        <v>0</v>
      </c>
      <c r="C2338" s="7">
        <f t="shared" si="109"/>
        <v>0</v>
      </c>
      <c r="D2338" s="7">
        <f t="shared" si="110"/>
        <v>0</v>
      </c>
      <c r="E2338" s="7">
        <v>431467</v>
      </c>
      <c r="F2338" t="s">
        <v>50</v>
      </c>
      <c r="G2338" t="s">
        <v>110</v>
      </c>
      <c r="H2338" s="7">
        <v>26</v>
      </c>
      <c r="I2338" s="7" t="s">
        <v>148</v>
      </c>
      <c r="J2338" t="s">
        <v>18</v>
      </c>
      <c r="K2338">
        <v>31.4</v>
      </c>
      <c r="L2338">
        <v>1</v>
      </c>
      <c r="M2338">
        <v>92</v>
      </c>
      <c r="N2338">
        <v>2.76</v>
      </c>
    </row>
    <row r="2339" spans="1:14" x14ac:dyDescent="0.25">
      <c r="A2339" s="7">
        <v>439577</v>
      </c>
      <c r="B2339" s="7">
        <f t="shared" si="108"/>
        <v>0</v>
      </c>
      <c r="C2339" s="7">
        <f t="shared" si="109"/>
        <v>0</v>
      </c>
      <c r="D2339" s="7">
        <f t="shared" si="110"/>
        <v>0</v>
      </c>
      <c r="E2339" s="7">
        <v>431467</v>
      </c>
      <c r="F2339" t="s">
        <v>50</v>
      </c>
      <c r="G2339" t="s">
        <v>110</v>
      </c>
      <c r="H2339" s="7">
        <v>26</v>
      </c>
      <c r="I2339" s="7" t="s">
        <v>148</v>
      </c>
      <c r="J2339" t="s">
        <v>18</v>
      </c>
      <c r="K2339">
        <v>36.9</v>
      </c>
      <c r="L2339">
        <v>3</v>
      </c>
      <c r="M2339">
        <v>57</v>
      </c>
      <c r="N2339">
        <v>2.76</v>
      </c>
    </row>
    <row r="2340" spans="1:14" x14ac:dyDescent="0.25">
      <c r="A2340" s="7">
        <v>439579</v>
      </c>
      <c r="B2340" s="7">
        <f t="shared" si="108"/>
        <v>0</v>
      </c>
      <c r="C2340" s="7">
        <f t="shared" si="109"/>
        <v>0</v>
      </c>
      <c r="D2340" s="7">
        <f t="shared" si="110"/>
        <v>0</v>
      </c>
      <c r="E2340" s="7">
        <v>431467</v>
      </c>
      <c r="F2340" t="s">
        <v>50</v>
      </c>
      <c r="G2340" t="s">
        <v>110</v>
      </c>
      <c r="H2340" s="7">
        <v>26</v>
      </c>
      <c r="I2340" s="7" t="s">
        <v>148</v>
      </c>
      <c r="J2340" t="s">
        <v>18</v>
      </c>
      <c r="K2340">
        <v>32.9</v>
      </c>
      <c r="L2340">
        <v>3</v>
      </c>
      <c r="M2340">
        <v>44.2</v>
      </c>
      <c r="N2340">
        <v>2.76</v>
      </c>
    </row>
    <row r="2341" spans="1:14" x14ac:dyDescent="0.25">
      <c r="A2341" s="7">
        <v>439581</v>
      </c>
      <c r="B2341" s="7">
        <f t="shared" si="108"/>
        <v>0</v>
      </c>
      <c r="C2341" s="7">
        <f t="shared" si="109"/>
        <v>0</v>
      </c>
      <c r="D2341" s="7">
        <f t="shared" si="110"/>
        <v>0</v>
      </c>
      <c r="E2341" s="7">
        <v>431467</v>
      </c>
      <c r="F2341" t="s">
        <v>50</v>
      </c>
      <c r="G2341" t="s">
        <v>110</v>
      </c>
      <c r="H2341" s="7">
        <v>26</v>
      </c>
      <c r="I2341" s="7" t="s">
        <v>148</v>
      </c>
      <c r="J2341" t="s">
        <v>18</v>
      </c>
      <c r="K2341">
        <v>31.9</v>
      </c>
      <c r="L2341">
        <v>1</v>
      </c>
      <c r="M2341">
        <v>92</v>
      </c>
      <c r="N2341">
        <v>2.76</v>
      </c>
    </row>
    <row r="2342" spans="1:14" x14ac:dyDescent="0.25">
      <c r="A2342" s="7">
        <v>439583</v>
      </c>
      <c r="B2342" s="7">
        <f t="shared" si="108"/>
        <v>0</v>
      </c>
      <c r="C2342" s="7">
        <f t="shared" si="109"/>
        <v>0</v>
      </c>
      <c r="D2342" s="7">
        <f t="shared" si="110"/>
        <v>0</v>
      </c>
      <c r="E2342" s="7">
        <v>431467</v>
      </c>
      <c r="F2342" t="s">
        <v>50</v>
      </c>
      <c r="G2342" t="s">
        <v>110</v>
      </c>
      <c r="H2342" s="7">
        <v>26</v>
      </c>
      <c r="I2342" s="7" t="s">
        <v>148</v>
      </c>
      <c r="J2342" t="s">
        <v>18</v>
      </c>
      <c r="K2342">
        <v>37.9</v>
      </c>
      <c r="L2342">
        <v>3</v>
      </c>
      <c r="M2342">
        <v>57</v>
      </c>
      <c r="N2342">
        <v>2.76</v>
      </c>
    </row>
    <row r="2343" spans="1:14" x14ac:dyDescent="0.25">
      <c r="A2343" s="7">
        <v>439585</v>
      </c>
      <c r="B2343" s="7">
        <f t="shared" si="108"/>
        <v>0</v>
      </c>
      <c r="C2343" s="7">
        <f t="shared" si="109"/>
        <v>0</v>
      </c>
      <c r="D2343" s="7">
        <f t="shared" si="110"/>
        <v>0</v>
      </c>
      <c r="E2343" s="7">
        <v>431467</v>
      </c>
      <c r="F2343" t="s">
        <v>50</v>
      </c>
      <c r="G2343" t="s">
        <v>110</v>
      </c>
      <c r="H2343" s="7">
        <v>26</v>
      </c>
      <c r="I2343" s="7" t="s">
        <v>148</v>
      </c>
      <c r="J2343" t="s">
        <v>18</v>
      </c>
      <c r="K2343">
        <v>37.9</v>
      </c>
      <c r="L2343">
        <v>2</v>
      </c>
      <c r="M2343">
        <v>73.5</v>
      </c>
      <c r="N2343">
        <v>2.76</v>
      </c>
    </row>
    <row r="2344" spans="1:14" x14ac:dyDescent="0.25">
      <c r="A2344" s="7">
        <v>439677</v>
      </c>
      <c r="B2344" s="7">
        <f t="shared" si="108"/>
        <v>1</v>
      </c>
      <c r="C2344" s="7">
        <f t="shared" si="109"/>
        <v>0</v>
      </c>
      <c r="D2344" s="7">
        <f t="shared" si="110"/>
        <v>1</v>
      </c>
      <c r="E2344" s="7">
        <v>431474</v>
      </c>
      <c r="F2344" t="s">
        <v>50</v>
      </c>
      <c r="G2344" t="s">
        <v>101</v>
      </c>
      <c r="H2344" s="7">
        <v>68</v>
      </c>
      <c r="I2344" s="7" t="s">
        <v>148</v>
      </c>
      <c r="J2344" t="s">
        <v>18</v>
      </c>
      <c r="K2344">
        <v>42.2</v>
      </c>
      <c r="L2344">
        <v>2</v>
      </c>
      <c r="M2344">
        <v>73.5</v>
      </c>
      <c r="N2344">
        <v>2.76</v>
      </c>
    </row>
    <row r="2345" spans="1:14" x14ac:dyDescent="0.25">
      <c r="A2345" s="7">
        <v>439677</v>
      </c>
      <c r="B2345" s="7">
        <f t="shared" si="108"/>
        <v>0</v>
      </c>
      <c r="C2345" s="7">
        <f t="shared" si="109"/>
        <v>1</v>
      </c>
      <c r="D2345" s="7">
        <f t="shared" si="110"/>
        <v>1</v>
      </c>
      <c r="E2345" s="7">
        <v>431474</v>
      </c>
      <c r="F2345" t="s">
        <v>50</v>
      </c>
      <c r="G2345" t="s">
        <v>101</v>
      </c>
      <c r="H2345" s="7">
        <v>68</v>
      </c>
      <c r="I2345" s="7" t="s">
        <v>148</v>
      </c>
      <c r="J2345" t="s">
        <v>18</v>
      </c>
      <c r="K2345">
        <v>42.2</v>
      </c>
      <c r="L2345">
        <v>2</v>
      </c>
      <c r="M2345">
        <v>73.5</v>
      </c>
      <c r="N2345">
        <v>2.76</v>
      </c>
    </row>
    <row r="2346" spans="1:14" x14ac:dyDescent="0.25">
      <c r="A2346" s="7">
        <v>439679</v>
      </c>
      <c r="B2346" s="7">
        <f t="shared" si="108"/>
        <v>1</v>
      </c>
      <c r="C2346" s="7">
        <f t="shared" si="109"/>
        <v>0</v>
      </c>
      <c r="D2346" s="7">
        <f t="shared" si="110"/>
        <v>1</v>
      </c>
      <c r="E2346" s="7">
        <v>431474</v>
      </c>
      <c r="F2346" t="s">
        <v>50</v>
      </c>
      <c r="G2346" t="s">
        <v>101</v>
      </c>
      <c r="H2346" s="7">
        <v>68</v>
      </c>
      <c r="I2346" s="7" t="s">
        <v>148</v>
      </c>
      <c r="J2346" t="s">
        <v>18</v>
      </c>
      <c r="K2346">
        <v>17.100000000000001</v>
      </c>
      <c r="L2346">
        <v>5</v>
      </c>
      <c r="M2346">
        <v>31.3</v>
      </c>
      <c r="N2346">
        <v>2.76</v>
      </c>
    </row>
    <row r="2347" spans="1:14" x14ac:dyDescent="0.25">
      <c r="A2347" s="7">
        <v>439679</v>
      </c>
      <c r="B2347" s="7">
        <f t="shared" si="108"/>
        <v>0</v>
      </c>
      <c r="C2347" s="7">
        <f t="shared" si="109"/>
        <v>1</v>
      </c>
      <c r="D2347" s="7">
        <f t="shared" si="110"/>
        <v>1</v>
      </c>
      <c r="E2347" s="7">
        <v>431474</v>
      </c>
      <c r="F2347" t="s">
        <v>50</v>
      </c>
      <c r="G2347" t="s">
        <v>101</v>
      </c>
      <c r="H2347" s="7">
        <v>68</v>
      </c>
      <c r="I2347" s="7" t="s">
        <v>148</v>
      </c>
      <c r="J2347" t="s">
        <v>18</v>
      </c>
      <c r="K2347">
        <v>17.100000000000001</v>
      </c>
      <c r="L2347">
        <v>5</v>
      </c>
      <c r="M2347">
        <v>31.3</v>
      </c>
      <c r="N2347">
        <v>2.76</v>
      </c>
    </row>
    <row r="2348" spans="1:14" x14ac:dyDescent="0.25">
      <c r="A2348" s="7">
        <v>439680</v>
      </c>
      <c r="B2348" s="7">
        <f t="shared" si="108"/>
        <v>1</v>
      </c>
      <c r="C2348" s="7">
        <f t="shared" si="109"/>
        <v>0</v>
      </c>
      <c r="D2348" s="7">
        <f t="shared" si="110"/>
        <v>1</v>
      </c>
      <c r="E2348" s="7">
        <v>431474</v>
      </c>
      <c r="F2348" t="s">
        <v>50</v>
      </c>
      <c r="G2348" t="s">
        <v>101</v>
      </c>
      <c r="H2348" s="7">
        <v>68</v>
      </c>
      <c r="I2348" s="7" t="s">
        <v>148</v>
      </c>
      <c r="J2348" t="s">
        <v>18</v>
      </c>
      <c r="K2348">
        <v>24.3</v>
      </c>
      <c r="L2348">
        <v>1</v>
      </c>
      <c r="M2348">
        <v>92</v>
      </c>
      <c r="N2348">
        <v>2.76</v>
      </c>
    </row>
    <row r="2349" spans="1:14" x14ac:dyDescent="0.25">
      <c r="A2349" s="7">
        <v>439680</v>
      </c>
      <c r="B2349" s="7">
        <f t="shared" si="108"/>
        <v>0</v>
      </c>
      <c r="C2349" s="7">
        <f t="shared" si="109"/>
        <v>1</v>
      </c>
      <c r="D2349" s="7">
        <f t="shared" si="110"/>
        <v>1</v>
      </c>
      <c r="E2349" s="7">
        <v>431474</v>
      </c>
      <c r="F2349" t="s">
        <v>50</v>
      </c>
      <c r="G2349" t="s">
        <v>101</v>
      </c>
      <c r="H2349" s="7">
        <v>68</v>
      </c>
      <c r="I2349" s="7" t="s">
        <v>148</v>
      </c>
      <c r="J2349" t="s">
        <v>18</v>
      </c>
      <c r="K2349">
        <v>24.3</v>
      </c>
      <c r="L2349">
        <v>1</v>
      </c>
      <c r="M2349">
        <v>92</v>
      </c>
      <c r="N2349">
        <v>2.76</v>
      </c>
    </row>
    <row r="2350" spans="1:14" x14ac:dyDescent="0.25">
      <c r="A2350" s="7">
        <v>439682</v>
      </c>
      <c r="B2350" s="7">
        <f t="shared" si="108"/>
        <v>1</v>
      </c>
      <c r="C2350" s="7">
        <f t="shared" si="109"/>
        <v>0</v>
      </c>
      <c r="D2350" s="7">
        <f t="shared" si="110"/>
        <v>1</v>
      </c>
      <c r="E2350" s="7">
        <v>431474</v>
      </c>
      <c r="F2350" t="s">
        <v>50</v>
      </c>
      <c r="G2350" t="s">
        <v>101</v>
      </c>
      <c r="H2350" s="7">
        <v>68</v>
      </c>
      <c r="I2350" s="7" t="s">
        <v>148</v>
      </c>
      <c r="J2350" t="s">
        <v>18</v>
      </c>
      <c r="K2350">
        <v>24.1</v>
      </c>
      <c r="L2350">
        <v>2</v>
      </c>
      <c r="M2350">
        <v>57</v>
      </c>
      <c r="N2350">
        <v>2.76</v>
      </c>
    </row>
    <row r="2351" spans="1:14" x14ac:dyDescent="0.25">
      <c r="A2351" s="7">
        <v>439682</v>
      </c>
      <c r="B2351" s="7">
        <f t="shared" si="108"/>
        <v>0</v>
      </c>
      <c r="C2351" s="7">
        <f t="shared" si="109"/>
        <v>1</v>
      </c>
      <c r="D2351" s="7">
        <f t="shared" si="110"/>
        <v>1</v>
      </c>
      <c r="E2351" s="7">
        <v>431474</v>
      </c>
      <c r="F2351" t="s">
        <v>50</v>
      </c>
      <c r="G2351" t="s">
        <v>101</v>
      </c>
      <c r="H2351" s="7">
        <v>68</v>
      </c>
      <c r="I2351" s="7" t="s">
        <v>148</v>
      </c>
      <c r="J2351" t="s">
        <v>18</v>
      </c>
      <c r="K2351">
        <v>24.1</v>
      </c>
      <c r="L2351">
        <v>2</v>
      </c>
      <c r="M2351">
        <v>57</v>
      </c>
      <c r="N2351">
        <v>2.76</v>
      </c>
    </row>
    <row r="2352" spans="1:14" x14ac:dyDescent="0.25">
      <c r="A2352" s="7">
        <v>439683</v>
      </c>
      <c r="B2352" s="7">
        <f t="shared" si="108"/>
        <v>1</v>
      </c>
      <c r="C2352" s="7">
        <f t="shared" si="109"/>
        <v>0</v>
      </c>
      <c r="D2352" s="7">
        <f t="shared" si="110"/>
        <v>1</v>
      </c>
      <c r="E2352" s="7">
        <v>431474</v>
      </c>
      <c r="F2352" t="s">
        <v>50</v>
      </c>
      <c r="G2352" t="s">
        <v>101</v>
      </c>
      <c r="H2352" s="7">
        <v>68</v>
      </c>
      <c r="I2352" s="7" t="s">
        <v>148</v>
      </c>
      <c r="J2352" t="s">
        <v>18</v>
      </c>
      <c r="K2352">
        <v>18.399999999999999</v>
      </c>
      <c r="L2352">
        <v>1</v>
      </c>
      <c r="M2352">
        <v>92</v>
      </c>
      <c r="N2352">
        <v>2.76</v>
      </c>
    </row>
    <row r="2353" spans="1:14" x14ac:dyDescent="0.25">
      <c r="A2353" s="7">
        <v>439683</v>
      </c>
      <c r="B2353" s="7">
        <f t="shared" si="108"/>
        <v>0</v>
      </c>
      <c r="C2353" s="7">
        <f t="shared" si="109"/>
        <v>1</v>
      </c>
      <c r="D2353" s="7">
        <f t="shared" si="110"/>
        <v>1</v>
      </c>
      <c r="E2353" s="7">
        <v>431474</v>
      </c>
      <c r="F2353" t="s">
        <v>50</v>
      </c>
      <c r="G2353" t="s">
        <v>101</v>
      </c>
      <c r="H2353" s="7">
        <v>68</v>
      </c>
      <c r="I2353" s="7" t="s">
        <v>148</v>
      </c>
      <c r="J2353" t="s">
        <v>18</v>
      </c>
      <c r="K2353">
        <v>18.399999999999999</v>
      </c>
      <c r="L2353">
        <v>1</v>
      </c>
      <c r="M2353">
        <v>92</v>
      </c>
      <c r="N2353">
        <v>2.76</v>
      </c>
    </row>
    <row r="2354" spans="1:14" x14ac:dyDescent="0.25">
      <c r="A2354" s="7">
        <v>439686</v>
      </c>
      <c r="B2354" s="7">
        <f t="shared" si="108"/>
        <v>1</v>
      </c>
      <c r="C2354" s="7">
        <f t="shared" si="109"/>
        <v>0</v>
      </c>
      <c r="D2354" s="7">
        <f t="shared" si="110"/>
        <v>1</v>
      </c>
      <c r="E2354" s="7">
        <v>431474</v>
      </c>
      <c r="F2354" t="s">
        <v>50</v>
      </c>
      <c r="G2354" t="s">
        <v>101</v>
      </c>
      <c r="H2354" s="7">
        <v>68</v>
      </c>
      <c r="I2354" s="7" t="s">
        <v>148</v>
      </c>
      <c r="J2354" t="s">
        <v>18</v>
      </c>
      <c r="K2354">
        <v>42.1</v>
      </c>
      <c r="L2354">
        <v>2</v>
      </c>
      <c r="M2354">
        <v>73.5</v>
      </c>
      <c r="N2354">
        <v>2.76</v>
      </c>
    </row>
    <row r="2355" spans="1:14" x14ac:dyDescent="0.25">
      <c r="A2355" s="7">
        <v>439686</v>
      </c>
      <c r="B2355" s="7">
        <f t="shared" si="108"/>
        <v>0</v>
      </c>
      <c r="C2355" s="7">
        <f t="shared" si="109"/>
        <v>1</v>
      </c>
      <c r="D2355" s="7">
        <f t="shared" si="110"/>
        <v>1</v>
      </c>
      <c r="E2355" s="7">
        <v>431474</v>
      </c>
      <c r="F2355" t="s">
        <v>50</v>
      </c>
      <c r="G2355" t="s">
        <v>101</v>
      </c>
      <c r="H2355" s="7">
        <v>68</v>
      </c>
      <c r="I2355" s="7" t="s">
        <v>148</v>
      </c>
      <c r="J2355" t="s">
        <v>18</v>
      </c>
      <c r="K2355">
        <v>42.1</v>
      </c>
      <c r="L2355">
        <v>2</v>
      </c>
      <c r="M2355">
        <v>73.5</v>
      </c>
      <c r="N2355">
        <v>2.76</v>
      </c>
    </row>
    <row r="2356" spans="1:14" x14ac:dyDescent="0.25">
      <c r="A2356" s="7">
        <v>439688</v>
      </c>
      <c r="B2356" s="7">
        <f t="shared" si="108"/>
        <v>1</v>
      </c>
      <c r="C2356" s="7">
        <f t="shared" si="109"/>
        <v>0</v>
      </c>
      <c r="D2356" s="7">
        <f t="shared" si="110"/>
        <v>1</v>
      </c>
      <c r="E2356" s="7">
        <v>431474</v>
      </c>
      <c r="F2356" t="s">
        <v>50</v>
      </c>
      <c r="G2356" t="s">
        <v>101</v>
      </c>
      <c r="H2356" s="7">
        <v>68</v>
      </c>
      <c r="I2356" s="7" t="s">
        <v>148</v>
      </c>
      <c r="J2356" t="s">
        <v>18</v>
      </c>
      <c r="K2356">
        <v>23.4</v>
      </c>
      <c r="L2356">
        <v>1</v>
      </c>
      <c r="M2356">
        <v>92</v>
      </c>
      <c r="N2356">
        <v>2.76</v>
      </c>
    </row>
    <row r="2357" spans="1:14" x14ac:dyDescent="0.25">
      <c r="A2357" s="7">
        <v>439688</v>
      </c>
      <c r="B2357" s="7">
        <f t="shared" si="108"/>
        <v>0</v>
      </c>
      <c r="C2357" s="7">
        <f t="shared" si="109"/>
        <v>1</v>
      </c>
      <c r="D2357" s="7">
        <f t="shared" si="110"/>
        <v>1</v>
      </c>
      <c r="E2357" s="7">
        <v>431474</v>
      </c>
      <c r="F2357" t="s">
        <v>50</v>
      </c>
      <c r="G2357" t="s">
        <v>101</v>
      </c>
      <c r="H2357" s="7">
        <v>68</v>
      </c>
      <c r="I2357" s="7" t="s">
        <v>148</v>
      </c>
      <c r="J2357" t="s">
        <v>18</v>
      </c>
      <c r="K2357">
        <v>23.4</v>
      </c>
      <c r="L2357">
        <v>1</v>
      </c>
      <c r="M2357">
        <v>92</v>
      </c>
      <c r="N2357">
        <v>2.76</v>
      </c>
    </row>
    <row r="2358" spans="1:14" x14ac:dyDescent="0.25">
      <c r="A2358" s="7">
        <v>439689</v>
      </c>
      <c r="B2358" s="7">
        <f t="shared" si="108"/>
        <v>1</v>
      </c>
      <c r="C2358" s="7">
        <f t="shared" si="109"/>
        <v>0</v>
      </c>
      <c r="D2358" s="7">
        <f t="shared" si="110"/>
        <v>1</v>
      </c>
      <c r="E2358" s="7">
        <v>431474</v>
      </c>
      <c r="F2358" t="s">
        <v>50</v>
      </c>
      <c r="G2358" t="s">
        <v>101</v>
      </c>
      <c r="H2358" s="7">
        <v>68</v>
      </c>
      <c r="I2358" s="7" t="s">
        <v>148</v>
      </c>
      <c r="J2358" t="s">
        <v>18</v>
      </c>
      <c r="K2358">
        <v>17.8</v>
      </c>
      <c r="L2358">
        <v>4</v>
      </c>
      <c r="M2358">
        <v>35.9</v>
      </c>
      <c r="N2358">
        <v>2.76</v>
      </c>
    </row>
    <row r="2359" spans="1:14" x14ac:dyDescent="0.25">
      <c r="A2359" s="7">
        <v>439689</v>
      </c>
      <c r="B2359" s="7">
        <f t="shared" si="108"/>
        <v>0</v>
      </c>
      <c r="C2359" s="7">
        <f t="shared" si="109"/>
        <v>1</v>
      </c>
      <c r="D2359" s="7">
        <f t="shared" si="110"/>
        <v>1</v>
      </c>
      <c r="E2359" s="7">
        <v>431474</v>
      </c>
      <c r="F2359" t="s">
        <v>50</v>
      </c>
      <c r="G2359" t="s">
        <v>101</v>
      </c>
      <c r="H2359" s="7">
        <v>68</v>
      </c>
      <c r="I2359" s="7" t="s">
        <v>148</v>
      </c>
      <c r="J2359" t="s">
        <v>18</v>
      </c>
      <c r="K2359">
        <v>17.8</v>
      </c>
      <c r="L2359">
        <v>4</v>
      </c>
      <c r="M2359">
        <v>35.9</v>
      </c>
      <c r="N2359">
        <v>2.76</v>
      </c>
    </row>
    <row r="2360" spans="1:14" x14ac:dyDescent="0.25">
      <c r="A2360" s="7">
        <v>439691</v>
      </c>
      <c r="B2360" s="7">
        <f t="shared" si="108"/>
        <v>1</v>
      </c>
      <c r="C2360" s="7">
        <f t="shared" si="109"/>
        <v>0</v>
      </c>
      <c r="D2360" s="7">
        <f t="shared" si="110"/>
        <v>1</v>
      </c>
      <c r="E2360" s="7">
        <v>431474</v>
      </c>
      <c r="F2360" t="s">
        <v>50</v>
      </c>
      <c r="G2360" t="s">
        <v>101</v>
      </c>
      <c r="H2360" s="7">
        <v>68</v>
      </c>
      <c r="I2360" s="7" t="s">
        <v>148</v>
      </c>
      <c r="J2360" t="s">
        <v>18</v>
      </c>
      <c r="K2360">
        <v>41.6</v>
      </c>
      <c r="L2360">
        <v>1</v>
      </c>
      <c r="M2360">
        <v>118.7</v>
      </c>
      <c r="N2360">
        <v>2.76</v>
      </c>
    </row>
    <row r="2361" spans="1:14" x14ac:dyDescent="0.25">
      <c r="A2361" s="7">
        <v>439691</v>
      </c>
      <c r="B2361" s="7">
        <f t="shared" si="108"/>
        <v>0</v>
      </c>
      <c r="C2361" s="7">
        <f t="shared" si="109"/>
        <v>1</v>
      </c>
      <c r="D2361" s="7">
        <f t="shared" si="110"/>
        <v>1</v>
      </c>
      <c r="E2361" s="7">
        <v>431474</v>
      </c>
      <c r="F2361" t="s">
        <v>50</v>
      </c>
      <c r="G2361" t="s">
        <v>101</v>
      </c>
      <c r="H2361" s="7">
        <v>68</v>
      </c>
      <c r="I2361" s="7" t="s">
        <v>148</v>
      </c>
      <c r="J2361" t="s">
        <v>18</v>
      </c>
      <c r="K2361">
        <v>41.6</v>
      </c>
      <c r="L2361">
        <v>1</v>
      </c>
      <c r="M2361">
        <v>118.7</v>
      </c>
      <c r="N2361">
        <v>2.76</v>
      </c>
    </row>
    <row r="2362" spans="1:14" x14ac:dyDescent="0.25">
      <c r="A2362" s="7">
        <v>439693</v>
      </c>
      <c r="B2362" s="7">
        <f t="shared" si="108"/>
        <v>1</v>
      </c>
      <c r="C2362" s="7">
        <f t="shared" si="109"/>
        <v>0</v>
      </c>
      <c r="D2362" s="7">
        <f t="shared" si="110"/>
        <v>1</v>
      </c>
      <c r="E2362" s="7">
        <v>431474</v>
      </c>
      <c r="F2362" t="s">
        <v>50</v>
      </c>
      <c r="G2362" t="s">
        <v>101</v>
      </c>
      <c r="H2362" s="7">
        <v>68</v>
      </c>
      <c r="I2362" s="7" t="s">
        <v>148</v>
      </c>
      <c r="J2362" t="s">
        <v>18</v>
      </c>
      <c r="K2362">
        <v>42.2</v>
      </c>
      <c r="L2362">
        <v>1</v>
      </c>
      <c r="M2362">
        <v>118.7</v>
      </c>
      <c r="N2362">
        <v>2.76</v>
      </c>
    </row>
    <row r="2363" spans="1:14" x14ac:dyDescent="0.25">
      <c r="A2363" s="7">
        <v>439693</v>
      </c>
      <c r="B2363" s="7">
        <f t="shared" si="108"/>
        <v>0</v>
      </c>
      <c r="C2363" s="7">
        <f t="shared" si="109"/>
        <v>1</v>
      </c>
      <c r="D2363" s="7">
        <f t="shared" si="110"/>
        <v>1</v>
      </c>
      <c r="E2363" s="7">
        <v>431474</v>
      </c>
      <c r="F2363" t="s">
        <v>50</v>
      </c>
      <c r="G2363" t="s">
        <v>101</v>
      </c>
      <c r="H2363" s="7">
        <v>68</v>
      </c>
      <c r="I2363" s="7" t="s">
        <v>148</v>
      </c>
      <c r="J2363" t="s">
        <v>18</v>
      </c>
      <c r="K2363">
        <v>42.2</v>
      </c>
      <c r="L2363">
        <v>1</v>
      </c>
      <c r="M2363">
        <v>118.7</v>
      </c>
      <c r="N2363">
        <v>2.76</v>
      </c>
    </row>
    <row r="2364" spans="1:14" x14ac:dyDescent="0.25">
      <c r="A2364" s="7">
        <v>439695</v>
      </c>
      <c r="B2364" s="7">
        <f t="shared" si="108"/>
        <v>1</v>
      </c>
      <c r="C2364" s="7">
        <f t="shared" si="109"/>
        <v>0</v>
      </c>
      <c r="D2364" s="7">
        <f t="shared" si="110"/>
        <v>1</v>
      </c>
      <c r="E2364" s="7">
        <v>431474</v>
      </c>
      <c r="F2364" t="s">
        <v>50</v>
      </c>
      <c r="G2364" t="s">
        <v>101</v>
      </c>
      <c r="H2364" s="7">
        <v>68</v>
      </c>
      <c r="I2364" s="7" t="s">
        <v>148</v>
      </c>
      <c r="J2364" t="s">
        <v>18</v>
      </c>
      <c r="K2364">
        <v>23.8</v>
      </c>
      <c r="L2364">
        <v>1</v>
      </c>
      <c r="M2364">
        <v>92</v>
      </c>
      <c r="N2364">
        <v>2.76</v>
      </c>
    </row>
    <row r="2365" spans="1:14" x14ac:dyDescent="0.25">
      <c r="A2365" s="7">
        <v>439695</v>
      </c>
      <c r="B2365" s="7">
        <f t="shared" si="108"/>
        <v>0</v>
      </c>
      <c r="C2365" s="7">
        <f t="shared" si="109"/>
        <v>1</v>
      </c>
      <c r="D2365" s="7">
        <f t="shared" si="110"/>
        <v>1</v>
      </c>
      <c r="E2365" s="7">
        <v>431474</v>
      </c>
      <c r="F2365" t="s">
        <v>50</v>
      </c>
      <c r="G2365" t="s">
        <v>101</v>
      </c>
      <c r="H2365" s="7">
        <v>68</v>
      </c>
      <c r="I2365" s="7" t="s">
        <v>148</v>
      </c>
      <c r="J2365" t="s">
        <v>18</v>
      </c>
      <c r="K2365">
        <v>23.8</v>
      </c>
      <c r="L2365">
        <v>1</v>
      </c>
      <c r="M2365">
        <v>92</v>
      </c>
      <c r="N2365">
        <v>2.76</v>
      </c>
    </row>
    <row r="2366" spans="1:14" x14ac:dyDescent="0.25">
      <c r="A2366" s="7">
        <v>439696</v>
      </c>
      <c r="B2366" s="7">
        <f t="shared" si="108"/>
        <v>1</v>
      </c>
      <c r="C2366" s="7">
        <f t="shared" si="109"/>
        <v>0</v>
      </c>
      <c r="D2366" s="7">
        <f t="shared" si="110"/>
        <v>1</v>
      </c>
      <c r="E2366" s="7">
        <v>431474</v>
      </c>
      <c r="F2366" t="s">
        <v>50</v>
      </c>
      <c r="G2366" t="s">
        <v>101</v>
      </c>
      <c r="H2366" s="7">
        <v>68</v>
      </c>
      <c r="I2366" s="7" t="s">
        <v>148</v>
      </c>
      <c r="J2366" t="s">
        <v>18</v>
      </c>
      <c r="K2366">
        <v>18</v>
      </c>
      <c r="L2366">
        <v>1</v>
      </c>
      <c r="M2366">
        <v>92</v>
      </c>
      <c r="N2366">
        <v>2.76</v>
      </c>
    </row>
    <row r="2367" spans="1:14" x14ac:dyDescent="0.25">
      <c r="A2367" s="7">
        <v>439696</v>
      </c>
      <c r="B2367" s="7">
        <f t="shared" si="108"/>
        <v>0</v>
      </c>
      <c r="C2367" s="7">
        <f t="shared" si="109"/>
        <v>1</v>
      </c>
      <c r="D2367" s="7">
        <f t="shared" si="110"/>
        <v>1</v>
      </c>
      <c r="E2367" s="7">
        <v>431474</v>
      </c>
      <c r="F2367" t="s">
        <v>50</v>
      </c>
      <c r="G2367" t="s">
        <v>101</v>
      </c>
      <c r="H2367" s="7">
        <v>68</v>
      </c>
      <c r="I2367" s="7" t="s">
        <v>148</v>
      </c>
      <c r="J2367" t="s">
        <v>18</v>
      </c>
      <c r="K2367">
        <v>18</v>
      </c>
      <c r="L2367">
        <v>1</v>
      </c>
      <c r="M2367">
        <v>92</v>
      </c>
      <c r="N2367">
        <v>2.76</v>
      </c>
    </row>
    <row r="2368" spans="1:14" x14ac:dyDescent="0.25">
      <c r="A2368" s="7">
        <v>439717</v>
      </c>
      <c r="B2368" s="7">
        <f t="shared" si="108"/>
        <v>1</v>
      </c>
      <c r="C2368" s="7">
        <f t="shared" si="109"/>
        <v>0</v>
      </c>
      <c r="D2368" s="7">
        <f t="shared" si="110"/>
        <v>1</v>
      </c>
      <c r="E2368" s="7">
        <v>431477</v>
      </c>
      <c r="F2368" t="s">
        <v>50</v>
      </c>
      <c r="G2368" t="s">
        <v>111</v>
      </c>
      <c r="H2368" s="7">
        <v>19</v>
      </c>
      <c r="I2368" s="7" t="s">
        <v>148</v>
      </c>
      <c r="J2368" t="s">
        <v>18</v>
      </c>
      <c r="K2368">
        <v>27.4</v>
      </c>
      <c r="L2368">
        <v>2</v>
      </c>
      <c r="M2368">
        <v>57</v>
      </c>
      <c r="N2368">
        <v>2.76</v>
      </c>
    </row>
    <row r="2369" spans="1:14" x14ac:dyDescent="0.25">
      <c r="A2369" s="7">
        <v>439717</v>
      </c>
      <c r="B2369" s="7">
        <f t="shared" si="108"/>
        <v>0</v>
      </c>
      <c r="C2369" s="7">
        <f t="shared" si="109"/>
        <v>1</v>
      </c>
      <c r="D2369" s="7">
        <f t="shared" si="110"/>
        <v>1</v>
      </c>
      <c r="E2369" s="7">
        <v>431477</v>
      </c>
      <c r="F2369" t="s">
        <v>50</v>
      </c>
      <c r="G2369" t="s">
        <v>111</v>
      </c>
      <c r="H2369" s="7">
        <v>19</v>
      </c>
      <c r="I2369" s="7" t="s">
        <v>148</v>
      </c>
      <c r="J2369" t="s">
        <v>18</v>
      </c>
      <c r="K2369">
        <v>27.4</v>
      </c>
      <c r="L2369">
        <v>2</v>
      </c>
      <c r="M2369">
        <v>57</v>
      </c>
      <c r="N2369">
        <v>2.76</v>
      </c>
    </row>
    <row r="2370" spans="1:14" x14ac:dyDescent="0.25">
      <c r="A2370" s="7">
        <v>439718</v>
      </c>
      <c r="B2370" s="7">
        <f t="shared" si="108"/>
        <v>1</v>
      </c>
      <c r="C2370" s="7">
        <f t="shared" si="109"/>
        <v>0</v>
      </c>
      <c r="D2370" s="7">
        <f t="shared" si="110"/>
        <v>1</v>
      </c>
      <c r="E2370" s="7">
        <v>431477</v>
      </c>
      <c r="F2370" t="s">
        <v>50</v>
      </c>
      <c r="G2370" t="s">
        <v>111</v>
      </c>
      <c r="H2370" s="7">
        <v>19</v>
      </c>
      <c r="I2370" s="7" t="s">
        <v>148</v>
      </c>
      <c r="J2370" t="s">
        <v>18</v>
      </c>
      <c r="K2370">
        <v>22.2</v>
      </c>
      <c r="L2370">
        <v>1</v>
      </c>
      <c r="M2370">
        <v>92</v>
      </c>
      <c r="N2370">
        <v>2.76</v>
      </c>
    </row>
    <row r="2371" spans="1:14" x14ac:dyDescent="0.25">
      <c r="A2371" s="7">
        <v>439718</v>
      </c>
      <c r="B2371" s="7">
        <f t="shared" ref="B2371:B2434" si="111">IF(A2371=A2372,1,0)</f>
        <v>0</v>
      </c>
      <c r="C2371" s="7">
        <f t="shared" ref="C2371:C2434" si="112">IF(A2371=A2370,1,0)</f>
        <v>1</v>
      </c>
      <c r="D2371" s="7">
        <f t="shared" ref="D2371:D2434" si="113">B2371+C2371</f>
        <v>1</v>
      </c>
      <c r="E2371" s="7">
        <v>431477</v>
      </c>
      <c r="F2371" t="s">
        <v>50</v>
      </c>
      <c r="G2371" t="s">
        <v>111</v>
      </c>
      <c r="H2371" s="7">
        <v>19</v>
      </c>
      <c r="I2371" s="7" t="s">
        <v>148</v>
      </c>
      <c r="J2371" t="s">
        <v>18</v>
      </c>
      <c r="K2371">
        <v>22.2</v>
      </c>
      <c r="L2371">
        <v>1</v>
      </c>
      <c r="M2371">
        <v>92</v>
      </c>
      <c r="N2371">
        <v>2.76</v>
      </c>
    </row>
    <row r="2372" spans="1:14" x14ac:dyDescent="0.25">
      <c r="A2372" s="7">
        <v>439719</v>
      </c>
      <c r="B2372" s="7">
        <f t="shared" si="111"/>
        <v>1</v>
      </c>
      <c r="C2372" s="7">
        <f t="shared" si="112"/>
        <v>0</v>
      </c>
      <c r="D2372" s="7">
        <f t="shared" si="113"/>
        <v>1</v>
      </c>
      <c r="E2372" s="7">
        <v>431477</v>
      </c>
      <c r="F2372" t="s">
        <v>50</v>
      </c>
      <c r="G2372" t="s">
        <v>111</v>
      </c>
      <c r="H2372" s="7">
        <v>19</v>
      </c>
      <c r="I2372" s="7" t="s">
        <v>148</v>
      </c>
      <c r="J2372" t="s">
        <v>18</v>
      </c>
      <c r="K2372">
        <v>28</v>
      </c>
      <c r="L2372">
        <v>1</v>
      </c>
      <c r="M2372">
        <v>92</v>
      </c>
      <c r="N2372">
        <v>2.76</v>
      </c>
    </row>
    <row r="2373" spans="1:14" x14ac:dyDescent="0.25">
      <c r="A2373" s="7">
        <v>439719</v>
      </c>
      <c r="B2373" s="7">
        <f t="shared" si="111"/>
        <v>0</v>
      </c>
      <c r="C2373" s="7">
        <f t="shared" si="112"/>
        <v>1</v>
      </c>
      <c r="D2373" s="7">
        <f t="shared" si="113"/>
        <v>1</v>
      </c>
      <c r="E2373" s="7">
        <v>431477</v>
      </c>
      <c r="F2373" t="s">
        <v>50</v>
      </c>
      <c r="G2373" t="s">
        <v>111</v>
      </c>
      <c r="H2373" s="7">
        <v>19</v>
      </c>
      <c r="I2373" s="7" t="s">
        <v>148</v>
      </c>
      <c r="J2373" t="s">
        <v>18</v>
      </c>
      <c r="K2373">
        <v>28</v>
      </c>
      <c r="L2373">
        <v>1</v>
      </c>
      <c r="M2373">
        <v>92</v>
      </c>
      <c r="N2373">
        <v>2.76</v>
      </c>
    </row>
    <row r="2374" spans="1:14" x14ac:dyDescent="0.25">
      <c r="A2374" s="7">
        <v>439720</v>
      </c>
      <c r="B2374" s="7">
        <f t="shared" si="111"/>
        <v>1</v>
      </c>
      <c r="C2374" s="7">
        <f t="shared" si="112"/>
        <v>0</v>
      </c>
      <c r="D2374" s="7">
        <f t="shared" si="113"/>
        <v>1</v>
      </c>
      <c r="E2374" s="7">
        <v>431477</v>
      </c>
      <c r="F2374" t="s">
        <v>50</v>
      </c>
      <c r="G2374" t="s">
        <v>111</v>
      </c>
      <c r="H2374" s="7">
        <v>19</v>
      </c>
      <c r="I2374" s="7" t="s">
        <v>148</v>
      </c>
      <c r="J2374" t="s">
        <v>18</v>
      </c>
      <c r="K2374">
        <v>27.1</v>
      </c>
      <c r="L2374">
        <v>3</v>
      </c>
      <c r="M2374">
        <v>44.2</v>
      </c>
      <c r="N2374">
        <v>2.76</v>
      </c>
    </row>
    <row r="2375" spans="1:14" x14ac:dyDescent="0.25">
      <c r="A2375" s="7">
        <v>439720</v>
      </c>
      <c r="B2375" s="7">
        <f t="shared" si="111"/>
        <v>0</v>
      </c>
      <c r="C2375" s="7">
        <f t="shared" si="112"/>
        <v>1</v>
      </c>
      <c r="D2375" s="7">
        <f t="shared" si="113"/>
        <v>1</v>
      </c>
      <c r="E2375" s="7">
        <v>431477</v>
      </c>
      <c r="F2375" t="s">
        <v>50</v>
      </c>
      <c r="G2375" t="s">
        <v>111</v>
      </c>
      <c r="H2375" s="7">
        <v>19</v>
      </c>
      <c r="I2375" s="7" t="s">
        <v>148</v>
      </c>
      <c r="J2375" t="s">
        <v>18</v>
      </c>
      <c r="K2375">
        <v>27.1</v>
      </c>
      <c r="L2375">
        <v>3</v>
      </c>
      <c r="M2375">
        <v>44.2</v>
      </c>
      <c r="N2375">
        <v>2.76</v>
      </c>
    </row>
    <row r="2376" spans="1:14" x14ac:dyDescent="0.25">
      <c r="A2376" s="7">
        <v>439721</v>
      </c>
      <c r="B2376" s="7">
        <f t="shared" si="111"/>
        <v>1</v>
      </c>
      <c r="C2376" s="7">
        <f t="shared" si="112"/>
        <v>0</v>
      </c>
      <c r="D2376" s="7">
        <f t="shared" si="113"/>
        <v>1</v>
      </c>
      <c r="E2376" s="7">
        <v>431477</v>
      </c>
      <c r="F2376" t="s">
        <v>50</v>
      </c>
      <c r="G2376" t="s">
        <v>111</v>
      </c>
      <c r="H2376" s="7">
        <v>19</v>
      </c>
      <c r="I2376" s="7" t="s">
        <v>148</v>
      </c>
      <c r="J2376" t="s">
        <v>18</v>
      </c>
      <c r="K2376">
        <v>43.1</v>
      </c>
      <c r="L2376">
        <v>1</v>
      </c>
      <c r="M2376">
        <v>118.7</v>
      </c>
      <c r="N2376">
        <v>2.76</v>
      </c>
    </row>
    <row r="2377" spans="1:14" x14ac:dyDescent="0.25">
      <c r="A2377" s="7">
        <v>439721</v>
      </c>
      <c r="B2377" s="7">
        <f t="shared" si="111"/>
        <v>0</v>
      </c>
      <c r="C2377" s="7">
        <f t="shared" si="112"/>
        <v>1</v>
      </c>
      <c r="D2377" s="7">
        <f t="shared" si="113"/>
        <v>1</v>
      </c>
      <c r="E2377" s="7">
        <v>431477</v>
      </c>
      <c r="F2377" t="s">
        <v>50</v>
      </c>
      <c r="G2377" t="s">
        <v>111</v>
      </c>
      <c r="H2377" s="7">
        <v>19</v>
      </c>
      <c r="I2377" s="7" t="s">
        <v>148</v>
      </c>
      <c r="J2377" t="s">
        <v>18</v>
      </c>
      <c r="K2377">
        <v>43.1</v>
      </c>
      <c r="L2377">
        <v>1</v>
      </c>
      <c r="M2377">
        <v>118.7</v>
      </c>
      <c r="N2377">
        <v>2.76</v>
      </c>
    </row>
    <row r="2378" spans="1:14" x14ac:dyDescent="0.25">
      <c r="A2378" s="7">
        <v>439722</v>
      </c>
      <c r="B2378" s="7">
        <f t="shared" si="111"/>
        <v>1</v>
      </c>
      <c r="C2378" s="7">
        <f t="shared" si="112"/>
        <v>0</v>
      </c>
      <c r="D2378" s="7">
        <f t="shared" si="113"/>
        <v>1</v>
      </c>
      <c r="E2378" s="7">
        <v>431477</v>
      </c>
      <c r="F2378" t="s">
        <v>50</v>
      </c>
      <c r="G2378" t="s">
        <v>111</v>
      </c>
      <c r="H2378" s="7">
        <v>19</v>
      </c>
      <c r="I2378" s="7" t="s">
        <v>148</v>
      </c>
      <c r="J2378" t="s">
        <v>18</v>
      </c>
      <c r="K2378">
        <v>26.1</v>
      </c>
      <c r="L2378">
        <v>3</v>
      </c>
      <c r="M2378">
        <v>44.2</v>
      </c>
      <c r="N2378">
        <v>2.76</v>
      </c>
    </row>
    <row r="2379" spans="1:14" x14ac:dyDescent="0.25">
      <c r="A2379" s="7">
        <v>439722</v>
      </c>
      <c r="B2379" s="7">
        <f t="shared" si="111"/>
        <v>0</v>
      </c>
      <c r="C2379" s="7">
        <f t="shared" si="112"/>
        <v>1</v>
      </c>
      <c r="D2379" s="7">
        <f t="shared" si="113"/>
        <v>1</v>
      </c>
      <c r="E2379" s="7">
        <v>431477</v>
      </c>
      <c r="F2379" t="s">
        <v>50</v>
      </c>
      <c r="G2379" t="s">
        <v>111</v>
      </c>
      <c r="H2379" s="7">
        <v>19</v>
      </c>
      <c r="I2379" s="7" t="s">
        <v>148</v>
      </c>
      <c r="J2379" t="s">
        <v>18</v>
      </c>
      <c r="K2379">
        <v>26.1</v>
      </c>
      <c r="L2379">
        <v>3</v>
      </c>
      <c r="M2379">
        <v>44.2</v>
      </c>
      <c r="N2379">
        <v>2.76</v>
      </c>
    </row>
    <row r="2380" spans="1:14" x14ac:dyDescent="0.25">
      <c r="A2380" s="7">
        <v>439724</v>
      </c>
      <c r="B2380" s="7">
        <f t="shared" si="111"/>
        <v>1</v>
      </c>
      <c r="C2380" s="7">
        <f t="shared" si="112"/>
        <v>0</v>
      </c>
      <c r="D2380" s="7">
        <f t="shared" si="113"/>
        <v>1</v>
      </c>
      <c r="E2380" s="7">
        <v>431477</v>
      </c>
      <c r="F2380" t="s">
        <v>50</v>
      </c>
      <c r="G2380" t="s">
        <v>111</v>
      </c>
      <c r="H2380" s="7">
        <v>19</v>
      </c>
      <c r="I2380" s="7" t="s">
        <v>148</v>
      </c>
      <c r="J2380" t="s">
        <v>18</v>
      </c>
      <c r="K2380">
        <v>16.600000000000001</v>
      </c>
      <c r="L2380">
        <v>1</v>
      </c>
      <c r="M2380">
        <v>92</v>
      </c>
      <c r="N2380">
        <v>2.76</v>
      </c>
    </row>
    <row r="2381" spans="1:14" x14ac:dyDescent="0.25">
      <c r="A2381" s="7">
        <v>439724</v>
      </c>
      <c r="B2381" s="7">
        <f t="shared" si="111"/>
        <v>0</v>
      </c>
      <c r="C2381" s="7">
        <f t="shared" si="112"/>
        <v>1</v>
      </c>
      <c r="D2381" s="7">
        <f t="shared" si="113"/>
        <v>1</v>
      </c>
      <c r="E2381" s="7">
        <v>431477</v>
      </c>
      <c r="F2381" t="s">
        <v>50</v>
      </c>
      <c r="G2381" t="s">
        <v>111</v>
      </c>
      <c r="H2381" s="7">
        <v>19</v>
      </c>
      <c r="I2381" s="7" t="s">
        <v>148</v>
      </c>
      <c r="J2381" t="s">
        <v>18</v>
      </c>
      <c r="K2381">
        <v>16.600000000000001</v>
      </c>
      <c r="L2381">
        <v>1</v>
      </c>
      <c r="M2381">
        <v>92</v>
      </c>
      <c r="N2381">
        <v>2.76</v>
      </c>
    </row>
    <row r="2382" spans="1:14" x14ac:dyDescent="0.25">
      <c r="A2382" s="7">
        <v>439725</v>
      </c>
      <c r="B2382" s="7">
        <f t="shared" si="111"/>
        <v>1</v>
      </c>
      <c r="C2382" s="7">
        <f t="shared" si="112"/>
        <v>0</v>
      </c>
      <c r="D2382" s="7">
        <f t="shared" si="113"/>
        <v>1</v>
      </c>
      <c r="E2382" s="7">
        <v>431477</v>
      </c>
      <c r="F2382" t="s">
        <v>50</v>
      </c>
      <c r="G2382" t="s">
        <v>111</v>
      </c>
      <c r="H2382" s="7">
        <v>19</v>
      </c>
      <c r="I2382" s="7" t="s">
        <v>148</v>
      </c>
      <c r="J2382" t="s">
        <v>18</v>
      </c>
      <c r="K2382">
        <v>69.3</v>
      </c>
      <c r="L2382">
        <v>1</v>
      </c>
      <c r="M2382">
        <v>134.30000000000001</v>
      </c>
      <c r="N2382">
        <v>2.76</v>
      </c>
    </row>
    <row r="2383" spans="1:14" x14ac:dyDescent="0.25">
      <c r="A2383" s="7">
        <v>439725</v>
      </c>
      <c r="B2383" s="7">
        <f t="shared" si="111"/>
        <v>0</v>
      </c>
      <c r="C2383" s="7">
        <f t="shared" si="112"/>
        <v>1</v>
      </c>
      <c r="D2383" s="7">
        <f t="shared" si="113"/>
        <v>1</v>
      </c>
      <c r="E2383" s="7">
        <v>431477</v>
      </c>
      <c r="F2383" t="s">
        <v>50</v>
      </c>
      <c r="G2383" t="s">
        <v>111</v>
      </c>
      <c r="H2383" s="7">
        <v>19</v>
      </c>
      <c r="I2383" s="7" t="s">
        <v>148</v>
      </c>
      <c r="J2383" t="s">
        <v>18</v>
      </c>
      <c r="K2383">
        <v>69.3</v>
      </c>
      <c r="L2383">
        <v>1</v>
      </c>
      <c r="M2383">
        <v>134.30000000000001</v>
      </c>
      <c r="N2383">
        <v>2.76</v>
      </c>
    </row>
    <row r="2384" spans="1:14" x14ac:dyDescent="0.25">
      <c r="A2384" s="7">
        <v>439726</v>
      </c>
      <c r="B2384" s="7">
        <f t="shared" si="111"/>
        <v>1</v>
      </c>
      <c r="C2384" s="7">
        <f t="shared" si="112"/>
        <v>0</v>
      </c>
      <c r="D2384" s="7">
        <f t="shared" si="113"/>
        <v>1</v>
      </c>
      <c r="E2384" s="7">
        <v>431477</v>
      </c>
      <c r="F2384" t="s">
        <v>50</v>
      </c>
      <c r="G2384" t="s">
        <v>111</v>
      </c>
      <c r="H2384" s="7">
        <v>19</v>
      </c>
      <c r="I2384" s="7" t="s">
        <v>148</v>
      </c>
      <c r="J2384" t="s">
        <v>18</v>
      </c>
      <c r="K2384">
        <v>47.2</v>
      </c>
      <c r="L2384">
        <v>1</v>
      </c>
      <c r="M2384">
        <v>134.30000000000001</v>
      </c>
      <c r="N2384">
        <v>2.76</v>
      </c>
    </row>
    <row r="2385" spans="1:14" x14ac:dyDescent="0.25">
      <c r="A2385" s="7">
        <v>439726</v>
      </c>
      <c r="B2385" s="7">
        <f t="shared" si="111"/>
        <v>0</v>
      </c>
      <c r="C2385" s="7">
        <f t="shared" si="112"/>
        <v>1</v>
      </c>
      <c r="D2385" s="7">
        <f t="shared" si="113"/>
        <v>1</v>
      </c>
      <c r="E2385" s="7">
        <v>431477</v>
      </c>
      <c r="F2385" t="s">
        <v>50</v>
      </c>
      <c r="G2385" t="s">
        <v>111</v>
      </c>
      <c r="H2385" s="7">
        <v>19</v>
      </c>
      <c r="I2385" s="7" t="s">
        <v>148</v>
      </c>
      <c r="J2385" t="s">
        <v>18</v>
      </c>
      <c r="K2385">
        <v>47.2</v>
      </c>
      <c r="L2385">
        <v>1</v>
      </c>
      <c r="M2385">
        <v>134.30000000000001</v>
      </c>
      <c r="N2385">
        <v>2.76</v>
      </c>
    </row>
    <row r="2386" spans="1:14" x14ac:dyDescent="0.25">
      <c r="A2386" s="7">
        <v>439727</v>
      </c>
      <c r="B2386" s="7">
        <f t="shared" si="111"/>
        <v>1</v>
      </c>
      <c r="C2386" s="7">
        <f t="shared" si="112"/>
        <v>0</v>
      </c>
      <c r="D2386" s="7">
        <f t="shared" si="113"/>
        <v>1</v>
      </c>
      <c r="E2386" s="7">
        <v>431477</v>
      </c>
      <c r="F2386" t="s">
        <v>50</v>
      </c>
      <c r="G2386" t="s">
        <v>111</v>
      </c>
      <c r="H2386" s="7">
        <v>19</v>
      </c>
      <c r="I2386" s="7" t="s">
        <v>148</v>
      </c>
      <c r="J2386" t="s">
        <v>18</v>
      </c>
      <c r="K2386">
        <v>26.4</v>
      </c>
      <c r="L2386">
        <v>1</v>
      </c>
      <c r="M2386">
        <v>92</v>
      </c>
      <c r="N2386">
        <v>2.76</v>
      </c>
    </row>
    <row r="2387" spans="1:14" x14ac:dyDescent="0.25">
      <c r="A2387" s="7">
        <v>439727</v>
      </c>
      <c r="B2387" s="7">
        <f t="shared" si="111"/>
        <v>0</v>
      </c>
      <c r="C2387" s="7">
        <f t="shared" si="112"/>
        <v>1</v>
      </c>
      <c r="D2387" s="7">
        <f t="shared" si="113"/>
        <v>1</v>
      </c>
      <c r="E2387" s="7">
        <v>431477</v>
      </c>
      <c r="F2387" t="s">
        <v>50</v>
      </c>
      <c r="G2387" t="s">
        <v>111</v>
      </c>
      <c r="H2387" s="7">
        <v>19</v>
      </c>
      <c r="I2387" s="7" t="s">
        <v>148</v>
      </c>
      <c r="J2387" t="s">
        <v>18</v>
      </c>
      <c r="K2387">
        <v>26.4</v>
      </c>
      <c r="L2387">
        <v>1</v>
      </c>
      <c r="M2387">
        <v>92</v>
      </c>
      <c r="N2387">
        <v>2.76</v>
      </c>
    </row>
    <row r="2388" spans="1:14" x14ac:dyDescent="0.25">
      <c r="A2388" s="7">
        <v>439728</v>
      </c>
      <c r="B2388" s="7">
        <f t="shared" si="111"/>
        <v>1</v>
      </c>
      <c r="C2388" s="7">
        <f t="shared" si="112"/>
        <v>0</v>
      </c>
      <c r="D2388" s="7">
        <f t="shared" si="113"/>
        <v>1</v>
      </c>
      <c r="E2388" s="7">
        <v>431477</v>
      </c>
      <c r="F2388" t="s">
        <v>50</v>
      </c>
      <c r="G2388" t="s">
        <v>111</v>
      </c>
      <c r="H2388" s="7">
        <v>19</v>
      </c>
      <c r="I2388" s="7" t="s">
        <v>148</v>
      </c>
      <c r="J2388" t="s">
        <v>18</v>
      </c>
      <c r="K2388">
        <v>24.6</v>
      </c>
      <c r="L2388">
        <v>1</v>
      </c>
      <c r="M2388">
        <v>92</v>
      </c>
      <c r="N2388">
        <v>2.76</v>
      </c>
    </row>
    <row r="2389" spans="1:14" x14ac:dyDescent="0.25">
      <c r="A2389" s="7">
        <v>439728</v>
      </c>
      <c r="B2389" s="7">
        <f t="shared" si="111"/>
        <v>0</v>
      </c>
      <c r="C2389" s="7">
        <f t="shared" si="112"/>
        <v>1</v>
      </c>
      <c r="D2389" s="7">
        <f t="shared" si="113"/>
        <v>1</v>
      </c>
      <c r="E2389" s="7">
        <v>431477</v>
      </c>
      <c r="F2389" t="s">
        <v>50</v>
      </c>
      <c r="G2389" t="s">
        <v>111</v>
      </c>
      <c r="H2389" s="7">
        <v>19</v>
      </c>
      <c r="I2389" s="7" t="s">
        <v>148</v>
      </c>
      <c r="J2389" t="s">
        <v>18</v>
      </c>
      <c r="K2389">
        <v>24.6</v>
      </c>
      <c r="L2389">
        <v>1</v>
      </c>
      <c r="M2389">
        <v>92</v>
      </c>
      <c r="N2389">
        <v>2.76</v>
      </c>
    </row>
    <row r="2390" spans="1:14" x14ac:dyDescent="0.25">
      <c r="A2390" s="7">
        <v>439729</v>
      </c>
      <c r="B2390" s="7">
        <f t="shared" si="111"/>
        <v>1</v>
      </c>
      <c r="C2390" s="7">
        <f t="shared" si="112"/>
        <v>0</v>
      </c>
      <c r="D2390" s="7">
        <f t="shared" si="113"/>
        <v>1</v>
      </c>
      <c r="E2390" s="7">
        <v>431477</v>
      </c>
      <c r="F2390" t="s">
        <v>50</v>
      </c>
      <c r="G2390" t="s">
        <v>111</v>
      </c>
      <c r="H2390" s="7">
        <v>19</v>
      </c>
      <c r="I2390" s="7" t="s">
        <v>148</v>
      </c>
      <c r="J2390" t="s">
        <v>18</v>
      </c>
      <c r="K2390">
        <v>39</v>
      </c>
      <c r="L2390">
        <v>4</v>
      </c>
      <c r="M2390">
        <v>46.3</v>
      </c>
      <c r="N2390">
        <v>2.76</v>
      </c>
    </row>
    <row r="2391" spans="1:14" x14ac:dyDescent="0.25">
      <c r="A2391" s="7">
        <v>439729</v>
      </c>
      <c r="B2391" s="7">
        <f t="shared" si="111"/>
        <v>0</v>
      </c>
      <c r="C2391" s="7">
        <f t="shared" si="112"/>
        <v>1</v>
      </c>
      <c r="D2391" s="7">
        <f t="shared" si="113"/>
        <v>1</v>
      </c>
      <c r="E2391" s="7">
        <v>431477</v>
      </c>
      <c r="F2391" t="s">
        <v>50</v>
      </c>
      <c r="G2391" t="s">
        <v>111</v>
      </c>
      <c r="H2391" s="7">
        <v>19</v>
      </c>
      <c r="I2391" s="7" t="s">
        <v>148</v>
      </c>
      <c r="J2391" t="s">
        <v>18</v>
      </c>
      <c r="K2391">
        <v>39</v>
      </c>
      <c r="L2391">
        <v>4</v>
      </c>
      <c r="M2391">
        <v>46.3</v>
      </c>
      <c r="N2391">
        <v>2.76</v>
      </c>
    </row>
    <row r="2392" spans="1:14" x14ac:dyDescent="0.25">
      <c r="A2392" s="7">
        <v>439730</v>
      </c>
      <c r="B2392" s="7">
        <f t="shared" si="111"/>
        <v>1</v>
      </c>
      <c r="C2392" s="7">
        <f t="shared" si="112"/>
        <v>0</v>
      </c>
      <c r="D2392" s="7">
        <f t="shared" si="113"/>
        <v>1</v>
      </c>
      <c r="E2392" s="7">
        <v>431477</v>
      </c>
      <c r="F2392" t="s">
        <v>50</v>
      </c>
      <c r="G2392" t="s">
        <v>111</v>
      </c>
      <c r="H2392" s="7">
        <v>19</v>
      </c>
      <c r="I2392" s="7" t="s">
        <v>148</v>
      </c>
      <c r="J2392" t="s">
        <v>18</v>
      </c>
      <c r="K2392">
        <v>36.799999999999997</v>
      </c>
      <c r="L2392">
        <v>8</v>
      </c>
      <c r="M2392">
        <v>40.4</v>
      </c>
      <c r="N2392">
        <v>2.76</v>
      </c>
    </row>
    <row r="2393" spans="1:14" x14ac:dyDescent="0.25">
      <c r="A2393" s="7">
        <v>439730</v>
      </c>
      <c r="B2393" s="7">
        <f t="shared" si="111"/>
        <v>0</v>
      </c>
      <c r="C2393" s="7">
        <f t="shared" si="112"/>
        <v>1</v>
      </c>
      <c r="D2393" s="7">
        <f t="shared" si="113"/>
        <v>1</v>
      </c>
      <c r="E2393" s="7">
        <v>431477</v>
      </c>
      <c r="F2393" t="s">
        <v>50</v>
      </c>
      <c r="G2393" t="s">
        <v>111</v>
      </c>
      <c r="H2393" s="7">
        <v>19</v>
      </c>
      <c r="I2393" s="7" t="s">
        <v>148</v>
      </c>
      <c r="J2393" t="s">
        <v>18</v>
      </c>
      <c r="K2393">
        <v>36.799999999999997</v>
      </c>
      <c r="L2393">
        <v>8</v>
      </c>
      <c r="M2393">
        <v>40.4</v>
      </c>
      <c r="N2393">
        <v>2.76</v>
      </c>
    </row>
    <row r="2394" spans="1:14" x14ac:dyDescent="0.25">
      <c r="A2394" s="7">
        <v>439731</v>
      </c>
      <c r="B2394" s="7">
        <f t="shared" si="111"/>
        <v>1</v>
      </c>
      <c r="C2394" s="7">
        <f t="shared" si="112"/>
        <v>0</v>
      </c>
      <c r="D2394" s="7">
        <f t="shared" si="113"/>
        <v>1</v>
      </c>
      <c r="E2394" s="7">
        <v>431477</v>
      </c>
      <c r="F2394" t="s">
        <v>50</v>
      </c>
      <c r="G2394" t="s">
        <v>111</v>
      </c>
      <c r="H2394" s="7">
        <v>19</v>
      </c>
      <c r="I2394" s="7" t="s">
        <v>148</v>
      </c>
      <c r="J2394" t="s">
        <v>18</v>
      </c>
      <c r="K2394">
        <v>21.2</v>
      </c>
      <c r="L2394">
        <v>1</v>
      </c>
      <c r="M2394">
        <v>92</v>
      </c>
      <c r="N2394">
        <v>2.76</v>
      </c>
    </row>
    <row r="2395" spans="1:14" x14ac:dyDescent="0.25">
      <c r="A2395" s="7">
        <v>439731</v>
      </c>
      <c r="B2395" s="7">
        <f t="shared" si="111"/>
        <v>0</v>
      </c>
      <c r="C2395" s="7">
        <f t="shared" si="112"/>
        <v>1</v>
      </c>
      <c r="D2395" s="7">
        <f t="shared" si="113"/>
        <v>1</v>
      </c>
      <c r="E2395" s="7">
        <v>431477</v>
      </c>
      <c r="F2395" t="s">
        <v>50</v>
      </c>
      <c r="G2395" t="s">
        <v>111</v>
      </c>
      <c r="H2395" s="7">
        <v>19</v>
      </c>
      <c r="I2395" s="7" t="s">
        <v>148</v>
      </c>
      <c r="J2395" t="s">
        <v>18</v>
      </c>
      <c r="K2395">
        <v>21.2</v>
      </c>
      <c r="L2395">
        <v>1</v>
      </c>
      <c r="M2395">
        <v>92</v>
      </c>
      <c r="N2395">
        <v>2.76</v>
      </c>
    </row>
    <row r="2396" spans="1:14" x14ac:dyDescent="0.25">
      <c r="A2396" s="7">
        <v>439732</v>
      </c>
      <c r="B2396" s="7">
        <f t="shared" si="111"/>
        <v>1</v>
      </c>
      <c r="C2396" s="7">
        <f t="shared" si="112"/>
        <v>0</v>
      </c>
      <c r="D2396" s="7">
        <f t="shared" si="113"/>
        <v>1</v>
      </c>
      <c r="E2396" s="7">
        <v>431477</v>
      </c>
      <c r="F2396" t="s">
        <v>50</v>
      </c>
      <c r="G2396" t="s">
        <v>111</v>
      </c>
      <c r="H2396" s="7">
        <v>19</v>
      </c>
      <c r="I2396" s="7" t="s">
        <v>148</v>
      </c>
      <c r="J2396" t="s">
        <v>18</v>
      </c>
      <c r="K2396">
        <v>17.399999999999999</v>
      </c>
      <c r="L2396">
        <v>1</v>
      </c>
      <c r="M2396">
        <v>92</v>
      </c>
      <c r="N2396">
        <v>2.76</v>
      </c>
    </row>
    <row r="2397" spans="1:14" x14ac:dyDescent="0.25">
      <c r="A2397" s="7">
        <v>439732</v>
      </c>
      <c r="B2397" s="7">
        <f t="shared" si="111"/>
        <v>0</v>
      </c>
      <c r="C2397" s="7">
        <f t="shared" si="112"/>
        <v>1</v>
      </c>
      <c r="D2397" s="7">
        <f t="shared" si="113"/>
        <v>1</v>
      </c>
      <c r="E2397" s="7">
        <v>431477</v>
      </c>
      <c r="F2397" t="s">
        <v>50</v>
      </c>
      <c r="G2397" t="s">
        <v>111</v>
      </c>
      <c r="H2397" s="7">
        <v>19</v>
      </c>
      <c r="I2397" s="7" t="s">
        <v>148</v>
      </c>
      <c r="J2397" t="s">
        <v>18</v>
      </c>
      <c r="K2397">
        <v>17.399999999999999</v>
      </c>
      <c r="L2397">
        <v>1</v>
      </c>
      <c r="M2397">
        <v>92</v>
      </c>
      <c r="N2397">
        <v>2.76</v>
      </c>
    </row>
    <row r="2398" spans="1:14" x14ac:dyDescent="0.25">
      <c r="A2398" s="7">
        <v>439733</v>
      </c>
      <c r="B2398" s="7">
        <f t="shared" si="111"/>
        <v>1</v>
      </c>
      <c r="C2398" s="7">
        <f t="shared" si="112"/>
        <v>0</v>
      </c>
      <c r="D2398" s="7">
        <f t="shared" si="113"/>
        <v>1</v>
      </c>
      <c r="E2398" s="7">
        <v>431477</v>
      </c>
      <c r="F2398" t="s">
        <v>50</v>
      </c>
      <c r="G2398" t="s">
        <v>111</v>
      </c>
      <c r="H2398" s="7">
        <v>19</v>
      </c>
      <c r="I2398" s="7" t="s">
        <v>148</v>
      </c>
      <c r="J2398" t="s">
        <v>18</v>
      </c>
      <c r="K2398">
        <v>65.2</v>
      </c>
      <c r="L2398">
        <v>5</v>
      </c>
      <c r="M2398">
        <v>45.7</v>
      </c>
      <c r="N2398">
        <v>2.76</v>
      </c>
    </row>
    <row r="2399" spans="1:14" x14ac:dyDescent="0.25">
      <c r="A2399" s="7">
        <v>439733</v>
      </c>
      <c r="B2399" s="7">
        <f t="shared" si="111"/>
        <v>0</v>
      </c>
      <c r="C2399" s="7">
        <f t="shared" si="112"/>
        <v>1</v>
      </c>
      <c r="D2399" s="7">
        <f t="shared" si="113"/>
        <v>1</v>
      </c>
      <c r="E2399" s="7">
        <v>431477</v>
      </c>
      <c r="F2399" t="s">
        <v>50</v>
      </c>
      <c r="G2399" t="s">
        <v>111</v>
      </c>
      <c r="H2399" s="7">
        <v>19</v>
      </c>
      <c r="I2399" s="7" t="s">
        <v>148</v>
      </c>
      <c r="J2399" t="s">
        <v>18</v>
      </c>
      <c r="K2399">
        <v>65.2</v>
      </c>
      <c r="L2399">
        <v>5</v>
      </c>
      <c r="M2399">
        <v>45.7</v>
      </c>
      <c r="N2399">
        <v>2.76</v>
      </c>
    </row>
    <row r="2400" spans="1:14" x14ac:dyDescent="0.25">
      <c r="A2400" s="7">
        <v>440172</v>
      </c>
      <c r="B2400" s="7">
        <f t="shared" si="111"/>
        <v>0</v>
      </c>
      <c r="C2400" s="7">
        <f t="shared" si="112"/>
        <v>0</v>
      </c>
      <c r="D2400" s="7">
        <f t="shared" si="113"/>
        <v>0</v>
      </c>
      <c r="E2400" s="7">
        <v>431487</v>
      </c>
      <c r="F2400" t="s">
        <v>50</v>
      </c>
      <c r="G2400" t="s">
        <v>88</v>
      </c>
      <c r="H2400" s="7" t="s">
        <v>112</v>
      </c>
      <c r="I2400" s="7" t="s">
        <v>148</v>
      </c>
      <c r="J2400" t="s">
        <v>18</v>
      </c>
      <c r="K2400">
        <v>24.7</v>
      </c>
      <c r="L2400">
        <v>1</v>
      </c>
      <c r="M2400">
        <v>92</v>
      </c>
      <c r="N2400">
        <v>2.76</v>
      </c>
    </row>
    <row r="2401" spans="1:14" x14ac:dyDescent="0.25">
      <c r="A2401" s="7">
        <v>440175</v>
      </c>
      <c r="B2401" s="7">
        <f t="shared" si="111"/>
        <v>0</v>
      </c>
      <c r="C2401" s="7">
        <f t="shared" si="112"/>
        <v>0</v>
      </c>
      <c r="D2401" s="7">
        <f t="shared" si="113"/>
        <v>0</v>
      </c>
      <c r="E2401" s="7">
        <v>431487</v>
      </c>
      <c r="F2401" t="s">
        <v>50</v>
      </c>
      <c r="G2401" t="s">
        <v>88</v>
      </c>
      <c r="H2401" s="7" t="s">
        <v>112</v>
      </c>
      <c r="I2401" s="7" t="s">
        <v>148</v>
      </c>
      <c r="J2401" t="s">
        <v>18</v>
      </c>
      <c r="K2401">
        <v>25.7</v>
      </c>
      <c r="L2401">
        <v>1</v>
      </c>
      <c r="M2401">
        <v>92</v>
      </c>
      <c r="N2401">
        <v>2.76</v>
      </c>
    </row>
    <row r="2402" spans="1:14" x14ac:dyDescent="0.25">
      <c r="A2402" s="7">
        <v>440178</v>
      </c>
      <c r="B2402" s="7">
        <f t="shared" si="111"/>
        <v>0</v>
      </c>
      <c r="C2402" s="7">
        <f t="shared" si="112"/>
        <v>0</v>
      </c>
      <c r="D2402" s="7">
        <f t="shared" si="113"/>
        <v>0</v>
      </c>
      <c r="E2402" s="7">
        <v>431487</v>
      </c>
      <c r="F2402" t="s">
        <v>50</v>
      </c>
      <c r="G2402" t="s">
        <v>88</v>
      </c>
      <c r="H2402" s="7" t="s">
        <v>112</v>
      </c>
      <c r="I2402" s="7" t="s">
        <v>148</v>
      </c>
      <c r="J2402" t="s">
        <v>18</v>
      </c>
      <c r="K2402">
        <v>17.2</v>
      </c>
      <c r="L2402">
        <v>1</v>
      </c>
      <c r="M2402">
        <v>92</v>
      </c>
      <c r="N2402">
        <v>2.76</v>
      </c>
    </row>
    <row r="2403" spans="1:14" x14ac:dyDescent="0.25">
      <c r="A2403" s="7">
        <v>440182</v>
      </c>
      <c r="B2403" s="7">
        <f t="shared" si="111"/>
        <v>0</v>
      </c>
      <c r="C2403" s="7">
        <f t="shared" si="112"/>
        <v>0</v>
      </c>
      <c r="D2403" s="7">
        <f t="shared" si="113"/>
        <v>0</v>
      </c>
      <c r="E2403" s="7">
        <v>431487</v>
      </c>
      <c r="F2403" t="s">
        <v>50</v>
      </c>
      <c r="G2403" t="s">
        <v>88</v>
      </c>
      <c r="H2403" s="7" t="s">
        <v>112</v>
      </c>
      <c r="I2403" s="7" t="s">
        <v>148</v>
      </c>
      <c r="J2403" t="s">
        <v>18</v>
      </c>
      <c r="K2403">
        <v>25.4</v>
      </c>
      <c r="L2403">
        <v>2</v>
      </c>
      <c r="M2403">
        <v>57</v>
      </c>
      <c r="N2403">
        <v>2.76</v>
      </c>
    </row>
    <row r="2404" spans="1:14" x14ac:dyDescent="0.25">
      <c r="A2404" s="7">
        <v>440185</v>
      </c>
      <c r="B2404" s="7">
        <f t="shared" si="111"/>
        <v>0</v>
      </c>
      <c r="C2404" s="7">
        <f t="shared" si="112"/>
        <v>0</v>
      </c>
      <c r="D2404" s="7">
        <f t="shared" si="113"/>
        <v>0</v>
      </c>
      <c r="E2404" s="7">
        <v>431487</v>
      </c>
      <c r="F2404" t="s">
        <v>50</v>
      </c>
      <c r="G2404" t="s">
        <v>88</v>
      </c>
      <c r="H2404" s="7" t="s">
        <v>112</v>
      </c>
      <c r="I2404" s="7" t="s">
        <v>148</v>
      </c>
      <c r="J2404" t="s">
        <v>18</v>
      </c>
      <c r="K2404">
        <v>25</v>
      </c>
      <c r="L2404">
        <v>3</v>
      </c>
      <c r="M2404">
        <v>44.2</v>
      </c>
      <c r="N2404">
        <v>2.76</v>
      </c>
    </row>
    <row r="2405" spans="1:14" x14ac:dyDescent="0.25">
      <c r="A2405" s="7">
        <v>440191</v>
      </c>
      <c r="B2405" s="7">
        <f t="shared" si="111"/>
        <v>0</v>
      </c>
      <c r="C2405" s="7">
        <f t="shared" si="112"/>
        <v>0</v>
      </c>
      <c r="D2405" s="7">
        <f t="shared" si="113"/>
        <v>0</v>
      </c>
      <c r="E2405" s="7">
        <v>431487</v>
      </c>
      <c r="F2405" t="s">
        <v>50</v>
      </c>
      <c r="G2405" t="s">
        <v>88</v>
      </c>
      <c r="H2405" s="7" t="s">
        <v>112</v>
      </c>
      <c r="I2405" s="7" t="s">
        <v>148</v>
      </c>
      <c r="J2405" t="s">
        <v>18</v>
      </c>
      <c r="K2405">
        <v>25.4</v>
      </c>
      <c r="L2405">
        <v>1</v>
      </c>
      <c r="M2405">
        <v>92</v>
      </c>
      <c r="N2405">
        <v>2.76</v>
      </c>
    </row>
    <row r="2406" spans="1:14" x14ac:dyDescent="0.25">
      <c r="A2406" s="7">
        <v>440193</v>
      </c>
      <c r="B2406" s="7">
        <f t="shared" si="111"/>
        <v>0</v>
      </c>
      <c r="C2406" s="7">
        <f t="shared" si="112"/>
        <v>0</v>
      </c>
      <c r="D2406" s="7">
        <f t="shared" si="113"/>
        <v>0</v>
      </c>
      <c r="E2406" s="7">
        <v>431487</v>
      </c>
      <c r="F2406" t="s">
        <v>50</v>
      </c>
      <c r="G2406" t="s">
        <v>88</v>
      </c>
      <c r="H2406" s="7" t="s">
        <v>112</v>
      </c>
      <c r="I2406" s="7" t="s">
        <v>148</v>
      </c>
      <c r="J2406" t="s">
        <v>18</v>
      </c>
      <c r="K2406">
        <v>25.5</v>
      </c>
      <c r="L2406">
        <v>1</v>
      </c>
      <c r="M2406">
        <v>92</v>
      </c>
      <c r="N2406">
        <v>2.76</v>
      </c>
    </row>
    <row r="2407" spans="1:14" x14ac:dyDescent="0.25">
      <c r="A2407" s="7">
        <v>440198</v>
      </c>
      <c r="B2407" s="7">
        <f t="shared" si="111"/>
        <v>0</v>
      </c>
      <c r="C2407" s="7">
        <f t="shared" si="112"/>
        <v>0</v>
      </c>
      <c r="D2407" s="7">
        <f t="shared" si="113"/>
        <v>0</v>
      </c>
      <c r="E2407" s="7">
        <v>431487</v>
      </c>
      <c r="F2407" t="s">
        <v>50</v>
      </c>
      <c r="G2407" t="s">
        <v>88</v>
      </c>
      <c r="H2407" s="7" t="s">
        <v>112</v>
      </c>
      <c r="I2407" s="7" t="s">
        <v>148</v>
      </c>
      <c r="J2407" t="s">
        <v>18</v>
      </c>
      <c r="K2407">
        <v>17.399999999999999</v>
      </c>
      <c r="L2407">
        <v>1</v>
      </c>
      <c r="M2407">
        <v>92</v>
      </c>
      <c r="N2407">
        <v>2.76</v>
      </c>
    </row>
    <row r="2408" spans="1:14" x14ac:dyDescent="0.25">
      <c r="A2408" s="7">
        <v>440208</v>
      </c>
      <c r="B2408" s="7">
        <f t="shared" si="111"/>
        <v>0</v>
      </c>
      <c r="C2408" s="7">
        <f t="shared" si="112"/>
        <v>0</v>
      </c>
      <c r="D2408" s="7">
        <f t="shared" si="113"/>
        <v>0</v>
      </c>
      <c r="E2408" s="7">
        <v>431487</v>
      </c>
      <c r="F2408" t="s">
        <v>50</v>
      </c>
      <c r="G2408" t="s">
        <v>88</v>
      </c>
      <c r="H2408" s="7" t="s">
        <v>112</v>
      </c>
      <c r="I2408" s="7" t="s">
        <v>148</v>
      </c>
      <c r="J2408" t="s">
        <v>18</v>
      </c>
      <c r="K2408">
        <v>25.8</v>
      </c>
      <c r="L2408">
        <v>4</v>
      </c>
      <c r="M2408">
        <v>35.9</v>
      </c>
      <c r="N2408">
        <v>2.76</v>
      </c>
    </row>
    <row r="2409" spans="1:14" x14ac:dyDescent="0.25">
      <c r="A2409" s="7">
        <v>440223</v>
      </c>
      <c r="B2409" s="7">
        <f t="shared" si="111"/>
        <v>0</v>
      </c>
      <c r="C2409" s="7">
        <f t="shared" si="112"/>
        <v>0</v>
      </c>
      <c r="D2409" s="7">
        <f t="shared" si="113"/>
        <v>0</v>
      </c>
      <c r="E2409" s="7">
        <v>431487</v>
      </c>
      <c r="F2409" t="s">
        <v>50</v>
      </c>
      <c r="G2409" t="s">
        <v>88</v>
      </c>
      <c r="H2409" s="7" t="s">
        <v>112</v>
      </c>
      <c r="I2409" s="7" t="s">
        <v>148</v>
      </c>
      <c r="J2409" t="s">
        <v>18</v>
      </c>
      <c r="K2409">
        <v>25.8</v>
      </c>
      <c r="L2409">
        <v>2</v>
      </c>
      <c r="M2409">
        <v>57</v>
      </c>
      <c r="N2409">
        <v>2.76</v>
      </c>
    </row>
    <row r="2410" spans="1:14" x14ac:dyDescent="0.25">
      <c r="A2410" s="7">
        <v>440229</v>
      </c>
      <c r="B2410" s="7">
        <f t="shared" si="111"/>
        <v>0</v>
      </c>
      <c r="C2410" s="7">
        <f t="shared" si="112"/>
        <v>0</v>
      </c>
      <c r="D2410" s="7">
        <f t="shared" si="113"/>
        <v>0</v>
      </c>
      <c r="E2410" s="7">
        <v>431487</v>
      </c>
      <c r="F2410" t="s">
        <v>50</v>
      </c>
      <c r="G2410" t="s">
        <v>88</v>
      </c>
      <c r="H2410" s="7" t="s">
        <v>112</v>
      </c>
      <c r="I2410" s="7" t="s">
        <v>148</v>
      </c>
      <c r="J2410" t="s">
        <v>18</v>
      </c>
      <c r="K2410">
        <v>25.2</v>
      </c>
      <c r="L2410">
        <v>1</v>
      </c>
      <c r="M2410">
        <v>92</v>
      </c>
      <c r="N2410">
        <v>2.76</v>
      </c>
    </row>
    <row r="2411" spans="1:14" x14ac:dyDescent="0.25">
      <c r="A2411" s="7">
        <v>440231</v>
      </c>
      <c r="B2411" s="7">
        <f t="shared" si="111"/>
        <v>0</v>
      </c>
      <c r="C2411" s="7">
        <f t="shared" si="112"/>
        <v>0</v>
      </c>
      <c r="D2411" s="7">
        <f t="shared" si="113"/>
        <v>0</v>
      </c>
      <c r="E2411" s="7">
        <v>431487</v>
      </c>
      <c r="F2411" t="s">
        <v>50</v>
      </c>
      <c r="G2411" t="s">
        <v>88</v>
      </c>
      <c r="H2411" s="7" t="s">
        <v>112</v>
      </c>
      <c r="I2411" s="7" t="s">
        <v>148</v>
      </c>
      <c r="J2411" t="s">
        <v>18</v>
      </c>
      <c r="K2411">
        <v>25.7</v>
      </c>
      <c r="L2411">
        <v>4</v>
      </c>
      <c r="M2411">
        <v>35.9</v>
      </c>
      <c r="N2411">
        <v>2.76</v>
      </c>
    </row>
    <row r="2412" spans="1:14" x14ac:dyDescent="0.25">
      <c r="A2412" s="7">
        <v>440233</v>
      </c>
      <c r="B2412" s="7">
        <f t="shared" si="111"/>
        <v>0</v>
      </c>
      <c r="C2412" s="7">
        <f t="shared" si="112"/>
        <v>0</v>
      </c>
      <c r="D2412" s="7">
        <f t="shared" si="113"/>
        <v>0</v>
      </c>
      <c r="E2412" s="7">
        <v>431487</v>
      </c>
      <c r="F2412" t="s">
        <v>50</v>
      </c>
      <c r="G2412" t="s">
        <v>88</v>
      </c>
      <c r="H2412" s="7" t="s">
        <v>112</v>
      </c>
      <c r="I2412" s="7" t="s">
        <v>148</v>
      </c>
      <c r="J2412" t="s">
        <v>18</v>
      </c>
      <c r="K2412">
        <v>25.6</v>
      </c>
      <c r="L2412">
        <v>1</v>
      </c>
      <c r="M2412">
        <v>92</v>
      </c>
      <c r="N2412">
        <v>2.76</v>
      </c>
    </row>
    <row r="2413" spans="1:14" x14ac:dyDescent="0.25">
      <c r="A2413" s="7">
        <v>440237</v>
      </c>
      <c r="B2413" s="7">
        <f t="shared" si="111"/>
        <v>0</v>
      </c>
      <c r="C2413" s="7">
        <f t="shared" si="112"/>
        <v>0</v>
      </c>
      <c r="D2413" s="7">
        <f t="shared" si="113"/>
        <v>0</v>
      </c>
      <c r="E2413" s="7">
        <v>431487</v>
      </c>
      <c r="F2413" t="s">
        <v>50</v>
      </c>
      <c r="G2413" t="s">
        <v>88</v>
      </c>
      <c r="H2413" s="7" t="s">
        <v>112</v>
      </c>
      <c r="I2413" s="7" t="s">
        <v>148</v>
      </c>
      <c r="J2413" t="s">
        <v>18</v>
      </c>
      <c r="K2413">
        <v>17</v>
      </c>
      <c r="L2413">
        <v>1</v>
      </c>
      <c r="M2413">
        <v>92</v>
      </c>
      <c r="N2413">
        <v>2.76</v>
      </c>
    </row>
    <row r="2414" spans="1:14" x14ac:dyDescent="0.25">
      <c r="A2414" s="7">
        <v>440239</v>
      </c>
      <c r="B2414" s="7">
        <f t="shared" si="111"/>
        <v>0</v>
      </c>
      <c r="C2414" s="7">
        <f t="shared" si="112"/>
        <v>0</v>
      </c>
      <c r="D2414" s="7">
        <f t="shared" si="113"/>
        <v>0</v>
      </c>
      <c r="E2414" s="7">
        <v>431487</v>
      </c>
      <c r="F2414" t="s">
        <v>50</v>
      </c>
      <c r="G2414" t="s">
        <v>88</v>
      </c>
      <c r="H2414" s="7" t="s">
        <v>112</v>
      </c>
      <c r="I2414" s="7" t="s">
        <v>148</v>
      </c>
      <c r="J2414" t="s">
        <v>18</v>
      </c>
      <c r="K2414">
        <v>24.8</v>
      </c>
      <c r="L2414">
        <v>1</v>
      </c>
      <c r="M2414">
        <v>92</v>
      </c>
      <c r="N2414">
        <v>2.76</v>
      </c>
    </row>
    <row r="2415" spans="1:14" x14ac:dyDescent="0.25">
      <c r="A2415" s="7">
        <v>440246</v>
      </c>
      <c r="B2415" s="7">
        <f t="shared" si="111"/>
        <v>0</v>
      </c>
      <c r="C2415" s="7">
        <f t="shared" si="112"/>
        <v>0</v>
      </c>
      <c r="D2415" s="7">
        <f t="shared" si="113"/>
        <v>0</v>
      </c>
      <c r="E2415" s="7">
        <v>431487</v>
      </c>
      <c r="F2415" t="s">
        <v>50</v>
      </c>
      <c r="G2415" t="s">
        <v>88</v>
      </c>
      <c r="H2415" s="7" t="s">
        <v>112</v>
      </c>
      <c r="I2415" s="7" t="s">
        <v>148</v>
      </c>
      <c r="J2415" t="s">
        <v>18</v>
      </c>
      <c r="K2415">
        <v>25.3</v>
      </c>
      <c r="L2415">
        <v>1</v>
      </c>
      <c r="M2415">
        <v>92</v>
      </c>
      <c r="N2415">
        <v>2.76</v>
      </c>
    </row>
    <row r="2416" spans="1:14" x14ac:dyDescent="0.25">
      <c r="A2416" s="7">
        <v>440248</v>
      </c>
      <c r="B2416" s="7">
        <f t="shared" si="111"/>
        <v>0</v>
      </c>
      <c r="C2416" s="7">
        <f t="shared" si="112"/>
        <v>0</v>
      </c>
      <c r="D2416" s="7">
        <f t="shared" si="113"/>
        <v>0</v>
      </c>
      <c r="E2416" s="7">
        <v>431487</v>
      </c>
      <c r="F2416" t="s">
        <v>50</v>
      </c>
      <c r="G2416" t="s">
        <v>88</v>
      </c>
      <c r="H2416" s="7" t="s">
        <v>112</v>
      </c>
      <c r="I2416" s="7" t="s">
        <v>148</v>
      </c>
      <c r="J2416" t="s">
        <v>18</v>
      </c>
      <c r="K2416">
        <v>25.3</v>
      </c>
      <c r="L2416">
        <v>1</v>
      </c>
      <c r="M2416">
        <v>92</v>
      </c>
      <c r="N2416">
        <v>2.76</v>
      </c>
    </row>
    <row r="2417" spans="1:14" x14ac:dyDescent="0.25">
      <c r="A2417" s="7">
        <v>440256</v>
      </c>
      <c r="B2417" s="7">
        <f t="shared" si="111"/>
        <v>0</v>
      </c>
      <c r="C2417" s="7">
        <f t="shared" si="112"/>
        <v>0</v>
      </c>
      <c r="D2417" s="7">
        <f t="shared" si="113"/>
        <v>0</v>
      </c>
      <c r="E2417" s="7">
        <v>431487</v>
      </c>
      <c r="F2417" t="s">
        <v>50</v>
      </c>
      <c r="G2417" t="s">
        <v>88</v>
      </c>
      <c r="H2417" s="7" t="s">
        <v>112</v>
      </c>
      <c r="I2417" s="7" t="s">
        <v>148</v>
      </c>
      <c r="J2417" t="s">
        <v>18</v>
      </c>
      <c r="K2417">
        <v>25</v>
      </c>
      <c r="L2417">
        <v>1</v>
      </c>
      <c r="M2417">
        <v>92</v>
      </c>
      <c r="N2417">
        <v>2.76</v>
      </c>
    </row>
    <row r="2418" spans="1:14" x14ac:dyDescent="0.25">
      <c r="A2418" s="7">
        <v>440257</v>
      </c>
      <c r="B2418" s="7">
        <f t="shared" si="111"/>
        <v>0</v>
      </c>
      <c r="C2418" s="7">
        <f t="shared" si="112"/>
        <v>0</v>
      </c>
      <c r="D2418" s="7">
        <f t="shared" si="113"/>
        <v>0</v>
      </c>
      <c r="E2418" s="7">
        <v>431487</v>
      </c>
      <c r="F2418" t="s">
        <v>50</v>
      </c>
      <c r="G2418" t="s">
        <v>88</v>
      </c>
      <c r="H2418" s="7" t="s">
        <v>112</v>
      </c>
      <c r="I2418" s="7" t="s">
        <v>148</v>
      </c>
      <c r="J2418" t="s">
        <v>18</v>
      </c>
      <c r="K2418">
        <v>25.3</v>
      </c>
      <c r="L2418">
        <v>1</v>
      </c>
      <c r="M2418">
        <v>92</v>
      </c>
      <c r="N2418">
        <v>2.76</v>
      </c>
    </row>
    <row r="2419" spans="1:14" x14ac:dyDescent="0.25">
      <c r="A2419" s="7">
        <v>440263</v>
      </c>
      <c r="B2419" s="7">
        <f t="shared" si="111"/>
        <v>0</v>
      </c>
      <c r="C2419" s="7">
        <f t="shared" si="112"/>
        <v>0</v>
      </c>
      <c r="D2419" s="7">
        <f t="shared" si="113"/>
        <v>0</v>
      </c>
      <c r="E2419" s="7">
        <v>431487</v>
      </c>
      <c r="F2419" t="s">
        <v>50</v>
      </c>
      <c r="G2419" t="s">
        <v>88</v>
      </c>
      <c r="H2419" s="7" t="s">
        <v>112</v>
      </c>
      <c r="I2419" s="7" t="s">
        <v>148</v>
      </c>
      <c r="J2419" t="s">
        <v>18</v>
      </c>
      <c r="K2419">
        <v>25.5</v>
      </c>
      <c r="L2419">
        <v>1</v>
      </c>
      <c r="M2419">
        <v>92</v>
      </c>
      <c r="N2419">
        <v>2.76</v>
      </c>
    </row>
    <row r="2420" spans="1:14" x14ac:dyDescent="0.25">
      <c r="A2420" s="7">
        <v>440264</v>
      </c>
      <c r="B2420" s="7">
        <f t="shared" si="111"/>
        <v>0</v>
      </c>
      <c r="C2420" s="7">
        <f t="shared" si="112"/>
        <v>0</v>
      </c>
      <c r="D2420" s="7">
        <f t="shared" si="113"/>
        <v>0</v>
      </c>
      <c r="E2420" s="7">
        <v>431487</v>
      </c>
      <c r="F2420" t="s">
        <v>50</v>
      </c>
      <c r="G2420" t="s">
        <v>88</v>
      </c>
      <c r="H2420" s="7" t="s">
        <v>112</v>
      </c>
      <c r="I2420" s="7" t="s">
        <v>148</v>
      </c>
      <c r="J2420" t="s">
        <v>18</v>
      </c>
      <c r="K2420">
        <v>25.8</v>
      </c>
      <c r="L2420">
        <v>1</v>
      </c>
      <c r="M2420">
        <v>92</v>
      </c>
      <c r="N2420">
        <v>2.76</v>
      </c>
    </row>
    <row r="2421" spans="1:14" x14ac:dyDescent="0.25">
      <c r="A2421" s="7">
        <v>440267</v>
      </c>
      <c r="B2421" s="7">
        <f t="shared" si="111"/>
        <v>0</v>
      </c>
      <c r="C2421" s="7">
        <f t="shared" si="112"/>
        <v>0</v>
      </c>
      <c r="D2421" s="7">
        <f t="shared" si="113"/>
        <v>0</v>
      </c>
      <c r="E2421" s="7">
        <v>431487</v>
      </c>
      <c r="F2421" t="s">
        <v>50</v>
      </c>
      <c r="G2421" t="s">
        <v>88</v>
      </c>
      <c r="H2421" s="7" t="s">
        <v>112</v>
      </c>
      <c r="I2421" s="7" t="s">
        <v>148</v>
      </c>
      <c r="J2421" t="s">
        <v>18</v>
      </c>
      <c r="K2421">
        <v>12.8</v>
      </c>
      <c r="L2421">
        <v>1</v>
      </c>
      <c r="M2421">
        <v>92</v>
      </c>
      <c r="N2421">
        <v>2.76</v>
      </c>
    </row>
    <row r="2422" spans="1:14" x14ac:dyDescent="0.25">
      <c r="A2422" s="7">
        <v>440269</v>
      </c>
      <c r="B2422" s="7">
        <f t="shared" si="111"/>
        <v>0</v>
      </c>
      <c r="C2422" s="7">
        <f t="shared" si="112"/>
        <v>0</v>
      </c>
      <c r="D2422" s="7">
        <f t="shared" si="113"/>
        <v>0</v>
      </c>
      <c r="E2422" s="7">
        <v>431487</v>
      </c>
      <c r="F2422" t="s">
        <v>50</v>
      </c>
      <c r="G2422" t="s">
        <v>88</v>
      </c>
      <c r="H2422" s="7" t="s">
        <v>112</v>
      </c>
      <c r="I2422" s="7" t="s">
        <v>148</v>
      </c>
      <c r="J2422" t="s">
        <v>18</v>
      </c>
      <c r="K2422">
        <v>12.9</v>
      </c>
      <c r="L2422">
        <v>1</v>
      </c>
      <c r="M2422">
        <v>92</v>
      </c>
      <c r="N2422">
        <v>2.76</v>
      </c>
    </row>
    <row r="2423" spans="1:14" x14ac:dyDescent="0.25">
      <c r="A2423" s="7">
        <v>440274</v>
      </c>
      <c r="B2423" s="7">
        <f t="shared" si="111"/>
        <v>0</v>
      </c>
      <c r="C2423" s="7">
        <f t="shared" si="112"/>
        <v>0</v>
      </c>
      <c r="D2423" s="7">
        <f t="shared" si="113"/>
        <v>0</v>
      </c>
      <c r="E2423" s="7">
        <v>431487</v>
      </c>
      <c r="F2423" t="s">
        <v>50</v>
      </c>
      <c r="G2423" t="s">
        <v>88</v>
      </c>
      <c r="H2423" s="7" t="s">
        <v>112</v>
      </c>
      <c r="I2423" s="7" t="s">
        <v>148</v>
      </c>
      <c r="J2423" t="s">
        <v>18</v>
      </c>
      <c r="K2423">
        <v>24.9</v>
      </c>
      <c r="L2423">
        <v>1</v>
      </c>
      <c r="M2423">
        <v>92</v>
      </c>
      <c r="N2423">
        <v>2.76</v>
      </c>
    </row>
    <row r="2424" spans="1:14" x14ac:dyDescent="0.25">
      <c r="A2424" s="7">
        <v>440276</v>
      </c>
      <c r="B2424" s="7">
        <f t="shared" si="111"/>
        <v>0</v>
      </c>
      <c r="C2424" s="7">
        <f t="shared" si="112"/>
        <v>0</v>
      </c>
      <c r="D2424" s="7">
        <f t="shared" si="113"/>
        <v>0</v>
      </c>
      <c r="E2424" s="7">
        <v>431487</v>
      </c>
      <c r="F2424" t="s">
        <v>50</v>
      </c>
      <c r="G2424" t="s">
        <v>88</v>
      </c>
      <c r="H2424" s="7" t="s">
        <v>112</v>
      </c>
      <c r="I2424" s="7" t="s">
        <v>148</v>
      </c>
      <c r="J2424" t="s">
        <v>18</v>
      </c>
      <c r="K2424">
        <v>25.8</v>
      </c>
      <c r="L2424">
        <v>1</v>
      </c>
      <c r="M2424">
        <v>92</v>
      </c>
      <c r="N2424">
        <v>2.76</v>
      </c>
    </row>
    <row r="2425" spans="1:14" x14ac:dyDescent="0.25">
      <c r="A2425" s="7">
        <v>440282</v>
      </c>
      <c r="B2425" s="7">
        <f t="shared" si="111"/>
        <v>0</v>
      </c>
      <c r="C2425" s="7">
        <f t="shared" si="112"/>
        <v>0</v>
      </c>
      <c r="D2425" s="7">
        <f t="shared" si="113"/>
        <v>0</v>
      </c>
      <c r="E2425" s="7">
        <v>431487</v>
      </c>
      <c r="F2425" t="s">
        <v>50</v>
      </c>
      <c r="G2425" t="s">
        <v>88</v>
      </c>
      <c r="H2425" s="7" t="s">
        <v>112</v>
      </c>
      <c r="I2425" s="7" t="s">
        <v>148</v>
      </c>
      <c r="J2425" t="s">
        <v>18</v>
      </c>
      <c r="K2425">
        <v>25.9</v>
      </c>
      <c r="L2425">
        <v>2</v>
      </c>
      <c r="M2425">
        <v>57</v>
      </c>
      <c r="N2425">
        <v>2.76</v>
      </c>
    </row>
    <row r="2426" spans="1:14" x14ac:dyDescent="0.25">
      <c r="A2426" s="7">
        <v>440284</v>
      </c>
      <c r="B2426" s="7">
        <f t="shared" si="111"/>
        <v>0</v>
      </c>
      <c r="C2426" s="7">
        <f t="shared" si="112"/>
        <v>0</v>
      </c>
      <c r="D2426" s="7">
        <f t="shared" si="113"/>
        <v>0</v>
      </c>
      <c r="E2426" s="7">
        <v>431487</v>
      </c>
      <c r="F2426" t="s">
        <v>50</v>
      </c>
      <c r="G2426" t="s">
        <v>88</v>
      </c>
      <c r="H2426" s="7" t="s">
        <v>112</v>
      </c>
      <c r="I2426" s="7" t="s">
        <v>148</v>
      </c>
      <c r="J2426" t="s">
        <v>18</v>
      </c>
      <c r="K2426">
        <v>25.4</v>
      </c>
      <c r="L2426">
        <v>1</v>
      </c>
      <c r="M2426">
        <v>92</v>
      </c>
      <c r="N2426">
        <v>2.76</v>
      </c>
    </row>
    <row r="2427" spans="1:14" x14ac:dyDescent="0.25">
      <c r="A2427" s="7">
        <v>440286</v>
      </c>
      <c r="B2427" s="7">
        <f t="shared" si="111"/>
        <v>0</v>
      </c>
      <c r="C2427" s="7">
        <f t="shared" si="112"/>
        <v>0</v>
      </c>
      <c r="D2427" s="7">
        <f t="shared" si="113"/>
        <v>0</v>
      </c>
      <c r="E2427" s="7">
        <v>431487</v>
      </c>
      <c r="F2427" t="s">
        <v>50</v>
      </c>
      <c r="G2427" t="s">
        <v>88</v>
      </c>
      <c r="H2427" s="7" t="s">
        <v>112</v>
      </c>
      <c r="I2427" s="7" t="s">
        <v>148</v>
      </c>
      <c r="J2427" t="s">
        <v>18</v>
      </c>
      <c r="K2427">
        <v>25.8</v>
      </c>
      <c r="L2427">
        <v>1</v>
      </c>
      <c r="M2427">
        <v>92</v>
      </c>
      <c r="N2427">
        <v>2.76</v>
      </c>
    </row>
    <row r="2428" spans="1:14" x14ac:dyDescent="0.25">
      <c r="A2428" s="7">
        <v>440289</v>
      </c>
      <c r="B2428" s="7">
        <f t="shared" si="111"/>
        <v>0</v>
      </c>
      <c r="C2428" s="7">
        <f t="shared" si="112"/>
        <v>0</v>
      </c>
      <c r="D2428" s="7">
        <f t="shared" si="113"/>
        <v>0</v>
      </c>
      <c r="E2428" s="7">
        <v>431487</v>
      </c>
      <c r="F2428" t="s">
        <v>50</v>
      </c>
      <c r="G2428" t="s">
        <v>88</v>
      </c>
      <c r="H2428" s="7" t="s">
        <v>112</v>
      </c>
      <c r="I2428" s="7" t="s">
        <v>148</v>
      </c>
      <c r="J2428" t="s">
        <v>18</v>
      </c>
      <c r="K2428">
        <v>27.6</v>
      </c>
      <c r="L2428">
        <v>2</v>
      </c>
      <c r="M2428">
        <v>57</v>
      </c>
      <c r="N2428">
        <v>2.76</v>
      </c>
    </row>
    <row r="2429" spans="1:14" x14ac:dyDescent="0.25">
      <c r="A2429" s="7">
        <v>440291</v>
      </c>
      <c r="B2429" s="7">
        <f t="shared" si="111"/>
        <v>0</v>
      </c>
      <c r="C2429" s="7">
        <f t="shared" si="112"/>
        <v>0</v>
      </c>
      <c r="D2429" s="7">
        <f t="shared" si="113"/>
        <v>0</v>
      </c>
      <c r="E2429" s="7">
        <v>431487</v>
      </c>
      <c r="F2429" t="s">
        <v>50</v>
      </c>
      <c r="G2429" t="s">
        <v>88</v>
      </c>
      <c r="H2429" s="7" t="s">
        <v>112</v>
      </c>
      <c r="I2429" s="7" t="s">
        <v>148</v>
      </c>
      <c r="J2429" t="s">
        <v>18</v>
      </c>
      <c r="K2429">
        <v>25.4</v>
      </c>
      <c r="L2429">
        <v>1</v>
      </c>
      <c r="M2429">
        <v>92</v>
      </c>
      <c r="N2429">
        <v>2.76</v>
      </c>
    </row>
    <row r="2430" spans="1:14" x14ac:dyDescent="0.25">
      <c r="A2430" s="7">
        <v>440293</v>
      </c>
      <c r="B2430" s="7">
        <f t="shared" si="111"/>
        <v>0</v>
      </c>
      <c r="C2430" s="7">
        <f t="shared" si="112"/>
        <v>0</v>
      </c>
      <c r="D2430" s="7">
        <f t="shared" si="113"/>
        <v>0</v>
      </c>
      <c r="E2430" s="7">
        <v>431487</v>
      </c>
      <c r="F2430" t="s">
        <v>50</v>
      </c>
      <c r="G2430" t="s">
        <v>88</v>
      </c>
      <c r="H2430" s="7" t="s">
        <v>112</v>
      </c>
      <c r="I2430" s="7" t="s">
        <v>148</v>
      </c>
      <c r="J2430" t="s">
        <v>18</v>
      </c>
      <c r="K2430">
        <v>25.6</v>
      </c>
      <c r="L2430">
        <v>4</v>
      </c>
      <c r="M2430">
        <v>35.9</v>
      </c>
      <c r="N2430">
        <v>2.76</v>
      </c>
    </row>
    <row r="2431" spans="1:14" x14ac:dyDescent="0.25">
      <c r="A2431" s="7">
        <v>440297</v>
      </c>
      <c r="B2431" s="7">
        <f t="shared" si="111"/>
        <v>0</v>
      </c>
      <c r="C2431" s="7">
        <f t="shared" si="112"/>
        <v>0</v>
      </c>
      <c r="D2431" s="7">
        <f t="shared" si="113"/>
        <v>0</v>
      </c>
      <c r="E2431" s="7">
        <v>431487</v>
      </c>
      <c r="F2431" t="s">
        <v>50</v>
      </c>
      <c r="G2431" t="s">
        <v>88</v>
      </c>
      <c r="H2431" s="7" t="s">
        <v>112</v>
      </c>
      <c r="I2431" s="7" t="s">
        <v>148</v>
      </c>
      <c r="J2431" t="s">
        <v>18</v>
      </c>
      <c r="K2431">
        <v>25.7</v>
      </c>
      <c r="L2431">
        <v>1</v>
      </c>
      <c r="M2431">
        <v>92</v>
      </c>
      <c r="N2431">
        <v>2.76</v>
      </c>
    </row>
    <row r="2432" spans="1:14" x14ac:dyDescent="0.25">
      <c r="A2432" s="7">
        <v>440301</v>
      </c>
      <c r="B2432" s="7">
        <f t="shared" si="111"/>
        <v>0</v>
      </c>
      <c r="C2432" s="7">
        <f t="shared" si="112"/>
        <v>0</v>
      </c>
      <c r="D2432" s="7">
        <f t="shared" si="113"/>
        <v>0</v>
      </c>
      <c r="E2432" s="7">
        <v>431487</v>
      </c>
      <c r="F2432" t="s">
        <v>50</v>
      </c>
      <c r="G2432" t="s">
        <v>88</v>
      </c>
      <c r="H2432" s="7" t="s">
        <v>112</v>
      </c>
      <c r="I2432" s="7" t="s">
        <v>148</v>
      </c>
      <c r="J2432" t="s">
        <v>18</v>
      </c>
      <c r="K2432">
        <v>26.2</v>
      </c>
      <c r="L2432">
        <v>2</v>
      </c>
      <c r="M2432">
        <v>57</v>
      </c>
      <c r="N2432">
        <v>2.76</v>
      </c>
    </row>
    <row r="2433" spans="1:14" x14ac:dyDescent="0.25">
      <c r="A2433" s="7">
        <v>440304</v>
      </c>
      <c r="B2433" s="7">
        <f t="shared" si="111"/>
        <v>0</v>
      </c>
      <c r="C2433" s="7">
        <f t="shared" si="112"/>
        <v>0</v>
      </c>
      <c r="D2433" s="7">
        <f t="shared" si="113"/>
        <v>0</v>
      </c>
      <c r="E2433" s="7">
        <v>431487</v>
      </c>
      <c r="F2433" t="s">
        <v>50</v>
      </c>
      <c r="G2433" t="s">
        <v>88</v>
      </c>
      <c r="H2433" s="7" t="s">
        <v>112</v>
      </c>
      <c r="I2433" s="7" t="s">
        <v>148</v>
      </c>
      <c r="J2433" t="s">
        <v>18</v>
      </c>
      <c r="K2433">
        <v>25.2</v>
      </c>
      <c r="L2433">
        <v>1</v>
      </c>
      <c r="M2433">
        <v>92</v>
      </c>
      <c r="N2433">
        <v>2.76</v>
      </c>
    </row>
    <row r="2434" spans="1:14" x14ac:dyDescent="0.25">
      <c r="A2434" s="7">
        <v>440308</v>
      </c>
      <c r="B2434" s="7">
        <f t="shared" si="111"/>
        <v>0</v>
      </c>
      <c r="C2434" s="7">
        <f t="shared" si="112"/>
        <v>0</v>
      </c>
      <c r="D2434" s="7">
        <f t="shared" si="113"/>
        <v>0</v>
      </c>
      <c r="E2434" s="7">
        <v>431487</v>
      </c>
      <c r="F2434" t="s">
        <v>50</v>
      </c>
      <c r="G2434" t="s">
        <v>88</v>
      </c>
      <c r="H2434" s="7" t="s">
        <v>112</v>
      </c>
      <c r="I2434" s="7" t="s">
        <v>148</v>
      </c>
      <c r="J2434" t="s">
        <v>18</v>
      </c>
      <c r="K2434">
        <v>25.2</v>
      </c>
      <c r="L2434">
        <v>2</v>
      </c>
      <c r="M2434">
        <v>57</v>
      </c>
      <c r="N2434">
        <v>2.76</v>
      </c>
    </row>
    <row r="2435" spans="1:14" x14ac:dyDescent="0.25">
      <c r="A2435" s="7">
        <v>440313</v>
      </c>
      <c r="B2435" s="7">
        <f t="shared" ref="B2435:B2498" si="114">IF(A2435=A2436,1,0)</f>
        <v>0</v>
      </c>
      <c r="C2435" s="7">
        <f t="shared" ref="C2435:C2498" si="115">IF(A2435=A2434,1,0)</f>
        <v>0</v>
      </c>
      <c r="D2435" s="7">
        <f t="shared" ref="D2435:D2498" si="116">B2435+C2435</f>
        <v>0</v>
      </c>
      <c r="E2435" s="7">
        <v>431487</v>
      </c>
      <c r="F2435" t="s">
        <v>50</v>
      </c>
      <c r="G2435" t="s">
        <v>88</v>
      </c>
      <c r="H2435" s="7" t="s">
        <v>112</v>
      </c>
      <c r="I2435" s="7" t="s">
        <v>148</v>
      </c>
      <c r="J2435" t="s">
        <v>18</v>
      </c>
      <c r="K2435">
        <v>17.399999999999999</v>
      </c>
      <c r="L2435">
        <v>2</v>
      </c>
      <c r="M2435">
        <v>57</v>
      </c>
      <c r="N2435">
        <v>2.76</v>
      </c>
    </row>
    <row r="2436" spans="1:14" x14ac:dyDescent="0.25">
      <c r="A2436" s="7">
        <v>440324</v>
      </c>
      <c r="B2436" s="7">
        <f t="shared" si="114"/>
        <v>0</v>
      </c>
      <c r="C2436" s="7">
        <f t="shared" si="115"/>
        <v>0</v>
      </c>
      <c r="D2436" s="7">
        <f t="shared" si="116"/>
        <v>0</v>
      </c>
      <c r="E2436" s="7">
        <v>431487</v>
      </c>
      <c r="F2436" t="s">
        <v>50</v>
      </c>
      <c r="G2436" t="s">
        <v>88</v>
      </c>
      <c r="H2436" s="7" t="s">
        <v>112</v>
      </c>
      <c r="I2436" s="7" t="s">
        <v>148</v>
      </c>
      <c r="J2436" t="s">
        <v>18</v>
      </c>
      <c r="K2436">
        <v>25.8</v>
      </c>
      <c r="L2436">
        <v>1</v>
      </c>
      <c r="M2436">
        <v>92</v>
      </c>
      <c r="N2436">
        <v>2.76</v>
      </c>
    </row>
    <row r="2437" spans="1:14" x14ac:dyDescent="0.25">
      <c r="A2437" s="7">
        <v>440328</v>
      </c>
      <c r="B2437" s="7">
        <f t="shared" si="114"/>
        <v>0</v>
      </c>
      <c r="C2437" s="7">
        <f t="shared" si="115"/>
        <v>0</v>
      </c>
      <c r="D2437" s="7">
        <f t="shared" si="116"/>
        <v>0</v>
      </c>
      <c r="E2437" s="7">
        <v>431487</v>
      </c>
      <c r="F2437" t="s">
        <v>50</v>
      </c>
      <c r="G2437" t="s">
        <v>88</v>
      </c>
      <c r="H2437" s="7" t="s">
        <v>112</v>
      </c>
      <c r="I2437" s="7" t="s">
        <v>148</v>
      </c>
      <c r="J2437" t="s">
        <v>18</v>
      </c>
      <c r="K2437">
        <v>25.8</v>
      </c>
      <c r="L2437">
        <v>1</v>
      </c>
      <c r="M2437">
        <v>92</v>
      </c>
      <c r="N2437">
        <v>2.76</v>
      </c>
    </row>
    <row r="2438" spans="1:14" x14ac:dyDescent="0.25">
      <c r="A2438" s="7">
        <v>440331</v>
      </c>
      <c r="B2438" s="7">
        <f t="shared" si="114"/>
        <v>0</v>
      </c>
      <c r="C2438" s="7">
        <f t="shared" si="115"/>
        <v>0</v>
      </c>
      <c r="D2438" s="7">
        <f t="shared" si="116"/>
        <v>0</v>
      </c>
      <c r="E2438" s="7">
        <v>431487</v>
      </c>
      <c r="F2438" t="s">
        <v>50</v>
      </c>
      <c r="G2438" t="s">
        <v>88</v>
      </c>
      <c r="H2438" s="7" t="s">
        <v>112</v>
      </c>
      <c r="I2438" s="7" t="s">
        <v>148</v>
      </c>
      <c r="J2438" t="s">
        <v>18</v>
      </c>
      <c r="K2438">
        <v>26</v>
      </c>
      <c r="L2438">
        <v>1</v>
      </c>
      <c r="M2438">
        <v>92</v>
      </c>
      <c r="N2438">
        <v>2.76</v>
      </c>
    </row>
    <row r="2439" spans="1:14" x14ac:dyDescent="0.25">
      <c r="A2439" s="7">
        <v>440333</v>
      </c>
      <c r="B2439" s="7">
        <f t="shared" si="114"/>
        <v>0</v>
      </c>
      <c r="C2439" s="7">
        <f t="shared" si="115"/>
        <v>0</v>
      </c>
      <c r="D2439" s="7">
        <f t="shared" si="116"/>
        <v>0</v>
      </c>
      <c r="E2439" s="7">
        <v>431487</v>
      </c>
      <c r="F2439" t="s">
        <v>50</v>
      </c>
      <c r="G2439" t="s">
        <v>88</v>
      </c>
      <c r="H2439" s="7" t="s">
        <v>112</v>
      </c>
      <c r="I2439" s="7" t="s">
        <v>148</v>
      </c>
      <c r="J2439" t="s">
        <v>18</v>
      </c>
      <c r="K2439">
        <v>24.8</v>
      </c>
      <c r="L2439">
        <v>1</v>
      </c>
      <c r="M2439">
        <v>92</v>
      </c>
      <c r="N2439">
        <v>2.76</v>
      </c>
    </row>
    <row r="2440" spans="1:14" x14ac:dyDescent="0.25">
      <c r="A2440" s="7">
        <v>440334</v>
      </c>
      <c r="B2440" s="7">
        <f t="shared" si="114"/>
        <v>0</v>
      </c>
      <c r="C2440" s="7">
        <f t="shared" si="115"/>
        <v>0</v>
      </c>
      <c r="D2440" s="7">
        <f t="shared" si="116"/>
        <v>0</v>
      </c>
      <c r="E2440" s="7">
        <v>431487</v>
      </c>
      <c r="F2440" t="s">
        <v>50</v>
      </c>
      <c r="G2440" t="s">
        <v>88</v>
      </c>
      <c r="H2440" s="7" t="s">
        <v>112</v>
      </c>
      <c r="I2440" s="7" t="s">
        <v>148</v>
      </c>
      <c r="J2440" t="s">
        <v>18</v>
      </c>
      <c r="K2440">
        <v>12.7</v>
      </c>
      <c r="L2440">
        <v>1</v>
      </c>
      <c r="M2440">
        <v>92</v>
      </c>
      <c r="N2440">
        <v>2.76</v>
      </c>
    </row>
    <row r="2441" spans="1:14" x14ac:dyDescent="0.25">
      <c r="A2441" s="7">
        <v>440341</v>
      </c>
      <c r="B2441" s="7">
        <f t="shared" si="114"/>
        <v>0</v>
      </c>
      <c r="C2441" s="7">
        <f t="shared" si="115"/>
        <v>0</v>
      </c>
      <c r="D2441" s="7">
        <f t="shared" si="116"/>
        <v>0</v>
      </c>
      <c r="E2441" s="7">
        <v>431487</v>
      </c>
      <c r="F2441" t="s">
        <v>50</v>
      </c>
      <c r="G2441" t="s">
        <v>88</v>
      </c>
      <c r="H2441" s="7" t="s">
        <v>112</v>
      </c>
      <c r="I2441" s="7" t="s">
        <v>148</v>
      </c>
      <c r="J2441" t="s">
        <v>18</v>
      </c>
      <c r="K2441">
        <v>25.6</v>
      </c>
      <c r="L2441">
        <v>1</v>
      </c>
      <c r="M2441">
        <v>92</v>
      </c>
      <c r="N2441">
        <v>2.76</v>
      </c>
    </row>
    <row r="2442" spans="1:14" x14ac:dyDescent="0.25">
      <c r="A2442" s="7">
        <v>440343</v>
      </c>
      <c r="B2442" s="7">
        <f t="shared" si="114"/>
        <v>0</v>
      </c>
      <c r="C2442" s="7">
        <f t="shared" si="115"/>
        <v>0</v>
      </c>
      <c r="D2442" s="7">
        <f t="shared" si="116"/>
        <v>0</v>
      </c>
      <c r="E2442" s="7">
        <v>431487</v>
      </c>
      <c r="F2442" t="s">
        <v>50</v>
      </c>
      <c r="G2442" t="s">
        <v>88</v>
      </c>
      <c r="H2442" s="7" t="s">
        <v>112</v>
      </c>
      <c r="I2442" s="7" t="s">
        <v>148</v>
      </c>
      <c r="J2442" t="s">
        <v>18</v>
      </c>
      <c r="K2442">
        <v>26</v>
      </c>
      <c r="L2442">
        <v>1</v>
      </c>
      <c r="M2442">
        <v>92</v>
      </c>
      <c r="N2442">
        <v>2.76</v>
      </c>
    </row>
    <row r="2443" spans="1:14" x14ac:dyDescent="0.25">
      <c r="A2443" s="7">
        <v>440345</v>
      </c>
      <c r="B2443" s="7">
        <f t="shared" si="114"/>
        <v>0</v>
      </c>
      <c r="C2443" s="7">
        <f t="shared" si="115"/>
        <v>0</v>
      </c>
      <c r="D2443" s="7">
        <f t="shared" si="116"/>
        <v>0</v>
      </c>
      <c r="E2443" s="7">
        <v>431487</v>
      </c>
      <c r="F2443" t="s">
        <v>50</v>
      </c>
      <c r="G2443" t="s">
        <v>88</v>
      </c>
      <c r="H2443" s="7" t="s">
        <v>112</v>
      </c>
      <c r="I2443" s="7" t="s">
        <v>148</v>
      </c>
      <c r="J2443" t="s">
        <v>18</v>
      </c>
      <c r="K2443">
        <v>25.6</v>
      </c>
      <c r="L2443">
        <v>3</v>
      </c>
      <c r="M2443">
        <v>44.2</v>
      </c>
      <c r="N2443">
        <v>2.76</v>
      </c>
    </row>
    <row r="2444" spans="1:14" x14ac:dyDescent="0.25">
      <c r="A2444" s="7">
        <v>440347</v>
      </c>
      <c r="B2444" s="7">
        <f t="shared" si="114"/>
        <v>0</v>
      </c>
      <c r="C2444" s="7">
        <f t="shared" si="115"/>
        <v>0</v>
      </c>
      <c r="D2444" s="7">
        <f t="shared" si="116"/>
        <v>0</v>
      </c>
      <c r="E2444" s="7">
        <v>431487</v>
      </c>
      <c r="F2444" t="s">
        <v>50</v>
      </c>
      <c r="G2444" t="s">
        <v>88</v>
      </c>
      <c r="H2444" s="7" t="s">
        <v>112</v>
      </c>
      <c r="I2444" s="7" t="s">
        <v>148</v>
      </c>
      <c r="J2444" t="s">
        <v>18</v>
      </c>
      <c r="K2444">
        <v>26</v>
      </c>
      <c r="L2444">
        <v>1</v>
      </c>
      <c r="M2444">
        <v>92</v>
      </c>
      <c r="N2444">
        <v>2.76</v>
      </c>
    </row>
    <row r="2445" spans="1:14" x14ac:dyDescent="0.25">
      <c r="A2445" s="7">
        <v>440349</v>
      </c>
      <c r="B2445" s="7">
        <f t="shared" si="114"/>
        <v>0</v>
      </c>
      <c r="C2445" s="7">
        <f t="shared" si="115"/>
        <v>0</v>
      </c>
      <c r="D2445" s="7">
        <f t="shared" si="116"/>
        <v>0</v>
      </c>
      <c r="E2445" s="7">
        <v>431487</v>
      </c>
      <c r="F2445" t="s">
        <v>50</v>
      </c>
      <c r="G2445" t="s">
        <v>88</v>
      </c>
      <c r="H2445" s="7" t="s">
        <v>112</v>
      </c>
      <c r="I2445" s="7" t="s">
        <v>148</v>
      </c>
      <c r="J2445" t="s">
        <v>18</v>
      </c>
      <c r="K2445">
        <v>24.9</v>
      </c>
      <c r="L2445">
        <v>2</v>
      </c>
      <c r="M2445">
        <v>57</v>
      </c>
      <c r="N2445">
        <v>2.76</v>
      </c>
    </row>
    <row r="2446" spans="1:14" x14ac:dyDescent="0.25">
      <c r="A2446" s="7">
        <v>440354</v>
      </c>
      <c r="B2446" s="7">
        <f t="shared" si="114"/>
        <v>0</v>
      </c>
      <c r="C2446" s="7">
        <f t="shared" si="115"/>
        <v>0</v>
      </c>
      <c r="D2446" s="7">
        <f t="shared" si="116"/>
        <v>0</v>
      </c>
      <c r="E2446" s="7">
        <v>431487</v>
      </c>
      <c r="F2446" t="s">
        <v>50</v>
      </c>
      <c r="G2446" t="s">
        <v>88</v>
      </c>
      <c r="H2446" s="7" t="s">
        <v>112</v>
      </c>
      <c r="I2446" s="7" t="s">
        <v>148</v>
      </c>
      <c r="J2446" t="s">
        <v>18</v>
      </c>
      <c r="K2446">
        <v>12.3</v>
      </c>
      <c r="L2446">
        <v>1</v>
      </c>
      <c r="M2446">
        <v>92</v>
      </c>
      <c r="N2446">
        <v>2.76</v>
      </c>
    </row>
    <row r="2447" spans="1:14" x14ac:dyDescent="0.25">
      <c r="A2447" s="7">
        <v>440359</v>
      </c>
      <c r="B2447" s="7">
        <f t="shared" si="114"/>
        <v>0</v>
      </c>
      <c r="C2447" s="7">
        <f t="shared" si="115"/>
        <v>0</v>
      </c>
      <c r="D2447" s="7">
        <f t="shared" si="116"/>
        <v>0</v>
      </c>
      <c r="E2447" s="7">
        <v>431487</v>
      </c>
      <c r="F2447" t="s">
        <v>50</v>
      </c>
      <c r="G2447" t="s">
        <v>88</v>
      </c>
      <c r="H2447" s="7" t="s">
        <v>112</v>
      </c>
      <c r="I2447" s="7" t="s">
        <v>148</v>
      </c>
      <c r="J2447" t="s">
        <v>18</v>
      </c>
      <c r="K2447">
        <v>25.4</v>
      </c>
      <c r="L2447">
        <v>3</v>
      </c>
      <c r="M2447">
        <v>44.2</v>
      </c>
      <c r="N2447">
        <v>2.76</v>
      </c>
    </row>
    <row r="2448" spans="1:14" x14ac:dyDescent="0.25">
      <c r="A2448" s="7">
        <v>440361</v>
      </c>
      <c r="B2448" s="7">
        <f t="shared" si="114"/>
        <v>0</v>
      </c>
      <c r="C2448" s="7">
        <f t="shared" si="115"/>
        <v>0</v>
      </c>
      <c r="D2448" s="7">
        <f t="shared" si="116"/>
        <v>0</v>
      </c>
      <c r="E2448" s="7">
        <v>431487</v>
      </c>
      <c r="F2448" t="s">
        <v>50</v>
      </c>
      <c r="G2448" t="s">
        <v>88</v>
      </c>
      <c r="H2448" s="7" t="s">
        <v>112</v>
      </c>
      <c r="I2448" s="7" t="s">
        <v>148</v>
      </c>
      <c r="J2448" t="s">
        <v>18</v>
      </c>
      <c r="K2448">
        <v>25.8</v>
      </c>
      <c r="L2448">
        <v>1</v>
      </c>
      <c r="M2448">
        <v>92</v>
      </c>
      <c r="N2448">
        <v>2.76</v>
      </c>
    </row>
    <row r="2449" spans="1:14" x14ac:dyDescent="0.25">
      <c r="A2449" s="7">
        <v>440363</v>
      </c>
      <c r="B2449" s="7">
        <f t="shared" si="114"/>
        <v>0</v>
      </c>
      <c r="C2449" s="7">
        <f t="shared" si="115"/>
        <v>0</v>
      </c>
      <c r="D2449" s="7">
        <f t="shared" si="116"/>
        <v>0</v>
      </c>
      <c r="E2449" s="7">
        <v>431487</v>
      </c>
      <c r="F2449" t="s">
        <v>50</v>
      </c>
      <c r="G2449" t="s">
        <v>88</v>
      </c>
      <c r="H2449" s="7" t="s">
        <v>112</v>
      </c>
      <c r="I2449" s="7" t="s">
        <v>148</v>
      </c>
      <c r="J2449" t="s">
        <v>18</v>
      </c>
      <c r="K2449">
        <v>25.8</v>
      </c>
      <c r="L2449">
        <v>1</v>
      </c>
      <c r="M2449">
        <v>92</v>
      </c>
      <c r="N2449">
        <v>2.76</v>
      </c>
    </row>
    <row r="2450" spans="1:14" x14ac:dyDescent="0.25">
      <c r="A2450" s="7">
        <v>440366</v>
      </c>
      <c r="B2450" s="7">
        <f t="shared" si="114"/>
        <v>0</v>
      </c>
      <c r="C2450" s="7">
        <f t="shared" si="115"/>
        <v>0</v>
      </c>
      <c r="D2450" s="7">
        <f t="shared" si="116"/>
        <v>0</v>
      </c>
      <c r="E2450" s="7">
        <v>431487</v>
      </c>
      <c r="F2450" t="s">
        <v>50</v>
      </c>
      <c r="G2450" t="s">
        <v>88</v>
      </c>
      <c r="H2450" s="7" t="s">
        <v>112</v>
      </c>
      <c r="I2450" s="7" t="s">
        <v>148</v>
      </c>
      <c r="J2450" t="s">
        <v>18</v>
      </c>
      <c r="K2450">
        <v>27.2</v>
      </c>
      <c r="L2450">
        <v>1</v>
      </c>
      <c r="M2450">
        <v>92</v>
      </c>
      <c r="N2450">
        <v>2.76</v>
      </c>
    </row>
    <row r="2451" spans="1:14" x14ac:dyDescent="0.25">
      <c r="A2451" s="7">
        <v>440369</v>
      </c>
      <c r="B2451" s="7">
        <f t="shared" si="114"/>
        <v>0</v>
      </c>
      <c r="C2451" s="7">
        <f t="shared" si="115"/>
        <v>0</v>
      </c>
      <c r="D2451" s="7">
        <f t="shared" si="116"/>
        <v>0</v>
      </c>
      <c r="E2451" s="7">
        <v>431487</v>
      </c>
      <c r="F2451" t="s">
        <v>50</v>
      </c>
      <c r="G2451" t="s">
        <v>88</v>
      </c>
      <c r="H2451" s="7" t="s">
        <v>112</v>
      </c>
      <c r="I2451" s="7" t="s">
        <v>148</v>
      </c>
      <c r="J2451" t="s">
        <v>18</v>
      </c>
      <c r="K2451">
        <v>12.3</v>
      </c>
      <c r="L2451">
        <v>1</v>
      </c>
      <c r="M2451">
        <v>92</v>
      </c>
      <c r="N2451">
        <v>2.76</v>
      </c>
    </row>
    <row r="2452" spans="1:14" x14ac:dyDescent="0.25">
      <c r="A2452" s="7">
        <v>440373</v>
      </c>
      <c r="B2452" s="7">
        <f t="shared" si="114"/>
        <v>0</v>
      </c>
      <c r="C2452" s="7">
        <f t="shared" si="115"/>
        <v>0</v>
      </c>
      <c r="D2452" s="7">
        <f t="shared" si="116"/>
        <v>0</v>
      </c>
      <c r="E2452" s="7">
        <v>431487</v>
      </c>
      <c r="F2452" t="s">
        <v>50</v>
      </c>
      <c r="G2452" t="s">
        <v>88</v>
      </c>
      <c r="H2452" s="7" t="s">
        <v>112</v>
      </c>
      <c r="I2452" s="7" t="s">
        <v>148</v>
      </c>
      <c r="J2452" t="s">
        <v>18</v>
      </c>
      <c r="K2452">
        <v>25.2</v>
      </c>
      <c r="L2452">
        <v>1</v>
      </c>
      <c r="M2452">
        <v>92</v>
      </c>
      <c r="N2452">
        <v>2.76</v>
      </c>
    </row>
    <row r="2453" spans="1:14" x14ac:dyDescent="0.25">
      <c r="A2453" s="7">
        <v>440377</v>
      </c>
      <c r="B2453" s="7">
        <f t="shared" si="114"/>
        <v>0</v>
      </c>
      <c r="C2453" s="7">
        <f t="shared" si="115"/>
        <v>0</v>
      </c>
      <c r="D2453" s="7">
        <f t="shared" si="116"/>
        <v>0</v>
      </c>
      <c r="E2453" s="7">
        <v>431487</v>
      </c>
      <c r="F2453" t="s">
        <v>50</v>
      </c>
      <c r="G2453" t="s">
        <v>88</v>
      </c>
      <c r="H2453" s="7" t="s">
        <v>112</v>
      </c>
      <c r="I2453" s="7" t="s">
        <v>148</v>
      </c>
      <c r="J2453" t="s">
        <v>18</v>
      </c>
      <c r="K2453">
        <v>26.2</v>
      </c>
      <c r="L2453">
        <v>2</v>
      </c>
      <c r="M2453">
        <v>57</v>
      </c>
      <c r="N2453">
        <v>2.76</v>
      </c>
    </row>
    <row r="2454" spans="1:14" x14ac:dyDescent="0.25">
      <c r="A2454" s="7">
        <v>440379</v>
      </c>
      <c r="B2454" s="7">
        <f t="shared" si="114"/>
        <v>0</v>
      </c>
      <c r="C2454" s="7">
        <f t="shared" si="115"/>
        <v>0</v>
      </c>
      <c r="D2454" s="7">
        <f t="shared" si="116"/>
        <v>0</v>
      </c>
      <c r="E2454" s="7">
        <v>431487</v>
      </c>
      <c r="F2454" t="s">
        <v>50</v>
      </c>
      <c r="G2454" t="s">
        <v>88</v>
      </c>
      <c r="H2454" s="7" t="s">
        <v>112</v>
      </c>
      <c r="I2454" s="7" t="s">
        <v>148</v>
      </c>
      <c r="J2454" t="s">
        <v>18</v>
      </c>
      <c r="K2454">
        <v>25.4</v>
      </c>
      <c r="L2454">
        <v>1</v>
      </c>
      <c r="M2454">
        <v>92</v>
      </c>
      <c r="N2454">
        <v>2.76</v>
      </c>
    </row>
    <row r="2455" spans="1:14" x14ac:dyDescent="0.25">
      <c r="A2455" s="7">
        <v>440381</v>
      </c>
      <c r="B2455" s="7">
        <f t="shared" si="114"/>
        <v>0</v>
      </c>
      <c r="C2455" s="7">
        <f t="shared" si="115"/>
        <v>0</v>
      </c>
      <c r="D2455" s="7">
        <f t="shared" si="116"/>
        <v>0</v>
      </c>
      <c r="E2455" s="7">
        <v>431487</v>
      </c>
      <c r="F2455" t="s">
        <v>50</v>
      </c>
      <c r="G2455" t="s">
        <v>88</v>
      </c>
      <c r="H2455" s="7" t="s">
        <v>112</v>
      </c>
      <c r="I2455" s="7" t="s">
        <v>148</v>
      </c>
      <c r="J2455" t="s">
        <v>18</v>
      </c>
      <c r="K2455">
        <v>26.4</v>
      </c>
      <c r="L2455">
        <v>3</v>
      </c>
      <c r="M2455">
        <v>44.2</v>
      </c>
      <c r="N2455">
        <v>2.76</v>
      </c>
    </row>
    <row r="2456" spans="1:14" x14ac:dyDescent="0.25">
      <c r="A2456" s="7">
        <v>440385</v>
      </c>
      <c r="B2456" s="7">
        <f t="shared" si="114"/>
        <v>0</v>
      </c>
      <c r="C2456" s="7">
        <f t="shared" si="115"/>
        <v>0</v>
      </c>
      <c r="D2456" s="7">
        <f t="shared" si="116"/>
        <v>0</v>
      </c>
      <c r="E2456" s="7">
        <v>431487</v>
      </c>
      <c r="F2456" t="s">
        <v>50</v>
      </c>
      <c r="G2456" t="s">
        <v>88</v>
      </c>
      <c r="H2456" s="7" t="s">
        <v>112</v>
      </c>
      <c r="I2456" s="7" t="s">
        <v>148</v>
      </c>
      <c r="J2456" t="s">
        <v>18</v>
      </c>
      <c r="K2456">
        <v>18.3</v>
      </c>
      <c r="L2456">
        <v>1</v>
      </c>
      <c r="M2456">
        <v>92</v>
      </c>
      <c r="N2456">
        <v>2.76</v>
      </c>
    </row>
    <row r="2457" spans="1:14" x14ac:dyDescent="0.25">
      <c r="A2457" s="7">
        <v>440387</v>
      </c>
      <c r="B2457" s="7">
        <f t="shared" si="114"/>
        <v>0</v>
      </c>
      <c r="C2457" s="7">
        <f t="shared" si="115"/>
        <v>0</v>
      </c>
      <c r="D2457" s="7">
        <f t="shared" si="116"/>
        <v>0</v>
      </c>
      <c r="E2457" s="7">
        <v>431487</v>
      </c>
      <c r="F2457" t="s">
        <v>50</v>
      </c>
      <c r="G2457" t="s">
        <v>88</v>
      </c>
      <c r="H2457" s="7" t="s">
        <v>112</v>
      </c>
      <c r="I2457" s="7" t="s">
        <v>148</v>
      </c>
      <c r="J2457" t="s">
        <v>18</v>
      </c>
      <c r="K2457">
        <v>25.4</v>
      </c>
      <c r="L2457">
        <v>2</v>
      </c>
      <c r="M2457">
        <v>57</v>
      </c>
      <c r="N2457">
        <v>2.76</v>
      </c>
    </row>
    <row r="2458" spans="1:14" x14ac:dyDescent="0.25">
      <c r="A2458" s="7">
        <v>440389</v>
      </c>
      <c r="B2458" s="7">
        <f t="shared" si="114"/>
        <v>0</v>
      </c>
      <c r="C2458" s="7">
        <f t="shared" si="115"/>
        <v>0</v>
      </c>
      <c r="D2458" s="7">
        <f t="shared" si="116"/>
        <v>0</v>
      </c>
      <c r="E2458" s="7">
        <v>431487</v>
      </c>
      <c r="F2458" t="s">
        <v>50</v>
      </c>
      <c r="G2458" t="s">
        <v>88</v>
      </c>
      <c r="H2458" s="7" t="s">
        <v>112</v>
      </c>
      <c r="I2458" s="7" t="s">
        <v>148</v>
      </c>
      <c r="J2458" t="s">
        <v>18</v>
      </c>
      <c r="K2458">
        <v>26.4</v>
      </c>
      <c r="L2458">
        <v>2</v>
      </c>
      <c r="M2458">
        <v>57</v>
      </c>
      <c r="N2458">
        <v>2.76</v>
      </c>
    </row>
    <row r="2459" spans="1:14" x14ac:dyDescent="0.25">
      <c r="A2459" s="7">
        <v>440396</v>
      </c>
      <c r="B2459" s="7">
        <f t="shared" si="114"/>
        <v>0</v>
      </c>
      <c r="C2459" s="7">
        <f t="shared" si="115"/>
        <v>0</v>
      </c>
      <c r="D2459" s="7">
        <f t="shared" si="116"/>
        <v>0</v>
      </c>
      <c r="E2459" s="7">
        <v>431487</v>
      </c>
      <c r="F2459" t="s">
        <v>50</v>
      </c>
      <c r="G2459" t="s">
        <v>88</v>
      </c>
      <c r="H2459" s="7" t="s">
        <v>112</v>
      </c>
      <c r="I2459" s="7" t="s">
        <v>148</v>
      </c>
      <c r="J2459" t="s">
        <v>18</v>
      </c>
      <c r="K2459">
        <v>26</v>
      </c>
      <c r="L2459">
        <v>1</v>
      </c>
      <c r="M2459">
        <v>92</v>
      </c>
      <c r="N2459">
        <v>2.76</v>
      </c>
    </row>
    <row r="2460" spans="1:14" x14ac:dyDescent="0.25">
      <c r="A2460" s="7">
        <v>440398</v>
      </c>
      <c r="B2460" s="7">
        <f t="shared" si="114"/>
        <v>0</v>
      </c>
      <c r="C2460" s="7">
        <f t="shared" si="115"/>
        <v>0</v>
      </c>
      <c r="D2460" s="7">
        <f t="shared" si="116"/>
        <v>0</v>
      </c>
      <c r="E2460" s="7">
        <v>431487</v>
      </c>
      <c r="F2460" t="s">
        <v>50</v>
      </c>
      <c r="G2460" t="s">
        <v>88</v>
      </c>
      <c r="H2460" s="7" t="s">
        <v>112</v>
      </c>
      <c r="I2460" s="7" t="s">
        <v>148</v>
      </c>
      <c r="J2460" t="s">
        <v>18</v>
      </c>
      <c r="K2460">
        <v>25.8</v>
      </c>
      <c r="L2460">
        <v>1</v>
      </c>
      <c r="M2460">
        <v>92</v>
      </c>
      <c r="N2460">
        <v>2.76</v>
      </c>
    </row>
    <row r="2461" spans="1:14" x14ac:dyDescent="0.25">
      <c r="A2461" s="7">
        <v>440403</v>
      </c>
      <c r="B2461" s="7">
        <f t="shared" si="114"/>
        <v>0</v>
      </c>
      <c r="C2461" s="7">
        <f t="shared" si="115"/>
        <v>0</v>
      </c>
      <c r="D2461" s="7">
        <f t="shared" si="116"/>
        <v>0</v>
      </c>
      <c r="E2461" s="7">
        <v>431487</v>
      </c>
      <c r="F2461" t="s">
        <v>50</v>
      </c>
      <c r="G2461" t="s">
        <v>88</v>
      </c>
      <c r="H2461" s="7" t="s">
        <v>112</v>
      </c>
      <c r="I2461" s="7" t="s">
        <v>148</v>
      </c>
      <c r="J2461" t="s">
        <v>18</v>
      </c>
      <c r="K2461">
        <v>25.8</v>
      </c>
      <c r="L2461">
        <v>2</v>
      </c>
      <c r="M2461">
        <v>57</v>
      </c>
      <c r="N2461">
        <v>2.76</v>
      </c>
    </row>
    <row r="2462" spans="1:14" x14ac:dyDescent="0.25">
      <c r="A2462" s="7">
        <v>440408</v>
      </c>
      <c r="B2462" s="7">
        <f t="shared" si="114"/>
        <v>0</v>
      </c>
      <c r="C2462" s="7">
        <f t="shared" si="115"/>
        <v>0</v>
      </c>
      <c r="D2462" s="7">
        <f t="shared" si="116"/>
        <v>0</v>
      </c>
      <c r="E2462" s="7">
        <v>431487</v>
      </c>
      <c r="F2462" t="s">
        <v>50</v>
      </c>
      <c r="G2462" t="s">
        <v>88</v>
      </c>
      <c r="H2462" s="7" t="s">
        <v>112</v>
      </c>
      <c r="I2462" s="7" t="s">
        <v>148</v>
      </c>
      <c r="J2462" t="s">
        <v>18</v>
      </c>
      <c r="K2462">
        <v>25.7</v>
      </c>
      <c r="L2462">
        <v>1</v>
      </c>
      <c r="M2462">
        <v>92</v>
      </c>
      <c r="N2462">
        <v>2.76</v>
      </c>
    </row>
    <row r="2463" spans="1:14" x14ac:dyDescent="0.25">
      <c r="A2463" s="7">
        <v>440410</v>
      </c>
      <c r="B2463" s="7">
        <f t="shared" si="114"/>
        <v>0</v>
      </c>
      <c r="C2463" s="7">
        <f t="shared" si="115"/>
        <v>0</v>
      </c>
      <c r="D2463" s="7">
        <f t="shared" si="116"/>
        <v>0</v>
      </c>
      <c r="E2463" s="7">
        <v>431487</v>
      </c>
      <c r="F2463" t="s">
        <v>50</v>
      </c>
      <c r="G2463" t="s">
        <v>88</v>
      </c>
      <c r="H2463" s="7" t="s">
        <v>112</v>
      </c>
      <c r="I2463" s="7" t="s">
        <v>148</v>
      </c>
      <c r="J2463" t="s">
        <v>18</v>
      </c>
      <c r="K2463">
        <v>25.4</v>
      </c>
      <c r="L2463">
        <v>2</v>
      </c>
      <c r="M2463">
        <v>57</v>
      </c>
      <c r="N2463">
        <v>2.76</v>
      </c>
    </row>
    <row r="2464" spans="1:14" x14ac:dyDescent="0.25">
      <c r="A2464" s="7">
        <v>440412</v>
      </c>
      <c r="B2464" s="7">
        <f t="shared" si="114"/>
        <v>0</v>
      </c>
      <c r="C2464" s="7">
        <f t="shared" si="115"/>
        <v>0</v>
      </c>
      <c r="D2464" s="7">
        <f t="shared" si="116"/>
        <v>0</v>
      </c>
      <c r="E2464" s="7">
        <v>431487</v>
      </c>
      <c r="F2464" t="s">
        <v>50</v>
      </c>
      <c r="G2464" t="s">
        <v>88</v>
      </c>
      <c r="H2464" s="7" t="s">
        <v>112</v>
      </c>
      <c r="I2464" s="7" t="s">
        <v>148</v>
      </c>
      <c r="J2464" t="s">
        <v>18</v>
      </c>
      <c r="K2464">
        <v>26.3</v>
      </c>
      <c r="L2464">
        <v>1</v>
      </c>
      <c r="M2464">
        <v>92</v>
      </c>
      <c r="N2464">
        <v>2.76</v>
      </c>
    </row>
    <row r="2465" spans="1:14" x14ac:dyDescent="0.25">
      <c r="A2465" s="7">
        <v>440414</v>
      </c>
      <c r="B2465" s="7">
        <f t="shared" si="114"/>
        <v>0</v>
      </c>
      <c r="C2465" s="7">
        <f t="shared" si="115"/>
        <v>0</v>
      </c>
      <c r="D2465" s="7">
        <f t="shared" si="116"/>
        <v>0</v>
      </c>
      <c r="E2465" s="7">
        <v>431487</v>
      </c>
      <c r="F2465" t="s">
        <v>50</v>
      </c>
      <c r="G2465" t="s">
        <v>88</v>
      </c>
      <c r="H2465" s="7" t="s">
        <v>112</v>
      </c>
      <c r="I2465" s="7" t="s">
        <v>148</v>
      </c>
      <c r="J2465" t="s">
        <v>18</v>
      </c>
      <c r="K2465">
        <v>24.7</v>
      </c>
      <c r="L2465">
        <v>2</v>
      </c>
      <c r="M2465">
        <v>57</v>
      </c>
      <c r="N2465">
        <v>2.76</v>
      </c>
    </row>
    <row r="2466" spans="1:14" x14ac:dyDescent="0.25">
      <c r="A2466" s="7">
        <v>440419</v>
      </c>
      <c r="B2466" s="7">
        <f t="shared" si="114"/>
        <v>0</v>
      </c>
      <c r="C2466" s="7">
        <f t="shared" si="115"/>
        <v>0</v>
      </c>
      <c r="D2466" s="7">
        <f t="shared" si="116"/>
        <v>0</v>
      </c>
      <c r="E2466" s="7">
        <v>431487</v>
      </c>
      <c r="F2466" t="s">
        <v>50</v>
      </c>
      <c r="G2466" t="s">
        <v>88</v>
      </c>
      <c r="H2466" s="7" t="s">
        <v>112</v>
      </c>
      <c r="I2466" s="7" t="s">
        <v>148</v>
      </c>
      <c r="J2466" t="s">
        <v>18</v>
      </c>
      <c r="K2466">
        <v>26</v>
      </c>
      <c r="L2466">
        <v>4</v>
      </c>
      <c r="M2466">
        <v>35.9</v>
      </c>
      <c r="N2466">
        <v>2.76</v>
      </c>
    </row>
    <row r="2467" spans="1:14" x14ac:dyDescent="0.25">
      <c r="A2467" s="7">
        <v>440421</v>
      </c>
      <c r="B2467" s="7">
        <f t="shared" si="114"/>
        <v>0</v>
      </c>
      <c r="C2467" s="7">
        <f t="shared" si="115"/>
        <v>0</v>
      </c>
      <c r="D2467" s="7">
        <f t="shared" si="116"/>
        <v>0</v>
      </c>
      <c r="E2467" s="7">
        <v>431487</v>
      </c>
      <c r="F2467" t="s">
        <v>50</v>
      </c>
      <c r="G2467" t="s">
        <v>88</v>
      </c>
      <c r="H2467" s="7" t="s">
        <v>112</v>
      </c>
      <c r="I2467" s="7" t="s">
        <v>148</v>
      </c>
      <c r="J2467" t="s">
        <v>18</v>
      </c>
      <c r="K2467">
        <v>26.7</v>
      </c>
      <c r="L2467">
        <v>2</v>
      </c>
      <c r="M2467">
        <v>57</v>
      </c>
      <c r="N2467">
        <v>2.76</v>
      </c>
    </row>
    <row r="2468" spans="1:14" x14ac:dyDescent="0.25">
      <c r="A2468" s="7">
        <v>440424</v>
      </c>
      <c r="B2468" s="7">
        <f t="shared" si="114"/>
        <v>0</v>
      </c>
      <c r="C2468" s="7">
        <f t="shared" si="115"/>
        <v>0</v>
      </c>
      <c r="D2468" s="7">
        <f t="shared" si="116"/>
        <v>0</v>
      </c>
      <c r="E2468" s="7">
        <v>431487</v>
      </c>
      <c r="F2468" t="s">
        <v>50</v>
      </c>
      <c r="G2468" t="s">
        <v>88</v>
      </c>
      <c r="H2468" s="7" t="s">
        <v>112</v>
      </c>
      <c r="I2468" s="7" t="s">
        <v>148</v>
      </c>
      <c r="J2468" t="s">
        <v>18</v>
      </c>
      <c r="K2468">
        <v>25.3</v>
      </c>
      <c r="L2468">
        <v>3</v>
      </c>
      <c r="M2468">
        <v>44.2</v>
      </c>
      <c r="N2468">
        <v>2.76</v>
      </c>
    </row>
    <row r="2469" spans="1:14" x14ac:dyDescent="0.25">
      <c r="A2469" s="7">
        <v>440429</v>
      </c>
      <c r="B2469" s="7">
        <f t="shared" si="114"/>
        <v>0</v>
      </c>
      <c r="C2469" s="7">
        <f t="shared" si="115"/>
        <v>0</v>
      </c>
      <c r="D2469" s="7">
        <f t="shared" si="116"/>
        <v>0</v>
      </c>
      <c r="E2469" s="7">
        <v>431487</v>
      </c>
      <c r="F2469" t="s">
        <v>50</v>
      </c>
      <c r="G2469" t="s">
        <v>88</v>
      </c>
      <c r="H2469" s="7" t="s">
        <v>112</v>
      </c>
      <c r="I2469" s="7" t="s">
        <v>148</v>
      </c>
      <c r="J2469" t="s">
        <v>18</v>
      </c>
      <c r="K2469">
        <v>25.1</v>
      </c>
      <c r="L2469">
        <v>3</v>
      </c>
      <c r="M2469">
        <v>44.2</v>
      </c>
      <c r="N2469">
        <v>2.76</v>
      </c>
    </row>
    <row r="2470" spans="1:14" x14ac:dyDescent="0.25">
      <c r="A2470" s="7">
        <v>440431</v>
      </c>
      <c r="B2470" s="7">
        <f t="shared" si="114"/>
        <v>0</v>
      </c>
      <c r="C2470" s="7">
        <f t="shared" si="115"/>
        <v>0</v>
      </c>
      <c r="D2470" s="7">
        <f t="shared" si="116"/>
        <v>0</v>
      </c>
      <c r="E2470" s="7">
        <v>431487</v>
      </c>
      <c r="F2470" t="s">
        <v>50</v>
      </c>
      <c r="G2470" t="s">
        <v>88</v>
      </c>
      <c r="H2470" s="7" t="s">
        <v>112</v>
      </c>
      <c r="I2470" s="7" t="s">
        <v>148</v>
      </c>
      <c r="J2470" t="s">
        <v>18</v>
      </c>
      <c r="K2470">
        <v>25.8</v>
      </c>
      <c r="L2470">
        <v>2</v>
      </c>
      <c r="M2470">
        <v>57</v>
      </c>
      <c r="N2470">
        <v>2.76</v>
      </c>
    </row>
    <row r="2471" spans="1:14" x14ac:dyDescent="0.25">
      <c r="A2471" s="7">
        <v>440434</v>
      </c>
      <c r="B2471" s="7">
        <f t="shared" si="114"/>
        <v>0</v>
      </c>
      <c r="C2471" s="7">
        <f t="shared" si="115"/>
        <v>0</v>
      </c>
      <c r="D2471" s="7">
        <f t="shared" si="116"/>
        <v>0</v>
      </c>
      <c r="E2471" s="7">
        <v>431487</v>
      </c>
      <c r="F2471" t="s">
        <v>50</v>
      </c>
      <c r="G2471" t="s">
        <v>88</v>
      </c>
      <c r="H2471" s="7" t="s">
        <v>112</v>
      </c>
      <c r="I2471" s="7" t="s">
        <v>148</v>
      </c>
      <c r="J2471" t="s">
        <v>18</v>
      </c>
      <c r="K2471">
        <v>26.3</v>
      </c>
      <c r="L2471">
        <v>1</v>
      </c>
      <c r="M2471">
        <v>92</v>
      </c>
      <c r="N2471">
        <v>2.76</v>
      </c>
    </row>
    <row r="2472" spans="1:14" x14ac:dyDescent="0.25">
      <c r="A2472" s="7">
        <v>440438</v>
      </c>
      <c r="B2472" s="7">
        <f t="shared" si="114"/>
        <v>0</v>
      </c>
      <c r="C2472" s="7">
        <f t="shared" si="115"/>
        <v>0</v>
      </c>
      <c r="D2472" s="7">
        <f t="shared" si="116"/>
        <v>0</v>
      </c>
      <c r="E2472" s="7">
        <v>431487</v>
      </c>
      <c r="F2472" t="s">
        <v>50</v>
      </c>
      <c r="G2472" t="s">
        <v>88</v>
      </c>
      <c r="H2472" s="7" t="s">
        <v>112</v>
      </c>
      <c r="I2472" s="7" t="s">
        <v>148</v>
      </c>
      <c r="J2472" t="s">
        <v>18</v>
      </c>
      <c r="K2472">
        <v>25.8</v>
      </c>
      <c r="L2472">
        <v>2</v>
      </c>
      <c r="M2472">
        <v>57</v>
      </c>
      <c r="N2472">
        <v>2.76</v>
      </c>
    </row>
    <row r="2473" spans="1:14" x14ac:dyDescent="0.25">
      <c r="A2473" s="7">
        <v>440440</v>
      </c>
      <c r="B2473" s="7">
        <f t="shared" si="114"/>
        <v>0</v>
      </c>
      <c r="C2473" s="7">
        <f t="shared" si="115"/>
        <v>0</v>
      </c>
      <c r="D2473" s="7">
        <f t="shared" si="116"/>
        <v>0</v>
      </c>
      <c r="E2473" s="7">
        <v>431487</v>
      </c>
      <c r="F2473" t="s">
        <v>50</v>
      </c>
      <c r="G2473" t="s">
        <v>88</v>
      </c>
      <c r="H2473" s="7" t="s">
        <v>112</v>
      </c>
      <c r="I2473" s="7" t="s">
        <v>148</v>
      </c>
      <c r="J2473" t="s">
        <v>18</v>
      </c>
      <c r="K2473">
        <v>25</v>
      </c>
      <c r="L2473">
        <v>2</v>
      </c>
      <c r="M2473">
        <v>57</v>
      </c>
      <c r="N2473">
        <v>2.76</v>
      </c>
    </row>
    <row r="2474" spans="1:14" x14ac:dyDescent="0.25">
      <c r="A2474" s="7">
        <v>440445</v>
      </c>
      <c r="B2474" s="7">
        <f t="shared" si="114"/>
        <v>0</v>
      </c>
      <c r="C2474" s="7">
        <f t="shared" si="115"/>
        <v>0</v>
      </c>
      <c r="D2474" s="7">
        <f t="shared" si="116"/>
        <v>0</v>
      </c>
      <c r="E2474" s="7">
        <v>431487</v>
      </c>
      <c r="F2474" t="s">
        <v>50</v>
      </c>
      <c r="G2474" t="s">
        <v>88</v>
      </c>
      <c r="H2474" s="7" t="s">
        <v>112</v>
      </c>
      <c r="I2474" s="7" t="s">
        <v>148</v>
      </c>
      <c r="J2474" t="s">
        <v>18</v>
      </c>
      <c r="K2474">
        <v>26</v>
      </c>
      <c r="L2474">
        <v>1</v>
      </c>
      <c r="M2474">
        <v>92</v>
      </c>
      <c r="N2474">
        <v>2.76</v>
      </c>
    </row>
    <row r="2475" spans="1:14" x14ac:dyDescent="0.25">
      <c r="A2475" s="7">
        <v>440457</v>
      </c>
      <c r="B2475" s="7">
        <f t="shared" si="114"/>
        <v>0</v>
      </c>
      <c r="C2475" s="7">
        <f t="shared" si="115"/>
        <v>0</v>
      </c>
      <c r="D2475" s="7">
        <f t="shared" si="116"/>
        <v>0</v>
      </c>
      <c r="E2475" s="7">
        <v>431487</v>
      </c>
      <c r="F2475" t="s">
        <v>50</v>
      </c>
      <c r="G2475" t="s">
        <v>88</v>
      </c>
      <c r="H2475" s="7" t="s">
        <v>112</v>
      </c>
      <c r="I2475" s="7" t="s">
        <v>148</v>
      </c>
      <c r="J2475" t="s">
        <v>18</v>
      </c>
      <c r="K2475">
        <v>17.3</v>
      </c>
      <c r="L2475">
        <v>1</v>
      </c>
      <c r="M2475">
        <v>92</v>
      </c>
      <c r="N2475">
        <v>2.76</v>
      </c>
    </row>
    <row r="2476" spans="1:14" x14ac:dyDescent="0.25">
      <c r="A2476" s="7">
        <v>440460</v>
      </c>
      <c r="B2476" s="7">
        <f t="shared" si="114"/>
        <v>0</v>
      </c>
      <c r="C2476" s="7">
        <f t="shared" si="115"/>
        <v>0</v>
      </c>
      <c r="D2476" s="7">
        <f t="shared" si="116"/>
        <v>0</v>
      </c>
      <c r="E2476" s="7">
        <v>431487</v>
      </c>
      <c r="F2476" t="s">
        <v>50</v>
      </c>
      <c r="G2476" t="s">
        <v>88</v>
      </c>
      <c r="H2476" s="7" t="s">
        <v>112</v>
      </c>
      <c r="I2476" s="7" t="s">
        <v>148</v>
      </c>
      <c r="J2476" t="s">
        <v>18</v>
      </c>
      <c r="K2476">
        <v>25.3</v>
      </c>
      <c r="L2476">
        <v>1</v>
      </c>
      <c r="M2476">
        <v>92</v>
      </c>
      <c r="N2476">
        <v>2.76</v>
      </c>
    </row>
    <row r="2477" spans="1:14" x14ac:dyDescent="0.25">
      <c r="A2477" s="7">
        <v>440462</v>
      </c>
      <c r="B2477" s="7">
        <f t="shared" si="114"/>
        <v>0</v>
      </c>
      <c r="C2477" s="7">
        <f t="shared" si="115"/>
        <v>0</v>
      </c>
      <c r="D2477" s="7">
        <f t="shared" si="116"/>
        <v>0</v>
      </c>
      <c r="E2477" s="7">
        <v>431487</v>
      </c>
      <c r="F2477" t="s">
        <v>50</v>
      </c>
      <c r="G2477" t="s">
        <v>88</v>
      </c>
      <c r="H2477" s="7" t="s">
        <v>112</v>
      </c>
      <c r="I2477" s="7" t="s">
        <v>148</v>
      </c>
      <c r="J2477" t="s">
        <v>18</v>
      </c>
      <c r="K2477">
        <v>26</v>
      </c>
      <c r="L2477">
        <v>2</v>
      </c>
      <c r="M2477">
        <v>57</v>
      </c>
      <c r="N2477">
        <v>2.76</v>
      </c>
    </row>
    <row r="2478" spans="1:14" x14ac:dyDescent="0.25">
      <c r="A2478" s="7">
        <v>440470</v>
      </c>
      <c r="B2478" s="7">
        <f t="shared" si="114"/>
        <v>0</v>
      </c>
      <c r="C2478" s="7">
        <f t="shared" si="115"/>
        <v>0</v>
      </c>
      <c r="D2478" s="7">
        <f t="shared" si="116"/>
        <v>0</v>
      </c>
      <c r="E2478" s="7">
        <v>431487</v>
      </c>
      <c r="F2478" t="s">
        <v>50</v>
      </c>
      <c r="G2478" t="s">
        <v>88</v>
      </c>
      <c r="H2478" s="7" t="s">
        <v>112</v>
      </c>
      <c r="I2478" s="7" t="s">
        <v>148</v>
      </c>
      <c r="J2478" t="s">
        <v>18</v>
      </c>
      <c r="K2478">
        <v>26.3</v>
      </c>
      <c r="L2478">
        <v>2</v>
      </c>
      <c r="M2478">
        <v>57</v>
      </c>
      <c r="N2478">
        <v>2.76</v>
      </c>
    </row>
    <row r="2479" spans="1:14" x14ac:dyDescent="0.25">
      <c r="A2479" s="7">
        <v>440473</v>
      </c>
      <c r="B2479" s="7">
        <f t="shared" si="114"/>
        <v>0</v>
      </c>
      <c r="C2479" s="7">
        <f t="shared" si="115"/>
        <v>0</v>
      </c>
      <c r="D2479" s="7">
        <f t="shared" si="116"/>
        <v>0</v>
      </c>
      <c r="E2479" s="7">
        <v>431487</v>
      </c>
      <c r="F2479" t="s">
        <v>50</v>
      </c>
      <c r="G2479" t="s">
        <v>88</v>
      </c>
      <c r="H2479" s="7" t="s">
        <v>112</v>
      </c>
      <c r="I2479" s="7" t="s">
        <v>148</v>
      </c>
      <c r="J2479" t="s">
        <v>18</v>
      </c>
      <c r="K2479">
        <v>25.9</v>
      </c>
      <c r="L2479">
        <v>1</v>
      </c>
      <c r="M2479">
        <v>92</v>
      </c>
      <c r="N2479">
        <v>2.76</v>
      </c>
    </row>
    <row r="2480" spans="1:14" x14ac:dyDescent="0.25">
      <c r="A2480" s="7">
        <v>440475</v>
      </c>
      <c r="B2480" s="7">
        <f t="shared" si="114"/>
        <v>0</v>
      </c>
      <c r="C2480" s="7">
        <f t="shared" si="115"/>
        <v>0</v>
      </c>
      <c r="D2480" s="7">
        <f t="shared" si="116"/>
        <v>0</v>
      </c>
      <c r="E2480" s="7">
        <v>431487</v>
      </c>
      <c r="F2480" t="s">
        <v>50</v>
      </c>
      <c r="G2480" t="s">
        <v>88</v>
      </c>
      <c r="H2480" s="7" t="s">
        <v>112</v>
      </c>
      <c r="I2480" s="7" t="s">
        <v>148</v>
      </c>
      <c r="J2480" t="s">
        <v>18</v>
      </c>
      <c r="K2480">
        <v>25.2</v>
      </c>
      <c r="L2480">
        <v>1</v>
      </c>
      <c r="M2480">
        <v>92</v>
      </c>
      <c r="N2480">
        <v>2.76</v>
      </c>
    </row>
    <row r="2481" spans="1:14" x14ac:dyDescent="0.25">
      <c r="A2481" s="7">
        <v>440479</v>
      </c>
      <c r="B2481" s="7">
        <f t="shared" si="114"/>
        <v>0</v>
      </c>
      <c r="C2481" s="7">
        <f t="shared" si="115"/>
        <v>0</v>
      </c>
      <c r="D2481" s="7">
        <f t="shared" si="116"/>
        <v>0</v>
      </c>
      <c r="E2481" s="7">
        <v>431487</v>
      </c>
      <c r="F2481" t="s">
        <v>50</v>
      </c>
      <c r="G2481" t="s">
        <v>88</v>
      </c>
      <c r="H2481" s="7" t="s">
        <v>112</v>
      </c>
      <c r="I2481" s="7" t="s">
        <v>148</v>
      </c>
      <c r="J2481" t="s">
        <v>18</v>
      </c>
      <c r="K2481">
        <v>25</v>
      </c>
      <c r="L2481">
        <v>4</v>
      </c>
      <c r="M2481">
        <v>35.9</v>
      </c>
      <c r="N2481">
        <v>2.76</v>
      </c>
    </row>
    <row r="2482" spans="1:14" x14ac:dyDescent="0.25">
      <c r="A2482" s="7">
        <v>440482</v>
      </c>
      <c r="B2482" s="7">
        <f t="shared" si="114"/>
        <v>0</v>
      </c>
      <c r="C2482" s="7">
        <f t="shared" si="115"/>
        <v>0</v>
      </c>
      <c r="D2482" s="7">
        <f t="shared" si="116"/>
        <v>0</v>
      </c>
      <c r="E2482" s="7">
        <v>431487</v>
      </c>
      <c r="F2482" t="s">
        <v>50</v>
      </c>
      <c r="G2482" t="s">
        <v>88</v>
      </c>
      <c r="H2482" s="7" t="s">
        <v>112</v>
      </c>
      <c r="I2482" s="7" t="s">
        <v>148</v>
      </c>
      <c r="J2482" t="s">
        <v>18</v>
      </c>
      <c r="K2482">
        <v>17</v>
      </c>
      <c r="L2482">
        <v>1</v>
      </c>
      <c r="M2482">
        <v>92</v>
      </c>
      <c r="N2482">
        <v>2.76</v>
      </c>
    </row>
    <row r="2483" spans="1:14" x14ac:dyDescent="0.25">
      <c r="A2483" s="7">
        <v>440485</v>
      </c>
      <c r="B2483" s="7">
        <f t="shared" si="114"/>
        <v>0</v>
      </c>
      <c r="C2483" s="7">
        <f t="shared" si="115"/>
        <v>0</v>
      </c>
      <c r="D2483" s="7">
        <f t="shared" si="116"/>
        <v>0</v>
      </c>
      <c r="E2483" s="7">
        <v>431487</v>
      </c>
      <c r="F2483" t="s">
        <v>50</v>
      </c>
      <c r="G2483" t="s">
        <v>88</v>
      </c>
      <c r="H2483" s="7" t="s">
        <v>112</v>
      </c>
      <c r="I2483" s="7" t="s">
        <v>148</v>
      </c>
      <c r="J2483" t="s">
        <v>18</v>
      </c>
      <c r="K2483">
        <v>25.9</v>
      </c>
      <c r="L2483">
        <v>1</v>
      </c>
      <c r="M2483">
        <v>92</v>
      </c>
      <c r="N2483">
        <v>2.76</v>
      </c>
    </row>
    <row r="2484" spans="1:14" x14ac:dyDescent="0.25">
      <c r="A2484" s="7">
        <v>440492</v>
      </c>
      <c r="B2484" s="7">
        <f t="shared" si="114"/>
        <v>0</v>
      </c>
      <c r="C2484" s="7">
        <f t="shared" si="115"/>
        <v>0</v>
      </c>
      <c r="D2484" s="7">
        <f t="shared" si="116"/>
        <v>0</v>
      </c>
      <c r="E2484" s="7">
        <v>431487</v>
      </c>
      <c r="F2484" t="s">
        <v>50</v>
      </c>
      <c r="G2484" t="s">
        <v>88</v>
      </c>
      <c r="H2484" s="7" t="s">
        <v>112</v>
      </c>
      <c r="I2484" s="7" t="s">
        <v>148</v>
      </c>
      <c r="J2484" t="s">
        <v>18</v>
      </c>
      <c r="K2484">
        <v>26</v>
      </c>
      <c r="L2484">
        <v>2</v>
      </c>
      <c r="M2484">
        <v>57</v>
      </c>
      <c r="N2484">
        <v>2.76</v>
      </c>
    </row>
    <row r="2485" spans="1:14" x14ac:dyDescent="0.25">
      <c r="A2485" s="7">
        <v>440496</v>
      </c>
      <c r="B2485" s="7">
        <f t="shared" si="114"/>
        <v>0</v>
      </c>
      <c r="C2485" s="7">
        <f t="shared" si="115"/>
        <v>0</v>
      </c>
      <c r="D2485" s="7">
        <f t="shared" si="116"/>
        <v>0</v>
      </c>
      <c r="E2485" s="7">
        <v>431487</v>
      </c>
      <c r="F2485" t="s">
        <v>50</v>
      </c>
      <c r="G2485" t="s">
        <v>88</v>
      </c>
      <c r="H2485" s="7" t="s">
        <v>112</v>
      </c>
      <c r="I2485" s="7" t="s">
        <v>148</v>
      </c>
      <c r="J2485" t="s">
        <v>18</v>
      </c>
      <c r="K2485">
        <v>16.399999999999999</v>
      </c>
      <c r="L2485">
        <v>1</v>
      </c>
      <c r="M2485">
        <v>92</v>
      </c>
      <c r="N2485">
        <v>2.76</v>
      </c>
    </row>
    <row r="2486" spans="1:14" x14ac:dyDescent="0.25">
      <c r="A2486" s="7">
        <v>440499</v>
      </c>
      <c r="B2486" s="7">
        <f t="shared" si="114"/>
        <v>0</v>
      </c>
      <c r="C2486" s="7">
        <f t="shared" si="115"/>
        <v>0</v>
      </c>
      <c r="D2486" s="7">
        <f t="shared" si="116"/>
        <v>0</v>
      </c>
      <c r="E2486" s="7">
        <v>431487</v>
      </c>
      <c r="F2486" t="s">
        <v>50</v>
      </c>
      <c r="G2486" t="s">
        <v>88</v>
      </c>
      <c r="H2486" s="7" t="s">
        <v>112</v>
      </c>
      <c r="I2486" s="7" t="s">
        <v>148</v>
      </c>
      <c r="J2486" t="s">
        <v>18</v>
      </c>
      <c r="K2486">
        <v>25.5</v>
      </c>
      <c r="L2486">
        <v>1</v>
      </c>
      <c r="M2486">
        <v>92</v>
      </c>
      <c r="N2486">
        <v>2.76</v>
      </c>
    </row>
    <row r="2487" spans="1:14" x14ac:dyDescent="0.25">
      <c r="A2487" s="7">
        <v>440501</v>
      </c>
      <c r="B2487" s="7">
        <f t="shared" si="114"/>
        <v>0</v>
      </c>
      <c r="C2487" s="7">
        <f t="shared" si="115"/>
        <v>0</v>
      </c>
      <c r="D2487" s="7">
        <f t="shared" si="116"/>
        <v>0</v>
      </c>
      <c r="E2487" s="7">
        <v>431487</v>
      </c>
      <c r="F2487" t="s">
        <v>50</v>
      </c>
      <c r="G2487" t="s">
        <v>88</v>
      </c>
      <c r="H2487" s="7" t="s">
        <v>112</v>
      </c>
      <c r="I2487" s="7" t="s">
        <v>148</v>
      </c>
      <c r="J2487" t="s">
        <v>18</v>
      </c>
      <c r="K2487">
        <v>17.100000000000001</v>
      </c>
      <c r="L2487">
        <v>1</v>
      </c>
      <c r="M2487">
        <v>92</v>
      </c>
      <c r="N2487">
        <v>2.76</v>
      </c>
    </row>
    <row r="2488" spans="1:14" x14ac:dyDescent="0.25">
      <c r="A2488" s="7">
        <v>440509</v>
      </c>
      <c r="B2488" s="7">
        <f t="shared" si="114"/>
        <v>0</v>
      </c>
      <c r="C2488" s="7">
        <f t="shared" si="115"/>
        <v>0</v>
      </c>
      <c r="D2488" s="7">
        <f t="shared" si="116"/>
        <v>0</v>
      </c>
      <c r="E2488" s="7">
        <v>431487</v>
      </c>
      <c r="F2488" t="s">
        <v>50</v>
      </c>
      <c r="G2488" t="s">
        <v>88</v>
      </c>
      <c r="H2488" s="7" t="s">
        <v>112</v>
      </c>
      <c r="I2488" s="7" t="s">
        <v>148</v>
      </c>
      <c r="J2488" t="s">
        <v>18</v>
      </c>
      <c r="K2488">
        <v>17.100000000000001</v>
      </c>
      <c r="L2488">
        <v>1</v>
      </c>
      <c r="M2488">
        <v>92</v>
      </c>
      <c r="N2488">
        <v>2.76</v>
      </c>
    </row>
    <row r="2489" spans="1:14" x14ac:dyDescent="0.25">
      <c r="A2489" s="7">
        <v>440512</v>
      </c>
      <c r="B2489" s="7">
        <f t="shared" si="114"/>
        <v>0</v>
      </c>
      <c r="C2489" s="7">
        <f t="shared" si="115"/>
        <v>0</v>
      </c>
      <c r="D2489" s="7">
        <f t="shared" si="116"/>
        <v>0</v>
      </c>
      <c r="E2489" s="7">
        <v>431487</v>
      </c>
      <c r="F2489" t="s">
        <v>50</v>
      </c>
      <c r="G2489" t="s">
        <v>88</v>
      </c>
      <c r="H2489" s="7" t="s">
        <v>112</v>
      </c>
      <c r="I2489" s="7" t="s">
        <v>148</v>
      </c>
      <c r="J2489" t="s">
        <v>18</v>
      </c>
      <c r="K2489">
        <v>25.7</v>
      </c>
      <c r="L2489">
        <v>1</v>
      </c>
      <c r="M2489">
        <v>92</v>
      </c>
      <c r="N2489">
        <v>2.76</v>
      </c>
    </row>
    <row r="2490" spans="1:14" x14ac:dyDescent="0.25">
      <c r="A2490" s="7">
        <v>441295</v>
      </c>
      <c r="B2490" s="7">
        <f t="shared" si="114"/>
        <v>0</v>
      </c>
      <c r="C2490" s="7">
        <f t="shared" si="115"/>
        <v>0</v>
      </c>
      <c r="D2490" s="7">
        <f t="shared" si="116"/>
        <v>0</v>
      </c>
      <c r="E2490" s="7">
        <v>431500</v>
      </c>
      <c r="F2490" t="s">
        <v>50</v>
      </c>
      <c r="G2490" t="s">
        <v>87</v>
      </c>
      <c r="H2490" s="7">
        <v>19</v>
      </c>
      <c r="I2490" s="7" t="s">
        <v>148</v>
      </c>
      <c r="J2490" t="s">
        <v>18</v>
      </c>
      <c r="K2490">
        <v>42.4</v>
      </c>
      <c r="L2490">
        <v>1</v>
      </c>
      <c r="M2490">
        <v>118.7</v>
      </c>
      <c r="N2490">
        <v>2.76</v>
      </c>
    </row>
    <row r="2491" spans="1:14" x14ac:dyDescent="0.25">
      <c r="A2491" s="7">
        <v>441297</v>
      </c>
      <c r="B2491" s="7">
        <f t="shared" si="114"/>
        <v>0</v>
      </c>
      <c r="C2491" s="7">
        <f t="shared" si="115"/>
        <v>0</v>
      </c>
      <c r="D2491" s="7">
        <f t="shared" si="116"/>
        <v>0</v>
      </c>
      <c r="E2491" s="7">
        <v>431500</v>
      </c>
      <c r="F2491" t="s">
        <v>50</v>
      </c>
      <c r="G2491" t="s">
        <v>87</v>
      </c>
      <c r="H2491" s="7">
        <v>19</v>
      </c>
      <c r="I2491" s="7" t="s">
        <v>148</v>
      </c>
      <c r="J2491" t="s">
        <v>18</v>
      </c>
      <c r="K2491">
        <v>19.3</v>
      </c>
      <c r="L2491">
        <v>1</v>
      </c>
      <c r="M2491">
        <v>92</v>
      </c>
      <c r="N2491">
        <v>2.76</v>
      </c>
    </row>
    <row r="2492" spans="1:14" x14ac:dyDescent="0.25">
      <c r="A2492" s="7">
        <v>441298</v>
      </c>
      <c r="B2492" s="7">
        <f t="shared" si="114"/>
        <v>0</v>
      </c>
      <c r="C2492" s="7">
        <f t="shared" si="115"/>
        <v>0</v>
      </c>
      <c r="D2492" s="7">
        <f t="shared" si="116"/>
        <v>0</v>
      </c>
      <c r="E2492" s="7">
        <v>431500</v>
      </c>
      <c r="F2492" t="s">
        <v>50</v>
      </c>
      <c r="G2492" t="s">
        <v>87</v>
      </c>
      <c r="H2492" s="7">
        <v>19</v>
      </c>
      <c r="I2492" s="7" t="s">
        <v>148</v>
      </c>
      <c r="J2492" t="s">
        <v>18</v>
      </c>
      <c r="K2492">
        <v>36.200000000000003</v>
      </c>
      <c r="L2492">
        <v>3</v>
      </c>
      <c r="M2492">
        <v>57</v>
      </c>
      <c r="N2492">
        <v>2.76</v>
      </c>
    </row>
    <row r="2493" spans="1:14" x14ac:dyDescent="0.25">
      <c r="A2493" s="7">
        <v>441300</v>
      </c>
      <c r="B2493" s="7">
        <f t="shared" si="114"/>
        <v>0</v>
      </c>
      <c r="C2493" s="7">
        <f t="shared" si="115"/>
        <v>0</v>
      </c>
      <c r="D2493" s="7">
        <f t="shared" si="116"/>
        <v>0</v>
      </c>
      <c r="E2493" s="7">
        <v>431500</v>
      </c>
      <c r="F2493" t="s">
        <v>50</v>
      </c>
      <c r="G2493" t="s">
        <v>87</v>
      </c>
      <c r="H2493" s="7">
        <v>19</v>
      </c>
      <c r="I2493" s="7" t="s">
        <v>148</v>
      </c>
      <c r="J2493" t="s">
        <v>18</v>
      </c>
      <c r="K2493">
        <v>35.799999999999997</v>
      </c>
      <c r="L2493">
        <v>1</v>
      </c>
      <c r="M2493">
        <v>92</v>
      </c>
      <c r="N2493">
        <v>2.76</v>
      </c>
    </row>
    <row r="2494" spans="1:14" x14ac:dyDescent="0.25">
      <c r="A2494" s="7">
        <v>441302</v>
      </c>
      <c r="B2494" s="7">
        <f t="shared" si="114"/>
        <v>0</v>
      </c>
      <c r="C2494" s="7">
        <f t="shared" si="115"/>
        <v>0</v>
      </c>
      <c r="D2494" s="7">
        <f t="shared" si="116"/>
        <v>0</v>
      </c>
      <c r="E2494" s="7">
        <v>431500</v>
      </c>
      <c r="F2494" t="s">
        <v>50</v>
      </c>
      <c r="G2494" t="s">
        <v>87</v>
      </c>
      <c r="H2494" s="7">
        <v>19</v>
      </c>
      <c r="I2494" s="7" t="s">
        <v>148</v>
      </c>
      <c r="J2494" t="s">
        <v>18</v>
      </c>
      <c r="K2494">
        <v>35.299999999999997</v>
      </c>
      <c r="L2494">
        <v>2</v>
      </c>
      <c r="M2494">
        <v>57</v>
      </c>
      <c r="N2494">
        <v>2.76</v>
      </c>
    </row>
    <row r="2495" spans="1:14" x14ac:dyDescent="0.25">
      <c r="A2495" s="7">
        <v>441304</v>
      </c>
      <c r="B2495" s="7">
        <f t="shared" si="114"/>
        <v>0</v>
      </c>
      <c r="C2495" s="7">
        <f t="shared" si="115"/>
        <v>0</v>
      </c>
      <c r="D2495" s="7">
        <f t="shared" si="116"/>
        <v>0</v>
      </c>
      <c r="E2495" s="7">
        <v>431500</v>
      </c>
      <c r="F2495" t="s">
        <v>50</v>
      </c>
      <c r="G2495" t="s">
        <v>87</v>
      </c>
      <c r="H2495" s="7">
        <v>19</v>
      </c>
      <c r="I2495" s="7" t="s">
        <v>148</v>
      </c>
      <c r="J2495" t="s">
        <v>18</v>
      </c>
      <c r="K2495">
        <v>20.100000000000001</v>
      </c>
      <c r="L2495">
        <v>1</v>
      </c>
      <c r="M2495">
        <v>92</v>
      </c>
      <c r="N2495">
        <v>2.76</v>
      </c>
    </row>
    <row r="2496" spans="1:14" x14ac:dyDescent="0.25">
      <c r="A2496" s="7">
        <v>441306</v>
      </c>
      <c r="B2496" s="7">
        <f t="shared" si="114"/>
        <v>0</v>
      </c>
      <c r="C2496" s="7">
        <f t="shared" si="115"/>
        <v>0</v>
      </c>
      <c r="D2496" s="7">
        <f t="shared" si="116"/>
        <v>0</v>
      </c>
      <c r="E2496" s="7">
        <v>431500</v>
      </c>
      <c r="F2496" t="s">
        <v>50</v>
      </c>
      <c r="G2496" t="s">
        <v>87</v>
      </c>
      <c r="H2496" s="7">
        <v>19</v>
      </c>
      <c r="I2496" s="7" t="s">
        <v>148</v>
      </c>
      <c r="J2496" t="s">
        <v>18</v>
      </c>
      <c r="K2496">
        <v>57.2</v>
      </c>
      <c r="L2496">
        <v>1</v>
      </c>
      <c r="M2496">
        <v>134.30000000000001</v>
      </c>
      <c r="N2496">
        <v>2.76</v>
      </c>
    </row>
    <row r="2497" spans="1:14" x14ac:dyDescent="0.25">
      <c r="A2497" s="7">
        <v>441309</v>
      </c>
      <c r="B2497" s="7">
        <f t="shared" si="114"/>
        <v>0</v>
      </c>
      <c r="C2497" s="7">
        <f t="shared" si="115"/>
        <v>0</v>
      </c>
      <c r="D2497" s="7">
        <f t="shared" si="116"/>
        <v>0</v>
      </c>
      <c r="E2497" s="7">
        <v>431500</v>
      </c>
      <c r="F2497" t="s">
        <v>50</v>
      </c>
      <c r="G2497" t="s">
        <v>87</v>
      </c>
      <c r="H2497" s="7">
        <v>19</v>
      </c>
      <c r="I2497" s="7" t="s">
        <v>148</v>
      </c>
      <c r="J2497" t="s">
        <v>18</v>
      </c>
      <c r="K2497">
        <v>43</v>
      </c>
      <c r="L2497">
        <v>3</v>
      </c>
      <c r="M2497">
        <v>57</v>
      </c>
      <c r="N2497">
        <v>2.76</v>
      </c>
    </row>
    <row r="2498" spans="1:14" x14ac:dyDescent="0.25">
      <c r="A2498" s="7">
        <v>441311</v>
      </c>
      <c r="B2498" s="7">
        <f t="shared" si="114"/>
        <v>0</v>
      </c>
      <c r="C2498" s="7">
        <f t="shared" si="115"/>
        <v>0</v>
      </c>
      <c r="D2498" s="7">
        <f t="shared" si="116"/>
        <v>0</v>
      </c>
      <c r="E2498" s="7">
        <v>431500</v>
      </c>
      <c r="F2498" t="s">
        <v>50</v>
      </c>
      <c r="G2498" t="s">
        <v>87</v>
      </c>
      <c r="H2498" s="7">
        <v>19</v>
      </c>
      <c r="I2498" s="7" t="s">
        <v>148</v>
      </c>
      <c r="J2498" t="s">
        <v>18</v>
      </c>
      <c r="K2498">
        <v>57.1</v>
      </c>
      <c r="L2498">
        <v>3</v>
      </c>
      <c r="M2498">
        <v>64.5</v>
      </c>
      <c r="N2498">
        <v>2.76</v>
      </c>
    </row>
    <row r="2499" spans="1:14" x14ac:dyDescent="0.25">
      <c r="A2499" s="7">
        <v>441313</v>
      </c>
      <c r="B2499" s="7">
        <f t="shared" ref="B2499:B2562" si="117">IF(A2499=A2500,1,0)</f>
        <v>0</v>
      </c>
      <c r="C2499" s="7">
        <f t="shared" ref="C2499:C2562" si="118">IF(A2499=A2498,1,0)</f>
        <v>0</v>
      </c>
      <c r="D2499" s="7">
        <f t="shared" ref="D2499:D2562" si="119">B2499+C2499</f>
        <v>0</v>
      </c>
      <c r="E2499" s="7">
        <v>431500</v>
      </c>
      <c r="F2499" t="s">
        <v>50</v>
      </c>
      <c r="G2499" t="s">
        <v>87</v>
      </c>
      <c r="H2499" s="7">
        <v>19</v>
      </c>
      <c r="I2499" s="7" t="s">
        <v>148</v>
      </c>
      <c r="J2499" t="s">
        <v>18</v>
      </c>
      <c r="K2499">
        <v>36.200000000000003</v>
      </c>
      <c r="L2499">
        <v>1</v>
      </c>
      <c r="M2499">
        <v>92</v>
      </c>
      <c r="N2499">
        <v>2.76</v>
      </c>
    </row>
    <row r="2500" spans="1:14" x14ac:dyDescent="0.25">
      <c r="A2500" s="7">
        <v>441315</v>
      </c>
      <c r="B2500" s="7">
        <f t="shared" si="117"/>
        <v>0</v>
      </c>
      <c r="C2500" s="7">
        <f t="shared" si="118"/>
        <v>0</v>
      </c>
      <c r="D2500" s="7">
        <f t="shared" si="119"/>
        <v>0</v>
      </c>
      <c r="E2500" s="7">
        <v>431500</v>
      </c>
      <c r="F2500" t="s">
        <v>50</v>
      </c>
      <c r="G2500" t="s">
        <v>87</v>
      </c>
      <c r="H2500" s="7">
        <v>19</v>
      </c>
      <c r="I2500" s="7" t="s">
        <v>148</v>
      </c>
      <c r="J2500" t="s">
        <v>18</v>
      </c>
      <c r="K2500">
        <v>35.6</v>
      </c>
      <c r="L2500">
        <v>2</v>
      </c>
      <c r="M2500">
        <v>57</v>
      </c>
      <c r="N2500">
        <v>2.76</v>
      </c>
    </row>
    <row r="2501" spans="1:14" x14ac:dyDescent="0.25">
      <c r="A2501" s="7">
        <v>441317</v>
      </c>
      <c r="B2501" s="7">
        <f t="shared" si="117"/>
        <v>0</v>
      </c>
      <c r="C2501" s="7">
        <f t="shared" si="118"/>
        <v>0</v>
      </c>
      <c r="D2501" s="7">
        <f t="shared" si="119"/>
        <v>0</v>
      </c>
      <c r="E2501" s="7">
        <v>431500</v>
      </c>
      <c r="F2501" t="s">
        <v>50</v>
      </c>
      <c r="G2501" t="s">
        <v>87</v>
      </c>
      <c r="H2501" s="7">
        <v>19</v>
      </c>
      <c r="I2501" s="7" t="s">
        <v>148</v>
      </c>
      <c r="J2501" t="s">
        <v>18</v>
      </c>
      <c r="K2501">
        <v>42.9</v>
      </c>
      <c r="L2501">
        <v>1</v>
      </c>
      <c r="M2501">
        <v>118.7</v>
      </c>
      <c r="N2501">
        <v>2.76</v>
      </c>
    </row>
    <row r="2502" spans="1:14" x14ac:dyDescent="0.25">
      <c r="A2502" s="7">
        <v>441318</v>
      </c>
      <c r="B2502" s="7">
        <f t="shared" si="117"/>
        <v>0</v>
      </c>
      <c r="C2502" s="7">
        <f t="shared" si="118"/>
        <v>0</v>
      </c>
      <c r="D2502" s="7">
        <f t="shared" si="119"/>
        <v>0</v>
      </c>
      <c r="E2502" s="7">
        <v>431500</v>
      </c>
      <c r="F2502" t="s">
        <v>50</v>
      </c>
      <c r="G2502" t="s">
        <v>87</v>
      </c>
      <c r="H2502" s="7">
        <v>19</v>
      </c>
      <c r="I2502" s="7" t="s">
        <v>148</v>
      </c>
      <c r="J2502" t="s">
        <v>18</v>
      </c>
      <c r="K2502">
        <v>22.2</v>
      </c>
      <c r="L2502">
        <v>1</v>
      </c>
      <c r="M2502">
        <v>92</v>
      </c>
      <c r="N2502">
        <v>2.76</v>
      </c>
    </row>
    <row r="2503" spans="1:14" x14ac:dyDescent="0.25">
      <c r="A2503" s="7">
        <v>441320</v>
      </c>
      <c r="B2503" s="7">
        <f t="shared" si="117"/>
        <v>0</v>
      </c>
      <c r="C2503" s="7">
        <f t="shared" si="118"/>
        <v>0</v>
      </c>
      <c r="D2503" s="7">
        <f t="shared" si="119"/>
        <v>0</v>
      </c>
      <c r="E2503" s="7">
        <v>431500</v>
      </c>
      <c r="F2503" t="s">
        <v>50</v>
      </c>
      <c r="G2503" t="s">
        <v>87</v>
      </c>
      <c r="H2503" s="7">
        <v>19</v>
      </c>
      <c r="I2503" s="7" t="s">
        <v>148</v>
      </c>
      <c r="J2503" t="s">
        <v>18</v>
      </c>
      <c r="K2503">
        <v>56</v>
      </c>
      <c r="L2503">
        <v>4</v>
      </c>
      <c r="M2503">
        <v>52.4</v>
      </c>
      <c r="N2503">
        <v>2.76</v>
      </c>
    </row>
    <row r="2504" spans="1:14" x14ac:dyDescent="0.25">
      <c r="A2504" s="7">
        <v>441324</v>
      </c>
      <c r="B2504" s="7">
        <f t="shared" si="117"/>
        <v>0</v>
      </c>
      <c r="C2504" s="7">
        <f t="shared" si="118"/>
        <v>0</v>
      </c>
      <c r="D2504" s="7">
        <f t="shared" si="119"/>
        <v>0</v>
      </c>
      <c r="E2504" s="7">
        <v>431500</v>
      </c>
      <c r="F2504" t="s">
        <v>50</v>
      </c>
      <c r="G2504" t="s">
        <v>87</v>
      </c>
      <c r="H2504" s="7">
        <v>19</v>
      </c>
      <c r="I2504" s="7" t="s">
        <v>148</v>
      </c>
      <c r="J2504" t="s">
        <v>18</v>
      </c>
      <c r="K2504">
        <v>35.299999999999997</v>
      </c>
      <c r="L2504">
        <v>1</v>
      </c>
      <c r="M2504">
        <v>92</v>
      </c>
      <c r="N2504">
        <v>2.76</v>
      </c>
    </row>
    <row r="2505" spans="1:14" x14ac:dyDescent="0.25">
      <c r="A2505" s="7">
        <v>441326</v>
      </c>
      <c r="B2505" s="7">
        <f t="shared" si="117"/>
        <v>0</v>
      </c>
      <c r="C2505" s="7">
        <f t="shared" si="118"/>
        <v>0</v>
      </c>
      <c r="D2505" s="7">
        <f t="shared" si="119"/>
        <v>0</v>
      </c>
      <c r="E2505" s="7">
        <v>431500</v>
      </c>
      <c r="F2505" t="s">
        <v>50</v>
      </c>
      <c r="G2505" t="s">
        <v>87</v>
      </c>
      <c r="H2505" s="7">
        <v>19</v>
      </c>
      <c r="I2505" s="7" t="s">
        <v>148</v>
      </c>
      <c r="J2505" t="s">
        <v>18</v>
      </c>
      <c r="K2505">
        <v>35</v>
      </c>
      <c r="L2505">
        <v>1</v>
      </c>
      <c r="M2505">
        <v>92</v>
      </c>
      <c r="N2505">
        <v>2.76</v>
      </c>
    </row>
    <row r="2506" spans="1:14" x14ac:dyDescent="0.25">
      <c r="A2506" s="7">
        <v>441328</v>
      </c>
      <c r="B2506" s="7">
        <f t="shared" si="117"/>
        <v>0</v>
      </c>
      <c r="C2506" s="7">
        <f t="shared" si="118"/>
        <v>0</v>
      </c>
      <c r="D2506" s="7">
        <f t="shared" si="119"/>
        <v>0</v>
      </c>
      <c r="E2506" s="7">
        <v>431500</v>
      </c>
      <c r="F2506" t="s">
        <v>50</v>
      </c>
      <c r="G2506" t="s">
        <v>87</v>
      </c>
      <c r="H2506" s="7">
        <v>19</v>
      </c>
      <c r="I2506" s="7" t="s">
        <v>148</v>
      </c>
      <c r="J2506" t="s">
        <v>18</v>
      </c>
      <c r="K2506">
        <v>35.299999999999997</v>
      </c>
      <c r="L2506">
        <v>1</v>
      </c>
      <c r="M2506">
        <v>92</v>
      </c>
      <c r="N2506">
        <v>2.76</v>
      </c>
    </row>
    <row r="2507" spans="1:14" x14ac:dyDescent="0.25">
      <c r="A2507" s="7">
        <v>441330</v>
      </c>
      <c r="B2507" s="7">
        <f t="shared" si="117"/>
        <v>0</v>
      </c>
      <c r="C2507" s="7">
        <f t="shared" si="118"/>
        <v>0</v>
      </c>
      <c r="D2507" s="7">
        <f t="shared" si="119"/>
        <v>0</v>
      </c>
      <c r="E2507" s="7">
        <v>431501</v>
      </c>
      <c r="F2507" t="s">
        <v>50</v>
      </c>
      <c r="G2507" t="s">
        <v>89</v>
      </c>
      <c r="H2507" s="7">
        <v>28</v>
      </c>
      <c r="I2507" s="7" t="s">
        <v>148</v>
      </c>
      <c r="J2507" t="s">
        <v>18</v>
      </c>
      <c r="K2507">
        <v>46</v>
      </c>
      <c r="L2507">
        <v>1</v>
      </c>
      <c r="M2507">
        <v>118.7</v>
      </c>
      <c r="N2507">
        <v>2.76</v>
      </c>
    </row>
    <row r="2508" spans="1:14" x14ac:dyDescent="0.25">
      <c r="A2508" s="7">
        <v>441332</v>
      </c>
      <c r="B2508" s="7">
        <f t="shared" si="117"/>
        <v>0</v>
      </c>
      <c r="C2508" s="7">
        <f t="shared" si="118"/>
        <v>0</v>
      </c>
      <c r="D2508" s="7">
        <f t="shared" si="119"/>
        <v>0</v>
      </c>
      <c r="E2508" s="7">
        <v>431501</v>
      </c>
      <c r="F2508" t="s">
        <v>50</v>
      </c>
      <c r="G2508" t="s">
        <v>89</v>
      </c>
      <c r="H2508" s="7">
        <v>28</v>
      </c>
      <c r="I2508" s="7" t="s">
        <v>148</v>
      </c>
      <c r="J2508" t="s">
        <v>18</v>
      </c>
      <c r="K2508">
        <v>61.7</v>
      </c>
      <c r="L2508">
        <v>4</v>
      </c>
      <c r="M2508">
        <v>52.4</v>
      </c>
      <c r="N2508">
        <v>2.76</v>
      </c>
    </row>
    <row r="2509" spans="1:14" x14ac:dyDescent="0.25">
      <c r="A2509" s="7">
        <v>441334</v>
      </c>
      <c r="B2509" s="7">
        <f t="shared" si="117"/>
        <v>0</v>
      </c>
      <c r="C2509" s="7">
        <f t="shared" si="118"/>
        <v>0</v>
      </c>
      <c r="D2509" s="7">
        <f t="shared" si="119"/>
        <v>0</v>
      </c>
      <c r="E2509" s="7">
        <v>431501</v>
      </c>
      <c r="F2509" t="s">
        <v>50</v>
      </c>
      <c r="G2509" t="s">
        <v>89</v>
      </c>
      <c r="H2509" s="7">
        <v>28</v>
      </c>
      <c r="I2509" s="7" t="s">
        <v>148</v>
      </c>
      <c r="J2509" t="s">
        <v>18</v>
      </c>
      <c r="K2509">
        <v>46.4</v>
      </c>
      <c r="L2509">
        <v>1</v>
      </c>
      <c r="M2509">
        <v>118.7</v>
      </c>
      <c r="N2509">
        <v>2.76</v>
      </c>
    </row>
    <row r="2510" spans="1:14" x14ac:dyDescent="0.25">
      <c r="A2510" s="7">
        <v>441336</v>
      </c>
      <c r="B2510" s="7">
        <f t="shared" si="117"/>
        <v>0</v>
      </c>
      <c r="C2510" s="7">
        <f t="shared" si="118"/>
        <v>0</v>
      </c>
      <c r="D2510" s="7">
        <f t="shared" si="119"/>
        <v>0</v>
      </c>
      <c r="E2510" s="7">
        <v>431501</v>
      </c>
      <c r="F2510" t="s">
        <v>50</v>
      </c>
      <c r="G2510" t="s">
        <v>89</v>
      </c>
      <c r="H2510" s="7">
        <v>28</v>
      </c>
      <c r="I2510" s="7" t="s">
        <v>148</v>
      </c>
      <c r="J2510" t="s">
        <v>18</v>
      </c>
      <c r="K2510">
        <v>44.9</v>
      </c>
      <c r="L2510">
        <v>3</v>
      </c>
      <c r="M2510">
        <v>57</v>
      </c>
      <c r="N2510">
        <v>2.76</v>
      </c>
    </row>
    <row r="2511" spans="1:14" x14ac:dyDescent="0.25">
      <c r="A2511" s="7">
        <v>441338</v>
      </c>
      <c r="B2511" s="7">
        <f t="shared" si="117"/>
        <v>0</v>
      </c>
      <c r="C2511" s="7">
        <f t="shared" si="118"/>
        <v>0</v>
      </c>
      <c r="D2511" s="7">
        <f t="shared" si="119"/>
        <v>0</v>
      </c>
      <c r="E2511" s="7">
        <v>431501</v>
      </c>
      <c r="F2511" t="s">
        <v>50</v>
      </c>
      <c r="G2511" t="s">
        <v>89</v>
      </c>
      <c r="H2511" s="7">
        <v>28</v>
      </c>
      <c r="I2511" s="7" t="s">
        <v>148</v>
      </c>
      <c r="J2511" t="s">
        <v>18</v>
      </c>
      <c r="K2511">
        <v>45.5</v>
      </c>
      <c r="L2511">
        <v>3</v>
      </c>
      <c r="M2511">
        <v>57</v>
      </c>
      <c r="N2511">
        <v>2.76</v>
      </c>
    </row>
    <row r="2512" spans="1:14" x14ac:dyDescent="0.25">
      <c r="A2512" s="7">
        <v>441340</v>
      </c>
      <c r="B2512" s="7">
        <f t="shared" si="117"/>
        <v>0</v>
      </c>
      <c r="C2512" s="7">
        <f t="shared" si="118"/>
        <v>0</v>
      </c>
      <c r="D2512" s="7">
        <f t="shared" si="119"/>
        <v>0</v>
      </c>
      <c r="E2512" s="7">
        <v>431501</v>
      </c>
      <c r="F2512" t="s">
        <v>50</v>
      </c>
      <c r="G2512" t="s">
        <v>89</v>
      </c>
      <c r="H2512" s="7">
        <v>28</v>
      </c>
      <c r="I2512" s="7" t="s">
        <v>148</v>
      </c>
      <c r="J2512" t="s">
        <v>18</v>
      </c>
      <c r="K2512">
        <v>62.2</v>
      </c>
      <c r="L2512">
        <v>2</v>
      </c>
      <c r="M2512">
        <v>83.2</v>
      </c>
      <c r="N2512">
        <v>2.76</v>
      </c>
    </row>
    <row r="2513" spans="1:14" x14ac:dyDescent="0.25">
      <c r="A2513" s="7">
        <v>441342</v>
      </c>
      <c r="B2513" s="7">
        <f t="shared" si="117"/>
        <v>0</v>
      </c>
      <c r="C2513" s="7">
        <f t="shared" si="118"/>
        <v>0</v>
      </c>
      <c r="D2513" s="7">
        <f t="shared" si="119"/>
        <v>0</v>
      </c>
      <c r="E2513" s="7">
        <v>431501</v>
      </c>
      <c r="F2513" t="s">
        <v>50</v>
      </c>
      <c r="G2513" t="s">
        <v>89</v>
      </c>
      <c r="H2513" s="7">
        <v>28</v>
      </c>
      <c r="I2513" s="7" t="s">
        <v>148</v>
      </c>
      <c r="J2513" t="s">
        <v>18</v>
      </c>
      <c r="K2513">
        <v>47.5</v>
      </c>
      <c r="L2513">
        <v>4</v>
      </c>
      <c r="M2513">
        <v>46.3</v>
      </c>
      <c r="N2513">
        <v>2.76</v>
      </c>
    </row>
    <row r="2514" spans="1:14" x14ac:dyDescent="0.25">
      <c r="A2514" s="7">
        <v>441344</v>
      </c>
      <c r="B2514" s="7">
        <f t="shared" si="117"/>
        <v>0</v>
      </c>
      <c r="C2514" s="7">
        <f t="shared" si="118"/>
        <v>0</v>
      </c>
      <c r="D2514" s="7">
        <f t="shared" si="119"/>
        <v>0</v>
      </c>
      <c r="E2514" s="7">
        <v>431501</v>
      </c>
      <c r="F2514" t="s">
        <v>50</v>
      </c>
      <c r="G2514" t="s">
        <v>89</v>
      </c>
      <c r="H2514" s="7">
        <v>28</v>
      </c>
      <c r="I2514" s="7" t="s">
        <v>148</v>
      </c>
      <c r="J2514" t="s">
        <v>18</v>
      </c>
      <c r="K2514">
        <v>45.3</v>
      </c>
      <c r="L2514">
        <v>1</v>
      </c>
      <c r="M2514">
        <v>118.7</v>
      </c>
      <c r="N2514">
        <v>2.76</v>
      </c>
    </row>
    <row r="2515" spans="1:14" x14ac:dyDescent="0.25">
      <c r="A2515" s="7">
        <v>441346</v>
      </c>
      <c r="B2515" s="7">
        <f t="shared" si="117"/>
        <v>0</v>
      </c>
      <c r="C2515" s="7">
        <f t="shared" si="118"/>
        <v>0</v>
      </c>
      <c r="D2515" s="7">
        <f t="shared" si="119"/>
        <v>0</v>
      </c>
      <c r="E2515" s="7">
        <v>431501</v>
      </c>
      <c r="F2515" t="s">
        <v>50</v>
      </c>
      <c r="G2515" t="s">
        <v>89</v>
      </c>
      <c r="H2515" s="7">
        <v>28</v>
      </c>
      <c r="I2515" s="7" t="s">
        <v>148</v>
      </c>
      <c r="J2515" t="s">
        <v>18</v>
      </c>
      <c r="K2515">
        <v>49.3</v>
      </c>
      <c r="L2515">
        <v>2</v>
      </c>
      <c r="M2515">
        <v>73.5</v>
      </c>
      <c r="N2515">
        <v>2.76</v>
      </c>
    </row>
    <row r="2516" spans="1:14" x14ac:dyDescent="0.25">
      <c r="A2516" s="7">
        <v>441348</v>
      </c>
      <c r="B2516" s="7">
        <f t="shared" si="117"/>
        <v>0</v>
      </c>
      <c r="C2516" s="7">
        <f t="shared" si="118"/>
        <v>0</v>
      </c>
      <c r="D2516" s="7">
        <f t="shared" si="119"/>
        <v>0</v>
      </c>
      <c r="E2516" s="7">
        <v>431501</v>
      </c>
      <c r="F2516" t="s">
        <v>50</v>
      </c>
      <c r="G2516" t="s">
        <v>89</v>
      </c>
      <c r="H2516" s="7">
        <v>28</v>
      </c>
      <c r="I2516" s="7" t="s">
        <v>148</v>
      </c>
      <c r="J2516" t="s">
        <v>18</v>
      </c>
      <c r="K2516">
        <v>66.099999999999994</v>
      </c>
      <c r="L2516">
        <v>2</v>
      </c>
      <c r="M2516">
        <v>83.2</v>
      </c>
      <c r="N2516">
        <v>2.76</v>
      </c>
    </row>
    <row r="2517" spans="1:14" x14ac:dyDescent="0.25">
      <c r="A2517" s="7">
        <v>441350</v>
      </c>
      <c r="B2517" s="7">
        <f t="shared" si="117"/>
        <v>0</v>
      </c>
      <c r="C2517" s="7">
        <f t="shared" si="118"/>
        <v>0</v>
      </c>
      <c r="D2517" s="7">
        <f t="shared" si="119"/>
        <v>0</v>
      </c>
      <c r="E2517" s="7">
        <v>431501</v>
      </c>
      <c r="F2517" t="s">
        <v>50</v>
      </c>
      <c r="G2517" t="s">
        <v>89</v>
      </c>
      <c r="H2517" s="7">
        <v>28</v>
      </c>
      <c r="I2517" s="7" t="s">
        <v>148</v>
      </c>
      <c r="J2517" t="s">
        <v>18</v>
      </c>
      <c r="K2517">
        <v>49.8</v>
      </c>
      <c r="L2517">
        <v>3</v>
      </c>
      <c r="M2517">
        <v>57</v>
      </c>
      <c r="N2517">
        <v>2.76</v>
      </c>
    </row>
    <row r="2518" spans="1:14" x14ac:dyDescent="0.25">
      <c r="A2518" s="7">
        <v>441352</v>
      </c>
      <c r="B2518" s="7">
        <f t="shared" si="117"/>
        <v>0</v>
      </c>
      <c r="C2518" s="7">
        <f t="shared" si="118"/>
        <v>0</v>
      </c>
      <c r="D2518" s="7">
        <f t="shared" si="119"/>
        <v>0</v>
      </c>
      <c r="E2518" s="7">
        <v>431501</v>
      </c>
      <c r="F2518" t="s">
        <v>50</v>
      </c>
      <c r="G2518" t="s">
        <v>89</v>
      </c>
      <c r="H2518" s="7">
        <v>28</v>
      </c>
      <c r="I2518" s="7" t="s">
        <v>148</v>
      </c>
      <c r="J2518" t="s">
        <v>18</v>
      </c>
      <c r="K2518">
        <v>47.1</v>
      </c>
      <c r="L2518">
        <v>1</v>
      </c>
      <c r="M2518">
        <v>118.7</v>
      </c>
      <c r="N2518">
        <v>2.76</v>
      </c>
    </row>
    <row r="2519" spans="1:14" x14ac:dyDescent="0.25">
      <c r="A2519" s="7">
        <v>441612</v>
      </c>
      <c r="B2519" s="7">
        <f t="shared" si="117"/>
        <v>1</v>
      </c>
      <c r="C2519" s="7">
        <f t="shared" si="118"/>
        <v>0</v>
      </c>
      <c r="D2519" s="7">
        <f t="shared" si="119"/>
        <v>1</v>
      </c>
      <c r="E2519" s="7">
        <v>431508</v>
      </c>
      <c r="F2519" t="s">
        <v>50</v>
      </c>
      <c r="G2519" t="s">
        <v>113</v>
      </c>
      <c r="H2519" s="7">
        <v>6</v>
      </c>
      <c r="I2519" s="7" t="s">
        <v>148</v>
      </c>
      <c r="J2519" t="s">
        <v>18</v>
      </c>
      <c r="K2519">
        <v>44</v>
      </c>
      <c r="L2519">
        <v>3</v>
      </c>
      <c r="M2519">
        <v>57</v>
      </c>
      <c r="N2519">
        <v>2.76</v>
      </c>
    </row>
    <row r="2520" spans="1:14" x14ac:dyDescent="0.25">
      <c r="A2520" s="7">
        <v>441612</v>
      </c>
      <c r="B2520" s="7">
        <f t="shared" si="117"/>
        <v>0</v>
      </c>
      <c r="C2520" s="7">
        <f t="shared" si="118"/>
        <v>1</v>
      </c>
      <c r="D2520" s="7">
        <f t="shared" si="119"/>
        <v>1</v>
      </c>
      <c r="E2520" s="7">
        <v>431508</v>
      </c>
      <c r="F2520" t="s">
        <v>50</v>
      </c>
      <c r="G2520" t="s">
        <v>113</v>
      </c>
      <c r="H2520" s="7">
        <v>6</v>
      </c>
      <c r="I2520" s="7" t="s">
        <v>148</v>
      </c>
      <c r="J2520" t="s">
        <v>18</v>
      </c>
      <c r="K2520">
        <v>44</v>
      </c>
      <c r="L2520">
        <v>3</v>
      </c>
      <c r="M2520">
        <v>57</v>
      </c>
      <c r="N2520">
        <v>2.76</v>
      </c>
    </row>
    <row r="2521" spans="1:14" x14ac:dyDescent="0.25">
      <c r="A2521" s="7">
        <v>441616</v>
      </c>
      <c r="B2521" s="7">
        <f t="shared" si="117"/>
        <v>1</v>
      </c>
      <c r="C2521" s="7">
        <f t="shared" si="118"/>
        <v>0</v>
      </c>
      <c r="D2521" s="7">
        <f t="shared" si="119"/>
        <v>1</v>
      </c>
      <c r="E2521" s="7">
        <v>431508</v>
      </c>
      <c r="F2521" t="s">
        <v>50</v>
      </c>
      <c r="G2521" t="s">
        <v>113</v>
      </c>
      <c r="H2521" s="7">
        <v>6</v>
      </c>
      <c r="I2521" s="7" t="s">
        <v>148</v>
      </c>
      <c r="J2521" t="s">
        <v>18</v>
      </c>
      <c r="K2521">
        <v>44.4</v>
      </c>
      <c r="L2521">
        <v>2</v>
      </c>
      <c r="M2521">
        <v>73.5</v>
      </c>
      <c r="N2521">
        <v>2.76</v>
      </c>
    </row>
    <row r="2522" spans="1:14" x14ac:dyDescent="0.25">
      <c r="A2522" s="7">
        <v>441616</v>
      </c>
      <c r="B2522" s="7">
        <f t="shared" si="117"/>
        <v>0</v>
      </c>
      <c r="C2522" s="7">
        <f t="shared" si="118"/>
        <v>1</v>
      </c>
      <c r="D2522" s="7">
        <f t="shared" si="119"/>
        <v>1</v>
      </c>
      <c r="E2522" s="7">
        <v>431508</v>
      </c>
      <c r="F2522" t="s">
        <v>50</v>
      </c>
      <c r="G2522" t="s">
        <v>113</v>
      </c>
      <c r="H2522" s="7">
        <v>6</v>
      </c>
      <c r="I2522" s="7" t="s">
        <v>148</v>
      </c>
      <c r="J2522" t="s">
        <v>18</v>
      </c>
      <c r="K2522">
        <v>44.4</v>
      </c>
      <c r="L2522">
        <v>2</v>
      </c>
      <c r="M2522">
        <v>73.5</v>
      </c>
      <c r="N2522">
        <v>2.76</v>
      </c>
    </row>
    <row r="2523" spans="1:14" x14ac:dyDescent="0.25">
      <c r="A2523" s="7">
        <v>441618</v>
      </c>
      <c r="B2523" s="7">
        <f t="shared" si="117"/>
        <v>1</v>
      </c>
      <c r="C2523" s="7">
        <f t="shared" si="118"/>
        <v>0</v>
      </c>
      <c r="D2523" s="7">
        <f t="shared" si="119"/>
        <v>1</v>
      </c>
      <c r="E2523" s="7">
        <v>431508</v>
      </c>
      <c r="F2523" t="s">
        <v>50</v>
      </c>
      <c r="G2523" t="s">
        <v>113</v>
      </c>
      <c r="H2523" s="7">
        <v>6</v>
      </c>
      <c r="I2523" s="7" t="s">
        <v>148</v>
      </c>
      <c r="J2523" t="s">
        <v>18</v>
      </c>
      <c r="K2523">
        <v>44.4</v>
      </c>
      <c r="L2523">
        <v>2</v>
      </c>
      <c r="M2523">
        <v>73.5</v>
      </c>
      <c r="N2523">
        <v>2.76</v>
      </c>
    </row>
    <row r="2524" spans="1:14" x14ac:dyDescent="0.25">
      <c r="A2524" s="7">
        <v>441618</v>
      </c>
      <c r="B2524" s="7">
        <f t="shared" si="117"/>
        <v>0</v>
      </c>
      <c r="C2524" s="7">
        <f t="shared" si="118"/>
        <v>1</v>
      </c>
      <c r="D2524" s="7">
        <f t="shared" si="119"/>
        <v>1</v>
      </c>
      <c r="E2524" s="7">
        <v>431508</v>
      </c>
      <c r="F2524" t="s">
        <v>50</v>
      </c>
      <c r="G2524" t="s">
        <v>113</v>
      </c>
      <c r="H2524" s="7">
        <v>6</v>
      </c>
      <c r="I2524" s="7" t="s">
        <v>148</v>
      </c>
      <c r="J2524" t="s">
        <v>18</v>
      </c>
      <c r="K2524">
        <v>44.4</v>
      </c>
      <c r="L2524">
        <v>2</v>
      </c>
      <c r="M2524">
        <v>73.5</v>
      </c>
      <c r="N2524">
        <v>2.76</v>
      </c>
    </row>
    <row r="2525" spans="1:14" x14ac:dyDescent="0.25">
      <c r="A2525" s="7">
        <v>441620</v>
      </c>
      <c r="B2525" s="7">
        <f t="shared" si="117"/>
        <v>1</v>
      </c>
      <c r="C2525" s="7">
        <f t="shared" si="118"/>
        <v>0</v>
      </c>
      <c r="D2525" s="7">
        <f t="shared" si="119"/>
        <v>1</v>
      </c>
      <c r="E2525" s="7">
        <v>431508</v>
      </c>
      <c r="F2525" t="s">
        <v>50</v>
      </c>
      <c r="G2525" t="s">
        <v>113</v>
      </c>
      <c r="H2525" s="7">
        <v>6</v>
      </c>
      <c r="I2525" s="7" t="s">
        <v>148</v>
      </c>
      <c r="J2525" t="s">
        <v>18</v>
      </c>
      <c r="K2525">
        <v>44.5</v>
      </c>
      <c r="L2525">
        <v>7</v>
      </c>
      <c r="M2525">
        <v>40.4</v>
      </c>
      <c r="N2525">
        <v>2.76</v>
      </c>
    </row>
    <row r="2526" spans="1:14" x14ac:dyDescent="0.25">
      <c r="A2526" s="7">
        <v>441620</v>
      </c>
      <c r="B2526" s="7">
        <f t="shared" si="117"/>
        <v>0</v>
      </c>
      <c r="C2526" s="7">
        <f t="shared" si="118"/>
        <v>1</v>
      </c>
      <c r="D2526" s="7">
        <f t="shared" si="119"/>
        <v>1</v>
      </c>
      <c r="E2526" s="7">
        <v>431508</v>
      </c>
      <c r="F2526" t="s">
        <v>50</v>
      </c>
      <c r="G2526" t="s">
        <v>113</v>
      </c>
      <c r="H2526" s="7">
        <v>6</v>
      </c>
      <c r="I2526" s="7" t="s">
        <v>148</v>
      </c>
      <c r="J2526" t="s">
        <v>18</v>
      </c>
      <c r="K2526">
        <v>44.5</v>
      </c>
      <c r="L2526">
        <v>7</v>
      </c>
      <c r="M2526">
        <v>40.4</v>
      </c>
      <c r="N2526">
        <v>2.76</v>
      </c>
    </row>
    <row r="2527" spans="1:14" x14ac:dyDescent="0.25">
      <c r="A2527" s="7">
        <v>441622</v>
      </c>
      <c r="B2527" s="7">
        <f t="shared" si="117"/>
        <v>1</v>
      </c>
      <c r="C2527" s="7">
        <f t="shared" si="118"/>
        <v>0</v>
      </c>
      <c r="D2527" s="7">
        <f t="shared" si="119"/>
        <v>1</v>
      </c>
      <c r="E2527" s="7">
        <v>431508</v>
      </c>
      <c r="F2527" t="s">
        <v>50</v>
      </c>
      <c r="G2527" t="s">
        <v>113</v>
      </c>
      <c r="H2527" s="7">
        <v>6</v>
      </c>
      <c r="I2527" s="7" t="s">
        <v>148</v>
      </c>
      <c r="J2527" t="s">
        <v>18</v>
      </c>
      <c r="K2527">
        <v>44.4</v>
      </c>
      <c r="L2527">
        <v>1</v>
      </c>
      <c r="M2527">
        <v>118.7</v>
      </c>
      <c r="N2527">
        <v>2.76</v>
      </c>
    </row>
    <row r="2528" spans="1:14" x14ac:dyDescent="0.25">
      <c r="A2528" s="7">
        <v>441622</v>
      </c>
      <c r="B2528" s="7">
        <f t="shared" si="117"/>
        <v>0</v>
      </c>
      <c r="C2528" s="7">
        <f t="shared" si="118"/>
        <v>1</v>
      </c>
      <c r="D2528" s="7">
        <f t="shared" si="119"/>
        <v>1</v>
      </c>
      <c r="E2528" s="7">
        <v>431508</v>
      </c>
      <c r="F2528" t="s">
        <v>50</v>
      </c>
      <c r="G2528" t="s">
        <v>113</v>
      </c>
      <c r="H2528" s="7">
        <v>6</v>
      </c>
      <c r="I2528" s="7" t="s">
        <v>148</v>
      </c>
      <c r="J2528" t="s">
        <v>18</v>
      </c>
      <c r="K2528">
        <v>44.4</v>
      </c>
      <c r="L2528">
        <v>1</v>
      </c>
      <c r="M2528">
        <v>118.7</v>
      </c>
      <c r="N2528">
        <v>2.76</v>
      </c>
    </row>
    <row r="2529" spans="1:14" x14ac:dyDescent="0.25">
      <c r="A2529" s="7">
        <v>441626</v>
      </c>
      <c r="B2529" s="7">
        <f t="shared" si="117"/>
        <v>1</v>
      </c>
      <c r="C2529" s="7">
        <f t="shared" si="118"/>
        <v>0</v>
      </c>
      <c r="D2529" s="7">
        <f t="shared" si="119"/>
        <v>1</v>
      </c>
      <c r="E2529" s="7">
        <v>431508</v>
      </c>
      <c r="F2529" t="s">
        <v>50</v>
      </c>
      <c r="G2529" t="s">
        <v>113</v>
      </c>
      <c r="H2529" s="7">
        <v>6</v>
      </c>
      <c r="I2529" s="7" t="s">
        <v>148</v>
      </c>
      <c r="J2529" t="s">
        <v>18</v>
      </c>
      <c r="K2529">
        <v>44.3</v>
      </c>
      <c r="L2529">
        <v>2</v>
      </c>
      <c r="M2529">
        <v>73.5</v>
      </c>
      <c r="N2529">
        <v>2.76</v>
      </c>
    </row>
    <row r="2530" spans="1:14" x14ac:dyDescent="0.25">
      <c r="A2530" s="7">
        <v>441626</v>
      </c>
      <c r="B2530" s="7">
        <f t="shared" si="117"/>
        <v>0</v>
      </c>
      <c r="C2530" s="7">
        <f t="shared" si="118"/>
        <v>1</v>
      </c>
      <c r="D2530" s="7">
        <f t="shared" si="119"/>
        <v>1</v>
      </c>
      <c r="E2530" s="7">
        <v>431508</v>
      </c>
      <c r="F2530" t="s">
        <v>50</v>
      </c>
      <c r="G2530" t="s">
        <v>113</v>
      </c>
      <c r="H2530" s="7">
        <v>6</v>
      </c>
      <c r="I2530" s="7" t="s">
        <v>148</v>
      </c>
      <c r="J2530" t="s">
        <v>18</v>
      </c>
      <c r="K2530">
        <v>44.3</v>
      </c>
      <c r="L2530">
        <v>2</v>
      </c>
      <c r="M2530">
        <v>73.5</v>
      </c>
      <c r="N2530">
        <v>2.76</v>
      </c>
    </row>
    <row r="2531" spans="1:14" x14ac:dyDescent="0.25">
      <c r="A2531" s="7">
        <v>441628</v>
      </c>
      <c r="B2531" s="7">
        <f t="shared" si="117"/>
        <v>1</v>
      </c>
      <c r="C2531" s="7">
        <f t="shared" si="118"/>
        <v>0</v>
      </c>
      <c r="D2531" s="7">
        <f t="shared" si="119"/>
        <v>1</v>
      </c>
      <c r="E2531" s="7">
        <v>431508</v>
      </c>
      <c r="F2531" t="s">
        <v>50</v>
      </c>
      <c r="G2531" t="s">
        <v>113</v>
      </c>
      <c r="H2531" s="7">
        <v>6</v>
      </c>
      <c r="I2531" s="7" t="s">
        <v>148</v>
      </c>
      <c r="J2531" t="s">
        <v>18</v>
      </c>
      <c r="K2531">
        <v>44.2</v>
      </c>
      <c r="L2531">
        <v>2</v>
      </c>
      <c r="M2531">
        <v>73.5</v>
      </c>
      <c r="N2531">
        <v>2.76</v>
      </c>
    </row>
    <row r="2532" spans="1:14" x14ac:dyDescent="0.25">
      <c r="A2532" s="7">
        <v>441628</v>
      </c>
      <c r="B2532" s="7">
        <f t="shared" si="117"/>
        <v>0</v>
      </c>
      <c r="C2532" s="7">
        <f t="shared" si="118"/>
        <v>1</v>
      </c>
      <c r="D2532" s="7">
        <f t="shared" si="119"/>
        <v>1</v>
      </c>
      <c r="E2532" s="7">
        <v>431508</v>
      </c>
      <c r="F2532" t="s">
        <v>50</v>
      </c>
      <c r="G2532" t="s">
        <v>113</v>
      </c>
      <c r="H2532" s="7">
        <v>6</v>
      </c>
      <c r="I2532" s="7" t="s">
        <v>148</v>
      </c>
      <c r="J2532" t="s">
        <v>18</v>
      </c>
      <c r="K2532">
        <v>44.2</v>
      </c>
      <c r="L2532">
        <v>2</v>
      </c>
      <c r="M2532">
        <v>73.5</v>
      </c>
      <c r="N2532">
        <v>2.76</v>
      </c>
    </row>
    <row r="2533" spans="1:14" x14ac:dyDescent="0.25">
      <c r="A2533" s="7">
        <v>441876</v>
      </c>
      <c r="B2533" s="7">
        <f t="shared" si="117"/>
        <v>0</v>
      </c>
      <c r="C2533" s="7">
        <f t="shared" si="118"/>
        <v>0</v>
      </c>
      <c r="D2533" s="7">
        <f t="shared" si="119"/>
        <v>0</v>
      </c>
      <c r="E2533" s="7">
        <v>431513</v>
      </c>
      <c r="F2533" t="s">
        <v>50</v>
      </c>
      <c r="G2533" t="s">
        <v>86</v>
      </c>
      <c r="H2533" s="7">
        <v>4</v>
      </c>
      <c r="I2533" s="7" t="s">
        <v>148</v>
      </c>
      <c r="J2533" t="s">
        <v>18</v>
      </c>
      <c r="K2533">
        <v>45.2</v>
      </c>
      <c r="L2533">
        <v>1</v>
      </c>
      <c r="M2533">
        <v>118.7</v>
      </c>
      <c r="N2533">
        <v>2.76</v>
      </c>
    </row>
    <row r="2534" spans="1:14" x14ac:dyDescent="0.25">
      <c r="A2534" s="7">
        <v>441878</v>
      </c>
      <c r="B2534" s="7">
        <f t="shared" si="117"/>
        <v>0</v>
      </c>
      <c r="C2534" s="7">
        <f t="shared" si="118"/>
        <v>0</v>
      </c>
      <c r="D2534" s="7">
        <f t="shared" si="119"/>
        <v>0</v>
      </c>
      <c r="E2534" s="7">
        <v>431513</v>
      </c>
      <c r="F2534" t="s">
        <v>50</v>
      </c>
      <c r="G2534" t="s">
        <v>86</v>
      </c>
      <c r="H2534" s="7">
        <v>4</v>
      </c>
      <c r="I2534" s="7" t="s">
        <v>148</v>
      </c>
      <c r="J2534" t="s">
        <v>18</v>
      </c>
      <c r="K2534">
        <v>60.4</v>
      </c>
      <c r="L2534">
        <v>2</v>
      </c>
      <c r="M2534">
        <v>83.2</v>
      </c>
      <c r="N2534">
        <v>2.76</v>
      </c>
    </row>
    <row r="2535" spans="1:14" x14ac:dyDescent="0.25">
      <c r="A2535" s="7">
        <v>441880</v>
      </c>
      <c r="B2535" s="7">
        <f t="shared" si="117"/>
        <v>0</v>
      </c>
      <c r="C2535" s="7">
        <f t="shared" si="118"/>
        <v>0</v>
      </c>
      <c r="D2535" s="7">
        <f t="shared" si="119"/>
        <v>0</v>
      </c>
      <c r="E2535" s="7">
        <v>431513</v>
      </c>
      <c r="F2535" t="s">
        <v>50</v>
      </c>
      <c r="G2535" t="s">
        <v>86</v>
      </c>
      <c r="H2535" s="7">
        <v>4</v>
      </c>
      <c r="I2535" s="7" t="s">
        <v>148</v>
      </c>
      <c r="J2535" t="s">
        <v>18</v>
      </c>
      <c r="K2535">
        <v>35.5</v>
      </c>
      <c r="L2535">
        <v>2</v>
      </c>
      <c r="M2535">
        <v>57</v>
      </c>
      <c r="N2535">
        <v>2.76</v>
      </c>
    </row>
    <row r="2536" spans="1:14" x14ac:dyDescent="0.25">
      <c r="A2536" s="7">
        <v>441882</v>
      </c>
      <c r="B2536" s="7">
        <f t="shared" si="117"/>
        <v>0</v>
      </c>
      <c r="C2536" s="7">
        <f t="shared" si="118"/>
        <v>0</v>
      </c>
      <c r="D2536" s="7">
        <f t="shared" si="119"/>
        <v>0</v>
      </c>
      <c r="E2536" s="7">
        <v>431513</v>
      </c>
      <c r="F2536" t="s">
        <v>50</v>
      </c>
      <c r="G2536" t="s">
        <v>86</v>
      </c>
      <c r="H2536" s="7">
        <v>4</v>
      </c>
      <c r="I2536" s="7" t="s">
        <v>148</v>
      </c>
      <c r="J2536" t="s">
        <v>18</v>
      </c>
      <c r="K2536">
        <v>36</v>
      </c>
      <c r="L2536">
        <v>1</v>
      </c>
      <c r="M2536">
        <v>92</v>
      </c>
      <c r="N2536">
        <v>2.76</v>
      </c>
    </row>
    <row r="2537" spans="1:14" x14ac:dyDescent="0.25">
      <c r="A2537" s="7">
        <v>441885</v>
      </c>
      <c r="B2537" s="7">
        <f t="shared" si="117"/>
        <v>0</v>
      </c>
      <c r="C2537" s="7">
        <f t="shared" si="118"/>
        <v>0</v>
      </c>
      <c r="D2537" s="7">
        <f t="shared" si="119"/>
        <v>0</v>
      </c>
      <c r="E2537" s="7">
        <v>431513</v>
      </c>
      <c r="F2537" t="s">
        <v>50</v>
      </c>
      <c r="G2537" t="s">
        <v>86</v>
      </c>
      <c r="H2537" s="7">
        <v>4</v>
      </c>
      <c r="I2537" s="7" t="s">
        <v>148</v>
      </c>
      <c r="J2537" t="s">
        <v>18</v>
      </c>
      <c r="K2537">
        <v>45.2</v>
      </c>
      <c r="L2537">
        <v>1</v>
      </c>
      <c r="M2537">
        <v>118.7</v>
      </c>
      <c r="N2537">
        <v>2.76</v>
      </c>
    </row>
    <row r="2538" spans="1:14" x14ac:dyDescent="0.25">
      <c r="A2538" s="7">
        <v>441887</v>
      </c>
      <c r="B2538" s="7">
        <f t="shared" si="117"/>
        <v>0</v>
      </c>
      <c r="C2538" s="7">
        <f t="shared" si="118"/>
        <v>0</v>
      </c>
      <c r="D2538" s="7">
        <f t="shared" si="119"/>
        <v>0</v>
      </c>
      <c r="E2538" s="7">
        <v>431513</v>
      </c>
      <c r="F2538" t="s">
        <v>50</v>
      </c>
      <c r="G2538" t="s">
        <v>86</v>
      </c>
      <c r="H2538" s="7">
        <v>4</v>
      </c>
      <c r="I2538" s="7" t="s">
        <v>148</v>
      </c>
      <c r="J2538" t="s">
        <v>18</v>
      </c>
      <c r="K2538">
        <v>36.4</v>
      </c>
      <c r="L2538">
        <v>3</v>
      </c>
      <c r="M2538">
        <v>44.2</v>
      </c>
      <c r="N2538">
        <v>2.76</v>
      </c>
    </row>
    <row r="2539" spans="1:14" x14ac:dyDescent="0.25">
      <c r="A2539" s="7">
        <v>441889</v>
      </c>
      <c r="B2539" s="7">
        <f t="shared" si="117"/>
        <v>0</v>
      </c>
      <c r="C2539" s="7">
        <f t="shared" si="118"/>
        <v>0</v>
      </c>
      <c r="D2539" s="7">
        <f t="shared" si="119"/>
        <v>0</v>
      </c>
      <c r="E2539" s="7">
        <v>431513</v>
      </c>
      <c r="F2539" t="s">
        <v>50</v>
      </c>
      <c r="G2539" t="s">
        <v>86</v>
      </c>
      <c r="H2539" s="7">
        <v>4</v>
      </c>
      <c r="I2539" s="7" t="s">
        <v>148</v>
      </c>
      <c r="J2539" t="s">
        <v>18</v>
      </c>
      <c r="K2539">
        <v>45.9</v>
      </c>
      <c r="L2539">
        <v>1</v>
      </c>
      <c r="M2539">
        <v>118.7</v>
      </c>
      <c r="N2539">
        <v>2.76</v>
      </c>
    </row>
    <row r="2540" spans="1:14" x14ac:dyDescent="0.25">
      <c r="A2540" s="7">
        <v>441891</v>
      </c>
      <c r="B2540" s="7">
        <f t="shared" si="117"/>
        <v>0</v>
      </c>
      <c r="C2540" s="7">
        <f t="shared" si="118"/>
        <v>0</v>
      </c>
      <c r="D2540" s="7">
        <f t="shared" si="119"/>
        <v>0</v>
      </c>
      <c r="E2540" s="7">
        <v>431513</v>
      </c>
      <c r="F2540" t="s">
        <v>50</v>
      </c>
      <c r="G2540" t="s">
        <v>86</v>
      </c>
      <c r="H2540" s="7">
        <v>4</v>
      </c>
      <c r="I2540" s="7" t="s">
        <v>148</v>
      </c>
      <c r="J2540" t="s">
        <v>18</v>
      </c>
      <c r="K2540">
        <v>59.7</v>
      </c>
      <c r="L2540">
        <v>4</v>
      </c>
      <c r="M2540">
        <v>52.4</v>
      </c>
      <c r="N2540">
        <v>2.76</v>
      </c>
    </row>
    <row r="2541" spans="1:14" x14ac:dyDescent="0.25">
      <c r="A2541" s="7">
        <v>441893</v>
      </c>
      <c r="B2541" s="7">
        <f t="shared" si="117"/>
        <v>0</v>
      </c>
      <c r="C2541" s="7">
        <f t="shared" si="118"/>
        <v>0</v>
      </c>
      <c r="D2541" s="7">
        <f t="shared" si="119"/>
        <v>0</v>
      </c>
      <c r="E2541" s="7">
        <v>431513</v>
      </c>
      <c r="F2541" t="s">
        <v>50</v>
      </c>
      <c r="G2541" t="s">
        <v>86</v>
      </c>
      <c r="H2541" s="7">
        <v>4</v>
      </c>
      <c r="I2541" s="7" t="s">
        <v>148</v>
      </c>
      <c r="J2541" t="s">
        <v>18</v>
      </c>
      <c r="K2541">
        <v>36.200000000000003</v>
      </c>
      <c r="L2541">
        <v>1</v>
      </c>
      <c r="M2541">
        <v>92</v>
      </c>
      <c r="N2541">
        <v>2.76</v>
      </c>
    </row>
    <row r="2542" spans="1:14" x14ac:dyDescent="0.25">
      <c r="A2542" s="7">
        <v>441895</v>
      </c>
      <c r="B2542" s="7">
        <f t="shared" si="117"/>
        <v>0</v>
      </c>
      <c r="C2542" s="7">
        <f t="shared" si="118"/>
        <v>0</v>
      </c>
      <c r="D2542" s="7">
        <f t="shared" si="119"/>
        <v>0</v>
      </c>
      <c r="E2542" s="7">
        <v>431513</v>
      </c>
      <c r="F2542" t="s">
        <v>50</v>
      </c>
      <c r="G2542" t="s">
        <v>86</v>
      </c>
      <c r="H2542" s="7">
        <v>4</v>
      </c>
      <c r="I2542" s="7" t="s">
        <v>148</v>
      </c>
      <c r="J2542" t="s">
        <v>18</v>
      </c>
      <c r="K2542">
        <v>45.9</v>
      </c>
      <c r="L2542">
        <v>4</v>
      </c>
      <c r="M2542">
        <v>46.3</v>
      </c>
      <c r="N2542">
        <v>2.76</v>
      </c>
    </row>
    <row r="2543" spans="1:14" x14ac:dyDescent="0.25">
      <c r="A2543" s="7">
        <v>441898</v>
      </c>
      <c r="B2543" s="7">
        <f t="shared" si="117"/>
        <v>0</v>
      </c>
      <c r="C2543" s="7">
        <f t="shared" si="118"/>
        <v>0</v>
      </c>
      <c r="D2543" s="7">
        <f t="shared" si="119"/>
        <v>0</v>
      </c>
      <c r="E2543" s="7">
        <v>431513</v>
      </c>
      <c r="F2543" t="s">
        <v>50</v>
      </c>
      <c r="G2543" t="s">
        <v>86</v>
      </c>
      <c r="H2543" s="7">
        <v>4</v>
      </c>
      <c r="I2543" s="7" t="s">
        <v>148</v>
      </c>
      <c r="J2543" t="s">
        <v>18</v>
      </c>
      <c r="K2543">
        <v>18.899999999999999</v>
      </c>
      <c r="L2543">
        <v>5</v>
      </c>
      <c r="M2543">
        <v>31.3</v>
      </c>
      <c r="N2543">
        <v>2.76</v>
      </c>
    </row>
    <row r="2544" spans="1:14" x14ac:dyDescent="0.25">
      <c r="A2544" s="7">
        <v>441899</v>
      </c>
      <c r="B2544" s="7">
        <f t="shared" si="117"/>
        <v>0</v>
      </c>
      <c r="C2544" s="7">
        <f t="shared" si="118"/>
        <v>0</v>
      </c>
      <c r="D2544" s="7">
        <f t="shared" si="119"/>
        <v>0</v>
      </c>
      <c r="E2544" s="7">
        <v>431513</v>
      </c>
      <c r="F2544" t="s">
        <v>50</v>
      </c>
      <c r="G2544" t="s">
        <v>86</v>
      </c>
      <c r="H2544" s="7">
        <v>4</v>
      </c>
      <c r="I2544" s="7" t="s">
        <v>148</v>
      </c>
      <c r="J2544" t="s">
        <v>18</v>
      </c>
      <c r="K2544">
        <v>19.7</v>
      </c>
      <c r="L2544">
        <v>1</v>
      </c>
      <c r="M2544">
        <v>92</v>
      </c>
      <c r="N2544">
        <v>2.76</v>
      </c>
    </row>
    <row r="2545" spans="1:14" x14ac:dyDescent="0.25">
      <c r="A2545" s="7">
        <v>441901</v>
      </c>
      <c r="B2545" s="7">
        <f t="shared" si="117"/>
        <v>0</v>
      </c>
      <c r="C2545" s="7">
        <f t="shared" si="118"/>
        <v>0</v>
      </c>
      <c r="D2545" s="7">
        <f t="shared" si="119"/>
        <v>0</v>
      </c>
      <c r="E2545" s="7">
        <v>431513</v>
      </c>
      <c r="F2545" t="s">
        <v>50</v>
      </c>
      <c r="G2545" t="s">
        <v>86</v>
      </c>
      <c r="H2545" s="7">
        <v>4</v>
      </c>
      <c r="I2545" s="7" t="s">
        <v>148</v>
      </c>
      <c r="J2545" t="s">
        <v>18</v>
      </c>
      <c r="K2545">
        <v>36.4</v>
      </c>
      <c r="L2545">
        <v>1</v>
      </c>
      <c r="M2545">
        <v>92</v>
      </c>
      <c r="N2545">
        <v>2.76</v>
      </c>
    </row>
    <row r="2546" spans="1:14" x14ac:dyDescent="0.25">
      <c r="A2546" s="7">
        <v>441904</v>
      </c>
      <c r="B2546" s="7">
        <f t="shared" si="117"/>
        <v>0</v>
      </c>
      <c r="C2546" s="7">
        <f t="shared" si="118"/>
        <v>0</v>
      </c>
      <c r="D2546" s="7">
        <f t="shared" si="119"/>
        <v>0</v>
      </c>
      <c r="E2546" s="7">
        <v>431513</v>
      </c>
      <c r="F2546" t="s">
        <v>50</v>
      </c>
      <c r="G2546" t="s">
        <v>86</v>
      </c>
      <c r="H2546" s="7">
        <v>4</v>
      </c>
      <c r="I2546" s="7" t="s">
        <v>148</v>
      </c>
      <c r="J2546" t="s">
        <v>18</v>
      </c>
      <c r="K2546">
        <v>19.399999999999999</v>
      </c>
      <c r="L2546">
        <v>1</v>
      </c>
      <c r="M2546">
        <v>92</v>
      </c>
      <c r="N2546">
        <v>2.76</v>
      </c>
    </row>
    <row r="2547" spans="1:14" x14ac:dyDescent="0.25">
      <c r="A2547" s="7">
        <v>441907</v>
      </c>
      <c r="B2547" s="7">
        <f t="shared" si="117"/>
        <v>0</v>
      </c>
      <c r="C2547" s="7">
        <f t="shared" si="118"/>
        <v>0</v>
      </c>
      <c r="D2547" s="7">
        <f t="shared" si="119"/>
        <v>0</v>
      </c>
      <c r="E2547" s="7">
        <v>431513</v>
      </c>
      <c r="F2547" t="s">
        <v>50</v>
      </c>
      <c r="G2547" t="s">
        <v>86</v>
      </c>
      <c r="H2547" s="7">
        <v>4</v>
      </c>
      <c r="I2547" s="7" t="s">
        <v>148</v>
      </c>
      <c r="J2547" t="s">
        <v>18</v>
      </c>
      <c r="K2547">
        <v>35.700000000000003</v>
      </c>
      <c r="L2547">
        <v>2</v>
      </c>
      <c r="M2547">
        <v>57</v>
      </c>
      <c r="N2547">
        <v>2.76</v>
      </c>
    </row>
    <row r="2548" spans="1:14" x14ac:dyDescent="0.25">
      <c r="A2548" s="7">
        <v>441909</v>
      </c>
      <c r="B2548" s="7">
        <f t="shared" si="117"/>
        <v>0</v>
      </c>
      <c r="C2548" s="7">
        <f t="shared" si="118"/>
        <v>0</v>
      </c>
      <c r="D2548" s="7">
        <f t="shared" si="119"/>
        <v>0</v>
      </c>
      <c r="E2548" s="7">
        <v>431513</v>
      </c>
      <c r="F2548" t="s">
        <v>50</v>
      </c>
      <c r="G2548" t="s">
        <v>86</v>
      </c>
      <c r="H2548" s="7">
        <v>4</v>
      </c>
      <c r="I2548" s="7" t="s">
        <v>148</v>
      </c>
      <c r="J2548" t="s">
        <v>18</v>
      </c>
      <c r="K2548">
        <v>36.299999999999997</v>
      </c>
      <c r="L2548">
        <v>2</v>
      </c>
      <c r="M2548">
        <v>57</v>
      </c>
      <c r="N2548">
        <v>2.76</v>
      </c>
    </row>
    <row r="2549" spans="1:14" x14ac:dyDescent="0.25">
      <c r="A2549" s="7">
        <v>441911</v>
      </c>
      <c r="B2549" s="7">
        <f t="shared" si="117"/>
        <v>0</v>
      </c>
      <c r="C2549" s="7">
        <f t="shared" si="118"/>
        <v>0</v>
      </c>
      <c r="D2549" s="7">
        <f t="shared" si="119"/>
        <v>0</v>
      </c>
      <c r="E2549" s="7">
        <v>431513</v>
      </c>
      <c r="F2549" t="s">
        <v>50</v>
      </c>
      <c r="G2549" t="s">
        <v>86</v>
      </c>
      <c r="H2549" s="7">
        <v>4</v>
      </c>
      <c r="I2549" s="7" t="s">
        <v>148</v>
      </c>
      <c r="J2549" t="s">
        <v>18</v>
      </c>
      <c r="K2549">
        <v>35.9</v>
      </c>
      <c r="L2549">
        <v>2</v>
      </c>
      <c r="M2549">
        <v>57</v>
      </c>
      <c r="N2549">
        <v>2.76</v>
      </c>
    </row>
    <row r="2550" spans="1:14" x14ac:dyDescent="0.25">
      <c r="A2550" s="7">
        <v>441913</v>
      </c>
      <c r="B2550" s="7">
        <f t="shared" si="117"/>
        <v>0</v>
      </c>
      <c r="C2550" s="7">
        <f t="shared" si="118"/>
        <v>0</v>
      </c>
      <c r="D2550" s="7">
        <f t="shared" si="119"/>
        <v>0</v>
      </c>
      <c r="E2550" s="7">
        <v>431514</v>
      </c>
      <c r="F2550" t="s">
        <v>50</v>
      </c>
      <c r="G2550" t="s">
        <v>86</v>
      </c>
      <c r="H2550" s="7">
        <v>8</v>
      </c>
      <c r="I2550" s="7" t="s">
        <v>148</v>
      </c>
      <c r="J2550" t="s">
        <v>18</v>
      </c>
      <c r="K2550">
        <v>45.5</v>
      </c>
      <c r="L2550">
        <v>4</v>
      </c>
      <c r="M2550">
        <v>46.3</v>
      </c>
      <c r="N2550">
        <v>2.76</v>
      </c>
    </row>
    <row r="2551" spans="1:14" x14ac:dyDescent="0.25">
      <c r="A2551" s="7">
        <v>441915</v>
      </c>
      <c r="B2551" s="7">
        <f t="shared" si="117"/>
        <v>0</v>
      </c>
      <c r="C2551" s="7">
        <f t="shared" si="118"/>
        <v>0</v>
      </c>
      <c r="D2551" s="7">
        <f t="shared" si="119"/>
        <v>0</v>
      </c>
      <c r="E2551" s="7">
        <v>431514</v>
      </c>
      <c r="F2551" t="s">
        <v>50</v>
      </c>
      <c r="G2551" t="s">
        <v>86</v>
      </c>
      <c r="H2551" s="7">
        <v>8</v>
      </c>
      <c r="I2551" s="7" t="s">
        <v>148</v>
      </c>
      <c r="J2551" t="s">
        <v>18</v>
      </c>
      <c r="K2551">
        <v>58.8</v>
      </c>
      <c r="L2551">
        <v>2</v>
      </c>
      <c r="M2551">
        <v>83.2</v>
      </c>
      <c r="N2551">
        <v>2.76</v>
      </c>
    </row>
    <row r="2552" spans="1:14" x14ac:dyDescent="0.25">
      <c r="A2552" s="7">
        <v>441917</v>
      </c>
      <c r="B2552" s="7">
        <f t="shared" si="117"/>
        <v>0</v>
      </c>
      <c r="C2552" s="7">
        <f t="shared" si="118"/>
        <v>0</v>
      </c>
      <c r="D2552" s="7">
        <f t="shared" si="119"/>
        <v>0</v>
      </c>
      <c r="E2552" s="7">
        <v>431514</v>
      </c>
      <c r="F2552" t="s">
        <v>50</v>
      </c>
      <c r="G2552" t="s">
        <v>86</v>
      </c>
      <c r="H2552" s="7">
        <v>8</v>
      </c>
      <c r="I2552" s="7" t="s">
        <v>148</v>
      </c>
      <c r="J2552" t="s">
        <v>18</v>
      </c>
      <c r="K2552">
        <v>35.6</v>
      </c>
      <c r="L2552">
        <v>1</v>
      </c>
      <c r="M2552">
        <v>92</v>
      </c>
      <c r="N2552">
        <v>2.76</v>
      </c>
    </row>
    <row r="2553" spans="1:14" x14ac:dyDescent="0.25">
      <c r="A2553" s="7">
        <v>441919</v>
      </c>
      <c r="B2553" s="7">
        <f t="shared" si="117"/>
        <v>0</v>
      </c>
      <c r="C2553" s="7">
        <f t="shared" si="118"/>
        <v>0</v>
      </c>
      <c r="D2553" s="7">
        <f t="shared" si="119"/>
        <v>0</v>
      </c>
      <c r="E2553" s="7">
        <v>431514</v>
      </c>
      <c r="F2553" t="s">
        <v>50</v>
      </c>
      <c r="G2553" t="s">
        <v>86</v>
      </c>
      <c r="H2553" s="7">
        <v>8</v>
      </c>
      <c r="I2553" s="7" t="s">
        <v>148</v>
      </c>
      <c r="J2553" t="s">
        <v>18</v>
      </c>
      <c r="K2553">
        <v>35.6</v>
      </c>
      <c r="L2553">
        <v>2</v>
      </c>
      <c r="M2553">
        <v>57</v>
      </c>
      <c r="N2553">
        <v>2.76</v>
      </c>
    </row>
    <row r="2554" spans="1:14" x14ac:dyDescent="0.25">
      <c r="A2554" s="7">
        <v>441921</v>
      </c>
      <c r="B2554" s="7">
        <f t="shared" si="117"/>
        <v>0</v>
      </c>
      <c r="C2554" s="7">
        <f t="shared" si="118"/>
        <v>0</v>
      </c>
      <c r="D2554" s="7">
        <f t="shared" si="119"/>
        <v>0</v>
      </c>
      <c r="E2554" s="7">
        <v>431514</v>
      </c>
      <c r="F2554" t="s">
        <v>50</v>
      </c>
      <c r="G2554" t="s">
        <v>86</v>
      </c>
      <c r="H2554" s="7">
        <v>8</v>
      </c>
      <c r="I2554" s="7" t="s">
        <v>148</v>
      </c>
      <c r="J2554" t="s">
        <v>18</v>
      </c>
      <c r="K2554">
        <v>45.1</v>
      </c>
      <c r="L2554">
        <v>1</v>
      </c>
      <c r="M2554">
        <v>118.7</v>
      </c>
      <c r="N2554">
        <v>2.76</v>
      </c>
    </row>
    <row r="2555" spans="1:14" x14ac:dyDescent="0.25">
      <c r="A2555" s="7">
        <v>441923</v>
      </c>
      <c r="B2555" s="7">
        <f t="shared" si="117"/>
        <v>0</v>
      </c>
      <c r="C2555" s="7">
        <f t="shared" si="118"/>
        <v>0</v>
      </c>
      <c r="D2555" s="7">
        <f t="shared" si="119"/>
        <v>0</v>
      </c>
      <c r="E2555" s="7">
        <v>431514</v>
      </c>
      <c r="F2555" t="s">
        <v>50</v>
      </c>
      <c r="G2555" t="s">
        <v>86</v>
      </c>
      <c r="H2555" s="7">
        <v>8</v>
      </c>
      <c r="I2555" s="7" t="s">
        <v>148</v>
      </c>
      <c r="J2555" t="s">
        <v>18</v>
      </c>
      <c r="K2555">
        <v>58.6</v>
      </c>
      <c r="L2555">
        <v>1</v>
      </c>
      <c r="M2555">
        <v>134.30000000000001</v>
      </c>
      <c r="N2555">
        <v>2.76</v>
      </c>
    </row>
    <row r="2556" spans="1:14" x14ac:dyDescent="0.25">
      <c r="A2556" s="7">
        <v>441927</v>
      </c>
      <c r="B2556" s="7">
        <f t="shared" si="117"/>
        <v>0</v>
      </c>
      <c r="C2556" s="7">
        <f t="shared" si="118"/>
        <v>0</v>
      </c>
      <c r="D2556" s="7">
        <f t="shared" si="119"/>
        <v>0</v>
      </c>
      <c r="E2556" s="7">
        <v>431514</v>
      </c>
      <c r="F2556" t="s">
        <v>50</v>
      </c>
      <c r="G2556" t="s">
        <v>86</v>
      </c>
      <c r="H2556" s="7">
        <v>8</v>
      </c>
      <c r="I2556" s="7" t="s">
        <v>148</v>
      </c>
      <c r="J2556" t="s">
        <v>18</v>
      </c>
      <c r="K2556">
        <v>37</v>
      </c>
      <c r="L2556">
        <v>1</v>
      </c>
      <c r="M2556">
        <v>92</v>
      </c>
      <c r="N2556">
        <v>2.76</v>
      </c>
    </row>
    <row r="2557" spans="1:14" x14ac:dyDescent="0.25">
      <c r="A2557" s="7">
        <v>441929</v>
      </c>
      <c r="B2557" s="7">
        <f t="shared" si="117"/>
        <v>0</v>
      </c>
      <c r="C2557" s="7">
        <f t="shared" si="118"/>
        <v>0</v>
      </c>
      <c r="D2557" s="7">
        <f t="shared" si="119"/>
        <v>0</v>
      </c>
      <c r="E2557" s="7">
        <v>431514</v>
      </c>
      <c r="F2557" t="s">
        <v>50</v>
      </c>
      <c r="G2557" t="s">
        <v>86</v>
      </c>
      <c r="H2557" s="7">
        <v>8</v>
      </c>
      <c r="I2557" s="7" t="s">
        <v>148</v>
      </c>
      <c r="J2557" t="s">
        <v>18</v>
      </c>
      <c r="K2557">
        <v>59.9</v>
      </c>
      <c r="L2557">
        <v>4</v>
      </c>
      <c r="M2557">
        <v>52.4</v>
      </c>
      <c r="N2557">
        <v>2.76</v>
      </c>
    </row>
    <row r="2558" spans="1:14" x14ac:dyDescent="0.25">
      <c r="A2558" s="7">
        <v>441931</v>
      </c>
      <c r="B2558" s="7">
        <f t="shared" si="117"/>
        <v>0</v>
      </c>
      <c r="C2558" s="7">
        <f t="shared" si="118"/>
        <v>0</v>
      </c>
      <c r="D2558" s="7">
        <f t="shared" si="119"/>
        <v>0</v>
      </c>
      <c r="E2558" s="7">
        <v>431514</v>
      </c>
      <c r="F2558" t="s">
        <v>50</v>
      </c>
      <c r="G2558" t="s">
        <v>86</v>
      </c>
      <c r="H2558" s="7">
        <v>8</v>
      </c>
      <c r="I2558" s="7" t="s">
        <v>148</v>
      </c>
      <c r="J2558" t="s">
        <v>18</v>
      </c>
      <c r="K2558">
        <v>47.8</v>
      </c>
      <c r="L2558">
        <v>2</v>
      </c>
      <c r="M2558">
        <v>73.5</v>
      </c>
      <c r="N2558">
        <v>2.76</v>
      </c>
    </row>
    <row r="2559" spans="1:14" x14ac:dyDescent="0.25">
      <c r="A2559" s="7">
        <v>441933</v>
      </c>
      <c r="B2559" s="7">
        <f t="shared" si="117"/>
        <v>0</v>
      </c>
      <c r="C2559" s="7">
        <f t="shared" si="118"/>
        <v>0</v>
      </c>
      <c r="D2559" s="7">
        <f t="shared" si="119"/>
        <v>0</v>
      </c>
      <c r="E2559" s="7">
        <v>431514</v>
      </c>
      <c r="F2559" t="s">
        <v>50</v>
      </c>
      <c r="G2559" t="s">
        <v>86</v>
      </c>
      <c r="H2559" s="7">
        <v>8</v>
      </c>
      <c r="I2559" s="7" t="s">
        <v>148</v>
      </c>
      <c r="J2559" t="s">
        <v>18</v>
      </c>
      <c r="K2559">
        <v>57.9</v>
      </c>
      <c r="L2559">
        <v>1</v>
      </c>
      <c r="M2559">
        <v>134.30000000000001</v>
      </c>
      <c r="N2559">
        <v>2.76</v>
      </c>
    </row>
    <row r="2560" spans="1:14" x14ac:dyDescent="0.25">
      <c r="A2560" s="7">
        <v>441935</v>
      </c>
      <c r="B2560" s="7">
        <f t="shared" si="117"/>
        <v>0</v>
      </c>
      <c r="C2560" s="7">
        <f t="shared" si="118"/>
        <v>0</v>
      </c>
      <c r="D2560" s="7">
        <f t="shared" si="119"/>
        <v>0</v>
      </c>
      <c r="E2560" s="7">
        <v>431514</v>
      </c>
      <c r="F2560" t="s">
        <v>50</v>
      </c>
      <c r="G2560" t="s">
        <v>86</v>
      </c>
      <c r="H2560" s="7">
        <v>8</v>
      </c>
      <c r="I2560" s="7" t="s">
        <v>148</v>
      </c>
      <c r="J2560" t="s">
        <v>18</v>
      </c>
      <c r="K2560">
        <v>45.5</v>
      </c>
      <c r="L2560">
        <v>3</v>
      </c>
      <c r="M2560">
        <v>57</v>
      </c>
      <c r="N2560">
        <v>2.76</v>
      </c>
    </row>
    <row r="2561" spans="1:14" x14ac:dyDescent="0.25">
      <c r="A2561" s="7">
        <v>441937</v>
      </c>
      <c r="B2561" s="7">
        <f t="shared" si="117"/>
        <v>0</v>
      </c>
      <c r="C2561" s="7">
        <f t="shared" si="118"/>
        <v>0</v>
      </c>
      <c r="D2561" s="7">
        <f t="shared" si="119"/>
        <v>0</v>
      </c>
      <c r="E2561" s="7">
        <v>431514</v>
      </c>
      <c r="F2561" t="s">
        <v>50</v>
      </c>
      <c r="G2561" t="s">
        <v>86</v>
      </c>
      <c r="H2561" s="7">
        <v>8</v>
      </c>
      <c r="I2561" s="7" t="s">
        <v>148</v>
      </c>
      <c r="J2561" t="s">
        <v>18</v>
      </c>
      <c r="K2561">
        <v>36.700000000000003</v>
      </c>
      <c r="L2561">
        <v>1</v>
      </c>
      <c r="M2561">
        <v>92</v>
      </c>
      <c r="N2561">
        <v>2.76</v>
      </c>
    </row>
    <row r="2562" spans="1:14" x14ac:dyDescent="0.25">
      <c r="A2562" s="7">
        <v>441939</v>
      </c>
      <c r="B2562" s="7">
        <f t="shared" si="117"/>
        <v>0</v>
      </c>
      <c r="C2562" s="7">
        <f t="shared" si="118"/>
        <v>0</v>
      </c>
      <c r="D2562" s="7">
        <f t="shared" si="119"/>
        <v>0</v>
      </c>
      <c r="E2562" s="7">
        <v>431514</v>
      </c>
      <c r="F2562" t="s">
        <v>50</v>
      </c>
      <c r="G2562" t="s">
        <v>86</v>
      </c>
      <c r="H2562" s="7">
        <v>8</v>
      </c>
      <c r="I2562" s="7" t="s">
        <v>148</v>
      </c>
      <c r="J2562" t="s">
        <v>18</v>
      </c>
      <c r="K2562">
        <v>35.9</v>
      </c>
      <c r="L2562">
        <v>2</v>
      </c>
      <c r="M2562">
        <v>57</v>
      </c>
      <c r="N2562">
        <v>2.76</v>
      </c>
    </row>
    <row r="2563" spans="1:14" x14ac:dyDescent="0.25">
      <c r="A2563" s="7">
        <v>441941</v>
      </c>
      <c r="B2563" s="7">
        <f t="shared" ref="B2563:B2626" si="120">IF(A2563=A2564,1,0)</f>
        <v>0</v>
      </c>
      <c r="C2563" s="7">
        <f t="shared" ref="C2563:C2626" si="121">IF(A2563=A2562,1,0)</f>
        <v>0</v>
      </c>
      <c r="D2563" s="7">
        <f t="shared" ref="D2563:D2626" si="122">B2563+C2563</f>
        <v>0</v>
      </c>
      <c r="E2563" s="7">
        <v>431514</v>
      </c>
      <c r="F2563" t="s">
        <v>50</v>
      </c>
      <c r="G2563" t="s">
        <v>86</v>
      </c>
      <c r="H2563" s="7">
        <v>8</v>
      </c>
      <c r="I2563" s="7" t="s">
        <v>148</v>
      </c>
      <c r="J2563" t="s">
        <v>18</v>
      </c>
      <c r="K2563">
        <v>58.1</v>
      </c>
      <c r="L2563">
        <v>3</v>
      </c>
      <c r="M2563">
        <v>64.5</v>
      </c>
      <c r="N2563">
        <v>2.76</v>
      </c>
    </row>
    <row r="2564" spans="1:14" x14ac:dyDescent="0.25">
      <c r="A2564" s="7">
        <v>441943</v>
      </c>
      <c r="B2564" s="7">
        <f t="shared" si="120"/>
        <v>0</v>
      </c>
      <c r="C2564" s="7">
        <f t="shared" si="121"/>
        <v>0</v>
      </c>
      <c r="D2564" s="7">
        <f t="shared" si="122"/>
        <v>0</v>
      </c>
      <c r="E2564" s="7">
        <v>431514</v>
      </c>
      <c r="F2564" t="s">
        <v>50</v>
      </c>
      <c r="G2564" t="s">
        <v>86</v>
      </c>
      <c r="H2564" s="7">
        <v>8</v>
      </c>
      <c r="I2564" s="7" t="s">
        <v>148</v>
      </c>
      <c r="J2564" t="s">
        <v>18</v>
      </c>
      <c r="K2564">
        <v>45.3</v>
      </c>
      <c r="L2564">
        <v>2</v>
      </c>
      <c r="M2564">
        <v>73.5</v>
      </c>
      <c r="N2564">
        <v>2.76</v>
      </c>
    </row>
    <row r="2565" spans="1:14" x14ac:dyDescent="0.25">
      <c r="A2565" s="7">
        <v>441945</v>
      </c>
      <c r="B2565" s="7">
        <f t="shared" si="120"/>
        <v>0</v>
      </c>
      <c r="C2565" s="7">
        <f t="shared" si="121"/>
        <v>0</v>
      </c>
      <c r="D2565" s="7">
        <f t="shared" si="122"/>
        <v>0</v>
      </c>
      <c r="E2565" s="7">
        <v>431514</v>
      </c>
      <c r="F2565" t="s">
        <v>50</v>
      </c>
      <c r="G2565" t="s">
        <v>86</v>
      </c>
      <c r="H2565" s="7">
        <v>8</v>
      </c>
      <c r="I2565" s="7" t="s">
        <v>148</v>
      </c>
      <c r="J2565" t="s">
        <v>18</v>
      </c>
      <c r="K2565">
        <v>36</v>
      </c>
      <c r="L2565">
        <v>2</v>
      </c>
      <c r="M2565">
        <v>57</v>
      </c>
      <c r="N2565">
        <v>2.76</v>
      </c>
    </row>
    <row r="2566" spans="1:14" x14ac:dyDescent="0.25">
      <c r="A2566" s="7">
        <v>441947</v>
      </c>
      <c r="B2566" s="7">
        <f t="shared" si="120"/>
        <v>0</v>
      </c>
      <c r="C2566" s="7">
        <f t="shared" si="121"/>
        <v>0</v>
      </c>
      <c r="D2566" s="7">
        <f t="shared" si="122"/>
        <v>0</v>
      </c>
      <c r="E2566" s="7">
        <v>431514</v>
      </c>
      <c r="F2566" t="s">
        <v>50</v>
      </c>
      <c r="G2566" t="s">
        <v>86</v>
      </c>
      <c r="H2566" s="7">
        <v>8</v>
      </c>
      <c r="I2566" s="7" t="s">
        <v>148</v>
      </c>
      <c r="J2566" t="s">
        <v>18</v>
      </c>
      <c r="K2566">
        <v>36.5</v>
      </c>
      <c r="L2566">
        <v>1</v>
      </c>
      <c r="M2566">
        <v>92</v>
      </c>
      <c r="N2566">
        <v>2.76</v>
      </c>
    </row>
    <row r="2567" spans="1:14" x14ac:dyDescent="0.25">
      <c r="A2567" s="7">
        <v>441950</v>
      </c>
      <c r="B2567" s="7">
        <f t="shared" si="120"/>
        <v>0</v>
      </c>
      <c r="C2567" s="7">
        <f t="shared" si="121"/>
        <v>0</v>
      </c>
      <c r="D2567" s="7">
        <f t="shared" si="122"/>
        <v>0</v>
      </c>
      <c r="E2567" s="7">
        <v>431514</v>
      </c>
      <c r="F2567" t="s">
        <v>50</v>
      </c>
      <c r="G2567" t="s">
        <v>86</v>
      </c>
      <c r="H2567" s="7">
        <v>8</v>
      </c>
      <c r="I2567" s="7" t="s">
        <v>148</v>
      </c>
      <c r="J2567" t="s">
        <v>18</v>
      </c>
      <c r="K2567">
        <v>36.5</v>
      </c>
      <c r="L2567">
        <v>1</v>
      </c>
      <c r="M2567">
        <v>92</v>
      </c>
      <c r="N2567">
        <v>2.76</v>
      </c>
    </row>
    <row r="2568" spans="1:14" x14ac:dyDescent="0.25">
      <c r="A2568" s="7">
        <v>441953</v>
      </c>
      <c r="B2568" s="7">
        <f t="shared" si="120"/>
        <v>0</v>
      </c>
      <c r="C2568" s="7">
        <f t="shared" si="121"/>
        <v>0</v>
      </c>
      <c r="D2568" s="7">
        <f t="shared" si="122"/>
        <v>0</v>
      </c>
      <c r="E2568" s="7">
        <v>431514</v>
      </c>
      <c r="F2568" t="s">
        <v>50</v>
      </c>
      <c r="G2568" t="s">
        <v>86</v>
      </c>
      <c r="H2568" s="7">
        <v>8</v>
      </c>
      <c r="I2568" s="7" t="s">
        <v>148</v>
      </c>
      <c r="J2568" t="s">
        <v>18</v>
      </c>
      <c r="K2568">
        <v>35.700000000000003</v>
      </c>
      <c r="L2568">
        <v>2</v>
      </c>
      <c r="M2568">
        <v>57</v>
      </c>
      <c r="N2568">
        <v>2.76</v>
      </c>
    </row>
    <row r="2569" spans="1:14" x14ac:dyDescent="0.25">
      <c r="A2569" s="7">
        <v>441955</v>
      </c>
      <c r="B2569" s="7">
        <f t="shared" si="120"/>
        <v>0</v>
      </c>
      <c r="C2569" s="7">
        <f t="shared" si="121"/>
        <v>0</v>
      </c>
      <c r="D2569" s="7">
        <f t="shared" si="122"/>
        <v>0</v>
      </c>
      <c r="E2569" s="7">
        <v>431514</v>
      </c>
      <c r="F2569" t="s">
        <v>50</v>
      </c>
      <c r="G2569" t="s">
        <v>86</v>
      </c>
      <c r="H2569" s="7">
        <v>8</v>
      </c>
      <c r="I2569" s="7" t="s">
        <v>148</v>
      </c>
      <c r="J2569" t="s">
        <v>18</v>
      </c>
      <c r="K2569">
        <v>35.9</v>
      </c>
      <c r="L2569">
        <v>2</v>
      </c>
      <c r="M2569">
        <v>57</v>
      </c>
      <c r="N2569">
        <v>2.76</v>
      </c>
    </row>
    <row r="2570" spans="1:14" x14ac:dyDescent="0.25">
      <c r="A2570" s="7">
        <v>441957</v>
      </c>
      <c r="B2570" s="7">
        <f t="shared" si="120"/>
        <v>0</v>
      </c>
      <c r="C2570" s="7">
        <f t="shared" si="121"/>
        <v>0</v>
      </c>
      <c r="D2570" s="7">
        <f t="shared" si="122"/>
        <v>0</v>
      </c>
      <c r="E2570" s="7">
        <v>431514</v>
      </c>
      <c r="F2570" t="s">
        <v>50</v>
      </c>
      <c r="G2570" t="s">
        <v>86</v>
      </c>
      <c r="H2570" s="7">
        <v>8</v>
      </c>
      <c r="I2570" s="7" t="s">
        <v>148</v>
      </c>
      <c r="J2570" t="s">
        <v>18</v>
      </c>
      <c r="K2570">
        <v>35.6</v>
      </c>
      <c r="L2570">
        <v>1</v>
      </c>
      <c r="M2570">
        <v>92</v>
      </c>
      <c r="N2570">
        <v>2.76</v>
      </c>
    </row>
    <row r="2571" spans="1:14" x14ac:dyDescent="0.25">
      <c r="A2571" s="7">
        <v>441959</v>
      </c>
      <c r="B2571" s="7">
        <f t="shared" si="120"/>
        <v>0</v>
      </c>
      <c r="C2571" s="7">
        <f t="shared" si="121"/>
        <v>0</v>
      </c>
      <c r="D2571" s="7">
        <f t="shared" si="122"/>
        <v>0</v>
      </c>
      <c r="E2571" s="7">
        <v>431514</v>
      </c>
      <c r="F2571" t="s">
        <v>50</v>
      </c>
      <c r="G2571" t="s">
        <v>86</v>
      </c>
      <c r="H2571" s="7">
        <v>8</v>
      </c>
      <c r="I2571" s="7" t="s">
        <v>148</v>
      </c>
      <c r="J2571" t="s">
        <v>18</v>
      </c>
      <c r="K2571">
        <v>47.9</v>
      </c>
      <c r="L2571">
        <v>3</v>
      </c>
      <c r="M2571">
        <v>57</v>
      </c>
      <c r="N2571">
        <v>2.76</v>
      </c>
    </row>
    <row r="2572" spans="1:14" x14ac:dyDescent="0.25">
      <c r="A2572" s="7">
        <v>441961</v>
      </c>
      <c r="B2572" s="7">
        <f t="shared" si="120"/>
        <v>0</v>
      </c>
      <c r="C2572" s="7">
        <f t="shared" si="121"/>
        <v>0</v>
      </c>
      <c r="D2572" s="7">
        <f t="shared" si="122"/>
        <v>0</v>
      </c>
      <c r="E2572" s="7">
        <v>431514</v>
      </c>
      <c r="F2572" t="s">
        <v>50</v>
      </c>
      <c r="G2572" t="s">
        <v>86</v>
      </c>
      <c r="H2572" s="7">
        <v>8</v>
      </c>
      <c r="I2572" s="7" t="s">
        <v>148</v>
      </c>
      <c r="J2572" t="s">
        <v>18</v>
      </c>
      <c r="K2572">
        <v>20.6</v>
      </c>
      <c r="L2572">
        <v>3</v>
      </c>
      <c r="M2572">
        <v>44.2</v>
      </c>
      <c r="N2572">
        <v>2.76</v>
      </c>
    </row>
    <row r="2573" spans="1:14" x14ac:dyDescent="0.25">
      <c r="A2573" s="7">
        <v>441962</v>
      </c>
      <c r="B2573" s="7">
        <f t="shared" si="120"/>
        <v>0</v>
      </c>
      <c r="C2573" s="7">
        <f t="shared" si="121"/>
        <v>0</v>
      </c>
      <c r="D2573" s="7">
        <f t="shared" si="122"/>
        <v>0</v>
      </c>
      <c r="E2573" s="7">
        <v>431514</v>
      </c>
      <c r="F2573" t="s">
        <v>50</v>
      </c>
      <c r="G2573" t="s">
        <v>86</v>
      </c>
      <c r="H2573" s="7">
        <v>8</v>
      </c>
      <c r="I2573" s="7" t="s">
        <v>148</v>
      </c>
      <c r="J2573" t="s">
        <v>18</v>
      </c>
      <c r="K2573">
        <v>18.8</v>
      </c>
      <c r="L2573">
        <v>1</v>
      </c>
      <c r="M2573">
        <v>92</v>
      </c>
      <c r="N2573">
        <v>2.76</v>
      </c>
    </row>
    <row r="2574" spans="1:14" x14ac:dyDescent="0.25">
      <c r="A2574" s="7">
        <v>441963</v>
      </c>
      <c r="B2574" s="7">
        <f t="shared" si="120"/>
        <v>0</v>
      </c>
      <c r="C2574" s="7">
        <f t="shared" si="121"/>
        <v>0</v>
      </c>
      <c r="D2574" s="7">
        <f t="shared" si="122"/>
        <v>0</v>
      </c>
      <c r="E2574" s="7">
        <v>431514</v>
      </c>
      <c r="F2574" t="s">
        <v>50</v>
      </c>
      <c r="G2574" t="s">
        <v>86</v>
      </c>
      <c r="H2574" s="7">
        <v>8</v>
      </c>
      <c r="I2574" s="7" t="s">
        <v>148</v>
      </c>
      <c r="J2574" t="s">
        <v>18</v>
      </c>
      <c r="K2574">
        <v>22.2</v>
      </c>
      <c r="L2574">
        <v>3</v>
      </c>
      <c r="M2574">
        <v>44.2</v>
      </c>
      <c r="N2574">
        <v>2.76</v>
      </c>
    </row>
    <row r="2575" spans="1:14" x14ac:dyDescent="0.25">
      <c r="A2575" s="7">
        <v>441986</v>
      </c>
      <c r="B2575" s="7">
        <f t="shared" si="120"/>
        <v>0</v>
      </c>
      <c r="C2575" s="7">
        <f t="shared" si="121"/>
        <v>0</v>
      </c>
      <c r="D2575" s="7">
        <f t="shared" si="122"/>
        <v>0</v>
      </c>
      <c r="E2575" s="7">
        <v>431516</v>
      </c>
      <c r="F2575" t="s">
        <v>50</v>
      </c>
      <c r="G2575" t="s">
        <v>114</v>
      </c>
      <c r="H2575" s="7" t="s">
        <v>115</v>
      </c>
      <c r="I2575" s="7" t="s">
        <v>148</v>
      </c>
      <c r="J2575" t="s">
        <v>18</v>
      </c>
      <c r="K2575">
        <v>21.8</v>
      </c>
      <c r="L2575">
        <v>1</v>
      </c>
      <c r="M2575">
        <v>92</v>
      </c>
      <c r="N2575">
        <v>2.76</v>
      </c>
    </row>
    <row r="2576" spans="1:14" x14ac:dyDescent="0.25">
      <c r="A2576" s="7">
        <v>441992</v>
      </c>
      <c r="B2576" s="7">
        <f t="shared" si="120"/>
        <v>0</v>
      </c>
      <c r="C2576" s="7">
        <f t="shared" si="121"/>
        <v>0</v>
      </c>
      <c r="D2576" s="7">
        <f t="shared" si="122"/>
        <v>0</v>
      </c>
      <c r="E2576" s="7">
        <v>431516</v>
      </c>
      <c r="F2576" t="s">
        <v>50</v>
      </c>
      <c r="G2576" t="s">
        <v>114</v>
      </c>
      <c r="H2576" s="7" t="s">
        <v>115</v>
      </c>
      <c r="I2576" s="7" t="s">
        <v>148</v>
      </c>
      <c r="J2576" t="s">
        <v>18</v>
      </c>
      <c r="K2576">
        <v>19.5</v>
      </c>
      <c r="L2576">
        <v>1</v>
      </c>
      <c r="M2576">
        <v>92</v>
      </c>
      <c r="N2576">
        <v>2.76</v>
      </c>
    </row>
    <row r="2577" spans="1:14" x14ac:dyDescent="0.25">
      <c r="A2577" s="7">
        <v>441994</v>
      </c>
      <c r="B2577" s="7">
        <f t="shared" si="120"/>
        <v>0</v>
      </c>
      <c r="C2577" s="7">
        <f t="shared" si="121"/>
        <v>0</v>
      </c>
      <c r="D2577" s="7">
        <f t="shared" si="122"/>
        <v>0</v>
      </c>
      <c r="E2577" s="7">
        <v>431516</v>
      </c>
      <c r="F2577" t="s">
        <v>50</v>
      </c>
      <c r="G2577" t="s">
        <v>114</v>
      </c>
      <c r="H2577" s="7" t="s">
        <v>115</v>
      </c>
      <c r="I2577" s="7" t="s">
        <v>148</v>
      </c>
      <c r="J2577" t="s">
        <v>18</v>
      </c>
      <c r="K2577">
        <v>13.9</v>
      </c>
      <c r="L2577">
        <v>1</v>
      </c>
      <c r="M2577">
        <v>92</v>
      </c>
      <c r="N2577">
        <v>2.76</v>
      </c>
    </row>
    <row r="2578" spans="1:14" x14ac:dyDescent="0.25">
      <c r="A2578" s="7">
        <v>441998</v>
      </c>
      <c r="B2578" s="7">
        <f t="shared" si="120"/>
        <v>0</v>
      </c>
      <c r="C2578" s="7">
        <f t="shared" si="121"/>
        <v>0</v>
      </c>
      <c r="D2578" s="7">
        <f t="shared" si="122"/>
        <v>0</v>
      </c>
      <c r="E2578" s="7">
        <v>431516</v>
      </c>
      <c r="F2578" t="s">
        <v>50</v>
      </c>
      <c r="G2578" t="s">
        <v>114</v>
      </c>
      <c r="H2578" s="7" t="s">
        <v>115</v>
      </c>
      <c r="I2578" s="7" t="s">
        <v>148</v>
      </c>
      <c r="J2578" t="s">
        <v>18</v>
      </c>
      <c r="K2578">
        <v>11.5</v>
      </c>
      <c r="L2578">
        <v>1</v>
      </c>
      <c r="M2578">
        <v>92</v>
      </c>
      <c r="N2578">
        <v>2.76</v>
      </c>
    </row>
    <row r="2579" spans="1:14" x14ac:dyDescent="0.25">
      <c r="A2579" s="7">
        <v>442004</v>
      </c>
      <c r="B2579" s="7">
        <f t="shared" si="120"/>
        <v>0</v>
      </c>
      <c r="C2579" s="7">
        <f t="shared" si="121"/>
        <v>0</v>
      </c>
      <c r="D2579" s="7">
        <f t="shared" si="122"/>
        <v>0</v>
      </c>
      <c r="E2579" s="7">
        <v>431516</v>
      </c>
      <c r="F2579" t="s">
        <v>50</v>
      </c>
      <c r="G2579" t="s">
        <v>114</v>
      </c>
      <c r="H2579" s="7" t="s">
        <v>115</v>
      </c>
      <c r="I2579" s="7" t="s">
        <v>148</v>
      </c>
      <c r="J2579" t="s">
        <v>18</v>
      </c>
      <c r="K2579">
        <v>21.1</v>
      </c>
      <c r="L2579">
        <v>1</v>
      </c>
      <c r="M2579">
        <v>92</v>
      </c>
      <c r="N2579">
        <v>2.76</v>
      </c>
    </row>
    <row r="2580" spans="1:14" x14ac:dyDescent="0.25">
      <c r="A2580" s="7">
        <v>442011</v>
      </c>
      <c r="B2580" s="7">
        <f t="shared" si="120"/>
        <v>0</v>
      </c>
      <c r="C2580" s="7">
        <f t="shared" si="121"/>
        <v>0</v>
      </c>
      <c r="D2580" s="7">
        <f t="shared" si="122"/>
        <v>0</v>
      </c>
      <c r="E2580" s="7">
        <v>431516</v>
      </c>
      <c r="F2580" t="s">
        <v>50</v>
      </c>
      <c r="G2580" t="s">
        <v>114</v>
      </c>
      <c r="H2580" s="7" t="s">
        <v>115</v>
      </c>
      <c r="I2580" s="7" t="s">
        <v>148</v>
      </c>
      <c r="J2580" t="s">
        <v>18</v>
      </c>
      <c r="K2580">
        <v>16.399999999999999</v>
      </c>
      <c r="L2580">
        <v>1</v>
      </c>
      <c r="M2580">
        <v>92</v>
      </c>
      <c r="N2580">
        <v>2.76</v>
      </c>
    </row>
    <row r="2581" spans="1:14" x14ac:dyDescent="0.25">
      <c r="A2581" s="7">
        <v>442014</v>
      </c>
      <c r="B2581" s="7">
        <f t="shared" si="120"/>
        <v>0</v>
      </c>
      <c r="C2581" s="7">
        <f t="shared" si="121"/>
        <v>0</v>
      </c>
      <c r="D2581" s="7">
        <f t="shared" si="122"/>
        <v>0</v>
      </c>
      <c r="E2581" s="7">
        <v>431516</v>
      </c>
      <c r="F2581" t="s">
        <v>50</v>
      </c>
      <c r="G2581" t="s">
        <v>114</v>
      </c>
      <c r="H2581" s="7" t="s">
        <v>115</v>
      </c>
      <c r="I2581" s="7" t="s">
        <v>148</v>
      </c>
      <c r="J2581" t="s">
        <v>18</v>
      </c>
      <c r="K2581">
        <v>13.9</v>
      </c>
      <c r="L2581">
        <v>1</v>
      </c>
      <c r="M2581">
        <v>92</v>
      </c>
      <c r="N2581">
        <v>2.76</v>
      </c>
    </row>
    <row r="2582" spans="1:14" x14ac:dyDescent="0.25">
      <c r="A2582" s="7">
        <v>442016</v>
      </c>
      <c r="B2582" s="7">
        <f t="shared" si="120"/>
        <v>0</v>
      </c>
      <c r="C2582" s="7">
        <f t="shared" si="121"/>
        <v>0</v>
      </c>
      <c r="D2582" s="7">
        <f t="shared" si="122"/>
        <v>0</v>
      </c>
      <c r="E2582" s="7">
        <v>431516</v>
      </c>
      <c r="F2582" t="s">
        <v>50</v>
      </c>
      <c r="G2582" t="s">
        <v>114</v>
      </c>
      <c r="H2582" s="7" t="s">
        <v>115</v>
      </c>
      <c r="I2582" s="7" t="s">
        <v>148</v>
      </c>
      <c r="J2582" t="s">
        <v>18</v>
      </c>
      <c r="K2582">
        <v>7.9</v>
      </c>
      <c r="L2582">
        <v>1</v>
      </c>
      <c r="M2582">
        <v>92</v>
      </c>
      <c r="N2582">
        <v>2.76</v>
      </c>
    </row>
    <row r="2583" spans="1:14" x14ac:dyDescent="0.25">
      <c r="A2583" s="7">
        <v>442025</v>
      </c>
      <c r="B2583" s="7">
        <f t="shared" si="120"/>
        <v>0</v>
      </c>
      <c r="C2583" s="7">
        <f t="shared" si="121"/>
        <v>0</v>
      </c>
      <c r="D2583" s="7">
        <f t="shared" si="122"/>
        <v>0</v>
      </c>
      <c r="E2583" s="7">
        <v>431516</v>
      </c>
      <c r="F2583" t="s">
        <v>50</v>
      </c>
      <c r="G2583" t="s">
        <v>114</v>
      </c>
      <c r="H2583" s="7" t="s">
        <v>115</v>
      </c>
      <c r="I2583" s="7" t="s">
        <v>148</v>
      </c>
      <c r="J2583" t="s">
        <v>18</v>
      </c>
      <c r="K2583">
        <v>16</v>
      </c>
      <c r="L2583">
        <v>1</v>
      </c>
      <c r="M2583">
        <v>92</v>
      </c>
      <c r="N2583">
        <v>2.76</v>
      </c>
    </row>
    <row r="2584" spans="1:14" x14ac:dyDescent="0.25">
      <c r="A2584" s="7">
        <v>442030</v>
      </c>
      <c r="B2584" s="7">
        <f t="shared" si="120"/>
        <v>0</v>
      </c>
      <c r="C2584" s="7">
        <f t="shared" si="121"/>
        <v>0</v>
      </c>
      <c r="D2584" s="7">
        <f t="shared" si="122"/>
        <v>0</v>
      </c>
      <c r="E2584" s="7">
        <v>431516</v>
      </c>
      <c r="F2584" t="s">
        <v>50</v>
      </c>
      <c r="G2584" t="s">
        <v>114</v>
      </c>
      <c r="H2584" s="7" t="s">
        <v>115</v>
      </c>
      <c r="I2584" s="7" t="s">
        <v>148</v>
      </c>
      <c r="J2584" t="s">
        <v>18</v>
      </c>
      <c r="K2584">
        <v>28.9</v>
      </c>
      <c r="L2584">
        <v>4</v>
      </c>
      <c r="M2584">
        <v>35.9</v>
      </c>
      <c r="N2584">
        <v>2.76</v>
      </c>
    </row>
    <row r="2585" spans="1:14" x14ac:dyDescent="0.25">
      <c r="A2585" s="7">
        <v>442034</v>
      </c>
      <c r="B2585" s="7">
        <f t="shared" si="120"/>
        <v>0</v>
      </c>
      <c r="C2585" s="7">
        <f t="shared" si="121"/>
        <v>0</v>
      </c>
      <c r="D2585" s="7">
        <f t="shared" si="122"/>
        <v>0</v>
      </c>
      <c r="E2585" s="7">
        <v>431516</v>
      </c>
      <c r="F2585" t="s">
        <v>50</v>
      </c>
      <c r="G2585" t="s">
        <v>114</v>
      </c>
      <c r="H2585" s="7" t="s">
        <v>115</v>
      </c>
      <c r="I2585" s="7" t="s">
        <v>148</v>
      </c>
      <c r="J2585" t="s">
        <v>18</v>
      </c>
      <c r="K2585">
        <v>8.9</v>
      </c>
      <c r="L2585">
        <v>1</v>
      </c>
      <c r="M2585">
        <v>92</v>
      </c>
      <c r="N2585">
        <v>2.76</v>
      </c>
    </row>
    <row r="2586" spans="1:14" x14ac:dyDescent="0.25">
      <c r="A2586" s="7">
        <v>442037</v>
      </c>
      <c r="B2586" s="7">
        <f t="shared" si="120"/>
        <v>0</v>
      </c>
      <c r="C2586" s="7">
        <f t="shared" si="121"/>
        <v>0</v>
      </c>
      <c r="D2586" s="7">
        <f t="shared" si="122"/>
        <v>0</v>
      </c>
      <c r="E2586" s="7">
        <v>431516</v>
      </c>
      <c r="F2586" t="s">
        <v>50</v>
      </c>
      <c r="G2586" t="s">
        <v>114</v>
      </c>
      <c r="H2586" s="7" t="s">
        <v>115</v>
      </c>
      <c r="I2586" s="7" t="s">
        <v>148</v>
      </c>
      <c r="J2586" t="s">
        <v>18</v>
      </c>
      <c r="K2586">
        <v>13.4</v>
      </c>
      <c r="L2586">
        <v>1</v>
      </c>
      <c r="M2586">
        <v>92</v>
      </c>
      <c r="N2586">
        <v>2.76</v>
      </c>
    </row>
    <row r="2587" spans="1:14" x14ac:dyDescent="0.25">
      <c r="A2587" s="7">
        <v>442040</v>
      </c>
      <c r="B2587" s="7">
        <f t="shared" si="120"/>
        <v>0</v>
      </c>
      <c r="C2587" s="7">
        <f t="shared" si="121"/>
        <v>0</v>
      </c>
      <c r="D2587" s="7">
        <f t="shared" si="122"/>
        <v>0</v>
      </c>
      <c r="E2587" s="7">
        <v>431516</v>
      </c>
      <c r="F2587" t="s">
        <v>50</v>
      </c>
      <c r="G2587" t="s">
        <v>114</v>
      </c>
      <c r="H2587" s="7" t="s">
        <v>115</v>
      </c>
      <c r="I2587" s="7" t="s">
        <v>148</v>
      </c>
      <c r="J2587" t="s">
        <v>18</v>
      </c>
      <c r="K2587">
        <v>8.6999999999999993</v>
      </c>
      <c r="L2587">
        <v>1</v>
      </c>
      <c r="M2587">
        <v>92</v>
      </c>
      <c r="N2587">
        <v>2.76</v>
      </c>
    </row>
    <row r="2588" spans="1:14" x14ac:dyDescent="0.25">
      <c r="A2588" s="7">
        <v>442041</v>
      </c>
      <c r="B2588" s="7">
        <f t="shared" si="120"/>
        <v>0</v>
      </c>
      <c r="C2588" s="7">
        <f t="shared" si="121"/>
        <v>0</v>
      </c>
      <c r="D2588" s="7">
        <f t="shared" si="122"/>
        <v>0</v>
      </c>
      <c r="E2588" s="7">
        <v>431516</v>
      </c>
      <c r="F2588" t="s">
        <v>50</v>
      </c>
      <c r="G2588" t="s">
        <v>114</v>
      </c>
      <c r="H2588" s="7" t="s">
        <v>115</v>
      </c>
      <c r="I2588" s="7" t="s">
        <v>148</v>
      </c>
      <c r="J2588" t="s">
        <v>18</v>
      </c>
      <c r="K2588">
        <v>8.6999999999999993</v>
      </c>
      <c r="L2588">
        <v>1</v>
      </c>
      <c r="M2588">
        <v>92</v>
      </c>
      <c r="N2588">
        <v>2.76</v>
      </c>
    </row>
    <row r="2589" spans="1:14" x14ac:dyDescent="0.25">
      <c r="A2589" s="7">
        <v>442047</v>
      </c>
      <c r="B2589" s="7">
        <f t="shared" si="120"/>
        <v>0</v>
      </c>
      <c r="C2589" s="7">
        <f t="shared" si="121"/>
        <v>0</v>
      </c>
      <c r="D2589" s="7">
        <f t="shared" si="122"/>
        <v>0</v>
      </c>
      <c r="E2589" s="7">
        <v>431516</v>
      </c>
      <c r="F2589" t="s">
        <v>50</v>
      </c>
      <c r="G2589" t="s">
        <v>114</v>
      </c>
      <c r="H2589" s="7" t="s">
        <v>115</v>
      </c>
      <c r="I2589" s="7" t="s">
        <v>148</v>
      </c>
      <c r="J2589" t="s">
        <v>18</v>
      </c>
      <c r="K2589">
        <v>19.3</v>
      </c>
      <c r="L2589">
        <v>1</v>
      </c>
      <c r="M2589">
        <v>92</v>
      </c>
      <c r="N2589">
        <v>2.76</v>
      </c>
    </row>
    <row r="2590" spans="1:14" x14ac:dyDescent="0.25">
      <c r="A2590" s="7">
        <v>442049</v>
      </c>
      <c r="B2590" s="7">
        <f t="shared" si="120"/>
        <v>0</v>
      </c>
      <c r="C2590" s="7">
        <f t="shared" si="121"/>
        <v>0</v>
      </c>
      <c r="D2590" s="7">
        <f t="shared" si="122"/>
        <v>0</v>
      </c>
      <c r="E2590" s="7">
        <v>431516</v>
      </c>
      <c r="F2590" t="s">
        <v>50</v>
      </c>
      <c r="G2590" t="s">
        <v>114</v>
      </c>
      <c r="H2590" s="7" t="s">
        <v>115</v>
      </c>
      <c r="I2590" s="7" t="s">
        <v>148</v>
      </c>
      <c r="J2590" t="s">
        <v>18</v>
      </c>
      <c r="K2590">
        <v>24.3</v>
      </c>
      <c r="L2590">
        <v>1</v>
      </c>
      <c r="M2590">
        <v>92</v>
      </c>
      <c r="N2590">
        <v>2.76</v>
      </c>
    </row>
    <row r="2591" spans="1:14" x14ac:dyDescent="0.25">
      <c r="A2591" s="7">
        <v>442051</v>
      </c>
      <c r="B2591" s="7">
        <f t="shared" si="120"/>
        <v>0</v>
      </c>
      <c r="C2591" s="7">
        <f t="shared" si="121"/>
        <v>0</v>
      </c>
      <c r="D2591" s="7">
        <f t="shared" si="122"/>
        <v>0</v>
      </c>
      <c r="E2591" s="7">
        <v>431516</v>
      </c>
      <c r="F2591" t="s">
        <v>50</v>
      </c>
      <c r="G2591" t="s">
        <v>114</v>
      </c>
      <c r="H2591" s="7" t="s">
        <v>115</v>
      </c>
      <c r="I2591" s="7" t="s">
        <v>148</v>
      </c>
      <c r="J2591" t="s">
        <v>18</v>
      </c>
      <c r="K2591">
        <v>20.100000000000001</v>
      </c>
      <c r="L2591">
        <v>1</v>
      </c>
      <c r="M2591">
        <v>92</v>
      </c>
      <c r="N2591">
        <v>2.76</v>
      </c>
    </row>
    <row r="2592" spans="1:14" x14ac:dyDescent="0.25">
      <c r="A2592" s="7">
        <v>442056</v>
      </c>
      <c r="B2592" s="7">
        <f t="shared" si="120"/>
        <v>0</v>
      </c>
      <c r="C2592" s="7">
        <f t="shared" si="121"/>
        <v>0</v>
      </c>
      <c r="D2592" s="7">
        <f t="shared" si="122"/>
        <v>0</v>
      </c>
      <c r="E2592" s="7">
        <v>431516</v>
      </c>
      <c r="F2592" t="s">
        <v>50</v>
      </c>
      <c r="G2592" t="s">
        <v>114</v>
      </c>
      <c r="H2592" s="7" t="s">
        <v>115</v>
      </c>
      <c r="I2592" s="7" t="s">
        <v>148</v>
      </c>
      <c r="J2592" t="s">
        <v>18</v>
      </c>
      <c r="K2592">
        <v>17.7</v>
      </c>
      <c r="L2592">
        <v>1</v>
      </c>
      <c r="M2592">
        <v>92</v>
      </c>
      <c r="N2592">
        <v>2.76</v>
      </c>
    </row>
    <row r="2593" spans="1:14" x14ac:dyDescent="0.25">
      <c r="A2593" s="7">
        <v>442060</v>
      </c>
      <c r="B2593" s="7">
        <f t="shared" si="120"/>
        <v>0</v>
      </c>
      <c r="C2593" s="7">
        <f t="shared" si="121"/>
        <v>0</v>
      </c>
      <c r="D2593" s="7">
        <f t="shared" si="122"/>
        <v>0</v>
      </c>
      <c r="E2593" s="7">
        <v>431516</v>
      </c>
      <c r="F2593" t="s">
        <v>50</v>
      </c>
      <c r="G2593" t="s">
        <v>114</v>
      </c>
      <c r="H2593" s="7" t="s">
        <v>115</v>
      </c>
      <c r="I2593" s="7" t="s">
        <v>148</v>
      </c>
      <c r="J2593" t="s">
        <v>18</v>
      </c>
      <c r="K2593">
        <v>18.399999999999999</v>
      </c>
      <c r="L2593">
        <v>3</v>
      </c>
      <c r="M2593">
        <v>44.2</v>
      </c>
      <c r="N2593">
        <v>2.76</v>
      </c>
    </row>
    <row r="2594" spans="1:14" x14ac:dyDescent="0.25">
      <c r="A2594" s="7">
        <v>442065</v>
      </c>
      <c r="B2594" s="7">
        <f t="shared" si="120"/>
        <v>0</v>
      </c>
      <c r="C2594" s="7">
        <f t="shared" si="121"/>
        <v>0</v>
      </c>
      <c r="D2594" s="7">
        <f t="shared" si="122"/>
        <v>0</v>
      </c>
      <c r="E2594" s="7">
        <v>431516</v>
      </c>
      <c r="F2594" t="s">
        <v>50</v>
      </c>
      <c r="G2594" t="s">
        <v>114</v>
      </c>
      <c r="H2594" s="7" t="s">
        <v>115</v>
      </c>
      <c r="I2594" s="7" t="s">
        <v>148</v>
      </c>
      <c r="J2594" t="s">
        <v>18</v>
      </c>
      <c r="K2594">
        <v>23.5</v>
      </c>
      <c r="L2594">
        <v>1</v>
      </c>
      <c r="M2594">
        <v>92</v>
      </c>
      <c r="N2594">
        <v>2.76</v>
      </c>
    </row>
    <row r="2595" spans="1:14" x14ac:dyDescent="0.25">
      <c r="A2595" s="7">
        <v>442067</v>
      </c>
      <c r="B2595" s="7">
        <f t="shared" si="120"/>
        <v>0</v>
      </c>
      <c r="C2595" s="7">
        <f t="shared" si="121"/>
        <v>0</v>
      </c>
      <c r="D2595" s="7">
        <f t="shared" si="122"/>
        <v>0</v>
      </c>
      <c r="E2595" s="7">
        <v>431516</v>
      </c>
      <c r="F2595" t="s">
        <v>50</v>
      </c>
      <c r="G2595" t="s">
        <v>114</v>
      </c>
      <c r="H2595" s="7" t="s">
        <v>115</v>
      </c>
      <c r="I2595" s="7" t="s">
        <v>148</v>
      </c>
      <c r="J2595" t="s">
        <v>18</v>
      </c>
      <c r="K2595">
        <v>18.5</v>
      </c>
      <c r="L2595">
        <v>1</v>
      </c>
      <c r="M2595">
        <v>92</v>
      </c>
      <c r="N2595">
        <v>2.76</v>
      </c>
    </row>
    <row r="2596" spans="1:14" x14ac:dyDescent="0.25">
      <c r="A2596" s="7">
        <v>442071</v>
      </c>
      <c r="B2596" s="7">
        <f t="shared" si="120"/>
        <v>0</v>
      </c>
      <c r="C2596" s="7">
        <f t="shared" si="121"/>
        <v>0</v>
      </c>
      <c r="D2596" s="7">
        <f t="shared" si="122"/>
        <v>0</v>
      </c>
      <c r="E2596" s="7">
        <v>431516</v>
      </c>
      <c r="F2596" t="s">
        <v>50</v>
      </c>
      <c r="G2596" t="s">
        <v>114</v>
      </c>
      <c r="H2596" s="7" t="s">
        <v>115</v>
      </c>
      <c r="I2596" s="7" t="s">
        <v>148</v>
      </c>
      <c r="J2596" t="s">
        <v>18</v>
      </c>
      <c r="K2596">
        <v>14.8</v>
      </c>
      <c r="L2596">
        <v>1</v>
      </c>
      <c r="M2596">
        <v>92</v>
      </c>
      <c r="N2596">
        <v>2.76</v>
      </c>
    </row>
    <row r="2597" spans="1:14" x14ac:dyDescent="0.25">
      <c r="A2597" s="7">
        <v>442073</v>
      </c>
      <c r="B2597" s="7">
        <f t="shared" si="120"/>
        <v>0</v>
      </c>
      <c r="C2597" s="7">
        <f t="shared" si="121"/>
        <v>0</v>
      </c>
      <c r="D2597" s="7">
        <f t="shared" si="122"/>
        <v>0</v>
      </c>
      <c r="E2597" s="7">
        <v>431516</v>
      </c>
      <c r="F2597" t="s">
        <v>50</v>
      </c>
      <c r="G2597" t="s">
        <v>114</v>
      </c>
      <c r="H2597" s="7" t="s">
        <v>115</v>
      </c>
      <c r="I2597" s="7" t="s">
        <v>148</v>
      </c>
      <c r="J2597" t="s">
        <v>18</v>
      </c>
      <c r="K2597">
        <v>18.5</v>
      </c>
      <c r="L2597">
        <v>2</v>
      </c>
      <c r="M2597">
        <v>57</v>
      </c>
      <c r="N2597">
        <v>2.76</v>
      </c>
    </row>
    <row r="2598" spans="1:14" x14ac:dyDescent="0.25">
      <c r="A2598" s="7">
        <v>442075</v>
      </c>
      <c r="B2598" s="7">
        <f t="shared" si="120"/>
        <v>0</v>
      </c>
      <c r="C2598" s="7">
        <f t="shared" si="121"/>
        <v>0</v>
      </c>
      <c r="D2598" s="7">
        <f t="shared" si="122"/>
        <v>0</v>
      </c>
      <c r="E2598" s="7">
        <v>431516</v>
      </c>
      <c r="F2598" t="s">
        <v>50</v>
      </c>
      <c r="G2598" t="s">
        <v>114</v>
      </c>
      <c r="H2598" s="7" t="s">
        <v>115</v>
      </c>
      <c r="I2598" s="7" t="s">
        <v>148</v>
      </c>
      <c r="J2598" t="s">
        <v>18</v>
      </c>
      <c r="K2598">
        <v>16.100000000000001</v>
      </c>
      <c r="L2598">
        <v>1</v>
      </c>
      <c r="M2598">
        <v>92</v>
      </c>
      <c r="N2598">
        <v>2.76</v>
      </c>
    </row>
    <row r="2599" spans="1:14" x14ac:dyDescent="0.25">
      <c r="A2599" s="7">
        <v>442077</v>
      </c>
      <c r="B2599" s="7">
        <f t="shared" si="120"/>
        <v>0</v>
      </c>
      <c r="C2599" s="7">
        <f t="shared" si="121"/>
        <v>0</v>
      </c>
      <c r="D2599" s="7">
        <f t="shared" si="122"/>
        <v>0</v>
      </c>
      <c r="E2599" s="7">
        <v>431516</v>
      </c>
      <c r="F2599" t="s">
        <v>50</v>
      </c>
      <c r="G2599" t="s">
        <v>114</v>
      </c>
      <c r="H2599" s="7" t="s">
        <v>115</v>
      </c>
      <c r="I2599" s="7" t="s">
        <v>148</v>
      </c>
      <c r="J2599" t="s">
        <v>18</v>
      </c>
      <c r="K2599">
        <v>19</v>
      </c>
      <c r="L2599">
        <v>1</v>
      </c>
      <c r="M2599">
        <v>92</v>
      </c>
      <c r="N2599">
        <v>2.76</v>
      </c>
    </row>
    <row r="2600" spans="1:14" x14ac:dyDescent="0.25">
      <c r="A2600" s="7">
        <v>442079</v>
      </c>
      <c r="B2600" s="7">
        <f t="shared" si="120"/>
        <v>0</v>
      </c>
      <c r="C2600" s="7">
        <f t="shared" si="121"/>
        <v>0</v>
      </c>
      <c r="D2600" s="7">
        <f t="shared" si="122"/>
        <v>0</v>
      </c>
      <c r="E2600" s="7">
        <v>431516</v>
      </c>
      <c r="F2600" t="s">
        <v>50</v>
      </c>
      <c r="G2600" t="s">
        <v>114</v>
      </c>
      <c r="H2600" s="7" t="s">
        <v>115</v>
      </c>
      <c r="I2600" s="7" t="s">
        <v>148</v>
      </c>
      <c r="J2600" t="s">
        <v>18</v>
      </c>
      <c r="K2600">
        <v>24</v>
      </c>
      <c r="L2600">
        <v>1</v>
      </c>
      <c r="M2600">
        <v>92</v>
      </c>
      <c r="N2600">
        <v>2.76</v>
      </c>
    </row>
    <row r="2601" spans="1:14" x14ac:dyDescent="0.25">
      <c r="A2601" s="7">
        <v>442081</v>
      </c>
      <c r="B2601" s="7">
        <f t="shared" si="120"/>
        <v>0</v>
      </c>
      <c r="C2601" s="7">
        <f t="shared" si="121"/>
        <v>0</v>
      </c>
      <c r="D2601" s="7">
        <f t="shared" si="122"/>
        <v>0</v>
      </c>
      <c r="E2601" s="7">
        <v>431516</v>
      </c>
      <c r="F2601" t="s">
        <v>50</v>
      </c>
      <c r="G2601" t="s">
        <v>114</v>
      </c>
      <c r="H2601" s="7" t="s">
        <v>115</v>
      </c>
      <c r="I2601" s="7" t="s">
        <v>148</v>
      </c>
      <c r="J2601" t="s">
        <v>18</v>
      </c>
      <c r="K2601">
        <v>22.7</v>
      </c>
      <c r="L2601">
        <v>3</v>
      </c>
      <c r="M2601">
        <v>44.2</v>
      </c>
      <c r="N2601">
        <v>2.76</v>
      </c>
    </row>
    <row r="2602" spans="1:14" x14ac:dyDescent="0.25">
      <c r="A2602" s="7">
        <v>442083</v>
      </c>
      <c r="B2602" s="7">
        <f t="shared" si="120"/>
        <v>0</v>
      </c>
      <c r="C2602" s="7">
        <f t="shared" si="121"/>
        <v>0</v>
      </c>
      <c r="D2602" s="7">
        <f t="shared" si="122"/>
        <v>0</v>
      </c>
      <c r="E2602" s="7">
        <v>431516</v>
      </c>
      <c r="F2602" t="s">
        <v>50</v>
      </c>
      <c r="G2602" t="s">
        <v>114</v>
      </c>
      <c r="H2602" s="7" t="s">
        <v>115</v>
      </c>
      <c r="I2602" s="7" t="s">
        <v>148</v>
      </c>
      <c r="J2602" t="s">
        <v>18</v>
      </c>
      <c r="K2602">
        <v>20.8</v>
      </c>
      <c r="L2602">
        <v>2</v>
      </c>
      <c r="M2602">
        <v>57</v>
      </c>
      <c r="N2602">
        <v>2.76</v>
      </c>
    </row>
    <row r="2603" spans="1:14" x14ac:dyDescent="0.25">
      <c r="A2603" s="7">
        <v>442089</v>
      </c>
      <c r="B2603" s="7">
        <f t="shared" si="120"/>
        <v>0</v>
      </c>
      <c r="C2603" s="7">
        <f t="shared" si="121"/>
        <v>0</v>
      </c>
      <c r="D2603" s="7">
        <f t="shared" si="122"/>
        <v>0</v>
      </c>
      <c r="E2603" s="7">
        <v>431516</v>
      </c>
      <c r="F2603" t="s">
        <v>50</v>
      </c>
      <c r="G2603" t="s">
        <v>114</v>
      </c>
      <c r="H2603" s="7" t="s">
        <v>115</v>
      </c>
      <c r="I2603" s="7" t="s">
        <v>148</v>
      </c>
      <c r="J2603" t="s">
        <v>18</v>
      </c>
      <c r="K2603">
        <v>18.2</v>
      </c>
      <c r="L2603">
        <v>1</v>
      </c>
      <c r="M2603">
        <v>92</v>
      </c>
      <c r="N2603">
        <v>2.76</v>
      </c>
    </row>
    <row r="2604" spans="1:14" x14ac:dyDescent="0.25">
      <c r="A2604" s="7">
        <v>442091</v>
      </c>
      <c r="B2604" s="7">
        <f t="shared" si="120"/>
        <v>0</v>
      </c>
      <c r="C2604" s="7">
        <f t="shared" si="121"/>
        <v>0</v>
      </c>
      <c r="D2604" s="7">
        <f t="shared" si="122"/>
        <v>0</v>
      </c>
      <c r="E2604" s="7">
        <v>431516</v>
      </c>
      <c r="F2604" t="s">
        <v>50</v>
      </c>
      <c r="G2604" t="s">
        <v>114</v>
      </c>
      <c r="H2604" s="7" t="s">
        <v>115</v>
      </c>
      <c r="I2604" s="7" t="s">
        <v>148</v>
      </c>
      <c r="J2604" t="s">
        <v>18</v>
      </c>
      <c r="K2604">
        <v>18.100000000000001</v>
      </c>
      <c r="L2604">
        <v>1</v>
      </c>
      <c r="M2604">
        <v>92</v>
      </c>
      <c r="N2604">
        <v>2.76</v>
      </c>
    </row>
    <row r="2605" spans="1:14" x14ac:dyDescent="0.25">
      <c r="A2605" s="7">
        <v>442094</v>
      </c>
      <c r="B2605" s="7">
        <f t="shared" si="120"/>
        <v>0</v>
      </c>
      <c r="C2605" s="7">
        <f t="shared" si="121"/>
        <v>0</v>
      </c>
      <c r="D2605" s="7">
        <f t="shared" si="122"/>
        <v>0</v>
      </c>
      <c r="E2605" s="7">
        <v>431516</v>
      </c>
      <c r="F2605" t="s">
        <v>50</v>
      </c>
      <c r="G2605" t="s">
        <v>114</v>
      </c>
      <c r="H2605" s="7" t="s">
        <v>115</v>
      </c>
      <c r="I2605" s="7" t="s">
        <v>148</v>
      </c>
      <c r="J2605" t="s">
        <v>18</v>
      </c>
      <c r="K2605">
        <v>20.6</v>
      </c>
      <c r="L2605">
        <v>1</v>
      </c>
      <c r="M2605">
        <v>92</v>
      </c>
      <c r="N2605">
        <v>2.76</v>
      </c>
    </row>
    <row r="2606" spans="1:14" x14ac:dyDescent="0.25">
      <c r="A2606" s="7">
        <v>442098</v>
      </c>
      <c r="B2606" s="7">
        <f t="shared" si="120"/>
        <v>0</v>
      </c>
      <c r="C2606" s="7">
        <f t="shared" si="121"/>
        <v>0</v>
      </c>
      <c r="D2606" s="7">
        <f t="shared" si="122"/>
        <v>0</v>
      </c>
      <c r="E2606" s="7">
        <v>431516</v>
      </c>
      <c r="F2606" t="s">
        <v>50</v>
      </c>
      <c r="G2606" t="s">
        <v>114</v>
      </c>
      <c r="H2606" s="7" t="s">
        <v>115</v>
      </c>
      <c r="I2606" s="7" t="s">
        <v>148</v>
      </c>
      <c r="J2606" t="s">
        <v>18</v>
      </c>
      <c r="K2606">
        <v>17.8</v>
      </c>
      <c r="L2606">
        <v>1</v>
      </c>
      <c r="M2606">
        <v>92</v>
      </c>
      <c r="N2606">
        <v>2.76</v>
      </c>
    </row>
    <row r="2607" spans="1:14" x14ac:dyDescent="0.25">
      <c r="A2607" s="7">
        <v>442107</v>
      </c>
      <c r="B2607" s="7">
        <f t="shared" si="120"/>
        <v>0</v>
      </c>
      <c r="C2607" s="7">
        <f t="shared" si="121"/>
        <v>0</v>
      </c>
      <c r="D2607" s="7">
        <f t="shared" si="122"/>
        <v>0</v>
      </c>
      <c r="E2607" s="7">
        <v>431516</v>
      </c>
      <c r="F2607" t="s">
        <v>50</v>
      </c>
      <c r="G2607" t="s">
        <v>114</v>
      </c>
      <c r="H2607" s="7" t="s">
        <v>115</v>
      </c>
      <c r="I2607" s="7" t="s">
        <v>148</v>
      </c>
      <c r="J2607" t="s">
        <v>18</v>
      </c>
      <c r="K2607">
        <v>19.2</v>
      </c>
      <c r="L2607">
        <v>1</v>
      </c>
      <c r="M2607">
        <v>92</v>
      </c>
      <c r="N2607">
        <v>2.76</v>
      </c>
    </row>
    <row r="2608" spans="1:14" x14ac:dyDescent="0.25">
      <c r="A2608" s="7">
        <v>442109</v>
      </c>
      <c r="B2608" s="7">
        <f t="shared" si="120"/>
        <v>0</v>
      </c>
      <c r="C2608" s="7">
        <f t="shared" si="121"/>
        <v>0</v>
      </c>
      <c r="D2608" s="7">
        <f t="shared" si="122"/>
        <v>0</v>
      </c>
      <c r="E2608" s="7">
        <v>431516</v>
      </c>
      <c r="F2608" t="s">
        <v>50</v>
      </c>
      <c r="G2608" t="s">
        <v>114</v>
      </c>
      <c r="H2608" s="7" t="s">
        <v>115</v>
      </c>
      <c r="I2608" s="7" t="s">
        <v>148</v>
      </c>
      <c r="J2608" t="s">
        <v>18</v>
      </c>
      <c r="K2608">
        <v>24</v>
      </c>
      <c r="L2608">
        <v>1</v>
      </c>
      <c r="M2608">
        <v>92</v>
      </c>
      <c r="N2608">
        <v>2.76</v>
      </c>
    </row>
    <row r="2609" spans="1:14" x14ac:dyDescent="0.25">
      <c r="A2609" s="7">
        <v>442111</v>
      </c>
      <c r="B2609" s="7">
        <f t="shared" si="120"/>
        <v>0</v>
      </c>
      <c r="C2609" s="7">
        <f t="shared" si="121"/>
        <v>0</v>
      </c>
      <c r="D2609" s="7">
        <f t="shared" si="122"/>
        <v>0</v>
      </c>
      <c r="E2609" s="7">
        <v>431516</v>
      </c>
      <c r="F2609" t="s">
        <v>50</v>
      </c>
      <c r="G2609" t="s">
        <v>114</v>
      </c>
      <c r="H2609" s="7" t="s">
        <v>115</v>
      </c>
      <c r="I2609" s="7" t="s">
        <v>148</v>
      </c>
      <c r="J2609" t="s">
        <v>18</v>
      </c>
      <c r="K2609">
        <v>21.6</v>
      </c>
      <c r="L2609">
        <v>1</v>
      </c>
      <c r="M2609">
        <v>92</v>
      </c>
      <c r="N2609">
        <v>2.76</v>
      </c>
    </row>
    <row r="2610" spans="1:14" x14ac:dyDescent="0.25">
      <c r="A2610" s="7">
        <v>442119</v>
      </c>
      <c r="B2610" s="7">
        <f t="shared" si="120"/>
        <v>0</v>
      </c>
      <c r="C2610" s="7">
        <f t="shared" si="121"/>
        <v>0</v>
      </c>
      <c r="D2610" s="7">
        <f t="shared" si="122"/>
        <v>0</v>
      </c>
      <c r="E2610" s="7">
        <v>431516</v>
      </c>
      <c r="F2610" t="s">
        <v>50</v>
      </c>
      <c r="G2610" t="s">
        <v>114</v>
      </c>
      <c r="H2610" s="7" t="s">
        <v>115</v>
      </c>
      <c r="I2610" s="7" t="s">
        <v>148</v>
      </c>
      <c r="J2610" t="s">
        <v>18</v>
      </c>
      <c r="K2610">
        <v>8.9</v>
      </c>
      <c r="L2610">
        <v>1</v>
      </c>
      <c r="M2610">
        <v>92</v>
      </c>
      <c r="N2610">
        <v>2.76</v>
      </c>
    </row>
    <row r="2611" spans="1:14" x14ac:dyDescent="0.25">
      <c r="A2611" s="7">
        <v>442122</v>
      </c>
      <c r="B2611" s="7">
        <f t="shared" si="120"/>
        <v>0</v>
      </c>
      <c r="C2611" s="7">
        <f t="shared" si="121"/>
        <v>0</v>
      </c>
      <c r="D2611" s="7">
        <f t="shared" si="122"/>
        <v>0</v>
      </c>
      <c r="E2611" s="7">
        <v>431516</v>
      </c>
      <c r="F2611" t="s">
        <v>50</v>
      </c>
      <c r="G2611" t="s">
        <v>114</v>
      </c>
      <c r="H2611" s="7" t="s">
        <v>115</v>
      </c>
      <c r="I2611" s="7" t="s">
        <v>148</v>
      </c>
      <c r="J2611" t="s">
        <v>18</v>
      </c>
      <c r="K2611">
        <v>17.8</v>
      </c>
      <c r="L2611">
        <v>1</v>
      </c>
      <c r="M2611">
        <v>92</v>
      </c>
      <c r="N2611">
        <v>2.76</v>
      </c>
    </row>
    <row r="2612" spans="1:14" x14ac:dyDescent="0.25">
      <c r="A2612" s="7">
        <v>442124</v>
      </c>
      <c r="B2612" s="7">
        <f t="shared" si="120"/>
        <v>0</v>
      </c>
      <c r="C2612" s="7">
        <f t="shared" si="121"/>
        <v>0</v>
      </c>
      <c r="D2612" s="7">
        <f t="shared" si="122"/>
        <v>0</v>
      </c>
      <c r="E2612" s="7">
        <v>431516</v>
      </c>
      <c r="F2612" t="s">
        <v>50</v>
      </c>
      <c r="G2612" t="s">
        <v>114</v>
      </c>
      <c r="H2612" s="7" t="s">
        <v>115</v>
      </c>
      <c r="I2612" s="7" t="s">
        <v>148</v>
      </c>
      <c r="J2612" t="s">
        <v>18</v>
      </c>
      <c r="K2612">
        <v>13.5</v>
      </c>
      <c r="L2612">
        <v>1</v>
      </c>
      <c r="M2612">
        <v>92</v>
      </c>
      <c r="N2612">
        <v>2.76</v>
      </c>
    </row>
    <row r="2613" spans="1:14" x14ac:dyDescent="0.25">
      <c r="A2613" s="7">
        <v>442127</v>
      </c>
      <c r="B2613" s="7">
        <f t="shared" si="120"/>
        <v>0</v>
      </c>
      <c r="C2613" s="7">
        <f t="shared" si="121"/>
        <v>0</v>
      </c>
      <c r="D2613" s="7">
        <f t="shared" si="122"/>
        <v>0</v>
      </c>
      <c r="E2613" s="7">
        <v>431516</v>
      </c>
      <c r="F2613" t="s">
        <v>50</v>
      </c>
      <c r="G2613" t="s">
        <v>114</v>
      </c>
      <c r="H2613" s="7" t="s">
        <v>115</v>
      </c>
      <c r="I2613" s="7" t="s">
        <v>148</v>
      </c>
      <c r="J2613" t="s">
        <v>18</v>
      </c>
      <c r="K2613">
        <v>23.7</v>
      </c>
      <c r="L2613">
        <v>2</v>
      </c>
      <c r="M2613">
        <v>57</v>
      </c>
      <c r="N2613">
        <v>2.76</v>
      </c>
    </row>
    <row r="2614" spans="1:14" x14ac:dyDescent="0.25">
      <c r="A2614" s="7">
        <v>442129</v>
      </c>
      <c r="B2614" s="7">
        <f t="shared" si="120"/>
        <v>0</v>
      </c>
      <c r="C2614" s="7">
        <f t="shared" si="121"/>
        <v>0</v>
      </c>
      <c r="D2614" s="7">
        <f t="shared" si="122"/>
        <v>0</v>
      </c>
      <c r="E2614" s="7">
        <v>431516</v>
      </c>
      <c r="F2614" t="s">
        <v>50</v>
      </c>
      <c r="G2614" t="s">
        <v>114</v>
      </c>
      <c r="H2614" s="7" t="s">
        <v>115</v>
      </c>
      <c r="I2614" s="7" t="s">
        <v>148</v>
      </c>
      <c r="J2614" t="s">
        <v>18</v>
      </c>
      <c r="K2614">
        <v>17.600000000000001</v>
      </c>
      <c r="L2614">
        <v>1</v>
      </c>
      <c r="M2614">
        <v>92</v>
      </c>
      <c r="N2614">
        <v>2.76</v>
      </c>
    </row>
    <row r="2615" spans="1:14" x14ac:dyDescent="0.25">
      <c r="A2615" s="7">
        <v>442131</v>
      </c>
      <c r="B2615" s="7">
        <f t="shared" si="120"/>
        <v>0</v>
      </c>
      <c r="C2615" s="7">
        <f t="shared" si="121"/>
        <v>0</v>
      </c>
      <c r="D2615" s="7">
        <f t="shared" si="122"/>
        <v>0</v>
      </c>
      <c r="E2615" s="7">
        <v>431516</v>
      </c>
      <c r="F2615" t="s">
        <v>50</v>
      </c>
      <c r="G2615" t="s">
        <v>114</v>
      </c>
      <c r="H2615" s="7" t="s">
        <v>115</v>
      </c>
      <c r="I2615" s="7" t="s">
        <v>148</v>
      </c>
      <c r="J2615" t="s">
        <v>18</v>
      </c>
      <c r="K2615">
        <v>14.4</v>
      </c>
      <c r="L2615">
        <v>1</v>
      </c>
      <c r="M2615">
        <v>92</v>
      </c>
      <c r="N2615">
        <v>2.76</v>
      </c>
    </row>
    <row r="2616" spans="1:14" x14ac:dyDescent="0.25">
      <c r="A2616" s="7">
        <v>442137</v>
      </c>
      <c r="B2616" s="7">
        <f t="shared" si="120"/>
        <v>0</v>
      </c>
      <c r="C2616" s="7">
        <f t="shared" si="121"/>
        <v>0</v>
      </c>
      <c r="D2616" s="7">
        <f t="shared" si="122"/>
        <v>0</v>
      </c>
      <c r="E2616" s="7">
        <v>431516</v>
      </c>
      <c r="F2616" t="s">
        <v>50</v>
      </c>
      <c r="G2616" t="s">
        <v>114</v>
      </c>
      <c r="H2616" s="7" t="s">
        <v>115</v>
      </c>
      <c r="I2616" s="7" t="s">
        <v>148</v>
      </c>
      <c r="J2616" t="s">
        <v>18</v>
      </c>
      <c r="K2616">
        <v>15.3</v>
      </c>
      <c r="L2616">
        <v>1</v>
      </c>
      <c r="M2616">
        <v>92</v>
      </c>
      <c r="N2616">
        <v>2.76</v>
      </c>
    </row>
    <row r="2617" spans="1:14" x14ac:dyDescent="0.25">
      <c r="A2617" s="7">
        <v>442139</v>
      </c>
      <c r="B2617" s="7">
        <f t="shared" si="120"/>
        <v>0</v>
      </c>
      <c r="C2617" s="7">
        <f t="shared" si="121"/>
        <v>0</v>
      </c>
      <c r="D2617" s="7">
        <f t="shared" si="122"/>
        <v>0</v>
      </c>
      <c r="E2617" s="7">
        <v>431516</v>
      </c>
      <c r="F2617" t="s">
        <v>50</v>
      </c>
      <c r="G2617" t="s">
        <v>114</v>
      </c>
      <c r="H2617" s="7" t="s">
        <v>115</v>
      </c>
      <c r="I2617" s="7" t="s">
        <v>148</v>
      </c>
      <c r="J2617" t="s">
        <v>18</v>
      </c>
      <c r="K2617">
        <v>19.899999999999999</v>
      </c>
      <c r="L2617">
        <v>1</v>
      </c>
      <c r="M2617">
        <v>92</v>
      </c>
      <c r="N2617">
        <v>2.76</v>
      </c>
    </row>
    <row r="2618" spans="1:14" x14ac:dyDescent="0.25">
      <c r="A2618" s="7">
        <v>442143</v>
      </c>
      <c r="B2618" s="7">
        <f t="shared" si="120"/>
        <v>0</v>
      </c>
      <c r="C2618" s="7">
        <f t="shared" si="121"/>
        <v>0</v>
      </c>
      <c r="D2618" s="7">
        <f t="shared" si="122"/>
        <v>0</v>
      </c>
      <c r="E2618" s="7">
        <v>431516</v>
      </c>
      <c r="F2618" t="s">
        <v>50</v>
      </c>
      <c r="G2618" t="s">
        <v>114</v>
      </c>
      <c r="H2618" s="7" t="s">
        <v>115</v>
      </c>
      <c r="I2618" s="7" t="s">
        <v>148</v>
      </c>
      <c r="J2618" t="s">
        <v>18</v>
      </c>
      <c r="K2618">
        <v>18.399999999999999</v>
      </c>
      <c r="L2618">
        <v>2</v>
      </c>
      <c r="M2618">
        <v>57</v>
      </c>
      <c r="N2618">
        <v>2.76</v>
      </c>
    </row>
    <row r="2619" spans="1:14" x14ac:dyDescent="0.25">
      <c r="A2619" s="7">
        <v>442146</v>
      </c>
      <c r="B2619" s="7">
        <f t="shared" si="120"/>
        <v>0</v>
      </c>
      <c r="C2619" s="7">
        <f t="shared" si="121"/>
        <v>0</v>
      </c>
      <c r="D2619" s="7">
        <f t="shared" si="122"/>
        <v>0</v>
      </c>
      <c r="E2619" s="7">
        <v>431516</v>
      </c>
      <c r="F2619" t="s">
        <v>50</v>
      </c>
      <c r="G2619" t="s">
        <v>114</v>
      </c>
      <c r="H2619" s="7" t="s">
        <v>115</v>
      </c>
      <c r="I2619" s="7" t="s">
        <v>148</v>
      </c>
      <c r="J2619" t="s">
        <v>18</v>
      </c>
      <c r="K2619">
        <v>15</v>
      </c>
      <c r="L2619">
        <v>1</v>
      </c>
      <c r="M2619">
        <v>92</v>
      </c>
      <c r="N2619">
        <v>2.76</v>
      </c>
    </row>
    <row r="2620" spans="1:14" x14ac:dyDescent="0.25">
      <c r="A2620" s="7">
        <v>442150</v>
      </c>
      <c r="B2620" s="7">
        <f t="shared" si="120"/>
        <v>0</v>
      </c>
      <c r="C2620" s="7">
        <f t="shared" si="121"/>
        <v>0</v>
      </c>
      <c r="D2620" s="7">
        <f t="shared" si="122"/>
        <v>0</v>
      </c>
      <c r="E2620" s="7">
        <v>431516</v>
      </c>
      <c r="F2620" t="s">
        <v>50</v>
      </c>
      <c r="G2620" t="s">
        <v>114</v>
      </c>
      <c r="H2620" s="7" t="s">
        <v>115</v>
      </c>
      <c r="I2620" s="7" t="s">
        <v>148</v>
      </c>
      <c r="J2620" t="s">
        <v>18</v>
      </c>
      <c r="K2620">
        <v>18.399999999999999</v>
      </c>
      <c r="L2620">
        <v>5</v>
      </c>
      <c r="M2620">
        <v>31.3</v>
      </c>
      <c r="N2620">
        <v>2.76</v>
      </c>
    </row>
    <row r="2621" spans="1:14" x14ac:dyDescent="0.25">
      <c r="A2621" s="7">
        <v>442151</v>
      </c>
      <c r="B2621" s="7">
        <f t="shared" si="120"/>
        <v>0</v>
      </c>
      <c r="C2621" s="7">
        <f t="shared" si="121"/>
        <v>0</v>
      </c>
      <c r="D2621" s="7">
        <f t="shared" si="122"/>
        <v>0</v>
      </c>
      <c r="E2621" s="7">
        <v>431516</v>
      </c>
      <c r="F2621" t="s">
        <v>50</v>
      </c>
      <c r="G2621" t="s">
        <v>114</v>
      </c>
      <c r="H2621" s="7" t="s">
        <v>115</v>
      </c>
      <c r="I2621" s="7" t="s">
        <v>148</v>
      </c>
      <c r="J2621" t="s">
        <v>18</v>
      </c>
      <c r="K2621">
        <v>18.2</v>
      </c>
      <c r="L2621">
        <v>1</v>
      </c>
      <c r="M2621">
        <v>92</v>
      </c>
      <c r="N2621">
        <v>2.76</v>
      </c>
    </row>
    <row r="2622" spans="1:14" x14ac:dyDescent="0.25">
      <c r="A2622" s="7">
        <v>442154</v>
      </c>
      <c r="B2622" s="7">
        <f t="shared" si="120"/>
        <v>0</v>
      </c>
      <c r="C2622" s="7">
        <f t="shared" si="121"/>
        <v>0</v>
      </c>
      <c r="D2622" s="7">
        <f t="shared" si="122"/>
        <v>0</v>
      </c>
      <c r="E2622" s="7">
        <v>431516</v>
      </c>
      <c r="F2622" t="s">
        <v>50</v>
      </c>
      <c r="G2622" t="s">
        <v>114</v>
      </c>
      <c r="H2622" s="7" t="s">
        <v>115</v>
      </c>
      <c r="I2622" s="7" t="s">
        <v>148</v>
      </c>
      <c r="J2622" t="s">
        <v>18</v>
      </c>
      <c r="K2622">
        <v>26.1</v>
      </c>
      <c r="L2622">
        <v>5</v>
      </c>
      <c r="M2622">
        <v>31.3</v>
      </c>
      <c r="N2622">
        <v>2.76</v>
      </c>
    </row>
    <row r="2623" spans="1:14" x14ac:dyDescent="0.25">
      <c r="A2623" s="7">
        <v>442157</v>
      </c>
      <c r="B2623" s="7">
        <f t="shared" si="120"/>
        <v>0</v>
      </c>
      <c r="C2623" s="7">
        <f t="shared" si="121"/>
        <v>0</v>
      </c>
      <c r="D2623" s="7">
        <f t="shared" si="122"/>
        <v>0</v>
      </c>
      <c r="E2623" s="7">
        <v>431516</v>
      </c>
      <c r="F2623" t="s">
        <v>50</v>
      </c>
      <c r="G2623" t="s">
        <v>114</v>
      </c>
      <c r="H2623" s="7" t="s">
        <v>115</v>
      </c>
      <c r="I2623" s="7" t="s">
        <v>148</v>
      </c>
      <c r="J2623" t="s">
        <v>18</v>
      </c>
      <c r="K2623">
        <v>17.100000000000001</v>
      </c>
      <c r="L2623">
        <v>1</v>
      </c>
      <c r="M2623">
        <v>92</v>
      </c>
      <c r="N2623">
        <v>2.76</v>
      </c>
    </row>
    <row r="2624" spans="1:14" x14ac:dyDescent="0.25">
      <c r="A2624" s="7">
        <v>442159</v>
      </c>
      <c r="B2624" s="7">
        <f t="shared" si="120"/>
        <v>0</v>
      </c>
      <c r="C2624" s="7">
        <f t="shared" si="121"/>
        <v>0</v>
      </c>
      <c r="D2624" s="7">
        <f t="shared" si="122"/>
        <v>0</v>
      </c>
      <c r="E2624" s="7">
        <v>431516</v>
      </c>
      <c r="F2624" t="s">
        <v>50</v>
      </c>
      <c r="G2624" t="s">
        <v>114</v>
      </c>
      <c r="H2624" s="7" t="s">
        <v>115</v>
      </c>
      <c r="I2624" s="7" t="s">
        <v>148</v>
      </c>
      <c r="J2624" t="s">
        <v>18</v>
      </c>
      <c r="K2624">
        <v>43.4</v>
      </c>
      <c r="L2624">
        <v>3</v>
      </c>
      <c r="M2624">
        <v>57</v>
      </c>
      <c r="N2624">
        <v>2.76</v>
      </c>
    </row>
    <row r="2625" spans="1:14" x14ac:dyDescent="0.25">
      <c r="A2625" s="7">
        <v>442163</v>
      </c>
      <c r="B2625" s="7">
        <f t="shared" si="120"/>
        <v>0</v>
      </c>
      <c r="C2625" s="7">
        <f t="shared" si="121"/>
        <v>0</v>
      </c>
      <c r="D2625" s="7">
        <f t="shared" si="122"/>
        <v>0</v>
      </c>
      <c r="E2625" s="7">
        <v>431516</v>
      </c>
      <c r="F2625" t="s">
        <v>50</v>
      </c>
      <c r="G2625" t="s">
        <v>114</v>
      </c>
      <c r="H2625" s="7" t="s">
        <v>115</v>
      </c>
      <c r="I2625" s="7" t="s">
        <v>148</v>
      </c>
      <c r="J2625" t="s">
        <v>18</v>
      </c>
      <c r="K2625">
        <v>17.7</v>
      </c>
      <c r="L2625">
        <v>1</v>
      </c>
      <c r="M2625">
        <v>92</v>
      </c>
      <c r="N2625">
        <v>2.76</v>
      </c>
    </row>
    <row r="2626" spans="1:14" x14ac:dyDescent="0.25">
      <c r="A2626" s="7">
        <v>442166</v>
      </c>
      <c r="B2626" s="7">
        <f t="shared" si="120"/>
        <v>0</v>
      </c>
      <c r="C2626" s="7">
        <f t="shared" si="121"/>
        <v>0</v>
      </c>
      <c r="D2626" s="7">
        <f t="shared" si="122"/>
        <v>0</v>
      </c>
      <c r="E2626" s="7">
        <v>431516</v>
      </c>
      <c r="F2626" t="s">
        <v>50</v>
      </c>
      <c r="G2626" t="s">
        <v>114</v>
      </c>
      <c r="H2626" s="7" t="s">
        <v>115</v>
      </c>
      <c r="I2626" s="7" t="s">
        <v>148</v>
      </c>
      <c r="J2626" t="s">
        <v>18</v>
      </c>
      <c r="K2626">
        <v>9.4</v>
      </c>
      <c r="L2626">
        <v>1</v>
      </c>
      <c r="M2626">
        <v>92</v>
      </c>
      <c r="N2626">
        <v>2.76</v>
      </c>
    </row>
    <row r="2627" spans="1:14" x14ac:dyDescent="0.25">
      <c r="A2627" s="7">
        <v>442169</v>
      </c>
      <c r="B2627" s="7">
        <f t="shared" ref="B2627:B2690" si="123">IF(A2627=A2628,1,0)</f>
        <v>0</v>
      </c>
      <c r="C2627" s="7">
        <f t="shared" ref="C2627:C2690" si="124">IF(A2627=A2626,1,0)</f>
        <v>0</v>
      </c>
      <c r="D2627" s="7">
        <f t="shared" ref="D2627:D2690" si="125">B2627+C2627</f>
        <v>0</v>
      </c>
      <c r="E2627" s="7">
        <v>431516</v>
      </c>
      <c r="F2627" t="s">
        <v>50</v>
      </c>
      <c r="G2627" t="s">
        <v>114</v>
      </c>
      <c r="H2627" s="7" t="s">
        <v>115</v>
      </c>
      <c r="I2627" s="7" t="s">
        <v>148</v>
      </c>
      <c r="J2627" t="s">
        <v>18</v>
      </c>
      <c r="K2627">
        <v>18.7</v>
      </c>
      <c r="L2627">
        <v>1</v>
      </c>
      <c r="M2627">
        <v>92</v>
      </c>
      <c r="N2627">
        <v>2.76</v>
      </c>
    </row>
    <row r="2628" spans="1:14" x14ac:dyDescent="0.25">
      <c r="A2628" s="7">
        <v>442171</v>
      </c>
      <c r="B2628" s="7">
        <f t="shared" si="123"/>
        <v>0</v>
      </c>
      <c r="C2628" s="7">
        <f t="shared" si="124"/>
        <v>0</v>
      </c>
      <c r="D2628" s="7">
        <f t="shared" si="125"/>
        <v>0</v>
      </c>
      <c r="E2628" s="7">
        <v>431516</v>
      </c>
      <c r="F2628" t="s">
        <v>50</v>
      </c>
      <c r="G2628" t="s">
        <v>114</v>
      </c>
      <c r="H2628" s="7" t="s">
        <v>115</v>
      </c>
      <c r="I2628" s="7" t="s">
        <v>148</v>
      </c>
      <c r="J2628" t="s">
        <v>18</v>
      </c>
      <c r="K2628">
        <v>15.7</v>
      </c>
      <c r="L2628">
        <v>1</v>
      </c>
      <c r="M2628">
        <v>92</v>
      </c>
      <c r="N2628">
        <v>2.76</v>
      </c>
    </row>
    <row r="2629" spans="1:14" x14ac:dyDescent="0.25">
      <c r="A2629" s="7">
        <v>442173</v>
      </c>
      <c r="B2629" s="7">
        <f t="shared" si="123"/>
        <v>0</v>
      </c>
      <c r="C2629" s="7">
        <f t="shared" si="124"/>
        <v>0</v>
      </c>
      <c r="D2629" s="7">
        <f t="shared" si="125"/>
        <v>0</v>
      </c>
      <c r="E2629" s="7">
        <v>431516</v>
      </c>
      <c r="F2629" t="s">
        <v>50</v>
      </c>
      <c r="G2629" t="s">
        <v>114</v>
      </c>
      <c r="H2629" s="7" t="s">
        <v>115</v>
      </c>
      <c r="I2629" s="7" t="s">
        <v>148</v>
      </c>
      <c r="J2629" t="s">
        <v>18</v>
      </c>
      <c r="K2629">
        <v>18.5</v>
      </c>
      <c r="L2629">
        <v>1</v>
      </c>
      <c r="M2629">
        <v>92</v>
      </c>
      <c r="N2629">
        <v>2.76</v>
      </c>
    </row>
    <row r="2630" spans="1:14" x14ac:dyDescent="0.25">
      <c r="A2630" s="7">
        <v>442184</v>
      </c>
      <c r="B2630" s="7">
        <f t="shared" si="123"/>
        <v>0</v>
      </c>
      <c r="C2630" s="7">
        <f t="shared" si="124"/>
        <v>0</v>
      </c>
      <c r="D2630" s="7">
        <f t="shared" si="125"/>
        <v>0</v>
      </c>
      <c r="E2630" s="7">
        <v>431516</v>
      </c>
      <c r="F2630" t="s">
        <v>50</v>
      </c>
      <c r="G2630" t="s">
        <v>114</v>
      </c>
      <c r="H2630" s="7" t="s">
        <v>115</v>
      </c>
      <c r="I2630" s="7" t="s">
        <v>148</v>
      </c>
      <c r="J2630" t="s">
        <v>18</v>
      </c>
      <c r="K2630">
        <v>20.100000000000001</v>
      </c>
      <c r="L2630">
        <v>1</v>
      </c>
      <c r="M2630">
        <v>92</v>
      </c>
      <c r="N2630">
        <v>2.76</v>
      </c>
    </row>
    <row r="2631" spans="1:14" x14ac:dyDescent="0.25">
      <c r="A2631" s="7">
        <v>442188</v>
      </c>
      <c r="B2631" s="7">
        <f t="shared" si="123"/>
        <v>0</v>
      </c>
      <c r="C2631" s="7">
        <f t="shared" si="124"/>
        <v>0</v>
      </c>
      <c r="D2631" s="7">
        <f t="shared" si="125"/>
        <v>0</v>
      </c>
      <c r="E2631" s="7">
        <v>431516</v>
      </c>
      <c r="F2631" t="s">
        <v>50</v>
      </c>
      <c r="G2631" t="s">
        <v>114</v>
      </c>
      <c r="H2631" s="7" t="s">
        <v>115</v>
      </c>
      <c r="I2631" s="7" t="s">
        <v>148</v>
      </c>
      <c r="J2631" t="s">
        <v>18</v>
      </c>
      <c r="K2631">
        <v>18.5</v>
      </c>
      <c r="L2631">
        <v>2</v>
      </c>
      <c r="M2631">
        <v>57</v>
      </c>
      <c r="N2631">
        <v>2.76</v>
      </c>
    </row>
    <row r="2632" spans="1:14" x14ac:dyDescent="0.25">
      <c r="A2632" s="7">
        <v>442191</v>
      </c>
      <c r="B2632" s="7">
        <f t="shared" si="123"/>
        <v>0</v>
      </c>
      <c r="C2632" s="7">
        <f t="shared" si="124"/>
        <v>0</v>
      </c>
      <c r="D2632" s="7">
        <f t="shared" si="125"/>
        <v>0</v>
      </c>
      <c r="E2632" s="7">
        <v>431516</v>
      </c>
      <c r="F2632" t="s">
        <v>50</v>
      </c>
      <c r="G2632" t="s">
        <v>114</v>
      </c>
      <c r="H2632" s="7" t="s">
        <v>115</v>
      </c>
      <c r="I2632" s="7" t="s">
        <v>148</v>
      </c>
      <c r="J2632" t="s">
        <v>18</v>
      </c>
      <c r="K2632">
        <v>14.2</v>
      </c>
      <c r="L2632">
        <v>1</v>
      </c>
      <c r="M2632">
        <v>92</v>
      </c>
      <c r="N2632">
        <v>2.76</v>
      </c>
    </row>
    <row r="2633" spans="1:14" x14ac:dyDescent="0.25">
      <c r="A2633" s="7">
        <v>442194</v>
      </c>
      <c r="B2633" s="7">
        <f t="shared" si="123"/>
        <v>0</v>
      </c>
      <c r="C2633" s="7">
        <f t="shared" si="124"/>
        <v>0</v>
      </c>
      <c r="D2633" s="7">
        <f t="shared" si="125"/>
        <v>0</v>
      </c>
      <c r="E2633" s="7">
        <v>431516</v>
      </c>
      <c r="F2633" t="s">
        <v>50</v>
      </c>
      <c r="G2633" t="s">
        <v>114</v>
      </c>
      <c r="H2633" s="7" t="s">
        <v>115</v>
      </c>
      <c r="I2633" s="7" t="s">
        <v>148</v>
      </c>
      <c r="J2633" t="s">
        <v>18</v>
      </c>
      <c r="K2633">
        <v>9.6</v>
      </c>
      <c r="L2633">
        <v>1</v>
      </c>
      <c r="M2633">
        <v>92</v>
      </c>
      <c r="N2633">
        <v>2.76</v>
      </c>
    </row>
    <row r="2634" spans="1:14" x14ac:dyDescent="0.25">
      <c r="A2634" s="7">
        <v>442196</v>
      </c>
      <c r="B2634" s="7">
        <f t="shared" si="123"/>
        <v>0</v>
      </c>
      <c r="C2634" s="7">
        <f t="shared" si="124"/>
        <v>0</v>
      </c>
      <c r="D2634" s="7">
        <f t="shared" si="125"/>
        <v>0</v>
      </c>
      <c r="E2634" s="7">
        <v>431516</v>
      </c>
      <c r="F2634" t="s">
        <v>50</v>
      </c>
      <c r="G2634" t="s">
        <v>114</v>
      </c>
      <c r="H2634" s="7" t="s">
        <v>115</v>
      </c>
      <c r="I2634" s="7" t="s">
        <v>148</v>
      </c>
      <c r="J2634" t="s">
        <v>18</v>
      </c>
      <c r="K2634">
        <v>14.7</v>
      </c>
      <c r="L2634">
        <v>1</v>
      </c>
      <c r="M2634">
        <v>92</v>
      </c>
      <c r="N2634">
        <v>2.76</v>
      </c>
    </row>
    <row r="2635" spans="1:14" x14ac:dyDescent="0.25">
      <c r="A2635" s="7">
        <v>442199</v>
      </c>
      <c r="B2635" s="7">
        <f t="shared" si="123"/>
        <v>0</v>
      </c>
      <c r="C2635" s="7">
        <f t="shared" si="124"/>
        <v>0</v>
      </c>
      <c r="D2635" s="7">
        <f t="shared" si="125"/>
        <v>0</v>
      </c>
      <c r="E2635" s="7">
        <v>431516</v>
      </c>
      <c r="F2635" t="s">
        <v>50</v>
      </c>
      <c r="G2635" t="s">
        <v>114</v>
      </c>
      <c r="H2635" s="7" t="s">
        <v>115</v>
      </c>
      <c r="I2635" s="7" t="s">
        <v>148</v>
      </c>
      <c r="J2635" t="s">
        <v>18</v>
      </c>
      <c r="K2635">
        <v>38.700000000000003</v>
      </c>
      <c r="L2635">
        <v>3</v>
      </c>
      <c r="M2635">
        <v>57</v>
      </c>
      <c r="N2635">
        <v>2.76</v>
      </c>
    </row>
    <row r="2636" spans="1:14" x14ac:dyDescent="0.25">
      <c r="A2636" s="7">
        <v>442201</v>
      </c>
      <c r="B2636" s="7">
        <f t="shared" si="123"/>
        <v>0</v>
      </c>
      <c r="C2636" s="7">
        <f t="shared" si="124"/>
        <v>0</v>
      </c>
      <c r="D2636" s="7">
        <f t="shared" si="125"/>
        <v>0</v>
      </c>
      <c r="E2636" s="7">
        <v>431516</v>
      </c>
      <c r="F2636" t="s">
        <v>50</v>
      </c>
      <c r="G2636" t="s">
        <v>114</v>
      </c>
      <c r="H2636" s="7" t="s">
        <v>115</v>
      </c>
      <c r="I2636" s="7" t="s">
        <v>148</v>
      </c>
      <c r="J2636" t="s">
        <v>18</v>
      </c>
      <c r="K2636">
        <v>25.9</v>
      </c>
      <c r="L2636">
        <v>1</v>
      </c>
      <c r="M2636">
        <v>92</v>
      </c>
      <c r="N2636">
        <v>2.76</v>
      </c>
    </row>
    <row r="2637" spans="1:14" x14ac:dyDescent="0.25">
      <c r="A2637" s="7">
        <v>442203</v>
      </c>
      <c r="B2637" s="7">
        <f t="shared" si="123"/>
        <v>0</v>
      </c>
      <c r="C2637" s="7">
        <f t="shared" si="124"/>
        <v>0</v>
      </c>
      <c r="D2637" s="7">
        <f t="shared" si="125"/>
        <v>0</v>
      </c>
      <c r="E2637" s="7">
        <v>431516</v>
      </c>
      <c r="F2637" t="s">
        <v>50</v>
      </c>
      <c r="G2637" t="s">
        <v>114</v>
      </c>
      <c r="H2637" s="7" t="s">
        <v>115</v>
      </c>
      <c r="I2637" s="7" t="s">
        <v>148</v>
      </c>
      <c r="J2637" t="s">
        <v>18</v>
      </c>
      <c r="K2637">
        <v>18.5</v>
      </c>
      <c r="L2637">
        <v>2</v>
      </c>
      <c r="M2637">
        <v>57</v>
      </c>
      <c r="N2637">
        <v>2.76</v>
      </c>
    </row>
    <row r="2638" spans="1:14" x14ac:dyDescent="0.25">
      <c r="A2638" s="7">
        <v>442205</v>
      </c>
      <c r="B2638" s="7">
        <f t="shared" si="123"/>
        <v>0</v>
      </c>
      <c r="C2638" s="7">
        <f t="shared" si="124"/>
        <v>0</v>
      </c>
      <c r="D2638" s="7">
        <f t="shared" si="125"/>
        <v>0</v>
      </c>
      <c r="E2638" s="7">
        <v>431516</v>
      </c>
      <c r="F2638" t="s">
        <v>50</v>
      </c>
      <c r="G2638" t="s">
        <v>114</v>
      </c>
      <c r="H2638" s="7" t="s">
        <v>115</v>
      </c>
      <c r="I2638" s="7" t="s">
        <v>148</v>
      </c>
      <c r="J2638" t="s">
        <v>18</v>
      </c>
      <c r="K2638">
        <v>14.1</v>
      </c>
      <c r="L2638">
        <v>1</v>
      </c>
      <c r="M2638">
        <v>92</v>
      </c>
      <c r="N2638">
        <v>2.76</v>
      </c>
    </row>
    <row r="2639" spans="1:14" x14ac:dyDescent="0.25">
      <c r="A2639" s="7">
        <v>442207</v>
      </c>
      <c r="B2639" s="7">
        <f t="shared" si="123"/>
        <v>0</v>
      </c>
      <c r="C2639" s="7">
        <f t="shared" si="124"/>
        <v>0</v>
      </c>
      <c r="D2639" s="7">
        <f t="shared" si="125"/>
        <v>0</v>
      </c>
      <c r="E2639" s="7">
        <v>431516</v>
      </c>
      <c r="F2639" t="s">
        <v>50</v>
      </c>
      <c r="G2639" t="s">
        <v>114</v>
      </c>
      <c r="H2639" s="7" t="s">
        <v>115</v>
      </c>
      <c r="I2639" s="7" t="s">
        <v>148</v>
      </c>
      <c r="J2639" t="s">
        <v>18</v>
      </c>
      <c r="K2639">
        <v>19.8</v>
      </c>
      <c r="L2639">
        <v>2</v>
      </c>
      <c r="M2639">
        <v>57</v>
      </c>
      <c r="N2639">
        <v>2.76</v>
      </c>
    </row>
    <row r="2640" spans="1:14" x14ac:dyDescent="0.25">
      <c r="A2640" s="7">
        <v>442209</v>
      </c>
      <c r="B2640" s="7">
        <f t="shared" si="123"/>
        <v>0</v>
      </c>
      <c r="C2640" s="7">
        <f t="shared" si="124"/>
        <v>0</v>
      </c>
      <c r="D2640" s="7">
        <f t="shared" si="125"/>
        <v>0</v>
      </c>
      <c r="E2640" s="7">
        <v>431516</v>
      </c>
      <c r="F2640" t="s">
        <v>50</v>
      </c>
      <c r="G2640" t="s">
        <v>114</v>
      </c>
      <c r="H2640" s="7" t="s">
        <v>115</v>
      </c>
      <c r="I2640" s="7" t="s">
        <v>148</v>
      </c>
      <c r="J2640" t="s">
        <v>18</v>
      </c>
      <c r="K2640">
        <v>15.7</v>
      </c>
      <c r="L2640">
        <v>1</v>
      </c>
      <c r="M2640">
        <v>92</v>
      </c>
      <c r="N2640">
        <v>2.76</v>
      </c>
    </row>
    <row r="2641" spans="1:14" x14ac:dyDescent="0.25">
      <c r="A2641" s="7">
        <v>442210</v>
      </c>
      <c r="B2641" s="7">
        <f t="shared" si="123"/>
        <v>0</v>
      </c>
      <c r="C2641" s="7">
        <f t="shared" si="124"/>
        <v>0</v>
      </c>
      <c r="D2641" s="7">
        <f t="shared" si="125"/>
        <v>0</v>
      </c>
      <c r="E2641" s="7">
        <v>431516</v>
      </c>
      <c r="F2641" t="s">
        <v>50</v>
      </c>
      <c r="G2641" t="s">
        <v>114</v>
      </c>
      <c r="H2641" s="7" t="s">
        <v>115</v>
      </c>
      <c r="I2641" s="7" t="s">
        <v>148</v>
      </c>
      <c r="J2641" t="s">
        <v>18</v>
      </c>
      <c r="K2641">
        <v>9.5</v>
      </c>
      <c r="L2641">
        <v>1</v>
      </c>
      <c r="M2641">
        <v>92</v>
      </c>
      <c r="N2641">
        <v>2.76</v>
      </c>
    </row>
    <row r="2642" spans="1:14" x14ac:dyDescent="0.25">
      <c r="A2642" s="7">
        <v>442217</v>
      </c>
      <c r="B2642" s="7">
        <f t="shared" si="123"/>
        <v>0</v>
      </c>
      <c r="C2642" s="7">
        <f t="shared" si="124"/>
        <v>0</v>
      </c>
      <c r="D2642" s="7">
        <f t="shared" si="125"/>
        <v>0</v>
      </c>
      <c r="E2642" s="7">
        <v>431516</v>
      </c>
      <c r="F2642" t="s">
        <v>50</v>
      </c>
      <c r="G2642" t="s">
        <v>114</v>
      </c>
      <c r="H2642" s="7" t="s">
        <v>115</v>
      </c>
      <c r="I2642" s="7" t="s">
        <v>148</v>
      </c>
      <c r="J2642" t="s">
        <v>18</v>
      </c>
      <c r="K2642">
        <v>18.8</v>
      </c>
      <c r="L2642">
        <v>2</v>
      </c>
      <c r="M2642">
        <v>57</v>
      </c>
      <c r="N2642">
        <v>2.76</v>
      </c>
    </row>
    <row r="2643" spans="1:14" x14ac:dyDescent="0.25">
      <c r="A2643" s="7">
        <v>442219</v>
      </c>
      <c r="B2643" s="7">
        <f t="shared" si="123"/>
        <v>0</v>
      </c>
      <c r="C2643" s="7">
        <f t="shared" si="124"/>
        <v>0</v>
      </c>
      <c r="D2643" s="7">
        <f t="shared" si="125"/>
        <v>0</v>
      </c>
      <c r="E2643" s="7">
        <v>431516</v>
      </c>
      <c r="F2643" t="s">
        <v>50</v>
      </c>
      <c r="G2643" t="s">
        <v>114</v>
      </c>
      <c r="H2643" s="7" t="s">
        <v>115</v>
      </c>
      <c r="I2643" s="7" t="s">
        <v>148</v>
      </c>
      <c r="J2643" t="s">
        <v>18</v>
      </c>
      <c r="K2643">
        <v>25.3</v>
      </c>
      <c r="L2643">
        <v>4</v>
      </c>
      <c r="M2643">
        <v>35.9</v>
      </c>
      <c r="N2643">
        <v>2.76</v>
      </c>
    </row>
    <row r="2644" spans="1:14" x14ac:dyDescent="0.25">
      <c r="A2644" s="7">
        <v>442227</v>
      </c>
      <c r="B2644" s="7">
        <f t="shared" si="123"/>
        <v>0</v>
      </c>
      <c r="C2644" s="7">
        <f t="shared" si="124"/>
        <v>0</v>
      </c>
      <c r="D2644" s="7">
        <f t="shared" si="125"/>
        <v>0</v>
      </c>
      <c r="E2644" s="7">
        <v>431516</v>
      </c>
      <c r="F2644" t="s">
        <v>50</v>
      </c>
      <c r="G2644" t="s">
        <v>114</v>
      </c>
      <c r="H2644" s="7" t="s">
        <v>115</v>
      </c>
      <c r="I2644" s="7" t="s">
        <v>148</v>
      </c>
      <c r="J2644" t="s">
        <v>18</v>
      </c>
      <c r="K2644">
        <v>13.7</v>
      </c>
      <c r="L2644">
        <v>1</v>
      </c>
      <c r="M2644">
        <v>92</v>
      </c>
      <c r="N2644">
        <v>2.76</v>
      </c>
    </row>
    <row r="2645" spans="1:14" x14ac:dyDescent="0.25">
      <c r="A2645" s="7">
        <v>442228</v>
      </c>
      <c r="B2645" s="7">
        <f t="shared" si="123"/>
        <v>0</v>
      </c>
      <c r="C2645" s="7">
        <f t="shared" si="124"/>
        <v>0</v>
      </c>
      <c r="D2645" s="7">
        <f t="shared" si="125"/>
        <v>0</v>
      </c>
      <c r="E2645" s="7">
        <v>431516</v>
      </c>
      <c r="F2645" t="s">
        <v>50</v>
      </c>
      <c r="G2645" t="s">
        <v>114</v>
      </c>
      <c r="H2645" s="7" t="s">
        <v>115</v>
      </c>
      <c r="I2645" s="7" t="s">
        <v>148</v>
      </c>
      <c r="J2645" t="s">
        <v>18</v>
      </c>
      <c r="K2645">
        <v>21</v>
      </c>
      <c r="L2645">
        <v>1</v>
      </c>
      <c r="M2645">
        <v>92</v>
      </c>
      <c r="N2645">
        <v>2.76</v>
      </c>
    </row>
    <row r="2646" spans="1:14" x14ac:dyDescent="0.25">
      <c r="A2646" s="7">
        <v>442233</v>
      </c>
      <c r="B2646" s="7">
        <f t="shared" si="123"/>
        <v>0</v>
      </c>
      <c r="C2646" s="7">
        <f t="shared" si="124"/>
        <v>0</v>
      </c>
      <c r="D2646" s="7">
        <f t="shared" si="125"/>
        <v>0</v>
      </c>
      <c r="E2646" s="7">
        <v>431516</v>
      </c>
      <c r="F2646" t="s">
        <v>50</v>
      </c>
      <c r="G2646" t="s">
        <v>114</v>
      </c>
      <c r="H2646" s="7" t="s">
        <v>115</v>
      </c>
      <c r="I2646" s="7" t="s">
        <v>148</v>
      </c>
      <c r="J2646" t="s">
        <v>18</v>
      </c>
      <c r="K2646">
        <v>13.9</v>
      </c>
      <c r="L2646">
        <v>1</v>
      </c>
      <c r="M2646">
        <v>92</v>
      </c>
      <c r="N2646">
        <v>2.76</v>
      </c>
    </row>
    <row r="2647" spans="1:14" x14ac:dyDescent="0.25">
      <c r="A2647" s="7">
        <v>442240</v>
      </c>
      <c r="B2647" s="7">
        <f t="shared" si="123"/>
        <v>0</v>
      </c>
      <c r="C2647" s="7">
        <f t="shared" si="124"/>
        <v>0</v>
      </c>
      <c r="D2647" s="7">
        <f t="shared" si="125"/>
        <v>0</v>
      </c>
      <c r="E2647" s="7">
        <v>431516</v>
      </c>
      <c r="F2647" t="s">
        <v>50</v>
      </c>
      <c r="G2647" t="s">
        <v>114</v>
      </c>
      <c r="H2647" s="7" t="s">
        <v>115</v>
      </c>
      <c r="I2647" s="7" t="s">
        <v>148</v>
      </c>
      <c r="J2647" t="s">
        <v>18</v>
      </c>
      <c r="K2647">
        <v>14</v>
      </c>
      <c r="L2647">
        <v>1</v>
      </c>
      <c r="M2647">
        <v>92</v>
      </c>
      <c r="N2647">
        <v>2.76</v>
      </c>
    </row>
    <row r="2648" spans="1:14" x14ac:dyDescent="0.25">
      <c r="A2648" s="7">
        <v>442248</v>
      </c>
      <c r="B2648" s="7">
        <f t="shared" si="123"/>
        <v>0</v>
      </c>
      <c r="C2648" s="7">
        <f t="shared" si="124"/>
        <v>0</v>
      </c>
      <c r="D2648" s="7">
        <f t="shared" si="125"/>
        <v>0</v>
      </c>
      <c r="E2648" s="7">
        <v>431516</v>
      </c>
      <c r="F2648" t="s">
        <v>50</v>
      </c>
      <c r="G2648" t="s">
        <v>114</v>
      </c>
      <c r="H2648" s="7" t="s">
        <v>115</v>
      </c>
      <c r="I2648" s="7" t="s">
        <v>148</v>
      </c>
      <c r="J2648" t="s">
        <v>18</v>
      </c>
      <c r="K2648">
        <v>27.6</v>
      </c>
      <c r="L2648">
        <v>1</v>
      </c>
      <c r="M2648">
        <v>92</v>
      </c>
      <c r="N2648">
        <v>2.76</v>
      </c>
    </row>
    <row r="2649" spans="1:14" x14ac:dyDescent="0.25">
      <c r="A2649" s="7">
        <v>442251</v>
      </c>
      <c r="B2649" s="7">
        <f t="shared" si="123"/>
        <v>0</v>
      </c>
      <c r="C2649" s="7">
        <f t="shared" si="124"/>
        <v>0</v>
      </c>
      <c r="D2649" s="7">
        <f t="shared" si="125"/>
        <v>0</v>
      </c>
      <c r="E2649" s="7">
        <v>431516</v>
      </c>
      <c r="F2649" t="s">
        <v>50</v>
      </c>
      <c r="G2649" t="s">
        <v>114</v>
      </c>
      <c r="H2649" s="7" t="s">
        <v>115</v>
      </c>
      <c r="I2649" s="7" t="s">
        <v>148</v>
      </c>
      <c r="J2649" t="s">
        <v>18</v>
      </c>
      <c r="K2649">
        <v>10.199999999999999</v>
      </c>
      <c r="L2649">
        <v>1</v>
      </c>
      <c r="M2649">
        <v>92</v>
      </c>
      <c r="N2649">
        <v>2.76</v>
      </c>
    </row>
    <row r="2650" spans="1:14" x14ac:dyDescent="0.25">
      <c r="A2650" s="7">
        <v>442253</v>
      </c>
      <c r="B2650" s="7">
        <f t="shared" si="123"/>
        <v>0</v>
      </c>
      <c r="C2650" s="7">
        <f t="shared" si="124"/>
        <v>0</v>
      </c>
      <c r="D2650" s="7">
        <f t="shared" si="125"/>
        <v>0</v>
      </c>
      <c r="E2650" s="7">
        <v>431516</v>
      </c>
      <c r="F2650" t="s">
        <v>50</v>
      </c>
      <c r="G2650" t="s">
        <v>114</v>
      </c>
      <c r="H2650" s="7" t="s">
        <v>115</v>
      </c>
      <c r="I2650" s="7" t="s">
        <v>148</v>
      </c>
      <c r="J2650" t="s">
        <v>18</v>
      </c>
      <c r="K2650">
        <v>19.100000000000001</v>
      </c>
      <c r="L2650">
        <v>1</v>
      </c>
      <c r="M2650">
        <v>92</v>
      </c>
      <c r="N2650">
        <v>2.76</v>
      </c>
    </row>
    <row r="2651" spans="1:14" x14ac:dyDescent="0.25">
      <c r="A2651" s="7">
        <v>442256</v>
      </c>
      <c r="B2651" s="7">
        <f t="shared" si="123"/>
        <v>0</v>
      </c>
      <c r="C2651" s="7">
        <f t="shared" si="124"/>
        <v>0</v>
      </c>
      <c r="D2651" s="7">
        <f t="shared" si="125"/>
        <v>0</v>
      </c>
      <c r="E2651" s="7">
        <v>431516</v>
      </c>
      <c r="F2651" t="s">
        <v>50</v>
      </c>
      <c r="G2651" t="s">
        <v>114</v>
      </c>
      <c r="H2651" s="7" t="s">
        <v>115</v>
      </c>
      <c r="I2651" s="7" t="s">
        <v>148</v>
      </c>
      <c r="J2651" t="s">
        <v>18</v>
      </c>
      <c r="K2651">
        <v>24.9</v>
      </c>
      <c r="L2651">
        <v>2</v>
      </c>
      <c r="M2651">
        <v>57</v>
      </c>
      <c r="N2651">
        <v>2.76</v>
      </c>
    </row>
    <row r="2652" spans="1:14" x14ac:dyDescent="0.25">
      <c r="A2652" s="7">
        <v>442258</v>
      </c>
      <c r="B2652" s="7">
        <f t="shared" si="123"/>
        <v>0</v>
      </c>
      <c r="C2652" s="7">
        <f t="shared" si="124"/>
        <v>0</v>
      </c>
      <c r="D2652" s="7">
        <f t="shared" si="125"/>
        <v>0</v>
      </c>
      <c r="E2652" s="7">
        <v>431516</v>
      </c>
      <c r="F2652" t="s">
        <v>50</v>
      </c>
      <c r="G2652" t="s">
        <v>114</v>
      </c>
      <c r="H2652" s="7" t="s">
        <v>115</v>
      </c>
      <c r="I2652" s="7" t="s">
        <v>148</v>
      </c>
      <c r="J2652" t="s">
        <v>18</v>
      </c>
      <c r="K2652">
        <v>16.100000000000001</v>
      </c>
      <c r="L2652">
        <v>1</v>
      </c>
      <c r="M2652">
        <v>92</v>
      </c>
      <c r="N2652">
        <v>2.76</v>
      </c>
    </row>
    <row r="2653" spans="1:14" x14ac:dyDescent="0.25">
      <c r="A2653" s="7">
        <v>442262</v>
      </c>
      <c r="B2653" s="7">
        <f t="shared" si="123"/>
        <v>0</v>
      </c>
      <c r="C2653" s="7">
        <f t="shared" si="124"/>
        <v>0</v>
      </c>
      <c r="D2653" s="7">
        <f t="shared" si="125"/>
        <v>0</v>
      </c>
      <c r="E2653" s="7">
        <v>431516</v>
      </c>
      <c r="F2653" t="s">
        <v>50</v>
      </c>
      <c r="G2653" t="s">
        <v>114</v>
      </c>
      <c r="H2653" s="7" t="s">
        <v>115</v>
      </c>
      <c r="I2653" s="7" t="s">
        <v>148</v>
      </c>
      <c r="J2653" t="s">
        <v>18</v>
      </c>
      <c r="K2653">
        <v>18.399999999999999</v>
      </c>
      <c r="L2653">
        <v>1</v>
      </c>
      <c r="M2653">
        <v>92</v>
      </c>
      <c r="N2653">
        <v>2.76</v>
      </c>
    </row>
    <row r="2654" spans="1:14" x14ac:dyDescent="0.25">
      <c r="A2654" s="7">
        <v>442264</v>
      </c>
      <c r="B2654" s="7">
        <f t="shared" si="123"/>
        <v>0</v>
      </c>
      <c r="C2654" s="7">
        <f t="shared" si="124"/>
        <v>0</v>
      </c>
      <c r="D2654" s="7">
        <f t="shared" si="125"/>
        <v>0</v>
      </c>
      <c r="E2654" s="7">
        <v>431516</v>
      </c>
      <c r="F2654" t="s">
        <v>50</v>
      </c>
      <c r="G2654" t="s">
        <v>114</v>
      </c>
      <c r="H2654" s="7" t="s">
        <v>115</v>
      </c>
      <c r="I2654" s="7" t="s">
        <v>148</v>
      </c>
      <c r="J2654" t="s">
        <v>18</v>
      </c>
      <c r="K2654">
        <v>14.4</v>
      </c>
      <c r="L2654">
        <v>1</v>
      </c>
      <c r="M2654">
        <v>92</v>
      </c>
      <c r="N2654">
        <v>2.76</v>
      </c>
    </row>
    <row r="2655" spans="1:14" x14ac:dyDescent="0.25">
      <c r="A2655" s="7">
        <v>442266</v>
      </c>
      <c r="B2655" s="7">
        <f t="shared" si="123"/>
        <v>0</v>
      </c>
      <c r="C2655" s="7">
        <f t="shared" si="124"/>
        <v>0</v>
      </c>
      <c r="D2655" s="7">
        <f t="shared" si="125"/>
        <v>0</v>
      </c>
      <c r="E2655" s="7">
        <v>431516</v>
      </c>
      <c r="F2655" t="s">
        <v>50</v>
      </c>
      <c r="G2655" t="s">
        <v>114</v>
      </c>
      <c r="H2655" s="7" t="s">
        <v>115</v>
      </c>
      <c r="I2655" s="7" t="s">
        <v>148</v>
      </c>
      <c r="J2655" t="s">
        <v>18</v>
      </c>
      <c r="K2655">
        <v>18.399999999999999</v>
      </c>
      <c r="L2655">
        <v>1</v>
      </c>
      <c r="M2655">
        <v>92</v>
      </c>
      <c r="N2655">
        <v>2.76</v>
      </c>
    </row>
    <row r="2656" spans="1:14" x14ac:dyDescent="0.25">
      <c r="A2656" s="7">
        <v>442268</v>
      </c>
      <c r="B2656" s="7">
        <f t="shared" si="123"/>
        <v>0</v>
      </c>
      <c r="C2656" s="7">
        <f t="shared" si="124"/>
        <v>0</v>
      </c>
      <c r="D2656" s="7">
        <f t="shared" si="125"/>
        <v>0</v>
      </c>
      <c r="E2656" s="7">
        <v>431516</v>
      </c>
      <c r="F2656" t="s">
        <v>50</v>
      </c>
      <c r="G2656" t="s">
        <v>114</v>
      </c>
      <c r="H2656" s="7" t="s">
        <v>115</v>
      </c>
      <c r="I2656" s="7" t="s">
        <v>148</v>
      </c>
      <c r="J2656" t="s">
        <v>18</v>
      </c>
      <c r="K2656">
        <v>17.7</v>
      </c>
      <c r="L2656">
        <v>1</v>
      </c>
      <c r="M2656">
        <v>92</v>
      </c>
      <c r="N2656">
        <v>2.76</v>
      </c>
    </row>
    <row r="2657" spans="1:14" x14ac:dyDescent="0.25">
      <c r="A2657" s="7">
        <v>442270</v>
      </c>
      <c r="B2657" s="7">
        <f t="shared" si="123"/>
        <v>0</v>
      </c>
      <c r="C2657" s="7">
        <f t="shared" si="124"/>
        <v>0</v>
      </c>
      <c r="D2657" s="7">
        <f t="shared" si="125"/>
        <v>0</v>
      </c>
      <c r="E2657" s="7">
        <v>431516</v>
      </c>
      <c r="F2657" t="s">
        <v>50</v>
      </c>
      <c r="G2657" t="s">
        <v>114</v>
      </c>
      <c r="H2657" s="7" t="s">
        <v>115</v>
      </c>
      <c r="I2657" s="7" t="s">
        <v>148</v>
      </c>
      <c r="J2657" t="s">
        <v>18</v>
      </c>
      <c r="K2657">
        <v>15.2</v>
      </c>
      <c r="L2657">
        <v>1</v>
      </c>
      <c r="M2657">
        <v>92</v>
      </c>
      <c r="N2657">
        <v>2.76</v>
      </c>
    </row>
    <row r="2658" spans="1:14" x14ac:dyDescent="0.25">
      <c r="A2658" s="7">
        <v>442272</v>
      </c>
      <c r="B2658" s="7">
        <f t="shared" si="123"/>
        <v>0</v>
      </c>
      <c r="C2658" s="7">
        <f t="shared" si="124"/>
        <v>0</v>
      </c>
      <c r="D2658" s="7">
        <f t="shared" si="125"/>
        <v>0</v>
      </c>
      <c r="E2658" s="7">
        <v>431516</v>
      </c>
      <c r="F2658" t="s">
        <v>50</v>
      </c>
      <c r="G2658" t="s">
        <v>114</v>
      </c>
      <c r="H2658" s="7" t="s">
        <v>115</v>
      </c>
      <c r="I2658" s="7" t="s">
        <v>148</v>
      </c>
      <c r="J2658" t="s">
        <v>18</v>
      </c>
      <c r="K2658">
        <v>20.9</v>
      </c>
      <c r="L2658">
        <v>1</v>
      </c>
      <c r="M2658">
        <v>92</v>
      </c>
      <c r="N2658">
        <v>2.76</v>
      </c>
    </row>
    <row r="2659" spans="1:14" x14ac:dyDescent="0.25">
      <c r="A2659" s="7">
        <v>442277</v>
      </c>
      <c r="B2659" s="7">
        <f t="shared" si="123"/>
        <v>0</v>
      </c>
      <c r="C2659" s="7">
        <f t="shared" si="124"/>
        <v>0</v>
      </c>
      <c r="D2659" s="7">
        <f t="shared" si="125"/>
        <v>0</v>
      </c>
      <c r="E2659" s="7">
        <v>431516</v>
      </c>
      <c r="F2659" t="s">
        <v>50</v>
      </c>
      <c r="G2659" t="s">
        <v>114</v>
      </c>
      <c r="H2659" s="7" t="s">
        <v>115</v>
      </c>
      <c r="I2659" s="7" t="s">
        <v>148</v>
      </c>
      <c r="J2659" t="s">
        <v>18</v>
      </c>
      <c r="K2659">
        <v>14.4</v>
      </c>
      <c r="L2659">
        <v>1</v>
      </c>
      <c r="M2659">
        <v>92</v>
      </c>
      <c r="N2659">
        <v>2.76</v>
      </c>
    </row>
    <row r="2660" spans="1:14" x14ac:dyDescent="0.25">
      <c r="A2660" s="7">
        <v>442283</v>
      </c>
      <c r="B2660" s="7">
        <f t="shared" si="123"/>
        <v>0</v>
      </c>
      <c r="C2660" s="7">
        <f t="shared" si="124"/>
        <v>0</v>
      </c>
      <c r="D2660" s="7">
        <f t="shared" si="125"/>
        <v>0</v>
      </c>
      <c r="E2660" s="7">
        <v>431516</v>
      </c>
      <c r="F2660" t="s">
        <v>50</v>
      </c>
      <c r="G2660" t="s">
        <v>114</v>
      </c>
      <c r="H2660" s="7" t="s">
        <v>115</v>
      </c>
      <c r="I2660" s="7" t="s">
        <v>148</v>
      </c>
      <c r="J2660" t="s">
        <v>18</v>
      </c>
      <c r="K2660">
        <v>21.2</v>
      </c>
      <c r="L2660">
        <v>4</v>
      </c>
      <c r="M2660">
        <v>35.9</v>
      </c>
      <c r="N2660">
        <v>2.76</v>
      </c>
    </row>
    <row r="2661" spans="1:14" x14ac:dyDescent="0.25">
      <c r="A2661" s="7">
        <v>442285</v>
      </c>
      <c r="B2661" s="7">
        <f t="shared" si="123"/>
        <v>0</v>
      </c>
      <c r="C2661" s="7">
        <f t="shared" si="124"/>
        <v>0</v>
      </c>
      <c r="D2661" s="7">
        <f t="shared" si="125"/>
        <v>0</v>
      </c>
      <c r="E2661" s="7">
        <v>431516</v>
      </c>
      <c r="F2661" t="s">
        <v>50</v>
      </c>
      <c r="G2661" t="s">
        <v>114</v>
      </c>
      <c r="H2661" s="7" t="s">
        <v>115</v>
      </c>
      <c r="I2661" s="7" t="s">
        <v>148</v>
      </c>
      <c r="J2661" t="s">
        <v>18</v>
      </c>
      <c r="K2661">
        <v>42.7</v>
      </c>
      <c r="L2661">
        <v>4</v>
      </c>
      <c r="M2661">
        <v>46.3</v>
      </c>
      <c r="N2661">
        <v>2.76</v>
      </c>
    </row>
    <row r="2662" spans="1:14" x14ac:dyDescent="0.25">
      <c r="A2662" s="7">
        <v>442289</v>
      </c>
      <c r="B2662" s="7">
        <f t="shared" si="123"/>
        <v>0</v>
      </c>
      <c r="C2662" s="7">
        <f t="shared" si="124"/>
        <v>0</v>
      </c>
      <c r="D2662" s="7">
        <f t="shared" si="125"/>
        <v>0</v>
      </c>
      <c r="E2662" s="7">
        <v>431516</v>
      </c>
      <c r="F2662" t="s">
        <v>50</v>
      </c>
      <c r="G2662" t="s">
        <v>114</v>
      </c>
      <c r="H2662" s="7" t="s">
        <v>115</v>
      </c>
      <c r="I2662" s="7" t="s">
        <v>148</v>
      </c>
      <c r="J2662" t="s">
        <v>18</v>
      </c>
      <c r="K2662">
        <v>18.2</v>
      </c>
      <c r="L2662">
        <v>1</v>
      </c>
      <c r="M2662">
        <v>92</v>
      </c>
      <c r="N2662">
        <v>2.76</v>
      </c>
    </row>
    <row r="2663" spans="1:14" x14ac:dyDescent="0.25">
      <c r="A2663" s="7">
        <v>442292</v>
      </c>
      <c r="B2663" s="7">
        <f t="shared" si="123"/>
        <v>0</v>
      </c>
      <c r="C2663" s="7">
        <f t="shared" si="124"/>
        <v>0</v>
      </c>
      <c r="D2663" s="7">
        <f t="shared" si="125"/>
        <v>0</v>
      </c>
      <c r="E2663" s="7">
        <v>431516</v>
      </c>
      <c r="F2663" t="s">
        <v>50</v>
      </c>
      <c r="G2663" t="s">
        <v>114</v>
      </c>
      <c r="H2663" s="7" t="s">
        <v>115</v>
      </c>
      <c r="I2663" s="7" t="s">
        <v>148</v>
      </c>
      <c r="J2663" t="s">
        <v>18</v>
      </c>
      <c r="K2663">
        <v>16.8</v>
      </c>
      <c r="L2663">
        <v>1</v>
      </c>
      <c r="M2663">
        <v>92</v>
      </c>
      <c r="N2663">
        <v>2.76</v>
      </c>
    </row>
    <row r="2664" spans="1:14" x14ac:dyDescent="0.25">
      <c r="A2664" s="7">
        <v>442295</v>
      </c>
      <c r="B2664" s="7">
        <f t="shared" si="123"/>
        <v>0</v>
      </c>
      <c r="C2664" s="7">
        <f t="shared" si="124"/>
        <v>0</v>
      </c>
      <c r="D2664" s="7">
        <f t="shared" si="125"/>
        <v>0</v>
      </c>
      <c r="E2664" s="7">
        <v>431516</v>
      </c>
      <c r="F2664" t="s">
        <v>50</v>
      </c>
      <c r="G2664" t="s">
        <v>114</v>
      </c>
      <c r="H2664" s="7" t="s">
        <v>115</v>
      </c>
      <c r="I2664" s="7" t="s">
        <v>148</v>
      </c>
      <c r="J2664" t="s">
        <v>18</v>
      </c>
      <c r="K2664">
        <v>19.2</v>
      </c>
      <c r="L2664">
        <v>3</v>
      </c>
      <c r="M2664">
        <v>44.2</v>
      </c>
      <c r="N2664">
        <v>2.76</v>
      </c>
    </row>
    <row r="2665" spans="1:14" x14ac:dyDescent="0.25">
      <c r="A2665" s="7">
        <v>442301</v>
      </c>
      <c r="B2665" s="7">
        <f t="shared" si="123"/>
        <v>0</v>
      </c>
      <c r="C2665" s="7">
        <f t="shared" si="124"/>
        <v>0</v>
      </c>
      <c r="D2665" s="7">
        <f t="shared" si="125"/>
        <v>0</v>
      </c>
      <c r="E2665" s="7">
        <v>431516</v>
      </c>
      <c r="F2665" t="s">
        <v>50</v>
      </c>
      <c r="G2665" t="s">
        <v>114</v>
      </c>
      <c r="H2665" s="7" t="s">
        <v>115</v>
      </c>
      <c r="I2665" s="7" t="s">
        <v>148</v>
      </c>
      <c r="J2665" t="s">
        <v>18</v>
      </c>
      <c r="K2665">
        <v>18.5</v>
      </c>
      <c r="L2665">
        <v>3</v>
      </c>
      <c r="M2665">
        <v>44.2</v>
      </c>
      <c r="N2665">
        <v>2.76</v>
      </c>
    </row>
    <row r="2666" spans="1:14" x14ac:dyDescent="0.25">
      <c r="A2666" s="7">
        <v>442303</v>
      </c>
      <c r="B2666" s="7">
        <f t="shared" si="123"/>
        <v>0</v>
      </c>
      <c r="C2666" s="7">
        <f t="shared" si="124"/>
        <v>0</v>
      </c>
      <c r="D2666" s="7">
        <f t="shared" si="125"/>
        <v>0</v>
      </c>
      <c r="E2666" s="7">
        <v>431516</v>
      </c>
      <c r="F2666" t="s">
        <v>50</v>
      </c>
      <c r="G2666" t="s">
        <v>114</v>
      </c>
      <c r="H2666" s="7" t="s">
        <v>115</v>
      </c>
      <c r="I2666" s="7" t="s">
        <v>148</v>
      </c>
      <c r="J2666" t="s">
        <v>18</v>
      </c>
      <c r="K2666">
        <v>26.7</v>
      </c>
      <c r="L2666">
        <v>3</v>
      </c>
      <c r="M2666">
        <v>44.2</v>
      </c>
      <c r="N2666">
        <v>2.76</v>
      </c>
    </row>
    <row r="2667" spans="1:14" x14ac:dyDescent="0.25">
      <c r="A2667" s="7">
        <v>442305</v>
      </c>
      <c r="B2667" s="7">
        <f t="shared" si="123"/>
        <v>0</v>
      </c>
      <c r="C2667" s="7">
        <f t="shared" si="124"/>
        <v>0</v>
      </c>
      <c r="D2667" s="7">
        <f t="shared" si="125"/>
        <v>0</v>
      </c>
      <c r="E2667" s="7">
        <v>431516</v>
      </c>
      <c r="F2667" t="s">
        <v>50</v>
      </c>
      <c r="G2667" t="s">
        <v>114</v>
      </c>
      <c r="H2667" s="7" t="s">
        <v>115</v>
      </c>
      <c r="I2667" s="7" t="s">
        <v>148</v>
      </c>
      <c r="J2667" t="s">
        <v>18</v>
      </c>
      <c r="K2667">
        <v>19.3</v>
      </c>
      <c r="L2667">
        <v>2</v>
      </c>
      <c r="M2667">
        <v>57</v>
      </c>
      <c r="N2667">
        <v>2.76</v>
      </c>
    </row>
    <row r="2668" spans="1:14" x14ac:dyDescent="0.25">
      <c r="A2668" s="7">
        <v>442309</v>
      </c>
      <c r="B2668" s="7">
        <f t="shared" si="123"/>
        <v>0</v>
      </c>
      <c r="C2668" s="7">
        <f t="shared" si="124"/>
        <v>0</v>
      </c>
      <c r="D2668" s="7">
        <f t="shared" si="125"/>
        <v>0</v>
      </c>
      <c r="E2668" s="7">
        <v>431516</v>
      </c>
      <c r="F2668" t="s">
        <v>50</v>
      </c>
      <c r="G2668" t="s">
        <v>114</v>
      </c>
      <c r="H2668" s="7" t="s">
        <v>115</v>
      </c>
      <c r="I2668" s="7" t="s">
        <v>148</v>
      </c>
      <c r="J2668" t="s">
        <v>18</v>
      </c>
      <c r="K2668">
        <v>19.100000000000001</v>
      </c>
      <c r="L2668">
        <v>2</v>
      </c>
      <c r="M2668">
        <v>57</v>
      </c>
      <c r="N2668">
        <v>2.76</v>
      </c>
    </row>
    <row r="2669" spans="1:14" x14ac:dyDescent="0.25">
      <c r="A2669" s="7">
        <v>442311</v>
      </c>
      <c r="B2669" s="7">
        <f t="shared" si="123"/>
        <v>0</v>
      </c>
      <c r="C2669" s="7">
        <f t="shared" si="124"/>
        <v>0</v>
      </c>
      <c r="D2669" s="7">
        <f t="shared" si="125"/>
        <v>0</v>
      </c>
      <c r="E2669" s="7">
        <v>431516</v>
      </c>
      <c r="F2669" t="s">
        <v>50</v>
      </c>
      <c r="G2669" t="s">
        <v>114</v>
      </c>
      <c r="H2669" s="7" t="s">
        <v>115</v>
      </c>
      <c r="I2669" s="7" t="s">
        <v>148</v>
      </c>
      <c r="J2669" t="s">
        <v>18</v>
      </c>
      <c r="K2669">
        <v>26.9</v>
      </c>
      <c r="L2669">
        <v>5</v>
      </c>
      <c r="M2669">
        <v>31.3</v>
      </c>
      <c r="N2669">
        <v>2.76</v>
      </c>
    </row>
    <row r="2670" spans="1:14" x14ac:dyDescent="0.25">
      <c r="A2670" s="7">
        <v>442313</v>
      </c>
      <c r="B2670" s="7">
        <f t="shared" si="123"/>
        <v>0</v>
      </c>
      <c r="C2670" s="7">
        <f t="shared" si="124"/>
        <v>0</v>
      </c>
      <c r="D2670" s="7">
        <f t="shared" si="125"/>
        <v>0</v>
      </c>
      <c r="E2670" s="7">
        <v>431516</v>
      </c>
      <c r="F2670" t="s">
        <v>50</v>
      </c>
      <c r="G2670" t="s">
        <v>114</v>
      </c>
      <c r="H2670" s="7" t="s">
        <v>115</v>
      </c>
      <c r="I2670" s="7" t="s">
        <v>148</v>
      </c>
      <c r="J2670" t="s">
        <v>18</v>
      </c>
      <c r="K2670">
        <v>10.1</v>
      </c>
      <c r="L2670">
        <v>1</v>
      </c>
      <c r="M2670">
        <v>92</v>
      </c>
      <c r="N2670">
        <v>2.76</v>
      </c>
    </row>
    <row r="2671" spans="1:14" x14ac:dyDescent="0.25">
      <c r="A2671" s="7">
        <v>442318</v>
      </c>
      <c r="B2671" s="7">
        <f t="shared" si="123"/>
        <v>0</v>
      </c>
      <c r="C2671" s="7">
        <f t="shared" si="124"/>
        <v>0</v>
      </c>
      <c r="D2671" s="7">
        <f t="shared" si="125"/>
        <v>0</v>
      </c>
      <c r="E2671" s="7">
        <v>431516</v>
      </c>
      <c r="F2671" t="s">
        <v>50</v>
      </c>
      <c r="G2671" t="s">
        <v>114</v>
      </c>
      <c r="H2671" s="7" t="s">
        <v>115</v>
      </c>
      <c r="I2671" s="7" t="s">
        <v>148</v>
      </c>
      <c r="J2671" t="s">
        <v>18</v>
      </c>
      <c r="K2671">
        <v>19</v>
      </c>
      <c r="L2671">
        <v>1</v>
      </c>
      <c r="M2671">
        <v>92</v>
      </c>
      <c r="N2671">
        <v>2.76</v>
      </c>
    </row>
    <row r="2672" spans="1:14" x14ac:dyDescent="0.25">
      <c r="A2672" s="7">
        <v>442321</v>
      </c>
      <c r="B2672" s="7">
        <f t="shared" si="123"/>
        <v>0</v>
      </c>
      <c r="C2672" s="7">
        <f t="shared" si="124"/>
        <v>0</v>
      </c>
      <c r="D2672" s="7">
        <f t="shared" si="125"/>
        <v>0</v>
      </c>
      <c r="E2672" s="7">
        <v>431516</v>
      </c>
      <c r="F2672" t="s">
        <v>50</v>
      </c>
      <c r="G2672" t="s">
        <v>114</v>
      </c>
      <c r="H2672" s="7" t="s">
        <v>115</v>
      </c>
      <c r="I2672" s="7" t="s">
        <v>148</v>
      </c>
      <c r="J2672" t="s">
        <v>18</v>
      </c>
      <c r="K2672">
        <v>14.5</v>
      </c>
      <c r="L2672">
        <v>1</v>
      </c>
      <c r="M2672">
        <v>92</v>
      </c>
      <c r="N2672">
        <v>2.76</v>
      </c>
    </row>
    <row r="2673" spans="1:14" x14ac:dyDescent="0.25">
      <c r="A2673" s="7">
        <v>442325</v>
      </c>
      <c r="B2673" s="7">
        <f t="shared" si="123"/>
        <v>0</v>
      </c>
      <c r="C2673" s="7">
        <f t="shared" si="124"/>
        <v>0</v>
      </c>
      <c r="D2673" s="7">
        <f t="shared" si="125"/>
        <v>0</v>
      </c>
      <c r="E2673" s="7">
        <v>431516</v>
      </c>
      <c r="F2673" t="s">
        <v>50</v>
      </c>
      <c r="G2673" t="s">
        <v>114</v>
      </c>
      <c r="H2673" s="7" t="s">
        <v>115</v>
      </c>
      <c r="I2673" s="7" t="s">
        <v>148</v>
      </c>
      <c r="J2673" t="s">
        <v>18</v>
      </c>
      <c r="K2673">
        <v>14.1</v>
      </c>
      <c r="L2673">
        <v>1</v>
      </c>
      <c r="M2673">
        <v>92</v>
      </c>
      <c r="N2673">
        <v>2.76</v>
      </c>
    </row>
    <row r="2674" spans="1:14" x14ac:dyDescent="0.25">
      <c r="A2674" s="7">
        <v>442328</v>
      </c>
      <c r="B2674" s="7">
        <f t="shared" si="123"/>
        <v>0</v>
      </c>
      <c r="C2674" s="7">
        <f t="shared" si="124"/>
        <v>0</v>
      </c>
      <c r="D2674" s="7">
        <f t="shared" si="125"/>
        <v>0</v>
      </c>
      <c r="E2674" s="7">
        <v>431516</v>
      </c>
      <c r="F2674" t="s">
        <v>50</v>
      </c>
      <c r="G2674" t="s">
        <v>114</v>
      </c>
      <c r="H2674" s="7" t="s">
        <v>115</v>
      </c>
      <c r="I2674" s="7" t="s">
        <v>148</v>
      </c>
      <c r="J2674" t="s">
        <v>18</v>
      </c>
      <c r="K2674">
        <v>18.100000000000001</v>
      </c>
      <c r="L2674">
        <v>1</v>
      </c>
      <c r="M2674">
        <v>92</v>
      </c>
      <c r="N2674">
        <v>2.76</v>
      </c>
    </row>
    <row r="2675" spans="1:14" x14ac:dyDescent="0.25">
      <c r="A2675" s="7">
        <v>442331</v>
      </c>
      <c r="B2675" s="7">
        <f t="shared" si="123"/>
        <v>0</v>
      </c>
      <c r="C2675" s="7">
        <f t="shared" si="124"/>
        <v>0</v>
      </c>
      <c r="D2675" s="7">
        <f t="shared" si="125"/>
        <v>0</v>
      </c>
      <c r="E2675" s="7">
        <v>431516</v>
      </c>
      <c r="F2675" t="s">
        <v>50</v>
      </c>
      <c r="G2675" t="s">
        <v>114</v>
      </c>
      <c r="H2675" s="7" t="s">
        <v>115</v>
      </c>
      <c r="I2675" s="7" t="s">
        <v>148</v>
      </c>
      <c r="J2675" t="s">
        <v>18</v>
      </c>
      <c r="K2675">
        <v>17.100000000000001</v>
      </c>
      <c r="L2675">
        <v>1</v>
      </c>
      <c r="M2675">
        <v>92</v>
      </c>
      <c r="N2675">
        <v>2.76</v>
      </c>
    </row>
    <row r="2676" spans="1:14" x14ac:dyDescent="0.25">
      <c r="A2676" s="7">
        <v>442336</v>
      </c>
      <c r="B2676" s="7">
        <f t="shared" si="123"/>
        <v>0</v>
      </c>
      <c r="C2676" s="7">
        <f t="shared" si="124"/>
        <v>0</v>
      </c>
      <c r="D2676" s="7">
        <f t="shared" si="125"/>
        <v>0</v>
      </c>
      <c r="E2676" s="7">
        <v>431516</v>
      </c>
      <c r="F2676" t="s">
        <v>50</v>
      </c>
      <c r="G2676" t="s">
        <v>114</v>
      </c>
      <c r="H2676" s="7" t="s">
        <v>115</v>
      </c>
      <c r="I2676" s="7" t="s">
        <v>148</v>
      </c>
      <c r="J2676" t="s">
        <v>18</v>
      </c>
      <c r="K2676">
        <v>26.6</v>
      </c>
      <c r="L2676">
        <v>1</v>
      </c>
      <c r="M2676">
        <v>92</v>
      </c>
      <c r="N2676">
        <v>2.76</v>
      </c>
    </row>
    <row r="2677" spans="1:14" x14ac:dyDescent="0.25">
      <c r="A2677" s="7">
        <v>442339</v>
      </c>
      <c r="B2677" s="7">
        <f t="shared" si="123"/>
        <v>0</v>
      </c>
      <c r="C2677" s="7">
        <f t="shared" si="124"/>
        <v>0</v>
      </c>
      <c r="D2677" s="7">
        <f t="shared" si="125"/>
        <v>0</v>
      </c>
      <c r="E2677" s="7">
        <v>431516</v>
      </c>
      <c r="F2677" t="s">
        <v>50</v>
      </c>
      <c r="G2677" t="s">
        <v>114</v>
      </c>
      <c r="H2677" s="7" t="s">
        <v>115</v>
      </c>
      <c r="I2677" s="7" t="s">
        <v>148</v>
      </c>
      <c r="J2677" t="s">
        <v>18</v>
      </c>
      <c r="K2677">
        <v>9.9</v>
      </c>
      <c r="L2677">
        <v>1</v>
      </c>
      <c r="M2677">
        <v>92</v>
      </c>
      <c r="N2677">
        <v>2.76</v>
      </c>
    </row>
    <row r="2678" spans="1:14" x14ac:dyDescent="0.25">
      <c r="A2678" s="7">
        <v>442340</v>
      </c>
      <c r="B2678" s="7">
        <f t="shared" si="123"/>
        <v>0</v>
      </c>
      <c r="C2678" s="7">
        <f t="shared" si="124"/>
        <v>0</v>
      </c>
      <c r="D2678" s="7">
        <f t="shared" si="125"/>
        <v>0</v>
      </c>
      <c r="E2678" s="7">
        <v>431516</v>
      </c>
      <c r="F2678" t="s">
        <v>50</v>
      </c>
      <c r="G2678" t="s">
        <v>114</v>
      </c>
      <c r="H2678" s="7" t="s">
        <v>115</v>
      </c>
      <c r="I2678" s="7" t="s">
        <v>148</v>
      </c>
      <c r="J2678" t="s">
        <v>18</v>
      </c>
      <c r="K2678">
        <v>9.8000000000000007</v>
      </c>
      <c r="L2678">
        <v>1</v>
      </c>
      <c r="M2678">
        <v>92</v>
      </c>
      <c r="N2678">
        <v>2.76</v>
      </c>
    </row>
    <row r="2679" spans="1:14" x14ac:dyDescent="0.25">
      <c r="A2679" s="7">
        <v>442343</v>
      </c>
      <c r="B2679" s="7">
        <f t="shared" si="123"/>
        <v>0</v>
      </c>
      <c r="C2679" s="7">
        <f t="shared" si="124"/>
        <v>0</v>
      </c>
      <c r="D2679" s="7">
        <f t="shared" si="125"/>
        <v>0</v>
      </c>
      <c r="E2679" s="7">
        <v>431516</v>
      </c>
      <c r="F2679" t="s">
        <v>50</v>
      </c>
      <c r="G2679" t="s">
        <v>114</v>
      </c>
      <c r="H2679" s="7" t="s">
        <v>115</v>
      </c>
      <c r="I2679" s="7" t="s">
        <v>148</v>
      </c>
      <c r="J2679" t="s">
        <v>18</v>
      </c>
      <c r="K2679">
        <v>14.5</v>
      </c>
      <c r="L2679">
        <v>1</v>
      </c>
      <c r="M2679">
        <v>92</v>
      </c>
      <c r="N2679">
        <v>2.76</v>
      </c>
    </row>
    <row r="2680" spans="1:14" x14ac:dyDescent="0.25">
      <c r="A2680" s="7">
        <v>442345</v>
      </c>
      <c r="B2680" s="7">
        <f t="shared" si="123"/>
        <v>0</v>
      </c>
      <c r="C2680" s="7">
        <f t="shared" si="124"/>
        <v>0</v>
      </c>
      <c r="D2680" s="7">
        <f t="shared" si="125"/>
        <v>0</v>
      </c>
      <c r="E2680" s="7">
        <v>431516</v>
      </c>
      <c r="F2680" t="s">
        <v>50</v>
      </c>
      <c r="G2680" t="s">
        <v>114</v>
      </c>
      <c r="H2680" s="7" t="s">
        <v>115</v>
      </c>
      <c r="I2680" s="7" t="s">
        <v>148</v>
      </c>
      <c r="J2680" t="s">
        <v>18</v>
      </c>
      <c r="K2680">
        <v>45</v>
      </c>
      <c r="L2680">
        <v>3</v>
      </c>
      <c r="M2680">
        <v>57</v>
      </c>
      <c r="N2680">
        <v>2.76</v>
      </c>
    </row>
    <row r="2681" spans="1:14" x14ac:dyDescent="0.25">
      <c r="A2681" s="7">
        <v>442347</v>
      </c>
      <c r="B2681" s="7">
        <f t="shared" si="123"/>
        <v>0</v>
      </c>
      <c r="C2681" s="7">
        <f t="shared" si="124"/>
        <v>0</v>
      </c>
      <c r="D2681" s="7">
        <f t="shared" si="125"/>
        <v>0</v>
      </c>
      <c r="E2681" s="7">
        <v>431516</v>
      </c>
      <c r="F2681" t="s">
        <v>50</v>
      </c>
      <c r="G2681" t="s">
        <v>114</v>
      </c>
      <c r="H2681" s="7" t="s">
        <v>115</v>
      </c>
      <c r="I2681" s="7" t="s">
        <v>148</v>
      </c>
      <c r="J2681" t="s">
        <v>18</v>
      </c>
      <c r="K2681">
        <v>20.399999999999999</v>
      </c>
      <c r="L2681">
        <v>1</v>
      </c>
      <c r="M2681">
        <v>92</v>
      </c>
      <c r="N2681">
        <v>2.76</v>
      </c>
    </row>
    <row r="2682" spans="1:14" x14ac:dyDescent="0.25">
      <c r="A2682" s="7">
        <v>442348</v>
      </c>
      <c r="B2682" s="7">
        <f t="shared" si="123"/>
        <v>0</v>
      </c>
      <c r="C2682" s="7">
        <f t="shared" si="124"/>
        <v>0</v>
      </c>
      <c r="D2682" s="7">
        <f t="shared" si="125"/>
        <v>0</v>
      </c>
      <c r="E2682" s="7">
        <v>431516</v>
      </c>
      <c r="F2682" t="s">
        <v>50</v>
      </c>
      <c r="G2682" t="s">
        <v>114</v>
      </c>
      <c r="H2682" s="7" t="s">
        <v>115</v>
      </c>
      <c r="I2682" s="7" t="s">
        <v>148</v>
      </c>
      <c r="J2682" t="s">
        <v>18</v>
      </c>
      <c r="K2682">
        <v>9.3000000000000007</v>
      </c>
      <c r="L2682">
        <v>1</v>
      </c>
      <c r="M2682">
        <v>92</v>
      </c>
      <c r="N2682">
        <v>2.76</v>
      </c>
    </row>
    <row r="2683" spans="1:14" x14ac:dyDescent="0.25">
      <c r="A2683" s="7">
        <v>442350</v>
      </c>
      <c r="B2683" s="7">
        <f t="shared" si="123"/>
        <v>0</v>
      </c>
      <c r="C2683" s="7">
        <f t="shared" si="124"/>
        <v>0</v>
      </c>
      <c r="D2683" s="7">
        <f t="shared" si="125"/>
        <v>0</v>
      </c>
      <c r="E2683" s="7">
        <v>431516</v>
      </c>
      <c r="F2683" t="s">
        <v>50</v>
      </c>
      <c r="G2683" t="s">
        <v>114</v>
      </c>
      <c r="H2683" s="7" t="s">
        <v>115</v>
      </c>
      <c r="I2683" s="7" t="s">
        <v>148</v>
      </c>
      <c r="J2683" t="s">
        <v>18</v>
      </c>
      <c r="K2683">
        <v>9.3000000000000007</v>
      </c>
      <c r="L2683">
        <v>1</v>
      </c>
      <c r="M2683">
        <v>92</v>
      </c>
      <c r="N2683">
        <v>2.76</v>
      </c>
    </row>
    <row r="2684" spans="1:14" x14ac:dyDescent="0.25">
      <c r="A2684" s="7">
        <v>442357</v>
      </c>
      <c r="B2684" s="7">
        <f t="shared" si="123"/>
        <v>0</v>
      </c>
      <c r="C2684" s="7">
        <f t="shared" si="124"/>
        <v>0</v>
      </c>
      <c r="D2684" s="7">
        <f t="shared" si="125"/>
        <v>0</v>
      </c>
      <c r="E2684" s="7">
        <v>431516</v>
      </c>
      <c r="F2684" t="s">
        <v>50</v>
      </c>
      <c r="G2684" t="s">
        <v>114</v>
      </c>
      <c r="H2684" s="7" t="s">
        <v>115</v>
      </c>
      <c r="I2684" s="7" t="s">
        <v>148</v>
      </c>
      <c r="J2684" t="s">
        <v>18</v>
      </c>
      <c r="K2684">
        <v>17</v>
      </c>
      <c r="L2684">
        <v>1</v>
      </c>
      <c r="M2684">
        <v>92</v>
      </c>
      <c r="N2684">
        <v>2.76</v>
      </c>
    </row>
    <row r="2685" spans="1:14" x14ac:dyDescent="0.25">
      <c r="A2685" s="7">
        <v>442359</v>
      </c>
      <c r="B2685" s="7">
        <f t="shared" si="123"/>
        <v>0</v>
      </c>
      <c r="C2685" s="7">
        <f t="shared" si="124"/>
        <v>0</v>
      </c>
      <c r="D2685" s="7">
        <f t="shared" si="125"/>
        <v>0</v>
      </c>
      <c r="E2685" s="7">
        <v>431516</v>
      </c>
      <c r="F2685" t="s">
        <v>50</v>
      </c>
      <c r="G2685" t="s">
        <v>114</v>
      </c>
      <c r="H2685" s="7" t="s">
        <v>115</v>
      </c>
      <c r="I2685" s="7" t="s">
        <v>148</v>
      </c>
      <c r="J2685" t="s">
        <v>18</v>
      </c>
      <c r="K2685">
        <v>19.7</v>
      </c>
      <c r="L2685">
        <v>1</v>
      </c>
      <c r="M2685">
        <v>92</v>
      </c>
      <c r="N2685">
        <v>2.76</v>
      </c>
    </row>
    <row r="2686" spans="1:14" x14ac:dyDescent="0.25">
      <c r="A2686" s="7">
        <v>442363</v>
      </c>
      <c r="B2686" s="7">
        <f t="shared" si="123"/>
        <v>0</v>
      </c>
      <c r="C2686" s="7">
        <f t="shared" si="124"/>
        <v>0</v>
      </c>
      <c r="D2686" s="7">
        <f t="shared" si="125"/>
        <v>0</v>
      </c>
      <c r="E2686" s="7">
        <v>431516</v>
      </c>
      <c r="F2686" t="s">
        <v>50</v>
      </c>
      <c r="G2686" t="s">
        <v>114</v>
      </c>
      <c r="H2686" s="7" t="s">
        <v>115</v>
      </c>
      <c r="I2686" s="7" t="s">
        <v>148</v>
      </c>
      <c r="J2686" t="s">
        <v>18</v>
      </c>
      <c r="K2686">
        <v>9.5</v>
      </c>
      <c r="L2686">
        <v>1</v>
      </c>
      <c r="M2686">
        <v>92</v>
      </c>
      <c r="N2686">
        <v>2.76</v>
      </c>
    </row>
    <row r="2687" spans="1:14" x14ac:dyDescent="0.25">
      <c r="A2687" s="7">
        <v>442367</v>
      </c>
      <c r="B2687" s="7">
        <f t="shared" si="123"/>
        <v>0</v>
      </c>
      <c r="C2687" s="7">
        <f t="shared" si="124"/>
        <v>0</v>
      </c>
      <c r="D2687" s="7">
        <f t="shared" si="125"/>
        <v>0</v>
      </c>
      <c r="E2687" s="7">
        <v>431516</v>
      </c>
      <c r="F2687" t="s">
        <v>50</v>
      </c>
      <c r="G2687" t="s">
        <v>114</v>
      </c>
      <c r="H2687" s="7" t="s">
        <v>115</v>
      </c>
      <c r="I2687" s="7" t="s">
        <v>148</v>
      </c>
      <c r="J2687" t="s">
        <v>18</v>
      </c>
      <c r="K2687">
        <v>14.1</v>
      </c>
      <c r="L2687">
        <v>1</v>
      </c>
      <c r="M2687">
        <v>92</v>
      </c>
      <c r="N2687">
        <v>2.76</v>
      </c>
    </row>
    <row r="2688" spans="1:14" x14ac:dyDescent="0.25">
      <c r="A2688" s="7">
        <v>442369</v>
      </c>
      <c r="B2688" s="7">
        <f t="shared" si="123"/>
        <v>0</v>
      </c>
      <c r="C2688" s="7">
        <f t="shared" si="124"/>
        <v>0</v>
      </c>
      <c r="D2688" s="7">
        <f t="shared" si="125"/>
        <v>0</v>
      </c>
      <c r="E2688" s="7">
        <v>431516</v>
      </c>
      <c r="F2688" t="s">
        <v>50</v>
      </c>
      <c r="G2688" t="s">
        <v>114</v>
      </c>
      <c r="H2688" s="7" t="s">
        <v>115</v>
      </c>
      <c r="I2688" s="7" t="s">
        <v>148</v>
      </c>
      <c r="J2688" t="s">
        <v>18</v>
      </c>
      <c r="K2688">
        <v>26.3</v>
      </c>
      <c r="L2688">
        <v>1</v>
      </c>
      <c r="M2688">
        <v>92</v>
      </c>
      <c r="N2688">
        <v>2.76</v>
      </c>
    </row>
    <row r="2689" spans="1:14" x14ac:dyDescent="0.25">
      <c r="A2689" s="7">
        <v>442372</v>
      </c>
      <c r="B2689" s="7">
        <f t="shared" si="123"/>
        <v>0</v>
      </c>
      <c r="C2689" s="7">
        <f t="shared" si="124"/>
        <v>0</v>
      </c>
      <c r="D2689" s="7">
        <f t="shared" si="125"/>
        <v>0</v>
      </c>
      <c r="E2689" s="7">
        <v>431516</v>
      </c>
      <c r="F2689" t="s">
        <v>50</v>
      </c>
      <c r="G2689" t="s">
        <v>114</v>
      </c>
      <c r="H2689" s="7" t="s">
        <v>115</v>
      </c>
      <c r="I2689" s="7" t="s">
        <v>148</v>
      </c>
      <c r="J2689" t="s">
        <v>18</v>
      </c>
      <c r="K2689">
        <v>20</v>
      </c>
      <c r="L2689">
        <v>1</v>
      </c>
      <c r="M2689">
        <v>92</v>
      </c>
      <c r="N2689">
        <v>2.76</v>
      </c>
    </row>
    <row r="2690" spans="1:14" x14ac:dyDescent="0.25">
      <c r="A2690" s="7">
        <v>442374</v>
      </c>
      <c r="B2690" s="7">
        <f t="shared" si="123"/>
        <v>0</v>
      </c>
      <c r="C2690" s="7">
        <f t="shared" si="124"/>
        <v>0</v>
      </c>
      <c r="D2690" s="7">
        <f t="shared" si="125"/>
        <v>0</v>
      </c>
      <c r="E2690" s="7">
        <v>431516</v>
      </c>
      <c r="F2690" t="s">
        <v>50</v>
      </c>
      <c r="G2690" t="s">
        <v>114</v>
      </c>
      <c r="H2690" s="7" t="s">
        <v>115</v>
      </c>
      <c r="I2690" s="7" t="s">
        <v>148</v>
      </c>
      <c r="J2690" t="s">
        <v>18</v>
      </c>
      <c r="K2690">
        <v>19.600000000000001</v>
      </c>
      <c r="L2690">
        <v>3</v>
      </c>
      <c r="M2690">
        <v>44.2</v>
      </c>
      <c r="N2690">
        <v>2.76</v>
      </c>
    </row>
    <row r="2691" spans="1:14" x14ac:dyDescent="0.25">
      <c r="A2691" s="7">
        <v>442376</v>
      </c>
      <c r="B2691" s="7">
        <f t="shared" ref="B2691:B2754" si="126">IF(A2691=A2692,1,0)</f>
        <v>0</v>
      </c>
      <c r="C2691" s="7">
        <f t="shared" ref="C2691:C2754" si="127">IF(A2691=A2690,1,0)</f>
        <v>0</v>
      </c>
      <c r="D2691" s="7">
        <f t="shared" ref="D2691:D2754" si="128">B2691+C2691</f>
        <v>0</v>
      </c>
      <c r="E2691" s="7">
        <v>431516</v>
      </c>
      <c r="F2691" t="s">
        <v>50</v>
      </c>
      <c r="G2691" t="s">
        <v>114</v>
      </c>
      <c r="H2691" s="7" t="s">
        <v>115</v>
      </c>
      <c r="I2691" s="7" t="s">
        <v>148</v>
      </c>
      <c r="J2691" t="s">
        <v>18</v>
      </c>
      <c r="K2691">
        <v>26.7</v>
      </c>
      <c r="L2691">
        <v>1</v>
      </c>
      <c r="M2691">
        <v>92</v>
      </c>
      <c r="N2691">
        <v>2.76</v>
      </c>
    </row>
    <row r="2692" spans="1:14" x14ac:dyDescent="0.25">
      <c r="A2692" s="7">
        <v>442379</v>
      </c>
      <c r="B2692" s="7">
        <f t="shared" si="126"/>
        <v>0</v>
      </c>
      <c r="C2692" s="7">
        <f t="shared" si="127"/>
        <v>0</v>
      </c>
      <c r="D2692" s="7">
        <f t="shared" si="128"/>
        <v>0</v>
      </c>
      <c r="E2692" s="7">
        <v>431516</v>
      </c>
      <c r="F2692" t="s">
        <v>50</v>
      </c>
      <c r="G2692" t="s">
        <v>114</v>
      </c>
      <c r="H2692" s="7" t="s">
        <v>115</v>
      </c>
      <c r="I2692" s="7" t="s">
        <v>148</v>
      </c>
      <c r="J2692" t="s">
        <v>18</v>
      </c>
      <c r="K2692">
        <v>14.6</v>
      </c>
      <c r="L2692">
        <v>1</v>
      </c>
      <c r="M2692">
        <v>92</v>
      </c>
      <c r="N2692">
        <v>2.76</v>
      </c>
    </row>
    <row r="2693" spans="1:14" x14ac:dyDescent="0.25">
      <c r="A2693" s="7">
        <v>442382</v>
      </c>
      <c r="B2693" s="7">
        <f t="shared" si="126"/>
        <v>0</v>
      </c>
      <c r="C2693" s="7">
        <f t="shared" si="127"/>
        <v>0</v>
      </c>
      <c r="D2693" s="7">
        <f t="shared" si="128"/>
        <v>0</v>
      </c>
      <c r="E2693" s="7">
        <v>431516</v>
      </c>
      <c r="F2693" t="s">
        <v>50</v>
      </c>
      <c r="G2693" t="s">
        <v>114</v>
      </c>
      <c r="H2693" s="7" t="s">
        <v>115</v>
      </c>
      <c r="I2693" s="7" t="s">
        <v>148</v>
      </c>
      <c r="J2693" t="s">
        <v>18</v>
      </c>
      <c r="K2693">
        <v>9.1</v>
      </c>
      <c r="L2693">
        <v>1</v>
      </c>
      <c r="M2693">
        <v>92</v>
      </c>
      <c r="N2693">
        <v>2.76</v>
      </c>
    </row>
    <row r="2694" spans="1:14" x14ac:dyDescent="0.25">
      <c r="A2694" s="7">
        <v>442383</v>
      </c>
      <c r="B2694" s="7">
        <f t="shared" si="126"/>
        <v>0</v>
      </c>
      <c r="C2694" s="7">
        <f t="shared" si="127"/>
        <v>0</v>
      </c>
      <c r="D2694" s="7">
        <f t="shared" si="128"/>
        <v>0</v>
      </c>
      <c r="E2694" s="7">
        <v>431516</v>
      </c>
      <c r="F2694" t="s">
        <v>50</v>
      </c>
      <c r="G2694" t="s">
        <v>114</v>
      </c>
      <c r="H2694" s="7" t="s">
        <v>115</v>
      </c>
      <c r="I2694" s="7" t="s">
        <v>148</v>
      </c>
      <c r="J2694" t="s">
        <v>18</v>
      </c>
      <c r="K2694">
        <v>9.1</v>
      </c>
      <c r="L2694">
        <v>1</v>
      </c>
      <c r="M2694">
        <v>92</v>
      </c>
      <c r="N2694">
        <v>2.76</v>
      </c>
    </row>
    <row r="2695" spans="1:14" x14ac:dyDescent="0.25">
      <c r="A2695" s="7">
        <v>442387</v>
      </c>
      <c r="B2695" s="7">
        <f t="shared" si="126"/>
        <v>0</v>
      </c>
      <c r="C2695" s="7">
        <f t="shared" si="127"/>
        <v>0</v>
      </c>
      <c r="D2695" s="7">
        <f t="shared" si="128"/>
        <v>0</v>
      </c>
      <c r="E2695" s="7">
        <v>431516</v>
      </c>
      <c r="F2695" t="s">
        <v>50</v>
      </c>
      <c r="G2695" t="s">
        <v>114</v>
      </c>
      <c r="H2695" s="7" t="s">
        <v>115</v>
      </c>
      <c r="I2695" s="7" t="s">
        <v>148</v>
      </c>
      <c r="J2695" t="s">
        <v>18</v>
      </c>
      <c r="K2695">
        <v>18.3</v>
      </c>
      <c r="L2695">
        <v>1</v>
      </c>
      <c r="M2695">
        <v>92</v>
      </c>
      <c r="N2695">
        <v>2.76</v>
      </c>
    </row>
    <row r="2696" spans="1:14" x14ac:dyDescent="0.25">
      <c r="A2696" s="7">
        <v>442389</v>
      </c>
      <c r="B2696" s="7">
        <f t="shared" si="126"/>
        <v>0</v>
      </c>
      <c r="C2696" s="7">
        <f t="shared" si="127"/>
        <v>0</v>
      </c>
      <c r="D2696" s="7">
        <f t="shared" si="128"/>
        <v>0</v>
      </c>
      <c r="E2696" s="7">
        <v>431516</v>
      </c>
      <c r="F2696" t="s">
        <v>50</v>
      </c>
      <c r="G2696" t="s">
        <v>114</v>
      </c>
      <c r="H2696" s="7" t="s">
        <v>115</v>
      </c>
      <c r="I2696" s="7" t="s">
        <v>148</v>
      </c>
      <c r="J2696" t="s">
        <v>18</v>
      </c>
      <c r="K2696">
        <v>16.600000000000001</v>
      </c>
      <c r="L2696">
        <v>2</v>
      </c>
      <c r="M2696">
        <v>57</v>
      </c>
      <c r="N2696">
        <v>2.76</v>
      </c>
    </row>
    <row r="2697" spans="1:14" x14ac:dyDescent="0.25">
      <c r="A2697" s="7">
        <v>442391</v>
      </c>
      <c r="B2697" s="7">
        <f t="shared" si="126"/>
        <v>0</v>
      </c>
      <c r="C2697" s="7">
        <f t="shared" si="127"/>
        <v>0</v>
      </c>
      <c r="D2697" s="7">
        <f t="shared" si="128"/>
        <v>0</v>
      </c>
      <c r="E2697" s="7">
        <v>431516</v>
      </c>
      <c r="F2697" t="s">
        <v>50</v>
      </c>
      <c r="G2697" t="s">
        <v>114</v>
      </c>
      <c r="H2697" s="7" t="s">
        <v>115</v>
      </c>
      <c r="I2697" s="7" t="s">
        <v>148</v>
      </c>
      <c r="J2697" t="s">
        <v>18</v>
      </c>
      <c r="K2697">
        <v>19.100000000000001</v>
      </c>
      <c r="L2697">
        <v>2</v>
      </c>
      <c r="M2697">
        <v>57</v>
      </c>
      <c r="N2697">
        <v>2.76</v>
      </c>
    </row>
    <row r="2698" spans="1:14" x14ac:dyDescent="0.25">
      <c r="A2698" s="7">
        <v>442395</v>
      </c>
      <c r="B2698" s="7">
        <f t="shared" si="126"/>
        <v>0</v>
      </c>
      <c r="C2698" s="7">
        <f t="shared" si="127"/>
        <v>0</v>
      </c>
      <c r="D2698" s="7">
        <f t="shared" si="128"/>
        <v>0</v>
      </c>
      <c r="E2698" s="7">
        <v>431517</v>
      </c>
      <c r="F2698" t="s">
        <v>50</v>
      </c>
      <c r="G2698" t="s">
        <v>114</v>
      </c>
      <c r="H2698" s="7">
        <v>5</v>
      </c>
      <c r="I2698" s="7" t="s">
        <v>148</v>
      </c>
      <c r="J2698" t="s">
        <v>18</v>
      </c>
      <c r="K2698">
        <v>16.399999999999999</v>
      </c>
      <c r="L2698">
        <v>2</v>
      </c>
      <c r="M2698">
        <v>57</v>
      </c>
      <c r="N2698">
        <v>2.76</v>
      </c>
    </row>
    <row r="2699" spans="1:14" x14ac:dyDescent="0.25">
      <c r="A2699" s="7">
        <v>442398</v>
      </c>
      <c r="B2699" s="7">
        <f t="shared" si="126"/>
        <v>0</v>
      </c>
      <c r="C2699" s="7">
        <f t="shared" si="127"/>
        <v>0</v>
      </c>
      <c r="D2699" s="7">
        <f t="shared" si="128"/>
        <v>0</v>
      </c>
      <c r="E2699" s="7">
        <v>431517</v>
      </c>
      <c r="F2699" t="s">
        <v>50</v>
      </c>
      <c r="G2699" t="s">
        <v>114</v>
      </c>
      <c r="H2699" s="7">
        <v>5</v>
      </c>
      <c r="I2699" s="7" t="s">
        <v>148</v>
      </c>
      <c r="J2699" t="s">
        <v>18</v>
      </c>
      <c r="K2699">
        <v>31.8</v>
      </c>
      <c r="L2699">
        <v>4</v>
      </c>
      <c r="M2699">
        <v>46.3</v>
      </c>
      <c r="N2699">
        <v>2.76</v>
      </c>
    </row>
    <row r="2700" spans="1:14" x14ac:dyDescent="0.25">
      <c r="A2700" s="7">
        <v>442399</v>
      </c>
      <c r="B2700" s="7">
        <f t="shared" si="126"/>
        <v>0</v>
      </c>
      <c r="C2700" s="7">
        <f t="shared" si="127"/>
        <v>0</v>
      </c>
      <c r="D2700" s="7">
        <f t="shared" si="128"/>
        <v>0</v>
      </c>
      <c r="E2700" s="7">
        <v>431517</v>
      </c>
      <c r="F2700" t="s">
        <v>50</v>
      </c>
      <c r="G2700" t="s">
        <v>114</v>
      </c>
      <c r="H2700" s="7">
        <v>5</v>
      </c>
      <c r="I2700" s="7" t="s">
        <v>148</v>
      </c>
      <c r="J2700" t="s">
        <v>18</v>
      </c>
      <c r="K2700">
        <v>24.9</v>
      </c>
      <c r="L2700">
        <v>1</v>
      </c>
      <c r="M2700">
        <v>92</v>
      </c>
      <c r="N2700">
        <v>2.76</v>
      </c>
    </row>
    <row r="2701" spans="1:14" x14ac:dyDescent="0.25">
      <c r="A2701" s="7">
        <v>442400</v>
      </c>
      <c r="B2701" s="7">
        <f t="shared" si="126"/>
        <v>0</v>
      </c>
      <c r="C2701" s="7">
        <f t="shared" si="127"/>
        <v>0</v>
      </c>
      <c r="D2701" s="7">
        <f t="shared" si="128"/>
        <v>0</v>
      </c>
      <c r="E2701" s="7">
        <v>431517</v>
      </c>
      <c r="F2701" t="s">
        <v>50</v>
      </c>
      <c r="G2701" t="s">
        <v>114</v>
      </c>
      <c r="H2701" s="7">
        <v>5</v>
      </c>
      <c r="I2701" s="7" t="s">
        <v>148</v>
      </c>
      <c r="J2701" t="s">
        <v>18</v>
      </c>
      <c r="K2701">
        <v>14.8</v>
      </c>
      <c r="L2701">
        <v>1</v>
      </c>
      <c r="M2701">
        <v>92</v>
      </c>
      <c r="N2701">
        <v>2.76</v>
      </c>
    </row>
    <row r="2702" spans="1:14" x14ac:dyDescent="0.25">
      <c r="A2702" s="7">
        <v>442402</v>
      </c>
      <c r="B2702" s="7">
        <f t="shared" si="126"/>
        <v>0</v>
      </c>
      <c r="C2702" s="7">
        <f t="shared" si="127"/>
        <v>0</v>
      </c>
      <c r="D2702" s="7">
        <f t="shared" si="128"/>
        <v>0</v>
      </c>
      <c r="E2702" s="7">
        <v>431517</v>
      </c>
      <c r="F2702" t="s">
        <v>50</v>
      </c>
      <c r="G2702" t="s">
        <v>114</v>
      </c>
      <c r="H2702" s="7">
        <v>5</v>
      </c>
      <c r="I2702" s="7" t="s">
        <v>148</v>
      </c>
      <c r="J2702" t="s">
        <v>18</v>
      </c>
      <c r="K2702">
        <v>18</v>
      </c>
      <c r="L2702">
        <v>1</v>
      </c>
      <c r="M2702">
        <v>92</v>
      </c>
      <c r="N2702">
        <v>2.76</v>
      </c>
    </row>
    <row r="2703" spans="1:14" x14ac:dyDescent="0.25">
      <c r="A2703" s="7">
        <v>442403</v>
      </c>
      <c r="B2703" s="7">
        <f t="shared" si="126"/>
        <v>0</v>
      </c>
      <c r="C2703" s="7">
        <f t="shared" si="127"/>
        <v>0</v>
      </c>
      <c r="D2703" s="7">
        <f t="shared" si="128"/>
        <v>0</v>
      </c>
      <c r="E2703" s="7">
        <v>431517</v>
      </c>
      <c r="F2703" t="s">
        <v>50</v>
      </c>
      <c r="G2703" t="s">
        <v>114</v>
      </c>
      <c r="H2703" s="7">
        <v>5</v>
      </c>
      <c r="I2703" s="7" t="s">
        <v>148</v>
      </c>
      <c r="J2703" t="s">
        <v>18</v>
      </c>
      <c r="K2703">
        <v>32.5</v>
      </c>
      <c r="L2703">
        <v>2</v>
      </c>
      <c r="M2703">
        <v>73.5</v>
      </c>
      <c r="N2703">
        <v>2.76</v>
      </c>
    </row>
    <row r="2704" spans="1:14" x14ac:dyDescent="0.25">
      <c r="A2704" s="7">
        <v>442404</v>
      </c>
      <c r="B2704" s="7">
        <f t="shared" si="126"/>
        <v>0</v>
      </c>
      <c r="C2704" s="7">
        <f t="shared" si="127"/>
        <v>0</v>
      </c>
      <c r="D2704" s="7">
        <f t="shared" si="128"/>
        <v>0</v>
      </c>
      <c r="E2704" s="7">
        <v>431517</v>
      </c>
      <c r="F2704" t="s">
        <v>50</v>
      </c>
      <c r="G2704" t="s">
        <v>114</v>
      </c>
      <c r="H2704" s="7">
        <v>5</v>
      </c>
      <c r="I2704" s="7" t="s">
        <v>148</v>
      </c>
      <c r="J2704" t="s">
        <v>18</v>
      </c>
      <c r="K2704">
        <v>25.6</v>
      </c>
      <c r="L2704">
        <v>1</v>
      </c>
      <c r="M2704">
        <v>92</v>
      </c>
      <c r="N2704">
        <v>2.76</v>
      </c>
    </row>
    <row r="2705" spans="1:14" x14ac:dyDescent="0.25">
      <c r="A2705" s="7">
        <v>442407</v>
      </c>
      <c r="B2705" s="7">
        <f t="shared" si="126"/>
        <v>0</v>
      </c>
      <c r="C2705" s="7">
        <f t="shared" si="127"/>
        <v>0</v>
      </c>
      <c r="D2705" s="7">
        <f t="shared" si="128"/>
        <v>0</v>
      </c>
      <c r="E2705" s="7">
        <v>431517</v>
      </c>
      <c r="F2705" t="s">
        <v>50</v>
      </c>
      <c r="G2705" t="s">
        <v>114</v>
      </c>
      <c r="H2705" s="7">
        <v>5</v>
      </c>
      <c r="I2705" s="7" t="s">
        <v>148</v>
      </c>
      <c r="J2705" t="s">
        <v>18</v>
      </c>
      <c r="K2705">
        <v>13.7</v>
      </c>
      <c r="L2705">
        <v>1</v>
      </c>
      <c r="M2705">
        <v>92</v>
      </c>
      <c r="N2705">
        <v>2.76</v>
      </c>
    </row>
    <row r="2706" spans="1:14" x14ac:dyDescent="0.25">
      <c r="A2706" s="7">
        <v>442408</v>
      </c>
      <c r="B2706" s="7">
        <f t="shared" si="126"/>
        <v>0</v>
      </c>
      <c r="C2706" s="7">
        <f t="shared" si="127"/>
        <v>0</v>
      </c>
      <c r="D2706" s="7">
        <f t="shared" si="128"/>
        <v>0</v>
      </c>
      <c r="E2706" s="7">
        <v>431517</v>
      </c>
      <c r="F2706" t="s">
        <v>50</v>
      </c>
      <c r="G2706" t="s">
        <v>114</v>
      </c>
      <c r="H2706" s="7">
        <v>5</v>
      </c>
      <c r="I2706" s="7" t="s">
        <v>148</v>
      </c>
      <c r="J2706" t="s">
        <v>18</v>
      </c>
      <c r="K2706">
        <v>16.8</v>
      </c>
      <c r="L2706">
        <v>1</v>
      </c>
      <c r="M2706">
        <v>92</v>
      </c>
      <c r="N2706">
        <v>2.76</v>
      </c>
    </row>
    <row r="2707" spans="1:14" x14ac:dyDescent="0.25">
      <c r="A2707" s="7">
        <v>442409</v>
      </c>
      <c r="B2707" s="7">
        <f t="shared" si="126"/>
        <v>0</v>
      </c>
      <c r="C2707" s="7">
        <f t="shared" si="127"/>
        <v>0</v>
      </c>
      <c r="D2707" s="7">
        <f t="shared" si="128"/>
        <v>0</v>
      </c>
      <c r="E2707" s="7">
        <v>431517</v>
      </c>
      <c r="F2707" t="s">
        <v>50</v>
      </c>
      <c r="G2707" t="s">
        <v>114</v>
      </c>
      <c r="H2707" s="7">
        <v>5</v>
      </c>
      <c r="I2707" s="7" t="s">
        <v>148</v>
      </c>
      <c r="J2707" t="s">
        <v>18</v>
      </c>
      <c r="K2707">
        <v>23.7</v>
      </c>
      <c r="L2707">
        <v>2</v>
      </c>
      <c r="M2707">
        <v>57</v>
      </c>
      <c r="N2707">
        <v>2.76</v>
      </c>
    </row>
    <row r="2708" spans="1:14" x14ac:dyDescent="0.25">
      <c r="A2708" s="7">
        <v>442410</v>
      </c>
      <c r="B2708" s="7">
        <f t="shared" si="126"/>
        <v>0</v>
      </c>
      <c r="C2708" s="7">
        <f t="shared" si="127"/>
        <v>0</v>
      </c>
      <c r="D2708" s="7">
        <f t="shared" si="128"/>
        <v>0</v>
      </c>
      <c r="E2708" s="7">
        <v>431517</v>
      </c>
      <c r="F2708" t="s">
        <v>50</v>
      </c>
      <c r="G2708" t="s">
        <v>114</v>
      </c>
      <c r="H2708" s="7">
        <v>5</v>
      </c>
      <c r="I2708" s="7" t="s">
        <v>148</v>
      </c>
      <c r="J2708" t="s">
        <v>18</v>
      </c>
      <c r="K2708">
        <v>15.1</v>
      </c>
      <c r="L2708">
        <v>1</v>
      </c>
      <c r="M2708">
        <v>92</v>
      </c>
      <c r="N2708">
        <v>2.76</v>
      </c>
    </row>
    <row r="2709" spans="1:14" x14ac:dyDescent="0.25">
      <c r="A2709" s="7">
        <v>442411</v>
      </c>
      <c r="B2709" s="7">
        <f t="shared" si="126"/>
        <v>0</v>
      </c>
      <c r="C2709" s="7">
        <f t="shared" si="127"/>
        <v>0</v>
      </c>
      <c r="D2709" s="7">
        <f t="shared" si="128"/>
        <v>0</v>
      </c>
      <c r="E2709" s="7">
        <v>431517</v>
      </c>
      <c r="F2709" t="s">
        <v>50</v>
      </c>
      <c r="G2709" t="s">
        <v>114</v>
      </c>
      <c r="H2709" s="7">
        <v>5</v>
      </c>
      <c r="I2709" s="7" t="s">
        <v>148</v>
      </c>
      <c r="J2709" t="s">
        <v>18</v>
      </c>
      <c r="K2709">
        <v>18</v>
      </c>
      <c r="L2709">
        <v>1</v>
      </c>
      <c r="M2709">
        <v>92</v>
      </c>
      <c r="N2709">
        <v>2.76</v>
      </c>
    </row>
    <row r="2710" spans="1:14" x14ac:dyDescent="0.25">
      <c r="A2710" s="7">
        <v>442412</v>
      </c>
      <c r="B2710" s="7">
        <f t="shared" si="126"/>
        <v>0</v>
      </c>
      <c r="C2710" s="7">
        <f t="shared" si="127"/>
        <v>0</v>
      </c>
      <c r="D2710" s="7">
        <f t="shared" si="128"/>
        <v>0</v>
      </c>
      <c r="E2710" s="7">
        <v>431517</v>
      </c>
      <c r="F2710" t="s">
        <v>50</v>
      </c>
      <c r="G2710" t="s">
        <v>114</v>
      </c>
      <c r="H2710" s="7">
        <v>5</v>
      </c>
      <c r="I2710" s="7" t="s">
        <v>148</v>
      </c>
      <c r="J2710" t="s">
        <v>18</v>
      </c>
      <c r="K2710">
        <v>18.2</v>
      </c>
      <c r="L2710">
        <v>1</v>
      </c>
      <c r="M2710">
        <v>92</v>
      </c>
      <c r="N2710">
        <v>2.76</v>
      </c>
    </row>
    <row r="2711" spans="1:14" x14ac:dyDescent="0.25">
      <c r="A2711" s="7">
        <v>442414</v>
      </c>
      <c r="B2711" s="7">
        <f t="shared" si="126"/>
        <v>0</v>
      </c>
      <c r="C2711" s="7">
        <f t="shared" si="127"/>
        <v>0</v>
      </c>
      <c r="D2711" s="7">
        <f t="shared" si="128"/>
        <v>0</v>
      </c>
      <c r="E2711" s="7">
        <v>431517</v>
      </c>
      <c r="F2711" t="s">
        <v>50</v>
      </c>
      <c r="G2711" t="s">
        <v>114</v>
      </c>
      <c r="H2711" s="7">
        <v>5</v>
      </c>
      <c r="I2711" s="7" t="s">
        <v>148</v>
      </c>
      <c r="J2711" t="s">
        <v>18</v>
      </c>
      <c r="K2711">
        <v>16.5</v>
      </c>
      <c r="L2711">
        <v>1</v>
      </c>
      <c r="M2711">
        <v>92</v>
      </c>
      <c r="N2711">
        <v>2.76</v>
      </c>
    </row>
    <row r="2712" spans="1:14" x14ac:dyDescent="0.25">
      <c r="A2712" s="7">
        <v>442416</v>
      </c>
      <c r="B2712" s="7">
        <f t="shared" si="126"/>
        <v>0</v>
      </c>
      <c r="C2712" s="7">
        <f t="shared" si="127"/>
        <v>0</v>
      </c>
      <c r="D2712" s="7">
        <f t="shared" si="128"/>
        <v>0</v>
      </c>
      <c r="E2712" s="7">
        <v>431517</v>
      </c>
      <c r="F2712" t="s">
        <v>50</v>
      </c>
      <c r="G2712" t="s">
        <v>114</v>
      </c>
      <c r="H2712" s="7">
        <v>5</v>
      </c>
      <c r="I2712" s="7" t="s">
        <v>148</v>
      </c>
      <c r="J2712" t="s">
        <v>18</v>
      </c>
      <c r="K2712">
        <v>18.8</v>
      </c>
      <c r="L2712">
        <v>1</v>
      </c>
      <c r="M2712">
        <v>92</v>
      </c>
      <c r="N2712">
        <v>2.76</v>
      </c>
    </row>
    <row r="2713" spans="1:14" x14ac:dyDescent="0.25">
      <c r="A2713" s="7">
        <v>442417</v>
      </c>
      <c r="B2713" s="7">
        <f t="shared" si="126"/>
        <v>0</v>
      </c>
      <c r="C2713" s="7">
        <f t="shared" si="127"/>
        <v>0</v>
      </c>
      <c r="D2713" s="7">
        <f t="shared" si="128"/>
        <v>0</v>
      </c>
      <c r="E2713" s="7">
        <v>431517</v>
      </c>
      <c r="F2713" t="s">
        <v>50</v>
      </c>
      <c r="G2713" t="s">
        <v>114</v>
      </c>
      <c r="H2713" s="7">
        <v>5</v>
      </c>
      <c r="I2713" s="7" t="s">
        <v>148</v>
      </c>
      <c r="J2713" t="s">
        <v>18</v>
      </c>
      <c r="K2713">
        <v>13.6</v>
      </c>
      <c r="L2713">
        <v>2</v>
      </c>
      <c r="M2713">
        <v>57</v>
      </c>
      <c r="N2713">
        <v>2.76</v>
      </c>
    </row>
    <row r="2714" spans="1:14" x14ac:dyDescent="0.25">
      <c r="A2714" s="7">
        <v>442418</v>
      </c>
      <c r="B2714" s="7">
        <f t="shared" si="126"/>
        <v>0</v>
      </c>
      <c r="C2714" s="7">
        <f t="shared" si="127"/>
        <v>0</v>
      </c>
      <c r="D2714" s="7">
        <f t="shared" si="128"/>
        <v>0</v>
      </c>
      <c r="E2714" s="7">
        <v>431517</v>
      </c>
      <c r="F2714" t="s">
        <v>50</v>
      </c>
      <c r="G2714" t="s">
        <v>114</v>
      </c>
      <c r="H2714" s="7">
        <v>5</v>
      </c>
      <c r="I2714" s="7" t="s">
        <v>148</v>
      </c>
      <c r="J2714" t="s">
        <v>18</v>
      </c>
      <c r="K2714">
        <v>62.2</v>
      </c>
      <c r="L2714">
        <v>7</v>
      </c>
      <c r="M2714">
        <v>45.7</v>
      </c>
      <c r="N2714">
        <v>2.76</v>
      </c>
    </row>
    <row r="2715" spans="1:14" x14ac:dyDescent="0.25">
      <c r="A2715" s="7">
        <v>442420</v>
      </c>
      <c r="B2715" s="7">
        <f t="shared" si="126"/>
        <v>0</v>
      </c>
      <c r="C2715" s="7">
        <f t="shared" si="127"/>
        <v>0</v>
      </c>
      <c r="D2715" s="7">
        <f t="shared" si="128"/>
        <v>0</v>
      </c>
      <c r="E2715" s="7">
        <v>431517</v>
      </c>
      <c r="F2715" t="s">
        <v>50</v>
      </c>
      <c r="G2715" t="s">
        <v>114</v>
      </c>
      <c r="H2715" s="7">
        <v>5</v>
      </c>
      <c r="I2715" s="7" t="s">
        <v>148</v>
      </c>
      <c r="J2715" t="s">
        <v>18</v>
      </c>
      <c r="K2715">
        <v>17.5</v>
      </c>
      <c r="L2715">
        <v>1</v>
      </c>
      <c r="M2715">
        <v>92</v>
      </c>
      <c r="N2715">
        <v>2.76</v>
      </c>
    </row>
    <row r="2716" spans="1:14" x14ac:dyDescent="0.25">
      <c r="A2716" s="7">
        <v>442421</v>
      </c>
      <c r="B2716" s="7">
        <f t="shared" si="126"/>
        <v>0</v>
      </c>
      <c r="C2716" s="7">
        <f t="shared" si="127"/>
        <v>0</v>
      </c>
      <c r="D2716" s="7">
        <f t="shared" si="128"/>
        <v>0</v>
      </c>
      <c r="E2716" s="7">
        <v>431517</v>
      </c>
      <c r="F2716" t="s">
        <v>50</v>
      </c>
      <c r="G2716" t="s">
        <v>114</v>
      </c>
      <c r="H2716" s="7">
        <v>5</v>
      </c>
      <c r="I2716" s="7" t="s">
        <v>148</v>
      </c>
      <c r="J2716" t="s">
        <v>18</v>
      </c>
      <c r="K2716">
        <v>18</v>
      </c>
      <c r="L2716">
        <v>2</v>
      </c>
      <c r="M2716">
        <v>57</v>
      </c>
      <c r="N2716">
        <v>2.76</v>
      </c>
    </row>
    <row r="2717" spans="1:14" x14ac:dyDescent="0.25">
      <c r="A2717" s="7">
        <v>442422</v>
      </c>
      <c r="B2717" s="7">
        <f t="shared" si="126"/>
        <v>0</v>
      </c>
      <c r="C2717" s="7">
        <f t="shared" si="127"/>
        <v>0</v>
      </c>
      <c r="D2717" s="7">
        <f t="shared" si="128"/>
        <v>0</v>
      </c>
      <c r="E2717" s="7">
        <v>431517</v>
      </c>
      <c r="F2717" t="s">
        <v>50</v>
      </c>
      <c r="G2717" t="s">
        <v>114</v>
      </c>
      <c r="H2717" s="7">
        <v>5</v>
      </c>
      <c r="I2717" s="7" t="s">
        <v>148</v>
      </c>
      <c r="J2717" t="s">
        <v>18</v>
      </c>
      <c r="K2717">
        <v>24.8</v>
      </c>
      <c r="L2717">
        <v>1</v>
      </c>
      <c r="M2717">
        <v>92</v>
      </c>
      <c r="N2717">
        <v>2.76</v>
      </c>
    </row>
    <row r="2718" spans="1:14" x14ac:dyDescent="0.25">
      <c r="A2718" s="7">
        <v>442424</v>
      </c>
      <c r="B2718" s="7">
        <f t="shared" si="126"/>
        <v>0</v>
      </c>
      <c r="C2718" s="7">
        <f t="shared" si="127"/>
        <v>0</v>
      </c>
      <c r="D2718" s="7">
        <f t="shared" si="128"/>
        <v>0</v>
      </c>
      <c r="E2718" s="7">
        <v>431517</v>
      </c>
      <c r="F2718" t="s">
        <v>50</v>
      </c>
      <c r="G2718" t="s">
        <v>114</v>
      </c>
      <c r="H2718" s="7">
        <v>5</v>
      </c>
      <c r="I2718" s="7" t="s">
        <v>148</v>
      </c>
      <c r="J2718" t="s">
        <v>18</v>
      </c>
      <c r="K2718">
        <v>15.4</v>
      </c>
      <c r="L2718">
        <v>1</v>
      </c>
      <c r="M2718">
        <v>92</v>
      </c>
      <c r="N2718">
        <v>2.76</v>
      </c>
    </row>
    <row r="2719" spans="1:14" x14ac:dyDescent="0.25">
      <c r="A2719" s="7">
        <v>442429</v>
      </c>
      <c r="B2719" s="7">
        <f t="shared" si="126"/>
        <v>0</v>
      </c>
      <c r="C2719" s="7">
        <f t="shared" si="127"/>
        <v>0</v>
      </c>
      <c r="D2719" s="7">
        <f t="shared" si="128"/>
        <v>0</v>
      </c>
      <c r="E2719" s="7">
        <v>431517</v>
      </c>
      <c r="F2719" t="s">
        <v>50</v>
      </c>
      <c r="G2719" t="s">
        <v>114</v>
      </c>
      <c r="H2719" s="7">
        <v>5</v>
      </c>
      <c r="I2719" s="7" t="s">
        <v>148</v>
      </c>
      <c r="J2719" t="s">
        <v>18</v>
      </c>
      <c r="K2719">
        <v>18.2</v>
      </c>
      <c r="L2719">
        <v>1</v>
      </c>
      <c r="M2719">
        <v>92</v>
      </c>
      <c r="N2719">
        <v>2.76</v>
      </c>
    </row>
    <row r="2720" spans="1:14" x14ac:dyDescent="0.25">
      <c r="A2720" s="7">
        <v>442430</v>
      </c>
      <c r="B2720" s="7">
        <f t="shared" si="126"/>
        <v>0</v>
      </c>
      <c r="C2720" s="7">
        <f t="shared" si="127"/>
        <v>0</v>
      </c>
      <c r="D2720" s="7">
        <f t="shared" si="128"/>
        <v>0</v>
      </c>
      <c r="E2720" s="7">
        <v>431517</v>
      </c>
      <c r="F2720" t="s">
        <v>50</v>
      </c>
      <c r="G2720" t="s">
        <v>114</v>
      </c>
      <c r="H2720" s="7">
        <v>5</v>
      </c>
      <c r="I2720" s="7" t="s">
        <v>148</v>
      </c>
      <c r="J2720" t="s">
        <v>18</v>
      </c>
      <c r="K2720">
        <v>24.2</v>
      </c>
      <c r="L2720">
        <v>1</v>
      </c>
      <c r="M2720">
        <v>92</v>
      </c>
      <c r="N2720">
        <v>2.76</v>
      </c>
    </row>
    <row r="2721" spans="1:14" x14ac:dyDescent="0.25">
      <c r="A2721" s="7">
        <v>442431</v>
      </c>
      <c r="B2721" s="7">
        <f t="shared" si="126"/>
        <v>0</v>
      </c>
      <c r="C2721" s="7">
        <f t="shared" si="127"/>
        <v>0</v>
      </c>
      <c r="D2721" s="7">
        <f t="shared" si="128"/>
        <v>0</v>
      </c>
      <c r="E2721" s="7">
        <v>431517</v>
      </c>
      <c r="F2721" t="s">
        <v>50</v>
      </c>
      <c r="G2721" t="s">
        <v>114</v>
      </c>
      <c r="H2721" s="7">
        <v>5</v>
      </c>
      <c r="I2721" s="7" t="s">
        <v>148</v>
      </c>
      <c r="J2721" t="s">
        <v>18</v>
      </c>
      <c r="K2721">
        <v>14.8</v>
      </c>
      <c r="L2721">
        <v>1</v>
      </c>
      <c r="M2721">
        <v>92</v>
      </c>
      <c r="N2721">
        <v>2.76</v>
      </c>
    </row>
    <row r="2722" spans="1:14" x14ac:dyDescent="0.25">
      <c r="A2722" s="7">
        <v>442432</v>
      </c>
      <c r="B2722" s="7">
        <f t="shared" si="126"/>
        <v>0</v>
      </c>
      <c r="C2722" s="7">
        <f t="shared" si="127"/>
        <v>0</v>
      </c>
      <c r="D2722" s="7">
        <f t="shared" si="128"/>
        <v>0</v>
      </c>
      <c r="E2722" s="7">
        <v>431517</v>
      </c>
      <c r="F2722" t="s">
        <v>50</v>
      </c>
      <c r="G2722" t="s">
        <v>114</v>
      </c>
      <c r="H2722" s="7">
        <v>5</v>
      </c>
      <c r="I2722" s="7" t="s">
        <v>148</v>
      </c>
      <c r="J2722" t="s">
        <v>18</v>
      </c>
      <c r="K2722">
        <v>17.399999999999999</v>
      </c>
      <c r="L2722">
        <v>2</v>
      </c>
      <c r="M2722">
        <v>57</v>
      </c>
      <c r="N2722">
        <v>2.76</v>
      </c>
    </row>
    <row r="2723" spans="1:14" x14ac:dyDescent="0.25">
      <c r="A2723" s="7">
        <v>442433</v>
      </c>
      <c r="B2723" s="7">
        <f t="shared" si="126"/>
        <v>0</v>
      </c>
      <c r="C2723" s="7">
        <f t="shared" si="127"/>
        <v>0</v>
      </c>
      <c r="D2723" s="7">
        <f t="shared" si="128"/>
        <v>0</v>
      </c>
      <c r="E2723" s="7">
        <v>431517</v>
      </c>
      <c r="F2723" t="s">
        <v>50</v>
      </c>
      <c r="G2723" t="s">
        <v>114</v>
      </c>
      <c r="H2723" s="7">
        <v>5</v>
      </c>
      <c r="I2723" s="7" t="s">
        <v>148</v>
      </c>
      <c r="J2723" t="s">
        <v>18</v>
      </c>
      <c r="K2723">
        <v>17</v>
      </c>
      <c r="L2723">
        <v>2</v>
      </c>
      <c r="M2723">
        <v>57</v>
      </c>
      <c r="N2723">
        <v>2.76</v>
      </c>
    </row>
    <row r="2724" spans="1:14" x14ac:dyDescent="0.25">
      <c r="A2724" s="7">
        <v>442438</v>
      </c>
      <c r="B2724" s="7">
        <f t="shared" si="126"/>
        <v>0</v>
      </c>
      <c r="C2724" s="7">
        <f t="shared" si="127"/>
        <v>0</v>
      </c>
      <c r="D2724" s="7">
        <f t="shared" si="128"/>
        <v>0</v>
      </c>
      <c r="E2724" s="7">
        <v>431517</v>
      </c>
      <c r="F2724" t="s">
        <v>50</v>
      </c>
      <c r="G2724" t="s">
        <v>114</v>
      </c>
      <c r="H2724" s="7">
        <v>5</v>
      </c>
      <c r="I2724" s="7" t="s">
        <v>148</v>
      </c>
      <c r="J2724" t="s">
        <v>18</v>
      </c>
      <c r="K2724">
        <v>92.1</v>
      </c>
      <c r="L2724">
        <v>2</v>
      </c>
      <c r="M2724">
        <v>90.1</v>
      </c>
      <c r="N2724">
        <v>2.76</v>
      </c>
    </row>
    <row r="2725" spans="1:14" x14ac:dyDescent="0.25">
      <c r="A2725" s="7">
        <v>442442</v>
      </c>
      <c r="B2725" s="7">
        <f t="shared" si="126"/>
        <v>0</v>
      </c>
      <c r="C2725" s="7">
        <f t="shared" si="127"/>
        <v>0</v>
      </c>
      <c r="D2725" s="7">
        <f t="shared" si="128"/>
        <v>0</v>
      </c>
      <c r="E2725" s="7">
        <v>431517</v>
      </c>
      <c r="F2725" t="s">
        <v>50</v>
      </c>
      <c r="G2725" t="s">
        <v>114</v>
      </c>
      <c r="H2725" s="7">
        <v>5</v>
      </c>
      <c r="I2725" s="7" t="s">
        <v>148</v>
      </c>
      <c r="J2725" t="s">
        <v>18</v>
      </c>
      <c r="K2725">
        <v>43.8</v>
      </c>
      <c r="L2725">
        <v>3</v>
      </c>
      <c r="M2725">
        <v>57</v>
      </c>
      <c r="N2725">
        <v>2.76</v>
      </c>
    </row>
    <row r="2726" spans="1:14" x14ac:dyDescent="0.25">
      <c r="A2726" s="7">
        <v>442443</v>
      </c>
      <c r="B2726" s="7">
        <f t="shared" si="126"/>
        <v>0</v>
      </c>
      <c r="C2726" s="7">
        <f t="shared" si="127"/>
        <v>0</v>
      </c>
      <c r="D2726" s="7">
        <f t="shared" si="128"/>
        <v>0</v>
      </c>
      <c r="E2726" s="7">
        <v>431517</v>
      </c>
      <c r="F2726" t="s">
        <v>50</v>
      </c>
      <c r="G2726" t="s">
        <v>114</v>
      </c>
      <c r="H2726" s="7">
        <v>5</v>
      </c>
      <c r="I2726" s="7" t="s">
        <v>148</v>
      </c>
      <c r="J2726" t="s">
        <v>18</v>
      </c>
      <c r="K2726">
        <v>49.2</v>
      </c>
      <c r="L2726">
        <v>1</v>
      </c>
      <c r="M2726">
        <v>134.30000000000001</v>
      </c>
      <c r="N2726">
        <v>2.76</v>
      </c>
    </row>
    <row r="2727" spans="1:14" x14ac:dyDescent="0.25">
      <c r="A2727" s="7">
        <v>442445</v>
      </c>
      <c r="B2727" s="7">
        <f t="shared" si="126"/>
        <v>0</v>
      </c>
      <c r="C2727" s="7">
        <f t="shared" si="127"/>
        <v>0</v>
      </c>
      <c r="D2727" s="7">
        <f t="shared" si="128"/>
        <v>0</v>
      </c>
      <c r="E2727" s="7">
        <v>431517</v>
      </c>
      <c r="F2727" t="s">
        <v>50</v>
      </c>
      <c r="G2727" t="s">
        <v>114</v>
      </c>
      <c r="H2727" s="7">
        <v>5</v>
      </c>
      <c r="I2727" s="7" t="s">
        <v>148</v>
      </c>
      <c r="J2727" t="s">
        <v>18</v>
      </c>
      <c r="K2727">
        <v>17.7</v>
      </c>
      <c r="L2727">
        <v>1</v>
      </c>
      <c r="M2727">
        <v>92</v>
      </c>
      <c r="N2727">
        <v>2.76</v>
      </c>
    </row>
    <row r="2728" spans="1:14" x14ac:dyDescent="0.25">
      <c r="A2728" s="7">
        <v>442446</v>
      </c>
      <c r="B2728" s="7">
        <f t="shared" si="126"/>
        <v>0</v>
      </c>
      <c r="C2728" s="7">
        <f t="shared" si="127"/>
        <v>0</v>
      </c>
      <c r="D2728" s="7">
        <f t="shared" si="128"/>
        <v>0</v>
      </c>
      <c r="E2728" s="7">
        <v>431517</v>
      </c>
      <c r="F2728" t="s">
        <v>50</v>
      </c>
      <c r="G2728" t="s">
        <v>114</v>
      </c>
      <c r="H2728" s="7">
        <v>5</v>
      </c>
      <c r="I2728" s="7" t="s">
        <v>148</v>
      </c>
      <c r="J2728" t="s">
        <v>18</v>
      </c>
      <c r="K2728">
        <v>12.4</v>
      </c>
      <c r="L2728">
        <v>4</v>
      </c>
      <c r="M2728">
        <v>35.9</v>
      </c>
      <c r="N2728">
        <v>2.76</v>
      </c>
    </row>
    <row r="2729" spans="1:14" x14ac:dyDescent="0.25">
      <c r="A2729" s="7">
        <v>442447</v>
      </c>
      <c r="B2729" s="7">
        <f t="shared" si="126"/>
        <v>0</v>
      </c>
      <c r="C2729" s="7">
        <f t="shared" si="127"/>
        <v>0</v>
      </c>
      <c r="D2729" s="7">
        <f t="shared" si="128"/>
        <v>0</v>
      </c>
      <c r="E2729" s="7">
        <v>431517</v>
      </c>
      <c r="F2729" t="s">
        <v>50</v>
      </c>
      <c r="G2729" t="s">
        <v>114</v>
      </c>
      <c r="H2729" s="7">
        <v>5</v>
      </c>
      <c r="I2729" s="7" t="s">
        <v>148</v>
      </c>
      <c r="J2729" t="s">
        <v>18</v>
      </c>
      <c r="K2729">
        <v>18.2</v>
      </c>
      <c r="L2729">
        <v>1</v>
      </c>
      <c r="M2729">
        <v>92</v>
      </c>
      <c r="N2729">
        <v>2.76</v>
      </c>
    </row>
    <row r="2730" spans="1:14" x14ac:dyDescent="0.25">
      <c r="A2730" s="7">
        <v>442449</v>
      </c>
      <c r="B2730" s="7">
        <f t="shared" si="126"/>
        <v>0</v>
      </c>
      <c r="C2730" s="7">
        <f t="shared" si="127"/>
        <v>0</v>
      </c>
      <c r="D2730" s="7">
        <f t="shared" si="128"/>
        <v>0</v>
      </c>
      <c r="E2730" s="7">
        <v>431517</v>
      </c>
      <c r="F2730" t="s">
        <v>50</v>
      </c>
      <c r="G2730" t="s">
        <v>114</v>
      </c>
      <c r="H2730" s="7">
        <v>5</v>
      </c>
      <c r="I2730" s="7" t="s">
        <v>148</v>
      </c>
      <c r="J2730" t="s">
        <v>18</v>
      </c>
      <c r="K2730">
        <v>18.2</v>
      </c>
      <c r="L2730">
        <v>1</v>
      </c>
      <c r="M2730">
        <v>92</v>
      </c>
      <c r="N2730">
        <v>2.76</v>
      </c>
    </row>
    <row r="2731" spans="1:14" x14ac:dyDescent="0.25">
      <c r="A2731" s="7">
        <v>442452</v>
      </c>
      <c r="B2731" s="7">
        <f t="shared" si="126"/>
        <v>0</v>
      </c>
      <c r="C2731" s="7">
        <f t="shared" si="127"/>
        <v>0</v>
      </c>
      <c r="D2731" s="7">
        <f t="shared" si="128"/>
        <v>0</v>
      </c>
      <c r="E2731" s="7">
        <v>431517</v>
      </c>
      <c r="F2731" t="s">
        <v>50</v>
      </c>
      <c r="G2731" t="s">
        <v>114</v>
      </c>
      <c r="H2731" s="7">
        <v>5</v>
      </c>
      <c r="I2731" s="7" t="s">
        <v>148</v>
      </c>
      <c r="J2731" t="s">
        <v>18</v>
      </c>
      <c r="K2731">
        <v>14.5</v>
      </c>
      <c r="L2731">
        <v>4</v>
      </c>
      <c r="M2731">
        <v>35.9</v>
      </c>
      <c r="N2731">
        <v>2.76</v>
      </c>
    </row>
    <row r="2732" spans="1:14" x14ac:dyDescent="0.25">
      <c r="A2732" s="7">
        <v>442453</v>
      </c>
      <c r="B2732" s="7">
        <f t="shared" si="126"/>
        <v>0</v>
      </c>
      <c r="C2732" s="7">
        <f t="shared" si="127"/>
        <v>0</v>
      </c>
      <c r="D2732" s="7">
        <f t="shared" si="128"/>
        <v>0</v>
      </c>
      <c r="E2732" s="7">
        <v>431517</v>
      </c>
      <c r="F2732" t="s">
        <v>50</v>
      </c>
      <c r="G2732" t="s">
        <v>114</v>
      </c>
      <c r="H2732" s="7">
        <v>5</v>
      </c>
      <c r="I2732" s="7" t="s">
        <v>148</v>
      </c>
      <c r="J2732" t="s">
        <v>18</v>
      </c>
      <c r="K2732">
        <v>13.1</v>
      </c>
      <c r="L2732">
        <v>1</v>
      </c>
      <c r="M2732">
        <v>92</v>
      </c>
      <c r="N2732">
        <v>2.76</v>
      </c>
    </row>
    <row r="2733" spans="1:14" x14ac:dyDescent="0.25">
      <c r="A2733" s="7">
        <v>442455</v>
      </c>
      <c r="B2733" s="7">
        <f t="shared" si="126"/>
        <v>0</v>
      </c>
      <c r="C2733" s="7">
        <f t="shared" si="127"/>
        <v>0</v>
      </c>
      <c r="D2733" s="7">
        <f t="shared" si="128"/>
        <v>0</v>
      </c>
      <c r="E2733" s="7">
        <v>431517</v>
      </c>
      <c r="F2733" t="s">
        <v>50</v>
      </c>
      <c r="G2733" t="s">
        <v>114</v>
      </c>
      <c r="H2733" s="7">
        <v>5</v>
      </c>
      <c r="I2733" s="7" t="s">
        <v>148</v>
      </c>
      <c r="J2733" t="s">
        <v>18</v>
      </c>
      <c r="K2733">
        <v>24.8</v>
      </c>
      <c r="L2733">
        <v>5</v>
      </c>
      <c r="M2733">
        <v>31.3</v>
      </c>
      <c r="N2733">
        <v>2.76</v>
      </c>
    </row>
    <row r="2734" spans="1:14" x14ac:dyDescent="0.25">
      <c r="A2734" s="7">
        <v>442456</v>
      </c>
      <c r="B2734" s="7">
        <f t="shared" si="126"/>
        <v>0</v>
      </c>
      <c r="C2734" s="7">
        <f t="shared" si="127"/>
        <v>0</v>
      </c>
      <c r="D2734" s="7">
        <f t="shared" si="128"/>
        <v>0</v>
      </c>
      <c r="E2734" s="7">
        <v>431517</v>
      </c>
      <c r="F2734" t="s">
        <v>50</v>
      </c>
      <c r="G2734" t="s">
        <v>114</v>
      </c>
      <c r="H2734" s="7">
        <v>5</v>
      </c>
      <c r="I2734" s="7" t="s">
        <v>148</v>
      </c>
      <c r="J2734" t="s">
        <v>18</v>
      </c>
      <c r="K2734">
        <v>17.600000000000001</v>
      </c>
      <c r="L2734">
        <v>1</v>
      </c>
      <c r="M2734">
        <v>92</v>
      </c>
      <c r="N2734">
        <v>2.76</v>
      </c>
    </row>
    <row r="2735" spans="1:14" x14ac:dyDescent="0.25">
      <c r="A2735" s="7">
        <v>442457</v>
      </c>
      <c r="B2735" s="7">
        <f t="shared" si="126"/>
        <v>0</v>
      </c>
      <c r="C2735" s="7">
        <f t="shared" si="127"/>
        <v>0</v>
      </c>
      <c r="D2735" s="7">
        <f t="shared" si="128"/>
        <v>0</v>
      </c>
      <c r="E2735" s="7">
        <v>431517</v>
      </c>
      <c r="F2735" t="s">
        <v>50</v>
      </c>
      <c r="G2735" t="s">
        <v>114</v>
      </c>
      <c r="H2735" s="7">
        <v>5</v>
      </c>
      <c r="I2735" s="7" t="s">
        <v>148</v>
      </c>
      <c r="J2735" t="s">
        <v>18</v>
      </c>
      <c r="K2735">
        <v>17.2</v>
      </c>
      <c r="L2735">
        <v>1</v>
      </c>
      <c r="M2735">
        <v>92</v>
      </c>
      <c r="N2735">
        <v>2.76</v>
      </c>
    </row>
    <row r="2736" spans="1:14" x14ac:dyDescent="0.25">
      <c r="A2736" s="7">
        <v>442459</v>
      </c>
      <c r="B2736" s="7">
        <f t="shared" si="126"/>
        <v>0</v>
      </c>
      <c r="C2736" s="7">
        <f t="shared" si="127"/>
        <v>0</v>
      </c>
      <c r="D2736" s="7">
        <f t="shared" si="128"/>
        <v>0</v>
      </c>
      <c r="E2736" s="7">
        <v>431517</v>
      </c>
      <c r="F2736" t="s">
        <v>50</v>
      </c>
      <c r="G2736" t="s">
        <v>114</v>
      </c>
      <c r="H2736" s="7">
        <v>5</v>
      </c>
      <c r="I2736" s="7" t="s">
        <v>148</v>
      </c>
      <c r="J2736" t="s">
        <v>18</v>
      </c>
      <c r="K2736">
        <v>16.2</v>
      </c>
      <c r="L2736">
        <v>1</v>
      </c>
      <c r="M2736">
        <v>92</v>
      </c>
      <c r="N2736">
        <v>2.76</v>
      </c>
    </row>
    <row r="2737" spans="1:14" x14ac:dyDescent="0.25">
      <c r="A2737" s="7">
        <v>442460</v>
      </c>
      <c r="B2737" s="7">
        <f t="shared" si="126"/>
        <v>0</v>
      </c>
      <c r="C2737" s="7">
        <f t="shared" si="127"/>
        <v>0</v>
      </c>
      <c r="D2737" s="7">
        <f t="shared" si="128"/>
        <v>0</v>
      </c>
      <c r="E2737" s="7">
        <v>431517</v>
      </c>
      <c r="F2737" t="s">
        <v>50</v>
      </c>
      <c r="G2737" t="s">
        <v>114</v>
      </c>
      <c r="H2737" s="7">
        <v>5</v>
      </c>
      <c r="I2737" s="7" t="s">
        <v>148</v>
      </c>
      <c r="J2737" t="s">
        <v>18</v>
      </c>
      <c r="K2737">
        <v>15.5</v>
      </c>
      <c r="L2737">
        <v>2</v>
      </c>
      <c r="M2737">
        <v>57</v>
      </c>
      <c r="N2737">
        <v>2.76</v>
      </c>
    </row>
    <row r="2738" spans="1:14" x14ac:dyDescent="0.25">
      <c r="A2738" s="7">
        <v>442461</v>
      </c>
      <c r="B2738" s="7">
        <f t="shared" si="126"/>
        <v>0</v>
      </c>
      <c r="C2738" s="7">
        <f t="shared" si="127"/>
        <v>0</v>
      </c>
      <c r="D2738" s="7">
        <f t="shared" si="128"/>
        <v>0</v>
      </c>
      <c r="E2738" s="7">
        <v>431517</v>
      </c>
      <c r="F2738" t="s">
        <v>50</v>
      </c>
      <c r="G2738" t="s">
        <v>114</v>
      </c>
      <c r="H2738" s="7">
        <v>5</v>
      </c>
      <c r="I2738" s="7" t="s">
        <v>148</v>
      </c>
      <c r="J2738" t="s">
        <v>18</v>
      </c>
      <c r="K2738">
        <v>13.2</v>
      </c>
      <c r="L2738">
        <v>2</v>
      </c>
      <c r="M2738">
        <v>57</v>
      </c>
      <c r="N2738">
        <v>2.76</v>
      </c>
    </row>
    <row r="2739" spans="1:14" x14ac:dyDescent="0.25">
      <c r="A2739" s="7">
        <v>442462</v>
      </c>
      <c r="B2739" s="7">
        <f t="shared" si="126"/>
        <v>0</v>
      </c>
      <c r="C2739" s="7">
        <f t="shared" si="127"/>
        <v>0</v>
      </c>
      <c r="D2739" s="7">
        <f t="shared" si="128"/>
        <v>0</v>
      </c>
      <c r="E2739" s="7">
        <v>431517</v>
      </c>
      <c r="F2739" t="s">
        <v>50</v>
      </c>
      <c r="G2739" t="s">
        <v>114</v>
      </c>
      <c r="H2739" s="7">
        <v>5</v>
      </c>
      <c r="I2739" s="7" t="s">
        <v>148</v>
      </c>
      <c r="J2739" t="s">
        <v>18</v>
      </c>
      <c r="K2739">
        <v>17.600000000000001</v>
      </c>
      <c r="L2739">
        <v>1</v>
      </c>
      <c r="M2739">
        <v>92</v>
      </c>
      <c r="N2739">
        <v>2.76</v>
      </c>
    </row>
    <row r="2740" spans="1:14" x14ac:dyDescent="0.25">
      <c r="A2740" s="7">
        <v>442464</v>
      </c>
      <c r="B2740" s="7">
        <f t="shared" si="126"/>
        <v>0</v>
      </c>
      <c r="C2740" s="7">
        <f t="shared" si="127"/>
        <v>0</v>
      </c>
      <c r="D2740" s="7">
        <f t="shared" si="128"/>
        <v>0</v>
      </c>
      <c r="E2740" s="7">
        <v>431517</v>
      </c>
      <c r="F2740" t="s">
        <v>50</v>
      </c>
      <c r="G2740" t="s">
        <v>114</v>
      </c>
      <c r="H2740" s="7">
        <v>5</v>
      </c>
      <c r="I2740" s="7" t="s">
        <v>148</v>
      </c>
      <c r="J2740" t="s">
        <v>18</v>
      </c>
      <c r="K2740">
        <v>94.1</v>
      </c>
      <c r="L2740">
        <v>3</v>
      </c>
      <c r="M2740">
        <v>69.8</v>
      </c>
      <c r="N2740">
        <v>2.76</v>
      </c>
    </row>
    <row r="2741" spans="1:14" x14ac:dyDescent="0.25">
      <c r="A2741" s="7">
        <v>442465</v>
      </c>
      <c r="B2741" s="7">
        <f t="shared" si="126"/>
        <v>0</v>
      </c>
      <c r="C2741" s="7">
        <f t="shared" si="127"/>
        <v>0</v>
      </c>
      <c r="D2741" s="7">
        <f t="shared" si="128"/>
        <v>0</v>
      </c>
      <c r="E2741" s="7">
        <v>431517</v>
      </c>
      <c r="F2741" t="s">
        <v>50</v>
      </c>
      <c r="G2741" t="s">
        <v>114</v>
      </c>
      <c r="H2741" s="7">
        <v>5</v>
      </c>
      <c r="I2741" s="7" t="s">
        <v>148</v>
      </c>
      <c r="J2741" t="s">
        <v>18</v>
      </c>
      <c r="K2741">
        <v>18.2</v>
      </c>
      <c r="L2741">
        <v>1</v>
      </c>
      <c r="M2741">
        <v>92</v>
      </c>
      <c r="N2741">
        <v>2.76</v>
      </c>
    </row>
    <row r="2742" spans="1:14" x14ac:dyDescent="0.25">
      <c r="A2742" s="7">
        <v>442468</v>
      </c>
      <c r="B2742" s="7">
        <f t="shared" si="126"/>
        <v>0</v>
      </c>
      <c r="C2742" s="7">
        <f t="shared" si="127"/>
        <v>0</v>
      </c>
      <c r="D2742" s="7">
        <f t="shared" si="128"/>
        <v>0</v>
      </c>
      <c r="E2742" s="7">
        <v>431517</v>
      </c>
      <c r="F2742" t="s">
        <v>50</v>
      </c>
      <c r="G2742" t="s">
        <v>114</v>
      </c>
      <c r="H2742" s="7">
        <v>5</v>
      </c>
      <c r="I2742" s="7" t="s">
        <v>148</v>
      </c>
      <c r="J2742" t="s">
        <v>18</v>
      </c>
      <c r="K2742">
        <v>18.399999999999999</v>
      </c>
      <c r="L2742">
        <v>1</v>
      </c>
      <c r="M2742">
        <v>92</v>
      </c>
      <c r="N2742">
        <v>2.76</v>
      </c>
    </row>
    <row r="2743" spans="1:14" x14ac:dyDescent="0.25">
      <c r="A2743" s="7">
        <v>442469</v>
      </c>
      <c r="B2743" s="7">
        <f t="shared" si="126"/>
        <v>0</v>
      </c>
      <c r="C2743" s="7">
        <f t="shared" si="127"/>
        <v>0</v>
      </c>
      <c r="D2743" s="7">
        <f t="shared" si="128"/>
        <v>0</v>
      </c>
      <c r="E2743" s="7">
        <v>431517</v>
      </c>
      <c r="F2743" t="s">
        <v>50</v>
      </c>
      <c r="G2743" t="s">
        <v>114</v>
      </c>
      <c r="H2743" s="7">
        <v>5</v>
      </c>
      <c r="I2743" s="7" t="s">
        <v>148</v>
      </c>
      <c r="J2743" t="s">
        <v>18</v>
      </c>
      <c r="K2743">
        <v>14.3</v>
      </c>
      <c r="L2743">
        <v>3</v>
      </c>
      <c r="M2743">
        <v>44.2</v>
      </c>
      <c r="N2743">
        <v>2.76</v>
      </c>
    </row>
    <row r="2744" spans="1:14" x14ac:dyDescent="0.25">
      <c r="A2744" s="7">
        <v>442472</v>
      </c>
      <c r="B2744" s="7">
        <f t="shared" si="126"/>
        <v>0</v>
      </c>
      <c r="C2744" s="7">
        <f t="shared" si="127"/>
        <v>0</v>
      </c>
      <c r="D2744" s="7">
        <f t="shared" si="128"/>
        <v>0</v>
      </c>
      <c r="E2744" s="7">
        <v>431517</v>
      </c>
      <c r="F2744" t="s">
        <v>50</v>
      </c>
      <c r="G2744" t="s">
        <v>114</v>
      </c>
      <c r="H2744" s="7">
        <v>5</v>
      </c>
      <c r="I2744" s="7" t="s">
        <v>148</v>
      </c>
      <c r="J2744" t="s">
        <v>18</v>
      </c>
      <c r="K2744">
        <v>24.5</v>
      </c>
      <c r="L2744">
        <v>1</v>
      </c>
      <c r="M2744">
        <v>92</v>
      </c>
      <c r="N2744">
        <v>2.76</v>
      </c>
    </row>
    <row r="2745" spans="1:14" x14ac:dyDescent="0.25">
      <c r="A2745" s="7">
        <v>442474</v>
      </c>
      <c r="B2745" s="7">
        <f t="shared" si="126"/>
        <v>0</v>
      </c>
      <c r="C2745" s="7">
        <f t="shared" si="127"/>
        <v>0</v>
      </c>
      <c r="D2745" s="7">
        <f t="shared" si="128"/>
        <v>0</v>
      </c>
      <c r="E2745" s="7">
        <v>431517</v>
      </c>
      <c r="F2745" t="s">
        <v>50</v>
      </c>
      <c r="G2745" t="s">
        <v>114</v>
      </c>
      <c r="H2745" s="7">
        <v>5</v>
      </c>
      <c r="I2745" s="7" t="s">
        <v>148</v>
      </c>
      <c r="J2745" t="s">
        <v>18</v>
      </c>
      <c r="K2745">
        <v>17.2</v>
      </c>
      <c r="L2745">
        <v>1</v>
      </c>
      <c r="M2745">
        <v>92</v>
      </c>
      <c r="N2745">
        <v>2.76</v>
      </c>
    </row>
    <row r="2746" spans="1:14" x14ac:dyDescent="0.25">
      <c r="A2746" s="7">
        <v>442475</v>
      </c>
      <c r="B2746" s="7">
        <f t="shared" si="126"/>
        <v>0</v>
      </c>
      <c r="C2746" s="7">
        <f t="shared" si="127"/>
        <v>0</v>
      </c>
      <c r="D2746" s="7">
        <f t="shared" si="128"/>
        <v>0</v>
      </c>
      <c r="E2746" s="7">
        <v>431517</v>
      </c>
      <c r="F2746" t="s">
        <v>50</v>
      </c>
      <c r="G2746" t="s">
        <v>114</v>
      </c>
      <c r="H2746" s="7">
        <v>5</v>
      </c>
      <c r="I2746" s="7" t="s">
        <v>148</v>
      </c>
      <c r="J2746" t="s">
        <v>18</v>
      </c>
      <c r="K2746">
        <v>28.1</v>
      </c>
      <c r="L2746">
        <v>2</v>
      </c>
      <c r="M2746">
        <v>73.5</v>
      </c>
      <c r="N2746">
        <v>2.76</v>
      </c>
    </row>
    <row r="2747" spans="1:14" x14ac:dyDescent="0.25">
      <c r="A2747" s="7">
        <v>442478</v>
      </c>
      <c r="B2747" s="7">
        <f t="shared" si="126"/>
        <v>0</v>
      </c>
      <c r="C2747" s="7">
        <f t="shared" si="127"/>
        <v>0</v>
      </c>
      <c r="D2747" s="7">
        <f t="shared" si="128"/>
        <v>0</v>
      </c>
      <c r="E2747" s="7">
        <v>431517</v>
      </c>
      <c r="F2747" t="s">
        <v>50</v>
      </c>
      <c r="G2747" t="s">
        <v>114</v>
      </c>
      <c r="H2747" s="7">
        <v>5</v>
      </c>
      <c r="I2747" s="7" t="s">
        <v>148</v>
      </c>
      <c r="J2747" t="s">
        <v>18</v>
      </c>
      <c r="K2747">
        <v>18.3</v>
      </c>
      <c r="L2747">
        <v>1</v>
      </c>
      <c r="M2747">
        <v>92</v>
      </c>
      <c r="N2747">
        <v>2.76</v>
      </c>
    </row>
    <row r="2748" spans="1:14" x14ac:dyDescent="0.25">
      <c r="A2748" s="7">
        <v>442479</v>
      </c>
      <c r="B2748" s="7">
        <f t="shared" si="126"/>
        <v>0</v>
      </c>
      <c r="C2748" s="7">
        <f t="shared" si="127"/>
        <v>0</v>
      </c>
      <c r="D2748" s="7">
        <f t="shared" si="128"/>
        <v>0</v>
      </c>
      <c r="E2748" s="7">
        <v>431517</v>
      </c>
      <c r="F2748" t="s">
        <v>50</v>
      </c>
      <c r="G2748" t="s">
        <v>114</v>
      </c>
      <c r="H2748" s="7">
        <v>5</v>
      </c>
      <c r="I2748" s="7" t="s">
        <v>148</v>
      </c>
      <c r="J2748" t="s">
        <v>18</v>
      </c>
      <c r="K2748">
        <v>17.2</v>
      </c>
      <c r="L2748">
        <v>1</v>
      </c>
      <c r="M2748">
        <v>92</v>
      </c>
      <c r="N2748">
        <v>2.76</v>
      </c>
    </row>
    <row r="2749" spans="1:14" x14ac:dyDescent="0.25">
      <c r="A2749" s="7">
        <v>442482</v>
      </c>
      <c r="B2749" s="7">
        <f t="shared" si="126"/>
        <v>0</v>
      </c>
      <c r="C2749" s="7">
        <f t="shared" si="127"/>
        <v>0</v>
      </c>
      <c r="D2749" s="7">
        <f t="shared" si="128"/>
        <v>0</v>
      </c>
      <c r="E2749" s="7">
        <v>431517</v>
      </c>
      <c r="F2749" t="s">
        <v>50</v>
      </c>
      <c r="G2749" t="s">
        <v>114</v>
      </c>
      <c r="H2749" s="7">
        <v>5</v>
      </c>
      <c r="I2749" s="7" t="s">
        <v>148</v>
      </c>
      <c r="J2749" t="s">
        <v>18</v>
      </c>
      <c r="K2749">
        <v>38.200000000000003</v>
      </c>
      <c r="L2749">
        <v>2</v>
      </c>
      <c r="M2749">
        <v>73.5</v>
      </c>
      <c r="N2749">
        <v>2.76</v>
      </c>
    </row>
    <row r="2750" spans="1:14" x14ac:dyDescent="0.25">
      <c r="A2750" s="7">
        <v>442483</v>
      </c>
      <c r="B2750" s="7">
        <f t="shared" si="126"/>
        <v>0</v>
      </c>
      <c r="C2750" s="7">
        <f t="shared" si="127"/>
        <v>0</v>
      </c>
      <c r="D2750" s="7">
        <f t="shared" si="128"/>
        <v>0</v>
      </c>
      <c r="E2750" s="7">
        <v>431517</v>
      </c>
      <c r="F2750" t="s">
        <v>50</v>
      </c>
      <c r="G2750" t="s">
        <v>114</v>
      </c>
      <c r="H2750" s="7">
        <v>5</v>
      </c>
      <c r="I2750" s="7" t="s">
        <v>148</v>
      </c>
      <c r="J2750" t="s">
        <v>18</v>
      </c>
      <c r="K2750">
        <v>17.5</v>
      </c>
      <c r="L2750">
        <v>1</v>
      </c>
      <c r="M2750">
        <v>92</v>
      </c>
      <c r="N2750">
        <v>2.76</v>
      </c>
    </row>
    <row r="2751" spans="1:14" x14ac:dyDescent="0.25">
      <c r="A2751" s="7">
        <v>442484</v>
      </c>
      <c r="B2751" s="7">
        <f t="shared" si="126"/>
        <v>0</v>
      </c>
      <c r="C2751" s="7">
        <f t="shared" si="127"/>
        <v>0</v>
      </c>
      <c r="D2751" s="7">
        <f t="shared" si="128"/>
        <v>0</v>
      </c>
      <c r="E2751" s="7">
        <v>431517</v>
      </c>
      <c r="F2751" t="s">
        <v>50</v>
      </c>
      <c r="G2751" t="s">
        <v>114</v>
      </c>
      <c r="H2751" s="7">
        <v>5</v>
      </c>
      <c r="I2751" s="7" t="s">
        <v>148</v>
      </c>
      <c r="J2751" t="s">
        <v>18</v>
      </c>
      <c r="K2751">
        <v>19.100000000000001</v>
      </c>
      <c r="L2751">
        <v>2</v>
      </c>
      <c r="M2751">
        <v>57</v>
      </c>
      <c r="N2751">
        <v>2.76</v>
      </c>
    </row>
    <row r="2752" spans="1:14" x14ac:dyDescent="0.25">
      <c r="A2752" s="7">
        <v>442485</v>
      </c>
      <c r="B2752" s="7">
        <f t="shared" si="126"/>
        <v>0</v>
      </c>
      <c r="C2752" s="7">
        <f t="shared" si="127"/>
        <v>0</v>
      </c>
      <c r="D2752" s="7">
        <f t="shared" si="128"/>
        <v>0</v>
      </c>
      <c r="E2752" s="7">
        <v>431517</v>
      </c>
      <c r="F2752" t="s">
        <v>50</v>
      </c>
      <c r="G2752" t="s">
        <v>114</v>
      </c>
      <c r="H2752" s="7">
        <v>5</v>
      </c>
      <c r="I2752" s="7" t="s">
        <v>148</v>
      </c>
      <c r="J2752" t="s">
        <v>18</v>
      </c>
      <c r="K2752">
        <v>23.7</v>
      </c>
      <c r="L2752">
        <v>1</v>
      </c>
      <c r="M2752">
        <v>92</v>
      </c>
      <c r="N2752">
        <v>2.76</v>
      </c>
    </row>
    <row r="2753" spans="1:14" x14ac:dyDescent="0.25">
      <c r="A2753" s="7">
        <v>442488</v>
      </c>
      <c r="B2753" s="7">
        <f t="shared" si="126"/>
        <v>0</v>
      </c>
      <c r="C2753" s="7">
        <f t="shared" si="127"/>
        <v>0</v>
      </c>
      <c r="D2753" s="7">
        <f t="shared" si="128"/>
        <v>0</v>
      </c>
      <c r="E2753" s="7">
        <v>431517</v>
      </c>
      <c r="F2753" t="s">
        <v>50</v>
      </c>
      <c r="G2753" t="s">
        <v>114</v>
      </c>
      <c r="H2753" s="7">
        <v>5</v>
      </c>
      <c r="I2753" s="7" t="s">
        <v>148</v>
      </c>
      <c r="J2753" t="s">
        <v>18</v>
      </c>
      <c r="K2753">
        <v>18.2</v>
      </c>
      <c r="L2753">
        <v>1</v>
      </c>
      <c r="M2753">
        <v>92</v>
      </c>
      <c r="N2753">
        <v>2.76</v>
      </c>
    </row>
    <row r="2754" spans="1:14" x14ac:dyDescent="0.25">
      <c r="A2754" s="7">
        <v>442489</v>
      </c>
      <c r="B2754" s="7">
        <f t="shared" si="126"/>
        <v>0</v>
      </c>
      <c r="C2754" s="7">
        <f t="shared" si="127"/>
        <v>0</v>
      </c>
      <c r="D2754" s="7">
        <f t="shared" si="128"/>
        <v>0</v>
      </c>
      <c r="E2754" s="7">
        <v>431517</v>
      </c>
      <c r="F2754" t="s">
        <v>50</v>
      </c>
      <c r="G2754" t="s">
        <v>114</v>
      </c>
      <c r="H2754" s="7">
        <v>5</v>
      </c>
      <c r="I2754" s="7" t="s">
        <v>148</v>
      </c>
      <c r="J2754" t="s">
        <v>18</v>
      </c>
      <c r="K2754">
        <v>15.5</v>
      </c>
      <c r="L2754">
        <v>1</v>
      </c>
      <c r="M2754">
        <v>92</v>
      </c>
      <c r="N2754">
        <v>2.76</v>
      </c>
    </row>
    <row r="2755" spans="1:14" x14ac:dyDescent="0.25">
      <c r="A2755" s="7">
        <v>442492</v>
      </c>
      <c r="B2755" s="7">
        <f t="shared" ref="B2755:B2818" si="129">IF(A2755=A2756,1,0)</f>
        <v>0</v>
      </c>
      <c r="C2755" s="7">
        <f t="shared" ref="C2755:C2818" si="130">IF(A2755=A2754,1,0)</f>
        <v>0</v>
      </c>
      <c r="D2755" s="7">
        <f t="shared" ref="D2755:D2818" si="131">B2755+C2755</f>
        <v>0</v>
      </c>
      <c r="E2755" s="7">
        <v>431517</v>
      </c>
      <c r="F2755" t="s">
        <v>50</v>
      </c>
      <c r="G2755" t="s">
        <v>114</v>
      </c>
      <c r="H2755" s="7">
        <v>5</v>
      </c>
      <c r="I2755" s="7" t="s">
        <v>148</v>
      </c>
      <c r="J2755" t="s">
        <v>18</v>
      </c>
      <c r="K2755">
        <v>27.4</v>
      </c>
      <c r="L2755">
        <v>1</v>
      </c>
      <c r="M2755">
        <v>92</v>
      </c>
      <c r="N2755">
        <v>2.76</v>
      </c>
    </row>
    <row r="2756" spans="1:14" x14ac:dyDescent="0.25">
      <c r="A2756" s="7">
        <v>442493</v>
      </c>
      <c r="B2756" s="7">
        <f t="shared" si="129"/>
        <v>0</v>
      </c>
      <c r="C2756" s="7">
        <f t="shared" si="130"/>
        <v>0</v>
      </c>
      <c r="D2756" s="7">
        <f t="shared" si="131"/>
        <v>0</v>
      </c>
      <c r="E2756" s="7">
        <v>431517</v>
      </c>
      <c r="F2756" t="s">
        <v>50</v>
      </c>
      <c r="G2756" t="s">
        <v>114</v>
      </c>
      <c r="H2756" s="7">
        <v>5</v>
      </c>
      <c r="I2756" s="7" t="s">
        <v>148</v>
      </c>
      <c r="J2756" t="s">
        <v>18</v>
      </c>
      <c r="K2756">
        <v>16.3</v>
      </c>
      <c r="L2756">
        <v>2</v>
      </c>
      <c r="M2756">
        <v>57</v>
      </c>
      <c r="N2756">
        <v>2.76</v>
      </c>
    </row>
    <row r="2757" spans="1:14" x14ac:dyDescent="0.25">
      <c r="A2757" s="7">
        <v>442495</v>
      </c>
      <c r="B2757" s="7">
        <f t="shared" si="129"/>
        <v>0</v>
      </c>
      <c r="C2757" s="7">
        <f t="shared" si="130"/>
        <v>0</v>
      </c>
      <c r="D2757" s="7">
        <f t="shared" si="131"/>
        <v>0</v>
      </c>
      <c r="E2757" s="7">
        <v>431517</v>
      </c>
      <c r="F2757" t="s">
        <v>50</v>
      </c>
      <c r="G2757" t="s">
        <v>114</v>
      </c>
      <c r="H2757" s="7">
        <v>5</v>
      </c>
      <c r="I2757" s="7" t="s">
        <v>148</v>
      </c>
      <c r="J2757" t="s">
        <v>18</v>
      </c>
      <c r="K2757">
        <v>15</v>
      </c>
      <c r="L2757">
        <v>1</v>
      </c>
      <c r="M2757">
        <v>92</v>
      </c>
      <c r="N2757">
        <v>2.76</v>
      </c>
    </row>
    <row r="2758" spans="1:14" x14ac:dyDescent="0.25">
      <c r="A2758" s="7">
        <v>442498</v>
      </c>
      <c r="B2758" s="7">
        <f t="shared" si="129"/>
        <v>0</v>
      </c>
      <c r="C2758" s="7">
        <f t="shared" si="130"/>
        <v>0</v>
      </c>
      <c r="D2758" s="7">
        <f t="shared" si="131"/>
        <v>0</v>
      </c>
      <c r="E2758" s="7">
        <v>431517</v>
      </c>
      <c r="F2758" t="s">
        <v>50</v>
      </c>
      <c r="G2758" t="s">
        <v>114</v>
      </c>
      <c r="H2758" s="7">
        <v>5</v>
      </c>
      <c r="I2758" s="7" t="s">
        <v>148</v>
      </c>
      <c r="J2758" t="s">
        <v>18</v>
      </c>
      <c r="K2758">
        <v>31</v>
      </c>
      <c r="L2758">
        <v>1</v>
      </c>
      <c r="M2758">
        <v>118.7</v>
      </c>
      <c r="N2758">
        <v>2.76</v>
      </c>
    </row>
    <row r="2759" spans="1:14" x14ac:dyDescent="0.25">
      <c r="A2759" s="7">
        <v>442499</v>
      </c>
      <c r="B2759" s="7">
        <f t="shared" si="129"/>
        <v>0</v>
      </c>
      <c r="C2759" s="7">
        <f t="shared" si="130"/>
        <v>0</v>
      </c>
      <c r="D2759" s="7">
        <f t="shared" si="131"/>
        <v>0</v>
      </c>
      <c r="E2759" s="7">
        <v>431517</v>
      </c>
      <c r="F2759" t="s">
        <v>50</v>
      </c>
      <c r="G2759" t="s">
        <v>114</v>
      </c>
      <c r="H2759" s="7">
        <v>5</v>
      </c>
      <c r="I2759" s="7" t="s">
        <v>148</v>
      </c>
      <c r="J2759" t="s">
        <v>18</v>
      </c>
      <c r="K2759">
        <v>20</v>
      </c>
      <c r="L2759">
        <v>1</v>
      </c>
      <c r="M2759">
        <v>92</v>
      </c>
      <c r="N2759">
        <v>2.76</v>
      </c>
    </row>
    <row r="2760" spans="1:14" x14ac:dyDescent="0.25">
      <c r="A2760" s="7">
        <v>442500</v>
      </c>
      <c r="B2760" s="7">
        <f t="shared" si="129"/>
        <v>0</v>
      </c>
      <c r="C2760" s="7">
        <f t="shared" si="130"/>
        <v>0</v>
      </c>
      <c r="D2760" s="7">
        <f t="shared" si="131"/>
        <v>0</v>
      </c>
      <c r="E2760" s="7">
        <v>431517</v>
      </c>
      <c r="F2760" t="s">
        <v>50</v>
      </c>
      <c r="G2760" t="s">
        <v>114</v>
      </c>
      <c r="H2760" s="7">
        <v>5</v>
      </c>
      <c r="I2760" s="7" t="s">
        <v>148</v>
      </c>
      <c r="J2760" t="s">
        <v>18</v>
      </c>
      <c r="K2760">
        <v>43</v>
      </c>
      <c r="L2760">
        <v>4</v>
      </c>
      <c r="M2760">
        <v>46.3</v>
      </c>
      <c r="N2760">
        <v>2.76</v>
      </c>
    </row>
    <row r="2761" spans="1:14" x14ac:dyDescent="0.25">
      <c r="A2761" s="7">
        <v>442501</v>
      </c>
      <c r="B2761" s="7">
        <f t="shared" si="129"/>
        <v>0</v>
      </c>
      <c r="C2761" s="7">
        <f t="shared" si="130"/>
        <v>0</v>
      </c>
      <c r="D2761" s="7">
        <f t="shared" si="131"/>
        <v>0</v>
      </c>
      <c r="E2761" s="7">
        <v>431517</v>
      </c>
      <c r="F2761" t="s">
        <v>50</v>
      </c>
      <c r="G2761" t="s">
        <v>114</v>
      </c>
      <c r="H2761" s="7">
        <v>5</v>
      </c>
      <c r="I2761" s="7" t="s">
        <v>148</v>
      </c>
      <c r="J2761" t="s">
        <v>18</v>
      </c>
      <c r="K2761">
        <v>13.9</v>
      </c>
      <c r="L2761">
        <v>1</v>
      </c>
      <c r="M2761">
        <v>92</v>
      </c>
      <c r="N2761">
        <v>2.76</v>
      </c>
    </row>
    <row r="2762" spans="1:14" x14ac:dyDescent="0.25">
      <c r="A2762" s="7">
        <v>442503</v>
      </c>
      <c r="B2762" s="7">
        <f t="shared" si="129"/>
        <v>0</v>
      </c>
      <c r="C2762" s="7">
        <f t="shared" si="130"/>
        <v>0</v>
      </c>
      <c r="D2762" s="7">
        <f t="shared" si="131"/>
        <v>0</v>
      </c>
      <c r="E2762" s="7">
        <v>431517</v>
      </c>
      <c r="F2762" t="s">
        <v>50</v>
      </c>
      <c r="G2762" t="s">
        <v>114</v>
      </c>
      <c r="H2762" s="7">
        <v>5</v>
      </c>
      <c r="I2762" s="7" t="s">
        <v>148</v>
      </c>
      <c r="J2762" t="s">
        <v>18</v>
      </c>
      <c r="K2762">
        <v>25.3</v>
      </c>
      <c r="L2762">
        <v>1</v>
      </c>
      <c r="M2762">
        <v>92</v>
      </c>
      <c r="N2762">
        <v>2.76</v>
      </c>
    </row>
    <row r="2763" spans="1:14" x14ac:dyDescent="0.25">
      <c r="A2763" s="7">
        <v>442504</v>
      </c>
      <c r="B2763" s="7">
        <f t="shared" si="129"/>
        <v>0</v>
      </c>
      <c r="C2763" s="7">
        <f t="shared" si="130"/>
        <v>0</v>
      </c>
      <c r="D2763" s="7">
        <f t="shared" si="131"/>
        <v>0</v>
      </c>
      <c r="E2763" s="7">
        <v>431517</v>
      </c>
      <c r="F2763" t="s">
        <v>50</v>
      </c>
      <c r="G2763" t="s">
        <v>114</v>
      </c>
      <c r="H2763" s="7">
        <v>5</v>
      </c>
      <c r="I2763" s="7" t="s">
        <v>148</v>
      </c>
      <c r="J2763" t="s">
        <v>18</v>
      </c>
      <c r="K2763">
        <v>16</v>
      </c>
      <c r="L2763">
        <v>1</v>
      </c>
      <c r="M2763">
        <v>92</v>
      </c>
      <c r="N2763">
        <v>2.76</v>
      </c>
    </row>
    <row r="2764" spans="1:14" x14ac:dyDescent="0.25">
      <c r="A2764" s="7">
        <v>442505</v>
      </c>
      <c r="B2764" s="7">
        <f t="shared" si="129"/>
        <v>0</v>
      </c>
      <c r="C2764" s="7">
        <f t="shared" si="130"/>
        <v>0</v>
      </c>
      <c r="D2764" s="7">
        <f t="shared" si="131"/>
        <v>0</v>
      </c>
      <c r="E2764" s="7">
        <v>431517</v>
      </c>
      <c r="F2764" t="s">
        <v>50</v>
      </c>
      <c r="G2764" t="s">
        <v>114</v>
      </c>
      <c r="H2764" s="7">
        <v>5</v>
      </c>
      <c r="I2764" s="7" t="s">
        <v>148</v>
      </c>
      <c r="J2764" t="s">
        <v>18</v>
      </c>
      <c r="K2764">
        <v>13.8</v>
      </c>
      <c r="L2764">
        <v>1</v>
      </c>
      <c r="M2764">
        <v>92</v>
      </c>
      <c r="N2764">
        <v>2.76</v>
      </c>
    </row>
    <row r="2765" spans="1:14" x14ac:dyDescent="0.25">
      <c r="A2765" s="7">
        <v>442507</v>
      </c>
      <c r="B2765" s="7">
        <f t="shared" si="129"/>
        <v>0</v>
      </c>
      <c r="C2765" s="7">
        <f t="shared" si="130"/>
        <v>0</v>
      </c>
      <c r="D2765" s="7">
        <f t="shared" si="131"/>
        <v>0</v>
      </c>
      <c r="E2765" s="7">
        <v>431517</v>
      </c>
      <c r="F2765" t="s">
        <v>50</v>
      </c>
      <c r="G2765" t="s">
        <v>114</v>
      </c>
      <c r="H2765" s="7">
        <v>5</v>
      </c>
      <c r="I2765" s="7" t="s">
        <v>148</v>
      </c>
      <c r="J2765" t="s">
        <v>18</v>
      </c>
      <c r="K2765">
        <v>18.100000000000001</v>
      </c>
      <c r="L2765">
        <v>1</v>
      </c>
      <c r="M2765">
        <v>92</v>
      </c>
      <c r="N2765">
        <v>2.76</v>
      </c>
    </row>
    <row r="2766" spans="1:14" x14ac:dyDescent="0.25">
      <c r="A2766" s="7">
        <v>442510</v>
      </c>
      <c r="B2766" s="7">
        <f t="shared" si="129"/>
        <v>0</v>
      </c>
      <c r="C2766" s="7">
        <f t="shared" si="130"/>
        <v>0</v>
      </c>
      <c r="D2766" s="7">
        <f t="shared" si="131"/>
        <v>0</v>
      </c>
      <c r="E2766" s="7">
        <v>431517</v>
      </c>
      <c r="F2766" t="s">
        <v>50</v>
      </c>
      <c r="G2766" t="s">
        <v>114</v>
      </c>
      <c r="H2766" s="7">
        <v>5</v>
      </c>
      <c r="I2766" s="7" t="s">
        <v>148</v>
      </c>
      <c r="J2766" t="s">
        <v>18</v>
      </c>
      <c r="K2766">
        <v>14.8</v>
      </c>
      <c r="L2766">
        <v>1</v>
      </c>
      <c r="M2766">
        <v>92</v>
      </c>
      <c r="N2766">
        <v>2.76</v>
      </c>
    </row>
    <row r="2767" spans="1:14" x14ac:dyDescent="0.25">
      <c r="A2767" s="7">
        <v>442511</v>
      </c>
      <c r="B2767" s="7">
        <f t="shared" si="129"/>
        <v>0</v>
      </c>
      <c r="C2767" s="7">
        <f t="shared" si="130"/>
        <v>0</v>
      </c>
      <c r="D2767" s="7">
        <f t="shared" si="131"/>
        <v>0</v>
      </c>
      <c r="E2767" s="7">
        <v>431517</v>
      </c>
      <c r="F2767" t="s">
        <v>50</v>
      </c>
      <c r="G2767" t="s">
        <v>114</v>
      </c>
      <c r="H2767" s="7">
        <v>5</v>
      </c>
      <c r="I2767" s="7" t="s">
        <v>148</v>
      </c>
      <c r="J2767" t="s">
        <v>18</v>
      </c>
      <c r="K2767">
        <v>33.1</v>
      </c>
      <c r="L2767">
        <v>2</v>
      </c>
      <c r="M2767">
        <v>73.5</v>
      </c>
      <c r="N2767">
        <v>2.76</v>
      </c>
    </row>
    <row r="2768" spans="1:14" x14ac:dyDescent="0.25">
      <c r="A2768" s="7">
        <v>442513</v>
      </c>
      <c r="B2768" s="7">
        <f t="shared" si="129"/>
        <v>0</v>
      </c>
      <c r="C2768" s="7">
        <f t="shared" si="130"/>
        <v>0</v>
      </c>
      <c r="D2768" s="7">
        <f t="shared" si="131"/>
        <v>0</v>
      </c>
      <c r="E2768" s="7">
        <v>431517</v>
      </c>
      <c r="F2768" t="s">
        <v>50</v>
      </c>
      <c r="G2768" t="s">
        <v>114</v>
      </c>
      <c r="H2768" s="7">
        <v>5</v>
      </c>
      <c r="I2768" s="7" t="s">
        <v>148</v>
      </c>
      <c r="J2768" t="s">
        <v>18</v>
      </c>
      <c r="K2768">
        <v>19.600000000000001</v>
      </c>
      <c r="L2768">
        <v>1</v>
      </c>
      <c r="M2768">
        <v>92</v>
      </c>
      <c r="N2768">
        <v>2.76</v>
      </c>
    </row>
    <row r="2769" spans="1:14" x14ac:dyDescent="0.25">
      <c r="A2769" s="7">
        <v>442514</v>
      </c>
      <c r="B2769" s="7">
        <f t="shared" si="129"/>
        <v>0</v>
      </c>
      <c r="C2769" s="7">
        <f t="shared" si="130"/>
        <v>0</v>
      </c>
      <c r="D2769" s="7">
        <f t="shared" si="131"/>
        <v>0</v>
      </c>
      <c r="E2769" s="7">
        <v>431517</v>
      </c>
      <c r="F2769" t="s">
        <v>50</v>
      </c>
      <c r="G2769" t="s">
        <v>114</v>
      </c>
      <c r="H2769" s="7">
        <v>5</v>
      </c>
      <c r="I2769" s="7" t="s">
        <v>148</v>
      </c>
      <c r="J2769" t="s">
        <v>18</v>
      </c>
      <c r="K2769">
        <v>17.2</v>
      </c>
      <c r="L2769">
        <v>1</v>
      </c>
      <c r="M2769">
        <v>92</v>
      </c>
      <c r="N2769">
        <v>2.76</v>
      </c>
    </row>
    <row r="2770" spans="1:14" x14ac:dyDescent="0.25">
      <c r="A2770" s="7">
        <v>442516</v>
      </c>
      <c r="B2770" s="7">
        <f t="shared" si="129"/>
        <v>0</v>
      </c>
      <c r="C2770" s="7">
        <f t="shared" si="130"/>
        <v>0</v>
      </c>
      <c r="D2770" s="7">
        <f t="shared" si="131"/>
        <v>0</v>
      </c>
      <c r="E2770" s="7">
        <v>431517</v>
      </c>
      <c r="F2770" t="s">
        <v>50</v>
      </c>
      <c r="G2770" t="s">
        <v>114</v>
      </c>
      <c r="H2770" s="7">
        <v>5</v>
      </c>
      <c r="I2770" s="7" t="s">
        <v>148</v>
      </c>
      <c r="J2770" t="s">
        <v>18</v>
      </c>
      <c r="K2770">
        <v>17</v>
      </c>
      <c r="L2770">
        <v>1</v>
      </c>
      <c r="M2770">
        <v>92</v>
      </c>
      <c r="N2770">
        <v>2.76</v>
      </c>
    </row>
    <row r="2771" spans="1:14" x14ac:dyDescent="0.25">
      <c r="A2771" s="7">
        <v>442518</v>
      </c>
      <c r="B2771" s="7">
        <f t="shared" si="129"/>
        <v>0</v>
      </c>
      <c r="C2771" s="7">
        <f t="shared" si="130"/>
        <v>0</v>
      </c>
      <c r="D2771" s="7">
        <f t="shared" si="131"/>
        <v>0</v>
      </c>
      <c r="E2771" s="7">
        <v>431517</v>
      </c>
      <c r="F2771" t="s">
        <v>50</v>
      </c>
      <c r="G2771" t="s">
        <v>114</v>
      </c>
      <c r="H2771" s="7">
        <v>5</v>
      </c>
      <c r="I2771" s="7" t="s">
        <v>148</v>
      </c>
      <c r="J2771" t="s">
        <v>18</v>
      </c>
      <c r="K2771">
        <v>17.7</v>
      </c>
      <c r="L2771">
        <v>2</v>
      </c>
      <c r="M2771">
        <v>57</v>
      </c>
      <c r="N2771">
        <v>2.76</v>
      </c>
    </row>
    <row r="2772" spans="1:14" x14ac:dyDescent="0.25">
      <c r="A2772" s="7">
        <v>442519</v>
      </c>
      <c r="B2772" s="7">
        <f t="shared" si="129"/>
        <v>0</v>
      </c>
      <c r="C2772" s="7">
        <f t="shared" si="130"/>
        <v>0</v>
      </c>
      <c r="D2772" s="7">
        <f t="shared" si="131"/>
        <v>0</v>
      </c>
      <c r="E2772" s="7">
        <v>431517</v>
      </c>
      <c r="F2772" t="s">
        <v>50</v>
      </c>
      <c r="G2772" t="s">
        <v>114</v>
      </c>
      <c r="H2772" s="7">
        <v>5</v>
      </c>
      <c r="I2772" s="7" t="s">
        <v>148</v>
      </c>
      <c r="J2772" t="s">
        <v>18</v>
      </c>
      <c r="K2772">
        <v>16.600000000000001</v>
      </c>
      <c r="L2772">
        <v>1</v>
      </c>
      <c r="M2772">
        <v>92</v>
      </c>
      <c r="N2772">
        <v>2.76</v>
      </c>
    </row>
    <row r="2773" spans="1:14" x14ac:dyDescent="0.25">
      <c r="A2773" s="7">
        <v>442520</v>
      </c>
      <c r="B2773" s="7">
        <f t="shared" si="129"/>
        <v>0</v>
      </c>
      <c r="C2773" s="7">
        <f t="shared" si="130"/>
        <v>0</v>
      </c>
      <c r="D2773" s="7">
        <f t="shared" si="131"/>
        <v>0</v>
      </c>
      <c r="E2773" s="7">
        <v>431517</v>
      </c>
      <c r="F2773" t="s">
        <v>50</v>
      </c>
      <c r="G2773" t="s">
        <v>114</v>
      </c>
      <c r="H2773" s="7">
        <v>5</v>
      </c>
      <c r="I2773" s="7" t="s">
        <v>148</v>
      </c>
      <c r="J2773" t="s">
        <v>18</v>
      </c>
      <c r="K2773">
        <v>24.8</v>
      </c>
      <c r="L2773">
        <v>1</v>
      </c>
      <c r="M2773">
        <v>92</v>
      </c>
      <c r="N2773">
        <v>2.76</v>
      </c>
    </row>
    <row r="2774" spans="1:14" x14ac:dyDescent="0.25">
      <c r="A2774" s="7">
        <v>442521</v>
      </c>
      <c r="B2774" s="7">
        <f t="shared" si="129"/>
        <v>0</v>
      </c>
      <c r="C2774" s="7">
        <f t="shared" si="130"/>
        <v>0</v>
      </c>
      <c r="D2774" s="7">
        <f t="shared" si="131"/>
        <v>0</v>
      </c>
      <c r="E2774" s="7">
        <v>431517</v>
      </c>
      <c r="F2774" t="s">
        <v>50</v>
      </c>
      <c r="G2774" t="s">
        <v>114</v>
      </c>
      <c r="H2774" s="7">
        <v>5</v>
      </c>
      <c r="I2774" s="7" t="s">
        <v>148</v>
      </c>
      <c r="J2774" t="s">
        <v>18</v>
      </c>
      <c r="K2774">
        <v>13.8</v>
      </c>
      <c r="L2774">
        <v>1</v>
      </c>
      <c r="M2774">
        <v>92</v>
      </c>
      <c r="N2774">
        <v>2.76</v>
      </c>
    </row>
    <row r="2775" spans="1:14" x14ac:dyDescent="0.25">
      <c r="A2775" s="7">
        <v>442523</v>
      </c>
      <c r="B2775" s="7">
        <f t="shared" si="129"/>
        <v>0</v>
      </c>
      <c r="C2775" s="7">
        <f t="shared" si="130"/>
        <v>0</v>
      </c>
      <c r="D2775" s="7">
        <f t="shared" si="131"/>
        <v>0</v>
      </c>
      <c r="E2775" s="7">
        <v>431517</v>
      </c>
      <c r="F2775" t="s">
        <v>50</v>
      </c>
      <c r="G2775" t="s">
        <v>114</v>
      </c>
      <c r="H2775" s="7">
        <v>5</v>
      </c>
      <c r="I2775" s="7" t="s">
        <v>148</v>
      </c>
      <c r="J2775" t="s">
        <v>18</v>
      </c>
      <c r="K2775">
        <v>14.8</v>
      </c>
      <c r="L2775">
        <v>1</v>
      </c>
      <c r="M2775">
        <v>92</v>
      </c>
      <c r="N2775">
        <v>2.76</v>
      </c>
    </row>
    <row r="2776" spans="1:14" x14ac:dyDescent="0.25">
      <c r="A2776" s="7">
        <v>442524</v>
      </c>
      <c r="B2776" s="7">
        <f t="shared" si="129"/>
        <v>0</v>
      </c>
      <c r="C2776" s="7">
        <f t="shared" si="130"/>
        <v>0</v>
      </c>
      <c r="D2776" s="7">
        <f t="shared" si="131"/>
        <v>0</v>
      </c>
      <c r="E2776" s="7">
        <v>431517</v>
      </c>
      <c r="F2776" t="s">
        <v>50</v>
      </c>
      <c r="G2776" t="s">
        <v>114</v>
      </c>
      <c r="H2776" s="7">
        <v>5</v>
      </c>
      <c r="I2776" s="7" t="s">
        <v>148</v>
      </c>
      <c r="J2776" t="s">
        <v>18</v>
      </c>
      <c r="K2776">
        <v>17.5</v>
      </c>
      <c r="L2776">
        <v>1</v>
      </c>
      <c r="M2776">
        <v>92</v>
      </c>
      <c r="N2776">
        <v>2.76</v>
      </c>
    </row>
    <row r="2777" spans="1:14" x14ac:dyDescent="0.25">
      <c r="A2777" s="7">
        <v>442525</v>
      </c>
      <c r="B2777" s="7">
        <f t="shared" si="129"/>
        <v>0</v>
      </c>
      <c r="C2777" s="7">
        <f t="shared" si="130"/>
        <v>0</v>
      </c>
      <c r="D2777" s="7">
        <f t="shared" si="131"/>
        <v>0</v>
      </c>
      <c r="E2777" s="7">
        <v>431517</v>
      </c>
      <c r="F2777" t="s">
        <v>50</v>
      </c>
      <c r="G2777" t="s">
        <v>114</v>
      </c>
      <c r="H2777" s="7">
        <v>5</v>
      </c>
      <c r="I2777" s="7" t="s">
        <v>148</v>
      </c>
      <c r="J2777" t="s">
        <v>18</v>
      </c>
      <c r="K2777">
        <v>26</v>
      </c>
      <c r="L2777">
        <v>1</v>
      </c>
      <c r="M2777">
        <v>92</v>
      </c>
      <c r="N2777">
        <v>2.76</v>
      </c>
    </row>
    <row r="2778" spans="1:14" x14ac:dyDescent="0.25">
      <c r="A2778" s="7">
        <v>442526</v>
      </c>
      <c r="B2778" s="7">
        <f t="shared" si="129"/>
        <v>0</v>
      </c>
      <c r="C2778" s="7">
        <f t="shared" si="130"/>
        <v>0</v>
      </c>
      <c r="D2778" s="7">
        <f t="shared" si="131"/>
        <v>0</v>
      </c>
      <c r="E2778" s="7">
        <v>431517</v>
      </c>
      <c r="F2778" t="s">
        <v>50</v>
      </c>
      <c r="G2778" t="s">
        <v>114</v>
      </c>
      <c r="H2778" s="7">
        <v>5</v>
      </c>
      <c r="I2778" s="7" t="s">
        <v>148</v>
      </c>
      <c r="J2778" t="s">
        <v>18</v>
      </c>
      <c r="K2778">
        <v>19.5</v>
      </c>
      <c r="L2778">
        <v>1</v>
      </c>
      <c r="M2778">
        <v>92</v>
      </c>
      <c r="N2778">
        <v>2.76</v>
      </c>
    </row>
    <row r="2779" spans="1:14" x14ac:dyDescent="0.25">
      <c r="A2779" s="7">
        <v>442528</v>
      </c>
      <c r="B2779" s="7">
        <f t="shared" si="129"/>
        <v>0</v>
      </c>
      <c r="C2779" s="7">
        <f t="shared" si="130"/>
        <v>0</v>
      </c>
      <c r="D2779" s="7">
        <f t="shared" si="131"/>
        <v>0</v>
      </c>
      <c r="E2779" s="7">
        <v>431517</v>
      </c>
      <c r="F2779" t="s">
        <v>50</v>
      </c>
      <c r="G2779" t="s">
        <v>114</v>
      </c>
      <c r="H2779" s="7">
        <v>5</v>
      </c>
      <c r="I2779" s="7" t="s">
        <v>148</v>
      </c>
      <c r="J2779" t="s">
        <v>18</v>
      </c>
      <c r="K2779">
        <v>18.600000000000001</v>
      </c>
      <c r="L2779">
        <v>1</v>
      </c>
      <c r="M2779">
        <v>92</v>
      </c>
      <c r="N2779">
        <v>2.76</v>
      </c>
    </row>
    <row r="2780" spans="1:14" x14ac:dyDescent="0.25">
      <c r="A2780" s="7">
        <v>442531</v>
      </c>
      <c r="B2780" s="7">
        <f t="shared" si="129"/>
        <v>0</v>
      </c>
      <c r="C2780" s="7">
        <f t="shared" si="130"/>
        <v>0</v>
      </c>
      <c r="D2780" s="7">
        <f t="shared" si="131"/>
        <v>0</v>
      </c>
      <c r="E2780" s="7">
        <v>431517</v>
      </c>
      <c r="F2780" t="s">
        <v>50</v>
      </c>
      <c r="G2780" t="s">
        <v>114</v>
      </c>
      <c r="H2780" s="7">
        <v>5</v>
      </c>
      <c r="I2780" s="7" t="s">
        <v>148</v>
      </c>
      <c r="J2780" t="s">
        <v>18</v>
      </c>
      <c r="K2780">
        <v>14.4</v>
      </c>
      <c r="L2780">
        <v>1</v>
      </c>
      <c r="M2780">
        <v>92</v>
      </c>
      <c r="N2780">
        <v>2.76</v>
      </c>
    </row>
    <row r="2781" spans="1:14" x14ac:dyDescent="0.25">
      <c r="A2781" s="7">
        <v>442533</v>
      </c>
      <c r="B2781" s="7">
        <f t="shared" si="129"/>
        <v>0</v>
      </c>
      <c r="C2781" s="7">
        <f t="shared" si="130"/>
        <v>0</v>
      </c>
      <c r="D2781" s="7">
        <f t="shared" si="131"/>
        <v>0</v>
      </c>
      <c r="E2781" s="7">
        <v>431517</v>
      </c>
      <c r="F2781" t="s">
        <v>50</v>
      </c>
      <c r="G2781" t="s">
        <v>114</v>
      </c>
      <c r="H2781" s="7">
        <v>5</v>
      </c>
      <c r="I2781" s="7" t="s">
        <v>148</v>
      </c>
      <c r="J2781" t="s">
        <v>18</v>
      </c>
      <c r="K2781">
        <v>17.8</v>
      </c>
      <c r="L2781">
        <v>5</v>
      </c>
      <c r="M2781">
        <v>31.3</v>
      </c>
      <c r="N2781">
        <v>2.76</v>
      </c>
    </row>
    <row r="2782" spans="1:14" x14ac:dyDescent="0.25">
      <c r="A2782" s="7">
        <v>442534</v>
      </c>
      <c r="B2782" s="7">
        <f t="shared" si="129"/>
        <v>0</v>
      </c>
      <c r="C2782" s="7">
        <f t="shared" si="130"/>
        <v>0</v>
      </c>
      <c r="D2782" s="7">
        <f t="shared" si="131"/>
        <v>0</v>
      </c>
      <c r="E2782" s="7">
        <v>431517</v>
      </c>
      <c r="F2782" t="s">
        <v>50</v>
      </c>
      <c r="G2782" t="s">
        <v>114</v>
      </c>
      <c r="H2782" s="7">
        <v>5</v>
      </c>
      <c r="I2782" s="7" t="s">
        <v>148</v>
      </c>
      <c r="J2782" t="s">
        <v>18</v>
      </c>
      <c r="K2782">
        <v>35.5</v>
      </c>
      <c r="L2782">
        <v>1</v>
      </c>
      <c r="M2782">
        <v>118.7</v>
      </c>
      <c r="N2782">
        <v>2.76</v>
      </c>
    </row>
    <row r="2783" spans="1:14" x14ac:dyDescent="0.25">
      <c r="A2783" s="7">
        <v>442537</v>
      </c>
      <c r="B2783" s="7">
        <f t="shared" si="129"/>
        <v>0</v>
      </c>
      <c r="C2783" s="7">
        <f t="shared" si="130"/>
        <v>0</v>
      </c>
      <c r="D2783" s="7">
        <f t="shared" si="131"/>
        <v>0</v>
      </c>
      <c r="E2783" s="7">
        <v>431517</v>
      </c>
      <c r="F2783" t="s">
        <v>50</v>
      </c>
      <c r="G2783" t="s">
        <v>114</v>
      </c>
      <c r="H2783" s="7">
        <v>5</v>
      </c>
      <c r="I2783" s="7" t="s">
        <v>148</v>
      </c>
      <c r="J2783" t="s">
        <v>18</v>
      </c>
      <c r="K2783">
        <v>17</v>
      </c>
      <c r="L2783">
        <v>1</v>
      </c>
      <c r="M2783">
        <v>92</v>
      </c>
      <c r="N2783">
        <v>2.76</v>
      </c>
    </row>
    <row r="2784" spans="1:14" x14ac:dyDescent="0.25">
      <c r="A2784" s="7">
        <v>442539</v>
      </c>
      <c r="B2784" s="7">
        <f t="shared" si="129"/>
        <v>0</v>
      </c>
      <c r="C2784" s="7">
        <f t="shared" si="130"/>
        <v>0</v>
      </c>
      <c r="D2784" s="7">
        <f t="shared" si="131"/>
        <v>0</v>
      </c>
      <c r="E2784" s="7">
        <v>431517</v>
      </c>
      <c r="F2784" t="s">
        <v>50</v>
      </c>
      <c r="G2784" t="s">
        <v>114</v>
      </c>
      <c r="H2784" s="7">
        <v>5</v>
      </c>
      <c r="I2784" s="7" t="s">
        <v>148</v>
      </c>
      <c r="J2784" t="s">
        <v>18</v>
      </c>
      <c r="K2784">
        <v>18.399999999999999</v>
      </c>
      <c r="L2784">
        <v>5</v>
      </c>
      <c r="M2784">
        <v>31.3</v>
      </c>
      <c r="N2784">
        <v>2.76</v>
      </c>
    </row>
    <row r="2785" spans="1:14" x14ac:dyDescent="0.25">
      <c r="A2785" s="7">
        <v>442540</v>
      </c>
      <c r="B2785" s="7">
        <f t="shared" si="129"/>
        <v>0</v>
      </c>
      <c r="C2785" s="7">
        <f t="shared" si="130"/>
        <v>0</v>
      </c>
      <c r="D2785" s="7">
        <f t="shared" si="131"/>
        <v>0</v>
      </c>
      <c r="E2785" s="7">
        <v>431517</v>
      </c>
      <c r="F2785" t="s">
        <v>50</v>
      </c>
      <c r="G2785" t="s">
        <v>114</v>
      </c>
      <c r="H2785" s="7">
        <v>5</v>
      </c>
      <c r="I2785" s="7" t="s">
        <v>148</v>
      </c>
      <c r="J2785" t="s">
        <v>18</v>
      </c>
      <c r="K2785">
        <v>25.2</v>
      </c>
      <c r="L2785">
        <v>1</v>
      </c>
      <c r="M2785">
        <v>92</v>
      </c>
      <c r="N2785">
        <v>2.76</v>
      </c>
    </row>
    <row r="2786" spans="1:14" x14ac:dyDescent="0.25">
      <c r="A2786" s="7">
        <v>442541</v>
      </c>
      <c r="B2786" s="7">
        <f t="shared" si="129"/>
        <v>0</v>
      </c>
      <c r="C2786" s="7">
        <f t="shared" si="130"/>
        <v>0</v>
      </c>
      <c r="D2786" s="7">
        <f t="shared" si="131"/>
        <v>0</v>
      </c>
      <c r="E2786" s="7">
        <v>431517</v>
      </c>
      <c r="F2786" t="s">
        <v>50</v>
      </c>
      <c r="G2786" t="s">
        <v>114</v>
      </c>
      <c r="H2786" s="7">
        <v>5</v>
      </c>
      <c r="I2786" s="7" t="s">
        <v>148</v>
      </c>
      <c r="J2786" t="s">
        <v>18</v>
      </c>
      <c r="K2786">
        <v>17.2</v>
      </c>
      <c r="L2786">
        <v>2</v>
      </c>
      <c r="M2786">
        <v>57</v>
      </c>
      <c r="N2786">
        <v>2.76</v>
      </c>
    </row>
    <row r="2787" spans="1:14" x14ac:dyDescent="0.25">
      <c r="A2787" s="7">
        <v>442545</v>
      </c>
      <c r="B2787" s="7">
        <f t="shared" si="129"/>
        <v>0</v>
      </c>
      <c r="C2787" s="7">
        <f t="shared" si="130"/>
        <v>0</v>
      </c>
      <c r="D2787" s="7">
        <f t="shared" si="131"/>
        <v>0</v>
      </c>
      <c r="E2787" s="7">
        <v>431517</v>
      </c>
      <c r="F2787" t="s">
        <v>50</v>
      </c>
      <c r="G2787" t="s">
        <v>114</v>
      </c>
      <c r="H2787" s="7">
        <v>5</v>
      </c>
      <c r="I2787" s="7" t="s">
        <v>148</v>
      </c>
      <c r="J2787" t="s">
        <v>18</v>
      </c>
      <c r="K2787">
        <v>15.2</v>
      </c>
      <c r="L2787">
        <v>1</v>
      </c>
      <c r="M2787">
        <v>92</v>
      </c>
      <c r="N2787">
        <v>2.76</v>
      </c>
    </row>
    <row r="2788" spans="1:14" x14ac:dyDescent="0.25">
      <c r="A2788" s="7">
        <v>442546</v>
      </c>
      <c r="B2788" s="7">
        <f t="shared" si="129"/>
        <v>0</v>
      </c>
      <c r="C2788" s="7">
        <f t="shared" si="130"/>
        <v>0</v>
      </c>
      <c r="D2788" s="7">
        <f t="shared" si="131"/>
        <v>0</v>
      </c>
      <c r="E2788" s="7">
        <v>431517</v>
      </c>
      <c r="F2788" t="s">
        <v>50</v>
      </c>
      <c r="G2788" t="s">
        <v>114</v>
      </c>
      <c r="H2788" s="7">
        <v>5</v>
      </c>
      <c r="I2788" s="7" t="s">
        <v>148</v>
      </c>
      <c r="J2788" t="s">
        <v>18</v>
      </c>
      <c r="K2788">
        <v>16.7</v>
      </c>
      <c r="L2788">
        <v>1</v>
      </c>
      <c r="M2788">
        <v>92</v>
      </c>
      <c r="N2788">
        <v>2.76</v>
      </c>
    </row>
    <row r="2789" spans="1:14" x14ac:dyDescent="0.25">
      <c r="A2789" s="7">
        <v>442547</v>
      </c>
      <c r="B2789" s="7">
        <f t="shared" si="129"/>
        <v>0</v>
      </c>
      <c r="C2789" s="7">
        <f t="shared" si="130"/>
        <v>0</v>
      </c>
      <c r="D2789" s="7">
        <f t="shared" si="131"/>
        <v>0</v>
      </c>
      <c r="E2789" s="7">
        <v>431517</v>
      </c>
      <c r="F2789" t="s">
        <v>50</v>
      </c>
      <c r="G2789" t="s">
        <v>114</v>
      </c>
      <c r="H2789" s="7">
        <v>5</v>
      </c>
      <c r="I2789" s="7" t="s">
        <v>148</v>
      </c>
      <c r="J2789" t="s">
        <v>18</v>
      </c>
      <c r="K2789">
        <v>15.9</v>
      </c>
      <c r="L2789">
        <v>1</v>
      </c>
      <c r="M2789">
        <v>92</v>
      </c>
      <c r="N2789">
        <v>2.76</v>
      </c>
    </row>
    <row r="2790" spans="1:14" x14ac:dyDescent="0.25">
      <c r="A2790" s="7">
        <v>442548</v>
      </c>
      <c r="B2790" s="7">
        <f t="shared" si="129"/>
        <v>0</v>
      </c>
      <c r="C2790" s="7">
        <f t="shared" si="130"/>
        <v>0</v>
      </c>
      <c r="D2790" s="7">
        <f t="shared" si="131"/>
        <v>0</v>
      </c>
      <c r="E2790" s="7">
        <v>431517</v>
      </c>
      <c r="F2790" t="s">
        <v>50</v>
      </c>
      <c r="G2790" t="s">
        <v>114</v>
      </c>
      <c r="H2790" s="7">
        <v>5</v>
      </c>
      <c r="I2790" s="7" t="s">
        <v>148</v>
      </c>
      <c r="J2790" t="s">
        <v>18</v>
      </c>
      <c r="K2790">
        <v>24.5</v>
      </c>
      <c r="L2790">
        <v>1</v>
      </c>
      <c r="M2790">
        <v>92</v>
      </c>
      <c r="N2790">
        <v>2.76</v>
      </c>
    </row>
    <row r="2791" spans="1:14" x14ac:dyDescent="0.25">
      <c r="A2791" s="7">
        <v>442549</v>
      </c>
      <c r="B2791" s="7">
        <f t="shared" si="129"/>
        <v>0</v>
      </c>
      <c r="C2791" s="7">
        <f t="shared" si="130"/>
        <v>0</v>
      </c>
      <c r="D2791" s="7">
        <f t="shared" si="131"/>
        <v>0</v>
      </c>
      <c r="E2791" s="7">
        <v>431517</v>
      </c>
      <c r="F2791" t="s">
        <v>50</v>
      </c>
      <c r="G2791" t="s">
        <v>114</v>
      </c>
      <c r="H2791" s="7">
        <v>5</v>
      </c>
      <c r="I2791" s="7" t="s">
        <v>148</v>
      </c>
      <c r="J2791" t="s">
        <v>18</v>
      </c>
      <c r="K2791">
        <v>14.1</v>
      </c>
      <c r="L2791">
        <v>1</v>
      </c>
      <c r="M2791">
        <v>92</v>
      </c>
      <c r="N2791">
        <v>2.76</v>
      </c>
    </row>
    <row r="2792" spans="1:14" x14ac:dyDescent="0.25">
      <c r="A2792" s="7">
        <v>442551</v>
      </c>
      <c r="B2792" s="7">
        <f t="shared" si="129"/>
        <v>0</v>
      </c>
      <c r="C2792" s="7">
        <f t="shared" si="130"/>
        <v>0</v>
      </c>
      <c r="D2792" s="7">
        <f t="shared" si="131"/>
        <v>0</v>
      </c>
      <c r="E2792" s="7">
        <v>431517</v>
      </c>
      <c r="F2792" t="s">
        <v>50</v>
      </c>
      <c r="G2792" t="s">
        <v>114</v>
      </c>
      <c r="H2792" s="7">
        <v>5</v>
      </c>
      <c r="I2792" s="7" t="s">
        <v>148</v>
      </c>
      <c r="J2792" t="s">
        <v>18</v>
      </c>
      <c r="K2792">
        <v>18.3</v>
      </c>
      <c r="L2792">
        <v>1</v>
      </c>
      <c r="M2792">
        <v>92</v>
      </c>
      <c r="N2792">
        <v>2.76</v>
      </c>
    </row>
    <row r="2793" spans="1:14" x14ac:dyDescent="0.25">
      <c r="A2793" s="7">
        <v>442552</v>
      </c>
      <c r="B2793" s="7">
        <f t="shared" si="129"/>
        <v>0</v>
      </c>
      <c r="C2793" s="7">
        <f t="shared" si="130"/>
        <v>0</v>
      </c>
      <c r="D2793" s="7">
        <f t="shared" si="131"/>
        <v>0</v>
      </c>
      <c r="E2793" s="7">
        <v>431517</v>
      </c>
      <c r="F2793" t="s">
        <v>50</v>
      </c>
      <c r="G2793" t="s">
        <v>114</v>
      </c>
      <c r="H2793" s="7">
        <v>5</v>
      </c>
      <c r="I2793" s="7" t="s">
        <v>148</v>
      </c>
      <c r="J2793" t="s">
        <v>18</v>
      </c>
      <c r="K2793">
        <v>15.6</v>
      </c>
      <c r="L2793">
        <v>1</v>
      </c>
      <c r="M2793">
        <v>92</v>
      </c>
      <c r="N2793">
        <v>2.76</v>
      </c>
    </row>
    <row r="2794" spans="1:14" x14ac:dyDescent="0.25">
      <c r="A2794" s="7">
        <v>442553</v>
      </c>
      <c r="B2794" s="7">
        <f t="shared" si="129"/>
        <v>0</v>
      </c>
      <c r="C2794" s="7">
        <f t="shared" si="130"/>
        <v>0</v>
      </c>
      <c r="D2794" s="7">
        <f t="shared" si="131"/>
        <v>0</v>
      </c>
      <c r="E2794" s="7">
        <v>431517</v>
      </c>
      <c r="F2794" t="s">
        <v>50</v>
      </c>
      <c r="G2794" t="s">
        <v>114</v>
      </c>
      <c r="H2794" s="7">
        <v>5</v>
      </c>
      <c r="I2794" s="7" t="s">
        <v>148</v>
      </c>
      <c r="J2794" t="s">
        <v>18</v>
      </c>
      <c r="K2794">
        <v>18.5</v>
      </c>
      <c r="L2794">
        <v>1</v>
      </c>
      <c r="M2794">
        <v>92</v>
      </c>
      <c r="N2794">
        <v>2.76</v>
      </c>
    </row>
    <row r="2795" spans="1:14" x14ac:dyDescent="0.25">
      <c r="A2795" s="7">
        <v>442554</v>
      </c>
      <c r="B2795" s="7">
        <f t="shared" si="129"/>
        <v>0</v>
      </c>
      <c r="C2795" s="7">
        <f t="shared" si="130"/>
        <v>0</v>
      </c>
      <c r="D2795" s="7">
        <f t="shared" si="131"/>
        <v>0</v>
      </c>
      <c r="E2795" s="7">
        <v>431517</v>
      </c>
      <c r="F2795" t="s">
        <v>50</v>
      </c>
      <c r="G2795" t="s">
        <v>114</v>
      </c>
      <c r="H2795" s="7">
        <v>5</v>
      </c>
      <c r="I2795" s="7" t="s">
        <v>148</v>
      </c>
      <c r="J2795" t="s">
        <v>18</v>
      </c>
      <c r="K2795">
        <v>25.8</v>
      </c>
      <c r="L2795">
        <v>2</v>
      </c>
      <c r="M2795">
        <v>57</v>
      </c>
      <c r="N2795">
        <v>2.76</v>
      </c>
    </row>
    <row r="2796" spans="1:14" x14ac:dyDescent="0.25">
      <c r="A2796" s="7">
        <v>442556</v>
      </c>
      <c r="B2796" s="7">
        <f t="shared" si="129"/>
        <v>0</v>
      </c>
      <c r="C2796" s="7">
        <f t="shared" si="130"/>
        <v>0</v>
      </c>
      <c r="D2796" s="7">
        <f t="shared" si="131"/>
        <v>0</v>
      </c>
      <c r="E2796" s="7">
        <v>431517</v>
      </c>
      <c r="F2796" t="s">
        <v>50</v>
      </c>
      <c r="G2796" t="s">
        <v>114</v>
      </c>
      <c r="H2796" s="7">
        <v>5</v>
      </c>
      <c r="I2796" s="7" t="s">
        <v>148</v>
      </c>
      <c r="J2796" t="s">
        <v>18</v>
      </c>
      <c r="K2796">
        <v>18.3</v>
      </c>
      <c r="L2796">
        <v>1</v>
      </c>
      <c r="M2796">
        <v>92</v>
      </c>
      <c r="N2796">
        <v>2.76</v>
      </c>
    </row>
    <row r="2797" spans="1:14" x14ac:dyDescent="0.25">
      <c r="A2797" s="7">
        <v>442558</v>
      </c>
      <c r="B2797" s="7">
        <f t="shared" si="129"/>
        <v>0</v>
      </c>
      <c r="C2797" s="7">
        <f t="shared" si="130"/>
        <v>0</v>
      </c>
      <c r="D2797" s="7">
        <f t="shared" si="131"/>
        <v>0</v>
      </c>
      <c r="E2797" s="7">
        <v>431517</v>
      </c>
      <c r="F2797" t="s">
        <v>50</v>
      </c>
      <c r="G2797" t="s">
        <v>114</v>
      </c>
      <c r="H2797" s="7">
        <v>5</v>
      </c>
      <c r="I2797" s="7" t="s">
        <v>148</v>
      </c>
      <c r="J2797" t="s">
        <v>18</v>
      </c>
      <c r="K2797">
        <v>24.9</v>
      </c>
      <c r="L2797">
        <v>1</v>
      </c>
      <c r="M2797">
        <v>92</v>
      </c>
      <c r="N2797">
        <v>2.76</v>
      </c>
    </row>
    <row r="2798" spans="1:14" x14ac:dyDescent="0.25">
      <c r="A2798" s="7">
        <v>442559</v>
      </c>
      <c r="B2798" s="7">
        <f t="shared" si="129"/>
        <v>0</v>
      </c>
      <c r="C2798" s="7">
        <f t="shared" si="130"/>
        <v>0</v>
      </c>
      <c r="D2798" s="7">
        <f t="shared" si="131"/>
        <v>0</v>
      </c>
      <c r="E2798" s="7">
        <v>431517</v>
      </c>
      <c r="F2798" t="s">
        <v>50</v>
      </c>
      <c r="G2798" t="s">
        <v>114</v>
      </c>
      <c r="H2798" s="7">
        <v>5</v>
      </c>
      <c r="I2798" s="7" t="s">
        <v>148</v>
      </c>
      <c r="J2798" t="s">
        <v>18</v>
      </c>
      <c r="K2798">
        <v>14.6</v>
      </c>
      <c r="L2798">
        <v>1</v>
      </c>
      <c r="M2798">
        <v>92</v>
      </c>
      <c r="N2798">
        <v>2.76</v>
      </c>
    </row>
    <row r="2799" spans="1:14" x14ac:dyDescent="0.25">
      <c r="A2799" s="7">
        <v>442561</v>
      </c>
      <c r="B2799" s="7">
        <f t="shared" si="129"/>
        <v>0</v>
      </c>
      <c r="C2799" s="7">
        <f t="shared" si="130"/>
        <v>0</v>
      </c>
      <c r="D2799" s="7">
        <f t="shared" si="131"/>
        <v>0</v>
      </c>
      <c r="E2799" s="7">
        <v>431517</v>
      </c>
      <c r="F2799" t="s">
        <v>50</v>
      </c>
      <c r="G2799" t="s">
        <v>114</v>
      </c>
      <c r="H2799" s="7">
        <v>5</v>
      </c>
      <c r="I2799" s="7" t="s">
        <v>148</v>
      </c>
      <c r="J2799" t="s">
        <v>18</v>
      </c>
      <c r="K2799">
        <v>17.8</v>
      </c>
      <c r="L2799">
        <v>1</v>
      </c>
      <c r="M2799">
        <v>92</v>
      </c>
      <c r="N2799">
        <v>2.76</v>
      </c>
    </row>
    <row r="2800" spans="1:14" x14ac:dyDescent="0.25">
      <c r="A2800" s="7">
        <v>442562</v>
      </c>
      <c r="B2800" s="7">
        <f t="shared" si="129"/>
        <v>0</v>
      </c>
      <c r="C2800" s="7">
        <f t="shared" si="130"/>
        <v>0</v>
      </c>
      <c r="D2800" s="7">
        <f t="shared" si="131"/>
        <v>0</v>
      </c>
      <c r="E2800" s="7">
        <v>431517</v>
      </c>
      <c r="F2800" t="s">
        <v>50</v>
      </c>
      <c r="G2800" t="s">
        <v>114</v>
      </c>
      <c r="H2800" s="7">
        <v>5</v>
      </c>
      <c r="I2800" s="7" t="s">
        <v>148</v>
      </c>
      <c r="J2800" t="s">
        <v>18</v>
      </c>
      <c r="K2800">
        <v>16.100000000000001</v>
      </c>
      <c r="L2800">
        <v>2</v>
      </c>
      <c r="M2800">
        <v>57</v>
      </c>
      <c r="N2800">
        <v>2.76</v>
      </c>
    </row>
    <row r="2801" spans="1:14" x14ac:dyDescent="0.25">
      <c r="A2801" s="7">
        <v>442563</v>
      </c>
      <c r="B2801" s="7">
        <f t="shared" si="129"/>
        <v>0</v>
      </c>
      <c r="C2801" s="7">
        <f t="shared" si="130"/>
        <v>0</v>
      </c>
      <c r="D2801" s="7">
        <f t="shared" si="131"/>
        <v>0</v>
      </c>
      <c r="E2801" s="7">
        <v>431517</v>
      </c>
      <c r="F2801" t="s">
        <v>50</v>
      </c>
      <c r="G2801" t="s">
        <v>114</v>
      </c>
      <c r="H2801" s="7">
        <v>5</v>
      </c>
      <c r="I2801" s="7" t="s">
        <v>148</v>
      </c>
      <c r="J2801" t="s">
        <v>18</v>
      </c>
      <c r="K2801">
        <v>18.100000000000001</v>
      </c>
      <c r="L2801">
        <v>1</v>
      </c>
      <c r="M2801">
        <v>92</v>
      </c>
      <c r="N2801">
        <v>2.76</v>
      </c>
    </row>
    <row r="2802" spans="1:14" x14ac:dyDescent="0.25">
      <c r="A2802" s="7">
        <v>442565</v>
      </c>
      <c r="B2802" s="7">
        <f t="shared" si="129"/>
        <v>0</v>
      </c>
      <c r="C2802" s="7">
        <f t="shared" si="130"/>
        <v>0</v>
      </c>
      <c r="D2802" s="7">
        <f t="shared" si="131"/>
        <v>0</v>
      </c>
      <c r="E2802" s="7">
        <v>431517</v>
      </c>
      <c r="F2802" t="s">
        <v>50</v>
      </c>
      <c r="G2802" t="s">
        <v>114</v>
      </c>
      <c r="H2802" s="7">
        <v>5</v>
      </c>
      <c r="I2802" s="7" t="s">
        <v>148</v>
      </c>
      <c r="J2802" t="s">
        <v>18</v>
      </c>
      <c r="K2802">
        <v>18</v>
      </c>
      <c r="L2802">
        <v>1</v>
      </c>
      <c r="M2802">
        <v>92</v>
      </c>
      <c r="N2802">
        <v>2.76</v>
      </c>
    </row>
    <row r="2803" spans="1:14" x14ac:dyDescent="0.25">
      <c r="A2803" s="7">
        <v>442566</v>
      </c>
      <c r="B2803" s="7">
        <f t="shared" si="129"/>
        <v>0</v>
      </c>
      <c r="C2803" s="7">
        <f t="shared" si="130"/>
        <v>0</v>
      </c>
      <c r="D2803" s="7">
        <f t="shared" si="131"/>
        <v>0</v>
      </c>
      <c r="E2803" s="7">
        <v>431517</v>
      </c>
      <c r="F2803" t="s">
        <v>50</v>
      </c>
      <c r="G2803" t="s">
        <v>114</v>
      </c>
      <c r="H2803" s="7">
        <v>5</v>
      </c>
      <c r="I2803" s="7" t="s">
        <v>148</v>
      </c>
      <c r="J2803" t="s">
        <v>18</v>
      </c>
      <c r="K2803">
        <v>25.6</v>
      </c>
      <c r="L2803">
        <v>2</v>
      </c>
      <c r="M2803">
        <v>57</v>
      </c>
      <c r="N2803">
        <v>2.76</v>
      </c>
    </row>
    <row r="2804" spans="1:14" x14ac:dyDescent="0.25">
      <c r="A2804" s="7">
        <v>442567</v>
      </c>
      <c r="B2804" s="7">
        <f t="shared" si="129"/>
        <v>0</v>
      </c>
      <c r="C2804" s="7">
        <f t="shared" si="130"/>
        <v>0</v>
      </c>
      <c r="D2804" s="7">
        <f t="shared" si="131"/>
        <v>0</v>
      </c>
      <c r="E2804" s="7">
        <v>431517</v>
      </c>
      <c r="F2804" t="s">
        <v>50</v>
      </c>
      <c r="G2804" t="s">
        <v>114</v>
      </c>
      <c r="H2804" s="7">
        <v>5</v>
      </c>
      <c r="I2804" s="7" t="s">
        <v>148</v>
      </c>
      <c r="J2804" t="s">
        <v>18</v>
      </c>
      <c r="K2804">
        <v>15.3</v>
      </c>
      <c r="L2804">
        <v>1</v>
      </c>
      <c r="M2804">
        <v>92</v>
      </c>
      <c r="N2804">
        <v>2.76</v>
      </c>
    </row>
    <row r="2805" spans="1:14" x14ac:dyDescent="0.25">
      <c r="A2805" s="7">
        <v>442568</v>
      </c>
      <c r="B2805" s="7">
        <f t="shared" si="129"/>
        <v>0</v>
      </c>
      <c r="C2805" s="7">
        <f t="shared" si="130"/>
        <v>0</v>
      </c>
      <c r="D2805" s="7">
        <f t="shared" si="131"/>
        <v>0</v>
      </c>
      <c r="E2805" s="7">
        <v>431517</v>
      </c>
      <c r="F2805" t="s">
        <v>50</v>
      </c>
      <c r="G2805" t="s">
        <v>114</v>
      </c>
      <c r="H2805" s="7">
        <v>5</v>
      </c>
      <c r="I2805" s="7" t="s">
        <v>148</v>
      </c>
      <c r="J2805" t="s">
        <v>18</v>
      </c>
      <c r="K2805">
        <v>17.8</v>
      </c>
      <c r="L2805">
        <v>1</v>
      </c>
      <c r="M2805">
        <v>92</v>
      </c>
      <c r="N2805">
        <v>2.76</v>
      </c>
    </row>
    <row r="2806" spans="1:14" x14ac:dyDescent="0.25">
      <c r="A2806" s="7">
        <v>442570</v>
      </c>
      <c r="B2806" s="7">
        <f t="shared" si="129"/>
        <v>0</v>
      </c>
      <c r="C2806" s="7">
        <f t="shared" si="130"/>
        <v>0</v>
      </c>
      <c r="D2806" s="7">
        <f t="shared" si="131"/>
        <v>0</v>
      </c>
      <c r="E2806" s="7">
        <v>431517</v>
      </c>
      <c r="F2806" t="s">
        <v>50</v>
      </c>
      <c r="G2806" t="s">
        <v>114</v>
      </c>
      <c r="H2806" s="7">
        <v>5</v>
      </c>
      <c r="I2806" s="7" t="s">
        <v>148</v>
      </c>
      <c r="J2806" t="s">
        <v>18</v>
      </c>
      <c r="K2806">
        <v>16.7</v>
      </c>
      <c r="L2806">
        <v>1</v>
      </c>
      <c r="M2806">
        <v>92</v>
      </c>
      <c r="N2806">
        <v>2.76</v>
      </c>
    </row>
    <row r="2807" spans="1:14" x14ac:dyDescent="0.25">
      <c r="A2807" s="7">
        <v>442572</v>
      </c>
      <c r="B2807" s="7">
        <f t="shared" si="129"/>
        <v>0</v>
      </c>
      <c r="C2807" s="7">
        <f t="shared" si="130"/>
        <v>0</v>
      </c>
      <c r="D2807" s="7">
        <f t="shared" si="131"/>
        <v>0</v>
      </c>
      <c r="E2807" s="7">
        <v>431518</v>
      </c>
      <c r="F2807" t="s">
        <v>50</v>
      </c>
      <c r="G2807" t="s">
        <v>114</v>
      </c>
      <c r="H2807" s="7" t="s">
        <v>116</v>
      </c>
      <c r="I2807" s="7" t="s">
        <v>148</v>
      </c>
      <c r="J2807" t="s">
        <v>18</v>
      </c>
      <c r="K2807">
        <v>43.4</v>
      </c>
      <c r="L2807">
        <v>2</v>
      </c>
      <c r="M2807">
        <v>73.5</v>
      </c>
      <c r="N2807">
        <v>2.76</v>
      </c>
    </row>
    <row r="2808" spans="1:14" x14ac:dyDescent="0.25">
      <c r="A2808" s="7">
        <v>442575</v>
      </c>
      <c r="B2808" s="7">
        <f t="shared" si="129"/>
        <v>0</v>
      </c>
      <c r="C2808" s="7">
        <f t="shared" si="130"/>
        <v>0</v>
      </c>
      <c r="D2808" s="7">
        <f t="shared" si="131"/>
        <v>0</v>
      </c>
      <c r="E2808" s="7">
        <v>431518</v>
      </c>
      <c r="F2808" t="s">
        <v>50</v>
      </c>
      <c r="G2808" t="s">
        <v>114</v>
      </c>
      <c r="H2808" s="7" t="s">
        <v>116</v>
      </c>
      <c r="I2808" s="7" t="s">
        <v>148</v>
      </c>
      <c r="J2808" t="s">
        <v>18</v>
      </c>
      <c r="K2808">
        <v>13.2</v>
      </c>
      <c r="L2808">
        <v>1</v>
      </c>
      <c r="M2808">
        <v>92</v>
      </c>
      <c r="N2808">
        <v>2.76</v>
      </c>
    </row>
    <row r="2809" spans="1:14" x14ac:dyDescent="0.25">
      <c r="A2809" s="7">
        <v>442580</v>
      </c>
      <c r="B2809" s="7">
        <f t="shared" si="129"/>
        <v>0</v>
      </c>
      <c r="C2809" s="7">
        <f t="shared" si="130"/>
        <v>0</v>
      </c>
      <c r="D2809" s="7">
        <f t="shared" si="131"/>
        <v>0</v>
      </c>
      <c r="E2809" s="7">
        <v>431518</v>
      </c>
      <c r="F2809" t="s">
        <v>50</v>
      </c>
      <c r="G2809" t="s">
        <v>114</v>
      </c>
      <c r="H2809" s="7" t="s">
        <v>116</v>
      </c>
      <c r="I2809" s="7" t="s">
        <v>148</v>
      </c>
      <c r="J2809" t="s">
        <v>18</v>
      </c>
      <c r="K2809">
        <v>23.8</v>
      </c>
      <c r="L2809">
        <v>5</v>
      </c>
      <c r="M2809">
        <v>31.3</v>
      </c>
      <c r="N2809">
        <v>2.76</v>
      </c>
    </row>
    <row r="2810" spans="1:14" x14ac:dyDescent="0.25">
      <c r="A2810" s="7">
        <v>442581</v>
      </c>
      <c r="B2810" s="7">
        <f t="shared" si="129"/>
        <v>0</v>
      </c>
      <c r="C2810" s="7">
        <f t="shared" si="130"/>
        <v>0</v>
      </c>
      <c r="D2810" s="7">
        <f t="shared" si="131"/>
        <v>0</v>
      </c>
      <c r="E2810" s="7">
        <v>431518</v>
      </c>
      <c r="F2810" t="s">
        <v>50</v>
      </c>
      <c r="G2810" t="s">
        <v>114</v>
      </c>
      <c r="H2810" s="7" t="s">
        <v>116</v>
      </c>
      <c r="I2810" s="7" t="s">
        <v>148</v>
      </c>
      <c r="J2810" t="s">
        <v>18</v>
      </c>
      <c r="K2810">
        <v>14.2</v>
      </c>
      <c r="L2810">
        <v>1</v>
      </c>
      <c r="M2810">
        <v>92</v>
      </c>
      <c r="N2810">
        <v>2.76</v>
      </c>
    </row>
    <row r="2811" spans="1:14" x14ac:dyDescent="0.25">
      <c r="A2811" s="7">
        <v>442582</v>
      </c>
      <c r="B2811" s="7">
        <f t="shared" si="129"/>
        <v>0</v>
      </c>
      <c r="C2811" s="7">
        <f t="shared" si="130"/>
        <v>0</v>
      </c>
      <c r="D2811" s="7">
        <f t="shared" si="131"/>
        <v>0</v>
      </c>
      <c r="E2811" s="7">
        <v>431518</v>
      </c>
      <c r="F2811" t="s">
        <v>50</v>
      </c>
      <c r="G2811" t="s">
        <v>114</v>
      </c>
      <c r="H2811" s="7" t="s">
        <v>116</v>
      </c>
      <c r="I2811" s="7" t="s">
        <v>148</v>
      </c>
      <c r="J2811" t="s">
        <v>18</v>
      </c>
      <c r="K2811">
        <v>16.100000000000001</v>
      </c>
      <c r="L2811">
        <v>1</v>
      </c>
      <c r="M2811">
        <v>92</v>
      </c>
      <c r="N2811">
        <v>2.76</v>
      </c>
    </row>
    <row r="2812" spans="1:14" x14ac:dyDescent="0.25">
      <c r="A2812" s="7">
        <v>442583</v>
      </c>
      <c r="B2812" s="7">
        <f t="shared" si="129"/>
        <v>0</v>
      </c>
      <c r="C2812" s="7">
        <f t="shared" si="130"/>
        <v>0</v>
      </c>
      <c r="D2812" s="7">
        <f t="shared" si="131"/>
        <v>0</v>
      </c>
      <c r="E2812" s="7">
        <v>431518</v>
      </c>
      <c r="F2812" t="s">
        <v>50</v>
      </c>
      <c r="G2812" t="s">
        <v>114</v>
      </c>
      <c r="H2812" s="7" t="s">
        <v>116</v>
      </c>
      <c r="I2812" s="7" t="s">
        <v>148</v>
      </c>
      <c r="J2812" t="s">
        <v>18</v>
      </c>
      <c r="K2812">
        <v>17.2</v>
      </c>
      <c r="L2812">
        <v>2</v>
      </c>
      <c r="M2812">
        <v>57</v>
      </c>
      <c r="N2812">
        <v>2.76</v>
      </c>
    </row>
    <row r="2813" spans="1:14" x14ac:dyDescent="0.25">
      <c r="A2813" s="7">
        <v>442584</v>
      </c>
      <c r="B2813" s="7">
        <f t="shared" si="129"/>
        <v>0</v>
      </c>
      <c r="C2813" s="7">
        <f t="shared" si="130"/>
        <v>0</v>
      </c>
      <c r="D2813" s="7">
        <f t="shared" si="131"/>
        <v>0</v>
      </c>
      <c r="E2813" s="7">
        <v>431518</v>
      </c>
      <c r="F2813" t="s">
        <v>50</v>
      </c>
      <c r="G2813" t="s">
        <v>114</v>
      </c>
      <c r="H2813" s="7" t="s">
        <v>116</v>
      </c>
      <c r="I2813" s="7" t="s">
        <v>148</v>
      </c>
      <c r="J2813" t="s">
        <v>18</v>
      </c>
      <c r="K2813">
        <v>16.600000000000001</v>
      </c>
      <c r="L2813">
        <v>1</v>
      </c>
      <c r="M2813">
        <v>92</v>
      </c>
      <c r="N2813">
        <v>2.76</v>
      </c>
    </row>
    <row r="2814" spans="1:14" x14ac:dyDescent="0.25">
      <c r="A2814" s="7">
        <v>442585</v>
      </c>
      <c r="B2814" s="7">
        <f t="shared" si="129"/>
        <v>0</v>
      </c>
      <c r="C2814" s="7">
        <f t="shared" si="130"/>
        <v>0</v>
      </c>
      <c r="D2814" s="7">
        <f t="shared" si="131"/>
        <v>0</v>
      </c>
      <c r="E2814" s="7">
        <v>431518</v>
      </c>
      <c r="F2814" t="s">
        <v>50</v>
      </c>
      <c r="G2814" t="s">
        <v>114</v>
      </c>
      <c r="H2814" s="7" t="s">
        <v>116</v>
      </c>
      <c r="I2814" s="7" t="s">
        <v>148</v>
      </c>
      <c r="J2814" t="s">
        <v>18</v>
      </c>
      <c r="K2814">
        <v>16.899999999999999</v>
      </c>
      <c r="L2814">
        <v>1</v>
      </c>
      <c r="M2814">
        <v>92</v>
      </c>
      <c r="N2814">
        <v>2.76</v>
      </c>
    </row>
    <row r="2815" spans="1:14" x14ac:dyDescent="0.25">
      <c r="A2815" s="7">
        <v>442587</v>
      </c>
      <c r="B2815" s="7">
        <f t="shared" si="129"/>
        <v>0</v>
      </c>
      <c r="C2815" s="7">
        <f t="shared" si="130"/>
        <v>0</v>
      </c>
      <c r="D2815" s="7">
        <f t="shared" si="131"/>
        <v>0</v>
      </c>
      <c r="E2815" s="7">
        <v>431518</v>
      </c>
      <c r="F2815" t="s">
        <v>50</v>
      </c>
      <c r="G2815" t="s">
        <v>114</v>
      </c>
      <c r="H2815" s="7" t="s">
        <v>116</v>
      </c>
      <c r="I2815" s="7" t="s">
        <v>148</v>
      </c>
      <c r="J2815" t="s">
        <v>18</v>
      </c>
      <c r="K2815">
        <v>23.9</v>
      </c>
      <c r="L2815">
        <v>1</v>
      </c>
      <c r="M2815">
        <v>92</v>
      </c>
      <c r="N2815">
        <v>2.76</v>
      </c>
    </row>
    <row r="2816" spans="1:14" x14ac:dyDescent="0.25">
      <c r="A2816" s="7">
        <v>442589</v>
      </c>
      <c r="B2816" s="7">
        <f t="shared" si="129"/>
        <v>0</v>
      </c>
      <c r="C2816" s="7">
        <f t="shared" si="130"/>
        <v>0</v>
      </c>
      <c r="D2816" s="7">
        <f t="shared" si="131"/>
        <v>0</v>
      </c>
      <c r="E2816" s="7">
        <v>431518</v>
      </c>
      <c r="F2816" t="s">
        <v>50</v>
      </c>
      <c r="G2816" t="s">
        <v>114</v>
      </c>
      <c r="H2816" s="7" t="s">
        <v>116</v>
      </c>
      <c r="I2816" s="7" t="s">
        <v>148</v>
      </c>
      <c r="J2816" t="s">
        <v>18</v>
      </c>
      <c r="K2816">
        <v>21.7</v>
      </c>
      <c r="L2816">
        <v>1</v>
      </c>
      <c r="M2816">
        <v>92</v>
      </c>
      <c r="N2816">
        <v>2.76</v>
      </c>
    </row>
    <row r="2817" spans="1:14" x14ac:dyDescent="0.25">
      <c r="A2817" s="7">
        <v>442590</v>
      </c>
      <c r="B2817" s="7">
        <f t="shared" si="129"/>
        <v>0</v>
      </c>
      <c r="C2817" s="7">
        <f t="shared" si="130"/>
        <v>0</v>
      </c>
      <c r="D2817" s="7">
        <f t="shared" si="131"/>
        <v>0</v>
      </c>
      <c r="E2817" s="7">
        <v>431518</v>
      </c>
      <c r="F2817" t="s">
        <v>50</v>
      </c>
      <c r="G2817" t="s">
        <v>114</v>
      </c>
      <c r="H2817" s="7" t="s">
        <v>116</v>
      </c>
      <c r="I2817" s="7" t="s">
        <v>148</v>
      </c>
      <c r="J2817" t="s">
        <v>18</v>
      </c>
      <c r="K2817">
        <v>26.5</v>
      </c>
      <c r="L2817">
        <v>1</v>
      </c>
      <c r="M2817">
        <v>92</v>
      </c>
      <c r="N2817">
        <v>2.76</v>
      </c>
    </row>
    <row r="2818" spans="1:14" x14ac:dyDescent="0.25">
      <c r="A2818" s="7">
        <v>442591</v>
      </c>
      <c r="B2818" s="7">
        <f t="shared" si="129"/>
        <v>0</v>
      </c>
      <c r="C2818" s="7">
        <f t="shared" si="130"/>
        <v>0</v>
      </c>
      <c r="D2818" s="7">
        <f t="shared" si="131"/>
        <v>0</v>
      </c>
      <c r="E2818" s="7">
        <v>431518</v>
      </c>
      <c r="F2818" t="s">
        <v>50</v>
      </c>
      <c r="G2818" t="s">
        <v>114</v>
      </c>
      <c r="H2818" s="7" t="s">
        <v>116</v>
      </c>
      <c r="I2818" s="7" t="s">
        <v>148</v>
      </c>
      <c r="J2818" t="s">
        <v>18</v>
      </c>
      <c r="K2818">
        <v>16.8</v>
      </c>
      <c r="L2818">
        <v>2</v>
      </c>
      <c r="M2818">
        <v>57</v>
      </c>
      <c r="N2818">
        <v>2.76</v>
      </c>
    </row>
    <row r="2819" spans="1:14" x14ac:dyDescent="0.25">
      <c r="A2819" s="7">
        <v>442592</v>
      </c>
      <c r="B2819" s="7">
        <f t="shared" ref="B2819:B2882" si="132">IF(A2819=A2820,1,0)</f>
        <v>0</v>
      </c>
      <c r="C2819" s="7">
        <f t="shared" ref="C2819:C2882" si="133">IF(A2819=A2818,1,0)</f>
        <v>0</v>
      </c>
      <c r="D2819" s="7">
        <f t="shared" ref="D2819:D2882" si="134">B2819+C2819</f>
        <v>0</v>
      </c>
      <c r="E2819" s="7">
        <v>431518</v>
      </c>
      <c r="F2819" t="s">
        <v>50</v>
      </c>
      <c r="G2819" t="s">
        <v>114</v>
      </c>
      <c r="H2819" s="7" t="s">
        <v>116</v>
      </c>
      <c r="I2819" s="7" t="s">
        <v>148</v>
      </c>
      <c r="J2819" t="s">
        <v>18</v>
      </c>
      <c r="K2819">
        <v>15.9</v>
      </c>
      <c r="L2819">
        <v>1</v>
      </c>
      <c r="M2819">
        <v>92</v>
      </c>
      <c r="N2819">
        <v>2.76</v>
      </c>
    </row>
    <row r="2820" spans="1:14" x14ac:dyDescent="0.25">
      <c r="A2820" s="7">
        <v>442595</v>
      </c>
      <c r="B2820" s="7">
        <f t="shared" si="132"/>
        <v>0</v>
      </c>
      <c r="C2820" s="7">
        <f t="shared" si="133"/>
        <v>0</v>
      </c>
      <c r="D2820" s="7">
        <f t="shared" si="134"/>
        <v>0</v>
      </c>
      <c r="E2820" s="7">
        <v>431518</v>
      </c>
      <c r="F2820" t="s">
        <v>50</v>
      </c>
      <c r="G2820" t="s">
        <v>114</v>
      </c>
      <c r="H2820" s="7" t="s">
        <v>116</v>
      </c>
      <c r="I2820" s="7" t="s">
        <v>148</v>
      </c>
      <c r="J2820" t="s">
        <v>18</v>
      </c>
      <c r="K2820">
        <v>25.1</v>
      </c>
      <c r="L2820">
        <v>1</v>
      </c>
      <c r="M2820">
        <v>92</v>
      </c>
      <c r="N2820">
        <v>2.76</v>
      </c>
    </row>
    <row r="2821" spans="1:14" x14ac:dyDescent="0.25">
      <c r="A2821" s="7">
        <v>442596</v>
      </c>
      <c r="B2821" s="7">
        <f t="shared" si="132"/>
        <v>0</v>
      </c>
      <c r="C2821" s="7">
        <f t="shared" si="133"/>
        <v>0</v>
      </c>
      <c r="D2821" s="7">
        <f t="shared" si="134"/>
        <v>0</v>
      </c>
      <c r="E2821" s="7">
        <v>431518</v>
      </c>
      <c r="F2821" t="s">
        <v>50</v>
      </c>
      <c r="G2821" t="s">
        <v>114</v>
      </c>
      <c r="H2821" s="7" t="s">
        <v>116</v>
      </c>
      <c r="I2821" s="7" t="s">
        <v>148</v>
      </c>
      <c r="J2821" t="s">
        <v>18</v>
      </c>
      <c r="K2821">
        <v>48.5</v>
      </c>
      <c r="L2821">
        <v>3</v>
      </c>
      <c r="M2821">
        <v>64.5</v>
      </c>
      <c r="N2821">
        <v>2.76</v>
      </c>
    </row>
    <row r="2822" spans="1:14" x14ac:dyDescent="0.25">
      <c r="A2822" s="7">
        <v>442599</v>
      </c>
      <c r="B2822" s="7">
        <f t="shared" si="132"/>
        <v>0</v>
      </c>
      <c r="C2822" s="7">
        <f t="shared" si="133"/>
        <v>0</v>
      </c>
      <c r="D2822" s="7">
        <f t="shared" si="134"/>
        <v>0</v>
      </c>
      <c r="E2822" s="7">
        <v>431518</v>
      </c>
      <c r="F2822" t="s">
        <v>50</v>
      </c>
      <c r="G2822" t="s">
        <v>114</v>
      </c>
      <c r="H2822" s="7" t="s">
        <v>116</v>
      </c>
      <c r="I2822" s="7" t="s">
        <v>148</v>
      </c>
      <c r="J2822" t="s">
        <v>18</v>
      </c>
      <c r="K2822">
        <v>17.3</v>
      </c>
      <c r="L2822">
        <v>1</v>
      </c>
      <c r="M2822">
        <v>92</v>
      </c>
      <c r="N2822">
        <v>2.76</v>
      </c>
    </row>
    <row r="2823" spans="1:14" x14ac:dyDescent="0.25">
      <c r="A2823" s="7">
        <v>442600</v>
      </c>
      <c r="B2823" s="7">
        <f t="shared" si="132"/>
        <v>0</v>
      </c>
      <c r="C2823" s="7">
        <f t="shared" si="133"/>
        <v>0</v>
      </c>
      <c r="D2823" s="7">
        <f t="shared" si="134"/>
        <v>0</v>
      </c>
      <c r="E2823" s="7">
        <v>431518</v>
      </c>
      <c r="F2823" t="s">
        <v>50</v>
      </c>
      <c r="G2823" t="s">
        <v>114</v>
      </c>
      <c r="H2823" s="7" t="s">
        <v>116</v>
      </c>
      <c r="I2823" s="7" t="s">
        <v>148</v>
      </c>
      <c r="J2823" t="s">
        <v>18</v>
      </c>
      <c r="K2823">
        <v>14.6</v>
      </c>
      <c r="L2823">
        <v>1</v>
      </c>
      <c r="M2823">
        <v>92</v>
      </c>
      <c r="N2823">
        <v>2.76</v>
      </c>
    </row>
    <row r="2824" spans="1:14" x14ac:dyDescent="0.25">
      <c r="A2824" s="7">
        <v>442602</v>
      </c>
      <c r="B2824" s="7">
        <f t="shared" si="132"/>
        <v>0</v>
      </c>
      <c r="C2824" s="7">
        <f t="shared" si="133"/>
        <v>0</v>
      </c>
      <c r="D2824" s="7">
        <f t="shared" si="134"/>
        <v>0</v>
      </c>
      <c r="E2824" s="7">
        <v>431518</v>
      </c>
      <c r="F2824" t="s">
        <v>50</v>
      </c>
      <c r="G2824" t="s">
        <v>114</v>
      </c>
      <c r="H2824" s="7" t="s">
        <v>116</v>
      </c>
      <c r="I2824" s="7" t="s">
        <v>148</v>
      </c>
      <c r="J2824" t="s">
        <v>18</v>
      </c>
      <c r="K2824">
        <v>18</v>
      </c>
      <c r="L2824">
        <v>1</v>
      </c>
      <c r="M2824">
        <v>92</v>
      </c>
      <c r="N2824">
        <v>2.76</v>
      </c>
    </row>
    <row r="2825" spans="1:14" x14ac:dyDescent="0.25">
      <c r="A2825" s="7">
        <v>442604</v>
      </c>
      <c r="B2825" s="7">
        <f t="shared" si="132"/>
        <v>0</v>
      </c>
      <c r="C2825" s="7">
        <f t="shared" si="133"/>
        <v>0</v>
      </c>
      <c r="D2825" s="7">
        <f t="shared" si="134"/>
        <v>0</v>
      </c>
      <c r="E2825" s="7">
        <v>431518</v>
      </c>
      <c r="F2825" t="s">
        <v>50</v>
      </c>
      <c r="G2825" t="s">
        <v>114</v>
      </c>
      <c r="H2825" s="7" t="s">
        <v>116</v>
      </c>
      <c r="I2825" s="7" t="s">
        <v>148</v>
      </c>
      <c r="J2825" t="s">
        <v>18</v>
      </c>
      <c r="K2825">
        <v>17.5</v>
      </c>
      <c r="L2825">
        <v>2</v>
      </c>
      <c r="M2825">
        <v>57</v>
      </c>
      <c r="N2825">
        <v>2.76</v>
      </c>
    </row>
    <row r="2826" spans="1:14" x14ac:dyDescent="0.25">
      <c r="A2826" s="7">
        <v>442605</v>
      </c>
      <c r="B2826" s="7">
        <f t="shared" si="132"/>
        <v>0</v>
      </c>
      <c r="C2826" s="7">
        <f t="shared" si="133"/>
        <v>0</v>
      </c>
      <c r="D2826" s="7">
        <f t="shared" si="134"/>
        <v>0</v>
      </c>
      <c r="E2826" s="7">
        <v>431518</v>
      </c>
      <c r="F2826" t="s">
        <v>50</v>
      </c>
      <c r="G2826" t="s">
        <v>114</v>
      </c>
      <c r="H2826" s="7" t="s">
        <v>116</v>
      </c>
      <c r="I2826" s="7" t="s">
        <v>148</v>
      </c>
      <c r="J2826" t="s">
        <v>18</v>
      </c>
      <c r="K2826">
        <v>18</v>
      </c>
      <c r="L2826">
        <v>1</v>
      </c>
      <c r="M2826">
        <v>92</v>
      </c>
      <c r="N2826">
        <v>2.76</v>
      </c>
    </row>
    <row r="2827" spans="1:14" x14ac:dyDescent="0.25">
      <c r="A2827" s="7">
        <v>442607</v>
      </c>
      <c r="B2827" s="7">
        <f t="shared" si="132"/>
        <v>0</v>
      </c>
      <c r="C2827" s="7">
        <f t="shared" si="133"/>
        <v>0</v>
      </c>
      <c r="D2827" s="7">
        <f t="shared" si="134"/>
        <v>0</v>
      </c>
      <c r="E2827" s="7">
        <v>431518</v>
      </c>
      <c r="F2827" t="s">
        <v>50</v>
      </c>
      <c r="G2827" t="s">
        <v>114</v>
      </c>
      <c r="H2827" s="7" t="s">
        <v>116</v>
      </c>
      <c r="I2827" s="7" t="s">
        <v>148</v>
      </c>
      <c r="J2827" t="s">
        <v>18</v>
      </c>
      <c r="K2827">
        <v>18.100000000000001</v>
      </c>
      <c r="L2827">
        <v>8</v>
      </c>
      <c r="M2827">
        <v>31.3</v>
      </c>
      <c r="N2827">
        <v>2.76</v>
      </c>
    </row>
    <row r="2828" spans="1:14" x14ac:dyDescent="0.25">
      <c r="A2828" s="7">
        <v>442609</v>
      </c>
      <c r="B2828" s="7">
        <f t="shared" si="132"/>
        <v>0</v>
      </c>
      <c r="C2828" s="7">
        <f t="shared" si="133"/>
        <v>0</v>
      </c>
      <c r="D2828" s="7">
        <f t="shared" si="134"/>
        <v>0</v>
      </c>
      <c r="E2828" s="7">
        <v>431518</v>
      </c>
      <c r="F2828" t="s">
        <v>50</v>
      </c>
      <c r="G2828" t="s">
        <v>114</v>
      </c>
      <c r="H2828" s="7" t="s">
        <v>116</v>
      </c>
      <c r="I2828" s="7" t="s">
        <v>148</v>
      </c>
      <c r="J2828" t="s">
        <v>18</v>
      </c>
      <c r="K2828">
        <v>24.5</v>
      </c>
      <c r="L2828">
        <v>3</v>
      </c>
      <c r="M2828">
        <v>44.2</v>
      </c>
      <c r="N2828">
        <v>2.76</v>
      </c>
    </row>
    <row r="2829" spans="1:14" x14ac:dyDescent="0.25">
      <c r="A2829" s="7">
        <v>442610</v>
      </c>
      <c r="B2829" s="7">
        <f t="shared" si="132"/>
        <v>0</v>
      </c>
      <c r="C2829" s="7">
        <f t="shared" si="133"/>
        <v>0</v>
      </c>
      <c r="D2829" s="7">
        <f t="shared" si="134"/>
        <v>0</v>
      </c>
      <c r="E2829" s="7">
        <v>431518</v>
      </c>
      <c r="F2829" t="s">
        <v>50</v>
      </c>
      <c r="G2829" t="s">
        <v>114</v>
      </c>
      <c r="H2829" s="7" t="s">
        <v>116</v>
      </c>
      <c r="I2829" s="7" t="s">
        <v>148</v>
      </c>
      <c r="J2829" t="s">
        <v>18</v>
      </c>
      <c r="K2829">
        <v>17.100000000000001</v>
      </c>
      <c r="L2829">
        <v>1</v>
      </c>
      <c r="M2829">
        <v>92</v>
      </c>
      <c r="N2829">
        <v>2.76</v>
      </c>
    </row>
    <row r="2830" spans="1:14" x14ac:dyDescent="0.25">
      <c r="A2830" s="7">
        <v>442611</v>
      </c>
      <c r="B2830" s="7">
        <f t="shared" si="132"/>
        <v>0</v>
      </c>
      <c r="C2830" s="7">
        <f t="shared" si="133"/>
        <v>0</v>
      </c>
      <c r="D2830" s="7">
        <f t="shared" si="134"/>
        <v>0</v>
      </c>
      <c r="E2830" s="7">
        <v>431518</v>
      </c>
      <c r="F2830" t="s">
        <v>50</v>
      </c>
      <c r="G2830" t="s">
        <v>114</v>
      </c>
      <c r="H2830" s="7" t="s">
        <v>116</v>
      </c>
      <c r="I2830" s="7" t="s">
        <v>148</v>
      </c>
      <c r="J2830" t="s">
        <v>18</v>
      </c>
      <c r="K2830">
        <v>12.1</v>
      </c>
      <c r="L2830">
        <v>1</v>
      </c>
      <c r="M2830">
        <v>92</v>
      </c>
      <c r="N2830">
        <v>2.76</v>
      </c>
    </row>
    <row r="2831" spans="1:14" x14ac:dyDescent="0.25">
      <c r="A2831" s="7">
        <v>442612</v>
      </c>
      <c r="B2831" s="7">
        <f t="shared" si="132"/>
        <v>0</v>
      </c>
      <c r="C2831" s="7">
        <f t="shared" si="133"/>
        <v>0</v>
      </c>
      <c r="D2831" s="7">
        <f t="shared" si="134"/>
        <v>0</v>
      </c>
      <c r="E2831" s="7">
        <v>431518</v>
      </c>
      <c r="F2831" t="s">
        <v>50</v>
      </c>
      <c r="G2831" t="s">
        <v>114</v>
      </c>
      <c r="H2831" s="7" t="s">
        <v>116</v>
      </c>
      <c r="I2831" s="7" t="s">
        <v>148</v>
      </c>
      <c r="J2831" t="s">
        <v>18</v>
      </c>
      <c r="K2831">
        <v>35.6</v>
      </c>
      <c r="L2831">
        <v>2</v>
      </c>
      <c r="M2831">
        <v>73.5</v>
      </c>
      <c r="N2831">
        <v>2.76</v>
      </c>
    </row>
    <row r="2832" spans="1:14" x14ac:dyDescent="0.25">
      <c r="A2832" s="7">
        <v>442616</v>
      </c>
      <c r="B2832" s="7">
        <f t="shared" si="132"/>
        <v>0</v>
      </c>
      <c r="C2832" s="7">
        <f t="shared" si="133"/>
        <v>0</v>
      </c>
      <c r="D2832" s="7">
        <f t="shared" si="134"/>
        <v>0</v>
      </c>
      <c r="E2832" s="7">
        <v>431518</v>
      </c>
      <c r="F2832" t="s">
        <v>50</v>
      </c>
      <c r="G2832" t="s">
        <v>114</v>
      </c>
      <c r="H2832" s="7" t="s">
        <v>116</v>
      </c>
      <c r="I2832" s="7" t="s">
        <v>148</v>
      </c>
      <c r="J2832" t="s">
        <v>18</v>
      </c>
      <c r="K2832">
        <v>18.2</v>
      </c>
      <c r="L2832">
        <v>1</v>
      </c>
      <c r="M2832">
        <v>92</v>
      </c>
      <c r="N2832">
        <v>2.76</v>
      </c>
    </row>
    <row r="2833" spans="1:14" x14ac:dyDescent="0.25">
      <c r="A2833" s="7">
        <v>442619</v>
      </c>
      <c r="B2833" s="7">
        <f t="shared" si="132"/>
        <v>0</v>
      </c>
      <c r="C2833" s="7">
        <f t="shared" si="133"/>
        <v>0</v>
      </c>
      <c r="D2833" s="7">
        <f t="shared" si="134"/>
        <v>0</v>
      </c>
      <c r="E2833" s="7">
        <v>431518</v>
      </c>
      <c r="F2833" t="s">
        <v>50</v>
      </c>
      <c r="G2833" t="s">
        <v>114</v>
      </c>
      <c r="H2833" s="7" t="s">
        <v>116</v>
      </c>
      <c r="I2833" s="7" t="s">
        <v>148</v>
      </c>
      <c r="J2833" t="s">
        <v>18</v>
      </c>
      <c r="K2833">
        <v>17.100000000000001</v>
      </c>
      <c r="L2833">
        <v>1</v>
      </c>
      <c r="M2833">
        <v>92</v>
      </c>
      <c r="N2833">
        <v>2.76</v>
      </c>
    </row>
    <row r="2834" spans="1:14" x14ac:dyDescent="0.25">
      <c r="A2834" s="7">
        <v>442620</v>
      </c>
      <c r="B2834" s="7">
        <f t="shared" si="132"/>
        <v>0</v>
      </c>
      <c r="C2834" s="7">
        <f t="shared" si="133"/>
        <v>0</v>
      </c>
      <c r="D2834" s="7">
        <f t="shared" si="134"/>
        <v>0</v>
      </c>
      <c r="E2834" s="7">
        <v>431518</v>
      </c>
      <c r="F2834" t="s">
        <v>50</v>
      </c>
      <c r="G2834" t="s">
        <v>114</v>
      </c>
      <c r="H2834" s="7" t="s">
        <v>116</v>
      </c>
      <c r="I2834" s="7" t="s">
        <v>148</v>
      </c>
      <c r="J2834" t="s">
        <v>18</v>
      </c>
      <c r="K2834">
        <v>15.2</v>
      </c>
      <c r="L2834">
        <v>1</v>
      </c>
      <c r="M2834">
        <v>92</v>
      </c>
      <c r="N2834">
        <v>2.76</v>
      </c>
    </row>
    <row r="2835" spans="1:14" x14ac:dyDescent="0.25">
      <c r="A2835" s="7">
        <v>442623</v>
      </c>
      <c r="B2835" s="7">
        <f t="shared" si="132"/>
        <v>0</v>
      </c>
      <c r="C2835" s="7">
        <f t="shared" si="133"/>
        <v>0</v>
      </c>
      <c r="D2835" s="7">
        <f t="shared" si="134"/>
        <v>0</v>
      </c>
      <c r="E2835" s="7">
        <v>431518</v>
      </c>
      <c r="F2835" t="s">
        <v>50</v>
      </c>
      <c r="G2835" t="s">
        <v>114</v>
      </c>
      <c r="H2835" s="7" t="s">
        <v>116</v>
      </c>
      <c r="I2835" s="7" t="s">
        <v>148</v>
      </c>
      <c r="J2835" t="s">
        <v>18</v>
      </c>
      <c r="K2835">
        <v>16.399999999999999</v>
      </c>
      <c r="L2835">
        <v>1</v>
      </c>
      <c r="M2835">
        <v>92</v>
      </c>
      <c r="N2835">
        <v>2.76</v>
      </c>
    </row>
    <row r="2836" spans="1:14" x14ac:dyDescent="0.25">
      <c r="A2836" s="7">
        <v>442624</v>
      </c>
      <c r="B2836" s="7">
        <f t="shared" si="132"/>
        <v>0</v>
      </c>
      <c r="C2836" s="7">
        <f t="shared" si="133"/>
        <v>0</v>
      </c>
      <c r="D2836" s="7">
        <f t="shared" si="134"/>
        <v>0</v>
      </c>
      <c r="E2836" s="7">
        <v>431518</v>
      </c>
      <c r="F2836" t="s">
        <v>50</v>
      </c>
      <c r="G2836" t="s">
        <v>114</v>
      </c>
      <c r="H2836" s="7" t="s">
        <v>116</v>
      </c>
      <c r="I2836" s="7" t="s">
        <v>148</v>
      </c>
      <c r="J2836" t="s">
        <v>18</v>
      </c>
      <c r="K2836">
        <v>23.8</v>
      </c>
      <c r="L2836">
        <v>1</v>
      </c>
      <c r="M2836">
        <v>92</v>
      </c>
      <c r="N2836">
        <v>2.76</v>
      </c>
    </row>
    <row r="2837" spans="1:14" x14ac:dyDescent="0.25">
      <c r="A2837" s="7">
        <v>442625</v>
      </c>
      <c r="B2837" s="7">
        <f t="shared" si="132"/>
        <v>0</v>
      </c>
      <c r="C2837" s="7">
        <f t="shared" si="133"/>
        <v>0</v>
      </c>
      <c r="D2837" s="7">
        <f t="shared" si="134"/>
        <v>0</v>
      </c>
      <c r="E2837" s="7">
        <v>431518</v>
      </c>
      <c r="F2837" t="s">
        <v>50</v>
      </c>
      <c r="G2837" t="s">
        <v>114</v>
      </c>
      <c r="H2837" s="7" t="s">
        <v>116</v>
      </c>
      <c r="I2837" s="7" t="s">
        <v>148</v>
      </c>
      <c r="J2837" t="s">
        <v>18</v>
      </c>
      <c r="K2837">
        <v>24.9</v>
      </c>
      <c r="L2837">
        <v>1</v>
      </c>
      <c r="M2837">
        <v>92</v>
      </c>
      <c r="N2837">
        <v>2.76</v>
      </c>
    </row>
    <row r="2838" spans="1:14" x14ac:dyDescent="0.25">
      <c r="A2838" s="7">
        <v>442626</v>
      </c>
      <c r="B2838" s="7">
        <f t="shared" si="132"/>
        <v>0</v>
      </c>
      <c r="C2838" s="7">
        <f t="shared" si="133"/>
        <v>0</v>
      </c>
      <c r="D2838" s="7">
        <f t="shared" si="134"/>
        <v>0</v>
      </c>
      <c r="E2838" s="7">
        <v>431518</v>
      </c>
      <c r="F2838" t="s">
        <v>50</v>
      </c>
      <c r="G2838" t="s">
        <v>114</v>
      </c>
      <c r="H2838" s="7" t="s">
        <v>116</v>
      </c>
      <c r="I2838" s="7" t="s">
        <v>148</v>
      </c>
      <c r="J2838" t="s">
        <v>18</v>
      </c>
      <c r="K2838">
        <v>14.5</v>
      </c>
      <c r="L2838">
        <v>2</v>
      </c>
      <c r="M2838">
        <v>57</v>
      </c>
      <c r="N2838">
        <v>2.76</v>
      </c>
    </row>
    <row r="2839" spans="1:14" x14ac:dyDescent="0.25">
      <c r="A2839" s="7">
        <v>442628</v>
      </c>
      <c r="B2839" s="7">
        <f t="shared" si="132"/>
        <v>0</v>
      </c>
      <c r="C2839" s="7">
        <f t="shared" si="133"/>
        <v>0</v>
      </c>
      <c r="D2839" s="7">
        <f t="shared" si="134"/>
        <v>0</v>
      </c>
      <c r="E2839" s="7">
        <v>431518</v>
      </c>
      <c r="F2839" t="s">
        <v>50</v>
      </c>
      <c r="G2839" t="s">
        <v>114</v>
      </c>
      <c r="H2839" s="7" t="s">
        <v>116</v>
      </c>
      <c r="I2839" s="7" t="s">
        <v>148</v>
      </c>
      <c r="J2839" t="s">
        <v>18</v>
      </c>
      <c r="K2839">
        <v>18</v>
      </c>
      <c r="L2839">
        <v>1</v>
      </c>
      <c r="M2839">
        <v>92</v>
      </c>
      <c r="N2839">
        <v>2.76</v>
      </c>
    </row>
    <row r="2840" spans="1:14" x14ac:dyDescent="0.25">
      <c r="A2840" s="7">
        <v>442630</v>
      </c>
      <c r="B2840" s="7">
        <f t="shared" si="132"/>
        <v>0</v>
      </c>
      <c r="C2840" s="7">
        <f t="shared" si="133"/>
        <v>0</v>
      </c>
      <c r="D2840" s="7">
        <f t="shared" si="134"/>
        <v>0</v>
      </c>
      <c r="E2840" s="7">
        <v>431518</v>
      </c>
      <c r="F2840" t="s">
        <v>50</v>
      </c>
      <c r="G2840" t="s">
        <v>114</v>
      </c>
      <c r="H2840" s="7" t="s">
        <v>116</v>
      </c>
      <c r="I2840" s="7" t="s">
        <v>148</v>
      </c>
      <c r="J2840" t="s">
        <v>18</v>
      </c>
      <c r="K2840">
        <v>41.9</v>
      </c>
      <c r="L2840">
        <v>3</v>
      </c>
      <c r="M2840">
        <v>57</v>
      </c>
      <c r="N2840">
        <v>2.76</v>
      </c>
    </row>
    <row r="2841" spans="1:14" x14ac:dyDescent="0.25">
      <c r="A2841" s="7">
        <v>442631</v>
      </c>
      <c r="B2841" s="7">
        <f t="shared" si="132"/>
        <v>0</v>
      </c>
      <c r="C2841" s="7">
        <f t="shared" si="133"/>
        <v>0</v>
      </c>
      <c r="D2841" s="7">
        <f t="shared" si="134"/>
        <v>0</v>
      </c>
      <c r="E2841" s="7">
        <v>431518</v>
      </c>
      <c r="F2841" t="s">
        <v>50</v>
      </c>
      <c r="G2841" t="s">
        <v>114</v>
      </c>
      <c r="H2841" s="7" t="s">
        <v>116</v>
      </c>
      <c r="I2841" s="7" t="s">
        <v>148</v>
      </c>
      <c r="J2841" t="s">
        <v>18</v>
      </c>
      <c r="K2841">
        <v>32</v>
      </c>
      <c r="L2841">
        <v>3</v>
      </c>
      <c r="M2841">
        <v>57</v>
      </c>
      <c r="N2841">
        <v>2.76</v>
      </c>
    </row>
    <row r="2842" spans="1:14" x14ac:dyDescent="0.25">
      <c r="A2842" s="7">
        <v>442632</v>
      </c>
      <c r="B2842" s="7">
        <f t="shared" si="132"/>
        <v>0</v>
      </c>
      <c r="C2842" s="7">
        <f t="shared" si="133"/>
        <v>0</v>
      </c>
      <c r="D2842" s="7">
        <f t="shared" si="134"/>
        <v>0</v>
      </c>
      <c r="E2842" s="7">
        <v>431518</v>
      </c>
      <c r="F2842" t="s">
        <v>50</v>
      </c>
      <c r="G2842" t="s">
        <v>114</v>
      </c>
      <c r="H2842" s="7" t="s">
        <v>116</v>
      </c>
      <c r="I2842" s="7" t="s">
        <v>148</v>
      </c>
      <c r="J2842" t="s">
        <v>18</v>
      </c>
      <c r="K2842">
        <v>17.399999999999999</v>
      </c>
      <c r="L2842">
        <v>1</v>
      </c>
      <c r="M2842">
        <v>92</v>
      </c>
      <c r="N2842">
        <v>2.76</v>
      </c>
    </row>
    <row r="2843" spans="1:14" x14ac:dyDescent="0.25">
      <c r="A2843" s="7">
        <v>442633</v>
      </c>
      <c r="B2843" s="7">
        <f t="shared" si="132"/>
        <v>0</v>
      </c>
      <c r="C2843" s="7">
        <f t="shared" si="133"/>
        <v>0</v>
      </c>
      <c r="D2843" s="7">
        <f t="shared" si="134"/>
        <v>0</v>
      </c>
      <c r="E2843" s="7">
        <v>431518</v>
      </c>
      <c r="F2843" t="s">
        <v>50</v>
      </c>
      <c r="G2843" t="s">
        <v>114</v>
      </c>
      <c r="H2843" s="7" t="s">
        <v>116</v>
      </c>
      <c r="I2843" s="7" t="s">
        <v>148</v>
      </c>
      <c r="J2843" t="s">
        <v>18</v>
      </c>
      <c r="K2843">
        <v>17.2</v>
      </c>
      <c r="L2843">
        <v>1</v>
      </c>
      <c r="M2843">
        <v>92</v>
      </c>
      <c r="N2843">
        <v>2.76</v>
      </c>
    </row>
    <row r="2844" spans="1:14" x14ac:dyDescent="0.25">
      <c r="A2844" s="7">
        <v>442634</v>
      </c>
      <c r="B2844" s="7">
        <f t="shared" si="132"/>
        <v>0</v>
      </c>
      <c r="C2844" s="7">
        <f t="shared" si="133"/>
        <v>0</v>
      </c>
      <c r="D2844" s="7">
        <f t="shared" si="134"/>
        <v>0</v>
      </c>
      <c r="E2844" s="7">
        <v>431518</v>
      </c>
      <c r="F2844" t="s">
        <v>50</v>
      </c>
      <c r="G2844" t="s">
        <v>114</v>
      </c>
      <c r="H2844" s="7" t="s">
        <v>116</v>
      </c>
      <c r="I2844" s="7" t="s">
        <v>148</v>
      </c>
      <c r="J2844" t="s">
        <v>18</v>
      </c>
      <c r="K2844">
        <v>14.7</v>
      </c>
      <c r="L2844">
        <v>1</v>
      </c>
      <c r="M2844">
        <v>92</v>
      </c>
      <c r="N2844">
        <v>2.76</v>
      </c>
    </row>
    <row r="2845" spans="1:14" x14ac:dyDescent="0.25">
      <c r="A2845" s="7">
        <v>442637</v>
      </c>
      <c r="B2845" s="7">
        <f t="shared" si="132"/>
        <v>0</v>
      </c>
      <c r="C2845" s="7">
        <f t="shared" si="133"/>
        <v>0</v>
      </c>
      <c r="D2845" s="7">
        <f t="shared" si="134"/>
        <v>0</v>
      </c>
      <c r="E2845" s="7">
        <v>431518</v>
      </c>
      <c r="F2845" t="s">
        <v>50</v>
      </c>
      <c r="G2845" t="s">
        <v>114</v>
      </c>
      <c r="H2845" s="7" t="s">
        <v>116</v>
      </c>
      <c r="I2845" s="7" t="s">
        <v>148</v>
      </c>
      <c r="J2845" t="s">
        <v>18</v>
      </c>
      <c r="K2845">
        <v>16.600000000000001</v>
      </c>
      <c r="L2845">
        <v>3</v>
      </c>
      <c r="M2845">
        <v>44.2</v>
      </c>
      <c r="N2845">
        <v>2.76</v>
      </c>
    </row>
    <row r="2846" spans="1:14" x14ac:dyDescent="0.25">
      <c r="A2846" s="7">
        <v>442640</v>
      </c>
      <c r="B2846" s="7">
        <f t="shared" si="132"/>
        <v>0</v>
      </c>
      <c r="C2846" s="7">
        <f t="shared" si="133"/>
        <v>0</v>
      </c>
      <c r="D2846" s="7">
        <f t="shared" si="134"/>
        <v>0</v>
      </c>
      <c r="E2846" s="7">
        <v>431518</v>
      </c>
      <c r="F2846" t="s">
        <v>50</v>
      </c>
      <c r="G2846" t="s">
        <v>114</v>
      </c>
      <c r="H2846" s="7" t="s">
        <v>116</v>
      </c>
      <c r="I2846" s="7" t="s">
        <v>148</v>
      </c>
      <c r="J2846" t="s">
        <v>18</v>
      </c>
      <c r="K2846">
        <v>13.2</v>
      </c>
      <c r="L2846">
        <v>1</v>
      </c>
      <c r="M2846">
        <v>92</v>
      </c>
      <c r="N2846">
        <v>2.76</v>
      </c>
    </row>
    <row r="2847" spans="1:14" x14ac:dyDescent="0.25">
      <c r="A2847" s="7">
        <v>442642</v>
      </c>
      <c r="B2847" s="7">
        <f t="shared" si="132"/>
        <v>0</v>
      </c>
      <c r="C2847" s="7">
        <f t="shared" si="133"/>
        <v>0</v>
      </c>
      <c r="D2847" s="7">
        <f t="shared" si="134"/>
        <v>0</v>
      </c>
      <c r="E2847" s="7">
        <v>431518</v>
      </c>
      <c r="F2847" t="s">
        <v>50</v>
      </c>
      <c r="G2847" t="s">
        <v>114</v>
      </c>
      <c r="H2847" s="7" t="s">
        <v>116</v>
      </c>
      <c r="I2847" s="7" t="s">
        <v>148</v>
      </c>
      <c r="J2847" t="s">
        <v>18</v>
      </c>
      <c r="K2847">
        <v>17.899999999999999</v>
      </c>
      <c r="L2847">
        <v>1</v>
      </c>
      <c r="M2847">
        <v>92</v>
      </c>
      <c r="N2847">
        <v>2.76</v>
      </c>
    </row>
    <row r="2848" spans="1:14" x14ac:dyDescent="0.25">
      <c r="A2848" s="7">
        <v>442645</v>
      </c>
      <c r="B2848" s="7">
        <f t="shared" si="132"/>
        <v>0</v>
      </c>
      <c r="C2848" s="7">
        <f t="shared" si="133"/>
        <v>0</v>
      </c>
      <c r="D2848" s="7">
        <f t="shared" si="134"/>
        <v>0</v>
      </c>
      <c r="E2848" s="7">
        <v>431518</v>
      </c>
      <c r="F2848" t="s">
        <v>50</v>
      </c>
      <c r="G2848" t="s">
        <v>114</v>
      </c>
      <c r="H2848" s="7" t="s">
        <v>116</v>
      </c>
      <c r="I2848" s="7" t="s">
        <v>148</v>
      </c>
      <c r="J2848" t="s">
        <v>18</v>
      </c>
      <c r="K2848">
        <v>16.899999999999999</v>
      </c>
      <c r="L2848">
        <v>3</v>
      </c>
      <c r="M2848">
        <v>44.2</v>
      </c>
      <c r="N2848">
        <v>2.76</v>
      </c>
    </row>
    <row r="2849" spans="1:14" x14ac:dyDescent="0.25">
      <c r="A2849" s="7">
        <v>442646</v>
      </c>
      <c r="B2849" s="7">
        <f t="shared" si="132"/>
        <v>0</v>
      </c>
      <c r="C2849" s="7">
        <f t="shared" si="133"/>
        <v>0</v>
      </c>
      <c r="D2849" s="7">
        <f t="shared" si="134"/>
        <v>0</v>
      </c>
      <c r="E2849" s="7">
        <v>431518</v>
      </c>
      <c r="F2849" t="s">
        <v>50</v>
      </c>
      <c r="G2849" t="s">
        <v>114</v>
      </c>
      <c r="H2849" s="7" t="s">
        <v>116</v>
      </c>
      <c r="I2849" s="7" t="s">
        <v>148</v>
      </c>
      <c r="J2849" t="s">
        <v>18</v>
      </c>
      <c r="K2849">
        <v>18.3</v>
      </c>
      <c r="L2849">
        <v>1</v>
      </c>
      <c r="M2849">
        <v>92</v>
      </c>
      <c r="N2849">
        <v>2.76</v>
      </c>
    </row>
    <row r="2850" spans="1:14" x14ac:dyDescent="0.25">
      <c r="A2850" s="7">
        <v>442647</v>
      </c>
      <c r="B2850" s="7">
        <f t="shared" si="132"/>
        <v>0</v>
      </c>
      <c r="C2850" s="7">
        <f t="shared" si="133"/>
        <v>0</v>
      </c>
      <c r="D2850" s="7">
        <f t="shared" si="134"/>
        <v>0</v>
      </c>
      <c r="E2850" s="7">
        <v>431518</v>
      </c>
      <c r="F2850" t="s">
        <v>50</v>
      </c>
      <c r="G2850" t="s">
        <v>114</v>
      </c>
      <c r="H2850" s="7" t="s">
        <v>116</v>
      </c>
      <c r="I2850" s="7" t="s">
        <v>148</v>
      </c>
      <c r="J2850" t="s">
        <v>18</v>
      </c>
      <c r="K2850">
        <v>25</v>
      </c>
      <c r="L2850">
        <v>1</v>
      </c>
      <c r="M2850">
        <v>92</v>
      </c>
      <c r="N2850">
        <v>2.76</v>
      </c>
    </row>
    <row r="2851" spans="1:14" x14ac:dyDescent="0.25">
      <c r="A2851" s="7">
        <v>442648</v>
      </c>
      <c r="B2851" s="7">
        <f t="shared" si="132"/>
        <v>0</v>
      </c>
      <c r="C2851" s="7">
        <f t="shared" si="133"/>
        <v>0</v>
      </c>
      <c r="D2851" s="7">
        <f t="shared" si="134"/>
        <v>0</v>
      </c>
      <c r="E2851" s="7">
        <v>431518</v>
      </c>
      <c r="F2851" t="s">
        <v>50</v>
      </c>
      <c r="G2851" t="s">
        <v>114</v>
      </c>
      <c r="H2851" s="7" t="s">
        <v>116</v>
      </c>
      <c r="I2851" s="7" t="s">
        <v>148</v>
      </c>
      <c r="J2851" t="s">
        <v>18</v>
      </c>
      <c r="K2851">
        <v>19</v>
      </c>
      <c r="L2851">
        <v>2</v>
      </c>
      <c r="M2851">
        <v>57</v>
      </c>
      <c r="N2851">
        <v>2.76</v>
      </c>
    </row>
    <row r="2852" spans="1:14" x14ac:dyDescent="0.25">
      <c r="A2852" s="7">
        <v>442649</v>
      </c>
      <c r="B2852" s="7">
        <f t="shared" si="132"/>
        <v>0</v>
      </c>
      <c r="C2852" s="7">
        <f t="shared" si="133"/>
        <v>0</v>
      </c>
      <c r="D2852" s="7">
        <f t="shared" si="134"/>
        <v>0</v>
      </c>
      <c r="E2852" s="7">
        <v>431518</v>
      </c>
      <c r="F2852" t="s">
        <v>50</v>
      </c>
      <c r="G2852" t="s">
        <v>114</v>
      </c>
      <c r="H2852" s="7" t="s">
        <v>116</v>
      </c>
      <c r="I2852" s="7" t="s">
        <v>148</v>
      </c>
      <c r="J2852" t="s">
        <v>18</v>
      </c>
      <c r="K2852">
        <v>24.9</v>
      </c>
      <c r="L2852">
        <v>1</v>
      </c>
      <c r="M2852">
        <v>92</v>
      </c>
      <c r="N2852">
        <v>2.76</v>
      </c>
    </row>
    <row r="2853" spans="1:14" x14ac:dyDescent="0.25">
      <c r="A2853" s="7">
        <v>442652</v>
      </c>
      <c r="B2853" s="7">
        <f t="shared" si="132"/>
        <v>0</v>
      </c>
      <c r="C2853" s="7">
        <f t="shared" si="133"/>
        <v>0</v>
      </c>
      <c r="D2853" s="7">
        <f t="shared" si="134"/>
        <v>0</v>
      </c>
      <c r="E2853" s="7">
        <v>431518</v>
      </c>
      <c r="F2853" t="s">
        <v>50</v>
      </c>
      <c r="G2853" t="s">
        <v>114</v>
      </c>
      <c r="H2853" s="7" t="s">
        <v>116</v>
      </c>
      <c r="I2853" s="7" t="s">
        <v>148</v>
      </c>
      <c r="J2853" t="s">
        <v>18</v>
      </c>
      <c r="K2853">
        <v>23.8</v>
      </c>
      <c r="L2853">
        <v>1</v>
      </c>
      <c r="M2853">
        <v>92</v>
      </c>
      <c r="N2853">
        <v>2.76</v>
      </c>
    </row>
    <row r="2854" spans="1:14" x14ac:dyDescent="0.25">
      <c r="A2854" s="7">
        <v>442653</v>
      </c>
      <c r="B2854" s="7">
        <f t="shared" si="132"/>
        <v>0</v>
      </c>
      <c r="C2854" s="7">
        <f t="shared" si="133"/>
        <v>0</v>
      </c>
      <c r="D2854" s="7">
        <f t="shared" si="134"/>
        <v>0</v>
      </c>
      <c r="E2854" s="7">
        <v>431518</v>
      </c>
      <c r="F2854" t="s">
        <v>50</v>
      </c>
      <c r="G2854" t="s">
        <v>114</v>
      </c>
      <c r="H2854" s="7" t="s">
        <v>116</v>
      </c>
      <c r="I2854" s="7" t="s">
        <v>148</v>
      </c>
      <c r="J2854" t="s">
        <v>18</v>
      </c>
      <c r="K2854">
        <v>15.4</v>
      </c>
      <c r="L2854">
        <v>2</v>
      </c>
      <c r="M2854">
        <v>57</v>
      </c>
      <c r="N2854">
        <v>2.76</v>
      </c>
    </row>
    <row r="2855" spans="1:14" x14ac:dyDescent="0.25">
      <c r="A2855" s="7">
        <v>442654</v>
      </c>
      <c r="B2855" s="7">
        <f t="shared" si="132"/>
        <v>0</v>
      </c>
      <c r="C2855" s="7">
        <f t="shared" si="133"/>
        <v>0</v>
      </c>
      <c r="D2855" s="7">
        <f t="shared" si="134"/>
        <v>0</v>
      </c>
      <c r="E2855" s="7">
        <v>431518</v>
      </c>
      <c r="F2855" t="s">
        <v>50</v>
      </c>
      <c r="G2855" t="s">
        <v>114</v>
      </c>
      <c r="H2855" s="7" t="s">
        <v>116</v>
      </c>
      <c r="I2855" s="7" t="s">
        <v>148</v>
      </c>
      <c r="J2855" t="s">
        <v>18</v>
      </c>
      <c r="K2855">
        <v>16</v>
      </c>
      <c r="L2855">
        <v>1</v>
      </c>
      <c r="M2855">
        <v>92</v>
      </c>
      <c r="N2855">
        <v>2.76</v>
      </c>
    </row>
    <row r="2856" spans="1:14" x14ac:dyDescent="0.25">
      <c r="A2856" s="7">
        <v>442655</v>
      </c>
      <c r="B2856" s="7">
        <f t="shared" si="132"/>
        <v>0</v>
      </c>
      <c r="C2856" s="7">
        <f t="shared" si="133"/>
        <v>0</v>
      </c>
      <c r="D2856" s="7">
        <f t="shared" si="134"/>
        <v>0</v>
      </c>
      <c r="E2856" s="7">
        <v>431518</v>
      </c>
      <c r="F2856" t="s">
        <v>50</v>
      </c>
      <c r="G2856" t="s">
        <v>114</v>
      </c>
      <c r="H2856" s="7" t="s">
        <v>116</v>
      </c>
      <c r="I2856" s="7" t="s">
        <v>148</v>
      </c>
      <c r="J2856" t="s">
        <v>18</v>
      </c>
      <c r="K2856">
        <v>18.2</v>
      </c>
      <c r="L2856">
        <v>1</v>
      </c>
      <c r="M2856">
        <v>92</v>
      </c>
      <c r="N2856">
        <v>2.76</v>
      </c>
    </row>
    <row r="2857" spans="1:14" x14ac:dyDescent="0.25">
      <c r="A2857" s="7">
        <v>442658</v>
      </c>
      <c r="B2857" s="7">
        <f t="shared" si="132"/>
        <v>0</v>
      </c>
      <c r="C2857" s="7">
        <f t="shared" si="133"/>
        <v>0</v>
      </c>
      <c r="D2857" s="7">
        <f t="shared" si="134"/>
        <v>0</v>
      </c>
      <c r="E2857" s="7">
        <v>431518</v>
      </c>
      <c r="F2857" t="s">
        <v>50</v>
      </c>
      <c r="G2857" t="s">
        <v>114</v>
      </c>
      <c r="H2857" s="7" t="s">
        <v>116</v>
      </c>
      <c r="I2857" s="7" t="s">
        <v>148</v>
      </c>
      <c r="J2857" t="s">
        <v>18</v>
      </c>
      <c r="K2857">
        <v>49.3</v>
      </c>
      <c r="L2857">
        <v>4</v>
      </c>
      <c r="M2857">
        <v>52.4</v>
      </c>
      <c r="N2857">
        <v>2.76</v>
      </c>
    </row>
    <row r="2858" spans="1:14" x14ac:dyDescent="0.25">
      <c r="A2858" s="7">
        <v>442659</v>
      </c>
      <c r="B2858" s="7">
        <f t="shared" si="132"/>
        <v>0</v>
      </c>
      <c r="C2858" s="7">
        <f t="shared" si="133"/>
        <v>0</v>
      </c>
      <c r="D2858" s="7">
        <f t="shared" si="134"/>
        <v>0</v>
      </c>
      <c r="E2858" s="7">
        <v>431518</v>
      </c>
      <c r="F2858" t="s">
        <v>50</v>
      </c>
      <c r="G2858" t="s">
        <v>114</v>
      </c>
      <c r="H2858" s="7" t="s">
        <v>116</v>
      </c>
      <c r="I2858" s="7" t="s">
        <v>148</v>
      </c>
      <c r="J2858" t="s">
        <v>18</v>
      </c>
      <c r="K2858">
        <v>18.5</v>
      </c>
      <c r="L2858">
        <v>1</v>
      </c>
      <c r="M2858">
        <v>92</v>
      </c>
      <c r="N2858">
        <v>2.76</v>
      </c>
    </row>
    <row r="2859" spans="1:14" x14ac:dyDescent="0.25">
      <c r="A2859" s="7">
        <v>442660</v>
      </c>
      <c r="B2859" s="7">
        <f t="shared" si="132"/>
        <v>0</v>
      </c>
      <c r="C2859" s="7">
        <f t="shared" si="133"/>
        <v>0</v>
      </c>
      <c r="D2859" s="7">
        <f t="shared" si="134"/>
        <v>0</v>
      </c>
      <c r="E2859" s="7">
        <v>431518</v>
      </c>
      <c r="F2859" t="s">
        <v>50</v>
      </c>
      <c r="G2859" t="s">
        <v>114</v>
      </c>
      <c r="H2859" s="7" t="s">
        <v>116</v>
      </c>
      <c r="I2859" s="7" t="s">
        <v>148</v>
      </c>
      <c r="J2859" t="s">
        <v>18</v>
      </c>
      <c r="K2859">
        <v>25.3</v>
      </c>
      <c r="L2859">
        <v>1</v>
      </c>
      <c r="M2859">
        <v>92</v>
      </c>
      <c r="N2859">
        <v>2.76</v>
      </c>
    </row>
    <row r="2860" spans="1:14" x14ac:dyDescent="0.25">
      <c r="A2860" s="7">
        <v>442661</v>
      </c>
      <c r="B2860" s="7">
        <f t="shared" si="132"/>
        <v>0</v>
      </c>
      <c r="C2860" s="7">
        <f t="shared" si="133"/>
        <v>0</v>
      </c>
      <c r="D2860" s="7">
        <f t="shared" si="134"/>
        <v>0</v>
      </c>
      <c r="E2860" s="7">
        <v>431518</v>
      </c>
      <c r="F2860" t="s">
        <v>50</v>
      </c>
      <c r="G2860" t="s">
        <v>114</v>
      </c>
      <c r="H2860" s="7" t="s">
        <v>116</v>
      </c>
      <c r="I2860" s="7" t="s">
        <v>148</v>
      </c>
      <c r="J2860" t="s">
        <v>18</v>
      </c>
      <c r="K2860">
        <v>17.2</v>
      </c>
      <c r="L2860">
        <v>2</v>
      </c>
      <c r="M2860">
        <v>57</v>
      </c>
      <c r="N2860">
        <v>2.76</v>
      </c>
    </row>
    <row r="2861" spans="1:14" x14ac:dyDescent="0.25">
      <c r="A2861" s="7">
        <v>442662</v>
      </c>
      <c r="B2861" s="7">
        <f t="shared" si="132"/>
        <v>0</v>
      </c>
      <c r="C2861" s="7">
        <f t="shared" si="133"/>
        <v>0</v>
      </c>
      <c r="D2861" s="7">
        <f t="shared" si="134"/>
        <v>0</v>
      </c>
      <c r="E2861" s="7">
        <v>431518</v>
      </c>
      <c r="F2861" t="s">
        <v>50</v>
      </c>
      <c r="G2861" t="s">
        <v>114</v>
      </c>
      <c r="H2861" s="7" t="s">
        <v>116</v>
      </c>
      <c r="I2861" s="7" t="s">
        <v>148</v>
      </c>
      <c r="J2861" t="s">
        <v>18</v>
      </c>
      <c r="K2861">
        <v>12.9</v>
      </c>
      <c r="L2861">
        <v>1</v>
      </c>
      <c r="M2861">
        <v>92</v>
      </c>
      <c r="N2861">
        <v>2.76</v>
      </c>
    </row>
    <row r="2862" spans="1:14" x14ac:dyDescent="0.25">
      <c r="A2862" s="7">
        <v>442663</v>
      </c>
      <c r="B2862" s="7">
        <f t="shared" si="132"/>
        <v>0</v>
      </c>
      <c r="C2862" s="7">
        <f t="shared" si="133"/>
        <v>0</v>
      </c>
      <c r="D2862" s="7">
        <f t="shared" si="134"/>
        <v>0</v>
      </c>
      <c r="E2862" s="7">
        <v>431518</v>
      </c>
      <c r="F2862" t="s">
        <v>50</v>
      </c>
      <c r="G2862" t="s">
        <v>114</v>
      </c>
      <c r="H2862" s="7" t="s">
        <v>116</v>
      </c>
      <c r="I2862" s="7" t="s">
        <v>148</v>
      </c>
      <c r="J2862" t="s">
        <v>18</v>
      </c>
      <c r="K2862">
        <v>17.100000000000001</v>
      </c>
      <c r="L2862">
        <v>1</v>
      </c>
      <c r="M2862">
        <v>92</v>
      </c>
      <c r="N2862">
        <v>2.76</v>
      </c>
    </row>
    <row r="2863" spans="1:14" x14ac:dyDescent="0.25">
      <c r="A2863" s="7">
        <v>442665</v>
      </c>
      <c r="B2863" s="7">
        <f t="shared" si="132"/>
        <v>0</v>
      </c>
      <c r="C2863" s="7">
        <f t="shared" si="133"/>
        <v>0</v>
      </c>
      <c r="D2863" s="7">
        <f t="shared" si="134"/>
        <v>0</v>
      </c>
      <c r="E2863" s="7">
        <v>431518</v>
      </c>
      <c r="F2863" t="s">
        <v>50</v>
      </c>
      <c r="G2863" t="s">
        <v>114</v>
      </c>
      <c r="H2863" s="7" t="s">
        <v>116</v>
      </c>
      <c r="I2863" s="7" t="s">
        <v>148</v>
      </c>
      <c r="J2863" t="s">
        <v>18</v>
      </c>
      <c r="K2863">
        <v>15.2</v>
      </c>
      <c r="L2863">
        <v>1</v>
      </c>
      <c r="M2863">
        <v>92</v>
      </c>
      <c r="N2863">
        <v>2.76</v>
      </c>
    </row>
    <row r="2864" spans="1:14" x14ac:dyDescent="0.25">
      <c r="A2864" s="7">
        <v>442666</v>
      </c>
      <c r="B2864" s="7">
        <f t="shared" si="132"/>
        <v>0</v>
      </c>
      <c r="C2864" s="7">
        <f t="shared" si="133"/>
        <v>0</v>
      </c>
      <c r="D2864" s="7">
        <f t="shared" si="134"/>
        <v>0</v>
      </c>
      <c r="E2864" s="7">
        <v>431518</v>
      </c>
      <c r="F2864" t="s">
        <v>50</v>
      </c>
      <c r="G2864" t="s">
        <v>114</v>
      </c>
      <c r="H2864" s="7" t="s">
        <v>116</v>
      </c>
      <c r="I2864" s="7" t="s">
        <v>148</v>
      </c>
      <c r="J2864" t="s">
        <v>18</v>
      </c>
      <c r="K2864">
        <v>16.399999999999999</v>
      </c>
      <c r="L2864">
        <v>1</v>
      </c>
      <c r="M2864">
        <v>92</v>
      </c>
      <c r="N2864">
        <v>2.76</v>
      </c>
    </row>
    <row r="2865" spans="1:14" x14ac:dyDescent="0.25">
      <c r="A2865" s="7">
        <v>442667</v>
      </c>
      <c r="B2865" s="7">
        <f t="shared" si="132"/>
        <v>0</v>
      </c>
      <c r="C2865" s="7">
        <f t="shared" si="133"/>
        <v>0</v>
      </c>
      <c r="D2865" s="7">
        <f t="shared" si="134"/>
        <v>0</v>
      </c>
      <c r="E2865" s="7">
        <v>431518</v>
      </c>
      <c r="F2865" t="s">
        <v>50</v>
      </c>
      <c r="G2865" t="s">
        <v>114</v>
      </c>
      <c r="H2865" s="7" t="s">
        <v>116</v>
      </c>
      <c r="I2865" s="7" t="s">
        <v>148</v>
      </c>
      <c r="J2865" t="s">
        <v>18</v>
      </c>
      <c r="K2865">
        <v>17.2</v>
      </c>
      <c r="L2865">
        <v>1</v>
      </c>
      <c r="M2865">
        <v>92</v>
      </c>
      <c r="N2865">
        <v>2.76</v>
      </c>
    </row>
    <row r="2866" spans="1:14" x14ac:dyDescent="0.25">
      <c r="A2866" s="7">
        <v>442668</v>
      </c>
      <c r="B2866" s="7">
        <f t="shared" si="132"/>
        <v>0</v>
      </c>
      <c r="C2866" s="7">
        <f t="shared" si="133"/>
        <v>0</v>
      </c>
      <c r="D2866" s="7">
        <f t="shared" si="134"/>
        <v>0</v>
      </c>
      <c r="E2866" s="7">
        <v>431518</v>
      </c>
      <c r="F2866" t="s">
        <v>50</v>
      </c>
      <c r="G2866" t="s">
        <v>114</v>
      </c>
      <c r="H2866" s="7" t="s">
        <v>116</v>
      </c>
      <c r="I2866" s="7" t="s">
        <v>148</v>
      </c>
      <c r="J2866" t="s">
        <v>18</v>
      </c>
      <c r="K2866">
        <v>23.5</v>
      </c>
      <c r="L2866">
        <v>2</v>
      </c>
      <c r="M2866">
        <v>57</v>
      </c>
      <c r="N2866">
        <v>2.76</v>
      </c>
    </row>
    <row r="2867" spans="1:14" x14ac:dyDescent="0.25">
      <c r="A2867" s="7">
        <v>442669</v>
      </c>
      <c r="B2867" s="7">
        <f t="shared" si="132"/>
        <v>0</v>
      </c>
      <c r="C2867" s="7">
        <f t="shared" si="133"/>
        <v>0</v>
      </c>
      <c r="D2867" s="7">
        <f t="shared" si="134"/>
        <v>0</v>
      </c>
      <c r="E2867" s="7">
        <v>431518</v>
      </c>
      <c r="F2867" t="s">
        <v>50</v>
      </c>
      <c r="G2867" t="s">
        <v>114</v>
      </c>
      <c r="H2867" s="7" t="s">
        <v>116</v>
      </c>
      <c r="I2867" s="7" t="s">
        <v>148</v>
      </c>
      <c r="J2867" t="s">
        <v>18</v>
      </c>
      <c r="K2867">
        <v>12.3</v>
      </c>
      <c r="L2867">
        <v>1</v>
      </c>
      <c r="M2867">
        <v>92</v>
      </c>
      <c r="N2867">
        <v>2.76</v>
      </c>
    </row>
    <row r="2868" spans="1:14" x14ac:dyDescent="0.25">
      <c r="A2868" s="7">
        <v>442670</v>
      </c>
      <c r="B2868" s="7">
        <f t="shared" si="132"/>
        <v>0</v>
      </c>
      <c r="C2868" s="7">
        <f t="shared" si="133"/>
        <v>0</v>
      </c>
      <c r="D2868" s="7">
        <f t="shared" si="134"/>
        <v>0</v>
      </c>
      <c r="E2868" s="7">
        <v>431518</v>
      </c>
      <c r="F2868" t="s">
        <v>50</v>
      </c>
      <c r="G2868" t="s">
        <v>114</v>
      </c>
      <c r="H2868" s="7" t="s">
        <v>116</v>
      </c>
      <c r="I2868" s="7" t="s">
        <v>148</v>
      </c>
      <c r="J2868" t="s">
        <v>18</v>
      </c>
      <c r="K2868">
        <v>17.8</v>
      </c>
      <c r="L2868">
        <v>1</v>
      </c>
      <c r="M2868">
        <v>92</v>
      </c>
      <c r="N2868">
        <v>2.76</v>
      </c>
    </row>
    <row r="2869" spans="1:14" x14ac:dyDescent="0.25">
      <c r="A2869" s="7">
        <v>442672</v>
      </c>
      <c r="B2869" s="7">
        <f t="shared" si="132"/>
        <v>0</v>
      </c>
      <c r="C2869" s="7">
        <f t="shared" si="133"/>
        <v>0</v>
      </c>
      <c r="D2869" s="7">
        <f t="shared" si="134"/>
        <v>0</v>
      </c>
      <c r="E2869" s="7">
        <v>431518</v>
      </c>
      <c r="F2869" t="s">
        <v>50</v>
      </c>
      <c r="G2869" t="s">
        <v>114</v>
      </c>
      <c r="H2869" s="7" t="s">
        <v>116</v>
      </c>
      <c r="I2869" s="7" t="s">
        <v>148</v>
      </c>
      <c r="J2869" t="s">
        <v>18</v>
      </c>
      <c r="K2869">
        <v>17.100000000000001</v>
      </c>
      <c r="L2869">
        <v>1</v>
      </c>
      <c r="M2869">
        <v>92</v>
      </c>
      <c r="N2869">
        <v>2.76</v>
      </c>
    </row>
    <row r="2870" spans="1:14" x14ac:dyDescent="0.25">
      <c r="A2870" s="7">
        <v>442673</v>
      </c>
      <c r="B2870" s="7">
        <f t="shared" si="132"/>
        <v>0</v>
      </c>
      <c r="C2870" s="7">
        <f t="shared" si="133"/>
        <v>0</v>
      </c>
      <c r="D2870" s="7">
        <f t="shared" si="134"/>
        <v>0</v>
      </c>
      <c r="E2870" s="7">
        <v>431518</v>
      </c>
      <c r="F2870" t="s">
        <v>50</v>
      </c>
      <c r="G2870" t="s">
        <v>114</v>
      </c>
      <c r="H2870" s="7" t="s">
        <v>116</v>
      </c>
      <c r="I2870" s="7" t="s">
        <v>148</v>
      </c>
      <c r="J2870" t="s">
        <v>18</v>
      </c>
      <c r="K2870">
        <v>12.4</v>
      </c>
      <c r="L2870">
        <v>1</v>
      </c>
      <c r="M2870">
        <v>92</v>
      </c>
      <c r="N2870">
        <v>2.76</v>
      </c>
    </row>
    <row r="2871" spans="1:14" x14ac:dyDescent="0.25">
      <c r="A2871" s="7">
        <v>442674</v>
      </c>
      <c r="B2871" s="7">
        <f t="shared" si="132"/>
        <v>0</v>
      </c>
      <c r="C2871" s="7">
        <f t="shared" si="133"/>
        <v>0</v>
      </c>
      <c r="D2871" s="7">
        <f t="shared" si="134"/>
        <v>0</v>
      </c>
      <c r="E2871" s="7">
        <v>431518</v>
      </c>
      <c r="F2871" t="s">
        <v>50</v>
      </c>
      <c r="G2871" t="s">
        <v>114</v>
      </c>
      <c r="H2871" s="7" t="s">
        <v>116</v>
      </c>
      <c r="I2871" s="7" t="s">
        <v>148</v>
      </c>
      <c r="J2871" t="s">
        <v>18</v>
      </c>
      <c r="K2871">
        <v>16.7</v>
      </c>
      <c r="L2871">
        <v>1</v>
      </c>
      <c r="M2871">
        <v>92</v>
      </c>
      <c r="N2871">
        <v>2.76</v>
      </c>
    </row>
    <row r="2872" spans="1:14" x14ac:dyDescent="0.25">
      <c r="A2872" s="7">
        <v>442676</v>
      </c>
      <c r="B2872" s="7">
        <f t="shared" si="132"/>
        <v>0</v>
      </c>
      <c r="C2872" s="7">
        <f t="shared" si="133"/>
        <v>0</v>
      </c>
      <c r="D2872" s="7">
        <f t="shared" si="134"/>
        <v>0</v>
      </c>
      <c r="E2872" s="7">
        <v>431518</v>
      </c>
      <c r="F2872" t="s">
        <v>50</v>
      </c>
      <c r="G2872" t="s">
        <v>114</v>
      </c>
      <c r="H2872" s="7" t="s">
        <v>116</v>
      </c>
      <c r="I2872" s="7" t="s">
        <v>148</v>
      </c>
      <c r="J2872" t="s">
        <v>18</v>
      </c>
      <c r="K2872">
        <v>93</v>
      </c>
      <c r="L2872">
        <v>1</v>
      </c>
      <c r="M2872">
        <v>145.4</v>
      </c>
      <c r="N2872">
        <v>2.76</v>
      </c>
    </row>
    <row r="2873" spans="1:14" x14ac:dyDescent="0.25">
      <c r="A2873" s="7">
        <v>442680</v>
      </c>
      <c r="B2873" s="7">
        <f t="shared" si="132"/>
        <v>0</v>
      </c>
      <c r="C2873" s="7">
        <f t="shared" si="133"/>
        <v>0</v>
      </c>
      <c r="D2873" s="7">
        <f t="shared" si="134"/>
        <v>0</v>
      </c>
      <c r="E2873" s="7">
        <v>431518</v>
      </c>
      <c r="F2873" t="s">
        <v>50</v>
      </c>
      <c r="G2873" t="s">
        <v>114</v>
      </c>
      <c r="H2873" s="7" t="s">
        <v>116</v>
      </c>
      <c r="I2873" s="7" t="s">
        <v>148</v>
      </c>
      <c r="J2873" t="s">
        <v>18</v>
      </c>
      <c r="K2873">
        <v>16.8</v>
      </c>
      <c r="L2873">
        <v>2</v>
      </c>
      <c r="M2873">
        <v>57</v>
      </c>
      <c r="N2873">
        <v>2.76</v>
      </c>
    </row>
    <row r="2874" spans="1:14" x14ac:dyDescent="0.25">
      <c r="A2874" s="7">
        <v>442681</v>
      </c>
      <c r="B2874" s="7">
        <f t="shared" si="132"/>
        <v>0</v>
      </c>
      <c r="C2874" s="7">
        <f t="shared" si="133"/>
        <v>0</v>
      </c>
      <c r="D2874" s="7">
        <f t="shared" si="134"/>
        <v>0</v>
      </c>
      <c r="E2874" s="7">
        <v>431518</v>
      </c>
      <c r="F2874" t="s">
        <v>50</v>
      </c>
      <c r="G2874" t="s">
        <v>114</v>
      </c>
      <c r="H2874" s="7" t="s">
        <v>116</v>
      </c>
      <c r="I2874" s="7" t="s">
        <v>148</v>
      </c>
      <c r="J2874" t="s">
        <v>18</v>
      </c>
      <c r="K2874">
        <v>15.3</v>
      </c>
      <c r="L2874">
        <v>1</v>
      </c>
      <c r="M2874">
        <v>92</v>
      </c>
      <c r="N2874">
        <v>2.76</v>
      </c>
    </row>
    <row r="2875" spans="1:14" x14ac:dyDescent="0.25">
      <c r="A2875" s="7">
        <v>442682</v>
      </c>
      <c r="B2875" s="7">
        <f t="shared" si="132"/>
        <v>0</v>
      </c>
      <c r="C2875" s="7">
        <f t="shared" si="133"/>
        <v>0</v>
      </c>
      <c r="D2875" s="7">
        <f t="shared" si="134"/>
        <v>0</v>
      </c>
      <c r="E2875" s="7">
        <v>431518</v>
      </c>
      <c r="F2875" t="s">
        <v>50</v>
      </c>
      <c r="G2875" t="s">
        <v>114</v>
      </c>
      <c r="H2875" s="7" t="s">
        <v>116</v>
      </c>
      <c r="I2875" s="7" t="s">
        <v>148</v>
      </c>
      <c r="J2875" t="s">
        <v>18</v>
      </c>
      <c r="K2875">
        <v>17.8</v>
      </c>
      <c r="L2875">
        <v>2</v>
      </c>
      <c r="M2875">
        <v>57</v>
      </c>
      <c r="N2875">
        <v>2.76</v>
      </c>
    </row>
    <row r="2876" spans="1:14" x14ac:dyDescent="0.25">
      <c r="A2876" s="7">
        <v>442683</v>
      </c>
      <c r="B2876" s="7">
        <f t="shared" si="132"/>
        <v>0</v>
      </c>
      <c r="C2876" s="7">
        <f t="shared" si="133"/>
        <v>0</v>
      </c>
      <c r="D2876" s="7">
        <f t="shared" si="134"/>
        <v>0</v>
      </c>
      <c r="E2876" s="7">
        <v>431518</v>
      </c>
      <c r="F2876" t="s">
        <v>50</v>
      </c>
      <c r="G2876" t="s">
        <v>114</v>
      </c>
      <c r="H2876" s="7" t="s">
        <v>116</v>
      </c>
      <c r="I2876" s="7" t="s">
        <v>148</v>
      </c>
      <c r="J2876" t="s">
        <v>18</v>
      </c>
      <c r="K2876">
        <v>19.100000000000001</v>
      </c>
      <c r="L2876">
        <v>1</v>
      </c>
      <c r="M2876">
        <v>92</v>
      </c>
      <c r="N2876">
        <v>2.76</v>
      </c>
    </row>
    <row r="2877" spans="1:14" x14ac:dyDescent="0.25">
      <c r="A2877" s="7">
        <v>442684</v>
      </c>
      <c r="B2877" s="7">
        <f t="shared" si="132"/>
        <v>0</v>
      </c>
      <c r="C2877" s="7">
        <f t="shared" si="133"/>
        <v>0</v>
      </c>
      <c r="D2877" s="7">
        <f t="shared" si="134"/>
        <v>0</v>
      </c>
      <c r="E2877" s="7">
        <v>431518</v>
      </c>
      <c r="F2877" t="s">
        <v>50</v>
      </c>
      <c r="G2877" t="s">
        <v>114</v>
      </c>
      <c r="H2877" s="7" t="s">
        <v>116</v>
      </c>
      <c r="I2877" s="7" t="s">
        <v>148</v>
      </c>
      <c r="J2877" t="s">
        <v>18</v>
      </c>
      <c r="K2877">
        <v>24.4</v>
      </c>
      <c r="L2877">
        <v>1</v>
      </c>
      <c r="M2877">
        <v>92</v>
      </c>
      <c r="N2877">
        <v>2.76</v>
      </c>
    </row>
    <row r="2878" spans="1:14" x14ac:dyDescent="0.25">
      <c r="A2878" s="7">
        <v>442685</v>
      </c>
      <c r="B2878" s="7">
        <f t="shared" si="132"/>
        <v>0</v>
      </c>
      <c r="C2878" s="7">
        <f t="shared" si="133"/>
        <v>0</v>
      </c>
      <c r="D2878" s="7">
        <f t="shared" si="134"/>
        <v>0</v>
      </c>
      <c r="E2878" s="7">
        <v>431518</v>
      </c>
      <c r="F2878" t="s">
        <v>50</v>
      </c>
      <c r="G2878" t="s">
        <v>114</v>
      </c>
      <c r="H2878" s="7" t="s">
        <v>116</v>
      </c>
      <c r="I2878" s="7" t="s">
        <v>148</v>
      </c>
      <c r="J2878" t="s">
        <v>18</v>
      </c>
      <c r="K2878">
        <v>55.8</v>
      </c>
      <c r="L2878">
        <v>2</v>
      </c>
      <c r="M2878">
        <v>83.2</v>
      </c>
      <c r="N2878">
        <v>2.76</v>
      </c>
    </row>
    <row r="2879" spans="1:14" x14ac:dyDescent="0.25">
      <c r="A2879" s="7">
        <v>442687</v>
      </c>
      <c r="B2879" s="7">
        <f t="shared" si="132"/>
        <v>0</v>
      </c>
      <c r="C2879" s="7">
        <f t="shared" si="133"/>
        <v>0</v>
      </c>
      <c r="D2879" s="7">
        <f t="shared" si="134"/>
        <v>0</v>
      </c>
      <c r="E2879" s="7">
        <v>431518</v>
      </c>
      <c r="F2879" t="s">
        <v>50</v>
      </c>
      <c r="G2879" t="s">
        <v>114</v>
      </c>
      <c r="H2879" s="7" t="s">
        <v>116</v>
      </c>
      <c r="I2879" s="7" t="s">
        <v>148</v>
      </c>
      <c r="J2879" t="s">
        <v>18</v>
      </c>
      <c r="K2879">
        <v>13.9</v>
      </c>
      <c r="L2879">
        <v>1</v>
      </c>
      <c r="M2879">
        <v>92</v>
      </c>
      <c r="N2879">
        <v>2.76</v>
      </c>
    </row>
    <row r="2880" spans="1:14" x14ac:dyDescent="0.25">
      <c r="A2880" s="7">
        <v>442689</v>
      </c>
      <c r="B2880" s="7">
        <f t="shared" si="132"/>
        <v>0</v>
      </c>
      <c r="C2880" s="7">
        <f t="shared" si="133"/>
        <v>0</v>
      </c>
      <c r="D2880" s="7">
        <f t="shared" si="134"/>
        <v>0</v>
      </c>
      <c r="E2880" s="7">
        <v>431518</v>
      </c>
      <c r="F2880" t="s">
        <v>50</v>
      </c>
      <c r="G2880" t="s">
        <v>114</v>
      </c>
      <c r="H2880" s="7" t="s">
        <v>116</v>
      </c>
      <c r="I2880" s="7" t="s">
        <v>148</v>
      </c>
      <c r="J2880" t="s">
        <v>18</v>
      </c>
      <c r="K2880">
        <v>12.6</v>
      </c>
      <c r="L2880">
        <v>2</v>
      </c>
      <c r="M2880">
        <v>57</v>
      </c>
      <c r="N2880">
        <v>2.76</v>
      </c>
    </row>
    <row r="2881" spans="1:14" x14ac:dyDescent="0.25">
      <c r="A2881" s="7">
        <v>442690</v>
      </c>
      <c r="B2881" s="7">
        <f t="shared" si="132"/>
        <v>0</v>
      </c>
      <c r="C2881" s="7">
        <f t="shared" si="133"/>
        <v>0</v>
      </c>
      <c r="D2881" s="7">
        <f t="shared" si="134"/>
        <v>0</v>
      </c>
      <c r="E2881" s="7">
        <v>431518</v>
      </c>
      <c r="F2881" t="s">
        <v>50</v>
      </c>
      <c r="G2881" t="s">
        <v>114</v>
      </c>
      <c r="H2881" s="7" t="s">
        <v>116</v>
      </c>
      <c r="I2881" s="7" t="s">
        <v>148</v>
      </c>
      <c r="J2881" t="s">
        <v>18</v>
      </c>
      <c r="K2881">
        <v>41.9</v>
      </c>
      <c r="L2881">
        <v>1</v>
      </c>
      <c r="M2881">
        <v>118.7</v>
      </c>
      <c r="N2881">
        <v>2.76</v>
      </c>
    </row>
    <row r="2882" spans="1:14" x14ac:dyDescent="0.25">
      <c r="A2882" s="7">
        <v>442692</v>
      </c>
      <c r="B2882" s="7">
        <f t="shared" si="132"/>
        <v>0</v>
      </c>
      <c r="C2882" s="7">
        <f t="shared" si="133"/>
        <v>0</v>
      </c>
      <c r="D2882" s="7">
        <f t="shared" si="134"/>
        <v>0</v>
      </c>
      <c r="E2882" s="7">
        <v>431518</v>
      </c>
      <c r="F2882" t="s">
        <v>50</v>
      </c>
      <c r="G2882" t="s">
        <v>114</v>
      </c>
      <c r="H2882" s="7" t="s">
        <v>116</v>
      </c>
      <c r="I2882" s="7" t="s">
        <v>148</v>
      </c>
      <c r="J2882" t="s">
        <v>18</v>
      </c>
      <c r="K2882">
        <v>24.4</v>
      </c>
      <c r="L2882">
        <v>1</v>
      </c>
      <c r="M2882">
        <v>92</v>
      </c>
      <c r="N2882">
        <v>2.76</v>
      </c>
    </row>
    <row r="2883" spans="1:14" x14ac:dyDescent="0.25">
      <c r="A2883" s="7">
        <v>442696</v>
      </c>
      <c r="B2883" s="7">
        <f t="shared" ref="B2883:B2946" si="135">IF(A2883=A2884,1,0)</f>
        <v>0</v>
      </c>
      <c r="C2883" s="7">
        <f t="shared" ref="C2883:C2946" si="136">IF(A2883=A2882,1,0)</f>
        <v>0</v>
      </c>
      <c r="D2883" s="7">
        <f t="shared" ref="D2883:D2946" si="137">B2883+C2883</f>
        <v>0</v>
      </c>
      <c r="E2883" s="7">
        <v>431518</v>
      </c>
      <c r="F2883" t="s">
        <v>50</v>
      </c>
      <c r="G2883" t="s">
        <v>114</v>
      </c>
      <c r="H2883" s="7" t="s">
        <v>116</v>
      </c>
      <c r="I2883" s="7" t="s">
        <v>148</v>
      </c>
      <c r="J2883" t="s">
        <v>18</v>
      </c>
      <c r="K2883">
        <v>14.3</v>
      </c>
      <c r="L2883">
        <v>1</v>
      </c>
      <c r="M2883">
        <v>92</v>
      </c>
      <c r="N2883">
        <v>2.76</v>
      </c>
    </row>
    <row r="2884" spans="1:14" x14ac:dyDescent="0.25">
      <c r="A2884" s="7">
        <v>442701</v>
      </c>
      <c r="B2884" s="7">
        <f t="shared" si="135"/>
        <v>0</v>
      </c>
      <c r="C2884" s="7">
        <f t="shared" si="136"/>
        <v>0</v>
      </c>
      <c r="D2884" s="7">
        <f t="shared" si="137"/>
        <v>0</v>
      </c>
      <c r="E2884" s="7">
        <v>431518</v>
      </c>
      <c r="F2884" t="s">
        <v>50</v>
      </c>
      <c r="G2884" t="s">
        <v>114</v>
      </c>
      <c r="H2884" s="7" t="s">
        <v>116</v>
      </c>
      <c r="I2884" s="7" t="s">
        <v>148</v>
      </c>
      <c r="J2884" t="s">
        <v>18</v>
      </c>
      <c r="K2884">
        <v>17</v>
      </c>
      <c r="L2884">
        <v>1</v>
      </c>
      <c r="M2884">
        <v>92</v>
      </c>
      <c r="N2884">
        <v>2.76</v>
      </c>
    </row>
    <row r="2885" spans="1:14" x14ac:dyDescent="0.25">
      <c r="A2885" s="7">
        <v>442702</v>
      </c>
      <c r="B2885" s="7">
        <f t="shared" si="135"/>
        <v>0</v>
      </c>
      <c r="C2885" s="7">
        <f t="shared" si="136"/>
        <v>0</v>
      </c>
      <c r="D2885" s="7">
        <f t="shared" si="137"/>
        <v>0</v>
      </c>
      <c r="E2885" s="7">
        <v>431518</v>
      </c>
      <c r="F2885" t="s">
        <v>50</v>
      </c>
      <c r="G2885" t="s">
        <v>114</v>
      </c>
      <c r="H2885" s="7" t="s">
        <v>116</v>
      </c>
      <c r="I2885" s="7" t="s">
        <v>148</v>
      </c>
      <c r="J2885" t="s">
        <v>18</v>
      </c>
      <c r="K2885">
        <v>12.8</v>
      </c>
      <c r="L2885">
        <v>1</v>
      </c>
      <c r="M2885">
        <v>92</v>
      </c>
      <c r="N2885">
        <v>2.76</v>
      </c>
    </row>
    <row r="2886" spans="1:14" x14ac:dyDescent="0.25">
      <c r="A2886" s="7">
        <v>442703</v>
      </c>
      <c r="B2886" s="7">
        <f t="shared" si="135"/>
        <v>0</v>
      </c>
      <c r="C2886" s="7">
        <f t="shared" si="136"/>
        <v>0</v>
      </c>
      <c r="D2886" s="7">
        <f t="shared" si="137"/>
        <v>0</v>
      </c>
      <c r="E2886" s="7">
        <v>431518</v>
      </c>
      <c r="F2886" t="s">
        <v>50</v>
      </c>
      <c r="G2886" t="s">
        <v>114</v>
      </c>
      <c r="H2886" s="7" t="s">
        <v>116</v>
      </c>
      <c r="I2886" s="7" t="s">
        <v>148</v>
      </c>
      <c r="J2886" t="s">
        <v>18</v>
      </c>
      <c r="K2886">
        <v>17.5</v>
      </c>
      <c r="L2886">
        <v>2</v>
      </c>
      <c r="M2886">
        <v>73.5</v>
      </c>
      <c r="N2886">
        <v>2.76</v>
      </c>
    </row>
    <row r="2887" spans="1:14" x14ac:dyDescent="0.25">
      <c r="A2887" s="7">
        <v>442704</v>
      </c>
      <c r="B2887" s="7">
        <f t="shared" si="135"/>
        <v>0</v>
      </c>
      <c r="C2887" s="7">
        <f t="shared" si="136"/>
        <v>0</v>
      </c>
      <c r="D2887" s="7">
        <f t="shared" si="137"/>
        <v>0</v>
      </c>
      <c r="E2887" s="7">
        <v>431518</v>
      </c>
      <c r="F2887" t="s">
        <v>50</v>
      </c>
      <c r="G2887" t="s">
        <v>114</v>
      </c>
      <c r="H2887" s="7" t="s">
        <v>116</v>
      </c>
      <c r="I2887" s="7" t="s">
        <v>148</v>
      </c>
      <c r="J2887" t="s">
        <v>18</v>
      </c>
      <c r="K2887">
        <v>25</v>
      </c>
      <c r="L2887">
        <v>2</v>
      </c>
      <c r="M2887">
        <v>57</v>
      </c>
      <c r="N2887">
        <v>2.76</v>
      </c>
    </row>
    <row r="2888" spans="1:14" x14ac:dyDescent="0.25">
      <c r="A2888" s="7">
        <v>442705</v>
      </c>
      <c r="B2888" s="7">
        <f t="shared" si="135"/>
        <v>0</v>
      </c>
      <c r="C2888" s="7">
        <f t="shared" si="136"/>
        <v>0</v>
      </c>
      <c r="D2888" s="7">
        <f t="shared" si="137"/>
        <v>0</v>
      </c>
      <c r="E2888" s="7">
        <v>431518</v>
      </c>
      <c r="F2888" t="s">
        <v>50</v>
      </c>
      <c r="G2888" t="s">
        <v>114</v>
      </c>
      <c r="H2888" s="7" t="s">
        <v>116</v>
      </c>
      <c r="I2888" s="7" t="s">
        <v>148</v>
      </c>
      <c r="J2888" t="s">
        <v>18</v>
      </c>
      <c r="K2888">
        <v>14.5</v>
      </c>
      <c r="L2888">
        <v>1</v>
      </c>
      <c r="M2888">
        <v>92</v>
      </c>
      <c r="N2888">
        <v>2.76</v>
      </c>
    </row>
    <row r="2889" spans="1:14" x14ac:dyDescent="0.25">
      <c r="A2889" s="7">
        <v>442706</v>
      </c>
      <c r="B2889" s="7">
        <f t="shared" si="135"/>
        <v>0</v>
      </c>
      <c r="C2889" s="7">
        <f t="shared" si="136"/>
        <v>0</v>
      </c>
      <c r="D2889" s="7">
        <f t="shared" si="137"/>
        <v>0</v>
      </c>
      <c r="E2889" s="7">
        <v>431518</v>
      </c>
      <c r="F2889" t="s">
        <v>50</v>
      </c>
      <c r="G2889" t="s">
        <v>114</v>
      </c>
      <c r="H2889" s="7" t="s">
        <v>116</v>
      </c>
      <c r="I2889" s="7" t="s">
        <v>148</v>
      </c>
      <c r="J2889" t="s">
        <v>18</v>
      </c>
      <c r="K2889">
        <v>15.7</v>
      </c>
      <c r="L2889">
        <v>1</v>
      </c>
      <c r="M2889">
        <v>92</v>
      </c>
      <c r="N2889">
        <v>2.76</v>
      </c>
    </row>
    <row r="2890" spans="1:14" x14ac:dyDescent="0.25">
      <c r="A2890" s="7">
        <v>442708</v>
      </c>
      <c r="B2890" s="7">
        <f t="shared" si="135"/>
        <v>0</v>
      </c>
      <c r="C2890" s="7">
        <f t="shared" si="136"/>
        <v>0</v>
      </c>
      <c r="D2890" s="7">
        <f t="shared" si="137"/>
        <v>0</v>
      </c>
      <c r="E2890" s="7">
        <v>431518</v>
      </c>
      <c r="F2890" t="s">
        <v>50</v>
      </c>
      <c r="G2890" t="s">
        <v>114</v>
      </c>
      <c r="H2890" s="7" t="s">
        <v>116</v>
      </c>
      <c r="I2890" s="7" t="s">
        <v>148</v>
      </c>
      <c r="J2890" t="s">
        <v>18</v>
      </c>
      <c r="K2890">
        <v>12.9</v>
      </c>
      <c r="L2890">
        <v>1</v>
      </c>
      <c r="M2890">
        <v>92</v>
      </c>
      <c r="N2890">
        <v>2.76</v>
      </c>
    </row>
    <row r="2891" spans="1:14" x14ac:dyDescent="0.25">
      <c r="A2891" s="7">
        <v>442709</v>
      </c>
      <c r="B2891" s="7">
        <f t="shared" si="135"/>
        <v>0</v>
      </c>
      <c r="C2891" s="7">
        <f t="shared" si="136"/>
        <v>0</v>
      </c>
      <c r="D2891" s="7">
        <f t="shared" si="137"/>
        <v>0</v>
      </c>
      <c r="E2891" s="7">
        <v>431518</v>
      </c>
      <c r="F2891" t="s">
        <v>50</v>
      </c>
      <c r="G2891" t="s">
        <v>114</v>
      </c>
      <c r="H2891" s="7" t="s">
        <v>116</v>
      </c>
      <c r="I2891" s="7" t="s">
        <v>148</v>
      </c>
      <c r="J2891" t="s">
        <v>18</v>
      </c>
      <c r="K2891">
        <v>15</v>
      </c>
      <c r="L2891">
        <v>1</v>
      </c>
      <c r="M2891">
        <v>92</v>
      </c>
      <c r="N2891">
        <v>2.76</v>
      </c>
    </row>
    <row r="2892" spans="1:14" x14ac:dyDescent="0.25">
      <c r="A2892" s="7">
        <v>442710</v>
      </c>
      <c r="B2892" s="7">
        <f t="shared" si="135"/>
        <v>0</v>
      </c>
      <c r="C2892" s="7">
        <f t="shared" si="136"/>
        <v>0</v>
      </c>
      <c r="D2892" s="7">
        <f t="shared" si="137"/>
        <v>0</v>
      </c>
      <c r="E2892" s="7">
        <v>431518</v>
      </c>
      <c r="F2892" t="s">
        <v>50</v>
      </c>
      <c r="G2892" t="s">
        <v>114</v>
      </c>
      <c r="H2892" s="7" t="s">
        <v>116</v>
      </c>
      <c r="I2892" s="7" t="s">
        <v>148</v>
      </c>
      <c r="J2892" t="s">
        <v>18</v>
      </c>
      <c r="K2892">
        <v>17.7</v>
      </c>
      <c r="L2892">
        <v>1</v>
      </c>
      <c r="M2892">
        <v>92</v>
      </c>
      <c r="N2892">
        <v>2.76</v>
      </c>
    </row>
    <row r="2893" spans="1:14" x14ac:dyDescent="0.25">
      <c r="A2893" s="7">
        <v>442711</v>
      </c>
      <c r="B2893" s="7">
        <f t="shared" si="135"/>
        <v>0</v>
      </c>
      <c r="C2893" s="7">
        <f t="shared" si="136"/>
        <v>0</v>
      </c>
      <c r="D2893" s="7">
        <f t="shared" si="137"/>
        <v>0</v>
      </c>
      <c r="E2893" s="7">
        <v>431518</v>
      </c>
      <c r="F2893" t="s">
        <v>50</v>
      </c>
      <c r="G2893" t="s">
        <v>114</v>
      </c>
      <c r="H2893" s="7" t="s">
        <v>116</v>
      </c>
      <c r="I2893" s="7" t="s">
        <v>148</v>
      </c>
      <c r="J2893" t="s">
        <v>18</v>
      </c>
      <c r="K2893">
        <v>17.100000000000001</v>
      </c>
      <c r="L2893">
        <v>1</v>
      </c>
      <c r="M2893">
        <v>92</v>
      </c>
      <c r="N2893">
        <v>2.76</v>
      </c>
    </row>
    <row r="2894" spans="1:14" x14ac:dyDescent="0.25">
      <c r="A2894" s="7">
        <v>442712</v>
      </c>
      <c r="B2894" s="7">
        <f t="shared" si="135"/>
        <v>0</v>
      </c>
      <c r="C2894" s="7">
        <f t="shared" si="136"/>
        <v>0</v>
      </c>
      <c r="D2894" s="7">
        <f t="shared" si="137"/>
        <v>0</v>
      </c>
      <c r="E2894" s="7">
        <v>431518</v>
      </c>
      <c r="F2894" t="s">
        <v>50</v>
      </c>
      <c r="G2894" t="s">
        <v>114</v>
      </c>
      <c r="H2894" s="7" t="s">
        <v>116</v>
      </c>
      <c r="I2894" s="7" t="s">
        <v>148</v>
      </c>
      <c r="J2894" t="s">
        <v>18</v>
      </c>
      <c r="K2894">
        <v>23.8</v>
      </c>
      <c r="L2894">
        <v>1</v>
      </c>
      <c r="M2894">
        <v>92</v>
      </c>
      <c r="N2894">
        <v>2.76</v>
      </c>
    </row>
    <row r="2895" spans="1:14" x14ac:dyDescent="0.25">
      <c r="A2895" s="7">
        <v>442713</v>
      </c>
      <c r="B2895" s="7">
        <f t="shared" si="135"/>
        <v>0</v>
      </c>
      <c r="C2895" s="7">
        <f t="shared" si="136"/>
        <v>0</v>
      </c>
      <c r="D2895" s="7">
        <f t="shared" si="137"/>
        <v>0</v>
      </c>
      <c r="E2895" s="7">
        <v>431518</v>
      </c>
      <c r="F2895" t="s">
        <v>50</v>
      </c>
      <c r="G2895" t="s">
        <v>114</v>
      </c>
      <c r="H2895" s="7" t="s">
        <v>116</v>
      </c>
      <c r="I2895" s="7" t="s">
        <v>148</v>
      </c>
      <c r="J2895" t="s">
        <v>18</v>
      </c>
      <c r="K2895">
        <v>16.600000000000001</v>
      </c>
      <c r="L2895">
        <v>1</v>
      </c>
      <c r="M2895">
        <v>92</v>
      </c>
      <c r="N2895">
        <v>2.76</v>
      </c>
    </row>
    <row r="2896" spans="1:14" x14ac:dyDescent="0.25">
      <c r="A2896" s="7">
        <v>442716</v>
      </c>
      <c r="B2896" s="7">
        <f t="shared" si="135"/>
        <v>0</v>
      </c>
      <c r="C2896" s="7">
        <f t="shared" si="136"/>
        <v>0</v>
      </c>
      <c r="D2896" s="7">
        <f t="shared" si="137"/>
        <v>0</v>
      </c>
      <c r="E2896" s="7">
        <v>431518</v>
      </c>
      <c r="F2896" t="s">
        <v>50</v>
      </c>
      <c r="G2896" t="s">
        <v>114</v>
      </c>
      <c r="H2896" s="7" t="s">
        <v>116</v>
      </c>
      <c r="I2896" s="7" t="s">
        <v>148</v>
      </c>
      <c r="J2896" t="s">
        <v>18</v>
      </c>
      <c r="K2896">
        <v>17.3</v>
      </c>
      <c r="L2896">
        <v>1</v>
      </c>
      <c r="M2896">
        <v>92</v>
      </c>
      <c r="N2896">
        <v>2.76</v>
      </c>
    </row>
    <row r="2897" spans="1:14" x14ac:dyDescent="0.25">
      <c r="A2897" s="7">
        <v>442717</v>
      </c>
      <c r="B2897" s="7">
        <f t="shared" si="135"/>
        <v>0</v>
      </c>
      <c r="C2897" s="7">
        <f t="shared" si="136"/>
        <v>0</v>
      </c>
      <c r="D2897" s="7">
        <f t="shared" si="137"/>
        <v>0</v>
      </c>
      <c r="E2897" s="7">
        <v>431518</v>
      </c>
      <c r="F2897" t="s">
        <v>50</v>
      </c>
      <c r="G2897" t="s">
        <v>114</v>
      </c>
      <c r="H2897" s="7" t="s">
        <v>116</v>
      </c>
      <c r="I2897" s="7" t="s">
        <v>148</v>
      </c>
      <c r="J2897" t="s">
        <v>18</v>
      </c>
      <c r="K2897">
        <v>13.2</v>
      </c>
      <c r="L2897">
        <v>1</v>
      </c>
      <c r="M2897">
        <v>92</v>
      </c>
      <c r="N2897">
        <v>2.76</v>
      </c>
    </row>
    <row r="2898" spans="1:14" x14ac:dyDescent="0.25">
      <c r="A2898" s="7">
        <v>442718</v>
      </c>
      <c r="B2898" s="7">
        <f t="shared" si="135"/>
        <v>0</v>
      </c>
      <c r="C2898" s="7">
        <f t="shared" si="136"/>
        <v>0</v>
      </c>
      <c r="D2898" s="7">
        <f t="shared" si="137"/>
        <v>0</v>
      </c>
      <c r="E2898" s="7">
        <v>431518</v>
      </c>
      <c r="F2898" t="s">
        <v>50</v>
      </c>
      <c r="G2898" t="s">
        <v>114</v>
      </c>
      <c r="H2898" s="7" t="s">
        <v>116</v>
      </c>
      <c r="I2898" s="7" t="s">
        <v>148</v>
      </c>
      <c r="J2898" t="s">
        <v>18</v>
      </c>
      <c r="K2898">
        <v>24.2</v>
      </c>
      <c r="L2898">
        <v>1</v>
      </c>
      <c r="M2898">
        <v>92</v>
      </c>
      <c r="N2898">
        <v>2.76</v>
      </c>
    </row>
    <row r="2899" spans="1:14" x14ac:dyDescent="0.25">
      <c r="A2899" s="7">
        <v>442720</v>
      </c>
      <c r="B2899" s="7">
        <f t="shared" si="135"/>
        <v>0</v>
      </c>
      <c r="C2899" s="7">
        <f t="shared" si="136"/>
        <v>0</v>
      </c>
      <c r="D2899" s="7">
        <f t="shared" si="137"/>
        <v>0</v>
      </c>
      <c r="E2899" s="7">
        <v>431518</v>
      </c>
      <c r="F2899" t="s">
        <v>50</v>
      </c>
      <c r="G2899" t="s">
        <v>114</v>
      </c>
      <c r="H2899" s="7" t="s">
        <v>116</v>
      </c>
      <c r="I2899" s="7" t="s">
        <v>148</v>
      </c>
      <c r="J2899" t="s">
        <v>18</v>
      </c>
      <c r="K2899">
        <v>17</v>
      </c>
      <c r="L2899">
        <v>1</v>
      </c>
      <c r="M2899">
        <v>92</v>
      </c>
      <c r="N2899">
        <v>2.76</v>
      </c>
    </row>
    <row r="2900" spans="1:14" x14ac:dyDescent="0.25">
      <c r="A2900" s="7">
        <v>442722</v>
      </c>
      <c r="B2900" s="7">
        <f t="shared" si="135"/>
        <v>0</v>
      </c>
      <c r="C2900" s="7">
        <f t="shared" si="136"/>
        <v>0</v>
      </c>
      <c r="D2900" s="7">
        <f t="shared" si="137"/>
        <v>0</v>
      </c>
      <c r="E2900" s="7">
        <v>431518</v>
      </c>
      <c r="F2900" t="s">
        <v>50</v>
      </c>
      <c r="G2900" t="s">
        <v>114</v>
      </c>
      <c r="H2900" s="7" t="s">
        <v>116</v>
      </c>
      <c r="I2900" s="7" t="s">
        <v>148</v>
      </c>
      <c r="J2900" t="s">
        <v>18</v>
      </c>
      <c r="K2900">
        <v>16.7</v>
      </c>
      <c r="L2900">
        <v>1</v>
      </c>
      <c r="M2900">
        <v>92</v>
      </c>
      <c r="N2900">
        <v>2.76</v>
      </c>
    </row>
    <row r="2901" spans="1:14" x14ac:dyDescent="0.25">
      <c r="A2901" s="7">
        <v>442723</v>
      </c>
      <c r="B2901" s="7">
        <f t="shared" si="135"/>
        <v>0</v>
      </c>
      <c r="C2901" s="7">
        <f t="shared" si="136"/>
        <v>0</v>
      </c>
      <c r="D2901" s="7">
        <f t="shared" si="137"/>
        <v>0</v>
      </c>
      <c r="E2901" s="7">
        <v>431518</v>
      </c>
      <c r="F2901" t="s">
        <v>50</v>
      </c>
      <c r="G2901" t="s">
        <v>114</v>
      </c>
      <c r="H2901" s="7" t="s">
        <v>116</v>
      </c>
      <c r="I2901" s="7" t="s">
        <v>148</v>
      </c>
      <c r="J2901" t="s">
        <v>18</v>
      </c>
      <c r="K2901">
        <v>24.3</v>
      </c>
      <c r="L2901">
        <v>1</v>
      </c>
      <c r="M2901">
        <v>92</v>
      </c>
      <c r="N2901">
        <v>2.76</v>
      </c>
    </row>
    <row r="2902" spans="1:14" x14ac:dyDescent="0.25">
      <c r="A2902" s="7">
        <v>442724</v>
      </c>
      <c r="B2902" s="7">
        <f t="shared" si="135"/>
        <v>0</v>
      </c>
      <c r="C2902" s="7">
        <f t="shared" si="136"/>
        <v>0</v>
      </c>
      <c r="D2902" s="7">
        <f t="shared" si="137"/>
        <v>0</v>
      </c>
      <c r="E2902" s="7">
        <v>431518</v>
      </c>
      <c r="F2902" t="s">
        <v>50</v>
      </c>
      <c r="G2902" t="s">
        <v>114</v>
      </c>
      <c r="H2902" s="7" t="s">
        <v>116</v>
      </c>
      <c r="I2902" s="7" t="s">
        <v>148</v>
      </c>
      <c r="J2902" t="s">
        <v>18</v>
      </c>
      <c r="K2902">
        <v>17.100000000000001</v>
      </c>
      <c r="L2902">
        <v>1</v>
      </c>
      <c r="M2902">
        <v>92</v>
      </c>
      <c r="N2902">
        <v>2.76</v>
      </c>
    </row>
    <row r="2903" spans="1:14" x14ac:dyDescent="0.25">
      <c r="A2903" s="7">
        <v>442725</v>
      </c>
      <c r="B2903" s="7">
        <f t="shared" si="135"/>
        <v>0</v>
      </c>
      <c r="C2903" s="7">
        <f t="shared" si="136"/>
        <v>0</v>
      </c>
      <c r="D2903" s="7">
        <f t="shared" si="137"/>
        <v>0</v>
      </c>
      <c r="E2903" s="7">
        <v>431518</v>
      </c>
      <c r="F2903" t="s">
        <v>50</v>
      </c>
      <c r="G2903" t="s">
        <v>114</v>
      </c>
      <c r="H2903" s="7" t="s">
        <v>116</v>
      </c>
      <c r="I2903" s="7" t="s">
        <v>148</v>
      </c>
      <c r="J2903" t="s">
        <v>18</v>
      </c>
      <c r="K2903">
        <v>16.899999999999999</v>
      </c>
      <c r="L2903">
        <v>4</v>
      </c>
      <c r="M2903">
        <v>35.9</v>
      </c>
      <c r="N2903">
        <v>2.76</v>
      </c>
    </row>
    <row r="2904" spans="1:14" x14ac:dyDescent="0.25">
      <c r="A2904" s="7">
        <v>442726</v>
      </c>
      <c r="B2904" s="7">
        <f t="shared" si="135"/>
        <v>0</v>
      </c>
      <c r="C2904" s="7">
        <f t="shared" si="136"/>
        <v>0</v>
      </c>
      <c r="D2904" s="7">
        <f t="shared" si="137"/>
        <v>0</v>
      </c>
      <c r="E2904" s="7">
        <v>431518</v>
      </c>
      <c r="F2904" t="s">
        <v>50</v>
      </c>
      <c r="G2904" t="s">
        <v>114</v>
      </c>
      <c r="H2904" s="7" t="s">
        <v>116</v>
      </c>
      <c r="I2904" s="7" t="s">
        <v>148</v>
      </c>
      <c r="J2904" t="s">
        <v>18</v>
      </c>
      <c r="K2904">
        <v>15</v>
      </c>
      <c r="L2904">
        <v>1</v>
      </c>
      <c r="M2904">
        <v>92</v>
      </c>
      <c r="N2904">
        <v>2.76</v>
      </c>
    </row>
    <row r="2905" spans="1:14" x14ac:dyDescent="0.25">
      <c r="A2905" s="7">
        <v>442727</v>
      </c>
      <c r="B2905" s="7">
        <f t="shared" si="135"/>
        <v>0</v>
      </c>
      <c r="C2905" s="7">
        <f t="shared" si="136"/>
        <v>0</v>
      </c>
      <c r="D2905" s="7">
        <f t="shared" si="137"/>
        <v>0</v>
      </c>
      <c r="E2905" s="7">
        <v>431518</v>
      </c>
      <c r="F2905" t="s">
        <v>50</v>
      </c>
      <c r="G2905" t="s">
        <v>114</v>
      </c>
      <c r="H2905" s="7" t="s">
        <v>116</v>
      </c>
      <c r="I2905" s="7" t="s">
        <v>148</v>
      </c>
      <c r="J2905" t="s">
        <v>18</v>
      </c>
      <c r="K2905">
        <v>19.5</v>
      </c>
      <c r="L2905">
        <v>1</v>
      </c>
      <c r="M2905">
        <v>92</v>
      </c>
      <c r="N2905">
        <v>2.76</v>
      </c>
    </row>
    <row r="2906" spans="1:14" x14ac:dyDescent="0.25">
      <c r="A2906" s="7">
        <v>442729</v>
      </c>
      <c r="B2906" s="7">
        <f t="shared" si="135"/>
        <v>0</v>
      </c>
      <c r="C2906" s="7">
        <f t="shared" si="136"/>
        <v>0</v>
      </c>
      <c r="D2906" s="7">
        <f t="shared" si="137"/>
        <v>0</v>
      </c>
      <c r="E2906" s="7">
        <v>431518</v>
      </c>
      <c r="F2906" t="s">
        <v>50</v>
      </c>
      <c r="G2906" t="s">
        <v>114</v>
      </c>
      <c r="H2906" s="7" t="s">
        <v>116</v>
      </c>
      <c r="I2906" s="7" t="s">
        <v>148</v>
      </c>
      <c r="J2906" t="s">
        <v>18</v>
      </c>
      <c r="K2906">
        <v>18.600000000000001</v>
      </c>
      <c r="L2906">
        <v>1</v>
      </c>
      <c r="M2906">
        <v>92</v>
      </c>
      <c r="N2906">
        <v>2.76</v>
      </c>
    </row>
    <row r="2907" spans="1:14" x14ac:dyDescent="0.25">
      <c r="A2907" s="7">
        <v>442730</v>
      </c>
      <c r="B2907" s="7">
        <f t="shared" si="135"/>
        <v>0</v>
      </c>
      <c r="C2907" s="7">
        <f t="shared" si="136"/>
        <v>0</v>
      </c>
      <c r="D2907" s="7">
        <f t="shared" si="137"/>
        <v>0</v>
      </c>
      <c r="E2907" s="7">
        <v>431518</v>
      </c>
      <c r="F2907" t="s">
        <v>50</v>
      </c>
      <c r="G2907" t="s">
        <v>114</v>
      </c>
      <c r="H2907" s="7" t="s">
        <v>116</v>
      </c>
      <c r="I2907" s="7" t="s">
        <v>148</v>
      </c>
      <c r="J2907" t="s">
        <v>18</v>
      </c>
      <c r="K2907">
        <v>19.2</v>
      </c>
      <c r="L2907">
        <v>1</v>
      </c>
      <c r="M2907">
        <v>92</v>
      </c>
      <c r="N2907">
        <v>2.76</v>
      </c>
    </row>
    <row r="2908" spans="1:14" x14ac:dyDescent="0.25">
      <c r="A2908" s="7">
        <v>442731</v>
      </c>
      <c r="B2908" s="7">
        <f t="shared" si="135"/>
        <v>0</v>
      </c>
      <c r="C2908" s="7">
        <f t="shared" si="136"/>
        <v>0</v>
      </c>
      <c r="D2908" s="7">
        <f t="shared" si="137"/>
        <v>0</v>
      </c>
      <c r="E2908" s="7">
        <v>431518</v>
      </c>
      <c r="F2908" t="s">
        <v>50</v>
      </c>
      <c r="G2908" t="s">
        <v>114</v>
      </c>
      <c r="H2908" s="7" t="s">
        <v>116</v>
      </c>
      <c r="I2908" s="7" t="s">
        <v>148</v>
      </c>
      <c r="J2908" t="s">
        <v>18</v>
      </c>
      <c r="K2908">
        <v>16.62</v>
      </c>
      <c r="L2908">
        <v>1</v>
      </c>
      <c r="M2908">
        <v>92</v>
      </c>
      <c r="N2908">
        <v>2.76</v>
      </c>
    </row>
    <row r="2909" spans="1:14" x14ac:dyDescent="0.25">
      <c r="A2909" s="7">
        <v>442732</v>
      </c>
      <c r="B2909" s="7">
        <f t="shared" si="135"/>
        <v>0</v>
      </c>
      <c r="C2909" s="7">
        <f t="shared" si="136"/>
        <v>0</v>
      </c>
      <c r="D2909" s="7">
        <f t="shared" si="137"/>
        <v>0</v>
      </c>
      <c r="E2909" s="7">
        <v>431518</v>
      </c>
      <c r="F2909" t="s">
        <v>50</v>
      </c>
      <c r="G2909" t="s">
        <v>114</v>
      </c>
      <c r="H2909" s="7" t="s">
        <v>116</v>
      </c>
      <c r="I2909" s="7" t="s">
        <v>148</v>
      </c>
      <c r="J2909" t="s">
        <v>18</v>
      </c>
      <c r="K2909">
        <v>24.7</v>
      </c>
      <c r="L2909">
        <v>1</v>
      </c>
      <c r="M2909">
        <v>92</v>
      </c>
      <c r="N2909">
        <v>2.76</v>
      </c>
    </row>
    <row r="2910" spans="1:14" x14ac:dyDescent="0.25">
      <c r="A2910" s="7">
        <v>442733</v>
      </c>
      <c r="B2910" s="7">
        <f t="shared" si="135"/>
        <v>0</v>
      </c>
      <c r="C2910" s="7">
        <f t="shared" si="136"/>
        <v>0</v>
      </c>
      <c r="D2910" s="7">
        <f t="shared" si="137"/>
        <v>0</v>
      </c>
      <c r="E2910" s="7">
        <v>431518</v>
      </c>
      <c r="F2910" t="s">
        <v>50</v>
      </c>
      <c r="G2910" t="s">
        <v>114</v>
      </c>
      <c r="H2910" s="7" t="s">
        <v>116</v>
      </c>
      <c r="I2910" s="7" t="s">
        <v>148</v>
      </c>
      <c r="J2910" t="s">
        <v>18</v>
      </c>
      <c r="K2910">
        <v>11.4</v>
      </c>
      <c r="L2910">
        <v>1</v>
      </c>
      <c r="M2910">
        <v>92</v>
      </c>
      <c r="N2910">
        <v>2.76</v>
      </c>
    </row>
    <row r="2911" spans="1:14" x14ac:dyDescent="0.25">
      <c r="A2911" s="7">
        <v>442734</v>
      </c>
      <c r="B2911" s="7">
        <f t="shared" si="135"/>
        <v>0</v>
      </c>
      <c r="C2911" s="7">
        <f t="shared" si="136"/>
        <v>0</v>
      </c>
      <c r="D2911" s="7">
        <f t="shared" si="137"/>
        <v>0</v>
      </c>
      <c r="E2911" s="7">
        <v>431518</v>
      </c>
      <c r="F2911" t="s">
        <v>50</v>
      </c>
      <c r="G2911" t="s">
        <v>114</v>
      </c>
      <c r="H2911" s="7" t="s">
        <v>116</v>
      </c>
      <c r="I2911" s="7" t="s">
        <v>148</v>
      </c>
      <c r="J2911" t="s">
        <v>18</v>
      </c>
      <c r="K2911">
        <v>12</v>
      </c>
      <c r="L2911">
        <v>2</v>
      </c>
      <c r="M2911">
        <v>57</v>
      </c>
      <c r="N2911">
        <v>2.76</v>
      </c>
    </row>
    <row r="2912" spans="1:14" x14ac:dyDescent="0.25">
      <c r="A2912" s="7">
        <v>442736</v>
      </c>
      <c r="B2912" s="7">
        <f t="shared" si="135"/>
        <v>0</v>
      </c>
      <c r="C2912" s="7">
        <f t="shared" si="136"/>
        <v>0</v>
      </c>
      <c r="D2912" s="7">
        <f t="shared" si="137"/>
        <v>0</v>
      </c>
      <c r="E2912" s="7">
        <v>431518</v>
      </c>
      <c r="F2912" t="s">
        <v>50</v>
      </c>
      <c r="G2912" t="s">
        <v>114</v>
      </c>
      <c r="H2912" s="7" t="s">
        <v>116</v>
      </c>
      <c r="I2912" s="7" t="s">
        <v>148</v>
      </c>
      <c r="J2912" t="s">
        <v>18</v>
      </c>
      <c r="K2912">
        <v>14.5</v>
      </c>
      <c r="L2912">
        <v>1</v>
      </c>
      <c r="M2912">
        <v>92</v>
      </c>
      <c r="N2912">
        <v>2.76</v>
      </c>
    </row>
    <row r="2913" spans="1:14" x14ac:dyDescent="0.25">
      <c r="A2913" s="7">
        <v>442737</v>
      </c>
      <c r="B2913" s="7">
        <f t="shared" si="135"/>
        <v>0</v>
      </c>
      <c r="C2913" s="7">
        <f t="shared" si="136"/>
        <v>0</v>
      </c>
      <c r="D2913" s="7">
        <f t="shared" si="137"/>
        <v>0</v>
      </c>
      <c r="E2913" s="7">
        <v>431518</v>
      </c>
      <c r="F2913" t="s">
        <v>50</v>
      </c>
      <c r="G2913" t="s">
        <v>114</v>
      </c>
      <c r="H2913" s="7" t="s">
        <v>116</v>
      </c>
      <c r="I2913" s="7" t="s">
        <v>148</v>
      </c>
      <c r="J2913" t="s">
        <v>18</v>
      </c>
      <c r="K2913">
        <v>12.7</v>
      </c>
      <c r="L2913">
        <v>1</v>
      </c>
      <c r="M2913">
        <v>92</v>
      </c>
      <c r="N2913">
        <v>2.76</v>
      </c>
    </row>
    <row r="2914" spans="1:14" x14ac:dyDescent="0.25">
      <c r="A2914" s="7">
        <v>442738</v>
      </c>
      <c r="B2914" s="7">
        <f t="shared" si="135"/>
        <v>0</v>
      </c>
      <c r="C2914" s="7">
        <f t="shared" si="136"/>
        <v>0</v>
      </c>
      <c r="D2914" s="7">
        <f t="shared" si="137"/>
        <v>0</v>
      </c>
      <c r="E2914" s="7">
        <v>431518</v>
      </c>
      <c r="F2914" t="s">
        <v>50</v>
      </c>
      <c r="G2914" t="s">
        <v>114</v>
      </c>
      <c r="H2914" s="7" t="s">
        <v>116</v>
      </c>
      <c r="I2914" s="7" t="s">
        <v>148</v>
      </c>
      <c r="J2914" t="s">
        <v>18</v>
      </c>
      <c r="K2914">
        <v>16.5</v>
      </c>
      <c r="L2914">
        <v>1</v>
      </c>
      <c r="M2914">
        <v>92</v>
      </c>
      <c r="N2914">
        <v>2.76</v>
      </c>
    </row>
    <row r="2915" spans="1:14" x14ac:dyDescent="0.25">
      <c r="A2915" s="7">
        <v>442739</v>
      </c>
      <c r="B2915" s="7">
        <f t="shared" si="135"/>
        <v>0</v>
      </c>
      <c r="C2915" s="7">
        <f t="shared" si="136"/>
        <v>0</v>
      </c>
      <c r="D2915" s="7">
        <f t="shared" si="137"/>
        <v>0</v>
      </c>
      <c r="E2915" s="7">
        <v>431518</v>
      </c>
      <c r="F2915" t="s">
        <v>50</v>
      </c>
      <c r="G2915" t="s">
        <v>114</v>
      </c>
      <c r="H2915" s="7" t="s">
        <v>116</v>
      </c>
      <c r="I2915" s="7" t="s">
        <v>148</v>
      </c>
      <c r="J2915" t="s">
        <v>18</v>
      </c>
      <c r="K2915">
        <v>18.100000000000001</v>
      </c>
      <c r="L2915">
        <v>1</v>
      </c>
      <c r="M2915">
        <v>92</v>
      </c>
      <c r="N2915">
        <v>2.76</v>
      </c>
    </row>
    <row r="2916" spans="1:14" x14ac:dyDescent="0.25">
      <c r="A2916" s="7">
        <v>442740</v>
      </c>
      <c r="B2916" s="7">
        <f t="shared" si="135"/>
        <v>0</v>
      </c>
      <c r="C2916" s="7">
        <f t="shared" si="136"/>
        <v>0</v>
      </c>
      <c r="D2916" s="7">
        <f t="shared" si="137"/>
        <v>0</v>
      </c>
      <c r="E2916" s="7">
        <v>431518</v>
      </c>
      <c r="F2916" t="s">
        <v>50</v>
      </c>
      <c r="G2916" t="s">
        <v>114</v>
      </c>
      <c r="H2916" s="7" t="s">
        <v>116</v>
      </c>
      <c r="I2916" s="7" t="s">
        <v>148</v>
      </c>
      <c r="J2916" t="s">
        <v>18</v>
      </c>
      <c r="K2916">
        <v>23.7</v>
      </c>
      <c r="L2916">
        <v>1</v>
      </c>
      <c r="M2916">
        <v>92</v>
      </c>
      <c r="N2916">
        <v>2.76</v>
      </c>
    </row>
    <row r="2917" spans="1:14" x14ac:dyDescent="0.25">
      <c r="A2917" s="7">
        <v>442741</v>
      </c>
      <c r="B2917" s="7">
        <f t="shared" si="135"/>
        <v>0</v>
      </c>
      <c r="C2917" s="7">
        <f t="shared" si="136"/>
        <v>0</v>
      </c>
      <c r="D2917" s="7">
        <f t="shared" si="137"/>
        <v>0</v>
      </c>
      <c r="E2917" s="7">
        <v>431518</v>
      </c>
      <c r="F2917" t="s">
        <v>50</v>
      </c>
      <c r="G2917" t="s">
        <v>114</v>
      </c>
      <c r="H2917" s="7" t="s">
        <v>116</v>
      </c>
      <c r="I2917" s="7" t="s">
        <v>148</v>
      </c>
      <c r="J2917" t="s">
        <v>18</v>
      </c>
      <c r="K2917">
        <v>17.399999999999999</v>
      </c>
      <c r="L2917">
        <v>1</v>
      </c>
      <c r="M2917">
        <v>92</v>
      </c>
      <c r="N2917">
        <v>2.76</v>
      </c>
    </row>
    <row r="2918" spans="1:14" x14ac:dyDescent="0.25">
      <c r="A2918" s="7">
        <v>442744</v>
      </c>
      <c r="B2918" s="7">
        <f t="shared" si="135"/>
        <v>0</v>
      </c>
      <c r="C2918" s="7">
        <f t="shared" si="136"/>
        <v>0</v>
      </c>
      <c r="D2918" s="7">
        <f t="shared" si="137"/>
        <v>0</v>
      </c>
      <c r="E2918" s="7">
        <v>431518</v>
      </c>
      <c r="F2918" t="s">
        <v>50</v>
      </c>
      <c r="G2918" t="s">
        <v>114</v>
      </c>
      <c r="H2918" s="7" t="s">
        <v>116</v>
      </c>
      <c r="I2918" s="7" t="s">
        <v>148</v>
      </c>
      <c r="J2918" t="s">
        <v>18</v>
      </c>
      <c r="K2918">
        <v>24.9</v>
      </c>
      <c r="L2918">
        <v>1</v>
      </c>
      <c r="M2918">
        <v>92</v>
      </c>
      <c r="N2918">
        <v>2.76</v>
      </c>
    </row>
    <row r="2919" spans="1:14" x14ac:dyDescent="0.25">
      <c r="A2919" s="7">
        <v>442746</v>
      </c>
      <c r="B2919" s="7">
        <f t="shared" si="135"/>
        <v>0</v>
      </c>
      <c r="C2919" s="7">
        <f t="shared" si="136"/>
        <v>0</v>
      </c>
      <c r="D2919" s="7">
        <f t="shared" si="137"/>
        <v>0</v>
      </c>
      <c r="E2919" s="7">
        <v>431518</v>
      </c>
      <c r="F2919" t="s">
        <v>50</v>
      </c>
      <c r="G2919" t="s">
        <v>114</v>
      </c>
      <c r="H2919" s="7" t="s">
        <v>116</v>
      </c>
      <c r="I2919" s="7" t="s">
        <v>148</v>
      </c>
      <c r="J2919" t="s">
        <v>18</v>
      </c>
      <c r="K2919">
        <v>19.600000000000001</v>
      </c>
      <c r="L2919">
        <v>1</v>
      </c>
      <c r="M2919">
        <v>92</v>
      </c>
      <c r="N2919">
        <v>2.76</v>
      </c>
    </row>
    <row r="2920" spans="1:14" x14ac:dyDescent="0.25">
      <c r="A2920" s="7">
        <v>442748</v>
      </c>
      <c r="B2920" s="7">
        <f t="shared" si="135"/>
        <v>0</v>
      </c>
      <c r="C2920" s="7">
        <f t="shared" si="136"/>
        <v>0</v>
      </c>
      <c r="D2920" s="7">
        <f t="shared" si="137"/>
        <v>0</v>
      </c>
      <c r="E2920" s="7">
        <v>431518</v>
      </c>
      <c r="F2920" t="s">
        <v>50</v>
      </c>
      <c r="G2920" t="s">
        <v>114</v>
      </c>
      <c r="H2920" s="7" t="s">
        <v>116</v>
      </c>
      <c r="I2920" s="7" t="s">
        <v>148</v>
      </c>
      <c r="J2920" t="s">
        <v>18</v>
      </c>
      <c r="K2920">
        <v>18</v>
      </c>
      <c r="L2920">
        <v>2</v>
      </c>
      <c r="M2920">
        <v>57</v>
      </c>
      <c r="N2920">
        <v>2.76</v>
      </c>
    </row>
    <row r="2921" spans="1:14" x14ac:dyDescent="0.25">
      <c r="A2921" s="7">
        <v>442750</v>
      </c>
      <c r="B2921" s="7">
        <f t="shared" si="135"/>
        <v>0</v>
      </c>
      <c r="C2921" s="7">
        <f t="shared" si="136"/>
        <v>0</v>
      </c>
      <c r="D2921" s="7">
        <f t="shared" si="137"/>
        <v>0</v>
      </c>
      <c r="E2921" s="7">
        <v>431518</v>
      </c>
      <c r="F2921" t="s">
        <v>50</v>
      </c>
      <c r="G2921" t="s">
        <v>114</v>
      </c>
      <c r="H2921" s="7" t="s">
        <v>116</v>
      </c>
      <c r="I2921" s="7" t="s">
        <v>148</v>
      </c>
      <c r="J2921" t="s">
        <v>18</v>
      </c>
      <c r="K2921">
        <v>19.100000000000001</v>
      </c>
      <c r="L2921">
        <v>1</v>
      </c>
      <c r="M2921">
        <v>92</v>
      </c>
      <c r="N2921">
        <v>2.76</v>
      </c>
    </row>
    <row r="2922" spans="1:14" x14ac:dyDescent="0.25">
      <c r="A2922" s="7">
        <v>442751</v>
      </c>
      <c r="B2922" s="7">
        <f t="shared" si="135"/>
        <v>0</v>
      </c>
      <c r="C2922" s="7">
        <f t="shared" si="136"/>
        <v>0</v>
      </c>
      <c r="D2922" s="7">
        <f t="shared" si="137"/>
        <v>0</v>
      </c>
      <c r="E2922" s="7">
        <v>431518</v>
      </c>
      <c r="F2922" t="s">
        <v>50</v>
      </c>
      <c r="G2922" t="s">
        <v>114</v>
      </c>
      <c r="H2922" s="7" t="s">
        <v>116</v>
      </c>
      <c r="I2922" s="7" t="s">
        <v>148</v>
      </c>
      <c r="J2922" t="s">
        <v>18</v>
      </c>
      <c r="K2922">
        <v>16.8</v>
      </c>
      <c r="L2922">
        <v>1</v>
      </c>
      <c r="M2922">
        <v>92</v>
      </c>
      <c r="N2922">
        <v>2.76</v>
      </c>
    </row>
    <row r="2923" spans="1:14" x14ac:dyDescent="0.25">
      <c r="A2923" s="7">
        <v>442752</v>
      </c>
      <c r="B2923" s="7">
        <f t="shared" si="135"/>
        <v>0</v>
      </c>
      <c r="C2923" s="7">
        <f t="shared" si="136"/>
        <v>0</v>
      </c>
      <c r="D2923" s="7">
        <f t="shared" si="137"/>
        <v>0</v>
      </c>
      <c r="E2923" s="7">
        <v>431518</v>
      </c>
      <c r="F2923" t="s">
        <v>50</v>
      </c>
      <c r="G2923" t="s">
        <v>114</v>
      </c>
      <c r="H2923" s="7" t="s">
        <v>116</v>
      </c>
      <c r="I2923" s="7" t="s">
        <v>148</v>
      </c>
      <c r="J2923" t="s">
        <v>18</v>
      </c>
      <c r="K2923">
        <v>13.5</v>
      </c>
      <c r="L2923">
        <v>1</v>
      </c>
      <c r="M2923">
        <v>92</v>
      </c>
      <c r="N2923">
        <v>2.76</v>
      </c>
    </row>
    <row r="2924" spans="1:14" x14ac:dyDescent="0.25">
      <c r="A2924" s="7">
        <v>442753</v>
      </c>
      <c r="B2924" s="7">
        <f t="shared" si="135"/>
        <v>0</v>
      </c>
      <c r="C2924" s="7">
        <f t="shared" si="136"/>
        <v>0</v>
      </c>
      <c r="D2924" s="7">
        <f t="shared" si="137"/>
        <v>0</v>
      </c>
      <c r="E2924" s="7">
        <v>431518</v>
      </c>
      <c r="F2924" t="s">
        <v>50</v>
      </c>
      <c r="G2924" t="s">
        <v>114</v>
      </c>
      <c r="H2924" s="7" t="s">
        <v>116</v>
      </c>
      <c r="I2924" s="7" t="s">
        <v>148</v>
      </c>
      <c r="J2924" t="s">
        <v>18</v>
      </c>
      <c r="K2924">
        <v>25.6</v>
      </c>
      <c r="L2924">
        <v>1</v>
      </c>
      <c r="M2924">
        <v>92</v>
      </c>
      <c r="N2924">
        <v>2.76</v>
      </c>
    </row>
    <row r="2925" spans="1:14" x14ac:dyDescent="0.25">
      <c r="A2925" s="7">
        <v>442755</v>
      </c>
      <c r="B2925" s="7">
        <f t="shared" si="135"/>
        <v>0</v>
      </c>
      <c r="C2925" s="7">
        <f t="shared" si="136"/>
        <v>0</v>
      </c>
      <c r="D2925" s="7">
        <f t="shared" si="137"/>
        <v>0</v>
      </c>
      <c r="E2925" s="7">
        <v>431518</v>
      </c>
      <c r="F2925" t="s">
        <v>50</v>
      </c>
      <c r="G2925" t="s">
        <v>114</v>
      </c>
      <c r="H2925" s="7" t="s">
        <v>116</v>
      </c>
      <c r="I2925" s="7" t="s">
        <v>148</v>
      </c>
      <c r="J2925" t="s">
        <v>18</v>
      </c>
      <c r="K2925">
        <v>23.7</v>
      </c>
      <c r="L2925">
        <v>1</v>
      </c>
      <c r="M2925">
        <v>92</v>
      </c>
      <c r="N2925">
        <v>2.76</v>
      </c>
    </row>
    <row r="2926" spans="1:14" x14ac:dyDescent="0.25">
      <c r="A2926" s="7">
        <v>442757</v>
      </c>
      <c r="B2926" s="7">
        <f t="shared" si="135"/>
        <v>0</v>
      </c>
      <c r="C2926" s="7">
        <f t="shared" si="136"/>
        <v>0</v>
      </c>
      <c r="D2926" s="7">
        <f t="shared" si="137"/>
        <v>0</v>
      </c>
      <c r="E2926" s="7">
        <v>431518</v>
      </c>
      <c r="F2926" t="s">
        <v>50</v>
      </c>
      <c r="G2926" t="s">
        <v>114</v>
      </c>
      <c r="H2926" s="7" t="s">
        <v>116</v>
      </c>
      <c r="I2926" s="7" t="s">
        <v>148</v>
      </c>
      <c r="J2926" t="s">
        <v>18</v>
      </c>
      <c r="K2926">
        <v>32.1</v>
      </c>
      <c r="L2926">
        <v>2</v>
      </c>
      <c r="M2926">
        <v>73.5</v>
      </c>
      <c r="N2926">
        <v>2.76</v>
      </c>
    </row>
    <row r="2927" spans="1:14" x14ac:dyDescent="0.25">
      <c r="A2927" s="7">
        <v>442758</v>
      </c>
      <c r="B2927" s="7">
        <f t="shared" si="135"/>
        <v>0</v>
      </c>
      <c r="C2927" s="7">
        <f t="shared" si="136"/>
        <v>0</v>
      </c>
      <c r="D2927" s="7">
        <f t="shared" si="137"/>
        <v>0</v>
      </c>
      <c r="E2927" s="7">
        <v>431518</v>
      </c>
      <c r="F2927" t="s">
        <v>50</v>
      </c>
      <c r="G2927" t="s">
        <v>114</v>
      </c>
      <c r="H2927" s="7" t="s">
        <v>116</v>
      </c>
      <c r="I2927" s="7" t="s">
        <v>148</v>
      </c>
      <c r="J2927" t="s">
        <v>18</v>
      </c>
      <c r="K2927">
        <v>13.1</v>
      </c>
      <c r="L2927">
        <v>2</v>
      </c>
      <c r="M2927">
        <v>57</v>
      </c>
      <c r="N2927">
        <v>2.76</v>
      </c>
    </row>
    <row r="2928" spans="1:14" x14ac:dyDescent="0.25">
      <c r="A2928" s="7">
        <v>442759</v>
      </c>
      <c r="B2928" s="7">
        <f t="shared" si="135"/>
        <v>0</v>
      </c>
      <c r="C2928" s="7">
        <f t="shared" si="136"/>
        <v>0</v>
      </c>
      <c r="D2928" s="7">
        <f t="shared" si="137"/>
        <v>0</v>
      </c>
      <c r="E2928" s="7">
        <v>431518</v>
      </c>
      <c r="F2928" t="s">
        <v>50</v>
      </c>
      <c r="G2928" t="s">
        <v>114</v>
      </c>
      <c r="H2928" s="7" t="s">
        <v>116</v>
      </c>
      <c r="I2928" s="7" t="s">
        <v>148</v>
      </c>
      <c r="J2928" t="s">
        <v>18</v>
      </c>
      <c r="K2928">
        <v>15.8</v>
      </c>
      <c r="L2928">
        <v>1</v>
      </c>
      <c r="M2928">
        <v>92</v>
      </c>
      <c r="N2928">
        <v>2.76</v>
      </c>
    </row>
    <row r="2929" spans="1:14" x14ac:dyDescent="0.25">
      <c r="A2929" s="7">
        <v>442762</v>
      </c>
      <c r="B2929" s="7">
        <f t="shared" si="135"/>
        <v>0</v>
      </c>
      <c r="C2929" s="7">
        <f t="shared" si="136"/>
        <v>0</v>
      </c>
      <c r="D2929" s="7">
        <f t="shared" si="137"/>
        <v>0</v>
      </c>
      <c r="E2929" s="7">
        <v>431518</v>
      </c>
      <c r="F2929" t="s">
        <v>50</v>
      </c>
      <c r="G2929" t="s">
        <v>114</v>
      </c>
      <c r="H2929" s="7" t="s">
        <v>116</v>
      </c>
      <c r="I2929" s="7" t="s">
        <v>148</v>
      </c>
      <c r="J2929" t="s">
        <v>18</v>
      </c>
      <c r="K2929">
        <v>16.899999999999999</v>
      </c>
      <c r="L2929">
        <v>1</v>
      </c>
      <c r="M2929">
        <v>92</v>
      </c>
      <c r="N2929">
        <v>2.76</v>
      </c>
    </row>
    <row r="2930" spans="1:14" x14ac:dyDescent="0.25">
      <c r="A2930" s="7">
        <v>442805</v>
      </c>
      <c r="B2930" s="7">
        <f t="shared" si="135"/>
        <v>0</v>
      </c>
      <c r="C2930" s="7">
        <f t="shared" si="136"/>
        <v>0</v>
      </c>
      <c r="D2930" s="7">
        <f t="shared" si="137"/>
        <v>0</v>
      </c>
      <c r="E2930" s="7">
        <v>431520</v>
      </c>
      <c r="F2930" t="s">
        <v>50</v>
      </c>
      <c r="G2930" t="s">
        <v>92</v>
      </c>
      <c r="H2930" s="7">
        <v>18</v>
      </c>
      <c r="I2930" s="7" t="s">
        <v>148</v>
      </c>
      <c r="J2930" t="s">
        <v>18</v>
      </c>
      <c r="K2930">
        <v>58.5</v>
      </c>
      <c r="L2930">
        <v>5</v>
      </c>
      <c r="M2930">
        <v>40.4</v>
      </c>
      <c r="N2930">
        <v>2.76</v>
      </c>
    </row>
    <row r="2931" spans="1:14" x14ac:dyDescent="0.25">
      <c r="A2931" s="7">
        <v>442807</v>
      </c>
      <c r="B2931" s="7">
        <f t="shared" si="135"/>
        <v>0</v>
      </c>
      <c r="C2931" s="7">
        <f t="shared" si="136"/>
        <v>0</v>
      </c>
      <c r="D2931" s="7">
        <f t="shared" si="137"/>
        <v>0</v>
      </c>
      <c r="E2931" s="7">
        <v>431520</v>
      </c>
      <c r="F2931" t="s">
        <v>50</v>
      </c>
      <c r="G2931" t="s">
        <v>92</v>
      </c>
      <c r="H2931" s="7">
        <v>18</v>
      </c>
      <c r="I2931" s="7" t="s">
        <v>148</v>
      </c>
      <c r="J2931" t="s">
        <v>18</v>
      </c>
      <c r="K2931">
        <v>25</v>
      </c>
      <c r="L2931">
        <v>1</v>
      </c>
      <c r="M2931">
        <v>92</v>
      </c>
      <c r="N2931">
        <v>2.76</v>
      </c>
    </row>
    <row r="2932" spans="1:14" x14ac:dyDescent="0.25">
      <c r="A2932" s="7">
        <v>442808</v>
      </c>
      <c r="B2932" s="7">
        <f t="shared" si="135"/>
        <v>0</v>
      </c>
      <c r="C2932" s="7">
        <f t="shared" si="136"/>
        <v>0</v>
      </c>
      <c r="D2932" s="7">
        <f t="shared" si="137"/>
        <v>0</v>
      </c>
      <c r="E2932" s="7">
        <v>431520</v>
      </c>
      <c r="F2932" t="s">
        <v>50</v>
      </c>
      <c r="G2932" t="s">
        <v>92</v>
      </c>
      <c r="H2932" s="7">
        <v>18</v>
      </c>
      <c r="I2932" s="7" t="s">
        <v>148</v>
      </c>
      <c r="J2932" t="s">
        <v>18</v>
      </c>
      <c r="K2932">
        <v>47</v>
      </c>
      <c r="L2932">
        <v>3</v>
      </c>
      <c r="M2932">
        <v>57</v>
      </c>
      <c r="N2932">
        <v>2.76</v>
      </c>
    </row>
    <row r="2933" spans="1:14" x14ac:dyDescent="0.25">
      <c r="A2933" s="7">
        <v>442810</v>
      </c>
      <c r="B2933" s="7">
        <f t="shared" si="135"/>
        <v>0</v>
      </c>
      <c r="C2933" s="7">
        <f t="shared" si="136"/>
        <v>0</v>
      </c>
      <c r="D2933" s="7">
        <f t="shared" si="137"/>
        <v>0</v>
      </c>
      <c r="E2933" s="7">
        <v>431520</v>
      </c>
      <c r="F2933" t="s">
        <v>50</v>
      </c>
      <c r="G2933" t="s">
        <v>92</v>
      </c>
      <c r="H2933" s="7">
        <v>18</v>
      </c>
      <c r="I2933" s="7" t="s">
        <v>148</v>
      </c>
      <c r="J2933" t="s">
        <v>18</v>
      </c>
      <c r="K2933">
        <v>34.200000000000003</v>
      </c>
      <c r="L2933">
        <v>1</v>
      </c>
      <c r="M2933">
        <v>92</v>
      </c>
      <c r="N2933">
        <v>2.76</v>
      </c>
    </row>
    <row r="2934" spans="1:14" x14ac:dyDescent="0.25">
      <c r="A2934" s="7">
        <v>442811</v>
      </c>
      <c r="B2934" s="7">
        <f t="shared" si="135"/>
        <v>0</v>
      </c>
      <c r="C2934" s="7">
        <f t="shared" si="136"/>
        <v>0</v>
      </c>
      <c r="D2934" s="7">
        <f t="shared" si="137"/>
        <v>0</v>
      </c>
      <c r="E2934" s="7">
        <v>431520</v>
      </c>
      <c r="F2934" t="s">
        <v>50</v>
      </c>
      <c r="G2934" t="s">
        <v>92</v>
      </c>
      <c r="H2934" s="7">
        <v>18</v>
      </c>
      <c r="I2934" s="7" t="s">
        <v>148</v>
      </c>
      <c r="J2934" t="s">
        <v>18</v>
      </c>
      <c r="K2934">
        <v>48.1</v>
      </c>
      <c r="L2934">
        <v>1</v>
      </c>
      <c r="M2934">
        <v>118.7</v>
      </c>
      <c r="N2934">
        <v>2.76</v>
      </c>
    </row>
    <row r="2935" spans="1:14" x14ac:dyDescent="0.25">
      <c r="A2935" s="7">
        <v>442815</v>
      </c>
      <c r="B2935" s="7">
        <f t="shared" si="135"/>
        <v>0</v>
      </c>
      <c r="C2935" s="7">
        <f t="shared" si="136"/>
        <v>0</v>
      </c>
      <c r="D2935" s="7">
        <f t="shared" si="137"/>
        <v>0</v>
      </c>
      <c r="E2935" s="7">
        <v>431520</v>
      </c>
      <c r="F2935" t="s">
        <v>50</v>
      </c>
      <c r="G2935" t="s">
        <v>92</v>
      </c>
      <c r="H2935" s="7">
        <v>18</v>
      </c>
      <c r="I2935" s="7" t="s">
        <v>148</v>
      </c>
      <c r="J2935" t="s">
        <v>18</v>
      </c>
      <c r="K2935">
        <v>57.8</v>
      </c>
      <c r="L2935">
        <v>3</v>
      </c>
      <c r="M2935">
        <v>57</v>
      </c>
      <c r="N2935">
        <v>2.76</v>
      </c>
    </row>
    <row r="2936" spans="1:14" x14ac:dyDescent="0.25">
      <c r="A2936" s="7">
        <v>442817</v>
      </c>
      <c r="B2936" s="7">
        <f t="shared" si="135"/>
        <v>0</v>
      </c>
      <c r="C2936" s="7">
        <f t="shared" si="136"/>
        <v>0</v>
      </c>
      <c r="D2936" s="7">
        <f t="shared" si="137"/>
        <v>0</v>
      </c>
      <c r="E2936" s="7">
        <v>431520</v>
      </c>
      <c r="F2936" t="s">
        <v>50</v>
      </c>
      <c r="G2936" t="s">
        <v>92</v>
      </c>
      <c r="H2936" s="7">
        <v>18</v>
      </c>
      <c r="I2936" s="7" t="s">
        <v>148</v>
      </c>
      <c r="J2936" t="s">
        <v>18</v>
      </c>
      <c r="K2936">
        <v>23.9</v>
      </c>
      <c r="L2936">
        <v>1</v>
      </c>
      <c r="M2936">
        <v>92</v>
      </c>
      <c r="N2936">
        <v>2.76</v>
      </c>
    </row>
    <row r="2937" spans="1:14" x14ac:dyDescent="0.25">
      <c r="A2937" s="7">
        <v>442818</v>
      </c>
      <c r="B2937" s="7">
        <f t="shared" si="135"/>
        <v>0</v>
      </c>
      <c r="C2937" s="7">
        <f t="shared" si="136"/>
        <v>0</v>
      </c>
      <c r="D2937" s="7">
        <f t="shared" si="137"/>
        <v>0</v>
      </c>
      <c r="E2937" s="7">
        <v>431520</v>
      </c>
      <c r="F2937" t="s">
        <v>50</v>
      </c>
      <c r="G2937" t="s">
        <v>92</v>
      </c>
      <c r="H2937" s="7">
        <v>18</v>
      </c>
      <c r="I2937" s="7" t="s">
        <v>148</v>
      </c>
      <c r="J2937" t="s">
        <v>18</v>
      </c>
      <c r="K2937">
        <v>24.7</v>
      </c>
      <c r="L2937">
        <v>1</v>
      </c>
      <c r="M2937">
        <v>92</v>
      </c>
      <c r="N2937">
        <v>2.76</v>
      </c>
    </row>
    <row r="2938" spans="1:14" x14ac:dyDescent="0.25">
      <c r="A2938" s="7">
        <v>442819</v>
      </c>
      <c r="B2938" s="7">
        <f t="shared" si="135"/>
        <v>0</v>
      </c>
      <c r="C2938" s="7">
        <f t="shared" si="136"/>
        <v>0</v>
      </c>
      <c r="D2938" s="7">
        <f t="shared" si="137"/>
        <v>0</v>
      </c>
      <c r="E2938" s="7">
        <v>431520</v>
      </c>
      <c r="F2938" t="s">
        <v>50</v>
      </c>
      <c r="G2938" t="s">
        <v>92</v>
      </c>
      <c r="H2938" s="7">
        <v>18</v>
      </c>
      <c r="I2938" s="7" t="s">
        <v>148</v>
      </c>
      <c r="J2938" t="s">
        <v>18</v>
      </c>
      <c r="K2938">
        <v>33.1</v>
      </c>
      <c r="L2938">
        <v>4</v>
      </c>
      <c r="M2938">
        <v>35.9</v>
      </c>
      <c r="N2938">
        <v>2.76</v>
      </c>
    </row>
    <row r="2939" spans="1:14" x14ac:dyDescent="0.25">
      <c r="A2939" s="7">
        <v>442821</v>
      </c>
      <c r="B2939" s="7">
        <f t="shared" si="135"/>
        <v>0</v>
      </c>
      <c r="C2939" s="7">
        <f t="shared" si="136"/>
        <v>0</v>
      </c>
      <c r="D2939" s="7">
        <f t="shared" si="137"/>
        <v>0</v>
      </c>
      <c r="E2939" s="7">
        <v>431520</v>
      </c>
      <c r="F2939" t="s">
        <v>50</v>
      </c>
      <c r="G2939" t="s">
        <v>92</v>
      </c>
      <c r="H2939" s="7">
        <v>18</v>
      </c>
      <c r="I2939" s="7" t="s">
        <v>148</v>
      </c>
      <c r="J2939" t="s">
        <v>18</v>
      </c>
      <c r="K2939">
        <v>73.8</v>
      </c>
      <c r="L2939">
        <v>2</v>
      </c>
      <c r="M2939">
        <v>83.2</v>
      </c>
      <c r="N2939">
        <v>2.76</v>
      </c>
    </row>
    <row r="2940" spans="1:14" x14ac:dyDescent="0.25">
      <c r="A2940" s="7">
        <v>442823</v>
      </c>
      <c r="B2940" s="7">
        <f t="shared" si="135"/>
        <v>0</v>
      </c>
      <c r="C2940" s="7">
        <f t="shared" si="136"/>
        <v>0</v>
      </c>
      <c r="D2940" s="7">
        <f t="shared" si="137"/>
        <v>0</v>
      </c>
      <c r="E2940" s="7">
        <v>431520</v>
      </c>
      <c r="F2940" t="s">
        <v>50</v>
      </c>
      <c r="G2940" t="s">
        <v>92</v>
      </c>
      <c r="H2940" s="7">
        <v>18</v>
      </c>
      <c r="I2940" s="7" t="s">
        <v>148</v>
      </c>
      <c r="J2940" t="s">
        <v>18</v>
      </c>
      <c r="K2940">
        <v>58.2</v>
      </c>
      <c r="L2940">
        <v>2</v>
      </c>
      <c r="M2940">
        <v>73.5</v>
      </c>
      <c r="N2940">
        <v>2.76</v>
      </c>
    </row>
    <row r="2941" spans="1:14" x14ac:dyDescent="0.25">
      <c r="A2941" s="7">
        <v>442825</v>
      </c>
      <c r="B2941" s="7">
        <f t="shared" si="135"/>
        <v>0</v>
      </c>
      <c r="C2941" s="7">
        <f t="shared" si="136"/>
        <v>0</v>
      </c>
      <c r="D2941" s="7">
        <f t="shared" si="137"/>
        <v>0</v>
      </c>
      <c r="E2941" s="7">
        <v>431520</v>
      </c>
      <c r="F2941" t="s">
        <v>50</v>
      </c>
      <c r="G2941" t="s">
        <v>92</v>
      </c>
      <c r="H2941" s="7">
        <v>18</v>
      </c>
      <c r="I2941" s="7" t="s">
        <v>148</v>
      </c>
      <c r="J2941" t="s">
        <v>18</v>
      </c>
      <c r="K2941">
        <v>72.8</v>
      </c>
      <c r="L2941">
        <v>5</v>
      </c>
      <c r="M2941">
        <v>45.7</v>
      </c>
      <c r="N2941">
        <v>2.76</v>
      </c>
    </row>
    <row r="2942" spans="1:14" x14ac:dyDescent="0.25">
      <c r="A2942" s="7">
        <v>442827</v>
      </c>
      <c r="B2942" s="7">
        <f t="shared" si="135"/>
        <v>0</v>
      </c>
      <c r="C2942" s="7">
        <f t="shared" si="136"/>
        <v>0</v>
      </c>
      <c r="D2942" s="7">
        <f t="shared" si="137"/>
        <v>0</v>
      </c>
      <c r="E2942" s="7">
        <v>431520</v>
      </c>
      <c r="F2942" t="s">
        <v>50</v>
      </c>
      <c r="G2942" t="s">
        <v>92</v>
      </c>
      <c r="H2942" s="7">
        <v>18</v>
      </c>
      <c r="I2942" s="7" t="s">
        <v>148</v>
      </c>
      <c r="J2942" t="s">
        <v>18</v>
      </c>
      <c r="K2942">
        <v>82.6</v>
      </c>
      <c r="L2942">
        <v>4</v>
      </c>
      <c r="M2942">
        <v>52.4</v>
      </c>
      <c r="N2942">
        <v>2.76</v>
      </c>
    </row>
    <row r="2943" spans="1:14" x14ac:dyDescent="0.25">
      <c r="A2943" s="7">
        <v>442829</v>
      </c>
      <c r="B2943" s="7">
        <f t="shared" si="135"/>
        <v>0</v>
      </c>
      <c r="C2943" s="7">
        <f t="shared" si="136"/>
        <v>0</v>
      </c>
      <c r="D2943" s="7">
        <f t="shared" si="137"/>
        <v>0</v>
      </c>
      <c r="E2943" s="7">
        <v>431520</v>
      </c>
      <c r="F2943" t="s">
        <v>50</v>
      </c>
      <c r="G2943" t="s">
        <v>92</v>
      </c>
      <c r="H2943" s="7">
        <v>18</v>
      </c>
      <c r="I2943" s="7" t="s">
        <v>148</v>
      </c>
      <c r="J2943" t="s">
        <v>18</v>
      </c>
      <c r="K2943">
        <v>24.4</v>
      </c>
      <c r="L2943">
        <v>1</v>
      </c>
      <c r="M2943">
        <v>92</v>
      </c>
      <c r="N2943">
        <v>2.76</v>
      </c>
    </row>
    <row r="2944" spans="1:14" x14ac:dyDescent="0.25">
      <c r="A2944" s="7">
        <v>442830</v>
      </c>
      <c r="B2944" s="7">
        <f t="shared" si="135"/>
        <v>0</v>
      </c>
      <c r="C2944" s="7">
        <f t="shared" si="136"/>
        <v>0</v>
      </c>
      <c r="D2944" s="7">
        <f t="shared" si="137"/>
        <v>0</v>
      </c>
      <c r="E2944" s="7">
        <v>431520</v>
      </c>
      <c r="F2944" t="s">
        <v>50</v>
      </c>
      <c r="G2944" t="s">
        <v>92</v>
      </c>
      <c r="H2944" s="7">
        <v>18</v>
      </c>
      <c r="I2944" s="7" t="s">
        <v>148</v>
      </c>
      <c r="J2944" t="s">
        <v>18</v>
      </c>
      <c r="K2944">
        <v>33.700000000000003</v>
      </c>
      <c r="L2944">
        <v>1</v>
      </c>
      <c r="M2944">
        <v>92</v>
      </c>
      <c r="N2944">
        <v>2.76</v>
      </c>
    </row>
    <row r="2945" spans="1:14" x14ac:dyDescent="0.25">
      <c r="A2945" s="7">
        <v>442833</v>
      </c>
      <c r="B2945" s="7">
        <f t="shared" si="135"/>
        <v>0</v>
      </c>
      <c r="C2945" s="7">
        <f t="shared" si="136"/>
        <v>0</v>
      </c>
      <c r="D2945" s="7">
        <f t="shared" si="137"/>
        <v>0</v>
      </c>
      <c r="E2945" s="7">
        <v>431520</v>
      </c>
      <c r="F2945" t="s">
        <v>50</v>
      </c>
      <c r="G2945" t="s">
        <v>92</v>
      </c>
      <c r="H2945" s="7">
        <v>18</v>
      </c>
      <c r="I2945" s="7" t="s">
        <v>148</v>
      </c>
      <c r="J2945" t="s">
        <v>18</v>
      </c>
      <c r="K2945">
        <v>72.8</v>
      </c>
      <c r="L2945">
        <v>4</v>
      </c>
      <c r="M2945">
        <v>52.4</v>
      </c>
      <c r="N2945">
        <v>2.76</v>
      </c>
    </row>
    <row r="2946" spans="1:14" x14ac:dyDescent="0.25">
      <c r="A2946" s="7">
        <v>443272</v>
      </c>
      <c r="B2946" s="7">
        <f t="shared" si="135"/>
        <v>1</v>
      </c>
      <c r="C2946" s="7">
        <f t="shared" si="136"/>
        <v>0</v>
      </c>
      <c r="D2946" s="7">
        <f t="shared" si="137"/>
        <v>1</v>
      </c>
      <c r="E2946" s="7">
        <v>431532</v>
      </c>
      <c r="F2946" t="s">
        <v>50</v>
      </c>
      <c r="G2946" t="s">
        <v>117</v>
      </c>
      <c r="H2946" s="7">
        <v>12</v>
      </c>
      <c r="I2946" s="7" t="s">
        <v>148</v>
      </c>
      <c r="J2946" t="s">
        <v>18</v>
      </c>
      <c r="K2946">
        <v>60.5</v>
      </c>
      <c r="L2946">
        <v>1</v>
      </c>
      <c r="M2946">
        <v>118.7</v>
      </c>
      <c r="N2946">
        <v>2.76</v>
      </c>
    </row>
    <row r="2947" spans="1:14" x14ac:dyDescent="0.25">
      <c r="A2947" s="7">
        <v>443272</v>
      </c>
      <c r="B2947" s="7">
        <f t="shared" ref="B2947:B3010" si="138">IF(A2947=A2948,1,0)</f>
        <v>0</v>
      </c>
      <c r="C2947" s="7">
        <f t="shared" ref="C2947:C3010" si="139">IF(A2947=A2946,1,0)</f>
        <v>1</v>
      </c>
      <c r="D2947" s="7">
        <f t="shared" ref="D2947:D3010" si="140">B2947+C2947</f>
        <v>1</v>
      </c>
      <c r="E2947" s="7">
        <v>431532</v>
      </c>
      <c r="F2947" t="s">
        <v>50</v>
      </c>
      <c r="G2947" t="s">
        <v>117</v>
      </c>
      <c r="H2947" s="7">
        <v>12</v>
      </c>
      <c r="I2947" s="7" t="s">
        <v>148</v>
      </c>
      <c r="J2947" t="s">
        <v>18</v>
      </c>
      <c r="K2947">
        <v>60.5</v>
      </c>
      <c r="L2947">
        <v>1</v>
      </c>
      <c r="M2947">
        <v>118.7</v>
      </c>
      <c r="N2947">
        <v>2.76</v>
      </c>
    </row>
    <row r="2948" spans="1:14" x14ac:dyDescent="0.25">
      <c r="A2948" s="7">
        <v>443274</v>
      </c>
      <c r="B2948" s="7">
        <f t="shared" si="138"/>
        <v>1</v>
      </c>
      <c r="C2948" s="7">
        <f t="shared" si="139"/>
        <v>0</v>
      </c>
      <c r="D2948" s="7">
        <f t="shared" si="140"/>
        <v>1</v>
      </c>
      <c r="E2948" s="7">
        <v>431532</v>
      </c>
      <c r="F2948" t="s">
        <v>50</v>
      </c>
      <c r="G2948" t="s">
        <v>117</v>
      </c>
      <c r="H2948" s="7">
        <v>12</v>
      </c>
      <c r="I2948" s="7" t="s">
        <v>148</v>
      </c>
      <c r="J2948" t="s">
        <v>18</v>
      </c>
      <c r="K2948">
        <v>62.3</v>
      </c>
      <c r="L2948">
        <v>5</v>
      </c>
      <c r="M2948">
        <v>40.4</v>
      </c>
      <c r="N2948">
        <v>2.76</v>
      </c>
    </row>
    <row r="2949" spans="1:14" x14ac:dyDescent="0.25">
      <c r="A2949" s="7">
        <v>443274</v>
      </c>
      <c r="B2949" s="7">
        <f t="shared" si="138"/>
        <v>0</v>
      </c>
      <c r="C2949" s="7">
        <f t="shared" si="139"/>
        <v>1</v>
      </c>
      <c r="D2949" s="7">
        <f t="shared" si="140"/>
        <v>1</v>
      </c>
      <c r="E2949" s="7">
        <v>431532</v>
      </c>
      <c r="F2949" t="s">
        <v>50</v>
      </c>
      <c r="G2949" t="s">
        <v>117</v>
      </c>
      <c r="H2949" s="7">
        <v>12</v>
      </c>
      <c r="I2949" s="7" t="s">
        <v>148</v>
      </c>
      <c r="J2949" t="s">
        <v>18</v>
      </c>
      <c r="K2949">
        <v>62.3</v>
      </c>
      <c r="L2949">
        <v>5</v>
      </c>
      <c r="M2949">
        <v>40.4</v>
      </c>
      <c r="N2949">
        <v>2.76</v>
      </c>
    </row>
    <row r="2950" spans="1:14" x14ac:dyDescent="0.25">
      <c r="A2950" s="7">
        <v>443276</v>
      </c>
      <c r="B2950" s="7">
        <f t="shared" si="138"/>
        <v>1</v>
      </c>
      <c r="C2950" s="7">
        <f t="shared" si="139"/>
        <v>0</v>
      </c>
      <c r="D2950" s="7">
        <f t="shared" si="140"/>
        <v>1</v>
      </c>
      <c r="E2950" s="7">
        <v>431532</v>
      </c>
      <c r="F2950" t="s">
        <v>50</v>
      </c>
      <c r="G2950" t="s">
        <v>117</v>
      </c>
      <c r="H2950" s="7">
        <v>12</v>
      </c>
      <c r="I2950" s="7" t="s">
        <v>148</v>
      </c>
      <c r="J2950" t="s">
        <v>18</v>
      </c>
      <c r="K2950">
        <v>76.8</v>
      </c>
      <c r="L2950">
        <v>2</v>
      </c>
      <c r="M2950">
        <v>83.2</v>
      </c>
      <c r="N2950">
        <v>2.76</v>
      </c>
    </row>
    <row r="2951" spans="1:14" x14ac:dyDescent="0.25">
      <c r="A2951" s="7">
        <v>443276</v>
      </c>
      <c r="B2951" s="7">
        <f t="shared" si="138"/>
        <v>0</v>
      </c>
      <c r="C2951" s="7">
        <f t="shared" si="139"/>
        <v>1</v>
      </c>
      <c r="D2951" s="7">
        <f t="shared" si="140"/>
        <v>1</v>
      </c>
      <c r="E2951" s="7">
        <v>431532</v>
      </c>
      <c r="F2951" t="s">
        <v>50</v>
      </c>
      <c r="G2951" t="s">
        <v>117</v>
      </c>
      <c r="H2951" s="7">
        <v>12</v>
      </c>
      <c r="I2951" s="7" t="s">
        <v>148</v>
      </c>
      <c r="J2951" t="s">
        <v>18</v>
      </c>
      <c r="K2951">
        <v>76.8</v>
      </c>
      <c r="L2951">
        <v>2</v>
      </c>
      <c r="M2951">
        <v>83.2</v>
      </c>
      <c r="N2951">
        <v>2.76</v>
      </c>
    </row>
    <row r="2952" spans="1:14" x14ac:dyDescent="0.25">
      <c r="A2952" s="7">
        <v>443278</v>
      </c>
      <c r="B2952" s="7">
        <f t="shared" si="138"/>
        <v>1</v>
      </c>
      <c r="C2952" s="7">
        <f t="shared" si="139"/>
        <v>0</v>
      </c>
      <c r="D2952" s="7">
        <f t="shared" si="140"/>
        <v>1</v>
      </c>
      <c r="E2952" s="7">
        <v>431532</v>
      </c>
      <c r="F2952" t="s">
        <v>50</v>
      </c>
      <c r="G2952" t="s">
        <v>117</v>
      </c>
      <c r="H2952" s="7">
        <v>12</v>
      </c>
      <c r="I2952" s="7" t="s">
        <v>148</v>
      </c>
      <c r="J2952" t="s">
        <v>18</v>
      </c>
      <c r="K2952">
        <v>59.2</v>
      </c>
      <c r="L2952">
        <v>3</v>
      </c>
      <c r="M2952">
        <v>57</v>
      </c>
      <c r="N2952">
        <v>2.76</v>
      </c>
    </row>
    <row r="2953" spans="1:14" x14ac:dyDescent="0.25">
      <c r="A2953" s="7">
        <v>443278</v>
      </c>
      <c r="B2953" s="7">
        <f t="shared" si="138"/>
        <v>0</v>
      </c>
      <c r="C2953" s="7">
        <f t="shared" si="139"/>
        <v>1</v>
      </c>
      <c r="D2953" s="7">
        <f t="shared" si="140"/>
        <v>1</v>
      </c>
      <c r="E2953" s="7">
        <v>431532</v>
      </c>
      <c r="F2953" t="s">
        <v>50</v>
      </c>
      <c r="G2953" t="s">
        <v>117</v>
      </c>
      <c r="H2953" s="7">
        <v>12</v>
      </c>
      <c r="I2953" s="7" t="s">
        <v>148</v>
      </c>
      <c r="J2953" t="s">
        <v>18</v>
      </c>
      <c r="K2953">
        <v>59.2</v>
      </c>
      <c r="L2953">
        <v>3</v>
      </c>
      <c r="M2953">
        <v>57</v>
      </c>
      <c r="N2953">
        <v>2.76</v>
      </c>
    </row>
    <row r="2954" spans="1:14" x14ac:dyDescent="0.25">
      <c r="A2954" s="7">
        <v>443280</v>
      </c>
      <c r="B2954" s="7">
        <f t="shared" si="138"/>
        <v>1</v>
      </c>
      <c r="C2954" s="7">
        <f t="shared" si="139"/>
        <v>0</v>
      </c>
      <c r="D2954" s="7">
        <f t="shared" si="140"/>
        <v>1</v>
      </c>
      <c r="E2954" s="7">
        <v>431532</v>
      </c>
      <c r="F2954" t="s">
        <v>50</v>
      </c>
      <c r="G2954" t="s">
        <v>117</v>
      </c>
      <c r="H2954" s="7">
        <v>12</v>
      </c>
      <c r="I2954" s="7" t="s">
        <v>148</v>
      </c>
      <c r="J2954" t="s">
        <v>18</v>
      </c>
      <c r="K2954">
        <v>60.4</v>
      </c>
      <c r="L2954">
        <v>5</v>
      </c>
      <c r="M2954">
        <v>40.4</v>
      </c>
      <c r="N2954">
        <v>2.76</v>
      </c>
    </row>
    <row r="2955" spans="1:14" x14ac:dyDescent="0.25">
      <c r="A2955" s="7">
        <v>443280</v>
      </c>
      <c r="B2955" s="7">
        <f t="shared" si="138"/>
        <v>0</v>
      </c>
      <c r="C2955" s="7">
        <f t="shared" si="139"/>
        <v>1</v>
      </c>
      <c r="D2955" s="7">
        <f t="shared" si="140"/>
        <v>1</v>
      </c>
      <c r="E2955" s="7">
        <v>431532</v>
      </c>
      <c r="F2955" t="s">
        <v>50</v>
      </c>
      <c r="G2955" t="s">
        <v>117</v>
      </c>
      <c r="H2955" s="7">
        <v>12</v>
      </c>
      <c r="I2955" s="7" t="s">
        <v>148</v>
      </c>
      <c r="J2955" t="s">
        <v>18</v>
      </c>
      <c r="K2955">
        <v>60.4</v>
      </c>
      <c r="L2955">
        <v>5</v>
      </c>
      <c r="M2955">
        <v>40.4</v>
      </c>
      <c r="N2955">
        <v>2.76</v>
      </c>
    </row>
    <row r="2956" spans="1:14" x14ac:dyDescent="0.25">
      <c r="A2956" s="7">
        <v>443282</v>
      </c>
      <c r="B2956" s="7">
        <f t="shared" si="138"/>
        <v>1</v>
      </c>
      <c r="C2956" s="7">
        <f t="shared" si="139"/>
        <v>0</v>
      </c>
      <c r="D2956" s="7">
        <f t="shared" si="140"/>
        <v>1</v>
      </c>
      <c r="E2956" s="7">
        <v>431532</v>
      </c>
      <c r="F2956" t="s">
        <v>50</v>
      </c>
      <c r="G2956" t="s">
        <v>117</v>
      </c>
      <c r="H2956" s="7">
        <v>12</v>
      </c>
      <c r="I2956" s="7" t="s">
        <v>148</v>
      </c>
      <c r="J2956" t="s">
        <v>18</v>
      </c>
      <c r="K2956">
        <v>31.1</v>
      </c>
      <c r="L2956">
        <v>2</v>
      </c>
      <c r="M2956">
        <v>57</v>
      </c>
      <c r="N2956">
        <v>2.76</v>
      </c>
    </row>
    <row r="2957" spans="1:14" x14ac:dyDescent="0.25">
      <c r="A2957" s="7">
        <v>443282</v>
      </c>
      <c r="B2957" s="7">
        <f t="shared" si="138"/>
        <v>0</v>
      </c>
      <c r="C2957" s="7">
        <f t="shared" si="139"/>
        <v>1</v>
      </c>
      <c r="D2957" s="7">
        <f t="shared" si="140"/>
        <v>1</v>
      </c>
      <c r="E2957" s="7">
        <v>431532</v>
      </c>
      <c r="F2957" t="s">
        <v>50</v>
      </c>
      <c r="G2957" t="s">
        <v>117</v>
      </c>
      <c r="H2957" s="7">
        <v>12</v>
      </c>
      <c r="I2957" s="7" t="s">
        <v>148</v>
      </c>
      <c r="J2957" t="s">
        <v>18</v>
      </c>
      <c r="K2957">
        <v>31.1</v>
      </c>
      <c r="L2957">
        <v>2</v>
      </c>
      <c r="M2957">
        <v>57</v>
      </c>
      <c r="N2957">
        <v>2.76</v>
      </c>
    </row>
    <row r="2958" spans="1:14" x14ac:dyDescent="0.25">
      <c r="A2958" s="7">
        <v>443283</v>
      </c>
      <c r="B2958" s="7">
        <f t="shared" si="138"/>
        <v>1</v>
      </c>
      <c r="C2958" s="7">
        <f t="shared" si="139"/>
        <v>0</v>
      </c>
      <c r="D2958" s="7">
        <f t="shared" si="140"/>
        <v>1</v>
      </c>
      <c r="E2958" s="7">
        <v>431532</v>
      </c>
      <c r="F2958" t="s">
        <v>50</v>
      </c>
      <c r="G2958" t="s">
        <v>117</v>
      </c>
      <c r="H2958" s="7">
        <v>12</v>
      </c>
      <c r="I2958" s="7" t="s">
        <v>148</v>
      </c>
      <c r="J2958" t="s">
        <v>18</v>
      </c>
      <c r="K2958">
        <v>31.1</v>
      </c>
      <c r="L2958">
        <v>1</v>
      </c>
      <c r="M2958">
        <v>92</v>
      </c>
      <c r="N2958">
        <v>2.76</v>
      </c>
    </row>
    <row r="2959" spans="1:14" x14ac:dyDescent="0.25">
      <c r="A2959" s="7">
        <v>443283</v>
      </c>
      <c r="B2959" s="7">
        <f t="shared" si="138"/>
        <v>0</v>
      </c>
      <c r="C2959" s="7">
        <f t="shared" si="139"/>
        <v>1</v>
      </c>
      <c r="D2959" s="7">
        <f t="shared" si="140"/>
        <v>1</v>
      </c>
      <c r="E2959" s="7">
        <v>431532</v>
      </c>
      <c r="F2959" t="s">
        <v>50</v>
      </c>
      <c r="G2959" t="s">
        <v>117</v>
      </c>
      <c r="H2959" s="7">
        <v>12</v>
      </c>
      <c r="I2959" s="7" t="s">
        <v>148</v>
      </c>
      <c r="J2959" t="s">
        <v>18</v>
      </c>
      <c r="K2959">
        <v>31.1</v>
      </c>
      <c r="L2959">
        <v>1</v>
      </c>
      <c r="M2959">
        <v>92</v>
      </c>
      <c r="N2959">
        <v>2.76</v>
      </c>
    </row>
    <row r="2960" spans="1:14" x14ac:dyDescent="0.25">
      <c r="A2960" s="7">
        <v>443285</v>
      </c>
      <c r="B2960" s="7">
        <f t="shared" si="138"/>
        <v>1</v>
      </c>
      <c r="C2960" s="7">
        <f t="shared" si="139"/>
        <v>0</v>
      </c>
      <c r="D2960" s="7">
        <f t="shared" si="140"/>
        <v>1</v>
      </c>
      <c r="E2960" s="7">
        <v>431532</v>
      </c>
      <c r="F2960" t="s">
        <v>50</v>
      </c>
      <c r="G2960" t="s">
        <v>117</v>
      </c>
      <c r="H2960" s="7">
        <v>12</v>
      </c>
      <c r="I2960" s="7" t="s">
        <v>148</v>
      </c>
      <c r="J2960" t="s">
        <v>18</v>
      </c>
      <c r="K2960">
        <v>74.7</v>
      </c>
      <c r="L2960">
        <v>4</v>
      </c>
      <c r="M2960">
        <v>52.4</v>
      </c>
      <c r="N2960">
        <v>2.76</v>
      </c>
    </row>
    <row r="2961" spans="1:14" x14ac:dyDescent="0.25">
      <c r="A2961" s="7">
        <v>443285</v>
      </c>
      <c r="B2961" s="7">
        <f t="shared" si="138"/>
        <v>0</v>
      </c>
      <c r="C2961" s="7">
        <f t="shared" si="139"/>
        <v>1</v>
      </c>
      <c r="D2961" s="7">
        <f t="shared" si="140"/>
        <v>1</v>
      </c>
      <c r="E2961" s="7">
        <v>431532</v>
      </c>
      <c r="F2961" t="s">
        <v>50</v>
      </c>
      <c r="G2961" t="s">
        <v>117</v>
      </c>
      <c r="H2961" s="7">
        <v>12</v>
      </c>
      <c r="I2961" s="7" t="s">
        <v>148</v>
      </c>
      <c r="J2961" t="s">
        <v>18</v>
      </c>
      <c r="K2961">
        <v>74.7</v>
      </c>
      <c r="L2961">
        <v>4</v>
      </c>
      <c r="M2961">
        <v>52.4</v>
      </c>
      <c r="N2961">
        <v>2.76</v>
      </c>
    </row>
    <row r="2962" spans="1:14" x14ac:dyDescent="0.25">
      <c r="A2962" s="7">
        <v>443287</v>
      </c>
      <c r="B2962" s="7">
        <f t="shared" si="138"/>
        <v>1</v>
      </c>
      <c r="C2962" s="7">
        <f t="shared" si="139"/>
        <v>0</v>
      </c>
      <c r="D2962" s="7">
        <f t="shared" si="140"/>
        <v>1</v>
      </c>
      <c r="E2962" s="7">
        <v>431532</v>
      </c>
      <c r="F2962" t="s">
        <v>50</v>
      </c>
      <c r="G2962" t="s">
        <v>117</v>
      </c>
      <c r="H2962" s="7">
        <v>12</v>
      </c>
      <c r="I2962" s="7" t="s">
        <v>148</v>
      </c>
      <c r="J2962" t="s">
        <v>18</v>
      </c>
      <c r="K2962">
        <v>59.8</v>
      </c>
      <c r="L2962">
        <v>1</v>
      </c>
      <c r="M2962">
        <v>118.7</v>
      </c>
      <c r="N2962">
        <v>2.76</v>
      </c>
    </row>
    <row r="2963" spans="1:14" x14ac:dyDescent="0.25">
      <c r="A2963" s="7">
        <v>443287</v>
      </c>
      <c r="B2963" s="7">
        <f t="shared" si="138"/>
        <v>0</v>
      </c>
      <c r="C2963" s="7">
        <f t="shared" si="139"/>
        <v>1</v>
      </c>
      <c r="D2963" s="7">
        <f t="shared" si="140"/>
        <v>1</v>
      </c>
      <c r="E2963" s="7">
        <v>431532</v>
      </c>
      <c r="F2963" t="s">
        <v>50</v>
      </c>
      <c r="G2963" t="s">
        <v>117</v>
      </c>
      <c r="H2963" s="7">
        <v>12</v>
      </c>
      <c r="I2963" s="7" t="s">
        <v>148</v>
      </c>
      <c r="J2963" t="s">
        <v>18</v>
      </c>
      <c r="K2963">
        <v>59.8</v>
      </c>
      <c r="L2963">
        <v>1</v>
      </c>
      <c r="M2963">
        <v>118.7</v>
      </c>
      <c r="N2963">
        <v>2.76</v>
      </c>
    </row>
    <row r="2964" spans="1:14" x14ac:dyDescent="0.25">
      <c r="A2964" s="7">
        <v>443291</v>
      </c>
      <c r="B2964" s="7">
        <f t="shared" si="138"/>
        <v>1</v>
      </c>
      <c r="C2964" s="7">
        <f t="shared" si="139"/>
        <v>0</v>
      </c>
      <c r="D2964" s="7">
        <f t="shared" si="140"/>
        <v>1</v>
      </c>
      <c r="E2964" s="7">
        <v>431534</v>
      </c>
      <c r="F2964" t="s">
        <v>50</v>
      </c>
      <c r="G2964" t="s">
        <v>118</v>
      </c>
      <c r="H2964" s="7">
        <v>13</v>
      </c>
      <c r="I2964" s="7" t="s">
        <v>148</v>
      </c>
      <c r="J2964" t="s">
        <v>18</v>
      </c>
      <c r="K2964">
        <v>45</v>
      </c>
      <c r="L2964">
        <v>2</v>
      </c>
      <c r="M2964">
        <v>73.5</v>
      </c>
      <c r="N2964">
        <v>2.76</v>
      </c>
    </row>
    <row r="2965" spans="1:14" x14ac:dyDescent="0.25">
      <c r="A2965" s="7">
        <v>443291</v>
      </c>
      <c r="B2965" s="7">
        <f t="shared" si="138"/>
        <v>0</v>
      </c>
      <c r="C2965" s="7">
        <f t="shared" si="139"/>
        <v>1</v>
      </c>
      <c r="D2965" s="7">
        <f t="shared" si="140"/>
        <v>1</v>
      </c>
      <c r="E2965" s="7">
        <v>431534</v>
      </c>
      <c r="F2965" t="s">
        <v>50</v>
      </c>
      <c r="G2965" t="s">
        <v>118</v>
      </c>
      <c r="H2965" s="7">
        <v>13</v>
      </c>
      <c r="I2965" s="7" t="s">
        <v>148</v>
      </c>
      <c r="J2965" t="s">
        <v>18</v>
      </c>
      <c r="K2965">
        <v>45</v>
      </c>
      <c r="L2965">
        <v>2</v>
      </c>
      <c r="M2965">
        <v>73.5</v>
      </c>
      <c r="N2965">
        <v>2.76</v>
      </c>
    </row>
    <row r="2966" spans="1:14" x14ac:dyDescent="0.25">
      <c r="A2966" s="7">
        <v>443293</v>
      </c>
      <c r="B2966" s="7">
        <f t="shared" si="138"/>
        <v>1</v>
      </c>
      <c r="C2966" s="7">
        <f t="shared" si="139"/>
        <v>0</v>
      </c>
      <c r="D2966" s="7">
        <f t="shared" si="140"/>
        <v>1</v>
      </c>
      <c r="E2966" s="7">
        <v>431534</v>
      </c>
      <c r="F2966" t="s">
        <v>50</v>
      </c>
      <c r="G2966" t="s">
        <v>118</v>
      </c>
      <c r="H2966" s="7">
        <v>13</v>
      </c>
      <c r="I2966" s="7" t="s">
        <v>148</v>
      </c>
      <c r="J2966" t="s">
        <v>18</v>
      </c>
      <c r="K2966">
        <v>45</v>
      </c>
      <c r="L2966">
        <v>2</v>
      </c>
      <c r="M2966">
        <v>73.5</v>
      </c>
      <c r="N2966">
        <v>2.76</v>
      </c>
    </row>
    <row r="2967" spans="1:14" x14ac:dyDescent="0.25">
      <c r="A2967" s="7">
        <v>443293</v>
      </c>
      <c r="B2967" s="7">
        <f t="shared" si="138"/>
        <v>0</v>
      </c>
      <c r="C2967" s="7">
        <f t="shared" si="139"/>
        <v>1</v>
      </c>
      <c r="D2967" s="7">
        <f t="shared" si="140"/>
        <v>1</v>
      </c>
      <c r="E2967" s="7">
        <v>431534</v>
      </c>
      <c r="F2967" t="s">
        <v>50</v>
      </c>
      <c r="G2967" t="s">
        <v>118</v>
      </c>
      <c r="H2967" s="7">
        <v>13</v>
      </c>
      <c r="I2967" s="7" t="s">
        <v>148</v>
      </c>
      <c r="J2967" t="s">
        <v>18</v>
      </c>
      <c r="K2967">
        <v>45</v>
      </c>
      <c r="L2967">
        <v>2</v>
      </c>
      <c r="M2967">
        <v>73.5</v>
      </c>
      <c r="N2967">
        <v>2.76</v>
      </c>
    </row>
    <row r="2968" spans="1:14" x14ac:dyDescent="0.25">
      <c r="A2968" s="7">
        <v>443295</v>
      </c>
      <c r="B2968" s="7">
        <f t="shared" si="138"/>
        <v>1</v>
      </c>
      <c r="C2968" s="7">
        <f t="shared" si="139"/>
        <v>0</v>
      </c>
      <c r="D2968" s="7">
        <f t="shared" si="140"/>
        <v>1</v>
      </c>
      <c r="E2968" s="7">
        <v>431534</v>
      </c>
      <c r="F2968" t="s">
        <v>50</v>
      </c>
      <c r="G2968" t="s">
        <v>118</v>
      </c>
      <c r="H2968" s="7">
        <v>13</v>
      </c>
      <c r="I2968" s="7" t="s">
        <v>148</v>
      </c>
      <c r="J2968" t="s">
        <v>18</v>
      </c>
      <c r="K2968">
        <v>45.3</v>
      </c>
      <c r="L2968">
        <v>2</v>
      </c>
      <c r="M2968">
        <v>73.5</v>
      </c>
      <c r="N2968">
        <v>2.76</v>
      </c>
    </row>
    <row r="2969" spans="1:14" x14ac:dyDescent="0.25">
      <c r="A2969" s="7">
        <v>443295</v>
      </c>
      <c r="B2969" s="7">
        <f t="shared" si="138"/>
        <v>0</v>
      </c>
      <c r="C2969" s="7">
        <f t="shared" si="139"/>
        <v>1</v>
      </c>
      <c r="D2969" s="7">
        <f t="shared" si="140"/>
        <v>1</v>
      </c>
      <c r="E2969" s="7">
        <v>431534</v>
      </c>
      <c r="F2969" t="s">
        <v>50</v>
      </c>
      <c r="G2969" t="s">
        <v>118</v>
      </c>
      <c r="H2969" s="7">
        <v>13</v>
      </c>
      <c r="I2969" s="7" t="s">
        <v>148</v>
      </c>
      <c r="J2969" t="s">
        <v>18</v>
      </c>
      <c r="K2969">
        <v>45.3</v>
      </c>
      <c r="L2969">
        <v>2</v>
      </c>
      <c r="M2969">
        <v>73.5</v>
      </c>
      <c r="N2969">
        <v>2.76</v>
      </c>
    </row>
    <row r="2970" spans="1:14" x14ac:dyDescent="0.25">
      <c r="A2970" s="7">
        <v>443297</v>
      </c>
      <c r="B2970" s="7">
        <f t="shared" si="138"/>
        <v>1</v>
      </c>
      <c r="C2970" s="7">
        <f t="shared" si="139"/>
        <v>0</v>
      </c>
      <c r="D2970" s="7">
        <f t="shared" si="140"/>
        <v>1</v>
      </c>
      <c r="E2970" s="7">
        <v>431534</v>
      </c>
      <c r="F2970" t="s">
        <v>50</v>
      </c>
      <c r="G2970" t="s">
        <v>118</v>
      </c>
      <c r="H2970" s="7">
        <v>13</v>
      </c>
      <c r="I2970" s="7" t="s">
        <v>148</v>
      </c>
      <c r="J2970" t="s">
        <v>18</v>
      </c>
      <c r="K2970">
        <v>44.9</v>
      </c>
      <c r="L2970">
        <v>1</v>
      </c>
      <c r="M2970">
        <v>118.7</v>
      </c>
      <c r="N2970">
        <v>2.76</v>
      </c>
    </row>
    <row r="2971" spans="1:14" x14ac:dyDescent="0.25">
      <c r="A2971" s="7">
        <v>443297</v>
      </c>
      <c r="B2971" s="7">
        <f t="shared" si="138"/>
        <v>0</v>
      </c>
      <c r="C2971" s="7">
        <f t="shared" si="139"/>
        <v>1</v>
      </c>
      <c r="D2971" s="7">
        <f t="shared" si="140"/>
        <v>1</v>
      </c>
      <c r="E2971" s="7">
        <v>431534</v>
      </c>
      <c r="F2971" t="s">
        <v>50</v>
      </c>
      <c r="G2971" t="s">
        <v>118</v>
      </c>
      <c r="H2971" s="7">
        <v>13</v>
      </c>
      <c r="I2971" s="7" t="s">
        <v>148</v>
      </c>
      <c r="J2971" t="s">
        <v>18</v>
      </c>
      <c r="K2971">
        <v>44.9</v>
      </c>
      <c r="L2971">
        <v>1</v>
      </c>
      <c r="M2971">
        <v>118.7</v>
      </c>
      <c r="N2971">
        <v>2.76</v>
      </c>
    </row>
    <row r="2972" spans="1:14" x14ac:dyDescent="0.25">
      <c r="A2972" s="7">
        <v>443299</v>
      </c>
      <c r="B2972" s="7">
        <f t="shared" si="138"/>
        <v>1</v>
      </c>
      <c r="C2972" s="7">
        <f t="shared" si="139"/>
        <v>0</v>
      </c>
      <c r="D2972" s="7">
        <f t="shared" si="140"/>
        <v>1</v>
      </c>
      <c r="E2972" s="7">
        <v>431534</v>
      </c>
      <c r="F2972" t="s">
        <v>50</v>
      </c>
      <c r="G2972" t="s">
        <v>118</v>
      </c>
      <c r="H2972" s="7">
        <v>13</v>
      </c>
      <c r="I2972" s="7" t="s">
        <v>148</v>
      </c>
      <c r="J2972" t="s">
        <v>18</v>
      </c>
      <c r="K2972">
        <v>44.8</v>
      </c>
      <c r="L2972">
        <v>1</v>
      </c>
      <c r="M2972">
        <v>118.7</v>
      </c>
      <c r="N2972">
        <v>2.76</v>
      </c>
    </row>
    <row r="2973" spans="1:14" x14ac:dyDescent="0.25">
      <c r="A2973" s="7">
        <v>443299</v>
      </c>
      <c r="B2973" s="7">
        <f t="shared" si="138"/>
        <v>0</v>
      </c>
      <c r="C2973" s="7">
        <f t="shared" si="139"/>
        <v>1</v>
      </c>
      <c r="D2973" s="7">
        <f t="shared" si="140"/>
        <v>1</v>
      </c>
      <c r="E2973" s="7">
        <v>431534</v>
      </c>
      <c r="F2973" t="s">
        <v>50</v>
      </c>
      <c r="G2973" t="s">
        <v>118</v>
      </c>
      <c r="H2973" s="7">
        <v>13</v>
      </c>
      <c r="I2973" s="7" t="s">
        <v>148</v>
      </c>
      <c r="J2973" t="s">
        <v>18</v>
      </c>
      <c r="K2973">
        <v>44.8</v>
      </c>
      <c r="L2973">
        <v>1</v>
      </c>
      <c r="M2973">
        <v>118.7</v>
      </c>
      <c r="N2973">
        <v>2.76</v>
      </c>
    </row>
    <row r="2974" spans="1:14" x14ac:dyDescent="0.25">
      <c r="A2974" s="7">
        <v>443301</v>
      </c>
      <c r="B2974" s="7">
        <f t="shared" si="138"/>
        <v>1</v>
      </c>
      <c r="C2974" s="7">
        <f t="shared" si="139"/>
        <v>0</v>
      </c>
      <c r="D2974" s="7">
        <f t="shared" si="140"/>
        <v>1</v>
      </c>
      <c r="E2974" s="7">
        <v>431534</v>
      </c>
      <c r="F2974" t="s">
        <v>50</v>
      </c>
      <c r="G2974" t="s">
        <v>118</v>
      </c>
      <c r="H2974" s="7">
        <v>13</v>
      </c>
      <c r="I2974" s="7" t="s">
        <v>148</v>
      </c>
      <c r="J2974" t="s">
        <v>18</v>
      </c>
      <c r="K2974">
        <v>25.3</v>
      </c>
      <c r="L2974">
        <v>1</v>
      </c>
      <c r="M2974">
        <v>92</v>
      </c>
      <c r="N2974">
        <v>2.76</v>
      </c>
    </row>
    <row r="2975" spans="1:14" x14ac:dyDescent="0.25">
      <c r="A2975" s="7">
        <v>443301</v>
      </c>
      <c r="B2975" s="7">
        <f t="shared" si="138"/>
        <v>0</v>
      </c>
      <c r="C2975" s="7">
        <f t="shared" si="139"/>
        <v>1</v>
      </c>
      <c r="D2975" s="7">
        <f t="shared" si="140"/>
        <v>1</v>
      </c>
      <c r="E2975" s="7">
        <v>431534</v>
      </c>
      <c r="F2975" t="s">
        <v>50</v>
      </c>
      <c r="G2975" t="s">
        <v>118</v>
      </c>
      <c r="H2975" s="7">
        <v>13</v>
      </c>
      <c r="I2975" s="7" t="s">
        <v>148</v>
      </c>
      <c r="J2975" t="s">
        <v>18</v>
      </c>
      <c r="K2975">
        <v>25.3</v>
      </c>
      <c r="L2975">
        <v>1</v>
      </c>
      <c r="M2975">
        <v>92</v>
      </c>
      <c r="N2975">
        <v>2.76</v>
      </c>
    </row>
    <row r="2976" spans="1:14" x14ac:dyDescent="0.25">
      <c r="A2976" s="7">
        <v>443302</v>
      </c>
      <c r="B2976" s="7">
        <f t="shared" si="138"/>
        <v>1</v>
      </c>
      <c r="C2976" s="7">
        <f t="shared" si="139"/>
        <v>0</v>
      </c>
      <c r="D2976" s="7">
        <f t="shared" si="140"/>
        <v>1</v>
      </c>
      <c r="E2976" s="7">
        <v>431534</v>
      </c>
      <c r="F2976" t="s">
        <v>50</v>
      </c>
      <c r="G2976" t="s">
        <v>118</v>
      </c>
      <c r="H2976" s="7">
        <v>13</v>
      </c>
      <c r="I2976" s="7" t="s">
        <v>148</v>
      </c>
      <c r="J2976" t="s">
        <v>18</v>
      </c>
      <c r="K2976">
        <v>19.8</v>
      </c>
      <c r="L2976">
        <v>2</v>
      </c>
      <c r="M2976">
        <v>57</v>
      </c>
      <c r="N2976">
        <v>2.76</v>
      </c>
    </row>
    <row r="2977" spans="1:14" x14ac:dyDescent="0.25">
      <c r="A2977" s="7">
        <v>443302</v>
      </c>
      <c r="B2977" s="7">
        <f t="shared" si="138"/>
        <v>0</v>
      </c>
      <c r="C2977" s="7">
        <f t="shared" si="139"/>
        <v>1</v>
      </c>
      <c r="D2977" s="7">
        <f t="shared" si="140"/>
        <v>1</v>
      </c>
      <c r="E2977" s="7">
        <v>431534</v>
      </c>
      <c r="F2977" t="s">
        <v>50</v>
      </c>
      <c r="G2977" t="s">
        <v>118</v>
      </c>
      <c r="H2977" s="7">
        <v>13</v>
      </c>
      <c r="I2977" s="7" t="s">
        <v>148</v>
      </c>
      <c r="J2977" t="s">
        <v>18</v>
      </c>
      <c r="K2977">
        <v>19.8</v>
      </c>
      <c r="L2977">
        <v>2</v>
      </c>
      <c r="M2977">
        <v>57</v>
      </c>
      <c r="N2977">
        <v>2.76</v>
      </c>
    </row>
    <row r="2978" spans="1:14" x14ac:dyDescent="0.25">
      <c r="A2978" s="7">
        <v>443304</v>
      </c>
      <c r="B2978" s="7">
        <f t="shared" si="138"/>
        <v>1</v>
      </c>
      <c r="C2978" s="7">
        <f t="shared" si="139"/>
        <v>0</v>
      </c>
      <c r="D2978" s="7">
        <f t="shared" si="140"/>
        <v>1</v>
      </c>
      <c r="E2978" s="7">
        <v>431534</v>
      </c>
      <c r="F2978" t="s">
        <v>50</v>
      </c>
      <c r="G2978" t="s">
        <v>118</v>
      </c>
      <c r="H2978" s="7">
        <v>13</v>
      </c>
      <c r="I2978" s="7" t="s">
        <v>148</v>
      </c>
      <c r="J2978" t="s">
        <v>18</v>
      </c>
      <c r="K2978">
        <v>44.8</v>
      </c>
      <c r="L2978">
        <v>3</v>
      </c>
      <c r="M2978">
        <v>57</v>
      </c>
      <c r="N2978">
        <v>2.76</v>
      </c>
    </row>
    <row r="2979" spans="1:14" x14ac:dyDescent="0.25">
      <c r="A2979" s="7">
        <v>443304</v>
      </c>
      <c r="B2979" s="7">
        <f t="shared" si="138"/>
        <v>0</v>
      </c>
      <c r="C2979" s="7">
        <f t="shared" si="139"/>
        <v>1</v>
      </c>
      <c r="D2979" s="7">
        <f t="shared" si="140"/>
        <v>1</v>
      </c>
      <c r="E2979" s="7">
        <v>431534</v>
      </c>
      <c r="F2979" t="s">
        <v>50</v>
      </c>
      <c r="G2979" t="s">
        <v>118</v>
      </c>
      <c r="H2979" s="7">
        <v>13</v>
      </c>
      <c r="I2979" s="7" t="s">
        <v>148</v>
      </c>
      <c r="J2979" t="s">
        <v>18</v>
      </c>
      <c r="K2979">
        <v>44.8</v>
      </c>
      <c r="L2979">
        <v>3</v>
      </c>
      <c r="M2979">
        <v>57</v>
      </c>
      <c r="N2979">
        <v>2.76</v>
      </c>
    </row>
    <row r="2980" spans="1:14" x14ac:dyDescent="0.25">
      <c r="A2980" s="7">
        <v>444486</v>
      </c>
      <c r="B2980" s="7">
        <f t="shared" si="138"/>
        <v>0</v>
      </c>
      <c r="C2980" s="7">
        <f t="shared" si="139"/>
        <v>0</v>
      </c>
      <c r="D2980" s="7">
        <f t="shared" si="140"/>
        <v>0</v>
      </c>
      <c r="E2980" s="7">
        <v>431541</v>
      </c>
      <c r="F2980" t="s">
        <v>50</v>
      </c>
      <c r="G2980" t="s">
        <v>87</v>
      </c>
      <c r="H2980" s="7">
        <v>29</v>
      </c>
      <c r="I2980" s="7" t="s">
        <v>148</v>
      </c>
      <c r="J2980" t="s">
        <v>18</v>
      </c>
      <c r="K2980">
        <v>72</v>
      </c>
      <c r="L2980">
        <v>4</v>
      </c>
      <c r="M2980">
        <v>52.4</v>
      </c>
      <c r="N2980">
        <v>2.76</v>
      </c>
    </row>
    <row r="2981" spans="1:14" x14ac:dyDescent="0.25">
      <c r="A2981" s="7">
        <v>444488</v>
      </c>
      <c r="B2981" s="7">
        <f t="shared" si="138"/>
        <v>0</v>
      </c>
      <c r="C2981" s="7">
        <f t="shared" si="139"/>
        <v>0</v>
      </c>
      <c r="D2981" s="7">
        <f t="shared" si="140"/>
        <v>0</v>
      </c>
      <c r="E2981" s="7">
        <v>431541</v>
      </c>
      <c r="F2981" t="s">
        <v>50</v>
      </c>
      <c r="G2981" t="s">
        <v>87</v>
      </c>
      <c r="H2981" s="7">
        <v>29</v>
      </c>
      <c r="I2981" s="7" t="s">
        <v>148</v>
      </c>
      <c r="J2981" t="s">
        <v>18</v>
      </c>
      <c r="K2981">
        <v>53.7</v>
      </c>
      <c r="L2981">
        <v>3</v>
      </c>
      <c r="M2981">
        <v>57</v>
      </c>
      <c r="N2981">
        <v>2.76</v>
      </c>
    </row>
    <row r="2982" spans="1:14" x14ac:dyDescent="0.25">
      <c r="A2982" s="7">
        <v>444490</v>
      </c>
      <c r="B2982" s="7">
        <f t="shared" si="138"/>
        <v>0</v>
      </c>
      <c r="C2982" s="7">
        <f t="shared" si="139"/>
        <v>0</v>
      </c>
      <c r="D2982" s="7">
        <f t="shared" si="140"/>
        <v>0</v>
      </c>
      <c r="E2982" s="7">
        <v>431541</v>
      </c>
      <c r="F2982" t="s">
        <v>50</v>
      </c>
      <c r="G2982" t="s">
        <v>87</v>
      </c>
      <c r="H2982" s="7">
        <v>29</v>
      </c>
      <c r="I2982" s="7" t="s">
        <v>148</v>
      </c>
      <c r="J2982" t="s">
        <v>18</v>
      </c>
      <c r="K2982">
        <v>26.2</v>
      </c>
      <c r="L2982">
        <v>1</v>
      </c>
      <c r="M2982">
        <v>92</v>
      </c>
      <c r="N2982">
        <v>2.76</v>
      </c>
    </row>
    <row r="2983" spans="1:14" x14ac:dyDescent="0.25">
      <c r="A2983" s="7">
        <v>444491</v>
      </c>
      <c r="B2983" s="7">
        <f t="shared" si="138"/>
        <v>0</v>
      </c>
      <c r="C2983" s="7">
        <f t="shared" si="139"/>
        <v>0</v>
      </c>
      <c r="D2983" s="7">
        <f t="shared" si="140"/>
        <v>0</v>
      </c>
      <c r="E2983" s="7">
        <v>431541</v>
      </c>
      <c r="F2983" t="s">
        <v>50</v>
      </c>
      <c r="G2983" t="s">
        <v>87</v>
      </c>
      <c r="H2983" s="7">
        <v>29</v>
      </c>
      <c r="I2983" s="7" t="s">
        <v>148</v>
      </c>
      <c r="J2983" t="s">
        <v>18</v>
      </c>
      <c r="K2983">
        <v>26</v>
      </c>
      <c r="L2983">
        <v>3</v>
      </c>
      <c r="M2983">
        <v>44.2</v>
      </c>
      <c r="N2983">
        <v>2.76</v>
      </c>
    </row>
    <row r="2984" spans="1:14" x14ac:dyDescent="0.25">
      <c r="A2984" s="7">
        <v>444492</v>
      </c>
      <c r="B2984" s="7">
        <f t="shared" si="138"/>
        <v>0</v>
      </c>
      <c r="C2984" s="7">
        <f t="shared" si="139"/>
        <v>0</v>
      </c>
      <c r="D2984" s="7">
        <f t="shared" si="140"/>
        <v>0</v>
      </c>
      <c r="E2984" s="7">
        <v>431541</v>
      </c>
      <c r="F2984" t="s">
        <v>50</v>
      </c>
      <c r="G2984" t="s">
        <v>87</v>
      </c>
      <c r="H2984" s="7">
        <v>29</v>
      </c>
      <c r="I2984" s="7" t="s">
        <v>148</v>
      </c>
      <c r="J2984" t="s">
        <v>18</v>
      </c>
      <c r="K2984">
        <v>20</v>
      </c>
      <c r="L2984">
        <v>1</v>
      </c>
      <c r="M2984">
        <v>92</v>
      </c>
      <c r="N2984">
        <v>2.76</v>
      </c>
    </row>
    <row r="2985" spans="1:14" x14ac:dyDescent="0.25">
      <c r="A2985" s="7">
        <v>444494</v>
      </c>
      <c r="B2985" s="7">
        <f t="shared" si="138"/>
        <v>0</v>
      </c>
      <c r="C2985" s="7">
        <f t="shared" si="139"/>
        <v>0</v>
      </c>
      <c r="D2985" s="7">
        <f t="shared" si="140"/>
        <v>0</v>
      </c>
      <c r="E2985" s="7">
        <v>431541</v>
      </c>
      <c r="F2985" t="s">
        <v>50</v>
      </c>
      <c r="G2985" t="s">
        <v>87</v>
      </c>
      <c r="H2985" s="7">
        <v>29</v>
      </c>
      <c r="I2985" s="7" t="s">
        <v>148</v>
      </c>
      <c r="J2985" t="s">
        <v>18</v>
      </c>
      <c r="K2985">
        <v>54</v>
      </c>
      <c r="L2985">
        <v>2</v>
      </c>
      <c r="M2985">
        <v>73.5</v>
      </c>
      <c r="N2985">
        <v>2.76</v>
      </c>
    </row>
    <row r="2986" spans="1:14" x14ac:dyDescent="0.25">
      <c r="A2986" s="7">
        <v>444496</v>
      </c>
      <c r="B2986" s="7">
        <f t="shared" si="138"/>
        <v>0</v>
      </c>
      <c r="C2986" s="7">
        <f t="shared" si="139"/>
        <v>0</v>
      </c>
      <c r="D2986" s="7">
        <f t="shared" si="140"/>
        <v>0</v>
      </c>
      <c r="E2986" s="7">
        <v>431541</v>
      </c>
      <c r="F2986" t="s">
        <v>50</v>
      </c>
      <c r="G2986" t="s">
        <v>87</v>
      </c>
      <c r="H2986" s="7">
        <v>29</v>
      </c>
      <c r="I2986" s="7" t="s">
        <v>148</v>
      </c>
      <c r="J2986" t="s">
        <v>18</v>
      </c>
      <c r="K2986">
        <v>54.7</v>
      </c>
      <c r="L2986">
        <v>6</v>
      </c>
      <c r="M2986">
        <v>40.4</v>
      </c>
      <c r="N2986">
        <v>2.76</v>
      </c>
    </row>
    <row r="2987" spans="1:14" x14ac:dyDescent="0.25">
      <c r="A2987" s="7">
        <v>444498</v>
      </c>
      <c r="B2987" s="7">
        <f t="shared" si="138"/>
        <v>0</v>
      </c>
      <c r="C2987" s="7">
        <f t="shared" si="139"/>
        <v>0</v>
      </c>
      <c r="D2987" s="7">
        <f t="shared" si="140"/>
        <v>0</v>
      </c>
      <c r="E2987" s="7">
        <v>431541</v>
      </c>
      <c r="F2987" t="s">
        <v>50</v>
      </c>
      <c r="G2987" t="s">
        <v>87</v>
      </c>
      <c r="H2987" s="7">
        <v>29</v>
      </c>
      <c r="I2987" s="7" t="s">
        <v>148</v>
      </c>
      <c r="J2987" t="s">
        <v>18</v>
      </c>
      <c r="K2987">
        <v>72</v>
      </c>
      <c r="L2987">
        <v>4</v>
      </c>
      <c r="M2987">
        <v>52.4</v>
      </c>
      <c r="N2987">
        <v>2.76</v>
      </c>
    </row>
    <row r="2988" spans="1:14" x14ac:dyDescent="0.25">
      <c r="A2988" s="7">
        <v>444500</v>
      </c>
      <c r="B2988" s="7">
        <f t="shared" si="138"/>
        <v>0</v>
      </c>
      <c r="C2988" s="7">
        <f t="shared" si="139"/>
        <v>0</v>
      </c>
      <c r="D2988" s="7">
        <f t="shared" si="140"/>
        <v>0</v>
      </c>
      <c r="E2988" s="7">
        <v>431541</v>
      </c>
      <c r="F2988" t="s">
        <v>50</v>
      </c>
      <c r="G2988" t="s">
        <v>87</v>
      </c>
      <c r="H2988" s="7">
        <v>29</v>
      </c>
      <c r="I2988" s="7" t="s">
        <v>148</v>
      </c>
      <c r="J2988" t="s">
        <v>18</v>
      </c>
      <c r="K2988">
        <v>72</v>
      </c>
      <c r="L2988">
        <v>4</v>
      </c>
      <c r="M2988">
        <v>52.4</v>
      </c>
      <c r="N2988">
        <v>2.76</v>
      </c>
    </row>
    <row r="2989" spans="1:14" x14ac:dyDescent="0.25">
      <c r="A2989" s="7">
        <v>444502</v>
      </c>
      <c r="B2989" s="7">
        <f t="shared" si="138"/>
        <v>0</v>
      </c>
      <c r="C2989" s="7">
        <f t="shared" si="139"/>
        <v>0</v>
      </c>
      <c r="D2989" s="7">
        <f t="shared" si="140"/>
        <v>0</v>
      </c>
      <c r="E2989" s="7">
        <v>431541</v>
      </c>
      <c r="F2989" t="s">
        <v>50</v>
      </c>
      <c r="G2989" t="s">
        <v>87</v>
      </c>
      <c r="H2989" s="7">
        <v>29</v>
      </c>
      <c r="I2989" s="7" t="s">
        <v>148</v>
      </c>
      <c r="J2989" t="s">
        <v>18</v>
      </c>
      <c r="K2989">
        <v>54.2</v>
      </c>
      <c r="L2989">
        <v>1</v>
      </c>
      <c r="M2989">
        <v>118.7</v>
      </c>
      <c r="N2989">
        <v>2.76</v>
      </c>
    </row>
    <row r="2990" spans="1:14" x14ac:dyDescent="0.25">
      <c r="A2990" s="7">
        <v>444504</v>
      </c>
      <c r="B2990" s="7">
        <f t="shared" si="138"/>
        <v>0</v>
      </c>
      <c r="C2990" s="7">
        <f t="shared" si="139"/>
        <v>0</v>
      </c>
      <c r="D2990" s="7">
        <f t="shared" si="140"/>
        <v>0</v>
      </c>
      <c r="E2990" s="7">
        <v>431541</v>
      </c>
      <c r="F2990" t="s">
        <v>50</v>
      </c>
      <c r="G2990" t="s">
        <v>87</v>
      </c>
      <c r="H2990" s="7">
        <v>29</v>
      </c>
      <c r="I2990" s="7" t="s">
        <v>148</v>
      </c>
      <c r="J2990" t="s">
        <v>18</v>
      </c>
      <c r="K2990">
        <v>54.7</v>
      </c>
      <c r="L2990">
        <v>3</v>
      </c>
      <c r="M2990">
        <v>57</v>
      </c>
      <c r="N2990">
        <v>2.76</v>
      </c>
    </row>
    <row r="2991" spans="1:14" x14ac:dyDescent="0.25">
      <c r="A2991" s="7">
        <v>444506</v>
      </c>
      <c r="B2991" s="7">
        <f t="shared" si="138"/>
        <v>0</v>
      </c>
      <c r="C2991" s="7">
        <f t="shared" si="139"/>
        <v>0</v>
      </c>
      <c r="D2991" s="7">
        <f t="shared" si="140"/>
        <v>0</v>
      </c>
      <c r="E2991" s="7">
        <v>431541</v>
      </c>
      <c r="F2991" t="s">
        <v>50</v>
      </c>
      <c r="G2991" t="s">
        <v>87</v>
      </c>
      <c r="H2991" s="7">
        <v>29</v>
      </c>
      <c r="I2991" s="7" t="s">
        <v>148</v>
      </c>
      <c r="J2991" t="s">
        <v>18</v>
      </c>
      <c r="K2991">
        <v>71.900000000000006</v>
      </c>
      <c r="L2991">
        <v>3</v>
      </c>
      <c r="M2991">
        <v>64.5</v>
      </c>
      <c r="N2991">
        <v>2.76</v>
      </c>
    </row>
    <row r="2992" spans="1:14" x14ac:dyDescent="0.25">
      <c r="A2992" s="7">
        <v>444508</v>
      </c>
      <c r="B2992" s="7">
        <f t="shared" si="138"/>
        <v>0</v>
      </c>
      <c r="C2992" s="7">
        <f t="shared" si="139"/>
        <v>0</v>
      </c>
      <c r="D2992" s="7">
        <f t="shared" si="140"/>
        <v>0</v>
      </c>
      <c r="E2992" s="7">
        <v>431541</v>
      </c>
      <c r="F2992" t="s">
        <v>50</v>
      </c>
      <c r="G2992" t="s">
        <v>87</v>
      </c>
      <c r="H2992" s="7">
        <v>29</v>
      </c>
      <c r="I2992" s="7" t="s">
        <v>148</v>
      </c>
      <c r="J2992" t="s">
        <v>18</v>
      </c>
      <c r="K2992">
        <v>54.4</v>
      </c>
      <c r="L2992">
        <v>2</v>
      </c>
      <c r="M2992">
        <v>73.5</v>
      </c>
      <c r="N2992">
        <v>2.76</v>
      </c>
    </row>
    <row r="2993" spans="1:14" x14ac:dyDescent="0.25">
      <c r="A2993" s="7">
        <v>444510</v>
      </c>
      <c r="B2993" s="7">
        <f t="shared" si="138"/>
        <v>0</v>
      </c>
      <c r="C2993" s="7">
        <f t="shared" si="139"/>
        <v>0</v>
      </c>
      <c r="D2993" s="7">
        <f t="shared" si="140"/>
        <v>0</v>
      </c>
      <c r="E2993" s="7">
        <v>431541</v>
      </c>
      <c r="F2993" t="s">
        <v>50</v>
      </c>
      <c r="G2993" t="s">
        <v>87</v>
      </c>
      <c r="H2993" s="7">
        <v>29</v>
      </c>
      <c r="I2993" s="7" t="s">
        <v>148</v>
      </c>
      <c r="J2993" t="s">
        <v>18</v>
      </c>
      <c r="K2993">
        <v>72.099999999999994</v>
      </c>
      <c r="L2993">
        <v>5</v>
      </c>
      <c r="M2993">
        <v>45.7</v>
      </c>
      <c r="N2993">
        <v>2.76</v>
      </c>
    </row>
    <row r="2994" spans="1:14" x14ac:dyDescent="0.25">
      <c r="A2994" s="7">
        <v>444536</v>
      </c>
      <c r="B2994" s="7">
        <f t="shared" si="138"/>
        <v>0</v>
      </c>
      <c r="C2994" s="7">
        <f t="shared" si="139"/>
        <v>0</v>
      </c>
      <c r="D2994" s="7">
        <f t="shared" si="140"/>
        <v>0</v>
      </c>
      <c r="E2994" s="7">
        <v>431543</v>
      </c>
      <c r="F2994" t="s">
        <v>50</v>
      </c>
      <c r="G2994" t="s">
        <v>87</v>
      </c>
      <c r="H2994" s="7" t="s">
        <v>119</v>
      </c>
      <c r="I2994" s="7" t="s">
        <v>148</v>
      </c>
      <c r="J2994" t="s">
        <v>18</v>
      </c>
      <c r="K2994">
        <v>48</v>
      </c>
      <c r="L2994">
        <v>1</v>
      </c>
      <c r="M2994">
        <v>118.7</v>
      </c>
      <c r="N2994">
        <v>2.76</v>
      </c>
    </row>
    <row r="2995" spans="1:14" x14ac:dyDescent="0.25">
      <c r="A2995" s="7">
        <v>444538</v>
      </c>
      <c r="B2995" s="7">
        <f t="shared" si="138"/>
        <v>0</v>
      </c>
      <c r="C2995" s="7">
        <f t="shared" si="139"/>
        <v>0</v>
      </c>
      <c r="D2995" s="7">
        <f t="shared" si="140"/>
        <v>0</v>
      </c>
      <c r="E2995" s="7">
        <v>431543</v>
      </c>
      <c r="F2995" t="s">
        <v>50</v>
      </c>
      <c r="G2995" t="s">
        <v>87</v>
      </c>
      <c r="H2995" s="7" t="s">
        <v>119</v>
      </c>
      <c r="I2995" s="7" t="s">
        <v>148</v>
      </c>
      <c r="J2995" t="s">
        <v>18</v>
      </c>
      <c r="K2995">
        <v>27.1</v>
      </c>
      <c r="L2995">
        <v>2</v>
      </c>
      <c r="M2995">
        <v>57</v>
      </c>
      <c r="N2995">
        <v>2.76</v>
      </c>
    </row>
    <row r="2996" spans="1:14" x14ac:dyDescent="0.25">
      <c r="A2996" s="7">
        <v>444539</v>
      </c>
      <c r="B2996" s="7">
        <f t="shared" si="138"/>
        <v>0</v>
      </c>
      <c r="C2996" s="7">
        <f t="shared" si="139"/>
        <v>0</v>
      </c>
      <c r="D2996" s="7">
        <f t="shared" si="140"/>
        <v>0</v>
      </c>
      <c r="E2996" s="7">
        <v>431543</v>
      </c>
      <c r="F2996" t="s">
        <v>50</v>
      </c>
      <c r="G2996" t="s">
        <v>87</v>
      </c>
      <c r="H2996" s="7" t="s">
        <v>119</v>
      </c>
      <c r="I2996" s="7" t="s">
        <v>148</v>
      </c>
      <c r="J2996" t="s">
        <v>18</v>
      </c>
      <c r="K2996">
        <v>21.2</v>
      </c>
      <c r="L2996">
        <v>6</v>
      </c>
      <c r="M2996">
        <v>31.3</v>
      </c>
      <c r="N2996">
        <v>2.76</v>
      </c>
    </row>
    <row r="2997" spans="1:14" x14ac:dyDescent="0.25">
      <c r="A2997" s="7">
        <v>444540</v>
      </c>
      <c r="B2997" s="7">
        <f t="shared" si="138"/>
        <v>0</v>
      </c>
      <c r="C2997" s="7">
        <f t="shared" si="139"/>
        <v>0</v>
      </c>
      <c r="D2997" s="7">
        <f t="shared" si="140"/>
        <v>0</v>
      </c>
      <c r="E2997" s="7">
        <v>431543</v>
      </c>
      <c r="F2997" t="s">
        <v>50</v>
      </c>
      <c r="G2997" t="s">
        <v>87</v>
      </c>
      <c r="H2997" s="7" t="s">
        <v>119</v>
      </c>
      <c r="I2997" s="7" t="s">
        <v>148</v>
      </c>
      <c r="J2997" t="s">
        <v>18</v>
      </c>
      <c r="K2997">
        <v>25.1</v>
      </c>
      <c r="L2997">
        <v>1</v>
      </c>
      <c r="M2997">
        <v>92</v>
      </c>
      <c r="N2997">
        <v>2.76</v>
      </c>
    </row>
    <row r="2998" spans="1:14" x14ac:dyDescent="0.25">
      <c r="A2998" s="7">
        <v>444542</v>
      </c>
      <c r="B2998" s="7">
        <f t="shared" si="138"/>
        <v>0</v>
      </c>
      <c r="C2998" s="7">
        <f t="shared" si="139"/>
        <v>0</v>
      </c>
      <c r="D2998" s="7">
        <f t="shared" si="140"/>
        <v>0</v>
      </c>
      <c r="E2998" s="7">
        <v>431543</v>
      </c>
      <c r="F2998" t="s">
        <v>50</v>
      </c>
      <c r="G2998" t="s">
        <v>87</v>
      </c>
      <c r="H2998" s="7" t="s">
        <v>119</v>
      </c>
      <c r="I2998" s="7" t="s">
        <v>148</v>
      </c>
      <c r="J2998" t="s">
        <v>18</v>
      </c>
      <c r="K2998">
        <v>48.2</v>
      </c>
      <c r="L2998">
        <v>2</v>
      </c>
      <c r="M2998">
        <v>73.5</v>
      </c>
      <c r="N2998">
        <v>2.76</v>
      </c>
    </row>
    <row r="2999" spans="1:14" x14ac:dyDescent="0.25">
      <c r="A2999" s="7">
        <v>444544</v>
      </c>
      <c r="B2999" s="7">
        <f t="shared" si="138"/>
        <v>0</v>
      </c>
      <c r="C2999" s="7">
        <f t="shared" si="139"/>
        <v>0</v>
      </c>
      <c r="D2999" s="7">
        <f t="shared" si="140"/>
        <v>0</v>
      </c>
      <c r="E2999" s="7">
        <v>431543</v>
      </c>
      <c r="F2999" t="s">
        <v>50</v>
      </c>
      <c r="G2999" t="s">
        <v>87</v>
      </c>
      <c r="H2999" s="7" t="s">
        <v>119</v>
      </c>
      <c r="I2999" s="7" t="s">
        <v>148</v>
      </c>
      <c r="J2999" t="s">
        <v>18</v>
      </c>
      <c r="K2999">
        <v>46.2</v>
      </c>
      <c r="L2999">
        <v>1</v>
      </c>
      <c r="M2999">
        <v>118.7</v>
      </c>
      <c r="N2999">
        <v>2.76</v>
      </c>
    </row>
    <row r="3000" spans="1:14" x14ac:dyDescent="0.25">
      <c r="A3000" s="7">
        <v>444546</v>
      </c>
      <c r="B3000" s="7">
        <f t="shared" si="138"/>
        <v>0</v>
      </c>
      <c r="C3000" s="7">
        <f t="shared" si="139"/>
        <v>0</v>
      </c>
      <c r="D3000" s="7">
        <f t="shared" si="140"/>
        <v>0</v>
      </c>
      <c r="E3000" s="7">
        <v>431543</v>
      </c>
      <c r="F3000" t="s">
        <v>50</v>
      </c>
      <c r="G3000" t="s">
        <v>87</v>
      </c>
      <c r="H3000" s="7" t="s">
        <v>119</v>
      </c>
      <c r="I3000" s="7" t="s">
        <v>148</v>
      </c>
      <c r="J3000" t="s">
        <v>18</v>
      </c>
      <c r="K3000">
        <v>28</v>
      </c>
      <c r="L3000">
        <v>2</v>
      </c>
      <c r="M3000">
        <v>57</v>
      </c>
      <c r="N3000">
        <v>2.76</v>
      </c>
    </row>
    <row r="3001" spans="1:14" x14ac:dyDescent="0.25">
      <c r="A3001" s="7">
        <v>444547</v>
      </c>
      <c r="B3001" s="7">
        <f t="shared" si="138"/>
        <v>0</v>
      </c>
      <c r="C3001" s="7">
        <f t="shared" si="139"/>
        <v>0</v>
      </c>
      <c r="D3001" s="7">
        <f t="shared" si="140"/>
        <v>0</v>
      </c>
      <c r="E3001" s="7">
        <v>431543</v>
      </c>
      <c r="F3001" t="s">
        <v>50</v>
      </c>
      <c r="G3001" t="s">
        <v>87</v>
      </c>
      <c r="H3001" s="7" t="s">
        <v>119</v>
      </c>
      <c r="I3001" s="7" t="s">
        <v>148</v>
      </c>
      <c r="J3001" t="s">
        <v>18</v>
      </c>
      <c r="K3001">
        <v>27.1</v>
      </c>
      <c r="L3001">
        <v>3</v>
      </c>
      <c r="M3001">
        <v>44.2</v>
      </c>
      <c r="N3001">
        <v>2.76</v>
      </c>
    </row>
    <row r="3002" spans="1:14" x14ac:dyDescent="0.25">
      <c r="A3002" s="7">
        <v>444549</v>
      </c>
      <c r="B3002" s="7">
        <f t="shared" si="138"/>
        <v>0</v>
      </c>
      <c r="C3002" s="7">
        <f t="shared" si="139"/>
        <v>0</v>
      </c>
      <c r="D3002" s="7">
        <f t="shared" si="140"/>
        <v>0</v>
      </c>
      <c r="E3002" s="7">
        <v>431543</v>
      </c>
      <c r="F3002" t="s">
        <v>50</v>
      </c>
      <c r="G3002" t="s">
        <v>87</v>
      </c>
      <c r="H3002" s="7" t="s">
        <v>119</v>
      </c>
      <c r="I3002" s="7" t="s">
        <v>148</v>
      </c>
      <c r="J3002" t="s">
        <v>18</v>
      </c>
      <c r="K3002">
        <v>73.7</v>
      </c>
      <c r="L3002">
        <v>3</v>
      </c>
      <c r="M3002">
        <v>64.5</v>
      </c>
      <c r="N3002">
        <v>2.76</v>
      </c>
    </row>
    <row r="3003" spans="1:14" x14ac:dyDescent="0.25">
      <c r="A3003" s="7">
        <v>444551</v>
      </c>
      <c r="B3003" s="7">
        <f t="shared" si="138"/>
        <v>0</v>
      </c>
      <c r="C3003" s="7">
        <f t="shared" si="139"/>
        <v>0</v>
      </c>
      <c r="D3003" s="7">
        <f t="shared" si="140"/>
        <v>0</v>
      </c>
      <c r="E3003" s="7">
        <v>431543</v>
      </c>
      <c r="F3003" t="s">
        <v>50</v>
      </c>
      <c r="G3003" t="s">
        <v>87</v>
      </c>
      <c r="H3003" s="7" t="s">
        <v>119</v>
      </c>
      <c r="I3003" s="7" t="s">
        <v>148</v>
      </c>
      <c r="J3003" t="s">
        <v>18</v>
      </c>
      <c r="K3003">
        <v>28.1</v>
      </c>
      <c r="L3003">
        <v>1</v>
      </c>
      <c r="M3003">
        <v>92</v>
      </c>
      <c r="N3003">
        <v>2.76</v>
      </c>
    </row>
    <row r="3004" spans="1:14" x14ac:dyDescent="0.25">
      <c r="A3004" s="7">
        <v>444552</v>
      </c>
      <c r="B3004" s="7">
        <f t="shared" si="138"/>
        <v>0</v>
      </c>
      <c r="C3004" s="7">
        <f t="shared" si="139"/>
        <v>0</v>
      </c>
      <c r="D3004" s="7">
        <f t="shared" si="140"/>
        <v>0</v>
      </c>
      <c r="E3004" s="7">
        <v>431543</v>
      </c>
      <c r="F3004" t="s">
        <v>50</v>
      </c>
      <c r="G3004" t="s">
        <v>87</v>
      </c>
      <c r="H3004" s="7" t="s">
        <v>119</v>
      </c>
      <c r="I3004" s="7" t="s">
        <v>148</v>
      </c>
      <c r="J3004" t="s">
        <v>18</v>
      </c>
      <c r="K3004">
        <v>18.8</v>
      </c>
      <c r="L3004">
        <v>1</v>
      </c>
      <c r="M3004">
        <v>92</v>
      </c>
      <c r="N3004">
        <v>2.76</v>
      </c>
    </row>
    <row r="3005" spans="1:14" x14ac:dyDescent="0.25">
      <c r="A3005" s="7">
        <v>444554</v>
      </c>
      <c r="B3005" s="7">
        <f t="shared" si="138"/>
        <v>0</v>
      </c>
      <c r="C3005" s="7">
        <f t="shared" si="139"/>
        <v>0</v>
      </c>
      <c r="D3005" s="7">
        <f t="shared" si="140"/>
        <v>0</v>
      </c>
      <c r="E3005" s="7">
        <v>431543</v>
      </c>
      <c r="F3005" t="s">
        <v>50</v>
      </c>
      <c r="G3005" t="s">
        <v>87</v>
      </c>
      <c r="H3005" s="7" t="s">
        <v>119</v>
      </c>
      <c r="I3005" s="7" t="s">
        <v>148</v>
      </c>
      <c r="J3005" t="s">
        <v>18</v>
      </c>
      <c r="K3005">
        <v>73.7</v>
      </c>
      <c r="L3005">
        <v>2</v>
      </c>
      <c r="M3005">
        <v>83.2</v>
      </c>
      <c r="N3005">
        <v>2.76</v>
      </c>
    </row>
    <row r="3006" spans="1:14" x14ac:dyDescent="0.25">
      <c r="A3006" s="7">
        <v>444555</v>
      </c>
      <c r="B3006" s="7">
        <f t="shared" si="138"/>
        <v>0</v>
      </c>
      <c r="C3006" s="7">
        <f t="shared" si="139"/>
        <v>0</v>
      </c>
      <c r="D3006" s="7">
        <f t="shared" si="140"/>
        <v>0</v>
      </c>
      <c r="E3006" s="7">
        <v>431543</v>
      </c>
      <c r="F3006" t="s">
        <v>50</v>
      </c>
      <c r="G3006" t="s">
        <v>87</v>
      </c>
      <c r="H3006" s="7" t="s">
        <v>119</v>
      </c>
      <c r="I3006" s="7" t="s">
        <v>148</v>
      </c>
      <c r="J3006" t="s">
        <v>18</v>
      </c>
      <c r="K3006">
        <v>18.8</v>
      </c>
      <c r="L3006">
        <v>1</v>
      </c>
      <c r="M3006">
        <v>92</v>
      </c>
      <c r="N3006">
        <v>2.76</v>
      </c>
    </row>
    <row r="3007" spans="1:14" x14ac:dyDescent="0.25">
      <c r="A3007" s="7">
        <v>444561</v>
      </c>
      <c r="B3007" s="7">
        <f t="shared" si="138"/>
        <v>0</v>
      </c>
      <c r="C3007" s="7">
        <f t="shared" si="139"/>
        <v>0</v>
      </c>
      <c r="D3007" s="7">
        <f t="shared" si="140"/>
        <v>0</v>
      </c>
      <c r="E3007" s="7">
        <v>431544</v>
      </c>
      <c r="F3007" t="s">
        <v>50</v>
      </c>
      <c r="G3007" t="s">
        <v>89</v>
      </c>
      <c r="H3007" s="7">
        <v>22</v>
      </c>
      <c r="I3007" s="7" t="s">
        <v>148</v>
      </c>
      <c r="J3007" t="s">
        <v>18</v>
      </c>
      <c r="K3007">
        <v>68</v>
      </c>
      <c r="L3007">
        <v>3</v>
      </c>
      <c r="M3007">
        <v>64.5</v>
      </c>
      <c r="N3007">
        <v>2.76</v>
      </c>
    </row>
    <row r="3008" spans="1:14" x14ac:dyDescent="0.25">
      <c r="A3008" s="7">
        <v>444567</v>
      </c>
      <c r="B3008" s="7">
        <f t="shared" si="138"/>
        <v>0</v>
      </c>
      <c r="C3008" s="7">
        <f t="shared" si="139"/>
        <v>0</v>
      </c>
      <c r="D3008" s="7">
        <f t="shared" si="140"/>
        <v>0</v>
      </c>
      <c r="E3008" s="7">
        <v>431544</v>
      </c>
      <c r="F3008" t="s">
        <v>50</v>
      </c>
      <c r="G3008" t="s">
        <v>89</v>
      </c>
      <c r="H3008" s="7">
        <v>22</v>
      </c>
      <c r="I3008" s="7" t="s">
        <v>148</v>
      </c>
      <c r="J3008" t="s">
        <v>18</v>
      </c>
      <c r="K3008">
        <v>54.5</v>
      </c>
      <c r="L3008">
        <v>1</v>
      </c>
      <c r="M3008">
        <v>118.7</v>
      </c>
      <c r="N3008">
        <v>2.76</v>
      </c>
    </row>
    <row r="3009" spans="1:14" x14ac:dyDescent="0.25">
      <c r="A3009" s="7">
        <v>444573</v>
      </c>
      <c r="B3009" s="7">
        <f t="shared" si="138"/>
        <v>0</v>
      </c>
      <c r="C3009" s="7">
        <f t="shared" si="139"/>
        <v>0</v>
      </c>
      <c r="D3009" s="7">
        <f t="shared" si="140"/>
        <v>0</v>
      </c>
      <c r="E3009" s="7">
        <v>431544</v>
      </c>
      <c r="F3009" t="s">
        <v>50</v>
      </c>
      <c r="G3009" t="s">
        <v>89</v>
      </c>
      <c r="H3009" s="7">
        <v>22</v>
      </c>
      <c r="I3009" s="7" t="s">
        <v>148</v>
      </c>
      <c r="J3009" t="s">
        <v>18</v>
      </c>
      <c r="K3009">
        <v>54.3</v>
      </c>
      <c r="L3009">
        <v>4</v>
      </c>
      <c r="M3009">
        <v>46.3</v>
      </c>
      <c r="N3009">
        <v>2.76</v>
      </c>
    </row>
    <row r="3010" spans="1:14" x14ac:dyDescent="0.25">
      <c r="A3010" s="7">
        <v>444575</v>
      </c>
      <c r="B3010" s="7">
        <f t="shared" si="138"/>
        <v>0</v>
      </c>
      <c r="C3010" s="7">
        <f t="shared" si="139"/>
        <v>0</v>
      </c>
      <c r="D3010" s="7">
        <f t="shared" si="140"/>
        <v>0</v>
      </c>
      <c r="E3010" s="7">
        <v>431544</v>
      </c>
      <c r="F3010" t="s">
        <v>50</v>
      </c>
      <c r="G3010" t="s">
        <v>89</v>
      </c>
      <c r="H3010" s="7">
        <v>22</v>
      </c>
      <c r="I3010" s="7" t="s">
        <v>148</v>
      </c>
      <c r="J3010" t="s">
        <v>18</v>
      </c>
      <c r="K3010">
        <v>56.4</v>
      </c>
      <c r="L3010">
        <v>3</v>
      </c>
      <c r="M3010">
        <v>57</v>
      </c>
      <c r="N3010">
        <v>2.76</v>
      </c>
    </row>
    <row r="3011" spans="1:14" x14ac:dyDescent="0.25">
      <c r="A3011" s="7">
        <v>444584</v>
      </c>
      <c r="B3011" s="7">
        <f t="shared" ref="B3011:B3074" si="141">IF(A3011=A3012,1,0)</f>
        <v>0</v>
      </c>
      <c r="C3011" s="7">
        <f t="shared" ref="C3011:C3074" si="142">IF(A3011=A3010,1,0)</f>
        <v>0</v>
      </c>
      <c r="D3011" s="7">
        <f t="shared" ref="D3011:D3074" si="143">B3011+C3011</f>
        <v>0</v>
      </c>
      <c r="E3011" s="7">
        <v>431544</v>
      </c>
      <c r="F3011" t="s">
        <v>50</v>
      </c>
      <c r="G3011" t="s">
        <v>89</v>
      </c>
      <c r="H3011" s="7">
        <v>22</v>
      </c>
      <c r="I3011" s="7" t="s">
        <v>148</v>
      </c>
      <c r="J3011" t="s">
        <v>18</v>
      </c>
      <c r="K3011">
        <v>55</v>
      </c>
      <c r="L3011">
        <v>4</v>
      </c>
      <c r="M3011">
        <v>46.3</v>
      </c>
      <c r="N3011">
        <v>2.76</v>
      </c>
    </row>
    <row r="3012" spans="1:14" x14ac:dyDescent="0.25">
      <c r="A3012" s="7">
        <v>444586</v>
      </c>
      <c r="B3012" s="7">
        <f t="shared" si="141"/>
        <v>0</v>
      </c>
      <c r="C3012" s="7">
        <f t="shared" si="142"/>
        <v>0</v>
      </c>
      <c r="D3012" s="7">
        <f t="shared" si="143"/>
        <v>0</v>
      </c>
      <c r="E3012" s="7">
        <v>431544</v>
      </c>
      <c r="F3012" t="s">
        <v>50</v>
      </c>
      <c r="G3012" t="s">
        <v>89</v>
      </c>
      <c r="H3012" s="7">
        <v>22</v>
      </c>
      <c r="I3012" s="7" t="s">
        <v>148</v>
      </c>
      <c r="J3012" t="s">
        <v>18</v>
      </c>
      <c r="K3012">
        <v>52.3</v>
      </c>
      <c r="L3012">
        <v>1</v>
      </c>
      <c r="M3012">
        <v>118.7</v>
      </c>
      <c r="N3012">
        <v>2.76</v>
      </c>
    </row>
    <row r="3013" spans="1:14" x14ac:dyDescent="0.25">
      <c r="A3013" s="7">
        <v>444869</v>
      </c>
      <c r="B3013" s="7">
        <f t="shared" si="141"/>
        <v>0</v>
      </c>
      <c r="C3013" s="7">
        <f t="shared" si="142"/>
        <v>0</v>
      </c>
      <c r="D3013" s="7">
        <f t="shared" si="143"/>
        <v>0</v>
      </c>
      <c r="E3013" s="7">
        <v>431550</v>
      </c>
      <c r="F3013" t="s">
        <v>50</v>
      </c>
      <c r="G3013" t="s">
        <v>120</v>
      </c>
      <c r="H3013" s="7">
        <v>12</v>
      </c>
      <c r="I3013" s="7" t="s">
        <v>148</v>
      </c>
      <c r="J3013" t="s">
        <v>18</v>
      </c>
      <c r="K3013">
        <v>13.4</v>
      </c>
      <c r="L3013">
        <v>1</v>
      </c>
      <c r="M3013">
        <v>92</v>
      </c>
      <c r="N3013">
        <v>2.76</v>
      </c>
    </row>
    <row r="3014" spans="1:14" x14ac:dyDescent="0.25">
      <c r="A3014" s="7">
        <v>444870</v>
      </c>
      <c r="B3014" s="7">
        <f t="shared" si="141"/>
        <v>0</v>
      </c>
      <c r="C3014" s="7">
        <f t="shared" si="142"/>
        <v>0</v>
      </c>
      <c r="D3014" s="7">
        <f t="shared" si="143"/>
        <v>0</v>
      </c>
      <c r="E3014" s="7">
        <v>431550</v>
      </c>
      <c r="F3014" t="s">
        <v>50</v>
      </c>
      <c r="G3014" t="s">
        <v>120</v>
      </c>
      <c r="H3014" s="7">
        <v>12</v>
      </c>
      <c r="I3014" s="7" t="s">
        <v>148</v>
      </c>
      <c r="J3014" t="s">
        <v>18</v>
      </c>
      <c r="K3014">
        <v>18.899999999999999</v>
      </c>
      <c r="L3014">
        <v>4</v>
      </c>
      <c r="M3014">
        <v>35.9</v>
      </c>
      <c r="N3014">
        <v>2.76</v>
      </c>
    </row>
    <row r="3015" spans="1:14" x14ac:dyDescent="0.25">
      <c r="A3015" s="7">
        <v>444871</v>
      </c>
      <c r="B3015" s="7">
        <f t="shared" si="141"/>
        <v>0</v>
      </c>
      <c r="C3015" s="7">
        <f t="shared" si="142"/>
        <v>0</v>
      </c>
      <c r="D3015" s="7">
        <f t="shared" si="143"/>
        <v>0</v>
      </c>
      <c r="E3015" s="7">
        <v>431550</v>
      </c>
      <c r="F3015" t="s">
        <v>50</v>
      </c>
      <c r="G3015" t="s">
        <v>120</v>
      </c>
      <c r="H3015" s="7">
        <v>12</v>
      </c>
      <c r="I3015" s="7" t="s">
        <v>148</v>
      </c>
      <c r="J3015" t="s">
        <v>18</v>
      </c>
      <c r="K3015">
        <v>18.100000000000001</v>
      </c>
      <c r="L3015">
        <v>1</v>
      </c>
      <c r="M3015">
        <v>92</v>
      </c>
      <c r="N3015">
        <v>2.76</v>
      </c>
    </row>
    <row r="3016" spans="1:14" x14ac:dyDescent="0.25">
      <c r="A3016" s="7">
        <v>444872</v>
      </c>
      <c r="B3016" s="7">
        <f t="shared" si="141"/>
        <v>0</v>
      </c>
      <c r="C3016" s="7">
        <f t="shared" si="142"/>
        <v>0</v>
      </c>
      <c r="D3016" s="7">
        <f t="shared" si="143"/>
        <v>0</v>
      </c>
      <c r="E3016" s="7">
        <v>431550</v>
      </c>
      <c r="F3016" t="s">
        <v>50</v>
      </c>
      <c r="G3016" t="s">
        <v>120</v>
      </c>
      <c r="H3016" s="7">
        <v>12</v>
      </c>
      <c r="I3016" s="7" t="s">
        <v>148</v>
      </c>
      <c r="J3016" t="s">
        <v>18</v>
      </c>
      <c r="K3016">
        <v>18.399999999999999</v>
      </c>
      <c r="L3016">
        <v>2</v>
      </c>
      <c r="M3016">
        <v>73.5</v>
      </c>
      <c r="N3016">
        <v>2.76</v>
      </c>
    </row>
    <row r="3017" spans="1:14" x14ac:dyDescent="0.25">
      <c r="A3017" s="7">
        <v>444873</v>
      </c>
      <c r="B3017" s="7">
        <f t="shared" si="141"/>
        <v>0</v>
      </c>
      <c r="C3017" s="7">
        <f t="shared" si="142"/>
        <v>0</v>
      </c>
      <c r="D3017" s="7">
        <f t="shared" si="143"/>
        <v>0</v>
      </c>
      <c r="E3017" s="7">
        <v>431550</v>
      </c>
      <c r="F3017" t="s">
        <v>50</v>
      </c>
      <c r="G3017" t="s">
        <v>120</v>
      </c>
      <c r="H3017" s="7">
        <v>12</v>
      </c>
      <c r="I3017" s="7" t="s">
        <v>148</v>
      </c>
      <c r="J3017" t="s">
        <v>18</v>
      </c>
      <c r="K3017">
        <v>26.1</v>
      </c>
      <c r="L3017">
        <v>1</v>
      </c>
      <c r="M3017">
        <v>92</v>
      </c>
      <c r="N3017">
        <v>2.76</v>
      </c>
    </row>
    <row r="3018" spans="1:14" x14ac:dyDescent="0.25">
      <c r="A3018" s="7">
        <v>444875</v>
      </c>
      <c r="B3018" s="7">
        <f t="shared" si="141"/>
        <v>0</v>
      </c>
      <c r="C3018" s="7">
        <f t="shared" si="142"/>
        <v>0</v>
      </c>
      <c r="D3018" s="7">
        <f t="shared" si="143"/>
        <v>0</v>
      </c>
      <c r="E3018" s="7">
        <v>431550</v>
      </c>
      <c r="F3018" t="s">
        <v>50</v>
      </c>
      <c r="G3018" t="s">
        <v>120</v>
      </c>
      <c r="H3018" s="7">
        <v>12</v>
      </c>
      <c r="I3018" s="7" t="s">
        <v>148</v>
      </c>
      <c r="J3018" t="s">
        <v>18</v>
      </c>
      <c r="K3018">
        <v>105.2</v>
      </c>
      <c r="L3018">
        <v>1</v>
      </c>
      <c r="M3018">
        <v>145.4</v>
      </c>
      <c r="N3018">
        <v>2.76</v>
      </c>
    </row>
    <row r="3019" spans="1:14" x14ac:dyDescent="0.25">
      <c r="A3019" s="7">
        <v>444877</v>
      </c>
      <c r="B3019" s="7">
        <f t="shared" si="141"/>
        <v>0</v>
      </c>
      <c r="C3019" s="7">
        <f t="shared" si="142"/>
        <v>0</v>
      </c>
      <c r="D3019" s="7">
        <f t="shared" si="143"/>
        <v>0</v>
      </c>
      <c r="E3019" s="7">
        <v>431550</v>
      </c>
      <c r="F3019" t="s">
        <v>50</v>
      </c>
      <c r="G3019" t="s">
        <v>120</v>
      </c>
      <c r="H3019" s="7">
        <v>12</v>
      </c>
      <c r="I3019" s="7" t="s">
        <v>148</v>
      </c>
      <c r="J3019" t="s">
        <v>18</v>
      </c>
      <c r="K3019">
        <v>15.1</v>
      </c>
      <c r="L3019">
        <v>1</v>
      </c>
      <c r="M3019">
        <v>92</v>
      </c>
      <c r="N3019">
        <v>2.76</v>
      </c>
    </row>
    <row r="3020" spans="1:14" x14ac:dyDescent="0.25">
      <c r="A3020" s="7">
        <v>444879</v>
      </c>
      <c r="B3020" s="7">
        <f t="shared" si="141"/>
        <v>0</v>
      </c>
      <c r="C3020" s="7">
        <f t="shared" si="142"/>
        <v>0</v>
      </c>
      <c r="D3020" s="7">
        <f t="shared" si="143"/>
        <v>0</v>
      </c>
      <c r="E3020" s="7">
        <v>431550</v>
      </c>
      <c r="F3020" t="s">
        <v>50</v>
      </c>
      <c r="G3020" t="s">
        <v>120</v>
      </c>
      <c r="H3020" s="7">
        <v>12</v>
      </c>
      <c r="I3020" s="7" t="s">
        <v>148</v>
      </c>
      <c r="J3020" t="s">
        <v>18</v>
      </c>
      <c r="K3020">
        <v>13.5</v>
      </c>
      <c r="L3020">
        <v>1</v>
      </c>
      <c r="M3020">
        <v>92</v>
      </c>
      <c r="N3020">
        <v>2.76</v>
      </c>
    </row>
    <row r="3021" spans="1:14" x14ac:dyDescent="0.25">
      <c r="A3021" s="7">
        <v>444880</v>
      </c>
      <c r="B3021" s="7">
        <f t="shared" si="141"/>
        <v>0</v>
      </c>
      <c r="C3021" s="7">
        <f t="shared" si="142"/>
        <v>0</v>
      </c>
      <c r="D3021" s="7">
        <f t="shared" si="143"/>
        <v>0</v>
      </c>
      <c r="E3021" s="7">
        <v>431550</v>
      </c>
      <c r="F3021" t="s">
        <v>50</v>
      </c>
      <c r="G3021" t="s">
        <v>120</v>
      </c>
      <c r="H3021" s="7">
        <v>12</v>
      </c>
      <c r="I3021" s="7" t="s">
        <v>148</v>
      </c>
      <c r="J3021" t="s">
        <v>18</v>
      </c>
      <c r="K3021">
        <v>19.2</v>
      </c>
      <c r="L3021">
        <v>2</v>
      </c>
      <c r="M3021">
        <v>57</v>
      </c>
      <c r="N3021">
        <v>2.76</v>
      </c>
    </row>
    <row r="3022" spans="1:14" x14ac:dyDescent="0.25">
      <c r="A3022" s="7">
        <v>444881</v>
      </c>
      <c r="B3022" s="7">
        <f t="shared" si="141"/>
        <v>0</v>
      </c>
      <c r="C3022" s="7">
        <f t="shared" si="142"/>
        <v>0</v>
      </c>
      <c r="D3022" s="7">
        <f t="shared" si="143"/>
        <v>0</v>
      </c>
      <c r="E3022" s="7">
        <v>431550</v>
      </c>
      <c r="F3022" t="s">
        <v>50</v>
      </c>
      <c r="G3022" t="s">
        <v>120</v>
      </c>
      <c r="H3022" s="7">
        <v>12</v>
      </c>
      <c r="I3022" s="7" t="s">
        <v>148</v>
      </c>
      <c r="J3022" t="s">
        <v>18</v>
      </c>
      <c r="K3022">
        <v>18.3</v>
      </c>
      <c r="L3022">
        <v>1</v>
      </c>
      <c r="M3022">
        <v>92</v>
      </c>
      <c r="N3022">
        <v>2.76</v>
      </c>
    </row>
    <row r="3023" spans="1:14" x14ac:dyDescent="0.25">
      <c r="A3023" s="7">
        <v>444882</v>
      </c>
      <c r="B3023" s="7">
        <f t="shared" si="141"/>
        <v>0</v>
      </c>
      <c r="C3023" s="7">
        <f t="shared" si="142"/>
        <v>0</v>
      </c>
      <c r="D3023" s="7">
        <f t="shared" si="143"/>
        <v>0</v>
      </c>
      <c r="E3023" s="7">
        <v>431550</v>
      </c>
      <c r="F3023" t="s">
        <v>50</v>
      </c>
      <c r="G3023" t="s">
        <v>120</v>
      </c>
      <c r="H3023" s="7">
        <v>12</v>
      </c>
      <c r="I3023" s="7" t="s">
        <v>148</v>
      </c>
      <c r="J3023" t="s">
        <v>18</v>
      </c>
      <c r="K3023">
        <v>26.3</v>
      </c>
      <c r="L3023">
        <v>3</v>
      </c>
      <c r="M3023">
        <v>44.2</v>
      </c>
      <c r="N3023">
        <v>2.76</v>
      </c>
    </row>
    <row r="3024" spans="1:14" x14ac:dyDescent="0.25">
      <c r="A3024" s="7">
        <v>444883</v>
      </c>
      <c r="B3024" s="7">
        <f t="shared" si="141"/>
        <v>0</v>
      </c>
      <c r="C3024" s="7">
        <f t="shared" si="142"/>
        <v>0</v>
      </c>
      <c r="D3024" s="7">
        <f t="shared" si="143"/>
        <v>0</v>
      </c>
      <c r="E3024" s="7">
        <v>431550</v>
      </c>
      <c r="F3024" t="s">
        <v>50</v>
      </c>
      <c r="G3024" t="s">
        <v>120</v>
      </c>
      <c r="H3024" s="7">
        <v>12</v>
      </c>
      <c r="I3024" s="7" t="s">
        <v>148</v>
      </c>
      <c r="J3024" t="s">
        <v>18</v>
      </c>
      <c r="K3024">
        <v>18</v>
      </c>
      <c r="L3024">
        <v>2</v>
      </c>
      <c r="M3024">
        <v>57</v>
      </c>
      <c r="N3024">
        <v>2.76</v>
      </c>
    </row>
    <row r="3025" spans="1:14" x14ac:dyDescent="0.25">
      <c r="A3025" s="7">
        <v>444886</v>
      </c>
      <c r="B3025" s="7">
        <f t="shared" si="141"/>
        <v>0</v>
      </c>
      <c r="C3025" s="7">
        <f t="shared" si="142"/>
        <v>0</v>
      </c>
      <c r="D3025" s="7">
        <f t="shared" si="143"/>
        <v>0</v>
      </c>
      <c r="E3025" s="7">
        <v>431550</v>
      </c>
      <c r="F3025" t="s">
        <v>50</v>
      </c>
      <c r="G3025" t="s">
        <v>120</v>
      </c>
      <c r="H3025" s="7">
        <v>12</v>
      </c>
      <c r="I3025" s="7" t="s">
        <v>148</v>
      </c>
      <c r="J3025" t="s">
        <v>18</v>
      </c>
      <c r="K3025">
        <v>17.8</v>
      </c>
      <c r="L3025">
        <v>1</v>
      </c>
      <c r="M3025">
        <v>92</v>
      </c>
      <c r="N3025">
        <v>2.76</v>
      </c>
    </row>
    <row r="3026" spans="1:14" x14ac:dyDescent="0.25">
      <c r="A3026" s="7">
        <v>444887</v>
      </c>
      <c r="B3026" s="7">
        <f t="shared" si="141"/>
        <v>0</v>
      </c>
      <c r="C3026" s="7">
        <f t="shared" si="142"/>
        <v>0</v>
      </c>
      <c r="D3026" s="7">
        <f t="shared" si="143"/>
        <v>0</v>
      </c>
      <c r="E3026" s="7">
        <v>431550</v>
      </c>
      <c r="F3026" t="s">
        <v>50</v>
      </c>
      <c r="G3026" t="s">
        <v>120</v>
      </c>
      <c r="H3026" s="7">
        <v>12</v>
      </c>
      <c r="I3026" s="7" t="s">
        <v>148</v>
      </c>
      <c r="J3026" t="s">
        <v>18</v>
      </c>
      <c r="K3026">
        <v>24.4</v>
      </c>
      <c r="L3026">
        <v>2</v>
      </c>
      <c r="M3026">
        <v>57</v>
      </c>
      <c r="N3026">
        <v>2.76</v>
      </c>
    </row>
    <row r="3027" spans="1:14" x14ac:dyDescent="0.25">
      <c r="A3027" s="7">
        <v>444888</v>
      </c>
      <c r="B3027" s="7">
        <f t="shared" si="141"/>
        <v>0</v>
      </c>
      <c r="C3027" s="7">
        <f t="shared" si="142"/>
        <v>0</v>
      </c>
      <c r="D3027" s="7">
        <f t="shared" si="143"/>
        <v>0</v>
      </c>
      <c r="E3027" s="7">
        <v>431550</v>
      </c>
      <c r="F3027" t="s">
        <v>50</v>
      </c>
      <c r="G3027" t="s">
        <v>120</v>
      </c>
      <c r="H3027" s="7">
        <v>12</v>
      </c>
      <c r="I3027" s="7" t="s">
        <v>148</v>
      </c>
      <c r="J3027" t="s">
        <v>18</v>
      </c>
      <c r="K3027">
        <v>16.600000000000001</v>
      </c>
      <c r="L3027">
        <v>2</v>
      </c>
      <c r="M3027">
        <v>57</v>
      </c>
      <c r="N3027">
        <v>2.76</v>
      </c>
    </row>
    <row r="3028" spans="1:14" x14ac:dyDescent="0.25">
      <c r="A3028" s="7">
        <v>444890</v>
      </c>
      <c r="B3028" s="7">
        <f t="shared" si="141"/>
        <v>0</v>
      </c>
      <c r="C3028" s="7">
        <f t="shared" si="142"/>
        <v>0</v>
      </c>
      <c r="D3028" s="7">
        <f t="shared" si="143"/>
        <v>0</v>
      </c>
      <c r="E3028" s="7">
        <v>431550</v>
      </c>
      <c r="F3028" t="s">
        <v>50</v>
      </c>
      <c r="G3028" t="s">
        <v>120</v>
      </c>
      <c r="H3028" s="7">
        <v>12</v>
      </c>
      <c r="I3028" s="7" t="s">
        <v>148</v>
      </c>
      <c r="J3028" t="s">
        <v>18</v>
      </c>
      <c r="K3028">
        <v>17.3</v>
      </c>
      <c r="L3028">
        <v>1</v>
      </c>
      <c r="M3028">
        <v>92</v>
      </c>
      <c r="N3028">
        <v>2.76</v>
      </c>
    </row>
    <row r="3029" spans="1:14" x14ac:dyDescent="0.25">
      <c r="A3029" s="7">
        <v>444893</v>
      </c>
      <c r="B3029" s="7">
        <f t="shared" si="141"/>
        <v>0</v>
      </c>
      <c r="C3029" s="7">
        <f t="shared" si="142"/>
        <v>0</v>
      </c>
      <c r="D3029" s="7">
        <f t="shared" si="143"/>
        <v>0</v>
      </c>
      <c r="E3029" s="7">
        <v>431550</v>
      </c>
      <c r="F3029" t="s">
        <v>50</v>
      </c>
      <c r="G3029" t="s">
        <v>120</v>
      </c>
      <c r="H3029" s="7">
        <v>12</v>
      </c>
      <c r="I3029" s="7" t="s">
        <v>148</v>
      </c>
      <c r="J3029" t="s">
        <v>18</v>
      </c>
      <c r="K3029">
        <v>16.399999999999999</v>
      </c>
      <c r="L3029">
        <v>1</v>
      </c>
      <c r="M3029">
        <v>92</v>
      </c>
      <c r="N3029">
        <v>2.76</v>
      </c>
    </row>
    <row r="3030" spans="1:14" x14ac:dyDescent="0.25">
      <c r="A3030" s="7">
        <v>444894</v>
      </c>
      <c r="B3030" s="7">
        <f t="shared" si="141"/>
        <v>0</v>
      </c>
      <c r="C3030" s="7">
        <f t="shared" si="142"/>
        <v>0</v>
      </c>
      <c r="D3030" s="7">
        <f t="shared" si="143"/>
        <v>0</v>
      </c>
      <c r="E3030" s="7">
        <v>431550</v>
      </c>
      <c r="F3030" t="s">
        <v>50</v>
      </c>
      <c r="G3030" t="s">
        <v>120</v>
      </c>
      <c r="H3030" s="7">
        <v>12</v>
      </c>
      <c r="I3030" s="7" t="s">
        <v>148</v>
      </c>
      <c r="J3030" t="s">
        <v>18</v>
      </c>
      <c r="K3030">
        <v>26</v>
      </c>
      <c r="L3030">
        <v>1</v>
      </c>
      <c r="M3030">
        <v>92</v>
      </c>
      <c r="N3030">
        <v>2.76</v>
      </c>
    </row>
    <row r="3031" spans="1:14" x14ac:dyDescent="0.25">
      <c r="A3031" s="7">
        <v>444899</v>
      </c>
      <c r="B3031" s="7">
        <f t="shared" si="141"/>
        <v>0</v>
      </c>
      <c r="C3031" s="7">
        <f t="shared" si="142"/>
        <v>0</v>
      </c>
      <c r="D3031" s="7">
        <f t="shared" si="143"/>
        <v>0</v>
      </c>
      <c r="E3031" s="7">
        <v>431550</v>
      </c>
      <c r="F3031" t="s">
        <v>50</v>
      </c>
      <c r="G3031" t="s">
        <v>120</v>
      </c>
      <c r="H3031" s="7">
        <v>12</v>
      </c>
      <c r="I3031" s="7" t="s">
        <v>148</v>
      </c>
      <c r="J3031" t="s">
        <v>18</v>
      </c>
      <c r="K3031">
        <v>16.5</v>
      </c>
      <c r="L3031">
        <v>3</v>
      </c>
      <c r="M3031">
        <v>44.2</v>
      </c>
      <c r="N3031">
        <v>2.76</v>
      </c>
    </row>
    <row r="3032" spans="1:14" x14ac:dyDescent="0.25">
      <c r="A3032" s="7">
        <v>444900</v>
      </c>
      <c r="B3032" s="7">
        <f t="shared" si="141"/>
        <v>0</v>
      </c>
      <c r="C3032" s="7">
        <f t="shared" si="142"/>
        <v>0</v>
      </c>
      <c r="D3032" s="7">
        <f t="shared" si="143"/>
        <v>0</v>
      </c>
      <c r="E3032" s="7">
        <v>431550</v>
      </c>
      <c r="F3032" t="s">
        <v>50</v>
      </c>
      <c r="G3032" t="s">
        <v>120</v>
      </c>
      <c r="H3032" s="7">
        <v>12</v>
      </c>
      <c r="I3032" s="7" t="s">
        <v>148</v>
      </c>
      <c r="J3032" t="s">
        <v>18</v>
      </c>
      <c r="K3032">
        <v>15.1</v>
      </c>
      <c r="L3032">
        <v>1</v>
      </c>
      <c r="M3032">
        <v>92</v>
      </c>
      <c r="N3032">
        <v>2.76</v>
      </c>
    </row>
    <row r="3033" spans="1:14" x14ac:dyDescent="0.25">
      <c r="A3033" s="7">
        <v>444902</v>
      </c>
      <c r="B3033" s="7">
        <f t="shared" si="141"/>
        <v>0</v>
      </c>
      <c r="C3033" s="7">
        <f t="shared" si="142"/>
        <v>0</v>
      </c>
      <c r="D3033" s="7">
        <f t="shared" si="143"/>
        <v>0</v>
      </c>
      <c r="E3033" s="7">
        <v>431550</v>
      </c>
      <c r="F3033" t="s">
        <v>50</v>
      </c>
      <c r="G3033" t="s">
        <v>120</v>
      </c>
      <c r="H3033" s="7">
        <v>12</v>
      </c>
      <c r="I3033" s="7" t="s">
        <v>148</v>
      </c>
      <c r="J3033" t="s">
        <v>18</v>
      </c>
      <c r="K3033">
        <v>95.3</v>
      </c>
      <c r="L3033">
        <v>3</v>
      </c>
      <c r="M3033">
        <v>64.5</v>
      </c>
      <c r="N3033">
        <v>2.76</v>
      </c>
    </row>
    <row r="3034" spans="1:14" x14ac:dyDescent="0.25">
      <c r="A3034" s="7">
        <v>444904</v>
      </c>
      <c r="B3034" s="7">
        <f t="shared" si="141"/>
        <v>0</v>
      </c>
      <c r="C3034" s="7">
        <f t="shared" si="142"/>
        <v>0</v>
      </c>
      <c r="D3034" s="7">
        <f t="shared" si="143"/>
        <v>0</v>
      </c>
      <c r="E3034" s="7">
        <v>431550</v>
      </c>
      <c r="F3034" t="s">
        <v>50</v>
      </c>
      <c r="G3034" t="s">
        <v>120</v>
      </c>
      <c r="H3034" s="7">
        <v>12</v>
      </c>
      <c r="I3034" s="7" t="s">
        <v>148</v>
      </c>
      <c r="J3034" t="s">
        <v>18</v>
      </c>
      <c r="K3034">
        <v>27.3</v>
      </c>
      <c r="L3034">
        <v>1</v>
      </c>
      <c r="M3034">
        <v>118.7</v>
      </c>
      <c r="N3034">
        <v>2.76</v>
      </c>
    </row>
    <row r="3035" spans="1:14" x14ac:dyDescent="0.25">
      <c r="A3035" s="7">
        <v>444905</v>
      </c>
      <c r="B3035" s="7">
        <f t="shared" si="141"/>
        <v>0</v>
      </c>
      <c r="C3035" s="7">
        <f t="shared" si="142"/>
        <v>0</v>
      </c>
      <c r="D3035" s="7">
        <f t="shared" si="143"/>
        <v>0</v>
      </c>
      <c r="E3035" s="7">
        <v>431550</v>
      </c>
      <c r="F3035" t="s">
        <v>50</v>
      </c>
      <c r="G3035" t="s">
        <v>120</v>
      </c>
      <c r="H3035" s="7">
        <v>12</v>
      </c>
      <c r="I3035" s="7" t="s">
        <v>148</v>
      </c>
      <c r="J3035" t="s">
        <v>18</v>
      </c>
      <c r="K3035">
        <v>24.1</v>
      </c>
      <c r="L3035">
        <v>1</v>
      </c>
      <c r="M3035">
        <v>92</v>
      </c>
      <c r="N3035">
        <v>2.76</v>
      </c>
    </row>
    <row r="3036" spans="1:14" x14ac:dyDescent="0.25">
      <c r="A3036" s="7">
        <v>444907</v>
      </c>
      <c r="B3036" s="7">
        <f t="shared" si="141"/>
        <v>0</v>
      </c>
      <c r="C3036" s="7">
        <f t="shared" si="142"/>
        <v>0</v>
      </c>
      <c r="D3036" s="7">
        <f t="shared" si="143"/>
        <v>0</v>
      </c>
      <c r="E3036" s="7">
        <v>431550</v>
      </c>
      <c r="F3036" t="s">
        <v>50</v>
      </c>
      <c r="G3036" t="s">
        <v>120</v>
      </c>
      <c r="H3036" s="7">
        <v>12</v>
      </c>
      <c r="I3036" s="7" t="s">
        <v>148</v>
      </c>
      <c r="J3036" t="s">
        <v>18</v>
      </c>
      <c r="K3036">
        <v>18.100000000000001</v>
      </c>
      <c r="L3036">
        <v>1</v>
      </c>
      <c r="M3036">
        <v>92</v>
      </c>
      <c r="N3036">
        <v>2.76</v>
      </c>
    </row>
    <row r="3037" spans="1:14" x14ac:dyDescent="0.25">
      <c r="A3037" s="7">
        <v>444908</v>
      </c>
      <c r="B3037" s="7">
        <f t="shared" si="141"/>
        <v>0</v>
      </c>
      <c r="C3037" s="7">
        <f t="shared" si="142"/>
        <v>0</v>
      </c>
      <c r="D3037" s="7">
        <f t="shared" si="143"/>
        <v>0</v>
      </c>
      <c r="E3037" s="7">
        <v>431550</v>
      </c>
      <c r="F3037" t="s">
        <v>50</v>
      </c>
      <c r="G3037" t="s">
        <v>120</v>
      </c>
      <c r="H3037" s="7">
        <v>12</v>
      </c>
      <c r="I3037" s="7" t="s">
        <v>148</v>
      </c>
      <c r="J3037" t="s">
        <v>18</v>
      </c>
      <c r="K3037">
        <v>31.8</v>
      </c>
      <c r="L3037">
        <v>1</v>
      </c>
      <c r="M3037">
        <v>118.7</v>
      </c>
      <c r="N3037">
        <v>2.76</v>
      </c>
    </row>
    <row r="3038" spans="1:14" x14ac:dyDescent="0.25">
      <c r="A3038" s="7">
        <v>444909</v>
      </c>
      <c r="B3038" s="7">
        <f t="shared" si="141"/>
        <v>0</v>
      </c>
      <c r="C3038" s="7">
        <f t="shared" si="142"/>
        <v>0</v>
      </c>
      <c r="D3038" s="7">
        <f t="shared" si="143"/>
        <v>0</v>
      </c>
      <c r="E3038" s="7">
        <v>431550</v>
      </c>
      <c r="F3038" t="s">
        <v>50</v>
      </c>
      <c r="G3038" t="s">
        <v>120</v>
      </c>
      <c r="H3038" s="7">
        <v>12</v>
      </c>
      <c r="I3038" s="7" t="s">
        <v>148</v>
      </c>
      <c r="J3038" t="s">
        <v>18</v>
      </c>
      <c r="K3038">
        <v>17.399999999999999</v>
      </c>
      <c r="L3038">
        <v>1</v>
      </c>
      <c r="M3038">
        <v>92</v>
      </c>
      <c r="N3038">
        <v>2.76</v>
      </c>
    </row>
    <row r="3039" spans="1:14" x14ac:dyDescent="0.25">
      <c r="A3039" s="7">
        <v>444910</v>
      </c>
      <c r="B3039" s="7">
        <f t="shared" si="141"/>
        <v>0</v>
      </c>
      <c r="C3039" s="7">
        <f t="shared" si="142"/>
        <v>0</v>
      </c>
      <c r="D3039" s="7">
        <f t="shared" si="143"/>
        <v>0</v>
      </c>
      <c r="E3039" s="7">
        <v>431550</v>
      </c>
      <c r="F3039" t="s">
        <v>50</v>
      </c>
      <c r="G3039" t="s">
        <v>120</v>
      </c>
      <c r="H3039" s="7">
        <v>12</v>
      </c>
      <c r="I3039" s="7" t="s">
        <v>148</v>
      </c>
      <c r="J3039" t="s">
        <v>18</v>
      </c>
      <c r="K3039">
        <v>24.2</v>
      </c>
      <c r="L3039">
        <v>1</v>
      </c>
      <c r="M3039">
        <v>92</v>
      </c>
      <c r="N3039">
        <v>2.76</v>
      </c>
    </row>
    <row r="3040" spans="1:14" x14ac:dyDescent="0.25">
      <c r="A3040" s="7">
        <v>444911</v>
      </c>
      <c r="B3040" s="7">
        <f t="shared" si="141"/>
        <v>0</v>
      </c>
      <c r="C3040" s="7">
        <f t="shared" si="142"/>
        <v>0</v>
      </c>
      <c r="D3040" s="7">
        <f t="shared" si="143"/>
        <v>0</v>
      </c>
      <c r="E3040" s="7">
        <v>431550</v>
      </c>
      <c r="F3040" t="s">
        <v>50</v>
      </c>
      <c r="G3040" t="s">
        <v>120</v>
      </c>
      <c r="H3040" s="7">
        <v>12</v>
      </c>
      <c r="I3040" s="7" t="s">
        <v>148</v>
      </c>
      <c r="J3040" t="s">
        <v>18</v>
      </c>
      <c r="K3040">
        <v>17.100000000000001</v>
      </c>
      <c r="L3040">
        <v>1</v>
      </c>
      <c r="M3040">
        <v>92</v>
      </c>
      <c r="N3040">
        <v>2.76</v>
      </c>
    </row>
    <row r="3041" spans="1:14" x14ac:dyDescent="0.25">
      <c r="A3041" s="7">
        <v>444912</v>
      </c>
      <c r="B3041" s="7">
        <f t="shared" si="141"/>
        <v>0</v>
      </c>
      <c r="C3041" s="7">
        <f t="shared" si="142"/>
        <v>0</v>
      </c>
      <c r="D3041" s="7">
        <f t="shared" si="143"/>
        <v>0</v>
      </c>
      <c r="E3041" s="7">
        <v>431550</v>
      </c>
      <c r="F3041" t="s">
        <v>50</v>
      </c>
      <c r="G3041" t="s">
        <v>120</v>
      </c>
      <c r="H3041" s="7">
        <v>12</v>
      </c>
      <c r="I3041" s="7" t="s">
        <v>148</v>
      </c>
      <c r="J3041" t="s">
        <v>18</v>
      </c>
      <c r="K3041">
        <v>12.9</v>
      </c>
      <c r="L3041">
        <v>1</v>
      </c>
      <c r="M3041">
        <v>92</v>
      </c>
      <c r="N3041">
        <v>2.76</v>
      </c>
    </row>
    <row r="3042" spans="1:14" x14ac:dyDescent="0.25">
      <c r="A3042" s="7">
        <v>444914</v>
      </c>
      <c r="B3042" s="7">
        <f t="shared" si="141"/>
        <v>0</v>
      </c>
      <c r="C3042" s="7">
        <f t="shared" si="142"/>
        <v>0</v>
      </c>
      <c r="D3042" s="7">
        <f t="shared" si="143"/>
        <v>0</v>
      </c>
      <c r="E3042" s="7">
        <v>431550</v>
      </c>
      <c r="F3042" t="s">
        <v>50</v>
      </c>
      <c r="G3042" t="s">
        <v>120</v>
      </c>
      <c r="H3042" s="7">
        <v>12</v>
      </c>
      <c r="I3042" s="7" t="s">
        <v>148</v>
      </c>
      <c r="J3042" t="s">
        <v>18</v>
      </c>
      <c r="K3042">
        <v>16.5</v>
      </c>
      <c r="L3042">
        <v>1</v>
      </c>
      <c r="M3042">
        <v>92</v>
      </c>
      <c r="N3042">
        <v>2.76</v>
      </c>
    </row>
    <row r="3043" spans="1:14" x14ac:dyDescent="0.25">
      <c r="A3043" s="7">
        <v>444915</v>
      </c>
      <c r="B3043" s="7">
        <f t="shared" si="141"/>
        <v>0</v>
      </c>
      <c r="C3043" s="7">
        <f t="shared" si="142"/>
        <v>0</v>
      </c>
      <c r="D3043" s="7">
        <f t="shared" si="143"/>
        <v>0</v>
      </c>
      <c r="E3043" s="7">
        <v>431550</v>
      </c>
      <c r="F3043" t="s">
        <v>50</v>
      </c>
      <c r="G3043" t="s">
        <v>120</v>
      </c>
      <c r="H3043" s="7">
        <v>12</v>
      </c>
      <c r="I3043" s="7" t="s">
        <v>148</v>
      </c>
      <c r="J3043" t="s">
        <v>18</v>
      </c>
      <c r="K3043">
        <v>17.899999999999999</v>
      </c>
      <c r="L3043">
        <v>1</v>
      </c>
      <c r="M3043">
        <v>92</v>
      </c>
      <c r="N3043">
        <v>2.76</v>
      </c>
    </row>
    <row r="3044" spans="1:14" x14ac:dyDescent="0.25">
      <c r="A3044" s="7">
        <v>444916</v>
      </c>
      <c r="B3044" s="7">
        <f t="shared" si="141"/>
        <v>0</v>
      </c>
      <c r="C3044" s="7">
        <f t="shared" si="142"/>
        <v>0</v>
      </c>
      <c r="D3044" s="7">
        <f t="shared" si="143"/>
        <v>0</v>
      </c>
      <c r="E3044" s="7">
        <v>431550</v>
      </c>
      <c r="F3044" t="s">
        <v>50</v>
      </c>
      <c r="G3044" t="s">
        <v>120</v>
      </c>
      <c r="H3044" s="7">
        <v>12</v>
      </c>
      <c r="I3044" s="7" t="s">
        <v>148</v>
      </c>
      <c r="J3044" t="s">
        <v>18</v>
      </c>
      <c r="K3044">
        <v>17.100000000000001</v>
      </c>
      <c r="L3044">
        <v>2</v>
      </c>
      <c r="M3044">
        <v>57</v>
      </c>
      <c r="N3044">
        <v>2.76</v>
      </c>
    </row>
    <row r="3045" spans="1:14" x14ac:dyDescent="0.25">
      <c r="A3045" s="7">
        <v>444917</v>
      </c>
      <c r="B3045" s="7">
        <f t="shared" si="141"/>
        <v>0</v>
      </c>
      <c r="C3045" s="7">
        <f t="shared" si="142"/>
        <v>0</v>
      </c>
      <c r="D3045" s="7">
        <f t="shared" si="143"/>
        <v>0</v>
      </c>
      <c r="E3045" s="7">
        <v>431550</v>
      </c>
      <c r="F3045" t="s">
        <v>50</v>
      </c>
      <c r="G3045" t="s">
        <v>120</v>
      </c>
      <c r="H3045" s="7">
        <v>12</v>
      </c>
      <c r="I3045" s="7" t="s">
        <v>148</v>
      </c>
      <c r="J3045" t="s">
        <v>18</v>
      </c>
      <c r="K3045">
        <v>14.7</v>
      </c>
      <c r="L3045">
        <v>1</v>
      </c>
      <c r="M3045">
        <v>92</v>
      </c>
      <c r="N3045">
        <v>2.76</v>
      </c>
    </row>
    <row r="3046" spans="1:14" x14ac:dyDescent="0.25">
      <c r="A3046" s="7">
        <v>444918</v>
      </c>
      <c r="B3046" s="7">
        <f t="shared" si="141"/>
        <v>0</v>
      </c>
      <c r="C3046" s="7">
        <f t="shared" si="142"/>
        <v>0</v>
      </c>
      <c r="D3046" s="7">
        <f t="shared" si="143"/>
        <v>0</v>
      </c>
      <c r="E3046" s="7">
        <v>431550</v>
      </c>
      <c r="F3046" t="s">
        <v>50</v>
      </c>
      <c r="G3046" t="s">
        <v>120</v>
      </c>
      <c r="H3046" s="7">
        <v>12</v>
      </c>
      <c r="I3046" s="7" t="s">
        <v>148</v>
      </c>
      <c r="J3046" t="s">
        <v>18</v>
      </c>
      <c r="K3046">
        <v>18.600000000000001</v>
      </c>
      <c r="L3046">
        <v>1</v>
      </c>
      <c r="M3046">
        <v>92</v>
      </c>
      <c r="N3046">
        <v>2.76</v>
      </c>
    </row>
    <row r="3047" spans="1:14" x14ac:dyDescent="0.25">
      <c r="A3047" s="7">
        <v>444919</v>
      </c>
      <c r="B3047" s="7">
        <f t="shared" si="141"/>
        <v>0</v>
      </c>
      <c r="C3047" s="7">
        <f t="shared" si="142"/>
        <v>0</v>
      </c>
      <c r="D3047" s="7">
        <f t="shared" si="143"/>
        <v>0</v>
      </c>
      <c r="E3047" s="7">
        <v>431550</v>
      </c>
      <c r="F3047" t="s">
        <v>50</v>
      </c>
      <c r="G3047" t="s">
        <v>120</v>
      </c>
      <c r="H3047" s="7">
        <v>12</v>
      </c>
      <c r="I3047" s="7" t="s">
        <v>148</v>
      </c>
      <c r="J3047" t="s">
        <v>18</v>
      </c>
      <c r="K3047">
        <v>26.3</v>
      </c>
      <c r="L3047">
        <v>1</v>
      </c>
      <c r="M3047">
        <v>92</v>
      </c>
      <c r="N3047">
        <v>2.76</v>
      </c>
    </row>
    <row r="3048" spans="1:14" x14ac:dyDescent="0.25">
      <c r="A3048" s="7">
        <v>444922</v>
      </c>
      <c r="B3048" s="7">
        <f t="shared" si="141"/>
        <v>0</v>
      </c>
      <c r="C3048" s="7">
        <f t="shared" si="142"/>
        <v>0</v>
      </c>
      <c r="D3048" s="7">
        <f t="shared" si="143"/>
        <v>0</v>
      </c>
      <c r="E3048" s="7">
        <v>431550</v>
      </c>
      <c r="F3048" t="s">
        <v>50</v>
      </c>
      <c r="G3048" t="s">
        <v>120</v>
      </c>
      <c r="H3048" s="7">
        <v>12</v>
      </c>
      <c r="I3048" s="7" t="s">
        <v>148</v>
      </c>
      <c r="J3048" t="s">
        <v>18</v>
      </c>
      <c r="K3048">
        <v>18.399999999999999</v>
      </c>
      <c r="L3048">
        <v>1</v>
      </c>
      <c r="M3048">
        <v>92</v>
      </c>
      <c r="N3048">
        <v>2.76</v>
      </c>
    </row>
    <row r="3049" spans="1:14" x14ac:dyDescent="0.25">
      <c r="A3049" s="7">
        <v>444923</v>
      </c>
      <c r="B3049" s="7">
        <f t="shared" si="141"/>
        <v>0</v>
      </c>
      <c r="C3049" s="7">
        <f t="shared" si="142"/>
        <v>0</v>
      </c>
      <c r="D3049" s="7">
        <f t="shared" si="143"/>
        <v>0</v>
      </c>
      <c r="E3049" s="7">
        <v>431550</v>
      </c>
      <c r="F3049" t="s">
        <v>50</v>
      </c>
      <c r="G3049" t="s">
        <v>120</v>
      </c>
      <c r="H3049" s="7">
        <v>12</v>
      </c>
      <c r="I3049" s="7" t="s">
        <v>148</v>
      </c>
      <c r="J3049" t="s">
        <v>18</v>
      </c>
      <c r="K3049">
        <v>26.4</v>
      </c>
      <c r="L3049">
        <v>1</v>
      </c>
      <c r="M3049">
        <v>92</v>
      </c>
      <c r="N3049">
        <v>2.76</v>
      </c>
    </row>
    <row r="3050" spans="1:14" x14ac:dyDescent="0.25">
      <c r="A3050" s="7">
        <v>444924</v>
      </c>
      <c r="B3050" s="7">
        <f t="shared" si="141"/>
        <v>0</v>
      </c>
      <c r="C3050" s="7">
        <f t="shared" si="142"/>
        <v>0</v>
      </c>
      <c r="D3050" s="7">
        <f t="shared" si="143"/>
        <v>0</v>
      </c>
      <c r="E3050" s="7">
        <v>431550</v>
      </c>
      <c r="F3050" t="s">
        <v>50</v>
      </c>
      <c r="G3050" t="s">
        <v>120</v>
      </c>
      <c r="H3050" s="7">
        <v>12</v>
      </c>
      <c r="I3050" s="7" t="s">
        <v>148</v>
      </c>
      <c r="J3050" t="s">
        <v>18</v>
      </c>
      <c r="K3050">
        <v>18.3</v>
      </c>
      <c r="L3050">
        <v>1</v>
      </c>
      <c r="M3050">
        <v>92</v>
      </c>
      <c r="N3050">
        <v>2.76</v>
      </c>
    </row>
    <row r="3051" spans="1:14" x14ac:dyDescent="0.25">
      <c r="A3051" s="7">
        <v>444925</v>
      </c>
      <c r="B3051" s="7">
        <f t="shared" si="141"/>
        <v>0</v>
      </c>
      <c r="C3051" s="7">
        <f t="shared" si="142"/>
        <v>0</v>
      </c>
      <c r="D3051" s="7">
        <f t="shared" si="143"/>
        <v>0</v>
      </c>
      <c r="E3051" s="7">
        <v>431550</v>
      </c>
      <c r="F3051" t="s">
        <v>50</v>
      </c>
      <c r="G3051" t="s">
        <v>120</v>
      </c>
      <c r="H3051" s="7">
        <v>12</v>
      </c>
      <c r="I3051" s="7" t="s">
        <v>148</v>
      </c>
      <c r="J3051" t="s">
        <v>18</v>
      </c>
      <c r="K3051">
        <v>23.7</v>
      </c>
      <c r="L3051">
        <v>1</v>
      </c>
      <c r="M3051">
        <v>92</v>
      </c>
      <c r="N3051">
        <v>2.76</v>
      </c>
    </row>
    <row r="3052" spans="1:14" x14ac:dyDescent="0.25">
      <c r="A3052" s="7">
        <v>444926</v>
      </c>
      <c r="B3052" s="7">
        <f t="shared" si="141"/>
        <v>0</v>
      </c>
      <c r="C3052" s="7">
        <f t="shared" si="142"/>
        <v>0</v>
      </c>
      <c r="D3052" s="7">
        <f t="shared" si="143"/>
        <v>0</v>
      </c>
      <c r="E3052" s="7">
        <v>431550</v>
      </c>
      <c r="F3052" t="s">
        <v>50</v>
      </c>
      <c r="G3052" t="s">
        <v>120</v>
      </c>
      <c r="H3052" s="7">
        <v>12</v>
      </c>
      <c r="I3052" s="7" t="s">
        <v>148</v>
      </c>
      <c r="J3052" t="s">
        <v>18</v>
      </c>
      <c r="K3052">
        <v>12.8</v>
      </c>
      <c r="L3052">
        <v>1</v>
      </c>
      <c r="M3052">
        <v>92</v>
      </c>
      <c r="N3052">
        <v>2.76</v>
      </c>
    </row>
    <row r="3053" spans="1:14" x14ac:dyDescent="0.25">
      <c r="A3053" s="7">
        <v>444929</v>
      </c>
      <c r="B3053" s="7">
        <f t="shared" si="141"/>
        <v>0</v>
      </c>
      <c r="C3053" s="7">
        <f t="shared" si="142"/>
        <v>0</v>
      </c>
      <c r="D3053" s="7">
        <f t="shared" si="143"/>
        <v>0</v>
      </c>
      <c r="E3053" s="7">
        <v>431550</v>
      </c>
      <c r="F3053" t="s">
        <v>50</v>
      </c>
      <c r="G3053" t="s">
        <v>120</v>
      </c>
      <c r="H3053" s="7">
        <v>12</v>
      </c>
      <c r="I3053" s="7" t="s">
        <v>148</v>
      </c>
      <c r="J3053" t="s">
        <v>18</v>
      </c>
      <c r="K3053">
        <v>32.5</v>
      </c>
      <c r="L3053">
        <v>3</v>
      </c>
      <c r="M3053">
        <v>57</v>
      </c>
      <c r="N3053">
        <v>2.76</v>
      </c>
    </row>
    <row r="3054" spans="1:14" x14ac:dyDescent="0.25">
      <c r="A3054" s="7">
        <v>444931</v>
      </c>
      <c r="B3054" s="7">
        <f t="shared" si="141"/>
        <v>0</v>
      </c>
      <c r="C3054" s="7">
        <f t="shared" si="142"/>
        <v>0</v>
      </c>
      <c r="D3054" s="7">
        <f t="shared" si="143"/>
        <v>0</v>
      </c>
      <c r="E3054" s="7">
        <v>431550</v>
      </c>
      <c r="F3054" t="s">
        <v>50</v>
      </c>
      <c r="G3054" t="s">
        <v>120</v>
      </c>
      <c r="H3054" s="7">
        <v>12</v>
      </c>
      <c r="I3054" s="7" t="s">
        <v>148</v>
      </c>
      <c r="J3054" t="s">
        <v>18</v>
      </c>
      <c r="K3054">
        <v>24.1</v>
      </c>
      <c r="L3054">
        <v>1</v>
      </c>
      <c r="M3054">
        <v>92</v>
      </c>
      <c r="N3054">
        <v>2.76</v>
      </c>
    </row>
    <row r="3055" spans="1:14" x14ac:dyDescent="0.25">
      <c r="A3055" s="7">
        <v>444932</v>
      </c>
      <c r="B3055" s="7">
        <f t="shared" si="141"/>
        <v>0</v>
      </c>
      <c r="C3055" s="7">
        <f t="shared" si="142"/>
        <v>0</v>
      </c>
      <c r="D3055" s="7">
        <f t="shared" si="143"/>
        <v>0</v>
      </c>
      <c r="E3055" s="7">
        <v>431550</v>
      </c>
      <c r="F3055" t="s">
        <v>50</v>
      </c>
      <c r="G3055" t="s">
        <v>120</v>
      </c>
      <c r="H3055" s="7">
        <v>12</v>
      </c>
      <c r="I3055" s="7" t="s">
        <v>148</v>
      </c>
      <c r="J3055" t="s">
        <v>18</v>
      </c>
      <c r="K3055">
        <v>13.1</v>
      </c>
      <c r="L3055">
        <v>1</v>
      </c>
      <c r="M3055">
        <v>92</v>
      </c>
      <c r="N3055">
        <v>2.76</v>
      </c>
    </row>
    <row r="3056" spans="1:14" x14ac:dyDescent="0.25">
      <c r="A3056" s="7">
        <v>444935</v>
      </c>
      <c r="B3056" s="7">
        <f t="shared" si="141"/>
        <v>0</v>
      </c>
      <c r="C3056" s="7">
        <f t="shared" si="142"/>
        <v>0</v>
      </c>
      <c r="D3056" s="7">
        <f t="shared" si="143"/>
        <v>0</v>
      </c>
      <c r="E3056" s="7">
        <v>431550</v>
      </c>
      <c r="F3056" t="s">
        <v>50</v>
      </c>
      <c r="G3056" t="s">
        <v>120</v>
      </c>
      <c r="H3056" s="7">
        <v>12</v>
      </c>
      <c r="I3056" s="7" t="s">
        <v>148</v>
      </c>
      <c r="J3056" t="s">
        <v>18</v>
      </c>
      <c r="K3056">
        <v>25.3</v>
      </c>
      <c r="L3056">
        <v>1</v>
      </c>
      <c r="M3056">
        <v>92</v>
      </c>
      <c r="N3056">
        <v>2.76</v>
      </c>
    </row>
    <row r="3057" spans="1:14" x14ac:dyDescent="0.25">
      <c r="A3057" s="7">
        <v>444936</v>
      </c>
      <c r="B3057" s="7">
        <f t="shared" si="141"/>
        <v>0</v>
      </c>
      <c r="C3057" s="7">
        <f t="shared" si="142"/>
        <v>0</v>
      </c>
      <c r="D3057" s="7">
        <f t="shared" si="143"/>
        <v>0</v>
      </c>
      <c r="E3057" s="7">
        <v>431550</v>
      </c>
      <c r="F3057" t="s">
        <v>50</v>
      </c>
      <c r="G3057" t="s">
        <v>120</v>
      </c>
      <c r="H3057" s="7">
        <v>12</v>
      </c>
      <c r="I3057" s="7" t="s">
        <v>148</v>
      </c>
      <c r="J3057" t="s">
        <v>18</v>
      </c>
      <c r="K3057">
        <v>13.6</v>
      </c>
      <c r="L3057">
        <v>4</v>
      </c>
      <c r="M3057">
        <v>35.9</v>
      </c>
      <c r="N3057">
        <v>2.76</v>
      </c>
    </row>
    <row r="3058" spans="1:14" x14ac:dyDescent="0.25">
      <c r="A3058" s="7">
        <v>444937</v>
      </c>
      <c r="B3058" s="7">
        <f t="shared" si="141"/>
        <v>0</v>
      </c>
      <c r="C3058" s="7">
        <f t="shared" si="142"/>
        <v>0</v>
      </c>
      <c r="D3058" s="7">
        <f t="shared" si="143"/>
        <v>0</v>
      </c>
      <c r="E3058" s="7">
        <v>431550</v>
      </c>
      <c r="F3058" t="s">
        <v>50</v>
      </c>
      <c r="G3058" t="s">
        <v>120</v>
      </c>
      <c r="H3058" s="7">
        <v>12</v>
      </c>
      <c r="I3058" s="7" t="s">
        <v>148</v>
      </c>
      <c r="J3058" t="s">
        <v>18</v>
      </c>
      <c r="K3058">
        <v>18.399999999999999</v>
      </c>
      <c r="L3058">
        <v>3</v>
      </c>
      <c r="M3058">
        <v>44.2</v>
      </c>
      <c r="N3058">
        <v>2.76</v>
      </c>
    </row>
    <row r="3059" spans="1:14" x14ac:dyDescent="0.25">
      <c r="A3059" s="7">
        <v>444938</v>
      </c>
      <c r="B3059" s="7">
        <f t="shared" si="141"/>
        <v>0</v>
      </c>
      <c r="C3059" s="7">
        <f t="shared" si="142"/>
        <v>0</v>
      </c>
      <c r="D3059" s="7">
        <f t="shared" si="143"/>
        <v>0</v>
      </c>
      <c r="E3059" s="7">
        <v>431550</v>
      </c>
      <c r="F3059" t="s">
        <v>50</v>
      </c>
      <c r="G3059" t="s">
        <v>120</v>
      </c>
      <c r="H3059" s="7">
        <v>12</v>
      </c>
      <c r="I3059" s="7" t="s">
        <v>148</v>
      </c>
      <c r="J3059" t="s">
        <v>18</v>
      </c>
      <c r="K3059">
        <v>18.8</v>
      </c>
      <c r="L3059">
        <v>1</v>
      </c>
      <c r="M3059">
        <v>92</v>
      </c>
      <c r="N3059">
        <v>2.76</v>
      </c>
    </row>
    <row r="3060" spans="1:14" x14ac:dyDescent="0.25">
      <c r="A3060" s="7">
        <v>444939</v>
      </c>
      <c r="B3060" s="7">
        <f t="shared" si="141"/>
        <v>0</v>
      </c>
      <c r="C3060" s="7">
        <f t="shared" si="142"/>
        <v>0</v>
      </c>
      <c r="D3060" s="7">
        <f t="shared" si="143"/>
        <v>0</v>
      </c>
      <c r="E3060" s="7">
        <v>431550</v>
      </c>
      <c r="F3060" t="s">
        <v>50</v>
      </c>
      <c r="G3060" t="s">
        <v>120</v>
      </c>
      <c r="H3060" s="7">
        <v>12</v>
      </c>
      <c r="I3060" s="7" t="s">
        <v>148</v>
      </c>
      <c r="J3060" t="s">
        <v>18</v>
      </c>
      <c r="K3060">
        <v>17.7</v>
      </c>
      <c r="L3060">
        <v>4</v>
      </c>
      <c r="M3060">
        <v>35.9</v>
      </c>
      <c r="N3060">
        <v>2.76</v>
      </c>
    </row>
    <row r="3061" spans="1:14" x14ac:dyDescent="0.25">
      <c r="A3061" s="7">
        <v>444940</v>
      </c>
      <c r="B3061" s="7">
        <f t="shared" si="141"/>
        <v>0</v>
      </c>
      <c r="C3061" s="7">
        <f t="shared" si="142"/>
        <v>0</v>
      </c>
      <c r="D3061" s="7">
        <f t="shared" si="143"/>
        <v>0</v>
      </c>
      <c r="E3061" s="7">
        <v>431550</v>
      </c>
      <c r="F3061" t="s">
        <v>50</v>
      </c>
      <c r="G3061" t="s">
        <v>120</v>
      </c>
      <c r="H3061" s="7">
        <v>12</v>
      </c>
      <c r="I3061" s="7" t="s">
        <v>148</v>
      </c>
      <c r="J3061" t="s">
        <v>18</v>
      </c>
      <c r="K3061">
        <v>18.5</v>
      </c>
      <c r="L3061">
        <v>1</v>
      </c>
      <c r="M3061">
        <v>92</v>
      </c>
      <c r="N3061">
        <v>2.76</v>
      </c>
    </row>
    <row r="3062" spans="1:14" x14ac:dyDescent="0.25">
      <c r="A3062" s="7">
        <v>444943</v>
      </c>
      <c r="B3062" s="7">
        <f t="shared" si="141"/>
        <v>0</v>
      </c>
      <c r="C3062" s="7">
        <f t="shared" si="142"/>
        <v>0</v>
      </c>
      <c r="D3062" s="7">
        <f t="shared" si="143"/>
        <v>0</v>
      </c>
      <c r="E3062" s="7">
        <v>431550</v>
      </c>
      <c r="F3062" t="s">
        <v>50</v>
      </c>
      <c r="G3062" t="s">
        <v>120</v>
      </c>
      <c r="H3062" s="7">
        <v>12</v>
      </c>
      <c r="I3062" s="7" t="s">
        <v>148</v>
      </c>
      <c r="J3062" t="s">
        <v>18</v>
      </c>
      <c r="K3062">
        <v>17.7</v>
      </c>
      <c r="L3062">
        <v>1</v>
      </c>
      <c r="M3062">
        <v>92</v>
      </c>
      <c r="N3062">
        <v>2.76</v>
      </c>
    </row>
    <row r="3063" spans="1:14" x14ac:dyDescent="0.25">
      <c r="A3063" s="7">
        <v>444944</v>
      </c>
      <c r="B3063" s="7">
        <f t="shared" si="141"/>
        <v>0</v>
      </c>
      <c r="C3063" s="7">
        <f t="shared" si="142"/>
        <v>0</v>
      </c>
      <c r="D3063" s="7">
        <f t="shared" si="143"/>
        <v>0</v>
      </c>
      <c r="E3063" s="7">
        <v>431550</v>
      </c>
      <c r="F3063" t="s">
        <v>50</v>
      </c>
      <c r="G3063" t="s">
        <v>120</v>
      </c>
      <c r="H3063" s="7">
        <v>12</v>
      </c>
      <c r="I3063" s="7" t="s">
        <v>148</v>
      </c>
      <c r="J3063" t="s">
        <v>18</v>
      </c>
      <c r="K3063">
        <v>13.1</v>
      </c>
      <c r="L3063">
        <v>1</v>
      </c>
      <c r="M3063">
        <v>92</v>
      </c>
      <c r="N3063">
        <v>2.76</v>
      </c>
    </row>
    <row r="3064" spans="1:14" x14ac:dyDescent="0.25">
      <c r="A3064" s="7">
        <v>444947</v>
      </c>
      <c r="B3064" s="7">
        <f t="shared" si="141"/>
        <v>0</v>
      </c>
      <c r="C3064" s="7">
        <f t="shared" si="142"/>
        <v>0</v>
      </c>
      <c r="D3064" s="7">
        <f t="shared" si="143"/>
        <v>0</v>
      </c>
      <c r="E3064" s="7">
        <v>431550</v>
      </c>
      <c r="F3064" t="s">
        <v>50</v>
      </c>
      <c r="G3064" t="s">
        <v>120</v>
      </c>
      <c r="H3064" s="7">
        <v>12</v>
      </c>
      <c r="I3064" s="7" t="s">
        <v>148</v>
      </c>
      <c r="J3064" t="s">
        <v>18</v>
      </c>
      <c r="K3064">
        <v>16.600000000000001</v>
      </c>
      <c r="L3064">
        <v>2</v>
      </c>
      <c r="M3064">
        <v>57</v>
      </c>
      <c r="N3064">
        <v>2.76</v>
      </c>
    </row>
    <row r="3065" spans="1:14" x14ac:dyDescent="0.25">
      <c r="A3065" s="7">
        <v>444949</v>
      </c>
      <c r="B3065" s="7">
        <f t="shared" si="141"/>
        <v>0</v>
      </c>
      <c r="C3065" s="7">
        <f t="shared" si="142"/>
        <v>0</v>
      </c>
      <c r="D3065" s="7">
        <f t="shared" si="143"/>
        <v>0</v>
      </c>
      <c r="E3065" s="7">
        <v>431550</v>
      </c>
      <c r="F3065" t="s">
        <v>50</v>
      </c>
      <c r="G3065" t="s">
        <v>120</v>
      </c>
      <c r="H3065" s="7">
        <v>12</v>
      </c>
      <c r="I3065" s="7" t="s">
        <v>148</v>
      </c>
      <c r="J3065" t="s">
        <v>18</v>
      </c>
      <c r="K3065">
        <v>104.6</v>
      </c>
      <c r="L3065">
        <v>1</v>
      </c>
      <c r="M3065">
        <v>145.4</v>
      </c>
      <c r="N3065">
        <v>2.76</v>
      </c>
    </row>
    <row r="3066" spans="1:14" x14ac:dyDescent="0.25">
      <c r="A3066" s="7">
        <v>444952</v>
      </c>
      <c r="B3066" s="7">
        <f t="shared" si="141"/>
        <v>0</v>
      </c>
      <c r="C3066" s="7">
        <f t="shared" si="142"/>
        <v>0</v>
      </c>
      <c r="D3066" s="7">
        <f t="shared" si="143"/>
        <v>0</v>
      </c>
      <c r="E3066" s="7">
        <v>431550</v>
      </c>
      <c r="F3066" t="s">
        <v>50</v>
      </c>
      <c r="G3066" t="s">
        <v>120</v>
      </c>
      <c r="H3066" s="7">
        <v>12</v>
      </c>
      <c r="I3066" s="7" t="s">
        <v>148</v>
      </c>
      <c r="J3066" t="s">
        <v>18</v>
      </c>
      <c r="K3066">
        <v>17.7</v>
      </c>
      <c r="L3066">
        <v>1</v>
      </c>
      <c r="M3066">
        <v>92</v>
      </c>
      <c r="N3066">
        <v>2.76</v>
      </c>
    </row>
    <row r="3067" spans="1:14" x14ac:dyDescent="0.25">
      <c r="A3067" s="7">
        <v>444953</v>
      </c>
      <c r="B3067" s="7">
        <f t="shared" si="141"/>
        <v>0</v>
      </c>
      <c r="C3067" s="7">
        <f t="shared" si="142"/>
        <v>0</v>
      </c>
      <c r="D3067" s="7">
        <f t="shared" si="143"/>
        <v>0</v>
      </c>
      <c r="E3067" s="7">
        <v>431550</v>
      </c>
      <c r="F3067" t="s">
        <v>50</v>
      </c>
      <c r="G3067" t="s">
        <v>120</v>
      </c>
      <c r="H3067" s="7">
        <v>12</v>
      </c>
      <c r="I3067" s="7" t="s">
        <v>148</v>
      </c>
      <c r="J3067" t="s">
        <v>18</v>
      </c>
      <c r="K3067">
        <v>24.1</v>
      </c>
      <c r="L3067">
        <v>1</v>
      </c>
      <c r="M3067">
        <v>92</v>
      </c>
      <c r="N3067">
        <v>2.76</v>
      </c>
    </row>
    <row r="3068" spans="1:14" x14ac:dyDescent="0.25">
      <c r="A3068" s="7">
        <v>444954</v>
      </c>
      <c r="B3068" s="7">
        <f t="shared" si="141"/>
        <v>0</v>
      </c>
      <c r="C3068" s="7">
        <f t="shared" si="142"/>
        <v>0</v>
      </c>
      <c r="D3068" s="7">
        <f t="shared" si="143"/>
        <v>0</v>
      </c>
      <c r="E3068" s="7">
        <v>431550</v>
      </c>
      <c r="F3068" t="s">
        <v>50</v>
      </c>
      <c r="G3068" t="s">
        <v>120</v>
      </c>
      <c r="H3068" s="7">
        <v>12</v>
      </c>
      <c r="I3068" s="7" t="s">
        <v>148</v>
      </c>
      <c r="J3068" t="s">
        <v>18</v>
      </c>
      <c r="K3068">
        <v>51.4</v>
      </c>
      <c r="L3068">
        <v>3</v>
      </c>
      <c r="M3068">
        <v>64.5</v>
      </c>
      <c r="N3068">
        <v>2.76</v>
      </c>
    </row>
    <row r="3069" spans="1:14" x14ac:dyDescent="0.25">
      <c r="A3069" s="7">
        <v>444956</v>
      </c>
      <c r="B3069" s="7">
        <f t="shared" si="141"/>
        <v>0</v>
      </c>
      <c r="C3069" s="7">
        <f t="shared" si="142"/>
        <v>0</v>
      </c>
      <c r="D3069" s="7">
        <f t="shared" si="143"/>
        <v>0</v>
      </c>
      <c r="E3069" s="7">
        <v>431550</v>
      </c>
      <c r="F3069" t="s">
        <v>50</v>
      </c>
      <c r="G3069" t="s">
        <v>120</v>
      </c>
      <c r="H3069" s="7">
        <v>12</v>
      </c>
      <c r="I3069" s="7" t="s">
        <v>148</v>
      </c>
      <c r="J3069" t="s">
        <v>18</v>
      </c>
      <c r="K3069">
        <v>104.2</v>
      </c>
      <c r="L3069">
        <v>2</v>
      </c>
      <c r="M3069">
        <v>90.1</v>
      </c>
      <c r="N3069">
        <v>2.76</v>
      </c>
    </row>
    <row r="3070" spans="1:14" x14ac:dyDescent="0.25">
      <c r="A3070" s="7">
        <v>444958</v>
      </c>
      <c r="B3070" s="7">
        <f t="shared" si="141"/>
        <v>0</v>
      </c>
      <c r="C3070" s="7">
        <f t="shared" si="142"/>
        <v>0</v>
      </c>
      <c r="D3070" s="7">
        <f t="shared" si="143"/>
        <v>0</v>
      </c>
      <c r="E3070" s="7">
        <v>431550</v>
      </c>
      <c r="F3070" t="s">
        <v>50</v>
      </c>
      <c r="G3070" t="s">
        <v>120</v>
      </c>
      <c r="H3070" s="7">
        <v>12</v>
      </c>
      <c r="I3070" s="7" t="s">
        <v>148</v>
      </c>
      <c r="J3070" t="s">
        <v>18</v>
      </c>
      <c r="K3070">
        <v>24.7</v>
      </c>
      <c r="L3070">
        <v>1</v>
      </c>
      <c r="M3070">
        <v>92</v>
      </c>
      <c r="N3070">
        <v>2.76</v>
      </c>
    </row>
    <row r="3071" spans="1:14" x14ac:dyDescent="0.25">
      <c r="A3071" s="7">
        <v>444960</v>
      </c>
      <c r="B3071" s="7">
        <f t="shared" si="141"/>
        <v>0</v>
      </c>
      <c r="C3071" s="7">
        <f t="shared" si="142"/>
        <v>0</v>
      </c>
      <c r="D3071" s="7">
        <f t="shared" si="143"/>
        <v>0</v>
      </c>
      <c r="E3071" s="7">
        <v>431550</v>
      </c>
      <c r="F3071" t="s">
        <v>50</v>
      </c>
      <c r="G3071" t="s">
        <v>120</v>
      </c>
      <c r="H3071" s="7">
        <v>12</v>
      </c>
      <c r="I3071" s="7" t="s">
        <v>148</v>
      </c>
      <c r="J3071" t="s">
        <v>18</v>
      </c>
      <c r="K3071">
        <v>31</v>
      </c>
      <c r="L3071">
        <v>1</v>
      </c>
      <c r="M3071">
        <v>118.7</v>
      </c>
      <c r="N3071">
        <v>2.76</v>
      </c>
    </row>
    <row r="3072" spans="1:14" x14ac:dyDescent="0.25">
      <c r="A3072" s="7">
        <v>444965</v>
      </c>
      <c r="B3072" s="7">
        <f t="shared" si="141"/>
        <v>0</v>
      </c>
      <c r="C3072" s="7">
        <f t="shared" si="142"/>
        <v>0</v>
      </c>
      <c r="D3072" s="7">
        <f t="shared" si="143"/>
        <v>0</v>
      </c>
      <c r="E3072" s="7">
        <v>431550</v>
      </c>
      <c r="F3072" t="s">
        <v>50</v>
      </c>
      <c r="G3072" t="s">
        <v>120</v>
      </c>
      <c r="H3072" s="7">
        <v>12</v>
      </c>
      <c r="I3072" s="7" t="s">
        <v>148</v>
      </c>
      <c r="J3072" t="s">
        <v>18</v>
      </c>
      <c r="K3072">
        <v>35.799999999999997</v>
      </c>
      <c r="L3072">
        <v>1</v>
      </c>
      <c r="M3072">
        <v>118.7</v>
      </c>
      <c r="N3072">
        <v>2.76</v>
      </c>
    </row>
    <row r="3073" spans="1:14" x14ac:dyDescent="0.25">
      <c r="A3073" s="7">
        <v>444968</v>
      </c>
      <c r="B3073" s="7">
        <f t="shared" si="141"/>
        <v>0</v>
      </c>
      <c r="C3073" s="7">
        <f t="shared" si="142"/>
        <v>0</v>
      </c>
      <c r="D3073" s="7">
        <f t="shared" si="143"/>
        <v>0</v>
      </c>
      <c r="E3073" s="7">
        <v>431550</v>
      </c>
      <c r="F3073" t="s">
        <v>50</v>
      </c>
      <c r="G3073" t="s">
        <v>120</v>
      </c>
      <c r="H3073" s="7">
        <v>12</v>
      </c>
      <c r="I3073" s="7" t="s">
        <v>148</v>
      </c>
      <c r="J3073" t="s">
        <v>18</v>
      </c>
      <c r="K3073">
        <v>23.8</v>
      </c>
      <c r="L3073">
        <v>1</v>
      </c>
      <c r="M3073">
        <v>92</v>
      </c>
      <c r="N3073">
        <v>2.76</v>
      </c>
    </row>
    <row r="3074" spans="1:14" x14ac:dyDescent="0.25">
      <c r="A3074" s="7">
        <v>444969</v>
      </c>
      <c r="B3074" s="7">
        <f t="shared" si="141"/>
        <v>0</v>
      </c>
      <c r="C3074" s="7">
        <f t="shared" si="142"/>
        <v>0</v>
      </c>
      <c r="D3074" s="7">
        <f t="shared" si="143"/>
        <v>0</v>
      </c>
      <c r="E3074" s="7">
        <v>431550</v>
      </c>
      <c r="F3074" t="s">
        <v>50</v>
      </c>
      <c r="G3074" t="s">
        <v>120</v>
      </c>
      <c r="H3074" s="7">
        <v>12</v>
      </c>
      <c r="I3074" s="7" t="s">
        <v>148</v>
      </c>
      <c r="J3074" t="s">
        <v>18</v>
      </c>
      <c r="K3074">
        <v>80.2</v>
      </c>
      <c r="L3074">
        <v>4</v>
      </c>
      <c r="M3074">
        <v>56.7</v>
      </c>
      <c r="N3074">
        <v>2.76</v>
      </c>
    </row>
    <row r="3075" spans="1:14" x14ac:dyDescent="0.25">
      <c r="A3075" s="7">
        <v>444970</v>
      </c>
      <c r="B3075" s="7">
        <f t="shared" ref="B3075:B3138" si="144">IF(A3075=A3076,1,0)</f>
        <v>0</v>
      </c>
      <c r="C3075" s="7">
        <f t="shared" ref="C3075:C3138" si="145">IF(A3075=A3074,1,0)</f>
        <v>0</v>
      </c>
      <c r="D3075" s="7">
        <f t="shared" ref="D3075:D3138" si="146">B3075+C3075</f>
        <v>0</v>
      </c>
      <c r="E3075" s="7">
        <v>431550</v>
      </c>
      <c r="F3075" t="s">
        <v>50</v>
      </c>
      <c r="G3075" t="s">
        <v>120</v>
      </c>
      <c r="H3075" s="7">
        <v>12</v>
      </c>
      <c r="I3075" s="7" t="s">
        <v>148</v>
      </c>
      <c r="J3075" t="s">
        <v>18</v>
      </c>
      <c r="K3075">
        <v>20.100000000000001</v>
      </c>
      <c r="L3075">
        <v>2</v>
      </c>
      <c r="M3075">
        <v>57</v>
      </c>
      <c r="N3075">
        <v>2.76</v>
      </c>
    </row>
    <row r="3076" spans="1:14" x14ac:dyDescent="0.25">
      <c r="A3076" s="7">
        <v>444971</v>
      </c>
      <c r="B3076" s="7">
        <f t="shared" si="144"/>
        <v>0</v>
      </c>
      <c r="C3076" s="7">
        <f t="shared" si="145"/>
        <v>0</v>
      </c>
      <c r="D3076" s="7">
        <f t="shared" si="146"/>
        <v>0</v>
      </c>
      <c r="E3076" s="7">
        <v>431550</v>
      </c>
      <c r="F3076" t="s">
        <v>50</v>
      </c>
      <c r="G3076" t="s">
        <v>120</v>
      </c>
      <c r="H3076" s="7">
        <v>12</v>
      </c>
      <c r="I3076" s="7" t="s">
        <v>148</v>
      </c>
      <c r="J3076" t="s">
        <v>18</v>
      </c>
      <c r="K3076">
        <v>18.399999999999999</v>
      </c>
      <c r="L3076">
        <v>1</v>
      </c>
      <c r="M3076">
        <v>92</v>
      </c>
      <c r="N3076">
        <v>2.76</v>
      </c>
    </row>
    <row r="3077" spans="1:14" x14ac:dyDescent="0.25">
      <c r="A3077" s="7">
        <v>444973</v>
      </c>
      <c r="B3077" s="7">
        <f t="shared" si="144"/>
        <v>0</v>
      </c>
      <c r="C3077" s="7">
        <f t="shared" si="145"/>
        <v>0</v>
      </c>
      <c r="D3077" s="7">
        <f t="shared" si="146"/>
        <v>0</v>
      </c>
      <c r="E3077" s="7">
        <v>431550</v>
      </c>
      <c r="F3077" t="s">
        <v>50</v>
      </c>
      <c r="G3077" t="s">
        <v>120</v>
      </c>
      <c r="H3077" s="7">
        <v>12</v>
      </c>
      <c r="I3077" s="7" t="s">
        <v>148</v>
      </c>
      <c r="J3077" t="s">
        <v>18</v>
      </c>
      <c r="K3077">
        <v>29.4</v>
      </c>
      <c r="L3077">
        <v>1</v>
      </c>
      <c r="M3077">
        <v>118.7</v>
      </c>
      <c r="N3077">
        <v>2.76</v>
      </c>
    </row>
    <row r="3078" spans="1:14" x14ac:dyDescent="0.25">
      <c r="A3078" s="7">
        <v>444974</v>
      </c>
      <c r="B3078" s="7">
        <f t="shared" si="144"/>
        <v>0</v>
      </c>
      <c r="C3078" s="7">
        <f t="shared" si="145"/>
        <v>0</v>
      </c>
      <c r="D3078" s="7">
        <f t="shared" si="146"/>
        <v>0</v>
      </c>
      <c r="E3078" s="7">
        <v>431550</v>
      </c>
      <c r="F3078" t="s">
        <v>50</v>
      </c>
      <c r="G3078" t="s">
        <v>120</v>
      </c>
      <c r="H3078" s="7">
        <v>12</v>
      </c>
      <c r="I3078" s="7" t="s">
        <v>148</v>
      </c>
      <c r="J3078" t="s">
        <v>18</v>
      </c>
      <c r="K3078">
        <v>49.4</v>
      </c>
      <c r="L3078">
        <v>2</v>
      </c>
      <c r="M3078">
        <v>83.2</v>
      </c>
      <c r="N3078">
        <v>2.76</v>
      </c>
    </row>
    <row r="3079" spans="1:14" x14ac:dyDescent="0.25">
      <c r="A3079" s="7">
        <v>444976</v>
      </c>
      <c r="B3079" s="7">
        <f t="shared" si="144"/>
        <v>0</v>
      </c>
      <c r="C3079" s="7">
        <f t="shared" si="145"/>
        <v>0</v>
      </c>
      <c r="D3079" s="7">
        <f t="shared" si="146"/>
        <v>0</v>
      </c>
      <c r="E3079" s="7">
        <v>431550</v>
      </c>
      <c r="F3079" t="s">
        <v>50</v>
      </c>
      <c r="G3079" t="s">
        <v>120</v>
      </c>
      <c r="H3079" s="7">
        <v>12</v>
      </c>
      <c r="I3079" s="7" t="s">
        <v>148</v>
      </c>
      <c r="J3079" t="s">
        <v>18</v>
      </c>
      <c r="K3079">
        <v>24.2</v>
      </c>
      <c r="L3079">
        <v>2</v>
      </c>
      <c r="M3079">
        <v>57</v>
      </c>
      <c r="N3079">
        <v>2.76</v>
      </c>
    </row>
    <row r="3080" spans="1:14" x14ac:dyDescent="0.25">
      <c r="A3080" s="7">
        <v>444977</v>
      </c>
      <c r="B3080" s="7">
        <f t="shared" si="144"/>
        <v>0</v>
      </c>
      <c r="C3080" s="7">
        <f t="shared" si="145"/>
        <v>0</v>
      </c>
      <c r="D3080" s="7">
        <f t="shared" si="146"/>
        <v>0</v>
      </c>
      <c r="E3080" s="7">
        <v>431550</v>
      </c>
      <c r="F3080" t="s">
        <v>50</v>
      </c>
      <c r="G3080" t="s">
        <v>120</v>
      </c>
      <c r="H3080" s="7">
        <v>12</v>
      </c>
      <c r="I3080" s="7" t="s">
        <v>148</v>
      </c>
      <c r="J3080" t="s">
        <v>18</v>
      </c>
      <c r="K3080">
        <v>19.2</v>
      </c>
      <c r="L3080">
        <v>2</v>
      </c>
      <c r="M3080">
        <v>57</v>
      </c>
      <c r="N3080">
        <v>2.76</v>
      </c>
    </row>
    <row r="3081" spans="1:14" x14ac:dyDescent="0.25">
      <c r="A3081" s="7">
        <v>444978</v>
      </c>
      <c r="B3081" s="7">
        <f t="shared" si="144"/>
        <v>0</v>
      </c>
      <c r="C3081" s="7">
        <f t="shared" si="145"/>
        <v>0</v>
      </c>
      <c r="D3081" s="7">
        <f t="shared" si="146"/>
        <v>0</v>
      </c>
      <c r="E3081" s="7">
        <v>431550</v>
      </c>
      <c r="F3081" t="s">
        <v>50</v>
      </c>
      <c r="G3081" t="s">
        <v>120</v>
      </c>
      <c r="H3081" s="7">
        <v>12</v>
      </c>
      <c r="I3081" s="7" t="s">
        <v>148</v>
      </c>
      <c r="J3081" t="s">
        <v>18</v>
      </c>
      <c r="K3081">
        <v>38</v>
      </c>
      <c r="L3081">
        <v>1</v>
      </c>
      <c r="M3081">
        <v>118.7</v>
      </c>
      <c r="N3081">
        <v>2.76</v>
      </c>
    </row>
    <row r="3082" spans="1:14" x14ac:dyDescent="0.25">
      <c r="A3082" s="7">
        <v>444980</v>
      </c>
      <c r="B3082" s="7">
        <f t="shared" si="144"/>
        <v>0</v>
      </c>
      <c r="C3082" s="7">
        <f t="shared" si="145"/>
        <v>0</v>
      </c>
      <c r="D3082" s="7">
        <f t="shared" si="146"/>
        <v>0</v>
      </c>
      <c r="E3082" s="7">
        <v>431550</v>
      </c>
      <c r="F3082" t="s">
        <v>50</v>
      </c>
      <c r="G3082" t="s">
        <v>120</v>
      </c>
      <c r="H3082" s="7">
        <v>12</v>
      </c>
      <c r="I3082" s="7" t="s">
        <v>148</v>
      </c>
      <c r="J3082" t="s">
        <v>18</v>
      </c>
      <c r="K3082">
        <v>17.899999999999999</v>
      </c>
      <c r="L3082">
        <v>1</v>
      </c>
      <c r="M3082">
        <v>92</v>
      </c>
      <c r="N3082">
        <v>2.76</v>
      </c>
    </row>
    <row r="3083" spans="1:14" x14ac:dyDescent="0.25">
      <c r="A3083" s="7">
        <v>444981</v>
      </c>
      <c r="B3083" s="7">
        <f t="shared" si="144"/>
        <v>0</v>
      </c>
      <c r="C3083" s="7">
        <f t="shared" si="145"/>
        <v>0</v>
      </c>
      <c r="D3083" s="7">
        <f t="shared" si="146"/>
        <v>0</v>
      </c>
      <c r="E3083" s="7">
        <v>431550</v>
      </c>
      <c r="F3083" t="s">
        <v>50</v>
      </c>
      <c r="G3083" t="s">
        <v>120</v>
      </c>
      <c r="H3083" s="7">
        <v>12</v>
      </c>
      <c r="I3083" s="7" t="s">
        <v>148</v>
      </c>
      <c r="J3083" t="s">
        <v>18</v>
      </c>
      <c r="K3083">
        <v>18</v>
      </c>
      <c r="L3083">
        <v>1</v>
      </c>
      <c r="M3083">
        <v>92</v>
      </c>
      <c r="N3083">
        <v>2.76</v>
      </c>
    </row>
    <row r="3084" spans="1:14" x14ac:dyDescent="0.25">
      <c r="A3084" s="7">
        <v>444982</v>
      </c>
      <c r="B3084" s="7">
        <f t="shared" si="144"/>
        <v>0</v>
      </c>
      <c r="C3084" s="7">
        <f t="shared" si="145"/>
        <v>0</v>
      </c>
      <c r="D3084" s="7">
        <f t="shared" si="146"/>
        <v>0</v>
      </c>
      <c r="E3084" s="7">
        <v>431550</v>
      </c>
      <c r="F3084" t="s">
        <v>50</v>
      </c>
      <c r="G3084" t="s">
        <v>120</v>
      </c>
      <c r="H3084" s="7">
        <v>12</v>
      </c>
      <c r="I3084" s="7" t="s">
        <v>148</v>
      </c>
      <c r="J3084" t="s">
        <v>18</v>
      </c>
      <c r="K3084">
        <v>17.3</v>
      </c>
      <c r="L3084">
        <v>1</v>
      </c>
      <c r="M3084">
        <v>92</v>
      </c>
      <c r="N3084">
        <v>2.76</v>
      </c>
    </row>
    <row r="3085" spans="1:14" x14ac:dyDescent="0.25">
      <c r="A3085" s="7">
        <v>444983</v>
      </c>
      <c r="B3085" s="7">
        <f t="shared" si="144"/>
        <v>0</v>
      </c>
      <c r="C3085" s="7">
        <f t="shared" si="145"/>
        <v>0</v>
      </c>
      <c r="D3085" s="7">
        <f t="shared" si="146"/>
        <v>0</v>
      </c>
      <c r="E3085" s="7">
        <v>431550</v>
      </c>
      <c r="F3085" t="s">
        <v>50</v>
      </c>
      <c r="G3085" t="s">
        <v>120</v>
      </c>
      <c r="H3085" s="7">
        <v>12</v>
      </c>
      <c r="I3085" s="7" t="s">
        <v>148</v>
      </c>
      <c r="J3085" t="s">
        <v>18</v>
      </c>
      <c r="K3085">
        <v>36</v>
      </c>
      <c r="L3085">
        <v>4</v>
      </c>
      <c r="M3085">
        <v>46.3</v>
      </c>
      <c r="N3085">
        <v>2.76</v>
      </c>
    </row>
    <row r="3086" spans="1:14" x14ac:dyDescent="0.25">
      <c r="A3086" s="7">
        <v>444984</v>
      </c>
      <c r="B3086" s="7">
        <f t="shared" si="144"/>
        <v>0</v>
      </c>
      <c r="C3086" s="7">
        <f t="shared" si="145"/>
        <v>0</v>
      </c>
      <c r="D3086" s="7">
        <f t="shared" si="146"/>
        <v>0</v>
      </c>
      <c r="E3086" s="7">
        <v>431550</v>
      </c>
      <c r="F3086" t="s">
        <v>50</v>
      </c>
      <c r="G3086" t="s">
        <v>120</v>
      </c>
      <c r="H3086" s="7">
        <v>12</v>
      </c>
      <c r="I3086" s="7" t="s">
        <v>148</v>
      </c>
      <c r="J3086" t="s">
        <v>18</v>
      </c>
      <c r="K3086">
        <v>15.4</v>
      </c>
      <c r="L3086">
        <v>2</v>
      </c>
      <c r="M3086">
        <v>57</v>
      </c>
      <c r="N3086">
        <v>2.76</v>
      </c>
    </row>
    <row r="3087" spans="1:14" x14ac:dyDescent="0.25">
      <c r="A3087" s="7">
        <v>444986</v>
      </c>
      <c r="B3087" s="7">
        <f t="shared" si="144"/>
        <v>0</v>
      </c>
      <c r="C3087" s="7">
        <f t="shared" si="145"/>
        <v>0</v>
      </c>
      <c r="D3087" s="7">
        <f t="shared" si="146"/>
        <v>0</v>
      </c>
      <c r="E3087" s="7">
        <v>431550</v>
      </c>
      <c r="F3087" t="s">
        <v>50</v>
      </c>
      <c r="G3087" t="s">
        <v>120</v>
      </c>
      <c r="H3087" s="7">
        <v>12</v>
      </c>
      <c r="I3087" s="7" t="s">
        <v>148</v>
      </c>
      <c r="J3087" t="s">
        <v>18</v>
      </c>
      <c r="K3087">
        <v>92.7</v>
      </c>
      <c r="L3087">
        <v>2</v>
      </c>
      <c r="M3087">
        <v>90.1</v>
      </c>
      <c r="N3087">
        <v>2.76</v>
      </c>
    </row>
    <row r="3088" spans="1:14" x14ac:dyDescent="0.25">
      <c r="A3088" s="7">
        <v>444988</v>
      </c>
      <c r="B3088" s="7">
        <f t="shared" si="144"/>
        <v>0</v>
      </c>
      <c r="C3088" s="7">
        <f t="shared" si="145"/>
        <v>0</v>
      </c>
      <c r="D3088" s="7">
        <f t="shared" si="146"/>
        <v>0</v>
      </c>
      <c r="E3088" s="7">
        <v>431550</v>
      </c>
      <c r="F3088" t="s">
        <v>50</v>
      </c>
      <c r="G3088" t="s">
        <v>120</v>
      </c>
      <c r="H3088" s="7">
        <v>12</v>
      </c>
      <c r="I3088" s="7" t="s">
        <v>148</v>
      </c>
      <c r="J3088" t="s">
        <v>18</v>
      </c>
      <c r="K3088">
        <v>18.7</v>
      </c>
      <c r="L3088">
        <v>1</v>
      </c>
      <c r="M3088">
        <v>92</v>
      </c>
      <c r="N3088">
        <v>2.76</v>
      </c>
    </row>
    <row r="3089" spans="1:14" x14ac:dyDescent="0.25">
      <c r="A3089" s="7">
        <v>444992</v>
      </c>
      <c r="B3089" s="7">
        <f t="shared" si="144"/>
        <v>0</v>
      </c>
      <c r="C3089" s="7">
        <f t="shared" si="145"/>
        <v>0</v>
      </c>
      <c r="D3089" s="7">
        <f t="shared" si="146"/>
        <v>0</v>
      </c>
      <c r="E3089" s="7">
        <v>431550</v>
      </c>
      <c r="F3089" t="s">
        <v>50</v>
      </c>
      <c r="G3089" t="s">
        <v>120</v>
      </c>
      <c r="H3089" s="7">
        <v>12</v>
      </c>
      <c r="I3089" s="7" t="s">
        <v>148</v>
      </c>
      <c r="J3089" t="s">
        <v>18</v>
      </c>
      <c r="K3089">
        <v>13.4</v>
      </c>
      <c r="L3089">
        <v>4</v>
      </c>
      <c r="M3089">
        <v>35.9</v>
      </c>
      <c r="N3089">
        <v>2.76</v>
      </c>
    </row>
    <row r="3090" spans="1:14" x14ac:dyDescent="0.25">
      <c r="A3090" s="7">
        <v>444995</v>
      </c>
      <c r="B3090" s="7">
        <f t="shared" si="144"/>
        <v>0</v>
      </c>
      <c r="C3090" s="7">
        <f t="shared" si="145"/>
        <v>0</v>
      </c>
      <c r="D3090" s="7">
        <f t="shared" si="146"/>
        <v>0</v>
      </c>
      <c r="E3090" s="7">
        <v>431550</v>
      </c>
      <c r="F3090" t="s">
        <v>50</v>
      </c>
      <c r="G3090" t="s">
        <v>120</v>
      </c>
      <c r="H3090" s="7">
        <v>12</v>
      </c>
      <c r="I3090" s="7" t="s">
        <v>148</v>
      </c>
      <c r="J3090" t="s">
        <v>18</v>
      </c>
      <c r="K3090">
        <v>28.9</v>
      </c>
      <c r="L3090">
        <v>1</v>
      </c>
      <c r="M3090">
        <v>118.7</v>
      </c>
      <c r="N3090">
        <v>2.76</v>
      </c>
    </row>
    <row r="3091" spans="1:14" x14ac:dyDescent="0.25">
      <c r="A3091" s="7">
        <v>444997</v>
      </c>
      <c r="B3091" s="7">
        <f t="shared" si="144"/>
        <v>0</v>
      </c>
      <c r="C3091" s="7">
        <f t="shared" si="145"/>
        <v>0</v>
      </c>
      <c r="D3091" s="7">
        <f t="shared" si="146"/>
        <v>0</v>
      </c>
      <c r="E3091" s="7">
        <v>431550</v>
      </c>
      <c r="F3091" t="s">
        <v>50</v>
      </c>
      <c r="G3091" t="s">
        <v>120</v>
      </c>
      <c r="H3091" s="7">
        <v>12</v>
      </c>
      <c r="I3091" s="7" t="s">
        <v>148</v>
      </c>
      <c r="J3091" t="s">
        <v>18</v>
      </c>
      <c r="K3091">
        <v>17.5</v>
      </c>
      <c r="L3091">
        <v>1</v>
      </c>
      <c r="M3091">
        <v>92</v>
      </c>
      <c r="N3091">
        <v>2.76</v>
      </c>
    </row>
    <row r="3092" spans="1:14" x14ac:dyDescent="0.25">
      <c r="A3092" s="7">
        <v>445002</v>
      </c>
      <c r="B3092" s="7">
        <f t="shared" si="144"/>
        <v>0</v>
      </c>
      <c r="C3092" s="7">
        <f t="shared" si="145"/>
        <v>0</v>
      </c>
      <c r="D3092" s="7">
        <f t="shared" si="146"/>
        <v>0</v>
      </c>
      <c r="E3092" s="7">
        <v>431550</v>
      </c>
      <c r="F3092" t="s">
        <v>50</v>
      </c>
      <c r="G3092" t="s">
        <v>120</v>
      </c>
      <c r="H3092" s="7">
        <v>12</v>
      </c>
      <c r="I3092" s="7" t="s">
        <v>148</v>
      </c>
      <c r="J3092" t="s">
        <v>18</v>
      </c>
      <c r="K3092">
        <v>16.8</v>
      </c>
      <c r="L3092">
        <v>1</v>
      </c>
      <c r="M3092">
        <v>92</v>
      </c>
      <c r="N3092">
        <v>2.76</v>
      </c>
    </row>
    <row r="3093" spans="1:14" x14ac:dyDescent="0.25">
      <c r="A3093" s="7">
        <v>445004</v>
      </c>
      <c r="B3093" s="7">
        <f t="shared" si="144"/>
        <v>0</v>
      </c>
      <c r="C3093" s="7">
        <f t="shared" si="145"/>
        <v>0</v>
      </c>
      <c r="D3093" s="7">
        <f t="shared" si="146"/>
        <v>0</v>
      </c>
      <c r="E3093" s="7">
        <v>431550</v>
      </c>
      <c r="F3093" t="s">
        <v>50</v>
      </c>
      <c r="G3093" t="s">
        <v>120</v>
      </c>
      <c r="H3093" s="7">
        <v>12</v>
      </c>
      <c r="I3093" s="7" t="s">
        <v>148</v>
      </c>
      <c r="J3093" t="s">
        <v>18</v>
      </c>
      <c r="K3093">
        <v>23.9</v>
      </c>
      <c r="L3093">
        <v>1</v>
      </c>
      <c r="M3093">
        <v>92</v>
      </c>
      <c r="N3093">
        <v>2.76</v>
      </c>
    </row>
    <row r="3094" spans="1:14" x14ac:dyDescent="0.25">
      <c r="A3094" s="7">
        <v>445006</v>
      </c>
      <c r="B3094" s="7">
        <f t="shared" si="144"/>
        <v>0</v>
      </c>
      <c r="C3094" s="7">
        <f t="shared" si="145"/>
        <v>0</v>
      </c>
      <c r="D3094" s="7">
        <f t="shared" si="146"/>
        <v>0</v>
      </c>
      <c r="E3094" s="7">
        <v>431550</v>
      </c>
      <c r="F3094" t="s">
        <v>50</v>
      </c>
      <c r="G3094" t="s">
        <v>120</v>
      </c>
      <c r="H3094" s="7">
        <v>12</v>
      </c>
      <c r="I3094" s="7" t="s">
        <v>148</v>
      </c>
      <c r="J3094" t="s">
        <v>18</v>
      </c>
      <c r="K3094">
        <v>94.9</v>
      </c>
      <c r="L3094">
        <v>6</v>
      </c>
      <c r="M3094">
        <v>45.7</v>
      </c>
      <c r="N3094">
        <v>2.76</v>
      </c>
    </row>
    <row r="3095" spans="1:14" x14ac:dyDescent="0.25">
      <c r="A3095" s="7">
        <v>445010</v>
      </c>
      <c r="B3095" s="7">
        <f t="shared" si="144"/>
        <v>0</v>
      </c>
      <c r="C3095" s="7">
        <f t="shared" si="145"/>
        <v>0</v>
      </c>
      <c r="D3095" s="7">
        <f t="shared" si="146"/>
        <v>0</v>
      </c>
      <c r="E3095" s="7">
        <v>431550</v>
      </c>
      <c r="F3095" t="s">
        <v>50</v>
      </c>
      <c r="G3095" t="s">
        <v>120</v>
      </c>
      <c r="H3095" s="7">
        <v>12</v>
      </c>
      <c r="I3095" s="7" t="s">
        <v>148</v>
      </c>
      <c r="J3095" t="s">
        <v>18</v>
      </c>
      <c r="K3095">
        <v>18.399999999999999</v>
      </c>
      <c r="L3095">
        <v>1</v>
      </c>
      <c r="M3095">
        <v>92</v>
      </c>
      <c r="N3095">
        <v>2.76</v>
      </c>
    </row>
    <row r="3096" spans="1:14" x14ac:dyDescent="0.25">
      <c r="A3096" s="7">
        <v>445012</v>
      </c>
      <c r="B3096" s="7">
        <f t="shared" si="144"/>
        <v>0</v>
      </c>
      <c r="C3096" s="7">
        <f t="shared" si="145"/>
        <v>0</v>
      </c>
      <c r="D3096" s="7">
        <f t="shared" si="146"/>
        <v>0</v>
      </c>
      <c r="E3096" s="7">
        <v>431550</v>
      </c>
      <c r="F3096" t="s">
        <v>50</v>
      </c>
      <c r="G3096" t="s">
        <v>120</v>
      </c>
      <c r="H3096" s="7">
        <v>12</v>
      </c>
      <c r="I3096" s="7" t="s">
        <v>148</v>
      </c>
      <c r="J3096" t="s">
        <v>18</v>
      </c>
      <c r="K3096">
        <v>17.600000000000001</v>
      </c>
      <c r="L3096">
        <v>1</v>
      </c>
      <c r="M3096">
        <v>92</v>
      </c>
      <c r="N3096">
        <v>2.76</v>
      </c>
    </row>
    <row r="3097" spans="1:14" x14ac:dyDescent="0.25">
      <c r="A3097" s="7">
        <v>445013</v>
      </c>
      <c r="B3097" s="7">
        <f t="shared" si="144"/>
        <v>0</v>
      </c>
      <c r="C3097" s="7">
        <f t="shared" si="145"/>
        <v>0</v>
      </c>
      <c r="D3097" s="7">
        <f t="shared" si="146"/>
        <v>0</v>
      </c>
      <c r="E3097" s="7">
        <v>431550</v>
      </c>
      <c r="F3097" t="s">
        <v>50</v>
      </c>
      <c r="G3097" t="s">
        <v>120</v>
      </c>
      <c r="H3097" s="7">
        <v>12</v>
      </c>
      <c r="I3097" s="7" t="s">
        <v>148</v>
      </c>
      <c r="J3097" t="s">
        <v>18</v>
      </c>
      <c r="K3097">
        <v>11.8</v>
      </c>
      <c r="L3097">
        <v>4</v>
      </c>
      <c r="M3097">
        <v>35.9</v>
      </c>
      <c r="N3097">
        <v>2.76</v>
      </c>
    </row>
    <row r="3098" spans="1:14" x14ac:dyDescent="0.25">
      <c r="A3098" s="7">
        <v>445014</v>
      </c>
      <c r="B3098" s="7">
        <f t="shared" si="144"/>
        <v>0</v>
      </c>
      <c r="C3098" s="7">
        <f t="shared" si="145"/>
        <v>0</v>
      </c>
      <c r="D3098" s="7">
        <f t="shared" si="146"/>
        <v>0</v>
      </c>
      <c r="E3098" s="7">
        <v>431550</v>
      </c>
      <c r="F3098" t="s">
        <v>50</v>
      </c>
      <c r="G3098" t="s">
        <v>120</v>
      </c>
      <c r="H3098" s="7">
        <v>12</v>
      </c>
      <c r="I3098" s="7" t="s">
        <v>148</v>
      </c>
      <c r="J3098" t="s">
        <v>18</v>
      </c>
      <c r="K3098">
        <v>18.100000000000001</v>
      </c>
      <c r="L3098">
        <v>1</v>
      </c>
      <c r="M3098">
        <v>92</v>
      </c>
      <c r="N3098">
        <v>2.76</v>
      </c>
    </row>
    <row r="3099" spans="1:14" x14ac:dyDescent="0.25">
      <c r="A3099" s="7">
        <v>445015</v>
      </c>
      <c r="B3099" s="7">
        <f t="shared" si="144"/>
        <v>0</v>
      </c>
      <c r="C3099" s="7">
        <f t="shared" si="145"/>
        <v>0</v>
      </c>
      <c r="D3099" s="7">
        <f t="shared" si="146"/>
        <v>0</v>
      </c>
      <c r="E3099" s="7">
        <v>431550</v>
      </c>
      <c r="F3099" t="s">
        <v>50</v>
      </c>
      <c r="G3099" t="s">
        <v>120</v>
      </c>
      <c r="H3099" s="7">
        <v>12</v>
      </c>
      <c r="I3099" s="7" t="s">
        <v>148</v>
      </c>
      <c r="J3099" t="s">
        <v>18</v>
      </c>
      <c r="K3099">
        <v>15.1</v>
      </c>
      <c r="L3099">
        <v>1</v>
      </c>
      <c r="M3099">
        <v>92</v>
      </c>
      <c r="N3099">
        <v>2.76</v>
      </c>
    </row>
    <row r="3100" spans="1:14" x14ac:dyDescent="0.25">
      <c r="A3100" s="7">
        <v>445018</v>
      </c>
      <c r="B3100" s="7">
        <f t="shared" si="144"/>
        <v>0</v>
      </c>
      <c r="C3100" s="7">
        <f t="shared" si="145"/>
        <v>0</v>
      </c>
      <c r="D3100" s="7">
        <f t="shared" si="146"/>
        <v>0</v>
      </c>
      <c r="E3100" s="7">
        <v>431550</v>
      </c>
      <c r="F3100" t="s">
        <v>50</v>
      </c>
      <c r="G3100" t="s">
        <v>120</v>
      </c>
      <c r="H3100" s="7">
        <v>12</v>
      </c>
      <c r="I3100" s="7" t="s">
        <v>148</v>
      </c>
      <c r="J3100" t="s">
        <v>18</v>
      </c>
      <c r="K3100">
        <v>105.1</v>
      </c>
      <c r="L3100">
        <v>3</v>
      </c>
      <c r="M3100">
        <v>69.8</v>
      </c>
      <c r="N3100">
        <v>2.76</v>
      </c>
    </row>
    <row r="3101" spans="1:14" x14ac:dyDescent="0.25">
      <c r="A3101" s="7">
        <v>445020</v>
      </c>
      <c r="B3101" s="7">
        <f t="shared" si="144"/>
        <v>0</v>
      </c>
      <c r="C3101" s="7">
        <f t="shared" si="145"/>
        <v>0</v>
      </c>
      <c r="D3101" s="7">
        <f t="shared" si="146"/>
        <v>0</v>
      </c>
      <c r="E3101" s="7">
        <v>431550</v>
      </c>
      <c r="F3101" t="s">
        <v>50</v>
      </c>
      <c r="G3101" t="s">
        <v>120</v>
      </c>
      <c r="H3101" s="7">
        <v>12</v>
      </c>
      <c r="I3101" s="7" t="s">
        <v>148</v>
      </c>
      <c r="J3101" t="s">
        <v>18</v>
      </c>
      <c r="K3101">
        <v>13.8</v>
      </c>
      <c r="L3101">
        <v>1</v>
      </c>
      <c r="M3101">
        <v>92</v>
      </c>
      <c r="N3101">
        <v>2.76</v>
      </c>
    </row>
    <row r="3102" spans="1:14" x14ac:dyDescent="0.25">
      <c r="A3102" s="7">
        <v>445021</v>
      </c>
      <c r="B3102" s="7">
        <f t="shared" si="144"/>
        <v>0</v>
      </c>
      <c r="C3102" s="7">
        <f t="shared" si="145"/>
        <v>0</v>
      </c>
      <c r="D3102" s="7">
        <f t="shared" si="146"/>
        <v>0</v>
      </c>
      <c r="E3102" s="7">
        <v>431550</v>
      </c>
      <c r="F3102" t="s">
        <v>50</v>
      </c>
      <c r="G3102" t="s">
        <v>120</v>
      </c>
      <c r="H3102" s="7">
        <v>12</v>
      </c>
      <c r="I3102" s="7" t="s">
        <v>148</v>
      </c>
      <c r="J3102" t="s">
        <v>18</v>
      </c>
      <c r="K3102">
        <v>17.7</v>
      </c>
      <c r="L3102">
        <v>1</v>
      </c>
      <c r="M3102">
        <v>92</v>
      </c>
      <c r="N3102">
        <v>2.76</v>
      </c>
    </row>
    <row r="3103" spans="1:14" x14ac:dyDescent="0.25">
      <c r="A3103" s="7">
        <v>445022</v>
      </c>
      <c r="B3103" s="7">
        <f t="shared" si="144"/>
        <v>0</v>
      </c>
      <c r="C3103" s="7">
        <f t="shared" si="145"/>
        <v>0</v>
      </c>
      <c r="D3103" s="7">
        <f t="shared" si="146"/>
        <v>0</v>
      </c>
      <c r="E3103" s="7">
        <v>431550</v>
      </c>
      <c r="F3103" t="s">
        <v>50</v>
      </c>
      <c r="G3103" t="s">
        <v>120</v>
      </c>
      <c r="H3103" s="7">
        <v>12</v>
      </c>
      <c r="I3103" s="7" t="s">
        <v>148</v>
      </c>
      <c r="J3103" t="s">
        <v>18</v>
      </c>
      <c r="K3103">
        <v>26.4</v>
      </c>
      <c r="L3103">
        <v>1</v>
      </c>
      <c r="M3103">
        <v>92</v>
      </c>
      <c r="N3103">
        <v>2.76</v>
      </c>
    </row>
    <row r="3104" spans="1:14" x14ac:dyDescent="0.25">
      <c r="A3104" s="7">
        <v>445024</v>
      </c>
      <c r="B3104" s="7">
        <f t="shared" si="144"/>
        <v>0</v>
      </c>
      <c r="C3104" s="7">
        <f t="shared" si="145"/>
        <v>0</v>
      </c>
      <c r="D3104" s="7">
        <f t="shared" si="146"/>
        <v>0</v>
      </c>
      <c r="E3104" s="7">
        <v>431550</v>
      </c>
      <c r="F3104" t="s">
        <v>50</v>
      </c>
      <c r="G3104" t="s">
        <v>120</v>
      </c>
      <c r="H3104" s="7">
        <v>12</v>
      </c>
      <c r="I3104" s="7" t="s">
        <v>148</v>
      </c>
      <c r="J3104" t="s">
        <v>18</v>
      </c>
      <c r="K3104">
        <v>25.4</v>
      </c>
      <c r="L3104">
        <v>1</v>
      </c>
      <c r="M3104">
        <v>92</v>
      </c>
      <c r="N3104">
        <v>2.76</v>
      </c>
    </row>
    <row r="3105" spans="1:14" x14ac:dyDescent="0.25">
      <c r="A3105" s="7">
        <v>445025</v>
      </c>
      <c r="B3105" s="7">
        <f t="shared" si="144"/>
        <v>0</v>
      </c>
      <c r="C3105" s="7">
        <f t="shared" si="145"/>
        <v>0</v>
      </c>
      <c r="D3105" s="7">
        <f t="shared" si="146"/>
        <v>0</v>
      </c>
      <c r="E3105" s="7">
        <v>431550</v>
      </c>
      <c r="F3105" t="s">
        <v>50</v>
      </c>
      <c r="G3105" t="s">
        <v>120</v>
      </c>
      <c r="H3105" s="7">
        <v>12</v>
      </c>
      <c r="I3105" s="7" t="s">
        <v>148</v>
      </c>
      <c r="J3105" t="s">
        <v>18</v>
      </c>
      <c r="K3105">
        <v>17</v>
      </c>
      <c r="L3105">
        <v>1</v>
      </c>
      <c r="M3105">
        <v>92</v>
      </c>
      <c r="N3105">
        <v>2.76</v>
      </c>
    </row>
    <row r="3106" spans="1:14" x14ac:dyDescent="0.25">
      <c r="A3106" s="7">
        <v>445027</v>
      </c>
      <c r="B3106" s="7">
        <f t="shared" si="144"/>
        <v>0</v>
      </c>
      <c r="C3106" s="7">
        <f t="shared" si="145"/>
        <v>0</v>
      </c>
      <c r="D3106" s="7">
        <f t="shared" si="146"/>
        <v>0</v>
      </c>
      <c r="E3106" s="7">
        <v>431550</v>
      </c>
      <c r="F3106" t="s">
        <v>50</v>
      </c>
      <c r="G3106" t="s">
        <v>120</v>
      </c>
      <c r="H3106" s="7">
        <v>12</v>
      </c>
      <c r="I3106" s="7" t="s">
        <v>148</v>
      </c>
      <c r="J3106" t="s">
        <v>18</v>
      </c>
      <c r="K3106">
        <v>13.6</v>
      </c>
      <c r="L3106">
        <v>1</v>
      </c>
      <c r="M3106">
        <v>92</v>
      </c>
      <c r="N3106">
        <v>2.76</v>
      </c>
    </row>
    <row r="3107" spans="1:14" x14ac:dyDescent="0.25">
      <c r="A3107" s="7">
        <v>445028</v>
      </c>
      <c r="B3107" s="7">
        <f t="shared" si="144"/>
        <v>0</v>
      </c>
      <c r="C3107" s="7">
        <f t="shared" si="145"/>
        <v>0</v>
      </c>
      <c r="D3107" s="7">
        <f t="shared" si="146"/>
        <v>0</v>
      </c>
      <c r="E3107" s="7">
        <v>431550</v>
      </c>
      <c r="F3107" t="s">
        <v>50</v>
      </c>
      <c r="G3107" t="s">
        <v>120</v>
      </c>
      <c r="H3107" s="7">
        <v>12</v>
      </c>
      <c r="I3107" s="7" t="s">
        <v>148</v>
      </c>
      <c r="J3107" t="s">
        <v>18</v>
      </c>
      <c r="K3107">
        <v>19.3</v>
      </c>
      <c r="L3107">
        <v>1</v>
      </c>
      <c r="M3107">
        <v>92</v>
      </c>
      <c r="N3107">
        <v>2.76</v>
      </c>
    </row>
    <row r="3108" spans="1:14" x14ac:dyDescent="0.25">
      <c r="A3108" s="7">
        <v>445107</v>
      </c>
      <c r="B3108" s="7">
        <f t="shared" si="144"/>
        <v>1</v>
      </c>
      <c r="C3108" s="7">
        <f t="shared" si="145"/>
        <v>0</v>
      </c>
      <c r="D3108" s="7">
        <f t="shared" si="146"/>
        <v>1</v>
      </c>
      <c r="E3108" s="7">
        <v>431554</v>
      </c>
      <c r="F3108" t="s">
        <v>50</v>
      </c>
      <c r="G3108" t="s">
        <v>101</v>
      </c>
      <c r="H3108" s="7" t="s">
        <v>121</v>
      </c>
      <c r="I3108" s="7" t="s">
        <v>148</v>
      </c>
      <c r="J3108" t="s">
        <v>18</v>
      </c>
      <c r="K3108">
        <v>24.7</v>
      </c>
      <c r="L3108">
        <v>1</v>
      </c>
      <c r="M3108">
        <v>92</v>
      </c>
      <c r="N3108">
        <v>2.76</v>
      </c>
    </row>
    <row r="3109" spans="1:14" x14ac:dyDescent="0.25">
      <c r="A3109" s="7">
        <v>445107</v>
      </c>
      <c r="B3109" s="7">
        <f t="shared" si="144"/>
        <v>0</v>
      </c>
      <c r="C3109" s="7">
        <f t="shared" si="145"/>
        <v>1</v>
      </c>
      <c r="D3109" s="7">
        <f t="shared" si="146"/>
        <v>1</v>
      </c>
      <c r="E3109" s="7">
        <v>431554</v>
      </c>
      <c r="F3109" t="s">
        <v>50</v>
      </c>
      <c r="G3109" t="s">
        <v>101</v>
      </c>
      <c r="H3109" s="7" t="s">
        <v>121</v>
      </c>
      <c r="I3109" s="7" t="s">
        <v>148</v>
      </c>
      <c r="J3109" t="s">
        <v>18</v>
      </c>
      <c r="K3109">
        <v>24.7</v>
      </c>
      <c r="L3109">
        <v>1</v>
      </c>
      <c r="M3109">
        <v>92</v>
      </c>
      <c r="N3109">
        <v>2.76</v>
      </c>
    </row>
    <row r="3110" spans="1:14" x14ac:dyDescent="0.25">
      <c r="A3110" s="7">
        <v>445108</v>
      </c>
      <c r="B3110" s="7">
        <f t="shared" si="144"/>
        <v>1</v>
      </c>
      <c r="C3110" s="7">
        <f t="shared" si="145"/>
        <v>0</v>
      </c>
      <c r="D3110" s="7">
        <f t="shared" si="146"/>
        <v>1</v>
      </c>
      <c r="E3110" s="7">
        <v>431554</v>
      </c>
      <c r="F3110" t="s">
        <v>50</v>
      </c>
      <c r="G3110" t="s">
        <v>101</v>
      </c>
      <c r="H3110" s="7" t="s">
        <v>121</v>
      </c>
      <c r="I3110" s="7" t="s">
        <v>148</v>
      </c>
      <c r="J3110" t="s">
        <v>18</v>
      </c>
      <c r="K3110">
        <v>19.5</v>
      </c>
      <c r="L3110">
        <v>3</v>
      </c>
      <c r="M3110">
        <v>44.2</v>
      </c>
      <c r="N3110">
        <v>2.76</v>
      </c>
    </row>
    <row r="3111" spans="1:14" x14ac:dyDescent="0.25">
      <c r="A3111" s="7">
        <v>445108</v>
      </c>
      <c r="B3111" s="7">
        <f t="shared" si="144"/>
        <v>0</v>
      </c>
      <c r="C3111" s="7">
        <f t="shared" si="145"/>
        <v>1</v>
      </c>
      <c r="D3111" s="7">
        <f t="shared" si="146"/>
        <v>1</v>
      </c>
      <c r="E3111" s="7">
        <v>431554</v>
      </c>
      <c r="F3111" t="s">
        <v>50</v>
      </c>
      <c r="G3111" t="s">
        <v>101</v>
      </c>
      <c r="H3111" s="7" t="s">
        <v>121</v>
      </c>
      <c r="I3111" s="7" t="s">
        <v>148</v>
      </c>
      <c r="J3111" t="s">
        <v>18</v>
      </c>
      <c r="K3111">
        <v>19.5</v>
      </c>
      <c r="L3111">
        <v>3</v>
      </c>
      <c r="M3111">
        <v>44.2</v>
      </c>
      <c r="N3111">
        <v>2.76</v>
      </c>
    </row>
    <row r="3112" spans="1:14" x14ac:dyDescent="0.25">
      <c r="A3112" s="7">
        <v>445111</v>
      </c>
      <c r="B3112" s="7">
        <f t="shared" si="144"/>
        <v>1</v>
      </c>
      <c r="C3112" s="7">
        <f t="shared" si="145"/>
        <v>0</v>
      </c>
      <c r="D3112" s="7">
        <f t="shared" si="146"/>
        <v>1</v>
      </c>
      <c r="E3112" s="7">
        <v>431554</v>
      </c>
      <c r="F3112" t="s">
        <v>50</v>
      </c>
      <c r="G3112" t="s">
        <v>101</v>
      </c>
      <c r="H3112" s="7" t="s">
        <v>121</v>
      </c>
      <c r="I3112" s="7" t="s">
        <v>148</v>
      </c>
      <c r="J3112" t="s">
        <v>18</v>
      </c>
      <c r="K3112">
        <v>19.7</v>
      </c>
      <c r="L3112">
        <v>1</v>
      </c>
      <c r="M3112">
        <v>92</v>
      </c>
      <c r="N3112">
        <v>2.76</v>
      </c>
    </row>
    <row r="3113" spans="1:14" x14ac:dyDescent="0.25">
      <c r="A3113" s="7">
        <v>445111</v>
      </c>
      <c r="B3113" s="7">
        <f t="shared" si="144"/>
        <v>0</v>
      </c>
      <c r="C3113" s="7">
        <f t="shared" si="145"/>
        <v>1</v>
      </c>
      <c r="D3113" s="7">
        <f t="shared" si="146"/>
        <v>1</v>
      </c>
      <c r="E3113" s="7">
        <v>431554</v>
      </c>
      <c r="F3113" t="s">
        <v>50</v>
      </c>
      <c r="G3113" t="s">
        <v>101</v>
      </c>
      <c r="H3113" s="7" t="s">
        <v>121</v>
      </c>
      <c r="I3113" s="7" t="s">
        <v>148</v>
      </c>
      <c r="J3113" t="s">
        <v>18</v>
      </c>
      <c r="K3113">
        <v>19.7</v>
      </c>
      <c r="L3113">
        <v>1</v>
      </c>
      <c r="M3113">
        <v>92</v>
      </c>
      <c r="N3113">
        <v>2.76</v>
      </c>
    </row>
    <row r="3114" spans="1:14" x14ac:dyDescent="0.25">
      <c r="A3114" s="7">
        <v>445112</v>
      </c>
      <c r="B3114" s="7">
        <f t="shared" si="144"/>
        <v>1</v>
      </c>
      <c r="C3114" s="7">
        <f t="shared" si="145"/>
        <v>0</v>
      </c>
      <c r="D3114" s="7">
        <f t="shared" si="146"/>
        <v>1</v>
      </c>
      <c r="E3114" s="7">
        <v>431554</v>
      </c>
      <c r="F3114" t="s">
        <v>50</v>
      </c>
      <c r="G3114" t="s">
        <v>101</v>
      </c>
      <c r="H3114" s="7" t="s">
        <v>121</v>
      </c>
      <c r="I3114" s="7" t="s">
        <v>148</v>
      </c>
      <c r="J3114" t="s">
        <v>18</v>
      </c>
      <c r="K3114">
        <v>24.6</v>
      </c>
      <c r="L3114">
        <v>1</v>
      </c>
      <c r="M3114">
        <v>92</v>
      </c>
      <c r="N3114">
        <v>2.76</v>
      </c>
    </row>
    <row r="3115" spans="1:14" x14ac:dyDescent="0.25">
      <c r="A3115" s="7">
        <v>445112</v>
      </c>
      <c r="B3115" s="7">
        <f t="shared" si="144"/>
        <v>0</v>
      </c>
      <c r="C3115" s="7">
        <f t="shared" si="145"/>
        <v>1</v>
      </c>
      <c r="D3115" s="7">
        <f t="shared" si="146"/>
        <v>1</v>
      </c>
      <c r="E3115" s="7">
        <v>431554</v>
      </c>
      <c r="F3115" t="s">
        <v>50</v>
      </c>
      <c r="G3115" t="s">
        <v>101</v>
      </c>
      <c r="H3115" s="7" t="s">
        <v>121</v>
      </c>
      <c r="I3115" s="7" t="s">
        <v>148</v>
      </c>
      <c r="J3115" t="s">
        <v>18</v>
      </c>
      <c r="K3115">
        <v>24.6</v>
      </c>
      <c r="L3115">
        <v>1</v>
      </c>
      <c r="M3115">
        <v>92</v>
      </c>
      <c r="N3115">
        <v>2.76</v>
      </c>
    </row>
    <row r="3116" spans="1:14" x14ac:dyDescent="0.25">
      <c r="A3116" s="7">
        <v>445114</v>
      </c>
      <c r="B3116" s="7">
        <f t="shared" si="144"/>
        <v>1</v>
      </c>
      <c r="C3116" s="7">
        <f t="shared" si="145"/>
        <v>0</v>
      </c>
      <c r="D3116" s="7">
        <f t="shared" si="146"/>
        <v>1</v>
      </c>
      <c r="E3116" s="7">
        <v>431554</v>
      </c>
      <c r="F3116" t="s">
        <v>50</v>
      </c>
      <c r="G3116" t="s">
        <v>101</v>
      </c>
      <c r="H3116" s="7" t="s">
        <v>121</v>
      </c>
      <c r="I3116" s="7" t="s">
        <v>148</v>
      </c>
      <c r="J3116" t="s">
        <v>18</v>
      </c>
      <c r="K3116">
        <v>43.3</v>
      </c>
      <c r="L3116">
        <v>2</v>
      </c>
      <c r="M3116">
        <v>73.5</v>
      </c>
      <c r="N3116">
        <v>2.76</v>
      </c>
    </row>
    <row r="3117" spans="1:14" x14ac:dyDescent="0.25">
      <c r="A3117" s="7">
        <v>445114</v>
      </c>
      <c r="B3117" s="7">
        <f t="shared" si="144"/>
        <v>0</v>
      </c>
      <c r="C3117" s="7">
        <f t="shared" si="145"/>
        <v>1</v>
      </c>
      <c r="D3117" s="7">
        <f t="shared" si="146"/>
        <v>1</v>
      </c>
      <c r="E3117" s="7">
        <v>431554</v>
      </c>
      <c r="F3117" t="s">
        <v>50</v>
      </c>
      <c r="G3117" t="s">
        <v>101</v>
      </c>
      <c r="H3117" s="7" t="s">
        <v>121</v>
      </c>
      <c r="I3117" s="7" t="s">
        <v>148</v>
      </c>
      <c r="J3117" t="s">
        <v>18</v>
      </c>
      <c r="K3117">
        <v>43.3</v>
      </c>
      <c r="L3117">
        <v>2</v>
      </c>
      <c r="M3117">
        <v>73.5</v>
      </c>
      <c r="N3117">
        <v>2.76</v>
      </c>
    </row>
    <row r="3118" spans="1:14" x14ac:dyDescent="0.25">
      <c r="A3118" s="7">
        <v>445116</v>
      </c>
      <c r="B3118" s="7">
        <f t="shared" si="144"/>
        <v>1</v>
      </c>
      <c r="C3118" s="7">
        <f t="shared" si="145"/>
        <v>0</v>
      </c>
      <c r="D3118" s="7">
        <f t="shared" si="146"/>
        <v>1</v>
      </c>
      <c r="E3118" s="7">
        <v>431554</v>
      </c>
      <c r="F3118" t="s">
        <v>50</v>
      </c>
      <c r="G3118" t="s">
        <v>101</v>
      </c>
      <c r="H3118" s="7" t="s">
        <v>121</v>
      </c>
      <c r="I3118" s="7" t="s">
        <v>148</v>
      </c>
      <c r="J3118" t="s">
        <v>18</v>
      </c>
      <c r="K3118">
        <v>44.8</v>
      </c>
      <c r="L3118">
        <v>1</v>
      </c>
      <c r="M3118">
        <v>118.7</v>
      </c>
      <c r="N3118">
        <v>2.76</v>
      </c>
    </row>
    <row r="3119" spans="1:14" x14ac:dyDescent="0.25">
      <c r="A3119" s="7">
        <v>445116</v>
      </c>
      <c r="B3119" s="7">
        <f t="shared" si="144"/>
        <v>0</v>
      </c>
      <c r="C3119" s="7">
        <f t="shared" si="145"/>
        <v>1</v>
      </c>
      <c r="D3119" s="7">
        <f t="shared" si="146"/>
        <v>1</v>
      </c>
      <c r="E3119" s="7">
        <v>431554</v>
      </c>
      <c r="F3119" t="s">
        <v>50</v>
      </c>
      <c r="G3119" t="s">
        <v>101</v>
      </c>
      <c r="H3119" s="7" t="s">
        <v>121</v>
      </c>
      <c r="I3119" s="7" t="s">
        <v>148</v>
      </c>
      <c r="J3119" t="s">
        <v>18</v>
      </c>
      <c r="K3119">
        <v>44.8</v>
      </c>
      <c r="L3119">
        <v>1</v>
      </c>
      <c r="M3119">
        <v>118.7</v>
      </c>
      <c r="N3119">
        <v>2.76</v>
      </c>
    </row>
    <row r="3120" spans="1:14" x14ac:dyDescent="0.25">
      <c r="A3120" s="7">
        <v>445118</v>
      </c>
      <c r="B3120" s="7">
        <f t="shared" si="144"/>
        <v>1</v>
      </c>
      <c r="C3120" s="7">
        <f t="shared" si="145"/>
        <v>0</v>
      </c>
      <c r="D3120" s="7">
        <f t="shared" si="146"/>
        <v>1</v>
      </c>
      <c r="E3120" s="7">
        <v>431554</v>
      </c>
      <c r="F3120" t="s">
        <v>50</v>
      </c>
      <c r="G3120" t="s">
        <v>101</v>
      </c>
      <c r="H3120" s="7" t="s">
        <v>121</v>
      </c>
      <c r="I3120" s="7" t="s">
        <v>148</v>
      </c>
      <c r="J3120" t="s">
        <v>18</v>
      </c>
      <c r="K3120">
        <v>44</v>
      </c>
      <c r="L3120">
        <v>1</v>
      </c>
      <c r="M3120">
        <v>118.7</v>
      </c>
      <c r="N3120">
        <v>2.76</v>
      </c>
    </row>
    <row r="3121" spans="1:14" x14ac:dyDescent="0.25">
      <c r="A3121" s="7">
        <v>445118</v>
      </c>
      <c r="B3121" s="7">
        <f t="shared" si="144"/>
        <v>0</v>
      </c>
      <c r="C3121" s="7">
        <f t="shared" si="145"/>
        <v>1</v>
      </c>
      <c r="D3121" s="7">
        <f t="shared" si="146"/>
        <v>1</v>
      </c>
      <c r="E3121" s="7">
        <v>431554</v>
      </c>
      <c r="F3121" t="s">
        <v>50</v>
      </c>
      <c r="G3121" t="s">
        <v>101</v>
      </c>
      <c r="H3121" s="7" t="s">
        <v>121</v>
      </c>
      <c r="I3121" s="7" t="s">
        <v>148</v>
      </c>
      <c r="J3121" t="s">
        <v>18</v>
      </c>
      <c r="K3121">
        <v>44</v>
      </c>
      <c r="L3121">
        <v>1</v>
      </c>
      <c r="M3121">
        <v>118.7</v>
      </c>
      <c r="N3121">
        <v>2.76</v>
      </c>
    </row>
    <row r="3122" spans="1:14" x14ac:dyDescent="0.25">
      <c r="A3122" s="7">
        <v>445120</v>
      </c>
      <c r="B3122" s="7">
        <f t="shared" si="144"/>
        <v>1</v>
      </c>
      <c r="C3122" s="7">
        <f t="shared" si="145"/>
        <v>0</v>
      </c>
      <c r="D3122" s="7">
        <f t="shared" si="146"/>
        <v>1</v>
      </c>
      <c r="E3122" s="7">
        <v>431554</v>
      </c>
      <c r="F3122" t="s">
        <v>50</v>
      </c>
      <c r="G3122" t="s">
        <v>101</v>
      </c>
      <c r="H3122" s="7" t="s">
        <v>121</v>
      </c>
      <c r="I3122" s="7" t="s">
        <v>148</v>
      </c>
      <c r="J3122" t="s">
        <v>18</v>
      </c>
      <c r="K3122">
        <v>44.5</v>
      </c>
      <c r="L3122">
        <v>5</v>
      </c>
      <c r="M3122">
        <v>40.4</v>
      </c>
      <c r="N3122">
        <v>2.76</v>
      </c>
    </row>
    <row r="3123" spans="1:14" x14ac:dyDescent="0.25">
      <c r="A3123" s="7">
        <v>445120</v>
      </c>
      <c r="B3123" s="7">
        <f t="shared" si="144"/>
        <v>0</v>
      </c>
      <c r="C3123" s="7">
        <f t="shared" si="145"/>
        <v>1</v>
      </c>
      <c r="D3123" s="7">
        <f t="shared" si="146"/>
        <v>1</v>
      </c>
      <c r="E3123" s="7">
        <v>431554</v>
      </c>
      <c r="F3123" t="s">
        <v>50</v>
      </c>
      <c r="G3123" t="s">
        <v>101</v>
      </c>
      <c r="H3123" s="7" t="s">
        <v>121</v>
      </c>
      <c r="I3123" s="7" t="s">
        <v>148</v>
      </c>
      <c r="J3123" t="s">
        <v>18</v>
      </c>
      <c r="K3123">
        <v>44.5</v>
      </c>
      <c r="L3123">
        <v>5</v>
      </c>
      <c r="M3123">
        <v>40.4</v>
      </c>
      <c r="N3123">
        <v>2.76</v>
      </c>
    </row>
    <row r="3124" spans="1:14" x14ac:dyDescent="0.25">
      <c r="A3124" s="7">
        <v>445122</v>
      </c>
      <c r="B3124" s="7">
        <f t="shared" si="144"/>
        <v>1</v>
      </c>
      <c r="C3124" s="7">
        <f t="shared" si="145"/>
        <v>0</v>
      </c>
      <c r="D3124" s="7">
        <f t="shared" si="146"/>
        <v>1</v>
      </c>
      <c r="E3124" s="7">
        <v>431554</v>
      </c>
      <c r="F3124" t="s">
        <v>50</v>
      </c>
      <c r="G3124" t="s">
        <v>101</v>
      </c>
      <c r="H3124" s="7" t="s">
        <v>121</v>
      </c>
      <c r="I3124" s="7" t="s">
        <v>148</v>
      </c>
      <c r="J3124" t="s">
        <v>18</v>
      </c>
      <c r="K3124">
        <v>19.7</v>
      </c>
      <c r="L3124">
        <v>1</v>
      </c>
      <c r="M3124">
        <v>92</v>
      </c>
      <c r="N3124">
        <v>2.76</v>
      </c>
    </row>
    <row r="3125" spans="1:14" x14ac:dyDescent="0.25">
      <c r="A3125" s="7">
        <v>445122</v>
      </c>
      <c r="B3125" s="7">
        <f t="shared" si="144"/>
        <v>0</v>
      </c>
      <c r="C3125" s="7">
        <f t="shared" si="145"/>
        <v>1</v>
      </c>
      <c r="D3125" s="7">
        <f t="shared" si="146"/>
        <v>1</v>
      </c>
      <c r="E3125" s="7">
        <v>431554</v>
      </c>
      <c r="F3125" t="s">
        <v>50</v>
      </c>
      <c r="G3125" t="s">
        <v>101</v>
      </c>
      <c r="H3125" s="7" t="s">
        <v>121</v>
      </c>
      <c r="I3125" s="7" t="s">
        <v>148</v>
      </c>
      <c r="J3125" t="s">
        <v>18</v>
      </c>
      <c r="K3125">
        <v>19.7</v>
      </c>
      <c r="L3125">
        <v>1</v>
      </c>
      <c r="M3125">
        <v>92</v>
      </c>
      <c r="N3125">
        <v>2.76</v>
      </c>
    </row>
    <row r="3126" spans="1:14" x14ac:dyDescent="0.25">
      <c r="A3126" s="7">
        <v>445123</v>
      </c>
      <c r="B3126" s="7">
        <f t="shared" si="144"/>
        <v>1</v>
      </c>
      <c r="C3126" s="7">
        <f t="shared" si="145"/>
        <v>0</v>
      </c>
      <c r="D3126" s="7">
        <f t="shared" si="146"/>
        <v>1</v>
      </c>
      <c r="E3126" s="7">
        <v>431554</v>
      </c>
      <c r="F3126" t="s">
        <v>50</v>
      </c>
      <c r="G3126" t="s">
        <v>101</v>
      </c>
      <c r="H3126" s="7" t="s">
        <v>121</v>
      </c>
      <c r="I3126" s="7" t="s">
        <v>148</v>
      </c>
      <c r="J3126" t="s">
        <v>18</v>
      </c>
      <c r="K3126">
        <v>24.7</v>
      </c>
      <c r="L3126">
        <v>1</v>
      </c>
      <c r="M3126">
        <v>92</v>
      </c>
      <c r="N3126">
        <v>2.76</v>
      </c>
    </row>
    <row r="3127" spans="1:14" x14ac:dyDescent="0.25">
      <c r="A3127" s="7">
        <v>445123</v>
      </c>
      <c r="B3127" s="7">
        <f t="shared" si="144"/>
        <v>0</v>
      </c>
      <c r="C3127" s="7">
        <f t="shared" si="145"/>
        <v>1</v>
      </c>
      <c r="D3127" s="7">
        <f t="shared" si="146"/>
        <v>1</v>
      </c>
      <c r="E3127" s="7">
        <v>431554</v>
      </c>
      <c r="F3127" t="s">
        <v>50</v>
      </c>
      <c r="G3127" t="s">
        <v>101</v>
      </c>
      <c r="H3127" s="7" t="s">
        <v>121</v>
      </c>
      <c r="I3127" s="7" t="s">
        <v>148</v>
      </c>
      <c r="J3127" t="s">
        <v>18</v>
      </c>
      <c r="K3127">
        <v>24.7</v>
      </c>
      <c r="L3127">
        <v>1</v>
      </c>
      <c r="M3127">
        <v>92</v>
      </c>
      <c r="N3127">
        <v>2.76</v>
      </c>
    </row>
    <row r="3128" spans="1:14" x14ac:dyDescent="0.25">
      <c r="A3128" s="7">
        <v>445125</v>
      </c>
      <c r="B3128" s="7">
        <f t="shared" si="144"/>
        <v>1</v>
      </c>
      <c r="C3128" s="7">
        <f t="shared" si="145"/>
        <v>0</v>
      </c>
      <c r="D3128" s="7">
        <f t="shared" si="146"/>
        <v>1</v>
      </c>
      <c r="E3128" s="7">
        <v>431554</v>
      </c>
      <c r="F3128" t="s">
        <v>50</v>
      </c>
      <c r="G3128" t="s">
        <v>101</v>
      </c>
      <c r="H3128" s="7" t="s">
        <v>121</v>
      </c>
      <c r="I3128" s="7" t="s">
        <v>148</v>
      </c>
      <c r="J3128" t="s">
        <v>18</v>
      </c>
      <c r="K3128">
        <v>44.5</v>
      </c>
      <c r="L3128">
        <v>4</v>
      </c>
      <c r="M3128">
        <v>46.3</v>
      </c>
      <c r="N3128">
        <v>2.76</v>
      </c>
    </row>
    <row r="3129" spans="1:14" x14ac:dyDescent="0.25">
      <c r="A3129" s="7">
        <v>445125</v>
      </c>
      <c r="B3129" s="7">
        <f t="shared" si="144"/>
        <v>0</v>
      </c>
      <c r="C3129" s="7">
        <f t="shared" si="145"/>
        <v>1</v>
      </c>
      <c r="D3129" s="7">
        <f t="shared" si="146"/>
        <v>1</v>
      </c>
      <c r="E3129" s="7">
        <v>431554</v>
      </c>
      <c r="F3129" t="s">
        <v>50</v>
      </c>
      <c r="G3129" t="s">
        <v>101</v>
      </c>
      <c r="H3129" s="7" t="s">
        <v>121</v>
      </c>
      <c r="I3129" s="7" t="s">
        <v>148</v>
      </c>
      <c r="J3129" t="s">
        <v>18</v>
      </c>
      <c r="K3129">
        <v>44.5</v>
      </c>
      <c r="L3129">
        <v>4</v>
      </c>
      <c r="M3129">
        <v>46.3</v>
      </c>
      <c r="N3129">
        <v>2.76</v>
      </c>
    </row>
    <row r="3130" spans="1:14" x14ac:dyDescent="0.25">
      <c r="A3130" s="7">
        <v>445129</v>
      </c>
      <c r="B3130" s="7">
        <f t="shared" si="144"/>
        <v>1</v>
      </c>
      <c r="C3130" s="7">
        <f t="shared" si="145"/>
        <v>0</v>
      </c>
      <c r="D3130" s="7">
        <f t="shared" si="146"/>
        <v>1</v>
      </c>
      <c r="E3130" s="7">
        <v>431555</v>
      </c>
      <c r="F3130" t="s">
        <v>50</v>
      </c>
      <c r="G3130" t="s">
        <v>101</v>
      </c>
      <c r="H3130" s="7">
        <v>70</v>
      </c>
      <c r="I3130" s="7" t="s">
        <v>148</v>
      </c>
      <c r="J3130" t="s">
        <v>18</v>
      </c>
      <c r="K3130">
        <v>42.6</v>
      </c>
      <c r="L3130">
        <v>1</v>
      </c>
      <c r="M3130">
        <v>118.7</v>
      </c>
      <c r="N3130">
        <v>2.76</v>
      </c>
    </row>
    <row r="3131" spans="1:14" x14ac:dyDescent="0.25">
      <c r="A3131" s="7">
        <v>445129</v>
      </c>
      <c r="B3131" s="7">
        <f t="shared" si="144"/>
        <v>0</v>
      </c>
      <c r="C3131" s="7">
        <f t="shared" si="145"/>
        <v>1</v>
      </c>
      <c r="D3131" s="7">
        <f t="shared" si="146"/>
        <v>1</v>
      </c>
      <c r="E3131" s="7">
        <v>431555</v>
      </c>
      <c r="F3131" t="s">
        <v>50</v>
      </c>
      <c r="G3131" t="s">
        <v>101</v>
      </c>
      <c r="H3131" s="7">
        <v>70</v>
      </c>
      <c r="I3131" s="7" t="s">
        <v>148</v>
      </c>
      <c r="J3131" t="s">
        <v>18</v>
      </c>
      <c r="K3131">
        <v>42.6</v>
      </c>
      <c r="L3131">
        <v>1</v>
      </c>
      <c r="M3131">
        <v>118.7</v>
      </c>
      <c r="N3131">
        <v>2.76</v>
      </c>
    </row>
    <row r="3132" spans="1:14" x14ac:dyDescent="0.25">
      <c r="A3132" s="7">
        <v>445132</v>
      </c>
      <c r="B3132" s="7">
        <f t="shared" si="144"/>
        <v>1</v>
      </c>
      <c r="C3132" s="7">
        <f t="shared" si="145"/>
        <v>0</v>
      </c>
      <c r="D3132" s="7">
        <f t="shared" si="146"/>
        <v>1</v>
      </c>
      <c r="E3132" s="7">
        <v>431555</v>
      </c>
      <c r="F3132" t="s">
        <v>50</v>
      </c>
      <c r="G3132" t="s">
        <v>101</v>
      </c>
      <c r="H3132" s="7">
        <v>70</v>
      </c>
      <c r="I3132" s="7" t="s">
        <v>148</v>
      </c>
      <c r="J3132" t="s">
        <v>18</v>
      </c>
      <c r="K3132">
        <v>42</v>
      </c>
      <c r="L3132">
        <v>6</v>
      </c>
      <c r="M3132">
        <v>40.4</v>
      </c>
      <c r="N3132">
        <v>2.76</v>
      </c>
    </row>
    <row r="3133" spans="1:14" x14ac:dyDescent="0.25">
      <c r="A3133" s="7">
        <v>445132</v>
      </c>
      <c r="B3133" s="7">
        <f t="shared" si="144"/>
        <v>0</v>
      </c>
      <c r="C3133" s="7">
        <f t="shared" si="145"/>
        <v>1</v>
      </c>
      <c r="D3133" s="7">
        <f t="shared" si="146"/>
        <v>1</v>
      </c>
      <c r="E3133" s="7">
        <v>431555</v>
      </c>
      <c r="F3133" t="s">
        <v>50</v>
      </c>
      <c r="G3133" t="s">
        <v>101</v>
      </c>
      <c r="H3133" s="7">
        <v>70</v>
      </c>
      <c r="I3133" s="7" t="s">
        <v>148</v>
      </c>
      <c r="J3133" t="s">
        <v>18</v>
      </c>
      <c r="K3133">
        <v>42</v>
      </c>
      <c r="L3133">
        <v>6</v>
      </c>
      <c r="M3133">
        <v>40.4</v>
      </c>
      <c r="N3133">
        <v>2.76</v>
      </c>
    </row>
    <row r="3134" spans="1:14" x14ac:dyDescent="0.25">
      <c r="A3134" s="7">
        <v>445134</v>
      </c>
      <c r="B3134" s="7">
        <f t="shared" si="144"/>
        <v>1</v>
      </c>
      <c r="C3134" s="7">
        <f t="shared" si="145"/>
        <v>0</v>
      </c>
      <c r="D3134" s="7">
        <f t="shared" si="146"/>
        <v>1</v>
      </c>
      <c r="E3134" s="7">
        <v>431555</v>
      </c>
      <c r="F3134" t="s">
        <v>50</v>
      </c>
      <c r="G3134" t="s">
        <v>101</v>
      </c>
      <c r="H3134" s="7">
        <v>70</v>
      </c>
      <c r="I3134" s="7" t="s">
        <v>148</v>
      </c>
      <c r="J3134" t="s">
        <v>18</v>
      </c>
      <c r="K3134">
        <v>42.4</v>
      </c>
      <c r="L3134">
        <v>2</v>
      </c>
      <c r="M3134">
        <v>73.5</v>
      </c>
      <c r="N3134">
        <v>2.76</v>
      </c>
    </row>
    <row r="3135" spans="1:14" x14ac:dyDescent="0.25">
      <c r="A3135" s="7">
        <v>445134</v>
      </c>
      <c r="B3135" s="7">
        <f t="shared" si="144"/>
        <v>0</v>
      </c>
      <c r="C3135" s="7">
        <f t="shared" si="145"/>
        <v>1</v>
      </c>
      <c r="D3135" s="7">
        <f t="shared" si="146"/>
        <v>1</v>
      </c>
      <c r="E3135" s="7">
        <v>431555</v>
      </c>
      <c r="F3135" t="s">
        <v>50</v>
      </c>
      <c r="G3135" t="s">
        <v>101</v>
      </c>
      <c r="H3135" s="7">
        <v>70</v>
      </c>
      <c r="I3135" s="7" t="s">
        <v>148</v>
      </c>
      <c r="J3135" t="s">
        <v>18</v>
      </c>
      <c r="K3135">
        <v>42.4</v>
      </c>
      <c r="L3135">
        <v>2</v>
      </c>
      <c r="M3135">
        <v>73.5</v>
      </c>
      <c r="N3135">
        <v>2.76</v>
      </c>
    </row>
    <row r="3136" spans="1:14" x14ac:dyDescent="0.25">
      <c r="A3136" s="7">
        <v>445136</v>
      </c>
      <c r="B3136" s="7">
        <f t="shared" si="144"/>
        <v>1</v>
      </c>
      <c r="C3136" s="7">
        <f t="shared" si="145"/>
        <v>0</v>
      </c>
      <c r="D3136" s="7">
        <f t="shared" si="146"/>
        <v>1</v>
      </c>
      <c r="E3136" s="7">
        <v>431555</v>
      </c>
      <c r="F3136" t="s">
        <v>50</v>
      </c>
      <c r="G3136" t="s">
        <v>101</v>
      </c>
      <c r="H3136" s="7">
        <v>70</v>
      </c>
      <c r="I3136" s="7" t="s">
        <v>148</v>
      </c>
      <c r="J3136" t="s">
        <v>18</v>
      </c>
      <c r="K3136">
        <v>41.8</v>
      </c>
      <c r="L3136">
        <v>1</v>
      </c>
      <c r="M3136">
        <v>118.7</v>
      </c>
      <c r="N3136">
        <v>2.76</v>
      </c>
    </row>
    <row r="3137" spans="1:14" x14ac:dyDescent="0.25">
      <c r="A3137" s="7">
        <v>445136</v>
      </c>
      <c r="B3137" s="7">
        <f t="shared" si="144"/>
        <v>0</v>
      </c>
      <c r="C3137" s="7">
        <f t="shared" si="145"/>
        <v>1</v>
      </c>
      <c r="D3137" s="7">
        <f t="shared" si="146"/>
        <v>1</v>
      </c>
      <c r="E3137" s="7">
        <v>431555</v>
      </c>
      <c r="F3137" t="s">
        <v>50</v>
      </c>
      <c r="G3137" t="s">
        <v>101</v>
      </c>
      <c r="H3137" s="7">
        <v>70</v>
      </c>
      <c r="I3137" s="7" t="s">
        <v>148</v>
      </c>
      <c r="J3137" t="s">
        <v>18</v>
      </c>
      <c r="K3137">
        <v>41.8</v>
      </c>
      <c r="L3137">
        <v>1</v>
      </c>
      <c r="M3137">
        <v>118.7</v>
      </c>
      <c r="N3137">
        <v>2.76</v>
      </c>
    </row>
    <row r="3138" spans="1:14" x14ac:dyDescent="0.25">
      <c r="A3138" s="7">
        <v>445138</v>
      </c>
      <c r="B3138" s="7">
        <f t="shared" si="144"/>
        <v>1</v>
      </c>
      <c r="C3138" s="7">
        <f t="shared" si="145"/>
        <v>0</v>
      </c>
      <c r="D3138" s="7">
        <f t="shared" si="146"/>
        <v>1</v>
      </c>
      <c r="E3138" s="7">
        <v>431555</v>
      </c>
      <c r="F3138" t="s">
        <v>50</v>
      </c>
      <c r="G3138" t="s">
        <v>101</v>
      </c>
      <c r="H3138" s="7">
        <v>70</v>
      </c>
      <c r="I3138" s="7" t="s">
        <v>148</v>
      </c>
      <c r="J3138" t="s">
        <v>18</v>
      </c>
      <c r="K3138">
        <v>42.8</v>
      </c>
      <c r="L3138">
        <v>1</v>
      </c>
      <c r="M3138">
        <v>118.7</v>
      </c>
      <c r="N3138">
        <v>2.76</v>
      </c>
    </row>
    <row r="3139" spans="1:14" x14ac:dyDescent="0.25">
      <c r="A3139" s="7">
        <v>445138</v>
      </c>
      <c r="B3139" s="7">
        <f t="shared" ref="B3139:B3202" si="147">IF(A3139=A3140,1,0)</f>
        <v>0</v>
      </c>
      <c r="C3139" s="7">
        <f t="shared" ref="C3139:C3202" si="148">IF(A3139=A3138,1,0)</f>
        <v>1</v>
      </c>
      <c r="D3139" s="7">
        <f t="shared" ref="D3139:D3202" si="149">B3139+C3139</f>
        <v>1</v>
      </c>
      <c r="E3139" s="7">
        <v>431555</v>
      </c>
      <c r="F3139" t="s">
        <v>50</v>
      </c>
      <c r="G3139" t="s">
        <v>101</v>
      </c>
      <c r="H3139" s="7">
        <v>70</v>
      </c>
      <c r="I3139" s="7" t="s">
        <v>148</v>
      </c>
      <c r="J3139" t="s">
        <v>18</v>
      </c>
      <c r="K3139">
        <v>42.8</v>
      </c>
      <c r="L3139">
        <v>1</v>
      </c>
      <c r="M3139">
        <v>118.7</v>
      </c>
      <c r="N3139">
        <v>2.76</v>
      </c>
    </row>
    <row r="3140" spans="1:14" x14ac:dyDescent="0.25">
      <c r="A3140" s="7">
        <v>445140</v>
      </c>
      <c r="B3140" s="7">
        <f t="shared" si="147"/>
        <v>1</v>
      </c>
      <c r="C3140" s="7">
        <f t="shared" si="148"/>
        <v>0</v>
      </c>
      <c r="D3140" s="7">
        <f t="shared" si="149"/>
        <v>1</v>
      </c>
      <c r="E3140" s="7">
        <v>431555</v>
      </c>
      <c r="F3140" t="s">
        <v>50</v>
      </c>
      <c r="G3140" t="s">
        <v>101</v>
      </c>
      <c r="H3140" s="7">
        <v>70</v>
      </c>
      <c r="I3140" s="7" t="s">
        <v>148</v>
      </c>
      <c r="J3140" t="s">
        <v>18</v>
      </c>
      <c r="K3140">
        <v>23.4</v>
      </c>
      <c r="L3140">
        <v>1</v>
      </c>
      <c r="M3140">
        <v>92</v>
      </c>
      <c r="N3140">
        <v>2.76</v>
      </c>
    </row>
    <row r="3141" spans="1:14" x14ac:dyDescent="0.25">
      <c r="A3141" s="7">
        <v>445140</v>
      </c>
      <c r="B3141" s="7">
        <f t="shared" si="147"/>
        <v>0</v>
      </c>
      <c r="C3141" s="7">
        <f t="shared" si="148"/>
        <v>1</v>
      </c>
      <c r="D3141" s="7">
        <f t="shared" si="149"/>
        <v>1</v>
      </c>
      <c r="E3141" s="7">
        <v>431555</v>
      </c>
      <c r="F3141" t="s">
        <v>50</v>
      </c>
      <c r="G3141" t="s">
        <v>101</v>
      </c>
      <c r="H3141" s="7">
        <v>70</v>
      </c>
      <c r="I3141" s="7" t="s">
        <v>148</v>
      </c>
      <c r="J3141" t="s">
        <v>18</v>
      </c>
      <c r="K3141">
        <v>23.4</v>
      </c>
      <c r="L3141">
        <v>1</v>
      </c>
      <c r="M3141">
        <v>92</v>
      </c>
      <c r="N3141">
        <v>2.76</v>
      </c>
    </row>
    <row r="3142" spans="1:14" x14ac:dyDescent="0.25">
      <c r="A3142" s="7">
        <v>445141</v>
      </c>
      <c r="B3142" s="7">
        <f t="shared" si="147"/>
        <v>1</v>
      </c>
      <c r="C3142" s="7">
        <f t="shared" si="148"/>
        <v>0</v>
      </c>
      <c r="D3142" s="7">
        <f t="shared" si="149"/>
        <v>1</v>
      </c>
      <c r="E3142" s="7">
        <v>431555</v>
      </c>
      <c r="F3142" t="s">
        <v>50</v>
      </c>
      <c r="G3142" t="s">
        <v>101</v>
      </c>
      <c r="H3142" s="7">
        <v>70</v>
      </c>
      <c r="I3142" s="7" t="s">
        <v>148</v>
      </c>
      <c r="J3142" t="s">
        <v>18</v>
      </c>
      <c r="K3142">
        <v>18.100000000000001</v>
      </c>
      <c r="L3142">
        <v>1</v>
      </c>
      <c r="M3142">
        <v>92</v>
      </c>
      <c r="N3142">
        <v>2.76</v>
      </c>
    </row>
    <row r="3143" spans="1:14" x14ac:dyDescent="0.25">
      <c r="A3143" s="7">
        <v>445141</v>
      </c>
      <c r="B3143" s="7">
        <f t="shared" si="147"/>
        <v>0</v>
      </c>
      <c r="C3143" s="7">
        <f t="shared" si="148"/>
        <v>1</v>
      </c>
      <c r="D3143" s="7">
        <f t="shared" si="149"/>
        <v>1</v>
      </c>
      <c r="E3143" s="7">
        <v>431555</v>
      </c>
      <c r="F3143" t="s">
        <v>50</v>
      </c>
      <c r="G3143" t="s">
        <v>101</v>
      </c>
      <c r="H3143" s="7">
        <v>70</v>
      </c>
      <c r="I3143" s="7" t="s">
        <v>148</v>
      </c>
      <c r="J3143" t="s">
        <v>18</v>
      </c>
      <c r="K3143">
        <v>18.100000000000001</v>
      </c>
      <c r="L3143">
        <v>1</v>
      </c>
      <c r="M3143">
        <v>92</v>
      </c>
      <c r="N3143">
        <v>2.76</v>
      </c>
    </row>
    <row r="3144" spans="1:14" x14ac:dyDescent="0.25">
      <c r="A3144" s="7">
        <v>445144</v>
      </c>
      <c r="B3144" s="7">
        <f t="shared" si="147"/>
        <v>1</v>
      </c>
      <c r="C3144" s="7">
        <f t="shared" si="148"/>
        <v>0</v>
      </c>
      <c r="D3144" s="7">
        <f t="shared" si="149"/>
        <v>1</v>
      </c>
      <c r="E3144" s="7">
        <v>431555</v>
      </c>
      <c r="F3144" t="s">
        <v>50</v>
      </c>
      <c r="G3144" t="s">
        <v>101</v>
      </c>
      <c r="H3144" s="7">
        <v>70</v>
      </c>
      <c r="I3144" s="7" t="s">
        <v>148</v>
      </c>
      <c r="J3144" t="s">
        <v>18</v>
      </c>
      <c r="K3144">
        <v>24</v>
      </c>
      <c r="L3144">
        <v>1</v>
      </c>
      <c r="M3144">
        <v>92</v>
      </c>
      <c r="N3144">
        <v>2.76</v>
      </c>
    </row>
    <row r="3145" spans="1:14" x14ac:dyDescent="0.25">
      <c r="A3145" s="7">
        <v>445144</v>
      </c>
      <c r="B3145" s="7">
        <f t="shared" si="147"/>
        <v>0</v>
      </c>
      <c r="C3145" s="7">
        <f t="shared" si="148"/>
        <v>1</v>
      </c>
      <c r="D3145" s="7">
        <f t="shared" si="149"/>
        <v>1</v>
      </c>
      <c r="E3145" s="7">
        <v>431555</v>
      </c>
      <c r="F3145" t="s">
        <v>50</v>
      </c>
      <c r="G3145" t="s">
        <v>101</v>
      </c>
      <c r="H3145" s="7">
        <v>70</v>
      </c>
      <c r="I3145" s="7" t="s">
        <v>148</v>
      </c>
      <c r="J3145" t="s">
        <v>18</v>
      </c>
      <c r="K3145">
        <v>24</v>
      </c>
      <c r="L3145">
        <v>1</v>
      </c>
      <c r="M3145">
        <v>92</v>
      </c>
      <c r="N3145">
        <v>2.76</v>
      </c>
    </row>
    <row r="3146" spans="1:14" x14ac:dyDescent="0.25">
      <c r="A3146" s="7">
        <v>445147</v>
      </c>
      <c r="B3146" s="7">
        <f t="shared" si="147"/>
        <v>1</v>
      </c>
      <c r="C3146" s="7">
        <f t="shared" si="148"/>
        <v>0</v>
      </c>
      <c r="D3146" s="7">
        <f t="shared" si="149"/>
        <v>1</v>
      </c>
      <c r="E3146" s="7">
        <v>431555</v>
      </c>
      <c r="F3146" t="s">
        <v>50</v>
      </c>
      <c r="G3146" t="s">
        <v>101</v>
      </c>
      <c r="H3146" s="7">
        <v>70</v>
      </c>
      <c r="I3146" s="7" t="s">
        <v>148</v>
      </c>
      <c r="J3146" t="s">
        <v>18</v>
      </c>
      <c r="K3146">
        <v>41.6</v>
      </c>
      <c r="L3146">
        <v>2</v>
      </c>
      <c r="M3146">
        <v>73.5</v>
      </c>
      <c r="N3146">
        <v>2.76</v>
      </c>
    </row>
    <row r="3147" spans="1:14" x14ac:dyDescent="0.25">
      <c r="A3147" s="7">
        <v>445147</v>
      </c>
      <c r="B3147" s="7">
        <f t="shared" si="147"/>
        <v>0</v>
      </c>
      <c r="C3147" s="7">
        <f t="shared" si="148"/>
        <v>1</v>
      </c>
      <c r="D3147" s="7">
        <f t="shared" si="149"/>
        <v>1</v>
      </c>
      <c r="E3147" s="7">
        <v>431555</v>
      </c>
      <c r="F3147" t="s">
        <v>50</v>
      </c>
      <c r="G3147" t="s">
        <v>101</v>
      </c>
      <c r="H3147" s="7">
        <v>70</v>
      </c>
      <c r="I3147" s="7" t="s">
        <v>148</v>
      </c>
      <c r="J3147" t="s">
        <v>18</v>
      </c>
      <c r="K3147">
        <v>41.6</v>
      </c>
      <c r="L3147">
        <v>2</v>
      </c>
      <c r="M3147">
        <v>73.5</v>
      </c>
      <c r="N3147">
        <v>2.76</v>
      </c>
    </row>
    <row r="3148" spans="1:14" x14ac:dyDescent="0.25">
      <c r="A3148" s="7">
        <v>445257</v>
      </c>
      <c r="B3148" s="7">
        <f t="shared" si="147"/>
        <v>0</v>
      </c>
      <c r="C3148" s="7">
        <f t="shared" si="148"/>
        <v>0</v>
      </c>
      <c r="D3148" s="7">
        <f t="shared" si="149"/>
        <v>0</v>
      </c>
      <c r="E3148" s="7">
        <v>431561</v>
      </c>
      <c r="F3148" t="s">
        <v>50</v>
      </c>
      <c r="G3148" t="s">
        <v>42</v>
      </c>
      <c r="H3148" s="7">
        <v>38</v>
      </c>
      <c r="I3148" s="7" t="s">
        <v>148</v>
      </c>
      <c r="J3148" t="s">
        <v>18</v>
      </c>
      <c r="K3148">
        <v>25.8</v>
      </c>
      <c r="L3148">
        <v>3</v>
      </c>
      <c r="M3148">
        <v>44.2</v>
      </c>
      <c r="N3148">
        <v>2.76</v>
      </c>
    </row>
    <row r="3149" spans="1:14" x14ac:dyDescent="0.25">
      <c r="A3149" s="7">
        <v>445258</v>
      </c>
      <c r="B3149" s="7">
        <f t="shared" si="147"/>
        <v>0</v>
      </c>
      <c r="C3149" s="7">
        <f t="shared" si="148"/>
        <v>0</v>
      </c>
      <c r="D3149" s="7">
        <f t="shared" si="149"/>
        <v>0</v>
      </c>
      <c r="E3149" s="7">
        <v>431561</v>
      </c>
      <c r="F3149" t="s">
        <v>50</v>
      </c>
      <c r="G3149" t="s">
        <v>42</v>
      </c>
      <c r="H3149" s="7">
        <v>38</v>
      </c>
      <c r="I3149" s="7" t="s">
        <v>148</v>
      </c>
      <c r="J3149" t="s">
        <v>18</v>
      </c>
      <c r="K3149">
        <v>17.899999999999999</v>
      </c>
      <c r="L3149">
        <v>4</v>
      </c>
      <c r="M3149">
        <v>35.9</v>
      </c>
      <c r="N3149">
        <v>2.76</v>
      </c>
    </row>
    <row r="3150" spans="1:14" x14ac:dyDescent="0.25">
      <c r="A3150" s="7">
        <v>445259</v>
      </c>
      <c r="B3150" s="7">
        <f t="shared" si="147"/>
        <v>0</v>
      </c>
      <c r="C3150" s="7">
        <f t="shared" si="148"/>
        <v>0</v>
      </c>
      <c r="D3150" s="7">
        <f t="shared" si="149"/>
        <v>0</v>
      </c>
      <c r="E3150" s="7">
        <v>431561</v>
      </c>
      <c r="F3150" t="s">
        <v>50</v>
      </c>
      <c r="G3150" t="s">
        <v>42</v>
      </c>
      <c r="H3150" s="7">
        <v>38</v>
      </c>
      <c r="I3150" s="7" t="s">
        <v>148</v>
      </c>
      <c r="J3150" t="s">
        <v>18</v>
      </c>
      <c r="K3150">
        <v>17.2</v>
      </c>
      <c r="L3150">
        <v>1</v>
      </c>
      <c r="M3150">
        <v>92</v>
      </c>
      <c r="N3150">
        <v>2.76</v>
      </c>
    </row>
    <row r="3151" spans="1:14" x14ac:dyDescent="0.25">
      <c r="A3151" s="7">
        <v>445261</v>
      </c>
      <c r="B3151" s="7">
        <f t="shared" si="147"/>
        <v>0</v>
      </c>
      <c r="C3151" s="7">
        <f t="shared" si="148"/>
        <v>0</v>
      </c>
      <c r="D3151" s="7">
        <f t="shared" si="149"/>
        <v>0</v>
      </c>
      <c r="E3151" s="7">
        <v>431561</v>
      </c>
      <c r="F3151" t="s">
        <v>50</v>
      </c>
      <c r="G3151" t="s">
        <v>42</v>
      </c>
      <c r="H3151" s="7">
        <v>38</v>
      </c>
      <c r="I3151" s="7" t="s">
        <v>148</v>
      </c>
      <c r="J3151" t="s">
        <v>18</v>
      </c>
      <c r="K3151">
        <v>28.7</v>
      </c>
      <c r="L3151">
        <v>3</v>
      </c>
      <c r="M3151">
        <v>44.2</v>
      </c>
      <c r="N3151">
        <v>2.76</v>
      </c>
    </row>
    <row r="3152" spans="1:14" x14ac:dyDescent="0.25">
      <c r="A3152" s="7">
        <v>445264</v>
      </c>
      <c r="B3152" s="7">
        <f t="shared" si="147"/>
        <v>0</v>
      </c>
      <c r="C3152" s="7">
        <f t="shared" si="148"/>
        <v>0</v>
      </c>
      <c r="D3152" s="7">
        <f t="shared" si="149"/>
        <v>0</v>
      </c>
      <c r="E3152" s="7">
        <v>431561</v>
      </c>
      <c r="F3152" t="s">
        <v>50</v>
      </c>
      <c r="G3152" t="s">
        <v>42</v>
      </c>
      <c r="H3152" s="7">
        <v>38</v>
      </c>
      <c r="I3152" s="7" t="s">
        <v>148</v>
      </c>
      <c r="J3152" t="s">
        <v>18</v>
      </c>
      <c r="K3152">
        <v>48.2</v>
      </c>
      <c r="L3152">
        <v>5</v>
      </c>
      <c r="M3152">
        <v>40.4</v>
      </c>
      <c r="N3152">
        <v>2.76</v>
      </c>
    </row>
    <row r="3153" spans="1:14" x14ac:dyDescent="0.25">
      <c r="A3153" s="7">
        <v>445266</v>
      </c>
      <c r="B3153" s="7">
        <f t="shared" si="147"/>
        <v>0</v>
      </c>
      <c r="C3153" s="7">
        <f t="shared" si="148"/>
        <v>0</v>
      </c>
      <c r="D3153" s="7">
        <f t="shared" si="149"/>
        <v>0</v>
      </c>
      <c r="E3153" s="7">
        <v>431561</v>
      </c>
      <c r="F3153" t="s">
        <v>50</v>
      </c>
      <c r="G3153" t="s">
        <v>42</v>
      </c>
      <c r="H3153" s="7">
        <v>38</v>
      </c>
      <c r="I3153" s="7" t="s">
        <v>148</v>
      </c>
      <c r="J3153" t="s">
        <v>18</v>
      </c>
      <c r="K3153">
        <v>60.4</v>
      </c>
      <c r="L3153">
        <v>3</v>
      </c>
      <c r="M3153">
        <v>64.5</v>
      </c>
      <c r="N3153">
        <v>2.76</v>
      </c>
    </row>
    <row r="3154" spans="1:14" x14ac:dyDescent="0.25">
      <c r="A3154" s="7">
        <v>445270</v>
      </c>
      <c r="B3154" s="7">
        <f t="shared" si="147"/>
        <v>0</v>
      </c>
      <c r="C3154" s="7">
        <f t="shared" si="148"/>
        <v>0</v>
      </c>
      <c r="D3154" s="7">
        <f t="shared" si="149"/>
        <v>0</v>
      </c>
      <c r="E3154" s="7">
        <v>431561</v>
      </c>
      <c r="F3154" t="s">
        <v>50</v>
      </c>
      <c r="G3154" t="s">
        <v>42</v>
      </c>
      <c r="H3154" s="7">
        <v>38</v>
      </c>
      <c r="I3154" s="7" t="s">
        <v>148</v>
      </c>
      <c r="J3154" t="s">
        <v>18</v>
      </c>
      <c r="K3154">
        <v>60.5</v>
      </c>
      <c r="L3154">
        <v>1</v>
      </c>
      <c r="M3154">
        <v>134.30000000000001</v>
      </c>
      <c r="N3154">
        <v>2.76</v>
      </c>
    </row>
    <row r="3155" spans="1:14" x14ac:dyDescent="0.25">
      <c r="A3155" s="7">
        <v>445272</v>
      </c>
      <c r="B3155" s="7">
        <f t="shared" si="147"/>
        <v>0</v>
      </c>
      <c r="C3155" s="7">
        <f t="shared" si="148"/>
        <v>0</v>
      </c>
      <c r="D3155" s="7">
        <f t="shared" si="149"/>
        <v>0</v>
      </c>
      <c r="E3155" s="7">
        <v>431561</v>
      </c>
      <c r="F3155" t="s">
        <v>50</v>
      </c>
      <c r="G3155" t="s">
        <v>42</v>
      </c>
      <c r="H3155" s="7">
        <v>38</v>
      </c>
      <c r="I3155" s="7" t="s">
        <v>148</v>
      </c>
      <c r="J3155" t="s">
        <v>18</v>
      </c>
      <c r="K3155">
        <v>48</v>
      </c>
      <c r="L3155">
        <v>2</v>
      </c>
      <c r="M3155">
        <v>73.5</v>
      </c>
      <c r="N3155">
        <v>2.76</v>
      </c>
    </row>
    <row r="3156" spans="1:14" x14ac:dyDescent="0.25">
      <c r="A3156" s="7">
        <v>445274</v>
      </c>
      <c r="B3156" s="7">
        <f t="shared" si="147"/>
        <v>0</v>
      </c>
      <c r="C3156" s="7">
        <f t="shared" si="148"/>
        <v>0</v>
      </c>
      <c r="D3156" s="7">
        <f t="shared" si="149"/>
        <v>0</v>
      </c>
      <c r="E3156" s="7">
        <v>431561</v>
      </c>
      <c r="F3156" t="s">
        <v>50</v>
      </c>
      <c r="G3156" t="s">
        <v>42</v>
      </c>
      <c r="H3156" s="7">
        <v>38</v>
      </c>
      <c r="I3156" s="7" t="s">
        <v>148</v>
      </c>
      <c r="J3156" t="s">
        <v>18</v>
      </c>
      <c r="K3156">
        <v>60.5</v>
      </c>
      <c r="L3156">
        <v>2</v>
      </c>
      <c r="M3156">
        <v>83.2</v>
      </c>
      <c r="N3156">
        <v>2.76</v>
      </c>
    </row>
    <row r="3157" spans="1:14" x14ac:dyDescent="0.25">
      <c r="A3157" s="7">
        <v>446518</v>
      </c>
      <c r="B3157" s="7">
        <f t="shared" si="147"/>
        <v>0</v>
      </c>
      <c r="C3157" s="7">
        <f t="shared" si="148"/>
        <v>0</v>
      </c>
      <c r="D3157" s="7">
        <f t="shared" si="149"/>
        <v>0</v>
      </c>
      <c r="E3157" s="7">
        <v>425332</v>
      </c>
      <c r="F3157" t="s">
        <v>50</v>
      </c>
      <c r="G3157" t="s">
        <v>93</v>
      </c>
      <c r="H3157" s="7">
        <v>12</v>
      </c>
      <c r="I3157" s="7" t="s">
        <v>149</v>
      </c>
      <c r="J3157" t="s">
        <v>18</v>
      </c>
      <c r="K3157">
        <v>151.80000000000001</v>
      </c>
      <c r="L3157">
        <v>1</v>
      </c>
      <c r="M3157" t="s">
        <v>149</v>
      </c>
      <c r="N3157" t="s">
        <v>149</v>
      </c>
    </row>
    <row r="3158" spans="1:14" x14ac:dyDescent="0.25">
      <c r="A3158" s="7">
        <v>446577</v>
      </c>
      <c r="B3158" s="7">
        <f t="shared" si="147"/>
        <v>0</v>
      </c>
      <c r="C3158" s="7">
        <f t="shared" si="148"/>
        <v>0</v>
      </c>
      <c r="D3158" s="7">
        <f t="shared" si="149"/>
        <v>0</v>
      </c>
      <c r="E3158" s="7">
        <v>431038</v>
      </c>
      <c r="F3158" t="s">
        <v>29</v>
      </c>
      <c r="G3158" t="s">
        <v>64</v>
      </c>
      <c r="H3158" s="7">
        <v>11</v>
      </c>
      <c r="I3158" s="7" t="s">
        <v>149</v>
      </c>
      <c r="J3158" t="s">
        <v>11</v>
      </c>
      <c r="K3158">
        <v>59.7</v>
      </c>
      <c r="L3158">
        <v>1</v>
      </c>
      <c r="M3158" t="s">
        <v>149</v>
      </c>
      <c r="N3158" t="s">
        <v>149</v>
      </c>
    </row>
    <row r="3159" spans="1:14" x14ac:dyDescent="0.25">
      <c r="A3159" s="7">
        <v>446624</v>
      </c>
      <c r="B3159" s="7">
        <f t="shared" si="147"/>
        <v>0</v>
      </c>
      <c r="C3159" s="7">
        <f t="shared" si="148"/>
        <v>0</v>
      </c>
      <c r="D3159" s="7">
        <f t="shared" si="149"/>
        <v>0</v>
      </c>
      <c r="E3159" s="7">
        <v>431298</v>
      </c>
      <c r="F3159" t="s">
        <v>50</v>
      </c>
      <c r="G3159" t="s">
        <v>100</v>
      </c>
      <c r="H3159" s="7">
        <v>16</v>
      </c>
      <c r="I3159" s="7" t="s">
        <v>149</v>
      </c>
      <c r="J3159" t="s">
        <v>18</v>
      </c>
      <c r="K3159">
        <v>161.5</v>
      </c>
      <c r="L3159">
        <v>1</v>
      </c>
      <c r="M3159" t="s">
        <v>149</v>
      </c>
      <c r="N3159" t="s">
        <v>149</v>
      </c>
    </row>
    <row r="3160" spans="1:14" x14ac:dyDescent="0.25">
      <c r="A3160" s="7">
        <v>446625</v>
      </c>
      <c r="B3160" s="7">
        <f t="shared" si="147"/>
        <v>0</v>
      </c>
      <c r="C3160" s="7">
        <f t="shared" si="148"/>
        <v>0</v>
      </c>
      <c r="D3160" s="7">
        <f t="shared" si="149"/>
        <v>0</v>
      </c>
      <c r="E3160" s="7">
        <v>431298</v>
      </c>
      <c r="F3160" t="s">
        <v>50</v>
      </c>
      <c r="G3160" t="s">
        <v>100</v>
      </c>
      <c r="H3160" s="7">
        <v>16</v>
      </c>
      <c r="I3160" s="7" t="s">
        <v>149</v>
      </c>
      <c r="J3160" t="s">
        <v>18</v>
      </c>
      <c r="K3160">
        <v>54.7</v>
      </c>
      <c r="L3160">
        <v>1</v>
      </c>
      <c r="M3160" t="s">
        <v>149</v>
      </c>
      <c r="N3160" t="s">
        <v>149</v>
      </c>
    </row>
    <row r="3161" spans="1:14" x14ac:dyDescent="0.25">
      <c r="A3161" s="7">
        <v>446628</v>
      </c>
      <c r="B3161" s="7">
        <f t="shared" si="147"/>
        <v>0</v>
      </c>
      <c r="C3161" s="7">
        <f t="shared" si="148"/>
        <v>0</v>
      </c>
      <c r="D3161" s="7">
        <f t="shared" si="149"/>
        <v>0</v>
      </c>
      <c r="E3161" s="7">
        <v>431298</v>
      </c>
      <c r="F3161" t="s">
        <v>50</v>
      </c>
      <c r="G3161" t="s">
        <v>100</v>
      </c>
      <c r="H3161" s="7">
        <v>16</v>
      </c>
      <c r="I3161" s="7" t="s">
        <v>149</v>
      </c>
      <c r="J3161" t="s">
        <v>18</v>
      </c>
      <c r="K3161">
        <v>128.19999999999999</v>
      </c>
      <c r="L3161">
        <v>1</v>
      </c>
      <c r="M3161" t="s">
        <v>149</v>
      </c>
      <c r="N3161" t="s">
        <v>149</v>
      </c>
    </row>
    <row r="3162" spans="1:14" x14ac:dyDescent="0.25">
      <c r="A3162" s="7">
        <v>446664</v>
      </c>
      <c r="B3162" s="7">
        <f t="shared" si="147"/>
        <v>0</v>
      </c>
      <c r="C3162" s="7">
        <f t="shared" si="148"/>
        <v>0</v>
      </c>
      <c r="D3162" s="7">
        <f t="shared" si="149"/>
        <v>0</v>
      </c>
      <c r="E3162" s="7">
        <v>431518</v>
      </c>
      <c r="F3162" t="s">
        <v>50</v>
      </c>
      <c r="G3162" t="s">
        <v>114</v>
      </c>
      <c r="H3162" s="7" t="s">
        <v>116</v>
      </c>
      <c r="I3162" s="7" t="s">
        <v>149</v>
      </c>
      <c r="J3162" t="s">
        <v>18</v>
      </c>
      <c r="K3162">
        <v>0</v>
      </c>
      <c r="L3162">
        <v>1</v>
      </c>
      <c r="M3162" t="s">
        <v>149</v>
      </c>
      <c r="N3162" t="s">
        <v>149</v>
      </c>
    </row>
    <row r="3163" spans="1:14" x14ac:dyDescent="0.25">
      <c r="A3163" s="7">
        <v>447173</v>
      </c>
      <c r="B3163" s="7">
        <f t="shared" si="147"/>
        <v>0</v>
      </c>
      <c r="C3163" s="7">
        <f t="shared" si="148"/>
        <v>0</v>
      </c>
      <c r="D3163" s="7">
        <f t="shared" si="149"/>
        <v>0</v>
      </c>
      <c r="E3163" s="7">
        <v>447171</v>
      </c>
      <c r="F3163" t="s">
        <v>29</v>
      </c>
      <c r="G3163" t="s">
        <v>36</v>
      </c>
      <c r="H3163" s="7" t="s">
        <v>122</v>
      </c>
      <c r="I3163" s="7" t="s">
        <v>148</v>
      </c>
      <c r="J3163" t="s">
        <v>11</v>
      </c>
      <c r="K3163">
        <v>36.700000000000003</v>
      </c>
      <c r="L3163">
        <v>1</v>
      </c>
      <c r="M3163">
        <v>142</v>
      </c>
      <c r="N3163">
        <v>1.9870000000000001</v>
      </c>
    </row>
    <row r="3164" spans="1:14" x14ac:dyDescent="0.25">
      <c r="A3164" s="7">
        <v>447177</v>
      </c>
      <c r="B3164" s="7">
        <f t="shared" si="147"/>
        <v>0</v>
      </c>
      <c r="C3164" s="7">
        <f t="shared" si="148"/>
        <v>0</v>
      </c>
      <c r="D3164" s="7">
        <f t="shared" si="149"/>
        <v>0</v>
      </c>
      <c r="E3164" s="7">
        <v>447175</v>
      </c>
      <c r="F3164" t="s">
        <v>29</v>
      </c>
      <c r="G3164" t="s">
        <v>123</v>
      </c>
      <c r="H3164" s="7">
        <v>22</v>
      </c>
      <c r="I3164" s="7" t="s">
        <v>148</v>
      </c>
      <c r="J3164" t="s">
        <v>11</v>
      </c>
      <c r="K3164">
        <v>69.5</v>
      </c>
      <c r="L3164">
        <v>2</v>
      </c>
      <c r="M3164">
        <v>113.6</v>
      </c>
      <c r="N3164">
        <v>1.9870000000000001</v>
      </c>
    </row>
    <row r="3165" spans="1:14" x14ac:dyDescent="0.25">
      <c r="A3165" s="7">
        <v>447179</v>
      </c>
      <c r="B3165" s="7">
        <f t="shared" si="147"/>
        <v>0</v>
      </c>
      <c r="C3165" s="7">
        <f t="shared" si="148"/>
        <v>0</v>
      </c>
      <c r="D3165" s="7">
        <f t="shared" si="149"/>
        <v>0</v>
      </c>
      <c r="E3165" s="7">
        <v>447175</v>
      </c>
      <c r="F3165" t="s">
        <v>29</v>
      </c>
      <c r="G3165" t="s">
        <v>123</v>
      </c>
      <c r="H3165" s="7">
        <v>22</v>
      </c>
      <c r="I3165" s="7" t="s">
        <v>148</v>
      </c>
      <c r="J3165" t="s">
        <v>11</v>
      </c>
      <c r="K3165">
        <v>68.7</v>
      </c>
      <c r="L3165">
        <v>3</v>
      </c>
      <c r="M3165">
        <v>87.9</v>
      </c>
      <c r="N3165">
        <v>1.9870000000000001</v>
      </c>
    </row>
    <row r="3166" spans="1:14" x14ac:dyDescent="0.25">
      <c r="A3166" s="7">
        <v>447182</v>
      </c>
      <c r="B3166" s="7">
        <f t="shared" si="147"/>
        <v>0</v>
      </c>
      <c r="C3166" s="7">
        <f t="shared" si="148"/>
        <v>0</v>
      </c>
      <c r="D3166" s="7">
        <f t="shared" si="149"/>
        <v>0</v>
      </c>
      <c r="E3166" s="7">
        <v>447175</v>
      </c>
      <c r="F3166" t="s">
        <v>29</v>
      </c>
      <c r="G3166" t="s">
        <v>123</v>
      </c>
      <c r="H3166" s="7">
        <v>22</v>
      </c>
      <c r="I3166" s="7" t="s">
        <v>148</v>
      </c>
      <c r="J3166" t="s">
        <v>11</v>
      </c>
      <c r="K3166">
        <v>69.5</v>
      </c>
      <c r="L3166">
        <v>4</v>
      </c>
      <c r="M3166">
        <v>71.5</v>
      </c>
      <c r="N3166">
        <v>1.9870000000000001</v>
      </c>
    </row>
    <row r="3167" spans="1:14" x14ac:dyDescent="0.25">
      <c r="A3167" s="7">
        <v>447185</v>
      </c>
      <c r="B3167" s="7">
        <f t="shared" si="147"/>
        <v>0</v>
      </c>
      <c r="C3167" s="7">
        <f t="shared" si="148"/>
        <v>0</v>
      </c>
      <c r="D3167" s="7">
        <f t="shared" si="149"/>
        <v>0</v>
      </c>
      <c r="E3167" s="7">
        <v>447175</v>
      </c>
      <c r="F3167" t="s">
        <v>29</v>
      </c>
      <c r="G3167" t="s">
        <v>123</v>
      </c>
      <c r="H3167" s="7">
        <v>22</v>
      </c>
      <c r="I3167" s="7" t="s">
        <v>148</v>
      </c>
      <c r="J3167" t="s">
        <v>11</v>
      </c>
      <c r="K3167">
        <v>68.900000000000006</v>
      </c>
      <c r="L3167">
        <v>2</v>
      </c>
      <c r="M3167">
        <v>113.6</v>
      </c>
      <c r="N3167">
        <v>1.9870000000000001</v>
      </c>
    </row>
    <row r="3168" spans="1:14" x14ac:dyDescent="0.25">
      <c r="A3168" s="7">
        <v>447187</v>
      </c>
      <c r="B3168" s="7">
        <f t="shared" si="147"/>
        <v>0</v>
      </c>
      <c r="C3168" s="7">
        <f t="shared" si="148"/>
        <v>0</v>
      </c>
      <c r="D3168" s="7">
        <f t="shared" si="149"/>
        <v>0</v>
      </c>
      <c r="E3168" s="7">
        <v>447175</v>
      </c>
      <c r="F3168" t="s">
        <v>29</v>
      </c>
      <c r="G3168" t="s">
        <v>123</v>
      </c>
      <c r="H3168" s="7">
        <v>22</v>
      </c>
      <c r="I3168" s="7" t="s">
        <v>148</v>
      </c>
      <c r="J3168" t="s">
        <v>11</v>
      </c>
      <c r="K3168">
        <v>67.7</v>
      </c>
      <c r="L3168">
        <v>2</v>
      </c>
      <c r="M3168">
        <v>113.6</v>
      </c>
      <c r="N3168">
        <v>1.9870000000000001</v>
      </c>
    </row>
    <row r="3169" spans="1:14" x14ac:dyDescent="0.25">
      <c r="A3169" s="7">
        <v>447189</v>
      </c>
      <c r="B3169" s="7">
        <f t="shared" si="147"/>
        <v>0</v>
      </c>
      <c r="C3169" s="7">
        <f t="shared" si="148"/>
        <v>0</v>
      </c>
      <c r="D3169" s="7">
        <f t="shared" si="149"/>
        <v>0</v>
      </c>
      <c r="E3169" s="7">
        <v>447175</v>
      </c>
      <c r="F3169" t="s">
        <v>29</v>
      </c>
      <c r="G3169" t="s">
        <v>123</v>
      </c>
      <c r="H3169" s="7">
        <v>22</v>
      </c>
      <c r="I3169" s="7" t="s">
        <v>148</v>
      </c>
      <c r="J3169" t="s">
        <v>11</v>
      </c>
      <c r="K3169">
        <v>67.8</v>
      </c>
      <c r="L3169">
        <v>2</v>
      </c>
      <c r="M3169">
        <v>113.6</v>
      </c>
      <c r="N3169">
        <v>1.9870000000000001</v>
      </c>
    </row>
    <row r="3170" spans="1:14" x14ac:dyDescent="0.25">
      <c r="A3170" s="7">
        <v>447192</v>
      </c>
      <c r="B3170" s="7">
        <f t="shared" si="147"/>
        <v>0</v>
      </c>
      <c r="C3170" s="7">
        <f t="shared" si="148"/>
        <v>0</v>
      </c>
      <c r="D3170" s="7">
        <f t="shared" si="149"/>
        <v>0</v>
      </c>
      <c r="E3170" s="7">
        <v>447175</v>
      </c>
      <c r="F3170" t="s">
        <v>29</v>
      </c>
      <c r="G3170" t="s">
        <v>123</v>
      </c>
      <c r="H3170" s="7">
        <v>22</v>
      </c>
      <c r="I3170" s="7" t="s">
        <v>148</v>
      </c>
      <c r="J3170" t="s">
        <v>11</v>
      </c>
      <c r="K3170">
        <v>66.900000000000006</v>
      </c>
      <c r="L3170">
        <v>3</v>
      </c>
      <c r="M3170">
        <v>87.9</v>
      </c>
      <c r="N3170">
        <v>1.9870000000000001</v>
      </c>
    </row>
    <row r="3171" spans="1:14" x14ac:dyDescent="0.25">
      <c r="A3171" s="7">
        <v>447193</v>
      </c>
      <c r="B3171" s="7">
        <f t="shared" si="147"/>
        <v>0</v>
      </c>
      <c r="C3171" s="7">
        <f t="shared" si="148"/>
        <v>0</v>
      </c>
      <c r="D3171" s="7">
        <f t="shared" si="149"/>
        <v>0</v>
      </c>
      <c r="E3171" s="7">
        <v>447171</v>
      </c>
      <c r="F3171" t="s">
        <v>29</v>
      </c>
      <c r="G3171" t="s">
        <v>36</v>
      </c>
      <c r="H3171" s="7" t="s">
        <v>122</v>
      </c>
      <c r="I3171" s="7" t="s">
        <v>148</v>
      </c>
      <c r="J3171" t="s">
        <v>11</v>
      </c>
      <c r="K3171">
        <v>43.6</v>
      </c>
      <c r="L3171">
        <v>2</v>
      </c>
      <c r="M3171">
        <v>103.9</v>
      </c>
      <c r="N3171">
        <v>1.9870000000000001</v>
      </c>
    </row>
    <row r="3172" spans="1:14" x14ac:dyDescent="0.25">
      <c r="A3172" s="7">
        <v>447195</v>
      </c>
      <c r="B3172" s="7">
        <f t="shared" si="147"/>
        <v>0</v>
      </c>
      <c r="C3172" s="7">
        <f t="shared" si="148"/>
        <v>0</v>
      </c>
      <c r="D3172" s="7">
        <f t="shared" si="149"/>
        <v>0</v>
      </c>
      <c r="E3172" s="7">
        <v>447171</v>
      </c>
      <c r="F3172" t="s">
        <v>29</v>
      </c>
      <c r="G3172" t="s">
        <v>36</v>
      </c>
      <c r="H3172" s="7" t="s">
        <v>122</v>
      </c>
      <c r="I3172" s="7" t="s">
        <v>148</v>
      </c>
      <c r="J3172" t="s">
        <v>11</v>
      </c>
      <c r="K3172">
        <v>43.6</v>
      </c>
      <c r="L3172">
        <v>2</v>
      </c>
      <c r="M3172">
        <v>103.9</v>
      </c>
      <c r="N3172">
        <v>1.9870000000000001</v>
      </c>
    </row>
    <row r="3173" spans="1:14" x14ac:dyDescent="0.25">
      <c r="A3173" s="7">
        <v>447197</v>
      </c>
      <c r="B3173" s="7">
        <f t="shared" si="147"/>
        <v>0</v>
      </c>
      <c r="C3173" s="7">
        <f t="shared" si="148"/>
        <v>0</v>
      </c>
      <c r="D3173" s="7">
        <f t="shared" si="149"/>
        <v>0</v>
      </c>
      <c r="E3173" s="7">
        <v>447171</v>
      </c>
      <c r="F3173" t="s">
        <v>29</v>
      </c>
      <c r="G3173" t="s">
        <v>36</v>
      </c>
      <c r="H3173" s="7" t="s">
        <v>122</v>
      </c>
      <c r="I3173" s="7" t="s">
        <v>148</v>
      </c>
      <c r="J3173" t="s">
        <v>11</v>
      </c>
      <c r="K3173">
        <v>36.5</v>
      </c>
      <c r="L3173">
        <v>1</v>
      </c>
      <c r="M3173">
        <v>142</v>
      </c>
      <c r="N3173">
        <v>1.9870000000000001</v>
      </c>
    </row>
    <row r="3174" spans="1:14" x14ac:dyDescent="0.25">
      <c r="A3174" s="7">
        <v>447199</v>
      </c>
      <c r="B3174" s="7">
        <f t="shared" si="147"/>
        <v>0</v>
      </c>
      <c r="C3174" s="7">
        <f t="shared" si="148"/>
        <v>0</v>
      </c>
      <c r="D3174" s="7">
        <f t="shared" si="149"/>
        <v>0</v>
      </c>
      <c r="E3174" s="7">
        <v>447175</v>
      </c>
      <c r="F3174" t="s">
        <v>29</v>
      </c>
      <c r="G3174" t="s">
        <v>123</v>
      </c>
      <c r="H3174" s="7">
        <v>22</v>
      </c>
      <c r="I3174" s="7" t="s">
        <v>148</v>
      </c>
      <c r="J3174" t="s">
        <v>11</v>
      </c>
      <c r="K3174">
        <v>68.5</v>
      </c>
      <c r="L3174">
        <v>3</v>
      </c>
      <c r="M3174">
        <v>87.9</v>
      </c>
      <c r="N3174">
        <v>1.9870000000000001</v>
      </c>
    </row>
    <row r="3175" spans="1:14" x14ac:dyDescent="0.25">
      <c r="A3175" s="7">
        <v>447201</v>
      </c>
      <c r="B3175" s="7">
        <f t="shared" si="147"/>
        <v>0</v>
      </c>
      <c r="C3175" s="7">
        <f t="shared" si="148"/>
        <v>0</v>
      </c>
      <c r="D3175" s="7">
        <f t="shared" si="149"/>
        <v>0</v>
      </c>
      <c r="E3175" s="7">
        <v>447171</v>
      </c>
      <c r="F3175" t="s">
        <v>29</v>
      </c>
      <c r="G3175" t="s">
        <v>36</v>
      </c>
      <c r="H3175" s="7" t="s">
        <v>122</v>
      </c>
      <c r="I3175" s="7" t="s">
        <v>148</v>
      </c>
      <c r="J3175" t="s">
        <v>11</v>
      </c>
      <c r="K3175">
        <v>37</v>
      </c>
      <c r="L3175">
        <v>1</v>
      </c>
      <c r="M3175">
        <v>142</v>
      </c>
      <c r="N3175">
        <v>1.9870000000000001</v>
      </c>
    </row>
    <row r="3176" spans="1:14" x14ac:dyDescent="0.25">
      <c r="A3176" s="7">
        <v>447203</v>
      </c>
      <c r="B3176" s="7">
        <f t="shared" si="147"/>
        <v>0</v>
      </c>
      <c r="C3176" s="7">
        <f t="shared" si="148"/>
        <v>0</v>
      </c>
      <c r="D3176" s="7">
        <f t="shared" si="149"/>
        <v>0</v>
      </c>
      <c r="E3176" s="7">
        <v>447171</v>
      </c>
      <c r="F3176" t="s">
        <v>29</v>
      </c>
      <c r="G3176" t="s">
        <v>36</v>
      </c>
      <c r="H3176" s="7" t="s">
        <v>122</v>
      </c>
      <c r="I3176" s="7" t="s">
        <v>148</v>
      </c>
      <c r="J3176" t="s">
        <v>11</v>
      </c>
      <c r="K3176">
        <v>44.1</v>
      </c>
      <c r="L3176">
        <v>1</v>
      </c>
      <c r="M3176">
        <v>167.6</v>
      </c>
      <c r="N3176">
        <v>1.9870000000000001</v>
      </c>
    </row>
    <row r="3177" spans="1:14" x14ac:dyDescent="0.25">
      <c r="A3177" s="7">
        <v>447205</v>
      </c>
      <c r="B3177" s="7">
        <f t="shared" si="147"/>
        <v>0</v>
      </c>
      <c r="C3177" s="7">
        <f t="shared" si="148"/>
        <v>0</v>
      </c>
      <c r="D3177" s="7">
        <f t="shared" si="149"/>
        <v>0</v>
      </c>
      <c r="E3177" s="7">
        <v>447171</v>
      </c>
      <c r="F3177" t="s">
        <v>29</v>
      </c>
      <c r="G3177" t="s">
        <v>36</v>
      </c>
      <c r="H3177" s="7" t="s">
        <v>122</v>
      </c>
      <c r="I3177" s="7" t="s">
        <v>148</v>
      </c>
      <c r="J3177" t="s">
        <v>11</v>
      </c>
      <c r="K3177">
        <v>43.9</v>
      </c>
      <c r="L3177">
        <v>1</v>
      </c>
      <c r="M3177">
        <v>167.6</v>
      </c>
      <c r="N3177">
        <v>1.9870000000000001</v>
      </c>
    </row>
    <row r="3178" spans="1:14" x14ac:dyDescent="0.25">
      <c r="A3178" s="7">
        <v>447207</v>
      </c>
      <c r="B3178" s="7">
        <f t="shared" si="147"/>
        <v>0</v>
      </c>
      <c r="C3178" s="7">
        <f t="shared" si="148"/>
        <v>0</v>
      </c>
      <c r="D3178" s="7">
        <f t="shared" si="149"/>
        <v>0</v>
      </c>
      <c r="E3178" s="7">
        <v>447171</v>
      </c>
      <c r="F3178" t="s">
        <v>29</v>
      </c>
      <c r="G3178" t="s">
        <v>36</v>
      </c>
      <c r="H3178" s="7" t="s">
        <v>122</v>
      </c>
      <c r="I3178" s="7" t="s">
        <v>148</v>
      </c>
      <c r="J3178" t="s">
        <v>11</v>
      </c>
      <c r="K3178">
        <v>36.200000000000003</v>
      </c>
      <c r="L3178">
        <v>2</v>
      </c>
      <c r="M3178">
        <v>88</v>
      </c>
      <c r="N3178">
        <v>1.9870000000000001</v>
      </c>
    </row>
    <row r="3179" spans="1:14" x14ac:dyDescent="0.25">
      <c r="A3179" s="7">
        <v>447209</v>
      </c>
      <c r="B3179" s="7">
        <f t="shared" si="147"/>
        <v>0</v>
      </c>
      <c r="C3179" s="7">
        <f t="shared" si="148"/>
        <v>0</v>
      </c>
      <c r="D3179" s="7">
        <f t="shared" si="149"/>
        <v>0</v>
      </c>
      <c r="E3179" s="7">
        <v>447171</v>
      </c>
      <c r="F3179" t="s">
        <v>29</v>
      </c>
      <c r="G3179" t="s">
        <v>36</v>
      </c>
      <c r="H3179" s="7" t="s">
        <v>122</v>
      </c>
      <c r="I3179" s="7" t="s">
        <v>148</v>
      </c>
      <c r="J3179" t="s">
        <v>11</v>
      </c>
      <c r="K3179">
        <v>36.6</v>
      </c>
      <c r="L3179">
        <v>2</v>
      </c>
      <c r="M3179">
        <v>88</v>
      </c>
      <c r="N3179">
        <v>1.9870000000000001</v>
      </c>
    </row>
    <row r="3180" spans="1:14" x14ac:dyDescent="0.25">
      <c r="A3180" s="7">
        <v>447211</v>
      </c>
      <c r="B3180" s="7">
        <f t="shared" si="147"/>
        <v>0</v>
      </c>
      <c r="C3180" s="7">
        <f t="shared" si="148"/>
        <v>0</v>
      </c>
      <c r="D3180" s="7">
        <f t="shared" si="149"/>
        <v>0</v>
      </c>
      <c r="E3180" s="7">
        <v>447171</v>
      </c>
      <c r="F3180" t="s">
        <v>29</v>
      </c>
      <c r="G3180" t="s">
        <v>36</v>
      </c>
      <c r="H3180" s="7" t="s">
        <v>122</v>
      </c>
      <c r="I3180" s="7" t="s">
        <v>148</v>
      </c>
      <c r="J3180" t="s">
        <v>11</v>
      </c>
      <c r="K3180">
        <v>43.9</v>
      </c>
      <c r="L3180">
        <v>2</v>
      </c>
      <c r="M3180">
        <v>103.9</v>
      </c>
      <c r="N3180">
        <v>1.9870000000000001</v>
      </c>
    </row>
    <row r="3181" spans="1:14" x14ac:dyDescent="0.25">
      <c r="A3181" s="7">
        <v>447213</v>
      </c>
      <c r="B3181" s="7">
        <f t="shared" si="147"/>
        <v>0</v>
      </c>
      <c r="C3181" s="7">
        <f t="shared" si="148"/>
        <v>0</v>
      </c>
      <c r="D3181" s="7">
        <f t="shared" si="149"/>
        <v>0</v>
      </c>
      <c r="E3181" s="7">
        <v>447171</v>
      </c>
      <c r="F3181" t="s">
        <v>29</v>
      </c>
      <c r="G3181" t="s">
        <v>36</v>
      </c>
      <c r="H3181" s="7" t="s">
        <v>122</v>
      </c>
      <c r="I3181" s="7" t="s">
        <v>148</v>
      </c>
      <c r="J3181" t="s">
        <v>11</v>
      </c>
      <c r="K3181">
        <v>43.9</v>
      </c>
      <c r="L3181">
        <v>2</v>
      </c>
      <c r="M3181">
        <v>103.9</v>
      </c>
      <c r="N3181">
        <v>1.9870000000000001</v>
      </c>
    </row>
    <row r="3182" spans="1:14" x14ac:dyDescent="0.25">
      <c r="A3182" s="7">
        <v>447218</v>
      </c>
      <c r="B3182" s="7">
        <f t="shared" si="147"/>
        <v>0</v>
      </c>
      <c r="C3182" s="7">
        <f t="shared" si="148"/>
        <v>0</v>
      </c>
      <c r="D3182" s="7">
        <f t="shared" si="149"/>
        <v>0</v>
      </c>
      <c r="E3182" s="7">
        <v>447171</v>
      </c>
      <c r="F3182" t="s">
        <v>29</v>
      </c>
      <c r="G3182" t="s">
        <v>36</v>
      </c>
      <c r="H3182" s="7" t="s">
        <v>122</v>
      </c>
      <c r="I3182" s="7" t="s">
        <v>148</v>
      </c>
      <c r="J3182" t="s">
        <v>11</v>
      </c>
      <c r="K3182">
        <v>36.4</v>
      </c>
      <c r="L3182">
        <v>1</v>
      </c>
      <c r="M3182">
        <v>142</v>
      </c>
      <c r="N3182">
        <v>1.9870000000000001</v>
      </c>
    </row>
    <row r="3183" spans="1:14" x14ac:dyDescent="0.25">
      <c r="A3183" s="7">
        <v>447220</v>
      </c>
      <c r="B3183" s="7">
        <f t="shared" si="147"/>
        <v>0</v>
      </c>
      <c r="C3183" s="7">
        <f t="shared" si="148"/>
        <v>0</v>
      </c>
      <c r="D3183" s="7">
        <f t="shared" si="149"/>
        <v>0</v>
      </c>
      <c r="E3183" s="7">
        <v>447171</v>
      </c>
      <c r="F3183" t="s">
        <v>29</v>
      </c>
      <c r="G3183" t="s">
        <v>36</v>
      </c>
      <c r="H3183" s="7" t="s">
        <v>122</v>
      </c>
      <c r="I3183" s="7" t="s">
        <v>148</v>
      </c>
      <c r="J3183" t="s">
        <v>11</v>
      </c>
      <c r="K3183">
        <v>43.9</v>
      </c>
      <c r="L3183">
        <v>1</v>
      </c>
      <c r="M3183">
        <v>167.6</v>
      </c>
      <c r="N3183">
        <v>1.9870000000000001</v>
      </c>
    </row>
    <row r="3184" spans="1:14" x14ac:dyDescent="0.25">
      <c r="A3184" s="7">
        <v>447222</v>
      </c>
      <c r="B3184" s="7">
        <f t="shared" si="147"/>
        <v>0</v>
      </c>
      <c r="C3184" s="7">
        <f t="shared" si="148"/>
        <v>0</v>
      </c>
      <c r="D3184" s="7">
        <f t="shared" si="149"/>
        <v>0</v>
      </c>
      <c r="E3184" s="7">
        <v>447171</v>
      </c>
      <c r="F3184" t="s">
        <v>29</v>
      </c>
      <c r="G3184" t="s">
        <v>36</v>
      </c>
      <c r="H3184" s="7" t="s">
        <v>122</v>
      </c>
      <c r="I3184" s="7" t="s">
        <v>148</v>
      </c>
      <c r="J3184" t="s">
        <v>11</v>
      </c>
      <c r="K3184">
        <v>43.7</v>
      </c>
      <c r="L3184">
        <v>1</v>
      </c>
      <c r="M3184">
        <v>167.6</v>
      </c>
      <c r="N3184">
        <v>1.9870000000000001</v>
      </c>
    </row>
    <row r="3185" spans="1:14" x14ac:dyDescent="0.25">
      <c r="A3185" s="7">
        <v>447571</v>
      </c>
      <c r="B3185" s="7">
        <f t="shared" si="147"/>
        <v>0</v>
      </c>
      <c r="C3185" s="7">
        <f t="shared" si="148"/>
        <v>0</v>
      </c>
      <c r="D3185" s="7">
        <f t="shared" si="149"/>
        <v>0</v>
      </c>
      <c r="E3185" s="7">
        <v>447354</v>
      </c>
      <c r="F3185" t="s">
        <v>50</v>
      </c>
      <c r="G3185" t="s">
        <v>16</v>
      </c>
      <c r="H3185" s="7">
        <v>17</v>
      </c>
      <c r="I3185" s="7" t="s">
        <v>148</v>
      </c>
      <c r="J3185" t="s">
        <v>18</v>
      </c>
      <c r="K3185">
        <v>31.9</v>
      </c>
      <c r="L3185">
        <v>1</v>
      </c>
      <c r="M3185">
        <v>92</v>
      </c>
      <c r="N3185">
        <v>2.76</v>
      </c>
    </row>
    <row r="3186" spans="1:14" x14ac:dyDescent="0.25">
      <c r="A3186" s="7">
        <v>447573</v>
      </c>
      <c r="B3186" s="7">
        <f t="shared" si="147"/>
        <v>0</v>
      </c>
      <c r="C3186" s="7">
        <f t="shared" si="148"/>
        <v>0</v>
      </c>
      <c r="D3186" s="7">
        <f t="shared" si="149"/>
        <v>0</v>
      </c>
      <c r="E3186" s="7">
        <v>447354</v>
      </c>
      <c r="F3186" t="s">
        <v>50</v>
      </c>
      <c r="G3186" t="s">
        <v>16</v>
      </c>
      <c r="H3186" s="7">
        <v>17</v>
      </c>
      <c r="I3186" s="7" t="s">
        <v>148</v>
      </c>
      <c r="J3186" t="s">
        <v>18</v>
      </c>
      <c r="K3186">
        <v>37.9</v>
      </c>
      <c r="L3186">
        <v>2</v>
      </c>
      <c r="M3186">
        <v>73.5</v>
      </c>
      <c r="N3186">
        <v>2.76</v>
      </c>
    </row>
    <row r="3187" spans="1:14" x14ac:dyDescent="0.25">
      <c r="A3187" s="7">
        <v>447577</v>
      </c>
      <c r="B3187" s="7">
        <f t="shared" si="147"/>
        <v>0</v>
      </c>
      <c r="C3187" s="7">
        <f t="shared" si="148"/>
        <v>0</v>
      </c>
      <c r="D3187" s="7">
        <f t="shared" si="149"/>
        <v>0</v>
      </c>
      <c r="E3187" s="7">
        <v>447354</v>
      </c>
      <c r="F3187" t="s">
        <v>50</v>
      </c>
      <c r="G3187" t="s">
        <v>16</v>
      </c>
      <c r="H3187" s="7">
        <v>17</v>
      </c>
      <c r="I3187" s="7" t="s">
        <v>148</v>
      </c>
      <c r="J3187" t="s">
        <v>18</v>
      </c>
      <c r="K3187">
        <v>31.1</v>
      </c>
      <c r="L3187">
        <v>3</v>
      </c>
      <c r="M3187">
        <v>44.2</v>
      </c>
      <c r="N3187">
        <v>2.76</v>
      </c>
    </row>
    <row r="3188" spans="1:14" x14ac:dyDescent="0.25">
      <c r="A3188" s="7">
        <v>447579</v>
      </c>
      <c r="B3188" s="7">
        <f t="shared" si="147"/>
        <v>0</v>
      </c>
      <c r="C3188" s="7">
        <f t="shared" si="148"/>
        <v>0</v>
      </c>
      <c r="D3188" s="7">
        <f t="shared" si="149"/>
        <v>0</v>
      </c>
      <c r="E3188" s="7">
        <v>447354</v>
      </c>
      <c r="F3188" t="s">
        <v>50</v>
      </c>
      <c r="G3188" t="s">
        <v>16</v>
      </c>
      <c r="H3188" s="7">
        <v>17</v>
      </c>
      <c r="I3188" s="7" t="s">
        <v>148</v>
      </c>
      <c r="J3188" t="s">
        <v>18</v>
      </c>
      <c r="K3188">
        <v>31.9</v>
      </c>
      <c r="L3188">
        <v>1</v>
      </c>
      <c r="M3188">
        <v>92</v>
      </c>
      <c r="N3188">
        <v>2.76</v>
      </c>
    </row>
    <row r="3189" spans="1:14" x14ac:dyDescent="0.25">
      <c r="A3189" s="7">
        <v>447581</v>
      </c>
      <c r="B3189" s="7">
        <f t="shared" si="147"/>
        <v>0</v>
      </c>
      <c r="C3189" s="7">
        <f t="shared" si="148"/>
        <v>0</v>
      </c>
      <c r="D3189" s="7">
        <f t="shared" si="149"/>
        <v>0</v>
      </c>
      <c r="E3189" s="7">
        <v>447354</v>
      </c>
      <c r="F3189" t="s">
        <v>50</v>
      </c>
      <c r="G3189" t="s">
        <v>16</v>
      </c>
      <c r="H3189" s="7">
        <v>17</v>
      </c>
      <c r="I3189" s="7" t="s">
        <v>148</v>
      </c>
      <c r="J3189" t="s">
        <v>18</v>
      </c>
      <c r="K3189">
        <v>38</v>
      </c>
      <c r="L3189">
        <v>3</v>
      </c>
      <c r="M3189">
        <v>57</v>
      </c>
      <c r="N3189">
        <v>2.76</v>
      </c>
    </row>
    <row r="3190" spans="1:14" x14ac:dyDescent="0.25">
      <c r="A3190" s="7">
        <v>447583</v>
      </c>
      <c r="B3190" s="7">
        <f t="shared" si="147"/>
        <v>0</v>
      </c>
      <c r="C3190" s="7">
        <f t="shared" si="148"/>
        <v>0</v>
      </c>
      <c r="D3190" s="7">
        <f t="shared" si="149"/>
        <v>0</v>
      </c>
      <c r="E3190" s="7">
        <v>447354</v>
      </c>
      <c r="F3190" t="s">
        <v>50</v>
      </c>
      <c r="G3190" t="s">
        <v>16</v>
      </c>
      <c r="H3190" s="7">
        <v>17</v>
      </c>
      <c r="I3190" s="7" t="s">
        <v>148</v>
      </c>
      <c r="J3190" t="s">
        <v>18</v>
      </c>
      <c r="K3190">
        <v>31.4</v>
      </c>
      <c r="L3190">
        <v>1</v>
      </c>
      <c r="M3190">
        <v>92</v>
      </c>
      <c r="N3190">
        <v>2.76</v>
      </c>
    </row>
    <row r="3191" spans="1:14" x14ac:dyDescent="0.25">
      <c r="A3191" s="7">
        <v>447585</v>
      </c>
      <c r="B3191" s="7">
        <f t="shared" si="147"/>
        <v>0</v>
      </c>
      <c r="C3191" s="7">
        <f t="shared" si="148"/>
        <v>0</v>
      </c>
      <c r="D3191" s="7">
        <f t="shared" si="149"/>
        <v>0</v>
      </c>
      <c r="E3191" s="7">
        <v>447354</v>
      </c>
      <c r="F3191" t="s">
        <v>50</v>
      </c>
      <c r="G3191" t="s">
        <v>16</v>
      </c>
      <c r="H3191" s="7">
        <v>17</v>
      </c>
      <c r="I3191" s="7" t="s">
        <v>148</v>
      </c>
      <c r="J3191" t="s">
        <v>18</v>
      </c>
      <c r="K3191">
        <v>38</v>
      </c>
      <c r="L3191">
        <v>2</v>
      </c>
      <c r="M3191">
        <v>73.5</v>
      </c>
      <c r="N3191">
        <v>2.76</v>
      </c>
    </row>
    <row r="3192" spans="1:14" x14ac:dyDescent="0.25">
      <c r="A3192" s="7">
        <v>447587</v>
      </c>
      <c r="B3192" s="7">
        <f t="shared" si="147"/>
        <v>0</v>
      </c>
      <c r="C3192" s="7">
        <f t="shared" si="148"/>
        <v>0</v>
      </c>
      <c r="D3192" s="7">
        <f t="shared" si="149"/>
        <v>0</v>
      </c>
      <c r="E3192" s="7">
        <v>447354</v>
      </c>
      <c r="F3192" t="s">
        <v>50</v>
      </c>
      <c r="G3192" t="s">
        <v>16</v>
      </c>
      <c r="H3192" s="7">
        <v>17</v>
      </c>
      <c r="I3192" s="7" t="s">
        <v>148</v>
      </c>
      <c r="J3192" t="s">
        <v>18</v>
      </c>
      <c r="K3192">
        <v>38.1</v>
      </c>
      <c r="L3192">
        <v>2</v>
      </c>
      <c r="M3192">
        <v>73.5</v>
      </c>
      <c r="N3192">
        <v>2.76</v>
      </c>
    </row>
    <row r="3193" spans="1:14" x14ac:dyDescent="0.25">
      <c r="A3193" s="7">
        <v>447589</v>
      </c>
      <c r="B3193" s="7">
        <f t="shared" si="147"/>
        <v>0</v>
      </c>
      <c r="C3193" s="7">
        <f t="shared" si="148"/>
        <v>0</v>
      </c>
      <c r="D3193" s="7">
        <f t="shared" si="149"/>
        <v>0</v>
      </c>
      <c r="E3193" s="7">
        <v>447354</v>
      </c>
      <c r="F3193" t="s">
        <v>50</v>
      </c>
      <c r="G3193" t="s">
        <v>16</v>
      </c>
      <c r="H3193" s="7">
        <v>17</v>
      </c>
      <c r="I3193" s="7" t="s">
        <v>148</v>
      </c>
      <c r="J3193" t="s">
        <v>18</v>
      </c>
      <c r="K3193">
        <v>32</v>
      </c>
      <c r="L3193">
        <v>2</v>
      </c>
      <c r="M3193">
        <v>57</v>
      </c>
      <c r="N3193">
        <v>2.76</v>
      </c>
    </row>
    <row r="3194" spans="1:14" x14ac:dyDescent="0.25">
      <c r="A3194" s="7">
        <v>447593</v>
      </c>
      <c r="B3194" s="7">
        <f t="shared" si="147"/>
        <v>0</v>
      </c>
      <c r="C3194" s="7">
        <f t="shared" si="148"/>
        <v>0</v>
      </c>
      <c r="D3194" s="7">
        <f t="shared" si="149"/>
        <v>0</v>
      </c>
      <c r="E3194" s="7">
        <v>447354</v>
      </c>
      <c r="F3194" t="s">
        <v>50</v>
      </c>
      <c r="G3194" t="s">
        <v>16</v>
      </c>
      <c r="H3194" s="7">
        <v>17</v>
      </c>
      <c r="I3194" s="7" t="s">
        <v>148</v>
      </c>
      <c r="J3194" t="s">
        <v>18</v>
      </c>
      <c r="K3194">
        <v>31.6</v>
      </c>
      <c r="L3194">
        <v>4</v>
      </c>
      <c r="M3194">
        <v>46.3</v>
      </c>
      <c r="N3194">
        <v>2.76</v>
      </c>
    </row>
    <row r="3195" spans="1:14" x14ac:dyDescent="0.25">
      <c r="A3195" s="7">
        <v>447595</v>
      </c>
      <c r="B3195" s="7">
        <f t="shared" si="147"/>
        <v>0</v>
      </c>
      <c r="C3195" s="7">
        <f t="shared" si="148"/>
        <v>0</v>
      </c>
      <c r="D3195" s="7">
        <f t="shared" si="149"/>
        <v>0</v>
      </c>
      <c r="E3195" s="7">
        <v>447354</v>
      </c>
      <c r="F3195" t="s">
        <v>50</v>
      </c>
      <c r="G3195" t="s">
        <v>16</v>
      </c>
      <c r="H3195" s="7">
        <v>17</v>
      </c>
      <c r="I3195" s="7" t="s">
        <v>148</v>
      </c>
      <c r="J3195" t="s">
        <v>18</v>
      </c>
      <c r="K3195">
        <v>31.5</v>
      </c>
      <c r="L3195">
        <v>3</v>
      </c>
      <c r="M3195">
        <v>44.2</v>
      </c>
      <c r="N3195">
        <v>2.76</v>
      </c>
    </row>
    <row r="3196" spans="1:14" x14ac:dyDescent="0.25">
      <c r="A3196" s="7">
        <v>447597</v>
      </c>
      <c r="B3196" s="7">
        <f t="shared" si="147"/>
        <v>0</v>
      </c>
      <c r="C3196" s="7">
        <f t="shared" si="148"/>
        <v>0</v>
      </c>
      <c r="D3196" s="7">
        <f t="shared" si="149"/>
        <v>0</v>
      </c>
      <c r="E3196" s="7">
        <v>447354</v>
      </c>
      <c r="F3196" t="s">
        <v>50</v>
      </c>
      <c r="G3196" t="s">
        <v>16</v>
      </c>
      <c r="H3196" s="7">
        <v>17</v>
      </c>
      <c r="I3196" s="7" t="s">
        <v>148</v>
      </c>
      <c r="J3196" t="s">
        <v>18</v>
      </c>
      <c r="K3196">
        <v>37.9</v>
      </c>
      <c r="L3196">
        <v>1</v>
      </c>
      <c r="M3196">
        <v>118.7</v>
      </c>
      <c r="N3196">
        <v>2.76</v>
      </c>
    </row>
    <row r="3197" spans="1:14" x14ac:dyDescent="0.25">
      <c r="A3197" s="7">
        <v>447599</v>
      </c>
      <c r="B3197" s="7">
        <f t="shared" si="147"/>
        <v>0</v>
      </c>
      <c r="C3197" s="7">
        <f t="shared" si="148"/>
        <v>0</v>
      </c>
      <c r="D3197" s="7">
        <f t="shared" si="149"/>
        <v>0</v>
      </c>
      <c r="E3197" s="7">
        <v>447354</v>
      </c>
      <c r="F3197" t="s">
        <v>50</v>
      </c>
      <c r="G3197" t="s">
        <v>16</v>
      </c>
      <c r="H3197" s="7">
        <v>17</v>
      </c>
      <c r="I3197" s="7" t="s">
        <v>148</v>
      </c>
      <c r="J3197" t="s">
        <v>18</v>
      </c>
      <c r="K3197">
        <v>37.799999999999997</v>
      </c>
      <c r="L3197">
        <v>5</v>
      </c>
      <c r="M3197">
        <v>40.4</v>
      </c>
      <c r="N3197">
        <v>2.76</v>
      </c>
    </row>
    <row r="3198" spans="1:14" x14ac:dyDescent="0.25">
      <c r="A3198" s="7">
        <v>447601</v>
      </c>
      <c r="B3198" s="7">
        <f t="shared" si="147"/>
        <v>0</v>
      </c>
      <c r="C3198" s="7">
        <f t="shared" si="148"/>
        <v>0</v>
      </c>
      <c r="D3198" s="7">
        <f t="shared" si="149"/>
        <v>0</v>
      </c>
      <c r="E3198" s="7">
        <v>447354</v>
      </c>
      <c r="F3198" t="s">
        <v>50</v>
      </c>
      <c r="G3198" t="s">
        <v>16</v>
      </c>
      <c r="H3198" s="7">
        <v>17</v>
      </c>
      <c r="I3198" s="7" t="s">
        <v>148</v>
      </c>
      <c r="J3198" t="s">
        <v>18</v>
      </c>
      <c r="K3198">
        <v>31.4</v>
      </c>
      <c r="L3198">
        <v>1</v>
      </c>
      <c r="M3198">
        <v>92</v>
      </c>
      <c r="N3198">
        <v>2.76</v>
      </c>
    </row>
    <row r="3199" spans="1:14" x14ac:dyDescent="0.25">
      <c r="A3199" s="7">
        <v>447603</v>
      </c>
      <c r="B3199" s="7">
        <f t="shared" si="147"/>
        <v>0</v>
      </c>
      <c r="C3199" s="7">
        <f t="shared" si="148"/>
        <v>0</v>
      </c>
      <c r="D3199" s="7">
        <f t="shared" si="149"/>
        <v>0</v>
      </c>
      <c r="E3199" s="7">
        <v>447355</v>
      </c>
      <c r="F3199" t="s">
        <v>50</v>
      </c>
      <c r="G3199" t="s">
        <v>16</v>
      </c>
      <c r="H3199" s="7">
        <v>19</v>
      </c>
      <c r="I3199" s="7" t="s">
        <v>148</v>
      </c>
      <c r="J3199" t="s">
        <v>18</v>
      </c>
      <c r="K3199">
        <v>44.3</v>
      </c>
      <c r="L3199">
        <v>3</v>
      </c>
      <c r="M3199">
        <v>57</v>
      </c>
      <c r="N3199">
        <v>2.76</v>
      </c>
    </row>
    <row r="3200" spans="1:14" x14ac:dyDescent="0.25">
      <c r="A3200" s="7">
        <v>447605</v>
      </c>
      <c r="B3200" s="7">
        <f t="shared" si="147"/>
        <v>0</v>
      </c>
      <c r="C3200" s="7">
        <f t="shared" si="148"/>
        <v>0</v>
      </c>
      <c r="D3200" s="7">
        <f t="shared" si="149"/>
        <v>0</v>
      </c>
      <c r="E3200" s="7">
        <v>447355</v>
      </c>
      <c r="F3200" t="s">
        <v>50</v>
      </c>
      <c r="G3200" t="s">
        <v>16</v>
      </c>
      <c r="H3200" s="7">
        <v>19</v>
      </c>
      <c r="I3200" s="7" t="s">
        <v>148</v>
      </c>
      <c r="J3200" t="s">
        <v>18</v>
      </c>
      <c r="K3200">
        <v>43.9</v>
      </c>
      <c r="L3200">
        <v>1</v>
      </c>
      <c r="M3200">
        <v>118.7</v>
      </c>
      <c r="N3200">
        <v>2.76</v>
      </c>
    </row>
    <row r="3201" spans="1:14" x14ac:dyDescent="0.25">
      <c r="A3201" s="7">
        <v>447607</v>
      </c>
      <c r="B3201" s="7">
        <f t="shared" si="147"/>
        <v>0</v>
      </c>
      <c r="C3201" s="7">
        <f t="shared" si="148"/>
        <v>0</v>
      </c>
      <c r="D3201" s="7">
        <f t="shared" si="149"/>
        <v>0</v>
      </c>
      <c r="E3201" s="7">
        <v>447355</v>
      </c>
      <c r="F3201" t="s">
        <v>50</v>
      </c>
      <c r="G3201" t="s">
        <v>16</v>
      </c>
      <c r="H3201" s="7">
        <v>19</v>
      </c>
      <c r="I3201" s="7" t="s">
        <v>148</v>
      </c>
      <c r="J3201" t="s">
        <v>18</v>
      </c>
      <c r="K3201">
        <v>43.8</v>
      </c>
      <c r="L3201">
        <v>3</v>
      </c>
      <c r="M3201">
        <v>57</v>
      </c>
      <c r="N3201">
        <v>2.76</v>
      </c>
    </row>
    <row r="3202" spans="1:14" x14ac:dyDescent="0.25">
      <c r="A3202" s="7">
        <v>447609</v>
      </c>
      <c r="B3202" s="7">
        <f t="shared" si="147"/>
        <v>0</v>
      </c>
      <c r="C3202" s="7">
        <f t="shared" si="148"/>
        <v>0</v>
      </c>
      <c r="D3202" s="7">
        <f t="shared" si="149"/>
        <v>0</v>
      </c>
      <c r="E3202" s="7">
        <v>447355</v>
      </c>
      <c r="F3202" t="s">
        <v>50</v>
      </c>
      <c r="G3202" t="s">
        <v>16</v>
      </c>
      <c r="H3202" s="7">
        <v>19</v>
      </c>
      <c r="I3202" s="7" t="s">
        <v>148</v>
      </c>
      <c r="J3202" t="s">
        <v>18</v>
      </c>
      <c r="K3202">
        <v>19.8</v>
      </c>
      <c r="L3202">
        <v>1</v>
      </c>
      <c r="M3202">
        <v>92</v>
      </c>
      <c r="N3202">
        <v>2.76</v>
      </c>
    </row>
    <row r="3203" spans="1:14" x14ac:dyDescent="0.25">
      <c r="A3203" s="7">
        <v>447610</v>
      </c>
      <c r="B3203" s="7">
        <f t="shared" ref="B3203:B3266" si="150">IF(A3203=A3204,1,0)</f>
        <v>0</v>
      </c>
      <c r="C3203" s="7">
        <f t="shared" ref="C3203:C3266" si="151">IF(A3203=A3202,1,0)</f>
        <v>0</v>
      </c>
      <c r="D3203" s="7">
        <f t="shared" ref="D3203:D3266" si="152">B3203+C3203</f>
        <v>0</v>
      </c>
      <c r="E3203" s="7">
        <v>447355</v>
      </c>
      <c r="F3203" t="s">
        <v>50</v>
      </c>
      <c r="G3203" t="s">
        <v>16</v>
      </c>
      <c r="H3203" s="7">
        <v>19</v>
      </c>
      <c r="I3203" s="7" t="s">
        <v>148</v>
      </c>
      <c r="J3203" t="s">
        <v>18</v>
      </c>
      <c r="K3203">
        <v>24.2</v>
      </c>
      <c r="L3203">
        <v>2</v>
      </c>
      <c r="M3203">
        <v>57</v>
      </c>
      <c r="N3203">
        <v>2.76</v>
      </c>
    </row>
    <row r="3204" spans="1:14" x14ac:dyDescent="0.25">
      <c r="A3204" s="7">
        <v>447612</v>
      </c>
      <c r="B3204" s="7">
        <f t="shared" si="150"/>
        <v>0</v>
      </c>
      <c r="C3204" s="7">
        <f t="shared" si="151"/>
        <v>0</v>
      </c>
      <c r="D3204" s="7">
        <f t="shared" si="152"/>
        <v>0</v>
      </c>
      <c r="E3204" s="7">
        <v>447355</v>
      </c>
      <c r="F3204" t="s">
        <v>50</v>
      </c>
      <c r="G3204" t="s">
        <v>16</v>
      </c>
      <c r="H3204" s="7">
        <v>19</v>
      </c>
      <c r="I3204" s="7" t="s">
        <v>148</v>
      </c>
      <c r="J3204" t="s">
        <v>18</v>
      </c>
      <c r="K3204">
        <v>25</v>
      </c>
      <c r="L3204">
        <v>2</v>
      </c>
      <c r="M3204">
        <v>57</v>
      </c>
      <c r="N3204">
        <v>2.76</v>
      </c>
    </row>
    <row r="3205" spans="1:14" x14ac:dyDescent="0.25">
      <c r="A3205" s="7">
        <v>447613</v>
      </c>
      <c r="B3205" s="7">
        <f t="shared" si="150"/>
        <v>0</v>
      </c>
      <c r="C3205" s="7">
        <f t="shared" si="151"/>
        <v>0</v>
      </c>
      <c r="D3205" s="7">
        <f t="shared" si="152"/>
        <v>0</v>
      </c>
      <c r="E3205" s="7">
        <v>447355</v>
      </c>
      <c r="F3205" t="s">
        <v>50</v>
      </c>
      <c r="G3205" t="s">
        <v>16</v>
      </c>
      <c r="H3205" s="7">
        <v>19</v>
      </c>
      <c r="I3205" s="7" t="s">
        <v>148</v>
      </c>
      <c r="J3205" t="s">
        <v>18</v>
      </c>
      <c r="K3205">
        <v>18.899999999999999</v>
      </c>
      <c r="L3205">
        <v>2</v>
      </c>
      <c r="M3205">
        <v>57</v>
      </c>
      <c r="N3205">
        <v>2.76</v>
      </c>
    </row>
    <row r="3206" spans="1:14" x14ac:dyDescent="0.25">
      <c r="A3206" s="7">
        <v>447615</v>
      </c>
      <c r="B3206" s="7">
        <f t="shared" si="150"/>
        <v>0</v>
      </c>
      <c r="C3206" s="7">
        <f t="shared" si="151"/>
        <v>0</v>
      </c>
      <c r="D3206" s="7">
        <f t="shared" si="152"/>
        <v>0</v>
      </c>
      <c r="E3206" s="7">
        <v>447355</v>
      </c>
      <c r="F3206" t="s">
        <v>50</v>
      </c>
      <c r="G3206" t="s">
        <v>16</v>
      </c>
      <c r="H3206" s="7">
        <v>19</v>
      </c>
      <c r="I3206" s="7" t="s">
        <v>148</v>
      </c>
      <c r="J3206" t="s">
        <v>18</v>
      </c>
      <c r="K3206">
        <v>19.7</v>
      </c>
      <c r="L3206">
        <v>1</v>
      </c>
      <c r="M3206">
        <v>92</v>
      </c>
      <c r="N3206">
        <v>2.76</v>
      </c>
    </row>
    <row r="3207" spans="1:14" x14ac:dyDescent="0.25">
      <c r="A3207" s="7">
        <v>447616</v>
      </c>
      <c r="B3207" s="7">
        <f t="shared" si="150"/>
        <v>0</v>
      </c>
      <c r="C3207" s="7">
        <f t="shared" si="151"/>
        <v>0</v>
      </c>
      <c r="D3207" s="7">
        <f t="shared" si="152"/>
        <v>0</v>
      </c>
      <c r="E3207" s="7">
        <v>447355</v>
      </c>
      <c r="F3207" t="s">
        <v>50</v>
      </c>
      <c r="G3207" t="s">
        <v>16</v>
      </c>
      <c r="H3207" s="7">
        <v>19</v>
      </c>
      <c r="I3207" s="7" t="s">
        <v>148</v>
      </c>
      <c r="J3207" t="s">
        <v>18</v>
      </c>
      <c r="K3207">
        <v>23</v>
      </c>
      <c r="L3207">
        <v>1</v>
      </c>
      <c r="M3207">
        <v>92</v>
      </c>
      <c r="N3207">
        <v>2.76</v>
      </c>
    </row>
    <row r="3208" spans="1:14" x14ac:dyDescent="0.25">
      <c r="A3208" s="7">
        <v>447618</v>
      </c>
      <c r="B3208" s="7">
        <f t="shared" si="150"/>
        <v>0</v>
      </c>
      <c r="C3208" s="7">
        <f t="shared" si="151"/>
        <v>0</v>
      </c>
      <c r="D3208" s="7">
        <f t="shared" si="152"/>
        <v>0</v>
      </c>
      <c r="E3208" s="7">
        <v>447355</v>
      </c>
      <c r="F3208" t="s">
        <v>50</v>
      </c>
      <c r="G3208" t="s">
        <v>16</v>
      </c>
      <c r="H3208" s="7">
        <v>19</v>
      </c>
      <c r="I3208" s="7" t="s">
        <v>148</v>
      </c>
      <c r="J3208" t="s">
        <v>18</v>
      </c>
      <c r="K3208">
        <v>44.5</v>
      </c>
      <c r="L3208">
        <v>3</v>
      </c>
      <c r="M3208">
        <v>57</v>
      </c>
      <c r="N3208">
        <v>2.76</v>
      </c>
    </row>
    <row r="3209" spans="1:14" x14ac:dyDescent="0.25">
      <c r="A3209" s="7">
        <v>447620</v>
      </c>
      <c r="B3209" s="7">
        <f t="shared" si="150"/>
        <v>0</v>
      </c>
      <c r="C3209" s="7">
        <f t="shared" si="151"/>
        <v>0</v>
      </c>
      <c r="D3209" s="7">
        <f t="shared" si="152"/>
        <v>0</v>
      </c>
      <c r="E3209" s="7">
        <v>447355</v>
      </c>
      <c r="F3209" t="s">
        <v>50</v>
      </c>
      <c r="G3209" t="s">
        <v>16</v>
      </c>
      <c r="H3209" s="7">
        <v>19</v>
      </c>
      <c r="I3209" s="7" t="s">
        <v>148</v>
      </c>
      <c r="J3209" t="s">
        <v>18</v>
      </c>
      <c r="K3209">
        <v>44.1</v>
      </c>
      <c r="L3209">
        <v>2</v>
      </c>
      <c r="M3209">
        <v>73.5</v>
      </c>
      <c r="N3209">
        <v>2.76</v>
      </c>
    </row>
    <row r="3210" spans="1:14" x14ac:dyDescent="0.25">
      <c r="A3210" s="7">
        <v>447622</v>
      </c>
      <c r="B3210" s="7">
        <f t="shared" si="150"/>
        <v>0</v>
      </c>
      <c r="C3210" s="7">
        <f t="shared" si="151"/>
        <v>0</v>
      </c>
      <c r="D3210" s="7">
        <f t="shared" si="152"/>
        <v>0</v>
      </c>
      <c r="E3210" s="7">
        <v>447357</v>
      </c>
      <c r="F3210" t="s">
        <v>50</v>
      </c>
      <c r="G3210" t="s">
        <v>124</v>
      </c>
      <c r="H3210" s="7">
        <v>23</v>
      </c>
      <c r="I3210" s="7" t="s">
        <v>148</v>
      </c>
      <c r="J3210" t="s">
        <v>18</v>
      </c>
      <c r="K3210">
        <v>32.6</v>
      </c>
      <c r="L3210">
        <v>3</v>
      </c>
      <c r="M3210">
        <v>44.2</v>
      </c>
      <c r="N3210">
        <v>2.76</v>
      </c>
    </row>
    <row r="3211" spans="1:14" x14ac:dyDescent="0.25">
      <c r="A3211" s="7">
        <v>447624</v>
      </c>
      <c r="B3211" s="7">
        <f t="shared" si="150"/>
        <v>0</v>
      </c>
      <c r="C3211" s="7">
        <f t="shared" si="151"/>
        <v>0</v>
      </c>
      <c r="D3211" s="7">
        <f t="shared" si="152"/>
        <v>0</v>
      </c>
      <c r="E3211" s="7">
        <v>447357</v>
      </c>
      <c r="F3211" t="s">
        <v>50</v>
      </c>
      <c r="G3211" t="s">
        <v>124</v>
      </c>
      <c r="H3211" s="7">
        <v>23</v>
      </c>
      <c r="I3211" s="7" t="s">
        <v>148</v>
      </c>
      <c r="J3211" t="s">
        <v>18</v>
      </c>
      <c r="K3211">
        <v>40.200000000000003</v>
      </c>
      <c r="L3211">
        <v>5</v>
      </c>
      <c r="M3211">
        <v>40.4</v>
      </c>
      <c r="N3211">
        <v>2.76</v>
      </c>
    </row>
    <row r="3212" spans="1:14" x14ac:dyDescent="0.25">
      <c r="A3212" s="7">
        <v>447628</v>
      </c>
      <c r="B3212" s="7">
        <f t="shared" si="150"/>
        <v>0</v>
      </c>
      <c r="C3212" s="7">
        <f t="shared" si="151"/>
        <v>0</v>
      </c>
      <c r="D3212" s="7">
        <f t="shared" si="152"/>
        <v>0</v>
      </c>
      <c r="E3212" s="7">
        <v>447357</v>
      </c>
      <c r="F3212" t="s">
        <v>50</v>
      </c>
      <c r="G3212" t="s">
        <v>124</v>
      </c>
      <c r="H3212" s="7">
        <v>23</v>
      </c>
      <c r="I3212" s="7" t="s">
        <v>148</v>
      </c>
      <c r="J3212" t="s">
        <v>18</v>
      </c>
      <c r="K3212">
        <v>32.299999999999997</v>
      </c>
      <c r="L3212">
        <v>1</v>
      </c>
      <c r="M3212">
        <v>92</v>
      </c>
      <c r="N3212">
        <v>2.76</v>
      </c>
    </row>
    <row r="3213" spans="1:14" x14ac:dyDescent="0.25">
      <c r="A3213" s="7">
        <v>447630</v>
      </c>
      <c r="B3213" s="7">
        <f t="shared" si="150"/>
        <v>0</v>
      </c>
      <c r="C3213" s="7">
        <f t="shared" si="151"/>
        <v>0</v>
      </c>
      <c r="D3213" s="7">
        <f t="shared" si="152"/>
        <v>0</v>
      </c>
      <c r="E3213" s="7">
        <v>447357</v>
      </c>
      <c r="F3213" t="s">
        <v>50</v>
      </c>
      <c r="G3213" t="s">
        <v>124</v>
      </c>
      <c r="H3213" s="7">
        <v>23</v>
      </c>
      <c r="I3213" s="7" t="s">
        <v>148</v>
      </c>
      <c r="J3213" t="s">
        <v>18</v>
      </c>
      <c r="K3213">
        <v>32.9</v>
      </c>
      <c r="L3213">
        <v>1</v>
      </c>
      <c r="M3213">
        <v>92</v>
      </c>
      <c r="N3213">
        <v>2.76</v>
      </c>
    </row>
    <row r="3214" spans="1:14" x14ac:dyDescent="0.25">
      <c r="A3214" s="7">
        <v>447632</v>
      </c>
      <c r="B3214" s="7">
        <f t="shared" si="150"/>
        <v>0</v>
      </c>
      <c r="C3214" s="7">
        <f t="shared" si="151"/>
        <v>0</v>
      </c>
      <c r="D3214" s="7">
        <f t="shared" si="152"/>
        <v>0</v>
      </c>
      <c r="E3214" s="7">
        <v>447357</v>
      </c>
      <c r="F3214" t="s">
        <v>50</v>
      </c>
      <c r="G3214" t="s">
        <v>124</v>
      </c>
      <c r="H3214" s="7">
        <v>23</v>
      </c>
      <c r="I3214" s="7" t="s">
        <v>148</v>
      </c>
      <c r="J3214" t="s">
        <v>18</v>
      </c>
      <c r="K3214">
        <v>39.1</v>
      </c>
      <c r="L3214">
        <v>2</v>
      </c>
      <c r="M3214">
        <v>73.5</v>
      </c>
      <c r="N3214">
        <v>2.76</v>
      </c>
    </row>
    <row r="3215" spans="1:14" x14ac:dyDescent="0.25">
      <c r="A3215" s="7">
        <v>447634</v>
      </c>
      <c r="B3215" s="7">
        <f t="shared" si="150"/>
        <v>0</v>
      </c>
      <c r="C3215" s="7">
        <f t="shared" si="151"/>
        <v>0</v>
      </c>
      <c r="D3215" s="7">
        <f t="shared" si="152"/>
        <v>0</v>
      </c>
      <c r="E3215" s="7">
        <v>447357</v>
      </c>
      <c r="F3215" t="s">
        <v>50</v>
      </c>
      <c r="G3215" t="s">
        <v>124</v>
      </c>
      <c r="H3215" s="7">
        <v>23</v>
      </c>
      <c r="I3215" s="7" t="s">
        <v>148</v>
      </c>
      <c r="J3215" t="s">
        <v>18</v>
      </c>
      <c r="K3215">
        <v>38.6</v>
      </c>
      <c r="L3215">
        <v>3</v>
      </c>
      <c r="M3215">
        <v>57</v>
      </c>
      <c r="N3215">
        <v>2.76</v>
      </c>
    </row>
    <row r="3216" spans="1:14" x14ac:dyDescent="0.25">
      <c r="A3216" s="7">
        <v>447636</v>
      </c>
      <c r="B3216" s="7">
        <f t="shared" si="150"/>
        <v>0</v>
      </c>
      <c r="C3216" s="7">
        <f t="shared" si="151"/>
        <v>0</v>
      </c>
      <c r="D3216" s="7">
        <f t="shared" si="152"/>
        <v>0</v>
      </c>
      <c r="E3216" s="7">
        <v>447357</v>
      </c>
      <c r="F3216" t="s">
        <v>50</v>
      </c>
      <c r="G3216" t="s">
        <v>124</v>
      </c>
      <c r="H3216" s="7">
        <v>23</v>
      </c>
      <c r="I3216" s="7" t="s">
        <v>148</v>
      </c>
      <c r="J3216" t="s">
        <v>18</v>
      </c>
      <c r="K3216">
        <v>33.4</v>
      </c>
      <c r="L3216">
        <v>1</v>
      </c>
      <c r="M3216">
        <v>92</v>
      </c>
      <c r="N3216">
        <v>2.76</v>
      </c>
    </row>
    <row r="3217" spans="1:14" x14ac:dyDescent="0.25">
      <c r="A3217" s="7">
        <v>447779</v>
      </c>
      <c r="B3217" s="7">
        <f t="shared" si="150"/>
        <v>0</v>
      </c>
      <c r="C3217" s="7">
        <f t="shared" si="151"/>
        <v>0</v>
      </c>
      <c r="D3217" s="7">
        <f t="shared" si="152"/>
        <v>0</v>
      </c>
      <c r="E3217" s="7">
        <v>447367</v>
      </c>
      <c r="F3217" t="s">
        <v>50</v>
      </c>
      <c r="G3217" t="s">
        <v>125</v>
      </c>
      <c r="H3217" s="7">
        <v>20</v>
      </c>
      <c r="I3217" s="7" t="s">
        <v>148</v>
      </c>
      <c r="J3217" t="s">
        <v>18</v>
      </c>
      <c r="K3217">
        <v>66.5</v>
      </c>
      <c r="L3217">
        <v>2</v>
      </c>
      <c r="M3217">
        <v>83.2</v>
      </c>
      <c r="N3217">
        <v>2.76</v>
      </c>
    </row>
    <row r="3218" spans="1:14" x14ac:dyDescent="0.25">
      <c r="A3218" s="7">
        <v>447781</v>
      </c>
      <c r="B3218" s="7">
        <f t="shared" si="150"/>
        <v>0</v>
      </c>
      <c r="C3218" s="7">
        <f t="shared" si="151"/>
        <v>0</v>
      </c>
      <c r="D3218" s="7">
        <f t="shared" si="152"/>
        <v>0</v>
      </c>
      <c r="E3218" s="7">
        <v>447367</v>
      </c>
      <c r="F3218" t="s">
        <v>50</v>
      </c>
      <c r="G3218" t="s">
        <v>125</v>
      </c>
      <c r="H3218" s="7">
        <v>20</v>
      </c>
      <c r="I3218" s="7" t="s">
        <v>148</v>
      </c>
      <c r="J3218" t="s">
        <v>18</v>
      </c>
      <c r="K3218">
        <v>59.6</v>
      </c>
      <c r="L3218">
        <v>5</v>
      </c>
      <c r="M3218">
        <v>45.7</v>
      </c>
      <c r="N3218">
        <v>2.76</v>
      </c>
    </row>
    <row r="3219" spans="1:14" x14ac:dyDescent="0.25">
      <c r="A3219" s="7">
        <v>447783</v>
      </c>
      <c r="B3219" s="7">
        <f t="shared" si="150"/>
        <v>0</v>
      </c>
      <c r="C3219" s="7">
        <f t="shared" si="151"/>
        <v>0</v>
      </c>
      <c r="D3219" s="7">
        <f t="shared" si="152"/>
        <v>0</v>
      </c>
      <c r="E3219" s="7">
        <v>447367</v>
      </c>
      <c r="F3219" t="s">
        <v>50</v>
      </c>
      <c r="G3219" t="s">
        <v>125</v>
      </c>
      <c r="H3219" s="7">
        <v>20</v>
      </c>
      <c r="I3219" s="7" t="s">
        <v>148</v>
      </c>
      <c r="J3219" t="s">
        <v>18</v>
      </c>
      <c r="K3219">
        <v>14.5</v>
      </c>
      <c r="L3219">
        <v>1</v>
      </c>
      <c r="M3219">
        <v>92</v>
      </c>
      <c r="N3219">
        <v>2.76</v>
      </c>
    </row>
    <row r="3220" spans="1:14" x14ac:dyDescent="0.25">
      <c r="A3220" s="7">
        <v>447784</v>
      </c>
      <c r="B3220" s="7">
        <f t="shared" si="150"/>
        <v>0</v>
      </c>
      <c r="C3220" s="7">
        <f t="shared" si="151"/>
        <v>0</v>
      </c>
      <c r="D3220" s="7">
        <f t="shared" si="152"/>
        <v>0</v>
      </c>
      <c r="E3220" s="7">
        <v>447367</v>
      </c>
      <c r="F3220" t="s">
        <v>50</v>
      </c>
      <c r="G3220" t="s">
        <v>125</v>
      </c>
      <c r="H3220" s="7">
        <v>20</v>
      </c>
      <c r="I3220" s="7" t="s">
        <v>148</v>
      </c>
      <c r="J3220" t="s">
        <v>18</v>
      </c>
      <c r="K3220">
        <v>28.5</v>
      </c>
      <c r="L3220">
        <v>2</v>
      </c>
      <c r="M3220">
        <v>57</v>
      </c>
      <c r="N3220">
        <v>2.76</v>
      </c>
    </row>
    <row r="3221" spans="1:14" x14ac:dyDescent="0.25">
      <c r="A3221" s="7">
        <v>447785</v>
      </c>
      <c r="B3221" s="7">
        <f t="shared" si="150"/>
        <v>0</v>
      </c>
      <c r="C3221" s="7">
        <f t="shared" si="151"/>
        <v>0</v>
      </c>
      <c r="D3221" s="7">
        <f t="shared" si="152"/>
        <v>0</v>
      </c>
      <c r="E3221" s="7">
        <v>447367</v>
      </c>
      <c r="F3221" t="s">
        <v>50</v>
      </c>
      <c r="G3221" t="s">
        <v>125</v>
      </c>
      <c r="H3221" s="7">
        <v>20</v>
      </c>
      <c r="I3221" s="7" t="s">
        <v>148</v>
      </c>
      <c r="J3221" t="s">
        <v>18</v>
      </c>
      <c r="K3221">
        <v>22.8</v>
      </c>
      <c r="L3221">
        <v>3</v>
      </c>
      <c r="M3221">
        <v>44.2</v>
      </c>
      <c r="N3221">
        <v>2.76</v>
      </c>
    </row>
    <row r="3222" spans="1:14" x14ac:dyDescent="0.25">
      <c r="A3222" s="7">
        <v>447787</v>
      </c>
      <c r="B3222" s="7">
        <f t="shared" si="150"/>
        <v>0</v>
      </c>
      <c r="C3222" s="7">
        <f t="shared" si="151"/>
        <v>0</v>
      </c>
      <c r="D3222" s="7">
        <f t="shared" si="152"/>
        <v>0</v>
      </c>
      <c r="E3222" s="7">
        <v>447367</v>
      </c>
      <c r="F3222" t="s">
        <v>50</v>
      </c>
      <c r="G3222" t="s">
        <v>125</v>
      </c>
      <c r="H3222" s="7">
        <v>20</v>
      </c>
      <c r="I3222" s="7" t="s">
        <v>148</v>
      </c>
      <c r="J3222" t="s">
        <v>18</v>
      </c>
      <c r="K3222">
        <v>21</v>
      </c>
      <c r="L3222">
        <v>1</v>
      </c>
      <c r="M3222">
        <v>92</v>
      </c>
      <c r="N3222">
        <v>2.76</v>
      </c>
    </row>
    <row r="3223" spans="1:14" x14ac:dyDescent="0.25">
      <c r="A3223" s="7">
        <v>447789</v>
      </c>
      <c r="B3223" s="7">
        <f t="shared" si="150"/>
        <v>0</v>
      </c>
      <c r="C3223" s="7">
        <f t="shared" si="151"/>
        <v>0</v>
      </c>
      <c r="D3223" s="7">
        <f t="shared" si="152"/>
        <v>0</v>
      </c>
      <c r="E3223" s="7">
        <v>447367</v>
      </c>
      <c r="F3223" t="s">
        <v>50</v>
      </c>
      <c r="G3223" t="s">
        <v>125</v>
      </c>
      <c r="H3223" s="7">
        <v>20</v>
      </c>
      <c r="I3223" s="7" t="s">
        <v>148</v>
      </c>
      <c r="J3223" t="s">
        <v>18</v>
      </c>
      <c r="K3223">
        <v>26.2</v>
      </c>
      <c r="L3223">
        <v>1</v>
      </c>
      <c r="M3223">
        <v>92</v>
      </c>
      <c r="N3223">
        <v>2.76</v>
      </c>
    </row>
    <row r="3224" spans="1:14" x14ac:dyDescent="0.25">
      <c r="A3224" s="7">
        <v>447790</v>
      </c>
      <c r="B3224" s="7">
        <f t="shared" si="150"/>
        <v>0</v>
      </c>
      <c r="C3224" s="7">
        <f t="shared" si="151"/>
        <v>0</v>
      </c>
      <c r="D3224" s="7">
        <f t="shared" si="152"/>
        <v>0</v>
      </c>
      <c r="E3224" s="7">
        <v>447367</v>
      </c>
      <c r="F3224" t="s">
        <v>50</v>
      </c>
      <c r="G3224" t="s">
        <v>125</v>
      </c>
      <c r="H3224" s="7">
        <v>20</v>
      </c>
      <c r="I3224" s="7" t="s">
        <v>148</v>
      </c>
      <c r="J3224" t="s">
        <v>18</v>
      </c>
      <c r="K3224">
        <v>14.6</v>
      </c>
      <c r="L3224">
        <v>1</v>
      </c>
      <c r="M3224">
        <v>92</v>
      </c>
      <c r="N3224">
        <v>2.76</v>
      </c>
    </row>
    <row r="3225" spans="1:14" x14ac:dyDescent="0.25">
      <c r="A3225" s="7">
        <v>447792</v>
      </c>
      <c r="B3225" s="7">
        <f t="shared" si="150"/>
        <v>0</v>
      </c>
      <c r="C3225" s="7">
        <f t="shared" si="151"/>
        <v>0</v>
      </c>
      <c r="D3225" s="7">
        <f t="shared" si="152"/>
        <v>0</v>
      </c>
      <c r="E3225" s="7">
        <v>447367</v>
      </c>
      <c r="F3225" t="s">
        <v>50</v>
      </c>
      <c r="G3225" t="s">
        <v>125</v>
      </c>
      <c r="H3225" s="7">
        <v>20</v>
      </c>
      <c r="I3225" s="7" t="s">
        <v>148</v>
      </c>
      <c r="J3225" t="s">
        <v>18</v>
      </c>
      <c r="K3225">
        <v>68.8</v>
      </c>
      <c r="L3225">
        <v>2</v>
      </c>
      <c r="M3225">
        <v>73.5</v>
      </c>
      <c r="N3225">
        <v>2.76</v>
      </c>
    </row>
    <row r="3226" spans="1:14" x14ac:dyDescent="0.25">
      <c r="A3226" s="7">
        <v>447793</v>
      </c>
      <c r="B3226" s="7">
        <f t="shared" si="150"/>
        <v>0</v>
      </c>
      <c r="C3226" s="7">
        <f t="shared" si="151"/>
        <v>0</v>
      </c>
      <c r="D3226" s="7">
        <f t="shared" si="152"/>
        <v>0</v>
      </c>
      <c r="E3226" s="7">
        <v>447367</v>
      </c>
      <c r="F3226" t="s">
        <v>50</v>
      </c>
      <c r="G3226" t="s">
        <v>125</v>
      </c>
      <c r="H3226" s="7">
        <v>20</v>
      </c>
      <c r="I3226" s="7" t="s">
        <v>148</v>
      </c>
      <c r="J3226" t="s">
        <v>18</v>
      </c>
      <c r="K3226">
        <v>13.8</v>
      </c>
      <c r="L3226">
        <v>1</v>
      </c>
      <c r="M3226">
        <v>92</v>
      </c>
      <c r="N3226">
        <v>2.76</v>
      </c>
    </row>
    <row r="3227" spans="1:14" x14ac:dyDescent="0.25">
      <c r="A3227" s="7">
        <v>447794</v>
      </c>
      <c r="B3227" s="7">
        <f t="shared" si="150"/>
        <v>0</v>
      </c>
      <c r="C3227" s="7">
        <f t="shared" si="151"/>
        <v>0</v>
      </c>
      <c r="D3227" s="7">
        <f t="shared" si="152"/>
        <v>0</v>
      </c>
      <c r="E3227" s="7">
        <v>447367</v>
      </c>
      <c r="F3227" t="s">
        <v>50</v>
      </c>
      <c r="G3227" t="s">
        <v>125</v>
      </c>
      <c r="H3227" s="7">
        <v>20</v>
      </c>
      <c r="I3227" s="7" t="s">
        <v>148</v>
      </c>
      <c r="J3227" t="s">
        <v>18</v>
      </c>
      <c r="K3227">
        <v>25.7</v>
      </c>
      <c r="L3227">
        <v>2</v>
      </c>
      <c r="M3227">
        <v>57</v>
      </c>
      <c r="N3227">
        <v>2.76</v>
      </c>
    </row>
    <row r="3228" spans="1:14" x14ac:dyDescent="0.25">
      <c r="A3228" s="7">
        <v>447796</v>
      </c>
      <c r="B3228" s="7">
        <f t="shared" si="150"/>
        <v>0</v>
      </c>
      <c r="C3228" s="7">
        <f t="shared" si="151"/>
        <v>0</v>
      </c>
      <c r="D3228" s="7">
        <f t="shared" si="152"/>
        <v>0</v>
      </c>
      <c r="E3228" s="7">
        <v>447367</v>
      </c>
      <c r="F3228" t="s">
        <v>50</v>
      </c>
      <c r="G3228" t="s">
        <v>125</v>
      </c>
      <c r="H3228" s="7">
        <v>20</v>
      </c>
      <c r="I3228" s="7" t="s">
        <v>148</v>
      </c>
      <c r="J3228" t="s">
        <v>18</v>
      </c>
      <c r="K3228">
        <v>61.4</v>
      </c>
      <c r="L3228">
        <v>4</v>
      </c>
      <c r="M3228">
        <v>52.4</v>
      </c>
      <c r="N3228">
        <v>2.76</v>
      </c>
    </row>
    <row r="3229" spans="1:14" x14ac:dyDescent="0.25">
      <c r="A3229" s="7">
        <v>447798</v>
      </c>
      <c r="B3229" s="7">
        <f t="shared" si="150"/>
        <v>0</v>
      </c>
      <c r="C3229" s="7">
        <f t="shared" si="151"/>
        <v>0</v>
      </c>
      <c r="D3229" s="7">
        <f t="shared" si="152"/>
        <v>0</v>
      </c>
      <c r="E3229" s="7">
        <v>447367</v>
      </c>
      <c r="F3229" t="s">
        <v>50</v>
      </c>
      <c r="G3229" t="s">
        <v>125</v>
      </c>
      <c r="H3229" s="7">
        <v>20</v>
      </c>
      <c r="I3229" s="7" t="s">
        <v>148</v>
      </c>
      <c r="J3229" t="s">
        <v>18</v>
      </c>
      <c r="K3229">
        <v>25.1</v>
      </c>
      <c r="L3229">
        <v>1</v>
      </c>
      <c r="M3229">
        <v>92</v>
      </c>
      <c r="N3229">
        <v>2.76</v>
      </c>
    </row>
    <row r="3230" spans="1:14" x14ac:dyDescent="0.25">
      <c r="A3230" s="7">
        <v>447799</v>
      </c>
      <c r="B3230" s="7">
        <f t="shared" si="150"/>
        <v>0</v>
      </c>
      <c r="C3230" s="7">
        <f t="shared" si="151"/>
        <v>0</v>
      </c>
      <c r="D3230" s="7">
        <f t="shared" si="152"/>
        <v>0</v>
      </c>
      <c r="E3230" s="7">
        <v>447367</v>
      </c>
      <c r="F3230" t="s">
        <v>50</v>
      </c>
      <c r="G3230" t="s">
        <v>125</v>
      </c>
      <c r="H3230" s="7">
        <v>20</v>
      </c>
      <c r="I3230" s="7" t="s">
        <v>148</v>
      </c>
      <c r="J3230" t="s">
        <v>18</v>
      </c>
      <c r="K3230">
        <v>42.1</v>
      </c>
      <c r="L3230">
        <v>4</v>
      </c>
      <c r="M3230">
        <v>46.3</v>
      </c>
      <c r="N3230">
        <v>2.76</v>
      </c>
    </row>
    <row r="3231" spans="1:14" x14ac:dyDescent="0.25">
      <c r="A3231" s="7">
        <v>447800</v>
      </c>
      <c r="B3231" s="7">
        <f t="shared" si="150"/>
        <v>0</v>
      </c>
      <c r="C3231" s="7">
        <f t="shared" si="151"/>
        <v>0</v>
      </c>
      <c r="D3231" s="7">
        <f t="shared" si="152"/>
        <v>0</v>
      </c>
      <c r="E3231" s="7">
        <v>447367</v>
      </c>
      <c r="F3231" t="s">
        <v>50</v>
      </c>
      <c r="G3231" t="s">
        <v>125</v>
      </c>
      <c r="H3231" s="7">
        <v>20</v>
      </c>
      <c r="I3231" s="7" t="s">
        <v>148</v>
      </c>
      <c r="J3231" t="s">
        <v>18</v>
      </c>
      <c r="K3231">
        <v>20.399999999999999</v>
      </c>
      <c r="L3231">
        <v>1</v>
      </c>
      <c r="M3231">
        <v>92</v>
      </c>
      <c r="N3231">
        <v>2.76</v>
      </c>
    </row>
    <row r="3232" spans="1:14" x14ac:dyDescent="0.25">
      <c r="A3232" s="7">
        <v>447932</v>
      </c>
      <c r="B3232" s="7">
        <f t="shared" si="150"/>
        <v>1</v>
      </c>
      <c r="C3232" s="7">
        <f t="shared" si="151"/>
        <v>0</v>
      </c>
      <c r="D3232" s="7">
        <f t="shared" si="152"/>
        <v>1</v>
      </c>
      <c r="E3232" s="7">
        <v>447375</v>
      </c>
      <c r="F3232" t="s">
        <v>50</v>
      </c>
      <c r="G3232" t="s">
        <v>126</v>
      </c>
      <c r="H3232" s="7">
        <v>2</v>
      </c>
      <c r="I3232" s="7" t="s">
        <v>148</v>
      </c>
      <c r="J3232" t="s">
        <v>18</v>
      </c>
      <c r="K3232">
        <v>60.7</v>
      </c>
      <c r="L3232">
        <v>1</v>
      </c>
      <c r="M3232">
        <v>134.30000000000001</v>
      </c>
      <c r="N3232">
        <v>2.76</v>
      </c>
    </row>
    <row r="3233" spans="1:14" x14ac:dyDescent="0.25">
      <c r="A3233" s="7">
        <v>447932</v>
      </c>
      <c r="B3233" s="7">
        <f t="shared" si="150"/>
        <v>0</v>
      </c>
      <c r="C3233" s="7">
        <f t="shared" si="151"/>
        <v>1</v>
      </c>
      <c r="D3233" s="7">
        <f t="shared" si="152"/>
        <v>1</v>
      </c>
      <c r="E3233" s="7">
        <v>447375</v>
      </c>
      <c r="F3233" t="s">
        <v>50</v>
      </c>
      <c r="G3233" t="s">
        <v>126</v>
      </c>
      <c r="H3233" s="7">
        <v>2</v>
      </c>
      <c r="I3233" s="7" t="s">
        <v>148</v>
      </c>
      <c r="J3233" t="s">
        <v>18</v>
      </c>
      <c r="K3233">
        <v>60.7</v>
      </c>
      <c r="L3233">
        <v>1</v>
      </c>
      <c r="M3233">
        <v>134.30000000000001</v>
      </c>
      <c r="N3233">
        <v>2.76</v>
      </c>
    </row>
    <row r="3234" spans="1:14" x14ac:dyDescent="0.25">
      <c r="A3234" s="7">
        <v>447934</v>
      </c>
      <c r="B3234" s="7">
        <f t="shared" si="150"/>
        <v>1</v>
      </c>
      <c r="C3234" s="7">
        <f t="shared" si="151"/>
        <v>0</v>
      </c>
      <c r="D3234" s="7">
        <f t="shared" si="152"/>
        <v>1</v>
      </c>
      <c r="E3234" s="7">
        <v>447375</v>
      </c>
      <c r="F3234" t="s">
        <v>50</v>
      </c>
      <c r="G3234" t="s">
        <v>126</v>
      </c>
      <c r="H3234" s="7">
        <v>2</v>
      </c>
      <c r="I3234" s="7" t="s">
        <v>148</v>
      </c>
      <c r="J3234" t="s">
        <v>18</v>
      </c>
      <c r="K3234">
        <v>48.3</v>
      </c>
      <c r="L3234">
        <v>1</v>
      </c>
      <c r="M3234">
        <v>118.7</v>
      </c>
      <c r="N3234">
        <v>2.76</v>
      </c>
    </row>
    <row r="3235" spans="1:14" x14ac:dyDescent="0.25">
      <c r="A3235" s="7">
        <v>447934</v>
      </c>
      <c r="B3235" s="7">
        <f t="shared" si="150"/>
        <v>0</v>
      </c>
      <c r="C3235" s="7">
        <f t="shared" si="151"/>
        <v>1</v>
      </c>
      <c r="D3235" s="7">
        <f t="shared" si="152"/>
        <v>1</v>
      </c>
      <c r="E3235" s="7">
        <v>447375</v>
      </c>
      <c r="F3235" t="s">
        <v>50</v>
      </c>
      <c r="G3235" t="s">
        <v>126</v>
      </c>
      <c r="H3235" s="7">
        <v>2</v>
      </c>
      <c r="I3235" s="7" t="s">
        <v>148</v>
      </c>
      <c r="J3235" t="s">
        <v>18</v>
      </c>
      <c r="K3235">
        <v>48.3</v>
      </c>
      <c r="L3235">
        <v>1</v>
      </c>
      <c r="M3235">
        <v>118.7</v>
      </c>
      <c r="N3235">
        <v>2.76</v>
      </c>
    </row>
    <row r="3236" spans="1:14" x14ac:dyDescent="0.25">
      <c r="A3236" s="7">
        <v>447936</v>
      </c>
      <c r="B3236" s="7">
        <f t="shared" si="150"/>
        <v>1</v>
      </c>
      <c r="C3236" s="7">
        <f t="shared" si="151"/>
        <v>0</v>
      </c>
      <c r="D3236" s="7">
        <f t="shared" si="152"/>
        <v>1</v>
      </c>
      <c r="E3236" s="7">
        <v>447375</v>
      </c>
      <c r="F3236" t="s">
        <v>50</v>
      </c>
      <c r="G3236" t="s">
        <v>126</v>
      </c>
      <c r="H3236" s="7">
        <v>2</v>
      </c>
      <c r="I3236" s="7" t="s">
        <v>148</v>
      </c>
      <c r="J3236" t="s">
        <v>18</v>
      </c>
      <c r="K3236">
        <v>17.5</v>
      </c>
      <c r="L3236">
        <v>1</v>
      </c>
      <c r="M3236">
        <v>92</v>
      </c>
      <c r="N3236">
        <v>2.76</v>
      </c>
    </row>
    <row r="3237" spans="1:14" x14ac:dyDescent="0.25">
      <c r="A3237" s="7">
        <v>447936</v>
      </c>
      <c r="B3237" s="7">
        <f t="shared" si="150"/>
        <v>0</v>
      </c>
      <c r="C3237" s="7">
        <f t="shared" si="151"/>
        <v>1</v>
      </c>
      <c r="D3237" s="7">
        <f t="shared" si="152"/>
        <v>1</v>
      </c>
      <c r="E3237" s="7">
        <v>447375</v>
      </c>
      <c r="F3237" t="s">
        <v>50</v>
      </c>
      <c r="G3237" t="s">
        <v>126</v>
      </c>
      <c r="H3237" s="7">
        <v>2</v>
      </c>
      <c r="I3237" s="7" t="s">
        <v>148</v>
      </c>
      <c r="J3237" t="s">
        <v>18</v>
      </c>
      <c r="K3237">
        <v>17.5</v>
      </c>
      <c r="L3237">
        <v>1</v>
      </c>
      <c r="M3237">
        <v>92</v>
      </c>
      <c r="N3237">
        <v>2.76</v>
      </c>
    </row>
    <row r="3238" spans="1:14" x14ac:dyDescent="0.25">
      <c r="A3238" s="7">
        <v>447937</v>
      </c>
      <c r="B3238" s="7">
        <f t="shared" si="150"/>
        <v>1</v>
      </c>
      <c r="C3238" s="7">
        <f t="shared" si="151"/>
        <v>0</v>
      </c>
      <c r="D3238" s="7">
        <f t="shared" si="152"/>
        <v>1</v>
      </c>
      <c r="E3238" s="7">
        <v>447375</v>
      </c>
      <c r="F3238" t="s">
        <v>50</v>
      </c>
      <c r="G3238" t="s">
        <v>126</v>
      </c>
      <c r="H3238" s="7">
        <v>2</v>
      </c>
      <c r="I3238" s="7" t="s">
        <v>148</v>
      </c>
      <c r="J3238" t="s">
        <v>18</v>
      </c>
      <c r="K3238">
        <v>26.3</v>
      </c>
      <c r="L3238">
        <v>1</v>
      </c>
      <c r="M3238">
        <v>92</v>
      </c>
      <c r="N3238">
        <v>2.76</v>
      </c>
    </row>
    <row r="3239" spans="1:14" x14ac:dyDescent="0.25">
      <c r="A3239" s="7">
        <v>447937</v>
      </c>
      <c r="B3239" s="7">
        <f t="shared" si="150"/>
        <v>0</v>
      </c>
      <c r="C3239" s="7">
        <f t="shared" si="151"/>
        <v>1</v>
      </c>
      <c r="D3239" s="7">
        <f t="shared" si="152"/>
        <v>1</v>
      </c>
      <c r="E3239" s="7">
        <v>447375</v>
      </c>
      <c r="F3239" t="s">
        <v>50</v>
      </c>
      <c r="G3239" t="s">
        <v>126</v>
      </c>
      <c r="H3239" s="7">
        <v>2</v>
      </c>
      <c r="I3239" s="7" t="s">
        <v>148</v>
      </c>
      <c r="J3239" t="s">
        <v>18</v>
      </c>
      <c r="K3239">
        <v>26.3</v>
      </c>
      <c r="L3239">
        <v>1</v>
      </c>
      <c r="M3239">
        <v>92</v>
      </c>
      <c r="N3239">
        <v>2.76</v>
      </c>
    </row>
    <row r="3240" spans="1:14" x14ac:dyDescent="0.25">
      <c r="A3240" s="7">
        <v>447938</v>
      </c>
      <c r="B3240" s="7">
        <f t="shared" si="150"/>
        <v>1</v>
      </c>
      <c r="C3240" s="7">
        <f t="shared" si="151"/>
        <v>0</v>
      </c>
      <c r="D3240" s="7">
        <f t="shared" si="152"/>
        <v>1</v>
      </c>
      <c r="E3240" s="7">
        <v>447375</v>
      </c>
      <c r="F3240" t="s">
        <v>50</v>
      </c>
      <c r="G3240" t="s">
        <v>126</v>
      </c>
      <c r="H3240" s="7">
        <v>2</v>
      </c>
      <c r="I3240" s="7" t="s">
        <v>148</v>
      </c>
      <c r="J3240" t="s">
        <v>18</v>
      </c>
      <c r="K3240">
        <v>17.2</v>
      </c>
      <c r="L3240">
        <v>1</v>
      </c>
      <c r="M3240">
        <v>92</v>
      </c>
      <c r="N3240">
        <v>2.76</v>
      </c>
    </row>
    <row r="3241" spans="1:14" x14ac:dyDescent="0.25">
      <c r="A3241" s="7">
        <v>447938</v>
      </c>
      <c r="B3241" s="7">
        <f t="shared" si="150"/>
        <v>0</v>
      </c>
      <c r="C3241" s="7">
        <f t="shared" si="151"/>
        <v>1</v>
      </c>
      <c r="D3241" s="7">
        <f t="shared" si="152"/>
        <v>1</v>
      </c>
      <c r="E3241" s="7">
        <v>447375</v>
      </c>
      <c r="F3241" t="s">
        <v>50</v>
      </c>
      <c r="G3241" t="s">
        <v>126</v>
      </c>
      <c r="H3241" s="7">
        <v>2</v>
      </c>
      <c r="I3241" s="7" t="s">
        <v>148</v>
      </c>
      <c r="J3241" t="s">
        <v>18</v>
      </c>
      <c r="K3241">
        <v>17.2</v>
      </c>
      <c r="L3241">
        <v>1</v>
      </c>
      <c r="M3241">
        <v>92</v>
      </c>
      <c r="N3241">
        <v>2.76</v>
      </c>
    </row>
    <row r="3242" spans="1:14" x14ac:dyDescent="0.25">
      <c r="A3242" s="7">
        <v>447940</v>
      </c>
      <c r="B3242" s="7">
        <f t="shared" si="150"/>
        <v>1</v>
      </c>
      <c r="C3242" s="7">
        <f t="shared" si="151"/>
        <v>0</v>
      </c>
      <c r="D3242" s="7">
        <f t="shared" si="152"/>
        <v>1</v>
      </c>
      <c r="E3242" s="7">
        <v>447375</v>
      </c>
      <c r="F3242" t="s">
        <v>50</v>
      </c>
      <c r="G3242" t="s">
        <v>126</v>
      </c>
      <c r="H3242" s="7">
        <v>2</v>
      </c>
      <c r="I3242" s="7" t="s">
        <v>148</v>
      </c>
      <c r="J3242" t="s">
        <v>18</v>
      </c>
      <c r="K3242">
        <v>48.9</v>
      </c>
      <c r="L3242">
        <v>2</v>
      </c>
      <c r="M3242">
        <v>73.5</v>
      </c>
      <c r="N3242">
        <v>2.76</v>
      </c>
    </row>
    <row r="3243" spans="1:14" x14ac:dyDescent="0.25">
      <c r="A3243" s="7">
        <v>447940</v>
      </c>
      <c r="B3243" s="7">
        <f t="shared" si="150"/>
        <v>0</v>
      </c>
      <c r="C3243" s="7">
        <f t="shared" si="151"/>
        <v>1</v>
      </c>
      <c r="D3243" s="7">
        <f t="shared" si="152"/>
        <v>1</v>
      </c>
      <c r="E3243" s="7">
        <v>447375</v>
      </c>
      <c r="F3243" t="s">
        <v>50</v>
      </c>
      <c r="G3243" t="s">
        <v>126</v>
      </c>
      <c r="H3243" s="7">
        <v>2</v>
      </c>
      <c r="I3243" s="7" t="s">
        <v>148</v>
      </c>
      <c r="J3243" t="s">
        <v>18</v>
      </c>
      <c r="K3243">
        <v>48.9</v>
      </c>
      <c r="L3243">
        <v>2</v>
      </c>
      <c r="M3243">
        <v>73.5</v>
      </c>
      <c r="N3243">
        <v>2.76</v>
      </c>
    </row>
    <row r="3244" spans="1:14" x14ac:dyDescent="0.25">
      <c r="A3244" s="7">
        <v>447942</v>
      </c>
      <c r="B3244" s="7">
        <f t="shared" si="150"/>
        <v>1</v>
      </c>
      <c r="C3244" s="7">
        <f t="shared" si="151"/>
        <v>0</v>
      </c>
      <c r="D3244" s="7">
        <f t="shared" si="152"/>
        <v>1</v>
      </c>
      <c r="E3244" s="7">
        <v>447375</v>
      </c>
      <c r="F3244" t="s">
        <v>50</v>
      </c>
      <c r="G3244" t="s">
        <v>126</v>
      </c>
      <c r="H3244" s="7">
        <v>2</v>
      </c>
      <c r="I3244" s="7" t="s">
        <v>148</v>
      </c>
      <c r="J3244" t="s">
        <v>18</v>
      </c>
      <c r="K3244">
        <v>48.1</v>
      </c>
      <c r="L3244">
        <v>2</v>
      </c>
      <c r="M3244">
        <v>73.5</v>
      </c>
      <c r="N3244">
        <v>2.76</v>
      </c>
    </row>
    <row r="3245" spans="1:14" x14ac:dyDescent="0.25">
      <c r="A3245" s="7">
        <v>447942</v>
      </c>
      <c r="B3245" s="7">
        <f t="shared" si="150"/>
        <v>0</v>
      </c>
      <c r="C3245" s="7">
        <f t="shared" si="151"/>
        <v>1</v>
      </c>
      <c r="D3245" s="7">
        <f t="shared" si="152"/>
        <v>1</v>
      </c>
      <c r="E3245" s="7">
        <v>447375</v>
      </c>
      <c r="F3245" t="s">
        <v>50</v>
      </c>
      <c r="G3245" t="s">
        <v>126</v>
      </c>
      <c r="H3245" s="7">
        <v>2</v>
      </c>
      <c r="I3245" s="7" t="s">
        <v>148</v>
      </c>
      <c r="J3245" t="s">
        <v>18</v>
      </c>
      <c r="K3245">
        <v>48.1</v>
      </c>
      <c r="L3245">
        <v>2</v>
      </c>
      <c r="M3245">
        <v>73.5</v>
      </c>
      <c r="N3245">
        <v>2.76</v>
      </c>
    </row>
    <row r="3246" spans="1:14" x14ac:dyDescent="0.25">
      <c r="A3246" s="7">
        <v>447944</v>
      </c>
      <c r="B3246" s="7">
        <f t="shared" si="150"/>
        <v>1</v>
      </c>
      <c r="C3246" s="7">
        <f t="shared" si="151"/>
        <v>0</v>
      </c>
      <c r="D3246" s="7">
        <f t="shared" si="152"/>
        <v>1</v>
      </c>
      <c r="E3246" s="7">
        <v>447375</v>
      </c>
      <c r="F3246" t="s">
        <v>50</v>
      </c>
      <c r="G3246" t="s">
        <v>126</v>
      </c>
      <c r="H3246" s="7">
        <v>2</v>
      </c>
      <c r="I3246" s="7" t="s">
        <v>148</v>
      </c>
      <c r="J3246" t="s">
        <v>18</v>
      </c>
      <c r="K3246">
        <v>60.7</v>
      </c>
      <c r="L3246">
        <v>2</v>
      </c>
      <c r="M3246">
        <v>83.2</v>
      </c>
      <c r="N3246">
        <v>2.76</v>
      </c>
    </row>
    <row r="3247" spans="1:14" x14ac:dyDescent="0.25">
      <c r="A3247" s="7">
        <v>447944</v>
      </c>
      <c r="B3247" s="7">
        <f t="shared" si="150"/>
        <v>0</v>
      </c>
      <c r="C3247" s="7">
        <f t="shared" si="151"/>
        <v>1</v>
      </c>
      <c r="D3247" s="7">
        <f t="shared" si="152"/>
        <v>1</v>
      </c>
      <c r="E3247" s="7">
        <v>447375</v>
      </c>
      <c r="F3247" t="s">
        <v>50</v>
      </c>
      <c r="G3247" t="s">
        <v>126</v>
      </c>
      <c r="H3247" s="7">
        <v>2</v>
      </c>
      <c r="I3247" s="7" t="s">
        <v>148</v>
      </c>
      <c r="J3247" t="s">
        <v>18</v>
      </c>
      <c r="K3247">
        <v>60.7</v>
      </c>
      <c r="L3247">
        <v>2</v>
      </c>
      <c r="M3247">
        <v>83.2</v>
      </c>
      <c r="N3247">
        <v>2.76</v>
      </c>
    </row>
    <row r="3248" spans="1:14" x14ac:dyDescent="0.25">
      <c r="A3248" s="7">
        <v>447946</v>
      </c>
      <c r="B3248" s="7">
        <f t="shared" si="150"/>
        <v>1</v>
      </c>
      <c r="C3248" s="7">
        <f t="shared" si="151"/>
        <v>0</v>
      </c>
      <c r="D3248" s="7">
        <f t="shared" si="152"/>
        <v>1</v>
      </c>
      <c r="E3248" s="7">
        <v>447375</v>
      </c>
      <c r="F3248" t="s">
        <v>50</v>
      </c>
      <c r="G3248" t="s">
        <v>126</v>
      </c>
      <c r="H3248" s="7">
        <v>2</v>
      </c>
      <c r="I3248" s="7" t="s">
        <v>148</v>
      </c>
      <c r="J3248" t="s">
        <v>18</v>
      </c>
      <c r="K3248">
        <v>49</v>
      </c>
      <c r="L3248">
        <v>3</v>
      </c>
      <c r="M3248">
        <v>57</v>
      </c>
      <c r="N3248">
        <v>2.76</v>
      </c>
    </row>
    <row r="3249" spans="1:14" x14ac:dyDescent="0.25">
      <c r="A3249" s="7">
        <v>447946</v>
      </c>
      <c r="B3249" s="7">
        <f t="shared" si="150"/>
        <v>0</v>
      </c>
      <c r="C3249" s="7">
        <f t="shared" si="151"/>
        <v>1</v>
      </c>
      <c r="D3249" s="7">
        <f t="shared" si="152"/>
        <v>1</v>
      </c>
      <c r="E3249" s="7">
        <v>447375</v>
      </c>
      <c r="F3249" t="s">
        <v>50</v>
      </c>
      <c r="G3249" t="s">
        <v>126</v>
      </c>
      <c r="H3249" s="7">
        <v>2</v>
      </c>
      <c r="I3249" s="7" t="s">
        <v>148</v>
      </c>
      <c r="J3249" t="s">
        <v>18</v>
      </c>
      <c r="K3249">
        <v>49</v>
      </c>
      <c r="L3249">
        <v>3</v>
      </c>
      <c r="M3249">
        <v>57</v>
      </c>
      <c r="N3249">
        <v>2.76</v>
      </c>
    </row>
    <row r="3250" spans="1:14" x14ac:dyDescent="0.25">
      <c r="A3250" s="7">
        <v>447948</v>
      </c>
      <c r="B3250" s="7">
        <f t="shared" si="150"/>
        <v>1</v>
      </c>
      <c r="C3250" s="7">
        <f t="shared" si="151"/>
        <v>0</v>
      </c>
      <c r="D3250" s="7">
        <f t="shared" si="152"/>
        <v>1</v>
      </c>
      <c r="E3250" s="7">
        <v>447375</v>
      </c>
      <c r="F3250" t="s">
        <v>50</v>
      </c>
      <c r="G3250" t="s">
        <v>126</v>
      </c>
      <c r="H3250" s="7">
        <v>2</v>
      </c>
      <c r="I3250" s="7" t="s">
        <v>148</v>
      </c>
      <c r="J3250" t="s">
        <v>18</v>
      </c>
      <c r="K3250">
        <v>60.4</v>
      </c>
      <c r="L3250">
        <v>4</v>
      </c>
      <c r="M3250">
        <v>52.4</v>
      </c>
      <c r="N3250">
        <v>2.76</v>
      </c>
    </row>
    <row r="3251" spans="1:14" x14ac:dyDescent="0.25">
      <c r="A3251" s="7">
        <v>447948</v>
      </c>
      <c r="B3251" s="7">
        <f t="shared" si="150"/>
        <v>0</v>
      </c>
      <c r="C3251" s="7">
        <f t="shared" si="151"/>
        <v>1</v>
      </c>
      <c r="D3251" s="7">
        <f t="shared" si="152"/>
        <v>1</v>
      </c>
      <c r="E3251" s="7">
        <v>447375</v>
      </c>
      <c r="F3251" t="s">
        <v>50</v>
      </c>
      <c r="G3251" t="s">
        <v>126</v>
      </c>
      <c r="H3251" s="7">
        <v>2</v>
      </c>
      <c r="I3251" s="7" t="s">
        <v>148</v>
      </c>
      <c r="J3251" t="s">
        <v>18</v>
      </c>
      <c r="K3251">
        <v>60.4</v>
      </c>
      <c r="L3251">
        <v>4</v>
      </c>
      <c r="M3251">
        <v>52.4</v>
      </c>
      <c r="N3251">
        <v>2.76</v>
      </c>
    </row>
    <row r="3252" spans="1:14" x14ac:dyDescent="0.25">
      <c r="A3252" s="7">
        <v>447950</v>
      </c>
      <c r="B3252" s="7">
        <f t="shared" si="150"/>
        <v>1</v>
      </c>
      <c r="C3252" s="7">
        <f t="shared" si="151"/>
        <v>0</v>
      </c>
      <c r="D3252" s="7">
        <f t="shared" si="152"/>
        <v>1</v>
      </c>
      <c r="E3252" s="7">
        <v>447376</v>
      </c>
      <c r="F3252" t="s">
        <v>50</v>
      </c>
      <c r="G3252" t="s">
        <v>126</v>
      </c>
      <c r="H3252" s="7">
        <v>7</v>
      </c>
      <c r="I3252" s="7" t="s">
        <v>148</v>
      </c>
      <c r="J3252" t="s">
        <v>18</v>
      </c>
      <c r="K3252">
        <v>24.6</v>
      </c>
      <c r="L3252">
        <v>1</v>
      </c>
      <c r="M3252">
        <v>92</v>
      </c>
      <c r="N3252">
        <v>2.76</v>
      </c>
    </row>
    <row r="3253" spans="1:14" x14ac:dyDescent="0.25">
      <c r="A3253" s="7">
        <v>447950</v>
      </c>
      <c r="B3253" s="7">
        <f t="shared" si="150"/>
        <v>0</v>
      </c>
      <c r="C3253" s="7">
        <f t="shared" si="151"/>
        <v>1</v>
      </c>
      <c r="D3253" s="7">
        <f t="shared" si="152"/>
        <v>1</v>
      </c>
      <c r="E3253" s="7">
        <v>447376</v>
      </c>
      <c r="F3253" t="s">
        <v>50</v>
      </c>
      <c r="G3253" t="s">
        <v>126</v>
      </c>
      <c r="H3253" s="7">
        <v>7</v>
      </c>
      <c r="I3253" s="7" t="s">
        <v>148</v>
      </c>
      <c r="J3253" t="s">
        <v>18</v>
      </c>
      <c r="K3253">
        <v>24.6</v>
      </c>
      <c r="L3253">
        <v>1</v>
      </c>
      <c r="M3253">
        <v>92</v>
      </c>
      <c r="N3253">
        <v>2.76</v>
      </c>
    </row>
    <row r="3254" spans="1:14" x14ac:dyDescent="0.25">
      <c r="A3254" s="7">
        <v>447951</v>
      </c>
      <c r="B3254" s="7">
        <f t="shared" si="150"/>
        <v>1</v>
      </c>
      <c r="C3254" s="7">
        <f t="shared" si="151"/>
        <v>0</v>
      </c>
      <c r="D3254" s="7">
        <f t="shared" si="152"/>
        <v>1</v>
      </c>
      <c r="E3254" s="7">
        <v>447376</v>
      </c>
      <c r="F3254" t="s">
        <v>50</v>
      </c>
      <c r="G3254" t="s">
        <v>126</v>
      </c>
      <c r="H3254" s="7">
        <v>7</v>
      </c>
      <c r="I3254" s="7" t="s">
        <v>148</v>
      </c>
      <c r="J3254" t="s">
        <v>18</v>
      </c>
      <c r="K3254">
        <v>19.7</v>
      </c>
      <c r="L3254">
        <v>1</v>
      </c>
      <c r="M3254">
        <v>92</v>
      </c>
      <c r="N3254">
        <v>2.76</v>
      </c>
    </row>
    <row r="3255" spans="1:14" x14ac:dyDescent="0.25">
      <c r="A3255" s="7">
        <v>447951</v>
      </c>
      <c r="B3255" s="7">
        <f t="shared" si="150"/>
        <v>0</v>
      </c>
      <c r="C3255" s="7">
        <f t="shared" si="151"/>
        <v>1</v>
      </c>
      <c r="D3255" s="7">
        <f t="shared" si="152"/>
        <v>1</v>
      </c>
      <c r="E3255" s="7">
        <v>447376</v>
      </c>
      <c r="F3255" t="s">
        <v>50</v>
      </c>
      <c r="G3255" t="s">
        <v>126</v>
      </c>
      <c r="H3255" s="7">
        <v>7</v>
      </c>
      <c r="I3255" s="7" t="s">
        <v>148</v>
      </c>
      <c r="J3255" t="s">
        <v>18</v>
      </c>
      <c r="K3255">
        <v>19.7</v>
      </c>
      <c r="L3255">
        <v>1</v>
      </c>
      <c r="M3255">
        <v>92</v>
      </c>
      <c r="N3255">
        <v>2.76</v>
      </c>
    </row>
    <row r="3256" spans="1:14" x14ac:dyDescent="0.25">
      <c r="A3256" s="7">
        <v>447953</v>
      </c>
      <c r="B3256" s="7">
        <f t="shared" si="150"/>
        <v>1</v>
      </c>
      <c r="C3256" s="7">
        <f t="shared" si="151"/>
        <v>0</v>
      </c>
      <c r="D3256" s="7">
        <f t="shared" si="152"/>
        <v>1</v>
      </c>
      <c r="E3256" s="7">
        <v>447376</v>
      </c>
      <c r="F3256" t="s">
        <v>50</v>
      </c>
      <c r="G3256" t="s">
        <v>126</v>
      </c>
      <c r="H3256" s="7">
        <v>7</v>
      </c>
      <c r="I3256" s="7" t="s">
        <v>148</v>
      </c>
      <c r="J3256" t="s">
        <v>18</v>
      </c>
      <c r="K3256">
        <v>19.3</v>
      </c>
      <c r="L3256">
        <v>1</v>
      </c>
      <c r="M3256">
        <v>92</v>
      </c>
      <c r="N3256">
        <v>2.76</v>
      </c>
    </row>
    <row r="3257" spans="1:14" x14ac:dyDescent="0.25">
      <c r="A3257" s="7">
        <v>447953</v>
      </c>
      <c r="B3257" s="7">
        <f t="shared" si="150"/>
        <v>0</v>
      </c>
      <c r="C3257" s="7">
        <f t="shared" si="151"/>
        <v>1</v>
      </c>
      <c r="D3257" s="7">
        <f t="shared" si="152"/>
        <v>1</v>
      </c>
      <c r="E3257" s="7">
        <v>447376</v>
      </c>
      <c r="F3257" t="s">
        <v>50</v>
      </c>
      <c r="G3257" t="s">
        <v>126</v>
      </c>
      <c r="H3257" s="7">
        <v>7</v>
      </c>
      <c r="I3257" s="7" t="s">
        <v>148</v>
      </c>
      <c r="J3257" t="s">
        <v>18</v>
      </c>
      <c r="K3257">
        <v>19.3</v>
      </c>
      <c r="L3257">
        <v>1</v>
      </c>
      <c r="M3257">
        <v>92</v>
      </c>
      <c r="N3257">
        <v>2.76</v>
      </c>
    </row>
    <row r="3258" spans="1:14" x14ac:dyDescent="0.25">
      <c r="A3258" s="7">
        <v>447954</v>
      </c>
      <c r="B3258" s="7">
        <f t="shared" si="150"/>
        <v>1</v>
      </c>
      <c r="C3258" s="7">
        <f t="shared" si="151"/>
        <v>0</v>
      </c>
      <c r="D3258" s="7">
        <f t="shared" si="152"/>
        <v>1</v>
      </c>
      <c r="E3258" s="7">
        <v>447376</v>
      </c>
      <c r="F3258" t="s">
        <v>50</v>
      </c>
      <c r="G3258" t="s">
        <v>126</v>
      </c>
      <c r="H3258" s="7">
        <v>7</v>
      </c>
      <c r="I3258" s="7" t="s">
        <v>148</v>
      </c>
      <c r="J3258" t="s">
        <v>18</v>
      </c>
      <c r="K3258">
        <v>24.8</v>
      </c>
      <c r="L3258">
        <v>4</v>
      </c>
      <c r="M3258">
        <v>35.9</v>
      </c>
      <c r="N3258">
        <v>2.76</v>
      </c>
    </row>
    <row r="3259" spans="1:14" x14ac:dyDescent="0.25">
      <c r="A3259" s="7">
        <v>447954</v>
      </c>
      <c r="B3259" s="7">
        <f t="shared" si="150"/>
        <v>0</v>
      </c>
      <c r="C3259" s="7">
        <f t="shared" si="151"/>
        <v>1</v>
      </c>
      <c r="D3259" s="7">
        <f t="shared" si="152"/>
        <v>1</v>
      </c>
      <c r="E3259" s="7">
        <v>447376</v>
      </c>
      <c r="F3259" t="s">
        <v>50</v>
      </c>
      <c r="G3259" t="s">
        <v>126</v>
      </c>
      <c r="H3259" s="7">
        <v>7</v>
      </c>
      <c r="I3259" s="7" t="s">
        <v>148</v>
      </c>
      <c r="J3259" t="s">
        <v>18</v>
      </c>
      <c r="K3259">
        <v>24.8</v>
      </c>
      <c r="L3259">
        <v>4</v>
      </c>
      <c r="M3259">
        <v>35.9</v>
      </c>
      <c r="N3259">
        <v>2.76</v>
      </c>
    </row>
    <row r="3260" spans="1:14" x14ac:dyDescent="0.25">
      <c r="A3260" s="7">
        <v>447957</v>
      </c>
      <c r="B3260" s="7">
        <f t="shared" si="150"/>
        <v>1</v>
      </c>
      <c r="C3260" s="7">
        <f t="shared" si="151"/>
        <v>0</v>
      </c>
      <c r="D3260" s="7">
        <f t="shared" si="152"/>
        <v>1</v>
      </c>
      <c r="E3260" s="7">
        <v>447376</v>
      </c>
      <c r="F3260" t="s">
        <v>50</v>
      </c>
      <c r="G3260" t="s">
        <v>126</v>
      </c>
      <c r="H3260" s="7">
        <v>7</v>
      </c>
      <c r="I3260" s="7" t="s">
        <v>148</v>
      </c>
      <c r="J3260" t="s">
        <v>18</v>
      </c>
      <c r="K3260">
        <v>19.5</v>
      </c>
      <c r="L3260">
        <v>1</v>
      </c>
      <c r="M3260">
        <v>92</v>
      </c>
      <c r="N3260">
        <v>2.76</v>
      </c>
    </row>
    <row r="3261" spans="1:14" x14ac:dyDescent="0.25">
      <c r="A3261" s="7">
        <v>447957</v>
      </c>
      <c r="B3261" s="7">
        <f t="shared" si="150"/>
        <v>0</v>
      </c>
      <c r="C3261" s="7">
        <f t="shared" si="151"/>
        <v>1</v>
      </c>
      <c r="D3261" s="7">
        <f t="shared" si="152"/>
        <v>1</v>
      </c>
      <c r="E3261" s="7">
        <v>447376</v>
      </c>
      <c r="F3261" t="s">
        <v>50</v>
      </c>
      <c r="G3261" t="s">
        <v>126</v>
      </c>
      <c r="H3261" s="7">
        <v>7</v>
      </c>
      <c r="I3261" s="7" t="s">
        <v>148</v>
      </c>
      <c r="J3261" t="s">
        <v>18</v>
      </c>
      <c r="K3261">
        <v>19.5</v>
      </c>
      <c r="L3261">
        <v>1</v>
      </c>
      <c r="M3261">
        <v>92</v>
      </c>
      <c r="N3261">
        <v>2.76</v>
      </c>
    </row>
    <row r="3262" spans="1:14" x14ac:dyDescent="0.25">
      <c r="A3262" s="7">
        <v>447959</v>
      </c>
      <c r="B3262" s="7">
        <f t="shared" si="150"/>
        <v>1</v>
      </c>
      <c r="C3262" s="7">
        <f t="shared" si="151"/>
        <v>0</v>
      </c>
      <c r="D3262" s="7">
        <f t="shared" si="152"/>
        <v>1</v>
      </c>
      <c r="E3262" s="7">
        <v>447376</v>
      </c>
      <c r="F3262" t="s">
        <v>50</v>
      </c>
      <c r="G3262" t="s">
        <v>126</v>
      </c>
      <c r="H3262" s="7">
        <v>7</v>
      </c>
      <c r="I3262" s="7" t="s">
        <v>148</v>
      </c>
      <c r="J3262" t="s">
        <v>18</v>
      </c>
      <c r="K3262">
        <v>24.5</v>
      </c>
      <c r="L3262">
        <v>2</v>
      </c>
      <c r="M3262">
        <v>57</v>
      </c>
      <c r="N3262">
        <v>2.76</v>
      </c>
    </row>
    <row r="3263" spans="1:14" x14ac:dyDescent="0.25">
      <c r="A3263" s="7">
        <v>447959</v>
      </c>
      <c r="B3263" s="7">
        <f t="shared" si="150"/>
        <v>0</v>
      </c>
      <c r="C3263" s="7">
        <f t="shared" si="151"/>
        <v>1</v>
      </c>
      <c r="D3263" s="7">
        <f t="shared" si="152"/>
        <v>1</v>
      </c>
      <c r="E3263" s="7">
        <v>447376</v>
      </c>
      <c r="F3263" t="s">
        <v>50</v>
      </c>
      <c r="G3263" t="s">
        <v>126</v>
      </c>
      <c r="H3263" s="7">
        <v>7</v>
      </c>
      <c r="I3263" s="7" t="s">
        <v>148</v>
      </c>
      <c r="J3263" t="s">
        <v>18</v>
      </c>
      <c r="K3263">
        <v>24.5</v>
      </c>
      <c r="L3263">
        <v>2</v>
      </c>
      <c r="M3263">
        <v>57</v>
      </c>
      <c r="N3263">
        <v>2.76</v>
      </c>
    </row>
    <row r="3264" spans="1:14" x14ac:dyDescent="0.25">
      <c r="A3264" s="7">
        <v>447961</v>
      </c>
      <c r="B3264" s="7">
        <f t="shared" si="150"/>
        <v>1</v>
      </c>
      <c r="C3264" s="7">
        <f t="shared" si="151"/>
        <v>0</v>
      </c>
      <c r="D3264" s="7">
        <f t="shared" si="152"/>
        <v>1</v>
      </c>
      <c r="E3264" s="7">
        <v>447376</v>
      </c>
      <c r="F3264" t="s">
        <v>50</v>
      </c>
      <c r="G3264" t="s">
        <v>126</v>
      </c>
      <c r="H3264" s="7">
        <v>7</v>
      </c>
      <c r="I3264" s="7" t="s">
        <v>148</v>
      </c>
      <c r="J3264" t="s">
        <v>18</v>
      </c>
      <c r="K3264">
        <v>44.3</v>
      </c>
      <c r="L3264">
        <v>2</v>
      </c>
      <c r="M3264">
        <v>73.5</v>
      </c>
      <c r="N3264">
        <v>2.76</v>
      </c>
    </row>
    <row r="3265" spans="1:14" x14ac:dyDescent="0.25">
      <c r="A3265" s="7">
        <v>447961</v>
      </c>
      <c r="B3265" s="7">
        <f t="shared" si="150"/>
        <v>0</v>
      </c>
      <c r="C3265" s="7">
        <f t="shared" si="151"/>
        <v>1</v>
      </c>
      <c r="D3265" s="7">
        <f t="shared" si="152"/>
        <v>1</v>
      </c>
      <c r="E3265" s="7">
        <v>447376</v>
      </c>
      <c r="F3265" t="s">
        <v>50</v>
      </c>
      <c r="G3265" t="s">
        <v>126</v>
      </c>
      <c r="H3265" s="7">
        <v>7</v>
      </c>
      <c r="I3265" s="7" t="s">
        <v>148</v>
      </c>
      <c r="J3265" t="s">
        <v>18</v>
      </c>
      <c r="K3265">
        <v>44.3</v>
      </c>
      <c r="L3265">
        <v>2</v>
      </c>
      <c r="M3265">
        <v>73.5</v>
      </c>
      <c r="N3265">
        <v>2.76</v>
      </c>
    </row>
    <row r="3266" spans="1:14" x14ac:dyDescent="0.25">
      <c r="A3266" s="7">
        <v>447963</v>
      </c>
      <c r="B3266" s="7">
        <f t="shared" si="150"/>
        <v>1</v>
      </c>
      <c r="C3266" s="7">
        <f t="shared" si="151"/>
        <v>0</v>
      </c>
      <c r="D3266" s="7">
        <f t="shared" si="152"/>
        <v>1</v>
      </c>
      <c r="E3266" s="7">
        <v>447376</v>
      </c>
      <c r="F3266" t="s">
        <v>50</v>
      </c>
      <c r="G3266" t="s">
        <v>126</v>
      </c>
      <c r="H3266" s="7">
        <v>7</v>
      </c>
      <c r="I3266" s="7" t="s">
        <v>148</v>
      </c>
      <c r="J3266" t="s">
        <v>18</v>
      </c>
      <c r="K3266">
        <v>24.4</v>
      </c>
      <c r="L3266">
        <v>1</v>
      </c>
      <c r="M3266">
        <v>92</v>
      </c>
      <c r="N3266">
        <v>2.76</v>
      </c>
    </row>
    <row r="3267" spans="1:14" x14ac:dyDescent="0.25">
      <c r="A3267" s="7">
        <v>447963</v>
      </c>
      <c r="B3267" s="7">
        <f t="shared" ref="B3267:B3330" si="153">IF(A3267=A3268,1,0)</f>
        <v>0</v>
      </c>
      <c r="C3267" s="7">
        <f t="shared" ref="C3267:C3330" si="154">IF(A3267=A3266,1,0)</f>
        <v>1</v>
      </c>
      <c r="D3267" s="7">
        <f t="shared" ref="D3267:D3330" si="155">B3267+C3267</f>
        <v>1</v>
      </c>
      <c r="E3267" s="7">
        <v>447376</v>
      </c>
      <c r="F3267" t="s">
        <v>50</v>
      </c>
      <c r="G3267" t="s">
        <v>126</v>
      </c>
      <c r="H3267" s="7">
        <v>7</v>
      </c>
      <c r="I3267" s="7" t="s">
        <v>148</v>
      </c>
      <c r="J3267" t="s">
        <v>18</v>
      </c>
      <c r="K3267">
        <v>24.4</v>
      </c>
      <c r="L3267">
        <v>1</v>
      </c>
      <c r="M3267">
        <v>92</v>
      </c>
      <c r="N3267">
        <v>2.76</v>
      </c>
    </row>
    <row r="3268" spans="1:14" x14ac:dyDescent="0.25">
      <c r="A3268" s="7">
        <v>447964</v>
      </c>
      <c r="B3268" s="7">
        <f t="shared" si="153"/>
        <v>1</v>
      </c>
      <c r="C3268" s="7">
        <f t="shared" si="154"/>
        <v>0</v>
      </c>
      <c r="D3268" s="7">
        <f t="shared" si="155"/>
        <v>1</v>
      </c>
      <c r="E3268" s="7">
        <v>447376</v>
      </c>
      <c r="F3268" t="s">
        <v>50</v>
      </c>
      <c r="G3268" t="s">
        <v>126</v>
      </c>
      <c r="H3268" s="7">
        <v>7</v>
      </c>
      <c r="I3268" s="7" t="s">
        <v>148</v>
      </c>
      <c r="J3268" t="s">
        <v>18</v>
      </c>
      <c r="K3268">
        <v>19.3</v>
      </c>
      <c r="L3268">
        <v>1</v>
      </c>
      <c r="M3268">
        <v>92</v>
      </c>
      <c r="N3268">
        <v>2.76</v>
      </c>
    </row>
    <row r="3269" spans="1:14" x14ac:dyDescent="0.25">
      <c r="A3269" s="7">
        <v>447964</v>
      </c>
      <c r="B3269" s="7">
        <f t="shared" si="153"/>
        <v>0</v>
      </c>
      <c r="C3269" s="7">
        <f t="shared" si="154"/>
        <v>1</v>
      </c>
      <c r="D3269" s="7">
        <f t="shared" si="155"/>
        <v>1</v>
      </c>
      <c r="E3269" s="7">
        <v>447376</v>
      </c>
      <c r="F3269" t="s">
        <v>50</v>
      </c>
      <c r="G3269" t="s">
        <v>126</v>
      </c>
      <c r="H3269" s="7">
        <v>7</v>
      </c>
      <c r="I3269" s="7" t="s">
        <v>148</v>
      </c>
      <c r="J3269" t="s">
        <v>18</v>
      </c>
      <c r="K3269">
        <v>19.3</v>
      </c>
      <c r="L3269">
        <v>1</v>
      </c>
      <c r="M3269">
        <v>92</v>
      </c>
      <c r="N3269">
        <v>2.76</v>
      </c>
    </row>
    <row r="3270" spans="1:14" x14ac:dyDescent="0.25">
      <c r="A3270" s="7">
        <v>447966</v>
      </c>
      <c r="B3270" s="7">
        <f t="shared" si="153"/>
        <v>1</v>
      </c>
      <c r="C3270" s="7">
        <f t="shared" si="154"/>
        <v>0</v>
      </c>
      <c r="D3270" s="7">
        <f t="shared" si="155"/>
        <v>1</v>
      </c>
      <c r="E3270" s="7">
        <v>447376</v>
      </c>
      <c r="F3270" t="s">
        <v>50</v>
      </c>
      <c r="G3270" t="s">
        <v>126</v>
      </c>
      <c r="H3270" s="7">
        <v>7</v>
      </c>
      <c r="I3270" s="7" t="s">
        <v>148</v>
      </c>
      <c r="J3270" t="s">
        <v>18</v>
      </c>
      <c r="K3270">
        <v>44.2</v>
      </c>
      <c r="L3270">
        <v>4</v>
      </c>
      <c r="M3270">
        <v>46.3</v>
      </c>
      <c r="N3270">
        <v>2.76</v>
      </c>
    </row>
    <row r="3271" spans="1:14" x14ac:dyDescent="0.25">
      <c r="A3271" s="7">
        <v>447966</v>
      </c>
      <c r="B3271" s="7">
        <f t="shared" si="153"/>
        <v>0</v>
      </c>
      <c r="C3271" s="7">
        <f t="shared" si="154"/>
        <v>1</v>
      </c>
      <c r="D3271" s="7">
        <f t="shared" si="155"/>
        <v>1</v>
      </c>
      <c r="E3271" s="7">
        <v>447376</v>
      </c>
      <c r="F3271" t="s">
        <v>50</v>
      </c>
      <c r="G3271" t="s">
        <v>126</v>
      </c>
      <c r="H3271" s="7">
        <v>7</v>
      </c>
      <c r="I3271" s="7" t="s">
        <v>148</v>
      </c>
      <c r="J3271" t="s">
        <v>18</v>
      </c>
      <c r="K3271">
        <v>44.2</v>
      </c>
      <c r="L3271">
        <v>4</v>
      </c>
      <c r="M3271">
        <v>46.3</v>
      </c>
      <c r="N3271">
        <v>2.76</v>
      </c>
    </row>
    <row r="3272" spans="1:14" x14ac:dyDescent="0.25">
      <c r="A3272" s="7">
        <v>447968</v>
      </c>
      <c r="B3272" s="7">
        <f t="shared" si="153"/>
        <v>1</v>
      </c>
      <c r="C3272" s="7">
        <f t="shared" si="154"/>
        <v>0</v>
      </c>
      <c r="D3272" s="7">
        <f t="shared" si="155"/>
        <v>1</v>
      </c>
      <c r="E3272" s="7">
        <v>447376</v>
      </c>
      <c r="F3272" t="s">
        <v>50</v>
      </c>
      <c r="G3272" t="s">
        <v>126</v>
      </c>
      <c r="H3272" s="7">
        <v>7</v>
      </c>
      <c r="I3272" s="7" t="s">
        <v>148</v>
      </c>
      <c r="J3272" t="s">
        <v>18</v>
      </c>
      <c r="K3272">
        <v>43.8</v>
      </c>
      <c r="L3272">
        <v>3</v>
      </c>
      <c r="M3272">
        <v>57</v>
      </c>
      <c r="N3272">
        <v>2.76</v>
      </c>
    </row>
    <row r="3273" spans="1:14" x14ac:dyDescent="0.25">
      <c r="A3273" s="7">
        <v>447968</v>
      </c>
      <c r="B3273" s="7">
        <f t="shared" si="153"/>
        <v>0</v>
      </c>
      <c r="C3273" s="7">
        <f t="shared" si="154"/>
        <v>1</v>
      </c>
      <c r="D3273" s="7">
        <f t="shared" si="155"/>
        <v>1</v>
      </c>
      <c r="E3273" s="7">
        <v>447376</v>
      </c>
      <c r="F3273" t="s">
        <v>50</v>
      </c>
      <c r="G3273" t="s">
        <v>126</v>
      </c>
      <c r="H3273" s="7">
        <v>7</v>
      </c>
      <c r="I3273" s="7" t="s">
        <v>148</v>
      </c>
      <c r="J3273" t="s">
        <v>18</v>
      </c>
      <c r="K3273">
        <v>43.8</v>
      </c>
      <c r="L3273">
        <v>3</v>
      </c>
      <c r="M3273">
        <v>57</v>
      </c>
      <c r="N3273">
        <v>2.76</v>
      </c>
    </row>
    <row r="3274" spans="1:14" x14ac:dyDescent="0.25">
      <c r="A3274" s="7">
        <v>447969</v>
      </c>
      <c r="B3274" s="7">
        <f t="shared" si="153"/>
        <v>1</v>
      </c>
      <c r="C3274" s="7">
        <f t="shared" si="154"/>
        <v>0</v>
      </c>
      <c r="D3274" s="7">
        <f t="shared" si="155"/>
        <v>1</v>
      </c>
      <c r="E3274" s="7">
        <v>447376</v>
      </c>
      <c r="F3274" t="s">
        <v>50</v>
      </c>
      <c r="G3274" t="s">
        <v>126</v>
      </c>
      <c r="H3274" s="7">
        <v>7</v>
      </c>
      <c r="I3274" s="7" t="s">
        <v>148</v>
      </c>
      <c r="J3274" t="s">
        <v>18</v>
      </c>
      <c r="K3274">
        <v>19.600000000000001</v>
      </c>
      <c r="L3274">
        <v>2</v>
      </c>
      <c r="M3274">
        <v>57</v>
      </c>
      <c r="N3274">
        <v>2.76</v>
      </c>
    </row>
    <row r="3275" spans="1:14" x14ac:dyDescent="0.25">
      <c r="A3275" s="7">
        <v>447969</v>
      </c>
      <c r="B3275" s="7">
        <f t="shared" si="153"/>
        <v>0</v>
      </c>
      <c r="C3275" s="7">
        <f t="shared" si="154"/>
        <v>1</v>
      </c>
      <c r="D3275" s="7">
        <f t="shared" si="155"/>
        <v>1</v>
      </c>
      <c r="E3275" s="7">
        <v>447376</v>
      </c>
      <c r="F3275" t="s">
        <v>50</v>
      </c>
      <c r="G3275" t="s">
        <v>126</v>
      </c>
      <c r="H3275" s="7">
        <v>7</v>
      </c>
      <c r="I3275" s="7" t="s">
        <v>148</v>
      </c>
      <c r="J3275" t="s">
        <v>18</v>
      </c>
      <c r="K3275">
        <v>19.600000000000001</v>
      </c>
      <c r="L3275">
        <v>2</v>
      </c>
      <c r="M3275">
        <v>57</v>
      </c>
      <c r="N3275">
        <v>2.76</v>
      </c>
    </row>
    <row r="3276" spans="1:14" x14ac:dyDescent="0.25">
      <c r="A3276" s="7">
        <v>448166</v>
      </c>
      <c r="B3276" s="7">
        <f t="shared" si="153"/>
        <v>1</v>
      </c>
      <c r="C3276" s="7">
        <f t="shared" si="154"/>
        <v>0</v>
      </c>
      <c r="D3276" s="7">
        <f t="shared" si="155"/>
        <v>1</v>
      </c>
      <c r="E3276" s="7">
        <v>447388</v>
      </c>
      <c r="F3276" t="s">
        <v>50</v>
      </c>
      <c r="G3276" t="s">
        <v>127</v>
      </c>
      <c r="H3276" s="7">
        <v>28</v>
      </c>
      <c r="I3276" s="7" t="s">
        <v>148</v>
      </c>
      <c r="J3276" t="s">
        <v>18</v>
      </c>
      <c r="K3276">
        <v>54.9</v>
      </c>
      <c r="L3276">
        <v>2</v>
      </c>
      <c r="M3276">
        <v>73.5</v>
      </c>
      <c r="N3276">
        <v>2.76</v>
      </c>
    </row>
    <row r="3277" spans="1:14" x14ac:dyDescent="0.25">
      <c r="A3277" s="7">
        <v>448166</v>
      </c>
      <c r="B3277" s="7">
        <f t="shared" si="153"/>
        <v>0</v>
      </c>
      <c r="C3277" s="7">
        <f t="shared" si="154"/>
        <v>1</v>
      </c>
      <c r="D3277" s="7">
        <f t="shared" si="155"/>
        <v>1</v>
      </c>
      <c r="E3277" s="7">
        <v>447388</v>
      </c>
      <c r="F3277" t="s">
        <v>50</v>
      </c>
      <c r="G3277" t="s">
        <v>127</v>
      </c>
      <c r="H3277" s="7">
        <v>28</v>
      </c>
      <c r="I3277" s="7" t="s">
        <v>148</v>
      </c>
      <c r="J3277" t="s">
        <v>18</v>
      </c>
      <c r="K3277">
        <v>54.9</v>
      </c>
      <c r="L3277">
        <v>2</v>
      </c>
      <c r="M3277">
        <v>73.5</v>
      </c>
      <c r="N3277">
        <v>2.76</v>
      </c>
    </row>
    <row r="3278" spans="1:14" x14ac:dyDescent="0.25">
      <c r="A3278" s="7">
        <v>448168</v>
      </c>
      <c r="B3278" s="7">
        <f t="shared" si="153"/>
        <v>1</v>
      </c>
      <c r="C3278" s="7">
        <f t="shared" si="154"/>
        <v>0</v>
      </c>
      <c r="D3278" s="7">
        <f t="shared" si="155"/>
        <v>1</v>
      </c>
      <c r="E3278" s="7">
        <v>447388</v>
      </c>
      <c r="F3278" t="s">
        <v>50</v>
      </c>
      <c r="G3278" t="s">
        <v>127</v>
      </c>
      <c r="H3278" s="7">
        <v>28</v>
      </c>
      <c r="I3278" s="7" t="s">
        <v>148</v>
      </c>
      <c r="J3278" t="s">
        <v>18</v>
      </c>
      <c r="K3278">
        <v>56.1</v>
      </c>
      <c r="L3278">
        <v>2</v>
      </c>
      <c r="M3278">
        <v>73.5</v>
      </c>
      <c r="N3278">
        <v>2.76</v>
      </c>
    </row>
    <row r="3279" spans="1:14" x14ac:dyDescent="0.25">
      <c r="A3279" s="7">
        <v>448168</v>
      </c>
      <c r="B3279" s="7">
        <f t="shared" si="153"/>
        <v>0</v>
      </c>
      <c r="C3279" s="7">
        <f t="shared" si="154"/>
        <v>1</v>
      </c>
      <c r="D3279" s="7">
        <f t="shared" si="155"/>
        <v>1</v>
      </c>
      <c r="E3279" s="7">
        <v>447388</v>
      </c>
      <c r="F3279" t="s">
        <v>50</v>
      </c>
      <c r="G3279" t="s">
        <v>127</v>
      </c>
      <c r="H3279" s="7">
        <v>28</v>
      </c>
      <c r="I3279" s="7" t="s">
        <v>148</v>
      </c>
      <c r="J3279" t="s">
        <v>18</v>
      </c>
      <c r="K3279">
        <v>56.1</v>
      </c>
      <c r="L3279">
        <v>2</v>
      </c>
      <c r="M3279">
        <v>73.5</v>
      </c>
      <c r="N3279">
        <v>2.76</v>
      </c>
    </row>
    <row r="3280" spans="1:14" x14ac:dyDescent="0.25">
      <c r="A3280" s="7">
        <v>448170</v>
      </c>
      <c r="B3280" s="7">
        <f t="shared" si="153"/>
        <v>1</v>
      </c>
      <c r="C3280" s="7">
        <f t="shared" si="154"/>
        <v>0</v>
      </c>
      <c r="D3280" s="7">
        <f t="shared" si="155"/>
        <v>1</v>
      </c>
      <c r="E3280" s="7">
        <v>447388</v>
      </c>
      <c r="F3280" t="s">
        <v>50</v>
      </c>
      <c r="G3280" t="s">
        <v>127</v>
      </c>
      <c r="H3280" s="7">
        <v>28</v>
      </c>
      <c r="I3280" s="7" t="s">
        <v>148</v>
      </c>
      <c r="J3280" t="s">
        <v>18</v>
      </c>
      <c r="K3280">
        <v>55.5</v>
      </c>
      <c r="L3280">
        <v>6</v>
      </c>
      <c r="M3280">
        <v>40.4</v>
      </c>
      <c r="N3280">
        <v>2.76</v>
      </c>
    </row>
    <row r="3281" spans="1:14" x14ac:dyDescent="0.25">
      <c r="A3281" s="7">
        <v>448170</v>
      </c>
      <c r="B3281" s="7">
        <f t="shared" si="153"/>
        <v>0</v>
      </c>
      <c r="C3281" s="7">
        <f t="shared" si="154"/>
        <v>1</v>
      </c>
      <c r="D3281" s="7">
        <f t="shared" si="155"/>
        <v>1</v>
      </c>
      <c r="E3281" s="7">
        <v>447388</v>
      </c>
      <c r="F3281" t="s">
        <v>50</v>
      </c>
      <c r="G3281" t="s">
        <v>127</v>
      </c>
      <c r="H3281" s="7">
        <v>28</v>
      </c>
      <c r="I3281" s="7" t="s">
        <v>148</v>
      </c>
      <c r="J3281" t="s">
        <v>18</v>
      </c>
      <c r="K3281">
        <v>55.5</v>
      </c>
      <c r="L3281">
        <v>6</v>
      </c>
      <c r="M3281">
        <v>40.4</v>
      </c>
      <c r="N3281">
        <v>2.76</v>
      </c>
    </row>
    <row r="3282" spans="1:14" x14ac:dyDescent="0.25">
      <c r="A3282" s="7">
        <v>448176</v>
      </c>
      <c r="B3282" s="7">
        <f t="shared" si="153"/>
        <v>1</v>
      </c>
      <c r="C3282" s="7">
        <f t="shared" si="154"/>
        <v>0</v>
      </c>
      <c r="D3282" s="7">
        <f t="shared" si="155"/>
        <v>1</v>
      </c>
      <c r="E3282" s="7">
        <v>447388</v>
      </c>
      <c r="F3282" t="s">
        <v>50</v>
      </c>
      <c r="G3282" t="s">
        <v>127</v>
      </c>
      <c r="H3282" s="7">
        <v>28</v>
      </c>
      <c r="I3282" s="7" t="s">
        <v>148</v>
      </c>
      <c r="J3282" t="s">
        <v>18</v>
      </c>
      <c r="K3282">
        <v>56.3</v>
      </c>
      <c r="L3282">
        <v>2</v>
      </c>
      <c r="M3282">
        <v>73.5</v>
      </c>
      <c r="N3282">
        <v>2.76</v>
      </c>
    </row>
    <row r="3283" spans="1:14" x14ac:dyDescent="0.25">
      <c r="A3283" s="7">
        <v>448176</v>
      </c>
      <c r="B3283" s="7">
        <f t="shared" si="153"/>
        <v>0</v>
      </c>
      <c r="C3283" s="7">
        <f t="shared" si="154"/>
        <v>1</v>
      </c>
      <c r="D3283" s="7">
        <f t="shared" si="155"/>
        <v>1</v>
      </c>
      <c r="E3283" s="7">
        <v>447388</v>
      </c>
      <c r="F3283" t="s">
        <v>50</v>
      </c>
      <c r="G3283" t="s">
        <v>127</v>
      </c>
      <c r="H3283" s="7">
        <v>28</v>
      </c>
      <c r="I3283" s="7" t="s">
        <v>148</v>
      </c>
      <c r="J3283" t="s">
        <v>18</v>
      </c>
      <c r="K3283">
        <v>56.3</v>
      </c>
      <c r="L3283">
        <v>2</v>
      </c>
      <c r="M3283">
        <v>73.5</v>
      </c>
      <c r="N3283">
        <v>2.76</v>
      </c>
    </row>
    <row r="3284" spans="1:14" x14ac:dyDescent="0.25">
      <c r="A3284" s="7">
        <v>448178</v>
      </c>
      <c r="B3284" s="7">
        <f t="shared" si="153"/>
        <v>1</v>
      </c>
      <c r="C3284" s="7">
        <f t="shared" si="154"/>
        <v>0</v>
      </c>
      <c r="D3284" s="7">
        <f t="shared" si="155"/>
        <v>1</v>
      </c>
      <c r="E3284" s="7">
        <v>447388</v>
      </c>
      <c r="F3284" t="s">
        <v>50</v>
      </c>
      <c r="G3284" t="s">
        <v>127</v>
      </c>
      <c r="H3284" s="7">
        <v>28</v>
      </c>
      <c r="I3284" s="7" t="s">
        <v>148</v>
      </c>
      <c r="J3284" t="s">
        <v>18</v>
      </c>
      <c r="K3284">
        <v>54.7</v>
      </c>
      <c r="L3284">
        <v>2</v>
      </c>
      <c r="M3284">
        <v>73.5</v>
      </c>
      <c r="N3284">
        <v>2.76</v>
      </c>
    </row>
    <row r="3285" spans="1:14" x14ac:dyDescent="0.25">
      <c r="A3285" s="7">
        <v>448178</v>
      </c>
      <c r="B3285" s="7">
        <f t="shared" si="153"/>
        <v>0</v>
      </c>
      <c r="C3285" s="7">
        <f t="shared" si="154"/>
        <v>1</v>
      </c>
      <c r="D3285" s="7">
        <f t="shared" si="155"/>
        <v>1</v>
      </c>
      <c r="E3285" s="7">
        <v>447388</v>
      </c>
      <c r="F3285" t="s">
        <v>50</v>
      </c>
      <c r="G3285" t="s">
        <v>127</v>
      </c>
      <c r="H3285" s="7">
        <v>28</v>
      </c>
      <c r="I3285" s="7" t="s">
        <v>148</v>
      </c>
      <c r="J3285" t="s">
        <v>18</v>
      </c>
      <c r="K3285">
        <v>54.7</v>
      </c>
      <c r="L3285">
        <v>2</v>
      </c>
      <c r="M3285">
        <v>73.5</v>
      </c>
      <c r="N3285">
        <v>2.76</v>
      </c>
    </row>
    <row r="3286" spans="1:14" x14ac:dyDescent="0.25">
      <c r="A3286" s="7">
        <v>448180</v>
      </c>
      <c r="B3286" s="7">
        <f t="shared" si="153"/>
        <v>1</v>
      </c>
      <c r="C3286" s="7">
        <f t="shared" si="154"/>
        <v>0</v>
      </c>
      <c r="D3286" s="7">
        <f t="shared" si="155"/>
        <v>1</v>
      </c>
      <c r="E3286" s="7">
        <v>447388</v>
      </c>
      <c r="F3286" t="s">
        <v>50</v>
      </c>
      <c r="G3286" t="s">
        <v>127</v>
      </c>
      <c r="H3286" s="7">
        <v>28</v>
      </c>
      <c r="I3286" s="7" t="s">
        <v>148</v>
      </c>
      <c r="J3286" t="s">
        <v>18</v>
      </c>
      <c r="K3286">
        <v>68.3</v>
      </c>
      <c r="L3286">
        <v>3</v>
      </c>
      <c r="M3286">
        <v>64.5</v>
      </c>
      <c r="N3286">
        <v>2.76</v>
      </c>
    </row>
    <row r="3287" spans="1:14" x14ac:dyDescent="0.25">
      <c r="A3287" s="7">
        <v>448180</v>
      </c>
      <c r="B3287" s="7">
        <f t="shared" si="153"/>
        <v>0</v>
      </c>
      <c r="C3287" s="7">
        <f t="shared" si="154"/>
        <v>1</v>
      </c>
      <c r="D3287" s="7">
        <f t="shared" si="155"/>
        <v>1</v>
      </c>
      <c r="E3287" s="7">
        <v>447388</v>
      </c>
      <c r="F3287" t="s">
        <v>50</v>
      </c>
      <c r="G3287" t="s">
        <v>127</v>
      </c>
      <c r="H3287" s="7">
        <v>28</v>
      </c>
      <c r="I3287" s="7" t="s">
        <v>148</v>
      </c>
      <c r="J3287" t="s">
        <v>18</v>
      </c>
      <c r="K3287">
        <v>68.3</v>
      </c>
      <c r="L3287">
        <v>3</v>
      </c>
      <c r="M3287">
        <v>64.5</v>
      </c>
      <c r="N3287">
        <v>2.76</v>
      </c>
    </row>
    <row r="3288" spans="1:14" x14ac:dyDescent="0.25">
      <c r="A3288" s="7">
        <v>448341</v>
      </c>
      <c r="B3288" s="7">
        <f t="shared" si="153"/>
        <v>1</v>
      </c>
      <c r="C3288" s="7">
        <f t="shared" si="154"/>
        <v>0</v>
      </c>
      <c r="D3288" s="7">
        <f t="shared" si="155"/>
        <v>1</v>
      </c>
      <c r="E3288" s="7">
        <v>447397</v>
      </c>
      <c r="F3288" t="s">
        <v>50</v>
      </c>
      <c r="G3288" t="s">
        <v>128</v>
      </c>
      <c r="H3288" s="7">
        <v>45</v>
      </c>
      <c r="I3288" s="7" t="s">
        <v>148</v>
      </c>
      <c r="J3288" t="s">
        <v>18</v>
      </c>
      <c r="K3288">
        <v>44.1</v>
      </c>
      <c r="L3288">
        <v>3</v>
      </c>
      <c r="M3288">
        <v>57</v>
      </c>
      <c r="N3288">
        <v>2.76</v>
      </c>
    </row>
    <row r="3289" spans="1:14" x14ac:dyDescent="0.25">
      <c r="A3289" s="7">
        <v>448341</v>
      </c>
      <c r="B3289" s="7">
        <f t="shared" si="153"/>
        <v>0</v>
      </c>
      <c r="C3289" s="7">
        <f t="shared" si="154"/>
        <v>1</v>
      </c>
      <c r="D3289" s="7">
        <f t="shared" si="155"/>
        <v>1</v>
      </c>
      <c r="E3289" s="7">
        <v>447397</v>
      </c>
      <c r="F3289" t="s">
        <v>50</v>
      </c>
      <c r="G3289" t="s">
        <v>128</v>
      </c>
      <c r="H3289" s="7">
        <v>45</v>
      </c>
      <c r="I3289" s="7" t="s">
        <v>148</v>
      </c>
      <c r="J3289" t="s">
        <v>18</v>
      </c>
      <c r="K3289">
        <v>44.1</v>
      </c>
      <c r="L3289">
        <v>3</v>
      </c>
      <c r="M3289">
        <v>57</v>
      </c>
      <c r="N3289">
        <v>2.76</v>
      </c>
    </row>
    <row r="3290" spans="1:14" x14ac:dyDescent="0.25">
      <c r="A3290" s="7">
        <v>448342</v>
      </c>
      <c r="B3290" s="7">
        <f t="shared" si="153"/>
        <v>1</v>
      </c>
      <c r="C3290" s="7">
        <f t="shared" si="154"/>
        <v>0</v>
      </c>
      <c r="D3290" s="7">
        <f t="shared" si="155"/>
        <v>1</v>
      </c>
      <c r="E3290" s="7">
        <v>447397</v>
      </c>
      <c r="F3290" t="s">
        <v>50</v>
      </c>
      <c r="G3290" t="s">
        <v>128</v>
      </c>
      <c r="H3290" s="7">
        <v>45</v>
      </c>
      <c r="I3290" s="7" t="s">
        <v>148</v>
      </c>
      <c r="J3290" t="s">
        <v>18</v>
      </c>
      <c r="K3290">
        <v>28.7</v>
      </c>
      <c r="L3290">
        <v>1</v>
      </c>
      <c r="M3290">
        <v>92</v>
      </c>
      <c r="N3290">
        <v>2.76</v>
      </c>
    </row>
    <row r="3291" spans="1:14" x14ac:dyDescent="0.25">
      <c r="A3291" s="7">
        <v>448342</v>
      </c>
      <c r="B3291" s="7">
        <f t="shared" si="153"/>
        <v>0</v>
      </c>
      <c r="C3291" s="7">
        <f t="shared" si="154"/>
        <v>1</v>
      </c>
      <c r="D3291" s="7">
        <f t="shared" si="155"/>
        <v>1</v>
      </c>
      <c r="E3291" s="7">
        <v>447397</v>
      </c>
      <c r="F3291" t="s">
        <v>50</v>
      </c>
      <c r="G3291" t="s">
        <v>128</v>
      </c>
      <c r="H3291" s="7">
        <v>45</v>
      </c>
      <c r="I3291" s="7" t="s">
        <v>148</v>
      </c>
      <c r="J3291" t="s">
        <v>18</v>
      </c>
      <c r="K3291">
        <v>28.7</v>
      </c>
      <c r="L3291">
        <v>1</v>
      </c>
      <c r="M3291">
        <v>92</v>
      </c>
      <c r="N3291">
        <v>2.76</v>
      </c>
    </row>
    <row r="3292" spans="1:14" x14ac:dyDescent="0.25">
      <c r="A3292" s="7">
        <v>448344</v>
      </c>
      <c r="B3292" s="7">
        <f t="shared" si="153"/>
        <v>1</v>
      </c>
      <c r="C3292" s="7">
        <f t="shared" si="154"/>
        <v>0</v>
      </c>
      <c r="D3292" s="7">
        <f t="shared" si="155"/>
        <v>1</v>
      </c>
      <c r="E3292" s="7">
        <v>447397</v>
      </c>
      <c r="F3292" t="s">
        <v>50</v>
      </c>
      <c r="G3292" t="s">
        <v>128</v>
      </c>
      <c r="H3292" s="7">
        <v>45</v>
      </c>
      <c r="I3292" s="7" t="s">
        <v>148</v>
      </c>
      <c r="J3292" t="s">
        <v>18</v>
      </c>
      <c r="K3292">
        <v>50</v>
      </c>
      <c r="L3292">
        <v>4</v>
      </c>
      <c r="M3292">
        <v>46.3</v>
      </c>
      <c r="N3292">
        <v>2.76</v>
      </c>
    </row>
    <row r="3293" spans="1:14" x14ac:dyDescent="0.25">
      <c r="A3293" s="7">
        <v>448344</v>
      </c>
      <c r="B3293" s="7">
        <f t="shared" si="153"/>
        <v>0</v>
      </c>
      <c r="C3293" s="7">
        <f t="shared" si="154"/>
        <v>1</v>
      </c>
      <c r="D3293" s="7">
        <f t="shared" si="155"/>
        <v>1</v>
      </c>
      <c r="E3293" s="7">
        <v>447397</v>
      </c>
      <c r="F3293" t="s">
        <v>50</v>
      </c>
      <c r="G3293" t="s">
        <v>128</v>
      </c>
      <c r="H3293" s="7">
        <v>45</v>
      </c>
      <c r="I3293" s="7" t="s">
        <v>148</v>
      </c>
      <c r="J3293" t="s">
        <v>18</v>
      </c>
      <c r="K3293">
        <v>50</v>
      </c>
      <c r="L3293">
        <v>4</v>
      </c>
      <c r="M3293">
        <v>46.3</v>
      </c>
      <c r="N3293">
        <v>2.76</v>
      </c>
    </row>
    <row r="3294" spans="1:14" x14ac:dyDescent="0.25">
      <c r="A3294" s="7">
        <v>448345</v>
      </c>
      <c r="B3294" s="7">
        <f t="shared" si="153"/>
        <v>1</v>
      </c>
      <c r="C3294" s="7">
        <f t="shared" si="154"/>
        <v>0</v>
      </c>
      <c r="D3294" s="7">
        <f t="shared" si="155"/>
        <v>1</v>
      </c>
      <c r="E3294" s="7">
        <v>447397</v>
      </c>
      <c r="F3294" t="s">
        <v>50</v>
      </c>
      <c r="G3294" t="s">
        <v>128</v>
      </c>
      <c r="H3294" s="7">
        <v>45</v>
      </c>
      <c r="I3294" s="7" t="s">
        <v>148</v>
      </c>
      <c r="J3294" t="s">
        <v>18</v>
      </c>
      <c r="K3294">
        <v>22.4</v>
      </c>
      <c r="L3294">
        <v>1</v>
      </c>
      <c r="M3294">
        <v>92</v>
      </c>
      <c r="N3294">
        <v>2.76</v>
      </c>
    </row>
    <row r="3295" spans="1:14" x14ac:dyDescent="0.25">
      <c r="A3295" s="7">
        <v>448345</v>
      </c>
      <c r="B3295" s="7">
        <f t="shared" si="153"/>
        <v>0</v>
      </c>
      <c r="C3295" s="7">
        <f t="shared" si="154"/>
        <v>1</v>
      </c>
      <c r="D3295" s="7">
        <f t="shared" si="155"/>
        <v>1</v>
      </c>
      <c r="E3295" s="7">
        <v>447397</v>
      </c>
      <c r="F3295" t="s">
        <v>50</v>
      </c>
      <c r="G3295" t="s">
        <v>128</v>
      </c>
      <c r="H3295" s="7">
        <v>45</v>
      </c>
      <c r="I3295" s="7" t="s">
        <v>148</v>
      </c>
      <c r="J3295" t="s">
        <v>18</v>
      </c>
      <c r="K3295">
        <v>22.4</v>
      </c>
      <c r="L3295">
        <v>1</v>
      </c>
      <c r="M3295">
        <v>92</v>
      </c>
      <c r="N3295">
        <v>2.76</v>
      </c>
    </row>
    <row r="3296" spans="1:14" x14ac:dyDescent="0.25">
      <c r="A3296" s="7">
        <v>448349</v>
      </c>
      <c r="B3296" s="7">
        <f t="shared" si="153"/>
        <v>1</v>
      </c>
      <c r="C3296" s="7">
        <f t="shared" si="154"/>
        <v>0</v>
      </c>
      <c r="D3296" s="7">
        <f t="shared" si="155"/>
        <v>1</v>
      </c>
      <c r="E3296" s="7">
        <v>447397</v>
      </c>
      <c r="F3296" t="s">
        <v>50</v>
      </c>
      <c r="G3296" t="s">
        <v>128</v>
      </c>
      <c r="H3296" s="7">
        <v>45</v>
      </c>
      <c r="I3296" s="7" t="s">
        <v>148</v>
      </c>
      <c r="J3296" t="s">
        <v>18</v>
      </c>
      <c r="K3296">
        <v>51.7</v>
      </c>
      <c r="L3296">
        <v>2</v>
      </c>
      <c r="M3296">
        <v>73.5</v>
      </c>
      <c r="N3296">
        <v>2.76</v>
      </c>
    </row>
    <row r="3297" spans="1:14" x14ac:dyDescent="0.25">
      <c r="A3297" s="7">
        <v>448349</v>
      </c>
      <c r="B3297" s="7">
        <f t="shared" si="153"/>
        <v>0</v>
      </c>
      <c r="C3297" s="7">
        <f t="shared" si="154"/>
        <v>1</v>
      </c>
      <c r="D3297" s="7">
        <f t="shared" si="155"/>
        <v>1</v>
      </c>
      <c r="E3297" s="7">
        <v>447397</v>
      </c>
      <c r="F3297" t="s">
        <v>50</v>
      </c>
      <c r="G3297" t="s">
        <v>128</v>
      </c>
      <c r="H3297" s="7">
        <v>45</v>
      </c>
      <c r="I3297" s="7" t="s">
        <v>148</v>
      </c>
      <c r="J3297" t="s">
        <v>18</v>
      </c>
      <c r="K3297">
        <v>51.7</v>
      </c>
      <c r="L3297">
        <v>2</v>
      </c>
      <c r="M3297">
        <v>73.5</v>
      </c>
      <c r="N3297">
        <v>2.76</v>
      </c>
    </row>
    <row r="3298" spans="1:14" x14ac:dyDescent="0.25">
      <c r="A3298" s="7">
        <v>448351</v>
      </c>
      <c r="B3298" s="7">
        <f t="shared" si="153"/>
        <v>1</v>
      </c>
      <c r="C3298" s="7">
        <f t="shared" si="154"/>
        <v>0</v>
      </c>
      <c r="D3298" s="7">
        <f t="shared" si="155"/>
        <v>1</v>
      </c>
      <c r="E3298" s="7">
        <v>447397</v>
      </c>
      <c r="F3298" t="s">
        <v>50</v>
      </c>
      <c r="G3298" t="s">
        <v>128</v>
      </c>
      <c r="H3298" s="7">
        <v>45</v>
      </c>
      <c r="I3298" s="7" t="s">
        <v>148</v>
      </c>
      <c r="J3298" t="s">
        <v>18</v>
      </c>
      <c r="K3298">
        <v>21.5</v>
      </c>
      <c r="L3298">
        <v>1</v>
      </c>
      <c r="M3298">
        <v>92</v>
      </c>
      <c r="N3298">
        <v>2.76</v>
      </c>
    </row>
    <row r="3299" spans="1:14" x14ac:dyDescent="0.25">
      <c r="A3299" s="7">
        <v>448351</v>
      </c>
      <c r="B3299" s="7">
        <f t="shared" si="153"/>
        <v>0</v>
      </c>
      <c r="C3299" s="7">
        <f t="shared" si="154"/>
        <v>1</v>
      </c>
      <c r="D3299" s="7">
        <f t="shared" si="155"/>
        <v>1</v>
      </c>
      <c r="E3299" s="7">
        <v>447397</v>
      </c>
      <c r="F3299" t="s">
        <v>50</v>
      </c>
      <c r="G3299" t="s">
        <v>128</v>
      </c>
      <c r="H3299" s="7">
        <v>45</v>
      </c>
      <c r="I3299" s="7" t="s">
        <v>148</v>
      </c>
      <c r="J3299" t="s">
        <v>18</v>
      </c>
      <c r="K3299">
        <v>21.5</v>
      </c>
      <c r="L3299">
        <v>1</v>
      </c>
      <c r="M3299">
        <v>92</v>
      </c>
      <c r="N3299">
        <v>2.76</v>
      </c>
    </row>
    <row r="3300" spans="1:14" x14ac:dyDescent="0.25">
      <c r="A3300" s="7">
        <v>448353</v>
      </c>
      <c r="B3300" s="7">
        <f t="shared" si="153"/>
        <v>1</v>
      </c>
      <c r="C3300" s="7">
        <f t="shared" si="154"/>
        <v>0</v>
      </c>
      <c r="D3300" s="7">
        <f t="shared" si="155"/>
        <v>1</v>
      </c>
      <c r="E3300" s="7">
        <v>447397</v>
      </c>
      <c r="F3300" t="s">
        <v>50</v>
      </c>
      <c r="G3300" t="s">
        <v>128</v>
      </c>
      <c r="H3300" s="7">
        <v>45</v>
      </c>
      <c r="I3300" s="7" t="s">
        <v>148</v>
      </c>
      <c r="J3300" t="s">
        <v>18</v>
      </c>
      <c r="K3300">
        <v>72.400000000000006</v>
      </c>
      <c r="L3300">
        <v>3</v>
      </c>
      <c r="M3300">
        <v>64.5</v>
      </c>
      <c r="N3300">
        <v>2.76</v>
      </c>
    </row>
    <row r="3301" spans="1:14" x14ac:dyDescent="0.25">
      <c r="A3301" s="7">
        <v>448353</v>
      </c>
      <c r="B3301" s="7">
        <f t="shared" si="153"/>
        <v>0</v>
      </c>
      <c r="C3301" s="7">
        <f t="shared" si="154"/>
        <v>1</v>
      </c>
      <c r="D3301" s="7">
        <f t="shared" si="155"/>
        <v>1</v>
      </c>
      <c r="E3301" s="7">
        <v>447397</v>
      </c>
      <c r="F3301" t="s">
        <v>50</v>
      </c>
      <c r="G3301" t="s">
        <v>128</v>
      </c>
      <c r="H3301" s="7">
        <v>45</v>
      </c>
      <c r="I3301" s="7" t="s">
        <v>148</v>
      </c>
      <c r="J3301" t="s">
        <v>18</v>
      </c>
      <c r="K3301">
        <v>72.400000000000006</v>
      </c>
      <c r="L3301">
        <v>3</v>
      </c>
      <c r="M3301">
        <v>64.5</v>
      </c>
      <c r="N3301">
        <v>2.76</v>
      </c>
    </row>
    <row r="3302" spans="1:14" x14ac:dyDescent="0.25">
      <c r="A3302" s="7">
        <v>448354</v>
      </c>
      <c r="B3302" s="7">
        <f t="shared" si="153"/>
        <v>1</v>
      </c>
      <c r="C3302" s="7">
        <f t="shared" si="154"/>
        <v>0</v>
      </c>
      <c r="D3302" s="7">
        <f t="shared" si="155"/>
        <v>1</v>
      </c>
      <c r="E3302" s="7">
        <v>447397</v>
      </c>
      <c r="F3302" t="s">
        <v>50</v>
      </c>
      <c r="G3302" t="s">
        <v>128</v>
      </c>
      <c r="H3302" s="7">
        <v>45</v>
      </c>
      <c r="I3302" s="7" t="s">
        <v>148</v>
      </c>
      <c r="J3302" t="s">
        <v>18</v>
      </c>
      <c r="K3302">
        <v>20.7</v>
      </c>
      <c r="L3302">
        <v>2</v>
      </c>
      <c r="M3302">
        <v>57</v>
      </c>
      <c r="N3302">
        <v>2.76</v>
      </c>
    </row>
    <row r="3303" spans="1:14" x14ac:dyDescent="0.25">
      <c r="A3303" s="7">
        <v>448354</v>
      </c>
      <c r="B3303" s="7">
        <f t="shared" si="153"/>
        <v>0</v>
      </c>
      <c r="C3303" s="7">
        <f t="shared" si="154"/>
        <v>1</v>
      </c>
      <c r="D3303" s="7">
        <f t="shared" si="155"/>
        <v>1</v>
      </c>
      <c r="E3303" s="7">
        <v>447397</v>
      </c>
      <c r="F3303" t="s">
        <v>50</v>
      </c>
      <c r="G3303" t="s">
        <v>128</v>
      </c>
      <c r="H3303" s="7">
        <v>45</v>
      </c>
      <c r="I3303" s="7" t="s">
        <v>148</v>
      </c>
      <c r="J3303" t="s">
        <v>18</v>
      </c>
      <c r="K3303">
        <v>20.7</v>
      </c>
      <c r="L3303">
        <v>2</v>
      </c>
      <c r="M3303">
        <v>57</v>
      </c>
      <c r="N3303">
        <v>2.76</v>
      </c>
    </row>
    <row r="3304" spans="1:14" x14ac:dyDescent="0.25">
      <c r="A3304" s="7">
        <v>448356</v>
      </c>
      <c r="B3304" s="7">
        <f t="shared" si="153"/>
        <v>1</v>
      </c>
      <c r="C3304" s="7">
        <f t="shared" si="154"/>
        <v>0</v>
      </c>
      <c r="D3304" s="7">
        <f t="shared" si="155"/>
        <v>1</v>
      </c>
      <c r="E3304" s="7">
        <v>447397</v>
      </c>
      <c r="F3304" t="s">
        <v>50</v>
      </c>
      <c r="G3304" t="s">
        <v>128</v>
      </c>
      <c r="H3304" s="7">
        <v>45</v>
      </c>
      <c r="I3304" s="7" t="s">
        <v>148</v>
      </c>
      <c r="J3304" t="s">
        <v>18</v>
      </c>
      <c r="K3304">
        <v>52</v>
      </c>
      <c r="L3304">
        <v>2</v>
      </c>
      <c r="M3304">
        <v>73.5</v>
      </c>
      <c r="N3304">
        <v>2.76</v>
      </c>
    </row>
    <row r="3305" spans="1:14" x14ac:dyDescent="0.25">
      <c r="A3305" s="7">
        <v>448356</v>
      </c>
      <c r="B3305" s="7">
        <f t="shared" si="153"/>
        <v>0</v>
      </c>
      <c r="C3305" s="7">
        <f t="shared" si="154"/>
        <v>1</v>
      </c>
      <c r="D3305" s="7">
        <f t="shared" si="155"/>
        <v>1</v>
      </c>
      <c r="E3305" s="7">
        <v>447397</v>
      </c>
      <c r="F3305" t="s">
        <v>50</v>
      </c>
      <c r="G3305" t="s">
        <v>128</v>
      </c>
      <c r="H3305" s="7">
        <v>45</v>
      </c>
      <c r="I3305" s="7" t="s">
        <v>148</v>
      </c>
      <c r="J3305" t="s">
        <v>18</v>
      </c>
      <c r="K3305">
        <v>52</v>
      </c>
      <c r="L3305">
        <v>2</v>
      </c>
      <c r="M3305">
        <v>73.5</v>
      </c>
      <c r="N3305">
        <v>2.76</v>
      </c>
    </row>
    <row r="3306" spans="1:14" x14ac:dyDescent="0.25">
      <c r="A3306" s="7">
        <v>448357</v>
      </c>
      <c r="B3306" s="7">
        <f t="shared" si="153"/>
        <v>1</v>
      </c>
      <c r="C3306" s="7">
        <f t="shared" si="154"/>
        <v>0</v>
      </c>
      <c r="D3306" s="7">
        <f t="shared" si="155"/>
        <v>1</v>
      </c>
      <c r="E3306" s="7">
        <v>447397</v>
      </c>
      <c r="F3306" t="s">
        <v>50</v>
      </c>
      <c r="G3306" t="s">
        <v>128</v>
      </c>
      <c r="H3306" s="7">
        <v>45</v>
      </c>
      <c r="I3306" s="7" t="s">
        <v>148</v>
      </c>
      <c r="J3306" t="s">
        <v>18</v>
      </c>
      <c r="K3306">
        <v>20.3</v>
      </c>
      <c r="L3306">
        <v>2</v>
      </c>
      <c r="M3306">
        <v>57</v>
      </c>
      <c r="N3306">
        <v>2.76</v>
      </c>
    </row>
    <row r="3307" spans="1:14" x14ac:dyDescent="0.25">
      <c r="A3307" s="7">
        <v>448357</v>
      </c>
      <c r="B3307" s="7">
        <f t="shared" si="153"/>
        <v>0</v>
      </c>
      <c r="C3307" s="7">
        <f t="shared" si="154"/>
        <v>1</v>
      </c>
      <c r="D3307" s="7">
        <f t="shared" si="155"/>
        <v>1</v>
      </c>
      <c r="E3307" s="7">
        <v>447397</v>
      </c>
      <c r="F3307" t="s">
        <v>50</v>
      </c>
      <c r="G3307" t="s">
        <v>128</v>
      </c>
      <c r="H3307" s="7">
        <v>45</v>
      </c>
      <c r="I3307" s="7" t="s">
        <v>148</v>
      </c>
      <c r="J3307" t="s">
        <v>18</v>
      </c>
      <c r="K3307">
        <v>20.3</v>
      </c>
      <c r="L3307">
        <v>2</v>
      </c>
      <c r="M3307">
        <v>57</v>
      </c>
      <c r="N3307">
        <v>2.76</v>
      </c>
    </row>
    <row r="3308" spans="1:14" x14ac:dyDescent="0.25">
      <c r="A3308" s="7">
        <v>448359</v>
      </c>
      <c r="B3308" s="7">
        <f t="shared" si="153"/>
        <v>1</v>
      </c>
      <c r="C3308" s="7">
        <f t="shared" si="154"/>
        <v>0</v>
      </c>
      <c r="D3308" s="7">
        <f t="shared" si="155"/>
        <v>1</v>
      </c>
      <c r="E3308" s="7">
        <v>447397</v>
      </c>
      <c r="F3308" t="s">
        <v>50</v>
      </c>
      <c r="G3308" t="s">
        <v>128</v>
      </c>
      <c r="H3308" s="7">
        <v>45</v>
      </c>
      <c r="I3308" s="7" t="s">
        <v>148</v>
      </c>
      <c r="J3308" t="s">
        <v>18</v>
      </c>
      <c r="K3308">
        <v>20.6</v>
      </c>
      <c r="L3308">
        <v>1</v>
      </c>
      <c r="M3308">
        <v>92</v>
      </c>
      <c r="N3308">
        <v>2.76</v>
      </c>
    </row>
    <row r="3309" spans="1:14" x14ac:dyDescent="0.25">
      <c r="A3309" s="7">
        <v>448359</v>
      </c>
      <c r="B3309" s="7">
        <f t="shared" si="153"/>
        <v>0</v>
      </c>
      <c r="C3309" s="7">
        <f t="shared" si="154"/>
        <v>1</v>
      </c>
      <c r="D3309" s="7">
        <f t="shared" si="155"/>
        <v>1</v>
      </c>
      <c r="E3309" s="7">
        <v>447397</v>
      </c>
      <c r="F3309" t="s">
        <v>50</v>
      </c>
      <c r="G3309" t="s">
        <v>128</v>
      </c>
      <c r="H3309" s="7">
        <v>45</v>
      </c>
      <c r="I3309" s="7" t="s">
        <v>148</v>
      </c>
      <c r="J3309" t="s">
        <v>18</v>
      </c>
      <c r="K3309">
        <v>20.6</v>
      </c>
      <c r="L3309">
        <v>1</v>
      </c>
      <c r="M3309">
        <v>92</v>
      </c>
      <c r="N3309">
        <v>2.76</v>
      </c>
    </row>
    <row r="3310" spans="1:14" x14ac:dyDescent="0.25">
      <c r="A3310" s="7">
        <v>448360</v>
      </c>
      <c r="B3310" s="7">
        <f t="shared" si="153"/>
        <v>1</v>
      </c>
      <c r="C3310" s="7">
        <f t="shared" si="154"/>
        <v>0</v>
      </c>
      <c r="D3310" s="7">
        <f t="shared" si="155"/>
        <v>1</v>
      </c>
      <c r="E3310" s="7">
        <v>447397</v>
      </c>
      <c r="F3310" t="s">
        <v>50</v>
      </c>
      <c r="G3310" t="s">
        <v>128</v>
      </c>
      <c r="H3310" s="7">
        <v>45</v>
      </c>
      <c r="I3310" s="7" t="s">
        <v>148</v>
      </c>
      <c r="J3310" t="s">
        <v>18</v>
      </c>
      <c r="K3310">
        <v>53.5</v>
      </c>
      <c r="L3310">
        <v>1</v>
      </c>
      <c r="M3310">
        <v>118.7</v>
      </c>
      <c r="N3310">
        <v>2.76</v>
      </c>
    </row>
    <row r="3311" spans="1:14" x14ac:dyDescent="0.25">
      <c r="A3311" s="7">
        <v>448360</v>
      </c>
      <c r="B3311" s="7">
        <f t="shared" si="153"/>
        <v>0</v>
      </c>
      <c r="C3311" s="7">
        <f t="shared" si="154"/>
        <v>1</v>
      </c>
      <c r="D3311" s="7">
        <f t="shared" si="155"/>
        <v>1</v>
      </c>
      <c r="E3311" s="7">
        <v>447397</v>
      </c>
      <c r="F3311" t="s">
        <v>50</v>
      </c>
      <c r="G3311" t="s">
        <v>128</v>
      </c>
      <c r="H3311" s="7">
        <v>45</v>
      </c>
      <c r="I3311" s="7" t="s">
        <v>148</v>
      </c>
      <c r="J3311" t="s">
        <v>18</v>
      </c>
      <c r="K3311">
        <v>53.5</v>
      </c>
      <c r="L3311">
        <v>1</v>
      </c>
      <c r="M3311">
        <v>118.7</v>
      </c>
      <c r="N3311">
        <v>2.76</v>
      </c>
    </row>
    <row r="3312" spans="1:14" x14ac:dyDescent="0.25">
      <c r="A3312" s="7">
        <v>448361</v>
      </c>
      <c r="B3312" s="7">
        <f t="shared" si="153"/>
        <v>1</v>
      </c>
      <c r="C3312" s="7">
        <f t="shared" si="154"/>
        <v>0</v>
      </c>
      <c r="D3312" s="7">
        <f t="shared" si="155"/>
        <v>1</v>
      </c>
      <c r="E3312" s="7">
        <v>447397</v>
      </c>
      <c r="F3312" t="s">
        <v>50</v>
      </c>
      <c r="G3312" t="s">
        <v>128</v>
      </c>
      <c r="H3312" s="7">
        <v>45</v>
      </c>
      <c r="I3312" s="7" t="s">
        <v>148</v>
      </c>
      <c r="J3312" t="s">
        <v>18</v>
      </c>
      <c r="K3312">
        <v>50.2</v>
      </c>
      <c r="L3312">
        <v>5</v>
      </c>
      <c r="M3312">
        <v>40.4</v>
      </c>
      <c r="N3312">
        <v>2.76</v>
      </c>
    </row>
    <row r="3313" spans="1:14" x14ac:dyDescent="0.25">
      <c r="A3313" s="7">
        <v>448361</v>
      </c>
      <c r="B3313" s="7">
        <f t="shared" si="153"/>
        <v>0</v>
      </c>
      <c r="C3313" s="7">
        <f t="shared" si="154"/>
        <v>1</v>
      </c>
      <c r="D3313" s="7">
        <f t="shared" si="155"/>
        <v>1</v>
      </c>
      <c r="E3313" s="7">
        <v>447397</v>
      </c>
      <c r="F3313" t="s">
        <v>50</v>
      </c>
      <c r="G3313" t="s">
        <v>128</v>
      </c>
      <c r="H3313" s="7">
        <v>45</v>
      </c>
      <c r="I3313" s="7" t="s">
        <v>148</v>
      </c>
      <c r="J3313" t="s">
        <v>18</v>
      </c>
      <c r="K3313">
        <v>50.2</v>
      </c>
      <c r="L3313">
        <v>5</v>
      </c>
      <c r="M3313">
        <v>40.4</v>
      </c>
      <c r="N3313">
        <v>2.76</v>
      </c>
    </row>
    <row r="3314" spans="1:14" x14ac:dyDescent="0.25">
      <c r="A3314" s="7">
        <v>448635</v>
      </c>
      <c r="B3314" s="7">
        <f t="shared" si="153"/>
        <v>0</v>
      </c>
      <c r="C3314" s="7">
        <f t="shared" si="154"/>
        <v>0</v>
      </c>
      <c r="D3314" s="7">
        <f t="shared" si="155"/>
        <v>0</v>
      </c>
      <c r="E3314" s="7">
        <v>447414</v>
      </c>
      <c r="F3314" t="s">
        <v>50</v>
      </c>
      <c r="G3314" t="s">
        <v>107</v>
      </c>
      <c r="H3314" s="7">
        <v>12</v>
      </c>
      <c r="I3314" s="7" t="s">
        <v>148</v>
      </c>
      <c r="J3314" t="s">
        <v>18</v>
      </c>
      <c r="K3314">
        <v>39.200000000000003</v>
      </c>
      <c r="L3314">
        <v>1</v>
      </c>
      <c r="M3314">
        <v>134.30000000000001</v>
      </c>
      <c r="N3314">
        <v>2.76</v>
      </c>
    </row>
    <row r="3315" spans="1:14" x14ac:dyDescent="0.25">
      <c r="A3315" s="7">
        <v>448636</v>
      </c>
      <c r="B3315" s="7">
        <f t="shared" si="153"/>
        <v>0</v>
      </c>
      <c r="C3315" s="7">
        <f t="shared" si="154"/>
        <v>0</v>
      </c>
      <c r="D3315" s="7">
        <f t="shared" si="155"/>
        <v>0</v>
      </c>
      <c r="E3315" s="7">
        <v>447414</v>
      </c>
      <c r="F3315" t="s">
        <v>50</v>
      </c>
      <c r="G3315" t="s">
        <v>107</v>
      </c>
      <c r="H3315" s="7">
        <v>12</v>
      </c>
      <c r="I3315" s="7" t="s">
        <v>148</v>
      </c>
      <c r="J3315" t="s">
        <v>18</v>
      </c>
      <c r="K3315">
        <v>27.3</v>
      </c>
      <c r="L3315">
        <v>1</v>
      </c>
      <c r="M3315">
        <v>92</v>
      </c>
      <c r="N3315">
        <v>2.76</v>
      </c>
    </row>
    <row r="3316" spans="1:14" x14ac:dyDescent="0.25">
      <c r="A3316" s="7">
        <v>448640</v>
      </c>
      <c r="B3316" s="7">
        <f t="shared" si="153"/>
        <v>0</v>
      </c>
      <c r="C3316" s="7">
        <f t="shared" si="154"/>
        <v>0</v>
      </c>
      <c r="D3316" s="7">
        <f t="shared" si="155"/>
        <v>0</v>
      </c>
      <c r="E3316" s="7">
        <v>447414</v>
      </c>
      <c r="F3316" t="s">
        <v>50</v>
      </c>
      <c r="G3316" t="s">
        <v>107</v>
      </c>
      <c r="H3316" s="7">
        <v>12</v>
      </c>
      <c r="I3316" s="7" t="s">
        <v>148</v>
      </c>
      <c r="J3316" t="s">
        <v>18</v>
      </c>
      <c r="K3316">
        <v>65.2</v>
      </c>
      <c r="L3316">
        <v>4</v>
      </c>
      <c r="M3316">
        <v>52.4</v>
      </c>
      <c r="N3316">
        <v>2.76</v>
      </c>
    </row>
    <row r="3317" spans="1:14" x14ac:dyDescent="0.25">
      <c r="A3317" s="7">
        <v>448642</v>
      </c>
      <c r="B3317" s="7">
        <f t="shared" si="153"/>
        <v>0</v>
      </c>
      <c r="C3317" s="7">
        <f t="shared" si="154"/>
        <v>0</v>
      </c>
      <c r="D3317" s="7">
        <f t="shared" si="155"/>
        <v>0</v>
      </c>
      <c r="E3317" s="7">
        <v>447414</v>
      </c>
      <c r="F3317" t="s">
        <v>50</v>
      </c>
      <c r="G3317" t="s">
        <v>107</v>
      </c>
      <c r="H3317" s="7">
        <v>12</v>
      </c>
      <c r="I3317" s="7" t="s">
        <v>148</v>
      </c>
      <c r="J3317" t="s">
        <v>18</v>
      </c>
      <c r="K3317">
        <v>42.7</v>
      </c>
      <c r="L3317">
        <v>2</v>
      </c>
      <c r="M3317">
        <v>73.5</v>
      </c>
      <c r="N3317">
        <v>2.76</v>
      </c>
    </row>
    <row r="3318" spans="1:14" x14ac:dyDescent="0.25">
      <c r="A3318" s="7">
        <v>448644</v>
      </c>
      <c r="B3318" s="7">
        <f t="shared" si="153"/>
        <v>0</v>
      </c>
      <c r="C3318" s="7">
        <f t="shared" si="154"/>
        <v>0</v>
      </c>
      <c r="D3318" s="7">
        <f t="shared" si="155"/>
        <v>0</v>
      </c>
      <c r="E3318" s="7">
        <v>447414</v>
      </c>
      <c r="F3318" t="s">
        <v>50</v>
      </c>
      <c r="G3318" t="s">
        <v>107</v>
      </c>
      <c r="H3318" s="7">
        <v>12</v>
      </c>
      <c r="I3318" s="7" t="s">
        <v>148</v>
      </c>
      <c r="J3318" t="s">
        <v>18</v>
      </c>
      <c r="K3318">
        <v>42.5</v>
      </c>
      <c r="L3318">
        <v>3</v>
      </c>
      <c r="M3318">
        <v>57</v>
      </c>
      <c r="N3318">
        <v>2.76</v>
      </c>
    </row>
    <row r="3319" spans="1:14" x14ac:dyDescent="0.25">
      <c r="A3319" s="7">
        <v>448646</v>
      </c>
      <c r="B3319" s="7">
        <f t="shared" si="153"/>
        <v>0</v>
      </c>
      <c r="C3319" s="7">
        <f t="shared" si="154"/>
        <v>0</v>
      </c>
      <c r="D3319" s="7">
        <f t="shared" si="155"/>
        <v>0</v>
      </c>
      <c r="E3319" s="7">
        <v>447414</v>
      </c>
      <c r="F3319" t="s">
        <v>50</v>
      </c>
      <c r="G3319" t="s">
        <v>107</v>
      </c>
      <c r="H3319" s="7">
        <v>12</v>
      </c>
      <c r="I3319" s="7" t="s">
        <v>148</v>
      </c>
      <c r="J3319" t="s">
        <v>18</v>
      </c>
      <c r="K3319">
        <v>39.4</v>
      </c>
      <c r="L3319">
        <v>2</v>
      </c>
      <c r="M3319">
        <v>73.5</v>
      </c>
      <c r="N3319">
        <v>2.76</v>
      </c>
    </row>
    <row r="3320" spans="1:14" x14ac:dyDescent="0.25">
      <c r="A3320" s="7">
        <v>448647</v>
      </c>
      <c r="B3320" s="7">
        <f t="shared" si="153"/>
        <v>0</v>
      </c>
      <c r="C3320" s="7">
        <f t="shared" si="154"/>
        <v>0</v>
      </c>
      <c r="D3320" s="7">
        <f t="shared" si="155"/>
        <v>0</v>
      </c>
      <c r="E3320" s="7">
        <v>447414</v>
      </c>
      <c r="F3320" t="s">
        <v>50</v>
      </c>
      <c r="G3320" t="s">
        <v>107</v>
      </c>
      <c r="H3320" s="7">
        <v>12</v>
      </c>
      <c r="I3320" s="7" t="s">
        <v>148</v>
      </c>
      <c r="J3320" t="s">
        <v>18</v>
      </c>
      <c r="K3320">
        <v>26.7</v>
      </c>
      <c r="L3320">
        <v>2</v>
      </c>
      <c r="M3320">
        <v>57</v>
      </c>
      <c r="N3320">
        <v>2.76</v>
      </c>
    </row>
    <row r="3321" spans="1:14" x14ac:dyDescent="0.25">
      <c r="A3321" s="7">
        <v>448649</v>
      </c>
      <c r="B3321" s="7">
        <f t="shared" si="153"/>
        <v>0</v>
      </c>
      <c r="C3321" s="7">
        <f t="shared" si="154"/>
        <v>0</v>
      </c>
      <c r="D3321" s="7">
        <f t="shared" si="155"/>
        <v>0</v>
      </c>
      <c r="E3321" s="7">
        <v>447414</v>
      </c>
      <c r="F3321" t="s">
        <v>50</v>
      </c>
      <c r="G3321" t="s">
        <v>107</v>
      </c>
      <c r="H3321" s="7">
        <v>12</v>
      </c>
      <c r="I3321" s="7" t="s">
        <v>148</v>
      </c>
      <c r="J3321" t="s">
        <v>18</v>
      </c>
      <c r="K3321">
        <v>42.8</v>
      </c>
      <c r="L3321">
        <v>1</v>
      </c>
      <c r="M3321">
        <v>118.7</v>
      </c>
      <c r="N3321">
        <v>2.76</v>
      </c>
    </row>
    <row r="3322" spans="1:14" x14ac:dyDescent="0.25">
      <c r="A3322" s="7">
        <v>448651</v>
      </c>
      <c r="B3322" s="7">
        <f t="shared" si="153"/>
        <v>0</v>
      </c>
      <c r="C3322" s="7">
        <f t="shared" si="154"/>
        <v>0</v>
      </c>
      <c r="D3322" s="7">
        <f t="shared" si="155"/>
        <v>0</v>
      </c>
      <c r="E3322" s="7">
        <v>447414</v>
      </c>
      <c r="F3322" t="s">
        <v>50</v>
      </c>
      <c r="G3322" t="s">
        <v>107</v>
      </c>
      <c r="H3322" s="7">
        <v>12</v>
      </c>
      <c r="I3322" s="7" t="s">
        <v>148</v>
      </c>
      <c r="J3322" t="s">
        <v>18</v>
      </c>
      <c r="K3322">
        <v>19.2</v>
      </c>
      <c r="L3322">
        <v>1</v>
      </c>
      <c r="M3322">
        <v>92</v>
      </c>
      <c r="N3322">
        <v>2.76</v>
      </c>
    </row>
    <row r="3323" spans="1:14" x14ac:dyDescent="0.25">
      <c r="A3323" s="7">
        <v>448652</v>
      </c>
      <c r="B3323" s="7">
        <f t="shared" si="153"/>
        <v>0</v>
      </c>
      <c r="C3323" s="7">
        <f t="shared" si="154"/>
        <v>0</v>
      </c>
      <c r="D3323" s="7">
        <f t="shared" si="155"/>
        <v>0</v>
      </c>
      <c r="E3323" s="7">
        <v>447414</v>
      </c>
      <c r="F3323" t="s">
        <v>50</v>
      </c>
      <c r="G3323" t="s">
        <v>107</v>
      </c>
      <c r="H3323" s="7">
        <v>12</v>
      </c>
      <c r="I3323" s="7" t="s">
        <v>148</v>
      </c>
      <c r="J3323" t="s">
        <v>18</v>
      </c>
      <c r="K3323">
        <v>26.6</v>
      </c>
      <c r="L3323">
        <v>1</v>
      </c>
      <c r="M3323">
        <v>92</v>
      </c>
      <c r="N3323">
        <v>2.76</v>
      </c>
    </row>
    <row r="3324" spans="1:14" x14ac:dyDescent="0.25">
      <c r="A3324" s="7">
        <v>448653</v>
      </c>
      <c r="B3324" s="7">
        <f t="shared" si="153"/>
        <v>0</v>
      </c>
      <c r="C3324" s="7">
        <f t="shared" si="154"/>
        <v>0</v>
      </c>
      <c r="D3324" s="7">
        <f t="shared" si="155"/>
        <v>0</v>
      </c>
      <c r="E3324" s="7">
        <v>447414</v>
      </c>
      <c r="F3324" t="s">
        <v>50</v>
      </c>
      <c r="G3324" t="s">
        <v>107</v>
      </c>
      <c r="H3324" s="7">
        <v>12</v>
      </c>
      <c r="I3324" s="7" t="s">
        <v>148</v>
      </c>
      <c r="J3324" t="s">
        <v>18</v>
      </c>
      <c r="K3324">
        <v>21.4</v>
      </c>
      <c r="L3324">
        <v>4</v>
      </c>
      <c r="M3324">
        <v>35.9</v>
      </c>
      <c r="N3324">
        <v>2.76</v>
      </c>
    </row>
    <row r="3325" spans="1:14" x14ac:dyDescent="0.25">
      <c r="A3325" s="7">
        <v>448655</v>
      </c>
      <c r="B3325" s="7">
        <f t="shared" si="153"/>
        <v>1</v>
      </c>
      <c r="C3325" s="7">
        <f t="shared" si="154"/>
        <v>0</v>
      </c>
      <c r="D3325" s="7">
        <f t="shared" si="155"/>
        <v>1</v>
      </c>
      <c r="E3325" s="7">
        <v>447415</v>
      </c>
      <c r="F3325" t="s">
        <v>50</v>
      </c>
      <c r="G3325" t="s">
        <v>107</v>
      </c>
      <c r="H3325" s="7">
        <v>6</v>
      </c>
      <c r="I3325" s="7" t="s">
        <v>148</v>
      </c>
      <c r="J3325" t="s">
        <v>18</v>
      </c>
      <c r="K3325">
        <v>18.8</v>
      </c>
      <c r="L3325">
        <v>1</v>
      </c>
      <c r="M3325">
        <v>92</v>
      </c>
      <c r="N3325">
        <v>2.76</v>
      </c>
    </row>
    <row r="3326" spans="1:14" x14ac:dyDescent="0.25">
      <c r="A3326" s="7">
        <v>448655</v>
      </c>
      <c r="B3326" s="7">
        <f t="shared" si="153"/>
        <v>0</v>
      </c>
      <c r="C3326" s="7">
        <f t="shared" si="154"/>
        <v>1</v>
      </c>
      <c r="D3326" s="7">
        <f t="shared" si="155"/>
        <v>1</v>
      </c>
      <c r="E3326" s="7">
        <v>447415</v>
      </c>
      <c r="F3326" t="s">
        <v>50</v>
      </c>
      <c r="G3326" t="s">
        <v>107</v>
      </c>
      <c r="H3326" s="7">
        <v>6</v>
      </c>
      <c r="I3326" s="7" t="s">
        <v>148</v>
      </c>
      <c r="J3326" t="s">
        <v>18</v>
      </c>
      <c r="K3326">
        <v>18.8</v>
      </c>
      <c r="L3326">
        <v>1</v>
      </c>
      <c r="M3326">
        <v>92</v>
      </c>
      <c r="N3326">
        <v>2.76</v>
      </c>
    </row>
    <row r="3327" spans="1:14" x14ac:dyDescent="0.25">
      <c r="A3327" s="7">
        <v>448657</v>
      </c>
      <c r="B3327" s="7">
        <f t="shared" si="153"/>
        <v>1</v>
      </c>
      <c r="C3327" s="7">
        <f t="shared" si="154"/>
        <v>0</v>
      </c>
      <c r="D3327" s="7">
        <f t="shared" si="155"/>
        <v>1</v>
      </c>
      <c r="E3327" s="7">
        <v>447415</v>
      </c>
      <c r="F3327" t="s">
        <v>50</v>
      </c>
      <c r="G3327" t="s">
        <v>107</v>
      </c>
      <c r="H3327" s="7">
        <v>6</v>
      </c>
      <c r="I3327" s="7" t="s">
        <v>148</v>
      </c>
      <c r="J3327" t="s">
        <v>18</v>
      </c>
      <c r="K3327">
        <v>18.2</v>
      </c>
      <c r="L3327">
        <v>1</v>
      </c>
      <c r="M3327">
        <v>92</v>
      </c>
      <c r="N3327">
        <v>2.76</v>
      </c>
    </row>
    <row r="3328" spans="1:14" x14ac:dyDescent="0.25">
      <c r="A3328" s="7">
        <v>448657</v>
      </c>
      <c r="B3328" s="7">
        <f t="shared" si="153"/>
        <v>0</v>
      </c>
      <c r="C3328" s="7">
        <f t="shared" si="154"/>
        <v>1</v>
      </c>
      <c r="D3328" s="7">
        <f t="shared" si="155"/>
        <v>1</v>
      </c>
      <c r="E3328" s="7">
        <v>447415</v>
      </c>
      <c r="F3328" t="s">
        <v>50</v>
      </c>
      <c r="G3328" t="s">
        <v>107</v>
      </c>
      <c r="H3328" s="7">
        <v>6</v>
      </c>
      <c r="I3328" s="7" t="s">
        <v>148</v>
      </c>
      <c r="J3328" t="s">
        <v>18</v>
      </c>
      <c r="K3328">
        <v>18.2</v>
      </c>
      <c r="L3328">
        <v>1</v>
      </c>
      <c r="M3328">
        <v>92</v>
      </c>
      <c r="N3328">
        <v>2.76</v>
      </c>
    </row>
    <row r="3329" spans="1:14" x14ac:dyDescent="0.25">
      <c r="A3329" s="7">
        <v>448659</v>
      </c>
      <c r="B3329" s="7">
        <f t="shared" si="153"/>
        <v>1</v>
      </c>
      <c r="C3329" s="7">
        <f t="shared" si="154"/>
        <v>0</v>
      </c>
      <c r="D3329" s="7">
        <f t="shared" si="155"/>
        <v>1</v>
      </c>
      <c r="E3329" s="7">
        <v>447415</v>
      </c>
      <c r="F3329" t="s">
        <v>50</v>
      </c>
      <c r="G3329" t="s">
        <v>107</v>
      </c>
      <c r="H3329" s="7">
        <v>6</v>
      </c>
      <c r="I3329" s="7" t="s">
        <v>148</v>
      </c>
      <c r="J3329" t="s">
        <v>18</v>
      </c>
      <c r="K3329">
        <v>42.2</v>
      </c>
      <c r="L3329">
        <v>1</v>
      </c>
      <c r="M3329">
        <v>118.7</v>
      </c>
      <c r="N3329">
        <v>2.76</v>
      </c>
    </row>
    <row r="3330" spans="1:14" x14ac:dyDescent="0.25">
      <c r="A3330" s="7">
        <v>448659</v>
      </c>
      <c r="B3330" s="7">
        <f t="shared" si="153"/>
        <v>0</v>
      </c>
      <c r="C3330" s="7">
        <f t="shared" si="154"/>
        <v>1</v>
      </c>
      <c r="D3330" s="7">
        <f t="shared" si="155"/>
        <v>1</v>
      </c>
      <c r="E3330" s="7">
        <v>447415</v>
      </c>
      <c r="F3330" t="s">
        <v>50</v>
      </c>
      <c r="G3330" t="s">
        <v>107</v>
      </c>
      <c r="H3330" s="7">
        <v>6</v>
      </c>
      <c r="I3330" s="7" t="s">
        <v>148</v>
      </c>
      <c r="J3330" t="s">
        <v>18</v>
      </c>
      <c r="K3330">
        <v>42.2</v>
      </c>
      <c r="L3330">
        <v>1</v>
      </c>
      <c r="M3330">
        <v>118.7</v>
      </c>
      <c r="N3330">
        <v>2.76</v>
      </c>
    </row>
    <row r="3331" spans="1:14" x14ac:dyDescent="0.25">
      <c r="A3331" s="7">
        <v>448661</v>
      </c>
      <c r="B3331" s="7">
        <f t="shared" ref="B3331:B3394" si="156">IF(A3331=A3332,1,0)</f>
        <v>1</v>
      </c>
      <c r="C3331" s="7">
        <f t="shared" ref="C3331:C3394" si="157">IF(A3331=A3330,1,0)</f>
        <v>0</v>
      </c>
      <c r="D3331" s="7">
        <f t="shared" ref="D3331:D3394" si="158">B3331+C3331</f>
        <v>1</v>
      </c>
      <c r="E3331" s="7">
        <v>447415</v>
      </c>
      <c r="F3331" t="s">
        <v>50</v>
      </c>
      <c r="G3331" t="s">
        <v>107</v>
      </c>
      <c r="H3331" s="7">
        <v>6</v>
      </c>
      <c r="I3331" s="7" t="s">
        <v>148</v>
      </c>
      <c r="J3331" t="s">
        <v>18</v>
      </c>
      <c r="K3331">
        <v>65.2</v>
      </c>
      <c r="L3331">
        <v>2</v>
      </c>
      <c r="M3331">
        <v>83.2</v>
      </c>
      <c r="N3331">
        <v>2.76</v>
      </c>
    </row>
    <row r="3332" spans="1:14" x14ac:dyDescent="0.25">
      <c r="A3332" s="7">
        <v>448661</v>
      </c>
      <c r="B3332" s="7">
        <f t="shared" si="156"/>
        <v>0</v>
      </c>
      <c r="C3332" s="7">
        <f t="shared" si="157"/>
        <v>1</v>
      </c>
      <c r="D3332" s="7">
        <f t="shared" si="158"/>
        <v>1</v>
      </c>
      <c r="E3332" s="7">
        <v>447415</v>
      </c>
      <c r="F3332" t="s">
        <v>50</v>
      </c>
      <c r="G3332" t="s">
        <v>107</v>
      </c>
      <c r="H3332" s="7">
        <v>6</v>
      </c>
      <c r="I3332" s="7" t="s">
        <v>148</v>
      </c>
      <c r="J3332" t="s">
        <v>18</v>
      </c>
      <c r="K3332">
        <v>65.2</v>
      </c>
      <c r="L3332">
        <v>2</v>
      </c>
      <c r="M3332">
        <v>83.2</v>
      </c>
      <c r="N3332">
        <v>2.76</v>
      </c>
    </row>
    <row r="3333" spans="1:14" x14ac:dyDescent="0.25">
      <c r="A3333" s="7">
        <v>448663</v>
      </c>
      <c r="B3333" s="7">
        <f t="shared" si="156"/>
        <v>1</v>
      </c>
      <c r="C3333" s="7">
        <f t="shared" si="157"/>
        <v>0</v>
      </c>
      <c r="D3333" s="7">
        <f t="shared" si="158"/>
        <v>1</v>
      </c>
      <c r="E3333" s="7">
        <v>447415</v>
      </c>
      <c r="F3333" t="s">
        <v>50</v>
      </c>
      <c r="G3333" t="s">
        <v>107</v>
      </c>
      <c r="H3333" s="7">
        <v>6</v>
      </c>
      <c r="I3333" s="7" t="s">
        <v>148</v>
      </c>
      <c r="J3333" t="s">
        <v>18</v>
      </c>
      <c r="K3333">
        <v>42.2</v>
      </c>
      <c r="L3333">
        <v>4</v>
      </c>
      <c r="M3333">
        <v>46.3</v>
      </c>
      <c r="N3333">
        <v>2.76</v>
      </c>
    </row>
    <row r="3334" spans="1:14" x14ac:dyDescent="0.25">
      <c r="A3334" s="7">
        <v>448663</v>
      </c>
      <c r="B3334" s="7">
        <f t="shared" si="156"/>
        <v>0</v>
      </c>
      <c r="C3334" s="7">
        <f t="shared" si="157"/>
        <v>1</v>
      </c>
      <c r="D3334" s="7">
        <f t="shared" si="158"/>
        <v>1</v>
      </c>
      <c r="E3334" s="7">
        <v>447415</v>
      </c>
      <c r="F3334" t="s">
        <v>50</v>
      </c>
      <c r="G3334" t="s">
        <v>107</v>
      </c>
      <c r="H3334" s="7">
        <v>6</v>
      </c>
      <c r="I3334" s="7" t="s">
        <v>148</v>
      </c>
      <c r="J3334" t="s">
        <v>18</v>
      </c>
      <c r="K3334">
        <v>42.2</v>
      </c>
      <c r="L3334">
        <v>4</v>
      </c>
      <c r="M3334">
        <v>46.3</v>
      </c>
      <c r="N3334">
        <v>2.76</v>
      </c>
    </row>
    <row r="3335" spans="1:14" x14ac:dyDescent="0.25">
      <c r="A3335" s="7">
        <v>448665</v>
      </c>
      <c r="B3335" s="7">
        <f t="shared" si="156"/>
        <v>1</v>
      </c>
      <c r="C3335" s="7">
        <f t="shared" si="157"/>
        <v>0</v>
      </c>
      <c r="D3335" s="7">
        <f t="shared" si="158"/>
        <v>1</v>
      </c>
      <c r="E3335" s="7">
        <v>447415</v>
      </c>
      <c r="F3335" t="s">
        <v>50</v>
      </c>
      <c r="G3335" t="s">
        <v>107</v>
      </c>
      <c r="H3335" s="7">
        <v>6</v>
      </c>
      <c r="I3335" s="7" t="s">
        <v>148</v>
      </c>
      <c r="J3335" t="s">
        <v>18</v>
      </c>
      <c r="K3335">
        <v>19.3</v>
      </c>
      <c r="L3335">
        <v>1</v>
      </c>
      <c r="M3335">
        <v>92</v>
      </c>
      <c r="N3335">
        <v>2.76</v>
      </c>
    </row>
    <row r="3336" spans="1:14" x14ac:dyDescent="0.25">
      <c r="A3336" s="7">
        <v>448665</v>
      </c>
      <c r="B3336" s="7">
        <f t="shared" si="156"/>
        <v>0</v>
      </c>
      <c r="C3336" s="7">
        <f t="shared" si="157"/>
        <v>1</v>
      </c>
      <c r="D3336" s="7">
        <f t="shared" si="158"/>
        <v>1</v>
      </c>
      <c r="E3336" s="7">
        <v>447415</v>
      </c>
      <c r="F3336" t="s">
        <v>50</v>
      </c>
      <c r="G3336" t="s">
        <v>107</v>
      </c>
      <c r="H3336" s="7">
        <v>6</v>
      </c>
      <c r="I3336" s="7" t="s">
        <v>148</v>
      </c>
      <c r="J3336" t="s">
        <v>18</v>
      </c>
      <c r="K3336">
        <v>19.3</v>
      </c>
      <c r="L3336">
        <v>1</v>
      </c>
      <c r="M3336">
        <v>92</v>
      </c>
      <c r="N3336">
        <v>2.76</v>
      </c>
    </row>
    <row r="3337" spans="1:14" x14ac:dyDescent="0.25">
      <c r="A3337" s="7">
        <v>448667</v>
      </c>
      <c r="B3337" s="7">
        <f t="shared" si="156"/>
        <v>1</v>
      </c>
      <c r="C3337" s="7">
        <f t="shared" si="157"/>
        <v>0</v>
      </c>
      <c r="D3337" s="7">
        <f t="shared" si="158"/>
        <v>1</v>
      </c>
      <c r="E3337" s="7">
        <v>447415</v>
      </c>
      <c r="F3337" t="s">
        <v>50</v>
      </c>
      <c r="G3337" t="s">
        <v>107</v>
      </c>
      <c r="H3337" s="7">
        <v>6</v>
      </c>
      <c r="I3337" s="7" t="s">
        <v>148</v>
      </c>
      <c r="J3337" t="s">
        <v>18</v>
      </c>
      <c r="K3337">
        <v>42.8</v>
      </c>
      <c r="L3337">
        <v>1</v>
      </c>
      <c r="M3337">
        <v>118.7</v>
      </c>
      <c r="N3337">
        <v>2.76</v>
      </c>
    </row>
    <row r="3338" spans="1:14" x14ac:dyDescent="0.25">
      <c r="A3338" s="7">
        <v>448667</v>
      </c>
      <c r="B3338" s="7">
        <f t="shared" si="156"/>
        <v>0</v>
      </c>
      <c r="C3338" s="7">
        <f t="shared" si="157"/>
        <v>1</v>
      </c>
      <c r="D3338" s="7">
        <f t="shared" si="158"/>
        <v>1</v>
      </c>
      <c r="E3338" s="7">
        <v>447415</v>
      </c>
      <c r="F3338" t="s">
        <v>50</v>
      </c>
      <c r="G3338" t="s">
        <v>107</v>
      </c>
      <c r="H3338" s="7">
        <v>6</v>
      </c>
      <c r="I3338" s="7" t="s">
        <v>148</v>
      </c>
      <c r="J3338" t="s">
        <v>18</v>
      </c>
      <c r="K3338">
        <v>42.8</v>
      </c>
      <c r="L3338">
        <v>1</v>
      </c>
      <c r="M3338">
        <v>118.7</v>
      </c>
      <c r="N3338">
        <v>2.76</v>
      </c>
    </row>
    <row r="3339" spans="1:14" x14ac:dyDescent="0.25">
      <c r="A3339" s="7">
        <v>448669</v>
      </c>
      <c r="B3339" s="7">
        <f t="shared" si="156"/>
        <v>1</v>
      </c>
      <c r="C3339" s="7">
        <f t="shared" si="157"/>
        <v>0</v>
      </c>
      <c r="D3339" s="7">
        <f t="shared" si="158"/>
        <v>1</v>
      </c>
      <c r="E3339" s="7">
        <v>447415</v>
      </c>
      <c r="F3339" t="s">
        <v>50</v>
      </c>
      <c r="G3339" t="s">
        <v>107</v>
      </c>
      <c r="H3339" s="7">
        <v>6</v>
      </c>
      <c r="I3339" s="7" t="s">
        <v>148</v>
      </c>
      <c r="J3339" t="s">
        <v>18</v>
      </c>
      <c r="K3339">
        <v>25.5</v>
      </c>
      <c r="L3339">
        <v>1</v>
      </c>
      <c r="M3339">
        <v>92</v>
      </c>
      <c r="N3339">
        <v>2.76</v>
      </c>
    </row>
    <row r="3340" spans="1:14" x14ac:dyDescent="0.25">
      <c r="A3340" s="7">
        <v>448669</v>
      </c>
      <c r="B3340" s="7">
        <f t="shared" si="156"/>
        <v>0</v>
      </c>
      <c r="C3340" s="7">
        <f t="shared" si="157"/>
        <v>1</v>
      </c>
      <c r="D3340" s="7">
        <f t="shared" si="158"/>
        <v>1</v>
      </c>
      <c r="E3340" s="7">
        <v>447415</v>
      </c>
      <c r="F3340" t="s">
        <v>50</v>
      </c>
      <c r="G3340" t="s">
        <v>107</v>
      </c>
      <c r="H3340" s="7">
        <v>6</v>
      </c>
      <c r="I3340" s="7" t="s">
        <v>148</v>
      </c>
      <c r="J3340" t="s">
        <v>18</v>
      </c>
      <c r="K3340">
        <v>25.5</v>
      </c>
      <c r="L3340">
        <v>1</v>
      </c>
      <c r="M3340">
        <v>92</v>
      </c>
      <c r="N3340">
        <v>2.76</v>
      </c>
    </row>
    <row r="3341" spans="1:14" x14ac:dyDescent="0.25">
      <c r="A3341" s="7">
        <v>448670</v>
      </c>
      <c r="B3341" s="7">
        <f t="shared" si="156"/>
        <v>1</v>
      </c>
      <c r="C3341" s="7">
        <f t="shared" si="157"/>
        <v>0</v>
      </c>
      <c r="D3341" s="7">
        <f t="shared" si="158"/>
        <v>1</v>
      </c>
      <c r="E3341" s="7">
        <v>447415</v>
      </c>
      <c r="F3341" t="s">
        <v>50</v>
      </c>
      <c r="G3341" t="s">
        <v>107</v>
      </c>
      <c r="H3341" s="7">
        <v>6</v>
      </c>
      <c r="I3341" s="7" t="s">
        <v>148</v>
      </c>
      <c r="J3341" t="s">
        <v>18</v>
      </c>
      <c r="K3341">
        <v>39</v>
      </c>
      <c r="L3341">
        <v>2</v>
      </c>
      <c r="M3341">
        <v>73.5</v>
      </c>
      <c r="N3341">
        <v>2.76</v>
      </c>
    </row>
    <row r="3342" spans="1:14" x14ac:dyDescent="0.25">
      <c r="A3342" s="7">
        <v>448670</v>
      </c>
      <c r="B3342" s="7">
        <f t="shared" si="156"/>
        <v>0</v>
      </c>
      <c r="C3342" s="7">
        <f t="shared" si="157"/>
        <v>1</v>
      </c>
      <c r="D3342" s="7">
        <f t="shared" si="158"/>
        <v>1</v>
      </c>
      <c r="E3342" s="7">
        <v>447415</v>
      </c>
      <c r="F3342" t="s">
        <v>50</v>
      </c>
      <c r="G3342" t="s">
        <v>107</v>
      </c>
      <c r="H3342" s="7">
        <v>6</v>
      </c>
      <c r="I3342" s="7" t="s">
        <v>148</v>
      </c>
      <c r="J3342" t="s">
        <v>18</v>
      </c>
      <c r="K3342">
        <v>39</v>
      </c>
      <c r="L3342">
        <v>2</v>
      </c>
      <c r="M3342">
        <v>73.5</v>
      </c>
      <c r="N3342">
        <v>2.76</v>
      </c>
    </row>
    <row r="3343" spans="1:14" x14ac:dyDescent="0.25">
      <c r="A3343" s="7">
        <v>448672</v>
      </c>
      <c r="B3343" s="7">
        <f t="shared" si="156"/>
        <v>1</v>
      </c>
      <c r="C3343" s="7">
        <f t="shared" si="157"/>
        <v>0</v>
      </c>
      <c r="D3343" s="7">
        <f t="shared" si="158"/>
        <v>1</v>
      </c>
      <c r="E3343" s="7">
        <v>447415</v>
      </c>
      <c r="F3343" t="s">
        <v>50</v>
      </c>
      <c r="G3343" t="s">
        <v>107</v>
      </c>
      <c r="H3343" s="7">
        <v>6</v>
      </c>
      <c r="I3343" s="7" t="s">
        <v>148</v>
      </c>
      <c r="J3343" t="s">
        <v>18</v>
      </c>
      <c r="K3343">
        <v>42.4</v>
      </c>
      <c r="L3343">
        <v>1</v>
      </c>
      <c r="M3343">
        <v>118.7</v>
      </c>
      <c r="N3343">
        <v>2.76</v>
      </c>
    </row>
    <row r="3344" spans="1:14" x14ac:dyDescent="0.25">
      <c r="A3344" s="7">
        <v>448672</v>
      </c>
      <c r="B3344" s="7">
        <f t="shared" si="156"/>
        <v>0</v>
      </c>
      <c r="C3344" s="7">
        <f t="shared" si="157"/>
        <v>1</v>
      </c>
      <c r="D3344" s="7">
        <f t="shared" si="158"/>
        <v>1</v>
      </c>
      <c r="E3344" s="7">
        <v>447415</v>
      </c>
      <c r="F3344" t="s">
        <v>50</v>
      </c>
      <c r="G3344" t="s">
        <v>107</v>
      </c>
      <c r="H3344" s="7">
        <v>6</v>
      </c>
      <c r="I3344" s="7" t="s">
        <v>148</v>
      </c>
      <c r="J3344" t="s">
        <v>18</v>
      </c>
      <c r="K3344">
        <v>42.4</v>
      </c>
      <c r="L3344">
        <v>1</v>
      </c>
      <c r="M3344">
        <v>118.7</v>
      </c>
      <c r="N3344">
        <v>2.76</v>
      </c>
    </row>
    <row r="3345" spans="1:14" x14ac:dyDescent="0.25">
      <c r="A3345" s="7">
        <v>448673</v>
      </c>
      <c r="B3345" s="7">
        <f t="shared" si="156"/>
        <v>1</v>
      </c>
      <c r="C3345" s="7">
        <f t="shared" si="157"/>
        <v>0</v>
      </c>
      <c r="D3345" s="7">
        <f t="shared" si="158"/>
        <v>1</v>
      </c>
      <c r="E3345" s="7">
        <v>447415</v>
      </c>
      <c r="F3345" t="s">
        <v>50</v>
      </c>
      <c r="G3345" t="s">
        <v>107</v>
      </c>
      <c r="H3345" s="7">
        <v>6</v>
      </c>
      <c r="I3345" s="7" t="s">
        <v>148</v>
      </c>
      <c r="J3345" t="s">
        <v>18</v>
      </c>
      <c r="K3345">
        <v>27</v>
      </c>
      <c r="L3345">
        <v>3</v>
      </c>
      <c r="M3345">
        <v>44.2</v>
      </c>
      <c r="N3345">
        <v>2.76</v>
      </c>
    </row>
    <row r="3346" spans="1:14" x14ac:dyDescent="0.25">
      <c r="A3346" s="7">
        <v>448673</v>
      </c>
      <c r="B3346" s="7">
        <f t="shared" si="156"/>
        <v>0</v>
      </c>
      <c r="C3346" s="7">
        <f t="shared" si="157"/>
        <v>1</v>
      </c>
      <c r="D3346" s="7">
        <f t="shared" si="158"/>
        <v>1</v>
      </c>
      <c r="E3346" s="7">
        <v>447415</v>
      </c>
      <c r="F3346" t="s">
        <v>50</v>
      </c>
      <c r="G3346" t="s">
        <v>107</v>
      </c>
      <c r="H3346" s="7">
        <v>6</v>
      </c>
      <c r="I3346" s="7" t="s">
        <v>148</v>
      </c>
      <c r="J3346" t="s">
        <v>18</v>
      </c>
      <c r="K3346">
        <v>27</v>
      </c>
      <c r="L3346">
        <v>3</v>
      </c>
      <c r="M3346">
        <v>44.2</v>
      </c>
      <c r="N3346">
        <v>2.76</v>
      </c>
    </row>
    <row r="3347" spans="1:14" x14ac:dyDescent="0.25">
      <c r="A3347" s="7">
        <v>448674</v>
      </c>
      <c r="B3347" s="7">
        <f t="shared" si="156"/>
        <v>1</v>
      </c>
      <c r="C3347" s="7">
        <f t="shared" si="157"/>
        <v>0</v>
      </c>
      <c r="D3347" s="7">
        <f t="shared" si="158"/>
        <v>1</v>
      </c>
      <c r="E3347" s="7">
        <v>447415</v>
      </c>
      <c r="F3347" t="s">
        <v>50</v>
      </c>
      <c r="G3347" t="s">
        <v>107</v>
      </c>
      <c r="H3347" s="7">
        <v>6</v>
      </c>
      <c r="I3347" s="7" t="s">
        <v>148</v>
      </c>
      <c r="J3347" t="s">
        <v>18</v>
      </c>
      <c r="K3347">
        <v>19.100000000000001</v>
      </c>
      <c r="L3347">
        <v>1</v>
      </c>
      <c r="M3347">
        <v>92</v>
      </c>
      <c r="N3347">
        <v>2.76</v>
      </c>
    </row>
    <row r="3348" spans="1:14" x14ac:dyDescent="0.25">
      <c r="A3348" s="7">
        <v>448674</v>
      </c>
      <c r="B3348" s="7">
        <f t="shared" si="156"/>
        <v>0</v>
      </c>
      <c r="C3348" s="7">
        <f t="shared" si="157"/>
        <v>1</v>
      </c>
      <c r="D3348" s="7">
        <f t="shared" si="158"/>
        <v>1</v>
      </c>
      <c r="E3348" s="7">
        <v>447415</v>
      </c>
      <c r="F3348" t="s">
        <v>50</v>
      </c>
      <c r="G3348" t="s">
        <v>107</v>
      </c>
      <c r="H3348" s="7">
        <v>6</v>
      </c>
      <c r="I3348" s="7" t="s">
        <v>148</v>
      </c>
      <c r="J3348" t="s">
        <v>18</v>
      </c>
      <c r="K3348">
        <v>19.100000000000001</v>
      </c>
      <c r="L3348">
        <v>1</v>
      </c>
      <c r="M3348">
        <v>92</v>
      </c>
      <c r="N3348">
        <v>2.76</v>
      </c>
    </row>
    <row r="3349" spans="1:14" x14ac:dyDescent="0.25">
      <c r="A3349" s="7">
        <v>448712</v>
      </c>
      <c r="B3349" s="7">
        <f t="shared" si="156"/>
        <v>1</v>
      </c>
      <c r="C3349" s="7">
        <f t="shared" si="157"/>
        <v>0</v>
      </c>
      <c r="D3349" s="7">
        <f t="shared" si="158"/>
        <v>1</v>
      </c>
      <c r="E3349" s="7">
        <v>447419</v>
      </c>
      <c r="F3349" t="s">
        <v>50</v>
      </c>
      <c r="G3349" t="s">
        <v>118</v>
      </c>
      <c r="H3349" s="7">
        <v>15</v>
      </c>
      <c r="I3349" s="7" t="s">
        <v>148</v>
      </c>
      <c r="J3349" t="s">
        <v>18</v>
      </c>
      <c r="K3349">
        <v>19.5</v>
      </c>
      <c r="L3349">
        <v>1</v>
      </c>
      <c r="M3349">
        <v>92</v>
      </c>
      <c r="N3349">
        <v>2.76</v>
      </c>
    </row>
    <row r="3350" spans="1:14" x14ac:dyDescent="0.25">
      <c r="A3350" s="7">
        <v>448712</v>
      </c>
      <c r="B3350" s="7">
        <f t="shared" si="156"/>
        <v>0</v>
      </c>
      <c r="C3350" s="7">
        <f t="shared" si="157"/>
        <v>1</v>
      </c>
      <c r="D3350" s="7">
        <f t="shared" si="158"/>
        <v>1</v>
      </c>
      <c r="E3350" s="7">
        <v>447419</v>
      </c>
      <c r="F3350" t="s">
        <v>50</v>
      </c>
      <c r="G3350" t="s">
        <v>118</v>
      </c>
      <c r="H3350" s="7">
        <v>15</v>
      </c>
      <c r="I3350" s="7" t="s">
        <v>148</v>
      </c>
      <c r="J3350" t="s">
        <v>18</v>
      </c>
      <c r="K3350">
        <v>19.5</v>
      </c>
      <c r="L3350">
        <v>1</v>
      </c>
      <c r="M3350">
        <v>92</v>
      </c>
      <c r="N3350">
        <v>2.76</v>
      </c>
    </row>
    <row r="3351" spans="1:14" x14ac:dyDescent="0.25">
      <c r="A3351" s="7">
        <v>448713</v>
      </c>
      <c r="B3351" s="7">
        <f t="shared" si="156"/>
        <v>1</v>
      </c>
      <c r="C3351" s="7">
        <f t="shared" si="157"/>
        <v>0</v>
      </c>
      <c r="D3351" s="7">
        <f t="shared" si="158"/>
        <v>1</v>
      </c>
      <c r="E3351" s="7">
        <v>447419</v>
      </c>
      <c r="F3351" t="s">
        <v>50</v>
      </c>
      <c r="G3351" t="s">
        <v>118</v>
      </c>
      <c r="H3351" s="7">
        <v>15</v>
      </c>
      <c r="I3351" s="7" t="s">
        <v>148</v>
      </c>
      <c r="J3351" t="s">
        <v>18</v>
      </c>
      <c r="K3351">
        <v>24.8</v>
      </c>
      <c r="L3351">
        <v>1</v>
      </c>
      <c r="M3351">
        <v>92</v>
      </c>
      <c r="N3351">
        <v>2.76</v>
      </c>
    </row>
    <row r="3352" spans="1:14" x14ac:dyDescent="0.25">
      <c r="A3352" s="7">
        <v>448713</v>
      </c>
      <c r="B3352" s="7">
        <f t="shared" si="156"/>
        <v>0</v>
      </c>
      <c r="C3352" s="7">
        <f t="shared" si="157"/>
        <v>1</v>
      </c>
      <c r="D3352" s="7">
        <f t="shared" si="158"/>
        <v>1</v>
      </c>
      <c r="E3352" s="7">
        <v>447419</v>
      </c>
      <c r="F3352" t="s">
        <v>50</v>
      </c>
      <c r="G3352" t="s">
        <v>118</v>
      </c>
      <c r="H3352" s="7">
        <v>15</v>
      </c>
      <c r="I3352" s="7" t="s">
        <v>148</v>
      </c>
      <c r="J3352" t="s">
        <v>18</v>
      </c>
      <c r="K3352">
        <v>24.8</v>
      </c>
      <c r="L3352">
        <v>1</v>
      </c>
      <c r="M3352">
        <v>92</v>
      </c>
      <c r="N3352">
        <v>2.76</v>
      </c>
    </row>
    <row r="3353" spans="1:14" x14ac:dyDescent="0.25">
      <c r="A3353" s="7">
        <v>448715</v>
      </c>
      <c r="B3353" s="7">
        <f t="shared" si="156"/>
        <v>1</v>
      </c>
      <c r="C3353" s="7">
        <f t="shared" si="157"/>
        <v>0</v>
      </c>
      <c r="D3353" s="7">
        <f t="shared" si="158"/>
        <v>1</v>
      </c>
      <c r="E3353" s="7">
        <v>447419</v>
      </c>
      <c r="F3353" t="s">
        <v>50</v>
      </c>
      <c r="G3353" t="s">
        <v>118</v>
      </c>
      <c r="H3353" s="7">
        <v>15</v>
      </c>
      <c r="I3353" s="7" t="s">
        <v>148</v>
      </c>
      <c r="J3353" t="s">
        <v>18</v>
      </c>
      <c r="K3353">
        <v>44.3</v>
      </c>
      <c r="L3353">
        <v>1</v>
      </c>
      <c r="M3353">
        <v>118.7</v>
      </c>
      <c r="N3353">
        <v>2.76</v>
      </c>
    </row>
    <row r="3354" spans="1:14" x14ac:dyDescent="0.25">
      <c r="A3354" s="7">
        <v>448715</v>
      </c>
      <c r="B3354" s="7">
        <f t="shared" si="156"/>
        <v>0</v>
      </c>
      <c r="C3354" s="7">
        <f t="shared" si="157"/>
        <v>1</v>
      </c>
      <c r="D3354" s="7">
        <f t="shared" si="158"/>
        <v>1</v>
      </c>
      <c r="E3354" s="7">
        <v>447419</v>
      </c>
      <c r="F3354" t="s">
        <v>50</v>
      </c>
      <c r="G3354" t="s">
        <v>118</v>
      </c>
      <c r="H3354" s="7">
        <v>15</v>
      </c>
      <c r="I3354" s="7" t="s">
        <v>148</v>
      </c>
      <c r="J3354" t="s">
        <v>18</v>
      </c>
      <c r="K3354">
        <v>44.3</v>
      </c>
      <c r="L3354">
        <v>1</v>
      </c>
      <c r="M3354">
        <v>118.7</v>
      </c>
      <c r="N3354">
        <v>2.76</v>
      </c>
    </row>
    <row r="3355" spans="1:14" x14ac:dyDescent="0.25">
      <c r="A3355" s="7">
        <v>448717</v>
      </c>
      <c r="B3355" s="7">
        <f t="shared" si="156"/>
        <v>1</v>
      </c>
      <c r="C3355" s="7">
        <f t="shared" si="157"/>
        <v>0</v>
      </c>
      <c r="D3355" s="7">
        <f t="shared" si="158"/>
        <v>1</v>
      </c>
      <c r="E3355" s="7">
        <v>447419</v>
      </c>
      <c r="F3355" t="s">
        <v>50</v>
      </c>
      <c r="G3355" t="s">
        <v>118</v>
      </c>
      <c r="H3355" s="7">
        <v>15</v>
      </c>
      <c r="I3355" s="7" t="s">
        <v>148</v>
      </c>
      <c r="J3355" t="s">
        <v>18</v>
      </c>
      <c r="K3355">
        <v>44.4</v>
      </c>
      <c r="L3355">
        <v>2</v>
      </c>
      <c r="M3355">
        <v>73.5</v>
      </c>
      <c r="N3355">
        <v>2.76</v>
      </c>
    </row>
    <row r="3356" spans="1:14" x14ac:dyDescent="0.25">
      <c r="A3356" s="7">
        <v>448717</v>
      </c>
      <c r="B3356" s="7">
        <f t="shared" si="156"/>
        <v>0</v>
      </c>
      <c r="C3356" s="7">
        <f t="shared" si="157"/>
        <v>1</v>
      </c>
      <c r="D3356" s="7">
        <f t="shared" si="158"/>
        <v>1</v>
      </c>
      <c r="E3356" s="7">
        <v>447419</v>
      </c>
      <c r="F3356" t="s">
        <v>50</v>
      </c>
      <c r="G3356" t="s">
        <v>118</v>
      </c>
      <c r="H3356" s="7">
        <v>15</v>
      </c>
      <c r="I3356" s="7" t="s">
        <v>148</v>
      </c>
      <c r="J3356" t="s">
        <v>18</v>
      </c>
      <c r="K3356">
        <v>44.4</v>
      </c>
      <c r="L3356">
        <v>2</v>
      </c>
      <c r="M3356">
        <v>73.5</v>
      </c>
      <c r="N3356">
        <v>2.76</v>
      </c>
    </row>
    <row r="3357" spans="1:14" x14ac:dyDescent="0.25">
      <c r="A3357" s="7">
        <v>448719</v>
      </c>
      <c r="B3357" s="7">
        <f t="shared" si="156"/>
        <v>1</v>
      </c>
      <c r="C3357" s="7">
        <f t="shared" si="157"/>
        <v>0</v>
      </c>
      <c r="D3357" s="7">
        <f t="shared" si="158"/>
        <v>1</v>
      </c>
      <c r="E3357" s="7">
        <v>447419</v>
      </c>
      <c r="F3357" t="s">
        <v>50</v>
      </c>
      <c r="G3357" t="s">
        <v>118</v>
      </c>
      <c r="H3357" s="7">
        <v>15</v>
      </c>
      <c r="I3357" s="7" t="s">
        <v>148</v>
      </c>
      <c r="J3357" t="s">
        <v>18</v>
      </c>
      <c r="K3357">
        <v>44.3</v>
      </c>
      <c r="L3357">
        <v>1</v>
      </c>
      <c r="M3357">
        <v>118.7</v>
      </c>
      <c r="N3357">
        <v>2.76</v>
      </c>
    </row>
    <row r="3358" spans="1:14" x14ac:dyDescent="0.25">
      <c r="A3358" s="7">
        <v>448719</v>
      </c>
      <c r="B3358" s="7">
        <f t="shared" si="156"/>
        <v>0</v>
      </c>
      <c r="C3358" s="7">
        <f t="shared" si="157"/>
        <v>1</v>
      </c>
      <c r="D3358" s="7">
        <f t="shared" si="158"/>
        <v>1</v>
      </c>
      <c r="E3358" s="7">
        <v>447419</v>
      </c>
      <c r="F3358" t="s">
        <v>50</v>
      </c>
      <c r="G3358" t="s">
        <v>118</v>
      </c>
      <c r="H3358" s="7">
        <v>15</v>
      </c>
      <c r="I3358" s="7" t="s">
        <v>148</v>
      </c>
      <c r="J3358" t="s">
        <v>18</v>
      </c>
      <c r="K3358">
        <v>44.3</v>
      </c>
      <c r="L3358">
        <v>1</v>
      </c>
      <c r="M3358">
        <v>118.7</v>
      </c>
      <c r="N3358">
        <v>2.76</v>
      </c>
    </row>
    <row r="3359" spans="1:14" x14ac:dyDescent="0.25">
      <c r="A3359" s="7">
        <v>448721</v>
      </c>
      <c r="B3359" s="7">
        <f t="shared" si="156"/>
        <v>1</v>
      </c>
      <c r="C3359" s="7">
        <f t="shared" si="157"/>
        <v>0</v>
      </c>
      <c r="D3359" s="7">
        <f t="shared" si="158"/>
        <v>1</v>
      </c>
      <c r="E3359" s="7">
        <v>447419</v>
      </c>
      <c r="F3359" t="s">
        <v>50</v>
      </c>
      <c r="G3359" t="s">
        <v>118</v>
      </c>
      <c r="H3359" s="7">
        <v>15</v>
      </c>
      <c r="I3359" s="7" t="s">
        <v>148</v>
      </c>
      <c r="J3359" t="s">
        <v>18</v>
      </c>
      <c r="K3359">
        <v>44.4</v>
      </c>
      <c r="L3359">
        <v>5</v>
      </c>
      <c r="M3359">
        <v>40.4</v>
      </c>
      <c r="N3359">
        <v>2.76</v>
      </c>
    </row>
    <row r="3360" spans="1:14" x14ac:dyDescent="0.25">
      <c r="A3360" s="7">
        <v>448721</v>
      </c>
      <c r="B3360" s="7">
        <f t="shared" si="156"/>
        <v>0</v>
      </c>
      <c r="C3360" s="7">
        <f t="shared" si="157"/>
        <v>1</v>
      </c>
      <c r="D3360" s="7">
        <f t="shared" si="158"/>
        <v>1</v>
      </c>
      <c r="E3360" s="7">
        <v>447419</v>
      </c>
      <c r="F3360" t="s">
        <v>50</v>
      </c>
      <c r="G3360" t="s">
        <v>118</v>
      </c>
      <c r="H3360" s="7">
        <v>15</v>
      </c>
      <c r="I3360" s="7" t="s">
        <v>148</v>
      </c>
      <c r="J3360" t="s">
        <v>18</v>
      </c>
      <c r="K3360">
        <v>44.4</v>
      </c>
      <c r="L3360">
        <v>5</v>
      </c>
      <c r="M3360">
        <v>40.4</v>
      </c>
      <c r="N3360">
        <v>2.76</v>
      </c>
    </row>
    <row r="3361" spans="1:14" x14ac:dyDescent="0.25">
      <c r="A3361" s="7">
        <v>448723</v>
      </c>
      <c r="B3361" s="7">
        <f t="shared" si="156"/>
        <v>1</v>
      </c>
      <c r="C3361" s="7">
        <f t="shared" si="157"/>
        <v>0</v>
      </c>
      <c r="D3361" s="7">
        <f t="shared" si="158"/>
        <v>1</v>
      </c>
      <c r="E3361" s="7">
        <v>447419</v>
      </c>
      <c r="F3361" t="s">
        <v>50</v>
      </c>
      <c r="G3361" t="s">
        <v>118</v>
      </c>
      <c r="H3361" s="7">
        <v>15</v>
      </c>
      <c r="I3361" s="7" t="s">
        <v>148</v>
      </c>
      <c r="J3361" t="s">
        <v>18</v>
      </c>
      <c r="K3361">
        <v>44.5</v>
      </c>
      <c r="L3361">
        <v>3</v>
      </c>
      <c r="M3361">
        <v>57</v>
      </c>
      <c r="N3361">
        <v>2.76</v>
      </c>
    </row>
    <row r="3362" spans="1:14" x14ac:dyDescent="0.25">
      <c r="A3362" s="7">
        <v>448723</v>
      </c>
      <c r="B3362" s="7">
        <f t="shared" si="156"/>
        <v>0</v>
      </c>
      <c r="C3362" s="7">
        <f t="shared" si="157"/>
        <v>1</v>
      </c>
      <c r="D3362" s="7">
        <f t="shared" si="158"/>
        <v>1</v>
      </c>
      <c r="E3362" s="7">
        <v>447419</v>
      </c>
      <c r="F3362" t="s">
        <v>50</v>
      </c>
      <c r="G3362" t="s">
        <v>118</v>
      </c>
      <c r="H3362" s="7">
        <v>15</v>
      </c>
      <c r="I3362" s="7" t="s">
        <v>148</v>
      </c>
      <c r="J3362" t="s">
        <v>18</v>
      </c>
      <c r="K3362">
        <v>44.5</v>
      </c>
      <c r="L3362">
        <v>3</v>
      </c>
      <c r="M3362">
        <v>57</v>
      </c>
      <c r="N3362">
        <v>2.76</v>
      </c>
    </row>
    <row r="3363" spans="1:14" x14ac:dyDescent="0.25">
      <c r="A3363" s="7">
        <v>448725</v>
      </c>
      <c r="B3363" s="7">
        <f t="shared" si="156"/>
        <v>1</v>
      </c>
      <c r="C3363" s="7">
        <f t="shared" si="157"/>
        <v>0</v>
      </c>
      <c r="D3363" s="7">
        <f t="shared" si="158"/>
        <v>1</v>
      </c>
      <c r="E3363" s="7">
        <v>447419</v>
      </c>
      <c r="F3363" t="s">
        <v>50</v>
      </c>
      <c r="G3363" t="s">
        <v>118</v>
      </c>
      <c r="H3363" s="7">
        <v>15</v>
      </c>
      <c r="I3363" s="7" t="s">
        <v>148</v>
      </c>
      <c r="J3363" t="s">
        <v>18</v>
      </c>
      <c r="K3363">
        <v>19.8</v>
      </c>
      <c r="L3363">
        <v>1</v>
      </c>
      <c r="M3363">
        <v>92</v>
      </c>
      <c r="N3363">
        <v>2.76</v>
      </c>
    </row>
    <row r="3364" spans="1:14" x14ac:dyDescent="0.25">
      <c r="A3364" s="7">
        <v>448725</v>
      </c>
      <c r="B3364" s="7">
        <f t="shared" si="156"/>
        <v>0</v>
      </c>
      <c r="C3364" s="7">
        <f t="shared" si="157"/>
        <v>1</v>
      </c>
      <c r="D3364" s="7">
        <f t="shared" si="158"/>
        <v>1</v>
      </c>
      <c r="E3364" s="7">
        <v>447419</v>
      </c>
      <c r="F3364" t="s">
        <v>50</v>
      </c>
      <c r="G3364" t="s">
        <v>118</v>
      </c>
      <c r="H3364" s="7">
        <v>15</v>
      </c>
      <c r="I3364" s="7" t="s">
        <v>148</v>
      </c>
      <c r="J3364" t="s">
        <v>18</v>
      </c>
      <c r="K3364">
        <v>19.8</v>
      </c>
      <c r="L3364">
        <v>1</v>
      </c>
      <c r="M3364">
        <v>92</v>
      </c>
      <c r="N3364">
        <v>2.76</v>
      </c>
    </row>
    <row r="3365" spans="1:14" x14ac:dyDescent="0.25">
      <c r="A3365" s="7">
        <v>448726</v>
      </c>
      <c r="B3365" s="7">
        <f t="shared" si="156"/>
        <v>1</v>
      </c>
      <c r="C3365" s="7">
        <f t="shared" si="157"/>
        <v>0</v>
      </c>
      <c r="D3365" s="7">
        <f t="shared" si="158"/>
        <v>1</v>
      </c>
      <c r="E3365" s="7">
        <v>447419</v>
      </c>
      <c r="F3365" t="s">
        <v>50</v>
      </c>
      <c r="G3365" t="s">
        <v>118</v>
      </c>
      <c r="H3365" s="7">
        <v>15</v>
      </c>
      <c r="I3365" s="7" t="s">
        <v>148</v>
      </c>
      <c r="J3365" t="s">
        <v>18</v>
      </c>
      <c r="K3365">
        <v>24.7</v>
      </c>
      <c r="L3365">
        <v>3</v>
      </c>
      <c r="M3365">
        <v>44.2</v>
      </c>
      <c r="N3365">
        <v>2.76</v>
      </c>
    </row>
    <row r="3366" spans="1:14" x14ac:dyDescent="0.25">
      <c r="A3366" s="7">
        <v>448726</v>
      </c>
      <c r="B3366" s="7">
        <f t="shared" si="156"/>
        <v>0</v>
      </c>
      <c r="C3366" s="7">
        <f t="shared" si="157"/>
        <v>1</v>
      </c>
      <c r="D3366" s="7">
        <f t="shared" si="158"/>
        <v>1</v>
      </c>
      <c r="E3366" s="7">
        <v>447419</v>
      </c>
      <c r="F3366" t="s">
        <v>50</v>
      </c>
      <c r="G3366" t="s">
        <v>118</v>
      </c>
      <c r="H3366" s="7">
        <v>15</v>
      </c>
      <c r="I3366" s="7" t="s">
        <v>148</v>
      </c>
      <c r="J3366" t="s">
        <v>18</v>
      </c>
      <c r="K3366">
        <v>24.7</v>
      </c>
      <c r="L3366">
        <v>3</v>
      </c>
      <c r="M3366">
        <v>44.2</v>
      </c>
      <c r="N3366">
        <v>2.76</v>
      </c>
    </row>
    <row r="3367" spans="1:14" x14ac:dyDescent="0.25">
      <c r="A3367" s="7">
        <v>448728</v>
      </c>
      <c r="B3367" s="7">
        <f t="shared" si="156"/>
        <v>1</v>
      </c>
      <c r="C3367" s="7">
        <f t="shared" si="157"/>
        <v>0</v>
      </c>
      <c r="D3367" s="7">
        <f t="shared" si="158"/>
        <v>1</v>
      </c>
      <c r="E3367" s="7">
        <v>447419</v>
      </c>
      <c r="F3367" t="s">
        <v>50</v>
      </c>
      <c r="G3367" t="s">
        <v>118</v>
      </c>
      <c r="H3367" s="7">
        <v>15</v>
      </c>
      <c r="I3367" s="7" t="s">
        <v>148</v>
      </c>
      <c r="J3367" t="s">
        <v>18</v>
      </c>
      <c r="K3367">
        <v>19.7</v>
      </c>
      <c r="L3367">
        <v>1</v>
      </c>
      <c r="M3367">
        <v>92</v>
      </c>
      <c r="N3367">
        <v>2.76</v>
      </c>
    </row>
    <row r="3368" spans="1:14" x14ac:dyDescent="0.25">
      <c r="A3368" s="7">
        <v>448728</v>
      </c>
      <c r="B3368" s="7">
        <f t="shared" si="156"/>
        <v>0</v>
      </c>
      <c r="C3368" s="7">
        <f t="shared" si="157"/>
        <v>1</v>
      </c>
      <c r="D3368" s="7">
        <f t="shared" si="158"/>
        <v>1</v>
      </c>
      <c r="E3368" s="7">
        <v>447419</v>
      </c>
      <c r="F3368" t="s">
        <v>50</v>
      </c>
      <c r="G3368" t="s">
        <v>118</v>
      </c>
      <c r="H3368" s="7">
        <v>15</v>
      </c>
      <c r="I3368" s="7" t="s">
        <v>148</v>
      </c>
      <c r="J3368" t="s">
        <v>18</v>
      </c>
      <c r="K3368">
        <v>19.7</v>
      </c>
      <c r="L3368">
        <v>1</v>
      </c>
      <c r="M3368">
        <v>92</v>
      </c>
      <c r="N3368">
        <v>2.76</v>
      </c>
    </row>
    <row r="3369" spans="1:14" x14ac:dyDescent="0.25">
      <c r="A3369" s="7">
        <v>448729</v>
      </c>
      <c r="B3369" s="7">
        <f t="shared" si="156"/>
        <v>1</v>
      </c>
      <c r="C3369" s="7">
        <f t="shared" si="157"/>
        <v>0</v>
      </c>
      <c r="D3369" s="7">
        <f t="shared" si="158"/>
        <v>1</v>
      </c>
      <c r="E3369" s="7">
        <v>447419</v>
      </c>
      <c r="F3369" t="s">
        <v>50</v>
      </c>
      <c r="G3369" t="s">
        <v>118</v>
      </c>
      <c r="H3369" s="7">
        <v>15</v>
      </c>
      <c r="I3369" s="7" t="s">
        <v>148</v>
      </c>
      <c r="J3369" t="s">
        <v>18</v>
      </c>
      <c r="K3369">
        <v>24.6</v>
      </c>
      <c r="L3369">
        <v>2</v>
      </c>
      <c r="M3369">
        <v>57</v>
      </c>
      <c r="N3369">
        <v>2.76</v>
      </c>
    </row>
    <row r="3370" spans="1:14" x14ac:dyDescent="0.25">
      <c r="A3370" s="7">
        <v>448729</v>
      </c>
      <c r="B3370" s="7">
        <f t="shared" si="156"/>
        <v>0</v>
      </c>
      <c r="C3370" s="7">
        <f t="shared" si="157"/>
        <v>1</v>
      </c>
      <c r="D3370" s="7">
        <f t="shared" si="158"/>
        <v>1</v>
      </c>
      <c r="E3370" s="7">
        <v>447419</v>
      </c>
      <c r="F3370" t="s">
        <v>50</v>
      </c>
      <c r="G3370" t="s">
        <v>118</v>
      </c>
      <c r="H3370" s="7">
        <v>15</v>
      </c>
      <c r="I3370" s="7" t="s">
        <v>148</v>
      </c>
      <c r="J3370" t="s">
        <v>18</v>
      </c>
      <c r="K3370">
        <v>24.6</v>
      </c>
      <c r="L3370">
        <v>2</v>
      </c>
      <c r="M3370">
        <v>57</v>
      </c>
      <c r="N3370">
        <v>2.76</v>
      </c>
    </row>
    <row r="3371" spans="1:14" x14ac:dyDescent="0.25">
      <c r="A3371" s="7">
        <v>448774</v>
      </c>
      <c r="B3371" s="7">
        <f t="shared" si="156"/>
        <v>0</v>
      </c>
      <c r="C3371" s="7">
        <f t="shared" si="157"/>
        <v>0</v>
      </c>
      <c r="D3371" s="7">
        <f t="shared" si="158"/>
        <v>0</v>
      </c>
      <c r="E3371" s="7">
        <v>447423</v>
      </c>
      <c r="F3371" t="s">
        <v>50</v>
      </c>
      <c r="G3371" t="s">
        <v>118</v>
      </c>
      <c r="H3371" s="7">
        <v>21</v>
      </c>
      <c r="I3371" s="7" t="s">
        <v>148</v>
      </c>
      <c r="J3371" t="s">
        <v>18</v>
      </c>
      <c r="K3371">
        <v>19</v>
      </c>
      <c r="L3371">
        <v>1</v>
      </c>
      <c r="M3371">
        <v>92</v>
      </c>
      <c r="N3371">
        <v>2.76</v>
      </c>
    </row>
    <row r="3372" spans="1:14" x14ac:dyDescent="0.25">
      <c r="A3372" s="7">
        <v>448775</v>
      </c>
      <c r="B3372" s="7">
        <f t="shared" si="156"/>
        <v>0</v>
      </c>
      <c r="C3372" s="7">
        <f t="shared" si="157"/>
        <v>0</v>
      </c>
      <c r="D3372" s="7">
        <f t="shared" si="158"/>
        <v>0</v>
      </c>
      <c r="E3372" s="7">
        <v>447423</v>
      </c>
      <c r="F3372" t="s">
        <v>50</v>
      </c>
      <c r="G3372" t="s">
        <v>118</v>
      </c>
      <c r="H3372" s="7">
        <v>21</v>
      </c>
      <c r="I3372" s="7" t="s">
        <v>148</v>
      </c>
      <c r="J3372" t="s">
        <v>18</v>
      </c>
      <c r="K3372">
        <v>24.3</v>
      </c>
      <c r="L3372">
        <v>1</v>
      </c>
      <c r="M3372">
        <v>92</v>
      </c>
      <c r="N3372">
        <v>2.76</v>
      </c>
    </row>
    <row r="3373" spans="1:14" x14ac:dyDescent="0.25">
      <c r="A3373" s="7">
        <v>448777</v>
      </c>
      <c r="B3373" s="7">
        <f t="shared" si="156"/>
        <v>0</v>
      </c>
      <c r="C3373" s="7">
        <f t="shared" si="157"/>
        <v>0</v>
      </c>
      <c r="D3373" s="7">
        <f t="shared" si="158"/>
        <v>0</v>
      </c>
      <c r="E3373" s="7">
        <v>447423</v>
      </c>
      <c r="F3373" t="s">
        <v>50</v>
      </c>
      <c r="G3373" t="s">
        <v>118</v>
      </c>
      <c r="H3373" s="7">
        <v>21</v>
      </c>
      <c r="I3373" s="7" t="s">
        <v>148</v>
      </c>
      <c r="J3373" t="s">
        <v>18</v>
      </c>
      <c r="K3373">
        <v>24.7</v>
      </c>
      <c r="L3373">
        <v>3</v>
      </c>
      <c r="M3373">
        <v>44.2</v>
      </c>
      <c r="N3373">
        <v>2.76</v>
      </c>
    </row>
    <row r="3374" spans="1:14" x14ac:dyDescent="0.25">
      <c r="A3374" s="7">
        <v>448778</v>
      </c>
      <c r="B3374" s="7">
        <f t="shared" si="156"/>
        <v>0</v>
      </c>
      <c r="C3374" s="7">
        <f t="shared" si="157"/>
        <v>0</v>
      </c>
      <c r="D3374" s="7">
        <f t="shared" si="158"/>
        <v>0</v>
      </c>
      <c r="E3374" s="7">
        <v>447423</v>
      </c>
      <c r="F3374" t="s">
        <v>50</v>
      </c>
      <c r="G3374" t="s">
        <v>118</v>
      </c>
      <c r="H3374" s="7">
        <v>21</v>
      </c>
      <c r="I3374" s="7" t="s">
        <v>148</v>
      </c>
      <c r="J3374" t="s">
        <v>18</v>
      </c>
      <c r="K3374">
        <v>19.600000000000001</v>
      </c>
      <c r="L3374">
        <v>1</v>
      </c>
      <c r="M3374">
        <v>92</v>
      </c>
      <c r="N3374">
        <v>2.76</v>
      </c>
    </row>
    <row r="3375" spans="1:14" x14ac:dyDescent="0.25">
      <c r="A3375" s="7">
        <v>448780</v>
      </c>
      <c r="B3375" s="7">
        <f t="shared" si="156"/>
        <v>0</v>
      </c>
      <c r="C3375" s="7">
        <f t="shared" si="157"/>
        <v>0</v>
      </c>
      <c r="D3375" s="7">
        <f t="shared" si="158"/>
        <v>0</v>
      </c>
      <c r="E3375" s="7">
        <v>447423</v>
      </c>
      <c r="F3375" t="s">
        <v>50</v>
      </c>
      <c r="G3375" t="s">
        <v>118</v>
      </c>
      <c r="H3375" s="7">
        <v>21</v>
      </c>
      <c r="I3375" s="7" t="s">
        <v>148</v>
      </c>
      <c r="J3375" t="s">
        <v>18</v>
      </c>
      <c r="K3375">
        <v>43.9</v>
      </c>
      <c r="L3375">
        <v>2</v>
      </c>
      <c r="M3375">
        <v>73.5</v>
      </c>
      <c r="N3375">
        <v>2.76</v>
      </c>
    </row>
    <row r="3376" spans="1:14" x14ac:dyDescent="0.25">
      <c r="A3376" s="7">
        <v>448782</v>
      </c>
      <c r="B3376" s="7">
        <f t="shared" si="156"/>
        <v>0</v>
      </c>
      <c r="C3376" s="7">
        <f t="shared" si="157"/>
        <v>0</v>
      </c>
      <c r="D3376" s="7">
        <f t="shared" si="158"/>
        <v>0</v>
      </c>
      <c r="E3376" s="7">
        <v>447423</v>
      </c>
      <c r="F3376" t="s">
        <v>50</v>
      </c>
      <c r="G3376" t="s">
        <v>118</v>
      </c>
      <c r="H3376" s="7">
        <v>21</v>
      </c>
      <c r="I3376" s="7" t="s">
        <v>148</v>
      </c>
      <c r="J3376" t="s">
        <v>18</v>
      </c>
      <c r="K3376">
        <v>43.9</v>
      </c>
      <c r="L3376">
        <v>2</v>
      </c>
      <c r="M3376">
        <v>73.5</v>
      </c>
      <c r="N3376">
        <v>2.76</v>
      </c>
    </row>
    <row r="3377" spans="1:14" x14ac:dyDescent="0.25">
      <c r="A3377" s="7">
        <v>448784</v>
      </c>
      <c r="B3377" s="7">
        <f t="shared" si="156"/>
        <v>1</v>
      </c>
      <c r="C3377" s="7">
        <f t="shared" si="157"/>
        <v>0</v>
      </c>
      <c r="D3377" s="7">
        <f t="shared" si="158"/>
        <v>1</v>
      </c>
      <c r="E3377" s="7">
        <v>447424</v>
      </c>
      <c r="F3377" t="s">
        <v>50</v>
      </c>
      <c r="G3377" t="s">
        <v>118</v>
      </c>
      <c r="H3377" s="7">
        <v>3</v>
      </c>
      <c r="I3377" s="7" t="s">
        <v>148</v>
      </c>
      <c r="J3377" t="s">
        <v>18</v>
      </c>
      <c r="K3377">
        <v>40</v>
      </c>
      <c r="L3377">
        <v>3</v>
      </c>
      <c r="M3377">
        <v>57</v>
      </c>
      <c r="N3377">
        <v>2.76</v>
      </c>
    </row>
    <row r="3378" spans="1:14" x14ac:dyDescent="0.25">
      <c r="A3378" s="7">
        <v>448784</v>
      </c>
      <c r="B3378" s="7">
        <f t="shared" si="156"/>
        <v>0</v>
      </c>
      <c r="C3378" s="7">
        <f t="shared" si="157"/>
        <v>1</v>
      </c>
      <c r="D3378" s="7">
        <f t="shared" si="158"/>
        <v>1</v>
      </c>
      <c r="E3378" s="7">
        <v>447424</v>
      </c>
      <c r="F3378" t="s">
        <v>50</v>
      </c>
      <c r="G3378" t="s">
        <v>118</v>
      </c>
      <c r="H3378" s="7">
        <v>3</v>
      </c>
      <c r="I3378" s="7" t="s">
        <v>148</v>
      </c>
      <c r="J3378" t="s">
        <v>18</v>
      </c>
      <c r="K3378">
        <v>40</v>
      </c>
      <c r="L3378">
        <v>3</v>
      </c>
      <c r="M3378">
        <v>57</v>
      </c>
      <c r="N3378">
        <v>2.76</v>
      </c>
    </row>
    <row r="3379" spans="1:14" x14ac:dyDescent="0.25">
      <c r="A3379" s="7">
        <v>448786</v>
      </c>
      <c r="B3379" s="7">
        <f t="shared" si="156"/>
        <v>1</v>
      </c>
      <c r="C3379" s="7">
        <f t="shared" si="157"/>
        <v>0</v>
      </c>
      <c r="D3379" s="7">
        <f t="shared" si="158"/>
        <v>1</v>
      </c>
      <c r="E3379" s="7">
        <v>447424</v>
      </c>
      <c r="F3379" t="s">
        <v>50</v>
      </c>
      <c r="G3379" t="s">
        <v>118</v>
      </c>
      <c r="H3379" s="7">
        <v>3</v>
      </c>
      <c r="I3379" s="7" t="s">
        <v>148</v>
      </c>
      <c r="J3379" t="s">
        <v>18</v>
      </c>
      <c r="K3379">
        <v>52.2</v>
      </c>
      <c r="L3379">
        <v>2</v>
      </c>
      <c r="M3379">
        <v>83.2</v>
      </c>
      <c r="N3379">
        <v>2.76</v>
      </c>
    </row>
    <row r="3380" spans="1:14" x14ac:dyDescent="0.25">
      <c r="A3380" s="7">
        <v>448786</v>
      </c>
      <c r="B3380" s="7">
        <f t="shared" si="156"/>
        <v>0</v>
      </c>
      <c r="C3380" s="7">
        <f t="shared" si="157"/>
        <v>1</v>
      </c>
      <c r="D3380" s="7">
        <f t="shared" si="158"/>
        <v>1</v>
      </c>
      <c r="E3380" s="7">
        <v>447424</v>
      </c>
      <c r="F3380" t="s">
        <v>50</v>
      </c>
      <c r="G3380" t="s">
        <v>118</v>
      </c>
      <c r="H3380" s="7">
        <v>3</v>
      </c>
      <c r="I3380" s="7" t="s">
        <v>148</v>
      </c>
      <c r="J3380" t="s">
        <v>18</v>
      </c>
      <c r="K3380">
        <v>52.2</v>
      </c>
      <c r="L3380">
        <v>2</v>
      </c>
      <c r="M3380">
        <v>83.2</v>
      </c>
      <c r="N3380">
        <v>2.76</v>
      </c>
    </row>
    <row r="3381" spans="1:14" x14ac:dyDescent="0.25">
      <c r="A3381" s="7">
        <v>448788</v>
      </c>
      <c r="B3381" s="7">
        <f t="shared" si="156"/>
        <v>1</v>
      </c>
      <c r="C3381" s="7">
        <f t="shared" si="157"/>
        <v>0</v>
      </c>
      <c r="D3381" s="7">
        <f t="shared" si="158"/>
        <v>1</v>
      </c>
      <c r="E3381" s="7">
        <v>447424</v>
      </c>
      <c r="F3381" t="s">
        <v>50</v>
      </c>
      <c r="G3381" t="s">
        <v>118</v>
      </c>
      <c r="H3381" s="7">
        <v>3</v>
      </c>
      <c r="I3381" s="7" t="s">
        <v>148</v>
      </c>
      <c r="J3381" t="s">
        <v>18</v>
      </c>
      <c r="K3381">
        <v>39.6</v>
      </c>
      <c r="L3381">
        <v>3</v>
      </c>
      <c r="M3381">
        <v>57</v>
      </c>
      <c r="N3381">
        <v>2.76</v>
      </c>
    </row>
    <row r="3382" spans="1:14" x14ac:dyDescent="0.25">
      <c r="A3382" s="7">
        <v>448788</v>
      </c>
      <c r="B3382" s="7">
        <f t="shared" si="156"/>
        <v>0</v>
      </c>
      <c r="C3382" s="7">
        <f t="shared" si="157"/>
        <v>1</v>
      </c>
      <c r="D3382" s="7">
        <f t="shared" si="158"/>
        <v>1</v>
      </c>
      <c r="E3382" s="7">
        <v>447424</v>
      </c>
      <c r="F3382" t="s">
        <v>50</v>
      </c>
      <c r="G3382" t="s">
        <v>118</v>
      </c>
      <c r="H3382" s="7">
        <v>3</v>
      </c>
      <c r="I3382" s="7" t="s">
        <v>148</v>
      </c>
      <c r="J3382" t="s">
        <v>18</v>
      </c>
      <c r="K3382">
        <v>39.6</v>
      </c>
      <c r="L3382">
        <v>3</v>
      </c>
      <c r="M3382">
        <v>57</v>
      </c>
      <c r="N3382">
        <v>2.76</v>
      </c>
    </row>
    <row r="3383" spans="1:14" x14ac:dyDescent="0.25">
      <c r="A3383" s="7">
        <v>448791</v>
      </c>
      <c r="B3383" s="7">
        <f t="shared" si="156"/>
        <v>1</v>
      </c>
      <c r="C3383" s="7">
        <f t="shared" si="157"/>
        <v>0</v>
      </c>
      <c r="D3383" s="7">
        <f t="shared" si="158"/>
        <v>1</v>
      </c>
      <c r="E3383" s="7">
        <v>447424</v>
      </c>
      <c r="F3383" t="s">
        <v>50</v>
      </c>
      <c r="G3383" t="s">
        <v>118</v>
      </c>
      <c r="H3383" s="7">
        <v>3</v>
      </c>
      <c r="I3383" s="7" t="s">
        <v>148</v>
      </c>
      <c r="J3383" t="s">
        <v>18</v>
      </c>
      <c r="K3383">
        <v>16.399999999999999</v>
      </c>
      <c r="L3383">
        <v>1</v>
      </c>
      <c r="M3383">
        <v>92</v>
      </c>
      <c r="N3383">
        <v>2.76</v>
      </c>
    </row>
    <row r="3384" spans="1:14" x14ac:dyDescent="0.25">
      <c r="A3384" s="7">
        <v>448791</v>
      </c>
      <c r="B3384" s="7">
        <f t="shared" si="156"/>
        <v>0</v>
      </c>
      <c r="C3384" s="7">
        <f t="shared" si="157"/>
        <v>1</v>
      </c>
      <c r="D3384" s="7">
        <f t="shared" si="158"/>
        <v>1</v>
      </c>
      <c r="E3384" s="7">
        <v>447424</v>
      </c>
      <c r="F3384" t="s">
        <v>50</v>
      </c>
      <c r="G3384" t="s">
        <v>118</v>
      </c>
      <c r="H3384" s="7">
        <v>3</v>
      </c>
      <c r="I3384" s="7" t="s">
        <v>148</v>
      </c>
      <c r="J3384" t="s">
        <v>18</v>
      </c>
      <c r="K3384">
        <v>16.399999999999999</v>
      </c>
      <c r="L3384">
        <v>1</v>
      </c>
      <c r="M3384">
        <v>92</v>
      </c>
      <c r="N3384">
        <v>2.76</v>
      </c>
    </row>
    <row r="3385" spans="1:14" x14ac:dyDescent="0.25">
      <c r="A3385" s="7">
        <v>448792</v>
      </c>
      <c r="B3385" s="7">
        <f t="shared" si="156"/>
        <v>1</v>
      </c>
      <c r="C3385" s="7">
        <f t="shared" si="157"/>
        <v>0</v>
      </c>
      <c r="D3385" s="7">
        <f t="shared" si="158"/>
        <v>1</v>
      </c>
      <c r="E3385" s="7">
        <v>447424</v>
      </c>
      <c r="F3385" t="s">
        <v>50</v>
      </c>
      <c r="G3385" t="s">
        <v>118</v>
      </c>
      <c r="H3385" s="7">
        <v>3</v>
      </c>
      <c r="I3385" s="7" t="s">
        <v>148</v>
      </c>
      <c r="J3385" t="s">
        <v>18</v>
      </c>
      <c r="K3385">
        <v>16.100000000000001</v>
      </c>
      <c r="L3385">
        <v>1</v>
      </c>
      <c r="M3385">
        <v>92</v>
      </c>
      <c r="N3385">
        <v>2.76</v>
      </c>
    </row>
    <row r="3386" spans="1:14" x14ac:dyDescent="0.25">
      <c r="A3386" s="7">
        <v>448792</v>
      </c>
      <c r="B3386" s="7">
        <f t="shared" si="156"/>
        <v>0</v>
      </c>
      <c r="C3386" s="7">
        <f t="shared" si="157"/>
        <v>1</v>
      </c>
      <c r="D3386" s="7">
        <f t="shared" si="158"/>
        <v>1</v>
      </c>
      <c r="E3386" s="7">
        <v>447424</v>
      </c>
      <c r="F3386" t="s">
        <v>50</v>
      </c>
      <c r="G3386" t="s">
        <v>118</v>
      </c>
      <c r="H3386" s="7">
        <v>3</v>
      </c>
      <c r="I3386" s="7" t="s">
        <v>148</v>
      </c>
      <c r="J3386" t="s">
        <v>18</v>
      </c>
      <c r="K3386">
        <v>16.100000000000001</v>
      </c>
      <c r="L3386">
        <v>1</v>
      </c>
      <c r="M3386">
        <v>92</v>
      </c>
      <c r="N3386">
        <v>2.76</v>
      </c>
    </row>
    <row r="3387" spans="1:14" x14ac:dyDescent="0.25">
      <c r="A3387" s="7">
        <v>448794</v>
      </c>
      <c r="B3387" s="7">
        <f t="shared" si="156"/>
        <v>1</v>
      </c>
      <c r="C3387" s="7">
        <f t="shared" si="157"/>
        <v>0</v>
      </c>
      <c r="D3387" s="7">
        <f t="shared" si="158"/>
        <v>1</v>
      </c>
      <c r="E3387" s="7">
        <v>447424</v>
      </c>
      <c r="F3387" t="s">
        <v>50</v>
      </c>
      <c r="G3387" t="s">
        <v>118</v>
      </c>
      <c r="H3387" s="7">
        <v>3</v>
      </c>
      <c r="I3387" s="7" t="s">
        <v>148</v>
      </c>
      <c r="J3387" t="s">
        <v>18</v>
      </c>
      <c r="K3387">
        <v>36.200000000000003</v>
      </c>
      <c r="L3387">
        <v>3</v>
      </c>
      <c r="M3387">
        <v>57</v>
      </c>
      <c r="N3387">
        <v>2.76</v>
      </c>
    </row>
    <row r="3388" spans="1:14" x14ac:dyDescent="0.25">
      <c r="A3388" s="7">
        <v>448794</v>
      </c>
      <c r="B3388" s="7">
        <f t="shared" si="156"/>
        <v>0</v>
      </c>
      <c r="C3388" s="7">
        <f t="shared" si="157"/>
        <v>1</v>
      </c>
      <c r="D3388" s="7">
        <f t="shared" si="158"/>
        <v>1</v>
      </c>
      <c r="E3388" s="7">
        <v>447424</v>
      </c>
      <c r="F3388" t="s">
        <v>50</v>
      </c>
      <c r="G3388" t="s">
        <v>118</v>
      </c>
      <c r="H3388" s="7">
        <v>3</v>
      </c>
      <c r="I3388" s="7" t="s">
        <v>148</v>
      </c>
      <c r="J3388" t="s">
        <v>18</v>
      </c>
      <c r="K3388">
        <v>36.200000000000003</v>
      </c>
      <c r="L3388">
        <v>3</v>
      </c>
      <c r="M3388">
        <v>57</v>
      </c>
      <c r="N3388">
        <v>2.76</v>
      </c>
    </row>
    <row r="3389" spans="1:14" x14ac:dyDescent="0.25">
      <c r="A3389" s="7">
        <v>448795</v>
      </c>
      <c r="B3389" s="7">
        <f t="shared" si="156"/>
        <v>1</v>
      </c>
      <c r="C3389" s="7">
        <f t="shared" si="157"/>
        <v>0</v>
      </c>
      <c r="D3389" s="7">
        <f t="shared" si="158"/>
        <v>1</v>
      </c>
      <c r="E3389" s="7">
        <v>447424</v>
      </c>
      <c r="F3389" t="s">
        <v>50</v>
      </c>
      <c r="G3389" t="s">
        <v>118</v>
      </c>
      <c r="H3389" s="7">
        <v>3</v>
      </c>
      <c r="I3389" s="7" t="s">
        <v>148</v>
      </c>
      <c r="J3389" t="s">
        <v>18</v>
      </c>
      <c r="K3389">
        <v>15.9</v>
      </c>
      <c r="L3389">
        <v>1</v>
      </c>
      <c r="M3389">
        <v>92</v>
      </c>
      <c r="N3389">
        <v>2.76</v>
      </c>
    </row>
    <row r="3390" spans="1:14" x14ac:dyDescent="0.25">
      <c r="A3390" s="7">
        <v>448795</v>
      </c>
      <c r="B3390" s="7">
        <f t="shared" si="156"/>
        <v>0</v>
      </c>
      <c r="C3390" s="7">
        <f t="shared" si="157"/>
        <v>1</v>
      </c>
      <c r="D3390" s="7">
        <f t="shared" si="158"/>
        <v>1</v>
      </c>
      <c r="E3390" s="7">
        <v>447424</v>
      </c>
      <c r="F3390" t="s">
        <v>50</v>
      </c>
      <c r="G3390" t="s">
        <v>118</v>
      </c>
      <c r="H3390" s="7">
        <v>3</v>
      </c>
      <c r="I3390" s="7" t="s">
        <v>148</v>
      </c>
      <c r="J3390" t="s">
        <v>18</v>
      </c>
      <c r="K3390">
        <v>15.9</v>
      </c>
      <c r="L3390">
        <v>1</v>
      </c>
      <c r="M3390">
        <v>92</v>
      </c>
      <c r="N3390">
        <v>2.76</v>
      </c>
    </row>
    <row r="3391" spans="1:14" x14ac:dyDescent="0.25">
      <c r="A3391" s="7">
        <v>448797</v>
      </c>
      <c r="B3391" s="7">
        <f t="shared" si="156"/>
        <v>1</v>
      </c>
      <c r="C3391" s="7">
        <f t="shared" si="157"/>
        <v>0</v>
      </c>
      <c r="D3391" s="7">
        <f t="shared" si="158"/>
        <v>1</v>
      </c>
      <c r="E3391" s="7">
        <v>447424</v>
      </c>
      <c r="F3391" t="s">
        <v>50</v>
      </c>
      <c r="G3391" t="s">
        <v>118</v>
      </c>
      <c r="H3391" s="7">
        <v>3</v>
      </c>
      <c r="I3391" s="7" t="s">
        <v>148</v>
      </c>
      <c r="J3391" t="s">
        <v>18</v>
      </c>
      <c r="K3391">
        <v>38</v>
      </c>
      <c r="L3391">
        <v>3</v>
      </c>
      <c r="M3391">
        <v>57</v>
      </c>
      <c r="N3391">
        <v>2.76</v>
      </c>
    </row>
    <row r="3392" spans="1:14" x14ac:dyDescent="0.25">
      <c r="A3392" s="7">
        <v>448797</v>
      </c>
      <c r="B3392" s="7">
        <f t="shared" si="156"/>
        <v>0</v>
      </c>
      <c r="C3392" s="7">
        <f t="shared" si="157"/>
        <v>1</v>
      </c>
      <c r="D3392" s="7">
        <f t="shared" si="158"/>
        <v>1</v>
      </c>
      <c r="E3392" s="7">
        <v>447424</v>
      </c>
      <c r="F3392" t="s">
        <v>50</v>
      </c>
      <c r="G3392" t="s">
        <v>118</v>
      </c>
      <c r="H3392" s="7">
        <v>3</v>
      </c>
      <c r="I3392" s="7" t="s">
        <v>148</v>
      </c>
      <c r="J3392" t="s">
        <v>18</v>
      </c>
      <c r="K3392">
        <v>38</v>
      </c>
      <c r="L3392">
        <v>3</v>
      </c>
      <c r="M3392">
        <v>57</v>
      </c>
      <c r="N3392">
        <v>2.76</v>
      </c>
    </row>
    <row r="3393" spans="1:14" x14ac:dyDescent="0.25">
      <c r="A3393" s="7">
        <v>448799</v>
      </c>
      <c r="B3393" s="7">
        <f t="shared" si="156"/>
        <v>1</v>
      </c>
      <c r="C3393" s="7">
        <f t="shared" si="157"/>
        <v>0</v>
      </c>
      <c r="D3393" s="7">
        <f t="shared" si="158"/>
        <v>1</v>
      </c>
      <c r="E3393" s="7">
        <v>447424</v>
      </c>
      <c r="F3393" t="s">
        <v>50</v>
      </c>
      <c r="G3393" t="s">
        <v>118</v>
      </c>
      <c r="H3393" s="7">
        <v>3</v>
      </c>
      <c r="I3393" s="7" t="s">
        <v>148</v>
      </c>
      <c r="J3393" t="s">
        <v>18</v>
      </c>
      <c r="K3393">
        <v>51.6</v>
      </c>
      <c r="L3393">
        <v>3</v>
      </c>
      <c r="M3393">
        <v>64.5</v>
      </c>
      <c r="N3393">
        <v>2.76</v>
      </c>
    </row>
    <row r="3394" spans="1:14" x14ac:dyDescent="0.25">
      <c r="A3394" s="7">
        <v>448799</v>
      </c>
      <c r="B3394" s="7">
        <f t="shared" si="156"/>
        <v>0</v>
      </c>
      <c r="C3394" s="7">
        <f t="shared" si="157"/>
        <v>1</v>
      </c>
      <c r="D3394" s="7">
        <f t="shared" si="158"/>
        <v>1</v>
      </c>
      <c r="E3394" s="7">
        <v>447424</v>
      </c>
      <c r="F3394" t="s">
        <v>50</v>
      </c>
      <c r="G3394" t="s">
        <v>118</v>
      </c>
      <c r="H3394" s="7">
        <v>3</v>
      </c>
      <c r="I3394" s="7" t="s">
        <v>148</v>
      </c>
      <c r="J3394" t="s">
        <v>18</v>
      </c>
      <c r="K3394">
        <v>51.6</v>
      </c>
      <c r="L3394">
        <v>3</v>
      </c>
      <c r="M3394">
        <v>64.5</v>
      </c>
      <c r="N3394">
        <v>2.76</v>
      </c>
    </row>
    <row r="3395" spans="1:14" x14ac:dyDescent="0.25">
      <c r="A3395" s="7">
        <v>448801</v>
      </c>
      <c r="B3395" s="7">
        <f t="shared" ref="B3395:B3458" si="159">IF(A3395=A3396,1,0)</f>
        <v>1</v>
      </c>
      <c r="C3395" s="7">
        <f t="shared" ref="C3395:C3458" si="160">IF(A3395=A3394,1,0)</f>
        <v>0</v>
      </c>
      <c r="D3395" s="7">
        <f t="shared" ref="D3395:D3458" si="161">B3395+C3395</f>
        <v>1</v>
      </c>
      <c r="E3395" s="7">
        <v>447424</v>
      </c>
      <c r="F3395" t="s">
        <v>50</v>
      </c>
      <c r="G3395" t="s">
        <v>118</v>
      </c>
      <c r="H3395" s="7">
        <v>3</v>
      </c>
      <c r="I3395" s="7" t="s">
        <v>148</v>
      </c>
      <c r="J3395" t="s">
        <v>18</v>
      </c>
      <c r="K3395">
        <v>38.5</v>
      </c>
      <c r="L3395">
        <v>3</v>
      </c>
      <c r="M3395">
        <v>57</v>
      </c>
      <c r="N3395">
        <v>2.76</v>
      </c>
    </row>
    <row r="3396" spans="1:14" x14ac:dyDescent="0.25">
      <c r="A3396" s="7">
        <v>448801</v>
      </c>
      <c r="B3396" s="7">
        <f t="shared" si="159"/>
        <v>0</v>
      </c>
      <c r="C3396" s="7">
        <f t="shared" si="160"/>
        <v>1</v>
      </c>
      <c r="D3396" s="7">
        <f t="shared" si="161"/>
        <v>1</v>
      </c>
      <c r="E3396" s="7">
        <v>447424</v>
      </c>
      <c r="F3396" t="s">
        <v>50</v>
      </c>
      <c r="G3396" t="s">
        <v>118</v>
      </c>
      <c r="H3396" s="7">
        <v>3</v>
      </c>
      <c r="I3396" s="7" t="s">
        <v>148</v>
      </c>
      <c r="J3396" t="s">
        <v>18</v>
      </c>
      <c r="K3396">
        <v>38.5</v>
      </c>
      <c r="L3396">
        <v>3</v>
      </c>
      <c r="M3396">
        <v>57</v>
      </c>
      <c r="N3396">
        <v>2.76</v>
      </c>
    </row>
    <row r="3397" spans="1:14" x14ac:dyDescent="0.25">
      <c r="A3397" s="7">
        <v>448803</v>
      </c>
      <c r="B3397" s="7">
        <f t="shared" si="159"/>
        <v>1</v>
      </c>
      <c r="C3397" s="7">
        <f t="shared" si="160"/>
        <v>0</v>
      </c>
      <c r="D3397" s="7">
        <f t="shared" si="161"/>
        <v>1</v>
      </c>
      <c r="E3397" s="7">
        <v>447425</v>
      </c>
      <c r="F3397" t="s">
        <v>50</v>
      </c>
      <c r="G3397" t="s">
        <v>118</v>
      </c>
      <c r="H3397" s="7">
        <v>4</v>
      </c>
      <c r="I3397" s="7" t="s">
        <v>148</v>
      </c>
      <c r="J3397" t="s">
        <v>18</v>
      </c>
      <c r="K3397">
        <v>38.1</v>
      </c>
      <c r="L3397">
        <v>3</v>
      </c>
      <c r="M3397">
        <v>57</v>
      </c>
      <c r="N3397">
        <v>2.76</v>
      </c>
    </row>
    <row r="3398" spans="1:14" x14ac:dyDescent="0.25">
      <c r="A3398" s="7">
        <v>448803</v>
      </c>
      <c r="B3398" s="7">
        <f t="shared" si="159"/>
        <v>0</v>
      </c>
      <c r="C3398" s="7">
        <f t="shared" si="160"/>
        <v>1</v>
      </c>
      <c r="D3398" s="7">
        <f t="shared" si="161"/>
        <v>1</v>
      </c>
      <c r="E3398" s="7">
        <v>447425</v>
      </c>
      <c r="F3398" t="s">
        <v>50</v>
      </c>
      <c r="G3398" t="s">
        <v>118</v>
      </c>
      <c r="H3398" s="7">
        <v>4</v>
      </c>
      <c r="I3398" s="7" t="s">
        <v>148</v>
      </c>
      <c r="J3398" t="s">
        <v>18</v>
      </c>
      <c r="K3398">
        <v>38.1</v>
      </c>
      <c r="L3398">
        <v>3</v>
      </c>
      <c r="M3398">
        <v>57</v>
      </c>
      <c r="N3398">
        <v>2.76</v>
      </c>
    </row>
    <row r="3399" spans="1:14" x14ac:dyDescent="0.25">
      <c r="A3399" s="7">
        <v>448805</v>
      </c>
      <c r="B3399" s="7">
        <f t="shared" si="159"/>
        <v>1</v>
      </c>
      <c r="C3399" s="7">
        <f t="shared" si="160"/>
        <v>0</v>
      </c>
      <c r="D3399" s="7">
        <f t="shared" si="161"/>
        <v>1</v>
      </c>
      <c r="E3399" s="7">
        <v>447425</v>
      </c>
      <c r="F3399" t="s">
        <v>50</v>
      </c>
      <c r="G3399" t="s">
        <v>118</v>
      </c>
      <c r="H3399" s="7">
        <v>4</v>
      </c>
      <c r="I3399" s="7" t="s">
        <v>148</v>
      </c>
      <c r="J3399" t="s">
        <v>18</v>
      </c>
      <c r="K3399">
        <v>24.2</v>
      </c>
      <c r="L3399">
        <v>1</v>
      </c>
      <c r="M3399">
        <v>92</v>
      </c>
      <c r="N3399">
        <v>2.76</v>
      </c>
    </row>
    <row r="3400" spans="1:14" x14ac:dyDescent="0.25">
      <c r="A3400" s="7">
        <v>448805</v>
      </c>
      <c r="B3400" s="7">
        <f t="shared" si="159"/>
        <v>0</v>
      </c>
      <c r="C3400" s="7">
        <f t="shared" si="160"/>
        <v>1</v>
      </c>
      <c r="D3400" s="7">
        <f t="shared" si="161"/>
        <v>1</v>
      </c>
      <c r="E3400" s="7">
        <v>447425</v>
      </c>
      <c r="F3400" t="s">
        <v>50</v>
      </c>
      <c r="G3400" t="s">
        <v>118</v>
      </c>
      <c r="H3400" s="7">
        <v>4</v>
      </c>
      <c r="I3400" s="7" t="s">
        <v>148</v>
      </c>
      <c r="J3400" t="s">
        <v>18</v>
      </c>
      <c r="K3400">
        <v>24.2</v>
      </c>
      <c r="L3400">
        <v>1</v>
      </c>
      <c r="M3400">
        <v>92</v>
      </c>
      <c r="N3400">
        <v>2.76</v>
      </c>
    </row>
    <row r="3401" spans="1:14" x14ac:dyDescent="0.25">
      <c r="A3401" s="7">
        <v>448806</v>
      </c>
      <c r="B3401" s="7">
        <f t="shared" si="159"/>
        <v>1</v>
      </c>
      <c r="C3401" s="7">
        <f t="shared" si="160"/>
        <v>0</v>
      </c>
      <c r="D3401" s="7">
        <f t="shared" si="161"/>
        <v>1</v>
      </c>
      <c r="E3401" s="7">
        <v>447425</v>
      </c>
      <c r="F3401" t="s">
        <v>50</v>
      </c>
      <c r="G3401" t="s">
        <v>118</v>
      </c>
      <c r="H3401" s="7">
        <v>4</v>
      </c>
      <c r="I3401" s="7" t="s">
        <v>148</v>
      </c>
      <c r="J3401" t="s">
        <v>18</v>
      </c>
      <c r="K3401">
        <v>16.5</v>
      </c>
      <c r="L3401">
        <v>1</v>
      </c>
      <c r="M3401">
        <v>92</v>
      </c>
      <c r="N3401">
        <v>2.76</v>
      </c>
    </row>
    <row r="3402" spans="1:14" x14ac:dyDescent="0.25">
      <c r="A3402" s="7">
        <v>448806</v>
      </c>
      <c r="B3402" s="7">
        <f t="shared" si="159"/>
        <v>0</v>
      </c>
      <c r="C3402" s="7">
        <f t="shared" si="160"/>
        <v>1</v>
      </c>
      <c r="D3402" s="7">
        <f t="shared" si="161"/>
        <v>1</v>
      </c>
      <c r="E3402" s="7">
        <v>447425</v>
      </c>
      <c r="F3402" t="s">
        <v>50</v>
      </c>
      <c r="G3402" t="s">
        <v>118</v>
      </c>
      <c r="H3402" s="7">
        <v>4</v>
      </c>
      <c r="I3402" s="7" t="s">
        <v>148</v>
      </c>
      <c r="J3402" t="s">
        <v>18</v>
      </c>
      <c r="K3402">
        <v>16.5</v>
      </c>
      <c r="L3402">
        <v>1</v>
      </c>
      <c r="M3402">
        <v>92</v>
      </c>
      <c r="N3402">
        <v>2.76</v>
      </c>
    </row>
    <row r="3403" spans="1:14" x14ac:dyDescent="0.25">
      <c r="A3403" s="7">
        <v>448808</v>
      </c>
      <c r="B3403" s="7">
        <f t="shared" si="159"/>
        <v>1</v>
      </c>
      <c r="C3403" s="7">
        <f t="shared" si="160"/>
        <v>0</v>
      </c>
      <c r="D3403" s="7">
        <f t="shared" si="161"/>
        <v>1</v>
      </c>
      <c r="E3403" s="7">
        <v>447425</v>
      </c>
      <c r="F3403" t="s">
        <v>50</v>
      </c>
      <c r="G3403" t="s">
        <v>118</v>
      </c>
      <c r="H3403" s="7">
        <v>4</v>
      </c>
      <c r="I3403" s="7" t="s">
        <v>148</v>
      </c>
      <c r="J3403" t="s">
        <v>18</v>
      </c>
      <c r="K3403">
        <v>52</v>
      </c>
      <c r="L3403">
        <v>1</v>
      </c>
      <c r="M3403">
        <v>134.30000000000001</v>
      </c>
      <c r="N3403">
        <v>2.76</v>
      </c>
    </row>
    <row r="3404" spans="1:14" x14ac:dyDescent="0.25">
      <c r="A3404" s="7">
        <v>448808</v>
      </c>
      <c r="B3404" s="7">
        <f t="shared" si="159"/>
        <v>0</v>
      </c>
      <c r="C3404" s="7">
        <f t="shared" si="160"/>
        <v>1</v>
      </c>
      <c r="D3404" s="7">
        <f t="shared" si="161"/>
        <v>1</v>
      </c>
      <c r="E3404" s="7">
        <v>447425</v>
      </c>
      <c r="F3404" t="s">
        <v>50</v>
      </c>
      <c r="G3404" t="s">
        <v>118</v>
      </c>
      <c r="H3404" s="7">
        <v>4</v>
      </c>
      <c r="I3404" s="7" t="s">
        <v>148</v>
      </c>
      <c r="J3404" t="s">
        <v>18</v>
      </c>
      <c r="K3404">
        <v>52</v>
      </c>
      <c r="L3404">
        <v>1</v>
      </c>
      <c r="M3404">
        <v>134.30000000000001</v>
      </c>
      <c r="N3404">
        <v>2.76</v>
      </c>
    </row>
    <row r="3405" spans="1:14" x14ac:dyDescent="0.25">
      <c r="A3405" s="7">
        <v>448810</v>
      </c>
      <c r="B3405" s="7">
        <f t="shared" si="159"/>
        <v>1</v>
      </c>
      <c r="C3405" s="7">
        <f t="shared" si="160"/>
        <v>0</v>
      </c>
      <c r="D3405" s="7">
        <f t="shared" si="161"/>
        <v>1</v>
      </c>
      <c r="E3405" s="7">
        <v>447425</v>
      </c>
      <c r="F3405" t="s">
        <v>50</v>
      </c>
      <c r="G3405" t="s">
        <v>118</v>
      </c>
      <c r="H3405" s="7">
        <v>4</v>
      </c>
      <c r="I3405" s="7" t="s">
        <v>148</v>
      </c>
      <c r="J3405" t="s">
        <v>18</v>
      </c>
      <c r="K3405">
        <v>38</v>
      </c>
      <c r="L3405">
        <v>3</v>
      </c>
      <c r="M3405">
        <v>57</v>
      </c>
      <c r="N3405">
        <v>2.76</v>
      </c>
    </row>
    <row r="3406" spans="1:14" x14ac:dyDescent="0.25">
      <c r="A3406" s="7">
        <v>448810</v>
      </c>
      <c r="B3406" s="7">
        <f t="shared" si="159"/>
        <v>0</v>
      </c>
      <c r="C3406" s="7">
        <f t="shared" si="160"/>
        <v>1</v>
      </c>
      <c r="D3406" s="7">
        <f t="shared" si="161"/>
        <v>1</v>
      </c>
      <c r="E3406" s="7">
        <v>447425</v>
      </c>
      <c r="F3406" t="s">
        <v>50</v>
      </c>
      <c r="G3406" t="s">
        <v>118</v>
      </c>
      <c r="H3406" s="7">
        <v>4</v>
      </c>
      <c r="I3406" s="7" t="s">
        <v>148</v>
      </c>
      <c r="J3406" t="s">
        <v>18</v>
      </c>
      <c r="K3406">
        <v>38</v>
      </c>
      <c r="L3406">
        <v>3</v>
      </c>
      <c r="M3406">
        <v>57</v>
      </c>
      <c r="N3406">
        <v>2.76</v>
      </c>
    </row>
    <row r="3407" spans="1:14" x14ac:dyDescent="0.25">
      <c r="A3407" s="7">
        <v>448812</v>
      </c>
      <c r="B3407" s="7">
        <f t="shared" si="159"/>
        <v>1</v>
      </c>
      <c r="C3407" s="7">
        <f t="shared" si="160"/>
        <v>0</v>
      </c>
      <c r="D3407" s="7">
        <f t="shared" si="161"/>
        <v>1</v>
      </c>
      <c r="E3407" s="7">
        <v>447425</v>
      </c>
      <c r="F3407" t="s">
        <v>50</v>
      </c>
      <c r="G3407" t="s">
        <v>118</v>
      </c>
      <c r="H3407" s="7">
        <v>4</v>
      </c>
      <c r="I3407" s="7" t="s">
        <v>148</v>
      </c>
      <c r="J3407" t="s">
        <v>18</v>
      </c>
      <c r="K3407">
        <v>51.9</v>
      </c>
      <c r="L3407">
        <v>3</v>
      </c>
      <c r="M3407">
        <v>64.5</v>
      </c>
      <c r="N3407">
        <v>2.76</v>
      </c>
    </row>
    <row r="3408" spans="1:14" x14ac:dyDescent="0.25">
      <c r="A3408" s="7">
        <v>448812</v>
      </c>
      <c r="B3408" s="7">
        <f t="shared" si="159"/>
        <v>0</v>
      </c>
      <c r="C3408" s="7">
        <f t="shared" si="160"/>
        <v>1</v>
      </c>
      <c r="D3408" s="7">
        <f t="shared" si="161"/>
        <v>1</v>
      </c>
      <c r="E3408" s="7">
        <v>447425</v>
      </c>
      <c r="F3408" t="s">
        <v>50</v>
      </c>
      <c r="G3408" t="s">
        <v>118</v>
      </c>
      <c r="H3408" s="7">
        <v>4</v>
      </c>
      <c r="I3408" s="7" t="s">
        <v>148</v>
      </c>
      <c r="J3408" t="s">
        <v>18</v>
      </c>
      <c r="K3408">
        <v>51.9</v>
      </c>
      <c r="L3408">
        <v>3</v>
      </c>
      <c r="M3408">
        <v>64.5</v>
      </c>
      <c r="N3408">
        <v>2.76</v>
      </c>
    </row>
    <row r="3409" spans="1:14" x14ac:dyDescent="0.25">
      <c r="A3409" s="7">
        <v>448814</v>
      </c>
      <c r="B3409" s="7">
        <f t="shared" si="159"/>
        <v>1</v>
      </c>
      <c r="C3409" s="7">
        <f t="shared" si="160"/>
        <v>0</v>
      </c>
      <c r="D3409" s="7">
        <f t="shared" si="161"/>
        <v>1</v>
      </c>
      <c r="E3409" s="7">
        <v>447425</v>
      </c>
      <c r="F3409" t="s">
        <v>50</v>
      </c>
      <c r="G3409" t="s">
        <v>118</v>
      </c>
      <c r="H3409" s="7">
        <v>4</v>
      </c>
      <c r="I3409" s="7" t="s">
        <v>148</v>
      </c>
      <c r="J3409" t="s">
        <v>18</v>
      </c>
      <c r="K3409">
        <v>52.3</v>
      </c>
      <c r="L3409">
        <v>2</v>
      </c>
      <c r="M3409">
        <v>83.2</v>
      </c>
      <c r="N3409">
        <v>2.76</v>
      </c>
    </row>
    <row r="3410" spans="1:14" x14ac:dyDescent="0.25">
      <c r="A3410" s="7">
        <v>448814</v>
      </c>
      <c r="B3410" s="7">
        <f t="shared" si="159"/>
        <v>0</v>
      </c>
      <c r="C3410" s="7">
        <f t="shared" si="160"/>
        <v>1</v>
      </c>
      <c r="D3410" s="7">
        <f t="shared" si="161"/>
        <v>1</v>
      </c>
      <c r="E3410" s="7">
        <v>447425</v>
      </c>
      <c r="F3410" t="s">
        <v>50</v>
      </c>
      <c r="G3410" t="s">
        <v>118</v>
      </c>
      <c r="H3410" s="7">
        <v>4</v>
      </c>
      <c r="I3410" s="7" t="s">
        <v>148</v>
      </c>
      <c r="J3410" t="s">
        <v>18</v>
      </c>
      <c r="K3410">
        <v>52.3</v>
      </c>
      <c r="L3410">
        <v>2</v>
      </c>
      <c r="M3410">
        <v>83.2</v>
      </c>
      <c r="N3410">
        <v>2.76</v>
      </c>
    </row>
    <row r="3411" spans="1:14" x14ac:dyDescent="0.25">
      <c r="A3411" s="7">
        <v>448816</v>
      </c>
      <c r="B3411" s="7">
        <f t="shared" si="159"/>
        <v>1</v>
      </c>
      <c r="C3411" s="7">
        <f t="shared" si="160"/>
        <v>0</v>
      </c>
      <c r="D3411" s="7">
        <f t="shared" si="161"/>
        <v>1</v>
      </c>
      <c r="E3411" s="7">
        <v>447425</v>
      </c>
      <c r="F3411" t="s">
        <v>50</v>
      </c>
      <c r="G3411" t="s">
        <v>118</v>
      </c>
      <c r="H3411" s="7">
        <v>4</v>
      </c>
      <c r="I3411" s="7" t="s">
        <v>148</v>
      </c>
      <c r="J3411" t="s">
        <v>18</v>
      </c>
      <c r="K3411">
        <v>38.9</v>
      </c>
      <c r="L3411">
        <v>2</v>
      </c>
      <c r="M3411">
        <v>73.5</v>
      </c>
      <c r="N3411">
        <v>2.76</v>
      </c>
    </row>
    <row r="3412" spans="1:14" x14ac:dyDescent="0.25">
      <c r="A3412" s="7">
        <v>448816</v>
      </c>
      <c r="B3412" s="7">
        <f t="shared" si="159"/>
        <v>0</v>
      </c>
      <c r="C3412" s="7">
        <f t="shared" si="160"/>
        <v>1</v>
      </c>
      <c r="D3412" s="7">
        <f t="shared" si="161"/>
        <v>1</v>
      </c>
      <c r="E3412" s="7">
        <v>447425</v>
      </c>
      <c r="F3412" t="s">
        <v>50</v>
      </c>
      <c r="G3412" t="s">
        <v>118</v>
      </c>
      <c r="H3412" s="7">
        <v>4</v>
      </c>
      <c r="I3412" s="7" t="s">
        <v>148</v>
      </c>
      <c r="J3412" t="s">
        <v>18</v>
      </c>
      <c r="K3412">
        <v>38.9</v>
      </c>
      <c r="L3412">
        <v>2</v>
      </c>
      <c r="M3412">
        <v>73.5</v>
      </c>
      <c r="N3412">
        <v>2.76</v>
      </c>
    </row>
    <row r="3413" spans="1:14" x14ac:dyDescent="0.25">
      <c r="A3413" s="7">
        <v>448817</v>
      </c>
      <c r="B3413" s="7">
        <f t="shared" si="159"/>
        <v>1</v>
      </c>
      <c r="C3413" s="7">
        <f t="shared" si="160"/>
        <v>0</v>
      </c>
      <c r="D3413" s="7">
        <f t="shared" si="161"/>
        <v>1</v>
      </c>
      <c r="E3413" s="7">
        <v>447425</v>
      </c>
      <c r="F3413" t="s">
        <v>50</v>
      </c>
      <c r="G3413" t="s">
        <v>118</v>
      </c>
      <c r="H3413" s="7">
        <v>4</v>
      </c>
      <c r="I3413" s="7" t="s">
        <v>148</v>
      </c>
      <c r="J3413" t="s">
        <v>18</v>
      </c>
      <c r="K3413">
        <v>11.5</v>
      </c>
      <c r="L3413">
        <v>1</v>
      </c>
      <c r="M3413">
        <v>92</v>
      </c>
      <c r="N3413">
        <v>2.76</v>
      </c>
    </row>
    <row r="3414" spans="1:14" x14ac:dyDescent="0.25">
      <c r="A3414" s="7">
        <v>448817</v>
      </c>
      <c r="B3414" s="7">
        <f t="shared" si="159"/>
        <v>0</v>
      </c>
      <c r="C3414" s="7">
        <f t="shared" si="160"/>
        <v>1</v>
      </c>
      <c r="D3414" s="7">
        <f t="shared" si="161"/>
        <v>1</v>
      </c>
      <c r="E3414" s="7">
        <v>447425</v>
      </c>
      <c r="F3414" t="s">
        <v>50</v>
      </c>
      <c r="G3414" t="s">
        <v>118</v>
      </c>
      <c r="H3414" s="7">
        <v>4</v>
      </c>
      <c r="I3414" s="7" t="s">
        <v>148</v>
      </c>
      <c r="J3414" t="s">
        <v>18</v>
      </c>
      <c r="K3414">
        <v>11.5</v>
      </c>
      <c r="L3414">
        <v>1</v>
      </c>
      <c r="M3414">
        <v>92</v>
      </c>
      <c r="N3414">
        <v>2.76</v>
      </c>
    </row>
    <row r="3415" spans="1:14" x14ac:dyDescent="0.25">
      <c r="A3415" s="7">
        <v>448819</v>
      </c>
      <c r="B3415" s="7">
        <f t="shared" si="159"/>
        <v>1</v>
      </c>
      <c r="C3415" s="7">
        <f t="shared" si="160"/>
        <v>0</v>
      </c>
      <c r="D3415" s="7">
        <f t="shared" si="161"/>
        <v>1</v>
      </c>
      <c r="E3415" s="7">
        <v>447425</v>
      </c>
      <c r="F3415" t="s">
        <v>50</v>
      </c>
      <c r="G3415" t="s">
        <v>118</v>
      </c>
      <c r="H3415" s="7">
        <v>4</v>
      </c>
      <c r="I3415" s="7" t="s">
        <v>148</v>
      </c>
      <c r="J3415" t="s">
        <v>18</v>
      </c>
      <c r="K3415">
        <v>38</v>
      </c>
      <c r="L3415">
        <v>3</v>
      </c>
      <c r="M3415">
        <v>57</v>
      </c>
      <c r="N3415">
        <v>2.76</v>
      </c>
    </row>
    <row r="3416" spans="1:14" x14ac:dyDescent="0.25">
      <c r="A3416" s="7">
        <v>448819</v>
      </c>
      <c r="B3416" s="7">
        <f t="shared" si="159"/>
        <v>0</v>
      </c>
      <c r="C3416" s="7">
        <f t="shared" si="160"/>
        <v>1</v>
      </c>
      <c r="D3416" s="7">
        <f t="shared" si="161"/>
        <v>1</v>
      </c>
      <c r="E3416" s="7">
        <v>447425</v>
      </c>
      <c r="F3416" t="s">
        <v>50</v>
      </c>
      <c r="G3416" t="s">
        <v>118</v>
      </c>
      <c r="H3416" s="7">
        <v>4</v>
      </c>
      <c r="I3416" s="7" t="s">
        <v>148</v>
      </c>
      <c r="J3416" t="s">
        <v>18</v>
      </c>
      <c r="K3416">
        <v>38</v>
      </c>
      <c r="L3416">
        <v>3</v>
      </c>
      <c r="M3416">
        <v>57</v>
      </c>
      <c r="N3416">
        <v>2.76</v>
      </c>
    </row>
    <row r="3417" spans="1:14" x14ac:dyDescent="0.25">
      <c r="A3417" s="7">
        <v>449301</v>
      </c>
      <c r="B3417" s="7">
        <f t="shared" si="159"/>
        <v>0</v>
      </c>
      <c r="C3417" s="7">
        <f t="shared" si="160"/>
        <v>0</v>
      </c>
      <c r="D3417" s="7">
        <f t="shared" si="161"/>
        <v>0</v>
      </c>
      <c r="E3417" s="7">
        <v>447453</v>
      </c>
      <c r="F3417" t="s">
        <v>50</v>
      </c>
      <c r="G3417" t="s">
        <v>104</v>
      </c>
      <c r="H3417" s="7">
        <v>19</v>
      </c>
      <c r="I3417" s="7" t="s">
        <v>148</v>
      </c>
      <c r="J3417" t="s">
        <v>18</v>
      </c>
      <c r="K3417">
        <v>21.8</v>
      </c>
      <c r="L3417">
        <v>1</v>
      </c>
      <c r="M3417">
        <v>92</v>
      </c>
      <c r="N3417">
        <v>2.76</v>
      </c>
    </row>
    <row r="3418" spans="1:14" x14ac:dyDescent="0.25">
      <c r="A3418" s="7">
        <v>449302</v>
      </c>
      <c r="B3418" s="7">
        <f t="shared" si="159"/>
        <v>0</v>
      </c>
      <c r="C3418" s="7">
        <f t="shared" si="160"/>
        <v>0</v>
      </c>
      <c r="D3418" s="7">
        <f t="shared" si="161"/>
        <v>0</v>
      </c>
      <c r="E3418" s="7">
        <v>447453</v>
      </c>
      <c r="F3418" t="s">
        <v>50</v>
      </c>
      <c r="G3418" t="s">
        <v>104</v>
      </c>
      <c r="H3418" s="7">
        <v>19</v>
      </c>
      <c r="I3418" s="7" t="s">
        <v>148</v>
      </c>
      <c r="J3418" t="s">
        <v>18</v>
      </c>
      <c r="K3418">
        <v>23.9</v>
      </c>
      <c r="L3418">
        <v>1</v>
      </c>
      <c r="M3418">
        <v>92</v>
      </c>
      <c r="N3418">
        <v>2.76</v>
      </c>
    </row>
    <row r="3419" spans="1:14" x14ac:dyDescent="0.25">
      <c r="A3419" s="7">
        <v>449303</v>
      </c>
      <c r="B3419" s="7">
        <f t="shared" si="159"/>
        <v>0</v>
      </c>
      <c r="C3419" s="7">
        <f t="shared" si="160"/>
        <v>0</v>
      </c>
      <c r="D3419" s="7">
        <f t="shared" si="161"/>
        <v>0</v>
      </c>
      <c r="E3419" s="7">
        <v>447453</v>
      </c>
      <c r="F3419" t="s">
        <v>50</v>
      </c>
      <c r="G3419" t="s">
        <v>104</v>
      </c>
      <c r="H3419" s="7">
        <v>19</v>
      </c>
      <c r="I3419" s="7" t="s">
        <v>148</v>
      </c>
      <c r="J3419" t="s">
        <v>18</v>
      </c>
      <c r="K3419">
        <v>16.7</v>
      </c>
      <c r="L3419">
        <v>1</v>
      </c>
      <c r="M3419">
        <v>92</v>
      </c>
      <c r="N3419">
        <v>2.76</v>
      </c>
    </row>
    <row r="3420" spans="1:14" x14ac:dyDescent="0.25">
      <c r="A3420" s="7">
        <v>449304</v>
      </c>
      <c r="B3420" s="7">
        <f t="shared" si="159"/>
        <v>0</v>
      </c>
      <c r="C3420" s="7">
        <f t="shared" si="160"/>
        <v>0</v>
      </c>
      <c r="D3420" s="7">
        <f t="shared" si="161"/>
        <v>0</v>
      </c>
      <c r="E3420" s="7">
        <v>447453</v>
      </c>
      <c r="F3420" t="s">
        <v>50</v>
      </c>
      <c r="G3420" t="s">
        <v>104</v>
      </c>
      <c r="H3420" s="7">
        <v>19</v>
      </c>
      <c r="I3420" s="7" t="s">
        <v>148</v>
      </c>
      <c r="J3420" t="s">
        <v>18</v>
      </c>
      <c r="K3420">
        <v>46.6</v>
      </c>
      <c r="L3420">
        <v>3</v>
      </c>
      <c r="M3420">
        <v>57</v>
      </c>
      <c r="N3420">
        <v>2.76</v>
      </c>
    </row>
    <row r="3421" spans="1:14" x14ac:dyDescent="0.25">
      <c r="A3421" s="7">
        <v>449306</v>
      </c>
      <c r="B3421" s="7">
        <f t="shared" si="159"/>
        <v>0</v>
      </c>
      <c r="C3421" s="7">
        <f t="shared" si="160"/>
        <v>0</v>
      </c>
      <c r="D3421" s="7">
        <f t="shared" si="161"/>
        <v>0</v>
      </c>
      <c r="E3421" s="7">
        <v>447453</v>
      </c>
      <c r="F3421" t="s">
        <v>50</v>
      </c>
      <c r="G3421" t="s">
        <v>104</v>
      </c>
      <c r="H3421" s="7">
        <v>19</v>
      </c>
      <c r="I3421" s="7" t="s">
        <v>148</v>
      </c>
      <c r="J3421" t="s">
        <v>18</v>
      </c>
      <c r="K3421">
        <v>85.1</v>
      </c>
      <c r="L3421">
        <v>1</v>
      </c>
      <c r="M3421">
        <v>145.4</v>
      </c>
      <c r="N3421">
        <v>2.76</v>
      </c>
    </row>
    <row r="3422" spans="1:14" x14ac:dyDescent="0.25">
      <c r="A3422" s="7">
        <v>449308</v>
      </c>
      <c r="B3422" s="7">
        <f t="shared" si="159"/>
        <v>0</v>
      </c>
      <c r="C3422" s="7">
        <f t="shared" si="160"/>
        <v>0</v>
      </c>
      <c r="D3422" s="7">
        <f t="shared" si="161"/>
        <v>0</v>
      </c>
      <c r="E3422" s="7">
        <v>447453</v>
      </c>
      <c r="F3422" t="s">
        <v>50</v>
      </c>
      <c r="G3422" t="s">
        <v>104</v>
      </c>
      <c r="H3422" s="7">
        <v>19</v>
      </c>
      <c r="I3422" s="7" t="s">
        <v>148</v>
      </c>
      <c r="J3422" t="s">
        <v>18</v>
      </c>
      <c r="K3422">
        <v>22.9</v>
      </c>
      <c r="L3422">
        <v>1</v>
      </c>
      <c r="M3422">
        <v>92</v>
      </c>
      <c r="N3422">
        <v>2.76</v>
      </c>
    </row>
    <row r="3423" spans="1:14" x14ac:dyDescent="0.25">
      <c r="A3423" s="7">
        <v>449310</v>
      </c>
      <c r="B3423" s="7">
        <f t="shared" si="159"/>
        <v>0</v>
      </c>
      <c r="C3423" s="7">
        <f t="shared" si="160"/>
        <v>0</v>
      </c>
      <c r="D3423" s="7">
        <f t="shared" si="161"/>
        <v>0</v>
      </c>
      <c r="E3423" s="7">
        <v>447453</v>
      </c>
      <c r="F3423" t="s">
        <v>50</v>
      </c>
      <c r="G3423" t="s">
        <v>104</v>
      </c>
      <c r="H3423" s="7">
        <v>19</v>
      </c>
      <c r="I3423" s="7" t="s">
        <v>148</v>
      </c>
      <c r="J3423" t="s">
        <v>18</v>
      </c>
      <c r="K3423">
        <v>21</v>
      </c>
      <c r="L3423">
        <v>1</v>
      </c>
      <c r="M3423">
        <v>92</v>
      </c>
      <c r="N3423">
        <v>2.76</v>
      </c>
    </row>
    <row r="3424" spans="1:14" x14ac:dyDescent="0.25">
      <c r="A3424" s="7">
        <v>449313</v>
      </c>
      <c r="B3424" s="7">
        <f t="shared" si="159"/>
        <v>0</v>
      </c>
      <c r="C3424" s="7">
        <f t="shared" si="160"/>
        <v>0</v>
      </c>
      <c r="D3424" s="7">
        <f t="shared" si="161"/>
        <v>0</v>
      </c>
      <c r="E3424" s="7">
        <v>447453</v>
      </c>
      <c r="F3424" t="s">
        <v>50</v>
      </c>
      <c r="G3424" t="s">
        <v>104</v>
      </c>
      <c r="H3424" s="7">
        <v>19</v>
      </c>
      <c r="I3424" s="7" t="s">
        <v>148</v>
      </c>
      <c r="J3424" t="s">
        <v>18</v>
      </c>
      <c r="K3424">
        <v>47.4</v>
      </c>
      <c r="L3424">
        <v>1</v>
      </c>
      <c r="M3424">
        <v>118.7</v>
      </c>
      <c r="N3424">
        <v>2.76</v>
      </c>
    </row>
    <row r="3425" spans="1:14" x14ac:dyDescent="0.25">
      <c r="A3425" s="7">
        <v>449314</v>
      </c>
      <c r="B3425" s="7">
        <f t="shared" si="159"/>
        <v>0</v>
      </c>
      <c r="C3425" s="7">
        <f t="shared" si="160"/>
        <v>0</v>
      </c>
      <c r="D3425" s="7">
        <f t="shared" si="161"/>
        <v>0</v>
      </c>
      <c r="E3425" s="7">
        <v>447453</v>
      </c>
      <c r="F3425" t="s">
        <v>50</v>
      </c>
      <c r="G3425" t="s">
        <v>104</v>
      </c>
      <c r="H3425" s="7">
        <v>19</v>
      </c>
      <c r="I3425" s="7" t="s">
        <v>148</v>
      </c>
      <c r="J3425" t="s">
        <v>18</v>
      </c>
      <c r="K3425">
        <v>26.1</v>
      </c>
      <c r="L3425">
        <v>1</v>
      </c>
      <c r="M3425">
        <v>92</v>
      </c>
      <c r="N3425">
        <v>2.76</v>
      </c>
    </row>
    <row r="3426" spans="1:14" x14ac:dyDescent="0.25">
      <c r="A3426" s="7">
        <v>449315</v>
      </c>
      <c r="B3426" s="7">
        <f t="shared" si="159"/>
        <v>0</v>
      </c>
      <c r="C3426" s="7">
        <f t="shared" si="160"/>
        <v>0</v>
      </c>
      <c r="D3426" s="7">
        <f t="shared" si="161"/>
        <v>0</v>
      </c>
      <c r="E3426" s="7">
        <v>447453</v>
      </c>
      <c r="F3426" t="s">
        <v>50</v>
      </c>
      <c r="G3426" t="s">
        <v>104</v>
      </c>
      <c r="H3426" s="7">
        <v>19</v>
      </c>
      <c r="I3426" s="7" t="s">
        <v>148</v>
      </c>
      <c r="J3426" t="s">
        <v>18</v>
      </c>
      <c r="K3426">
        <v>16.7</v>
      </c>
      <c r="L3426">
        <v>1</v>
      </c>
      <c r="M3426">
        <v>92</v>
      </c>
      <c r="N3426">
        <v>2.76</v>
      </c>
    </row>
    <row r="3427" spans="1:14" x14ac:dyDescent="0.25">
      <c r="A3427" s="7">
        <v>449317</v>
      </c>
      <c r="B3427" s="7">
        <f t="shared" si="159"/>
        <v>0</v>
      </c>
      <c r="C3427" s="7">
        <f t="shared" si="160"/>
        <v>0</v>
      </c>
      <c r="D3427" s="7">
        <f t="shared" si="161"/>
        <v>0</v>
      </c>
      <c r="E3427" s="7">
        <v>447453</v>
      </c>
      <c r="F3427" t="s">
        <v>50</v>
      </c>
      <c r="G3427" t="s">
        <v>104</v>
      </c>
      <c r="H3427" s="7">
        <v>19</v>
      </c>
      <c r="I3427" s="7" t="s">
        <v>148</v>
      </c>
      <c r="J3427" t="s">
        <v>18</v>
      </c>
      <c r="K3427">
        <v>17</v>
      </c>
      <c r="L3427">
        <v>1</v>
      </c>
      <c r="M3427">
        <v>92</v>
      </c>
      <c r="N3427">
        <v>2.76</v>
      </c>
    </row>
    <row r="3428" spans="1:14" x14ac:dyDescent="0.25">
      <c r="A3428" s="7">
        <v>449318</v>
      </c>
      <c r="B3428" s="7">
        <f t="shared" si="159"/>
        <v>0</v>
      </c>
      <c r="C3428" s="7">
        <f t="shared" si="160"/>
        <v>0</v>
      </c>
      <c r="D3428" s="7">
        <f t="shared" si="161"/>
        <v>0</v>
      </c>
      <c r="E3428" s="7">
        <v>447453</v>
      </c>
      <c r="F3428" t="s">
        <v>50</v>
      </c>
      <c r="G3428" t="s">
        <v>104</v>
      </c>
      <c r="H3428" s="7">
        <v>19</v>
      </c>
      <c r="I3428" s="7" t="s">
        <v>148</v>
      </c>
      <c r="J3428" t="s">
        <v>18</v>
      </c>
      <c r="K3428">
        <v>17.600000000000001</v>
      </c>
      <c r="L3428">
        <v>2</v>
      </c>
      <c r="M3428">
        <v>57</v>
      </c>
      <c r="N3428">
        <v>2.76</v>
      </c>
    </row>
    <row r="3429" spans="1:14" x14ac:dyDescent="0.25">
      <c r="A3429" s="7">
        <v>449320</v>
      </c>
      <c r="B3429" s="7">
        <f t="shared" si="159"/>
        <v>0</v>
      </c>
      <c r="C3429" s="7">
        <f t="shared" si="160"/>
        <v>0</v>
      </c>
      <c r="D3429" s="7">
        <f t="shared" si="161"/>
        <v>0</v>
      </c>
      <c r="E3429" s="7">
        <v>447453</v>
      </c>
      <c r="F3429" t="s">
        <v>50</v>
      </c>
      <c r="G3429" t="s">
        <v>104</v>
      </c>
      <c r="H3429" s="7">
        <v>19</v>
      </c>
      <c r="I3429" s="7" t="s">
        <v>148</v>
      </c>
      <c r="J3429" t="s">
        <v>18</v>
      </c>
      <c r="K3429">
        <v>23.3</v>
      </c>
      <c r="L3429">
        <v>2</v>
      </c>
      <c r="M3429">
        <v>57</v>
      </c>
      <c r="N3429">
        <v>2.76</v>
      </c>
    </row>
    <row r="3430" spans="1:14" x14ac:dyDescent="0.25">
      <c r="A3430" s="7">
        <v>449321</v>
      </c>
      <c r="B3430" s="7">
        <f t="shared" si="159"/>
        <v>0</v>
      </c>
      <c r="C3430" s="7">
        <f t="shared" si="160"/>
        <v>0</v>
      </c>
      <c r="D3430" s="7">
        <f t="shared" si="161"/>
        <v>0</v>
      </c>
      <c r="E3430" s="7">
        <v>447453</v>
      </c>
      <c r="F3430" t="s">
        <v>50</v>
      </c>
      <c r="G3430" t="s">
        <v>104</v>
      </c>
      <c r="H3430" s="7">
        <v>19</v>
      </c>
      <c r="I3430" s="7" t="s">
        <v>148</v>
      </c>
      <c r="J3430" t="s">
        <v>18</v>
      </c>
      <c r="K3430">
        <v>21.4</v>
      </c>
      <c r="L3430">
        <v>1</v>
      </c>
      <c r="M3430">
        <v>92</v>
      </c>
      <c r="N3430">
        <v>2.76</v>
      </c>
    </row>
    <row r="3431" spans="1:14" x14ac:dyDescent="0.25">
      <c r="A3431" s="7">
        <v>449322</v>
      </c>
      <c r="B3431" s="7">
        <f t="shared" si="159"/>
        <v>0</v>
      </c>
      <c r="C3431" s="7">
        <f t="shared" si="160"/>
        <v>0</v>
      </c>
      <c r="D3431" s="7">
        <f t="shared" si="161"/>
        <v>0</v>
      </c>
      <c r="E3431" s="7">
        <v>447453</v>
      </c>
      <c r="F3431" t="s">
        <v>50</v>
      </c>
      <c r="G3431" t="s">
        <v>104</v>
      </c>
      <c r="H3431" s="7">
        <v>19</v>
      </c>
      <c r="I3431" s="7" t="s">
        <v>148</v>
      </c>
      <c r="J3431" t="s">
        <v>18</v>
      </c>
      <c r="K3431">
        <v>39.299999999999997</v>
      </c>
      <c r="L3431">
        <v>4</v>
      </c>
      <c r="M3431">
        <v>46.3</v>
      </c>
      <c r="N3431">
        <v>2.76</v>
      </c>
    </row>
    <row r="3432" spans="1:14" x14ac:dyDescent="0.25">
      <c r="A3432" s="7">
        <v>449324</v>
      </c>
      <c r="B3432" s="7">
        <f t="shared" si="159"/>
        <v>0</v>
      </c>
      <c r="C3432" s="7">
        <f t="shared" si="160"/>
        <v>0</v>
      </c>
      <c r="D3432" s="7">
        <f t="shared" si="161"/>
        <v>0</v>
      </c>
      <c r="E3432" s="7">
        <v>447454</v>
      </c>
      <c r="F3432" t="s">
        <v>50</v>
      </c>
      <c r="G3432" t="s">
        <v>104</v>
      </c>
      <c r="H3432" s="7">
        <v>26</v>
      </c>
      <c r="I3432" s="7" t="s">
        <v>148</v>
      </c>
      <c r="J3432" t="s">
        <v>18</v>
      </c>
      <c r="K3432">
        <v>29.5</v>
      </c>
      <c r="L3432">
        <v>2</v>
      </c>
      <c r="M3432">
        <v>57</v>
      </c>
      <c r="N3432">
        <v>2.76</v>
      </c>
    </row>
    <row r="3433" spans="1:14" x14ac:dyDescent="0.25">
      <c r="A3433" s="7">
        <v>449326</v>
      </c>
      <c r="B3433" s="7">
        <f t="shared" si="159"/>
        <v>0</v>
      </c>
      <c r="C3433" s="7">
        <f t="shared" si="160"/>
        <v>0</v>
      </c>
      <c r="D3433" s="7">
        <f t="shared" si="161"/>
        <v>0</v>
      </c>
      <c r="E3433" s="7">
        <v>447454</v>
      </c>
      <c r="F3433" t="s">
        <v>50</v>
      </c>
      <c r="G3433" t="s">
        <v>104</v>
      </c>
      <c r="H3433" s="7">
        <v>26</v>
      </c>
      <c r="I3433" s="7" t="s">
        <v>148</v>
      </c>
      <c r="J3433" t="s">
        <v>18</v>
      </c>
      <c r="K3433">
        <v>41.6</v>
      </c>
      <c r="L3433">
        <v>3</v>
      </c>
      <c r="M3433">
        <v>64.5</v>
      </c>
      <c r="N3433">
        <v>2.76</v>
      </c>
    </row>
    <row r="3434" spans="1:14" x14ac:dyDescent="0.25">
      <c r="A3434" s="7">
        <v>449328</v>
      </c>
      <c r="B3434" s="7">
        <f t="shared" si="159"/>
        <v>0</v>
      </c>
      <c r="C3434" s="7">
        <f t="shared" si="160"/>
        <v>0</v>
      </c>
      <c r="D3434" s="7">
        <f t="shared" si="161"/>
        <v>0</v>
      </c>
      <c r="E3434" s="7">
        <v>447454</v>
      </c>
      <c r="F3434" t="s">
        <v>50</v>
      </c>
      <c r="G3434" t="s">
        <v>104</v>
      </c>
      <c r="H3434" s="7">
        <v>26</v>
      </c>
      <c r="I3434" s="7" t="s">
        <v>148</v>
      </c>
      <c r="J3434" t="s">
        <v>18</v>
      </c>
      <c r="K3434">
        <v>40.5</v>
      </c>
      <c r="L3434">
        <v>2</v>
      </c>
      <c r="M3434">
        <v>73.5</v>
      </c>
      <c r="N3434">
        <v>2.76</v>
      </c>
    </row>
    <row r="3435" spans="1:14" x14ac:dyDescent="0.25">
      <c r="A3435" s="7">
        <v>449330</v>
      </c>
      <c r="B3435" s="7">
        <f t="shared" si="159"/>
        <v>0</v>
      </c>
      <c r="C3435" s="7">
        <f t="shared" si="160"/>
        <v>0</v>
      </c>
      <c r="D3435" s="7">
        <f t="shared" si="161"/>
        <v>0</v>
      </c>
      <c r="E3435" s="7">
        <v>447454</v>
      </c>
      <c r="F3435" t="s">
        <v>50</v>
      </c>
      <c r="G3435" t="s">
        <v>104</v>
      </c>
      <c r="H3435" s="7">
        <v>26</v>
      </c>
      <c r="I3435" s="7" t="s">
        <v>148</v>
      </c>
      <c r="J3435" t="s">
        <v>18</v>
      </c>
      <c r="K3435">
        <v>37.200000000000003</v>
      </c>
      <c r="L3435">
        <v>1</v>
      </c>
      <c r="M3435">
        <v>118.7</v>
      </c>
      <c r="N3435">
        <v>2.76</v>
      </c>
    </row>
    <row r="3436" spans="1:14" x14ac:dyDescent="0.25">
      <c r="A3436" s="7">
        <v>449332</v>
      </c>
      <c r="B3436" s="7">
        <f t="shared" si="159"/>
        <v>0</v>
      </c>
      <c r="C3436" s="7">
        <f t="shared" si="160"/>
        <v>0</v>
      </c>
      <c r="D3436" s="7">
        <f t="shared" si="161"/>
        <v>0</v>
      </c>
      <c r="E3436" s="7">
        <v>447454</v>
      </c>
      <c r="F3436" t="s">
        <v>50</v>
      </c>
      <c r="G3436" t="s">
        <v>104</v>
      </c>
      <c r="H3436" s="7">
        <v>26</v>
      </c>
      <c r="I3436" s="7" t="s">
        <v>148</v>
      </c>
      <c r="J3436" t="s">
        <v>18</v>
      </c>
      <c r="K3436">
        <v>29.3</v>
      </c>
      <c r="L3436">
        <v>1</v>
      </c>
      <c r="M3436">
        <v>118.7</v>
      </c>
      <c r="N3436">
        <v>2.76</v>
      </c>
    </row>
    <row r="3437" spans="1:14" x14ac:dyDescent="0.25">
      <c r="A3437" s="7">
        <v>449334</v>
      </c>
      <c r="B3437" s="7">
        <f t="shared" si="159"/>
        <v>0</v>
      </c>
      <c r="C3437" s="7">
        <f t="shared" si="160"/>
        <v>0</v>
      </c>
      <c r="D3437" s="7">
        <f t="shared" si="161"/>
        <v>0</v>
      </c>
      <c r="E3437" s="7">
        <v>447454</v>
      </c>
      <c r="F3437" t="s">
        <v>50</v>
      </c>
      <c r="G3437" t="s">
        <v>104</v>
      </c>
      <c r="H3437" s="7">
        <v>26</v>
      </c>
      <c r="I3437" s="7" t="s">
        <v>148</v>
      </c>
      <c r="J3437" t="s">
        <v>18</v>
      </c>
      <c r="K3437">
        <v>41.9</v>
      </c>
      <c r="L3437">
        <v>2</v>
      </c>
      <c r="M3437">
        <v>73.5</v>
      </c>
      <c r="N3437">
        <v>2.76</v>
      </c>
    </row>
    <row r="3438" spans="1:14" x14ac:dyDescent="0.25">
      <c r="A3438" s="7">
        <v>449336</v>
      </c>
      <c r="B3438" s="7">
        <f t="shared" si="159"/>
        <v>0</v>
      </c>
      <c r="C3438" s="7">
        <f t="shared" si="160"/>
        <v>0</v>
      </c>
      <c r="D3438" s="7">
        <f t="shared" si="161"/>
        <v>0</v>
      </c>
      <c r="E3438" s="7">
        <v>447454</v>
      </c>
      <c r="F3438" t="s">
        <v>50</v>
      </c>
      <c r="G3438" t="s">
        <v>104</v>
      </c>
      <c r="H3438" s="7">
        <v>26</v>
      </c>
      <c r="I3438" s="7" t="s">
        <v>148</v>
      </c>
      <c r="J3438" t="s">
        <v>18</v>
      </c>
      <c r="K3438">
        <v>25.7</v>
      </c>
      <c r="L3438">
        <v>3</v>
      </c>
      <c r="M3438">
        <v>44.2</v>
      </c>
      <c r="N3438">
        <v>2.76</v>
      </c>
    </row>
    <row r="3439" spans="1:14" x14ac:dyDescent="0.25">
      <c r="A3439" s="7">
        <v>449338</v>
      </c>
      <c r="B3439" s="7">
        <f t="shared" si="159"/>
        <v>0</v>
      </c>
      <c r="C3439" s="7">
        <f t="shared" si="160"/>
        <v>0</v>
      </c>
      <c r="D3439" s="7">
        <f t="shared" si="161"/>
        <v>0</v>
      </c>
      <c r="E3439" s="7">
        <v>447454</v>
      </c>
      <c r="F3439" t="s">
        <v>50</v>
      </c>
      <c r="G3439" t="s">
        <v>104</v>
      </c>
      <c r="H3439" s="7">
        <v>26</v>
      </c>
      <c r="I3439" s="7" t="s">
        <v>148</v>
      </c>
      <c r="J3439" t="s">
        <v>18</v>
      </c>
      <c r="K3439">
        <v>27.9</v>
      </c>
      <c r="L3439">
        <v>1</v>
      </c>
      <c r="M3439">
        <v>92</v>
      </c>
      <c r="N3439">
        <v>2.76</v>
      </c>
    </row>
    <row r="3440" spans="1:14" x14ac:dyDescent="0.25">
      <c r="A3440" s="7">
        <v>449342</v>
      </c>
      <c r="B3440" s="7">
        <f t="shared" si="159"/>
        <v>0</v>
      </c>
      <c r="C3440" s="7">
        <f t="shared" si="160"/>
        <v>0</v>
      </c>
      <c r="D3440" s="7">
        <f t="shared" si="161"/>
        <v>0</v>
      </c>
      <c r="E3440" s="7">
        <v>447454</v>
      </c>
      <c r="F3440" t="s">
        <v>50</v>
      </c>
      <c r="G3440" t="s">
        <v>104</v>
      </c>
      <c r="H3440" s="7">
        <v>26</v>
      </c>
      <c r="I3440" s="7" t="s">
        <v>148</v>
      </c>
      <c r="J3440" t="s">
        <v>18</v>
      </c>
      <c r="K3440">
        <v>28.5</v>
      </c>
      <c r="L3440">
        <v>1</v>
      </c>
      <c r="M3440">
        <v>92</v>
      </c>
      <c r="N3440">
        <v>2.76</v>
      </c>
    </row>
    <row r="3441" spans="1:14" x14ac:dyDescent="0.25">
      <c r="A3441" s="7">
        <v>449344</v>
      </c>
      <c r="B3441" s="7">
        <f t="shared" si="159"/>
        <v>0</v>
      </c>
      <c r="C3441" s="7">
        <f t="shared" si="160"/>
        <v>0</v>
      </c>
      <c r="D3441" s="7">
        <f t="shared" si="161"/>
        <v>0</v>
      </c>
      <c r="E3441" s="7">
        <v>447454</v>
      </c>
      <c r="F3441" t="s">
        <v>50</v>
      </c>
      <c r="G3441" t="s">
        <v>104</v>
      </c>
      <c r="H3441" s="7">
        <v>26</v>
      </c>
      <c r="I3441" s="7" t="s">
        <v>148</v>
      </c>
      <c r="J3441" t="s">
        <v>18</v>
      </c>
      <c r="K3441">
        <v>40.9</v>
      </c>
      <c r="L3441">
        <v>5</v>
      </c>
      <c r="M3441">
        <v>40.4</v>
      </c>
      <c r="N3441">
        <v>2.76</v>
      </c>
    </row>
    <row r="3442" spans="1:14" x14ac:dyDescent="0.25">
      <c r="A3442" s="7">
        <v>449346</v>
      </c>
      <c r="B3442" s="7">
        <f t="shared" si="159"/>
        <v>0</v>
      </c>
      <c r="C3442" s="7">
        <f t="shared" si="160"/>
        <v>0</v>
      </c>
      <c r="D3442" s="7">
        <f t="shared" si="161"/>
        <v>0</v>
      </c>
      <c r="E3442" s="7">
        <v>447454</v>
      </c>
      <c r="F3442" t="s">
        <v>50</v>
      </c>
      <c r="G3442" t="s">
        <v>104</v>
      </c>
      <c r="H3442" s="7">
        <v>26</v>
      </c>
      <c r="I3442" s="7" t="s">
        <v>148</v>
      </c>
      <c r="J3442" t="s">
        <v>18</v>
      </c>
      <c r="K3442">
        <v>36.9</v>
      </c>
      <c r="L3442">
        <v>2</v>
      </c>
      <c r="M3442">
        <v>73.5</v>
      </c>
      <c r="N3442">
        <v>2.76</v>
      </c>
    </row>
    <row r="3443" spans="1:14" x14ac:dyDescent="0.25">
      <c r="A3443" s="7">
        <v>449348</v>
      </c>
      <c r="B3443" s="7">
        <f t="shared" si="159"/>
        <v>0</v>
      </c>
      <c r="C3443" s="7">
        <f t="shared" si="160"/>
        <v>0</v>
      </c>
      <c r="D3443" s="7">
        <f t="shared" si="161"/>
        <v>0</v>
      </c>
      <c r="E3443" s="7">
        <v>447454</v>
      </c>
      <c r="F3443" t="s">
        <v>50</v>
      </c>
      <c r="G3443" t="s">
        <v>104</v>
      </c>
      <c r="H3443" s="7">
        <v>26</v>
      </c>
      <c r="I3443" s="7" t="s">
        <v>148</v>
      </c>
      <c r="J3443" t="s">
        <v>18</v>
      </c>
      <c r="K3443">
        <v>26.1</v>
      </c>
      <c r="L3443">
        <v>2</v>
      </c>
      <c r="M3443">
        <v>57</v>
      </c>
      <c r="N3443">
        <v>2.76</v>
      </c>
    </row>
    <row r="3444" spans="1:14" x14ac:dyDescent="0.25">
      <c r="A3444" s="7">
        <v>449350</v>
      </c>
      <c r="B3444" s="7">
        <f t="shared" si="159"/>
        <v>0</v>
      </c>
      <c r="C3444" s="7">
        <f t="shared" si="160"/>
        <v>0</v>
      </c>
      <c r="D3444" s="7">
        <f t="shared" si="161"/>
        <v>0</v>
      </c>
      <c r="E3444" s="7">
        <v>447454</v>
      </c>
      <c r="F3444" t="s">
        <v>50</v>
      </c>
      <c r="G3444" t="s">
        <v>104</v>
      </c>
      <c r="H3444" s="7">
        <v>26</v>
      </c>
      <c r="I3444" s="7" t="s">
        <v>148</v>
      </c>
      <c r="J3444" t="s">
        <v>18</v>
      </c>
      <c r="K3444">
        <v>27.2</v>
      </c>
      <c r="L3444">
        <v>1</v>
      </c>
      <c r="M3444">
        <v>92</v>
      </c>
      <c r="N3444">
        <v>2.76</v>
      </c>
    </row>
    <row r="3445" spans="1:14" x14ac:dyDescent="0.25">
      <c r="A3445" s="7">
        <v>449352</v>
      </c>
      <c r="B3445" s="7">
        <f t="shared" si="159"/>
        <v>0</v>
      </c>
      <c r="C3445" s="7">
        <f t="shared" si="160"/>
        <v>0</v>
      </c>
      <c r="D3445" s="7">
        <f t="shared" si="161"/>
        <v>0</v>
      </c>
      <c r="E3445" s="7">
        <v>447454</v>
      </c>
      <c r="F3445" t="s">
        <v>50</v>
      </c>
      <c r="G3445" t="s">
        <v>104</v>
      </c>
      <c r="H3445" s="7">
        <v>26</v>
      </c>
      <c r="I3445" s="7" t="s">
        <v>148</v>
      </c>
      <c r="J3445" t="s">
        <v>18</v>
      </c>
      <c r="K3445">
        <v>41.2</v>
      </c>
      <c r="L3445">
        <v>2</v>
      </c>
      <c r="M3445">
        <v>83.2</v>
      </c>
      <c r="N3445">
        <v>2.76</v>
      </c>
    </row>
    <row r="3446" spans="1:14" x14ac:dyDescent="0.25">
      <c r="A3446" s="7">
        <v>449454</v>
      </c>
      <c r="B3446" s="7">
        <f t="shared" si="159"/>
        <v>0</v>
      </c>
      <c r="C3446" s="7">
        <f t="shared" si="160"/>
        <v>0</v>
      </c>
      <c r="D3446" s="7">
        <f t="shared" si="161"/>
        <v>0</v>
      </c>
      <c r="E3446" s="7">
        <v>447460</v>
      </c>
      <c r="F3446" t="s">
        <v>50</v>
      </c>
      <c r="G3446" t="s">
        <v>104</v>
      </c>
      <c r="H3446" s="7">
        <v>40</v>
      </c>
      <c r="I3446" s="7" t="s">
        <v>148</v>
      </c>
      <c r="J3446" t="s">
        <v>18</v>
      </c>
      <c r="K3446">
        <v>38.6</v>
      </c>
      <c r="L3446">
        <v>4</v>
      </c>
      <c r="M3446">
        <v>46.3</v>
      </c>
      <c r="N3446">
        <v>2.76</v>
      </c>
    </row>
    <row r="3447" spans="1:14" x14ac:dyDescent="0.25">
      <c r="A3447" s="7">
        <v>449456</v>
      </c>
      <c r="B3447" s="7">
        <f t="shared" si="159"/>
        <v>0</v>
      </c>
      <c r="C3447" s="7">
        <f t="shared" si="160"/>
        <v>0</v>
      </c>
      <c r="D3447" s="7">
        <f t="shared" si="161"/>
        <v>0</v>
      </c>
      <c r="E3447" s="7">
        <v>447460</v>
      </c>
      <c r="F3447" t="s">
        <v>50</v>
      </c>
      <c r="G3447" t="s">
        <v>104</v>
      </c>
      <c r="H3447" s="7">
        <v>40</v>
      </c>
      <c r="I3447" s="7" t="s">
        <v>148</v>
      </c>
      <c r="J3447" t="s">
        <v>18</v>
      </c>
      <c r="K3447">
        <v>38</v>
      </c>
      <c r="L3447">
        <v>1</v>
      </c>
      <c r="M3447">
        <v>118.7</v>
      </c>
      <c r="N3447">
        <v>2.76</v>
      </c>
    </row>
    <row r="3448" spans="1:14" x14ac:dyDescent="0.25">
      <c r="A3448" s="7">
        <v>449458</v>
      </c>
      <c r="B3448" s="7">
        <f t="shared" si="159"/>
        <v>0</v>
      </c>
      <c r="C3448" s="7">
        <f t="shared" si="160"/>
        <v>0</v>
      </c>
      <c r="D3448" s="7">
        <f t="shared" si="161"/>
        <v>0</v>
      </c>
      <c r="E3448" s="7">
        <v>447460</v>
      </c>
      <c r="F3448" t="s">
        <v>50</v>
      </c>
      <c r="G3448" t="s">
        <v>104</v>
      </c>
      <c r="H3448" s="7">
        <v>40</v>
      </c>
      <c r="I3448" s="7" t="s">
        <v>148</v>
      </c>
      <c r="J3448" t="s">
        <v>18</v>
      </c>
      <c r="K3448">
        <v>32.299999999999997</v>
      </c>
      <c r="L3448">
        <v>2</v>
      </c>
      <c r="M3448">
        <v>57</v>
      </c>
      <c r="N3448">
        <v>2.76</v>
      </c>
    </row>
    <row r="3449" spans="1:14" x14ac:dyDescent="0.25">
      <c r="A3449" s="7">
        <v>449460</v>
      </c>
      <c r="B3449" s="7">
        <f t="shared" si="159"/>
        <v>0</v>
      </c>
      <c r="C3449" s="7">
        <f t="shared" si="160"/>
        <v>0</v>
      </c>
      <c r="D3449" s="7">
        <f t="shared" si="161"/>
        <v>0</v>
      </c>
      <c r="E3449" s="7">
        <v>447460</v>
      </c>
      <c r="F3449" t="s">
        <v>50</v>
      </c>
      <c r="G3449" t="s">
        <v>104</v>
      </c>
      <c r="H3449" s="7">
        <v>40</v>
      </c>
      <c r="I3449" s="7" t="s">
        <v>148</v>
      </c>
      <c r="J3449" t="s">
        <v>18</v>
      </c>
      <c r="K3449">
        <v>31.8</v>
      </c>
      <c r="L3449">
        <v>2</v>
      </c>
      <c r="M3449">
        <v>57</v>
      </c>
      <c r="N3449">
        <v>2.76</v>
      </c>
    </row>
    <row r="3450" spans="1:14" x14ac:dyDescent="0.25">
      <c r="A3450" s="7">
        <v>449462</v>
      </c>
      <c r="B3450" s="7">
        <f t="shared" si="159"/>
        <v>0</v>
      </c>
      <c r="C3450" s="7">
        <f t="shared" si="160"/>
        <v>0</v>
      </c>
      <c r="D3450" s="7">
        <f t="shared" si="161"/>
        <v>0</v>
      </c>
      <c r="E3450" s="7">
        <v>447460</v>
      </c>
      <c r="F3450" t="s">
        <v>50</v>
      </c>
      <c r="G3450" t="s">
        <v>104</v>
      </c>
      <c r="H3450" s="7">
        <v>40</v>
      </c>
      <c r="I3450" s="7" t="s">
        <v>148</v>
      </c>
      <c r="J3450" t="s">
        <v>18</v>
      </c>
      <c r="K3450">
        <v>37.700000000000003</v>
      </c>
      <c r="L3450">
        <v>3</v>
      </c>
      <c r="M3450">
        <v>57</v>
      </c>
      <c r="N3450">
        <v>2.76</v>
      </c>
    </row>
    <row r="3451" spans="1:14" x14ac:dyDescent="0.25">
      <c r="A3451" s="7">
        <v>449472</v>
      </c>
      <c r="B3451" s="7">
        <f t="shared" si="159"/>
        <v>0</v>
      </c>
      <c r="C3451" s="7">
        <f t="shared" si="160"/>
        <v>0</v>
      </c>
      <c r="D3451" s="7">
        <f t="shared" si="161"/>
        <v>0</v>
      </c>
      <c r="E3451" s="7">
        <v>447460</v>
      </c>
      <c r="F3451" t="s">
        <v>50</v>
      </c>
      <c r="G3451" t="s">
        <v>104</v>
      </c>
      <c r="H3451" s="7">
        <v>40</v>
      </c>
      <c r="I3451" s="7" t="s">
        <v>148</v>
      </c>
      <c r="J3451" t="s">
        <v>18</v>
      </c>
      <c r="K3451">
        <v>38.299999999999997</v>
      </c>
      <c r="L3451">
        <v>1</v>
      </c>
      <c r="M3451">
        <v>118.7</v>
      </c>
      <c r="N3451">
        <v>2.76</v>
      </c>
    </row>
    <row r="3452" spans="1:14" x14ac:dyDescent="0.25">
      <c r="A3452" s="7">
        <v>449474</v>
      </c>
      <c r="B3452" s="7">
        <f t="shared" si="159"/>
        <v>0</v>
      </c>
      <c r="C3452" s="7">
        <f t="shared" si="160"/>
        <v>0</v>
      </c>
      <c r="D3452" s="7">
        <f t="shared" si="161"/>
        <v>0</v>
      </c>
      <c r="E3452" s="7">
        <v>447460</v>
      </c>
      <c r="F3452" t="s">
        <v>50</v>
      </c>
      <c r="G3452" t="s">
        <v>104</v>
      </c>
      <c r="H3452" s="7">
        <v>40</v>
      </c>
      <c r="I3452" s="7" t="s">
        <v>148</v>
      </c>
      <c r="J3452" t="s">
        <v>18</v>
      </c>
      <c r="K3452">
        <v>32.4</v>
      </c>
      <c r="L3452">
        <v>2</v>
      </c>
      <c r="M3452">
        <v>57</v>
      </c>
      <c r="N3452">
        <v>2.76</v>
      </c>
    </row>
    <row r="3453" spans="1:14" x14ac:dyDescent="0.25">
      <c r="A3453" s="7">
        <v>449484</v>
      </c>
      <c r="B3453" s="7">
        <f t="shared" si="159"/>
        <v>1</v>
      </c>
      <c r="C3453" s="7">
        <f t="shared" si="160"/>
        <v>0</v>
      </c>
      <c r="D3453" s="7">
        <f t="shared" si="161"/>
        <v>1</v>
      </c>
      <c r="E3453" s="7">
        <v>447461</v>
      </c>
      <c r="F3453" t="s">
        <v>50</v>
      </c>
      <c r="G3453" t="s">
        <v>104</v>
      </c>
      <c r="H3453" s="7">
        <v>47</v>
      </c>
      <c r="I3453" s="7" t="s">
        <v>148</v>
      </c>
      <c r="J3453" t="s">
        <v>18</v>
      </c>
      <c r="K3453">
        <v>60.4</v>
      </c>
      <c r="L3453">
        <v>6</v>
      </c>
      <c r="M3453">
        <v>45.7</v>
      </c>
      <c r="N3453">
        <v>2.76</v>
      </c>
    </row>
    <row r="3454" spans="1:14" x14ac:dyDescent="0.25">
      <c r="A3454" s="7">
        <v>449484</v>
      </c>
      <c r="B3454" s="7">
        <f t="shared" si="159"/>
        <v>0</v>
      </c>
      <c r="C3454" s="7">
        <f t="shared" si="160"/>
        <v>1</v>
      </c>
      <c r="D3454" s="7">
        <f t="shared" si="161"/>
        <v>1</v>
      </c>
      <c r="E3454" s="7">
        <v>447461</v>
      </c>
      <c r="F3454" t="s">
        <v>50</v>
      </c>
      <c r="G3454" t="s">
        <v>104</v>
      </c>
      <c r="H3454" s="7">
        <v>47</v>
      </c>
      <c r="I3454" s="7" t="s">
        <v>148</v>
      </c>
      <c r="J3454" t="s">
        <v>18</v>
      </c>
      <c r="K3454">
        <v>60.4</v>
      </c>
      <c r="L3454">
        <v>6</v>
      </c>
      <c r="M3454">
        <v>45.7</v>
      </c>
      <c r="N3454">
        <v>2.76</v>
      </c>
    </row>
    <row r="3455" spans="1:14" x14ac:dyDescent="0.25">
      <c r="A3455" s="7">
        <v>449486</v>
      </c>
      <c r="B3455" s="7">
        <f t="shared" si="159"/>
        <v>1</v>
      </c>
      <c r="C3455" s="7">
        <f t="shared" si="160"/>
        <v>0</v>
      </c>
      <c r="D3455" s="7">
        <f t="shared" si="161"/>
        <v>1</v>
      </c>
      <c r="E3455" s="7">
        <v>447461</v>
      </c>
      <c r="F3455" t="s">
        <v>50</v>
      </c>
      <c r="G3455" t="s">
        <v>104</v>
      </c>
      <c r="H3455" s="7">
        <v>47</v>
      </c>
      <c r="I3455" s="7" t="s">
        <v>148</v>
      </c>
      <c r="J3455" t="s">
        <v>18</v>
      </c>
      <c r="K3455">
        <v>48.6</v>
      </c>
      <c r="L3455">
        <v>4</v>
      </c>
      <c r="M3455">
        <v>46.3</v>
      </c>
      <c r="N3455">
        <v>2.76</v>
      </c>
    </row>
    <row r="3456" spans="1:14" x14ac:dyDescent="0.25">
      <c r="A3456" s="7">
        <v>449486</v>
      </c>
      <c r="B3456" s="7">
        <f t="shared" si="159"/>
        <v>0</v>
      </c>
      <c r="C3456" s="7">
        <f t="shared" si="160"/>
        <v>1</v>
      </c>
      <c r="D3456" s="7">
        <f t="shared" si="161"/>
        <v>1</v>
      </c>
      <c r="E3456" s="7">
        <v>447461</v>
      </c>
      <c r="F3456" t="s">
        <v>50</v>
      </c>
      <c r="G3456" t="s">
        <v>104</v>
      </c>
      <c r="H3456" s="7">
        <v>47</v>
      </c>
      <c r="I3456" s="7" t="s">
        <v>148</v>
      </c>
      <c r="J3456" t="s">
        <v>18</v>
      </c>
      <c r="K3456">
        <v>48.6</v>
      </c>
      <c r="L3456">
        <v>4</v>
      </c>
      <c r="M3456">
        <v>46.3</v>
      </c>
      <c r="N3456">
        <v>2.76</v>
      </c>
    </row>
    <row r="3457" spans="1:14" x14ac:dyDescent="0.25">
      <c r="A3457" s="7">
        <v>449488</v>
      </c>
      <c r="B3457" s="7">
        <f t="shared" si="159"/>
        <v>1</v>
      </c>
      <c r="C3457" s="7">
        <f t="shared" si="160"/>
        <v>0</v>
      </c>
      <c r="D3457" s="7">
        <f t="shared" si="161"/>
        <v>1</v>
      </c>
      <c r="E3457" s="7">
        <v>447461</v>
      </c>
      <c r="F3457" t="s">
        <v>50</v>
      </c>
      <c r="G3457" t="s">
        <v>104</v>
      </c>
      <c r="H3457" s="7">
        <v>47</v>
      </c>
      <c r="I3457" s="7" t="s">
        <v>148</v>
      </c>
      <c r="J3457" t="s">
        <v>18</v>
      </c>
      <c r="K3457">
        <v>60.6</v>
      </c>
      <c r="L3457">
        <v>2</v>
      </c>
      <c r="M3457">
        <v>83.2</v>
      </c>
      <c r="N3457">
        <v>2.76</v>
      </c>
    </row>
    <row r="3458" spans="1:14" x14ac:dyDescent="0.25">
      <c r="A3458" s="7">
        <v>449488</v>
      </c>
      <c r="B3458" s="7">
        <f t="shared" si="159"/>
        <v>0</v>
      </c>
      <c r="C3458" s="7">
        <f t="shared" si="160"/>
        <v>1</v>
      </c>
      <c r="D3458" s="7">
        <f t="shared" si="161"/>
        <v>1</v>
      </c>
      <c r="E3458" s="7">
        <v>447461</v>
      </c>
      <c r="F3458" t="s">
        <v>50</v>
      </c>
      <c r="G3458" t="s">
        <v>104</v>
      </c>
      <c r="H3458" s="7">
        <v>47</v>
      </c>
      <c r="I3458" s="7" t="s">
        <v>148</v>
      </c>
      <c r="J3458" t="s">
        <v>18</v>
      </c>
      <c r="K3458">
        <v>60.6</v>
      </c>
      <c r="L3458">
        <v>2</v>
      </c>
      <c r="M3458">
        <v>83.2</v>
      </c>
      <c r="N3458">
        <v>2.76</v>
      </c>
    </row>
    <row r="3459" spans="1:14" x14ac:dyDescent="0.25">
      <c r="A3459" s="7">
        <v>449492</v>
      </c>
      <c r="B3459" s="7">
        <f t="shared" ref="B3459:B3522" si="162">IF(A3459=A3460,1,0)</f>
        <v>1</v>
      </c>
      <c r="C3459" s="7">
        <f t="shared" ref="C3459:C3522" si="163">IF(A3459=A3458,1,0)</f>
        <v>0</v>
      </c>
      <c r="D3459" s="7">
        <f t="shared" ref="D3459:D3522" si="164">B3459+C3459</f>
        <v>1</v>
      </c>
      <c r="E3459" s="7">
        <v>447461</v>
      </c>
      <c r="F3459" t="s">
        <v>50</v>
      </c>
      <c r="G3459" t="s">
        <v>104</v>
      </c>
      <c r="H3459" s="7">
        <v>47</v>
      </c>
      <c r="I3459" s="7" t="s">
        <v>148</v>
      </c>
      <c r="J3459" t="s">
        <v>18</v>
      </c>
      <c r="K3459">
        <v>19.5</v>
      </c>
      <c r="L3459">
        <v>1</v>
      </c>
      <c r="M3459">
        <v>92</v>
      </c>
      <c r="N3459">
        <v>2.76</v>
      </c>
    </row>
    <row r="3460" spans="1:14" x14ac:dyDescent="0.25">
      <c r="A3460" s="7">
        <v>449492</v>
      </c>
      <c r="B3460" s="7">
        <f t="shared" si="162"/>
        <v>0</v>
      </c>
      <c r="C3460" s="7">
        <f t="shared" si="163"/>
        <v>1</v>
      </c>
      <c r="D3460" s="7">
        <f t="shared" si="164"/>
        <v>1</v>
      </c>
      <c r="E3460" s="7">
        <v>447461</v>
      </c>
      <c r="F3460" t="s">
        <v>50</v>
      </c>
      <c r="G3460" t="s">
        <v>104</v>
      </c>
      <c r="H3460" s="7">
        <v>47</v>
      </c>
      <c r="I3460" s="7" t="s">
        <v>148</v>
      </c>
      <c r="J3460" t="s">
        <v>18</v>
      </c>
      <c r="K3460">
        <v>19.5</v>
      </c>
      <c r="L3460">
        <v>1</v>
      </c>
      <c r="M3460">
        <v>92</v>
      </c>
      <c r="N3460">
        <v>2.76</v>
      </c>
    </row>
    <row r="3461" spans="1:14" x14ac:dyDescent="0.25">
      <c r="A3461" s="7">
        <v>449493</v>
      </c>
      <c r="B3461" s="7">
        <f t="shared" si="162"/>
        <v>1</v>
      </c>
      <c r="C3461" s="7">
        <f t="shared" si="163"/>
        <v>0</v>
      </c>
      <c r="D3461" s="7">
        <f t="shared" si="164"/>
        <v>1</v>
      </c>
      <c r="E3461" s="7">
        <v>447461</v>
      </c>
      <c r="F3461" t="s">
        <v>50</v>
      </c>
      <c r="G3461" t="s">
        <v>104</v>
      </c>
      <c r="H3461" s="7">
        <v>47</v>
      </c>
      <c r="I3461" s="7" t="s">
        <v>148</v>
      </c>
      <c r="J3461" t="s">
        <v>18</v>
      </c>
      <c r="K3461">
        <v>29</v>
      </c>
      <c r="L3461">
        <v>4</v>
      </c>
      <c r="M3461">
        <v>35.9</v>
      </c>
      <c r="N3461">
        <v>2.76</v>
      </c>
    </row>
    <row r="3462" spans="1:14" x14ac:dyDescent="0.25">
      <c r="A3462" s="7">
        <v>449493</v>
      </c>
      <c r="B3462" s="7">
        <f t="shared" si="162"/>
        <v>0</v>
      </c>
      <c r="C3462" s="7">
        <f t="shared" si="163"/>
        <v>1</v>
      </c>
      <c r="D3462" s="7">
        <f t="shared" si="164"/>
        <v>1</v>
      </c>
      <c r="E3462" s="7">
        <v>447461</v>
      </c>
      <c r="F3462" t="s">
        <v>50</v>
      </c>
      <c r="G3462" t="s">
        <v>104</v>
      </c>
      <c r="H3462" s="7">
        <v>47</v>
      </c>
      <c r="I3462" s="7" t="s">
        <v>148</v>
      </c>
      <c r="J3462" t="s">
        <v>18</v>
      </c>
      <c r="K3462">
        <v>29</v>
      </c>
      <c r="L3462">
        <v>4</v>
      </c>
      <c r="M3462">
        <v>35.9</v>
      </c>
      <c r="N3462">
        <v>2.76</v>
      </c>
    </row>
    <row r="3463" spans="1:14" x14ac:dyDescent="0.25">
      <c r="A3463" s="7">
        <v>449495</v>
      </c>
      <c r="B3463" s="7">
        <f t="shared" si="162"/>
        <v>1</v>
      </c>
      <c r="C3463" s="7">
        <f t="shared" si="163"/>
        <v>0</v>
      </c>
      <c r="D3463" s="7">
        <f t="shared" si="164"/>
        <v>1</v>
      </c>
      <c r="E3463" s="7">
        <v>447461</v>
      </c>
      <c r="F3463" t="s">
        <v>50</v>
      </c>
      <c r="G3463" t="s">
        <v>104</v>
      </c>
      <c r="H3463" s="7">
        <v>47</v>
      </c>
      <c r="I3463" s="7" t="s">
        <v>148</v>
      </c>
      <c r="J3463" t="s">
        <v>18</v>
      </c>
      <c r="K3463">
        <v>60.8</v>
      </c>
      <c r="L3463">
        <v>5</v>
      </c>
      <c r="M3463">
        <v>45.7</v>
      </c>
      <c r="N3463">
        <v>2.76</v>
      </c>
    </row>
    <row r="3464" spans="1:14" x14ac:dyDescent="0.25">
      <c r="A3464" s="7">
        <v>449495</v>
      </c>
      <c r="B3464" s="7">
        <f t="shared" si="162"/>
        <v>0</v>
      </c>
      <c r="C3464" s="7">
        <f t="shared" si="163"/>
        <v>1</v>
      </c>
      <c r="D3464" s="7">
        <f t="shared" si="164"/>
        <v>1</v>
      </c>
      <c r="E3464" s="7">
        <v>447461</v>
      </c>
      <c r="F3464" t="s">
        <v>50</v>
      </c>
      <c r="G3464" t="s">
        <v>104</v>
      </c>
      <c r="H3464" s="7">
        <v>47</v>
      </c>
      <c r="I3464" s="7" t="s">
        <v>148</v>
      </c>
      <c r="J3464" t="s">
        <v>18</v>
      </c>
      <c r="K3464">
        <v>60.8</v>
      </c>
      <c r="L3464">
        <v>5</v>
      </c>
      <c r="M3464">
        <v>45.7</v>
      </c>
      <c r="N3464">
        <v>2.76</v>
      </c>
    </row>
    <row r="3465" spans="1:14" x14ac:dyDescent="0.25">
      <c r="A3465" s="7">
        <v>449497</v>
      </c>
      <c r="B3465" s="7">
        <f t="shared" si="162"/>
        <v>1</v>
      </c>
      <c r="C3465" s="7">
        <f t="shared" si="163"/>
        <v>0</v>
      </c>
      <c r="D3465" s="7">
        <f t="shared" si="164"/>
        <v>1</v>
      </c>
      <c r="E3465" s="7">
        <v>447461</v>
      </c>
      <c r="F3465" t="s">
        <v>50</v>
      </c>
      <c r="G3465" t="s">
        <v>104</v>
      </c>
      <c r="H3465" s="7">
        <v>47</v>
      </c>
      <c r="I3465" s="7" t="s">
        <v>148</v>
      </c>
      <c r="J3465" t="s">
        <v>18</v>
      </c>
      <c r="K3465">
        <v>48.7</v>
      </c>
      <c r="L3465">
        <v>4</v>
      </c>
      <c r="M3465">
        <v>46.3</v>
      </c>
      <c r="N3465">
        <v>2.76</v>
      </c>
    </row>
    <row r="3466" spans="1:14" x14ac:dyDescent="0.25">
      <c r="A3466" s="7">
        <v>449497</v>
      </c>
      <c r="B3466" s="7">
        <f t="shared" si="162"/>
        <v>0</v>
      </c>
      <c r="C3466" s="7">
        <f t="shared" si="163"/>
        <v>1</v>
      </c>
      <c r="D3466" s="7">
        <f t="shared" si="164"/>
        <v>1</v>
      </c>
      <c r="E3466" s="7">
        <v>447461</v>
      </c>
      <c r="F3466" t="s">
        <v>50</v>
      </c>
      <c r="G3466" t="s">
        <v>104</v>
      </c>
      <c r="H3466" s="7">
        <v>47</v>
      </c>
      <c r="I3466" s="7" t="s">
        <v>148</v>
      </c>
      <c r="J3466" t="s">
        <v>18</v>
      </c>
      <c r="K3466">
        <v>48.7</v>
      </c>
      <c r="L3466">
        <v>4</v>
      </c>
      <c r="M3466">
        <v>46.3</v>
      </c>
      <c r="N3466">
        <v>2.76</v>
      </c>
    </row>
    <row r="3467" spans="1:14" x14ac:dyDescent="0.25">
      <c r="A3467" s="7">
        <v>449499</v>
      </c>
      <c r="B3467" s="7">
        <f t="shared" si="162"/>
        <v>1</v>
      </c>
      <c r="C3467" s="7">
        <f t="shared" si="163"/>
        <v>0</v>
      </c>
      <c r="D3467" s="7">
        <f t="shared" si="164"/>
        <v>1</v>
      </c>
      <c r="E3467" s="7">
        <v>447461</v>
      </c>
      <c r="F3467" t="s">
        <v>50</v>
      </c>
      <c r="G3467" t="s">
        <v>104</v>
      </c>
      <c r="H3467" s="7">
        <v>47</v>
      </c>
      <c r="I3467" s="7" t="s">
        <v>148</v>
      </c>
      <c r="J3467" t="s">
        <v>18</v>
      </c>
      <c r="K3467">
        <v>60.4</v>
      </c>
      <c r="L3467">
        <v>3</v>
      </c>
      <c r="M3467">
        <v>64.5</v>
      </c>
      <c r="N3467">
        <v>2.76</v>
      </c>
    </row>
    <row r="3468" spans="1:14" x14ac:dyDescent="0.25">
      <c r="A3468" s="7">
        <v>449499</v>
      </c>
      <c r="B3468" s="7">
        <f t="shared" si="162"/>
        <v>0</v>
      </c>
      <c r="C3468" s="7">
        <f t="shared" si="163"/>
        <v>1</v>
      </c>
      <c r="D3468" s="7">
        <f t="shared" si="164"/>
        <v>1</v>
      </c>
      <c r="E3468" s="7">
        <v>447461</v>
      </c>
      <c r="F3468" t="s">
        <v>50</v>
      </c>
      <c r="G3468" t="s">
        <v>104</v>
      </c>
      <c r="H3468" s="7">
        <v>47</v>
      </c>
      <c r="I3468" s="7" t="s">
        <v>148</v>
      </c>
      <c r="J3468" t="s">
        <v>18</v>
      </c>
      <c r="K3468">
        <v>60.4</v>
      </c>
      <c r="L3468">
        <v>3</v>
      </c>
      <c r="M3468">
        <v>64.5</v>
      </c>
      <c r="N3468">
        <v>2.76</v>
      </c>
    </row>
    <row r="3469" spans="1:14" x14ac:dyDescent="0.25">
      <c r="A3469" s="7">
        <v>449558</v>
      </c>
      <c r="B3469" s="7">
        <f t="shared" si="162"/>
        <v>1</v>
      </c>
      <c r="C3469" s="7">
        <f t="shared" si="163"/>
        <v>0</v>
      </c>
      <c r="D3469" s="7">
        <f t="shared" si="164"/>
        <v>1</v>
      </c>
      <c r="E3469" s="7">
        <v>447466</v>
      </c>
      <c r="F3469" t="s">
        <v>50</v>
      </c>
      <c r="G3469" t="s">
        <v>129</v>
      </c>
      <c r="H3469" s="7">
        <v>64</v>
      </c>
      <c r="I3469" s="7" t="s">
        <v>148</v>
      </c>
      <c r="J3469" t="s">
        <v>18</v>
      </c>
      <c r="K3469">
        <v>37.5</v>
      </c>
      <c r="L3469">
        <v>1</v>
      </c>
      <c r="M3469">
        <v>118.7</v>
      </c>
      <c r="N3469">
        <v>2.76</v>
      </c>
    </row>
    <row r="3470" spans="1:14" x14ac:dyDescent="0.25">
      <c r="A3470" s="7">
        <v>449558</v>
      </c>
      <c r="B3470" s="7">
        <f t="shared" si="162"/>
        <v>0</v>
      </c>
      <c r="C3470" s="7">
        <f t="shared" si="163"/>
        <v>1</v>
      </c>
      <c r="D3470" s="7">
        <f t="shared" si="164"/>
        <v>1</v>
      </c>
      <c r="E3470" s="7">
        <v>447466</v>
      </c>
      <c r="F3470" t="s">
        <v>50</v>
      </c>
      <c r="G3470" t="s">
        <v>129</v>
      </c>
      <c r="H3470" s="7">
        <v>64</v>
      </c>
      <c r="I3470" s="7" t="s">
        <v>148</v>
      </c>
      <c r="J3470" t="s">
        <v>18</v>
      </c>
      <c r="K3470">
        <v>37.5</v>
      </c>
      <c r="L3470">
        <v>1</v>
      </c>
      <c r="M3470">
        <v>118.7</v>
      </c>
      <c r="N3470">
        <v>2.76</v>
      </c>
    </row>
    <row r="3471" spans="1:14" x14ac:dyDescent="0.25">
      <c r="A3471" s="7">
        <v>449560</v>
      </c>
      <c r="B3471" s="7">
        <f t="shared" si="162"/>
        <v>1</v>
      </c>
      <c r="C3471" s="7">
        <f t="shared" si="163"/>
        <v>0</v>
      </c>
      <c r="D3471" s="7">
        <f t="shared" si="164"/>
        <v>1</v>
      </c>
      <c r="E3471" s="7">
        <v>447466</v>
      </c>
      <c r="F3471" t="s">
        <v>50</v>
      </c>
      <c r="G3471" t="s">
        <v>129</v>
      </c>
      <c r="H3471" s="7">
        <v>64</v>
      </c>
      <c r="I3471" s="7" t="s">
        <v>148</v>
      </c>
      <c r="J3471" t="s">
        <v>18</v>
      </c>
      <c r="K3471">
        <v>39.4</v>
      </c>
      <c r="L3471">
        <v>1</v>
      </c>
      <c r="M3471">
        <v>118.7</v>
      </c>
      <c r="N3471">
        <v>2.76</v>
      </c>
    </row>
    <row r="3472" spans="1:14" x14ac:dyDescent="0.25">
      <c r="A3472" s="7">
        <v>449560</v>
      </c>
      <c r="B3472" s="7">
        <f t="shared" si="162"/>
        <v>0</v>
      </c>
      <c r="C3472" s="7">
        <f t="shared" si="163"/>
        <v>1</v>
      </c>
      <c r="D3472" s="7">
        <f t="shared" si="164"/>
        <v>1</v>
      </c>
      <c r="E3472" s="7">
        <v>447466</v>
      </c>
      <c r="F3472" t="s">
        <v>50</v>
      </c>
      <c r="G3472" t="s">
        <v>129</v>
      </c>
      <c r="H3472" s="7">
        <v>64</v>
      </c>
      <c r="I3472" s="7" t="s">
        <v>148</v>
      </c>
      <c r="J3472" t="s">
        <v>18</v>
      </c>
      <c r="K3472">
        <v>39.4</v>
      </c>
      <c r="L3472">
        <v>1</v>
      </c>
      <c r="M3472">
        <v>118.7</v>
      </c>
      <c r="N3472">
        <v>2.76</v>
      </c>
    </row>
    <row r="3473" spans="1:14" x14ac:dyDescent="0.25">
      <c r="A3473" s="7">
        <v>449562</v>
      </c>
      <c r="B3473" s="7">
        <f t="shared" si="162"/>
        <v>1</v>
      </c>
      <c r="C3473" s="7">
        <f t="shared" si="163"/>
        <v>0</v>
      </c>
      <c r="D3473" s="7">
        <f t="shared" si="164"/>
        <v>1</v>
      </c>
      <c r="E3473" s="7">
        <v>447466</v>
      </c>
      <c r="F3473" t="s">
        <v>50</v>
      </c>
      <c r="G3473" t="s">
        <v>129</v>
      </c>
      <c r="H3473" s="7">
        <v>64</v>
      </c>
      <c r="I3473" s="7" t="s">
        <v>148</v>
      </c>
      <c r="J3473" t="s">
        <v>18</v>
      </c>
      <c r="K3473">
        <v>36.299999999999997</v>
      </c>
      <c r="L3473">
        <v>2</v>
      </c>
      <c r="M3473">
        <v>73.5</v>
      </c>
      <c r="N3473">
        <v>2.76</v>
      </c>
    </row>
    <row r="3474" spans="1:14" x14ac:dyDescent="0.25">
      <c r="A3474" s="7">
        <v>449562</v>
      </c>
      <c r="B3474" s="7">
        <f t="shared" si="162"/>
        <v>0</v>
      </c>
      <c r="C3474" s="7">
        <f t="shared" si="163"/>
        <v>1</v>
      </c>
      <c r="D3474" s="7">
        <f t="shared" si="164"/>
        <v>1</v>
      </c>
      <c r="E3474" s="7">
        <v>447466</v>
      </c>
      <c r="F3474" t="s">
        <v>50</v>
      </c>
      <c r="G3474" t="s">
        <v>129</v>
      </c>
      <c r="H3474" s="7">
        <v>64</v>
      </c>
      <c r="I3474" s="7" t="s">
        <v>148</v>
      </c>
      <c r="J3474" t="s">
        <v>18</v>
      </c>
      <c r="K3474">
        <v>36.299999999999997</v>
      </c>
      <c r="L3474">
        <v>2</v>
      </c>
      <c r="M3474">
        <v>73.5</v>
      </c>
      <c r="N3474">
        <v>2.76</v>
      </c>
    </row>
    <row r="3475" spans="1:14" x14ac:dyDescent="0.25">
      <c r="A3475" s="7">
        <v>449564</v>
      </c>
      <c r="B3475" s="7">
        <f t="shared" si="162"/>
        <v>1</v>
      </c>
      <c r="C3475" s="7">
        <f t="shared" si="163"/>
        <v>0</v>
      </c>
      <c r="D3475" s="7">
        <f t="shared" si="164"/>
        <v>1</v>
      </c>
      <c r="E3475" s="7">
        <v>447466</v>
      </c>
      <c r="F3475" t="s">
        <v>50</v>
      </c>
      <c r="G3475" t="s">
        <v>129</v>
      </c>
      <c r="H3475" s="7">
        <v>64</v>
      </c>
      <c r="I3475" s="7" t="s">
        <v>148</v>
      </c>
      <c r="J3475" t="s">
        <v>18</v>
      </c>
      <c r="K3475">
        <v>26.5</v>
      </c>
      <c r="L3475">
        <v>1</v>
      </c>
      <c r="M3475">
        <v>92</v>
      </c>
      <c r="N3475">
        <v>2.76</v>
      </c>
    </row>
    <row r="3476" spans="1:14" x14ac:dyDescent="0.25">
      <c r="A3476" s="7">
        <v>449564</v>
      </c>
      <c r="B3476" s="7">
        <f t="shared" si="162"/>
        <v>0</v>
      </c>
      <c r="C3476" s="7">
        <f t="shared" si="163"/>
        <v>1</v>
      </c>
      <c r="D3476" s="7">
        <f t="shared" si="164"/>
        <v>1</v>
      </c>
      <c r="E3476" s="7">
        <v>447466</v>
      </c>
      <c r="F3476" t="s">
        <v>50</v>
      </c>
      <c r="G3476" t="s">
        <v>129</v>
      </c>
      <c r="H3476" s="7">
        <v>64</v>
      </c>
      <c r="I3476" s="7" t="s">
        <v>148</v>
      </c>
      <c r="J3476" t="s">
        <v>18</v>
      </c>
      <c r="K3476">
        <v>26.5</v>
      </c>
      <c r="L3476">
        <v>1</v>
      </c>
      <c r="M3476">
        <v>92</v>
      </c>
      <c r="N3476">
        <v>2.76</v>
      </c>
    </row>
    <row r="3477" spans="1:14" x14ac:dyDescent="0.25">
      <c r="A3477" s="7">
        <v>449568</v>
      </c>
      <c r="B3477" s="7">
        <f t="shared" si="162"/>
        <v>1</v>
      </c>
      <c r="C3477" s="7">
        <f t="shared" si="163"/>
        <v>0</v>
      </c>
      <c r="D3477" s="7">
        <f t="shared" si="164"/>
        <v>1</v>
      </c>
      <c r="E3477" s="7">
        <v>447466</v>
      </c>
      <c r="F3477" t="s">
        <v>50</v>
      </c>
      <c r="G3477" t="s">
        <v>129</v>
      </c>
      <c r="H3477" s="7">
        <v>64</v>
      </c>
      <c r="I3477" s="7" t="s">
        <v>148</v>
      </c>
      <c r="J3477" t="s">
        <v>18</v>
      </c>
      <c r="K3477">
        <v>37.200000000000003</v>
      </c>
      <c r="L3477">
        <v>3</v>
      </c>
      <c r="M3477">
        <v>57</v>
      </c>
      <c r="N3477">
        <v>2.76</v>
      </c>
    </row>
    <row r="3478" spans="1:14" x14ac:dyDescent="0.25">
      <c r="A3478" s="7">
        <v>449568</v>
      </c>
      <c r="B3478" s="7">
        <f t="shared" si="162"/>
        <v>0</v>
      </c>
      <c r="C3478" s="7">
        <f t="shared" si="163"/>
        <v>1</v>
      </c>
      <c r="D3478" s="7">
        <f t="shared" si="164"/>
        <v>1</v>
      </c>
      <c r="E3478" s="7">
        <v>447466</v>
      </c>
      <c r="F3478" t="s">
        <v>50</v>
      </c>
      <c r="G3478" t="s">
        <v>129</v>
      </c>
      <c r="H3478" s="7">
        <v>64</v>
      </c>
      <c r="I3478" s="7" t="s">
        <v>148</v>
      </c>
      <c r="J3478" t="s">
        <v>18</v>
      </c>
      <c r="K3478">
        <v>37.200000000000003</v>
      </c>
      <c r="L3478">
        <v>3</v>
      </c>
      <c r="M3478">
        <v>57</v>
      </c>
      <c r="N3478">
        <v>2.76</v>
      </c>
    </row>
    <row r="3479" spans="1:14" x14ac:dyDescent="0.25">
      <c r="A3479" s="7">
        <v>449570</v>
      </c>
      <c r="B3479" s="7">
        <f t="shared" si="162"/>
        <v>1</v>
      </c>
      <c r="C3479" s="7">
        <f t="shared" si="163"/>
        <v>0</v>
      </c>
      <c r="D3479" s="7">
        <f t="shared" si="164"/>
        <v>1</v>
      </c>
      <c r="E3479" s="7">
        <v>447466</v>
      </c>
      <c r="F3479" t="s">
        <v>50</v>
      </c>
      <c r="G3479" t="s">
        <v>129</v>
      </c>
      <c r="H3479" s="7">
        <v>64</v>
      </c>
      <c r="I3479" s="7" t="s">
        <v>148</v>
      </c>
      <c r="J3479" t="s">
        <v>18</v>
      </c>
      <c r="K3479">
        <v>37.299999999999997</v>
      </c>
      <c r="L3479">
        <v>1</v>
      </c>
      <c r="M3479">
        <v>118.7</v>
      </c>
      <c r="N3479">
        <v>2.76</v>
      </c>
    </row>
    <row r="3480" spans="1:14" x14ac:dyDescent="0.25">
      <c r="A3480" s="7">
        <v>449570</v>
      </c>
      <c r="B3480" s="7">
        <f t="shared" si="162"/>
        <v>0</v>
      </c>
      <c r="C3480" s="7">
        <f t="shared" si="163"/>
        <v>1</v>
      </c>
      <c r="D3480" s="7">
        <f t="shared" si="164"/>
        <v>1</v>
      </c>
      <c r="E3480" s="7">
        <v>447466</v>
      </c>
      <c r="F3480" t="s">
        <v>50</v>
      </c>
      <c r="G3480" t="s">
        <v>129</v>
      </c>
      <c r="H3480" s="7">
        <v>64</v>
      </c>
      <c r="I3480" s="7" t="s">
        <v>148</v>
      </c>
      <c r="J3480" t="s">
        <v>18</v>
      </c>
      <c r="K3480">
        <v>37.299999999999997</v>
      </c>
      <c r="L3480">
        <v>1</v>
      </c>
      <c r="M3480">
        <v>118.7</v>
      </c>
      <c r="N3480">
        <v>2.76</v>
      </c>
    </row>
    <row r="3481" spans="1:14" x14ac:dyDescent="0.25">
      <c r="A3481" s="7">
        <v>449572</v>
      </c>
      <c r="B3481" s="7">
        <f t="shared" si="162"/>
        <v>1</v>
      </c>
      <c r="C3481" s="7">
        <f t="shared" si="163"/>
        <v>0</v>
      </c>
      <c r="D3481" s="7">
        <f t="shared" si="164"/>
        <v>1</v>
      </c>
      <c r="E3481" s="7">
        <v>447466</v>
      </c>
      <c r="F3481" t="s">
        <v>50</v>
      </c>
      <c r="G3481" t="s">
        <v>129</v>
      </c>
      <c r="H3481" s="7">
        <v>64</v>
      </c>
      <c r="I3481" s="7" t="s">
        <v>148</v>
      </c>
      <c r="J3481" t="s">
        <v>18</v>
      </c>
      <c r="K3481">
        <v>39.4</v>
      </c>
      <c r="L3481">
        <v>1</v>
      </c>
      <c r="M3481">
        <v>118.7</v>
      </c>
      <c r="N3481">
        <v>2.76</v>
      </c>
    </row>
    <row r="3482" spans="1:14" x14ac:dyDescent="0.25">
      <c r="A3482" s="7">
        <v>449572</v>
      </c>
      <c r="B3482" s="7">
        <f t="shared" si="162"/>
        <v>0</v>
      </c>
      <c r="C3482" s="7">
        <f t="shared" si="163"/>
        <v>1</v>
      </c>
      <c r="D3482" s="7">
        <f t="shared" si="164"/>
        <v>1</v>
      </c>
      <c r="E3482" s="7">
        <v>447466</v>
      </c>
      <c r="F3482" t="s">
        <v>50</v>
      </c>
      <c r="G3482" t="s">
        <v>129</v>
      </c>
      <c r="H3482" s="7">
        <v>64</v>
      </c>
      <c r="I3482" s="7" t="s">
        <v>148</v>
      </c>
      <c r="J3482" t="s">
        <v>18</v>
      </c>
      <c r="K3482">
        <v>39.4</v>
      </c>
      <c r="L3482">
        <v>1</v>
      </c>
      <c r="M3482">
        <v>118.7</v>
      </c>
      <c r="N3482">
        <v>2.76</v>
      </c>
    </row>
    <row r="3483" spans="1:14" x14ac:dyDescent="0.25">
      <c r="A3483" s="7">
        <v>449574</v>
      </c>
      <c r="B3483" s="7">
        <f t="shared" si="162"/>
        <v>1</v>
      </c>
      <c r="C3483" s="7">
        <f t="shared" si="163"/>
        <v>0</v>
      </c>
      <c r="D3483" s="7">
        <f t="shared" si="164"/>
        <v>1</v>
      </c>
      <c r="E3483" s="7">
        <v>447466</v>
      </c>
      <c r="F3483" t="s">
        <v>50</v>
      </c>
      <c r="G3483" t="s">
        <v>129</v>
      </c>
      <c r="H3483" s="7">
        <v>64</v>
      </c>
      <c r="I3483" s="7" t="s">
        <v>148</v>
      </c>
      <c r="J3483" t="s">
        <v>18</v>
      </c>
      <c r="K3483">
        <v>35.799999999999997</v>
      </c>
      <c r="L3483">
        <v>1</v>
      </c>
      <c r="M3483">
        <v>118.7</v>
      </c>
      <c r="N3483">
        <v>2.76</v>
      </c>
    </row>
    <row r="3484" spans="1:14" x14ac:dyDescent="0.25">
      <c r="A3484" s="7">
        <v>449574</v>
      </c>
      <c r="B3484" s="7">
        <f t="shared" si="162"/>
        <v>0</v>
      </c>
      <c r="C3484" s="7">
        <f t="shared" si="163"/>
        <v>1</v>
      </c>
      <c r="D3484" s="7">
        <f t="shared" si="164"/>
        <v>1</v>
      </c>
      <c r="E3484" s="7">
        <v>447466</v>
      </c>
      <c r="F3484" t="s">
        <v>50</v>
      </c>
      <c r="G3484" t="s">
        <v>129</v>
      </c>
      <c r="H3484" s="7">
        <v>64</v>
      </c>
      <c r="I3484" s="7" t="s">
        <v>148</v>
      </c>
      <c r="J3484" t="s">
        <v>18</v>
      </c>
      <c r="K3484">
        <v>35.799999999999997</v>
      </c>
      <c r="L3484">
        <v>1</v>
      </c>
      <c r="M3484">
        <v>118.7</v>
      </c>
      <c r="N3484">
        <v>2.76</v>
      </c>
    </row>
    <row r="3485" spans="1:14" x14ac:dyDescent="0.25">
      <c r="A3485" s="7">
        <v>449576</v>
      </c>
      <c r="B3485" s="7">
        <f t="shared" si="162"/>
        <v>1</v>
      </c>
      <c r="C3485" s="7">
        <f t="shared" si="163"/>
        <v>0</v>
      </c>
      <c r="D3485" s="7">
        <f t="shared" si="164"/>
        <v>1</v>
      </c>
      <c r="E3485" s="7">
        <v>447466</v>
      </c>
      <c r="F3485" t="s">
        <v>50</v>
      </c>
      <c r="G3485" t="s">
        <v>129</v>
      </c>
      <c r="H3485" s="7">
        <v>64</v>
      </c>
      <c r="I3485" s="7" t="s">
        <v>148</v>
      </c>
      <c r="J3485" t="s">
        <v>18</v>
      </c>
      <c r="K3485">
        <v>27.5</v>
      </c>
      <c r="L3485">
        <v>1</v>
      </c>
      <c r="M3485">
        <v>92</v>
      </c>
      <c r="N3485">
        <v>2.76</v>
      </c>
    </row>
    <row r="3486" spans="1:14" x14ac:dyDescent="0.25">
      <c r="A3486" s="7">
        <v>449576</v>
      </c>
      <c r="B3486" s="7">
        <f t="shared" si="162"/>
        <v>0</v>
      </c>
      <c r="C3486" s="7">
        <f t="shared" si="163"/>
        <v>1</v>
      </c>
      <c r="D3486" s="7">
        <f t="shared" si="164"/>
        <v>1</v>
      </c>
      <c r="E3486" s="7">
        <v>447466</v>
      </c>
      <c r="F3486" t="s">
        <v>50</v>
      </c>
      <c r="G3486" t="s">
        <v>129</v>
      </c>
      <c r="H3486" s="7">
        <v>64</v>
      </c>
      <c r="I3486" s="7" t="s">
        <v>148</v>
      </c>
      <c r="J3486" t="s">
        <v>18</v>
      </c>
      <c r="K3486">
        <v>27.5</v>
      </c>
      <c r="L3486">
        <v>1</v>
      </c>
      <c r="M3486">
        <v>92</v>
      </c>
      <c r="N3486">
        <v>2.76</v>
      </c>
    </row>
    <row r="3487" spans="1:14" x14ac:dyDescent="0.25">
      <c r="A3487" s="7">
        <v>449578</v>
      </c>
      <c r="B3487" s="7">
        <f t="shared" si="162"/>
        <v>1</v>
      </c>
      <c r="C3487" s="7">
        <f t="shared" si="163"/>
        <v>0</v>
      </c>
      <c r="D3487" s="7">
        <f t="shared" si="164"/>
        <v>1</v>
      </c>
      <c r="E3487" s="7">
        <v>447466</v>
      </c>
      <c r="F3487" t="s">
        <v>50</v>
      </c>
      <c r="G3487" t="s">
        <v>129</v>
      </c>
      <c r="H3487" s="7">
        <v>64</v>
      </c>
      <c r="I3487" s="7" t="s">
        <v>148</v>
      </c>
      <c r="J3487" t="s">
        <v>18</v>
      </c>
      <c r="K3487">
        <v>27</v>
      </c>
      <c r="L3487">
        <v>1</v>
      </c>
      <c r="M3487">
        <v>92</v>
      </c>
      <c r="N3487">
        <v>2.76</v>
      </c>
    </row>
    <row r="3488" spans="1:14" x14ac:dyDescent="0.25">
      <c r="A3488" s="7">
        <v>449578</v>
      </c>
      <c r="B3488" s="7">
        <f t="shared" si="162"/>
        <v>0</v>
      </c>
      <c r="C3488" s="7">
        <f t="shared" si="163"/>
        <v>1</v>
      </c>
      <c r="D3488" s="7">
        <f t="shared" si="164"/>
        <v>1</v>
      </c>
      <c r="E3488" s="7">
        <v>447466</v>
      </c>
      <c r="F3488" t="s">
        <v>50</v>
      </c>
      <c r="G3488" t="s">
        <v>129</v>
      </c>
      <c r="H3488" s="7">
        <v>64</v>
      </c>
      <c r="I3488" s="7" t="s">
        <v>148</v>
      </c>
      <c r="J3488" t="s">
        <v>18</v>
      </c>
      <c r="K3488">
        <v>27</v>
      </c>
      <c r="L3488">
        <v>1</v>
      </c>
      <c r="M3488">
        <v>92</v>
      </c>
      <c r="N3488">
        <v>2.76</v>
      </c>
    </row>
    <row r="3489" spans="1:14" x14ac:dyDescent="0.25">
      <c r="A3489" s="7">
        <v>449580</v>
      </c>
      <c r="B3489" s="7">
        <f t="shared" si="162"/>
        <v>1</v>
      </c>
      <c r="C3489" s="7">
        <f t="shared" si="163"/>
        <v>0</v>
      </c>
      <c r="D3489" s="7">
        <f t="shared" si="164"/>
        <v>1</v>
      </c>
      <c r="E3489" s="7">
        <v>447466</v>
      </c>
      <c r="F3489" t="s">
        <v>50</v>
      </c>
      <c r="G3489" t="s">
        <v>129</v>
      </c>
      <c r="H3489" s="7">
        <v>64</v>
      </c>
      <c r="I3489" s="7" t="s">
        <v>148</v>
      </c>
      <c r="J3489" t="s">
        <v>18</v>
      </c>
      <c r="K3489">
        <v>36.6</v>
      </c>
      <c r="L3489">
        <v>2</v>
      </c>
      <c r="M3489">
        <v>73.5</v>
      </c>
      <c r="N3489">
        <v>2.76</v>
      </c>
    </row>
    <row r="3490" spans="1:14" x14ac:dyDescent="0.25">
      <c r="A3490" s="7">
        <v>449580</v>
      </c>
      <c r="B3490" s="7">
        <f t="shared" si="162"/>
        <v>0</v>
      </c>
      <c r="C3490" s="7">
        <f t="shared" si="163"/>
        <v>1</v>
      </c>
      <c r="D3490" s="7">
        <f t="shared" si="164"/>
        <v>1</v>
      </c>
      <c r="E3490" s="7">
        <v>447466</v>
      </c>
      <c r="F3490" t="s">
        <v>50</v>
      </c>
      <c r="G3490" t="s">
        <v>129</v>
      </c>
      <c r="H3490" s="7">
        <v>64</v>
      </c>
      <c r="I3490" s="7" t="s">
        <v>148</v>
      </c>
      <c r="J3490" t="s">
        <v>18</v>
      </c>
      <c r="K3490">
        <v>36.6</v>
      </c>
      <c r="L3490">
        <v>2</v>
      </c>
      <c r="M3490">
        <v>73.5</v>
      </c>
      <c r="N3490">
        <v>2.76</v>
      </c>
    </row>
    <row r="3491" spans="1:14" x14ac:dyDescent="0.25">
      <c r="A3491" s="7">
        <v>449582</v>
      </c>
      <c r="B3491" s="7">
        <f t="shared" si="162"/>
        <v>1</v>
      </c>
      <c r="C3491" s="7">
        <f t="shared" si="163"/>
        <v>0</v>
      </c>
      <c r="D3491" s="7">
        <f t="shared" si="164"/>
        <v>1</v>
      </c>
      <c r="E3491" s="7">
        <v>447466</v>
      </c>
      <c r="F3491" t="s">
        <v>50</v>
      </c>
      <c r="G3491" t="s">
        <v>129</v>
      </c>
      <c r="H3491" s="7">
        <v>64</v>
      </c>
      <c r="I3491" s="7" t="s">
        <v>148</v>
      </c>
      <c r="J3491" t="s">
        <v>18</v>
      </c>
      <c r="K3491">
        <v>38.4</v>
      </c>
      <c r="L3491">
        <v>2</v>
      </c>
      <c r="M3491">
        <v>73.5</v>
      </c>
      <c r="N3491">
        <v>2.76</v>
      </c>
    </row>
    <row r="3492" spans="1:14" x14ac:dyDescent="0.25">
      <c r="A3492" s="7">
        <v>449582</v>
      </c>
      <c r="B3492" s="7">
        <f t="shared" si="162"/>
        <v>0</v>
      </c>
      <c r="C3492" s="7">
        <f t="shared" si="163"/>
        <v>1</v>
      </c>
      <c r="D3492" s="7">
        <f t="shared" si="164"/>
        <v>1</v>
      </c>
      <c r="E3492" s="7">
        <v>447466</v>
      </c>
      <c r="F3492" t="s">
        <v>50</v>
      </c>
      <c r="G3492" t="s">
        <v>129</v>
      </c>
      <c r="H3492" s="7">
        <v>64</v>
      </c>
      <c r="I3492" s="7" t="s">
        <v>148</v>
      </c>
      <c r="J3492" t="s">
        <v>18</v>
      </c>
      <c r="K3492">
        <v>38.4</v>
      </c>
      <c r="L3492">
        <v>2</v>
      </c>
      <c r="M3492">
        <v>73.5</v>
      </c>
      <c r="N3492">
        <v>2.76</v>
      </c>
    </row>
    <row r="3493" spans="1:14" x14ac:dyDescent="0.25">
      <c r="A3493" s="7">
        <v>449584</v>
      </c>
      <c r="B3493" s="7">
        <f t="shared" si="162"/>
        <v>1</v>
      </c>
      <c r="C3493" s="7">
        <f t="shared" si="163"/>
        <v>0</v>
      </c>
      <c r="D3493" s="7">
        <f t="shared" si="164"/>
        <v>1</v>
      </c>
      <c r="E3493" s="7">
        <v>447466</v>
      </c>
      <c r="F3493" t="s">
        <v>50</v>
      </c>
      <c r="G3493" t="s">
        <v>129</v>
      </c>
      <c r="H3493" s="7">
        <v>64</v>
      </c>
      <c r="I3493" s="7" t="s">
        <v>148</v>
      </c>
      <c r="J3493" t="s">
        <v>18</v>
      </c>
      <c r="K3493">
        <v>37.299999999999997</v>
      </c>
      <c r="L3493">
        <v>5</v>
      </c>
      <c r="M3493">
        <v>40.4</v>
      </c>
      <c r="N3493">
        <v>2.76</v>
      </c>
    </row>
    <row r="3494" spans="1:14" x14ac:dyDescent="0.25">
      <c r="A3494" s="7">
        <v>449584</v>
      </c>
      <c r="B3494" s="7">
        <f t="shared" si="162"/>
        <v>0</v>
      </c>
      <c r="C3494" s="7">
        <f t="shared" si="163"/>
        <v>1</v>
      </c>
      <c r="D3494" s="7">
        <f t="shared" si="164"/>
        <v>1</v>
      </c>
      <c r="E3494" s="7">
        <v>447466</v>
      </c>
      <c r="F3494" t="s">
        <v>50</v>
      </c>
      <c r="G3494" t="s">
        <v>129</v>
      </c>
      <c r="H3494" s="7">
        <v>64</v>
      </c>
      <c r="I3494" s="7" t="s">
        <v>148</v>
      </c>
      <c r="J3494" t="s">
        <v>18</v>
      </c>
      <c r="K3494">
        <v>37.299999999999997</v>
      </c>
      <c r="L3494">
        <v>5</v>
      </c>
      <c r="M3494">
        <v>40.4</v>
      </c>
      <c r="N3494">
        <v>2.76</v>
      </c>
    </row>
    <row r="3495" spans="1:14" x14ac:dyDescent="0.25">
      <c r="A3495" s="7">
        <v>449586</v>
      </c>
      <c r="B3495" s="7">
        <f t="shared" si="162"/>
        <v>1</v>
      </c>
      <c r="C3495" s="7">
        <f t="shared" si="163"/>
        <v>0</v>
      </c>
      <c r="D3495" s="7">
        <f t="shared" si="164"/>
        <v>1</v>
      </c>
      <c r="E3495" s="7">
        <v>447466</v>
      </c>
      <c r="F3495" t="s">
        <v>50</v>
      </c>
      <c r="G3495" t="s">
        <v>129</v>
      </c>
      <c r="H3495" s="7">
        <v>64</v>
      </c>
      <c r="I3495" s="7" t="s">
        <v>148</v>
      </c>
      <c r="J3495" t="s">
        <v>18</v>
      </c>
      <c r="K3495">
        <v>26.8</v>
      </c>
      <c r="L3495">
        <v>3</v>
      </c>
      <c r="M3495">
        <v>44.2</v>
      </c>
      <c r="N3495">
        <v>2.76</v>
      </c>
    </row>
    <row r="3496" spans="1:14" x14ac:dyDescent="0.25">
      <c r="A3496" s="7">
        <v>449586</v>
      </c>
      <c r="B3496" s="7">
        <f t="shared" si="162"/>
        <v>0</v>
      </c>
      <c r="C3496" s="7">
        <f t="shared" si="163"/>
        <v>1</v>
      </c>
      <c r="D3496" s="7">
        <f t="shared" si="164"/>
        <v>1</v>
      </c>
      <c r="E3496" s="7">
        <v>447466</v>
      </c>
      <c r="F3496" t="s">
        <v>50</v>
      </c>
      <c r="G3496" t="s">
        <v>129</v>
      </c>
      <c r="H3496" s="7">
        <v>64</v>
      </c>
      <c r="I3496" s="7" t="s">
        <v>148</v>
      </c>
      <c r="J3496" t="s">
        <v>18</v>
      </c>
      <c r="K3496">
        <v>26.8</v>
      </c>
      <c r="L3496">
        <v>3</v>
      </c>
      <c r="M3496">
        <v>44.2</v>
      </c>
      <c r="N3496">
        <v>2.76</v>
      </c>
    </row>
    <row r="3497" spans="1:14" x14ac:dyDescent="0.25">
      <c r="A3497" s="7">
        <v>449588</v>
      </c>
      <c r="B3497" s="7">
        <f t="shared" si="162"/>
        <v>1</v>
      </c>
      <c r="C3497" s="7">
        <f t="shared" si="163"/>
        <v>0</v>
      </c>
      <c r="D3497" s="7">
        <f t="shared" si="164"/>
        <v>1</v>
      </c>
      <c r="E3497" s="7">
        <v>447466</v>
      </c>
      <c r="F3497" t="s">
        <v>50</v>
      </c>
      <c r="G3497" t="s">
        <v>129</v>
      </c>
      <c r="H3497" s="7">
        <v>64</v>
      </c>
      <c r="I3497" s="7" t="s">
        <v>148</v>
      </c>
      <c r="J3497" t="s">
        <v>18</v>
      </c>
      <c r="K3497">
        <v>36.299999999999997</v>
      </c>
      <c r="L3497">
        <v>4</v>
      </c>
      <c r="M3497">
        <v>46.3</v>
      </c>
      <c r="N3497">
        <v>2.76</v>
      </c>
    </row>
    <row r="3498" spans="1:14" x14ac:dyDescent="0.25">
      <c r="A3498" s="7">
        <v>449588</v>
      </c>
      <c r="B3498" s="7">
        <f t="shared" si="162"/>
        <v>0</v>
      </c>
      <c r="C3498" s="7">
        <f t="shared" si="163"/>
        <v>1</v>
      </c>
      <c r="D3498" s="7">
        <f t="shared" si="164"/>
        <v>1</v>
      </c>
      <c r="E3498" s="7">
        <v>447466</v>
      </c>
      <c r="F3498" t="s">
        <v>50</v>
      </c>
      <c r="G3498" t="s">
        <v>129</v>
      </c>
      <c r="H3498" s="7">
        <v>64</v>
      </c>
      <c r="I3498" s="7" t="s">
        <v>148</v>
      </c>
      <c r="J3498" t="s">
        <v>18</v>
      </c>
      <c r="K3498">
        <v>36.299999999999997</v>
      </c>
      <c r="L3498">
        <v>4</v>
      </c>
      <c r="M3498">
        <v>46.3</v>
      </c>
      <c r="N3498">
        <v>2.76</v>
      </c>
    </row>
    <row r="3499" spans="1:14" x14ac:dyDescent="0.25">
      <c r="A3499" s="7">
        <v>449654</v>
      </c>
      <c r="B3499" s="7">
        <f t="shared" si="162"/>
        <v>0</v>
      </c>
      <c r="C3499" s="7">
        <f t="shared" si="163"/>
        <v>0</v>
      </c>
      <c r="D3499" s="7">
        <f t="shared" si="164"/>
        <v>0</v>
      </c>
      <c r="E3499" s="7">
        <v>447470</v>
      </c>
      <c r="F3499" t="s">
        <v>50</v>
      </c>
      <c r="G3499" t="s">
        <v>106</v>
      </c>
      <c r="H3499" s="7">
        <v>18</v>
      </c>
      <c r="I3499" s="7" t="s">
        <v>148</v>
      </c>
      <c r="J3499" t="s">
        <v>18</v>
      </c>
      <c r="K3499">
        <v>23.1</v>
      </c>
      <c r="L3499">
        <v>2</v>
      </c>
      <c r="M3499">
        <v>57</v>
      </c>
      <c r="N3499">
        <v>2.76</v>
      </c>
    </row>
    <row r="3500" spans="1:14" x14ac:dyDescent="0.25">
      <c r="A3500" s="7">
        <v>449656</v>
      </c>
      <c r="B3500" s="7">
        <f t="shared" si="162"/>
        <v>0</v>
      </c>
      <c r="C3500" s="7">
        <f t="shared" si="163"/>
        <v>0</v>
      </c>
      <c r="D3500" s="7">
        <f t="shared" si="164"/>
        <v>0</v>
      </c>
      <c r="E3500" s="7">
        <v>447470</v>
      </c>
      <c r="F3500" t="s">
        <v>50</v>
      </c>
      <c r="G3500" t="s">
        <v>106</v>
      </c>
      <c r="H3500" s="7">
        <v>18</v>
      </c>
      <c r="I3500" s="7" t="s">
        <v>148</v>
      </c>
      <c r="J3500" t="s">
        <v>18</v>
      </c>
      <c r="K3500">
        <v>31.8</v>
      </c>
      <c r="L3500">
        <v>1</v>
      </c>
      <c r="M3500">
        <v>118.7</v>
      </c>
      <c r="N3500">
        <v>2.76</v>
      </c>
    </row>
    <row r="3501" spans="1:14" x14ac:dyDescent="0.25">
      <c r="A3501" s="7">
        <v>449658</v>
      </c>
      <c r="B3501" s="7">
        <f t="shared" si="162"/>
        <v>0</v>
      </c>
      <c r="C3501" s="7">
        <f t="shared" si="163"/>
        <v>0</v>
      </c>
      <c r="D3501" s="7">
        <f t="shared" si="164"/>
        <v>0</v>
      </c>
      <c r="E3501" s="7">
        <v>447470</v>
      </c>
      <c r="F3501" t="s">
        <v>50</v>
      </c>
      <c r="G3501" t="s">
        <v>106</v>
      </c>
      <c r="H3501" s="7">
        <v>18</v>
      </c>
      <c r="I3501" s="7" t="s">
        <v>148</v>
      </c>
      <c r="J3501" t="s">
        <v>18</v>
      </c>
      <c r="K3501">
        <v>27.3</v>
      </c>
      <c r="L3501">
        <v>1</v>
      </c>
      <c r="M3501">
        <v>92</v>
      </c>
      <c r="N3501">
        <v>2.76</v>
      </c>
    </row>
    <row r="3502" spans="1:14" x14ac:dyDescent="0.25">
      <c r="A3502" s="7">
        <v>449660</v>
      </c>
      <c r="B3502" s="7">
        <f t="shared" si="162"/>
        <v>0</v>
      </c>
      <c r="C3502" s="7">
        <f t="shared" si="163"/>
        <v>0</v>
      </c>
      <c r="D3502" s="7">
        <f t="shared" si="164"/>
        <v>0</v>
      </c>
      <c r="E3502" s="7">
        <v>447470</v>
      </c>
      <c r="F3502" t="s">
        <v>50</v>
      </c>
      <c r="G3502" t="s">
        <v>106</v>
      </c>
      <c r="H3502" s="7">
        <v>18</v>
      </c>
      <c r="I3502" s="7" t="s">
        <v>148</v>
      </c>
      <c r="J3502" t="s">
        <v>18</v>
      </c>
      <c r="K3502">
        <v>33.700000000000003</v>
      </c>
      <c r="L3502">
        <v>3</v>
      </c>
      <c r="M3502">
        <v>57</v>
      </c>
      <c r="N3502">
        <v>2.76</v>
      </c>
    </row>
    <row r="3503" spans="1:14" x14ac:dyDescent="0.25">
      <c r="A3503" s="7">
        <v>449662</v>
      </c>
      <c r="B3503" s="7">
        <f t="shared" si="162"/>
        <v>0</v>
      </c>
      <c r="C3503" s="7">
        <f t="shared" si="163"/>
        <v>0</v>
      </c>
      <c r="D3503" s="7">
        <f t="shared" si="164"/>
        <v>0</v>
      </c>
      <c r="E3503" s="7">
        <v>447470</v>
      </c>
      <c r="F3503" t="s">
        <v>50</v>
      </c>
      <c r="G3503" t="s">
        <v>106</v>
      </c>
      <c r="H3503" s="7">
        <v>18</v>
      </c>
      <c r="I3503" s="7" t="s">
        <v>148</v>
      </c>
      <c r="J3503" t="s">
        <v>18</v>
      </c>
      <c r="K3503">
        <v>23</v>
      </c>
      <c r="L3503">
        <v>1</v>
      </c>
      <c r="M3503">
        <v>92</v>
      </c>
      <c r="N3503">
        <v>2.76</v>
      </c>
    </row>
    <row r="3504" spans="1:14" x14ac:dyDescent="0.25">
      <c r="A3504" s="7">
        <v>449664</v>
      </c>
      <c r="B3504" s="7">
        <f t="shared" si="162"/>
        <v>0</v>
      </c>
      <c r="C3504" s="7">
        <f t="shared" si="163"/>
        <v>0</v>
      </c>
      <c r="D3504" s="7">
        <f t="shared" si="164"/>
        <v>0</v>
      </c>
      <c r="E3504" s="7">
        <v>447470</v>
      </c>
      <c r="F3504" t="s">
        <v>50</v>
      </c>
      <c r="G3504" t="s">
        <v>106</v>
      </c>
      <c r="H3504" s="7">
        <v>18</v>
      </c>
      <c r="I3504" s="7" t="s">
        <v>148</v>
      </c>
      <c r="J3504" t="s">
        <v>18</v>
      </c>
      <c r="K3504">
        <v>32.799999999999997</v>
      </c>
      <c r="L3504">
        <v>2</v>
      </c>
      <c r="M3504">
        <v>73.5</v>
      </c>
      <c r="N3504">
        <v>2.76</v>
      </c>
    </row>
    <row r="3505" spans="1:14" x14ac:dyDescent="0.25">
      <c r="A3505" s="7">
        <v>449666</v>
      </c>
      <c r="B3505" s="7">
        <f t="shared" si="162"/>
        <v>0</v>
      </c>
      <c r="C3505" s="7">
        <f t="shared" si="163"/>
        <v>0</v>
      </c>
      <c r="D3505" s="7">
        <f t="shared" si="164"/>
        <v>0</v>
      </c>
      <c r="E3505" s="7">
        <v>447470</v>
      </c>
      <c r="F3505" t="s">
        <v>50</v>
      </c>
      <c r="G3505" t="s">
        <v>106</v>
      </c>
      <c r="H3505" s="7">
        <v>18</v>
      </c>
      <c r="I3505" s="7" t="s">
        <v>148</v>
      </c>
      <c r="J3505" t="s">
        <v>18</v>
      </c>
      <c r="K3505">
        <v>23.5</v>
      </c>
      <c r="L3505">
        <v>1</v>
      </c>
      <c r="M3505">
        <v>92</v>
      </c>
      <c r="N3505">
        <v>2.76</v>
      </c>
    </row>
    <row r="3506" spans="1:14" x14ac:dyDescent="0.25">
      <c r="A3506" s="7">
        <v>449668</v>
      </c>
      <c r="B3506" s="7">
        <f t="shared" si="162"/>
        <v>0</v>
      </c>
      <c r="C3506" s="7">
        <f t="shared" si="163"/>
        <v>0</v>
      </c>
      <c r="D3506" s="7">
        <f t="shared" si="164"/>
        <v>0</v>
      </c>
      <c r="E3506" s="7">
        <v>447470</v>
      </c>
      <c r="F3506" t="s">
        <v>50</v>
      </c>
      <c r="G3506" t="s">
        <v>106</v>
      </c>
      <c r="H3506" s="7">
        <v>18</v>
      </c>
      <c r="I3506" s="7" t="s">
        <v>148</v>
      </c>
      <c r="J3506" t="s">
        <v>18</v>
      </c>
      <c r="K3506">
        <v>37</v>
      </c>
      <c r="L3506">
        <v>4</v>
      </c>
      <c r="M3506">
        <v>46.3</v>
      </c>
      <c r="N3506">
        <v>2.76</v>
      </c>
    </row>
    <row r="3507" spans="1:14" x14ac:dyDescent="0.25">
      <c r="A3507" s="7">
        <v>449670</v>
      </c>
      <c r="B3507" s="7">
        <f t="shared" si="162"/>
        <v>0</v>
      </c>
      <c r="C3507" s="7">
        <f t="shared" si="163"/>
        <v>0</v>
      </c>
      <c r="D3507" s="7">
        <f t="shared" si="164"/>
        <v>0</v>
      </c>
      <c r="E3507" s="7">
        <v>447470</v>
      </c>
      <c r="F3507" t="s">
        <v>50</v>
      </c>
      <c r="G3507" t="s">
        <v>106</v>
      </c>
      <c r="H3507" s="7">
        <v>18</v>
      </c>
      <c r="I3507" s="7" t="s">
        <v>148</v>
      </c>
      <c r="J3507" t="s">
        <v>18</v>
      </c>
      <c r="K3507">
        <v>33</v>
      </c>
      <c r="L3507">
        <v>1</v>
      </c>
      <c r="M3507">
        <v>118.7</v>
      </c>
      <c r="N3507">
        <v>2.76</v>
      </c>
    </row>
    <row r="3508" spans="1:14" x14ac:dyDescent="0.25">
      <c r="A3508" s="7">
        <v>449672</v>
      </c>
      <c r="B3508" s="7">
        <f t="shared" si="162"/>
        <v>0</v>
      </c>
      <c r="C3508" s="7">
        <f t="shared" si="163"/>
        <v>0</v>
      </c>
      <c r="D3508" s="7">
        <f t="shared" si="164"/>
        <v>0</v>
      </c>
      <c r="E3508" s="7">
        <v>447470</v>
      </c>
      <c r="F3508" t="s">
        <v>50</v>
      </c>
      <c r="G3508" t="s">
        <v>106</v>
      </c>
      <c r="H3508" s="7">
        <v>18</v>
      </c>
      <c r="I3508" s="7" t="s">
        <v>148</v>
      </c>
      <c r="J3508" t="s">
        <v>18</v>
      </c>
      <c r="K3508">
        <v>23.4</v>
      </c>
      <c r="L3508">
        <v>2</v>
      </c>
      <c r="M3508">
        <v>57</v>
      </c>
      <c r="N3508">
        <v>2.76</v>
      </c>
    </row>
    <row r="3509" spans="1:14" x14ac:dyDescent="0.25">
      <c r="A3509" s="7">
        <v>449674</v>
      </c>
      <c r="B3509" s="7">
        <f t="shared" si="162"/>
        <v>0</v>
      </c>
      <c r="C3509" s="7">
        <f t="shared" si="163"/>
        <v>0</v>
      </c>
      <c r="D3509" s="7">
        <f t="shared" si="164"/>
        <v>0</v>
      </c>
      <c r="E3509" s="7">
        <v>447470</v>
      </c>
      <c r="F3509" t="s">
        <v>50</v>
      </c>
      <c r="G3509" t="s">
        <v>106</v>
      </c>
      <c r="H3509" s="7">
        <v>18</v>
      </c>
      <c r="I3509" s="7" t="s">
        <v>148</v>
      </c>
      <c r="J3509" t="s">
        <v>18</v>
      </c>
      <c r="K3509">
        <v>26.3</v>
      </c>
      <c r="L3509">
        <v>1</v>
      </c>
      <c r="M3509">
        <v>92</v>
      </c>
      <c r="N3509">
        <v>2.76</v>
      </c>
    </row>
    <row r="3510" spans="1:14" x14ac:dyDescent="0.25">
      <c r="A3510" s="7">
        <v>449676</v>
      </c>
      <c r="B3510" s="7">
        <f t="shared" si="162"/>
        <v>0</v>
      </c>
      <c r="C3510" s="7">
        <f t="shared" si="163"/>
        <v>0</v>
      </c>
      <c r="D3510" s="7">
        <f t="shared" si="164"/>
        <v>0</v>
      </c>
      <c r="E3510" s="7">
        <v>447470</v>
      </c>
      <c r="F3510" t="s">
        <v>50</v>
      </c>
      <c r="G3510" t="s">
        <v>106</v>
      </c>
      <c r="H3510" s="7">
        <v>18</v>
      </c>
      <c r="I3510" s="7" t="s">
        <v>148</v>
      </c>
      <c r="J3510" t="s">
        <v>18</v>
      </c>
      <c r="K3510">
        <v>33.6</v>
      </c>
      <c r="L3510">
        <v>2</v>
      </c>
      <c r="M3510">
        <v>73.5</v>
      </c>
      <c r="N3510">
        <v>2.76</v>
      </c>
    </row>
    <row r="3511" spans="1:14" x14ac:dyDescent="0.25">
      <c r="A3511" s="7">
        <v>449678</v>
      </c>
      <c r="B3511" s="7">
        <f t="shared" si="162"/>
        <v>0</v>
      </c>
      <c r="C3511" s="7">
        <f t="shared" si="163"/>
        <v>0</v>
      </c>
      <c r="D3511" s="7">
        <f t="shared" si="164"/>
        <v>0</v>
      </c>
      <c r="E3511" s="7">
        <v>447470</v>
      </c>
      <c r="F3511" t="s">
        <v>50</v>
      </c>
      <c r="G3511" t="s">
        <v>106</v>
      </c>
      <c r="H3511" s="7">
        <v>18</v>
      </c>
      <c r="I3511" s="7" t="s">
        <v>148</v>
      </c>
      <c r="J3511" t="s">
        <v>18</v>
      </c>
      <c r="K3511">
        <v>23.7</v>
      </c>
      <c r="L3511">
        <v>2</v>
      </c>
      <c r="M3511">
        <v>57</v>
      </c>
      <c r="N3511">
        <v>2.76</v>
      </c>
    </row>
    <row r="3512" spans="1:14" x14ac:dyDescent="0.25">
      <c r="A3512" s="7">
        <v>449682</v>
      </c>
      <c r="B3512" s="7">
        <f t="shared" si="162"/>
        <v>0</v>
      </c>
      <c r="C3512" s="7">
        <f t="shared" si="163"/>
        <v>0</v>
      </c>
      <c r="D3512" s="7">
        <f t="shared" si="164"/>
        <v>0</v>
      </c>
      <c r="E3512" s="7">
        <v>447470</v>
      </c>
      <c r="F3512" t="s">
        <v>50</v>
      </c>
      <c r="G3512" t="s">
        <v>106</v>
      </c>
      <c r="H3512" s="7">
        <v>18</v>
      </c>
      <c r="I3512" s="7" t="s">
        <v>148</v>
      </c>
      <c r="J3512" t="s">
        <v>18</v>
      </c>
      <c r="K3512">
        <v>32.6</v>
      </c>
      <c r="L3512">
        <v>1</v>
      </c>
      <c r="M3512">
        <v>118.7</v>
      </c>
      <c r="N3512">
        <v>2.76</v>
      </c>
    </row>
    <row r="3513" spans="1:14" x14ac:dyDescent="0.25">
      <c r="A3513" s="7">
        <v>449684</v>
      </c>
      <c r="B3513" s="7">
        <f t="shared" si="162"/>
        <v>0</v>
      </c>
      <c r="C3513" s="7">
        <f t="shared" si="163"/>
        <v>0</v>
      </c>
      <c r="D3513" s="7">
        <f t="shared" si="164"/>
        <v>0</v>
      </c>
      <c r="E3513" s="7">
        <v>447470</v>
      </c>
      <c r="F3513" t="s">
        <v>50</v>
      </c>
      <c r="G3513" t="s">
        <v>106</v>
      </c>
      <c r="H3513" s="7">
        <v>18</v>
      </c>
      <c r="I3513" s="7" t="s">
        <v>148</v>
      </c>
      <c r="J3513" t="s">
        <v>18</v>
      </c>
      <c r="K3513">
        <v>23.3</v>
      </c>
      <c r="L3513">
        <v>1</v>
      </c>
      <c r="M3513">
        <v>92</v>
      </c>
      <c r="N3513">
        <v>2.76</v>
      </c>
    </row>
    <row r="3514" spans="1:14" x14ac:dyDescent="0.25">
      <c r="A3514" s="7">
        <v>449708</v>
      </c>
      <c r="B3514" s="7">
        <f t="shared" si="162"/>
        <v>0</v>
      </c>
      <c r="C3514" s="7">
        <f t="shared" si="163"/>
        <v>0</v>
      </c>
      <c r="D3514" s="7">
        <f t="shared" si="164"/>
        <v>0</v>
      </c>
      <c r="E3514" s="7">
        <v>447472</v>
      </c>
      <c r="F3514" t="s">
        <v>50</v>
      </c>
      <c r="G3514" t="s">
        <v>106</v>
      </c>
      <c r="H3514" s="7">
        <v>20</v>
      </c>
      <c r="I3514" s="7" t="s">
        <v>148</v>
      </c>
      <c r="J3514" t="s">
        <v>18</v>
      </c>
      <c r="K3514">
        <v>23.3</v>
      </c>
      <c r="L3514">
        <v>2</v>
      </c>
      <c r="M3514">
        <v>57</v>
      </c>
      <c r="N3514">
        <v>2.76</v>
      </c>
    </row>
    <row r="3515" spans="1:14" x14ac:dyDescent="0.25">
      <c r="A3515" s="7">
        <v>449710</v>
      </c>
      <c r="B3515" s="7">
        <f t="shared" si="162"/>
        <v>0</v>
      </c>
      <c r="C3515" s="7">
        <f t="shared" si="163"/>
        <v>0</v>
      </c>
      <c r="D3515" s="7">
        <f t="shared" si="164"/>
        <v>0</v>
      </c>
      <c r="E3515" s="7">
        <v>447472</v>
      </c>
      <c r="F3515" t="s">
        <v>50</v>
      </c>
      <c r="G3515" t="s">
        <v>106</v>
      </c>
      <c r="H3515" s="7">
        <v>20</v>
      </c>
      <c r="I3515" s="7" t="s">
        <v>148</v>
      </c>
      <c r="J3515" t="s">
        <v>18</v>
      </c>
      <c r="K3515">
        <v>32.200000000000003</v>
      </c>
      <c r="L3515">
        <v>4</v>
      </c>
      <c r="M3515">
        <v>46.3</v>
      </c>
      <c r="N3515">
        <v>2.76</v>
      </c>
    </row>
    <row r="3516" spans="1:14" x14ac:dyDescent="0.25">
      <c r="A3516" s="7">
        <v>449712</v>
      </c>
      <c r="B3516" s="7">
        <f t="shared" si="162"/>
        <v>0</v>
      </c>
      <c r="C3516" s="7">
        <f t="shared" si="163"/>
        <v>0</v>
      </c>
      <c r="D3516" s="7">
        <f t="shared" si="164"/>
        <v>0</v>
      </c>
      <c r="E3516" s="7">
        <v>447472</v>
      </c>
      <c r="F3516" t="s">
        <v>50</v>
      </c>
      <c r="G3516" t="s">
        <v>106</v>
      </c>
      <c r="H3516" s="7">
        <v>20</v>
      </c>
      <c r="I3516" s="7" t="s">
        <v>148</v>
      </c>
      <c r="J3516" t="s">
        <v>18</v>
      </c>
      <c r="K3516">
        <v>26.4</v>
      </c>
      <c r="L3516">
        <v>1</v>
      </c>
      <c r="M3516">
        <v>92</v>
      </c>
      <c r="N3516">
        <v>2.76</v>
      </c>
    </row>
    <row r="3517" spans="1:14" x14ac:dyDescent="0.25">
      <c r="A3517" s="7">
        <v>449714</v>
      </c>
      <c r="B3517" s="7">
        <f t="shared" si="162"/>
        <v>0</v>
      </c>
      <c r="C3517" s="7">
        <f t="shared" si="163"/>
        <v>0</v>
      </c>
      <c r="D3517" s="7">
        <f t="shared" si="164"/>
        <v>0</v>
      </c>
      <c r="E3517" s="7">
        <v>447472</v>
      </c>
      <c r="F3517" t="s">
        <v>50</v>
      </c>
      <c r="G3517" t="s">
        <v>106</v>
      </c>
      <c r="H3517" s="7">
        <v>20</v>
      </c>
      <c r="I3517" s="7" t="s">
        <v>148</v>
      </c>
      <c r="J3517" t="s">
        <v>18</v>
      </c>
      <c r="K3517">
        <v>33.4</v>
      </c>
      <c r="L3517">
        <v>1</v>
      </c>
      <c r="M3517">
        <v>118.7</v>
      </c>
      <c r="N3517">
        <v>2.76</v>
      </c>
    </row>
    <row r="3518" spans="1:14" x14ac:dyDescent="0.25">
      <c r="A3518" s="7">
        <v>449718</v>
      </c>
      <c r="B3518" s="7">
        <f t="shared" si="162"/>
        <v>0</v>
      </c>
      <c r="C3518" s="7">
        <f t="shared" si="163"/>
        <v>0</v>
      </c>
      <c r="D3518" s="7">
        <f t="shared" si="164"/>
        <v>0</v>
      </c>
      <c r="E3518" s="7">
        <v>447472</v>
      </c>
      <c r="F3518" t="s">
        <v>50</v>
      </c>
      <c r="G3518" t="s">
        <v>106</v>
      </c>
      <c r="H3518" s="7">
        <v>20</v>
      </c>
      <c r="I3518" s="7" t="s">
        <v>148</v>
      </c>
      <c r="J3518" t="s">
        <v>18</v>
      </c>
      <c r="K3518">
        <v>32.6</v>
      </c>
      <c r="L3518">
        <v>1</v>
      </c>
      <c r="M3518">
        <v>118.7</v>
      </c>
      <c r="N3518">
        <v>2.76</v>
      </c>
    </row>
    <row r="3519" spans="1:14" x14ac:dyDescent="0.25">
      <c r="A3519" s="7">
        <v>449720</v>
      </c>
      <c r="B3519" s="7">
        <f t="shared" si="162"/>
        <v>0</v>
      </c>
      <c r="C3519" s="7">
        <f t="shared" si="163"/>
        <v>0</v>
      </c>
      <c r="D3519" s="7">
        <f t="shared" si="164"/>
        <v>0</v>
      </c>
      <c r="E3519" s="7">
        <v>447472</v>
      </c>
      <c r="F3519" t="s">
        <v>50</v>
      </c>
      <c r="G3519" t="s">
        <v>106</v>
      </c>
      <c r="H3519" s="7">
        <v>20</v>
      </c>
      <c r="I3519" s="7" t="s">
        <v>148</v>
      </c>
      <c r="J3519" t="s">
        <v>18</v>
      </c>
      <c r="K3519">
        <v>23.5</v>
      </c>
      <c r="L3519">
        <v>1</v>
      </c>
      <c r="M3519">
        <v>92</v>
      </c>
      <c r="N3519">
        <v>2.76</v>
      </c>
    </row>
    <row r="3520" spans="1:14" x14ac:dyDescent="0.25">
      <c r="A3520" s="7">
        <v>449722</v>
      </c>
      <c r="B3520" s="7">
        <f t="shared" si="162"/>
        <v>0</v>
      </c>
      <c r="C3520" s="7">
        <f t="shared" si="163"/>
        <v>0</v>
      </c>
      <c r="D3520" s="7">
        <f t="shared" si="164"/>
        <v>0</v>
      </c>
      <c r="E3520" s="7">
        <v>447472</v>
      </c>
      <c r="F3520" t="s">
        <v>50</v>
      </c>
      <c r="G3520" t="s">
        <v>106</v>
      </c>
      <c r="H3520" s="7">
        <v>20</v>
      </c>
      <c r="I3520" s="7" t="s">
        <v>148</v>
      </c>
      <c r="J3520" t="s">
        <v>18</v>
      </c>
      <c r="K3520">
        <v>36.5</v>
      </c>
      <c r="L3520">
        <v>2</v>
      </c>
      <c r="M3520">
        <v>73.5</v>
      </c>
      <c r="N3520">
        <v>2.76</v>
      </c>
    </row>
    <row r="3521" spans="1:14" x14ac:dyDescent="0.25">
      <c r="A3521" s="7">
        <v>449724</v>
      </c>
      <c r="B3521" s="7">
        <f t="shared" si="162"/>
        <v>0</v>
      </c>
      <c r="C3521" s="7">
        <f t="shared" si="163"/>
        <v>0</v>
      </c>
      <c r="D3521" s="7">
        <f t="shared" si="164"/>
        <v>0</v>
      </c>
      <c r="E3521" s="7">
        <v>447472</v>
      </c>
      <c r="F3521" t="s">
        <v>50</v>
      </c>
      <c r="G3521" t="s">
        <v>106</v>
      </c>
      <c r="H3521" s="7">
        <v>20</v>
      </c>
      <c r="I3521" s="7" t="s">
        <v>148</v>
      </c>
      <c r="J3521" t="s">
        <v>18</v>
      </c>
      <c r="K3521">
        <v>32.6</v>
      </c>
      <c r="L3521">
        <v>1</v>
      </c>
      <c r="M3521">
        <v>118.7</v>
      </c>
      <c r="N3521">
        <v>2.76</v>
      </c>
    </row>
    <row r="3522" spans="1:14" x14ac:dyDescent="0.25">
      <c r="A3522" s="7">
        <v>449726</v>
      </c>
      <c r="B3522" s="7">
        <f t="shared" si="162"/>
        <v>0</v>
      </c>
      <c r="C3522" s="7">
        <f t="shared" si="163"/>
        <v>0</v>
      </c>
      <c r="D3522" s="7">
        <f t="shared" si="164"/>
        <v>0</v>
      </c>
      <c r="E3522" s="7">
        <v>447472</v>
      </c>
      <c r="F3522" t="s">
        <v>50</v>
      </c>
      <c r="G3522" t="s">
        <v>106</v>
      </c>
      <c r="H3522" s="7">
        <v>20</v>
      </c>
      <c r="I3522" s="7" t="s">
        <v>148</v>
      </c>
      <c r="J3522" t="s">
        <v>18</v>
      </c>
      <c r="K3522">
        <v>22.6</v>
      </c>
      <c r="L3522">
        <v>1</v>
      </c>
      <c r="M3522">
        <v>92</v>
      </c>
      <c r="N3522">
        <v>2.76</v>
      </c>
    </row>
    <row r="3523" spans="1:14" x14ac:dyDescent="0.25">
      <c r="A3523" s="7">
        <v>449728</v>
      </c>
      <c r="B3523" s="7">
        <f t="shared" ref="B3523:B3586" si="165">IF(A3523=A3524,1,0)</f>
        <v>0</v>
      </c>
      <c r="C3523" s="7">
        <f t="shared" ref="C3523:C3586" si="166">IF(A3523=A3522,1,0)</f>
        <v>0</v>
      </c>
      <c r="D3523" s="7">
        <f t="shared" ref="D3523:D3586" si="167">B3523+C3523</f>
        <v>0</v>
      </c>
      <c r="E3523" s="7">
        <v>447472</v>
      </c>
      <c r="F3523" t="s">
        <v>50</v>
      </c>
      <c r="G3523" t="s">
        <v>106</v>
      </c>
      <c r="H3523" s="7">
        <v>20</v>
      </c>
      <c r="I3523" s="7" t="s">
        <v>148</v>
      </c>
      <c r="J3523" t="s">
        <v>18</v>
      </c>
      <c r="K3523">
        <v>26.6</v>
      </c>
      <c r="L3523">
        <v>4</v>
      </c>
      <c r="M3523">
        <v>35.9</v>
      </c>
      <c r="N3523">
        <v>2.76</v>
      </c>
    </row>
    <row r="3524" spans="1:14" x14ac:dyDescent="0.25">
      <c r="A3524" s="7">
        <v>449730</v>
      </c>
      <c r="B3524" s="7">
        <f t="shared" si="165"/>
        <v>0</v>
      </c>
      <c r="C3524" s="7">
        <f t="shared" si="166"/>
        <v>0</v>
      </c>
      <c r="D3524" s="7">
        <f t="shared" si="167"/>
        <v>0</v>
      </c>
      <c r="E3524" s="7">
        <v>447472</v>
      </c>
      <c r="F3524" t="s">
        <v>50</v>
      </c>
      <c r="G3524" t="s">
        <v>106</v>
      </c>
      <c r="H3524" s="7">
        <v>20</v>
      </c>
      <c r="I3524" s="7" t="s">
        <v>148</v>
      </c>
      <c r="J3524" t="s">
        <v>18</v>
      </c>
      <c r="K3524">
        <v>33.4</v>
      </c>
      <c r="L3524">
        <v>2</v>
      </c>
      <c r="M3524">
        <v>73.5</v>
      </c>
      <c r="N3524">
        <v>2.76</v>
      </c>
    </row>
    <row r="3525" spans="1:14" x14ac:dyDescent="0.25">
      <c r="A3525" s="7">
        <v>449732</v>
      </c>
      <c r="B3525" s="7">
        <f t="shared" si="165"/>
        <v>0</v>
      </c>
      <c r="C3525" s="7">
        <f t="shared" si="166"/>
        <v>0</v>
      </c>
      <c r="D3525" s="7">
        <f t="shared" si="167"/>
        <v>0</v>
      </c>
      <c r="E3525" s="7">
        <v>447472</v>
      </c>
      <c r="F3525" t="s">
        <v>50</v>
      </c>
      <c r="G3525" t="s">
        <v>106</v>
      </c>
      <c r="H3525" s="7">
        <v>20</v>
      </c>
      <c r="I3525" s="7" t="s">
        <v>148</v>
      </c>
      <c r="J3525" t="s">
        <v>18</v>
      </c>
      <c r="K3525">
        <v>23.9</v>
      </c>
      <c r="L3525">
        <v>1</v>
      </c>
      <c r="M3525">
        <v>92</v>
      </c>
      <c r="N3525">
        <v>2.76</v>
      </c>
    </row>
    <row r="3526" spans="1:14" x14ac:dyDescent="0.25">
      <c r="A3526" s="7">
        <v>449734</v>
      </c>
      <c r="B3526" s="7">
        <f t="shared" si="165"/>
        <v>0</v>
      </c>
      <c r="C3526" s="7">
        <f t="shared" si="166"/>
        <v>0</v>
      </c>
      <c r="D3526" s="7">
        <f t="shared" si="167"/>
        <v>0</v>
      </c>
      <c r="E3526" s="7">
        <v>447472</v>
      </c>
      <c r="F3526" t="s">
        <v>50</v>
      </c>
      <c r="G3526" t="s">
        <v>106</v>
      </c>
      <c r="H3526" s="7">
        <v>20</v>
      </c>
      <c r="I3526" s="7" t="s">
        <v>148</v>
      </c>
      <c r="J3526" t="s">
        <v>18</v>
      </c>
      <c r="K3526">
        <v>36.799999999999997</v>
      </c>
      <c r="L3526">
        <v>3</v>
      </c>
      <c r="M3526">
        <v>57</v>
      </c>
      <c r="N3526">
        <v>2.76</v>
      </c>
    </row>
    <row r="3527" spans="1:14" x14ac:dyDescent="0.25">
      <c r="A3527" s="7">
        <v>449736</v>
      </c>
      <c r="B3527" s="7">
        <f t="shared" si="165"/>
        <v>0</v>
      </c>
      <c r="C3527" s="7">
        <f t="shared" si="166"/>
        <v>0</v>
      </c>
      <c r="D3527" s="7">
        <f t="shared" si="167"/>
        <v>0</v>
      </c>
      <c r="E3527" s="7">
        <v>447472</v>
      </c>
      <c r="F3527" t="s">
        <v>50</v>
      </c>
      <c r="G3527" t="s">
        <v>106</v>
      </c>
      <c r="H3527" s="7">
        <v>20</v>
      </c>
      <c r="I3527" s="7" t="s">
        <v>148</v>
      </c>
      <c r="J3527" t="s">
        <v>18</v>
      </c>
      <c r="K3527">
        <v>32.1</v>
      </c>
      <c r="L3527">
        <v>1</v>
      </c>
      <c r="M3527">
        <v>118.7</v>
      </c>
      <c r="N3527">
        <v>2.76</v>
      </c>
    </row>
    <row r="3528" spans="1:14" x14ac:dyDescent="0.25">
      <c r="A3528" s="7">
        <v>449740</v>
      </c>
      <c r="B3528" s="7">
        <f t="shared" si="165"/>
        <v>0</v>
      </c>
      <c r="C3528" s="7">
        <f t="shared" si="166"/>
        <v>0</v>
      </c>
      <c r="D3528" s="7">
        <f t="shared" si="167"/>
        <v>0</v>
      </c>
      <c r="E3528" s="7">
        <v>447473</v>
      </c>
      <c r="F3528" t="s">
        <v>50</v>
      </c>
      <c r="G3528" t="s">
        <v>106</v>
      </c>
      <c r="H3528" s="7">
        <v>22</v>
      </c>
      <c r="I3528" s="7" t="s">
        <v>148</v>
      </c>
      <c r="J3528" t="s">
        <v>18</v>
      </c>
      <c r="K3528">
        <v>40.4</v>
      </c>
      <c r="L3528">
        <v>5</v>
      </c>
      <c r="M3528">
        <v>40.4</v>
      </c>
      <c r="N3528">
        <v>2.76</v>
      </c>
    </row>
    <row r="3529" spans="1:14" x14ac:dyDescent="0.25">
      <c r="A3529" s="7">
        <v>449742</v>
      </c>
      <c r="B3529" s="7">
        <f t="shared" si="165"/>
        <v>0</v>
      </c>
      <c r="C3529" s="7">
        <f t="shared" si="166"/>
        <v>0</v>
      </c>
      <c r="D3529" s="7">
        <f t="shared" si="167"/>
        <v>0</v>
      </c>
      <c r="E3529" s="7">
        <v>447473</v>
      </c>
      <c r="F3529" t="s">
        <v>50</v>
      </c>
      <c r="G3529" t="s">
        <v>106</v>
      </c>
      <c r="H3529" s="7">
        <v>22</v>
      </c>
      <c r="I3529" s="7" t="s">
        <v>148</v>
      </c>
      <c r="J3529" t="s">
        <v>18</v>
      </c>
      <c r="K3529">
        <v>31.9</v>
      </c>
      <c r="L3529">
        <v>1</v>
      </c>
      <c r="M3529">
        <v>92</v>
      </c>
      <c r="N3529">
        <v>2.76</v>
      </c>
    </row>
    <row r="3530" spans="1:14" x14ac:dyDescent="0.25">
      <c r="A3530" s="7">
        <v>449744</v>
      </c>
      <c r="B3530" s="7">
        <f t="shared" si="165"/>
        <v>0</v>
      </c>
      <c r="C3530" s="7">
        <f t="shared" si="166"/>
        <v>0</v>
      </c>
      <c r="D3530" s="7">
        <f t="shared" si="167"/>
        <v>0</v>
      </c>
      <c r="E3530" s="7">
        <v>447473</v>
      </c>
      <c r="F3530" t="s">
        <v>50</v>
      </c>
      <c r="G3530" t="s">
        <v>106</v>
      </c>
      <c r="H3530" s="7">
        <v>22</v>
      </c>
      <c r="I3530" s="7" t="s">
        <v>148</v>
      </c>
      <c r="J3530" t="s">
        <v>18</v>
      </c>
      <c r="K3530">
        <v>43.1</v>
      </c>
      <c r="L3530">
        <v>1</v>
      </c>
      <c r="M3530">
        <v>118.7</v>
      </c>
      <c r="N3530">
        <v>2.76</v>
      </c>
    </row>
    <row r="3531" spans="1:14" x14ac:dyDescent="0.25">
      <c r="A3531" s="7">
        <v>449746</v>
      </c>
      <c r="B3531" s="7">
        <f t="shared" si="165"/>
        <v>0</v>
      </c>
      <c r="C3531" s="7">
        <f t="shared" si="166"/>
        <v>0</v>
      </c>
      <c r="D3531" s="7">
        <f t="shared" si="167"/>
        <v>0</v>
      </c>
      <c r="E3531" s="7">
        <v>447473</v>
      </c>
      <c r="F3531" t="s">
        <v>50</v>
      </c>
      <c r="G3531" t="s">
        <v>106</v>
      </c>
      <c r="H3531" s="7">
        <v>22</v>
      </c>
      <c r="I3531" s="7" t="s">
        <v>148</v>
      </c>
      <c r="J3531" t="s">
        <v>18</v>
      </c>
      <c r="K3531">
        <v>44.8</v>
      </c>
      <c r="L3531">
        <v>2</v>
      </c>
      <c r="M3531">
        <v>73.5</v>
      </c>
      <c r="N3531">
        <v>2.76</v>
      </c>
    </row>
    <row r="3532" spans="1:14" x14ac:dyDescent="0.25">
      <c r="A3532" s="7">
        <v>449750</v>
      </c>
      <c r="B3532" s="7">
        <f t="shared" si="165"/>
        <v>0</v>
      </c>
      <c r="C3532" s="7">
        <f t="shared" si="166"/>
        <v>0</v>
      </c>
      <c r="D3532" s="7">
        <f t="shared" si="167"/>
        <v>0</v>
      </c>
      <c r="E3532" s="7">
        <v>447473</v>
      </c>
      <c r="F3532" t="s">
        <v>50</v>
      </c>
      <c r="G3532" t="s">
        <v>106</v>
      </c>
      <c r="H3532" s="7">
        <v>22</v>
      </c>
      <c r="I3532" s="7" t="s">
        <v>148</v>
      </c>
      <c r="J3532" t="s">
        <v>18</v>
      </c>
      <c r="K3532">
        <v>31.9</v>
      </c>
      <c r="L3532">
        <v>1</v>
      </c>
      <c r="M3532">
        <v>92</v>
      </c>
      <c r="N3532">
        <v>2.76</v>
      </c>
    </row>
    <row r="3533" spans="1:14" x14ac:dyDescent="0.25">
      <c r="A3533" s="7">
        <v>449752</v>
      </c>
      <c r="B3533" s="7">
        <f t="shared" si="165"/>
        <v>0</v>
      </c>
      <c r="C3533" s="7">
        <f t="shared" si="166"/>
        <v>0</v>
      </c>
      <c r="D3533" s="7">
        <f t="shared" si="167"/>
        <v>0</v>
      </c>
      <c r="E3533" s="7">
        <v>447473</v>
      </c>
      <c r="F3533" t="s">
        <v>50</v>
      </c>
      <c r="G3533" t="s">
        <v>106</v>
      </c>
      <c r="H3533" s="7">
        <v>22</v>
      </c>
      <c r="I3533" s="7" t="s">
        <v>148</v>
      </c>
      <c r="J3533" t="s">
        <v>18</v>
      </c>
      <c r="K3533">
        <v>43.1</v>
      </c>
      <c r="L3533">
        <v>2</v>
      </c>
      <c r="M3533">
        <v>73.5</v>
      </c>
      <c r="N3533">
        <v>2.76</v>
      </c>
    </row>
    <row r="3534" spans="1:14" x14ac:dyDescent="0.25">
      <c r="A3534" s="7">
        <v>449754</v>
      </c>
      <c r="B3534" s="7">
        <f t="shared" si="165"/>
        <v>0</v>
      </c>
      <c r="C3534" s="7">
        <f t="shared" si="166"/>
        <v>0</v>
      </c>
      <c r="D3534" s="7">
        <f t="shared" si="167"/>
        <v>0</v>
      </c>
      <c r="E3534" s="7">
        <v>447473</v>
      </c>
      <c r="F3534" t="s">
        <v>50</v>
      </c>
      <c r="G3534" t="s">
        <v>106</v>
      </c>
      <c r="H3534" s="7">
        <v>22</v>
      </c>
      <c r="I3534" s="7" t="s">
        <v>148</v>
      </c>
      <c r="J3534" t="s">
        <v>18</v>
      </c>
      <c r="K3534">
        <v>45.9</v>
      </c>
      <c r="L3534">
        <v>1</v>
      </c>
      <c r="M3534">
        <v>118.7</v>
      </c>
      <c r="N3534">
        <v>2.76</v>
      </c>
    </row>
    <row r="3535" spans="1:14" x14ac:dyDescent="0.25">
      <c r="A3535" s="7">
        <v>449756</v>
      </c>
      <c r="B3535" s="7">
        <f t="shared" si="165"/>
        <v>0</v>
      </c>
      <c r="C3535" s="7">
        <f t="shared" si="166"/>
        <v>0</v>
      </c>
      <c r="D3535" s="7">
        <f t="shared" si="167"/>
        <v>0</v>
      </c>
      <c r="E3535" s="7">
        <v>447473</v>
      </c>
      <c r="F3535" t="s">
        <v>50</v>
      </c>
      <c r="G3535" t="s">
        <v>106</v>
      </c>
      <c r="H3535" s="7">
        <v>22</v>
      </c>
      <c r="I3535" s="7" t="s">
        <v>148</v>
      </c>
      <c r="J3535" t="s">
        <v>18</v>
      </c>
      <c r="K3535">
        <v>45.5</v>
      </c>
      <c r="L3535">
        <v>2</v>
      </c>
      <c r="M3535">
        <v>73.5</v>
      </c>
      <c r="N3535">
        <v>2.76</v>
      </c>
    </row>
    <row r="3536" spans="1:14" x14ac:dyDescent="0.25">
      <c r="A3536" s="7">
        <v>449758</v>
      </c>
      <c r="B3536" s="7">
        <f t="shared" si="165"/>
        <v>0</v>
      </c>
      <c r="C3536" s="7">
        <f t="shared" si="166"/>
        <v>0</v>
      </c>
      <c r="D3536" s="7">
        <f t="shared" si="167"/>
        <v>0</v>
      </c>
      <c r="E3536" s="7">
        <v>447473</v>
      </c>
      <c r="F3536" t="s">
        <v>50</v>
      </c>
      <c r="G3536" t="s">
        <v>106</v>
      </c>
      <c r="H3536" s="7">
        <v>22</v>
      </c>
      <c r="I3536" s="7" t="s">
        <v>148</v>
      </c>
      <c r="J3536" t="s">
        <v>18</v>
      </c>
      <c r="K3536">
        <v>43</v>
      </c>
      <c r="L3536">
        <v>6</v>
      </c>
      <c r="M3536">
        <v>40.4</v>
      </c>
      <c r="N3536">
        <v>2.76</v>
      </c>
    </row>
    <row r="3537" spans="1:14" x14ac:dyDescent="0.25">
      <c r="A3537" s="7">
        <v>449760</v>
      </c>
      <c r="B3537" s="7">
        <f t="shared" si="165"/>
        <v>0</v>
      </c>
      <c r="C3537" s="7">
        <f t="shared" si="166"/>
        <v>0</v>
      </c>
      <c r="D3537" s="7">
        <f t="shared" si="167"/>
        <v>0</v>
      </c>
      <c r="E3537" s="7">
        <v>447473</v>
      </c>
      <c r="F3537" t="s">
        <v>50</v>
      </c>
      <c r="G3537" t="s">
        <v>106</v>
      </c>
      <c r="H3537" s="7">
        <v>22</v>
      </c>
      <c r="I3537" s="7" t="s">
        <v>148</v>
      </c>
      <c r="J3537" t="s">
        <v>18</v>
      </c>
      <c r="K3537">
        <v>32.200000000000003</v>
      </c>
      <c r="L3537">
        <v>1</v>
      </c>
      <c r="M3537">
        <v>92</v>
      </c>
      <c r="N3537">
        <v>2.76</v>
      </c>
    </row>
    <row r="3538" spans="1:14" x14ac:dyDescent="0.25">
      <c r="A3538" s="7">
        <v>449762</v>
      </c>
      <c r="B3538" s="7">
        <f t="shared" si="165"/>
        <v>0</v>
      </c>
      <c r="C3538" s="7">
        <f t="shared" si="166"/>
        <v>0</v>
      </c>
      <c r="D3538" s="7">
        <f t="shared" si="167"/>
        <v>0</v>
      </c>
      <c r="E3538" s="7">
        <v>447473</v>
      </c>
      <c r="F3538" t="s">
        <v>50</v>
      </c>
      <c r="G3538" t="s">
        <v>106</v>
      </c>
      <c r="H3538" s="7">
        <v>22</v>
      </c>
      <c r="I3538" s="7" t="s">
        <v>148</v>
      </c>
      <c r="J3538" t="s">
        <v>18</v>
      </c>
      <c r="K3538">
        <v>40.6</v>
      </c>
      <c r="L3538">
        <v>5</v>
      </c>
      <c r="M3538">
        <v>40.4</v>
      </c>
      <c r="N3538">
        <v>2.76</v>
      </c>
    </row>
    <row r="3539" spans="1:14" x14ac:dyDescent="0.25">
      <c r="A3539" s="7">
        <v>449764</v>
      </c>
      <c r="B3539" s="7">
        <f t="shared" si="165"/>
        <v>0</v>
      </c>
      <c r="C3539" s="7">
        <f t="shared" si="166"/>
        <v>0</v>
      </c>
      <c r="D3539" s="7">
        <f t="shared" si="167"/>
        <v>0</v>
      </c>
      <c r="E3539" s="7">
        <v>447473</v>
      </c>
      <c r="F3539" t="s">
        <v>50</v>
      </c>
      <c r="G3539" t="s">
        <v>106</v>
      </c>
      <c r="H3539" s="7">
        <v>22</v>
      </c>
      <c r="I3539" s="7" t="s">
        <v>148</v>
      </c>
      <c r="J3539" t="s">
        <v>18</v>
      </c>
      <c r="K3539">
        <v>45.5</v>
      </c>
      <c r="L3539">
        <v>2</v>
      </c>
      <c r="M3539">
        <v>73.5</v>
      </c>
      <c r="N3539">
        <v>2.76</v>
      </c>
    </row>
    <row r="3540" spans="1:14" x14ac:dyDescent="0.25">
      <c r="A3540" s="7">
        <v>449766</v>
      </c>
      <c r="B3540" s="7">
        <f t="shared" si="165"/>
        <v>0</v>
      </c>
      <c r="C3540" s="7">
        <f t="shared" si="166"/>
        <v>0</v>
      </c>
      <c r="D3540" s="7">
        <f t="shared" si="167"/>
        <v>0</v>
      </c>
      <c r="E3540" s="7">
        <v>447473</v>
      </c>
      <c r="F3540" t="s">
        <v>50</v>
      </c>
      <c r="G3540" t="s">
        <v>106</v>
      </c>
      <c r="H3540" s="7">
        <v>22</v>
      </c>
      <c r="I3540" s="7" t="s">
        <v>148</v>
      </c>
      <c r="J3540" t="s">
        <v>18</v>
      </c>
      <c r="K3540">
        <v>43.1</v>
      </c>
      <c r="L3540">
        <v>3</v>
      </c>
      <c r="M3540">
        <v>57</v>
      </c>
      <c r="N3540">
        <v>2.76</v>
      </c>
    </row>
    <row r="3541" spans="1:14" x14ac:dyDescent="0.25">
      <c r="A3541" s="7">
        <v>449770</v>
      </c>
      <c r="B3541" s="7">
        <f t="shared" si="165"/>
        <v>0</v>
      </c>
      <c r="C3541" s="7">
        <f t="shared" si="166"/>
        <v>0</v>
      </c>
      <c r="D3541" s="7">
        <f t="shared" si="167"/>
        <v>0</v>
      </c>
      <c r="E3541" s="7">
        <v>447473</v>
      </c>
      <c r="F3541" t="s">
        <v>50</v>
      </c>
      <c r="G3541" t="s">
        <v>106</v>
      </c>
      <c r="H3541" s="7">
        <v>22</v>
      </c>
      <c r="I3541" s="7" t="s">
        <v>148</v>
      </c>
      <c r="J3541" t="s">
        <v>18</v>
      </c>
      <c r="K3541">
        <v>40.5</v>
      </c>
      <c r="L3541">
        <v>3</v>
      </c>
      <c r="M3541">
        <v>57</v>
      </c>
      <c r="N3541">
        <v>2.76</v>
      </c>
    </row>
    <row r="3542" spans="1:14" x14ac:dyDescent="0.25">
      <c r="A3542" s="7">
        <v>449809</v>
      </c>
      <c r="B3542" s="7">
        <f t="shared" si="165"/>
        <v>0</v>
      </c>
      <c r="C3542" s="7">
        <f t="shared" si="166"/>
        <v>0</v>
      </c>
      <c r="D3542" s="7">
        <f t="shared" si="167"/>
        <v>0</v>
      </c>
      <c r="E3542" s="7">
        <v>447477</v>
      </c>
      <c r="F3542" t="s">
        <v>50</v>
      </c>
      <c r="G3542" t="s">
        <v>130</v>
      </c>
      <c r="H3542" s="7">
        <v>43</v>
      </c>
      <c r="I3542" s="7" t="s">
        <v>148</v>
      </c>
      <c r="J3542" t="s">
        <v>18</v>
      </c>
      <c r="K3542">
        <v>30.4</v>
      </c>
      <c r="L3542">
        <v>1</v>
      </c>
      <c r="M3542">
        <v>92</v>
      </c>
      <c r="N3542">
        <v>2.76</v>
      </c>
    </row>
    <row r="3543" spans="1:14" x14ac:dyDescent="0.25">
      <c r="A3543" s="7">
        <v>449817</v>
      </c>
      <c r="B3543" s="7">
        <f t="shared" si="165"/>
        <v>0</v>
      </c>
      <c r="C3543" s="7">
        <f t="shared" si="166"/>
        <v>0</v>
      </c>
      <c r="D3543" s="7">
        <f t="shared" si="167"/>
        <v>0</v>
      </c>
      <c r="E3543" s="7">
        <v>447477</v>
      </c>
      <c r="F3543" t="s">
        <v>50</v>
      </c>
      <c r="G3543" t="s">
        <v>130</v>
      </c>
      <c r="H3543" s="7">
        <v>43</v>
      </c>
      <c r="I3543" s="7" t="s">
        <v>148</v>
      </c>
      <c r="J3543" t="s">
        <v>18</v>
      </c>
      <c r="K3543">
        <v>30.4</v>
      </c>
      <c r="L3543">
        <v>2</v>
      </c>
      <c r="M3543">
        <v>57</v>
      </c>
      <c r="N3543">
        <v>2.76</v>
      </c>
    </row>
    <row r="3544" spans="1:14" x14ac:dyDescent="0.25">
      <c r="A3544" s="7">
        <v>449819</v>
      </c>
      <c r="B3544" s="7">
        <f t="shared" si="165"/>
        <v>0</v>
      </c>
      <c r="C3544" s="7">
        <f t="shared" si="166"/>
        <v>0</v>
      </c>
      <c r="D3544" s="7">
        <f t="shared" si="167"/>
        <v>0</v>
      </c>
      <c r="E3544" s="7">
        <v>447477</v>
      </c>
      <c r="F3544" t="s">
        <v>50</v>
      </c>
      <c r="G3544" t="s">
        <v>130</v>
      </c>
      <c r="H3544" s="7">
        <v>43</v>
      </c>
      <c r="I3544" s="7" t="s">
        <v>148</v>
      </c>
      <c r="J3544" t="s">
        <v>18</v>
      </c>
      <c r="K3544">
        <v>30.2</v>
      </c>
      <c r="L3544">
        <v>1</v>
      </c>
      <c r="M3544">
        <v>92</v>
      </c>
      <c r="N3544">
        <v>2.76</v>
      </c>
    </row>
    <row r="3545" spans="1:14" x14ac:dyDescent="0.25">
      <c r="A3545" s="7">
        <v>449821</v>
      </c>
      <c r="B3545" s="7">
        <f t="shared" si="165"/>
        <v>0</v>
      </c>
      <c r="C3545" s="7">
        <f t="shared" si="166"/>
        <v>0</v>
      </c>
      <c r="D3545" s="7">
        <f t="shared" si="167"/>
        <v>0</v>
      </c>
      <c r="E3545" s="7">
        <v>447477</v>
      </c>
      <c r="F3545" t="s">
        <v>50</v>
      </c>
      <c r="G3545" t="s">
        <v>130</v>
      </c>
      <c r="H3545" s="7">
        <v>43</v>
      </c>
      <c r="I3545" s="7" t="s">
        <v>148</v>
      </c>
      <c r="J3545" t="s">
        <v>18</v>
      </c>
      <c r="K3545">
        <v>43.1</v>
      </c>
      <c r="L3545">
        <v>1</v>
      </c>
      <c r="M3545">
        <v>118.7</v>
      </c>
      <c r="N3545">
        <v>2.76</v>
      </c>
    </row>
    <row r="3546" spans="1:14" x14ac:dyDescent="0.25">
      <c r="A3546" s="7">
        <v>449823</v>
      </c>
      <c r="B3546" s="7">
        <f t="shared" si="165"/>
        <v>0</v>
      </c>
      <c r="C3546" s="7">
        <f t="shared" si="166"/>
        <v>0</v>
      </c>
      <c r="D3546" s="7">
        <f t="shared" si="167"/>
        <v>0</v>
      </c>
      <c r="E3546" s="7">
        <v>447477</v>
      </c>
      <c r="F3546" t="s">
        <v>50</v>
      </c>
      <c r="G3546" t="s">
        <v>130</v>
      </c>
      <c r="H3546" s="7">
        <v>43</v>
      </c>
      <c r="I3546" s="7" t="s">
        <v>148</v>
      </c>
      <c r="J3546" t="s">
        <v>18</v>
      </c>
      <c r="K3546">
        <v>42.8</v>
      </c>
      <c r="L3546">
        <v>1</v>
      </c>
      <c r="M3546">
        <v>118.7</v>
      </c>
      <c r="N3546">
        <v>2.76</v>
      </c>
    </row>
    <row r="3547" spans="1:14" x14ac:dyDescent="0.25">
      <c r="A3547" s="7">
        <v>449825</v>
      </c>
      <c r="B3547" s="7">
        <f t="shared" si="165"/>
        <v>0</v>
      </c>
      <c r="C3547" s="7">
        <f t="shared" si="166"/>
        <v>0</v>
      </c>
      <c r="D3547" s="7">
        <f t="shared" si="167"/>
        <v>0</v>
      </c>
      <c r="E3547" s="7">
        <v>447477</v>
      </c>
      <c r="F3547" t="s">
        <v>50</v>
      </c>
      <c r="G3547" t="s">
        <v>130</v>
      </c>
      <c r="H3547" s="7">
        <v>43</v>
      </c>
      <c r="I3547" s="7" t="s">
        <v>148</v>
      </c>
      <c r="J3547" t="s">
        <v>18</v>
      </c>
      <c r="K3547">
        <v>40.1</v>
      </c>
      <c r="L3547">
        <v>2</v>
      </c>
      <c r="M3547">
        <v>73.5</v>
      </c>
      <c r="N3547">
        <v>2.76</v>
      </c>
    </row>
    <row r="3548" spans="1:14" x14ac:dyDescent="0.25">
      <c r="A3548" s="7">
        <v>449827</v>
      </c>
      <c r="B3548" s="7">
        <f t="shared" si="165"/>
        <v>0</v>
      </c>
      <c r="C3548" s="7">
        <f t="shared" si="166"/>
        <v>0</v>
      </c>
      <c r="D3548" s="7">
        <f t="shared" si="167"/>
        <v>0</v>
      </c>
      <c r="E3548" s="7">
        <v>447477</v>
      </c>
      <c r="F3548" t="s">
        <v>50</v>
      </c>
      <c r="G3548" t="s">
        <v>130</v>
      </c>
      <c r="H3548" s="7">
        <v>43</v>
      </c>
      <c r="I3548" s="7" t="s">
        <v>148</v>
      </c>
      <c r="J3548" t="s">
        <v>18</v>
      </c>
      <c r="K3548">
        <v>31.3</v>
      </c>
      <c r="L3548">
        <v>3</v>
      </c>
      <c r="M3548">
        <v>44.2</v>
      </c>
      <c r="N3548">
        <v>2.76</v>
      </c>
    </row>
    <row r="3549" spans="1:14" x14ac:dyDescent="0.25">
      <c r="A3549" s="7">
        <v>449829</v>
      </c>
      <c r="B3549" s="7">
        <f t="shared" si="165"/>
        <v>0</v>
      </c>
      <c r="C3549" s="7">
        <f t="shared" si="166"/>
        <v>0</v>
      </c>
      <c r="D3549" s="7">
        <f t="shared" si="167"/>
        <v>0</v>
      </c>
      <c r="E3549" s="7">
        <v>447477</v>
      </c>
      <c r="F3549" t="s">
        <v>50</v>
      </c>
      <c r="G3549" t="s">
        <v>130</v>
      </c>
      <c r="H3549" s="7">
        <v>43</v>
      </c>
      <c r="I3549" s="7" t="s">
        <v>148</v>
      </c>
      <c r="J3549" t="s">
        <v>18</v>
      </c>
      <c r="K3549">
        <v>40.1</v>
      </c>
      <c r="L3549">
        <v>4</v>
      </c>
      <c r="M3549">
        <v>46.3</v>
      </c>
      <c r="N3549">
        <v>2.76</v>
      </c>
    </row>
    <row r="3550" spans="1:14" x14ac:dyDescent="0.25">
      <c r="A3550" s="7">
        <v>449831</v>
      </c>
      <c r="B3550" s="7">
        <f t="shared" si="165"/>
        <v>0</v>
      </c>
      <c r="C3550" s="7">
        <f t="shared" si="166"/>
        <v>0</v>
      </c>
      <c r="D3550" s="7">
        <f t="shared" si="167"/>
        <v>0</v>
      </c>
      <c r="E3550" s="7">
        <v>447477</v>
      </c>
      <c r="F3550" t="s">
        <v>50</v>
      </c>
      <c r="G3550" t="s">
        <v>130</v>
      </c>
      <c r="H3550" s="7">
        <v>43</v>
      </c>
      <c r="I3550" s="7" t="s">
        <v>148</v>
      </c>
      <c r="J3550" t="s">
        <v>18</v>
      </c>
      <c r="K3550">
        <v>43.1</v>
      </c>
      <c r="L3550">
        <v>2</v>
      </c>
      <c r="M3550">
        <v>73.5</v>
      </c>
      <c r="N3550">
        <v>2.76</v>
      </c>
    </row>
    <row r="3551" spans="1:14" x14ac:dyDescent="0.25">
      <c r="A3551" s="7">
        <v>449833</v>
      </c>
      <c r="B3551" s="7">
        <f t="shared" si="165"/>
        <v>0</v>
      </c>
      <c r="C3551" s="7">
        <f t="shared" si="166"/>
        <v>0</v>
      </c>
      <c r="D3551" s="7">
        <f t="shared" si="167"/>
        <v>0</v>
      </c>
      <c r="E3551" s="7">
        <v>447477</v>
      </c>
      <c r="F3551" t="s">
        <v>50</v>
      </c>
      <c r="G3551" t="s">
        <v>130</v>
      </c>
      <c r="H3551" s="7">
        <v>43</v>
      </c>
      <c r="I3551" s="7" t="s">
        <v>148</v>
      </c>
      <c r="J3551" t="s">
        <v>18</v>
      </c>
      <c r="K3551">
        <v>42.1</v>
      </c>
      <c r="L3551">
        <v>1</v>
      </c>
      <c r="M3551">
        <v>118.7</v>
      </c>
      <c r="N3551">
        <v>2.76</v>
      </c>
    </row>
    <row r="3552" spans="1:14" x14ac:dyDescent="0.25">
      <c r="A3552" s="7">
        <v>449835</v>
      </c>
      <c r="B3552" s="7">
        <f t="shared" si="165"/>
        <v>0</v>
      </c>
      <c r="C3552" s="7">
        <f t="shared" si="166"/>
        <v>0</v>
      </c>
      <c r="D3552" s="7">
        <f t="shared" si="167"/>
        <v>0</v>
      </c>
      <c r="E3552" s="7">
        <v>447477</v>
      </c>
      <c r="F3552" t="s">
        <v>50</v>
      </c>
      <c r="G3552" t="s">
        <v>130</v>
      </c>
      <c r="H3552" s="7">
        <v>43</v>
      </c>
      <c r="I3552" s="7" t="s">
        <v>148</v>
      </c>
      <c r="J3552" t="s">
        <v>18</v>
      </c>
      <c r="K3552">
        <v>43</v>
      </c>
      <c r="L3552">
        <v>2</v>
      </c>
      <c r="M3552">
        <v>73.5</v>
      </c>
      <c r="N3552">
        <v>2.76</v>
      </c>
    </row>
    <row r="3553" spans="1:14" x14ac:dyDescent="0.25">
      <c r="A3553" s="7">
        <v>449837</v>
      </c>
      <c r="B3553" s="7">
        <f t="shared" si="165"/>
        <v>0</v>
      </c>
      <c r="C3553" s="7">
        <f t="shared" si="166"/>
        <v>0</v>
      </c>
      <c r="D3553" s="7">
        <f t="shared" si="167"/>
        <v>0</v>
      </c>
      <c r="E3553" s="7">
        <v>447477</v>
      </c>
      <c r="F3553" t="s">
        <v>50</v>
      </c>
      <c r="G3553" t="s">
        <v>130</v>
      </c>
      <c r="H3553" s="7">
        <v>43</v>
      </c>
      <c r="I3553" s="7" t="s">
        <v>148</v>
      </c>
      <c r="J3553" t="s">
        <v>18</v>
      </c>
      <c r="K3553">
        <v>42.7</v>
      </c>
      <c r="L3553">
        <v>4</v>
      </c>
      <c r="M3553">
        <v>46.3</v>
      </c>
      <c r="N3553">
        <v>2.76</v>
      </c>
    </row>
    <row r="3554" spans="1:14" x14ac:dyDescent="0.25">
      <c r="A3554" s="7">
        <v>449839</v>
      </c>
      <c r="B3554" s="7">
        <f t="shared" si="165"/>
        <v>0</v>
      </c>
      <c r="C3554" s="7">
        <f t="shared" si="166"/>
        <v>0</v>
      </c>
      <c r="D3554" s="7">
        <f t="shared" si="167"/>
        <v>0</v>
      </c>
      <c r="E3554" s="7">
        <v>447477</v>
      </c>
      <c r="F3554" t="s">
        <v>50</v>
      </c>
      <c r="G3554" t="s">
        <v>130</v>
      </c>
      <c r="H3554" s="7">
        <v>43</v>
      </c>
      <c r="I3554" s="7" t="s">
        <v>148</v>
      </c>
      <c r="J3554" t="s">
        <v>18</v>
      </c>
      <c r="K3554">
        <v>39.5</v>
      </c>
      <c r="L3554">
        <v>3</v>
      </c>
      <c r="M3554">
        <v>57</v>
      </c>
      <c r="N3554">
        <v>2.76</v>
      </c>
    </row>
    <row r="3555" spans="1:14" x14ac:dyDescent="0.25">
      <c r="A3555" s="7">
        <v>449843</v>
      </c>
      <c r="B3555" s="7">
        <f t="shared" si="165"/>
        <v>0</v>
      </c>
      <c r="C3555" s="7">
        <f t="shared" si="166"/>
        <v>0</v>
      </c>
      <c r="D3555" s="7">
        <f t="shared" si="167"/>
        <v>0</v>
      </c>
      <c r="E3555" s="7">
        <v>447478</v>
      </c>
      <c r="F3555" t="s">
        <v>50</v>
      </c>
      <c r="G3555" t="s">
        <v>130</v>
      </c>
      <c r="H3555" s="7">
        <v>45</v>
      </c>
      <c r="I3555" s="7" t="s">
        <v>148</v>
      </c>
      <c r="J3555" t="s">
        <v>18</v>
      </c>
      <c r="K3555">
        <v>40</v>
      </c>
      <c r="L3555">
        <v>2</v>
      </c>
      <c r="M3555">
        <v>73.5</v>
      </c>
      <c r="N3555">
        <v>2.76</v>
      </c>
    </row>
    <row r="3556" spans="1:14" x14ac:dyDescent="0.25">
      <c r="A3556" s="7">
        <v>449845</v>
      </c>
      <c r="B3556" s="7">
        <f t="shared" si="165"/>
        <v>0</v>
      </c>
      <c r="C3556" s="7">
        <f t="shared" si="166"/>
        <v>0</v>
      </c>
      <c r="D3556" s="7">
        <f t="shared" si="167"/>
        <v>0</v>
      </c>
      <c r="E3556" s="7">
        <v>447478</v>
      </c>
      <c r="F3556" t="s">
        <v>50</v>
      </c>
      <c r="G3556" t="s">
        <v>130</v>
      </c>
      <c r="H3556" s="7">
        <v>45</v>
      </c>
      <c r="I3556" s="7" t="s">
        <v>148</v>
      </c>
      <c r="J3556" t="s">
        <v>18</v>
      </c>
      <c r="K3556">
        <v>43.6</v>
      </c>
      <c r="L3556">
        <v>1</v>
      </c>
      <c r="M3556">
        <v>118.7</v>
      </c>
      <c r="N3556">
        <v>2.76</v>
      </c>
    </row>
    <row r="3557" spans="1:14" x14ac:dyDescent="0.25">
      <c r="A3557" s="7">
        <v>449847</v>
      </c>
      <c r="B3557" s="7">
        <f t="shared" si="165"/>
        <v>0</v>
      </c>
      <c r="C3557" s="7">
        <f t="shared" si="166"/>
        <v>0</v>
      </c>
      <c r="D3557" s="7">
        <f t="shared" si="167"/>
        <v>0</v>
      </c>
      <c r="E3557" s="7">
        <v>447478</v>
      </c>
      <c r="F3557" t="s">
        <v>50</v>
      </c>
      <c r="G3557" t="s">
        <v>130</v>
      </c>
      <c r="H3557" s="7">
        <v>45</v>
      </c>
      <c r="I3557" s="7" t="s">
        <v>148</v>
      </c>
      <c r="J3557" t="s">
        <v>18</v>
      </c>
      <c r="K3557">
        <v>42.5</v>
      </c>
      <c r="L3557">
        <v>3</v>
      </c>
      <c r="M3557">
        <v>57</v>
      </c>
      <c r="N3557">
        <v>2.76</v>
      </c>
    </row>
    <row r="3558" spans="1:14" x14ac:dyDescent="0.25">
      <c r="A3558" s="7">
        <v>449849</v>
      </c>
      <c r="B3558" s="7">
        <f t="shared" si="165"/>
        <v>0</v>
      </c>
      <c r="C3558" s="7">
        <f t="shared" si="166"/>
        <v>0</v>
      </c>
      <c r="D3558" s="7">
        <f t="shared" si="167"/>
        <v>0</v>
      </c>
      <c r="E3558" s="7">
        <v>447478</v>
      </c>
      <c r="F3558" t="s">
        <v>50</v>
      </c>
      <c r="G3558" t="s">
        <v>130</v>
      </c>
      <c r="H3558" s="7">
        <v>45</v>
      </c>
      <c r="I3558" s="7" t="s">
        <v>148</v>
      </c>
      <c r="J3558" t="s">
        <v>18</v>
      </c>
      <c r="K3558">
        <v>31.1</v>
      </c>
      <c r="L3558">
        <v>2</v>
      </c>
      <c r="M3558">
        <v>57</v>
      </c>
      <c r="N3558">
        <v>2.76</v>
      </c>
    </row>
    <row r="3559" spans="1:14" x14ac:dyDescent="0.25">
      <c r="A3559" s="7">
        <v>449851</v>
      </c>
      <c r="B3559" s="7">
        <f t="shared" si="165"/>
        <v>0</v>
      </c>
      <c r="C3559" s="7">
        <f t="shared" si="166"/>
        <v>0</v>
      </c>
      <c r="D3559" s="7">
        <f t="shared" si="167"/>
        <v>0</v>
      </c>
      <c r="E3559" s="7">
        <v>447478</v>
      </c>
      <c r="F3559" t="s">
        <v>50</v>
      </c>
      <c r="G3559" t="s">
        <v>130</v>
      </c>
      <c r="H3559" s="7">
        <v>45</v>
      </c>
      <c r="I3559" s="7" t="s">
        <v>148</v>
      </c>
      <c r="J3559" t="s">
        <v>18</v>
      </c>
      <c r="K3559">
        <v>40.200000000000003</v>
      </c>
      <c r="L3559">
        <v>2</v>
      </c>
      <c r="M3559">
        <v>73.5</v>
      </c>
      <c r="N3559">
        <v>2.76</v>
      </c>
    </row>
    <row r="3560" spans="1:14" x14ac:dyDescent="0.25">
      <c r="A3560" s="7">
        <v>449853</v>
      </c>
      <c r="B3560" s="7">
        <f t="shared" si="165"/>
        <v>0</v>
      </c>
      <c r="C3560" s="7">
        <f t="shared" si="166"/>
        <v>0</v>
      </c>
      <c r="D3560" s="7">
        <f t="shared" si="167"/>
        <v>0</v>
      </c>
      <c r="E3560" s="7">
        <v>447478</v>
      </c>
      <c r="F3560" t="s">
        <v>50</v>
      </c>
      <c r="G3560" t="s">
        <v>130</v>
      </c>
      <c r="H3560" s="7">
        <v>45</v>
      </c>
      <c r="I3560" s="7" t="s">
        <v>148</v>
      </c>
      <c r="J3560" t="s">
        <v>18</v>
      </c>
      <c r="K3560">
        <v>42.5</v>
      </c>
      <c r="L3560">
        <v>1</v>
      </c>
      <c r="M3560">
        <v>118.7</v>
      </c>
      <c r="N3560">
        <v>2.76</v>
      </c>
    </row>
    <row r="3561" spans="1:14" x14ac:dyDescent="0.25">
      <c r="A3561" s="7">
        <v>449855</v>
      </c>
      <c r="B3561" s="7">
        <f t="shared" si="165"/>
        <v>0</v>
      </c>
      <c r="C3561" s="7">
        <f t="shared" si="166"/>
        <v>0</v>
      </c>
      <c r="D3561" s="7">
        <f t="shared" si="167"/>
        <v>0</v>
      </c>
      <c r="E3561" s="7">
        <v>447478</v>
      </c>
      <c r="F3561" t="s">
        <v>50</v>
      </c>
      <c r="G3561" t="s">
        <v>130</v>
      </c>
      <c r="H3561" s="7">
        <v>45</v>
      </c>
      <c r="I3561" s="7" t="s">
        <v>148</v>
      </c>
      <c r="J3561" t="s">
        <v>18</v>
      </c>
      <c r="K3561">
        <v>44.1</v>
      </c>
      <c r="L3561">
        <v>4</v>
      </c>
      <c r="M3561">
        <v>46.3</v>
      </c>
      <c r="N3561">
        <v>2.76</v>
      </c>
    </row>
    <row r="3562" spans="1:14" x14ac:dyDescent="0.25">
      <c r="A3562" s="7">
        <v>449857</v>
      </c>
      <c r="B3562" s="7">
        <f t="shared" si="165"/>
        <v>0</v>
      </c>
      <c r="C3562" s="7">
        <f t="shared" si="166"/>
        <v>0</v>
      </c>
      <c r="D3562" s="7">
        <f t="shared" si="167"/>
        <v>0</v>
      </c>
      <c r="E3562" s="7">
        <v>447478</v>
      </c>
      <c r="F3562" t="s">
        <v>50</v>
      </c>
      <c r="G3562" t="s">
        <v>130</v>
      </c>
      <c r="H3562" s="7">
        <v>45</v>
      </c>
      <c r="I3562" s="7" t="s">
        <v>148</v>
      </c>
      <c r="J3562" t="s">
        <v>18</v>
      </c>
      <c r="K3562">
        <v>40.4</v>
      </c>
      <c r="L3562">
        <v>4</v>
      </c>
      <c r="M3562">
        <v>46.3</v>
      </c>
      <c r="N3562">
        <v>2.76</v>
      </c>
    </row>
    <row r="3563" spans="1:14" x14ac:dyDescent="0.25">
      <c r="A3563" s="7">
        <v>449859</v>
      </c>
      <c r="B3563" s="7">
        <f t="shared" si="165"/>
        <v>0</v>
      </c>
      <c r="C3563" s="7">
        <f t="shared" si="166"/>
        <v>0</v>
      </c>
      <c r="D3563" s="7">
        <f t="shared" si="167"/>
        <v>0</v>
      </c>
      <c r="E3563" s="7">
        <v>447478</v>
      </c>
      <c r="F3563" t="s">
        <v>50</v>
      </c>
      <c r="G3563" t="s">
        <v>130</v>
      </c>
      <c r="H3563" s="7">
        <v>45</v>
      </c>
      <c r="I3563" s="7" t="s">
        <v>148</v>
      </c>
      <c r="J3563" t="s">
        <v>18</v>
      </c>
      <c r="K3563">
        <v>31.1</v>
      </c>
      <c r="L3563">
        <v>4</v>
      </c>
      <c r="M3563">
        <v>35.9</v>
      </c>
      <c r="N3563">
        <v>2.76</v>
      </c>
    </row>
    <row r="3564" spans="1:14" x14ac:dyDescent="0.25">
      <c r="A3564" s="7">
        <v>449861</v>
      </c>
      <c r="B3564" s="7">
        <f t="shared" si="165"/>
        <v>0</v>
      </c>
      <c r="C3564" s="7">
        <f t="shared" si="166"/>
        <v>0</v>
      </c>
      <c r="D3564" s="7">
        <f t="shared" si="167"/>
        <v>0</v>
      </c>
      <c r="E3564" s="7">
        <v>447478</v>
      </c>
      <c r="F3564" t="s">
        <v>50</v>
      </c>
      <c r="G3564" t="s">
        <v>130</v>
      </c>
      <c r="H3564" s="7">
        <v>45</v>
      </c>
      <c r="I3564" s="7" t="s">
        <v>148</v>
      </c>
      <c r="J3564" t="s">
        <v>18</v>
      </c>
      <c r="K3564">
        <v>43.9</v>
      </c>
      <c r="L3564">
        <v>1</v>
      </c>
      <c r="M3564">
        <v>118.7</v>
      </c>
      <c r="N3564">
        <v>2.76</v>
      </c>
    </row>
    <row r="3565" spans="1:14" x14ac:dyDescent="0.25">
      <c r="A3565" s="7">
        <v>449863</v>
      </c>
      <c r="B3565" s="7">
        <f t="shared" si="165"/>
        <v>0</v>
      </c>
      <c r="C3565" s="7">
        <f t="shared" si="166"/>
        <v>0</v>
      </c>
      <c r="D3565" s="7">
        <f t="shared" si="167"/>
        <v>0</v>
      </c>
      <c r="E3565" s="7">
        <v>447478</v>
      </c>
      <c r="F3565" t="s">
        <v>50</v>
      </c>
      <c r="G3565" t="s">
        <v>130</v>
      </c>
      <c r="H3565" s="7">
        <v>45</v>
      </c>
      <c r="I3565" s="7" t="s">
        <v>148</v>
      </c>
      <c r="J3565" t="s">
        <v>18</v>
      </c>
      <c r="K3565">
        <v>43</v>
      </c>
      <c r="L3565">
        <v>2</v>
      </c>
      <c r="M3565">
        <v>73.5</v>
      </c>
      <c r="N3565">
        <v>2.76</v>
      </c>
    </row>
    <row r="3566" spans="1:14" x14ac:dyDescent="0.25">
      <c r="A3566" s="7">
        <v>449865</v>
      </c>
      <c r="B3566" s="7">
        <f t="shared" si="165"/>
        <v>0</v>
      </c>
      <c r="C3566" s="7">
        <f t="shared" si="166"/>
        <v>0</v>
      </c>
      <c r="D3566" s="7">
        <f t="shared" si="167"/>
        <v>0</v>
      </c>
      <c r="E3566" s="7">
        <v>447478</v>
      </c>
      <c r="F3566" t="s">
        <v>50</v>
      </c>
      <c r="G3566" t="s">
        <v>130</v>
      </c>
      <c r="H3566" s="7">
        <v>45</v>
      </c>
      <c r="I3566" s="7" t="s">
        <v>148</v>
      </c>
      <c r="J3566" t="s">
        <v>18</v>
      </c>
      <c r="K3566">
        <v>43</v>
      </c>
      <c r="L3566">
        <v>3</v>
      </c>
      <c r="M3566">
        <v>57</v>
      </c>
      <c r="N3566">
        <v>2.76</v>
      </c>
    </row>
    <row r="3567" spans="1:14" x14ac:dyDescent="0.25">
      <c r="A3567" s="7">
        <v>449867</v>
      </c>
      <c r="B3567" s="7">
        <f t="shared" si="165"/>
        <v>0</v>
      </c>
      <c r="C3567" s="7">
        <f t="shared" si="166"/>
        <v>0</v>
      </c>
      <c r="D3567" s="7">
        <f t="shared" si="167"/>
        <v>0</v>
      </c>
      <c r="E3567" s="7">
        <v>447478</v>
      </c>
      <c r="F3567" t="s">
        <v>50</v>
      </c>
      <c r="G3567" t="s">
        <v>130</v>
      </c>
      <c r="H3567" s="7">
        <v>45</v>
      </c>
      <c r="I3567" s="7" t="s">
        <v>148</v>
      </c>
      <c r="J3567" t="s">
        <v>18</v>
      </c>
      <c r="K3567">
        <v>43.5</v>
      </c>
      <c r="L3567">
        <v>4</v>
      </c>
      <c r="M3567">
        <v>46.3</v>
      </c>
      <c r="N3567">
        <v>2.76</v>
      </c>
    </row>
    <row r="3568" spans="1:14" x14ac:dyDescent="0.25">
      <c r="A3568" s="7">
        <v>449869</v>
      </c>
      <c r="B3568" s="7">
        <f t="shared" si="165"/>
        <v>0</v>
      </c>
      <c r="C3568" s="7">
        <f t="shared" si="166"/>
        <v>0</v>
      </c>
      <c r="D3568" s="7">
        <f t="shared" si="167"/>
        <v>0</v>
      </c>
      <c r="E3568" s="7">
        <v>447478</v>
      </c>
      <c r="F3568" t="s">
        <v>50</v>
      </c>
      <c r="G3568" t="s">
        <v>130</v>
      </c>
      <c r="H3568" s="7">
        <v>45</v>
      </c>
      <c r="I3568" s="7" t="s">
        <v>148</v>
      </c>
      <c r="J3568" t="s">
        <v>18</v>
      </c>
      <c r="K3568">
        <v>40.200000000000003</v>
      </c>
      <c r="L3568">
        <v>1</v>
      </c>
      <c r="M3568">
        <v>118.7</v>
      </c>
      <c r="N3568">
        <v>2.76</v>
      </c>
    </row>
    <row r="3569" spans="1:14" x14ac:dyDescent="0.25">
      <c r="A3569" s="7">
        <v>449871</v>
      </c>
      <c r="B3569" s="7">
        <f t="shared" si="165"/>
        <v>0</v>
      </c>
      <c r="C3569" s="7">
        <f t="shared" si="166"/>
        <v>0</v>
      </c>
      <c r="D3569" s="7">
        <f t="shared" si="167"/>
        <v>0</v>
      </c>
      <c r="E3569" s="7">
        <v>447478</v>
      </c>
      <c r="F3569" t="s">
        <v>50</v>
      </c>
      <c r="G3569" t="s">
        <v>130</v>
      </c>
      <c r="H3569" s="7">
        <v>45</v>
      </c>
      <c r="I3569" s="7" t="s">
        <v>148</v>
      </c>
      <c r="J3569" t="s">
        <v>18</v>
      </c>
      <c r="K3569">
        <v>31.1</v>
      </c>
      <c r="L3569">
        <v>1</v>
      </c>
      <c r="M3569">
        <v>92</v>
      </c>
      <c r="N3569">
        <v>2.76</v>
      </c>
    </row>
    <row r="3570" spans="1:14" x14ac:dyDescent="0.25">
      <c r="A3570" s="7">
        <v>449923</v>
      </c>
      <c r="B3570" s="7">
        <f t="shared" si="165"/>
        <v>1</v>
      </c>
      <c r="C3570" s="7">
        <f t="shared" si="166"/>
        <v>0</v>
      </c>
      <c r="D3570" s="7">
        <f t="shared" si="167"/>
        <v>1</v>
      </c>
      <c r="E3570" s="7">
        <v>447483</v>
      </c>
      <c r="F3570" t="s">
        <v>50</v>
      </c>
      <c r="G3570" t="s">
        <v>101</v>
      </c>
      <c r="H3570" s="7">
        <v>45</v>
      </c>
      <c r="I3570" s="7" t="s">
        <v>148</v>
      </c>
      <c r="J3570" t="s">
        <v>18</v>
      </c>
      <c r="K3570">
        <v>60.8</v>
      </c>
      <c r="L3570">
        <v>3</v>
      </c>
      <c r="M3570">
        <v>57</v>
      </c>
      <c r="N3570">
        <v>2.76</v>
      </c>
    </row>
    <row r="3571" spans="1:14" x14ac:dyDescent="0.25">
      <c r="A3571" s="7">
        <v>449923</v>
      </c>
      <c r="B3571" s="7">
        <f t="shared" si="165"/>
        <v>0</v>
      </c>
      <c r="C3571" s="7">
        <f t="shared" si="166"/>
        <v>1</v>
      </c>
      <c r="D3571" s="7">
        <f t="shared" si="167"/>
        <v>1</v>
      </c>
      <c r="E3571" s="7">
        <v>447483</v>
      </c>
      <c r="F3571" t="s">
        <v>50</v>
      </c>
      <c r="G3571" t="s">
        <v>101</v>
      </c>
      <c r="H3571" s="7">
        <v>45</v>
      </c>
      <c r="I3571" s="7" t="s">
        <v>148</v>
      </c>
      <c r="J3571" t="s">
        <v>18</v>
      </c>
      <c r="K3571">
        <v>60.8</v>
      </c>
      <c r="L3571">
        <v>3</v>
      </c>
      <c r="M3571">
        <v>57</v>
      </c>
      <c r="N3571">
        <v>2.76</v>
      </c>
    </row>
    <row r="3572" spans="1:14" x14ac:dyDescent="0.25">
      <c r="A3572" s="7">
        <v>449925</v>
      </c>
      <c r="B3572" s="7">
        <f t="shared" si="165"/>
        <v>1</v>
      </c>
      <c r="C3572" s="7">
        <f t="shared" si="166"/>
        <v>0</v>
      </c>
      <c r="D3572" s="7">
        <f t="shared" si="167"/>
        <v>1</v>
      </c>
      <c r="E3572" s="7">
        <v>447483</v>
      </c>
      <c r="F3572" t="s">
        <v>50</v>
      </c>
      <c r="G3572" t="s">
        <v>101</v>
      </c>
      <c r="H3572" s="7">
        <v>45</v>
      </c>
      <c r="I3572" s="7" t="s">
        <v>148</v>
      </c>
      <c r="J3572" t="s">
        <v>18</v>
      </c>
      <c r="K3572">
        <v>47.6</v>
      </c>
      <c r="L3572">
        <v>3</v>
      </c>
      <c r="M3572">
        <v>57</v>
      </c>
      <c r="N3572">
        <v>2.76</v>
      </c>
    </row>
    <row r="3573" spans="1:14" x14ac:dyDescent="0.25">
      <c r="A3573" s="7">
        <v>449925</v>
      </c>
      <c r="B3573" s="7">
        <f t="shared" si="165"/>
        <v>0</v>
      </c>
      <c r="C3573" s="7">
        <f t="shared" si="166"/>
        <v>1</v>
      </c>
      <c r="D3573" s="7">
        <f t="shared" si="167"/>
        <v>1</v>
      </c>
      <c r="E3573" s="7">
        <v>447483</v>
      </c>
      <c r="F3573" t="s">
        <v>50</v>
      </c>
      <c r="G3573" t="s">
        <v>101</v>
      </c>
      <c r="H3573" s="7">
        <v>45</v>
      </c>
      <c r="I3573" s="7" t="s">
        <v>148</v>
      </c>
      <c r="J3573" t="s">
        <v>18</v>
      </c>
      <c r="K3573">
        <v>47.6</v>
      </c>
      <c r="L3573">
        <v>3</v>
      </c>
      <c r="M3573">
        <v>57</v>
      </c>
      <c r="N3573">
        <v>2.76</v>
      </c>
    </row>
    <row r="3574" spans="1:14" x14ac:dyDescent="0.25">
      <c r="A3574" s="7">
        <v>449927</v>
      </c>
      <c r="B3574" s="7">
        <f t="shared" si="165"/>
        <v>1</v>
      </c>
      <c r="C3574" s="7">
        <f t="shared" si="166"/>
        <v>0</v>
      </c>
      <c r="D3574" s="7">
        <f t="shared" si="167"/>
        <v>1</v>
      </c>
      <c r="E3574" s="7">
        <v>447483</v>
      </c>
      <c r="F3574" t="s">
        <v>50</v>
      </c>
      <c r="G3574" t="s">
        <v>101</v>
      </c>
      <c r="H3574" s="7">
        <v>45</v>
      </c>
      <c r="I3574" s="7" t="s">
        <v>148</v>
      </c>
      <c r="J3574" t="s">
        <v>18</v>
      </c>
      <c r="K3574">
        <v>34.700000000000003</v>
      </c>
      <c r="L3574">
        <v>3</v>
      </c>
      <c r="M3574">
        <v>57</v>
      </c>
      <c r="N3574">
        <v>2.76</v>
      </c>
    </row>
    <row r="3575" spans="1:14" x14ac:dyDescent="0.25">
      <c r="A3575" s="7">
        <v>449927</v>
      </c>
      <c r="B3575" s="7">
        <f t="shared" si="165"/>
        <v>0</v>
      </c>
      <c r="C3575" s="7">
        <f t="shared" si="166"/>
        <v>1</v>
      </c>
      <c r="D3575" s="7">
        <f t="shared" si="167"/>
        <v>1</v>
      </c>
      <c r="E3575" s="7">
        <v>447483</v>
      </c>
      <c r="F3575" t="s">
        <v>50</v>
      </c>
      <c r="G3575" t="s">
        <v>101</v>
      </c>
      <c r="H3575" s="7">
        <v>45</v>
      </c>
      <c r="I3575" s="7" t="s">
        <v>148</v>
      </c>
      <c r="J3575" t="s">
        <v>18</v>
      </c>
      <c r="K3575">
        <v>34.700000000000003</v>
      </c>
      <c r="L3575">
        <v>3</v>
      </c>
      <c r="M3575">
        <v>57</v>
      </c>
      <c r="N3575">
        <v>2.76</v>
      </c>
    </row>
    <row r="3576" spans="1:14" x14ac:dyDescent="0.25">
      <c r="A3576" s="7">
        <v>449928</v>
      </c>
      <c r="B3576" s="7">
        <f t="shared" si="165"/>
        <v>1</v>
      </c>
      <c r="C3576" s="7">
        <f t="shared" si="166"/>
        <v>0</v>
      </c>
      <c r="D3576" s="7">
        <f t="shared" si="167"/>
        <v>1</v>
      </c>
      <c r="E3576" s="7">
        <v>447483</v>
      </c>
      <c r="F3576" t="s">
        <v>50</v>
      </c>
      <c r="G3576" t="s">
        <v>101</v>
      </c>
      <c r="H3576" s="7">
        <v>45</v>
      </c>
      <c r="I3576" s="7" t="s">
        <v>148</v>
      </c>
      <c r="J3576" t="s">
        <v>18</v>
      </c>
      <c r="K3576">
        <v>26.2</v>
      </c>
      <c r="L3576">
        <v>1</v>
      </c>
      <c r="M3576">
        <v>92</v>
      </c>
      <c r="N3576">
        <v>2.76</v>
      </c>
    </row>
    <row r="3577" spans="1:14" x14ac:dyDescent="0.25">
      <c r="A3577" s="7">
        <v>449928</v>
      </c>
      <c r="B3577" s="7">
        <f t="shared" si="165"/>
        <v>0</v>
      </c>
      <c r="C3577" s="7">
        <f t="shared" si="166"/>
        <v>1</v>
      </c>
      <c r="D3577" s="7">
        <f t="shared" si="167"/>
        <v>1</v>
      </c>
      <c r="E3577" s="7">
        <v>447483</v>
      </c>
      <c r="F3577" t="s">
        <v>50</v>
      </c>
      <c r="G3577" t="s">
        <v>101</v>
      </c>
      <c r="H3577" s="7">
        <v>45</v>
      </c>
      <c r="I3577" s="7" t="s">
        <v>148</v>
      </c>
      <c r="J3577" t="s">
        <v>18</v>
      </c>
      <c r="K3577">
        <v>26.2</v>
      </c>
      <c r="L3577">
        <v>1</v>
      </c>
      <c r="M3577">
        <v>92</v>
      </c>
      <c r="N3577">
        <v>2.76</v>
      </c>
    </row>
    <row r="3578" spans="1:14" x14ac:dyDescent="0.25">
      <c r="A3578" s="7">
        <v>449930</v>
      </c>
      <c r="B3578" s="7">
        <f t="shared" si="165"/>
        <v>1</v>
      </c>
      <c r="C3578" s="7">
        <f t="shared" si="166"/>
        <v>0</v>
      </c>
      <c r="D3578" s="7">
        <f t="shared" si="167"/>
        <v>1</v>
      </c>
      <c r="E3578" s="7">
        <v>447483</v>
      </c>
      <c r="F3578" t="s">
        <v>50</v>
      </c>
      <c r="G3578" t="s">
        <v>101</v>
      </c>
      <c r="H3578" s="7">
        <v>45</v>
      </c>
      <c r="I3578" s="7" t="s">
        <v>148</v>
      </c>
      <c r="J3578" t="s">
        <v>18</v>
      </c>
      <c r="K3578">
        <v>48.6</v>
      </c>
      <c r="L3578">
        <v>2</v>
      </c>
      <c r="M3578">
        <v>73.5</v>
      </c>
      <c r="N3578">
        <v>2.76</v>
      </c>
    </row>
    <row r="3579" spans="1:14" x14ac:dyDescent="0.25">
      <c r="A3579" s="7">
        <v>449930</v>
      </c>
      <c r="B3579" s="7">
        <f t="shared" si="165"/>
        <v>0</v>
      </c>
      <c r="C3579" s="7">
        <f t="shared" si="166"/>
        <v>1</v>
      </c>
      <c r="D3579" s="7">
        <f t="shared" si="167"/>
        <v>1</v>
      </c>
      <c r="E3579" s="7">
        <v>447483</v>
      </c>
      <c r="F3579" t="s">
        <v>50</v>
      </c>
      <c r="G3579" t="s">
        <v>101</v>
      </c>
      <c r="H3579" s="7">
        <v>45</v>
      </c>
      <c r="I3579" s="7" t="s">
        <v>148</v>
      </c>
      <c r="J3579" t="s">
        <v>18</v>
      </c>
      <c r="K3579">
        <v>48.6</v>
      </c>
      <c r="L3579">
        <v>2</v>
      </c>
      <c r="M3579">
        <v>73.5</v>
      </c>
      <c r="N3579">
        <v>2.76</v>
      </c>
    </row>
    <row r="3580" spans="1:14" x14ac:dyDescent="0.25">
      <c r="A3580" s="7">
        <v>449932</v>
      </c>
      <c r="B3580" s="7">
        <f t="shared" si="165"/>
        <v>1</v>
      </c>
      <c r="C3580" s="7">
        <f t="shared" si="166"/>
        <v>0</v>
      </c>
      <c r="D3580" s="7">
        <f t="shared" si="167"/>
        <v>1</v>
      </c>
      <c r="E3580" s="7">
        <v>447483</v>
      </c>
      <c r="F3580" t="s">
        <v>50</v>
      </c>
      <c r="G3580" t="s">
        <v>101</v>
      </c>
      <c r="H3580" s="7">
        <v>45</v>
      </c>
      <c r="I3580" s="7" t="s">
        <v>148</v>
      </c>
      <c r="J3580" t="s">
        <v>18</v>
      </c>
      <c r="K3580">
        <v>48.3</v>
      </c>
      <c r="L3580">
        <v>2</v>
      </c>
      <c r="M3580">
        <v>73.5</v>
      </c>
      <c r="N3580">
        <v>2.76</v>
      </c>
    </row>
    <row r="3581" spans="1:14" x14ac:dyDescent="0.25">
      <c r="A3581" s="7">
        <v>449932</v>
      </c>
      <c r="B3581" s="7">
        <f t="shared" si="165"/>
        <v>0</v>
      </c>
      <c r="C3581" s="7">
        <f t="shared" si="166"/>
        <v>1</v>
      </c>
      <c r="D3581" s="7">
        <f t="shared" si="167"/>
        <v>1</v>
      </c>
      <c r="E3581" s="7">
        <v>447483</v>
      </c>
      <c r="F3581" t="s">
        <v>50</v>
      </c>
      <c r="G3581" t="s">
        <v>101</v>
      </c>
      <c r="H3581" s="7">
        <v>45</v>
      </c>
      <c r="I3581" s="7" t="s">
        <v>148</v>
      </c>
      <c r="J3581" t="s">
        <v>18</v>
      </c>
      <c r="K3581">
        <v>48.3</v>
      </c>
      <c r="L3581">
        <v>2</v>
      </c>
      <c r="M3581">
        <v>73.5</v>
      </c>
      <c r="N3581">
        <v>2.76</v>
      </c>
    </row>
    <row r="3582" spans="1:14" x14ac:dyDescent="0.25">
      <c r="A3582" s="7">
        <v>449934</v>
      </c>
      <c r="B3582" s="7">
        <f t="shared" si="165"/>
        <v>1</v>
      </c>
      <c r="C3582" s="7">
        <f t="shared" si="166"/>
        <v>0</v>
      </c>
      <c r="D3582" s="7">
        <f t="shared" si="167"/>
        <v>1</v>
      </c>
      <c r="E3582" s="7">
        <v>447483</v>
      </c>
      <c r="F3582" t="s">
        <v>50</v>
      </c>
      <c r="G3582" t="s">
        <v>101</v>
      </c>
      <c r="H3582" s="7">
        <v>45</v>
      </c>
      <c r="I3582" s="7" t="s">
        <v>148</v>
      </c>
      <c r="J3582" t="s">
        <v>18</v>
      </c>
      <c r="K3582">
        <v>58.5</v>
      </c>
      <c r="L3582">
        <v>3</v>
      </c>
      <c r="M3582">
        <v>64.5</v>
      </c>
      <c r="N3582">
        <v>2.76</v>
      </c>
    </row>
    <row r="3583" spans="1:14" x14ac:dyDescent="0.25">
      <c r="A3583" s="7">
        <v>449934</v>
      </c>
      <c r="B3583" s="7">
        <f t="shared" si="165"/>
        <v>0</v>
      </c>
      <c r="C3583" s="7">
        <f t="shared" si="166"/>
        <v>1</v>
      </c>
      <c r="D3583" s="7">
        <f t="shared" si="167"/>
        <v>1</v>
      </c>
      <c r="E3583" s="7">
        <v>447483</v>
      </c>
      <c r="F3583" t="s">
        <v>50</v>
      </c>
      <c r="G3583" t="s">
        <v>101</v>
      </c>
      <c r="H3583" s="7">
        <v>45</v>
      </c>
      <c r="I3583" s="7" t="s">
        <v>148</v>
      </c>
      <c r="J3583" t="s">
        <v>18</v>
      </c>
      <c r="K3583">
        <v>58.5</v>
      </c>
      <c r="L3583">
        <v>3</v>
      </c>
      <c r="M3583">
        <v>64.5</v>
      </c>
      <c r="N3583">
        <v>2.76</v>
      </c>
    </row>
    <row r="3584" spans="1:14" x14ac:dyDescent="0.25">
      <c r="A3584" s="7">
        <v>449936</v>
      </c>
      <c r="B3584" s="7">
        <f t="shared" si="165"/>
        <v>1</v>
      </c>
      <c r="C3584" s="7">
        <f t="shared" si="166"/>
        <v>0</v>
      </c>
      <c r="D3584" s="7">
        <f t="shared" si="167"/>
        <v>1</v>
      </c>
      <c r="E3584" s="7">
        <v>447483</v>
      </c>
      <c r="F3584" t="s">
        <v>50</v>
      </c>
      <c r="G3584" t="s">
        <v>101</v>
      </c>
      <c r="H3584" s="7">
        <v>45</v>
      </c>
      <c r="I3584" s="7" t="s">
        <v>148</v>
      </c>
      <c r="J3584" t="s">
        <v>18</v>
      </c>
      <c r="K3584">
        <v>48.2</v>
      </c>
      <c r="L3584">
        <v>1</v>
      </c>
      <c r="M3584">
        <v>118.7</v>
      </c>
      <c r="N3584">
        <v>2.76</v>
      </c>
    </row>
    <row r="3585" spans="1:14" x14ac:dyDescent="0.25">
      <c r="A3585" s="7">
        <v>449936</v>
      </c>
      <c r="B3585" s="7">
        <f t="shared" si="165"/>
        <v>0</v>
      </c>
      <c r="C3585" s="7">
        <f t="shared" si="166"/>
        <v>1</v>
      </c>
      <c r="D3585" s="7">
        <f t="shared" si="167"/>
        <v>1</v>
      </c>
      <c r="E3585" s="7">
        <v>447483</v>
      </c>
      <c r="F3585" t="s">
        <v>50</v>
      </c>
      <c r="G3585" t="s">
        <v>101</v>
      </c>
      <c r="H3585" s="7">
        <v>45</v>
      </c>
      <c r="I3585" s="7" t="s">
        <v>148</v>
      </c>
      <c r="J3585" t="s">
        <v>18</v>
      </c>
      <c r="K3585">
        <v>48.2</v>
      </c>
      <c r="L3585">
        <v>1</v>
      </c>
      <c r="M3585">
        <v>118.7</v>
      </c>
      <c r="N3585">
        <v>2.76</v>
      </c>
    </row>
    <row r="3586" spans="1:14" x14ac:dyDescent="0.25">
      <c r="A3586" s="7">
        <v>449938</v>
      </c>
      <c r="B3586" s="7">
        <f t="shared" si="165"/>
        <v>1</v>
      </c>
      <c r="C3586" s="7">
        <f t="shared" si="166"/>
        <v>0</v>
      </c>
      <c r="D3586" s="7">
        <f t="shared" si="167"/>
        <v>1</v>
      </c>
      <c r="E3586" s="7">
        <v>447483</v>
      </c>
      <c r="F3586" t="s">
        <v>50</v>
      </c>
      <c r="G3586" t="s">
        <v>101</v>
      </c>
      <c r="H3586" s="7">
        <v>45</v>
      </c>
      <c r="I3586" s="7" t="s">
        <v>148</v>
      </c>
      <c r="J3586" t="s">
        <v>18</v>
      </c>
      <c r="K3586">
        <v>58.6</v>
      </c>
      <c r="L3586">
        <v>3</v>
      </c>
      <c r="M3586">
        <v>64.5</v>
      </c>
      <c r="N3586">
        <v>2.76</v>
      </c>
    </row>
    <row r="3587" spans="1:14" x14ac:dyDescent="0.25">
      <c r="A3587" s="7">
        <v>449938</v>
      </c>
      <c r="B3587" s="7">
        <f t="shared" ref="B3587:B3650" si="168">IF(A3587=A3588,1,0)</f>
        <v>0</v>
      </c>
      <c r="C3587" s="7">
        <f t="shared" ref="C3587:C3650" si="169">IF(A3587=A3586,1,0)</f>
        <v>1</v>
      </c>
      <c r="D3587" s="7">
        <f t="shared" ref="D3587:D3650" si="170">B3587+C3587</f>
        <v>1</v>
      </c>
      <c r="E3587" s="7">
        <v>447483</v>
      </c>
      <c r="F3587" t="s">
        <v>50</v>
      </c>
      <c r="G3587" t="s">
        <v>101</v>
      </c>
      <c r="H3587" s="7">
        <v>45</v>
      </c>
      <c r="I3587" s="7" t="s">
        <v>148</v>
      </c>
      <c r="J3587" t="s">
        <v>18</v>
      </c>
      <c r="K3587">
        <v>58.6</v>
      </c>
      <c r="L3587">
        <v>3</v>
      </c>
      <c r="M3587">
        <v>64.5</v>
      </c>
      <c r="N3587">
        <v>2.76</v>
      </c>
    </row>
    <row r="3588" spans="1:14" x14ac:dyDescent="0.25">
      <c r="A3588" s="7">
        <v>449940</v>
      </c>
      <c r="B3588" s="7">
        <f t="shared" si="168"/>
        <v>1</v>
      </c>
      <c r="C3588" s="7">
        <f t="shared" si="169"/>
        <v>0</v>
      </c>
      <c r="D3588" s="7">
        <f t="shared" si="170"/>
        <v>1</v>
      </c>
      <c r="E3588" s="7">
        <v>447484</v>
      </c>
      <c r="F3588" t="s">
        <v>50</v>
      </c>
      <c r="G3588" t="s">
        <v>101</v>
      </c>
      <c r="H3588" s="7">
        <v>46</v>
      </c>
      <c r="I3588" s="7" t="s">
        <v>148</v>
      </c>
      <c r="J3588" t="s">
        <v>18</v>
      </c>
      <c r="K3588">
        <v>43.6</v>
      </c>
      <c r="L3588">
        <v>4</v>
      </c>
      <c r="M3588">
        <v>46.3</v>
      </c>
      <c r="N3588">
        <v>2.76</v>
      </c>
    </row>
    <row r="3589" spans="1:14" x14ac:dyDescent="0.25">
      <c r="A3589" s="7">
        <v>449940</v>
      </c>
      <c r="B3589" s="7">
        <f t="shared" si="168"/>
        <v>0</v>
      </c>
      <c r="C3589" s="7">
        <f t="shared" si="169"/>
        <v>1</v>
      </c>
      <c r="D3589" s="7">
        <f t="shared" si="170"/>
        <v>1</v>
      </c>
      <c r="E3589" s="7">
        <v>447484</v>
      </c>
      <c r="F3589" t="s">
        <v>50</v>
      </c>
      <c r="G3589" t="s">
        <v>101</v>
      </c>
      <c r="H3589" s="7">
        <v>46</v>
      </c>
      <c r="I3589" s="7" t="s">
        <v>148</v>
      </c>
      <c r="J3589" t="s">
        <v>18</v>
      </c>
      <c r="K3589">
        <v>43.6</v>
      </c>
      <c r="L3589">
        <v>4</v>
      </c>
      <c r="M3589">
        <v>46.3</v>
      </c>
      <c r="N3589">
        <v>2.76</v>
      </c>
    </row>
    <row r="3590" spans="1:14" x14ac:dyDescent="0.25">
      <c r="A3590" s="7">
        <v>449942</v>
      </c>
      <c r="B3590" s="7">
        <f t="shared" si="168"/>
        <v>1</v>
      </c>
      <c r="C3590" s="7">
        <f t="shared" si="169"/>
        <v>0</v>
      </c>
      <c r="D3590" s="7">
        <f t="shared" si="170"/>
        <v>1</v>
      </c>
      <c r="E3590" s="7">
        <v>447484</v>
      </c>
      <c r="F3590" t="s">
        <v>50</v>
      </c>
      <c r="G3590" t="s">
        <v>101</v>
      </c>
      <c r="H3590" s="7">
        <v>46</v>
      </c>
      <c r="I3590" s="7" t="s">
        <v>148</v>
      </c>
      <c r="J3590" t="s">
        <v>18</v>
      </c>
      <c r="K3590">
        <v>19.2</v>
      </c>
      <c r="L3590">
        <v>1</v>
      </c>
      <c r="M3590">
        <v>92</v>
      </c>
      <c r="N3590">
        <v>2.76</v>
      </c>
    </row>
    <row r="3591" spans="1:14" x14ac:dyDescent="0.25">
      <c r="A3591" s="7">
        <v>449942</v>
      </c>
      <c r="B3591" s="7">
        <f t="shared" si="168"/>
        <v>0</v>
      </c>
      <c r="C3591" s="7">
        <f t="shared" si="169"/>
        <v>1</v>
      </c>
      <c r="D3591" s="7">
        <f t="shared" si="170"/>
        <v>1</v>
      </c>
      <c r="E3591" s="7">
        <v>447484</v>
      </c>
      <c r="F3591" t="s">
        <v>50</v>
      </c>
      <c r="G3591" t="s">
        <v>101</v>
      </c>
      <c r="H3591" s="7">
        <v>46</v>
      </c>
      <c r="I3591" s="7" t="s">
        <v>148</v>
      </c>
      <c r="J3591" t="s">
        <v>18</v>
      </c>
      <c r="K3591">
        <v>19.2</v>
      </c>
      <c r="L3591">
        <v>1</v>
      </c>
      <c r="M3591">
        <v>92</v>
      </c>
      <c r="N3591">
        <v>2.76</v>
      </c>
    </row>
    <row r="3592" spans="1:14" x14ac:dyDescent="0.25">
      <c r="A3592" s="7">
        <v>449943</v>
      </c>
      <c r="B3592" s="7">
        <f t="shared" si="168"/>
        <v>1</v>
      </c>
      <c r="C3592" s="7">
        <f t="shared" si="169"/>
        <v>0</v>
      </c>
      <c r="D3592" s="7">
        <f t="shared" si="170"/>
        <v>1</v>
      </c>
      <c r="E3592" s="7">
        <v>447484</v>
      </c>
      <c r="F3592" t="s">
        <v>50</v>
      </c>
      <c r="G3592" t="s">
        <v>101</v>
      </c>
      <c r="H3592" s="7">
        <v>46</v>
      </c>
      <c r="I3592" s="7" t="s">
        <v>148</v>
      </c>
      <c r="J3592" t="s">
        <v>18</v>
      </c>
      <c r="K3592">
        <v>24.2</v>
      </c>
      <c r="L3592">
        <v>1</v>
      </c>
      <c r="M3592">
        <v>92</v>
      </c>
      <c r="N3592">
        <v>2.76</v>
      </c>
    </row>
    <row r="3593" spans="1:14" x14ac:dyDescent="0.25">
      <c r="A3593" s="7">
        <v>449943</v>
      </c>
      <c r="B3593" s="7">
        <f t="shared" si="168"/>
        <v>0</v>
      </c>
      <c r="C3593" s="7">
        <f t="shared" si="169"/>
        <v>1</v>
      </c>
      <c r="D3593" s="7">
        <f t="shared" si="170"/>
        <v>1</v>
      </c>
      <c r="E3593" s="7">
        <v>447484</v>
      </c>
      <c r="F3593" t="s">
        <v>50</v>
      </c>
      <c r="G3593" t="s">
        <v>101</v>
      </c>
      <c r="H3593" s="7">
        <v>46</v>
      </c>
      <c r="I3593" s="7" t="s">
        <v>148</v>
      </c>
      <c r="J3593" t="s">
        <v>18</v>
      </c>
      <c r="K3593">
        <v>24.2</v>
      </c>
      <c r="L3593">
        <v>1</v>
      </c>
      <c r="M3593">
        <v>92</v>
      </c>
      <c r="N3593">
        <v>2.76</v>
      </c>
    </row>
    <row r="3594" spans="1:14" x14ac:dyDescent="0.25">
      <c r="A3594" s="7">
        <v>449945</v>
      </c>
      <c r="B3594" s="7">
        <f t="shared" si="168"/>
        <v>1</v>
      </c>
      <c r="C3594" s="7">
        <f t="shared" si="169"/>
        <v>0</v>
      </c>
      <c r="D3594" s="7">
        <f t="shared" si="170"/>
        <v>1</v>
      </c>
      <c r="E3594" s="7">
        <v>447484</v>
      </c>
      <c r="F3594" t="s">
        <v>50</v>
      </c>
      <c r="G3594" t="s">
        <v>101</v>
      </c>
      <c r="H3594" s="7">
        <v>46</v>
      </c>
      <c r="I3594" s="7" t="s">
        <v>148</v>
      </c>
      <c r="J3594" t="s">
        <v>18</v>
      </c>
      <c r="K3594">
        <v>43.6</v>
      </c>
      <c r="L3594">
        <v>3</v>
      </c>
      <c r="M3594">
        <v>57</v>
      </c>
      <c r="N3594">
        <v>2.76</v>
      </c>
    </row>
    <row r="3595" spans="1:14" x14ac:dyDescent="0.25">
      <c r="A3595" s="7">
        <v>449945</v>
      </c>
      <c r="B3595" s="7">
        <f t="shared" si="168"/>
        <v>0</v>
      </c>
      <c r="C3595" s="7">
        <f t="shared" si="169"/>
        <v>1</v>
      </c>
      <c r="D3595" s="7">
        <f t="shared" si="170"/>
        <v>1</v>
      </c>
      <c r="E3595" s="7">
        <v>447484</v>
      </c>
      <c r="F3595" t="s">
        <v>50</v>
      </c>
      <c r="G3595" t="s">
        <v>101</v>
      </c>
      <c r="H3595" s="7">
        <v>46</v>
      </c>
      <c r="I3595" s="7" t="s">
        <v>148</v>
      </c>
      <c r="J3595" t="s">
        <v>18</v>
      </c>
      <c r="K3595">
        <v>43.6</v>
      </c>
      <c r="L3595">
        <v>3</v>
      </c>
      <c r="M3595">
        <v>57</v>
      </c>
      <c r="N3595">
        <v>2.76</v>
      </c>
    </row>
    <row r="3596" spans="1:14" x14ac:dyDescent="0.25">
      <c r="A3596" s="7">
        <v>449947</v>
      </c>
      <c r="B3596" s="7">
        <f t="shared" si="168"/>
        <v>1</v>
      </c>
      <c r="C3596" s="7">
        <f t="shared" si="169"/>
        <v>0</v>
      </c>
      <c r="D3596" s="7">
        <f t="shared" si="170"/>
        <v>1</v>
      </c>
      <c r="E3596" s="7">
        <v>447484</v>
      </c>
      <c r="F3596" t="s">
        <v>50</v>
      </c>
      <c r="G3596" t="s">
        <v>101</v>
      </c>
      <c r="H3596" s="7">
        <v>46</v>
      </c>
      <c r="I3596" s="7" t="s">
        <v>148</v>
      </c>
      <c r="J3596" t="s">
        <v>18</v>
      </c>
      <c r="K3596">
        <v>43.1</v>
      </c>
      <c r="L3596">
        <v>3</v>
      </c>
      <c r="M3596">
        <v>57</v>
      </c>
      <c r="N3596">
        <v>2.76</v>
      </c>
    </row>
    <row r="3597" spans="1:14" x14ac:dyDescent="0.25">
      <c r="A3597" s="7">
        <v>449947</v>
      </c>
      <c r="B3597" s="7">
        <f t="shared" si="168"/>
        <v>0</v>
      </c>
      <c r="C3597" s="7">
        <f t="shared" si="169"/>
        <v>1</v>
      </c>
      <c r="D3597" s="7">
        <f t="shared" si="170"/>
        <v>1</v>
      </c>
      <c r="E3597" s="7">
        <v>447484</v>
      </c>
      <c r="F3597" t="s">
        <v>50</v>
      </c>
      <c r="G3597" t="s">
        <v>101</v>
      </c>
      <c r="H3597" s="7">
        <v>46</v>
      </c>
      <c r="I3597" s="7" t="s">
        <v>148</v>
      </c>
      <c r="J3597" t="s">
        <v>18</v>
      </c>
      <c r="K3597">
        <v>43.1</v>
      </c>
      <c r="L3597">
        <v>3</v>
      </c>
      <c r="M3597">
        <v>57</v>
      </c>
      <c r="N3597">
        <v>2.76</v>
      </c>
    </row>
    <row r="3598" spans="1:14" x14ac:dyDescent="0.25">
      <c r="A3598" s="7">
        <v>449949</v>
      </c>
      <c r="B3598" s="7">
        <f t="shared" si="168"/>
        <v>1</v>
      </c>
      <c r="C3598" s="7">
        <f t="shared" si="169"/>
        <v>0</v>
      </c>
      <c r="D3598" s="7">
        <f t="shared" si="170"/>
        <v>1</v>
      </c>
      <c r="E3598" s="7">
        <v>447484</v>
      </c>
      <c r="F3598" t="s">
        <v>50</v>
      </c>
      <c r="G3598" t="s">
        <v>101</v>
      </c>
      <c r="H3598" s="7">
        <v>46</v>
      </c>
      <c r="I3598" s="7" t="s">
        <v>148</v>
      </c>
      <c r="J3598" t="s">
        <v>18</v>
      </c>
      <c r="K3598">
        <v>24.4</v>
      </c>
      <c r="L3598">
        <v>1</v>
      </c>
      <c r="M3598">
        <v>92</v>
      </c>
      <c r="N3598">
        <v>2.76</v>
      </c>
    </row>
    <row r="3599" spans="1:14" x14ac:dyDescent="0.25">
      <c r="A3599" s="7">
        <v>449949</v>
      </c>
      <c r="B3599" s="7">
        <f t="shared" si="168"/>
        <v>0</v>
      </c>
      <c r="C3599" s="7">
        <f t="shared" si="169"/>
        <v>1</v>
      </c>
      <c r="D3599" s="7">
        <f t="shared" si="170"/>
        <v>1</v>
      </c>
      <c r="E3599" s="7">
        <v>447484</v>
      </c>
      <c r="F3599" t="s">
        <v>50</v>
      </c>
      <c r="G3599" t="s">
        <v>101</v>
      </c>
      <c r="H3599" s="7">
        <v>46</v>
      </c>
      <c r="I3599" s="7" t="s">
        <v>148</v>
      </c>
      <c r="J3599" t="s">
        <v>18</v>
      </c>
      <c r="K3599">
        <v>24.4</v>
      </c>
      <c r="L3599">
        <v>1</v>
      </c>
      <c r="M3599">
        <v>92</v>
      </c>
      <c r="N3599">
        <v>2.76</v>
      </c>
    </row>
    <row r="3600" spans="1:14" x14ac:dyDescent="0.25">
      <c r="A3600" s="7">
        <v>449950</v>
      </c>
      <c r="B3600" s="7">
        <f t="shared" si="168"/>
        <v>1</v>
      </c>
      <c r="C3600" s="7">
        <f t="shared" si="169"/>
        <v>0</v>
      </c>
      <c r="D3600" s="7">
        <f t="shared" si="170"/>
        <v>1</v>
      </c>
      <c r="E3600" s="7">
        <v>447484</v>
      </c>
      <c r="F3600" t="s">
        <v>50</v>
      </c>
      <c r="G3600" t="s">
        <v>101</v>
      </c>
      <c r="H3600" s="7">
        <v>46</v>
      </c>
      <c r="I3600" s="7" t="s">
        <v>148</v>
      </c>
      <c r="J3600" t="s">
        <v>18</v>
      </c>
      <c r="K3600">
        <v>19.2</v>
      </c>
      <c r="L3600">
        <v>1</v>
      </c>
      <c r="M3600">
        <v>92</v>
      </c>
      <c r="N3600">
        <v>2.76</v>
      </c>
    </row>
    <row r="3601" spans="1:14" x14ac:dyDescent="0.25">
      <c r="A3601" s="7">
        <v>449950</v>
      </c>
      <c r="B3601" s="7">
        <f t="shared" si="168"/>
        <v>0</v>
      </c>
      <c r="C3601" s="7">
        <f t="shared" si="169"/>
        <v>1</v>
      </c>
      <c r="D3601" s="7">
        <f t="shared" si="170"/>
        <v>1</v>
      </c>
      <c r="E3601" s="7">
        <v>447484</v>
      </c>
      <c r="F3601" t="s">
        <v>50</v>
      </c>
      <c r="G3601" t="s">
        <v>101</v>
      </c>
      <c r="H3601" s="7">
        <v>46</v>
      </c>
      <c r="I3601" s="7" t="s">
        <v>148</v>
      </c>
      <c r="J3601" t="s">
        <v>18</v>
      </c>
      <c r="K3601">
        <v>19.2</v>
      </c>
      <c r="L3601">
        <v>1</v>
      </c>
      <c r="M3601">
        <v>92</v>
      </c>
      <c r="N3601">
        <v>2.76</v>
      </c>
    </row>
    <row r="3602" spans="1:14" x14ac:dyDescent="0.25">
      <c r="A3602" s="7">
        <v>449952</v>
      </c>
      <c r="B3602" s="7">
        <f t="shared" si="168"/>
        <v>1</v>
      </c>
      <c r="C3602" s="7">
        <f t="shared" si="169"/>
        <v>0</v>
      </c>
      <c r="D3602" s="7">
        <f t="shared" si="170"/>
        <v>1</v>
      </c>
      <c r="E3602" s="7">
        <v>447484</v>
      </c>
      <c r="F3602" t="s">
        <v>50</v>
      </c>
      <c r="G3602" t="s">
        <v>101</v>
      </c>
      <c r="H3602" s="7">
        <v>46</v>
      </c>
      <c r="I3602" s="7" t="s">
        <v>148</v>
      </c>
      <c r="J3602" t="s">
        <v>18</v>
      </c>
      <c r="K3602">
        <v>43.6</v>
      </c>
      <c r="L3602">
        <v>1</v>
      </c>
      <c r="M3602">
        <v>118.7</v>
      </c>
      <c r="N3602">
        <v>2.76</v>
      </c>
    </row>
    <row r="3603" spans="1:14" x14ac:dyDescent="0.25">
      <c r="A3603" s="7">
        <v>449952</v>
      </c>
      <c r="B3603" s="7">
        <f t="shared" si="168"/>
        <v>0</v>
      </c>
      <c r="C3603" s="7">
        <f t="shared" si="169"/>
        <v>1</v>
      </c>
      <c r="D3603" s="7">
        <f t="shared" si="170"/>
        <v>1</v>
      </c>
      <c r="E3603" s="7">
        <v>447484</v>
      </c>
      <c r="F3603" t="s">
        <v>50</v>
      </c>
      <c r="G3603" t="s">
        <v>101</v>
      </c>
      <c r="H3603" s="7">
        <v>46</v>
      </c>
      <c r="I3603" s="7" t="s">
        <v>148</v>
      </c>
      <c r="J3603" t="s">
        <v>18</v>
      </c>
      <c r="K3603">
        <v>43.6</v>
      </c>
      <c r="L3603">
        <v>1</v>
      </c>
      <c r="M3603">
        <v>118.7</v>
      </c>
      <c r="N3603">
        <v>2.76</v>
      </c>
    </row>
    <row r="3604" spans="1:14" x14ac:dyDescent="0.25">
      <c r="A3604" s="7">
        <v>449954</v>
      </c>
      <c r="B3604" s="7">
        <f t="shared" si="168"/>
        <v>1</v>
      </c>
      <c r="C3604" s="7">
        <f t="shared" si="169"/>
        <v>0</v>
      </c>
      <c r="D3604" s="7">
        <f t="shared" si="170"/>
        <v>1</v>
      </c>
      <c r="E3604" s="7">
        <v>447484</v>
      </c>
      <c r="F3604" t="s">
        <v>50</v>
      </c>
      <c r="G3604" t="s">
        <v>101</v>
      </c>
      <c r="H3604" s="7">
        <v>46</v>
      </c>
      <c r="I3604" s="7" t="s">
        <v>148</v>
      </c>
      <c r="J3604" t="s">
        <v>18</v>
      </c>
      <c r="K3604">
        <v>24.1</v>
      </c>
      <c r="L3604">
        <v>2</v>
      </c>
      <c r="M3604">
        <v>57</v>
      </c>
      <c r="N3604">
        <v>2.76</v>
      </c>
    </row>
    <row r="3605" spans="1:14" x14ac:dyDescent="0.25">
      <c r="A3605" s="7">
        <v>449954</v>
      </c>
      <c r="B3605" s="7">
        <f t="shared" si="168"/>
        <v>0</v>
      </c>
      <c r="C3605" s="7">
        <f t="shared" si="169"/>
        <v>1</v>
      </c>
      <c r="D3605" s="7">
        <f t="shared" si="170"/>
        <v>1</v>
      </c>
      <c r="E3605" s="7">
        <v>447484</v>
      </c>
      <c r="F3605" t="s">
        <v>50</v>
      </c>
      <c r="G3605" t="s">
        <v>101</v>
      </c>
      <c r="H3605" s="7">
        <v>46</v>
      </c>
      <c r="I3605" s="7" t="s">
        <v>148</v>
      </c>
      <c r="J3605" t="s">
        <v>18</v>
      </c>
      <c r="K3605">
        <v>24.1</v>
      </c>
      <c r="L3605">
        <v>2</v>
      </c>
      <c r="M3605">
        <v>57</v>
      </c>
      <c r="N3605">
        <v>2.76</v>
      </c>
    </row>
    <row r="3606" spans="1:14" x14ac:dyDescent="0.25">
      <c r="A3606" s="7">
        <v>449955</v>
      </c>
      <c r="B3606" s="7">
        <f t="shared" si="168"/>
        <v>1</v>
      </c>
      <c r="C3606" s="7">
        <f t="shared" si="169"/>
        <v>0</v>
      </c>
      <c r="D3606" s="7">
        <f t="shared" si="170"/>
        <v>1</v>
      </c>
      <c r="E3606" s="7">
        <v>447484</v>
      </c>
      <c r="F3606" t="s">
        <v>50</v>
      </c>
      <c r="G3606" t="s">
        <v>101</v>
      </c>
      <c r="H3606" s="7">
        <v>46</v>
      </c>
      <c r="I3606" s="7" t="s">
        <v>148</v>
      </c>
      <c r="J3606" t="s">
        <v>18</v>
      </c>
      <c r="K3606">
        <v>19.2</v>
      </c>
      <c r="L3606">
        <v>1</v>
      </c>
      <c r="M3606">
        <v>92</v>
      </c>
      <c r="N3606">
        <v>2.76</v>
      </c>
    </row>
    <row r="3607" spans="1:14" x14ac:dyDescent="0.25">
      <c r="A3607" s="7">
        <v>449955</v>
      </c>
      <c r="B3607" s="7">
        <f t="shared" si="168"/>
        <v>0</v>
      </c>
      <c r="C3607" s="7">
        <f t="shared" si="169"/>
        <v>1</v>
      </c>
      <c r="D3607" s="7">
        <f t="shared" si="170"/>
        <v>1</v>
      </c>
      <c r="E3607" s="7">
        <v>447484</v>
      </c>
      <c r="F3607" t="s">
        <v>50</v>
      </c>
      <c r="G3607" t="s">
        <v>101</v>
      </c>
      <c r="H3607" s="7">
        <v>46</v>
      </c>
      <c r="I3607" s="7" t="s">
        <v>148</v>
      </c>
      <c r="J3607" t="s">
        <v>18</v>
      </c>
      <c r="K3607">
        <v>19.2</v>
      </c>
      <c r="L3607">
        <v>1</v>
      </c>
      <c r="M3607">
        <v>92</v>
      </c>
      <c r="N3607">
        <v>2.76</v>
      </c>
    </row>
    <row r="3608" spans="1:14" x14ac:dyDescent="0.25">
      <c r="A3608" s="7">
        <v>449957</v>
      </c>
      <c r="B3608" s="7">
        <f t="shared" si="168"/>
        <v>1</v>
      </c>
      <c r="C3608" s="7">
        <f t="shared" si="169"/>
        <v>0</v>
      </c>
      <c r="D3608" s="7">
        <f t="shared" si="170"/>
        <v>1</v>
      </c>
      <c r="E3608" s="7">
        <v>447484</v>
      </c>
      <c r="F3608" t="s">
        <v>50</v>
      </c>
      <c r="G3608" t="s">
        <v>101</v>
      </c>
      <c r="H3608" s="7">
        <v>46</v>
      </c>
      <c r="I3608" s="7" t="s">
        <v>148</v>
      </c>
      <c r="J3608" t="s">
        <v>18</v>
      </c>
      <c r="K3608">
        <v>19.3</v>
      </c>
      <c r="L3608">
        <v>2</v>
      </c>
      <c r="M3608">
        <v>57</v>
      </c>
      <c r="N3608">
        <v>2.76</v>
      </c>
    </row>
    <row r="3609" spans="1:14" x14ac:dyDescent="0.25">
      <c r="A3609" s="7">
        <v>449957</v>
      </c>
      <c r="B3609" s="7">
        <f t="shared" si="168"/>
        <v>0</v>
      </c>
      <c r="C3609" s="7">
        <f t="shared" si="169"/>
        <v>1</v>
      </c>
      <c r="D3609" s="7">
        <f t="shared" si="170"/>
        <v>1</v>
      </c>
      <c r="E3609" s="7">
        <v>447484</v>
      </c>
      <c r="F3609" t="s">
        <v>50</v>
      </c>
      <c r="G3609" t="s">
        <v>101</v>
      </c>
      <c r="H3609" s="7">
        <v>46</v>
      </c>
      <c r="I3609" s="7" t="s">
        <v>148</v>
      </c>
      <c r="J3609" t="s">
        <v>18</v>
      </c>
      <c r="K3609">
        <v>19.3</v>
      </c>
      <c r="L3609">
        <v>2</v>
      </c>
      <c r="M3609">
        <v>57</v>
      </c>
      <c r="N3609">
        <v>2.76</v>
      </c>
    </row>
    <row r="3610" spans="1:14" x14ac:dyDescent="0.25">
      <c r="A3610" s="7">
        <v>449958</v>
      </c>
      <c r="B3610" s="7">
        <f t="shared" si="168"/>
        <v>1</v>
      </c>
      <c r="C3610" s="7">
        <f t="shared" si="169"/>
        <v>0</v>
      </c>
      <c r="D3610" s="7">
        <f t="shared" si="170"/>
        <v>1</v>
      </c>
      <c r="E3610" s="7">
        <v>447484</v>
      </c>
      <c r="F3610" t="s">
        <v>50</v>
      </c>
      <c r="G3610" t="s">
        <v>101</v>
      </c>
      <c r="H3610" s="7">
        <v>46</v>
      </c>
      <c r="I3610" s="7" t="s">
        <v>148</v>
      </c>
      <c r="J3610" t="s">
        <v>18</v>
      </c>
      <c r="K3610">
        <v>24.4</v>
      </c>
      <c r="L3610">
        <v>1</v>
      </c>
      <c r="M3610">
        <v>92</v>
      </c>
      <c r="N3610">
        <v>2.76</v>
      </c>
    </row>
    <row r="3611" spans="1:14" x14ac:dyDescent="0.25">
      <c r="A3611" s="7">
        <v>449958</v>
      </c>
      <c r="B3611" s="7">
        <f t="shared" si="168"/>
        <v>0</v>
      </c>
      <c r="C3611" s="7">
        <f t="shared" si="169"/>
        <v>1</v>
      </c>
      <c r="D3611" s="7">
        <f t="shared" si="170"/>
        <v>1</v>
      </c>
      <c r="E3611" s="7">
        <v>447484</v>
      </c>
      <c r="F3611" t="s">
        <v>50</v>
      </c>
      <c r="G3611" t="s">
        <v>101</v>
      </c>
      <c r="H3611" s="7">
        <v>46</v>
      </c>
      <c r="I3611" s="7" t="s">
        <v>148</v>
      </c>
      <c r="J3611" t="s">
        <v>18</v>
      </c>
      <c r="K3611">
        <v>24.4</v>
      </c>
      <c r="L3611">
        <v>1</v>
      </c>
      <c r="M3611">
        <v>92</v>
      </c>
      <c r="N3611">
        <v>2.76</v>
      </c>
    </row>
    <row r="3612" spans="1:14" x14ac:dyDescent="0.25">
      <c r="A3612" s="7">
        <v>449960</v>
      </c>
      <c r="B3612" s="7">
        <f t="shared" si="168"/>
        <v>1</v>
      </c>
      <c r="C3612" s="7">
        <f t="shared" si="169"/>
        <v>0</v>
      </c>
      <c r="D3612" s="7">
        <f t="shared" si="170"/>
        <v>1</v>
      </c>
      <c r="E3612" s="7">
        <v>447485</v>
      </c>
      <c r="F3612" t="s">
        <v>50</v>
      </c>
      <c r="G3612" t="s">
        <v>101</v>
      </c>
      <c r="H3612" s="7">
        <v>47</v>
      </c>
      <c r="I3612" s="7" t="s">
        <v>148</v>
      </c>
      <c r="J3612" t="s">
        <v>18</v>
      </c>
      <c r="K3612">
        <v>17.5</v>
      </c>
      <c r="L3612">
        <v>1</v>
      </c>
      <c r="M3612">
        <v>92</v>
      </c>
      <c r="N3612">
        <v>2.76</v>
      </c>
    </row>
    <row r="3613" spans="1:14" x14ac:dyDescent="0.25">
      <c r="A3613" s="7">
        <v>449960</v>
      </c>
      <c r="B3613" s="7">
        <f t="shared" si="168"/>
        <v>0</v>
      </c>
      <c r="C3613" s="7">
        <f t="shared" si="169"/>
        <v>1</v>
      </c>
      <c r="D3613" s="7">
        <f t="shared" si="170"/>
        <v>1</v>
      </c>
      <c r="E3613" s="7">
        <v>447485</v>
      </c>
      <c r="F3613" t="s">
        <v>50</v>
      </c>
      <c r="G3613" t="s">
        <v>101</v>
      </c>
      <c r="H3613" s="7">
        <v>47</v>
      </c>
      <c r="I3613" s="7" t="s">
        <v>148</v>
      </c>
      <c r="J3613" t="s">
        <v>18</v>
      </c>
      <c r="K3613">
        <v>17.5</v>
      </c>
      <c r="L3613">
        <v>1</v>
      </c>
      <c r="M3613">
        <v>92</v>
      </c>
      <c r="N3613">
        <v>2.76</v>
      </c>
    </row>
    <row r="3614" spans="1:14" x14ac:dyDescent="0.25">
      <c r="A3614" s="7">
        <v>449961</v>
      </c>
      <c r="B3614" s="7">
        <f t="shared" si="168"/>
        <v>1</v>
      </c>
      <c r="C3614" s="7">
        <f t="shared" si="169"/>
        <v>0</v>
      </c>
      <c r="D3614" s="7">
        <f t="shared" si="170"/>
        <v>1</v>
      </c>
      <c r="E3614" s="7">
        <v>447485</v>
      </c>
      <c r="F3614" t="s">
        <v>50</v>
      </c>
      <c r="G3614" t="s">
        <v>101</v>
      </c>
      <c r="H3614" s="7">
        <v>47</v>
      </c>
      <c r="I3614" s="7" t="s">
        <v>148</v>
      </c>
      <c r="J3614" t="s">
        <v>18</v>
      </c>
      <c r="K3614">
        <v>25.8</v>
      </c>
      <c r="L3614">
        <v>1</v>
      </c>
      <c r="M3614">
        <v>92</v>
      </c>
      <c r="N3614">
        <v>2.76</v>
      </c>
    </row>
    <row r="3615" spans="1:14" x14ac:dyDescent="0.25">
      <c r="A3615" s="7">
        <v>449961</v>
      </c>
      <c r="B3615" s="7">
        <f t="shared" si="168"/>
        <v>0</v>
      </c>
      <c r="C3615" s="7">
        <f t="shared" si="169"/>
        <v>1</v>
      </c>
      <c r="D3615" s="7">
        <f t="shared" si="170"/>
        <v>1</v>
      </c>
      <c r="E3615" s="7">
        <v>447485</v>
      </c>
      <c r="F3615" t="s">
        <v>50</v>
      </c>
      <c r="G3615" t="s">
        <v>101</v>
      </c>
      <c r="H3615" s="7">
        <v>47</v>
      </c>
      <c r="I3615" s="7" t="s">
        <v>148</v>
      </c>
      <c r="J3615" t="s">
        <v>18</v>
      </c>
      <c r="K3615">
        <v>25.8</v>
      </c>
      <c r="L3615">
        <v>1</v>
      </c>
      <c r="M3615">
        <v>92</v>
      </c>
      <c r="N3615">
        <v>2.76</v>
      </c>
    </row>
    <row r="3616" spans="1:14" x14ac:dyDescent="0.25">
      <c r="A3616" s="7">
        <v>449962</v>
      </c>
      <c r="B3616" s="7">
        <f t="shared" si="168"/>
        <v>1</v>
      </c>
      <c r="C3616" s="7">
        <f t="shared" si="169"/>
        <v>0</v>
      </c>
      <c r="D3616" s="7">
        <f t="shared" si="170"/>
        <v>1</v>
      </c>
      <c r="E3616" s="7">
        <v>447485</v>
      </c>
      <c r="F3616" t="s">
        <v>50</v>
      </c>
      <c r="G3616" t="s">
        <v>101</v>
      </c>
      <c r="H3616" s="7">
        <v>47</v>
      </c>
      <c r="I3616" s="7" t="s">
        <v>148</v>
      </c>
      <c r="J3616" t="s">
        <v>18</v>
      </c>
      <c r="K3616">
        <v>17.5</v>
      </c>
      <c r="L3616">
        <v>1</v>
      </c>
      <c r="M3616">
        <v>92</v>
      </c>
      <c r="N3616">
        <v>2.76</v>
      </c>
    </row>
    <row r="3617" spans="1:14" x14ac:dyDescent="0.25">
      <c r="A3617" s="7">
        <v>449962</v>
      </c>
      <c r="B3617" s="7">
        <f t="shared" si="168"/>
        <v>0</v>
      </c>
      <c r="C3617" s="7">
        <f t="shared" si="169"/>
        <v>1</v>
      </c>
      <c r="D3617" s="7">
        <f t="shared" si="170"/>
        <v>1</v>
      </c>
      <c r="E3617" s="7">
        <v>447485</v>
      </c>
      <c r="F3617" t="s">
        <v>50</v>
      </c>
      <c r="G3617" t="s">
        <v>101</v>
      </c>
      <c r="H3617" s="7">
        <v>47</v>
      </c>
      <c r="I3617" s="7" t="s">
        <v>148</v>
      </c>
      <c r="J3617" t="s">
        <v>18</v>
      </c>
      <c r="K3617">
        <v>17.5</v>
      </c>
      <c r="L3617">
        <v>1</v>
      </c>
      <c r="M3617">
        <v>92</v>
      </c>
      <c r="N3617">
        <v>2.76</v>
      </c>
    </row>
    <row r="3618" spans="1:14" x14ac:dyDescent="0.25">
      <c r="A3618" s="7">
        <v>449964</v>
      </c>
      <c r="B3618" s="7">
        <f t="shared" si="168"/>
        <v>1</v>
      </c>
      <c r="C3618" s="7">
        <f t="shared" si="169"/>
        <v>0</v>
      </c>
      <c r="D3618" s="7">
        <f t="shared" si="170"/>
        <v>1</v>
      </c>
      <c r="E3618" s="7">
        <v>447485</v>
      </c>
      <c r="F3618" t="s">
        <v>50</v>
      </c>
      <c r="G3618" t="s">
        <v>101</v>
      </c>
      <c r="H3618" s="7">
        <v>47</v>
      </c>
      <c r="I3618" s="7" t="s">
        <v>148</v>
      </c>
      <c r="J3618" t="s">
        <v>18</v>
      </c>
      <c r="K3618">
        <v>48.4</v>
      </c>
      <c r="L3618">
        <v>2</v>
      </c>
      <c r="M3618">
        <v>73.5</v>
      </c>
      <c r="N3618">
        <v>2.76</v>
      </c>
    </row>
    <row r="3619" spans="1:14" x14ac:dyDescent="0.25">
      <c r="A3619" s="7">
        <v>449964</v>
      </c>
      <c r="B3619" s="7">
        <f t="shared" si="168"/>
        <v>0</v>
      </c>
      <c r="C3619" s="7">
        <f t="shared" si="169"/>
        <v>1</v>
      </c>
      <c r="D3619" s="7">
        <f t="shared" si="170"/>
        <v>1</v>
      </c>
      <c r="E3619" s="7">
        <v>447485</v>
      </c>
      <c r="F3619" t="s">
        <v>50</v>
      </c>
      <c r="G3619" t="s">
        <v>101</v>
      </c>
      <c r="H3619" s="7">
        <v>47</v>
      </c>
      <c r="I3619" s="7" t="s">
        <v>148</v>
      </c>
      <c r="J3619" t="s">
        <v>18</v>
      </c>
      <c r="K3619">
        <v>48.4</v>
      </c>
      <c r="L3619">
        <v>2</v>
      </c>
      <c r="M3619">
        <v>73.5</v>
      </c>
      <c r="N3619">
        <v>2.76</v>
      </c>
    </row>
    <row r="3620" spans="1:14" x14ac:dyDescent="0.25">
      <c r="A3620" s="7">
        <v>449966</v>
      </c>
      <c r="B3620" s="7">
        <f t="shared" si="168"/>
        <v>1</v>
      </c>
      <c r="C3620" s="7">
        <f t="shared" si="169"/>
        <v>0</v>
      </c>
      <c r="D3620" s="7">
        <f t="shared" si="170"/>
        <v>1</v>
      </c>
      <c r="E3620" s="7">
        <v>447485</v>
      </c>
      <c r="F3620" t="s">
        <v>50</v>
      </c>
      <c r="G3620" t="s">
        <v>101</v>
      </c>
      <c r="H3620" s="7">
        <v>47</v>
      </c>
      <c r="I3620" s="7" t="s">
        <v>148</v>
      </c>
      <c r="J3620" t="s">
        <v>18</v>
      </c>
      <c r="K3620">
        <v>60.8</v>
      </c>
      <c r="L3620">
        <v>4</v>
      </c>
      <c r="M3620">
        <v>52.4</v>
      </c>
      <c r="N3620">
        <v>2.76</v>
      </c>
    </row>
    <row r="3621" spans="1:14" x14ac:dyDescent="0.25">
      <c r="A3621" s="7">
        <v>449966</v>
      </c>
      <c r="B3621" s="7">
        <f t="shared" si="168"/>
        <v>0</v>
      </c>
      <c r="C3621" s="7">
        <f t="shared" si="169"/>
        <v>1</v>
      </c>
      <c r="D3621" s="7">
        <f t="shared" si="170"/>
        <v>1</v>
      </c>
      <c r="E3621" s="7">
        <v>447485</v>
      </c>
      <c r="F3621" t="s">
        <v>50</v>
      </c>
      <c r="G3621" t="s">
        <v>101</v>
      </c>
      <c r="H3621" s="7">
        <v>47</v>
      </c>
      <c r="I3621" s="7" t="s">
        <v>148</v>
      </c>
      <c r="J3621" t="s">
        <v>18</v>
      </c>
      <c r="K3621">
        <v>60.8</v>
      </c>
      <c r="L3621">
        <v>4</v>
      </c>
      <c r="M3621">
        <v>52.4</v>
      </c>
      <c r="N3621">
        <v>2.76</v>
      </c>
    </row>
    <row r="3622" spans="1:14" x14ac:dyDescent="0.25">
      <c r="A3622" s="7">
        <v>449968</v>
      </c>
      <c r="B3622" s="7">
        <f t="shared" si="168"/>
        <v>1</v>
      </c>
      <c r="C3622" s="7">
        <f t="shared" si="169"/>
        <v>0</v>
      </c>
      <c r="D3622" s="7">
        <f t="shared" si="170"/>
        <v>1</v>
      </c>
      <c r="E3622" s="7">
        <v>447485</v>
      </c>
      <c r="F3622" t="s">
        <v>50</v>
      </c>
      <c r="G3622" t="s">
        <v>101</v>
      </c>
      <c r="H3622" s="7">
        <v>47</v>
      </c>
      <c r="I3622" s="7" t="s">
        <v>148</v>
      </c>
      <c r="J3622" t="s">
        <v>18</v>
      </c>
      <c r="K3622">
        <v>48.4</v>
      </c>
      <c r="L3622">
        <v>4</v>
      </c>
      <c r="M3622">
        <v>46.3</v>
      </c>
      <c r="N3622">
        <v>2.76</v>
      </c>
    </row>
    <row r="3623" spans="1:14" x14ac:dyDescent="0.25">
      <c r="A3623" s="7">
        <v>449968</v>
      </c>
      <c r="B3623" s="7">
        <f t="shared" si="168"/>
        <v>0</v>
      </c>
      <c r="C3623" s="7">
        <f t="shared" si="169"/>
        <v>1</v>
      </c>
      <c r="D3623" s="7">
        <f t="shared" si="170"/>
        <v>1</v>
      </c>
      <c r="E3623" s="7">
        <v>447485</v>
      </c>
      <c r="F3623" t="s">
        <v>50</v>
      </c>
      <c r="G3623" t="s">
        <v>101</v>
      </c>
      <c r="H3623" s="7">
        <v>47</v>
      </c>
      <c r="I3623" s="7" t="s">
        <v>148</v>
      </c>
      <c r="J3623" t="s">
        <v>18</v>
      </c>
      <c r="K3623">
        <v>48.4</v>
      </c>
      <c r="L3623">
        <v>4</v>
      </c>
      <c r="M3623">
        <v>46.3</v>
      </c>
      <c r="N3623">
        <v>2.76</v>
      </c>
    </row>
    <row r="3624" spans="1:14" x14ac:dyDescent="0.25">
      <c r="A3624" s="7">
        <v>449970</v>
      </c>
      <c r="B3624" s="7">
        <f t="shared" si="168"/>
        <v>1</v>
      </c>
      <c r="C3624" s="7">
        <f t="shared" si="169"/>
        <v>0</v>
      </c>
      <c r="D3624" s="7">
        <f t="shared" si="170"/>
        <v>1</v>
      </c>
      <c r="E3624" s="7">
        <v>447485</v>
      </c>
      <c r="F3624" t="s">
        <v>50</v>
      </c>
      <c r="G3624" t="s">
        <v>101</v>
      </c>
      <c r="H3624" s="7">
        <v>47</v>
      </c>
      <c r="I3624" s="7" t="s">
        <v>148</v>
      </c>
      <c r="J3624" t="s">
        <v>18</v>
      </c>
      <c r="K3624">
        <v>48.6</v>
      </c>
      <c r="L3624">
        <v>2</v>
      </c>
      <c r="M3624">
        <v>73.5</v>
      </c>
      <c r="N3624">
        <v>2.76</v>
      </c>
    </row>
    <row r="3625" spans="1:14" x14ac:dyDescent="0.25">
      <c r="A3625" s="7">
        <v>449970</v>
      </c>
      <c r="B3625" s="7">
        <f t="shared" si="168"/>
        <v>0</v>
      </c>
      <c r="C3625" s="7">
        <f t="shared" si="169"/>
        <v>1</v>
      </c>
      <c r="D3625" s="7">
        <f t="shared" si="170"/>
        <v>1</v>
      </c>
      <c r="E3625" s="7">
        <v>447485</v>
      </c>
      <c r="F3625" t="s">
        <v>50</v>
      </c>
      <c r="G3625" t="s">
        <v>101</v>
      </c>
      <c r="H3625" s="7">
        <v>47</v>
      </c>
      <c r="I3625" s="7" t="s">
        <v>148</v>
      </c>
      <c r="J3625" t="s">
        <v>18</v>
      </c>
      <c r="K3625">
        <v>48.6</v>
      </c>
      <c r="L3625">
        <v>2</v>
      </c>
      <c r="M3625">
        <v>73.5</v>
      </c>
      <c r="N3625">
        <v>2.76</v>
      </c>
    </row>
    <row r="3626" spans="1:14" x14ac:dyDescent="0.25">
      <c r="A3626" s="7">
        <v>449972</v>
      </c>
      <c r="B3626" s="7">
        <f t="shared" si="168"/>
        <v>1</v>
      </c>
      <c r="C3626" s="7">
        <f t="shared" si="169"/>
        <v>0</v>
      </c>
      <c r="D3626" s="7">
        <f t="shared" si="170"/>
        <v>1</v>
      </c>
      <c r="E3626" s="7">
        <v>447485</v>
      </c>
      <c r="F3626" t="s">
        <v>50</v>
      </c>
      <c r="G3626" t="s">
        <v>101</v>
      </c>
      <c r="H3626" s="7">
        <v>47</v>
      </c>
      <c r="I3626" s="7" t="s">
        <v>148</v>
      </c>
      <c r="J3626" t="s">
        <v>18</v>
      </c>
      <c r="K3626">
        <v>34.799999999999997</v>
      </c>
      <c r="L3626">
        <v>2</v>
      </c>
      <c r="M3626">
        <v>73.5</v>
      </c>
      <c r="N3626">
        <v>2.76</v>
      </c>
    </row>
    <row r="3627" spans="1:14" x14ac:dyDescent="0.25">
      <c r="A3627" s="7">
        <v>449972</v>
      </c>
      <c r="B3627" s="7">
        <f t="shared" si="168"/>
        <v>0</v>
      </c>
      <c r="C3627" s="7">
        <f t="shared" si="169"/>
        <v>1</v>
      </c>
      <c r="D3627" s="7">
        <f t="shared" si="170"/>
        <v>1</v>
      </c>
      <c r="E3627" s="7">
        <v>447485</v>
      </c>
      <c r="F3627" t="s">
        <v>50</v>
      </c>
      <c r="G3627" t="s">
        <v>101</v>
      </c>
      <c r="H3627" s="7">
        <v>47</v>
      </c>
      <c r="I3627" s="7" t="s">
        <v>148</v>
      </c>
      <c r="J3627" t="s">
        <v>18</v>
      </c>
      <c r="K3627">
        <v>34.799999999999997</v>
      </c>
      <c r="L3627">
        <v>2</v>
      </c>
      <c r="M3627">
        <v>73.5</v>
      </c>
      <c r="N3627">
        <v>2.76</v>
      </c>
    </row>
    <row r="3628" spans="1:14" x14ac:dyDescent="0.25">
      <c r="A3628" s="7">
        <v>449973</v>
      </c>
      <c r="B3628" s="7">
        <f t="shared" si="168"/>
        <v>1</v>
      </c>
      <c r="C3628" s="7">
        <f t="shared" si="169"/>
        <v>0</v>
      </c>
      <c r="D3628" s="7">
        <f t="shared" si="170"/>
        <v>1</v>
      </c>
      <c r="E3628" s="7">
        <v>447485</v>
      </c>
      <c r="F3628" t="s">
        <v>50</v>
      </c>
      <c r="G3628" t="s">
        <v>101</v>
      </c>
      <c r="H3628" s="7">
        <v>47</v>
      </c>
      <c r="I3628" s="7" t="s">
        <v>148</v>
      </c>
      <c r="J3628" t="s">
        <v>18</v>
      </c>
      <c r="K3628">
        <v>26</v>
      </c>
      <c r="L3628">
        <v>1</v>
      </c>
      <c r="M3628">
        <v>92</v>
      </c>
      <c r="N3628">
        <v>2.76</v>
      </c>
    </row>
    <row r="3629" spans="1:14" x14ac:dyDescent="0.25">
      <c r="A3629" s="7">
        <v>449973</v>
      </c>
      <c r="B3629" s="7">
        <f t="shared" si="168"/>
        <v>0</v>
      </c>
      <c r="C3629" s="7">
        <f t="shared" si="169"/>
        <v>1</v>
      </c>
      <c r="D3629" s="7">
        <f t="shared" si="170"/>
        <v>1</v>
      </c>
      <c r="E3629" s="7">
        <v>447485</v>
      </c>
      <c r="F3629" t="s">
        <v>50</v>
      </c>
      <c r="G3629" t="s">
        <v>101</v>
      </c>
      <c r="H3629" s="7">
        <v>47</v>
      </c>
      <c r="I3629" s="7" t="s">
        <v>148</v>
      </c>
      <c r="J3629" t="s">
        <v>18</v>
      </c>
      <c r="K3629">
        <v>26</v>
      </c>
      <c r="L3629">
        <v>1</v>
      </c>
      <c r="M3629">
        <v>92</v>
      </c>
      <c r="N3629">
        <v>2.76</v>
      </c>
    </row>
    <row r="3630" spans="1:14" x14ac:dyDescent="0.25">
      <c r="A3630" s="7">
        <v>449975</v>
      </c>
      <c r="B3630" s="7">
        <f t="shared" si="168"/>
        <v>1</v>
      </c>
      <c r="C3630" s="7">
        <f t="shared" si="169"/>
        <v>0</v>
      </c>
      <c r="D3630" s="7">
        <f t="shared" si="170"/>
        <v>1</v>
      </c>
      <c r="E3630" s="7">
        <v>447485</v>
      </c>
      <c r="F3630" t="s">
        <v>50</v>
      </c>
      <c r="G3630" t="s">
        <v>101</v>
      </c>
      <c r="H3630" s="7">
        <v>47</v>
      </c>
      <c r="I3630" s="7" t="s">
        <v>148</v>
      </c>
      <c r="J3630" t="s">
        <v>18</v>
      </c>
      <c r="K3630">
        <v>48.6</v>
      </c>
      <c r="L3630">
        <v>4</v>
      </c>
      <c r="M3630">
        <v>46.3</v>
      </c>
      <c r="N3630">
        <v>2.76</v>
      </c>
    </row>
    <row r="3631" spans="1:14" x14ac:dyDescent="0.25">
      <c r="A3631" s="7">
        <v>449975</v>
      </c>
      <c r="B3631" s="7">
        <f t="shared" si="168"/>
        <v>0</v>
      </c>
      <c r="C3631" s="7">
        <f t="shared" si="169"/>
        <v>1</v>
      </c>
      <c r="D3631" s="7">
        <f t="shared" si="170"/>
        <v>1</v>
      </c>
      <c r="E3631" s="7">
        <v>447485</v>
      </c>
      <c r="F3631" t="s">
        <v>50</v>
      </c>
      <c r="G3631" t="s">
        <v>101</v>
      </c>
      <c r="H3631" s="7">
        <v>47</v>
      </c>
      <c r="I3631" s="7" t="s">
        <v>148</v>
      </c>
      <c r="J3631" t="s">
        <v>18</v>
      </c>
      <c r="K3631">
        <v>48.6</v>
      </c>
      <c r="L3631">
        <v>4</v>
      </c>
      <c r="M3631">
        <v>46.3</v>
      </c>
      <c r="N3631">
        <v>2.76</v>
      </c>
    </row>
    <row r="3632" spans="1:14" x14ac:dyDescent="0.25">
      <c r="A3632" s="7">
        <v>449977</v>
      </c>
      <c r="B3632" s="7">
        <f t="shared" si="168"/>
        <v>1</v>
      </c>
      <c r="C3632" s="7">
        <f t="shared" si="169"/>
        <v>0</v>
      </c>
      <c r="D3632" s="7">
        <f t="shared" si="170"/>
        <v>1</v>
      </c>
      <c r="E3632" s="7">
        <v>447485</v>
      </c>
      <c r="F3632" t="s">
        <v>50</v>
      </c>
      <c r="G3632" t="s">
        <v>101</v>
      </c>
      <c r="H3632" s="7">
        <v>47</v>
      </c>
      <c r="I3632" s="7" t="s">
        <v>148</v>
      </c>
      <c r="J3632" t="s">
        <v>18</v>
      </c>
      <c r="K3632">
        <v>34.799999999999997</v>
      </c>
      <c r="L3632">
        <v>2</v>
      </c>
      <c r="M3632">
        <v>73.5</v>
      </c>
      <c r="N3632">
        <v>2.76</v>
      </c>
    </row>
    <row r="3633" spans="1:14" x14ac:dyDescent="0.25">
      <c r="A3633" s="7">
        <v>449977</v>
      </c>
      <c r="B3633" s="7">
        <f t="shared" si="168"/>
        <v>0</v>
      </c>
      <c r="C3633" s="7">
        <f t="shared" si="169"/>
        <v>1</v>
      </c>
      <c r="D3633" s="7">
        <f t="shared" si="170"/>
        <v>1</v>
      </c>
      <c r="E3633" s="7">
        <v>447485</v>
      </c>
      <c r="F3633" t="s">
        <v>50</v>
      </c>
      <c r="G3633" t="s">
        <v>101</v>
      </c>
      <c r="H3633" s="7">
        <v>47</v>
      </c>
      <c r="I3633" s="7" t="s">
        <v>148</v>
      </c>
      <c r="J3633" t="s">
        <v>18</v>
      </c>
      <c r="K3633">
        <v>34.799999999999997</v>
      </c>
      <c r="L3633">
        <v>2</v>
      </c>
      <c r="M3633">
        <v>73.5</v>
      </c>
      <c r="N3633">
        <v>2.76</v>
      </c>
    </row>
    <row r="3634" spans="1:14" x14ac:dyDescent="0.25">
      <c r="A3634" s="7">
        <v>449978</v>
      </c>
      <c r="B3634" s="7">
        <f t="shared" si="168"/>
        <v>1</v>
      </c>
      <c r="C3634" s="7">
        <f t="shared" si="169"/>
        <v>0</v>
      </c>
      <c r="D3634" s="7">
        <f t="shared" si="170"/>
        <v>1</v>
      </c>
      <c r="E3634" s="7">
        <v>447485</v>
      </c>
      <c r="F3634" t="s">
        <v>50</v>
      </c>
      <c r="G3634" t="s">
        <v>101</v>
      </c>
      <c r="H3634" s="7">
        <v>47</v>
      </c>
      <c r="I3634" s="7" t="s">
        <v>148</v>
      </c>
      <c r="J3634" t="s">
        <v>18</v>
      </c>
      <c r="K3634">
        <v>25.6</v>
      </c>
      <c r="L3634">
        <v>1</v>
      </c>
      <c r="M3634">
        <v>92</v>
      </c>
      <c r="N3634">
        <v>2.76</v>
      </c>
    </row>
    <row r="3635" spans="1:14" x14ac:dyDescent="0.25">
      <c r="A3635" s="7">
        <v>449978</v>
      </c>
      <c r="B3635" s="7">
        <f t="shared" si="168"/>
        <v>0</v>
      </c>
      <c r="C3635" s="7">
        <f t="shared" si="169"/>
        <v>1</v>
      </c>
      <c r="D3635" s="7">
        <f t="shared" si="170"/>
        <v>1</v>
      </c>
      <c r="E3635" s="7">
        <v>447485</v>
      </c>
      <c r="F3635" t="s">
        <v>50</v>
      </c>
      <c r="G3635" t="s">
        <v>101</v>
      </c>
      <c r="H3635" s="7">
        <v>47</v>
      </c>
      <c r="I3635" s="7" t="s">
        <v>148</v>
      </c>
      <c r="J3635" t="s">
        <v>18</v>
      </c>
      <c r="K3635">
        <v>25.6</v>
      </c>
      <c r="L3635">
        <v>1</v>
      </c>
      <c r="M3635">
        <v>92</v>
      </c>
      <c r="N3635">
        <v>2.76</v>
      </c>
    </row>
    <row r="3636" spans="1:14" x14ac:dyDescent="0.25">
      <c r="A3636" s="7">
        <v>449980</v>
      </c>
      <c r="B3636" s="7">
        <f t="shared" si="168"/>
        <v>1</v>
      </c>
      <c r="C3636" s="7">
        <f t="shared" si="169"/>
        <v>0</v>
      </c>
      <c r="D3636" s="7">
        <f t="shared" si="170"/>
        <v>1</v>
      </c>
      <c r="E3636" s="7">
        <v>447486</v>
      </c>
      <c r="F3636" t="s">
        <v>50</v>
      </c>
      <c r="G3636" t="s">
        <v>101</v>
      </c>
      <c r="H3636" s="7">
        <v>48</v>
      </c>
      <c r="I3636" s="7" t="s">
        <v>148</v>
      </c>
      <c r="J3636" t="s">
        <v>18</v>
      </c>
      <c r="K3636">
        <v>44</v>
      </c>
      <c r="L3636">
        <v>1</v>
      </c>
      <c r="M3636">
        <v>118.7</v>
      </c>
      <c r="N3636">
        <v>2.76</v>
      </c>
    </row>
    <row r="3637" spans="1:14" x14ac:dyDescent="0.25">
      <c r="A3637" s="7">
        <v>449980</v>
      </c>
      <c r="B3637" s="7">
        <f t="shared" si="168"/>
        <v>0</v>
      </c>
      <c r="C3637" s="7">
        <f t="shared" si="169"/>
        <v>1</v>
      </c>
      <c r="D3637" s="7">
        <f t="shared" si="170"/>
        <v>1</v>
      </c>
      <c r="E3637" s="7">
        <v>447486</v>
      </c>
      <c r="F3637" t="s">
        <v>50</v>
      </c>
      <c r="G3637" t="s">
        <v>101</v>
      </c>
      <c r="H3637" s="7">
        <v>48</v>
      </c>
      <c r="I3637" s="7" t="s">
        <v>148</v>
      </c>
      <c r="J3637" t="s">
        <v>18</v>
      </c>
      <c r="K3637">
        <v>44</v>
      </c>
      <c r="L3637">
        <v>1</v>
      </c>
      <c r="M3637">
        <v>118.7</v>
      </c>
      <c r="N3637">
        <v>2.76</v>
      </c>
    </row>
    <row r="3638" spans="1:14" x14ac:dyDescent="0.25">
      <c r="A3638" s="7">
        <v>449985</v>
      </c>
      <c r="B3638" s="7">
        <f t="shared" si="168"/>
        <v>1</v>
      </c>
      <c r="C3638" s="7">
        <f t="shared" si="169"/>
        <v>0</v>
      </c>
      <c r="D3638" s="7">
        <f t="shared" si="170"/>
        <v>1</v>
      </c>
      <c r="E3638" s="7">
        <v>447486</v>
      </c>
      <c r="F3638" t="s">
        <v>50</v>
      </c>
      <c r="G3638" t="s">
        <v>101</v>
      </c>
      <c r="H3638" s="7">
        <v>48</v>
      </c>
      <c r="I3638" s="7" t="s">
        <v>148</v>
      </c>
      <c r="J3638" t="s">
        <v>18</v>
      </c>
      <c r="K3638">
        <v>44.3</v>
      </c>
      <c r="L3638">
        <v>3</v>
      </c>
      <c r="M3638">
        <v>57</v>
      </c>
      <c r="N3638">
        <v>2.76</v>
      </c>
    </row>
    <row r="3639" spans="1:14" x14ac:dyDescent="0.25">
      <c r="A3639" s="7">
        <v>449985</v>
      </c>
      <c r="B3639" s="7">
        <f t="shared" si="168"/>
        <v>0</v>
      </c>
      <c r="C3639" s="7">
        <f t="shared" si="169"/>
        <v>1</v>
      </c>
      <c r="D3639" s="7">
        <f t="shared" si="170"/>
        <v>1</v>
      </c>
      <c r="E3639" s="7">
        <v>447486</v>
      </c>
      <c r="F3639" t="s">
        <v>50</v>
      </c>
      <c r="G3639" t="s">
        <v>101</v>
      </c>
      <c r="H3639" s="7">
        <v>48</v>
      </c>
      <c r="I3639" s="7" t="s">
        <v>148</v>
      </c>
      <c r="J3639" t="s">
        <v>18</v>
      </c>
      <c r="K3639">
        <v>44.3</v>
      </c>
      <c r="L3639">
        <v>3</v>
      </c>
      <c r="M3639">
        <v>57</v>
      </c>
      <c r="N3639">
        <v>2.76</v>
      </c>
    </row>
    <row r="3640" spans="1:14" x14ac:dyDescent="0.25">
      <c r="A3640" s="7">
        <v>449987</v>
      </c>
      <c r="B3640" s="7">
        <f t="shared" si="168"/>
        <v>1</v>
      </c>
      <c r="C3640" s="7">
        <f t="shared" si="169"/>
        <v>0</v>
      </c>
      <c r="D3640" s="7">
        <f t="shared" si="170"/>
        <v>1</v>
      </c>
      <c r="E3640" s="7">
        <v>447486</v>
      </c>
      <c r="F3640" t="s">
        <v>50</v>
      </c>
      <c r="G3640" t="s">
        <v>101</v>
      </c>
      <c r="H3640" s="7">
        <v>48</v>
      </c>
      <c r="I3640" s="7" t="s">
        <v>148</v>
      </c>
      <c r="J3640" t="s">
        <v>18</v>
      </c>
      <c r="K3640">
        <v>24.8</v>
      </c>
      <c r="L3640">
        <v>1</v>
      </c>
      <c r="M3640">
        <v>92</v>
      </c>
      <c r="N3640">
        <v>2.76</v>
      </c>
    </row>
    <row r="3641" spans="1:14" x14ac:dyDescent="0.25">
      <c r="A3641" s="7">
        <v>449987</v>
      </c>
      <c r="B3641" s="7">
        <f t="shared" si="168"/>
        <v>0</v>
      </c>
      <c r="C3641" s="7">
        <f t="shared" si="169"/>
        <v>1</v>
      </c>
      <c r="D3641" s="7">
        <f t="shared" si="170"/>
        <v>1</v>
      </c>
      <c r="E3641" s="7">
        <v>447486</v>
      </c>
      <c r="F3641" t="s">
        <v>50</v>
      </c>
      <c r="G3641" t="s">
        <v>101</v>
      </c>
      <c r="H3641" s="7">
        <v>48</v>
      </c>
      <c r="I3641" s="7" t="s">
        <v>148</v>
      </c>
      <c r="J3641" t="s">
        <v>18</v>
      </c>
      <c r="K3641">
        <v>24.8</v>
      </c>
      <c r="L3641">
        <v>1</v>
      </c>
      <c r="M3641">
        <v>92</v>
      </c>
      <c r="N3641">
        <v>2.76</v>
      </c>
    </row>
    <row r="3642" spans="1:14" x14ac:dyDescent="0.25">
      <c r="A3642" s="7">
        <v>449988</v>
      </c>
      <c r="B3642" s="7">
        <f t="shared" si="168"/>
        <v>1</v>
      </c>
      <c r="C3642" s="7">
        <f t="shared" si="169"/>
        <v>0</v>
      </c>
      <c r="D3642" s="7">
        <f t="shared" si="170"/>
        <v>1</v>
      </c>
      <c r="E3642" s="7">
        <v>447486</v>
      </c>
      <c r="F3642" t="s">
        <v>50</v>
      </c>
      <c r="G3642" t="s">
        <v>101</v>
      </c>
      <c r="H3642" s="7">
        <v>48</v>
      </c>
      <c r="I3642" s="7" t="s">
        <v>148</v>
      </c>
      <c r="J3642" t="s">
        <v>18</v>
      </c>
      <c r="K3642">
        <v>19.5</v>
      </c>
      <c r="L3642">
        <v>1</v>
      </c>
      <c r="M3642">
        <v>92</v>
      </c>
      <c r="N3642">
        <v>2.76</v>
      </c>
    </row>
    <row r="3643" spans="1:14" x14ac:dyDescent="0.25">
      <c r="A3643" s="7">
        <v>449988</v>
      </c>
      <c r="B3643" s="7">
        <f t="shared" si="168"/>
        <v>0</v>
      </c>
      <c r="C3643" s="7">
        <f t="shared" si="169"/>
        <v>1</v>
      </c>
      <c r="D3643" s="7">
        <f t="shared" si="170"/>
        <v>1</v>
      </c>
      <c r="E3643" s="7">
        <v>447486</v>
      </c>
      <c r="F3643" t="s">
        <v>50</v>
      </c>
      <c r="G3643" t="s">
        <v>101</v>
      </c>
      <c r="H3643" s="7">
        <v>48</v>
      </c>
      <c r="I3643" s="7" t="s">
        <v>148</v>
      </c>
      <c r="J3643" t="s">
        <v>18</v>
      </c>
      <c r="K3643">
        <v>19.5</v>
      </c>
      <c r="L3643">
        <v>1</v>
      </c>
      <c r="M3643">
        <v>92</v>
      </c>
      <c r="N3643">
        <v>2.76</v>
      </c>
    </row>
    <row r="3644" spans="1:14" x14ac:dyDescent="0.25">
      <c r="A3644" s="7">
        <v>449990</v>
      </c>
      <c r="B3644" s="7">
        <f t="shared" si="168"/>
        <v>1</v>
      </c>
      <c r="C3644" s="7">
        <f t="shared" si="169"/>
        <v>0</v>
      </c>
      <c r="D3644" s="7">
        <f t="shared" si="170"/>
        <v>1</v>
      </c>
      <c r="E3644" s="7">
        <v>447486</v>
      </c>
      <c r="F3644" t="s">
        <v>50</v>
      </c>
      <c r="G3644" t="s">
        <v>101</v>
      </c>
      <c r="H3644" s="7">
        <v>48</v>
      </c>
      <c r="I3644" s="7" t="s">
        <v>148</v>
      </c>
      <c r="J3644" t="s">
        <v>18</v>
      </c>
      <c r="K3644">
        <v>43.8</v>
      </c>
      <c r="L3644">
        <v>6</v>
      </c>
      <c r="M3644">
        <v>40.4</v>
      </c>
      <c r="N3644">
        <v>2.76</v>
      </c>
    </row>
    <row r="3645" spans="1:14" x14ac:dyDescent="0.25">
      <c r="A3645" s="7">
        <v>449990</v>
      </c>
      <c r="B3645" s="7">
        <f t="shared" si="168"/>
        <v>0</v>
      </c>
      <c r="C3645" s="7">
        <f t="shared" si="169"/>
        <v>1</v>
      </c>
      <c r="D3645" s="7">
        <f t="shared" si="170"/>
        <v>1</v>
      </c>
      <c r="E3645" s="7">
        <v>447486</v>
      </c>
      <c r="F3645" t="s">
        <v>50</v>
      </c>
      <c r="G3645" t="s">
        <v>101</v>
      </c>
      <c r="H3645" s="7">
        <v>48</v>
      </c>
      <c r="I3645" s="7" t="s">
        <v>148</v>
      </c>
      <c r="J3645" t="s">
        <v>18</v>
      </c>
      <c r="K3645">
        <v>43.8</v>
      </c>
      <c r="L3645">
        <v>6</v>
      </c>
      <c r="M3645">
        <v>40.4</v>
      </c>
      <c r="N3645">
        <v>2.76</v>
      </c>
    </row>
    <row r="3646" spans="1:14" x14ac:dyDescent="0.25">
      <c r="A3646" s="7">
        <v>449992</v>
      </c>
      <c r="B3646" s="7">
        <f t="shared" si="168"/>
        <v>1</v>
      </c>
      <c r="C3646" s="7">
        <f t="shared" si="169"/>
        <v>0</v>
      </c>
      <c r="D3646" s="7">
        <f t="shared" si="170"/>
        <v>1</v>
      </c>
      <c r="E3646" s="7">
        <v>447486</v>
      </c>
      <c r="F3646" t="s">
        <v>50</v>
      </c>
      <c r="G3646" t="s">
        <v>101</v>
      </c>
      <c r="H3646" s="7">
        <v>48</v>
      </c>
      <c r="I3646" s="7" t="s">
        <v>148</v>
      </c>
      <c r="J3646" t="s">
        <v>18</v>
      </c>
      <c r="K3646">
        <v>44.1</v>
      </c>
      <c r="L3646">
        <v>2</v>
      </c>
      <c r="M3646">
        <v>73.5</v>
      </c>
      <c r="N3646">
        <v>2.76</v>
      </c>
    </row>
    <row r="3647" spans="1:14" x14ac:dyDescent="0.25">
      <c r="A3647" s="7">
        <v>449992</v>
      </c>
      <c r="B3647" s="7">
        <f t="shared" si="168"/>
        <v>0</v>
      </c>
      <c r="C3647" s="7">
        <f t="shared" si="169"/>
        <v>1</v>
      </c>
      <c r="D3647" s="7">
        <f t="shared" si="170"/>
        <v>1</v>
      </c>
      <c r="E3647" s="7">
        <v>447486</v>
      </c>
      <c r="F3647" t="s">
        <v>50</v>
      </c>
      <c r="G3647" t="s">
        <v>101</v>
      </c>
      <c r="H3647" s="7">
        <v>48</v>
      </c>
      <c r="I3647" s="7" t="s">
        <v>148</v>
      </c>
      <c r="J3647" t="s">
        <v>18</v>
      </c>
      <c r="K3647">
        <v>44.1</v>
      </c>
      <c r="L3647">
        <v>2</v>
      </c>
      <c r="M3647">
        <v>73.5</v>
      </c>
      <c r="N3647">
        <v>2.76</v>
      </c>
    </row>
    <row r="3648" spans="1:14" x14ac:dyDescent="0.25">
      <c r="A3648" s="7">
        <v>449994</v>
      </c>
      <c r="B3648" s="7">
        <f t="shared" si="168"/>
        <v>1</v>
      </c>
      <c r="C3648" s="7">
        <f t="shared" si="169"/>
        <v>0</v>
      </c>
      <c r="D3648" s="7">
        <f t="shared" si="170"/>
        <v>1</v>
      </c>
      <c r="E3648" s="7">
        <v>447486</v>
      </c>
      <c r="F3648" t="s">
        <v>50</v>
      </c>
      <c r="G3648" t="s">
        <v>101</v>
      </c>
      <c r="H3648" s="7">
        <v>48</v>
      </c>
      <c r="I3648" s="7" t="s">
        <v>148</v>
      </c>
      <c r="J3648" t="s">
        <v>18</v>
      </c>
      <c r="K3648">
        <v>43.9</v>
      </c>
      <c r="L3648">
        <v>2</v>
      </c>
      <c r="M3648">
        <v>73.5</v>
      </c>
      <c r="N3648">
        <v>2.76</v>
      </c>
    </row>
    <row r="3649" spans="1:14" x14ac:dyDescent="0.25">
      <c r="A3649" s="7">
        <v>449994</v>
      </c>
      <c r="B3649" s="7">
        <f t="shared" si="168"/>
        <v>0</v>
      </c>
      <c r="C3649" s="7">
        <f t="shared" si="169"/>
        <v>1</v>
      </c>
      <c r="D3649" s="7">
        <f t="shared" si="170"/>
        <v>1</v>
      </c>
      <c r="E3649" s="7">
        <v>447486</v>
      </c>
      <c r="F3649" t="s">
        <v>50</v>
      </c>
      <c r="G3649" t="s">
        <v>101</v>
      </c>
      <c r="H3649" s="7">
        <v>48</v>
      </c>
      <c r="I3649" s="7" t="s">
        <v>148</v>
      </c>
      <c r="J3649" t="s">
        <v>18</v>
      </c>
      <c r="K3649">
        <v>43.9</v>
      </c>
      <c r="L3649">
        <v>2</v>
      </c>
      <c r="M3649">
        <v>73.5</v>
      </c>
      <c r="N3649">
        <v>2.76</v>
      </c>
    </row>
    <row r="3650" spans="1:14" x14ac:dyDescent="0.25">
      <c r="A3650" s="7">
        <v>449996</v>
      </c>
      <c r="B3650" s="7">
        <f t="shared" si="168"/>
        <v>1</v>
      </c>
      <c r="C3650" s="7">
        <f t="shared" si="169"/>
        <v>0</v>
      </c>
      <c r="D3650" s="7">
        <f t="shared" si="170"/>
        <v>1</v>
      </c>
      <c r="E3650" s="7">
        <v>447486</v>
      </c>
      <c r="F3650" t="s">
        <v>50</v>
      </c>
      <c r="G3650" t="s">
        <v>101</v>
      </c>
      <c r="H3650" s="7">
        <v>48</v>
      </c>
      <c r="I3650" s="7" t="s">
        <v>148</v>
      </c>
      <c r="J3650" t="s">
        <v>18</v>
      </c>
      <c r="K3650">
        <v>44.2</v>
      </c>
      <c r="L3650">
        <v>4</v>
      </c>
      <c r="M3650">
        <v>46.3</v>
      </c>
      <c r="N3650">
        <v>2.76</v>
      </c>
    </row>
    <row r="3651" spans="1:14" x14ac:dyDescent="0.25">
      <c r="A3651" s="7">
        <v>449996</v>
      </c>
      <c r="B3651" s="7">
        <f t="shared" ref="B3651:B3714" si="171">IF(A3651=A3652,1,0)</f>
        <v>0</v>
      </c>
      <c r="C3651" s="7">
        <f t="shared" ref="C3651:C3714" si="172">IF(A3651=A3650,1,0)</f>
        <v>1</v>
      </c>
      <c r="D3651" s="7">
        <f t="shared" ref="D3651:D3714" si="173">B3651+C3651</f>
        <v>1</v>
      </c>
      <c r="E3651" s="7">
        <v>447486</v>
      </c>
      <c r="F3651" t="s">
        <v>50</v>
      </c>
      <c r="G3651" t="s">
        <v>101</v>
      </c>
      <c r="H3651" s="7">
        <v>48</v>
      </c>
      <c r="I3651" s="7" t="s">
        <v>148</v>
      </c>
      <c r="J3651" t="s">
        <v>18</v>
      </c>
      <c r="K3651">
        <v>44.2</v>
      </c>
      <c r="L3651">
        <v>4</v>
      </c>
      <c r="M3651">
        <v>46.3</v>
      </c>
      <c r="N3651">
        <v>2.76</v>
      </c>
    </row>
    <row r="3652" spans="1:14" x14ac:dyDescent="0.25">
      <c r="A3652" s="7">
        <v>449998</v>
      </c>
      <c r="B3652" s="7">
        <f t="shared" si="171"/>
        <v>1</v>
      </c>
      <c r="C3652" s="7">
        <f t="shared" si="172"/>
        <v>0</v>
      </c>
      <c r="D3652" s="7">
        <f t="shared" si="173"/>
        <v>1</v>
      </c>
      <c r="E3652" s="7">
        <v>447487</v>
      </c>
      <c r="F3652" t="s">
        <v>50</v>
      </c>
      <c r="G3652" t="s">
        <v>101</v>
      </c>
      <c r="H3652" s="7">
        <v>49</v>
      </c>
      <c r="I3652" s="7" t="s">
        <v>148</v>
      </c>
      <c r="J3652" t="s">
        <v>18</v>
      </c>
      <c r="K3652">
        <v>41.6</v>
      </c>
      <c r="L3652">
        <v>2</v>
      </c>
      <c r="M3652">
        <v>73.5</v>
      </c>
      <c r="N3652">
        <v>2.76</v>
      </c>
    </row>
    <row r="3653" spans="1:14" x14ac:dyDescent="0.25">
      <c r="A3653" s="7">
        <v>449998</v>
      </c>
      <c r="B3653" s="7">
        <f t="shared" si="171"/>
        <v>0</v>
      </c>
      <c r="C3653" s="7">
        <f t="shared" si="172"/>
        <v>1</v>
      </c>
      <c r="D3653" s="7">
        <f t="shared" si="173"/>
        <v>1</v>
      </c>
      <c r="E3653" s="7">
        <v>447487</v>
      </c>
      <c r="F3653" t="s">
        <v>50</v>
      </c>
      <c r="G3653" t="s">
        <v>101</v>
      </c>
      <c r="H3653" s="7">
        <v>49</v>
      </c>
      <c r="I3653" s="7" t="s">
        <v>148</v>
      </c>
      <c r="J3653" t="s">
        <v>18</v>
      </c>
      <c r="K3653">
        <v>41.6</v>
      </c>
      <c r="L3653">
        <v>2</v>
      </c>
      <c r="M3653">
        <v>73.5</v>
      </c>
      <c r="N3653">
        <v>2.76</v>
      </c>
    </row>
    <row r="3654" spans="1:14" x14ac:dyDescent="0.25">
      <c r="A3654" s="7">
        <v>449999</v>
      </c>
      <c r="B3654" s="7">
        <f t="shared" si="171"/>
        <v>1</v>
      </c>
      <c r="C3654" s="7">
        <f t="shared" si="172"/>
        <v>0</v>
      </c>
      <c r="D3654" s="7">
        <f t="shared" si="173"/>
        <v>1</v>
      </c>
      <c r="E3654" s="7">
        <v>447487</v>
      </c>
      <c r="F3654" t="s">
        <v>50</v>
      </c>
      <c r="G3654" t="s">
        <v>101</v>
      </c>
      <c r="H3654" s="7">
        <v>49</v>
      </c>
      <c r="I3654" s="7" t="s">
        <v>148</v>
      </c>
      <c r="J3654" t="s">
        <v>18</v>
      </c>
      <c r="K3654">
        <v>19.3</v>
      </c>
      <c r="L3654">
        <v>2</v>
      </c>
      <c r="M3654">
        <v>57</v>
      </c>
      <c r="N3654">
        <v>2.76</v>
      </c>
    </row>
    <row r="3655" spans="1:14" x14ac:dyDescent="0.25">
      <c r="A3655" s="7">
        <v>449999</v>
      </c>
      <c r="B3655" s="7">
        <f t="shared" si="171"/>
        <v>0</v>
      </c>
      <c r="C3655" s="7">
        <f t="shared" si="172"/>
        <v>1</v>
      </c>
      <c r="D3655" s="7">
        <f t="shared" si="173"/>
        <v>1</v>
      </c>
      <c r="E3655" s="7">
        <v>447487</v>
      </c>
      <c r="F3655" t="s">
        <v>50</v>
      </c>
      <c r="G3655" t="s">
        <v>101</v>
      </c>
      <c r="H3655" s="7">
        <v>49</v>
      </c>
      <c r="I3655" s="7" t="s">
        <v>148</v>
      </c>
      <c r="J3655" t="s">
        <v>18</v>
      </c>
      <c r="K3655">
        <v>19.3</v>
      </c>
      <c r="L3655">
        <v>2</v>
      </c>
      <c r="M3655">
        <v>57</v>
      </c>
      <c r="N3655">
        <v>2.76</v>
      </c>
    </row>
    <row r="3656" spans="1:14" x14ac:dyDescent="0.25">
      <c r="A3656" s="7">
        <v>450001</v>
      </c>
      <c r="B3656" s="7">
        <f t="shared" si="171"/>
        <v>1</v>
      </c>
      <c r="C3656" s="7">
        <f t="shared" si="172"/>
        <v>0</v>
      </c>
      <c r="D3656" s="7">
        <f t="shared" si="173"/>
        <v>1</v>
      </c>
      <c r="E3656" s="7">
        <v>447487</v>
      </c>
      <c r="F3656" t="s">
        <v>50</v>
      </c>
      <c r="G3656" t="s">
        <v>101</v>
      </c>
      <c r="H3656" s="7">
        <v>49</v>
      </c>
      <c r="I3656" s="7" t="s">
        <v>148</v>
      </c>
      <c r="J3656" t="s">
        <v>18</v>
      </c>
      <c r="K3656">
        <v>48.7</v>
      </c>
      <c r="L3656">
        <v>3</v>
      </c>
      <c r="M3656">
        <v>57</v>
      </c>
      <c r="N3656">
        <v>2.76</v>
      </c>
    </row>
    <row r="3657" spans="1:14" x14ac:dyDescent="0.25">
      <c r="A3657" s="7">
        <v>450001</v>
      </c>
      <c r="B3657" s="7">
        <f t="shared" si="171"/>
        <v>0</v>
      </c>
      <c r="C3657" s="7">
        <f t="shared" si="172"/>
        <v>1</v>
      </c>
      <c r="D3657" s="7">
        <f t="shared" si="173"/>
        <v>1</v>
      </c>
      <c r="E3657" s="7">
        <v>447487</v>
      </c>
      <c r="F3657" t="s">
        <v>50</v>
      </c>
      <c r="G3657" t="s">
        <v>101</v>
      </c>
      <c r="H3657" s="7">
        <v>49</v>
      </c>
      <c r="I3657" s="7" t="s">
        <v>148</v>
      </c>
      <c r="J3657" t="s">
        <v>18</v>
      </c>
      <c r="K3657">
        <v>48.7</v>
      </c>
      <c r="L3657">
        <v>3</v>
      </c>
      <c r="M3657">
        <v>57</v>
      </c>
      <c r="N3657">
        <v>2.76</v>
      </c>
    </row>
    <row r="3658" spans="1:14" x14ac:dyDescent="0.25">
      <c r="A3658" s="7">
        <v>450003</v>
      </c>
      <c r="B3658" s="7">
        <f t="shared" si="171"/>
        <v>1</v>
      </c>
      <c r="C3658" s="7">
        <f t="shared" si="172"/>
        <v>0</v>
      </c>
      <c r="D3658" s="7">
        <f t="shared" si="173"/>
        <v>1</v>
      </c>
      <c r="E3658" s="7">
        <v>447487</v>
      </c>
      <c r="F3658" t="s">
        <v>50</v>
      </c>
      <c r="G3658" t="s">
        <v>101</v>
      </c>
      <c r="H3658" s="7">
        <v>49</v>
      </c>
      <c r="I3658" s="7" t="s">
        <v>148</v>
      </c>
      <c r="J3658" t="s">
        <v>18</v>
      </c>
      <c r="K3658">
        <v>60.9</v>
      </c>
      <c r="L3658">
        <v>2</v>
      </c>
      <c r="M3658">
        <v>83.2</v>
      </c>
      <c r="N3658">
        <v>2.76</v>
      </c>
    </row>
    <row r="3659" spans="1:14" x14ac:dyDescent="0.25">
      <c r="A3659" s="7">
        <v>450003</v>
      </c>
      <c r="B3659" s="7">
        <f t="shared" si="171"/>
        <v>0</v>
      </c>
      <c r="C3659" s="7">
        <f t="shared" si="172"/>
        <v>1</v>
      </c>
      <c r="D3659" s="7">
        <f t="shared" si="173"/>
        <v>1</v>
      </c>
      <c r="E3659" s="7">
        <v>447487</v>
      </c>
      <c r="F3659" t="s">
        <v>50</v>
      </c>
      <c r="G3659" t="s">
        <v>101</v>
      </c>
      <c r="H3659" s="7">
        <v>49</v>
      </c>
      <c r="I3659" s="7" t="s">
        <v>148</v>
      </c>
      <c r="J3659" t="s">
        <v>18</v>
      </c>
      <c r="K3659">
        <v>60.9</v>
      </c>
      <c r="L3659">
        <v>2</v>
      </c>
      <c r="M3659">
        <v>83.2</v>
      </c>
      <c r="N3659">
        <v>2.76</v>
      </c>
    </row>
    <row r="3660" spans="1:14" x14ac:dyDescent="0.25">
      <c r="A3660" s="7">
        <v>450005</v>
      </c>
      <c r="B3660" s="7">
        <f t="shared" si="171"/>
        <v>1</v>
      </c>
      <c r="C3660" s="7">
        <f t="shared" si="172"/>
        <v>0</v>
      </c>
      <c r="D3660" s="7">
        <f t="shared" si="173"/>
        <v>1</v>
      </c>
      <c r="E3660" s="7">
        <v>447487</v>
      </c>
      <c r="F3660" t="s">
        <v>50</v>
      </c>
      <c r="G3660" t="s">
        <v>101</v>
      </c>
      <c r="H3660" s="7">
        <v>49</v>
      </c>
      <c r="I3660" s="7" t="s">
        <v>148</v>
      </c>
      <c r="J3660" t="s">
        <v>18</v>
      </c>
      <c r="K3660">
        <v>48.8</v>
      </c>
      <c r="L3660">
        <v>4</v>
      </c>
      <c r="M3660">
        <v>46.3</v>
      </c>
      <c r="N3660">
        <v>2.76</v>
      </c>
    </row>
    <row r="3661" spans="1:14" x14ac:dyDescent="0.25">
      <c r="A3661" s="7">
        <v>450005</v>
      </c>
      <c r="B3661" s="7">
        <f t="shared" si="171"/>
        <v>0</v>
      </c>
      <c r="C3661" s="7">
        <f t="shared" si="172"/>
        <v>1</v>
      </c>
      <c r="D3661" s="7">
        <f t="shared" si="173"/>
        <v>1</v>
      </c>
      <c r="E3661" s="7">
        <v>447487</v>
      </c>
      <c r="F3661" t="s">
        <v>50</v>
      </c>
      <c r="G3661" t="s">
        <v>101</v>
      </c>
      <c r="H3661" s="7">
        <v>49</v>
      </c>
      <c r="I3661" s="7" t="s">
        <v>148</v>
      </c>
      <c r="J3661" t="s">
        <v>18</v>
      </c>
      <c r="K3661">
        <v>48.8</v>
      </c>
      <c r="L3661">
        <v>4</v>
      </c>
      <c r="M3661">
        <v>46.3</v>
      </c>
      <c r="N3661">
        <v>2.76</v>
      </c>
    </row>
    <row r="3662" spans="1:14" x14ac:dyDescent="0.25">
      <c r="A3662" s="7">
        <v>450007</v>
      </c>
      <c r="B3662" s="7">
        <f t="shared" si="171"/>
        <v>1</v>
      </c>
      <c r="C3662" s="7">
        <f t="shared" si="172"/>
        <v>0</v>
      </c>
      <c r="D3662" s="7">
        <f t="shared" si="173"/>
        <v>1</v>
      </c>
      <c r="E3662" s="7">
        <v>447487</v>
      </c>
      <c r="F3662" t="s">
        <v>50</v>
      </c>
      <c r="G3662" t="s">
        <v>101</v>
      </c>
      <c r="H3662" s="7">
        <v>49</v>
      </c>
      <c r="I3662" s="7" t="s">
        <v>148</v>
      </c>
      <c r="J3662" t="s">
        <v>18</v>
      </c>
      <c r="K3662">
        <v>48.1</v>
      </c>
      <c r="L3662">
        <v>3</v>
      </c>
      <c r="M3662">
        <v>57</v>
      </c>
      <c r="N3662">
        <v>2.76</v>
      </c>
    </row>
    <row r="3663" spans="1:14" x14ac:dyDescent="0.25">
      <c r="A3663" s="7">
        <v>450007</v>
      </c>
      <c r="B3663" s="7">
        <f t="shared" si="171"/>
        <v>0</v>
      </c>
      <c r="C3663" s="7">
        <f t="shared" si="172"/>
        <v>1</v>
      </c>
      <c r="D3663" s="7">
        <f t="shared" si="173"/>
        <v>1</v>
      </c>
      <c r="E3663" s="7">
        <v>447487</v>
      </c>
      <c r="F3663" t="s">
        <v>50</v>
      </c>
      <c r="G3663" t="s">
        <v>101</v>
      </c>
      <c r="H3663" s="7">
        <v>49</v>
      </c>
      <c r="I3663" s="7" t="s">
        <v>148</v>
      </c>
      <c r="J3663" t="s">
        <v>18</v>
      </c>
      <c r="K3663">
        <v>48.1</v>
      </c>
      <c r="L3663">
        <v>3</v>
      </c>
      <c r="M3663">
        <v>57</v>
      </c>
      <c r="N3663">
        <v>2.76</v>
      </c>
    </row>
    <row r="3664" spans="1:14" x14ac:dyDescent="0.25">
      <c r="A3664" s="7">
        <v>450009</v>
      </c>
      <c r="B3664" s="7">
        <f t="shared" si="171"/>
        <v>1</v>
      </c>
      <c r="C3664" s="7">
        <f t="shared" si="172"/>
        <v>0</v>
      </c>
      <c r="D3664" s="7">
        <f t="shared" si="173"/>
        <v>1</v>
      </c>
      <c r="E3664" s="7">
        <v>447487</v>
      </c>
      <c r="F3664" t="s">
        <v>50</v>
      </c>
      <c r="G3664" t="s">
        <v>101</v>
      </c>
      <c r="H3664" s="7">
        <v>49</v>
      </c>
      <c r="I3664" s="7" t="s">
        <v>148</v>
      </c>
      <c r="J3664" t="s">
        <v>18</v>
      </c>
      <c r="K3664">
        <v>17.600000000000001</v>
      </c>
      <c r="L3664">
        <v>1</v>
      </c>
      <c r="M3664">
        <v>92</v>
      </c>
      <c r="N3664">
        <v>2.76</v>
      </c>
    </row>
    <row r="3665" spans="1:14" x14ac:dyDescent="0.25">
      <c r="A3665" s="7">
        <v>450009</v>
      </c>
      <c r="B3665" s="7">
        <f t="shared" si="171"/>
        <v>0</v>
      </c>
      <c r="C3665" s="7">
        <f t="shared" si="172"/>
        <v>1</v>
      </c>
      <c r="D3665" s="7">
        <f t="shared" si="173"/>
        <v>1</v>
      </c>
      <c r="E3665" s="7">
        <v>447487</v>
      </c>
      <c r="F3665" t="s">
        <v>50</v>
      </c>
      <c r="G3665" t="s">
        <v>101</v>
      </c>
      <c r="H3665" s="7">
        <v>49</v>
      </c>
      <c r="I3665" s="7" t="s">
        <v>148</v>
      </c>
      <c r="J3665" t="s">
        <v>18</v>
      </c>
      <c r="K3665">
        <v>17.600000000000001</v>
      </c>
      <c r="L3665">
        <v>1</v>
      </c>
      <c r="M3665">
        <v>92</v>
      </c>
      <c r="N3665">
        <v>2.76</v>
      </c>
    </row>
    <row r="3666" spans="1:14" x14ac:dyDescent="0.25">
      <c r="A3666" s="7">
        <v>450010</v>
      </c>
      <c r="B3666" s="7">
        <f t="shared" si="171"/>
        <v>1</v>
      </c>
      <c r="C3666" s="7">
        <f t="shared" si="172"/>
        <v>0</v>
      </c>
      <c r="D3666" s="7">
        <f t="shared" si="173"/>
        <v>1</v>
      </c>
      <c r="E3666" s="7">
        <v>447487</v>
      </c>
      <c r="F3666" t="s">
        <v>50</v>
      </c>
      <c r="G3666" t="s">
        <v>101</v>
      </c>
      <c r="H3666" s="7">
        <v>49</v>
      </c>
      <c r="I3666" s="7" t="s">
        <v>148</v>
      </c>
      <c r="J3666" t="s">
        <v>18</v>
      </c>
      <c r="K3666">
        <v>24.6</v>
      </c>
      <c r="L3666">
        <v>1</v>
      </c>
      <c r="M3666">
        <v>92</v>
      </c>
      <c r="N3666">
        <v>2.76</v>
      </c>
    </row>
    <row r="3667" spans="1:14" x14ac:dyDescent="0.25">
      <c r="A3667" s="7">
        <v>450010</v>
      </c>
      <c r="B3667" s="7">
        <f t="shared" si="171"/>
        <v>0</v>
      </c>
      <c r="C3667" s="7">
        <f t="shared" si="172"/>
        <v>1</v>
      </c>
      <c r="D3667" s="7">
        <f t="shared" si="173"/>
        <v>1</v>
      </c>
      <c r="E3667" s="7">
        <v>447487</v>
      </c>
      <c r="F3667" t="s">
        <v>50</v>
      </c>
      <c r="G3667" t="s">
        <v>101</v>
      </c>
      <c r="H3667" s="7">
        <v>49</v>
      </c>
      <c r="I3667" s="7" t="s">
        <v>148</v>
      </c>
      <c r="J3667" t="s">
        <v>18</v>
      </c>
      <c r="K3667">
        <v>24.6</v>
      </c>
      <c r="L3667">
        <v>1</v>
      </c>
      <c r="M3667">
        <v>92</v>
      </c>
      <c r="N3667">
        <v>2.76</v>
      </c>
    </row>
    <row r="3668" spans="1:14" x14ac:dyDescent="0.25">
      <c r="A3668" s="7">
        <v>450011</v>
      </c>
      <c r="B3668" s="7">
        <f t="shared" si="171"/>
        <v>1</v>
      </c>
      <c r="C3668" s="7">
        <f t="shared" si="172"/>
        <v>0</v>
      </c>
      <c r="D3668" s="7">
        <f t="shared" si="173"/>
        <v>1</v>
      </c>
      <c r="E3668" s="7">
        <v>447487</v>
      </c>
      <c r="F3668" t="s">
        <v>50</v>
      </c>
      <c r="G3668" t="s">
        <v>101</v>
      </c>
      <c r="H3668" s="7">
        <v>49</v>
      </c>
      <c r="I3668" s="7" t="s">
        <v>148</v>
      </c>
      <c r="J3668" t="s">
        <v>18</v>
      </c>
      <c r="K3668">
        <v>15.9</v>
      </c>
      <c r="L3668">
        <v>1</v>
      </c>
      <c r="M3668">
        <v>92</v>
      </c>
      <c r="N3668">
        <v>2.76</v>
      </c>
    </row>
    <row r="3669" spans="1:14" x14ac:dyDescent="0.25">
      <c r="A3669" s="7">
        <v>450011</v>
      </c>
      <c r="B3669" s="7">
        <f t="shared" si="171"/>
        <v>0</v>
      </c>
      <c r="C3669" s="7">
        <f t="shared" si="172"/>
        <v>1</v>
      </c>
      <c r="D3669" s="7">
        <f t="shared" si="173"/>
        <v>1</v>
      </c>
      <c r="E3669" s="7">
        <v>447487</v>
      </c>
      <c r="F3669" t="s">
        <v>50</v>
      </c>
      <c r="G3669" t="s">
        <v>101</v>
      </c>
      <c r="H3669" s="7">
        <v>49</v>
      </c>
      <c r="I3669" s="7" t="s">
        <v>148</v>
      </c>
      <c r="J3669" t="s">
        <v>18</v>
      </c>
      <c r="K3669">
        <v>15.9</v>
      </c>
      <c r="L3669">
        <v>1</v>
      </c>
      <c r="M3669">
        <v>92</v>
      </c>
      <c r="N3669">
        <v>2.76</v>
      </c>
    </row>
    <row r="3670" spans="1:14" x14ac:dyDescent="0.25">
      <c r="A3670" s="7">
        <v>450013</v>
      </c>
      <c r="B3670" s="7">
        <f t="shared" si="171"/>
        <v>1</v>
      </c>
      <c r="C3670" s="7">
        <f t="shared" si="172"/>
        <v>0</v>
      </c>
      <c r="D3670" s="7">
        <f t="shared" si="173"/>
        <v>1</v>
      </c>
      <c r="E3670" s="7">
        <v>447487</v>
      </c>
      <c r="F3670" t="s">
        <v>50</v>
      </c>
      <c r="G3670" t="s">
        <v>101</v>
      </c>
      <c r="H3670" s="7">
        <v>49</v>
      </c>
      <c r="I3670" s="7" t="s">
        <v>148</v>
      </c>
      <c r="J3670" t="s">
        <v>18</v>
      </c>
      <c r="K3670">
        <v>48.6</v>
      </c>
      <c r="L3670">
        <v>1</v>
      </c>
      <c r="M3670">
        <v>118.7</v>
      </c>
      <c r="N3670">
        <v>2.76</v>
      </c>
    </row>
    <row r="3671" spans="1:14" x14ac:dyDescent="0.25">
      <c r="A3671" s="7">
        <v>450013</v>
      </c>
      <c r="B3671" s="7">
        <f t="shared" si="171"/>
        <v>0</v>
      </c>
      <c r="C3671" s="7">
        <f t="shared" si="172"/>
        <v>1</v>
      </c>
      <c r="D3671" s="7">
        <f t="shared" si="173"/>
        <v>1</v>
      </c>
      <c r="E3671" s="7">
        <v>447487</v>
      </c>
      <c r="F3671" t="s">
        <v>50</v>
      </c>
      <c r="G3671" t="s">
        <v>101</v>
      </c>
      <c r="H3671" s="7">
        <v>49</v>
      </c>
      <c r="I3671" s="7" t="s">
        <v>148</v>
      </c>
      <c r="J3671" t="s">
        <v>18</v>
      </c>
      <c r="K3671">
        <v>48.6</v>
      </c>
      <c r="L3671">
        <v>1</v>
      </c>
      <c r="M3671">
        <v>118.7</v>
      </c>
      <c r="N3671">
        <v>2.76</v>
      </c>
    </row>
    <row r="3672" spans="1:14" x14ac:dyDescent="0.25">
      <c r="A3672" s="7">
        <v>450016</v>
      </c>
      <c r="B3672" s="7">
        <f t="shared" si="171"/>
        <v>1</v>
      </c>
      <c r="C3672" s="7">
        <f t="shared" si="172"/>
        <v>0</v>
      </c>
      <c r="D3672" s="7">
        <f t="shared" si="173"/>
        <v>1</v>
      </c>
      <c r="E3672" s="7">
        <v>447487</v>
      </c>
      <c r="F3672" t="s">
        <v>50</v>
      </c>
      <c r="G3672" t="s">
        <v>101</v>
      </c>
      <c r="H3672" s="7">
        <v>49</v>
      </c>
      <c r="I3672" s="7" t="s">
        <v>148</v>
      </c>
      <c r="J3672" t="s">
        <v>18</v>
      </c>
      <c r="K3672">
        <v>58.2</v>
      </c>
      <c r="L3672">
        <v>2</v>
      </c>
      <c r="M3672">
        <v>83.2</v>
      </c>
      <c r="N3672">
        <v>2.76</v>
      </c>
    </row>
    <row r="3673" spans="1:14" x14ac:dyDescent="0.25">
      <c r="A3673" s="7">
        <v>450016</v>
      </c>
      <c r="B3673" s="7">
        <f t="shared" si="171"/>
        <v>0</v>
      </c>
      <c r="C3673" s="7">
        <f t="shared" si="172"/>
        <v>1</v>
      </c>
      <c r="D3673" s="7">
        <f t="shared" si="173"/>
        <v>1</v>
      </c>
      <c r="E3673" s="7">
        <v>447487</v>
      </c>
      <c r="F3673" t="s">
        <v>50</v>
      </c>
      <c r="G3673" t="s">
        <v>101</v>
      </c>
      <c r="H3673" s="7">
        <v>49</v>
      </c>
      <c r="I3673" s="7" t="s">
        <v>148</v>
      </c>
      <c r="J3673" t="s">
        <v>18</v>
      </c>
      <c r="K3673">
        <v>58.2</v>
      </c>
      <c r="L3673">
        <v>2</v>
      </c>
      <c r="M3673">
        <v>83.2</v>
      </c>
      <c r="N3673">
        <v>2.76</v>
      </c>
    </row>
    <row r="3674" spans="1:14" x14ac:dyDescent="0.25">
      <c r="A3674" s="7">
        <v>450035</v>
      </c>
      <c r="B3674" s="7">
        <f t="shared" si="171"/>
        <v>1</v>
      </c>
      <c r="C3674" s="7">
        <f t="shared" si="172"/>
        <v>0</v>
      </c>
      <c r="D3674" s="7">
        <f t="shared" si="173"/>
        <v>1</v>
      </c>
      <c r="E3674" s="7">
        <v>447489</v>
      </c>
      <c r="F3674" t="s">
        <v>50</v>
      </c>
      <c r="G3674" t="s">
        <v>101</v>
      </c>
      <c r="H3674" s="7">
        <v>53</v>
      </c>
      <c r="I3674" s="7" t="s">
        <v>148</v>
      </c>
      <c r="J3674" t="s">
        <v>18</v>
      </c>
      <c r="K3674">
        <v>17.55</v>
      </c>
      <c r="L3674">
        <v>1</v>
      </c>
      <c r="M3674">
        <v>92</v>
      </c>
      <c r="N3674">
        <v>2.76</v>
      </c>
    </row>
    <row r="3675" spans="1:14" x14ac:dyDescent="0.25">
      <c r="A3675" s="7">
        <v>450035</v>
      </c>
      <c r="B3675" s="7">
        <f t="shared" si="171"/>
        <v>0</v>
      </c>
      <c r="C3675" s="7">
        <f t="shared" si="172"/>
        <v>1</v>
      </c>
      <c r="D3675" s="7">
        <f t="shared" si="173"/>
        <v>1</v>
      </c>
      <c r="E3675" s="7">
        <v>447489</v>
      </c>
      <c r="F3675" t="s">
        <v>50</v>
      </c>
      <c r="G3675" t="s">
        <v>101</v>
      </c>
      <c r="H3675" s="7">
        <v>53</v>
      </c>
      <c r="I3675" s="7" t="s">
        <v>148</v>
      </c>
      <c r="J3675" t="s">
        <v>18</v>
      </c>
      <c r="K3675">
        <v>17.55</v>
      </c>
      <c r="L3675">
        <v>1</v>
      </c>
      <c r="M3675">
        <v>92</v>
      </c>
      <c r="N3675">
        <v>2.76</v>
      </c>
    </row>
    <row r="3676" spans="1:14" x14ac:dyDescent="0.25">
      <c r="A3676" s="7">
        <v>450036</v>
      </c>
      <c r="B3676" s="7">
        <f t="shared" si="171"/>
        <v>1</v>
      </c>
      <c r="C3676" s="7">
        <f t="shared" si="172"/>
        <v>0</v>
      </c>
      <c r="D3676" s="7">
        <f t="shared" si="173"/>
        <v>1</v>
      </c>
      <c r="E3676" s="7">
        <v>447489</v>
      </c>
      <c r="F3676" t="s">
        <v>50</v>
      </c>
      <c r="G3676" t="s">
        <v>101</v>
      </c>
      <c r="H3676" s="7">
        <v>53</v>
      </c>
      <c r="I3676" s="7" t="s">
        <v>148</v>
      </c>
      <c r="J3676" t="s">
        <v>18</v>
      </c>
      <c r="K3676">
        <v>26.1</v>
      </c>
      <c r="L3676">
        <v>3</v>
      </c>
      <c r="M3676">
        <v>44.2</v>
      </c>
      <c r="N3676">
        <v>2.76</v>
      </c>
    </row>
    <row r="3677" spans="1:14" x14ac:dyDescent="0.25">
      <c r="A3677" s="7">
        <v>450036</v>
      </c>
      <c r="B3677" s="7">
        <f t="shared" si="171"/>
        <v>0</v>
      </c>
      <c r="C3677" s="7">
        <f t="shared" si="172"/>
        <v>1</v>
      </c>
      <c r="D3677" s="7">
        <f t="shared" si="173"/>
        <v>1</v>
      </c>
      <c r="E3677" s="7">
        <v>447489</v>
      </c>
      <c r="F3677" t="s">
        <v>50</v>
      </c>
      <c r="G3677" t="s">
        <v>101</v>
      </c>
      <c r="H3677" s="7">
        <v>53</v>
      </c>
      <c r="I3677" s="7" t="s">
        <v>148</v>
      </c>
      <c r="J3677" t="s">
        <v>18</v>
      </c>
      <c r="K3677">
        <v>26.1</v>
      </c>
      <c r="L3677">
        <v>3</v>
      </c>
      <c r="M3677">
        <v>44.2</v>
      </c>
      <c r="N3677">
        <v>2.76</v>
      </c>
    </row>
    <row r="3678" spans="1:14" x14ac:dyDescent="0.25">
      <c r="A3678" s="7">
        <v>450039</v>
      </c>
      <c r="B3678" s="7">
        <f t="shared" si="171"/>
        <v>1</v>
      </c>
      <c r="C3678" s="7">
        <f t="shared" si="172"/>
        <v>0</v>
      </c>
      <c r="D3678" s="7">
        <f t="shared" si="173"/>
        <v>1</v>
      </c>
      <c r="E3678" s="7">
        <v>447489</v>
      </c>
      <c r="F3678" t="s">
        <v>50</v>
      </c>
      <c r="G3678" t="s">
        <v>101</v>
      </c>
      <c r="H3678" s="7">
        <v>53</v>
      </c>
      <c r="I3678" s="7" t="s">
        <v>148</v>
      </c>
      <c r="J3678" t="s">
        <v>18</v>
      </c>
      <c r="K3678">
        <v>48.7</v>
      </c>
      <c r="L3678">
        <v>4</v>
      </c>
      <c r="M3678">
        <v>46.3</v>
      </c>
      <c r="N3678">
        <v>2.76</v>
      </c>
    </row>
    <row r="3679" spans="1:14" x14ac:dyDescent="0.25">
      <c r="A3679" s="7">
        <v>450039</v>
      </c>
      <c r="B3679" s="7">
        <f t="shared" si="171"/>
        <v>0</v>
      </c>
      <c r="C3679" s="7">
        <f t="shared" si="172"/>
        <v>1</v>
      </c>
      <c r="D3679" s="7">
        <f t="shared" si="173"/>
        <v>1</v>
      </c>
      <c r="E3679" s="7">
        <v>447489</v>
      </c>
      <c r="F3679" t="s">
        <v>50</v>
      </c>
      <c r="G3679" t="s">
        <v>101</v>
      </c>
      <c r="H3679" s="7">
        <v>53</v>
      </c>
      <c r="I3679" s="7" t="s">
        <v>148</v>
      </c>
      <c r="J3679" t="s">
        <v>18</v>
      </c>
      <c r="K3679">
        <v>48.7</v>
      </c>
      <c r="L3679">
        <v>4</v>
      </c>
      <c r="M3679">
        <v>46.3</v>
      </c>
      <c r="N3679">
        <v>2.76</v>
      </c>
    </row>
    <row r="3680" spans="1:14" x14ac:dyDescent="0.25">
      <c r="A3680" s="7">
        <v>450041</v>
      </c>
      <c r="B3680" s="7">
        <f t="shared" si="171"/>
        <v>1</v>
      </c>
      <c r="C3680" s="7">
        <f t="shared" si="172"/>
        <v>0</v>
      </c>
      <c r="D3680" s="7">
        <f t="shared" si="173"/>
        <v>1</v>
      </c>
      <c r="E3680" s="7">
        <v>447489</v>
      </c>
      <c r="F3680" t="s">
        <v>50</v>
      </c>
      <c r="G3680" t="s">
        <v>101</v>
      </c>
      <c r="H3680" s="7">
        <v>53</v>
      </c>
      <c r="I3680" s="7" t="s">
        <v>148</v>
      </c>
      <c r="J3680" t="s">
        <v>18</v>
      </c>
      <c r="K3680">
        <v>61.2</v>
      </c>
      <c r="L3680">
        <v>3</v>
      </c>
      <c r="M3680">
        <v>64.5</v>
      </c>
      <c r="N3680">
        <v>2.76</v>
      </c>
    </row>
    <row r="3681" spans="1:14" x14ac:dyDescent="0.25">
      <c r="A3681" s="7">
        <v>450041</v>
      </c>
      <c r="B3681" s="7">
        <f t="shared" si="171"/>
        <v>0</v>
      </c>
      <c r="C3681" s="7">
        <f t="shared" si="172"/>
        <v>1</v>
      </c>
      <c r="D3681" s="7">
        <f t="shared" si="173"/>
        <v>1</v>
      </c>
      <c r="E3681" s="7">
        <v>447489</v>
      </c>
      <c r="F3681" t="s">
        <v>50</v>
      </c>
      <c r="G3681" t="s">
        <v>101</v>
      </c>
      <c r="H3681" s="7">
        <v>53</v>
      </c>
      <c r="I3681" s="7" t="s">
        <v>148</v>
      </c>
      <c r="J3681" t="s">
        <v>18</v>
      </c>
      <c r="K3681">
        <v>61.2</v>
      </c>
      <c r="L3681">
        <v>3</v>
      </c>
      <c r="M3681">
        <v>64.5</v>
      </c>
      <c r="N3681">
        <v>2.76</v>
      </c>
    </row>
    <row r="3682" spans="1:14" x14ac:dyDescent="0.25">
      <c r="A3682" s="7">
        <v>450043</v>
      </c>
      <c r="B3682" s="7">
        <f t="shared" si="171"/>
        <v>1</v>
      </c>
      <c r="C3682" s="7">
        <f t="shared" si="172"/>
        <v>0</v>
      </c>
      <c r="D3682" s="7">
        <f t="shared" si="173"/>
        <v>1</v>
      </c>
      <c r="E3682" s="7">
        <v>447489</v>
      </c>
      <c r="F3682" t="s">
        <v>50</v>
      </c>
      <c r="G3682" t="s">
        <v>101</v>
      </c>
      <c r="H3682" s="7">
        <v>53</v>
      </c>
      <c r="I3682" s="7" t="s">
        <v>148</v>
      </c>
      <c r="J3682" t="s">
        <v>18</v>
      </c>
      <c r="K3682">
        <v>48.4</v>
      </c>
      <c r="L3682">
        <v>4</v>
      </c>
      <c r="M3682">
        <v>46.3</v>
      </c>
      <c r="N3682">
        <v>2.76</v>
      </c>
    </row>
    <row r="3683" spans="1:14" x14ac:dyDescent="0.25">
      <c r="A3683" s="7">
        <v>450043</v>
      </c>
      <c r="B3683" s="7">
        <f t="shared" si="171"/>
        <v>0</v>
      </c>
      <c r="C3683" s="7">
        <f t="shared" si="172"/>
        <v>1</v>
      </c>
      <c r="D3683" s="7">
        <f t="shared" si="173"/>
        <v>1</v>
      </c>
      <c r="E3683" s="7">
        <v>447489</v>
      </c>
      <c r="F3683" t="s">
        <v>50</v>
      </c>
      <c r="G3683" t="s">
        <v>101</v>
      </c>
      <c r="H3683" s="7">
        <v>53</v>
      </c>
      <c r="I3683" s="7" t="s">
        <v>148</v>
      </c>
      <c r="J3683" t="s">
        <v>18</v>
      </c>
      <c r="K3683">
        <v>48.4</v>
      </c>
      <c r="L3683">
        <v>4</v>
      </c>
      <c r="M3683">
        <v>46.3</v>
      </c>
      <c r="N3683">
        <v>2.76</v>
      </c>
    </row>
    <row r="3684" spans="1:14" x14ac:dyDescent="0.25">
      <c r="A3684" s="7">
        <v>450045</v>
      </c>
      <c r="B3684" s="7">
        <f t="shared" si="171"/>
        <v>1</v>
      </c>
      <c r="C3684" s="7">
        <f t="shared" si="172"/>
        <v>0</v>
      </c>
      <c r="D3684" s="7">
        <f t="shared" si="173"/>
        <v>1</v>
      </c>
      <c r="E3684" s="7">
        <v>447489</v>
      </c>
      <c r="F3684" t="s">
        <v>50</v>
      </c>
      <c r="G3684" t="s">
        <v>101</v>
      </c>
      <c r="H3684" s="7">
        <v>53</v>
      </c>
      <c r="I3684" s="7" t="s">
        <v>148</v>
      </c>
      <c r="J3684" t="s">
        <v>18</v>
      </c>
      <c r="K3684">
        <v>48.3</v>
      </c>
      <c r="L3684">
        <v>1</v>
      </c>
      <c r="M3684">
        <v>118.7</v>
      </c>
      <c r="N3684">
        <v>2.76</v>
      </c>
    </row>
    <row r="3685" spans="1:14" x14ac:dyDescent="0.25">
      <c r="A3685" s="7">
        <v>450045</v>
      </c>
      <c r="B3685" s="7">
        <f t="shared" si="171"/>
        <v>0</v>
      </c>
      <c r="C3685" s="7">
        <f t="shared" si="172"/>
        <v>1</v>
      </c>
      <c r="D3685" s="7">
        <f t="shared" si="173"/>
        <v>1</v>
      </c>
      <c r="E3685" s="7">
        <v>447489</v>
      </c>
      <c r="F3685" t="s">
        <v>50</v>
      </c>
      <c r="G3685" t="s">
        <v>101</v>
      </c>
      <c r="H3685" s="7">
        <v>53</v>
      </c>
      <c r="I3685" s="7" t="s">
        <v>148</v>
      </c>
      <c r="J3685" t="s">
        <v>18</v>
      </c>
      <c r="K3685">
        <v>48.3</v>
      </c>
      <c r="L3685">
        <v>1</v>
      </c>
      <c r="M3685">
        <v>118.7</v>
      </c>
      <c r="N3685">
        <v>2.76</v>
      </c>
    </row>
    <row r="3686" spans="1:14" x14ac:dyDescent="0.25">
      <c r="A3686" s="7">
        <v>450047</v>
      </c>
      <c r="B3686" s="7">
        <f t="shared" si="171"/>
        <v>1</v>
      </c>
      <c r="C3686" s="7">
        <f t="shared" si="172"/>
        <v>0</v>
      </c>
      <c r="D3686" s="7">
        <f t="shared" si="173"/>
        <v>1</v>
      </c>
      <c r="E3686" s="7">
        <v>447489</v>
      </c>
      <c r="F3686" t="s">
        <v>50</v>
      </c>
      <c r="G3686" t="s">
        <v>101</v>
      </c>
      <c r="H3686" s="7">
        <v>53</v>
      </c>
      <c r="I3686" s="7" t="s">
        <v>148</v>
      </c>
      <c r="J3686" t="s">
        <v>18</v>
      </c>
      <c r="K3686">
        <v>60.7</v>
      </c>
      <c r="L3686">
        <v>1</v>
      </c>
      <c r="M3686">
        <v>134.30000000000001</v>
      </c>
      <c r="N3686">
        <v>2.76</v>
      </c>
    </row>
    <row r="3687" spans="1:14" x14ac:dyDescent="0.25">
      <c r="A3687" s="7">
        <v>450047</v>
      </c>
      <c r="B3687" s="7">
        <f t="shared" si="171"/>
        <v>0</v>
      </c>
      <c r="C3687" s="7">
        <f t="shared" si="172"/>
        <v>1</v>
      </c>
      <c r="D3687" s="7">
        <f t="shared" si="173"/>
        <v>1</v>
      </c>
      <c r="E3687" s="7">
        <v>447489</v>
      </c>
      <c r="F3687" t="s">
        <v>50</v>
      </c>
      <c r="G3687" t="s">
        <v>101</v>
      </c>
      <c r="H3687" s="7">
        <v>53</v>
      </c>
      <c r="I3687" s="7" t="s">
        <v>148</v>
      </c>
      <c r="J3687" t="s">
        <v>18</v>
      </c>
      <c r="K3687">
        <v>60.7</v>
      </c>
      <c r="L3687">
        <v>1</v>
      </c>
      <c r="M3687">
        <v>134.30000000000001</v>
      </c>
      <c r="N3687">
        <v>2.76</v>
      </c>
    </row>
    <row r="3688" spans="1:14" x14ac:dyDescent="0.25">
      <c r="A3688" s="7">
        <v>450049</v>
      </c>
      <c r="B3688" s="7">
        <f t="shared" si="171"/>
        <v>1</v>
      </c>
      <c r="C3688" s="7">
        <f t="shared" si="172"/>
        <v>0</v>
      </c>
      <c r="D3688" s="7">
        <f t="shared" si="173"/>
        <v>1</v>
      </c>
      <c r="E3688" s="7">
        <v>447489</v>
      </c>
      <c r="F3688" t="s">
        <v>50</v>
      </c>
      <c r="G3688" t="s">
        <v>101</v>
      </c>
      <c r="H3688" s="7">
        <v>53</v>
      </c>
      <c r="I3688" s="7" t="s">
        <v>148</v>
      </c>
      <c r="J3688" t="s">
        <v>18</v>
      </c>
      <c r="K3688">
        <v>48.4</v>
      </c>
      <c r="L3688">
        <v>1</v>
      </c>
      <c r="M3688">
        <v>118.7</v>
      </c>
      <c r="N3688">
        <v>2.76</v>
      </c>
    </row>
    <row r="3689" spans="1:14" x14ac:dyDescent="0.25">
      <c r="A3689" s="7">
        <v>450049</v>
      </c>
      <c r="B3689" s="7">
        <f t="shared" si="171"/>
        <v>0</v>
      </c>
      <c r="C3689" s="7">
        <f t="shared" si="172"/>
        <v>1</v>
      </c>
      <c r="D3689" s="7">
        <f t="shared" si="173"/>
        <v>1</v>
      </c>
      <c r="E3689" s="7">
        <v>447489</v>
      </c>
      <c r="F3689" t="s">
        <v>50</v>
      </c>
      <c r="G3689" t="s">
        <v>101</v>
      </c>
      <c r="H3689" s="7">
        <v>53</v>
      </c>
      <c r="I3689" s="7" t="s">
        <v>148</v>
      </c>
      <c r="J3689" t="s">
        <v>18</v>
      </c>
      <c r="K3689">
        <v>48.4</v>
      </c>
      <c r="L3689">
        <v>1</v>
      </c>
      <c r="M3689">
        <v>118.7</v>
      </c>
      <c r="N3689">
        <v>2.76</v>
      </c>
    </row>
    <row r="3690" spans="1:14" x14ac:dyDescent="0.25">
      <c r="A3690" s="7">
        <v>450051</v>
      </c>
      <c r="B3690" s="7">
        <f t="shared" si="171"/>
        <v>1</v>
      </c>
      <c r="C3690" s="7">
        <f t="shared" si="172"/>
        <v>0</v>
      </c>
      <c r="D3690" s="7">
        <f t="shared" si="173"/>
        <v>1</v>
      </c>
      <c r="E3690" s="7">
        <v>447489</v>
      </c>
      <c r="F3690" t="s">
        <v>50</v>
      </c>
      <c r="G3690" t="s">
        <v>101</v>
      </c>
      <c r="H3690" s="7">
        <v>53</v>
      </c>
      <c r="I3690" s="7" t="s">
        <v>148</v>
      </c>
      <c r="J3690" t="s">
        <v>18</v>
      </c>
      <c r="K3690">
        <v>60.4</v>
      </c>
      <c r="L3690">
        <v>2</v>
      </c>
      <c r="M3690">
        <v>83.2</v>
      </c>
      <c r="N3690">
        <v>2.76</v>
      </c>
    </row>
    <row r="3691" spans="1:14" x14ac:dyDescent="0.25">
      <c r="A3691" s="7">
        <v>450051</v>
      </c>
      <c r="B3691" s="7">
        <f t="shared" si="171"/>
        <v>0</v>
      </c>
      <c r="C3691" s="7">
        <f t="shared" si="172"/>
        <v>1</v>
      </c>
      <c r="D3691" s="7">
        <f t="shared" si="173"/>
        <v>1</v>
      </c>
      <c r="E3691" s="7">
        <v>447489</v>
      </c>
      <c r="F3691" t="s">
        <v>50</v>
      </c>
      <c r="G3691" t="s">
        <v>101</v>
      </c>
      <c r="H3691" s="7">
        <v>53</v>
      </c>
      <c r="I3691" s="7" t="s">
        <v>148</v>
      </c>
      <c r="J3691" t="s">
        <v>18</v>
      </c>
      <c r="K3691">
        <v>60.4</v>
      </c>
      <c r="L3691">
        <v>2</v>
      </c>
      <c r="M3691">
        <v>83.2</v>
      </c>
      <c r="N3691">
        <v>2.76</v>
      </c>
    </row>
    <row r="3692" spans="1:14" x14ac:dyDescent="0.25">
      <c r="A3692" s="7">
        <v>450091</v>
      </c>
      <c r="B3692" s="7">
        <f t="shared" si="171"/>
        <v>1</v>
      </c>
      <c r="C3692" s="7">
        <f t="shared" si="172"/>
        <v>0</v>
      </c>
      <c r="D3692" s="7">
        <f t="shared" si="173"/>
        <v>1</v>
      </c>
      <c r="E3692" s="7">
        <v>447492</v>
      </c>
      <c r="F3692" t="s">
        <v>50</v>
      </c>
      <c r="G3692" t="s">
        <v>101</v>
      </c>
      <c r="H3692" s="7">
        <v>58</v>
      </c>
      <c r="I3692" s="7" t="s">
        <v>148</v>
      </c>
      <c r="J3692" t="s">
        <v>18</v>
      </c>
      <c r="K3692">
        <v>24.5</v>
      </c>
      <c r="L3692">
        <v>1</v>
      </c>
      <c r="M3692">
        <v>92</v>
      </c>
      <c r="N3692">
        <v>2.76</v>
      </c>
    </row>
    <row r="3693" spans="1:14" x14ac:dyDescent="0.25">
      <c r="A3693" s="7">
        <v>450091</v>
      </c>
      <c r="B3693" s="7">
        <f t="shared" si="171"/>
        <v>0</v>
      </c>
      <c r="C3693" s="7">
        <f t="shared" si="172"/>
        <v>1</v>
      </c>
      <c r="D3693" s="7">
        <f t="shared" si="173"/>
        <v>1</v>
      </c>
      <c r="E3693" s="7">
        <v>447492</v>
      </c>
      <c r="F3693" t="s">
        <v>50</v>
      </c>
      <c r="G3693" t="s">
        <v>101</v>
      </c>
      <c r="H3693" s="7">
        <v>58</v>
      </c>
      <c r="I3693" s="7" t="s">
        <v>148</v>
      </c>
      <c r="J3693" t="s">
        <v>18</v>
      </c>
      <c r="K3693">
        <v>24.5</v>
      </c>
      <c r="L3693">
        <v>1</v>
      </c>
      <c r="M3693">
        <v>92</v>
      </c>
      <c r="N3693">
        <v>2.76</v>
      </c>
    </row>
    <row r="3694" spans="1:14" x14ac:dyDescent="0.25">
      <c r="A3694" s="7">
        <v>450093</v>
      </c>
      <c r="B3694" s="7">
        <f t="shared" si="171"/>
        <v>1</v>
      </c>
      <c r="C3694" s="7">
        <f t="shared" si="172"/>
        <v>0</v>
      </c>
      <c r="D3694" s="7">
        <f t="shared" si="173"/>
        <v>1</v>
      </c>
      <c r="E3694" s="7">
        <v>447492</v>
      </c>
      <c r="F3694" t="s">
        <v>50</v>
      </c>
      <c r="G3694" t="s">
        <v>101</v>
      </c>
      <c r="H3694" s="7">
        <v>58</v>
      </c>
      <c r="I3694" s="7" t="s">
        <v>148</v>
      </c>
      <c r="J3694" t="s">
        <v>18</v>
      </c>
      <c r="K3694">
        <v>44</v>
      </c>
      <c r="L3694">
        <v>3</v>
      </c>
      <c r="M3694">
        <v>57</v>
      </c>
      <c r="N3694">
        <v>2.76</v>
      </c>
    </row>
    <row r="3695" spans="1:14" x14ac:dyDescent="0.25">
      <c r="A3695" s="7">
        <v>450093</v>
      </c>
      <c r="B3695" s="7">
        <f t="shared" si="171"/>
        <v>0</v>
      </c>
      <c r="C3695" s="7">
        <f t="shared" si="172"/>
        <v>1</v>
      </c>
      <c r="D3695" s="7">
        <f t="shared" si="173"/>
        <v>1</v>
      </c>
      <c r="E3695" s="7">
        <v>447492</v>
      </c>
      <c r="F3695" t="s">
        <v>50</v>
      </c>
      <c r="G3695" t="s">
        <v>101</v>
      </c>
      <c r="H3695" s="7">
        <v>58</v>
      </c>
      <c r="I3695" s="7" t="s">
        <v>148</v>
      </c>
      <c r="J3695" t="s">
        <v>18</v>
      </c>
      <c r="K3695">
        <v>44</v>
      </c>
      <c r="L3695">
        <v>3</v>
      </c>
      <c r="M3695">
        <v>57</v>
      </c>
      <c r="N3695">
        <v>2.76</v>
      </c>
    </row>
    <row r="3696" spans="1:14" x14ac:dyDescent="0.25">
      <c r="A3696" s="7">
        <v>450095</v>
      </c>
      <c r="B3696" s="7">
        <f t="shared" si="171"/>
        <v>1</v>
      </c>
      <c r="C3696" s="7">
        <f t="shared" si="172"/>
        <v>0</v>
      </c>
      <c r="D3696" s="7">
        <f t="shared" si="173"/>
        <v>1</v>
      </c>
      <c r="E3696" s="7">
        <v>447492</v>
      </c>
      <c r="F3696" t="s">
        <v>50</v>
      </c>
      <c r="G3696" t="s">
        <v>101</v>
      </c>
      <c r="H3696" s="7">
        <v>58</v>
      </c>
      <c r="I3696" s="7" t="s">
        <v>148</v>
      </c>
      <c r="J3696" t="s">
        <v>18</v>
      </c>
      <c r="K3696">
        <v>43.9</v>
      </c>
      <c r="L3696">
        <v>2</v>
      </c>
      <c r="M3696">
        <v>73.5</v>
      </c>
      <c r="N3696">
        <v>2.76</v>
      </c>
    </row>
    <row r="3697" spans="1:14" x14ac:dyDescent="0.25">
      <c r="A3697" s="7">
        <v>450095</v>
      </c>
      <c r="B3697" s="7">
        <f t="shared" si="171"/>
        <v>0</v>
      </c>
      <c r="C3697" s="7">
        <f t="shared" si="172"/>
        <v>1</v>
      </c>
      <c r="D3697" s="7">
        <f t="shared" si="173"/>
        <v>1</v>
      </c>
      <c r="E3697" s="7">
        <v>447492</v>
      </c>
      <c r="F3697" t="s">
        <v>50</v>
      </c>
      <c r="G3697" t="s">
        <v>101</v>
      </c>
      <c r="H3697" s="7">
        <v>58</v>
      </c>
      <c r="I3697" s="7" t="s">
        <v>148</v>
      </c>
      <c r="J3697" t="s">
        <v>18</v>
      </c>
      <c r="K3697">
        <v>43.9</v>
      </c>
      <c r="L3697">
        <v>2</v>
      </c>
      <c r="M3697">
        <v>73.5</v>
      </c>
      <c r="N3697">
        <v>2.76</v>
      </c>
    </row>
    <row r="3698" spans="1:14" x14ac:dyDescent="0.25">
      <c r="A3698" s="7">
        <v>450098</v>
      </c>
      <c r="B3698" s="7">
        <f t="shared" si="171"/>
        <v>1</v>
      </c>
      <c r="C3698" s="7">
        <f t="shared" si="172"/>
        <v>0</v>
      </c>
      <c r="D3698" s="7">
        <f t="shared" si="173"/>
        <v>1</v>
      </c>
      <c r="E3698" s="7">
        <v>447492</v>
      </c>
      <c r="F3698" t="s">
        <v>50</v>
      </c>
      <c r="G3698" t="s">
        <v>101</v>
      </c>
      <c r="H3698" s="7">
        <v>58</v>
      </c>
      <c r="I3698" s="7" t="s">
        <v>148</v>
      </c>
      <c r="J3698" t="s">
        <v>18</v>
      </c>
      <c r="K3698">
        <v>44.3</v>
      </c>
      <c r="L3698">
        <v>1</v>
      </c>
      <c r="M3698">
        <v>118.7</v>
      </c>
      <c r="N3698">
        <v>2.76</v>
      </c>
    </row>
    <row r="3699" spans="1:14" x14ac:dyDescent="0.25">
      <c r="A3699" s="7">
        <v>450098</v>
      </c>
      <c r="B3699" s="7">
        <f t="shared" si="171"/>
        <v>0</v>
      </c>
      <c r="C3699" s="7">
        <f t="shared" si="172"/>
        <v>1</v>
      </c>
      <c r="D3699" s="7">
        <f t="shared" si="173"/>
        <v>1</v>
      </c>
      <c r="E3699" s="7">
        <v>447492</v>
      </c>
      <c r="F3699" t="s">
        <v>50</v>
      </c>
      <c r="G3699" t="s">
        <v>101</v>
      </c>
      <c r="H3699" s="7">
        <v>58</v>
      </c>
      <c r="I3699" s="7" t="s">
        <v>148</v>
      </c>
      <c r="J3699" t="s">
        <v>18</v>
      </c>
      <c r="K3699">
        <v>44.3</v>
      </c>
      <c r="L3699">
        <v>1</v>
      </c>
      <c r="M3699">
        <v>118.7</v>
      </c>
      <c r="N3699">
        <v>2.76</v>
      </c>
    </row>
    <row r="3700" spans="1:14" x14ac:dyDescent="0.25">
      <c r="A3700" s="7">
        <v>450100</v>
      </c>
      <c r="B3700" s="7">
        <f t="shared" si="171"/>
        <v>1</v>
      </c>
      <c r="C3700" s="7">
        <f t="shared" si="172"/>
        <v>0</v>
      </c>
      <c r="D3700" s="7">
        <f t="shared" si="173"/>
        <v>1</v>
      </c>
      <c r="E3700" s="7">
        <v>447492</v>
      </c>
      <c r="F3700" t="s">
        <v>50</v>
      </c>
      <c r="G3700" t="s">
        <v>101</v>
      </c>
      <c r="H3700" s="7">
        <v>58</v>
      </c>
      <c r="I3700" s="7" t="s">
        <v>148</v>
      </c>
      <c r="J3700" t="s">
        <v>18</v>
      </c>
      <c r="K3700">
        <v>44.3</v>
      </c>
      <c r="L3700">
        <v>4</v>
      </c>
      <c r="M3700">
        <v>46.3</v>
      </c>
      <c r="N3700">
        <v>2.76</v>
      </c>
    </row>
    <row r="3701" spans="1:14" x14ac:dyDescent="0.25">
      <c r="A3701" s="7">
        <v>450100</v>
      </c>
      <c r="B3701" s="7">
        <f t="shared" si="171"/>
        <v>0</v>
      </c>
      <c r="C3701" s="7">
        <f t="shared" si="172"/>
        <v>1</v>
      </c>
      <c r="D3701" s="7">
        <f t="shared" si="173"/>
        <v>1</v>
      </c>
      <c r="E3701" s="7">
        <v>447492</v>
      </c>
      <c r="F3701" t="s">
        <v>50</v>
      </c>
      <c r="G3701" t="s">
        <v>101</v>
      </c>
      <c r="H3701" s="7">
        <v>58</v>
      </c>
      <c r="I3701" s="7" t="s">
        <v>148</v>
      </c>
      <c r="J3701" t="s">
        <v>18</v>
      </c>
      <c r="K3701">
        <v>44.3</v>
      </c>
      <c r="L3701">
        <v>4</v>
      </c>
      <c r="M3701">
        <v>46.3</v>
      </c>
      <c r="N3701">
        <v>2.76</v>
      </c>
    </row>
    <row r="3702" spans="1:14" x14ac:dyDescent="0.25">
      <c r="A3702" s="7">
        <v>450102</v>
      </c>
      <c r="B3702" s="7">
        <f t="shared" si="171"/>
        <v>1</v>
      </c>
      <c r="C3702" s="7">
        <f t="shared" si="172"/>
        <v>0</v>
      </c>
      <c r="D3702" s="7">
        <f t="shared" si="173"/>
        <v>1</v>
      </c>
      <c r="E3702" s="7">
        <v>447492</v>
      </c>
      <c r="F3702" t="s">
        <v>50</v>
      </c>
      <c r="G3702" t="s">
        <v>101</v>
      </c>
      <c r="H3702" s="7">
        <v>58</v>
      </c>
      <c r="I3702" s="7" t="s">
        <v>148</v>
      </c>
      <c r="J3702" t="s">
        <v>18</v>
      </c>
      <c r="K3702">
        <v>43.7</v>
      </c>
      <c r="L3702">
        <v>1</v>
      </c>
      <c r="M3702">
        <v>118.7</v>
      </c>
      <c r="N3702">
        <v>2.76</v>
      </c>
    </row>
    <row r="3703" spans="1:14" x14ac:dyDescent="0.25">
      <c r="A3703" s="7">
        <v>450102</v>
      </c>
      <c r="B3703" s="7">
        <f t="shared" si="171"/>
        <v>0</v>
      </c>
      <c r="C3703" s="7">
        <f t="shared" si="172"/>
        <v>1</v>
      </c>
      <c r="D3703" s="7">
        <f t="shared" si="173"/>
        <v>1</v>
      </c>
      <c r="E3703" s="7">
        <v>447492</v>
      </c>
      <c r="F3703" t="s">
        <v>50</v>
      </c>
      <c r="G3703" t="s">
        <v>101</v>
      </c>
      <c r="H3703" s="7">
        <v>58</v>
      </c>
      <c r="I3703" s="7" t="s">
        <v>148</v>
      </c>
      <c r="J3703" t="s">
        <v>18</v>
      </c>
      <c r="K3703">
        <v>43.7</v>
      </c>
      <c r="L3703">
        <v>1</v>
      </c>
      <c r="M3703">
        <v>118.7</v>
      </c>
      <c r="N3703">
        <v>2.76</v>
      </c>
    </row>
    <row r="3704" spans="1:14" x14ac:dyDescent="0.25">
      <c r="A3704" s="7">
        <v>450104</v>
      </c>
      <c r="B3704" s="7">
        <f t="shared" si="171"/>
        <v>1</v>
      </c>
      <c r="C3704" s="7">
        <f t="shared" si="172"/>
        <v>0</v>
      </c>
      <c r="D3704" s="7">
        <f t="shared" si="173"/>
        <v>1</v>
      </c>
      <c r="E3704" s="7">
        <v>447492</v>
      </c>
      <c r="F3704" t="s">
        <v>50</v>
      </c>
      <c r="G3704" t="s">
        <v>101</v>
      </c>
      <c r="H3704" s="7">
        <v>58</v>
      </c>
      <c r="I3704" s="7" t="s">
        <v>148</v>
      </c>
      <c r="J3704" t="s">
        <v>18</v>
      </c>
      <c r="K3704">
        <v>44</v>
      </c>
      <c r="L3704">
        <v>4</v>
      </c>
      <c r="M3704">
        <v>46.3</v>
      </c>
      <c r="N3704">
        <v>2.76</v>
      </c>
    </row>
    <row r="3705" spans="1:14" x14ac:dyDescent="0.25">
      <c r="A3705" s="7">
        <v>450104</v>
      </c>
      <c r="B3705" s="7">
        <f t="shared" si="171"/>
        <v>0</v>
      </c>
      <c r="C3705" s="7">
        <f t="shared" si="172"/>
        <v>1</v>
      </c>
      <c r="D3705" s="7">
        <f t="shared" si="173"/>
        <v>1</v>
      </c>
      <c r="E3705" s="7">
        <v>447492</v>
      </c>
      <c r="F3705" t="s">
        <v>50</v>
      </c>
      <c r="G3705" t="s">
        <v>101</v>
      </c>
      <c r="H3705" s="7">
        <v>58</v>
      </c>
      <c r="I3705" s="7" t="s">
        <v>148</v>
      </c>
      <c r="J3705" t="s">
        <v>18</v>
      </c>
      <c r="K3705">
        <v>44</v>
      </c>
      <c r="L3705">
        <v>4</v>
      </c>
      <c r="M3705">
        <v>46.3</v>
      </c>
      <c r="N3705">
        <v>2.76</v>
      </c>
    </row>
    <row r="3706" spans="1:14" x14ac:dyDescent="0.25">
      <c r="A3706" s="7">
        <v>450106</v>
      </c>
      <c r="B3706" s="7">
        <f t="shared" si="171"/>
        <v>1</v>
      </c>
      <c r="C3706" s="7">
        <f t="shared" si="172"/>
        <v>0</v>
      </c>
      <c r="D3706" s="7">
        <f t="shared" si="173"/>
        <v>1</v>
      </c>
      <c r="E3706" s="7">
        <v>447492</v>
      </c>
      <c r="F3706" t="s">
        <v>50</v>
      </c>
      <c r="G3706" t="s">
        <v>101</v>
      </c>
      <c r="H3706" s="7">
        <v>58</v>
      </c>
      <c r="I3706" s="7" t="s">
        <v>148</v>
      </c>
      <c r="J3706" t="s">
        <v>18</v>
      </c>
      <c r="K3706">
        <v>19.399999999999999</v>
      </c>
      <c r="L3706">
        <v>1</v>
      </c>
      <c r="M3706">
        <v>92</v>
      </c>
      <c r="N3706">
        <v>2.76</v>
      </c>
    </row>
    <row r="3707" spans="1:14" x14ac:dyDescent="0.25">
      <c r="A3707" s="7">
        <v>450106</v>
      </c>
      <c r="B3707" s="7">
        <f t="shared" si="171"/>
        <v>0</v>
      </c>
      <c r="C3707" s="7">
        <f t="shared" si="172"/>
        <v>1</v>
      </c>
      <c r="D3707" s="7">
        <f t="shared" si="173"/>
        <v>1</v>
      </c>
      <c r="E3707" s="7">
        <v>447492</v>
      </c>
      <c r="F3707" t="s">
        <v>50</v>
      </c>
      <c r="G3707" t="s">
        <v>101</v>
      </c>
      <c r="H3707" s="7">
        <v>58</v>
      </c>
      <c r="I3707" s="7" t="s">
        <v>148</v>
      </c>
      <c r="J3707" t="s">
        <v>18</v>
      </c>
      <c r="K3707">
        <v>19.399999999999999</v>
      </c>
      <c r="L3707">
        <v>1</v>
      </c>
      <c r="M3707">
        <v>92</v>
      </c>
      <c r="N3707">
        <v>2.76</v>
      </c>
    </row>
    <row r="3708" spans="1:14" x14ac:dyDescent="0.25">
      <c r="A3708" s="7">
        <v>450107</v>
      </c>
      <c r="B3708" s="7">
        <f t="shared" si="171"/>
        <v>1</v>
      </c>
      <c r="C3708" s="7">
        <f t="shared" si="172"/>
        <v>0</v>
      </c>
      <c r="D3708" s="7">
        <f t="shared" si="173"/>
        <v>1</v>
      </c>
      <c r="E3708" s="7">
        <v>447492</v>
      </c>
      <c r="F3708" t="s">
        <v>50</v>
      </c>
      <c r="G3708" t="s">
        <v>101</v>
      </c>
      <c r="H3708" s="7">
        <v>58</v>
      </c>
      <c r="I3708" s="7" t="s">
        <v>148</v>
      </c>
      <c r="J3708" t="s">
        <v>18</v>
      </c>
      <c r="K3708">
        <v>24.6</v>
      </c>
      <c r="L3708">
        <v>1</v>
      </c>
      <c r="M3708">
        <v>92</v>
      </c>
      <c r="N3708">
        <v>2.76</v>
      </c>
    </row>
    <row r="3709" spans="1:14" x14ac:dyDescent="0.25">
      <c r="A3709" s="7">
        <v>450107</v>
      </c>
      <c r="B3709" s="7">
        <f t="shared" si="171"/>
        <v>0</v>
      </c>
      <c r="C3709" s="7">
        <f t="shared" si="172"/>
        <v>1</v>
      </c>
      <c r="D3709" s="7">
        <f t="shared" si="173"/>
        <v>1</v>
      </c>
      <c r="E3709" s="7">
        <v>447492</v>
      </c>
      <c r="F3709" t="s">
        <v>50</v>
      </c>
      <c r="G3709" t="s">
        <v>101</v>
      </c>
      <c r="H3709" s="7">
        <v>58</v>
      </c>
      <c r="I3709" s="7" t="s">
        <v>148</v>
      </c>
      <c r="J3709" t="s">
        <v>18</v>
      </c>
      <c r="K3709">
        <v>24.6</v>
      </c>
      <c r="L3709">
        <v>1</v>
      </c>
      <c r="M3709">
        <v>92</v>
      </c>
      <c r="N3709">
        <v>2.76</v>
      </c>
    </row>
    <row r="3710" spans="1:14" x14ac:dyDescent="0.25">
      <c r="A3710" s="7">
        <v>450108</v>
      </c>
      <c r="B3710" s="7">
        <f t="shared" si="171"/>
        <v>1</v>
      </c>
      <c r="C3710" s="7">
        <f t="shared" si="172"/>
        <v>0</v>
      </c>
      <c r="D3710" s="7">
        <f t="shared" si="173"/>
        <v>1</v>
      </c>
      <c r="E3710" s="7">
        <v>447492</v>
      </c>
      <c r="F3710" t="s">
        <v>50</v>
      </c>
      <c r="G3710" t="s">
        <v>101</v>
      </c>
      <c r="H3710" s="7">
        <v>58</v>
      </c>
      <c r="I3710" s="7" t="s">
        <v>148</v>
      </c>
      <c r="J3710" t="s">
        <v>18</v>
      </c>
      <c r="K3710">
        <v>19.399999999999999</v>
      </c>
      <c r="L3710">
        <v>1</v>
      </c>
      <c r="M3710">
        <v>92</v>
      </c>
      <c r="N3710">
        <v>2.76</v>
      </c>
    </row>
    <row r="3711" spans="1:14" x14ac:dyDescent="0.25">
      <c r="A3711" s="7">
        <v>450108</v>
      </c>
      <c r="B3711" s="7">
        <f t="shared" si="171"/>
        <v>0</v>
      </c>
      <c r="C3711" s="7">
        <f t="shared" si="172"/>
        <v>1</v>
      </c>
      <c r="D3711" s="7">
        <f t="shared" si="173"/>
        <v>1</v>
      </c>
      <c r="E3711" s="7">
        <v>447492</v>
      </c>
      <c r="F3711" t="s">
        <v>50</v>
      </c>
      <c r="G3711" t="s">
        <v>101</v>
      </c>
      <c r="H3711" s="7">
        <v>58</v>
      </c>
      <c r="I3711" s="7" t="s">
        <v>148</v>
      </c>
      <c r="J3711" t="s">
        <v>18</v>
      </c>
      <c r="K3711">
        <v>19.399999999999999</v>
      </c>
      <c r="L3711">
        <v>1</v>
      </c>
      <c r="M3711">
        <v>92</v>
      </c>
      <c r="N3711">
        <v>2.76</v>
      </c>
    </row>
    <row r="3712" spans="1:14" x14ac:dyDescent="0.25">
      <c r="A3712" s="7">
        <v>450126</v>
      </c>
      <c r="B3712" s="7">
        <f t="shared" si="171"/>
        <v>0</v>
      </c>
      <c r="C3712" s="7">
        <f t="shared" si="172"/>
        <v>0</v>
      </c>
      <c r="D3712" s="7">
        <f t="shared" si="173"/>
        <v>0</v>
      </c>
      <c r="E3712" s="7">
        <v>447494</v>
      </c>
      <c r="F3712" t="s">
        <v>50</v>
      </c>
      <c r="G3712" t="s">
        <v>101</v>
      </c>
      <c r="H3712" s="7" t="s">
        <v>131</v>
      </c>
      <c r="I3712" s="7" t="s">
        <v>148</v>
      </c>
      <c r="J3712" t="s">
        <v>18</v>
      </c>
      <c r="K3712">
        <v>17.8</v>
      </c>
      <c r="L3712">
        <v>1</v>
      </c>
      <c r="M3712">
        <v>92</v>
      </c>
      <c r="N3712">
        <v>2.76</v>
      </c>
    </row>
    <row r="3713" spans="1:14" x14ac:dyDescent="0.25">
      <c r="A3713" s="7">
        <v>450127</v>
      </c>
      <c r="B3713" s="7">
        <f t="shared" si="171"/>
        <v>0</v>
      </c>
      <c r="C3713" s="7">
        <f t="shared" si="172"/>
        <v>0</v>
      </c>
      <c r="D3713" s="7">
        <f t="shared" si="173"/>
        <v>0</v>
      </c>
      <c r="E3713" s="7">
        <v>447494</v>
      </c>
      <c r="F3713" t="s">
        <v>50</v>
      </c>
      <c r="G3713" t="s">
        <v>101</v>
      </c>
      <c r="H3713" s="7" t="s">
        <v>131</v>
      </c>
      <c r="I3713" s="7" t="s">
        <v>148</v>
      </c>
      <c r="J3713" t="s">
        <v>18</v>
      </c>
      <c r="K3713">
        <v>43.6</v>
      </c>
      <c r="L3713">
        <v>1</v>
      </c>
      <c r="M3713">
        <v>118.7</v>
      </c>
      <c r="N3713">
        <v>2.76</v>
      </c>
    </row>
    <row r="3714" spans="1:14" x14ac:dyDescent="0.25">
      <c r="A3714" s="7">
        <v>450129</v>
      </c>
      <c r="B3714" s="7">
        <f t="shared" si="171"/>
        <v>0</v>
      </c>
      <c r="C3714" s="7">
        <f t="shared" si="172"/>
        <v>0</v>
      </c>
      <c r="D3714" s="7">
        <f t="shared" si="173"/>
        <v>0</v>
      </c>
      <c r="E3714" s="7">
        <v>447494</v>
      </c>
      <c r="F3714" t="s">
        <v>50</v>
      </c>
      <c r="G3714" t="s">
        <v>101</v>
      </c>
      <c r="H3714" s="7" t="s">
        <v>131</v>
      </c>
      <c r="I3714" s="7" t="s">
        <v>148</v>
      </c>
      <c r="J3714" t="s">
        <v>18</v>
      </c>
      <c r="K3714">
        <v>48.3</v>
      </c>
      <c r="L3714">
        <v>1</v>
      </c>
      <c r="M3714">
        <v>118.7</v>
      </c>
      <c r="N3714">
        <v>2.76</v>
      </c>
    </row>
    <row r="3715" spans="1:14" x14ac:dyDescent="0.25">
      <c r="A3715" s="7">
        <v>450132</v>
      </c>
      <c r="B3715" s="7">
        <f t="shared" ref="B3715:B3778" si="174">IF(A3715=A3716,1,0)</f>
        <v>0</v>
      </c>
      <c r="C3715" s="7">
        <f t="shared" ref="C3715:C3778" si="175">IF(A3715=A3714,1,0)</f>
        <v>0</v>
      </c>
      <c r="D3715" s="7">
        <f t="shared" ref="D3715:D3778" si="176">B3715+C3715</f>
        <v>0</v>
      </c>
      <c r="E3715" s="7">
        <v>447494</v>
      </c>
      <c r="F3715" t="s">
        <v>50</v>
      </c>
      <c r="G3715" t="s">
        <v>101</v>
      </c>
      <c r="H3715" s="7" t="s">
        <v>131</v>
      </c>
      <c r="I3715" s="7" t="s">
        <v>148</v>
      </c>
      <c r="J3715" t="s">
        <v>18</v>
      </c>
      <c r="K3715">
        <v>35.4</v>
      </c>
      <c r="L3715">
        <v>5</v>
      </c>
      <c r="M3715">
        <v>40.4</v>
      </c>
      <c r="N3715">
        <v>2.76</v>
      </c>
    </row>
    <row r="3716" spans="1:14" x14ac:dyDescent="0.25">
      <c r="A3716" s="7">
        <v>450135</v>
      </c>
      <c r="B3716" s="7">
        <f t="shared" si="174"/>
        <v>0</v>
      </c>
      <c r="C3716" s="7">
        <f t="shared" si="175"/>
        <v>0</v>
      </c>
      <c r="D3716" s="7">
        <f t="shared" si="176"/>
        <v>0</v>
      </c>
      <c r="E3716" s="7">
        <v>447494</v>
      </c>
      <c r="F3716" t="s">
        <v>50</v>
      </c>
      <c r="G3716" t="s">
        <v>101</v>
      </c>
      <c r="H3716" s="7" t="s">
        <v>131</v>
      </c>
      <c r="I3716" s="7" t="s">
        <v>148</v>
      </c>
      <c r="J3716" t="s">
        <v>18</v>
      </c>
      <c r="K3716">
        <v>48.3</v>
      </c>
      <c r="L3716">
        <v>1</v>
      </c>
      <c r="M3716">
        <v>118.7</v>
      </c>
      <c r="N3716">
        <v>2.76</v>
      </c>
    </row>
    <row r="3717" spans="1:14" x14ac:dyDescent="0.25">
      <c r="A3717" s="7">
        <v>450137</v>
      </c>
      <c r="B3717" s="7">
        <f t="shared" si="174"/>
        <v>0</v>
      </c>
      <c r="C3717" s="7">
        <f t="shared" si="175"/>
        <v>0</v>
      </c>
      <c r="D3717" s="7">
        <f t="shared" si="176"/>
        <v>0</v>
      </c>
      <c r="E3717" s="7">
        <v>447494</v>
      </c>
      <c r="F3717" t="s">
        <v>50</v>
      </c>
      <c r="G3717" t="s">
        <v>101</v>
      </c>
      <c r="H3717" s="7" t="s">
        <v>131</v>
      </c>
      <c r="I3717" s="7" t="s">
        <v>148</v>
      </c>
      <c r="J3717" t="s">
        <v>18</v>
      </c>
      <c r="K3717">
        <v>48.6</v>
      </c>
      <c r="L3717">
        <v>1</v>
      </c>
      <c r="M3717">
        <v>118.7</v>
      </c>
      <c r="N3717">
        <v>2.76</v>
      </c>
    </row>
    <row r="3718" spans="1:14" x14ac:dyDescent="0.25">
      <c r="A3718" s="7">
        <v>450139</v>
      </c>
      <c r="B3718" s="7">
        <f t="shared" si="174"/>
        <v>0</v>
      </c>
      <c r="C3718" s="7">
        <f t="shared" si="175"/>
        <v>0</v>
      </c>
      <c r="D3718" s="7">
        <f t="shared" si="176"/>
        <v>0</v>
      </c>
      <c r="E3718" s="7">
        <v>447494</v>
      </c>
      <c r="F3718" t="s">
        <v>50</v>
      </c>
      <c r="G3718" t="s">
        <v>101</v>
      </c>
      <c r="H3718" s="7" t="s">
        <v>131</v>
      </c>
      <c r="I3718" s="7" t="s">
        <v>148</v>
      </c>
      <c r="J3718" t="s">
        <v>18</v>
      </c>
      <c r="K3718">
        <v>61.3</v>
      </c>
      <c r="L3718">
        <v>5</v>
      </c>
      <c r="M3718">
        <v>45.7</v>
      </c>
      <c r="N3718">
        <v>2.76</v>
      </c>
    </row>
    <row r="3719" spans="1:14" x14ac:dyDescent="0.25">
      <c r="A3719" s="7">
        <v>450141</v>
      </c>
      <c r="B3719" s="7">
        <f t="shared" si="174"/>
        <v>0</v>
      </c>
      <c r="C3719" s="7">
        <f t="shared" si="175"/>
        <v>0</v>
      </c>
      <c r="D3719" s="7">
        <f t="shared" si="176"/>
        <v>0</v>
      </c>
      <c r="E3719" s="7">
        <v>447494</v>
      </c>
      <c r="F3719" t="s">
        <v>50</v>
      </c>
      <c r="G3719" t="s">
        <v>101</v>
      </c>
      <c r="H3719" s="7" t="s">
        <v>131</v>
      </c>
      <c r="I3719" s="7" t="s">
        <v>148</v>
      </c>
      <c r="J3719" t="s">
        <v>18</v>
      </c>
      <c r="K3719">
        <v>48.9</v>
      </c>
      <c r="L3719">
        <v>2</v>
      </c>
      <c r="M3719">
        <v>73.5</v>
      </c>
      <c r="N3719">
        <v>2.76</v>
      </c>
    </row>
    <row r="3720" spans="1:14" x14ac:dyDescent="0.25">
      <c r="A3720" s="7">
        <v>450143</v>
      </c>
      <c r="B3720" s="7">
        <f t="shared" si="174"/>
        <v>0</v>
      </c>
      <c r="C3720" s="7">
        <f t="shared" si="175"/>
        <v>0</v>
      </c>
      <c r="D3720" s="7">
        <f t="shared" si="176"/>
        <v>0</v>
      </c>
      <c r="E3720" s="7">
        <v>447494</v>
      </c>
      <c r="F3720" t="s">
        <v>50</v>
      </c>
      <c r="G3720" t="s">
        <v>101</v>
      </c>
      <c r="H3720" s="7" t="s">
        <v>131</v>
      </c>
      <c r="I3720" s="7" t="s">
        <v>148</v>
      </c>
      <c r="J3720" t="s">
        <v>18</v>
      </c>
      <c r="K3720">
        <v>35.200000000000003</v>
      </c>
      <c r="L3720">
        <v>3</v>
      </c>
      <c r="M3720">
        <v>57</v>
      </c>
      <c r="N3720">
        <v>2.76</v>
      </c>
    </row>
    <row r="3721" spans="1:14" x14ac:dyDescent="0.25">
      <c r="A3721" s="7">
        <v>450144</v>
      </c>
      <c r="B3721" s="7">
        <f t="shared" si="174"/>
        <v>0</v>
      </c>
      <c r="C3721" s="7">
        <f t="shared" si="175"/>
        <v>0</v>
      </c>
      <c r="D3721" s="7">
        <f t="shared" si="176"/>
        <v>0</v>
      </c>
      <c r="E3721" s="7">
        <v>447494</v>
      </c>
      <c r="F3721" t="s">
        <v>50</v>
      </c>
      <c r="G3721" t="s">
        <v>101</v>
      </c>
      <c r="H3721" s="7" t="s">
        <v>131</v>
      </c>
      <c r="I3721" s="7" t="s">
        <v>148</v>
      </c>
      <c r="J3721" t="s">
        <v>18</v>
      </c>
      <c r="K3721">
        <v>26</v>
      </c>
      <c r="L3721">
        <v>1</v>
      </c>
      <c r="M3721">
        <v>92</v>
      </c>
      <c r="N3721">
        <v>2.76</v>
      </c>
    </row>
    <row r="3722" spans="1:14" x14ac:dyDescent="0.25">
      <c r="A3722" s="7">
        <v>450209</v>
      </c>
      <c r="B3722" s="7">
        <f t="shared" si="174"/>
        <v>1</v>
      </c>
      <c r="C3722" s="7">
        <f t="shared" si="175"/>
        <v>0</v>
      </c>
      <c r="D3722" s="7">
        <f t="shared" si="176"/>
        <v>1</v>
      </c>
      <c r="E3722" s="7">
        <v>447498</v>
      </c>
      <c r="F3722" t="s">
        <v>50</v>
      </c>
      <c r="G3722" t="s">
        <v>101</v>
      </c>
      <c r="H3722" s="7" t="s">
        <v>132</v>
      </c>
      <c r="I3722" s="7" t="s">
        <v>148</v>
      </c>
      <c r="J3722" t="s">
        <v>18</v>
      </c>
      <c r="K3722">
        <v>43.4</v>
      </c>
      <c r="L3722">
        <v>3</v>
      </c>
      <c r="M3722">
        <v>57</v>
      </c>
      <c r="N3722">
        <v>2.76</v>
      </c>
    </row>
    <row r="3723" spans="1:14" x14ac:dyDescent="0.25">
      <c r="A3723" s="7">
        <v>450209</v>
      </c>
      <c r="B3723" s="7">
        <f t="shared" si="174"/>
        <v>0</v>
      </c>
      <c r="C3723" s="7">
        <f t="shared" si="175"/>
        <v>1</v>
      </c>
      <c r="D3723" s="7">
        <f t="shared" si="176"/>
        <v>1</v>
      </c>
      <c r="E3723" s="7">
        <v>447498</v>
      </c>
      <c r="F3723" t="s">
        <v>50</v>
      </c>
      <c r="G3723" t="s">
        <v>101</v>
      </c>
      <c r="H3723" s="7" t="s">
        <v>132</v>
      </c>
      <c r="I3723" s="7" t="s">
        <v>148</v>
      </c>
      <c r="J3723" t="s">
        <v>18</v>
      </c>
      <c r="K3723">
        <v>43.4</v>
      </c>
      <c r="L3723">
        <v>3</v>
      </c>
      <c r="M3723">
        <v>57</v>
      </c>
      <c r="N3723">
        <v>2.76</v>
      </c>
    </row>
    <row r="3724" spans="1:14" x14ac:dyDescent="0.25">
      <c r="A3724" s="7">
        <v>450211</v>
      </c>
      <c r="B3724" s="7">
        <f t="shared" si="174"/>
        <v>1</v>
      </c>
      <c r="C3724" s="7">
        <f t="shared" si="175"/>
        <v>0</v>
      </c>
      <c r="D3724" s="7">
        <f t="shared" si="176"/>
        <v>1</v>
      </c>
      <c r="E3724" s="7">
        <v>447498</v>
      </c>
      <c r="F3724" t="s">
        <v>50</v>
      </c>
      <c r="G3724" t="s">
        <v>101</v>
      </c>
      <c r="H3724" s="7" t="s">
        <v>132</v>
      </c>
      <c r="I3724" s="7" t="s">
        <v>148</v>
      </c>
      <c r="J3724" t="s">
        <v>18</v>
      </c>
      <c r="K3724">
        <v>41.7</v>
      </c>
      <c r="L3724">
        <v>1</v>
      </c>
      <c r="M3724">
        <v>118.7</v>
      </c>
      <c r="N3724">
        <v>2.76</v>
      </c>
    </row>
    <row r="3725" spans="1:14" x14ac:dyDescent="0.25">
      <c r="A3725" s="7">
        <v>450211</v>
      </c>
      <c r="B3725" s="7">
        <f t="shared" si="174"/>
        <v>0</v>
      </c>
      <c r="C3725" s="7">
        <f t="shared" si="175"/>
        <v>1</v>
      </c>
      <c r="D3725" s="7">
        <f t="shared" si="176"/>
        <v>1</v>
      </c>
      <c r="E3725" s="7">
        <v>447498</v>
      </c>
      <c r="F3725" t="s">
        <v>50</v>
      </c>
      <c r="G3725" t="s">
        <v>101</v>
      </c>
      <c r="H3725" s="7" t="s">
        <v>132</v>
      </c>
      <c r="I3725" s="7" t="s">
        <v>148</v>
      </c>
      <c r="J3725" t="s">
        <v>18</v>
      </c>
      <c r="K3725">
        <v>41.7</v>
      </c>
      <c r="L3725">
        <v>1</v>
      </c>
      <c r="M3725">
        <v>118.7</v>
      </c>
      <c r="N3725">
        <v>2.76</v>
      </c>
    </row>
    <row r="3726" spans="1:14" x14ac:dyDescent="0.25">
      <c r="A3726" s="7">
        <v>450213</v>
      </c>
      <c r="B3726" s="7">
        <f t="shared" si="174"/>
        <v>1</v>
      </c>
      <c r="C3726" s="7">
        <f t="shared" si="175"/>
        <v>0</v>
      </c>
      <c r="D3726" s="7">
        <f t="shared" si="176"/>
        <v>1</v>
      </c>
      <c r="E3726" s="7">
        <v>447498</v>
      </c>
      <c r="F3726" t="s">
        <v>50</v>
      </c>
      <c r="G3726" t="s">
        <v>101</v>
      </c>
      <c r="H3726" s="7" t="s">
        <v>132</v>
      </c>
      <c r="I3726" s="7" t="s">
        <v>148</v>
      </c>
      <c r="J3726" t="s">
        <v>18</v>
      </c>
      <c r="K3726">
        <v>42.9</v>
      </c>
      <c r="L3726">
        <v>2</v>
      </c>
      <c r="M3726">
        <v>73.5</v>
      </c>
      <c r="N3726">
        <v>2.76</v>
      </c>
    </row>
    <row r="3727" spans="1:14" x14ac:dyDescent="0.25">
      <c r="A3727" s="7">
        <v>450213</v>
      </c>
      <c r="B3727" s="7">
        <f t="shared" si="174"/>
        <v>0</v>
      </c>
      <c r="C3727" s="7">
        <f t="shared" si="175"/>
        <v>1</v>
      </c>
      <c r="D3727" s="7">
        <f t="shared" si="176"/>
        <v>1</v>
      </c>
      <c r="E3727" s="7">
        <v>447498</v>
      </c>
      <c r="F3727" t="s">
        <v>50</v>
      </c>
      <c r="G3727" t="s">
        <v>101</v>
      </c>
      <c r="H3727" s="7" t="s">
        <v>132</v>
      </c>
      <c r="I3727" s="7" t="s">
        <v>148</v>
      </c>
      <c r="J3727" t="s">
        <v>18</v>
      </c>
      <c r="K3727">
        <v>42.9</v>
      </c>
      <c r="L3727">
        <v>2</v>
      </c>
      <c r="M3727">
        <v>73.5</v>
      </c>
      <c r="N3727">
        <v>2.76</v>
      </c>
    </row>
    <row r="3728" spans="1:14" x14ac:dyDescent="0.25">
      <c r="A3728" s="7">
        <v>450215</v>
      </c>
      <c r="B3728" s="7">
        <f t="shared" si="174"/>
        <v>1</v>
      </c>
      <c r="C3728" s="7">
        <f t="shared" si="175"/>
        <v>0</v>
      </c>
      <c r="D3728" s="7">
        <f t="shared" si="176"/>
        <v>1</v>
      </c>
      <c r="E3728" s="7">
        <v>447498</v>
      </c>
      <c r="F3728" t="s">
        <v>50</v>
      </c>
      <c r="G3728" t="s">
        <v>101</v>
      </c>
      <c r="H3728" s="7" t="s">
        <v>132</v>
      </c>
      <c r="I3728" s="7" t="s">
        <v>148</v>
      </c>
      <c r="J3728" t="s">
        <v>18</v>
      </c>
      <c r="K3728">
        <v>42.8</v>
      </c>
      <c r="L3728">
        <v>2</v>
      </c>
      <c r="M3728">
        <v>73.5</v>
      </c>
      <c r="N3728">
        <v>2.76</v>
      </c>
    </row>
    <row r="3729" spans="1:14" x14ac:dyDescent="0.25">
      <c r="A3729" s="7">
        <v>450215</v>
      </c>
      <c r="B3729" s="7">
        <f t="shared" si="174"/>
        <v>0</v>
      </c>
      <c r="C3729" s="7">
        <f t="shared" si="175"/>
        <v>1</v>
      </c>
      <c r="D3729" s="7">
        <f t="shared" si="176"/>
        <v>1</v>
      </c>
      <c r="E3729" s="7">
        <v>447498</v>
      </c>
      <c r="F3729" t="s">
        <v>50</v>
      </c>
      <c r="G3729" t="s">
        <v>101</v>
      </c>
      <c r="H3729" s="7" t="s">
        <v>132</v>
      </c>
      <c r="I3729" s="7" t="s">
        <v>148</v>
      </c>
      <c r="J3729" t="s">
        <v>18</v>
      </c>
      <c r="K3729">
        <v>42.8</v>
      </c>
      <c r="L3729">
        <v>2</v>
      </c>
      <c r="M3729">
        <v>73.5</v>
      </c>
      <c r="N3729">
        <v>2.76</v>
      </c>
    </row>
    <row r="3730" spans="1:14" x14ac:dyDescent="0.25">
      <c r="A3730" s="7">
        <v>450217</v>
      </c>
      <c r="B3730" s="7">
        <f t="shared" si="174"/>
        <v>1</v>
      </c>
      <c r="C3730" s="7">
        <f t="shared" si="175"/>
        <v>0</v>
      </c>
      <c r="D3730" s="7">
        <f t="shared" si="176"/>
        <v>1</v>
      </c>
      <c r="E3730" s="7">
        <v>447498</v>
      </c>
      <c r="F3730" t="s">
        <v>50</v>
      </c>
      <c r="G3730" t="s">
        <v>101</v>
      </c>
      <c r="H3730" s="7" t="s">
        <v>132</v>
      </c>
      <c r="I3730" s="7" t="s">
        <v>148</v>
      </c>
      <c r="J3730" t="s">
        <v>18</v>
      </c>
      <c r="K3730">
        <v>42.7</v>
      </c>
      <c r="L3730">
        <v>2</v>
      </c>
      <c r="M3730">
        <v>73.5</v>
      </c>
      <c r="N3730">
        <v>2.76</v>
      </c>
    </row>
    <row r="3731" spans="1:14" x14ac:dyDescent="0.25">
      <c r="A3731" s="7">
        <v>450217</v>
      </c>
      <c r="B3731" s="7">
        <f t="shared" si="174"/>
        <v>0</v>
      </c>
      <c r="C3731" s="7">
        <f t="shared" si="175"/>
        <v>1</v>
      </c>
      <c r="D3731" s="7">
        <f t="shared" si="176"/>
        <v>1</v>
      </c>
      <c r="E3731" s="7">
        <v>447498</v>
      </c>
      <c r="F3731" t="s">
        <v>50</v>
      </c>
      <c r="G3731" t="s">
        <v>101</v>
      </c>
      <c r="H3731" s="7" t="s">
        <v>132</v>
      </c>
      <c r="I3731" s="7" t="s">
        <v>148</v>
      </c>
      <c r="J3731" t="s">
        <v>18</v>
      </c>
      <c r="K3731">
        <v>42.7</v>
      </c>
      <c r="L3731">
        <v>2</v>
      </c>
      <c r="M3731">
        <v>73.5</v>
      </c>
      <c r="N3731">
        <v>2.76</v>
      </c>
    </row>
    <row r="3732" spans="1:14" x14ac:dyDescent="0.25">
      <c r="A3732" s="7">
        <v>450219</v>
      </c>
      <c r="B3732" s="7">
        <f t="shared" si="174"/>
        <v>1</v>
      </c>
      <c r="C3732" s="7">
        <f t="shared" si="175"/>
        <v>0</v>
      </c>
      <c r="D3732" s="7">
        <f t="shared" si="176"/>
        <v>1</v>
      </c>
      <c r="E3732" s="7">
        <v>447498</v>
      </c>
      <c r="F3732" t="s">
        <v>50</v>
      </c>
      <c r="G3732" t="s">
        <v>101</v>
      </c>
      <c r="H3732" s="7" t="s">
        <v>132</v>
      </c>
      <c r="I3732" s="7" t="s">
        <v>148</v>
      </c>
      <c r="J3732" t="s">
        <v>18</v>
      </c>
      <c r="K3732">
        <v>43.4</v>
      </c>
      <c r="L3732">
        <v>2</v>
      </c>
      <c r="M3732">
        <v>73.5</v>
      </c>
      <c r="N3732">
        <v>2.76</v>
      </c>
    </row>
    <row r="3733" spans="1:14" x14ac:dyDescent="0.25">
      <c r="A3733" s="7">
        <v>450219</v>
      </c>
      <c r="B3733" s="7">
        <f t="shared" si="174"/>
        <v>0</v>
      </c>
      <c r="C3733" s="7">
        <f t="shared" si="175"/>
        <v>1</v>
      </c>
      <c r="D3733" s="7">
        <f t="shared" si="176"/>
        <v>1</v>
      </c>
      <c r="E3733" s="7">
        <v>447498</v>
      </c>
      <c r="F3733" t="s">
        <v>50</v>
      </c>
      <c r="G3733" t="s">
        <v>101</v>
      </c>
      <c r="H3733" s="7" t="s">
        <v>132</v>
      </c>
      <c r="I3733" s="7" t="s">
        <v>148</v>
      </c>
      <c r="J3733" t="s">
        <v>18</v>
      </c>
      <c r="K3733">
        <v>43.4</v>
      </c>
      <c r="L3733">
        <v>2</v>
      </c>
      <c r="M3733">
        <v>73.5</v>
      </c>
      <c r="N3733">
        <v>2.76</v>
      </c>
    </row>
    <row r="3734" spans="1:14" x14ac:dyDescent="0.25">
      <c r="A3734" s="7">
        <v>450221</v>
      </c>
      <c r="B3734" s="7">
        <f t="shared" si="174"/>
        <v>1</v>
      </c>
      <c r="C3734" s="7">
        <f t="shared" si="175"/>
        <v>0</v>
      </c>
      <c r="D3734" s="7">
        <f t="shared" si="176"/>
        <v>1</v>
      </c>
      <c r="E3734" s="7">
        <v>447498</v>
      </c>
      <c r="F3734" t="s">
        <v>50</v>
      </c>
      <c r="G3734" t="s">
        <v>101</v>
      </c>
      <c r="H3734" s="7" t="s">
        <v>132</v>
      </c>
      <c r="I3734" s="7" t="s">
        <v>148</v>
      </c>
      <c r="J3734" t="s">
        <v>18</v>
      </c>
      <c r="K3734">
        <v>18.600000000000001</v>
      </c>
      <c r="L3734">
        <v>1</v>
      </c>
      <c r="M3734">
        <v>92</v>
      </c>
      <c r="N3734">
        <v>2.76</v>
      </c>
    </row>
    <row r="3735" spans="1:14" x14ac:dyDescent="0.25">
      <c r="A3735" s="7">
        <v>450221</v>
      </c>
      <c r="B3735" s="7">
        <f t="shared" si="174"/>
        <v>0</v>
      </c>
      <c r="C3735" s="7">
        <f t="shared" si="175"/>
        <v>1</v>
      </c>
      <c r="D3735" s="7">
        <f t="shared" si="176"/>
        <v>1</v>
      </c>
      <c r="E3735" s="7">
        <v>447498</v>
      </c>
      <c r="F3735" t="s">
        <v>50</v>
      </c>
      <c r="G3735" t="s">
        <v>101</v>
      </c>
      <c r="H3735" s="7" t="s">
        <v>132</v>
      </c>
      <c r="I3735" s="7" t="s">
        <v>148</v>
      </c>
      <c r="J3735" t="s">
        <v>18</v>
      </c>
      <c r="K3735">
        <v>18.600000000000001</v>
      </c>
      <c r="L3735">
        <v>1</v>
      </c>
      <c r="M3735">
        <v>92</v>
      </c>
      <c r="N3735">
        <v>2.76</v>
      </c>
    </row>
    <row r="3736" spans="1:14" x14ac:dyDescent="0.25">
      <c r="A3736" s="7">
        <v>450222</v>
      </c>
      <c r="B3736" s="7">
        <f t="shared" si="174"/>
        <v>1</v>
      </c>
      <c r="C3736" s="7">
        <f t="shared" si="175"/>
        <v>0</v>
      </c>
      <c r="D3736" s="7">
        <f t="shared" si="176"/>
        <v>1</v>
      </c>
      <c r="E3736" s="7">
        <v>447498</v>
      </c>
      <c r="F3736" t="s">
        <v>50</v>
      </c>
      <c r="G3736" t="s">
        <v>101</v>
      </c>
      <c r="H3736" s="7" t="s">
        <v>132</v>
      </c>
      <c r="I3736" s="7" t="s">
        <v>148</v>
      </c>
      <c r="J3736" t="s">
        <v>18</v>
      </c>
      <c r="K3736">
        <v>24.3</v>
      </c>
      <c r="L3736">
        <v>2</v>
      </c>
      <c r="M3736">
        <v>57</v>
      </c>
      <c r="N3736">
        <v>2.76</v>
      </c>
    </row>
    <row r="3737" spans="1:14" x14ac:dyDescent="0.25">
      <c r="A3737" s="7">
        <v>450222</v>
      </c>
      <c r="B3737" s="7">
        <f t="shared" si="174"/>
        <v>0</v>
      </c>
      <c r="C3737" s="7">
        <f t="shared" si="175"/>
        <v>1</v>
      </c>
      <c r="D3737" s="7">
        <f t="shared" si="176"/>
        <v>1</v>
      </c>
      <c r="E3737" s="7">
        <v>447498</v>
      </c>
      <c r="F3737" t="s">
        <v>50</v>
      </c>
      <c r="G3737" t="s">
        <v>101</v>
      </c>
      <c r="H3737" s="7" t="s">
        <v>132</v>
      </c>
      <c r="I3737" s="7" t="s">
        <v>148</v>
      </c>
      <c r="J3737" t="s">
        <v>18</v>
      </c>
      <c r="K3737">
        <v>24.3</v>
      </c>
      <c r="L3737">
        <v>2</v>
      </c>
      <c r="M3737">
        <v>57</v>
      </c>
      <c r="N3737">
        <v>2.76</v>
      </c>
    </row>
    <row r="3738" spans="1:14" x14ac:dyDescent="0.25">
      <c r="A3738" s="7">
        <v>450224</v>
      </c>
      <c r="B3738" s="7">
        <f t="shared" si="174"/>
        <v>1</v>
      </c>
      <c r="C3738" s="7">
        <f t="shared" si="175"/>
        <v>0</v>
      </c>
      <c r="D3738" s="7">
        <f t="shared" si="176"/>
        <v>1</v>
      </c>
      <c r="E3738" s="7">
        <v>447498</v>
      </c>
      <c r="F3738" t="s">
        <v>50</v>
      </c>
      <c r="G3738" t="s">
        <v>101</v>
      </c>
      <c r="H3738" s="7" t="s">
        <v>132</v>
      </c>
      <c r="I3738" s="7" t="s">
        <v>148</v>
      </c>
      <c r="J3738" t="s">
        <v>18</v>
      </c>
      <c r="K3738">
        <v>43.2</v>
      </c>
      <c r="L3738">
        <v>1</v>
      </c>
      <c r="M3738">
        <v>118.7</v>
      </c>
      <c r="N3738">
        <v>2.76</v>
      </c>
    </row>
    <row r="3739" spans="1:14" x14ac:dyDescent="0.25">
      <c r="A3739" s="7">
        <v>450224</v>
      </c>
      <c r="B3739" s="7">
        <f t="shared" si="174"/>
        <v>0</v>
      </c>
      <c r="C3739" s="7">
        <f t="shared" si="175"/>
        <v>1</v>
      </c>
      <c r="D3739" s="7">
        <f t="shared" si="176"/>
        <v>1</v>
      </c>
      <c r="E3739" s="7">
        <v>447498</v>
      </c>
      <c r="F3739" t="s">
        <v>50</v>
      </c>
      <c r="G3739" t="s">
        <v>101</v>
      </c>
      <c r="H3739" s="7" t="s">
        <v>132</v>
      </c>
      <c r="I3739" s="7" t="s">
        <v>148</v>
      </c>
      <c r="J3739" t="s">
        <v>18</v>
      </c>
      <c r="K3739">
        <v>43.2</v>
      </c>
      <c r="L3739">
        <v>1</v>
      </c>
      <c r="M3739">
        <v>118.7</v>
      </c>
      <c r="N3739">
        <v>2.76</v>
      </c>
    </row>
    <row r="3740" spans="1:14" x14ac:dyDescent="0.25">
      <c r="A3740" s="7">
        <v>450951</v>
      </c>
      <c r="B3740" s="7">
        <f t="shared" si="174"/>
        <v>1</v>
      </c>
      <c r="C3740" s="7">
        <f t="shared" si="175"/>
        <v>0</v>
      </c>
      <c r="D3740" s="7">
        <f t="shared" si="176"/>
        <v>1</v>
      </c>
      <c r="E3740" s="7">
        <v>447533</v>
      </c>
      <c r="F3740" t="s">
        <v>50</v>
      </c>
      <c r="G3740" t="s">
        <v>42</v>
      </c>
      <c r="H3740" s="7">
        <v>33</v>
      </c>
      <c r="I3740" s="7" t="s">
        <v>148</v>
      </c>
      <c r="J3740" t="s">
        <v>18</v>
      </c>
      <c r="K3740">
        <v>46.5</v>
      </c>
      <c r="L3740">
        <v>2</v>
      </c>
      <c r="M3740">
        <v>73.5</v>
      </c>
      <c r="N3740">
        <v>2.76</v>
      </c>
    </row>
    <row r="3741" spans="1:14" x14ac:dyDescent="0.25">
      <c r="A3741" s="7">
        <v>450951</v>
      </c>
      <c r="B3741" s="7">
        <f t="shared" si="174"/>
        <v>0</v>
      </c>
      <c r="C3741" s="7">
        <f t="shared" si="175"/>
        <v>1</v>
      </c>
      <c r="D3741" s="7">
        <f t="shared" si="176"/>
        <v>1</v>
      </c>
      <c r="E3741" s="7">
        <v>447533</v>
      </c>
      <c r="F3741" t="s">
        <v>50</v>
      </c>
      <c r="G3741" t="s">
        <v>42</v>
      </c>
      <c r="H3741" s="7">
        <v>33</v>
      </c>
      <c r="I3741" s="7" t="s">
        <v>148</v>
      </c>
      <c r="J3741" t="s">
        <v>18</v>
      </c>
      <c r="K3741">
        <v>46.5</v>
      </c>
      <c r="L3741">
        <v>2</v>
      </c>
      <c r="M3741">
        <v>73.5</v>
      </c>
      <c r="N3741">
        <v>2.76</v>
      </c>
    </row>
    <row r="3742" spans="1:14" x14ac:dyDescent="0.25">
      <c r="A3742" s="7">
        <v>450953</v>
      </c>
      <c r="B3742" s="7">
        <f t="shared" si="174"/>
        <v>1</v>
      </c>
      <c r="C3742" s="7">
        <f t="shared" si="175"/>
        <v>0</v>
      </c>
      <c r="D3742" s="7">
        <f t="shared" si="176"/>
        <v>1</v>
      </c>
      <c r="E3742" s="7">
        <v>447533</v>
      </c>
      <c r="F3742" t="s">
        <v>50</v>
      </c>
      <c r="G3742" t="s">
        <v>42</v>
      </c>
      <c r="H3742" s="7">
        <v>33</v>
      </c>
      <c r="I3742" s="7" t="s">
        <v>148</v>
      </c>
      <c r="J3742" t="s">
        <v>18</v>
      </c>
      <c r="K3742">
        <v>62.7</v>
      </c>
      <c r="L3742">
        <v>3</v>
      </c>
      <c r="M3742">
        <v>64.5</v>
      </c>
      <c r="N3742">
        <v>2.76</v>
      </c>
    </row>
    <row r="3743" spans="1:14" x14ac:dyDescent="0.25">
      <c r="A3743" s="7">
        <v>450953</v>
      </c>
      <c r="B3743" s="7">
        <f t="shared" si="174"/>
        <v>0</v>
      </c>
      <c r="C3743" s="7">
        <f t="shared" si="175"/>
        <v>1</v>
      </c>
      <c r="D3743" s="7">
        <f t="shared" si="176"/>
        <v>1</v>
      </c>
      <c r="E3743" s="7">
        <v>447533</v>
      </c>
      <c r="F3743" t="s">
        <v>50</v>
      </c>
      <c r="G3743" t="s">
        <v>42</v>
      </c>
      <c r="H3743" s="7">
        <v>33</v>
      </c>
      <c r="I3743" s="7" t="s">
        <v>148</v>
      </c>
      <c r="J3743" t="s">
        <v>18</v>
      </c>
      <c r="K3743">
        <v>62.7</v>
      </c>
      <c r="L3743">
        <v>3</v>
      </c>
      <c r="M3743">
        <v>64.5</v>
      </c>
      <c r="N3743">
        <v>2.76</v>
      </c>
    </row>
    <row r="3744" spans="1:14" x14ac:dyDescent="0.25">
      <c r="A3744" s="7">
        <v>450955</v>
      </c>
      <c r="B3744" s="7">
        <f t="shared" si="174"/>
        <v>1</v>
      </c>
      <c r="C3744" s="7">
        <f t="shared" si="175"/>
        <v>0</v>
      </c>
      <c r="D3744" s="7">
        <f t="shared" si="176"/>
        <v>1</v>
      </c>
      <c r="E3744" s="7">
        <v>447533</v>
      </c>
      <c r="F3744" t="s">
        <v>50</v>
      </c>
      <c r="G3744" t="s">
        <v>42</v>
      </c>
      <c r="H3744" s="7">
        <v>33</v>
      </c>
      <c r="I3744" s="7" t="s">
        <v>148</v>
      </c>
      <c r="J3744" t="s">
        <v>18</v>
      </c>
      <c r="K3744">
        <v>28.9</v>
      </c>
      <c r="L3744">
        <v>1</v>
      </c>
      <c r="M3744">
        <v>92</v>
      </c>
      <c r="N3744">
        <v>2.76</v>
      </c>
    </row>
    <row r="3745" spans="1:14" x14ac:dyDescent="0.25">
      <c r="A3745" s="7">
        <v>450955</v>
      </c>
      <c r="B3745" s="7">
        <f t="shared" si="174"/>
        <v>0</v>
      </c>
      <c r="C3745" s="7">
        <f t="shared" si="175"/>
        <v>1</v>
      </c>
      <c r="D3745" s="7">
        <f t="shared" si="176"/>
        <v>1</v>
      </c>
      <c r="E3745" s="7">
        <v>447533</v>
      </c>
      <c r="F3745" t="s">
        <v>50</v>
      </c>
      <c r="G3745" t="s">
        <v>42</v>
      </c>
      <c r="H3745" s="7">
        <v>33</v>
      </c>
      <c r="I3745" s="7" t="s">
        <v>148</v>
      </c>
      <c r="J3745" t="s">
        <v>18</v>
      </c>
      <c r="K3745">
        <v>28.9</v>
      </c>
      <c r="L3745">
        <v>1</v>
      </c>
      <c r="M3745">
        <v>92</v>
      </c>
      <c r="N3745">
        <v>2.76</v>
      </c>
    </row>
    <row r="3746" spans="1:14" x14ac:dyDescent="0.25">
      <c r="A3746" s="7">
        <v>450956</v>
      </c>
      <c r="B3746" s="7">
        <f t="shared" si="174"/>
        <v>1</v>
      </c>
      <c r="C3746" s="7">
        <f t="shared" si="175"/>
        <v>0</v>
      </c>
      <c r="D3746" s="7">
        <f t="shared" si="176"/>
        <v>1</v>
      </c>
      <c r="E3746" s="7">
        <v>447533</v>
      </c>
      <c r="F3746" t="s">
        <v>50</v>
      </c>
      <c r="G3746" t="s">
        <v>42</v>
      </c>
      <c r="H3746" s="7">
        <v>33</v>
      </c>
      <c r="I3746" s="7" t="s">
        <v>148</v>
      </c>
      <c r="J3746" t="s">
        <v>18</v>
      </c>
      <c r="K3746">
        <v>19.5</v>
      </c>
      <c r="L3746">
        <v>2</v>
      </c>
      <c r="M3746">
        <v>57</v>
      </c>
      <c r="N3746">
        <v>2.76</v>
      </c>
    </row>
    <row r="3747" spans="1:14" x14ac:dyDescent="0.25">
      <c r="A3747" s="7">
        <v>450956</v>
      </c>
      <c r="B3747" s="7">
        <f t="shared" si="174"/>
        <v>0</v>
      </c>
      <c r="C3747" s="7">
        <f t="shared" si="175"/>
        <v>1</v>
      </c>
      <c r="D3747" s="7">
        <f t="shared" si="176"/>
        <v>1</v>
      </c>
      <c r="E3747" s="7">
        <v>447533</v>
      </c>
      <c r="F3747" t="s">
        <v>50</v>
      </c>
      <c r="G3747" t="s">
        <v>42</v>
      </c>
      <c r="H3747" s="7">
        <v>33</v>
      </c>
      <c r="I3747" s="7" t="s">
        <v>148</v>
      </c>
      <c r="J3747" t="s">
        <v>18</v>
      </c>
      <c r="K3747">
        <v>19.5</v>
      </c>
      <c r="L3747">
        <v>2</v>
      </c>
      <c r="M3747">
        <v>57</v>
      </c>
      <c r="N3747">
        <v>2.76</v>
      </c>
    </row>
    <row r="3748" spans="1:14" x14ac:dyDescent="0.25">
      <c r="A3748" s="7">
        <v>450958</v>
      </c>
      <c r="B3748" s="7">
        <f t="shared" si="174"/>
        <v>1</v>
      </c>
      <c r="C3748" s="7">
        <f t="shared" si="175"/>
        <v>0</v>
      </c>
      <c r="D3748" s="7">
        <f t="shared" si="176"/>
        <v>1</v>
      </c>
      <c r="E3748" s="7">
        <v>447533</v>
      </c>
      <c r="F3748" t="s">
        <v>50</v>
      </c>
      <c r="G3748" t="s">
        <v>42</v>
      </c>
      <c r="H3748" s="7">
        <v>33</v>
      </c>
      <c r="I3748" s="7" t="s">
        <v>148</v>
      </c>
      <c r="J3748" t="s">
        <v>18</v>
      </c>
      <c r="K3748">
        <v>46.6</v>
      </c>
      <c r="L3748">
        <v>4</v>
      </c>
      <c r="M3748">
        <v>46.3</v>
      </c>
      <c r="N3748">
        <v>2.76</v>
      </c>
    </row>
    <row r="3749" spans="1:14" x14ac:dyDescent="0.25">
      <c r="A3749" s="7">
        <v>450958</v>
      </c>
      <c r="B3749" s="7">
        <f t="shared" si="174"/>
        <v>0</v>
      </c>
      <c r="C3749" s="7">
        <f t="shared" si="175"/>
        <v>1</v>
      </c>
      <c r="D3749" s="7">
        <f t="shared" si="176"/>
        <v>1</v>
      </c>
      <c r="E3749" s="7">
        <v>447533</v>
      </c>
      <c r="F3749" t="s">
        <v>50</v>
      </c>
      <c r="G3749" t="s">
        <v>42</v>
      </c>
      <c r="H3749" s="7">
        <v>33</v>
      </c>
      <c r="I3749" s="7" t="s">
        <v>148</v>
      </c>
      <c r="J3749" t="s">
        <v>18</v>
      </c>
      <c r="K3749">
        <v>46.6</v>
      </c>
      <c r="L3749">
        <v>4</v>
      </c>
      <c r="M3749">
        <v>46.3</v>
      </c>
      <c r="N3749">
        <v>2.76</v>
      </c>
    </row>
    <row r="3750" spans="1:14" x14ac:dyDescent="0.25">
      <c r="A3750" s="7">
        <v>450960</v>
      </c>
      <c r="B3750" s="7">
        <f t="shared" si="174"/>
        <v>1</v>
      </c>
      <c r="C3750" s="7">
        <f t="shared" si="175"/>
        <v>0</v>
      </c>
      <c r="D3750" s="7">
        <f t="shared" si="176"/>
        <v>1</v>
      </c>
      <c r="E3750" s="7">
        <v>447533</v>
      </c>
      <c r="F3750" t="s">
        <v>50</v>
      </c>
      <c r="G3750" t="s">
        <v>42</v>
      </c>
      <c r="H3750" s="7">
        <v>33</v>
      </c>
      <c r="I3750" s="7" t="s">
        <v>148</v>
      </c>
      <c r="J3750" t="s">
        <v>18</v>
      </c>
      <c r="K3750">
        <v>46.4</v>
      </c>
      <c r="L3750">
        <v>4</v>
      </c>
      <c r="M3750">
        <v>46.3</v>
      </c>
      <c r="N3750">
        <v>2.76</v>
      </c>
    </row>
    <row r="3751" spans="1:14" x14ac:dyDescent="0.25">
      <c r="A3751" s="7">
        <v>450960</v>
      </c>
      <c r="B3751" s="7">
        <f t="shared" si="174"/>
        <v>0</v>
      </c>
      <c r="C3751" s="7">
        <f t="shared" si="175"/>
        <v>1</v>
      </c>
      <c r="D3751" s="7">
        <f t="shared" si="176"/>
        <v>1</v>
      </c>
      <c r="E3751" s="7">
        <v>447533</v>
      </c>
      <c r="F3751" t="s">
        <v>50</v>
      </c>
      <c r="G3751" t="s">
        <v>42</v>
      </c>
      <c r="H3751" s="7">
        <v>33</v>
      </c>
      <c r="I3751" s="7" t="s">
        <v>148</v>
      </c>
      <c r="J3751" t="s">
        <v>18</v>
      </c>
      <c r="K3751">
        <v>46.4</v>
      </c>
      <c r="L3751">
        <v>4</v>
      </c>
      <c r="M3751">
        <v>46.3</v>
      </c>
      <c r="N3751">
        <v>2.76</v>
      </c>
    </row>
    <row r="3752" spans="1:14" x14ac:dyDescent="0.25">
      <c r="A3752" s="7">
        <v>450962</v>
      </c>
      <c r="B3752" s="7">
        <f t="shared" si="174"/>
        <v>1</v>
      </c>
      <c r="C3752" s="7">
        <f t="shared" si="175"/>
        <v>0</v>
      </c>
      <c r="D3752" s="7">
        <f t="shared" si="176"/>
        <v>1</v>
      </c>
      <c r="E3752" s="7">
        <v>447533</v>
      </c>
      <c r="F3752" t="s">
        <v>50</v>
      </c>
      <c r="G3752" t="s">
        <v>42</v>
      </c>
      <c r="H3752" s="7">
        <v>33</v>
      </c>
      <c r="I3752" s="7" t="s">
        <v>148</v>
      </c>
      <c r="J3752" t="s">
        <v>18</v>
      </c>
      <c r="K3752">
        <v>63.1</v>
      </c>
      <c r="L3752">
        <v>1</v>
      </c>
      <c r="M3752">
        <v>134.30000000000001</v>
      </c>
      <c r="N3752">
        <v>2.76</v>
      </c>
    </row>
    <row r="3753" spans="1:14" x14ac:dyDescent="0.25">
      <c r="A3753" s="7">
        <v>450962</v>
      </c>
      <c r="B3753" s="7">
        <f t="shared" si="174"/>
        <v>0</v>
      </c>
      <c r="C3753" s="7">
        <f t="shared" si="175"/>
        <v>1</v>
      </c>
      <c r="D3753" s="7">
        <f t="shared" si="176"/>
        <v>1</v>
      </c>
      <c r="E3753" s="7">
        <v>447533</v>
      </c>
      <c r="F3753" t="s">
        <v>50</v>
      </c>
      <c r="G3753" t="s">
        <v>42</v>
      </c>
      <c r="H3753" s="7">
        <v>33</v>
      </c>
      <c r="I3753" s="7" t="s">
        <v>148</v>
      </c>
      <c r="J3753" t="s">
        <v>18</v>
      </c>
      <c r="K3753">
        <v>63.1</v>
      </c>
      <c r="L3753">
        <v>1</v>
      </c>
      <c r="M3753">
        <v>134.30000000000001</v>
      </c>
      <c r="N3753">
        <v>2.76</v>
      </c>
    </row>
    <row r="3754" spans="1:14" x14ac:dyDescent="0.25">
      <c r="A3754" s="7">
        <v>450964</v>
      </c>
      <c r="B3754" s="7">
        <f t="shared" si="174"/>
        <v>1</v>
      </c>
      <c r="C3754" s="7">
        <f t="shared" si="175"/>
        <v>0</v>
      </c>
      <c r="D3754" s="7">
        <f t="shared" si="176"/>
        <v>1</v>
      </c>
      <c r="E3754" s="7">
        <v>447533</v>
      </c>
      <c r="F3754" t="s">
        <v>50</v>
      </c>
      <c r="G3754" t="s">
        <v>42</v>
      </c>
      <c r="H3754" s="7">
        <v>33</v>
      </c>
      <c r="I3754" s="7" t="s">
        <v>148</v>
      </c>
      <c r="J3754" t="s">
        <v>18</v>
      </c>
      <c r="K3754">
        <v>48.5</v>
      </c>
      <c r="L3754">
        <v>2</v>
      </c>
      <c r="M3754">
        <v>73.5</v>
      </c>
      <c r="N3754">
        <v>2.76</v>
      </c>
    </row>
    <row r="3755" spans="1:14" x14ac:dyDescent="0.25">
      <c r="A3755" s="7">
        <v>450964</v>
      </c>
      <c r="B3755" s="7">
        <f t="shared" si="174"/>
        <v>0</v>
      </c>
      <c r="C3755" s="7">
        <f t="shared" si="175"/>
        <v>1</v>
      </c>
      <c r="D3755" s="7">
        <f t="shared" si="176"/>
        <v>1</v>
      </c>
      <c r="E3755" s="7">
        <v>447533</v>
      </c>
      <c r="F3755" t="s">
        <v>50</v>
      </c>
      <c r="G3755" t="s">
        <v>42</v>
      </c>
      <c r="H3755" s="7">
        <v>33</v>
      </c>
      <c r="I3755" s="7" t="s">
        <v>148</v>
      </c>
      <c r="J3755" t="s">
        <v>18</v>
      </c>
      <c r="K3755">
        <v>48.5</v>
      </c>
      <c r="L3755">
        <v>2</v>
      </c>
      <c r="M3755">
        <v>73.5</v>
      </c>
      <c r="N3755">
        <v>2.76</v>
      </c>
    </row>
    <row r="3756" spans="1:14" x14ac:dyDescent="0.25">
      <c r="A3756" s="7">
        <v>450966</v>
      </c>
      <c r="B3756" s="7">
        <f t="shared" si="174"/>
        <v>1</v>
      </c>
      <c r="C3756" s="7">
        <f t="shared" si="175"/>
        <v>0</v>
      </c>
      <c r="D3756" s="7">
        <f t="shared" si="176"/>
        <v>1</v>
      </c>
      <c r="E3756" s="7">
        <v>447533</v>
      </c>
      <c r="F3756" t="s">
        <v>50</v>
      </c>
      <c r="G3756" t="s">
        <v>42</v>
      </c>
      <c r="H3756" s="7">
        <v>33</v>
      </c>
      <c r="I3756" s="7" t="s">
        <v>148</v>
      </c>
      <c r="J3756" t="s">
        <v>18</v>
      </c>
      <c r="K3756">
        <v>46.5</v>
      </c>
      <c r="L3756">
        <v>1</v>
      </c>
      <c r="M3756">
        <v>118.7</v>
      </c>
      <c r="N3756">
        <v>2.76</v>
      </c>
    </row>
    <row r="3757" spans="1:14" x14ac:dyDescent="0.25">
      <c r="A3757" s="7">
        <v>450966</v>
      </c>
      <c r="B3757" s="7">
        <f t="shared" si="174"/>
        <v>0</v>
      </c>
      <c r="C3757" s="7">
        <f t="shared" si="175"/>
        <v>1</v>
      </c>
      <c r="D3757" s="7">
        <f t="shared" si="176"/>
        <v>1</v>
      </c>
      <c r="E3757" s="7">
        <v>447533</v>
      </c>
      <c r="F3757" t="s">
        <v>50</v>
      </c>
      <c r="G3757" t="s">
        <v>42</v>
      </c>
      <c r="H3757" s="7">
        <v>33</v>
      </c>
      <c r="I3757" s="7" t="s">
        <v>148</v>
      </c>
      <c r="J3757" t="s">
        <v>18</v>
      </c>
      <c r="K3757">
        <v>46.5</v>
      </c>
      <c r="L3757">
        <v>1</v>
      </c>
      <c r="M3757">
        <v>118.7</v>
      </c>
      <c r="N3757">
        <v>2.76</v>
      </c>
    </row>
    <row r="3758" spans="1:14" x14ac:dyDescent="0.25">
      <c r="A3758" s="7">
        <v>451120</v>
      </c>
      <c r="B3758" s="7">
        <f t="shared" si="174"/>
        <v>1</v>
      </c>
      <c r="C3758" s="7">
        <f t="shared" si="175"/>
        <v>0</v>
      </c>
      <c r="D3758" s="7">
        <f t="shared" si="176"/>
        <v>1</v>
      </c>
      <c r="E3758" s="7">
        <v>447544</v>
      </c>
      <c r="F3758" t="s">
        <v>50</v>
      </c>
      <c r="G3758" t="s">
        <v>113</v>
      </c>
      <c r="H3758" s="7">
        <v>12</v>
      </c>
      <c r="I3758" s="7" t="s">
        <v>148</v>
      </c>
      <c r="J3758" t="s">
        <v>18</v>
      </c>
      <c r="K3758">
        <v>24</v>
      </c>
      <c r="L3758">
        <v>2</v>
      </c>
      <c r="M3758">
        <v>57</v>
      </c>
      <c r="N3758">
        <v>2.76</v>
      </c>
    </row>
    <row r="3759" spans="1:14" x14ac:dyDescent="0.25">
      <c r="A3759" s="7">
        <v>451120</v>
      </c>
      <c r="B3759" s="7">
        <f t="shared" si="174"/>
        <v>0</v>
      </c>
      <c r="C3759" s="7">
        <f t="shared" si="175"/>
        <v>1</v>
      </c>
      <c r="D3759" s="7">
        <f t="shared" si="176"/>
        <v>1</v>
      </c>
      <c r="E3759" s="7">
        <v>447544</v>
      </c>
      <c r="F3759" t="s">
        <v>50</v>
      </c>
      <c r="G3759" t="s">
        <v>113</v>
      </c>
      <c r="H3759" s="7">
        <v>12</v>
      </c>
      <c r="I3759" s="7" t="s">
        <v>148</v>
      </c>
      <c r="J3759" t="s">
        <v>18</v>
      </c>
      <c r="K3759">
        <v>24</v>
      </c>
      <c r="L3759">
        <v>2</v>
      </c>
      <c r="M3759">
        <v>57</v>
      </c>
      <c r="N3759">
        <v>2.76</v>
      </c>
    </row>
    <row r="3760" spans="1:14" x14ac:dyDescent="0.25">
      <c r="A3760" s="7">
        <v>451121</v>
      </c>
      <c r="B3760" s="7">
        <f t="shared" si="174"/>
        <v>1</v>
      </c>
      <c r="C3760" s="7">
        <f t="shared" si="175"/>
        <v>0</v>
      </c>
      <c r="D3760" s="7">
        <f t="shared" si="176"/>
        <v>1</v>
      </c>
      <c r="E3760" s="7">
        <v>447544</v>
      </c>
      <c r="F3760" t="s">
        <v>50</v>
      </c>
      <c r="G3760" t="s">
        <v>113</v>
      </c>
      <c r="H3760" s="7">
        <v>12</v>
      </c>
      <c r="I3760" s="7" t="s">
        <v>148</v>
      </c>
      <c r="J3760" t="s">
        <v>18</v>
      </c>
      <c r="K3760">
        <v>19.600000000000001</v>
      </c>
      <c r="L3760">
        <v>1</v>
      </c>
      <c r="M3760">
        <v>92</v>
      </c>
      <c r="N3760">
        <v>2.76</v>
      </c>
    </row>
    <row r="3761" spans="1:14" x14ac:dyDescent="0.25">
      <c r="A3761" s="7">
        <v>451121</v>
      </c>
      <c r="B3761" s="7">
        <f t="shared" si="174"/>
        <v>0</v>
      </c>
      <c r="C3761" s="7">
        <f t="shared" si="175"/>
        <v>1</v>
      </c>
      <c r="D3761" s="7">
        <f t="shared" si="176"/>
        <v>1</v>
      </c>
      <c r="E3761" s="7">
        <v>447544</v>
      </c>
      <c r="F3761" t="s">
        <v>50</v>
      </c>
      <c r="G3761" t="s">
        <v>113</v>
      </c>
      <c r="H3761" s="7">
        <v>12</v>
      </c>
      <c r="I3761" s="7" t="s">
        <v>148</v>
      </c>
      <c r="J3761" t="s">
        <v>18</v>
      </c>
      <c r="K3761">
        <v>19.600000000000001</v>
      </c>
      <c r="L3761">
        <v>1</v>
      </c>
      <c r="M3761">
        <v>92</v>
      </c>
      <c r="N3761">
        <v>2.76</v>
      </c>
    </row>
    <row r="3762" spans="1:14" x14ac:dyDescent="0.25">
      <c r="A3762" s="7">
        <v>451123</v>
      </c>
      <c r="B3762" s="7">
        <f t="shared" si="174"/>
        <v>1</v>
      </c>
      <c r="C3762" s="7">
        <f t="shared" si="175"/>
        <v>0</v>
      </c>
      <c r="D3762" s="7">
        <f t="shared" si="176"/>
        <v>1</v>
      </c>
      <c r="E3762" s="7">
        <v>447544</v>
      </c>
      <c r="F3762" t="s">
        <v>50</v>
      </c>
      <c r="G3762" t="s">
        <v>113</v>
      </c>
      <c r="H3762" s="7">
        <v>12</v>
      </c>
      <c r="I3762" s="7" t="s">
        <v>148</v>
      </c>
      <c r="J3762" t="s">
        <v>18</v>
      </c>
      <c r="K3762">
        <v>19.3</v>
      </c>
      <c r="L3762">
        <v>1</v>
      </c>
      <c r="M3762">
        <v>92</v>
      </c>
      <c r="N3762">
        <v>2.76</v>
      </c>
    </row>
    <row r="3763" spans="1:14" x14ac:dyDescent="0.25">
      <c r="A3763" s="7">
        <v>451123</v>
      </c>
      <c r="B3763" s="7">
        <f t="shared" si="174"/>
        <v>0</v>
      </c>
      <c r="C3763" s="7">
        <f t="shared" si="175"/>
        <v>1</v>
      </c>
      <c r="D3763" s="7">
        <f t="shared" si="176"/>
        <v>1</v>
      </c>
      <c r="E3763" s="7">
        <v>447544</v>
      </c>
      <c r="F3763" t="s">
        <v>50</v>
      </c>
      <c r="G3763" t="s">
        <v>113</v>
      </c>
      <c r="H3763" s="7">
        <v>12</v>
      </c>
      <c r="I3763" s="7" t="s">
        <v>148</v>
      </c>
      <c r="J3763" t="s">
        <v>18</v>
      </c>
      <c r="K3763">
        <v>19.3</v>
      </c>
      <c r="L3763">
        <v>1</v>
      </c>
      <c r="M3763">
        <v>92</v>
      </c>
      <c r="N3763">
        <v>2.76</v>
      </c>
    </row>
    <row r="3764" spans="1:14" x14ac:dyDescent="0.25">
      <c r="A3764" s="7">
        <v>451124</v>
      </c>
      <c r="B3764" s="7">
        <f t="shared" si="174"/>
        <v>1</v>
      </c>
      <c r="C3764" s="7">
        <f t="shared" si="175"/>
        <v>0</v>
      </c>
      <c r="D3764" s="7">
        <f t="shared" si="176"/>
        <v>1</v>
      </c>
      <c r="E3764" s="7">
        <v>447544</v>
      </c>
      <c r="F3764" t="s">
        <v>50</v>
      </c>
      <c r="G3764" t="s">
        <v>113</v>
      </c>
      <c r="H3764" s="7">
        <v>12</v>
      </c>
      <c r="I3764" s="7" t="s">
        <v>148</v>
      </c>
      <c r="J3764" t="s">
        <v>18</v>
      </c>
      <c r="K3764">
        <v>23.8</v>
      </c>
      <c r="L3764">
        <v>1</v>
      </c>
      <c r="M3764">
        <v>92</v>
      </c>
      <c r="N3764">
        <v>2.76</v>
      </c>
    </row>
    <row r="3765" spans="1:14" x14ac:dyDescent="0.25">
      <c r="A3765" s="7">
        <v>451124</v>
      </c>
      <c r="B3765" s="7">
        <f t="shared" si="174"/>
        <v>0</v>
      </c>
      <c r="C3765" s="7">
        <f t="shared" si="175"/>
        <v>1</v>
      </c>
      <c r="D3765" s="7">
        <f t="shared" si="176"/>
        <v>1</v>
      </c>
      <c r="E3765" s="7">
        <v>447544</v>
      </c>
      <c r="F3765" t="s">
        <v>50</v>
      </c>
      <c r="G3765" t="s">
        <v>113</v>
      </c>
      <c r="H3765" s="7">
        <v>12</v>
      </c>
      <c r="I3765" s="7" t="s">
        <v>148</v>
      </c>
      <c r="J3765" t="s">
        <v>18</v>
      </c>
      <c r="K3765">
        <v>23.8</v>
      </c>
      <c r="L3765">
        <v>1</v>
      </c>
      <c r="M3765">
        <v>92</v>
      </c>
      <c r="N3765">
        <v>2.76</v>
      </c>
    </row>
    <row r="3766" spans="1:14" x14ac:dyDescent="0.25">
      <c r="A3766" s="7">
        <v>451126</v>
      </c>
      <c r="B3766" s="7">
        <f t="shared" si="174"/>
        <v>1</v>
      </c>
      <c r="C3766" s="7">
        <f t="shared" si="175"/>
        <v>0</v>
      </c>
      <c r="D3766" s="7">
        <f t="shared" si="176"/>
        <v>1</v>
      </c>
      <c r="E3766" s="7">
        <v>447544</v>
      </c>
      <c r="F3766" t="s">
        <v>50</v>
      </c>
      <c r="G3766" t="s">
        <v>113</v>
      </c>
      <c r="H3766" s="7">
        <v>12</v>
      </c>
      <c r="I3766" s="7" t="s">
        <v>148</v>
      </c>
      <c r="J3766" t="s">
        <v>18</v>
      </c>
      <c r="K3766">
        <v>43.5</v>
      </c>
      <c r="L3766">
        <v>4</v>
      </c>
      <c r="M3766">
        <v>46.3</v>
      </c>
      <c r="N3766">
        <v>2.76</v>
      </c>
    </row>
    <row r="3767" spans="1:14" x14ac:dyDescent="0.25">
      <c r="A3767" s="7">
        <v>451126</v>
      </c>
      <c r="B3767" s="7">
        <f t="shared" si="174"/>
        <v>0</v>
      </c>
      <c r="C3767" s="7">
        <f t="shared" si="175"/>
        <v>1</v>
      </c>
      <c r="D3767" s="7">
        <f t="shared" si="176"/>
        <v>1</v>
      </c>
      <c r="E3767" s="7">
        <v>447544</v>
      </c>
      <c r="F3767" t="s">
        <v>50</v>
      </c>
      <c r="G3767" t="s">
        <v>113</v>
      </c>
      <c r="H3767" s="7">
        <v>12</v>
      </c>
      <c r="I3767" s="7" t="s">
        <v>148</v>
      </c>
      <c r="J3767" t="s">
        <v>18</v>
      </c>
      <c r="K3767">
        <v>43.5</v>
      </c>
      <c r="L3767">
        <v>4</v>
      </c>
      <c r="M3767">
        <v>46.3</v>
      </c>
      <c r="N3767">
        <v>2.76</v>
      </c>
    </row>
    <row r="3768" spans="1:14" x14ac:dyDescent="0.25">
      <c r="A3768" s="7">
        <v>451128</v>
      </c>
      <c r="B3768" s="7">
        <f t="shared" si="174"/>
        <v>1</v>
      </c>
      <c r="C3768" s="7">
        <f t="shared" si="175"/>
        <v>0</v>
      </c>
      <c r="D3768" s="7">
        <f t="shared" si="176"/>
        <v>1</v>
      </c>
      <c r="E3768" s="7">
        <v>447544</v>
      </c>
      <c r="F3768" t="s">
        <v>50</v>
      </c>
      <c r="G3768" t="s">
        <v>113</v>
      </c>
      <c r="H3768" s="7">
        <v>12</v>
      </c>
      <c r="I3768" s="7" t="s">
        <v>148</v>
      </c>
      <c r="J3768" t="s">
        <v>18</v>
      </c>
      <c r="K3768">
        <v>43.5</v>
      </c>
      <c r="L3768">
        <v>3</v>
      </c>
      <c r="M3768">
        <v>57</v>
      </c>
      <c r="N3768">
        <v>2.76</v>
      </c>
    </row>
    <row r="3769" spans="1:14" x14ac:dyDescent="0.25">
      <c r="A3769" s="7">
        <v>451128</v>
      </c>
      <c r="B3769" s="7">
        <f t="shared" si="174"/>
        <v>0</v>
      </c>
      <c r="C3769" s="7">
        <f t="shared" si="175"/>
        <v>1</v>
      </c>
      <c r="D3769" s="7">
        <f t="shared" si="176"/>
        <v>1</v>
      </c>
      <c r="E3769" s="7">
        <v>447544</v>
      </c>
      <c r="F3769" t="s">
        <v>50</v>
      </c>
      <c r="G3769" t="s">
        <v>113</v>
      </c>
      <c r="H3769" s="7">
        <v>12</v>
      </c>
      <c r="I3769" s="7" t="s">
        <v>148</v>
      </c>
      <c r="J3769" t="s">
        <v>18</v>
      </c>
      <c r="K3769">
        <v>43.5</v>
      </c>
      <c r="L3769">
        <v>3</v>
      </c>
      <c r="M3769">
        <v>57</v>
      </c>
      <c r="N3769">
        <v>2.76</v>
      </c>
    </row>
    <row r="3770" spans="1:14" x14ac:dyDescent="0.25">
      <c r="A3770" s="7">
        <v>451130</v>
      </c>
      <c r="B3770" s="7">
        <f t="shared" si="174"/>
        <v>1</v>
      </c>
      <c r="C3770" s="7">
        <f t="shared" si="175"/>
        <v>0</v>
      </c>
      <c r="D3770" s="7">
        <f t="shared" si="176"/>
        <v>1</v>
      </c>
      <c r="E3770" s="7">
        <v>447544</v>
      </c>
      <c r="F3770" t="s">
        <v>50</v>
      </c>
      <c r="G3770" t="s">
        <v>113</v>
      </c>
      <c r="H3770" s="7">
        <v>12</v>
      </c>
      <c r="I3770" s="7" t="s">
        <v>148</v>
      </c>
      <c r="J3770" t="s">
        <v>18</v>
      </c>
      <c r="K3770">
        <v>23.8</v>
      </c>
      <c r="L3770">
        <v>1</v>
      </c>
      <c r="M3770">
        <v>92</v>
      </c>
      <c r="N3770">
        <v>2.76</v>
      </c>
    </row>
    <row r="3771" spans="1:14" x14ac:dyDescent="0.25">
      <c r="A3771" s="7">
        <v>451130</v>
      </c>
      <c r="B3771" s="7">
        <f t="shared" si="174"/>
        <v>0</v>
      </c>
      <c r="C3771" s="7">
        <f t="shared" si="175"/>
        <v>1</v>
      </c>
      <c r="D3771" s="7">
        <f t="shared" si="176"/>
        <v>1</v>
      </c>
      <c r="E3771" s="7">
        <v>447544</v>
      </c>
      <c r="F3771" t="s">
        <v>50</v>
      </c>
      <c r="G3771" t="s">
        <v>113</v>
      </c>
      <c r="H3771" s="7">
        <v>12</v>
      </c>
      <c r="I3771" s="7" t="s">
        <v>148</v>
      </c>
      <c r="J3771" t="s">
        <v>18</v>
      </c>
      <c r="K3771">
        <v>23.8</v>
      </c>
      <c r="L3771">
        <v>1</v>
      </c>
      <c r="M3771">
        <v>92</v>
      </c>
      <c r="N3771">
        <v>2.76</v>
      </c>
    </row>
    <row r="3772" spans="1:14" x14ac:dyDescent="0.25">
      <c r="A3772" s="7">
        <v>451131</v>
      </c>
      <c r="B3772" s="7">
        <f t="shared" si="174"/>
        <v>1</v>
      </c>
      <c r="C3772" s="7">
        <f t="shared" si="175"/>
        <v>0</v>
      </c>
      <c r="D3772" s="7">
        <f t="shared" si="176"/>
        <v>1</v>
      </c>
      <c r="E3772" s="7">
        <v>447544</v>
      </c>
      <c r="F3772" t="s">
        <v>50</v>
      </c>
      <c r="G3772" t="s">
        <v>113</v>
      </c>
      <c r="H3772" s="7">
        <v>12</v>
      </c>
      <c r="I3772" s="7" t="s">
        <v>148</v>
      </c>
      <c r="J3772" t="s">
        <v>18</v>
      </c>
      <c r="K3772">
        <v>19.399999999999999</v>
      </c>
      <c r="L3772">
        <v>1</v>
      </c>
      <c r="M3772">
        <v>92</v>
      </c>
      <c r="N3772">
        <v>2.76</v>
      </c>
    </row>
    <row r="3773" spans="1:14" x14ac:dyDescent="0.25">
      <c r="A3773" s="7">
        <v>451131</v>
      </c>
      <c r="B3773" s="7">
        <f t="shared" si="174"/>
        <v>0</v>
      </c>
      <c r="C3773" s="7">
        <f t="shared" si="175"/>
        <v>1</v>
      </c>
      <c r="D3773" s="7">
        <f t="shared" si="176"/>
        <v>1</v>
      </c>
      <c r="E3773" s="7">
        <v>447544</v>
      </c>
      <c r="F3773" t="s">
        <v>50</v>
      </c>
      <c r="G3773" t="s">
        <v>113</v>
      </c>
      <c r="H3773" s="7">
        <v>12</v>
      </c>
      <c r="I3773" s="7" t="s">
        <v>148</v>
      </c>
      <c r="J3773" t="s">
        <v>18</v>
      </c>
      <c r="K3773">
        <v>19.399999999999999</v>
      </c>
      <c r="L3773">
        <v>1</v>
      </c>
      <c r="M3773">
        <v>92</v>
      </c>
      <c r="N3773">
        <v>2.76</v>
      </c>
    </row>
    <row r="3774" spans="1:14" x14ac:dyDescent="0.25">
      <c r="A3774" s="7">
        <v>451133</v>
      </c>
      <c r="B3774" s="7">
        <f t="shared" si="174"/>
        <v>1</v>
      </c>
      <c r="C3774" s="7">
        <f t="shared" si="175"/>
        <v>0</v>
      </c>
      <c r="D3774" s="7">
        <f t="shared" si="176"/>
        <v>1</v>
      </c>
      <c r="E3774" s="7">
        <v>447544</v>
      </c>
      <c r="F3774" t="s">
        <v>50</v>
      </c>
      <c r="G3774" t="s">
        <v>113</v>
      </c>
      <c r="H3774" s="7">
        <v>12</v>
      </c>
      <c r="I3774" s="7" t="s">
        <v>148</v>
      </c>
      <c r="J3774" t="s">
        <v>18</v>
      </c>
      <c r="K3774">
        <v>43.4</v>
      </c>
      <c r="L3774">
        <v>3</v>
      </c>
      <c r="M3774">
        <v>57</v>
      </c>
      <c r="N3774">
        <v>2.76</v>
      </c>
    </row>
    <row r="3775" spans="1:14" x14ac:dyDescent="0.25">
      <c r="A3775" s="7">
        <v>451133</v>
      </c>
      <c r="B3775" s="7">
        <f t="shared" si="174"/>
        <v>0</v>
      </c>
      <c r="C3775" s="7">
        <f t="shared" si="175"/>
        <v>1</v>
      </c>
      <c r="D3775" s="7">
        <f t="shared" si="176"/>
        <v>1</v>
      </c>
      <c r="E3775" s="7">
        <v>447544</v>
      </c>
      <c r="F3775" t="s">
        <v>50</v>
      </c>
      <c r="G3775" t="s">
        <v>113</v>
      </c>
      <c r="H3775" s="7">
        <v>12</v>
      </c>
      <c r="I3775" s="7" t="s">
        <v>148</v>
      </c>
      <c r="J3775" t="s">
        <v>18</v>
      </c>
      <c r="K3775">
        <v>43.4</v>
      </c>
      <c r="L3775">
        <v>3</v>
      </c>
      <c r="M3775">
        <v>57</v>
      </c>
      <c r="N3775">
        <v>2.76</v>
      </c>
    </row>
    <row r="3776" spans="1:14" x14ac:dyDescent="0.25">
      <c r="A3776" s="7">
        <v>451137</v>
      </c>
      <c r="B3776" s="7">
        <f t="shared" si="174"/>
        <v>1</v>
      </c>
      <c r="C3776" s="7">
        <f t="shared" si="175"/>
        <v>0</v>
      </c>
      <c r="D3776" s="7">
        <f t="shared" si="176"/>
        <v>1</v>
      </c>
      <c r="E3776" s="7">
        <v>447544</v>
      </c>
      <c r="F3776" t="s">
        <v>50</v>
      </c>
      <c r="G3776" t="s">
        <v>113</v>
      </c>
      <c r="H3776" s="7">
        <v>12</v>
      </c>
      <c r="I3776" s="7" t="s">
        <v>148</v>
      </c>
      <c r="J3776" t="s">
        <v>18</v>
      </c>
      <c r="K3776">
        <v>42.9</v>
      </c>
      <c r="L3776">
        <v>1</v>
      </c>
      <c r="M3776">
        <v>118.7</v>
      </c>
      <c r="N3776">
        <v>2.76</v>
      </c>
    </row>
    <row r="3777" spans="1:14" x14ac:dyDescent="0.25">
      <c r="A3777" s="7">
        <v>451137</v>
      </c>
      <c r="B3777" s="7">
        <f t="shared" si="174"/>
        <v>0</v>
      </c>
      <c r="C3777" s="7">
        <f t="shared" si="175"/>
        <v>1</v>
      </c>
      <c r="D3777" s="7">
        <f t="shared" si="176"/>
        <v>1</v>
      </c>
      <c r="E3777" s="7">
        <v>447544</v>
      </c>
      <c r="F3777" t="s">
        <v>50</v>
      </c>
      <c r="G3777" t="s">
        <v>113</v>
      </c>
      <c r="H3777" s="7">
        <v>12</v>
      </c>
      <c r="I3777" s="7" t="s">
        <v>148</v>
      </c>
      <c r="J3777" t="s">
        <v>18</v>
      </c>
      <c r="K3777">
        <v>42.9</v>
      </c>
      <c r="L3777">
        <v>1</v>
      </c>
      <c r="M3777">
        <v>118.7</v>
      </c>
      <c r="N3777">
        <v>2.76</v>
      </c>
    </row>
    <row r="3778" spans="1:14" x14ac:dyDescent="0.25">
      <c r="A3778" s="7">
        <v>468904</v>
      </c>
      <c r="B3778" s="7">
        <f t="shared" si="174"/>
        <v>0</v>
      </c>
      <c r="C3778" s="7">
        <f t="shared" si="175"/>
        <v>0</v>
      </c>
      <c r="D3778" s="7">
        <f t="shared" si="176"/>
        <v>0</v>
      </c>
      <c r="E3778" s="7">
        <v>451437</v>
      </c>
      <c r="F3778" t="s">
        <v>50</v>
      </c>
      <c r="G3778" t="s">
        <v>96</v>
      </c>
      <c r="H3778" s="7">
        <v>10</v>
      </c>
      <c r="I3778" s="7" t="s">
        <v>148</v>
      </c>
      <c r="J3778" t="s">
        <v>18</v>
      </c>
      <c r="K3778">
        <v>54.8</v>
      </c>
      <c r="L3778">
        <v>1</v>
      </c>
      <c r="M3778">
        <v>134.30000000000001</v>
      </c>
      <c r="N3778">
        <v>2.76</v>
      </c>
    </row>
    <row r="3779" spans="1:14" x14ac:dyDescent="0.25">
      <c r="A3779" s="7">
        <v>468906</v>
      </c>
      <c r="B3779" s="7">
        <f t="shared" ref="B3779:B3842" si="177">IF(A3779=A3780,1,0)</f>
        <v>0</v>
      </c>
      <c r="C3779" s="7">
        <f t="shared" ref="C3779:C3842" si="178">IF(A3779=A3778,1,0)</f>
        <v>0</v>
      </c>
      <c r="D3779" s="7">
        <f t="shared" ref="D3779:D3842" si="179">B3779+C3779</f>
        <v>0</v>
      </c>
      <c r="E3779" s="7">
        <v>451437</v>
      </c>
      <c r="F3779" t="s">
        <v>50</v>
      </c>
      <c r="G3779" t="s">
        <v>96</v>
      </c>
      <c r="H3779" s="7">
        <v>10</v>
      </c>
      <c r="I3779" s="7" t="s">
        <v>148</v>
      </c>
      <c r="J3779" t="s">
        <v>18</v>
      </c>
      <c r="K3779">
        <v>54.8</v>
      </c>
      <c r="L3779">
        <v>2</v>
      </c>
      <c r="M3779">
        <v>83.2</v>
      </c>
      <c r="N3779">
        <v>2.76</v>
      </c>
    </row>
    <row r="3780" spans="1:14" x14ac:dyDescent="0.25">
      <c r="A3780" s="7">
        <v>468908</v>
      </c>
      <c r="B3780" s="7">
        <f t="shared" si="177"/>
        <v>0</v>
      </c>
      <c r="C3780" s="7">
        <f t="shared" si="178"/>
        <v>0</v>
      </c>
      <c r="D3780" s="7">
        <f t="shared" si="179"/>
        <v>0</v>
      </c>
      <c r="E3780" s="7">
        <v>451437</v>
      </c>
      <c r="F3780" t="s">
        <v>50</v>
      </c>
      <c r="G3780" t="s">
        <v>96</v>
      </c>
      <c r="H3780" s="7">
        <v>10</v>
      </c>
      <c r="I3780" s="7" t="s">
        <v>148</v>
      </c>
      <c r="J3780" t="s">
        <v>18</v>
      </c>
      <c r="K3780">
        <v>53</v>
      </c>
      <c r="L3780">
        <v>2</v>
      </c>
      <c r="M3780">
        <v>83.2</v>
      </c>
      <c r="N3780">
        <v>2.76</v>
      </c>
    </row>
    <row r="3781" spans="1:14" x14ac:dyDescent="0.25">
      <c r="A3781" s="7">
        <v>468910</v>
      </c>
      <c r="B3781" s="7">
        <f t="shared" si="177"/>
        <v>0</v>
      </c>
      <c r="C3781" s="7">
        <f t="shared" si="178"/>
        <v>0</v>
      </c>
      <c r="D3781" s="7">
        <f t="shared" si="179"/>
        <v>0</v>
      </c>
      <c r="E3781" s="7">
        <v>451437</v>
      </c>
      <c r="F3781" t="s">
        <v>50</v>
      </c>
      <c r="G3781" t="s">
        <v>96</v>
      </c>
      <c r="H3781" s="7">
        <v>10</v>
      </c>
      <c r="I3781" s="7" t="s">
        <v>148</v>
      </c>
      <c r="J3781" t="s">
        <v>18</v>
      </c>
      <c r="K3781">
        <v>54.5</v>
      </c>
      <c r="L3781">
        <v>5</v>
      </c>
      <c r="M3781">
        <v>45.7</v>
      </c>
      <c r="N3781">
        <v>2.76</v>
      </c>
    </row>
    <row r="3782" spans="1:14" x14ac:dyDescent="0.25">
      <c r="A3782" s="7">
        <v>468912</v>
      </c>
      <c r="B3782" s="7">
        <f t="shared" si="177"/>
        <v>0</v>
      </c>
      <c r="C3782" s="7">
        <f t="shared" si="178"/>
        <v>0</v>
      </c>
      <c r="D3782" s="7">
        <f t="shared" si="179"/>
        <v>0</v>
      </c>
      <c r="E3782" s="7">
        <v>451437</v>
      </c>
      <c r="F3782" t="s">
        <v>50</v>
      </c>
      <c r="G3782" t="s">
        <v>96</v>
      </c>
      <c r="H3782" s="7">
        <v>10</v>
      </c>
      <c r="I3782" s="7" t="s">
        <v>148</v>
      </c>
      <c r="J3782" t="s">
        <v>18</v>
      </c>
      <c r="K3782">
        <v>53.9</v>
      </c>
      <c r="L3782">
        <v>2</v>
      </c>
      <c r="M3782">
        <v>83.2</v>
      </c>
      <c r="N3782">
        <v>2.76</v>
      </c>
    </row>
    <row r="3783" spans="1:14" x14ac:dyDescent="0.25">
      <c r="A3783" s="7">
        <v>468914</v>
      </c>
      <c r="B3783" s="7">
        <f t="shared" si="177"/>
        <v>0</v>
      </c>
      <c r="C3783" s="7">
        <f t="shared" si="178"/>
        <v>0</v>
      </c>
      <c r="D3783" s="7">
        <f t="shared" si="179"/>
        <v>0</v>
      </c>
      <c r="E3783" s="7">
        <v>451437</v>
      </c>
      <c r="F3783" t="s">
        <v>50</v>
      </c>
      <c r="G3783" t="s">
        <v>96</v>
      </c>
      <c r="H3783" s="7">
        <v>10</v>
      </c>
      <c r="I3783" s="7" t="s">
        <v>148</v>
      </c>
      <c r="J3783" t="s">
        <v>18</v>
      </c>
      <c r="K3783">
        <v>46</v>
      </c>
      <c r="L3783">
        <v>2</v>
      </c>
      <c r="M3783">
        <v>73.5</v>
      </c>
      <c r="N3783">
        <v>2.76</v>
      </c>
    </row>
    <row r="3784" spans="1:14" x14ac:dyDescent="0.25">
      <c r="A3784" s="7">
        <v>469000</v>
      </c>
      <c r="B3784" s="7">
        <f t="shared" si="177"/>
        <v>0</v>
      </c>
      <c r="C3784" s="7">
        <f t="shared" si="178"/>
        <v>0</v>
      </c>
      <c r="D3784" s="7">
        <f t="shared" si="179"/>
        <v>0</v>
      </c>
      <c r="E3784" s="7">
        <v>451437</v>
      </c>
      <c r="F3784" t="s">
        <v>50</v>
      </c>
      <c r="G3784" t="s">
        <v>96</v>
      </c>
      <c r="H3784" s="7">
        <v>10</v>
      </c>
      <c r="I3784" s="7" t="s">
        <v>148</v>
      </c>
      <c r="J3784" t="s">
        <v>18</v>
      </c>
      <c r="K3784">
        <v>34.200000000000003</v>
      </c>
      <c r="L3784">
        <v>1</v>
      </c>
      <c r="M3784">
        <v>92</v>
      </c>
      <c r="N3784">
        <v>2.76</v>
      </c>
    </row>
    <row r="3785" spans="1:14" x14ac:dyDescent="0.25">
      <c r="A3785" s="7">
        <v>469002</v>
      </c>
      <c r="B3785" s="7">
        <f t="shared" si="177"/>
        <v>0</v>
      </c>
      <c r="C3785" s="7">
        <f t="shared" si="178"/>
        <v>0</v>
      </c>
      <c r="D3785" s="7">
        <f t="shared" si="179"/>
        <v>0</v>
      </c>
      <c r="E3785" s="7">
        <v>451437</v>
      </c>
      <c r="F3785" t="s">
        <v>50</v>
      </c>
      <c r="G3785" t="s">
        <v>96</v>
      </c>
      <c r="H3785" s="7">
        <v>10</v>
      </c>
      <c r="I3785" s="7" t="s">
        <v>148</v>
      </c>
      <c r="J3785" t="s">
        <v>18</v>
      </c>
      <c r="K3785">
        <v>44.3</v>
      </c>
      <c r="L3785">
        <v>2</v>
      </c>
      <c r="M3785">
        <v>73.5</v>
      </c>
      <c r="N3785">
        <v>2.76</v>
      </c>
    </row>
    <row r="3786" spans="1:14" x14ac:dyDescent="0.25">
      <c r="A3786" s="7">
        <v>469004</v>
      </c>
      <c r="B3786" s="7">
        <f t="shared" si="177"/>
        <v>0</v>
      </c>
      <c r="C3786" s="7">
        <f t="shared" si="178"/>
        <v>0</v>
      </c>
      <c r="D3786" s="7">
        <f t="shared" si="179"/>
        <v>0</v>
      </c>
      <c r="E3786" s="7">
        <v>451437</v>
      </c>
      <c r="F3786" t="s">
        <v>50</v>
      </c>
      <c r="G3786" t="s">
        <v>96</v>
      </c>
      <c r="H3786" s="7">
        <v>10</v>
      </c>
      <c r="I3786" s="7" t="s">
        <v>148</v>
      </c>
      <c r="J3786" t="s">
        <v>18</v>
      </c>
      <c r="K3786">
        <v>43.6</v>
      </c>
      <c r="L3786">
        <v>2</v>
      </c>
      <c r="M3786">
        <v>73.5</v>
      </c>
      <c r="N3786">
        <v>2.76</v>
      </c>
    </row>
    <row r="3787" spans="1:14" x14ac:dyDescent="0.25">
      <c r="A3787" s="7">
        <v>469006</v>
      </c>
      <c r="B3787" s="7">
        <f t="shared" si="177"/>
        <v>0</v>
      </c>
      <c r="C3787" s="7">
        <f t="shared" si="178"/>
        <v>0</v>
      </c>
      <c r="D3787" s="7">
        <f t="shared" si="179"/>
        <v>0</v>
      </c>
      <c r="E3787" s="7">
        <v>451437</v>
      </c>
      <c r="F3787" t="s">
        <v>50</v>
      </c>
      <c r="G3787" t="s">
        <v>96</v>
      </c>
      <c r="H3787" s="7">
        <v>10</v>
      </c>
      <c r="I3787" s="7" t="s">
        <v>148</v>
      </c>
      <c r="J3787" t="s">
        <v>18</v>
      </c>
      <c r="K3787">
        <v>34</v>
      </c>
      <c r="L3787">
        <v>1</v>
      </c>
      <c r="M3787">
        <v>92</v>
      </c>
      <c r="N3787">
        <v>2.76</v>
      </c>
    </row>
    <row r="3788" spans="1:14" x14ac:dyDescent="0.25">
      <c r="A3788" s="7">
        <v>469008</v>
      </c>
      <c r="B3788" s="7">
        <f t="shared" si="177"/>
        <v>0</v>
      </c>
      <c r="C3788" s="7">
        <f t="shared" si="178"/>
        <v>0</v>
      </c>
      <c r="D3788" s="7">
        <f t="shared" si="179"/>
        <v>0</v>
      </c>
      <c r="E3788" s="7">
        <v>451437</v>
      </c>
      <c r="F3788" t="s">
        <v>50</v>
      </c>
      <c r="G3788" t="s">
        <v>96</v>
      </c>
      <c r="H3788" s="7">
        <v>10</v>
      </c>
      <c r="I3788" s="7" t="s">
        <v>148</v>
      </c>
      <c r="J3788" t="s">
        <v>18</v>
      </c>
      <c r="K3788">
        <v>43.3</v>
      </c>
      <c r="L3788">
        <v>1</v>
      </c>
      <c r="M3788">
        <v>118.7</v>
      </c>
      <c r="N3788">
        <v>2.76</v>
      </c>
    </row>
    <row r="3789" spans="1:14" x14ac:dyDescent="0.25">
      <c r="A3789" s="7">
        <v>469010</v>
      </c>
      <c r="B3789" s="7">
        <f t="shared" si="177"/>
        <v>0</v>
      </c>
      <c r="C3789" s="7">
        <f t="shared" si="178"/>
        <v>0</v>
      </c>
      <c r="D3789" s="7">
        <f t="shared" si="179"/>
        <v>0</v>
      </c>
      <c r="E3789" s="7">
        <v>451437</v>
      </c>
      <c r="F3789" t="s">
        <v>50</v>
      </c>
      <c r="G3789" t="s">
        <v>96</v>
      </c>
      <c r="H3789" s="7">
        <v>10</v>
      </c>
      <c r="I3789" s="7" t="s">
        <v>148</v>
      </c>
      <c r="J3789" t="s">
        <v>18</v>
      </c>
      <c r="K3789">
        <v>54.1</v>
      </c>
      <c r="L3789">
        <v>4</v>
      </c>
      <c r="M3789">
        <v>52.4</v>
      </c>
      <c r="N3789">
        <v>2.76</v>
      </c>
    </row>
    <row r="3790" spans="1:14" x14ac:dyDescent="0.25">
      <c r="A3790" s="7">
        <v>469012</v>
      </c>
      <c r="B3790" s="7">
        <f t="shared" si="177"/>
        <v>0</v>
      </c>
      <c r="C3790" s="7">
        <f t="shared" si="178"/>
        <v>0</v>
      </c>
      <c r="D3790" s="7">
        <f t="shared" si="179"/>
        <v>0</v>
      </c>
      <c r="E3790" s="7">
        <v>451437</v>
      </c>
      <c r="F3790" t="s">
        <v>50</v>
      </c>
      <c r="G3790" t="s">
        <v>96</v>
      </c>
      <c r="H3790" s="7">
        <v>10</v>
      </c>
      <c r="I3790" s="7" t="s">
        <v>148</v>
      </c>
      <c r="J3790" t="s">
        <v>18</v>
      </c>
      <c r="K3790">
        <v>54.7</v>
      </c>
      <c r="L3790">
        <v>2</v>
      </c>
      <c r="M3790">
        <v>83.2</v>
      </c>
      <c r="N3790">
        <v>2.76</v>
      </c>
    </row>
    <row r="3791" spans="1:14" x14ac:dyDescent="0.25">
      <c r="A3791" s="7">
        <v>469014</v>
      </c>
      <c r="B3791" s="7">
        <f t="shared" si="177"/>
        <v>0</v>
      </c>
      <c r="C3791" s="7">
        <f t="shared" si="178"/>
        <v>0</v>
      </c>
      <c r="D3791" s="7">
        <f t="shared" si="179"/>
        <v>0</v>
      </c>
      <c r="E3791" s="7">
        <v>451437</v>
      </c>
      <c r="F3791" t="s">
        <v>50</v>
      </c>
      <c r="G3791" t="s">
        <v>96</v>
      </c>
      <c r="H3791" s="7">
        <v>10</v>
      </c>
      <c r="I3791" s="7" t="s">
        <v>148</v>
      </c>
      <c r="J3791" t="s">
        <v>18</v>
      </c>
      <c r="K3791">
        <v>54.2</v>
      </c>
      <c r="L3791">
        <v>7</v>
      </c>
      <c r="M3791">
        <v>45.7</v>
      </c>
      <c r="N3791">
        <v>2.76</v>
      </c>
    </row>
    <row r="3792" spans="1:14" x14ac:dyDescent="0.25">
      <c r="A3792" s="7">
        <v>469016</v>
      </c>
      <c r="B3792" s="7">
        <f t="shared" si="177"/>
        <v>0</v>
      </c>
      <c r="C3792" s="7">
        <f t="shared" si="178"/>
        <v>0</v>
      </c>
      <c r="D3792" s="7">
        <f t="shared" si="179"/>
        <v>0</v>
      </c>
      <c r="E3792" s="7">
        <v>451437</v>
      </c>
      <c r="F3792" t="s">
        <v>50</v>
      </c>
      <c r="G3792" t="s">
        <v>96</v>
      </c>
      <c r="H3792" s="7">
        <v>10</v>
      </c>
      <c r="I3792" s="7" t="s">
        <v>148</v>
      </c>
      <c r="J3792" t="s">
        <v>18</v>
      </c>
      <c r="K3792">
        <v>54.8</v>
      </c>
      <c r="L3792">
        <v>1</v>
      </c>
      <c r="M3792">
        <v>134.30000000000001</v>
      </c>
      <c r="N3792">
        <v>2.76</v>
      </c>
    </row>
    <row r="3793" spans="1:14" x14ac:dyDescent="0.25">
      <c r="A3793" s="7">
        <v>469018</v>
      </c>
      <c r="B3793" s="7">
        <f t="shared" si="177"/>
        <v>0</v>
      </c>
      <c r="C3793" s="7">
        <f t="shared" si="178"/>
        <v>0</v>
      </c>
      <c r="D3793" s="7">
        <f t="shared" si="179"/>
        <v>0</v>
      </c>
      <c r="E3793" s="7">
        <v>451437</v>
      </c>
      <c r="F3793" t="s">
        <v>50</v>
      </c>
      <c r="G3793" t="s">
        <v>96</v>
      </c>
      <c r="H3793" s="7">
        <v>10</v>
      </c>
      <c r="I3793" s="7" t="s">
        <v>148</v>
      </c>
      <c r="J3793" t="s">
        <v>18</v>
      </c>
      <c r="K3793">
        <v>54.4</v>
      </c>
      <c r="L3793">
        <v>3</v>
      </c>
      <c r="M3793">
        <v>64.5</v>
      </c>
      <c r="N3793">
        <v>2.76</v>
      </c>
    </row>
    <row r="3794" spans="1:14" x14ac:dyDescent="0.25">
      <c r="A3794" s="7">
        <v>502260</v>
      </c>
      <c r="B3794" s="7">
        <f t="shared" si="177"/>
        <v>0</v>
      </c>
      <c r="C3794" s="7">
        <f t="shared" si="178"/>
        <v>0</v>
      </c>
      <c r="D3794" s="7">
        <f t="shared" si="179"/>
        <v>0</v>
      </c>
      <c r="E3794" s="7">
        <v>501291</v>
      </c>
      <c r="F3794" t="s">
        <v>50</v>
      </c>
      <c r="G3794" t="s">
        <v>133</v>
      </c>
      <c r="H3794" s="7">
        <v>10</v>
      </c>
      <c r="I3794" s="7" t="s">
        <v>148</v>
      </c>
      <c r="J3794" t="s">
        <v>18</v>
      </c>
      <c r="K3794">
        <v>18.899999999999999</v>
      </c>
      <c r="L3794">
        <v>1</v>
      </c>
      <c r="M3794">
        <v>92</v>
      </c>
      <c r="N3794">
        <v>2.76</v>
      </c>
    </row>
    <row r="3795" spans="1:14" x14ac:dyDescent="0.25">
      <c r="A3795" s="7">
        <v>502261</v>
      </c>
      <c r="B3795" s="7">
        <f t="shared" si="177"/>
        <v>0</v>
      </c>
      <c r="C3795" s="7">
        <f t="shared" si="178"/>
        <v>0</v>
      </c>
      <c r="D3795" s="7">
        <f t="shared" si="179"/>
        <v>0</v>
      </c>
      <c r="E3795" s="7">
        <v>501291</v>
      </c>
      <c r="F3795" t="s">
        <v>50</v>
      </c>
      <c r="G3795" t="s">
        <v>133</v>
      </c>
      <c r="H3795" s="7">
        <v>10</v>
      </c>
      <c r="I3795" s="7" t="s">
        <v>148</v>
      </c>
      <c r="J3795" t="s">
        <v>18</v>
      </c>
      <c r="K3795">
        <v>18.600000000000001</v>
      </c>
      <c r="L3795">
        <v>5</v>
      </c>
      <c r="M3795">
        <v>31.3</v>
      </c>
      <c r="N3795">
        <v>2.76</v>
      </c>
    </row>
    <row r="3796" spans="1:14" x14ac:dyDescent="0.25">
      <c r="A3796" s="7">
        <v>502264</v>
      </c>
      <c r="B3796" s="7">
        <f t="shared" si="177"/>
        <v>0</v>
      </c>
      <c r="C3796" s="7">
        <f t="shared" si="178"/>
        <v>0</v>
      </c>
      <c r="D3796" s="7">
        <f t="shared" si="179"/>
        <v>0</v>
      </c>
      <c r="E3796" s="7">
        <v>501291</v>
      </c>
      <c r="F3796" t="s">
        <v>50</v>
      </c>
      <c r="G3796" t="s">
        <v>133</v>
      </c>
      <c r="H3796" s="7">
        <v>10</v>
      </c>
      <c r="I3796" s="7" t="s">
        <v>148</v>
      </c>
      <c r="J3796" t="s">
        <v>18</v>
      </c>
      <c r="K3796">
        <v>18.899999999999999</v>
      </c>
      <c r="L3796">
        <v>3</v>
      </c>
      <c r="M3796">
        <v>44.2</v>
      </c>
      <c r="N3796">
        <v>2.76</v>
      </c>
    </row>
    <row r="3797" spans="1:14" x14ac:dyDescent="0.25">
      <c r="A3797" s="7">
        <v>502265</v>
      </c>
      <c r="B3797" s="7">
        <f t="shared" si="177"/>
        <v>0</v>
      </c>
      <c r="C3797" s="7">
        <f t="shared" si="178"/>
        <v>0</v>
      </c>
      <c r="D3797" s="7">
        <f t="shared" si="179"/>
        <v>0</v>
      </c>
      <c r="E3797" s="7">
        <v>501291</v>
      </c>
      <c r="F3797" t="s">
        <v>50</v>
      </c>
      <c r="G3797" t="s">
        <v>133</v>
      </c>
      <c r="H3797" s="7">
        <v>10</v>
      </c>
      <c r="I3797" s="7" t="s">
        <v>148</v>
      </c>
      <c r="J3797" t="s">
        <v>18</v>
      </c>
      <c r="K3797">
        <v>14.6</v>
      </c>
      <c r="L3797">
        <v>2</v>
      </c>
      <c r="M3797">
        <v>57</v>
      </c>
      <c r="N3797">
        <v>2.76</v>
      </c>
    </row>
    <row r="3798" spans="1:14" x14ac:dyDescent="0.25">
      <c r="A3798" s="7">
        <v>502268</v>
      </c>
      <c r="B3798" s="7">
        <f t="shared" si="177"/>
        <v>0</v>
      </c>
      <c r="C3798" s="7">
        <f t="shared" si="178"/>
        <v>0</v>
      </c>
      <c r="D3798" s="7">
        <f t="shared" si="179"/>
        <v>0</v>
      </c>
      <c r="E3798" s="7">
        <v>501291</v>
      </c>
      <c r="F3798" t="s">
        <v>50</v>
      </c>
      <c r="G3798" t="s">
        <v>133</v>
      </c>
      <c r="H3798" s="7">
        <v>10</v>
      </c>
      <c r="I3798" s="7" t="s">
        <v>148</v>
      </c>
      <c r="J3798" t="s">
        <v>18</v>
      </c>
      <c r="K3798">
        <v>18.899999999999999</v>
      </c>
      <c r="L3798">
        <v>1</v>
      </c>
      <c r="M3798">
        <v>92</v>
      </c>
      <c r="N3798">
        <v>2.76</v>
      </c>
    </row>
    <row r="3799" spans="1:14" x14ac:dyDescent="0.25">
      <c r="A3799" s="7">
        <v>502269</v>
      </c>
      <c r="B3799" s="7">
        <f t="shared" si="177"/>
        <v>0</v>
      </c>
      <c r="C3799" s="7">
        <f t="shared" si="178"/>
        <v>0</v>
      </c>
      <c r="D3799" s="7">
        <f t="shared" si="179"/>
        <v>0</v>
      </c>
      <c r="E3799" s="7">
        <v>501291</v>
      </c>
      <c r="F3799" t="s">
        <v>50</v>
      </c>
      <c r="G3799" t="s">
        <v>133</v>
      </c>
      <c r="H3799" s="7">
        <v>10</v>
      </c>
      <c r="I3799" s="7" t="s">
        <v>148</v>
      </c>
      <c r="J3799" t="s">
        <v>18</v>
      </c>
      <c r="K3799">
        <v>14.3</v>
      </c>
      <c r="L3799">
        <v>1</v>
      </c>
      <c r="M3799">
        <v>92</v>
      </c>
      <c r="N3799">
        <v>2.76</v>
      </c>
    </row>
    <row r="3800" spans="1:14" x14ac:dyDescent="0.25">
      <c r="A3800" s="7">
        <v>502270</v>
      </c>
      <c r="B3800" s="7">
        <f t="shared" si="177"/>
        <v>0</v>
      </c>
      <c r="C3800" s="7">
        <f t="shared" si="178"/>
        <v>0</v>
      </c>
      <c r="D3800" s="7">
        <f t="shared" si="179"/>
        <v>0</v>
      </c>
      <c r="E3800" s="7">
        <v>501291</v>
      </c>
      <c r="F3800" t="s">
        <v>50</v>
      </c>
      <c r="G3800" t="s">
        <v>133</v>
      </c>
      <c r="H3800" s="7">
        <v>10</v>
      </c>
      <c r="I3800" s="7" t="s">
        <v>148</v>
      </c>
      <c r="J3800" t="s">
        <v>18</v>
      </c>
      <c r="K3800">
        <v>18.8</v>
      </c>
      <c r="L3800">
        <v>1</v>
      </c>
      <c r="M3800">
        <v>92</v>
      </c>
      <c r="N3800">
        <v>2.76</v>
      </c>
    </row>
    <row r="3801" spans="1:14" x14ac:dyDescent="0.25">
      <c r="A3801" s="7">
        <v>502271</v>
      </c>
      <c r="B3801" s="7">
        <f t="shared" si="177"/>
        <v>0</v>
      </c>
      <c r="C3801" s="7">
        <f t="shared" si="178"/>
        <v>0</v>
      </c>
      <c r="D3801" s="7">
        <f t="shared" si="179"/>
        <v>0</v>
      </c>
      <c r="E3801" s="7">
        <v>501291</v>
      </c>
      <c r="F3801" t="s">
        <v>50</v>
      </c>
      <c r="G3801" t="s">
        <v>133</v>
      </c>
      <c r="H3801" s="7">
        <v>10</v>
      </c>
      <c r="I3801" s="7" t="s">
        <v>148</v>
      </c>
      <c r="J3801" t="s">
        <v>18</v>
      </c>
      <c r="K3801">
        <v>27.2</v>
      </c>
      <c r="L3801">
        <v>2</v>
      </c>
      <c r="M3801">
        <v>57</v>
      </c>
      <c r="N3801">
        <v>2.76</v>
      </c>
    </row>
    <row r="3802" spans="1:14" x14ac:dyDescent="0.25">
      <c r="A3802" s="7">
        <v>502272</v>
      </c>
      <c r="B3802" s="7">
        <f t="shared" si="177"/>
        <v>0</v>
      </c>
      <c r="C3802" s="7">
        <f t="shared" si="178"/>
        <v>0</v>
      </c>
      <c r="D3802" s="7">
        <f t="shared" si="179"/>
        <v>0</v>
      </c>
      <c r="E3802" s="7">
        <v>501291</v>
      </c>
      <c r="F3802" t="s">
        <v>50</v>
      </c>
      <c r="G3802" t="s">
        <v>133</v>
      </c>
      <c r="H3802" s="7">
        <v>10</v>
      </c>
      <c r="I3802" s="7" t="s">
        <v>148</v>
      </c>
      <c r="J3802" t="s">
        <v>18</v>
      </c>
      <c r="K3802">
        <v>13.9</v>
      </c>
      <c r="L3802">
        <v>1</v>
      </c>
      <c r="M3802">
        <v>92</v>
      </c>
      <c r="N3802">
        <v>2.76</v>
      </c>
    </row>
    <row r="3803" spans="1:14" x14ac:dyDescent="0.25">
      <c r="A3803" s="7">
        <v>502275</v>
      </c>
      <c r="B3803" s="7">
        <f t="shared" si="177"/>
        <v>0</v>
      </c>
      <c r="C3803" s="7">
        <f t="shared" si="178"/>
        <v>0</v>
      </c>
      <c r="D3803" s="7">
        <f t="shared" si="179"/>
        <v>0</v>
      </c>
      <c r="E3803" s="7">
        <v>501291</v>
      </c>
      <c r="F3803" t="s">
        <v>50</v>
      </c>
      <c r="G3803" t="s">
        <v>133</v>
      </c>
      <c r="H3803" s="7">
        <v>10</v>
      </c>
      <c r="I3803" s="7" t="s">
        <v>148</v>
      </c>
      <c r="J3803" t="s">
        <v>18</v>
      </c>
      <c r="K3803">
        <v>37.5</v>
      </c>
      <c r="L3803">
        <v>4</v>
      </c>
      <c r="M3803">
        <v>46.3</v>
      </c>
      <c r="N3803">
        <v>2.76</v>
      </c>
    </row>
    <row r="3804" spans="1:14" x14ac:dyDescent="0.25">
      <c r="A3804" s="7">
        <v>502276</v>
      </c>
      <c r="B3804" s="7">
        <f t="shared" si="177"/>
        <v>0</v>
      </c>
      <c r="C3804" s="7">
        <f t="shared" si="178"/>
        <v>0</v>
      </c>
      <c r="D3804" s="7">
        <f t="shared" si="179"/>
        <v>0</v>
      </c>
      <c r="E3804" s="7">
        <v>501291</v>
      </c>
      <c r="F3804" t="s">
        <v>50</v>
      </c>
      <c r="G3804" t="s">
        <v>133</v>
      </c>
      <c r="H3804" s="7">
        <v>10</v>
      </c>
      <c r="I3804" s="7" t="s">
        <v>148</v>
      </c>
      <c r="J3804" t="s">
        <v>18</v>
      </c>
      <c r="K3804">
        <v>16.7</v>
      </c>
      <c r="L3804">
        <v>1</v>
      </c>
      <c r="M3804">
        <v>92</v>
      </c>
      <c r="N3804">
        <v>2.76</v>
      </c>
    </row>
    <row r="3805" spans="1:14" x14ac:dyDescent="0.25">
      <c r="A3805" s="7">
        <v>502277</v>
      </c>
      <c r="B3805" s="7">
        <f t="shared" si="177"/>
        <v>0</v>
      </c>
      <c r="C3805" s="7">
        <f t="shared" si="178"/>
        <v>0</v>
      </c>
      <c r="D3805" s="7">
        <f t="shared" si="179"/>
        <v>0</v>
      </c>
      <c r="E3805" s="7">
        <v>501291</v>
      </c>
      <c r="F3805" t="s">
        <v>50</v>
      </c>
      <c r="G3805" t="s">
        <v>133</v>
      </c>
      <c r="H3805" s="7">
        <v>10</v>
      </c>
      <c r="I3805" s="7" t="s">
        <v>148</v>
      </c>
      <c r="J3805" t="s">
        <v>18</v>
      </c>
      <c r="K3805">
        <v>18.2</v>
      </c>
      <c r="L3805">
        <v>2</v>
      </c>
      <c r="M3805">
        <v>57</v>
      </c>
      <c r="N3805">
        <v>2.76</v>
      </c>
    </row>
    <row r="3806" spans="1:14" x14ac:dyDescent="0.25">
      <c r="A3806" s="7">
        <v>502278</v>
      </c>
      <c r="B3806" s="7">
        <f t="shared" si="177"/>
        <v>0</v>
      </c>
      <c r="C3806" s="7">
        <f t="shared" si="178"/>
        <v>0</v>
      </c>
      <c r="D3806" s="7">
        <f t="shared" si="179"/>
        <v>0</v>
      </c>
      <c r="E3806" s="7">
        <v>501291</v>
      </c>
      <c r="F3806" t="s">
        <v>50</v>
      </c>
      <c r="G3806" t="s">
        <v>133</v>
      </c>
      <c r="H3806" s="7">
        <v>10</v>
      </c>
      <c r="I3806" s="7" t="s">
        <v>148</v>
      </c>
      <c r="J3806" t="s">
        <v>18</v>
      </c>
      <c r="K3806">
        <v>25.8</v>
      </c>
      <c r="L3806">
        <v>5</v>
      </c>
      <c r="M3806">
        <v>31.3</v>
      </c>
      <c r="N3806">
        <v>2.76</v>
      </c>
    </row>
    <row r="3807" spans="1:14" x14ac:dyDescent="0.25">
      <c r="A3807" s="7">
        <v>502279</v>
      </c>
      <c r="B3807" s="7">
        <f t="shared" si="177"/>
        <v>0</v>
      </c>
      <c r="C3807" s="7">
        <f t="shared" si="178"/>
        <v>0</v>
      </c>
      <c r="D3807" s="7">
        <f t="shared" si="179"/>
        <v>0</v>
      </c>
      <c r="E3807" s="7">
        <v>501291</v>
      </c>
      <c r="F3807" t="s">
        <v>50</v>
      </c>
      <c r="G3807" t="s">
        <v>133</v>
      </c>
      <c r="H3807" s="7">
        <v>10</v>
      </c>
      <c r="I3807" s="7" t="s">
        <v>148</v>
      </c>
      <c r="J3807" t="s">
        <v>18</v>
      </c>
      <c r="K3807">
        <v>13.9</v>
      </c>
      <c r="L3807">
        <v>1</v>
      </c>
      <c r="M3807">
        <v>92</v>
      </c>
      <c r="N3807">
        <v>2.76</v>
      </c>
    </row>
    <row r="3808" spans="1:14" x14ac:dyDescent="0.25">
      <c r="A3808" s="7">
        <v>502282</v>
      </c>
      <c r="B3808" s="7">
        <f t="shared" si="177"/>
        <v>0</v>
      </c>
      <c r="C3808" s="7">
        <f t="shared" si="178"/>
        <v>0</v>
      </c>
      <c r="D3808" s="7">
        <f t="shared" si="179"/>
        <v>0</v>
      </c>
      <c r="E3808" s="7">
        <v>501291</v>
      </c>
      <c r="F3808" t="s">
        <v>50</v>
      </c>
      <c r="G3808" t="s">
        <v>133</v>
      </c>
      <c r="H3808" s="7">
        <v>10</v>
      </c>
      <c r="I3808" s="7" t="s">
        <v>148</v>
      </c>
      <c r="J3808" t="s">
        <v>18</v>
      </c>
      <c r="K3808">
        <v>19</v>
      </c>
      <c r="L3808">
        <v>1</v>
      </c>
      <c r="M3808">
        <v>118.7</v>
      </c>
      <c r="N3808">
        <v>2.76</v>
      </c>
    </row>
    <row r="3809" spans="1:14" x14ac:dyDescent="0.25">
      <c r="A3809" s="7">
        <v>502283</v>
      </c>
      <c r="B3809" s="7">
        <f t="shared" si="177"/>
        <v>0</v>
      </c>
      <c r="C3809" s="7">
        <f t="shared" si="178"/>
        <v>0</v>
      </c>
      <c r="D3809" s="7">
        <f t="shared" si="179"/>
        <v>0</v>
      </c>
      <c r="E3809" s="7">
        <v>501291</v>
      </c>
      <c r="F3809" t="s">
        <v>50</v>
      </c>
      <c r="G3809" t="s">
        <v>133</v>
      </c>
      <c r="H3809" s="7">
        <v>10</v>
      </c>
      <c r="I3809" s="7" t="s">
        <v>148</v>
      </c>
      <c r="J3809" t="s">
        <v>18</v>
      </c>
      <c r="K3809">
        <v>18.600000000000001</v>
      </c>
      <c r="L3809">
        <v>1</v>
      </c>
      <c r="M3809">
        <v>92</v>
      </c>
      <c r="N3809">
        <v>2.76</v>
      </c>
    </row>
    <row r="3810" spans="1:14" x14ac:dyDescent="0.25">
      <c r="A3810" s="7">
        <v>502285</v>
      </c>
      <c r="B3810" s="7">
        <f t="shared" si="177"/>
        <v>0</v>
      </c>
      <c r="C3810" s="7">
        <f t="shared" si="178"/>
        <v>0</v>
      </c>
      <c r="D3810" s="7">
        <f t="shared" si="179"/>
        <v>0</v>
      </c>
      <c r="E3810" s="7">
        <v>501291</v>
      </c>
      <c r="F3810" t="s">
        <v>50</v>
      </c>
      <c r="G3810" t="s">
        <v>133</v>
      </c>
      <c r="H3810" s="7">
        <v>10</v>
      </c>
      <c r="I3810" s="7" t="s">
        <v>148</v>
      </c>
      <c r="J3810" t="s">
        <v>18</v>
      </c>
      <c r="K3810">
        <v>49.4</v>
      </c>
      <c r="L3810">
        <v>3</v>
      </c>
      <c r="M3810">
        <v>64.5</v>
      </c>
      <c r="N3810">
        <v>2.76</v>
      </c>
    </row>
    <row r="3811" spans="1:14" x14ac:dyDescent="0.25">
      <c r="A3811" s="7">
        <v>502286</v>
      </c>
      <c r="B3811" s="7">
        <f t="shared" si="177"/>
        <v>0</v>
      </c>
      <c r="C3811" s="7">
        <f t="shared" si="178"/>
        <v>0</v>
      </c>
      <c r="D3811" s="7">
        <f t="shared" si="179"/>
        <v>0</v>
      </c>
      <c r="E3811" s="7">
        <v>501291</v>
      </c>
      <c r="F3811" t="s">
        <v>50</v>
      </c>
      <c r="G3811" t="s">
        <v>133</v>
      </c>
      <c r="H3811" s="7">
        <v>10</v>
      </c>
      <c r="I3811" s="7" t="s">
        <v>148</v>
      </c>
      <c r="J3811" t="s">
        <v>18</v>
      </c>
      <c r="K3811">
        <v>18.899999999999999</v>
      </c>
      <c r="L3811">
        <v>1</v>
      </c>
      <c r="M3811">
        <v>92</v>
      </c>
      <c r="N3811">
        <v>2.76</v>
      </c>
    </row>
    <row r="3812" spans="1:14" x14ac:dyDescent="0.25">
      <c r="A3812" s="7">
        <v>502287</v>
      </c>
      <c r="B3812" s="7">
        <f t="shared" si="177"/>
        <v>0</v>
      </c>
      <c r="C3812" s="7">
        <f t="shared" si="178"/>
        <v>0</v>
      </c>
      <c r="D3812" s="7">
        <f t="shared" si="179"/>
        <v>0</v>
      </c>
      <c r="E3812" s="7">
        <v>501291</v>
      </c>
      <c r="F3812" t="s">
        <v>50</v>
      </c>
      <c r="G3812" t="s">
        <v>133</v>
      </c>
      <c r="H3812" s="7">
        <v>10</v>
      </c>
      <c r="I3812" s="7" t="s">
        <v>148</v>
      </c>
      <c r="J3812" t="s">
        <v>18</v>
      </c>
      <c r="K3812">
        <v>26</v>
      </c>
      <c r="L3812">
        <v>2</v>
      </c>
      <c r="M3812">
        <v>57</v>
      </c>
      <c r="N3812">
        <v>2.76</v>
      </c>
    </row>
    <row r="3813" spans="1:14" x14ac:dyDescent="0.25">
      <c r="A3813" s="7">
        <v>502288</v>
      </c>
      <c r="B3813" s="7">
        <f t="shared" si="177"/>
        <v>0</v>
      </c>
      <c r="C3813" s="7">
        <f t="shared" si="178"/>
        <v>0</v>
      </c>
      <c r="D3813" s="7">
        <f t="shared" si="179"/>
        <v>0</v>
      </c>
      <c r="E3813" s="7">
        <v>501291</v>
      </c>
      <c r="F3813" t="s">
        <v>50</v>
      </c>
      <c r="G3813" t="s">
        <v>133</v>
      </c>
      <c r="H3813" s="7">
        <v>10</v>
      </c>
      <c r="I3813" s="7" t="s">
        <v>148</v>
      </c>
      <c r="J3813" t="s">
        <v>18</v>
      </c>
      <c r="K3813">
        <v>18.8</v>
      </c>
      <c r="L3813">
        <v>1</v>
      </c>
      <c r="M3813">
        <v>92</v>
      </c>
      <c r="N3813">
        <v>2.76</v>
      </c>
    </row>
    <row r="3814" spans="1:14" x14ac:dyDescent="0.25">
      <c r="A3814" s="7">
        <v>502290</v>
      </c>
      <c r="B3814" s="7">
        <f t="shared" si="177"/>
        <v>0</v>
      </c>
      <c r="C3814" s="7">
        <f t="shared" si="178"/>
        <v>0</v>
      </c>
      <c r="D3814" s="7">
        <f t="shared" si="179"/>
        <v>0</v>
      </c>
      <c r="E3814" s="7">
        <v>501291</v>
      </c>
      <c r="F3814" t="s">
        <v>50</v>
      </c>
      <c r="G3814" t="s">
        <v>133</v>
      </c>
      <c r="H3814" s="7">
        <v>10</v>
      </c>
      <c r="I3814" s="7" t="s">
        <v>148</v>
      </c>
      <c r="J3814" t="s">
        <v>18</v>
      </c>
      <c r="K3814">
        <v>32</v>
      </c>
      <c r="L3814">
        <v>2</v>
      </c>
      <c r="M3814">
        <v>73.5</v>
      </c>
      <c r="N3814">
        <v>2.76</v>
      </c>
    </row>
    <row r="3815" spans="1:14" x14ac:dyDescent="0.25">
      <c r="A3815" s="7">
        <v>502291</v>
      </c>
      <c r="B3815" s="7">
        <f t="shared" si="177"/>
        <v>0</v>
      </c>
      <c r="C3815" s="7">
        <f t="shared" si="178"/>
        <v>0</v>
      </c>
      <c r="D3815" s="7">
        <f t="shared" si="179"/>
        <v>0</v>
      </c>
      <c r="E3815" s="7">
        <v>501291</v>
      </c>
      <c r="F3815" t="s">
        <v>50</v>
      </c>
      <c r="G3815" t="s">
        <v>133</v>
      </c>
      <c r="H3815" s="7">
        <v>10</v>
      </c>
      <c r="I3815" s="7" t="s">
        <v>148</v>
      </c>
      <c r="J3815" t="s">
        <v>18</v>
      </c>
      <c r="K3815">
        <v>18</v>
      </c>
      <c r="L3815">
        <v>1</v>
      </c>
      <c r="M3815">
        <v>92</v>
      </c>
      <c r="N3815">
        <v>2.76</v>
      </c>
    </row>
    <row r="3816" spans="1:14" x14ac:dyDescent="0.25">
      <c r="A3816" s="7">
        <v>502293</v>
      </c>
      <c r="B3816" s="7">
        <f t="shared" si="177"/>
        <v>0</v>
      </c>
      <c r="C3816" s="7">
        <f t="shared" si="178"/>
        <v>0</v>
      </c>
      <c r="D3816" s="7">
        <f t="shared" si="179"/>
        <v>0</v>
      </c>
      <c r="E3816" s="7">
        <v>501291</v>
      </c>
      <c r="F3816" t="s">
        <v>50</v>
      </c>
      <c r="G3816" t="s">
        <v>133</v>
      </c>
      <c r="H3816" s="7">
        <v>10</v>
      </c>
      <c r="I3816" s="7" t="s">
        <v>148</v>
      </c>
      <c r="J3816" t="s">
        <v>18</v>
      </c>
      <c r="K3816">
        <v>94.8</v>
      </c>
      <c r="L3816">
        <v>3</v>
      </c>
      <c r="M3816">
        <v>64.5</v>
      </c>
      <c r="N3816">
        <v>2.76</v>
      </c>
    </row>
    <row r="3817" spans="1:14" x14ac:dyDescent="0.25">
      <c r="A3817" s="7">
        <v>502294</v>
      </c>
      <c r="B3817" s="7">
        <f t="shared" si="177"/>
        <v>0</v>
      </c>
      <c r="C3817" s="7">
        <f t="shared" si="178"/>
        <v>0</v>
      </c>
      <c r="D3817" s="7">
        <f t="shared" si="179"/>
        <v>0</v>
      </c>
      <c r="E3817" s="7">
        <v>501291</v>
      </c>
      <c r="F3817" t="s">
        <v>50</v>
      </c>
      <c r="G3817" t="s">
        <v>133</v>
      </c>
      <c r="H3817" s="7">
        <v>10</v>
      </c>
      <c r="I3817" s="7" t="s">
        <v>148</v>
      </c>
      <c r="J3817" t="s">
        <v>18</v>
      </c>
      <c r="K3817">
        <v>14.3</v>
      </c>
      <c r="L3817">
        <v>1</v>
      </c>
      <c r="M3817">
        <v>92</v>
      </c>
      <c r="N3817">
        <v>2.76</v>
      </c>
    </row>
    <row r="3818" spans="1:14" x14ac:dyDescent="0.25">
      <c r="A3818" s="7">
        <v>502295</v>
      </c>
      <c r="B3818" s="7">
        <f t="shared" si="177"/>
        <v>0</v>
      </c>
      <c r="C3818" s="7">
        <f t="shared" si="178"/>
        <v>0</v>
      </c>
      <c r="D3818" s="7">
        <f t="shared" si="179"/>
        <v>0</v>
      </c>
      <c r="E3818" s="7">
        <v>501291</v>
      </c>
      <c r="F3818" t="s">
        <v>50</v>
      </c>
      <c r="G3818" t="s">
        <v>133</v>
      </c>
      <c r="H3818" s="7">
        <v>10</v>
      </c>
      <c r="I3818" s="7" t="s">
        <v>148</v>
      </c>
      <c r="J3818" t="s">
        <v>18</v>
      </c>
      <c r="K3818">
        <v>25.1</v>
      </c>
      <c r="L3818">
        <v>1</v>
      </c>
      <c r="M3818">
        <v>92</v>
      </c>
      <c r="N3818">
        <v>2.76</v>
      </c>
    </row>
    <row r="3819" spans="1:14" x14ac:dyDescent="0.25">
      <c r="A3819" s="7">
        <v>502296</v>
      </c>
      <c r="B3819" s="7">
        <f t="shared" si="177"/>
        <v>0</v>
      </c>
      <c r="C3819" s="7">
        <f t="shared" si="178"/>
        <v>0</v>
      </c>
      <c r="D3819" s="7">
        <f t="shared" si="179"/>
        <v>0</v>
      </c>
      <c r="E3819" s="7">
        <v>501291</v>
      </c>
      <c r="F3819" t="s">
        <v>50</v>
      </c>
      <c r="G3819" t="s">
        <v>133</v>
      </c>
      <c r="H3819" s="7">
        <v>10</v>
      </c>
      <c r="I3819" s="7" t="s">
        <v>148</v>
      </c>
      <c r="J3819" t="s">
        <v>18</v>
      </c>
      <c r="K3819">
        <v>18.100000000000001</v>
      </c>
      <c r="L3819">
        <v>1</v>
      </c>
      <c r="M3819">
        <v>92</v>
      </c>
      <c r="N3819">
        <v>2.76</v>
      </c>
    </row>
    <row r="3820" spans="1:14" x14ac:dyDescent="0.25">
      <c r="A3820" s="7">
        <v>502298</v>
      </c>
      <c r="B3820" s="7">
        <f t="shared" si="177"/>
        <v>0</v>
      </c>
      <c r="C3820" s="7">
        <f t="shared" si="178"/>
        <v>0</v>
      </c>
      <c r="D3820" s="7">
        <f t="shared" si="179"/>
        <v>0</v>
      </c>
      <c r="E3820" s="7">
        <v>501291</v>
      </c>
      <c r="F3820" t="s">
        <v>50</v>
      </c>
      <c r="G3820" t="s">
        <v>133</v>
      </c>
      <c r="H3820" s="7">
        <v>10</v>
      </c>
      <c r="I3820" s="7" t="s">
        <v>148</v>
      </c>
      <c r="J3820" t="s">
        <v>18</v>
      </c>
      <c r="K3820">
        <v>13.3</v>
      </c>
      <c r="L3820">
        <v>1</v>
      </c>
      <c r="M3820">
        <v>92</v>
      </c>
      <c r="N3820">
        <v>2.76</v>
      </c>
    </row>
    <row r="3821" spans="1:14" x14ac:dyDescent="0.25">
      <c r="A3821" s="7">
        <v>502299</v>
      </c>
      <c r="B3821" s="7">
        <f t="shared" si="177"/>
        <v>0</v>
      </c>
      <c r="C3821" s="7">
        <f t="shared" si="178"/>
        <v>0</v>
      </c>
      <c r="D3821" s="7">
        <f t="shared" si="179"/>
        <v>0</v>
      </c>
      <c r="E3821" s="7">
        <v>501291</v>
      </c>
      <c r="F3821" t="s">
        <v>50</v>
      </c>
      <c r="G3821" t="s">
        <v>133</v>
      </c>
      <c r="H3821" s="7">
        <v>10</v>
      </c>
      <c r="I3821" s="7" t="s">
        <v>148</v>
      </c>
      <c r="J3821" t="s">
        <v>18</v>
      </c>
      <c r="K3821">
        <v>19.399999999999999</v>
      </c>
      <c r="L3821">
        <v>1</v>
      </c>
      <c r="M3821">
        <v>92</v>
      </c>
      <c r="N3821">
        <v>2.76</v>
      </c>
    </row>
    <row r="3822" spans="1:14" x14ac:dyDescent="0.25">
      <c r="A3822" s="7">
        <v>502300</v>
      </c>
      <c r="B3822" s="7">
        <f t="shared" si="177"/>
        <v>0</v>
      </c>
      <c r="C3822" s="7">
        <f t="shared" si="178"/>
        <v>0</v>
      </c>
      <c r="D3822" s="7">
        <f t="shared" si="179"/>
        <v>0</v>
      </c>
      <c r="E3822" s="7">
        <v>501291</v>
      </c>
      <c r="F3822" t="s">
        <v>50</v>
      </c>
      <c r="G3822" t="s">
        <v>133</v>
      </c>
      <c r="H3822" s="7">
        <v>10</v>
      </c>
      <c r="I3822" s="7" t="s">
        <v>148</v>
      </c>
      <c r="J3822" t="s">
        <v>18</v>
      </c>
      <c r="K3822">
        <v>19.100000000000001</v>
      </c>
      <c r="L3822">
        <v>1</v>
      </c>
      <c r="M3822">
        <v>92</v>
      </c>
      <c r="N3822">
        <v>2.76</v>
      </c>
    </row>
    <row r="3823" spans="1:14" x14ac:dyDescent="0.25">
      <c r="A3823" s="7">
        <v>502302</v>
      </c>
      <c r="B3823" s="7">
        <f t="shared" si="177"/>
        <v>0</v>
      </c>
      <c r="C3823" s="7">
        <f t="shared" si="178"/>
        <v>0</v>
      </c>
      <c r="D3823" s="7">
        <f t="shared" si="179"/>
        <v>0</v>
      </c>
      <c r="E3823" s="7">
        <v>501291</v>
      </c>
      <c r="F3823" t="s">
        <v>50</v>
      </c>
      <c r="G3823" t="s">
        <v>133</v>
      </c>
      <c r="H3823" s="7">
        <v>10</v>
      </c>
      <c r="I3823" s="7" t="s">
        <v>148</v>
      </c>
      <c r="J3823" t="s">
        <v>18</v>
      </c>
      <c r="K3823">
        <v>35.1</v>
      </c>
      <c r="L3823">
        <v>2</v>
      </c>
      <c r="M3823">
        <v>73.5</v>
      </c>
      <c r="N3823">
        <v>2.76</v>
      </c>
    </row>
    <row r="3824" spans="1:14" x14ac:dyDescent="0.25">
      <c r="A3824" s="7">
        <v>502303</v>
      </c>
      <c r="B3824" s="7">
        <f t="shared" si="177"/>
        <v>0</v>
      </c>
      <c r="C3824" s="7">
        <f t="shared" si="178"/>
        <v>0</v>
      </c>
      <c r="D3824" s="7">
        <f t="shared" si="179"/>
        <v>0</v>
      </c>
      <c r="E3824" s="7">
        <v>501291</v>
      </c>
      <c r="F3824" t="s">
        <v>50</v>
      </c>
      <c r="G3824" t="s">
        <v>133</v>
      </c>
      <c r="H3824" s="7">
        <v>10</v>
      </c>
      <c r="I3824" s="7" t="s">
        <v>148</v>
      </c>
      <c r="J3824" t="s">
        <v>18</v>
      </c>
      <c r="K3824">
        <v>26.3</v>
      </c>
      <c r="L3824">
        <v>1</v>
      </c>
      <c r="M3824">
        <v>92</v>
      </c>
      <c r="N3824">
        <v>2.76</v>
      </c>
    </row>
    <row r="3825" spans="1:14" x14ac:dyDescent="0.25">
      <c r="A3825" s="7">
        <v>502305</v>
      </c>
      <c r="B3825" s="7">
        <f t="shared" si="177"/>
        <v>0</v>
      </c>
      <c r="C3825" s="7">
        <f t="shared" si="178"/>
        <v>0</v>
      </c>
      <c r="D3825" s="7">
        <f t="shared" si="179"/>
        <v>0</v>
      </c>
      <c r="E3825" s="7">
        <v>501291</v>
      </c>
      <c r="F3825" t="s">
        <v>50</v>
      </c>
      <c r="G3825" t="s">
        <v>133</v>
      </c>
      <c r="H3825" s="7">
        <v>10</v>
      </c>
      <c r="I3825" s="7" t="s">
        <v>148</v>
      </c>
      <c r="J3825" t="s">
        <v>18</v>
      </c>
      <c r="K3825">
        <v>13.96</v>
      </c>
      <c r="L3825">
        <v>1</v>
      </c>
      <c r="M3825">
        <v>92</v>
      </c>
      <c r="N3825">
        <v>2.76</v>
      </c>
    </row>
    <row r="3826" spans="1:14" x14ac:dyDescent="0.25">
      <c r="A3826" s="7">
        <v>502306</v>
      </c>
      <c r="B3826" s="7">
        <f t="shared" si="177"/>
        <v>0</v>
      </c>
      <c r="C3826" s="7">
        <f t="shared" si="178"/>
        <v>0</v>
      </c>
      <c r="D3826" s="7">
        <f t="shared" si="179"/>
        <v>0</v>
      </c>
      <c r="E3826" s="7">
        <v>501291</v>
      </c>
      <c r="F3826" t="s">
        <v>50</v>
      </c>
      <c r="G3826" t="s">
        <v>133</v>
      </c>
      <c r="H3826" s="7">
        <v>10</v>
      </c>
      <c r="I3826" s="7" t="s">
        <v>148</v>
      </c>
      <c r="J3826" t="s">
        <v>18</v>
      </c>
      <c r="K3826">
        <v>25.82</v>
      </c>
      <c r="L3826">
        <v>1</v>
      </c>
      <c r="M3826">
        <v>92</v>
      </c>
      <c r="N3826">
        <v>2.76</v>
      </c>
    </row>
    <row r="3827" spans="1:14" x14ac:dyDescent="0.25">
      <c r="A3827" s="7">
        <v>502307</v>
      </c>
      <c r="B3827" s="7">
        <f t="shared" si="177"/>
        <v>0</v>
      </c>
      <c r="C3827" s="7">
        <f t="shared" si="178"/>
        <v>0</v>
      </c>
      <c r="D3827" s="7">
        <f t="shared" si="179"/>
        <v>0</v>
      </c>
      <c r="E3827" s="7">
        <v>501291</v>
      </c>
      <c r="F3827" t="s">
        <v>50</v>
      </c>
      <c r="G3827" t="s">
        <v>133</v>
      </c>
      <c r="H3827" s="7">
        <v>10</v>
      </c>
      <c r="I3827" s="7" t="s">
        <v>148</v>
      </c>
      <c r="J3827" t="s">
        <v>18</v>
      </c>
      <c r="K3827">
        <v>18.5</v>
      </c>
      <c r="L3827">
        <v>1</v>
      </c>
      <c r="M3827">
        <v>92</v>
      </c>
      <c r="N3827">
        <v>2.76</v>
      </c>
    </row>
    <row r="3828" spans="1:14" x14ac:dyDescent="0.25">
      <c r="A3828" s="7">
        <v>502308</v>
      </c>
      <c r="B3828" s="7">
        <f t="shared" si="177"/>
        <v>0</v>
      </c>
      <c r="C3828" s="7">
        <f t="shared" si="178"/>
        <v>0</v>
      </c>
      <c r="D3828" s="7">
        <f t="shared" si="179"/>
        <v>0</v>
      </c>
      <c r="E3828" s="7">
        <v>501291</v>
      </c>
      <c r="F3828" t="s">
        <v>50</v>
      </c>
      <c r="G3828" t="s">
        <v>133</v>
      </c>
      <c r="H3828" s="7">
        <v>10</v>
      </c>
      <c r="I3828" s="7" t="s">
        <v>148</v>
      </c>
      <c r="J3828" t="s">
        <v>18</v>
      </c>
      <c r="K3828">
        <v>18.899999999999999</v>
      </c>
      <c r="L3828">
        <v>1</v>
      </c>
      <c r="M3828">
        <v>92</v>
      </c>
      <c r="N3828">
        <v>2.76</v>
      </c>
    </row>
    <row r="3829" spans="1:14" x14ac:dyDescent="0.25">
      <c r="A3829" s="7">
        <v>502309</v>
      </c>
      <c r="B3829" s="7">
        <f t="shared" si="177"/>
        <v>0</v>
      </c>
      <c r="C3829" s="7">
        <f t="shared" si="178"/>
        <v>0</v>
      </c>
      <c r="D3829" s="7">
        <f t="shared" si="179"/>
        <v>0</v>
      </c>
      <c r="E3829" s="7">
        <v>501291</v>
      </c>
      <c r="F3829" t="s">
        <v>50</v>
      </c>
      <c r="G3829" t="s">
        <v>133</v>
      </c>
      <c r="H3829" s="7">
        <v>10</v>
      </c>
      <c r="I3829" s="7" t="s">
        <v>148</v>
      </c>
      <c r="J3829" t="s">
        <v>18</v>
      </c>
      <c r="K3829">
        <v>11</v>
      </c>
      <c r="L3829">
        <v>2</v>
      </c>
      <c r="M3829">
        <v>57</v>
      </c>
      <c r="N3829">
        <v>2.76</v>
      </c>
    </row>
    <row r="3830" spans="1:14" x14ac:dyDescent="0.25">
      <c r="A3830" s="7">
        <v>502312</v>
      </c>
      <c r="B3830" s="7">
        <f t="shared" si="177"/>
        <v>0</v>
      </c>
      <c r="C3830" s="7">
        <f t="shared" si="178"/>
        <v>0</v>
      </c>
      <c r="D3830" s="7">
        <f t="shared" si="179"/>
        <v>0</v>
      </c>
      <c r="E3830" s="7">
        <v>501291</v>
      </c>
      <c r="F3830" t="s">
        <v>50</v>
      </c>
      <c r="G3830" t="s">
        <v>133</v>
      </c>
      <c r="H3830" s="7">
        <v>10</v>
      </c>
      <c r="I3830" s="7" t="s">
        <v>148</v>
      </c>
      <c r="J3830" t="s">
        <v>18</v>
      </c>
      <c r="K3830">
        <v>16.7</v>
      </c>
      <c r="L3830">
        <v>1</v>
      </c>
      <c r="M3830">
        <v>92</v>
      </c>
      <c r="N3830">
        <v>2.76</v>
      </c>
    </row>
    <row r="3831" spans="1:14" x14ac:dyDescent="0.25">
      <c r="A3831" s="7">
        <v>502313</v>
      </c>
      <c r="B3831" s="7">
        <f t="shared" si="177"/>
        <v>0</v>
      </c>
      <c r="C3831" s="7">
        <f t="shared" si="178"/>
        <v>0</v>
      </c>
      <c r="D3831" s="7">
        <f t="shared" si="179"/>
        <v>0</v>
      </c>
      <c r="E3831" s="7">
        <v>501291</v>
      </c>
      <c r="F3831" t="s">
        <v>50</v>
      </c>
      <c r="G3831" t="s">
        <v>133</v>
      </c>
      <c r="H3831" s="7">
        <v>10</v>
      </c>
      <c r="I3831" s="7" t="s">
        <v>148</v>
      </c>
      <c r="J3831" t="s">
        <v>18</v>
      </c>
      <c r="K3831">
        <v>18.600000000000001</v>
      </c>
      <c r="L3831">
        <v>2</v>
      </c>
      <c r="M3831">
        <v>57</v>
      </c>
      <c r="N3831">
        <v>2.76</v>
      </c>
    </row>
    <row r="3832" spans="1:14" x14ac:dyDescent="0.25">
      <c r="A3832" s="7">
        <v>502314</v>
      </c>
      <c r="B3832" s="7">
        <f t="shared" si="177"/>
        <v>0</v>
      </c>
      <c r="C3832" s="7">
        <f t="shared" si="178"/>
        <v>0</v>
      </c>
      <c r="D3832" s="7">
        <f t="shared" si="179"/>
        <v>0</v>
      </c>
      <c r="E3832" s="7">
        <v>501291</v>
      </c>
      <c r="F3832" t="s">
        <v>50</v>
      </c>
      <c r="G3832" t="s">
        <v>133</v>
      </c>
      <c r="H3832" s="7">
        <v>10</v>
      </c>
      <c r="I3832" s="7" t="s">
        <v>148</v>
      </c>
      <c r="J3832" t="s">
        <v>18</v>
      </c>
      <c r="K3832">
        <v>16.899999999999999</v>
      </c>
      <c r="L3832">
        <v>1</v>
      </c>
      <c r="M3832">
        <v>92</v>
      </c>
      <c r="N3832">
        <v>2.76</v>
      </c>
    </row>
    <row r="3833" spans="1:14" x14ac:dyDescent="0.25">
      <c r="A3833" s="7">
        <v>502316</v>
      </c>
      <c r="B3833" s="7">
        <f t="shared" si="177"/>
        <v>0</v>
      </c>
      <c r="C3833" s="7">
        <f t="shared" si="178"/>
        <v>0</v>
      </c>
      <c r="D3833" s="7">
        <f t="shared" si="179"/>
        <v>0</v>
      </c>
      <c r="E3833" s="7">
        <v>501291</v>
      </c>
      <c r="F3833" t="s">
        <v>50</v>
      </c>
      <c r="G3833" t="s">
        <v>133</v>
      </c>
      <c r="H3833" s="7">
        <v>10</v>
      </c>
      <c r="I3833" s="7" t="s">
        <v>148</v>
      </c>
      <c r="J3833" t="s">
        <v>18</v>
      </c>
      <c r="K3833">
        <v>19.100000000000001</v>
      </c>
      <c r="L3833">
        <v>1</v>
      </c>
      <c r="M3833">
        <v>92</v>
      </c>
      <c r="N3833">
        <v>2.76</v>
      </c>
    </row>
    <row r="3834" spans="1:14" x14ac:dyDescent="0.25">
      <c r="A3834" s="7">
        <v>502317</v>
      </c>
      <c r="B3834" s="7">
        <f t="shared" si="177"/>
        <v>0</v>
      </c>
      <c r="C3834" s="7">
        <f t="shared" si="178"/>
        <v>0</v>
      </c>
      <c r="D3834" s="7">
        <f t="shared" si="179"/>
        <v>0</v>
      </c>
      <c r="E3834" s="7">
        <v>501291</v>
      </c>
      <c r="F3834" t="s">
        <v>50</v>
      </c>
      <c r="G3834" t="s">
        <v>133</v>
      </c>
      <c r="H3834" s="7">
        <v>10</v>
      </c>
      <c r="I3834" s="7" t="s">
        <v>148</v>
      </c>
      <c r="J3834" t="s">
        <v>18</v>
      </c>
      <c r="K3834">
        <v>18.920000000000002</v>
      </c>
      <c r="L3834">
        <v>1</v>
      </c>
      <c r="M3834">
        <v>92</v>
      </c>
      <c r="N3834">
        <v>2.76</v>
      </c>
    </row>
    <row r="3835" spans="1:14" x14ac:dyDescent="0.25">
      <c r="A3835" s="7">
        <v>502319</v>
      </c>
      <c r="B3835" s="7">
        <f t="shared" si="177"/>
        <v>0</v>
      </c>
      <c r="C3835" s="7">
        <f t="shared" si="178"/>
        <v>0</v>
      </c>
      <c r="D3835" s="7">
        <f t="shared" si="179"/>
        <v>0</v>
      </c>
      <c r="E3835" s="7">
        <v>501291</v>
      </c>
      <c r="F3835" t="s">
        <v>50</v>
      </c>
      <c r="G3835" t="s">
        <v>133</v>
      </c>
      <c r="H3835" s="7">
        <v>10</v>
      </c>
      <c r="I3835" s="7" t="s">
        <v>148</v>
      </c>
      <c r="J3835" t="s">
        <v>18</v>
      </c>
      <c r="K3835">
        <v>19.2</v>
      </c>
      <c r="L3835">
        <v>2</v>
      </c>
      <c r="M3835">
        <v>57</v>
      </c>
      <c r="N3835">
        <v>2.76</v>
      </c>
    </row>
    <row r="3836" spans="1:14" x14ac:dyDescent="0.25">
      <c r="A3836" s="7">
        <v>502320</v>
      </c>
      <c r="B3836" s="7">
        <f t="shared" si="177"/>
        <v>0</v>
      </c>
      <c r="C3836" s="7">
        <f t="shared" si="178"/>
        <v>0</v>
      </c>
      <c r="D3836" s="7">
        <f t="shared" si="179"/>
        <v>0</v>
      </c>
      <c r="E3836" s="7">
        <v>501291</v>
      </c>
      <c r="F3836" t="s">
        <v>50</v>
      </c>
      <c r="G3836" t="s">
        <v>133</v>
      </c>
      <c r="H3836" s="7">
        <v>10</v>
      </c>
      <c r="I3836" s="7" t="s">
        <v>148</v>
      </c>
      <c r="J3836" t="s">
        <v>18</v>
      </c>
      <c r="K3836">
        <v>25.5</v>
      </c>
      <c r="L3836">
        <v>2</v>
      </c>
      <c r="M3836">
        <v>57</v>
      </c>
      <c r="N3836">
        <v>2.76</v>
      </c>
    </row>
    <row r="3837" spans="1:14" x14ac:dyDescent="0.25">
      <c r="A3837" s="7">
        <v>502322</v>
      </c>
      <c r="B3837" s="7">
        <f t="shared" si="177"/>
        <v>0</v>
      </c>
      <c r="C3837" s="7">
        <f t="shared" si="178"/>
        <v>0</v>
      </c>
      <c r="D3837" s="7">
        <f t="shared" si="179"/>
        <v>0</v>
      </c>
      <c r="E3837" s="7">
        <v>501291</v>
      </c>
      <c r="F3837" t="s">
        <v>50</v>
      </c>
      <c r="G3837" t="s">
        <v>133</v>
      </c>
      <c r="H3837" s="7">
        <v>10</v>
      </c>
      <c r="I3837" s="7" t="s">
        <v>148</v>
      </c>
      <c r="J3837" t="s">
        <v>18</v>
      </c>
      <c r="K3837">
        <v>20.100000000000001</v>
      </c>
      <c r="L3837">
        <v>1</v>
      </c>
      <c r="M3837">
        <v>92</v>
      </c>
      <c r="N3837">
        <v>2.76</v>
      </c>
    </row>
    <row r="3838" spans="1:14" x14ac:dyDescent="0.25">
      <c r="A3838" s="7">
        <v>502325</v>
      </c>
      <c r="B3838" s="7">
        <f t="shared" si="177"/>
        <v>0</v>
      </c>
      <c r="C3838" s="7">
        <f t="shared" si="178"/>
        <v>0</v>
      </c>
      <c r="D3838" s="7">
        <f t="shared" si="179"/>
        <v>0</v>
      </c>
      <c r="E3838" s="7">
        <v>501291</v>
      </c>
      <c r="F3838" t="s">
        <v>50</v>
      </c>
      <c r="G3838" t="s">
        <v>133</v>
      </c>
      <c r="H3838" s="7">
        <v>10</v>
      </c>
      <c r="I3838" s="7" t="s">
        <v>148</v>
      </c>
      <c r="J3838" t="s">
        <v>18</v>
      </c>
      <c r="K3838">
        <v>32.9</v>
      </c>
      <c r="L3838">
        <v>1</v>
      </c>
      <c r="M3838">
        <v>118.7</v>
      </c>
      <c r="N3838">
        <v>2.76</v>
      </c>
    </row>
    <row r="3839" spans="1:14" x14ac:dyDescent="0.25">
      <c r="A3839" s="7">
        <v>502327</v>
      </c>
      <c r="B3839" s="7">
        <f t="shared" si="177"/>
        <v>0</v>
      </c>
      <c r="C3839" s="7">
        <f t="shared" si="178"/>
        <v>0</v>
      </c>
      <c r="D3839" s="7">
        <f t="shared" si="179"/>
        <v>0</v>
      </c>
      <c r="E3839" s="7">
        <v>501291</v>
      </c>
      <c r="F3839" t="s">
        <v>50</v>
      </c>
      <c r="G3839" t="s">
        <v>133</v>
      </c>
      <c r="H3839" s="7">
        <v>10</v>
      </c>
      <c r="I3839" s="7" t="s">
        <v>148</v>
      </c>
      <c r="J3839" t="s">
        <v>18</v>
      </c>
      <c r="K3839">
        <v>14.6</v>
      </c>
      <c r="L3839">
        <v>2</v>
      </c>
      <c r="M3839">
        <v>57</v>
      </c>
      <c r="N3839">
        <v>2.76</v>
      </c>
    </row>
    <row r="3840" spans="1:14" x14ac:dyDescent="0.25">
      <c r="A3840" s="7">
        <v>502328</v>
      </c>
      <c r="B3840" s="7">
        <f t="shared" si="177"/>
        <v>0</v>
      </c>
      <c r="C3840" s="7">
        <f t="shared" si="178"/>
        <v>0</v>
      </c>
      <c r="D3840" s="7">
        <f t="shared" si="179"/>
        <v>0</v>
      </c>
      <c r="E3840" s="7">
        <v>501291</v>
      </c>
      <c r="F3840" t="s">
        <v>50</v>
      </c>
      <c r="G3840" t="s">
        <v>133</v>
      </c>
      <c r="H3840" s="7">
        <v>10</v>
      </c>
      <c r="I3840" s="7" t="s">
        <v>148</v>
      </c>
      <c r="J3840" t="s">
        <v>18</v>
      </c>
      <c r="K3840">
        <v>19.100000000000001</v>
      </c>
      <c r="L3840">
        <v>1</v>
      </c>
      <c r="M3840">
        <v>92</v>
      </c>
      <c r="N3840">
        <v>2.76</v>
      </c>
    </row>
    <row r="3841" spans="1:14" x14ac:dyDescent="0.25">
      <c r="A3841" s="7">
        <v>502329</v>
      </c>
      <c r="B3841" s="7">
        <f t="shared" si="177"/>
        <v>0</v>
      </c>
      <c r="C3841" s="7">
        <f t="shared" si="178"/>
        <v>0</v>
      </c>
      <c r="D3841" s="7">
        <f t="shared" si="179"/>
        <v>0</v>
      </c>
      <c r="E3841" s="7">
        <v>501291</v>
      </c>
      <c r="F3841" t="s">
        <v>50</v>
      </c>
      <c r="G3841" t="s">
        <v>133</v>
      </c>
      <c r="H3841" s="7">
        <v>10</v>
      </c>
      <c r="I3841" s="7" t="s">
        <v>148</v>
      </c>
      <c r="J3841" t="s">
        <v>18</v>
      </c>
      <c r="K3841">
        <v>16.7</v>
      </c>
      <c r="L3841">
        <v>2</v>
      </c>
      <c r="M3841">
        <v>57</v>
      </c>
      <c r="N3841">
        <v>2.76</v>
      </c>
    </row>
    <row r="3842" spans="1:14" x14ac:dyDescent="0.25">
      <c r="A3842" s="7">
        <v>502330</v>
      </c>
      <c r="B3842" s="7">
        <f t="shared" si="177"/>
        <v>0</v>
      </c>
      <c r="C3842" s="7">
        <f t="shared" si="178"/>
        <v>0</v>
      </c>
      <c r="D3842" s="7">
        <f t="shared" si="179"/>
        <v>0</v>
      </c>
      <c r="E3842" s="7">
        <v>501291</v>
      </c>
      <c r="F3842" t="s">
        <v>50</v>
      </c>
      <c r="G3842" t="s">
        <v>133</v>
      </c>
      <c r="H3842" s="7">
        <v>10</v>
      </c>
      <c r="I3842" s="7" t="s">
        <v>148</v>
      </c>
      <c r="J3842" t="s">
        <v>18</v>
      </c>
      <c r="K3842">
        <v>18.899999999999999</v>
      </c>
      <c r="L3842">
        <v>3</v>
      </c>
      <c r="M3842">
        <v>44.2</v>
      </c>
      <c r="N3842">
        <v>2.76</v>
      </c>
    </row>
    <row r="3843" spans="1:14" x14ac:dyDescent="0.25">
      <c r="A3843" s="7">
        <v>502332</v>
      </c>
      <c r="B3843" s="7">
        <f t="shared" ref="B3843:B3906" si="180">IF(A3843=A3844,1,0)</f>
        <v>0</v>
      </c>
      <c r="C3843" s="7">
        <f t="shared" ref="C3843:C3906" si="181">IF(A3843=A3842,1,0)</f>
        <v>0</v>
      </c>
      <c r="D3843" s="7">
        <f t="shared" ref="D3843:D3906" si="182">B3843+C3843</f>
        <v>0</v>
      </c>
      <c r="E3843" s="7">
        <v>501291</v>
      </c>
      <c r="F3843" t="s">
        <v>50</v>
      </c>
      <c r="G3843" t="s">
        <v>133</v>
      </c>
      <c r="H3843" s="7">
        <v>10</v>
      </c>
      <c r="I3843" s="7" t="s">
        <v>148</v>
      </c>
      <c r="J3843" t="s">
        <v>18</v>
      </c>
      <c r="K3843">
        <v>16.8</v>
      </c>
      <c r="L3843">
        <v>1</v>
      </c>
      <c r="M3843">
        <v>92</v>
      </c>
      <c r="N3843">
        <v>2.76</v>
      </c>
    </row>
    <row r="3844" spans="1:14" x14ac:dyDescent="0.25">
      <c r="A3844" s="7">
        <v>502334</v>
      </c>
      <c r="B3844" s="7">
        <f t="shared" si="180"/>
        <v>0</v>
      </c>
      <c r="C3844" s="7">
        <f t="shared" si="181"/>
        <v>0</v>
      </c>
      <c r="D3844" s="7">
        <f t="shared" si="182"/>
        <v>0</v>
      </c>
      <c r="E3844" s="7">
        <v>501291</v>
      </c>
      <c r="F3844" t="s">
        <v>50</v>
      </c>
      <c r="G3844" t="s">
        <v>133</v>
      </c>
      <c r="H3844" s="7">
        <v>10</v>
      </c>
      <c r="I3844" s="7" t="s">
        <v>148</v>
      </c>
      <c r="J3844" t="s">
        <v>18</v>
      </c>
      <c r="K3844">
        <v>19.100000000000001</v>
      </c>
      <c r="L3844">
        <v>1</v>
      </c>
      <c r="M3844">
        <v>92</v>
      </c>
      <c r="N3844">
        <v>2.76</v>
      </c>
    </row>
    <row r="3845" spans="1:14" x14ac:dyDescent="0.25">
      <c r="A3845" s="7">
        <v>502335</v>
      </c>
      <c r="B3845" s="7">
        <f t="shared" si="180"/>
        <v>0</v>
      </c>
      <c r="C3845" s="7">
        <f t="shared" si="181"/>
        <v>0</v>
      </c>
      <c r="D3845" s="7">
        <f t="shared" si="182"/>
        <v>0</v>
      </c>
      <c r="E3845" s="7">
        <v>501291</v>
      </c>
      <c r="F3845" t="s">
        <v>50</v>
      </c>
      <c r="G3845" t="s">
        <v>133</v>
      </c>
      <c r="H3845" s="7">
        <v>10</v>
      </c>
      <c r="I3845" s="7" t="s">
        <v>148</v>
      </c>
      <c r="J3845" t="s">
        <v>18</v>
      </c>
      <c r="K3845">
        <v>14.1</v>
      </c>
      <c r="L3845">
        <v>1</v>
      </c>
      <c r="M3845">
        <v>92</v>
      </c>
      <c r="N3845">
        <v>2.76</v>
      </c>
    </row>
    <row r="3846" spans="1:14" x14ac:dyDescent="0.25">
      <c r="A3846" s="7">
        <v>502336</v>
      </c>
      <c r="B3846" s="7">
        <f t="shared" si="180"/>
        <v>0</v>
      </c>
      <c r="C3846" s="7">
        <f t="shared" si="181"/>
        <v>0</v>
      </c>
      <c r="D3846" s="7">
        <f t="shared" si="182"/>
        <v>0</v>
      </c>
      <c r="E3846" s="7">
        <v>501291</v>
      </c>
      <c r="F3846" t="s">
        <v>50</v>
      </c>
      <c r="G3846" t="s">
        <v>133</v>
      </c>
      <c r="H3846" s="7">
        <v>10</v>
      </c>
      <c r="I3846" s="7" t="s">
        <v>148</v>
      </c>
      <c r="J3846" t="s">
        <v>18</v>
      </c>
      <c r="K3846">
        <v>37.200000000000003</v>
      </c>
      <c r="L3846">
        <v>3</v>
      </c>
      <c r="M3846">
        <v>57</v>
      </c>
      <c r="N3846">
        <v>2.76</v>
      </c>
    </row>
    <row r="3847" spans="1:14" x14ac:dyDescent="0.25">
      <c r="A3847" s="7">
        <v>502337</v>
      </c>
      <c r="B3847" s="7">
        <f t="shared" si="180"/>
        <v>0</v>
      </c>
      <c r="C3847" s="7">
        <f t="shared" si="181"/>
        <v>0</v>
      </c>
      <c r="D3847" s="7">
        <f t="shared" si="182"/>
        <v>0</v>
      </c>
      <c r="E3847" s="7">
        <v>501291</v>
      </c>
      <c r="F3847" t="s">
        <v>50</v>
      </c>
      <c r="G3847" t="s">
        <v>133</v>
      </c>
      <c r="H3847" s="7">
        <v>10</v>
      </c>
      <c r="I3847" s="7" t="s">
        <v>148</v>
      </c>
      <c r="J3847" t="s">
        <v>18</v>
      </c>
      <c r="K3847">
        <v>25.8</v>
      </c>
      <c r="L3847">
        <v>4</v>
      </c>
      <c r="M3847">
        <v>35.9</v>
      </c>
      <c r="N3847">
        <v>2.76</v>
      </c>
    </row>
    <row r="3848" spans="1:14" x14ac:dyDescent="0.25">
      <c r="A3848" s="7">
        <v>502338</v>
      </c>
      <c r="B3848" s="7">
        <f t="shared" si="180"/>
        <v>0</v>
      </c>
      <c r="C3848" s="7">
        <f t="shared" si="181"/>
        <v>0</v>
      </c>
      <c r="D3848" s="7">
        <f t="shared" si="182"/>
        <v>0</v>
      </c>
      <c r="E3848" s="7">
        <v>501291</v>
      </c>
      <c r="F3848" t="s">
        <v>50</v>
      </c>
      <c r="G3848" t="s">
        <v>133</v>
      </c>
      <c r="H3848" s="7">
        <v>10</v>
      </c>
      <c r="I3848" s="7" t="s">
        <v>148</v>
      </c>
      <c r="J3848" t="s">
        <v>18</v>
      </c>
      <c r="K3848">
        <v>36.5</v>
      </c>
      <c r="L3848">
        <v>2</v>
      </c>
      <c r="M3848">
        <v>73.5</v>
      </c>
      <c r="N3848">
        <v>2.76</v>
      </c>
    </row>
    <row r="3849" spans="1:14" x14ac:dyDescent="0.25">
      <c r="A3849" s="7">
        <v>502339</v>
      </c>
      <c r="B3849" s="7">
        <f t="shared" si="180"/>
        <v>0</v>
      </c>
      <c r="C3849" s="7">
        <f t="shared" si="181"/>
        <v>0</v>
      </c>
      <c r="D3849" s="7">
        <f t="shared" si="182"/>
        <v>0</v>
      </c>
      <c r="E3849" s="7">
        <v>501291</v>
      </c>
      <c r="F3849" t="s">
        <v>50</v>
      </c>
      <c r="G3849" t="s">
        <v>133</v>
      </c>
      <c r="H3849" s="7">
        <v>10</v>
      </c>
      <c r="I3849" s="7" t="s">
        <v>148</v>
      </c>
      <c r="J3849" t="s">
        <v>18</v>
      </c>
      <c r="K3849">
        <v>25.8</v>
      </c>
      <c r="L3849">
        <v>1</v>
      </c>
      <c r="M3849">
        <v>92</v>
      </c>
      <c r="N3849">
        <v>2.76</v>
      </c>
    </row>
    <row r="3850" spans="1:14" x14ac:dyDescent="0.25">
      <c r="A3850" s="7">
        <v>502341</v>
      </c>
      <c r="B3850" s="7">
        <f t="shared" si="180"/>
        <v>0</v>
      </c>
      <c r="C3850" s="7">
        <f t="shared" si="181"/>
        <v>0</v>
      </c>
      <c r="D3850" s="7">
        <f t="shared" si="182"/>
        <v>0</v>
      </c>
      <c r="E3850" s="7">
        <v>501291</v>
      </c>
      <c r="F3850" t="s">
        <v>50</v>
      </c>
      <c r="G3850" t="s">
        <v>133</v>
      </c>
      <c r="H3850" s="7">
        <v>10</v>
      </c>
      <c r="I3850" s="7" t="s">
        <v>148</v>
      </c>
      <c r="J3850" t="s">
        <v>18</v>
      </c>
      <c r="K3850">
        <v>19.100000000000001</v>
      </c>
      <c r="L3850">
        <v>1</v>
      </c>
      <c r="M3850">
        <v>92</v>
      </c>
      <c r="N3850">
        <v>2.76</v>
      </c>
    </row>
    <row r="3851" spans="1:14" x14ac:dyDescent="0.25">
      <c r="A3851" s="7">
        <v>502343</v>
      </c>
      <c r="B3851" s="7">
        <f t="shared" si="180"/>
        <v>0</v>
      </c>
      <c r="C3851" s="7">
        <f t="shared" si="181"/>
        <v>0</v>
      </c>
      <c r="D3851" s="7">
        <f t="shared" si="182"/>
        <v>0</v>
      </c>
      <c r="E3851" s="7">
        <v>501291</v>
      </c>
      <c r="F3851" t="s">
        <v>50</v>
      </c>
      <c r="G3851" t="s">
        <v>133</v>
      </c>
      <c r="H3851" s="7">
        <v>10</v>
      </c>
      <c r="I3851" s="7" t="s">
        <v>148</v>
      </c>
      <c r="J3851" t="s">
        <v>18</v>
      </c>
      <c r="K3851">
        <v>12.2</v>
      </c>
      <c r="L3851">
        <v>1</v>
      </c>
      <c r="M3851">
        <v>92</v>
      </c>
      <c r="N3851">
        <v>2.76</v>
      </c>
    </row>
    <row r="3852" spans="1:14" x14ac:dyDescent="0.25">
      <c r="A3852" s="7">
        <v>502345</v>
      </c>
      <c r="B3852" s="7">
        <f t="shared" si="180"/>
        <v>0</v>
      </c>
      <c r="C3852" s="7">
        <f t="shared" si="181"/>
        <v>0</v>
      </c>
      <c r="D3852" s="7">
        <f t="shared" si="182"/>
        <v>0</v>
      </c>
      <c r="E3852" s="7">
        <v>501291</v>
      </c>
      <c r="F3852" t="s">
        <v>50</v>
      </c>
      <c r="G3852" t="s">
        <v>133</v>
      </c>
      <c r="H3852" s="7">
        <v>10</v>
      </c>
      <c r="I3852" s="7" t="s">
        <v>148</v>
      </c>
      <c r="J3852" t="s">
        <v>18</v>
      </c>
      <c r="K3852">
        <v>26</v>
      </c>
      <c r="L3852">
        <v>2</v>
      </c>
      <c r="M3852">
        <v>57</v>
      </c>
      <c r="N3852">
        <v>2.76</v>
      </c>
    </row>
    <row r="3853" spans="1:14" x14ac:dyDescent="0.25">
      <c r="A3853" s="7">
        <v>502346</v>
      </c>
      <c r="B3853" s="7">
        <f t="shared" si="180"/>
        <v>0</v>
      </c>
      <c r="C3853" s="7">
        <f t="shared" si="181"/>
        <v>0</v>
      </c>
      <c r="D3853" s="7">
        <f t="shared" si="182"/>
        <v>0</v>
      </c>
      <c r="E3853" s="7">
        <v>501291</v>
      </c>
      <c r="F3853" t="s">
        <v>50</v>
      </c>
      <c r="G3853" t="s">
        <v>133</v>
      </c>
      <c r="H3853" s="7">
        <v>10</v>
      </c>
      <c r="I3853" s="7" t="s">
        <v>148</v>
      </c>
      <c r="J3853" t="s">
        <v>18</v>
      </c>
      <c r="K3853">
        <v>33.5</v>
      </c>
      <c r="L3853">
        <v>3</v>
      </c>
      <c r="M3853">
        <v>57</v>
      </c>
      <c r="N3853">
        <v>2.76</v>
      </c>
    </row>
    <row r="3854" spans="1:14" x14ac:dyDescent="0.25">
      <c r="A3854" s="7">
        <v>502347</v>
      </c>
      <c r="B3854" s="7">
        <f t="shared" si="180"/>
        <v>0</v>
      </c>
      <c r="C3854" s="7">
        <f t="shared" si="181"/>
        <v>0</v>
      </c>
      <c r="D3854" s="7">
        <f t="shared" si="182"/>
        <v>0</v>
      </c>
      <c r="E3854" s="7">
        <v>501291</v>
      </c>
      <c r="F3854" t="s">
        <v>50</v>
      </c>
      <c r="G3854" t="s">
        <v>133</v>
      </c>
      <c r="H3854" s="7">
        <v>10</v>
      </c>
      <c r="I3854" s="7" t="s">
        <v>148</v>
      </c>
      <c r="J3854" t="s">
        <v>18</v>
      </c>
      <c r="K3854">
        <v>16.5</v>
      </c>
      <c r="L3854">
        <v>1</v>
      </c>
      <c r="M3854">
        <v>92</v>
      </c>
      <c r="N3854">
        <v>2.76</v>
      </c>
    </row>
    <row r="3855" spans="1:14" x14ac:dyDescent="0.25">
      <c r="A3855" s="7">
        <v>502349</v>
      </c>
      <c r="B3855" s="7">
        <f t="shared" si="180"/>
        <v>0</v>
      </c>
      <c r="C3855" s="7">
        <f t="shared" si="181"/>
        <v>0</v>
      </c>
      <c r="D3855" s="7">
        <f t="shared" si="182"/>
        <v>0</v>
      </c>
      <c r="E3855" s="7">
        <v>501291</v>
      </c>
      <c r="F3855" t="s">
        <v>50</v>
      </c>
      <c r="G3855" t="s">
        <v>133</v>
      </c>
      <c r="H3855" s="7">
        <v>10</v>
      </c>
      <c r="I3855" s="7" t="s">
        <v>148</v>
      </c>
      <c r="J3855" t="s">
        <v>18</v>
      </c>
      <c r="K3855">
        <v>14.5</v>
      </c>
      <c r="L3855">
        <v>1</v>
      </c>
      <c r="M3855">
        <v>92</v>
      </c>
      <c r="N3855">
        <v>2.76</v>
      </c>
    </row>
    <row r="3856" spans="1:14" x14ac:dyDescent="0.25">
      <c r="A3856" s="7">
        <v>502350</v>
      </c>
      <c r="B3856" s="7">
        <f t="shared" si="180"/>
        <v>0</v>
      </c>
      <c r="C3856" s="7">
        <f t="shared" si="181"/>
        <v>0</v>
      </c>
      <c r="D3856" s="7">
        <f t="shared" si="182"/>
        <v>0</v>
      </c>
      <c r="E3856" s="7">
        <v>501291</v>
      </c>
      <c r="F3856" t="s">
        <v>50</v>
      </c>
      <c r="G3856" t="s">
        <v>133</v>
      </c>
      <c r="H3856" s="7">
        <v>10</v>
      </c>
      <c r="I3856" s="7" t="s">
        <v>148</v>
      </c>
      <c r="J3856" t="s">
        <v>18</v>
      </c>
      <c r="K3856">
        <v>13.3</v>
      </c>
      <c r="L3856">
        <v>1</v>
      </c>
      <c r="M3856">
        <v>92</v>
      </c>
      <c r="N3856">
        <v>2.76</v>
      </c>
    </row>
    <row r="3857" spans="1:14" x14ac:dyDescent="0.25">
      <c r="A3857" s="7">
        <v>502351</v>
      </c>
      <c r="B3857" s="7">
        <f t="shared" si="180"/>
        <v>0</v>
      </c>
      <c r="C3857" s="7">
        <f t="shared" si="181"/>
        <v>0</v>
      </c>
      <c r="D3857" s="7">
        <f t="shared" si="182"/>
        <v>0</v>
      </c>
      <c r="E3857" s="7">
        <v>501291</v>
      </c>
      <c r="F3857" t="s">
        <v>50</v>
      </c>
      <c r="G3857" t="s">
        <v>133</v>
      </c>
      <c r="H3857" s="7">
        <v>10</v>
      </c>
      <c r="I3857" s="7" t="s">
        <v>148</v>
      </c>
      <c r="J3857" t="s">
        <v>18</v>
      </c>
      <c r="K3857">
        <v>15.6</v>
      </c>
      <c r="L3857">
        <v>1</v>
      </c>
      <c r="M3857">
        <v>92</v>
      </c>
      <c r="N3857">
        <v>2.76</v>
      </c>
    </row>
    <row r="3858" spans="1:14" x14ac:dyDescent="0.25">
      <c r="A3858" s="7">
        <v>502352</v>
      </c>
      <c r="B3858" s="7">
        <f t="shared" si="180"/>
        <v>0</v>
      </c>
      <c r="C3858" s="7">
        <f t="shared" si="181"/>
        <v>0</v>
      </c>
      <c r="D3858" s="7">
        <f t="shared" si="182"/>
        <v>0</v>
      </c>
      <c r="E3858" s="7">
        <v>501291</v>
      </c>
      <c r="F3858" t="s">
        <v>50</v>
      </c>
      <c r="G3858" t="s">
        <v>133</v>
      </c>
      <c r="H3858" s="7">
        <v>10</v>
      </c>
      <c r="I3858" s="7" t="s">
        <v>148</v>
      </c>
      <c r="J3858" t="s">
        <v>18</v>
      </c>
      <c r="K3858">
        <v>37.200000000000003</v>
      </c>
      <c r="L3858">
        <v>4</v>
      </c>
      <c r="M3858">
        <v>46.3</v>
      </c>
      <c r="N3858">
        <v>2.76</v>
      </c>
    </row>
    <row r="3859" spans="1:14" x14ac:dyDescent="0.25">
      <c r="A3859" s="7">
        <v>502353</v>
      </c>
      <c r="B3859" s="7">
        <f t="shared" si="180"/>
        <v>0</v>
      </c>
      <c r="C3859" s="7">
        <f t="shared" si="181"/>
        <v>0</v>
      </c>
      <c r="D3859" s="7">
        <f t="shared" si="182"/>
        <v>0</v>
      </c>
      <c r="E3859" s="7">
        <v>501291</v>
      </c>
      <c r="F3859" t="s">
        <v>50</v>
      </c>
      <c r="G3859" t="s">
        <v>133</v>
      </c>
      <c r="H3859" s="7">
        <v>10</v>
      </c>
      <c r="I3859" s="7" t="s">
        <v>148</v>
      </c>
      <c r="J3859" t="s">
        <v>18</v>
      </c>
      <c r="K3859">
        <v>18</v>
      </c>
      <c r="L3859">
        <v>1</v>
      </c>
      <c r="M3859">
        <v>92</v>
      </c>
      <c r="N3859">
        <v>2.76</v>
      </c>
    </row>
    <row r="3860" spans="1:14" x14ac:dyDescent="0.25">
      <c r="A3860" s="7">
        <v>502354</v>
      </c>
      <c r="B3860" s="7">
        <f t="shared" si="180"/>
        <v>0</v>
      </c>
      <c r="C3860" s="7">
        <f t="shared" si="181"/>
        <v>0</v>
      </c>
      <c r="D3860" s="7">
        <f t="shared" si="182"/>
        <v>0</v>
      </c>
      <c r="E3860" s="7">
        <v>501291</v>
      </c>
      <c r="F3860" t="s">
        <v>50</v>
      </c>
      <c r="G3860" t="s">
        <v>133</v>
      </c>
      <c r="H3860" s="7">
        <v>10</v>
      </c>
      <c r="I3860" s="7" t="s">
        <v>148</v>
      </c>
      <c r="J3860" t="s">
        <v>18</v>
      </c>
      <c r="K3860">
        <v>25.7</v>
      </c>
      <c r="L3860">
        <v>1</v>
      </c>
      <c r="M3860">
        <v>92</v>
      </c>
      <c r="N3860">
        <v>2.76</v>
      </c>
    </row>
    <row r="3861" spans="1:14" x14ac:dyDescent="0.25">
      <c r="A3861" s="7">
        <v>502356</v>
      </c>
      <c r="B3861" s="7">
        <f t="shared" si="180"/>
        <v>0</v>
      </c>
      <c r="C3861" s="7">
        <f t="shared" si="181"/>
        <v>0</v>
      </c>
      <c r="D3861" s="7">
        <f t="shared" si="182"/>
        <v>0</v>
      </c>
      <c r="E3861" s="7">
        <v>501291</v>
      </c>
      <c r="F3861" t="s">
        <v>50</v>
      </c>
      <c r="G3861" t="s">
        <v>133</v>
      </c>
      <c r="H3861" s="7">
        <v>10</v>
      </c>
      <c r="I3861" s="7" t="s">
        <v>148</v>
      </c>
      <c r="J3861" t="s">
        <v>18</v>
      </c>
      <c r="K3861">
        <v>16.7</v>
      </c>
      <c r="L3861">
        <v>1</v>
      </c>
      <c r="M3861">
        <v>92</v>
      </c>
      <c r="N3861">
        <v>2.76</v>
      </c>
    </row>
    <row r="3862" spans="1:14" x14ac:dyDescent="0.25">
      <c r="A3862" s="7">
        <v>502358</v>
      </c>
      <c r="B3862" s="7">
        <f t="shared" si="180"/>
        <v>0</v>
      </c>
      <c r="C3862" s="7">
        <f t="shared" si="181"/>
        <v>0</v>
      </c>
      <c r="D3862" s="7">
        <f t="shared" si="182"/>
        <v>0</v>
      </c>
      <c r="E3862" s="7">
        <v>501291</v>
      </c>
      <c r="F3862" t="s">
        <v>50</v>
      </c>
      <c r="G3862" t="s">
        <v>133</v>
      </c>
      <c r="H3862" s="7">
        <v>10</v>
      </c>
      <c r="I3862" s="7" t="s">
        <v>148</v>
      </c>
      <c r="J3862" t="s">
        <v>18</v>
      </c>
      <c r="K3862">
        <v>18.399999999999999</v>
      </c>
      <c r="L3862">
        <v>1</v>
      </c>
      <c r="M3862">
        <v>92</v>
      </c>
      <c r="N3862">
        <v>2.76</v>
      </c>
    </row>
    <row r="3863" spans="1:14" x14ac:dyDescent="0.25">
      <c r="A3863" s="7">
        <v>502359</v>
      </c>
      <c r="B3863" s="7">
        <f t="shared" si="180"/>
        <v>0</v>
      </c>
      <c r="C3863" s="7">
        <f t="shared" si="181"/>
        <v>0</v>
      </c>
      <c r="D3863" s="7">
        <f t="shared" si="182"/>
        <v>0</v>
      </c>
      <c r="E3863" s="7">
        <v>501291</v>
      </c>
      <c r="F3863" t="s">
        <v>50</v>
      </c>
      <c r="G3863" t="s">
        <v>133</v>
      </c>
      <c r="H3863" s="7">
        <v>10</v>
      </c>
      <c r="I3863" s="7" t="s">
        <v>148</v>
      </c>
      <c r="J3863" t="s">
        <v>18</v>
      </c>
      <c r="K3863">
        <v>26</v>
      </c>
      <c r="L3863">
        <v>1</v>
      </c>
      <c r="M3863">
        <v>92</v>
      </c>
      <c r="N3863">
        <v>2.76</v>
      </c>
    </row>
    <row r="3864" spans="1:14" x14ac:dyDescent="0.25">
      <c r="A3864" s="7">
        <v>502360</v>
      </c>
      <c r="B3864" s="7">
        <f t="shared" si="180"/>
        <v>0</v>
      </c>
      <c r="C3864" s="7">
        <f t="shared" si="181"/>
        <v>0</v>
      </c>
      <c r="D3864" s="7">
        <f t="shared" si="182"/>
        <v>0</v>
      </c>
      <c r="E3864" s="7">
        <v>501291</v>
      </c>
      <c r="F3864" t="s">
        <v>50</v>
      </c>
      <c r="G3864" t="s">
        <v>133</v>
      </c>
      <c r="H3864" s="7">
        <v>10</v>
      </c>
      <c r="I3864" s="7" t="s">
        <v>148</v>
      </c>
      <c r="J3864" t="s">
        <v>18</v>
      </c>
      <c r="K3864">
        <v>18.8</v>
      </c>
      <c r="L3864">
        <v>1</v>
      </c>
      <c r="M3864">
        <v>92</v>
      </c>
      <c r="N3864">
        <v>2.76</v>
      </c>
    </row>
    <row r="3865" spans="1:14" x14ac:dyDescent="0.25">
      <c r="A3865" s="7">
        <v>502361</v>
      </c>
      <c r="B3865" s="7">
        <f t="shared" si="180"/>
        <v>0</v>
      </c>
      <c r="C3865" s="7">
        <f t="shared" si="181"/>
        <v>0</v>
      </c>
      <c r="D3865" s="7">
        <f t="shared" si="182"/>
        <v>0</v>
      </c>
      <c r="E3865" s="7">
        <v>501291</v>
      </c>
      <c r="F3865" t="s">
        <v>50</v>
      </c>
      <c r="G3865" t="s">
        <v>133</v>
      </c>
      <c r="H3865" s="7">
        <v>10</v>
      </c>
      <c r="I3865" s="7" t="s">
        <v>148</v>
      </c>
      <c r="J3865" t="s">
        <v>18</v>
      </c>
      <c r="K3865">
        <v>19.100000000000001</v>
      </c>
      <c r="L3865">
        <v>1</v>
      </c>
      <c r="M3865">
        <v>92</v>
      </c>
      <c r="N3865">
        <v>2.76</v>
      </c>
    </row>
    <row r="3866" spans="1:14" x14ac:dyDescent="0.25">
      <c r="A3866" s="7">
        <v>502363</v>
      </c>
      <c r="B3866" s="7">
        <f t="shared" si="180"/>
        <v>0</v>
      </c>
      <c r="C3866" s="7">
        <f t="shared" si="181"/>
        <v>0</v>
      </c>
      <c r="D3866" s="7">
        <f t="shared" si="182"/>
        <v>0</v>
      </c>
      <c r="E3866" s="7">
        <v>501291</v>
      </c>
      <c r="F3866" t="s">
        <v>50</v>
      </c>
      <c r="G3866" t="s">
        <v>133</v>
      </c>
      <c r="H3866" s="7">
        <v>10</v>
      </c>
      <c r="I3866" s="7" t="s">
        <v>148</v>
      </c>
      <c r="J3866" t="s">
        <v>18</v>
      </c>
      <c r="K3866">
        <v>18.47</v>
      </c>
      <c r="L3866">
        <v>1</v>
      </c>
      <c r="M3866">
        <v>92</v>
      </c>
      <c r="N3866">
        <v>2.76</v>
      </c>
    </row>
    <row r="3867" spans="1:14" x14ac:dyDescent="0.25">
      <c r="A3867" s="7">
        <v>502364</v>
      </c>
      <c r="B3867" s="7">
        <f t="shared" si="180"/>
        <v>0</v>
      </c>
      <c r="C3867" s="7">
        <f t="shared" si="181"/>
        <v>0</v>
      </c>
      <c r="D3867" s="7">
        <f t="shared" si="182"/>
        <v>0</v>
      </c>
      <c r="E3867" s="7">
        <v>501291</v>
      </c>
      <c r="F3867" t="s">
        <v>50</v>
      </c>
      <c r="G3867" t="s">
        <v>133</v>
      </c>
      <c r="H3867" s="7">
        <v>10</v>
      </c>
      <c r="I3867" s="7" t="s">
        <v>148</v>
      </c>
      <c r="J3867" t="s">
        <v>18</v>
      </c>
      <c r="K3867">
        <v>20.7</v>
      </c>
      <c r="L3867">
        <v>1</v>
      </c>
      <c r="M3867">
        <v>92</v>
      </c>
      <c r="N3867">
        <v>2.76</v>
      </c>
    </row>
    <row r="3868" spans="1:14" x14ac:dyDescent="0.25">
      <c r="A3868" s="7">
        <v>502365</v>
      </c>
      <c r="B3868" s="7">
        <f t="shared" si="180"/>
        <v>0</v>
      </c>
      <c r="C3868" s="7">
        <f t="shared" si="181"/>
        <v>0</v>
      </c>
      <c r="D3868" s="7">
        <f t="shared" si="182"/>
        <v>0</v>
      </c>
      <c r="E3868" s="7">
        <v>501291</v>
      </c>
      <c r="F3868" t="s">
        <v>50</v>
      </c>
      <c r="G3868" t="s">
        <v>133</v>
      </c>
      <c r="H3868" s="7">
        <v>10</v>
      </c>
      <c r="I3868" s="7" t="s">
        <v>148</v>
      </c>
      <c r="J3868" t="s">
        <v>18</v>
      </c>
      <c r="K3868">
        <v>14.4</v>
      </c>
      <c r="L3868">
        <v>1</v>
      </c>
      <c r="M3868">
        <v>92</v>
      </c>
      <c r="N3868">
        <v>2.76</v>
      </c>
    </row>
    <row r="3869" spans="1:14" x14ac:dyDescent="0.25">
      <c r="A3869" s="7">
        <v>502367</v>
      </c>
      <c r="B3869" s="7">
        <f t="shared" si="180"/>
        <v>0</v>
      </c>
      <c r="C3869" s="7">
        <f t="shared" si="181"/>
        <v>0</v>
      </c>
      <c r="D3869" s="7">
        <f t="shared" si="182"/>
        <v>0</v>
      </c>
      <c r="E3869" s="7">
        <v>501291</v>
      </c>
      <c r="F3869" t="s">
        <v>50</v>
      </c>
      <c r="G3869" t="s">
        <v>133</v>
      </c>
      <c r="H3869" s="7">
        <v>10</v>
      </c>
      <c r="I3869" s="7" t="s">
        <v>148</v>
      </c>
      <c r="J3869" t="s">
        <v>18</v>
      </c>
      <c r="K3869">
        <v>26</v>
      </c>
      <c r="L3869">
        <v>2</v>
      </c>
      <c r="M3869">
        <v>57</v>
      </c>
      <c r="N3869">
        <v>2.76</v>
      </c>
    </row>
    <row r="3870" spans="1:14" x14ac:dyDescent="0.25">
      <c r="A3870" s="7">
        <v>502370</v>
      </c>
      <c r="B3870" s="7">
        <f t="shared" si="180"/>
        <v>0</v>
      </c>
      <c r="C3870" s="7">
        <f t="shared" si="181"/>
        <v>0</v>
      </c>
      <c r="D3870" s="7">
        <f t="shared" si="182"/>
        <v>0</v>
      </c>
      <c r="E3870" s="7">
        <v>501291</v>
      </c>
      <c r="F3870" t="s">
        <v>50</v>
      </c>
      <c r="G3870" t="s">
        <v>133</v>
      </c>
      <c r="H3870" s="7">
        <v>10</v>
      </c>
      <c r="I3870" s="7" t="s">
        <v>148</v>
      </c>
      <c r="J3870" t="s">
        <v>18</v>
      </c>
      <c r="K3870">
        <v>26.3</v>
      </c>
      <c r="L3870">
        <v>1</v>
      </c>
      <c r="M3870">
        <v>92</v>
      </c>
      <c r="N3870">
        <v>2.76</v>
      </c>
    </row>
    <row r="3871" spans="1:14" x14ac:dyDescent="0.25">
      <c r="A3871" s="7">
        <v>502371</v>
      </c>
      <c r="B3871" s="7">
        <f t="shared" si="180"/>
        <v>0</v>
      </c>
      <c r="C3871" s="7">
        <f t="shared" si="181"/>
        <v>0</v>
      </c>
      <c r="D3871" s="7">
        <f t="shared" si="182"/>
        <v>0</v>
      </c>
      <c r="E3871" s="7">
        <v>501291</v>
      </c>
      <c r="F3871" t="s">
        <v>50</v>
      </c>
      <c r="G3871" t="s">
        <v>133</v>
      </c>
      <c r="H3871" s="7">
        <v>10</v>
      </c>
      <c r="I3871" s="7" t="s">
        <v>148</v>
      </c>
      <c r="J3871" t="s">
        <v>18</v>
      </c>
      <c r="K3871">
        <v>16.7</v>
      </c>
      <c r="L3871">
        <v>1</v>
      </c>
      <c r="M3871">
        <v>92</v>
      </c>
      <c r="N3871">
        <v>2.76</v>
      </c>
    </row>
    <row r="3872" spans="1:14" x14ac:dyDescent="0.25">
      <c r="A3872" s="7">
        <v>502372</v>
      </c>
      <c r="B3872" s="7">
        <f t="shared" si="180"/>
        <v>0</v>
      </c>
      <c r="C3872" s="7">
        <f t="shared" si="181"/>
        <v>0</v>
      </c>
      <c r="D3872" s="7">
        <f t="shared" si="182"/>
        <v>0</v>
      </c>
      <c r="E3872" s="7">
        <v>501291</v>
      </c>
      <c r="F3872" t="s">
        <v>50</v>
      </c>
      <c r="G3872" t="s">
        <v>133</v>
      </c>
      <c r="H3872" s="7">
        <v>10</v>
      </c>
      <c r="I3872" s="7" t="s">
        <v>148</v>
      </c>
      <c r="J3872" t="s">
        <v>18</v>
      </c>
      <c r="K3872">
        <v>13.96</v>
      </c>
      <c r="L3872">
        <v>1</v>
      </c>
      <c r="M3872">
        <v>92</v>
      </c>
      <c r="N3872">
        <v>2.76</v>
      </c>
    </row>
    <row r="3873" spans="1:14" x14ac:dyDescent="0.25">
      <c r="A3873" s="7">
        <v>502373</v>
      </c>
      <c r="B3873" s="7">
        <f t="shared" si="180"/>
        <v>0</v>
      </c>
      <c r="C3873" s="7">
        <f t="shared" si="181"/>
        <v>0</v>
      </c>
      <c r="D3873" s="7">
        <f t="shared" si="182"/>
        <v>0</v>
      </c>
      <c r="E3873" s="7">
        <v>501291</v>
      </c>
      <c r="F3873" t="s">
        <v>50</v>
      </c>
      <c r="G3873" t="s">
        <v>133</v>
      </c>
      <c r="H3873" s="7">
        <v>10</v>
      </c>
      <c r="I3873" s="7" t="s">
        <v>148</v>
      </c>
      <c r="J3873" t="s">
        <v>18</v>
      </c>
      <c r="K3873">
        <v>26.3</v>
      </c>
      <c r="L3873">
        <v>1</v>
      </c>
      <c r="M3873">
        <v>92</v>
      </c>
      <c r="N3873">
        <v>2.76</v>
      </c>
    </row>
    <row r="3874" spans="1:14" x14ac:dyDescent="0.25">
      <c r="A3874" s="7">
        <v>502374</v>
      </c>
      <c r="B3874" s="7">
        <f t="shared" si="180"/>
        <v>0</v>
      </c>
      <c r="C3874" s="7">
        <f t="shared" si="181"/>
        <v>0</v>
      </c>
      <c r="D3874" s="7">
        <f t="shared" si="182"/>
        <v>0</v>
      </c>
      <c r="E3874" s="7">
        <v>501291</v>
      </c>
      <c r="F3874" t="s">
        <v>50</v>
      </c>
      <c r="G3874" t="s">
        <v>133</v>
      </c>
      <c r="H3874" s="7">
        <v>10</v>
      </c>
      <c r="I3874" s="7" t="s">
        <v>148</v>
      </c>
      <c r="J3874" t="s">
        <v>18</v>
      </c>
      <c r="K3874">
        <v>18.600000000000001</v>
      </c>
      <c r="L3874">
        <v>2</v>
      </c>
      <c r="M3874">
        <v>57</v>
      </c>
      <c r="N3874">
        <v>2.76</v>
      </c>
    </row>
    <row r="3875" spans="1:14" x14ac:dyDescent="0.25">
      <c r="A3875" s="7">
        <v>502375</v>
      </c>
      <c r="B3875" s="7">
        <f t="shared" si="180"/>
        <v>0</v>
      </c>
      <c r="C3875" s="7">
        <f t="shared" si="181"/>
        <v>0</v>
      </c>
      <c r="D3875" s="7">
        <f t="shared" si="182"/>
        <v>0</v>
      </c>
      <c r="E3875" s="7">
        <v>501291</v>
      </c>
      <c r="F3875" t="s">
        <v>50</v>
      </c>
      <c r="G3875" t="s">
        <v>133</v>
      </c>
      <c r="H3875" s="7">
        <v>10</v>
      </c>
      <c r="I3875" s="7" t="s">
        <v>148</v>
      </c>
      <c r="J3875" t="s">
        <v>18</v>
      </c>
      <c r="K3875">
        <v>19.37</v>
      </c>
      <c r="L3875">
        <v>1</v>
      </c>
      <c r="M3875">
        <v>92</v>
      </c>
      <c r="N3875">
        <v>2.76</v>
      </c>
    </row>
    <row r="3876" spans="1:14" x14ac:dyDescent="0.25">
      <c r="A3876" s="7">
        <v>502377</v>
      </c>
      <c r="B3876" s="7">
        <f t="shared" si="180"/>
        <v>0</v>
      </c>
      <c r="C3876" s="7">
        <f t="shared" si="181"/>
        <v>0</v>
      </c>
      <c r="D3876" s="7">
        <f t="shared" si="182"/>
        <v>0</v>
      </c>
      <c r="E3876" s="7">
        <v>501291</v>
      </c>
      <c r="F3876" t="s">
        <v>50</v>
      </c>
      <c r="G3876" t="s">
        <v>133</v>
      </c>
      <c r="H3876" s="7">
        <v>10</v>
      </c>
      <c r="I3876" s="7" t="s">
        <v>148</v>
      </c>
      <c r="J3876" t="s">
        <v>18</v>
      </c>
      <c r="K3876">
        <v>19</v>
      </c>
      <c r="L3876">
        <v>1</v>
      </c>
      <c r="M3876">
        <v>92</v>
      </c>
      <c r="N3876">
        <v>2.76</v>
      </c>
    </row>
    <row r="3877" spans="1:14" x14ac:dyDescent="0.25">
      <c r="A3877" s="7">
        <v>502378</v>
      </c>
      <c r="B3877" s="7">
        <f t="shared" si="180"/>
        <v>0</v>
      </c>
      <c r="C3877" s="7">
        <f t="shared" si="181"/>
        <v>0</v>
      </c>
      <c r="D3877" s="7">
        <f t="shared" si="182"/>
        <v>0</v>
      </c>
      <c r="E3877" s="7">
        <v>501291</v>
      </c>
      <c r="F3877" t="s">
        <v>50</v>
      </c>
      <c r="G3877" t="s">
        <v>133</v>
      </c>
      <c r="H3877" s="7">
        <v>10</v>
      </c>
      <c r="I3877" s="7" t="s">
        <v>148</v>
      </c>
      <c r="J3877" t="s">
        <v>18</v>
      </c>
      <c r="K3877">
        <v>19.3</v>
      </c>
      <c r="L3877">
        <v>1</v>
      </c>
      <c r="M3877">
        <v>92</v>
      </c>
      <c r="N3877">
        <v>2.76</v>
      </c>
    </row>
    <row r="3878" spans="1:14" x14ac:dyDescent="0.25">
      <c r="A3878" s="7">
        <v>502379</v>
      </c>
      <c r="B3878" s="7">
        <f t="shared" si="180"/>
        <v>0</v>
      </c>
      <c r="C3878" s="7">
        <f t="shared" si="181"/>
        <v>0</v>
      </c>
      <c r="D3878" s="7">
        <f t="shared" si="182"/>
        <v>0</v>
      </c>
      <c r="E3878" s="7">
        <v>501291</v>
      </c>
      <c r="F3878" t="s">
        <v>50</v>
      </c>
      <c r="G3878" t="s">
        <v>133</v>
      </c>
      <c r="H3878" s="7">
        <v>10</v>
      </c>
      <c r="I3878" s="7" t="s">
        <v>148</v>
      </c>
      <c r="J3878" t="s">
        <v>18</v>
      </c>
      <c r="K3878">
        <v>19.100000000000001</v>
      </c>
      <c r="L3878">
        <v>1</v>
      </c>
      <c r="M3878">
        <v>92</v>
      </c>
      <c r="N3878">
        <v>2.76</v>
      </c>
    </row>
    <row r="3879" spans="1:14" x14ac:dyDescent="0.25">
      <c r="A3879" s="7">
        <v>502380</v>
      </c>
      <c r="B3879" s="7">
        <f t="shared" si="180"/>
        <v>0</v>
      </c>
      <c r="C3879" s="7">
        <f t="shared" si="181"/>
        <v>0</v>
      </c>
      <c r="D3879" s="7">
        <f t="shared" si="182"/>
        <v>0</v>
      </c>
      <c r="E3879" s="7">
        <v>501291</v>
      </c>
      <c r="F3879" t="s">
        <v>50</v>
      </c>
      <c r="G3879" t="s">
        <v>133</v>
      </c>
      <c r="H3879" s="7">
        <v>10</v>
      </c>
      <c r="I3879" s="7" t="s">
        <v>148</v>
      </c>
      <c r="J3879" t="s">
        <v>18</v>
      </c>
      <c r="K3879">
        <v>19.2</v>
      </c>
      <c r="L3879">
        <v>1</v>
      </c>
      <c r="M3879">
        <v>92</v>
      </c>
      <c r="N3879">
        <v>2.76</v>
      </c>
    </row>
    <row r="3880" spans="1:14" x14ac:dyDescent="0.25">
      <c r="A3880" s="7">
        <v>502381</v>
      </c>
      <c r="B3880" s="7">
        <f t="shared" si="180"/>
        <v>0</v>
      </c>
      <c r="C3880" s="7">
        <f t="shared" si="181"/>
        <v>0</v>
      </c>
      <c r="D3880" s="7">
        <f t="shared" si="182"/>
        <v>0</v>
      </c>
      <c r="E3880" s="7">
        <v>501291</v>
      </c>
      <c r="F3880" t="s">
        <v>50</v>
      </c>
      <c r="G3880" t="s">
        <v>133</v>
      </c>
      <c r="H3880" s="7">
        <v>10</v>
      </c>
      <c r="I3880" s="7" t="s">
        <v>148</v>
      </c>
      <c r="J3880" t="s">
        <v>18</v>
      </c>
      <c r="K3880">
        <v>14.1</v>
      </c>
      <c r="L3880">
        <v>1</v>
      </c>
      <c r="M3880">
        <v>92</v>
      </c>
      <c r="N3880">
        <v>2.76</v>
      </c>
    </row>
    <row r="3881" spans="1:14" x14ac:dyDescent="0.25">
      <c r="A3881" s="7">
        <v>502382</v>
      </c>
      <c r="B3881" s="7">
        <f t="shared" si="180"/>
        <v>0</v>
      </c>
      <c r="C3881" s="7">
        <f t="shared" si="181"/>
        <v>0</v>
      </c>
      <c r="D3881" s="7">
        <f t="shared" si="182"/>
        <v>0</v>
      </c>
      <c r="E3881" s="7">
        <v>501291</v>
      </c>
      <c r="F3881" t="s">
        <v>50</v>
      </c>
      <c r="G3881" t="s">
        <v>133</v>
      </c>
      <c r="H3881" s="7">
        <v>10</v>
      </c>
      <c r="I3881" s="7" t="s">
        <v>148</v>
      </c>
      <c r="J3881" t="s">
        <v>18</v>
      </c>
      <c r="K3881">
        <v>19.399999999999999</v>
      </c>
      <c r="L3881">
        <v>1</v>
      </c>
      <c r="M3881">
        <v>92</v>
      </c>
      <c r="N3881">
        <v>2.76</v>
      </c>
    </row>
    <row r="3882" spans="1:14" x14ac:dyDescent="0.25">
      <c r="A3882" s="7">
        <v>502385</v>
      </c>
      <c r="B3882" s="7">
        <f t="shared" si="180"/>
        <v>0</v>
      </c>
      <c r="C3882" s="7">
        <f t="shared" si="181"/>
        <v>0</v>
      </c>
      <c r="D3882" s="7">
        <f t="shared" si="182"/>
        <v>0</v>
      </c>
      <c r="E3882" s="7">
        <v>501291</v>
      </c>
      <c r="F3882" t="s">
        <v>50</v>
      </c>
      <c r="G3882" t="s">
        <v>133</v>
      </c>
      <c r="H3882" s="7">
        <v>10</v>
      </c>
      <c r="I3882" s="7" t="s">
        <v>148</v>
      </c>
      <c r="J3882" t="s">
        <v>18</v>
      </c>
      <c r="K3882">
        <v>18.3</v>
      </c>
      <c r="L3882">
        <v>1</v>
      </c>
      <c r="M3882">
        <v>92</v>
      </c>
      <c r="N3882">
        <v>2.76</v>
      </c>
    </row>
    <row r="3883" spans="1:14" x14ac:dyDescent="0.25">
      <c r="A3883" s="7">
        <v>502386</v>
      </c>
      <c r="B3883" s="7">
        <f t="shared" si="180"/>
        <v>0</v>
      </c>
      <c r="C3883" s="7">
        <f t="shared" si="181"/>
        <v>0</v>
      </c>
      <c r="D3883" s="7">
        <f t="shared" si="182"/>
        <v>0</v>
      </c>
      <c r="E3883" s="7">
        <v>501291</v>
      </c>
      <c r="F3883" t="s">
        <v>50</v>
      </c>
      <c r="G3883" t="s">
        <v>133</v>
      </c>
      <c r="H3883" s="7">
        <v>10</v>
      </c>
      <c r="I3883" s="7" t="s">
        <v>148</v>
      </c>
      <c r="J3883" t="s">
        <v>18</v>
      </c>
      <c r="K3883">
        <v>25.8</v>
      </c>
      <c r="L3883">
        <v>1</v>
      </c>
      <c r="M3883">
        <v>92</v>
      </c>
      <c r="N3883">
        <v>2.76</v>
      </c>
    </row>
    <row r="3884" spans="1:14" x14ac:dyDescent="0.25">
      <c r="A3884" s="7">
        <v>502387</v>
      </c>
      <c r="B3884" s="7">
        <f t="shared" si="180"/>
        <v>0</v>
      </c>
      <c r="C3884" s="7">
        <f t="shared" si="181"/>
        <v>0</v>
      </c>
      <c r="D3884" s="7">
        <f t="shared" si="182"/>
        <v>0</v>
      </c>
      <c r="E3884" s="7">
        <v>501291</v>
      </c>
      <c r="F3884" t="s">
        <v>50</v>
      </c>
      <c r="G3884" t="s">
        <v>133</v>
      </c>
      <c r="H3884" s="7">
        <v>10</v>
      </c>
      <c r="I3884" s="7" t="s">
        <v>148</v>
      </c>
      <c r="J3884" t="s">
        <v>18</v>
      </c>
      <c r="K3884">
        <v>18.5</v>
      </c>
      <c r="L3884">
        <v>1</v>
      </c>
      <c r="M3884">
        <v>92</v>
      </c>
      <c r="N3884">
        <v>2.76</v>
      </c>
    </row>
    <row r="3885" spans="1:14" x14ac:dyDescent="0.25">
      <c r="A3885" s="7">
        <v>502388</v>
      </c>
      <c r="B3885" s="7">
        <f t="shared" si="180"/>
        <v>0</v>
      </c>
      <c r="C3885" s="7">
        <f t="shared" si="181"/>
        <v>0</v>
      </c>
      <c r="D3885" s="7">
        <f t="shared" si="182"/>
        <v>0</v>
      </c>
      <c r="E3885" s="7">
        <v>501291</v>
      </c>
      <c r="F3885" t="s">
        <v>50</v>
      </c>
      <c r="G3885" t="s">
        <v>133</v>
      </c>
      <c r="H3885" s="7">
        <v>10</v>
      </c>
      <c r="I3885" s="7" t="s">
        <v>148</v>
      </c>
      <c r="J3885" t="s">
        <v>18</v>
      </c>
      <c r="K3885">
        <v>26</v>
      </c>
      <c r="L3885">
        <v>1</v>
      </c>
      <c r="M3885">
        <v>92</v>
      </c>
      <c r="N3885">
        <v>2.76</v>
      </c>
    </row>
    <row r="3886" spans="1:14" x14ac:dyDescent="0.25">
      <c r="A3886" s="7">
        <v>502389</v>
      </c>
      <c r="B3886" s="7">
        <f t="shared" si="180"/>
        <v>0</v>
      </c>
      <c r="C3886" s="7">
        <f t="shared" si="181"/>
        <v>0</v>
      </c>
      <c r="D3886" s="7">
        <f t="shared" si="182"/>
        <v>0</v>
      </c>
      <c r="E3886" s="7">
        <v>501291</v>
      </c>
      <c r="F3886" t="s">
        <v>50</v>
      </c>
      <c r="G3886" t="s">
        <v>133</v>
      </c>
      <c r="H3886" s="7">
        <v>10</v>
      </c>
      <c r="I3886" s="7" t="s">
        <v>148</v>
      </c>
      <c r="J3886" t="s">
        <v>18</v>
      </c>
      <c r="K3886">
        <v>13.7</v>
      </c>
      <c r="L3886">
        <v>1</v>
      </c>
      <c r="M3886">
        <v>92</v>
      </c>
      <c r="N3886">
        <v>2.76</v>
      </c>
    </row>
    <row r="3887" spans="1:14" x14ac:dyDescent="0.25">
      <c r="A3887" s="7">
        <v>502392</v>
      </c>
      <c r="B3887" s="7">
        <f t="shared" si="180"/>
        <v>0</v>
      </c>
      <c r="C3887" s="7">
        <f t="shared" si="181"/>
        <v>0</v>
      </c>
      <c r="D3887" s="7">
        <f t="shared" si="182"/>
        <v>0</v>
      </c>
      <c r="E3887" s="7">
        <v>501291</v>
      </c>
      <c r="F3887" t="s">
        <v>50</v>
      </c>
      <c r="G3887" t="s">
        <v>133</v>
      </c>
      <c r="H3887" s="7">
        <v>10</v>
      </c>
      <c r="I3887" s="7" t="s">
        <v>148</v>
      </c>
      <c r="J3887" t="s">
        <v>18</v>
      </c>
      <c r="K3887">
        <v>45</v>
      </c>
      <c r="L3887">
        <v>1</v>
      </c>
      <c r="M3887">
        <v>118.7</v>
      </c>
      <c r="N3887">
        <v>2.76</v>
      </c>
    </row>
    <row r="3888" spans="1:14" x14ac:dyDescent="0.25">
      <c r="A3888" s="7">
        <v>502393</v>
      </c>
      <c r="B3888" s="7">
        <f t="shared" si="180"/>
        <v>0</v>
      </c>
      <c r="C3888" s="7">
        <f t="shared" si="181"/>
        <v>0</v>
      </c>
      <c r="D3888" s="7">
        <f t="shared" si="182"/>
        <v>0</v>
      </c>
      <c r="E3888" s="7">
        <v>501291</v>
      </c>
      <c r="F3888" t="s">
        <v>50</v>
      </c>
      <c r="G3888" t="s">
        <v>133</v>
      </c>
      <c r="H3888" s="7">
        <v>10</v>
      </c>
      <c r="I3888" s="7" t="s">
        <v>148</v>
      </c>
      <c r="J3888" t="s">
        <v>18</v>
      </c>
      <c r="K3888">
        <v>18.899999999999999</v>
      </c>
      <c r="L3888">
        <v>1</v>
      </c>
      <c r="M3888">
        <v>92</v>
      </c>
      <c r="N3888">
        <v>2.76</v>
      </c>
    </row>
    <row r="3889" spans="1:14" x14ac:dyDescent="0.25">
      <c r="A3889" s="7">
        <v>502394</v>
      </c>
      <c r="B3889" s="7">
        <f t="shared" si="180"/>
        <v>0</v>
      </c>
      <c r="C3889" s="7">
        <f t="shared" si="181"/>
        <v>0</v>
      </c>
      <c r="D3889" s="7">
        <f t="shared" si="182"/>
        <v>0</v>
      </c>
      <c r="E3889" s="7">
        <v>501291</v>
      </c>
      <c r="F3889" t="s">
        <v>50</v>
      </c>
      <c r="G3889" t="s">
        <v>133</v>
      </c>
      <c r="H3889" s="7">
        <v>10</v>
      </c>
      <c r="I3889" s="7" t="s">
        <v>148</v>
      </c>
      <c r="J3889" t="s">
        <v>18</v>
      </c>
      <c r="K3889">
        <v>32.799999999999997</v>
      </c>
      <c r="L3889">
        <v>3</v>
      </c>
      <c r="M3889">
        <v>57</v>
      </c>
      <c r="N3889">
        <v>2.76</v>
      </c>
    </row>
    <row r="3890" spans="1:14" x14ac:dyDescent="0.25">
      <c r="A3890" s="7">
        <v>502396</v>
      </c>
      <c r="B3890" s="7">
        <f t="shared" si="180"/>
        <v>0</v>
      </c>
      <c r="C3890" s="7">
        <f t="shared" si="181"/>
        <v>0</v>
      </c>
      <c r="D3890" s="7">
        <f t="shared" si="182"/>
        <v>0</v>
      </c>
      <c r="E3890" s="7">
        <v>501291</v>
      </c>
      <c r="F3890" t="s">
        <v>50</v>
      </c>
      <c r="G3890" t="s">
        <v>133</v>
      </c>
      <c r="H3890" s="7">
        <v>10</v>
      </c>
      <c r="I3890" s="7" t="s">
        <v>148</v>
      </c>
      <c r="J3890" t="s">
        <v>18</v>
      </c>
      <c r="K3890">
        <v>33.200000000000003</v>
      </c>
      <c r="L3890">
        <v>3</v>
      </c>
      <c r="M3890">
        <v>57</v>
      </c>
      <c r="N3890">
        <v>2.76</v>
      </c>
    </row>
    <row r="3891" spans="1:14" x14ac:dyDescent="0.25">
      <c r="A3891" s="7">
        <v>502668</v>
      </c>
      <c r="B3891" s="7">
        <f t="shared" si="180"/>
        <v>0</v>
      </c>
      <c r="C3891" s="7">
        <f t="shared" si="181"/>
        <v>0</v>
      </c>
      <c r="D3891" s="7">
        <f t="shared" si="182"/>
        <v>0</v>
      </c>
      <c r="E3891" s="7">
        <v>501298</v>
      </c>
      <c r="F3891" t="s">
        <v>50</v>
      </c>
      <c r="G3891" t="s">
        <v>85</v>
      </c>
      <c r="H3891" s="7">
        <v>35</v>
      </c>
      <c r="I3891" s="7" t="s">
        <v>148</v>
      </c>
      <c r="J3891" t="s">
        <v>18</v>
      </c>
      <c r="K3891">
        <v>61</v>
      </c>
      <c r="L3891">
        <v>3</v>
      </c>
      <c r="M3891">
        <v>57</v>
      </c>
      <c r="N3891">
        <v>2.76</v>
      </c>
    </row>
    <row r="3892" spans="1:14" x14ac:dyDescent="0.25">
      <c r="A3892" s="7">
        <v>502670</v>
      </c>
      <c r="B3892" s="7">
        <f t="shared" si="180"/>
        <v>0</v>
      </c>
      <c r="C3892" s="7">
        <f t="shared" si="181"/>
        <v>0</v>
      </c>
      <c r="D3892" s="7">
        <f t="shared" si="182"/>
        <v>0</v>
      </c>
      <c r="E3892" s="7">
        <v>501298</v>
      </c>
      <c r="F3892" t="s">
        <v>50</v>
      </c>
      <c r="G3892" t="s">
        <v>85</v>
      </c>
      <c r="H3892" s="7">
        <v>35</v>
      </c>
      <c r="I3892" s="7" t="s">
        <v>148</v>
      </c>
      <c r="J3892" t="s">
        <v>18</v>
      </c>
      <c r="K3892">
        <v>76</v>
      </c>
      <c r="L3892">
        <v>2</v>
      </c>
      <c r="M3892">
        <v>83.2</v>
      </c>
      <c r="N3892">
        <v>2.76</v>
      </c>
    </row>
    <row r="3893" spans="1:14" x14ac:dyDescent="0.25">
      <c r="A3893" s="7">
        <v>502672</v>
      </c>
      <c r="B3893" s="7">
        <f t="shared" si="180"/>
        <v>0</v>
      </c>
      <c r="C3893" s="7">
        <f t="shared" si="181"/>
        <v>0</v>
      </c>
      <c r="D3893" s="7">
        <f t="shared" si="182"/>
        <v>0</v>
      </c>
      <c r="E3893" s="7">
        <v>501298</v>
      </c>
      <c r="F3893" t="s">
        <v>50</v>
      </c>
      <c r="G3893" t="s">
        <v>85</v>
      </c>
      <c r="H3893" s="7">
        <v>35</v>
      </c>
      <c r="I3893" s="7" t="s">
        <v>148</v>
      </c>
      <c r="J3893" t="s">
        <v>18</v>
      </c>
      <c r="K3893">
        <v>27</v>
      </c>
      <c r="L3893">
        <v>2</v>
      </c>
      <c r="M3893">
        <v>57</v>
      </c>
      <c r="N3893">
        <v>2.76</v>
      </c>
    </row>
    <row r="3894" spans="1:14" x14ac:dyDescent="0.25">
      <c r="A3894" s="7">
        <v>502673</v>
      </c>
      <c r="B3894" s="7">
        <f t="shared" si="180"/>
        <v>0</v>
      </c>
      <c r="C3894" s="7">
        <f t="shared" si="181"/>
        <v>0</v>
      </c>
      <c r="D3894" s="7">
        <f t="shared" si="182"/>
        <v>0</v>
      </c>
      <c r="E3894" s="7">
        <v>501298</v>
      </c>
      <c r="F3894" t="s">
        <v>50</v>
      </c>
      <c r="G3894" t="s">
        <v>85</v>
      </c>
      <c r="H3894" s="7">
        <v>35</v>
      </c>
      <c r="I3894" s="7" t="s">
        <v>148</v>
      </c>
      <c r="J3894" t="s">
        <v>18</v>
      </c>
      <c r="K3894">
        <v>32.700000000000003</v>
      </c>
      <c r="L3894">
        <v>1</v>
      </c>
      <c r="M3894">
        <v>92</v>
      </c>
      <c r="N3894">
        <v>2.76</v>
      </c>
    </row>
    <row r="3895" spans="1:14" x14ac:dyDescent="0.25">
      <c r="A3895" s="7">
        <v>502675</v>
      </c>
      <c r="B3895" s="7">
        <f t="shared" si="180"/>
        <v>0</v>
      </c>
      <c r="C3895" s="7">
        <f t="shared" si="181"/>
        <v>0</v>
      </c>
      <c r="D3895" s="7">
        <f t="shared" si="182"/>
        <v>0</v>
      </c>
      <c r="E3895" s="7">
        <v>501298</v>
      </c>
      <c r="F3895" t="s">
        <v>50</v>
      </c>
      <c r="G3895" t="s">
        <v>85</v>
      </c>
      <c r="H3895" s="7">
        <v>35</v>
      </c>
      <c r="I3895" s="7" t="s">
        <v>148</v>
      </c>
      <c r="J3895" t="s">
        <v>18</v>
      </c>
      <c r="K3895">
        <v>60</v>
      </c>
      <c r="L3895">
        <v>3</v>
      </c>
      <c r="M3895">
        <v>57</v>
      </c>
      <c r="N3895">
        <v>2.76</v>
      </c>
    </row>
    <row r="3896" spans="1:14" x14ac:dyDescent="0.25">
      <c r="A3896" s="7">
        <v>502677</v>
      </c>
      <c r="B3896" s="7">
        <f t="shared" si="180"/>
        <v>0</v>
      </c>
      <c r="C3896" s="7">
        <f t="shared" si="181"/>
        <v>0</v>
      </c>
      <c r="D3896" s="7">
        <f t="shared" si="182"/>
        <v>0</v>
      </c>
      <c r="E3896" s="7">
        <v>501298</v>
      </c>
      <c r="F3896" t="s">
        <v>50</v>
      </c>
      <c r="G3896" t="s">
        <v>85</v>
      </c>
      <c r="H3896" s="7">
        <v>35</v>
      </c>
      <c r="I3896" s="7" t="s">
        <v>148</v>
      </c>
      <c r="J3896" t="s">
        <v>18</v>
      </c>
      <c r="K3896">
        <v>33.9</v>
      </c>
      <c r="L3896">
        <v>1</v>
      </c>
      <c r="M3896">
        <v>92</v>
      </c>
      <c r="N3896">
        <v>2.76</v>
      </c>
    </row>
    <row r="3897" spans="1:14" x14ac:dyDescent="0.25">
      <c r="A3897" s="7">
        <v>502678</v>
      </c>
      <c r="B3897" s="7">
        <f t="shared" si="180"/>
        <v>0</v>
      </c>
      <c r="C3897" s="7">
        <f t="shared" si="181"/>
        <v>0</v>
      </c>
      <c r="D3897" s="7">
        <f t="shared" si="182"/>
        <v>0</v>
      </c>
      <c r="E3897" s="7">
        <v>501298</v>
      </c>
      <c r="F3897" t="s">
        <v>50</v>
      </c>
      <c r="G3897" t="s">
        <v>85</v>
      </c>
      <c r="H3897" s="7">
        <v>35</v>
      </c>
      <c r="I3897" s="7" t="s">
        <v>148</v>
      </c>
      <c r="J3897" t="s">
        <v>18</v>
      </c>
      <c r="K3897">
        <v>20.7</v>
      </c>
      <c r="L3897">
        <v>1</v>
      </c>
      <c r="M3897">
        <v>92</v>
      </c>
      <c r="N3897">
        <v>2.76</v>
      </c>
    </row>
    <row r="3898" spans="1:14" x14ac:dyDescent="0.25">
      <c r="A3898" s="7">
        <v>502679</v>
      </c>
      <c r="B3898" s="7">
        <f t="shared" si="180"/>
        <v>0</v>
      </c>
      <c r="C3898" s="7">
        <f t="shared" si="181"/>
        <v>0</v>
      </c>
      <c r="D3898" s="7">
        <f t="shared" si="182"/>
        <v>0</v>
      </c>
      <c r="E3898" s="7">
        <v>501298</v>
      </c>
      <c r="F3898" t="s">
        <v>50</v>
      </c>
      <c r="G3898" t="s">
        <v>85</v>
      </c>
      <c r="H3898" s="7">
        <v>35</v>
      </c>
      <c r="I3898" s="7" t="s">
        <v>148</v>
      </c>
      <c r="J3898" t="s">
        <v>18</v>
      </c>
      <c r="K3898">
        <v>22.5</v>
      </c>
      <c r="L3898">
        <v>1</v>
      </c>
      <c r="M3898">
        <v>92</v>
      </c>
      <c r="N3898">
        <v>2.76</v>
      </c>
    </row>
    <row r="3899" spans="1:14" x14ac:dyDescent="0.25">
      <c r="A3899" s="7">
        <v>502681</v>
      </c>
      <c r="B3899" s="7">
        <f t="shared" si="180"/>
        <v>0</v>
      </c>
      <c r="C3899" s="7">
        <f t="shared" si="181"/>
        <v>0</v>
      </c>
      <c r="D3899" s="7">
        <f t="shared" si="182"/>
        <v>0</v>
      </c>
      <c r="E3899" s="7">
        <v>501298</v>
      </c>
      <c r="F3899" t="s">
        <v>50</v>
      </c>
      <c r="G3899" t="s">
        <v>85</v>
      </c>
      <c r="H3899" s="7">
        <v>35</v>
      </c>
      <c r="I3899" s="7" t="s">
        <v>148</v>
      </c>
      <c r="J3899" t="s">
        <v>18</v>
      </c>
      <c r="K3899">
        <v>64.900000000000006</v>
      </c>
      <c r="L3899">
        <v>1</v>
      </c>
      <c r="M3899">
        <v>118.7</v>
      </c>
      <c r="N3899">
        <v>2.76</v>
      </c>
    </row>
    <row r="3900" spans="1:14" x14ac:dyDescent="0.25">
      <c r="A3900" s="7">
        <v>502683</v>
      </c>
      <c r="B3900" s="7">
        <f t="shared" si="180"/>
        <v>0</v>
      </c>
      <c r="C3900" s="7">
        <f t="shared" si="181"/>
        <v>0</v>
      </c>
      <c r="D3900" s="7">
        <f t="shared" si="182"/>
        <v>0</v>
      </c>
      <c r="E3900" s="7">
        <v>501298</v>
      </c>
      <c r="F3900" t="s">
        <v>50</v>
      </c>
      <c r="G3900" t="s">
        <v>85</v>
      </c>
      <c r="H3900" s="7">
        <v>35</v>
      </c>
      <c r="I3900" s="7" t="s">
        <v>148</v>
      </c>
      <c r="J3900" t="s">
        <v>18</v>
      </c>
      <c r="K3900">
        <v>60.2</v>
      </c>
      <c r="L3900">
        <v>2</v>
      </c>
      <c r="M3900">
        <v>73.5</v>
      </c>
      <c r="N3900">
        <v>2.76</v>
      </c>
    </row>
    <row r="3901" spans="1:14" x14ac:dyDescent="0.25">
      <c r="A3901" s="7">
        <v>502745</v>
      </c>
      <c r="B3901" s="7">
        <f t="shared" si="180"/>
        <v>0</v>
      </c>
      <c r="C3901" s="7">
        <f t="shared" si="181"/>
        <v>0</v>
      </c>
      <c r="D3901" s="7">
        <f t="shared" si="182"/>
        <v>0</v>
      </c>
      <c r="E3901" s="7">
        <v>447453</v>
      </c>
      <c r="F3901" t="s">
        <v>50</v>
      </c>
      <c r="G3901" t="s">
        <v>104</v>
      </c>
      <c r="H3901" s="7">
        <v>19</v>
      </c>
      <c r="I3901" s="7" t="s">
        <v>149</v>
      </c>
      <c r="J3901" t="s">
        <v>18</v>
      </c>
      <c r="K3901">
        <v>195.1</v>
      </c>
      <c r="L3901">
        <v>1</v>
      </c>
      <c r="M3901" t="s">
        <v>149</v>
      </c>
      <c r="N3901" t="s">
        <v>149</v>
      </c>
    </row>
    <row r="3902" spans="1:14" x14ac:dyDescent="0.25">
      <c r="A3902" s="7">
        <v>503571</v>
      </c>
      <c r="B3902" s="7">
        <f t="shared" si="180"/>
        <v>0</v>
      </c>
      <c r="C3902" s="7">
        <f t="shared" si="181"/>
        <v>0</v>
      </c>
      <c r="D3902" s="7">
        <f t="shared" si="182"/>
        <v>0</v>
      </c>
      <c r="E3902" s="7">
        <v>503569</v>
      </c>
      <c r="F3902" t="s">
        <v>29</v>
      </c>
      <c r="G3902" t="s">
        <v>134</v>
      </c>
      <c r="H3902" s="7">
        <v>92</v>
      </c>
      <c r="I3902" s="7" t="s">
        <v>148</v>
      </c>
      <c r="J3902" t="s">
        <v>11</v>
      </c>
      <c r="K3902">
        <v>50.5</v>
      </c>
      <c r="L3902">
        <v>3</v>
      </c>
      <c r="M3902">
        <v>80.400000000000006</v>
      </c>
      <c r="N3902">
        <v>1.9870000000000001</v>
      </c>
    </row>
    <row r="3903" spans="1:14" x14ac:dyDescent="0.25">
      <c r="A3903" s="7">
        <v>503573</v>
      </c>
      <c r="B3903" s="7">
        <f t="shared" si="180"/>
        <v>0</v>
      </c>
      <c r="C3903" s="7">
        <f t="shared" si="181"/>
        <v>0</v>
      </c>
      <c r="D3903" s="7">
        <f t="shared" si="182"/>
        <v>0</v>
      </c>
      <c r="E3903" s="7">
        <v>503569</v>
      </c>
      <c r="F3903" t="s">
        <v>29</v>
      </c>
      <c r="G3903" t="s">
        <v>134</v>
      </c>
      <c r="H3903" s="7">
        <v>92</v>
      </c>
      <c r="I3903" s="7" t="s">
        <v>148</v>
      </c>
      <c r="J3903" t="s">
        <v>11</v>
      </c>
      <c r="K3903">
        <v>51</v>
      </c>
      <c r="L3903">
        <v>2</v>
      </c>
      <c r="M3903">
        <v>103.9</v>
      </c>
      <c r="N3903">
        <v>1.9870000000000001</v>
      </c>
    </row>
    <row r="3904" spans="1:14" x14ac:dyDescent="0.25">
      <c r="A3904" s="7">
        <v>503575</v>
      </c>
      <c r="B3904" s="7">
        <f t="shared" si="180"/>
        <v>0</v>
      </c>
      <c r="C3904" s="7">
        <f t="shared" si="181"/>
        <v>0</v>
      </c>
      <c r="D3904" s="7">
        <f t="shared" si="182"/>
        <v>0</v>
      </c>
      <c r="E3904" s="7">
        <v>503569</v>
      </c>
      <c r="F3904" t="s">
        <v>29</v>
      </c>
      <c r="G3904" t="s">
        <v>134</v>
      </c>
      <c r="H3904" s="7">
        <v>92</v>
      </c>
      <c r="I3904" s="7" t="s">
        <v>148</v>
      </c>
      <c r="J3904" t="s">
        <v>11</v>
      </c>
      <c r="K3904">
        <v>36.6</v>
      </c>
      <c r="L3904">
        <v>1</v>
      </c>
      <c r="M3904">
        <v>167.6</v>
      </c>
      <c r="N3904">
        <v>1.9870000000000001</v>
      </c>
    </row>
    <row r="3905" spans="1:14" x14ac:dyDescent="0.25">
      <c r="A3905" s="7">
        <v>503577</v>
      </c>
      <c r="B3905" s="7">
        <f t="shared" si="180"/>
        <v>0</v>
      </c>
      <c r="C3905" s="7">
        <f t="shared" si="181"/>
        <v>0</v>
      </c>
      <c r="D3905" s="7">
        <f t="shared" si="182"/>
        <v>0</v>
      </c>
      <c r="E3905" s="7">
        <v>503569</v>
      </c>
      <c r="F3905" t="s">
        <v>29</v>
      </c>
      <c r="G3905" t="s">
        <v>134</v>
      </c>
      <c r="H3905" s="7">
        <v>92</v>
      </c>
      <c r="I3905" s="7" t="s">
        <v>148</v>
      </c>
      <c r="J3905" t="s">
        <v>11</v>
      </c>
      <c r="K3905">
        <v>51.5</v>
      </c>
      <c r="L3905">
        <v>4</v>
      </c>
      <c r="M3905">
        <v>65.3</v>
      </c>
      <c r="N3905">
        <v>1.9870000000000001</v>
      </c>
    </row>
    <row r="3906" spans="1:14" x14ac:dyDescent="0.25">
      <c r="A3906" s="7">
        <v>503579</v>
      </c>
      <c r="B3906" s="7">
        <f t="shared" si="180"/>
        <v>0</v>
      </c>
      <c r="C3906" s="7">
        <f t="shared" si="181"/>
        <v>0</v>
      </c>
      <c r="D3906" s="7">
        <f t="shared" si="182"/>
        <v>0</v>
      </c>
      <c r="E3906" s="7">
        <v>503569</v>
      </c>
      <c r="F3906" t="s">
        <v>29</v>
      </c>
      <c r="G3906" t="s">
        <v>134</v>
      </c>
      <c r="H3906" s="7">
        <v>92</v>
      </c>
      <c r="I3906" s="7" t="s">
        <v>148</v>
      </c>
      <c r="J3906" t="s">
        <v>11</v>
      </c>
      <c r="K3906">
        <v>36.799999999999997</v>
      </c>
      <c r="L3906">
        <v>2</v>
      </c>
      <c r="M3906">
        <v>103.9</v>
      </c>
      <c r="N3906">
        <v>1.9870000000000001</v>
      </c>
    </row>
    <row r="3907" spans="1:14" x14ac:dyDescent="0.25">
      <c r="A3907" s="7">
        <v>503581</v>
      </c>
      <c r="B3907" s="7">
        <f t="shared" ref="B3907:B3970" si="183">IF(A3907=A3908,1,0)</f>
        <v>0</v>
      </c>
      <c r="C3907" s="7">
        <f t="shared" ref="C3907:C3970" si="184">IF(A3907=A3906,1,0)</f>
        <v>0</v>
      </c>
      <c r="D3907" s="7">
        <f t="shared" ref="D3907:D3970" si="185">B3907+C3907</f>
        <v>0</v>
      </c>
      <c r="E3907" s="7">
        <v>503569</v>
      </c>
      <c r="F3907" t="s">
        <v>29</v>
      </c>
      <c r="G3907" t="s">
        <v>134</v>
      </c>
      <c r="H3907" s="7">
        <v>92</v>
      </c>
      <c r="I3907" s="7" t="s">
        <v>148</v>
      </c>
      <c r="J3907" t="s">
        <v>11</v>
      </c>
      <c r="K3907">
        <v>51.2</v>
      </c>
      <c r="L3907">
        <v>1</v>
      </c>
      <c r="M3907">
        <v>167.6</v>
      </c>
      <c r="N3907">
        <v>1.9870000000000001</v>
      </c>
    </row>
    <row r="3908" spans="1:14" x14ac:dyDescent="0.25">
      <c r="A3908" s="7">
        <v>503583</v>
      </c>
      <c r="B3908" s="7">
        <f t="shared" si="183"/>
        <v>0</v>
      </c>
      <c r="C3908" s="7">
        <f t="shared" si="184"/>
        <v>0</v>
      </c>
      <c r="D3908" s="7">
        <f t="shared" si="185"/>
        <v>0</v>
      </c>
      <c r="E3908" s="7">
        <v>503569</v>
      </c>
      <c r="F3908" t="s">
        <v>29</v>
      </c>
      <c r="G3908" t="s">
        <v>134</v>
      </c>
      <c r="H3908" s="7">
        <v>92</v>
      </c>
      <c r="I3908" s="7" t="s">
        <v>148</v>
      </c>
      <c r="J3908" t="s">
        <v>11</v>
      </c>
      <c r="K3908">
        <v>36.700000000000003</v>
      </c>
      <c r="L3908">
        <v>1</v>
      </c>
      <c r="M3908">
        <v>167.6</v>
      </c>
      <c r="N3908">
        <v>1.9870000000000001</v>
      </c>
    </row>
    <row r="3909" spans="1:14" x14ac:dyDescent="0.25">
      <c r="A3909" s="7">
        <v>503585</v>
      </c>
      <c r="B3909" s="7">
        <f t="shared" si="183"/>
        <v>0</v>
      </c>
      <c r="C3909" s="7">
        <f t="shared" si="184"/>
        <v>0</v>
      </c>
      <c r="D3909" s="7">
        <f t="shared" si="185"/>
        <v>0</v>
      </c>
      <c r="E3909" s="7">
        <v>503569</v>
      </c>
      <c r="F3909" t="s">
        <v>29</v>
      </c>
      <c r="G3909" t="s">
        <v>134</v>
      </c>
      <c r="H3909" s="7">
        <v>92</v>
      </c>
      <c r="I3909" s="7" t="s">
        <v>148</v>
      </c>
      <c r="J3909" t="s">
        <v>11</v>
      </c>
      <c r="K3909">
        <v>36.299999999999997</v>
      </c>
      <c r="L3909">
        <v>1</v>
      </c>
      <c r="M3909">
        <v>167.6</v>
      </c>
      <c r="N3909">
        <v>1.9870000000000001</v>
      </c>
    </row>
    <row r="3910" spans="1:14" x14ac:dyDescent="0.25">
      <c r="A3910" s="7">
        <v>503587</v>
      </c>
      <c r="B3910" s="7">
        <f t="shared" si="183"/>
        <v>0</v>
      </c>
      <c r="C3910" s="7">
        <f t="shared" si="184"/>
        <v>0</v>
      </c>
      <c r="D3910" s="7">
        <f t="shared" si="185"/>
        <v>0</v>
      </c>
      <c r="E3910" s="7">
        <v>503569</v>
      </c>
      <c r="F3910" t="s">
        <v>29</v>
      </c>
      <c r="G3910" t="s">
        <v>134</v>
      </c>
      <c r="H3910" s="7">
        <v>92</v>
      </c>
      <c r="I3910" s="7" t="s">
        <v>148</v>
      </c>
      <c r="J3910" t="s">
        <v>11</v>
      </c>
      <c r="K3910">
        <v>28.7</v>
      </c>
      <c r="L3910">
        <v>1</v>
      </c>
      <c r="M3910">
        <v>142</v>
      </c>
      <c r="N3910">
        <v>1.9870000000000001</v>
      </c>
    </row>
    <row r="3911" spans="1:14" x14ac:dyDescent="0.25">
      <c r="A3911" s="7">
        <v>503589</v>
      </c>
      <c r="B3911" s="7">
        <f t="shared" si="183"/>
        <v>0</v>
      </c>
      <c r="C3911" s="7">
        <f t="shared" si="184"/>
        <v>0</v>
      </c>
      <c r="D3911" s="7">
        <f t="shared" si="185"/>
        <v>0</v>
      </c>
      <c r="E3911" s="7">
        <v>503569</v>
      </c>
      <c r="F3911" t="s">
        <v>29</v>
      </c>
      <c r="G3911" t="s">
        <v>134</v>
      </c>
      <c r="H3911" s="7">
        <v>92</v>
      </c>
      <c r="I3911" s="7" t="s">
        <v>148</v>
      </c>
      <c r="J3911" t="s">
        <v>11</v>
      </c>
      <c r="K3911">
        <v>37.700000000000003</v>
      </c>
      <c r="L3911">
        <v>1</v>
      </c>
      <c r="M3911">
        <v>167.6</v>
      </c>
      <c r="N3911">
        <v>1.9870000000000001</v>
      </c>
    </row>
    <row r="3912" spans="1:14" x14ac:dyDescent="0.25">
      <c r="A3912" s="7">
        <v>503591</v>
      </c>
      <c r="B3912" s="7">
        <f t="shared" si="183"/>
        <v>0</v>
      </c>
      <c r="C3912" s="7">
        <f t="shared" si="184"/>
        <v>0</v>
      </c>
      <c r="D3912" s="7">
        <f t="shared" si="185"/>
        <v>0</v>
      </c>
      <c r="E3912" s="7">
        <v>503569</v>
      </c>
      <c r="F3912" t="s">
        <v>29</v>
      </c>
      <c r="G3912" t="s">
        <v>134</v>
      </c>
      <c r="H3912" s="7">
        <v>92</v>
      </c>
      <c r="I3912" s="7" t="s">
        <v>148</v>
      </c>
      <c r="J3912" t="s">
        <v>11</v>
      </c>
      <c r="K3912">
        <v>29</v>
      </c>
      <c r="L3912">
        <v>1</v>
      </c>
      <c r="M3912">
        <v>142</v>
      </c>
      <c r="N3912">
        <v>1.9870000000000001</v>
      </c>
    </row>
    <row r="3913" spans="1:14" x14ac:dyDescent="0.25">
      <c r="A3913" s="7">
        <v>503593</v>
      </c>
      <c r="B3913" s="7">
        <f t="shared" si="183"/>
        <v>0</v>
      </c>
      <c r="C3913" s="7">
        <f t="shared" si="184"/>
        <v>0</v>
      </c>
      <c r="D3913" s="7">
        <f t="shared" si="185"/>
        <v>0</v>
      </c>
      <c r="E3913" s="7">
        <v>503569</v>
      </c>
      <c r="F3913" t="s">
        <v>29</v>
      </c>
      <c r="G3913" t="s">
        <v>134</v>
      </c>
      <c r="H3913" s="7">
        <v>92</v>
      </c>
      <c r="I3913" s="7" t="s">
        <v>148</v>
      </c>
      <c r="J3913" t="s">
        <v>11</v>
      </c>
      <c r="K3913">
        <v>36.299999999999997</v>
      </c>
      <c r="L3913">
        <v>2</v>
      </c>
      <c r="M3913">
        <v>88</v>
      </c>
      <c r="N3913">
        <v>1.9870000000000001</v>
      </c>
    </row>
    <row r="3914" spans="1:14" x14ac:dyDescent="0.25">
      <c r="A3914" s="7">
        <v>503596</v>
      </c>
      <c r="B3914" s="7">
        <f t="shared" si="183"/>
        <v>0</v>
      </c>
      <c r="C3914" s="7">
        <f t="shared" si="184"/>
        <v>0</v>
      </c>
      <c r="D3914" s="7">
        <f t="shared" si="185"/>
        <v>0</v>
      </c>
      <c r="E3914" s="7">
        <v>503594</v>
      </c>
      <c r="F3914" t="s">
        <v>29</v>
      </c>
      <c r="G3914" t="s">
        <v>134</v>
      </c>
      <c r="H3914" s="7">
        <v>98</v>
      </c>
      <c r="I3914" s="7" t="s">
        <v>148</v>
      </c>
      <c r="J3914" t="s">
        <v>11</v>
      </c>
      <c r="K3914">
        <v>41.4</v>
      </c>
      <c r="L3914">
        <v>2</v>
      </c>
      <c r="M3914">
        <v>103.9</v>
      </c>
      <c r="N3914">
        <v>1.9870000000000001</v>
      </c>
    </row>
    <row r="3915" spans="1:14" x14ac:dyDescent="0.25">
      <c r="A3915" s="7">
        <v>503598</v>
      </c>
      <c r="B3915" s="7">
        <f t="shared" si="183"/>
        <v>0</v>
      </c>
      <c r="C3915" s="7">
        <f t="shared" si="184"/>
        <v>0</v>
      </c>
      <c r="D3915" s="7">
        <f t="shared" si="185"/>
        <v>0</v>
      </c>
      <c r="E3915" s="7">
        <v>503594</v>
      </c>
      <c r="F3915" t="s">
        <v>29</v>
      </c>
      <c r="G3915" t="s">
        <v>134</v>
      </c>
      <c r="H3915" s="7">
        <v>98</v>
      </c>
      <c r="I3915" s="7" t="s">
        <v>148</v>
      </c>
      <c r="J3915" t="s">
        <v>11</v>
      </c>
      <c r="K3915">
        <v>41.9</v>
      </c>
      <c r="L3915">
        <v>1</v>
      </c>
      <c r="M3915">
        <v>183.2</v>
      </c>
      <c r="N3915">
        <v>1.9870000000000001</v>
      </c>
    </row>
    <row r="3916" spans="1:14" x14ac:dyDescent="0.25">
      <c r="A3916" s="7">
        <v>503600</v>
      </c>
      <c r="B3916" s="7">
        <f t="shared" si="183"/>
        <v>0</v>
      </c>
      <c r="C3916" s="7">
        <f t="shared" si="184"/>
        <v>0</v>
      </c>
      <c r="D3916" s="7">
        <f t="shared" si="185"/>
        <v>0</v>
      </c>
      <c r="E3916" s="7">
        <v>503594</v>
      </c>
      <c r="F3916" t="s">
        <v>29</v>
      </c>
      <c r="G3916" t="s">
        <v>134</v>
      </c>
      <c r="H3916" s="7">
        <v>98</v>
      </c>
      <c r="I3916" s="7" t="s">
        <v>148</v>
      </c>
      <c r="J3916" t="s">
        <v>11</v>
      </c>
      <c r="K3916">
        <v>41.5</v>
      </c>
      <c r="L3916">
        <v>1</v>
      </c>
      <c r="M3916">
        <v>167.6</v>
      </c>
      <c r="N3916">
        <v>1.9870000000000001</v>
      </c>
    </row>
    <row r="3917" spans="1:14" x14ac:dyDescent="0.25">
      <c r="A3917" s="7">
        <v>503602</v>
      </c>
      <c r="B3917" s="7">
        <f t="shared" si="183"/>
        <v>0</v>
      </c>
      <c r="C3917" s="7">
        <f t="shared" si="184"/>
        <v>0</v>
      </c>
      <c r="D3917" s="7">
        <f t="shared" si="185"/>
        <v>0</v>
      </c>
      <c r="E3917" s="7">
        <v>503594</v>
      </c>
      <c r="F3917" t="s">
        <v>29</v>
      </c>
      <c r="G3917" t="s">
        <v>134</v>
      </c>
      <c r="H3917" s="7">
        <v>98</v>
      </c>
      <c r="I3917" s="7" t="s">
        <v>148</v>
      </c>
      <c r="J3917" t="s">
        <v>11</v>
      </c>
      <c r="K3917">
        <v>41.4</v>
      </c>
      <c r="L3917">
        <v>1</v>
      </c>
      <c r="M3917">
        <v>167.6</v>
      </c>
      <c r="N3917">
        <v>1.9870000000000001</v>
      </c>
    </row>
    <row r="3918" spans="1:14" x14ac:dyDescent="0.25">
      <c r="A3918" s="7">
        <v>503604</v>
      </c>
      <c r="B3918" s="7">
        <f t="shared" si="183"/>
        <v>0</v>
      </c>
      <c r="C3918" s="7">
        <f t="shared" si="184"/>
        <v>0</v>
      </c>
      <c r="D3918" s="7">
        <f t="shared" si="185"/>
        <v>0</v>
      </c>
      <c r="E3918" s="7">
        <v>503594</v>
      </c>
      <c r="F3918" t="s">
        <v>29</v>
      </c>
      <c r="G3918" t="s">
        <v>134</v>
      </c>
      <c r="H3918" s="7">
        <v>98</v>
      </c>
      <c r="I3918" s="7" t="s">
        <v>148</v>
      </c>
      <c r="J3918" t="s">
        <v>11</v>
      </c>
      <c r="K3918">
        <v>59.6</v>
      </c>
      <c r="L3918">
        <v>1</v>
      </c>
      <c r="M3918">
        <v>183.2</v>
      </c>
      <c r="N3918">
        <v>1.9870000000000001</v>
      </c>
    </row>
    <row r="3919" spans="1:14" x14ac:dyDescent="0.25">
      <c r="A3919" s="7">
        <v>503606</v>
      </c>
      <c r="B3919" s="7">
        <f t="shared" si="183"/>
        <v>0</v>
      </c>
      <c r="C3919" s="7">
        <f t="shared" si="184"/>
        <v>0</v>
      </c>
      <c r="D3919" s="7">
        <f t="shared" si="185"/>
        <v>0</v>
      </c>
      <c r="E3919" s="7">
        <v>503594</v>
      </c>
      <c r="F3919" t="s">
        <v>29</v>
      </c>
      <c r="G3919" t="s">
        <v>134</v>
      </c>
      <c r="H3919" s="7">
        <v>98</v>
      </c>
      <c r="I3919" s="7" t="s">
        <v>148</v>
      </c>
      <c r="J3919" t="s">
        <v>11</v>
      </c>
      <c r="K3919">
        <v>43.8</v>
      </c>
      <c r="L3919">
        <v>1</v>
      </c>
      <c r="M3919">
        <v>167.6</v>
      </c>
      <c r="N3919">
        <v>1.9870000000000001</v>
      </c>
    </row>
    <row r="3920" spans="1:14" x14ac:dyDescent="0.25">
      <c r="A3920" s="7">
        <v>503608</v>
      </c>
      <c r="B3920" s="7">
        <f t="shared" si="183"/>
        <v>0</v>
      </c>
      <c r="C3920" s="7">
        <f t="shared" si="184"/>
        <v>0</v>
      </c>
      <c r="D3920" s="7">
        <f t="shared" si="185"/>
        <v>0</v>
      </c>
      <c r="E3920" s="7">
        <v>503594</v>
      </c>
      <c r="F3920" t="s">
        <v>29</v>
      </c>
      <c r="G3920" t="s">
        <v>134</v>
      </c>
      <c r="H3920" s="7">
        <v>98</v>
      </c>
      <c r="I3920" s="7" t="s">
        <v>148</v>
      </c>
      <c r="J3920" t="s">
        <v>11</v>
      </c>
      <c r="K3920">
        <v>41.6</v>
      </c>
      <c r="L3920">
        <v>1</v>
      </c>
      <c r="M3920">
        <v>167.6</v>
      </c>
      <c r="N3920">
        <v>1.9870000000000001</v>
      </c>
    </row>
    <row r="3921" spans="1:14" x14ac:dyDescent="0.25">
      <c r="A3921" s="7">
        <v>503610</v>
      </c>
      <c r="B3921" s="7">
        <f t="shared" si="183"/>
        <v>0</v>
      </c>
      <c r="C3921" s="7">
        <f t="shared" si="184"/>
        <v>0</v>
      </c>
      <c r="D3921" s="7">
        <f t="shared" si="185"/>
        <v>0</v>
      </c>
      <c r="E3921" s="7">
        <v>503594</v>
      </c>
      <c r="F3921" t="s">
        <v>29</v>
      </c>
      <c r="G3921" t="s">
        <v>134</v>
      </c>
      <c r="H3921" s="7">
        <v>98</v>
      </c>
      <c r="I3921" s="7" t="s">
        <v>148</v>
      </c>
      <c r="J3921" t="s">
        <v>11</v>
      </c>
      <c r="K3921">
        <v>41</v>
      </c>
      <c r="L3921">
        <v>1</v>
      </c>
      <c r="M3921">
        <v>167.6</v>
      </c>
      <c r="N3921">
        <v>1.9870000000000001</v>
      </c>
    </row>
    <row r="3922" spans="1:14" x14ac:dyDescent="0.25">
      <c r="A3922" s="7">
        <v>503612</v>
      </c>
      <c r="B3922" s="7">
        <f t="shared" si="183"/>
        <v>0</v>
      </c>
      <c r="C3922" s="7">
        <f t="shared" si="184"/>
        <v>0</v>
      </c>
      <c r="D3922" s="7">
        <f t="shared" si="185"/>
        <v>0</v>
      </c>
      <c r="E3922" s="7">
        <v>503594</v>
      </c>
      <c r="F3922" t="s">
        <v>29</v>
      </c>
      <c r="G3922" t="s">
        <v>134</v>
      </c>
      <c r="H3922" s="7">
        <v>98</v>
      </c>
      <c r="I3922" s="7" t="s">
        <v>148</v>
      </c>
      <c r="J3922" t="s">
        <v>11</v>
      </c>
      <c r="K3922">
        <v>52.4</v>
      </c>
      <c r="L3922">
        <v>3</v>
      </c>
      <c r="M3922">
        <v>87.9</v>
      </c>
      <c r="N3922">
        <v>1.9870000000000001</v>
      </c>
    </row>
    <row r="3923" spans="1:14" x14ac:dyDescent="0.25">
      <c r="A3923" s="7">
        <v>503614</v>
      </c>
      <c r="B3923" s="7">
        <f t="shared" si="183"/>
        <v>0</v>
      </c>
      <c r="C3923" s="7">
        <f t="shared" si="184"/>
        <v>0</v>
      </c>
      <c r="D3923" s="7">
        <f t="shared" si="185"/>
        <v>0</v>
      </c>
      <c r="E3923" s="7">
        <v>503594</v>
      </c>
      <c r="F3923" t="s">
        <v>29</v>
      </c>
      <c r="G3923" t="s">
        <v>134</v>
      </c>
      <c r="H3923" s="7">
        <v>98</v>
      </c>
      <c r="I3923" s="7" t="s">
        <v>148</v>
      </c>
      <c r="J3923" t="s">
        <v>11</v>
      </c>
      <c r="K3923">
        <v>30.1</v>
      </c>
      <c r="L3923">
        <v>1</v>
      </c>
      <c r="M3923">
        <v>142</v>
      </c>
      <c r="N3923">
        <v>1.9870000000000001</v>
      </c>
    </row>
    <row r="3924" spans="1:14" x14ac:dyDescent="0.25">
      <c r="A3924" s="7">
        <v>503616</v>
      </c>
      <c r="B3924" s="7">
        <f t="shared" si="183"/>
        <v>0</v>
      </c>
      <c r="C3924" s="7">
        <f t="shared" si="184"/>
        <v>0</v>
      </c>
      <c r="D3924" s="7">
        <f t="shared" si="185"/>
        <v>0</v>
      </c>
      <c r="E3924" s="7">
        <v>503594</v>
      </c>
      <c r="F3924" t="s">
        <v>29</v>
      </c>
      <c r="G3924" t="s">
        <v>134</v>
      </c>
      <c r="H3924" s="7">
        <v>98</v>
      </c>
      <c r="I3924" s="7" t="s">
        <v>148</v>
      </c>
      <c r="J3924" t="s">
        <v>11</v>
      </c>
      <c r="K3924">
        <v>60</v>
      </c>
      <c r="L3924">
        <v>3</v>
      </c>
      <c r="M3924">
        <v>87.9</v>
      </c>
      <c r="N3924">
        <v>1.9870000000000001</v>
      </c>
    </row>
    <row r="3925" spans="1:14" x14ac:dyDescent="0.25">
      <c r="A3925" s="7">
        <v>503618</v>
      </c>
      <c r="B3925" s="7">
        <f t="shared" si="183"/>
        <v>0</v>
      </c>
      <c r="C3925" s="7">
        <f t="shared" si="184"/>
        <v>0</v>
      </c>
      <c r="D3925" s="7">
        <f t="shared" si="185"/>
        <v>0</v>
      </c>
      <c r="E3925" s="7">
        <v>503594</v>
      </c>
      <c r="F3925" t="s">
        <v>29</v>
      </c>
      <c r="G3925" t="s">
        <v>134</v>
      </c>
      <c r="H3925" s="7">
        <v>98</v>
      </c>
      <c r="I3925" s="7" t="s">
        <v>148</v>
      </c>
      <c r="J3925" t="s">
        <v>11</v>
      </c>
      <c r="K3925">
        <v>42.2</v>
      </c>
      <c r="L3925">
        <v>3</v>
      </c>
      <c r="M3925">
        <v>80.400000000000006</v>
      </c>
      <c r="N3925">
        <v>1.9870000000000001</v>
      </c>
    </row>
    <row r="3926" spans="1:14" x14ac:dyDescent="0.25">
      <c r="A3926" s="7">
        <v>503620</v>
      </c>
      <c r="B3926" s="7">
        <f t="shared" si="183"/>
        <v>0</v>
      </c>
      <c r="C3926" s="7">
        <f t="shared" si="184"/>
        <v>0</v>
      </c>
      <c r="D3926" s="7">
        <f t="shared" si="185"/>
        <v>0</v>
      </c>
      <c r="E3926" s="7">
        <v>503594</v>
      </c>
      <c r="F3926" t="s">
        <v>29</v>
      </c>
      <c r="G3926" t="s">
        <v>134</v>
      </c>
      <c r="H3926" s="7">
        <v>98</v>
      </c>
      <c r="I3926" s="7" t="s">
        <v>148</v>
      </c>
      <c r="J3926" t="s">
        <v>11</v>
      </c>
      <c r="K3926">
        <v>53.7</v>
      </c>
      <c r="L3926">
        <v>1</v>
      </c>
      <c r="M3926">
        <v>183.2</v>
      </c>
      <c r="N3926">
        <v>1.9870000000000001</v>
      </c>
    </row>
    <row r="3927" spans="1:14" x14ac:dyDescent="0.25">
      <c r="A3927" s="7">
        <v>503622</v>
      </c>
      <c r="B3927" s="7">
        <f t="shared" si="183"/>
        <v>0</v>
      </c>
      <c r="C3927" s="7">
        <f t="shared" si="184"/>
        <v>0</v>
      </c>
      <c r="D3927" s="7">
        <f t="shared" si="185"/>
        <v>0</v>
      </c>
      <c r="E3927" s="7">
        <v>503594</v>
      </c>
      <c r="F3927" t="s">
        <v>29</v>
      </c>
      <c r="G3927" t="s">
        <v>134</v>
      </c>
      <c r="H3927" s="7">
        <v>98</v>
      </c>
      <c r="I3927" s="7" t="s">
        <v>148</v>
      </c>
      <c r="J3927" t="s">
        <v>11</v>
      </c>
      <c r="K3927">
        <v>31.6</v>
      </c>
      <c r="L3927">
        <v>5</v>
      </c>
      <c r="M3927">
        <v>48.3</v>
      </c>
      <c r="N3927">
        <v>1.9870000000000001</v>
      </c>
    </row>
    <row r="3928" spans="1:14" x14ac:dyDescent="0.25">
      <c r="A3928" s="7">
        <v>503624</v>
      </c>
      <c r="B3928" s="7">
        <f t="shared" si="183"/>
        <v>0</v>
      </c>
      <c r="C3928" s="7">
        <f t="shared" si="184"/>
        <v>0</v>
      </c>
      <c r="D3928" s="7">
        <f t="shared" si="185"/>
        <v>0</v>
      </c>
      <c r="E3928" s="7">
        <v>503594</v>
      </c>
      <c r="F3928" t="s">
        <v>29</v>
      </c>
      <c r="G3928" t="s">
        <v>134</v>
      </c>
      <c r="H3928" s="7">
        <v>98</v>
      </c>
      <c r="I3928" s="7" t="s">
        <v>148</v>
      </c>
      <c r="J3928" t="s">
        <v>11</v>
      </c>
      <c r="K3928">
        <v>60.7</v>
      </c>
      <c r="L3928">
        <v>2</v>
      </c>
      <c r="M3928">
        <v>113.6</v>
      </c>
      <c r="N3928">
        <v>1.9870000000000001</v>
      </c>
    </row>
    <row r="3929" spans="1:14" x14ac:dyDescent="0.25">
      <c r="A3929" s="7">
        <v>503626</v>
      </c>
      <c r="B3929" s="7">
        <f t="shared" si="183"/>
        <v>0</v>
      </c>
      <c r="C3929" s="7">
        <f t="shared" si="184"/>
        <v>0</v>
      </c>
      <c r="D3929" s="7">
        <f t="shared" si="185"/>
        <v>0</v>
      </c>
      <c r="E3929" s="7">
        <v>503594</v>
      </c>
      <c r="F3929" t="s">
        <v>29</v>
      </c>
      <c r="G3929" t="s">
        <v>134</v>
      </c>
      <c r="H3929" s="7">
        <v>98</v>
      </c>
      <c r="I3929" s="7" t="s">
        <v>148</v>
      </c>
      <c r="J3929" t="s">
        <v>11</v>
      </c>
      <c r="K3929">
        <v>60.7</v>
      </c>
      <c r="L3929">
        <v>5</v>
      </c>
      <c r="M3929">
        <v>62.3</v>
      </c>
      <c r="N3929">
        <v>1.9870000000000001</v>
      </c>
    </row>
    <row r="3930" spans="1:14" x14ac:dyDescent="0.25">
      <c r="A3930" s="7">
        <v>506989</v>
      </c>
      <c r="B3930" s="7">
        <f t="shared" si="183"/>
        <v>1</v>
      </c>
      <c r="C3930" s="7">
        <f t="shared" si="184"/>
        <v>0</v>
      </c>
      <c r="D3930" s="7">
        <f t="shared" si="185"/>
        <v>1</v>
      </c>
      <c r="E3930" s="7">
        <v>506987</v>
      </c>
      <c r="F3930" t="s">
        <v>29</v>
      </c>
      <c r="G3930" t="s">
        <v>135</v>
      </c>
      <c r="H3930" s="7">
        <v>28</v>
      </c>
      <c r="I3930" s="7" t="s">
        <v>149</v>
      </c>
      <c r="J3930" t="s">
        <v>18</v>
      </c>
      <c r="K3930">
        <v>85.8</v>
      </c>
      <c r="L3930">
        <v>1</v>
      </c>
      <c r="M3930" t="s">
        <v>149</v>
      </c>
      <c r="N3930" t="s">
        <v>149</v>
      </c>
    </row>
    <row r="3931" spans="1:14" x14ac:dyDescent="0.25">
      <c r="A3931" s="7">
        <v>506989</v>
      </c>
      <c r="B3931" s="7">
        <f t="shared" si="183"/>
        <v>0</v>
      </c>
      <c r="C3931" s="7">
        <f t="shared" si="184"/>
        <v>1</v>
      </c>
      <c r="D3931" s="7">
        <f t="shared" si="185"/>
        <v>1</v>
      </c>
      <c r="E3931" s="7">
        <v>506987</v>
      </c>
      <c r="F3931" t="s">
        <v>29</v>
      </c>
      <c r="G3931" t="s">
        <v>135</v>
      </c>
      <c r="H3931" s="7">
        <v>28</v>
      </c>
      <c r="I3931" s="7" t="s">
        <v>149</v>
      </c>
      <c r="J3931" t="s">
        <v>18</v>
      </c>
      <c r="K3931">
        <v>85.8</v>
      </c>
      <c r="L3931">
        <v>1</v>
      </c>
      <c r="M3931" t="s">
        <v>149</v>
      </c>
      <c r="N3931" t="s">
        <v>149</v>
      </c>
    </row>
    <row r="3932" spans="1:14" x14ac:dyDescent="0.25">
      <c r="A3932" s="7">
        <v>506991</v>
      </c>
      <c r="B3932" s="7">
        <f t="shared" si="183"/>
        <v>1</v>
      </c>
      <c r="C3932" s="7">
        <f t="shared" si="184"/>
        <v>0</v>
      </c>
      <c r="D3932" s="7">
        <f t="shared" si="185"/>
        <v>1</v>
      </c>
      <c r="E3932" s="7">
        <v>506987</v>
      </c>
      <c r="F3932" t="s">
        <v>29</v>
      </c>
      <c r="G3932" t="s">
        <v>135</v>
      </c>
      <c r="H3932" s="7">
        <v>28</v>
      </c>
      <c r="I3932" s="7" t="s">
        <v>148</v>
      </c>
      <c r="J3932" t="s">
        <v>18</v>
      </c>
      <c r="K3932">
        <v>66</v>
      </c>
      <c r="L3932">
        <v>2</v>
      </c>
      <c r="M3932">
        <v>83.2</v>
      </c>
      <c r="N3932">
        <v>2.76</v>
      </c>
    </row>
    <row r="3933" spans="1:14" x14ac:dyDescent="0.25">
      <c r="A3933" s="7">
        <v>506991</v>
      </c>
      <c r="B3933" s="7">
        <f t="shared" si="183"/>
        <v>0</v>
      </c>
      <c r="C3933" s="7">
        <f t="shared" si="184"/>
        <v>1</v>
      </c>
      <c r="D3933" s="7">
        <f t="shared" si="185"/>
        <v>1</v>
      </c>
      <c r="E3933" s="7">
        <v>506987</v>
      </c>
      <c r="F3933" t="s">
        <v>29</v>
      </c>
      <c r="G3933" t="s">
        <v>135</v>
      </c>
      <c r="H3933" s="7">
        <v>28</v>
      </c>
      <c r="I3933" s="7" t="s">
        <v>148</v>
      </c>
      <c r="J3933" t="s">
        <v>18</v>
      </c>
      <c r="K3933">
        <v>66</v>
      </c>
      <c r="L3933">
        <v>2</v>
      </c>
      <c r="M3933">
        <v>83.2</v>
      </c>
      <c r="N3933">
        <v>2.76</v>
      </c>
    </row>
    <row r="3934" spans="1:14" x14ac:dyDescent="0.25">
      <c r="A3934" s="7">
        <v>506993</v>
      </c>
      <c r="B3934" s="7">
        <f t="shared" si="183"/>
        <v>1</v>
      </c>
      <c r="C3934" s="7">
        <f t="shared" si="184"/>
        <v>0</v>
      </c>
      <c r="D3934" s="7">
        <f t="shared" si="185"/>
        <v>1</v>
      </c>
      <c r="E3934" s="7">
        <v>506987</v>
      </c>
      <c r="F3934" t="s">
        <v>29</v>
      </c>
      <c r="G3934" t="s">
        <v>135</v>
      </c>
      <c r="H3934" s="7">
        <v>28</v>
      </c>
      <c r="I3934" s="7" t="s">
        <v>148</v>
      </c>
      <c r="J3934" t="s">
        <v>18</v>
      </c>
      <c r="K3934">
        <v>54.7</v>
      </c>
      <c r="L3934">
        <v>6</v>
      </c>
      <c r="M3934">
        <v>40.4</v>
      </c>
      <c r="N3934">
        <v>2.76</v>
      </c>
    </row>
    <row r="3935" spans="1:14" x14ac:dyDescent="0.25">
      <c r="A3935" s="7">
        <v>506993</v>
      </c>
      <c r="B3935" s="7">
        <f t="shared" si="183"/>
        <v>0</v>
      </c>
      <c r="C3935" s="7">
        <f t="shared" si="184"/>
        <v>1</v>
      </c>
      <c r="D3935" s="7">
        <f t="shared" si="185"/>
        <v>1</v>
      </c>
      <c r="E3935" s="7">
        <v>506987</v>
      </c>
      <c r="F3935" t="s">
        <v>29</v>
      </c>
      <c r="G3935" t="s">
        <v>135</v>
      </c>
      <c r="H3935" s="7">
        <v>28</v>
      </c>
      <c r="I3935" s="7" t="s">
        <v>148</v>
      </c>
      <c r="J3935" t="s">
        <v>18</v>
      </c>
      <c r="K3935">
        <v>54.7</v>
      </c>
      <c r="L3935">
        <v>6</v>
      </c>
      <c r="M3935">
        <v>40.4</v>
      </c>
      <c r="N3935">
        <v>2.76</v>
      </c>
    </row>
    <row r="3936" spans="1:14" x14ac:dyDescent="0.25">
      <c r="A3936" s="7">
        <v>506995</v>
      </c>
      <c r="B3936" s="7">
        <f t="shared" si="183"/>
        <v>1</v>
      </c>
      <c r="C3936" s="7">
        <f t="shared" si="184"/>
        <v>0</v>
      </c>
      <c r="D3936" s="7">
        <f t="shared" si="185"/>
        <v>1</v>
      </c>
      <c r="E3936" s="7">
        <v>506987</v>
      </c>
      <c r="F3936" t="s">
        <v>29</v>
      </c>
      <c r="G3936" t="s">
        <v>135</v>
      </c>
      <c r="H3936" s="7">
        <v>28</v>
      </c>
      <c r="I3936" s="7" t="s">
        <v>148</v>
      </c>
      <c r="J3936" t="s">
        <v>18</v>
      </c>
      <c r="K3936">
        <v>66.2</v>
      </c>
      <c r="L3936">
        <v>3</v>
      </c>
      <c r="M3936">
        <v>64.5</v>
      </c>
      <c r="N3936">
        <v>2.76</v>
      </c>
    </row>
    <row r="3937" spans="1:14" x14ac:dyDescent="0.25">
      <c r="A3937" s="7">
        <v>506995</v>
      </c>
      <c r="B3937" s="7">
        <f t="shared" si="183"/>
        <v>0</v>
      </c>
      <c r="C3937" s="7">
        <f t="shared" si="184"/>
        <v>1</v>
      </c>
      <c r="D3937" s="7">
        <f t="shared" si="185"/>
        <v>1</v>
      </c>
      <c r="E3937" s="7">
        <v>506987</v>
      </c>
      <c r="F3937" t="s">
        <v>29</v>
      </c>
      <c r="G3937" t="s">
        <v>135</v>
      </c>
      <c r="H3937" s="7">
        <v>28</v>
      </c>
      <c r="I3937" s="7" t="s">
        <v>148</v>
      </c>
      <c r="J3937" t="s">
        <v>18</v>
      </c>
      <c r="K3937">
        <v>66.2</v>
      </c>
      <c r="L3937">
        <v>3</v>
      </c>
      <c r="M3937">
        <v>64.5</v>
      </c>
      <c r="N3937">
        <v>2.76</v>
      </c>
    </row>
    <row r="3938" spans="1:14" x14ac:dyDescent="0.25">
      <c r="A3938" s="7">
        <v>506997</v>
      </c>
      <c r="B3938" s="7">
        <f t="shared" si="183"/>
        <v>1</v>
      </c>
      <c r="C3938" s="7">
        <f t="shared" si="184"/>
        <v>0</v>
      </c>
      <c r="D3938" s="7">
        <f t="shared" si="185"/>
        <v>1</v>
      </c>
      <c r="E3938" s="7">
        <v>506987</v>
      </c>
      <c r="F3938" t="s">
        <v>29</v>
      </c>
      <c r="G3938" t="s">
        <v>135</v>
      </c>
      <c r="H3938" s="7">
        <v>28</v>
      </c>
      <c r="I3938" s="7" t="s">
        <v>148</v>
      </c>
      <c r="J3938" t="s">
        <v>18</v>
      </c>
      <c r="K3938">
        <v>55.7</v>
      </c>
      <c r="L3938">
        <v>2</v>
      </c>
      <c r="M3938">
        <v>73.5</v>
      </c>
      <c r="N3938">
        <v>2.76</v>
      </c>
    </row>
    <row r="3939" spans="1:14" x14ac:dyDescent="0.25">
      <c r="A3939" s="7">
        <v>506997</v>
      </c>
      <c r="B3939" s="7">
        <f t="shared" si="183"/>
        <v>0</v>
      </c>
      <c r="C3939" s="7">
        <f t="shared" si="184"/>
        <v>1</v>
      </c>
      <c r="D3939" s="7">
        <f t="shared" si="185"/>
        <v>1</v>
      </c>
      <c r="E3939" s="7">
        <v>506987</v>
      </c>
      <c r="F3939" t="s">
        <v>29</v>
      </c>
      <c r="G3939" t="s">
        <v>135</v>
      </c>
      <c r="H3939" s="7">
        <v>28</v>
      </c>
      <c r="I3939" s="7" t="s">
        <v>148</v>
      </c>
      <c r="J3939" t="s">
        <v>18</v>
      </c>
      <c r="K3939">
        <v>55.7</v>
      </c>
      <c r="L3939">
        <v>2</v>
      </c>
      <c r="M3939">
        <v>73.5</v>
      </c>
      <c r="N3939">
        <v>2.76</v>
      </c>
    </row>
    <row r="3940" spans="1:14" x14ac:dyDescent="0.25">
      <c r="A3940" s="7">
        <v>506999</v>
      </c>
      <c r="B3940" s="7">
        <f t="shared" si="183"/>
        <v>1</v>
      </c>
      <c r="C3940" s="7">
        <f t="shared" si="184"/>
        <v>0</v>
      </c>
      <c r="D3940" s="7">
        <f t="shared" si="185"/>
        <v>1</v>
      </c>
      <c r="E3940" s="7">
        <v>506987</v>
      </c>
      <c r="F3940" t="s">
        <v>29</v>
      </c>
      <c r="G3940" t="s">
        <v>135</v>
      </c>
      <c r="H3940" s="7">
        <v>28</v>
      </c>
      <c r="I3940" s="7" t="s">
        <v>148</v>
      </c>
      <c r="J3940" t="s">
        <v>18</v>
      </c>
      <c r="K3940">
        <v>65.400000000000006</v>
      </c>
      <c r="L3940">
        <v>1</v>
      </c>
      <c r="M3940">
        <v>134.30000000000001</v>
      </c>
      <c r="N3940">
        <v>2.76</v>
      </c>
    </row>
    <row r="3941" spans="1:14" x14ac:dyDescent="0.25">
      <c r="A3941" s="7">
        <v>506999</v>
      </c>
      <c r="B3941" s="7">
        <f t="shared" si="183"/>
        <v>0</v>
      </c>
      <c r="C3941" s="7">
        <f t="shared" si="184"/>
        <v>1</v>
      </c>
      <c r="D3941" s="7">
        <f t="shared" si="185"/>
        <v>1</v>
      </c>
      <c r="E3941" s="7">
        <v>506987</v>
      </c>
      <c r="F3941" t="s">
        <v>29</v>
      </c>
      <c r="G3941" t="s">
        <v>135</v>
      </c>
      <c r="H3941" s="7">
        <v>28</v>
      </c>
      <c r="I3941" s="7" t="s">
        <v>148</v>
      </c>
      <c r="J3941" t="s">
        <v>18</v>
      </c>
      <c r="K3941">
        <v>65.400000000000006</v>
      </c>
      <c r="L3941">
        <v>1</v>
      </c>
      <c r="M3941">
        <v>134.30000000000001</v>
      </c>
      <c r="N3941">
        <v>2.76</v>
      </c>
    </row>
    <row r="3942" spans="1:14" x14ac:dyDescent="0.25">
      <c r="A3942" s="7">
        <v>507001</v>
      </c>
      <c r="B3942" s="7">
        <f t="shared" si="183"/>
        <v>1</v>
      </c>
      <c r="C3942" s="7">
        <f t="shared" si="184"/>
        <v>0</v>
      </c>
      <c r="D3942" s="7">
        <f t="shared" si="185"/>
        <v>1</v>
      </c>
      <c r="E3942" s="7">
        <v>506987</v>
      </c>
      <c r="F3942" t="s">
        <v>29</v>
      </c>
      <c r="G3942" t="s">
        <v>135</v>
      </c>
      <c r="H3942" s="7">
        <v>28</v>
      </c>
      <c r="I3942" s="7" t="s">
        <v>148</v>
      </c>
      <c r="J3942" t="s">
        <v>18</v>
      </c>
      <c r="K3942">
        <v>54.7</v>
      </c>
      <c r="L3942">
        <v>1</v>
      </c>
      <c r="M3942">
        <v>118.7</v>
      </c>
      <c r="N3942">
        <v>2.76</v>
      </c>
    </row>
    <row r="3943" spans="1:14" x14ac:dyDescent="0.25">
      <c r="A3943" s="7">
        <v>507001</v>
      </c>
      <c r="B3943" s="7">
        <f t="shared" si="183"/>
        <v>0</v>
      </c>
      <c r="C3943" s="7">
        <f t="shared" si="184"/>
        <v>1</v>
      </c>
      <c r="D3943" s="7">
        <f t="shared" si="185"/>
        <v>1</v>
      </c>
      <c r="E3943" s="7">
        <v>506987</v>
      </c>
      <c r="F3943" t="s">
        <v>29</v>
      </c>
      <c r="G3943" t="s">
        <v>135</v>
      </c>
      <c r="H3943" s="7">
        <v>28</v>
      </c>
      <c r="I3943" s="7" t="s">
        <v>148</v>
      </c>
      <c r="J3943" t="s">
        <v>18</v>
      </c>
      <c r="K3943">
        <v>54.7</v>
      </c>
      <c r="L3943">
        <v>1</v>
      </c>
      <c r="M3943">
        <v>118.7</v>
      </c>
      <c r="N3943">
        <v>2.76</v>
      </c>
    </row>
    <row r="3944" spans="1:14" x14ac:dyDescent="0.25">
      <c r="A3944" s="7">
        <v>507004</v>
      </c>
      <c r="B3944" s="7">
        <f t="shared" si="183"/>
        <v>1</v>
      </c>
      <c r="C3944" s="7">
        <f t="shared" si="184"/>
        <v>0</v>
      </c>
      <c r="D3944" s="7">
        <f t="shared" si="185"/>
        <v>1</v>
      </c>
      <c r="E3944" s="7">
        <v>506987</v>
      </c>
      <c r="F3944" t="s">
        <v>29</v>
      </c>
      <c r="G3944" t="s">
        <v>135</v>
      </c>
      <c r="H3944" s="7">
        <v>28</v>
      </c>
      <c r="I3944" s="7" t="s">
        <v>148</v>
      </c>
      <c r="J3944" t="s">
        <v>18</v>
      </c>
      <c r="K3944">
        <v>65.400000000000006</v>
      </c>
      <c r="L3944">
        <v>3</v>
      </c>
      <c r="M3944">
        <v>64.5</v>
      </c>
      <c r="N3944">
        <v>2.76</v>
      </c>
    </row>
    <row r="3945" spans="1:14" x14ac:dyDescent="0.25">
      <c r="A3945" s="7">
        <v>507004</v>
      </c>
      <c r="B3945" s="7">
        <f t="shared" si="183"/>
        <v>0</v>
      </c>
      <c r="C3945" s="7">
        <f t="shared" si="184"/>
        <v>1</v>
      </c>
      <c r="D3945" s="7">
        <f t="shared" si="185"/>
        <v>1</v>
      </c>
      <c r="E3945" s="7">
        <v>506987</v>
      </c>
      <c r="F3945" t="s">
        <v>29</v>
      </c>
      <c r="G3945" t="s">
        <v>135</v>
      </c>
      <c r="H3945" s="7">
        <v>28</v>
      </c>
      <c r="I3945" s="7" t="s">
        <v>148</v>
      </c>
      <c r="J3945" t="s">
        <v>18</v>
      </c>
      <c r="K3945">
        <v>65.400000000000006</v>
      </c>
      <c r="L3945">
        <v>3</v>
      </c>
      <c r="M3945">
        <v>64.5</v>
      </c>
      <c r="N3945">
        <v>2.76</v>
      </c>
    </row>
    <row r="3946" spans="1:14" x14ac:dyDescent="0.25">
      <c r="A3946" s="7">
        <v>507006</v>
      </c>
      <c r="B3946" s="7">
        <f t="shared" si="183"/>
        <v>1</v>
      </c>
      <c r="C3946" s="7">
        <f t="shared" si="184"/>
        <v>0</v>
      </c>
      <c r="D3946" s="7">
        <f t="shared" si="185"/>
        <v>1</v>
      </c>
      <c r="E3946" s="7">
        <v>506987</v>
      </c>
      <c r="F3946" t="s">
        <v>29</v>
      </c>
      <c r="G3946" t="s">
        <v>135</v>
      </c>
      <c r="H3946" s="7">
        <v>28</v>
      </c>
      <c r="I3946" s="7" t="s">
        <v>148</v>
      </c>
      <c r="J3946" t="s">
        <v>18</v>
      </c>
      <c r="K3946">
        <v>55.3</v>
      </c>
      <c r="L3946">
        <v>1</v>
      </c>
      <c r="M3946">
        <v>118.7</v>
      </c>
      <c r="N3946">
        <v>2.76</v>
      </c>
    </row>
    <row r="3947" spans="1:14" x14ac:dyDescent="0.25">
      <c r="A3947" s="7">
        <v>507006</v>
      </c>
      <c r="B3947" s="7">
        <f t="shared" si="183"/>
        <v>0</v>
      </c>
      <c r="C3947" s="7">
        <f t="shared" si="184"/>
        <v>1</v>
      </c>
      <c r="D3947" s="7">
        <f t="shared" si="185"/>
        <v>1</v>
      </c>
      <c r="E3947" s="7">
        <v>506987</v>
      </c>
      <c r="F3947" t="s">
        <v>29</v>
      </c>
      <c r="G3947" t="s">
        <v>135</v>
      </c>
      <c r="H3947" s="7">
        <v>28</v>
      </c>
      <c r="I3947" s="7" t="s">
        <v>148</v>
      </c>
      <c r="J3947" t="s">
        <v>18</v>
      </c>
      <c r="K3947">
        <v>55.3</v>
      </c>
      <c r="L3947">
        <v>1</v>
      </c>
      <c r="M3947">
        <v>118.7</v>
      </c>
      <c r="N3947">
        <v>2.76</v>
      </c>
    </row>
    <row r="3948" spans="1:14" x14ac:dyDescent="0.25">
      <c r="A3948" s="7">
        <v>507009</v>
      </c>
      <c r="B3948" s="7">
        <f t="shared" si="183"/>
        <v>0</v>
      </c>
      <c r="C3948" s="7">
        <f t="shared" si="184"/>
        <v>0</v>
      </c>
      <c r="D3948" s="7">
        <f t="shared" si="185"/>
        <v>0</v>
      </c>
      <c r="E3948" s="7">
        <v>507007</v>
      </c>
      <c r="F3948" t="s">
        <v>29</v>
      </c>
      <c r="G3948" t="s">
        <v>135</v>
      </c>
      <c r="H3948" s="7">
        <v>32</v>
      </c>
      <c r="I3948" s="7" t="s">
        <v>148</v>
      </c>
      <c r="J3948" t="s">
        <v>18</v>
      </c>
      <c r="K3948">
        <v>49.2</v>
      </c>
      <c r="L3948">
        <v>6</v>
      </c>
      <c r="M3948">
        <v>45.7</v>
      </c>
      <c r="N3948">
        <v>2.76</v>
      </c>
    </row>
    <row r="3949" spans="1:14" x14ac:dyDescent="0.25">
      <c r="A3949" s="7">
        <v>507011</v>
      </c>
      <c r="B3949" s="7">
        <f t="shared" si="183"/>
        <v>0</v>
      </c>
      <c r="C3949" s="7">
        <f t="shared" si="184"/>
        <v>0</v>
      </c>
      <c r="D3949" s="7">
        <f t="shared" si="185"/>
        <v>0</v>
      </c>
      <c r="E3949" s="7">
        <v>507007</v>
      </c>
      <c r="F3949" t="s">
        <v>29</v>
      </c>
      <c r="G3949" t="s">
        <v>135</v>
      </c>
      <c r="H3949" s="7">
        <v>32</v>
      </c>
      <c r="I3949" s="7" t="s">
        <v>148</v>
      </c>
      <c r="J3949" t="s">
        <v>18</v>
      </c>
      <c r="K3949">
        <v>44.9</v>
      </c>
      <c r="L3949">
        <v>5</v>
      </c>
      <c r="M3949">
        <v>40.4</v>
      </c>
      <c r="N3949">
        <v>2.76</v>
      </c>
    </row>
    <row r="3950" spans="1:14" x14ac:dyDescent="0.25">
      <c r="A3950" s="7">
        <v>507013</v>
      </c>
      <c r="B3950" s="7">
        <f t="shared" si="183"/>
        <v>0</v>
      </c>
      <c r="C3950" s="7">
        <f t="shared" si="184"/>
        <v>0</v>
      </c>
      <c r="D3950" s="7">
        <f t="shared" si="185"/>
        <v>0</v>
      </c>
      <c r="E3950" s="7">
        <v>507007</v>
      </c>
      <c r="F3950" t="s">
        <v>29</v>
      </c>
      <c r="G3950" t="s">
        <v>135</v>
      </c>
      <c r="H3950" s="7">
        <v>32</v>
      </c>
      <c r="I3950" s="7" t="s">
        <v>148</v>
      </c>
      <c r="J3950" t="s">
        <v>18</v>
      </c>
      <c r="K3950">
        <v>54.1</v>
      </c>
      <c r="L3950">
        <v>4</v>
      </c>
      <c r="M3950">
        <v>52.4</v>
      </c>
      <c r="N3950">
        <v>2.76</v>
      </c>
    </row>
    <row r="3951" spans="1:14" x14ac:dyDescent="0.25">
      <c r="A3951" s="7">
        <v>507015</v>
      </c>
      <c r="B3951" s="7">
        <f t="shared" si="183"/>
        <v>0</v>
      </c>
      <c r="C3951" s="7">
        <f t="shared" si="184"/>
        <v>0</v>
      </c>
      <c r="D3951" s="7">
        <f t="shared" si="185"/>
        <v>0</v>
      </c>
      <c r="E3951" s="7">
        <v>507007</v>
      </c>
      <c r="F3951" t="s">
        <v>29</v>
      </c>
      <c r="G3951" t="s">
        <v>135</v>
      </c>
      <c r="H3951" s="7">
        <v>32</v>
      </c>
      <c r="I3951" s="7" t="s">
        <v>148</v>
      </c>
      <c r="J3951" t="s">
        <v>18</v>
      </c>
      <c r="K3951">
        <v>49.5</v>
      </c>
      <c r="L3951">
        <v>1</v>
      </c>
      <c r="M3951">
        <v>118.7</v>
      </c>
      <c r="N3951">
        <v>2.76</v>
      </c>
    </row>
    <row r="3952" spans="1:14" x14ac:dyDescent="0.25">
      <c r="A3952" s="7">
        <v>507017</v>
      </c>
      <c r="B3952" s="7">
        <f t="shared" si="183"/>
        <v>0</v>
      </c>
      <c r="C3952" s="7">
        <f t="shared" si="184"/>
        <v>0</v>
      </c>
      <c r="D3952" s="7">
        <f t="shared" si="185"/>
        <v>0</v>
      </c>
      <c r="E3952" s="7">
        <v>507007</v>
      </c>
      <c r="F3952" t="s">
        <v>29</v>
      </c>
      <c r="G3952" t="s">
        <v>135</v>
      </c>
      <c r="H3952" s="7">
        <v>32</v>
      </c>
      <c r="I3952" s="7" t="s">
        <v>148</v>
      </c>
      <c r="J3952" t="s">
        <v>18</v>
      </c>
      <c r="K3952">
        <v>40</v>
      </c>
      <c r="L3952">
        <v>1</v>
      </c>
      <c r="M3952">
        <v>118.7</v>
      </c>
      <c r="N3952">
        <v>2.76</v>
      </c>
    </row>
    <row r="3953" spans="1:14" x14ac:dyDescent="0.25">
      <c r="A3953" s="7">
        <v>507019</v>
      </c>
      <c r="B3953" s="7">
        <f t="shared" si="183"/>
        <v>0</v>
      </c>
      <c r="C3953" s="7">
        <f t="shared" si="184"/>
        <v>0</v>
      </c>
      <c r="D3953" s="7">
        <f t="shared" si="185"/>
        <v>0</v>
      </c>
      <c r="E3953" s="7">
        <v>507007</v>
      </c>
      <c r="F3953" t="s">
        <v>29</v>
      </c>
      <c r="G3953" t="s">
        <v>135</v>
      </c>
      <c r="H3953" s="7">
        <v>32</v>
      </c>
      <c r="I3953" s="7" t="s">
        <v>148</v>
      </c>
      <c r="J3953" t="s">
        <v>18</v>
      </c>
      <c r="K3953">
        <v>45</v>
      </c>
      <c r="L3953">
        <v>4</v>
      </c>
      <c r="M3953">
        <v>46.3</v>
      </c>
      <c r="N3953">
        <v>2.76</v>
      </c>
    </row>
    <row r="3954" spans="1:14" x14ac:dyDescent="0.25">
      <c r="A3954" s="7">
        <v>507022</v>
      </c>
      <c r="B3954" s="7">
        <f t="shared" si="183"/>
        <v>0</v>
      </c>
      <c r="C3954" s="7">
        <f t="shared" si="184"/>
        <v>0</v>
      </c>
      <c r="D3954" s="7">
        <f t="shared" si="185"/>
        <v>0</v>
      </c>
      <c r="E3954" s="7">
        <v>507007</v>
      </c>
      <c r="F3954" t="s">
        <v>29</v>
      </c>
      <c r="G3954" t="s">
        <v>135</v>
      </c>
      <c r="H3954" s="7">
        <v>32</v>
      </c>
      <c r="I3954" s="7" t="s">
        <v>148</v>
      </c>
      <c r="J3954" t="s">
        <v>18</v>
      </c>
      <c r="K3954">
        <v>54.3</v>
      </c>
      <c r="L3954">
        <v>2</v>
      </c>
      <c r="M3954">
        <v>83.2</v>
      </c>
      <c r="N3954">
        <v>2.76</v>
      </c>
    </row>
    <row r="3955" spans="1:14" x14ac:dyDescent="0.25">
      <c r="A3955" s="7">
        <v>507024</v>
      </c>
      <c r="B3955" s="7">
        <f t="shared" si="183"/>
        <v>0</v>
      </c>
      <c r="C3955" s="7">
        <f t="shared" si="184"/>
        <v>0</v>
      </c>
      <c r="D3955" s="7">
        <f t="shared" si="185"/>
        <v>0</v>
      </c>
      <c r="E3955" s="7">
        <v>507007</v>
      </c>
      <c r="F3955" t="s">
        <v>29</v>
      </c>
      <c r="G3955" t="s">
        <v>135</v>
      </c>
      <c r="H3955" s="7">
        <v>32</v>
      </c>
      <c r="I3955" s="7" t="s">
        <v>148</v>
      </c>
      <c r="J3955" t="s">
        <v>18</v>
      </c>
      <c r="K3955">
        <v>49.6</v>
      </c>
      <c r="L3955">
        <v>1</v>
      </c>
      <c r="M3955">
        <v>118.7</v>
      </c>
      <c r="N3955">
        <v>2.76</v>
      </c>
    </row>
    <row r="3956" spans="1:14" x14ac:dyDescent="0.25">
      <c r="A3956" s="7">
        <v>507026</v>
      </c>
      <c r="B3956" s="7">
        <f t="shared" si="183"/>
        <v>0</v>
      </c>
      <c r="C3956" s="7">
        <f t="shared" si="184"/>
        <v>0</v>
      </c>
      <c r="D3956" s="7">
        <f t="shared" si="185"/>
        <v>0</v>
      </c>
      <c r="E3956" s="7">
        <v>507007</v>
      </c>
      <c r="F3956" t="s">
        <v>29</v>
      </c>
      <c r="G3956" t="s">
        <v>135</v>
      </c>
      <c r="H3956" s="7">
        <v>32</v>
      </c>
      <c r="I3956" s="7" t="s">
        <v>148</v>
      </c>
      <c r="J3956" t="s">
        <v>18</v>
      </c>
      <c r="K3956">
        <v>45</v>
      </c>
      <c r="L3956">
        <v>2</v>
      </c>
      <c r="M3956">
        <v>73.5</v>
      </c>
      <c r="N3956">
        <v>2.76</v>
      </c>
    </row>
    <row r="3957" spans="1:14" x14ac:dyDescent="0.25">
      <c r="A3957" s="7">
        <v>507028</v>
      </c>
      <c r="B3957" s="7">
        <f t="shared" si="183"/>
        <v>0</v>
      </c>
      <c r="C3957" s="7">
        <f t="shared" si="184"/>
        <v>0</v>
      </c>
      <c r="D3957" s="7">
        <f t="shared" si="185"/>
        <v>0</v>
      </c>
      <c r="E3957" s="7">
        <v>507007</v>
      </c>
      <c r="F3957" t="s">
        <v>29</v>
      </c>
      <c r="G3957" t="s">
        <v>135</v>
      </c>
      <c r="H3957" s="7">
        <v>32</v>
      </c>
      <c r="I3957" s="7" t="s">
        <v>148</v>
      </c>
      <c r="J3957" t="s">
        <v>18</v>
      </c>
      <c r="K3957">
        <v>45.8</v>
      </c>
      <c r="L3957">
        <v>4</v>
      </c>
      <c r="M3957">
        <v>46.3</v>
      </c>
      <c r="N3957">
        <v>2.76</v>
      </c>
    </row>
    <row r="3958" spans="1:14" x14ac:dyDescent="0.25">
      <c r="A3958" s="7">
        <v>507030</v>
      </c>
      <c r="B3958" s="7">
        <f t="shared" si="183"/>
        <v>0</v>
      </c>
      <c r="C3958" s="7">
        <f t="shared" si="184"/>
        <v>0</v>
      </c>
      <c r="D3958" s="7">
        <f t="shared" si="185"/>
        <v>0</v>
      </c>
      <c r="E3958" s="7">
        <v>507007</v>
      </c>
      <c r="F3958" t="s">
        <v>29</v>
      </c>
      <c r="G3958" t="s">
        <v>135</v>
      </c>
      <c r="H3958" s="7">
        <v>32</v>
      </c>
      <c r="I3958" s="7" t="s">
        <v>148</v>
      </c>
      <c r="J3958" t="s">
        <v>18</v>
      </c>
      <c r="K3958">
        <v>50.2</v>
      </c>
      <c r="L3958">
        <v>2</v>
      </c>
      <c r="M3958">
        <v>73.5</v>
      </c>
      <c r="N3958">
        <v>2.76</v>
      </c>
    </row>
    <row r="3959" spans="1:14" x14ac:dyDescent="0.25">
      <c r="A3959" s="7">
        <v>507032</v>
      </c>
      <c r="B3959" s="7">
        <f t="shared" si="183"/>
        <v>0</v>
      </c>
      <c r="C3959" s="7">
        <f t="shared" si="184"/>
        <v>0</v>
      </c>
      <c r="D3959" s="7">
        <f t="shared" si="185"/>
        <v>0</v>
      </c>
      <c r="E3959" s="7">
        <v>507007</v>
      </c>
      <c r="F3959" t="s">
        <v>29</v>
      </c>
      <c r="G3959" t="s">
        <v>135</v>
      </c>
      <c r="H3959" s="7">
        <v>32</v>
      </c>
      <c r="I3959" s="7" t="s">
        <v>148</v>
      </c>
      <c r="J3959" t="s">
        <v>18</v>
      </c>
      <c r="K3959">
        <v>41.2</v>
      </c>
      <c r="L3959">
        <v>1</v>
      </c>
      <c r="M3959">
        <v>118.7</v>
      </c>
      <c r="N3959">
        <v>2.76</v>
      </c>
    </row>
    <row r="3960" spans="1:14" x14ac:dyDescent="0.25">
      <c r="A3960" s="7">
        <v>507034</v>
      </c>
      <c r="B3960" s="7">
        <f t="shared" si="183"/>
        <v>0</v>
      </c>
      <c r="C3960" s="7">
        <f t="shared" si="184"/>
        <v>0</v>
      </c>
      <c r="D3960" s="7">
        <f t="shared" si="185"/>
        <v>0</v>
      </c>
      <c r="E3960" s="7">
        <v>507007</v>
      </c>
      <c r="F3960" t="s">
        <v>29</v>
      </c>
      <c r="G3960" t="s">
        <v>135</v>
      </c>
      <c r="H3960" s="7">
        <v>32</v>
      </c>
      <c r="I3960" s="7" t="s">
        <v>148</v>
      </c>
      <c r="J3960" t="s">
        <v>18</v>
      </c>
      <c r="K3960">
        <v>44.7</v>
      </c>
      <c r="L3960">
        <v>1</v>
      </c>
      <c r="M3960">
        <v>118.7</v>
      </c>
      <c r="N3960">
        <v>2.76</v>
      </c>
    </row>
    <row r="3961" spans="1:14" x14ac:dyDescent="0.25">
      <c r="A3961" s="7">
        <v>507036</v>
      </c>
      <c r="B3961" s="7">
        <f t="shared" si="183"/>
        <v>0</v>
      </c>
      <c r="C3961" s="7">
        <f t="shared" si="184"/>
        <v>0</v>
      </c>
      <c r="D3961" s="7">
        <f t="shared" si="185"/>
        <v>0</v>
      </c>
      <c r="E3961" s="7">
        <v>507007</v>
      </c>
      <c r="F3961" t="s">
        <v>29</v>
      </c>
      <c r="G3961" t="s">
        <v>135</v>
      </c>
      <c r="H3961" s="7">
        <v>32</v>
      </c>
      <c r="I3961" s="7" t="s">
        <v>148</v>
      </c>
      <c r="J3961" t="s">
        <v>18</v>
      </c>
      <c r="K3961">
        <v>54</v>
      </c>
      <c r="L3961">
        <v>1</v>
      </c>
      <c r="M3961">
        <v>134.30000000000001</v>
      </c>
      <c r="N3961">
        <v>2.76</v>
      </c>
    </row>
    <row r="3962" spans="1:14" x14ac:dyDescent="0.25">
      <c r="A3962" s="7">
        <v>507038</v>
      </c>
      <c r="B3962" s="7">
        <f t="shared" si="183"/>
        <v>0</v>
      </c>
      <c r="C3962" s="7">
        <f t="shared" si="184"/>
        <v>0</v>
      </c>
      <c r="D3962" s="7">
        <f t="shared" si="185"/>
        <v>0</v>
      </c>
      <c r="E3962" s="7">
        <v>507007</v>
      </c>
      <c r="F3962" t="s">
        <v>29</v>
      </c>
      <c r="G3962" t="s">
        <v>135</v>
      </c>
      <c r="H3962" s="7">
        <v>32</v>
      </c>
      <c r="I3962" s="7" t="s">
        <v>148</v>
      </c>
      <c r="J3962" t="s">
        <v>18</v>
      </c>
      <c r="K3962">
        <v>50.5</v>
      </c>
      <c r="L3962">
        <v>1</v>
      </c>
      <c r="M3962">
        <v>118.7</v>
      </c>
      <c r="N3962">
        <v>2.76</v>
      </c>
    </row>
    <row r="3963" spans="1:14" x14ac:dyDescent="0.25">
      <c r="A3963" s="7">
        <v>507040</v>
      </c>
      <c r="B3963" s="7">
        <f t="shared" si="183"/>
        <v>0</v>
      </c>
      <c r="C3963" s="7">
        <f t="shared" si="184"/>
        <v>0</v>
      </c>
      <c r="D3963" s="7">
        <f t="shared" si="185"/>
        <v>0</v>
      </c>
      <c r="E3963" s="7">
        <v>507007</v>
      </c>
      <c r="F3963" t="s">
        <v>29</v>
      </c>
      <c r="G3963" t="s">
        <v>135</v>
      </c>
      <c r="H3963" s="7">
        <v>32</v>
      </c>
      <c r="I3963" s="7" t="s">
        <v>148</v>
      </c>
      <c r="J3963" t="s">
        <v>18</v>
      </c>
      <c r="K3963">
        <v>40.6</v>
      </c>
      <c r="L3963">
        <v>1</v>
      </c>
      <c r="M3963">
        <v>118.7</v>
      </c>
      <c r="N3963">
        <v>2.76</v>
      </c>
    </row>
    <row r="3964" spans="1:14" x14ac:dyDescent="0.25">
      <c r="A3964" s="7">
        <v>507666</v>
      </c>
      <c r="B3964" s="7">
        <f t="shared" si="183"/>
        <v>0</v>
      </c>
      <c r="C3964" s="7">
        <f t="shared" si="184"/>
        <v>0</v>
      </c>
      <c r="D3964" s="7">
        <f t="shared" si="185"/>
        <v>0</v>
      </c>
      <c r="E3964" s="7">
        <v>507664</v>
      </c>
      <c r="F3964" t="s">
        <v>29</v>
      </c>
      <c r="G3964" t="s">
        <v>68</v>
      </c>
      <c r="H3964" s="7">
        <v>26</v>
      </c>
      <c r="I3964" s="7" t="s">
        <v>148</v>
      </c>
      <c r="J3964" t="s">
        <v>11</v>
      </c>
      <c r="K3964">
        <v>46.7</v>
      </c>
      <c r="L3964">
        <v>1</v>
      </c>
      <c r="M3964">
        <v>167.6</v>
      </c>
      <c r="N3964">
        <v>1.9870000000000001</v>
      </c>
    </row>
    <row r="3965" spans="1:14" x14ac:dyDescent="0.25">
      <c r="A3965" s="7">
        <v>507668</v>
      </c>
      <c r="B3965" s="7">
        <f t="shared" si="183"/>
        <v>0</v>
      </c>
      <c r="C3965" s="7">
        <f t="shared" si="184"/>
        <v>0</v>
      </c>
      <c r="D3965" s="7">
        <f t="shared" si="185"/>
        <v>0</v>
      </c>
      <c r="E3965" s="7">
        <v>507664</v>
      </c>
      <c r="F3965" t="s">
        <v>29</v>
      </c>
      <c r="G3965" t="s">
        <v>68</v>
      </c>
      <c r="H3965" s="7">
        <v>26</v>
      </c>
      <c r="I3965" s="7" t="s">
        <v>148</v>
      </c>
      <c r="J3965" t="s">
        <v>11</v>
      </c>
      <c r="K3965">
        <v>55.3</v>
      </c>
      <c r="L3965">
        <v>1</v>
      </c>
      <c r="M3965">
        <v>167.6</v>
      </c>
      <c r="N3965">
        <v>1.9870000000000001</v>
      </c>
    </row>
    <row r="3966" spans="1:14" x14ac:dyDescent="0.25">
      <c r="A3966" s="7">
        <v>507670</v>
      </c>
      <c r="B3966" s="7">
        <f t="shared" si="183"/>
        <v>0</v>
      </c>
      <c r="C3966" s="7">
        <f t="shared" si="184"/>
        <v>0</v>
      </c>
      <c r="D3966" s="7">
        <f t="shared" si="185"/>
        <v>0</v>
      </c>
      <c r="E3966" s="7">
        <v>507664</v>
      </c>
      <c r="F3966" t="s">
        <v>29</v>
      </c>
      <c r="G3966" t="s">
        <v>68</v>
      </c>
      <c r="H3966" s="7">
        <v>26</v>
      </c>
      <c r="I3966" s="7" t="s">
        <v>148</v>
      </c>
      <c r="J3966" t="s">
        <v>11</v>
      </c>
      <c r="K3966">
        <v>55.5</v>
      </c>
      <c r="L3966">
        <v>2</v>
      </c>
      <c r="M3966">
        <v>103.9</v>
      </c>
      <c r="N3966">
        <v>1.9870000000000001</v>
      </c>
    </row>
    <row r="3967" spans="1:14" x14ac:dyDescent="0.25">
      <c r="A3967" s="7">
        <v>507672</v>
      </c>
      <c r="B3967" s="7">
        <f t="shared" si="183"/>
        <v>0</v>
      </c>
      <c r="C3967" s="7">
        <f t="shared" si="184"/>
        <v>0</v>
      </c>
      <c r="D3967" s="7">
        <f t="shared" si="185"/>
        <v>0</v>
      </c>
      <c r="E3967" s="7">
        <v>507664</v>
      </c>
      <c r="F3967" t="s">
        <v>29</v>
      </c>
      <c r="G3967" t="s">
        <v>68</v>
      </c>
      <c r="H3967" s="7">
        <v>26</v>
      </c>
      <c r="I3967" s="7" t="s">
        <v>148</v>
      </c>
      <c r="J3967" t="s">
        <v>11</v>
      </c>
      <c r="K3967">
        <v>49</v>
      </c>
      <c r="L3967">
        <v>1</v>
      </c>
      <c r="M3967">
        <v>167.6</v>
      </c>
      <c r="N3967">
        <v>1.9870000000000001</v>
      </c>
    </row>
    <row r="3968" spans="1:14" x14ac:dyDescent="0.25">
      <c r="A3968" s="7">
        <v>507674</v>
      </c>
      <c r="B3968" s="7">
        <f t="shared" si="183"/>
        <v>0</v>
      </c>
      <c r="C3968" s="7">
        <f t="shared" si="184"/>
        <v>0</v>
      </c>
      <c r="D3968" s="7">
        <f t="shared" si="185"/>
        <v>0</v>
      </c>
      <c r="E3968" s="7">
        <v>507664</v>
      </c>
      <c r="F3968" t="s">
        <v>29</v>
      </c>
      <c r="G3968" t="s">
        <v>68</v>
      </c>
      <c r="H3968" s="7">
        <v>26</v>
      </c>
      <c r="I3968" s="7" t="s">
        <v>148</v>
      </c>
      <c r="J3968" t="s">
        <v>11</v>
      </c>
      <c r="K3968">
        <v>48.2</v>
      </c>
      <c r="L3968">
        <v>2</v>
      </c>
      <c r="M3968">
        <v>103.9</v>
      </c>
      <c r="N3968">
        <v>1.9870000000000001</v>
      </c>
    </row>
    <row r="3969" spans="1:14" x14ac:dyDescent="0.25">
      <c r="A3969" s="7">
        <v>507676</v>
      </c>
      <c r="B3969" s="7">
        <f t="shared" si="183"/>
        <v>0</v>
      </c>
      <c r="C3969" s="7">
        <f t="shared" si="184"/>
        <v>0</v>
      </c>
      <c r="D3969" s="7">
        <f t="shared" si="185"/>
        <v>0</v>
      </c>
      <c r="E3969" s="7">
        <v>507664</v>
      </c>
      <c r="F3969" t="s">
        <v>29</v>
      </c>
      <c r="G3969" t="s">
        <v>68</v>
      </c>
      <c r="H3969" s="7">
        <v>26</v>
      </c>
      <c r="I3969" s="7" t="s">
        <v>148</v>
      </c>
      <c r="J3969" t="s">
        <v>11</v>
      </c>
      <c r="K3969">
        <v>54.5</v>
      </c>
      <c r="L3969">
        <v>4</v>
      </c>
      <c r="M3969">
        <v>65.3</v>
      </c>
      <c r="N3969">
        <v>1.9870000000000001</v>
      </c>
    </row>
    <row r="3970" spans="1:14" x14ac:dyDescent="0.25">
      <c r="A3970" s="7">
        <v>507678</v>
      </c>
      <c r="B3970" s="7">
        <f t="shared" si="183"/>
        <v>0</v>
      </c>
      <c r="C3970" s="7">
        <f t="shared" si="184"/>
        <v>0</v>
      </c>
      <c r="D3970" s="7">
        <f t="shared" si="185"/>
        <v>0</v>
      </c>
      <c r="E3970" s="7">
        <v>507664</v>
      </c>
      <c r="F3970" t="s">
        <v>29</v>
      </c>
      <c r="G3970" t="s">
        <v>68</v>
      </c>
      <c r="H3970" s="7">
        <v>26</v>
      </c>
      <c r="I3970" s="7" t="s">
        <v>148</v>
      </c>
      <c r="J3970" t="s">
        <v>11</v>
      </c>
      <c r="K3970">
        <v>53</v>
      </c>
      <c r="L3970">
        <v>2</v>
      </c>
      <c r="M3970">
        <v>103.9</v>
      </c>
      <c r="N3970">
        <v>1.9870000000000001</v>
      </c>
    </row>
    <row r="3971" spans="1:14" x14ac:dyDescent="0.25">
      <c r="A3971" s="7">
        <v>507680</v>
      </c>
      <c r="B3971" s="7">
        <f t="shared" ref="B3971:B4034" si="186">IF(A3971=A3972,1,0)</f>
        <v>0</v>
      </c>
      <c r="C3971" s="7">
        <f t="shared" ref="C3971:C4034" si="187">IF(A3971=A3970,1,0)</f>
        <v>0</v>
      </c>
      <c r="D3971" s="7">
        <f t="shared" ref="D3971:D4034" si="188">B3971+C3971</f>
        <v>0</v>
      </c>
      <c r="E3971" s="7">
        <v>507664</v>
      </c>
      <c r="F3971" t="s">
        <v>29</v>
      </c>
      <c r="G3971" t="s">
        <v>68</v>
      </c>
      <c r="H3971" s="7">
        <v>26</v>
      </c>
      <c r="I3971" s="7" t="s">
        <v>148</v>
      </c>
      <c r="J3971" t="s">
        <v>11</v>
      </c>
      <c r="K3971">
        <v>47.4</v>
      </c>
      <c r="L3971">
        <v>1</v>
      </c>
      <c r="M3971">
        <v>167.6</v>
      </c>
      <c r="N3971">
        <v>1.9870000000000001</v>
      </c>
    </row>
    <row r="3972" spans="1:14" x14ac:dyDescent="0.25">
      <c r="A3972" s="7">
        <v>507682</v>
      </c>
      <c r="B3972" s="7">
        <f t="shared" si="186"/>
        <v>0</v>
      </c>
      <c r="C3972" s="7">
        <f t="shared" si="187"/>
        <v>0</v>
      </c>
      <c r="D3972" s="7">
        <f t="shared" si="188"/>
        <v>0</v>
      </c>
      <c r="E3972" s="7">
        <v>507664</v>
      </c>
      <c r="F3972" t="s">
        <v>29</v>
      </c>
      <c r="G3972" t="s">
        <v>68</v>
      </c>
      <c r="H3972" s="7">
        <v>26</v>
      </c>
      <c r="I3972" s="7" t="s">
        <v>148</v>
      </c>
      <c r="J3972" t="s">
        <v>11</v>
      </c>
      <c r="K3972">
        <v>26.3</v>
      </c>
      <c r="L3972">
        <v>1</v>
      </c>
      <c r="M3972">
        <v>142</v>
      </c>
      <c r="N3972">
        <v>1.9870000000000001</v>
      </c>
    </row>
    <row r="3973" spans="1:14" x14ac:dyDescent="0.25">
      <c r="A3973" s="7">
        <v>507684</v>
      </c>
      <c r="B3973" s="7">
        <f t="shared" si="186"/>
        <v>0</v>
      </c>
      <c r="C3973" s="7">
        <f t="shared" si="187"/>
        <v>0</v>
      </c>
      <c r="D3973" s="7">
        <f t="shared" si="188"/>
        <v>0</v>
      </c>
      <c r="E3973" s="7">
        <v>507664</v>
      </c>
      <c r="F3973" t="s">
        <v>29</v>
      </c>
      <c r="G3973" t="s">
        <v>68</v>
      </c>
      <c r="H3973" s="7">
        <v>26</v>
      </c>
      <c r="I3973" s="7" t="s">
        <v>148</v>
      </c>
      <c r="J3973" t="s">
        <v>11</v>
      </c>
      <c r="K3973">
        <v>77.8</v>
      </c>
      <c r="L3973">
        <v>1</v>
      </c>
      <c r="M3973">
        <v>183.2</v>
      </c>
      <c r="N3973">
        <v>1.9870000000000001</v>
      </c>
    </row>
    <row r="3974" spans="1:14" x14ac:dyDescent="0.25">
      <c r="A3974" s="7">
        <v>507686</v>
      </c>
      <c r="B3974" s="7">
        <f t="shared" si="186"/>
        <v>0</v>
      </c>
      <c r="C3974" s="7">
        <f t="shared" si="187"/>
        <v>0</v>
      </c>
      <c r="D3974" s="7">
        <f t="shared" si="188"/>
        <v>0</v>
      </c>
      <c r="E3974" s="7">
        <v>507664</v>
      </c>
      <c r="F3974" t="s">
        <v>29</v>
      </c>
      <c r="G3974" t="s">
        <v>68</v>
      </c>
      <c r="H3974" s="7">
        <v>26</v>
      </c>
      <c r="I3974" s="7" t="s">
        <v>148</v>
      </c>
      <c r="J3974" t="s">
        <v>11</v>
      </c>
      <c r="K3974">
        <v>55.2</v>
      </c>
      <c r="L3974">
        <v>1</v>
      </c>
      <c r="M3974">
        <v>167.6</v>
      </c>
      <c r="N3974">
        <v>1.9870000000000001</v>
      </c>
    </row>
    <row r="3975" spans="1:14" x14ac:dyDescent="0.25">
      <c r="A3975" s="7">
        <v>507688</v>
      </c>
      <c r="B3975" s="7">
        <f t="shared" si="186"/>
        <v>0</v>
      </c>
      <c r="C3975" s="7">
        <f t="shared" si="187"/>
        <v>0</v>
      </c>
      <c r="D3975" s="7">
        <f t="shared" si="188"/>
        <v>0</v>
      </c>
      <c r="E3975" s="7">
        <v>507664</v>
      </c>
      <c r="F3975" t="s">
        <v>29</v>
      </c>
      <c r="G3975" t="s">
        <v>68</v>
      </c>
      <c r="H3975" s="7">
        <v>26</v>
      </c>
      <c r="I3975" s="7" t="s">
        <v>148</v>
      </c>
      <c r="J3975" t="s">
        <v>11</v>
      </c>
      <c r="K3975">
        <v>52.6</v>
      </c>
      <c r="L3975">
        <v>1</v>
      </c>
      <c r="M3975">
        <v>167.6</v>
      </c>
      <c r="N3975">
        <v>1.9870000000000001</v>
      </c>
    </row>
    <row r="3976" spans="1:14" x14ac:dyDescent="0.25">
      <c r="A3976" s="7">
        <v>507690</v>
      </c>
      <c r="B3976" s="7">
        <f t="shared" si="186"/>
        <v>0</v>
      </c>
      <c r="C3976" s="7">
        <f t="shared" si="187"/>
        <v>0</v>
      </c>
      <c r="D3976" s="7">
        <f t="shared" si="188"/>
        <v>0</v>
      </c>
      <c r="E3976" s="7">
        <v>507664</v>
      </c>
      <c r="F3976" t="s">
        <v>29</v>
      </c>
      <c r="G3976" t="s">
        <v>68</v>
      </c>
      <c r="H3976" s="7">
        <v>26</v>
      </c>
      <c r="I3976" s="7" t="s">
        <v>148</v>
      </c>
      <c r="J3976" t="s">
        <v>11</v>
      </c>
      <c r="K3976">
        <v>48.6</v>
      </c>
      <c r="L3976">
        <v>4</v>
      </c>
      <c r="M3976">
        <v>65.3</v>
      </c>
      <c r="N3976">
        <v>1.9870000000000001</v>
      </c>
    </row>
    <row r="3977" spans="1:14" x14ac:dyDescent="0.25">
      <c r="A3977" s="7">
        <v>507693</v>
      </c>
      <c r="B3977" s="7">
        <f t="shared" si="186"/>
        <v>0</v>
      </c>
      <c r="C3977" s="7">
        <f t="shared" si="187"/>
        <v>0</v>
      </c>
      <c r="D3977" s="7">
        <f t="shared" si="188"/>
        <v>0</v>
      </c>
      <c r="E3977" s="7">
        <v>507664</v>
      </c>
      <c r="F3977" t="s">
        <v>29</v>
      </c>
      <c r="G3977" t="s">
        <v>68</v>
      </c>
      <c r="H3977" s="7">
        <v>26</v>
      </c>
      <c r="I3977" s="7" t="s">
        <v>148</v>
      </c>
      <c r="J3977" t="s">
        <v>11</v>
      </c>
      <c r="K3977">
        <v>49.5</v>
      </c>
      <c r="L3977">
        <v>1</v>
      </c>
      <c r="M3977">
        <v>167.6</v>
      </c>
      <c r="N3977">
        <v>1.9870000000000001</v>
      </c>
    </row>
    <row r="3978" spans="1:14" x14ac:dyDescent="0.25">
      <c r="A3978" s="7">
        <v>507695</v>
      </c>
      <c r="B3978" s="7">
        <f t="shared" si="186"/>
        <v>0</v>
      </c>
      <c r="C3978" s="7">
        <f t="shared" si="187"/>
        <v>0</v>
      </c>
      <c r="D3978" s="7">
        <f t="shared" si="188"/>
        <v>0</v>
      </c>
      <c r="E3978" s="7">
        <v>507664</v>
      </c>
      <c r="F3978" t="s">
        <v>29</v>
      </c>
      <c r="G3978" t="s">
        <v>68</v>
      </c>
      <c r="H3978" s="7">
        <v>26</v>
      </c>
      <c r="I3978" s="7" t="s">
        <v>148</v>
      </c>
      <c r="J3978" t="s">
        <v>11</v>
      </c>
      <c r="K3978">
        <v>55.8</v>
      </c>
      <c r="L3978">
        <v>2</v>
      </c>
      <c r="M3978">
        <v>103.9</v>
      </c>
      <c r="N3978">
        <v>1.9870000000000001</v>
      </c>
    </row>
    <row r="3979" spans="1:14" x14ac:dyDescent="0.25">
      <c r="A3979" s="7">
        <v>507697</v>
      </c>
      <c r="B3979" s="7">
        <f t="shared" si="186"/>
        <v>0</v>
      </c>
      <c r="C3979" s="7">
        <f t="shared" si="187"/>
        <v>0</v>
      </c>
      <c r="D3979" s="7">
        <f t="shared" si="188"/>
        <v>0</v>
      </c>
      <c r="E3979" s="7">
        <v>507664</v>
      </c>
      <c r="F3979" t="s">
        <v>29</v>
      </c>
      <c r="G3979" t="s">
        <v>68</v>
      </c>
      <c r="H3979" s="7">
        <v>26</v>
      </c>
      <c r="I3979" s="7" t="s">
        <v>148</v>
      </c>
      <c r="J3979" t="s">
        <v>11</v>
      </c>
      <c r="K3979">
        <v>55.5</v>
      </c>
      <c r="L3979">
        <v>1</v>
      </c>
      <c r="M3979">
        <v>167.6</v>
      </c>
      <c r="N3979">
        <v>1.9870000000000001</v>
      </c>
    </row>
    <row r="3980" spans="1:14" x14ac:dyDescent="0.25">
      <c r="A3980" s="7">
        <v>507699</v>
      </c>
      <c r="B3980" s="7">
        <f t="shared" si="186"/>
        <v>0</v>
      </c>
      <c r="C3980" s="7">
        <f t="shared" si="187"/>
        <v>0</v>
      </c>
      <c r="D3980" s="7">
        <f t="shared" si="188"/>
        <v>0</v>
      </c>
      <c r="E3980" s="7">
        <v>507664</v>
      </c>
      <c r="F3980" t="s">
        <v>29</v>
      </c>
      <c r="G3980" t="s">
        <v>68</v>
      </c>
      <c r="H3980" s="7">
        <v>26</v>
      </c>
      <c r="I3980" s="7" t="s">
        <v>148</v>
      </c>
      <c r="J3980" t="s">
        <v>11</v>
      </c>
      <c r="K3980">
        <v>48.8</v>
      </c>
      <c r="L3980">
        <v>4</v>
      </c>
      <c r="M3980">
        <v>65.3</v>
      </c>
      <c r="N3980">
        <v>1.9870000000000001</v>
      </c>
    </row>
    <row r="3981" spans="1:14" x14ac:dyDescent="0.25">
      <c r="A3981" s="7">
        <v>507701</v>
      </c>
      <c r="B3981" s="7">
        <f t="shared" si="186"/>
        <v>0</v>
      </c>
      <c r="C3981" s="7">
        <f t="shared" si="187"/>
        <v>0</v>
      </c>
      <c r="D3981" s="7">
        <f t="shared" si="188"/>
        <v>0</v>
      </c>
      <c r="E3981" s="7">
        <v>507664</v>
      </c>
      <c r="F3981" t="s">
        <v>29</v>
      </c>
      <c r="G3981" t="s">
        <v>68</v>
      </c>
      <c r="H3981" s="7">
        <v>26</v>
      </c>
      <c r="I3981" s="7" t="s">
        <v>148</v>
      </c>
      <c r="J3981" t="s">
        <v>11</v>
      </c>
      <c r="K3981">
        <v>54.6</v>
      </c>
      <c r="L3981">
        <v>1</v>
      </c>
      <c r="M3981">
        <v>167.6</v>
      </c>
      <c r="N3981">
        <v>1.9870000000000001</v>
      </c>
    </row>
    <row r="3982" spans="1:14" x14ac:dyDescent="0.25">
      <c r="A3982" s="7">
        <v>507703</v>
      </c>
      <c r="B3982" s="7">
        <f t="shared" si="186"/>
        <v>0</v>
      </c>
      <c r="C3982" s="7">
        <f t="shared" si="187"/>
        <v>0</v>
      </c>
      <c r="D3982" s="7">
        <f t="shared" si="188"/>
        <v>0</v>
      </c>
      <c r="E3982" s="7">
        <v>507664</v>
      </c>
      <c r="F3982" t="s">
        <v>29</v>
      </c>
      <c r="G3982" t="s">
        <v>68</v>
      </c>
      <c r="H3982" s="7">
        <v>26</v>
      </c>
      <c r="I3982" s="7" t="s">
        <v>148</v>
      </c>
      <c r="J3982" t="s">
        <v>11</v>
      </c>
      <c r="K3982">
        <v>48.1</v>
      </c>
      <c r="L3982">
        <v>1</v>
      </c>
      <c r="M3982">
        <v>167.6</v>
      </c>
      <c r="N3982">
        <v>1.9870000000000001</v>
      </c>
    </row>
    <row r="3983" spans="1:14" x14ac:dyDescent="0.25">
      <c r="A3983" s="7">
        <v>507705</v>
      </c>
      <c r="B3983" s="7">
        <f t="shared" si="186"/>
        <v>0</v>
      </c>
      <c r="C3983" s="7">
        <f t="shared" si="187"/>
        <v>0</v>
      </c>
      <c r="D3983" s="7">
        <f t="shared" si="188"/>
        <v>0</v>
      </c>
      <c r="E3983" s="7">
        <v>507664</v>
      </c>
      <c r="F3983" t="s">
        <v>29</v>
      </c>
      <c r="G3983" t="s">
        <v>68</v>
      </c>
      <c r="H3983" s="7">
        <v>26</v>
      </c>
      <c r="I3983" s="7" t="s">
        <v>148</v>
      </c>
      <c r="J3983" t="s">
        <v>11</v>
      </c>
      <c r="K3983">
        <v>48.7</v>
      </c>
      <c r="L3983">
        <v>3</v>
      </c>
      <c r="M3983">
        <v>80.400000000000006</v>
      </c>
      <c r="N3983">
        <v>1.9870000000000001</v>
      </c>
    </row>
    <row r="3984" spans="1:14" x14ac:dyDescent="0.25">
      <c r="A3984" s="7">
        <v>507707</v>
      </c>
      <c r="B3984" s="7">
        <f t="shared" si="186"/>
        <v>0</v>
      </c>
      <c r="C3984" s="7">
        <f t="shared" si="187"/>
        <v>0</v>
      </c>
      <c r="D3984" s="7">
        <f t="shared" si="188"/>
        <v>0</v>
      </c>
      <c r="E3984" s="7">
        <v>507664</v>
      </c>
      <c r="F3984" t="s">
        <v>29</v>
      </c>
      <c r="G3984" t="s">
        <v>68</v>
      </c>
      <c r="H3984" s="7">
        <v>26</v>
      </c>
      <c r="I3984" s="7" t="s">
        <v>148</v>
      </c>
      <c r="J3984" t="s">
        <v>11</v>
      </c>
      <c r="K3984">
        <v>54.7</v>
      </c>
      <c r="L3984">
        <v>2</v>
      </c>
      <c r="M3984">
        <v>103.9</v>
      </c>
      <c r="N3984">
        <v>1.9870000000000001</v>
      </c>
    </row>
    <row r="3985" spans="1:14" x14ac:dyDescent="0.25">
      <c r="A3985" s="7">
        <v>507709</v>
      </c>
      <c r="B3985" s="7">
        <f t="shared" si="186"/>
        <v>0</v>
      </c>
      <c r="C3985" s="7">
        <f t="shared" si="187"/>
        <v>0</v>
      </c>
      <c r="D3985" s="7">
        <f t="shared" si="188"/>
        <v>0</v>
      </c>
      <c r="E3985" s="7">
        <v>507664</v>
      </c>
      <c r="F3985" t="s">
        <v>29</v>
      </c>
      <c r="G3985" t="s">
        <v>68</v>
      </c>
      <c r="H3985" s="7">
        <v>26</v>
      </c>
      <c r="I3985" s="7" t="s">
        <v>148</v>
      </c>
      <c r="J3985" t="s">
        <v>11</v>
      </c>
      <c r="K3985">
        <v>55.5</v>
      </c>
      <c r="L3985">
        <v>2</v>
      </c>
      <c r="M3985">
        <v>103.9</v>
      </c>
      <c r="N3985">
        <v>1.9870000000000001</v>
      </c>
    </row>
    <row r="3986" spans="1:14" x14ac:dyDescent="0.25">
      <c r="A3986" s="7">
        <v>507711</v>
      </c>
      <c r="B3986" s="7">
        <f t="shared" si="186"/>
        <v>0</v>
      </c>
      <c r="C3986" s="7">
        <f t="shared" si="187"/>
        <v>0</v>
      </c>
      <c r="D3986" s="7">
        <f t="shared" si="188"/>
        <v>0</v>
      </c>
      <c r="E3986" s="7">
        <v>507664</v>
      </c>
      <c r="F3986" t="s">
        <v>29</v>
      </c>
      <c r="G3986" t="s">
        <v>68</v>
      </c>
      <c r="H3986" s="7">
        <v>26</v>
      </c>
      <c r="I3986" s="7" t="s">
        <v>148</v>
      </c>
      <c r="J3986" t="s">
        <v>11</v>
      </c>
      <c r="K3986">
        <v>49.1</v>
      </c>
      <c r="L3986">
        <v>1</v>
      </c>
      <c r="M3986">
        <v>167.6</v>
      </c>
      <c r="N3986">
        <v>1.9870000000000001</v>
      </c>
    </row>
    <row r="3987" spans="1:14" x14ac:dyDescent="0.25">
      <c r="A3987" s="7">
        <v>507713</v>
      </c>
      <c r="B3987" s="7">
        <f t="shared" si="186"/>
        <v>0</v>
      </c>
      <c r="C3987" s="7">
        <f t="shared" si="187"/>
        <v>0</v>
      </c>
      <c r="D3987" s="7">
        <f t="shared" si="188"/>
        <v>0</v>
      </c>
      <c r="E3987" s="7">
        <v>507664</v>
      </c>
      <c r="F3987" t="s">
        <v>29</v>
      </c>
      <c r="G3987" t="s">
        <v>68</v>
      </c>
      <c r="H3987" s="7">
        <v>26</v>
      </c>
      <c r="I3987" s="7" t="s">
        <v>148</v>
      </c>
      <c r="J3987" t="s">
        <v>11</v>
      </c>
      <c r="K3987">
        <v>48.5</v>
      </c>
      <c r="L3987">
        <v>2</v>
      </c>
      <c r="M3987">
        <v>103.9</v>
      </c>
      <c r="N3987">
        <v>1.9870000000000001</v>
      </c>
    </row>
    <row r="3988" spans="1:14" x14ac:dyDescent="0.25">
      <c r="A3988" s="7">
        <v>510383</v>
      </c>
      <c r="B3988" s="7">
        <f t="shared" si="186"/>
        <v>0</v>
      </c>
      <c r="C3988" s="7">
        <f t="shared" si="187"/>
        <v>0</v>
      </c>
      <c r="D3988" s="7">
        <f t="shared" si="188"/>
        <v>0</v>
      </c>
      <c r="E3988" s="7">
        <v>510381</v>
      </c>
      <c r="F3988" t="s">
        <v>29</v>
      </c>
      <c r="G3988" t="s">
        <v>13</v>
      </c>
      <c r="H3988" s="7">
        <v>2</v>
      </c>
      <c r="I3988" s="7" t="s">
        <v>148</v>
      </c>
      <c r="J3988" t="s">
        <v>11</v>
      </c>
      <c r="K3988">
        <v>47.6</v>
      </c>
      <c r="L3988">
        <v>1</v>
      </c>
      <c r="M3988">
        <v>167.6</v>
      </c>
      <c r="N3988">
        <v>1.9870000000000001</v>
      </c>
    </row>
    <row r="3989" spans="1:14" x14ac:dyDescent="0.25">
      <c r="A3989" s="7">
        <v>510385</v>
      </c>
      <c r="B3989" s="7">
        <f t="shared" si="186"/>
        <v>0</v>
      </c>
      <c r="C3989" s="7">
        <f t="shared" si="187"/>
        <v>0</v>
      </c>
      <c r="D3989" s="7">
        <f t="shared" si="188"/>
        <v>0</v>
      </c>
      <c r="E3989" s="7">
        <v>510381</v>
      </c>
      <c r="F3989" t="s">
        <v>29</v>
      </c>
      <c r="G3989" t="s">
        <v>13</v>
      </c>
      <c r="H3989" s="7">
        <v>2</v>
      </c>
      <c r="I3989" s="7" t="s">
        <v>148</v>
      </c>
      <c r="J3989" t="s">
        <v>11</v>
      </c>
      <c r="K3989">
        <v>46.3</v>
      </c>
      <c r="L3989">
        <v>1</v>
      </c>
      <c r="M3989">
        <v>167.6</v>
      </c>
      <c r="N3989">
        <v>1.9870000000000001</v>
      </c>
    </row>
    <row r="3990" spans="1:14" x14ac:dyDescent="0.25">
      <c r="A3990" s="7">
        <v>510387</v>
      </c>
      <c r="B3990" s="7">
        <f t="shared" si="186"/>
        <v>0</v>
      </c>
      <c r="C3990" s="7">
        <f t="shared" si="187"/>
        <v>0</v>
      </c>
      <c r="D3990" s="7">
        <f t="shared" si="188"/>
        <v>0</v>
      </c>
      <c r="E3990" s="7">
        <v>510381</v>
      </c>
      <c r="F3990" t="s">
        <v>29</v>
      </c>
      <c r="G3990" t="s">
        <v>13</v>
      </c>
      <c r="H3990" s="7">
        <v>2</v>
      </c>
      <c r="I3990" s="7" t="s">
        <v>148</v>
      </c>
      <c r="J3990" t="s">
        <v>11</v>
      </c>
      <c r="K3990">
        <v>61.1</v>
      </c>
      <c r="L3990">
        <v>1</v>
      </c>
      <c r="M3990">
        <v>183.2</v>
      </c>
      <c r="N3990">
        <v>1.9870000000000001</v>
      </c>
    </row>
    <row r="3991" spans="1:14" x14ac:dyDescent="0.25">
      <c r="A3991" s="7">
        <v>510389</v>
      </c>
      <c r="B3991" s="7">
        <f t="shared" si="186"/>
        <v>0</v>
      </c>
      <c r="C3991" s="7">
        <f t="shared" si="187"/>
        <v>0</v>
      </c>
      <c r="D3991" s="7">
        <f t="shared" si="188"/>
        <v>0</v>
      </c>
      <c r="E3991" s="7">
        <v>510381</v>
      </c>
      <c r="F3991" t="s">
        <v>29</v>
      </c>
      <c r="G3991" t="s">
        <v>13</v>
      </c>
      <c r="H3991" s="7">
        <v>2</v>
      </c>
      <c r="I3991" s="7" t="s">
        <v>148</v>
      </c>
      <c r="J3991" t="s">
        <v>11</v>
      </c>
      <c r="K3991">
        <v>46.9</v>
      </c>
      <c r="L3991">
        <v>4</v>
      </c>
      <c r="M3991">
        <v>65.3</v>
      </c>
      <c r="N3991">
        <v>1.9870000000000001</v>
      </c>
    </row>
    <row r="3992" spans="1:14" x14ac:dyDescent="0.25">
      <c r="A3992" s="7">
        <v>510391</v>
      </c>
      <c r="B3992" s="7">
        <f t="shared" si="186"/>
        <v>0</v>
      </c>
      <c r="C3992" s="7">
        <f t="shared" si="187"/>
        <v>0</v>
      </c>
      <c r="D3992" s="7">
        <f t="shared" si="188"/>
        <v>0</v>
      </c>
      <c r="E3992" s="7">
        <v>510381</v>
      </c>
      <c r="F3992" t="s">
        <v>29</v>
      </c>
      <c r="G3992" t="s">
        <v>13</v>
      </c>
      <c r="H3992" s="7">
        <v>2</v>
      </c>
      <c r="I3992" s="7" t="s">
        <v>148</v>
      </c>
      <c r="J3992" t="s">
        <v>11</v>
      </c>
      <c r="K3992">
        <v>61.1</v>
      </c>
      <c r="L3992">
        <v>3</v>
      </c>
      <c r="M3992">
        <v>87.9</v>
      </c>
      <c r="N3992">
        <v>1.9870000000000001</v>
      </c>
    </row>
    <row r="3993" spans="1:14" x14ac:dyDescent="0.25">
      <c r="A3993" s="7">
        <v>510393</v>
      </c>
      <c r="B3993" s="7">
        <f t="shared" si="186"/>
        <v>0</v>
      </c>
      <c r="C3993" s="7">
        <f t="shared" si="187"/>
        <v>0</v>
      </c>
      <c r="D3993" s="7">
        <f t="shared" si="188"/>
        <v>0</v>
      </c>
      <c r="E3993" s="7">
        <v>510381</v>
      </c>
      <c r="F3993" t="s">
        <v>29</v>
      </c>
      <c r="G3993" t="s">
        <v>13</v>
      </c>
      <c r="H3993" s="7">
        <v>2</v>
      </c>
      <c r="I3993" s="7" t="s">
        <v>148</v>
      </c>
      <c r="J3993" t="s">
        <v>11</v>
      </c>
      <c r="K3993">
        <v>46.8</v>
      </c>
      <c r="L3993">
        <v>1</v>
      </c>
      <c r="M3993">
        <v>167.6</v>
      </c>
      <c r="N3993">
        <v>1.9870000000000001</v>
      </c>
    </row>
    <row r="3994" spans="1:14" x14ac:dyDescent="0.25">
      <c r="A3994" s="7">
        <v>510395</v>
      </c>
      <c r="B3994" s="7">
        <f t="shared" si="186"/>
        <v>0</v>
      </c>
      <c r="C3994" s="7">
        <f t="shared" si="187"/>
        <v>0</v>
      </c>
      <c r="D3994" s="7">
        <f t="shared" si="188"/>
        <v>0</v>
      </c>
      <c r="E3994" s="7">
        <v>510381</v>
      </c>
      <c r="F3994" t="s">
        <v>29</v>
      </c>
      <c r="G3994" t="s">
        <v>13</v>
      </c>
      <c r="H3994" s="7">
        <v>2</v>
      </c>
      <c r="I3994" s="7" t="s">
        <v>148</v>
      </c>
      <c r="J3994" t="s">
        <v>11</v>
      </c>
      <c r="K3994">
        <v>47.7</v>
      </c>
      <c r="L3994">
        <v>1</v>
      </c>
      <c r="M3994">
        <v>167.6</v>
      </c>
      <c r="N3994">
        <v>1.9870000000000001</v>
      </c>
    </row>
    <row r="3995" spans="1:14" x14ac:dyDescent="0.25">
      <c r="A3995" s="7">
        <v>510397</v>
      </c>
      <c r="B3995" s="7">
        <f t="shared" si="186"/>
        <v>0</v>
      </c>
      <c r="C3995" s="7">
        <f t="shared" si="187"/>
        <v>0</v>
      </c>
      <c r="D3995" s="7">
        <f t="shared" si="188"/>
        <v>0</v>
      </c>
      <c r="E3995" s="7">
        <v>510381</v>
      </c>
      <c r="F3995" t="s">
        <v>29</v>
      </c>
      <c r="G3995" t="s">
        <v>13</v>
      </c>
      <c r="H3995" s="7">
        <v>2</v>
      </c>
      <c r="I3995" s="7" t="s">
        <v>148</v>
      </c>
      <c r="J3995" t="s">
        <v>11</v>
      </c>
      <c r="K3995">
        <v>60.8</v>
      </c>
      <c r="L3995">
        <v>1</v>
      </c>
      <c r="M3995">
        <v>183.2</v>
      </c>
      <c r="N3995">
        <v>1.9870000000000001</v>
      </c>
    </row>
    <row r="3996" spans="1:14" x14ac:dyDescent="0.25">
      <c r="A3996" s="7">
        <v>510399</v>
      </c>
      <c r="B3996" s="7">
        <f t="shared" si="186"/>
        <v>0</v>
      </c>
      <c r="C3996" s="7">
        <f t="shared" si="187"/>
        <v>0</v>
      </c>
      <c r="D3996" s="7">
        <f t="shared" si="188"/>
        <v>0</v>
      </c>
      <c r="E3996" s="7">
        <v>510381</v>
      </c>
      <c r="F3996" t="s">
        <v>29</v>
      </c>
      <c r="G3996" t="s">
        <v>13</v>
      </c>
      <c r="H3996" s="7">
        <v>2</v>
      </c>
      <c r="I3996" s="7" t="s">
        <v>148</v>
      </c>
      <c r="J3996" t="s">
        <v>11</v>
      </c>
      <c r="K3996">
        <v>45.5</v>
      </c>
      <c r="L3996">
        <v>1</v>
      </c>
      <c r="M3996">
        <v>167.6</v>
      </c>
      <c r="N3996">
        <v>1.9870000000000001</v>
      </c>
    </row>
    <row r="3997" spans="1:14" x14ac:dyDescent="0.25">
      <c r="A3997" s="7">
        <v>510401</v>
      </c>
      <c r="B3997" s="7">
        <f t="shared" si="186"/>
        <v>0</v>
      </c>
      <c r="C3997" s="7">
        <f t="shared" si="187"/>
        <v>0</v>
      </c>
      <c r="D3997" s="7">
        <f t="shared" si="188"/>
        <v>0</v>
      </c>
      <c r="E3997" s="7">
        <v>510381</v>
      </c>
      <c r="F3997" t="s">
        <v>29</v>
      </c>
      <c r="G3997" t="s">
        <v>13</v>
      </c>
      <c r="H3997" s="7">
        <v>2</v>
      </c>
      <c r="I3997" s="7" t="s">
        <v>148</v>
      </c>
      <c r="J3997" t="s">
        <v>11</v>
      </c>
      <c r="K3997">
        <v>45.5</v>
      </c>
      <c r="L3997">
        <v>1</v>
      </c>
      <c r="M3997">
        <v>167.6</v>
      </c>
      <c r="N3997">
        <v>1.9870000000000001</v>
      </c>
    </row>
    <row r="3998" spans="1:14" x14ac:dyDescent="0.25">
      <c r="A3998" s="7">
        <v>510403</v>
      </c>
      <c r="B3998" s="7">
        <f t="shared" si="186"/>
        <v>0</v>
      </c>
      <c r="C3998" s="7">
        <f t="shared" si="187"/>
        <v>0</v>
      </c>
      <c r="D3998" s="7">
        <f t="shared" si="188"/>
        <v>0</v>
      </c>
      <c r="E3998" s="7">
        <v>510381</v>
      </c>
      <c r="F3998" t="s">
        <v>29</v>
      </c>
      <c r="G3998" t="s">
        <v>13</v>
      </c>
      <c r="H3998" s="7">
        <v>2</v>
      </c>
      <c r="I3998" s="7" t="s">
        <v>148</v>
      </c>
      <c r="J3998" t="s">
        <v>11</v>
      </c>
      <c r="K3998">
        <v>59.9</v>
      </c>
      <c r="L3998">
        <v>5</v>
      </c>
      <c r="M3998">
        <v>62.3</v>
      </c>
      <c r="N3998">
        <v>1.9870000000000001</v>
      </c>
    </row>
    <row r="3999" spans="1:14" x14ac:dyDescent="0.25">
      <c r="A3999" s="7">
        <v>510405</v>
      </c>
      <c r="B3999" s="7">
        <f t="shared" si="186"/>
        <v>0</v>
      </c>
      <c r="C3999" s="7">
        <f t="shared" si="187"/>
        <v>0</v>
      </c>
      <c r="D3999" s="7">
        <f t="shared" si="188"/>
        <v>0</v>
      </c>
      <c r="E3999" s="7">
        <v>510381</v>
      </c>
      <c r="F3999" t="s">
        <v>29</v>
      </c>
      <c r="G3999" t="s">
        <v>13</v>
      </c>
      <c r="H3999" s="7">
        <v>2</v>
      </c>
      <c r="I3999" s="7" t="s">
        <v>148</v>
      </c>
      <c r="J3999" t="s">
        <v>11</v>
      </c>
      <c r="K3999">
        <v>46.7</v>
      </c>
      <c r="L3999">
        <v>1</v>
      </c>
      <c r="M3999">
        <v>167.6</v>
      </c>
      <c r="N3999">
        <v>1.9870000000000001</v>
      </c>
    </row>
    <row r="4000" spans="1:14" x14ac:dyDescent="0.25">
      <c r="A4000" s="7">
        <v>511710</v>
      </c>
      <c r="B4000" s="7">
        <f t="shared" si="186"/>
        <v>0</v>
      </c>
      <c r="C4000" s="7">
        <f t="shared" si="187"/>
        <v>0</v>
      </c>
      <c r="D4000" s="7">
        <f t="shared" si="188"/>
        <v>0</v>
      </c>
      <c r="E4000" s="7">
        <v>511708</v>
      </c>
      <c r="F4000" t="s">
        <v>29</v>
      </c>
      <c r="G4000" t="s">
        <v>13</v>
      </c>
      <c r="H4000" s="7">
        <v>77</v>
      </c>
      <c r="I4000" s="7" t="s">
        <v>148</v>
      </c>
      <c r="J4000" t="s">
        <v>18</v>
      </c>
      <c r="K4000">
        <v>43.5</v>
      </c>
      <c r="L4000">
        <v>2</v>
      </c>
      <c r="M4000">
        <v>73.5</v>
      </c>
      <c r="N4000">
        <v>2.76</v>
      </c>
    </row>
    <row r="4001" spans="1:14" x14ac:dyDescent="0.25">
      <c r="A4001" s="7">
        <v>511712</v>
      </c>
      <c r="B4001" s="7">
        <f t="shared" si="186"/>
        <v>0</v>
      </c>
      <c r="C4001" s="7">
        <f t="shared" si="187"/>
        <v>0</v>
      </c>
      <c r="D4001" s="7">
        <f t="shared" si="188"/>
        <v>0</v>
      </c>
      <c r="E4001" s="7">
        <v>511708</v>
      </c>
      <c r="F4001" t="s">
        <v>29</v>
      </c>
      <c r="G4001" t="s">
        <v>13</v>
      </c>
      <c r="H4001" s="7">
        <v>77</v>
      </c>
      <c r="I4001" s="7" t="s">
        <v>148</v>
      </c>
      <c r="J4001" t="s">
        <v>18</v>
      </c>
      <c r="K4001">
        <v>52.3</v>
      </c>
      <c r="L4001">
        <v>2</v>
      </c>
      <c r="M4001">
        <v>73.5</v>
      </c>
      <c r="N4001">
        <v>2.76</v>
      </c>
    </row>
    <row r="4002" spans="1:14" x14ac:dyDescent="0.25">
      <c r="A4002" s="7">
        <v>511714</v>
      </c>
      <c r="B4002" s="7">
        <f t="shared" si="186"/>
        <v>0</v>
      </c>
      <c r="C4002" s="7">
        <f t="shared" si="187"/>
        <v>0</v>
      </c>
      <c r="D4002" s="7">
        <f t="shared" si="188"/>
        <v>0</v>
      </c>
      <c r="E4002" s="7">
        <v>511708</v>
      </c>
      <c r="F4002" t="s">
        <v>29</v>
      </c>
      <c r="G4002" t="s">
        <v>13</v>
      </c>
      <c r="H4002" s="7">
        <v>77</v>
      </c>
      <c r="I4002" s="7" t="s">
        <v>148</v>
      </c>
      <c r="J4002" t="s">
        <v>18</v>
      </c>
      <c r="K4002">
        <v>43</v>
      </c>
      <c r="L4002">
        <v>2</v>
      </c>
      <c r="M4002">
        <v>83.2</v>
      </c>
      <c r="N4002">
        <v>2.76</v>
      </c>
    </row>
    <row r="4003" spans="1:14" x14ac:dyDescent="0.25">
      <c r="A4003" s="7">
        <v>511716</v>
      </c>
      <c r="B4003" s="7">
        <f t="shared" si="186"/>
        <v>0</v>
      </c>
      <c r="C4003" s="7">
        <f t="shared" si="187"/>
        <v>0</v>
      </c>
      <c r="D4003" s="7">
        <f t="shared" si="188"/>
        <v>0</v>
      </c>
      <c r="E4003" s="7">
        <v>511708</v>
      </c>
      <c r="F4003" t="s">
        <v>29</v>
      </c>
      <c r="G4003" t="s">
        <v>13</v>
      </c>
      <c r="H4003" s="7">
        <v>77</v>
      </c>
      <c r="I4003" s="7" t="s">
        <v>148</v>
      </c>
      <c r="J4003" t="s">
        <v>18</v>
      </c>
      <c r="K4003">
        <v>26.6</v>
      </c>
      <c r="L4003">
        <v>3</v>
      </c>
      <c r="M4003">
        <v>57</v>
      </c>
      <c r="N4003">
        <v>2.76</v>
      </c>
    </row>
    <row r="4004" spans="1:14" x14ac:dyDescent="0.25">
      <c r="A4004" s="7">
        <v>511717</v>
      </c>
      <c r="B4004" s="7">
        <f t="shared" si="186"/>
        <v>0</v>
      </c>
      <c r="C4004" s="7">
        <f t="shared" si="187"/>
        <v>0</v>
      </c>
      <c r="D4004" s="7">
        <f t="shared" si="188"/>
        <v>0</v>
      </c>
      <c r="E4004" s="7">
        <v>511708</v>
      </c>
      <c r="F4004" t="s">
        <v>29</v>
      </c>
      <c r="G4004" t="s">
        <v>13</v>
      </c>
      <c r="H4004" s="7">
        <v>77</v>
      </c>
      <c r="I4004" s="7" t="s">
        <v>148</v>
      </c>
      <c r="J4004" t="s">
        <v>18</v>
      </c>
      <c r="K4004">
        <v>26.6</v>
      </c>
      <c r="L4004">
        <v>1</v>
      </c>
      <c r="M4004">
        <v>92</v>
      </c>
      <c r="N4004">
        <v>2.76</v>
      </c>
    </row>
    <row r="4005" spans="1:14" x14ac:dyDescent="0.25">
      <c r="A4005" s="7">
        <v>511719</v>
      </c>
      <c r="B4005" s="7">
        <f t="shared" si="186"/>
        <v>0</v>
      </c>
      <c r="C4005" s="7">
        <f t="shared" si="187"/>
        <v>0</v>
      </c>
      <c r="D4005" s="7">
        <f t="shared" si="188"/>
        <v>0</v>
      </c>
      <c r="E4005" s="7">
        <v>511708</v>
      </c>
      <c r="F4005" t="s">
        <v>29</v>
      </c>
      <c r="G4005" t="s">
        <v>13</v>
      </c>
      <c r="H4005" s="7">
        <v>77</v>
      </c>
      <c r="I4005" s="7" t="s">
        <v>148</v>
      </c>
      <c r="J4005" t="s">
        <v>18</v>
      </c>
      <c r="K4005">
        <v>60.7</v>
      </c>
      <c r="L4005">
        <v>2</v>
      </c>
      <c r="M4005">
        <v>83.2</v>
      </c>
      <c r="N4005">
        <v>2.76</v>
      </c>
    </row>
    <row r="4006" spans="1:14" x14ac:dyDescent="0.25">
      <c r="A4006" s="7">
        <v>511723</v>
      </c>
      <c r="B4006" s="7">
        <f t="shared" si="186"/>
        <v>0</v>
      </c>
      <c r="C4006" s="7">
        <f t="shared" si="187"/>
        <v>0</v>
      </c>
      <c r="D4006" s="7">
        <f t="shared" si="188"/>
        <v>0</v>
      </c>
      <c r="E4006" s="7">
        <v>511708</v>
      </c>
      <c r="F4006" t="s">
        <v>29</v>
      </c>
      <c r="G4006" t="s">
        <v>13</v>
      </c>
      <c r="H4006" s="7">
        <v>77</v>
      </c>
      <c r="I4006" s="7" t="s">
        <v>148</v>
      </c>
      <c r="J4006" t="s">
        <v>18</v>
      </c>
      <c r="K4006">
        <v>62.1</v>
      </c>
      <c r="L4006">
        <v>1</v>
      </c>
      <c r="M4006">
        <v>118.7</v>
      </c>
      <c r="N4006">
        <v>2.76</v>
      </c>
    </row>
    <row r="4007" spans="1:14" x14ac:dyDescent="0.25">
      <c r="A4007" s="7">
        <v>511725</v>
      </c>
      <c r="B4007" s="7">
        <f t="shared" si="186"/>
        <v>0</v>
      </c>
      <c r="C4007" s="7">
        <f t="shared" si="187"/>
        <v>0</v>
      </c>
      <c r="D4007" s="7">
        <f t="shared" si="188"/>
        <v>0</v>
      </c>
      <c r="E4007" s="7">
        <v>511708</v>
      </c>
      <c r="F4007" t="s">
        <v>29</v>
      </c>
      <c r="G4007" t="s">
        <v>13</v>
      </c>
      <c r="H4007" s="7">
        <v>77</v>
      </c>
      <c r="I4007" s="7" t="s">
        <v>148</v>
      </c>
      <c r="J4007" t="s">
        <v>18</v>
      </c>
      <c r="K4007">
        <v>62.4</v>
      </c>
      <c r="L4007">
        <v>1</v>
      </c>
      <c r="M4007">
        <v>118.7</v>
      </c>
      <c r="N4007">
        <v>2.76</v>
      </c>
    </row>
    <row r="4008" spans="1:14" x14ac:dyDescent="0.25">
      <c r="A4008" s="7">
        <v>513254</v>
      </c>
      <c r="B4008" s="7">
        <f t="shared" si="186"/>
        <v>0</v>
      </c>
      <c r="C4008" s="7">
        <f t="shared" si="187"/>
        <v>0</v>
      </c>
      <c r="D4008" s="7">
        <f t="shared" si="188"/>
        <v>0</v>
      </c>
      <c r="E4008" s="7">
        <v>513252</v>
      </c>
      <c r="F4008" t="s">
        <v>29</v>
      </c>
      <c r="G4008" t="s">
        <v>40</v>
      </c>
      <c r="H4008" s="7">
        <v>15</v>
      </c>
      <c r="I4008" s="7" t="s">
        <v>148</v>
      </c>
      <c r="J4008" t="s">
        <v>18</v>
      </c>
      <c r="K4008">
        <v>30.2</v>
      </c>
      <c r="L4008">
        <v>2</v>
      </c>
      <c r="M4008">
        <v>57</v>
      </c>
      <c r="N4008">
        <v>2.76</v>
      </c>
    </row>
    <row r="4009" spans="1:14" x14ac:dyDescent="0.25">
      <c r="A4009" s="7">
        <v>513256</v>
      </c>
      <c r="B4009" s="7">
        <f t="shared" si="186"/>
        <v>0</v>
      </c>
      <c r="C4009" s="7">
        <f t="shared" si="187"/>
        <v>0</v>
      </c>
      <c r="D4009" s="7">
        <f t="shared" si="188"/>
        <v>0</v>
      </c>
      <c r="E4009" s="7">
        <v>513252</v>
      </c>
      <c r="F4009" t="s">
        <v>29</v>
      </c>
      <c r="G4009" t="s">
        <v>40</v>
      </c>
      <c r="H4009" s="7">
        <v>15</v>
      </c>
      <c r="I4009" s="7" t="s">
        <v>148</v>
      </c>
      <c r="J4009" t="s">
        <v>18</v>
      </c>
      <c r="K4009">
        <v>44.1</v>
      </c>
      <c r="L4009">
        <v>1</v>
      </c>
      <c r="M4009">
        <v>118.7</v>
      </c>
      <c r="N4009">
        <v>2.76</v>
      </c>
    </row>
    <row r="4010" spans="1:14" x14ac:dyDescent="0.25">
      <c r="A4010" s="7">
        <v>513258</v>
      </c>
      <c r="B4010" s="7">
        <f t="shared" si="186"/>
        <v>0</v>
      </c>
      <c r="C4010" s="7">
        <f t="shared" si="187"/>
        <v>0</v>
      </c>
      <c r="D4010" s="7">
        <f t="shared" si="188"/>
        <v>0</v>
      </c>
      <c r="E4010" s="7">
        <v>513252</v>
      </c>
      <c r="F4010" t="s">
        <v>29</v>
      </c>
      <c r="G4010" t="s">
        <v>40</v>
      </c>
      <c r="H4010" s="7">
        <v>15</v>
      </c>
      <c r="I4010" s="7" t="s">
        <v>148</v>
      </c>
      <c r="J4010" t="s">
        <v>18</v>
      </c>
      <c r="K4010">
        <v>42.4</v>
      </c>
      <c r="L4010">
        <v>1</v>
      </c>
      <c r="M4010">
        <v>118.7</v>
      </c>
      <c r="N4010">
        <v>2.76</v>
      </c>
    </row>
    <row r="4011" spans="1:14" x14ac:dyDescent="0.25">
      <c r="A4011" s="7">
        <v>513260</v>
      </c>
      <c r="B4011" s="7">
        <f t="shared" si="186"/>
        <v>0</v>
      </c>
      <c r="C4011" s="7">
        <f t="shared" si="187"/>
        <v>0</v>
      </c>
      <c r="D4011" s="7">
        <f t="shared" si="188"/>
        <v>0</v>
      </c>
      <c r="E4011" s="7">
        <v>513252</v>
      </c>
      <c r="F4011" t="s">
        <v>29</v>
      </c>
      <c r="G4011" t="s">
        <v>40</v>
      </c>
      <c r="H4011" s="7">
        <v>15</v>
      </c>
      <c r="I4011" s="7" t="s">
        <v>148</v>
      </c>
      <c r="J4011" t="s">
        <v>18</v>
      </c>
      <c r="K4011">
        <v>29.4</v>
      </c>
      <c r="L4011">
        <v>1</v>
      </c>
      <c r="M4011">
        <v>92</v>
      </c>
      <c r="N4011">
        <v>2.76</v>
      </c>
    </row>
    <row r="4012" spans="1:14" x14ac:dyDescent="0.25">
      <c r="A4012" s="7">
        <v>513262</v>
      </c>
      <c r="B4012" s="7">
        <f t="shared" si="186"/>
        <v>0</v>
      </c>
      <c r="C4012" s="7">
        <f t="shared" si="187"/>
        <v>0</v>
      </c>
      <c r="D4012" s="7">
        <f t="shared" si="188"/>
        <v>0</v>
      </c>
      <c r="E4012" s="7">
        <v>513252</v>
      </c>
      <c r="F4012" t="s">
        <v>29</v>
      </c>
      <c r="G4012" t="s">
        <v>40</v>
      </c>
      <c r="H4012" s="7">
        <v>15</v>
      </c>
      <c r="I4012" s="7" t="s">
        <v>148</v>
      </c>
      <c r="J4012" t="s">
        <v>18</v>
      </c>
      <c r="K4012">
        <v>42.4</v>
      </c>
      <c r="L4012">
        <v>3</v>
      </c>
      <c r="M4012">
        <v>57</v>
      </c>
      <c r="N4012">
        <v>2.76</v>
      </c>
    </row>
    <row r="4013" spans="1:14" x14ac:dyDescent="0.25">
      <c r="A4013" s="7">
        <v>513264</v>
      </c>
      <c r="B4013" s="7">
        <f t="shared" si="186"/>
        <v>0</v>
      </c>
      <c r="C4013" s="7">
        <f t="shared" si="187"/>
        <v>0</v>
      </c>
      <c r="D4013" s="7">
        <f t="shared" si="188"/>
        <v>0</v>
      </c>
      <c r="E4013" s="7">
        <v>513252</v>
      </c>
      <c r="F4013" t="s">
        <v>29</v>
      </c>
      <c r="G4013" t="s">
        <v>40</v>
      </c>
      <c r="H4013" s="7">
        <v>15</v>
      </c>
      <c r="I4013" s="7" t="s">
        <v>148</v>
      </c>
      <c r="J4013" t="s">
        <v>18</v>
      </c>
      <c r="K4013">
        <v>44.3</v>
      </c>
      <c r="L4013">
        <v>4</v>
      </c>
      <c r="M4013">
        <v>46.3</v>
      </c>
      <c r="N4013">
        <v>2.76</v>
      </c>
    </row>
    <row r="4014" spans="1:14" x14ac:dyDescent="0.25">
      <c r="A4014" s="7">
        <v>513266</v>
      </c>
      <c r="B4014" s="7">
        <f t="shared" si="186"/>
        <v>0</v>
      </c>
      <c r="C4014" s="7">
        <f t="shared" si="187"/>
        <v>0</v>
      </c>
      <c r="D4014" s="7">
        <f t="shared" si="188"/>
        <v>0</v>
      </c>
      <c r="E4014" s="7">
        <v>513252</v>
      </c>
      <c r="F4014" t="s">
        <v>29</v>
      </c>
      <c r="G4014" t="s">
        <v>40</v>
      </c>
      <c r="H4014" s="7">
        <v>15</v>
      </c>
      <c r="I4014" s="7" t="s">
        <v>148</v>
      </c>
      <c r="J4014" t="s">
        <v>18</v>
      </c>
      <c r="K4014">
        <v>42.4</v>
      </c>
      <c r="L4014">
        <v>2</v>
      </c>
      <c r="M4014">
        <v>73.5</v>
      </c>
      <c r="N4014">
        <v>2.76</v>
      </c>
    </row>
    <row r="4015" spans="1:14" x14ac:dyDescent="0.25">
      <c r="A4015" s="7">
        <v>513268</v>
      </c>
      <c r="B4015" s="7">
        <f t="shared" si="186"/>
        <v>0</v>
      </c>
      <c r="C4015" s="7">
        <f t="shared" si="187"/>
        <v>0</v>
      </c>
      <c r="D4015" s="7">
        <f t="shared" si="188"/>
        <v>0</v>
      </c>
      <c r="E4015" s="7">
        <v>513252</v>
      </c>
      <c r="F4015" t="s">
        <v>29</v>
      </c>
      <c r="G4015" t="s">
        <v>40</v>
      </c>
      <c r="H4015" s="7">
        <v>15</v>
      </c>
      <c r="I4015" s="7" t="s">
        <v>148</v>
      </c>
      <c r="J4015" t="s">
        <v>18</v>
      </c>
      <c r="K4015">
        <v>29.3</v>
      </c>
      <c r="L4015">
        <v>1</v>
      </c>
      <c r="M4015">
        <v>92</v>
      </c>
      <c r="N4015">
        <v>2.76</v>
      </c>
    </row>
    <row r="4016" spans="1:14" x14ac:dyDescent="0.25">
      <c r="A4016" s="7">
        <v>513270</v>
      </c>
      <c r="B4016" s="7">
        <f t="shared" si="186"/>
        <v>0</v>
      </c>
      <c r="C4016" s="7">
        <f t="shared" si="187"/>
        <v>0</v>
      </c>
      <c r="D4016" s="7">
        <f t="shared" si="188"/>
        <v>0</v>
      </c>
      <c r="E4016" s="7">
        <v>513252</v>
      </c>
      <c r="F4016" t="s">
        <v>29</v>
      </c>
      <c r="G4016" t="s">
        <v>40</v>
      </c>
      <c r="H4016" s="7">
        <v>15</v>
      </c>
      <c r="I4016" s="7" t="s">
        <v>148</v>
      </c>
      <c r="J4016" t="s">
        <v>18</v>
      </c>
      <c r="K4016">
        <v>42.5</v>
      </c>
      <c r="L4016">
        <v>1</v>
      </c>
      <c r="M4016">
        <v>118.7</v>
      </c>
      <c r="N4016">
        <v>2.76</v>
      </c>
    </row>
    <row r="4017" spans="1:14" x14ac:dyDescent="0.25">
      <c r="A4017" s="7">
        <v>513272</v>
      </c>
      <c r="B4017" s="7">
        <f t="shared" si="186"/>
        <v>0</v>
      </c>
      <c r="C4017" s="7">
        <f t="shared" si="187"/>
        <v>0</v>
      </c>
      <c r="D4017" s="7">
        <f t="shared" si="188"/>
        <v>0</v>
      </c>
      <c r="E4017" s="7">
        <v>513252</v>
      </c>
      <c r="F4017" t="s">
        <v>29</v>
      </c>
      <c r="G4017" t="s">
        <v>40</v>
      </c>
      <c r="H4017" s="7">
        <v>15</v>
      </c>
      <c r="I4017" s="7" t="s">
        <v>148</v>
      </c>
      <c r="J4017" t="s">
        <v>18</v>
      </c>
      <c r="K4017">
        <v>44.4</v>
      </c>
      <c r="L4017">
        <v>3</v>
      </c>
      <c r="M4017">
        <v>57</v>
      </c>
      <c r="N4017">
        <v>2.76</v>
      </c>
    </row>
    <row r="4018" spans="1:14" x14ac:dyDescent="0.25">
      <c r="A4018" s="7">
        <v>513274</v>
      </c>
      <c r="B4018" s="7">
        <f t="shared" si="186"/>
        <v>0</v>
      </c>
      <c r="C4018" s="7">
        <f t="shared" si="187"/>
        <v>0</v>
      </c>
      <c r="D4018" s="7">
        <f t="shared" si="188"/>
        <v>0</v>
      </c>
      <c r="E4018" s="7">
        <v>513252</v>
      </c>
      <c r="F4018" t="s">
        <v>29</v>
      </c>
      <c r="G4018" t="s">
        <v>40</v>
      </c>
      <c r="H4018" s="7">
        <v>15</v>
      </c>
      <c r="I4018" s="7" t="s">
        <v>148</v>
      </c>
      <c r="J4018" t="s">
        <v>18</v>
      </c>
      <c r="K4018">
        <v>42.2</v>
      </c>
      <c r="L4018">
        <v>1</v>
      </c>
      <c r="M4018">
        <v>118.7</v>
      </c>
      <c r="N4018">
        <v>2.76</v>
      </c>
    </row>
    <row r="4019" spans="1:14" x14ac:dyDescent="0.25">
      <c r="A4019" s="7">
        <v>513276</v>
      </c>
      <c r="B4019" s="7">
        <f t="shared" si="186"/>
        <v>0</v>
      </c>
      <c r="C4019" s="7">
        <f t="shared" si="187"/>
        <v>0</v>
      </c>
      <c r="D4019" s="7">
        <f t="shared" si="188"/>
        <v>0</v>
      </c>
      <c r="E4019" s="7">
        <v>513252</v>
      </c>
      <c r="F4019" t="s">
        <v>29</v>
      </c>
      <c r="G4019" t="s">
        <v>40</v>
      </c>
      <c r="H4019" s="7">
        <v>15</v>
      </c>
      <c r="I4019" s="7" t="s">
        <v>148</v>
      </c>
      <c r="J4019" t="s">
        <v>18</v>
      </c>
      <c r="K4019">
        <v>30.2</v>
      </c>
      <c r="L4019">
        <v>1</v>
      </c>
      <c r="M4019">
        <v>92</v>
      </c>
      <c r="N4019">
        <v>2.76</v>
      </c>
    </row>
    <row r="4020" spans="1:14" x14ac:dyDescent="0.25">
      <c r="A4020" s="7">
        <v>513278</v>
      </c>
      <c r="B4020" s="7">
        <f t="shared" si="186"/>
        <v>0</v>
      </c>
      <c r="C4020" s="7">
        <f t="shared" si="187"/>
        <v>0</v>
      </c>
      <c r="D4020" s="7">
        <f t="shared" si="188"/>
        <v>0</v>
      </c>
      <c r="E4020" s="7">
        <v>513252</v>
      </c>
      <c r="F4020" t="s">
        <v>29</v>
      </c>
      <c r="G4020" t="s">
        <v>40</v>
      </c>
      <c r="H4020" s="7">
        <v>15</v>
      </c>
      <c r="I4020" s="7" t="s">
        <v>148</v>
      </c>
      <c r="J4020" t="s">
        <v>18</v>
      </c>
      <c r="K4020">
        <v>40.5</v>
      </c>
      <c r="L4020">
        <v>2</v>
      </c>
      <c r="M4020">
        <v>73.5</v>
      </c>
      <c r="N4020">
        <v>2.76</v>
      </c>
    </row>
    <row r="4021" spans="1:14" x14ac:dyDescent="0.25">
      <c r="A4021" s="7">
        <v>513280</v>
      </c>
      <c r="B4021" s="7">
        <f t="shared" si="186"/>
        <v>0</v>
      </c>
      <c r="C4021" s="7">
        <f t="shared" si="187"/>
        <v>0</v>
      </c>
      <c r="D4021" s="7">
        <f t="shared" si="188"/>
        <v>0</v>
      </c>
      <c r="E4021" s="7">
        <v>513252</v>
      </c>
      <c r="F4021" t="s">
        <v>29</v>
      </c>
      <c r="G4021" t="s">
        <v>40</v>
      </c>
      <c r="H4021" s="7">
        <v>15</v>
      </c>
      <c r="I4021" s="7" t="s">
        <v>148</v>
      </c>
      <c r="J4021" t="s">
        <v>18</v>
      </c>
      <c r="K4021">
        <v>44.7</v>
      </c>
      <c r="L4021">
        <v>2</v>
      </c>
      <c r="M4021">
        <v>73.5</v>
      </c>
      <c r="N4021">
        <v>2.76</v>
      </c>
    </row>
    <row r="4022" spans="1:14" x14ac:dyDescent="0.25">
      <c r="A4022" s="7">
        <v>513282</v>
      </c>
      <c r="B4022" s="7">
        <f t="shared" si="186"/>
        <v>0</v>
      </c>
      <c r="C4022" s="7">
        <f t="shared" si="187"/>
        <v>0</v>
      </c>
      <c r="D4022" s="7">
        <f t="shared" si="188"/>
        <v>0</v>
      </c>
      <c r="E4022" s="7">
        <v>513252</v>
      </c>
      <c r="F4022" t="s">
        <v>29</v>
      </c>
      <c r="G4022" t="s">
        <v>40</v>
      </c>
      <c r="H4022" s="7">
        <v>15</v>
      </c>
      <c r="I4022" s="7" t="s">
        <v>148</v>
      </c>
      <c r="J4022" t="s">
        <v>18</v>
      </c>
      <c r="K4022">
        <v>42.4</v>
      </c>
      <c r="L4022">
        <v>2</v>
      </c>
      <c r="M4022">
        <v>73.5</v>
      </c>
      <c r="N4022">
        <v>2.76</v>
      </c>
    </row>
    <row r="4023" spans="1:14" x14ac:dyDescent="0.25">
      <c r="A4023" s="7">
        <v>513284</v>
      </c>
      <c r="B4023" s="7">
        <f t="shared" si="186"/>
        <v>0</v>
      </c>
      <c r="C4023" s="7">
        <f t="shared" si="187"/>
        <v>0</v>
      </c>
      <c r="D4023" s="7">
        <f t="shared" si="188"/>
        <v>0</v>
      </c>
      <c r="E4023" s="7">
        <v>513252</v>
      </c>
      <c r="F4023" t="s">
        <v>29</v>
      </c>
      <c r="G4023" t="s">
        <v>40</v>
      </c>
      <c r="H4023" s="7">
        <v>15</v>
      </c>
      <c r="I4023" s="7" t="s">
        <v>148</v>
      </c>
      <c r="J4023" t="s">
        <v>18</v>
      </c>
      <c r="K4023">
        <v>42.5</v>
      </c>
      <c r="L4023">
        <v>1</v>
      </c>
      <c r="M4023">
        <v>118.7</v>
      </c>
      <c r="N4023">
        <v>2.76</v>
      </c>
    </row>
    <row r="4024" spans="1:14" x14ac:dyDescent="0.25">
      <c r="A4024" s="7">
        <v>513546</v>
      </c>
      <c r="B4024" s="7">
        <f t="shared" si="186"/>
        <v>0</v>
      </c>
      <c r="C4024" s="7">
        <f t="shared" si="187"/>
        <v>0</v>
      </c>
      <c r="D4024" s="7">
        <f t="shared" si="188"/>
        <v>0</v>
      </c>
      <c r="E4024" s="7">
        <v>513544</v>
      </c>
      <c r="F4024" t="s">
        <v>29</v>
      </c>
      <c r="G4024" t="s">
        <v>40</v>
      </c>
      <c r="H4024" s="7">
        <v>17</v>
      </c>
      <c r="I4024" s="7" t="s">
        <v>148</v>
      </c>
      <c r="J4024" t="s">
        <v>18</v>
      </c>
      <c r="K4024">
        <v>67.3</v>
      </c>
      <c r="L4024">
        <v>3</v>
      </c>
      <c r="M4024">
        <v>64.5</v>
      </c>
      <c r="N4024">
        <v>2.76</v>
      </c>
    </row>
    <row r="4025" spans="1:14" x14ac:dyDescent="0.25">
      <c r="A4025" s="7">
        <v>513549</v>
      </c>
      <c r="B4025" s="7">
        <f t="shared" si="186"/>
        <v>0</v>
      </c>
      <c r="C4025" s="7">
        <f t="shared" si="187"/>
        <v>0</v>
      </c>
      <c r="D4025" s="7">
        <f t="shared" si="188"/>
        <v>0</v>
      </c>
      <c r="E4025" s="7">
        <v>513544</v>
      </c>
      <c r="F4025" t="s">
        <v>29</v>
      </c>
      <c r="G4025" t="s">
        <v>40</v>
      </c>
      <c r="H4025" s="7">
        <v>17</v>
      </c>
      <c r="I4025" s="7" t="s">
        <v>148</v>
      </c>
      <c r="J4025" t="s">
        <v>18</v>
      </c>
      <c r="K4025">
        <v>43.9</v>
      </c>
      <c r="L4025">
        <v>1</v>
      </c>
      <c r="M4025">
        <v>118.7</v>
      </c>
      <c r="N4025">
        <v>2.76</v>
      </c>
    </row>
    <row r="4026" spans="1:14" x14ac:dyDescent="0.25">
      <c r="A4026" s="7">
        <v>513551</v>
      </c>
      <c r="B4026" s="7">
        <f t="shared" si="186"/>
        <v>0</v>
      </c>
      <c r="C4026" s="7">
        <f t="shared" si="187"/>
        <v>0</v>
      </c>
      <c r="D4026" s="7">
        <f t="shared" si="188"/>
        <v>0</v>
      </c>
      <c r="E4026" s="7">
        <v>513544</v>
      </c>
      <c r="F4026" t="s">
        <v>29</v>
      </c>
      <c r="G4026" t="s">
        <v>40</v>
      </c>
      <c r="H4026" s="7">
        <v>17</v>
      </c>
      <c r="I4026" s="7" t="s">
        <v>148</v>
      </c>
      <c r="J4026" t="s">
        <v>18</v>
      </c>
      <c r="K4026">
        <v>21.5</v>
      </c>
      <c r="L4026">
        <v>1</v>
      </c>
      <c r="M4026">
        <v>92</v>
      </c>
      <c r="N4026">
        <v>2.76</v>
      </c>
    </row>
    <row r="4027" spans="1:14" x14ac:dyDescent="0.25">
      <c r="A4027" s="7">
        <v>513552</v>
      </c>
      <c r="B4027" s="7">
        <f t="shared" si="186"/>
        <v>0</v>
      </c>
      <c r="C4027" s="7">
        <f t="shared" si="187"/>
        <v>0</v>
      </c>
      <c r="D4027" s="7">
        <f t="shared" si="188"/>
        <v>0</v>
      </c>
      <c r="E4027" s="7">
        <v>513544</v>
      </c>
      <c r="F4027" t="s">
        <v>29</v>
      </c>
      <c r="G4027" t="s">
        <v>40</v>
      </c>
      <c r="H4027" s="7">
        <v>17</v>
      </c>
      <c r="I4027" s="7" t="s">
        <v>148</v>
      </c>
      <c r="J4027" t="s">
        <v>18</v>
      </c>
      <c r="K4027">
        <v>27</v>
      </c>
      <c r="L4027">
        <v>1</v>
      </c>
      <c r="M4027">
        <v>92</v>
      </c>
      <c r="N4027">
        <v>2.76</v>
      </c>
    </row>
    <row r="4028" spans="1:14" x14ac:dyDescent="0.25">
      <c r="A4028" s="7">
        <v>513553</v>
      </c>
      <c r="B4028" s="7">
        <f t="shared" si="186"/>
        <v>0</v>
      </c>
      <c r="C4028" s="7">
        <f t="shared" si="187"/>
        <v>0</v>
      </c>
      <c r="D4028" s="7">
        <f t="shared" si="188"/>
        <v>0</v>
      </c>
      <c r="E4028" s="7">
        <v>513544</v>
      </c>
      <c r="F4028" t="s">
        <v>29</v>
      </c>
      <c r="G4028" t="s">
        <v>40</v>
      </c>
      <c r="H4028" s="7">
        <v>17</v>
      </c>
      <c r="I4028" s="7" t="s">
        <v>148</v>
      </c>
      <c r="J4028" t="s">
        <v>18</v>
      </c>
      <c r="K4028">
        <v>18.8</v>
      </c>
      <c r="L4028">
        <v>1</v>
      </c>
      <c r="M4028">
        <v>92</v>
      </c>
      <c r="N4028">
        <v>2.76</v>
      </c>
    </row>
    <row r="4029" spans="1:14" x14ac:dyDescent="0.25">
      <c r="A4029" s="7">
        <v>513555</v>
      </c>
      <c r="B4029" s="7">
        <f t="shared" si="186"/>
        <v>0</v>
      </c>
      <c r="C4029" s="7">
        <f t="shared" si="187"/>
        <v>0</v>
      </c>
      <c r="D4029" s="7">
        <f t="shared" si="188"/>
        <v>0</v>
      </c>
      <c r="E4029" s="7">
        <v>513544</v>
      </c>
      <c r="F4029" t="s">
        <v>29</v>
      </c>
      <c r="G4029" t="s">
        <v>40</v>
      </c>
      <c r="H4029" s="7">
        <v>17</v>
      </c>
      <c r="I4029" s="7" t="s">
        <v>148</v>
      </c>
      <c r="J4029" t="s">
        <v>18</v>
      </c>
      <c r="K4029">
        <v>44</v>
      </c>
      <c r="L4029">
        <v>3</v>
      </c>
      <c r="M4029">
        <v>57</v>
      </c>
      <c r="N4029">
        <v>2.76</v>
      </c>
    </row>
    <row r="4030" spans="1:14" x14ac:dyDescent="0.25">
      <c r="A4030" s="7">
        <v>513557</v>
      </c>
      <c r="B4030" s="7">
        <f t="shared" si="186"/>
        <v>0</v>
      </c>
      <c r="C4030" s="7">
        <f t="shared" si="187"/>
        <v>0</v>
      </c>
      <c r="D4030" s="7">
        <f t="shared" si="188"/>
        <v>0</v>
      </c>
      <c r="E4030" s="7">
        <v>513544</v>
      </c>
      <c r="F4030" t="s">
        <v>29</v>
      </c>
      <c r="G4030" t="s">
        <v>40</v>
      </c>
      <c r="H4030" s="7">
        <v>17</v>
      </c>
      <c r="I4030" s="7" t="s">
        <v>148</v>
      </c>
      <c r="J4030" t="s">
        <v>18</v>
      </c>
      <c r="K4030">
        <v>43.6</v>
      </c>
      <c r="L4030">
        <v>3</v>
      </c>
      <c r="M4030">
        <v>57</v>
      </c>
      <c r="N4030">
        <v>2.76</v>
      </c>
    </row>
    <row r="4031" spans="1:14" x14ac:dyDescent="0.25">
      <c r="A4031" s="7">
        <v>513559</v>
      </c>
      <c r="B4031" s="7">
        <f t="shared" si="186"/>
        <v>0</v>
      </c>
      <c r="C4031" s="7">
        <f t="shared" si="187"/>
        <v>0</v>
      </c>
      <c r="D4031" s="7">
        <f t="shared" si="188"/>
        <v>0</v>
      </c>
      <c r="E4031" s="7">
        <v>513544</v>
      </c>
      <c r="F4031" t="s">
        <v>29</v>
      </c>
      <c r="G4031" t="s">
        <v>40</v>
      </c>
      <c r="H4031" s="7">
        <v>17</v>
      </c>
      <c r="I4031" s="7" t="s">
        <v>148</v>
      </c>
      <c r="J4031" t="s">
        <v>18</v>
      </c>
      <c r="K4031">
        <v>67.099999999999994</v>
      </c>
      <c r="L4031">
        <v>2</v>
      </c>
      <c r="M4031">
        <v>83.2</v>
      </c>
      <c r="N4031">
        <v>2.76</v>
      </c>
    </row>
    <row r="4032" spans="1:14" x14ac:dyDescent="0.25">
      <c r="A4032" s="7">
        <v>513561</v>
      </c>
      <c r="B4032" s="7">
        <f t="shared" si="186"/>
        <v>0</v>
      </c>
      <c r="C4032" s="7">
        <f t="shared" si="187"/>
        <v>0</v>
      </c>
      <c r="D4032" s="7">
        <f t="shared" si="188"/>
        <v>0</v>
      </c>
      <c r="E4032" s="7">
        <v>513544</v>
      </c>
      <c r="F4032" t="s">
        <v>29</v>
      </c>
      <c r="G4032" t="s">
        <v>40</v>
      </c>
      <c r="H4032" s="7">
        <v>17</v>
      </c>
      <c r="I4032" s="7" t="s">
        <v>148</v>
      </c>
      <c r="J4032" t="s">
        <v>18</v>
      </c>
      <c r="K4032">
        <v>44.9</v>
      </c>
      <c r="L4032">
        <v>2</v>
      </c>
      <c r="M4032">
        <v>73.5</v>
      </c>
      <c r="N4032">
        <v>2.76</v>
      </c>
    </row>
    <row r="4033" spans="1:14" x14ac:dyDescent="0.25">
      <c r="A4033" s="7">
        <v>513563</v>
      </c>
      <c r="B4033" s="7">
        <f t="shared" si="186"/>
        <v>0</v>
      </c>
      <c r="C4033" s="7">
        <f t="shared" si="187"/>
        <v>0</v>
      </c>
      <c r="D4033" s="7">
        <f t="shared" si="188"/>
        <v>0</v>
      </c>
      <c r="E4033" s="7">
        <v>513544</v>
      </c>
      <c r="F4033" t="s">
        <v>29</v>
      </c>
      <c r="G4033" t="s">
        <v>40</v>
      </c>
      <c r="H4033" s="7">
        <v>17</v>
      </c>
      <c r="I4033" s="7" t="s">
        <v>148</v>
      </c>
      <c r="J4033" t="s">
        <v>18</v>
      </c>
      <c r="K4033">
        <v>68.7</v>
      </c>
      <c r="L4033">
        <v>1</v>
      </c>
      <c r="M4033">
        <v>134.30000000000001</v>
      </c>
      <c r="N4033">
        <v>2.76</v>
      </c>
    </row>
    <row r="4034" spans="1:14" x14ac:dyDescent="0.25">
      <c r="A4034" s="7">
        <v>515456</v>
      </c>
      <c r="B4034" s="7">
        <f t="shared" si="186"/>
        <v>0</v>
      </c>
      <c r="C4034" s="7">
        <f t="shared" si="187"/>
        <v>0</v>
      </c>
      <c r="D4034" s="7">
        <f t="shared" si="188"/>
        <v>0</v>
      </c>
      <c r="E4034" s="7">
        <v>515454</v>
      </c>
      <c r="F4034" t="s">
        <v>29</v>
      </c>
      <c r="G4034" t="s">
        <v>42</v>
      </c>
      <c r="H4034" s="7">
        <v>8</v>
      </c>
      <c r="I4034" s="7" t="s">
        <v>148</v>
      </c>
      <c r="J4034" t="s">
        <v>18</v>
      </c>
      <c r="K4034">
        <v>85.3</v>
      </c>
      <c r="L4034">
        <v>3</v>
      </c>
      <c r="M4034">
        <v>69.8</v>
      </c>
      <c r="N4034">
        <v>2.76</v>
      </c>
    </row>
    <row r="4035" spans="1:14" x14ac:dyDescent="0.25">
      <c r="A4035" s="7">
        <v>515458</v>
      </c>
      <c r="B4035" s="7">
        <f t="shared" ref="B4035:B4098" si="189">IF(A4035=A4036,1,0)</f>
        <v>0</v>
      </c>
      <c r="C4035" s="7">
        <f t="shared" ref="C4035:C4098" si="190">IF(A4035=A4034,1,0)</f>
        <v>0</v>
      </c>
      <c r="D4035" s="7">
        <f t="shared" ref="D4035:D4098" si="191">B4035+C4035</f>
        <v>0</v>
      </c>
      <c r="E4035" s="7">
        <v>515454</v>
      </c>
      <c r="F4035" t="s">
        <v>29</v>
      </c>
      <c r="G4035" t="s">
        <v>42</v>
      </c>
      <c r="H4035" s="7">
        <v>8</v>
      </c>
      <c r="I4035" s="7" t="s">
        <v>148</v>
      </c>
      <c r="J4035" t="s">
        <v>18</v>
      </c>
      <c r="K4035">
        <v>70</v>
      </c>
      <c r="L4035">
        <v>1</v>
      </c>
      <c r="M4035">
        <v>134.30000000000001</v>
      </c>
      <c r="N4035">
        <v>2.76</v>
      </c>
    </row>
    <row r="4036" spans="1:14" x14ac:dyDescent="0.25">
      <c r="A4036" s="7">
        <v>515460</v>
      </c>
      <c r="B4036" s="7">
        <f t="shared" si="189"/>
        <v>0</v>
      </c>
      <c r="C4036" s="7">
        <f t="shared" si="190"/>
        <v>0</v>
      </c>
      <c r="D4036" s="7">
        <f t="shared" si="191"/>
        <v>0</v>
      </c>
      <c r="E4036" s="7">
        <v>515454</v>
      </c>
      <c r="F4036" t="s">
        <v>29</v>
      </c>
      <c r="G4036" t="s">
        <v>42</v>
      </c>
      <c r="H4036" s="7">
        <v>8</v>
      </c>
      <c r="I4036" s="7" t="s">
        <v>148</v>
      </c>
      <c r="J4036" t="s">
        <v>18</v>
      </c>
      <c r="K4036">
        <v>69.5</v>
      </c>
      <c r="L4036">
        <v>1</v>
      </c>
      <c r="M4036">
        <v>134.30000000000001</v>
      </c>
      <c r="N4036">
        <v>2.76</v>
      </c>
    </row>
    <row r="4037" spans="1:14" x14ac:dyDescent="0.25">
      <c r="A4037" s="7">
        <v>515462</v>
      </c>
      <c r="B4037" s="7">
        <f t="shared" si="189"/>
        <v>0</v>
      </c>
      <c r="C4037" s="7">
        <f t="shared" si="190"/>
        <v>0</v>
      </c>
      <c r="D4037" s="7">
        <f t="shared" si="191"/>
        <v>0</v>
      </c>
      <c r="E4037" s="7">
        <v>515454</v>
      </c>
      <c r="F4037" t="s">
        <v>29</v>
      </c>
      <c r="G4037" t="s">
        <v>42</v>
      </c>
      <c r="H4037" s="7">
        <v>8</v>
      </c>
      <c r="I4037" s="7" t="s">
        <v>148</v>
      </c>
      <c r="J4037" t="s">
        <v>18</v>
      </c>
      <c r="K4037">
        <v>27.3</v>
      </c>
      <c r="L4037">
        <v>1</v>
      </c>
      <c r="M4037">
        <v>118.7</v>
      </c>
      <c r="N4037">
        <v>2.76</v>
      </c>
    </row>
    <row r="4038" spans="1:14" x14ac:dyDescent="0.25">
      <c r="A4038" s="7">
        <v>515463</v>
      </c>
      <c r="B4038" s="7">
        <f t="shared" si="189"/>
        <v>0</v>
      </c>
      <c r="C4038" s="7">
        <f t="shared" si="190"/>
        <v>0</v>
      </c>
      <c r="D4038" s="7">
        <f t="shared" si="191"/>
        <v>0</v>
      </c>
      <c r="E4038" s="7">
        <v>515454</v>
      </c>
      <c r="F4038" t="s">
        <v>29</v>
      </c>
      <c r="G4038" t="s">
        <v>42</v>
      </c>
      <c r="H4038" s="7">
        <v>8</v>
      </c>
      <c r="I4038" s="7" t="s">
        <v>148</v>
      </c>
      <c r="J4038" t="s">
        <v>18</v>
      </c>
      <c r="K4038">
        <v>58.4</v>
      </c>
      <c r="L4038">
        <v>1</v>
      </c>
      <c r="M4038">
        <v>118.7</v>
      </c>
      <c r="N4038">
        <v>2.76</v>
      </c>
    </row>
    <row r="4039" spans="1:14" x14ac:dyDescent="0.25">
      <c r="A4039" s="7">
        <v>515465</v>
      </c>
      <c r="B4039" s="7">
        <f t="shared" si="189"/>
        <v>0</v>
      </c>
      <c r="C4039" s="7">
        <f t="shared" si="190"/>
        <v>0</v>
      </c>
      <c r="D4039" s="7">
        <f t="shared" si="191"/>
        <v>0</v>
      </c>
      <c r="E4039" s="7">
        <v>515454</v>
      </c>
      <c r="F4039" t="s">
        <v>29</v>
      </c>
      <c r="G4039" t="s">
        <v>42</v>
      </c>
      <c r="H4039" s="7">
        <v>8</v>
      </c>
      <c r="I4039" s="7" t="s">
        <v>148</v>
      </c>
      <c r="J4039" t="s">
        <v>18</v>
      </c>
      <c r="K4039">
        <v>68.8</v>
      </c>
      <c r="L4039">
        <v>3</v>
      </c>
      <c r="M4039">
        <v>64.5</v>
      </c>
      <c r="N4039">
        <v>2.76</v>
      </c>
    </row>
    <row r="4040" spans="1:14" x14ac:dyDescent="0.25">
      <c r="A4040" s="7">
        <v>515467</v>
      </c>
      <c r="B4040" s="7">
        <f t="shared" si="189"/>
        <v>0</v>
      </c>
      <c r="C4040" s="7">
        <f t="shared" si="190"/>
        <v>0</v>
      </c>
      <c r="D4040" s="7">
        <f t="shared" si="191"/>
        <v>0</v>
      </c>
      <c r="E4040" s="7">
        <v>515454</v>
      </c>
      <c r="F4040" t="s">
        <v>29</v>
      </c>
      <c r="G4040" t="s">
        <v>42</v>
      </c>
      <c r="H4040" s="7">
        <v>8</v>
      </c>
      <c r="I4040" s="7" t="s">
        <v>148</v>
      </c>
      <c r="J4040" t="s">
        <v>18</v>
      </c>
      <c r="K4040">
        <v>85.9</v>
      </c>
      <c r="L4040">
        <v>1</v>
      </c>
      <c r="M4040">
        <v>145.4</v>
      </c>
      <c r="N4040">
        <v>2.76</v>
      </c>
    </row>
    <row r="4041" spans="1:14" x14ac:dyDescent="0.25">
      <c r="A4041" s="7">
        <v>515469</v>
      </c>
      <c r="B4041" s="7">
        <f t="shared" si="189"/>
        <v>0</v>
      </c>
      <c r="C4041" s="7">
        <f t="shared" si="190"/>
        <v>0</v>
      </c>
      <c r="D4041" s="7">
        <f t="shared" si="191"/>
        <v>0</v>
      </c>
      <c r="E4041" s="7">
        <v>515454</v>
      </c>
      <c r="F4041" t="s">
        <v>29</v>
      </c>
      <c r="G4041" t="s">
        <v>42</v>
      </c>
      <c r="H4041" s="7">
        <v>8</v>
      </c>
      <c r="I4041" s="7" t="s">
        <v>148</v>
      </c>
      <c r="J4041" t="s">
        <v>18</v>
      </c>
      <c r="K4041">
        <v>69</v>
      </c>
      <c r="L4041">
        <v>3</v>
      </c>
      <c r="M4041">
        <v>64.5</v>
      </c>
      <c r="N4041">
        <v>2.76</v>
      </c>
    </row>
    <row r="4042" spans="1:14" x14ac:dyDescent="0.25">
      <c r="A4042" s="7">
        <v>515471</v>
      </c>
      <c r="B4042" s="7">
        <f t="shared" si="189"/>
        <v>0</v>
      </c>
      <c r="C4042" s="7">
        <f t="shared" si="190"/>
        <v>0</v>
      </c>
      <c r="D4042" s="7">
        <f t="shared" si="191"/>
        <v>0</v>
      </c>
      <c r="E4042" s="7">
        <v>515454</v>
      </c>
      <c r="F4042" t="s">
        <v>29</v>
      </c>
      <c r="G4042" t="s">
        <v>42</v>
      </c>
      <c r="H4042" s="7">
        <v>8</v>
      </c>
      <c r="I4042" s="7" t="s">
        <v>148</v>
      </c>
      <c r="J4042" t="s">
        <v>18</v>
      </c>
      <c r="K4042">
        <v>84.6</v>
      </c>
      <c r="L4042">
        <v>2</v>
      </c>
      <c r="M4042">
        <v>90.1</v>
      </c>
      <c r="N4042">
        <v>2.76</v>
      </c>
    </row>
    <row r="4043" spans="1:14" x14ac:dyDescent="0.25">
      <c r="A4043" s="7">
        <v>515475</v>
      </c>
      <c r="B4043" s="7">
        <f t="shared" si="189"/>
        <v>0</v>
      </c>
      <c r="C4043" s="7">
        <f t="shared" si="190"/>
        <v>0</v>
      </c>
      <c r="D4043" s="7">
        <f t="shared" si="191"/>
        <v>0</v>
      </c>
      <c r="E4043" s="7">
        <v>515454</v>
      </c>
      <c r="F4043" t="s">
        <v>29</v>
      </c>
      <c r="G4043" t="s">
        <v>42</v>
      </c>
      <c r="H4043" s="7">
        <v>8</v>
      </c>
      <c r="I4043" s="7" t="s">
        <v>148</v>
      </c>
      <c r="J4043" t="s">
        <v>18</v>
      </c>
      <c r="K4043">
        <v>40.6</v>
      </c>
      <c r="L4043">
        <v>1</v>
      </c>
      <c r="M4043">
        <v>118.7</v>
      </c>
      <c r="N4043">
        <v>2.76</v>
      </c>
    </row>
    <row r="4044" spans="1:14" x14ac:dyDescent="0.25">
      <c r="A4044" s="7">
        <v>515476</v>
      </c>
      <c r="B4044" s="7">
        <f t="shared" si="189"/>
        <v>0</v>
      </c>
      <c r="C4044" s="7">
        <f t="shared" si="190"/>
        <v>0</v>
      </c>
      <c r="D4044" s="7">
        <f t="shared" si="191"/>
        <v>0</v>
      </c>
      <c r="E4044" s="7">
        <v>515454</v>
      </c>
      <c r="F4044" t="s">
        <v>29</v>
      </c>
      <c r="G4044" t="s">
        <v>42</v>
      </c>
      <c r="H4044" s="7">
        <v>8</v>
      </c>
      <c r="I4044" s="7" t="s">
        <v>148</v>
      </c>
      <c r="J4044" t="s">
        <v>18</v>
      </c>
      <c r="K4044">
        <v>19.100000000000001</v>
      </c>
      <c r="L4044">
        <v>1</v>
      </c>
      <c r="M4044">
        <v>92</v>
      </c>
      <c r="N4044">
        <v>2.76</v>
      </c>
    </row>
    <row r="4045" spans="1:14" x14ac:dyDescent="0.25">
      <c r="A4045" s="7">
        <v>515477</v>
      </c>
      <c r="B4045" s="7">
        <f t="shared" si="189"/>
        <v>0</v>
      </c>
      <c r="C4045" s="7">
        <f t="shared" si="190"/>
        <v>0</v>
      </c>
      <c r="D4045" s="7">
        <f t="shared" si="191"/>
        <v>0</v>
      </c>
      <c r="E4045" s="7">
        <v>515454</v>
      </c>
      <c r="F4045" t="s">
        <v>29</v>
      </c>
      <c r="G4045" t="s">
        <v>42</v>
      </c>
      <c r="H4045" s="7">
        <v>8</v>
      </c>
      <c r="I4045" s="7" t="s">
        <v>148</v>
      </c>
      <c r="J4045" t="s">
        <v>18</v>
      </c>
      <c r="K4045">
        <v>22.7</v>
      </c>
      <c r="L4045">
        <v>1</v>
      </c>
      <c r="M4045">
        <v>92</v>
      </c>
      <c r="N4045">
        <v>2.76</v>
      </c>
    </row>
    <row r="4046" spans="1:14" x14ac:dyDescent="0.25">
      <c r="A4046" s="7">
        <v>515479</v>
      </c>
      <c r="B4046" s="7">
        <f t="shared" si="189"/>
        <v>0</v>
      </c>
      <c r="C4046" s="7">
        <f t="shared" si="190"/>
        <v>0</v>
      </c>
      <c r="D4046" s="7">
        <f t="shared" si="191"/>
        <v>0</v>
      </c>
      <c r="E4046" s="7">
        <v>515454</v>
      </c>
      <c r="F4046" t="s">
        <v>29</v>
      </c>
      <c r="G4046" t="s">
        <v>42</v>
      </c>
      <c r="H4046" s="7">
        <v>8</v>
      </c>
      <c r="I4046" s="7" t="s">
        <v>148</v>
      </c>
      <c r="J4046" t="s">
        <v>18</v>
      </c>
      <c r="K4046">
        <v>19.899999999999999</v>
      </c>
      <c r="L4046">
        <v>1</v>
      </c>
      <c r="M4046">
        <v>92</v>
      </c>
      <c r="N4046">
        <v>2.76</v>
      </c>
    </row>
    <row r="4047" spans="1:14" x14ac:dyDescent="0.25">
      <c r="A4047" s="7">
        <v>515480</v>
      </c>
      <c r="B4047" s="7">
        <f t="shared" si="189"/>
        <v>0</v>
      </c>
      <c r="C4047" s="7">
        <f t="shared" si="190"/>
        <v>0</v>
      </c>
      <c r="D4047" s="7">
        <f t="shared" si="191"/>
        <v>0</v>
      </c>
      <c r="E4047" s="7">
        <v>515454</v>
      </c>
      <c r="F4047" t="s">
        <v>29</v>
      </c>
      <c r="G4047" t="s">
        <v>42</v>
      </c>
      <c r="H4047" s="7">
        <v>8</v>
      </c>
      <c r="I4047" s="7" t="s">
        <v>148</v>
      </c>
      <c r="J4047" t="s">
        <v>18</v>
      </c>
      <c r="K4047">
        <v>26.4</v>
      </c>
      <c r="L4047">
        <v>3</v>
      </c>
      <c r="M4047">
        <v>57</v>
      </c>
      <c r="N4047">
        <v>2.76</v>
      </c>
    </row>
    <row r="4048" spans="1:14" x14ac:dyDescent="0.25">
      <c r="A4048" s="7">
        <v>515481</v>
      </c>
      <c r="B4048" s="7">
        <f t="shared" si="189"/>
        <v>0</v>
      </c>
      <c r="C4048" s="7">
        <f t="shared" si="190"/>
        <v>0</v>
      </c>
      <c r="D4048" s="7">
        <f t="shared" si="191"/>
        <v>0</v>
      </c>
      <c r="E4048" s="7">
        <v>515454</v>
      </c>
      <c r="F4048" t="s">
        <v>29</v>
      </c>
      <c r="G4048" t="s">
        <v>42</v>
      </c>
      <c r="H4048" s="7">
        <v>8</v>
      </c>
      <c r="I4048" s="7" t="s">
        <v>148</v>
      </c>
      <c r="J4048" t="s">
        <v>18</v>
      </c>
      <c r="K4048">
        <v>20.6</v>
      </c>
      <c r="L4048">
        <v>3</v>
      </c>
      <c r="M4048">
        <v>57</v>
      </c>
      <c r="N4048">
        <v>2.76</v>
      </c>
    </row>
    <row r="4049" spans="1:14" x14ac:dyDescent="0.25">
      <c r="A4049" s="7">
        <v>515483</v>
      </c>
      <c r="B4049" s="7">
        <f t="shared" si="189"/>
        <v>0</v>
      </c>
      <c r="C4049" s="7">
        <f t="shared" si="190"/>
        <v>0</v>
      </c>
      <c r="D4049" s="7">
        <f t="shared" si="191"/>
        <v>0</v>
      </c>
      <c r="E4049" s="7">
        <v>515454</v>
      </c>
      <c r="F4049" t="s">
        <v>29</v>
      </c>
      <c r="G4049" t="s">
        <v>42</v>
      </c>
      <c r="H4049" s="7">
        <v>8</v>
      </c>
      <c r="I4049" s="7" t="s">
        <v>148</v>
      </c>
      <c r="J4049" t="s">
        <v>18</v>
      </c>
      <c r="K4049">
        <v>85.3</v>
      </c>
      <c r="L4049">
        <v>4</v>
      </c>
      <c r="M4049">
        <v>56.7</v>
      </c>
      <c r="N4049">
        <v>2.76</v>
      </c>
    </row>
    <row r="4050" spans="1:14" x14ac:dyDescent="0.25">
      <c r="A4050" s="7">
        <v>515485</v>
      </c>
      <c r="B4050" s="7">
        <f t="shared" si="189"/>
        <v>0</v>
      </c>
      <c r="C4050" s="7">
        <f t="shared" si="190"/>
        <v>0</v>
      </c>
      <c r="D4050" s="7">
        <f t="shared" si="191"/>
        <v>0</v>
      </c>
      <c r="E4050" s="7">
        <v>515454</v>
      </c>
      <c r="F4050" t="s">
        <v>29</v>
      </c>
      <c r="G4050" t="s">
        <v>42</v>
      </c>
      <c r="H4050" s="7">
        <v>8</v>
      </c>
      <c r="I4050" s="7" t="s">
        <v>148</v>
      </c>
      <c r="J4050" t="s">
        <v>18</v>
      </c>
      <c r="K4050">
        <v>41.1</v>
      </c>
      <c r="L4050">
        <v>1</v>
      </c>
      <c r="M4050">
        <v>118.7</v>
      </c>
      <c r="N4050">
        <v>2.76</v>
      </c>
    </row>
    <row r="4051" spans="1:14" x14ac:dyDescent="0.25">
      <c r="A4051" s="7">
        <v>515486</v>
      </c>
      <c r="B4051" s="7">
        <f t="shared" si="189"/>
        <v>0</v>
      </c>
      <c r="C4051" s="7">
        <f t="shared" si="190"/>
        <v>0</v>
      </c>
      <c r="D4051" s="7">
        <f t="shared" si="191"/>
        <v>0</v>
      </c>
      <c r="E4051" s="7">
        <v>515454</v>
      </c>
      <c r="F4051" t="s">
        <v>29</v>
      </c>
      <c r="G4051" t="s">
        <v>42</v>
      </c>
      <c r="H4051" s="7">
        <v>8</v>
      </c>
      <c r="I4051" s="7" t="s">
        <v>148</v>
      </c>
      <c r="J4051" t="s">
        <v>18</v>
      </c>
      <c r="K4051">
        <v>27.9</v>
      </c>
      <c r="L4051">
        <v>1</v>
      </c>
      <c r="M4051">
        <v>92</v>
      </c>
      <c r="N4051">
        <v>2.76</v>
      </c>
    </row>
    <row r="4052" spans="1:14" x14ac:dyDescent="0.25">
      <c r="A4052" s="7">
        <v>515487</v>
      </c>
      <c r="B4052" s="7">
        <f t="shared" si="189"/>
        <v>0</v>
      </c>
      <c r="C4052" s="7">
        <f t="shared" si="190"/>
        <v>0</v>
      </c>
      <c r="D4052" s="7">
        <f t="shared" si="191"/>
        <v>0</v>
      </c>
      <c r="E4052" s="7">
        <v>515454</v>
      </c>
      <c r="F4052" t="s">
        <v>29</v>
      </c>
      <c r="G4052" t="s">
        <v>42</v>
      </c>
      <c r="H4052" s="7">
        <v>8</v>
      </c>
      <c r="I4052" s="7" t="s">
        <v>148</v>
      </c>
      <c r="J4052" t="s">
        <v>18</v>
      </c>
      <c r="K4052">
        <v>15.7</v>
      </c>
      <c r="L4052">
        <v>1</v>
      </c>
      <c r="M4052">
        <v>92</v>
      </c>
      <c r="N4052">
        <v>2.76</v>
      </c>
    </row>
    <row r="4053" spans="1:14" x14ac:dyDescent="0.25">
      <c r="A4053" s="7">
        <v>515489</v>
      </c>
      <c r="B4053" s="7">
        <f t="shared" si="189"/>
        <v>0</v>
      </c>
      <c r="C4053" s="7">
        <f t="shared" si="190"/>
        <v>0</v>
      </c>
      <c r="D4053" s="7">
        <f t="shared" si="191"/>
        <v>0</v>
      </c>
      <c r="E4053" s="7">
        <v>515454</v>
      </c>
      <c r="F4053" t="s">
        <v>29</v>
      </c>
      <c r="G4053" t="s">
        <v>42</v>
      </c>
      <c r="H4053" s="7">
        <v>8</v>
      </c>
      <c r="I4053" s="7" t="s">
        <v>148</v>
      </c>
      <c r="J4053" t="s">
        <v>18</v>
      </c>
      <c r="K4053">
        <v>28.15</v>
      </c>
      <c r="L4053">
        <v>1</v>
      </c>
      <c r="M4053">
        <v>92</v>
      </c>
      <c r="N4053">
        <v>2.76</v>
      </c>
    </row>
    <row r="4054" spans="1:14" x14ac:dyDescent="0.25">
      <c r="A4054" s="7">
        <v>515490</v>
      </c>
      <c r="B4054" s="7">
        <f t="shared" si="189"/>
        <v>0</v>
      </c>
      <c r="C4054" s="7">
        <f t="shared" si="190"/>
        <v>0</v>
      </c>
      <c r="D4054" s="7">
        <f t="shared" si="191"/>
        <v>0</v>
      </c>
      <c r="E4054" s="7">
        <v>515454</v>
      </c>
      <c r="F4054" t="s">
        <v>29</v>
      </c>
      <c r="G4054" t="s">
        <v>42</v>
      </c>
      <c r="H4054" s="7">
        <v>8</v>
      </c>
      <c r="I4054" s="7" t="s">
        <v>148</v>
      </c>
      <c r="J4054" t="s">
        <v>18</v>
      </c>
      <c r="K4054">
        <v>26.6</v>
      </c>
      <c r="L4054">
        <v>1</v>
      </c>
      <c r="M4054">
        <v>92</v>
      </c>
      <c r="N4054">
        <v>2.76</v>
      </c>
    </row>
    <row r="4055" spans="1:14" x14ac:dyDescent="0.25">
      <c r="A4055" s="7">
        <v>515491</v>
      </c>
      <c r="B4055" s="7">
        <f t="shared" si="189"/>
        <v>0</v>
      </c>
      <c r="C4055" s="7">
        <f t="shared" si="190"/>
        <v>0</v>
      </c>
      <c r="D4055" s="7">
        <f t="shared" si="191"/>
        <v>0</v>
      </c>
      <c r="E4055" s="7">
        <v>515454</v>
      </c>
      <c r="F4055" t="s">
        <v>29</v>
      </c>
      <c r="G4055" t="s">
        <v>42</v>
      </c>
      <c r="H4055" s="7">
        <v>8</v>
      </c>
      <c r="I4055" s="7" t="s">
        <v>148</v>
      </c>
      <c r="J4055" t="s">
        <v>18</v>
      </c>
      <c r="K4055">
        <v>20.45</v>
      </c>
      <c r="L4055">
        <v>1</v>
      </c>
      <c r="M4055">
        <v>92</v>
      </c>
      <c r="N4055">
        <v>2.76</v>
      </c>
    </row>
    <row r="4056" spans="1:14" x14ac:dyDescent="0.25">
      <c r="A4056" s="7">
        <v>515492</v>
      </c>
      <c r="B4056" s="7">
        <f t="shared" si="189"/>
        <v>0</v>
      </c>
      <c r="C4056" s="7">
        <f t="shared" si="190"/>
        <v>0</v>
      </c>
      <c r="D4056" s="7">
        <f t="shared" si="191"/>
        <v>0</v>
      </c>
      <c r="E4056" s="7">
        <v>515454</v>
      </c>
      <c r="F4056" t="s">
        <v>29</v>
      </c>
      <c r="G4056" t="s">
        <v>42</v>
      </c>
      <c r="H4056" s="7">
        <v>8</v>
      </c>
      <c r="I4056" s="7" t="s">
        <v>148</v>
      </c>
      <c r="J4056" t="s">
        <v>18</v>
      </c>
      <c r="K4056">
        <v>20.6</v>
      </c>
      <c r="L4056">
        <v>1</v>
      </c>
      <c r="M4056">
        <v>92</v>
      </c>
      <c r="N4056">
        <v>2.76</v>
      </c>
    </row>
    <row r="4057" spans="1:14" x14ac:dyDescent="0.25">
      <c r="A4057" s="7">
        <v>515493</v>
      </c>
      <c r="B4057" s="7">
        <f t="shared" si="189"/>
        <v>0</v>
      </c>
      <c r="C4057" s="7">
        <f t="shared" si="190"/>
        <v>0</v>
      </c>
      <c r="D4057" s="7">
        <f t="shared" si="191"/>
        <v>0</v>
      </c>
      <c r="E4057" s="7">
        <v>515454</v>
      </c>
      <c r="F4057" t="s">
        <v>29</v>
      </c>
      <c r="G4057" t="s">
        <v>42</v>
      </c>
      <c r="H4057" s="7">
        <v>8</v>
      </c>
      <c r="I4057" s="7" t="s">
        <v>148</v>
      </c>
      <c r="J4057" t="s">
        <v>18</v>
      </c>
      <c r="K4057">
        <v>1</v>
      </c>
      <c r="L4057">
        <v>1</v>
      </c>
      <c r="M4057">
        <v>92</v>
      </c>
      <c r="N4057">
        <v>2.76</v>
      </c>
    </row>
    <row r="4058" spans="1:14" x14ac:dyDescent="0.25">
      <c r="A4058" s="7">
        <v>515495</v>
      </c>
      <c r="B4058" s="7">
        <f t="shared" si="189"/>
        <v>0</v>
      </c>
      <c r="C4058" s="7">
        <f t="shared" si="190"/>
        <v>0</v>
      </c>
      <c r="D4058" s="7">
        <f t="shared" si="191"/>
        <v>0</v>
      </c>
      <c r="E4058" s="7">
        <v>515454</v>
      </c>
      <c r="F4058" t="s">
        <v>29</v>
      </c>
      <c r="G4058" t="s">
        <v>42</v>
      </c>
      <c r="H4058" s="7">
        <v>8</v>
      </c>
      <c r="I4058" s="7" t="s">
        <v>148</v>
      </c>
      <c r="J4058" t="s">
        <v>18</v>
      </c>
      <c r="K4058">
        <v>90.6</v>
      </c>
      <c r="L4058">
        <v>2</v>
      </c>
      <c r="M4058">
        <v>90.1</v>
      </c>
      <c r="N4058">
        <v>2.76</v>
      </c>
    </row>
    <row r="4059" spans="1:14" x14ac:dyDescent="0.25">
      <c r="A4059" s="7">
        <v>515497</v>
      </c>
      <c r="B4059" s="7">
        <f t="shared" si="189"/>
        <v>0</v>
      </c>
      <c r="C4059" s="7">
        <f t="shared" si="190"/>
        <v>0</v>
      </c>
      <c r="D4059" s="7">
        <f t="shared" si="191"/>
        <v>0</v>
      </c>
      <c r="E4059" s="7">
        <v>515454</v>
      </c>
      <c r="F4059" t="s">
        <v>29</v>
      </c>
      <c r="G4059" t="s">
        <v>42</v>
      </c>
      <c r="H4059" s="7">
        <v>8</v>
      </c>
      <c r="I4059" s="7" t="s">
        <v>148</v>
      </c>
      <c r="J4059" t="s">
        <v>18</v>
      </c>
      <c r="K4059">
        <v>97.1</v>
      </c>
      <c r="L4059">
        <v>4</v>
      </c>
      <c r="M4059">
        <v>56.7</v>
      </c>
      <c r="N4059">
        <v>2.76</v>
      </c>
    </row>
    <row r="4060" spans="1:14" x14ac:dyDescent="0.25">
      <c r="A4060" s="7">
        <v>515499</v>
      </c>
      <c r="B4060" s="7">
        <f t="shared" si="189"/>
        <v>0</v>
      </c>
      <c r="C4060" s="7">
        <f t="shared" si="190"/>
        <v>0</v>
      </c>
      <c r="D4060" s="7">
        <f t="shared" si="191"/>
        <v>0</v>
      </c>
      <c r="E4060" s="7">
        <v>515454</v>
      </c>
      <c r="F4060" t="s">
        <v>29</v>
      </c>
      <c r="G4060" t="s">
        <v>42</v>
      </c>
      <c r="H4060" s="7">
        <v>8</v>
      </c>
      <c r="I4060" s="7" t="s">
        <v>148</v>
      </c>
      <c r="J4060" t="s">
        <v>18</v>
      </c>
      <c r="K4060">
        <v>92.1</v>
      </c>
      <c r="L4060">
        <v>4</v>
      </c>
      <c r="M4060">
        <v>56.7</v>
      </c>
      <c r="N4060">
        <v>2.76</v>
      </c>
    </row>
    <row r="4061" spans="1:14" x14ac:dyDescent="0.25">
      <c r="A4061" s="7">
        <v>515501</v>
      </c>
      <c r="B4061" s="7">
        <f t="shared" si="189"/>
        <v>0</v>
      </c>
      <c r="C4061" s="7">
        <f t="shared" si="190"/>
        <v>0</v>
      </c>
      <c r="D4061" s="7">
        <f t="shared" si="191"/>
        <v>0</v>
      </c>
      <c r="E4061" s="7">
        <v>515454</v>
      </c>
      <c r="F4061" t="s">
        <v>29</v>
      </c>
      <c r="G4061" t="s">
        <v>42</v>
      </c>
      <c r="H4061" s="7">
        <v>8</v>
      </c>
      <c r="I4061" s="7" t="s">
        <v>148</v>
      </c>
      <c r="J4061" t="s">
        <v>18</v>
      </c>
      <c r="K4061">
        <v>42.6</v>
      </c>
      <c r="L4061">
        <v>3</v>
      </c>
      <c r="M4061">
        <v>57</v>
      </c>
      <c r="N4061">
        <v>2.76</v>
      </c>
    </row>
    <row r="4062" spans="1:14" x14ac:dyDescent="0.25">
      <c r="A4062" s="7">
        <v>515502</v>
      </c>
      <c r="B4062" s="7">
        <f t="shared" si="189"/>
        <v>0</v>
      </c>
      <c r="C4062" s="7">
        <f t="shared" si="190"/>
        <v>0</v>
      </c>
      <c r="D4062" s="7">
        <f t="shared" si="191"/>
        <v>0</v>
      </c>
      <c r="E4062" s="7">
        <v>515454</v>
      </c>
      <c r="F4062" t="s">
        <v>29</v>
      </c>
      <c r="G4062" t="s">
        <v>42</v>
      </c>
      <c r="H4062" s="7">
        <v>8</v>
      </c>
      <c r="I4062" s="7" t="s">
        <v>148</v>
      </c>
      <c r="J4062" t="s">
        <v>18</v>
      </c>
      <c r="K4062">
        <v>27.5</v>
      </c>
      <c r="L4062">
        <v>1</v>
      </c>
      <c r="M4062">
        <v>92</v>
      </c>
      <c r="N4062">
        <v>2.76</v>
      </c>
    </row>
    <row r="4063" spans="1:14" x14ac:dyDescent="0.25">
      <c r="A4063" s="7">
        <v>515503</v>
      </c>
      <c r="B4063" s="7">
        <f t="shared" si="189"/>
        <v>0</v>
      </c>
      <c r="C4063" s="7">
        <f t="shared" si="190"/>
        <v>0</v>
      </c>
      <c r="D4063" s="7">
        <f t="shared" si="191"/>
        <v>0</v>
      </c>
      <c r="E4063" s="7">
        <v>515454</v>
      </c>
      <c r="F4063" t="s">
        <v>29</v>
      </c>
      <c r="G4063" t="s">
        <v>42</v>
      </c>
      <c r="H4063" s="7">
        <v>8</v>
      </c>
      <c r="I4063" s="7" t="s">
        <v>148</v>
      </c>
      <c r="J4063" t="s">
        <v>18</v>
      </c>
      <c r="K4063">
        <v>22</v>
      </c>
      <c r="L4063">
        <v>1</v>
      </c>
      <c r="M4063">
        <v>92</v>
      </c>
      <c r="N4063">
        <v>2.76</v>
      </c>
    </row>
    <row r="4064" spans="1:14" x14ac:dyDescent="0.25">
      <c r="A4064" s="7">
        <v>515509</v>
      </c>
      <c r="B4064" s="7">
        <f t="shared" si="189"/>
        <v>0</v>
      </c>
      <c r="C4064" s="7">
        <f t="shared" si="190"/>
        <v>0</v>
      </c>
      <c r="D4064" s="7">
        <f t="shared" si="191"/>
        <v>0</v>
      </c>
      <c r="E4064" s="7">
        <v>515454</v>
      </c>
      <c r="F4064" t="s">
        <v>29</v>
      </c>
      <c r="G4064" t="s">
        <v>42</v>
      </c>
      <c r="H4064" s="7">
        <v>8</v>
      </c>
      <c r="I4064" s="7" t="s">
        <v>148</v>
      </c>
      <c r="J4064" t="s">
        <v>18</v>
      </c>
      <c r="K4064">
        <v>93.2</v>
      </c>
      <c r="L4064">
        <v>3</v>
      </c>
      <c r="M4064">
        <v>69.8</v>
      </c>
      <c r="N4064">
        <v>2.76</v>
      </c>
    </row>
    <row r="4065" spans="1:14" x14ac:dyDescent="0.25">
      <c r="A4065" s="7">
        <v>515511</v>
      </c>
      <c r="B4065" s="7">
        <f t="shared" si="189"/>
        <v>0</v>
      </c>
      <c r="C4065" s="7">
        <f t="shared" si="190"/>
        <v>0</v>
      </c>
      <c r="D4065" s="7">
        <f t="shared" si="191"/>
        <v>0</v>
      </c>
      <c r="E4065" s="7">
        <v>515454</v>
      </c>
      <c r="F4065" t="s">
        <v>29</v>
      </c>
      <c r="G4065" t="s">
        <v>42</v>
      </c>
      <c r="H4065" s="7">
        <v>8</v>
      </c>
      <c r="I4065" s="7" t="s">
        <v>148</v>
      </c>
      <c r="J4065" t="s">
        <v>18</v>
      </c>
      <c r="K4065">
        <v>98.1</v>
      </c>
      <c r="L4065">
        <v>1</v>
      </c>
      <c r="M4065">
        <v>145.4</v>
      </c>
      <c r="N4065">
        <v>2.76</v>
      </c>
    </row>
    <row r="4066" spans="1:14" x14ac:dyDescent="0.25">
      <c r="A4066" s="7">
        <v>515519</v>
      </c>
      <c r="B4066" s="7">
        <f t="shared" si="189"/>
        <v>0</v>
      </c>
      <c r="C4066" s="7">
        <f t="shared" si="190"/>
        <v>0</v>
      </c>
      <c r="D4066" s="7">
        <f t="shared" si="191"/>
        <v>0</v>
      </c>
      <c r="E4066" s="7">
        <v>515454</v>
      </c>
      <c r="F4066" t="s">
        <v>29</v>
      </c>
      <c r="G4066" t="s">
        <v>42</v>
      </c>
      <c r="H4066" s="7">
        <v>8</v>
      </c>
      <c r="I4066" s="7" t="s">
        <v>148</v>
      </c>
      <c r="J4066" t="s">
        <v>18</v>
      </c>
      <c r="K4066">
        <v>69.5</v>
      </c>
      <c r="L4066">
        <v>3</v>
      </c>
      <c r="M4066">
        <v>64.5</v>
      </c>
      <c r="N4066">
        <v>2.76</v>
      </c>
    </row>
    <row r="4067" spans="1:14" x14ac:dyDescent="0.25">
      <c r="A4067" s="7">
        <v>515799</v>
      </c>
      <c r="B4067" s="7">
        <f t="shared" si="189"/>
        <v>0</v>
      </c>
      <c r="C4067" s="7">
        <f t="shared" si="190"/>
        <v>0</v>
      </c>
      <c r="D4067" s="7">
        <f t="shared" si="191"/>
        <v>0</v>
      </c>
      <c r="E4067" s="7">
        <v>431550</v>
      </c>
      <c r="F4067" t="s">
        <v>50</v>
      </c>
      <c r="G4067" t="s">
        <v>120</v>
      </c>
      <c r="H4067" s="7">
        <v>12</v>
      </c>
      <c r="I4067" s="7" t="s">
        <v>149</v>
      </c>
      <c r="J4067" t="s">
        <v>18</v>
      </c>
      <c r="K4067">
        <v>0</v>
      </c>
      <c r="L4067">
        <v>1</v>
      </c>
      <c r="M4067" t="s">
        <v>149</v>
      </c>
      <c r="N4067" t="s">
        <v>149</v>
      </c>
    </row>
    <row r="4068" spans="1:14" x14ac:dyDescent="0.25">
      <c r="A4068" s="7">
        <v>515871</v>
      </c>
      <c r="B4068" s="7">
        <f t="shared" si="189"/>
        <v>0</v>
      </c>
      <c r="C4068" s="7">
        <f t="shared" si="190"/>
        <v>0</v>
      </c>
      <c r="D4068" s="7">
        <f t="shared" si="191"/>
        <v>0</v>
      </c>
      <c r="E4068" s="7">
        <v>451437</v>
      </c>
      <c r="F4068" t="s">
        <v>50</v>
      </c>
      <c r="G4068" t="s">
        <v>96</v>
      </c>
      <c r="H4068" s="7">
        <v>10</v>
      </c>
      <c r="I4068" s="7" t="s">
        <v>149</v>
      </c>
      <c r="J4068" t="s">
        <v>18</v>
      </c>
      <c r="K4068">
        <v>152.6</v>
      </c>
      <c r="L4068">
        <v>1</v>
      </c>
      <c r="M4068" t="s">
        <v>149</v>
      </c>
      <c r="N4068" t="s">
        <v>149</v>
      </c>
    </row>
    <row r="4069" spans="1:14" x14ac:dyDescent="0.25">
      <c r="A4069" s="7">
        <v>515922</v>
      </c>
      <c r="B4069" s="7">
        <f t="shared" si="189"/>
        <v>0</v>
      </c>
      <c r="C4069" s="7">
        <f t="shared" si="190"/>
        <v>0</v>
      </c>
      <c r="D4069" s="7">
        <f t="shared" si="191"/>
        <v>0</v>
      </c>
      <c r="E4069" s="7">
        <v>507664</v>
      </c>
      <c r="F4069" t="s">
        <v>29</v>
      </c>
      <c r="G4069" t="s">
        <v>68</v>
      </c>
      <c r="H4069" s="7">
        <v>26</v>
      </c>
      <c r="I4069" s="7" t="s">
        <v>149</v>
      </c>
      <c r="J4069" t="s">
        <v>11</v>
      </c>
      <c r="K4069">
        <v>0</v>
      </c>
      <c r="L4069">
        <v>1</v>
      </c>
      <c r="M4069" t="s">
        <v>149</v>
      </c>
      <c r="N4069" t="s">
        <v>149</v>
      </c>
    </row>
    <row r="4070" spans="1:14" x14ac:dyDescent="0.25">
      <c r="A4070" s="7">
        <v>519343</v>
      </c>
      <c r="B4070" s="7">
        <f t="shared" si="189"/>
        <v>0</v>
      </c>
      <c r="C4070" s="7">
        <f t="shared" si="190"/>
        <v>0</v>
      </c>
      <c r="D4070" s="7">
        <f t="shared" si="191"/>
        <v>0</v>
      </c>
      <c r="E4070" s="7">
        <v>513252</v>
      </c>
      <c r="F4070" t="s">
        <v>29</v>
      </c>
      <c r="G4070" t="s">
        <v>40</v>
      </c>
      <c r="H4070" s="7">
        <v>15</v>
      </c>
      <c r="I4070" s="7" t="s">
        <v>149</v>
      </c>
      <c r="J4070" t="s">
        <v>18</v>
      </c>
      <c r="K4070">
        <v>0</v>
      </c>
      <c r="L4070">
        <v>1</v>
      </c>
      <c r="M4070" t="s">
        <v>149</v>
      </c>
      <c r="N4070" t="s">
        <v>149</v>
      </c>
    </row>
    <row r="4071" spans="1:14" x14ac:dyDescent="0.25">
      <c r="A4071" s="7">
        <v>522761</v>
      </c>
      <c r="B4071" s="7">
        <f t="shared" si="189"/>
        <v>0</v>
      </c>
      <c r="C4071" s="7">
        <f t="shared" si="190"/>
        <v>0</v>
      </c>
      <c r="D4071" s="7">
        <f t="shared" si="191"/>
        <v>0</v>
      </c>
      <c r="E4071" s="7">
        <v>507664</v>
      </c>
      <c r="F4071" t="s">
        <v>29</v>
      </c>
      <c r="G4071" t="s">
        <v>68</v>
      </c>
      <c r="H4071" s="7">
        <v>26</v>
      </c>
      <c r="I4071" s="7" t="s">
        <v>149</v>
      </c>
      <c r="J4071" t="s">
        <v>11</v>
      </c>
      <c r="K4071">
        <v>0</v>
      </c>
      <c r="L4071">
        <v>1</v>
      </c>
      <c r="M4071" t="s">
        <v>149</v>
      </c>
      <c r="N4071" t="s">
        <v>149</v>
      </c>
    </row>
    <row r="4072" spans="1:14" x14ac:dyDescent="0.25">
      <c r="A4072" s="7">
        <v>522823</v>
      </c>
      <c r="B4072" s="7">
        <f t="shared" si="189"/>
        <v>0</v>
      </c>
      <c r="C4072" s="7">
        <f t="shared" si="190"/>
        <v>0</v>
      </c>
      <c r="D4072" s="7">
        <f t="shared" si="191"/>
        <v>0</v>
      </c>
      <c r="E4072" s="7">
        <v>501298</v>
      </c>
      <c r="F4072" t="s">
        <v>50</v>
      </c>
      <c r="G4072" t="s">
        <v>85</v>
      </c>
      <c r="H4072" s="7">
        <v>35</v>
      </c>
      <c r="I4072" s="7" t="s">
        <v>149</v>
      </c>
      <c r="J4072" t="s">
        <v>18</v>
      </c>
      <c r="K4072">
        <v>59.7</v>
      </c>
      <c r="L4072">
        <v>1</v>
      </c>
      <c r="M4072" t="s">
        <v>149</v>
      </c>
      <c r="N4072" t="s">
        <v>149</v>
      </c>
    </row>
    <row r="4073" spans="1:14" x14ac:dyDescent="0.25">
      <c r="A4073" s="7">
        <v>524559</v>
      </c>
      <c r="B4073" s="7">
        <f t="shared" si="189"/>
        <v>0</v>
      </c>
      <c r="C4073" s="7">
        <f t="shared" si="190"/>
        <v>0</v>
      </c>
      <c r="D4073" s="7">
        <f t="shared" si="191"/>
        <v>0</v>
      </c>
      <c r="E4073" s="7">
        <v>513252</v>
      </c>
      <c r="F4073" t="s">
        <v>29</v>
      </c>
      <c r="G4073" t="s">
        <v>40</v>
      </c>
      <c r="H4073" s="7">
        <v>15</v>
      </c>
      <c r="I4073" s="7" t="s">
        <v>149</v>
      </c>
      <c r="J4073" t="s">
        <v>18</v>
      </c>
      <c r="K4073">
        <v>0</v>
      </c>
      <c r="L4073">
        <v>1</v>
      </c>
      <c r="M4073" t="s">
        <v>149</v>
      </c>
      <c r="N4073" t="s">
        <v>149</v>
      </c>
    </row>
    <row r="4074" spans="1:14" x14ac:dyDescent="0.25">
      <c r="A4074" s="7">
        <v>524611</v>
      </c>
      <c r="B4074" s="7">
        <f t="shared" si="189"/>
        <v>0</v>
      </c>
      <c r="C4074" s="7">
        <f t="shared" si="190"/>
        <v>0</v>
      </c>
      <c r="D4074" s="7">
        <f t="shared" si="191"/>
        <v>0</v>
      </c>
      <c r="E4074" s="7">
        <v>507664</v>
      </c>
      <c r="F4074" t="s">
        <v>29</v>
      </c>
      <c r="G4074" t="s">
        <v>68</v>
      </c>
      <c r="H4074" s="7">
        <v>26</v>
      </c>
      <c r="I4074" s="7" t="s">
        <v>149</v>
      </c>
      <c r="J4074" t="s">
        <v>11</v>
      </c>
      <c r="K4074">
        <v>0</v>
      </c>
      <c r="L4074">
        <v>1</v>
      </c>
      <c r="M4074" t="s">
        <v>149</v>
      </c>
      <c r="N4074" t="s">
        <v>149</v>
      </c>
    </row>
    <row r="4075" spans="1:14" x14ac:dyDescent="0.25">
      <c r="A4075" s="7">
        <v>524680</v>
      </c>
      <c r="B4075" s="7">
        <f t="shared" si="189"/>
        <v>0</v>
      </c>
      <c r="C4075" s="7">
        <f t="shared" si="190"/>
        <v>0</v>
      </c>
      <c r="D4075" s="7">
        <f t="shared" si="191"/>
        <v>0</v>
      </c>
      <c r="E4075" s="7">
        <v>507007</v>
      </c>
      <c r="F4075" t="s">
        <v>29</v>
      </c>
      <c r="G4075" t="s">
        <v>135</v>
      </c>
      <c r="H4075" s="7">
        <v>32</v>
      </c>
      <c r="I4075" s="7" t="s">
        <v>149</v>
      </c>
      <c r="J4075" t="s">
        <v>18</v>
      </c>
      <c r="K4075">
        <v>0</v>
      </c>
      <c r="L4075">
        <v>1</v>
      </c>
      <c r="M4075" t="s">
        <v>149</v>
      </c>
      <c r="N4075" t="s">
        <v>149</v>
      </c>
    </row>
    <row r="4076" spans="1:14" x14ac:dyDescent="0.25">
      <c r="A4076" s="7">
        <v>526053</v>
      </c>
      <c r="B4076" s="7">
        <f t="shared" si="189"/>
        <v>0</v>
      </c>
      <c r="C4076" s="7">
        <f t="shared" si="190"/>
        <v>0</v>
      </c>
      <c r="D4076" s="7">
        <f t="shared" si="191"/>
        <v>0</v>
      </c>
      <c r="E4076" s="7">
        <v>431446</v>
      </c>
      <c r="F4076" t="s">
        <v>50</v>
      </c>
      <c r="G4076" t="s">
        <v>99</v>
      </c>
      <c r="H4076" s="7">
        <v>7</v>
      </c>
      <c r="I4076" s="7" t="s">
        <v>148</v>
      </c>
      <c r="J4076" t="s">
        <v>18</v>
      </c>
      <c r="K4076">
        <v>34.299999999999997</v>
      </c>
      <c r="L4076">
        <v>1</v>
      </c>
      <c r="M4076">
        <v>92</v>
      </c>
      <c r="N4076">
        <v>2.76</v>
      </c>
    </row>
    <row r="4077" spans="1:14" x14ac:dyDescent="0.25">
      <c r="A4077" s="7">
        <v>526075</v>
      </c>
      <c r="B4077" s="7">
        <f t="shared" si="189"/>
        <v>0</v>
      </c>
      <c r="C4077" s="7">
        <f t="shared" si="190"/>
        <v>0</v>
      </c>
      <c r="D4077" s="7">
        <f t="shared" si="191"/>
        <v>0</v>
      </c>
      <c r="E4077" s="7">
        <v>431304</v>
      </c>
      <c r="F4077" t="s">
        <v>50</v>
      </c>
      <c r="G4077" t="s">
        <v>87</v>
      </c>
      <c r="H4077" s="7">
        <v>23</v>
      </c>
      <c r="I4077" s="7" t="s">
        <v>148</v>
      </c>
      <c r="J4077" t="s">
        <v>18</v>
      </c>
      <c r="K4077">
        <v>29.1</v>
      </c>
      <c r="L4077">
        <v>1</v>
      </c>
      <c r="M4077">
        <v>92</v>
      </c>
      <c r="N4077">
        <v>2.76</v>
      </c>
    </row>
    <row r="4078" spans="1:14" x14ac:dyDescent="0.25">
      <c r="A4078" s="7">
        <v>526326</v>
      </c>
      <c r="B4078" s="7">
        <f t="shared" si="189"/>
        <v>0</v>
      </c>
      <c r="C4078" s="7">
        <f t="shared" si="190"/>
        <v>0</v>
      </c>
      <c r="D4078" s="7">
        <f t="shared" si="191"/>
        <v>0</v>
      </c>
      <c r="E4078" s="7">
        <v>511708</v>
      </c>
      <c r="F4078" t="s">
        <v>29</v>
      </c>
      <c r="G4078" t="s">
        <v>13</v>
      </c>
      <c r="H4078" s="7">
        <v>77</v>
      </c>
      <c r="I4078" s="7" t="s">
        <v>149</v>
      </c>
      <c r="J4078" t="s">
        <v>18</v>
      </c>
      <c r="K4078">
        <v>60.5</v>
      </c>
      <c r="L4078">
        <v>1</v>
      </c>
      <c r="M4078" t="s">
        <v>149</v>
      </c>
      <c r="N4078" t="s">
        <v>149</v>
      </c>
    </row>
    <row r="4079" spans="1:14" x14ac:dyDescent="0.25">
      <c r="A4079" s="7">
        <v>526464</v>
      </c>
      <c r="B4079" s="7">
        <f t="shared" si="189"/>
        <v>0</v>
      </c>
      <c r="C4079" s="7">
        <f t="shared" si="190"/>
        <v>0</v>
      </c>
      <c r="D4079" s="7">
        <f t="shared" si="191"/>
        <v>0</v>
      </c>
      <c r="E4079" s="7">
        <v>431514</v>
      </c>
      <c r="F4079" t="s">
        <v>50</v>
      </c>
      <c r="G4079" t="s">
        <v>86</v>
      </c>
      <c r="H4079" s="7">
        <v>8</v>
      </c>
      <c r="I4079" s="7" t="s">
        <v>149</v>
      </c>
      <c r="J4079" t="s">
        <v>18</v>
      </c>
      <c r="K4079">
        <v>0</v>
      </c>
      <c r="L4079">
        <v>1</v>
      </c>
      <c r="M4079" t="s">
        <v>149</v>
      </c>
      <c r="N4079" t="s">
        <v>149</v>
      </c>
    </row>
    <row r="4080" spans="1:14" x14ac:dyDescent="0.25">
      <c r="A4080" s="7">
        <v>526520</v>
      </c>
      <c r="B4080" s="7">
        <f t="shared" si="189"/>
        <v>0</v>
      </c>
      <c r="C4080" s="7">
        <f t="shared" si="190"/>
        <v>0</v>
      </c>
      <c r="D4080" s="7">
        <f t="shared" si="191"/>
        <v>0</v>
      </c>
      <c r="E4080" s="7">
        <v>431487</v>
      </c>
      <c r="F4080" t="s">
        <v>50</v>
      </c>
      <c r="G4080" t="s">
        <v>88</v>
      </c>
      <c r="H4080" s="7" t="s">
        <v>112</v>
      </c>
      <c r="I4080" s="7" t="s">
        <v>149</v>
      </c>
      <c r="J4080" t="s">
        <v>18</v>
      </c>
      <c r="K4080">
        <v>0</v>
      </c>
      <c r="L4080">
        <v>1</v>
      </c>
      <c r="M4080" t="s">
        <v>149</v>
      </c>
      <c r="N4080" t="s">
        <v>149</v>
      </c>
    </row>
    <row r="4081" spans="1:14" x14ac:dyDescent="0.25">
      <c r="A4081" s="7">
        <v>526523</v>
      </c>
      <c r="B4081" s="7">
        <f t="shared" si="189"/>
        <v>0</v>
      </c>
      <c r="C4081" s="7">
        <f t="shared" si="190"/>
        <v>0</v>
      </c>
      <c r="D4081" s="7">
        <f t="shared" si="191"/>
        <v>0</v>
      </c>
      <c r="E4081" s="7">
        <v>431516</v>
      </c>
      <c r="F4081" t="s">
        <v>50</v>
      </c>
      <c r="G4081" t="s">
        <v>114</v>
      </c>
      <c r="H4081" s="7" t="s">
        <v>115</v>
      </c>
      <c r="I4081" s="7" t="s">
        <v>149</v>
      </c>
      <c r="J4081" t="s">
        <v>18</v>
      </c>
      <c r="K4081">
        <v>0</v>
      </c>
      <c r="L4081">
        <v>1</v>
      </c>
      <c r="M4081" t="s">
        <v>149</v>
      </c>
      <c r="N4081" t="s">
        <v>149</v>
      </c>
    </row>
    <row r="4082" spans="1:14" x14ac:dyDescent="0.25">
      <c r="A4082" s="7">
        <v>526536</v>
      </c>
      <c r="B4082" s="7">
        <f t="shared" si="189"/>
        <v>0</v>
      </c>
      <c r="C4082" s="7">
        <f t="shared" si="190"/>
        <v>0</v>
      </c>
      <c r="D4082" s="7">
        <f t="shared" si="191"/>
        <v>0</v>
      </c>
      <c r="E4082" s="7">
        <v>431517</v>
      </c>
      <c r="F4082" t="s">
        <v>50</v>
      </c>
      <c r="G4082" t="s">
        <v>114</v>
      </c>
      <c r="H4082" s="7">
        <v>5</v>
      </c>
      <c r="I4082" s="7" t="s">
        <v>149</v>
      </c>
      <c r="J4082" t="s">
        <v>18</v>
      </c>
      <c r="K4082">
        <v>0</v>
      </c>
      <c r="L4082">
        <v>1</v>
      </c>
      <c r="M4082" t="s">
        <v>149</v>
      </c>
      <c r="N4082" t="s">
        <v>149</v>
      </c>
    </row>
    <row r="4083" spans="1:14" x14ac:dyDescent="0.25">
      <c r="A4083" s="7">
        <v>526537</v>
      </c>
      <c r="B4083" s="7">
        <f t="shared" si="189"/>
        <v>0</v>
      </c>
      <c r="C4083" s="7">
        <f t="shared" si="190"/>
        <v>0</v>
      </c>
      <c r="D4083" s="7">
        <f t="shared" si="191"/>
        <v>0</v>
      </c>
      <c r="E4083" s="7">
        <v>431517</v>
      </c>
      <c r="F4083" t="s">
        <v>50</v>
      </c>
      <c r="G4083" t="s">
        <v>114</v>
      </c>
      <c r="H4083" s="7">
        <v>5</v>
      </c>
      <c r="I4083" s="7" t="s">
        <v>149</v>
      </c>
      <c r="J4083" t="s">
        <v>18</v>
      </c>
      <c r="K4083">
        <v>0</v>
      </c>
      <c r="L4083">
        <v>1</v>
      </c>
      <c r="M4083" t="s">
        <v>149</v>
      </c>
      <c r="N4083" t="s">
        <v>149</v>
      </c>
    </row>
    <row r="4084" spans="1:14" x14ac:dyDescent="0.25">
      <c r="A4084" s="7">
        <v>526538</v>
      </c>
      <c r="B4084" s="7">
        <f t="shared" si="189"/>
        <v>0</v>
      </c>
      <c r="C4084" s="7">
        <f t="shared" si="190"/>
        <v>0</v>
      </c>
      <c r="D4084" s="7">
        <f t="shared" si="191"/>
        <v>0</v>
      </c>
      <c r="E4084" s="7">
        <v>431517</v>
      </c>
      <c r="F4084" t="s">
        <v>50</v>
      </c>
      <c r="G4084" t="s">
        <v>114</v>
      </c>
      <c r="H4084" s="7">
        <v>5</v>
      </c>
      <c r="I4084" s="7" t="s">
        <v>149</v>
      </c>
      <c r="J4084" t="s">
        <v>18</v>
      </c>
      <c r="K4084">
        <v>96.4</v>
      </c>
      <c r="L4084">
        <v>1</v>
      </c>
      <c r="M4084" t="s">
        <v>149</v>
      </c>
      <c r="N4084" t="s">
        <v>149</v>
      </c>
    </row>
    <row r="4085" spans="1:14" x14ac:dyDescent="0.25">
      <c r="A4085" s="7">
        <v>526539</v>
      </c>
      <c r="B4085" s="7">
        <f t="shared" si="189"/>
        <v>0</v>
      </c>
      <c r="C4085" s="7">
        <f t="shared" si="190"/>
        <v>0</v>
      </c>
      <c r="D4085" s="7">
        <f t="shared" si="191"/>
        <v>0</v>
      </c>
      <c r="E4085" s="7">
        <v>431517</v>
      </c>
      <c r="F4085" t="s">
        <v>50</v>
      </c>
      <c r="G4085" t="s">
        <v>114</v>
      </c>
      <c r="H4085" s="7">
        <v>5</v>
      </c>
      <c r="I4085" s="7" t="s">
        <v>149</v>
      </c>
      <c r="J4085" t="s">
        <v>18</v>
      </c>
      <c r="K4085">
        <v>107.2</v>
      </c>
      <c r="L4085">
        <v>1</v>
      </c>
      <c r="M4085" t="s">
        <v>149</v>
      </c>
      <c r="N4085" t="s">
        <v>149</v>
      </c>
    </row>
    <row r="4086" spans="1:14" x14ac:dyDescent="0.25">
      <c r="A4086" s="7">
        <v>526540</v>
      </c>
      <c r="B4086" s="7">
        <f t="shared" si="189"/>
        <v>0</v>
      </c>
      <c r="C4086" s="7">
        <f t="shared" si="190"/>
        <v>0</v>
      </c>
      <c r="D4086" s="7">
        <f t="shared" si="191"/>
        <v>0</v>
      </c>
      <c r="E4086" s="7">
        <v>431517</v>
      </c>
      <c r="F4086" t="s">
        <v>50</v>
      </c>
      <c r="G4086" t="s">
        <v>114</v>
      </c>
      <c r="H4086" s="7">
        <v>5</v>
      </c>
      <c r="I4086" s="7" t="s">
        <v>149</v>
      </c>
      <c r="J4086" t="s">
        <v>18</v>
      </c>
      <c r="K4086">
        <v>105.3</v>
      </c>
      <c r="L4086">
        <v>1</v>
      </c>
      <c r="M4086" t="s">
        <v>149</v>
      </c>
      <c r="N4086" t="s">
        <v>149</v>
      </c>
    </row>
    <row r="4087" spans="1:14" x14ac:dyDescent="0.25">
      <c r="A4087" s="7">
        <v>526764</v>
      </c>
      <c r="B4087" s="7">
        <f t="shared" si="189"/>
        <v>0</v>
      </c>
      <c r="C4087" s="7">
        <f t="shared" si="190"/>
        <v>0</v>
      </c>
      <c r="D4087" s="7">
        <f t="shared" si="191"/>
        <v>0</v>
      </c>
      <c r="E4087" s="7">
        <v>515454</v>
      </c>
      <c r="F4087" t="s">
        <v>29</v>
      </c>
      <c r="G4087" t="s">
        <v>42</v>
      </c>
      <c r="H4087" s="7">
        <v>8</v>
      </c>
      <c r="I4087" s="7" t="s">
        <v>149</v>
      </c>
      <c r="J4087" t="s">
        <v>18</v>
      </c>
      <c r="K4087">
        <v>0</v>
      </c>
      <c r="L4087">
        <v>1</v>
      </c>
      <c r="M4087" t="s">
        <v>149</v>
      </c>
      <c r="N4087" t="s">
        <v>149</v>
      </c>
    </row>
    <row r="4088" spans="1:14" x14ac:dyDescent="0.25">
      <c r="A4088" s="7">
        <v>526766</v>
      </c>
      <c r="B4088" s="7">
        <f t="shared" si="189"/>
        <v>0</v>
      </c>
      <c r="C4088" s="7">
        <f t="shared" si="190"/>
        <v>0</v>
      </c>
      <c r="D4088" s="7">
        <f t="shared" si="191"/>
        <v>0</v>
      </c>
      <c r="E4088" s="7">
        <v>515454</v>
      </c>
      <c r="F4088" t="s">
        <v>29</v>
      </c>
      <c r="G4088" t="s">
        <v>42</v>
      </c>
      <c r="H4088" s="7">
        <v>8</v>
      </c>
      <c r="I4088" s="7" t="s">
        <v>149</v>
      </c>
      <c r="J4088" t="s">
        <v>18</v>
      </c>
      <c r="K4088">
        <v>0</v>
      </c>
      <c r="L4088">
        <v>1</v>
      </c>
      <c r="M4088" t="s">
        <v>149</v>
      </c>
      <c r="N4088" t="s">
        <v>149</v>
      </c>
    </row>
    <row r="4089" spans="1:14" x14ac:dyDescent="0.25">
      <c r="A4089" s="7">
        <v>526821</v>
      </c>
      <c r="B4089" s="7">
        <f t="shared" si="189"/>
        <v>0</v>
      </c>
      <c r="C4089" s="7">
        <f t="shared" si="190"/>
        <v>0</v>
      </c>
      <c r="D4089" s="7">
        <f t="shared" si="191"/>
        <v>0</v>
      </c>
      <c r="E4089" s="7">
        <v>431544</v>
      </c>
      <c r="F4089" t="s">
        <v>50</v>
      </c>
      <c r="G4089" t="s">
        <v>89</v>
      </c>
      <c r="H4089" s="7">
        <v>22</v>
      </c>
      <c r="I4089" s="7" t="s">
        <v>149</v>
      </c>
      <c r="J4089" t="s">
        <v>18</v>
      </c>
      <c r="K4089">
        <v>126.8</v>
      </c>
      <c r="L4089">
        <v>1</v>
      </c>
      <c r="M4089" t="s">
        <v>149</v>
      </c>
      <c r="N4089" t="s">
        <v>149</v>
      </c>
    </row>
    <row r="4090" spans="1:14" x14ac:dyDescent="0.25">
      <c r="A4090" s="7">
        <v>526824</v>
      </c>
      <c r="B4090" s="7">
        <f t="shared" si="189"/>
        <v>0</v>
      </c>
      <c r="C4090" s="7">
        <f t="shared" si="190"/>
        <v>0</v>
      </c>
      <c r="D4090" s="7">
        <f t="shared" si="191"/>
        <v>0</v>
      </c>
      <c r="E4090" s="7">
        <v>431544</v>
      </c>
      <c r="F4090" t="s">
        <v>50</v>
      </c>
      <c r="G4090" t="s">
        <v>89</v>
      </c>
      <c r="H4090" s="7">
        <v>22</v>
      </c>
      <c r="I4090" s="7" t="s">
        <v>149</v>
      </c>
      <c r="J4090" t="s">
        <v>18</v>
      </c>
      <c r="K4090">
        <v>56.5</v>
      </c>
      <c r="L4090">
        <v>1</v>
      </c>
      <c r="M4090" t="s">
        <v>149</v>
      </c>
      <c r="N4090" t="s">
        <v>149</v>
      </c>
    </row>
    <row r="4091" spans="1:14" x14ac:dyDescent="0.25">
      <c r="A4091" s="7">
        <v>526912</v>
      </c>
      <c r="B4091" s="7">
        <f t="shared" si="189"/>
        <v>0</v>
      </c>
      <c r="C4091" s="7">
        <f t="shared" si="190"/>
        <v>0</v>
      </c>
      <c r="D4091" s="7">
        <f t="shared" si="191"/>
        <v>0</v>
      </c>
      <c r="E4091" s="7">
        <v>431431</v>
      </c>
      <c r="F4091" t="s">
        <v>50</v>
      </c>
      <c r="G4091" t="s">
        <v>102</v>
      </c>
      <c r="H4091" s="7">
        <v>47</v>
      </c>
      <c r="I4091" s="7" t="s">
        <v>149</v>
      </c>
      <c r="J4091" t="s">
        <v>18</v>
      </c>
      <c r="K4091">
        <v>181.7</v>
      </c>
      <c r="L4091">
        <v>1</v>
      </c>
      <c r="M4091" t="s">
        <v>149</v>
      </c>
      <c r="N4091" t="s">
        <v>149</v>
      </c>
    </row>
    <row r="4092" spans="1:14" x14ac:dyDescent="0.25">
      <c r="A4092" s="7">
        <v>526923</v>
      </c>
      <c r="B4092" s="7">
        <f t="shared" si="189"/>
        <v>0</v>
      </c>
      <c r="C4092" s="7">
        <f t="shared" si="190"/>
        <v>0</v>
      </c>
      <c r="D4092" s="7">
        <f t="shared" si="191"/>
        <v>0</v>
      </c>
      <c r="E4092" s="7">
        <v>431431</v>
      </c>
      <c r="F4092" t="s">
        <v>50</v>
      </c>
      <c r="G4092" t="s">
        <v>102</v>
      </c>
      <c r="H4092" s="7">
        <v>47</v>
      </c>
      <c r="I4092" s="7" t="s">
        <v>149</v>
      </c>
      <c r="J4092" t="s">
        <v>18</v>
      </c>
      <c r="K4092">
        <v>55.5</v>
      </c>
      <c r="L4092">
        <v>1</v>
      </c>
      <c r="M4092" t="s">
        <v>149</v>
      </c>
      <c r="N4092" t="s">
        <v>149</v>
      </c>
    </row>
    <row r="4093" spans="1:14" x14ac:dyDescent="0.25">
      <c r="A4093" s="7">
        <v>526924</v>
      </c>
      <c r="B4093" s="7">
        <f t="shared" si="189"/>
        <v>0</v>
      </c>
      <c r="C4093" s="7">
        <f t="shared" si="190"/>
        <v>0</v>
      </c>
      <c r="D4093" s="7">
        <f t="shared" si="191"/>
        <v>0</v>
      </c>
      <c r="E4093" s="7">
        <v>431431</v>
      </c>
      <c r="F4093" t="s">
        <v>50</v>
      </c>
      <c r="G4093" t="s">
        <v>102</v>
      </c>
      <c r="H4093" s="7">
        <v>47</v>
      </c>
      <c r="I4093" s="7" t="s">
        <v>149</v>
      </c>
      <c r="J4093" t="s">
        <v>18</v>
      </c>
      <c r="K4093">
        <v>119.9</v>
      </c>
      <c r="L4093">
        <v>1</v>
      </c>
      <c r="M4093" t="s">
        <v>149</v>
      </c>
      <c r="N4093" t="s">
        <v>149</v>
      </c>
    </row>
    <row r="4094" spans="1:14" x14ac:dyDescent="0.25">
      <c r="A4094" s="7">
        <v>527382</v>
      </c>
      <c r="B4094" s="7">
        <f t="shared" si="189"/>
        <v>0</v>
      </c>
      <c r="C4094" s="7">
        <f t="shared" si="190"/>
        <v>0</v>
      </c>
      <c r="D4094" s="7">
        <f t="shared" si="191"/>
        <v>0</v>
      </c>
      <c r="E4094" s="7">
        <v>527149</v>
      </c>
      <c r="F4094" t="s">
        <v>29</v>
      </c>
      <c r="G4094" t="s">
        <v>32</v>
      </c>
      <c r="H4094" s="7">
        <v>13</v>
      </c>
      <c r="I4094" s="7" t="s">
        <v>148</v>
      </c>
      <c r="J4094" t="s">
        <v>11</v>
      </c>
      <c r="K4094">
        <v>27.2</v>
      </c>
      <c r="L4094">
        <v>2</v>
      </c>
      <c r="M4094">
        <v>88</v>
      </c>
      <c r="N4094">
        <v>1.9870000000000001</v>
      </c>
    </row>
    <row r="4095" spans="1:14" x14ac:dyDescent="0.25">
      <c r="A4095" s="7">
        <v>527392</v>
      </c>
      <c r="B4095" s="7">
        <f t="shared" si="189"/>
        <v>0</v>
      </c>
      <c r="C4095" s="7">
        <f t="shared" si="190"/>
        <v>0</v>
      </c>
      <c r="D4095" s="7">
        <f t="shared" si="191"/>
        <v>0</v>
      </c>
      <c r="E4095" s="7">
        <v>527149</v>
      </c>
      <c r="F4095" t="s">
        <v>29</v>
      </c>
      <c r="G4095" t="s">
        <v>32</v>
      </c>
      <c r="H4095" s="7">
        <v>13</v>
      </c>
      <c r="I4095" s="7" t="s">
        <v>148</v>
      </c>
      <c r="J4095" t="s">
        <v>11</v>
      </c>
      <c r="K4095">
        <v>60.9</v>
      </c>
      <c r="L4095">
        <v>2</v>
      </c>
      <c r="M4095">
        <v>103.9</v>
      </c>
      <c r="N4095">
        <v>1.9870000000000001</v>
      </c>
    </row>
    <row r="4096" spans="1:14" x14ac:dyDescent="0.25">
      <c r="A4096" s="7">
        <v>527398</v>
      </c>
      <c r="B4096" s="7">
        <f t="shared" si="189"/>
        <v>0</v>
      </c>
      <c r="C4096" s="7">
        <f t="shared" si="190"/>
        <v>0</v>
      </c>
      <c r="D4096" s="7">
        <f t="shared" si="191"/>
        <v>0</v>
      </c>
      <c r="E4096" s="7">
        <v>527149</v>
      </c>
      <c r="F4096" t="s">
        <v>29</v>
      </c>
      <c r="G4096" t="s">
        <v>32</v>
      </c>
      <c r="H4096" s="7">
        <v>13</v>
      </c>
      <c r="I4096" s="7" t="s">
        <v>148</v>
      </c>
      <c r="J4096" t="s">
        <v>11</v>
      </c>
      <c r="K4096">
        <v>74.400000000000006</v>
      </c>
      <c r="L4096">
        <v>4</v>
      </c>
      <c r="M4096">
        <v>71.5</v>
      </c>
      <c r="N4096">
        <v>1.9870000000000001</v>
      </c>
    </row>
    <row r="4097" spans="1:14" x14ac:dyDescent="0.25">
      <c r="A4097" s="7">
        <v>527400</v>
      </c>
      <c r="B4097" s="7">
        <f t="shared" si="189"/>
        <v>0</v>
      </c>
      <c r="C4097" s="7">
        <f t="shared" si="190"/>
        <v>0</v>
      </c>
      <c r="D4097" s="7">
        <f t="shared" si="191"/>
        <v>0</v>
      </c>
      <c r="E4097" s="7">
        <v>527149</v>
      </c>
      <c r="F4097" t="s">
        <v>29</v>
      </c>
      <c r="G4097" t="s">
        <v>32</v>
      </c>
      <c r="H4097" s="7">
        <v>13</v>
      </c>
      <c r="I4097" s="7" t="s">
        <v>148</v>
      </c>
      <c r="J4097" t="s">
        <v>11</v>
      </c>
      <c r="K4097">
        <v>58.9</v>
      </c>
      <c r="L4097">
        <v>2</v>
      </c>
      <c r="M4097">
        <v>103.9</v>
      </c>
      <c r="N4097">
        <v>1.9870000000000001</v>
      </c>
    </row>
    <row r="4098" spans="1:14" x14ac:dyDescent="0.25">
      <c r="A4098" s="7">
        <v>527405</v>
      </c>
      <c r="B4098" s="7">
        <f t="shared" si="189"/>
        <v>0</v>
      </c>
      <c r="C4098" s="7">
        <f t="shared" si="190"/>
        <v>0</v>
      </c>
      <c r="D4098" s="7">
        <f t="shared" si="191"/>
        <v>0</v>
      </c>
      <c r="E4098" s="7">
        <v>527149</v>
      </c>
      <c r="F4098" t="s">
        <v>29</v>
      </c>
      <c r="G4098" t="s">
        <v>32</v>
      </c>
      <c r="H4098" s="7">
        <v>13</v>
      </c>
      <c r="I4098" s="7" t="s">
        <v>148</v>
      </c>
      <c r="J4098" t="s">
        <v>11</v>
      </c>
      <c r="K4098">
        <v>57.9</v>
      </c>
      <c r="L4098">
        <v>3</v>
      </c>
      <c r="M4098">
        <v>80.400000000000006</v>
      </c>
      <c r="N4098">
        <v>1.9870000000000001</v>
      </c>
    </row>
    <row r="4099" spans="1:14" x14ac:dyDescent="0.25">
      <c r="A4099" s="7">
        <v>527411</v>
      </c>
      <c r="B4099" s="7">
        <f t="shared" ref="B4099:B4162" si="192">IF(A4099=A4100,1,0)</f>
        <v>0</v>
      </c>
      <c r="C4099" s="7">
        <f t="shared" ref="C4099:C4162" si="193">IF(A4099=A4098,1,0)</f>
        <v>0</v>
      </c>
      <c r="D4099" s="7">
        <f t="shared" ref="D4099:D4162" si="194">B4099+C4099</f>
        <v>0</v>
      </c>
      <c r="E4099" s="7">
        <v>527149</v>
      </c>
      <c r="F4099" t="s">
        <v>29</v>
      </c>
      <c r="G4099" t="s">
        <v>32</v>
      </c>
      <c r="H4099" s="7">
        <v>13</v>
      </c>
      <c r="I4099" s="7" t="s">
        <v>148</v>
      </c>
      <c r="J4099" t="s">
        <v>11</v>
      </c>
      <c r="K4099">
        <v>61.1</v>
      </c>
      <c r="L4099">
        <v>1</v>
      </c>
      <c r="M4099">
        <v>167.6</v>
      </c>
      <c r="N4099">
        <v>1.9870000000000001</v>
      </c>
    </row>
    <row r="4100" spans="1:14" x14ac:dyDescent="0.25">
      <c r="A4100" s="7">
        <v>527423</v>
      </c>
      <c r="B4100" s="7">
        <f t="shared" si="192"/>
        <v>0</v>
      </c>
      <c r="C4100" s="7">
        <f t="shared" si="193"/>
        <v>0</v>
      </c>
      <c r="D4100" s="7">
        <f t="shared" si="194"/>
        <v>0</v>
      </c>
      <c r="E4100" s="7">
        <v>527149</v>
      </c>
      <c r="F4100" t="s">
        <v>29</v>
      </c>
      <c r="G4100" t="s">
        <v>32</v>
      </c>
      <c r="H4100" s="7">
        <v>13</v>
      </c>
      <c r="I4100" s="7" t="s">
        <v>148</v>
      </c>
      <c r="J4100" t="s">
        <v>11</v>
      </c>
      <c r="K4100">
        <v>76.099999999999994</v>
      </c>
      <c r="L4100">
        <v>3</v>
      </c>
      <c r="M4100">
        <v>87.9</v>
      </c>
      <c r="N4100">
        <v>1.9870000000000001</v>
      </c>
    </row>
    <row r="4101" spans="1:14" x14ac:dyDescent="0.25">
      <c r="A4101" s="7">
        <v>527429</v>
      </c>
      <c r="B4101" s="7">
        <f t="shared" si="192"/>
        <v>0</v>
      </c>
      <c r="C4101" s="7">
        <f t="shared" si="193"/>
        <v>0</v>
      </c>
      <c r="D4101" s="7">
        <f t="shared" si="194"/>
        <v>0</v>
      </c>
      <c r="E4101" s="7">
        <v>527149</v>
      </c>
      <c r="F4101" t="s">
        <v>29</v>
      </c>
      <c r="G4101" t="s">
        <v>32</v>
      </c>
      <c r="H4101" s="7">
        <v>13</v>
      </c>
      <c r="I4101" s="7" t="s">
        <v>148</v>
      </c>
      <c r="J4101" t="s">
        <v>11</v>
      </c>
      <c r="K4101">
        <v>57.2</v>
      </c>
      <c r="L4101">
        <v>2</v>
      </c>
      <c r="M4101">
        <v>103.9</v>
      </c>
      <c r="N4101">
        <v>1.9870000000000001</v>
      </c>
    </row>
    <row r="4102" spans="1:14" x14ac:dyDescent="0.25">
      <c r="A4102" s="7">
        <v>527446</v>
      </c>
      <c r="B4102" s="7">
        <f t="shared" si="192"/>
        <v>0</v>
      </c>
      <c r="C4102" s="7">
        <f t="shared" si="193"/>
        <v>0</v>
      </c>
      <c r="D4102" s="7">
        <f t="shared" si="194"/>
        <v>0</v>
      </c>
      <c r="E4102" s="7">
        <v>527150</v>
      </c>
      <c r="F4102" t="s">
        <v>29</v>
      </c>
      <c r="G4102" t="s">
        <v>32</v>
      </c>
      <c r="H4102" s="7">
        <v>22</v>
      </c>
      <c r="I4102" s="7" t="s">
        <v>148</v>
      </c>
      <c r="J4102" t="s">
        <v>18</v>
      </c>
      <c r="K4102">
        <v>50.6</v>
      </c>
      <c r="L4102">
        <v>2</v>
      </c>
      <c r="M4102">
        <v>73.5</v>
      </c>
      <c r="N4102">
        <v>2.76</v>
      </c>
    </row>
    <row r="4103" spans="1:14" x14ac:dyDescent="0.25">
      <c r="A4103" s="7">
        <v>527453</v>
      </c>
      <c r="B4103" s="7">
        <f t="shared" si="192"/>
        <v>0</v>
      </c>
      <c r="C4103" s="7">
        <f t="shared" si="193"/>
        <v>0</v>
      </c>
      <c r="D4103" s="7">
        <f t="shared" si="194"/>
        <v>0</v>
      </c>
      <c r="E4103" s="7">
        <v>527150</v>
      </c>
      <c r="F4103" t="s">
        <v>29</v>
      </c>
      <c r="G4103" t="s">
        <v>32</v>
      </c>
      <c r="H4103" s="7">
        <v>22</v>
      </c>
      <c r="I4103" s="7" t="s">
        <v>148</v>
      </c>
      <c r="J4103" t="s">
        <v>18</v>
      </c>
      <c r="K4103">
        <v>49.7</v>
      </c>
      <c r="L4103">
        <v>2</v>
      </c>
      <c r="M4103">
        <v>73.5</v>
      </c>
      <c r="N4103">
        <v>2.76</v>
      </c>
    </row>
    <row r="4104" spans="1:14" x14ac:dyDescent="0.25">
      <c r="A4104" s="7">
        <v>531227</v>
      </c>
      <c r="B4104" s="7">
        <f t="shared" si="192"/>
        <v>0</v>
      </c>
      <c r="C4104" s="7">
        <f t="shared" si="193"/>
        <v>0</v>
      </c>
      <c r="D4104" s="7">
        <f t="shared" si="194"/>
        <v>0</v>
      </c>
      <c r="E4104" s="7">
        <v>527150</v>
      </c>
      <c r="F4104" t="s">
        <v>29</v>
      </c>
      <c r="G4104" t="s">
        <v>32</v>
      </c>
      <c r="H4104" s="7">
        <v>22</v>
      </c>
      <c r="I4104" s="7" t="s">
        <v>148</v>
      </c>
      <c r="J4104" t="s">
        <v>18</v>
      </c>
      <c r="K4104">
        <v>59</v>
      </c>
      <c r="L4104">
        <v>3</v>
      </c>
      <c r="M4104">
        <v>57</v>
      </c>
      <c r="N4104">
        <v>2.76</v>
      </c>
    </row>
    <row r="4105" spans="1:14" x14ac:dyDescent="0.25">
      <c r="A4105" s="7">
        <v>531231</v>
      </c>
      <c r="B4105" s="7">
        <f t="shared" si="192"/>
        <v>0</v>
      </c>
      <c r="C4105" s="7">
        <f t="shared" si="193"/>
        <v>0</v>
      </c>
      <c r="D4105" s="7">
        <f t="shared" si="194"/>
        <v>0</v>
      </c>
      <c r="E4105" s="7">
        <v>527150</v>
      </c>
      <c r="F4105" t="s">
        <v>29</v>
      </c>
      <c r="G4105" t="s">
        <v>32</v>
      </c>
      <c r="H4105" s="7">
        <v>22</v>
      </c>
      <c r="I4105" s="7" t="s">
        <v>148</v>
      </c>
      <c r="J4105" t="s">
        <v>18</v>
      </c>
      <c r="K4105">
        <v>50.2</v>
      </c>
      <c r="L4105">
        <v>1</v>
      </c>
      <c r="M4105">
        <v>118.7</v>
      </c>
      <c r="N4105">
        <v>2.76</v>
      </c>
    </row>
    <row r="4106" spans="1:14" x14ac:dyDescent="0.25">
      <c r="A4106" s="7">
        <v>531235</v>
      </c>
      <c r="B4106" s="7">
        <f t="shared" si="192"/>
        <v>0</v>
      </c>
      <c r="C4106" s="7">
        <f t="shared" si="193"/>
        <v>0</v>
      </c>
      <c r="D4106" s="7">
        <f t="shared" si="194"/>
        <v>0</v>
      </c>
      <c r="E4106" s="7">
        <v>527150</v>
      </c>
      <c r="F4106" t="s">
        <v>29</v>
      </c>
      <c r="G4106" t="s">
        <v>32</v>
      </c>
      <c r="H4106" s="7">
        <v>22</v>
      </c>
      <c r="I4106" s="7" t="s">
        <v>148</v>
      </c>
      <c r="J4106" t="s">
        <v>18</v>
      </c>
      <c r="K4106">
        <v>51.1</v>
      </c>
      <c r="L4106">
        <v>1</v>
      </c>
      <c r="M4106">
        <v>118.7</v>
      </c>
      <c r="N4106">
        <v>2.76</v>
      </c>
    </row>
    <row r="4107" spans="1:14" x14ac:dyDescent="0.25">
      <c r="A4107" s="7">
        <v>531240</v>
      </c>
      <c r="B4107" s="7">
        <f t="shared" si="192"/>
        <v>0</v>
      </c>
      <c r="C4107" s="7">
        <f t="shared" si="193"/>
        <v>0</v>
      </c>
      <c r="D4107" s="7">
        <f t="shared" si="194"/>
        <v>0</v>
      </c>
      <c r="E4107" s="7">
        <v>527150</v>
      </c>
      <c r="F4107" t="s">
        <v>29</v>
      </c>
      <c r="G4107" t="s">
        <v>32</v>
      </c>
      <c r="H4107" s="7">
        <v>22</v>
      </c>
      <c r="I4107" s="7" t="s">
        <v>148</v>
      </c>
      <c r="J4107" t="s">
        <v>18</v>
      </c>
      <c r="K4107">
        <v>51</v>
      </c>
      <c r="L4107">
        <v>1</v>
      </c>
      <c r="M4107">
        <v>118.7</v>
      </c>
      <c r="N4107">
        <v>2.76</v>
      </c>
    </row>
    <row r="4108" spans="1:14" x14ac:dyDescent="0.25">
      <c r="A4108" s="7">
        <v>531244</v>
      </c>
      <c r="B4108" s="7">
        <f t="shared" si="192"/>
        <v>0</v>
      </c>
      <c r="C4108" s="7">
        <f t="shared" si="193"/>
        <v>0</v>
      </c>
      <c r="D4108" s="7">
        <f t="shared" si="194"/>
        <v>0</v>
      </c>
      <c r="E4108" s="7">
        <v>527150</v>
      </c>
      <c r="F4108" t="s">
        <v>29</v>
      </c>
      <c r="G4108" t="s">
        <v>32</v>
      </c>
      <c r="H4108" s="7">
        <v>22</v>
      </c>
      <c r="I4108" s="7" t="s">
        <v>148</v>
      </c>
      <c r="J4108" t="s">
        <v>18</v>
      </c>
      <c r="K4108">
        <v>59.9</v>
      </c>
      <c r="L4108">
        <v>1</v>
      </c>
      <c r="M4108">
        <v>134.30000000000001</v>
      </c>
      <c r="N4108">
        <v>2.76</v>
      </c>
    </row>
    <row r="4109" spans="1:14" x14ac:dyDescent="0.25">
      <c r="A4109" s="7">
        <v>531246</v>
      </c>
      <c r="B4109" s="7">
        <f t="shared" si="192"/>
        <v>0</v>
      </c>
      <c r="C4109" s="7">
        <f t="shared" si="193"/>
        <v>0</v>
      </c>
      <c r="D4109" s="7">
        <f t="shared" si="194"/>
        <v>0</v>
      </c>
      <c r="E4109" s="7">
        <v>527150</v>
      </c>
      <c r="F4109" t="s">
        <v>29</v>
      </c>
      <c r="G4109" t="s">
        <v>32</v>
      </c>
      <c r="H4109" s="7">
        <v>22</v>
      </c>
      <c r="I4109" s="7" t="s">
        <v>148</v>
      </c>
      <c r="J4109" t="s">
        <v>18</v>
      </c>
      <c r="K4109">
        <v>49.7</v>
      </c>
      <c r="L4109">
        <v>1</v>
      </c>
      <c r="M4109">
        <v>118.7</v>
      </c>
      <c r="N4109">
        <v>2.76</v>
      </c>
    </row>
    <row r="4110" spans="1:14" x14ac:dyDescent="0.25">
      <c r="A4110" s="7">
        <v>532652</v>
      </c>
      <c r="B4110" s="7">
        <f t="shared" si="192"/>
        <v>0</v>
      </c>
      <c r="C4110" s="7">
        <f t="shared" si="193"/>
        <v>0</v>
      </c>
      <c r="D4110" s="7">
        <f t="shared" si="194"/>
        <v>0</v>
      </c>
      <c r="E4110" s="7">
        <v>588205</v>
      </c>
      <c r="F4110" t="s">
        <v>29</v>
      </c>
      <c r="G4110" t="s">
        <v>42</v>
      </c>
      <c r="H4110" s="7">
        <v>5</v>
      </c>
      <c r="I4110" s="7" t="s">
        <v>149</v>
      </c>
      <c r="J4110" t="s">
        <v>11</v>
      </c>
      <c r="K4110">
        <v>0</v>
      </c>
      <c r="L4110">
        <v>1</v>
      </c>
      <c r="M4110" t="s">
        <v>149</v>
      </c>
      <c r="N4110" t="s">
        <v>149</v>
      </c>
    </row>
    <row r="4111" spans="1:14" x14ac:dyDescent="0.25">
      <c r="A4111" s="7">
        <v>532657</v>
      </c>
      <c r="B4111" s="7">
        <f t="shared" si="192"/>
        <v>0</v>
      </c>
      <c r="C4111" s="7">
        <f t="shared" si="193"/>
        <v>0</v>
      </c>
      <c r="D4111" s="7">
        <f t="shared" si="194"/>
        <v>0</v>
      </c>
      <c r="E4111" s="7">
        <v>588205</v>
      </c>
      <c r="F4111" t="s">
        <v>29</v>
      </c>
      <c r="G4111" t="s">
        <v>42</v>
      </c>
      <c r="H4111" s="7">
        <v>5</v>
      </c>
      <c r="I4111" s="7" t="s">
        <v>149</v>
      </c>
      <c r="J4111" t="s">
        <v>11</v>
      </c>
      <c r="K4111">
        <v>0</v>
      </c>
      <c r="L4111">
        <v>1</v>
      </c>
      <c r="M4111" t="s">
        <v>149</v>
      </c>
      <c r="N4111" t="s">
        <v>149</v>
      </c>
    </row>
    <row r="4112" spans="1:14" x14ac:dyDescent="0.25">
      <c r="A4112" s="7">
        <v>535444</v>
      </c>
      <c r="B4112" s="7">
        <f t="shared" si="192"/>
        <v>0</v>
      </c>
      <c r="C4112" s="7">
        <f t="shared" si="193"/>
        <v>0</v>
      </c>
      <c r="D4112" s="7">
        <f t="shared" si="194"/>
        <v>0</v>
      </c>
      <c r="E4112" s="7">
        <v>533799</v>
      </c>
      <c r="F4112" t="s">
        <v>50</v>
      </c>
      <c r="G4112" t="s">
        <v>120</v>
      </c>
      <c r="H4112" s="7">
        <v>6</v>
      </c>
      <c r="I4112" s="7" t="s">
        <v>148</v>
      </c>
      <c r="J4112" t="s">
        <v>18</v>
      </c>
      <c r="K4112">
        <v>17.399999999999999</v>
      </c>
      <c r="L4112">
        <v>2</v>
      </c>
      <c r="M4112">
        <v>57</v>
      </c>
      <c r="N4112">
        <v>2.76</v>
      </c>
    </row>
    <row r="4113" spans="1:14" x14ac:dyDescent="0.25">
      <c r="A4113" s="7">
        <v>535445</v>
      </c>
      <c r="B4113" s="7">
        <f t="shared" si="192"/>
        <v>0</v>
      </c>
      <c r="C4113" s="7">
        <f t="shared" si="193"/>
        <v>0</v>
      </c>
      <c r="D4113" s="7">
        <f t="shared" si="194"/>
        <v>0</v>
      </c>
      <c r="E4113" s="7">
        <v>533799</v>
      </c>
      <c r="F4113" t="s">
        <v>50</v>
      </c>
      <c r="G4113" t="s">
        <v>120</v>
      </c>
      <c r="H4113" s="7">
        <v>6</v>
      </c>
      <c r="I4113" s="7" t="s">
        <v>148</v>
      </c>
      <c r="J4113" t="s">
        <v>18</v>
      </c>
      <c r="K4113">
        <v>44.6</v>
      </c>
      <c r="L4113">
        <v>2</v>
      </c>
      <c r="M4113">
        <v>73.5</v>
      </c>
      <c r="N4113">
        <v>2.76</v>
      </c>
    </row>
    <row r="4114" spans="1:14" x14ac:dyDescent="0.25">
      <c r="A4114" s="7">
        <v>535446</v>
      </c>
      <c r="B4114" s="7">
        <f t="shared" si="192"/>
        <v>0</v>
      </c>
      <c r="C4114" s="7">
        <f t="shared" si="193"/>
        <v>0</v>
      </c>
      <c r="D4114" s="7">
        <f t="shared" si="194"/>
        <v>0</v>
      </c>
      <c r="E4114" s="7">
        <v>533799</v>
      </c>
      <c r="F4114" t="s">
        <v>50</v>
      </c>
      <c r="G4114" t="s">
        <v>120</v>
      </c>
      <c r="H4114" s="7">
        <v>6</v>
      </c>
      <c r="I4114" s="7" t="s">
        <v>148</v>
      </c>
      <c r="J4114" t="s">
        <v>18</v>
      </c>
      <c r="K4114">
        <v>32.1</v>
      </c>
      <c r="L4114">
        <v>3</v>
      </c>
      <c r="M4114">
        <v>57</v>
      </c>
      <c r="N4114">
        <v>2.76</v>
      </c>
    </row>
    <row r="4115" spans="1:14" x14ac:dyDescent="0.25">
      <c r="A4115" s="7">
        <v>535448</v>
      </c>
      <c r="B4115" s="7">
        <f t="shared" si="192"/>
        <v>0</v>
      </c>
      <c r="C4115" s="7">
        <f t="shared" si="193"/>
        <v>0</v>
      </c>
      <c r="D4115" s="7">
        <f t="shared" si="194"/>
        <v>0</v>
      </c>
      <c r="E4115" s="7">
        <v>533799</v>
      </c>
      <c r="F4115" t="s">
        <v>50</v>
      </c>
      <c r="G4115" t="s">
        <v>120</v>
      </c>
      <c r="H4115" s="7">
        <v>6</v>
      </c>
      <c r="I4115" s="7" t="s">
        <v>148</v>
      </c>
      <c r="J4115" t="s">
        <v>18</v>
      </c>
      <c r="K4115">
        <v>16.8</v>
      </c>
      <c r="L4115">
        <v>1</v>
      </c>
      <c r="M4115">
        <v>92</v>
      </c>
      <c r="N4115">
        <v>2.76</v>
      </c>
    </row>
    <row r="4116" spans="1:14" x14ac:dyDescent="0.25">
      <c r="A4116" s="7">
        <v>535449</v>
      </c>
      <c r="B4116" s="7">
        <f t="shared" si="192"/>
        <v>0</v>
      </c>
      <c r="C4116" s="7">
        <f t="shared" si="193"/>
        <v>0</v>
      </c>
      <c r="D4116" s="7">
        <f t="shared" si="194"/>
        <v>0</v>
      </c>
      <c r="E4116" s="7">
        <v>533799</v>
      </c>
      <c r="F4116" t="s">
        <v>50</v>
      </c>
      <c r="G4116" t="s">
        <v>120</v>
      </c>
      <c r="H4116" s="7">
        <v>6</v>
      </c>
      <c r="I4116" s="7" t="s">
        <v>148</v>
      </c>
      <c r="J4116" t="s">
        <v>18</v>
      </c>
      <c r="K4116">
        <v>14.9</v>
      </c>
      <c r="L4116">
        <v>1</v>
      </c>
      <c r="M4116">
        <v>92</v>
      </c>
      <c r="N4116">
        <v>2.76</v>
      </c>
    </row>
    <row r="4117" spans="1:14" x14ac:dyDescent="0.25">
      <c r="A4117" s="7">
        <v>535452</v>
      </c>
      <c r="B4117" s="7">
        <f t="shared" si="192"/>
        <v>0</v>
      </c>
      <c r="C4117" s="7">
        <f t="shared" si="193"/>
        <v>0</v>
      </c>
      <c r="D4117" s="7">
        <f t="shared" si="194"/>
        <v>0</v>
      </c>
      <c r="E4117" s="7">
        <v>533799</v>
      </c>
      <c r="F4117" t="s">
        <v>50</v>
      </c>
      <c r="G4117" t="s">
        <v>120</v>
      </c>
      <c r="H4117" s="7">
        <v>6</v>
      </c>
      <c r="I4117" s="7" t="s">
        <v>148</v>
      </c>
      <c r="J4117" t="s">
        <v>18</v>
      </c>
      <c r="K4117">
        <v>17.7</v>
      </c>
      <c r="L4117">
        <v>1</v>
      </c>
      <c r="M4117">
        <v>92</v>
      </c>
      <c r="N4117">
        <v>2.76</v>
      </c>
    </row>
    <row r="4118" spans="1:14" x14ac:dyDescent="0.25">
      <c r="A4118" s="7">
        <v>535456</v>
      </c>
      <c r="B4118" s="7">
        <f t="shared" si="192"/>
        <v>0</v>
      </c>
      <c r="C4118" s="7">
        <f t="shared" si="193"/>
        <v>0</v>
      </c>
      <c r="D4118" s="7">
        <f t="shared" si="194"/>
        <v>0</v>
      </c>
      <c r="E4118" s="7">
        <v>533799</v>
      </c>
      <c r="F4118" t="s">
        <v>50</v>
      </c>
      <c r="G4118" t="s">
        <v>120</v>
      </c>
      <c r="H4118" s="7">
        <v>6</v>
      </c>
      <c r="I4118" s="7" t="s">
        <v>148</v>
      </c>
      <c r="J4118" t="s">
        <v>18</v>
      </c>
      <c r="K4118">
        <v>16.100000000000001</v>
      </c>
      <c r="L4118">
        <v>1</v>
      </c>
      <c r="M4118">
        <v>92</v>
      </c>
      <c r="N4118">
        <v>2.76</v>
      </c>
    </row>
    <row r="4119" spans="1:14" x14ac:dyDescent="0.25">
      <c r="A4119" s="7">
        <v>535458</v>
      </c>
      <c r="B4119" s="7">
        <f t="shared" si="192"/>
        <v>0</v>
      </c>
      <c r="C4119" s="7">
        <f t="shared" si="193"/>
        <v>0</v>
      </c>
      <c r="D4119" s="7">
        <f t="shared" si="194"/>
        <v>0</v>
      </c>
      <c r="E4119" s="7">
        <v>533799</v>
      </c>
      <c r="F4119" t="s">
        <v>50</v>
      </c>
      <c r="G4119" t="s">
        <v>120</v>
      </c>
      <c r="H4119" s="7">
        <v>6</v>
      </c>
      <c r="I4119" s="7" t="s">
        <v>148</v>
      </c>
      <c r="J4119" t="s">
        <v>18</v>
      </c>
      <c r="K4119">
        <v>17.5</v>
      </c>
      <c r="L4119">
        <v>3</v>
      </c>
      <c r="M4119">
        <v>44.2</v>
      </c>
      <c r="N4119">
        <v>2.76</v>
      </c>
    </row>
    <row r="4120" spans="1:14" x14ac:dyDescent="0.25">
      <c r="A4120" s="7">
        <v>535460</v>
      </c>
      <c r="B4120" s="7">
        <f t="shared" si="192"/>
        <v>0</v>
      </c>
      <c r="C4120" s="7">
        <f t="shared" si="193"/>
        <v>0</v>
      </c>
      <c r="D4120" s="7">
        <f t="shared" si="194"/>
        <v>0</v>
      </c>
      <c r="E4120" s="7">
        <v>533799</v>
      </c>
      <c r="F4120" t="s">
        <v>50</v>
      </c>
      <c r="G4120" t="s">
        <v>120</v>
      </c>
      <c r="H4120" s="7">
        <v>6</v>
      </c>
      <c r="I4120" s="7" t="s">
        <v>148</v>
      </c>
      <c r="J4120" t="s">
        <v>18</v>
      </c>
      <c r="K4120">
        <v>14.3</v>
      </c>
      <c r="L4120">
        <v>4</v>
      </c>
      <c r="M4120">
        <v>35.9</v>
      </c>
      <c r="N4120">
        <v>2.76</v>
      </c>
    </row>
    <row r="4121" spans="1:14" x14ac:dyDescent="0.25">
      <c r="A4121" s="7">
        <v>535461</v>
      </c>
      <c r="B4121" s="7">
        <f t="shared" si="192"/>
        <v>0</v>
      </c>
      <c r="C4121" s="7">
        <f t="shared" si="193"/>
        <v>0</v>
      </c>
      <c r="D4121" s="7">
        <f t="shared" si="194"/>
        <v>0</v>
      </c>
      <c r="E4121" s="7">
        <v>533799</v>
      </c>
      <c r="F4121" t="s">
        <v>50</v>
      </c>
      <c r="G4121" t="s">
        <v>120</v>
      </c>
      <c r="H4121" s="7">
        <v>6</v>
      </c>
      <c r="I4121" s="7" t="s">
        <v>148</v>
      </c>
      <c r="J4121" t="s">
        <v>18</v>
      </c>
      <c r="K4121">
        <v>17.399999999999999</v>
      </c>
      <c r="L4121">
        <v>1</v>
      </c>
      <c r="M4121">
        <v>92</v>
      </c>
      <c r="N4121">
        <v>2.76</v>
      </c>
    </row>
    <row r="4122" spans="1:14" x14ac:dyDescent="0.25">
      <c r="A4122" s="7">
        <v>535462</v>
      </c>
      <c r="B4122" s="7">
        <f t="shared" si="192"/>
        <v>0</v>
      </c>
      <c r="C4122" s="7">
        <f t="shared" si="193"/>
        <v>0</v>
      </c>
      <c r="D4122" s="7">
        <f t="shared" si="194"/>
        <v>0</v>
      </c>
      <c r="E4122" s="7">
        <v>533799</v>
      </c>
      <c r="F4122" t="s">
        <v>50</v>
      </c>
      <c r="G4122" t="s">
        <v>120</v>
      </c>
      <c r="H4122" s="7">
        <v>6</v>
      </c>
      <c r="I4122" s="7" t="s">
        <v>148</v>
      </c>
      <c r="J4122" t="s">
        <v>18</v>
      </c>
      <c r="K4122">
        <v>17.399999999999999</v>
      </c>
      <c r="L4122">
        <v>1</v>
      </c>
      <c r="M4122">
        <v>92</v>
      </c>
      <c r="N4122">
        <v>2.76</v>
      </c>
    </row>
    <row r="4123" spans="1:14" x14ac:dyDescent="0.25">
      <c r="A4123" s="7">
        <v>535463</v>
      </c>
      <c r="B4123" s="7">
        <f t="shared" si="192"/>
        <v>0</v>
      </c>
      <c r="C4123" s="7">
        <f t="shared" si="193"/>
        <v>0</v>
      </c>
      <c r="D4123" s="7">
        <f t="shared" si="194"/>
        <v>0</v>
      </c>
      <c r="E4123" s="7">
        <v>533799</v>
      </c>
      <c r="F4123" t="s">
        <v>50</v>
      </c>
      <c r="G4123" t="s">
        <v>120</v>
      </c>
      <c r="H4123" s="7">
        <v>6</v>
      </c>
      <c r="I4123" s="7" t="s">
        <v>148</v>
      </c>
      <c r="J4123" t="s">
        <v>18</v>
      </c>
      <c r="K4123">
        <v>16.7</v>
      </c>
      <c r="L4123">
        <v>1</v>
      </c>
      <c r="M4123">
        <v>92</v>
      </c>
      <c r="N4123">
        <v>2.76</v>
      </c>
    </row>
    <row r="4124" spans="1:14" x14ac:dyDescent="0.25">
      <c r="A4124" s="7">
        <v>535465</v>
      </c>
      <c r="B4124" s="7">
        <f t="shared" si="192"/>
        <v>0</v>
      </c>
      <c r="C4124" s="7">
        <f t="shared" si="193"/>
        <v>0</v>
      </c>
      <c r="D4124" s="7">
        <f t="shared" si="194"/>
        <v>0</v>
      </c>
      <c r="E4124" s="7">
        <v>533799</v>
      </c>
      <c r="F4124" t="s">
        <v>50</v>
      </c>
      <c r="G4124" t="s">
        <v>120</v>
      </c>
      <c r="H4124" s="7">
        <v>6</v>
      </c>
      <c r="I4124" s="7" t="s">
        <v>148</v>
      </c>
      <c r="J4124" t="s">
        <v>18</v>
      </c>
      <c r="K4124">
        <v>17</v>
      </c>
      <c r="L4124">
        <v>1</v>
      </c>
      <c r="M4124">
        <v>92</v>
      </c>
      <c r="N4124">
        <v>2.76</v>
      </c>
    </row>
    <row r="4125" spans="1:14" x14ac:dyDescent="0.25">
      <c r="A4125" s="7">
        <v>535466</v>
      </c>
      <c r="B4125" s="7">
        <f t="shared" si="192"/>
        <v>0</v>
      </c>
      <c r="C4125" s="7">
        <f t="shared" si="193"/>
        <v>0</v>
      </c>
      <c r="D4125" s="7">
        <f t="shared" si="194"/>
        <v>0</v>
      </c>
      <c r="E4125" s="7">
        <v>533799</v>
      </c>
      <c r="F4125" t="s">
        <v>50</v>
      </c>
      <c r="G4125" t="s">
        <v>120</v>
      </c>
      <c r="H4125" s="7">
        <v>6</v>
      </c>
      <c r="I4125" s="7" t="s">
        <v>148</v>
      </c>
      <c r="J4125" t="s">
        <v>18</v>
      </c>
      <c r="K4125">
        <v>17.399999999999999</v>
      </c>
      <c r="L4125">
        <v>1</v>
      </c>
      <c r="M4125">
        <v>92</v>
      </c>
      <c r="N4125">
        <v>2.76</v>
      </c>
    </row>
    <row r="4126" spans="1:14" x14ac:dyDescent="0.25">
      <c r="A4126" s="7">
        <v>535468</v>
      </c>
      <c r="B4126" s="7">
        <f t="shared" si="192"/>
        <v>0</v>
      </c>
      <c r="C4126" s="7">
        <f t="shared" si="193"/>
        <v>0</v>
      </c>
      <c r="D4126" s="7">
        <f t="shared" si="194"/>
        <v>0</v>
      </c>
      <c r="E4126" s="7">
        <v>533799</v>
      </c>
      <c r="F4126" t="s">
        <v>50</v>
      </c>
      <c r="G4126" t="s">
        <v>120</v>
      </c>
      <c r="H4126" s="7">
        <v>6</v>
      </c>
      <c r="I4126" s="7" t="s">
        <v>148</v>
      </c>
      <c r="J4126" t="s">
        <v>18</v>
      </c>
      <c r="K4126">
        <v>17.3</v>
      </c>
      <c r="L4126">
        <v>1</v>
      </c>
      <c r="M4126">
        <v>92</v>
      </c>
      <c r="N4126">
        <v>2.76</v>
      </c>
    </row>
    <row r="4127" spans="1:14" x14ac:dyDescent="0.25">
      <c r="A4127" s="7">
        <v>535469</v>
      </c>
      <c r="B4127" s="7">
        <f t="shared" si="192"/>
        <v>0</v>
      </c>
      <c r="C4127" s="7">
        <f t="shared" si="193"/>
        <v>0</v>
      </c>
      <c r="D4127" s="7">
        <f t="shared" si="194"/>
        <v>0</v>
      </c>
      <c r="E4127" s="7">
        <v>533799</v>
      </c>
      <c r="F4127" t="s">
        <v>50</v>
      </c>
      <c r="G4127" t="s">
        <v>120</v>
      </c>
      <c r="H4127" s="7">
        <v>6</v>
      </c>
      <c r="I4127" s="7" t="s">
        <v>148</v>
      </c>
      <c r="J4127" t="s">
        <v>18</v>
      </c>
      <c r="K4127">
        <v>18.5</v>
      </c>
      <c r="L4127">
        <v>1</v>
      </c>
      <c r="M4127">
        <v>92</v>
      </c>
      <c r="N4127">
        <v>2.76</v>
      </c>
    </row>
    <row r="4128" spans="1:14" x14ac:dyDescent="0.25">
      <c r="A4128" s="7">
        <v>535470</v>
      </c>
      <c r="B4128" s="7">
        <f t="shared" si="192"/>
        <v>0</v>
      </c>
      <c r="C4128" s="7">
        <f t="shared" si="193"/>
        <v>0</v>
      </c>
      <c r="D4128" s="7">
        <f t="shared" si="194"/>
        <v>0</v>
      </c>
      <c r="E4128" s="7">
        <v>533799</v>
      </c>
      <c r="F4128" t="s">
        <v>50</v>
      </c>
      <c r="G4128" t="s">
        <v>120</v>
      </c>
      <c r="H4128" s="7">
        <v>6</v>
      </c>
      <c r="I4128" s="7" t="s">
        <v>148</v>
      </c>
      <c r="J4128" t="s">
        <v>18</v>
      </c>
      <c r="K4128">
        <v>26</v>
      </c>
      <c r="L4128">
        <v>1</v>
      </c>
      <c r="M4128">
        <v>92</v>
      </c>
      <c r="N4128">
        <v>2.76</v>
      </c>
    </row>
    <row r="4129" spans="1:14" x14ac:dyDescent="0.25">
      <c r="A4129" s="7">
        <v>535471</v>
      </c>
      <c r="B4129" s="7">
        <f t="shared" si="192"/>
        <v>0</v>
      </c>
      <c r="C4129" s="7">
        <f t="shared" si="193"/>
        <v>0</v>
      </c>
      <c r="D4129" s="7">
        <f t="shared" si="194"/>
        <v>0</v>
      </c>
      <c r="E4129" s="7">
        <v>533799</v>
      </c>
      <c r="F4129" t="s">
        <v>50</v>
      </c>
      <c r="G4129" t="s">
        <v>120</v>
      </c>
      <c r="H4129" s="7">
        <v>6</v>
      </c>
      <c r="I4129" s="7" t="s">
        <v>148</v>
      </c>
      <c r="J4129" t="s">
        <v>18</v>
      </c>
      <c r="K4129">
        <v>17.3</v>
      </c>
      <c r="L4129">
        <v>1</v>
      </c>
      <c r="M4129">
        <v>92</v>
      </c>
      <c r="N4129">
        <v>2.76</v>
      </c>
    </row>
    <row r="4130" spans="1:14" x14ac:dyDescent="0.25">
      <c r="A4130" s="7">
        <v>535473</v>
      </c>
      <c r="B4130" s="7">
        <f t="shared" si="192"/>
        <v>0</v>
      </c>
      <c r="C4130" s="7">
        <f t="shared" si="193"/>
        <v>0</v>
      </c>
      <c r="D4130" s="7">
        <f t="shared" si="194"/>
        <v>0</v>
      </c>
      <c r="E4130" s="7">
        <v>533799</v>
      </c>
      <c r="F4130" t="s">
        <v>50</v>
      </c>
      <c r="G4130" t="s">
        <v>120</v>
      </c>
      <c r="H4130" s="7">
        <v>6</v>
      </c>
      <c r="I4130" s="7" t="s">
        <v>148</v>
      </c>
      <c r="J4130" t="s">
        <v>18</v>
      </c>
      <c r="K4130">
        <v>26.3</v>
      </c>
      <c r="L4130">
        <v>1</v>
      </c>
      <c r="M4130">
        <v>92</v>
      </c>
      <c r="N4130">
        <v>2.76</v>
      </c>
    </row>
    <row r="4131" spans="1:14" x14ac:dyDescent="0.25">
      <c r="A4131" s="7">
        <v>535475</v>
      </c>
      <c r="B4131" s="7">
        <f t="shared" si="192"/>
        <v>0</v>
      </c>
      <c r="C4131" s="7">
        <f t="shared" si="193"/>
        <v>0</v>
      </c>
      <c r="D4131" s="7">
        <f t="shared" si="194"/>
        <v>0</v>
      </c>
      <c r="E4131" s="7">
        <v>533799</v>
      </c>
      <c r="F4131" t="s">
        <v>50</v>
      </c>
      <c r="G4131" t="s">
        <v>120</v>
      </c>
      <c r="H4131" s="7">
        <v>6</v>
      </c>
      <c r="I4131" s="7" t="s">
        <v>148</v>
      </c>
      <c r="J4131" t="s">
        <v>18</v>
      </c>
      <c r="K4131">
        <v>17.399999999999999</v>
      </c>
      <c r="L4131">
        <v>2</v>
      </c>
      <c r="M4131">
        <v>57</v>
      </c>
      <c r="N4131">
        <v>2.76</v>
      </c>
    </row>
    <row r="4132" spans="1:14" x14ac:dyDescent="0.25">
      <c r="A4132" s="7">
        <v>535476</v>
      </c>
      <c r="B4132" s="7">
        <f t="shared" si="192"/>
        <v>0</v>
      </c>
      <c r="C4132" s="7">
        <f t="shared" si="193"/>
        <v>0</v>
      </c>
      <c r="D4132" s="7">
        <f t="shared" si="194"/>
        <v>0</v>
      </c>
      <c r="E4132" s="7">
        <v>533799</v>
      </c>
      <c r="F4132" t="s">
        <v>50</v>
      </c>
      <c r="G4132" t="s">
        <v>120</v>
      </c>
      <c r="H4132" s="7">
        <v>6</v>
      </c>
      <c r="I4132" s="7" t="s">
        <v>148</v>
      </c>
      <c r="J4132" t="s">
        <v>18</v>
      </c>
      <c r="K4132">
        <v>31.3</v>
      </c>
      <c r="L4132">
        <v>1</v>
      </c>
      <c r="M4132">
        <v>118.7</v>
      </c>
      <c r="N4132">
        <v>2.76</v>
      </c>
    </row>
    <row r="4133" spans="1:14" x14ac:dyDescent="0.25">
      <c r="A4133" s="7">
        <v>535478</v>
      </c>
      <c r="B4133" s="7">
        <f t="shared" si="192"/>
        <v>0</v>
      </c>
      <c r="C4133" s="7">
        <f t="shared" si="193"/>
        <v>0</v>
      </c>
      <c r="D4133" s="7">
        <f t="shared" si="194"/>
        <v>0</v>
      </c>
      <c r="E4133" s="7">
        <v>533799</v>
      </c>
      <c r="F4133" t="s">
        <v>50</v>
      </c>
      <c r="G4133" t="s">
        <v>120</v>
      </c>
      <c r="H4133" s="7">
        <v>6</v>
      </c>
      <c r="I4133" s="7" t="s">
        <v>148</v>
      </c>
      <c r="J4133" t="s">
        <v>18</v>
      </c>
      <c r="K4133">
        <v>12.7</v>
      </c>
      <c r="L4133">
        <v>1</v>
      </c>
      <c r="M4133">
        <v>92</v>
      </c>
      <c r="N4133">
        <v>2.76</v>
      </c>
    </row>
    <row r="4134" spans="1:14" x14ac:dyDescent="0.25">
      <c r="A4134" s="7">
        <v>535480</v>
      </c>
      <c r="B4134" s="7">
        <f t="shared" si="192"/>
        <v>0</v>
      </c>
      <c r="C4134" s="7">
        <f t="shared" si="193"/>
        <v>0</v>
      </c>
      <c r="D4134" s="7">
        <f t="shared" si="194"/>
        <v>0</v>
      </c>
      <c r="E4134" s="7">
        <v>533799</v>
      </c>
      <c r="F4134" t="s">
        <v>50</v>
      </c>
      <c r="G4134" t="s">
        <v>120</v>
      </c>
      <c r="H4134" s="7">
        <v>6</v>
      </c>
      <c r="I4134" s="7" t="s">
        <v>148</v>
      </c>
      <c r="J4134" t="s">
        <v>18</v>
      </c>
      <c r="K4134">
        <v>16.5</v>
      </c>
      <c r="L4134">
        <v>1</v>
      </c>
      <c r="M4134">
        <v>92</v>
      </c>
      <c r="N4134">
        <v>2.76</v>
      </c>
    </row>
    <row r="4135" spans="1:14" x14ac:dyDescent="0.25">
      <c r="A4135" s="7">
        <v>535481</v>
      </c>
      <c r="B4135" s="7">
        <f t="shared" si="192"/>
        <v>0</v>
      </c>
      <c r="C4135" s="7">
        <f t="shared" si="193"/>
        <v>0</v>
      </c>
      <c r="D4135" s="7">
        <f t="shared" si="194"/>
        <v>0</v>
      </c>
      <c r="E4135" s="7">
        <v>533799</v>
      </c>
      <c r="F4135" t="s">
        <v>50</v>
      </c>
      <c r="G4135" t="s">
        <v>120</v>
      </c>
      <c r="H4135" s="7">
        <v>6</v>
      </c>
      <c r="I4135" s="7" t="s">
        <v>148</v>
      </c>
      <c r="J4135" t="s">
        <v>18</v>
      </c>
      <c r="K4135">
        <v>18.5</v>
      </c>
      <c r="L4135">
        <v>3</v>
      </c>
      <c r="M4135">
        <v>44.2</v>
      </c>
      <c r="N4135">
        <v>2.76</v>
      </c>
    </row>
    <row r="4136" spans="1:14" x14ac:dyDescent="0.25">
      <c r="A4136" s="7">
        <v>535482</v>
      </c>
      <c r="B4136" s="7">
        <f t="shared" si="192"/>
        <v>0</v>
      </c>
      <c r="C4136" s="7">
        <f t="shared" si="193"/>
        <v>0</v>
      </c>
      <c r="D4136" s="7">
        <f t="shared" si="194"/>
        <v>0</v>
      </c>
      <c r="E4136" s="7">
        <v>533799</v>
      </c>
      <c r="F4136" t="s">
        <v>50</v>
      </c>
      <c r="G4136" t="s">
        <v>120</v>
      </c>
      <c r="H4136" s="7">
        <v>6</v>
      </c>
      <c r="I4136" s="7" t="s">
        <v>148</v>
      </c>
      <c r="J4136" t="s">
        <v>18</v>
      </c>
      <c r="K4136">
        <v>12.8</v>
      </c>
      <c r="L4136">
        <v>1</v>
      </c>
      <c r="M4136">
        <v>92</v>
      </c>
      <c r="N4136">
        <v>2.76</v>
      </c>
    </row>
    <row r="4137" spans="1:14" x14ac:dyDescent="0.25">
      <c r="A4137" s="7">
        <v>535483</v>
      </c>
      <c r="B4137" s="7">
        <f t="shared" si="192"/>
        <v>0</v>
      </c>
      <c r="C4137" s="7">
        <f t="shared" si="193"/>
        <v>0</v>
      </c>
      <c r="D4137" s="7">
        <f t="shared" si="194"/>
        <v>0</v>
      </c>
      <c r="E4137" s="7">
        <v>533799</v>
      </c>
      <c r="F4137" t="s">
        <v>50</v>
      </c>
      <c r="G4137" t="s">
        <v>120</v>
      </c>
      <c r="H4137" s="7">
        <v>6</v>
      </c>
      <c r="I4137" s="7" t="s">
        <v>148</v>
      </c>
      <c r="J4137" t="s">
        <v>18</v>
      </c>
      <c r="K4137">
        <v>16.5</v>
      </c>
      <c r="L4137">
        <v>1</v>
      </c>
      <c r="M4137">
        <v>92</v>
      </c>
      <c r="N4137">
        <v>2.76</v>
      </c>
    </row>
    <row r="4138" spans="1:14" x14ac:dyDescent="0.25">
      <c r="A4138" s="7">
        <v>535484</v>
      </c>
      <c r="B4138" s="7">
        <f t="shared" si="192"/>
        <v>0</v>
      </c>
      <c r="C4138" s="7">
        <f t="shared" si="193"/>
        <v>0</v>
      </c>
      <c r="D4138" s="7">
        <f t="shared" si="194"/>
        <v>0</v>
      </c>
      <c r="E4138" s="7">
        <v>533799</v>
      </c>
      <c r="F4138" t="s">
        <v>50</v>
      </c>
      <c r="G4138" t="s">
        <v>120</v>
      </c>
      <c r="H4138" s="7">
        <v>6</v>
      </c>
      <c r="I4138" s="7" t="s">
        <v>148</v>
      </c>
      <c r="J4138" t="s">
        <v>18</v>
      </c>
      <c r="K4138">
        <v>23.9</v>
      </c>
      <c r="L4138">
        <v>2</v>
      </c>
      <c r="M4138">
        <v>57</v>
      </c>
      <c r="N4138">
        <v>2.76</v>
      </c>
    </row>
    <row r="4139" spans="1:14" x14ac:dyDescent="0.25">
      <c r="A4139" s="7">
        <v>535485</v>
      </c>
      <c r="B4139" s="7">
        <f t="shared" si="192"/>
        <v>0</v>
      </c>
      <c r="C4139" s="7">
        <f t="shared" si="193"/>
        <v>0</v>
      </c>
      <c r="D4139" s="7">
        <f t="shared" si="194"/>
        <v>0</v>
      </c>
      <c r="E4139" s="7">
        <v>533799</v>
      </c>
      <c r="F4139" t="s">
        <v>50</v>
      </c>
      <c r="G4139" t="s">
        <v>120</v>
      </c>
      <c r="H4139" s="7">
        <v>6</v>
      </c>
      <c r="I4139" s="7" t="s">
        <v>148</v>
      </c>
      <c r="J4139" t="s">
        <v>18</v>
      </c>
      <c r="K4139">
        <v>17.899999999999999</v>
      </c>
      <c r="L4139">
        <v>1</v>
      </c>
      <c r="M4139">
        <v>92</v>
      </c>
      <c r="N4139">
        <v>2.76</v>
      </c>
    </row>
    <row r="4140" spans="1:14" x14ac:dyDescent="0.25">
      <c r="A4140" s="7">
        <v>535487</v>
      </c>
      <c r="B4140" s="7">
        <f t="shared" si="192"/>
        <v>0</v>
      </c>
      <c r="C4140" s="7">
        <f t="shared" si="193"/>
        <v>0</v>
      </c>
      <c r="D4140" s="7">
        <f t="shared" si="194"/>
        <v>0</v>
      </c>
      <c r="E4140" s="7">
        <v>533799</v>
      </c>
      <c r="F4140" t="s">
        <v>50</v>
      </c>
      <c r="G4140" t="s">
        <v>120</v>
      </c>
      <c r="H4140" s="7">
        <v>6</v>
      </c>
      <c r="I4140" s="7" t="s">
        <v>148</v>
      </c>
      <c r="J4140" t="s">
        <v>18</v>
      </c>
      <c r="K4140">
        <v>25.3</v>
      </c>
      <c r="L4140">
        <v>1</v>
      </c>
      <c r="M4140">
        <v>92</v>
      </c>
      <c r="N4140">
        <v>2.76</v>
      </c>
    </row>
    <row r="4141" spans="1:14" x14ac:dyDescent="0.25">
      <c r="A4141" s="7">
        <v>535488</v>
      </c>
      <c r="B4141" s="7">
        <f t="shared" si="192"/>
        <v>0</v>
      </c>
      <c r="C4141" s="7">
        <f t="shared" si="193"/>
        <v>0</v>
      </c>
      <c r="D4141" s="7">
        <f t="shared" si="194"/>
        <v>0</v>
      </c>
      <c r="E4141" s="7">
        <v>533799</v>
      </c>
      <c r="F4141" t="s">
        <v>50</v>
      </c>
      <c r="G4141" t="s">
        <v>120</v>
      </c>
      <c r="H4141" s="7">
        <v>6</v>
      </c>
      <c r="I4141" s="7" t="s">
        <v>148</v>
      </c>
      <c r="J4141" t="s">
        <v>18</v>
      </c>
      <c r="K4141">
        <v>18.399999999999999</v>
      </c>
      <c r="L4141">
        <v>2</v>
      </c>
      <c r="M4141">
        <v>57</v>
      </c>
      <c r="N4141">
        <v>2.76</v>
      </c>
    </row>
    <row r="4142" spans="1:14" x14ac:dyDescent="0.25">
      <c r="A4142" s="7">
        <v>535489</v>
      </c>
      <c r="B4142" s="7">
        <f t="shared" si="192"/>
        <v>0</v>
      </c>
      <c r="C4142" s="7">
        <f t="shared" si="193"/>
        <v>0</v>
      </c>
      <c r="D4142" s="7">
        <f t="shared" si="194"/>
        <v>0</v>
      </c>
      <c r="E4142" s="7">
        <v>533799</v>
      </c>
      <c r="F4142" t="s">
        <v>50</v>
      </c>
      <c r="G4142" t="s">
        <v>120</v>
      </c>
      <c r="H4142" s="7">
        <v>6</v>
      </c>
      <c r="I4142" s="7" t="s">
        <v>148</v>
      </c>
      <c r="J4142" t="s">
        <v>18</v>
      </c>
      <c r="K4142">
        <v>17.100000000000001</v>
      </c>
      <c r="L4142">
        <v>1</v>
      </c>
      <c r="M4142">
        <v>92</v>
      </c>
      <c r="N4142">
        <v>2.76</v>
      </c>
    </row>
    <row r="4143" spans="1:14" x14ac:dyDescent="0.25">
      <c r="A4143" s="7">
        <v>535490</v>
      </c>
      <c r="B4143" s="7">
        <f t="shared" si="192"/>
        <v>0</v>
      </c>
      <c r="C4143" s="7">
        <f t="shared" si="193"/>
        <v>0</v>
      </c>
      <c r="D4143" s="7">
        <f t="shared" si="194"/>
        <v>0</v>
      </c>
      <c r="E4143" s="7">
        <v>533799</v>
      </c>
      <c r="F4143" t="s">
        <v>50</v>
      </c>
      <c r="G4143" t="s">
        <v>120</v>
      </c>
      <c r="H4143" s="7">
        <v>6</v>
      </c>
      <c r="I4143" s="7" t="s">
        <v>148</v>
      </c>
      <c r="J4143" t="s">
        <v>18</v>
      </c>
      <c r="K4143">
        <v>13.9</v>
      </c>
      <c r="L4143">
        <v>1</v>
      </c>
      <c r="M4143">
        <v>92</v>
      </c>
      <c r="N4143">
        <v>2.76</v>
      </c>
    </row>
    <row r="4144" spans="1:14" x14ac:dyDescent="0.25">
      <c r="A4144" s="7">
        <v>535491</v>
      </c>
      <c r="B4144" s="7">
        <f t="shared" si="192"/>
        <v>0</v>
      </c>
      <c r="C4144" s="7">
        <f t="shared" si="193"/>
        <v>0</v>
      </c>
      <c r="D4144" s="7">
        <f t="shared" si="194"/>
        <v>0</v>
      </c>
      <c r="E4144" s="7">
        <v>533799</v>
      </c>
      <c r="F4144" t="s">
        <v>50</v>
      </c>
      <c r="G4144" t="s">
        <v>120</v>
      </c>
      <c r="H4144" s="7">
        <v>6</v>
      </c>
      <c r="I4144" s="7" t="s">
        <v>148</v>
      </c>
      <c r="J4144" t="s">
        <v>18</v>
      </c>
      <c r="K4144">
        <v>18.5</v>
      </c>
      <c r="L4144">
        <v>1</v>
      </c>
      <c r="M4144">
        <v>92</v>
      </c>
      <c r="N4144">
        <v>2.76</v>
      </c>
    </row>
    <row r="4145" spans="1:14" x14ac:dyDescent="0.25">
      <c r="A4145" s="7">
        <v>535492</v>
      </c>
      <c r="B4145" s="7">
        <f t="shared" si="192"/>
        <v>0</v>
      </c>
      <c r="C4145" s="7">
        <f t="shared" si="193"/>
        <v>0</v>
      </c>
      <c r="D4145" s="7">
        <f t="shared" si="194"/>
        <v>0</v>
      </c>
      <c r="E4145" s="7">
        <v>533799</v>
      </c>
      <c r="F4145" t="s">
        <v>50</v>
      </c>
      <c r="G4145" t="s">
        <v>120</v>
      </c>
      <c r="H4145" s="7">
        <v>6</v>
      </c>
      <c r="I4145" s="7" t="s">
        <v>148</v>
      </c>
      <c r="J4145" t="s">
        <v>18</v>
      </c>
      <c r="K4145">
        <v>17.899999999999999</v>
      </c>
      <c r="L4145">
        <v>1</v>
      </c>
      <c r="M4145">
        <v>92</v>
      </c>
      <c r="N4145">
        <v>2.76</v>
      </c>
    </row>
    <row r="4146" spans="1:14" x14ac:dyDescent="0.25">
      <c r="A4146" s="7">
        <v>535494</v>
      </c>
      <c r="B4146" s="7">
        <f t="shared" si="192"/>
        <v>0</v>
      </c>
      <c r="C4146" s="7">
        <f t="shared" si="193"/>
        <v>0</v>
      </c>
      <c r="D4146" s="7">
        <f t="shared" si="194"/>
        <v>0</v>
      </c>
      <c r="E4146" s="7">
        <v>533799</v>
      </c>
      <c r="F4146" t="s">
        <v>50</v>
      </c>
      <c r="G4146" t="s">
        <v>120</v>
      </c>
      <c r="H4146" s="7">
        <v>6</v>
      </c>
      <c r="I4146" s="7" t="s">
        <v>148</v>
      </c>
      <c r="J4146" t="s">
        <v>18</v>
      </c>
      <c r="K4146">
        <v>16.2</v>
      </c>
      <c r="L4146">
        <v>1</v>
      </c>
      <c r="M4146">
        <v>92</v>
      </c>
      <c r="N4146">
        <v>2.76</v>
      </c>
    </row>
    <row r="4147" spans="1:14" x14ac:dyDescent="0.25">
      <c r="A4147" s="7">
        <v>535496</v>
      </c>
      <c r="B4147" s="7">
        <f t="shared" si="192"/>
        <v>0</v>
      </c>
      <c r="C4147" s="7">
        <f t="shared" si="193"/>
        <v>0</v>
      </c>
      <c r="D4147" s="7">
        <f t="shared" si="194"/>
        <v>0</v>
      </c>
      <c r="E4147" s="7">
        <v>533799</v>
      </c>
      <c r="F4147" t="s">
        <v>50</v>
      </c>
      <c r="G4147" t="s">
        <v>120</v>
      </c>
      <c r="H4147" s="7">
        <v>6</v>
      </c>
      <c r="I4147" s="7" t="s">
        <v>148</v>
      </c>
      <c r="J4147" t="s">
        <v>18</v>
      </c>
      <c r="K4147">
        <v>18.8</v>
      </c>
      <c r="L4147">
        <v>1</v>
      </c>
      <c r="M4147">
        <v>92</v>
      </c>
      <c r="N4147">
        <v>2.76</v>
      </c>
    </row>
    <row r="4148" spans="1:14" x14ac:dyDescent="0.25">
      <c r="A4148" s="7">
        <v>535497</v>
      </c>
      <c r="B4148" s="7">
        <f t="shared" si="192"/>
        <v>0</v>
      </c>
      <c r="C4148" s="7">
        <f t="shared" si="193"/>
        <v>0</v>
      </c>
      <c r="D4148" s="7">
        <f t="shared" si="194"/>
        <v>0</v>
      </c>
      <c r="E4148" s="7">
        <v>533799</v>
      </c>
      <c r="F4148" t="s">
        <v>50</v>
      </c>
      <c r="G4148" t="s">
        <v>120</v>
      </c>
      <c r="H4148" s="7">
        <v>6</v>
      </c>
      <c r="I4148" s="7" t="s">
        <v>148</v>
      </c>
      <c r="J4148" t="s">
        <v>18</v>
      </c>
      <c r="K4148">
        <v>13.3</v>
      </c>
      <c r="L4148">
        <v>1</v>
      </c>
      <c r="M4148">
        <v>92</v>
      </c>
      <c r="N4148">
        <v>2.76</v>
      </c>
    </row>
    <row r="4149" spans="1:14" x14ac:dyDescent="0.25">
      <c r="A4149" s="7">
        <v>535498</v>
      </c>
      <c r="B4149" s="7">
        <f t="shared" si="192"/>
        <v>0</v>
      </c>
      <c r="C4149" s="7">
        <f t="shared" si="193"/>
        <v>0</v>
      </c>
      <c r="D4149" s="7">
        <f t="shared" si="194"/>
        <v>0</v>
      </c>
      <c r="E4149" s="7">
        <v>533799</v>
      </c>
      <c r="F4149" t="s">
        <v>50</v>
      </c>
      <c r="G4149" t="s">
        <v>120</v>
      </c>
      <c r="H4149" s="7">
        <v>6</v>
      </c>
      <c r="I4149" s="7" t="s">
        <v>148</v>
      </c>
      <c r="J4149" t="s">
        <v>18</v>
      </c>
      <c r="K4149">
        <v>18.100000000000001</v>
      </c>
      <c r="L4149">
        <v>1</v>
      </c>
      <c r="M4149">
        <v>92</v>
      </c>
      <c r="N4149">
        <v>2.76</v>
      </c>
    </row>
    <row r="4150" spans="1:14" x14ac:dyDescent="0.25">
      <c r="A4150" s="7">
        <v>535499</v>
      </c>
      <c r="B4150" s="7">
        <f t="shared" si="192"/>
        <v>0</v>
      </c>
      <c r="C4150" s="7">
        <f t="shared" si="193"/>
        <v>0</v>
      </c>
      <c r="D4150" s="7">
        <f t="shared" si="194"/>
        <v>0</v>
      </c>
      <c r="E4150" s="7">
        <v>533799</v>
      </c>
      <c r="F4150" t="s">
        <v>50</v>
      </c>
      <c r="G4150" t="s">
        <v>120</v>
      </c>
      <c r="H4150" s="7">
        <v>6</v>
      </c>
      <c r="I4150" s="7" t="s">
        <v>148</v>
      </c>
      <c r="J4150" t="s">
        <v>18</v>
      </c>
      <c r="K4150">
        <v>24.8</v>
      </c>
      <c r="L4150">
        <v>1</v>
      </c>
      <c r="M4150">
        <v>92</v>
      </c>
      <c r="N4150">
        <v>2.76</v>
      </c>
    </row>
    <row r="4151" spans="1:14" x14ac:dyDescent="0.25">
      <c r="A4151" s="7">
        <v>535500</v>
      </c>
      <c r="B4151" s="7">
        <f t="shared" si="192"/>
        <v>0</v>
      </c>
      <c r="C4151" s="7">
        <f t="shared" si="193"/>
        <v>0</v>
      </c>
      <c r="D4151" s="7">
        <f t="shared" si="194"/>
        <v>0</v>
      </c>
      <c r="E4151" s="7">
        <v>533799</v>
      </c>
      <c r="F4151" t="s">
        <v>50</v>
      </c>
      <c r="G4151" t="s">
        <v>120</v>
      </c>
      <c r="H4151" s="7">
        <v>6</v>
      </c>
      <c r="I4151" s="7" t="s">
        <v>148</v>
      </c>
      <c r="J4151" t="s">
        <v>18</v>
      </c>
      <c r="K4151">
        <v>18.100000000000001</v>
      </c>
      <c r="L4151">
        <v>1</v>
      </c>
      <c r="M4151">
        <v>92</v>
      </c>
      <c r="N4151">
        <v>2.76</v>
      </c>
    </row>
    <row r="4152" spans="1:14" x14ac:dyDescent="0.25">
      <c r="A4152" s="7">
        <v>535501</v>
      </c>
      <c r="B4152" s="7">
        <f t="shared" si="192"/>
        <v>0</v>
      </c>
      <c r="C4152" s="7">
        <f t="shared" si="193"/>
        <v>0</v>
      </c>
      <c r="D4152" s="7">
        <f t="shared" si="194"/>
        <v>0</v>
      </c>
      <c r="E4152" s="7">
        <v>533799</v>
      </c>
      <c r="F4152" t="s">
        <v>50</v>
      </c>
      <c r="G4152" t="s">
        <v>120</v>
      </c>
      <c r="H4152" s="7">
        <v>6</v>
      </c>
      <c r="I4152" s="7" t="s">
        <v>148</v>
      </c>
      <c r="J4152" t="s">
        <v>18</v>
      </c>
      <c r="K4152">
        <v>25.2</v>
      </c>
      <c r="L4152">
        <v>1</v>
      </c>
      <c r="M4152">
        <v>92</v>
      </c>
      <c r="N4152">
        <v>2.76</v>
      </c>
    </row>
    <row r="4153" spans="1:14" x14ac:dyDescent="0.25">
      <c r="A4153" s="7">
        <v>535503</v>
      </c>
      <c r="B4153" s="7">
        <f t="shared" si="192"/>
        <v>0</v>
      </c>
      <c r="C4153" s="7">
        <f t="shared" si="193"/>
        <v>0</v>
      </c>
      <c r="D4153" s="7">
        <f t="shared" si="194"/>
        <v>0</v>
      </c>
      <c r="E4153" s="7">
        <v>533799</v>
      </c>
      <c r="F4153" t="s">
        <v>50</v>
      </c>
      <c r="G4153" t="s">
        <v>120</v>
      </c>
      <c r="H4153" s="7">
        <v>6</v>
      </c>
      <c r="I4153" s="7" t="s">
        <v>148</v>
      </c>
      <c r="J4153" t="s">
        <v>18</v>
      </c>
      <c r="K4153">
        <v>17.399999999999999</v>
      </c>
      <c r="L4153">
        <v>1</v>
      </c>
      <c r="M4153">
        <v>92</v>
      </c>
      <c r="N4153">
        <v>2.76</v>
      </c>
    </row>
    <row r="4154" spans="1:14" x14ac:dyDescent="0.25">
      <c r="A4154" s="7">
        <v>535504</v>
      </c>
      <c r="B4154" s="7">
        <f t="shared" si="192"/>
        <v>0</v>
      </c>
      <c r="C4154" s="7">
        <f t="shared" si="193"/>
        <v>0</v>
      </c>
      <c r="D4154" s="7">
        <f t="shared" si="194"/>
        <v>0</v>
      </c>
      <c r="E4154" s="7">
        <v>533799</v>
      </c>
      <c r="F4154" t="s">
        <v>50</v>
      </c>
      <c r="G4154" t="s">
        <v>120</v>
      </c>
      <c r="H4154" s="7">
        <v>6</v>
      </c>
      <c r="I4154" s="7" t="s">
        <v>148</v>
      </c>
      <c r="J4154" t="s">
        <v>18</v>
      </c>
      <c r="K4154">
        <v>23.5</v>
      </c>
      <c r="L4154">
        <v>3</v>
      </c>
      <c r="M4154">
        <v>44.2</v>
      </c>
      <c r="N4154">
        <v>2.76</v>
      </c>
    </row>
    <row r="4155" spans="1:14" x14ac:dyDescent="0.25">
      <c r="A4155" s="7">
        <v>535505</v>
      </c>
      <c r="B4155" s="7">
        <f t="shared" si="192"/>
        <v>0</v>
      </c>
      <c r="C4155" s="7">
        <f t="shared" si="193"/>
        <v>0</v>
      </c>
      <c r="D4155" s="7">
        <f t="shared" si="194"/>
        <v>0</v>
      </c>
      <c r="E4155" s="7">
        <v>533799</v>
      </c>
      <c r="F4155" t="s">
        <v>50</v>
      </c>
      <c r="G4155" t="s">
        <v>120</v>
      </c>
      <c r="H4155" s="7">
        <v>6</v>
      </c>
      <c r="I4155" s="7" t="s">
        <v>148</v>
      </c>
      <c r="J4155" t="s">
        <v>18</v>
      </c>
      <c r="K4155">
        <v>29.1</v>
      </c>
      <c r="L4155">
        <v>2</v>
      </c>
      <c r="M4155">
        <v>73.5</v>
      </c>
      <c r="N4155">
        <v>2.76</v>
      </c>
    </row>
    <row r="4156" spans="1:14" x14ac:dyDescent="0.25">
      <c r="A4156" s="7">
        <v>535506</v>
      </c>
      <c r="B4156" s="7">
        <f t="shared" si="192"/>
        <v>0</v>
      </c>
      <c r="C4156" s="7">
        <f t="shared" si="193"/>
        <v>0</v>
      </c>
      <c r="D4156" s="7">
        <f t="shared" si="194"/>
        <v>0</v>
      </c>
      <c r="E4156" s="7">
        <v>533799</v>
      </c>
      <c r="F4156" t="s">
        <v>50</v>
      </c>
      <c r="G4156" t="s">
        <v>120</v>
      </c>
      <c r="H4156" s="7">
        <v>6</v>
      </c>
      <c r="I4156" s="7" t="s">
        <v>148</v>
      </c>
      <c r="J4156" t="s">
        <v>18</v>
      </c>
      <c r="K4156">
        <v>17</v>
      </c>
      <c r="L4156">
        <v>1</v>
      </c>
      <c r="M4156">
        <v>92</v>
      </c>
      <c r="N4156">
        <v>2.76</v>
      </c>
    </row>
    <row r="4157" spans="1:14" x14ac:dyDescent="0.25">
      <c r="A4157" s="7">
        <v>535508</v>
      </c>
      <c r="B4157" s="7">
        <f t="shared" si="192"/>
        <v>0</v>
      </c>
      <c r="C4157" s="7">
        <f t="shared" si="193"/>
        <v>0</v>
      </c>
      <c r="D4157" s="7">
        <f t="shared" si="194"/>
        <v>0</v>
      </c>
      <c r="E4157" s="7">
        <v>533799</v>
      </c>
      <c r="F4157" t="s">
        <v>50</v>
      </c>
      <c r="G4157" t="s">
        <v>120</v>
      </c>
      <c r="H4157" s="7">
        <v>6</v>
      </c>
      <c r="I4157" s="7" t="s">
        <v>148</v>
      </c>
      <c r="J4157" t="s">
        <v>18</v>
      </c>
      <c r="K4157">
        <v>12.7</v>
      </c>
      <c r="L4157">
        <v>1</v>
      </c>
      <c r="M4157">
        <v>92</v>
      </c>
      <c r="N4157">
        <v>2.76</v>
      </c>
    </row>
    <row r="4158" spans="1:14" x14ac:dyDescent="0.25">
      <c r="A4158" s="7">
        <v>535509</v>
      </c>
      <c r="B4158" s="7">
        <f t="shared" si="192"/>
        <v>0</v>
      </c>
      <c r="C4158" s="7">
        <f t="shared" si="193"/>
        <v>0</v>
      </c>
      <c r="D4158" s="7">
        <f t="shared" si="194"/>
        <v>0</v>
      </c>
      <c r="E4158" s="7">
        <v>533799</v>
      </c>
      <c r="F4158" t="s">
        <v>50</v>
      </c>
      <c r="G4158" t="s">
        <v>120</v>
      </c>
      <c r="H4158" s="7">
        <v>6</v>
      </c>
      <c r="I4158" s="7" t="s">
        <v>148</v>
      </c>
      <c r="J4158" t="s">
        <v>18</v>
      </c>
      <c r="K4158">
        <v>16.600000000000001</v>
      </c>
      <c r="L4158">
        <v>1</v>
      </c>
      <c r="M4158">
        <v>92</v>
      </c>
      <c r="N4158">
        <v>2.76</v>
      </c>
    </row>
    <row r="4159" spans="1:14" x14ac:dyDescent="0.25">
      <c r="A4159" s="7">
        <v>535510</v>
      </c>
      <c r="B4159" s="7">
        <f t="shared" si="192"/>
        <v>0</v>
      </c>
      <c r="C4159" s="7">
        <f t="shared" si="193"/>
        <v>0</v>
      </c>
      <c r="D4159" s="7">
        <f t="shared" si="194"/>
        <v>0</v>
      </c>
      <c r="E4159" s="7">
        <v>533799</v>
      </c>
      <c r="F4159" t="s">
        <v>50</v>
      </c>
      <c r="G4159" t="s">
        <v>120</v>
      </c>
      <c r="H4159" s="7">
        <v>6</v>
      </c>
      <c r="I4159" s="7" t="s">
        <v>148</v>
      </c>
      <c r="J4159" t="s">
        <v>18</v>
      </c>
      <c r="K4159">
        <v>15.5</v>
      </c>
      <c r="L4159">
        <v>1</v>
      </c>
      <c r="M4159">
        <v>92</v>
      </c>
      <c r="N4159">
        <v>2.76</v>
      </c>
    </row>
    <row r="4160" spans="1:14" x14ac:dyDescent="0.25">
      <c r="A4160" s="7">
        <v>535511</v>
      </c>
      <c r="B4160" s="7">
        <f t="shared" si="192"/>
        <v>0</v>
      </c>
      <c r="C4160" s="7">
        <f t="shared" si="193"/>
        <v>0</v>
      </c>
      <c r="D4160" s="7">
        <f t="shared" si="194"/>
        <v>0</v>
      </c>
      <c r="E4160" s="7">
        <v>533799</v>
      </c>
      <c r="F4160" t="s">
        <v>50</v>
      </c>
      <c r="G4160" t="s">
        <v>120</v>
      </c>
      <c r="H4160" s="7">
        <v>6</v>
      </c>
      <c r="I4160" s="7" t="s">
        <v>148</v>
      </c>
      <c r="J4160" t="s">
        <v>18</v>
      </c>
      <c r="K4160">
        <v>13.8</v>
      </c>
      <c r="L4160">
        <v>1</v>
      </c>
      <c r="M4160">
        <v>92</v>
      </c>
      <c r="N4160">
        <v>2.76</v>
      </c>
    </row>
    <row r="4161" spans="1:14" x14ac:dyDescent="0.25">
      <c r="A4161" s="7">
        <v>535512</v>
      </c>
      <c r="B4161" s="7">
        <f t="shared" si="192"/>
        <v>0</v>
      </c>
      <c r="C4161" s="7">
        <f t="shared" si="193"/>
        <v>0</v>
      </c>
      <c r="D4161" s="7">
        <f t="shared" si="194"/>
        <v>0</v>
      </c>
      <c r="E4161" s="7">
        <v>533799</v>
      </c>
      <c r="F4161" t="s">
        <v>50</v>
      </c>
      <c r="G4161" t="s">
        <v>120</v>
      </c>
      <c r="H4161" s="7">
        <v>6</v>
      </c>
      <c r="I4161" s="7" t="s">
        <v>148</v>
      </c>
      <c r="J4161" t="s">
        <v>18</v>
      </c>
      <c r="K4161">
        <v>17.7</v>
      </c>
      <c r="L4161">
        <v>2</v>
      </c>
      <c r="M4161">
        <v>57</v>
      </c>
      <c r="N4161">
        <v>2.76</v>
      </c>
    </row>
    <row r="4162" spans="1:14" x14ac:dyDescent="0.25">
      <c r="A4162" s="7">
        <v>535513</v>
      </c>
      <c r="B4162" s="7">
        <f t="shared" si="192"/>
        <v>0</v>
      </c>
      <c r="C4162" s="7">
        <f t="shared" si="193"/>
        <v>0</v>
      </c>
      <c r="D4162" s="7">
        <f t="shared" si="194"/>
        <v>0</v>
      </c>
      <c r="E4162" s="7">
        <v>533799</v>
      </c>
      <c r="F4162" t="s">
        <v>50</v>
      </c>
      <c r="G4162" t="s">
        <v>120</v>
      </c>
      <c r="H4162" s="7">
        <v>6</v>
      </c>
      <c r="I4162" s="7" t="s">
        <v>148</v>
      </c>
      <c r="J4162" t="s">
        <v>18</v>
      </c>
      <c r="K4162">
        <v>18</v>
      </c>
      <c r="L4162">
        <v>2</v>
      </c>
      <c r="M4162">
        <v>57</v>
      </c>
      <c r="N4162">
        <v>2.76</v>
      </c>
    </row>
    <row r="4163" spans="1:14" x14ac:dyDescent="0.25">
      <c r="A4163" s="7">
        <v>535515</v>
      </c>
      <c r="B4163" s="7">
        <f t="shared" ref="B4163:B4226" si="195">IF(A4163=A4164,1,0)</f>
        <v>0</v>
      </c>
      <c r="C4163" s="7">
        <f t="shared" ref="C4163:C4226" si="196">IF(A4163=A4162,1,0)</f>
        <v>0</v>
      </c>
      <c r="D4163" s="7">
        <f t="shared" ref="D4163:D4226" si="197">B4163+C4163</f>
        <v>0</v>
      </c>
      <c r="E4163" s="7">
        <v>533799</v>
      </c>
      <c r="F4163" t="s">
        <v>50</v>
      </c>
      <c r="G4163" t="s">
        <v>120</v>
      </c>
      <c r="H4163" s="7">
        <v>6</v>
      </c>
      <c r="I4163" s="7" t="s">
        <v>148</v>
      </c>
      <c r="J4163" t="s">
        <v>18</v>
      </c>
      <c r="K4163">
        <v>16.600000000000001</v>
      </c>
      <c r="L4163">
        <v>1</v>
      </c>
      <c r="M4163">
        <v>92</v>
      </c>
      <c r="N4163">
        <v>2.76</v>
      </c>
    </row>
    <row r="4164" spans="1:14" x14ac:dyDescent="0.25">
      <c r="A4164" s="7">
        <v>535516</v>
      </c>
      <c r="B4164" s="7">
        <f t="shared" si="195"/>
        <v>0</v>
      </c>
      <c r="C4164" s="7">
        <f t="shared" si="196"/>
        <v>0</v>
      </c>
      <c r="D4164" s="7">
        <f t="shared" si="197"/>
        <v>0</v>
      </c>
      <c r="E4164" s="7">
        <v>533799</v>
      </c>
      <c r="F4164" t="s">
        <v>50</v>
      </c>
      <c r="G4164" t="s">
        <v>120</v>
      </c>
      <c r="H4164" s="7">
        <v>6</v>
      </c>
      <c r="I4164" s="7" t="s">
        <v>148</v>
      </c>
      <c r="J4164" t="s">
        <v>18</v>
      </c>
      <c r="K4164">
        <v>24.3</v>
      </c>
      <c r="L4164">
        <v>1</v>
      </c>
      <c r="M4164">
        <v>92</v>
      </c>
      <c r="N4164">
        <v>2.76</v>
      </c>
    </row>
    <row r="4165" spans="1:14" x14ac:dyDescent="0.25">
      <c r="A4165" s="7">
        <v>535517</v>
      </c>
      <c r="B4165" s="7">
        <f t="shared" si="195"/>
        <v>0</v>
      </c>
      <c r="C4165" s="7">
        <f t="shared" si="196"/>
        <v>0</v>
      </c>
      <c r="D4165" s="7">
        <f t="shared" si="197"/>
        <v>0</v>
      </c>
      <c r="E4165" s="7">
        <v>533799</v>
      </c>
      <c r="F4165" t="s">
        <v>50</v>
      </c>
      <c r="G4165" t="s">
        <v>120</v>
      </c>
      <c r="H4165" s="7">
        <v>6</v>
      </c>
      <c r="I4165" s="7" t="s">
        <v>148</v>
      </c>
      <c r="J4165" t="s">
        <v>18</v>
      </c>
      <c r="K4165">
        <v>18.2</v>
      </c>
      <c r="L4165">
        <v>1</v>
      </c>
      <c r="M4165">
        <v>92</v>
      </c>
      <c r="N4165">
        <v>2.76</v>
      </c>
    </row>
    <row r="4166" spans="1:14" x14ac:dyDescent="0.25">
      <c r="A4166" s="7">
        <v>535518</v>
      </c>
      <c r="B4166" s="7">
        <f t="shared" si="195"/>
        <v>0</v>
      </c>
      <c r="C4166" s="7">
        <f t="shared" si="196"/>
        <v>0</v>
      </c>
      <c r="D4166" s="7">
        <f t="shared" si="197"/>
        <v>0</v>
      </c>
      <c r="E4166" s="7">
        <v>533799</v>
      </c>
      <c r="F4166" t="s">
        <v>50</v>
      </c>
      <c r="G4166" t="s">
        <v>120</v>
      </c>
      <c r="H4166" s="7">
        <v>6</v>
      </c>
      <c r="I4166" s="7" t="s">
        <v>148</v>
      </c>
      <c r="J4166" t="s">
        <v>18</v>
      </c>
      <c r="K4166">
        <v>16.7</v>
      </c>
      <c r="L4166">
        <v>1</v>
      </c>
      <c r="M4166">
        <v>92</v>
      </c>
      <c r="N4166">
        <v>2.76</v>
      </c>
    </row>
    <row r="4167" spans="1:14" x14ac:dyDescent="0.25">
      <c r="A4167" s="7">
        <v>535519</v>
      </c>
      <c r="B4167" s="7">
        <f t="shared" si="195"/>
        <v>0</v>
      </c>
      <c r="C4167" s="7">
        <f t="shared" si="196"/>
        <v>0</v>
      </c>
      <c r="D4167" s="7">
        <f t="shared" si="197"/>
        <v>0</v>
      </c>
      <c r="E4167" s="7">
        <v>533799</v>
      </c>
      <c r="F4167" t="s">
        <v>50</v>
      </c>
      <c r="G4167" t="s">
        <v>120</v>
      </c>
      <c r="H4167" s="7">
        <v>6</v>
      </c>
      <c r="I4167" s="7" t="s">
        <v>148</v>
      </c>
      <c r="J4167" t="s">
        <v>18</v>
      </c>
      <c r="K4167">
        <v>24.5</v>
      </c>
      <c r="L4167">
        <v>1</v>
      </c>
      <c r="M4167">
        <v>92</v>
      </c>
      <c r="N4167">
        <v>2.76</v>
      </c>
    </row>
    <row r="4168" spans="1:14" x14ac:dyDescent="0.25">
      <c r="A4168" s="7">
        <v>535520</v>
      </c>
      <c r="B4168" s="7">
        <f t="shared" si="195"/>
        <v>0</v>
      </c>
      <c r="C4168" s="7">
        <f t="shared" si="196"/>
        <v>0</v>
      </c>
      <c r="D4168" s="7">
        <f t="shared" si="197"/>
        <v>0</v>
      </c>
      <c r="E4168" s="7">
        <v>533799</v>
      </c>
      <c r="F4168" t="s">
        <v>50</v>
      </c>
      <c r="G4168" t="s">
        <v>120</v>
      </c>
      <c r="H4168" s="7">
        <v>6</v>
      </c>
      <c r="I4168" s="7" t="s">
        <v>148</v>
      </c>
      <c r="J4168" t="s">
        <v>18</v>
      </c>
      <c r="K4168">
        <v>16.100000000000001</v>
      </c>
      <c r="L4168">
        <v>1</v>
      </c>
      <c r="M4168">
        <v>92</v>
      </c>
      <c r="N4168">
        <v>2.76</v>
      </c>
    </row>
    <row r="4169" spans="1:14" x14ac:dyDescent="0.25">
      <c r="A4169" s="7">
        <v>535523</v>
      </c>
      <c r="B4169" s="7">
        <f t="shared" si="195"/>
        <v>0</v>
      </c>
      <c r="C4169" s="7">
        <f t="shared" si="196"/>
        <v>0</v>
      </c>
      <c r="D4169" s="7">
        <f t="shared" si="197"/>
        <v>0</v>
      </c>
      <c r="E4169" s="7">
        <v>533799</v>
      </c>
      <c r="F4169" t="s">
        <v>50</v>
      </c>
      <c r="G4169" t="s">
        <v>120</v>
      </c>
      <c r="H4169" s="7">
        <v>6</v>
      </c>
      <c r="I4169" s="7" t="s">
        <v>148</v>
      </c>
      <c r="J4169" t="s">
        <v>18</v>
      </c>
      <c r="K4169">
        <v>13.7</v>
      </c>
      <c r="L4169">
        <v>1</v>
      </c>
      <c r="M4169">
        <v>92</v>
      </c>
      <c r="N4169">
        <v>2.76</v>
      </c>
    </row>
    <row r="4170" spans="1:14" x14ac:dyDescent="0.25">
      <c r="A4170" s="7">
        <v>535524</v>
      </c>
      <c r="B4170" s="7">
        <f t="shared" si="195"/>
        <v>0</v>
      </c>
      <c r="C4170" s="7">
        <f t="shared" si="196"/>
        <v>0</v>
      </c>
      <c r="D4170" s="7">
        <f t="shared" si="197"/>
        <v>0</v>
      </c>
      <c r="E4170" s="7">
        <v>533799</v>
      </c>
      <c r="F4170" t="s">
        <v>50</v>
      </c>
      <c r="G4170" t="s">
        <v>120</v>
      </c>
      <c r="H4170" s="7">
        <v>6</v>
      </c>
      <c r="I4170" s="7" t="s">
        <v>148</v>
      </c>
      <c r="J4170" t="s">
        <v>18</v>
      </c>
      <c r="K4170">
        <v>17.8</v>
      </c>
      <c r="L4170">
        <v>1</v>
      </c>
      <c r="M4170">
        <v>92</v>
      </c>
      <c r="N4170">
        <v>2.76</v>
      </c>
    </row>
    <row r="4171" spans="1:14" x14ac:dyDescent="0.25">
      <c r="A4171" s="7">
        <v>535525</v>
      </c>
      <c r="B4171" s="7">
        <f t="shared" si="195"/>
        <v>0</v>
      </c>
      <c r="C4171" s="7">
        <f t="shared" si="196"/>
        <v>0</v>
      </c>
      <c r="D4171" s="7">
        <f t="shared" si="197"/>
        <v>0</v>
      </c>
      <c r="E4171" s="7">
        <v>533799</v>
      </c>
      <c r="F4171" t="s">
        <v>50</v>
      </c>
      <c r="G4171" t="s">
        <v>120</v>
      </c>
      <c r="H4171" s="7">
        <v>6</v>
      </c>
      <c r="I4171" s="7" t="s">
        <v>148</v>
      </c>
      <c r="J4171" t="s">
        <v>18</v>
      </c>
      <c r="K4171">
        <v>15.5</v>
      </c>
      <c r="L4171">
        <v>2</v>
      </c>
      <c r="M4171">
        <v>57</v>
      </c>
      <c r="N4171">
        <v>2.76</v>
      </c>
    </row>
    <row r="4172" spans="1:14" x14ac:dyDescent="0.25">
      <c r="A4172" s="7">
        <v>535526</v>
      </c>
      <c r="B4172" s="7">
        <f t="shared" si="195"/>
        <v>0</v>
      </c>
      <c r="C4172" s="7">
        <f t="shared" si="196"/>
        <v>0</v>
      </c>
      <c r="D4172" s="7">
        <f t="shared" si="197"/>
        <v>0</v>
      </c>
      <c r="E4172" s="7">
        <v>533799</v>
      </c>
      <c r="F4172" t="s">
        <v>50</v>
      </c>
      <c r="G4172" t="s">
        <v>120</v>
      </c>
      <c r="H4172" s="7">
        <v>6</v>
      </c>
      <c r="I4172" s="7" t="s">
        <v>148</v>
      </c>
      <c r="J4172" t="s">
        <v>18</v>
      </c>
      <c r="K4172">
        <v>16.5</v>
      </c>
      <c r="L4172">
        <v>1</v>
      </c>
      <c r="M4172">
        <v>92</v>
      </c>
      <c r="N4172">
        <v>2.76</v>
      </c>
    </row>
    <row r="4173" spans="1:14" x14ac:dyDescent="0.25">
      <c r="A4173" s="7">
        <v>535527</v>
      </c>
      <c r="B4173" s="7">
        <f t="shared" si="195"/>
        <v>0</v>
      </c>
      <c r="C4173" s="7">
        <f t="shared" si="196"/>
        <v>0</v>
      </c>
      <c r="D4173" s="7">
        <f t="shared" si="197"/>
        <v>0</v>
      </c>
      <c r="E4173" s="7">
        <v>533799</v>
      </c>
      <c r="F4173" t="s">
        <v>50</v>
      </c>
      <c r="G4173" t="s">
        <v>120</v>
      </c>
      <c r="H4173" s="7">
        <v>6</v>
      </c>
      <c r="I4173" s="7" t="s">
        <v>148</v>
      </c>
      <c r="J4173" t="s">
        <v>18</v>
      </c>
      <c r="K4173">
        <v>12.7</v>
      </c>
      <c r="L4173">
        <v>1</v>
      </c>
      <c r="M4173">
        <v>92</v>
      </c>
      <c r="N4173">
        <v>2.76</v>
      </c>
    </row>
    <row r="4174" spans="1:14" x14ac:dyDescent="0.25">
      <c r="A4174" s="7">
        <v>535529</v>
      </c>
      <c r="B4174" s="7">
        <f t="shared" si="195"/>
        <v>0</v>
      </c>
      <c r="C4174" s="7">
        <f t="shared" si="196"/>
        <v>0</v>
      </c>
      <c r="D4174" s="7">
        <f t="shared" si="197"/>
        <v>0</v>
      </c>
      <c r="E4174" s="7">
        <v>533799</v>
      </c>
      <c r="F4174" t="s">
        <v>50</v>
      </c>
      <c r="G4174" t="s">
        <v>120</v>
      </c>
      <c r="H4174" s="7">
        <v>6</v>
      </c>
      <c r="I4174" s="7" t="s">
        <v>148</v>
      </c>
      <c r="J4174" t="s">
        <v>18</v>
      </c>
      <c r="K4174">
        <v>12.8</v>
      </c>
      <c r="L4174">
        <v>1</v>
      </c>
      <c r="M4174">
        <v>92</v>
      </c>
      <c r="N4174">
        <v>2.76</v>
      </c>
    </row>
    <row r="4175" spans="1:14" x14ac:dyDescent="0.25">
      <c r="A4175" s="7">
        <v>535530</v>
      </c>
      <c r="B4175" s="7">
        <f t="shared" si="195"/>
        <v>0</v>
      </c>
      <c r="C4175" s="7">
        <f t="shared" si="196"/>
        <v>0</v>
      </c>
      <c r="D4175" s="7">
        <f t="shared" si="197"/>
        <v>0</v>
      </c>
      <c r="E4175" s="7">
        <v>533799</v>
      </c>
      <c r="F4175" t="s">
        <v>50</v>
      </c>
      <c r="G4175" t="s">
        <v>120</v>
      </c>
      <c r="H4175" s="7">
        <v>6</v>
      </c>
      <c r="I4175" s="7" t="s">
        <v>148</v>
      </c>
      <c r="J4175" t="s">
        <v>18</v>
      </c>
      <c r="K4175">
        <v>16.7</v>
      </c>
      <c r="L4175">
        <v>1</v>
      </c>
      <c r="M4175">
        <v>92</v>
      </c>
      <c r="N4175">
        <v>2.76</v>
      </c>
    </row>
    <row r="4176" spans="1:14" x14ac:dyDescent="0.25">
      <c r="A4176" s="7">
        <v>535531</v>
      </c>
      <c r="B4176" s="7">
        <f t="shared" si="195"/>
        <v>0</v>
      </c>
      <c r="C4176" s="7">
        <f t="shared" si="196"/>
        <v>0</v>
      </c>
      <c r="D4176" s="7">
        <f t="shared" si="197"/>
        <v>0</v>
      </c>
      <c r="E4176" s="7">
        <v>533799</v>
      </c>
      <c r="F4176" t="s">
        <v>50</v>
      </c>
      <c r="G4176" t="s">
        <v>120</v>
      </c>
      <c r="H4176" s="7">
        <v>6</v>
      </c>
      <c r="I4176" s="7" t="s">
        <v>148</v>
      </c>
      <c r="J4176" t="s">
        <v>18</v>
      </c>
      <c r="K4176">
        <v>23.4</v>
      </c>
      <c r="L4176">
        <v>1</v>
      </c>
      <c r="M4176">
        <v>92</v>
      </c>
      <c r="N4176">
        <v>2.76</v>
      </c>
    </row>
    <row r="4177" spans="1:14" x14ac:dyDescent="0.25">
      <c r="A4177" s="7">
        <v>535532</v>
      </c>
      <c r="B4177" s="7">
        <f t="shared" si="195"/>
        <v>0</v>
      </c>
      <c r="C4177" s="7">
        <f t="shared" si="196"/>
        <v>0</v>
      </c>
      <c r="D4177" s="7">
        <f t="shared" si="197"/>
        <v>0</v>
      </c>
      <c r="E4177" s="7">
        <v>533799</v>
      </c>
      <c r="F4177" t="s">
        <v>50</v>
      </c>
      <c r="G4177" t="s">
        <v>120</v>
      </c>
      <c r="H4177" s="7">
        <v>6</v>
      </c>
      <c r="I4177" s="7" t="s">
        <v>148</v>
      </c>
      <c r="J4177" t="s">
        <v>18</v>
      </c>
      <c r="K4177">
        <v>18.899999999999999</v>
      </c>
      <c r="L4177">
        <v>1</v>
      </c>
      <c r="M4177">
        <v>92</v>
      </c>
      <c r="N4177">
        <v>2.76</v>
      </c>
    </row>
    <row r="4178" spans="1:14" x14ac:dyDescent="0.25">
      <c r="A4178" s="7">
        <v>535533</v>
      </c>
      <c r="B4178" s="7">
        <f t="shared" si="195"/>
        <v>0</v>
      </c>
      <c r="C4178" s="7">
        <f t="shared" si="196"/>
        <v>0</v>
      </c>
      <c r="D4178" s="7">
        <f t="shared" si="197"/>
        <v>0</v>
      </c>
      <c r="E4178" s="7">
        <v>533799</v>
      </c>
      <c r="F4178" t="s">
        <v>50</v>
      </c>
      <c r="G4178" t="s">
        <v>120</v>
      </c>
      <c r="H4178" s="7">
        <v>6</v>
      </c>
      <c r="I4178" s="7" t="s">
        <v>148</v>
      </c>
      <c r="J4178" t="s">
        <v>18</v>
      </c>
      <c r="K4178">
        <v>18.3</v>
      </c>
      <c r="L4178">
        <v>1</v>
      </c>
      <c r="M4178">
        <v>92</v>
      </c>
      <c r="N4178">
        <v>2.76</v>
      </c>
    </row>
    <row r="4179" spans="1:14" x14ac:dyDescent="0.25">
      <c r="A4179" s="7">
        <v>535534</v>
      </c>
      <c r="B4179" s="7">
        <f t="shared" si="195"/>
        <v>0</v>
      </c>
      <c r="C4179" s="7">
        <f t="shared" si="196"/>
        <v>0</v>
      </c>
      <c r="D4179" s="7">
        <f t="shared" si="197"/>
        <v>0</v>
      </c>
      <c r="E4179" s="7">
        <v>533799</v>
      </c>
      <c r="F4179" t="s">
        <v>50</v>
      </c>
      <c r="G4179" t="s">
        <v>120</v>
      </c>
      <c r="H4179" s="7">
        <v>6</v>
      </c>
      <c r="I4179" s="7" t="s">
        <v>148</v>
      </c>
      <c r="J4179" t="s">
        <v>18</v>
      </c>
      <c r="K4179">
        <v>26.8</v>
      </c>
      <c r="L4179">
        <v>3</v>
      </c>
      <c r="M4179">
        <v>44.2</v>
      </c>
      <c r="N4179">
        <v>2.76</v>
      </c>
    </row>
    <row r="4180" spans="1:14" x14ac:dyDescent="0.25">
      <c r="A4180" s="7">
        <v>535536</v>
      </c>
      <c r="B4180" s="7">
        <f t="shared" si="195"/>
        <v>0</v>
      </c>
      <c r="C4180" s="7">
        <f t="shared" si="196"/>
        <v>0</v>
      </c>
      <c r="D4180" s="7">
        <f t="shared" si="197"/>
        <v>0</v>
      </c>
      <c r="E4180" s="7">
        <v>533799</v>
      </c>
      <c r="F4180" t="s">
        <v>50</v>
      </c>
      <c r="G4180" t="s">
        <v>120</v>
      </c>
      <c r="H4180" s="7">
        <v>6</v>
      </c>
      <c r="I4180" s="7" t="s">
        <v>148</v>
      </c>
      <c r="J4180" t="s">
        <v>18</v>
      </c>
      <c r="K4180">
        <v>26.2</v>
      </c>
      <c r="L4180">
        <v>1</v>
      </c>
      <c r="M4180">
        <v>92</v>
      </c>
      <c r="N4180">
        <v>2.76</v>
      </c>
    </row>
    <row r="4181" spans="1:14" x14ac:dyDescent="0.25">
      <c r="A4181" s="7">
        <v>535538</v>
      </c>
      <c r="B4181" s="7">
        <f t="shared" si="195"/>
        <v>0</v>
      </c>
      <c r="C4181" s="7">
        <f t="shared" si="196"/>
        <v>0</v>
      </c>
      <c r="D4181" s="7">
        <f t="shared" si="197"/>
        <v>0</v>
      </c>
      <c r="E4181" s="7">
        <v>533799</v>
      </c>
      <c r="F4181" t="s">
        <v>50</v>
      </c>
      <c r="G4181" t="s">
        <v>120</v>
      </c>
      <c r="H4181" s="7">
        <v>6</v>
      </c>
      <c r="I4181" s="7" t="s">
        <v>148</v>
      </c>
      <c r="J4181" t="s">
        <v>18</v>
      </c>
      <c r="K4181">
        <v>13.6</v>
      </c>
      <c r="L4181">
        <v>1</v>
      </c>
      <c r="M4181">
        <v>92</v>
      </c>
      <c r="N4181">
        <v>2.76</v>
      </c>
    </row>
    <row r="4182" spans="1:14" x14ac:dyDescent="0.25">
      <c r="A4182" s="7">
        <v>535539</v>
      </c>
      <c r="B4182" s="7">
        <f t="shared" si="195"/>
        <v>0</v>
      </c>
      <c r="C4182" s="7">
        <f t="shared" si="196"/>
        <v>0</v>
      </c>
      <c r="D4182" s="7">
        <f t="shared" si="197"/>
        <v>0</v>
      </c>
      <c r="E4182" s="7">
        <v>533799</v>
      </c>
      <c r="F4182" t="s">
        <v>50</v>
      </c>
      <c r="G4182" t="s">
        <v>120</v>
      </c>
      <c r="H4182" s="7">
        <v>6</v>
      </c>
      <c r="I4182" s="7" t="s">
        <v>148</v>
      </c>
      <c r="J4182" t="s">
        <v>18</v>
      </c>
      <c r="K4182">
        <v>18.399999999999999</v>
      </c>
      <c r="L4182">
        <v>1</v>
      </c>
      <c r="M4182">
        <v>92</v>
      </c>
      <c r="N4182">
        <v>2.76</v>
      </c>
    </row>
    <row r="4183" spans="1:14" x14ac:dyDescent="0.25">
      <c r="A4183" s="7">
        <v>535540</v>
      </c>
      <c r="B4183" s="7">
        <f t="shared" si="195"/>
        <v>0</v>
      </c>
      <c r="C4183" s="7">
        <f t="shared" si="196"/>
        <v>0</v>
      </c>
      <c r="D4183" s="7">
        <f t="shared" si="197"/>
        <v>0</v>
      </c>
      <c r="E4183" s="7">
        <v>533799</v>
      </c>
      <c r="F4183" t="s">
        <v>50</v>
      </c>
      <c r="G4183" t="s">
        <v>120</v>
      </c>
      <c r="H4183" s="7">
        <v>6</v>
      </c>
      <c r="I4183" s="7" t="s">
        <v>148</v>
      </c>
      <c r="J4183" t="s">
        <v>18</v>
      </c>
      <c r="K4183">
        <v>15.1</v>
      </c>
      <c r="L4183">
        <v>1</v>
      </c>
      <c r="M4183">
        <v>92</v>
      </c>
      <c r="N4183">
        <v>2.76</v>
      </c>
    </row>
    <row r="4184" spans="1:14" x14ac:dyDescent="0.25">
      <c r="A4184" s="7">
        <v>535541</v>
      </c>
      <c r="B4184" s="7">
        <f t="shared" si="195"/>
        <v>0</v>
      </c>
      <c r="C4184" s="7">
        <f t="shared" si="196"/>
        <v>0</v>
      </c>
      <c r="D4184" s="7">
        <f t="shared" si="197"/>
        <v>0</v>
      </c>
      <c r="E4184" s="7">
        <v>533799</v>
      </c>
      <c r="F4184" t="s">
        <v>50</v>
      </c>
      <c r="G4184" t="s">
        <v>120</v>
      </c>
      <c r="H4184" s="7">
        <v>6</v>
      </c>
      <c r="I4184" s="7" t="s">
        <v>148</v>
      </c>
      <c r="J4184" t="s">
        <v>18</v>
      </c>
      <c r="K4184">
        <v>17.600000000000001</v>
      </c>
      <c r="L4184">
        <v>1</v>
      </c>
      <c r="M4184">
        <v>92</v>
      </c>
      <c r="N4184">
        <v>2.76</v>
      </c>
    </row>
    <row r="4185" spans="1:14" x14ac:dyDescent="0.25">
      <c r="A4185" s="7">
        <v>535543</v>
      </c>
      <c r="B4185" s="7">
        <f t="shared" si="195"/>
        <v>0</v>
      </c>
      <c r="C4185" s="7">
        <f t="shared" si="196"/>
        <v>0</v>
      </c>
      <c r="D4185" s="7">
        <f t="shared" si="197"/>
        <v>0</v>
      </c>
      <c r="E4185" s="7">
        <v>533799</v>
      </c>
      <c r="F4185" t="s">
        <v>50</v>
      </c>
      <c r="G4185" t="s">
        <v>120</v>
      </c>
      <c r="H4185" s="7">
        <v>6</v>
      </c>
      <c r="I4185" s="7" t="s">
        <v>148</v>
      </c>
      <c r="J4185" t="s">
        <v>18</v>
      </c>
      <c r="K4185">
        <v>16</v>
      </c>
      <c r="L4185">
        <v>1</v>
      </c>
      <c r="M4185">
        <v>92</v>
      </c>
      <c r="N4185">
        <v>2.76</v>
      </c>
    </row>
    <row r="4186" spans="1:14" x14ac:dyDescent="0.25">
      <c r="A4186" s="7">
        <v>535544</v>
      </c>
      <c r="B4186" s="7">
        <f t="shared" si="195"/>
        <v>0</v>
      </c>
      <c r="C4186" s="7">
        <f t="shared" si="196"/>
        <v>0</v>
      </c>
      <c r="D4186" s="7">
        <f t="shared" si="197"/>
        <v>0</v>
      </c>
      <c r="E4186" s="7">
        <v>533799</v>
      </c>
      <c r="F4186" t="s">
        <v>50</v>
      </c>
      <c r="G4186" t="s">
        <v>120</v>
      </c>
      <c r="H4186" s="7">
        <v>6</v>
      </c>
      <c r="I4186" s="7" t="s">
        <v>148</v>
      </c>
      <c r="J4186" t="s">
        <v>18</v>
      </c>
      <c r="K4186">
        <v>17.3</v>
      </c>
      <c r="L4186">
        <v>1</v>
      </c>
      <c r="M4186">
        <v>92</v>
      </c>
      <c r="N4186">
        <v>2.76</v>
      </c>
    </row>
    <row r="4187" spans="1:14" x14ac:dyDescent="0.25">
      <c r="A4187" s="7">
        <v>535545</v>
      </c>
      <c r="B4187" s="7">
        <f t="shared" si="195"/>
        <v>0</v>
      </c>
      <c r="C4187" s="7">
        <f t="shared" si="196"/>
        <v>0</v>
      </c>
      <c r="D4187" s="7">
        <f t="shared" si="197"/>
        <v>0</v>
      </c>
      <c r="E4187" s="7">
        <v>533799</v>
      </c>
      <c r="F4187" t="s">
        <v>50</v>
      </c>
      <c r="G4187" t="s">
        <v>120</v>
      </c>
      <c r="H4187" s="7">
        <v>6</v>
      </c>
      <c r="I4187" s="7" t="s">
        <v>148</v>
      </c>
      <c r="J4187" t="s">
        <v>18</v>
      </c>
      <c r="K4187">
        <v>12.7</v>
      </c>
      <c r="L4187">
        <v>3</v>
      </c>
      <c r="M4187">
        <v>44.2</v>
      </c>
      <c r="N4187">
        <v>2.76</v>
      </c>
    </row>
    <row r="4188" spans="1:14" x14ac:dyDescent="0.25">
      <c r="A4188" s="7">
        <v>535546</v>
      </c>
      <c r="B4188" s="7">
        <f t="shared" si="195"/>
        <v>0</v>
      </c>
      <c r="C4188" s="7">
        <f t="shared" si="196"/>
        <v>0</v>
      </c>
      <c r="D4188" s="7">
        <f t="shared" si="197"/>
        <v>0</v>
      </c>
      <c r="E4188" s="7">
        <v>533799</v>
      </c>
      <c r="F4188" t="s">
        <v>50</v>
      </c>
      <c r="G4188" t="s">
        <v>120</v>
      </c>
      <c r="H4188" s="7">
        <v>6</v>
      </c>
      <c r="I4188" s="7" t="s">
        <v>148</v>
      </c>
      <c r="J4188" t="s">
        <v>18</v>
      </c>
      <c r="K4188">
        <v>16.3</v>
      </c>
      <c r="L4188">
        <v>1</v>
      </c>
      <c r="M4188">
        <v>92</v>
      </c>
      <c r="N4188">
        <v>2.76</v>
      </c>
    </row>
    <row r="4189" spans="1:14" x14ac:dyDescent="0.25">
      <c r="A4189" s="7">
        <v>535547</v>
      </c>
      <c r="B4189" s="7">
        <f t="shared" si="195"/>
        <v>0</v>
      </c>
      <c r="C4189" s="7">
        <f t="shared" si="196"/>
        <v>0</v>
      </c>
      <c r="D4189" s="7">
        <f t="shared" si="197"/>
        <v>0</v>
      </c>
      <c r="E4189" s="7">
        <v>533799</v>
      </c>
      <c r="F4189" t="s">
        <v>50</v>
      </c>
      <c r="G4189" t="s">
        <v>120</v>
      </c>
      <c r="H4189" s="7">
        <v>6</v>
      </c>
      <c r="I4189" s="7" t="s">
        <v>148</v>
      </c>
      <c r="J4189" t="s">
        <v>18</v>
      </c>
      <c r="K4189">
        <v>18.100000000000001</v>
      </c>
      <c r="L4189">
        <v>1</v>
      </c>
      <c r="M4189">
        <v>92</v>
      </c>
      <c r="N4189">
        <v>2.76</v>
      </c>
    </row>
    <row r="4190" spans="1:14" x14ac:dyDescent="0.25">
      <c r="A4190" s="7">
        <v>535548</v>
      </c>
      <c r="B4190" s="7">
        <f t="shared" si="195"/>
        <v>0</v>
      </c>
      <c r="C4190" s="7">
        <f t="shared" si="196"/>
        <v>0</v>
      </c>
      <c r="D4190" s="7">
        <f t="shared" si="197"/>
        <v>0</v>
      </c>
      <c r="E4190" s="7">
        <v>533799</v>
      </c>
      <c r="F4190" t="s">
        <v>50</v>
      </c>
      <c r="G4190" t="s">
        <v>120</v>
      </c>
      <c r="H4190" s="7">
        <v>6</v>
      </c>
      <c r="I4190" s="7" t="s">
        <v>148</v>
      </c>
      <c r="J4190" t="s">
        <v>18</v>
      </c>
      <c r="K4190">
        <v>18</v>
      </c>
      <c r="L4190">
        <v>2</v>
      </c>
      <c r="M4190">
        <v>57</v>
      </c>
      <c r="N4190">
        <v>2.76</v>
      </c>
    </row>
    <row r="4191" spans="1:14" x14ac:dyDescent="0.25">
      <c r="A4191" s="7">
        <v>535550</v>
      </c>
      <c r="B4191" s="7">
        <f t="shared" si="195"/>
        <v>0</v>
      </c>
      <c r="C4191" s="7">
        <f t="shared" si="196"/>
        <v>0</v>
      </c>
      <c r="D4191" s="7">
        <f t="shared" si="197"/>
        <v>0</v>
      </c>
      <c r="E4191" s="7">
        <v>533799</v>
      </c>
      <c r="F4191" t="s">
        <v>50</v>
      </c>
      <c r="G4191" t="s">
        <v>120</v>
      </c>
      <c r="H4191" s="7">
        <v>6</v>
      </c>
      <c r="I4191" s="7" t="s">
        <v>148</v>
      </c>
      <c r="J4191" t="s">
        <v>18</v>
      </c>
      <c r="K4191">
        <v>19.100000000000001</v>
      </c>
      <c r="L4191">
        <v>1</v>
      </c>
      <c r="M4191">
        <v>92</v>
      </c>
      <c r="N4191">
        <v>2.76</v>
      </c>
    </row>
    <row r="4192" spans="1:14" x14ac:dyDescent="0.25">
      <c r="A4192" s="7">
        <v>535551</v>
      </c>
      <c r="B4192" s="7">
        <f t="shared" si="195"/>
        <v>0</v>
      </c>
      <c r="C4192" s="7">
        <f t="shared" si="196"/>
        <v>0</v>
      </c>
      <c r="D4192" s="7">
        <f t="shared" si="197"/>
        <v>0</v>
      </c>
      <c r="E4192" s="7">
        <v>533799</v>
      </c>
      <c r="F4192" t="s">
        <v>50</v>
      </c>
      <c r="G4192" t="s">
        <v>120</v>
      </c>
      <c r="H4192" s="7">
        <v>6</v>
      </c>
      <c r="I4192" s="7" t="s">
        <v>148</v>
      </c>
      <c r="J4192" t="s">
        <v>18</v>
      </c>
      <c r="K4192">
        <v>25.9</v>
      </c>
      <c r="L4192">
        <v>5</v>
      </c>
      <c r="M4192">
        <v>31.3</v>
      </c>
      <c r="N4192">
        <v>2.76</v>
      </c>
    </row>
    <row r="4193" spans="1:14" x14ac:dyDescent="0.25">
      <c r="A4193" s="7">
        <v>535552</v>
      </c>
      <c r="B4193" s="7">
        <f t="shared" si="195"/>
        <v>0</v>
      </c>
      <c r="C4193" s="7">
        <f t="shared" si="196"/>
        <v>0</v>
      </c>
      <c r="D4193" s="7">
        <f t="shared" si="197"/>
        <v>0</v>
      </c>
      <c r="E4193" s="7">
        <v>533799</v>
      </c>
      <c r="F4193" t="s">
        <v>50</v>
      </c>
      <c r="G4193" t="s">
        <v>120</v>
      </c>
      <c r="H4193" s="7">
        <v>6</v>
      </c>
      <c r="I4193" s="7" t="s">
        <v>148</v>
      </c>
      <c r="J4193" t="s">
        <v>18</v>
      </c>
      <c r="K4193">
        <v>17.3</v>
      </c>
      <c r="L4193">
        <v>1</v>
      </c>
      <c r="M4193">
        <v>92</v>
      </c>
      <c r="N4193">
        <v>2.76</v>
      </c>
    </row>
    <row r="4194" spans="1:14" x14ac:dyDescent="0.25">
      <c r="A4194" s="7">
        <v>535554</v>
      </c>
      <c r="B4194" s="7">
        <f t="shared" si="195"/>
        <v>0</v>
      </c>
      <c r="C4194" s="7">
        <f t="shared" si="196"/>
        <v>0</v>
      </c>
      <c r="D4194" s="7">
        <f t="shared" si="197"/>
        <v>0</v>
      </c>
      <c r="E4194" s="7">
        <v>533799</v>
      </c>
      <c r="F4194" t="s">
        <v>50</v>
      </c>
      <c r="G4194" t="s">
        <v>120</v>
      </c>
      <c r="H4194" s="7">
        <v>6</v>
      </c>
      <c r="I4194" s="7" t="s">
        <v>148</v>
      </c>
      <c r="J4194" t="s">
        <v>18</v>
      </c>
      <c r="K4194">
        <v>17.100000000000001</v>
      </c>
      <c r="L4194">
        <v>1</v>
      </c>
      <c r="M4194">
        <v>92</v>
      </c>
      <c r="N4194">
        <v>2.76</v>
      </c>
    </row>
    <row r="4195" spans="1:14" x14ac:dyDescent="0.25">
      <c r="A4195" s="7">
        <v>535555</v>
      </c>
      <c r="B4195" s="7">
        <f t="shared" si="195"/>
        <v>0</v>
      </c>
      <c r="C4195" s="7">
        <f t="shared" si="196"/>
        <v>0</v>
      </c>
      <c r="D4195" s="7">
        <f t="shared" si="197"/>
        <v>0</v>
      </c>
      <c r="E4195" s="7">
        <v>533799</v>
      </c>
      <c r="F4195" t="s">
        <v>50</v>
      </c>
      <c r="G4195" t="s">
        <v>120</v>
      </c>
      <c r="H4195" s="7">
        <v>6</v>
      </c>
      <c r="I4195" s="7" t="s">
        <v>148</v>
      </c>
      <c r="J4195" t="s">
        <v>18</v>
      </c>
      <c r="K4195">
        <v>24.8</v>
      </c>
      <c r="L4195">
        <v>1</v>
      </c>
      <c r="M4195">
        <v>92</v>
      </c>
      <c r="N4195">
        <v>2.76</v>
      </c>
    </row>
    <row r="4196" spans="1:14" x14ac:dyDescent="0.25">
      <c r="A4196" s="7">
        <v>535558</v>
      </c>
      <c r="B4196" s="7">
        <f t="shared" si="195"/>
        <v>0</v>
      </c>
      <c r="C4196" s="7">
        <f t="shared" si="196"/>
        <v>0</v>
      </c>
      <c r="D4196" s="7">
        <f t="shared" si="197"/>
        <v>0</v>
      </c>
      <c r="E4196" s="7">
        <v>533799</v>
      </c>
      <c r="F4196" t="s">
        <v>50</v>
      </c>
      <c r="G4196" t="s">
        <v>120</v>
      </c>
      <c r="H4196" s="7">
        <v>6</v>
      </c>
      <c r="I4196" s="7" t="s">
        <v>148</v>
      </c>
      <c r="J4196" t="s">
        <v>18</v>
      </c>
      <c r="K4196">
        <v>12.2</v>
      </c>
      <c r="L4196">
        <v>1</v>
      </c>
      <c r="M4196">
        <v>92</v>
      </c>
      <c r="N4196">
        <v>2.76</v>
      </c>
    </row>
    <row r="4197" spans="1:14" x14ac:dyDescent="0.25">
      <c r="A4197" s="7">
        <v>535559</v>
      </c>
      <c r="B4197" s="7">
        <f t="shared" si="195"/>
        <v>0</v>
      </c>
      <c r="C4197" s="7">
        <f t="shared" si="196"/>
        <v>0</v>
      </c>
      <c r="D4197" s="7">
        <f t="shared" si="197"/>
        <v>0</v>
      </c>
      <c r="E4197" s="7">
        <v>533799</v>
      </c>
      <c r="F4197" t="s">
        <v>50</v>
      </c>
      <c r="G4197" t="s">
        <v>120</v>
      </c>
      <c r="H4197" s="7">
        <v>6</v>
      </c>
      <c r="I4197" s="7" t="s">
        <v>148</v>
      </c>
      <c r="J4197" t="s">
        <v>18</v>
      </c>
      <c r="K4197">
        <v>16.2</v>
      </c>
      <c r="L4197">
        <v>2</v>
      </c>
      <c r="M4197">
        <v>57</v>
      </c>
      <c r="N4197">
        <v>2.76</v>
      </c>
    </row>
    <row r="4198" spans="1:14" x14ac:dyDescent="0.25">
      <c r="A4198" s="7">
        <v>535560</v>
      </c>
      <c r="B4198" s="7">
        <f t="shared" si="195"/>
        <v>0</v>
      </c>
      <c r="C4198" s="7">
        <f t="shared" si="196"/>
        <v>0</v>
      </c>
      <c r="D4198" s="7">
        <f t="shared" si="197"/>
        <v>0</v>
      </c>
      <c r="E4198" s="7">
        <v>533799</v>
      </c>
      <c r="F4198" t="s">
        <v>50</v>
      </c>
      <c r="G4198" t="s">
        <v>120</v>
      </c>
      <c r="H4198" s="7">
        <v>6</v>
      </c>
      <c r="I4198" s="7" t="s">
        <v>148</v>
      </c>
      <c r="J4198" t="s">
        <v>18</v>
      </c>
      <c r="K4198">
        <v>24.1</v>
      </c>
      <c r="L4198">
        <v>1</v>
      </c>
      <c r="M4198">
        <v>92</v>
      </c>
      <c r="N4198">
        <v>2.76</v>
      </c>
    </row>
    <row r="4199" spans="1:14" x14ac:dyDescent="0.25">
      <c r="A4199" s="7">
        <v>535561</v>
      </c>
      <c r="B4199" s="7">
        <f t="shared" si="195"/>
        <v>0</v>
      </c>
      <c r="C4199" s="7">
        <f t="shared" si="196"/>
        <v>0</v>
      </c>
      <c r="D4199" s="7">
        <f t="shared" si="197"/>
        <v>0</v>
      </c>
      <c r="E4199" s="7">
        <v>533799</v>
      </c>
      <c r="F4199" t="s">
        <v>50</v>
      </c>
      <c r="G4199" t="s">
        <v>120</v>
      </c>
      <c r="H4199" s="7">
        <v>6</v>
      </c>
      <c r="I4199" s="7" t="s">
        <v>148</v>
      </c>
      <c r="J4199" t="s">
        <v>18</v>
      </c>
      <c r="K4199">
        <v>18.100000000000001</v>
      </c>
      <c r="L4199">
        <v>1</v>
      </c>
      <c r="M4199">
        <v>92</v>
      </c>
      <c r="N4199">
        <v>2.76</v>
      </c>
    </row>
    <row r="4200" spans="1:14" x14ac:dyDescent="0.25">
      <c r="A4200" s="7">
        <v>535562</v>
      </c>
      <c r="B4200" s="7">
        <f t="shared" si="195"/>
        <v>0</v>
      </c>
      <c r="C4200" s="7">
        <f t="shared" si="196"/>
        <v>0</v>
      </c>
      <c r="D4200" s="7">
        <f t="shared" si="197"/>
        <v>0</v>
      </c>
      <c r="E4200" s="7">
        <v>533799</v>
      </c>
      <c r="F4200" t="s">
        <v>50</v>
      </c>
      <c r="G4200" t="s">
        <v>120</v>
      </c>
      <c r="H4200" s="7">
        <v>6</v>
      </c>
      <c r="I4200" s="7" t="s">
        <v>148</v>
      </c>
      <c r="J4200" t="s">
        <v>18</v>
      </c>
      <c r="K4200">
        <v>13.8</v>
      </c>
      <c r="L4200">
        <v>1</v>
      </c>
      <c r="M4200">
        <v>92</v>
      </c>
      <c r="N4200">
        <v>2.76</v>
      </c>
    </row>
    <row r="4201" spans="1:14" x14ac:dyDescent="0.25">
      <c r="A4201" s="7">
        <v>535564</v>
      </c>
      <c r="B4201" s="7">
        <f t="shared" si="195"/>
        <v>0</v>
      </c>
      <c r="C4201" s="7">
        <f t="shared" si="196"/>
        <v>0</v>
      </c>
      <c r="D4201" s="7">
        <f t="shared" si="197"/>
        <v>0</v>
      </c>
      <c r="E4201" s="7">
        <v>533799</v>
      </c>
      <c r="F4201" t="s">
        <v>50</v>
      </c>
      <c r="G4201" t="s">
        <v>120</v>
      </c>
      <c r="H4201" s="7">
        <v>6</v>
      </c>
      <c r="I4201" s="7" t="s">
        <v>148</v>
      </c>
      <c r="J4201" t="s">
        <v>18</v>
      </c>
      <c r="K4201">
        <v>17.899999999999999</v>
      </c>
      <c r="L4201">
        <v>1</v>
      </c>
      <c r="M4201">
        <v>92</v>
      </c>
      <c r="N4201">
        <v>2.76</v>
      </c>
    </row>
    <row r="4202" spans="1:14" x14ac:dyDescent="0.25">
      <c r="A4202" s="7">
        <v>535565</v>
      </c>
      <c r="B4202" s="7">
        <f t="shared" si="195"/>
        <v>0</v>
      </c>
      <c r="C4202" s="7">
        <f t="shared" si="196"/>
        <v>0</v>
      </c>
      <c r="D4202" s="7">
        <f t="shared" si="197"/>
        <v>0</v>
      </c>
      <c r="E4202" s="7">
        <v>533799</v>
      </c>
      <c r="F4202" t="s">
        <v>50</v>
      </c>
      <c r="G4202" t="s">
        <v>120</v>
      </c>
      <c r="H4202" s="7">
        <v>6</v>
      </c>
      <c r="I4202" s="7" t="s">
        <v>148</v>
      </c>
      <c r="J4202" t="s">
        <v>18</v>
      </c>
      <c r="K4202">
        <v>26.1</v>
      </c>
      <c r="L4202">
        <v>1</v>
      </c>
      <c r="M4202">
        <v>92</v>
      </c>
      <c r="N4202">
        <v>2.76</v>
      </c>
    </row>
    <row r="4203" spans="1:14" x14ac:dyDescent="0.25">
      <c r="A4203" s="7">
        <v>535566</v>
      </c>
      <c r="B4203" s="7">
        <f t="shared" si="195"/>
        <v>0</v>
      </c>
      <c r="C4203" s="7">
        <f t="shared" si="196"/>
        <v>0</v>
      </c>
      <c r="D4203" s="7">
        <f t="shared" si="197"/>
        <v>0</v>
      </c>
      <c r="E4203" s="7">
        <v>533799</v>
      </c>
      <c r="F4203" t="s">
        <v>50</v>
      </c>
      <c r="G4203" t="s">
        <v>120</v>
      </c>
      <c r="H4203" s="7">
        <v>6</v>
      </c>
      <c r="I4203" s="7" t="s">
        <v>148</v>
      </c>
      <c r="J4203" t="s">
        <v>18</v>
      </c>
      <c r="K4203">
        <v>17.2</v>
      </c>
      <c r="L4203">
        <v>1</v>
      </c>
      <c r="M4203">
        <v>92</v>
      </c>
      <c r="N4203">
        <v>2.76</v>
      </c>
    </row>
    <row r="4204" spans="1:14" x14ac:dyDescent="0.25">
      <c r="A4204" s="7">
        <v>535567</v>
      </c>
      <c r="B4204" s="7">
        <f t="shared" si="195"/>
        <v>0</v>
      </c>
      <c r="C4204" s="7">
        <f t="shared" si="196"/>
        <v>0</v>
      </c>
      <c r="D4204" s="7">
        <f t="shared" si="197"/>
        <v>0</v>
      </c>
      <c r="E4204" s="7">
        <v>533799</v>
      </c>
      <c r="F4204" t="s">
        <v>50</v>
      </c>
      <c r="G4204" t="s">
        <v>120</v>
      </c>
      <c r="H4204" s="7">
        <v>6</v>
      </c>
      <c r="I4204" s="7" t="s">
        <v>148</v>
      </c>
      <c r="J4204" t="s">
        <v>18</v>
      </c>
      <c r="K4204">
        <v>13.4</v>
      </c>
      <c r="L4204">
        <v>1</v>
      </c>
      <c r="M4204">
        <v>92</v>
      </c>
      <c r="N4204">
        <v>2.76</v>
      </c>
    </row>
    <row r="4205" spans="1:14" x14ac:dyDescent="0.25">
      <c r="A4205" s="7">
        <v>535568</v>
      </c>
      <c r="B4205" s="7">
        <f t="shared" si="195"/>
        <v>0</v>
      </c>
      <c r="C4205" s="7">
        <f t="shared" si="196"/>
        <v>0</v>
      </c>
      <c r="D4205" s="7">
        <f t="shared" si="197"/>
        <v>0</v>
      </c>
      <c r="E4205" s="7">
        <v>533799</v>
      </c>
      <c r="F4205" t="s">
        <v>50</v>
      </c>
      <c r="G4205" t="s">
        <v>120</v>
      </c>
      <c r="H4205" s="7">
        <v>6</v>
      </c>
      <c r="I4205" s="7" t="s">
        <v>148</v>
      </c>
      <c r="J4205" t="s">
        <v>18</v>
      </c>
      <c r="K4205">
        <v>17.5</v>
      </c>
      <c r="L4205">
        <v>1</v>
      </c>
      <c r="M4205">
        <v>92</v>
      </c>
      <c r="N4205">
        <v>2.76</v>
      </c>
    </row>
    <row r="4206" spans="1:14" x14ac:dyDescent="0.25">
      <c r="A4206" s="7">
        <v>535569</v>
      </c>
      <c r="B4206" s="7">
        <f t="shared" si="195"/>
        <v>0</v>
      </c>
      <c r="C4206" s="7">
        <f t="shared" si="196"/>
        <v>0</v>
      </c>
      <c r="D4206" s="7">
        <f t="shared" si="197"/>
        <v>0</v>
      </c>
      <c r="E4206" s="7">
        <v>533799</v>
      </c>
      <c r="F4206" t="s">
        <v>50</v>
      </c>
      <c r="G4206" t="s">
        <v>120</v>
      </c>
      <c r="H4206" s="7">
        <v>6</v>
      </c>
      <c r="I4206" s="7" t="s">
        <v>148</v>
      </c>
      <c r="J4206" t="s">
        <v>18</v>
      </c>
      <c r="K4206">
        <v>15.6</v>
      </c>
      <c r="L4206">
        <v>1</v>
      </c>
      <c r="M4206">
        <v>92</v>
      </c>
      <c r="N4206">
        <v>2.76</v>
      </c>
    </row>
    <row r="4207" spans="1:14" x14ac:dyDescent="0.25">
      <c r="A4207" s="7">
        <v>535572</v>
      </c>
      <c r="B4207" s="7">
        <f t="shared" si="195"/>
        <v>0</v>
      </c>
      <c r="C4207" s="7">
        <f t="shared" si="196"/>
        <v>0</v>
      </c>
      <c r="D4207" s="7">
        <f t="shared" si="197"/>
        <v>0</v>
      </c>
      <c r="E4207" s="7">
        <v>533799</v>
      </c>
      <c r="F4207" t="s">
        <v>50</v>
      </c>
      <c r="G4207" t="s">
        <v>120</v>
      </c>
      <c r="H4207" s="7">
        <v>6</v>
      </c>
      <c r="I4207" s="7" t="s">
        <v>148</v>
      </c>
      <c r="J4207" t="s">
        <v>18</v>
      </c>
      <c r="K4207">
        <v>14.8</v>
      </c>
      <c r="L4207">
        <v>1</v>
      </c>
      <c r="M4207">
        <v>92</v>
      </c>
      <c r="N4207">
        <v>2.76</v>
      </c>
    </row>
    <row r="4208" spans="1:14" x14ac:dyDescent="0.25">
      <c r="A4208" s="7">
        <v>535573</v>
      </c>
      <c r="B4208" s="7">
        <f t="shared" si="195"/>
        <v>0</v>
      </c>
      <c r="C4208" s="7">
        <f t="shared" si="196"/>
        <v>0</v>
      </c>
      <c r="D4208" s="7">
        <f t="shared" si="197"/>
        <v>0</v>
      </c>
      <c r="E4208" s="7">
        <v>533799</v>
      </c>
      <c r="F4208" t="s">
        <v>50</v>
      </c>
      <c r="G4208" t="s">
        <v>120</v>
      </c>
      <c r="H4208" s="7">
        <v>6</v>
      </c>
      <c r="I4208" s="7" t="s">
        <v>148</v>
      </c>
      <c r="J4208" t="s">
        <v>18</v>
      </c>
      <c r="K4208">
        <v>16.3</v>
      </c>
      <c r="L4208">
        <v>1</v>
      </c>
      <c r="M4208">
        <v>92</v>
      </c>
      <c r="N4208">
        <v>2.76</v>
      </c>
    </row>
    <row r="4209" spans="1:14" x14ac:dyDescent="0.25">
      <c r="A4209" s="7">
        <v>535574</v>
      </c>
      <c r="B4209" s="7">
        <f t="shared" si="195"/>
        <v>0</v>
      </c>
      <c r="C4209" s="7">
        <f t="shared" si="196"/>
        <v>0</v>
      </c>
      <c r="D4209" s="7">
        <f t="shared" si="197"/>
        <v>0</v>
      </c>
      <c r="E4209" s="7">
        <v>533799</v>
      </c>
      <c r="F4209" t="s">
        <v>50</v>
      </c>
      <c r="G4209" t="s">
        <v>120</v>
      </c>
      <c r="H4209" s="7">
        <v>6</v>
      </c>
      <c r="I4209" s="7" t="s">
        <v>148</v>
      </c>
      <c r="J4209" t="s">
        <v>18</v>
      </c>
      <c r="K4209">
        <v>12.2</v>
      </c>
      <c r="L4209">
        <v>1</v>
      </c>
      <c r="M4209">
        <v>92</v>
      </c>
      <c r="N4209">
        <v>2.76</v>
      </c>
    </row>
    <row r="4210" spans="1:14" x14ac:dyDescent="0.25">
      <c r="A4210" s="7">
        <v>535575</v>
      </c>
      <c r="B4210" s="7">
        <f t="shared" si="195"/>
        <v>0</v>
      </c>
      <c r="C4210" s="7">
        <f t="shared" si="196"/>
        <v>0</v>
      </c>
      <c r="D4210" s="7">
        <f t="shared" si="197"/>
        <v>0</v>
      </c>
      <c r="E4210" s="7">
        <v>533799</v>
      </c>
      <c r="F4210" t="s">
        <v>50</v>
      </c>
      <c r="G4210" t="s">
        <v>120</v>
      </c>
      <c r="H4210" s="7">
        <v>6</v>
      </c>
      <c r="I4210" s="7" t="s">
        <v>148</v>
      </c>
      <c r="J4210" t="s">
        <v>18</v>
      </c>
      <c r="K4210">
        <v>16.3</v>
      </c>
      <c r="L4210">
        <v>1</v>
      </c>
      <c r="M4210">
        <v>92</v>
      </c>
      <c r="N4210">
        <v>2.76</v>
      </c>
    </row>
    <row r="4211" spans="1:14" x14ac:dyDescent="0.25">
      <c r="A4211" s="7">
        <v>535576</v>
      </c>
      <c r="B4211" s="7">
        <f t="shared" si="195"/>
        <v>0</v>
      </c>
      <c r="C4211" s="7">
        <f t="shared" si="196"/>
        <v>0</v>
      </c>
      <c r="D4211" s="7">
        <f t="shared" si="197"/>
        <v>0</v>
      </c>
      <c r="E4211" s="7">
        <v>533799</v>
      </c>
      <c r="F4211" t="s">
        <v>50</v>
      </c>
      <c r="G4211" t="s">
        <v>120</v>
      </c>
      <c r="H4211" s="7">
        <v>6</v>
      </c>
      <c r="I4211" s="7" t="s">
        <v>148</v>
      </c>
      <c r="J4211" t="s">
        <v>18</v>
      </c>
      <c r="K4211">
        <v>17.7</v>
      </c>
      <c r="L4211">
        <v>1</v>
      </c>
      <c r="M4211">
        <v>92</v>
      </c>
      <c r="N4211">
        <v>2.76</v>
      </c>
    </row>
    <row r="4212" spans="1:14" x14ac:dyDescent="0.25">
      <c r="A4212" s="7">
        <v>535578</v>
      </c>
      <c r="B4212" s="7">
        <f t="shared" si="195"/>
        <v>0</v>
      </c>
      <c r="C4212" s="7">
        <f t="shared" si="196"/>
        <v>0</v>
      </c>
      <c r="D4212" s="7">
        <f t="shared" si="197"/>
        <v>0</v>
      </c>
      <c r="E4212" s="7">
        <v>533799</v>
      </c>
      <c r="F4212" t="s">
        <v>50</v>
      </c>
      <c r="G4212" t="s">
        <v>120</v>
      </c>
      <c r="H4212" s="7">
        <v>6</v>
      </c>
      <c r="I4212" s="7" t="s">
        <v>148</v>
      </c>
      <c r="J4212" t="s">
        <v>18</v>
      </c>
      <c r="K4212">
        <v>25.2</v>
      </c>
      <c r="L4212">
        <v>1</v>
      </c>
      <c r="M4212">
        <v>92</v>
      </c>
      <c r="N4212">
        <v>2.76</v>
      </c>
    </row>
    <row r="4213" spans="1:14" x14ac:dyDescent="0.25">
      <c r="A4213" s="7">
        <v>535580</v>
      </c>
      <c r="B4213" s="7">
        <f t="shared" si="195"/>
        <v>0</v>
      </c>
      <c r="C4213" s="7">
        <f t="shared" si="196"/>
        <v>0</v>
      </c>
      <c r="D4213" s="7">
        <f t="shared" si="197"/>
        <v>0</v>
      </c>
      <c r="E4213" s="7">
        <v>533799</v>
      </c>
      <c r="F4213" t="s">
        <v>50</v>
      </c>
      <c r="G4213" t="s">
        <v>120</v>
      </c>
      <c r="H4213" s="7">
        <v>6</v>
      </c>
      <c r="I4213" s="7" t="s">
        <v>148</v>
      </c>
      <c r="J4213" t="s">
        <v>18</v>
      </c>
      <c r="K4213">
        <v>17.600000000000001</v>
      </c>
      <c r="L4213">
        <v>1</v>
      </c>
      <c r="M4213">
        <v>92</v>
      </c>
      <c r="N4213">
        <v>2.76</v>
      </c>
    </row>
    <row r="4214" spans="1:14" x14ac:dyDescent="0.25">
      <c r="A4214" s="7">
        <v>535581</v>
      </c>
      <c r="B4214" s="7">
        <f t="shared" si="195"/>
        <v>0</v>
      </c>
      <c r="C4214" s="7">
        <f t="shared" si="196"/>
        <v>0</v>
      </c>
      <c r="D4214" s="7">
        <f t="shared" si="197"/>
        <v>0</v>
      </c>
      <c r="E4214" s="7">
        <v>533799</v>
      </c>
      <c r="F4214" t="s">
        <v>50</v>
      </c>
      <c r="G4214" t="s">
        <v>120</v>
      </c>
      <c r="H4214" s="7">
        <v>6</v>
      </c>
      <c r="I4214" s="7" t="s">
        <v>148</v>
      </c>
      <c r="J4214" t="s">
        <v>18</v>
      </c>
      <c r="K4214">
        <v>24.9</v>
      </c>
      <c r="L4214">
        <v>1</v>
      </c>
      <c r="M4214">
        <v>92</v>
      </c>
      <c r="N4214">
        <v>2.76</v>
      </c>
    </row>
    <row r="4215" spans="1:14" x14ac:dyDescent="0.25">
      <c r="A4215" s="7">
        <v>535582</v>
      </c>
      <c r="B4215" s="7">
        <f t="shared" si="195"/>
        <v>0</v>
      </c>
      <c r="C4215" s="7">
        <f t="shared" si="196"/>
        <v>0</v>
      </c>
      <c r="D4215" s="7">
        <f t="shared" si="197"/>
        <v>0</v>
      </c>
      <c r="E4215" s="7">
        <v>533799</v>
      </c>
      <c r="F4215" t="s">
        <v>50</v>
      </c>
      <c r="G4215" t="s">
        <v>120</v>
      </c>
      <c r="H4215" s="7">
        <v>6</v>
      </c>
      <c r="I4215" s="7" t="s">
        <v>148</v>
      </c>
      <c r="J4215" t="s">
        <v>18</v>
      </c>
      <c r="K4215">
        <v>17.2</v>
      </c>
      <c r="L4215">
        <v>1</v>
      </c>
      <c r="M4215">
        <v>92</v>
      </c>
      <c r="N4215">
        <v>2.76</v>
      </c>
    </row>
    <row r="4216" spans="1:14" x14ac:dyDescent="0.25">
      <c r="A4216" s="7">
        <v>535583</v>
      </c>
      <c r="B4216" s="7">
        <f t="shared" si="195"/>
        <v>0</v>
      </c>
      <c r="C4216" s="7">
        <f t="shared" si="196"/>
        <v>0</v>
      </c>
      <c r="D4216" s="7">
        <f t="shared" si="197"/>
        <v>0</v>
      </c>
      <c r="E4216" s="7">
        <v>533799</v>
      </c>
      <c r="F4216" t="s">
        <v>50</v>
      </c>
      <c r="G4216" t="s">
        <v>120</v>
      </c>
      <c r="H4216" s="7">
        <v>6</v>
      </c>
      <c r="I4216" s="7" t="s">
        <v>148</v>
      </c>
      <c r="J4216" t="s">
        <v>18</v>
      </c>
      <c r="K4216">
        <v>13.2</v>
      </c>
      <c r="L4216">
        <v>1</v>
      </c>
      <c r="M4216">
        <v>92</v>
      </c>
      <c r="N4216">
        <v>2.76</v>
      </c>
    </row>
    <row r="4217" spans="1:14" x14ac:dyDescent="0.25">
      <c r="A4217" s="7">
        <v>535584</v>
      </c>
      <c r="B4217" s="7">
        <f t="shared" si="195"/>
        <v>0</v>
      </c>
      <c r="C4217" s="7">
        <f t="shared" si="196"/>
        <v>0</v>
      </c>
      <c r="D4217" s="7">
        <f t="shared" si="197"/>
        <v>0</v>
      </c>
      <c r="E4217" s="7">
        <v>533799</v>
      </c>
      <c r="F4217" t="s">
        <v>50</v>
      </c>
      <c r="G4217" t="s">
        <v>120</v>
      </c>
      <c r="H4217" s="7">
        <v>6</v>
      </c>
      <c r="I4217" s="7" t="s">
        <v>148</v>
      </c>
      <c r="J4217" t="s">
        <v>18</v>
      </c>
      <c r="K4217">
        <v>18.399999999999999</v>
      </c>
      <c r="L4217">
        <v>1</v>
      </c>
      <c r="M4217">
        <v>92</v>
      </c>
      <c r="N4217">
        <v>2.76</v>
      </c>
    </row>
    <row r="4218" spans="1:14" x14ac:dyDescent="0.25">
      <c r="A4218" s="7">
        <v>535586</v>
      </c>
      <c r="B4218" s="7">
        <f t="shared" si="195"/>
        <v>0</v>
      </c>
      <c r="C4218" s="7">
        <f t="shared" si="196"/>
        <v>0</v>
      </c>
      <c r="D4218" s="7">
        <f t="shared" si="197"/>
        <v>0</v>
      </c>
      <c r="E4218" s="7">
        <v>533799</v>
      </c>
      <c r="F4218" t="s">
        <v>50</v>
      </c>
      <c r="G4218" t="s">
        <v>120</v>
      </c>
      <c r="H4218" s="7">
        <v>6</v>
      </c>
      <c r="I4218" s="7" t="s">
        <v>148</v>
      </c>
      <c r="J4218" t="s">
        <v>18</v>
      </c>
      <c r="K4218">
        <v>12.2</v>
      </c>
      <c r="L4218">
        <v>3</v>
      </c>
      <c r="M4218">
        <v>44.2</v>
      </c>
      <c r="N4218">
        <v>2.76</v>
      </c>
    </row>
    <row r="4219" spans="1:14" x14ac:dyDescent="0.25">
      <c r="A4219" s="7">
        <v>535587</v>
      </c>
      <c r="B4219" s="7">
        <f t="shared" si="195"/>
        <v>0</v>
      </c>
      <c r="C4219" s="7">
        <f t="shared" si="196"/>
        <v>0</v>
      </c>
      <c r="D4219" s="7">
        <f t="shared" si="197"/>
        <v>0</v>
      </c>
      <c r="E4219" s="7">
        <v>533799</v>
      </c>
      <c r="F4219" t="s">
        <v>50</v>
      </c>
      <c r="G4219" t="s">
        <v>120</v>
      </c>
      <c r="H4219" s="7">
        <v>6</v>
      </c>
      <c r="I4219" s="7" t="s">
        <v>148</v>
      </c>
      <c r="J4219" t="s">
        <v>18</v>
      </c>
      <c r="K4219">
        <v>17.899999999999999</v>
      </c>
      <c r="L4219">
        <v>1</v>
      </c>
      <c r="M4219">
        <v>92</v>
      </c>
      <c r="N4219">
        <v>2.76</v>
      </c>
    </row>
    <row r="4220" spans="1:14" x14ac:dyDescent="0.25">
      <c r="A4220" s="7">
        <v>535588</v>
      </c>
      <c r="B4220" s="7">
        <f t="shared" si="195"/>
        <v>0</v>
      </c>
      <c r="C4220" s="7">
        <f t="shared" si="196"/>
        <v>0</v>
      </c>
      <c r="D4220" s="7">
        <f t="shared" si="197"/>
        <v>0</v>
      </c>
      <c r="E4220" s="7">
        <v>533799</v>
      </c>
      <c r="F4220" t="s">
        <v>50</v>
      </c>
      <c r="G4220" t="s">
        <v>120</v>
      </c>
      <c r="H4220" s="7">
        <v>6</v>
      </c>
      <c r="I4220" s="7" t="s">
        <v>148</v>
      </c>
      <c r="J4220" t="s">
        <v>18</v>
      </c>
      <c r="K4220">
        <v>15.4</v>
      </c>
      <c r="L4220">
        <v>1</v>
      </c>
      <c r="M4220">
        <v>92</v>
      </c>
      <c r="N4220">
        <v>2.76</v>
      </c>
    </row>
    <row r="4221" spans="1:14" x14ac:dyDescent="0.25">
      <c r="A4221" s="7">
        <v>535589</v>
      </c>
      <c r="B4221" s="7">
        <f t="shared" si="195"/>
        <v>0</v>
      </c>
      <c r="C4221" s="7">
        <f t="shared" si="196"/>
        <v>0</v>
      </c>
      <c r="D4221" s="7">
        <f t="shared" si="197"/>
        <v>0</v>
      </c>
      <c r="E4221" s="7">
        <v>533799</v>
      </c>
      <c r="F4221" t="s">
        <v>50</v>
      </c>
      <c r="G4221" t="s">
        <v>120</v>
      </c>
      <c r="H4221" s="7">
        <v>6</v>
      </c>
      <c r="I4221" s="7" t="s">
        <v>148</v>
      </c>
      <c r="J4221" t="s">
        <v>18</v>
      </c>
      <c r="K4221">
        <v>18.3</v>
      </c>
      <c r="L4221">
        <v>1</v>
      </c>
      <c r="M4221">
        <v>92</v>
      </c>
      <c r="N4221">
        <v>2.76</v>
      </c>
    </row>
    <row r="4222" spans="1:14" x14ac:dyDescent="0.25">
      <c r="A4222" s="7">
        <v>535590</v>
      </c>
      <c r="B4222" s="7">
        <f t="shared" si="195"/>
        <v>0</v>
      </c>
      <c r="C4222" s="7">
        <f t="shared" si="196"/>
        <v>0</v>
      </c>
      <c r="D4222" s="7">
        <f t="shared" si="197"/>
        <v>0</v>
      </c>
      <c r="E4222" s="7">
        <v>533799</v>
      </c>
      <c r="F4222" t="s">
        <v>50</v>
      </c>
      <c r="G4222" t="s">
        <v>120</v>
      </c>
      <c r="H4222" s="7">
        <v>6</v>
      </c>
      <c r="I4222" s="7" t="s">
        <v>148</v>
      </c>
      <c r="J4222" t="s">
        <v>18</v>
      </c>
      <c r="K4222">
        <v>31.8</v>
      </c>
      <c r="L4222">
        <v>1</v>
      </c>
      <c r="M4222">
        <v>118.7</v>
      </c>
      <c r="N4222">
        <v>2.76</v>
      </c>
    </row>
    <row r="4223" spans="1:14" x14ac:dyDescent="0.25">
      <c r="A4223" s="7">
        <v>535591</v>
      </c>
      <c r="B4223" s="7">
        <f t="shared" si="195"/>
        <v>0</v>
      </c>
      <c r="C4223" s="7">
        <f t="shared" si="196"/>
        <v>0</v>
      </c>
      <c r="D4223" s="7">
        <f t="shared" si="197"/>
        <v>0</v>
      </c>
      <c r="E4223" s="7">
        <v>533799</v>
      </c>
      <c r="F4223" t="s">
        <v>50</v>
      </c>
      <c r="G4223" t="s">
        <v>120</v>
      </c>
      <c r="H4223" s="7">
        <v>6</v>
      </c>
      <c r="I4223" s="7" t="s">
        <v>148</v>
      </c>
      <c r="J4223" t="s">
        <v>18</v>
      </c>
      <c r="K4223">
        <v>17.2</v>
      </c>
      <c r="L4223">
        <v>1</v>
      </c>
      <c r="M4223">
        <v>92</v>
      </c>
      <c r="N4223">
        <v>2.76</v>
      </c>
    </row>
    <row r="4224" spans="1:14" x14ac:dyDescent="0.25">
      <c r="A4224" s="7">
        <v>535593</v>
      </c>
      <c r="B4224" s="7">
        <f t="shared" si="195"/>
        <v>0</v>
      </c>
      <c r="C4224" s="7">
        <f t="shared" si="196"/>
        <v>0</v>
      </c>
      <c r="D4224" s="7">
        <f t="shared" si="197"/>
        <v>0</v>
      </c>
      <c r="E4224" s="7">
        <v>533799</v>
      </c>
      <c r="F4224" t="s">
        <v>50</v>
      </c>
      <c r="G4224" t="s">
        <v>120</v>
      </c>
      <c r="H4224" s="7">
        <v>6</v>
      </c>
      <c r="I4224" s="7" t="s">
        <v>148</v>
      </c>
      <c r="J4224" t="s">
        <v>18</v>
      </c>
      <c r="K4224">
        <v>17.100000000000001</v>
      </c>
      <c r="L4224">
        <v>1</v>
      </c>
      <c r="M4224">
        <v>92</v>
      </c>
      <c r="N4224">
        <v>2.76</v>
      </c>
    </row>
    <row r="4225" spans="1:14" x14ac:dyDescent="0.25">
      <c r="A4225" s="7">
        <v>535594</v>
      </c>
      <c r="B4225" s="7">
        <f t="shared" si="195"/>
        <v>0</v>
      </c>
      <c r="C4225" s="7">
        <f t="shared" si="196"/>
        <v>0</v>
      </c>
      <c r="D4225" s="7">
        <f t="shared" si="197"/>
        <v>0</v>
      </c>
      <c r="E4225" s="7">
        <v>533799</v>
      </c>
      <c r="F4225" t="s">
        <v>50</v>
      </c>
      <c r="G4225" t="s">
        <v>120</v>
      </c>
      <c r="H4225" s="7">
        <v>6</v>
      </c>
      <c r="I4225" s="7" t="s">
        <v>148</v>
      </c>
      <c r="J4225" t="s">
        <v>18</v>
      </c>
      <c r="K4225">
        <v>54.7</v>
      </c>
      <c r="L4225">
        <v>4</v>
      </c>
      <c r="M4225">
        <v>52.4</v>
      </c>
      <c r="N4225">
        <v>2.76</v>
      </c>
    </row>
    <row r="4226" spans="1:14" x14ac:dyDescent="0.25">
      <c r="A4226" s="7">
        <v>535595</v>
      </c>
      <c r="B4226" s="7">
        <f t="shared" si="195"/>
        <v>0</v>
      </c>
      <c r="C4226" s="7">
        <f t="shared" si="196"/>
        <v>0</v>
      </c>
      <c r="D4226" s="7">
        <f t="shared" si="197"/>
        <v>0</v>
      </c>
      <c r="E4226" s="7">
        <v>533799</v>
      </c>
      <c r="F4226" t="s">
        <v>50</v>
      </c>
      <c r="G4226" t="s">
        <v>120</v>
      </c>
      <c r="H4226" s="7">
        <v>6</v>
      </c>
      <c r="I4226" s="7" t="s">
        <v>148</v>
      </c>
      <c r="J4226" t="s">
        <v>18</v>
      </c>
      <c r="K4226">
        <v>17.2</v>
      </c>
      <c r="L4226">
        <v>1</v>
      </c>
      <c r="M4226">
        <v>92</v>
      </c>
      <c r="N4226">
        <v>2.76</v>
      </c>
    </row>
    <row r="4227" spans="1:14" x14ac:dyDescent="0.25">
      <c r="A4227" s="7">
        <v>535596</v>
      </c>
      <c r="B4227" s="7">
        <f t="shared" ref="B4227:B4290" si="198">IF(A4227=A4228,1,0)</f>
        <v>0</v>
      </c>
      <c r="C4227" s="7">
        <f t="shared" ref="C4227:C4290" si="199">IF(A4227=A4226,1,0)</f>
        <v>0</v>
      </c>
      <c r="D4227" s="7">
        <f t="shared" ref="D4227:D4290" si="200">B4227+C4227</f>
        <v>0</v>
      </c>
      <c r="E4227" s="7">
        <v>533799</v>
      </c>
      <c r="F4227" t="s">
        <v>50</v>
      </c>
      <c r="G4227" t="s">
        <v>120</v>
      </c>
      <c r="H4227" s="7">
        <v>6</v>
      </c>
      <c r="I4227" s="7" t="s">
        <v>148</v>
      </c>
      <c r="J4227" t="s">
        <v>18</v>
      </c>
      <c r="K4227">
        <v>16.600000000000001</v>
      </c>
      <c r="L4227">
        <v>1</v>
      </c>
      <c r="M4227">
        <v>92</v>
      </c>
      <c r="N4227">
        <v>2.76</v>
      </c>
    </row>
    <row r="4228" spans="1:14" x14ac:dyDescent="0.25">
      <c r="A4228" s="7">
        <v>535597</v>
      </c>
      <c r="B4228" s="7">
        <f t="shared" si="198"/>
        <v>0</v>
      </c>
      <c r="C4228" s="7">
        <f t="shared" si="199"/>
        <v>0</v>
      </c>
      <c r="D4228" s="7">
        <f t="shared" si="200"/>
        <v>0</v>
      </c>
      <c r="E4228" s="7">
        <v>533799</v>
      </c>
      <c r="F4228" t="s">
        <v>50</v>
      </c>
      <c r="G4228" t="s">
        <v>120</v>
      </c>
      <c r="H4228" s="7">
        <v>6</v>
      </c>
      <c r="I4228" s="7" t="s">
        <v>148</v>
      </c>
      <c r="J4228" t="s">
        <v>18</v>
      </c>
      <c r="K4228">
        <v>24.4</v>
      </c>
      <c r="L4228">
        <v>1</v>
      </c>
      <c r="M4228">
        <v>92</v>
      </c>
      <c r="N4228">
        <v>2.76</v>
      </c>
    </row>
    <row r="4229" spans="1:14" x14ac:dyDescent="0.25">
      <c r="A4229" s="7">
        <v>535598</v>
      </c>
      <c r="B4229" s="7">
        <f t="shared" si="198"/>
        <v>0</v>
      </c>
      <c r="C4229" s="7">
        <f t="shared" si="199"/>
        <v>0</v>
      </c>
      <c r="D4229" s="7">
        <f t="shared" si="200"/>
        <v>0</v>
      </c>
      <c r="E4229" s="7">
        <v>533799</v>
      </c>
      <c r="F4229" t="s">
        <v>50</v>
      </c>
      <c r="G4229" t="s">
        <v>120</v>
      </c>
      <c r="H4229" s="7">
        <v>6</v>
      </c>
      <c r="I4229" s="7" t="s">
        <v>148</v>
      </c>
      <c r="J4229" t="s">
        <v>18</v>
      </c>
      <c r="K4229">
        <v>17.2</v>
      </c>
      <c r="L4229">
        <v>1</v>
      </c>
      <c r="M4229">
        <v>92</v>
      </c>
      <c r="N4229">
        <v>2.76</v>
      </c>
    </row>
    <row r="4230" spans="1:14" x14ac:dyDescent="0.25">
      <c r="A4230" s="7">
        <v>535600</v>
      </c>
      <c r="B4230" s="7">
        <f t="shared" si="198"/>
        <v>0</v>
      </c>
      <c r="C4230" s="7">
        <f t="shared" si="199"/>
        <v>0</v>
      </c>
      <c r="D4230" s="7">
        <f t="shared" si="200"/>
        <v>0</v>
      </c>
      <c r="E4230" s="7">
        <v>533799</v>
      </c>
      <c r="F4230" t="s">
        <v>50</v>
      </c>
      <c r="G4230" t="s">
        <v>120</v>
      </c>
      <c r="H4230" s="7">
        <v>6</v>
      </c>
      <c r="I4230" s="7" t="s">
        <v>148</v>
      </c>
      <c r="J4230" t="s">
        <v>18</v>
      </c>
      <c r="K4230">
        <v>17.8</v>
      </c>
      <c r="L4230">
        <v>1</v>
      </c>
      <c r="M4230">
        <v>92</v>
      </c>
      <c r="N4230">
        <v>2.76</v>
      </c>
    </row>
    <row r="4231" spans="1:14" x14ac:dyDescent="0.25">
      <c r="A4231" s="7">
        <v>535602</v>
      </c>
      <c r="B4231" s="7">
        <f t="shared" si="198"/>
        <v>0</v>
      </c>
      <c r="C4231" s="7">
        <f t="shared" si="199"/>
        <v>0</v>
      </c>
      <c r="D4231" s="7">
        <f t="shared" si="200"/>
        <v>0</v>
      </c>
      <c r="E4231" s="7">
        <v>533799</v>
      </c>
      <c r="F4231" t="s">
        <v>50</v>
      </c>
      <c r="G4231" t="s">
        <v>120</v>
      </c>
      <c r="H4231" s="7">
        <v>6</v>
      </c>
      <c r="I4231" s="7" t="s">
        <v>148</v>
      </c>
      <c r="J4231" t="s">
        <v>18</v>
      </c>
      <c r="K4231">
        <v>18</v>
      </c>
      <c r="L4231">
        <v>1</v>
      </c>
      <c r="M4231">
        <v>92</v>
      </c>
      <c r="N4231">
        <v>2.76</v>
      </c>
    </row>
    <row r="4232" spans="1:14" x14ac:dyDescent="0.25">
      <c r="A4232" s="7">
        <v>535603</v>
      </c>
      <c r="B4232" s="7">
        <f t="shared" si="198"/>
        <v>0</v>
      </c>
      <c r="C4232" s="7">
        <f t="shared" si="199"/>
        <v>0</v>
      </c>
      <c r="D4232" s="7">
        <f t="shared" si="200"/>
        <v>0</v>
      </c>
      <c r="E4232" s="7">
        <v>533799</v>
      </c>
      <c r="F4232" t="s">
        <v>50</v>
      </c>
      <c r="G4232" t="s">
        <v>120</v>
      </c>
      <c r="H4232" s="7">
        <v>6</v>
      </c>
      <c r="I4232" s="7" t="s">
        <v>148</v>
      </c>
      <c r="J4232" t="s">
        <v>18</v>
      </c>
      <c r="K4232">
        <v>24.4</v>
      </c>
      <c r="L4232">
        <v>1</v>
      </c>
      <c r="M4232">
        <v>92</v>
      </c>
      <c r="N4232">
        <v>2.76</v>
      </c>
    </row>
    <row r="4233" spans="1:14" x14ac:dyDescent="0.25">
      <c r="A4233" s="7">
        <v>535604</v>
      </c>
      <c r="B4233" s="7">
        <f t="shared" si="198"/>
        <v>0</v>
      </c>
      <c r="C4233" s="7">
        <f t="shared" si="199"/>
        <v>0</v>
      </c>
      <c r="D4233" s="7">
        <f t="shared" si="200"/>
        <v>0</v>
      </c>
      <c r="E4233" s="7">
        <v>533799</v>
      </c>
      <c r="F4233" t="s">
        <v>50</v>
      </c>
      <c r="G4233" t="s">
        <v>120</v>
      </c>
      <c r="H4233" s="7">
        <v>6</v>
      </c>
      <c r="I4233" s="7" t="s">
        <v>148</v>
      </c>
      <c r="J4233" t="s">
        <v>18</v>
      </c>
      <c r="K4233">
        <v>32.299999999999997</v>
      </c>
      <c r="L4233">
        <v>2</v>
      </c>
      <c r="M4233">
        <v>73.5</v>
      </c>
      <c r="N4233">
        <v>2.76</v>
      </c>
    </row>
    <row r="4234" spans="1:14" x14ac:dyDescent="0.25">
      <c r="A4234" s="7">
        <v>535605</v>
      </c>
      <c r="B4234" s="7">
        <f t="shared" si="198"/>
        <v>0</v>
      </c>
      <c r="C4234" s="7">
        <f t="shared" si="199"/>
        <v>0</v>
      </c>
      <c r="D4234" s="7">
        <f t="shared" si="200"/>
        <v>0</v>
      </c>
      <c r="E4234" s="7">
        <v>533799</v>
      </c>
      <c r="F4234" t="s">
        <v>50</v>
      </c>
      <c r="G4234" t="s">
        <v>120</v>
      </c>
      <c r="H4234" s="7">
        <v>6</v>
      </c>
      <c r="I4234" s="7" t="s">
        <v>148</v>
      </c>
      <c r="J4234" t="s">
        <v>18</v>
      </c>
      <c r="K4234">
        <v>18.3</v>
      </c>
      <c r="L4234">
        <v>1</v>
      </c>
      <c r="M4234">
        <v>92</v>
      </c>
      <c r="N4234">
        <v>2.76</v>
      </c>
    </row>
    <row r="4235" spans="1:14" x14ac:dyDescent="0.25">
      <c r="A4235" s="7">
        <v>535606</v>
      </c>
      <c r="B4235" s="7">
        <f t="shared" si="198"/>
        <v>0</v>
      </c>
      <c r="C4235" s="7">
        <f t="shared" si="199"/>
        <v>0</v>
      </c>
      <c r="D4235" s="7">
        <f t="shared" si="200"/>
        <v>0</v>
      </c>
      <c r="E4235" s="7">
        <v>533799</v>
      </c>
      <c r="F4235" t="s">
        <v>50</v>
      </c>
      <c r="G4235" t="s">
        <v>120</v>
      </c>
      <c r="H4235" s="7">
        <v>6</v>
      </c>
      <c r="I4235" s="7" t="s">
        <v>148</v>
      </c>
      <c r="J4235" t="s">
        <v>18</v>
      </c>
      <c r="K4235">
        <v>16.100000000000001</v>
      </c>
      <c r="L4235">
        <v>1</v>
      </c>
      <c r="M4235">
        <v>92</v>
      </c>
      <c r="N4235">
        <v>2.76</v>
      </c>
    </row>
    <row r="4236" spans="1:14" x14ac:dyDescent="0.25">
      <c r="A4236" s="7">
        <v>535608</v>
      </c>
      <c r="B4236" s="7">
        <f t="shared" si="198"/>
        <v>0</v>
      </c>
      <c r="C4236" s="7">
        <f t="shared" si="199"/>
        <v>0</v>
      </c>
      <c r="D4236" s="7">
        <f t="shared" si="200"/>
        <v>0</v>
      </c>
      <c r="E4236" s="7">
        <v>533799</v>
      </c>
      <c r="F4236" t="s">
        <v>50</v>
      </c>
      <c r="G4236" t="s">
        <v>120</v>
      </c>
      <c r="H4236" s="7">
        <v>6</v>
      </c>
      <c r="I4236" s="7" t="s">
        <v>148</v>
      </c>
      <c r="J4236" t="s">
        <v>18</v>
      </c>
      <c r="K4236">
        <v>13</v>
      </c>
      <c r="L4236">
        <v>1</v>
      </c>
      <c r="M4236">
        <v>92</v>
      </c>
      <c r="N4236">
        <v>2.76</v>
      </c>
    </row>
    <row r="4237" spans="1:14" x14ac:dyDescent="0.25">
      <c r="A4237" s="7">
        <v>535609</v>
      </c>
      <c r="B4237" s="7">
        <f t="shared" si="198"/>
        <v>0</v>
      </c>
      <c r="C4237" s="7">
        <f t="shared" si="199"/>
        <v>0</v>
      </c>
      <c r="D4237" s="7">
        <f t="shared" si="200"/>
        <v>0</v>
      </c>
      <c r="E4237" s="7">
        <v>533799</v>
      </c>
      <c r="F4237" t="s">
        <v>50</v>
      </c>
      <c r="G4237" t="s">
        <v>120</v>
      </c>
      <c r="H4237" s="7">
        <v>6</v>
      </c>
      <c r="I4237" s="7" t="s">
        <v>148</v>
      </c>
      <c r="J4237" t="s">
        <v>18</v>
      </c>
      <c r="K4237">
        <v>17.600000000000001</v>
      </c>
      <c r="L4237">
        <v>1</v>
      </c>
      <c r="M4237">
        <v>92</v>
      </c>
      <c r="N4237">
        <v>2.76</v>
      </c>
    </row>
    <row r="4238" spans="1:14" x14ac:dyDescent="0.25">
      <c r="A4238" s="7">
        <v>535611</v>
      </c>
      <c r="B4238" s="7">
        <f t="shared" si="198"/>
        <v>0</v>
      </c>
      <c r="C4238" s="7">
        <f t="shared" si="199"/>
        <v>0</v>
      </c>
      <c r="D4238" s="7">
        <f t="shared" si="200"/>
        <v>0</v>
      </c>
      <c r="E4238" s="7">
        <v>533799</v>
      </c>
      <c r="F4238" t="s">
        <v>50</v>
      </c>
      <c r="G4238" t="s">
        <v>120</v>
      </c>
      <c r="H4238" s="7">
        <v>6</v>
      </c>
      <c r="I4238" s="7" t="s">
        <v>148</v>
      </c>
      <c r="J4238" t="s">
        <v>18</v>
      </c>
      <c r="K4238">
        <v>15.8</v>
      </c>
      <c r="L4238">
        <v>1</v>
      </c>
      <c r="M4238">
        <v>92</v>
      </c>
      <c r="N4238">
        <v>2.76</v>
      </c>
    </row>
    <row r="4239" spans="1:14" x14ac:dyDescent="0.25">
      <c r="A4239" s="7">
        <v>535612</v>
      </c>
      <c r="B4239" s="7">
        <f t="shared" si="198"/>
        <v>0</v>
      </c>
      <c r="C4239" s="7">
        <f t="shared" si="199"/>
        <v>0</v>
      </c>
      <c r="D4239" s="7">
        <f t="shared" si="200"/>
        <v>0</v>
      </c>
      <c r="E4239" s="7">
        <v>533799</v>
      </c>
      <c r="F4239" t="s">
        <v>50</v>
      </c>
      <c r="G4239" t="s">
        <v>120</v>
      </c>
      <c r="H4239" s="7">
        <v>6</v>
      </c>
      <c r="I4239" s="7" t="s">
        <v>148</v>
      </c>
      <c r="J4239" t="s">
        <v>18</v>
      </c>
      <c r="K4239">
        <v>33.799999999999997</v>
      </c>
      <c r="L4239">
        <v>3</v>
      </c>
      <c r="M4239">
        <v>57</v>
      </c>
      <c r="N4239">
        <v>2.76</v>
      </c>
    </row>
    <row r="4240" spans="1:14" x14ac:dyDescent="0.25">
      <c r="A4240" s="7">
        <v>535614</v>
      </c>
      <c r="B4240" s="7">
        <f t="shared" si="198"/>
        <v>0</v>
      </c>
      <c r="C4240" s="7">
        <f t="shared" si="199"/>
        <v>0</v>
      </c>
      <c r="D4240" s="7">
        <f t="shared" si="200"/>
        <v>0</v>
      </c>
      <c r="E4240" s="7">
        <v>533799</v>
      </c>
      <c r="F4240" t="s">
        <v>50</v>
      </c>
      <c r="G4240" t="s">
        <v>120</v>
      </c>
      <c r="H4240" s="7">
        <v>6</v>
      </c>
      <c r="I4240" s="7" t="s">
        <v>148</v>
      </c>
      <c r="J4240" t="s">
        <v>18</v>
      </c>
      <c r="K4240">
        <v>16.100000000000001</v>
      </c>
      <c r="L4240">
        <v>1</v>
      </c>
      <c r="M4240">
        <v>92</v>
      </c>
      <c r="N4240">
        <v>2.76</v>
      </c>
    </row>
    <row r="4241" spans="1:14" x14ac:dyDescent="0.25">
      <c r="A4241" s="7">
        <v>535615</v>
      </c>
      <c r="B4241" s="7">
        <f t="shared" si="198"/>
        <v>0</v>
      </c>
      <c r="C4241" s="7">
        <f t="shared" si="199"/>
        <v>0</v>
      </c>
      <c r="D4241" s="7">
        <f t="shared" si="200"/>
        <v>0</v>
      </c>
      <c r="E4241" s="7">
        <v>533799</v>
      </c>
      <c r="F4241" t="s">
        <v>50</v>
      </c>
      <c r="G4241" t="s">
        <v>120</v>
      </c>
      <c r="H4241" s="7">
        <v>6</v>
      </c>
      <c r="I4241" s="7" t="s">
        <v>148</v>
      </c>
      <c r="J4241" t="s">
        <v>18</v>
      </c>
      <c r="K4241">
        <v>24.5</v>
      </c>
      <c r="L4241">
        <v>1</v>
      </c>
      <c r="M4241">
        <v>92</v>
      </c>
      <c r="N4241">
        <v>2.76</v>
      </c>
    </row>
    <row r="4242" spans="1:14" x14ac:dyDescent="0.25">
      <c r="A4242" s="7">
        <v>535616</v>
      </c>
      <c r="B4242" s="7">
        <f t="shared" si="198"/>
        <v>0</v>
      </c>
      <c r="C4242" s="7">
        <f t="shared" si="199"/>
        <v>0</v>
      </c>
      <c r="D4242" s="7">
        <f t="shared" si="200"/>
        <v>0</v>
      </c>
      <c r="E4242" s="7">
        <v>533799</v>
      </c>
      <c r="F4242" t="s">
        <v>50</v>
      </c>
      <c r="G4242" t="s">
        <v>120</v>
      </c>
      <c r="H4242" s="7">
        <v>6</v>
      </c>
      <c r="I4242" s="7" t="s">
        <v>148</v>
      </c>
      <c r="J4242" t="s">
        <v>18</v>
      </c>
      <c r="K4242">
        <v>17.600000000000001</v>
      </c>
      <c r="L4242">
        <v>1</v>
      </c>
      <c r="M4242">
        <v>92</v>
      </c>
      <c r="N4242">
        <v>2.76</v>
      </c>
    </row>
    <row r="4243" spans="1:14" x14ac:dyDescent="0.25">
      <c r="A4243" s="7">
        <v>535618</v>
      </c>
      <c r="B4243" s="7">
        <f t="shared" si="198"/>
        <v>0</v>
      </c>
      <c r="C4243" s="7">
        <f t="shared" si="199"/>
        <v>0</v>
      </c>
      <c r="D4243" s="7">
        <f t="shared" si="200"/>
        <v>0</v>
      </c>
      <c r="E4243" s="7">
        <v>533799</v>
      </c>
      <c r="F4243" t="s">
        <v>50</v>
      </c>
      <c r="G4243" t="s">
        <v>120</v>
      </c>
      <c r="H4243" s="7">
        <v>6</v>
      </c>
      <c r="I4243" s="7" t="s">
        <v>148</v>
      </c>
      <c r="J4243" t="s">
        <v>18</v>
      </c>
      <c r="K4243">
        <v>25.5</v>
      </c>
      <c r="L4243">
        <v>1</v>
      </c>
      <c r="M4243">
        <v>92</v>
      </c>
      <c r="N4243">
        <v>2.76</v>
      </c>
    </row>
    <row r="4244" spans="1:14" x14ac:dyDescent="0.25">
      <c r="A4244" s="7">
        <v>535622</v>
      </c>
      <c r="B4244" s="7">
        <f t="shared" si="198"/>
        <v>0</v>
      </c>
      <c r="C4244" s="7">
        <f t="shared" si="199"/>
        <v>0</v>
      </c>
      <c r="D4244" s="7">
        <f t="shared" si="200"/>
        <v>0</v>
      </c>
      <c r="E4244" s="7">
        <v>533799</v>
      </c>
      <c r="F4244" t="s">
        <v>50</v>
      </c>
      <c r="G4244" t="s">
        <v>120</v>
      </c>
      <c r="H4244" s="7">
        <v>6</v>
      </c>
      <c r="I4244" s="7" t="s">
        <v>148</v>
      </c>
      <c r="J4244" t="s">
        <v>18</v>
      </c>
      <c r="K4244">
        <v>12.9</v>
      </c>
      <c r="L4244">
        <v>1</v>
      </c>
      <c r="M4244">
        <v>92</v>
      </c>
      <c r="N4244">
        <v>2.76</v>
      </c>
    </row>
    <row r="4245" spans="1:14" x14ac:dyDescent="0.25">
      <c r="A4245" s="7">
        <v>535623</v>
      </c>
      <c r="B4245" s="7">
        <f t="shared" si="198"/>
        <v>0</v>
      </c>
      <c r="C4245" s="7">
        <f t="shared" si="199"/>
        <v>0</v>
      </c>
      <c r="D4245" s="7">
        <f t="shared" si="200"/>
        <v>0</v>
      </c>
      <c r="E4245" s="7">
        <v>533799</v>
      </c>
      <c r="F4245" t="s">
        <v>50</v>
      </c>
      <c r="G4245" t="s">
        <v>120</v>
      </c>
      <c r="H4245" s="7">
        <v>6</v>
      </c>
      <c r="I4245" s="7" t="s">
        <v>148</v>
      </c>
      <c r="J4245" t="s">
        <v>18</v>
      </c>
      <c r="K4245">
        <v>17.3</v>
      </c>
      <c r="L4245">
        <v>1</v>
      </c>
      <c r="M4245">
        <v>92</v>
      </c>
      <c r="N4245">
        <v>2.76</v>
      </c>
    </row>
    <row r="4246" spans="1:14" x14ac:dyDescent="0.25">
      <c r="A4246" s="7">
        <v>535625</v>
      </c>
      <c r="B4246" s="7">
        <f t="shared" si="198"/>
        <v>0</v>
      </c>
      <c r="C4246" s="7">
        <f t="shared" si="199"/>
        <v>0</v>
      </c>
      <c r="D4246" s="7">
        <f t="shared" si="200"/>
        <v>0</v>
      </c>
      <c r="E4246" s="7">
        <v>533799</v>
      </c>
      <c r="F4246" t="s">
        <v>50</v>
      </c>
      <c r="G4246" t="s">
        <v>120</v>
      </c>
      <c r="H4246" s="7">
        <v>6</v>
      </c>
      <c r="I4246" s="7" t="s">
        <v>148</v>
      </c>
      <c r="J4246" t="s">
        <v>18</v>
      </c>
      <c r="K4246">
        <v>16.8</v>
      </c>
      <c r="L4246">
        <v>1</v>
      </c>
      <c r="M4246">
        <v>92</v>
      </c>
      <c r="N4246">
        <v>2.76</v>
      </c>
    </row>
    <row r="4247" spans="1:14" x14ac:dyDescent="0.25">
      <c r="A4247" s="7">
        <v>535626</v>
      </c>
      <c r="B4247" s="7">
        <f t="shared" si="198"/>
        <v>0</v>
      </c>
      <c r="C4247" s="7">
        <f t="shared" si="199"/>
        <v>0</v>
      </c>
      <c r="D4247" s="7">
        <f t="shared" si="200"/>
        <v>0</v>
      </c>
      <c r="E4247" s="7">
        <v>533799</v>
      </c>
      <c r="F4247" t="s">
        <v>50</v>
      </c>
      <c r="G4247" t="s">
        <v>120</v>
      </c>
      <c r="H4247" s="7">
        <v>6</v>
      </c>
      <c r="I4247" s="7" t="s">
        <v>148</v>
      </c>
      <c r="J4247" t="s">
        <v>18</v>
      </c>
      <c r="K4247">
        <v>12.4</v>
      </c>
      <c r="L4247">
        <v>2</v>
      </c>
      <c r="M4247">
        <v>57</v>
      </c>
      <c r="N4247">
        <v>2.76</v>
      </c>
    </row>
    <row r="4248" spans="1:14" x14ac:dyDescent="0.25">
      <c r="A4248" s="7">
        <v>535627</v>
      </c>
      <c r="B4248" s="7">
        <f t="shared" si="198"/>
        <v>0</v>
      </c>
      <c r="C4248" s="7">
        <f t="shared" si="199"/>
        <v>0</v>
      </c>
      <c r="D4248" s="7">
        <f t="shared" si="200"/>
        <v>0</v>
      </c>
      <c r="E4248" s="7">
        <v>533799</v>
      </c>
      <c r="F4248" t="s">
        <v>50</v>
      </c>
      <c r="G4248" t="s">
        <v>120</v>
      </c>
      <c r="H4248" s="7">
        <v>6</v>
      </c>
      <c r="I4248" s="7" t="s">
        <v>148</v>
      </c>
      <c r="J4248" t="s">
        <v>18</v>
      </c>
      <c r="K4248">
        <v>12.8</v>
      </c>
      <c r="L4248">
        <v>1</v>
      </c>
      <c r="M4248">
        <v>92</v>
      </c>
      <c r="N4248">
        <v>2.76</v>
      </c>
    </row>
    <row r="4249" spans="1:14" x14ac:dyDescent="0.25">
      <c r="A4249" s="7">
        <v>535629</v>
      </c>
      <c r="B4249" s="7">
        <f t="shared" si="198"/>
        <v>0</v>
      </c>
      <c r="C4249" s="7">
        <f t="shared" si="199"/>
        <v>0</v>
      </c>
      <c r="D4249" s="7">
        <f t="shared" si="200"/>
        <v>0</v>
      </c>
      <c r="E4249" s="7">
        <v>533799</v>
      </c>
      <c r="F4249" t="s">
        <v>50</v>
      </c>
      <c r="G4249" t="s">
        <v>120</v>
      </c>
      <c r="H4249" s="7">
        <v>6</v>
      </c>
      <c r="I4249" s="7" t="s">
        <v>148</v>
      </c>
      <c r="J4249" t="s">
        <v>18</v>
      </c>
      <c r="K4249">
        <v>25.3</v>
      </c>
      <c r="L4249">
        <v>1</v>
      </c>
      <c r="M4249">
        <v>92</v>
      </c>
      <c r="N4249">
        <v>2.76</v>
      </c>
    </row>
    <row r="4250" spans="1:14" x14ac:dyDescent="0.25">
      <c r="A4250" s="7">
        <v>535630</v>
      </c>
      <c r="B4250" s="7">
        <f t="shared" si="198"/>
        <v>0</v>
      </c>
      <c r="C4250" s="7">
        <f t="shared" si="199"/>
        <v>0</v>
      </c>
      <c r="D4250" s="7">
        <f t="shared" si="200"/>
        <v>0</v>
      </c>
      <c r="E4250" s="7">
        <v>533799</v>
      </c>
      <c r="F4250" t="s">
        <v>50</v>
      </c>
      <c r="G4250" t="s">
        <v>120</v>
      </c>
      <c r="H4250" s="7">
        <v>6</v>
      </c>
      <c r="I4250" s="7" t="s">
        <v>148</v>
      </c>
      <c r="J4250" t="s">
        <v>18</v>
      </c>
      <c r="K4250">
        <v>17.100000000000001</v>
      </c>
      <c r="L4250">
        <v>1</v>
      </c>
      <c r="M4250">
        <v>92</v>
      </c>
      <c r="N4250">
        <v>2.76</v>
      </c>
    </row>
    <row r="4251" spans="1:14" x14ac:dyDescent="0.25">
      <c r="A4251" s="7">
        <v>535631</v>
      </c>
      <c r="B4251" s="7">
        <f t="shared" si="198"/>
        <v>0</v>
      </c>
      <c r="C4251" s="7">
        <f t="shared" si="199"/>
        <v>0</v>
      </c>
      <c r="D4251" s="7">
        <f t="shared" si="200"/>
        <v>0</v>
      </c>
      <c r="E4251" s="7">
        <v>533799</v>
      </c>
      <c r="F4251" t="s">
        <v>50</v>
      </c>
      <c r="G4251" t="s">
        <v>120</v>
      </c>
      <c r="H4251" s="7">
        <v>6</v>
      </c>
      <c r="I4251" s="7" t="s">
        <v>148</v>
      </c>
      <c r="J4251" t="s">
        <v>18</v>
      </c>
      <c r="K4251">
        <v>17.899999999999999</v>
      </c>
      <c r="L4251">
        <v>1</v>
      </c>
      <c r="M4251">
        <v>92</v>
      </c>
      <c r="N4251">
        <v>2.76</v>
      </c>
    </row>
    <row r="4252" spans="1:14" x14ac:dyDescent="0.25">
      <c r="A4252" s="7">
        <v>536341</v>
      </c>
      <c r="B4252" s="7">
        <f t="shared" si="198"/>
        <v>0</v>
      </c>
      <c r="C4252" s="7">
        <f t="shared" si="199"/>
        <v>0</v>
      </c>
      <c r="D4252" s="7">
        <f t="shared" si="200"/>
        <v>0</v>
      </c>
      <c r="E4252" s="7">
        <v>533807</v>
      </c>
      <c r="F4252" t="s">
        <v>50</v>
      </c>
      <c r="G4252" t="s">
        <v>136</v>
      </c>
      <c r="H4252" s="7" t="s">
        <v>137</v>
      </c>
      <c r="I4252" s="7" t="s">
        <v>148</v>
      </c>
      <c r="J4252" t="s">
        <v>18</v>
      </c>
      <c r="K4252">
        <v>30.3</v>
      </c>
      <c r="L4252">
        <v>2</v>
      </c>
      <c r="M4252">
        <v>57</v>
      </c>
      <c r="N4252">
        <v>2.76</v>
      </c>
    </row>
    <row r="4253" spans="1:14" x14ac:dyDescent="0.25">
      <c r="A4253" s="7">
        <v>536343</v>
      </c>
      <c r="B4253" s="7">
        <f t="shared" si="198"/>
        <v>0</v>
      </c>
      <c r="C4253" s="7">
        <f t="shared" si="199"/>
        <v>0</v>
      </c>
      <c r="D4253" s="7">
        <f t="shared" si="200"/>
        <v>0</v>
      </c>
      <c r="E4253" s="7">
        <v>533807</v>
      </c>
      <c r="F4253" t="s">
        <v>50</v>
      </c>
      <c r="G4253" t="s">
        <v>136</v>
      </c>
      <c r="H4253" s="7" t="s">
        <v>137</v>
      </c>
      <c r="I4253" s="7" t="s">
        <v>148</v>
      </c>
      <c r="J4253" t="s">
        <v>18</v>
      </c>
      <c r="K4253">
        <v>42.4</v>
      </c>
      <c r="L4253">
        <v>4</v>
      </c>
      <c r="M4253">
        <v>46.3</v>
      </c>
      <c r="N4253">
        <v>2.76</v>
      </c>
    </row>
    <row r="4254" spans="1:14" x14ac:dyDescent="0.25">
      <c r="A4254" s="7">
        <v>536345</v>
      </c>
      <c r="B4254" s="7">
        <f t="shared" si="198"/>
        <v>0</v>
      </c>
      <c r="C4254" s="7">
        <f t="shared" si="199"/>
        <v>0</v>
      </c>
      <c r="D4254" s="7">
        <f t="shared" si="200"/>
        <v>0</v>
      </c>
      <c r="E4254" s="7">
        <v>533807</v>
      </c>
      <c r="F4254" t="s">
        <v>50</v>
      </c>
      <c r="G4254" t="s">
        <v>136</v>
      </c>
      <c r="H4254" s="7" t="s">
        <v>137</v>
      </c>
      <c r="I4254" s="7" t="s">
        <v>148</v>
      </c>
      <c r="J4254" t="s">
        <v>18</v>
      </c>
      <c r="K4254">
        <v>45.9</v>
      </c>
      <c r="L4254">
        <v>1</v>
      </c>
      <c r="M4254">
        <v>118.7</v>
      </c>
      <c r="N4254">
        <v>2.76</v>
      </c>
    </row>
    <row r="4255" spans="1:14" x14ac:dyDescent="0.25">
      <c r="A4255" s="7">
        <v>536347</v>
      </c>
      <c r="B4255" s="7">
        <f t="shared" si="198"/>
        <v>0</v>
      </c>
      <c r="C4255" s="7">
        <f t="shared" si="199"/>
        <v>0</v>
      </c>
      <c r="D4255" s="7">
        <f t="shared" si="200"/>
        <v>0</v>
      </c>
      <c r="E4255" s="7">
        <v>533807</v>
      </c>
      <c r="F4255" t="s">
        <v>50</v>
      </c>
      <c r="G4255" t="s">
        <v>136</v>
      </c>
      <c r="H4255" s="7" t="s">
        <v>137</v>
      </c>
      <c r="I4255" s="7" t="s">
        <v>148</v>
      </c>
      <c r="J4255" t="s">
        <v>18</v>
      </c>
      <c r="K4255">
        <v>44.3</v>
      </c>
      <c r="L4255">
        <v>1</v>
      </c>
      <c r="M4255">
        <v>118.7</v>
      </c>
      <c r="N4255">
        <v>2.76</v>
      </c>
    </row>
    <row r="4256" spans="1:14" x14ac:dyDescent="0.25">
      <c r="A4256" s="7">
        <v>536349</v>
      </c>
      <c r="B4256" s="7">
        <f t="shared" si="198"/>
        <v>0</v>
      </c>
      <c r="C4256" s="7">
        <f t="shared" si="199"/>
        <v>0</v>
      </c>
      <c r="D4256" s="7">
        <f t="shared" si="200"/>
        <v>0</v>
      </c>
      <c r="E4256" s="7">
        <v>533807</v>
      </c>
      <c r="F4256" t="s">
        <v>50</v>
      </c>
      <c r="G4256" t="s">
        <v>136</v>
      </c>
      <c r="H4256" s="7" t="s">
        <v>137</v>
      </c>
      <c r="I4256" s="7" t="s">
        <v>148</v>
      </c>
      <c r="J4256" t="s">
        <v>18</v>
      </c>
      <c r="K4256">
        <v>30.3</v>
      </c>
      <c r="L4256">
        <v>2</v>
      </c>
      <c r="M4256">
        <v>57</v>
      </c>
      <c r="N4256">
        <v>2.76</v>
      </c>
    </row>
    <row r="4257" spans="1:14" x14ac:dyDescent="0.25">
      <c r="A4257" s="7">
        <v>536351</v>
      </c>
      <c r="B4257" s="7">
        <f t="shared" si="198"/>
        <v>0</v>
      </c>
      <c r="C4257" s="7">
        <f t="shared" si="199"/>
        <v>0</v>
      </c>
      <c r="D4257" s="7">
        <f t="shared" si="200"/>
        <v>0</v>
      </c>
      <c r="E4257" s="7">
        <v>533807</v>
      </c>
      <c r="F4257" t="s">
        <v>50</v>
      </c>
      <c r="G4257" t="s">
        <v>136</v>
      </c>
      <c r="H4257" s="7" t="s">
        <v>137</v>
      </c>
      <c r="I4257" s="7" t="s">
        <v>148</v>
      </c>
      <c r="J4257" t="s">
        <v>18</v>
      </c>
      <c r="K4257">
        <v>42.4</v>
      </c>
      <c r="L4257">
        <v>3</v>
      </c>
      <c r="M4257">
        <v>57</v>
      </c>
      <c r="N4257">
        <v>2.76</v>
      </c>
    </row>
    <row r="4258" spans="1:14" x14ac:dyDescent="0.25">
      <c r="A4258" s="7">
        <v>536357</v>
      </c>
      <c r="B4258" s="7">
        <f t="shared" si="198"/>
        <v>0</v>
      </c>
      <c r="C4258" s="7">
        <f t="shared" si="199"/>
        <v>0</v>
      </c>
      <c r="D4258" s="7">
        <f t="shared" si="200"/>
        <v>0</v>
      </c>
      <c r="E4258" s="7">
        <v>533807</v>
      </c>
      <c r="F4258" t="s">
        <v>50</v>
      </c>
      <c r="G4258" t="s">
        <v>136</v>
      </c>
      <c r="H4258" s="7" t="s">
        <v>137</v>
      </c>
      <c r="I4258" s="7" t="s">
        <v>148</v>
      </c>
      <c r="J4258" t="s">
        <v>18</v>
      </c>
      <c r="K4258">
        <v>44.1</v>
      </c>
      <c r="L4258">
        <v>7</v>
      </c>
      <c r="M4258">
        <v>40.4</v>
      </c>
      <c r="N4258">
        <v>2.76</v>
      </c>
    </row>
    <row r="4259" spans="1:14" x14ac:dyDescent="0.25">
      <c r="A4259" s="7">
        <v>536359</v>
      </c>
      <c r="B4259" s="7">
        <f t="shared" si="198"/>
        <v>0</v>
      </c>
      <c r="C4259" s="7">
        <f t="shared" si="199"/>
        <v>0</v>
      </c>
      <c r="D4259" s="7">
        <f t="shared" si="200"/>
        <v>0</v>
      </c>
      <c r="E4259" s="7">
        <v>533807</v>
      </c>
      <c r="F4259" t="s">
        <v>50</v>
      </c>
      <c r="G4259" t="s">
        <v>136</v>
      </c>
      <c r="H4259" s="7" t="s">
        <v>137</v>
      </c>
      <c r="I4259" s="7" t="s">
        <v>148</v>
      </c>
      <c r="J4259" t="s">
        <v>18</v>
      </c>
      <c r="K4259">
        <v>46.1</v>
      </c>
      <c r="L4259">
        <v>1</v>
      </c>
      <c r="M4259">
        <v>118.7</v>
      </c>
      <c r="N4259">
        <v>2.76</v>
      </c>
    </row>
    <row r="4260" spans="1:14" x14ac:dyDescent="0.25">
      <c r="A4260" s="7">
        <v>536361</v>
      </c>
      <c r="B4260" s="7">
        <f t="shared" si="198"/>
        <v>0</v>
      </c>
      <c r="C4260" s="7">
        <f t="shared" si="199"/>
        <v>0</v>
      </c>
      <c r="D4260" s="7">
        <f t="shared" si="200"/>
        <v>0</v>
      </c>
      <c r="E4260" s="7">
        <v>533807</v>
      </c>
      <c r="F4260" t="s">
        <v>50</v>
      </c>
      <c r="G4260" t="s">
        <v>136</v>
      </c>
      <c r="H4260" s="7" t="s">
        <v>137</v>
      </c>
      <c r="I4260" s="7" t="s">
        <v>148</v>
      </c>
      <c r="J4260" t="s">
        <v>18</v>
      </c>
      <c r="K4260">
        <v>42.3</v>
      </c>
      <c r="L4260">
        <v>3</v>
      </c>
      <c r="M4260">
        <v>57</v>
      </c>
      <c r="N4260">
        <v>2.76</v>
      </c>
    </row>
    <row r="4261" spans="1:14" x14ac:dyDescent="0.25">
      <c r="A4261" s="7">
        <v>536363</v>
      </c>
      <c r="B4261" s="7">
        <f t="shared" si="198"/>
        <v>0</v>
      </c>
      <c r="C4261" s="7">
        <f t="shared" si="199"/>
        <v>0</v>
      </c>
      <c r="D4261" s="7">
        <f t="shared" si="200"/>
        <v>0</v>
      </c>
      <c r="E4261" s="7">
        <v>533807</v>
      </c>
      <c r="F4261" t="s">
        <v>50</v>
      </c>
      <c r="G4261" t="s">
        <v>136</v>
      </c>
      <c r="H4261" s="7" t="s">
        <v>137</v>
      </c>
      <c r="I4261" s="7" t="s">
        <v>148</v>
      </c>
      <c r="J4261" t="s">
        <v>18</v>
      </c>
      <c r="K4261">
        <v>30.5</v>
      </c>
      <c r="L4261">
        <v>2</v>
      </c>
      <c r="M4261">
        <v>57</v>
      </c>
      <c r="N4261">
        <v>2.76</v>
      </c>
    </row>
    <row r="4262" spans="1:14" x14ac:dyDescent="0.25">
      <c r="A4262" s="7">
        <v>536367</v>
      </c>
      <c r="B4262" s="7">
        <f t="shared" si="198"/>
        <v>0</v>
      </c>
      <c r="C4262" s="7">
        <f t="shared" si="199"/>
        <v>0</v>
      </c>
      <c r="D4262" s="7">
        <f t="shared" si="200"/>
        <v>0</v>
      </c>
      <c r="E4262" s="7">
        <v>533807</v>
      </c>
      <c r="F4262" t="s">
        <v>50</v>
      </c>
      <c r="G4262" t="s">
        <v>136</v>
      </c>
      <c r="H4262" s="7" t="s">
        <v>137</v>
      </c>
      <c r="I4262" s="7" t="s">
        <v>148</v>
      </c>
      <c r="J4262" t="s">
        <v>18</v>
      </c>
      <c r="K4262">
        <v>45.4</v>
      </c>
      <c r="L4262">
        <v>3</v>
      </c>
      <c r="M4262">
        <v>57</v>
      </c>
      <c r="N4262">
        <v>2.76</v>
      </c>
    </row>
    <row r="4263" spans="1:14" x14ac:dyDescent="0.25">
      <c r="A4263" s="7">
        <v>536369</v>
      </c>
      <c r="B4263" s="7">
        <f t="shared" si="198"/>
        <v>0</v>
      </c>
      <c r="C4263" s="7">
        <f t="shared" si="199"/>
        <v>0</v>
      </c>
      <c r="D4263" s="7">
        <f t="shared" si="200"/>
        <v>0</v>
      </c>
      <c r="E4263" s="7">
        <v>533807</v>
      </c>
      <c r="F4263" t="s">
        <v>50</v>
      </c>
      <c r="G4263" t="s">
        <v>136</v>
      </c>
      <c r="H4263" s="7" t="s">
        <v>137</v>
      </c>
      <c r="I4263" s="7" t="s">
        <v>148</v>
      </c>
      <c r="J4263" t="s">
        <v>18</v>
      </c>
      <c r="K4263">
        <v>42.5</v>
      </c>
      <c r="L4263">
        <v>1</v>
      </c>
      <c r="M4263">
        <v>118.7</v>
      </c>
      <c r="N4263">
        <v>2.76</v>
      </c>
    </row>
    <row r="4264" spans="1:14" x14ac:dyDescent="0.25">
      <c r="A4264" s="7">
        <v>536371</v>
      </c>
      <c r="B4264" s="7">
        <f t="shared" si="198"/>
        <v>0</v>
      </c>
      <c r="C4264" s="7">
        <f t="shared" si="199"/>
        <v>0</v>
      </c>
      <c r="D4264" s="7">
        <f t="shared" si="200"/>
        <v>0</v>
      </c>
      <c r="E4264" s="7">
        <v>533807</v>
      </c>
      <c r="F4264" t="s">
        <v>50</v>
      </c>
      <c r="G4264" t="s">
        <v>136</v>
      </c>
      <c r="H4264" s="7" t="s">
        <v>137</v>
      </c>
      <c r="I4264" s="7" t="s">
        <v>148</v>
      </c>
      <c r="J4264" t="s">
        <v>18</v>
      </c>
      <c r="K4264">
        <v>30.6</v>
      </c>
      <c r="L4264">
        <v>1</v>
      </c>
      <c r="M4264">
        <v>92</v>
      </c>
      <c r="N4264">
        <v>2.76</v>
      </c>
    </row>
    <row r="4265" spans="1:14" x14ac:dyDescent="0.25">
      <c r="A4265" s="7">
        <v>536373</v>
      </c>
      <c r="B4265" s="7">
        <f t="shared" si="198"/>
        <v>0</v>
      </c>
      <c r="C4265" s="7">
        <f t="shared" si="199"/>
        <v>0</v>
      </c>
      <c r="D4265" s="7">
        <f t="shared" si="200"/>
        <v>0</v>
      </c>
      <c r="E4265" s="7">
        <v>533807</v>
      </c>
      <c r="F4265" t="s">
        <v>50</v>
      </c>
      <c r="G4265" t="s">
        <v>136</v>
      </c>
      <c r="H4265" s="7" t="s">
        <v>137</v>
      </c>
      <c r="I4265" s="7" t="s">
        <v>148</v>
      </c>
      <c r="J4265" t="s">
        <v>18</v>
      </c>
      <c r="K4265">
        <v>44.1</v>
      </c>
      <c r="L4265">
        <v>1</v>
      </c>
      <c r="M4265">
        <v>118.7</v>
      </c>
      <c r="N4265">
        <v>2.76</v>
      </c>
    </row>
    <row r="4266" spans="1:14" x14ac:dyDescent="0.25">
      <c r="A4266" s="7">
        <v>536375</v>
      </c>
      <c r="B4266" s="7">
        <f t="shared" si="198"/>
        <v>0</v>
      </c>
      <c r="C4266" s="7">
        <f t="shared" si="199"/>
        <v>0</v>
      </c>
      <c r="D4266" s="7">
        <f t="shared" si="200"/>
        <v>0</v>
      </c>
      <c r="E4266" s="7">
        <v>533807</v>
      </c>
      <c r="F4266" t="s">
        <v>50</v>
      </c>
      <c r="G4266" t="s">
        <v>136</v>
      </c>
      <c r="H4266" s="7" t="s">
        <v>137</v>
      </c>
      <c r="I4266" s="7" t="s">
        <v>148</v>
      </c>
      <c r="J4266" t="s">
        <v>18</v>
      </c>
      <c r="K4266">
        <v>45.5</v>
      </c>
      <c r="L4266">
        <v>1</v>
      </c>
      <c r="M4266">
        <v>118.7</v>
      </c>
      <c r="N4266">
        <v>2.76</v>
      </c>
    </row>
    <row r="4267" spans="1:14" x14ac:dyDescent="0.25">
      <c r="A4267" s="7">
        <v>536377</v>
      </c>
      <c r="B4267" s="7">
        <f t="shared" si="198"/>
        <v>0</v>
      </c>
      <c r="C4267" s="7">
        <f t="shared" si="199"/>
        <v>0</v>
      </c>
      <c r="D4267" s="7">
        <f t="shared" si="200"/>
        <v>0</v>
      </c>
      <c r="E4267" s="7">
        <v>533807</v>
      </c>
      <c r="F4267" t="s">
        <v>50</v>
      </c>
      <c r="G4267" t="s">
        <v>136</v>
      </c>
      <c r="H4267" s="7" t="s">
        <v>137</v>
      </c>
      <c r="I4267" s="7" t="s">
        <v>148</v>
      </c>
      <c r="J4267" t="s">
        <v>18</v>
      </c>
      <c r="K4267">
        <v>42.2</v>
      </c>
      <c r="L4267">
        <v>3</v>
      </c>
      <c r="M4267">
        <v>57</v>
      </c>
      <c r="N4267">
        <v>2.76</v>
      </c>
    </row>
    <row r="4268" spans="1:14" x14ac:dyDescent="0.25">
      <c r="A4268" s="7">
        <v>536379</v>
      </c>
      <c r="B4268" s="7">
        <f t="shared" si="198"/>
        <v>0</v>
      </c>
      <c r="C4268" s="7">
        <f t="shared" si="199"/>
        <v>0</v>
      </c>
      <c r="D4268" s="7">
        <f t="shared" si="200"/>
        <v>0</v>
      </c>
      <c r="E4268" s="7">
        <v>533807</v>
      </c>
      <c r="F4268" t="s">
        <v>50</v>
      </c>
      <c r="G4268" t="s">
        <v>136</v>
      </c>
      <c r="H4268" s="7" t="s">
        <v>137</v>
      </c>
      <c r="I4268" s="7" t="s">
        <v>148</v>
      </c>
      <c r="J4268" t="s">
        <v>18</v>
      </c>
      <c r="K4268">
        <v>30.4</v>
      </c>
      <c r="L4268">
        <v>1</v>
      </c>
      <c r="M4268">
        <v>92</v>
      </c>
      <c r="N4268">
        <v>2.76</v>
      </c>
    </row>
    <row r="4269" spans="1:14" x14ac:dyDescent="0.25">
      <c r="A4269" s="7">
        <v>536381</v>
      </c>
      <c r="B4269" s="7">
        <f t="shared" si="198"/>
        <v>0</v>
      </c>
      <c r="C4269" s="7">
        <f t="shared" si="199"/>
        <v>0</v>
      </c>
      <c r="D4269" s="7">
        <f t="shared" si="200"/>
        <v>0</v>
      </c>
      <c r="E4269" s="7">
        <v>533807</v>
      </c>
      <c r="F4269" t="s">
        <v>50</v>
      </c>
      <c r="G4269" t="s">
        <v>136</v>
      </c>
      <c r="H4269" s="7" t="s">
        <v>137</v>
      </c>
      <c r="I4269" s="7" t="s">
        <v>148</v>
      </c>
      <c r="J4269" t="s">
        <v>18</v>
      </c>
      <c r="K4269">
        <v>44</v>
      </c>
      <c r="L4269">
        <v>1</v>
      </c>
      <c r="M4269">
        <v>118.7</v>
      </c>
      <c r="N4269">
        <v>2.76</v>
      </c>
    </row>
    <row r="4270" spans="1:14" x14ac:dyDescent="0.25">
      <c r="A4270" s="7">
        <v>536383</v>
      </c>
      <c r="B4270" s="7">
        <f t="shared" si="198"/>
        <v>0</v>
      </c>
      <c r="C4270" s="7">
        <f t="shared" si="199"/>
        <v>0</v>
      </c>
      <c r="D4270" s="7">
        <f t="shared" si="200"/>
        <v>0</v>
      </c>
      <c r="E4270" s="7">
        <v>533807</v>
      </c>
      <c r="F4270" t="s">
        <v>50</v>
      </c>
      <c r="G4270" t="s">
        <v>136</v>
      </c>
      <c r="H4270" s="7" t="s">
        <v>137</v>
      </c>
      <c r="I4270" s="7" t="s">
        <v>148</v>
      </c>
      <c r="J4270" t="s">
        <v>18</v>
      </c>
      <c r="K4270">
        <v>46</v>
      </c>
      <c r="L4270">
        <v>1</v>
      </c>
      <c r="M4270">
        <v>118.7</v>
      </c>
      <c r="N4270">
        <v>2.76</v>
      </c>
    </row>
    <row r="4271" spans="1:14" x14ac:dyDescent="0.25">
      <c r="A4271" s="7">
        <v>536385</v>
      </c>
      <c r="B4271" s="7">
        <f t="shared" si="198"/>
        <v>0</v>
      </c>
      <c r="C4271" s="7">
        <f t="shared" si="199"/>
        <v>0</v>
      </c>
      <c r="D4271" s="7">
        <f t="shared" si="200"/>
        <v>0</v>
      </c>
      <c r="E4271" s="7">
        <v>533807</v>
      </c>
      <c r="F4271" t="s">
        <v>50</v>
      </c>
      <c r="G4271" t="s">
        <v>136</v>
      </c>
      <c r="H4271" s="7" t="s">
        <v>137</v>
      </c>
      <c r="I4271" s="7" t="s">
        <v>148</v>
      </c>
      <c r="J4271" t="s">
        <v>18</v>
      </c>
      <c r="K4271">
        <v>42.2</v>
      </c>
      <c r="L4271">
        <v>2</v>
      </c>
      <c r="M4271">
        <v>73.5</v>
      </c>
      <c r="N4271">
        <v>2.76</v>
      </c>
    </row>
    <row r="4272" spans="1:14" x14ac:dyDescent="0.25">
      <c r="A4272" s="7">
        <v>536387</v>
      </c>
      <c r="B4272" s="7">
        <f t="shared" si="198"/>
        <v>0</v>
      </c>
      <c r="C4272" s="7">
        <f t="shared" si="199"/>
        <v>0</v>
      </c>
      <c r="D4272" s="7">
        <f t="shared" si="200"/>
        <v>0</v>
      </c>
      <c r="E4272" s="7">
        <v>533807</v>
      </c>
      <c r="F4272" t="s">
        <v>50</v>
      </c>
      <c r="G4272" t="s">
        <v>136</v>
      </c>
      <c r="H4272" s="7" t="s">
        <v>137</v>
      </c>
      <c r="I4272" s="7" t="s">
        <v>148</v>
      </c>
      <c r="J4272" t="s">
        <v>18</v>
      </c>
      <c r="K4272">
        <v>30.4</v>
      </c>
      <c r="L4272">
        <v>1</v>
      </c>
      <c r="M4272">
        <v>92</v>
      </c>
      <c r="N4272">
        <v>2.76</v>
      </c>
    </row>
    <row r="4273" spans="1:14" x14ac:dyDescent="0.25">
      <c r="A4273" s="7">
        <v>536389</v>
      </c>
      <c r="B4273" s="7">
        <f t="shared" si="198"/>
        <v>0</v>
      </c>
      <c r="C4273" s="7">
        <f t="shared" si="199"/>
        <v>0</v>
      </c>
      <c r="D4273" s="7">
        <f t="shared" si="200"/>
        <v>0</v>
      </c>
      <c r="E4273" s="7">
        <v>533807</v>
      </c>
      <c r="F4273" t="s">
        <v>50</v>
      </c>
      <c r="G4273" t="s">
        <v>136</v>
      </c>
      <c r="H4273" s="7" t="s">
        <v>137</v>
      </c>
      <c r="I4273" s="7" t="s">
        <v>148</v>
      </c>
      <c r="J4273" t="s">
        <v>18</v>
      </c>
      <c r="K4273">
        <v>44.3</v>
      </c>
      <c r="L4273">
        <v>1</v>
      </c>
      <c r="M4273">
        <v>118.7</v>
      </c>
      <c r="N4273">
        <v>2.76</v>
      </c>
    </row>
    <row r="4274" spans="1:14" x14ac:dyDescent="0.25">
      <c r="A4274" s="7">
        <v>536391</v>
      </c>
      <c r="B4274" s="7">
        <f t="shared" si="198"/>
        <v>0</v>
      </c>
      <c r="C4274" s="7">
        <f t="shared" si="199"/>
        <v>0</v>
      </c>
      <c r="D4274" s="7">
        <f t="shared" si="200"/>
        <v>0</v>
      </c>
      <c r="E4274" s="7">
        <v>533807</v>
      </c>
      <c r="F4274" t="s">
        <v>50</v>
      </c>
      <c r="G4274" t="s">
        <v>136</v>
      </c>
      <c r="H4274" s="7" t="s">
        <v>137</v>
      </c>
      <c r="I4274" s="7" t="s">
        <v>148</v>
      </c>
      <c r="J4274" t="s">
        <v>18</v>
      </c>
      <c r="K4274">
        <v>45.7</v>
      </c>
      <c r="L4274">
        <v>3</v>
      </c>
      <c r="M4274">
        <v>57</v>
      </c>
      <c r="N4274">
        <v>2.76</v>
      </c>
    </row>
    <row r="4275" spans="1:14" x14ac:dyDescent="0.25">
      <c r="A4275" s="7">
        <v>536393</v>
      </c>
      <c r="B4275" s="7">
        <f t="shared" si="198"/>
        <v>0</v>
      </c>
      <c r="C4275" s="7">
        <f t="shared" si="199"/>
        <v>0</v>
      </c>
      <c r="D4275" s="7">
        <f t="shared" si="200"/>
        <v>0</v>
      </c>
      <c r="E4275" s="7">
        <v>533807</v>
      </c>
      <c r="F4275" t="s">
        <v>50</v>
      </c>
      <c r="G4275" t="s">
        <v>136</v>
      </c>
      <c r="H4275" s="7" t="s">
        <v>137</v>
      </c>
      <c r="I4275" s="7" t="s">
        <v>148</v>
      </c>
      <c r="J4275" t="s">
        <v>18</v>
      </c>
      <c r="K4275">
        <v>55.8</v>
      </c>
      <c r="L4275">
        <v>3</v>
      </c>
      <c r="M4275">
        <v>64.5</v>
      </c>
      <c r="N4275">
        <v>2.76</v>
      </c>
    </row>
    <row r="4276" spans="1:14" x14ac:dyDescent="0.25">
      <c r="A4276" s="7">
        <v>536397</v>
      </c>
      <c r="B4276" s="7">
        <f t="shared" si="198"/>
        <v>0</v>
      </c>
      <c r="C4276" s="7">
        <f t="shared" si="199"/>
        <v>0</v>
      </c>
      <c r="D4276" s="7">
        <f t="shared" si="200"/>
        <v>0</v>
      </c>
      <c r="E4276" s="7">
        <v>533807</v>
      </c>
      <c r="F4276" t="s">
        <v>50</v>
      </c>
      <c r="G4276" t="s">
        <v>136</v>
      </c>
      <c r="H4276" s="7" t="s">
        <v>137</v>
      </c>
      <c r="I4276" s="7" t="s">
        <v>148</v>
      </c>
      <c r="J4276" t="s">
        <v>18</v>
      </c>
      <c r="K4276">
        <v>44</v>
      </c>
      <c r="L4276">
        <v>1</v>
      </c>
      <c r="M4276">
        <v>118.7</v>
      </c>
      <c r="N4276">
        <v>2.76</v>
      </c>
    </row>
    <row r="4277" spans="1:14" x14ac:dyDescent="0.25">
      <c r="A4277" s="7">
        <v>536399</v>
      </c>
      <c r="B4277" s="7">
        <f t="shared" si="198"/>
        <v>0</v>
      </c>
      <c r="C4277" s="7">
        <f t="shared" si="199"/>
        <v>0</v>
      </c>
      <c r="D4277" s="7">
        <f t="shared" si="200"/>
        <v>0</v>
      </c>
      <c r="E4277" s="7">
        <v>533807</v>
      </c>
      <c r="F4277" t="s">
        <v>50</v>
      </c>
      <c r="G4277" t="s">
        <v>136</v>
      </c>
      <c r="H4277" s="7" t="s">
        <v>137</v>
      </c>
      <c r="I4277" s="7" t="s">
        <v>148</v>
      </c>
      <c r="J4277" t="s">
        <v>18</v>
      </c>
      <c r="K4277">
        <v>45.4</v>
      </c>
      <c r="L4277">
        <v>3</v>
      </c>
      <c r="M4277">
        <v>57</v>
      </c>
      <c r="N4277">
        <v>2.76</v>
      </c>
    </row>
    <row r="4278" spans="1:14" x14ac:dyDescent="0.25">
      <c r="A4278" s="7">
        <v>536401</v>
      </c>
      <c r="B4278" s="7">
        <f t="shared" si="198"/>
        <v>0</v>
      </c>
      <c r="C4278" s="7">
        <f t="shared" si="199"/>
        <v>0</v>
      </c>
      <c r="D4278" s="7">
        <f t="shared" si="200"/>
        <v>0</v>
      </c>
      <c r="E4278" s="7">
        <v>533807</v>
      </c>
      <c r="F4278" t="s">
        <v>50</v>
      </c>
      <c r="G4278" t="s">
        <v>136</v>
      </c>
      <c r="H4278" s="7" t="s">
        <v>137</v>
      </c>
      <c r="I4278" s="7" t="s">
        <v>148</v>
      </c>
      <c r="J4278" t="s">
        <v>18</v>
      </c>
      <c r="K4278">
        <v>55.8</v>
      </c>
      <c r="L4278">
        <v>4</v>
      </c>
      <c r="M4278">
        <v>52.4</v>
      </c>
      <c r="N4278">
        <v>2.76</v>
      </c>
    </row>
    <row r="4279" spans="1:14" x14ac:dyDescent="0.25">
      <c r="A4279" s="7">
        <v>536403</v>
      </c>
      <c r="B4279" s="7">
        <f t="shared" si="198"/>
        <v>0</v>
      </c>
      <c r="C4279" s="7">
        <f t="shared" si="199"/>
        <v>0</v>
      </c>
      <c r="D4279" s="7">
        <f t="shared" si="200"/>
        <v>0</v>
      </c>
      <c r="E4279" s="7">
        <v>533807</v>
      </c>
      <c r="F4279" t="s">
        <v>50</v>
      </c>
      <c r="G4279" t="s">
        <v>136</v>
      </c>
      <c r="H4279" s="7" t="s">
        <v>137</v>
      </c>
      <c r="I4279" s="7" t="s">
        <v>148</v>
      </c>
      <c r="J4279" t="s">
        <v>18</v>
      </c>
      <c r="K4279">
        <v>44.2</v>
      </c>
      <c r="L4279">
        <v>4</v>
      </c>
      <c r="M4279">
        <v>46.3</v>
      </c>
      <c r="N4279">
        <v>2.76</v>
      </c>
    </row>
    <row r="4280" spans="1:14" x14ac:dyDescent="0.25">
      <c r="A4280" s="7">
        <v>536405</v>
      </c>
      <c r="B4280" s="7">
        <f t="shared" si="198"/>
        <v>0</v>
      </c>
      <c r="C4280" s="7">
        <f t="shared" si="199"/>
        <v>0</v>
      </c>
      <c r="D4280" s="7">
        <f t="shared" si="200"/>
        <v>0</v>
      </c>
      <c r="E4280" s="7">
        <v>533807</v>
      </c>
      <c r="F4280" t="s">
        <v>50</v>
      </c>
      <c r="G4280" t="s">
        <v>136</v>
      </c>
      <c r="H4280" s="7" t="s">
        <v>137</v>
      </c>
      <c r="I4280" s="7" t="s">
        <v>148</v>
      </c>
      <c r="J4280" t="s">
        <v>18</v>
      </c>
      <c r="K4280">
        <v>44.2</v>
      </c>
      <c r="L4280">
        <v>5</v>
      </c>
      <c r="M4280">
        <v>40.4</v>
      </c>
      <c r="N4280">
        <v>2.76</v>
      </c>
    </row>
    <row r="4281" spans="1:14" x14ac:dyDescent="0.25">
      <c r="A4281" s="7">
        <v>536407</v>
      </c>
      <c r="B4281" s="7">
        <f t="shared" si="198"/>
        <v>0</v>
      </c>
      <c r="C4281" s="7">
        <f t="shared" si="199"/>
        <v>0</v>
      </c>
      <c r="D4281" s="7">
        <f t="shared" si="200"/>
        <v>0</v>
      </c>
      <c r="E4281" s="7">
        <v>533807</v>
      </c>
      <c r="F4281" t="s">
        <v>50</v>
      </c>
      <c r="G4281" t="s">
        <v>136</v>
      </c>
      <c r="H4281" s="7" t="s">
        <v>137</v>
      </c>
      <c r="I4281" s="7" t="s">
        <v>148</v>
      </c>
      <c r="J4281" t="s">
        <v>18</v>
      </c>
      <c r="K4281">
        <v>45.7</v>
      </c>
      <c r="L4281">
        <v>4</v>
      </c>
      <c r="M4281">
        <v>46.3</v>
      </c>
      <c r="N4281">
        <v>2.76</v>
      </c>
    </row>
    <row r="4282" spans="1:14" x14ac:dyDescent="0.25">
      <c r="A4282" s="7">
        <v>536409</v>
      </c>
      <c r="B4282" s="7">
        <f t="shared" si="198"/>
        <v>0</v>
      </c>
      <c r="C4282" s="7">
        <f t="shared" si="199"/>
        <v>0</v>
      </c>
      <c r="D4282" s="7">
        <f t="shared" si="200"/>
        <v>0</v>
      </c>
      <c r="E4282" s="7">
        <v>533807</v>
      </c>
      <c r="F4282" t="s">
        <v>50</v>
      </c>
      <c r="G4282" t="s">
        <v>136</v>
      </c>
      <c r="H4282" s="7" t="s">
        <v>137</v>
      </c>
      <c r="I4282" s="7" t="s">
        <v>148</v>
      </c>
      <c r="J4282" t="s">
        <v>18</v>
      </c>
      <c r="K4282">
        <v>56.2</v>
      </c>
      <c r="L4282">
        <v>1</v>
      </c>
      <c r="M4282">
        <v>134.30000000000001</v>
      </c>
      <c r="N4282">
        <v>2.76</v>
      </c>
    </row>
    <row r="4283" spans="1:14" x14ac:dyDescent="0.25">
      <c r="A4283" s="7">
        <v>536411</v>
      </c>
      <c r="B4283" s="7">
        <f t="shared" si="198"/>
        <v>0</v>
      </c>
      <c r="C4283" s="7">
        <f t="shared" si="199"/>
        <v>0</v>
      </c>
      <c r="D4283" s="7">
        <f t="shared" si="200"/>
        <v>0</v>
      </c>
      <c r="E4283" s="7">
        <v>533807</v>
      </c>
      <c r="F4283" t="s">
        <v>50</v>
      </c>
      <c r="G4283" t="s">
        <v>136</v>
      </c>
      <c r="H4283" s="7" t="s">
        <v>137</v>
      </c>
      <c r="I4283" s="7" t="s">
        <v>148</v>
      </c>
      <c r="J4283" t="s">
        <v>18</v>
      </c>
      <c r="K4283">
        <v>44.1</v>
      </c>
      <c r="L4283">
        <v>2</v>
      </c>
      <c r="M4283">
        <v>73.5</v>
      </c>
      <c r="N4283">
        <v>2.76</v>
      </c>
    </row>
    <row r="4284" spans="1:14" x14ac:dyDescent="0.25">
      <c r="A4284" s="7">
        <v>536413</v>
      </c>
      <c r="B4284" s="7">
        <f t="shared" si="198"/>
        <v>0</v>
      </c>
      <c r="C4284" s="7">
        <f t="shared" si="199"/>
        <v>0</v>
      </c>
      <c r="D4284" s="7">
        <f t="shared" si="200"/>
        <v>0</v>
      </c>
      <c r="E4284" s="7">
        <v>533807</v>
      </c>
      <c r="F4284" t="s">
        <v>50</v>
      </c>
      <c r="G4284" t="s">
        <v>136</v>
      </c>
      <c r="H4284" s="7" t="s">
        <v>137</v>
      </c>
      <c r="I4284" s="7" t="s">
        <v>148</v>
      </c>
      <c r="J4284" t="s">
        <v>18</v>
      </c>
      <c r="K4284">
        <v>44.1</v>
      </c>
      <c r="L4284">
        <v>1</v>
      </c>
      <c r="M4284">
        <v>118.7</v>
      </c>
      <c r="N4284">
        <v>2.76</v>
      </c>
    </row>
    <row r="4285" spans="1:14" x14ac:dyDescent="0.25">
      <c r="A4285" s="7">
        <v>536415</v>
      </c>
      <c r="B4285" s="7">
        <f t="shared" si="198"/>
        <v>0</v>
      </c>
      <c r="C4285" s="7">
        <f t="shared" si="199"/>
        <v>0</v>
      </c>
      <c r="D4285" s="7">
        <f t="shared" si="200"/>
        <v>0</v>
      </c>
      <c r="E4285" s="7">
        <v>533807</v>
      </c>
      <c r="F4285" t="s">
        <v>50</v>
      </c>
      <c r="G4285" t="s">
        <v>136</v>
      </c>
      <c r="H4285" s="7" t="s">
        <v>137</v>
      </c>
      <c r="I4285" s="7" t="s">
        <v>148</v>
      </c>
      <c r="J4285" t="s">
        <v>18</v>
      </c>
      <c r="K4285">
        <v>45.5</v>
      </c>
      <c r="L4285">
        <v>1</v>
      </c>
      <c r="M4285">
        <v>118.7</v>
      </c>
      <c r="N4285">
        <v>2.76</v>
      </c>
    </row>
    <row r="4286" spans="1:14" x14ac:dyDescent="0.25">
      <c r="A4286" s="7">
        <v>536417</v>
      </c>
      <c r="B4286" s="7">
        <f t="shared" si="198"/>
        <v>0</v>
      </c>
      <c r="C4286" s="7">
        <f t="shared" si="199"/>
        <v>0</v>
      </c>
      <c r="D4286" s="7">
        <f t="shared" si="200"/>
        <v>0</v>
      </c>
      <c r="E4286" s="7">
        <v>533807</v>
      </c>
      <c r="F4286" t="s">
        <v>50</v>
      </c>
      <c r="G4286" t="s">
        <v>136</v>
      </c>
      <c r="H4286" s="7" t="s">
        <v>137</v>
      </c>
      <c r="I4286" s="7" t="s">
        <v>148</v>
      </c>
      <c r="J4286" t="s">
        <v>18</v>
      </c>
      <c r="K4286">
        <v>56.6</v>
      </c>
      <c r="L4286">
        <v>3</v>
      </c>
      <c r="M4286">
        <v>64.5</v>
      </c>
      <c r="N4286">
        <v>2.76</v>
      </c>
    </row>
    <row r="4287" spans="1:14" x14ac:dyDescent="0.25">
      <c r="A4287" s="7">
        <v>536419</v>
      </c>
      <c r="B4287" s="7">
        <f t="shared" si="198"/>
        <v>0</v>
      </c>
      <c r="C4287" s="7">
        <f t="shared" si="199"/>
        <v>0</v>
      </c>
      <c r="D4287" s="7">
        <f t="shared" si="200"/>
        <v>0</v>
      </c>
      <c r="E4287" s="7">
        <v>533807</v>
      </c>
      <c r="F4287" t="s">
        <v>50</v>
      </c>
      <c r="G4287" t="s">
        <v>136</v>
      </c>
      <c r="H4287" s="7" t="s">
        <v>137</v>
      </c>
      <c r="I4287" s="7" t="s">
        <v>148</v>
      </c>
      <c r="J4287" t="s">
        <v>18</v>
      </c>
      <c r="K4287">
        <v>44.2</v>
      </c>
      <c r="L4287">
        <v>2</v>
      </c>
      <c r="M4287">
        <v>73.5</v>
      </c>
      <c r="N4287">
        <v>2.76</v>
      </c>
    </row>
    <row r="4288" spans="1:14" x14ac:dyDescent="0.25">
      <c r="A4288" s="7">
        <v>536421</v>
      </c>
      <c r="B4288" s="7">
        <f t="shared" si="198"/>
        <v>0</v>
      </c>
      <c r="C4288" s="7">
        <f t="shared" si="199"/>
        <v>0</v>
      </c>
      <c r="D4288" s="7">
        <f t="shared" si="200"/>
        <v>0</v>
      </c>
      <c r="E4288" s="7">
        <v>533807</v>
      </c>
      <c r="F4288" t="s">
        <v>50</v>
      </c>
      <c r="G4288" t="s">
        <v>136</v>
      </c>
      <c r="H4288" s="7" t="s">
        <v>137</v>
      </c>
      <c r="I4288" s="7" t="s">
        <v>148</v>
      </c>
      <c r="J4288" t="s">
        <v>18</v>
      </c>
      <c r="K4288">
        <v>44.3</v>
      </c>
      <c r="L4288">
        <v>5</v>
      </c>
      <c r="M4288">
        <v>40.4</v>
      </c>
      <c r="N4288">
        <v>2.76</v>
      </c>
    </row>
    <row r="4289" spans="1:14" x14ac:dyDescent="0.25">
      <c r="A4289" s="7">
        <v>536423</v>
      </c>
      <c r="B4289" s="7">
        <f t="shared" si="198"/>
        <v>0</v>
      </c>
      <c r="C4289" s="7">
        <f t="shared" si="199"/>
        <v>0</v>
      </c>
      <c r="D4289" s="7">
        <f t="shared" si="200"/>
        <v>0</v>
      </c>
      <c r="E4289" s="7">
        <v>533807</v>
      </c>
      <c r="F4289" t="s">
        <v>50</v>
      </c>
      <c r="G4289" t="s">
        <v>136</v>
      </c>
      <c r="H4289" s="7" t="s">
        <v>137</v>
      </c>
      <c r="I4289" s="7" t="s">
        <v>148</v>
      </c>
      <c r="J4289" t="s">
        <v>18</v>
      </c>
      <c r="K4289">
        <v>45.4</v>
      </c>
      <c r="L4289">
        <v>3</v>
      </c>
      <c r="M4289">
        <v>57</v>
      </c>
      <c r="N4289">
        <v>2.76</v>
      </c>
    </row>
    <row r="4290" spans="1:14" x14ac:dyDescent="0.25">
      <c r="A4290" s="7">
        <v>536425</v>
      </c>
      <c r="B4290" s="7">
        <f t="shared" si="198"/>
        <v>0</v>
      </c>
      <c r="C4290" s="7">
        <f t="shared" si="199"/>
        <v>0</v>
      </c>
      <c r="D4290" s="7">
        <f t="shared" si="200"/>
        <v>0</v>
      </c>
      <c r="E4290" s="7">
        <v>533807</v>
      </c>
      <c r="F4290" t="s">
        <v>50</v>
      </c>
      <c r="G4290" t="s">
        <v>136</v>
      </c>
      <c r="H4290" s="7" t="s">
        <v>137</v>
      </c>
      <c r="I4290" s="7" t="s">
        <v>148</v>
      </c>
      <c r="J4290" t="s">
        <v>18</v>
      </c>
      <c r="K4290">
        <v>45.9</v>
      </c>
      <c r="L4290">
        <v>1</v>
      </c>
      <c r="M4290">
        <v>118.7</v>
      </c>
      <c r="N4290">
        <v>2.76</v>
      </c>
    </row>
    <row r="4291" spans="1:14" x14ac:dyDescent="0.25">
      <c r="A4291" s="7">
        <v>536427</v>
      </c>
      <c r="B4291" s="7">
        <f t="shared" ref="B4291:B4354" si="201">IF(A4291=A4292,1,0)</f>
        <v>0</v>
      </c>
      <c r="C4291" s="7">
        <f t="shared" ref="C4291:C4354" si="202">IF(A4291=A4290,1,0)</f>
        <v>0</v>
      </c>
      <c r="D4291" s="7">
        <f t="shared" ref="D4291:D4354" si="203">B4291+C4291</f>
        <v>0</v>
      </c>
      <c r="E4291" s="7">
        <v>533807</v>
      </c>
      <c r="F4291" t="s">
        <v>50</v>
      </c>
      <c r="G4291" t="s">
        <v>136</v>
      </c>
      <c r="H4291" s="7" t="s">
        <v>137</v>
      </c>
      <c r="I4291" s="7" t="s">
        <v>148</v>
      </c>
      <c r="J4291" t="s">
        <v>18</v>
      </c>
      <c r="K4291">
        <v>44.1</v>
      </c>
      <c r="L4291">
        <v>1</v>
      </c>
      <c r="M4291">
        <v>118.7</v>
      </c>
      <c r="N4291">
        <v>2.76</v>
      </c>
    </row>
    <row r="4292" spans="1:14" x14ac:dyDescent="0.25">
      <c r="A4292" s="7">
        <v>536429</v>
      </c>
      <c r="B4292" s="7">
        <f t="shared" si="201"/>
        <v>0</v>
      </c>
      <c r="C4292" s="7">
        <f t="shared" si="202"/>
        <v>0</v>
      </c>
      <c r="D4292" s="7">
        <f t="shared" si="203"/>
        <v>0</v>
      </c>
      <c r="E4292" s="7">
        <v>533807</v>
      </c>
      <c r="F4292" t="s">
        <v>50</v>
      </c>
      <c r="G4292" t="s">
        <v>136</v>
      </c>
      <c r="H4292" s="7" t="s">
        <v>137</v>
      </c>
      <c r="I4292" s="7" t="s">
        <v>148</v>
      </c>
      <c r="J4292" t="s">
        <v>18</v>
      </c>
      <c r="K4292">
        <v>44</v>
      </c>
      <c r="L4292">
        <v>3</v>
      </c>
      <c r="M4292">
        <v>57</v>
      </c>
      <c r="N4292">
        <v>2.76</v>
      </c>
    </row>
    <row r="4293" spans="1:14" x14ac:dyDescent="0.25">
      <c r="A4293" s="7">
        <v>536431</v>
      </c>
      <c r="B4293" s="7">
        <f t="shared" si="201"/>
        <v>0</v>
      </c>
      <c r="C4293" s="7">
        <f t="shared" si="202"/>
        <v>0</v>
      </c>
      <c r="D4293" s="7">
        <f t="shared" si="203"/>
        <v>0</v>
      </c>
      <c r="E4293" s="7">
        <v>533807</v>
      </c>
      <c r="F4293" t="s">
        <v>50</v>
      </c>
      <c r="G4293" t="s">
        <v>136</v>
      </c>
      <c r="H4293" s="7" t="s">
        <v>137</v>
      </c>
      <c r="I4293" s="7" t="s">
        <v>148</v>
      </c>
      <c r="J4293" t="s">
        <v>18</v>
      </c>
      <c r="K4293">
        <v>45.4</v>
      </c>
      <c r="L4293">
        <v>1</v>
      </c>
      <c r="M4293">
        <v>118.7</v>
      </c>
      <c r="N4293">
        <v>2.76</v>
      </c>
    </row>
    <row r="4294" spans="1:14" x14ac:dyDescent="0.25">
      <c r="A4294" s="7">
        <v>536433</v>
      </c>
      <c r="B4294" s="7">
        <f t="shared" si="201"/>
        <v>0</v>
      </c>
      <c r="C4294" s="7">
        <f t="shared" si="202"/>
        <v>0</v>
      </c>
      <c r="D4294" s="7">
        <f t="shared" si="203"/>
        <v>0</v>
      </c>
      <c r="E4294" s="7">
        <v>533807</v>
      </c>
      <c r="F4294" t="s">
        <v>50</v>
      </c>
      <c r="G4294" t="s">
        <v>136</v>
      </c>
      <c r="H4294" s="7" t="s">
        <v>137</v>
      </c>
      <c r="I4294" s="7" t="s">
        <v>148</v>
      </c>
      <c r="J4294" t="s">
        <v>18</v>
      </c>
      <c r="K4294">
        <v>56.3</v>
      </c>
      <c r="L4294">
        <v>1</v>
      </c>
      <c r="M4294">
        <v>134.30000000000001</v>
      </c>
      <c r="N4294">
        <v>2.76</v>
      </c>
    </row>
    <row r="4295" spans="1:14" x14ac:dyDescent="0.25">
      <c r="A4295" s="7">
        <v>536435</v>
      </c>
      <c r="B4295" s="7">
        <f t="shared" si="201"/>
        <v>0</v>
      </c>
      <c r="C4295" s="7">
        <f t="shared" si="202"/>
        <v>0</v>
      </c>
      <c r="D4295" s="7">
        <f t="shared" si="203"/>
        <v>0</v>
      </c>
      <c r="E4295" s="7">
        <v>533807</v>
      </c>
      <c r="F4295" t="s">
        <v>50</v>
      </c>
      <c r="G4295" t="s">
        <v>136</v>
      </c>
      <c r="H4295" s="7" t="s">
        <v>137</v>
      </c>
      <c r="I4295" s="7" t="s">
        <v>148</v>
      </c>
      <c r="J4295" t="s">
        <v>18</v>
      </c>
      <c r="K4295">
        <v>44.2</v>
      </c>
      <c r="L4295">
        <v>3</v>
      </c>
      <c r="M4295">
        <v>57</v>
      </c>
      <c r="N4295">
        <v>2.76</v>
      </c>
    </row>
    <row r="4296" spans="1:14" x14ac:dyDescent="0.25">
      <c r="A4296" s="7">
        <v>536441</v>
      </c>
      <c r="B4296" s="7">
        <f t="shared" si="201"/>
        <v>0</v>
      </c>
      <c r="C4296" s="7">
        <f t="shared" si="202"/>
        <v>0</v>
      </c>
      <c r="D4296" s="7">
        <f t="shared" si="203"/>
        <v>0</v>
      </c>
      <c r="E4296" s="7">
        <v>533807</v>
      </c>
      <c r="F4296" t="s">
        <v>50</v>
      </c>
      <c r="G4296" t="s">
        <v>136</v>
      </c>
      <c r="H4296" s="7" t="s">
        <v>137</v>
      </c>
      <c r="I4296" s="7" t="s">
        <v>148</v>
      </c>
      <c r="J4296" t="s">
        <v>18</v>
      </c>
      <c r="K4296">
        <v>45.8</v>
      </c>
      <c r="L4296">
        <v>5</v>
      </c>
      <c r="M4296">
        <v>40.4</v>
      </c>
      <c r="N4296">
        <v>2.76</v>
      </c>
    </row>
    <row r="4297" spans="1:14" x14ac:dyDescent="0.25">
      <c r="A4297" s="7">
        <v>536443</v>
      </c>
      <c r="B4297" s="7">
        <f t="shared" si="201"/>
        <v>0</v>
      </c>
      <c r="C4297" s="7">
        <f t="shared" si="202"/>
        <v>0</v>
      </c>
      <c r="D4297" s="7">
        <f t="shared" si="203"/>
        <v>0</v>
      </c>
      <c r="E4297" s="7">
        <v>533807</v>
      </c>
      <c r="F4297" t="s">
        <v>50</v>
      </c>
      <c r="G4297" t="s">
        <v>136</v>
      </c>
      <c r="H4297" s="7" t="s">
        <v>137</v>
      </c>
      <c r="I4297" s="7" t="s">
        <v>148</v>
      </c>
      <c r="J4297" t="s">
        <v>18</v>
      </c>
      <c r="K4297">
        <v>44.3</v>
      </c>
      <c r="L4297">
        <v>1</v>
      </c>
      <c r="M4297">
        <v>118.7</v>
      </c>
      <c r="N4297">
        <v>2.76</v>
      </c>
    </row>
    <row r="4298" spans="1:14" x14ac:dyDescent="0.25">
      <c r="A4298" s="7">
        <v>536445</v>
      </c>
      <c r="B4298" s="7">
        <f t="shared" si="201"/>
        <v>0</v>
      </c>
      <c r="C4298" s="7">
        <f t="shared" si="202"/>
        <v>0</v>
      </c>
      <c r="D4298" s="7">
        <f t="shared" si="203"/>
        <v>0</v>
      </c>
      <c r="E4298" s="7">
        <v>533807</v>
      </c>
      <c r="F4298" t="s">
        <v>50</v>
      </c>
      <c r="G4298" t="s">
        <v>136</v>
      </c>
      <c r="H4298" s="7" t="s">
        <v>137</v>
      </c>
      <c r="I4298" s="7" t="s">
        <v>148</v>
      </c>
      <c r="J4298" t="s">
        <v>18</v>
      </c>
      <c r="K4298">
        <v>30.3</v>
      </c>
      <c r="L4298">
        <v>1</v>
      </c>
      <c r="M4298">
        <v>92</v>
      </c>
      <c r="N4298">
        <v>2.76</v>
      </c>
    </row>
    <row r="4299" spans="1:14" x14ac:dyDescent="0.25">
      <c r="A4299" s="7">
        <v>536447</v>
      </c>
      <c r="B4299" s="7">
        <f t="shared" si="201"/>
        <v>0</v>
      </c>
      <c r="C4299" s="7">
        <f t="shared" si="202"/>
        <v>0</v>
      </c>
      <c r="D4299" s="7">
        <f t="shared" si="203"/>
        <v>0</v>
      </c>
      <c r="E4299" s="7">
        <v>533807</v>
      </c>
      <c r="F4299" t="s">
        <v>50</v>
      </c>
      <c r="G4299" t="s">
        <v>136</v>
      </c>
      <c r="H4299" s="7" t="s">
        <v>137</v>
      </c>
      <c r="I4299" s="7" t="s">
        <v>148</v>
      </c>
      <c r="J4299" t="s">
        <v>18</v>
      </c>
      <c r="K4299">
        <v>42.4</v>
      </c>
      <c r="L4299">
        <v>1</v>
      </c>
      <c r="M4299">
        <v>118.7</v>
      </c>
      <c r="N4299">
        <v>2.76</v>
      </c>
    </row>
    <row r="4300" spans="1:14" x14ac:dyDescent="0.25">
      <c r="A4300" s="7">
        <v>536451</v>
      </c>
      <c r="B4300" s="7">
        <f t="shared" si="201"/>
        <v>0</v>
      </c>
      <c r="C4300" s="7">
        <f t="shared" si="202"/>
        <v>0</v>
      </c>
      <c r="D4300" s="7">
        <f t="shared" si="203"/>
        <v>0</v>
      </c>
      <c r="E4300" s="7">
        <v>533807</v>
      </c>
      <c r="F4300" t="s">
        <v>50</v>
      </c>
      <c r="G4300" t="s">
        <v>136</v>
      </c>
      <c r="H4300" s="7" t="s">
        <v>137</v>
      </c>
      <c r="I4300" s="7" t="s">
        <v>148</v>
      </c>
      <c r="J4300" t="s">
        <v>18</v>
      </c>
      <c r="K4300">
        <v>44.3</v>
      </c>
      <c r="L4300">
        <v>1</v>
      </c>
      <c r="M4300">
        <v>118.7</v>
      </c>
      <c r="N4300">
        <v>2.76</v>
      </c>
    </row>
    <row r="4301" spans="1:14" x14ac:dyDescent="0.25">
      <c r="A4301" s="7">
        <v>536453</v>
      </c>
      <c r="B4301" s="7">
        <f t="shared" si="201"/>
        <v>0</v>
      </c>
      <c r="C4301" s="7">
        <f t="shared" si="202"/>
        <v>0</v>
      </c>
      <c r="D4301" s="7">
        <f t="shared" si="203"/>
        <v>0</v>
      </c>
      <c r="E4301" s="7">
        <v>533807</v>
      </c>
      <c r="F4301" t="s">
        <v>50</v>
      </c>
      <c r="G4301" t="s">
        <v>136</v>
      </c>
      <c r="H4301" s="7" t="s">
        <v>137</v>
      </c>
      <c r="I4301" s="7" t="s">
        <v>148</v>
      </c>
      <c r="J4301" t="s">
        <v>18</v>
      </c>
      <c r="K4301">
        <v>30.3</v>
      </c>
      <c r="L4301">
        <v>1</v>
      </c>
      <c r="M4301">
        <v>92</v>
      </c>
      <c r="N4301">
        <v>2.76</v>
      </c>
    </row>
    <row r="4302" spans="1:14" x14ac:dyDescent="0.25">
      <c r="A4302" s="7">
        <v>536455</v>
      </c>
      <c r="B4302" s="7">
        <f t="shared" si="201"/>
        <v>0</v>
      </c>
      <c r="C4302" s="7">
        <f t="shared" si="202"/>
        <v>0</v>
      </c>
      <c r="D4302" s="7">
        <f t="shared" si="203"/>
        <v>0</v>
      </c>
      <c r="E4302" s="7">
        <v>533807</v>
      </c>
      <c r="F4302" t="s">
        <v>50</v>
      </c>
      <c r="G4302" t="s">
        <v>136</v>
      </c>
      <c r="H4302" s="7" t="s">
        <v>137</v>
      </c>
      <c r="I4302" s="7" t="s">
        <v>148</v>
      </c>
      <c r="J4302" t="s">
        <v>18</v>
      </c>
      <c r="K4302">
        <v>42.2</v>
      </c>
      <c r="L4302">
        <v>3</v>
      </c>
      <c r="M4302">
        <v>57</v>
      </c>
      <c r="N4302">
        <v>2.76</v>
      </c>
    </row>
    <row r="4303" spans="1:14" x14ac:dyDescent="0.25">
      <c r="A4303" s="7">
        <v>536457</v>
      </c>
      <c r="B4303" s="7">
        <f t="shared" si="201"/>
        <v>0</v>
      </c>
      <c r="C4303" s="7">
        <f t="shared" si="202"/>
        <v>0</v>
      </c>
      <c r="D4303" s="7">
        <f t="shared" si="203"/>
        <v>0</v>
      </c>
      <c r="E4303" s="7">
        <v>533807</v>
      </c>
      <c r="F4303" t="s">
        <v>50</v>
      </c>
      <c r="G4303" t="s">
        <v>136</v>
      </c>
      <c r="H4303" s="7" t="s">
        <v>137</v>
      </c>
      <c r="I4303" s="7" t="s">
        <v>148</v>
      </c>
      <c r="J4303" t="s">
        <v>18</v>
      </c>
      <c r="K4303">
        <v>45.9</v>
      </c>
      <c r="L4303">
        <v>1</v>
      </c>
      <c r="M4303">
        <v>118.7</v>
      </c>
      <c r="N4303">
        <v>2.76</v>
      </c>
    </row>
    <row r="4304" spans="1:14" x14ac:dyDescent="0.25">
      <c r="A4304" s="7">
        <v>536459</v>
      </c>
      <c r="B4304" s="7">
        <f t="shared" si="201"/>
        <v>0</v>
      </c>
      <c r="C4304" s="7">
        <f t="shared" si="202"/>
        <v>0</v>
      </c>
      <c r="D4304" s="7">
        <f t="shared" si="203"/>
        <v>0</v>
      </c>
      <c r="E4304" s="7">
        <v>533807</v>
      </c>
      <c r="F4304" t="s">
        <v>50</v>
      </c>
      <c r="G4304" t="s">
        <v>136</v>
      </c>
      <c r="H4304" s="7" t="s">
        <v>137</v>
      </c>
      <c r="I4304" s="7" t="s">
        <v>148</v>
      </c>
      <c r="J4304" t="s">
        <v>18</v>
      </c>
      <c r="K4304">
        <v>44</v>
      </c>
      <c r="L4304">
        <v>2</v>
      </c>
      <c r="M4304">
        <v>73.5</v>
      </c>
      <c r="N4304">
        <v>2.76</v>
      </c>
    </row>
    <row r="4305" spans="1:14" x14ac:dyDescent="0.25">
      <c r="A4305" s="7">
        <v>536461</v>
      </c>
      <c r="B4305" s="7">
        <f t="shared" si="201"/>
        <v>1</v>
      </c>
      <c r="C4305" s="7">
        <f t="shared" si="202"/>
        <v>0</v>
      </c>
      <c r="D4305" s="7">
        <f t="shared" si="203"/>
        <v>1</v>
      </c>
      <c r="E4305" s="7">
        <v>533809</v>
      </c>
      <c r="F4305" t="s">
        <v>50</v>
      </c>
      <c r="G4305" t="s">
        <v>111</v>
      </c>
      <c r="H4305" s="7">
        <v>26</v>
      </c>
      <c r="I4305" s="7" t="s">
        <v>148</v>
      </c>
      <c r="J4305" t="s">
        <v>18</v>
      </c>
      <c r="K4305">
        <v>40.700000000000003</v>
      </c>
      <c r="L4305">
        <v>5</v>
      </c>
      <c r="M4305">
        <v>40.4</v>
      </c>
      <c r="N4305">
        <v>2.76</v>
      </c>
    </row>
    <row r="4306" spans="1:14" x14ac:dyDescent="0.25">
      <c r="A4306" s="7">
        <v>536461</v>
      </c>
      <c r="B4306" s="7">
        <f t="shared" si="201"/>
        <v>0</v>
      </c>
      <c r="C4306" s="7">
        <f t="shared" si="202"/>
        <v>1</v>
      </c>
      <c r="D4306" s="7">
        <f t="shared" si="203"/>
        <v>1</v>
      </c>
      <c r="E4306" s="7">
        <v>533809</v>
      </c>
      <c r="F4306" t="s">
        <v>50</v>
      </c>
      <c r="G4306" t="s">
        <v>111</v>
      </c>
      <c r="H4306" s="7">
        <v>26</v>
      </c>
      <c r="I4306" s="7" t="s">
        <v>148</v>
      </c>
      <c r="J4306" t="s">
        <v>18</v>
      </c>
      <c r="K4306">
        <v>40.700000000000003</v>
      </c>
      <c r="L4306">
        <v>5</v>
      </c>
      <c r="M4306">
        <v>40.4</v>
      </c>
      <c r="N4306">
        <v>2.76</v>
      </c>
    </row>
    <row r="4307" spans="1:14" x14ac:dyDescent="0.25">
      <c r="A4307" s="7">
        <v>536463</v>
      </c>
      <c r="B4307" s="7">
        <f t="shared" si="201"/>
        <v>1</v>
      </c>
      <c r="C4307" s="7">
        <f t="shared" si="202"/>
        <v>0</v>
      </c>
      <c r="D4307" s="7">
        <f t="shared" si="203"/>
        <v>1</v>
      </c>
      <c r="E4307" s="7">
        <v>533809</v>
      </c>
      <c r="F4307" t="s">
        <v>50</v>
      </c>
      <c r="G4307" t="s">
        <v>111</v>
      </c>
      <c r="H4307" s="7">
        <v>26</v>
      </c>
      <c r="I4307" s="7" t="s">
        <v>148</v>
      </c>
      <c r="J4307" t="s">
        <v>18</v>
      </c>
      <c r="K4307">
        <v>62.7</v>
      </c>
      <c r="L4307">
        <v>3</v>
      </c>
      <c r="M4307">
        <v>64.5</v>
      </c>
      <c r="N4307">
        <v>2.76</v>
      </c>
    </row>
    <row r="4308" spans="1:14" x14ac:dyDescent="0.25">
      <c r="A4308" s="7">
        <v>536463</v>
      </c>
      <c r="B4308" s="7">
        <f t="shared" si="201"/>
        <v>0</v>
      </c>
      <c r="C4308" s="7">
        <f t="shared" si="202"/>
        <v>1</v>
      </c>
      <c r="D4308" s="7">
        <f t="shared" si="203"/>
        <v>1</v>
      </c>
      <c r="E4308" s="7">
        <v>533809</v>
      </c>
      <c r="F4308" t="s">
        <v>50</v>
      </c>
      <c r="G4308" t="s">
        <v>111</v>
      </c>
      <c r="H4308" s="7">
        <v>26</v>
      </c>
      <c r="I4308" s="7" t="s">
        <v>148</v>
      </c>
      <c r="J4308" t="s">
        <v>18</v>
      </c>
      <c r="K4308">
        <v>62.7</v>
      </c>
      <c r="L4308">
        <v>3</v>
      </c>
      <c r="M4308">
        <v>64.5</v>
      </c>
      <c r="N4308">
        <v>2.76</v>
      </c>
    </row>
    <row r="4309" spans="1:14" x14ac:dyDescent="0.25">
      <c r="A4309" s="7">
        <v>536465</v>
      </c>
      <c r="B4309" s="7">
        <f t="shared" si="201"/>
        <v>1</v>
      </c>
      <c r="C4309" s="7">
        <f t="shared" si="202"/>
        <v>0</v>
      </c>
      <c r="D4309" s="7">
        <f t="shared" si="203"/>
        <v>1</v>
      </c>
      <c r="E4309" s="7">
        <v>533809</v>
      </c>
      <c r="F4309" t="s">
        <v>50</v>
      </c>
      <c r="G4309" t="s">
        <v>111</v>
      </c>
      <c r="H4309" s="7">
        <v>26</v>
      </c>
      <c r="I4309" s="7" t="s">
        <v>148</v>
      </c>
      <c r="J4309" t="s">
        <v>18</v>
      </c>
      <c r="K4309">
        <v>18</v>
      </c>
      <c r="L4309">
        <v>1</v>
      </c>
      <c r="M4309">
        <v>92</v>
      </c>
      <c r="N4309">
        <v>2.76</v>
      </c>
    </row>
    <row r="4310" spans="1:14" x14ac:dyDescent="0.25">
      <c r="A4310" s="7">
        <v>536465</v>
      </c>
      <c r="B4310" s="7">
        <f t="shared" si="201"/>
        <v>0</v>
      </c>
      <c r="C4310" s="7">
        <f t="shared" si="202"/>
        <v>1</v>
      </c>
      <c r="D4310" s="7">
        <f t="shared" si="203"/>
        <v>1</v>
      </c>
      <c r="E4310" s="7">
        <v>533809</v>
      </c>
      <c r="F4310" t="s">
        <v>50</v>
      </c>
      <c r="G4310" t="s">
        <v>111</v>
      </c>
      <c r="H4310" s="7">
        <v>26</v>
      </c>
      <c r="I4310" s="7" t="s">
        <v>148</v>
      </c>
      <c r="J4310" t="s">
        <v>18</v>
      </c>
      <c r="K4310">
        <v>18</v>
      </c>
      <c r="L4310">
        <v>1</v>
      </c>
      <c r="M4310">
        <v>92</v>
      </c>
      <c r="N4310">
        <v>2.76</v>
      </c>
    </row>
    <row r="4311" spans="1:14" x14ac:dyDescent="0.25">
      <c r="A4311" s="7">
        <v>536466</v>
      </c>
      <c r="B4311" s="7">
        <f t="shared" si="201"/>
        <v>1</v>
      </c>
      <c r="C4311" s="7">
        <f t="shared" si="202"/>
        <v>0</v>
      </c>
      <c r="D4311" s="7">
        <f t="shared" si="203"/>
        <v>1</v>
      </c>
      <c r="E4311" s="7">
        <v>533809</v>
      </c>
      <c r="F4311" t="s">
        <v>50</v>
      </c>
      <c r="G4311" t="s">
        <v>111</v>
      </c>
      <c r="H4311" s="7">
        <v>26</v>
      </c>
      <c r="I4311" s="7" t="s">
        <v>148</v>
      </c>
      <c r="J4311" t="s">
        <v>18</v>
      </c>
      <c r="K4311">
        <v>45.7</v>
      </c>
      <c r="L4311">
        <v>2</v>
      </c>
      <c r="M4311">
        <v>73.5</v>
      </c>
      <c r="N4311">
        <v>2.76</v>
      </c>
    </row>
    <row r="4312" spans="1:14" x14ac:dyDescent="0.25">
      <c r="A4312" s="7">
        <v>536466</v>
      </c>
      <c r="B4312" s="7">
        <f t="shared" si="201"/>
        <v>0</v>
      </c>
      <c r="C4312" s="7">
        <f t="shared" si="202"/>
        <v>1</v>
      </c>
      <c r="D4312" s="7">
        <f t="shared" si="203"/>
        <v>1</v>
      </c>
      <c r="E4312" s="7">
        <v>533809</v>
      </c>
      <c r="F4312" t="s">
        <v>50</v>
      </c>
      <c r="G4312" t="s">
        <v>111</v>
      </c>
      <c r="H4312" s="7">
        <v>26</v>
      </c>
      <c r="I4312" s="7" t="s">
        <v>148</v>
      </c>
      <c r="J4312" t="s">
        <v>18</v>
      </c>
      <c r="K4312">
        <v>45.7</v>
      </c>
      <c r="L4312">
        <v>2</v>
      </c>
      <c r="M4312">
        <v>73.5</v>
      </c>
      <c r="N4312">
        <v>2.76</v>
      </c>
    </row>
    <row r="4313" spans="1:14" x14ac:dyDescent="0.25">
      <c r="A4313" s="7">
        <v>536468</v>
      </c>
      <c r="B4313" s="7">
        <f t="shared" si="201"/>
        <v>1</v>
      </c>
      <c r="C4313" s="7">
        <f t="shared" si="202"/>
        <v>0</v>
      </c>
      <c r="D4313" s="7">
        <f t="shared" si="203"/>
        <v>1</v>
      </c>
      <c r="E4313" s="7">
        <v>533809</v>
      </c>
      <c r="F4313" t="s">
        <v>50</v>
      </c>
      <c r="G4313" t="s">
        <v>111</v>
      </c>
      <c r="H4313" s="7">
        <v>26</v>
      </c>
      <c r="I4313" s="7" t="s">
        <v>148</v>
      </c>
      <c r="J4313" t="s">
        <v>18</v>
      </c>
      <c r="K4313">
        <v>40.799999999999997</v>
      </c>
      <c r="L4313">
        <v>1</v>
      </c>
      <c r="M4313">
        <v>118.7</v>
      </c>
      <c r="N4313">
        <v>2.76</v>
      </c>
    </row>
    <row r="4314" spans="1:14" x14ac:dyDescent="0.25">
      <c r="A4314" s="7">
        <v>536468</v>
      </c>
      <c r="B4314" s="7">
        <f t="shared" si="201"/>
        <v>0</v>
      </c>
      <c r="C4314" s="7">
        <f t="shared" si="202"/>
        <v>1</v>
      </c>
      <c r="D4314" s="7">
        <f t="shared" si="203"/>
        <v>1</v>
      </c>
      <c r="E4314" s="7">
        <v>533809</v>
      </c>
      <c r="F4314" t="s">
        <v>50</v>
      </c>
      <c r="G4314" t="s">
        <v>111</v>
      </c>
      <c r="H4314" s="7">
        <v>26</v>
      </c>
      <c r="I4314" s="7" t="s">
        <v>148</v>
      </c>
      <c r="J4314" t="s">
        <v>18</v>
      </c>
      <c r="K4314">
        <v>40.799999999999997</v>
      </c>
      <c r="L4314">
        <v>1</v>
      </c>
      <c r="M4314">
        <v>118.7</v>
      </c>
      <c r="N4314">
        <v>2.76</v>
      </c>
    </row>
    <row r="4315" spans="1:14" x14ac:dyDescent="0.25">
      <c r="A4315" s="7">
        <v>536470</v>
      </c>
      <c r="B4315" s="7">
        <f t="shared" si="201"/>
        <v>1</v>
      </c>
      <c r="C4315" s="7">
        <f t="shared" si="202"/>
        <v>0</v>
      </c>
      <c r="D4315" s="7">
        <f t="shared" si="203"/>
        <v>1</v>
      </c>
      <c r="E4315" s="7">
        <v>533809</v>
      </c>
      <c r="F4315" t="s">
        <v>50</v>
      </c>
      <c r="G4315" t="s">
        <v>111</v>
      </c>
      <c r="H4315" s="7">
        <v>26</v>
      </c>
      <c r="I4315" s="7" t="s">
        <v>148</v>
      </c>
      <c r="J4315" t="s">
        <v>18</v>
      </c>
      <c r="K4315">
        <v>41</v>
      </c>
      <c r="L4315">
        <v>3</v>
      </c>
      <c r="M4315">
        <v>57</v>
      </c>
      <c r="N4315">
        <v>2.76</v>
      </c>
    </row>
    <row r="4316" spans="1:14" x14ac:dyDescent="0.25">
      <c r="A4316" s="7">
        <v>536470</v>
      </c>
      <c r="B4316" s="7">
        <f t="shared" si="201"/>
        <v>0</v>
      </c>
      <c r="C4316" s="7">
        <f t="shared" si="202"/>
        <v>1</v>
      </c>
      <c r="D4316" s="7">
        <f t="shared" si="203"/>
        <v>1</v>
      </c>
      <c r="E4316" s="7">
        <v>533809</v>
      </c>
      <c r="F4316" t="s">
        <v>50</v>
      </c>
      <c r="G4316" t="s">
        <v>111</v>
      </c>
      <c r="H4316" s="7">
        <v>26</v>
      </c>
      <c r="I4316" s="7" t="s">
        <v>148</v>
      </c>
      <c r="J4316" t="s">
        <v>18</v>
      </c>
      <c r="K4316">
        <v>41</v>
      </c>
      <c r="L4316">
        <v>3</v>
      </c>
      <c r="M4316">
        <v>57</v>
      </c>
      <c r="N4316">
        <v>2.76</v>
      </c>
    </row>
    <row r="4317" spans="1:14" x14ac:dyDescent="0.25">
      <c r="A4317" s="7">
        <v>536472</v>
      </c>
      <c r="B4317" s="7">
        <f t="shared" si="201"/>
        <v>1</v>
      </c>
      <c r="C4317" s="7">
        <f t="shared" si="202"/>
        <v>0</v>
      </c>
      <c r="D4317" s="7">
        <f t="shared" si="203"/>
        <v>1</v>
      </c>
      <c r="E4317" s="7">
        <v>533809</v>
      </c>
      <c r="F4317" t="s">
        <v>50</v>
      </c>
      <c r="G4317" t="s">
        <v>111</v>
      </c>
      <c r="H4317" s="7">
        <v>26</v>
      </c>
      <c r="I4317" s="7" t="s">
        <v>148</v>
      </c>
      <c r="J4317" t="s">
        <v>18</v>
      </c>
      <c r="K4317">
        <v>62.8</v>
      </c>
      <c r="L4317">
        <v>2</v>
      </c>
      <c r="M4317">
        <v>83.2</v>
      </c>
      <c r="N4317">
        <v>2.76</v>
      </c>
    </row>
    <row r="4318" spans="1:14" x14ac:dyDescent="0.25">
      <c r="A4318" s="7">
        <v>536472</v>
      </c>
      <c r="B4318" s="7">
        <f t="shared" si="201"/>
        <v>0</v>
      </c>
      <c r="C4318" s="7">
        <f t="shared" si="202"/>
        <v>1</v>
      </c>
      <c r="D4318" s="7">
        <f t="shared" si="203"/>
        <v>1</v>
      </c>
      <c r="E4318" s="7">
        <v>533809</v>
      </c>
      <c r="F4318" t="s">
        <v>50</v>
      </c>
      <c r="G4318" t="s">
        <v>111</v>
      </c>
      <c r="H4318" s="7">
        <v>26</v>
      </c>
      <c r="I4318" s="7" t="s">
        <v>148</v>
      </c>
      <c r="J4318" t="s">
        <v>18</v>
      </c>
      <c r="K4318">
        <v>62.8</v>
      </c>
      <c r="L4318">
        <v>2</v>
      </c>
      <c r="M4318">
        <v>83.2</v>
      </c>
      <c r="N4318">
        <v>2.76</v>
      </c>
    </row>
    <row r="4319" spans="1:14" x14ac:dyDescent="0.25">
      <c r="A4319" s="7">
        <v>536474</v>
      </c>
      <c r="B4319" s="7">
        <f t="shared" si="201"/>
        <v>1</v>
      </c>
      <c r="C4319" s="7">
        <f t="shared" si="202"/>
        <v>0</v>
      </c>
      <c r="D4319" s="7">
        <f t="shared" si="203"/>
        <v>1</v>
      </c>
      <c r="E4319" s="7">
        <v>533809</v>
      </c>
      <c r="F4319" t="s">
        <v>50</v>
      </c>
      <c r="G4319" t="s">
        <v>111</v>
      </c>
      <c r="H4319" s="7">
        <v>26</v>
      </c>
      <c r="I4319" s="7" t="s">
        <v>148</v>
      </c>
      <c r="J4319" t="s">
        <v>18</v>
      </c>
      <c r="K4319">
        <v>40.700000000000003</v>
      </c>
      <c r="L4319">
        <v>1</v>
      </c>
      <c r="M4319">
        <v>118.7</v>
      </c>
      <c r="N4319">
        <v>2.76</v>
      </c>
    </row>
    <row r="4320" spans="1:14" x14ac:dyDescent="0.25">
      <c r="A4320" s="7">
        <v>536474</v>
      </c>
      <c r="B4320" s="7">
        <f t="shared" si="201"/>
        <v>0</v>
      </c>
      <c r="C4320" s="7">
        <f t="shared" si="202"/>
        <v>1</v>
      </c>
      <c r="D4320" s="7">
        <f t="shared" si="203"/>
        <v>1</v>
      </c>
      <c r="E4320" s="7">
        <v>533809</v>
      </c>
      <c r="F4320" t="s">
        <v>50</v>
      </c>
      <c r="G4320" t="s">
        <v>111</v>
      </c>
      <c r="H4320" s="7">
        <v>26</v>
      </c>
      <c r="I4320" s="7" t="s">
        <v>148</v>
      </c>
      <c r="J4320" t="s">
        <v>18</v>
      </c>
      <c r="K4320">
        <v>40.700000000000003</v>
      </c>
      <c r="L4320">
        <v>1</v>
      </c>
      <c r="M4320">
        <v>118.7</v>
      </c>
      <c r="N4320">
        <v>2.76</v>
      </c>
    </row>
    <row r="4321" spans="1:14" x14ac:dyDescent="0.25">
      <c r="A4321" s="7">
        <v>536476</v>
      </c>
      <c r="B4321" s="7">
        <f t="shared" si="201"/>
        <v>1</v>
      </c>
      <c r="C4321" s="7">
        <f t="shared" si="202"/>
        <v>0</v>
      </c>
      <c r="D4321" s="7">
        <f t="shared" si="203"/>
        <v>1</v>
      </c>
      <c r="E4321" s="7">
        <v>533809</v>
      </c>
      <c r="F4321" t="s">
        <v>50</v>
      </c>
      <c r="G4321" t="s">
        <v>111</v>
      </c>
      <c r="H4321" s="7">
        <v>26</v>
      </c>
      <c r="I4321" s="7" t="s">
        <v>148</v>
      </c>
      <c r="J4321" t="s">
        <v>18</v>
      </c>
      <c r="K4321">
        <v>19</v>
      </c>
      <c r="L4321">
        <v>1</v>
      </c>
      <c r="M4321">
        <v>92</v>
      </c>
      <c r="N4321">
        <v>2.76</v>
      </c>
    </row>
    <row r="4322" spans="1:14" x14ac:dyDescent="0.25">
      <c r="A4322" s="7">
        <v>536476</v>
      </c>
      <c r="B4322" s="7">
        <f t="shared" si="201"/>
        <v>0</v>
      </c>
      <c r="C4322" s="7">
        <f t="shared" si="202"/>
        <v>1</v>
      </c>
      <c r="D4322" s="7">
        <f t="shared" si="203"/>
        <v>1</v>
      </c>
      <c r="E4322" s="7">
        <v>533809</v>
      </c>
      <c r="F4322" t="s">
        <v>50</v>
      </c>
      <c r="G4322" t="s">
        <v>111</v>
      </c>
      <c r="H4322" s="7">
        <v>26</v>
      </c>
      <c r="I4322" s="7" t="s">
        <v>148</v>
      </c>
      <c r="J4322" t="s">
        <v>18</v>
      </c>
      <c r="K4322">
        <v>19</v>
      </c>
      <c r="L4322">
        <v>1</v>
      </c>
      <c r="M4322">
        <v>92</v>
      </c>
      <c r="N4322">
        <v>2.76</v>
      </c>
    </row>
    <row r="4323" spans="1:14" x14ac:dyDescent="0.25">
      <c r="A4323" s="7">
        <v>536477</v>
      </c>
      <c r="B4323" s="7">
        <f t="shared" si="201"/>
        <v>1</v>
      </c>
      <c r="C4323" s="7">
        <f t="shared" si="202"/>
        <v>0</v>
      </c>
      <c r="D4323" s="7">
        <f t="shared" si="203"/>
        <v>1</v>
      </c>
      <c r="E4323" s="7">
        <v>533809</v>
      </c>
      <c r="F4323" t="s">
        <v>50</v>
      </c>
      <c r="G4323" t="s">
        <v>111</v>
      </c>
      <c r="H4323" s="7">
        <v>26</v>
      </c>
      <c r="I4323" s="7" t="s">
        <v>148</v>
      </c>
      <c r="J4323" t="s">
        <v>18</v>
      </c>
      <c r="K4323">
        <v>19.3</v>
      </c>
      <c r="L4323">
        <v>1</v>
      </c>
      <c r="M4323">
        <v>92</v>
      </c>
      <c r="N4323">
        <v>2.76</v>
      </c>
    </row>
    <row r="4324" spans="1:14" x14ac:dyDescent="0.25">
      <c r="A4324" s="7">
        <v>536477</v>
      </c>
      <c r="B4324" s="7">
        <f t="shared" si="201"/>
        <v>0</v>
      </c>
      <c r="C4324" s="7">
        <f t="shared" si="202"/>
        <v>1</v>
      </c>
      <c r="D4324" s="7">
        <f t="shared" si="203"/>
        <v>1</v>
      </c>
      <c r="E4324" s="7">
        <v>533809</v>
      </c>
      <c r="F4324" t="s">
        <v>50</v>
      </c>
      <c r="G4324" t="s">
        <v>111</v>
      </c>
      <c r="H4324" s="7">
        <v>26</v>
      </c>
      <c r="I4324" s="7" t="s">
        <v>148</v>
      </c>
      <c r="J4324" t="s">
        <v>18</v>
      </c>
      <c r="K4324">
        <v>19.3</v>
      </c>
      <c r="L4324">
        <v>1</v>
      </c>
      <c r="M4324">
        <v>92</v>
      </c>
      <c r="N4324">
        <v>2.76</v>
      </c>
    </row>
    <row r="4325" spans="1:14" x14ac:dyDescent="0.25">
      <c r="A4325" s="7">
        <v>536478</v>
      </c>
      <c r="B4325" s="7">
        <f t="shared" si="201"/>
        <v>1</v>
      </c>
      <c r="C4325" s="7">
        <f t="shared" si="202"/>
        <v>0</v>
      </c>
      <c r="D4325" s="7">
        <f t="shared" si="203"/>
        <v>1</v>
      </c>
      <c r="E4325" s="7">
        <v>533809</v>
      </c>
      <c r="F4325" t="s">
        <v>50</v>
      </c>
      <c r="G4325" t="s">
        <v>111</v>
      </c>
      <c r="H4325" s="7">
        <v>26</v>
      </c>
      <c r="I4325" s="7" t="s">
        <v>148</v>
      </c>
      <c r="J4325" t="s">
        <v>18</v>
      </c>
      <c r="K4325">
        <v>26.1</v>
      </c>
      <c r="L4325">
        <v>1</v>
      </c>
      <c r="M4325">
        <v>92</v>
      </c>
      <c r="N4325">
        <v>2.76</v>
      </c>
    </row>
    <row r="4326" spans="1:14" x14ac:dyDescent="0.25">
      <c r="A4326" s="7">
        <v>536478</v>
      </c>
      <c r="B4326" s="7">
        <f t="shared" si="201"/>
        <v>0</v>
      </c>
      <c r="C4326" s="7">
        <f t="shared" si="202"/>
        <v>1</v>
      </c>
      <c r="D4326" s="7">
        <f t="shared" si="203"/>
        <v>1</v>
      </c>
      <c r="E4326" s="7">
        <v>533809</v>
      </c>
      <c r="F4326" t="s">
        <v>50</v>
      </c>
      <c r="G4326" t="s">
        <v>111</v>
      </c>
      <c r="H4326" s="7">
        <v>26</v>
      </c>
      <c r="I4326" s="7" t="s">
        <v>148</v>
      </c>
      <c r="J4326" t="s">
        <v>18</v>
      </c>
      <c r="K4326">
        <v>26.1</v>
      </c>
      <c r="L4326">
        <v>1</v>
      </c>
      <c r="M4326">
        <v>92</v>
      </c>
      <c r="N4326">
        <v>2.76</v>
      </c>
    </row>
    <row r="4327" spans="1:14" x14ac:dyDescent="0.25">
      <c r="A4327" s="7">
        <v>538852</v>
      </c>
      <c r="B4327" s="7">
        <f t="shared" si="201"/>
        <v>0</v>
      </c>
      <c r="C4327" s="7">
        <f t="shared" si="202"/>
        <v>0</v>
      </c>
      <c r="D4327" s="7">
        <f t="shared" si="203"/>
        <v>0</v>
      </c>
      <c r="E4327" s="7">
        <v>533807</v>
      </c>
      <c r="F4327" t="s">
        <v>50</v>
      </c>
      <c r="G4327" t="s">
        <v>136</v>
      </c>
      <c r="H4327" s="7" t="s">
        <v>137</v>
      </c>
      <c r="I4327" s="7" t="s">
        <v>149</v>
      </c>
      <c r="J4327" t="s">
        <v>18</v>
      </c>
      <c r="K4327">
        <v>0</v>
      </c>
      <c r="L4327">
        <v>1</v>
      </c>
      <c r="M4327" t="s">
        <v>149</v>
      </c>
      <c r="N4327" t="s">
        <v>149</v>
      </c>
    </row>
    <row r="4328" spans="1:14" x14ac:dyDescent="0.25">
      <c r="A4328" s="7">
        <v>538853</v>
      </c>
      <c r="B4328" s="7">
        <f t="shared" si="201"/>
        <v>0</v>
      </c>
      <c r="C4328" s="7">
        <f t="shared" si="202"/>
        <v>0</v>
      </c>
      <c r="D4328" s="7">
        <f t="shared" si="203"/>
        <v>0</v>
      </c>
      <c r="E4328" s="7">
        <v>533807</v>
      </c>
      <c r="F4328" t="s">
        <v>50</v>
      </c>
      <c r="G4328" t="s">
        <v>136</v>
      </c>
      <c r="H4328" s="7" t="s">
        <v>137</v>
      </c>
      <c r="I4328" s="7" t="s">
        <v>149</v>
      </c>
      <c r="J4328" t="s">
        <v>18</v>
      </c>
      <c r="K4328">
        <v>0</v>
      </c>
      <c r="L4328">
        <v>1</v>
      </c>
      <c r="M4328" t="s">
        <v>149</v>
      </c>
      <c r="N4328" t="s">
        <v>149</v>
      </c>
    </row>
    <row r="4329" spans="1:14" x14ac:dyDescent="0.25">
      <c r="A4329" s="7">
        <v>539462</v>
      </c>
      <c r="B4329" s="7">
        <f t="shared" si="201"/>
        <v>0</v>
      </c>
      <c r="C4329" s="7">
        <f t="shared" si="202"/>
        <v>0</v>
      </c>
      <c r="D4329" s="7">
        <f t="shared" si="203"/>
        <v>0</v>
      </c>
      <c r="E4329" s="7">
        <v>431516</v>
      </c>
      <c r="F4329" t="s">
        <v>50</v>
      </c>
      <c r="G4329" t="s">
        <v>114</v>
      </c>
      <c r="H4329" s="7" t="s">
        <v>115</v>
      </c>
      <c r="I4329" s="7" t="s">
        <v>148</v>
      </c>
      <c r="J4329" t="s">
        <v>18</v>
      </c>
      <c r="K4329">
        <v>16.2</v>
      </c>
      <c r="L4329">
        <v>3</v>
      </c>
      <c r="M4329">
        <v>44.2</v>
      </c>
      <c r="N4329">
        <v>2.76</v>
      </c>
    </row>
    <row r="4330" spans="1:14" x14ac:dyDescent="0.25">
      <c r="A4330" s="7">
        <v>539985</v>
      </c>
      <c r="B4330" s="7">
        <f t="shared" si="201"/>
        <v>0</v>
      </c>
      <c r="C4330" s="7">
        <f t="shared" si="202"/>
        <v>0</v>
      </c>
      <c r="D4330" s="7">
        <f t="shared" si="203"/>
        <v>0</v>
      </c>
      <c r="E4330" s="7">
        <v>533807</v>
      </c>
      <c r="F4330" t="s">
        <v>50</v>
      </c>
      <c r="G4330" t="s">
        <v>136</v>
      </c>
      <c r="H4330" s="7" t="s">
        <v>137</v>
      </c>
      <c r="I4330" s="7" t="s">
        <v>148</v>
      </c>
      <c r="J4330" t="s">
        <v>18</v>
      </c>
      <c r="K4330">
        <v>44.2</v>
      </c>
      <c r="L4330">
        <v>1</v>
      </c>
      <c r="M4330">
        <v>118.7</v>
      </c>
      <c r="N4330">
        <v>2.76</v>
      </c>
    </row>
    <row r="4331" spans="1:14" x14ac:dyDescent="0.25">
      <c r="A4331" s="7">
        <v>544808</v>
      </c>
      <c r="B4331" s="7">
        <f t="shared" si="201"/>
        <v>0</v>
      </c>
      <c r="C4331" s="7">
        <f t="shared" si="202"/>
        <v>0</v>
      </c>
      <c r="D4331" s="7">
        <f t="shared" si="203"/>
        <v>0</v>
      </c>
      <c r="E4331" s="7">
        <v>431038</v>
      </c>
      <c r="F4331" t="s">
        <v>29</v>
      </c>
      <c r="G4331" t="s">
        <v>64</v>
      </c>
      <c r="H4331" s="7">
        <v>11</v>
      </c>
      <c r="I4331" s="7" t="s">
        <v>148</v>
      </c>
      <c r="J4331" t="s">
        <v>11</v>
      </c>
      <c r="K4331">
        <v>45.9</v>
      </c>
      <c r="L4331">
        <v>1</v>
      </c>
      <c r="M4331">
        <v>167.6</v>
      </c>
      <c r="N4331">
        <v>1.9870000000000001</v>
      </c>
    </row>
    <row r="4332" spans="1:14" x14ac:dyDescent="0.25">
      <c r="A4332" s="7">
        <v>544979</v>
      </c>
      <c r="B4332" s="7">
        <f t="shared" si="201"/>
        <v>0</v>
      </c>
      <c r="C4332" s="7">
        <f t="shared" si="202"/>
        <v>0</v>
      </c>
      <c r="D4332" s="7">
        <f t="shared" si="203"/>
        <v>0</v>
      </c>
      <c r="E4332" s="7">
        <v>58314</v>
      </c>
      <c r="F4332" t="s">
        <v>29</v>
      </c>
      <c r="G4332" t="s">
        <v>42</v>
      </c>
      <c r="H4332" s="7">
        <v>6</v>
      </c>
      <c r="I4332" s="7" t="s">
        <v>148</v>
      </c>
      <c r="J4332" t="s">
        <v>11</v>
      </c>
      <c r="K4332">
        <v>28.5</v>
      </c>
      <c r="L4332">
        <v>2</v>
      </c>
      <c r="M4332">
        <v>88</v>
      </c>
      <c r="N4332">
        <v>1.9870000000000001</v>
      </c>
    </row>
    <row r="4333" spans="1:14" x14ac:dyDescent="0.25">
      <c r="A4333" s="7">
        <v>545346</v>
      </c>
      <c r="B4333" s="7">
        <f t="shared" si="201"/>
        <v>1</v>
      </c>
      <c r="C4333" s="7">
        <f t="shared" si="202"/>
        <v>0</v>
      </c>
      <c r="D4333" s="7">
        <f t="shared" si="203"/>
        <v>1</v>
      </c>
      <c r="E4333" s="7">
        <v>349602</v>
      </c>
      <c r="F4333" t="s">
        <v>50</v>
      </c>
      <c r="G4333" t="s">
        <v>90</v>
      </c>
      <c r="H4333" s="7">
        <v>96</v>
      </c>
      <c r="I4333" s="7" t="s">
        <v>148</v>
      </c>
      <c r="J4333" t="s">
        <v>18</v>
      </c>
      <c r="K4333">
        <v>42.6</v>
      </c>
      <c r="L4333">
        <v>1</v>
      </c>
      <c r="M4333">
        <v>118.7</v>
      </c>
      <c r="N4333">
        <v>2.76</v>
      </c>
    </row>
    <row r="4334" spans="1:14" x14ac:dyDescent="0.25">
      <c r="A4334" s="7">
        <v>545346</v>
      </c>
      <c r="B4334" s="7">
        <f t="shared" si="201"/>
        <v>0</v>
      </c>
      <c r="C4334" s="7">
        <f t="shared" si="202"/>
        <v>1</v>
      </c>
      <c r="D4334" s="7">
        <f t="shared" si="203"/>
        <v>1</v>
      </c>
      <c r="E4334" s="7">
        <v>349602</v>
      </c>
      <c r="F4334" t="s">
        <v>50</v>
      </c>
      <c r="G4334" t="s">
        <v>90</v>
      </c>
      <c r="H4334" s="7">
        <v>96</v>
      </c>
      <c r="I4334" s="7" t="s">
        <v>148</v>
      </c>
      <c r="J4334" t="s">
        <v>18</v>
      </c>
      <c r="K4334">
        <v>42.6</v>
      </c>
      <c r="L4334">
        <v>1</v>
      </c>
      <c r="M4334">
        <v>118.7</v>
      </c>
      <c r="N4334">
        <v>2.76</v>
      </c>
    </row>
    <row r="4335" spans="1:14" x14ac:dyDescent="0.25">
      <c r="A4335" s="7">
        <v>579617</v>
      </c>
      <c r="B4335" s="7">
        <f t="shared" si="201"/>
        <v>0</v>
      </c>
      <c r="C4335" s="7">
        <f t="shared" si="202"/>
        <v>0</v>
      </c>
      <c r="D4335" s="7">
        <f t="shared" si="203"/>
        <v>0</v>
      </c>
      <c r="E4335" s="7">
        <v>431445</v>
      </c>
      <c r="F4335" t="s">
        <v>50</v>
      </c>
      <c r="G4335" t="s">
        <v>99</v>
      </c>
      <c r="H4335" s="7">
        <v>4</v>
      </c>
      <c r="I4335" s="7" t="s">
        <v>148</v>
      </c>
      <c r="J4335" t="s">
        <v>18</v>
      </c>
      <c r="K4335">
        <v>45.2</v>
      </c>
      <c r="L4335">
        <v>1</v>
      </c>
      <c r="M4335">
        <v>118.7</v>
      </c>
      <c r="N4335">
        <v>2.76</v>
      </c>
    </row>
    <row r="4336" spans="1:14" x14ac:dyDescent="0.25">
      <c r="A4336" s="7">
        <v>585783</v>
      </c>
      <c r="B4336" s="7">
        <f t="shared" si="201"/>
        <v>0</v>
      </c>
      <c r="C4336" s="7">
        <f t="shared" si="202"/>
        <v>0</v>
      </c>
      <c r="D4336" s="7">
        <f t="shared" si="203"/>
        <v>0</v>
      </c>
      <c r="E4336" s="7">
        <v>431516</v>
      </c>
      <c r="F4336" t="s">
        <v>50</v>
      </c>
      <c r="G4336" t="s">
        <v>114</v>
      </c>
      <c r="H4336" s="7" t="s">
        <v>115</v>
      </c>
      <c r="I4336" s="7" t="s">
        <v>148</v>
      </c>
      <c r="J4336" t="s">
        <v>18</v>
      </c>
      <c r="K4336">
        <v>17.02</v>
      </c>
      <c r="L4336">
        <v>1</v>
      </c>
      <c r="M4336">
        <v>92</v>
      </c>
      <c r="N4336">
        <v>2.76</v>
      </c>
    </row>
    <row r="4337" spans="1:14" x14ac:dyDescent="0.25">
      <c r="A4337" s="7">
        <v>585789</v>
      </c>
      <c r="B4337" s="7">
        <f t="shared" si="201"/>
        <v>0</v>
      </c>
      <c r="C4337" s="7">
        <f t="shared" si="202"/>
        <v>0</v>
      </c>
      <c r="D4337" s="7">
        <f t="shared" si="203"/>
        <v>0</v>
      </c>
      <c r="E4337" s="7">
        <v>431516</v>
      </c>
      <c r="F4337" t="s">
        <v>50</v>
      </c>
      <c r="G4337" t="s">
        <v>114</v>
      </c>
      <c r="H4337" s="7" t="s">
        <v>115</v>
      </c>
      <c r="I4337" s="7" t="s">
        <v>148</v>
      </c>
      <c r="J4337" t="s">
        <v>18</v>
      </c>
      <c r="K4337">
        <v>12.3</v>
      </c>
      <c r="L4337">
        <v>1</v>
      </c>
      <c r="M4337">
        <v>92</v>
      </c>
      <c r="N4337">
        <v>2.76</v>
      </c>
    </row>
    <row r="4338" spans="1:14" x14ac:dyDescent="0.25">
      <c r="A4338" s="7">
        <v>585984</v>
      </c>
      <c r="B4338" s="7">
        <f t="shared" si="201"/>
        <v>1</v>
      </c>
      <c r="C4338" s="7">
        <f t="shared" si="202"/>
        <v>0</v>
      </c>
      <c r="D4338" s="7">
        <f t="shared" si="203"/>
        <v>1</v>
      </c>
      <c r="E4338" s="7">
        <v>447486</v>
      </c>
      <c r="F4338" t="s">
        <v>50</v>
      </c>
      <c r="G4338" t="s">
        <v>101</v>
      </c>
      <c r="H4338" s="7">
        <v>48</v>
      </c>
      <c r="I4338" s="7" t="s">
        <v>148</v>
      </c>
      <c r="J4338" t="s">
        <v>18</v>
      </c>
      <c r="K4338">
        <v>43.8</v>
      </c>
      <c r="L4338">
        <v>1</v>
      </c>
      <c r="M4338">
        <v>118.7</v>
      </c>
      <c r="N4338">
        <v>2.76</v>
      </c>
    </row>
    <row r="4339" spans="1:14" x14ac:dyDescent="0.25">
      <c r="A4339" s="7">
        <v>585984</v>
      </c>
      <c r="B4339" s="7">
        <f t="shared" si="201"/>
        <v>0</v>
      </c>
      <c r="C4339" s="7">
        <f t="shared" si="202"/>
        <v>1</v>
      </c>
      <c r="D4339" s="7">
        <f t="shared" si="203"/>
        <v>1</v>
      </c>
      <c r="E4339" s="7">
        <v>447486</v>
      </c>
      <c r="F4339" t="s">
        <v>50</v>
      </c>
      <c r="G4339" t="s">
        <v>101</v>
      </c>
      <c r="H4339" s="7">
        <v>48</v>
      </c>
      <c r="I4339" s="7" t="s">
        <v>148</v>
      </c>
      <c r="J4339" t="s">
        <v>18</v>
      </c>
      <c r="K4339">
        <v>43.8</v>
      </c>
      <c r="L4339">
        <v>1</v>
      </c>
      <c r="M4339">
        <v>118.7</v>
      </c>
      <c r="N4339">
        <v>2.76</v>
      </c>
    </row>
    <row r="4340" spans="1:14" x14ac:dyDescent="0.25">
      <c r="A4340" s="7">
        <v>587507</v>
      </c>
      <c r="B4340" s="7">
        <f t="shared" si="201"/>
        <v>0</v>
      </c>
      <c r="C4340" s="7">
        <f t="shared" si="202"/>
        <v>0</v>
      </c>
      <c r="D4340" s="7">
        <f t="shared" si="203"/>
        <v>0</v>
      </c>
      <c r="E4340" s="7">
        <v>515454</v>
      </c>
      <c r="F4340" t="s">
        <v>29</v>
      </c>
      <c r="G4340" t="s">
        <v>42</v>
      </c>
      <c r="H4340" s="7">
        <v>8</v>
      </c>
      <c r="I4340" s="7" t="s">
        <v>148</v>
      </c>
      <c r="J4340" t="s">
        <v>18</v>
      </c>
      <c r="K4340">
        <v>97.3</v>
      </c>
      <c r="L4340">
        <v>1</v>
      </c>
      <c r="M4340">
        <v>145.4</v>
      </c>
      <c r="N4340">
        <v>2.76</v>
      </c>
    </row>
    <row r="4341" spans="1:14" x14ac:dyDescent="0.25">
      <c r="A4341" s="7">
        <v>587517</v>
      </c>
      <c r="B4341" s="7">
        <f t="shared" si="201"/>
        <v>0</v>
      </c>
      <c r="C4341" s="7">
        <f t="shared" si="202"/>
        <v>0</v>
      </c>
      <c r="D4341" s="7">
        <f t="shared" si="203"/>
        <v>0</v>
      </c>
      <c r="E4341" s="7">
        <v>587512</v>
      </c>
      <c r="F4341" t="s">
        <v>29</v>
      </c>
      <c r="G4341" t="s">
        <v>46</v>
      </c>
      <c r="H4341" s="7" t="s">
        <v>138</v>
      </c>
      <c r="I4341" s="7" t="s">
        <v>148</v>
      </c>
      <c r="J4341" t="s">
        <v>18</v>
      </c>
      <c r="K4341">
        <v>58</v>
      </c>
      <c r="L4341">
        <v>2</v>
      </c>
      <c r="M4341">
        <v>73.5</v>
      </c>
      <c r="N4341">
        <v>2.76</v>
      </c>
    </row>
    <row r="4342" spans="1:14" x14ac:dyDescent="0.25">
      <c r="A4342" s="7">
        <v>587519</v>
      </c>
      <c r="B4342" s="7">
        <f t="shared" si="201"/>
        <v>0</v>
      </c>
      <c r="C4342" s="7">
        <f t="shared" si="202"/>
        <v>0</v>
      </c>
      <c r="D4342" s="7">
        <f t="shared" si="203"/>
        <v>0</v>
      </c>
      <c r="E4342" s="7">
        <v>587512</v>
      </c>
      <c r="F4342" t="s">
        <v>29</v>
      </c>
      <c r="G4342" t="s">
        <v>46</v>
      </c>
      <c r="H4342" s="7" t="s">
        <v>138</v>
      </c>
      <c r="I4342" s="7" t="s">
        <v>148</v>
      </c>
      <c r="J4342" t="s">
        <v>18</v>
      </c>
      <c r="K4342">
        <v>77.099999999999994</v>
      </c>
      <c r="L4342">
        <v>3</v>
      </c>
      <c r="M4342">
        <v>64.5</v>
      </c>
      <c r="N4342">
        <v>2.76</v>
      </c>
    </row>
    <row r="4343" spans="1:14" x14ac:dyDescent="0.25">
      <c r="A4343" s="7">
        <v>587521</v>
      </c>
      <c r="B4343" s="7">
        <f t="shared" si="201"/>
        <v>0</v>
      </c>
      <c r="C4343" s="7">
        <f t="shared" si="202"/>
        <v>0</v>
      </c>
      <c r="D4343" s="7">
        <f t="shared" si="203"/>
        <v>0</v>
      </c>
      <c r="E4343" s="7">
        <v>587512</v>
      </c>
      <c r="F4343" t="s">
        <v>29</v>
      </c>
      <c r="G4343" t="s">
        <v>46</v>
      </c>
      <c r="H4343" s="7" t="s">
        <v>138</v>
      </c>
      <c r="I4343" s="7" t="s">
        <v>148</v>
      </c>
      <c r="J4343" t="s">
        <v>18</v>
      </c>
      <c r="K4343">
        <v>35.9</v>
      </c>
      <c r="L4343">
        <v>1</v>
      </c>
      <c r="M4343">
        <v>92</v>
      </c>
      <c r="N4343">
        <v>2.76</v>
      </c>
    </row>
    <row r="4344" spans="1:14" x14ac:dyDescent="0.25">
      <c r="A4344" s="7">
        <v>587523</v>
      </c>
      <c r="B4344" s="7">
        <f t="shared" si="201"/>
        <v>0</v>
      </c>
      <c r="C4344" s="7">
        <f t="shared" si="202"/>
        <v>0</v>
      </c>
      <c r="D4344" s="7">
        <f t="shared" si="203"/>
        <v>0</v>
      </c>
      <c r="E4344" s="7">
        <v>587512</v>
      </c>
      <c r="F4344" t="s">
        <v>29</v>
      </c>
      <c r="G4344" t="s">
        <v>46</v>
      </c>
      <c r="H4344" s="7" t="s">
        <v>138</v>
      </c>
      <c r="I4344" s="7" t="s">
        <v>148</v>
      </c>
      <c r="J4344" t="s">
        <v>18</v>
      </c>
      <c r="K4344">
        <v>23.7</v>
      </c>
      <c r="L4344">
        <v>1</v>
      </c>
      <c r="M4344">
        <v>92</v>
      </c>
      <c r="N4344">
        <v>2.76</v>
      </c>
    </row>
    <row r="4345" spans="1:14" x14ac:dyDescent="0.25">
      <c r="A4345" s="7">
        <v>587527</v>
      </c>
      <c r="B4345" s="7">
        <f t="shared" si="201"/>
        <v>0</v>
      </c>
      <c r="C4345" s="7">
        <f t="shared" si="202"/>
        <v>0</v>
      </c>
      <c r="D4345" s="7">
        <f t="shared" si="203"/>
        <v>0</v>
      </c>
      <c r="E4345" s="7">
        <v>587512</v>
      </c>
      <c r="F4345" t="s">
        <v>29</v>
      </c>
      <c r="G4345" t="s">
        <v>46</v>
      </c>
      <c r="H4345" s="7" t="s">
        <v>138</v>
      </c>
      <c r="I4345" s="7" t="s">
        <v>148</v>
      </c>
      <c r="J4345" t="s">
        <v>18</v>
      </c>
      <c r="K4345">
        <v>58.2</v>
      </c>
      <c r="L4345">
        <v>1</v>
      </c>
      <c r="M4345">
        <v>118.7</v>
      </c>
      <c r="N4345">
        <v>2.76</v>
      </c>
    </row>
    <row r="4346" spans="1:14" x14ac:dyDescent="0.25">
      <c r="A4346" s="7">
        <v>587530</v>
      </c>
      <c r="B4346" s="7">
        <f t="shared" si="201"/>
        <v>0</v>
      </c>
      <c r="C4346" s="7">
        <f t="shared" si="202"/>
        <v>0</v>
      </c>
      <c r="D4346" s="7">
        <f t="shared" si="203"/>
        <v>0</v>
      </c>
      <c r="E4346" s="7">
        <v>587512</v>
      </c>
      <c r="F4346" t="s">
        <v>29</v>
      </c>
      <c r="G4346" t="s">
        <v>46</v>
      </c>
      <c r="H4346" s="7" t="s">
        <v>138</v>
      </c>
      <c r="I4346" s="7" t="s">
        <v>148</v>
      </c>
      <c r="J4346" t="s">
        <v>18</v>
      </c>
      <c r="K4346">
        <v>78.400000000000006</v>
      </c>
      <c r="L4346">
        <v>2</v>
      </c>
      <c r="M4346">
        <v>83.2</v>
      </c>
      <c r="N4346">
        <v>2.76</v>
      </c>
    </row>
    <row r="4347" spans="1:14" x14ac:dyDescent="0.25">
      <c r="A4347" s="7">
        <v>587532</v>
      </c>
      <c r="B4347" s="7">
        <f t="shared" si="201"/>
        <v>0</v>
      </c>
      <c r="C4347" s="7">
        <f t="shared" si="202"/>
        <v>0</v>
      </c>
      <c r="D4347" s="7">
        <f t="shared" si="203"/>
        <v>0</v>
      </c>
      <c r="E4347" s="7">
        <v>587512</v>
      </c>
      <c r="F4347" t="s">
        <v>29</v>
      </c>
      <c r="G4347" t="s">
        <v>46</v>
      </c>
      <c r="H4347" s="7" t="s">
        <v>138</v>
      </c>
      <c r="I4347" s="7" t="s">
        <v>148</v>
      </c>
      <c r="J4347" t="s">
        <v>18</v>
      </c>
      <c r="K4347">
        <v>82.9</v>
      </c>
      <c r="L4347">
        <v>4</v>
      </c>
      <c r="M4347">
        <v>52.4</v>
      </c>
      <c r="N4347">
        <v>2.76</v>
      </c>
    </row>
    <row r="4348" spans="1:14" x14ac:dyDescent="0.25">
      <c r="A4348" s="7">
        <v>587534</v>
      </c>
      <c r="B4348" s="7">
        <f t="shared" si="201"/>
        <v>0</v>
      </c>
      <c r="C4348" s="7">
        <f t="shared" si="202"/>
        <v>0</v>
      </c>
      <c r="D4348" s="7">
        <f t="shared" si="203"/>
        <v>0</v>
      </c>
      <c r="E4348" s="7">
        <v>587512</v>
      </c>
      <c r="F4348" t="s">
        <v>29</v>
      </c>
      <c r="G4348" t="s">
        <v>46</v>
      </c>
      <c r="H4348" s="7" t="s">
        <v>138</v>
      </c>
      <c r="I4348" s="7" t="s">
        <v>148</v>
      </c>
      <c r="J4348" t="s">
        <v>18</v>
      </c>
      <c r="K4348">
        <v>81.900000000000006</v>
      </c>
      <c r="L4348">
        <v>4</v>
      </c>
      <c r="M4348">
        <v>52.4</v>
      </c>
      <c r="N4348">
        <v>2.76</v>
      </c>
    </row>
    <row r="4349" spans="1:14" x14ac:dyDescent="0.25">
      <c r="A4349" s="7">
        <v>587536</v>
      </c>
      <c r="B4349" s="7">
        <f t="shared" si="201"/>
        <v>0</v>
      </c>
      <c r="C4349" s="7">
        <f t="shared" si="202"/>
        <v>0</v>
      </c>
      <c r="D4349" s="7">
        <f t="shared" si="203"/>
        <v>0</v>
      </c>
      <c r="E4349" s="7">
        <v>587512</v>
      </c>
      <c r="F4349" t="s">
        <v>29</v>
      </c>
      <c r="G4349" t="s">
        <v>46</v>
      </c>
      <c r="H4349" s="7" t="s">
        <v>138</v>
      </c>
      <c r="I4349" s="7" t="s">
        <v>148</v>
      </c>
      <c r="J4349" t="s">
        <v>18</v>
      </c>
      <c r="K4349">
        <v>76.900000000000006</v>
      </c>
      <c r="L4349">
        <v>4</v>
      </c>
      <c r="M4349">
        <v>52.4</v>
      </c>
      <c r="N4349">
        <v>2.76</v>
      </c>
    </row>
    <row r="4350" spans="1:14" x14ac:dyDescent="0.25">
      <c r="A4350" s="7">
        <v>587538</v>
      </c>
      <c r="B4350" s="7">
        <f t="shared" si="201"/>
        <v>0</v>
      </c>
      <c r="C4350" s="7">
        <f t="shared" si="202"/>
        <v>0</v>
      </c>
      <c r="D4350" s="7">
        <f t="shared" si="203"/>
        <v>0</v>
      </c>
      <c r="E4350" s="7">
        <v>587512</v>
      </c>
      <c r="F4350" t="s">
        <v>29</v>
      </c>
      <c r="G4350" t="s">
        <v>46</v>
      </c>
      <c r="H4350" s="7" t="s">
        <v>138</v>
      </c>
      <c r="I4350" s="7" t="s">
        <v>148</v>
      </c>
      <c r="J4350" t="s">
        <v>18</v>
      </c>
      <c r="K4350">
        <v>52.8</v>
      </c>
      <c r="L4350">
        <v>3</v>
      </c>
      <c r="M4350">
        <v>57</v>
      </c>
      <c r="N4350">
        <v>2.76</v>
      </c>
    </row>
    <row r="4351" spans="1:14" x14ac:dyDescent="0.25">
      <c r="A4351" s="7">
        <v>587539</v>
      </c>
      <c r="B4351" s="7">
        <f t="shared" si="201"/>
        <v>0</v>
      </c>
      <c r="C4351" s="7">
        <f t="shared" si="202"/>
        <v>0</v>
      </c>
      <c r="D4351" s="7">
        <f t="shared" si="203"/>
        <v>0</v>
      </c>
      <c r="E4351" s="7">
        <v>587512</v>
      </c>
      <c r="F4351" t="s">
        <v>29</v>
      </c>
      <c r="G4351" t="s">
        <v>46</v>
      </c>
      <c r="H4351" s="7" t="s">
        <v>138</v>
      </c>
      <c r="I4351" s="7" t="s">
        <v>148</v>
      </c>
      <c r="J4351" t="s">
        <v>18</v>
      </c>
      <c r="K4351">
        <v>41</v>
      </c>
      <c r="L4351">
        <v>1</v>
      </c>
      <c r="M4351">
        <v>92</v>
      </c>
      <c r="N4351">
        <v>2.76</v>
      </c>
    </row>
    <row r="4352" spans="1:14" x14ac:dyDescent="0.25">
      <c r="A4352" s="7">
        <v>587541</v>
      </c>
      <c r="B4352" s="7">
        <f t="shared" si="201"/>
        <v>0</v>
      </c>
      <c r="C4352" s="7">
        <f t="shared" si="202"/>
        <v>0</v>
      </c>
      <c r="D4352" s="7">
        <f t="shared" si="203"/>
        <v>0</v>
      </c>
      <c r="E4352" s="7">
        <v>587512</v>
      </c>
      <c r="F4352" t="s">
        <v>29</v>
      </c>
      <c r="G4352" t="s">
        <v>46</v>
      </c>
      <c r="H4352" s="7" t="s">
        <v>138</v>
      </c>
      <c r="I4352" s="7" t="s">
        <v>148</v>
      </c>
      <c r="J4352" t="s">
        <v>18</v>
      </c>
      <c r="K4352">
        <v>82.7</v>
      </c>
      <c r="L4352">
        <v>2</v>
      </c>
      <c r="M4352">
        <v>83.2</v>
      </c>
      <c r="N4352">
        <v>2.76</v>
      </c>
    </row>
    <row r="4353" spans="1:14" x14ac:dyDescent="0.25">
      <c r="A4353" s="7">
        <v>587543</v>
      </c>
      <c r="B4353" s="7">
        <f t="shared" si="201"/>
        <v>0</v>
      </c>
      <c r="C4353" s="7">
        <f t="shared" si="202"/>
        <v>0</v>
      </c>
      <c r="D4353" s="7">
        <f t="shared" si="203"/>
        <v>0</v>
      </c>
      <c r="E4353" s="7">
        <v>587512</v>
      </c>
      <c r="F4353" t="s">
        <v>29</v>
      </c>
      <c r="G4353" t="s">
        <v>46</v>
      </c>
      <c r="H4353" s="7" t="s">
        <v>138</v>
      </c>
      <c r="I4353" s="7" t="s">
        <v>148</v>
      </c>
      <c r="J4353" t="s">
        <v>18</v>
      </c>
      <c r="K4353">
        <v>72.599999999999994</v>
      </c>
      <c r="L4353">
        <v>1</v>
      </c>
      <c r="M4353">
        <v>134.30000000000001</v>
      </c>
      <c r="N4353">
        <v>2.76</v>
      </c>
    </row>
    <row r="4354" spans="1:14" x14ac:dyDescent="0.25">
      <c r="A4354" s="7">
        <v>587545</v>
      </c>
      <c r="B4354" s="7">
        <f t="shared" si="201"/>
        <v>0</v>
      </c>
      <c r="C4354" s="7">
        <f t="shared" si="202"/>
        <v>0</v>
      </c>
      <c r="D4354" s="7">
        <f t="shared" si="203"/>
        <v>0</v>
      </c>
      <c r="E4354" s="7">
        <v>587512</v>
      </c>
      <c r="F4354" t="s">
        <v>29</v>
      </c>
      <c r="G4354" t="s">
        <v>46</v>
      </c>
      <c r="H4354" s="7" t="s">
        <v>138</v>
      </c>
      <c r="I4354" s="7" t="s">
        <v>148</v>
      </c>
      <c r="J4354" t="s">
        <v>18</v>
      </c>
      <c r="K4354">
        <v>95.2</v>
      </c>
      <c r="L4354">
        <v>1</v>
      </c>
      <c r="M4354">
        <v>134.30000000000001</v>
      </c>
      <c r="N4354">
        <v>2.76</v>
      </c>
    </row>
    <row r="4355" spans="1:14" x14ac:dyDescent="0.25">
      <c r="A4355" s="7">
        <v>587547</v>
      </c>
      <c r="B4355" s="7">
        <f t="shared" ref="B4355:B4418" si="204">IF(A4355=A4356,1,0)</f>
        <v>0</v>
      </c>
      <c r="C4355" s="7">
        <f t="shared" ref="C4355:C4418" si="205">IF(A4355=A4354,1,0)</f>
        <v>0</v>
      </c>
      <c r="D4355" s="7">
        <f t="shared" ref="D4355:D4418" si="206">B4355+C4355</f>
        <v>0</v>
      </c>
      <c r="E4355" s="7">
        <v>587512</v>
      </c>
      <c r="F4355" t="s">
        <v>29</v>
      </c>
      <c r="G4355" t="s">
        <v>46</v>
      </c>
      <c r="H4355" s="7" t="s">
        <v>138</v>
      </c>
      <c r="I4355" s="7" t="s">
        <v>148</v>
      </c>
      <c r="J4355" t="s">
        <v>18</v>
      </c>
      <c r="K4355">
        <v>80.7</v>
      </c>
      <c r="L4355">
        <v>1</v>
      </c>
      <c r="M4355">
        <v>134.30000000000001</v>
      </c>
      <c r="N4355">
        <v>2.76</v>
      </c>
    </row>
    <row r="4356" spans="1:14" x14ac:dyDescent="0.25">
      <c r="A4356" s="7">
        <v>587549</v>
      </c>
      <c r="B4356" s="7">
        <f t="shared" si="204"/>
        <v>0</v>
      </c>
      <c r="C4356" s="7">
        <f t="shared" si="205"/>
        <v>0</v>
      </c>
      <c r="D4356" s="7">
        <f t="shared" si="206"/>
        <v>0</v>
      </c>
      <c r="E4356" s="7">
        <v>587512</v>
      </c>
      <c r="F4356" t="s">
        <v>29</v>
      </c>
      <c r="G4356" t="s">
        <v>46</v>
      </c>
      <c r="H4356" s="7" t="s">
        <v>138</v>
      </c>
      <c r="I4356" s="7" t="s">
        <v>148</v>
      </c>
      <c r="J4356" t="s">
        <v>18</v>
      </c>
      <c r="K4356">
        <v>77.8</v>
      </c>
      <c r="L4356">
        <v>2</v>
      </c>
      <c r="M4356">
        <v>83.2</v>
      </c>
      <c r="N4356">
        <v>2.76</v>
      </c>
    </row>
    <row r="4357" spans="1:14" x14ac:dyDescent="0.25">
      <c r="A4357" s="7">
        <v>587552</v>
      </c>
      <c r="B4357" s="7">
        <f t="shared" si="204"/>
        <v>0</v>
      </c>
      <c r="C4357" s="7">
        <f t="shared" si="205"/>
        <v>0</v>
      </c>
      <c r="D4357" s="7">
        <f t="shared" si="206"/>
        <v>0</v>
      </c>
      <c r="E4357" s="7">
        <v>587512</v>
      </c>
      <c r="F4357" t="s">
        <v>29</v>
      </c>
      <c r="G4357" t="s">
        <v>46</v>
      </c>
      <c r="H4357" s="7" t="s">
        <v>138</v>
      </c>
      <c r="I4357" s="7" t="s">
        <v>148</v>
      </c>
      <c r="J4357" t="s">
        <v>18</v>
      </c>
      <c r="K4357">
        <v>58.7</v>
      </c>
      <c r="L4357">
        <v>3</v>
      </c>
      <c r="M4357">
        <v>57</v>
      </c>
      <c r="N4357">
        <v>2.76</v>
      </c>
    </row>
    <row r="4358" spans="1:14" x14ac:dyDescent="0.25">
      <c r="A4358" s="7">
        <v>587554</v>
      </c>
      <c r="B4358" s="7">
        <f t="shared" si="204"/>
        <v>0</v>
      </c>
      <c r="C4358" s="7">
        <f t="shared" si="205"/>
        <v>0</v>
      </c>
      <c r="D4358" s="7">
        <f t="shared" si="206"/>
        <v>0</v>
      </c>
      <c r="E4358" s="7">
        <v>587512</v>
      </c>
      <c r="F4358" t="s">
        <v>29</v>
      </c>
      <c r="G4358" t="s">
        <v>46</v>
      </c>
      <c r="H4358" s="7" t="s">
        <v>138</v>
      </c>
      <c r="I4358" s="7" t="s">
        <v>148</v>
      </c>
      <c r="J4358" t="s">
        <v>18</v>
      </c>
      <c r="K4358">
        <v>82.1</v>
      </c>
      <c r="L4358">
        <v>3</v>
      </c>
      <c r="M4358">
        <v>64.5</v>
      </c>
      <c r="N4358">
        <v>2.76</v>
      </c>
    </row>
    <row r="4359" spans="1:14" x14ac:dyDescent="0.25">
      <c r="A4359" s="7">
        <v>587556</v>
      </c>
      <c r="B4359" s="7">
        <f t="shared" si="204"/>
        <v>0</v>
      </c>
      <c r="C4359" s="7">
        <f t="shared" si="205"/>
        <v>0</v>
      </c>
      <c r="D4359" s="7">
        <f t="shared" si="206"/>
        <v>0</v>
      </c>
      <c r="E4359" s="7">
        <v>587512</v>
      </c>
      <c r="F4359" t="s">
        <v>29</v>
      </c>
      <c r="G4359" t="s">
        <v>46</v>
      </c>
      <c r="H4359" s="7" t="s">
        <v>138</v>
      </c>
      <c r="I4359" s="7" t="s">
        <v>148</v>
      </c>
      <c r="J4359" t="s">
        <v>18</v>
      </c>
      <c r="K4359">
        <v>78.8</v>
      </c>
      <c r="L4359">
        <v>5</v>
      </c>
      <c r="M4359">
        <v>45.7</v>
      </c>
      <c r="N4359">
        <v>2.76</v>
      </c>
    </row>
    <row r="4360" spans="1:14" x14ac:dyDescent="0.25">
      <c r="A4360" s="7">
        <v>587561</v>
      </c>
      <c r="B4360" s="7">
        <f t="shared" si="204"/>
        <v>0</v>
      </c>
      <c r="C4360" s="7">
        <f t="shared" si="205"/>
        <v>0</v>
      </c>
      <c r="D4360" s="7">
        <f t="shared" si="206"/>
        <v>0</v>
      </c>
      <c r="E4360" s="7">
        <v>587512</v>
      </c>
      <c r="F4360" t="s">
        <v>29</v>
      </c>
      <c r="G4360" t="s">
        <v>46</v>
      </c>
      <c r="H4360" s="7" t="s">
        <v>138</v>
      </c>
      <c r="I4360" s="7" t="s">
        <v>148</v>
      </c>
      <c r="J4360" t="s">
        <v>18</v>
      </c>
      <c r="K4360">
        <v>59.7</v>
      </c>
      <c r="L4360">
        <v>1</v>
      </c>
      <c r="M4360">
        <v>118.7</v>
      </c>
      <c r="N4360">
        <v>2.76</v>
      </c>
    </row>
    <row r="4361" spans="1:14" x14ac:dyDescent="0.25">
      <c r="A4361" s="7">
        <v>587572</v>
      </c>
      <c r="B4361" s="7">
        <f t="shared" si="204"/>
        <v>0</v>
      </c>
      <c r="C4361" s="7">
        <f t="shared" si="205"/>
        <v>0</v>
      </c>
      <c r="D4361" s="7">
        <f t="shared" si="206"/>
        <v>0</v>
      </c>
      <c r="E4361" s="7">
        <v>587512</v>
      </c>
      <c r="F4361" t="s">
        <v>29</v>
      </c>
      <c r="G4361" t="s">
        <v>46</v>
      </c>
      <c r="H4361" s="7" t="s">
        <v>138</v>
      </c>
      <c r="I4361" s="7" t="s">
        <v>148</v>
      </c>
      <c r="J4361" t="s">
        <v>18</v>
      </c>
      <c r="K4361">
        <v>21.2</v>
      </c>
      <c r="L4361">
        <v>1</v>
      </c>
      <c r="M4361">
        <v>92</v>
      </c>
      <c r="N4361">
        <v>2.76</v>
      </c>
    </row>
    <row r="4362" spans="1:14" x14ac:dyDescent="0.25">
      <c r="A4362" s="7">
        <v>587577</v>
      </c>
      <c r="B4362" s="7">
        <f t="shared" si="204"/>
        <v>0</v>
      </c>
      <c r="C4362" s="7">
        <f t="shared" si="205"/>
        <v>0</v>
      </c>
      <c r="D4362" s="7">
        <f t="shared" si="206"/>
        <v>0</v>
      </c>
      <c r="E4362" s="7">
        <v>587512</v>
      </c>
      <c r="F4362" t="s">
        <v>29</v>
      </c>
      <c r="G4362" t="s">
        <v>46</v>
      </c>
      <c r="H4362" s="7" t="s">
        <v>138</v>
      </c>
      <c r="I4362" s="7" t="s">
        <v>149</v>
      </c>
      <c r="J4362" t="s">
        <v>18</v>
      </c>
      <c r="K4362">
        <v>0</v>
      </c>
      <c r="L4362">
        <v>1</v>
      </c>
      <c r="M4362" t="s">
        <v>149</v>
      </c>
      <c r="N4362" t="s">
        <v>149</v>
      </c>
    </row>
    <row r="4363" spans="1:14" x14ac:dyDescent="0.25">
      <c r="A4363" s="7">
        <v>592556</v>
      </c>
      <c r="B4363" s="7">
        <f t="shared" si="204"/>
        <v>0</v>
      </c>
      <c r="C4363" s="7">
        <f t="shared" si="205"/>
        <v>0</v>
      </c>
      <c r="D4363" s="7">
        <f t="shared" si="206"/>
        <v>0</v>
      </c>
      <c r="E4363" s="7">
        <v>588205</v>
      </c>
      <c r="F4363" t="s">
        <v>29</v>
      </c>
      <c r="G4363" t="s">
        <v>42</v>
      </c>
      <c r="H4363" s="7">
        <v>5</v>
      </c>
      <c r="I4363" s="7" t="s">
        <v>148</v>
      </c>
      <c r="J4363" t="s">
        <v>11</v>
      </c>
      <c r="K4363">
        <v>29.6</v>
      </c>
      <c r="L4363">
        <v>4</v>
      </c>
      <c r="M4363">
        <v>55.4</v>
      </c>
      <c r="N4363">
        <v>1.9870000000000001</v>
      </c>
    </row>
    <row r="4364" spans="1:14" x14ac:dyDescent="0.25">
      <c r="A4364" s="7">
        <v>592557</v>
      </c>
      <c r="B4364" s="7">
        <f t="shared" si="204"/>
        <v>0</v>
      </c>
      <c r="C4364" s="7">
        <f t="shared" si="205"/>
        <v>0</v>
      </c>
      <c r="D4364" s="7">
        <f t="shared" si="206"/>
        <v>0</v>
      </c>
      <c r="E4364" s="7">
        <v>588205</v>
      </c>
      <c r="F4364" t="s">
        <v>29</v>
      </c>
      <c r="G4364" t="s">
        <v>42</v>
      </c>
      <c r="H4364" s="7">
        <v>5</v>
      </c>
      <c r="I4364" s="7" t="s">
        <v>148</v>
      </c>
      <c r="J4364" t="s">
        <v>11</v>
      </c>
      <c r="K4364">
        <v>35.200000000000003</v>
      </c>
      <c r="L4364">
        <v>1</v>
      </c>
      <c r="M4364">
        <v>167.6</v>
      </c>
      <c r="N4364">
        <v>1.9870000000000001</v>
      </c>
    </row>
    <row r="4365" spans="1:14" x14ac:dyDescent="0.25">
      <c r="A4365" s="7">
        <v>592559</v>
      </c>
      <c r="B4365" s="7">
        <f t="shared" si="204"/>
        <v>0</v>
      </c>
      <c r="C4365" s="7">
        <f t="shared" si="205"/>
        <v>0</v>
      </c>
      <c r="D4365" s="7">
        <f t="shared" si="206"/>
        <v>0</v>
      </c>
      <c r="E4365" s="7">
        <v>588205</v>
      </c>
      <c r="F4365" t="s">
        <v>29</v>
      </c>
      <c r="G4365" t="s">
        <v>42</v>
      </c>
      <c r="H4365" s="7">
        <v>5</v>
      </c>
      <c r="I4365" s="7" t="s">
        <v>148</v>
      </c>
      <c r="J4365" t="s">
        <v>11</v>
      </c>
      <c r="K4365">
        <v>92.3</v>
      </c>
      <c r="L4365">
        <v>5</v>
      </c>
      <c r="M4365">
        <v>66.099999999999994</v>
      </c>
      <c r="N4365">
        <v>1.9870000000000001</v>
      </c>
    </row>
    <row r="4366" spans="1:14" x14ac:dyDescent="0.25">
      <c r="A4366" s="7">
        <v>592561</v>
      </c>
      <c r="B4366" s="7">
        <f t="shared" si="204"/>
        <v>0</v>
      </c>
      <c r="C4366" s="7">
        <f t="shared" si="205"/>
        <v>0</v>
      </c>
      <c r="D4366" s="7">
        <f t="shared" si="206"/>
        <v>0</v>
      </c>
      <c r="E4366" s="7">
        <v>588205</v>
      </c>
      <c r="F4366" t="s">
        <v>29</v>
      </c>
      <c r="G4366" t="s">
        <v>42</v>
      </c>
      <c r="H4366" s="7">
        <v>5</v>
      </c>
      <c r="I4366" s="7" t="s">
        <v>148</v>
      </c>
      <c r="J4366" t="s">
        <v>11</v>
      </c>
      <c r="K4366">
        <v>97.1</v>
      </c>
      <c r="L4366">
        <v>6</v>
      </c>
      <c r="M4366">
        <v>66.099999999999994</v>
      </c>
      <c r="N4366">
        <v>1.9870000000000001</v>
      </c>
    </row>
    <row r="4367" spans="1:14" x14ac:dyDescent="0.25">
      <c r="A4367" s="7">
        <v>592563</v>
      </c>
      <c r="B4367" s="7">
        <f t="shared" si="204"/>
        <v>0</v>
      </c>
      <c r="C4367" s="7">
        <f t="shared" si="205"/>
        <v>0</v>
      </c>
      <c r="D4367" s="7">
        <f t="shared" si="206"/>
        <v>0</v>
      </c>
      <c r="E4367" s="7">
        <v>588205</v>
      </c>
      <c r="F4367" t="s">
        <v>29</v>
      </c>
      <c r="G4367" t="s">
        <v>42</v>
      </c>
      <c r="H4367" s="7">
        <v>5</v>
      </c>
      <c r="I4367" s="7" t="s">
        <v>148</v>
      </c>
      <c r="J4367" t="s">
        <v>11</v>
      </c>
      <c r="K4367">
        <v>46.2</v>
      </c>
      <c r="L4367">
        <v>3</v>
      </c>
      <c r="M4367">
        <v>80.400000000000006</v>
      </c>
      <c r="N4367">
        <v>1.9870000000000001</v>
      </c>
    </row>
    <row r="4368" spans="1:14" x14ac:dyDescent="0.25">
      <c r="A4368" s="7">
        <v>592564</v>
      </c>
      <c r="B4368" s="7">
        <f t="shared" si="204"/>
        <v>0</v>
      </c>
      <c r="C4368" s="7">
        <f t="shared" si="205"/>
        <v>0</v>
      </c>
      <c r="D4368" s="7">
        <f t="shared" si="206"/>
        <v>0</v>
      </c>
      <c r="E4368" s="7">
        <v>588205</v>
      </c>
      <c r="F4368" t="s">
        <v>29</v>
      </c>
      <c r="G4368" t="s">
        <v>42</v>
      </c>
      <c r="H4368" s="7">
        <v>5</v>
      </c>
      <c r="I4368" s="7" t="s">
        <v>148</v>
      </c>
      <c r="J4368" t="s">
        <v>11</v>
      </c>
      <c r="K4368">
        <v>53.9</v>
      </c>
      <c r="L4368">
        <v>3</v>
      </c>
      <c r="M4368">
        <v>80.400000000000006</v>
      </c>
      <c r="N4368">
        <v>1.9870000000000001</v>
      </c>
    </row>
    <row r="4369" spans="1:14" x14ac:dyDescent="0.25">
      <c r="A4369" s="7">
        <v>592566</v>
      </c>
      <c r="B4369" s="7">
        <f t="shared" si="204"/>
        <v>0</v>
      </c>
      <c r="C4369" s="7">
        <f t="shared" si="205"/>
        <v>0</v>
      </c>
      <c r="D4369" s="7">
        <f t="shared" si="206"/>
        <v>0</v>
      </c>
      <c r="E4369" s="7">
        <v>588205</v>
      </c>
      <c r="F4369" t="s">
        <v>29</v>
      </c>
      <c r="G4369" t="s">
        <v>42</v>
      </c>
      <c r="H4369" s="7">
        <v>5</v>
      </c>
      <c r="I4369" s="7" t="s">
        <v>148</v>
      </c>
      <c r="J4369" t="s">
        <v>11</v>
      </c>
      <c r="K4369">
        <v>98.8</v>
      </c>
      <c r="L4369">
        <v>1</v>
      </c>
      <c r="M4369">
        <v>183.2</v>
      </c>
      <c r="N4369">
        <v>1.9870000000000001</v>
      </c>
    </row>
    <row r="4370" spans="1:14" x14ac:dyDescent="0.25">
      <c r="A4370" s="7">
        <v>592568</v>
      </c>
      <c r="B4370" s="7">
        <f t="shared" si="204"/>
        <v>0</v>
      </c>
      <c r="C4370" s="7">
        <f t="shared" si="205"/>
        <v>0</v>
      </c>
      <c r="D4370" s="7">
        <f t="shared" si="206"/>
        <v>0</v>
      </c>
      <c r="E4370" s="7">
        <v>588205</v>
      </c>
      <c r="F4370" t="s">
        <v>29</v>
      </c>
      <c r="G4370" t="s">
        <v>42</v>
      </c>
      <c r="H4370" s="7">
        <v>5</v>
      </c>
      <c r="I4370" s="7" t="s">
        <v>148</v>
      </c>
      <c r="J4370" t="s">
        <v>11</v>
      </c>
      <c r="K4370">
        <v>101.4</v>
      </c>
      <c r="L4370">
        <v>4</v>
      </c>
      <c r="M4370">
        <v>71.5</v>
      </c>
      <c r="N4370">
        <v>1.9870000000000001</v>
      </c>
    </row>
    <row r="4371" spans="1:14" x14ac:dyDescent="0.25">
      <c r="A4371" s="7">
        <v>592570</v>
      </c>
      <c r="B4371" s="7">
        <f t="shared" si="204"/>
        <v>0</v>
      </c>
      <c r="C4371" s="7">
        <f t="shared" si="205"/>
        <v>0</v>
      </c>
      <c r="D4371" s="7">
        <f t="shared" si="206"/>
        <v>0</v>
      </c>
      <c r="E4371" s="7">
        <v>588205</v>
      </c>
      <c r="F4371" t="s">
        <v>29</v>
      </c>
      <c r="G4371" t="s">
        <v>42</v>
      </c>
      <c r="H4371" s="7">
        <v>5</v>
      </c>
      <c r="I4371" s="7" t="s">
        <v>148</v>
      </c>
      <c r="J4371" t="s">
        <v>11</v>
      </c>
      <c r="K4371">
        <v>43.3</v>
      </c>
      <c r="L4371">
        <v>2</v>
      </c>
      <c r="M4371">
        <v>103.9</v>
      </c>
      <c r="N4371">
        <v>1.9870000000000001</v>
      </c>
    </row>
    <row r="4372" spans="1:14" x14ac:dyDescent="0.25">
      <c r="A4372" s="7">
        <v>592571</v>
      </c>
      <c r="B4372" s="7">
        <f t="shared" si="204"/>
        <v>0</v>
      </c>
      <c r="C4372" s="7">
        <f t="shared" si="205"/>
        <v>0</v>
      </c>
      <c r="D4372" s="7">
        <f t="shared" si="206"/>
        <v>0</v>
      </c>
      <c r="E4372" s="7">
        <v>588205</v>
      </c>
      <c r="F4372" t="s">
        <v>29</v>
      </c>
      <c r="G4372" t="s">
        <v>42</v>
      </c>
      <c r="H4372" s="7">
        <v>5</v>
      </c>
      <c r="I4372" s="7" t="s">
        <v>148</v>
      </c>
      <c r="J4372" t="s">
        <v>11</v>
      </c>
      <c r="K4372">
        <v>53.6</v>
      </c>
      <c r="L4372">
        <v>2</v>
      </c>
      <c r="M4372">
        <v>103.9</v>
      </c>
      <c r="N4372">
        <v>1.9870000000000001</v>
      </c>
    </row>
    <row r="4373" spans="1:14" x14ac:dyDescent="0.25">
      <c r="A4373" s="7">
        <v>592574</v>
      </c>
      <c r="B4373" s="7">
        <f t="shared" si="204"/>
        <v>0</v>
      </c>
      <c r="C4373" s="7">
        <f t="shared" si="205"/>
        <v>0</v>
      </c>
      <c r="D4373" s="7">
        <f t="shared" si="206"/>
        <v>0</v>
      </c>
      <c r="E4373" s="7">
        <v>588205</v>
      </c>
      <c r="F4373" t="s">
        <v>29</v>
      </c>
      <c r="G4373" t="s">
        <v>42</v>
      </c>
      <c r="H4373" s="7">
        <v>5</v>
      </c>
      <c r="I4373" s="7" t="s">
        <v>148</v>
      </c>
      <c r="J4373" t="s">
        <v>11</v>
      </c>
      <c r="K4373">
        <v>48.5</v>
      </c>
      <c r="L4373">
        <v>1</v>
      </c>
      <c r="M4373">
        <v>167.6</v>
      </c>
      <c r="N4373">
        <v>1.9870000000000001</v>
      </c>
    </row>
    <row r="4374" spans="1:14" x14ac:dyDescent="0.25">
      <c r="A4374" s="7">
        <v>592575</v>
      </c>
      <c r="B4374" s="7">
        <f t="shared" si="204"/>
        <v>0</v>
      </c>
      <c r="C4374" s="7">
        <f t="shared" si="205"/>
        <v>0</v>
      </c>
      <c r="D4374" s="7">
        <f t="shared" si="206"/>
        <v>0</v>
      </c>
      <c r="E4374" s="7">
        <v>588205</v>
      </c>
      <c r="F4374" t="s">
        <v>29</v>
      </c>
      <c r="G4374" t="s">
        <v>42</v>
      </c>
      <c r="H4374" s="7">
        <v>5</v>
      </c>
      <c r="I4374" s="7" t="s">
        <v>148</v>
      </c>
      <c r="J4374" t="s">
        <v>11</v>
      </c>
      <c r="K4374">
        <v>21.5</v>
      </c>
      <c r="L4374">
        <v>1</v>
      </c>
      <c r="M4374">
        <v>142</v>
      </c>
      <c r="N4374">
        <v>1.9870000000000001</v>
      </c>
    </row>
    <row r="4375" spans="1:14" x14ac:dyDescent="0.25">
      <c r="A4375" s="7">
        <v>592577</v>
      </c>
      <c r="B4375" s="7">
        <f t="shared" si="204"/>
        <v>0</v>
      </c>
      <c r="C4375" s="7">
        <f t="shared" si="205"/>
        <v>0</v>
      </c>
      <c r="D4375" s="7">
        <f t="shared" si="206"/>
        <v>0</v>
      </c>
      <c r="E4375" s="7">
        <v>588205</v>
      </c>
      <c r="F4375" t="s">
        <v>29</v>
      </c>
      <c r="G4375" t="s">
        <v>42</v>
      </c>
      <c r="H4375" s="7">
        <v>5</v>
      </c>
      <c r="I4375" s="7" t="s">
        <v>148</v>
      </c>
      <c r="J4375" t="s">
        <v>11</v>
      </c>
      <c r="K4375">
        <v>73.8</v>
      </c>
      <c r="L4375">
        <v>2</v>
      </c>
      <c r="M4375">
        <v>113.6</v>
      </c>
      <c r="N4375">
        <v>1.9870000000000001</v>
      </c>
    </row>
    <row r="4376" spans="1:14" x14ac:dyDescent="0.25">
      <c r="A4376" s="7">
        <v>592579</v>
      </c>
      <c r="B4376" s="7">
        <f t="shared" si="204"/>
        <v>0</v>
      </c>
      <c r="C4376" s="7">
        <f t="shared" si="205"/>
        <v>0</v>
      </c>
      <c r="D4376" s="7">
        <f t="shared" si="206"/>
        <v>0</v>
      </c>
      <c r="E4376" s="7">
        <v>588205</v>
      </c>
      <c r="F4376" t="s">
        <v>29</v>
      </c>
      <c r="G4376" t="s">
        <v>42</v>
      </c>
      <c r="H4376" s="7">
        <v>5</v>
      </c>
      <c r="I4376" s="7" t="s">
        <v>148</v>
      </c>
      <c r="J4376" t="s">
        <v>11</v>
      </c>
      <c r="K4376">
        <v>72.8</v>
      </c>
      <c r="L4376">
        <v>3</v>
      </c>
      <c r="M4376">
        <v>87.9</v>
      </c>
      <c r="N4376">
        <v>1.9870000000000001</v>
      </c>
    </row>
    <row r="4377" spans="1:14" x14ac:dyDescent="0.25">
      <c r="A4377" s="7">
        <v>592581</v>
      </c>
      <c r="B4377" s="7">
        <f t="shared" si="204"/>
        <v>0</v>
      </c>
      <c r="C4377" s="7">
        <f t="shared" si="205"/>
        <v>0</v>
      </c>
      <c r="D4377" s="7">
        <f t="shared" si="206"/>
        <v>0</v>
      </c>
      <c r="E4377" s="7">
        <v>588205</v>
      </c>
      <c r="F4377" t="s">
        <v>29</v>
      </c>
      <c r="G4377" t="s">
        <v>42</v>
      </c>
      <c r="H4377" s="7">
        <v>5</v>
      </c>
      <c r="I4377" s="7" t="s">
        <v>148</v>
      </c>
      <c r="J4377" t="s">
        <v>11</v>
      </c>
      <c r="K4377">
        <v>71.7</v>
      </c>
      <c r="L4377">
        <v>1</v>
      </c>
      <c r="M4377">
        <v>183.2</v>
      </c>
      <c r="N4377">
        <v>1.9870000000000001</v>
      </c>
    </row>
    <row r="4378" spans="1:14" x14ac:dyDescent="0.25">
      <c r="A4378" s="7">
        <v>592583</v>
      </c>
      <c r="B4378" s="7">
        <f t="shared" si="204"/>
        <v>0</v>
      </c>
      <c r="C4378" s="7">
        <f t="shared" si="205"/>
        <v>0</v>
      </c>
      <c r="D4378" s="7">
        <f t="shared" si="206"/>
        <v>0</v>
      </c>
      <c r="E4378" s="7">
        <v>588205</v>
      </c>
      <c r="F4378" t="s">
        <v>29</v>
      </c>
      <c r="G4378" t="s">
        <v>42</v>
      </c>
      <c r="H4378" s="7">
        <v>5</v>
      </c>
      <c r="I4378" s="7" t="s">
        <v>148</v>
      </c>
      <c r="J4378" t="s">
        <v>11</v>
      </c>
      <c r="K4378">
        <v>56.1</v>
      </c>
      <c r="L4378">
        <v>4</v>
      </c>
      <c r="M4378">
        <v>65.3</v>
      </c>
      <c r="N4378">
        <v>1.9870000000000001</v>
      </c>
    </row>
    <row r="4379" spans="1:14" x14ac:dyDescent="0.25">
      <c r="A4379" s="7">
        <v>592584</v>
      </c>
      <c r="B4379" s="7">
        <f t="shared" si="204"/>
        <v>0</v>
      </c>
      <c r="C4379" s="7">
        <f t="shared" si="205"/>
        <v>0</v>
      </c>
      <c r="D4379" s="7">
        <f t="shared" si="206"/>
        <v>0</v>
      </c>
      <c r="E4379" s="7">
        <v>588205</v>
      </c>
      <c r="F4379" t="s">
        <v>29</v>
      </c>
      <c r="G4379" t="s">
        <v>42</v>
      </c>
      <c r="H4379" s="7">
        <v>5</v>
      </c>
      <c r="I4379" s="7" t="s">
        <v>148</v>
      </c>
      <c r="J4379" t="s">
        <v>11</v>
      </c>
      <c r="K4379">
        <v>31.5</v>
      </c>
      <c r="L4379">
        <v>1</v>
      </c>
      <c r="M4379">
        <v>142</v>
      </c>
      <c r="N4379">
        <v>1.9870000000000001</v>
      </c>
    </row>
    <row r="4380" spans="1:14" x14ac:dyDescent="0.25">
      <c r="A4380" s="7">
        <v>592586</v>
      </c>
      <c r="B4380" s="7">
        <f t="shared" si="204"/>
        <v>0</v>
      </c>
      <c r="C4380" s="7">
        <f t="shared" si="205"/>
        <v>0</v>
      </c>
      <c r="D4380" s="7">
        <f t="shared" si="206"/>
        <v>0</v>
      </c>
      <c r="E4380" s="7">
        <v>588205</v>
      </c>
      <c r="F4380" t="s">
        <v>29</v>
      </c>
      <c r="G4380" t="s">
        <v>42</v>
      </c>
      <c r="H4380" s="7">
        <v>5</v>
      </c>
      <c r="I4380" s="7" t="s">
        <v>148</v>
      </c>
      <c r="J4380" t="s">
        <v>11</v>
      </c>
      <c r="K4380">
        <v>72.099999999999994</v>
      </c>
      <c r="L4380">
        <v>1</v>
      </c>
      <c r="M4380">
        <v>183.2</v>
      </c>
      <c r="N4380">
        <v>1.9870000000000001</v>
      </c>
    </row>
    <row r="4381" spans="1:14" x14ac:dyDescent="0.25">
      <c r="A4381" s="7">
        <v>592588</v>
      </c>
      <c r="B4381" s="7">
        <f t="shared" si="204"/>
        <v>0</v>
      </c>
      <c r="C4381" s="7">
        <f t="shared" si="205"/>
        <v>0</v>
      </c>
      <c r="D4381" s="7">
        <f t="shared" si="206"/>
        <v>0</v>
      </c>
      <c r="E4381" s="7">
        <v>588205</v>
      </c>
      <c r="F4381" t="s">
        <v>29</v>
      </c>
      <c r="G4381" t="s">
        <v>42</v>
      </c>
      <c r="H4381" s="7">
        <v>5</v>
      </c>
      <c r="I4381" s="7" t="s">
        <v>148</v>
      </c>
      <c r="J4381" t="s">
        <v>11</v>
      </c>
      <c r="K4381">
        <v>95.6</v>
      </c>
      <c r="L4381">
        <v>4</v>
      </c>
      <c r="M4381">
        <v>75.900000000000006</v>
      </c>
      <c r="N4381">
        <v>1.9870000000000001</v>
      </c>
    </row>
    <row r="4382" spans="1:14" x14ac:dyDescent="0.25">
      <c r="A4382" s="7">
        <v>592592</v>
      </c>
      <c r="B4382" s="7">
        <f t="shared" si="204"/>
        <v>0</v>
      </c>
      <c r="C4382" s="7">
        <f t="shared" si="205"/>
        <v>0</v>
      </c>
      <c r="D4382" s="7">
        <f t="shared" si="206"/>
        <v>0</v>
      </c>
      <c r="E4382" s="7">
        <v>588205</v>
      </c>
      <c r="F4382" t="s">
        <v>29</v>
      </c>
      <c r="G4382" t="s">
        <v>42</v>
      </c>
      <c r="H4382" s="7">
        <v>5</v>
      </c>
      <c r="I4382" s="7" t="s">
        <v>148</v>
      </c>
      <c r="J4382" t="s">
        <v>11</v>
      </c>
      <c r="K4382">
        <v>58.8</v>
      </c>
      <c r="L4382">
        <v>2</v>
      </c>
      <c r="M4382">
        <v>103.9</v>
      </c>
      <c r="N4382">
        <v>1.9870000000000001</v>
      </c>
    </row>
    <row r="4383" spans="1:14" x14ac:dyDescent="0.25">
      <c r="A4383" s="7">
        <v>592593</v>
      </c>
      <c r="B4383" s="7">
        <f t="shared" si="204"/>
        <v>0</v>
      </c>
      <c r="C4383" s="7">
        <f t="shared" si="205"/>
        <v>0</v>
      </c>
      <c r="D4383" s="7">
        <f t="shared" si="206"/>
        <v>0</v>
      </c>
      <c r="E4383" s="7">
        <v>588205</v>
      </c>
      <c r="F4383" t="s">
        <v>29</v>
      </c>
      <c r="G4383" t="s">
        <v>42</v>
      </c>
      <c r="H4383" s="7">
        <v>5</v>
      </c>
      <c r="I4383" s="7" t="s">
        <v>148</v>
      </c>
      <c r="J4383" t="s">
        <v>11</v>
      </c>
      <c r="K4383">
        <v>29.1</v>
      </c>
      <c r="L4383">
        <v>1</v>
      </c>
      <c r="M4383">
        <v>142</v>
      </c>
      <c r="N4383">
        <v>1.9870000000000001</v>
      </c>
    </row>
    <row r="4384" spans="1:14" x14ac:dyDescent="0.25">
      <c r="A4384" s="7">
        <v>592595</v>
      </c>
      <c r="B4384" s="7">
        <f t="shared" si="204"/>
        <v>0</v>
      </c>
      <c r="C4384" s="7">
        <f t="shared" si="205"/>
        <v>0</v>
      </c>
      <c r="D4384" s="7">
        <f t="shared" si="206"/>
        <v>0</v>
      </c>
      <c r="E4384" s="7">
        <v>588205</v>
      </c>
      <c r="F4384" t="s">
        <v>29</v>
      </c>
      <c r="G4384" t="s">
        <v>42</v>
      </c>
      <c r="H4384" s="7">
        <v>5</v>
      </c>
      <c r="I4384" s="7" t="s">
        <v>148</v>
      </c>
      <c r="J4384" t="s">
        <v>11</v>
      </c>
      <c r="K4384">
        <v>95.7</v>
      </c>
      <c r="L4384">
        <v>1</v>
      </c>
      <c r="M4384">
        <v>194.5</v>
      </c>
      <c r="N4384">
        <v>1.9870000000000001</v>
      </c>
    </row>
    <row r="4385" spans="1:14" x14ac:dyDescent="0.25">
      <c r="A4385" s="7">
        <v>592597</v>
      </c>
      <c r="B4385" s="7">
        <f t="shared" si="204"/>
        <v>0</v>
      </c>
      <c r="C4385" s="7">
        <f t="shared" si="205"/>
        <v>0</v>
      </c>
      <c r="D4385" s="7">
        <f t="shared" si="206"/>
        <v>0</v>
      </c>
      <c r="E4385" s="7">
        <v>588205</v>
      </c>
      <c r="F4385" t="s">
        <v>29</v>
      </c>
      <c r="G4385" t="s">
        <v>42</v>
      </c>
      <c r="H4385" s="7">
        <v>5</v>
      </c>
      <c r="I4385" s="7" t="s">
        <v>148</v>
      </c>
      <c r="J4385" t="s">
        <v>11</v>
      </c>
      <c r="K4385">
        <v>90.1</v>
      </c>
      <c r="L4385">
        <v>1</v>
      </c>
      <c r="M4385">
        <v>183.2</v>
      </c>
      <c r="N4385">
        <v>1.9870000000000001</v>
      </c>
    </row>
    <row r="4386" spans="1:14" x14ac:dyDescent="0.25">
      <c r="A4386" s="7">
        <v>592599</v>
      </c>
      <c r="B4386" s="7">
        <f t="shared" si="204"/>
        <v>0</v>
      </c>
      <c r="C4386" s="7">
        <f t="shared" si="205"/>
        <v>0</v>
      </c>
      <c r="D4386" s="7">
        <f t="shared" si="206"/>
        <v>0</v>
      </c>
      <c r="E4386" s="7">
        <v>588205</v>
      </c>
      <c r="F4386" t="s">
        <v>29</v>
      </c>
      <c r="G4386" t="s">
        <v>42</v>
      </c>
      <c r="H4386" s="7">
        <v>5</v>
      </c>
      <c r="I4386" s="7" t="s">
        <v>148</v>
      </c>
      <c r="J4386" t="s">
        <v>11</v>
      </c>
      <c r="K4386">
        <v>104</v>
      </c>
      <c r="L4386">
        <v>2</v>
      </c>
      <c r="M4386">
        <v>120.6</v>
      </c>
      <c r="N4386">
        <v>1.9870000000000001</v>
      </c>
    </row>
    <row r="4387" spans="1:14" x14ac:dyDescent="0.25">
      <c r="A4387" s="7">
        <v>592601</v>
      </c>
      <c r="B4387" s="7">
        <f t="shared" si="204"/>
        <v>0</v>
      </c>
      <c r="C4387" s="7">
        <f t="shared" si="205"/>
        <v>0</v>
      </c>
      <c r="D4387" s="7">
        <f t="shared" si="206"/>
        <v>0</v>
      </c>
      <c r="E4387" s="7">
        <v>588205</v>
      </c>
      <c r="F4387" t="s">
        <v>29</v>
      </c>
      <c r="G4387" t="s">
        <v>42</v>
      </c>
      <c r="H4387" s="7">
        <v>5</v>
      </c>
      <c r="I4387" s="7" t="s">
        <v>148</v>
      </c>
      <c r="J4387" t="s">
        <v>11</v>
      </c>
      <c r="K4387">
        <v>48</v>
      </c>
      <c r="L4387">
        <v>1</v>
      </c>
      <c r="M4387">
        <v>167.6</v>
      </c>
      <c r="N4387">
        <v>1.9870000000000001</v>
      </c>
    </row>
    <row r="4388" spans="1:14" x14ac:dyDescent="0.25">
      <c r="A4388" s="7">
        <v>592602</v>
      </c>
      <c r="B4388" s="7">
        <f t="shared" si="204"/>
        <v>0</v>
      </c>
      <c r="C4388" s="7">
        <f t="shared" si="205"/>
        <v>0</v>
      </c>
      <c r="D4388" s="7">
        <f t="shared" si="206"/>
        <v>0</v>
      </c>
      <c r="E4388" s="7">
        <v>588205</v>
      </c>
      <c r="F4388" t="s">
        <v>29</v>
      </c>
      <c r="G4388" t="s">
        <v>42</v>
      </c>
      <c r="H4388" s="7">
        <v>5</v>
      </c>
      <c r="I4388" s="7" t="s">
        <v>148</v>
      </c>
      <c r="J4388" t="s">
        <v>11</v>
      </c>
      <c r="K4388">
        <v>28.8</v>
      </c>
      <c r="L4388">
        <v>1</v>
      </c>
      <c r="M4388">
        <v>142</v>
      </c>
      <c r="N4388">
        <v>1.9870000000000001</v>
      </c>
    </row>
    <row r="4389" spans="1:14" x14ac:dyDescent="0.25">
      <c r="A4389" s="7">
        <v>592603</v>
      </c>
      <c r="B4389" s="7">
        <f t="shared" si="204"/>
        <v>0</v>
      </c>
      <c r="C4389" s="7">
        <f t="shared" si="205"/>
        <v>0</v>
      </c>
      <c r="D4389" s="7">
        <f t="shared" si="206"/>
        <v>0</v>
      </c>
      <c r="E4389" s="7">
        <v>588205</v>
      </c>
      <c r="F4389" t="s">
        <v>29</v>
      </c>
      <c r="G4389" t="s">
        <v>42</v>
      </c>
      <c r="H4389" s="7">
        <v>5</v>
      </c>
      <c r="I4389" s="7" t="s">
        <v>148</v>
      </c>
      <c r="J4389" t="s">
        <v>11</v>
      </c>
      <c r="K4389">
        <v>25.3</v>
      </c>
      <c r="L4389">
        <v>1</v>
      </c>
      <c r="M4389">
        <v>142</v>
      </c>
      <c r="N4389">
        <v>1.9870000000000001</v>
      </c>
    </row>
    <row r="4390" spans="1:14" x14ac:dyDescent="0.25">
      <c r="A4390" s="7">
        <v>592605</v>
      </c>
      <c r="B4390" s="7">
        <f t="shared" si="204"/>
        <v>0</v>
      </c>
      <c r="C4390" s="7">
        <f t="shared" si="205"/>
        <v>0</v>
      </c>
      <c r="D4390" s="7">
        <f t="shared" si="206"/>
        <v>0</v>
      </c>
      <c r="E4390" s="7">
        <v>588205</v>
      </c>
      <c r="F4390" t="s">
        <v>29</v>
      </c>
      <c r="G4390" t="s">
        <v>42</v>
      </c>
      <c r="H4390" s="7">
        <v>5</v>
      </c>
      <c r="I4390" s="7" t="s">
        <v>148</v>
      </c>
      <c r="J4390" t="s">
        <v>11</v>
      </c>
      <c r="K4390">
        <v>32.4</v>
      </c>
      <c r="L4390">
        <v>1</v>
      </c>
      <c r="M4390">
        <v>142</v>
      </c>
      <c r="N4390">
        <v>1.9870000000000001</v>
      </c>
    </row>
    <row r="4391" spans="1:14" x14ac:dyDescent="0.25">
      <c r="A4391" s="7">
        <v>592606</v>
      </c>
      <c r="B4391" s="7">
        <f t="shared" si="204"/>
        <v>0</v>
      </c>
      <c r="C4391" s="7">
        <f t="shared" si="205"/>
        <v>0</v>
      </c>
      <c r="D4391" s="7">
        <f t="shared" si="206"/>
        <v>0</v>
      </c>
      <c r="E4391" s="7">
        <v>588205</v>
      </c>
      <c r="F4391" t="s">
        <v>29</v>
      </c>
      <c r="G4391" t="s">
        <v>42</v>
      </c>
      <c r="H4391" s="7">
        <v>5</v>
      </c>
      <c r="I4391" s="7" t="s">
        <v>148</v>
      </c>
      <c r="J4391" t="s">
        <v>11</v>
      </c>
      <c r="K4391">
        <v>44.9</v>
      </c>
      <c r="L4391">
        <v>1</v>
      </c>
      <c r="M4391">
        <v>167.6</v>
      </c>
      <c r="N4391">
        <v>1.9870000000000001</v>
      </c>
    </row>
    <row r="4392" spans="1:14" x14ac:dyDescent="0.25">
      <c r="A4392" s="7">
        <v>592607</v>
      </c>
      <c r="B4392" s="7">
        <f t="shared" si="204"/>
        <v>0</v>
      </c>
      <c r="C4392" s="7">
        <f t="shared" si="205"/>
        <v>0</v>
      </c>
      <c r="D4392" s="7">
        <f t="shared" si="206"/>
        <v>0</v>
      </c>
      <c r="E4392" s="7">
        <v>588205</v>
      </c>
      <c r="F4392" t="s">
        <v>29</v>
      </c>
      <c r="G4392" t="s">
        <v>42</v>
      </c>
      <c r="H4392" s="7">
        <v>5</v>
      </c>
      <c r="I4392" s="7" t="s">
        <v>148</v>
      </c>
      <c r="J4392" t="s">
        <v>11</v>
      </c>
      <c r="K4392">
        <v>26.6</v>
      </c>
      <c r="L4392">
        <v>1</v>
      </c>
      <c r="M4392">
        <v>142</v>
      </c>
      <c r="N4392">
        <v>1.9870000000000001</v>
      </c>
    </row>
    <row r="4393" spans="1:14" x14ac:dyDescent="0.25">
      <c r="A4393" s="7">
        <v>592609</v>
      </c>
      <c r="B4393" s="7">
        <f t="shared" si="204"/>
        <v>0</v>
      </c>
      <c r="C4393" s="7">
        <f t="shared" si="205"/>
        <v>0</v>
      </c>
      <c r="D4393" s="7">
        <f t="shared" si="206"/>
        <v>0</v>
      </c>
      <c r="E4393" s="7">
        <v>588205</v>
      </c>
      <c r="F4393" t="s">
        <v>29</v>
      </c>
      <c r="G4393" t="s">
        <v>42</v>
      </c>
      <c r="H4393" s="7">
        <v>5</v>
      </c>
      <c r="I4393" s="7" t="s">
        <v>148</v>
      </c>
      <c r="J4393" t="s">
        <v>11</v>
      </c>
      <c r="K4393">
        <v>98.2</v>
      </c>
      <c r="L4393">
        <v>2</v>
      </c>
      <c r="M4393">
        <v>120.6</v>
      </c>
      <c r="N4393">
        <v>1.9870000000000001</v>
      </c>
    </row>
    <row r="4394" spans="1:14" x14ac:dyDescent="0.25">
      <c r="A4394" s="7">
        <v>592611</v>
      </c>
      <c r="B4394" s="7">
        <f t="shared" si="204"/>
        <v>0</v>
      </c>
      <c r="C4394" s="7">
        <f t="shared" si="205"/>
        <v>0</v>
      </c>
      <c r="D4394" s="7">
        <f t="shared" si="206"/>
        <v>0</v>
      </c>
      <c r="E4394" s="7">
        <v>588205</v>
      </c>
      <c r="F4394" t="s">
        <v>29</v>
      </c>
      <c r="G4394" t="s">
        <v>42</v>
      </c>
      <c r="H4394" s="7">
        <v>5</v>
      </c>
      <c r="I4394" s="7" t="s">
        <v>148</v>
      </c>
      <c r="J4394" t="s">
        <v>11</v>
      </c>
      <c r="K4394">
        <v>53.2</v>
      </c>
      <c r="L4394">
        <v>1</v>
      </c>
      <c r="M4394">
        <v>167.6</v>
      </c>
      <c r="N4394">
        <v>1.9870000000000001</v>
      </c>
    </row>
    <row r="4395" spans="1:14" x14ac:dyDescent="0.25">
      <c r="A4395" s="7">
        <v>592612</v>
      </c>
      <c r="B4395" s="7">
        <f t="shared" si="204"/>
        <v>0</v>
      </c>
      <c r="C4395" s="7">
        <f t="shared" si="205"/>
        <v>0</v>
      </c>
      <c r="D4395" s="7">
        <f t="shared" si="206"/>
        <v>0</v>
      </c>
      <c r="E4395" s="7">
        <v>588205</v>
      </c>
      <c r="F4395" t="s">
        <v>29</v>
      </c>
      <c r="G4395" t="s">
        <v>42</v>
      </c>
      <c r="H4395" s="7">
        <v>5</v>
      </c>
      <c r="I4395" s="7" t="s">
        <v>148</v>
      </c>
      <c r="J4395" t="s">
        <v>11</v>
      </c>
      <c r="K4395">
        <v>26.7</v>
      </c>
      <c r="L4395">
        <v>1</v>
      </c>
      <c r="M4395">
        <v>142</v>
      </c>
      <c r="N4395">
        <v>1.9870000000000001</v>
      </c>
    </row>
    <row r="4396" spans="1:14" x14ac:dyDescent="0.25">
      <c r="A4396" s="7">
        <v>592613</v>
      </c>
      <c r="B4396" s="7">
        <f t="shared" si="204"/>
        <v>0</v>
      </c>
      <c r="C4396" s="7">
        <f t="shared" si="205"/>
        <v>0</v>
      </c>
      <c r="D4396" s="7">
        <f t="shared" si="206"/>
        <v>0</v>
      </c>
      <c r="E4396" s="7">
        <v>588205</v>
      </c>
      <c r="F4396" t="s">
        <v>29</v>
      </c>
      <c r="G4396" t="s">
        <v>42</v>
      </c>
      <c r="H4396" s="7">
        <v>5</v>
      </c>
      <c r="I4396" s="7" t="s">
        <v>148</v>
      </c>
      <c r="J4396" t="s">
        <v>11</v>
      </c>
      <c r="K4396">
        <v>23.7</v>
      </c>
      <c r="L4396">
        <v>1</v>
      </c>
      <c r="M4396">
        <v>142</v>
      </c>
      <c r="N4396">
        <v>1.9870000000000001</v>
      </c>
    </row>
    <row r="4397" spans="1:14" x14ac:dyDescent="0.25">
      <c r="A4397" s="7">
        <v>592615</v>
      </c>
      <c r="B4397" s="7">
        <f t="shared" si="204"/>
        <v>0</v>
      </c>
      <c r="C4397" s="7">
        <f t="shared" si="205"/>
        <v>0</v>
      </c>
      <c r="D4397" s="7">
        <f t="shared" si="206"/>
        <v>0</v>
      </c>
      <c r="E4397" s="7">
        <v>588205</v>
      </c>
      <c r="F4397" t="s">
        <v>29</v>
      </c>
      <c r="G4397" t="s">
        <v>42</v>
      </c>
      <c r="H4397" s="7">
        <v>5</v>
      </c>
      <c r="I4397" s="7" t="s">
        <v>148</v>
      </c>
      <c r="J4397" t="s">
        <v>11</v>
      </c>
      <c r="K4397">
        <v>100</v>
      </c>
      <c r="L4397">
        <v>1</v>
      </c>
      <c r="M4397">
        <v>183.2</v>
      </c>
      <c r="N4397">
        <v>1.9870000000000001</v>
      </c>
    </row>
    <row r="4398" spans="1:14" x14ac:dyDescent="0.25">
      <c r="A4398" s="7">
        <v>592617</v>
      </c>
      <c r="B4398" s="7">
        <f t="shared" si="204"/>
        <v>0</v>
      </c>
      <c r="C4398" s="7">
        <f t="shared" si="205"/>
        <v>0</v>
      </c>
      <c r="D4398" s="7">
        <f t="shared" si="206"/>
        <v>0</v>
      </c>
      <c r="E4398" s="7">
        <v>588207</v>
      </c>
      <c r="F4398" t="s">
        <v>29</v>
      </c>
      <c r="G4398" t="s">
        <v>43</v>
      </c>
      <c r="H4398" s="7">
        <v>26</v>
      </c>
      <c r="I4398" s="7" t="s">
        <v>148</v>
      </c>
      <c r="J4398" t="s">
        <v>11</v>
      </c>
      <c r="K4398">
        <v>48.4</v>
      </c>
      <c r="L4398">
        <v>1</v>
      </c>
      <c r="M4398">
        <v>167.6</v>
      </c>
      <c r="N4398">
        <v>1.9870000000000001</v>
      </c>
    </row>
    <row r="4399" spans="1:14" x14ac:dyDescent="0.25">
      <c r="A4399" s="7">
        <v>592619</v>
      </c>
      <c r="B4399" s="7">
        <f t="shared" si="204"/>
        <v>0</v>
      </c>
      <c r="C4399" s="7">
        <f t="shared" si="205"/>
        <v>0</v>
      </c>
      <c r="D4399" s="7">
        <f t="shared" si="206"/>
        <v>0</v>
      </c>
      <c r="E4399" s="7">
        <v>588207</v>
      </c>
      <c r="F4399" t="s">
        <v>29</v>
      </c>
      <c r="G4399" t="s">
        <v>43</v>
      </c>
      <c r="H4399" s="7">
        <v>26</v>
      </c>
      <c r="I4399" s="7" t="s">
        <v>148</v>
      </c>
      <c r="J4399" t="s">
        <v>11</v>
      </c>
      <c r="K4399">
        <v>47.4</v>
      </c>
      <c r="L4399">
        <v>2</v>
      </c>
      <c r="M4399">
        <v>103.9</v>
      </c>
      <c r="N4399">
        <v>1.9870000000000001</v>
      </c>
    </row>
    <row r="4400" spans="1:14" x14ac:dyDescent="0.25">
      <c r="A4400" s="7">
        <v>592621</v>
      </c>
      <c r="B4400" s="7">
        <f t="shared" si="204"/>
        <v>0</v>
      </c>
      <c r="C4400" s="7">
        <f t="shared" si="205"/>
        <v>0</v>
      </c>
      <c r="D4400" s="7">
        <f t="shared" si="206"/>
        <v>0</v>
      </c>
      <c r="E4400" s="7">
        <v>588207</v>
      </c>
      <c r="F4400" t="s">
        <v>29</v>
      </c>
      <c r="G4400" t="s">
        <v>43</v>
      </c>
      <c r="H4400" s="7">
        <v>26</v>
      </c>
      <c r="I4400" s="7" t="s">
        <v>148</v>
      </c>
      <c r="J4400" t="s">
        <v>11</v>
      </c>
      <c r="K4400">
        <v>15.5</v>
      </c>
      <c r="L4400">
        <v>1</v>
      </c>
      <c r="M4400">
        <v>142</v>
      </c>
      <c r="N4400">
        <v>1.9870000000000001</v>
      </c>
    </row>
    <row r="4401" spans="1:14" x14ac:dyDescent="0.25">
      <c r="A4401" s="7">
        <v>592622</v>
      </c>
      <c r="B4401" s="7">
        <f t="shared" si="204"/>
        <v>0</v>
      </c>
      <c r="C4401" s="7">
        <f t="shared" si="205"/>
        <v>0</v>
      </c>
      <c r="D4401" s="7">
        <f t="shared" si="206"/>
        <v>0</v>
      </c>
      <c r="E4401" s="7">
        <v>588207</v>
      </c>
      <c r="F4401" t="s">
        <v>29</v>
      </c>
      <c r="G4401" t="s">
        <v>43</v>
      </c>
      <c r="H4401" s="7">
        <v>26</v>
      </c>
      <c r="I4401" s="7" t="s">
        <v>148</v>
      </c>
      <c r="J4401" t="s">
        <v>11</v>
      </c>
      <c r="K4401">
        <v>40.700000000000003</v>
      </c>
      <c r="L4401">
        <v>2</v>
      </c>
      <c r="M4401">
        <v>103.9</v>
      </c>
      <c r="N4401">
        <v>1.9870000000000001</v>
      </c>
    </row>
    <row r="4402" spans="1:14" x14ac:dyDescent="0.25">
      <c r="A4402" s="7">
        <v>592624</v>
      </c>
      <c r="B4402" s="7">
        <f t="shared" si="204"/>
        <v>0</v>
      </c>
      <c r="C4402" s="7">
        <f t="shared" si="205"/>
        <v>0</v>
      </c>
      <c r="D4402" s="7">
        <f t="shared" si="206"/>
        <v>0</v>
      </c>
      <c r="E4402" s="7">
        <v>588207</v>
      </c>
      <c r="F4402" t="s">
        <v>29</v>
      </c>
      <c r="G4402" t="s">
        <v>43</v>
      </c>
      <c r="H4402" s="7">
        <v>26</v>
      </c>
      <c r="I4402" s="7" t="s">
        <v>148</v>
      </c>
      <c r="J4402" t="s">
        <v>11</v>
      </c>
      <c r="K4402">
        <v>47.3</v>
      </c>
      <c r="L4402">
        <v>1</v>
      </c>
      <c r="M4402">
        <v>167.6</v>
      </c>
      <c r="N4402">
        <v>1.9870000000000001</v>
      </c>
    </row>
    <row r="4403" spans="1:14" x14ac:dyDescent="0.25">
      <c r="A4403" s="7">
        <v>592642</v>
      </c>
      <c r="B4403" s="7">
        <f t="shared" si="204"/>
        <v>0</v>
      </c>
      <c r="C4403" s="7">
        <f t="shared" si="205"/>
        <v>0</v>
      </c>
      <c r="D4403" s="7">
        <f t="shared" si="206"/>
        <v>0</v>
      </c>
      <c r="E4403" s="7">
        <v>588210</v>
      </c>
      <c r="F4403" t="s">
        <v>29</v>
      </c>
      <c r="G4403" t="s">
        <v>46</v>
      </c>
      <c r="H4403" s="7">
        <v>5</v>
      </c>
      <c r="I4403" s="7" t="s">
        <v>148</v>
      </c>
      <c r="J4403" t="s">
        <v>11</v>
      </c>
      <c r="K4403">
        <v>58.6</v>
      </c>
      <c r="L4403">
        <v>2</v>
      </c>
      <c r="M4403">
        <v>103.9</v>
      </c>
      <c r="N4403">
        <v>1.9870000000000001</v>
      </c>
    </row>
    <row r="4404" spans="1:14" x14ac:dyDescent="0.25">
      <c r="A4404" s="7">
        <v>592644</v>
      </c>
      <c r="B4404" s="7">
        <f t="shared" si="204"/>
        <v>0</v>
      </c>
      <c r="C4404" s="7">
        <f t="shared" si="205"/>
        <v>0</v>
      </c>
      <c r="D4404" s="7">
        <f t="shared" si="206"/>
        <v>0</v>
      </c>
      <c r="E4404" s="7">
        <v>588210</v>
      </c>
      <c r="F4404" t="s">
        <v>29</v>
      </c>
      <c r="G4404" t="s">
        <v>46</v>
      </c>
      <c r="H4404" s="7">
        <v>5</v>
      </c>
      <c r="I4404" s="7" t="s">
        <v>148</v>
      </c>
      <c r="J4404" t="s">
        <v>11</v>
      </c>
      <c r="K4404">
        <v>60.3</v>
      </c>
      <c r="L4404">
        <v>3</v>
      </c>
      <c r="M4404">
        <v>80.400000000000006</v>
      </c>
      <c r="N4404">
        <v>1.9870000000000001</v>
      </c>
    </row>
    <row r="4405" spans="1:14" x14ac:dyDescent="0.25">
      <c r="A4405" s="7">
        <v>592646</v>
      </c>
      <c r="B4405" s="7">
        <f t="shared" si="204"/>
        <v>0</v>
      </c>
      <c r="C4405" s="7">
        <f t="shared" si="205"/>
        <v>0</v>
      </c>
      <c r="D4405" s="7">
        <f t="shared" si="206"/>
        <v>0</v>
      </c>
      <c r="E4405" s="7">
        <v>588210</v>
      </c>
      <c r="F4405" t="s">
        <v>29</v>
      </c>
      <c r="G4405" t="s">
        <v>46</v>
      </c>
      <c r="H4405" s="7">
        <v>5</v>
      </c>
      <c r="I4405" s="7" t="s">
        <v>148</v>
      </c>
      <c r="J4405" t="s">
        <v>11</v>
      </c>
      <c r="K4405">
        <v>77.7</v>
      </c>
      <c r="L4405">
        <v>5</v>
      </c>
      <c r="M4405">
        <v>62.3</v>
      </c>
      <c r="N4405">
        <v>1.9870000000000001</v>
      </c>
    </row>
    <row r="4406" spans="1:14" x14ac:dyDescent="0.25">
      <c r="A4406" s="7">
        <v>592648</v>
      </c>
      <c r="B4406" s="7">
        <f t="shared" si="204"/>
        <v>0</v>
      </c>
      <c r="C4406" s="7">
        <f t="shared" si="205"/>
        <v>0</v>
      </c>
      <c r="D4406" s="7">
        <f t="shared" si="206"/>
        <v>0</v>
      </c>
      <c r="E4406" s="7">
        <v>588210</v>
      </c>
      <c r="F4406" t="s">
        <v>29</v>
      </c>
      <c r="G4406" t="s">
        <v>46</v>
      </c>
      <c r="H4406" s="7">
        <v>5</v>
      </c>
      <c r="I4406" s="7" t="s">
        <v>148</v>
      </c>
      <c r="J4406" t="s">
        <v>11</v>
      </c>
      <c r="K4406">
        <v>58.7</v>
      </c>
      <c r="L4406">
        <v>2</v>
      </c>
      <c r="M4406">
        <v>103.9</v>
      </c>
      <c r="N4406">
        <v>1.9870000000000001</v>
      </c>
    </row>
    <row r="4407" spans="1:14" x14ac:dyDescent="0.25">
      <c r="A4407" s="7">
        <v>592650</v>
      </c>
      <c r="B4407" s="7">
        <f t="shared" si="204"/>
        <v>0</v>
      </c>
      <c r="C4407" s="7">
        <f t="shared" si="205"/>
        <v>0</v>
      </c>
      <c r="D4407" s="7">
        <f t="shared" si="206"/>
        <v>0</v>
      </c>
      <c r="E4407" s="7">
        <v>588210</v>
      </c>
      <c r="F4407" t="s">
        <v>29</v>
      </c>
      <c r="G4407" t="s">
        <v>46</v>
      </c>
      <c r="H4407" s="7">
        <v>5</v>
      </c>
      <c r="I4407" s="7" t="s">
        <v>148</v>
      </c>
      <c r="J4407" t="s">
        <v>11</v>
      </c>
      <c r="K4407">
        <v>59</v>
      </c>
      <c r="L4407">
        <v>3</v>
      </c>
      <c r="M4407">
        <v>80.400000000000006</v>
      </c>
      <c r="N4407">
        <v>1.9870000000000001</v>
      </c>
    </row>
    <row r="4408" spans="1:14" x14ac:dyDescent="0.25">
      <c r="A4408" s="7">
        <v>592652</v>
      </c>
      <c r="B4408" s="7">
        <f t="shared" si="204"/>
        <v>0</v>
      </c>
      <c r="C4408" s="7">
        <f t="shared" si="205"/>
        <v>0</v>
      </c>
      <c r="D4408" s="7">
        <f t="shared" si="206"/>
        <v>0</v>
      </c>
      <c r="E4408" s="7">
        <v>588210</v>
      </c>
      <c r="F4408" t="s">
        <v>29</v>
      </c>
      <c r="G4408" t="s">
        <v>46</v>
      </c>
      <c r="H4408" s="7">
        <v>5</v>
      </c>
      <c r="I4408" s="7" t="s">
        <v>148</v>
      </c>
      <c r="J4408" t="s">
        <v>11</v>
      </c>
      <c r="K4408">
        <v>61.5</v>
      </c>
      <c r="L4408">
        <v>4</v>
      </c>
      <c r="M4408">
        <v>65.3</v>
      </c>
      <c r="N4408">
        <v>1.9870000000000001</v>
      </c>
    </row>
    <row r="4409" spans="1:14" x14ac:dyDescent="0.25">
      <c r="A4409" s="7">
        <v>592654</v>
      </c>
      <c r="B4409" s="7">
        <f t="shared" si="204"/>
        <v>0</v>
      </c>
      <c r="C4409" s="7">
        <f t="shared" si="205"/>
        <v>0</v>
      </c>
      <c r="D4409" s="7">
        <f t="shared" si="206"/>
        <v>0</v>
      </c>
      <c r="E4409" s="7">
        <v>588210</v>
      </c>
      <c r="F4409" t="s">
        <v>29</v>
      </c>
      <c r="G4409" t="s">
        <v>46</v>
      </c>
      <c r="H4409" s="7">
        <v>5</v>
      </c>
      <c r="I4409" s="7" t="s">
        <v>148</v>
      </c>
      <c r="J4409" t="s">
        <v>11</v>
      </c>
      <c r="K4409">
        <v>79.3</v>
      </c>
      <c r="L4409">
        <v>2</v>
      </c>
      <c r="M4409">
        <v>113.6</v>
      </c>
      <c r="N4409">
        <v>1.9870000000000001</v>
      </c>
    </row>
    <row r="4410" spans="1:14" x14ac:dyDescent="0.25">
      <c r="A4410" s="7">
        <v>611306</v>
      </c>
      <c r="B4410" s="7">
        <f t="shared" si="204"/>
        <v>0</v>
      </c>
      <c r="C4410" s="7">
        <f t="shared" si="205"/>
        <v>0</v>
      </c>
      <c r="D4410" s="7">
        <f t="shared" si="206"/>
        <v>0</v>
      </c>
      <c r="E4410" s="7">
        <v>1604</v>
      </c>
      <c r="F4410" t="s">
        <v>9</v>
      </c>
      <c r="G4410" t="s">
        <v>13</v>
      </c>
      <c r="H4410" s="7">
        <v>12</v>
      </c>
      <c r="I4410" s="7" t="s">
        <v>148</v>
      </c>
      <c r="J4410" t="s">
        <v>11</v>
      </c>
      <c r="K4410">
        <v>45.6</v>
      </c>
      <c r="L4410">
        <v>2</v>
      </c>
      <c r="M4410">
        <v>88</v>
      </c>
      <c r="N4410">
        <v>1.9870000000000001</v>
      </c>
    </row>
    <row r="4411" spans="1:14" x14ac:dyDescent="0.25">
      <c r="A4411" s="7">
        <v>611311</v>
      </c>
      <c r="B4411" s="7">
        <f t="shared" si="204"/>
        <v>0</v>
      </c>
      <c r="C4411" s="7">
        <f t="shared" si="205"/>
        <v>0</v>
      </c>
      <c r="D4411" s="7">
        <f t="shared" si="206"/>
        <v>0</v>
      </c>
      <c r="E4411" s="7">
        <v>431326</v>
      </c>
      <c r="F4411" t="s">
        <v>50</v>
      </c>
      <c r="G4411" t="s">
        <v>85</v>
      </c>
      <c r="H4411" s="7">
        <v>34</v>
      </c>
      <c r="I4411" s="7" t="s">
        <v>148</v>
      </c>
      <c r="J4411" t="s">
        <v>11</v>
      </c>
      <c r="K4411">
        <v>18.600000000000001</v>
      </c>
      <c r="L4411">
        <v>1</v>
      </c>
      <c r="M4411">
        <v>194.5</v>
      </c>
      <c r="N4411">
        <v>1.9870000000000001</v>
      </c>
    </row>
    <row r="4412" spans="1:14" x14ac:dyDescent="0.25">
      <c r="A4412" s="7">
        <v>613069</v>
      </c>
      <c r="B4412" s="7">
        <f t="shared" si="204"/>
        <v>0</v>
      </c>
      <c r="C4412" s="7">
        <f t="shared" si="205"/>
        <v>0</v>
      </c>
      <c r="D4412" s="7">
        <f t="shared" si="206"/>
        <v>0</v>
      </c>
      <c r="E4412" s="7">
        <v>58314</v>
      </c>
      <c r="F4412" t="s">
        <v>29</v>
      </c>
      <c r="G4412" t="s">
        <v>42</v>
      </c>
      <c r="H4412" s="7">
        <v>6</v>
      </c>
      <c r="I4412" s="7" t="s">
        <v>148</v>
      </c>
      <c r="J4412" t="s">
        <v>11</v>
      </c>
      <c r="K4412">
        <v>23.9</v>
      </c>
      <c r="L4412">
        <v>1</v>
      </c>
      <c r="M4412">
        <v>167.6</v>
      </c>
      <c r="N4412">
        <v>1.9870000000000001</v>
      </c>
    </row>
    <row r="4413" spans="1:14" x14ac:dyDescent="0.25">
      <c r="A4413" s="7">
        <v>613070</v>
      </c>
      <c r="B4413" s="7">
        <f t="shared" si="204"/>
        <v>0</v>
      </c>
      <c r="C4413" s="7">
        <f t="shared" si="205"/>
        <v>0</v>
      </c>
      <c r="D4413" s="7">
        <f t="shared" si="206"/>
        <v>0</v>
      </c>
      <c r="E4413" s="7">
        <v>58314</v>
      </c>
      <c r="F4413" t="s">
        <v>29</v>
      </c>
      <c r="G4413" t="s">
        <v>42</v>
      </c>
      <c r="H4413" s="7">
        <v>6</v>
      </c>
      <c r="I4413" s="7" t="s">
        <v>148</v>
      </c>
      <c r="J4413" t="s">
        <v>11</v>
      </c>
      <c r="K4413">
        <v>20</v>
      </c>
      <c r="L4413">
        <v>1</v>
      </c>
      <c r="M4413">
        <v>142</v>
      </c>
      <c r="N4413">
        <v>1.9870000000000001</v>
      </c>
    </row>
    <row r="4414" spans="1:14" x14ac:dyDescent="0.25">
      <c r="A4414" s="7">
        <v>613071</v>
      </c>
      <c r="B4414" s="7">
        <f t="shared" si="204"/>
        <v>0</v>
      </c>
      <c r="C4414" s="7">
        <f t="shared" si="205"/>
        <v>0</v>
      </c>
      <c r="D4414" s="7">
        <f t="shared" si="206"/>
        <v>0</v>
      </c>
      <c r="E4414" s="7">
        <v>58314</v>
      </c>
      <c r="F4414" t="s">
        <v>29</v>
      </c>
      <c r="G4414" t="s">
        <v>42</v>
      </c>
      <c r="H4414" s="7">
        <v>6</v>
      </c>
      <c r="I4414" s="7" t="s">
        <v>148</v>
      </c>
      <c r="J4414" t="s">
        <v>11</v>
      </c>
      <c r="K4414">
        <v>48.6</v>
      </c>
      <c r="L4414">
        <v>1</v>
      </c>
      <c r="M4414">
        <v>167.6</v>
      </c>
      <c r="N4414">
        <v>1.9870000000000001</v>
      </c>
    </row>
    <row r="4415" spans="1:14" x14ac:dyDescent="0.25">
      <c r="A4415" s="7">
        <v>613082</v>
      </c>
      <c r="B4415" s="7">
        <f t="shared" si="204"/>
        <v>0</v>
      </c>
      <c r="C4415" s="7">
        <f t="shared" si="205"/>
        <v>0</v>
      </c>
      <c r="D4415" s="7">
        <f t="shared" si="206"/>
        <v>0</v>
      </c>
      <c r="E4415" s="7">
        <v>58314</v>
      </c>
      <c r="F4415" t="s">
        <v>29</v>
      </c>
      <c r="G4415" t="s">
        <v>42</v>
      </c>
      <c r="H4415" s="7">
        <v>6</v>
      </c>
      <c r="I4415" s="7" t="s">
        <v>148</v>
      </c>
      <c r="J4415" t="s">
        <v>11</v>
      </c>
      <c r="K4415">
        <v>24.6</v>
      </c>
      <c r="L4415">
        <v>1</v>
      </c>
      <c r="M4415">
        <v>142</v>
      </c>
      <c r="N4415">
        <v>1.9870000000000001</v>
      </c>
    </row>
    <row r="4416" spans="1:14" x14ac:dyDescent="0.25">
      <c r="A4416" s="7">
        <v>613094</v>
      </c>
      <c r="B4416" s="7">
        <f t="shared" si="204"/>
        <v>0</v>
      </c>
      <c r="C4416" s="7">
        <f t="shared" si="205"/>
        <v>0</v>
      </c>
      <c r="D4416" s="7">
        <f t="shared" si="206"/>
        <v>0</v>
      </c>
      <c r="E4416" s="7">
        <v>58314</v>
      </c>
      <c r="F4416" t="s">
        <v>29</v>
      </c>
      <c r="G4416" t="s">
        <v>42</v>
      </c>
      <c r="H4416" s="7">
        <v>6</v>
      </c>
      <c r="I4416" s="7" t="s">
        <v>148</v>
      </c>
      <c r="J4416" t="s">
        <v>11</v>
      </c>
      <c r="K4416">
        <v>43.7</v>
      </c>
      <c r="L4416">
        <v>3</v>
      </c>
      <c r="M4416">
        <v>80.400000000000006</v>
      </c>
      <c r="N4416">
        <v>1.9870000000000001</v>
      </c>
    </row>
    <row r="4417" spans="1:14" x14ac:dyDescent="0.25">
      <c r="A4417" s="7">
        <v>613100</v>
      </c>
      <c r="B4417" s="7">
        <f t="shared" si="204"/>
        <v>0</v>
      </c>
      <c r="C4417" s="7">
        <f t="shared" si="205"/>
        <v>0</v>
      </c>
      <c r="D4417" s="7">
        <f t="shared" si="206"/>
        <v>0</v>
      </c>
      <c r="E4417" s="7">
        <v>58314</v>
      </c>
      <c r="F4417" t="s">
        <v>29</v>
      </c>
      <c r="G4417" t="s">
        <v>42</v>
      </c>
      <c r="H4417" s="7">
        <v>6</v>
      </c>
      <c r="I4417" s="7" t="s">
        <v>148</v>
      </c>
      <c r="J4417" t="s">
        <v>11</v>
      </c>
      <c r="K4417">
        <v>20.399999999999999</v>
      </c>
      <c r="L4417">
        <v>1</v>
      </c>
      <c r="M4417">
        <v>142</v>
      </c>
      <c r="N4417">
        <v>1.9870000000000001</v>
      </c>
    </row>
    <row r="4418" spans="1:14" x14ac:dyDescent="0.25">
      <c r="A4418" s="7">
        <v>613120</v>
      </c>
      <c r="B4418" s="7">
        <f t="shared" si="204"/>
        <v>0</v>
      </c>
      <c r="C4418" s="7">
        <f t="shared" si="205"/>
        <v>0</v>
      </c>
      <c r="D4418" s="7">
        <f t="shared" si="206"/>
        <v>0</v>
      </c>
      <c r="E4418" s="7">
        <v>58314</v>
      </c>
      <c r="F4418" t="s">
        <v>29</v>
      </c>
      <c r="G4418" t="s">
        <v>42</v>
      </c>
      <c r="H4418" s="7">
        <v>6</v>
      </c>
      <c r="I4418" s="7" t="s">
        <v>148</v>
      </c>
      <c r="J4418" t="s">
        <v>11</v>
      </c>
      <c r="K4418">
        <v>47.3</v>
      </c>
      <c r="L4418">
        <v>1</v>
      </c>
      <c r="M4418">
        <v>167.6</v>
      </c>
      <c r="N4418">
        <v>1.9870000000000001</v>
      </c>
    </row>
    <row r="4419" spans="1:14" x14ac:dyDescent="0.25">
      <c r="A4419" s="7">
        <v>613132</v>
      </c>
      <c r="B4419" s="7">
        <f t="shared" ref="B4419:B4482" si="207">IF(A4419=A4420,1,0)</f>
        <v>0</v>
      </c>
      <c r="C4419" s="7">
        <f t="shared" ref="C4419:C4482" si="208">IF(A4419=A4418,1,0)</f>
        <v>0</v>
      </c>
      <c r="D4419" s="7">
        <f t="shared" ref="D4419:D4482" si="209">B4419+C4419</f>
        <v>0</v>
      </c>
      <c r="E4419" s="7">
        <v>58314</v>
      </c>
      <c r="F4419" t="s">
        <v>29</v>
      </c>
      <c r="G4419" t="s">
        <v>42</v>
      </c>
      <c r="H4419" s="7">
        <v>6</v>
      </c>
      <c r="I4419" s="7" t="s">
        <v>148</v>
      </c>
      <c r="J4419" t="s">
        <v>11</v>
      </c>
      <c r="K4419">
        <v>53.8</v>
      </c>
      <c r="L4419">
        <v>2</v>
      </c>
      <c r="M4419">
        <v>113.6</v>
      </c>
      <c r="N4419">
        <v>1.9870000000000001</v>
      </c>
    </row>
    <row r="4420" spans="1:14" x14ac:dyDescent="0.25">
      <c r="A4420" s="7">
        <v>613148</v>
      </c>
      <c r="B4420" s="7">
        <f t="shared" si="207"/>
        <v>0</v>
      </c>
      <c r="C4420" s="7">
        <f t="shared" si="208"/>
        <v>0</v>
      </c>
      <c r="D4420" s="7">
        <f t="shared" si="209"/>
        <v>0</v>
      </c>
      <c r="E4420" s="7">
        <v>58314</v>
      </c>
      <c r="F4420" t="s">
        <v>29</v>
      </c>
      <c r="G4420" t="s">
        <v>42</v>
      </c>
      <c r="H4420" s="7">
        <v>6</v>
      </c>
      <c r="I4420" s="7" t="s">
        <v>148</v>
      </c>
      <c r="J4420" t="s">
        <v>11</v>
      </c>
      <c r="K4420">
        <v>96.5</v>
      </c>
      <c r="L4420">
        <v>6</v>
      </c>
      <c r="M4420">
        <v>66.099999999999994</v>
      </c>
      <c r="N4420">
        <v>1.9870000000000001</v>
      </c>
    </row>
    <row r="4421" spans="1:14" x14ac:dyDescent="0.25">
      <c r="A4421" s="7">
        <v>613152</v>
      </c>
      <c r="B4421" s="7">
        <f t="shared" si="207"/>
        <v>0</v>
      </c>
      <c r="C4421" s="7">
        <f t="shared" si="208"/>
        <v>0</v>
      </c>
      <c r="D4421" s="7">
        <f t="shared" si="209"/>
        <v>0</v>
      </c>
      <c r="E4421" s="7">
        <v>58314</v>
      </c>
      <c r="F4421" t="s">
        <v>29</v>
      </c>
      <c r="G4421" t="s">
        <v>42</v>
      </c>
      <c r="H4421" s="7">
        <v>6</v>
      </c>
      <c r="I4421" s="7" t="s">
        <v>148</v>
      </c>
      <c r="J4421" t="s">
        <v>11</v>
      </c>
      <c r="K4421">
        <v>38.299999999999997</v>
      </c>
      <c r="L4421">
        <v>1</v>
      </c>
      <c r="M4421">
        <v>167.6</v>
      </c>
      <c r="N4421">
        <v>1.9870000000000001</v>
      </c>
    </row>
    <row r="4422" spans="1:14" x14ac:dyDescent="0.25">
      <c r="A4422" s="7">
        <v>613153</v>
      </c>
      <c r="B4422" s="7">
        <f t="shared" si="207"/>
        <v>0</v>
      </c>
      <c r="C4422" s="7">
        <f t="shared" si="208"/>
        <v>0</v>
      </c>
      <c r="D4422" s="7">
        <f t="shared" si="209"/>
        <v>0</v>
      </c>
      <c r="E4422" s="7">
        <v>58314</v>
      </c>
      <c r="F4422" t="s">
        <v>29</v>
      </c>
      <c r="G4422" t="s">
        <v>42</v>
      </c>
      <c r="H4422" s="7">
        <v>6</v>
      </c>
      <c r="I4422" s="7" t="s">
        <v>148</v>
      </c>
      <c r="J4422" t="s">
        <v>11</v>
      </c>
      <c r="K4422">
        <v>62.8</v>
      </c>
      <c r="L4422">
        <v>1</v>
      </c>
      <c r="M4422">
        <v>183.2</v>
      </c>
      <c r="N4422">
        <v>1.9870000000000001</v>
      </c>
    </row>
    <row r="4423" spans="1:14" x14ac:dyDescent="0.25">
      <c r="A4423" s="7">
        <v>613154</v>
      </c>
      <c r="B4423" s="7">
        <f t="shared" si="207"/>
        <v>0</v>
      </c>
      <c r="C4423" s="7">
        <f t="shared" si="208"/>
        <v>0</v>
      </c>
      <c r="D4423" s="7">
        <f t="shared" si="209"/>
        <v>0</v>
      </c>
      <c r="E4423" s="7">
        <v>58314</v>
      </c>
      <c r="F4423" t="s">
        <v>29</v>
      </c>
      <c r="G4423" t="s">
        <v>42</v>
      </c>
      <c r="H4423" s="7">
        <v>6</v>
      </c>
      <c r="I4423" s="7" t="s">
        <v>148</v>
      </c>
      <c r="J4423" t="s">
        <v>11</v>
      </c>
      <c r="K4423">
        <v>28.6</v>
      </c>
      <c r="L4423">
        <v>1</v>
      </c>
      <c r="M4423">
        <v>142</v>
      </c>
      <c r="N4423">
        <v>1.9870000000000001</v>
      </c>
    </row>
    <row r="4424" spans="1:14" x14ac:dyDescent="0.25">
      <c r="A4424" s="7">
        <v>613155</v>
      </c>
      <c r="B4424" s="7">
        <f t="shared" si="207"/>
        <v>0</v>
      </c>
      <c r="C4424" s="7">
        <f t="shared" si="208"/>
        <v>0</v>
      </c>
      <c r="D4424" s="7">
        <f t="shared" si="209"/>
        <v>0</v>
      </c>
      <c r="E4424" s="7">
        <v>58314</v>
      </c>
      <c r="F4424" t="s">
        <v>29</v>
      </c>
      <c r="G4424" t="s">
        <v>42</v>
      </c>
      <c r="H4424" s="7">
        <v>6</v>
      </c>
      <c r="I4424" s="7" t="s">
        <v>148</v>
      </c>
      <c r="J4424" t="s">
        <v>11</v>
      </c>
      <c r="K4424">
        <v>44.2</v>
      </c>
      <c r="L4424">
        <v>3</v>
      </c>
      <c r="M4424">
        <v>80.400000000000006</v>
      </c>
      <c r="N4424">
        <v>1.9870000000000001</v>
      </c>
    </row>
    <row r="4425" spans="1:14" x14ac:dyDescent="0.25">
      <c r="A4425" s="7">
        <v>613156</v>
      </c>
      <c r="B4425" s="7">
        <f t="shared" si="207"/>
        <v>0</v>
      </c>
      <c r="C4425" s="7">
        <f t="shared" si="208"/>
        <v>0</v>
      </c>
      <c r="D4425" s="7">
        <f t="shared" si="209"/>
        <v>0</v>
      </c>
      <c r="E4425" s="7">
        <v>58314</v>
      </c>
      <c r="F4425" t="s">
        <v>29</v>
      </c>
      <c r="G4425" t="s">
        <v>42</v>
      </c>
      <c r="H4425" s="7">
        <v>6</v>
      </c>
      <c r="I4425" s="7" t="s">
        <v>148</v>
      </c>
      <c r="J4425" t="s">
        <v>11</v>
      </c>
      <c r="K4425">
        <v>24</v>
      </c>
      <c r="L4425">
        <v>1</v>
      </c>
      <c r="M4425">
        <v>142</v>
      </c>
      <c r="N4425">
        <v>1.9870000000000001</v>
      </c>
    </row>
    <row r="4426" spans="1:14" x14ac:dyDescent="0.25">
      <c r="A4426" s="7">
        <v>613159</v>
      </c>
      <c r="B4426" s="7">
        <f t="shared" si="207"/>
        <v>0</v>
      </c>
      <c r="C4426" s="7">
        <f t="shared" si="208"/>
        <v>0</v>
      </c>
      <c r="D4426" s="7">
        <f t="shared" si="209"/>
        <v>0</v>
      </c>
      <c r="E4426" s="7">
        <v>58314</v>
      </c>
      <c r="F4426" t="s">
        <v>29</v>
      </c>
      <c r="G4426" t="s">
        <v>42</v>
      </c>
      <c r="H4426" s="7">
        <v>6</v>
      </c>
      <c r="I4426" s="7" t="s">
        <v>148</v>
      </c>
      <c r="J4426" t="s">
        <v>11</v>
      </c>
      <c r="K4426">
        <v>28.3</v>
      </c>
      <c r="L4426">
        <v>1</v>
      </c>
      <c r="M4426">
        <v>142</v>
      </c>
      <c r="N4426">
        <v>1.9870000000000001</v>
      </c>
    </row>
    <row r="4427" spans="1:14" x14ac:dyDescent="0.25">
      <c r="A4427" s="7">
        <v>613160</v>
      </c>
      <c r="B4427" s="7">
        <f t="shared" si="207"/>
        <v>0</v>
      </c>
      <c r="C4427" s="7">
        <f t="shared" si="208"/>
        <v>0</v>
      </c>
      <c r="D4427" s="7">
        <f t="shared" si="209"/>
        <v>0</v>
      </c>
      <c r="E4427" s="7">
        <v>58314</v>
      </c>
      <c r="F4427" t="s">
        <v>29</v>
      </c>
      <c r="G4427" t="s">
        <v>42</v>
      </c>
      <c r="H4427" s="7">
        <v>6</v>
      </c>
      <c r="I4427" s="7" t="s">
        <v>148</v>
      </c>
      <c r="J4427" t="s">
        <v>11</v>
      </c>
      <c r="K4427">
        <v>20</v>
      </c>
      <c r="L4427">
        <v>1</v>
      </c>
      <c r="M4427">
        <v>142</v>
      </c>
      <c r="N4427">
        <v>1.9870000000000001</v>
      </c>
    </row>
    <row r="4428" spans="1:14" x14ac:dyDescent="0.25">
      <c r="A4428" s="7">
        <v>613161</v>
      </c>
      <c r="B4428" s="7">
        <f t="shared" si="207"/>
        <v>0</v>
      </c>
      <c r="C4428" s="7">
        <f t="shared" si="208"/>
        <v>0</v>
      </c>
      <c r="D4428" s="7">
        <f t="shared" si="209"/>
        <v>0</v>
      </c>
      <c r="E4428" s="7">
        <v>58314</v>
      </c>
      <c r="F4428" t="s">
        <v>29</v>
      </c>
      <c r="G4428" t="s">
        <v>42</v>
      </c>
      <c r="H4428" s="7">
        <v>6</v>
      </c>
      <c r="I4428" s="7" t="s">
        <v>148</v>
      </c>
      <c r="J4428" t="s">
        <v>11</v>
      </c>
      <c r="K4428">
        <v>29.3</v>
      </c>
      <c r="L4428">
        <v>1</v>
      </c>
      <c r="M4428">
        <v>142</v>
      </c>
      <c r="N4428">
        <v>1.9870000000000001</v>
      </c>
    </row>
    <row r="4429" spans="1:14" x14ac:dyDescent="0.25">
      <c r="A4429" s="7">
        <v>613162</v>
      </c>
      <c r="B4429" s="7">
        <f t="shared" si="207"/>
        <v>0</v>
      </c>
      <c r="C4429" s="7">
        <f t="shared" si="208"/>
        <v>0</v>
      </c>
      <c r="D4429" s="7">
        <f t="shared" si="209"/>
        <v>0</v>
      </c>
      <c r="E4429" s="7">
        <v>58314</v>
      </c>
      <c r="F4429" t="s">
        <v>29</v>
      </c>
      <c r="G4429" t="s">
        <v>42</v>
      </c>
      <c r="H4429" s="7">
        <v>6</v>
      </c>
      <c r="I4429" s="7" t="s">
        <v>148</v>
      </c>
      <c r="J4429" t="s">
        <v>11</v>
      </c>
      <c r="K4429">
        <v>15.5</v>
      </c>
      <c r="L4429">
        <v>1</v>
      </c>
      <c r="M4429">
        <v>142</v>
      </c>
      <c r="N4429">
        <v>1.9870000000000001</v>
      </c>
    </row>
    <row r="4430" spans="1:14" x14ac:dyDescent="0.25">
      <c r="A4430" s="7">
        <v>613165</v>
      </c>
      <c r="B4430" s="7">
        <f t="shared" si="207"/>
        <v>0</v>
      </c>
      <c r="C4430" s="7">
        <f t="shared" si="208"/>
        <v>0</v>
      </c>
      <c r="D4430" s="7">
        <f t="shared" si="209"/>
        <v>0</v>
      </c>
      <c r="E4430" s="7">
        <v>58314</v>
      </c>
      <c r="F4430" t="s">
        <v>29</v>
      </c>
      <c r="G4430" t="s">
        <v>42</v>
      </c>
      <c r="H4430" s="7">
        <v>6</v>
      </c>
      <c r="I4430" s="7" t="s">
        <v>148</v>
      </c>
      <c r="J4430" t="s">
        <v>11</v>
      </c>
      <c r="K4430">
        <v>7</v>
      </c>
      <c r="L4430">
        <v>4</v>
      </c>
      <c r="M4430">
        <v>55.4</v>
      </c>
      <c r="N4430">
        <v>1.9870000000000001</v>
      </c>
    </row>
    <row r="4431" spans="1:14" x14ac:dyDescent="0.25">
      <c r="A4431" s="7">
        <v>613166</v>
      </c>
      <c r="B4431" s="7">
        <f t="shared" si="207"/>
        <v>0</v>
      </c>
      <c r="C4431" s="7">
        <f t="shared" si="208"/>
        <v>0</v>
      </c>
      <c r="D4431" s="7">
        <f t="shared" si="209"/>
        <v>0</v>
      </c>
      <c r="E4431" s="7">
        <v>58314</v>
      </c>
      <c r="F4431" t="s">
        <v>29</v>
      </c>
      <c r="G4431" t="s">
        <v>42</v>
      </c>
      <c r="H4431" s="7">
        <v>6</v>
      </c>
      <c r="I4431" s="7" t="s">
        <v>148</v>
      </c>
      <c r="J4431" t="s">
        <v>11</v>
      </c>
      <c r="K4431">
        <v>68.099999999999994</v>
      </c>
      <c r="L4431">
        <v>1</v>
      </c>
      <c r="M4431">
        <v>194.5</v>
      </c>
      <c r="N4431">
        <v>1.9870000000000001</v>
      </c>
    </row>
    <row r="4432" spans="1:14" x14ac:dyDescent="0.25">
      <c r="A4432" s="7">
        <v>613167</v>
      </c>
      <c r="B4432" s="7">
        <f t="shared" si="207"/>
        <v>0</v>
      </c>
      <c r="C4432" s="7">
        <f t="shared" si="208"/>
        <v>0</v>
      </c>
      <c r="D4432" s="7">
        <f t="shared" si="209"/>
        <v>0</v>
      </c>
      <c r="E4432" s="7">
        <v>58314</v>
      </c>
      <c r="F4432" t="s">
        <v>29</v>
      </c>
      <c r="G4432" t="s">
        <v>42</v>
      </c>
      <c r="H4432" s="7">
        <v>6</v>
      </c>
      <c r="I4432" s="7" t="s">
        <v>148</v>
      </c>
      <c r="J4432" t="s">
        <v>11</v>
      </c>
      <c r="K4432">
        <v>28.6</v>
      </c>
      <c r="L4432">
        <v>1</v>
      </c>
      <c r="M4432">
        <v>142</v>
      </c>
      <c r="N4432">
        <v>1.9870000000000001</v>
      </c>
    </row>
    <row r="4433" spans="1:14" x14ac:dyDescent="0.25">
      <c r="A4433" s="7">
        <v>615668</v>
      </c>
      <c r="B4433" s="7">
        <f t="shared" si="207"/>
        <v>0</v>
      </c>
      <c r="C4433" s="7">
        <f t="shared" si="208"/>
        <v>0</v>
      </c>
      <c r="D4433" s="7">
        <f t="shared" si="209"/>
        <v>0</v>
      </c>
      <c r="E4433" s="7">
        <v>1604</v>
      </c>
      <c r="F4433" t="s">
        <v>9</v>
      </c>
      <c r="G4433" t="s">
        <v>13</v>
      </c>
      <c r="H4433" s="7">
        <v>12</v>
      </c>
      <c r="I4433" s="7" t="s">
        <v>148</v>
      </c>
      <c r="J4433" t="s">
        <v>11</v>
      </c>
      <c r="K4433">
        <v>45.7</v>
      </c>
      <c r="L4433">
        <v>3</v>
      </c>
      <c r="M4433">
        <v>80.400000000000006</v>
      </c>
      <c r="N4433">
        <v>1.9870000000000001</v>
      </c>
    </row>
    <row r="4434" spans="1:14" x14ac:dyDescent="0.25">
      <c r="A4434" s="7">
        <v>645086</v>
      </c>
      <c r="B4434" s="7">
        <f t="shared" si="207"/>
        <v>0</v>
      </c>
      <c r="C4434" s="7">
        <f t="shared" si="208"/>
        <v>0</v>
      </c>
      <c r="D4434" s="7">
        <f t="shared" si="209"/>
        <v>0</v>
      </c>
      <c r="E4434" s="7">
        <v>644629</v>
      </c>
      <c r="F4434" t="s">
        <v>15</v>
      </c>
      <c r="G4434" t="s">
        <v>22</v>
      </c>
      <c r="H4434" s="7">
        <v>26</v>
      </c>
      <c r="I4434" s="7" t="s">
        <v>148</v>
      </c>
      <c r="J4434" t="s">
        <v>11</v>
      </c>
      <c r="K4434">
        <v>40.1</v>
      </c>
      <c r="L4434">
        <v>3</v>
      </c>
      <c r="M4434">
        <v>80.400000000000006</v>
      </c>
      <c r="N4434">
        <v>1.9870000000000001</v>
      </c>
    </row>
    <row r="4435" spans="1:14" x14ac:dyDescent="0.25">
      <c r="A4435" s="7">
        <v>645088</v>
      </c>
      <c r="B4435" s="7">
        <f t="shared" si="207"/>
        <v>0</v>
      </c>
      <c r="C4435" s="7">
        <f t="shared" si="208"/>
        <v>0</v>
      </c>
      <c r="D4435" s="7">
        <f t="shared" si="209"/>
        <v>0</v>
      </c>
      <c r="E4435" s="7">
        <v>644629</v>
      </c>
      <c r="F4435" t="s">
        <v>15</v>
      </c>
      <c r="G4435" t="s">
        <v>22</v>
      </c>
      <c r="H4435" s="7">
        <v>26</v>
      </c>
      <c r="I4435" s="7" t="s">
        <v>148</v>
      </c>
      <c r="J4435" t="s">
        <v>11</v>
      </c>
      <c r="K4435">
        <v>40</v>
      </c>
      <c r="L4435">
        <v>1</v>
      </c>
      <c r="M4435">
        <v>167.6</v>
      </c>
      <c r="N4435">
        <v>1.9870000000000001</v>
      </c>
    </row>
    <row r="4436" spans="1:14" x14ac:dyDescent="0.25">
      <c r="A4436" s="7">
        <v>645090</v>
      </c>
      <c r="B4436" s="7">
        <f t="shared" si="207"/>
        <v>0</v>
      </c>
      <c r="C4436" s="7">
        <f t="shared" si="208"/>
        <v>0</v>
      </c>
      <c r="D4436" s="7">
        <f t="shared" si="209"/>
        <v>0</v>
      </c>
      <c r="E4436" s="7">
        <v>644629</v>
      </c>
      <c r="F4436" t="s">
        <v>15</v>
      </c>
      <c r="G4436" t="s">
        <v>22</v>
      </c>
      <c r="H4436" s="7">
        <v>26</v>
      </c>
      <c r="I4436" s="7" t="s">
        <v>148</v>
      </c>
      <c r="J4436" t="s">
        <v>11</v>
      </c>
      <c r="K4436">
        <v>86.4</v>
      </c>
      <c r="L4436">
        <v>3</v>
      </c>
      <c r="M4436">
        <v>93.4</v>
      </c>
      <c r="N4436">
        <v>1.9870000000000001</v>
      </c>
    </row>
    <row r="4437" spans="1:14" x14ac:dyDescent="0.25">
      <c r="A4437" s="7">
        <v>645092</v>
      </c>
      <c r="B4437" s="7">
        <f t="shared" si="207"/>
        <v>0</v>
      </c>
      <c r="C4437" s="7">
        <f t="shared" si="208"/>
        <v>0</v>
      </c>
      <c r="D4437" s="7">
        <f t="shared" si="209"/>
        <v>0</v>
      </c>
      <c r="E4437" s="7">
        <v>644629</v>
      </c>
      <c r="F4437" t="s">
        <v>15</v>
      </c>
      <c r="G4437" t="s">
        <v>22</v>
      </c>
      <c r="H4437" s="7">
        <v>26</v>
      </c>
      <c r="I4437" s="7" t="s">
        <v>148</v>
      </c>
      <c r="J4437" t="s">
        <v>11</v>
      </c>
      <c r="K4437">
        <v>59.8</v>
      </c>
      <c r="L4437">
        <v>3</v>
      </c>
      <c r="M4437">
        <v>87.9</v>
      </c>
      <c r="N4437">
        <v>1.9870000000000001</v>
      </c>
    </row>
    <row r="4438" spans="1:14" x14ac:dyDescent="0.25">
      <c r="A4438" s="7">
        <v>645094</v>
      </c>
      <c r="B4438" s="7">
        <f t="shared" si="207"/>
        <v>0</v>
      </c>
      <c r="C4438" s="7">
        <f t="shared" si="208"/>
        <v>0</v>
      </c>
      <c r="D4438" s="7">
        <f t="shared" si="209"/>
        <v>0</v>
      </c>
      <c r="E4438" s="7">
        <v>644629</v>
      </c>
      <c r="F4438" t="s">
        <v>15</v>
      </c>
      <c r="G4438" t="s">
        <v>22</v>
      </c>
      <c r="H4438" s="7">
        <v>26</v>
      </c>
      <c r="I4438" s="7" t="s">
        <v>148</v>
      </c>
      <c r="J4438" t="s">
        <v>11</v>
      </c>
      <c r="K4438">
        <v>40.200000000000003</v>
      </c>
      <c r="L4438">
        <v>2</v>
      </c>
      <c r="M4438">
        <v>103.9</v>
      </c>
      <c r="N4438">
        <v>1.9870000000000001</v>
      </c>
    </row>
    <row r="4439" spans="1:14" x14ac:dyDescent="0.25">
      <c r="A4439" s="7">
        <v>645096</v>
      </c>
      <c r="B4439" s="7">
        <f t="shared" si="207"/>
        <v>0</v>
      </c>
      <c r="C4439" s="7">
        <f t="shared" si="208"/>
        <v>0</v>
      </c>
      <c r="D4439" s="7">
        <f t="shared" si="209"/>
        <v>0</v>
      </c>
      <c r="E4439" s="7">
        <v>644629</v>
      </c>
      <c r="F4439" t="s">
        <v>15</v>
      </c>
      <c r="G4439" t="s">
        <v>22</v>
      </c>
      <c r="H4439" s="7">
        <v>26</v>
      </c>
      <c r="I4439" s="7" t="s">
        <v>148</v>
      </c>
      <c r="J4439" t="s">
        <v>11</v>
      </c>
      <c r="K4439">
        <v>86.2</v>
      </c>
      <c r="L4439">
        <v>7</v>
      </c>
      <c r="M4439">
        <v>66.099999999999994</v>
      </c>
      <c r="N4439">
        <v>1.9870000000000001</v>
      </c>
    </row>
    <row r="4440" spans="1:14" x14ac:dyDescent="0.25">
      <c r="A4440" s="7">
        <v>645098</v>
      </c>
      <c r="B4440" s="7">
        <f t="shared" si="207"/>
        <v>0</v>
      </c>
      <c r="C4440" s="7">
        <f t="shared" si="208"/>
        <v>0</v>
      </c>
      <c r="D4440" s="7">
        <f t="shared" si="209"/>
        <v>0</v>
      </c>
      <c r="E4440" s="7">
        <v>644629</v>
      </c>
      <c r="F4440" t="s">
        <v>15</v>
      </c>
      <c r="G4440" t="s">
        <v>22</v>
      </c>
      <c r="H4440" s="7">
        <v>26</v>
      </c>
      <c r="I4440" s="7" t="s">
        <v>148</v>
      </c>
      <c r="J4440" t="s">
        <v>11</v>
      </c>
      <c r="K4440">
        <v>86.6</v>
      </c>
      <c r="L4440">
        <v>2</v>
      </c>
      <c r="M4440">
        <v>120.6</v>
      </c>
      <c r="N4440">
        <v>1.9870000000000001</v>
      </c>
    </row>
    <row r="4441" spans="1:14" x14ac:dyDescent="0.25">
      <c r="A4441" s="7">
        <v>645100</v>
      </c>
      <c r="B4441" s="7">
        <f t="shared" si="207"/>
        <v>0</v>
      </c>
      <c r="C4441" s="7">
        <f t="shared" si="208"/>
        <v>0</v>
      </c>
      <c r="D4441" s="7">
        <f t="shared" si="209"/>
        <v>0</v>
      </c>
      <c r="E4441" s="7">
        <v>644629</v>
      </c>
      <c r="F4441" t="s">
        <v>15</v>
      </c>
      <c r="G4441" t="s">
        <v>22</v>
      </c>
      <c r="H4441" s="7">
        <v>26</v>
      </c>
      <c r="I4441" s="7" t="s">
        <v>148</v>
      </c>
      <c r="J4441" t="s">
        <v>11</v>
      </c>
      <c r="K4441">
        <v>59.8</v>
      </c>
      <c r="L4441">
        <v>1</v>
      </c>
      <c r="M4441">
        <v>183.2</v>
      </c>
      <c r="N4441">
        <v>1.9870000000000001</v>
      </c>
    </row>
    <row r="4442" spans="1:14" x14ac:dyDescent="0.25">
      <c r="A4442" s="7">
        <v>645102</v>
      </c>
      <c r="B4442" s="7">
        <f t="shared" si="207"/>
        <v>0</v>
      </c>
      <c r="C4442" s="7">
        <f t="shared" si="208"/>
        <v>0</v>
      </c>
      <c r="D4442" s="7">
        <f t="shared" si="209"/>
        <v>0</v>
      </c>
      <c r="E4442" s="7">
        <v>644629</v>
      </c>
      <c r="F4442" t="s">
        <v>15</v>
      </c>
      <c r="G4442" t="s">
        <v>22</v>
      </c>
      <c r="H4442" s="7">
        <v>26</v>
      </c>
      <c r="I4442" s="7" t="s">
        <v>148</v>
      </c>
      <c r="J4442" t="s">
        <v>11</v>
      </c>
      <c r="K4442">
        <v>40.200000000000003</v>
      </c>
      <c r="L4442">
        <v>1</v>
      </c>
      <c r="M4442">
        <v>167.6</v>
      </c>
      <c r="N4442">
        <v>1.9870000000000001</v>
      </c>
    </row>
    <row r="4443" spans="1:14" x14ac:dyDescent="0.25">
      <c r="A4443" s="7">
        <v>645104</v>
      </c>
      <c r="B4443" s="7">
        <f t="shared" si="207"/>
        <v>0</v>
      </c>
      <c r="C4443" s="7">
        <f t="shared" si="208"/>
        <v>0</v>
      </c>
      <c r="D4443" s="7">
        <f t="shared" si="209"/>
        <v>0</v>
      </c>
      <c r="E4443" s="7">
        <v>644629</v>
      </c>
      <c r="F4443" t="s">
        <v>15</v>
      </c>
      <c r="G4443" t="s">
        <v>22</v>
      </c>
      <c r="H4443" s="7">
        <v>26</v>
      </c>
      <c r="I4443" s="7" t="s">
        <v>148</v>
      </c>
      <c r="J4443" t="s">
        <v>11</v>
      </c>
      <c r="K4443">
        <v>86.7</v>
      </c>
      <c r="L4443">
        <v>4</v>
      </c>
      <c r="M4443">
        <v>75.900000000000006</v>
      </c>
      <c r="N4443">
        <v>1.9870000000000001</v>
      </c>
    </row>
    <row r="4444" spans="1:14" x14ac:dyDescent="0.25">
      <c r="A4444" s="7">
        <v>645106</v>
      </c>
      <c r="B4444" s="7">
        <f t="shared" si="207"/>
        <v>0</v>
      </c>
      <c r="C4444" s="7">
        <f t="shared" si="208"/>
        <v>0</v>
      </c>
      <c r="D4444" s="7">
        <f t="shared" si="209"/>
        <v>0</v>
      </c>
      <c r="E4444" s="7">
        <v>644629</v>
      </c>
      <c r="F4444" t="s">
        <v>15</v>
      </c>
      <c r="G4444" t="s">
        <v>22</v>
      </c>
      <c r="H4444" s="7">
        <v>26</v>
      </c>
      <c r="I4444" s="7" t="s">
        <v>148</v>
      </c>
      <c r="J4444" t="s">
        <v>11</v>
      </c>
      <c r="K4444">
        <v>59.8</v>
      </c>
      <c r="L4444">
        <v>3</v>
      </c>
      <c r="M4444">
        <v>87.9</v>
      </c>
      <c r="N4444">
        <v>1.9870000000000001</v>
      </c>
    </row>
    <row r="4445" spans="1:14" x14ac:dyDescent="0.25">
      <c r="A4445" s="7">
        <v>645108</v>
      </c>
      <c r="B4445" s="7">
        <f t="shared" si="207"/>
        <v>0</v>
      </c>
      <c r="C4445" s="7">
        <f t="shared" si="208"/>
        <v>0</v>
      </c>
      <c r="D4445" s="7">
        <f t="shared" si="209"/>
        <v>0</v>
      </c>
      <c r="E4445" s="7">
        <v>644629</v>
      </c>
      <c r="F4445" t="s">
        <v>15</v>
      </c>
      <c r="G4445" t="s">
        <v>22</v>
      </c>
      <c r="H4445" s="7">
        <v>26</v>
      </c>
      <c r="I4445" s="7" t="s">
        <v>148</v>
      </c>
      <c r="J4445" t="s">
        <v>11</v>
      </c>
      <c r="K4445">
        <v>40.1</v>
      </c>
      <c r="L4445">
        <v>1</v>
      </c>
      <c r="M4445">
        <v>167.6</v>
      </c>
      <c r="N4445">
        <v>1.9870000000000001</v>
      </c>
    </row>
    <row r="4446" spans="1:14" x14ac:dyDescent="0.25">
      <c r="A4446" s="7">
        <v>645110</v>
      </c>
      <c r="B4446" s="7">
        <f t="shared" si="207"/>
        <v>0</v>
      </c>
      <c r="C4446" s="7">
        <f t="shared" si="208"/>
        <v>0</v>
      </c>
      <c r="D4446" s="7">
        <f t="shared" si="209"/>
        <v>0</v>
      </c>
      <c r="E4446" s="7">
        <v>644629</v>
      </c>
      <c r="F4446" t="s">
        <v>15</v>
      </c>
      <c r="G4446" t="s">
        <v>22</v>
      </c>
      <c r="H4446" s="7">
        <v>26</v>
      </c>
      <c r="I4446" s="7" t="s">
        <v>148</v>
      </c>
      <c r="J4446" t="s">
        <v>11</v>
      </c>
      <c r="K4446">
        <v>86</v>
      </c>
      <c r="L4446">
        <v>5</v>
      </c>
      <c r="M4446">
        <v>66.099999999999994</v>
      </c>
      <c r="N4446">
        <v>1.9870000000000001</v>
      </c>
    </row>
    <row r="4447" spans="1:14" x14ac:dyDescent="0.25">
      <c r="A4447" s="7">
        <v>645112</v>
      </c>
      <c r="B4447" s="7">
        <f t="shared" si="207"/>
        <v>0</v>
      </c>
      <c r="C4447" s="7">
        <f t="shared" si="208"/>
        <v>0</v>
      </c>
      <c r="D4447" s="7">
        <f t="shared" si="209"/>
        <v>0</v>
      </c>
      <c r="E4447" s="7">
        <v>644629</v>
      </c>
      <c r="F4447" t="s">
        <v>15</v>
      </c>
      <c r="G4447" t="s">
        <v>22</v>
      </c>
      <c r="H4447" s="7">
        <v>26</v>
      </c>
      <c r="I4447" s="7" t="s">
        <v>148</v>
      </c>
      <c r="J4447" t="s">
        <v>11</v>
      </c>
      <c r="K4447">
        <v>59.3</v>
      </c>
      <c r="L4447">
        <v>3</v>
      </c>
      <c r="M4447">
        <v>87.9</v>
      </c>
      <c r="N4447">
        <v>1.9870000000000001</v>
      </c>
    </row>
    <row r="4448" spans="1:14" x14ac:dyDescent="0.25">
      <c r="A4448" s="7">
        <v>647601</v>
      </c>
      <c r="B4448" s="7">
        <f t="shared" si="207"/>
        <v>0</v>
      </c>
      <c r="C4448" s="7">
        <f t="shared" si="208"/>
        <v>0</v>
      </c>
      <c r="D4448" s="7">
        <f t="shared" si="209"/>
        <v>0</v>
      </c>
      <c r="E4448" s="7">
        <v>501291</v>
      </c>
      <c r="F4448" t="s">
        <v>50</v>
      </c>
      <c r="G4448" t="s">
        <v>133</v>
      </c>
      <c r="H4448" s="7">
        <v>10</v>
      </c>
      <c r="I4448" s="7" t="s">
        <v>148</v>
      </c>
      <c r="J4448" t="s">
        <v>18</v>
      </c>
      <c r="K4448">
        <v>26.6</v>
      </c>
      <c r="L4448">
        <v>1</v>
      </c>
      <c r="M4448">
        <v>92</v>
      </c>
      <c r="N4448">
        <v>2.76</v>
      </c>
    </row>
    <row r="4449" spans="1:14" x14ac:dyDescent="0.25">
      <c r="A4449" s="7">
        <v>648140</v>
      </c>
      <c r="B4449" s="7">
        <f t="shared" si="207"/>
        <v>0</v>
      </c>
      <c r="C4449" s="7">
        <f t="shared" si="208"/>
        <v>0</v>
      </c>
      <c r="D4449" s="7">
        <f t="shared" si="209"/>
        <v>0</v>
      </c>
      <c r="E4449" s="7">
        <v>1604</v>
      </c>
      <c r="F4449" t="s">
        <v>9</v>
      </c>
      <c r="G4449" t="s">
        <v>13</v>
      </c>
      <c r="H4449" s="7">
        <v>12</v>
      </c>
      <c r="I4449" s="7" t="s">
        <v>148</v>
      </c>
      <c r="J4449" t="s">
        <v>11</v>
      </c>
      <c r="K4449">
        <v>35.4</v>
      </c>
      <c r="L4449">
        <v>1</v>
      </c>
      <c r="M4449">
        <v>142</v>
      </c>
      <c r="N4449">
        <v>1.9870000000000001</v>
      </c>
    </row>
    <row r="4450" spans="1:14" x14ac:dyDescent="0.25">
      <c r="A4450" s="7">
        <v>648404</v>
      </c>
      <c r="B4450" s="7">
        <f t="shared" si="207"/>
        <v>0</v>
      </c>
      <c r="C4450" s="7">
        <f t="shared" si="208"/>
        <v>0</v>
      </c>
      <c r="D4450" s="7">
        <f t="shared" si="209"/>
        <v>0</v>
      </c>
      <c r="E4450" s="7">
        <v>431517</v>
      </c>
      <c r="F4450" t="s">
        <v>50</v>
      </c>
      <c r="G4450" t="s">
        <v>114</v>
      </c>
      <c r="H4450" s="7">
        <v>5</v>
      </c>
      <c r="I4450" s="7" t="s">
        <v>148</v>
      </c>
      <c r="J4450" t="s">
        <v>18</v>
      </c>
      <c r="K4450">
        <v>19</v>
      </c>
      <c r="L4450">
        <v>1</v>
      </c>
      <c r="M4450">
        <v>92</v>
      </c>
      <c r="N4450">
        <v>2.76</v>
      </c>
    </row>
    <row r="4451" spans="1:14" x14ac:dyDescent="0.25">
      <c r="A4451" s="7">
        <v>648405</v>
      </c>
      <c r="B4451" s="7">
        <f t="shared" si="207"/>
        <v>0</v>
      </c>
      <c r="C4451" s="7">
        <f t="shared" si="208"/>
        <v>0</v>
      </c>
      <c r="D4451" s="7">
        <f t="shared" si="209"/>
        <v>0</v>
      </c>
      <c r="E4451" s="7">
        <v>431517</v>
      </c>
      <c r="F4451" t="s">
        <v>50</v>
      </c>
      <c r="G4451" t="s">
        <v>114</v>
      </c>
      <c r="H4451" s="7">
        <v>5</v>
      </c>
      <c r="I4451" s="7" t="s">
        <v>148</v>
      </c>
      <c r="J4451" t="s">
        <v>18</v>
      </c>
      <c r="K4451">
        <v>13</v>
      </c>
      <c r="L4451">
        <v>1</v>
      </c>
      <c r="M4451">
        <v>92</v>
      </c>
      <c r="N4451">
        <v>2.76</v>
      </c>
    </row>
    <row r="4452" spans="1:14" x14ac:dyDescent="0.25">
      <c r="A4452" s="7">
        <v>648431</v>
      </c>
      <c r="B4452" s="7">
        <f t="shared" si="207"/>
        <v>0</v>
      </c>
      <c r="C4452" s="7">
        <f t="shared" si="208"/>
        <v>0</v>
      </c>
      <c r="D4452" s="7">
        <f t="shared" si="209"/>
        <v>0</v>
      </c>
      <c r="E4452" s="7">
        <v>431518</v>
      </c>
      <c r="F4452" t="s">
        <v>50</v>
      </c>
      <c r="G4452" t="s">
        <v>114</v>
      </c>
      <c r="H4452" s="7" t="s">
        <v>116</v>
      </c>
      <c r="I4452" s="7" t="s">
        <v>148</v>
      </c>
      <c r="J4452" t="s">
        <v>18</v>
      </c>
      <c r="K4452">
        <v>13</v>
      </c>
      <c r="L4452">
        <v>1</v>
      </c>
      <c r="M4452">
        <v>92</v>
      </c>
      <c r="N4452">
        <v>2.76</v>
      </c>
    </row>
    <row r="4453" spans="1:14" x14ac:dyDescent="0.25">
      <c r="A4453" s="7">
        <v>649376</v>
      </c>
      <c r="B4453" s="7">
        <f t="shared" si="207"/>
        <v>0</v>
      </c>
      <c r="C4453" s="7">
        <f t="shared" si="208"/>
        <v>0</v>
      </c>
      <c r="D4453" s="7">
        <f t="shared" si="209"/>
        <v>0</v>
      </c>
      <c r="E4453" s="7">
        <v>648495</v>
      </c>
      <c r="F4453" t="s">
        <v>139</v>
      </c>
      <c r="G4453" t="s">
        <v>140</v>
      </c>
      <c r="H4453" s="7" t="s">
        <v>141</v>
      </c>
      <c r="I4453" s="7" t="s">
        <v>148</v>
      </c>
      <c r="J4453" t="s">
        <v>11</v>
      </c>
      <c r="K4453">
        <v>36.6</v>
      </c>
      <c r="L4453">
        <v>2</v>
      </c>
      <c r="M4453">
        <v>103.9</v>
      </c>
      <c r="N4453">
        <v>1.9870000000000001</v>
      </c>
    </row>
    <row r="4454" spans="1:14" x14ac:dyDescent="0.25">
      <c r="A4454" s="7">
        <v>649382</v>
      </c>
      <c r="B4454" s="7">
        <f t="shared" si="207"/>
        <v>0</v>
      </c>
      <c r="C4454" s="7">
        <f t="shared" si="208"/>
        <v>0</v>
      </c>
      <c r="D4454" s="7">
        <f t="shared" si="209"/>
        <v>0</v>
      </c>
      <c r="E4454" s="7">
        <v>648495</v>
      </c>
      <c r="F4454" t="s">
        <v>139</v>
      </c>
      <c r="G4454" t="s">
        <v>140</v>
      </c>
      <c r="H4454" s="7" t="s">
        <v>141</v>
      </c>
      <c r="I4454" s="7" t="s">
        <v>148</v>
      </c>
      <c r="J4454" t="s">
        <v>11</v>
      </c>
      <c r="K4454">
        <v>36.200000000000003</v>
      </c>
      <c r="L4454">
        <v>2</v>
      </c>
      <c r="M4454">
        <v>88</v>
      </c>
      <c r="N4454">
        <v>1.9870000000000001</v>
      </c>
    </row>
    <row r="4455" spans="1:14" x14ac:dyDescent="0.25">
      <c r="A4455" s="7">
        <v>649386</v>
      </c>
      <c r="B4455" s="7">
        <f t="shared" si="207"/>
        <v>0</v>
      </c>
      <c r="C4455" s="7">
        <f t="shared" si="208"/>
        <v>0</v>
      </c>
      <c r="D4455" s="7">
        <f t="shared" si="209"/>
        <v>0</v>
      </c>
      <c r="E4455" s="7">
        <v>648495</v>
      </c>
      <c r="F4455" t="s">
        <v>139</v>
      </c>
      <c r="G4455" t="s">
        <v>140</v>
      </c>
      <c r="H4455" s="7" t="s">
        <v>141</v>
      </c>
      <c r="I4455" s="7" t="s">
        <v>148</v>
      </c>
      <c r="J4455" t="s">
        <v>11</v>
      </c>
      <c r="K4455">
        <v>36.4</v>
      </c>
      <c r="L4455">
        <v>1</v>
      </c>
      <c r="M4455">
        <v>142</v>
      </c>
      <c r="N4455">
        <v>1.9870000000000001</v>
      </c>
    </row>
    <row r="4456" spans="1:14" x14ac:dyDescent="0.25">
      <c r="A4456" s="7">
        <v>649388</v>
      </c>
      <c r="B4456" s="7">
        <f t="shared" si="207"/>
        <v>0</v>
      </c>
      <c r="C4456" s="7">
        <f t="shared" si="208"/>
        <v>0</v>
      </c>
      <c r="D4456" s="7">
        <f t="shared" si="209"/>
        <v>0</v>
      </c>
      <c r="E4456" s="7">
        <v>648495</v>
      </c>
      <c r="F4456" t="s">
        <v>139</v>
      </c>
      <c r="G4456" t="s">
        <v>140</v>
      </c>
      <c r="H4456" s="7" t="s">
        <v>141</v>
      </c>
      <c r="I4456" s="7" t="s">
        <v>148</v>
      </c>
      <c r="J4456" t="s">
        <v>11</v>
      </c>
      <c r="K4456">
        <v>56.3</v>
      </c>
      <c r="L4456">
        <v>2</v>
      </c>
      <c r="M4456">
        <v>113.6</v>
      </c>
      <c r="N4456">
        <v>1.9870000000000001</v>
      </c>
    </row>
    <row r="4457" spans="1:14" x14ac:dyDescent="0.25">
      <c r="A4457" s="7">
        <v>649390</v>
      </c>
      <c r="B4457" s="7">
        <f t="shared" si="207"/>
        <v>0</v>
      </c>
      <c r="C4457" s="7">
        <f t="shared" si="208"/>
        <v>0</v>
      </c>
      <c r="D4457" s="7">
        <f t="shared" si="209"/>
        <v>0</v>
      </c>
      <c r="E4457" s="7">
        <v>648495</v>
      </c>
      <c r="F4457" t="s">
        <v>139</v>
      </c>
      <c r="G4457" t="s">
        <v>140</v>
      </c>
      <c r="H4457" s="7" t="s">
        <v>141</v>
      </c>
      <c r="I4457" s="7" t="s">
        <v>148</v>
      </c>
      <c r="J4457" t="s">
        <v>11</v>
      </c>
      <c r="K4457">
        <v>72.5</v>
      </c>
      <c r="L4457">
        <v>1</v>
      </c>
      <c r="M4457">
        <v>194.5</v>
      </c>
      <c r="N4457">
        <v>1.9870000000000001</v>
      </c>
    </row>
    <row r="4458" spans="1:14" x14ac:dyDescent="0.25">
      <c r="A4458" s="7">
        <v>649392</v>
      </c>
      <c r="B4458" s="7">
        <f t="shared" si="207"/>
        <v>0</v>
      </c>
      <c r="C4458" s="7">
        <f t="shared" si="208"/>
        <v>0</v>
      </c>
      <c r="D4458" s="7">
        <f t="shared" si="209"/>
        <v>0</v>
      </c>
      <c r="E4458" s="7">
        <v>648495</v>
      </c>
      <c r="F4458" t="s">
        <v>139</v>
      </c>
      <c r="G4458" t="s">
        <v>140</v>
      </c>
      <c r="H4458" s="7" t="s">
        <v>141</v>
      </c>
      <c r="I4458" s="7" t="s">
        <v>148</v>
      </c>
      <c r="J4458" t="s">
        <v>11</v>
      </c>
      <c r="K4458">
        <v>36</v>
      </c>
      <c r="L4458">
        <v>5</v>
      </c>
      <c r="M4458">
        <v>56.9</v>
      </c>
      <c r="N4458">
        <v>1.9870000000000001</v>
      </c>
    </row>
    <row r="4459" spans="1:14" x14ac:dyDescent="0.25">
      <c r="A4459" s="7">
        <v>649394</v>
      </c>
      <c r="B4459" s="7">
        <f t="shared" si="207"/>
        <v>0</v>
      </c>
      <c r="C4459" s="7">
        <f t="shared" si="208"/>
        <v>0</v>
      </c>
      <c r="D4459" s="7">
        <f t="shared" si="209"/>
        <v>0</v>
      </c>
      <c r="E4459" s="7">
        <v>648495</v>
      </c>
      <c r="F4459" t="s">
        <v>139</v>
      </c>
      <c r="G4459" t="s">
        <v>140</v>
      </c>
      <c r="H4459" s="7" t="s">
        <v>141</v>
      </c>
      <c r="I4459" s="7" t="s">
        <v>148</v>
      </c>
      <c r="J4459" t="s">
        <v>11</v>
      </c>
      <c r="K4459">
        <v>36.6</v>
      </c>
      <c r="L4459">
        <v>2</v>
      </c>
      <c r="M4459">
        <v>88</v>
      </c>
      <c r="N4459">
        <v>1.9870000000000001</v>
      </c>
    </row>
    <row r="4460" spans="1:14" x14ac:dyDescent="0.25">
      <c r="A4460" s="7">
        <v>649398</v>
      </c>
      <c r="B4460" s="7">
        <f t="shared" si="207"/>
        <v>0</v>
      </c>
      <c r="C4460" s="7">
        <f t="shared" si="208"/>
        <v>0</v>
      </c>
      <c r="D4460" s="7">
        <f t="shared" si="209"/>
        <v>0</v>
      </c>
      <c r="E4460" s="7">
        <v>648495</v>
      </c>
      <c r="F4460" t="s">
        <v>139</v>
      </c>
      <c r="G4460" t="s">
        <v>140</v>
      </c>
      <c r="H4460" s="7" t="s">
        <v>141</v>
      </c>
      <c r="I4460" s="7" t="s">
        <v>148</v>
      </c>
      <c r="J4460" t="s">
        <v>11</v>
      </c>
      <c r="K4460">
        <v>28.1</v>
      </c>
      <c r="L4460">
        <v>2</v>
      </c>
      <c r="M4460">
        <v>88</v>
      </c>
      <c r="N4460">
        <v>1.9870000000000001</v>
      </c>
    </row>
    <row r="4461" spans="1:14" x14ac:dyDescent="0.25">
      <c r="A4461" s="7">
        <v>649400</v>
      </c>
      <c r="B4461" s="7">
        <f t="shared" si="207"/>
        <v>0</v>
      </c>
      <c r="C4461" s="7">
        <f t="shared" si="208"/>
        <v>0</v>
      </c>
      <c r="D4461" s="7">
        <f t="shared" si="209"/>
        <v>0</v>
      </c>
      <c r="E4461" s="7">
        <v>648495</v>
      </c>
      <c r="F4461" t="s">
        <v>139</v>
      </c>
      <c r="G4461" t="s">
        <v>140</v>
      </c>
      <c r="H4461" s="7" t="s">
        <v>141</v>
      </c>
      <c r="I4461" s="7" t="s">
        <v>148</v>
      </c>
      <c r="J4461" t="s">
        <v>11</v>
      </c>
      <c r="K4461">
        <v>31.6</v>
      </c>
      <c r="L4461">
        <v>1</v>
      </c>
      <c r="M4461">
        <v>167.6</v>
      </c>
      <c r="N4461">
        <v>1.9870000000000001</v>
      </c>
    </row>
    <row r="4462" spans="1:14" x14ac:dyDescent="0.25">
      <c r="A4462" s="7">
        <v>649404</v>
      </c>
      <c r="B4462" s="7">
        <f t="shared" si="207"/>
        <v>0</v>
      </c>
      <c r="C4462" s="7">
        <f t="shared" si="208"/>
        <v>0</v>
      </c>
      <c r="D4462" s="7">
        <f t="shared" si="209"/>
        <v>0</v>
      </c>
      <c r="E4462" s="7">
        <v>648495</v>
      </c>
      <c r="F4462" t="s">
        <v>139</v>
      </c>
      <c r="G4462" t="s">
        <v>140</v>
      </c>
      <c r="H4462" s="7" t="s">
        <v>141</v>
      </c>
      <c r="I4462" s="7" t="s">
        <v>148</v>
      </c>
      <c r="J4462" t="s">
        <v>11</v>
      </c>
      <c r="K4462">
        <v>36.299999999999997</v>
      </c>
      <c r="L4462">
        <v>2</v>
      </c>
      <c r="M4462">
        <v>103.9</v>
      </c>
      <c r="N4462">
        <v>1.9870000000000001</v>
      </c>
    </row>
    <row r="4463" spans="1:14" x14ac:dyDescent="0.25">
      <c r="A4463" s="7">
        <v>649406</v>
      </c>
      <c r="B4463" s="7">
        <f t="shared" si="207"/>
        <v>0</v>
      </c>
      <c r="C4463" s="7">
        <f t="shared" si="208"/>
        <v>0</v>
      </c>
      <c r="D4463" s="7">
        <f t="shared" si="209"/>
        <v>0</v>
      </c>
      <c r="E4463" s="7">
        <v>648495</v>
      </c>
      <c r="F4463" t="s">
        <v>139</v>
      </c>
      <c r="G4463" t="s">
        <v>140</v>
      </c>
      <c r="H4463" s="7" t="s">
        <v>141</v>
      </c>
      <c r="I4463" s="7" t="s">
        <v>148</v>
      </c>
      <c r="J4463" t="s">
        <v>11</v>
      </c>
      <c r="K4463">
        <v>36.4</v>
      </c>
      <c r="L4463">
        <v>1</v>
      </c>
      <c r="M4463">
        <v>142</v>
      </c>
      <c r="N4463">
        <v>1.9870000000000001</v>
      </c>
    </row>
    <row r="4464" spans="1:14" x14ac:dyDescent="0.25">
      <c r="A4464" s="7">
        <v>649408</v>
      </c>
      <c r="B4464" s="7">
        <f t="shared" si="207"/>
        <v>0</v>
      </c>
      <c r="C4464" s="7">
        <f t="shared" si="208"/>
        <v>0</v>
      </c>
      <c r="D4464" s="7">
        <f t="shared" si="209"/>
        <v>0</v>
      </c>
      <c r="E4464" s="7">
        <v>648495</v>
      </c>
      <c r="F4464" t="s">
        <v>139</v>
      </c>
      <c r="G4464" t="s">
        <v>140</v>
      </c>
      <c r="H4464" s="7" t="s">
        <v>141</v>
      </c>
      <c r="I4464" s="7" t="s">
        <v>148</v>
      </c>
      <c r="J4464" t="s">
        <v>11</v>
      </c>
      <c r="K4464">
        <v>35.5</v>
      </c>
      <c r="L4464">
        <v>3</v>
      </c>
      <c r="M4464">
        <v>68.2</v>
      </c>
      <c r="N4464">
        <v>1.9870000000000001</v>
      </c>
    </row>
    <row r="4465" spans="1:14" x14ac:dyDescent="0.25">
      <c r="A4465" s="7">
        <v>649410</v>
      </c>
      <c r="B4465" s="7">
        <f t="shared" si="207"/>
        <v>0</v>
      </c>
      <c r="C4465" s="7">
        <f t="shared" si="208"/>
        <v>0</v>
      </c>
      <c r="D4465" s="7">
        <f t="shared" si="209"/>
        <v>0</v>
      </c>
      <c r="E4465" s="7">
        <v>648495</v>
      </c>
      <c r="F4465" t="s">
        <v>139</v>
      </c>
      <c r="G4465" t="s">
        <v>140</v>
      </c>
      <c r="H4465" s="7" t="s">
        <v>141</v>
      </c>
      <c r="I4465" s="7" t="s">
        <v>148</v>
      </c>
      <c r="J4465" t="s">
        <v>11</v>
      </c>
      <c r="K4465">
        <v>45.5</v>
      </c>
      <c r="L4465">
        <v>2</v>
      </c>
      <c r="M4465">
        <v>103.9</v>
      </c>
      <c r="N4465">
        <v>1.9870000000000001</v>
      </c>
    </row>
    <row r="4466" spans="1:14" x14ac:dyDescent="0.25">
      <c r="A4466" s="7">
        <v>649412</v>
      </c>
      <c r="B4466" s="7">
        <f t="shared" si="207"/>
        <v>0</v>
      </c>
      <c r="C4466" s="7">
        <f t="shared" si="208"/>
        <v>0</v>
      </c>
      <c r="D4466" s="7">
        <f t="shared" si="209"/>
        <v>0</v>
      </c>
      <c r="E4466" s="7">
        <v>648495</v>
      </c>
      <c r="F4466" t="s">
        <v>139</v>
      </c>
      <c r="G4466" t="s">
        <v>140</v>
      </c>
      <c r="H4466" s="7" t="s">
        <v>141</v>
      </c>
      <c r="I4466" s="7" t="s">
        <v>148</v>
      </c>
      <c r="J4466" t="s">
        <v>11</v>
      </c>
      <c r="K4466">
        <v>20.100000000000001</v>
      </c>
      <c r="L4466">
        <v>1</v>
      </c>
      <c r="M4466">
        <v>142</v>
      </c>
      <c r="N4466">
        <v>1.9870000000000001</v>
      </c>
    </row>
    <row r="4467" spans="1:14" x14ac:dyDescent="0.25">
      <c r="A4467" s="7">
        <v>649414</v>
      </c>
      <c r="B4467" s="7">
        <f t="shared" si="207"/>
        <v>0</v>
      </c>
      <c r="C4467" s="7">
        <f t="shared" si="208"/>
        <v>0</v>
      </c>
      <c r="D4467" s="7">
        <f t="shared" si="209"/>
        <v>0</v>
      </c>
      <c r="E4467" s="7">
        <v>648495</v>
      </c>
      <c r="F4467" t="s">
        <v>139</v>
      </c>
      <c r="G4467" t="s">
        <v>140</v>
      </c>
      <c r="H4467" s="7" t="s">
        <v>141</v>
      </c>
      <c r="I4467" s="7" t="s">
        <v>148</v>
      </c>
      <c r="J4467" t="s">
        <v>11</v>
      </c>
      <c r="K4467">
        <v>37</v>
      </c>
      <c r="L4467">
        <v>1</v>
      </c>
      <c r="M4467">
        <v>167.6</v>
      </c>
      <c r="N4467">
        <v>1.9870000000000001</v>
      </c>
    </row>
    <row r="4468" spans="1:14" x14ac:dyDescent="0.25">
      <c r="A4468" s="7">
        <v>649416</v>
      </c>
      <c r="B4468" s="7">
        <f t="shared" si="207"/>
        <v>0</v>
      </c>
      <c r="C4468" s="7">
        <f t="shared" si="208"/>
        <v>0</v>
      </c>
      <c r="D4468" s="7">
        <f t="shared" si="209"/>
        <v>0</v>
      </c>
      <c r="E4468" s="7">
        <v>648495</v>
      </c>
      <c r="F4468" t="s">
        <v>139</v>
      </c>
      <c r="G4468" t="s">
        <v>140</v>
      </c>
      <c r="H4468" s="7" t="s">
        <v>141</v>
      </c>
      <c r="I4468" s="7" t="s">
        <v>148</v>
      </c>
      <c r="J4468" t="s">
        <v>11</v>
      </c>
      <c r="K4468">
        <v>34.799999999999997</v>
      </c>
      <c r="L4468">
        <v>3</v>
      </c>
      <c r="M4468">
        <v>68.2</v>
      </c>
      <c r="N4468">
        <v>1.9870000000000001</v>
      </c>
    </row>
    <row r="4469" spans="1:14" x14ac:dyDescent="0.25">
      <c r="A4469" s="7">
        <v>649418</v>
      </c>
      <c r="B4469" s="7">
        <f t="shared" si="207"/>
        <v>0</v>
      </c>
      <c r="C4469" s="7">
        <f t="shared" si="208"/>
        <v>0</v>
      </c>
      <c r="D4469" s="7">
        <f t="shared" si="209"/>
        <v>0</v>
      </c>
      <c r="E4469" s="7">
        <v>648495</v>
      </c>
      <c r="F4469" t="s">
        <v>139</v>
      </c>
      <c r="G4469" t="s">
        <v>140</v>
      </c>
      <c r="H4469" s="7" t="s">
        <v>141</v>
      </c>
      <c r="I4469" s="7" t="s">
        <v>148</v>
      </c>
      <c r="J4469" t="s">
        <v>11</v>
      </c>
      <c r="K4469">
        <v>54</v>
      </c>
      <c r="L4469">
        <v>3</v>
      </c>
      <c r="M4469">
        <v>80.400000000000006</v>
      </c>
      <c r="N4469">
        <v>1.9870000000000001</v>
      </c>
    </row>
    <row r="4470" spans="1:14" x14ac:dyDescent="0.25">
      <c r="A4470" s="7">
        <v>649424</v>
      </c>
      <c r="B4470" s="7">
        <f t="shared" si="207"/>
        <v>0</v>
      </c>
      <c r="C4470" s="7">
        <f t="shared" si="208"/>
        <v>0</v>
      </c>
      <c r="D4470" s="7">
        <f t="shared" si="209"/>
        <v>0</v>
      </c>
      <c r="E4470" s="7">
        <v>648495</v>
      </c>
      <c r="F4470" t="s">
        <v>139</v>
      </c>
      <c r="G4470" t="s">
        <v>140</v>
      </c>
      <c r="H4470" s="7" t="s">
        <v>141</v>
      </c>
      <c r="I4470" s="7" t="s">
        <v>148</v>
      </c>
      <c r="J4470" t="s">
        <v>11</v>
      </c>
      <c r="K4470">
        <v>71.7</v>
      </c>
      <c r="L4470">
        <v>4</v>
      </c>
      <c r="M4470">
        <v>71.5</v>
      </c>
      <c r="N4470">
        <v>1.9870000000000001</v>
      </c>
    </row>
    <row r="4471" spans="1:14" x14ac:dyDescent="0.25">
      <c r="A4471" s="7">
        <v>649426</v>
      </c>
      <c r="B4471" s="7">
        <f t="shared" si="207"/>
        <v>0</v>
      </c>
      <c r="C4471" s="7">
        <f t="shared" si="208"/>
        <v>0</v>
      </c>
      <c r="D4471" s="7">
        <f t="shared" si="209"/>
        <v>0</v>
      </c>
      <c r="E4471" s="7">
        <v>648495</v>
      </c>
      <c r="F4471" t="s">
        <v>139</v>
      </c>
      <c r="G4471" t="s">
        <v>140</v>
      </c>
      <c r="H4471" s="7" t="s">
        <v>141</v>
      </c>
      <c r="I4471" s="7" t="s">
        <v>148</v>
      </c>
      <c r="J4471" t="s">
        <v>11</v>
      </c>
      <c r="K4471">
        <v>33.700000000000003</v>
      </c>
      <c r="L4471">
        <v>1</v>
      </c>
      <c r="M4471">
        <v>142</v>
      </c>
      <c r="N4471">
        <v>1.9870000000000001</v>
      </c>
    </row>
    <row r="4472" spans="1:14" x14ac:dyDescent="0.25">
      <c r="A4472" s="7">
        <v>649430</v>
      </c>
      <c r="B4472" s="7">
        <f t="shared" si="207"/>
        <v>0</v>
      </c>
      <c r="C4472" s="7">
        <f t="shared" si="208"/>
        <v>0</v>
      </c>
      <c r="D4472" s="7">
        <f t="shared" si="209"/>
        <v>0</v>
      </c>
      <c r="E4472" s="7">
        <v>648495</v>
      </c>
      <c r="F4472" t="s">
        <v>139</v>
      </c>
      <c r="G4472" t="s">
        <v>140</v>
      </c>
      <c r="H4472" s="7" t="s">
        <v>141</v>
      </c>
      <c r="I4472" s="7" t="s">
        <v>148</v>
      </c>
      <c r="J4472" t="s">
        <v>11</v>
      </c>
      <c r="K4472">
        <v>35.299999999999997</v>
      </c>
      <c r="L4472">
        <v>1</v>
      </c>
      <c r="M4472">
        <v>142</v>
      </c>
      <c r="N4472">
        <v>1.9870000000000001</v>
      </c>
    </row>
    <row r="4473" spans="1:14" x14ac:dyDescent="0.25">
      <c r="A4473" s="7">
        <v>649432</v>
      </c>
      <c r="B4473" s="7">
        <f t="shared" si="207"/>
        <v>0</v>
      </c>
      <c r="C4473" s="7">
        <f t="shared" si="208"/>
        <v>0</v>
      </c>
      <c r="D4473" s="7">
        <f t="shared" si="209"/>
        <v>0</v>
      </c>
      <c r="E4473" s="7">
        <v>648495</v>
      </c>
      <c r="F4473" t="s">
        <v>139</v>
      </c>
      <c r="G4473" t="s">
        <v>140</v>
      </c>
      <c r="H4473" s="7" t="s">
        <v>141</v>
      </c>
      <c r="I4473" s="7" t="s">
        <v>148</v>
      </c>
      <c r="J4473" t="s">
        <v>11</v>
      </c>
      <c r="K4473">
        <v>36.799999999999997</v>
      </c>
      <c r="L4473">
        <v>1</v>
      </c>
      <c r="M4473">
        <v>167.6</v>
      </c>
      <c r="N4473">
        <v>1.9870000000000001</v>
      </c>
    </row>
    <row r="4474" spans="1:14" x14ac:dyDescent="0.25">
      <c r="A4474" s="7">
        <v>658979</v>
      </c>
      <c r="B4474" s="7">
        <f t="shared" si="207"/>
        <v>0</v>
      </c>
      <c r="C4474" s="7">
        <f t="shared" si="208"/>
        <v>0</v>
      </c>
      <c r="D4474" s="7">
        <f t="shared" si="209"/>
        <v>0</v>
      </c>
      <c r="E4474" s="7">
        <v>1604</v>
      </c>
      <c r="F4474" t="s">
        <v>9</v>
      </c>
      <c r="G4474" t="s">
        <v>13</v>
      </c>
      <c r="H4474" s="7">
        <v>12</v>
      </c>
      <c r="I4474" s="7" t="s">
        <v>148</v>
      </c>
      <c r="J4474" t="s">
        <v>11</v>
      </c>
      <c r="K4474">
        <v>46.2</v>
      </c>
      <c r="L4474">
        <v>5</v>
      </c>
      <c r="M4474">
        <v>56.9</v>
      </c>
      <c r="N4474">
        <v>1.9870000000000001</v>
      </c>
    </row>
    <row r="4475" spans="1:14" x14ac:dyDescent="0.25">
      <c r="A4475" s="7">
        <v>659083</v>
      </c>
      <c r="B4475" s="7">
        <f t="shared" si="207"/>
        <v>0</v>
      </c>
      <c r="C4475" s="7">
        <f t="shared" si="208"/>
        <v>0</v>
      </c>
      <c r="D4475" s="7">
        <f t="shared" si="209"/>
        <v>0</v>
      </c>
      <c r="E4475" s="7">
        <v>1610</v>
      </c>
      <c r="F4475" t="s">
        <v>9</v>
      </c>
      <c r="G4475" t="s">
        <v>14</v>
      </c>
      <c r="H4475" s="7">
        <v>9</v>
      </c>
      <c r="I4475" s="7" t="s">
        <v>148</v>
      </c>
      <c r="J4475" t="s">
        <v>11</v>
      </c>
      <c r="K4475">
        <v>42.2</v>
      </c>
      <c r="L4475">
        <v>1</v>
      </c>
      <c r="M4475">
        <v>167.6</v>
      </c>
      <c r="N4475">
        <v>1.9870000000000001</v>
      </c>
    </row>
    <row r="4476" spans="1:14" x14ac:dyDescent="0.25">
      <c r="A4476" s="7">
        <v>660329</v>
      </c>
      <c r="B4476" s="7">
        <f t="shared" si="207"/>
        <v>0</v>
      </c>
      <c r="C4476" s="7">
        <f t="shared" si="208"/>
        <v>0</v>
      </c>
      <c r="D4476" s="7">
        <f t="shared" si="209"/>
        <v>0</v>
      </c>
      <c r="E4476" s="7">
        <v>447470</v>
      </c>
      <c r="F4476" t="s">
        <v>50</v>
      </c>
      <c r="G4476" t="s">
        <v>106</v>
      </c>
      <c r="H4476" s="7">
        <v>18</v>
      </c>
      <c r="I4476" s="7" t="s">
        <v>149</v>
      </c>
      <c r="J4476" t="s">
        <v>18</v>
      </c>
      <c r="K4476">
        <v>36.299999999999997</v>
      </c>
      <c r="L4476">
        <v>1</v>
      </c>
      <c r="M4476" t="s">
        <v>149</v>
      </c>
      <c r="N4476" t="s">
        <v>149</v>
      </c>
    </row>
    <row r="4477" spans="1:14" x14ac:dyDescent="0.25">
      <c r="A4477" s="7">
        <v>660377</v>
      </c>
      <c r="B4477" s="7">
        <f t="shared" si="207"/>
        <v>0</v>
      </c>
      <c r="C4477" s="7">
        <f t="shared" si="208"/>
        <v>0</v>
      </c>
      <c r="D4477" s="7">
        <f t="shared" si="209"/>
        <v>0</v>
      </c>
      <c r="E4477" s="7">
        <v>431326</v>
      </c>
      <c r="F4477" t="s">
        <v>50</v>
      </c>
      <c r="G4477" t="s">
        <v>85</v>
      </c>
      <c r="H4477" s="7">
        <v>34</v>
      </c>
      <c r="I4477" s="7" t="s">
        <v>149</v>
      </c>
      <c r="J4477" t="s">
        <v>11</v>
      </c>
      <c r="K4477">
        <v>141.30000000000001</v>
      </c>
      <c r="L4477">
        <v>1</v>
      </c>
      <c r="M4477" t="s">
        <v>149</v>
      </c>
      <c r="N4477" t="s">
        <v>149</v>
      </c>
    </row>
    <row r="4478" spans="1:14" x14ac:dyDescent="0.25">
      <c r="A4478" s="7">
        <v>661894</v>
      </c>
      <c r="B4478" s="7">
        <f t="shared" si="207"/>
        <v>0</v>
      </c>
      <c r="C4478" s="7">
        <f t="shared" si="208"/>
        <v>0</v>
      </c>
      <c r="D4478" s="7">
        <f t="shared" si="209"/>
        <v>0</v>
      </c>
      <c r="E4478" s="7">
        <v>197182</v>
      </c>
      <c r="F4478" t="s">
        <v>60</v>
      </c>
      <c r="G4478" t="s">
        <v>61</v>
      </c>
      <c r="H4478" s="7">
        <v>6</v>
      </c>
      <c r="I4478" s="7" t="s">
        <v>148</v>
      </c>
      <c r="J4478" t="s">
        <v>11</v>
      </c>
      <c r="K4478">
        <v>44.3</v>
      </c>
      <c r="L4478">
        <v>3</v>
      </c>
      <c r="M4478">
        <v>80.400000000000006</v>
      </c>
      <c r="N4478">
        <v>1.9870000000000001</v>
      </c>
    </row>
    <row r="4479" spans="1:14" x14ac:dyDescent="0.25">
      <c r="A4479" s="7">
        <v>662032</v>
      </c>
      <c r="B4479" s="7">
        <f t="shared" si="207"/>
        <v>0</v>
      </c>
      <c r="C4479" s="7">
        <f t="shared" si="208"/>
        <v>0</v>
      </c>
      <c r="D4479" s="7">
        <f t="shared" si="209"/>
        <v>0</v>
      </c>
      <c r="E4479" s="7">
        <v>425328</v>
      </c>
      <c r="F4479" t="s">
        <v>50</v>
      </c>
      <c r="G4479" t="s">
        <v>16</v>
      </c>
      <c r="H4479" s="7">
        <v>5</v>
      </c>
      <c r="I4479" s="7" t="s">
        <v>148</v>
      </c>
      <c r="J4479" t="s">
        <v>11</v>
      </c>
      <c r="K4479">
        <v>25.2</v>
      </c>
      <c r="L4479">
        <v>5</v>
      </c>
      <c r="M4479">
        <v>48.3</v>
      </c>
      <c r="N4479">
        <v>1.9870000000000001</v>
      </c>
    </row>
    <row r="4480" spans="1:14" x14ac:dyDescent="0.25">
      <c r="A4480" s="7">
        <v>662650</v>
      </c>
      <c r="B4480" s="7">
        <f t="shared" si="207"/>
        <v>0</v>
      </c>
      <c r="C4480" s="7">
        <f t="shared" si="208"/>
        <v>0</v>
      </c>
      <c r="D4480" s="7">
        <f t="shared" si="209"/>
        <v>0</v>
      </c>
      <c r="E4480" s="7">
        <v>242768</v>
      </c>
      <c r="F4480" t="s">
        <v>56</v>
      </c>
      <c r="G4480" t="s">
        <v>70</v>
      </c>
      <c r="H4480" s="7">
        <v>22</v>
      </c>
      <c r="I4480" s="7" t="s">
        <v>148</v>
      </c>
      <c r="J4480" t="s">
        <v>18</v>
      </c>
      <c r="K4480">
        <v>41.3</v>
      </c>
      <c r="L4480">
        <v>1</v>
      </c>
      <c r="M4480">
        <v>118.7</v>
      </c>
      <c r="N4480">
        <v>2.76</v>
      </c>
    </row>
    <row r="4481" spans="1:14" x14ac:dyDescent="0.25">
      <c r="A4481" s="7">
        <v>662680</v>
      </c>
      <c r="B4481" s="7">
        <f t="shared" si="207"/>
        <v>0</v>
      </c>
      <c r="C4481" s="7">
        <f t="shared" si="208"/>
        <v>0</v>
      </c>
      <c r="D4481" s="7">
        <f t="shared" si="209"/>
        <v>0</v>
      </c>
      <c r="E4481" s="7">
        <v>588210</v>
      </c>
      <c r="F4481" t="s">
        <v>29</v>
      </c>
      <c r="G4481" t="s">
        <v>46</v>
      </c>
      <c r="H4481" s="7">
        <v>5</v>
      </c>
      <c r="I4481" s="7" t="s">
        <v>148</v>
      </c>
      <c r="J4481" t="s">
        <v>11</v>
      </c>
      <c r="K4481">
        <v>58.5</v>
      </c>
      <c r="L4481">
        <v>1</v>
      </c>
      <c r="M4481">
        <v>142</v>
      </c>
      <c r="N4481">
        <v>1.9870000000000001</v>
      </c>
    </row>
    <row r="4482" spans="1:14" x14ac:dyDescent="0.25">
      <c r="A4482" s="7">
        <v>662682</v>
      </c>
      <c r="B4482" s="7">
        <f t="shared" si="207"/>
        <v>0</v>
      </c>
      <c r="C4482" s="7">
        <f t="shared" si="208"/>
        <v>0</v>
      </c>
      <c r="D4482" s="7">
        <f t="shared" si="209"/>
        <v>0</v>
      </c>
      <c r="E4482" s="7">
        <v>431038</v>
      </c>
      <c r="F4482" t="s">
        <v>29</v>
      </c>
      <c r="G4482" t="s">
        <v>64</v>
      </c>
      <c r="H4482" s="7">
        <v>11</v>
      </c>
      <c r="I4482" s="7" t="s">
        <v>148</v>
      </c>
      <c r="J4482" t="s">
        <v>11</v>
      </c>
      <c r="K4482">
        <v>46.5</v>
      </c>
      <c r="L4482">
        <v>1</v>
      </c>
      <c r="M4482">
        <v>142</v>
      </c>
      <c r="N4482">
        <v>1.9870000000000001</v>
      </c>
    </row>
    <row r="4483" spans="1:14" x14ac:dyDescent="0.25">
      <c r="A4483" s="7">
        <v>663200</v>
      </c>
      <c r="B4483" s="7">
        <f t="shared" ref="B4483:B4546" si="210">IF(A4483=A4484,1,0)</f>
        <v>0</v>
      </c>
      <c r="C4483" s="7">
        <f t="shared" ref="C4483:C4546" si="211">IF(A4483=A4482,1,0)</f>
        <v>0</v>
      </c>
      <c r="D4483" s="7">
        <f t="shared" ref="D4483:D4546" si="212">B4483+C4483</f>
        <v>0</v>
      </c>
      <c r="E4483" s="7">
        <v>431516</v>
      </c>
      <c r="F4483" t="s">
        <v>50</v>
      </c>
      <c r="G4483" t="s">
        <v>114</v>
      </c>
      <c r="H4483" s="7" t="s">
        <v>115</v>
      </c>
      <c r="I4483" s="7" t="s">
        <v>148</v>
      </c>
      <c r="J4483" t="s">
        <v>18</v>
      </c>
      <c r="K4483">
        <v>15.3</v>
      </c>
      <c r="L4483">
        <v>1</v>
      </c>
      <c r="M4483">
        <v>92</v>
      </c>
      <c r="N4483">
        <v>2.76</v>
      </c>
    </row>
    <row r="4484" spans="1:14" x14ac:dyDescent="0.25">
      <c r="A4484" s="7">
        <v>663226</v>
      </c>
      <c r="B4484" s="7">
        <f t="shared" si="210"/>
        <v>0</v>
      </c>
      <c r="C4484" s="7">
        <f t="shared" si="211"/>
        <v>0</v>
      </c>
      <c r="D4484" s="7">
        <f t="shared" si="212"/>
        <v>0</v>
      </c>
      <c r="E4484" s="7">
        <v>431550</v>
      </c>
      <c r="F4484" t="s">
        <v>50</v>
      </c>
      <c r="G4484" t="s">
        <v>120</v>
      </c>
      <c r="H4484" s="7">
        <v>12</v>
      </c>
      <c r="I4484" s="7" t="s">
        <v>148</v>
      </c>
      <c r="J4484" t="s">
        <v>18</v>
      </c>
      <c r="K4484">
        <v>14.6</v>
      </c>
      <c r="L4484">
        <v>1</v>
      </c>
      <c r="M4484">
        <v>92</v>
      </c>
      <c r="N4484">
        <v>2.76</v>
      </c>
    </row>
    <row r="4485" spans="1:14" x14ac:dyDescent="0.25">
      <c r="A4485" s="7">
        <v>663238</v>
      </c>
      <c r="B4485" s="7">
        <f t="shared" si="210"/>
        <v>0</v>
      </c>
      <c r="C4485" s="7">
        <f t="shared" si="211"/>
        <v>0</v>
      </c>
      <c r="D4485" s="7">
        <f t="shared" si="212"/>
        <v>0</v>
      </c>
      <c r="E4485" s="7">
        <v>431517</v>
      </c>
      <c r="F4485" t="s">
        <v>50</v>
      </c>
      <c r="G4485" t="s">
        <v>114</v>
      </c>
      <c r="H4485" s="7">
        <v>5</v>
      </c>
      <c r="I4485" s="7" t="s">
        <v>148</v>
      </c>
      <c r="J4485" t="s">
        <v>18</v>
      </c>
      <c r="K4485">
        <v>15</v>
      </c>
      <c r="L4485">
        <v>1</v>
      </c>
      <c r="M4485">
        <v>92</v>
      </c>
      <c r="N4485">
        <v>2.76</v>
      </c>
    </row>
    <row r="4486" spans="1:14" x14ac:dyDescent="0.25">
      <c r="A4486" s="7">
        <v>663305</v>
      </c>
      <c r="B4486" s="7">
        <f t="shared" si="210"/>
        <v>0</v>
      </c>
      <c r="C4486" s="7">
        <f t="shared" si="211"/>
        <v>0</v>
      </c>
      <c r="D4486" s="7">
        <f t="shared" si="212"/>
        <v>0</v>
      </c>
      <c r="E4486" s="7">
        <v>431550</v>
      </c>
      <c r="F4486" t="s">
        <v>50</v>
      </c>
      <c r="G4486" t="s">
        <v>120</v>
      </c>
      <c r="H4486" s="7">
        <v>12</v>
      </c>
      <c r="I4486" s="7" t="s">
        <v>148</v>
      </c>
      <c r="J4486" t="s">
        <v>18</v>
      </c>
      <c r="K4486">
        <v>18.600000000000001</v>
      </c>
      <c r="L4486">
        <v>1</v>
      </c>
      <c r="M4486">
        <v>92</v>
      </c>
      <c r="N4486">
        <v>2.76</v>
      </c>
    </row>
    <row r="4487" spans="1:14" x14ac:dyDescent="0.25">
      <c r="A4487" s="7">
        <v>664234</v>
      </c>
      <c r="B4487" s="7">
        <f t="shared" si="210"/>
        <v>0</v>
      </c>
      <c r="C4487" s="7">
        <f t="shared" si="211"/>
        <v>0</v>
      </c>
      <c r="D4487" s="7">
        <f t="shared" si="212"/>
        <v>0</v>
      </c>
      <c r="E4487" s="7">
        <v>648495</v>
      </c>
      <c r="F4487" t="s">
        <v>139</v>
      </c>
      <c r="G4487" t="s">
        <v>140</v>
      </c>
      <c r="H4487" s="7" t="s">
        <v>141</v>
      </c>
      <c r="I4487" s="7" t="s">
        <v>148</v>
      </c>
      <c r="J4487" t="s">
        <v>11</v>
      </c>
      <c r="K4487">
        <v>35.299999999999997</v>
      </c>
      <c r="L4487">
        <v>2</v>
      </c>
      <c r="M4487">
        <v>88</v>
      </c>
      <c r="N4487">
        <v>1.9870000000000001</v>
      </c>
    </row>
    <row r="4488" spans="1:14" x14ac:dyDescent="0.25">
      <c r="A4488" s="7">
        <v>664310</v>
      </c>
      <c r="B4488" s="7">
        <f t="shared" si="210"/>
        <v>0</v>
      </c>
      <c r="C4488" s="7">
        <f t="shared" si="211"/>
        <v>0</v>
      </c>
      <c r="D4488" s="7">
        <f t="shared" si="212"/>
        <v>0</v>
      </c>
      <c r="E4488" s="7">
        <v>648495</v>
      </c>
      <c r="F4488" t="s">
        <v>139</v>
      </c>
      <c r="G4488" t="s">
        <v>140</v>
      </c>
      <c r="H4488" s="7" t="s">
        <v>141</v>
      </c>
      <c r="I4488" s="7" t="s">
        <v>148</v>
      </c>
      <c r="J4488" t="s">
        <v>11</v>
      </c>
      <c r="K4488">
        <v>37.5</v>
      </c>
      <c r="L4488">
        <v>2</v>
      </c>
      <c r="M4488">
        <v>88</v>
      </c>
      <c r="N4488">
        <v>1.9870000000000001</v>
      </c>
    </row>
    <row r="4489" spans="1:14" x14ac:dyDescent="0.25">
      <c r="A4489" s="7">
        <v>664353</v>
      </c>
      <c r="B4489" s="7">
        <f t="shared" si="210"/>
        <v>0</v>
      </c>
      <c r="C4489" s="7">
        <f t="shared" si="211"/>
        <v>0</v>
      </c>
      <c r="D4489" s="7">
        <f t="shared" si="212"/>
        <v>0</v>
      </c>
      <c r="E4489" s="7">
        <v>431414</v>
      </c>
      <c r="F4489" t="s">
        <v>50</v>
      </c>
      <c r="G4489" t="s">
        <v>104</v>
      </c>
      <c r="H4489" s="7">
        <v>24</v>
      </c>
      <c r="I4489" s="7" t="s">
        <v>148</v>
      </c>
      <c r="J4489" t="s">
        <v>18</v>
      </c>
      <c r="K4489">
        <v>36.9</v>
      </c>
      <c r="L4489">
        <v>4</v>
      </c>
      <c r="M4489">
        <v>46.3</v>
      </c>
      <c r="N4489">
        <v>2.76</v>
      </c>
    </row>
    <row r="4490" spans="1:14" x14ac:dyDescent="0.25">
      <c r="A4490" s="7">
        <v>664535</v>
      </c>
      <c r="B4490" s="7">
        <f t="shared" si="210"/>
        <v>0</v>
      </c>
      <c r="C4490" s="7">
        <f t="shared" si="211"/>
        <v>0</v>
      </c>
      <c r="D4490" s="7">
        <f t="shared" si="212"/>
        <v>0</v>
      </c>
      <c r="E4490" s="7">
        <v>431516</v>
      </c>
      <c r="F4490" t="s">
        <v>50</v>
      </c>
      <c r="G4490" t="s">
        <v>114</v>
      </c>
      <c r="H4490" s="7" t="s">
        <v>115</v>
      </c>
      <c r="I4490" s="7" t="s">
        <v>148</v>
      </c>
      <c r="J4490" t="s">
        <v>18</v>
      </c>
      <c r="K4490">
        <v>18.399999999999999</v>
      </c>
      <c r="L4490">
        <v>1</v>
      </c>
      <c r="M4490">
        <v>92</v>
      </c>
      <c r="N4490">
        <v>2.76</v>
      </c>
    </row>
    <row r="4491" spans="1:14" x14ac:dyDescent="0.25">
      <c r="A4491" s="7">
        <v>664575</v>
      </c>
      <c r="B4491" s="7">
        <f t="shared" si="210"/>
        <v>0</v>
      </c>
      <c r="C4491" s="7">
        <f t="shared" si="211"/>
        <v>0</v>
      </c>
      <c r="D4491" s="7">
        <f t="shared" si="212"/>
        <v>0</v>
      </c>
      <c r="E4491" s="7">
        <v>431516</v>
      </c>
      <c r="F4491" t="s">
        <v>50</v>
      </c>
      <c r="G4491" t="s">
        <v>114</v>
      </c>
      <c r="H4491" s="7" t="s">
        <v>115</v>
      </c>
      <c r="I4491" s="7" t="s">
        <v>148</v>
      </c>
      <c r="J4491" t="s">
        <v>18</v>
      </c>
      <c r="K4491">
        <v>20.2</v>
      </c>
      <c r="L4491">
        <v>1</v>
      </c>
      <c r="M4491">
        <v>92</v>
      </c>
      <c r="N4491">
        <v>2.76</v>
      </c>
    </row>
    <row r="4492" spans="1:14" x14ac:dyDescent="0.25">
      <c r="A4492" s="7">
        <v>664715</v>
      </c>
      <c r="B4492" s="7">
        <f t="shared" si="210"/>
        <v>0</v>
      </c>
      <c r="C4492" s="7">
        <f t="shared" si="211"/>
        <v>0</v>
      </c>
      <c r="D4492" s="7">
        <f t="shared" si="212"/>
        <v>0</v>
      </c>
      <c r="E4492" s="7">
        <v>349549</v>
      </c>
      <c r="F4492" t="s">
        <v>50</v>
      </c>
      <c r="G4492" t="s">
        <v>86</v>
      </c>
      <c r="H4492" s="7">
        <v>6</v>
      </c>
      <c r="I4492" s="7" t="s">
        <v>148</v>
      </c>
      <c r="J4492" t="s">
        <v>18</v>
      </c>
      <c r="K4492">
        <v>35.700000000000003</v>
      </c>
      <c r="L4492">
        <v>1</v>
      </c>
      <c r="M4492">
        <v>92</v>
      </c>
      <c r="N4492">
        <v>2.76</v>
      </c>
    </row>
    <row r="4493" spans="1:14" x14ac:dyDescent="0.25">
      <c r="A4493" s="7">
        <v>664812</v>
      </c>
      <c r="B4493" s="7">
        <f t="shared" si="210"/>
        <v>0</v>
      </c>
      <c r="C4493" s="7">
        <f t="shared" si="211"/>
        <v>0</v>
      </c>
      <c r="D4493" s="7">
        <f t="shared" si="212"/>
        <v>0</v>
      </c>
      <c r="E4493" s="7">
        <v>431550</v>
      </c>
      <c r="F4493" t="s">
        <v>50</v>
      </c>
      <c r="G4493" t="s">
        <v>120</v>
      </c>
      <c r="H4493" s="7">
        <v>12</v>
      </c>
      <c r="I4493" s="7" t="s">
        <v>148</v>
      </c>
      <c r="J4493" t="s">
        <v>18</v>
      </c>
      <c r="K4493">
        <v>14.9</v>
      </c>
      <c r="L4493">
        <v>4</v>
      </c>
      <c r="M4493">
        <v>35.9</v>
      </c>
      <c r="N4493">
        <v>2.76</v>
      </c>
    </row>
    <row r="4494" spans="1:14" x14ac:dyDescent="0.25">
      <c r="A4494" s="7">
        <v>665868</v>
      </c>
      <c r="B4494" s="7">
        <f t="shared" si="210"/>
        <v>0</v>
      </c>
      <c r="C4494" s="7">
        <f t="shared" si="211"/>
        <v>0</v>
      </c>
      <c r="D4494" s="7">
        <f t="shared" si="212"/>
        <v>0</v>
      </c>
      <c r="E4494" s="7">
        <v>1606</v>
      </c>
      <c r="F4494" t="s">
        <v>9</v>
      </c>
      <c r="G4494" t="s">
        <v>13</v>
      </c>
      <c r="H4494" s="7">
        <v>7</v>
      </c>
      <c r="I4494" s="7" t="s">
        <v>148</v>
      </c>
      <c r="J4494" t="s">
        <v>11</v>
      </c>
      <c r="K4494">
        <v>55.3</v>
      </c>
      <c r="L4494">
        <v>4</v>
      </c>
      <c r="M4494">
        <v>71.5</v>
      </c>
      <c r="N4494">
        <v>1.9870000000000001</v>
      </c>
    </row>
    <row r="4495" spans="1:14" x14ac:dyDescent="0.25">
      <c r="A4495" s="7">
        <v>669939</v>
      </c>
      <c r="B4495" s="7">
        <f t="shared" si="210"/>
        <v>0</v>
      </c>
      <c r="C4495" s="7">
        <f t="shared" si="211"/>
        <v>0</v>
      </c>
      <c r="D4495" s="7">
        <f t="shared" si="212"/>
        <v>0</v>
      </c>
      <c r="E4495" s="7">
        <v>666454</v>
      </c>
      <c r="F4495" t="s">
        <v>50</v>
      </c>
      <c r="G4495" t="s">
        <v>10</v>
      </c>
      <c r="H4495" s="7" t="s">
        <v>142</v>
      </c>
      <c r="I4495" s="7" t="s">
        <v>148</v>
      </c>
      <c r="J4495" t="s">
        <v>18</v>
      </c>
      <c r="K4495">
        <v>96</v>
      </c>
      <c r="L4495">
        <v>2</v>
      </c>
      <c r="M4495">
        <v>90.1</v>
      </c>
      <c r="N4495">
        <v>2.76</v>
      </c>
    </row>
    <row r="4496" spans="1:14" x14ac:dyDescent="0.25">
      <c r="A4496" s="7">
        <v>669941</v>
      </c>
      <c r="B4496" s="7">
        <f t="shared" si="210"/>
        <v>0</v>
      </c>
      <c r="C4496" s="7">
        <f t="shared" si="211"/>
        <v>0</v>
      </c>
      <c r="D4496" s="7">
        <f t="shared" si="212"/>
        <v>0</v>
      </c>
      <c r="E4496" s="7">
        <v>666454</v>
      </c>
      <c r="F4496" t="s">
        <v>50</v>
      </c>
      <c r="G4496" t="s">
        <v>10</v>
      </c>
      <c r="H4496" s="7" t="s">
        <v>142</v>
      </c>
      <c r="I4496" s="7" t="s">
        <v>148</v>
      </c>
      <c r="J4496" t="s">
        <v>18</v>
      </c>
      <c r="K4496">
        <v>95.3</v>
      </c>
      <c r="L4496">
        <v>3</v>
      </c>
      <c r="M4496">
        <v>69.8</v>
      </c>
      <c r="N4496">
        <v>2.76</v>
      </c>
    </row>
    <row r="4497" spans="1:14" x14ac:dyDescent="0.25">
      <c r="A4497" s="7">
        <v>669943</v>
      </c>
      <c r="B4497" s="7">
        <f t="shared" si="210"/>
        <v>0</v>
      </c>
      <c r="C4497" s="7">
        <f t="shared" si="211"/>
        <v>0</v>
      </c>
      <c r="D4497" s="7">
        <f t="shared" si="212"/>
        <v>0</v>
      </c>
      <c r="E4497" s="7">
        <v>666454</v>
      </c>
      <c r="F4497" t="s">
        <v>50</v>
      </c>
      <c r="G4497" t="s">
        <v>10</v>
      </c>
      <c r="H4497" s="7" t="s">
        <v>142</v>
      </c>
      <c r="I4497" s="7" t="s">
        <v>148</v>
      </c>
      <c r="J4497" t="s">
        <v>18</v>
      </c>
      <c r="K4497">
        <v>50.8</v>
      </c>
      <c r="L4497">
        <v>2</v>
      </c>
      <c r="M4497">
        <v>83.2</v>
      </c>
      <c r="N4497">
        <v>2.76</v>
      </c>
    </row>
    <row r="4498" spans="1:14" x14ac:dyDescent="0.25">
      <c r="A4498" s="7">
        <v>669945</v>
      </c>
      <c r="B4498" s="7">
        <f t="shared" si="210"/>
        <v>0</v>
      </c>
      <c r="C4498" s="7">
        <f t="shared" si="211"/>
        <v>0</v>
      </c>
      <c r="D4498" s="7">
        <f t="shared" si="212"/>
        <v>0</v>
      </c>
      <c r="E4498" s="7">
        <v>666454</v>
      </c>
      <c r="F4498" t="s">
        <v>50</v>
      </c>
      <c r="G4498" t="s">
        <v>10</v>
      </c>
      <c r="H4498" s="7" t="s">
        <v>142</v>
      </c>
      <c r="I4498" s="7" t="s">
        <v>148</v>
      </c>
      <c r="J4498" t="s">
        <v>18</v>
      </c>
      <c r="K4498">
        <v>96.4</v>
      </c>
      <c r="L4498">
        <v>3</v>
      </c>
      <c r="M4498">
        <v>69.8</v>
      </c>
      <c r="N4498">
        <v>2.76</v>
      </c>
    </row>
    <row r="4499" spans="1:14" x14ac:dyDescent="0.25">
      <c r="A4499" s="7">
        <v>669947</v>
      </c>
      <c r="B4499" s="7">
        <f t="shared" si="210"/>
        <v>0</v>
      </c>
      <c r="C4499" s="7">
        <f t="shared" si="211"/>
        <v>0</v>
      </c>
      <c r="D4499" s="7">
        <f t="shared" si="212"/>
        <v>0</v>
      </c>
      <c r="E4499" s="7">
        <v>666454</v>
      </c>
      <c r="F4499" t="s">
        <v>50</v>
      </c>
      <c r="G4499" t="s">
        <v>10</v>
      </c>
      <c r="H4499" s="7" t="s">
        <v>142</v>
      </c>
      <c r="I4499" s="7" t="s">
        <v>148</v>
      </c>
      <c r="J4499" t="s">
        <v>18</v>
      </c>
      <c r="K4499">
        <v>50.7</v>
      </c>
      <c r="L4499">
        <v>2</v>
      </c>
      <c r="M4499">
        <v>83.2</v>
      </c>
      <c r="N4499">
        <v>2.76</v>
      </c>
    </row>
    <row r="4500" spans="1:14" x14ac:dyDescent="0.25">
      <c r="A4500" s="7">
        <v>669949</v>
      </c>
      <c r="B4500" s="7">
        <f t="shared" si="210"/>
        <v>0</v>
      </c>
      <c r="C4500" s="7">
        <f t="shared" si="211"/>
        <v>0</v>
      </c>
      <c r="D4500" s="7">
        <f t="shared" si="212"/>
        <v>0</v>
      </c>
      <c r="E4500" s="7">
        <v>666454</v>
      </c>
      <c r="F4500" t="s">
        <v>50</v>
      </c>
      <c r="G4500" t="s">
        <v>10</v>
      </c>
      <c r="H4500" s="7" t="s">
        <v>142</v>
      </c>
      <c r="I4500" s="7" t="s">
        <v>148</v>
      </c>
      <c r="J4500" t="s">
        <v>18</v>
      </c>
      <c r="K4500">
        <v>96.48</v>
      </c>
      <c r="L4500">
        <v>1</v>
      </c>
      <c r="M4500">
        <v>145.4</v>
      </c>
      <c r="N4500">
        <v>2.76</v>
      </c>
    </row>
    <row r="4501" spans="1:14" x14ac:dyDescent="0.25">
      <c r="A4501" s="7">
        <v>669951</v>
      </c>
      <c r="B4501" s="7">
        <f t="shared" si="210"/>
        <v>0</v>
      </c>
      <c r="C4501" s="7">
        <f t="shared" si="211"/>
        <v>0</v>
      </c>
      <c r="D4501" s="7">
        <f t="shared" si="212"/>
        <v>0</v>
      </c>
      <c r="E4501" s="7">
        <v>666454</v>
      </c>
      <c r="F4501" t="s">
        <v>50</v>
      </c>
      <c r="G4501" t="s">
        <v>10</v>
      </c>
      <c r="H4501" s="7" t="s">
        <v>142</v>
      </c>
      <c r="I4501" s="7" t="s">
        <v>148</v>
      </c>
      <c r="J4501" t="s">
        <v>18</v>
      </c>
      <c r="K4501">
        <v>51</v>
      </c>
      <c r="L4501">
        <v>2</v>
      </c>
      <c r="M4501">
        <v>73.5</v>
      </c>
      <c r="N4501">
        <v>2.76</v>
      </c>
    </row>
    <row r="4502" spans="1:14" x14ac:dyDescent="0.25">
      <c r="A4502" s="7">
        <v>669953</v>
      </c>
      <c r="B4502" s="7">
        <f t="shared" si="210"/>
        <v>0</v>
      </c>
      <c r="C4502" s="7">
        <f t="shared" si="211"/>
        <v>0</v>
      </c>
      <c r="D4502" s="7">
        <f t="shared" si="212"/>
        <v>0</v>
      </c>
      <c r="E4502" s="7">
        <v>666454</v>
      </c>
      <c r="F4502" t="s">
        <v>50</v>
      </c>
      <c r="G4502" t="s">
        <v>10</v>
      </c>
      <c r="H4502" s="7" t="s">
        <v>142</v>
      </c>
      <c r="I4502" s="7" t="s">
        <v>148</v>
      </c>
      <c r="J4502" t="s">
        <v>18</v>
      </c>
      <c r="K4502">
        <v>54.3</v>
      </c>
      <c r="L4502">
        <v>1</v>
      </c>
      <c r="M4502">
        <v>134.30000000000001</v>
      </c>
      <c r="N4502">
        <v>2.76</v>
      </c>
    </row>
    <row r="4503" spans="1:14" x14ac:dyDescent="0.25">
      <c r="A4503" s="7">
        <v>669955</v>
      </c>
      <c r="B4503" s="7">
        <f t="shared" si="210"/>
        <v>0</v>
      </c>
      <c r="C4503" s="7">
        <f t="shared" si="211"/>
        <v>0</v>
      </c>
      <c r="D4503" s="7">
        <f t="shared" si="212"/>
        <v>0</v>
      </c>
      <c r="E4503" s="7">
        <v>666454</v>
      </c>
      <c r="F4503" t="s">
        <v>50</v>
      </c>
      <c r="G4503" t="s">
        <v>10</v>
      </c>
      <c r="H4503" s="7" t="s">
        <v>142</v>
      </c>
      <c r="I4503" s="7" t="s">
        <v>148</v>
      </c>
      <c r="J4503" t="s">
        <v>18</v>
      </c>
      <c r="K4503">
        <v>66.8</v>
      </c>
      <c r="L4503">
        <v>2</v>
      </c>
      <c r="M4503">
        <v>83.2</v>
      </c>
      <c r="N4503">
        <v>2.76</v>
      </c>
    </row>
    <row r="4504" spans="1:14" x14ac:dyDescent="0.25">
      <c r="A4504" s="7">
        <v>669957</v>
      </c>
      <c r="B4504" s="7">
        <f t="shared" si="210"/>
        <v>0</v>
      </c>
      <c r="C4504" s="7">
        <f t="shared" si="211"/>
        <v>0</v>
      </c>
      <c r="D4504" s="7">
        <f t="shared" si="212"/>
        <v>0</v>
      </c>
      <c r="E4504" s="7">
        <v>666454</v>
      </c>
      <c r="F4504" t="s">
        <v>50</v>
      </c>
      <c r="G4504" t="s">
        <v>10</v>
      </c>
      <c r="H4504" s="7" t="s">
        <v>142</v>
      </c>
      <c r="I4504" s="7" t="s">
        <v>148</v>
      </c>
      <c r="J4504" t="s">
        <v>18</v>
      </c>
      <c r="K4504">
        <v>54.3</v>
      </c>
      <c r="L4504">
        <v>2</v>
      </c>
      <c r="M4504">
        <v>73.5</v>
      </c>
      <c r="N4504">
        <v>2.76</v>
      </c>
    </row>
    <row r="4505" spans="1:14" x14ac:dyDescent="0.25">
      <c r="A4505" s="7">
        <v>669959</v>
      </c>
      <c r="B4505" s="7">
        <f t="shared" si="210"/>
        <v>0</v>
      </c>
      <c r="C4505" s="7">
        <f t="shared" si="211"/>
        <v>0</v>
      </c>
      <c r="D4505" s="7">
        <f t="shared" si="212"/>
        <v>0</v>
      </c>
      <c r="E4505" s="7">
        <v>666454</v>
      </c>
      <c r="F4505" t="s">
        <v>50</v>
      </c>
      <c r="G4505" t="s">
        <v>10</v>
      </c>
      <c r="H4505" s="7" t="s">
        <v>142</v>
      </c>
      <c r="I4505" s="7" t="s">
        <v>148</v>
      </c>
      <c r="J4505" t="s">
        <v>18</v>
      </c>
      <c r="K4505">
        <v>67.7</v>
      </c>
      <c r="L4505">
        <v>1</v>
      </c>
      <c r="M4505">
        <v>134.30000000000001</v>
      </c>
      <c r="N4505">
        <v>2.76</v>
      </c>
    </row>
    <row r="4506" spans="1:14" x14ac:dyDescent="0.25">
      <c r="A4506" s="7">
        <v>669961</v>
      </c>
      <c r="B4506" s="7">
        <f t="shared" si="210"/>
        <v>0</v>
      </c>
      <c r="C4506" s="7">
        <f t="shared" si="211"/>
        <v>0</v>
      </c>
      <c r="D4506" s="7">
        <f t="shared" si="212"/>
        <v>0</v>
      </c>
      <c r="E4506" s="7">
        <v>666454</v>
      </c>
      <c r="F4506" t="s">
        <v>50</v>
      </c>
      <c r="G4506" t="s">
        <v>10</v>
      </c>
      <c r="H4506" s="7" t="s">
        <v>142</v>
      </c>
      <c r="I4506" s="7" t="s">
        <v>148</v>
      </c>
      <c r="J4506" t="s">
        <v>18</v>
      </c>
      <c r="K4506">
        <v>54.8</v>
      </c>
      <c r="L4506">
        <v>2</v>
      </c>
      <c r="M4506">
        <v>83.2</v>
      </c>
      <c r="N4506">
        <v>2.76</v>
      </c>
    </row>
    <row r="4507" spans="1:14" x14ac:dyDescent="0.25">
      <c r="A4507" s="7">
        <v>669963</v>
      </c>
      <c r="B4507" s="7">
        <f t="shared" si="210"/>
        <v>0</v>
      </c>
      <c r="C4507" s="7">
        <f t="shared" si="211"/>
        <v>0</v>
      </c>
      <c r="D4507" s="7">
        <f t="shared" si="212"/>
        <v>0</v>
      </c>
      <c r="E4507" s="7">
        <v>666454</v>
      </c>
      <c r="F4507" t="s">
        <v>50</v>
      </c>
      <c r="G4507" t="s">
        <v>10</v>
      </c>
      <c r="H4507" s="7" t="s">
        <v>142</v>
      </c>
      <c r="I4507" s="7" t="s">
        <v>148</v>
      </c>
      <c r="J4507" t="s">
        <v>18</v>
      </c>
      <c r="K4507">
        <v>68.099999999999994</v>
      </c>
      <c r="L4507">
        <v>3</v>
      </c>
      <c r="M4507">
        <v>64.5</v>
      </c>
      <c r="N4507">
        <v>2.76</v>
      </c>
    </row>
    <row r="4508" spans="1:14" x14ac:dyDescent="0.25">
      <c r="A4508" s="7">
        <v>673980</v>
      </c>
      <c r="B4508" s="7">
        <f t="shared" si="210"/>
        <v>0</v>
      </c>
      <c r="C4508" s="7">
        <f t="shared" si="211"/>
        <v>0</v>
      </c>
      <c r="D4508" s="7">
        <f t="shared" si="212"/>
        <v>0</v>
      </c>
      <c r="E4508" s="7">
        <v>431431</v>
      </c>
      <c r="F4508" t="s">
        <v>50</v>
      </c>
      <c r="G4508" t="s">
        <v>102</v>
      </c>
      <c r="H4508" s="7">
        <v>47</v>
      </c>
      <c r="I4508" s="7" t="s">
        <v>148</v>
      </c>
      <c r="J4508" t="s">
        <v>18</v>
      </c>
      <c r="K4508">
        <v>22.3</v>
      </c>
      <c r="L4508">
        <v>1</v>
      </c>
      <c r="M4508">
        <v>92</v>
      </c>
      <c r="N4508">
        <v>2.76</v>
      </c>
    </row>
    <row r="4509" spans="1:14" x14ac:dyDescent="0.25">
      <c r="A4509" s="7">
        <v>691827</v>
      </c>
      <c r="B4509" s="7">
        <f t="shared" si="210"/>
        <v>0</v>
      </c>
      <c r="C4509" s="7">
        <f t="shared" si="211"/>
        <v>0</v>
      </c>
      <c r="D4509" s="7">
        <f t="shared" si="212"/>
        <v>0</v>
      </c>
      <c r="E4509" s="7">
        <v>648495</v>
      </c>
      <c r="F4509" t="s">
        <v>139</v>
      </c>
      <c r="G4509" t="s">
        <v>140</v>
      </c>
      <c r="H4509" s="7" t="s">
        <v>141</v>
      </c>
      <c r="I4509" s="7" t="s">
        <v>148</v>
      </c>
      <c r="J4509" t="s">
        <v>11</v>
      </c>
      <c r="K4509">
        <v>17.899999999999999</v>
      </c>
      <c r="L4509">
        <v>2</v>
      </c>
      <c r="M4509">
        <v>88</v>
      </c>
      <c r="N4509">
        <v>1.9870000000000001</v>
      </c>
    </row>
    <row r="4510" spans="1:14" x14ac:dyDescent="0.25">
      <c r="A4510" s="7">
        <v>692027</v>
      </c>
      <c r="B4510" s="7">
        <f t="shared" si="210"/>
        <v>0</v>
      </c>
      <c r="C4510" s="7">
        <f t="shared" si="211"/>
        <v>0</v>
      </c>
      <c r="D4510" s="7">
        <f t="shared" si="212"/>
        <v>0</v>
      </c>
      <c r="E4510" s="7">
        <v>666454</v>
      </c>
      <c r="F4510" t="s">
        <v>50</v>
      </c>
      <c r="G4510" t="s">
        <v>10</v>
      </c>
      <c r="H4510" s="7" t="s">
        <v>142</v>
      </c>
      <c r="I4510" s="7" t="s">
        <v>149</v>
      </c>
      <c r="J4510" t="s">
        <v>18</v>
      </c>
      <c r="K4510">
        <v>0</v>
      </c>
      <c r="L4510">
        <v>1</v>
      </c>
      <c r="M4510" t="s">
        <v>149</v>
      </c>
      <c r="N4510" t="s">
        <v>149</v>
      </c>
    </row>
    <row r="4511" spans="1:14" x14ac:dyDescent="0.25">
      <c r="A4511" s="7">
        <v>692418</v>
      </c>
      <c r="B4511" s="7">
        <f t="shared" si="210"/>
        <v>0</v>
      </c>
      <c r="C4511" s="7">
        <f t="shared" si="211"/>
        <v>0</v>
      </c>
      <c r="D4511" s="7">
        <f t="shared" si="212"/>
        <v>0</v>
      </c>
      <c r="E4511" s="7">
        <v>197183</v>
      </c>
      <c r="F4511" t="s">
        <v>60</v>
      </c>
      <c r="G4511" t="s">
        <v>61</v>
      </c>
      <c r="H4511" s="7" t="s">
        <v>63</v>
      </c>
      <c r="I4511" s="7" t="s">
        <v>148</v>
      </c>
      <c r="J4511" t="s">
        <v>11</v>
      </c>
      <c r="K4511">
        <v>40.4</v>
      </c>
      <c r="L4511">
        <v>4</v>
      </c>
      <c r="M4511">
        <v>65.3</v>
      </c>
      <c r="N4511">
        <v>1.9870000000000001</v>
      </c>
    </row>
    <row r="4512" spans="1:14" x14ac:dyDescent="0.25">
      <c r="A4512" s="7">
        <v>692420</v>
      </c>
      <c r="B4512" s="7">
        <f t="shared" si="210"/>
        <v>0</v>
      </c>
      <c r="C4512" s="7">
        <f t="shared" si="211"/>
        <v>0</v>
      </c>
      <c r="D4512" s="7">
        <f t="shared" si="212"/>
        <v>0</v>
      </c>
      <c r="E4512" s="7">
        <v>1607</v>
      </c>
      <c r="F4512" t="s">
        <v>9</v>
      </c>
      <c r="G4512" t="s">
        <v>13</v>
      </c>
      <c r="H4512" s="7">
        <v>2</v>
      </c>
      <c r="I4512" s="7" t="s">
        <v>148</v>
      </c>
      <c r="J4512" t="s">
        <v>11</v>
      </c>
      <c r="K4512">
        <v>35.799999999999997</v>
      </c>
      <c r="L4512">
        <v>1</v>
      </c>
      <c r="M4512">
        <v>142</v>
      </c>
      <c r="N4512">
        <v>1.9870000000000001</v>
      </c>
    </row>
    <row r="4513" spans="1:14" x14ac:dyDescent="0.25">
      <c r="A4513" s="7">
        <v>692590</v>
      </c>
      <c r="B4513" s="7">
        <f t="shared" si="210"/>
        <v>0</v>
      </c>
      <c r="C4513" s="7">
        <f t="shared" si="211"/>
        <v>0</v>
      </c>
      <c r="D4513" s="7">
        <f t="shared" si="212"/>
        <v>0</v>
      </c>
      <c r="E4513" s="7">
        <v>58202</v>
      </c>
      <c r="F4513" t="s">
        <v>29</v>
      </c>
      <c r="G4513" t="s">
        <v>32</v>
      </c>
      <c r="H4513" s="7" t="s">
        <v>33</v>
      </c>
      <c r="I4513" s="7" t="s">
        <v>148</v>
      </c>
      <c r="J4513" t="s">
        <v>18</v>
      </c>
      <c r="K4513">
        <v>65.599999999999994</v>
      </c>
      <c r="L4513">
        <v>1</v>
      </c>
      <c r="M4513">
        <v>118.7</v>
      </c>
      <c r="N4513">
        <v>2.76</v>
      </c>
    </row>
    <row r="4514" spans="1:14" x14ac:dyDescent="0.25">
      <c r="A4514" s="7">
        <v>692850</v>
      </c>
      <c r="B4514" s="7">
        <f t="shared" si="210"/>
        <v>1</v>
      </c>
      <c r="C4514" s="7">
        <f t="shared" si="211"/>
        <v>0</v>
      </c>
      <c r="D4514" s="7">
        <f t="shared" si="212"/>
        <v>1</v>
      </c>
      <c r="E4514" s="7">
        <v>447415</v>
      </c>
      <c r="F4514" t="s">
        <v>50</v>
      </c>
      <c r="G4514" t="s">
        <v>107</v>
      </c>
      <c r="H4514" s="7">
        <v>6</v>
      </c>
      <c r="I4514" s="7" t="s">
        <v>148</v>
      </c>
      <c r="J4514" t="s">
        <v>18</v>
      </c>
      <c r="K4514">
        <v>27.4</v>
      </c>
      <c r="L4514">
        <v>1</v>
      </c>
      <c r="M4514">
        <v>92</v>
      </c>
      <c r="N4514">
        <v>2.76</v>
      </c>
    </row>
    <row r="4515" spans="1:14" x14ac:dyDescent="0.25">
      <c r="A4515" s="7">
        <v>692850</v>
      </c>
      <c r="B4515" s="7">
        <f t="shared" si="210"/>
        <v>0</v>
      </c>
      <c r="C4515" s="7">
        <f t="shared" si="211"/>
        <v>1</v>
      </c>
      <c r="D4515" s="7">
        <f t="shared" si="212"/>
        <v>1</v>
      </c>
      <c r="E4515" s="7">
        <v>447415</v>
      </c>
      <c r="F4515" t="s">
        <v>50</v>
      </c>
      <c r="G4515" t="s">
        <v>107</v>
      </c>
      <c r="H4515" s="7">
        <v>6</v>
      </c>
      <c r="I4515" s="7" t="s">
        <v>148</v>
      </c>
      <c r="J4515" t="s">
        <v>18</v>
      </c>
      <c r="K4515">
        <v>27.4</v>
      </c>
      <c r="L4515">
        <v>1</v>
      </c>
      <c r="M4515">
        <v>92</v>
      </c>
      <c r="N4515">
        <v>2.76</v>
      </c>
    </row>
    <row r="4516" spans="1:14" x14ac:dyDescent="0.25">
      <c r="A4516" s="7">
        <v>694068</v>
      </c>
      <c r="B4516" s="7">
        <f t="shared" si="210"/>
        <v>0</v>
      </c>
      <c r="C4516" s="7">
        <f t="shared" si="211"/>
        <v>0</v>
      </c>
      <c r="D4516" s="7">
        <f t="shared" si="212"/>
        <v>0</v>
      </c>
      <c r="E4516" s="7">
        <v>693927</v>
      </c>
      <c r="F4516" t="s">
        <v>29</v>
      </c>
      <c r="G4516" t="s">
        <v>47</v>
      </c>
      <c r="H4516" s="7">
        <v>6</v>
      </c>
      <c r="I4516" s="7" t="s">
        <v>148</v>
      </c>
      <c r="J4516" t="s">
        <v>11</v>
      </c>
      <c r="K4516">
        <v>53.6</v>
      </c>
      <c r="L4516">
        <v>3</v>
      </c>
      <c r="M4516">
        <v>80.400000000000006</v>
      </c>
      <c r="N4516">
        <v>1.9870000000000001</v>
      </c>
    </row>
    <row r="4517" spans="1:14" x14ac:dyDescent="0.25">
      <c r="A4517" s="7">
        <v>694071</v>
      </c>
      <c r="B4517" s="7">
        <f t="shared" si="210"/>
        <v>0</v>
      </c>
      <c r="C4517" s="7">
        <f t="shared" si="211"/>
        <v>0</v>
      </c>
      <c r="D4517" s="7">
        <f t="shared" si="212"/>
        <v>0</v>
      </c>
      <c r="E4517" s="7">
        <v>693927</v>
      </c>
      <c r="F4517" t="s">
        <v>29</v>
      </c>
      <c r="G4517" t="s">
        <v>47</v>
      </c>
      <c r="H4517" s="7">
        <v>6</v>
      </c>
      <c r="I4517" s="7" t="s">
        <v>148</v>
      </c>
      <c r="J4517" t="s">
        <v>11</v>
      </c>
      <c r="K4517">
        <v>54.5</v>
      </c>
      <c r="L4517">
        <v>1</v>
      </c>
      <c r="M4517">
        <v>167.6</v>
      </c>
      <c r="N4517">
        <v>1.9870000000000001</v>
      </c>
    </row>
    <row r="4518" spans="1:14" x14ac:dyDescent="0.25">
      <c r="A4518" s="7">
        <v>694073</v>
      </c>
      <c r="B4518" s="7">
        <f t="shared" si="210"/>
        <v>0</v>
      </c>
      <c r="C4518" s="7">
        <f t="shared" si="211"/>
        <v>0</v>
      </c>
      <c r="D4518" s="7">
        <f t="shared" si="212"/>
        <v>0</v>
      </c>
      <c r="E4518" s="7">
        <v>693927</v>
      </c>
      <c r="F4518" t="s">
        <v>29</v>
      </c>
      <c r="G4518" t="s">
        <v>47</v>
      </c>
      <c r="H4518" s="7">
        <v>6</v>
      </c>
      <c r="I4518" s="7" t="s">
        <v>148</v>
      </c>
      <c r="J4518" t="s">
        <v>11</v>
      </c>
      <c r="K4518">
        <v>53.6</v>
      </c>
      <c r="L4518">
        <v>1</v>
      </c>
      <c r="M4518">
        <v>167.6</v>
      </c>
      <c r="N4518">
        <v>1.9870000000000001</v>
      </c>
    </row>
    <row r="4519" spans="1:14" x14ac:dyDescent="0.25">
      <c r="A4519" s="7">
        <v>694075</v>
      </c>
      <c r="B4519" s="7">
        <f t="shared" si="210"/>
        <v>0</v>
      </c>
      <c r="C4519" s="7">
        <f t="shared" si="211"/>
        <v>0</v>
      </c>
      <c r="D4519" s="7">
        <f t="shared" si="212"/>
        <v>0</v>
      </c>
      <c r="E4519" s="7">
        <v>693927</v>
      </c>
      <c r="F4519" t="s">
        <v>29</v>
      </c>
      <c r="G4519" t="s">
        <v>47</v>
      </c>
      <c r="H4519" s="7">
        <v>6</v>
      </c>
      <c r="I4519" s="7" t="s">
        <v>148</v>
      </c>
      <c r="J4519" t="s">
        <v>11</v>
      </c>
      <c r="K4519">
        <v>55.3</v>
      </c>
      <c r="L4519">
        <v>1</v>
      </c>
      <c r="M4519">
        <v>167.6</v>
      </c>
      <c r="N4519">
        <v>1.9870000000000001</v>
      </c>
    </row>
    <row r="4520" spans="1:14" x14ac:dyDescent="0.25">
      <c r="A4520" s="7">
        <v>694077</v>
      </c>
      <c r="B4520" s="7">
        <f t="shared" si="210"/>
        <v>0</v>
      </c>
      <c r="C4520" s="7">
        <f t="shared" si="211"/>
        <v>0</v>
      </c>
      <c r="D4520" s="7">
        <f t="shared" si="212"/>
        <v>0</v>
      </c>
      <c r="E4520" s="7">
        <v>693927</v>
      </c>
      <c r="F4520" t="s">
        <v>29</v>
      </c>
      <c r="G4520" t="s">
        <v>47</v>
      </c>
      <c r="H4520" s="7">
        <v>6</v>
      </c>
      <c r="I4520" s="7" t="s">
        <v>148</v>
      </c>
      <c r="J4520" t="s">
        <v>11</v>
      </c>
      <c r="K4520">
        <v>54.5</v>
      </c>
      <c r="L4520">
        <v>3</v>
      </c>
      <c r="M4520">
        <v>80.400000000000006</v>
      </c>
      <c r="N4520">
        <v>1.9870000000000001</v>
      </c>
    </row>
    <row r="4521" spans="1:14" x14ac:dyDescent="0.25">
      <c r="A4521" s="7">
        <v>694080</v>
      </c>
      <c r="B4521" s="7">
        <f t="shared" si="210"/>
        <v>0</v>
      </c>
      <c r="C4521" s="7">
        <f t="shared" si="211"/>
        <v>0</v>
      </c>
      <c r="D4521" s="7">
        <f t="shared" si="212"/>
        <v>0</v>
      </c>
      <c r="E4521" s="7">
        <v>693927</v>
      </c>
      <c r="F4521" t="s">
        <v>29</v>
      </c>
      <c r="G4521" t="s">
        <v>47</v>
      </c>
      <c r="H4521" s="7">
        <v>6</v>
      </c>
      <c r="I4521" s="7" t="s">
        <v>148</v>
      </c>
      <c r="J4521" t="s">
        <v>11</v>
      </c>
      <c r="K4521">
        <v>55.5</v>
      </c>
      <c r="L4521">
        <v>2</v>
      </c>
      <c r="M4521">
        <v>103.9</v>
      </c>
      <c r="N4521">
        <v>1.9870000000000001</v>
      </c>
    </row>
    <row r="4522" spans="1:14" x14ac:dyDescent="0.25">
      <c r="A4522" s="7">
        <v>694082</v>
      </c>
      <c r="B4522" s="7">
        <f t="shared" si="210"/>
        <v>0</v>
      </c>
      <c r="C4522" s="7">
        <f t="shared" si="211"/>
        <v>0</v>
      </c>
      <c r="D4522" s="7">
        <f t="shared" si="212"/>
        <v>0</v>
      </c>
      <c r="E4522" s="7">
        <v>693927</v>
      </c>
      <c r="F4522" t="s">
        <v>29</v>
      </c>
      <c r="G4522" t="s">
        <v>47</v>
      </c>
      <c r="H4522" s="7">
        <v>6</v>
      </c>
      <c r="I4522" s="7" t="s">
        <v>148</v>
      </c>
      <c r="J4522" t="s">
        <v>11</v>
      </c>
      <c r="K4522">
        <v>54.5</v>
      </c>
      <c r="L4522">
        <v>1</v>
      </c>
      <c r="M4522">
        <v>167.6</v>
      </c>
      <c r="N4522">
        <v>1.9870000000000001</v>
      </c>
    </row>
    <row r="4523" spans="1:14" x14ac:dyDescent="0.25">
      <c r="A4523" s="7">
        <v>694084</v>
      </c>
      <c r="B4523" s="7">
        <f t="shared" si="210"/>
        <v>0</v>
      </c>
      <c r="C4523" s="7">
        <f t="shared" si="211"/>
        <v>0</v>
      </c>
      <c r="D4523" s="7">
        <f t="shared" si="212"/>
        <v>0</v>
      </c>
      <c r="E4523" s="7">
        <v>693927</v>
      </c>
      <c r="F4523" t="s">
        <v>29</v>
      </c>
      <c r="G4523" t="s">
        <v>47</v>
      </c>
      <c r="H4523" s="7">
        <v>6</v>
      </c>
      <c r="I4523" s="7" t="s">
        <v>148</v>
      </c>
      <c r="J4523" t="s">
        <v>11</v>
      </c>
      <c r="K4523">
        <v>54.3</v>
      </c>
      <c r="L4523">
        <v>2</v>
      </c>
      <c r="M4523">
        <v>103.9</v>
      </c>
      <c r="N4523">
        <v>1.9870000000000001</v>
      </c>
    </row>
    <row r="4524" spans="1:14" x14ac:dyDescent="0.25">
      <c r="A4524" s="7">
        <v>695084</v>
      </c>
      <c r="B4524" s="7">
        <f t="shared" si="210"/>
        <v>0</v>
      </c>
      <c r="C4524" s="7">
        <f t="shared" si="211"/>
        <v>0</v>
      </c>
      <c r="D4524" s="7">
        <f t="shared" si="212"/>
        <v>0</v>
      </c>
      <c r="E4524" s="7">
        <v>1605</v>
      </c>
      <c r="F4524" t="s">
        <v>9</v>
      </c>
      <c r="G4524" t="s">
        <v>13</v>
      </c>
      <c r="H4524" s="7">
        <v>3</v>
      </c>
      <c r="I4524" s="7" t="s">
        <v>148</v>
      </c>
      <c r="J4524" t="s">
        <v>11</v>
      </c>
      <c r="K4524">
        <v>35.1</v>
      </c>
      <c r="L4524">
        <v>1</v>
      </c>
      <c r="M4524">
        <v>142</v>
      </c>
      <c r="N4524">
        <v>1.9870000000000001</v>
      </c>
    </row>
    <row r="4525" spans="1:14" x14ac:dyDescent="0.25">
      <c r="A4525" s="7">
        <v>695110</v>
      </c>
      <c r="B4525" s="7">
        <f t="shared" si="210"/>
        <v>0</v>
      </c>
      <c r="C4525" s="7">
        <f t="shared" si="211"/>
        <v>0</v>
      </c>
      <c r="D4525" s="7">
        <f t="shared" si="212"/>
        <v>0</v>
      </c>
      <c r="E4525" s="7">
        <v>1603</v>
      </c>
      <c r="F4525" t="s">
        <v>9</v>
      </c>
      <c r="G4525" t="s">
        <v>13</v>
      </c>
      <c r="H4525" s="7">
        <v>5</v>
      </c>
      <c r="I4525" s="7" t="s">
        <v>148</v>
      </c>
      <c r="J4525" t="s">
        <v>11</v>
      </c>
      <c r="K4525">
        <v>35.6</v>
      </c>
      <c r="L4525">
        <v>4</v>
      </c>
      <c r="M4525">
        <v>55.4</v>
      </c>
      <c r="N4525">
        <v>1.9870000000000001</v>
      </c>
    </row>
    <row r="4526" spans="1:14" x14ac:dyDescent="0.25">
      <c r="A4526" s="7">
        <v>695526</v>
      </c>
      <c r="B4526" s="7">
        <f t="shared" si="210"/>
        <v>0</v>
      </c>
      <c r="C4526" s="7">
        <f t="shared" si="211"/>
        <v>0</v>
      </c>
      <c r="D4526" s="7">
        <f t="shared" si="212"/>
        <v>0</v>
      </c>
      <c r="E4526" s="7">
        <v>501291</v>
      </c>
      <c r="F4526" t="s">
        <v>50</v>
      </c>
      <c r="G4526" t="s">
        <v>133</v>
      </c>
      <c r="H4526" s="7">
        <v>10</v>
      </c>
      <c r="I4526" s="7" t="s">
        <v>148</v>
      </c>
      <c r="J4526" t="s">
        <v>18</v>
      </c>
      <c r="K4526">
        <v>13.9</v>
      </c>
      <c r="L4526">
        <v>1</v>
      </c>
      <c r="M4526">
        <v>92</v>
      </c>
      <c r="N4526">
        <v>2.76</v>
      </c>
    </row>
    <row r="4527" spans="1:14" x14ac:dyDescent="0.25">
      <c r="A4527" s="7">
        <v>698157</v>
      </c>
      <c r="B4527" s="7">
        <f t="shared" si="210"/>
        <v>0</v>
      </c>
      <c r="C4527" s="7">
        <f t="shared" si="211"/>
        <v>0</v>
      </c>
      <c r="D4527" s="7">
        <f t="shared" si="212"/>
        <v>0</v>
      </c>
      <c r="E4527" s="7">
        <v>58321</v>
      </c>
      <c r="F4527" t="s">
        <v>29</v>
      </c>
      <c r="G4527" t="s">
        <v>43</v>
      </c>
      <c r="H4527" s="7" t="s">
        <v>44</v>
      </c>
      <c r="I4527" s="7" t="s">
        <v>148</v>
      </c>
      <c r="J4527" t="s">
        <v>18</v>
      </c>
      <c r="K4527">
        <v>95</v>
      </c>
      <c r="L4527">
        <v>1</v>
      </c>
      <c r="M4527">
        <v>134.30000000000001</v>
      </c>
      <c r="N4527">
        <v>2.76</v>
      </c>
    </row>
    <row r="4528" spans="1:14" x14ac:dyDescent="0.25">
      <c r="A4528" s="7">
        <v>698185</v>
      </c>
      <c r="B4528" s="7">
        <f t="shared" si="210"/>
        <v>0</v>
      </c>
      <c r="C4528" s="7">
        <f t="shared" si="211"/>
        <v>0</v>
      </c>
      <c r="D4528" s="7">
        <f t="shared" si="212"/>
        <v>0</v>
      </c>
      <c r="E4528" s="7">
        <v>431316</v>
      </c>
      <c r="F4528" t="s">
        <v>50</v>
      </c>
      <c r="G4528" t="s">
        <v>101</v>
      </c>
      <c r="H4528" s="7">
        <v>51</v>
      </c>
      <c r="I4528" s="7" t="s">
        <v>148</v>
      </c>
      <c r="J4528" t="s">
        <v>18</v>
      </c>
      <c r="K4528">
        <v>48.2</v>
      </c>
      <c r="L4528">
        <v>2</v>
      </c>
      <c r="M4528">
        <v>73.5</v>
      </c>
      <c r="N4528">
        <v>2.76</v>
      </c>
    </row>
    <row r="4529" spans="1:14" x14ac:dyDescent="0.25">
      <c r="A4529" s="7">
        <v>698208</v>
      </c>
      <c r="B4529" s="7">
        <f t="shared" si="210"/>
        <v>0</v>
      </c>
      <c r="C4529" s="7">
        <f t="shared" si="211"/>
        <v>0</v>
      </c>
      <c r="D4529" s="7">
        <f t="shared" si="212"/>
        <v>0</v>
      </c>
      <c r="E4529" s="7">
        <v>425364</v>
      </c>
      <c r="F4529" t="s">
        <v>50</v>
      </c>
      <c r="G4529" t="s">
        <v>98</v>
      </c>
      <c r="H4529" s="7">
        <v>16</v>
      </c>
      <c r="I4529" s="7" t="s">
        <v>148</v>
      </c>
      <c r="J4529" t="s">
        <v>18</v>
      </c>
      <c r="K4529">
        <v>39.4</v>
      </c>
      <c r="L4529">
        <v>1</v>
      </c>
      <c r="M4529">
        <v>92</v>
      </c>
      <c r="N4529">
        <v>2.76</v>
      </c>
    </row>
    <row r="4530" spans="1:14" x14ac:dyDescent="0.25">
      <c r="A4530" s="7">
        <v>698960</v>
      </c>
      <c r="B4530" s="7">
        <f t="shared" si="210"/>
        <v>0</v>
      </c>
      <c r="C4530" s="7">
        <f t="shared" si="211"/>
        <v>0</v>
      </c>
      <c r="D4530" s="7">
        <f t="shared" si="212"/>
        <v>0</v>
      </c>
      <c r="E4530" s="7">
        <v>431414</v>
      </c>
      <c r="F4530" t="s">
        <v>50</v>
      </c>
      <c r="G4530" t="s">
        <v>104</v>
      </c>
      <c r="H4530" s="7">
        <v>24</v>
      </c>
      <c r="I4530" s="7" t="s">
        <v>148</v>
      </c>
      <c r="J4530" t="s">
        <v>18</v>
      </c>
      <c r="K4530">
        <v>31</v>
      </c>
      <c r="L4530">
        <v>1</v>
      </c>
      <c r="M4530">
        <v>92</v>
      </c>
      <c r="N4530">
        <v>2.76</v>
      </c>
    </row>
    <row r="4531" spans="1:14" x14ac:dyDescent="0.25">
      <c r="A4531" s="7">
        <v>699955</v>
      </c>
      <c r="B4531" s="7">
        <f t="shared" si="210"/>
        <v>0</v>
      </c>
      <c r="C4531" s="7">
        <f t="shared" si="211"/>
        <v>0</v>
      </c>
      <c r="D4531" s="7">
        <f t="shared" si="212"/>
        <v>0</v>
      </c>
      <c r="E4531" s="7">
        <v>431516</v>
      </c>
      <c r="F4531" t="s">
        <v>50</v>
      </c>
      <c r="G4531" t="s">
        <v>114</v>
      </c>
      <c r="H4531" s="7" t="s">
        <v>115</v>
      </c>
      <c r="I4531" s="7" t="s">
        <v>148</v>
      </c>
      <c r="J4531" t="s">
        <v>18</v>
      </c>
      <c r="K4531">
        <v>13.1</v>
      </c>
      <c r="L4531">
        <v>1</v>
      </c>
      <c r="M4531">
        <v>92</v>
      </c>
      <c r="N4531">
        <v>2.76</v>
      </c>
    </row>
    <row r="4532" spans="1:14" x14ac:dyDescent="0.25">
      <c r="A4532" s="7">
        <v>701394</v>
      </c>
      <c r="B4532" s="7">
        <f t="shared" si="210"/>
        <v>0</v>
      </c>
      <c r="C4532" s="7">
        <f t="shared" si="211"/>
        <v>0</v>
      </c>
      <c r="D4532" s="7">
        <f t="shared" si="212"/>
        <v>0</v>
      </c>
      <c r="E4532" s="7">
        <v>349561</v>
      </c>
      <c r="F4532" t="s">
        <v>50</v>
      </c>
      <c r="G4532" t="s">
        <v>88</v>
      </c>
      <c r="H4532" s="7">
        <v>25</v>
      </c>
      <c r="I4532" s="7" t="s">
        <v>148</v>
      </c>
      <c r="J4532" t="s">
        <v>18</v>
      </c>
      <c r="K4532">
        <v>13.4</v>
      </c>
      <c r="L4532">
        <v>1</v>
      </c>
      <c r="M4532">
        <v>92</v>
      </c>
      <c r="N4532">
        <v>2.76</v>
      </c>
    </row>
    <row r="4533" spans="1:14" x14ac:dyDescent="0.25">
      <c r="A4533" s="7">
        <v>702671</v>
      </c>
      <c r="B4533" s="7">
        <f t="shared" si="210"/>
        <v>0</v>
      </c>
      <c r="C4533" s="7">
        <f t="shared" si="211"/>
        <v>0</v>
      </c>
      <c r="D4533" s="7">
        <f t="shared" si="212"/>
        <v>0</v>
      </c>
      <c r="E4533" s="7">
        <v>431550</v>
      </c>
      <c r="F4533" t="s">
        <v>50</v>
      </c>
      <c r="G4533" t="s">
        <v>120</v>
      </c>
      <c r="H4533" s="7">
        <v>12</v>
      </c>
      <c r="I4533" s="7" t="s">
        <v>148</v>
      </c>
      <c r="J4533" t="s">
        <v>18</v>
      </c>
      <c r="K4533">
        <v>25.9</v>
      </c>
      <c r="L4533">
        <v>1</v>
      </c>
      <c r="M4533">
        <v>92</v>
      </c>
      <c r="N4533">
        <v>2.76</v>
      </c>
    </row>
    <row r="4534" spans="1:14" x14ac:dyDescent="0.25">
      <c r="A4534" s="7">
        <v>705698</v>
      </c>
      <c r="B4534" s="7">
        <f t="shared" si="210"/>
        <v>0</v>
      </c>
      <c r="C4534" s="7">
        <f t="shared" si="211"/>
        <v>0</v>
      </c>
      <c r="D4534" s="7">
        <f t="shared" si="212"/>
        <v>0</v>
      </c>
      <c r="E4534" s="7">
        <v>1603</v>
      </c>
      <c r="F4534" t="s">
        <v>9</v>
      </c>
      <c r="G4534" t="s">
        <v>13</v>
      </c>
      <c r="H4534" s="7">
        <v>5</v>
      </c>
      <c r="I4534" s="7" t="s">
        <v>148</v>
      </c>
      <c r="J4534" t="s">
        <v>11</v>
      </c>
      <c r="K4534">
        <v>46.1</v>
      </c>
      <c r="L4534">
        <v>2</v>
      </c>
      <c r="M4534">
        <v>103.9</v>
      </c>
      <c r="N4534">
        <v>1.9870000000000001</v>
      </c>
    </row>
    <row r="4535" spans="1:14" x14ac:dyDescent="0.25">
      <c r="A4535" s="7">
        <v>705699</v>
      </c>
      <c r="B4535" s="7">
        <f t="shared" si="210"/>
        <v>0</v>
      </c>
      <c r="C4535" s="7">
        <f t="shared" si="211"/>
        <v>0</v>
      </c>
      <c r="D4535" s="7">
        <f t="shared" si="212"/>
        <v>0</v>
      </c>
      <c r="E4535" s="7">
        <v>1591</v>
      </c>
      <c r="F4535" t="s">
        <v>9</v>
      </c>
      <c r="G4535" t="s">
        <v>10</v>
      </c>
      <c r="H4535" s="7">
        <v>4</v>
      </c>
      <c r="I4535" s="7" t="s">
        <v>148</v>
      </c>
      <c r="J4535" t="s">
        <v>11</v>
      </c>
      <c r="K4535">
        <v>45.3</v>
      </c>
      <c r="L4535">
        <v>3</v>
      </c>
      <c r="M4535">
        <v>80.400000000000006</v>
      </c>
      <c r="N4535">
        <v>1.9870000000000001</v>
      </c>
    </row>
    <row r="4536" spans="1:14" x14ac:dyDescent="0.25">
      <c r="A4536" s="7">
        <v>705804</v>
      </c>
      <c r="B4536" s="7">
        <f t="shared" si="210"/>
        <v>0</v>
      </c>
      <c r="C4536" s="7">
        <f t="shared" si="211"/>
        <v>0</v>
      </c>
      <c r="D4536" s="7">
        <f t="shared" si="212"/>
        <v>0</v>
      </c>
      <c r="E4536" s="7">
        <v>349509</v>
      </c>
      <c r="F4536" t="s">
        <v>50</v>
      </c>
      <c r="G4536" t="s">
        <v>87</v>
      </c>
      <c r="H4536" s="7">
        <v>15</v>
      </c>
      <c r="I4536" s="7" t="s">
        <v>148</v>
      </c>
      <c r="J4536" t="s">
        <v>18</v>
      </c>
      <c r="K4536">
        <v>56.7</v>
      </c>
      <c r="L4536">
        <v>1</v>
      </c>
      <c r="M4536">
        <v>134.30000000000001</v>
      </c>
      <c r="N4536">
        <v>2.76</v>
      </c>
    </row>
    <row r="4537" spans="1:14" x14ac:dyDescent="0.25">
      <c r="A4537" s="7">
        <v>706014</v>
      </c>
      <c r="B4537" s="7">
        <f t="shared" si="210"/>
        <v>1</v>
      </c>
      <c r="C4537" s="7">
        <f t="shared" si="211"/>
        <v>0</v>
      </c>
      <c r="D4537" s="7">
        <f t="shared" si="212"/>
        <v>1</v>
      </c>
      <c r="E4537" s="7">
        <v>242723</v>
      </c>
      <c r="F4537" t="s">
        <v>56</v>
      </c>
      <c r="G4537" t="s">
        <v>69</v>
      </c>
      <c r="H4537" s="7">
        <v>62</v>
      </c>
      <c r="I4537" s="7" t="s">
        <v>148</v>
      </c>
      <c r="J4537" t="s">
        <v>18</v>
      </c>
      <c r="K4537">
        <v>35.700000000000003</v>
      </c>
      <c r="L4537">
        <v>1</v>
      </c>
      <c r="M4537">
        <v>92</v>
      </c>
      <c r="N4537">
        <v>2.76</v>
      </c>
    </row>
    <row r="4538" spans="1:14" x14ac:dyDescent="0.25">
      <c r="A4538" s="7">
        <v>706014</v>
      </c>
      <c r="B4538" s="7">
        <f t="shared" si="210"/>
        <v>0</v>
      </c>
      <c r="C4538" s="7">
        <f t="shared" si="211"/>
        <v>1</v>
      </c>
      <c r="D4538" s="7">
        <f t="shared" si="212"/>
        <v>1</v>
      </c>
      <c r="E4538" s="7">
        <v>242723</v>
      </c>
      <c r="F4538" t="s">
        <v>56</v>
      </c>
      <c r="G4538" t="s">
        <v>69</v>
      </c>
      <c r="H4538" s="7">
        <v>62</v>
      </c>
      <c r="I4538" s="7" t="s">
        <v>148</v>
      </c>
      <c r="J4538" t="s">
        <v>18</v>
      </c>
      <c r="K4538">
        <v>35.700000000000003</v>
      </c>
      <c r="L4538">
        <v>1</v>
      </c>
      <c r="M4538">
        <v>92</v>
      </c>
      <c r="N4538">
        <v>2.76</v>
      </c>
    </row>
    <row r="4539" spans="1:14" x14ac:dyDescent="0.25">
      <c r="A4539" s="7">
        <v>706206</v>
      </c>
      <c r="B4539" s="7">
        <f t="shared" si="210"/>
        <v>1</v>
      </c>
      <c r="C4539" s="7">
        <f t="shared" si="211"/>
        <v>0</v>
      </c>
      <c r="D4539" s="7">
        <f t="shared" si="212"/>
        <v>1</v>
      </c>
      <c r="E4539" s="7">
        <v>447466</v>
      </c>
      <c r="F4539" t="s">
        <v>50</v>
      </c>
      <c r="G4539" t="s">
        <v>129</v>
      </c>
      <c r="H4539" s="7">
        <v>64</v>
      </c>
      <c r="I4539" s="7" t="s">
        <v>148</v>
      </c>
      <c r="J4539" t="s">
        <v>18</v>
      </c>
      <c r="K4539">
        <v>38.5</v>
      </c>
      <c r="L4539">
        <v>1</v>
      </c>
      <c r="M4539">
        <v>118.7</v>
      </c>
      <c r="N4539">
        <v>2.76</v>
      </c>
    </row>
    <row r="4540" spans="1:14" x14ac:dyDescent="0.25">
      <c r="A4540" s="7">
        <v>706206</v>
      </c>
      <c r="B4540" s="7">
        <f t="shared" si="210"/>
        <v>0</v>
      </c>
      <c r="C4540" s="7">
        <f t="shared" si="211"/>
        <v>1</v>
      </c>
      <c r="D4540" s="7">
        <f t="shared" si="212"/>
        <v>1</v>
      </c>
      <c r="E4540" s="7">
        <v>447466</v>
      </c>
      <c r="F4540" t="s">
        <v>50</v>
      </c>
      <c r="G4540" t="s">
        <v>129</v>
      </c>
      <c r="H4540" s="7">
        <v>64</v>
      </c>
      <c r="I4540" s="7" t="s">
        <v>148</v>
      </c>
      <c r="J4540" t="s">
        <v>18</v>
      </c>
      <c r="K4540">
        <v>38.5</v>
      </c>
      <c r="L4540">
        <v>1</v>
      </c>
      <c r="M4540">
        <v>118.7</v>
      </c>
      <c r="N4540">
        <v>2.76</v>
      </c>
    </row>
    <row r="4541" spans="1:14" x14ac:dyDescent="0.25">
      <c r="A4541" s="7">
        <v>706230</v>
      </c>
      <c r="B4541" s="7">
        <f t="shared" si="210"/>
        <v>0</v>
      </c>
      <c r="C4541" s="7">
        <f t="shared" si="211"/>
        <v>0</v>
      </c>
      <c r="D4541" s="7">
        <f t="shared" si="212"/>
        <v>0</v>
      </c>
      <c r="E4541" s="7">
        <v>425364</v>
      </c>
      <c r="F4541" t="s">
        <v>50</v>
      </c>
      <c r="G4541" t="s">
        <v>98</v>
      </c>
      <c r="H4541" s="7">
        <v>16</v>
      </c>
      <c r="I4541" s="7" t="s">
        <v>148</v>
      </c>
      <c r="J4541" t="s">
        <v>18</v>
      </c>
      <c r="K4541">
        <v>43</v>
      </c>
      <c r="L4541">
        <v>2</v>
      </c>
      <c r="M4541">
        <v>73.5</v>
      </c>
      <c r="N4541">
        <v>2.76</v>
      </c>
    </row>
    <row r="4542" spans="1:14" x14ac:dyDescent="0.25">
      <c r="A4542" s="7">
        <v>708123</v>
      </c>
      <c r="B4542" s="7">
        <f t="shared" si="210"/>
        <v>0</v>
      </c>
      <c r="C4542" s="7">
        <f t="shared" si="211"/>
        <v>0</v>
      </c>
      <c r="D4542" s="7">
        <f t="shared" si="212"/>
        <v>0</v>
      </c>
      <c r="E4542" s="7">
        <v>431380</v>
      </c>
      <c r="F4542" t="s">
        <v>50</v>
      </c>
      <c r="G4542" t="s">
        <v>102</v>
      </c>
      <c r="H4542" s="7">
        <v>51</v>
      </c>
      <c r="I4542" s="7" t="s">
        <v>148</v>
      </c>
      <c r="J4542" t="s">
        <v>18</v>
      </c>
      <c r="K4542">
        <v>36.799999999999997</v>
      </c>
      <c r="L4542">
        <v>5</v>
      </c>
      <c r="M4542">
        <v>31.3</v>
      </c>
      <c r="N4542">
        <v>2.76</v>
      </c>
    </row>
    <row r="4543" spans="1:14" x14ac:dyDescent="0.25">
      <c r="A4543" s="7">
        <v>708130</v>
      </c>
      <c r="B4543" s="7">
        <f t="shared" si="210"/>
        <v>0</v>
      </c>
      <c r="C4543" s="7">
        <f t="shared" si="211"/>
        <v>0</v>
      </c>
      <c r="D4543" s="7">
        <f t="shared" si="212"/>
        <v>0</v>
      </c>
      <c r="E4543" s="7">
        <v>648495</v>
      </c>
      <c r="F4543" t="s">
        <v>139</v>
      </c>
      <c r="G4543" t="s">
        <v>140</v>
      </c>
      <c r="H4543" s="7" t="s">
        <v>141</v>
      </c>
      <c r="I4543" s="7" t="s">
        <v>148</v>
      </c>
      <c r="J4543" t="s">
        <v>11</v>
      </c>
      <c r="K4543">
        <v>36.6</v>
      </c>
      <c r="L4543">
        <v>1</v>
      </c>
      <c r="M4543">
        <v>142</v>
      </c>
      <c r="N4543">
        <v>1.9870000000000001</v>
      </c>
    </row>
    <row r="4544" spans="1:14" x14ac:dyDescent="0.25">
      <c r="A4544" s="7">
        <v>708240</v>
      </c>
      <c r="B4544" s="7">
        <f t="shared" si="210"/>
        <v>0</v>
      </c>
      <c r="C4544" s="7">
        <f t="shared" si="211"/>
        <v>0</v>
      </c>
      <c r="D4544" s="7">
        <f t="shared" si="212"/>
        <v>0</v>
      </c>
      <c r="E4544" s="7">
        <v>349561</v>
      </c>
      <c r="F4544" t="s">
        <v>50</v>
      </c>
      <c r="G4544" t="s">
        <v>88</v>
      </c>
      <c r="H4544" s="7">
        <v>25</v>
      </c>
      <c r="I4544" s="7" t="s">
        <v>148</v>
      </c>
      <c r="J4544" t="s">
        <v>18</v>
      </c>
      <c r="K4544">
        <v>8.1999999999999993</v>
      </c>
      <c r="L4544">
        <v>1</v>
      </c>
      <c r="M4544">
        <v>92</v>
      </c>
      <c r="N4544">
        <v>2.76</v>
      </c>
    </row>
    <row r="4545" spans="1:14" x14ac:dyDescent="0.25">
      <c r="A4545" s="7">
        <v>708284</v>
      </c>
      <c r="B4545" s="7">
        <f t="shared" si="210"/>
        <v>0</v>
      </c>
      <c r="C4545" s="7">
        <f t="shared" si="211"/>
        <v>0</v>
      </c>
      <c r="D4545" s="7">
        <f t="shared" si="212"/>
        <v>0</v>
      </c>
      <c r="E4545" s="7">
        <v>431516</v>
      </c>
      <c r="F4545" t="s">
        <v>50</v>
      </c>
      <c r="G4545" t="s">
        <v>114</v>
      </c>
      <c r="H4545" s="7" t="s">
        <v>115</v>
      </c>
      <c r="I4545" s="7" t="s">
        <v>148</v>
      </c>
      <c r="J4545" t="s">
        <v>18</v>
      </c>
      <c r="K4545">
        <v>18.2</v>
      </c>
      <c r="L4545">
        <v>1</v>
      </c>
      <c r="M4545">
        <v>92</v>
      </c>
      <c r="N4545">
        <v>2.76</v>
      </c>
    </row>
    <row r="4546" spans="1:14" x14ac:dyDescent="0.25">
      <c r="A4546" s="7">
        <v>708286</v>
      </c>
      <c r="B4546" s="7">
        <f t="shared" si="210"/>
        <v>0</v>
      </c>
      <c r="C4546" s="7">
        <f t="shared" si="211"/>
        <v>0</v>
      </c>
      <c r="D4546" s="7">
        <f t="shared" si="212"/>
        <v>0</v>
      </c>
      <c r="E4546" s="7">
        <v>1603</v>
      </c>
      <c r="F4546" t="s">
        <v>9</v>
      </c>
      <c r="G4546" t="s">
        <v>13</v>
      </c>
      <c r="H4546" s="7">
        <v>5</v>
      </c>
      <c r="I4546" s="7" t="s">
        <v>148</v>
      </c>
      <c r="J4546" t="s">
        <v>11</v>
      </c>
      <c r="K4546">
        <v>35.5</v>
      </c>
      <c r="L4546">
        <v>2</v>
      </c>
      <c r="M4546">
        <v>88</v>
      </c>
      <c r="N4546">
        <v>1.9870000000000001</v>
      </c>
    </row>
    <row r="4547" spans="1:14" x14ac:dyDescent="0.25">
      <c r="A4547" s="7">
        <v>708756</v>
      </c>
      <c r="B4547" s="7">
        <f t="shared" ref="B4547:B4610" si="213">IF(A4547=A4548,1,0)</f>
        <v>0</v>
      </c>
      <c r="C4547" s="7">
        <f t="shared" ref="C4547:C4610" si="214">IF(A4547=A4546,1,0)</f>
        <v>0</v>
      </c>
      <c r="D4547" s="7">
        <f t="shared" ref="D4547:D4610" si="215">B4547+C4547</f>
        <v>0</v>
      </c>
      <c r="E4547" s="7">
        <v>258550</v>
      </c>
      <c r="F4547" t="s">
        <v>52</v>
      </c>
      <c r="G4547" t="s">
        <v>78</v>
      </c>
      <c r="H4547" s="7">
        <v>5</v>
      </c>
      <c r="I4547" s="7" t="s">
        <v>148</v>
      </c>
      <c r="J4547" t="s">
        <v>11</v>
      </c>
      <c r="K4547">
        <v>23.28</v>
      </c>
      <c r="L4547">
        <v>1</v>
      </c>
      <c r="M4547">
        <v>142</v>
      </c>
      <c r="N4547">
        <v>1.9870000000000001</v>
      </c>
    </row>
    <row r="4548" spans="1:14" x14ac:dyDescent="0.25">
      <c r="A4548" s="7">
        <v>708802</v>
      </c>
      <c r="B4548" s="7">
        <f t="shared" si="213"/>
        <v>1</v>
      </c>
      <c r="C4548" s="7">
        <f t="shared" si="214"/>
        <v>0</v>
      </c>
      <c r="D4548" s="7">
        <f t="shared" si="215"/>
        <v>1</v>
      </c>
      <c r="E4548" s="7">
        <v>62291</v>
      </c>
      <c r="F4548" t="s">
        <v>54</v>
      </c>
      <c r="G4548" t="s">
        <v>55</v>
      </c>
      <c r="H4548" s="7">
        <v>9</v>
      </c>
      <c r="I4548" s="7" t="s">
        <v>148</v>
      </c>
      <c r="J4548" t="s">
        <v>18</v>
      </c>
      <c r="K4548">
        <v>63.2</v>
      </c>
      <c r="L4548">
        <v>2</v>
      </c>
      <c r="M4548">
        <v>73.5</v>
      </c>
      <c r="N4548">
        <v>2.76</v>
      </c>
    </row>
    <row r="4549" spans="1:14" x14ac:dyDescent="0.25">
      <c r="A4549" s="7">
        <v>708802</v>
      </c>
      <c r="B4549" s="7">
        <f t="shared" si="213"/>
        <v>0</v>
      </c>
      <c r="C4549" s="7">
        <f t="shared" si="214"/>
        <v>1</v>
      </c>
      <c r="D4549" s="7">
        <f t="shared" si="215"/>
        <v>1</v>
      </c>
      <c r="E4549" s="7">
        <v>62291</v>
      </c>
      <c r="F4549" t="s">
        <v>54</v>
      </c>
      <c r="G4549" t="s">
        <v>55</v>
      </c>
      <c r="H4549" s="7">
        <v>9</v>
      </c>
      <c r="I4549" s="7" t="s">
        <v>148</v>
      </c>
      <c r="J4549" t="s">
        <v>18</v>
      </c>
      <c r="K4549">
        <v>63.2</v>
      </c>
      <c r="L4549">
        <v>2</v>
      </c>
      <c r="M4549">
        <v>73.5</v>
      </c>
      <c r="N4549">
        <v>2.76</v>
      </c>
    </row>
    <row r="4550" spans="1:14" x14ac:dyDescent="0.25">
      <c r="A4550" s="7">
        <v>709866</v>
      </c>
      <c r="B4550" s="7">
        <f t="shared" si="213"/>
        <v>0</v>
      </c>
      <c r="C4550" s="7">
        <f t="shared" si="214"/>
        <v>0</v>
      </c>
      <c r="D4550" s="7">
        <f t="shared" si="215"/>
        <v>0</v>
      </c>
      <c r="E4550" s="7">
        <v>1610</v>
      </c>
      <c r="F4550" t="s">
        <v>9</v>
      </c>
      <c r="G4550" t="s">
        <v>14</v>
      </c>
      <c r="H4550" s="7">
        <v>9</v>
      </c>
      <c r="I4550" s="7" t="s">
        <v>148</v>
      </c>
      <c r="J4550" t="s">
        <v>11</v>
      </c>
      <c r="K4550">
        <v>63</v>
      </c>
      <c r="L4550">
        <v>4</v>
      </c>
      <c r="M4550">
        <v>71.5</v>
      </c>
      <c r="N4550">
        <v>1.9870000000000001</v>
      </c>
    </row>
    <row r="4551" spans="1:14" x14ac:dyDescent="0.25">
      <c r="A4551" s="7">
        <v>709882</v>
      </c>
      <c r="B4551" s="7">
        <f t="shared" si="213"/>
        <v>0</v>
      </c>
      <c r="C4551" s="7">
        <f t="shared" si="214"/>
        <v>0</v>
      </c>
      <c r="D4551" s="7">
        <f t="shared" si="215"/>
        <v>0</v>
      </c>
      <c r="E4551" s="7">
        <v>431544</v>
      </c>
      <c r="F4551" t="s">
        <v>50</v>
      </c>
      <c r="G4551" t="s">
        <v>89</v>
      </c>
      <c r="H4551" s="7">
        <v>22</v>
      </c>
      <c r="I4551" s="7" t="s">
        <v>148</v>
      </c>
      <c r="J4551" t="s">
        <v>18</v>
      </c>
      <c r="K4551">
        <v>55.7</v>
      </c>
      <c r="L4551">
        <v>1</v>
      </c>
      <c r="M4551">
        <v>118.7</v>
      </c>
      <c r="N4551">
        <v>2.76</v>
      </c>
    </row>
    <row r="4552" spans="1:14" x14ac:dyDescent="0.25">
      <c r="A4552" s="7">
        <v>710567</v>
      </c>
      <c r="B4552" s="7">
        <f t="shared" si="213"/>
        <v>0</v>
      </c>
      <c r="C4552" s="7">
        <f t="shared" si="214"/>
        <v>0</v>
      </c>
      <c r="D4552" s="7">
        <f t="shared" si="215"/>
        <v>0</v>
      </c>
      <c r="E4552" s="7">
        <v>56761</v>
      </c>
      <c r="F4552" t="s">
        <v>15</v>
      </c>
      <c r="G4552" t="s">
        <v>16</v>
      </c>
      <c r="H4552" s="7" t="s">
        <v>17</v>
      </c>
      <c r="I4552" s="7" t="s">
        <v>149</v>
      </c>
      <c r="J4552" t="s">
        <v>18</v>
      </c>
      <c r="K4552">
        <v>335.4</v>
      </c>
      <c r="L4552">
        <v>1</v>
      </c>
      <c r="M4552" t="s">
        <v>149</v>
      </c>
      <c r="N4552" t="s">
        <v>149</v>
      </c>
    </row>
    <row r="4553" spans="1:14" x14ac:dyDescent="0.25">
      <c r="A4553" s="7">
        <v>710656</v>
      </c>
      <c r="B4553" s="7">
        <f t="shared" si="213"/>
        <v>0</v>
      </c>
      <c r="C4553" s="7">
        <f t="shared" si="214"/>
        <v>0</v>
      </c>
      <c r="D4553" s="7">
        <f t="shared" si="215"/>
        <v>0</v>
      </c>
      <c r="E4553" s="7">
        <v>431467</v>
      </c>
      <c r="F4553" t="s">
        <v>50</v>
      </c>
      <c r="G4553" t="s">
        <v>110</v>
      </c>
      <c r="H4553" s="7">
        <v>26</v>
      </c>
      <c r="I4553" s="7" t="s">
        <v>148</v>
      </c>
      <c r="J4553" t="s">
        <v>18</v>
      </c>
      <c r="K4553">
        <v>31.5</v>
      </c>
      <c r="L4553">
        <v>1</v>
      </c>
      <c r="M4553">
        <v>92</v>
      </c>
      <c r="N4553">
        <v>2.76</v>
      </c>
    </row>
    <row r="4554" spans="1:14" x14ac:dyDescent="0.25">
      <c r="A4554" s="7">
        <v>710697</v>
      </c>
      <c r="B4554" s="7">
        <f t="shared" si="213"/>
        <v>0</v>
      </c>
      <c r="C4554" s="7">
        <f t="shared" si="214"/>
        <v>0</v>
      </c>
      <c r="D4554" s="7">
        <f t="shared" si="215"/>
        <v>0</v>
      </c>
      <c r="E4554" s="7">
        <v>431414</v>
      </c>
      <c r="F4554" t="s">
        <v>50</v>
      </c>
      <c r="G4554" t="s">
        <v>104</v>
      </c>
      <c r="H4554" s="7">
        <v>24</v>
      </c>
      <c r="I4554" s="7" t="s">
        <v>148</v>
      </c>
      <c r="J4554" t="s">
        <v>18</v>
      </c>
      <c r="K4554">
        <v>36.799999999999997</v>
      </c>
      <c r="L4554">
        <v>1</v>
      </c>
      <c r="M4554">
        <v>118.7</v>
      </c>
      <c r="N4554">
        <v>2.76</v>
      </c>
    </row>
    <row r="4555" spans="1:14" x14ac:dyDescent="0.25">
      <c r="A4555" s="7">
        <v>710983</v>
      </c>
      <c r="B4555" s="7">
        <f t="shared" si="213"/>
        <v>0</v>
      </c>
      <c r="C4555" s="7">
        <f t="shared" si="214"/>
        <v>0</v>
      </c>
      <c r="D4555" s="7">
        <f t="shared" si="215"/>
        <v>0</v>
      </c>
      <c r="E4555" s="7">
        <v>533799</v>
      </c>
      <c r="F4555" t="s">
        <v>50</v>
      </c>
      <c r="G4555" t="s">
        <v>120</v>
      </c>
      <c r="H4555" s="7">
        <v>6</v>
      </c>
      <c r="I4555" s="7" t="s">
        <v>148</v>
      </c>
      <c r="J4555" t="s">
        <v>18</v>
      </c>
      <c r="K4555">
        <v>15.2</v>
      </c>
      <c r="L4555">
        <v>1</v>
      </c>
      <c r="M4555">
        <v>92</v>
      </c>
      <c r="N4555">
        <v>2.76</v>
      </c>
    </row>
    <row r="4556" spans="1:14" x14ac:dyDescent="0.25">
      <c r="A4556" s="7">
        <v>711050</v>
      </c>
      <c r="B4556" s="7">
        <f t="shared" si="213"/>
        <v>0</v>
      </c>
      <c r="C4556" s="7">
        <f t="shared" si="214"/>
        <v>0</v>
      </c>
      <c r="D4556" s="7">
        <f t="shared" si="215"/>
        <v>0</v>
      </c>
      <c r="E4556" s="7">
        <v>58375</v>
      </c>
      <c r="F4556" t="s">
        <v>48</v>
      </c>
      <c r="G4556" t="s">
        <v>49</v>
      </c>
      <c r="H4556" s="7">
        <v>7</v>
      </c>
      <c r="I4556" s="7" t="s">
        <v>148</v>
      </c>
      <c r="J4556" t="s">
        <v>11</v>
      </c>
      <c r="K4556">
        <v>15.75</v>
      </c>
      <c r="L4556">
        <v>1</v>
      </c>
      <c r="M4556">
        <v>142</v>
      </c>
      <c r="N4556">
        <v>1.9870000000000001</v>
      </c>
    </row>
    <row r="4557" spans="1:14" x14ac:dyDescent="0.25">
      <c r="A4557" s="7">
        <v>711065</v>
      </c>
      <c r="B4557" s="7">
        <f t="shared" si="213"/>
        <v>0</v>
      </c>
      <c r="C4557" s="7">
        <f t="shared" si="214"/>
        <v>0</v>
      </c>
      <c r="D4557" s="7">
        <f t="shared" si="215"/>
        <v>0</v>
      </c>
      <c r="E4557" s="7">
        <v>425358</v>
      </c>
      <c r="F4557" t="s">
        <v>50</v>
      </c>
      <c r="G4557" t="s">
        <v>42</v>
      </c>
      <c r="H4557" s="7">
        <v>17</v>
      </c>
      <c r="I4557" s="7" t="s">
        <v>149</v>
      </c>
      <c r="J4557" t="s">
        <v>18</v>
      </c>
      <c r="K4557">
        <v>79.5</v>
      </c>
      <c r="L4557">
        <v>1</v>
      </c>
      <c r="M4557" t="s">
        <v>149</v>
      </c>
      <c r="N4557" t="s">
        <v>149</v>
      </c>
    </row>
    <row r="4558" spans="1:14" x14ac:dyDescent="0.25">
      <c r="A4558" s="7">
        <v>711742</v>
      </c>
      <c r="B4558" s="7">
        <f t="shared" si="213"/>
        <v>0</v>
      </c>
      <c r="C4558" s="7">
        <f t="shared" si="214"/>
        <v>0</v>
      </c>
      <c r="D4558" s="7">
        <f t="shared" si="215"/>
        <v>0</v>
      </c>
      <c r="E4558" s="7">
        <v>431380</v>
      </c>
      <c r="F4558" t="s">
        <v>50</v>
      </c>
      <c r="G4558" t="s">
        <v>102</v>
      </c>
      <c r="H4558" s="7">
        <v>51</v>
      </c>
      <c r="I4558" s="7" t="s">
        <v>148</v>
      </c>
      <c r="J4558" t="s">
        <v>18</v>
      </c>
      <c r="K4558">
        <v>28.6</v>
      </c>
      <c r="L4558">
        <v>1</v>
      </c>
      <c r="M4558">
        <v>92</v>
      </c>
      <c r="N4558">
        <v>2.76</v>
      </c>
    </row>
    <row r="4559" spans="1:14" x14ac:dyDescent="0.25">
      <c r="A4559" s="7">
        <v>711757</v>
      </c>
      <c r="B4559" s="7">
        <f t="shared" si="213"/>
        <v>0</v>
      </c>
      <c r="C4559" s="7">
        <f t="shared" si="214"/>
        <v>0</v>
      </c>
      <c r="D4559" s="7">
        <f t="shared" si="215"/>
        <v>0</v>
      </c>
      <c r="E4559" s="7">
        <v>533799</v>
      </c>
      <c r="F4559" t="s">
        <v>50</v>
      </c>
      <c r="G4559" t="s">
        <v>120</v>
      </c>
      <c r="H4559" s="7">
        <v>6</v>
      </c>
      <c r="I4559" s="7" t="s">
        <v>148</v>
      </c>
      <c r="J4559" t="s">
        <v>18</v>
      </c>
      <c r="K4559">
        <v>17.2</v>
      </c>
      <c r="L4559">
        <v>1</v>
      </c>
      <c r="M4559">
        <v>92</v>
      </c>
      <c r="N4559">
        <v>2.76</v>
      </c>
    </row>
    <row r="4560" spans="1:14" x14ac:dyDescent="0.25">
      <c r="A4560" s="7">
        <v>716798</v>
      </c>
      <c r="B4560" s="7">
        <f t="shared" si="213"/>
        <v>0</v>
      </c>
      <c r="C4560" s="7">
        <f t="shared" si="214"/>
        <v>0</v>
      </c>
      <c r="D4560" s="7">
        <f t="shared" si="215"/>
        <v>0</v>
      </c>
      <c r="E4560" s="7">
        <v>349683</v>
      </c>
      <c r="F4560" t="s">
        <v>50</v>
      </c>
      <c r="G4560" t="s">
        <v>92</v>
      </c>
      <c r="H4560" s="7">
        <v>20</v>
      </c>
      <c r="I4560" s="7" t="s">
        <v>148</v>
      </c>
      <c r="J4560" t="s">
        <v>18</v>
      </c>
      <c r="K4560">
        <v>29.7</v>
      </c>
      <c r="L4560">
        <v>2</v>
      </c>
      <c r="M4560">
        <v>57</v>
      </c>
      <c r="N4560">
        <v>2.76</v>
      </c>
    </row>
    <row r="4561" spans="1:14" x14ac:dyDescent="0.25">
      <c r="A4561" s="7">
        <v>717068</v>
      </c>
      <c r="B4561" s="7">
        <f t="shared" si="213"/>
        <v>0</v>
      </c>
      <c r="C4561" s="7">
        <f t="shared" si="214"/>
        <v>0</v>
      </c>
      <c r="D4561" s="7">
        <f t="shared" si="215"/>
        <v>0</v>
      </c>
      <c r="E4561" s="7">
        <v>431487</v>
      </c>
      <c r="F4561" t="s">
        <v>50</v>
      </c>
      <c r="G4561" t="s">
        <v>88</v>
      </c>
      <c r="H4561" s="7" t="s">
        <v>112</v>
      </c>
      <c r="I4561" s="7" t="s">
        <v>148</v>
      </c>
      <c r="J4561" t="s">
        <v>18</v>
      </c>
      <c r="K4561">
        <v>25.7</v>
      </c>
      <c r="L4561">
        <v>1</v>
      </c>
      <c r="M4561">
        <v>92</v>
      </c>
      <c r="N4561">
        <v>2.76</v>
      </c>
    </row>
    <row r="4562" spans="1:14" x14ac:dyDescent="0.25">
      <c r="A4562" s="7">
        <v>717289</v>
      </c>
      <c r="B4562" s="7">
        <f t="shared" si="213"/>
        <v>0</v>
      </c>
      <c r="C4562" s="7">
        <f t="shared" si="214"/>
        <v>0</v>
      </c>
      <c r="D4562" s="7">
        <f t="shared" si="215"/>
        <v>0</v>
      </c>
      <c r="E4562" s="7">
        <v>447460</v>
      </c>
      <c r="F4562" t="s">
        <v>50</v>
      </c>
      <c r="G4562" t="s">
        <v>104</v>
      </c>
      <c r="H4562" s="7">
        <v>40</v>
      </c>
      <c r="I4562" s="7" t="s">
        <v>148</v>
      </c>
      <c r="J4562" t="s">
        <v>18</v>
      </c>
      <c r="K4562">
        <v>32.1</v>
      </c>
      <c r="L4562">
        <v>1</v>
      </c>
      <c r="M4562">
        <v>92</v>
      </c>
      <c r="N4562">
        <v>2.76</v>
      </c>
    </row>
    <row r="4563" spans="1:14" x14ac:dyDescent="0.25">
      <c r="A4563" s="7">
        <v>717306</v>
      </c>
      <c r="B4563" s="7">
        <f t="shared" si="213"/>
        <v>0</v>
      </c>
      <c r="C4563" s="7">
        <f t="shared" si="214"/>
        <v>0</v>
      </c>
      <c r="D4563" s="7">
        <f t="shared" si="215"/>
        <v>0</v>
      </c>
      <c r="E4563" s="7">
        <v>197250</v>
      </c>
      <c r="F4563" t="s">
        <v>60</v>
      </c>
      <c r="G4563" t="s">
        <v>66</v>
      </c>
      <c r="H4563" s="7">
        <v>11</v>
      </c>
      <c r="I4563" s="7" t="s">
        <v>148</v>
      </c>
      <c r="J4563" t="s">
        <v>11</v>
      </c>
      <c r="K4563">
        <v>51.6</v>
      </c>
      <c r="L4563">
        <v>1</v>
      </c>
      <c r="M4563">
        <v>183.2</v>
      </c>
      <c r="N4563">
        <v>1.9870000000000001</v>
      </c>
    </row>
    <row r="4564" spans="1:14" x14ac:dyDescent="0.25">
      <c r="A4564" s="7">
        <v>717692</v>
      </c>
      <c r="B4564" s="7">
        <f t="shared" si="213"/>
        <v>1</v>
      </c>
      <c r="C4564" s="7">
        <f t="shared" si="214"/>
        <v>0</v>
      </c>
      <c r="D4564" s="7">
        <f t="shared" si="215"/>
        <v>1</v>
      </c>
      <c r="E4564" s="7">
        <v>431283</v>
      </c>
      <c r="F4564" t="s">
        <v>50</v>
      </c>
      <c r="G4564" t="s">
        <v>88</v>
      </c>
      <c r="H4564" s="7">
        <v>12</v>
      </c>
      <c r="I4564" s="7" t="s">
        <v>148</v>
      </c>
      <c r="J4564" t="s">
        <v>18</v>
      </c>
      <c r="K4564">
        <v>18.899999999999999</v>
      </c>
      <c r="L4564">
        <v>1</v>
      </c>
      <c r="M4564">
        <v>92</v>
      </c>
      <c r="N4564">
        <v>2.76</v>
      </c>
    </row>
    <row r="4565" spans="1:14" x14ac:dyDescent="0.25">
      <c r="A4565" s="7">
        <v>717692</v>
      </c>
      <c r="B4565" s="7">
        <f t="shared" si="213"/>
        <v>0</v>
      </c>
      <c r="C4565" s="7">
        <f t="shared" si="214"/>
        <v>1</v>
      </c>
      <c r="D4565" s="7">
        <f t="shared" si="215"/>
        <v>1</v>
      </c>
      <c r="E4565" s="7">
        <v>431283</v>
      </c>
      <c r="F4565" t="s">
        <v>50</v>
      </c>
      <c r="G4565" t="s">
        <v>88</v>
      </c>
      <c r="H4565" s="7">
        <v>12</v>
      </c>
      <c r="I4565" s="7" t="s">
        <v>148</v>
      </c>
      <c r="J4565" t="s">
        <v>18</v>
      </c>
      <c r="K4565">
        <v>18.899999999999999</v>
      </c>
      <c r="L4565">
        <v>1</v>
      </c>
      <c r="M4565">
        <v>92</v>
      </c>
      <c r="N4565">
        <v>2.76</v>
      </c>
    </row>
    <row r="4566" spans="1:14" x14ac:dyDescent="0.25">
      <c r="A4566" s="7">
        <v>718149</v>
      </c>
      <c r="B4566" s="7">
        <f t="shared" si="213"/>
        <v>1</v>
      </c>
      <c r="C4566" s="7">
        <f t="shared" si="214"/>
        <v>0</v>
      </c>
      <c r="D4566" s="7">
        <f t="shared" si="215"/>
        <v>1</v>
      </c>
      <c r="E4566" s="7">
        <v>447376</v>
      </c>
      <c r="F4566" t="s">
        <v>50</v>
      </c>
      <c r="G4566" t="s">
        <v>126</v>
      </c>
      <c r="H4566" s="7">
        <v>7</v>
      </c>
      <c r="I4566" s="7" t="s">
        <v>148</v>
      </c>
      <c r="J4566" t="s">
        <v>18</v>
      </c>
      <c r="K4566">
        <v>24.6</v>
      </c>
      <c r="L4566">
        <v>1</v>
      </c>
      <c r="M4566">
        <v>92</v>
      </c>
      <c r="N4566">
        <v>2.76</v>
      </c>
    </row>
    <row r="4567" spans="1:14" x14ac:dyDescent="0.25">
      <c r="A4567" s="7">
        <v>718149</v>
      </c>
      <c r="B4567" s="7">
        <f t="shared" si="213"/>
        <v>0</v>
      </c>
      <c r="C4567" s="7">
        <f t="shared" si="214"/>
        <v>1</v>
      </c>
      <c r="D4567" s="7">
        <f t="shared" si="215"/>
        <v>1</v>
      </c>
      <c r="E4567" s="7">
        <v>447376</v>
      </c>
      <c r="F4567" t="s">
        <v>50</v>
      </c>
      <c r="G4567" t="s">
        <v>126</v>
      </c>
      <c r="H4567" s="7">
        <v>7</v>
      </c>
      <c r="I4567" s="7" t="s">
        <v>148</v>
      </c>
      <c r="J4567" t="s">
        <v>18</v>
      </c>
      <c r="K4567">
        <v>24.6</v>
      </c>
      <c r="L4567">
        <v>1</v>
      </c>
      <c r="M4567">
        <v>92</v>
      </c>
      <c r="N4567">
        <v>2.76</v>
      </c>
    </row>
    <row r="4568" spans="1:14" x14ac:dyDescent="0.25">
      <c r="A4568" s="7">
        <v>718162</v>
      </c>
      <c r="B4568" s="7">
        <f t="shared" si="213"/>
        <v>0</v>
      </c>
      <c r="C4568" s="7">
        <f t="shared" si="214"/>
        <v>0</v>
      </c>
      <c r="D4568" s="7">
        <f t="shared" si="215"/>
        <v>0</v>
      </c>
      <c r="E4568" s="7">
        <v>431516</v>
      </c>
      <c r="F4568" t="s">
        <v>50</v>
      </c>
      <c r="G4568" t="s">
        <v>114</v>
      </c>
      <c r="H4568" s="7" t="s">
        <v>115</v>
      </c>
      <c r="I4568" s="7" t="s">
        <v>148</v>
      </c>
      <c r="J4568" t="s">
        <v>18</v>
      </c>
      <c r="K4568">
        <v>16.3</v>
      </c>
      <c r="L4568">
        <v>1</v>
      </c>
      <c r="M4568">
        <v>92</v>
      </c>
      <c r="N4568">
        <v>2.76</v>
      </c>
    </row>
    <row r="4569" spans="1:14" x14ac:dyDescent="0.25">
      <c r="A4569" s="7">
        <v>718169</v>
      </c>
      <c r="B4569" s="7">
        <f t="shared" si="213"/>
        <v>0</v>
      </c>
      <c r="C4569" s="7">
        <f t="shared" si="214"/>
        <v>0</v>
      </c>
      <c r="D4569" s="7">
        <f t="shared" si="215"/>
        <v>0</v>
      </c>
      <c r="E4569" s="7">
        <v>447477</v>
      </c>
      <c r="F4569" t="s">
        <v>50</v>
      </c>
      <c r="G4569" t="s">
        <v>130</v>
      </c>
      <c r="H4569" s="7">
        <v>43</v>
      </c>
      <c r="I4569" s="7" t="s">
        <v>148</v>
      </c>
      <c r="J4569" t="s">
        <v>18</v>
      </c>
      <c r="K4569">
        <v>39.5</v>
      </c>
      <c r="L4569">
        <v>1</v>
      </c>
      <c r="M4569">
        <v>118.7</v>
      </c>
      <c r="N4569">
        <v>2.76</v>
      </c>
    </row>
    <row r="4570" spans="1:14" x14ac:dyDescent="0.25">
      <c r="A4570" s="7">
        <v>718170</v>
      </c>
      <c r="B4570" s="7">
        <f t="shared" si="213"/>
        <v>0</v>
      </c>
      <c r="C4570" s="7">
        <f t="shared" si="214"/>
        <v>0</v>
      </c>
      <c r="D4570" s="7">
        <f t="shared" si="215"/>
        <v>0</v>
      </c>
      <c r="E4570" s="7">
        <v>447477</v>
      </c>
      <c r="F4570" t="s">
        <v>50</v>
      </c>
      <c r="G4570" t="s">
        <v>130</v>
      </c>
      <c r="H4570" s="7">
        <v>43</v>
      </c>
      <c r="I4570" s="7" t="s">
        <v>148</v>
      </c>
      <c r="J4570" t="s">
        <v>18</v>
      </c>
      <c r="K4570">
        <v>42.4</v>
      </c>
      <c r="L4570">
        <v>1</v>
      </c>
      <c r="M4570">
        <v>118.7</v>
      </c>
      <c r="N4570">
        <v>2.76</v>
      </c>
    </row>
    <row r="4571" spans="1:14" x14ac:dyDescent="0.25">
      <c r="A4571" s="7">
        <v>718171</v>
      </c>
      <c r="B4571" s="7">
        <f t="shared" si="213"/>
        <v>0</v>
      </c>
      <c r="C4571" s="7">
        <f t="shared" si="214"/>
        <v>0</v>
      </c>
      <c r="D4571" s="7">
        <f t="shared" si="215"/>
        <v>0</v>
      </c>
      <c r="E4571" s="7">
        <v>425328</v>
      </c>
      <c r="F4571" t="s">
        <v>50</v>
      </c>
      <c r="G4571" t="s">
        <v>16</v>
      </c>
      <c r="H4571" s="7">
        <v>5</v>
      </c>
      <c r="I4571" s="7" t="s">
        <v>148</v>
      </c>
      <c r="J4571" t="s">
        <v>11</v>
      </c>
      <c r="K4571">
        <v>25.6</v>
      </c>
      <c r="L4571">
        <v>1</v>
      </c>
      <c r="M4571">
        <v>142</v>
      </c>
      <c r="N4571">
        <v>1.9870000000000001</v>
      </c>
    </row>
    <row r="4572" spans="1:14" x14ac:dyDescent="0.25">
      <c r="A4572" s="7">
        <v>718267</v>
      </c>
      <c r="B4572" s="7">
        <f t="shared" si="213"/>
        <v>0</v>
      </c>
      <c r="C4572" s="7">
        <f t="shared" si="214"/>
        <v>0</v>
      </c>
      <c r="D4572" s="7">
        <f t="shared" si="215"/>
        <v>0</v>
      </c>
      <c r="E4572" s="7">
        <v>431518</v>
      </c>
      <c r="F4572" t="s">
        <v>50</v>
      </c>
      <c r="G4572" t="s">
        <v>114</v>
      </c>
      <c r="H4572" s="7" t="s">
        <v>116</v>
      </c>
      <c r="I4572" s="7" t="s">
        <v>148</v>
      </c>
      <c r="J4572" t="s">
        <v>18</v>
      </c>
      <c r="K4572">
        <v>16.7</v>
      </c>
      <c r="L4572">
        <v>1</v>
      </c>
      <c r="M4572">
        <v>92</v>
      </c>
      <c r="N4572">
        <v>2.76</v>
      </c>
    </row>
    <row r="4573" spans="1:14" x14ac:dyDescent="0.25">
      <c r="A4573" s="7">
        <v>718566</v>
      </c>
      <c r="B4573" s="7">
        <f t="shared" si="213"/>
        <v>0</v>
      </c>
      <c r="C4573" s="7">
        <f t="shared" si="214"/>
        <v>0</v>
      </c>
      <c r="D4573" s="7">
        <f t="shared" si="215"/>
        <v>0</v>
      </c>
      <c r="E4573" s="7">
        <v>431544</v>
      </c>
      <c r="F4573" t="s">
        <v>50</v>
      </c>
      <c r="G4573" t="s">
        <v>89</v>
      </c>
      <c r="H4573" s="7">
        <v>22</v>
      </c>
      <c r="I4573" s="7" t="s">
        <v>149</v>
      </c>
      <c r="J4573" t="s">
        <v>18</v>
      </c>
      <c r="K4573">
        <v>53.6</v>
      </c>
      <c r="L4573">
        <v>1</v>
      </c>
      <c r="M4573" t="s">
        <v>149</v>
      </c>
      <c r="N4573" t="s">
        <v>149</v>
      </c>
    </row>
    <row r="4574" spans="1:14" x14ac:dyDescent="0.25">
      <c r="A4574" s="7">
        <v>718678</v>
      </c>
      <c r="B4574" s="7">
        <f t="shared" si="213"/>
        <v>0</v>
      </c>
      <c r="C4574" s="7">
        <f t="shared" si="214"/>
        <v>0</v>
      </c>
      <c r="D4574" s="7">
        <f t="shared" si="215"/>
        <v>0</v>
      </c>
      <c r="E4574" s="7">
        <v>447414</v>
      </c>
      <c r="F4574" t="s">
        <v>50</v>
      </c>
      <c r="G4574" t="s">
        <v>107</v>
      </c>
      <c r="H4574" s="7">
        <v>12</v>
      </c>
      <c r="I4574" s="7" t="s">
        <v>148</v>
      </c>
      <c r="J4574" t="s">
        <v>18</v>
      </c>
      <c r="K4574">
        <v>43.5</v>
      </c>
      <c r="L4574">
        <v>2</v>
      </c>
      <c r="M4574">
        <v>73.5</v>
      </c>
      <c r="N4574">
        <v>2.76</v>
      </c>
    </row>
    <row r="4575" spans="1:14" x14ac:dyDescent="0.25">
      <c r="A4575" s="7">
        <v>718783</v>
      </c>
      <c r="B4575" s="7">
        <f t="shared" si="213"/>
        <v>0</v>
      </c>
      <c r="C4575" s="7">
        <f t="shared" si="214"/>
        <v>0</v>
      </c>
      <c r="D4575" s="7">
        <f t="shared" si="215"/>
        <v>0</v>
      </c>
      <c r="E4575" s="7">
        <v>431487</v>
      </c>
      <c r="F4575" t="s">
        <v>50</v>
      </c>
      <c r="G4575" t="s">
        <v>88</v>
      </c>
      <c r="H4575" s="7" t="s">
        <v>112</v>
      </c>
      <c r="I4575" s="7" t="s">
        <v>148</v>
      </c>
      <c r="J4575" t="s">
        <v>18</v>
      </c>
      <c r="K4575">
        <v>26.3</v>
      </c>
      <c r="L4575">
        <v>1</v>
      </c>
      <c r="M4575">
        <v>92</v>
      </c>
      <c r="N4575">
        <v>2.76</v>
      </c>
    </row>
    <row r="4576" spans="1:14" x14ac:dyDescent="0.25">
      <c r="A4576" s="7">
        <v>718837</v>
      </c>
      <c r="B4576" s="7">
        <f t="shared" si="213"/>
        <v>0</v>
      </c>
      <c r="C4576" s="7">
        <f t="shared" si="214"/>
        <v>0</v>
      </c>
      <c r="D4576" s="7">
        <f t="shared" si="215"/>
        <v>0</v>
      </c>
      <c r="E4576" s="7">
        <v>431516</v>
      </c>
      <c r="F4576" t="s">
        <v>50</v>
      </c>
      <c r="G4576" t="s">
        <v>114</v>
      </c>
      <c r="H4576" s="7" t="s">
        <v>115</v>
      </c>
      <c r="I4576" s="7" t="s">
        <v>148</v>
      </c>
      <c r="J4576" t="s">
        <v>18</v>
      </c>
      <c r="K4576">
        <v>16</v>
      </c>
      <c r="L4576">
        <v>1</v>
      </c>
      <c r="M4576">
        <v>118.7</v>
      </c>
      <c r="N4576">
        <v>2.76</v>
      </c>
    </row>
    <row r="4577" spans="1:14" x14ac:dyDescent="0.25">
      <c r="A4577" s="7">
        <v>718853</v>
      </c>
      <c r="B4577" s="7">
        <f t="shared" si="213"/>
        <v>0</v>
      </c>
      <c r="C4577" s="7">
        <f t="shared" si="214"/>
        <v>0</v>
      </c>
      <c r="D4577" s="7">
        <f t="shared" si="215"/>
        <v>0</v>
      </c>
      <c r="E4577" s="7">
        <v>431518</v>
      </c>
      <c r="F4577" t="s">
        <v>50</v>
      </c>
      <c r="G4577" t="s">
        <v>114</v>
      </c>
      <c r="H4577" s="7" t="s">
        <v>116</v>
      </c>
      <c r="I4577" s="7" t="s">
        <v>148</v>
      </c>
      <c r="J4577" t="s">
        <v>18</v>
      </c>
      <c r="K4577">
        <v>17.5</v>
      </c>
      <c r="L4577">
        <v>1</v>
      </c>
      <c r="M4577">
        <v>92</v>
      </c>
      <c r="N4577">
        <v>2.76</v>
      </c>
    </row>
    <row r="4578" spans="1:14" x14ac:dyDescent="0.25">
      <c r="A4578" s="7">
        <v>724458</v>
      </c>
      <c r="B4578" s="7">
        <f t="shared" si="213"/>
        <v>0</v>
      </c>
      <c r="C4578" s="7">
        <f t="shared" si="214"/>
        <v>0</v>
      </c>
      <c r="D4578" s="7">
        <f t="shared" si="215"/>
        <v>0</v>
      </c>
      <c r="E4578" s="7">
        <v>431300</v>
      </c>
      <c r="F4578" t="s">
        <v>50</v>
      </c>
      <c r="G4578" t="s">
        <v>72</v>
      </c>
      <c r="H4578" s="7">
        <v>15</v>
      </c>
      <c r="I4578" s="7" t="s">
        <v>148</v>
      </c>
      <c r="J4578" t="s">
        <v>18</v>
      </c>
      <c r="K4578">
        <v>34.6</v>
      </c>
      <c r="L4578">
        <v>1</v>
      </c>
      <c r="M4578">
        <v>92</v>
      </c>
      <c r="N4578">
        <v>2.76</v>
      </c>
    </row>
    <row r="4579" spans="1:14" x14ac:dyDescent="0.25">
      <c r="A4579" s="7">
        <v>725130</v>
      </c>
      <c r="B4579" s="7">
        <f t="shared" si="213"/>
        <v>0</v>
      </c>
      <c r="C4579" s="7">
        <f t="shared" si="214"/>
        <v>0</v>
      </c>
      <c r="D4579" s="7">
        <f t="shared" si="215"/>
        <v>0</v>
      </c>
      <c r="E4579" s="7">
        <v>447472</v>
      </c>
      <c r="F4579" t="s">
        <v>50</v>
      </c>
      <c r="G4579" t="s">
        <v>106</v>
      </c>
      <c r="H4579" s="7">
        <v>20</v>
      </c>
      <c r="I4579" s="7" t="s">
        <v>148</v>
      </c>
      <c r="J4579" t="s">
        <v>18</v>
      </c>
      <c r="K4579">
        <v>22.7</v>
      </c>
      <c r="L4579">
        <v>1</v>
      </c>
      <c r="M4579">
        <v>92</v>
      </c>
      <c r="N4579">
        <v>2.76</v>
      </c>
    </row>
    <row r="4580" spans="1:14" x14ac:dyDescent="0.25">
      <c r="A4580" s="7">
        <v>725289</v>
      </c>
      <c r="B4580" s="7">
        <f t="shared" si="213"/>
        <v>0</v>
      </c>
      <c r="C4580" s="7">
        <f t="shared" si="214"/>
        <v>0</v>
      </c>
      <c r="D4580" s="7">
        <f t="shared" si="215"/>
        <v>0</v>
      </c>
      <c r="E4580" s="7">
        <v>431518</v>
      </c>
      <c r="F4580" t="s">
        <v>50</v>
      </c>
      <c r="G4580" t="s">
        <v>114</v>
      </c>
      <c r="H4580" s="7" t="s">
        <v>116</v>
      </c>
      <c r="I4580" s="7" t="s">
        <v>148</v>
      </c>
      <c r="J4580" t="s">
        <v>18</v>
      </c>
      <c r="K4580">
        <v>35.4</v>
      </c>
      <c r="L4580">
        <v>1</v>
      </c>
      <c r="M4580">
        <v>118.7</v>
      </c>
      <c r="N4580">
        <v>2.76</v>
      </c>
    </row>
    <row r="4581" spans="1:14" x14ac:dyDescent="0.25">
      <c r="A4581" s="7">
        <v>725860</v>
      </c>
      <c r="B4581" s="7">
        <f t="shared" si="213"/>
        <v>0</v>
      </c>
      <c r="C4581" s="7">
        <f t="shared" si="214"/>
        <v>0</v>
      </c>
      <c r="D4581" s="7">
        <f t="shared" si="215"/>
        <v>0</v>
      </c>
      <c r="E4581" s="7">
        <v>431516</v>
      </c>
      <c r="F4581" t="s">
        <v>50</v>
      </c>
      <c r="G4581" t="s">
        <v>114</v>
      </c>
      <c r="H4581" s="7" t="s">
        <v>115</v>
      </c>
      <c r="I4581" s="7" t="s">
        <v>148</v>
      </c>
      <c r="J4581" t="s">
        <v>18</v>
      </c>
      <c r="K4581">
        <v>24.7</v>
      </c>
      <c r="L4581">
        <v>3</v>
      </c>
      <c r="M4581">
        <v>44.2</v>
      </c>
      <c r="N4581">
        <v>2.76</v>
      </c>
    </row>
    <row r="4582" spans="1:14" x14ac:dyDescent="0.25">
      <c r="A4582" s="7">
        <v>726142</v>
      </c>
      <c r="B4582" s="7">
        <f t="shared" si="213"/>
        <v>0</v>
      </c>
      <c r="C4582" s="7">
        <f t="shared" si="214"/>
        <v>0</v>
      </c>
      <c r="D4582" s="7">
        <f t="shared" si="215"/>
        <v>0</v>
      </c>
      <c r="E4582" s="7">
        <v>56790</v>
      </c>
      <c r="F4582" t="s">
        <v>15</v>
      </c>
      <c r="G4582" t="s">
        <v>22</v>
      </c>
      <c r="H4582" s="7">
        <v>13</v>
      </c>
      <c r="I4582" s="7" t="s">
        <v>148</v>
      </c>
      <c r="J4582" t="s">
        <v>18</v>
      </c>
      <c r="K4582">
        <v>29.9</v>
      </c>
      <c r="L4582">
        <v>1</v>
      </c>
      <c r="M4582">
        <v>92</v>
      </c>
      <c r="N4582">
        <v>2.76</v>
      </c>
    </row>
    <row r="4583" spans="1:14" x14ac:dyDescent="0.25">
      <c r="A4583" s="7">
        <v>726257</v>
      </c>
      <c r="B4583" s="7">
        <f t="shared" si="213"/>
        <v>0</v>
      </c>
      <c r="C4583" s="7">
        <f t="shared" si="214"/>
        <v>0</v>
      </c>
      <c r="D4583" s="7">
        <f t="shared" si="215"/>
        <v>0</v>
      </c>
      <c r="E4583" s="7">
        <v>60037</v>
      </c>
      <c r="F4583" t="s">
        <v>52</v>
      </c>
      <c r="G4583" t="s">
        <v>53</v>
      </c>
      <c r="H4583" s="7">
        <v>37</v>
      </c>
      <c r="I4583" s="7" t="s">
        <v>148</v>
      </c>
      <c r="J4583" t="s">
        <v>18</v>
      </c>
      <c r="K4583">
        <v>67.3</v>
      </c>
      <c r="L4583">
        <v>1</v>
      </c>
      <c r="M4583">
        <v>92</v>
      </c>
      <c r="N4583">
        <v>2.76</v>
      </c>
    </row>
    <row r="4584" spans="1:14" x14ac:dyDescent="0.25">
      <c r="A4584" s="7">
        <v>726671</v>
      </c>
      <c r="B4584" s="7">
        <f t="shared" si="213"/>
        <v>0</v>
      </c>
      <c r="C4584" s="7">
        <f t="shared" si="214"/>
        <v>0</v>
      </c>
      <c r="D4584" s="7">
        <f t="shared" si="215"/>
        <v>0</v>
      </c>
      <c r="E4584" s="7">
        <v>431518</v>
      </c>
      <c r="F4584" t="s">
        <v>50</v>
      </c>
      <c r="G4584" t="s">
        <v>114</v>
      </c>
      <c r="H4584" s="7" t="s">
        <v>116</v>
      </c>
      <c r="I4584" s="7" t="s">
        <v>148</v>
      </c>
      <c r="J4584" t="s">
        <v>18</v>
      </c>
      <c r="K4584">
        <v>18.2</v>
      </c>
      <c r="L4584">
        <v>1</v>
      </c>
      <c r="M4584">
        <v>92</v>
      </c>
      <c r="N4584">
        <v>2.76</v>
      </c>
    </row>
    <row r="4585" spans="1:14" x14ac:dyDescent="0.25">
      <c r="A4585" s="7">
        <v>730234</v>
      </c>
      <c r="B4585" s="7">
        <f t="shared" si="213"/>
        <v>1</v>
      </c>
      <c r="C4585" s="7">
        <f t="shared" si="214"/>
        <v>0</v>
      </c>
      <c r="D4585" s="7">
        <f t="shared" si="215"/>
        <v>1</v>
      </c>
      <c r="E4585" s="7">
        <v>447489</v>
      </c>
      <c r="F4585" t="s">
        <v>50</v>
      </c>
      <c r="G4585" t="s">
        <v>101</v>
      </c>
      <c r="H4585" s="7">
        <v>53</v>
      </c>
      <c r="I4585" s="7" t="s">
        <v>148</v>
      </c>
      <c r="J4585" t="s">
        <v>18</v>
      </c>
      <c r="K4585">
        <v>17.55</v>
      </c>
      <c r="L4585">
        <v>1</v>
      </c>
      <c r="M4585">
        <v>92</v>
      </c>
      <c r="N4585">
        <v>2.76</v>
      </c>
    </row>
    <row r="4586" spans="1:14" x14ac:dyDescent="0.25">
      <c r="A4586" s="7">
        <v>730234</v>
      </c>
      <c r="B4586" s="7">
        <f t="shared" si="213"/>
        <v>0</v>
      </c>
      <c r="C4586" s="7">
        <f t="shared" si="214"/>
        <v>1</v>
      </c>
      <c r="D4586" s="7">
        <f t="shared" si="215"/>
        <v>1</v>
      </c>
      <c r="E4586" s="7">
        <v>447489</v>
      </c>
      <c r="F4586" t="s">
        <v>50</v>
      </c>
      <c r="G4586" t="s">
        <v>101</v>
      </c>
      <c r="H4586" s="7">
        <v>53</v>
      </c>
      <c r="I4586" s="7" t="s">
        <v>148</v>
      </c>
      <c r="J4586" t="s">
        <v>18</v>
      </c>
      <c r="K4586">
        <v>17.55</v>
      </c>
      <c r="L4586">
        <v>1</v>
      </c>
      <c r="M4586">
        <v>92</v>
      </c>
      <c r="N4586">
        <v>2.76</v>
      </c>
    </row>
    <row r="4587" spans="1:14" x14ac:dyDescent="0.25">
      <c r="A4587" s="7">
        <v>730945</v>
      </c>
      <c r="B4587" s="7">
        <f t="shared" si="213"/>
        <v>0</v>
      </c>
      <c r="C4587" s="7">
        <f t="shared" si="214"/>
        <v>0</v>
      </c>
      <c r="D4587" s="7">
        <f t="shared" si="215"/>
        <v>0</v>
      </c>
      <c r="E4587" s="7">
        <v>431518</v>
      </c>
      <c r="F4587" t="s">
        <v>50</v>
      </c>
      <c r="G4587" t="s">
        <v>114</v>
      </c>
      <c r="H4587" s="7" t="s">
        <v>116</v>
      </c>
      <c r="I4587" s="7" t="s">
        <v>148</v>
      </c>
      <c r="J4587" t="s">
        <v>18</v>
      </c>
      <c r="K4587">
        <v>17.100000000000001</v>
      </c>
      <c r="L4587">
        <v>1</v>
      </c>
      <c r="M4587">
        <v>92</v>
      </c>
      <c r="N4587">
        <v>2.76</v>
      </c>
    </row>
    <row r="4588" spans="1:14" x14ac:dyDescent="0.25">
      <c r="A4588" s="7">
        <v>731021</v>
      </c>
      <c r="B4588" s="7">
        <f t="shared" si="213"/>
        <v>0</v>
      </c>
      <c r="C4588" s="7">
        <f t="shared" si="214"/>
        <v>0</v>
      </c>
      <c r="D4588" s="7">
        <f t="shared" si="215"/>
        <v>0</v>
      </c>
      <c r="E4588" s="7">
        <v>431487</v>
      </c>
      <c r="F4588" t="s">
        <v>50</v>
      </c>
      <c r="G4588" t="s">
        <v>88</v>
      </c>
      <c r="H4588" s="7" t="s">
        <v>112</v>
      </c>
      <c r="I4588" s="7" t="s">
        <v>148</v>
      </c>
      <c r="J4588" t="s">
        <v>18</v>
      </c>
      <c r="K4588">
        <v>25.2</v>
      </c>
      <c r="L4588">
        <v>1</v>
      </c>
      <c r="M4588">
        <v>92</v>
      </c>
      <c r="N4588">
        <v>2.76</v>
      </c>
    </row>
    <row r="4589" spans="1:14" x14ac:dyDescent="0.25">
      <c r="A4589" s="7">
        <v>731625</v>
      </c>
      <c r="B4589" s="7">
        <f t="shared" si="213"/>
        <v>0</v>
      </c>
      <c r="C4589" s="7">
        <f t="shared" si="214"/>
        <v>0</v>
      </c>
      <c r="D4589" s="7">
        <f t="shared" si="215"/>
        <v>0</v>
      </c>
      <c r="E4589" s="7">
        <v>431487</v>
      </c>
      <c r="F4589" t="s">
        <v>50</v>
      </c>
      <c r="G4589" t="s">
        <v>88</v>
      </c>
      <c r="H4589" s="7" t="s">
        <v>112</v>
      </c>
      <c r="I4589" s="7" t="s">
        <v>148</v>
      </c>
      <c r="J4589" t="s">
        <v>18</v>
      </c>
      <c r="K4589">
        <v>16.3</v>
      </c>
      <c r="L4589">
        <v>1</v>
      </c>
      <c r="M4589">
        <v>92</v>
      </c>
      <c r="N4589">
        <v>2.76</v>
      </c>
    </row>
    <row r="4590" spans="1:14" x14ac:dyDescent="0.25">
      <c r="A4590" s="7">
        <v>731839</v>
      </c>
      <c r="B4590" s="7">
        <f t="shared" si="213"/>
        <v>0</v>
      </c>
      <c r="C4590" s="7">
        <f t="shared" si="214"/>
        <v>0</v>
      </c>
      <c r="D4590" s="7">
        <f t="shared" si="215"/>
        <v>0</v>
      </c>
      <c r="E4590" s="7">
        <v>447477</v>
      </c>
      <c r="F4590" t="s">
        <v>50</v>
      </c>
      <c r="G4590" t="s">
        <v>130</v>
      </c>
      <c r="H4590" s="7">
        <v>43</v>
      </c>
      <c r="I4590" s="7" t="s">
        <v>148</v>
      </c>
      <c r="J4590" t="s">
        <v>18</v>
      </c>
      <c r="K4590">
        <v>42.6</v>
      </c>
      <c r="L4590">
        <v>1</v>
      </c>
      <c r="M4590">
        <v>118.7</v>
      </c>
      <c r="N4590">
        <v>2.76</v>
      </c>
    </row>
    <row r="4591" spans="1:14" x14ac:dyDescent="0.25">
      <c r="A4591" s="7">
        <v>732556</v>
      </c>
      <c r="B4591" s="7">
        <f t="shared" si="213"/>
        <v>0</v>
      </c>
      <c r="C4591" s="7">
        <f t="shared" si="214"/>
        <v>0</v>
      </c>
      <c r="D4591" s="7">
        <f t="shared" si="215"/>
        <v>0</v>
      </c>
      <c r="E4591" s="7">
        <v>431517</v>
      </c>
      <c r="F4591" t="s">
        <v>50</v>
      </c>
      <c r="G4591" t="s">
        <v>114</v>
      </c>
      <c r="H4591" s="7">
        <v>5</v>
      </c>
      <c r="I4591" s="7" t="s">
        <v>148</v>
      </c>
      <c r="J4591" t="s">
        <v>18</v>
      </c>
      <c r="K4591">
        <v>16.8</v>
      </c>
      <c r="L4591">
        <v>3</v>
      </c>
      <c r="M4591">
        <v>44.2</v>
      </c>
      <c r="N4591">
        <v>2.76</v>
      </c>
    </row>
    <row r="4592" spans="1:14" x14ac:dyDescent="0.25">
      <c r="A4592" s="7">
        <v>732683</v>
      </c>
      <c r="B4592" s="7">
        <f t="shared" si="213"/>
        <v>0</v>
      </c>
      <c r="C4592" s="7">
        <f t="shared" si="214"/>
        <v>0</v>
      </c>
      <c r="D4592" s="7">
        <f t="shared" si="215"/>
        <v>0</v>
      </c>
      <c r="E4592" s="7">
        <v>431517</v>
      </c>
      <c r="F4592" t="s">
        <v>50</v>
      </c>
      <c r="G4592" t="s">
        <v>114</v>
      </c>
      <c r="H4592" s="7">
        <v>5</v>
      </c>
      <c r="I4592" s="7" t="s">
        <v>148</v>
      </c>
      <c r="J4592" t="s">
        <v>18</v>
      </c>
      <c r="K4592">
        <v>15.2</v>
      </c>
      <c r="L4592">
        <v>1</v>
      </c>
      <c r="M4592">
        <v>92</v>
      </c>
      <c r="N4592">
        <v>2.76</v>
      </c>
    </row>
    <row r="4593" spans="1:14" x14ac:dyDescent="0.25">
      <c r="A4593" s="7">
        <v>735181</v>
      </c>
      <c r="B4593" s="7">
        <f t="shared" si="213"/>
        <v>0</v>
      </c>
      <c r="C4593" s="7">
        <f t="shared" si="214"/>
        <v>0</v>
      </c>
      <c r="D4593" s="7">
        <f t="shared" si="215"/>
        <v>0</v>
      </c>
      <c r="E4593" s="7">
        <v>251144</v>
      </c>
      <c r="F4593" t="s">
        <v>50</v>
      </c>
      <c r="G4593" t="s">
        <v>80</v>
      </c>
      <c r="H4593" s="7">
        <v>10</v>
      </c>
      <c r="I4593" s="7" t="s">
        <v>148</v>
      </c>
      <c r="J4593" t="s">
        <v>18</v>
      </c>
      <c r="K4593">
        <v>26.6</v>
      </c>
      <c r="L4593">
        <v>1</v>
      </c>
      <c r="M4593">
        <v>92</v>
      </c>
      <c r="N4593">
        <v>2.76</v>
      </c>
    </row>
    <row r="4594" spans="1:14" x14ac:dyDescent="0.25">
      <c r="A4594" s="7">
        <v>735221</v>
      </c>
      <c r="B4594" s="7">
        <f t="shared" si="213"/>
        <v>0</v>
      </c>
      <c r="C4594" s="7">
        <f t="shared" si="214"/>
        <v>0</v>
      </c>
      <c r="D4594" s="7">
        <f t="shared" si="215"/>
        <v>0</v>
      </c>
      <c r="E4594" s="7">
        <v>648495</v>
      </c>
      <c r="F4594" t="s">
        <v>139</v>
      </c>
      <c r="G4594" t="s">
        <v>140</v>
      </c>
      <c r="H4594" s="7" t="s">
        <v>141</v>
      </c>
      <c r="I4594" s="7" t="s">
        <v>149</v>
      </c>
      <c r="J4594" t="s">
        <v>11</v>
      </c>
      <c r="K4594">
        <v>53.5</v>
      </c>
      <c r="L4594">
        <v>1</v>
      </c>
      <c r="M4594" t="s">
        <v>149</v>
      </c>
      <c r="N4594" t="s">
        <v>149</v>
      </c>
    </row>
    <row r="4595" spans="1:14" x14ac:dyDescent="0.25">
      <c r="A4595" s="7">
        <v>735244</v>
      </c>
      <c r="B4595" s="7">
        <f t="shared" si="213"/>
        <v>0</v>
      </c>
      <c r="C4595" s="7">
        <f t="shared" si="214"/>
        <v>0</v>
      </c>
      <c r="D4595" s="7">
        <f t="shared" si="215"/>
        <v>0</v>
      </c>
      <c r="E4595" s="7">
        <v>431414</v>
      </c>
      <c r="F4595" t="s">
        <v>50</v>
      </c>
      <c r="G4595" t="s">
        <v>104</v>
      </c>
      <c r="H4595" s="7">
        <v>24</v>
      </c>
      <c r="I4595" s="7" t="s">
        <v>148</v>
      </c>
      <c r="J4595" t="s">
        <v>18</v>
      </c>
      <c r="K4595">
        <v>37.1</v>
      </c>
      <c r="L4595">
        <v>2</v>
      </c>
      <c r="M4595">
        <v>73.5</v>
      </c>
      <c r="N4595">
        <v>2.76</v>
      </c>
    </row>
    <row r="4596" spans="1:14" x14ac:dyDescent="0.25">
      <c r="A4596" s="7">
        <v>735254</v>
      </c>
      <c r="B4596" s="7">
        <f t="shared" si="213"/>
        <v>0</v>
      </c>
      <c r="C4596" s="7">
        <f t="shared" si="214"/>
        <v>0</v>
      </c>
      <c r="D4596" s="7">
        <f t="shared" si="215"/>
        <v>0</v>
      </c>
      <c r="E4596" s="7">
        <v>1604</v>
      </c>
      <c r="F4596" t="s">
        <v>9</v>
      </c>
      <c r="G4596" t="s">
        <v>13</v>
      </c>
      <c r="H4596" s="7">
        <v>12</v>
      </c>
      <c r="I4596" s="7" t="s">
        <v>148</v>
      </c>
      <c r="J4596" t="s">
        <v>11</v>
      </c>
      <c r="K4596">
        <v>35.9</v>
      </c>
      <c r="L4596">
        <v>1</v>
      </c>
      <c r="M4596">
        <v>142</v>
      </c>
      <c r="N4596">
        <v>1.9870000000000001</v>
      </c>
    </row>
    <row r="4597" spans="1:14" x14ac:dyDescent="0.25">
      <c r="A4597" s="7">
        <v>735544</v>
      </c>
      <c r="B4597" s="7">
        <f t="shared" si="213"/>
        <v>0</v>
      </c>
      <c r="C4597" s="7">
        <f t="shared" si="214"/>
        <v>0</v>
      </c>
      <c r="D4597" s="7">
        <f t="shared" si="215"/>
        <v>0</v>
      </c>
      <c r="E4597" s="7">
        <v>533799</v>
      </c>
      <c r="F4597" t="s">
        <v>50</v>
      </c>
      <c r="G4597" t="s">
        <v>120</v>
      </c>
      <c r="H4597" s="7">
        <v>6</v>
      </c>
      <c r="I4597" s="7" t="s">
        <v>148</v>
      </c>
      <c r="J4597" t="s">
        <v>18</v>
      </c>
      <c r="K4597">
        <v>13.3</v>
      </c>
      <c r="L4597">
        <v>2</v>
      </c>
      <c r="M4597">
        <v>57</v>
      </c>
      <c r="N4597">
        <v>2.76</v>
      </c>
    </row>
    <row r="4598" spans="1:14" x14ac:dyDescent="0.25">
      <c r="A4598" s="7">
        <v>735644</v>
      </c>
      <c r="B4598" s="7">
        <f t="shared" si="213"/>
        <v>0</v>
      </c>
      <c r="C4598" s="7">
        <f t="shared" si="214"/>
        <v>0</v>
      </c>
      <c r="D4598" s="7">
        <f t="shared" si="215"/>
        <v>0</v>
      </c>
      <c r="E4598" s="7">
        <v>533799</v>
      </c>
      <c r="F4598" t="s">
        <v>50</v>
      </c>
      <c r="G4598" t="s">
        <v>120</v>
      </c>
      <c r="H4598" s="7">
        <v>6</v>
      </c>
      <c r="I4598" s="7" t="s">
        <v>148</v>
      </c>
      <c r="J4598" t="s">
        <v>18</v>
      </c>
      <c r="K4598">
        <v>15.6</v>
      </c>
      <c r="L4598">
        <v>1</v>
      </c>
      <c r="M4598">
        <v>92</v>
      </c>
      <c r="N4598">
        <v>2.76</v>
      </c>
    </row>
    <row r="4599" spans="1:14" x14ac:dyDescent="0.25">
      <c r="A4599" s="7">
        <v>735651</v>
      </c>
      <c r="B4599" s="7">
        <f t="shared" si="213"/>
        <v>0</v>
      </c>
      <c r="C4599" s="7">
        <f t="shared" si="214"/>
        <v>0</v>
      </c>
      <c r="D4599" s="7">
        <f t="shared" si="215"/>
        <v>0</v>
      </c>
      <c r="E4599" s="7">
        <v>1593</v>
      </c>
      <c r="F4599" t="s">
        <v>9</v>
      </c>
      <c r="G4599" t="s">
        <v>10</v>
      </c>
      <c r="H4599" s="7">
        <v>6</v>
      </c>
      <c r="I4599" s="7" t="s">
        <v>148</v>
      </c>
      <c r="J4599" t="s">
        <v>11</v>
      </c>
      <c r="K4599">
        <v>46.7</v>
      </c>
      <c r="L4599">
        <v>1</v>
      </c>
      <c r="M4599">
        <v>167.6</v>
      </c>
      <c r="N4599">
        <v>1.9870000000000001</v>
      </c>
    </row>
    <row r="4600" spans="1:14" x14ac:dyDescent="0.25">
      <c r="A4600" s="7">
        <v>735963</v>
      </c>
      <c r="B4600" s="7">
        <f t="shared" si="213"/>
        <v>0</v>
      </c>
      <c r="C4600" s="7">
        <f t="shared" si="214"/>
        <v>0</v>
      </c>
      <c r="D4600" s="7">
        <f t="shared" si="215"/>
        <v>0</v>
      </c>
      <c r="E4600" s="7">
        <v>431516</v>
      </c>
      <c r="F4600" t="s">
        <v>50</v>
      </c>
      <c r="G4600" t="s">
        <v>114</v>
      </c>
      <c r="H4600" s="7" t="s">
        <v>115</v>
      </c>
      <c r="I4600" s="7" t="s">
        <v>148</v>
      </c>
      <c r="J4600" t="s">
        <v>18</v>
      </c>
      <c r="K4600">
        <v>14.6</v>
      </c>
      <c r="L4600">
        <v>1</v>
      </c>
      <c r="M4600">
        <v>92</v>
      </c>
      <c r="N4600">
        <v>2.76</v>
      </c>
    </row>
    <row r="4601" spans="1:14" x14ac:dyDescent="0.25">
      <c r="A4601" s="7">
        <v>736364</v>
      </c>
      <c r="B4601" s="7">
        <f t="shared" si="213"/>
        <v>0</v>
      </c>
      <c r="C4601" s="7">
        <f t="shared" si="214"/>
        <v>0</v>
      </c>
      <c r="D4601" s="7">
        <f t="shared" si="215"/>
        <v>0</v>
      </c>
      <c r="E4601" s="7">
        <v>431487</v>
      </c>
      <c r="F4601" t="s">
        <v>50</v>
      </c>
      <c r="G4601" t="s">
        <v>88</v>
      </c>
      <c r="H4601" s="7" t="s">
        <v>112</v>
      </c>
      <c r="I4601" s="7" t="s">
        <v>148</v>
      </c>
      <c r="J4601" t="s">
        <v>18</v>
      </c>
      <c r="K4601">
        <v>25.3</v>
      </c>
      <c r="L4601">
        <v>1</v>
      </c>
      <c r="M4601">
        <v>118.7</v>
      </c>
      <c r="N4601">
        <v>2.76</v>
      </c>
    </row>
    <row r="4602" spans="1:14" x14ac:dyDescent="0.25">
      <c r="A4602" s="7">
        <v>737564</v>
      </c>
      <c r="B4602" s="7">
        <f t="shared" si="213"/>
        <v>0</v>
      </c>
      <c r="C4602" s="7">
        <f t="shared" si="214"/>
        <v>0</v>
      </c>
      <c r="D4602" s="7">
        <f t="shared" si="215"/>
        <v>0</v>
      </c>
      <c r="E4602" s="7">
        <v>447478</v>
      </c>
      <c r="F4602" t="s">
        <v>50</v>
      </c>
      <c r="G4602" t="s">
        <v>130</v>
      </c>
      <c r="H4602" s="7">
        <v>45</v>
      </c>
      <c r="I4602" s="7" t="s">
        <v>148</v>
      </c>
      <c r="J4602" t="s">
        <v>18</v>
      </c>
      <c r="K4602">
        <v>30.9</v>
      </c>
      <c r="L4602">
        <v>1</v>
      </c>
      <c r="M4602">
        <v>92</v>
      </c>
      <c r="N4602">
        <v>2.76</v>
      </c>
    </row>
    <row r="4603" spans="1:14" x14ac:dyDescent="0.25">
      <c r="A4603" s="7">
        <v>737862</v>
      </c>
      <c r="B4603" s="7">
        <f t="shared" si="213"/>
        <v>0</v>
      </c>
      <c r="C4603" s="7">
        <f t="shared" si="214"/>
        <v>0</v>
      </c>
      <c r="D4603" s="7">
        <f t="shared" si="215"/>
        <v>0</v>
      </c>
      <c r="E4603" s="7">
        <v>349561</v>
      </c>
      <c r="F4603" t="s">
        <v>50</v>
      </c>
      <c r="G4603" t="s">
        <v>88</v>
      </c>
      <c r="H4603" s="7">
        <v>25</v>
      </c>
      <c r="I4603" s="7" t="s">
        <v>148</v>
      </c>
      <c r="J4603" t="s">
        <v>18</v>
      </c>
      <c r="K4603">
        <v>37.200000000000003</v>
      </c>
      <c r="L4603">
        <v>1</v>
      </c>
      <c r="M4603">
        <v>118.7</v>
      </c>
      <c r="N4603">
        <v>2.76</v>
      </c>
    </row>
    <row r="4604" spans="1:14" x14ac:dyDescent="0.25">
      <c r="A4604" s="7">
        <v>737886</v>
      </c>
      <c r="B4604" s="7">
        <f t="shared" si="213"/>
        <v>0</v>
      </c>
      <c r="C4604" s="7">
        <f t="shared" si="214"/>
        <v>0</v>
      </c>
      <c r="D4604" s="7">
        <f t="shared" si="215"/>
        <v>0</v>
      </c>
      <c r="E4604" s="7">
        <v>533799</v>
      </c>
      <c r="F4604" t="s">
        <v>50</v>
      </c>
      <c r="G4604" t="s">
        <v>120</v>
      </c>
      <c r="H4604" s="7">
        <v>6</v>
      </c>
      <c r="I4604" s="7" t="s">
        <v>148</v>
      </c>
      <c r="J4604" t="s">
        <v>18</v>
      </c>
      <c r="K4604">
        <v>18</v>
      </c>
      <c r="L4604">
        <v>1</v>
      </c>
      <c r="M4604">
        <v>92</v>
      </c>
      <c r="N4604">
        <v>2.76</v>
      </c>
    </row>
    <row r="4605" spans="1:14" x14ac:dyDescent="0.25">
      <c r="A4605" s="7">
        <v>738049</v>
      </c>
      <c r="B4605" s="7">
        <f t="shared" si="213"/>
        <v>0</v>
      </c>
      <c r="C4605" s="7">
        <f t="shared" si="214"/>
        <v>0</v>
      </c>
      <c r="D4605" s="7">
        <f t="shared" si="215"/>
        <v>0</v>
      </c>
      <c r="E4605" s="7">
        <v>501291</v>
      </c>
      <c r="F4605" t="s">
        <v>50</v>
      </c>
      <c r="G4605" t="s">
        <v>133</v>
      </c>
      <c r="H4605" s="7">
        <v>10</v>
      </c>
      <c r="I4605" s="7" t="s">
        <v>148</v>
      </c>
      <c r="J4605" t="s">
        <v>18</v>
      </c>
      <c r="K4605">
        <v>18.2</v>
      </c>
      <c r="L4605">
        <v>1</v>
      </c>
      <c r="M4605">
        <v>92</v>
      </c>
      <c r="N4605">
        <v>2.76</v>
      </c>
    </row>
    <row r="4606" spans="1:14" x14ac:dyDescent="0.25">
      <c r="A4606" s="7">
        <v>738077</v>
      </c>
      <c r="B4606" s="7">
        <f t="shared" si="213"/>
        <v>1</v>
      </c>
      <c r="C4606" s="7">
        <f t="shared" si="214"/>
        <v>0</v>
      </c>
      <c r="D4606" s="7">
        <f t="shared" si="215"/>
        <v>1</v>
      </c>
      <c r="E4606" s="7">
        <v>447424</v>
      </c>
      <c r="F4606" t="s">
        <v>50</v>
      </c>
      <c r="G4606" t="s">
        <v>118</v>
      </c>
      <c r="H4606" s="7">
        <v>3</v>
      </c>
      <c r="I4606" s="7" t="s">
        <v>148</v>
      </c>
      <c r="J4606" t="s">
        <v>18</v>
      </c>
      <c r="K4606">
        <v>19.7</v>
      </c>
      <c r="L4606">
        <v>1</v>
      </c>
      <c r="M4606">
        <v>92</v>
      </c>
      <c r="N4606">
        <v>2.76</v>
      </c>
    </row>
    <row r="4607" spans="1:14" x14ac:dyDescent="0.25">
      <c r="A4607" s="7">
        <v>738077</v>
      </c>
      <c r="B4607" s="7">
        <f t="shared" si="213"/>
        <v>0</v>
      </c>
      <c r="C4607" s="7">
        <f t="shared" si="214"/>
        <v>1</v>
      </c>
      <c r="D4607" s="7">
        <f t="shared" si="215"/>
        <v>1</v>
      </c>
      <c r="E4607" s="7">
        <v>447424</v>
      </c>
      <c r="F4607" t="s">
        <v>50</v>
      </c>
      <c r="G4607" t="s">
        <v>118</v>
      </c>
      <c r="H4607" s="7">
        <v>3</v>
      </c>
      <c r="I4607" s="7" t="s">
        <v>148</v>
      </c>
      <c r="J4607" t="s">
        <v>18</v>
      </c>
      <c r="K4607">
        <v>19.7</v>
      </c>
      <c r="L4607">
        <v>1</v>
      </c>
      <c r="M4607">
        <v>92</v>
      </c>
      <c r="N4607">
        <v>2.76</v>
      </c>
    </row>
    <row r="4608" spans="1:14" x14ac:dyDescent="0.25">
      <c r="A4608" s="7">
        <v>738353</v>
      </c>
      <c r="B4608" s="7">
        <f t="shared" si="213"/>
        <v>0</v>
      </c>
      <c r="C4608" s="7">
        <f t="shared" si="214"/>
        <v>0</v>
      </c>
      <c r="D4608" s="7">
        <f t="shared" si="215"/>
        <v>0</v>
      </c>
      <c r="E4608" s="7">
        <v>431487</v>
      </c>
      <c r="F4608" t="s">
        <v>50</v>
      </c>
      <c r="G4608" t="s">
        <v>88</v>
      </c>
      <c r="H4608" s="7" t="s">
        <v>112</v>
      </c>
      <c r="I4608" s="7" t="s">
        <v>148</v>
      </c>
      <c r="J4608" t="s">
        <v>18</v>
      </c>
      <c r="K4608">
        <v>25.3</v>
      </c>
      <c r="L4608">
        <v>1</v>
      </c>
      <c r="M4608">
        <v>92</v>
      </c>
      <c r="N4608">
        <v>2.76</v>
      </c>
    </row>
    <row r="4609" spans="1:14" x14ac:dyDescent="0.25">
      <c r="A4609" s="7">
        <v>738492</v>
      </c>
      <c r="B4609" s="7">
        <f t="shared" si="213"/>
        <v>0</v>
      </c>
      <c r="C4609" s="7">
        <f t="shared" si="214"/>
        <v>0</v>
      </c>
      <c r="D4609" s="7">
        <f t="shared" si="215"/>
        <v>0</v>
      </c>
      <c r="E4609" s="7">
        <v>349578</v>
      </c>
      <c r="F4609" t="s">
        <v>50</v>
      </c>
      <c r="G4609" t="s">
        <v>89</v>
      </c>
      <c r="H4609" s="7">
        <v>34</v>
      </c>
      <c r="I4609" s="7" t="s">
        <v>148</v>
      </c>
      <c r="J4609" t="s">
        <v>18</v>
      </c>
      <c r="K4609">
        <v>45.8</v>
      </c>
      <c r="L4609">
        <v>1</v>
      </c>
      <c r="M4609">
        <v>118.7</v>
      </c>
      <c r="N4609">
        <v>2.76</v>
      </c>
    </row>
    <row r="4610" spans="1:14" x14ac:dyDescent="0.25">
      <c r="A4610" s="7">
        <v>738502</v>
      </c>
      <c r="B4610" s="7">
        <f t="shared" si="213"/>
        <v>0</v>
      </c>
      <c r="C4610" s="7">
        <f t="shared" si="214"/>
        <v>0</v>
      </c>
      <c r="D4610" s="7">
        <f t="shared" si="215"/>
        <v>0</v>
      </c>
      <c r="E4610" s="7">
        <v>431414</v>
      </c>
      <c r="F4610" t="s">
        <v>50</v>
      </c>
      <c r="G4610" t="s">
        <v>104</v>
      </c>
      <c r="H4610" s="7">
        <v>24</v>
      </c>
      <c r="I4610" s="7" t="s">
        <v>148</v>
      </c>
      <c r="J4610" t="s">
        <v>18</v>
      </c>
      <c r="K4610">
        <v>37.299999999999997</v>
      </c>
      <c r="L4610">
        <v>1</v>
      </c>
      <c r="M4610">
        <v>118.7</v>
      </c>
      <c r="N4610">
        <v>2.76</v>
      </c>
    </row>
    <row r="4611" spans="1:14" x14ac:dyDescent="0.25">
      <c r="A4611" s="7">
        <v>738720</v>
      </c>
      <c r="B4611" s="7">
        <f t="shared" ref="B4611:B4674" si="216">IF(A4611=A4612,1,0)</f>
        <v>0</v>
      </c>
      <c r="C4611" s="7">
        <f t="shared" ref="C4611:C4674" si="217">IF(A4611=A4610,1,0)</f>
        <v>0</v>
      </c>
      <c r="D4611" s="7">
        <f t="shared" ref="D4611:D4674" si="218">B4611+C4611</f>
        <v>0</v>
      </c>
      <c r="E4611" s="7">
        <v>533807</v>
      </c>
      <c r="F4611" t="s">
        <v>50</v>
      </c>
      <c r="G4611" t="s">
        <v>136</v>
      </c>
      <c r="H4611" s="7" t="s">
        <v>137</v>
      </c>
      <c r="I4611" s="7" t="s">
        <v>148</v>
      </c>
      <c r="J4611" t="s">
        <v>18</v>
      </c>
      <c r="K4611">
        <v>30.5</v>
      </c>
      <c r="L4611">
        <v>1</v>
      </c>
      <c r="M4611">
        <v>92</v>
      </c>
      <c r="N4611">
        <v>2.76</v>
      </c>
    </row>
    <row r="4612" spans="1:14" x14ac:dyDescent="0.25">
      <c r="A4612" s="7">
        <v>739010</v>
      </c>
      <c r="B4612" s="7">
        <f t="shared" si="216"/>
        <v>0</v>
      </c>
      <c r="C4612" s="7">
        <f t="shared" si="217"/>
        <v>0</v>
      </c>
      <c r="D4612" s="7">
        <f t="shared" si="218"/>
        <v>0</v>
      </c>
      <c r="E4612" s="7">
        <v>431550</v>
      </c>
      <c r="F4612" t="s">
        <v>50</v>
      </c>
      <c r="G4612" t="s">
        <v>120</v>
      </c>
      <c r="H4612" s="7">
        <v>12</v>
      </c>
      <c r="I4612" s="7" t="s">
        <v>148</v>
      </c>
      <c r="J4612" t="s">
        <v>18</v>
      </c>
      <c r="K4612">
        <v>17.3</v>
      </c>
      <c r="L4612">
        <v>1</v>
      </c>
      <c r="M4612">
        <v>92</v>
      </c>
      <c r="N4612">
        <v>2.76</v>
      </c>
    </row>
    <row r="4613" spans="1:14" x14ac:dyDescent="0.25">
      <c r="A4613" s="7">
        <v>739227</v>
      </c>
      <c r="B4613" s="7">
        <f t="shared" si="216"/>
        <v>0</v>
      </c>
      <c r="C4613" s="7">
        <f t="shared" si="217"/>
        <v>0</v>
      </c>
      <c r="D4613" s="7">
        <f t="shared" si="218"/>
        <v>0</v>
      </c>
      <c r="E4613" s="7">
        <v>431516</v>
      </c>
      <c r="F4613" t="s">
        <v>50</v>
      </c>
      <c r="G4613" t="s">
        <v>114</v>
      </c>
      <c r="H4613" s="7" t="s">
        <v>115</v>
      </c>
      <c r="I4613" s="7" t="s">
        <v>148</v>
      </c>
      <c r="J4613" t="s">
        <v>18</v>
      </c>
      <c r="K4613">
        <v>11.5</v>
      </c>
      <c r="L4613">
        <v>1</v>
      </c>
      <c r="M4613">
        <v>92</v>
      </c>
      <c r="N4613">
        <v>2.76</v>
      </c>
    </row>
    <row r="4614" spans="1:14" x14ac:dyDescent="0.25">
      <c r="A4614" s="7">
        <v>739232</v>
      </c>
      <c r="B4614" s="7">
        <f t="shared" si="216"/>
        <v>0</v>
      </c>
      <c r="C4614" s="7">
        <f t="shared" si="217"/>
        <v>0</v>
      </c>
      <c r="D4614" s="7">
        <f t="shared" si="218"/>
        <v>0</v>
      </c>
      <c r="E4614" s="7">
        <v>588205</v>
      </c>
      <c r="F4614" t="s">
        <v>29</v>
      </c>
      <c r="G4614" t="s">
        <v>42</v>
      </c>
      <c r="H4614" s="7">
        <v>5</v>
      </c>
      <c r="I4614" s="7" t="s">
        <v>148</v>
      </c>
      <c r="J4614" t="s">
        <v>11</v>
      </c>
      <c r="K4614">
        <v>30.1</v>
      </c>
      <c r="L4614">
        <v>3</v>
      </c>
      <c r="M4614">
        <v>68.2</v>
      </c>
      <c r="N4614">
        <v>1.9870000000000001</v>
      </c>
    </row>
    <row r="4615" spans="1:14" x14ac:dyDescent="0.25">
      <c r="A4615" s="7">
        <v>739376</v>
      </c>
      <c r="B4615" s="7">
        <f t="shared" si="216"/>
        <v>0</v>
      </c>
      <c r="C4615" s="7">
        <f t="shared" si="217"/>
        <v>0</v>
      </c>
      <c r="D4615" s="7">
        <f t="shared" si="218"/>
        <v>0</v>
      </c>
      <c r="E4615" s="7">
        <v>431277</v>
      </c>
      <c r="F4615" t="s">
        <v>50</v>
      </c>
      <c r="G4615" t="s">
        <v>86</v>
      </c>
      <c r="H4615" s="7">
        <v>7</v>
      </c>
      <c r="I4615" s="7" t="s">
        <v>148</v>
      </c>
      <c r="J4615" t="s">
        <v>18</v>
      </c>
      <c r="K4615">
        <v>28.4</v>
      </c>
      <c r="L4615">
        <v>3</v>
      </c>
      <c r="M4615">
        <v>44.2</v>
      </c>
      <c r="N4615">
        <v>2.76</v>
      </c>
    </row>
    <row r="4616" spans="1:14" x14ac:dyDescent="0.25">
      <c r="A4616" s="7">
        <v>739959</v>
      </c>
      <c r="B4616" s="7">
        <f t="shared" si="216"/>
        <v>0</v>
      </c>
      <c r="C4616" s="7">
        <f t="shared" si="217"/>
        <v>0</v>
      </c>
      <c r="D4616" s="7">
        <f t="shared" si="218"/>
        <v>0</v>
      </c>
      <c r="E4616" s="7">
        <v>431445</v>
      </c>
      <c r="F4616" t="s">
        <v>50</v>
      </c>
      <c r="G4616" t="s">
        <v>99</v>
      </c>
      <c r="H4616" s="7">
        <v>4</v>
      </c>
      <c r="I4616" s="7" t="s">
        <v>148</v>
      </c>
      <c r="J4616" t="s">
        <v>18</v>
      </c>
      <c r="K4616">
        <v>42</v>
      </c>
      <c r="L4616">
        <v>1</v>
      </c>
      <c r="M4616">
        <v>118.7</v>
      </c>
      <c r="N4616">
        <v>2.76</v>
      </c>
    </row>
    <row r="4617" spans="1:14" x14ac:dyDescent="0.25">
      <c r="A4617" s="7">
        <v>740109</v>
      </c>
      <c r="B4617" s="7">
        <f t="shared" si="216"/>
        <v>0</v>
      </c>
      <c r="C4617" s="7">
        <f t="shared" si="217"/>
        <v>0</v>
      </c>
      <c r="D4617" s="7">
        <f t="shared" si="218"/>
        <v>0</v>
      </c>
      <c r="E4617" s="7">
        <v>349561</v>
      </c>
      <c r="F4617" t="s">
        <v>50</v>
      </c>
      <c r="G4617" t="s">
        <v>88</v>
      </c>
      <c r="H4617" s="7">
        <v>25</v>
      </c>
      <c r="I4617" s="7" t="s">
        <v>148</v>
      </c>
      <c r="J4617" t="s">
        <v>18</v>
      </c>
      <c r="K4617">
        <v>13.4</v>
      </c>
      <c r="L4617">
        <v>1</v>
      </c>
      <c r="M4617">
        <v>92</v>
      </c>
      <c r="N4617">
        <v>2.76</v>
      </c>
    </row>
    <row r="4618" spans="1:14" x14ac:dyDescent="0.25">
      <c r="A4618" s="7">
        <v>740115</v>
      </c>
      <c r="B4618" s="7">
        <f t="shared" si="216"/>
        <v>0</v>
      </c>
      <c r="C4618" s="7">
        <f t="shared" si="217"/>
        <v>0</v>
      </c>
      <c r="D4618" s="7">
        <f t="shared" si="218"/>
        <v>0</v>
      </c>
      <c r="E4618" s="7">
        <v>431516</v>
      </c>
      <c r="F4618" t="s">
        <v>50</v>
      </c>
      <c r="G4618" t="s">
        <v>114</v>
      </c>
      <c r="H4618" s="7" t="s">
        <v>115</v>
      </c>
      <c r="I4618" s="7" t="s">
        <v>148</v>
      </c>
      <c r="J4618" t="s">
        <v>18</v>
      </c>
      <c r="K4618">
        <v>19.3</v>
      </c>
      <c r="L4618">
        <v>1</v>
      </c>
      <c r="M4618">
        <v>92</v>
      </c>
      <c r="N4618">
        <v>2.76</v>
      </c>
    </row>
    <row r="4619" spans="1:14" x14ac:dyDescent="0.25">
      <c r="A4619" s="7">
        <v>740124</v>
      </c>
      <c r="B4619" s="7">
        <f t="shared" si="216"/>
        <v>0</v>
      </c>
      <c r="C4619" s="7">
        <f t="shared" si="217"/>
        <v>0</v>
      </c>
      <c r="D4619" s="7">
        <f t="shared" si="218"/>
        <v>0</v>
      </c>
      <c r="E4619" s="7">
        <v>431517</v>
      </c>
      <c r="F4619" t="s">
        <v>50</v>
      </c>
      <c r="G4619" t="s">
        <v>114</v>
      </c>
      <c r="H4619" s="7">
        <v>5</v>
      </c>
      <c r="I4619" s="7" t="s">
        <v>148</v>
      </c>
      <c r="J4619" t="s">
        <v>18</v>
      </c>
      <c r="K4619">
        <v>17</v>
      </c>
      <c r="L4619">
        <v>1</v>
      </c>
      <c r="M4619">
        <v>92</v>
      </c>
      <c r="N4619">
        <v>2.76</v>
      </c>
    </row>
    <row r="4620" spans="1:14" x14ac:dyDescent="0.25">
      <c r="A4620" s="7">
        <v>740209</v>
      </c>
      <c r="B4620" s="7">
        <f t="shared" si="216"/>
        <v>0</v>
      </c>
      <c r="C4620" s="7">
        <f t="shared" si="217"/>
        <v>0</v>
      </c>
      <c r="D4620" s="7">
        <f t="shared" si="218"/>
        <v>0</v>
      </c>
      <c r="E4620" s="7">
        <v>588205</v>
      </c>
      <c r="F4620" t="s">
        <v>29</v>
      </c>
      <c r="G4620" t="s">
        <v>42</v>
      </c>
      <c r="H4620" s="7">
        <v>5</v>
      </c>
      <c r="I4620" s="7" t="s">
        <v>148</v>
      </c>
      <c r="J4620" t="s">
        <v>11</v>
      </c>
      <c r="K4620">
        <v>74.099999999999994</v>
      </c>
      <c r="L4620">
        <v>6</v>
      </c>
      <c r="M4620">
        <v>62.3</v>
      </c>
      <c r="N4620">
        <v>1.9870000000000001</v>
      </c>
    </row>
    <row r="4621" spans="1:14" x14ac:dyDescent="0.25">
      <c r="A4621" s="7">
        <v>740492</v>
      </c>
      <c r="B4621" s="7">
        <f t="shared" si="216"/>
        <v>0</v>
      </c>
      <c r="C4621" s="7">
        <f t="shared" si="217"/>
        <v>0</v>
      </c>
      <c r="D4621" s="7">
        <f t="shared" si="218"/>
        <v>0</v>
      </c>
      <c r="E4621" s="7">
        <v>533807</v>
      </c>
      <c r="F4621" t="s">
        <v>50</v>
      </c>
      <c r="G4621" t="s">
        <v>136</v>
      </c>
      <c r="H4621" s="7" t="s">
        <v>137</v>
      </c>
      <c r="I4621" s="7" t="s">
        <v>148</v>
      </c>
      <c r="J4621" t="s">
        <v>18</v>
      </c>
      <c r="K4621">
        <v>30.5</v>
      </c>
      <c r="L4621">
        <v>2</v>
      </c>
      <c r="M4621">
        <v>57</v>
      </c>
      <c r="N4621">
        <v>2.76</v>
      </c>
    </row>
    <row r="4622" spans="1:14" x14ac:dyDescent="0.25">
      <c r="A4622" s="7">
        <v>740941</v>
      </c>
      <c r="B4622" s="7">
        <f t="shared" si="216"/>
        <v>1</v>
      </c>
      <c r="C4622" s="7">
        <f t="shared" si="217"/>
        <v>0</v>
      </c>
      <c r="D4622" s="7">
        <f t="shared" si="218"/>
        <v>1</v>
      </c>
      <c r="E4622" s="7">
        <v>447461</v>
      </c>
      <c r="F4622" t="s">
        <v>50</v>
      </c>
      <c r="G4622" t="s">
        <v>104</v>
      </c>
      <c r="H4622" s="7">
        <v>47</v>
      </c>
      <c r="I4622" s="7" t="s">
        <v>148</v>
      </c>
      <c r="J4622" t="s">
        <v>18</v>
      </c>
      <c r="K4622">
        <v>48.3</v>
      </c>
      <c r="L4622">
        <v>1</v>
      </c>
      <c r="M4622">
        <v>118.7</v>
      </c>
      <c r="N4622">
        <v>2.76</v>
      </c>
    </row>
    <row r="4623" spans="1:14" x14ac:dyDescent="0.25">
      <c r="A4623" s="7">
        <v>740941</v>
      </c>
      <c r="B4623" s="7">
        <f t="shared" si="216"/>
        <v>0</v>
      </c>
      <c r="C4623" s="7">
        <f t="shared" si="217"/>
        <v>1</v>
      </c>
      <c r="D4623" s="7">
        <f t="shared" si="218"/>
        <v>1</v>
      </c>
      <c r="E4623" s="7">
        <v>447461</v>
      </c>
      <c r="F4623" t="s">
        <v>50</v>
      </c>
      <c r="G4623" t="s">
        <v>104</v>
      </c>
      <c r="H4623" s="7">
        <v>47</v>
      </c>
      <c r="I4623" s="7" t="s">
        <v>148</v>
      </c>
      <c r="J4623" t="s">
        <v>18</v>
      </c>
      <c r="K4623">
        <v>48.3</v>
      </c>
      <c r="L4623">
        <v>1</v>
      </c>
      <c r="M4623">
        <v>118.7</v>
      </c>
      <c r="N4623">
        <v>2.76</v>
      </c>
    </row>
    <row r="4624" spans="1:14" x14ac:dyDescent="0.25">
      <c r="A4624" s="7">
        <v>741016</v>
      </c>
      <c r="B4624" s="7">
        <f t="shared" si="216"/>
        <v>1</v>
      </c>
      <c r="C4624" s="7">
        <f t="shared" si="217"/>
        <v>0</v>
      </c>
      <c r="D4624" s="7">
        <f t="shared" si="218"/>
        <v>1</v>
      </c>
      <c r="E4624" s="7">
        <v>447397</v>
      </c>
      <c r="F4624" t="s">
        <v>50</v>
      </c>
      <c r="G4624" t="s">
        <v>128</v>
      </c>
      <c r="H4624" s="7">
        <v>45</v>
      </c>
      <c r="I4624" s="7" t="s">
        <v>148</v>
      </c>
      <c r="J4624" t="s">
        <v>18</v>
      </c>
      <c r="K4624">
        <v>72</v>
      </c>
      <c r="L4624">
        <v>3</v>
      </c>
      <c r="M4624">
        <v>64.5</v>
      </c>
      <c r="N4624">
        <v>2.76</v>
      </c>
    </row>
    <row r="4625" spans="1:14" x14ac:dyDescent="0.25">
      <c r="A4625" s="7">
        <v>741016</v>
      </c>
      <c r="B4625" s="7">
        <f t="shared" si="216"/>
        <v>0</v>
      </c>
      <c r="C4625" s="7">
        <f t="shared" si="217"/>
        <v>1</v>
      </c>
      <c r="D4625" s="7">
        <f t="shared" si="218"/>
        <v>1</v>
      </c>
      <c r="E4625" s="7">
        <v>447397</v>
      </c>
      <c r="F4625" t="s">
        <v>50</v>
      </c>
      <c r="G4625" t="s">
        <v>128</v>
      </c>
      <c r="H4625" s="7">
        <v>45</v>
      </c>
      <c r="I4625" s="7" t="s">
        <v>148</v>
      </c>
      <c r="J4625" t="s">
        <v>18</v>
      </c>
      <c r="K4625">
        <v>72</v>
      </c>
      <c r="L4625">
        <v>3</v>
      </c>
      <c r="M4625">
        <v>64.5</v>
      </c>
      <c r="N4625">
        <v>2.76</v>
      </c>
    </row>
    <row r="4626" spans="1:14" x14ac:dyDescent="0.25">
      <c r="A4626" s="7">
        <v>741666</v>
      </c>
      <c r="B4626" s="7">
        <f t="shared" si="216"/>
        <v>0</v>
      </c>
      <c r="C4626" s="7">
        <f t="shared" si="217"/>
        <v>0</v>
      </c>
      <c r="D4626" s="7">
        <f t="shared" si="218"/>
        <v>0</v>
      </c>
      <c r="E4626" s="7">
        <v>533807</v>
      </c>
      <c r="F4626" t="s">
        <v>50</v>
      </c>
      <c r="G4626" t="s">
        <v>136</v>
      </c>
      <c r="H4626" s="7" t="s">
        <v>137</v>
      </c>
      <c r="I4626" s="7" t="s">
        <v>148</v>
      </c>
      <c r="J4626" t="s">
        <v>18</v>
      </c>
      <c r="K4626">
        <v>45.4</v>
      </c>
      <c r="L4626">
        <v>2</v>
      </c>
      <c r="M4626">
        <v>73.5</v>
      </c>
      <c r="N4626">
        <v>2.76</v>
      </c>
    </row>
    <row r="4627" spans="1:14" x14ac:dyDescent="0.25">
      <c r="A4627" s="7">
        <v>741747</v>
      </c>
      <c r="B4627" s="7">
        <f t="shared" si="216"/>
        <v>0</v>
      </c>
      <c r="C4627" s="7">
        <f t="shared" si="217"/>
        <v>0</v>
      </c>
      <c r="D4627" s="7">
        <f t="shared" si="218"/>
        <v>0</v>
      </c>
      <c r="E4627" s="7">
        <v>447473</v>
      </c>
      <c r="F4627" t="s">
        <v>50</v>
      </c>
      <c r="G4627" t="s">
        <v>106</v>
      </c>
      <c r="H4627" s="7">
        <v>22</v>
      </c>
      <c r="I4627" s="7" t="s">
        <v>148</v>
      </c>
      <c r="J4627" t="s">
        <v>18</v>
      </c>
      <c r="K4627">
        <v>32.200000000000003</v>
      </c>
      <c r="L4627">
        <v>1</v>
      </c>
      <c r="M4627">
        <v>92</v>
      </c>
      <c r="N4627">
        <v>2.76</v>
      </c>
    </row>
    <row r="4628" spans="1:14" x14ac:dyDescent="0.25">
      <c r="A4628" s="7">
        <v>741902</v>
      </c>
      <c r="B4628" s="7">
        <f t="shared" si="216"/>
        <v>0</v>
      </c>
      <c r="C4628" s="7">
        <f t="shared" si="217"/>
        <v>0</v>
      </c>
      <c r="D4628" s="7">
        <f t="shared" si="218"/>
        <v>0</v>
      </c>
      <c r="E4628" s="7">
        <v>533799</v>
      </c>
      <c r="F4628" t="s">
        <v>50</v>
      </c>
      <c r="G4628" t="s">
        <v>120</v>
      </c>
      <c r="H4628" s="7">
        <v>6</v>
      </c>
      <c r="I4628" s="7" t="s">
        <v>148</v>
      </c>
      <c r="J4628" t="s">
        <v>18</v>
      </c>
      <c r="K4628">
        <v>17.5</v>
      </c>
      <c r="L4628">
        <v>1</v>
      </c>
      <c r="M4628">
        <v>92</v>
      </c>
      <c r="N4628">
        <v>2.76</v>
      </c>
    </row>
    <row r="4629" spans="1:14" x14ac:dyDescent="0.25">
      <c r="A4629" s="7">
        <v>742295</v>
      </c>
      <c r="B4629" s="7">
        <f t="shared" si="216"/>
        <v>0</v>
      </c>
      <c r="C4629" s="7">
        <f t="shared" si="217"/>
        <v>0</v>
      </c>
      <c r="D4629" s="7">
        <f t="shared" si="218"/>
        <v>0</v>
      </c>
      <c r="E4629" s="7">
        <v>425328</v>
      </c>
      <c r="F4629" t="s">
        <v>50</v>
      </c>
      <c r="G4629" t="s">
        <v>16</v>
      </c>
      <c r="H4629" s="7">
        <v>5</v>
      </c>
      <c r="I4629" s="7" t="s">
        <v>148</v>
      </c>
      <c r="J4629" t="s">
        <v>11</v>
      </c>
      <c r="K4629">
        <v>24.5</v>
      </c>
      <c r="L4629">
        <v>1</v>
      </c>
      <c r="M4629">
        <v>142</v>
      </c>
      <c r="N4629">
        <v>1.9870000000000001</v>
      </c>
    </row>
    <row r="4630" spans="1:14" x14ac:dyDescent="0.25">
      <c r="A4630" s="7">
        <v>742935</v>
      </c>
      <c r="B4630" s="7">
        <f t="shared" si="216"/>
        <v>0</v>
      </c>
      <c r="C4630" s="7">
        <f t="shared" si="217"/>
        <v>0</v>
      </c>
      <c r="D4630" s="7">
        <f t="shared" si="218"/>
        <v>0</v>
      </c>
      <c r="E4630" s="7">
        <v>431446</v>
      </c>
      <c r="F4630" t="s">
        <v>50</v>
      </c>
      <c r="G4630" t="s">
        <v>99</v>
      </c>
      <c r="H4630" s="7">
        <v>7</v>
      </c>
      <c r="I4630" s="7" t="s">
        <v>148</v>
      </c>
      <c r="J4630" t="s">
        <v>18</v>
      </c>
      <c r="K4630">
        <v>34.5</v>
      </c>
      <c r="L4630">
        <v>2</v>
      </c>
      <c r="M4630">
        <v>57</v>
      </c>
      <c r="N4630">
        <v>2.76</v>
      </c>
    </row>
    <row r="4631" spans="1:14" x14ac:dyDescent="0.25">
      <c r="A4631" s="7">
        <v>743150</v>
      </c>
      <c r="B4631" s="7">
        <f t="shared" si="216"/>
        <v>0</v>
      </c>
      <c r="C4631" s="7">
        <f t="shared" si="217"/>
        <v>0</v>
      </c>
      <c r="D4631" s="7">
        <f t="shared" si="218"/>
        <v>0</v>
      </c>
      <c r="E4631" s="7">
        <v>431544</v>
      </c>
      <c r="F4631" t="s">
        <v>50</v>
      </c>
      <c r="G4631" t="s">
        <v>89</v>
      </c>
      <c r="H4631" s="7">
        <v>22</v>
      </c>
      <c r="I4631" s="7" t="s">
        <v>148</v>
      </c>
      <c r="J4631" t="s">
        <v>18</v>
      </c>
      <c r="K4631">
        <v>68.7</v>
      </c>
      <c r="L4631">
        <v>1</v>
      </c>
      <c r="M4631">
        <v>134.30000000000001</v>
      </c>
      <c r="N4631">
        <v>2.76</v>
      </c>
    </row>
    <row r="4632" spans="1:14" x14ac:dyDescent="0.25">
      <c r="A4632" s="7">
        <v>743156</v>
      </c>
      <c r="B4632" s="7">
        <f t="shared" si="216"/>
        <v>0</v>
      </c>
      <c r="C4632" s="7">
        <f t="shared" si="217"/>
        <v>0</v>
      </c>
      <c r="D4632" s="7">
        <f t="shared" si="218"/>
        <v>0</v>
      </c>
      <c r="E4632" s="7">
        <v>1605</v>
      </c>
      <c r="F4632" t="s">
        <v>9</v>
      </c>
      <c r="G4632" t="s">
        <v>13</v>
      </c>
      <c r="H4632" s="7">
        <v>3</v>
      </c>
      <c r="I4632" s="7" t="s">
        <v>148</v>
      </c>
      <c r="J4632" t="s">
        <v>11</v>
      </c>
      <c r="K4632">
        <v>35.4</v>
      </c>
      <c r="L4632">
        <v>1</v>
      </c>
      <c r="M4632">
        <v>142</v>
      </c>
      <c r="N4632">
        <v>1.9870000000000001</v>
      </c>
    </row>
    <row r="4633" spans="1:14" x14ac:dyDescent="0.25">
      <c r="A4633" s="7">
        <v>743214</v>
      </c>
      <c r="B4633" s="7">
        <f t="shared" si="216"/>
        <v>1</v>
      </c>
      <c r="C4633" s="7">
        <f t="shared" si="217"/>
        <v>0</v>
      </c>
      <c r="D4633" s="7">
        <f t="shared" si="218"/>
        <v>1</v>
      </c>
      <c r="E4633" s="7">
        <v>62292</v>
      </c>
      <c r="F4633" t="s">
        <v>54</v>
      </c>
      <c r="G4633" t="s">
        <v>55</v>
      </c>
      <c r="H4633" s="7">
        <v>11</v>
      </c>
      <c r="I4633" s="7" t="s">
        <v>148</v>
      </c>
      <c r="J4633" t="s">
        <v>18</v>
      </c>
      <c r="K4633">
        <v>113.9</v>
      </c>
      <c r="L4633">
        <v>4</v>
      </c>
      <c r="M4633">
        <v>56.7</v>
      </c>
      <c r="N4633">
        <v>2.76</v>
      </c>
    </row>
    <row r="4634" spans="1:14" x14ac:dyDescent="0.25">
      <c r="A4634" s="7">
        <v>743214</v>
      </c>
      <c r="B4634" s="7">
        <f t="shared" si="216"/>
        <v>0</v>
      </c>
      <c r="C4634" s="7">
        <f t="shared" si="217"/>
        <v>1</v>
      </c>
      <c r="D4634" s="7">
        <f t="shared" si="218"/>
        <v>1</v>
      </c>
      <c r="E4634" s="7">
        <v>62292</v>
      </c>
      <c r="F4634" t="s">
        <v>54</v>
      </c>
      <c r="G4634" t="s">
        <v>55</v>
      </c>
      <c r="H4634" s="7">
        <v>11</v>
      </c>
      <c r="I4634" s="7" t="s">
        <v>148</v>
      </c>
      <c r="J4634" t="s">
        <v>18</v>
      </c>
      <c r="K4634">
        <v>113.9</v>
      </c>
      <c r="L4634">
        <v>4</v>
      </c>
      <c r="M4634">
        <v>56.7</v>
      </c>
      <c r="N4634">
        <v>2.76</v>
      </c>
    </row>
    <row r="4635" spans="1:14" x14ac:dyDescent="0.25">
      <c r="A4635" s="7">
        <v>743588</v>
      </c>
      <c r="B4635" s="7">
        <f t="shared" si="216"/>
        <v>0</v>
      </c>
      <c r="C4635" s="7">
        <f t="shared" si="217"/>
        <v>0</v>
      </c>
      <c r="D4635" s="7">
        <f t="shared" si="218"/>
        <v>0</v>
      </c>
      <c r="E4635" s="7">
        <v>425338</v>
      </c>
      <c r="F4635" t="s">
        <v>50</v>
      </c>
      <c r="G4635" t="s">
        <v>96</v>
      </c>
      <c r="H4635" s="7" t="s">
        <v>97</v>
      </c>
      <c r="I4635" s="7" t="s">
        <v>148</v>
      </c>
      <c r="J4635" t="s">
        <v>18</v>
      </c>
      <c r="K4635">
        <v>23.3</v>
      </c>
      <c r="L4635">
        <v>1</v>
      </c>
      <c r="M4635">
        <v>92</v>
      </c>
      <c r="N4635">
        <v>2.76</v>
      </c>
    </row>
    <row r="4636" spans="1:14" x14ac:dyDescent="0.25">
      <c r="A4636" s="7">
        <v>743645</v>
      </c>
      <c r="B4636" s="7">
        <f t="shared" si="216"/>
        <v>0</v>
      </c>
      <c r="C4636" s="7">
        <f t="shared" si="217"/>
        <v>0</v>
      </c>
      <c r="D4636" s="7">
        <f t="shared" si="218"/>
        <v>0</v>
      </c>
      <c r="E4636" s="7">
        <v>431516</v>
      </c>
      <c r="F4636" t="s">
        <v>50</v>
      </c>
      <c r="G4636" t="s">
        <v>114</v>
      </c>
      <c r="H4636" s="7" t="s">
        <v>115</v>
      </c>
      <c r="I4636" s="7" t="s">
        <v>148</v>
      </c>
      <c r="J4636" t="s">
        <v>18</v>
      </c>
      <c r="K4636">
        <v>9</v>
      </c>
      <c r="L4636">
        <v>1</v>
      </c>
      <c r="M4636">
        <v>92</v>
      </c>
      <c r="N4636">
        <v>2.76</v>
      </c>
    </row>
    <row r="4637" spans="1:14" x14ac:dyDescent="0.25">
      <c r="A4637" s="7">
        <v>743796</v>
      </c>
      <c r="B4637" s="7">
        <f t="shared" si="216"/>
        <v>0</v>
      </c>
      <c r="C4637" s="7">
        <f t="shared" si="217"/>
        <v>0</v>
      </c>
      <c r="D4637" s="7">
        <f t="shared" si="218"/>
        <v>0</v>
      </c>
      <c r="E4637" s="7">
        <v>425338</v>
      </c>
      <c r="F4637" t="s">
        <v>50</v>
      </c>
      <c r="G4637" t="s">
        <v>96</v>
      </c>
      <c r="H4637" s="7" t="s">
        <v>97</v>
      </c>
      <c r="I4637" s="7" t="s">
        <v>148</v>
      </c>
      <c r="J4637" t="s">
        <v>18</v>
      </c>
      <c r="K4637">
        <v>58.4</v>
      </c>
      <c r="L4637">
        <v>2</v>
      </c>
      <c r="M4637">
        <v>73.5</v>
      </c>
      <c r="N4637">
        <v>2.76</v>
      </c>
    </row>
    <row r="4638" spans="1:14" x14ac:dyDescent="0.25">
      <c r="A4638" s="7">
        <v>743858</v>
      </c>
      <c r="B4638" s="7">
        <f t="shared" si="216"/>
        <v>0</v>
      </c>
      <c r="C4638" s="7">
        <f t="shared" si="217"/>
        <v>0</v>
      </c>
      <c r="D4638" s="7">
        <f t="shared" si="218"/>
        <v>0</v>
      </c>
      <c r="E4638" s="7">
        <v>447494</v>
      </c>
      <c r="F4638" t="s">
        <v>50</v>
      </c>
      <c r="G4638" t="s">
        <v>101</v>
      </c>
      <c r="H4638" s="7" t="s">
        <v>131</v>
      </c>
      <c r="I4638" s="7" t="s">
        <v>148</v>
      </c>
      <c r="J4638" t="s">
        <v>18</v>
      </c>
      <c r="K4638">
        <v>26.1</v>
      </c>
      <c r="L4638">
        <v>1</v>
      </c>
      <c r="M4638">
        <v>92</v>
      </c>
      <c r="N4638">
        <v>2.76</v>
      </c>
    </row>
    <row r="4639" spans="1:14" x14ac:dyDescent="0.25">
      <c r="A4639" s="7">
        <v>743924</v>
      </c>
      <c r="B4639" s="7">
        <f t="shared" si="216"/>
        <v>0</v>
      </c>
      <c r="C4639" s="7">
        <f t="shared" si="217"/>
        <v>0</v>
      </c>
      <c r="D4639" s="7">
        <f t="shared" si="218"/>
        <v>0</v>
      </c>
      <c r="E4639" s="7">
        <v>425328</v>
      </c>
      <c r="F4639" t="s">
        <v>50</v>
      </c>
      <c r="G4639" t="s">
        <v>16</v>
      </c>
      <c r="H4639" s="7">
        <v>5</v>
      </c>
      <c r="I4639" s="7" t="s">
        <v>148</v>
      </c>
      <c r="J4639" t="s">
        <v>11</v>
      </c>
      <c r="K4639">
        <v>24.3</v>
      </c>
      <c r="L4639">
        <v>1</v>
      </c>
      <c r="M4639">
        <v>142</v>
      </c>
      <c r="N4639">
        <v>1.9870000000000001</v>
      </c>
    </row>
    <row r="4640" spans="1:14" x14ac:dyDescent="0.25">
      <c r="A4640" s="7">
        <v>743959</v>
      </c>
      <c r="B4640" s="7">
        <f t="shared" si="216"/>
        <v>0</v>
      </c>
      <c r="C4640" s="7">
        <f t="shared" si="217"/>
        <v>0</v>
      </c>
      <c r="D4640" s="7">
        <f t="shared" si="218"/>
        <v>0</v>
      </c>
      <c r="E4640" s="7">
        <v>349561</v>
      </c>
      <c r="F4640" t="s">
        <v>50</v>
      </c>
      <c r="G4640" t="s">
        <v>88</v>
      </c>
      <c r="H4640" s="7">
        <v>25</v>
      </c>
      <c r="I4640" s="7" t="s">
        <v>148</v>
      </c>
      <c r="J4640" t="s">
        <v>18</v>
      </c>
      <c r="K4640">
        <v>17</v>
      </c>
      <c r="L4640">
        <v>1</v>
      </c>
      <c r="M4640">
        <v>92</v>
      </c>
      <c r="N4640">
        <v>2.76</v>
      </c>
    </row>
    <row r="4641" spans="1:14" x14ac:dyDescent="0.25">
      <c r="A4641" s="7">
        <v>744230</v>
      </c>
      <c r="B4641" s="7">
        <f t="shared" si="216"/>
        <v>0</v>
      </c>
      <c r="C4641" s="7">
        <f t="shared" si="217"/>
        <v>0</v>
      </c>
      <c r="D4641" s="7">
        <f t="shared" si="218"/>
        <v>0</v>
      </c>
      <c r="E4641" s="7">
        <v>425358</v>
      </c>
      <c r="F4641" t="s">
        <v>50</v>
      </c>
      <c r="G4641" t="s">
        <v>42</v>
      </c>
      <c r="H4641" s="7">
        <v>17</v>
      </c>
      <c r="I4641" s="7" t="s">
        <v>148</v>
      </c>
      <c r="J4641" t="s">
        <v>18</v>
      </c>
      <c r="K4641">
        <v>94.5</v>
      </c>
      <c r="L4641">
        <v>6</v>
      </c>
      <c r="M4641">
        <v>45.7</v>
      </c>
      <c r="N4641">
        <v>2.76</v>
      </c>
    </row>
    <row r="4642" spans="1:14" x14ac:dyDescent="0.25">
      <c r="A4642" s="7">
        <v>744357</v>
      </c>
      <c r="B4642" s="7">
        <f t="shared" si="216"/>
        <v>0</v>
      </c>
      <c r="C4642" s="7">
        <f t="shared" si="217"/>
        <v>0</v>
      </c>
      <c r="D4642" s="7">
        <f t="shared" si="218"/>
        <v>0</v>
      </c>
      <c r="E4642" s="7">
        <v>648495</v>
      </c>
      <c r="F4642" t="s">
        <v>139</v>
      </c>
      <c r="G4642" t="s">
        <v>140</v>
      </c>
      <c r="H4642" s="7" t="s">
        <v>141</v>
      </c>
      <c r="I4642" s="7" t="s">
        <v>148</v>
      </c>
      <c r="J4642" t="s">
        <v>11</v>
      </c>
      <c r="K4642">
        <v>37.6</v>
      </c>
      <c r="L4642">
        <v>1</v>
      </c>
      <c r="M4642">
        <v>142</v>
      </c>
      <c r="N4642">
        <v>1.9870000000000001</v>
      </c>
    </row>
    <row r="4643" spans="1:14" x14ac:dyDescent="0.25">
      <c r="A4643" s="7">
        <v>744583</v>
      </c>
      <c r="B4643" s="7">
        <f t="shared" si="216"/>
        <v>0</v>
      </c>
      <c r="C4643" s="7">
        <f t="shared" si="217"/>
        <v>0</v>
      </c>
      <c r="D4643" s="7">
        <f t="shared" si="218"/>
        <v>0</v>
      </c>
      <c r="E4643" s="7">
        <v>431517</v>
      </c>
      <c r="F4643" t="s">
        <v>50</v>
      </c>
      <c r="G4643" t="s">
        <v>114</v>
      </c>
      <c r="H4643" s="7">
        <v>5</v>
      </c>
      <c r="I4643" s="7" t="s">
        <v>148</v>
      </c>
      <c r="J4643" t="s">
        <v>18</v>
      </c>
      <c r="K4643">
        <v>25.5</v>
      </c>
      <c r="L4643">
        <v>7</v>
      </c>
      <c r="M4643">
        <v>31.3</v>
      </c>
      <c r="N4643">
        <v>2.76</v>
      </c>
    </row>
    <row r="4644" spans="1:14" x14ac:dyDescent="0.25">
      <c r="A4644" s="7">
        <v>744594</v>
      </c>
      <c r="B4644" s="7">
        <f t="shared" si="216"/>
        <v>0</v>
      </c>
      <c r="C4644" s="7">
        <f t="shared" si="217"/>
        <v>0</v>
      </c>
      <c r="D4644" s="7">
        <f t="shared" si="218"/>
        <v>0</v>
      </c>
      <c r="E4644" s="7">
        <v>431517</v>
      </c>
      <c r="F4644" t="s">
        <v>50</v>
      </c>
      <c r="G4644" t="s">
        <v>114</v>
      </c>
      <c r="H4644" s="7">
        <v>5</v>
      </c>
      <c r="I4644" s="7" t="s">
        <v>148</v>
      </c>
      <c r="J4644" t="s">
        <v>18</v>
      </c>
      <c r="K4644">
        <v>17.7</v>
      </c>
      <c r="L4644">
        <v>1</v>
      </c>
      <c r="M4644">
        <v>92</v>
      </c>
      <c r="N4644">
        <v>2.76</v>
      </c>
    </row>
    <row r="4645" spans="1:14" x14ac:dyDescent="0.25">
      <c r="A4645" s="7">
        <v>744694</v>
      </c>
      <c r="B4645" s="7">
        <f t="shared" si="216"/>
        <v>0</v>
      </c>
      <c r="C4645" s="7">
        <f t="shared" si="217"/>
        <v>0</v>
      </c>
      <c r="D4645" s="7">
        <f t="shared" si="218"/>
        <v>0</v>
      </c>
      <c r="E4645" s="7">
        <v>431516</v>
      </c>
      <c r="F4645" t="s">
        <v>50</v>
      </c>
      <c r="G4645" t="s">
        <v>114</v>
      </c>
      <c r="H4645" s="7" t="s">
        <v>115</v>
      </c>
      <c r="I4645" s="7" t="s">
        <v>148</v>
      </c>
      <c r="J4645" t="s">
        <v>18</v>
      </c>
      <c r="K4645">
        <v>18.7</v>
      </c>
      <c r="L4645">
        <v>1</v>
      </c>
      <c r="M4645">
        <v>92</v>
      </c>
      <c r="N4645">
        <v>2.76</v>
      </c>
    </row>
    <row r="4646" spans="1:14" x14ac:dyDescent="0.25">
      <c r="A4646" s="7">
        <v>744750</v>
      </c>
      <c r="B4646" s="7">
        <f t="shared" si="216"/>
        <v>0</v>
      </c>
      <c r="C4646" s="7">
        <f t="shared" si="217"/>
        <v>0</v>
      </c>
      <c r="D4646" s="7">
        <f t="shared" si="218"/>
        <v>0</v>
      </c>
      <c r="E4646" s="7">
        <v>59321</v>
      </c>
      <c r="F4646" t="s">
        <v>50</v>
      </c>
      <c r="G4646" t="s">
        <v>51</v>
      </c>
      <c r="H4646" s="7" t="s">
        <v>39</v>
      </c>
      <c r="I4646" s="7" t="s">
        <v>148</v>
      </c>
      <c r="J4646" t="s">
        <v>18</v>
      </c>
      <c r="K4646">
        <v>40.799999999999997</v>
      </c>
      <c r="L4646">
        <v>5</v>
      </c>
      <c r="M4646">
        <v>45.7</v>
      </c>
      <c r="N4646">
        <v>2.76</v>
      </c>
    </row>
    <row r="4647" spans="1:14" x14ac:dyDescent="0.25">
      <c r="A4647" s="7">
        <v>744948</v>
      </c>
      <c r="B4647" s="7">
        <f t="shared" si="216"/>
        <v>0</v>
      </c>
      <c r="C4647" s="7">
        <f t="shared" si="217"/>
        <v>0</v>
      </c>
      <c r="D4647" s="7">
        <f t="shared" si="218"/>
        <v>0</v>
      </c>
      <c r="E4647" s="7">
        <v>349509</v>
      </c>
      <c r="F4647" t="s">
        <v>50</v>
      </c>
      <c r="G4647" t="s">
        <v>87</v>
      </c>
      <c r="H4647" s="7">
        <v>15</v>
      </c>
      <c r="I4647" s="7" t="s">
        <v>148</v>
      </c>
      <c r="J4647" t="s">
        <v>18</v>
      </c>
      <c r="K4647">
        <v>33.9</v>
      </c>
      <c r="L4647">
        <v>1</v>
      </c>
      <c r="M4647">
        <v>92</v>
      </c>
      <c r="N4647">
        <v>2.76</v>
      </c>
    </row>
    <row r="4648" spans="1:14" x14ac:dyDescent="0.25">
      <c r="A4648" s="7">
        <v>744981</v>
      </c>
      <c r="B4648" s="7">
        <f t="shared" si="216"/>
        <v>1</v>
      </c>
      <c r="C4648" s="7">
        <f t="shared" si="217"/>
        <v>0</v>
      </c>
      <c r="D4648" s="7">
        <f t="shared" si="218"/>
        <v>1</v>
      </c>
      <c r="E4648" s="7">
        <v>349602</v>
      </c>
      <c r="F4648" t="s">
        <v>50</v>
      </c>
      <c r="G4648" t="s">
        <v>90</v>
      </c>
      <c r="H4648" s="7">
        <v>96</v>
      </c>
      <c r="I4648" s="7" t="s">
        <v>148</v>
      </c>
      <c r="J4648" t="s">
        <v>18</v>
      </c>
      <c r="K4648">
        <v>41</v>
      </c>
      <c r="L4648">
        <v>2</v>
      </c>
      <c r="M4648">
        <v>73.5</v>
      </c>
      <c r="N4648">
        <v>2.76</v>
      </c>
    </row>
    <row r="4649" spans="1:14" x14ac:dyDescent="0.25">
      <c r="A4649" s="7">
        <v>744981</v>
      </c>
      <c r="B4649" s="7">
        <f t="shared" si="216"/>
        <v>0</v>
      </c>
      <c r="C4649" s="7">
        <f t="shared" si="217"/>
        <v>1</v>
      </c>
      <c r="D4649" s="7">
        <f t="shared" si="218"/>
        <v>1</v>
      </c>
      <c r="E4649" s="7">
        <v>349602</v>
      </c>
      <c r="F4649" t="s">
        <v>50</v>
      </c>
      <c r="G4649" t="s">
        <v>90</v>
      </c>
      <c r="H4649" s="7">
        <v>96</v>
      </c>
      <c r="I4649" s="7" t="s">
        <v>148</v>
      </c>
      <c r="J4649" t="s">
        <v>18</v>
      </c>
      <c r="K4649">
        <v>41</v>
      </c>
      <c r="L4649">
        <v>2</v>
      </c>
      <c r="M4649">
        <v>73.5</v>
      </c>
      <c r="N4649">
        <v>2.76</v>
      </c>
    </row>
    <row r="4650" spans="1:14" x14ac:dyDescent="0.25">
      <c r="A4650" s="7">
        <v>745017</v>
      </c>
      <c r="B4650" s="7">
        <f t="shared" si="216"/>
        <v>0</v>
      </c>
      <c r="C4650" s="7">
        <f t="shared" si="217"/>
        <v>0</v>
      </c>
      <c r="D4650" s="7">
        <f t="shared" si="218"/>
        <v>0</v>
      </c>
      <c r="E4650" s="7">
        <v>431500</v>
      </c>
      <c r="F4650" t="s">
        <v>50</v>
      </c>
      <c r="G4650" t="s">
        <v>87</v>
      </c>
      <c r="H4650" s="7">
        <v>19</v>
      </c>
      <c r="I4650" s="7" t="s">
        <v>148</v>
      </c>
      <c r="J4650" t="s">
        <v>18</v>
      </c>
      <c r="K4650">
        <v>35.700000000000003</v>
      </c>
      <c r="L4650">
        <v>1</v>
      </c>
      <c r="M4650">
        <v>92</v>
      </c>
      <c r="N4650">
        <v>2.76</v>
      </c>
    </row>
    <row r="4651" spans="1:14" x14ac:dyDescent="0.25">
      <c r="A4651" s="7">
        <v>745074</v>
      </c>
      <c r="B4651" s="7">
        <f t="shared" si="216"/>
        <v>0</v>
      </c>
      <c r="C4651" s="7">
        <f t="shared" si="217"/>
        <v>0</v>
      </c>
      <c r="D4651" s="7">
        <f t="shared" si="218"/>
        <v>0</v>
      </c>
      <c r="E4651" s="7">
        <v>431467</v>
      </c>
      <c r="F4651" t="s">
        <v>50</v>
      </c>
      <c r="G4651" t="s">
        <v>110</v>
      </c>
      <c r="H4651" s="7">
        <v>26</v>
      </c>
      <c r="I4651" s="7" t="s">
        <v>148</v>
      </c>
      <c r="J4651" t="s">
        <v>18</v>
      </c>
      <c r="K4651">
        <v>31.5</v>
      </c>
      <c r="L4651">
        <v>1</v>
      </c>
      <c r="M4651">
        <v>92</v>
      </c>
      <c r="N4651">
        <v>2.76</v>
      </c>
    </row>
    <row r="4652" spans="1:14" x14ac:dyDescent="0.25">
      <c r="A4652" s="7">
        <v>745134</v>
      </c>
      <c r="B4652" s="7">
        <f t="shared" si="216"/>
        <v>0</v>
      </c>
      <c r="C4652" s="7">
        <f t="shared" si="217"/>
        <v>0</v>
      </c>
      <c r="D4652" s="7">
        <f t="shared" si="218"/>
        <v>0</v>
      </c>
      <c r="E4652" s="7">
        <v>431517</v>
      </c>
      <c r="F4652" t="s">
        <v>50</v>
      </c>
      <c r="G4652" t="s">
        <v>114</v>
      </c>
      <c r="H4652" s="7">
        <v>5</v>
      </c>
      <c r="I4652" s="7" t="s">
        <v>148</v>
      </c>
      <c r="J4652" t="s">
        <v>18</v>
      </c>
      <c r="K4652">
        <v>15.7</v>
      </c>
      <c r="L4652">
        <v>1</v>
      </c>
      <c r="M4652">
        <v>92</v>
      </c>
      <c r="N4652">
        <v>2.76</v>
      </c>
    </row>
    <row r="4653" spans="1:14" x14ac:dyDescent="0.25">
      <c r="A4653" s="7">
        <v>745316</v>
      </c>
      <c r="B4653" s="7">
        <f t="shared" si="216"/>
        <v>0</v>
      </c>
      <c r="C4653" s="7">
        <f t="shared" si="217"/>
        <v>0</v>
      </c>
      <c r="D4653" s="7">
        <f t="shared" si="218"/>
        <v>0</v>
      </c>
      <c r="E4653" s="7">
        <v>447453</v>
      </c>
      <c r="F4653" t="s">
        <v>50</v>
      </c>
      <c r="G4653" t="s">
        <v>104</v>
      </c>
      <c r="H4653" s="7">
        <v>19</v>
      </c>
      <c r="I4653" s="7" t="s">
        <v>148</v>
      </c>
      <c r="J4653" t="s">
        <v>18</v>
      </c>
      <c r="K4653">
        <v>21</v>
      </c>
      <c r="L4653">
        <v>1</v>
      </c>
      <c r="M4653">
        <v>92</v>
      </c>
      <c r="N4653">
        <v>2.76</v>
      </c>
    </row>
    <row r="4654" spans="1:14" x14ac:dyDescent="0.25">
      <c r="A4654" s="7">
        <v>746016</v>
      </c>
      <c r="B4654" s="7">
        <f t="shared" si="216"/>
        <v>1</v>
      </c>
      <c r="C4654" s="7">
        <f t="shared" si="217"/>
        <v>0</v>
      </c>
      <c r="D4654" s="7">
        <f t="shared" si="218"/>
        <v>1</v>
      </c>
      <c r="E4654" s="7">
        <v>242731</v>
      </c>
      <c r="F4654" t="s">
        <v>56</v>
      </c>
      <c r="G4654" t="s">
        <v>69</v>
      </c>
      <c r="H4654" s="7">
        <v>3</v>
      </c>
      <c r="I4654" s="7" t="s">
        <v>148</v>
      </c>
      <c r="J4654" t="s">
        <v>18</v>
      </c>
      <c r="K4654">
        <v>29.5</v>
      </c>
      <c r="L4654">
        <v>1</v>
      </c>
      <c r="M4654">
        <v>92</v>
      </c>
      <c r="N4654">
        <v>2.76</v>
      </c>
    </row>
    <row r="4655" spans="1:14" x14ac:dyDescent="0.25">
      <c r="A4655" s="7">
        <v>746016</v>
      </c>
      <c r="B4655" s="7">
        <f t="shared" si="216"/>
        <v>1</v>
      </c>
      <c r="C4655" s="7">
        <f t="shared" si="217"/>
        <v>1</v>
      </c>
      <c r="D4655" s="7">
        <f t="shared" si="218"/>
        <v>2</v>
      </c>
      <c r="E4655" s="7">
        <v>242731</v>
      </c>
      <c r="F4655" t="s">
        <v>56</v>
      </c>
      <c r="G4655" t="s">
        <v>69</v>
      </c>
      <c r="H4655" s="7">
        <v>3</v>
      </c>
      <c r="I4655" s="7" t="s">
        <v>148</v>
      </c>
      <c r="J4655" t="s">
        <v>18</v>
      </c>
      <c r="K4655">
        <v>29.5</v>
      </c>
      <c r="L4655">
        <v>1</v>
      </c>
      <c r="M4655">
        <v>92</v>
      </c>
      <c r="N4655">
        <v>2.76</v>
      </c>
    </row>
    <row r="4656" spans="1:14" x14ac:dyDescent="0.25">
      <c r="A4656" s="7">
        <v>746016</v>
      </c>
      <c r="B4656" s="7">
        <f t="shared" si="216"/>
        <v>0</v>
      </c>
      <c r="C4656" s="7">
        <f t="shared" si="217"/>
        <v>1</v>
      </c>
      <c r="D4656" s="7">
        <f t="shared" si="218"/>
        <v>1</v>
      </c>
      <c r="E4656" s="7">
        <v>242731</v>
      </c>
      <c r="F4656" t="s">
        <v>56</v>
      </c>
      <c r="G4656" t="s">
        <v>69</v>
      </c>
      <c r="H4656" s="7">
        <v>3</v>
      </c>
      <c r="I4656" s="7" t="s">
        <v>148</v>
      </c>
      <c r="J4656" t="s">
        <v>18</v>
      </c>
      <c r="K4656">
        <v>29.5</v>
      </c>
      <c r="L4656">
        <v>1</v>
      </c>
      <c r="M4656">
        <v>92</v>
      </c>
      <c r="N4656">
        <v>2.76</v>
      </c>
    </row>
    <row r="4657" spans="1:14" x14ac:dyDescent="0.25">
      <c r="A4657" s="7">
        <v>746060</v>
      </c>
      <c r="B4657" s="7">
        <f t="shared" si="216"/>
        <v>0</v>
      </c>
      <c r="C4657" s="7">
        <f t="shared" si="217"/>
        <v>0</v>
      </c>
      <c r="D4657" s="7">
        <f t="shared" si="218"/>
        <v>0</v>
      </c>
      <c r="E4657" s="7">
        <v>58315</v>
      </c>
      <c r="F4657" t="s">
        <v>29</v>
      </c>
      <c r="G4657" t="s">
        <v>42</v>
      </c>
      <c r="H4657" s="7">
        <v>7</v>
      </c>
      <c r="I4657" s="7" t="s">
        <v>148</v>
      </c>
      <c r="J4657" t="s">
        <v>18</v>
      </c>
      <c r="K4657">
        <v>0</v>
      </c>
      <c r="L4657">
        <v>1</v>
      </c>
      <c r="M4657">
        <v>92</v>
      </c>
      <c r="N4657">
        <v>2.76</v>
      </c>
    </row>
    <row r="4658" spans="1:14" x14ac:dyDescent="0.25">
      <c r="A4658" s="7">
        <v>746174</v>
      </c>
      <c r="B4658" s="7">
        <f t="shared" si="216"/>
        <v>0</v>
      </c>
      <c r="C4658" s="7">
        <f t="shared" si="217"/>
        <v>0</v>
      </c>
      <c r="D4658" s="7">
        <f t="shared" si="218"/>
        <v>0</v>
      </c>
      <c r="E4658" s="7">
        <v>431298</v>
      </c>
      <c r="F4658" t="s">
        <v>50</v>
      </c>
      <c r="G4658" t="s">
        <v>100</v>
      </c>
      <c r="H4658" s="7">
        <v>16</v>
      </c>
      <c r="I4658" s="7" t="s">
        <v>148</v>
      </c>
      <c r="J4658" t="s">
        <v>18</v>
      </c>
      <c r="K4658">
        <v>45.5</v>
      </c>
      <c r="L4658">
        <v>1</v>
      </c>
      <c r="M4658">
        <v>118.7</v>
      </c>
      <c r="N4658">
        <v>2.76</v>
      </c>
    </row>
    <row r="4659" spans="1:14" x14ac:dyDescent="0.25">
      <c r="A4659" s="7">
        <v>746326</v>
      </c>
      <c r="B4659" s="7">
        <f t="shared" si="216"/>
        <v>0</v>
      </c>
      <c r="C4659" s="7">
        <f t="shared" si="217"/>
        <v>0</v>
      </c>
      <c r="D4659" s="7">
        <f t="shared" si="218"/>
        <v>0</v>
      </c>
      <c r="E4659" s="7">
        <v>1610</v>
      </c>
      <c r="F4659" t="s">
        <v>9</v>
      </c>
      <c r="G4659" t="s">
        <v>14</v>
      </c>
      <c r="H4659" s="7">
        <v>9</v>
      </c>
      <c r="I4659" s="7" t="s">
        <v>148</v>
      </c>
      <c r="J4659" t="s">
        <v>11</v>
      </c>
      <c r="K4659">
        <v>53.1</v>
      </c>
      <c r="L4659">
        <v>1</v>
      </c>
      <c r="M4659">
        <v>183.2</v>
      </c>
      <c r="N4659">
        <v>1.9870000000000001</v>
      </c>
    </row>
    <row r="4660" spans="1:14" x14ac:dyDescent="0.25">
      <c r="A4660" s="7">
        <v>747470</v>
      </c>
      <c r="B4660" s="7">
        <f t="shared" si="216"/>
        <v>0</v>
      </c>
      <c r="C4660" s="7">
        <f t="shared" si="217"/>
        <v>0</v>
      </c>
      <c r="D4660" s="7">
        <f t="shared" si="218"/>
        <v>0</v>
      </c>
      <c r="E4660" s="7">
        <v>431487</v>
      </c>
      <c r="F4660" t="s">
        <v>50</v>
      </c>
      <c r="G4660" t="s">
        <v>88</v>
      </c>
      <c r="H4660" s="7" t="s">
        <v>112</v>
      </c>
      <c r="I4660" s="7" t="s">
        <v>148</v>
      </c>
      <c r="J4660" t="s">
        <v>18</v>
      </c>
      <c r="K4660">
        <v>25.9</v>
      </c>
      <c r="L4660">
        <v>1</v>
      </c>
      <c r="M4660">
        <v>92</v>
      </c>
      <c r="N4660">
        <v>2.76</v>
      </c>
    </row>
    <row r="4661" spans="1:14" x14ac:dyDescent="0.25">
      <c r="A4661" s="7">
        <v>747581</v>
      </c>
      <c r="B4661" s="7">
        <f t="shared" si="216"/>
        <v>0</v>
      </c>
      <c r="C4661" s="7">
        <f t="shared" si="217"/>
        <v>0</v>
      </c>
      <c r="D4661" s="7">
        <f t="shared" si="218"/>
        <v>0</v>
      </c>
      <c r="E4661" s="7">
        <v>501291</v>
      </c>
      <c r="F4661" t="s">
        <v>50</v>
      </c>
      <c r="G4661" t="s">
        <v>133</v>
      </c>
      <c r="H4661" s="7">
        <v>10</v>
      </c>
      <c r="I4661" s="7" t="s">
        <v>148</v>
      </c>
      <c r="J4661" t="s">
        <v>18</v>
      </c>
      <c r="K4661">
        <v>15.8</v>
      </c>
      <c r="L4661">
        <v>1</v>
      </c>
      <c r="M4661">
        <v>92</v>
      </c>
      <c r="N4661">
        <v>2.76</v>
      </c>
    </row>
    <row r="4662" spans="1:14" x14ac:dyDescent="0.25">
      <c r="A4662" s="7">
        <v>747809</v>
      </c>
      <c r="B4662" s="7">
        <f t="shared" si="216"/>
        <v>0</v>
      </c>
      <c r="C4662" s="7">
        <f t="shared" si="217"/>
        <v>0</v>
      </c>
      <c r="D4662" s="7">
        <f t="shared" si="218"/>
        <v>0</v>
      </c>
      <c r="E4662" s="7">
        <v>349561</v>
      </c>
      <c r="F4662" t="s">
        <v>50</v>
      </c>
      <c r="G4662" t="s">
        <v>88</v>
      </c>
      <c r="H4662" s="7">
        <v>25</v>
      </c>
      <c r="I4662" s="7" t="s">
        <v>148</v>
      </c>
      <c r="J4662" t="s">
        <v>18</v>
      </c>
      <c r="K4662">
        <v>15.9</v>
      </c>
      <c r="L4662">
        <v>1</v>
      </c>
      <c r="M4662">
        <v>92</v>
      </c>
      <c r="N4662">
        <v>2.76</v>
      </c>
    </row>
    <row r="4663" spans="1:14" x14ac:dyDescent="0.25">
      <c r="A4663" s="7">
        <v>747834</v>
      </c>
      <c r="B4663" s="7">
        <f t="shared" si="216"/>
        <v>0</v>
      </c>
      <c r="C4663" s="7">
        <f t="shared" si="217"/>
        <v>0</v>
      </c>
      <c r="D4663" s="7">
        <f t="shared" si="218"/>
        <v>0</v>
      </c>
      <c r="E4663" s="7">
        <v>431516</v>
      </c>
      <c r="F4663" t="s">
        <v>50</v>
      </c>
      <c r="G4663" t="s">
        <v>114</v>
      </c>
      <c r="H4663" s="7" t="s">
        <v>115</v>
      </c>
      <c r="I4663" s="7" t="s">
        <v>148</v>
      </c>
      <c r="J4663" t="s">
        <v>18</v>
      </c>
      <c r="K4663">
        <v>32.799999999999997</v>
      </c>
      <c r="L4663">
        <v>1</v>
      </c>
      <c r="M4663">
        <v>118.7</v>
      </c>
      <c r="N4663">
        <v>2.76</v>
      </c>
    </row>
    <row r="4664" spans="1:14" x14ac:dyDescent="0.25">
      <c r="A4664" s="7">
        <v>748242</v>
      </c>
      <c r="B4664" s="7">
        <f t="shared" si="216"/>
        <v>0</v>
      </c>
      <c r="C4664" s="7">
        <f t="shared" si="217"/>
        <v>0</v>
      </c>
      <c r="D4664" s="7">
        <f t="shared" si="218"/>
        <v>0</v>
      </c>
      <c r="E4664" s="7">
        <v>56854</v>
      </c>
      <c r="F4664" t="s">
        <v>15</v>
      </c>
      <c r="G4664" t="s">
        <v>23</v>
      </c>
      <c r="H4664" s="7" t="s">
        <v>25</v>
      </c>
      <c r="I4664" s="7" t="s">
        <v>148</v>
      </c>
      <c r="J4664" t="s">
        <v>18</v>
      </c>
      <c r="K4664">
        <v>30</v>
      </c>
      <c r="L4664">
        <v>2</v>
      </c>
      <c r="M4664">
        <v>57</v>
      </c>
      <c r="N4664">
        <v>2.76</v>
      </c>
    </row>
    <row r="4665" spans="1:14" x14ac:dyDescent="0.25">
      <c r="A4665" s="7">
        <v>748395</v>
      </c>
      <c r="B4665" s="7">
        <f t="shared" si="216"/>
        <v>0</v>
      </c>
      <c r="C4665" s="7">
        <f t="shared" si="217"/>
        <v>0</v>
      </c>
      <c r="D4665" s="7">
        <f t="shared" si="218"/>
        <v>0</v>
      </c>
      <c r="E4665" s="7">
        <v>425338</v>
      </c>
      <c r="F4665" t="s">
        <v>50</v>
      </c>
      <c r="G4665" t="s">
        <v>96</v>
      </c>
      <c r="H4665" s="7" t="s">
        <v>97</v>
      </c>
      <c r="I4665" s="7" t="s">
        <v>148</v>
      </c>
      <c r="J4665" t="s">
        <v>18</v>
      </c>
      <c r="K4665">
        <v>23.5</v>
      </c>
      <c r="L4665">
        <v>1</v>
      </c>
      <c r="M4665">
        <v>92</v>
      </c>
      <c r="N4665">
        <v>2.76</v>
      </c>
    </row>
    <row r="4666" spans="1:14" x14ac:dyDescent="0.25">
      <c r="A4666" s="7">
        <v>748735</v>
      </c>
      <c r="B4666" s="7">
        <f t="shared" si="216"/>
        <v>0</v>
      </c>
      <c r="C4666" s="7">
        <f t="shared" si="217"/>
        <v>0</v>
      </c>
      <c r="D4666" s="7">
        <f t="shared" si="218"/>
        <v>0</v>
      </c>
      <c r="E4666" s="7">
        <v>425332</v>
      </c>
      <c r="F4666" t="s">
        <v>50</v>
      </c>
      <c r="G4666" t="s">
        <v>93</v>
      </c>
      <c r="H4666" s="7">
        <v>12</v>
      </c>
      <c r="I4666" s="7" t="s">
        <v>148</v>
      </c>
      <c r="J4666" t="s">
        <v>18</v>
      </c>
      <c r="K4666">
        <v>35.9</v>
      </c>
      <c r="L4666">
        <v>1</v>
      </c>
      <c r="M4666">
        <v>118.7</v>
      </c>
      <c r="N4666">
        <v>2.76</v>
      </c>
    </row>
    <row r="4667" spans="1:14" x14ac:dyDescent="0.25">
      <c r="A4667" s="7">
        <v>748857</v>
      </c>
      <c r="B4667" s="7">
        <f t="shared" si="216"/>
        <v>0</v>
      </c>
      <c r="C4667" s="7">
        <f t="shared" si="217"/>
        <v>0</v>
      </c>
      <c r="D4667" s="7">
        <f t="shared" si="218"/>
        <v>0</v>
      </c>
      <c r="E4667" s="7">
        <v>431516</v>
      </c>
      <c r="F4667" t="s">
        <v>50</v>
      </c>
      <c r="G4667" t="s">
        <v>114</v>
      </c>
      <c r="H4667" s="7" t="s">
        <v>115</v>
      </c>
      <c r="I4667" s="7" t="s">
        <v>148</v>
      </c>
      <c r="J4667" t="s">
        <v>18</v>
      </c>
      <c r="K4667">
        <v>8.9</v>
      </c>
      <c r="L4667">
        <v>1</v>
      </c>
      <c r="M4667">
        <v>92</v>
      </c>
      <c r="N4667">
        <v>2.76</v>
      </c>
    </row>
    <row r="4668" spans="1:14" x14ac:dyDescent="0.25">
      <c r="A4668" s="7">
        <v>749052</v>
      </c>
      <c r="B4668" s="7">
        <f t="shared" si="216"/>
        <v>0</v>
      </c>
      <c r="C4668" s="7">
        <f t="shared" si="217"/>
        <v>0</v>
      </c>
      <c r="D4668" s="7">
        <f t="shared" si="218"/>
        <v>0</v>
      </c>
      <c r="E4668" s="7">
        <v>431516</v>
      </c>
      <c r="F4668" t="s">
        <v>50</v>
      </c>
      <c r="G4668" t="s">
        <v>114</v>
      </c>
      <c r="H4668" s="7" t="s">
        <v>115</v>
      </c>
      <c r="I4668" s="7" t="s">
        <v>148</v>
      </c>
      <c r="J4668" t="s">
        <v>18</v>
      </c>
      <c r="K4668">
        <v>10.1</v>
      </c>
      <c r="L4668">
        <v>1</v>
      </c>
      <c r="M4668">
        <v>92</v>
      </c>
      <c r="N4668">
        <v>2.76</v>
      </c>
    </row>
    <row r="4669" spans="1:14" x14ac:dyDescent="0.25">
      <c r="A4669" s="7">
        <v>751249</v>
      </c>
      <c r="B4669" s="7">
        <f t="shared" si="216"/>
        <v>0</v>
      </c>
      <c r="C4669" s="7">
        <f t="shared" si="217"/>
        <v>0</v>
      </c>
      <c r="D4669" s="7">
        <f t="shared" si="218"/>
        <v>0</v>
      </c>
      <c r="E4669" s="7">
        <v>447354</v>
      </c>
      <c r="F4669" t="s">
        <v>50</v>
      </c>
      <c r="G4669" t="s">
        <v>16</v>
      </c>
      <c r="H4669" s="7">
        <v>17</v>
      </c>
      <c r="I4669" s="7" t="s">
        <v>148</v>
      </c>
      <c r="J4669" t="s">
        <v>18</v>
      </c>
      <c r="K4669">
        <v>38</v>
      </c>
      <c r="L4669">
        <v>2</v>
      </c>
      <c r="M4669">
        <v>73.5</v>
      </c>
      <c r="N4669">
        <v>2.76</v>
      </c>
    </row>
    <row r="4670" spans="1:14" x14ac:dyDescent="0.25">
      <c r="A4670" s="7">
        <v>751332</v>
      </c>
      <c r="B4670" s="7">
        <f t="shared" si="216"/>
        <v>0</v>
      </c>
      <c r="C4670" s="7">
        <f t="shared" si="217"/>
        <v>0</v>
      </c>
      <c r="D4670" s="7">
        <f t="shared" si="218"/>
        <v>0</v>
      </c>
      <c r="E4670" s="7">
        <v>62290</v>
      </c>
      <c r="F4670" t="s">
        <v>54</v>
      </c>
      <c r="G4670" t="s">
        <v>55</v>
      </c>
      <c r="H4670" s="7">
        <v>7</v>
      </c>
      <c r="I4670" s="7" t="s">
        <v>148</v>
      </c>
      <c r="J4670" t="s">
        <v>18</v>
      </c>
      <c r="K4670">
        <v>88.6</v>
      </c>
      <c r="L4670">
        <v>4</v>
      </c>
      <c r="M4670">
        <v>56.7</v>
      </c>
      <c r="N4670">
        <v>2.76</v>
      </c>
    </row>
    <row r="4671" spans="1:14" x14ac:dyDescent="0.25">
      <c r="A4671" s="7">
        <v>775266</v>
      </c>
      <c r="B4671" s="7">
        <f t="shared" si="216"/>
        <v>0</v>
      </c>
      <c r="C4671" s="7">
        <f t="shared" si="217"/>
        <v>0</v>
      </c>
      <c r="D4671" s="7">
        <f t="shared" si="218"/>
        <v>0</v>
      </c>
      <c r="E4671" s="7">
        <v>275393</v>
      </c>
      <c r="F4671" t="s">
        <v>15</v>
      </c>
      <c r="G4671" t="s">
        <v>20</v>
      </c>
      <c r="H4671" s="7" t="s">
        <v>81</v>
      </c>
      <c r="I4671" s="7" t="s">
        <v>149</v>
      </c>
      <c r="J4671" t="s">
        <v>18</v>
      </c>
      <c r="K4671">
        <v>118.5</v>
      </c>
      <c r="L4671">
        <v>1</v>
      </c>
      <c r="M4671" t="s">
        <v>149</v>
      </c>
      <c r="N4671" t="s">
        <v>149</v>
      </c>
    </row>
    <row r="4672" spans="1:14" x14ac:dyDescent="0.25">
      <c r="A4672" s="7">
        <v>775837</v>
      </c>
      <c r="B4672" s="7">
        <f t="shared" si="216"/>
        <v>0</v>
      </c>
      <c r="C4672" s="7">
        <f t="shared" si="217"/>
        <v>0</v>
      </c>
      <c r="D4672" s="7">
        <f t="shared" si="218"/>
        <v>0</v>
      </c>
      <c r="E4672" s="7">
        <v>431487</v>
      </c>
      <c r="F4672" t="s">
        <v>50</v>
      </c>
      <c r="G4672" t="s">
        <v>88</v>
      </c>
      <c r="H4672" s="7" t="s">
        <v>112</v>
      </c>
      <c r="I4672" s="7" t="s">
        <v>148</v>
      </c>
      <c r="J4672" t="s">
        <v>18</v>
      </c>
      <c r="K4672">
        <v>26</v>
      </c>
      <c r="L4672">
        <v>1</v>
      </c>
      <c r="M4672">
        <v>92</v>
      </c>
      <c r="N4672">
        <v>2.76</v>
      </c>
    </row>
    <row r="4673" spans="1:14" x14ac:dyDescent="0.25">
      <c r="A4673" s="7">
        <v>776120</v>
      </c>
      <c r="B4673" s="7">
        <f t="shared" si="216"/>
        <v>0</v>
      </c>
      <c r="C4673" s="7">
        <f t="shared" si="217"/>
        <v>0</v>
      </c>
      <c r="D4673" s="7">
        <f t="shared" si="218"/>
        <v>0</v>
      </c>
      <c r="E4673" s="7">
        <v>431487</v>
      </c>
      <c r="F4673" t="s">
        <v>50</v>
      </c>
      <c r="G4673" t="s">
        <v>88</v>
      </c>
      <c r="H4673" s="7" t="s">
        <v>112</v>
      </c>
      <c r="I4673" s="7" t="s">
        <v>148</v>
      </c>
      <c r="J4673" t="s">
        <v>18</v>
      </c>
      <c r="K4673">
        <v>16.899999999999999</v>
      </c>
      <c r="L4673">
        <v>1</v>
      </c>
      <c r="M4673">
        <v>92</v>
      </c>
      <c r="N4673">
        <v>2.76</v>
      </c>
    </row>
    <row r="4674" spans="1:14" x14ac:dyDescent="0.25">
      <c r="A4674" s="7">
        <v>776554</v>
      </c>
      <c r="B4674" s="7">
        <f t="shared" si="216"/>
        <v>0</v>
      </c>
      <c r="C4674" s="7">
        <f t="shared" si="217"/>
        <v>0</v>
      </c>
      <c r="D4674" s="7">
        <f t="shared" si="218"/>
        <v>0</v>
      </c>
      <c r="E4674" s="7">
        <v>431487</v>
      </c>
      <c r="F4674" t="s">
        <v>50</v>
      </c>
      <c r="G4674" t="s">
        <v>88</v>
      </c>
      <c r="H4674" s="7" t="s">
        <v>112</v>
      </c>
      <c r="I4674" s="7" t="s">
        <v>148</v>
      </c>
      <c r="J4674" t="s">
        <v>18</v>
      </c>
      <c r="K4674">
        <v>26</v>
      </c>
      <c r="L4674">
        <v>1</v>
      </c>
      <c r="M4674">
        <v>92</v>
      </c>
      <c r="N4674">
        <v>2.76</v>
      </c>
    </row>
    <row r="4675" spans="1:14" x14ac:dyDescent="0.25">
      <c r="A4675" s="7">
        <v>776904</v>
      </c>
      <c r="B4675" s="7">
        <f t="shared" ref="B4675:B4738" si="219">IF(A4675=A4676,1,0)</f>
        <v>0</v>
      </c>
      <c r="C4675" s="7">
        <f t="shared" ref="C4675:C4738" si="220">IF(A4675=A4674,1,0)</f>
        <v>0</v>
      </c>
      <c r="D4675" s="7">
        <f t="shared" ref="D4675:D4738" si="221">B4675+C4675</f>
        <v>0</v>
      </c>
      <c r="E4675" s="7">
        <v>431550</v>
      </c>
      <c r="F4675" t="s">
        <v>50</v>
      </c>
      <c r="G4675" t="s">
        <v>120</v>
      </c>
      <c r="H4675" s="7">
        <v>12</v>
      </c>
      <c r="I4675" s="7" t="s">
        <v>148</v>
      </c>
      <c r="J4675" t="s">
        <v>18</v>
      </c>
      <c r="K4675">
        <v>17.899999999999999</v>
      </c>
      <c r="L4675">
        <v>1</v>
      </c>
      <c r="M4675">
        <v>92</v>
      </c>
      <c r="N4675">
        <v>2.76</v>
      </c>
    </row>
    <row r="4676" spans="1:14" x14ac:dyDescent="0.25">
      <c r="A4676" s="7">
        <v>777152</v>
      </c>
      <c r="B4676" s="7">
        <f t="shared" si="219"/>
        <v>0</v>
      </c>
      <c r="C4676" s="7">
        <f t="shared" si="220"/>
        <v>0</v>
      </c>
      <c r="D4676" s="7">
        <f t="shared" si="221"/>
        <v>0</v>
      </c>
      <c r="E4676" s="7">
        <v>431380</v>
      </c>
      <c r="F4676" t="s">
        <v>50</v>
      </c>
      <c r="G4676" t="s">
        <v>102</v>
      </c>
      <c r="H4676" s="7">
        <v>51</v>
      </c>
      <c r="I4676" s="7" t="s">
        <v>148</v>
      </c>
      <c r="J4676" t="s">
        <v>18</v>
      </c>
      <c r="K4676">
        <v>28.6</v>
      </c>
      <c r="L4676">
        <v>1</v>
      </c>
      <c r="M4676">
        <v>92</v>
      </c>
      <c r="N4676">
        <v>2.76</v>
      </c>
    </row>
    <row r="4677" spans="1:14" x14ac:dyDescent="0.25">
      <c r="A4677" s="7">
        <v>777346</v>
      </c>
      <c r="B4677" s="7">
        <f t="shared" si="219"/>
        <v>1</v>
      </c>
      <c r="C4677" s="7">
        <f t="shared" si="220"/>
        <v>0</v>
      </c>
      <c r="D4677" s="7">
        <f t="shared" si="221"/>
        <v>1</v>
      </c>
      <c r="E4677" s="7">
        <v>349602</v>
      </c>
      <c r="F4677" t="s">
        <v>50</v>
      </c>
      <c r="G4677" t="s">
        <v>90</v>
      </c>
      <c r="H4677" s="7">
        <v>96</v>
      </c>
      <c r="I4677" s="7" t="s">
        <v>148</v>
      </c>
      <c r="J4677" t="s">
        <v>18</v>
      </c>
      <c r="K4677">
        <v>62.6</v>
      </c>
      <c r="L4677">
        <v>3</v>
      </c>
      <c r="M4677">
        <v>64.5</v>
      </c>
      <c r="N4677">
        <v>2.76</v>
      </c>
    </row>
    <row r="4678" spans="1:14" x14ac:dyDescent="0.25">
      <c r="A4678" s="7">
        <v>777346</v>
      </c>
      <c r="B4678" s="7">
        <f t="shared" si="219"/>
        <v>0</v>
      </c>
      <c r="C4678" s="7">
        <f t="shared" si="220"/>
        <v>1</v>
      </c>
      <c r="D4678" s="7">
        <f t="shared" si="221"/>
        <v>1</v>
      </c>
      <c r="E4678" s="7">
        <v>349602</v>
      </c>
      <c r="F4678" t="s">
        <v>50</v>
      </c>
      <c r="G4678" t="s">
        <v>90</v>
      </c>
      <c r="H4678" s="7">
        <v>96</v>
      </c>
      <c r="I4678" s="7" t="s">
        <v>148</v>
      </c>
      <c r="J4678" t="s">
        <v>18</v>
      </c>
      <c r="K4678">
        <v>62.6</v>
      </c>
      <c r="L4678">
        <v>3</v>
      </c>
      <c r="M4678">
        <v>64.5</v>
      </c>
      <c r="N4678">
        <v>2.76</v>
      </c>
    </row>
    <row r="4679" spans="1:14" x14ac:dyDescent="0.25">
      <c r="A4679" s="7">
        <v>777379</v>
      </c>
      <c r="B4679" s="7">
        <f t="shared" si="219"/>
        <v>0</v>
      </c>
      <c r="C4679" s="7">
        <f t="shared" si="220"/>
        <v>0</v>
      </c>
      <c r="D4679" s="7">
        <f t="shared" si="221"/>
        <v>0</v>
      </c>
      <c r="E4679" s="7">
        <v>501291</v>
      </c>
      <c r="F4679" t="s">
        <v>50</v>
      </c>
      <c r="G4679" t="s">
        <v>133</v>
      </c>
      <c r="H4679" s="7">
        <v>10</v>
      </c>
      <c r="I4679" s="7" t="s">
        <v>149</v>
      </c>
      <c r="J4679" t="s">
        <v>18</v>
      </c>
      <c r="K4679">
        <v>204.5</v>
      </c>
      <c r="L4679">
        <v>1</v>
      </c>
      <c r="M4679" t="s">
        <v>149</v>
      </c>
      <c r="N4679" t="s">
        <v>149</v>
      </c>
    </row>
    <row r="4680" spans="1:14" x14ac:dyDescent="0.25">
      <c r="A4680" s="7">
        <v>777907</v>
      </c>
      <c r="B4680" s="7">
        <f t="shared" si="219"/>
        <v>0</v>
      </c>
      <c r="C4680" s="7">
        <f t="shared" si="220"/>
        <v>0</v>
      </c>
      <c r="D4680" s="7">
        <f t="shared" si="221"/>
        <v>0</v>
      </c>
      <c r="E4680" s="7">
        <v>197183</v>
      </c>
      <c r="F4680" t="s">
        <v>60</v>
      </c>
      <c r="G4680" t="s">
        <v>61</v>
      </c>
      <c r="H4680" s="7" t="s">
        <v>63</v>
      </c>
      <c r="I4680" s="7" t="s">
        <v>148</v>
      </c>
      <c r="J4680" t="s">
        <v>11</v>
      </c>
      <c r="K4680">
        <v>39.6</v>
      </c>
      <c r="L4680">
        <v>1</v>
      </c>
      <c r="M4680">
        <v>142</v>
      </c>
      <c r="N4680">
        <v>1.9870000000000001</v>
      </c>
    </row>
    <row r="4681" spans="1:14" x14ac:dyDescent="0.25">
      <c r="A4681" s="7">
        <v>778405</v>
      </c>
      <c r="B4681" s="7">
        <f t="shared" si="219"/>
        <v>0</v>
      </c>
      <c r="C4681" s="7">
        <f t="shared" si="220"/>
        <v>0</v>
      </c>
      <c r="D4681" s="7">
        <f t="shared" si="221"/>
        <v>0</v>
      </c>
      <c r="E4681" s="7">
        <v>431550</v>
      </c>
      <c r="F4681" t="s">
        <v>50</v>
      </c>
      <c r="G4681" t="s">
        <v>120</v>
      </c>
      <c r="H4681" s="7">
        <v>12</v>
      </c>
      <c r="I4681" s="7" t="s">
        <v>148</v>
      </c>
      <c r="J4681" t="s">
        <v>18</v>
      </c>
      <c r="K4681">
        <v>18.899999999999999</v>
      </c>
      <c r="L4681">
        <v>6</v>
      </c>
      <c r="M4681">
        <v>31.3</v>
      </c>
      <c r="N4681">
        <v>2.76</v>
      </c>
    </row>
    <row r="4682" spans="1:14" x14ac:dyDescent="0.25">
      <c r="A4682" s="7">
        <v>778791</v>
      </c>
      <c r="B4682" s="7">
        <f t="shared" si="219"/>
        <v>0</v>
      </c>
      <c r="C4682" s="7">
        <f t="shared" si="220"/>
        <v>0</v>
      </c>
      <c r="D4682" s="7">
        <f t="shared" si="221"/>
        <v>0</v>
      </c>
      <c r="E4682" s="7">
        <v>349683</v>
      </c>
      <c r="F4682" t="s">
        <v>50</v>
      </c>
      <c r="G4682" t="s">
        <v>92</v>
      </c>
      <c r="H4682" s="7">
        <v>20</v>
      </c>
      <c r="I4682" s="7" t="s">
        <v>148</v>
      </c>
      <c r="J4682" t="s">
        <v>18</v>
      </c>
      <c r="K4682">
        <v>79.7</v>
      </c>
      <c r="L4682">
        <v>4</v>
      </c>
      <c r="M4682">
        <v>52.4</v>
      </c>
      <c r="N4682">
        <v>2.76</v>
      </c>
    </row>
    <row r="4683" spans="1:14" x14ac:dyDescent="0.25">
      <c r="A4683" s="7">
        <v>778838</v>
      </c>
      <c r="B4683" s="7">
        <f t="shared" si="219"/>
        <v>0</v>
      </c>
      <c r="C4683" s="7">
        <f t="shared" si="220"/>
        <v>0</v>
      </c>
      <c r="D4683" s="7">
        <f t="shared" si="221"/>
        <v>0</v>
      </c>
      <c r="E4683" s="7">
        <v>501291</v>
      </c>
      <c r="F4683" t="s">
        <v>50</v>
      </c>
      <c r="G4683" t="s">
        <v>133</v>
      </c>
      <c r="H4683" s="7">
        <v>10</v>
      </c>
      <c r="I4683" s="7" t="s">
        <v>148</v>
      </c>
      <c r="J4683" t="s">
        <v>18</v>
      </c>
      <c r="K4683">
        <v>19.100000000000001</v>
      </c>
      <c r="L4683">
        <v>1</v>
      </c>
      <c r="M4683">
        <v>92</v>
      </c>
      <c r="N4683">
        <v>2.76</v>
      </c>
    </row>
    <row r="4684" spans="1:14" x14ac:dyDescent="0.25">
      <c r="A4684" s="7">
        <v>778848</v>
      </c>
      <c r="B4684" s="7">
        <f t="shared" si="219"/>
        <v>0</v>
      </c>
      <c r="C4684" s="7">
        <f t="shared" si="220"/>
        <v>0</v>
      </c>
      <c r="D4684" s="7">
        <f t="shared" si="221"/>
        <v>0</v>
      </c>
      <c r="E4684" s="7">
        <v>431517</v>
      </c>
      <c r="F4684" t="s">
        <v>50</v>
      </c>
      <c r="G4684" t="s">
        <v>114</v>
      </c>
      <c r="H4684" s="7">
        <v>5</v>
      </c>
      <c r="I4684" s="7" t="s">
        <v>148</v>
      </c>
      <c r="J4684" t="s">
        <v>18</v>
      </c>
      <c r="K4684">
        <v>24.5</v>
      </c>
      <c r="L4684">
        <v>1</v>
      </c>
      <c r="M4684">
        <v>92</v>
      </c>
      <c r="N4684">
        <v>2.76</v>
      </c>
    </row>
    <row r="4685" spans="1:14" x14ac:dyDescent="0.25">
      <c r="A4685" s="7">
        <v>778851</v>
      </c>
      <c r="B4685" s="7">
        <f t="shared" si="219"/>
        <v>1</v>
      </c>
      <c r="C4685" s="7">
        <f t="shared" si="220"/>
        <v>0</v>
      </c>
      <c r="D4685" s="7">
        <f t="shared" si="221"/>
        <v>1</v>
      </c>
      <c r="E4685" s="7">
        <v>447544</v>
      </c>
      <c r="F4685" t="s">
        <v>50</v>
      </c>
      <c r="G4685" t="s">
        <v>113</v>
      </c>
      <c r="H4685" s="7">
        <v>12</v>
      </c>
      <c r="I4685" s="7" t="s">
        <v>148</v>
      </c>
      <c r="J4685" t="s">
        <v>18</v>
      </c>
      <c r="K4685">
        <v>43.7</v>
      </c>
      <c r="L4685">
        <v>1</v>
      </c>
      <c r="M4685">
        <v>118.7</v>
      </c>
      <c r="N4685">
        <v>2.76</v>
      </c>
    </row>
    <row r="4686" spans="1:14" x14ac:dyDescent="0.25">
      <c r="A4686" s="7">
        <v>778851</v>
      </c>
      <c r="B4686" s="7">
        <f t="shared" si="219"/>
        <v>0</v>
      </c>
      <c r="C4686" s="7">
        <f t="shared" si="220"/>
        <v>1</v>
      </c>
      <c r="D4686" s="7">
        <f t="shared" si="221"/>
        <v>1</v>
      </c>
      <c r="E4686" s="7">
        <v>447544</v>
      </c>
      <c r="F4686" t="s">
        <v>50</v>
      </c>
      <c r="G4686" t="s">
        <v>113</v>
      </c>
      <c r="H4686" s="7">
        <v>12</v>
      </c>
      <c r="I4686" s="7" t="s">
        <v>148</v>
      </c>
      <c r="J4686" t="s">
        <v>18</v>
      </c>
      <c r="K4686">
        <v>43.7</v>
      </c>
      <c r="L4686">
        <v>1</v>
      </c>
      <c r="M4686">
        <v>118.7</v>
      </c>
      <c r="N4686">
        <v>2.76</v>
      </c>
    </row>
    <row r="4687" spans="1:14" x14ac:dyDescent="0.25">
      <c r="A4687" s="7">
        <v>779019</v>
      </c>
      <c r="B4687" s="7">
        <f t="shared" si="219"/>
        <v>0</v>
      </c>
      <c r="C4687" s="7">
        <f t="shared" si="220"/>
        <v>0</v>
      </c>
      <c r="D4687" s="7">
        <f t="shared" si="221"/>
        <v>0</v>
      </c>
      <c r="E4687" s="7">
        <v>431561</v>
      </c>
      <c r="F4687" t="s">
        <v>50</v>
      </c>
      <c r="G4687" t="s">
        <v>42</v>
      </c>
      <c r="H4687" s="7">
        <v>38</v>
      </c>
      <c r="I4687" s="7" t="s">
        <v>148</v>
      </c>
      <c r="J4687" t="s">
        <v>18</v>
      </c>
      <c r="K4687">
        <v>47.8</v>
      </c>
      <c r="L4687">
        <v>1</v>
      </c>
      <c r="M4687">
        <v>118.7</v>
      </c>
      <c r="N4687">
        <v>2.76</v>
      </c>
    </row>
    <row r="4688" spans="1:14" x14ac:dyDescent="0.25">
      <c r="A4688" s="7">
        <v>781962</v>
      </c>
      <c r="B4688" s="7">
        <f t="shared" si="219"/>
        <v>0</v>
      </c>
      <c r="C4688" s="7">
        <f t="shared" si="220"/>
        <v>0</v>
      </c>
      <c r="D4688" s="7">
        <f t="shared" si="221"/>
        <v>0</v>
      </c>
      <c r="E4688" s="7">
        <v>431517</v>
      </c>
      <c r="F4688" t="s">
        <v>50</v>
      </c>
      <c r="G4688" t="s">
        <v>114</v>
      </c>
      <c r="H4688" s="7">
        <v>5</v>
      </c>
      <c r="I4688" s="7" t="s">
        <v>148</v>
      </c>
      <c r="J4688" t="s">
        <v>18</v>
      </c>
      <c r="K4688">
        <v>14.5</v>
      </c>
      <c r="L4688">
        <v>1</v>
      </c>
      <c r="M4688">
        <v>92</v>
      </c>
      <c r="N4688">
        <v>2.76</v>
      </c>
    </row>
    <row r="4689" spans="1:14" x14ac:dyDescent="0.25">
      <c r="A4689" s="7">
        <v>782309</v>
      </c>
      <c r="B4689" s="7">
        <f t="shared" si="219"/>
        <v>0</v>
      </c>
      <c r="C4689" s="7">
        <f t="shared" si="220"/>
        <v>0</v>
      </c>
      <c r="D4689" s="7">
        <f t="shared" si="221"/>
        <v>0</v>
      </c>
      <c r="E4689" s="7">
        <v>431520</v>
      </c>
      <c r="F4689" t="s">
        <v>50</v>
      </c>
      <c r="G4689" t="s">
        <v>92</v>
      </c>
      <c r="H4689" s="7">
        <v>18</v>
      </c>
      <c r="I4689" s="7" t="s">
        <v>148</v>
      </c>
      <c r="J4689" t="s">
        <v>18</v>
      </c>
      <c r="K4689">
        <v>58.4</v>
      </c>
      <c r="L4689">
        <v>3</v>
      </c>
      <c r="M4689">
        <v>57</v>
      </c>
      <c r="N4689">
        <v>2.76</v>
      </c>
    </row>
    <row r="4690" spans="1:14" x14ac:dyDescent="0.25">
      <c r="A4690" s="7">
        <v>782494</v>
      </c>
      <c r="B4690" s="7">
        <f t="shared" si="219"/>
        <v>1</v>
      </c>
      <c r="C4690" s="7">
        <f t="shared" si="220"/>
        <v>0</v>
      </c>
      <c r="D4690" s="7">
        <f t="shared" si="221"/>
        <v>1</v>
      </c>
      <c r="E4690" s="7">
        <v>62292</v>
      </c>
      <c r="F4690" t="s">
        <v>54</v>
      </c>
      <c r="G4690" t="s">
        <v>55</v>
      </c>
      <c r="H4690" s="7">
        <v>11</v>
      </c>
      <c r="I4690" s="7" t="s">
        <v>148</v>
      </c>
      <c r="J4690" t="s">
        <v>18</v>
      </c>
      <c r="K4690">
        <v>114.4</v>
      </c>
      <c r="L4690">
        <v>5</v>
      </c>
      <c r="M4690">
        <v>49.4</v>
      </c>
      <c r="N4690">
        <v>2.76</v>
      </c>
    </row>
    <row r="4691" spans="1:14" x14ac:dyDescent="0.25">
      <c r="A4691" s="7">
        <v>782494</v>
      </c>
      <c r="B4691" s="7">
        <f t="shared" si="219"/>
        <v>0</v>
      </c>
      <c r="C4691" s="7">
        <f t="shared" si="220"/>
        <v>1</v>
      </c>
      <c r="D4691" s="7">
        <f t="shared" si="221"/>
        <v>1</v>
      </c>
      <c r="E4691" s="7">
        <v>62292</v>
      </c>
      <c r="F4691" t="s">
        <v>54</v>
      </c>
      <c r="G4691" t="s">
        <v>55</v>
      </c>
      <c r="H4691" s="7">
        <v>11</v>
      </c>
      <c r="I4691" s="7" t="s">
        <v>148</v>
      </c>
      <c r="J4691" t="s">
        <v>18</v>
      </c>
      <c r="K4691">
        <v>114.4</v>
      </c>
      <c r="L4691">
        <v>5</v>
      </c>
      <c r="M4691">
        <v>49.4</v>
      </c>
      <c r="N4691">
        <v>2.76</v>
      </c>
    </row>
    <row r="4692" spans="1:14" x14ac:dyDescent="0.25">
      <c r="A4692" s="7">
        <v>785220</v>
      </c>
      <c r="B4692" s="7">
        <f t="shared" si="219"/>
        <v>0</v>
      </c>
      <c r="C4692" s="7">
        <f t="shared" si="220"/>
        <v>0</v>
      </c>
      <c r="D4692" s="7">
        <f t="shared" si="221"/>
        <v>0</v>
      </c>
      <c r="E4692" s="7">
        <v>431550</v>
      </c>
      <c r="F4692" t="s">
        <v>50</v>
      </c>
      <c r="G4692" t="s">
        <v>120</v>
      </c>
      <c r="H4692" s="7">
        <v>12</v>
      </c>
      <c r="I4692" s="7" t="s">
        <v>148</v>
      </c>
      <c r="J4692" t="s">
        <v>18</v>
      </c>
      <c r="K4692">
        <v>25</v>
      </c>
      <c r="L4692">
        <v>1</v>
      </c>
      <c r="M4692">
        <v>92</v>
      </c>
      <c r="N4692">
        <v>2.76</v>
      </c>
    </row>
    <row r="4693" spans="1:14" x14ac:dyDescent="0.25">
      <c r="A4693" s="7">
        <v>785242</v>
      </c>
      <c r="B4693" s="7">
        <f t="shared" si="219"/>
        <v>0</v>
      </c>
      <c r="C4693" s="7">
        <f t="shared" si="220"/>
        <v>0</v>
      </c>
      <c r="D4693" s="7">
        <f t="shared" si="221"/>
        <v>0</v>
      </c>
      <c r="E4693" s="7">
        <v>431513</v>
      </c>
      <c r="F4693" t="s">
        <v>50</v>
      </c>
      <c r="G4693" t="s">
        <v>86</v>
      </c>
      <c r="H4693" s="7">
        <v>4</v>
      </c>
      <c r="I4693" s="7" t="s">
        <v>148</v>
      </c>
      <c r="J4693" t="s">
        <v>18</v>
      </c>
      <c r="K4693">
        <v>20.2</v>
      </c>
      <c r="L4693">
        <v>1</v>
      </c>
      <c r="M4693">
        <v>92</v>
      </c>
      <c r="N4693">
        <v>2.76</v>
      </c>
    </row>
    <row r="4694" spans="1:14" x14ac:dyDescent="0.25">
      <c r="A4694" s="7">
        <v>785344</v>
      </c>
      <c r="B4694" s="7">
        <f t="shared" si="219"/>
        <v>0</v>
      </c>
      <c r="C4694" s="7">
        <f t="shared" si="220"/>
        <v>0</v>
      </c>
      <c r="D4694" s="7">
        <f t="shared" si="221"/>
        <v>0</v>
      </c>
      <c r="E4694" s="7">
        <v>62290</v>
      </c>
      <c r="F4694" t="s">
        <v>54</v>
      </c>
      <c r="G4694" t="s">
        <v>55</v>
      </c>
      <c r="H4694" s="7">
        <v>7</v>
      </c>
      <c r="I4694" s="7" t="s">
        <v>148</v>
      </c>
      <c r="J4694" t="s">
        <v>18</v>
      </c>
      <c r="K4694">
        <v>81.400000000000006</v>
      </c>
      <c r="L4694">
        <v>1</v>
      </c>
      <c r="M4694">
        <v>134.30000000000001</v>
      </c>
      <c r="N4694">
        <v>2.76</v>
      </c>
    </row>
    <row r="4695" spans="1:14" x14ac:dyDescent="0.25">
      <c r="A4695" s="7">
        <v>785348</v>
      </c>
      <c r="B4695" s="7">
        <f t="shared" si="219"/>
        <v>0</v>
      </c>
      <c r="C4695" s="7">
        <f t="shared" si="220"/>
        <v>0</v>
      </c>
      <c r="D4695" s="7">
        <f t="shared" si="221"/>
        <v>0</v>
      </c>
      <c r="E4695" s="7">
        <v>515454</v>
      </c>
      <c r="F4695" t="s">
        <v>29</v>
      </c>
      <c r="G4695" t="s">
        <v>42</v>
      </c>
      <c r="H4695" s="7">
        <v>8</v>
      </c>
      <c r="I4695" s="7" t="s">
        <v>148</v>
      </c>
      <c r="J4695" t="s">
        <v>18</v>
      </c>
      <c r="K4695">
        <v>14.6</v>
      </c>
      <c r="L4695">
        <v>1</v>
      </c>
      <c r="M4695">
        <v>118.7</v>
      </c>
      <c r="N4695">
        <v>2.76</v>
      </c>
    </row>
    <row r="4696" spans="1:14" x14ac:dyDescent="0.25">
      <c r="A4696" s="7">
        <v>785452</v>
      </c>
      <c r="B4696" s="7">
        <f t="shared" si="219"/>
        <v>0</v>
      </c>
      <c r="C4696" s="7">
        <f t="shared" si="220"/>
        <v>0</v>
      </c>
      <c r="D4696" s="7">
        <f t="shared" si="221"/>
        <v>0</v>
      </c>
      <c r="E4696" s="7">
        <v>648495</v>
      </c>
      <c r="F4696" t="s">
        <v>139</v>
      </c>
      <c r="G4696" t="s">
        <v>140</v>
      </c>
      <c r="H4696" s="7" t="s">
        <v>141</v>
      </c>
      <c r="I4696" s="7" t="s">
        <v>148</v>
      </c>
      <c r="J4696" t="s">
        <v>11</v>
      </c>
      <c r="K4696">
        <v>36.6</v>
      </c>
      <c r="L4696">
        <v>1</v>
      </c>
      <c r="M4696">
        <v>167.6</v>
      </c>
      <c r="N4696">
        <v>1.9870000000000001</v>
      </c>
    </row>
    <row r="4697" spans="1:14" x14ac:dyDescent="0.25">
      <c r="A4697" s="7">
        <v>785632</v>
      </c>
      <c r="B4697" s="7">
        <f t="shared" si="219"/>
        <v>0</v>
      </c>
      <c r="C4697" s="7">
        <f t="shared" si="220"/>
        <v>0</v>
      </c>
      <c r="D4697" s="7">
        <f t="shared" si="221"/>
        <v>0</v>
      </c>
      <c r="E4697" s="7">
        <v>447453</v>
      </c>
      <c r="F4697" t="s">
        <v>50</v>
      </c>
      <c r="G4697" t="s">
        <v>104</v>
      </c>
      <c r="H4697" s="7">
        <v>19</v>
      </c>
      <c r="I4697" s="7" t="s">
        <v>148</v>
      </c>
      <c r="J4697" t="s">
        <v>18</v>
      </c>
      <c r="K4697">
        <v>22.3</v>
      </c>
      <c r="L4697">
        <v>1</v>
      </c>
      <c r="M4697">
        <v>92</v>
      </c>
      <c r="N4697">
        <v>2.76</v>
      </c>
    </row>
    <row r="4698" spans="1:14" x14ac:dyDescent="0.25">
      <c r="A4698" s="7">
        <v>785750</v>
      </c>
      <c r="B4698" s="7">
        <f t="shared" si="219"/>
        <v>0</v>
      </c>
      <c r="C4698" s="7">
        <f t="shared" si="220"/>
        <v>0</v>
      </c>
      <c r="D4698" s="7">
        <f t="shared" si="221"/>
        <v>0</v>
      </c>
      <c r="E4698" s="7">
        <v>431544</v>
      </c>
      <c r="F4698" t="s">
        <v>50</v>
      </c>
      <c r="G4698" t="s">
        <v>89</v>
      </c>
      <c r="H4698" s="7">
        <v>22</v>
      </c>
      <c r="I4698" s="7" t="s">
        <v>148</v>
      </c>
      <c r="J4698" t="s">
        <v>18</v>
      </c>
      <c r="K4698">
        <v>69.3</v>
      </c>
      <c r="L4698">
        <v>1</v>
      </c>
      <c r="M4698">
        <v>134.30000000000001</v>
      </c>
      <c r="N4698">
        <v>2.76</v>
      </c>
    </row>
    <row r="4699" spans="1:14" x14ac:dyDescent="0.25">
      <c r="A4699" s="7">
        <v>789077</v>
      </c>
      <c r="B4699" s="7">
        <f t="shared" si="219"/>
        <v>0</v>
      </c>
      <c r="C4699" s="7">
        <f t="shared" si="220"/>
        <v>0</v>
      </c>
      <c r="D4699" s="7">
        <f t="shared" si="221"/>
        <v>0</v>
      </c>
      <c r="E4699" s="7">
        <v>431544</v>
      </c>
      <c r="F4699" t="s">
        <v>50</v>
      </c>
      <c r="G4699" t="s">
        <v>89</v>
      </c>
      <c r="H4699" s="7">
        <v>22</v>
      </c>
      <c r="I4699" s="7" t="s">
        <v>148</v>
      </c>
      <c r="J4699" t="s">
        <v>18</v>
      </c>
      <c r="K4699">
        <v>52.5</v>
      </c>
      <c r="L4699">
        <v>1</v>
      </c>
      <c r="M4699">
        <v>118.7</v>
      </c>
      <c r="N4699">
        <v>2.76</v>
      </c>
    </row>
    <row r="4700" spans="1:14" x14ac:dyDescent="0.25">
      <c r="A4700" s="7">
        <v>789233</v>
      </c>
      <c r="B4700" s="7">
        <f t="shared" si="219"/>
        <v>0</v>
      </c>
      <c r="C4700" s="7">
        <f t="shared" si="220"/>
        <v>0</v>
      </c>
      <c r="D4700" s="7">
        <f t="shared" si="221"/>
        <v>0</v>
      </c>
      <c r="E4700" s="7">
        <v>425328</v>
      </c>
      <c r="F4700" t="s">
        <v>50</v>
      </c>
      <c r="G4700" t="s">
        <v>16</v>
      </c>
      <c r="H4700" s="7">
        <v>5</v>
      </c>
      <c r="I4700" s="7" t="s">
        <v>148</v>
      </c>
      <c r="J4700" t="s">
        <v>11</v>
      </c>
      <c r="K4700">
        <v>24.5</v>
      </c>
      <c r="L4700">
        <v>1</v>
      </c>
      <c r="M4700">
        <v>142</v>
      </c>
      <c r="N4700">
        <v>1.9870000000000001</v>
      </c>
    </row>
    <row r="4701" spans="1:14" x14ac:dyDescent="0.25">
      <c r="A4701" s="7">
        <v>789292</v>
      </c>
      <c r="B4701" s="7">
        <f t="shared" si="219"/>
        <v>0</v>
      </c>
      <c r="C4701" s="7">
        <f t="shared" si="220"/>
        <v>0</v>
      </c>
      <c r="D4701" s="7">
        <f t="shared" si="221"/>
        <v>0</v>
      </c>
      <c r="E4701" s="7">
        <v>431276</v>
      </c>
      <c r="F4701" t="s">
        <v>50</v>
      </c>
      <c r="G4701" t="s">
        <v>86</v>
      </c>
      <c r="H4701" s="7">
        <v>10</v>
      </c>
      <c r="I4701" s="7" t="s">
        <v>148</v>
      </c>
      <c r="J4701" t="s">
        <v>18</v>
      </c>
      <c r="K4701">
        <v>20.100000000000001</v>
      </c>
      <c r="L4701">
        <v>1</v>
      </c>
      <c r="M4701">
        <v>92</v>
      </c>
      <c r="N4701">
        <v>2.76</v>
      </c>
    </row>
    <row r="4702" spans="1:14" x14ac:dyDescent="0.25">
      <c r="A4702" s="7">
        <v>789702</v>
      </c>
      <c r="B4702" s="7">
        <f t="shared" si="219"/>
        <v>0</v>
      </c>
      <c r="C4702" s="7">
        <f t="shared" si="220"/>
        <v>0</v>
      </c>
      <c r="D4702" s="7">
        <f t="shared" si="221"/>
        <v>0</v>
      </c>
      <c r="E4702" s="7">
        <v>58190</v>
      </c>
      <c r="F4702" t="s">
        <v>29</v>
      </c>
      <c r="G4702" t="s">
        <v>30</v>
      </c>
      <c r="H4702" s="7">
        <v>16</v>
      </c>
      <c r="I4702" s="7" t="s">
        <v>148</v>
      </c>
      <c r="J4702" t="s">
        <v>18</v>
      </c>
      <c r="K4702">
        <v>63.1</v>
      </c>
      <c r="L4702">
        <v>3</v>
      </c>
      <c r="M4702">
        <v>64.5</v>
      </c>
      <c r="N4702">
        <v>2.76</v>
      </c>
    </row>
    <row r="4703" spans="1:14" x14ac:dyDescent="0.25">
      <c r="A4703" s="7">
        <v>789925</v>
      </c>
      <c r="B4703" s="7">
        <f t="shared" si="219"/>
        <v>0</v>
      </c>
      <c r="C4703" s="7">
        <f t="shared" si="220"/>
        <v>0</v>
      </c>
      <c r="D4703" s="7">
        <f t="shared" si="221"/>
        <v>0</v>
      </c>
      <c r="E4703" s="7">
        <v>250391</v>
      </c>
      <c r="F4703" t="s">
        <v>52</v>
      </c>
      <c r="G4703" t="s">
        <v>78</v>
      </c>
      <c r="H4703" s="7">
        <v>1</v>
      </c>
      <c r="I4703" s="7" t="s">
        <v>148</v>
      </c>
      <c r="J4703" t="s">
        <v>18</v>
      </c>
      <c r="K4703">
        <v>32.299999999999997</v>
      </c>
      <c r="L4703">
        <v>1</v>
      </c>
      <c r="M4703">
        <v>92</v>
      </c>
      <c r="N4703">
        <v>2.76</v>
      </c>
    </row>
    <row r="4704" spans="1:14" x14ac:dyDescent="0.25">
      <c r="A4704" s="7">
        <v>821436</v>
      </c>
      <c r="B4704" s="7">
        <f t="shared" si="219"/>
        <v>0</v>
      </c>
      <c r="C4704" s="7">
        <f t="shared" si="220"/>
        <v>0</v>
      </c>
      <c r="D4704" s="7">
        <f t="shared" si="221"/>
        <v>0</v>
      </c>
      <c r="E4704" s="7">
        <v>425338</v>
      </c>
      <c r="F4704" t="s">
        <v>50</v>
      </c>
      <c r="G4704" t="s">
        <v>96</v>
      </c>
      <c r="H4704" s="7" t="s">
        <v>97</v>
      </c>
      <c r="I4704" s="7" t="s">
        <v>148</v>
      </c>
      <c r="J4704" t="s">
        <v>18</v>
      </c>
      <c r="K4704">
        <v>74.3</v>
      </c>
      <c r="L4704">
        <v>2</v>
      </c>
      <c r="M4704">
        <v>83.2</v>
      </c>
      <c r="N4704">
        <v>2.76</v>
      </c>
    </row>
    <row r="4705" spans="1:14" x14ac:dyDescent="0.25">
      <c r="A4705" s="7">
        <v>821726</v>
      </c>
      <c r="B4705" s="7">
        <f t="shared" si="219"/>
        <v>0</v>
      </c>
      <c r="C4705" s="7">
        <f t="shared" si="220"/>
        <v>0</v>
      </c>
      <c r="D4705" s="7">
        <f t="shared" si="221"/>
        <v>0</v>
      </c>
      <c r="E4705" s="7">
        <v>431514</v>
      </c>
      <c r="F4705" t="s">
        <v>50</v>
      </c>
      <c r="G4705" t="s">
        <v>86</v>
      </c>
      <c r="H4705" s="7">
        <v>8</v>
      </c>
      <c r="I4705" s="7" t="s">
        <v>148</v>
      </c>
      <c r="J4705" t="s">
        <v>18</v>
      </c>
      <c r="K4705">
        <v>37.299999999999997</v>
      </c>
      <c r="L4705">
        <v>1</v>
      </c>
      <c r="M4705">
        <v>92</v>
      </c>
      <c r="N4705">
        <v>2.76</v>
      </c>
    </row>
    <row r="4706" spans="1:14" x14ac:dyDescent="0.25">
      <c r="A4706" s="7">
        <v>821939</v>
      </c>
      <c r="B4706" s="7">
        <f t="shared" si="219"/>
        <v>0</v>
      </c>
      <c r="C4706" s="7">
        <f t="shared" si="220"/>
        <v>0</v>
      </c>
      <c r="D4706" s="7">
        <f t="shared" si="221"/>
        <v>0</v>
      </c>
      <c r="E4706" s="7">
        <v>533799</v>
      </c>
      <c r="F4706" t="s">
        <v>50</v>
      </c>
      <c r="G4706" t="s">
        <v>120</v>
      </c>
      <c r="H4706" s="7">
        <v>6</v>
      </c>
      <c r="I4706" s="7" t="s">
        <v>148</v>
      </c>
      <c r="J4706" t="s">
        <v>18</v>
      </c>
      <c r="K4706">
        <v>24.8</v>
      </c>
      <c r="L4706">
        <v>1</v>
      </c>
      <c r="M4706">
        <v>92</v>
      </c>
      <c r="N4706">
        <v>2.76</v>
      </c>
    </row>
    <row r="4707" spans="1:14" x14ac:dyDescent="0.25">
      <c r="A4707" s="7">
        <v>822225</v>
      </c>
      <c r="B4707" s="7">
        <f t="shared" si="219"/>
        <v>1</v>
      </c>
      <c r="C4707" s="7">
        <f t="shared" si="220"/>
        <v>0</v>
      </c>
      <c r="D4707" s="7">
        <f t="shared" si="221"/>
        <v>1</v>
      </c>
      <c r="E4707" s="7">
        <v>821885</v>
      </c>
      <c r="F4707" t="s">
        <v>139</v>
      </c>
      <c r="G4707" t="s">
        <v>143</v>
      </c>
      <c r="H4707" s="7">
        <v>2</v>
      </c>
      <c r="I4707" s="7" t="s">
        <v>148</v>
      </c>
      <c r="J4707" t="s">
        <v>11</v>
      </c>
      <c r="K4707">
        <v>58.5</v>
      </c>
      <c r="L4707">
        <v>4</v>
      </c>
      <c r="M4707">
        <v>55.4</v>
      </c>
      <c r="N4707">
        <v>1.9870000000000001</v>
      </c>
    </row>
    <row r="4708" spans="1:14" x14ac:dyDescent="0.25">
      <c r="A4708" s="7">
        <v>822225</v>
      </c>
      <c r="B4708" s="7">
        <f t="shared" si="219"/>
        <v>1</v>
      </c>
      <c r="C4708" s="7">
        <f t="shared" si="220"/>
        <v>1</v>
      </c>
      <c r="D4708" s="7">
        <f t="shared" si="221"/>
        <v>2</v>
      </c>
      <c r="E4708" s="7">
        <v>821885</v>
      </c>
      <c r="F4708" t="s">
        <v>139</v>
      </c>
      <c r="G4708" t="s">
        <v>143</v>
      </c>
      <c r="H4708" s="7">
        <v>2</v>
      </c>
      <c r="I4708" s="7" t="s">
        <v>148</v>
      </c>
      <c r="J4708" t="s">
        <v>11</v>
      </c>
      <c r="K4708">
        <v>58.5</v>
      </c>
      <c r="L4708">
        <v>4</v>
      </c>
      <c r="M4708">
        <v>55.4</v>
      </c>
      <c r="N4708">
        <v>1.9870000000000001</v>
      </c>
    </row>
    <row r="4709" spans="1:14" x14ac:dyDescent="0.25">
      <c r="A4709" s="7">
        <v>822225</v>
      </c>
      <c r="B4709" s="7">
        <f t="shared" si="219"/>
        <v>1</v>
      </c>
      <c r="C4709" s="7">
        <f t="shared" si="220"/>
        <v>1</v>
      </c>
      <c r="D4709" s="7">
        <f t="shared" si="221"/>
        <v>2</v>
      </c>
      <c r="E4709" s="7">
        <v>821885</v>
      </c>
      <c r="F4709" t="s">
        <v>139</v>
      </c>
      <c r="G4709" t="s">
        <v>143</v>
      </c>
      <c r="H4709" s="7">
        <v>2</v>
      </c>
      <c r="I4709" s="7" t="s">
        <v>148</v>
      </c>
      <c r="J4709" t="s">
        <v>11</v>
      </c>
      <c r="K4709">
        <v>58.5</v>
      </c>
      <c r="L4709">
        <v>4</v>
      </c>
      <c r="M4709">
        <v>55.4</v>
      </c>
      <c r="N4709">
        <v>1.9870000000000001</v>
      </c>
    </row>
    <row r="4710" spans="1:14" x14ac:dyDescent="0.25">
      <c r="A4710" s="7">
        <v>822225</v>
      </c>
      <c r="B4710" s="7">
        <f t="shared" si="219"/>
        <v>0</v>
      </c>
      <c r="C4710" s="7">
        <f t="shared" si="220"/>
        <v>1</v>
      </c>
      <c r="D4710" s="7">
        <f t="shared" si="221"/>
        <v>1</v>
      </c>
      <c r="E4710" s="7">
        <v>821885</v>
      </c>
      <c r="F4710" t="s">
        <v>139</v>
      </c>
      <c r="G4710" t="s">
        <v>143</v>
      </c>
      <c r="H4710" s="7">
        <v>2</v>
      </c>
      <c r="I4710" s="7" t="s">
        <v>148</v>
      </c>
      <c r="J4710" t="s">
        <v>11</v>
      </c>
      <c r="K4710">
        <v>58.5</v>
      </c>
      <c r="L4710">
        <v>4</v>
      </c>
      <c r="M4710">
        <v>55.4</v>
      </c>
      <c r="N4710">
        <v>1.9870000000000001</v>
      </c>
    </row>
    <row r="4711" spans="1:14" x14ac:dyDescent="0.25">
      <c r="A4711" s="7">
        <v>822227</v>
      </c>
      <c r="B4711" s="7">
        <f t="shared" si="219"/>
        <v>1</v>
      </c>
      <c r="C4711" s="7">
        <f t="shared" si="220"/>
        <v>0</v>
      </c>
      <c r="D4711" s="7">
        <f t="shared" si="221"/>
        <v>1</v>
      </c>
      <c r="E4711" s="7">
        <v>821885</v>
      </c>
      <c r="F4711" t="s">
        <v>139</v>
      </c>
      <c r="G4711" t="s">
        <v>143</v>
      </c>
      <c r="H4711" s="7">
        <v>2</v>
      </c>
      <c r="I4711" s="7" t="s">
        <v>148</v>
      </c>
      <c r="J4711" t="s">
        <v>11</v>
      </c>
      <c r="K4711">
        <v>52</v>
      </c>
      <c r="L4711">
        <v>1</v>
      </c>
      <c r="M4711">
        <v>142</v>
      </c>
      <c r="N4711">
        <v>1.9870000000000001</v>
      </c>
    </row>
    <row r="4712" spans="1:14" x14ac:dyDescent="0.25">
      <c r="A4712" s="7">
        <v>822227</v>
      </c>
      <c r="B4712" s="7">
        <f t="shared" si="219"/>
        <v>1</v>
      </c>
      <c r="C4712" s="7">
        <f t="shared" si="220"/>
        <v>1</v>
      </c>
      <c r="D4712" s="7">
        <f t="shared" si="221"/>
        <v>2</v>
      </c>
      <c r="E4712" s="7">
        <v>821885</v>
      </c>
      <c r="F4712" t="s">
        <v>139</v>
      </c>
      <c r="G4712" t="s">
        <v>143</v>
      </c>
      <c r="H4712" s="7">
        <v>2</v>
      </c>
      <c r="I4712" s="7" t="s">
        <v>148</v>
      </c>
      <c r="J4712" t="s">
        <v>11</v>
      </c>
      <c r="K4712">
        <v>52</v>
      </c>
      <c r="L4712">
        <v>1</v>
      </c>
      <c r="M4712">
        <v>142</v>
      </c>
      <c r="N4712">
        <v>1.9870000000000001</v>
      </c>
    </row>
    <row r="4713" spans="1:14" x14ac:dyDescent="0.25">
      <c r="A4713" s="7">
        <v>822227</v>
      </c>
      <c r="B4713" s="7">
        <f t="shared" si="219"/>
        <v>1</v>
      </c>
      <c r="C4713" s="7">
        <f t="shared" si="220"/>
        <v>1</v>
      </c>
      <c r="D4713" s="7">
        <f t="shared" si="221"/>
        <v>2</v>
      </c>
      <c r="E4713" s="7">
        <v>821885</v>
      </c>
      <c r="F4713" t="s">
        <v>139</v>
      </c>
      <c r="G4713" t="s">
        <v>143</v>
      </c>
      <c r="H4713" s="7">
        <v>2</v>
      </c>
      <c r="I4713" s="7" t="s">
        <v>148</v>
      </c>
      <c r="J4713" t="s">
        <v>11</v>
      </c>
      <c r="K4713">
        <v>52</v>
      </c>
      <c r="L4713">
        <v>1</v>
      </c>
      <c r="M4713">
        <v>142</v>
      </c>
      <c r="N4713">
        <v>1.9870000000000001</v>
      </c>
    </row>
    <row r="4714" spans="1:14" x14ac:dyDescent="0.25">
      <c r="A4714" s="7">
        <v>822227</v>
      </c>
      <c r="B4714" s="7">
        <f t="shared" si="219"/>
        <v>0</v>
      </c>
      <c r="C4714" s="7">
        <f t="shared" si="220"/>
        <v>1</v>
      </c>
      <c r="D4714" s="7">
        <f t="shared" si="221"/>
        <v>1</v>
      </c>
      <c r="E4714" s="7">
        <v>821885</v>
      </c>
      <c r="F4714" t="s">
        <v>139</v>
      </c>
      <c r="G4714" t="s">
        <v>143</v>
      </c>
      <c r="H4714" s="7">
        <v>2</v>
      </c>
      <c r="I4714" s="7" t="s">
        <v>148</v>
      </c>
      <c r="J4714" t="s">
        <v>11</v>
      </c>
      <c r="K4714">
        <v>52</v>
      </c>
      <c r="L4714">
        <v>1</v>
      </c>
      <c r="M4714">
        <v>142</v>
      </c>
      <c r="N4714">
        <v>1.9870000000000001</v>
      </c>
    </row>
    <row r="4715" spans="1:14" x14ac:dyDescent="0.25">
      <c r="A4715" s="7">
        <v>822228</v>
      </c>
      <c r="B4715" s="7">
        <f t="shared" si="219"/>
        <v>1</v>
      </c>
      <c r="C4715" s="7">
        <f t="shared" si="220"/>
        <v>0</v>
      </c>
      <c r="D4715" s="7">
        <f t="shared" si="221"/>
        <v>1</v>
      </c>
      <c r="E4715" s="7">
        <v>821885</v>
      </c>
      <c r="F4715" t="s">
        <v>139</v>
      </c>
      <c r="G4715" t="s">
        <v>143</v>
      </c>
      <c r="H4715" s="7">
        <v>2</v>
      </c>
      <c r="I4715" s="7" t="s">
        <v>148</v>
      </c>
      <c r="J4715" t="s">
        <v>11</v>
      </c>
      <c r="K4715">
        <v>29.9</v>
      </c>
      <c r="L4715">
        <v>1</v>
      </c>
      <c r="M4715">
        <v>142</v>
      </c>
      <c r="N4715">
        <v>1.9870000000000001</v>
      </c>
    </row>
    <row r="4716" spans="1:14" x14ac:dyDescent="0.25">
      <c r="A4716" s="7">
        <v>822228</v>
      </c>
      <c r="B4716" s="7">
        <f t="shared" si="219"/>
        <v>1</v>
      </c>
      <c r="C4716" s="7">
        <f t="shared" si="220"/>
        <v>1</v>
      </c>
      <c r="D4716" s="7">
        <f t="shared" si="221"/>
        <v>2</v>
      </c>
      <c r="E4716" s="7">
        <v>821885</v>
      </c>
      <c r="F4716" t="s">
        <v>139</v>
      </c>
      <c r="G4716" t="s">
        <v>143</v>
      </c>
      <c r="H4716" s="7">
        <v>2</v>
      </c>
      <c r="I4716" s="7" t="s">
        <v>148</v>
      </c>
      <c r="J4716" t="s">
        <v>11</v>
      </c>
      <c r="K4716">
        <v>29.9</v>
      </c>
      <c r="L4716">
        <v>1</v>
      </c>
      <c r="M4716">
        <v>142</v>
      </c>
      <c r="N4716">
        <v>1.9870000000000001</v>
      </c>
    </row>
    <row r="4717" spans="1:14" x14ac:dyDescent="0.25">
      <c r="A4717" s="7">
        <v>822228</v>
      </c>
      <c r="B4717" s="7">
        <f t="shared" si="219"/>
        <v>1</v>
      </c>
      <c r="C4717" s="7">
        <f t="shared" si="220"/>
        <v>1</v>
      </c>
      <c r="D4717" s="7">
        <f t="shared" si="221"/>
        <v>2</v>
      </c>
      <c r="E4717" s="7">
        <v>821885</v>
      </c>
      <c r="F4717" t="s">
        <v>139</v>
      </c>
      <c r="G4717" t="s">
        <v>143</v>
      </c>
      <c r="H4717" s="7">
        <v>2</v>
      </c>
      <c r="I4717" s="7" t="s">
        <v>148</v>
      </c>
      <c r="J4717" t="s">
        <v>11</v>
      </c>
      <c r="K4717">
        <v>29.9</v>
      </c>
      <c r="L4717">
        <v>1</v>
      </c>
      <c r="M4717">
        <v>142</v>
      </c>
      <c r="N4717">
        <v>1.9870000000000001</v>
      </c>
    </row>
    <row r="4718" spans="1:14" x14ac:dyDescent="0.25">
      <c r="A4718" s="7">
        <v>822228</v>
      </c>
      <c r="B4718" s="7">
        <f t="shared" si="219"/>
        <v>0</v>
      </c>
      <c r="C4718" s="7">
        <f t="shared" si="220"/>
        <v>1</v>
      </c>
      <c r="D4718" s="7">
        <f t="shared" si="221"/>
        <v>1</v>
      </c>
      <c r="E4718" s="7">
        <v>821885</v>
      </c>
      <c r="F4718" t="s">
        <v>139</v>
      </c>
      <c r="G4718" t="s">
        <v>143</v>
      </c>
      <c r="H4718" s="7">
        <v>2</v>
      </c>
      <c r="I4718" s="7" t="s">
        <v>148</v>
      </c>
      <c r="J4718" t="s">
        <v>11</v>
      </c>
      <c r="K4718">
        <v>29.9</v>
      </c>
      <c r="L4718">
        <v>1</v>
      </c>
      <c r="M4718">
        <v>142</v>
      </c>
      <c r="N4718">
        <v>1.9870000000000001</v>
      </c>
    </row>
    <row r="4719" spans="1:14" x14ac:dyDescent="0.25">
      <c r="A4719" s="7">
        <v>822229</v>
      </c>
      <c r="B4719" s="7">
        <f t="shared" si="219"/>
        <v>1</v>
      </c>
      <c r="C4719" s="7">
        <f t="shared" si="220"/>
        <v>0</v>
      </c>
      <c r="D4719" s="7">
        <f t="shared" si="221"/>
        <v>1</v>
      </c>
      <c r="E4719" s="7">
        <v>821885</v>
      </c>
      <c r="F4719" t="s">
        <v>139</v>
      </c>
      <c r="G4719" t="s">
        <v>143</v>
      </c>
      <c r="H4719" s="7">
        <v>2</v>
      </c>
      <c r="I4719" s="7" t="s">
        <v>148</v>
      </c>
      <c r="J4719" t="s">
        <v>11</v>
      </c>
      <c r="K4719">
        <v>58.6</v>
      </c>
      <c r="L4719">
        <v>2</v>
      </c>
      <c r="M4719">
        <v>88</v>
      </c>
      <c r="N4719">
        <v>1.9870000000000001</v>
      </c>
    </row>
    <row r="4720" spans="1:14" x14ac:dyDescent="0.25">
      <c r="A4720" s="7">
        <v>822229</v>
      </c>
      <c r="B4720" s="7">
        <f t="shared" si="219"/>
        <v>1</v>
      </c>
      <c r="C4720" s="7">
        <f t="shared" si="220"/>
        <v>1</v>
      </c>
      <c r="D4720" s="7">
        <f t="shared" si="221"/>
        <v>2</v>
      </c>
      <c r="E4720" s="7">
        <v>821885</v>
      </c>
      <c r="F4720" t="s">
        <v>139</v>
      </c>
      <c r="G4720" t="s">
        <v>143</v>
      </c>
      <c r="H4720" s="7">
        <v>2</v>
      </c>
      <c r="I4720" s="7" t="s">
        <v>148</v>
      </c>
      <c r="J4720" t="s">
        <v>11</v>
      </c>
      <c r="K4720">
        <v>58.6</v>
      </c>
      <c r="L4720">
        <v>2</v>
      </c>
      <c r="M4720">
        <v>88</v>
      </c>
      <c r="N4720">
        <v>1.9870000000000001</v>
      </c>
    </row>
    <row r="4721" spans="1:14" x14ac:dyDescent="0.25">
      <c r="A4721" s="7">
        <v>822229</v>
      </c>
      <c r="B4721" s="7">
        <f t="shared" si="219"/>
        <v>1</v>
      </c>
      <c r="C4721" s="7">
        <f t="shared" si="220"/>
        <v>1</v>
      </c>
      <c r="D4721" s="7">
        <f t="shared" si="221"/>
        <v>2</v>
      </c>
      <c r="E4721" s="7">
        <v>821885</v>
      </c>
      <c r="F4721" t="s">
        <v>139</v>
      </c>
      <c r="G4721" t="s">
        <v>143</v>
      </c>
      <c r="H4721" s="7">
        <v>2</v>
      </c>
      <c r="I4721" s="7" t="s">
        <v>148</v>
      </c>
      <c r="J4721" t="s">
        <v>11</v>
      </c>
      <c r="K4721">
        <v>58.6</v>
      </c>
      <c r="L4721">
        <v>2</v>
      </c>
      <c r="M4721">
        <v>88</v>
      </c>
      <c r="N4721">
        <v>1.9870000000000001</v>
      </c>
    </row>
    <row r="4722" spans="1:14" x14ac:dyDescent="0.25">
      <c r="A4722" s="7">
        <v>822229</v>
      </c>
      <c r="B4722" s="7">
        <f t="shared" si="219"/>
        <v>0</v>
      </c>
      <c r="C4722" s="7">
        <f t="shared" si="220"/>
        <v>1</v>
      </c>
      <c r="D4722" s="7">
        <f t="shared" si="221"/>
        <v>1</v>
      </c>
      <c r="E4722" s="7">
        <v>821885</v>
      </c>
      <c r="F4722" t="s">
        <v>139</v>
      </c>
      <c r="G4722" t="s">
        <v>143</v>
      </c>
      <c r="H4722" s="7">
        <v>2</v>
      </c>
      <c r="I4722" s="7" t="s">
        <v>148</v>
      </c>
      <c r="J4722" t="s">
        <v>11</v>
      </c>
      <c r="K4722">
        <v>58.6</v>
      </c>
      <c r="L4722">
        <v>2</v>
      </c>
      <c r="M4722">
        <v>88</v>
      </c>
      <c r="N4722">
        <v>1.9870000000000001</v>
      </c>
    </row>
    <row r="4723" spans="1:14" x14ac:dyDescent="0.25">
      <c r="A4723" s="7">
        <v>822230</v>
      </c>
      <c r="B4723" s="7">
        <f t="shared" si="219"/>
        <v>1</v>
      </c>
      <c r="C4723" s="7">
        <f t="shared" si="220"/>
        <v>0</v>
      </c>
      <c r="D4723" s="7">
        <f t="shared" si="221"/>
        <v>1</v>
      </c>
      <c r="E4723" s="7">
        <v>821885</v>
      </c>
      <c r="F4723" t="s">
        <v>139</v>
      </c>
      <c r="G4723" t="s">
        <v>143</v>
      </c>
      <c r="H4723" s="7">
        <v>2</v>
      </c>
      <c r="I4723" s="7" t="s">
        <v>148</v>
      </c>
      <c r="J4723" t="s">
        <v>11</v>
      </c>
      <c r="K4723">
        <v>61.2</v>
      </c>
      <c r="L4723">
        <v>3</v>
      </c>
      <c r="M4723">
        <v>87.9</v>
      </c>
      <c r="N4723">
        <v>1.9870000000000001</v>
      </c>
    </row>
    <row r="4724" spans="1:14" x14ac:dyDescent="0.25">
      <c r="A4724" s="7">
        <v>822230</v>
      </c>
      <c r="B4724" s="7">
        <f t="shared" si="219"/>
        <v>1</v>
      </c>
      <c r="C4724" s="7">
        <f t="shared" si="220"/>
        <v>1</v>
      </c>
      <c r="D4724" s="7">
        <f t="shared" si="221"/>
        <v>2</v>
      </c>
      <c r="E4724" s="7">
        <v>821885</v>
      </c>
      <c r="F4724" t="s">
        <v>139</v>
      </c>
      <c r="G4724" t="s">
        <v>143</v>
      </c>
      <c r="H4724" s="7">
        <v>2</v>
      </c>
      <c r="I4724" s="7" t="s">
        <v>148</v>
      </c>
      <c r="J4724" t="s">
        <v>11</v>
      </c>
      <c r="K4724">
        <v>61.2</v>
      </c>
      <c r="L4724">
        <v>3</v>
      </c>
      <c r="M4724">
        <v>87.9</v>
      </c>
      <c r="N4724">
        <v>1.9870000000000001</v>
      </c>
    </row>
    <row r="4725" spans="1:14" x14ac:dyDescent="0.25">
      <c r="A4725" s="7">
        <v>822230</v>
      </c>
      <c r="B4725" s="7">
        <f t="shared" si="219"/>
        <v>1</v>
      </c>
      <c r="C4725" s="7">
        <f t="shared" si="220"/>
        <v>1</v>
      </c>
      <c r="D4725" s="7">
        <f t="shared" si="221"/>
        <v>2</v>
      </c>
      <c r="E4725" s="7">
        <v>821885</v>
      </c>
      <c r="F4725" t="s">
        <v>139</v>
      </c>
      <c r="G4725" t="s">
        <v>143</v>
      </c>
      <c r="H4725" s="7">
        <v>2</v>
      </c>
      <c r="I4725" s="7" t="s">
        <v>148</v>
      </c>
      <c r="J4725" t="s">
        <v>11</v>
      </c>
      <c r="K4725">
        <v>61.2</v>
      </c>
      <c r="L4725">
        <v>3</v>
      </c>
      <c r="M4725">
        <v>87.9</v>
      </c>
      <c r="N4725">
        <v>1.9870000000000001</v>
      </c>
    </row>
    <row r="4726" spans="1:14" x14ac:dyDescent="0.25">
      <c r="A4726" s="7">
        <v>822230</v>
      </c>
      <c r="B4726" s="7">
        <f t="shared" si="219"/>
        <v>0</v>
      </c>
      <c r="C4726" s="7">
        <f t="shared" si="220"/>
        <v>1</v>
      </c>
      <c r="D4726" s="7">
        <f t="shared" si="221"/>
        <v>1</v>
      </c>
      <c r="E4726" s="7">
        <v>821885</v>
      </c>
      <c r="F4726" t="s">
        <v>139</v>
      </c>
      <c r="G4726" t="s">
        <v>143</v>
      </c>
      <c r="H4726" s="7">
        <v>2</v>
      </c>
      <c r="I4726" s="7" t="s">
        <v>148</v>
      </c>
      <c r="J4726" t="s">
        <v>11</v>
      </c>
      <c r="K4726">
        <v>61.2</v>
      </c>
      <c r="L4726">
        <v>3</v>
      </c>
      <c r="M4726">
        <v>87.9</v>
      </c>
      <c r="N4726">
        <v>1.9870000000000001</v>
      </c>
    </row>
    <row r="4727" spans="1:14" x14ac:dyDescent="0.25">
      <c r="A4727" s="7">
        <v>822231</v>
      </c>
      <c r="B4727" s="7">
        <f t="shared" si="219"/>
        <v>1</v>
      </c>
      <c r="C4727" s="7">
        <f t="shared" si="220"/>
        <v>0</v>
      </c>
      <c r="D4727" s="7">
        <f t="shared" si="221"/>
        <v>1</v>
      </c>
      <c r="E4727" s="7">
        <v>821885</v>
      </c>
      <c r="F4727" t="s">
        <v>139</v>
      </c>
      <c r="G4727" t="s">
        <v>143</v>
      </c>
      <c r="H4727" s="7">
        <v>2</v>
      </c>
      <c r="I4727" s="7" t="s">
        <v>148</v>
      </c>
      <c r="J4727" t="s">
        <v>11</v>
      </c>
      <c r="K4727">
        <v>40.799999999999997</v>
      </c>
      <c r="L4727">
        <v>1</v>
      </c>
      <c r="M4727">
        <v>167.6</v>
      </c>
      <c r="N4727">
        <v>1.9870000000000001</v>
      </c>
    </row>
    <row r="4728" spans="1:14" x14ac:dyDescent="0.25">
      <c r="A4728" s="7">
        <v>822231</v>
      </c>
      <c r="B4728" s="7">
        <f t="shared" si="219"/>
        <v>1</v>
      </c>
      <c r="C4728" s="7">
        <f t="shared" si="220"/>
        <v>1</v>
      </c>
      <c r="D4728" s="7">
        <f t="shared" si="221"/>
        <v>2</v>
      </c>
      <c r="E4728" s="7">
        <v>821885</v>
      </c>
      <c r="F4728" t="s">
        <v>139</v>
      </c>
      <c r="G4728" t="s">
        <v>143</v>
      </c>
      <c r="H4728" s="7">
        <v>2</v>
      </c>
      <c r="I4728" s="7" t="s">
        <v>148</v>
      </c>
      <c r="J4728" t="s">
        <v>11</v>
      </c>
      <c r="K4728">
        <v>40.799999999999997</v>
      </c>
      <c r="L4728">
        <v>1</v>
      </c>
      <c r="M4728">
        <v>167.6</v>
      </c>
      <c r="N4728">
        <v>1.9870000000000001</v>
      </c>
    </row>
    <row r="4729" spans="1:14" x14ac:dyDescent="0.25">
      <c r="A4729" s="7">
        <v>822231</v>
      </c>
      <c r="B4729" s="7">
        <f t="shared" si="219"/>
        <v>1</v>
      </c>
      <c r="C4729" s="7">
        <f t="shared" si="220"/>
        <v>1</v>
      </c>
      <c r="D4729" s="7">
        <f t="shared" si="221"/>
        <v>2</v>
      </c>
      <c r="E4729" s="7">
        <v>821885</v>
      </c>
      <c r="F4729" t="s">
        <v>139</v>
      </c>
      <c r="G4729" t="s">
        <v>143</v>
      </c>
      <c r="H4729" s="7">
        <v>2</v>
      </c>
      <c r="I4729" s="7" t="s">
        <v>148</v>
      </c>
      <c r="J4729" t="s">
        <v>11</v>
      </c>
      <c r="K4729">
        <v>40.799999999999997</v>
      </c>
      <c r="L4729">
        <v>1</v>
      </c>
      <c r="M4729">
        <v>167.6</v>
      </c>
      <c r="N4729">
        <v>1.9870000000000001</v>
      </c>
    </row>
    <row r="4730" spans="1:14" x14ac:dyDescent="0.25">
      <c r="A4730" s="7">
        <v>822231</v>
      </c>
      <c r="B4730" s="7">
        <f t="shared" si="219"/>
        <v>0</v>
      </c>
      <c r="C4730" s="7">
        <f t="shared" si="220"/>
        <v>1</v>
      </c>
      <c r="D4730" s="7">
        <f t="shared" si="221"/>
        <v>1</v>
      </c>
      <c r="E4730" s="7">
        <v>821885</v>
      </c>
      <c r="F4730" t="s">
        <v>139</v>
      </c>
      <c r="G4730" t="s">
        <v>143</v>
      </c>
      <c r="H4730" s="7">
        <v>2</v>
      </c>
      <c r="I4730" s="7" t="s">
        <v>148</v>
      </c>
      <c r="J4730" t="s">
        <v>11</v>
      </c>
      <c r="K4730">
        <v>40.799999999999997</v>
      </c>
      <c r="L4730">
        <v>1</v>
      </c>
      <c r="M4730">
        <v>167.6</v>
      </c>
      <c r="N4730">
        <v>1.9870000000000001</v>
      </c>
    </row>
    <row r="4731" spans="1:14" x14ac:dyDescent="0.25">
      <c r="A4731" s="7">
        <v>822232</v>
      </c>
      <c r="B4731" s="7">
        <f t="shared" si="219"/>
        <v>1</v>
      </c>
      <c r="C4731" s="7">
        <f t="shared" si="220"/>
        <v>0</v>
      </c>
      <c r="D4731" s="7">
        <f t="shared" si="221"/>
        <v>1</v>
      </c>
      <c r="E4731" s="7">
        <v>821885</v>
      </c>
      <c r="F4731" t="s">
        <v>139</v>
      </c>
      <c r="G4731" t="s">
        <v>143</v>
      </c>
      <c r="H4731" s="7">
        <v>2</v>
      </c>
      <c r="I4731" s="7" t="s">
        <v>148</v>
      </c>
      <c r="J4731" t="s">
        <v>11</v>
      </c>
      <c r="K4731">
        <v>40</v>
      </c>
      <c r="L4731">
        <v>1</v>
      </c>
      <c r="M4731">
        <v>142</v>
      </c>
      <c r="N4731">
        <v>1.9870000000000001</v>
      </c>
    </row>
    <row r="4732" spans="1:14" x14ac:dyDescent="0.25">
      <c r="A4732" s="7">
        <v>822232</v>
      </c>
      <c r="B4732" s="7">
        <f t="shared" si="219"/>
        <v>1</v>
      </c>
      <c r="C4732" s="7">
        <f t="shared" si="220"/>
        <v>1</v>
      </c>
      <c r="D4732" s="7">
        <f t="shared" si="221"/>
        <v>2</v>
      </c>
      <c r="E4732" s="7">
        <v>821885</v>
      </c>
      <c r="F4732" t="s">
        <v>139</v>
      </c>
      <c r="G4732" t="s">
        <v>143</v>
      </c>
      <c r="H4732" s="7">
        <v>2</v>
      </c>
      <c r="I4732" s="7" t="s">
        <v>148</v>
      </c>
      <c r="J4732" t="s">
        <v>11</v>
      </c>
      <c r="K4732">
        <v>40</v>
      </c>
      <c r="L4732">
        <v>1</v>
      </c>
      <c r="M4732">
        <v>142</v>
      </c>
      <c r="N4732">
        <v>1.9870000000000001</v>
      </c>
    </row>
    <row r="4733" spans="1:14" x14ac:dyDescent="0.25">
      <c r="A4733" s="7">
        <v>822232</v>
      </c>
      <c r="B4733" s="7">
        <f t="shared" si="219"/>
        <v>1</v>
      </c>
      <c r="C4733" s="7">
        <f t="shared" si="220"/>
        <v>1</v>
      </c>
      <c r="D4733" s="7">
        <f t="shared" si="221"/>
        <v>2</v>
      </c>
      <c r="E4733" s="7">
        <v>821885</v>
      </c>
      <c r="F4733" t="s">
        <v>139</v>
      </c>
      <c r="G4733" t="s">
        <v>143</v>
      </c>
      <c r="H4733" s="7">
        <v>2</v>
      </c>
      <c r="I4733" s="7" t="s">
        <v>148</v>
      </c>
      <c r="J4733" t="s">
        <v>11</v>
      </c>
      <c r="K4733">
        <v>40</v>
      </c>
      <c r="L4733">
        <v>1</v>
      </c>
      <c r="M4733">
        <v>142</v>
      </c>
      <c r="N4733">
        <v>1.9870000000000001</v>
      </c>
    </row>
    <row r="4734" spans="1:14" x14ac:dyDescent="0.25">
      <c r="A4734" s="7">
        <v>822232</v>
      </c>
      <c r="B4734" s="7">
        <f t="shared" si="219"/>
        <v>0</v>
      </c>
      <c r="C4734" s="7">
        <f t="shared" si="220"/>
        <v>1</v>
      </c>
      <c r="D4734" s="7">
        <f t="shared" si="221"/>
        <v>1</v>
      </c>
      <c r="E4734" s="7">
        <v>821885</v>
      </c>
      <c r="F4734" t="s">
        <v>139</v>
      </c>
      <c r="G4734" t="s">
        <v>143</v>
      </c>
      <c r="H4734" s="7">
        <v>2</v>
      </c>
      <c r="I4734" s="7" t="s">
        <v>148</v>
      </c>
      <c r="J4734" t="s">
        <v>11</v>
      </c>
      <c r="K4734">
        <v>40</v>
      </c>
      <c r="L4734">
        <v>1</v>
      </c>
      <c r="M4734">
        <v>142</v>
      </c>
      <c r="N4734">
        <v>1.9870000000000001</v>
      </c>
    </row>
    <row r="4735" spans="1:14" x14ac:dyDescent="0.25">
      <c r="A4735" s="7">
        <v>822234</v>
      </c>
      <c r="B4735" s="7">
        <f t="shared" si="219"/>
        <v>1</v>
      </c>
      <c r="C4735" s="7">
        <f t="shared" si="220"/>
        <v>0</v>
      </c>
      <c r="D4735" s="7">
        <f t="shared" si="221"/>
        <v>1</v>
      </c>
      <c r="E4735" s="7">
        <v>821885</v>
      </c>
      <c r="F4735" t="s">
        <v>139</v>
      </c>
      <c r="G4735" t="s">
        <v>143</v>
      </c>
      <c r="H4735" s="7">
        <v>2</v>
      </c>
      <c r="I4735" s="7" t="s">
        <v>148</v>
      </c>
      <c r="J4735" t="s">
        <v>11</v>
      </c>
      <c r="K4735">
        <v>41.9</v>
      </c>
      <c r="L4735">
        <v>2</v>
      </c>
      <c r="M4735">
        <v>88</v>
      </c>
      <c r="N4735">
        <v>1.9870000000000001</v>
      </c>
    </row>
    <row r="4736" spans="1:14" x14ac:dyDescent="0.25">
      <c r="A4736" s="7">
        <v>822234</v>
      </c>
      <c r="B4736" s="7">
        <f t="shared" si="219"/>
        <v>1</v>
      </c>
      <c r="C4736" s="7">
        <f t="shared" si="220"/>
        <v>1</v>
      </c>
      <c r="D4736" s="7">
        <f t="shared" si="221"/>
        <v>2</v>
      </c>
      <c r="E4736" s="7">
        <v>821885</v>
      </c>
      <c r="F4736" t="s">
        <v>139</v>
      </c>
      <c r="G4736" t="s">
        <v>143</v>
      </c>
      <c r="H4736" s="7">
        <v>2</v>
      </c>
      <c r="I4736" s="7" t="s">
        <v>148</v>
      </c>
      <c r="J4736" t="s">
        <v>11</v>
      </c>
      <c r="K4736">
        <v>41.9</v>
      </c>
      <c r="L4736">
        <v>2</v>
      </c>
      <c r="M4736">
        <v>88</v>
      </c>
      <c r="N4736">
        <v>1.9870000000000001</v>
      </c>
    </row>
    <row r="4737" spans="1:14" x14ac:dyDescent="0.25">
      <c r="A4737" s="7">
        <v>822234</v>
      </c>
      <c r="B4737" s="7">
        <f t="shared" si="219"/>
        <v>1</v>
      </c>
      <c r="C4737" s="7">
        <f t="shared" si="220"/>
        <v>1</v>
      </c>
      <c r="D4737" s="7">
        <f t="shared" si="221"/>
        <v>2</v>
      </c>
      <c r="E4737" s="7">
        <v>821885</v>
      </c>
      <c r="F4737" t="s">
        <v>139</v>
      </c>
      <c r="G4737" t="s">
        <v>143</v>
      </c>
      <c r="H4737" s="7">
        <v>2</v>
      </c>
      <c r="I4737" s="7" t="s">
        <v>148</v>
      </c>
      <c r="J4737" t="s">
        <v>11</v>
      </c>
      <c r="K4737">
        <v>41.9</v>
      </c>
      <c r="L4737">
        <v>2</v>
      </c>
      <c r="M4737">
        <v>88</v>
      </c>
      <c r="N4737">
        <v>1.9870000000000001</v>
      </c>
    </row>
    <row r="4738" spans="1:14" x14ac:dyDescent="0.25">
      <c r="A4738" s="7">
        <v>822234</v>
      </c>
      <c r="B4738" s="7">
        <f t="shared" si="219"/>
        <v>0</v>
      </c>
      <c r="C4738" s="7">
        <f t="shared" si="220"/>
        <v>1</v>
      </c>
      <c r="D4738" s="7">
        <f t="shared" si="221"/>
        <v>1</v>
      </c>
      <c r="E4738" s="7">
        <v>821885</v>
      </c>
      <c r="F4738" t="s">
        <v>139</v>
      </c>
      <c r="G4738" t="s">
        <v>143</v>
      </c>
      <c r="H4738" s="7">
        <v>2</v>
      </c>
      <c r="I4738" s="7" t="s">
        <v>148</v>
      </c>
      <c r="J4738" t="s">
        <v>11</v>
      </c>
      <c r="K4738">
        <v>41.9</v>
      </c>
      <c r="L4738">
        <v>2</v>
      </c>
      <c r="M4738">
        <v>88</v>
      </c>
      <c r="N4738">
        <v>1.9870000000000001</v>
      </c>
    </row>
    <row r="4739" spans="1:14" x14ac:dyDescent="0.25">
      <c r="A4739" s="7">
        <v>822235</v>
      </c>
      <c r="B4739" s="7">
        <f t="shared" ref="B4739:B4802" si="222">IF(A4739=A4740,1,0)</f>
        <v>1</v>
      </c>
      <c r="C4739" s="7">
        <f t="shared" ref="C4739:C4802" si="223">IF(A4739=A4738,1,0)</f>
        <v>0</v>
      </c>
      <c r="D4739" s="7">
        <f t="shared" ref="D4739:D4802" si="224">B4739+C4739</f>
        <v>1</v>
      </c>
      <c r="E4739" s="7">
        <v>821885</v>
      </c>
      <c r="F4739" t="s">
        <v>139</v>
      </c>
      <c r="G4739" t="s">
        <v>143</v>
      </c>
      <c r="H4739" s="7">
        <v>2</v>
      </c>
      <c r="I4739" s="7" t="s">
        <v>148</v>
      </c>
      <c r="J4739" t="s">
        <v>11</v>
      </c>
      <c r="K4739">
        <v>58.9</v>
      </c>
      <c r="L4739">
        <v>1</v>
      </c>
      <c r="M4739">
        <v>183.2</v>
      </c>
      <c r="N4739">
        <v>1.9870000000000001</v>
      </c>
    </row>
    <row r="4740" spans="1:14" x14ac:dyDescent="0.25">
      <c r="A4740" s="7">
        <v>822235</v>
      </c>
      <c r="B4740" s="7">
        <f t="shared" si="222"/>
        <v>1</v>
      </c>
      <c r="C4740" s="7">
        <f t="shared" si="223"/>
        <v>1</v>
      </c>
      <c r="D4740" s="7">
        <f t="shared" si="224"/>
        <v>2</v>
      </c>
      <c r="E4740" s="7">
        <v>821885</v>
      </c>
      <c r="F4740" t="s">
        <v>139</v>
      </c>
      <c r="G4740" t="s">
        <v>143</v>
      </c>
      <c r="H4740" s="7">
        <v>2</v>
      </c>
      <c r="I4740" s="7" t="s">
        <v>148</v>
      </c>
      <c r="J4740" t="s">
        <v>11</v>
      </c>
      <c r="K4740">
        <v>58.9</v>
      </c>
      <c r="L4740">
        <v>1</v>
      </c>
      <c r="M4740">
        <v>183.2</v>
      </c>
      <c r="N4740">
        <v>1.9870000000000001</v>
      </c>
    </row>
    <row r="4741" spans="1:14" x14ac:dyDescent="0.25">
      <c r="A4741" s="7">
        <v>822235</v>
      </c>
      <c r="B4741" s="7">
        <f t="shared" si="222"/>
        <v>1</v>
      </c>
      <c r="C4741" s="7">
        <f t="shared" si="223"/>
        <v>1</v>
      </c>
      <c r="D4741" s="7">
        <f t="shared" si="224"/>
        <v>2</v>
      </c>
      <c r="E4741" s="7">
        <v>821885</v>
      </c>
      <c r="F4741" t="s">
        <v>139</v>
      </c>
      <c r="G4741" t="s">
        <v>143</v>
      </c>
      <c r="H4741" s="7">
        <v>2</v>
      </c>
      <c r="I4741" s="7" t="s">
        <v>148</v>
      </c>
      <c r="J4741" t="s">
        <v>11</v>
      </c>
      <c r="K4741">
        <v>58.9</v>
      </c>
      <c r="L4741">
        <v>1</v>
      </c>
      <c r="M4741">
        <v>183.2</v>
      </c>
      <c r="N4741">
        <v>1.9870000000000001</v>
      </c>
    </row>
    <row r="4742" spans="1:14" x14ac:dyDescent="0.25">
      <c r="A4742" s="7">
        <v>822235</v>
      </c>
      <c r="B4742" s="7">
        <f t="shared" si="222"/>
        <v>0</v>
      </c>
      <c r="C4742" s="7">
        <f t="shared" si="223"/>
        <v>1</v>
      </c>
      <c r="D4742" s="7">
        <f t="shared" si="224"/>
        <v>1</v>
      </c>
      <c r="E4742" s="7">
        <v>821885</v>
      </c>
      <c r="F4742" t="s">
        <v>139</v>
      </c>
      <c r="G4742" t="s">
        <v>143</v>
      </c>
      <c r="H4742" s="7">
        <v>2</v>
      </c>
      <c r="I4742" s="7" t="s">
        <v>148</v>
      </c>
      <c r="J4742" t="s">
        <v>11</v>
      </c>
      <c r="K4742">
        <v>58.9</v>
      </c>
      <c r="L4742">
        <v>1</v>
      </c>
      <c r="M4742">
        <v>183.2</v>
      </c>
      <c r="N4742">
        <v>1.9870000000000001</v>
      </c>
    </row>
    <row r="4743" spans="1:14" x14ac:dyDescent="0.25">
      <c r="A4743" s="7">
        <v>822236</v>
      </c>
      <c r="B4743" s="7">
        <f t="shared" si="222"/>
        <v>1</v>
      </c>
      <c r="C4743" s="7">
        <f t="shared" si="223"/>
        <v>0</v>
      </c>
      <c r="D4743" s="7">
        <f t="shared" si="224"/>
        <v>1</v>
      </c>
      <c r="E4743" s="7">
        <v>821885</v>
      </c>
      <c r="F4743" t="s">
        <v>139</v>
      </c>
      <c r="G4743" t="s">
        <v>143</v>
      </c>
      <c r="H4743" s="7">
        <v>2</v>
      </c>
      <c r="I4743" s="7" t="s">
        <v>148</v>
      </c>
      <c r="J4743" t="s">
        <v>11</v>
      </c>
      <c r="K4743">
        <v>40.799999999999997</v>
      </c>
      <c r="L4743">
        <v>1</v>
      </c>
      <c r="M4743">
        <v>142</v>
      </c>
      <c r="N4743">
        <v>1.9870000000000001</v>
      </c>
    </row>
    <row r="4744" spans="1:14" x14ac:dyDescent="0.25">
      <c r="A4744" s="7">
        <v>822236</v>
      </c>
      <c r="B4744" s="7">
        <f t="shared" si="222"/>
        <v>1</v>
      </c>
      <c r="C4744" s="7">
        <f t="shared" si="223"/>
        <v>1</v>
      </c>
      <c r="D4744" s="7">
        <f t="shared" si="224"/>
        <v>2</v>
      </c>
      <c r="E4744" s="7">
        <v>821885</v>
      </c>
      <c r="F4744" t="s">
        <v>139</v>
      </c>
      <c r="G4744" t="s">
        <v>143</v>
      </c>
      <c r="H4744" s="7">
        <v>2</v>
      </c>
      <c r="I4744" s="7" t="s">
        <v>148</v>
      </c>
      <c r="J4744" t="s">
        <v>11</v>
      </c>
      <c r="K4744">
        <v>40.799999999999997</v>
      </c>
      <c r="L4744">
        <v>1</v>
      </c>
      <c r="M4744">
        <v>142</v>
      </c>
      <c r="N4744">
        <v>1.9870000000000001</v>
      </c>
    </row>
    <row r="4745" spans="1:14" x14ac:dyDescent="0.25">
      <c r="A4745" s="7">
        <v>822236</v>
      </c>
      <c r="B4745" s="7">
        <f t="shared" si="222"/>
        <v>1</v>
      </c>
      <c r="C4745" s="7">
        <f t="shared" si="223"/>
        <v>1</v>
      </c>
      <c r="D4745" s="7">
        <f t="shared" si="224"/>
        <v>2</v>
      </c>
      <c r="E4745" s="7">
        <v>821885</v>
      </c>
      <c r="F4745" t="s">
        <v>139</v>
      </c>
      <c r="G4745" t="s">
        <v>143</v>
      </c>
      <c r="H4745" s="7">
        <v>2</v>
      </c>
      <c r="I4745" s="7" t="s">
        <v>148</v>
      </c>
      <c r="J4745" t="s">
        <v>11</v>
      </c>
      <c r="K4745">
        <v>40.799999999999997</v>
      </c>
      <c r="L4745">
        <v>1</v>
      </c>
      <c r="M4745">
        <v>142</v>
      </c>
      <c r="N4745">
        <v>1.9870000000000001</v>
      </c>
    </row>
    <row r="4746" spans="1:14" x14ac:dyDescent="0.25">
      <c r="A4746" s="7">
        <v>822236</v>
      </c>
      <c r="B4746" s="7">
        <f t="shared" si="222"/>
        <v>0</v>
      </c>
      <c r="C4746" s="7">
        <f t="shared" si="223"/>
        <v>1</v>
      </c>
      <c r="D4746" s="7">
        <f t="shared" si="224"/>
        <v>1</v>
      </c>
      <c r="E4746" s="7">
        <v>821885</v>
      </c>
      <c r="F4746" t="s">
        <v>139</v>
      </c>
      <c r="G4746" t="s">
        <v>143</v>
      </c>
      <c r="H4746" s="7">
        <v>2</v>
      </c>
      <c r="I4746" s="7" t="s">
        <v>148</v>
      </c>
      <c r="J4746" t="s">
        <v>11</v>
      </c>
      <c r="K4746">
        <v>40.799999999999997</v>
      </c>
      <c r="L4746">
        <v>1</v>
      </c>
      <c r="M4746">
        <v>142</v>
      </c>
      <c r="N4746">
        <v>1.9870000000000001</v>
      </c>
    </row>
    <row r="4747" spans="1:14" x14ac:dyDescent="0.25">
      <c r="A4747" s="7">
        <v>822237</v>
      </c>
      <c r="B4747" s="7">
        <f t="shared" si="222"/>
        <v>1</v>
      </c>
      <c r="C4747" s="7">
        <f t="shared" si="223"/>
        <v>0</v>
      </c>
      <c r="D4747" s="7">
        <f t="shared" si="224"/>
        <v>1</v>
      </c>
      <c r="E4747" s="7">
        <v>821885</v>
      </c>
      <c r="F4747" t="s">
        <v>139</v>
      </c>
      <c r="G4747" t="s">
        <v>143</v>
      </c>
      <c r="H4747" s="7">
        <v>2</v>
      </c>
      <c r="I4747" s="7" t="s">
        <v>148</v>
      </c>
      <c r="J4747" t="s">
        <v>11</v>
      </c>
      <c r="K4747">
        <v>40.799999999999997</v>
      </c>
      <c r="L4747">
        <v>3</v>
      </c>
      <c r="M4747">
        <v>68.2</v>
      </c>
      <c r="N4747">
        <v>1.9870000000000001</v>
      </c>
    </row>
    <row r="4748" spans="1:14" x14ac:dyDescent="0.25">
      <c r="A4748" s="7">
        <v>822237</v>
      </c>
      <c r="B4748" s="7">
        <f t="shared" si="222"/>
        <v>1</v>
      </c>
      <c r="C4748" s="7">
        <f t="shared" si="223"/>
        <v>1</v>
      </c>
      <c r="D4748" s="7">
        <f t="shared" si="224"/>
        <v>2</v>
      </c>
      <c r="E4748" s="7">
        <v>821885</v>
      </c>
      <c r="F4748" t="s">
        <v>139</v>
      </c>
      <c r="G4748" t="s">
        <v>143</v>
      </c>
      <c r="H4748" s="7">
        <v>2</v>
      </c>
      <c r="I4748" s="7" t="s">
        <v>148</v>
      </c>
      <c r="J4748" t="s">
        <v>11</v>
      </c>
      <c r="K4748">
        <v>40.799999999999997</v>
      </c>
      <c r="L4748">
        <v>3</v>
      </c>
      <c r="M4748">
        <v>68.2</v>
      </c>
      <c r="N4748">
        <v>1.9870000000000001</v>
      </c>
    </row>
    <row r="4749" spans="1:14" x14ac:dyDescent="0.25">
      <c r="A4749" s="7">
        <v>822237</v>
      </c>
      <c r="B4749" s="7">
        <f t="shared" si="222"/>
        <v>1</v>
      </c>
      <c r="C4749" s="7">
        <f t="shared" si="223"/>
        <v>1</v>
      </c>
      <c r="D4749" s="7">
        <f t="shared" si="224"/>
        <v>2</v>
      </c>
      <c r="E4749" s="7">
        <v>821885</v>
      </c>
      <c r="F4749" t="s">
        <v>139</v>
      </c>
      <c r="G4749" t="s">
        <v>143</v>
      </c>
      <c r="H4749" s="7">
        <v>2</v>
      </c>
      <c r="I4749" s="7" t="s">
        <v>148</v>
      </c>
      <c r="J4749" t="s">
        <v>11</v>
      </c>
      <c r="K4749">
        <v>40.799999999999997</v>
      </c>
      <c r="L4749">
        <v>3</v>
      </c>
      <c r="M4749">
        <v>68.2</v>
      </c>
      <c r="N4749">
        <v>1.9870000000000001</v>
      </c>
    </row>
    <row r="4750" spans="1:14" x14ac:dyDescent="0.25">
      <c r="A4750" s="7">
        <v>822237</v>
      </c>
      <c r="B4750" s="7">
        <f t="shared" si="222"/>
        <v>0</v>
      </c>
      <c r="C4750" s="7">
        <f t="shared" si="223"/>
        <v>1</v>
      </c>
      <c r="D4750" s="7">
        <f t="shared" si="224"/>
        <v>1</v>
      </c>
      <c r="E4750" s="7">
        <v>821885</v>
      </c>
      <c r="F4750" t="s">
        <v>139</v>
      </c>
      <c r="G4750" t="s">
        <v>143</v>
      </c>
      <c r="H4750" s="7">
        <v>2</v>
      </c>
      <c r="I4750" s="7" t="s">
        <v>148</v>
      </c>
      <c r="J4750" t="s">
        <v>11</v>
      </c>
      <c r="K4750">
        <v>40.799999999999997</v>
      </c>
      <c r="L4750">
        <v>3</v>
      </c>
      <c r="M4750">
        <v>68.2</v>
      </c>
      <c r="N4750">
        <v>1.9870000000000001</v>
      </c>
    </row>
    <row r="4751" spans="1:14" x14ac:dyDescent="0.25">
      <c r="A4751" s="7">
        <v>822238</v>
      </c>
      <c r="B4751" s="7">
        <f t="shared" si="222"/>
        <v>1</v>
      </c>
      <c r="C4751" s="7">
        <f t="shared" si="223"/>
        <v>0</v>
      </c>
      <c r="D4751" s="7">
        <f t="shared" si="224"/>
        <v>1</v>
      </c>
      <c r="E4751" s="7">
        <v>821885</v>
      </c>
      <c r="F4751" t="s">
        <v>139</v>
      </c>
      <c r="G4751" t="s">
        <v>143</v>
      </c>
      <c r="H4751" s="7">
        <v>2</v>
      </c>
      <c r="I4751" s="7" t="s">
        <v>148</v>
      </c>
      <c r="J4751" t="s">
        <v>11</v>
      </c>
      <c r="K4751">
        <v>41.8</v>
      </c>
      <c r="L4751">
        <v>1</v>
      </c>
      <c r="M4751">
        <v>142</v>
      </c>
      <c r="N4751">
        <v>1.9870000000000001</v>
      </c>
    </row>
    <row r="4752" spans="1:14" x14ac:dyDescent="0.25">
      <c r="A4752" s="7">
        <v>822238</v>
      </c>
      <c r="B4752" s="7">
        <f t="shared" si="222"/>
        <v>1</v>
      </c>
      <c r="C4752" s="7">
        <f t="shared" si="223"/>
        <v>1</v>
      </c>
      <c r="D4752" s="7">
        <f t="shared" si="224"/>
        <v>2</v>
      </c>
      <c r="E4752" s="7">
        <v>821885</v>
      </c>
      <c r="F4752" t="s">
        <v>139</v>
      </c>
      <c r="G4752" t="s">
        <v>143</v>
      </c>
      <c r="H4752" s="7">
        <v>2</v>
      </c>
      <c r="I4752" s="7" t="s">
        <v>148</v>
      </c>
      <c r="J4752" t="s">
        <v>11</v>
      </c>
      <c r="K4752">
        <v>41.8</v>
      </c>
      <c r="L4752">
        <v>1</v>
      </c>
      <c r="M4752">
        <v>142</v>
      </c>
      <c r="N4752">
        <v>1.9870000000000001</v>
      </c>
    </row>
    <row r="4753" spans="1:14" x14ac:dyDescent="0.25">
      <c r="A4753" s="7">
        <v>822238</v>
      </c>
      <c r="B4753" s="7">
        <f t="shared" si="222"/>
        <v>1</v>
      </c>
      <c r="C4753" s="7">
        <f t="shared" si="223"/>
        <v>1</v>
      </c>
      <c r="D4753" s="7">
        <f t="shared" si="224"/>
        <v>2</v>
      </c>
      <c r="E4753" s="7">
        <v>821885</v>
      </c>
      <c r="F4753" t="s">
        <v>139</v>
      </c>
      <c r="G4753" t="s">
        <v>143</v>
      </c>
      <c r="H4753" s="7">
        <v>2</v>
      </c>
      <c r="I4753" s="7" t="s">
        <v>148</v>
      </c>
      <c r="J4753" t="s">
        <v>11</v>
      </c>
      <c r="K4753">
        <v>41.8</v>
      </c>
      <c r="L4753">
        <v>1</v>
      </c>
      <c r="M4753">
        <v>142</v>
      </c>
      <c r="N4753">
        <v>1.9870000000000001</v>
      </c>
    </row>
    <row r="4754" spans="1:14" x14ac:dyDescent="0.25">
      <c r="A4754" s="7">
        <v>822238</v>
      </c>
      <c r="B4754" s="7">
        <f t="shared" si="222"/>
        <v>0</v>
      </c>
      <c r="C4754" s="7">
        <f t="shared" si="223"/>
        <v>1</v>
      </c>
      <c r="D4754" s="7">
        <f t="shared" si="224"/>
        <v>1</v>
      </c>
      <c r="E4754" s="7">
        <v>821885</v>
      </c>
      <c r="F4754" t="s">
        <v>139</v>
      </c>
      <c r="G4754" t="s">
        <v>143</v>
      </c>
      <c r="H4754" s="7">
        <v>2</v>
      </c>
      <c r="I4754" s="7" t="s">
        <v>148</v>
      </c>
      <c r="J4754" t="s">
        <v>11</v>
      </c>
      <c r="K4754">
        <v>41.8</v>
      </c>
      <c r="L4754">
        <v>1</v>
      </c>
      <c r="M4754">
        <v>142</v>
      </c>
      <c r="N4754">
        <v>1.9870000000000001</v>
      </c>
    </row>
    <row r="4755" spans="1:14" x14ac:dyDescent="0.25">
      <c r="A4755" s="7">
        <v>822239</v>
      </c>
      <c r="B4755" s="7">
        <f t="shared" si="222"/>
        <v>1</v>
      </c>
      <c r="C4755" s="7">
        <f t="shared" si="223"/>
        <v>0</v>
      </c>
      <c r="D4755" s="7">
        <f t="shared" si="224"/>
        <v>1</v>
      </c>
      <c r="E4755" s="7">
        <v>821885</v>
      </c>
      <c r="F4755" t="s">
        <v>139</v>
      </c>
      <c r="G4755" t="s">
        <v>143</v>
      </c>
      <c r="H4755" s="7">
        <v>2</v>
      </c>
      <c r="I4755" s="7" t="s">
        <v>148</v>
      </c>
      <c r="J4755" t="s">
        <v>11</v>
      </c>
      <c r="K4755">
        <v>58.9</v>
      </c>
      <c r="L4755">
        <v>2</v>
      </c>
      <c r="M4755">
        <v>113.6</v>
      </c>
      <c r="N4755">
        <v>1.9870000000000001</v>
      </c>
    </row>
    <row r="4756" spans="1:14" x14ac:dyDescent="0.25">
      <c r="A4756" s="7">
        <v>822239</v>
      </c>
      <c r="B4756" s="7">
        <f t="shared" si="222"/>
        <v>1</v>
      </c>
      <c r="C4756" s="7">
        <f t="shared" si="223"/>
        <v>1</v>
      </c>
      <c r="D4756" s="7">
        <f t="shared" si="224"/>
        <v>2</v>
      </c>
      <c r="E4756" s="7">
        <v>821885</v>
      </c>
      <c r="F4756" t="s">
        <v>139</v>
      </c>
      <c r="G4756" t="s">
        <v>143</v>
      </c>
      <c r="H4756" s="7">
        <v>2</v>
      </c>
      <c r="I4756" s="7" t="s">
        <v>148</v>
      </c>
      <c r="J4756" t="s">
        <v>11</v>
      </c>
      <c r="K4756">
        <v>58.9</v>
      </c>
      <c r="L4756">
        <v>2</v>
      </c>
      <c r="M4756">
        <v>113.6</v>
      </c>
      <c r="N4756">
        <v>1.9870000000000001</v>
      </c>
    </row>
    <row r="4757" spans="1:14" x14ac:dyDescent="0.25">
      <c r="A4757" s="7">
        <v>822239</v>
      </c>
      <c r="B4757" s="7">
        <f t="shared" si="222"/>
        <v>1</v>
      </c>
      <c r="C4757" s="7">
        <f t="shared" si="223"/>
        <v>1</v>
      </c>
      <c r="D4757" s="7">
        <f t="shared" si="224"/>
        <v>2</v>
      </c>
      <c r="E4757" s="7">
        <v>821885</v>
      </c>
      <c r="F4757" t="s">
        <v>139</v>
      </c>
      <c r="G4757" t="s">
        <v>143</v>
      </c>
      <c r="H4757" s="7">
        <v>2</v>
      </c>
      <c r="I4757" s="7" t="s">
        <v>148</v>
      </c>
      <c r="J4757" t="s">
        <v>11</v>
      </c>
      <c r="K4757">
        <v>58.9</v>
      </c>
      <c r="L4757">
        <v>2</v>
      </c>
      <c r="M4757">
        <v>113.6</v>
      </c>
      <c r="N4757">
        <v>1.9870000000000001</v>
      </c>
    </row>
    <row r="4758" spans="1:14" x14ac:dyDescent="0.25">
      <c r="A4758" s="7">
        <v>822239</v>
      </c>
      <c r="B4758" s="7">
        <f t="shared" si="222"/>
        <v>0</v>
      </c>
      <c r="C4758" s="7">
        <f t="shared" si="223"/>
        <v>1</v>
      </c>
      <c r="D4758" s="7">
        <f t="shared" si="224"/>
        <v>1</v>
      </c>
      <c r="E4758" s="7">
        <v>821885</v>
      </c>
      <c r="F4758" t="s">
        <v>139</v>
      </c>
      <c r="G4758" t="s">
        <v>143</v>
      </c>
      <c r="H4758" s="7">
        <v>2</v>
      </c>
      <c r="I4758" s="7" t="s">
        <v>148</v>
      </c>
      <c r="J4758" t="s">
        <v>11</v>
      </c>
      <c r="K4758">
        <v>58.9</v>
      </c>
      <c r="L4758">
        <v>2</v>
      </c>
      <c r="M4758">
        <v>113.6</v>
      </c>
      <c r="N4758">
        <v>1.9870000000000001</v>
      </c>
    </row>
    <row r="4759" spans="1:14" x14ac:dyDescent="0.25">
      <c r="A4759" s="7">
        <v>822240</v>
      </c>
      <c r="B4759" s="7">
        <f t="shared" si="222"/>
        <v>1</v>
      </c>
      <c r="C4759" s="7">
        <f t="shared" si="223"/>
        <v>0</v>
      </c>
      <c r="D4759" s="7">
        <f t="shared" si="224"/>
        <v>1</v>
      </c>
      <c r="E4759" s="7">
        <v>821885</v>
      </c>
      <c r="F4759" t="s">
        <v>139</v>
      </c>
      <c r="G4759" t="s">
        <v>143</v>
      </c>
      <c r="H4759" s="7">
        <v>2</v>
      </c>
      <c r="I4759" s="7" t="s">
        <v>148</v>
      </c>
      <c r="J4759" t="s">
        <v>11</v>
      </c>
      <c r="K4759">
        <v>58.8</v>
      </c>
      <c r="L4759">
        <v>4</v>
      </c>
      <c r="M4759">
        <v>71.5</v>
      </c>
      <c r="N4759">
        <v>1.9870000000000001</v>
      </c>
    </row>
    <row r="4760" spans="1:14" x14ac:dyDescent="0.25">
      <c r="A4760" s="7">
        <v>822240</v>
      </c>
      <c r="B4760" s="7">
        <f t="shared" si="222"/>
        <v>1</v>
      </c>
      <c r="C4760" s="7">
        <f t="shared" si="223"/>
        <v>1</v>
      </c>
      <c r="D4760" s="7">
        <f t="shared" si="224"/>
        <v>2</v>
      </c>
      <c r="E4760" s="7">
        <v>821885</v>
      </c>
      <c r="F4760" t="s">
        <v>139</v>
      </c>
      <c r="G4760" t="s">
        <v>143</v>
      </c>
      <c r="H4760" s="7">
        <v>2</v>
      </c>
      <c r="I4760" s="7" t="s">
        <v>148</v>
      </c>
      <c r="J4760" t="s">
        <v>11</v>
      </c>
      <c r="K4760">
        <v>58.8</v>
      </c>
      <c r="L4760">
        <v>4</v>
      </c>
      <c r="M4760">
        <v>71.5</v>
      </c>
      <c r="N4760">
        <v>1.9870000000000001</v>
      </c>
    </row>
    <row r="4761" spans="1:14" x14ac:dyDescent="0.25">
      <c r="A4761" s="7">
        <v>822240</v>
      </c>
      <c r="B4761" s="7">
        <f t="shared" si="222"/>
        <v>1</v>
      </c>
      <c r="C4761" s="7">
        <f t="shared" si="223"/>
        <v>1</v>
      </c>
      <c r="D4761" s="7">
        <f t="shared" si="224"/>
        <v>2</v>
      </c>
      <c r="E4761" s="7">
        <v>821885</v>
      </c>
      <c r="F4761" t="s">
        <v>139</v>
      </c>
      <c r="G4761" t="s">
        <v>143</v>
      </c>
      <c r="H4761" s="7">
        <v>2</v>
      </c>
      <c r="I4761" s="7" t="s">
        <v>148</v>
      </c>
      <c r="J4761" t="s">
        <v>11</v>
      </c>
      <c r="K4761">
        <v>58.8</v>
      </c>
      <c r="L4761">
        <v>4</v>
      </c>
      <c r="M4761">
        <v>71.5</v>
      </c>
      <c r="N4761">
        <v>1.9870000000000001</v>
      </c>
    </row>
    <row r="4762" spans="1:14" x14ac:dyDescent="0.25">
      <c r="A4762" s="7">
        <v>822240</v>
      </c>
      <c r="B4762" s="7">
        <f t="shared" si="222"/>
        <v>0</v>
      </c>
      <c r="C4762" s="7">
        <f t="shared" si="223"/>
        <v>1</v>
      </c>
      <c r="D4762" s="7">
        <f t="shared" si="224"/>
        <v>1</v>
      </c>
      <c r="E4762" s="7">
        <v>821885</v>
      </c>
      <c r="F4762" t="s">
        <v>139</v>
      </c>
      <c r="G4762" t="s">
        <v>143</v>
      </c>
      <c r="H4762" s="7">
        <v>2</v>
      </c>
      <c r="I4762" s="7" t="s">
        <v>148</v>
      </c>
      <c r="J4762" t="s">
        <v>11</v>
      </c>
      <c r="K4762">
        <v>58.8</v>
      </c>
      <c r="L4762">
        <v>4</v>
      </c>
      <c r="M4762">
        <v>71.5</v>
      </c>
      <c r="N4762">
        <v>1.9870000000000001</v>
      </c>
    </row>
    <row r="4763" spans="1:14" x14ac:dyDescent="0.25">
      <c r="A4763" s="7">
        <v>822241</v>
      </c>
      <c r="B4763" s="7">
        <f t="shared" si="222"/>
        <v>1</v>
      </c>
      <c r="C4763" s="7">
        <f t="shared" si="223"/>
        <v>0</v>
      </c>
      <c r="D4763" s="7">
        <f t="shared" si="224"/>
        <v>1</v>
      </c>
      <c r="E4763" s="7">
        <v>821885</v>
      </c>
      <c r="F4763" t="s">
        <v>139</v>
      </c>
      <c r="G4763" t="s">
        <v>143</v>
      </c>
      <c r="H4763" s="7">
        <v>2</v>
      </c>
      <c r="I4763" s="7" t="s">
        <v>148</v>
      </c>
      <c r="J4763" t="s">
        <v>11</v>
      </c>
      <c r="K4763">
        <v>40.299999999999997</v>
      </c>
      <c r="L4763">
        <v>2</v>
      </c>
      <c r="M4763">
        <v>88</v>
      </c>
      <c r="N4763">
        <v>1.9870000000000001</v>
      </c>
    </row>
    <row r="4764" spans="1:14" x14ac:dyDescent="0.25">
      <c r="A4764" s="7">
        <v>822241</v>
      </c>
      <c r="B4764" s="7">
        <f t="shared" si="222"/>
        <v>1</v>
      </c>
      <c r="C4764" s="7">
        <f t="shared" si="223"/>
        <v>1</v>
      </c>
      <c r="D4764" s="7">
        <f t="shared" si="224"/>
        <v>2</v>
      </c>
      <c r="E4764" s="7">
        <v>821885</v>
      </c>
      <c r="F4764" t="s">
        <v>139</v>
      </c>
      <c r="G4764" t="s">
        <v>143</v>
      </c>
      <c r="H4764" s="7">
        <v>2</v>
      </c>
      <c r="I4764" s="7" t="s">
        <v>148</v>
      </c>
      <c r="J4764" t="s">
        <v>11</v>
      </c>
      <c r="K4764">
        <v>40.299999999999997</v>
      </c>
      <c r="L4764">
        <v>2</v>
      </c>
      <c r="M4764">
        <v>88</v>
      </c>
      <c r="N4764">
        <v>1.9870000000000001</v>
      </c>
    </row>
    <row r="4765" spans="1:14" x14ac:dyDescent="0.25">
      <c r="A4765" s="7">
        <v>822241</v>
      </c>
      <c r="B4765" s="7">
        <f t="shared" si="222"/>
        <v>1</v>
      </c>
      <c r="C4765" s="7">
        <f t="shared" si="223"/>
        <v>1</v>
      </c>
      <c r="D4765" s="7">
        <f t="shared" si="224"/>
        <v>2</v>
      </c>
      <c r="E4765" s="7">
        <v>821885</v>
      </c>
      <c r="F4765" t="s">
        <v>139</v>
      </c>
      <c r="G4765" t="s">
        <v>143</v>
      </c>
      <c r="H4765" s="7">
        <v>2</v>
      </c>
      <c r="I4765" s="7" t="s">
        <v>148</v>
      </c>
      <c r="J4765" t="s">
        <v>11</v>
      </c>
      <c r="K4765">
        <v>40.299999999999997</v>
      </c>
      <c r="L4765">
        <v>2</v>
      </c>
      <c r="M4765">
        <v>88</v>
      </c>
      <c r="N4765">
        <v>1.9870000000000001</v>
      </c>
    </row>
    <row r="4766" spans="1:14" x14ac:dyDescent="0.25">
      <c r="A4766" s="7">
        <v>822241</v>
      </c>
      <c r="B4766" s="7">
        <f t="shared" si="222"/>
        <v>0</v>
      </c>
      <c r="C4766" s="7">
        <f t="shared" si="223"/>
        <v>1</v>
      </c>
      <c r="D4766" s="7">
        <f t="shared" si="224"/>
        <v>1</v>
      </c>
      <c r="E4766" s="7">
        <v>821885</v>
      </c>
      <c r="F4766" t="s">
        <v>139</v>
      </c>
      <c r="G4766" t="s">
        <v>143</v>
      </c>
      <c r="H4766" s="7">
        <v>2</v>
      </c>
      <c r="I4766" s="7" t="s">
        <v>148</v>
      </c>
      <c r="J4766" t="s">
        <v>11</v>
      </c>
      <c r="K4766">
        <v>40.299999999999997</v>
      </c>
      <c r="L4766">
        <v>2</v>
      </c>
      <c r="M4766">
        <v>88</v>
      </c>
      <c r="N4766">
        <v>1.9870000000000001</v>
      </c>
    </row>
    <row r="4767" spans="1:14" x14ac:dyDescent="0.25">
      <c r="A4767" s="7">
        <v>822242</v>
      </c>
      <c r="B4767" s="7">
        <f t="shared" si="222"/>
        <v>1</v>
      </c>
      <c r="C4767" s="7">
        <f t="shared" si="223"/>
        <v>0</v>
      </c>
      <c r="D4767" s="7">
        <f t="shared" si="224"/>
        <v>1</v>
      </c>
      <c r="E4767" s="7">
        <v>821885</v>
      </c>
      <c r="F4767" t="s">
        <v>139</v>
      </c>
      <c r="G4767" t="s">
        <v>143</v>
      </c>
      <c r="H4767" s="7">
        <v>2</v>
      </c>
      <c r="I4767" s="7" t="s">
        <v>148</v>
      </c>
      <c r="J4767" t="s">
        <v>11</v>
      </c>
      <c r="K4767">
        <v>42</v>
      </c>
      <c r="L4767">
        <v>4</v>
      </c>
      <c r="M4767">
        <v>65.3</v>
      </c>
      <c r="N4767">
        <v>1.9870000000000001</v>
      </c>
    </row>
    <row r="4768" spans="1:14" x14ac:dyDescent="0.25">
      <c r="A4768" s="7">
        <v>822242</v>
      </c>
      <c r="B4768" s="7">
        <f t="shared" si="222"/>
        <v>1</v>
      </c>
      <c r="C4768" s="7">
        <f t="shared" si="223"/>
        <v>1</v>
      </c>
      <c r="D4768" s="7">
        <f t="shared" si="224"/>
        <v>2</v>
      </c>
      <c r="E4768" s="7">
        <v>821885</v>
      </c>
      <c r="F4768" t="s">
        <v>139</v>
      </c>
      <c r="G4768" t="s">
        <v>143</v>
      </c>
      <c r="H4768" s="7">
        <v>2</v>
      </c>
      <c r="I4768" s="7" t="s">
        <v>148</v>
      </c>
      <c r="J4768" t="s">
        <v>11</v>
      </c>
      <c r="K4768">
        <v>42</v>
      </c>
      <c r="L4768">
        <v>4</v>
      </c>
      <c r="M4768">
        <v>65.3</v>
      </c>
      <c r="N4768">
        <v>1.9870000000000001</v>
      </c>
    </row>
    <row r="4769" spans="1:14" x14ac:dyDescent="0.25">
      <c r="A4769" s="7">
        <v>822242</v>
      </c>
      <c r="B4769" s="7">
        <f t="shared" si="222"/>
        <v>1</v>
      </c>
      <c r="C4769" s="7">
        <f t="shared" si="223"/>
        <v>1</v>
      </c>
      <c r="D4769" s="7">
        <f t="shared" si="224"/>
        <v>2</v>
      </c>
      <c r="E4769" s="7">
        <v>821885</v>
      </c>
      <c r="F4769" t="s">
        <v>139</v>
      </c>
      <c r="G4769" t="s">
        <v>143</v>
      </c>
      <c r="H4769" s="7">
        <v>2</v>
      </c>
      <c r="I4769" s="7" t="s">
        <v>148</v>
      </c>
      <c r="J4769" t="s">
        <v>11</v>
      </c>
      <c r="K4769">
        <v>42</v>
      </c>
      <c r="L4769">
        <v>4</v>
      </c>
      <c r="M4769">
        <v>65.3</v>
      </c>
      <c r="N4769">
        <v>1.9870000000000001</v>
      </c>
    </row>
    <row r="4770" spans="1:14" x14ac:dyDescent="0.25">
      <c r="A4770" s="7">
        <v>822242</v>
      </c>
      <c r="B4770" s="7">
        <f t="shared" si="222"/>
        <v>0</v>
      </c>
      <c r="C4770" s="7">
        <f t="shared" si="223"/>
        <v>1</v>
      </c>
      <c r="D4770" s="7">
        <f t="shared" si="224"/>
        <v>1</v>
      </c>
      <c r="E4770" s="7">
        <v>821885</v>
      </c>
      <c r="F4770" t="s">
        <v>139</v>
      </c>
      <c r="G4770" t="s">
        <v>143</v>
      </c>
      <c r="H4770" s="7">
        <v>2</v>
      </c>
      <c r="I4770" s="7" t="s">
        <v>148</v>
      </c>
      <c r="J4770" t="s">
        <v>11</v>
      </c>
      <c r="K4770">
        <v>42</v>
      </c>
      <c r="L4770">
        <v>4</v>
      </c>
      <c r="M4770">
        <v>65.3</v>
      </c>
      <c r="N4770">
        <v>1.9870000000000001</v>
      </c>
    </row>
    <row r="4771" spans="1:14" x14ac:dyDescent="0.25">
      <c r="A4771" s="7">
        <v>822243</v>
      </c>
      <c r="B4771" s="7">
        <f t="shared" si="222"/>
        <v>1</v>
      </c>
      <c r="C4771" s="7">
        <f t="shared" si="223"/>
        <v>0</v>
      </c>
      <c r="D4771" s="7">
        <f t="shared" si="224"/>
        <v>1</v>
      </c>
      <c r="E4771" s="7">
        <v>821885</v>
      </c>
      <c r="F4771" t="s">
        <v>139</v>
      </c>
      <c r="G4771" t="s">
        <v>143</v>
      </c>
      <c r="H4771" s="7">
        <v>2</v>
      </c>
      <c r="I4771" s="7" t="s">
        <v>148</v>
      </c>
      <c r="J4771" t="s">
        <v>11</v>
      </c>
      <c r="K4771">
        <v>30.3</v>
      </c>
      <c r="L4771">
        <v>1</v>
      </c>
      <c r="M4771">
        <v>142</v>
      </c>
      <c r="N4771">
        <v>1.9870000000000001</v>
      </c>
    </row>
    <row r="4772" spans="1:14" x14ac:dyDescent="0.25">
      <c r="A4772" s="7">
        <v>822243</v>
      </c>
      <c r="B4772" s="7">
        <f t="shared" si="222"/>
        <v>1</v>
      </c>
      <c r="C4772" s="7">
        <f t="shared" si="223"/>
        <v>1</v>
      </c>
      <c r="D4772" s="7">
        <f t="shared" si="224"/>
        <v>2</v>
      </c>
      <c r="E4772" s="7">
        <v>821885</v>
      </c>
      <c r="F4772" t="s">
        <v>139</v>
      </c>
      <c r="G4772" t="s">
        <v>143</v>
      </c>
      <c r="H4772" s="7">
        <v>2</v>
      </c>
      <c r="I4772" s="7" t="s">
        <v>148</v>
      </c>
      <c r="J4772" t="s">
        <v>11</v>
      </c>
      <c r="K4772">
        <v>30.3</v>
      </c>
      <c r="L4772">
        <v>1</v>
      </c>
      <c r="M4772">
        <v>142</v>
      </c>
      <c r="N4772">
        <v>1.9870000000000001</v>
      </c>
    </row>
    <row r="4773" spans="1:14" x14ac:dyDescent="0.25">
      <c r="A4773" s="7">
        <v>822243</v>
      </c>
      <c r="B4773" s="7">
        <f t="shared" si="222"/>
        <v>1</v>
      </c>
      <c r="C4773" s="7">
        <f t="shared" si="223"/>
        <v>1</v>
      </c>
      <c r="D4773" s="7">
        <f t="shared" si="224"/>
        <v>2</v>
      </c>
      <c r="E4773" s="7">
        <v>821885</v>
      </c>
      <c r="F4773" t="s">
        <v>139</v>
      </c>
      <c r="G4773" t="s">
        <v>143</v>
      </c>
      <c r="H4773" s="7">
        <v>2</v>
      </c>
      <c r="I4773" s="7" t="s">
        <v>148</v>
      </c>
      <c r="J4773" t="s">
        <v>11</v>
      </c>
      <c r="K4773">
        <v>30.3</v>
      </c>
      <c r="L4773">
        <v>1</v>
      </c>
      <c r="M4773">
        <v>142</v>
      </c>
      <c r="N4773">
        <v>1.9870000000000001</v>
      </c>
    </row>
    <row r="4774" spans="1:14" x14ac:dyDescent="0.25">
      <c r="A4774" s="7">
        <v>822243</v>
      </c>
      <c r="B4774" s="7">
        <f t="shared" si="222"/>
        <v>0</v>
      </c>
      <c r="C4774" s="7">
        <f t="shared" si="223"/>
        <v>1</v>
      </c>
      <c r="D4774" s="7">
        <f t="shared" si="224"/>
        <v>1</v>
      </c>
      <c r="E4774" s="7">
        <v>821885</v>
      </c>
      <c r="F4774" t="s">
        <v>139</v>
      </c>
      <c r="G4774" t="s">
        <v>143</v>
      </c>
      <c r="H4774" s="7">
        <v>2</v>
      </c>
      <c r="I4774" s="7" t="s">
        <v>148</v>
      </c>
      <c r="J4774" t="s">
        <v>11</v>
      </c>
      <c r="K4774">
        <v>30.3</v>
      </c>
      <c r="L4774">
        <v>1</v>
      </c>
      <c r="M4774">
        <v>142</v>
      </c>
      <c r="N4774">
        <v>1.9870000000000001</v>
      </c>
    </row>
    <row r="4775" spans="1:14" x14ac:dyDescent="0.25">
      <c r="A4775" s="7">
        <v>822244</v>
      </c>
      <c r="B4775" s="7">
        <f t="shared" si="222"/>
        <v>1</v>
      </c>
      <c r="C4775" s="7">
        <f t="shared" si="223"/>
        <v>0</v>
      </c>
      <c r="D4775" s="7">
        <f t="shared" si="224"/>
        <v>1</v>
      </c>
      <c r="E4775" s="7">
        <v>821885</v>
      </c>
      <c r="F4775" t="s">
        <v>139</v>
      </c>
      <c r="G4775" t="s">
        <v>143</v>
      </c>
      <c r="H4775" s="7">
        <v>2</v>
      </c>
      <c r="I4775" s="7" t="s">
        <v>148</v>
      </c>
      <c r="J4775" t="s">
        <v>11</v>
      </c>
      <c r="K4775">
        <v>41.8</v>
      </c>
      <c r="L4775">
        <v>1</v>
      </c>
      <c r="M4775">
        <v>142</v>
      </c>
      <c r="N4775">
        <v>1.9870000000000001</v>
      </c>
    </row>
    <row r="4776" spans="1:14" x14ac:dyDescent="0.25">
      <c r="A4776" s="7">
        <v>822244</v>
      </c>
      <c r="B4776" s="7">
        <f t="shared" si="222"/>
        <v>1</v>
      </c>
      <c r="C4776" s="7">
        <f t="shared" si="223"/>
        <v>1</v>
      </c>
      <c r="D4776" s="7">
        <f t="shared" si="224"/>
        <v>2</v>
      </c>
      <c r="E4776" s="7">
        <v>821885</v>
      </c>
      <c r="F4776" t="s">
        <v>139</v>
      </c>
      <c r="G4776" t="s">
        <v>143</v>
      </c>
      <c r="H4776" s="7">
        <v>2</v>
      </c>
      <c r="I4776" s="7" t="s">
        <v>148</v>
      </c>
      <c r="J4776" t="s">
        <v>11</v>
      </c>
      <c r="K4776">
        <v>41.8</v>
      </c>
      <c r="L4776">
        <v>1</v>
      </c>
      <c r="M4776">
        <v>142</v>
      </c>
      <c r="N4776">
        <v>1.9870000000000001</v>
      </c>
    </row>
    <row r="4777" spans="1:14" x14ac:dyDescent="0.25">
      <c r="A4777" s="7">
        <v>822244</v>
      </c>
      <c r="B4777" s="7">
        <f t="shared" si="222"/>
        <v>1</v>
      </c>
      <c r="C4777" s="7">
        <f t="shared" si="223"/>
        <v>1</v>
      </c>
      <c r="D4777" s="7">
        <f t="shared" si="224"/>
        <v>2</v>
      </c>
      <c r="E4777" s="7">
        <v>821885</v>
      </c>
      <c r="F4777" t="s">
        <v>139</v>
      </c>
      <c r="G4777" t="s">
        <v>143</v>
      </c>
      <c r="H4777" s="7">
        <v>2</v>
      </c>
      <c r="I4777" s="7" t="s">
        <v>148</v>
      </c>
      <c r="J4777" t="s">
        <v>11</v>
      </c>
      <c r="K4777">
        <v>41.8</v>
      </c>
      <c r="L4777">
        <v>1</v>
      </c>
      <c r="M4777">
        <v>142</v>
      </c>
      <c r="N4777">
        <v>1.9870000000000001</v>
      </c>
    </row>
    <row r="4778" spans="1:14" x14ac:dyDescent="0.25">
      <c r="A4778" s="7">
        <v>822244</v>
      </c>
      <c r="B4778" s="7">
        <f t="shared" si="222"/>
        <v>0</v>
      </c>
      <c r="C4778" s="7">
        <f t="shared" si="223"/>
        <v>1</v>
      </c>
      <c r="D4778" s="7">
        <f t="shared" si="224"/>
        <v>1</v>
      </c>
      <c r="E4778" s="7">
        <v>821885</v>
      </c>
      <c r="F4778" t="s">
        <v>139</v>
      </c>
      <c r="G4778" t="s">
        <v>143</v>
      </c>
      <c r="H4778" s="7">
        <v>2</v>
      </c>
      <c r="I4778" s="7" t="s">
        <v>148</v>
      </c>
      <c r="J4778" t="s">
        <v>11</v>
      </c>
      <c r="K4778">
        <v>41.8</v>
      </c>
      <c r="L4778">
        <v>1</v>
      </c>
      <c r="M4778">
        <v>142</v>
      </c>
      <c r="N4778">
        <v>1.9870000000000001</v>
      </c>
    </row>
    <row r="4779" spans="1:14" x14ac:dyDescent="0.25">
      <c r="A4779" s="7">
        <v>822245</v>
      </c>
      <c r="B4779" s="7">
        <f t="shared" si="222"/>
        <v>1</v>
      </c>
      <c r="C4779" s="7">
        <f t="shared" si="223"/>
        <v>0</v>
      </c>
      <c r="D4779" s="7">
        <f t="shared" si="224"/>
        <v>1</v>
      </c>
      <c r="E4779" s="7">
        <v>821885</v>
      </c>
      <c r="F4779" t="s">
        <v>139</v>
      </c>
      <c r="G4779" t="s">
        <v>143</v>
      </c>
      <c r="H4779" s="7">
        <v>2</v>
      </c>
      <c r="I4779" s="7" t="s">
        <v>148</v>
      </c>
      <c r="J4779" t="s">
        <v>11</v>
      </c>
      <c r="K4779">
        <v>40.799999999999997</v>
      </c>
      <c r="L4779">
        <v>1</v>
      </c>
      <c r="M4779">
        <v>142</v>
      </c>
      <c r="N4779">
        <v>1.9870000000000001</v>
      </c>
    </row>
    <row r="4780" spans="1:14" x14ac:dyDescent="0.25">
      <c r="A4780" s="7">
        <v>822245</v>
      </c>
      <c r="B4780" s="7">
        <f t="shared" si="222"/>
        <v>1</v>
      </c>
      <c r="C4780" s="7">
        <f t="shared" si="223"/>
        <v>1</v>
      </c>
      <c r="D4780" s="7">
        <f t="shared" si="224"/>
        <v>2</v>
      </c>
      <c r="E4780" s="7">
        <v>821885</v>
      </c>
      <c r="F4780" t="s">
        <v>139</v>
      </c>
      <c r="G4780" t="s">
        <v>143</v>
      </c>
      <c r="H4780" s="7">
        <v>2</v>
      </c>
      <c r="I4780" s="7" t="s">
        <v>148</v>
      </c>
      <c r="J4780" t="s">
        <v>11</v>
      </c>
      <c r="K4780">
        <v>40.799999999999997</v>
      </c>
      <c r="L4780">
        <v>1</v>
      </c>
      <c r="M4780">
        <v>142</v>
      </c>
      <c r="N4780">
        <v>1.9870000000000001</v>
      </c>
    </row>
    <row r="4781" spans="1:14" x14ac:dyDescent="0.25">
      <c r="A4781" s="7">
        <v>822245</v>
      </c>
      <c r="B4781" s="7">
        <f t="shared" si="222"/>
        <v>1</v>
      </c>
      <c r="C4781" s="7">
        <f t="shared" si="223"/>
        <v>1</v>
      </c>
      <c r="D4781" s="7">
        <f t="shared" si="224"/>
        <v>2</v>
      </c>
      <c r="E4781" s="7">
        <v>821885</v>
      </c>
      <c r="F4781" t="s">
        <v>139</v>
      </c>
      <c r="G4781" t="s">
        <v>143</v>
      </c>
      <c r="H4781" s="7">
        <v>2</v>
      </c>
      <c r="I4781" s="7" t="s">
        <v>148</v>
      </c>
      <c r="J4781" t="s">
        <v>11</v>
      </c>
      <c r="K4781">
        <v>40.799999999999997</v>
      </c>
      <c r="L4781">
        <v>1</v>
      </c>
      <c r="M4781">
        <v>142</v>
      </c>
      <c r="N4781">
        <v>1.9870000000000001</v>
      </c>
    </row>
    <row r="4782" spans="1:14" x14ac:dyDescent="0.25">
      <c r="A4782" s="7">
        <v>822245</v>
      </c>
      <c r="B4782" s="7">
        <f t="shared" si="222"/>
        <v>0</v>
      </c>
      <c r="C4782" s="7">
        <f t="shared" si="223"/>
        <v>1</v>
      </c>
      <c r="D4782" s="7">
        <f t="shared" si="224"/>
        <v>1</v>
      </c>
      <c r="E4782" s="7">
        <v>821885</v>
      </c>
      <c r="F4782" t="s">
        <v>139</v>
      </c>
      <c r="G4782" t="s">
        <v>143</v>
      </c>
      <c r="H4782" s="7">
        <v>2</v>
      </c>
      <c r="I4782" s="7" t="s">
        <v>148</v>
      </c>
      <c r="J4782" t="s">
        <v>11</v>
      </c>
      <c r="K4782">
        <v>40.799999999999997</v>
      </c>
      <c r="L4782">
        <v>1</v>
      </c>
      <c r="M4782">
        <v>142</v>
      </c>
      <c r="N4782">
        <v>1.9870000000000001</v>
      </c>
    </row>
    <row r="4783" spans="1:14" x14ac:dyDescent="0.25">
      <c r="A4783" s="7">
        <v>822246</v>
      </c>
      <c r="B4783" s="7">
        <f t="shared" si="222"/>
        <v>1</v>
      </c>
      <c r="C4783" s="7">
        <f t="shared" si="223"/>
        <v>0</v>
      </c>
      <c r="D4783" s="7">
        <f t="shared" si="224"/>
        <v>1</v>
      </c>
      <c r="E4783" s="7">
        <v>821885</v>
      </c>
      <c r="F4783" t="s">
        <v>139</v>
      </c>
      <c r="G4783" t="s">
        <v>143</v>
      </c>
      <c r="H4783" s="7">
        <v>2</v>
      </c>
      <c r="I4783" s="7" t="s">
        <v>148</v>
      </c>
      <c r="J4783" t="s">
        <v>11</v>
      </c>
      <c r="K4783">
        <v>57.9</v>
      </c>
      <c r="L4783">
        <v>4</v>
      </c>
      <c r="M4783">
        <v>71.5</v>
      </c>
      <c r="N4783">
        <v>1.9870000000000001</v>
      </c>
    </row>
    <row r="4784" spans="1:14" x14ac:dyDescent="0.25">
      <c r="A4784" s="7">
        <v>822246</v>
      </c>
      <c r="B4784" s="7">
        <f t="shared" si="222"/>
        <v>1</v>
      </c>
      <c r="C4784" s="7">
        <f t="shared" si="223"/>
        <v>1</v>
      </c>
      <c r="D4784" s="7">
        <f t="shared" si="224"/>
        <v>2</v>
      </c>
      <c r="E4784" s="7">
        <v>821885</v>
      </c>
      <c r="F4784" t="s">
        <v>139</v>
      </c>
      <c r="G4784" t="s">
        <v>143</v>
      </c>
      <c r="H4784" s="7">
        <v>2</v>
      </c>
      <c r="I4784" s="7" t="s">
        <v>148</v>
      </c>
      <c r="J4784" t="s">
        <v>11</v>
      </c>
      <c r="K4784">
        <v>57.9</v>
      </c>
      <c r="L4784">
        <v>4</v>
      </c>
      <c r="M4784">
        <v>71.5</v>
      </c>
      <c r="N4784">
        <v>1.9870000000000001</v>
      </c>
    </row>
    <row r="4785" spans="1:14" x14ac:dyDescent="0.25">
      <c r="A4785" s="7">
        <v>822246</v>
      </c>
      <c r="B4785" s="7">
        <f t="shared" si="222"/>
        <v>1</v>
      </c>
      <c r="C4785" s="7">
        <f t="shared" si="223"/>
        <v>1</v>
      </c>
      <c r="D4785" s="7">
        <f t="shared" si="224"/>
        <v>2</v>
      </c>
      <c r="E4785" s="7">
        <v>821885</v>
      </c>
      <c r="F4785" t="s">
        <v>139</v>
      </c>
      <c r="G4785" t="s">
        <v>143</v>
      </c>
      <c r="H4785" s="7">
        <v>2</v>
      </c>
      <c r="I4785" s="7" t="s">
        <v>148</v>
      </c>
      <c r="J4785" t="s">
        <v>11</v>
      </c>
      <c r="K4785">
        <v>57.9</v>
      </c>
      <c r="L4785">
        <v>4</v>
      </c>
      <c r="M4785">
        <v>71.5</v>
      </c>
      <c r="N4785">
        <v>1.9870000000000001</v>
      </c>
    </row>
    <row r="4786" spans="1:14" x14ac:dyDescent="0.25">
      <c r="A4786" s="7">
        <v>822246</v>
      </c>
      <c r="B4786" s="7">
        <f t="shared" si="222"/>
        <v>0</v>
      </c>
      <c r="C4786" s="7">
        <f t="shared" si="223"/>
        <v>1</v>
      </c>
      <c r="D4786" s="7">
        <f t="shared" si="224"/>
        <v>1</v>
      </c>
      <c r="E4786" s="7">
        <v>821885</v>
      </c>
      <c r="F4786" t="s">
        <v>139</v>
      </c>
      <c r="G4786" t="s">
        <v>143</v>
      </c>
      <c r="H4786" s="7">
        <v>2</v>
      </c>
      <c r="I4786" s="7" t="s">
        <v>148</v>
      </c>
      <c r="J4786" t="s">
        <v>11</v>
      </c>
      <c r="K4786">
        <v>57.9</v>
      </c>
      <c r="L4786">
        <v>4</v>
      </c>
      <c r="M4786">
        <v>71.5</v>
      </c>
      <c r="N4786">
        <v>1.9870000000000001</v>
      </c>
    </row>
    <row r="4787" spans="1:14" x14ac:dyDescent="0.25">
      <c r="A4787" s="7">
        <v>822247</v>
      </c>
      <c r="B4787" s="7">
        <f t="shared" si="222"/>
        <v>1</v>
      </c>
      <c r="C4787" s="7">
        <f t="shared" si="223"/>
        <v>0</v>
      </c>
      <c r="D4787" s="7">
        <f t="shared" si="224"/>
        <v>1</v>
      </c>
      <c r="E4787" s="7">
        <v>821885</v>
      </c>
      <c r="F4787" t="s">
        <v>139</v>
      </c>
      <c r="G4787" t="s">
        <v>143</v>
      </c>
      <c r="H4787" s="7">
        <v>2</v>
      </c>
      <c r="I4787" s="7" t="s">
        <v>148</v>
      </c>
      <c r="J4787" t="s">
        <v>11</v>
      </c>
      <c r="K4787">
        <v>58.8</v>
      </c>
      <c r="L4787">
        <v>4</v>
      </c>
      <c r="M4787">
        <v>71.5</v>
      </c>
      <c r="N4787">
        <v>1.9870000000000001</v>
      </c>
    </row>
    <row r="4788" spans="1:14" x14ac:dyDescent="0.25">
      <c r="A4788" s="7">
        <v>822247</v>
      </c>
      <c r="B4788" s="7">
        <f t="shared" si="222"/>
        <v>1</v>
      </c>
      <c r="C4788" s="7">
        <f t="shared" si="223"/>
        <v>1</v>
      </c>
      <c r="D4788" s="7">
        <f t="shared" si="224"/>
        <v>2</v>
      </c>
      <c r="E4788" s="7">
        <v>821885</v>
      </c>
      <c r="F4788" t="s">
        <v>139</v>
      </c>
      <c r="G4788" t="s">
        <v>143</v>
      </c>
      <c r="H4788" s="7">
        <v>2</v>
      </c>
      <c r="I4788" s="7" t="s">
        <v>148</v>
      </c>
      <c r="J4788" t="s">
        <v>11</v>
      </c>
      <c r="K4788">
        <v>58.8</v>
      </c>
      <c r="L4788">
        <v>4</v>
      </c>
      <c r="M4788">
        <v>71.5</v>
      </c>
      <c r="N4788">
        <v>1.9870000000000001</v>
      </c>
    </row>
    <row r="4789" spans="1:14" x14ac:dyDescent="0.25">
      <c r="A4789" s="7">
        <v>822247</v>
      </c>
      <c r="B4789" s="7">
        <f t="shared" si="222"/>
        <v>1</v>
      </c>
      <c r="C4789" s="7">
        <f t="shared" si="223"/>
        <v>1</v>
      </c>
      <c r="D4789" s="7">
        <f t="shared" si="224"/>
        <v>2</v>
      </c>
      <c r="E4789" s="7">
        <v>821885</v>
      </c>
      <c r="F4789" t="s">
        <v>139</v>
      </c>
      <c r="G4789" t="s">
        <v>143</v>
      </c>
      <c r="H4789" s="7">
        <v>2</v>
      </c>
      <c r="I4789" s="7" t="s">
        <v>148</v>
      </c>
      <c r="J4789" t="s">
        <v>11</v>
      </c>
      <c r="K4789">
        <v>58.8</v>
      </c>
      <c r="L4789">
        <v>4</v>
      </c>
      <c r="M4789">
        <v>71.5</v>
      </c>
      <c r="N4789">
        <v>1.9870000000000001</v>
      </c>
    </row>
    <row r="4790" spans="1:14" x14ac:dyDescent="0.25">
      <c r="A4790" s="7">
        <v>822247</v>
      </c>
      <c r="B4790" s="7">
        <f t="shared" si="222"/>
        <v>0</v>
      </c>
      <c r="C4790" s="7">
        <f t="shared" si="223"/>
        <v>1</v>
      </c>
      <c r="D4790" s="7">
        <f t="shared" si="224"/>
        <v>1</v>
      </c>
      <c r="E4790" s="7">
        <v>821885</v>
      </c>
      <c r="F4790" t="s">
        <v>139</v>
      </c>
      <c r="G4790" t="s">
        <v>143</v>
      </c>
      <c r="H4790" s="7">
        <v>2</v>
      </c>
      <c r="I4790" s="7" t="s">
        <v>148</v>
      </c>
      <c r="J4790" t="s">
        <v>11</v>
      </c>
      <c r="K4790">
        <v>58.8</v>
      </c>
      <c r="L4790">
        <v>4</v>
      </c>
      <c r="M4790">
        <v>71.5</v>
      </c>
      <c r="N4790">
        <v>1.9870000000000001</v>
      </c>
    </row>
    <row r="4791" spans="1:14" x14ac:dyDescent="0.25">
      <c r="A4791" s="7">
        <v>822248</v>
      </c>
      <c r="B4791" s="7">
        <f t="shared" si="222"/>
        <v>1</v>
      </c>
      <c r="C4791" s="7">
        <f t="shared" si="223"/>
        <v>0</v>
      </c>
      <c r="D4791" s="7">
        <f t="shared" si="224"/>
        <v>1</v>
      </c>
      <c r="E4791" s="7">
        <v>821885</v>
      </c>
      <c r="F4791" t="s">
        <v>139</v>
      </c>
      <c r="G4791" t="s">
        <v>143</v>
      </c>
      <c r="H4791" s="7">
        <v>2</v>
      </c>
      <c r="I4791" s="7" t="s">
        <v>148</v>
      </c>
      <c r="J4791" t="s">
        <v>11</v>
      </c>
      <c r="K4791">
        <v>40.799999999999997</v>
      </c>
      <c r="L4791">
        <v>1</v>
      </c>
      <c r="M4791">
        <v>142</v>
      </c>
      <c r="N4791">
        <v>1.9870000000000001</v>
      </c>
    </row>
    <row r="4792" spans="1:14" x14ac:dyDescent="0.25">
      <c r="A4792" s="7">
        <v>822248</v>
      </c>
      <c r="B4792" s="7">
        <f t="shared" si="222"/>
        <v>1</v>
      </c>
      <c r="C4792" s="7">
        <f t="shared" si="223"/>
        <v>1</v>
      </c>
      <c r="D4792" s="7">
        <f t="shared" si="224"/>
        <v>2</v>
      </c>
      <c r="E4792" s="7">
        <v>821885</v>
      </c>
      <c r="F4792" t="s">
        <v>139</v>
      </c>
      <c r="G4792" t="s">
        <v>143</v>
      </c>
      <c r="H4792" s="7">
        <v>2</v>
      </c>
      <c r="I4792" s="7" t="s">
        <v>148</v>
      </c>
      <c r="J4792" t="s">
        <v>11</v>
      </c>
      <c r="K4792">
        <v>40.799999999999997</v>
      </c>
      <c r="L4792">
        <v>1</v>
      </c>
      <c r="M4792">
        <v>142</v>
      </c>
      <c r="N4792">
        <v>1.9870000000000001</v>
      </c>
    </row>
    <row r="4793" spans="1:14" x14ac:dyDescent="0.25">
      <c r="A4793" s="7">
        <v>822248</v>
      </c>
      <c r="B4793" s="7">
        <f t="shared" si="222"/>
        <v>1</v>
      </c>
      <c r="C4793" s="7">
        <f t="shared" si="223"/>
        <v>1</v>
      </c>
      <c r="D4793" s="7">
        <f t="shared" si="224"/>
        <v>2</v>
      </c>
      <c r="E4793" s="7">
        <v>821885</v>
      </c>
      <c r="F4793" t="s">
        <v>139</v>
      </c>
      <c r="G4793" t="s">
        <v>143</v>
      </c>
      <c r="H4793" s="7">
        <v>2</v>
      </c>
      <c r="I4793" s="7" t="s">
        <v>148</v>
      </c>
      <c r="J4793" t="s">
        <v>11</v>
      </c>
      <c r="K4793">
        <v>40.799999999999997</v>
      </c>
      <c r="L4793">
        <v>1</v>
      </c>
      <c r="M4793">
        <v>142</v>
      </c>
      <c r="N4793">
        <v>1.9870000000000001</v>
      </c>
    </row>
    <row r="4794" spans="1:14" x14ac:dyDescent="0.25">
      <c r="A4794" s="7">
        <v>822248</v>
      </c>
      <c r="B4794" s="7">
        <f t="shared" si="222"/>
        <v>0</v>
      </c>
      <c r="C4794" s="7">
        <f t="shared" si="223"/>
        <v>1</v>
      </c>
      <c r="D4794" s="7">
        <f t="shared" si="224"/>
        <v>1</v>
      </c>
      <c r="E4794" s="7">
        <v>821885</v>
      </c>
      <c r="F4794" t="s">
        <v>139</v>
      </c>
      <c r="G4794" t="s">
        <v>143</v>
      </c>
      <c r="H4794" s="7">
        <v>2</v>
      </c>
      <c r="I4794" s="7" t="s">
        <v>148</v>
      </c>
      <c r="J4794" t="s">
        <v>11</v>
      </c>
      <c r="K4794">
        <v>40.799999999999997</v>
      </c>
      <c r="L4794">
        <v>1</v>
      </c>
      <c r="M4794">
        <v>142</v>
      </c>
      <c r="N4794">
        <v>1.9870000000000001</v>
      </c>
    </row>
    <row r="4795" spans="1:14" x14ac:dyDescent="0.25">
      <c r="A4795" s="7">
        <v>822249</v>
      </c>
      <c r="B4795" s="7">
        <f t="shared" si="222"/>
        <v>1</v>
      </c>
      <c r="C4795" s="7">
        <f t="shared" si="223"/>
        <v>0</v>
      </c>
      <c r="D4795" s="7">
        <f t="shared" si="224"/>
        <v>1</v>
      </c>
      <c r="E4795" s="7">
        <v>821885</v>
      </c>
      <c r="F4795" t="s">
        <v>139</v>
      </c>
      <c r="G4795" t="s">
        <v>143</v>
      </c>
      <c r="H4795" s="7">
        <v>2</v>
      </c>
      <c r="I4795" s="7" t="s">
        <v>148</v>
      </c>
      <c r="J4795" t="s">
        <v>11</v>
      </c>
      <c r="K4795">
        <v>40.799999999999997</v>
      </c>
      <c r="L4795">
        <v>1</v>
      </c>
      <c r="M4795">
        <v>142</v>
      </c>
      <c r="N4795">
        <v>1.9870000000000001</v>
      </c>
    </row>
    <row r="4796" spans="1:14" x14ac:dyDescent="0.25">
      <c r="A4796" s="7">
        <v>822249</v>
      </c>
      <c r="B4796" s="7">
        <f t="shared" si="222"/>
        <v>1</v>
      </c>
      <c r="C4796" s="7">
        <f t="shared" si="223"/>
        <v>1</v>
      </c>
      <c r="D4796" s="7">
        <f t="shared" si="224"/>
        <v>2</v>
      </c>
      <c r="E4796" s="7">
        <v>821885</v>
      </c>
      <c r="F4796" t="s">
        <v>139</v>
      </c>
      <c r="G4796" t="s">
        <v>143</v>
      </c>
      <c r="H4796" s="7">
        <v>2</v>
      </c>
      <c r="I4796" s="7" t="s">
        <v>148</v>
      </c>
      <c r="J4796" t="s">
        <v>11</v>
      </c>
      <c r="K4796">
        <v>40.799999999999997</v>
      </c>
      <c r="L4796">
        <v>1</v>
      </c>
      <c r="M4796">
        <v>142</v>
      </c>
      <c r="N4796">
        <v>1.9870000000000001</v>
      </c>
    </row>
    <row r="4797" spans="1:14" x14ac:dyDescent="0.25">
      <c r="A4797" s="7">
        <v>822249</v>
      </c>
      <c r="B4797" s="7">
        <f t="shared" si="222"/>
        <v>1</v>
      </c>
      <c r="C4797" s="7">
        <f t="shared" si="223"/>
        <v>1</v>
      </c>
      <c r="D4797" s="7">
        <f t="shared" si="224"/>
        <v>2</v>
      </c>
      <c r="E4797" s="7">
        <v>821885</v>
      </c>
      <c r="F4797" t="s">
        <v>139</v>
      </c>
      <c r="G4797" t="s">
        <v>143</v>
      </c>
      <c r="H4797" s="7">
        <v>2</v>
      </c>
      <c r="I4797" s="7" t="s">
        <v>148</v>
      </c>
      <c r="J4797" t="s">
        <v>11</v>
      </c>
      <c r="K4797">
        <v>40.799999999999997</v>
      </c>
      <c r="L4797">
        <v>1</v>
      </c>
      <c r="M4797">
        <v>142</v>
      </c>
      <c r="N4797">
        <v>1.9870000000000001</v>
      </c>
    </row>
    <row r="4798" spans="1:14" x14ac:dyDescent="0.25">
      <c r="A4798" s="7">
        <v>822249</v>
      </c>
      <c r="B4798" s="7">
        <f t="shared" si="222"/>
        <v>0</v>
      </c>
      <c r="C4798" s="7">
        <f t="shared" si="223"/>
        <v>1</v>
      </c>
      <c r="D4798" s="7">
        <f t="shared" si="224"/>
        <v>1</v>
      </c>
      <c r="E4798" s="7">
        <v>821885</v>
      </c>
      <c r="F4798" t="s">
        <v>139</v>
      </c>
      <c r="G4798" t="s">
        <v>143</v>
      </c>
      <c r="H4798" s="7">
        <v>2</v>
      </c>
      <c r="I4798" s="7" t="s">
        <v>148</v>
      </c>
      <c r="J4798" t="s">
        <v>11</v>
      </c>
      <c r="K4798">
        <v>40.799999999999997</v>
      </c>
      <c r="L4798">
        <v>1</v>
      </c>
      <c r="M4798">
        <v>142</v>
      </c>
      <c r="N4798">
        <v>1.9870000000000001</v>
      </c>
    </row>
    <row r="4799" spans="1:14" x14ac:dyDescent="0.25">
      <c r="A4799" s="7">
        <v>822250</v>
      </c>
      <c r="B4799" s="7">
        <f t="shared" si="222"/>
        <v>1</v>
      </c>
      <c r="C4799" s="7">
        <f t="shared" si="223"/>
        <v>0</v>
      </c>
      <c r="D4799" s="7">
        <f t="shared" si="224"/>
        <v>1</v>
      </c>
      <c r="E4799" s="7">
        <v>821885</v>
      </c>
      <c r="F4799" t="s">
        <v>139</v>
      </c>
      <c r="G4799" t="s">
        <v>143</v>
      </c>
      <c r="H4799" s="7">
        <v>2</v>
      </c>
      <c r="I4799" s="7" t="s">
        <v>148</v>
      </c>
      <c r="J4799" t="s">
        <v>11</v>
      </c>
      <c r="K4799">
        <v>39.9</v>
      </c>
      <c r="L4799">
        <v>3</v>
      </c>
      <c r="M4799">
        <v>68.2</v>
      </c>
      <c r="N4799">
        <v>1.9870000000000001</v>
      </c>
    </row>
    <row r="4800" spans="1:14" x14ac:dyDescent="0.25">
      <c r="A4800" s="7">
        <v>822250</v>
      </c>
      <c r="B4800" s="7">
        <f t="shared" si="222"/>
        <v>1</v>
      </c>
      <c r="C4800" s="7">
        <f t="shared" si="223"/>
        <v>1</v>
      </c>
      <c r="D4800" s="7">
        <f t="shared" si="224"/>
        <v>2</v>
      </c>
      <c r="E4800" s="7">
        <v>821885</v>
      </c>
      <c r="F4800" t="s">
        <v>139</v>
      </c>
      <c r="G4800" t="s">
        <v>143</v>
      </c>
      <c r="H4800" s="7">
        <v>2</v>
      </c>
      <c r="I4800" s="7" t="s">
        <v>148</v>
      </c>
      <c r="J4800" t="s">
        <v>11</v>
      </c>
      <c r="K4800">
        <v>39.9</v>
      </c>
      <c r="L4800">
        <v>3</v>
      </c>
      <c r="M4800">
        <v>68.2</v>
      </c>
      <c r="N4800">
        <v>1.9870000000000001</v>
      </c>
    </row>
    <row r="4801" spans="1:14" x14ac:dyDescent="0.25">
      <c r="A4801" s="7">
        <v>822250</v>
      </c>
      <c r="B4801" s="7">
        <f t="shared" si="222"/>
        <v>1</v>
      </c>
      <c r="C4801" s="7">
        <f t="shared" si="223"/>
        <v>1</v>
      </c>
      <c r="D4801" s="7">
        <f t="shared" si="224"/>
        <v>2</v>
      </c>
      <c r="E4801" s="7">
        <v>821885</v>
      </c>
      <c r="F4801" t="s">
        <v>139</v>
      </c>
      <c r="G4801" t="s">
        <v>143</v>
      </c>
      <c r="H4801" s="7">
        <v>2</v>
      </c>
      <c r="I4801" s="7" t="s">
        <v>148</v>
      </c>
      <c r="J4801" t="s">
        <v>11</v>
      </c>
      <c r="K4801">
        <v>39.9</v>
      </c>
      <c r="L4801">
        <v>3</v>
      </c>
      <c r="M4801">
        <v>68.2</v>
      </c>
      <c r="N4801">
        <v>1.9870000000000001</v>
      </c>
    </row>
    <row r="4802" spans="1:14" x14ac:dyDescent="0.25">
      <c r="A4802" s="7">
        <v>822250</v>
      </c>
      <c r="B4802" s="7">
        <f t="shared" si="222"/>
        <v>0</v>
      </c>
      <c r="C4802" s="7">
        <f t="shared" si="223"/>
        <v>1</v>
      </c>
      <c r="D4802" s="7">
        <f t="shared" si="224"/>
        <v>1</v>
      </c>
      <c r="E4802" s="7">
        <v>821885</v>
      </c>
      <c r="F4802" t="s">
        <v>139</v>
      </c>
      <c r="G4802" t="s">
        <v>143</v>
      </c>
      <c r="H4802" s="7">
        <v>2</v>
      </c>
      <c r="I4802" s="7" t="s">
        <v>148</v>
      </c>
      <c r="J4802" t="s">
        <v>11</v>
      </c>
      <c r="K4802">
        <v>39.9</v>
      </c>
      <c r="L4802">
        <v>3</v>
      </c>
      <c r="M4802">
        <v>68.2</v>
      </c>
      <c r="N4802">
        <v>1.9870000000000001</v>
      </c>
    </row>
    <row r="4803" spans="1:14" x14ac:dyDescent="0.25">
      <c r="A4803" s="7">
        <v>822251</v>
      </c>
      <c r="B4803" s="7">
        <f t="shared" ref="B4803:B4866" si="225">IF(A4803=A4804,1,0)</f>
        <v>1</v>
      </c>
      <c r="C4803" s="7">
        <f t="shared" ref="C4803:C4866" si="226">IF(A4803=A4802,1,0)</f>
        <v>0</v>
      </c>
      <c r="D4803" s="7">
        <f t="shared" ref="D4803:D4866" si="227">B4803+C4803</f>
        <v>1</v>
      </c>
      <c r="E4803" s="7">
        <v>821885</v>
      </c>
      <c r="F4803" t="s">
        <v>139</v>
      </c>
      <c r="G4803" t="s">
        <v>143</v>
      </c>
      <c r="H4803" s="7">
        <v>2</v>
      </c>
      <c r="I4803" s="7" t="s">
        <v>148</v>
      </c>
      <c r="J4803" t="s">
        <v>11</v>
      </c>
      <c r="K4803">
        <v>40.200000000000003</v>
      </c>
      <c r="L4803">
        <v>1</v>
      </c>
      <c r="M4803">
        <v>142</v>
      </c>
      <c r="N4803">
        <v>1.9870000000000001</v>
      </c>
    </row>
    <row r="4804" spans="1:14" x14ac:dyDescent="0.25">
      <c r="A4804" s="7">
        <v>822251</v>
      </c>
      <c r="B4804" s="7">
        <f t="shared" si="225"/>
        <v>1</v>
      </c>
      <c r="C4804" s="7">
        <f t="shared" si="226"/>
        <v>1</v>
      </c>
      <c r="D4804" s="7">
        <f t="shared" si="227"/>
        <v>2</v>
      </c>
      <c r="E4804" s="7">
        <v>821885</v>
      </c>
      <c r="F4804" t="s">
        <v>139</v>
      </c>
      <c r="G4804" t="s">
        <v>143</v>
      </c>
      <c r="H4804" s="7">
        <v>2</v>
      </c>
      <c r="I4804" s="7" t="s">
        <v>148</v>
      </c>
      <c r="J4804" t="s">
        <v>11</v>
      </c>
      <c r="K4804">
        <v>40.200000000000003</v>
      </c>
      <c r="L4804">
        <v>1</v>
      </c>
      <c r="M4804">
        <v>142</v>
      </c>
      <c r="N4804">
        <v>1.9870000000000001</v>
      </c>
    </row>
    <row r="4805" spans="1:14" x14ac:dyDescent="0.25">
      <c r="A4805" s="7">
        <v>822251</v>
      </c>
      <c r="B4805" s="7">
        <f t="shared" si="225"/>
        <v>1</v>
      </c>
      <c r="C4805" s="7">
        <f t="shared" si="226"/>
        <v>1</v>
      </c>
      <c r="D4805" s="7">
        <f t="shared" si="227"/>
        <v>2</v>
      </c>
      <c r="E4805" s="7">
        <v>821885</v>
      </c>
      <c r="F4805" t="s">
        <v>139</v>
      </c>
      <c r="G4805" t="s">
        <v>143</v>
      </c>
      <c r="H4805" s="7">
        <v>2</v>
      </c>
      <c r="I4805" s="7" t="s">
        <v>148</v>
      </c>
      <c r="J4805" t="s">
        <v>11</v>
      </c>
      <c r="K4805">
        <v>40.200000000000003</v>
      </c>
      <c r="L4805">
        <v>1</v>
      </c>
      <c r="M4805">
        <v>142</v>
      </c>
      <c r="N4805">
        <v>1.9870000000000001</v>
      </c>
    </row>
    <row r="4806" spans="1:14" x14ac:dyDescent="0.25">
      <c r="A4806" s="7">
        <v>822251</v>
      </c>
      <c r="B4806" s="7">
        <f t="shared" si="225"/>
        <v>0</v>
      </c>
      <c r="C4806" s="7">
        <f t="shared" si="226"/>
        <v>1</v>
      </c>
      <c r="D4806" s="7">
        <f t="shared" si="227"/>
        <v>1</v>
      </c>
      <c r="E4806" s="7">
        <v>821885</v>
      </c>
      <c r="F4806" t="s">
        <v>139</v>
      </c>
      <c r="G4806" t="s">
        <v>143</v>
      </c>
      <c r="H4806" s="7">
        <v>2</v>
      </c>
      <c r="I4806" s="7" t="s">
        <v>148</v>
      </c>
      <c r="J4806" t="s">
        <v>11</v>
      </c>
      <c r="K4806">
        <v>40.200000000000003</v>
      </c>
      <c r="L4806">
        <v>1</v>
      </c>
      <c r="M4806">
        <v>142</v>
      </c>
      <c r="N4806">
        <v>1.9870000000000001</v>
      </c>
    </row>
    <row r="4807" spans="1:14" x14ac:dyDescent="0.25">
      <c r="A4807" s="7">
        <v>822252</v>
      </c>
      <c r="B4807" s="7">
        <f t="shared" si="225"/>
        <v>1</v>
      </c>
      <c r="C4807" s="7">
        <f t="shared" si="226"/>
        <v>0</v>
      </c>
      <c r="D4807" s="7">
        <f t="shared" si="227"/>
        <v>1</v>
      </c>
      <c r="E4807" s="7">
        <v>821885</v>
      </c>
      <c r="F4807" t="s">
        <v>139</v>
      </c>
      <c r="G4807" t="s">
        <v>143</v>
      </c>
      <c r="H4807" s="7">
        <v>2</v>
      </c>
      <c r="I4807" s="7" t="s">
        <v>148</v>
      </c>
      <c r="J4807" t="s">
        <v>11</v>
      </c>
      <c r="K4807">
        <v>41.8</v>
      </c>
      <c r="L4807">
        <v>1</v>
      </c>
      <c r="M4807">
        <v>142</v>
      </c>
      <c r="N4807">
        <v>1.9870000000000001</v>
      </c>
    </row>
    <row r="4808" spans="1:14" x14ac:dyDescent="0.25">
      <c r="A4808" s="7">
        <v>822252</v>
      </c>
      <c r="B4808" s="7">
        <f t="shared" si="225"/>
        <v>1</v>
      </c>
      <c r="C4808" s="7">
        <f t="shared" si="226"/>
        <v>1</v>
      </c>
      <c r="D4808" s="7">
        <f t="shared" si="227"/>
        <v>2</v>
      </c>
      <c r="E4808" s="7">
        <v>821885</v>
      </c>
      <c r="F4808" t="s">
        <v>139</v>
      </c>
      <c r="G4808" t="s">
        <v>143</v>
      </c>
      <c r="H4808" s="7">
        <v>2</v>
      </c>
      <c r="I4808" s="7" t="s">
        <v>148</v>
      </c>
      <c r="J4808" t="s">
        <v>11</v>
      </c>
      <c r="K4808">
        <v>41.8</v>
      </c>
      <c r="L4808">
        <v>1</v>
      </c>
      <c r="M4808">
        <v>142</v>
      </c>
      <c r="N4808">
        <v>1.9870000000000001</v>
      </c>
    </row>
    <row r="4809" spans="1:14" x14ac:dyDescent="0.25">
      <c r="A4809" s="7">
        <v>822252</v>
      </c>
      <c r="B4809" s="7">
        <f t="shared" si="225"/>
        <v>1</v>
      </c>
      <c r="C4809" s="7">
        <f t="shared" si="226"/>
        <v>1</v>
      </c>
      <c r="D4809" s="7">
        <f t="shared" si="227"/>
        <v>2</v>
      </c>
      <c r="E4809" s="7">
        <v>821885</v>
      </c>
      <c r="F4809" t="s">
        <v>139</v>
      </c>
      <c r="G4809" t="s">
        <v>143</v>
      </c>
      <c r="H4809" s="7">
        <v>2</v>
      </c>
      <c r="I4809" s="7" t="s">
        <v>148</v>
      </c>
      <c r="J4809" t="s">
        <v>11</v>
      </c>
      <c r="K4809">
        <v>41.8</v>
      </c>
      <c r="L4809">
        <v>1</v>
      </c>
      <c r="M4809">
        <v>142</v>
      </c>
      <c r="N4809">
        <v>1.9870000000000001</v>
      </c>
    </row>
    <row r="4810" spans="1:14" x14ac:dyDescent="0.25">
      <c r="A4810" s="7">
        <v>822252</v>
      </c>
      <c r="B4810" s="7">
        <f t="shared" si="225"/>
        <v>0</v>
      </c>
      <c r="C4810" s="7">
        <f t="shared" si="226"/>
        <v>1</v>
      </c>
      <c r="D4810" s="7">
        <f t="shared" si="227"/>
        <v>1</v>
      </c>
      <c r="E4810" s="7">
        <v>821885</v>
      </c>
      <c r="F4810" t="s">
        <v>139</v>
      </c>
      <c r="G4810" t="s">
        <v>143</v>
      </c>
      <c r="H4810" s="7">
        <v>2</v>
      </c>
      <c r="I4810" s="7" t="s">
        <v>148</v>
      </c>
      <c r="J4810" t="s">
        <v>11</v>
      </c>
      <c r="K4810">
        <v>41.8</v>
      </c>
      <c r="L4810">
        <v>1</v>
      </c>
      <c r="M4810">
        <v>142</v>
      </c>
      <c r="N4810">
        <v>1.9870000000000001</v>
      </c>
    </row>
    <row r="4811" spans="1:14" x14ac:dyDescent="0.25">
      <c r="A4811" s="7">
        <v>822253</v>
      </c>
      <c r="B4811" s="7">
        <f t="shared" si="225"/>
        <v>1</v>
      </c>
      <c r="C4811" s="7">
        <f t="shared" si="226"/>
        <v>0</v>
      </c>
      <c r="D4811" s="7">
        <f t="shared" si="227"/>
        <v>1</v>
      </c>
      <c r="E4811" s="7">
        <v>821885</v>
      </c>
      <c r="F4811" t="s">
        <v>139</v>
      </c>
      <c r="G4811" t="s">
        <v>143</v>
      </c>
      <c r="H4811" s="7">
        <v>2</v>
      </c>
      <c r="I4811" s="7" t="s">
        <v>148</v>
      </c>
      <c r="J4811" t="s">
        <v>11</v>
      </c>
      <c r="K4811">
        <v>58.7</v>
      </c>
      <c r="L4811">
        <v>2</v>
      </c>
      <c r="M4811">
        <v>103.9</v>
      </c>
      <c r="N4811">
        <v>1.9870000000000001</v>
      </c>
    </row>
    <row r="4812" spans="1:14" x14ac:dyDescent="0.25">
      <c r="A4812" s="7">
        <v>822253</v>
      </c>
      <c r="B4812" s="7">
        <f t="shared" si="225"/>
        <v>1</v>
      </c>
      <c r="C4812" s="7">
        <f t="shared" si="226"/>
        <v>1</v>
      </c>
      <c r="D4812" s="7">
        <f t="shared" si="227"/>
        <v>2</v>
      </c>
      <c r="E4812" s="7">
        <v>821885</v>
      </c>
      <c r="F4812" t="s">
        <v>139</v>
      </c>
      <c r="G4812" t="s">
        <v>143</v>
      </c>
      <c r="H4812" s="7">
        <v>2</v>
      </c>
      <c r="I4812" s="7" t="s">
        <v>148</v>
      </c>
      <c r="J4812" t="s">
        <v>11</v>
      </c>
      <c r="K4812">
        <v>58.7</v>
      </c>
      <c r="L4812">
        <v>2</v>
      </c>
      <c r="M4812">
        <v>103.9</v>
      </c>
      <c r="N4812">
        <v>1.9870000000000001</v>
      </c>
    </row>
    <row r="4813" spans="1:14" x14ac:dyDescent="0.25">
      <c r="A4813" s="7">
        <v>822253</v>
      </c>
      <c r="B4813" s="7">
        <f t="shared" si="225"/>
        <v>1</v>
      </c>
      <c r="C4813" s="7">
        <f t="shared" si="226"/>
        <v>1</v>
      </c>
      <c r="D4813" s="7">
        <f t="shared" si="227"/>
        <v>2</v>
      </c>
      <c r="E4813" s="7">
        <v>821885</v>
      </c>
      <c r="F4813" t="s">
        <v>139</v>
      </c>
      <c r="G4813" t="s">
        <v>143</v>
      </c>
      <c r="H4813" s="7">
        <v>2</v>
      </c>
      <c r="I4813" s="7" t="s">
        <v>148</v>
      </c>
      <c r="J4813" t="s">
        <v>11</v>
      </c>
      <c r="K4813">
        <v>58.7</v>
      </c>
      <c r="L4813">
        <v>2</v>
      </c>
      <c r="M4813">
        <v>103.9</v>
      </c>
      <c r="N4813">
        <v>1.9870000000000001</v>
      </c>
    </row>
    <row r="4814" spans="1:14" x14ac:dyDescent="0.25">
      <c r="A4814" s="7">
        <v>822253</v>
      </c>
      <c r="B4814" s="7">
        <f t="shared" si="225"/>
        <v>0</v>
      </c>
      <c r="C4814" s="7">
        <f t="shared" si="226"/>
        <v>1</v>
      </c>
      <c r="D4814" s="7">
        <f t="shared" si="227"/>
        <v>1</v>
      </c>
      <c r="E4814" s="7">
        <v>821885</v>
      </c>
      <c r="F4814" t="s">
        <v>139</v>
      </c>
      <c r="G4814" t="s">
        <v>143</v>
      </c>
      <c r="H4814" s="7">
        <v>2</v>
      </c>
      <c r="I4814" s="7" t="s">
        <v>148</v>
      </c>
      <c r="J4814" t="s">
        <v>11</v>
      </c>
      <c r="K4814">
        <v>58.7</v>
      </c>
      <c r="L4814">
        <v>2</v>
      </c>
      <c r="M4814">
        <v>103.9</v>
      </c>
      <c r="N4814">
        <v>1.9870000000000001</v>
      </c>
    </row>
    <row r="4815" spans="1:14" x14ac:dyDescent="0.25">
      <c r="A4815" s="7">
        <v>822254</v>
      </c>
      <c r="B4815" s="7">
        <f t="shared" si="225"/>
        <v>1</v>
      </c>
      <c r="C4815" s="7">
        <f t="shared" si="226"/>
        <v>0</v>
      </c>
      <c r="D4815" s="7">
        <f t="shared" si="227"/>
        <v>1</v>
      </c>
      <c r="E4815" s="7">
        <v>821885</v>
      </c>
      <c r="F4815" t="s">
        <v>139</v>
      </c>
      <c r="G4815" t="s">
        <v>143</v>
      </c>
      <c r="H4815" s="7">
        <v>2</v>
      </c>
      <c r="I4815" s="7" t="s">
        <v>148</v>
      </c>
      <c r="J4815" t="s">
        <v>11</v>
      </c>
      <c r="K4815">
        <v>44.8</v>
      </c>
      <c r="L4815">
        <v>1</v>
      </c>
      <c r="M4815">
        <v>167.6</v>
      </c>
      <c r="N4815">
        <v>1.9870000000000001</v>
      </c>
    </row>
    <row r="4816" spans="1:14" x14ac:dyDescent="0.25">
      <c r="A4816" s="7">
        <v>822254</v>
      </c>
      <c r="B4816" s="7">
        <f t="shared" si="225"/>
        <v>1</v>
      </c>
      <c r="C4816" s="7">
        <f t="shared" si="226"/>
        <v>1</v>
      </c>
      <c r="D4816" s="7">
        <f t="shared" si="227"/>
        <v>2</v>
      </c>
      <c r="E4816" s="7">
        <v>821885</v>
      </c>
      <c r="F4816" t="s">
        <v>139</v>
      </c>
      <c r="G4816" t="s">
        <v>143</v>
      </c>
      <c r="H4816" s="7">
        <v>2</v>
      </c>
      <c r="I4816" s="7" t="s">
        <v>148</v>
      </c>
      <c r="J4816" t="s">
        <v>11</v>
      </c>
      <c r="K4816">
        <v>44.8</v>
      </c>
      <c r="L4816">
        <v>1</v>
      </c>
      <c r="M4816">
        <v>167.6</v>
      </c>
      <c r="N4816">
        <v>1.9870000000000001</v>
      </c>
    </row>
    <row r="4817" spans="1:14" x14ac:dyDescent="0.25">
      <c r="A4817" s="7">
        <v>822254</v>
      </c>
      <c r="B4817" s="7">
        <f t="shared" si="225"/>
        <v>1</v>
      </c>
      <c r="C4817" s="7">
        <f t="shared" si="226"/>
        <v>1</v>
      </c>
      <c r="D4817" s="7">
        <f t="shared" si="227"/>
        <v>2</v>
      </c>
      <c r="E4817" s="7">
        <v>821885</v>
      </c>
      <c r="F4817" t="s">
        <v>139</v>
      </c>
      <c r="G4817" t="s">
        <v>143</v>
      </c>
      <c r="H4817" s="7">
        <v>2</v>
      </c>
      <c r="I4817" s="7" t="s">
        <v>148</v>
      </c>
      <c r="J4817" t="s">
        <v>11</v>
      </c>
      <c r="K4817">
        <v>44.8</v>
      </c>
      <c r="L4817">
        <v>1</v>
      </c>
      <c r="M4817">
        <v>167.6</v>
      </c>
      <c r="N4817">
        <v>1.9870000000000001</v>
      </c>
    </row>
    <row r="4818" spans="1:14" x14ac:dyDescent="0.25">
      <c r="A4818" s="7">
        <v>822254</v>
      </c>
      <c r="B4818" s="7">
        <f t="shared" si="225"/>
        <v>0</v>
      </c>
      <c r="C4818" s="7">
        <f t="shared" si="226"/>
        <v>1</v>
      </c>
      <c r="D4818" s="7">
        <f t="shared" si="227"/>
        <v>1</v>
      </c>
      <c r="E4818" s="7">
        <v>821885</v>
      </c>
      <c r="F4818" t="s">
        <v>139</v>
      </c>
      <c r="G4818" t="s">
        <v>143</v>
      </c>
      <c r="H4818" s="7">
        <v>2</v>
      </c>
      <c r="I4818" s="7" t="s">
        <v>148</v>
      </c>
      <c r="J4818" t="s">
        <v>11</v>
      </c>
      <c r="K4818">
        <v>44.8</v>
      </c>
      <c r="L4818">
        <v>1</v>
      </c>
      <c r="M4818">
        <v>167.6</v>
      </c>
      <c r="N4818">
        <v>1.9870000000000001</v>
      </c>
    </row>
    <row r="4819" spans="1:14" x14ac:dyDescent="0.25">
      <c r="A4819" s="7">
        <v>822255</v>
      </c>
      <c r="B4819" s="7">
        <f t="shared" si="225"/>
        <v>1</v>
      </c>
      <c r="C4819" s="7">
        <f t="shared" si="226"/>
        <v>0</v>
      </c>
      <c r="D4819" s="7">
        <f t="shared" si="227"/>
        <v>1</v>
      </c>
      <c r="E4819" s="7">
        <v>821885</v>
      </c>
      <c r="F4819" t="s">
        <v>139</v>
      </c>
      <c r="G4819" t="s">
        <v>143</v>
      </c>
      <c r="H4819" s="7">
        <v>2</v>
      </c>
      <c r="I4819" s="7" t="s">
        <v>148</v>
      </c>
      <c r="J4819" t="s">
        <v>11</v>
      </c>
      <c r="K4819">
        <v>45.1</v>
      </c>
      <c r="L4819">
        <v>2</v>
      </c>
      <c r="M4819">
        <v>103.9</v>
      </c>
      <c r="N4819">
        <v>1.9870000000000001</v>
      </c>
    </row>
    <row r="4820" spans="1:14" x14ac:dyDescent="0.25">
      <c r="A4820" s="7">
        <v>822255</v>
      </c>
      <c r="B4820" s="7">
        <f t="shared" si="225"/>
        <v>1</v>
      </c>
      <c r="C4820" s="7">
        <f t="shared" si="226"/>
        <v>1</v>
      </c>
      <c r="D4820" s="7">
        <f t="shared" si="227"/>
        <v>2</v>
      </c>
      <c r="E4820" s="7">
        <v>821885</v>
      </c>
      <c r="F4820" t="s">
        <v>139</v>
      </c>
      <c r="G4820" t="s">
        <v>143</v>
      </c>
      <c r="H4820" s="7">
        <v>2</v>
      </c>
      <c r="I4820" s="7" t="s">
        <v>148</v>
      </c>
      <c r="J4820" t="s">
        <v>11</v>
      </c>
      <c r="K4820">
        <v>45.1</v>
      </c>
      <c r="L4820">
        <v>2</v>
      </c>
      <c r="M4820">
        <v>103.9</v>
      </c>
      <c r="N4820">
        <v>1.9870000000000001</v>
      </c>
    </row>
    <row r="4821" spans="1:14" x14ac:dyDescent="0.25">
      <c r="A4821" s="7">
        <v>822255</v>
      </c>
      <c r="B4821" s="7">
        <f t="shared" si="225"/>
        <v>1</v>
      </c>
      <c r="C4821" s="7">
        <f t="shared" si="226"/>
        <v>1</v>
      </c>
      <c r="D4821" s="7">
        <f t="shared" si="227"/>
        <v>2</v>
      </c>
      <c r="E4821" s="7">
        <v>821885</v>
      </c>
      <c r="F4821" t="s">
        <v>139</v>
      </c>
      <c r="G4821" t="s">
        <v>143</v>
      </c>
      <c r="H4821" s="7">
        <v>2</v>
      </c>
      <c r="I4821" s="7" t="s">
        <v>148</v>
      </c>
      <c r="J4821" t="s">
        <v>11</v>
      </c>
      <c r="K4821">
        <v>45.1</v>
      </c>
      <c r="L4821">
        <v>2</v>
      </c>
      <c r="M4821">
        <v>103.9</v>
      </c>
      <c r="N4821">
        <v>1.9870000000000001</v>
      </c>
    </row>
    <row r="4822" spans="1:14" x14ac:dyDescent="0.25">
      <c r="A4822" s="7">
        <v>822255</v>
      </c>
      <c r="B4822" s="7">
        <f t="shared" si="225"/>
        <v>0</v>
      </c>
      <c r="C4822" s="7">
        <f t="shared" si="226"/>
        <v>1</v>
      </c>
      <c r="D4822" s="7">
        <f t="shared" si="227"/>
        <v>1</v>
      </c>
      <c r="E4822" s="7">
        <v>821885</v>
      </c>
      <c r="F4822" t="s">
        <v>139</v>
      </c>
      <c r="G4822" t="s">
        <v>143</v>
      </c>
      <c r="H4822" s="7">
        <v>2</v>
      </c>
      <c r="I4822" s="7" t="s">
        <v>148</v>
      </c>
      <c r="J4822" t="s">
        <v>11</v>
      </c>
      <c r="K4822">
        <v>45.1</v>
      </c>
      <c r="L4822">
        <v>2</v>
      </c>
      <c r="M4822">
        <v>103.9</v>
      </c>
      <c r="N4822">
        <v>1.9870000000000001</v>
      </c>
    </row>
    <row r="4823" spans="1:14" x14ac:dyDescent="0.25">
      <c r="A4823" s="7">
        <v>822256</v>
      </c>
      <c r="B4823" s="7">
        <f t="shared" si="225"/>
        <v>1</v>
      </c>
      <c r="C4823" s="7">
        <f t="shared" si="226"/>
        <v>0</v>
      </c>
      <c r="D4823" s="7">
        <f t="shared" si="227"/>
        <v>1</v>
      </c>
      <c r="E4823" s="7">
        <v>821885</v>
      </c>
      <c r="F4823" t="s">
        <v>139</v>
      </c>
      <c r="G4823" t="s">
        <v>143</v>
      </c>
      <c r="H4823" s="7">
        <v>2</v>
      </c>
      <c r="I4823" s="7" t="s">
        <v>148</v>
      </c>
      <c r="J4823" t="s">
        <v>11</v>
      </c>
      <c r="K4823">
        <v>45.2</v>
      </c>
      <c r="L4823">
        <v>2</v>
      </c>
      <c r="M4823">
        <v>103.9</v>
      </c>
      <c r="N4823">
        <v>1.9870000000000001</v>
      </c>
    </row>
    <row r="4824" spans="1:14" x14ac:dyDescent="0.25">
      <c r="A4824" s="7">
        <v>822256</v>
      </c>
      <c r="B4824" s="7">
        <f t="shared" si="225"/>
        <v>1</v>
      </c>
      <c r="C4824" s="7">
        <f t="shared" si="226"/>
        <v>1</v>
      </c>
      <c r="D4824" s="7">
        <f t="shared" si="227"/>
        <v>2</v>
      </c>
      <c r="E4824" s="7">
        <v>821885</v>
      </c>
      <c r="F4824" t="s">
        <v>139</v>
      </c>
      <c r="G4824" t="s">
        <v>143</v>
      </c>
      <c r="H4824" s="7">
        <v>2</v>
      </c>
      <c r="I4824" s="7" t="s">
        <v>148</v>
      </c>
      <c r="J4824" t="s">
        <v>11</v>
      </c>
      <c r="K4824">
        <v>45.2</v>
      </c>
      <c r="L4824">
        <v>2</v>
      </c>
      <c r="M4824">
        <v>103.9</v>
      </c>
      <c r="N4824">
        <v>1.9870000000000001</v>
      </c>
    </row>
    <row r="4825" spans="1:14" x14ac:dyDescent="0.25">
      <c r="A4825" s="7">
        <v>822256</v>
      </c>
      <c r="B4825" s="7">
        <f t="shared" si="225"/>
        <v>1</v>
      </c>
      <c r="C4825" s="7">
        <f t="shared" si="226"/>
        <v>1</v>
      </c>
      <c r="D4825" s="7">
        <f t="shared" si="227"/>
        <v>2</v>
      </c>
      <c r="E4825" s="7">
        <v>821885</v>
      </c>
      <c r="F4825" t="s">
        <v>139</v>
      </c>
      <c r="G4825" t="s">
        <v>143</v>
      </c>
      <c r="H4825" s="7">
        <v>2</v>
      </c>
      <c r="I4825" s="7" t="s">
        <v>148</v>
      </c>
      <c r="J4825" t="s">
        <v>11</v>
      </c>
      <c r="K4825">
        <v>45.2</v>
      </c>
      <c r="L4825">
        <v>2</v>
      </c>
      <c r="M4825">
        <v>103.9</v>
      </c>
      <c r="N4825">
        <v>1.9870000000000001</v>
      </c>
    </row>
    <row r="4826" spans="1:14" x14ac:dyDescent="0.25">
      <c r="A4826" s="7">
        <v>822256</v>
      </c>
      <c r="B4826" s="7">
        <f t="shared" si="225"/>
        <v>0</v>
      </c>
      <c r="C4826" s="7">
        <f t="shared" si="226"/>
        <v>1</v>
      </c>
      <c r="D4826" s="7">
        <f t="shared" si="227"/>
        <v>1</v>
      </c>
      <c r="E4826" s="7">
        <v>821885</v>
      </c>
      <c r="F4826" t="s">
        <v>139</v>
      </c>
      <c r="G4826" t="s">
        <v>143</v>
      </c>
      <c r="H4826" s="7">
        <v>2</v>
      </c>
      <c r="I4826" s="7" t="s">
        <v>148</v>
      </c>
      <c r="J4826" t="s">
        <v>11</v>
      </c>
      <c r="K4826">
        <v>45.2</v>
      </c>
      <c r="L4826">
        <v>2</v>
      </c>
      <c r="M4826">
        <v>103.9</v>
      </c>
      <c r="N4826">
        <v>1.9870000000000001</v>
      </c>
    </row>
    <row r="4827" spans="1:14" x14ac:dyDescent="0.25">
      <c r="A4827" s="7">
        <v>822257</v>
      </c>
      <c r="B4827" s="7">
        <f t="shared" si="225"/>
        <v>1</v>
      </c>
      <c r="C4827" s="7">
        <f t="shared" si="226"/>
        <v>0</v>
      </c>
      <c r="D4827" s="7">
        <f t="shared" si="227"/>
        <v>1</v>
      </c>
      <c r="E4827" s="7">
        <v>821885</v>
      </c>
      <c r="F4827" t="s">
        <v>139</v>
      </c>
      <c r="G4827" t="s">
        <v>143</v>
      </c>
      <c r="H4827" s="7">
        <v>2</v>
      </c>
      <c r="I4827" s="7" t="s">
        <v>148</v>
      </c>
      <c r="J4827" t="s">
        <v>11</v>
      </c>
      <c r="K4827">
        <v>47.2</v>
      </c>
      <c r="L4827">
        <v>3</v>
      </c>
      <c r="M4827">
        <v>80.400000000000006</v>
      </c>
      <c r="N4827">
        <v>1.9870000000000001</v>
      </c>
    </row>
    <row r="4828" spans="1:14" x14ac:dyDescent="0.25">
      <c r="A4828" s="7">
        <v>822257</v>
      </c>
      <c r="B4828" s="7">
        <f t="shared" si="225"/>
        <v>1</v>
      </c>
      <c r="C4828" s="7">
        <f t="shared" si="226"/>
        <v>1</v>
      </c>
      <c r="D4828" s="7">
        <f t="shared" si="227"/>
        <v>2</v>
      </c>
      <c r="E4828" s="7">
        <v>821885</v>
      </c>
      <c r="F4828" t="s">
        <v>139</v>
      </c>
      <c r="G4828" t="s">
        <v>143</v>
      </c>
      <c r="H4828" s="7">
        <v>2</v>
      </c>
      <c r="I4828" s="7" t="s">
        <v>148</v>
      </c>
      <c r="J4828" t="s">
        <v>11</v>
      </c>
      <c r="K4828">
        <v>47.2</v>
      </c>
      <c r="L4828">
        <v>3</v>
      </c>
      <c r="M4828">
        <v>80.400000000000006</v>
      </c>
      <c r="N4828">
        <v>1.9870000000000001</v>
      </c>
    </row>
    <row r="4829" spans="1:14" x14ac:dyDescent="0.25">
      <c r="A4829" s="7">
        <v>822257</v>
      </c>
      <c r="B4829" s="7">
        <f t="shared" si="225"/>
        <v>1</v>
      </c>
      <c r="C4829" s="7">
        <f t="shared" si="226"/>
        <v>1</v>
      </c>
      <c r="D4829" s="7">
        <f t="shared" si="227"/>
        <v>2</v>
      </c>
      <c r="E4829" s="7">
        <v>821885</v>
      </c>
      <c r="F4829" t="s">
        <v>139</v>
      </c>
      <c r="G4829" t="s">
        <v>143</v>
      </c>
      <c r="H4829" s="7">
        <v>2</v>
      </c>
      <c r="I4829" s="7" t="s">
        <v>148</v>
      </c>
      <c r="J4829" t="s">
        <v>11</v>
      </c>
      <c r="K4829">
        <v>47.2</v>
      </c>
      <c r="L4829">
        <v>3</v>
      </c>
      <c r="M4829">
        <v>80.400000000000006</v>
      </c>
      <c r="N4829">
        <v>1.9870000000000001</v>
      </c>
    </row>
    <row r="4830" spans="1:14" x14ac:dyDescent="0.25">
      <c r="A4830" s="7">
        <v>822257</v>
      </c>
      <c r="B4830" s="7">
        <f t="shared" si="225"/>
        <v>0</v>
      </c>
      <c r="C4830" s="7">
        <f t="shared" si="226"/>
        <v>1</v>
      </c>
      <c r="D4830" s="7">
        <f t="shared" si="227"/>
        <v>1</v>
      </c>
      <c r="E4830" s="7">
        <v>821885</v>
      </c>
      <c r="F4830" t="s">
        <v>139</v>
      </c>
      <c r="G4830" t="s">
        <v>143</v>
      </c>
      <c r="H4830" s="7">
        <v>2</v>
      </c>
      <c r="I4830" s="7" t="s">
        <v>148</v>
      </c>
      <c r="J4830" t="s">
        <v>11</v>
      </c>
      <c r="K4830">
        <v>47.2</v>
      </c>
      <c r="L4830">
        <v>3</v>
      </c>
      <c r="M4830">
        <v>80.400000000000006</v>
      </c>
      <c r="N4830">
        <v>1.9870000000000001</v>
      </c>
    </row>
    <row r="4831" spans="1:14" x14ac:dyDescent="0.25">
      <c r="A4831" s="7">
        <v>822258</v>
      </c>
      <c r="B4831" s="7">
        <f t="shared" si="225"/>
        <v>1</v>
      </c>
      <c r="C4831" s="7">
        <f t="shared" si="226"/>
        <v>0</v>
      </c>
      <c r="D4831" s="7">
        <f t="shared" si="227"/>
        <v>1</v>
      </c>
      <c r="E4831" s="7">
        <v>821885</v>
      </c>
      <c r="F4831" t="s">
        <v>139</v>
      </c>
      <c r="G4831" t="s">
        <v>143</v>
      </c>
      <c r="H4831" s="7">
        <v>2</v>
      </c>
      <c r="I4831" s="7" t="s">
        <v>148</v>
      </c>
      <c r="J4831" t="s">
        <v>11</v>
      </c>
      <c r="K4831">
        <v>45</v>
      </c>
      <c r="L4831">
        <v>3</v>
      </c>
      <c r="M4831">
        <v>80.400000000000006</v>
      </c>
      <c r="N4831">
        <v>1.9870000000000001</v>
      </c>
    </row>
    <row r="4832" spans="1:14" x14ac:dyDescent="0.25">
      <c r="A4832" s="7">
        <v>822258</v>
      </c>
      <c r="B4832" s="7">
        <f t="shared" si="225"/>
        <v>1</v>
      </c>
      <c r="C4832" s="7">
        <f t="shared" si="226"/>
        <v>1</v>
      </c>
      <c r="D4832" s="7">
        <f t="shared" si="227"/>
        <v>2</v>
      </c>
      <c r="E4832" s="7">
        <v>821885</v>
      </c>
      <c r="F4832" t="s">
        <v>139</v>
      </c>
      <c r="G4832" t="s">
        <v>143</v>
      </c>
      <c r="H4832" s="7">
        <v>2</v>
      </c>
      <c r="I4832" s="7" t="s">
        <v>148</v>
      </c>
      <c r="J4832" t="s">
        <v>11</v>
      </c>
      <c r="K4832">
        <v>45</v>
      </c>
      <c r="L4832">
        <v>3</v>
      </c>
      <c r="M4832">
        <v>80.400000000000006</v>
      </c>
      <c r="N4832">
        <v>1.9870000000000001</v>
      </c>
    </row>
    <row r="4833" spans="1:14" x14ac:dyDescent="0.25">
      <c r="A4833" s="7">
        <v>822258</v>
      </c>
      <c r="B4833" s="7">
        <f t="shared" si="225"/>
        <v>1</v>
      </c>
      <c r="C4833" s="7">
        <f t="shared" si="226"/>
        <v>1</v>
      </c>
      <c r="D4833" s="7">
        <f t="shared" si="227"/>
        <v>2</v>
      </c>
      <c r="E4833" s="7">
        <v>821885</v>
      </c>
      <c r="F4833" t="s">
        <v>139</v>
      </c>
      <c r="G4833" t="s">
        <v>143</v>
      </c>
      <c r="H4833" s="7">
        <v>2</v>
      </c>
      <c r="I4833" s="7" t="s">
        <v>148</v>
      </c>
      <c r="J4833" t="s">
        <v>11</v>
      </c>
      <c r="K4833">
        <v>45</v>
      </c>
      <c r="L4833">
        <v>3</v>
      </c>
      <c r="M4833">
        <v>80.400000000000006</v>
      </c>
      <c r="N4833">
        <v>1.9870000000000001</v>
      </c>
    </row>
    <row r="4834" spans="1:14" x14ac:dyDescent="0.25">
      <c r="A4834" s="7">
        <v>822258</v>
      </c>
      <c r="B4834" s="7">
        <f t="shared" si="225"/>
        <v>0</v>
      </c>
      <c r="C4834" s="7">
        <f t="shared" si="226"/>
        <v>1</v>
      </c>
      <c r="D4834" s="7">
        <f t="shared" si="227"/>
        <v>1</v>
      </c>
      <c r="E4834" s="7">
        <v>821885</v>
      </c>
      <c r="F4834" t="s">
        <v>139</v>
      </c>
      <c r="G4834" t="s">
        <v>143</v>
      </c>
      <c r="H4834" s="7">
        <v>2</v>
      </c>
      <c r="I4834" s="7" t="s">
        <v>148</v>
      </c>
      <c r="J4834" t="s">
        <v>11</v>
      </c>
      <c r="K4834">
        <v>45</v>
      </c>
      <c r="L4834">
        <v>3</v>
      </c>
      <c r="M4834">
        <v>80.400000000000006</v>
      </c>
      <c r="N4834">
        <v>1.9870000000000001</v>
      </c>
    </row>
    <row r="4835" spans="1:14" x14ac:dyDescent="0.25">
      <c r="A4835" s="7">
        <v>822259</v>
      </c>
      <c r="B4835" s="7">
        <f t="shared" si="225"/>
        <v>1</v>
      </c>
      <c r="C4835" s="7">
        <f t="shared" si="226"/>
        <v>0</v>
      </c>
      <c r="D4835" s="7">
        <f t="shared" si="227"/>
        <v>1</v>
      </c>
      <c r="E4835" s="7">
        <v>821885</v>
      </c>
      <c r="F4835" t="s">
        <v>139</v>
      </c>
      <c r="G4835" t="s">
        <v>143</v>
      </c>
      <c r="H4835" s="7">
        <v>2</v>
      </c>
      <c r="I4835" s="7" t="s">
        <v>148</v>
      </c>
      <c r="J4835" t="s">
        <v>11</v>
      </c>
      <c r="K4835">
        <v>51.4</v>
      </c>
      <c r="L4835">
        <v>4</v>
      </c>
      <c r="M4835">
        <v>71.5</v>
      </c>
      <c r="N4835">
        <v>1.9870000000000001</v>
      </c>
    </row>
    <row r="4836" spans="1:14" x14ac:dyDescent="0.25">
      <c r="A4836" s="7">
        <v>822259</v>
      </c>
      <c r="B4836" s="7">
        <f t="shared" si="225"/>
        <v>1</v>
      </c>
      <c r="C4836" s="7">
        <f t="shared" si="226"/>
        <v>1</v>
      </c>
      <c r="D4836" s="7">
        <f t="shared" si="227"/>
        <v>2</v>
      </c>
      <c r="E4836" s="7">
        <v>821885</v>
      </c>
      <c r="F4836" t="s">
        <v>139</v>
      </c>
      <c r="G4836" t="s">
        <v>143</v>
      </c>
      <c r="H4836" s="7">
        <v>2</v>
      </c>
      <c r="I4836" s="7" t="s">
        <v>148</v>
      </c>
      <c r="J4836" t="s">
        <v>11</v>
      </c>
      <c r="K4836">
        <v>51.4</v>
      </c>
      <c r="L4836">
        <v>4</v>
      </c>
      <c r="M4836">
        <v>71.5</v>
      </c>
      <c r="N4836">
        <v>1.9870000000000001</v>
      </c>
    </row>
    <row r="4837" spans="1:14" x14ac:dyDescent="0.25">
      <c r="A4837" s="7">
        <v>822259</v>
      </c>
      <c r="B4837" s="7">
        <f t="shared" si="225"/>
        <v>1</v>
      </c>
      <c r="C4837" s="7">
        <f t="shared" si="226"/>
        <v>1</v>
      </c>
      <c r="D4837" s="7">
        <f t="shared" si="227"/>
        <v>2</v>
      </c>
      <c r="E4837" s="7">
        <v>821885</v>
      </c>
      <c r="F4837" t="s">
        <v>139</v>
      </c>
      <c r="G4837" t="s">
        <v>143</v>
      </c>
      <c r="H4837" s="7">
        <v>2</v>
      </c>
      <c r="I4837" s="7" t="s">
        <v>148</v>
      </c>
      <c r="J4837" t="s">
        <v>11</v>
      </c>
      <c r="K4837">
        <v>51.4</v>
      </c>
      <c r="L4837">
        <v>4</v>
      </c>
      <c r="M4837">
        <v>71.5</v>
      </c>
      <c r="N4837">
        <v>1.9870000000000001</v>
      </c>
    </row>
    <row r="4838" spans="1:14" x14ac:dyDescent="0.25">
      <c r="A4838" s="7">
        <v>822259</v>
      </c>
      <c r="B4838" s="7">
        <f t="shared" si="225"/>
        <v>0</v>
      </c>
      <c r="C4838" s="7">
        <f t="shared" si="226"/>
        <v>1</v>
      </c>
      <c r="D4838" s="7">
        <f t="shared" si="227"/>
        <v>1</v>
      </c>
      <c r="E4838" s="7">
        <v>821885</v>
      </c>
      <c r="F4838" t="s">
        <v>139</v>
      </c>
      <c r="G4838" t="s">
        <v>143</v>
      </c>
      <c r="H4838" s="7">
        <v>2</v>
      </c>
      <c r="I4838" s="7" t="s">
        <v>148</v>
      </c>
      <c r="J4838" t="s">
        <v>11</v>
      </c>
      <c r="K4838">
        <v>51.4</v>
      </c>
      <c r="L4838">
        <v>4</v>
      </c>
      <c r="M4838">
        <v>71.5</v>
      </c>
      <c r="N4838">
        <v>1.9870000000000001</v>
      </c>
    </row>
    <row r="4839" spans="1:14" x14ac:dyDescent="0.25">
      <c r="A4839" s="7">
        <v>822260</v>
      </c>
      <c r="B4839" s="7">
        <f t="shared" si="225"/>
        <v>1</v>
      </c>
      <c r="C4839" s="7">
        <f t="shared" si="226"/>
        <v>0</v>
      </c>
      <c r="D4839" s="7">
        <f t="shared" si="227"/>
        <v>1</v>
      </c>
      <c r="E4839" s="7">
        <v>821885</v>
      </c>
      <c r="F4839" t="s">
        <v>139</v>
      </c>
      <c r="G4839" t="s">
        <v>143</v>
      </c>
      <c r="H4839" s="7">
        <v>2</v>
      </c>
      <c r="I4839" s="7" t="s">
        <v>148</v>
      </c>
      <c r="J4839" t="s">
        <v>11</v>
      </c>
      <c r="K4839">
        <v>30</v>
      </c>
      <c r="L4839">
        <v>1</v>
      </c>
      <c r="M4839">
        <v>142</v>
      </c>
      <c r="N4839">
        <v>1.9870000000000001</v>
      </c>
    </row>
    <row r="4840" spans="1:14" x14ac:dyDescent="0.25">
      <c r="A4840" s="7">
        <v>822260</v>
      </c>
      <c r="B4840" s="7">
        <f t="shared" si="225"/>
        <v>1</v>
      </c>
      <c r="C4840" s="7">
        <f t="shared" si="226"/>
        <v>1</v>
      </c>
      <c r="D4840" s="7">
        <f t="shared" si="227"/>
        <v>2</v>
      </c>
      <c r="E4840" s="7">
        <v>821885</v>
      </c>
      <c r="F4840" t="s">
        <v>139</v>
      </c>
      <c r="G4840" t="s">
        <v>143</v>
      </c>
      <c r="H4840" s="7">
        <v>2</v>
      </c>
      <c r="I4840" s="7" t="s">
        <v>148</v>
      </c>
      <c r="J4840" t="s">
        <v>11</v>
      </c>
      <c r="K4840">
        <v>30</v>
      </c>
      <c r="L4840">
        <v>1</v>
      </c>
      <c r="M4840">
        <v>142</v>
      </c>
      <c r="N4840">
        <v>1.9870000000000001</v>
      </c>
    </row>
    <row r="4841" spans="1:14" x14ac:dyDescent="0.25">
      <c r="A4841" s="7">
        <v>822260</v>
      </c>
      <c r="B4841" s="7">
        <f t="shared" si="225"/>
        <v>1</v>
      </c>
      <c r="C4841" s="7">
        <f t="shared" si="226"/>
        <v>1</v>
      </c>
      <c r="D4841" s="7">
        <f t="shared" si="227"/>
        <v>2</v>
      </c>
      <c r="E4841" s="7">
        <v>821885</v>
      </c>
      <c r="F4841" t="s">
        <v>139</v>
      </c>
      <c r="G4841" t="s">
        <v>143</v>
      </c>
      <c r="H4841" s="7">
        <v>2</v>
      </c>
      <c r="I4841" s="7" t="s">
        <v>148</v>
      </c>
      <c r="J4841" t="s">
        <v>11</v>
      </c>
      <c r="K4841">
        <v>30</v>
      </c>
      <c r="L4841">
        <v>1</v>
      </c>
      <c r="M4841">
        <v>142</v>
      </c>
      <c r="N4841">
        <v>1.9870000000000001</v>
      </c>
    </row>
    <row r="4842" spans="1:14" x14ac:dyDescent="0.25">
      <c r="A4842" s="7">
        <v>822260</v>
      </c>
      <c r="B4842" s="7">
        <f t="shared" si="225"/>
        <v>0</v>
      </c>
      <c r="C4842" s="7">
        <f t="shared" si="226"/>
        <v>1</v>
      </c>
      <c r="D4842" s="7">
        <f t="shared" si="227"/>
        <v>1</v>
      </c>
      <c r="E4842" s="7">
        <v>821885</v>
      </c>
      <c r="F4842" t="s">
        <v>139</v>
      </c>
      <c r="G4842" t="s">
        <v>143</v>
      </c>
      <c r="H4842" s="7">
        <v>2</v>
      </c>
      <c r="I4842" s="7" t="s">
        <v>148</v>
      </c>
      <c r="J4842" t="s">
        <v>11</v>
      </c>
      <c r="K4842">
        <v>30</v>
      </c>
      <c r="L4842">
        <v>1</v>
      </c>
      <c r="M4842">
        <v>142</v>
      </c>
      <c r="N4842">
        <v>1.9870000000000001</v>
      </c>
    </row>
    <row r="4843" spans="1:14" x14ac:dyDescent="0.25">
      <c r="A4843" s="7">
        <v>822261</v>
      </c>
      <c r="B4843" s="7">
        <f t="shared" si="225"/>
        <v>1</v>
      </c>
      <c r="C4843" s="7">
        <f t="shared" si="226"/>
        <v>0</v>
      </c>
      <c r="D4843" s="7">
        <f t="shared" si="227"/>
        <v>1</v>
      </c>
      <c r="E4843" s="7">
        <v>821885</v>
      </c>
      <c r="F4843" t="s">
        <v>139</v>
      </c>
      <c r="G4843" t="s">
        <v>143</v>
      </c>
      <c r="H4843" s="7">
        <v>2</v>
      </c>
      <c r="I4843" s="7" t="s">
        <v>148</v>
      </c>
      <c r="J4843" t="s">
        <v>11</v>
      </c>
      <c r="K4843">
        <v>58.8</v>
      </c>
      <c r="L4843">
        <v>1</v>
      </c>
      <c r="M4843">
        <v>142</v>
      </c>
      <c r="N4843">
        <v>1.9870000000000001</v>
      </c>
    </row>
    <row r="4844" spans="1:14" x14ac:dyDescent="0.25">
      <c r="A4844" s="7">
        <v>822261</v>
      </c>
      <c r="B4844" s="7">
        <f t="shared" si="225"/>
        <v>1</v>
      </c>
      <c r="C4844" s="7">
        <f t="shared" si="226"/>
        <v>1</v>
      </c>
      <c r="D4844" s="7">
        <f t="shared" si="227"/>
        <v>2</v>
      </c>
      <c r="E4844" s="7">
        <v>821885</v>
      </c>
      <c r="F4844" t="s">
        <v>139</v>
      </c>
      <c r="G4844" t="s">
        <v>143</v>
      </c>
      <c r="H4844" s="7">
        <v>2</v>
      </c>
      <c r="I4844" s="7" t="s">
        <v>148</v>
      </c>
      <c r="J4844" t="s">
        <v>11</v>
      </c>
      <c r="K4844">
        <v>58.8</v>
      </c>
      <c r="L4844">
        <v>1</v>
      </c>
      <c r="M4844">
        <v>142</v>
      </c>
      <c r="N4844">
        <v>1.9870000000000001</v>
      </c>
    </row>
    <row r="4845" spans="1:14" x14ac:dyDescent="0.25">
      <c r="A4845" s="7">
        <v>822261</v>
      </c>
      <c r="B4845" s="7">
        <f t="shared" si="225"/>
        <v>1</v>
      </c>
      <c r="C4845" s="7">
        <f t="shared" si="226"/>
        <v>1</v>
      </c>
      <c r="D4845" s="7">
        <f t="shared" si="227"/>
        <v>2</v>
      </c>
      <c r="E4845" s="7">
        <v>821885</v>
      </c>
      <c r="F4845" t="s">
        <v>139</v>
      </c>
      <c r="G4845" t="s">
        <v>143</v>
      </c>
      <c r="H4845" s="7">
        <v>2</v>
      </c>
      <c r="I4845" s="7" t="s">
        <v>148</v>
      </c>
      <c r="J4845" t="s">
        <v>11</v>
      </c>
      <c r="K4845">
        <v>58.8</v>
      </c>
      <c r="L4845">
        <v>1</v>
      </c>
      <c r="M4845">
        <v>142</v>
      </c>
      <c r="N4845">
        <v>1.9870000000000001</v>
      </c>
    </row>
    <row r="4846" spans="1:14" x14ac:dyDescent="0.25">
      <c r="A4846" s="7">
        <v>822261</v>
      </c>
      <c r="B4846" s="7">
        <f t="shared" si="225"/>
        <v>0</v>
      </c>
      <c r="C4846" s="7">
        <f t="shared" si="226"/>
        <v>1</v>
      </c>
      <c r="D4846" s="7">
        <f t="shared" si="227"/>
        <v>1</v>
      </c>
      <c r="E4846" s="7">
        <v>821885</v>
      </c>
      <c r="F4846" t="s">
        <v>139</v>
      </c>
      <c r="G4846" t="s">
        <v>143</v>
      </c>
      <c r="H4846" s="7">
        <v>2</v>
      </c>
      <c r="I4846" s="7" t="s">
        <v>148</v>
      </c>
      <c r="J4846" t="s">
        <v>11</v>
      </c>
      <c r="K4846">
        <v>58.8</v>
      </c>
      <c r="L4846">
        <v>1</v>
      </c>
      <c r="M4846">
        <v>142</v>
      </c>
      <c r="N4846">
        <v>1.9870000000000001</v>
      </c>
    </row>
    <row r="4847" spans="1:14" x14ac:dyDescent="0.25">
      <c r="A4847" s="7">
        <v>822262</v>
      </c>
      <c r="B4847" s="7">
        <f t="shared" si="225"/>
        <v>1</v>
      </c>
      <c r="C4847" s="7">
        <f t="shared" si="226"/>
        <v>0</v>
      </c>
      <c r="D4847" s="7">
        <f t="shared" si="227"/>
        <v>1</v>
      </c>
      <c r="E4847" s="7">
        <v>821885</v>
      </c>
      <c r="F4847" t="s">
        <v>139</v>
      </c>
      <c r="G4847" t="s">
        <v>143</v>
      </c>
      <c r="H4847" s="7">
        <v>2</v>
      </c>
      <c r="I4847" s="7" t="s">
        <v>148</v>
      </c>
      <c r="J4847" t="s">
        <v>11</v>
      </c>
      <c r="K4847">
        <v>51.3</v>
      </c>
      <c r="L4847">
        <v>1</v>
      </c>
      <c r="M4847">
        <v>183.2</v>
      </c>
      <c r="N4847">
        <v>1.9870000000000001</v>
      </c>
    </row>
    <row r="4848" spans="1:14" x14ac:dyDescent="0.25">
      <c r="A4848" s="7">
        <v>822262</v>
      </c>
      <c r="B4848" s="7">
        <f t="shared" si="225"/>
        <v>1</v>
      </c>
      <c r="C4848" s="7">
        <f t="shared" si="226"/>
        <v>1</v>
      </c>
      <c r="D4848" s="7">
        <f t="shared" si="227"/>
        <v>2</v>
      </c>
      <c r="E4848" s="7">
        <v>821885</v>
      </c>
      <c r="F4848" t="s">
        <v>139</v>
      </c>
      <c r="G4848" t="s">
        <v>143</v>
      </c>
      <c r="H4848" s="7">
        <v>2</v>
      </c>
      <c r="I4848" s="7" t="s">
        <v>148</v>
      </c>
      <c r="J4848" t="s">
        <v>11</v>
      </c>
      <c r="K4848">
        <v>51.3</v>
      </c>
      <c r="L4848">
        <v>1</v>
      </c>
      <c r="M4848">
        <v>183.2</v>
      </c>
      <c r="N4848">
        <v>1.9870000000000001</v>
      </c>
    </row>
    <row r="4849" spans="1:14" x14ac:dyDescent="0.25">
      <c r="A4849" s="7">
        <v>822262</v>
      </c>
      <c r="B4849" s="7">
        <f t="shared" si="225"/>
        <v>1</v>
      </c>
      <c r="C4849" s="7">
        <f t="shared" si="226"/>
        <v>1</v>
      </c>
      <c r="D4849" s="7">
        <f t="shared" si="227"/>
        <v>2</v>
      </c>
      <c r="E4849" s="7">
        <v>821885</v>
      </c>
      <c r="F4849" t="s">
        <v>139</v>
      </c>
      <c r="G4849" t="s">
        <v>143</v>
      </c>
      <c r="H4849" s="7">
        <v>2</v>
      </c>
      <c r="I4849" s="7" t="s">
        <v>148</v>
      </c>
      <c r="J4849" t="s">
        <v>11</v>
      </c>
      <c r="K4849">
        <v>51.3</v>
      </c>
      <c r="L4849">
        <v>1</v>
      </c>
      <c r="M4849">
        <v>183.2</v>
      </c>
      <c r="N4849">
        <v>1.9870000000000001</v>
      </c>
    </row>
    <row r="4850" spans="1:14" x14ac:dyDescent="0.25">
      <c r="A4850" s="7">
        <v>822262</v>
      </c>
      <c r="B4850" s="7">
        <f t="shared" si="225"/>
        <v>0</v>
      </c>
      <c r="C4850" s="7">
        <f t="shared" si="226"/>
        <v>1</v>
      </c>
      <c r="D4850" s="7">
        <f t="shared" si="227"/>
        <v>1</v>
      </c>
      <c r="E4850" s="7">
        <v>821885</v>
      </c>
      <c r="F4850" t="s">
        <v>139</v>
      </c>
      <c r="G4850" t="s">
        <v>143</v>
      </c>
      <c r="H4850" s="7">
        <v>2</v>
      </c>
      <c r="I4850" s="7" t="s">
        <v>148</v>
      </c>
      <c r="J4850" t="s">
        <v>11</v>
      </c>
      <c r="K4850">
        <v>51.3</v>
      </c>
      <c r="L4850">
        <v>1</v>
      </c>
      <c r="M4850">
        <v>183.2</v>
      </c>
      <c r="N4850">
        <v>1.9870000000000001</v>
      </c>
    </row>
    <row r="4851" spans="1:14" x14ac:dyDescent="0.25">
      <c r="A4851" s="7">
        <v>822263</v>
      </c>
      <c r="B4851" s="7">
        <f t="shared" si="225"/>
        <v>1</v>
      </c>
      <c r="C4851" s="7">
        <f t="shared" si="226"/>
        <v>0</v>
      </c>
      <c r="D4851" s="7">
        <f t="shared" si="227"/>
        <v>1</v>
      </c>
      <c r="E4851" s="7">
        <v>821885</v>
      </c>
      <c r="F4851" t="s">
        <v>139</v>
      </c>
      <c r="G4851" t="s">
        <v>143</v>
      </c>
      <c r="H4851" s="7">
        <v>2</v>
      </c>
      <c r="I4851" s="7" t="s">
        <v>148</v>
      </c>
      <c r="J4851" t="s">
        <v>11</v>
      </c>
      <c r="K4851">
        <v>61.2</v>
      </c>
      <c r="L4851">
        <v>1</v>
      </c>
      <c r="M4851">
        <v>194.5</v>
      </c>
      <c r="N4851">
        <v>1.9870000000000001</v>
      </c>
    </row>
    <row r="4852" spans="1:14" x14ac:dyDescent="0.25">
      <c r="A4852" s="7">
        <v>822263</v>
      </c>
      <c r="B4852" s="7">
        <f t="shared" si="225"/>
        <v>1</v>
      </c>
      <c r="C4852" s="7">
        <f t="shared" si="226"/>
        <v>1</v>
      </c>
      <c r="D4852" s="7">
        <f t="shared" si="227"/>
        <v>2</v>
      </c>
      <c r="E4852" s="7">
        <v>821885</v>
      </c>
      <c r="F4852" t="s">
        <v>139</v>
      </c>
      <c r="G4852" t="s">
        <v>143</v>
      </c>
      <c r="H4852" s="7">
        <v>2</v>
      </c>
      <c r="I4852" s="7" t="s">
        <v>148</v>
      </c>
      <c r="J4852" t="s">
        <v>11</v>
      </c>
      <c r="K4852">
        <v>61.2</v>
      </c>
      <c r="L4852">
        <v>1</v>
      </c>
      <c r="M4852">
        <v>194.5</v>
      </c>
      <c r="N4852">
        <v>1.9870000000000001</v>
      </c>
    </row>
    <row r="4853" spans="1:14" x14ac:dyDescent="0.25">
      <c r="A4853" s="7">
        <v>822263</v>
      </c>
      <c r="B4853" s="7">
        <f t="shared" si="225"/>
        <v>1</v>
      </c>
      <c r="C4853" s="7">
        <f t="shared" si="226"/>
        <v>1</v>
      </c>
      <c r="D4853" s="7">
        <f t="shared" si="227"/>
        <v>2</v>
      </c>
      <c r="E4853" s="7">
        <v>821885</v>
      </c>
      <c r="F4853" t="s">
        <v>139</v>
      </c>
      <c r="G4853" t="s">
        <v>143</v>
      </c>
      <c r="H4853" s="7">
        <v>2</v>
      </c>
      <c r="I4853" s="7" t="s">
        <v>148</v>
      </c>
      <c r="J4853" t="s">
        <v>11</v>
      </c>
      <c r="K4853">
        <v>61.2</v>
      </c>
      <c r="L4853">
        <v>1</v>
      </c>
      <c r="M4853">
        <v>194.5</v>
      </c>
      <c r="N4853">
        <v>1.9870000000000001</v>
      </c>
    </row>
    <row r="4854" spans="1:14" x14ac:dyDescent="0.25">
      <c r="A4854" s="7">
        <v>822263</v>
      </c>
      <c r="B4854" s="7">
        <f t="shared" si="225"/>
        <v>0</v>
      </c>
      <c r="C4854" s="7">
        <f t="shared" si="226"/>
        <v>1</v>
      </c>
      <c r="D4854" s="7">
        <f t="shared" si="227"/>
        <v>1</v>
      </c>
      <c r="E4854" s="7">
        <v>821885</v>
      </c>
      <c r="F4854" t="s">
        <v>139</v>
      </c>
      <c r="G4854" t="s">
        <v>143</v>
      </c>
      <c r="H4854" s="7">
        <v>2</v>
      </c>
      <c r="I4854" s="7" t="s">
        <v>148</v>
      </c>
      <c r="J4854" t="s">
        <v>11</v>
      </c>
      <c r="K4854">
        <v>61.2</v>
      </c>
      <c r="L4854">
        <v>1</v>
      </c>
      <c r="M4854">
        <v>194.5</v>
      </c>
      <c r="N4854">
        <v>1.9870000000000001</v>
      </c>
    </row>
    <row r="4855" spans="1:14" x14ac:dyDescent="0.25">
      <c r="A4855" s="7">
        <v>822264</v>
      </c>
      <c r="B4855" s="7">
        <f t="shared" si="225"/>
        <v>1</v>
      </c>
      <c r="C4855" s="7">
        <f t="shared" si="226"/>
        <v>0</v>
      </c>
      <c r="D4855" s="7">
        <f t="shared" si="227"/>
        <v>1</v>
      </c>
      <c r="E4855" s="7">
        <v>821885</v>
      </c>
      <c r="F4855" t="s">
        <v>139</v>
      </c>
      <c r="G4855" t="s">
        <v>143</v>
      </c>
      <c r="H4855" s="7">
        <v>2</v>
      </c>
      <c r="I4855" s="7" t="s">
        <v>148</v>
      </c>
      <c r="J4855" t="s">
        <v>11</v>
      </c>
      <c r="K4855">
        <v>58.3</v>
      </c>
      <c r="L4855">
        <v>1</v>
      </c>
      <c r="M4855">
        <v>183.2</v>
      </c>
      <c r="N4855">
        <v>1.9870000000000001</v>
      </c>
    </row>
    <row r="4856" spans="1:14" x14ac:dyDescent="0.25">
      <c r="A4856" s="7">
        <v>822264</v>
      </c>
      <c r="B4856" s="7">
        <f t="shared" si="225"/>
        <v>1</v>
      </c>
      <c r="C4856" s="7">
        <f t="shared" si="226"/>
        <v>1</v>
      </c>
      <c r="D4856" s="7">
        <f t="shared" si="227"/>
        <v>2</v>
      </c>
      <c r="E4856" s="7">
        <v>821885</v>
      </c>
      <c r="F4856" t="s">
        <v>139</v>
      </c>
      <c r="G4856" t="s">
        <v>143</v>
      </c>
      <c r="H4856" s="7">
        <v>2</v>
      </c>
      <c r="I4856" s="7" t="s">
        <v>148</v>
      </c>
      <c r="J4856" t="s">
        <v>11</v>
      </c>
      <c r="K4856">
        <v>58.3</v>
      </c>
      <c r="L4856">
        <v>1</v>
      </c>
      <c r="M4856">
        <v>183.2</v>
      </c>
      <c r="N4856">
        <v>1.9870000000000001</v>
      </c>
    </row>
    <row r="4857" spans="1:14" x14ac:dyDescent="0.25">
      <c r="A4857" s="7">
        <v>822264</v>
      </c>
      <c r="B4857" s="7">
        <f t="shared" si="225"/>
        <v>1</v>
      </c>
      <c r="C4857" s="7">
        <f t="shared" si="226"/>
        <v>1</v>
      </c>
      <c r="D4857" s="7">
        <f t="shared" si="227"/>
        <v>2</v>
      </c>
      <c r="E4857" s="7">
        <v>821885</v>
      </c>
      <c r="F4857" t="s">
        <v>139</v>
      </c>
      <c r="G4857" t="s">
        <v>143</v>
      </c>
      <c r="H4857" s="7">
        <v>2</v>
      </c>
      <c r="I4857" s="7" t="s">
        <v>148</v>
      </c>
      <c r="J4857" t="s">
        <v>11</v>
      </c>
      <c r="K4857">
        <v>58.3</v>
      </c>
      <c r="L4857">
        <v>1</v>
      </c>
      <c r="M4857">
        <v>183.2</v>
      </c>
      <c r="N4857">
        <v>1.9870000000000001</v>
      </c>
    </row>
    <row r="4858" spans="1:14" x14ac:dyDescent="0.25">
      <c r="A4858" s="7">
        <v>822264</v>
      </c>
      <c r="B4858" s="7">
        <f t="shared" si="225"/>
        <v>0</v>
      </c>
      <c r="C4858" s="7">
        <f t="shared" si="226"/>
        <v>1</v>
      </c>
      <c r="D4858" s="7">
        <f t="shared" si="227"/>
        <v>1</v>
      </c>
      <c r="E4858" s="7">
        <v>821885</v>
      </c>
      <c r="F4858" t="s">
        <v>139</v>
      </c>
      <c r="G4858" t="s">
        <v>143</v>
      </c>
      <c r="H4858" s="7">
        <v>2</v>
      </c>
      <c r="I4858" s="7" t="s">
        <v>148</v>
      </c>
      <c r="J4858" t="s">
        <v>11</v>
      </c>
      <c r="K4858">
        <v>58.3</v>
      </c>
      <c r="L4858">
        <v>1</v>
      </c>
      <c r="M4858">
        <v>183.2</v>
      </c>
      <c r="N4858">
        <v>1.9870000000000001</v>
      </c>
    </row>
    <row r="4859" spans="1:14" x14ac:dyDescent="0.25">
      <c r="A4859" s="7">
        <v>822265</v>
      </c>
      <c r="B4859" s="7">
        <f t="shared" si="225"/>
        <v>1</v>
      </c>
      <c r="C4859" s="7">
        <f t="shared" si="226"/>
        <v>0</v>
      </c>
      <c r="D4859" s="7">
        <f t="shared" si="227"/>
        <v>1</v>
      </c>
      <c r="E4859" s="7">
        <v>821885</v>
      </c>
      <c r="F4859" t="s">
        <v>139</v>
      </c>
      <c r="G4859" t="s">
        <v>143</v>
      </c>
      <c r="H4859" s="7">
        <v>2</v>
      </c>
      <c r="I4859" s="7" t="s">
        <v>148</v>
      </c>
      <c r="J4859" t="s">
        <v>11</v>
      </c>
      <c r="K4859">
        <v>30.3</v>
      </c>
      <c r="L4859">
        <v>1</v>
      </c>
      <c r="M4859">
        <v>142</v>
      </c>
      <c r="N4859">
        <v>1.9870000000000001</v>
      </c>
    </row>
    <row r="4860" spans="1:14" x14ac:dyDescent="0.25">
      <c r="A4860" s="7">
        <v>822265</v>
      </c>
      <c r="B4860" s="7">
        <f t="shared" si="225"/>
        <v>1</v>
      </c>
      <c r="C4860" s="7">
        <f t="shared" si="226"/>
        <v>1</v>
      </c>
      <c r="D4860" s="7">
        <f t="shared" si="227"/>
        <v>2</v>
      </c>
      <c r="E4860" s="7">
        <v>821885</v>
      </c>
      <c r="F4860" t="s">
        <v>139</v>
      </c>
      <c r="G4860" t="s">
        <v>143</v>
      </c>
      <c r="H4860" s="7">
        <v>2</v>
      </c>
      <c r="I4860" s="7" t="s">
        <v>148</v>
      </c>
      <c r="J4860" t="s">
        <v>11</v>
      </c>
      <c r="K4860">
        <v>30.3</v>
      </c>
      <c r="L4860">
        <v>1</v>
      </c>
      <c r="M4860">
        <v>142</v>
      </c>
      <c r="N4860">
        <v>1.9870000000000001</v>
      </c>
    </row>
    <row r="4861" spans="1:14" x14ac:dyDescent="0.25">
      <c r="A4861" s="7">
        <v>822265</v>
      </c>
      <c r="B4861" s="7">
        <f t="shared" si="225"/>
        <v>1</v>
      </c>
      <c r="C4861" s="7">
        <f t="shared" si="226"/>
        <v>1</v>
      </c>
      <c r="D4861" s="7">
        <f t="shared" si="227"/>
        <v>2</v>
      </c>
      <c r="E4861" s="7">
        <v>821885</v>
      </c>
      <c r="F4861" t="s">
        <v>139</v>
      </c>
      <c r="G4861" t="s">
        <v>143</v>
      </c>
      <c r="H4861" s="7">
        <v>2</v>
      </c>
      <c r="I4861" s="7" t="s">
        <v>148</v>
      </c>
      <c r="J4861" t="s">
        <v>11</v>
      </c>
      <c r="K4861">
        <v>30.3</v>
      </c>
      <c r="L4861">
        <v>1</v>
      </c>
      <c r="M4861">
        <v>142</v>
      </c>
      <c r="N4861">
        <v>1.9870000000000001</v>
      </c>
    </row>
    <row r="4862" spans="1:14" x14ac:dyDescent="0.25">
      <c r="A4862" s="7">
        <v>822265</v>
      </c>
      <c r="B4862" s="7">
        <f t="shared" si="225"/>
        <v>0</v>
      </c>
      <c r="C4862" s="7">
        <f t="shared" si="226"/>
        <v>1</v>
      </c>
      <c r="D4862" s="7">
        <f t="shared" si="227"/>
        <v>1</v>
      </c>
      <c r="E4862" s="7">
        <v>821885</v>
      </c>
      <c r="F4862" t="s">
        <v>139</v>
      </c>
      <c r="G4862" t="s">
        <v>143</v>
      </c>
      <c r="H4862" s="7">
        <v>2</v>
      </c>
      <c r="I4862" s="7" t="s">
        <v>148</v>
      </c>
      <c r="J4862" t="s">
        <v>11</v>
      </c>
      <c r="K4862">
        <v>30.3</v>
      </c>
      <c r="L4862">
        <v>1</v>
      </c>
      <c r="M4862">
        <v>142</v>
      </c>
      <c r="N4862">
        <v>1.9870000000000001</v>
      </c>
    </row>
    <row r="4863" spans="1:14" x14ac:dyDescent="0.25">
      <c r="A4863" s="7">
        <v>822266</v>
      </c>
      <c r="B4863" s="7">
        <f t="shared" si="225"/>
        <v>1</v>
      </c>
      <c r="C4863" s="7">
        <f t="shared" si="226"/>
        <v>0</v>
      </c>
      <c r="D4863" s="7">
        <f t="shared" si="227"/>
        <v>1</v>
      </c>
      <c r="E4863" s="7">
        <v>821885</v>
      </c>
      <c r="F4863" t="s">
        <v>139</v>
      </c>
      <c r="G4863" t="s">
        <v>143</v>
      </c>
      <c r="H4863" s="7">
        <v>2</v>
      </c>
      <c r="I4863" s="7" t="s">
        <v>148</v>
      </c>
      <c r="J4863" t="s">
        <v>11</v>
      </c>
      <c r="K4863">
        <v>44.4</v>
      </c>
      <c r="L4863">
        <v>1</v>
      </c>
      <c r="M4863">
        <v>167.6</v>
      </c>
      <c r="N4863">
        <v>1.9870000000000001</v>
      </c>
    </row>
    <row r="4864" spans="1:14" x14ac:dyDescent="0.25">
      <c r="A4864" s="7">
        <v>822266</v>
      </c>
      <c r="B4864" s="7">
        <f t="shared" si="225"/>
        <v>1</v>
      </c>
      <c r="C4864" s="7">
        <f t="shared" si="226"/>
        <v>1</v>
      </c>
      <c r="D4864" s="7">
        <f t="shared" si="227"/>
        <v>2</v>
      </c>
      <c r="E4864" s="7">
        <v>821885</v>
      </c>
      <c r="F4864" t="s">
        <v>139</v>
      </c>
      <c r="G4864" t="s">
        <v>143</v>
      </c>
      <c r="H4864" s="7">
        <v>2</v>
      </c>
      <c r="I4864" s="7" t="s">
        <v>148</v>
      </c>
      <c r="J4864" t="s">
        <v>11</v>
      </c>
      <c r="K4864">
        <v>44.4</v>
      </c>
      <c r="L4864">
        <v>1</v>
      </c>
      <c r="M4864">
        <v>167.6</v>
      </c>
      <c r="N4864">
        <v>1.9870000000000001</v>
      </c>
    </row>
    <row r="4865" spans="1:14" x14ac:dyDescent="0.25">
      <c r="A4865" s="7">
        <v>822266</v>
      </c>
      <c r="B4865" s="7">
        <f t="shared" si="225"/>
        <v>1</v>
      </c>
      <c r="C4865" s="7">
        <f t="shared" si="226"/>
        <v>1</v>
      </c>
      <c r="D4865" s="7">
        <f t="shared" si="227"/>
        <v>2</v>
      </c>
      <c r="E4865" s="7">
        <v>821885</v>
      </c>
      <c r="F4865" t="s">
        <v>139</v>
      </c>
      <c r="G4865" t="s">
        <v>143</v>
      </c>
      <c r="H4865" s="7">
        <v>2</v>
      </c>
      <c r="I4865" s="7" t="s">
        <v>148</v>
      </c>
      <c r="J4865" t="s">
        <v>11</v>
      </c>
      <c r="K4865">
        <v>44.4</v>
      </c>
      <c r="L4865">
        <v>1</v>
      </c>
      <c r="M4865">
        <v>167.6</v>
      </c>
      <c r="N4865">
        <v>1.9870000000000001</v>
      </c>
    </row>
    <row r="4866" spans="1:14" x14ac:dyDescent="0.25">
      <c r="A4866" s="7">
        <v>822266</v>
      </c>
      <c r="B4866" s="7">
        <f t="shared" si="225"/>
        <v>0</v>
      </c>
      <c r="C4866" s="7">
        <f t="shared" si="226"/>
        <v>1</v>
      </c>
      <c r="D4866" s="7">
        <f t="shared" si="227"/>
        <v>1</v>
      </c>
      <c r="E4866" s="7">
        <v>821885</v>
      </c>
      <c r="F4866" t="s">
        <v>139</v>
      </c>
      <c r="G4866" t="s">
        <v>143</v>
      </c>
      <c r="H4866" s="7">
        <v>2</v>
      </c>
      <c r="I4866" s="7" t="s">
        <v>148</v>
      </c>
      <c r="J4866" t="s">
        <v>11</v>
      </c>
      <c r="K4866">
        <v>44.4</v>
      </c>
      <c r="L4866">
        <v>1</v>
      </c>
      <c r="M4866">
        <v>167.6</v>
      </c>
      <c r="N4866">
        <v>1.9870000000000001</v>
      </c>
    </row>
    <row r="4867" spans="1:14" x14ac:dyDescent="0.25">
      <c r="A4867" s="7">
        <v>822267</v>
      </c>
      <c r="B4867" s="7">
        <f t="shared" ref="B4867:B4930" si="228">IF(A4867=A4868,1,0)</f>
        <v>1</v>
      </c>
      <c r="C4867" s="7">
        <f t="shared" ref="C4867:C4930" si="229">IF(A4867=A4866,1,0)</f>
        <v>0</v>
      </c>
      <c r="D4867" s="7">
        <f t="shared" ref="D4867:D4930" si="230">B4867+C4867</f>
        <v>1</v>
      </c>
      <c r="E4867" s="7">
        <v>821885</v>
      </c>
      <c r="F4867" t="s">
        <v>139</v>
      </c>
      <c r="G4867" t="s">
        <v>143</v>
      </c>
      <c r="H4867" s="7">
        <v>2</v>
      </c>
      <c r="I4867" s="7" t="s">
        <v>148</v>
      </c>
      <c r="J4867" t="s">
        <v>11</v>
      </c>
      <c r="K4867">
        <v>44.1</v>
      </c>
      <c r="L4867">
        <v>3</v>
      </c>
      <c r="M4867">
        <v>80.400000000000006</v>
      </c>
      <c r="N4867">
        <v>1.9870000000000001</v>
      </c>
    </row>
    <row r="4868" spans="1:14" x14ac:dyDescent="0.25">
      <c r="A4868" s="7">
        <v>822267</v>
      </c>
      <c r="B4868" s="7">
        <f t="shared" si="228"/>
        <v>1</v>
      </c>
      <c r="C4868" s="7">
        <f t="shared" si="229"/>
        <v>1</v>
      </c>
      <c r="D4868" s="7">
        <f t="shared" si="230"/>
        <v>2</v>
      </c>
      <c r="E4868" s="7">
        <v>821885</v>
      </c>
      <c r="F4868" t="s">
        <v>139</v>
      </c>
      <c r="G4868" t="s">
        <v>143</v>
      </c>
      <c r="H4868" s="7">
        <v>2</v>
      </c>
      <c r="I4868" s="7" t="s">
        <v>148</v>
      </c>
      <c r="J4868" t="s">
        <v>11</v>
      </c>
      <c r="K4868">
        <v>44.1</v>
      </c>
      <c r="L4868">
        <v>3</v>
      </c>
      <c r="M4868">
        <v>80.400000000000006</v>
      </c>
      <c r="N4868">
        <v>1.9870000000000001</v>
      </c>
    </row>
    <row r="4869" spans="1:14" x14ac:dyDescent="0.25">
      <c r="A4869" s="7">
        <v>822267</v>
      </c>
      <c r="B4869" s="7">
        <f t="shared" si="228"/>
        <v>1</v>
      </c>
      <c r="C4869" s="7">
        <f t="shared" si="229"/>
        <v>1</v>
      </c>
      <c r="D4869" s="7">
        <f t="shared" si="230"/>
        <v>2</v>
      </c>
      <c r="E4869" s="7">
        <v>821885</v>
      </c>
      <c r="F4869" t="s">
        <v>139</v>
      </c>
      <c r="G4869" t="s">
        <v>143</v>
      </c>
      <c r="H4869" s="7">
        <v>2</v>
      </c>
      <c r="I4869" s="7" t="s">
        <v>148</v>
      </c>
      <c r="J4869" t="s">
        <v>11</v>
      </c>
      <c r="K4869">
        <v>44.1</v>
      </c>
      <c r="L4869">
        <v>3</v>
      </c>
      <c r="M4869">
        <v>80.400000000000006</v>
      </c>
      <c r="N4869">
        <v>1.9870000000000001</v>
      </c>
    </row>
    <row r="4870" spans="1:14" x14ac:dyDescent="0.25">
      <c r="A4870" s="7">
        <v>822267</v>
      </c>
      <c r="B4870" s="7">
        <f t="shared" si="228"/>
        <v>0</v>
      </c>
      <c r="C4870" s="7">
        <f t="shared" si="229"/>
        <v>1</v>
      </c>
      <c r="D4870" s="7">
        <f t="shared" si="230"/>
        <v>1</v>
      </c>
      <c r="E4870" s="7">
        <v>821885</v>
      </c>
      <c r="F4870" t="s">
        <v>139</v>
      </c>
      <c r="G4870" t="s">
        <v>143</v>
      </c>
      <c r="H4870" s="7">
        <v>2</v>
      </c>
      <c r="I4870" s="7" t="s">
        <v>148</v>
      </c>
      <c r="J4870" t="s">
        <v>11</v>
      </c>
      <c r="K4870">
        <v>44.1</v>
      </c>
      <c r="L4870">
        <v>3</v>
      </c>
      <c r="M4870">
        <v>80.400000000000006</v>
      </c>
      <c r="N4870">
        <v>1.9870000000000001</v>
      </c>
    </row>
    <row r="4871" spans="1:14" x14ac:dyDescent="0.25">
      <c r="A4871" s="7">
        <v>822268</v>
      </c>
      <c r="B4871" s="7">
        <f t="shared" si="228"/>
        <v>1</v>
      </c>
      <c r="C4871" s="7">
        <f t="shared" si="229"/>
        <v>0</v>
      </c>
      <c r="D4871" s="7">
        <f t="shared" si="230"/>
        <v>1</v>
      </c>
      <c r="E4871" s="7">
        <v>821885</v>
      </c>
      <c r="F4871" t="s">
        <v>139</v>
      </c>
      <c r="G4871" t="s">
        <v>143</v>
      </c>
      <c r="H4871" s="7">
        <v>2</v>
      </c>
      <c r="I4871" s="7" t="s">
        <v>148</v>
      </c>
      <c r="J4871" t="s">
        <v>11</v>
      </c>
      <c r="K4871">
        <v>46</v>
      </c>
      <c r="L4871">
        <v>1</v>
      </c>
      <c r="M4871">
        <v>167.6</v>
      </c>
      <c r="N4871">
        <v>1.9870000000000001</v>
      </c>
    </row>
    <row r="4872" spans="1:14" x14ac:dyDescent="0.25">
      <c r="A4872" s="7">
        <v>822268</v>
      </c>
      <c r="B4872" s="7">
        <f t="shared" si="228"/>
        <v>1</v>
      </c>
      <c r="C4872" s="7">
        <f t="shared" si="229"/>
        <v>1</v>
      </c>
      <c r="D4872" s="7">
        <f t="shared" si="230"/>
        <v>2</v>
      </c>
      <c r="E4872" s="7">
        <v>821885</v>
      </c>
      <c r="F4872" t="s">
        <v>139</v>
      </c>
      <c r="G4872" t="s">
        <v>143</v>
      </c>
      <c r="H4872" s="7">
        <v>2</v>
      </c>
      <c r="I4872" s="7" t="s">
        <v>148</v>
      </c>
      <c r="J4872" t="s">
        <v>11</v>
      </c>
      <c r="K4872">
        <v>46</v>
      </c>
      <c r="L4872">
        <v>1</v>
      </c>
      <c r="M4872">
        <v>167.6</v>
      </c>
      <c r="N4872">
        <v>1.9870000000000001</v>
      </c>
    </row>
    <row r="4873" spans="1:14" x14ac:dyDescent="0.25">
      <c r="A4873" s="7">
        <v>822268</v>
      </c>
      <c r="B4873" s="7">
        <f t="shared" si="228"/>
        <v>1</v>
      </c>
      <c r="C4873" s="7">
        <f t="shared" si="229"/>
        <v>1</v>
      </c>
      <c r="D4873" s="7">
        <f t="shared" si="230"/>
        <v>2</v>
      </c>
      <c r="E4873" s="7">
        <v>821885</v>
      </c>
      <c r="F4873" t="s">
        <v>139</v>
      </c>
      <c r="G4873" t="s">
        <v>143</v>
      </c>
      <c r="H4873" s="7">
        <v>2</v>
      </c>
      <c r="I4873" s="7" t="s">
        <v>148</v>
      </c>
      <c r="J4873" t="s">
        <v>11</v>
      </c>
      <c r="K4873">
        <v>46</v>
      </c>
      <c r="L4873">
        <v>1</v>
      </c>
      <c r="M4873">
        <v>167.6</v>
      </c>
      <c r="N4873">
        <v>1.9870000000000001</v>
      </c>
    </row>
    <row r="4874" spans="1:14" x14ac:dyDescent="0.25">
      <c r="A4874" s="7">
        <v>822268</v>
      </c>
      <c r="B4874" s="7">
        <f t="shared" si="228"/>
        <v>0</v>
      </c>
      <c r="C4874" s="7">
        <f t="shared" si="229"/>
        <v>1</v>
      </c>
      <c r="D4874" s="7">
        <f t="shared" si="230"/>
        <v>1</v>
      </c>
      <c r="E4874" s="7">
        <v>821885</v>
      </c>
      <c r="F4874" t="s">
        <v>139</v>
      </c>
      <c r="G4874" t="s">
        <v>143</v>
      </c>
      <c r="H4874" s="7">
        <v>2</v>
      </c>
      <c r="I4874" s="7" t="s">
        <v>148</v>
      </c>
      <c r="J4874" t="s">
        <v>11</v>
      </c>
      <c r="K4874">
        <v>46</v>
      </c>
      <c r="L4874">
        <v>1</v>
      </c>
      <c r="M4874">
        <v>167.6</v>
      </c>
      <c r="N4874">
        <v>1.9870000000000001</v>
      </c>
    </row>
    <row r="4875" spans="1:14" x14ac:dyDescent="0.25">
      <c r="A4875" s="7">
        <v>822269</v>
      </c>
      <c r="B4875" s="7">
        <f t="shared" si="228"/>
        <v>1</v>
      </c>
      <c r="C4875" s="7">
        <f t="shared" si="229"/>
        <v>0</v>
      </c>
      <c r="D4875" s="7">
        <f t="shared" si="230"/>
        <v>1</v>
      </c>
      <c r="E4875" s="7">
        <v>821885</v>
      </c>
      <c r="F4875" t="s">
        <v>139</v>
      </c>
      <c r="G4875" t="s">
        <v>143</v>
      </c>
      <c r="H4875" s="7">
        <v>2</v>
      </c>
      <c r="I4875" s="7" t="s">
        <v>148</v>
      </c>
      <c r="J4875" t="s">
        <v>11</v>
      </c>
      <c r="K4875">
        <v>44.6</v>
      </c>
      <c r="L4875">
        <v>1</v>
      </c>
      <c r="M4875">
        <v>167.6</v>
      </c>
      <c r="N4875">
        <v>1.9870000000000001</v>
      </c>
    </row>
    <row r="4876" spans="1:14" x14ac:dyDescent="0.25">
      <c r="A4876" s="7">
        <v>822269</v>
      </c>
      <c r="B4876" s="7">
        <f t="shared" si="228"/>
        <v>1</v>
      </c>
      <c r="C4876" s="7">
        <f t="shared" si="229"/>
        <v>1</v>
      </c>
      <c r="D4876" s="7">
        <f t="shared" si="230"/>
        <v>2</v>
      </c>
      <c r="E4876" s="7">
        <v>821885</v>
      </c>
      <c r="F4876" t="s">
        <v>139</v>
      </c>
      <c r="G4876" t="s">
        <v>143</v>
      </c>
      <c r="H4876" s="7">
        <v>2</v>
      </c>
      <c r="I4876" s="7" t="s">
        <v>148</v>
      </c>
      <c r="J4876" t="s">
        <v>11</v>
      </c>
      <c r="K4876">
        <v>44.6</v>
      </c>
      <c r="L4876">
        <v>1</v>
      </c>
      <c r="M4876">
        <v>167.6</v>
      </c>
      <c r="N4876">
        <v>1.9870000000000001</v>
      </c>
    </row>
    <row r="4877" spans="1:14" x14ac:dyDescent="0.25">
      <c r="A4877" s="7">
        <v>822269</v>
      </c>
      <c r="B4877" s="7">
        <f t="shared" si="228"/>
        <v>1</v>
      </c>
      <c r="C4877" s="7">
        <f t="shared" si="229"/>
        <v>1</v>
      </c>
      <c r="D4877" s="7">
        <f t="shared" si="230"/>
        <v>2</v>
      </c>
      <c r="E4877" s="7">
        <v>821885</v>
      </c>
      <c r="F4877" t="s">
        <v>139</v>
      </c>
      <c r="G4877" t="s">
        <v>143</v>
      </c>
      <c r="H4877" s="7">
        <v>2</v>
      </c>
      <c r="I4877" s="7" t="s">
        <v>148</v>
      </c>
      <c r="J4877" t="s">
        <v>11</v>
      </c>
      <c r="K4877">
        <v>44.6</v>
      </c>
      <c r="L4877">
        <v>1</v>
      </c>
      <c r="M4877">
        <v>167.6</v>
      </c>
      <c r="N4877">
        <v>1.9870000000000001</v>
      </c>
    </row>
    <row r="4878" spans="1:14" x14ac:dyDescent="0.25">
      <c r="A4878" s="7">
        <v>822269</v>
      </c>
      <c r="B4878" s="7">
        <f t="shared" si="228"/>
        <v>0</v>
      </c>
      <c r="C4878" s="7">
        <f t="shared" si="229"/>
        <v>1</v>
      </c>
      <c r="D4878" s="7">
        <f t="shared" si="230"/>
        <v>1</v>
      </c>
      <c r="E4878" s="7">
        <v>821885</v>
      </c>
      <c r="F4878" t="s">
        <v>139</v>
      </c>
      <c r="G4878" t="s">
        <v>143</v>
      </c>
      <c r="H4878" s="7">
        <v>2</v>
      </c>
      <c r="I4878" s="7" t="s">
        <v>148</v>
      </c>
      <c r="J4878" t="s">
        <v>11</v>
      </c>
      <c r="K4878">
        <v>44.6</v>
      </c>
      <c r="L4878">
        <v>1</v>
      </c>
      <c r="M4878">
        <v>167.6</v>
      </c>
      <c r="N4878">
        <v>1.9870000000000001</v>
      </c>
    </row>
    <row r="4879" spans="1:14" x14ac:dyDescent="0.25">
      <c r="A4879" s="7">
        <v>822270</v>
      </c>
      <c r="B4879" s="7">
        <f t="shared" si="228"/>
        <v>1</v>
      </c>
      <c r="C4879" s="7">
        <f t="shared" si="229"/>
        <v>0</v>
      </c>
      <c r="D4879" s="7">
        <f t="shared" si="230"/>
        <v>1</v>
      </c>
      <c r="E4879" s="7">
        <v>821885</v>
      </c>
      <c r="F4879" t="s">
        <v>139</v>
      </c>
      <c r="G4879" t="s">
        <v>143</v>
      </c>
      <c r="H4879" s="7">
        <v>2</v>
      </c>
      <c r="I4879" s="7" t="s">
        <v>148</v>
      </c>
      <c r="J4879" t="s">
        <v>11</v>
      </c>
      <c r="K4879">
        <v>44.1</v>
      </c>
      <c r="L4879">
        <v>2</v>
      </c>
      <c r="M4879">
        <v>103.9</v>
      </c>
      <c r="N4879">
        <v>1.9870000000000001</v>
      </c>
    </row>
    <row r="4880" spans="1:14" x14ac:dyDescent="0.25">
      <c r="A4880" s="7">
        <v>822270</v>
      </c>
      <c r="B4880" s="7">
        <f t="shared" si="228"/>
        <v>1</v>
      </c>
      <c r="C4880" s="7">
        <f t="shared" si="229"/>
        <v>1</v>
      </c>
      <c r="D4880" s="7">
        <f t="shared" si="230"/>
        <v>2</v>
      </c>
      <c r="E4880" s="7">
        <v>821885</v>
      </c>
      <c r="F4880" t="s">
        <v>139</v>
      </c>
      <c r="G4880" t="s">
        <v>143</v>
      </c>
      <c r="H4880" s="7">
        <v>2</v>
      </c>
      <c r="I4880" s="7" t="s">
        <v>148</v>
      </c>
      <c r="J4880" t="s">
        <v>11</v>
      </c>
      <c r="K4880">
        <v>44.1</v>
      </c>
      <c r="L4880">
        <v>2</v>
      </c>
      <c r="M4880">
        <v>103.9</v>
      </c>
      <c r="N4880">
        <v>1.9870000000000001</v>
      </c>
    </row>
    <row r="4881" spans="1:14" x14ac:dyDescent="0.25">
      <c r="A4881" s="7">
        <v>822270</v>
      </c>
      <c r="B4881" s="7">
        <f t="shared" si="228"/>
        <v>1</v>
      </c>
      <c r="C4881" s="7">
        <f t="shared" si="229"/>
        <v>1</v>
      </c>
      <c r="D4881" s="7">
        <f t="shared" si="230"/>
        <v>2</v>
      </c>
      <c r="E4881" s="7">
        <v>821885</v>
      </c>
      <c r="F4881" t="s">
        <v>139</v>
      </c>
      <c r="G4881" t="s">
        <v>143</v>
      </c>
      <c r="H4881" s="7">
        <v>2</v>
      </c>
      <c r="I4881" s="7" t="s">
        <v>148</v>
      </c>
      <c r="J4881" t="s">
        <v>11</v>
      </c>
      <c r="K4881">
        <v>44.1</v>
      </c>
      <c r="L4881">
        <v>2</v>
      </c>
      <c r="M4881">
        <v>103.9</v>
      </c>
      <c r="N4881">
        <v>1.9870000000000001</v>
      </c>
    </row>
    <row r="4882" spans="1:14" x14ac:dyDescent="0.25">
      <c r="A4882" s="7">
        <v>822270</v>
      </c>
      <c r="B4882" s="7">
        <f t="shared" si="228"/>
        <v>0</v>
      </c>
      <c r="C4882" s="7">
        <f t="shared" si="229"/>
        <v>1</v>
      </c>
      <c r="D4882" s="7">
        <f t="shared" si="230"/>
        <v>1</v>
      </c>
      <c r="E4882" s="7">
        <v>821885</v>
      </c>
      <c r="F4882" t="s">
        <v>139</v>
      </c>
      <c r="G4882" t="s">
        <v>143</v>
      </c>
      <c r="H4882" s="7">
        <v>2</v>
      </c>
      <c r="I4882" s="7" t="s">
        <v>148</v>
      </c>
      <c r="J4882" t="s">
        <v>11</v>
      </c>
      <c r="K4882">
        <v>44.1</v>
      </c>
      <c r="L4882">
        <v>2</v>
      </c>
      <c r="M4882">
        <v>103.9</v>
      </c>
      <c r="N4882">
        <v>1.9870000000000001</v>
      </c>
    </row>
    <row r="4883" spans="1:14" x14ac:dyDescent="0.25">
      <c r="A4883" s="7">
        <v>822271</v>
      </c>
      <c r="B4883" s="7">
        <f t="shared" si="228"/>
        <v>1</v>
      </c>
      <c r="C4883" s="7">
        <f t="shared" si="229"/>
        <v>0</v>
      </c>
      <c r="D4883" s="7">
        <f t="shared" si="230"/>
        <v>1</v>
      </c>
      <c r="E4883" s="7">
        <v>821885</v>
      </c>
      <c r="F4883" t="s">
        <v>139</v>
      </c>
      <c r="G4883" t="s">
        <v>143</v>
      </c>
      <c r="H4883" s="7">
        <v>2</v>
      </c>
      <c r="I4883" s="7" t="s">
        <v>148</v>
      </c>
      <c r="J4883" t="s">
        <v>11</v>
      </c>
      <c r="K4883">
        <v>47.3</v>
      </c>
      <c r="L4883">
        <v>1</v>
      </c>
      <c r="M4883">
        <v>167.6</v>
      </c>
      <c r="N4883">
        <v>1.9870000000000001</v>
      </c>
    </row>
    <row r="4884" spans="1:14" x14ac:dyDescent="0.25">
      <c r="A4884" s="7">
        <v>822271</v>
      </c>
      <c r="B4884" s="7">
        <f t="shared" si="228"/>
        <v>1</v>
      </c>
      <c r="C4884" s="7">
        <f t="shared" si="229"/>
        <v>1</v>
      </c>
      <c r="D4884" s="7">
        <f t="shared" si="230"/>
        <v>2</v>
      </c>
      <c r="E4884" s="7">
        <v>821885</v>
      </c>
      <c r="F4884" t="s">
        <v>139</v>
      </c>
      <c r="G4884" t="s">
        <v>143</v>
      </c>
      <c r="H4884" s="7">
        <v>2</v>
      </c>
      <c r="I4884" s="7" t="s">
        <v>148</v>
      </c>
      <c r="J4884" t="s">
        <v>11</v>
      </c>
      <c r="K4884">
        <v>47.3</v>
      </c>
      <c r="L4884">
        <v>1</v>
      </c>
      <c r="M4884">
        <v>167.6</v>
      </c>
      <c r="N4884">
        <v>1.9870000000000001</v>
      </c>
    </row>
    <row r="4885" spans="1:14" x14ac:dyDescent="0.25">
      <c r="A4885" s="7">
        <v>822271</v>
      </c>
      <c r="B4885" s="7">
        <f t="shared" si="228"/>
        <v>1</v>
      </c>
      <c r="C4885" s="7">
        <f t="shared" si="229"/>
        <v>1</v>
      </c>
      <c r="D4885" s="7">
        <f t="shared" si="230"/>
        <v>2</v>
      </c>
      <c r="E4885" s="7">
        <v>821885</v>
      </c>
      <c r="F4885" t="s">
        <v>139</v>
      </c>
      <c r="G4885" t="s">
        <v>143</v>
      </c>
      <c r="H4885" s="7">
        <v>2</v>
      </c>
      <c r="I4885" s="7" t="s">
        <v>148</v>
      </c>
      <c r="J4885" t="s">
        <v>11</v>
      </c>
      <c r="K4885">
        <v>47.3</v>
      </c>
      <c r="L4885">
        <v>1</v>
      </c>
      <c r="M4885">
        <v>167.6</v>
      </c>
      <c r="N4885">
        <v>1.9870000000000001</v>
      </c>
    </row>
    <row r="4886" spans="1:14" x14ac:dyDescent="0.25">
      <c r="A4886" s="7">
        <v>822271</v>
      </c>
      <c r="B4886" s="7">
        <f t="shared" si="228"/>
        <v>0</v>
      </c>
      <c r="C4886" s="7">
        <f t="shared" si="229"/>
        <v>1</v>
      </c>
      <c r="D4886" s="7">
        <f t="shared" si="230"/>
        <v>1</v>
      </c>
      <c r="E4886" s="7">
        <v>821885</v>
      </c>
      <c r="F4886" t="s">
        <v>139</v>
      </c>
      <c r="G4886" t="s">
        <v>143</v>
      </c>
      <c r="H4886" s="7">
        <v>2</v>
      </c>
      <c r="I4886" s="7" t="s">
        <v>148</v>
      </c>
      <c r="J4886" t="s">
        <v>11</v>
      </c>
      <c r="K4886">
        <v>47.3</v>
      </c>
      <c r="L4886">
        <v>1</v>
      </c>
      <c r="M4886">
        <v>167.6</v>
      </c>
      <c r="N4886">
        <v>1.9870000000000001</v>
      </c>
    </row>
    <row r="4887" spans="1:14" x14ac:dyDescent="0.25">
      <c r="A4887" s="7">
        <v>822272</v>
      </c>
      <c r="B4887" s="7">
        <f t="shared" si="228"/>
        <v>1</v>
      </c>
      <c r="C4887" s="7">
        <f t="shared" si="229"/>
        <v>0</v>
      </c>
      <c r="D4887" s="7">
        <f t="shared" si="230"/>
        <v>1</v>
      </c>
      <c r="E4887" s="7">
        <v>821885</v>
      </c>
      <c r="F4887" t="s">
        <v>139</v>
      </c>
      <c r="G4887" t="s">
        <v>143</v>
      </c>
      <c r="H4887" s="7">
        <v>2</v>
      </c>
      <c r="I4887" s="7" t="s">
        <v>148</v>
      </c>
      <c r="J4887" t="s">
        <v>11</v>
      </c>
      <c r="K4887">
        <v>45.9</v>
      </c>
      <c r="L4887">
        <v>2</v>
      </c>
      <c r="M4887">
        <v>103.9</v>
      </c>
      <c r="N4887">
        <v>1.9870000000000001</v>
      </c>
    </row>
    <row r="4888" spans="1:14" x14ac:dyDescent="0.25">
      <c r="A4888" s="7">
        <v>822272</v>
      </c>
      <c r="B4888" s="7">
        <f t="shared" si="228"/>
        <v>1</v>
      </c>
      <c r="C4888" s="7">
        <f t="shared" si="229"/>
        <v>1</v>
      </c>
      <c r="D4888" s="7">
        <f t="shared" si="230"/>
        <v>2</v>
      </c>
      <c r="E4888" s="7">
        <v>821885</v>
      </c>
      <c r="F4888" t="s">
        <v>139</v>
      </c>
      <c r="G4888" t="s">
        <v>143</v>
      </c>
      <c r="H4888" s="7">
        <v>2</v>
      </c>
      <c r="I4888" s="7" t="s">
        <v>148</v>
      </c>
      <c r="J4888" t="s">
        <v>11</v>
      </c>
      <c r="K4888">
        <v>45.9</v>
      </c>
      <c r="L4888">
        <v>2</v>
      </c>
      <c r="M4888">
        <v>103.9</v>
      </c>
      <c r="N4888">
        <v>1.9870000000000001</v>
      </c>
    </row>
    <row r="4889" spans="1:14" x14ac:dyDescent="0.25">
      <c r="A4889" s="7">
        <v>822272</v>
      </c>
      <c r="B4889" s="7">
        <f t="shared" si="228"/>
        <v>1</v>
      </c>
      <c r="C4889" s="7">
        <f t="shared" si="229"/>
        <v>1</v>
      </c>
      <c r="D4889" s="7">
        <f t="shared" si="230"/>
        <v>2</v>
      </c>
      <c r="E4889" s="7">
        <v>821885</v>
      </c>
      <c r="F4889" t="s">
        <v>139</v>
      </c>
      <c r="G4889" t="s">
        <v>143</v>
      </c>
      <c r="H4889" s="7">
        <v>2</v>
      </c>
      <c r="I4889" s="7" t="s">
        <v>148</v>
      </c>
      <c r="J4889" t="s">
        <v>11</v>
      </c>
      <c r="K4889">
        <v>45.9</v>
      </c>
      <c r="L4889">
        <v>2</v>
      </c>
      <c r="M4889">
        <v>103.9</v>
      </c>
      <c r="N4889">
        <v>1.9870000000000001</v>
      </c>
    </row>
    <row r="4890" spans="1:14" x14ac:dyDescent="0.25">
      <c r="A4890" s="7">
        <v>822272</v>
      </c>
      <c r="B4890" s="7">
        <f t="shared" si="228"/>
        <v>0</v>
      </c>
      <c r="C4890" s="7">
        <f t="shared" si="229"/>
        <v>1</v>
      </c>
      <c r="D4890" s="7">
        <f t="shared" si="230"/>
        <v>1</v>
      </c>
      <c r="E4890" s="7">
        <v>821885</v>
      </c>
      <c r="F4890" t="s">
        <v>139</v>
      </c>
      <c r="G4890" t="s">
        <v>143</v>
      </c>
      <c r="H4890" s="7">
        <v>2</v>
      </c>
      <c r="I4890" s="7" t="s">
        <v>148</v>
      </c>
      <c r="J4890" t="s">
        <v>11</v>
      </c>
      <c r="K4890">
        <v>45.9</v>
      </c>
      <c r="L4890">
        <v>2</v>
      </c>
      <c r="M4890">
        <v>103.9</v>
      </c>
      <c r="N4890">
        <v>1.9870000000000001</v>
      </c>
    </row>
    <row r="4891" spans="1:14" x14ac:dyDescent="0.25">
      <c r="A4891" s="7">
        <v>822273</v>
      </c>
      <c r="B4891" s="7">
        <f t="shared" si="228"/>
        <v>1</v>
      </c>
      <c r="C4891" s="7">
        <f t="shared" si="229"/>
        <v>0</v>
      </c>
      <c r="D4891" s="7">
        <f t="shared" si="230"/>
        <v>1</v>
      </c>
      <c r="E4891" s="7">
        <v>821885</v>
      </c>
      <c r="F4891" t="s">
        <v>139</v>
      </c>
      <c r="G4891" t="s">
        <v>143</v>
      </c>
      <c r="H4891" s="7">
        <v>2</v>
      </c>
      <c r="I4891" s="7" t="s">
        <v>148</v>
      </c>
      <c r="J4891" t="s">
        <v>11</v>
      </c>
      <c r="K4891">
        <v>62.1</v>
      </c>
      <c r="L4891">
        <v>1</v>
      </c>
      <c r="M4891">
        <v>167.6</v>
      </c>
      <c r="N4891">
        <v>1.9870000000000001</v>
      </c>
    </row>
    <row r="4892" spans="1:14" x14ac:dyDescent="0.25">
      <c r="A4892" s="7">
        <v>822273</v>
      </c>
      <c r="B4892" s="7">
        <f t="shared" si="228"/>
        <v>1</v>
      </c>
      <c r="C4892" s="7">
        <f t="shared" si="229"/>
        <v>1</v>
      </c>
      <c r="D4892" s="7">
        <f t="shared" si="230"/>
        <v>2</v>
      </c>
      <c r="E4892" s="7">
        <v>821885</v>
      </c>
      <c r="F4892" t="s">
        <v>139</v>
      </c>
      <c r="G4892" t="s">
        <v>143</v>
      </c>
      <c r="H4892" s="7">
        <v>2</v>
      </c>
      <c r="I4892" s="7" t="s">
        <v>148</v>
      </c>
      <c r="J4892" t="s">
        <v>11</v>
      </c>
      <c r="K4892">
        <v>62.1</v>
      </c>
      <c r="L4892">
        <v>1</v>
      </c>
      <c r="M4892">
        <v>167.6</v>
      </c>
      <c r="N4892">
        <v>1.9870000000000001</v>
      </c>
    </row>
    <row r="4893" spans="1:14" x14ac:dyDescent="0.25">
      <c r="A4893" s="7">
        <v>822273</v>
      </c>
      <c r="B4893" s="7">
        <f t="shared" si="228"/>
        <v>1</v>
      </c>
      <c r="C4893" s="7">
        <f t="shared" si="229"/>
        <v>1</v>
      </c>
      <c r="D4893" s="7">
        <f t="shared" si="230"/>
        <v>2</v>
      </c>
      <c r="E4893" s="7">
        <v>821885</v>
      </c>
      <c r="F4893" t="s">
        <v>139</v>
      </c>
      <c r="G4893" t="s">
        <v>143</v>
      </c>
      <c r="H4893" s="7">
        <v>2</v>
      </c>
      <c r="I4893" s="7" t="s">
        <v>148</v>
      </c>
      <c r="J4893" t="s">
        <v>11</v>
      </c>
      <c r="K4893">
        <v>62.1</v>
      </c>
      <c r="L4893">
        <v>1</v>
      </c>
      <c r="M4893">
        <v>167.6</v>
      </c>
      <c r="N4893">
        <v>1.9870000000000001</v>
      </c>
    </row>
    <row r="4894" spans="1:14" x14ac:dyDescent="0.25">
      <c r="A4894" s="7">
        <v>822273</v>
      </c>
      <c r="B4894" s="7">
        <f t="shared" si="228"/>
        <v>0</v>
      </c>
      <c r="C4894" s="7">
        <f t="shared" si="229"/>
        <v>1</v>
      </c>
      <c r="D4894" s="7">
        <f t="shared" si="230"/>
        <v>1</v>
      </c>
      <c r="E4894" s="7">
        <v>821885</v>
      </c>
      <c r="F4894" t="s">
        <v>139</v>
      </c>
      <c r="G4894" t="s">
        <v>143</v>
      </c>
      <c r="H4894" s="7">
        <v>2</v>
      </c>
      <c r="I4894" s="7" t="s">
        <v>148</v>
      </c>
      <c r="J4894" t="s">
        <v>11</v>
      </c>
      <c r="K4894">
        <v>62.1</v>
      </c>
      <c r="L4894">
        <v>1</v>
      </c>
      <c r="M4894">
        <v>167.6</v>
      </c>
      <c r="N4894">
        <v>1.9870000000000001</v>
      </c>
    </row>
    <row r="4895" spans="1:14" x14ac:dyDescent="0.25">
      <c r="A4895" s="7">
        <v>822274</v>
      </c>
      <c r="B4895" s="7">
        <f t="shared" si="228"/>
        <v>1</v>
      </c>
      <c r="C4895" s="7">
        <f t="shared" si="229"/>
        <v>0</v>
      </c>
      <c r="D4895" s="7">
        <f t="shared" si="230"/>
        <v>1</v>
      </c>
      <c r="E4895" s="7">
        <v>821885</v>
      </c>
      <c r="F4895" t="s">
        <v>139</v>
      </c>
      <c r="G4895" t="s">
        <v>143</v>
      </c>
      <c r="H4895" s="7">
        <v>2</v>
      </c>
      <c r="I4895" s="7" t="s">
        <v>148</v>
      </c>
      <c r="J4895" t="s">
        <v>11</v>
      </c>
      <c r="K4895">
        <v>44.8</v>
      </c>
      <c r="L4895">
        <v>4</v>
      </c>
      <c r="M4895">
        <v>65.3</v>
      </c>
      <c r="N4895">
        <v>1.9870000000000001</v>
      </c>
    </row>
    <row r="4896" spans="1:14" x14ac:dyDescent="0.25">
      <c r="A4896" s="7">
        <v>822274</v>
      </c>
      <c r="B4896" s="7">
        <f t="shared" si="228"/>
        <v>1</v>
      </c>
      <c r="C4896" s="7">
        <f t="shared" si="229"/>
        <v>1</v>
      </c>
      <c r="D4896" s="7">
        <f t="shared" si="230"/>
        <v>2</v>
      </c>
      <c r="E4896" s="7">
        <v>821885</v>
      </c>
      <c r="F4896" t="s">
        <v>139</v>
      </c>
      <c r="G4896" t="s">
        <v>143</v>
      </c>
      <c r="H4896" s="7">
        <v>2</v>
      </c>
      <c r="I4896" s="7" t="s">
        <v>148</v>
      </c>
      <c r="J4896" t="s">
        <v>11</v>
      </c>
      <c r="K4896">
        <v>44.8</v>
      </c>
      <c r="L4896">
        <v>4</v>
      </c>
      <c r="M4896">
        <v>65.3</v>
      </c>
      <c r="N4896">
        <v>1.9870000000000001</v>
      </c>
    </row>
    <row r="4897" spans="1:14" x14ac:dyDescent="0.25">
      <c r="A4897" s="7">
        <v>822274</v>
      </c>
      <c r="B4897" s="7">
        <f t="shared" si="228"/>
        <v>1</v>
      </c>
      <c r="C4897" s="7">
        <f t="shared" si="229"/>
        <v>1</v>
      </c>
      <c r="D4897" s="7">
        <f t="shared" si="230"/>
        <v>2</v>
      </c>
      <c r="E4897" s="7">
        <v>821885</v>
      </c>
      <c r="F4897" t="s">
        <v>139</v>
      </c>
      <c r="G4897" t="s">
        <v>143</v>
      </c>
      <c r="H4897" s="7">
        <v>2</v>
      </c>
      <c r="I4897" s="7" t="s">
        <v>148</v>
      </c>
      <c r="J4897" t="s">
        <v>11</v>
      </c>
      <c r="K4897">
        <v>44.8</v>
      </c>
      <c r="L4897">
        <v>4</v>
      </c>
      <c r="M4897">
        <v>65.3</v>
      </c>
      <c r="N4897">
        <v>1.9870000000000001</v>
      </c>
    </row>
    <row r="4898" spans="1:14" x14ac:dyDescent="0.25">
      <c r="A4898" s="7">
        <v>822274</v>
      </c>
      <c r="B4898" s="7">
        <f t="shared" si="228"/>
        <v>0</v>
      </c>
      <c r="C4898" s="7">
        <f t="shared" si="229"/>
        <v>1</v>
      </c>
      <c r="D4898" s="7">
        <f t="shared" si="230"/>
        <v>1</v>
      </c>
      <c r="E4898" s="7">
        <v>821885</v>
      </c>
      <c r="F4898" t="s">
        <v>139</v>
      </c>
      <c r="G4898" t="s">
        <v>143</v>
      </c>
      <c r="H4898" s="7">
        <v>2</v>
      </c>
      <c r="I4898" s="7" t="s">
        <v>148</v>
      </c>
      <c r="J4898" t="s">
        <v>11</v>
      </c>
      <c r="K4898">
        <v>44.8</v>
      </c>
      <c r="L4898">
        <v>4</v>
      </c>
      <c r="M4898">
        <v>65.3</v>
      </c>
      <c r="N4898">
        <v>1.9870000000000001</v>
      </c>
    </row>
    <row r="4899" spans="1:14" x14ac:dyDescent="0.25">
      <c r="A4899" s="7">
        <v>822275</v>
      </c>
      <c r="B4899" s="7">
        <f t="shared" si="228"/>
        <v>1</v>
      </c>
      <c r="C4899" s="7">
        <f t="shared" si="229"/>
        <v>0</v>
      </c>
      <c r="D4899" s="7">
        <f t="shared" si="230"/>
        <v>1</v>
      </c>
      <c r="E4899" s="7">
        <v>821885</v>
      </c>
      <c r="F4899" t="s">
        <v>139</v>
      </c>
      <c r="G4899" t="s">
        <v>143</v>
      </c>
      <c r="H4899" s="7">
        <v>2</v>
      </c>
      <c r="I4899" s="7" t="s">
        <v>148</v>
      </c>
      <c r="J4899" t="s">
        <v>11</v>
      </c>
      <c r="K4899">
        <v>38.6</v>
      </c>
      <c r="L4899">
        <v>1</v>
      </c>
      <c r="M4899">
        <v>142</v>
      </c>
      <c r="N4899">
        <v>1.9870000000000001</v>
      </c>
    </row>
    <row r="4900" spans="1:14" x14ac:dyDescent="0.25">
      <c r="A4900" s="7">
        <v>822275</v>
      </c>
      <c r="B4900" s="7">
        <f t="shared" si="228"/>
        <v>1</v>
      </c>
      <c r="C4900" s="7">
        <f t="shared" si="229"/>
        <v>1</v>
      </c>
      <c r="D4900" s="7">
        <f t="shared" si="230"/>
        <v>2</v>
      </c>
      <c r="E4900" s="7">
        <v>821885</v>
      </c>
      <c r="F4900" t="s">
        <v>139</v>
      </c>
      <c r="G4900" t="s">
        <v>143</v>
      </c>
      <c r="H4900" s="7">
        <v>2</v>
      </c>
      <c r="I4900" s="7" t="s">
        <v>148</v>
      </c>
      <c r="J4900" t="s">
        <v>11</v>
      </c>
      <c r="K4900">
        <v>38.6</v>
      </c>
      <c r="L4900">
        <v>1</v>
      </c>
      <c r="M4900">
        <v>142</v>
      </c>
      <c r="N4900">
        <v>1.9870000000000001</v>
      </c>
    </row>
    <row r="4901" spans="1:14" x14ac:dyDescent="0.25">
      <c r="A4901" s="7">
        <v>822275</v>
      </c>
      <c r="B4901" s="7">
        <f t="shared" si="228"/>
        <v>1</v>
      </c>
      <c r="C4901" s="7">
        <f t="shared" si="229"/>
        <v>1</v>
      </c>
      <c r="D4901" s="7">
        <f t="shared" si="230"/>
        <v>2</v>
      </c>
      <c r="E4901" s="7">
        <v>821885</v>
      </c>
      <c r="F4901" t="s">
        <v>139</v>
      </c>
      <c r="G4901" t="s">
        <v>143</v>
      </c>
      <c r="H4901" s="7">
        <v>2</v>
      </c>
      <c r="I4901" s="7" t="s">
        <v>148</v>
      </c>
      <c r="J4901" t="s">
        <v>11</v>
      </c>
      <c r="K4901">
        <v>38.6</v>
      </c>
      <c r="L4901">
        <v>1</v>
      </c>
      <c r="M4901">
        <v>142</v>
      </c>
      <c r="N4901">
        <v>1.9870000000000001</v>
      </c>
    </row>
    <row r="4902" spans="1:14" x14ac:dyDescent="0.25">
      <c r="A4902" s="7">
        <v>822275</v>
      </c>
      <c r="B4902" s="7">
        <f t="shared" si="228"/>
        <v>0</v>
      </c>
      <c r="C4902" s="7">
        <f t="shared" si="229"/>
        <v>1</v>
      </c>
      <c r="D4902" s="7">
        <f t="shared" si="230"/>
        <v>1</v>
      </c>
      <c r="E4902" s="7">
        <v>821885</v>
      </c>
      <c r="F4902" t="s">
        <v>139</v>
      </c>
      <c r="G4902" t="s">
        <v>143</v>
      </c>
      <c r="H4902" s="7">
        <v>2</v>
      </c>
      <c r="I4902" s="7" t="s">
        <v>148</v>
      </c>
      <c r="J4902" t="s">
        <v>11</v>
      </c>
      <c r="K4902">
        <v>38.6</v>
      </c>
      <c r="L4902">
        <v>1</v>
      </c>
      <c r="M4902">
        <v>142</v>
      </c>
      <c r="N4902">
        <v>1.9870000000000001</v>
      </c>
    </row>
    <row r="4903" spans="1:14" x14ac:dyDescent="0.25">
      <c r="A4903" s="7">
        <v>822276</v>
      </c>
      <c r="B4903" s="7">
        <f t="shared" si="228"/>
        <v>1</v>
      </c>
      <c r="C4903" s="7">
        <f t="shared" si="229"/>
        <v>0</v>
      </c>
      <c r="D4903" s="7">
        <f t="shared" si="230"/>
        <v>1</v>
      </c>
      <c r="E4903" s="7">
        <v>821885</v>
      </c>
      <c r="F4903" t="s">
        <v>139</v>
      </c>
      <c r="G4903" t="s">
        <v>143</v>
      </c>
      <c r="H4903" s="7">
        <v>2</v>
      </c>
      <c r="I4903" s="7" t="s">
        <v>148</v>
      </c>
      <c r="J4903" t="s">
        <v>11</v>
      </c>
      <c r="K4903">
        <v>58.9</v>
      </c>
      <c r="L4903">
        <v>3</v>
      </c>
      <c r="M4903">
        <v>80.400000000000006</v>
      </c>
      <c r="N4903">
        <v>1.9870000000000001</v>
      </c>
    </row>
    <row r="4904" spans="1:14" x14ac:dyDescent="0.25">
      <c r="A4904" s="7">
        <v>822276</v>
      </c>
      <c r="B4904" s="7">
        <f t="shared" si="228"/>
        <v>1</v>
      </c>
      <c r="C4904" s="7">
        <f t="shared" si="229"/>
        <v>1</v>
      </c>
      <c r="D4904" s="7">
        <f t="shared" si="230"/>
        <v>2</v>
      </c>
      <c r="E4904" s="7">
        <v>821885</v>
      </c>
      <c r="F4904" t="s">
        <v>139</v>
      </c>
      <c r="G4904" t="s">
        <v>143</v>
      </c>
      <c r="H4904" s="7">
        <v>2</v>
      </c>
      <c r="I4904" s="7" t="s">
        <v>148</v>
      </c>
      <c r="J4904" t="s">
        <v>11</v>
      </c>
      <c r="K4904">
        <v>58.9</v>
      </c>
      <c r="L4904">
        <v>3</v>
      </c>
      <c r="M4904">
        <v>80.400000000000006</v>
      </c>
      <c r="N4904">
        <v>1.9870000000000001</v>
      </c>
    </row>
    <row r="4905" spans="1:14" x14ac:dyDescent="0.25">
      <c r="A4905" s="7">
        <v>822276</v>
      </c>
      <c r="B4905" s="7">
        <f t="shared" si="228"/>
        <v>1</v>
      </c>
      <c r="C4905" s="7">
        <f t="shared" si="229"/>
        <v>1</v>
      </c>
      <c r="D4905" s="7">
        <f t="shared" si="230"/>
        <v>2</v>
      </c>
      <c r="E4905" s="7">
        <v>821885</v>
      </c>
      <c r="F4905" t="s">
        <v>139</v>
      </c>
      <c r="G4905" t="s">
        <v>143</v>
      </c>
      <c r="H4905" s="7">
        <v>2</v>
      </c>
      <c r="I4905" s="7" t="s">
        <v>148</v>
      </c>
      <c r="J4905" t="s">
        <v>11</v>
      </c>
      <c r="K4905">
        <v>58.9</v>
      </c>
      <c r="L4905">
        <v>3</v>
      </c>
      <c r="M4905">
        <v>80.400000000000006</v>
      </c>
      <c r="N4905">
        <v>1.9870000000000001</v>
      </c>
    </row>
    <row r="4906" spans="1:14" x14ac:dyDescent="0.25">
      <c r="A4906" s="7">
        <v>822276</v>
      </c>
      <c r="B4906" s="7">
        <f t="shared" si="228"/>
        <v>0</v>
      </c>
      <c r="C4906" s="7">
        <f t="shared" si="229"/>
        <v>1</v>
      </c>
      <c r="D4906" s="7">
        <f t="shared" si="230"/>
        <v>1</v>
      </c>
      <c r="E4906" s="7">
        <v>821885</v>
      </c>
      <c r="F4906" t="s">
        <v>139</v>
      </c>
      <c r="G4906" t="s">
        <v>143</v>
      </c>
      <c r="H4906" s="7">
        <v>2</v>
      </c>
      <c r="I4906" s="7" t="s">
        <v>148</v>
      </c>
      <c r="J4906" t="s">
        <v>11</v>
      </c>
      <c r="K4906">
        <v>58.9</v>
      </c>
      <c r="L4906">
        <v>3</v>
      </c>
      <c r="M4906">
        <v>80.400000000000006</v>
      </c>
      <c r="N4906">
        <v>1.9870000000000001</v>
      </c>
    </row>
    <row r="4907" spans="1:14" x14ac:dyDescent="0.25">
      <c r="A4907" s="7">
        <v>822280</v>
      </c>
      <c r="B4907" s="7">
        <f t="shared" si="228"/>
        <v>1</v>
      </c>
      <c r="C4907" s="7">
        <f t="shared" si="229"/>
        <v>0</v>
      </c>
      <c r="D4907" s="7">
        <f t="shared" si="230"/>
        <v>1</v>
      </c>
      <c r="E4907" s="7">
        <v>821885</v>
      </c>
      <c r="F4907" t="s">
        <v>139</v>
      </c>
      <c r="G4907" t="s">
        <v>143</v>
      </c>
      <c r="H4907" s="7">
        <v>2</v>
      </c>
      <c r="I4907" s="7" t="s">
        <v>148</v>
      </c>
      <c r="J4907" t="s">
        <v>11</v>
      </c>
      <c r="K4907">
        <v>46.3</v>
      </c>
      <c r="L4907">
        <v>3</v>
      </c>
      <c r="M4907">
        <v>80.400000000000006</v>
      </c>
      <c r="N4907">
        <v>1.9870000000000001</v>
      </c>
    </row>
    <row r="4908" spans="1:14" x14ac:dyDescent="0.25">
      <c r="A4908" s="7">
        <v>822280</v>
      </c>
      <c r="B4908" s="7">
        <f t="shared" si="228"/>
        <v>1</v>
      </c>
      <c r="C4908" s="7">
        <f t="shared" si="229"/>
        <v>1</v>
      </c>
      <c r="D4908" s="7">
        <f t="shared" si="230"/>
        <v>2</v>
      </c>
      <c r="E4908" s="7">
        <v>821885</v>
      </c>
      <c r="F4908" t="s">
        <v>139</v>
      </c>
      <c r="G4908" t="s">
        <v>143</v>
      </c>
      <c r="H4908" s="7">
        <v>2</v>
      </c>
      <c r="I4908" s="7" t="s">
        <v>148</v>
      </c>
      <c r="J4908" t="s">
        <v>11</v>
      </c>
      <c r="K4908">
        <v>46.3</v>
      </c>
      <c r="L4908">
        <v>3</v>
      </c>
      <c r="M4908">
        <v>80.400000000000006</v>
      </c>
      <c r="N4908">
        <v>1.9870000000000001</v>
      </c>
    </row>
    <row r="4909" spans="1:14" x14ac:dyDescent="0.25">
      <c r="A4909" s="7">
        <v>822280</v>
      </c>
      <c r="B4909" s="7">
        <f t="shared" si="228"/>
        <v>1</v>
      </c>
      <c r="C4909" s="7">
        <f t="shared" si="229"/>
        <v>1</v>
      </c>
      <c r="D4909" s="7">
        <f t="shared" si="230"/>
        <v>2</v>
      </c>
      <c r="E4909" s="7">
        <v>821885</v>
      </c>
      <c r="F4909" t="s">
        <v>139</v>
      </c>
      <c r="G4909" t="s">
        <v>143</v>
      </c>
      <c r="H4909" s="7">
        <v>2</v>
      </c>
      <c r="I4909" s="7" t="s">
        <v>148</v>
      </c>
      <c r="J4909" t="s">
        <v>11</v>
      </c>
      <c r="K4909">
        <v>46.3</v>
      </c>
      <c r="L4909">
        <v>3</v>
      </c>
      <c r="M4909">
        <v>80.400000000000006</v>
      </c>
      <c r="N4909">
        <v>1.9870000000000001</v>
      </c>
    </row>
    <row r="4910" spans="1:14" x14ac:dyDescent="0.25">
      <c r="A4910" s="7">
        <v>822280</v>
      </c>
      <c r="B4910" s="7">
        <f t="shared" si="228"/>
        <v>0</v>
      </c>
      <c r="C4910" s="7">
        <f t="shared" si="229"/>
        <v>1</v>
      </c>
      <c r="D4910" s="7">
        <f t="shared" si="230"/>
        <v>1</v>
      </c>
      <c r="E4910" s="7">
        <v>821885</v>
      </c>
      <c r="F4910" t="s">
        <v>139</v>
      </c>
      <c r="G4910" t="s">
        <v>143</v>
      </c>
      <c r="H4910" s="7">
        <v>2</v>
      </c>
      <c r="I4910" s="7" t="s">
        <v>148</v>
      </c>
      <c r="J4910" t="s">
        <v>11</v>
      </c>
      <c r="K4910">
        <v>46.3</v>
      </c>
      <c r="L4910">
        <v>3</v>
      </c>
      <c r="M4910">
        <v>80.400000000000006</v>
      </c>
      <c r="N4910">
        <v>1.9870000000000001</v>
      </c>
    </row>
    <row r="4911" spans="1:14" x14ac:dyDescent="0.25">
      <c r="A4911" s="7">
        <v>822281</v>
      </c>
      <c r="B4911" s="7">
        <f t="shared" si="228"/>
        <v>1</v>
      </c>
      <c r="C4911" s="7">
        <f t="shared" si="229"/>
        <v>0</v>
      </c>
      <c r="D4911" s="7">
        <f t="shared" si="230"/>
        <v>1</v>
      </c>
      <c r="E4911" s="7">
        <v>821885</v>
      </c>
      <c r="F4911" t="s">
        <v>139</v>
      </c>
      <c r="G4911" t="s">
        <v>143</v>
      </c>
      <c r="H4911" s="7">
        <v>2</v>
      </c>
      <c r="I4911" s="7" t="s">
        <v>148</v>
      </c>
      <c r="J4911" t="s">
        <v>11</v>
      </c>
      <c r="K4911">
        <v>44.7</v>
      </c>
      <c r="L4911">
        <v>1</v>
      </c>
      <c r="M4911">
        <v>167.6</v>
      </c>
      <c r="N4911">
        <v>1.9870000000000001</v>
      </c>
    </row>
    <row r="4912" spans="1:14" x14ac:dyDescent="0.25">
      <c r="A4912" s="7">
        <v>822281</v>
      </c>
      <c r="B4912" s="7">
        <f t="shared" si="228"/>
        <v>1</v>
      </c>
      <c r="C4912" s="7">
        <f t="shared" si="229"/>
        <v>1</v>
      </c>
      <c r="D4912" s="7">
        <f t="shared" si="230"/>
        <v>2</v>
      </c>
      <c r="E4912" s="7">
        <v>821885</v>
      </c>
      <c r="F4912" t="s">
        <v>139</v>
      </c>
      <c r="G4912" t="s">
        <v>143</v>
      </c>
      <c r="H4912" s="7">
        <v>2</v>
      </c>
      <c r="I4912" s="7" t="s">
        <v>148</v>
      </c>
      <c r="J4912" t="s">
        <v>11</v>
      </c>
      <c r="K4912">
        <v>44.7</v>
      </c>
      <c r="L4912">
        <v>1</v>
      </c>
      <c r="M4912">
        <v>167.6</v>
      </c>
      <c r="N4912">
        <v>1.9870000000000001</v>
      </c>
    </row>
    <row r="4913" spans="1:14" x14ac:dyDescent="0.25">
      <c r="A4913" s="7">
        <v>822281</v>
      </c>
      <c r="B4913" s="7">
        <f t="shared" si="228"/>
        <v>1</v>
      </c>
      <c r="C4913" s="7">
        <f t="shared" si="229"/>
        <v>1</v>
      </c>
      <c r="D4913" s="7">
        <f t="shared" si="230"/>
        <v>2</v>
      </c>
      <c r="E4913" s="7">
        <v>821885</v>
      </c>
      <c r="F4913" t="s">
        <v>139</v>
      </c>
      <c r="G4913" t="s">
        <v>143</v>
      </c>
      <c r="H4913" s="7">
        <v>2</v>
      </c>
      <c r="I4913" s="7" t="s">
        <v>148</v>
      </c>
      <c r="J4913" t="s">
        <v>11</v>
      </c>
      <c r="K4913">
        <v>44.7</v>
      </c>
      <c r="L4913">
        <v>1</v>
      </c>
      <c r="M4913">
        <v>167.6</v>
      </c>
      <c r="N4913">
        <v>1.9870000000000001</v>
      </c>
    </row>
    <row r="4914" spans="1:14" x14ac:dyDescent="0.25">
      <c r="A4914" s="7">
        <v>822281</v>
      </c>
      <c r="B4914" s="7">
        <f t="shared" si="228"/>
        <v>0</v>
      </c>
      <c r="C4914" s="7">
        <f t="shared" si="229"/>
        <v>1</v>
      </c>
      <c r="D4914" s="7">
        <f t="shared" si="230"/>
        <v>1</v>
      </c>
      <c r="E4914" s="7">
        <v>821885</v>
      </c>
      <c r="F4914" t="s">
        <v>139</v>
      </c>
      <c r="G4914" t="s">
        <v>143</v>
      </c>
      <c r="H4914" s="7">
        <v>2</v>
      </c>
      <c r="I4914" s="7" t="s">
        <v>148</v>
      </c>
      <c r="J4914" t="s">
        <v>11</v>
      </c>
      <c r="K4914">
        <v>44.7</v>
      </c>
      <c r="L4914">
        <v>1</v>
      </c>
      <c r="M4914">
        <v>167.6</v>
      </c>
      <c r="N4914">
        <v>1.9870000000000001</v>
      </c>
    </row>
    <row r="4915" spans="1:14" x14ac:dyDescent="0.25">
      <c r="A4915" s="7">
        <v>822282</v>
      </c>
      <c r="B4915" s="7">
        <f t="shared" si="228"/>
        <v>1</v>
      </c>
      <c r="C4915" s="7">
        <f t="shared" si="229"/>
        <v>0</v>
      </c>
      <c r="D4915" s="7">
        <f t="shared" si="230"/>
        <v>1</v>
      </c>
      <c r="E4915" s="7">
        <v>821885</v>
      </c>
      <c r="F4915" t="s">
        <v>139</v>
      </c>
      <c r="G4915" t="s">
        <v>143</v>
      </c>
      <c r="H4915" s="7">
        <v>2</v>
      </c>
      <c r="I4915" s="7" t="s">
        <v>148</v>
      </c>
      <c r="J4915" t="s">
        <v>11</v>
      </c>
      <c r="K4915">
        <v>44.8</v>
      </c>
      <c r="L4915">
        <v>1</v>
      </c>
      <c r="M4915">
        <v>167.6</v>
      </c>
      <c r="N4915">
        <v>1.9870000000000001</v>
      </c>
    </row>
    <row r="4916" spans="1:14" x14ac:dyDescent="0.25">
      <c r="A4916" s="7">
        <v>822282</v>
      </c>
      <c r="B4916" s="7">
        <f t="shared" si="228"/>
        <v>1</v>
      </c>
      <c r="C4916" s="7">
        <f t="shared" si="229"/>
        <v>1</v>
      </c>
      <c r="D4916" s="7">
        <f t="shared" si="230"/>
        <v>2</v>
      </c>
      <c r="E4916" s="7">
        <v>821885</v>
      </c>
      <c r="F4916" t="s">
        <v>139</v>
      </c>
      <c r="G4916" t="s">
        <v>143</v>
      </c>
      <c r="H4916" s="7">
        <v>2</v>
      </c>
      <c r="I4916" s="7" t="s">
        <v>148</v>
      </c>
      <c r="J4916" t="s">
        <v>11</v>
      </c>
      <c r="K4916">
        <v>44.8</v>
      </c>
      <c r="L4916">
        <v>1</v>
      </c>
      <c r="M4916">
        <v>167.6</v>
      </c>
      <c r="N4916">
        <v>1.9870000000000001</v>
      </c>
    </row>
    <row r="4917" spans="1:14" x14ac:dyDescent="0.25">
      <c r="A4917" s="7">
        <v>822282</v>
      </c>
      <c r="B4917" s="7">
        <f t="shared" si="228"/>
        <v>1</v>
      </c>
      <c r="C4917" s="7">
        <f t="shared" si="229"/>
        <v>1</v>
      </c>
      <c r="D4917" s="7">
        <f t="shared" si="230"/>
        <v>2</v>
      </c>
      <c r="E4917" s="7">
        <v>821885</v>
      </c>
      <c r="F4917" t="s">
        <v>139</v>
      </c>
      <c r="G4917" t="s">
        <v>143</v>
      </c>
      <c r="H4917" s="7">
        <v>2</v>
      </c>
      <c r="I4917" s="7" t="s">
        <v>148</v>
      </c>
      <c r="J4917" t="s">
        <v>11</v>
      </c>
      <c r="K4917">
        <v>44.8</v>
      </c>
      <c r="L4917">
        <v>1</v>
      </c>
      <c r="M4917">
        <v>167.6</v>
      </c>
      <c r="N4917">
        <v>1.9870000000000001</v>
      </c>
    </row>
    <row r="4918" spans="1:14" x14ac:dyDescent="0.25">
      <c r="A4918" s="7">
        <v>822282</v>
      </c>
      <c r="B4918" s="7">
        <f t="shared" si="228"/>
        <v>0</v>
      </c>
      <c r="C4918" s="7">
        <f t="shared" si="229"/>
        <v>1</v>
      </c>
      <c r="D4918" s="7">
        <f t="shared" si="230"/>
        <v>1</v>
      </c>
      <c r="E4918" s="7">
        <v>821885</v>
      </c>
      <c r="F4918" t="s">
        <v>139</v>
      </c>
      <c r="G4918" t="s">
        <v>143</v>
      </c>
      <c r="H4918" s="7">
        <v>2</v>
      </c>
      <c r="I4918" s="7" t="s">
        <v>148</v>
      </c>
      <c r="J4918" t="s">
        <v>11</v>
      </c>
      <c r="K4918">
        <v>44.8</v>
      </c>
      <c r="L4918">
        <v>1</v>
      </c>
      <c r="M4918">
        <v>167.6</v>
      </c>
      <c r="N4918">
        <v>1.9870000000000001</v>
      </c>
    </row>
    <row r="4919" spans="1:14" x14ac:dyDescent="0.25">
      <c r="A4919" s="7">
        <v>822283</v>
      </c>
      <c r="B4919" s="7">
        <f t="shared" si="228"/>
        <v>1</v>
      </c>
      <c r="C4919" s="7">
        <f t="shared" si="229"/>
        <v>0</v>
      </c>
      <c r="D4919" s="7">
        <f t="shared" si="230"/>
        <v>1</v>
      </c>
      <c r="E4919" s="7">
        <v>821885</v>
      </c>
      <c r="F4919" t="s">
        <v>139</v>
      </c>
      <c r="G4919" t="s">
        <v>143</v>
      </c>
      <c r="H4919" s="7">
        <v>2</v>
      </c>
      <c r="I4919" s="7" t="s">
        <v>148</v>
      </c>
      <c r="J4919" t="s">
        <v>11</v>
      </c>
      <c r="K4919">
        <v>46.3</v>
      </c>
      <c r="L4919">
        <v>2</v>
      </c>
      <c r="M4919">
        <v>103.9</v>
      </c>
      <c r="N4919">
        <v>1.9870000000000001</v>
      </c>
    </row>
    <row r="4920" spans="1:14" x14ac:dyDescent="0.25">
      <c r="A4920" s="7">
        <v>822283</v>
      </c>
      <c r="B4920" s="7">
        <f t="shared" si="228"/>
        <v>1</v>
      </c>
      <c r="C4920" s="7">
        <f t="shared" si="229"/>
        <v>1</v>
      </c>
      <c r="D4920" s="7">
        <f t="shared" si="230"/>
        <v>2</v>
      </c>
      <c r="E4920" s="7">
        <v>821885</v>
      </c>
      <c r="F4920" t="s">
        <v>139</v>
      </c>
      <c r="G4920" t="s">
        <v>143</v>
      </c>
      <c r="H4920" s="7">
        <v>2</v>
      </c>
      <c r="I4920" s="7" t="s">
        <v>148</v>
      </c>
      <c r="J4920" t="s">
        <v>11</v>
      </c>
      <c r="K4920">
        <v>46.3</v>
      </c>
      <c r="L4920">
        <v>2</v>
      </c>
      <c r="M4920">
        <v>103.9</v>
      </c>
      <c r="N4920">
        <v>1.9870000000000001</v>
      </c>
    </row>
    <row r="4921" spans="1:14" x14ac:dyDescent="0.25">
      <c r="A4921" s="7">
        <v>822283</v>
      </c>
      <c r="B4921" s="7">
        <f t="shared" si="228"/>
        <v>1</v>
      </c>
      <c r="C4921" s="7">
        <f t="shared" si="229"/>
        <v>1</v>
      </c>
      <c r="D4921" s="7">
        <f t="shared" si="230"/>
        <v>2</v>
      </c>
      <c r="E4921" s="7">
        <v>821885</v>
      </c>
      <c r="F4921" t="s">
        <v>139</v>
      </c>
      <c r="G4921" t="s">
        <v>143</v>
      </c>
      <c r="H4921" s="7">
        <v>2</v>
      </c>
      <c r="I4921" s="7" t="s">
        <v>148</v>
      </c>
      <c r="J4921" t="s">
        <v>11</v>
      </c>
      <c r="K4921">
        <v>46.3</v>
      </c>
      <c r="L4921">
        <v>2</v>
      </c>
      <c r="M4921">
        <v>103.9</v>
      </c>
      <c r="N4921">
        <v>1.9870000000000001</v>
      </c>
    </row>
    <row r="4922" spans="1:14" x14ac:dyDescent="0.25">
      <c r="A4922" s="7">
        <v>822283</v>
      </c>
      <c r="B4922" s="7">
        <f t="shared" si="228"/>
        <v>0</v>
      </c>
      <c r="C4922" s="7">
        <f t="shared" si="229"/>
        <v>1</v>
      </c>
      <c r="D4922" s="7">
        <f t="shared" si="230"/>
        <v>1</v>
      </c>
      <c r="E4922" s="7">
        <v>821885</v>
      </c>
      <c r="F4922" t="s">
        <v>139</v>
      </c>
      <c r="G4922" t="s">
        <v>143</v>
      </c>
      <c r="H4922" s="7">
        <v>2</v>
      </c>
      <c r="I4922" s="7" t="s">
        <v>148</v>
      </c>
      <c r="J4922" t="s">
        <v>11</v>
      </c>
      <c r="K4922">
        <v>46.3</v>
      </c>
      <c r="L4922">
        <v>2</v>
      </c>
      <c r="M4922">
        <v>103.9</v>
      </c>
      <c r="N4922">
        <v>1.9870000000000001</v>
      </c>
    </row>
    <row r="4923" spans="1:14" x14ac:dyDescent="0.25">
      <c r="A4923" s="7">
        <v>822284</v>
      </c>
      <c r="B4923" s="7">
        <f t="shared" si="228"/>
        <v>1</v>
      </c>
      <c r="C4923" s="7">
        <f t="shared" si="229"/>
        <v>0</v>
      </c>
      <c r="D4923" s="7">
        <f t="shared" si="230"/>
        <v>1</v>
      </c>
      <c r="E4923" s="7">
        <v>821885</v>
      </c>
      <c r="F4923" t="s">
        <v>139</v>
      </c>
      <c r="G4923" t="s">
        <v>143</v>
      </c>
      <c r="H4923" s="7">
        <v>2</v>
      </c>
      <c r="I4923" s="7" t="s">
        <v>148</v>
      </c>
      <c r="J4923" t="s">
        <v>11</v>
      </c>
      <c r="K4923">
        <v>44.8</v>
      </c>
      <c r="L4923">
        <v>1</v>
      </c>
      <c r="M4923">
        <v>167.6</v>
      </c>
      <c r="N4923">
        <v>1.9870000000000001</v>
      </c>
    </row>
    <row r="4924" spans="1:14" x14ac:dyDescent="0.25">
      <c r="A4924" s="7">
        <v>822284</v>
      </c>
      <c r="B4924" s="7">
        <f t="shared" si="228"/>
        <v>1</v>
      </c>
      <c r="C4924" s="7">
        <f t="shared" si="229"/>
        <v>1</v>
      </c>
      <c r="D4924" s="7">
        <f t="shared" si="230"/>
        <v>2</v>
      </c>
      <c r="E4924" s="7">
        <v>821885</v>
      </c>
      <c r="F4924" t="s">
        <v>139</v>
      </c>
      <c r="G4924" t="s">
        <v>143</v>
      </c>
      <c r="H4924" s="7">
        <v>2</v>
      </c>
      <c r="I4924" s="7" t="s">
        <v>148</v>
      </c>
      <c r="J4924" t="s">
        <v>11</v>
      </c>
      <c r="K4924">
        <v>44.8</v>
      </c>
      <c r="L4924">
        <v>1</v>
      </c>
      <c r="M4924">
        <v>167.6</v>
      </c>
      <c r="N4924">
        <v>1.9870000000000001</v>
      </c>
    </row>
    <row r="4925" spans="1:14" x14ac:dyDescent="0.25">
      <c r="A4925" s="7">
        <v>822284</v>
      </c>
      <c r="B4925" s="7">
        <f t="shared" si="228"/>
        <v>1</v>
      </c>
      <c r="C4925" s="7">
        <f t="shared" si="229"/>
        <v>1</v>
      </c>
      <c r="D4925" s="7">
        <f t="shared" si="230"/>
        <v>2</v>
      </c>
      <c r="E4925" s="7">
        <v>821885</v>
      </c>
      <c r="F4925" t="s">
        <v>139</v>
      </c>
      <c r="G4925" t="s">
        <v>143</v>
      </c>
      <c r="H4925" s="7">
        <v>2</v>
      </c>
      <c r="I4925" s="7" t="s">
        <v>148</v>
      </c>
      <c r="J4925" t="s">
        <v>11</v>
      </c>
      <c r="K4925">
        <v>44.8</v>
      </c>
      <c r="L4925">
        <v>1</v>
      </c>
      <c r="M4925">
        <v>167.6</v>
      </c>
      <c r="N4925">
        <v>1.9870000000000001</v>
      </c>
    </row>
    <row r="4926" spans="1:14" x14ac:dyDescent="0.25">
      <c r="A4926" s="7">
        <v>822284</v>
      </c>
      <c r="B4926" s="7">
        <f t="shared" si="228"/>
        <v>0</v>
      </c>
      <c r="C4926" s="7">
        <f t="shared" si="229"/>
        <v>1</v>
      </c>
      <c r="D4926" s="7">
        <f t="shared" si="230"/>
        <v>1</v>
      </c>
      <c r="E4926" s="7">
        <v>821885</v>
      </c>
      <c r="F4926" t="s">
        <v>139</v>
      </c>
      <c r="G4926" t="s">
        <v>143</v>
      </c>
      <c r="H4926" s="7">
        <v>2</v>
      </c>
      <c r="I4926" s="7" t="s">
        <v>148</v>
      </c>
      <c r="J4926" t="s">
        <v>11</v>
      </c>
      <c r="K4926">
        <v>44.8</v>
      </c>
      <c r="L4926">
        <v>1</v>
      </c>
      <c r="M4926">
        <v>167.6</v>
      </c>
      <c r="N4926">
        <v>1.9870000000000001</v>
      </c>
    </row>
    <row r="4927" spans="1:14" x14ac:dyDescent="0.25">
      <c r="A4927" s="7">
        <v>822285</v>
      </c>
      <c r="B4927" s="7">
        <f t="shared" si="228"/>
        <v>1</v>
      </c>
      <c r="C4927" s="7">
        <f t="shared" si="229"/>
        <v>0</v>
      </c>
      <c r="D4927" s="7">
        <f t="shared" si="230"/>
        <v>1</v>
      </c>
      <c r="E4927" s="7">
        <v>821885</v>
      </c>
      <c r="F4927" t="s">
        <v>139</v>
      </c>
      <c r="G4927" t="s">
        <v>143</v>
      </c>
      <c r="H4927" s="7">
        <v>2</v>
      </c>
      <c r="I4927" s="7" t="s">
        <v>148</v>
      </c>
      <c r="J4927" t="s">
        <v>11</v>
      </c>
      <c r="K4927">
        <v>44.4</v>
      </c>
      <c r="L4927">
        <v>1</v>
      </c>
      <c r="M4927">
        <v>167.6</v>
      </c>
      <c r="N4927">
        <v>1.9870000000000001</v>
      </c>
    </row>
    <row r="4928" spans="1:14" x14ac:dyDescent="0.25">
      <c r="A4928" s="7">
        <v>822285</v>
      </c>
      <c r="B4928" s="7">
        <f t="shared" si="228"/>
        <v>1</v>
      </c>
      <c r="C4928" s="7">
        <f t="shared" si="229"/>
        <v>1</v>
      </c>
      <c r="D4928" s="7">
        <f t="shared" si="230"/>
        <v>2</v>
      </c>
      <c r="E4928" s="7">
        <v>821885</v>
      </c>
      <c r="F4928" t="s">
        <v>139</v>
      </c>
      <c r="G4928" t="s">
        <v>143</v>
      </c>
      <c r="H4928" s="7">
        <v>2</v>
      </c>
      <c r="I4928" s="7" t="s">
        <v>148</v>
      </c>
      <c r="J4928" t="s">
        <v>11</v>
      </c>
      <c r="K4928">
        <v>44.4</v>
      </c>
      <c r="L4928">
        <v>1</v>
      </c>
      <c r="M4928">
        <v>167.6</v>
      </c>
      <c r="N4928">
        <v>1.9870000000000001</v>
      </c>
    </row>
    <row r="4929" spans="1:14" x14ac:dyDescent="0.25">
      <c r="A4929" s="7">
        <v>822285</v>
      </c>
      <c r="B4929" s="7">
        <f t="shared" si="228"/>
        <v>1</v>
      </c>
      <c r="C4929" s="7">
        <f t="shared" si="229"/>
        <v>1</v>
      </c>
      <c r="D4929" s="7">
        <f t="shared" si="230"/>
        <v>2</v>
      </c>
      <c r="E4929" s="7">
        <v>821885</v>
      </c>
      <c r="F4929" t="s">
        <v>139</v>
      </c>
      <c r="G4929" t="s">
        <v>143</v>
      </c>
      <c r="H4929" s="7">
        <v>2</v>
      </c>
      <c r="I4929" s="7" t="s">
        <v>148</v>
      </c>
      <c r="J4929" t="s">
        <v>11</v>
      </c>
      <c r="K4929">
        <v>44.4</v>
      </c>
      <c r="L4929">
        <v>1</v>
      </c>
      <c r="M4929">
        <v>167.6</v>
      </c>
      <c r="N4929">
        <v>1.9870000000000001</v>
      </c>
    </row>
    <row r="4930" spans="1:14" x14ac:dyDescent="0.25">
      <c r="A4930" s="7">
        <v>822285</v>
      </c>
      <c r="B4930" s="7">
        <f t="shared" si="228"/>
        <v>0</v>
      </c>
      <c r="C4930" s="7">
        <f t="shared" si="229"/>
        <v>1</v>
      </c>
      <c r="D4930" s="7">
        <f t="shared" si="230"/>
        <v>1</v>
      </c>
      <c r="E4930" s="7">
        <v>821885</v>
      </c>
      <c r="F4930" t="s">
        <v>139</v>
      </c>
      <c r="G4930" t="s">
        <v>143</v>
      </c>
      <c r="H4930" s="7">
        <v>2</v>
      </c>
      <c r="I4930" s="7" t="s">
        <v>148</v>
      </c>
      <c r="J4930" t="s">
        <v>11</v>
      </c>
      <c r="K4930">
        <v>44.4</v>
      </c>
      <c r="L4930">
        <v>1</v>
      </c>
      <c r="M4930">
        <v>167.6</v>
      </c>
      <c r="N4930">
        <v>1.9870000000000001</v>
      </c>
    </row>
    <row r="4931" spans="1:14" x14ac:dyDescent="0.25">
      <c r="A4931" s="7">
        <v>822290</v>
      </c>
      <c r="B4931" s="7">
        <f t="shared" ref="B4931:B4994" si="231">IF(A4931=A4932,1,0)</f>
        <v>1</v>
      </c>
      <c r="C4931" s="7">
        <f t="shared" ref="C4931:C4994" si="232">IF(A4931=A4930,1,0)</f>
        <v>0</v>
      </c>
      <c r="D4931" s="7">
        <f t="shared" ref="D4931:D4994" si="233">B4931+C4931</f>
        <v>1</v>
      </c>
      <c r="E4931" s="7">
        <v>821885</v>
      </c>
      <c r="F4931" t="s">
        <v>139</v>
      </c>
      <c r="G4931" t="s">
        <v>143</v>
      </c>
      <c r="H4931" s="7">
        <v>2</v>
      </c>
      <c r="I4931" s="7" t="s">
        <v>148</v>
      </c>
      <c r="J4931" t="s">
        <v>11</v>
      </c>
      <c r="K4931">
        <v>46.5</v>
      </c>
      <c r="L4931">
        <v>4</v>
      </c>
      <c r="M4931">
        <v>65.3</v>
      </c>
      <c r="N4931">
        <v>1.9870000000000001</v>
      </c>
    </row>
    <row r="4932" spans="1:14" x14ac:dyDescent="0.25">
      <c r="A4932" s="7">
        <v>822290</v>
      </c>
      <c r="B4932" s="7">
        <f t="shared" si="231"/>
        <v>1</v>
      </c>
      <c r="C4932" s="7">
        <f t="shared" si="232"/>
        <v>1</v>
      </c>
      <c r="D4932" s="7">
        <f t="shared" si="233"/>
        <v>2</v>
      </c>
      <c r="E4932" s="7">
        <v>821885</v>
      </c>
      <c r="F4932" t="s">
        <v>139</v>
      </c>
      <c r="G4932" t="s">
        <v>143</v>
      </c>
      <c r="H4932" s="7">
        <v>2</v>
      </c>
      <c r="I4932" s="7" t="s">
        <v>148</v>
      </c>
      <c r="J4932" t="s">
        <v>11</v>
      </c>
      <c r="K4932">
        <v>46.5</v>
      </c>
      <c r="L4932">
        <v>4</v>
      </c>
      <c r="M4932">
        <v>65.3</v>
      </c>
      <c r="N4932">
        <v>1.9870000000000001</v>
      </c>
    </row>
    <row r="4933" spans="1:14" x14ac:dyDescent="0.25">
      <c r="A4933" s="7">
        <v>822290</v>
      </c>
      <c r="B4933" s="7">
        <f t="shared" si="231"/>
        <v>1</v>
      </c>
      <c r="C4933" s="7">
        <f t="shared" si="232"/>
        <v>1</v>
      </c>
      <c r="D4933" s="7">
        <f t="shared" si="233"/>
        <v>2</v>
      </c>
      <c r="E4933" s="7">
        <v>821885</v>
      </c>
      <c r="F4933" t="s">
        <v>139</v>
      </c>
      <c r="G4933" t="s">
        <v>143</v>
      </c>
      <c r="H4933" s="7">
        <v>2</v>
      </c>
      <c r="I4933" s="7" t="s">
        <v>148</v>
      </c>
      <c r="J4933" t="s">
        <v>11</v>
      </c>
      <c r="K4933">
        <v>46.5</v>
      </c>
      <c r="L4933">
        <v>4</v>
      </c>
      <c r="M4933">
        <v>65.3</v>
      </c>
      <c r="N4933">
        <v>1.9870000000000001</v>
      </c>
    </row>
    <row r="4934" spans="1:14" x14ac:dyDescent="0.25">
      <c r="A4934" s="7">
        <v>822290</v>
      </c>
      <c r="B4934" s="7">
        <f t="shared" si="231"/>
        <v>0</v>
      </c>
      <c r="C4934" s="7">
        <f t="shared" si="232"/>
        <v>1</v>
      </c>
      <c r="D4934" s="7">
        <f t="shared" si="233"/>
        <v>1</v>
      </c>
      <c r="E4934" s="7">
        <v>821885</v>
      </c>
      <c r="F4934" t="s">
        <v>139</v>
      </c>
      <c r="G4934" t="s">
        <v>143</v>
      </c>
      <c r="H4934" s="7">
        <v>2</v>
      </c>
      <c r="I4934" s="7" t="s">
        <v>148</v>
      </c>
      <c r="J4934" t="s">
        <v>11</v>
      </c>
      <c r="K4934">
        <v>46.5</v>
      </c>
      <c r="L4934">
        <v>4</v>
      </c>
      <c r="M4934">
        <v>65.3</v>
      </c>
      <c r="N4934">
        <v>1.9870000000000001</v>
      </c>
    </row>
    <row r="4935" spans="1:14" x14ac:dyDescent="0.25">
      <c r="A4935" s="7">
        <v>822292</v>
      </c>
      <c r="B4935" s="7">
        <f t="shared" si="231"/>
        <v>1</v>
      </c>
      <c r="C4935" s="7">
        <f t="shared" si="232"/>
        <v>0</v>
      </c>
      <c r="D4935" s="7">
        <f t="shared" si="233"/>
        <v>1</v>
      </c>
      <c r="E4935" s="7">
        <v>821885</v>
      </c>
      <c r="F4935" t="s">
        <v>139</v>
      </c>
      <c r="G4935" t="s">
        <v>143</v>
      </c>
      <c r="H4935" s="7">
        <v>2</v>
      </c>
      <c r="I4935" s="7" t="s">
        <v>148</v>
      </c>
      <c r="J4935" t="s">
        <v>11</v>
      </c>
      <c r="K4935">
        <v>45.3</v>
      </c>
      <c r="L4935">
        <v>1</v>
      </c>
      <c r="M4935">
        <v>167.6</v>
      </c>
      <c r="N4935">
        <v>1.9870000000000001</v>
      </c>
    </row>
    <row r="4936" spans="1:14" x14ac:dyDescent="0.25">
      <c r="A4936" s="7">
        <v>822292</v>
      </c>
      <c r="B4936" s="7">
        <f t="shared" si="231"/>
        <v>1</v>
      </c>
      <c r="C4936" s="7">
        <f t="shared" si="232"/>
        <v>1</v>
      </c>
      <c r="D4936" s="7">
        <f t="shared" si="233"/>
        <v>2</v>
      </c>
      <c r="E4936" s="7">
        <v>821885</v>
      </c>
      <c r="F4936" t="s">
        <v>139</v>
      </c>
      <c r="G4936" t="s">
        <v>143</v>
      </c>
      <c r="H4936" s="7">
        <v>2</v>
      </c>
      <c r="I4936" s="7" t="s">
        <v>148</v>
      </c>
      <c r="J4936" t="s">
        <v>11</v>
      </c>
      <c r="K4936">
        <v>45.3</v>
      </c>
      <c r="L4936">
        <v>1</v>
      </c>
      <c r="M4936">
        <v>167.6</v>
      </c>
      <c r="N4936">
        <v>1.9870000000000001</v>
      </c>
    </row>
    <row r="4937" spans="1:14" x14ac:dyDescent="0.25">
      <c r="A4937" s="7">
        <v>822292</v>
      </c>
      <c r="B4937" s="7">
        <f t="shared" si="231"/>
        <v>1</v>
      </c>
      <c r="C4937" s="7">
        <f t="shared" si="232"/>
        <v>1</v>
      </c>
      <c r="D4937" s="7">
        <f t="shared" si="233"/>
        <v>2</v>
      </c>
      <c r="E4937" s="7">
        <v>821885</v>
      </c>
      <c r="F4937" t="s">
        <v>139</v>
      </c>
      <c r="G4937" t="s">
        <v>143</v>
      </c>
      <c r="H4937" s="7">
        <v>2</v>
      </c>
      <c r="I4937" s="7" t="s">
        <v>148</v>
      </c>
      <c r="J4937" t="s">
        <v>11</v>
      </c>
      <c r="K4937">
        <v>45.3</v>
      </c>
      <c r="L4937">
        <v>1</v>
      </c>
      <c r="M4937">
        <v>167.6</v>
      </c>
      <c r="N4937">
        <v>1.9870000000000001</v>
      </c>
    </row>
    <row r="4938" spans="1:14" x14ac:dyDescent="0.25">
      <c r="A4938" s="7">
        <v>822292</v>
      </c>
      <c r="B4938" s="7">
        <f t="shared" si="231"/>
        <v>0</v>
      </c>
      <c r="C4938" s="7">
        <f t="shared" si="232"/>
        <v>1</v>
      </c>
      <c r="D4938" s="7">
        <f t="shared" si="233"/>
        <v>1</v>
      </c>
      <c r="E4938" s="7">
        <v>821885</v>
      </c>
      <c r="F4938" t="s">
        <v>139</v>
      </c>
      <c r="G4938" t="s">
        <v>143</v>
      </c>
      <c r="H4938" s="7">
        <v>2</v>
      </c>
      <c r="I4938" s="7" t="s">
        <v>148</v>
      </c>
      <c r="J4938" t="s">
        <v>11</v>
      </c>
      <c r="K4938">
        <v>45.3</v>
      </c>
      <c r="L4938">
        <v>1</v>
      </c>
      <c r="M4938">
        <v>167.6</v>
      </c>
      <c r="N4938">
        <v>1.9870000000000001</v>
      </c>
    </row>
    <row r="4939" spans="1:14" x14ac:dyDescent="0.25">
      <c r="A4939" s="7">
        <v>822293</v>
      </c>
      <c r="B4939" s="7">
        <f t="shared" si="231"/>
        <v>1</v>
      </c>
      <c r="C4939" s="7">
        <f t="shared" si="232"/>
        <v>0</v>
      </c>
      <c r="D4939" s="7">
        <f t="shared" si="233"/>
        <v>1</v>
      </c>
      <c r="E4939" s="7">
        <v>821885</v>
      </c>
      <c r="F4939" t="s">
        <v>139</v>
      </c>
      <c r="G4939" t="s">
        <v>143</v>
      </c>
      <c r="H4939" s="7">
        <v>2</v>
      </c>
      <c r="I4939" s="7" t="s">
        <v>148</v>
      </c>
      <c r="J4939" t="s">
        <v>11</v>
      </c>
      <c r="K4939">
        <v>44.6</v>
      </c>
      <c r="L4939">
        <v>2</v>
      </c>
      <c r="M4939">
        <v>103.9</v>
      </c>
      <c r="N4939">
        <v>1.9870000000000001</v>
      </c>
    </row>
    <row r="4940" spans="1:14" x14ac:dyDescent="0.25">
      <c r="A4940" s="7">
        <v>822293</v>
      </c>
      <c r="B4940" s="7">
        <f t="shared" si="231"/>
        <v>1</v>
      </c>
      <c r="C4940" s="7">
        <f t="shared" si="232"/>
        <v>1</v>
      </c>
      <c r="D4940" s="7">
        <f t="shared" si="233"/>
        <v>2</v>
      </c>
      <c r="E4940" s="7">
        <v>821885</v>
      </c>
      <c r="F4940" t="s">
        <v>139</v>
      </c>
      <c r="G4940" t="s">
        <v>143</v>
      </c>
      <c r="H4940" s="7">
        <v>2</v>
      </c>
      <c r="I4940" s="7" t="s">
        <v>148</v>
      </c>
      <c r="J4940" t="s">
        <v>11</v>
      </c>
      <c r="K4940">
        <v>44.6</v>
      </c>
      <c r="L4940">
        <v>2</v>
      </c>
      <c r="M4940">
        <v>103.9</v>
      </c>
      <c r="N4940">
        <v>1.9870000000000001</v>
      </c>
    </row>
    <row r="4941" spans="1:14" x14ac:dyDescent="0.25">
      <c r="A4941" s="7">
        <v>822293</v>
      </c>
      <c r="B4941" s="7">
        <f t="shared" si="231"/>
        <v>1</v>
      </c>
      <c r="C4941" s="7">
        <f t="shared" si="232"/>
        <v>1</v>
      </c>
      <c r="D4941" s="7">
        <f t="shared" si="233"/>
        <v>2</v>
      </c>
      <c r="E4941" s="7">
        <v>821885</v>
      </c>
      <c r="F4941" t="s">
        <v>139</v>
      </c>
      <c r="G4941" t="s">
        <v>143</v>
      </c>
      <c r="H4941" s="7">
        <v>2</v>
      </c>
      <c r="I4941" s="7" t="s">
        <v>148</v>
      </c>
      <c r="J4941" t="s">
        <v>11</v>
      </c>
      <c r="K4941">
        <v>44.6</v>
      </c>
      <c r="L4941">
        <v>2</v>
      </c>
      <c r="M4941">
        <v>103.9</v>
      </c>
      <c r="N4941">
        <v>1.9870000000000001</v>
      </c>
    </row>
    <row r="4942" spans="1:14" x14ac:dyDescent="0.25">
      <c r="A4942" s="7">
        <v>822293</v>
      </c>
      <c r="B4942" s="7">
        <f t="shared" si="231"/>
        <v>0</v>
      </c>
      <c r="C4942" s="7">
        <f t="shared" si="232"/>
        <v>1</v>
      </c>
      <c r="D4942" s="7">
        <f t="shared" si="233"/>
        <v>1</v>
      </c>
      <c r="E4942" s="7">
        <v>821885</v>
      </c>
      <c r="F4942" t="s">
        <v>139</v>
      </c>
      <c r="G4942" t="s">
        <v>143</v>
      </c>
      <c r="H4942" s="7">
        <v>2</v>
      </c>
      <c r="I4942" s="7" t="s">
        <v>148</v>
      </c>
      <c r="J4942" t="s">
        <v>11</v>
      </c>
      <c r="K4942">
        <v>44.6</v>
      </c>
      <c r="L4942">
        <v>2</v>
      </c>
      <c r="M4942">
        <v>103.9</v>
      </c>
      <c r="N4942">
        <v>1.9870000000000001</v>
      </c>
    </row>
    <row r="4943" spans="1:14" x14ac:dyDescent="0.25">
      <c r="A4943" s="7">
        <v>822294</v>
      </c>
      <c r="B4943" s="7">
        <f t="shared" si="231"/>
        <v>1</v>
      </c>
      <c r="C4943" s="7">
        <f t="shared" si="232"/>
        <v>0</v>
      </c>
      <c r="D4943" s="7">
        <f t="shared" si="233"/>
        <v>1</v>
      </c>
      <c r="E4943" s="7">
        <v>821885</v>
      </c>
      <c r="F4943" t="s">
        <v>139</v>
      </c>
      <c r="G4943" t="s">
        <v>143</v>
      </c>
      <c r="H4943" s="7">
        <v>2</v>
      </c>
      <c r="I4943" s="7" t="s">
        <v>148</v>
      </c>
      <c r="J4943" t="s">
        <v>11</v>
      </c>
      <c r="K4943">
        <v>46.5</v>
      </c>
      <c r="L4943">
        <v>1</v>
      </c>
      <c r="M4943">
        <v>167.6</v>
      </c>
      <c r="N4943">
        <v>1.9870000000000001</v>
      </c>
    </row>
    <row r="4944" spans="1:14" x14ac:dyDescent="0.25">
      <c r="A4944" s="7">
        <v>822294</v>
      </c>
      <c r="B4944" s="7">
        <f t="shared" si="231"/>
        <v>1</v>
      </c>
      <c r="C4944" s="7">
        <f t="shared" si="232"/>
        <v>1</v>
      </c>
      <c r="D4944" s="7">
        <f t="shared" si="233"/>
        <v>2</v>
      </c>
      <c r="E4944" s="7">
        <v>821885</v>
      </c>
      <c r="F4944" t="s">
        <v>139</v>
      </c>
      <c r="G4944" t="s">
        <v>143</v>
      </c>
      <c r="H4944" s="7">
        <v>2</v>
      </c>
      <c r="I4944" s="7" t="s">
        <v>148</v>
      </c>
      <c r="J4944" t="s">
        <v>11</v>
      </c>
      <c r="K4944">
        <v>46.5</v>
      </c>
      <c r="L4944">
        <v>1</v>
      </c>
      <c r="M4944">
        <v>167.6</v>
      </c>
      <c r="N4944">
        <v>1.9870000000000001</v>
      </c>
    </row>
    <row r="4945" spans="1:14" x14ac:dyDescent="0.25">
      <c r="A4945" s="7">
        <v>822294</v>
      </c>
      <c r="B4945" s="7">
        <f t="shared" si="231"/>
        <v>1</v>
      </c>
      <c r="C4945" s="7">
        <f t="shared" si="232"/>
        <v>1</v>
      </c>
      <c r="D4945" s="7">
        <f t="shared" si="233"/>
        <v>2</v>
      </c>
      <c r="E4945" s="7">
        <v>821885</v>
      </c>
      <c r="F4945" t="s">
        <v>139</v>
      </c>
      <c r="G4945" t="s">
        <v>143</v>
      </c>
      <c r="H4945" s="7">
        <v>2</v>
      </c>
      <c r="I4945" s="7" t="s">
        <v>148</v>
      </c>
      <c r="J4945" t="s">
        <v>11</v>
      </c>
      <c r="K4945">
        <v>46.5</v>
      </c>
      <c r="L4945">
        <v>1</v>
      </c>
      <c r="M4945">
        <v>167.6</v>
      </c>
      <c r="N4945">
        <v>1.9870000000000001</v>
      </c>
    </row>
    <row r="4946" spans="1:14" x14ac:dyDescent="0.25">
      <c r="A4946" s="7">
        <v>822294</v>
      </c>
      <c r="B4946" s="7">
        <f t="shared" si="231"/>
        <v>0</v>
      </c>
      <c r="C4946" s="7">
        <f t="shared" si="232"/>
        <v>1</v>
      </c>
      <c r="D4946" s="7">
        <f t="shared" si="233"/>
        <v>1</v>
      </c>
      <c r="E4946" s="7">
        <v>821885</v>
      </c>
      <c r="F4946" t="s">
        <v>139</v>
      </c>
      <c r="G4946" t="s">
        <v>143</v>
      </c>
      <c r="H4946" s="7">
        <v>2</v>
      </c>
      <c r="I4946" s="7" t="s">
        <v>148</v>
      </c>
      <c r="J4946" t="s">
        <v>11</v>
      </c>
      <c r="K4946">
        <v>46.5</v>
      </c>
      <c r="L4946">
        <v>1</v>
      </c>
      <c r="M4946">
        <v>167.6</v>
      </c>
      <c r="N4946">
        <v>1.9870000000000001</v>
      </c>
    </row>
    <row r="4947" spans="1:14" x14ac:dyDescent="0.25">
      <c r="A4947" s="7">
        <v>822295</v>
      </c>
      <c r="B4947" s="7">
        <f t="shared" si="231"/>
        <v>1</v>
      </c>
      <c r="C4947" s="7">
        <f t="shared" si="232"/>
        <v>0</v>
      </c>
      <c r="D4947" s="7">
        <f t="shared" si="233"/>
        <v>1</v>
      </c>
      <c r="E4947" s="7">
        <v>821885</v>
      </c>
      <c r="F4947" t="s">
        <v>139</v>
      </c>
      <c r="G4947" t="s">
        <v>143</v>
      </c>
      <c r="H4947" s="7">
        <v>2</v>
      </c>
      <c r="I4947" s="7" t="s">
        <v>148</v>
      </c>
      <c r="J4947" t="s">
        <v>11</v>
      </c>
      <c r="K4947">
        <v>44</v>
      </c>
      <c r="L4947">
        <v>2</v>
      </c>
      <c r="M4947">
        <v>103.9</v>
      </c>
      <c r="N4947">
        <v>1.9870000000000001</v>
      </c>
    </row>
    <row r="4948" spans="1:14" x14ac:dyDescent="0.25">
      <c r="A4948" s="7">
        <v>822295</v>
      </c>
      <c r="B4948" s="7">
        <f t="shared" si="231"/>
        <v>1</v>
      </c>
      <c r="C4948" s="7">
        <f t="shared" si="232"/>
        <v>1</v>
      </c>
      <c r="D4948" s="7">
        <f t="shared" si="233"/>
        <v>2</v>
      </c>
      <c r="E4948" s="7">
        <v>821885</v>
      </c>
      <c r="F4948" t="s">
        <v>139</v>
      </c>
      <c r="G4948" t="s">
        <v>143</v>
      </c>
      <c r="H4948" s="7">
        <v>2</v>
      </c>
      <c r="I4948" s="7" t="s">
        <v>148</v>
      </c>
      <c r="J4948" t="s">
        <v>11</v>
      </c>
      <c r="K4948">
        <v>44</v>
      </c>
      <c r="L4948">
        <v>2</v>
      </c>
      <c r="M4948">
        <v>103.9</v>
      </c>
      <c r="N4948">
        <v>1.9870000000000001</v>
      </c>
    </row>
    <row r="4949" spans="1:14" x14ac:dyDescent="0.25">
      <c r="A4949" s="7">
        <v>822295</v>
      </c>
      <c r="B4949" s="7">
        <f t="shared" si="231"/>
        <v>1</v>
      </c>
      <c r="C4949" s="7">
        <f t="shared" si="232"/>
        <v>1</v>
      </c>
      <c r="D4949" s="7">
        <f t="shared" si="233"/>
        <v>2</v>
      </c>
      <c r="E4949" s="7">
        <v>821885</v>
      </c>
      <c r="F4949" t="s">
        <v>139</v>
      </c>
      <c r="G4949" t="s">
        <v>143</v>
      </c>
      <c r="H4949" s="7">
        <v>2</v>
      </c>
      <c r="I4949" s="7" t="s">
        <v>148</v>
      </c>
      <c r="J4949" t="s">
        <v>11</v>
      </c>
      <c r="K4949">
        <v>44</v>
      </c>
      <c r="L4949">
        <v>2</v>
      </c>
      <c r="M4949">
        <v>103.9</v>
      </c>
      <c r="N4949">
        <v>1.9870000000000001</v>
      </c>
    </row>
    <row r="4950" spans="1:14" x14ac:dyDescent="0.25">
      <c r="A4950" s="7">
        <v>822295</v>
      </c>
      <c r="B4950" s="7">
        <f t="shared" si="231"/>
        <v>0</v>
      </c>
      <c r="C4950" s="7">
        <f t="shared" si="232"/>
        <v>1</v>
      </c>
      <c r="D4950" s="7">
        <f t="shared" si="233"/>
        <v>1</v>
      </c>
      <c r="E4950" s="7">
        <v>821885</v>
      </c>
      <c r="F4950" t="s">
        <v>139</v>
      </c>
      <c r="G4950" t="s">
        <v>143</v>
      </c>
      <c r="H4950" s="7">
        <v>2</v>
      </c>
      <c r="I4950" s="7" t="s">
        <v>148</v>
      </c>
      <c r="J4950" t="s">
        <v>11</v>
      </c>
      <c r="K4950">
        <v>44</v>
      </c>
      <c r="L4950">
        <v>2</v>
      </c>
      <c r="M4950">
        <v>103.9</v>
      </c>
      <c r="N4950">
        <v>1.9870000000000001</v>
      </c>
    </row>
    <row r="4951" spans="1:14" x14ac:dyDescent="0.25">
      <c r="A4951" s="7">
        <v>822296</v>
      </c>
      <c r="B4951" s="7">
        <f t="shared" si="231"/>
        <v>1</v>
      </c>
      <c r="C4951" s="7">
        <f t="shared" si="232"/>
        <v>0</v>
      </c>
      <c r="D4951" s="7">
        <f t="shared" si="233"/>
        <v>1</v>
      </c>
      <c r="E4951" s="7">
        <v>821885</v>
      </c>
      <c r="F4951" t="s">
        <v>139</v>
      </c>
      <c r="G4951" t="s">
        <v>143</v>
      </c>
      <c r="H4951" s="7">
        <v>2</v>
      </c>
      <c r="I4951" s="7" t="s">
        <v>148</v>
      </c>
      <c r="J4951" t="s">
        <v>11</v>
      </c>
      <c r="K4951">
        <v>44.4</v>
      </c>
      <c r="L4951">
        <v>1</v>
      </c>
      <c r="M4951">
        <v>167.6</v>
      </c>
      <c r="N4951">
        <v>1.9870000000000001</v>
      </c>
    </row>
    <row r="4952" spans="1:14" x14ac:dyDescent="0.25">
      <c r="A4952" s="7">
        <v>822296</v>
      </c>
      <c r="B4952" s="7">
        <f t="shared" si="231"/>
        <v>1</v>
      </c>
      <c r="C4952" s="7">
        <f t="shared" si="232"/>
        <v>1</v>
      </c>
      <c r="D4952" s="7">
        <f t="shared" si="233"/>
        <v>2</v>
      </c>
      <c r="E4952" s="7">
        <v>821885</v>
      </c>
      <c r="F4952" t="s">
        <v>139</v>
      </c>
      <c r="G4952" t="s">
        <v>143</v>
      </c>
      <c r="H4952" s="7">
        <v>2</v>
      </c>
      <c r="I4952" s="7" t="s">
        <v>148</v>
      </c>
      <c r="J4952" t="s">
        <v>11</v>
      </c>
      <c r="K4952">
        <v>44.4</v>
      </c>
      <c r="L4952">
        <v>1</v>
      </c>
      <c r="M4952">
        <v>167.6</v>
      </c>
      <c r="N4952">
        <v>1.9870000000000001</v>
      </c>
    </row>
    <row r="4953" spans="1:14" x14ac:dyDescent="0.25">
      <c r="A4953" s="7">
        <v>822296</v>
      </c>
      <c r="B4953" s="7">
        <f t="shared" si="231"/>
        <v>1</v>
      </c>
      <c r="C4953" s="7">
        <f t="shared" si="232"/>
        <v>1</v>
      </c>
      <c r="D4953" s="7">
        <f t="shared" si="233"/>
        <v>2</v>
      </c>
      <c r="E4953" s="7">
        <v>821885</v>
      </c>
      <c r="F4953" t="s">
        <v>139</v>
      </c>
      <c r="G4953" t="s">
        <v>143</v>
      </c>
      <c r="H4953" s="7">
        <v>2</v>
      </c>
      <c r="I4953" s="7" t="s">
        <v>148</v>
      </c>
      <c r="J4953" t="s">
        <v>11</v>
      </c>
      <c r="K4953">
        <v>44.4</v>
      </c>
      <c r="L4953">
        <v>1</v>
      </c>
      <c r="M4953">
        <v>167.6</v>
      </c>
      <c r="N4953">
        <v>1.9870000000000001</v>
      </c>
    </row>
    <row r="4954" spans="1:14" x14ac:dyDescent="0.25">
      <c r="A4954" s="7">
        <v>822296</v>
      </c>
      <c r="B4954" s="7">
        <f t="shared" si="231"/>
        <v>0</v>
      </c>
      <c r="C4954" s="7">
        <f t="shared" si="232"/>
        <v>1</v>
      </c>
      <c r="D4954" s="7">
        <f t="shared" si="233"/>
        <v>1</v>
      </c>
      <c r="E4954" s="7">
        <v>821885</v>
      </c>
      <c r="F4954" t="s">
        <v>139</v>
      </c>
      <c r="G4954" t="s">
        <v>143</v>
      </c>
      <c r="H4954" s="7">
        <v>2</v>
      </c>
      <c r="I4954" s="7" t="s">
        <v>148</v>
      </c>
      <c r="J4954" t="s">
        <v>11</v>
      </c>
      <c r="K4954">
        <v>44.4</v>
      </c>
      <c r="L4954">
        <v>1</v>
      </c>
      <c r="M4954">
        <v>167.6</v>
      </c>
      <c r="N4954">
        <v>1.9870000000000001</v>
      </c>
    </row>
    <row r="4955" spans="1:14" x14ac:dyDescent="0.25">
      <c r="A4955" s="7">
        <v>822297</v>
      </c>
      <c r="B4955" s="7">
        <f t="shared" si="231"/>
        <v>1</v>
      </c>
      <c r="C4955" s="7">
        <f t="shared" si="232"/>
        <v>0</v>
      </c>
      <c r="D4955" s="7">
        <f t="shared" si="233"/>
        <v>1</v>
      </c>
      <c r="E4955" s="7">
        <v>821885</v>
      </c>
      <c r="F4955" t="s">
        <v>139</v>
      </c>
      <c r="G4955" t="s">
        <v>143</v>
      </c>
      <c r="H4955" s="7">
        <v>2</v>
      </c>
      <c r="I4955" s="7" t="s">
        <v>148</v>
      </c>
      <c r="J4955" t="s">
        <v>11</v>
      </c>
      <c r="K4955">
        <v>46.4</v>
      </c>
      <c r="L4955">
        <v>1</v>
      </c>
      <c r="M4955">
        <v>167.6</v>
      </c>
      <c r="N4955">
        <v>1.9870000000000001</v>
      </c>
    </row>
    <row r="4956" spans="1:14" x14ac:dyDescent="0.25">
      <c r="A4956" s="7">
        <v>822297</v>
      </c>
      <c r="B4956" s="7">
        <f t="shared" si="231"/>
        <v>1</v>
      </c>
      <c r="C4956" s="7">
        <f t="shared" si="232"/>
        <v>1</v>
      </c>
      <c r="D4956" s="7">
        <f t="shared" si="233"/>
        <v>2</v>
      </c>
      <c r="E4956" s="7">
        <v>821885</v>
      </c>
      <c r="F4956" t="s">
        <v>139</v>
      </c>
      <c r="G4956" t="s">
        <v>143</v>
      </c>
      <c r="H4956" s="7">
        <v>2</v>
      </c>
      <c r="I4956" s="7" t="s">
        <v>148</v>
      </c>
      <c r="J4956" t="s">
        <v>11</v>
      </c>
      <c r="K4956">
        <v>46.4</v>
      </c>
      <c r="L4956">
        <v>1</v>
      </c>
      <c r="M4956">
        <v>167.6</v>
      </c>
      <c r="N4956">
        <v>1.9870000000000001</v>
      </c>
    </row>
    <row r="4957" spans="1:14" x14ac:dyDescent="0.25">
      <c r="A4957" s="7">
        <v>822297</v>
      </c>
      <c r="B4957" s="7">
        <f t="shared" si="231"/>
        <v>1</v>
      </c>
      <c r="C4957" s="7">
        <f t="shared" si="232"/>
        <v>1</v>
      </c>
      <c r="D4957" s="7">
        <f t="shared" si="233"/>
        <v>2</v>
      </c>
      <c r="E4957" s="7">
        <v>821885</v>
      </c>
      <c r="F4957" t="s">
        <v>139</v>
      </c>
      <c r="G4957" t="s">
        <v>143</v>
      </c>
      <c r="H4957" s="7">
        <v>2</v>
      </c>
      <c r="I4957" s="7" t="s">
        <v>148</v>
      </c>
      <c r="J4957" t="s">
        <v>11</v>
      </c>
      <c r="K4957">
        <v>46.4</v>
      </c>
      <c r="L4957">
        <v>1</v>
      </c>
      <c r="M4957">
        <v>167.6</v>
      </c>
      <c r="N4957">
        <v>1.9870000000000001</v>
      </c>
    </row>
    <row r="4958" spans="1:14" x14ac:dyDescent="0.25">
      <c r="A4958" s="7">
        <v>822297</v>
      </c>
      <c r="B4958" s="7">
        <f t="shared" si="231"/>
        <v>0</v>
      </c>
      <c r="C4958" s="7">
        <f t="shared" si="232"/>
        <v>1</v>
      </c>
      <c r="D4958" s="7">
        <f t="shared" si="233"/>
        <v>1</v>
      </c>
      <c r="E4958" s="7">
        <v>821885</v>
      </c>
      <c r="F4958" t="s">
        <v>139</v>
      </c>
      <c r="G4958" t="s">
        <v>143</v>
      </c>
      <c r="H4958" s="7">
        <v>2</v>
      </c>
      <c r="I4958" s="7" t="s">
        <v>148</v>
      </c>
      <c r="J4958" t="s">
        <v>11</v>
      </c>
      <c r="K4958">
        <v>46.4</v>
      </c>
      <c r="L4958">
        <v>1</v>
      </c>
      <c r="M4958">
        <v>167.6</v>
      </c>
      <c r="N4958">
        <v>1.9870000000000001</v>
      </c>
    </row>
    <row r="4959" spans="1:14" x14ac:dyDescent="0.25">
      <c r="A4959" s="7">
        <v>822299</v>
      </c>
      <c r="B4959" s="7">
        <f t="shared" si="231"/>
        <v>1</v>
      </c>
      <c r="C4959" s="7">
        <f t="shared" si="232"/>
        <v>0</v>
      </c>
      <c r="D4959" s="7">
        <f t="shared" si="233"/>
        <v>1</v>
      </c>
      <c r="E4959" s="7">
        <v>821885</v>
      </c>
      <c r="F4959" t="s">
        <v>139</v>
      </c>
      <c r="G4959" t="s">
        <v>143</v>
      </c>
      <c r="H4959" s="7">
        <v>2</v>
      </c>
      <c r="I4959" s="7" t="s">
        <v>148</v>
      </c>
      <c r="J4959" t="s">
        <v>11</v>
      </c>
      <c r="K4959">
        <v>44.1</v>
      </c>
      <c r="L4959">
        <v>1</v>
      </c>
      <c r="M4959">
        <v>167.6</v>
      </c>
      <c r="N4959">
        <v>1.9870000000000001</v>
      </c>
    </row>
    <row r="4960" spans="1:14" x14ac:dyDescent="0.25">
      <c r="A4960" s="7">
        <v>822299</v>
      </c>
      <c r="B4960" s="7">
        <f t="shared" si="231"/>
        <v>1</v>
      </c>
      <c r="C4960" s="7">
        <f t="shared" si="232"/>
        <v>1</v>
      </c>
      <c r="D4960" s="7">
        <f t="shared" si="233"/>
        <v>2</v>
      </c>
      <c r="E4960" s="7">
        <v>821885</v>
      </c>
      <c r="F4960" t="s">
        <v>139</v>
      </c>
      <c r="G4960" t="s">
        <v>143</v>
      </c>
      <c r="H4960" s="7">
        <v>2</v>
      </c>
      <c r="I4960" s="7" t="s">
        <v>148</v>
      </c>
      <c r="J4960" t="s">
        <v>11</v>
      </c>
      <c r="K4960">
        <v>44.1</v>
      </c>
      <c r="L4960">
        <v>1</v>
      </c>
      <c r="M4960">
        <v>167.6</v>
      </c>
      <c r="N4960">
        <v>1.9870000000000001</v>
      </c>
    </row>
    <row r="4961" spans="1:14" x14ac:dyDescent="0.25">
      <c r="A4961" s="7">
        <v>822299</v>
      </c>
      <c r="B4961" s="7">
        <f t="shared" si="231"/>
        <v>1</v>
      </c>
      <c r="C4961" s="7">
        <f t="shared" si="232"/>
        <v>1</v>
      </c>
      <c r="D4961" s="7">
        <f t="shared" si="233"/>
        <v>2</v>
      </c>
      <c r="E4961" s="7">
        <v>821885</v>
      </c>
      <c r="F4961" t="s">
        <v>139</v>
      </c>
      <c r="G4961" t="s">
        <v>143</v>
      </c>
      <c r="H4961" s="7">
        <v>2</v>
      </c>
      <c r="I4961" s="7" t="s">
        <v>148</v>
      </c>
      <c r="J4961" t="s">
        <v>11</v>
      </c>
      <c r="K4961">
        <v>44.1</v>
      </c>
      <c r="L4961">
        <v>1</v>
      </c>
      <c r="M4961">
        <v>167.6</v>
      </c>
      <c r="N4961">
        <v>1.9870000000000001</v>
      </c>
    </row>
    <row r="4962" spans="1:14" x14ac:dyDescent="0.25">
      <c r="A4962" s="7">
        <v>822299</v>
      </c>
      <c r="B4962" s="7">
        <f t="shared" si="231"/>
        <v>0</v>
      </c>
      <c r="C4962" s="7">
        <f t="shared" si="232"/>
        <v>1</v>
      </c>
      <c r="D4962" s="7">
        <f t="shared" si="233"/>
        <v>1</v>
      </c>
      <c r="E4962" s="7">
        <v>821885</v>
      </c>
      <c r="F4962" t="s">
        <v>139</v>
      </c>
      <c r="G4962" t="s">
        <v>143</v>
      </c>
      <c r="H4962" s="7">
        <v>2</v>
      </c>
      <c r="I4962" s="7" t="s">
        <v>148</v>
      </c>
      <c r="J4962" t="s">
        <v>11</v>
      </c>
      <c r="K4962">
        <v>44.1</v>
      </c>
      <c r="L4962">
        <v>1</v>
      </c>
      <c r="M4962">
        <v>167.6</v>
      </c>
      <c r="N4962">
        <v>1.9870000000000001</v>
      </c>
    </row>
    <row r="4963" spans="1:14" x14ac:dyDescent="0.25">
      <c r="A4963" s="7">
        <v>822300</v>
      </c>
      <c r="B4963" s="7">
        <f t="shared" si="231"/>
        <v>1</v>
      </c>
      <c r="C4963" s="7">
        <f t="shared" si="232"/>
        <v>0</v>
      </c>
      <c r="D4963" s="7">
        <f t="shared" si="233"/>
        <v>1</v>
      </c>
      <c r="E4963" s="7">
        <v>821885</v>
      </c>
      <c r="F4963" t="s">
        <v>139</v>
      </c>
      <c r="G4963" t="s">
        <v>143</v>
      </c>
      <c r="H4963" s="7">
        <v>2</v>
      </c>
      <c r="I4963" s="7" t="s">
        <v>148</v>
      </c>
      <c r="J4963" t="s">
        <v>11</v>
      </c>
      <c r="K4963">
        <v>44.6</v>
      </c>
      <c r="L4963">
        <v>1</v>
      </c>
      <c r="M4963">
        <v>167.6</v>
      </c>
      <c r="N4963">
        <v>1.9870000000000001</v>
      </c>
    </row>
    <row r="4964" spans="1:14" x14ac:dyDescent="0.25">
      <c r="A4964" s="7">
        <v>822300</v>
      </c>
      <c r="B4964" s="7">
        <f t="shared" si="231"/>
        <v>1</v>
      </c>
      <c r="C4964" s="7">
        <f t="shared" si="232"/>
        <v>1</v>
      </c>
      <c r="D4964" s="7">
        <f t="shared" si="233"/>
        <v>2</v>
      </c>
      <c r="E4964" s="7">
        <v>821885</v>
      </c>
      <c r="F4964" t="s">
        <v>139</v>
      </c>
      <c r="G4964" t="s">
        <v>143</v>
      </c>
      <c r="H4964" s="7">
        <v>2</v>
      </c>
      <c r="I4964" s="7" t="s">
        <v>148</v>
      </c>
      <c r="J4964" t="s">
        <v>11</v>
      </c>
      <c r="K4964">
        <v>44.6</v>
      </c>
      <c r="L4964">
        <v>1</v>
      </c>
      <c r="M4964">
        <v>167.6</v>
      </c>
      <c r="N4964">
        <v>1.9870000000000001</v>
      </c>
    </row>
    <row r="4965" spans="1:14" x14ac:dyDescent="0.25">
      <c r="A4965" s="7">
        <v>822300</v>
      </c>
      <c r="B4965" s="7">
        <f t="shared" si="231"/>
        <v>1</v>
      </c>
      <c r="C4965" s="7">
        <f t="shared" si="232"/>
        <v>1</v>
      </c>
      <c r="D4965" s="7">
        <f t="shared" si="233"/>
        <v>2</v>
      </c>
      <c r="E4965" s="7">
        <v>821885</v>
      </c>
      <c r="F4965" t="s">
        <v>139</v>
      </c>
      <c r="G4965" t="s">
        <v>143</v>
      </c>
      <c r="H4965" s="7">
        <v>2</v>
      </c>
      <c r="I4965" s="7" t="s">
        <v>148</v>
      </c>
      <c r="J4965" t="s">
        <v>11</v>
      </c>
      <c r="K4965">
        <v>44.6</v>
      </c>
      <c r="L4965">
        <v>1</v>
      </c>
      <c r="M4965">
        <v>167.6</v>
      </c>
      <c r="N4965">
        <v>1.9870000000000001</v>
      </c>
    </row>
    <row r="4966" spans="1:14" x14ac:dyDescent="0.25">
      <c r="A4966" s="7">
        <v>822300</v>
      </c>
      <c r="B4966" s="7">
        <f t="shared" si="231"/>
        <v>0</v>
      </c>
      <c r="C4966" s="7">
        <f t="shared" si="232"/>
        <v>1</v>
      </c>
      <c r="D4966" s="7">
        <f t="shared" si="233"/>
        <v>1</v>
      </c>
      <c r="E4966" s="7">
        <v>821885</v>
      </c>
      <c r="F4966" t="s">
        <v>139</v>
      </c>
      <c r="G4966" t="s">
        <v>143</v>
      </c>
      <c r="H4966" s="7">
        <v>2</v>
      </c>
      <c r="I4966" s="7" t="s">
        <v>148</v>
      </c>
      <c r="J4966" t="s">
        <v>11</v>
      </c>
      <c r="K4966">
        <v>44.6</v>
      </c>
      <c r="L4966">
        <v>1</v>
      </c>
      <c r="M4966">
        <v>167.6</v>
      </c>
      <c r="N4966">
        <v>1.9870000000000001</v>
      </c>
    </row>
    <row r="4967" spans="1:14" x14ac:dyDescent="0.25">
      <c r="A4967" s="7">
        <v>822301</v>
      </c>
      <c r="B4967" s="7">
        <f t="shared" si="231"/>
        <v>1</v>
      </c>
      <c r="C4967" s="7">
        <f t="shared" si="232"/>
        <v>0</v>
      </c>
      <c r="D4967" s="7">
        <f t="shared" si="233"/>
        <v>1</v>
      </c>
      <c r="E4967" s="7">
        <v>821885</v>
      </c>
      <c r="F4967" t="s">
        <v>139</v>
      </c>
      <c r="G4967" t="s">
        <v>143</v>
      </c>
      <c r="H4967" s="7">
        <v>2</v>
      </c>
      <c r="I4967" s="7" t="s">
        <v>148</v>
      </c>
      <c r="J4967" t="s">
        <v>11</v>
      </c>
      <c r="K4967">
        <v>43.8</v>
      </c>
      <c r="L4967">
        <v>3</v>
      </c>
      <c r="M4967">
        <v>80.400000000000006</v>
      </c>
      <c r="N4967">
        <v>1.9870000000000001</v>
      </c>
    </row>
    <row r="4968" spans="1:14" x14ac:dyDescent="0.25">
      <c r="A4968" s="7">
        <v>822301</v>
      </c>
      <c r="B4968" s="7">
        <f t="shared" si="231"/>
        <v>1</v>
      </c>
      <c r="C4968" s="7">
        <f t="shared" si="232"/>
        <v>1</v>
      </c>
      <c r="D4968" s="7">
        <f t="shared" si="233"/>
        <v>2</v>
      </c>
      <c r="E4968" s="7">
        <v>821885</v>
      </c>
      <c r="F4968" t="s">
        <v>139</v>
      </c>
      <c r="G4968" t="s">
        <v>143</v>
      </c>
      <c r="H4968" s="7">
        <v>2</v>
      </c>
      <c r="I4968" s="7" t="s">
        <v>148</v>
      </c>
      <c r="J4968" t="s">
        <v>11</v>
      </c>
      <c r="K4968">
        <v>43.8</v>
      </c>
      <c r="L4968">
        <v>3</v>
      </c>
      <c r="M4968">
        <v>80.400000000000006</v>
      </c>
      <c r="N4968">
        <v>1.9870000000000001</v>
      </c>
    </row>
    <row r="4969" spans="1:14" x14ac:dyDescent="0.25">
      <c r="A4969" s="7">
        <v>822301</v>
      </c>
      <c r="B4969" s="7">
        <f t="shared" si="231"/>
        <v>1</v>
      </c>
      <c r="C4969" s="7">
        <f t="shared" si="232"/>
        <v>1</v>
      </c>
      <c r="D4969" s="7">
        <f t="shared" si="233"/>
        <v>2</v>
      </c>
      <c r="E4969" s="7">
        <v>821885</v>
      </c>
      <c r="F4969" t="s">
        <v>139</v>
      </c>
      <c r="G4969" t="s">
        <v>143</v>
      </c>
      <c r="H4969" s="7">
        <v>2</v>
      </c>
      <c r="I4969" s="7" t="s">
        <v>148</v>
      </c>
      <c r="J4969" t="s">
        <v>11</v>
      </c>
      <c r="K4969">
        <v>43.8</v>
      </c>
      <c r="L4969">
        <v>3</v>
      </c>
      <c r="M4969">
        <v>80.400000000000006</v>
      </c>
      <c r="N4969">
        <v>1.9870000000000001</v>
      </c>
    </row>
    <row r="4970" spans="1:14" x14ac:dyDescent="0.25">
      <c r="A4970" s="7">
        <v>822301</v>
      </c>
      <c r="B4970" s="7">
        <f t="shared" si="231"/>
        <v>0</v>
      </c>
      <c r="C4970" s="7">
        <f t="shared" si="232"/>
        <v>1</v>
      </c>
      <c r="D4970" s="7">
        <f t="shared" si="233"/>
        <v>1</v>
      </c>
      <c r="E4970" s="7">
        <v>821885</v>
      </c>
      <c r="F4970" t="s">
        <v>139</v>
      </c>
      <c r="G4970" t="s">
        <v>143</v>
      </c>
      <c r="H4970" s="7">
        <v>2</v>
      </c>
      <c r="I4970" s="7" t="s">
        <v>148</v>
      </c>
      <c r="J4970" t="s">
        <v>11</v>
      </c>
      <c r="K4970">
        <v>43.8</v>
      </c>
      <c r="L4970">
        <v>3</v>
      </c>
      <c r="M4970">
        <v>80.400000000000006</v>
      </c>
      <c r="N4970">
        <v>1.9870000000000001</v>
      </c>
    </row>
    <row r="4971" spans="1:14" x14ac:dyDescent="0.25">
      <c r="A4971" s="7">
        <v>822302</v>
      </c>
      <c r="B4971" s="7">
        <f t="shared" si="231"/>
        <v>1</v>
      </c>
      <c r="C4971" s="7">
        <f t="shared" si="232"/>
        <v>0</v>
      </c>
      <c r="D4971" s="7">
        <f t="shared" si="233"/>
        <v>1</v>
      </c>
      <c r="E4971" s="7">
        <v>821885</v>
      </c>
      <c r="F4971" t="s">
        <v>139</v>
      </c>
      <c r="G4971" t="s">
        <v>143</v>
      </c>
      <c r="H4971" s="7">
        <v>2</v>
      </c>
      <c r="I4971" s="7" t="s">
        <v>148</v>
      </c>
      <c r="J4971" t="s">
        <v>11</v>
      </c>
      <c r="K4971">
        <v>45.2</v>
      </c>
      <c r="L4971">
        <v>2</v>
      </c>
      <c r="M4971">
        <v>103.9</v>
      </c>
      <c r="N4971">
        <v>1.9870000000000001</v>
      </c>
    </row>
    <row r="4972" spans="1:14" x14ac:dyDescent="0.25">
      <c r="A4972" s="7">
        <v>822302</v>
      </c>
      <c r="B4972" s="7">
        <f t="shared" si="231"/>
        <v>1</v>
      </c>
      <c r="C4972" s="7">
        <f t="shared" si="232"/>
        <v>1</v>
      </c>
      <c r="D4972" s="7">
        <f t="shared" si="233"/>
        <v>2</v>
      </c>
      <c r="E4972" s="7">
        <v>821885</v>
      </c>
      <c r="F4972" t="s">
        <v>139</v>
      </c>
      <c r="G4972" t="s">
        <v>143</v>
      </c>
      <c r="H4972" s="7">
        <v>2</v>
      </c>
      <c r="I4972" s="7" t="s">
        <v>148</v>
      </c>
      <c r="J4972" t="s">
        <v>11</v>
      </c>
      <c r="K4972">
        <v>45.2</v>
      </c>
      <c r="L4972">
        <v>2</v>
      </c>
      <c r="M4972">
        <v>103.9</v>
      </c>
      <c r="N4972">
        <v>1.9870000000000001</v>
      </c>
    </row>
    <row r="4973" spans="1:14" x14ac:dyDescent="0.25">
      <c r="A4973" s="7">
        <v>822302</v>
      </c>
      <c r="B4973" s="7">
        <f t="shared" si="231"/>
        <v>1</v>
      </c>
      <c r="C4973" s="7">
        <f t="shared" si="232"/>
        <v>1</v>
      </c>
      <c r="D4973" s="7">
        <f t="shared" si="233"/>
        <v>2</v>
      </c>
      <c r="E4973" s="7">
        <v>821885</v>
      </c>
      <c r="F4973" t="s">
        <v>139</v>
      </c>
      <c r="G4973" t="s">
        <v>143</v>
      </c>
      <c r="H4973" s="7">
        <v>2</v>
      </c>
      <c r="I4973" s="7" t="s">
        <v>148</v>
      </c>
      <c r="J4973" t="s">
        <v>11</v>
      </c>
      <c r="K4973">
        <v>45.2</v>
      </c>
      <c r="L4973">
        <v>2</v>
      </c>
      <c r="M4973">
        <v>103.9</v>
      </c>
      <c r="N4973">
        <v>1.9870000000000001</v>
      </c>
    </row>
    <row r="4974" spans="1:14" x14ac:dyDescent="0.25">
      <c r="A4974" s="7">
        <v>822302</v>
      </c>
      <c r="B4974" s="7">
        <f t="shared" si="231"/>
        <v>0</v>
      </c>
      <c r="C4974" s="7">
        <f t="shared" si="232"/>
        <v>1</v>
      </c>
      <c r="D4974" s="7">
        <f t="shared" si="233"/>
        <v>1</v>
      </c>
      <c r="E4974" s="7">
        <v>821885</v>
      </c>
      <c r="F4974" t="s">
        <v>139</v>
      </c>
      <c r="G4974" t="s">
        <v>143</v>
      </c>
      <c r="H4974" s="7">
        <v>2</v>
      </c>
      <c r="I4974" s="7" t="s">
        <v>148</v>
      </c>
      <c r="J4974" t="s">
        <v>11</v>
      </c>
      <c r="K4974">
        <v>45.2</v>
      </c>
      <c r="L4974">
        <v>2</v>
      </c>
      <c r="M4974">
        <v>103.9</v>
      </c>
      <c r="N4974">
        <v>1.9870000000000001</v>
      </c>
    </row>
    <row r="4975" spans="1:14" x14ac:dyDescent="0.25">
      <c r="A4975" s="7">
        <v>822303</v>
      </c>
      <c r="B4975" s="7">
        <f t="shared" si="231"/>
        <v>1</v>
      </c>
      <c r="C4975" s="7">
        <f t="shared" si="232"/>
        <v>0</v>
      </c>
      <c r="D4975" s="7">
        <f t="shared" si="233"/>
        <v>1</v>
      </c>
      <c r="E4975" s="7">
        <v>821885</v>
      </c>
      <c r="F4975" t="s">
        <v>139</v>
      </c>
      <c r="G4975" t="s">
        <v>143</v>
      </c>
      <c r="H4975" s="7">
        <v>2</v>
      </c>
      <c r="I4975" s="7" t="s">
        <v>148</v>
      </c>
      <c r="J4975" t="s">
        <v>11</v>
      </c>
      <c r="K4975">
        <v>45.9</v>
      </c>
      <c r="L4975">
        <v>1</v>
      </c>
      <c r="M4975">
        <v>167.6</v>
      </c>
      <c r="N4975">
        <v>1.9870000000000001</v>
      </c>
    </row>
    <row r="4976" spans="1:14" x14ac:dyDescent="0.25">
      <c r="A4976" s="7">
        <v>822303</v>
      </c>
      <c r="B4976" s="7">
        <f t="shared" si="231"/>
        <v>1</v>
      </c>
      <c r="C4976" s="7">
        <f t="shared" si="232"/>
        <v>1</v>
      </c>
      <c r="D4976" s="7">
        <f t="shared" si="233"/>
        <v>2</v>
      </c>
      <c r="E4976" s="7">
        <v>821885</v>
      </c>
      <c r="F4976" t="s">
        <v>139</v>
      </c>
      <c r="G4976" t="s">
        <v>143</v>
      </c>
      <c r="H4976" s="7">
        <v>2</v>
      </c>
      <c r="I4976" s="7" t="s">
        <v>148</v>
      </c>
      <c r="J4976" t="s">
        <v>11</v>
      </c>
      <c r="K4976">
        <v>45.9</v>
      </c>
      <c r="L4976">
        <v>1</v>
      </c>
      <c r="M4976">
        <v>167.6</v>
      </c>
      <c r="N4976">
        <v>1.9870000000000001</v>
      </c>
    </row>
    <row r="4977" spans="1:14" x14ac:dyDescent="0.25">
      <c r="A4977" s="7">
        <v>822303</v>
      </c>
      <c r="B4977" s="7">
        <f t="shared" si="231"/>
        <v>1</v>
      </c>
      <c r="C4977" s="7">
        <f t="shared" si="232"/>
        <v>1</v>
      </c>
      <c r="D4977" s="7">
        <f t="shared" si="233"/>
        <v>2</v>
      </c>
      <c r="E4977" s="7">
        <v>821885</v>
      </c>
      <c r="F4977" t="s">
        <v>139</v>
      </c>
      <c r="G4977" t="s">
        <v>143</v>
      </c>
      <c r="H4977" s="7">
        <v>2</v>
      </c>
      <c r="I4977" s="7" t="s">
        <v>148</v>
      </c>
      <c r="J4977" t="s">
        <v>11</v>
      </c>
      <c r="K4977">
        <v>45.9</v>
      </c>
      <c r="L4977">
        <v>1</v>
      </c>
      <c r="M4977">
        <v>167.6</v>
      </c>
      <c r="N4977">
        <v>1.9870000000000001</v>
      </c>
    </row>
    <row r="4978" spans="1:14" x14ac:dyDescent="0.25">
      <c r="A4978" s="7">
        <v>822303</v>
      </c>
      <c r="B4978" s="7">
        <f t="shared" si="231"/>
        <v>0</v>
      </c>
      <c r="C4978" s="7">
        <f t="shared" si="232"/>
        <v>1</v>
      </c>
      <c r="D4978" s="7">
        <f t="shared" si="233"/>
        <v>1</v>
      </c>
      <c r="E4978" s="7">
        <v>821885</v>
      </c>
      <c r="F4978" t="s">
        <v>139</v>
      </c>
      <c r="G4978" t="s">
        <v>143</v>
      </c>
      <c r="H4978" s="7">
        <v>2</v>
      </c>
      <c r="I4978" s="7" t="s">
        <v>148</v>
      </c>
      <c r="J4978" t="s">
        <v>11</v>
      </c>
      <c r="K4978">
        <v>45.9</v>
      </c>
      <c r="L4978">
        <v>1</v>
      </c>
      <c r="M4978">
        <v>167.6</v>
      </c>
      <c r="N4978">
        <v>1.9870000000000001</v>
      </c>
    </row>
    <row r="4979" spans="1:14" x14ac:dyDescent="0.25">
      <c r="A4979" s="7">
        <v>822304</v>
      </c>
      <c r="B4979" s="7">
        <f t="shared" si="231"/>
        <v>1</v>
      </c>
      <c r="C4979" s="7">
        <f t="shared" si="232"/>
        <v>0</v>
      </c>
      <c r="D4979" s="7">
        <f t="shared" si="233"/>
        <v>1</v>
      </c>
      <c r="E4979" s="7">
        <v>821885</v>
      </c>
      <c r="F4979" t="s">
        <v>139</v>
      </c>
      <c r="G4979" t="s">
        <v>143</v>
      </c>
      <c r="H4979" s="7">
        <v>2</v>
      </c>
      <c r="I4979" s="7" t="s">
        <v>148</v>
      </c>
      <c r="J4979" t="s">
        <v>11</v>
      </c>
      <c r="K4979">
        <v>44.5</v>
      </c>
      <c r="L4979">
        <v>1</v>
      </c>
      <c r="M4979">
        <v>167.6</v>
      </c>
      <c r="N4979">
        <v>1.9870000000000001</v>
      </c>
    </row>
    <row r="4980" spans="1:14" x14ac:dyDescent="0.25">
      <c r="A4980" s="7">
        <v>822304</v>
      </c>
      <c r="B4980" s="7">
        <f t="shared" si="231"/>
        <v>1</v>
      </c>
      <c r="C4980" s="7">
        <f t="shared" si="232"/>
        <v>1</v>
      </c>
      <c r="D4980" s="7">
        <f t="shared" si="233"/>
        <v>2</v>
      </c>
      <c r="E4980" s="7">
        <v>821885</v>
      </c>
      <c r="F4980" t="s">
        <v>139</v>
      </c>
      <c r="G4980" t="s">
        <v>143</v>
      </c>
      <c r="H4980" s="7">
        <v>2</v>
      </c>
      <c r="I4980" s="7" t="s">
        <v>148</v>
      </c>
      <c r="J4980" t="s">
        <v>11</v>
      </c>
      <c r="K4980">
        <v>44.5</v>
      </c>
      <c r="L4980">
        <v>1</v>
      </c>
      <c r="M4980">
        <v>167.6</v>
      </c>
      <c r="N4980">
        <v>1.9870000000000001</v>
      </c>
    </row>
    <row r="4981" spans="1:14" x14ac:dyDescent="0.25">
      <c r="A4981" s="7">
        <v>822304</v>
      </c>
      <c r="B4981" s="7">
        <f t="shared" si="231"/>
        <v>1</v>
      </c>
      <c r="C4981" s="7">
        <f t="shared" si="232"/>
        <v>1</v>
      </c>
      <c r="D4981" s="7">
        <f t="shared" si="233"/>
        <v>2</v>
      </c>
      <c r="E4981" s="7">
        <v>821885</v>
      </c>
      <c r="F4981" t="s">
        <v>139</v>
      </c>
      <c r="G4981" t="s">
        <v>143</v>
      </c>
      <c r="H4981" s="7">
        <v>2</v>
      </c>
      <c r="I4981" s="7" t="s">
        <v>148</v>
      </c>
      <c r="J4981" t="s">
        <v>11</v>
      </c>
      <c r="K4981">
        <v>44.5</v>
      </c>
      <c r="L4981">
        <v>1</v>
      </c>
      <c r="M4981">
        <v>167.6</v>
      </c>
      <c r="N4981">
        <v>1.9870000000000001</v>
      </c>
    </row>
    <row r="4982" spans="1:14" x14ac:dyDescent="0.25">
      <c r="A4982" s="7">
        <v>822304</v>
      </c>
      <c r="B4982" s="7">
        <f t="shared" si="231"/>
        <v>0</v>
      </c>
      <c r="C4982" s="7">
        <f t="shared" si="232"/>
        <v>1</v>
      </c>
      <c r="D4982" s="7">
        <f t="shared" si="233"/>
        <v>1</v>
      </c>
      <c r="E4982" s="7">
        <v>821885</v>
      </c>
      <c r="F4982" t="s">
        <v>139</v>
      </c>
      <c r="G4982" t="s">
        <v>143</v>
      </c>
      <c r="H4982" s="7">
        <v>2</v>
      </c>
      <c r="I4982" s="7" t="s">
        <v>148</v>
      </c>
      <c r="J4982" t="s">
        <v>11</v>
      </c>
      <c r="K4982">
        <v>44.5</v>
      </c>
      <c r="L4982">
        <v>1</v>
      </c>
      <c r="M4982">
        <v>167.6</v>
      </c>
      <c r="N4982">
        <v>1.9870000000000001</v>
      </c>
    </row>
    <row r="4983" spans="1:14" x14ac:dyDescent="0.25">
      <c r="A4983" s="7">
        <v>822336</v>
      </c>
      <c r="B4983" s="7">
        <f t="shared" si="231"/>
        <v>1</v>
      </c>
      <c r="C4983" s="7">
        <f t="shared" si="232"/>
        <v>0</v>
      </c>
      <c r="D4983" s="7">
        <f t="shared" si="233"/>
        <v>1</v>
      </c>
      <c r="E4983" s="7">
        <v>821885</v>
      </c>
      <c r="F4983" t="s">
        <v>139</v>
      </c>
      <c r="G4983" t="s">
        <v>143</v>
      </c>
      <c r="H4983" s="7">
        <v>2</v>
      </c>
      <c r="I4983" s="7" t="s">
        <v>149</v>
      </c>
      <c r="J4983" t="s">
        <v>11</v>
      </c>
      <c r="K4983">
        <v>59.1</v>
      </c>
      <c r="L4983">
        <v>1</v>
      </c>
      <c r="M4983" t="s">
        <v>149</v>
      </c>
      <c r="N4983" t="s">
        <v>149</v>
      </c>
    </row>
    <row r="4984" spans="1:14" x14ac:dyDescent="0.25">
      <c r="A4984" s="7">
        <v>822336</v>
      </c>
      <c r="B4984" s="7">
        <f t="shared" si="231"/>
        <v>1</v>
      </c>
      <c r="C4984" s="7">
        <f t="shared" si="232"/>
        <v>1</v>
      </c>
      <c r="D4984" s="7">
        <f t="shared" si="233"/>
        <v>2</v>
      </c>
      <c r="E4984" s="7">
        <v>821885</v>
      </c>
      <c r="F4984" t="s">
        <v>139</v>
      </c>
      <c r="G4984" t="s">
        <v>143</v>
      </c>
      <c r="H4984" s="7">
        <v>2</v>
      </c>
      <c r="I4984" s="7" t="s">
        <v>149</v>
      </c>
      <c r="J4984" t="s">
        <v>11</v>
      </c>
      <c r="K4984">
        <v>59.1</v>
      </c>
      <c r="L4984">
        <v>1</v>
      </c>
      <c r="M4984" t="s">
        <v>149</v>
      </c>
      <c r="N4984" t="s">
        <v>149</v>
      </c>
    </row>
    <row r="4985" spans="1:14" x14ac:dyDescent="0.25">
      <c r="A4985" s="7">
        <v>822336</v>
      </c>
      <c r="B4985" s="7">
        <f t="shared" si="231"/>
        <v>1</v>
      </c>
      <c r="C4985" s="7">
        <f t="shared" si="232"/>
        <v>1</v>
      </c>
      <c r="D4985" s="7">
        <f t="shared" si="233"/>
        <v>2</v>
      </c>
      <c r="E4985" s="7">
        <v>821885</v>
      </c>
      <c r="F4985" t="s">
        <v>139</v>
      </c>
      <c r="G4985" t="s">
        <v>143</v>
      </c>
      <c r="H4985" s="7">
        <v>2</v>
      </c>
      <c r="I4985" s="7" t="s">
        <v>149</v>
      </c>
      <c r="J4985" t="s">
        <v>11</v>
      </c>
      <c r="K4985">
        <v>59.1</v>
      </c>
      <c r="L4985">
        <v>1</v>
      </c>
      <c r="M4985" t="s">
        <v>149</v>
      </c>
      <c r="N4985" t="s">
        <v>149</v>
      </c>
    </row>
    <row r="4986" spans="1:14" x14ac:dyDescent="0.25">
      <c r="A4986" s="7">
        <v>822336</v>
      </c>
      <c r="B4986" s="7">
        <f t="shared" si="231"/>
        <v>0</v>
      </c>
      <c r="C4986" s="7">
        <f t="shared" si="232"/>
        <v>1</v>
      </c>
      <c r="D4986" s="7">
        <f t="shared" si="233"/>
        <v>1</v>
      </c>
      <c r="E4986" s="7">
        <v>821885</v>
      </c>
      <c r="F4986" t="s">
        <v>139</v>
      </c>
      <c r="G4986" t="s">
        <v>143</v>
      </c>
      <c r="H4986" s="7">
        <v>2</v>
      </c>
      <c r="I4986" s="7" t="s">
        <v>149</v>
      </c>
      <c r="J4986" t="s">
        <v>11</v>
      </c>
      <c r="K4986">
        <v>59.1</v>
      </c>
      <c r="L4986">
        <v>1</v>
      </c>
      <c r="M4986" t="s">
        <v>149</v>
      </c>
      <c r="N4986" t="s">
        <v>149</v>
      </c>
    </row>
    <row r="4987" spans="1:14" x14ac:dyDescent="0.25">
      <c r="A4987" s="7">
        <v>822527</v>
      </c>
      <c r="B4987" s="7">
        <f t="shared" si="231"/>
        <v>1</v>
      </c>
      <c r="C4987" s="7">
        <f t="shared" si="232"/>
        <v>0</v>
      </c>
      <c r="D4987" s="7">
        <f t="shared" si="233"/>
        <v>1</v>
      </c>
      <c r="E4987" s="7">
        <v>821885</v>
      </c>
      <c r="F4987" t="s">
        <v>139</v>
      </c>
      <c r="G4987" t="s">
        <v>143</v>
      </c>
      <c r="H4987" s="7">
        <v>2</v>
      </c>
      <c r="I4987" s="7" t="s">
        <v>148</v>
      </c>
      <c r="J4987" t="s">
        <v>11</v>
      </c>
      <c r="K4987">
        <v>44.9</v>
      </c>
      <c r="L4987">
        <v>1</v>
      </c>
      <c r="M4987">
        <v>167.6</v>
      </c>
      <c r="N4987">
        <v>1.9870000000000001</v>
      </c>
    </row>
    <row r="4988" spans="1:14" x14ac:dyDescent="0.25">
      <c r="A4988" s="7">
        <v>822527</v>
      </c>
      <c r="B4988" s="7">
        <f t="shared" si="231"/>
        <v>1</v>
      </c>
      <c r="C4988" s="7">
        <f t="shared" si="232"/>
        <v>1</v>
      </c>
      <c r="D4988" s="7">
        <f t="shared" si="233"/>
        <v>2</v>
      </c>
      <c r="E4988" s="7">
        <v>821885</v>
      </c>
      <c r="F4988" t="s">
        <v>139</v>
      </c>
      <c r="G4988" t="s">
        <v>143</v>
      </c>
      <c r="H4988" s="7">
        <v>2</v>
      </c>
      <c r="I4988" s="7" t="s">
        <v>148</v>
      </c>
      <c r="J4988" t="s">
        <v>11</v>
      </c>
      <c r="K4988">
        <v>44.9</v>
      </c>
      <c r="L4988">
        <v>1</v>
      </c>
      <c r="M4988">
        <v>167.6</v>
      </c>
      <c r="N4988">
        <v>1.9870000000000001</v>
      </c>
    </row>
    <row r="4989" spans="1:14" x14ac:dyDescent="0.25">
      <c r="A4989" s="7">
        <v>822527</v>
      </c>
      <c r="B4989" s="7">
        <f t="shared" si="231"/>
        <v>1</v>
      </c>
      <c r="C4989" s="7">
        <f t="shared" si="232"/>
        <v>1</v>
      </c>
      <c r="D4989" s="7">
        <f t="shared" si="233"/>
        <v>2</v>
      </c>
      <c r="E4989" s="7">
        <v>821885</v>
      </c>
      <c r="F4989" t="s">
        <v>139</v>
      </c>
      <c r="G4989" t="s">
        <v>143</v>
      </c>
      <c r="H4989" s="7">
        <v>2</v>
      </c>
      <c r="I4989" s="7" t="s">
        <v>148</v>
      </c>
      <c r="J4989" t="s">
        <v>11</v>
      </c>
      <c r="K4989">
        <v>44.9</v>
      </c>
      <c r="L4989">
        <v>1</v>
      </c>
      <c r="M4989">
        <v>167.6</v>
      </c>
      <c r="N4989">
        <v>1.9870000000000001</v>
      </c>
    </row>
    <row r="4990" spans="1:14" x14ac:dyDescent="0.25">
      <c r="A4990" s="7">
        <v>822527</v>
      </c>
      <c r="B4990" s="7">
        <f t="shared" si="231"/>
        <v>0</v>
      </c>
      <c r="C4990" s="7">
        <f t="shared" si="232"/>
        <v>1</v>
      </c>
      <c r="D4990" s="7">
        <f t="shared" si="233"/>
        <v>1</v>
      </c>
      <c r="E4990" s="7">
        <v>821885</v>
      </c>
      <c r="F4990" t="s">
        <v>139</v>
      </c>
      <c r="G4990" t="s">
        <v>143</v>
      </c>
      <c r="H4990" s="7">
        <v>2</v>
      </c>
      <c r="I4990" s="7" t="s">
        <v>148</v>
      </c>
      <c r="J4990" t="s">
        <v>11</v>
      </c>
      <c r="K4990">
        <v>44.9</v>
      </c>
      <c r="L4990">
        <v>1</v>
      </c>
      <c r="M4990">
        <v>167.6</v>
      </c>
      <c r="N4990">
        <v>1.9870000000000001</v>
      </c>
    </row>
    <row r="4991" spans="1:14" x14ac:dyDescent="0.25">
      <c r="A4991" s="7">
        <v>822528</v>
      </c>
      <c r="B4991" s="7">
        <f t="shared" si="231"/>
        <v>1</v>
      </c>
      <c r="C4991" s="7">
        <f t="shared" si="232"/>
        <v>0</v>
      </c>
      <c r="D4991" s="7">
        <f t="shared" si="233"/>
        <v>1</v>
      </c>
      <c r="E4991" s="7">
        <v>821885</v>
      </c>
      <c r="F4991" t="s">
        <v>139</v>
      </c>
      <c r="G4991" t="s">
        <v>143</v>
      </c>
      <c r="H4991" s="7">
        <v>2</v>
      </c>
      <c r="I4991" s="7" t="s">
        <v>148</v>
      </c>
      <c r="J4991" t="s">
        <v>11</v>
      </c>
      <c r="K4991">
        <v>46.8</v>
      </c>
      <c r="L4991">
        <v>1</v>
      </c>
      <c r="M4991">
        <v>167.6</v>
      </c>
      <c r="N4991">
        <v>1.9870000000000001</v>
      </c>
    </row>
    <row r="4992" spans="1:14" x14ac:dyDescent="0.25">
      <c r="A4992" s="7">
        <v>822528</v>
      </c>
      <c r="B4992" s="7">
        <f t="shared" si="231"/>
        <v>1</v>
      </c>
      <c r="C4992" s="7">
        <f t="shared" si="232"/>
        <v>1</v>
      </c>
      <c r="D4992" s="7">
        <f t="shared" si="233"/>
        <v>2</v>
      </c>
      <c r="E4992" s="7">
        <v>821885</v>
      </c>
      <c r="F4992" t="s">
        <v>139</v>
      </c>
      <c r="G4992" t="s">
        <v>143</v>
      </c>
      <c r="H4992" s="7">
        <v>2</v>
      </c>
      <c r="I4992" s="7" t="s">
        <v>148</v>
      </c>
      <c r="J4992" t="s">
        <v>11</v>
      </c>
      <c r="K4992">
        <v>46.8</v>
      </c>
      <c r="L4992">
        <v>1</v>
      </c>
      <c r="M4992">
        <v>167.6</v>
      </c>
      <c r="N4992">
        <v>1.9870000000000001</v>
      </c>
    </row>
    <row r="4993" spans="1:14" x14ac:dyDescent="0.25">
      <c r="A4993" s="7">
        <v>822528</v>
      </c>
      <c r="B4993" s="7">
        <f t="shared" si="231"/>
        <v>1</v>
      </c>
      <c r="C4993" s="7">
        <f t="shared" si="232"/>
        <v>1</v>
      </c>
      <c r="D4993" s="7">
        <f t="shared" si="233"/>
        <v>2</v>
      </c>
      <c r="E4993" s="7">
        <v>821885</v>
      </c>
      <c r="F4993" t="s">
        <v>139</v>
      </c>
      <c r="G4993" t="s">
        <v>143</v>
      </c>
      <c r="H4993" s="7">
        <v>2</v>
      </c>
      <c r="I4993" s="7" t="s">
        <v>148</v>
      </c>
      <c r="J4993" t="s">
        <v>11</v>
      </c>
      <c r="K4993">
        <v>46.8</v>
      </c>
      <c r="L4993">
        <v>1</v>
      </c>
      <c r="M4993">
        <v>167.6</v>
      </c>
      <c r="N4993">
        <v>1.9870000000000001</v>
      </c>
    </row>
    <row r="4994" spans="1:14" x14ac:dyDescent="0.25">
      <c r="A4994" s="7">
        <v>822528</v>
      </c>
      <c r="B4994" s="7">
        <f t="shared" si="231"/>
        <v>0</v>
      </c>
      <c r="C4994" s="7">
        <f t="shared" si="232"/>
        <v>1</v>
      </c>
      <c r="D4994" s="7">
        <f t="shared" si="233"/>
        <v>1</v>
      </c>
      <c r="E4994" s="7">
        <v>821885</v>
      </c>
      <c r="F4994" t="s">
        <v>139</v>
      </c>
      <c r="G4994" t="s">
        <v>143</v>
      </c>
      <c r="H4994" s="7">
        <v>2</v>
      </c>
      <c r="I4994" s="7" t="s">
        <v>148</v>
      </c>
      <c r="J4994" t="s">
        <v>11</v>
      </c>
      <c r="K4994">
        <v>46.8</v>
      </c>
      <c r="L4994">
        <v>1</v>
      </c>
      <c r="M4994">
        <v>167.6</v>
      </c>
      <c r="N4994">
        <v>1.9870000000000001</v>
      </c>
    </row>
    <row r="4995" spans="1:14" x14ac:dyDescent="0.25">
      <c r="A4995" s="7">
        <v>822529</v>
      </c>
      <c r="B4995" s="7">
        <f t="shared" ref="B4995:B5058" si="234">IF(A4995=A4996,1,0)</f>
        <v>1</v>
      </c>
      <c r="C4995" s="7">
        <f t="shared" ref="C4995:C5058" si="235">IF(A4995=A4994,1,0)</f>
        <v>0</v>
      </c>
      <c r="D4995" s="7">
        <f t="shared" ref="D4995:D5058" si="236">B4995+C4995</f>
        <v>1</v>
      </c>
      <c r="E4995" s="7">
        <v>821885</v>
      </c>
      <c r="F4995" t="s">
        <v>139</v>
      </c>
      <c r="G4995" t="s">
        <v>143</v>
      </c>
      <c r="H4995" s="7">
        <v>2</v>
      </c>
      <c r="I4995" s="7" t="s">
        <v>148</v>
      </c>
      <c r="J4995" t="s">
        <v>11</v>
      </c>
      <c r="K4995">
        <v>44.4</v>
      </c>
      <c r="L4995">
        <v>1</v>
      </c>
      <c r="M4995">
        <v>167.6</v>
      </c>
      <c r="N4995">
        <v>1.9870000000000001</v>
      </c>
    </row>
    <row r="4996" spans="1:14" x14ac:dyDescent="0.25">
      <c r="A4996" s="7">
        <v>822529</v>
      </c>
      <c r="B4996" s="7">
        <f t="shared" si="234"/>
        <v>1</v>
      </c>
      <c r="C4996" s="7">
        <f t="shared" si="235"/>
        <v>1</v>
      </c>
      <c r="D4996" s="7">
        <f t="shared" si="236"/>
        <v>2</v>
      </c>
      <c r="E4996" s="7">
        <v>821885</v>
      </c>
      <c r="F4996" t="s">
        <v>139</v>
      </c>
      <c r="G4996" t="s">
        <v>143</v>
      </c>
      <c r="H4996" s="7">
        <v>2</v>
      </c>
      <c r="I4996" s="7" t="s">
        <v>148</v>
      </c>
      <c r="J4996" t="s">
        <v>11</v>
      </c>
      <c r="K4996">
        <v>44.4</v>
      </c>
      <c r="L4996">
        <v>1</v>
      </c>
      <c r="M4996">
        <v>167.6</v>
      </c>
      <c r="N4996">
        <v>1.9870000000000001</v>
      </c>
    </row>
    <row r="4997" spans="1:14" x14ac:dyDescent="0.25">
      <c r="A4997" s="7">
        <v>822529</v>
      </c>
      <c r="B4997" s="7">
        <f t="shared" si="234"/>
        <v>1</v>
      </c>
      <c r="C4997" s="7">
        <f t="shared" si="235"/>
        <v>1</v>
      </c>
      <c r="D4997" s="7">
        <f t="shared" si="236"/>
        <v>2</v>
      </c>
      <c r="E4997" s="7">
        <v>821885</v>
      </c>
      <c r="F4997" t="s">
        <v>139</v>
      </c>
      <c r="G4997" t="s">
        <v>143</v>
      </c>
      <c r="H4997" s="7">
        <v>2</v>
      </c>
      <c r="I4997" s="7" t="s">
        <v>148</v>
      </c>
      <c r="J4997" t="s">
        <v>11</v>
      </c>
      <c r="K4997">
        <v>44.4</v>
      </c>
      <c r="L4997">
        <v>1</v>
      </c>
      <c r="M4997">
        <v>167.6</v>
      </c>
      <c r="N4997">
        <v>1.9870000000000001</v>
      </c>
    </row>
    <row r="4998" spans="1:14" x14ac:dyDescent="0.25">
      <c r="A4998" s="7">
        <v>822529</v>
      </c>
      <c r="B4998" s="7">
        <f t="shared" si="234"/>
        <v>0</v>
      </c>
      <c r="C4998" s="7">
        <f t="shared" si="235"/>
        <v>1</v>
      </c>
      <c r="D4998" s="7">
        <f t="shared" si="236"/>
        <v>1</v>
      </c>
      <c r="E4998" s="7">
        <v>821885</v>
      </c>
      <c r="F4998" t="s">
        <v>139</v>
      </c>
      <c r="G4998" t="s">
        <v>143</v>
      </c>
      <c r="H4998" s="7">
        <v>2</v>
      </c>
      <c r="I4998" s="7" t="s">
        <v>148</v>
      </c>
      <c r="J4998" t="s">
        <v>11</v>
      </c>
      <c r="K4998">
        <v>44.4</v>
      </c>
      <c r="L4998">
        <v>1</v>
      </c>
      <c r="M4998">
        <v>167.6</v>
      </c>
      <c r="N4998">
        <v>1.9870000000000001</v>
      </c>
    </row>
    <row r="4999" spans="1:14" x14ac:dyDescent="0.25">
      <c r="A4999" s="7">
        <v>822530</v>
      </c>
      <c r="B4999" s="7">
        <f t="shared" si="234"/>
        <v>1</v>
      </c>
      <c r="C4999" s="7">
        <f t="shared" si="235"/>
        <v>0</v>
      </c>
      <c r="D4999" s="7">
        <f t="shared" si="236"/>
        <v>1</v>
      </c>
      <c r="E4999" s="7">
        <v>821885</v>
      </c>
      <c r="F4999" t="s">
        <v>139</v>
      </c>
      <c r="G4999" t="s">
        <v>143</v>
      </c>
      <c r="H4999" s="7">
        <v>2</v>
      </c>
      <c r="I4999" s="7" t="s">
        <v>148</v>
      </c>
      <c r="J4999" t="s">
        <v>11</v>
      </c>
      <c r="K4999">
        <v>44.6</v>
      </c>
      <c r="L4999">
        <v>2</v>
      </c>
      <c r="M4999">
        <v>103.9</v>
      </c>
      <c r="N4999">
        <v>1.9870000000000001</v>
      </c>
    </row>
    <row r="5000" spans="1:14" x14ac:dyDescent="0.25">
      <c r="A5000" s="7">
        <v>822530</v>
      </c>
      <c r="B5000" s="7">
        <f t="shared" si="234"/>
        <v>1</v>
      </c>
      <c r="C5000" s="7">
        <f t="shared" si="235"/>
        <v>1</v>
      </c>
      <c r="D5000" s="7">
        <f t="shared" si="236"/>
        <v>2</v>
      </c>
      <c r="E5000" s="7">
        <v>821885</v>
      </c>
      <c r="F5000" t="s">
        <v>139</v>
      </c>
      <c r="G5000" t="s">
        <v>143</v>
      </c>
      <c r="H5000" s="7">
        <v>2</v>
      </c>
      <c r="I5000" s="7" t="s">
        <v>148</v>
      </c>
      <c r="J5000" t="s">
        <v>11</v>
      </c>
      <c r="K5000">
        <v>44.6</v>
      </c>
      <c r="L5000">
        <v>2</v>
      </c>
      <c r="M5000">
        <v>103.9</v>
      </c>
      <c r="N5000">
        <v>1.9870000000000001</v>
      </c>
    </row>
    <row r="5001" spans="1:14" x14ac:dyDescent="0.25">
      <c r="A5001" s="7">
        <v>822530</v>
      </c>
      <c r="B5001" s="7">
        <f t="shared" si="234"/>
        <v>1</v>
      </c>
      <c r="C5001" s="7">
        <f t="shared" si="235"/>
        <v>1</v>
      </c>
      <c r="D5001" s="7">
        <f t="shared" si="236"/>
        <v>2</v>
      </c>
      <c r="E5001" s="7">
        <v>821885</v>
      </c>
      <c r="F5001" t="s">
        <v>139</v>
      </c>
      <c r="G5001" t="s">
        <v>143</v>
      </c>
      <c r="H5001" s="7">
        <v>2</v>
      </c>
      <c r="I5001" s="7" t="s">
        <v>148</v>
      </c>
      <c r="J5001" t="s">
        <v>11</v>
      </c>
      <c r="K5001">
        <v>44.6</v>
      </c>
      <c r="L5001">
        <v>2</v>
      </c>
      <c r="M5001">
        <v>103.9</v>
      </c>
      <c r="N5001">
        <v>1.9870000000000001</v>
      </c>
    </row>
    <row r="5002" spans="1:14" x14ac:dyDescent="0.25">
      <c r="A5002" s="7">
        <v>822530</v>
      </c>
      <c r="B5002" s="7">
        <f t="shared" si="234"/>
        <v>0</v>
      </c>
      <c r="C5002" s="7">
        <f t="shared" si="235"/>
        <v>1</v>
      </c>
      <c r="D5002" s="7">
        <f t="shared" si="236"/>
        <v>1</v>
      </c>
      <c r="E5002" s="7">
        <v>821885</v>
      </c>
      <c r="F5002" t="s">
        <v>139</v>
      </c>
      <c r="G5002" t="s">
        <v>143</v>
      </c>
      <c r="H5002" s="7">
        <v>2</v>
      </c>
      <c r="I5002" s="7" t="s">
        <v>148</v>
      </c>
      <c r="J5002" t="s">
        <v>11</v>
      </c>
      <c r="K5002">
        <v>44.6</v>
      </c>
      <c r="L5002">
        <v>2</v>
      </c>
      <c r="M5002">
        <v>103.9</v>
      </c>
      <c r="N5002">
        <v>1.9870000000000001</v>
      </c>
    </row>
    <row r="5003" spans="1:14" x14ac:dyDescent="0.25">
      <c r="A5003" s="7">
        <v>822531</v>
      </c>
      <c r="B5003" s="7">
        <f t="shared" si="234"/>
        <v>1</v>
      </c>
      <c r="C5003" s="7">
        <f t="shared" si="235"/>
        <v>0</v>
      </c>
      <c r="D5003" s="7">
        <f t="shared" si="236"/>
        <v>1</v>
      </c>
      <c r="E5003" s="7">
        <v>821885</v>
      </c>
      <c r="F5003" t="s">
        <v>139</v>
      </c>
      <c r="G5003" t="s">
        <v>143</v>
      </c>
      <c r="H5003" s="7">
        <v>2</v>
      </c>
      <c r="I5003" s="7" t="s">
        <v>148</v>
      </c>
      <c r="J5003" t="s">
        <v>11</v>
      </c>
      <c r="K5003">
        <v>57.9</v>
      </c>
      <c r="L5003">
        <v>2</v>
      </c>
      <c r="M5003">
        <v>113.6</v>
      </c>
      <c r="N5003">
        <v>1.9870000000000001</v>
      </c>
    </row>
    <row r="5004" spans="1:14" x14ac:dyDescent="0.25">
      <c r="A5004" s="7">
        <v>822531</v>
      </c>
      <c r="B5004" s="7">
        <f t="shared" si="234"/>
        <v>1</v>
      </c>
      <c r="C5004" s="7">
        <f t="shared" si="235"/>
        <v>1</v>
      </c>
      <c r="D5004" s="7">
        <f t="shared" si="236"/>
        <v>2</v>
      </c>
      <c r="E5004" s="7">
        <v>821885</v>
      </c>
      <c r="F5004" t="s">
        <v>139</v>
      </c>
      <c r="G5004" t="s">
        <v>143</v>
      </c>
      <c r="H5004" s="7">
        <v>2</v>
      </c>
      <c r="I5004" s="7" t="s">
        <v>148</v>
      </c>
      <c r="J5004" t="s">
        <v>11</v>
      </c>
      <c r="K5004">
        <v>57.9</v>
      </c>
      <c r="L5004">
        <v>2</v>
      </c>
      <c r="M5004">
        <v>113.6</v>
      </c>
      <c r="N5004">
        <v>1.9870000000000001</v>
      </c>
    </row>
    <row r="5005" spans="1:14" x14ac:dyDescent="0.25">
      <c r="A5005" s="7">
        <v>822531</v>
      </c>
      <c r="B5005" s="7">
        <f t="shared" si="234"/>
        <v>1</v>
      </c>
      <c r="C5005" s="7">
        <f t="shared" si="235"/>
        <v>1</v>
      </c>
      <c r="D5005" s="7">
        <f t="shared" si="236"/>
        <v>2</v>
      </c>
      <c r="E5005" s="7">
        <v>821885</v>
      </c>
      <c r="F5005" t="s">
        <v>139</v>
      </c>
      <c r="G5005" t="s">
        <v>143</v>
      </c>
      <c r="H5005" s="7">
        <v>2</v>
      </c>
      <c r="I5005" s="7" t="s">
        <v>148</v>
      </c>
      <c r="J5005" t="s">
        <v>11</v>
      </c>
      <c r="K5005">
        <v>57.9</v>
      </c>
      <c r="L5005">
        <v>2</v>
      </c>
      <c r="M5005">
        <v>113.6</v>
      </c>
      <c r="N5005">
        <v>1.9870000000000001</v>
      </c>
    </row>
    <row r="5006" spans="1:14" x14ac:dyDescent="0.25">
      <c r="A5006" s="7">
        <v>822531</v>
      </c>
      <c r="B5006" s="7">
        <f t="shared" si="234"/>
        <v>0</v>
      </c>
      <c r="C5006" s="7">
        <f t="shared" si="235"/>
        <v>1</v>
      </c>
      <c r="D5006" s="7">
        <f t="shared" si="236"/>
        <v>1</v>
      </c>
      <c r="E5006" s="7">
        <v>821885</v>
      </c>
      <c r="F5006" t="s">
        <v>139</v>
      </c>
      <c r="G5006" t="s">
        <v>143</v>
      </c>
      <c r="H5006" s="7">
        <v>2</v>
      </c>
      <c r="I5006" s="7" t="s">
        <v>148</v>
      </c>
      <c r="J5006" t="s">
        <v>11</v>
      </c>
      <c r="K5006">
        <v>57.9</v>
      </c>
      <c r="L5006">
        <v>2</v>
      </c>
      <c r="M5006">
        <v>113.6</v>
      </c>
      <c r="N5006">
        <v>1.9870000000000001</v>
      </c>
    </row>
    <row r="5007" spans="1:14" x14ac:dyDescent="0.25">
      <c r="A5007" s="7">
        <v>822534</v>
      </c>
      <c r="B5007" s="7">
        <f t="shared" si="234"/>
        <v>1</v>
      </c>
      <c r="C5007" s="7">
        <f t="shared" si="235"/>
        <v>0</v>
      </c>
      <c r="D5007" s="7">
        <f t="shared" si="236"/>
        <v>1</v>
      </c>
      <c r="E5007" s="7">
        <v>821885</v>
      </c>
      <c r="F5007" t="s">
        <v>139</v>
      </c>
      <c r="G5007" t="s">
        <v>143</v>
      </c>
      <c r="H5007" s="7">
        <v>2</v>
      </c>
      <c r="I5007" s="7" t="s">
        <v>148</v>
      </c>
      <c r="J5007" t="s">
        <v>11</v>
      </c>
      <c r="K5007">
        <v>30.2</v>
      </c>
      <c r="L5007">
        <v>1</v>
      </c>
      <c r="M5007">
        <v>142</v>
      </c>
      <c r="N5007">
        <v>1.9870000000000001</v>
      </c>
    </row>
    <row r="5008" spans="1:14" x14ac:dyDescent="0.25">
      <c r="A5008" s="7">
        <v>822534</v>
      </c>
      <c r="B5008" s="7">
        <f t="shared" si="234"/>
        <v>1</v>
      </c>
      <c r="C5008" s="7">
        <f t="shared" si="235"/>
        <v>1</v>
      </c>
      <c r="D5008" s="7">
        <f t="shared" si="236"/>
        <v>2</v>
      </c>
      <c r="E5008" s="7">
        <v>821885</v>
      </c>
      <c r="F5008" t="s">
        <v>139</v>
      </c>
      <c r="G5008" t="s">
        <v>143</v>
      </c>
      <c r="H5008" s="7">
        <v>2</v>
      </c>
      <c r="I5008" s="7" t="s">
        <v>148</v>
      </c>
      <c r="J5008" t="s">
        <v>11</v>
      </c>
      <c r="K5008">
        <v>30.2</v>
      </c>
      <c r="L5008">
        <v>1</v>
      </c>
      <c r="M5008">
        <v>142</v>
      </c>
      <c r="N5008">
        <v>1.9870000000000001</v>
      </c>
    </row>
    <row r="5009" spans="1:14" x14ac:dyDescent="0.25">
      <c r="A5009" s="7">
        <v>822534</v>
      </c>
      <c r="B5009" s="7">
        <f t="shared" si="234"/>
        <v>1</v>
      </c>
      <c r="C5009" s="7">
        <f t="shared" si="235"/>
        <v>1</v>
      </c>
      <c r="D5009" s="7">
        <f t="shared" si="236"/>
        <v>2</v>
      </c>
      <c r="E5009" s="7">
        <v>821885</v>
      </c>
      <c r="F5009" t="s">
        <v>139</v>
      </c>
      <c r="G5009" t="s">
        <v>143</v>
      </c>
      <c r="H5009" s="7">
        <v>2</v>
      </c>
      <c r="I5009" s="7" t="s">
        <v>148</v>
      </c>
      <c r="J5009" t="s">
        <v>11</v>
      </c>
      <c r="K5009">
        <v>30.2</v>
      </c>
      <c r="L5009">
        <v>1</v>
      </c>
      <c r="M5009">
        <v>142</v>
      </c>
      <c r="N5009">
        <v>1.9870000000000001</v>
      </c>
    </row>
    <row r="5010" spans="1:14" x14ac:dyDescent="0.25">
      <c r="A5010" s="7">
        <v>822534</v>
      </c>
      <c r="B5010" s="7">
        <f t="shared" si="234"/>
        <v>0</v>
      </c>
      <c r="C5010" s="7">
        <f t="shared" si="235"/>
        <v>1</v>
      </c>
      <c r="D5010" s="7">
        <f t="shared" si="236"/>
        <v>1</v>
      </c>
      <c r="E5010" s="7">
        <v>821885</v>
      </c>
      <c r="F5010" t="s">
        <v>139</v>
      </c>
      <c r="G5010" t="s">
        <v>143</v>
      </c>
      <c r="H5010" s="7">
        <v>2</v>
      </c>
      <c r="I5010" s="7" t="s">
        <v>148</v>
      </c>
      <c r="J5010" t="s">
        <v>11</v>
      </c>
      <c r="K5010">
        <v>30.2</v>
      </c>
      <c r="L5010">
        <v>1</v>
      </c>
      <c r="M5010">
        <v>142</v>
      </c>
      <c r="N5010">
        <v>1.9870000000000001</v>
      </c>
    </row>
    <row r="5011" spans="1:14" x14ac:dyDescent="0.25">
      <c r="A5011" s="7">
        <v>822535</v>
      </c>
      <c r="B5011" s="7">
        <f t="shared" si="234"/>
        <v>1</v>
      </c>
      <c r="C5011" s="7">
        <f t="shared" si="235"/>
        <v>0</v>
      </c>
      <c r="D5011" s="7">
        <f t="shared" si="236"/>
        <v>1</v>
      </c>
      <c r="E5011" s="7">
        <v>821885</v>
      </c>
      <c r="F5011" t="s">
        <v>139</v>
      </c>
      <c r="G5011" t="s">
        <v>143</v>
      </c>
      <c r="H5011" s="7">
        <v>2</v>
      </c>
      <c r="I5011" s="7" t="s">
        <v>148</v>
      </c>
      <c r="J5011" t="s">
        <v>11</v>
      </c>
      <c r="K5011">
        <v>61</v>
      </c>
      <c r="L5011">
        <v>3</v>
      </c>
      <c r="M5011">
        <v>87.9</v>
      </c>
      <c r="N5011">
        <v>1.9870000000000001</v>
      </c>
    </row>
    <row r="5012" spans="1:14" x14ac:dyDescent="0.25">
      <c r="A5012" s="7">
        <v>822535</v>
      </c>
      <c r="B5012" s="7">
        <f t="shared" si="234"/>
        <v>1</v>
      </c>
      <c r="C5012" s="7">
        <f t="shared" si="235"/>
        <v>1</v>
      </c>
      <c r="D5012" s="7">
        <f t="shared" si="236"/>
        <v>2</v>
      </c>
      <c r="E5012" s="7">
        <v>821885</v>
      </c>
      <c r="F5012" t="s">
        <v>139</v>
      </c>
      <c r="G5012" t="s">
        <v>143</v>
      </c>
      <c r="H5012" s="7">
        <v>2</v>
      </c>
      <c r="I5012" s="7" t="s">
        <v>148</v>
      </c>
      <c r="J5012" t="s">
        <v>11</v>
      </c>
      <c r="K5012">
        <v>61</v>
      </c>
      <c r="L5012">
        <v>3</v>
      </c>
      <c r="M5012">
        <v>87.9</v>
      </c>
      <c r="N5012">
        <v>1.9870000000000001</v>
      </c>
    </row>
    <row r="5013" spans="1:14" x14ac:dyDescent="0.25">
      <c r="A5013" s="7">
        <v>822535</v>
      </c>
      <c r="B5013" s="7">
        <f t="shared" si="234"/>
        <v>1</v>
      </c>
      <c r="C5013" s="7">
        <f t="shared" si="235"/>
        <v>1</v>
      </c>
      <c r="D5013" s="7">
        <f t="shared" si="236"/>
        <v>2</v>
      </c>
      <c r="E5013" s="7">
        <v>821885</v>
      </c>
      <c r="F5013" t="s">
        <v>139</v>
      </c>
      <c r="G5013" t="s">
        <v>143</v>
      </c>
      <c r="H5013" s="7">
        <v>2</v>
      </c>
      <c r="I5013" s="7" t="s">
        <v>148</v>
      </c>
      <c r="J5013" t="s">
        <v>11</v>
      </c>
      <c r="K5013">
        <v>61</v>
      </c>
      <c r="L5013">
        <v>3</v>
      </c>
      <c r="M5013">
        <v>87.9</v>
      </c>
      <c r="N5013">
        <v>1.9870000000000001</v>
      </c>
    </row>
    <row r="5014" spans="1:14" x14ac:dyDescent="0.25">
      <c r="A5014" s="7">
        <v>822535</v>
      </c>
      <c r="B5014" s="7">
        <f t="shared" si="234"/>
        <v>0</v>
      </c>
      <c r="C5014" s="7">
        <f t="shared" si="235"/>
        <v>1</v>
      </c>
      <c r="D5014" s="7">
        <f t="shared" si="236"/>
        <v>1</v>
      </c>
      <c r="E5014" s="7">
        <v>821885</v>
      </c>
      <c r="F5014" t="s">
        <v>139</v>
      </c>
      <c r="G5014" t="s">
        <v>143</v>
      </c>
      <c r="H5014" s="7">
        <v>2</v>
      </c>
      <c r="I5014" s="7" t="s">
        <v>148</v>
      </c>
      <c r="J5014" t="s">
        <v>11</v>
      </c>
      <c r="K5014">
        <v>61</v>
      </c>
      <c r="L5014">
        <v>3</v>
      </c>
      <c r="M5014">
        <v>87.9</v>
      </c>
      <c r="N5014">
        <v>1.9870000000000001</v>
      </c>
    </row>
    <row r="5015" spans="1:14" x14ac:dyDescent="0.25">
      <c r="A5015" s="7">
        <v>822536</v>
      </c>
      <c r="B5015" s="7">
        <f t="shared" si="234"/>
        <v>1</v>
      </c>
      <c r="C5015" s="7">
        <f t="shared" si="235"/>
        <v>0</v>
      </c>
      <c r="D5015" s="7">
        <f t="shared" si="236"/>
        <v>1</v>
      </c>
      <c r="E5015" s="7">
        <v>821885</v>
      </c>
      <c r="F5015" t="s">
        <v>139</v>
      </c>
      <c r="G5015" t="s">
        <v>143</v>
      </c>
      <c r="H5015" s="7">
        <v>2</v>
      </c>
      <c r="I5015" s="7" t="s">
        <v>148</v>
      </c>
      <c r="J5015" t="s">
        <v>11</v>
      </c>
      <c r="K5015">
        <v>50.9</v>
      </c>
      <c r="L5015">
        <v>1</v>
      </c>
      <c r="M5015">
        <v>167.6</v>
      </c>
      <c r="N5015">
        <v>1.9870000000000001</v>
      </c>
    </row>
    <row r="5016" spans="1:14" x14ac:dyDescent="0.25">
      <c r="A5016" s="7">
        <v>822536</v>
      </c>
      <c r="B5016" s="7">
        <f t="shared" si="234"/>
        <v>1</v>
      </c>
      <c r="C5016" s="7">
        <f t="shared" si="235"/>
        <v>1</v>
      </c>
      <c r="D5016" s="7">
        <f t="shared" si="236"/>
        <v>2</v>
      </c>
      <c r="E5016" s="7">
        <v>821885</v>
      </c>
      <c r="F5016" t="s">
        <v>139</v>
      </c>
      <c r="G5016" t="s">
        <v>143</v>
      </c>
      <c r="H5016" s="7">
        <v>2</v>
      </c>
      <c r="I5016" s="7" t="s">
        <v>148</v>
      </c>
      <c r="J5016" t="s">
        <v>11</v>
      </c>
      <c r="K5016">
        <v>50.9</v>
      </c>
      <c r="L5016">
        <v>1</v>
      </c>
      <c r="M5016">
        <v>167.6</v>
      </c>
      <c r="N5016">
        <v>1.9870000000000001</v>
      </c>
    </row>
    <row r="5017" spans="1:14" x14ac:dyDescent="0.25">
      <c r="A5017" s="7">
        <v>822536</v>
      </c>
      <c r="B5017" s="7">
        <f t="shared" si="234"/>
        <v>1</v>
      </c>
      <c r="C5017" s="7">
        <f t="shared" si="235"/>
        <v>1</v>
      </c>
      <c r="D5017" s="7">
        <f t="shared" si="236"/>
        <v>2</v>
      </c>
      <c r="E5017" s="7">
        <v>821885</v>
      </c>
      <c r="F5017" t="s">
        <v>139</v>
      </c>
      <c r="G5017" t="s">
        <v>143</v>
      </c>
      <c r="H5017" s="7">
        <v>2</v>
      </c>
      <c r="I5017" s="7" t="s">
        <v>148</v>
      </c>
      <c r="J5017" t="s">
        <v>11</v>
      </c>
      <c r="K5017">
        <v>50.9</v>
      </c>
      <c r="L5017">
        <v>1</v>
      </c>
      <c r="M5017">
        <v>167.6</v>
      </c>
      <c r="N5017">
        <v>1.9870000000000001</v>
      </c>
    </row>
    <row r="5018" spans="1:14" x14ac:dyDescent="0.25">
      <c r="A5018" s="7">
        <v>822536</v>
      </c>
      <c r="B5018" s="7">
        <f t="shared" si="234"/>
        <v>0</v>
      </c>
      <c r="C5018" s="7">
        <f t="shared" si="235"/>
        <v>1</v>
      </c>
      <c r="D5018" s="7">
        <f t="shared" si="236"/>
        <v>1</v>
      </c>
      <c r="E5018" s="7">
        <v>821885</v>
      </c>
      <c r="F5018" t="s">
        <v>139</v>
      </c>
      <c r="G5018" t="s">
        <v>143</v>
      </c>
      <c r="H5018" s="7">
        <v>2</v>
      </c>
      <c r="I5018" s="7" t="s">
        <v>148</v>
      </c>
      <c r="J5018" t="s">
        <v>11</v>
      </c>
      <c r="K5018">
        <v>50.9</v>
      </c>
      <c r="L5018">
        <v>1</v>
      </c>
      <c r="M5018">
        <v>167.6</v>
      </c>
      <c r="N5018">
        <v>1.9870000000000001</v>
      </c>
    </row>
    <row r="5019" spans="1:14" x14ac:dyDescent="0.25">
      <c r="A5019" s="7">
        <v>822537</v>
      </c>
      <c r="B5019" s="7">
        <f t="shared" si="234"/>
        <v>1</v>
      </c>
      <c r="C5019" s="7">
        <f t="shared" si="235"/>
        <v>0</v>
      </c>
      <c r="D5019" s="7">
        <f t="shared" si="236"/>
        <v>1</v>
      </c>
      <c r="E5019" s="7">
        <v>821885</v>
      </c>
      <c r="F5019" t="s">
        <v>139</v>
      </c>
      <c r="G5019" t="s">
        <v>143</v>
      </c>
      <c r="H5019" s="7">
        <v>2</v>
      </c>
      <c r="I5019" s="7" t="s">
        <v>148</v>
      </c>
      <c r="J5019" t="s">
        <v>11</v>
      </c>
      <c r="K5019">
        <v>57.8</v>
      </c>
      <c r="L5019">
        <v>2</v>
      </c>
      <c r="M5019">
        <v>113.6</v>
      </c>
      <c r="N5019">
        <v>1.9870000000000001</v>
      </c>
    </row>
    <row r="5020" spans="1:14" x14ac:dyDescent="0.25">
      <c r="A5020" s="7">
        <v>822537</v>
      </c>
      <c r="B5020" s="7">
        <f t="shared" si="234"/>
        <v>1</v>
      </c>
      <c r="C5020" s="7">
        <f t="shared" si="235"/>
        <v>1</v>
      </c>
      <c r="D5020" s="7">
        <f t="shared" si="236"/>
        <v>2</v>
      </c>
      <c r="E5020" s="7">
        <v>821885</v>
      </c>
      <c r="F5020" t="s">
        <v>139</v>
      </c>
      <c r="G5020" t="s">
        <v>143</v>
      </c>
      <c r="H5020" s="7">
        <v>2</v>
      </c>
      <c r="I5020" s="7" t="s">
        <v>148</v>
      </c>
      <c r="J5020" t="s">
        <v>11</v>
      </c>
      <c r="K5020">
        <v>57.8</v>
      </c>
      <c r="L5020">
        <v>2</v>
      </c>
      <c r="M5020">
        <v>113.6</v>
      </c>
      <c r="N5020">
        <v>1.9870000000000001</v>
      </c>
    </row>
    <row r="5021" spans="1:14" x14ac:dyDescent="0.25">
      <c r="A5021" s="7">
        <v>822537</v>
      </c>
      <c r="B5021" s="7">
        <f t="shared" si="234"/>
        <v>1</v>
      </c>
      <c r="C5021" s="7">
        <f t="shared" si="235"/>
        <v>1</v>
      </c>
      <c r="D5021" s="7">
        <f t="shared" si="236"/>
        <v>2</v>
      </c>
      <c r="E5021" s="7">
        <v>821885</v>
      </c>
      <c r="F5021" t="s">
        <v>139</v>
      </c>
      <c r="G5021" t="s">
        <v>143</v>
      </c>
      <c r="H5021" s="7">
        <v>2</v>
      </c>
      <c r="I5021" s="7" t="s">
        <v>148</v>
      </c>
      <c r="J5021" t="s">
        <v>11</v>
      </c>
      <c r="K5021">
        <v>57.8</v>
      </c>
      <c r="L5021">
        <v>2</v>
      </c>
      <c r="M5021">
        <v>113.6</v>
      </c>
      <c r="N5021">
        <v>1.9870000000000001</v>
      </c>
    </row>
    <row r="5022" spans="1:14" x14ac:dyDescent="0.25">
      <c r="A5022" s="7">
        <v>822537</v>
      </c>
      <c r="B5022" s="7">
        <f t="shared" si="234"/>
        <v>0</v>
      </c>
      <c r="C5022" s="7">
        <f t="shared" si="235"/>
        <v>1</v>
      </c>
      <c r="D5022" s="7">
        <f t="shared" si="236"/>
        <v>1</v>
      </c>
      <c r="E5022" s="7">
        <v>821885</v>
      </c>
      <c r="F5022" t="s">
        <v>139</v>
      </c>
      <c r="G5022" t="s">
        <v>143</v>
      </c>
      <c r="H5022" s="7">
        <v>2</v>
      </c>
      <c r="I5022" s="7" t="s">
        <v>148</v>
      </c>
      <c r="J5022" t="s">
        <v>11</v>
      </c>
      <c r="K5022">
        <v>57.8</v>
      </c>
      <c r="L5022">
        <v>2</v>
      </c>
      <c r="M5022">
        <v>113.6</v>
      </c>
      <c r="N5022">
        <v>1.9870000000000001</v>
      </c>
    </row>
    <row r="5023" spans="1:14" x14ac:dyDescent="0.25">
      <c r="A5023" s="7">
        <v>822538</v>
      </c>
      <c r="B5023" s="7">
        <f t="shared" si="234"/>
        <v>1</v>
      </c>
      <c r="C5023" s="7">
        <f t="shared" si="235"/>
        <v>0</v>
      </c>
      <c r="D5023" s="7">
        <f t="shared" si="236"/>
        <v>1</v>
      </c>
      <c r="E5023" s="7">
        <v>821885</v>
      </c>
      <c r="F5023" t="s">
        <v>139</v>
      </c>
      <c r="G5023" t="s">
        <v>143</v>
      </c>
      <c r="H5023" s="7">
        <v>2</v>
      </c>
      <c r="I5023" s="7" t="s">
        <v>148</v>
      </c>
      <c r="J5023" t="s">
        <v>11</v>
      </c>
      <c r="K5023">
        <v>30.6</v>
      </c>
      <c r="L5023">
        <v>1</v>
      </c>
      <c r="M5023">
        <v>142</v>
      </c>
      <c r="N5023">
        <v>1.9870000000000001</v>
      </c>
    </row>
    <row r="5024" spans="1:14" x14ac:dyDescent="0.25">
      <c r="A5024" s="7">
        <v>822538</v>
      </c>
      <c r="B5024" s="7">
        <f t="shared" si="234"/>
        <v>1</v>
      </c>
      <c r="C5024" s="7">
        <f t="shared" si="235"/>
        <v>1</v>
      </c>
      <c r="D5024" s="7">
        <f t="shared" si="236"/>
        <v>2</v>
      </c>
      <c r="E5024" s="7">
        <v>821885</v>
      </c>
      <c r="F5024" t="s">
        <v>139</v>
      </c>
      <c r="G5024" t="s">
        <v>143</v>
      </c>
      <c r="H5024" s="7">
        <v>2</v>
      </c>
      <c r="I5024" s="7" t="s">
        <v>148</v>
      </c>
      <c r="J5024" t="s">
        <v>11</v>
      </c>
      <c r="K5024">
        <v>30.6</v>
      </c>
      <c r="L5024">
        <v>1</v>
      </c>
      <c r="M5024">
        <v>142</v>
      </c>
      <c r="N5024">
        <v>1.9870000000000001</v>
      </c>
    </row>
    <row r="5025" spans="1:14" x14ac:dyDescent="0.25">
      <c r="A5025" s="7">
        <v>822538</v>
      </c>
      <c r="B5025" s="7">
        <f t="shared" si="234"/>
        <v>1</v>
      </c>
      <c r="C5025" s="7">
        <f t="shared" si="235"/>
        <v>1</v>
      </c>
      <c r="D5025" s="7">
        <f t="shared" si="236"/>
        <v>2</v>
      </c>
      <c r="E5025" s="7">
        <v>821885</v>
      </c>
      <c r="F5025" t="s">
        <v>139</v>
      </c>
      <c r="G5025" t="s">
        <v>143</v>
      </c>
      <c r="H5025" s="7">
        <v>2</v>
      </c>
      <c r="I5025" s="7" t="s">
        <v>148</v>
      </c>
      <c r="J5025" t="s">
        <v>11</v>
      </c>
      <c r="K5025">
        <v>30.6</v>
      </c>
      <c r="L5025">
        <v>1</v>
      </c>
      <c r="M5025">
        <v>142</v>
      </c>
      <c r="N5025">
        <v>1.9870000000000001</v>
      </c>
    </row>
    <row r="5026" spans="1:14" x14ac:dyDescent="0.25">
      <c r="A5026" s="7">
        <v>822538</v>
      </c>
      <c r="B5026" s="7">
        <f t="shared" si="234"/>
        <v>0</v>
      </c>
      <c r="C5026" s="7">
        <f t="shared" si="235"/>
        <v>1</v>
      </c>
      <c r="D5026" s="7">
        <f t="shared" si="236"/>
        <v>1</v>
      </c>
      <c r="E5026" s="7">
        <v>821885</v>
      </c>
      <c r="F5026" t="s">
        <v>139</v>
      </c>
      <c r="G5026" t="s">
        <v>143</v>
      </c>
      <c r="H5026" s="7">
        <v>2</v>
      </c>
      <c r="I5026" s="7" t="s">
        <v>148</v>
      </c>
      <c r="J5026" t="s">
        <v>11</v>
      </c>
      <c r="K5026">
        <v>30.6</v>
      </c>
      <c r="L5026">
        <v>1</v>
      </c>
      <c r="M5026">
        <v>142</v>
      </c>
      <c r="N5026">
        <v>1.9870000000000001</v>
      </c>
    </row>
    <row r="5027" spans="1:14" x14ac:dyDescent="0.25">
      <c r="A5027" s="7">
        <v>822539</v>
      </c>
      <c r="B5027" s="7">
        <f t="shared" si="234"/>
        <v>1</v>
      </c>
      <c r="C5027" s="7">
        <f t="shared" si="235"/>
        <v>0</v>
      </c>
      <c r="D5027" s="7">
        <f t="shared" si="236"/>
        <v>1</v>
      </c>
      <c r="E5027" s="7">
        <v>821885</v>
      </c>
      <c r="F5027" t="s">
        <v>139</v>
      </c>
      <c r="G5027" t="s">
        <v>143</v>
      </c>
      <c r="H5027" s="7">
        <v>2</v>
      </c>
      <c r="I5027" s="7" t="s">
        <v>148</v>
      </c>
      <c r="J5027" t="s">
        <v>11</v>
      </c>
      <c r="K5027">
        <v>60.5</v>
      </c>
      <c r="L5027">
        <v>5</v>
      </c>
      <c r="M5027">
        <v>62.3</v>
      </c>
      <c r="N5027">
        <v>1.9870000000000001</v>
      </c>
    </row>
    <row r="5028" spans="1:14" x14ac:dyDescent="0.25">
      <c r="A5028" s="7">
        <v>822539</v>
      </c>
      <c r="B5028" s="7">
        <f t="shared" si="234"/>
        <v>1</v>
      </c>
      <c r="C5028" s="7">
        <f t="shared" si="235"/>
        <v>1</v>
      </c>
      <c r="D5028" s="7">
        <f t="shared" si="236"/>
        <v>2</v>
      </c>
      <c r="E5028" s="7">
        <v>821885</v>
      </c>
      <c r="F5028" t="s">
        <v>139</v>
      </c>
      <c r="G5028" t="s">
        <v>143</v>
      </c>
      <c r="H5028" s="7">
        <v>2</v>
      </c>
      <c r="I5028" s="7" t="s">
        <v>148</v>
      </c>
      <c r="J5028" t="s">
        <v>11</v>
      </c>
      <c r="K5028">
        <v>60.5</v>
      </c>
      <c r="L5028">
        <v>5</v>
      </c>
      <c r="M5028">
        <v>62.3</v>
      </c>
      <c r="N5028">
        <v>1.9870000000000001</v>
      </c>
    </row>
    <row r="5029" spans="1:14" x14ac:dyDescent="0.25">
      <c r="A5029" s="7">
        <v>822539</v>
      </c>
      <c r="B5029" s="7">
        <f t="shared" si="234"/>
        <v>1</v>
      </c>
      <c r="C5029" s="7">
        <f t="shared" si="235"/>
        <v>1</v>
      </c>
      <c r="D5029" s="7">
        <f t="shared" si="236"/>
        <v>2</v>
      </c>
      <c r="E5029" s="7">
        <v>821885</v>
      </c>
      <c r="F5029" t="s">
        <v>139</v>
      </c>
      <c r="G5029" t="s">
        <v>143</v>
      </c>
      <c r="H5029" s="7">
        <v>2</v>
      </c>
      <c r="I5029" s="7" t="s">
        <v>148</v>
      </c>
      <c r="J5029" t="s">
        <v>11</v>
      </c>
      <c r="K5029">
        <v>60.5</v>
      </c>
      <c r="L5029">
        <v>5</v>
      </c>
      <c r="M5029">
        <v>62.3</v>
      </c>
      <c r="N5029">
        <v>1.9870000000000001</v>
      </c>
    </row>
    <row r="5030" spans="1:14" x14ac:dyDescent="0.25">
      <c r="A5030" s="7">
        <v>822539</v>
      </c>
      <c r="B5030" s="7">
        <f t="shared" si="234"/>
        <v>0</v>
      </c>
      <c r="C5030" s="7">
        <f t="shared" si="235"/>
        <v>1</v>
      </c>
      <c r="D5030" s="7">
        <f t="shared" si="236"/>
        <v>1</v>
      </c>
      <c r="E5030" s="7">
        <v>821885</v>
      </c>
      <c r="F5030" t="s">
        <v>139</v>
      </c>
      <c r="G5030" t="s">
        <v>143</v>
      </c>
      <c r="H5030" s="7">
        <v>2</v>
      </c>
      <c r="I5030" s="7" t="s">
        <v>148</v>
      </c>
      <c r="J5030" t="s">
        <v>11</v>
      </c>
      <c r="K5030">
        <v>60.5</v>
      </c>
      <c r="L5030">
        <v>5</v>
      </c>
      <c r="M5030">
        <v>62.3</v>
      </c>
      <c r="N5030">
        <v>1.9870000000000001</v>
      </c>
    </row>
    <row r="5031" spans="1:14" x14ac:dyDescent="0.25">
      <c r="A5031" s="7">
        <v>822540</v>
      </c>
      <c r="B5031" s="7">
        <f t="shared" si="234"/>
        <v>1</v>
      </c>
      <c r="C5031" s="7">
        <f t="shared" si="235"/>
        <v>0</v>
      </c>
      <c r="D5031" s="7">
        <f t="shared" si="236"/>
        <v>1</v>
      </c>
      <c r="E5031" s="7">
        <v>821885</v>
      </c>
      <c r="F5031" t="s">
        <v>139</v>
      </c>
      <c r="G5031" t="s">
        <v>143</v>
      </c>
      <c r="H5031" s="7">
        <v>2</v>
      </c>
      <c r="I5031" s="7" t="s">
        <v>148</v>
      </c>
      <c r="J5031" t="s">
        <v>11</v>
      </c>
      <c r="K5031">
        <v>51.1</v>
      </c>
      <c r="L5031">
        <v>3</v>
      </c>
      <c r="M5031">
        <v>80.400000000000006</v>
      </c>
      <c r="N5031">
        <v>1.9870000000000001</v>
      </c>
    </row>
    <row r="5032" spans="1:14" x14ac:dyDescent="0.25">
      <c r="A5032" s="7">
        <v>822540</v>
      </c>
      <c r="B5032" s="7">
        <f t="shared" si="234"/>
        <v>1</v>
      </c>
      <c r="C5032" s="7">
        <f t="shared" si="235"/>
        <v>1</v>
      </c>
      <c r="D5032" s="7">
        <f t="shared" si="236"/>
        <v>2</v>
      </c>
      <c r="E5032" s="7">
        <v>821885</v>
      </c>
      <c r="F5032" t="s">
        <v>139</v>
      </c>
      <c r="G5032" t="s">
        <v>143</v>
      </c>
      <c r="H5032" s="7">
        <v>2</v>
      </c>
      <c r="I5032" s="7" t="s">
        <v>148</v>
      </c>
      <c r="J5032" t="s">
        <v>11</v>
      </c>
      <c r="K5032">
        <v>51.1</v>
      </c>
      <c r="L5032">
        <v>3</v>
      </c>
      <c r="M5032">
        <v>80.400000000000006</v>
      </c>
      <c r="N5032">
        <v>1.9870000000000001</v>
      </c>
    </row>
    <row r="5033" spans="1:14" x14ac:dyDescent="0.25">
      <c r="A5033" s="7">
        <v>822540</v>
      </c>
      <c r="B5033" s="7">
        <f t="shared" si="234"/>
        <v>1</v>
      </c>
      <c r="C5033" s="7">
        <f t="shared" si="235"/>
        <v>1</v>
      </c>
      <c r="D5033" s="7">
        <f t="shared" si="236"/>
        <v>2</v>
      </c>
      <c r="E5033" s="7">
        <v>821885</v>
      </c>
      <c r="F5033" t="s">
        <v>139</v>
      </c>
      <c r="G5033" t="s">
        <v>143</v>
      </c>
      <c r="H5033" s="7">
        <v>2</v>
      </c>
      <c r="I5033" s="7" t="s">
        <v>148</v>
      </c>
      <c r="J5033" t="s">
        <v>11</v>
      </c>
      <c r="K5033">
        <v>51.1</v>
      </c>
      <c r="L5033">
        <v>3</v>
      </c>
      <c r="M5033">
        <v>80.400000000000006</v>
      </c>
      <c r="N5033">
        <v>1.9870000000000001</v>
      </c>
    </row>
    <row r="5034" spans="1:14" x14ac:dyDescent="0.25">
      <c r="A5034" s="7">
        <v>822540</v>
      </c>
      <c r="B5034" s="7">
        <f t="shared" si="234"/>
        <v>0</v>
      </c>
      <c r="C5034" s="7">
        <f t="shared" si="235"/>
        <v>1</v>
      </c>
      <c r="D5034" s="7">
        <f t="shared" si="236"/>
        <v>1</v>
      </c>
      <c r="E5034" s="7">
        <v>821885</v>
      </c>
      <c r="F5034" t="s">
        <v>139</v>
      </c>
      <c r="G5034" t="s">
        <v>143</v>
      </c>
      <c r="H5034" s="7">
        <v>2</v>
      </c>
      <c r="I5034" s="7" t="s">
        <v>148</v>
      </c>
      <c r="J5034" t="s">
        <v>11</v>
      </c>
      <c r="K5034">
        <v>51.1</v>
      </c>
      <c r="L5034">
        <v>3</v>
      </c>
      <c r="M5034">
        <v>80.400000000000006</v>
      </c>
      <c r="N5034">
        <v>1.9870000000000001</v>
      </c>
    </row>
    <row r="5035" spans="1:14" x14ac:dyDescent="0.25">
      <c r="A5035" s="7">
        <v>822541</v>
      </c>
      <c r="B5035" s="7">
        <f t="shared" si="234"/>
        <v>1</v>
      </c>
      <c r="C5035" s="7">
        <f t="shared" si="235"/>
        <v>0</v>
      </c>
      <c r="D5035" s="7">
        <f t="shared" si="236"/>
        <v>1</v>
      </c>
      <c r="E5035" s="7">
        <v>821885</v>
      </c>
      <c r="F5035" t="s">
        <v>139</v>
      </c>
      <c r="G5035" t="s">
        <v>143</v>
      </c>
      <c r="H5035" s="7">
        <v>2</v>
      </c>
      <c r="I5035" s="7" t="s">
        <v>148</v>
      </c>
      <c r="J5035" t="s">
        <v>11</v>
      </c>
      <c r="K5035">
        <v>58.2</v>
      </c>
      <c r="L5035">
        <v>3</v>
      </c>
      <c r="M5035">
        <v>87.9</v>
      </c>
      <c r="N5035">
        <v>1.9870000000000001</v>
      </c>
    </row>
    <row r="5036" spans="1:14" x14ac:dyDescent="0.25">
      <c r="A5036" s="7">
        <v>822541</v>
      </c>
      <c r="B5036" s="7">
        <f t="shared" si="234"/>
        <v>1</v>
      </c>
      <c r="C5036" s="7">
        <f t="shared" si="235"/>
        <v>1</v>
      </c>
      <c r="D5036" s="7">
        <f t="shared" si="236"/>
        <v>2</v>
      </c>
      <c r="E5036" s="7">
        <v>821885</v>
      </c>
      <c r="F5036" t="s">
        <v>139</v>
      </c>
      <c r="G5036" t="s">
        <v>143</v>
      </c>
      <c r="H5036" s="7">
        <v>2</v>
      </c>
      <c r="I5036" s="7" t="s">
        <v>148</v>
      </c>
      <c r="J5036" t="s">
        <v>11</v>
      </c>
      <c r="K5036">
        <v>58.2</v>
      </c>
      <c r="L5036">
        <v>3</v>
      </c>
      <c r="M5036">
        <v>87.9</v>
      </c>
      <c r="N5036">
        <v>1.9870000000000001</v>
      </c>
    </row>
    <row r="5037" spans="1:14" x14ac:dyDescent="0.25">
      <c r="A5037" s="7">
        <v>822541</v>
      </c>
      <c r="B5037" s="7">
        <f t="shared" si="234"/>
        <v>1</v>
      </c>
      <c r="C5037" s="7">
        <f t="shared" si="235"/>
        <v>1</v>
      </c>
      <c r="D5037" s="7">
        <f t="shared" si="236"/>
        <v>2</v>
      </c>
      <c r="E5037" s="7">
        <v>821885</v>
      </c>
      <c r="F5037" t="s">
        <v>139</v>
      </c>
      <c r="G5037" t="s">
        <v>143</v>
      </c>
      <c r="H5037" s="7">
        <v>2</v>
      </c>
      <c r="I5037" s="7" t="s">
        <v>148</v>
      </c>
      <c r="J5037" t="s">
        <v>11</v>
      </c>
      <c r="K5037">
        <v>58.2</v>
      </c>
      <c r="L5037">
        <v>3</v>
      </c>
      <c r="M5037">
        <v>87.9</v>
      </c>
      <c r="N5037">
        <v>1.9870000000000001</v>
      </c>
    </row>
    <row r="5038" spans="1:14" x14ac:dyDescent="0.25">
      <c r="A5038" s="7">
        <v>822541</v>
      </c>
      <c r="B5038" s="7">
        <f t="shared" si="234"/>
        <v>0</v>
      </c>
      <c r="C5038" s="7">
        <f t="shared" si="235"/>
        <v>1</v>
      </c>
      <c r="D5038" s="7">
        <f t="shared" si="236"/>
        <v>1</v>
      </c>
      <c r="E5038" s="7">
        <v>821885</v>
      </c>
      <c r="F5038" t="s">
        <v>139</v>
      </c>
      <c r="G5038" t="s">
        <v>143</v>
      </c>
      <c r="H5038" s="7">
        <v>2</v>
      </c>
      <c r="I5038" s="7" t="s">
        <v>148</v>
      </c>
      <c r="J5038" t="s">
        <v>11</v>
      </c>
      <c r="K5038">
        <v>58.2</v>
      </c>
      <c r="L5038">
        <v>3</v>
      </c>
      <c r="M5038">
        <v>87.9</v>
      </c>
      <c r="N5038">
        <v>1.9870000000000001</v>
      </c>
    </row>
    <row r="5039" spans="1:14" x14ac:dyDescent="0.25">
      <c r="A5039" s="7">
        <v>822543</v>
      </c>
      <c r="B5039" s="7">
        <f t="shared" si="234"/>
        <v>1</v>
      </c>
      <c r="C5039" s="7">
        <f t="shared" si="235"/>
        <v>0</v>
      </c>
      <c r="D5039" s="7">
        <f t="shared" si="236"/>
        <v>1</v>
      </c>
      <c r="E5039" s="7">
        <v>821885</v>
      </c>
      <c r="F5039" t="s">
        <v>139</v>
      </c>
      <c r="G5039" t="s">
        <v>143</v>
      </c>
      <c r="H5039" s="7">
        <v>2</v>
      </c>
      <c r="I5039" s="7" t="s">
        <v>148</v>
      </c>
      <c r="J5039" t="s">
        <v>11</v>
      </c>
      <c r="K5039">
        <v>60.8</v>
      </c>
      <c r="L5039">
        <v>2</v>
      </c>
      <c r="M5039">
        <v>113.6</v>
      </c>
      <c r="N5039">
        <v>1.9870000000000001</v>
      </c>
    </row>
    <row r="5040" spans="1:14" x14ac:dyDescent="0.25">
      <c r="A5040" s="7">
        <v>822543</v>
      </c>
      <c r="B5040" s="7">
        <f t="shared" si="234"/>
        <v>1</v>
      </c>
      <c r="C5040" s="7">
        <f t="shared" si="235"/>
        <v>1</v>
      </c>
      <c r="D5040" s="7">
        <f t="shared" si="236"/>
        <v>2</v>
      </c>
      <c r="E5040" s="7">
        <v>821885</v>
      </c>
      <c r="F5040" t="s">
        <v>139</v>
      </c>
      <c r="G5040" t="s">
        <v>143</v>
      </c>
      <c r="H5040" s="7">
        <v>2</v>
      </c>
      <c r="I5040" s="7" t="s">
        <v>148</v>
      </c>
      <c r="J5040" t="s">
        <v>11</v>
      </c>
      <c r="K5040">
        <v>60.8</v>
      </c>
      <c r="L5040">
        <v>2</v>
      </c>
      <c r="M5040">
        <v>113.6</v>
      </c>
      <c r="N5040">
        <v>1.9870000000000001</v>
      </c>
    </row>
    <row r="5041" spans="1:14" x14ac:dyDescent="0.25">
      <c r="A5041" s="7">
        <v>822543</v>
      </c>
      <c r="B5041" s="7">
        <f t="shared" si="234"/>
        <v>1</v>
      </c>
      <c r="C5041" s="7">
        <f t="shared" si="235"/>
        <v>1</v>
      </c>
      <c r="D5041" s="7">
        <f t="shared" si="236"/>
        <v>2</v>
      </c>
      <c r="E5041" s="7">
        <v>821885</v>
      </c>
      <c r="F5041" t="s">
        <v>139</v>
      </c>
      <c r="G5041" t="s">
        <v>143</v>
      </c>
      <c r="H5041" s="7">
        <v>2</v>
      </c>
      <c r="I5041" s="7" t="s">
        <v>148</v>
      </c>
      <c r="J5041" t="s">
        <v>11</v>
      </c>
      <c r="K5041">
        <v>60.8</v>
      </c>
      <c r="L5041">
        <v>2</v>
      </c>
      <c r="M5041">
        <v>113.6</v>
      </c>
      <c r="N5041">
        <v>1.9870000000000001</v>
      </c>
    </row>
    <row r="5042" spans="1:14" x14ac:dyDescent="0.25">
      <c r="A5042" s="7">
        <v>822543</v>
      </c>
      <c r="B5042" s="7">
        <f t="shared" si="234"/>
        <v>0</v>
      </c>
      <c r="C5042" s="7">
        <f t="shared" si="235"/>
        <v>1</v>
      </c>
      <c r="D5042" s="7">
        <f t="shared" si="236"/>
        <v>1</v>
      </c>
      <c r="E5042" s="7">
        <v>821885</v>
      </c>
      <c r="F5042" t="s">
        <v>139</v>
      </c>
      <c r="G5042" t="s">
        <v>143</v>
      </c>
      <c r="H5042" s="7">
        <v>2</v>
      </c>
      <c r="I5042" s="7" t="s">
        <v>148</v>
      </c>
      <c r="J5042" t="s">
        <v>11</v>
      </c>
      <c r="K5042">
        <v>60.8</v>
      </c>
      <c r="L5042">
        <v>2</v>
      </c>
      <c r="M5042">
        <v>113.6</v>
      </c>
      <c r="N5042">
        <v>1.9870000000000001</v>
      </c>
    </row>
    <row r="5043" spans="1:14" x14ac:dyDescent="0.25">
      <c r="A5043" s="7">
        <v>822544</v>
      </c>
      <c r="B5043" s="7">
        <f t="shared" si="234"/>
        <v>1</v>
      </c>
      <c r="C5043" s="7">
        <f t="shared" si="235"/>
        <v>0</v>
      </c>
      <c r="D5043" s="7">
        <f t="shared" si="236"/>
        <v>1</v>
      </c>
      <c r="E5043" s="7">
        <v>821885</v>
      </c>
      <c r="F5043" t="s">
        <v>139</v>
      </c>
      <c r="G5043" t="s">
        <v>143</v>
      </c>
      <c r="H5043" s="7">
        <v>2</v>
      </c>
      <c r="I5043" s="7" t="s">
        <v>148</v>
      </c>
      <c r="J5043" t="s">
        <v>11</v>
      </c>
      <c r="K5043">
        <v>51.5</v>
      </c>
      <c r="L5043">
        <v>2</v>
      </c>
      <c r="M5043">
        <v>103.9</v>
      </c>
      <c r="N5043">
        <v>1.9870000000000001</v>
      </c>
    </row>
    <row r="5044" spans="1:14" x14ac:dyDescent="0.25">
      <c r="A5044" s="7">
        <v>822544</v>
      </c>
      <c r="B5044" s="7">
        <f t="shared" si="234"/>
        <v>1</v>
      </c>
      <c r="C5044" s="7">
        <f t="shared" si="235"/>
        <v>1</v>
      </c>
      <c r="D5044" s="7">
        <f t="shared" si="236"/>
        <v>2</v>
      </c>
      <c r="E5044" s="7">
        <v>821885</v>
      </c>
      <c r="F5044" t="s">
        <v>139</v>
      </c>
      <c r="G5044" t="s">
        <v>143</v>
      </c>
      <c r="H5044" s="7">
        <v>2</v>
      </c>
      <c r="I5044" s="7" t="s">
        <v>148</v>
      </c>
      <c r="J5044" t="s">
        <v>11</v>
      </c>
      <c r="K5044">
        <v>51.5</v>
      </c>
      <c r="L5044">
        <v>2</v>
      </c>
      <c r="M5044">
        <v>103.9</v>
      </c>
      <c r="N5044">
        <v>1.9870000000000001</v>
      </c>
    </row>
    <row r="5045" spans="1:14" x14ac:dyDescent="0.25">
      <c r="A5045" s="7">
        <v>822544</v>
      </c>
      <c r="B5045" s="7">
        <f t="shared" si="234"/>
        <v>1</v>
      </c>
      <c r="C5045" s="7">
        <f t="shared" si="235"/>
        <v>1</v>
      </c>
      <c r="D5045" s="7">
        <f t="shared" si="236"/>
        <v>2</v>
      </c>
      <c r="E5045" s="7">
        <v>821885</v>
      </c>
      <c r="F5045" t="s">
        <v>139</v>
      </c>
      <c r="G5045" t="s">
        <v>143</v>
      </c>
      <c r="H5045" s="7">
        <v>2</v>
      </c>
      <c r="I5045" s="7" t="s">
        <v>148</v>
      </c>
      <c r="J5045" t="s">
        <v>11</v>
      </c>
      <c r="K5045">
        <v>51.5</v>
      </c>
      <c r="L5045">
        <v>2</v>
      </c>
      <c r="M5045">
        <v>103.9</v>
      </c>
      <c r="N5045">
        <v>1.9870000000000001</v>
      </c>
    </row>
    <row r="5046" spans="1:14" x14ac:dyDescent="0.25">
      <c r="A5046" s="7">
        <v>822544</v>
      </c>
      <c r="B5046" s="7">
        <f t="shared" si="234"/>
        <v>0</v>
      </c>
      <c r="C5046" s="7">
        <f t="shared" si="235"/>
        <v>1</v>
      </c>
      <c r="D5046" s="7">
        <f t="shared" si="236"/>
        <v>1</v>
      </c>
      <c r="E5046" s="7">
        <v>821885</v>
      </c>
      <c r="F5046" t="s">
        <v>139</v>
      </c>
      <c r="G5046" t="s">
        <v>143</v>
      </c>
      <c r="H5046" s="7">
        <v>2</v>
      </c>
      <c r="I5046" s="7" t="s">
        <v>148</v>
      </c>
      <c r="J5046" t="s">
        <v>11</v>
      </c>
      <c r="K5046">
        <v>51.5</v>
      </c>
      <c r="L5046">
        <v>2</v>
      </c>
      <c r="M5046">
        <v>103.9</v>
      </c>
      <c r="N5046">
        <v>1.9870000000000001</v>
      </c>
    </row>
    <row r="5047" spans="1:14" x14ac:dyDescent="0.25">
      <c r="A5047" s="7">
        <v>822545</v>
      </c>
      <c r="B5047" s="7">
        <f t="shared" si="234"/>
        <v>1</v>
      </c>
      <c r="C5047" s="7">
        <f t="shared" si="235"/>
        <v>0</v>
      </c>
      <c r="D5047" s="7">
        <f t="shared" si="236"/>
        <v>1</v>
      </c>
      <c r="E5047" s="7">
        <v>821885</v>
      </c>
      <c r="F5047" t="s">
        <v>139</v>
      </c>
      <c r="G5047" t="s">
        <v>143</v>
      </c>
      <c r="H5047" s="7">
        <v>2</v>
      </c>
      <c r="I5047" s="7" t="s">
        <v>148</v>
      </c>
      <c r="J5047" t="s">
        <v>11</v>
      </c>
      <c r="K5047">
        <v>14.1</v>
      </c>
      <c r="L5047">
        <v>1</v>
      </c>
      <c r="M5047">
        <v>142</v>
      </c>
      <c r="N5047">
        <v>1.9870000000000001</v>
      </c>
    </row>
    <row r="5048" spans="1:14" x14ac:dyDescent="0.25">
      <c r="A5048" s="7">
        <v>822545</v>
      </c>
      <c r="B5048" s="7">
        <f t="shared" si="234"/>
        <v>1</v>
      </c>
      <c r="C5048" s="7">
        <f t="shared" si="235"/>
        <v>1</v>
      </c>
      <c r="D5048" s="7">
        <f t="shared" si="236"/>
        <v>2</v>
      </c>
      <c r="E5048" s="7">
        <v>821885</v>
      </c>
      <c r="F5048" t="s">
        <v>139</v>
      </c>
      <c r="G5048" t="s">
        <v>143</v>
      </c>
      <c r="H5048" s="7">
        <v>2</v>
      </c>
      <c r="I5048" s="7" t="s">
        <v>148</v>
      </c>
      <c r="J5048" t="s">
        <v>11</v>
      </c>
      <c r="K5048">
        <v>14.1</v>
      </c>
      <c r="L5048">
        <v>1</v>
      </c>
      <c r="M5048">
        <v>142</v>
      </c>
      <c r="N5048">
        <v>1.9870000000000001</v>
      </c>
    </row>
    <row r="5049" spans="1:14" x14ac:dyDescent="0.25">
      <c r="A5049" s="7">
        <v>822545</v>
      </c>
      <c r="B5049" s="7">
        <f t="shared" si="234"/>
        <v>1</v>
      </c>
      <c r="C5049" s="7">
        <f t="shared" si="235"/>
        <v>1</v>
      </c>
      <c r="D5049" s="7">
        <f t="shared" si="236"/>
        <v>2</v>
      </c>
      <c r="E5049" s="7">
        <v>821885</v>
      </c>
      <c r="F5049" t="s">
        <v>139</v>
      </c>
      <c r="G5049" t="s">
        <v>143</v>
      </c>
      <c r="H5049" s="7">
        <v>2</v>
      </c>
      <c r="I5049" s="7" t="s">
        <v>148</v>
      </c>
      <c r="J5049" t="s">
        <v>11</v>
      </c>
      <c r="K5049">
        <v>14.1</v>
      </c>
      <c r="L5049">
        <v>1</v>
      </c>
      <c r="M5049">
        <v>142</v>
      </c>
      <c r="N5049">
        <v>1.9870000000000001</v>
      </c>
    </row>
    <row r="5050" spans="1:14" x14ac:dyDescent="0.25">
      <c r="A5050" s="7">
        <v>822545</v>
      </c>
      <c r="B5050" s="7">
        <f t="shared" si="234"/>
        <v>0</v>
      </c>
      <c r="C5050" s="7">
        <f t="shared" si="235"/>
        <v>1</v>
      </c>
      <c r="D5050" s="7">
        <f t="shared" si="236"/>
        <v>1</v>
      </c>
      <c r="E5050" s="7">
        <v>821885</v>
      </c>
      <c r="F5050" t="s">
        <v>139</v>
      </c>
      <c r="G5050" t="s">
        <v>143</v>
      </c>
      <c r="H5050" s="7">
        <v>2</v>
      </c>
      <c r="I5050" s="7" t="s">
        <v>148</v>
      </c>
      <c r="J5050" t="s">
        <v>11</v>
      </c>
      <c r="K5050">
        <v>14.1</v>
      </c>
      <c r="L5050">
        <v>1</v>
      </c>
      <c r="M5050">
        <v>142</v>
      </c>
      <c r="N5050">
        <v>1.9870000000000001</v>
      </c>
    </row>
    <row r="5051" spans="1:14" x14ac:dyDescent="0.25">
      <c r="A5051" s="7">
        <v>822546</v>
      </c>
      <c r="B5051" s="7">
        <f t="shared" si="234"/>
        <v>1</v>
      </c>
      <c r="C5051" s="7">
        <f t="shared" si="235"/>
        <v>0</v>
      </c>
      <c r="D5051" s="7">
        <f t="shared" si="236"/>
        <v>1</v>
      </c>
      <c r="E5051" s="7">
        <v>821885</v>
      </c>
      <c r="F5051" t="s">
        <v>139</v>
      </c>
      <c r="G5051" t="s">
        <v>143</v>
      </c>
      <c r="H5051" s="7">
        <v>2</v>
      </c>
      <c r="I5051" s="7" t="s">
        <v>148</v>
      </c>
      <c r="J5051" t="s">
        <v>11</v>
      </c>
      <c r="K5051">
        <v>30.1</v>
      </c>
      <c r="L5051">
        <v>1</v>
      </c>
      <c r="M5051">
        <v>142</v>
      </c>
      <c r="N5051">
        <v>1.9870000000000001</v>
      </c>
    </row>
    <row r="5052" spans="1:14" x14ac:dyDescent="0.25">
      <c r="A5052" s="7">
        <v>822546</v>
      </c>
      <c r="B5052" s="7">
        <f t="shared" si="234"/>
        <v>1</v>
      </c>
      <c r="C5052" s="7">
        <f t="shared" si="235"/>
        <v>1</v>
      </c>
      <c r="D5052" s="7">
        <f t="shared" si="236"/>
        <v>2</v>
      </c>
      <c r="E5052" s="7">
        <v>821885</v>
      </c>
      <c r="F5052" t="s">
        <v>139</v>
      </c>
      <c r="G5052" t="s">
        <v>143</v>
      </c>
      <c r="H5052" s="7">
        <v>2</v>
      </c>
      <c r="I5052" s="7" t="s">
        <v>148</v>
      </c>
      <c r="J5052" t="s">
        <v>11</v>
      </c>
      <c r="K5052">
        <v>30.1</v>
      </c>
      <c r="L5052">
        <v>1</v>
      </c>
      <c r="M5052">
        <v>142</v>
      </c>
      <c r="N5052">
        <v>1.9870000000000001</v>
      </c>
    </row>
    <row r="5053" spans="1:14" x14ac:dyDescent="0.25">
      <c r="A5053" s="7">
        <v>822546</v>
      </c>
      <c r="B5053" s="7">
        <f t="shared" si="234"/>
        <v>1</v>
      </c>
      <c r="C5053" s="7">
        <f t="shared" si="235"/>
        <v>1</v>
      </c>
      <c r="D5053" s="7">
        <f t="shared" si="236"/>
        <v>2</v>
      </c>
      <c r="E5053" s="7">
        <v>821885</v>
      </c>
      <c r="F5053" t="s">
        <v>139</v>
      </c>
      <c r="G5053" t="s">
        <v>143</v>
      </c>
      <c r="H5053" s="7">
        <v>2</v>
      </c>
      <c r="I5053" s="7" t="s">
        <v>148</v>
      </c>
      <c r="J5053" t="s">
        <v>11</v>
      </c>
      <c r="K5053">
        <v>30.1</v>
      </c>
      <c r="L5053">
        <v>1</v>
      </c>
      <c r="M5053">
        <v>142</v>
      </c>
      <c r="N5053">
        <v>1.9870000000000001</v>
      </c>
    </row>
    <row r="5054" spans="1:14" x14ac:dyDescent="0.25">
      <c r="A5054" s="7">
        <v>822546</v>
      </c>
      <c r="B5054" s="7">
        <f t="shared" si="234"/>
        <v>0</v>
      </c>
      <c r="C5054" s="7">
        <f t="shared" si="235"/>
        <v>1</v>
      </c>
      <c r="D5054" s="7">
        <f t="shared" si="236"/>
        <v>1</v>
      </c>
      <c r="E5054" s="7">
        <v>821885</v>
      </c>
      <c r="F5054" t="s">
        <v>139</v>
      </c>
      <c r="G5054" t="s">
        <v>143</v>
      </c>
      <c r="H5054" s="7">
        <v>2</v>
      </c>
      <c r="I5054" s="7" t="s">
        <v>148</v>
      </c>
      <c r="J5054" t="s">
        <v>11</v>
      </c>
      <c r="K5054">
        <v>30.1</v>
      </c>
      <c r="L5054">
        <v>1</v>
      </c>
      <c r="M5054">
        <v>142</v>
      </c>
      <c r="N5054">
        <v>1.9870000000000001</v>
      </c>
    </row>
    <row r="5055" spans="1:14" x14ac:dyDescent="0.25">
      <c r="A5055" s="7">
        <v>822547</v>
      </c>
      <c r="B5055" s="7">
        <f t="shared" si="234"/>
        <v>1</v>
      </c>
      <c r="C5055" s="7">
        <f t="shared" si="235"/>
        <v>0</v>
      </c>
      <c r="D5055" s="7">
        <f t="shared" si="236"/>
        <v>1</v>
      </c>
      <c r="E5055" s="7">
        <v>821885</v>
      </c>
      <c r="F5055" t="s">
        <v>139</v>
      </c>
      <c r="G5055" t="s">
        <v>143</v>
      </c>
      <c r="H5055" s="7">
        <v>2</v>
      </c>
      <c r="I5055" s="7" t="s">
        <v>148</v>
      </c>
      <c r="J5055" t="s">
        <v>11</v>
      </c>
      <c r="K5055">
        <v>61.2</v>
      </c>
      <c r="L5055">
        <v>3</v>
      </c>
      <c r="M5055">
        <v>87.9</v>
      </c>
      <c r="N5055">
        <v>1.9870000000000001</v>
      </c>
    </row>
    <row r="5056" spans="1:14" x14ac:dyDescent="0.25">
      <c r="A5056" s="7">
        <v>822547</v>
      </c>
      <c r="B5056" s="7">
        <f t="shared" si="234"/>
        <v>1</v>
      </c>
      <c r="C5056" s="7">
        <f t="shared" si="235"/>
        <v>1</v>
      </c>
      <c r="D5056" s="7">
        <f t="shared" si="236"/>
        <v>2</v>
      </c>
      <c r="E5056" s="7">
        <v>821885</v>
      </c>
      <c r="F5056" t="s">
        <v>139</v>
      </c>
      <c r="G5056" t="s">
        <v>143</v>
      </c>
      <c r="H5056" s="7">
        <v>2</v>
      </c>
      <c r="I5056" s="7" t="s">
        <v>148</v>
      </c>
      <c r="J5056" t="s">
        <v>11</v>
      </c>
      <c r="K5056">
        <v>61.2</v>
      </c>
      <c r="L5056">
        <v>3</v>
      </c>
      <c r="M5056">
        <v>87.9</v>
      </c>
      <c r="N5056">
        <v>1.9870000000000001</v>
      </c>
    </row>
    <row r="5057" spans="1:14" x14ac:dyDescent="0.25">
      <c r="A5057" s="7">
        <v>822547</v>
      </c>
      <c r="B5057" s="7">
        <f t="shared" si="234"/>
        <v>1</v>
      </c>
      <c r="C5057" s="7">
        <f t="shared" si="235"/>
        <v>1</v>
      </c>
      <c r="D5057" s="7">
        <f t="shared" si="236"/>
        <v>2</v>
      </c>
      <c r="E5057" s="7">
        <v>821885</v>
      </c>
      <c r="F5057" t="s">
        <v>139</v>
      </c>
      <c r="G5057" t="s">
        <v>143</v>
      </c>
      <c r="H5057" s="7">
        <v>2</v>
      </c>
      <c r="I5057" s="7" t="s">
        <v>148</v>
      </c>
      <c r="J5057" t="s">
        <v>11</v>
      </c>
      <c r="K5057">
        <v>61.2</v>
      </c>
      <c r="L5057">
        <v>3</v>
      </c>
      <c r="M5057">
        <v>87.9</v>
      </c>
      <c r="N5057">
        <v>1.9870000000000001</v>
      </c>
    </row>
    <row r="5058" spans="1:14" x14ac:dyDescent="0.25">
      <c r="A5058" s="7">
        <v>822547</v>
      </c>
      <c r="B5058" s="7">
        <f t="shared" si="234"/>
        <v>0</v>
      </c>
      <c r="C5058" s="7">
        <f t="shared" si="235"/>
        <v>1</v>
      </c>
      <c r="D5058" s="7">
        <f t="shared" si="236"/>
        <v>1</v>
      </c>
      <c r="E5058" s="7">
        <v>821885</v>
      </c>
      <c r="F5058" t="s">
        <v>139</v>
      </c>
      <c r="G5058" t="s">
        <v>143</v>
      </c>
      <c r="H5058" s="7">
        <v>2</v>
      </c>
      <c r="I5058" s="7" t="s">
        <v>148</v>
      </c>
      <c r="J5058" t="s">
        <v>11</v>
      </c>
      <c r="K5058">
        <v>61.2</v>
      </c>
      <c r="L5058">
        <v>3</v>
      </c>
      <c r="M5058">
        <v>87.9</v>
      </c>
      <c r="N5058">
        <v>1.9870000000000001</v>
      </c>
    </row>
    <row r="5059" spans="1:14" x14ac:dyDescent="0.25">
      <c r="A5059" s="7">
        <v>822548</v>
      </c>
      <c r="B5059" s="7">
        <f t="shared" ref="B5059:B5122" si="237">IF(A5059=A5060,1,0)</f>
        <v>1</v>
      </c>
      <c r="C5059" s="7">
        <f t="shared" ref="C5059:C5122" si="238">IF(A5059=A5058,1,0)</f>
        <v>0</v>
      </c>
      <c r="D5059" s="7">
        <f t="shared" ref="D5059:D5122" si="239">B5059+C5059</f>
        <v>1</v>
      </c>
      <c r="E5059" s="7">
        <v>821885</v>
      </c>
      <c r="F5059" t="s">
        <v>139</v>
      </c>
      <c r="G5059" t="s">
        <v>143</v>
      </c>
      <c r="H5059" s="7">
        <v>2</v>
      </c>
      <c r="I5059" s="7" t="s">
        <v>148</v>
      </c>
      <c r="J5059" t="s">
        <v>11</v>
      </c>
      <c r="K5059">
        <v>50.9</v>
      </c>
      <c r="L5059">
        <v>1</v>
      </c>
      <c r="M5059">
        <v>167.6</v>
      </c>
      <c r="N5059">
        <v>1.9870000000000001</v>
      </c>
    </row>
    <row r="5060" spans="1:14" x14ac:dyDescent="0.25">
      <c r="A5060" s="7">
        <v>822548</v>
      </c>
      <c r="B5060" s="7">
        <f t="shared" si="237"/>
        <v>1</v>
      </c>
      <c r="C5060" s="7">
        <f t="shared" si="238"/>
        <v>1</v>
      </c>
      <c r="D5060" s="7">
        <f t="shared" si="239"/>
        <v>2</v>
      </c>
      <c r="E5060" s="7">
        <v>821885</v>
      </c>
      <c r="F5060" t="s">
        <v>139</v>
      </c>
      <c r="G5060" t="s">
        <v>143</v>
      </c>
      <c r="H5060" s="7">
        <v>2</v>
      </c>
      <c r="I5060" s="7" t="s">
        <v>148</v>
      </c>
      <c r="J5060" t="s">
        <v>11</v>
      </c>
      <c r="K5060">
        <v>50.9</v>
      </c>
      <c r="L5060">
        <v>1</v>
      </c>
      <c r="M5060">
        <v>167.6</v>
      </c>
      <c r="N5060">
        <v>1.9870000000000001</v>
      </c>
    </row>
    <row r="5061" spans="1:14" x14ac:dyDescent="0.25">
      <c r="A5061" s="7">
        <v>822548</v>
      </c>
      <c r="B5061" s="7">
        <f t="shared" si="237"/>
        <v>1</v>
      </c>
      <c r="C5061" s="7">
        <f t="shared" si="238"/>
        <v>1</v>
      </c>
      <c r="D5061" s="7">
        <f t="shared" si="239"/>
        <v>2</v>
      </c>
      <c r="E5061" s="7">
        <v>821885</v>
      </c>
      <c r="F5061" t="s">
        <v>139</v>
      </c>
      <c r="G5061" t="s">
        <v>143</v>
      </c>
      <c r="H5061" s="7">
        <v>2</v>
      </c>
      <c r="I5061" s="7" t="s">
        <v>148</v>
      </c>
      <c r="J5061" t="s">
        <v>11</v>
      </c>
      <c r="K5061">
        <v>50.9</v>
      </c>
      <c r="L5061">
        <v>1</v>
      </c>
      <c r="M5061">
        <v>167.6</v>
      </c>
      <c r="N5061">
        <v>1.9870000000000001</v>
      </c>
    </row>
    <row r="5062" spans="1:14" x14ac:dyDescent="0.25">
      <c r="A5062" s="7">
        <v>822548</v>
      </c>
      <c r="B5062" s="7">
        <f t="shared" si="237"/>
        <v>0</v>
      </c>
      <c r="C5062" s="7">
        <f t="shared" si="238"/>
        <v>1</v>
      </c>
      <c r="D5062" s="7">
        <f t="shared" si="239"/>
        <v>1</v>
      </c>
      <c r="E5062" s="7">
        <v>821885</v>
      </c>
      <c r="F5062" t="s">
        <v>139</v>
      </c>
      <c r="G5062" t="s">
        <v>143</v>
      </c>
      <c r="H5062" s="7">
        <v>2</v>
      </c>
      <c r="I5062" s="7" t="s">
        <v>148</v>
      </c>
      <c r="J5062" t="s">
        <v>11</v>
      </c>
      <c r="K5062">
        <v>50.9</v>
      </c>
      <c r="L5062">
        <v>1</v>
      </c>
      <c r="M5062">
        <v>167.6</v>
      </c>
      <c r="N5062">
        <v>1.9870000000000001</v>
      </c>
    </row>
    <row r="5063" spans="1:14" x14ac:dyDescent="0.25">
      <c r="A5063" s="7">
        <v>822549</v>
      </c>
      <c r="B5063" s="7">
        <f t="shared" si="237"/>
        <v>1</v>
      </c>
      <c r="C5063" s="7">
        <f t="shared" si="238"/>
        <v>0</v>
      </c>
      <c r="D5063" s="7">
        <f t="shared" si="239"/>
        <v>1</v>
      </c>
      <c r="E5063" s="7">
        <v>821885</v>
      </c>
      <c r="F5063" t="s">
        <v>139</v>
      </c>
      <c r="G5063" t="s">
        <v>143</v>
      </c>
      <c r="H5063" s="7">
        <v>2</v>
      </c>
      <c r="I5063" s="7" t="s">
        <v>148</v>
      </c>
      <c r="J5063" t="s">
        <v>11</v>
      </c>
      <c r="K5063">
        <v>57.8</v>
      </c>
      <c r="L5063">
        <v>2</v>
      </c>
      <c r="M5063">
        <v>113.6</v>
      </c>
      <c r="N5063">
        <v>1.9870000000000001</v>
      </c>
    </row>
    <row r="5064" spans="1:14" x14ac:dyDescent="0.25">
      <c r="A5064" s="7">
        <v>822549</v>
      </c>
      <c r="B5064" s="7">
        <f t="shared" si="237"/>
        <v>1</v>
      </c>
      <c r="C5064" s="7">
        <f t="shared" si="238"/>
        <v>1</v>
      </c>
      <c r="D5064" s="7">
        <f t="shared" si="239"/>
        <v>2</v>
      </c>
      <c r="E5064" s="7">
        <v>821885</v>
      </c>
      <c r="F5064" t="s">
        <v>139</v>
      </c>
      <c r="G5064" t="s">
        <v>143</v>
      </c>
      <c r="H5064" s="7">
        <v>2</v>
      </c>
      <c r="I5064" s="7" t="s">
        <v>148</v>
      </c>
      <c r="J5064" t="s">
        <v>11</v>
      </c>
      <c r="K5064">
        <v>57.8</v>
      </c>
      <c r="L5064">
        <v>2</v>
      </c>
      <c r="M5064">
        <v>113.6</v>
      </c>
      <c r="N5064">
        <v>1.9870000000000001</v>
      </c>
    </row>
    <row r="5065" spans="1:14" x14ac:dyDescent="0.25">
      <c r="A5065" s="7">
        <v>822549</v>
      </c>
      <c r="B5065" s="7">
        <f t="shared" si="237"/>
        <v>1</v>
      </c>
      <c r="C5065" s="7">
        <f t="shared" si="238"/>
        <v>1</v>
      </c>
      <c r="D5065" s="7">
        <f t="shared" si="239"/>
        <v>2</v>
      </c>
      <c r="E5065" s="7">
        <v>821885</v>
      </c>
      <c r="F5065" t="s">
        <v>139</v>
      </c>
      <c r="G5065" t="s">
        <v>143</v>
      </c>
      <c r="H5065" s="7">
        <v>2</v>
      </c>
      <c r="I5065" s="7" t="s">
        <v>148</v>
      </c>
      <c r="J5065" t="s">
        <v>11</v>
      </c>
      <c r="K5065">
        <v>57.8</v>
      </c>
      <c r="L5065">
        <v>2</v>
      </c>
      <c r="M5065">
        <v>113.6</v>
      </c>
      <c r="N5065">
        <v>1.9870000000000001</v>
      </c>
    </row>
    <row r="5066" spans="1:14" x14ac:dyDescent="0.25">
      <c r="A5066" s="7">
        <v>822549</v>
      </c>
      <c r="B5066" s="7">
        <f t="shared" si="237"/>
        <v>0</v>
      </c>
      <c r="C5066" s="7">
        <f t="shared" si="238"/>
        <v>1</v>
      </c>
      <c r="D5066" s="7">
        <f t="shared" si="239"/>
        <v>1</v>
      </c>
      <c r="E5066" s="7">
        <v>821885</v>
      </c>
      <c r="F5066" t="s">
        <v>139</v>
      </c>
      <c r="G5066" t="s">
        <v>143</v>
      </c>
      <c r="H5066" s="7">
        <v>2</v>
      </c>
      <c r="I5066" s="7" t="s">
        <v>148</v>
      </c>
      <c r="J5066" t="s">
        <v>11</v>
      </c>
      <c r="K5066">
        <v>57.8</v>
      </c>
      <c r="L5066">
        <v>2</v>
      </c>
      <c r="M5066">
        <v>113.6</v>
      </c>
      <c r="N5066">
        <v>1.9870000000000001</v>
      </c>
    </row>
    <row r="5067" spans="1:14" x14ac:dyDescent="0.25">
      <c r="A5067" s="7">
        <v>822550</v>
      </c>
      <c r="B5067" s="7">
        <f t="shared" si="237"/>
        <v>1</v>
      </c>
      <c r="C5067" s="7">
        <f t="shared" si="238"/>
        <v>0</v>
      </c>
      <c r="D5067" s="7">
        <f t="shared" si="239"/>
        <v>1</v>
      </c>
      <c r="E5067" s="7">
        <v>821885</v>
      </c>
      <c r="F5067" t="s">
        <v>139</v>
      </c>
      <c r="G5067" t="s">
        <v>143</v>
      </c>
      <c r="H5067" s="7">
        <v>2</v>
      </c>
      <c r="I5067" s="7" t="s">
        <v>148</v>
      </c>
      <c r="J5067" t="s">
        <v>11</v>
      </c>
      <c r="K5067">
        <v>29.8</v>
      </c>
      <c r="L5067">
        <v>1</v>
      </c>
      <c r="M5067">
        <v>142</v>
      </c>
      <c r="N5067">
        <v>1.9870000000000001</v>
      </c>
    </row>
    <row r="5068" spans="1:14" x14ac:dyDescent="0.25">
      <c r="A5068" s="7">
        <v>822550</v>
      </c>
      <c r="B5068" s="7">
        <f t="shared" si="237"/>
        <v>1</v>
      </c>
      <c r="C5068" s="7">
        <f t="shared" si="238"/>
        <v>1</v>
      </c>
      <c r="D5068" s="7">
        <f t="shared" si="239"/>
        <v>2</v>
      </c>
      <c r="E5068" s="7">
        <v>821885</v>
      </c>
      <c r="F5068" t="s">
        <v>139</v>
      </c>
      <c r="G5068" t="s">
        <v>143</v>
      </c>
      <c r="H5068" s="7">
        <v>2</v>
      </c>
      <c r="I5068" s="7" t="s">
        <v>148</v>
      </c>
      <c r="J5068" t="s">
        <v>11</v>
      </c>
      <c r="K5068">
        <v>29.8</v>
      </c>
      <c r="L5068">
        <v>1</v>
      </c>
      <c r="M5068">
        <v>142</v>
      </c>
      <c r="N5068">
        <v>1.9870000000000001</v>
      </c>
    </row>
    <row r="5069" spans="1:14" x14ac:dyDescent="0.25">
      <c r="A5069" s="7">
        <v>822550</v>
      </c>
      <c r="B5069" s="7">
        <f t="shared" si="237"/>
        <v>1</v>
      </c>
      <c r="C5069" s="7">
        <f t="shared" si="238"/>
        <v>1</v>
      </c>
      <c r="D5069" s="7">
        <f t="shared" si="239"/>
        <v>2</v>
      </c>
      <c r="E5069" s="7">
        <v>821885</v>
      </c>
      <c r="F5069" t="s">
        <v>139</v>
      </c>
      <c r="G5069" t="s">
        <v>143</v>
      </c>
      <c r="H5069" s="7">
        <v>2</v>
      </c>
      <c r="I5069" s="7" t="s">
        <v>148</v>
      </c>
      <c r="J5069" t="s">
        <v>11</v>
      </c>
      <c r="K5069">
        <v>29.8</v>
      </c>
      <c r="L5069">
        <v>1</v>
      </c>
      <c r="M5069">
        <v>142</v>
      </c>
      <c r="N5069">
        <v>1.9870000000000001</v>
      </c>
    </row>
    <row r="5070" spans="1:14" x14ac:dyDescent="0.25">
      <c r="A5070" s="7">
        <v>822550</v>
      </c>
      <c r="B5070" s="7">
        <f t="shared" si="237"/>
        <v>0</v>
      </c>
      <c r="C5070" s="7">
        <f t="shared" si="238"/>
        <v>1</v>
      </c>
      <c r="D5070" s="7">
        <f t="shared" si="239"/>
        <v>1</v>
      </c>
      <c r="E5070" s="7">
        <v>821885</v>
      </c>
      <c r="F5070" t="s">
        <v>139</v>
      </c>
      <c r="G5070" t="s">
        <v>143</v>
      </c>
      <c r="H5070" s="7">
        <v>2</v>
      </c>
      <c r="I5070" s="7" t="s">
        <v>148</v>
      </c>
      <c r="J5070" t="s">
        <v>11</v>
      </c>
      <c r="K5070">
        <v>29.8</v>
      </c>
      <c r="L5070">
        <v>1</v>
      </c>
      <c r="M5070">
        <v>142</v>
      </c>
      <c r="N5070">
        <v>1.9870000000000001</v>
      </c>
    </row>
    <row r="5071" spans="1:14" x14ac:dyDescent="0.25">
      <c r="A5071" s="7">
        <v>822551</v>
      </c>
      <c r="B5071" s="7">
        <f t="shared" si="237"/>
        <v>1</v>
      </c>
      <c r="C5071" s="7">
        <f t="shared" si="238"/>
        <v>0</v>
      </c>
      <c r="D5071" s="7">
        <f t="shared" si="239"/>
        <v>1</v>
      </c>
      <c r="E5071" s="7">
        <v>821885</v>
      </c>
      <c r="F5071" t="s">
        <v>139</v>
      </c>
      <c r="G5071" t="s">
        <v>143</v>
      </c>
      <c r="H5071" s="7">
        <v>2</v>
      </c>
      <c r="I5071" s="7" t="s">
        <v>148</v>
      </c>
      <c r="J5071" t="s">
        <v>11</v>
      </c>
      <c r="K5071">
        <v>60.8</v>
      </c>
      <c r="L5071">
        <v>1</v>
      </c>
      <c r="M5071">
        <v>183.2</v>
      </c>
      <c r="N5071">
        <v>1.9870000000000001</v>
      </c>
    </row>
    <row r="5072" spans="1:14" x14ac:dyDescent="0.25">
      <c r="A5072" s="7">
        <v>822551</v>
      </c>
      <c r="B5072" s="7">
        <f t="shared" si="237"/>
        <v>1</v>
      </c>
      <c r="C5072" s="7">
        <f t="shared" si="238"/>
        <v>1</v>
      </c>
      <c r="D5072" s="7">
        <f t="shared" si="239"/>
        <v>2</v>
      </c>
      <c r="E5072" s="7">
        <v>821885</v>
      </c>
      <c r="F5072" t="s">
        <v>139</v>
      </c>
      <c r="G5072" t="s">
        <v>143</v>
      </c>
      <c r="H5072" s="7">
        <v>2</v>
      </c>
      <c r="I5072" s="7" t="s">
        <v>148</v>
      </c>
      <c r="J5072" t="s">
        <v>11</v>
      </c>
      <c r="K5072">
        <v>60.8</v>
      </c>
      <c r="L5072">
        <v>1</v>
      </c>
      <c r="M5072">
        <v>183.2</v>
      </c>
      <c r="N5072">
        <v>1.9870000000000001</v>
      </c>
    </row>
    <row r="5073" spans="1:14" x14ac:dyDescent="0.25">
      <c r="A5073" s="7">
        <v>822551</v>
      </c>
      <c r="B5073" s="7">
        <f t="shared" si="237"/>
        <v>1</v>
      </c>
      <c r="C5073" s="7">
        <f t="shared" si="238"/>
        <v>1</v>
      </c>
      <c r="D5073" s="7">
        <f t="shared" si="239"/>
        <v>2</v>
      </c>
      <c r="E5073" s="7">
        <v>821885</v>
      </c>
      <c r="F5073" t="s">
        <v>139</v>
      </c>
      <c r="G5073" t="s">
        <v>143</v>
      </c>
      <c r="H5073" s="7">
        <v>2</v>
      </c>
      <c r="I5073" s="7" t="s">
        <v>148</v>
      </c>
      <c r="J5073" t="s">
        <v>11</v>
      </c>
      <c r="K5073">
        <v>60.8</v>
      </c>
      <c r="L5073">
        <v>1</v>
      </c>
      <c r="M5073">
        <v>183.2</v>
      </c>
      <c r="N5073">
        <v>1.9870000000000001</v>
      </c>
    </row>
    <row r="5074" spans="1:14" x14ac:dyDescent="0.25">
      <c r="A5074" s="7">
        <v>822551</v>
      </c>
      <c r="B5074" s="7">
        <f t="shared" si="237"/>
        <v>0</v>
      </c>
      <c r="C5074" s="7">
        <f t="shared" si="238"/>
        <v>1</v>
      </c>
      <c r="D5074" s="7">
        <f t="shared" si="239"/>
        <v>1</v>
      </c>
      <c r="E5074" s="7">
        <v>821885</v>
      </c>
      <c r="F5074" t="s">
        <v>139</v>
      </c>
      <c r="G5074" t="s">
        <v>143</v>
      </c>
      <c r="H5074" s="7">
        <v>2</v>
      </c>
      <c r="I5074" s="7" t="s">
        <v>148</v>
      </c>
      <c r="J5074" t="s">
        <v>11</v>
      </c>
      <c r="K5074">
        <v>60.8</v>
      </c>
      <c r="L5074">
        <v>1</v>
      </c>
      <c r="M5074">
        <v>183.2</v>
      </c>
      <c r="N5074">
        <v>1.9870000000000001</v>
      </c>
    </row>
    <row r="5075" spans="1:14" x14ac:dyDescent="0.25">
      <c r="A5075" s="7">
        <v>822553</v>
      </c>
      <c r="B5075" s="7">
        <f t="shared" si="237"/>
        <v>1</v>
      </c>
      <c r="C5075" s="7">
        <f t="shared" si="238"/>
        <v>0</v>
      </c>
      <c r="D5075" s="7">
        <f t="shared" si="239"/>
        <v>1</v>
      </c>
      <c r="E5075" s="7">
        <v>821885</v>
      </c>
      <c r="F5075" t="s">
        <v>139</v>
      </c>
      <c r="G5075" t="s">
        <v>143</v>
      </c>
      <c r="H5075" s="7">
        <v>2</v>
      </c>
      <c r="I5075" s="7" t="s">
        <v>148</v>
      </c>
      <c r="J5075" t="s">
        <v>11</v>
      </c>
      <c r="K5075">
        <v>51.1</v>
      </c>
      <c r="L5075">
        <v>2</v>
      </c>
      <c r="M5075">
        <v>103.9</v>
      </c>
      <c r="N5075">
        <v>1.9870000000000001</v>
      </c>
    </row>
    <row r="5076" spans="1:14" x14ac:dyDescent="0.25">
      <c r="A5076" s="7">
        <v>822553</v>
      </c>
      <c r="B5076" s="7">
        <f t="shared" si="237"/>
        <v>1</v>
      </c>
      <c r="C5076" s="7">
        <f t="shared" si="238"/>
        <v>1</v>
      </c>
      <c r="D5076" s="7">
        <f t="shared" si="239"/>
        <v>2</v>
      </c>
      <c r="E5076" s="7">
        <v>821885</v>
      </c>
      <c r="F5076" t="s">
        <v>139</v>
      </c>
      <c r="G5076" t="s">
        <v>143</v>
      </c>
      <c r="H5076" s="7">
        <v>2</v>
      </c>
      <c r="I5076" s="7" t="s">
        <v>148</v>
      </c>
      <c r="J5076" t="s">
        <v>11</v>
      </c>
      <c r="K5076">
        <v>51.1</v>
      </c>
      <c r="L5076">
        <v>2</v>
      </c>
      <c r="M5076">
        <v>103.9</v>
      </c>
      <c r="N5076">
        <v>1.9870000000000001</v>
      </c>
    </row>
    <row r="5077" spans="1:14" x14ac:dyDescent="0.25">
      <c r="A5077" s="7">
        <v>822553</v>
      </c>
      <c r="B5077" s="7">
        <f t="shared" si="237"/>
        <v>1</v>
      </c>
      <c r="C5077" s="7">
        <f t="shared" si="238"/>
        <v>1</v>
      </c>
      <c r="D5077" s="7">
        <f t="shared" si="239"/>
        <v>2</v>
      </c>
      <c r="E5077" s="7">
        <v>821885</v>
      </c>
      <c r="F5077" t="s">
        <v>139</v>
      </c>
      <c r="G5077" t="s">
        <v>143</v>
      </c>
      <c r="H5077" s="7">
        <v>2</v>
      </c>
      <c r="I5077" s="7" t="s">
        <v>148</v>
      </c>
      <c r="J5077" t="s">
        <v>11</v>
      </c>
      <c r="K5077">
        <v>51.1</v>
      </c>
      <c r="L5077">
        <v>2</v>
      </c>
      <c r="M5077">
        <v>103.9</v>
      </c>
      <c r="N5077">
        <v>1.9870000000000001</v>
      </c>
    </row>
    <row r="5078" spans="1:14" x14ac:dyDescent="0.25">
      <c r="A5078" s="7">
        <v>822553</v>
      </c>
      <c r="B5078" s="7">
        <f t="shared" si="237"/>
        <v>0</v>
      </c>
      <c r="C5078" s="7">
        <f t="shared" si="238"/>
        <v>1</v>
      </c>
      <c r="D5078" s="7">
        <f t="shared" si="239"/>
        <v>1</v>
      </c>
      <c r="E5078" s="7">
        <v>821885</v>
      </c>
      <c r="F5078" t="s">
        <v>139</v>
      </c>
      <c r="G5078" t="s">
        <v>143</v>
      </c>
      <c r="H5078" s="7">
        <v>2</v>
      </c>
      <c r="I5078" s="7" t="s">
        <v>148</v>
      </c>
      <c r="J5078" t="s">
        <v>11</v>
      </c>
      <c r="K5078">
        <v>51.1</v>
      </c>
      <c r="L5078">
        <v>2</v>
      </c>
      <c r="M5078">
        <v>103.9</v>
      </c>
      <c r="N5078">
        <v>1.9870000000000001</v>
      </c>
    </row>
    <row r="5079" spans="1:14" x14ac:dyDescent="0.25">
      <c r="A5079" s="7">
        <v>822554</v>
      </c>
      <c r="B5079" s="7">
        <f t="shared" si="237"/>
        <v>1</v>
      </c>
      <c r="C5079" s="7">
        <f t="shared" si="238"/>
        <v>0</v>
      </c>
      <c r="D5079" s="7">
        <f t="shared" si="239"/>
        <v>1</v>
      </c>
      <c r="E5079" s="7">
        <v>821885</v>
      </c>
      <c r="F5079" t="s">
        <v>139</v>
      </c>
      <c r="G5079" t="s">
        <v>143</v>
      </c>
      <c r="H5079" s="7">
        <v>2</v>
      </c>
      <c r="I5079" s="7" t="s">
        <v>148</v>
      </c>
      <c r="J5079" t="s">
        <v>11</v>
      </c>
      <c r="K5079">
        <v>41.3</v>
      </c>
      <c r="L5079">
        <v>1</v>
      </c>
      <c r="M5079">
        <v>167.6</v>
      </c>
      <c r="N5079">
        <v>1.9870000000000001</v>
      </c>
    </row>
    <row r="5080" spans="1:14" x14ac:dyDescent="0.25">
      <c r="A5080" s="7">
        <v>822554</v>
      </c>
      <c r="B5080" s="7">
        <f t="shared" si="237"/>
        <v>1</v>
      </c>
      <c r="C5080" s="7">
        <f t="shared" si="238"/>
        <v>1</v>
      </c>
      <c r="D5080" s="7">
        <f t="shared" si="239"/>
        <v>2</v>
      </c>
      <c r="E5080" s="7">
        <v>821885</v>
      </c>
      <c r="F5080" t="s">
        <v>139</v>
      </c>
      <c r="G5080" t="s">
        <v>143</v>
      </c>
      <c r="H5080" s="7">
        <v>2</v>
      </c>
      <c r="I5080" s="7" t="s">
        <v>148</v>
      </c>
      <c r="J5080" t="s">
        <v>11</v>
      </c>
      <c r="K5080">
        <v>41.3</v>
      </c>
      <c r="L5080">
        <v>1</v>
      </c>
      <c r="M5080">
        <v>167.6</v>
      </c>
      <c r="N5080">
        <v>1.9870000000000001</v>
      </c>
    </row>
    <row r="5081" spans="1:14" x14ac:dyDescent="0.25">
      <c r="A5081" s="7">
        <v>822554</v>
      </c>
      <c r="B5081" s="7">
        <f t="shared" si="237"/>
        <v>1</v>
      </c>
      <c r="C5081" s="7">
        <f t="shared" si="238"/>
        <v>1</v>
      </c>
      <c r="D5081" s="7">
        <f t="shared" si="239"/>
        <v>2</v>
      </c>
      <c r="E5081" s="7">
        <v>821885</v>
      </c>
      <c r="F5081" t="s">
        <v>139</v>
      </c>
      <c r="G5081" t="s">
        <v>143</v>
      </c>
      <c r="H5081" s="7">
        <v>2</v>
      </c>
      <c r="I5081" s="7" t="s">
        <v>148</v>
      </c>
      <c r="J5081" t="s">
        <v>11</v>
      </c>
      <c r="K5081">
        <v>41.3</v>
      </c>
      <c r="L5081">
        <v>1</v>
      </c>
      <c r="M5081">
        <v>167.6</v>
      </c>
      <c r="N5081">
        <v>1.9870000000000001</v>
      </c>
    </row>
    <row r="5082" spans="1:14" x14ac:dyDescent="0.25">
      <c r="A5082" s="7">
        <v>822554</v>
      </c>
      <c r="B5082" s="7">
        <f t="shared" si="237"/>
        <v>0</v>
      </c>
      <c r="C5082" s="7">
        <f t="shared" si="238"/>
        <v>1</v>
      </c>
      <c r="D5082" s="7">
        <f t="shared" si="239"/>
        <v>1</v>
      </c>
      <c r="E5082" s="7">
        <v>821885</v>
      </c>
      <c r="F5082" t="s">
        <v>139</v>
      </c>
      <c r="G5082" t="s">
        <v>143</v>
      </c>
      <c r="H5082" s="7">
        <v>2</v>
      </c>
      <c r="I5082" s="7" t="s">
        <v>148</v>
      </c>
      <c r="J5082" t="s">
        <v>11</v>
      </c>
      <c r="K5082">
        <v>41.3</v>
      </c>
      <c r="L5082">
        <v>1</v>
      </c>
      <c r="M5082">
        <v>167.6</v>
      </c>
      <c r="N5082">
        <v>1.9870000000000001</v>
      </c>
    </row>
    <row r="5083" spans="1:14" x14ac:dyDescent="0.25">
      <c r="A5083" s="7">
        <v>822555</v>
      </c>
      <c r="B5083" s="7">
        <f t="shared" si="237"/>
        <v>1</v>
      </c>
      <c r="C5083" s="7">
        <f t="shared" si="238"/>
        <v>0</v>
      </c>
      <c r="D5083" s="7">
        <f t="shared" si="239"/>
        <v>1</v>
      </c>
      <c r="E5083" s="7">
        <v>821885</v>
      </c>
      <c r="F5083" t="s">
        <v>139</v>
      </c>
      <c r="G5083" t="s">
        <v>143</v>
      </c>
      <c r="H5083" s="7">
        <v>2</v>
      </c>
      <c r="I5083" s="7" t="s">
        <v>148</v>
      </c>
      <c r="J5083" t="s">
        <v>11</v>
      </c>
      <c r="K5083">
        <v>51.3</v>
      </c>
      <c r="L5083">
        <v>1</v>
      </c>
      <c r="M5083">
        <v>167.6</v>
      </c>
      <c r="N5083">
        <v>1.9870000000000001</v>
      </c>
    </row>
    <row r="5084" spans="1:14" x14ac:dyDescent="0.25">
      <c r="A5084" s="7">
        <v>822555</v>
      </c>
      <c r="B5084" s="7">
        <f t="shared" si="237"/>
        <v>1</v>
      </c>
      <c r="C5084" s="7">
        <f t="shared" si="238"/>
        <v>1</v>
      </c>
      <c r="D5084" s="7">
        <f t="shared" si="239"/>
        <v>2</v>
      </c>
      <c r="E5084" s="7">
        <v>821885</v>
      </c>
      <c r="F5084" t="s">
        <v>139</v>
      </c>
      <c r="G5084" t="s">
        <v>143</v>
      </c>
      <c r="H5084" s="7">
        <v>2</v>
      </c>
      <c r="I5084" s="7" t="s">
        <v>148</v>
      </c>
      <c r="J5084" t="s">
        <v>11</v>
      </c>
      <c r="K5084">
        <v>51.3</v>
      </c>
      <c r="L5084">
        <v>1</v>
      </c>
      <c r="M5084">
        <v>167.6</v>
      </c>
      <c r="N5084">
        <v>1.9870000000000001</v>
      </c>
    </row>
    <row r="5085" spans="1:14" x14ac:dyDescent="0.25">
      <c r="A5085" s="7">
        <v>822555</v>
      </c>
      <c r="B5085" s="7">
        <f t="shared" si="237"/>
        <v>1</v>
      </c>
      <c r="C5085" s="7">
        <f t="shared" si="238"/>
        <v>1</v>
      </c>
      <c r="D5085" s="7">
        <f t="shared" si="239"/>
        <v>2</v>
      </c>
      <c r="E5085" s="7">
        <v>821885</v>
      </c>
      <c r="F5085" t="s">
        <v>139</v>
      </c>
      <c r="G5085" t="s">
        <v>143</v>
      </c>
      <c r="H5085" s="7">
        <v>2</v>
      </c>
      <c r="I5085" s="7" t="s">
        <v>148</v>
      </c>
      <c r="J5085" t="s">
        <v>11</v>
      </c>
      <c r="K5085">
        <v>51.3</v>
      </c>
      <c r="L5085">
        <v>1</v>
      </c>
      <c r="M5085">
        <v>167.6</v>
      </c>
      <c r="N5085">
        <v>1.9870000000000001</v>
      </c>
    </row>
    <row r="5086" spans="1:14" x14ac:dyDescent="0.25">
      <c r="A5086" s="7">
        <v>822555</v>
      </c>
      <c r="B5086" s="7">
        <f t="shared" si="237"/>
        <v>0</v>
      </c>
      <c r="C5086" s="7">
        <f t="shared" si="238"/>
        <v>1</v>
      </c>
      <c r="D5086" s="7">
        <f t="shared" si="239"/>
        <v>1</v>
      </c>
      <c r="E5086" s="7">
        <v>821885</v>
      </c>
      <c r="F5086" t="s">
        <v>139</v>
      </c>
      <c r="G5086" t="s">
        <v>143</v>
      </c>
      <c r="H5086" s="7">
        <v>2</v>
      </c>
      <c r="I5086" s="7" t="s">
        <v>148</v>
      </c>
      <c r="J5086" t="s">
        <v>11</v>
      </c>
      <c r="K5086">
        <v>51.3</v>
      </c>
      <c r="L5086">
        <v>1</v>
      </c>
      <c r="M5086">
        <v>167.6</v>
      </c>
      <c r="N5086">
        <v>1.9870000000000001</v>
      </c>
    </row>
    <row r="5087" spans="1:14" x14ac:dyDescent="0.25">
      <c r="A5087" s="7">
        <v>822557</v>
      </c>
      <c r="B5087" s="7">
        <f t="shared" si="237"/>
        <v>1</v>
      </c>
      <c r="C5087" s="7">
        <f t="shared" si="238"/>
        <v>0</v>
      </c>
      <c r="D5087" s="7">
        <f t="shared" si="239"/>
        <v>1</v>
      </c>
      <c r="E5087" s="7">
        <v>821885</v>
      </c>
      <c r="F5087" t="s">
        <v>139</v>
      </c>
      <c r="G5087" t="s">
        <v>143</v>
      </c>
      <c r="H5087" s="7">
        <v>2</v>
      </c>
      <c r="I5087" s="7" t="s">
        <v>148</v>
      </c>
      <c r="J5087" t="s">
        <v>11</v>
      </c>
      <c r="K5087">
        <v>30.6</v>
      </c>
      <c r="L5087">
        <v>1</v>
      </c>
      <c r="M5087">
        <v>142</v>
      </c>
      <c r="N5087">
        <v>1.9870000000000001</v>
      </c>
    </row>
    <row r="5088" spans="1:14" x14ac:dyDescent="0.25">
      <c r="A5088" s="7">
        <v>822557</v>
      </c>
      <c r="B5088" s="7">
        <f t="shared" si="237"/>
        <v>1</v>
      </c>
      <c r="C5088" s="7">
        <f t="shared" si="238"/>
        <v>1</v>
      </c>
      <c r="D5088" s="7">
        <f t="shared" si="239"/>
        <v>2</v>
      </c>
      <c r="E5088" s="7">
        <v>821885</v>
      </c>
      <c r="F5088" t="s">
        <v>139</v>
      </c>
      <c r="G5088" t="s">
        <v>143</v>
      </c>
      <c r="H5088" s="7">
        <v>2</v>
      </c>
      <c r="I5088" s="7" t="s">
        <v>148</v>
      </c>
      <c r="J5088" t="s">
        <v>11</v>
      </c>
      <c r="K5088">
        <v>30.6</v>
      </c>
      <c r="L5088">
        <v>1</v>
      </c>
      <c r="M5088">
        <v>142</v>
      </c>
      <c r="N5088">
        <v>1.9870000000000001</v>
      </c>
    </row>
    <row r="5089" spans="1:14" x14ac:dyDescent="0.25">
      <c r="A5089" s="7">
        <v>822557</v>
      </c>
      <c r="B5089" s="7">
        <f t="shared" si="237"/>
        <v>1</v>
      </c>
      <c r="C5089" s="7">
        <f t="shared" si="238"/>
        <v>1</v>
      </c>
      <c r="D5089" s="7">
        <f t="shared" si="239"/>
        <v>2</v>
      </c>
      <c r="E5089" s="7">
        <v>821885</v>
      </c>
      <c r="F5089" t="s">
        <v>139</v>
      </c>
      <c r="G5089" t="s">
        <v>143</v>
      </c>
      <c r="H5089" s="7">
        <v>2</v>
      </c>
      <c r="I5089" s="7" t="s">
        <v>148</v>
      </c>
      <c r="J5089" t="s">
        <v>11</v>
      </c>
      <c r="K5089">
        <v>30.6</v>
      </c>
      <c r="L5089">
        <v>1</v>
      </c>
      <c r="M5089">
        <v>142</v>
      </c>
      <c r="N5089">
        <v>1.9870000000000001</v>
      </c>
    </row>
    <row r="5090" spans="1:14" x14ac:dyDescent="0.25">
      <c r="A5090" s="7">
        <v>822557</v>
      </c>
      <c r="B5090" s="7">
        <f t="shared" si="237"/>
        <v>0</v>
      </c>
      <c r="C5090" s="7">
        <f t="shared" si="238"/>
        <v>1</v>
      </c>
      <c r="D5090" s="7">
        <f t="shared" si="239"/>
        <v>1</v>
      </c>
      <c r="E5090" s="7">
        <v>821885</v>
      </c>
      <c r="F5090" t="s">
        <v>139</v>
      </c>
      <c r="G5090" t="s">
        <v>143</v>
      </c>
      <c r="H5090" s="7">
        <v>2</v>
      </c>
      <c r="I5090" s="7" t="s">
        <v>148</v>
      </c>
      <c r="J5090" t="s">
        <v>11</v>
      </c>
      <c r="K5090">
        <v>30.6</v>
      </c>
      <c r="L5090">
        <v>1</v>
      </c>
      <c r="M5090">
        <v>142</v>
      </c>
      <c r="N5090">
        <v>1.9870000000000001</v>
      </c>
    </row>
    <row r="5091" spans="1:14" x14ac:dyDescent="0.25">
      <c r="A5091" s="7">
        <v>822558</v>
      </c>
      <c r="B5091" s="7">
        <f t="shared" si="237"/>
        <v>1</v>
      </c>
      <c r="C5091" s="7">
        <f t="shared" si="238"/>
        <v>0</v>
      </c>
      <c r="D5091" s="7">
        <f t="shared" si="239"/>
        <v>1</v>
      </c>
      <c r="E5091" s="7">
        <v>821885</v>
      </c>
      <c r="F5091" t="s">
        <v>139</v>
      </c>
      <c r="G5091" t="s">
        <v>143</v>
      </c>
      <c r="H5091" s="7">
        <v>2</v>
      </c>
      <c r="I5091" s="7" t="s">
        <v>148</v>
      </c>
      <c r="J5091" t="s">
        <v>11</v>
      </c>
      <c r="K5091">
        <v>59.2</v>
      </c>
      <c r="L5091">
        <v>3</v>
      </c>
      <c r="M5091">
        <v>87.9</v>
      </c>
      <c r="N5091">
        <v>1.9870000000000001</v>
      </c>
    </row>
    <row r="5092" spans="1:14" x14ac:dyDescent="0.25">
      <c r="A5092" s="7">
        <v>822558</v>
      </c>
      <c r="B5092" s="7">
        <f t="shared" si="237"/>
        <v>1</v>
      </c>
      <c r="C5092" s="7">
        <f t="shared" si="238"/>
        <v>1</v>
      </c>
      <c r="D5092" s="7">
        <f t="shared" si="239"/>
        <v>2</v>
      </c>
      <c r="E5092" s="7">
        <v>821885</v>
      </c>
      <c r="F5092" t="s">
        <v>139</v>
      </c>
      <c r="G5092" t="s">
        <v>143</v>
      </c>
      <c r="H5092" s="7">
        <v>2</v>
      </c>
      <c r="I5092" s="7" t="s">
        <v>148</v>
      </c>
      <c r="J5092" t="s">
        <v>11</v>
      </c>
      <c r="K5092">
        <v>59.2</v>
      </c>
      <c r="L5092">
        <v>3</v>
      </c>
      <c r="M5092">
        <v>87.9</v>
      </c>
      <c r="N5092">
        <v>1.9870000000000001</v>
      </c>
    </row>
    <row r="5093" spans="1:14" x14ac:dyDescent="0.25">
      <c r="A5093" s="7">
        <v>822558</v>
      </c>
      <c r="B5093" s="7">
        <f t="shared" si="237"/>
        <v>1</v>
      </c>
      <c r="C5093" s="7">
        <f t="shared" si="238"/>
        <v>1</v>
      </c>
      <c r="D5093" s="7">
        <f t="shared" si="239"/>
        <v>2</v>
      </c>
      <c r="E5093" s="7">
        <v>821885</v>
      </c>
      <c r="F5093" t="s">
        <v>139</v>
      </c>
      <c r="G5093" t="s">
        <v>143</v>
      </c>
      <c r="H5093" s="7">
        <v>2</v>
      </c>
      <c r="I5093" s="7" t="s">
        <v>148</v>
      </c>
      <c r="J5093" t="s">
        <v>11</v>
      </c>
      <c r="K5093">
        <v>59.2</v>
      </c>
      <c r="L5093">
        <v>3</v>
      </c>
      <c r="M5093">
        <v>87.9</v>
      </c>
      <c r="N5093">
        <v>1.9870000000000001</v>
      </c>
    </row>
    <row r="5094" spans="1:14" x14ac:dyDescent="0.25">
      <c r="A5094" s="7">
        <v>822558</v>
      </c>
      <c r="B5094" s="7">
        <f t="shared" si="237"/>
        <v>0</v>
      </c>
      <c r="C5094" s="7">
        <f t="shared" si="238"/>
        <v>1</v>
      </c>
      <c r="D5094" s="7">
        <f t="shared" si="239"/>
        <v>1</v>
      </c>
      <c r="E5094" s="7">
        <v>821885</v>
      </c>
      <c r="F5094" t="s">
        <v>139</v>
      </c>
      <c r="G5094" t="s">
        <v>143</v>
      </c>
      <c r="H5094" s="7">
        <v>2</v>
      </c>
      <c r="I5094" s="7" t="s">
        <v>148</v>
      </c>
      <c r="J5094" t="s">
        <v>11</v>
      </c>
      <c r="K5094">
        <v>59.2</v>
      </c>
      <c r="L5094">
        <v>3</v>
      </c>
      <c r="M5094">
        <v>87.9</v>
      </c>
      <c r="N5094">
        <v>1.9870000000000001</v>
      </c>
    </row>
    <row r="5095" spans="1:14" x14ac:dyDescent="0.25">
      <c r="A5095" s="7">
        <v>822559</v>
      </c>
      <c r="B5095" s="7">
        <f t="shared" si="237"/>
        <v>1</v>
      </c>
      <c r="C5095" s="7">
        <f t="shared" si="238"/>
        <v>0</v>
      </c>
      <c r="D5095" s="7">
        <f t="shared" si="239"/>
        <v>1</v>
      </c>
      <c r="E5095" s="7">
        <v>821885</v>
      </c>
      <c r="F5095" t="s">
        <v>139</v>
      </c>
      <c r="G5095" t="s">
        <v>143</v>
      </c>
      <c r="H5095" s="7">
        <v>2</v>
      </c>
      <c r="I5095" s="7" t="s">
        <v>148</v>
      </c>
      <c r="J5095" t="s">
        <v>11</v>
      </c>
      <c r="K5095">
        <v>41</v>
      </c>
      <c r="L5095">
        <v>1</v>
      </c>
      <c r="M5095">
        <v>142</v>
      </c>
      <c r="N5095">
        <v>1.9870000000000001</v>
      </c>
    </row>
    <row r="5096" spans="1:14" x14ac:dyDescent="0.25">
      <c r="A5096" s="7">
        <v>822559</v>
      </c>
      <c r="B5096" s="7">
        <f t="shared" si="237"/>
        <v>1</v>
      </c>
      <c r="C5096" s="7">
        <f t="shared" si="238"/>
        <v>1</v>
      </c>
      <c r="D5096" s="7">
        <f t="shared" si="239"/>
        <v>2</v>
      </c>
      <c r="E5096" s="7">
        <v>821885</v>
      </c>
      <c r="F5096" t="s">
        <v>139</v>
      </c>
      <c r="G5096" t="s">
        <v>143</v>
      </c>
      <c r="H5096" s="7">
        <v>2</v>
      </c>
      <c r="I5096" s="7" t="s">
        <v>148</v>
      </c>
      <c r="J5096" t="s">
        <v>11</v>
      </c>
      <c r="K5096">
        <v>41</v>
      </c>
      <c r="L5096">
        <v>1</v>
      </c>
      <c r="M5096">
        <v>142</v>
      </c>
      <c r="N5096">
        <v>1.9870000000000001</v>
      </c>
    </row>
    <row r="5097" spans="1:14" x14ac:dyDescent="0.25">
      <c r="A5097" s="7">
        <v>822559</v>
      </c>
      <c r="B5097" s="7">
        <f t="shared" si="237"/>
        <v>1</v>
      </c>
      <c r="C5097" s="7">
        <f t="shared" si="238"/>
        <v>1</v>
      </c>
      <c r="D5097" s="7">
        <f t="shared" si="239"/>
        <v>2</v>
      </c>
      <c r="E5097" s="7">
        <v>821885</v>
      </c>
      <c r="F5097" t="s">
        <v>139</v>
      </c>
      <c r="G5097" t="s">
        <v>143</v>
      </c>
      <c r="H5097" s="7">
        <v>2</v>
      </c>
      <c r="I5097" s="7" t="s">
        <v>148</v>
      </c>
      <c r="J5097" t="s">
        <v>11</v>
      </c>
      <c r="K5097">
        <v>41</v>
      </c>
      <c r="L5097">
        <v>1</v>
      </c>
      <c r="M5097">
        <v>142</v>
      </c>
      <c r="N5097">
        <v>1.9870000000000001</v>
      </c>
    </row>
    <row r="5098" spans="1:14" x14ac:dyDescent="0.25">
      <c r="A5098" s="7">
        <v>822559</v>
      </c>
      <c r="B5098" s="7">
        <f t="shared" si="237"/>
        <v>0</v>
      </c>
      <c r="C5098" s="7">
        <f t="shared" si="238"/>
        <v>1</v>
      </c>
      <c r="D5098" s="7">
        <f t="shared" si="239"/>
        <v>1</v>
      </c>
      <c r="E5098" s="7">
        <v>821885</v>
      </c>
      <c r="F5098" t="s">
        <v>139</v>
      </c>
      <c r="G5098" t="s">
        <v>143</v>
      </c>
      <c r="H5098" s="7">
        <v>2</v>
      </c>
      <c r="I5098" s="7" t="s">
        <v>148</v>
      </c>
      <c r="J5098" t="s">
        <v>11</v>
      </c>
      <c r="K5098">
        <v>41</v>
      </c>
      <c r="L5098">
        <v>1</v>
      </c>
      <c r="M5098">
        <v>142</v>
      </c>
      <c r="N5098">
        <v>1.9870000000000001</v>
      </c>
    </row>
    <row r="5099" spans="1:14" x14ac:dyDescent="0.25">
      <c r="A5099" s="7">
        <v>822560</v>
      </c>
      <c r="B5099" s="7">
        <f t="shared" si="237"/>
        <v>1</v>
      </c>
      <c r="C5099" s="7">
        <f t="shared" si="238"/>
        <v>0</v>
      </c>
      <c r="D5099" s="7">
        <f t="shared" si="239"/>
        <v>1</v>
      </c>
      <c r="E5099" s="7">
        <v>821885</v>
      </c>
      <c r="F5099" t="s">
        <v>139</v>
      </c>
      <c r="G5099" t="s">
        <v>143</v>
      </c>
      <c r="H5099" s="7">
        <v>2</v>
      </c>
      <c r="I5099" s="7" t="s">
        <v>148</v>
      </c>
      <c r="J5099" t="s">
        <v>11</v>
      </c>
      <c r="K5099">
        <v>51.8</v>
      </c>
      <c r="L5099">
        <v>1</v>
      </c>
      <c r="M5099">
        <v>167.6</v>
      </c>
      <c r="N5099">
        <v>1.9870000000000001</v>
      </c>
    </row>
    <row r="5100" spans="1:14" x14ac:dyDescent="0.25">
      <c r="A5100" s="7">
        <v>822560</v>
      </c>
      <c r="B5100" s="7">
        <f t="shared" si="237"/>
        <v>1</v>
      </c>
      <c r="C5100" s="7">
        <f t="shared" si="238"/>
        <v>1</v>
      </c>
      <c r="D5100" s="7">
        <f t="shared" si="239"/>
        <v>2</v>
      </c>
      <c r="E5100" s="7">
        <v>821885</v>
      </c>
      <c r="F5100" t="s">
        <v>139</v>
      </c>
      <c r="G5100" t="s">
        <v>143</v>
      </c>
      <c r="H5100" s="7">
        <v>2</v>
      </c>
      <c r="I5100" s="7" t="s">
        <v>148</v>
      </c>
      <c r="J5100" t="s">
        <v>11</v>
      </c>
      <c r="K5100">
        <v>51.8</v>
      </c>
      <c r="L5100">
        <v>1</v>
      </c>
      <c r="M5100">
        <v>167.6</v>
      </c>
      <c r="N5100">
        <v>1.9870000000000001</v>
      </c>
    </row>
    <row r="5101" spans="1:14" x14ac:dyDescent="0.25">
      <c r="A5101" s="7">
        <v>822560</v>
      </c>
      <c r="B5101" s="7">
        <f t="shared" si="237"/>
        <v>1</v>
      </c>
      <c r="C5101" s="7">
        <f t="shared" si="238"/>
        <v>1</v>
      </c>
      <c r="D5101" s="7">
        <f t="shared" si="239"/>
        <v>2</v>
      </c>
      <c r="E5101" s="7">
        <v>821885</v>
      </c>
      <c r="F5101" t="s">
        <v>139</v>
      </c>
      <c r="G5101" t="s">
        <v>143</v>
      </c>
      <c r="H5101" s="7">
        <v>2</v>
      </c>
      <c r="I5101" s="7" t="s">
        <v>148</v>
      </c>
      <c r="J5101" t="s">
        <v>11</v>
      </c>
      <c r="K5101">
        <v>51.8</v>
      </c>
      <c r="L5101">
        <v>1</v>
      </c>
      <c r="M5101">
        <v>167.6</v>
      </c>
      <c r="N5101">
        <v>1.9870000000000001</v>
      </c>
    </row>
    <row r="5102" spans="1:14" x14ac:dyDescent="0.25">
      <c r="A5102" s="7">
        <v>822560</v>
      </c>
      <c r="B5102" s="7">
        <f t="shared" si="237"/>
        <v>0</v>
      </c>
      <c r="C5102" s="7">
        <f t="shared" si="238"/>
        <v>1</v>
      </c>
      <c r="D5102" s="7">
        <f t="shared" si="239"/>
        <v>1</v>
      </c>
      <c r="E5102" s="7">
        <v>821885</v>
      </c>
      <c r="F5102" t="s">
        <v>139</v>
      </c>
      <c r="G5102" t="s">
        <v>143</v>
      </c>
      <c r="H5102" s="7">
        <v>2</v>
      </c>
      <c r="I5102" s="7" t="s">
        <v>148</v>
      </c>
      <c r="J5102" t="s">
        <v>11</v>
      </c>
      <c r="K5102">
        <v>51.8</v>
      </c>
      <c r="L5102">
        <v>1</v>
      </c>
      <c r="M5102">
        <v>167.6</v>
      </c>
      <c r="N5102">
        <v>1.9870000000000001</v>
      </c>
    </row>
    <row r="5103" spans="1:14" x14ac:dyDescent="0.25">
      <c r="A5103" s="7">
        <v>822561</v>
      </c>
      <c r="B5103" s="7">
        <f t="shared" si="237"/>
        <v>1</v>
      </c>
      <c r="C5103" s="7">
        <f t="shared" si="238"/>
        <v>0</v>
      </c>
      <c r="D5103" s="7">
        <f t="shared" si="239"/>
        <v>1</v>
      </c>
      <c r="E5103" s="7">
        <v>821885</v>
      </c>
      <c r="F5103" t="s">
        <v>139</v>
      </c>
      <c r="G5103" t="s">
        <v>143</v>
      </c>
      <c r="H5103" s="7">
        <v>2</v>
      </c>
      <c r="I5103" s="7" t="s">
        <v>148</v>
      </c>
      <c r="J5103" t="s">
        <v>11</v>
      </c>
      <c r="K5103">
        <v>30.6</v>
      </c>
      <c r="L5103">
        <v>1</v>
      </c>
      <c r="M5103">
        <v>142</v>
      </c>
      <c r="N5103">
        <v>1.9870000000000001</v>
      </c>
    </row>
    <row r="5104" spans="1:14" x14ac:dyDescent="0.25">
      <c r="A5104" s="7">
        <v>822561</v>
      </c>
      <c r="B5104" s="7">
        <f t="shared" si="237"/>
        <v>1</v>
      </c>
      <c r="C5104" s="7">
        <f t="shared" si="238"/>
        <v>1</v>
      </c>
      <c r="D5104" s="7">
        <f t="shared" si="239"/>
        <v>2</v>
      </c>
      <c r="E5104" s="7">
        <v>821885</v>
      </c>
      <c r="F5104" t="s">
        <v>139</v>
      </c>
      <c r="G5104" t="s">
        <v>143</v>
      </c>
      <c r="H5104" s="7">
        <v>2</v>
      </c>
      <c r="I5104" s="7" t="s">
        <v>148</v>
      </c>
      <c r="J5104" t="s">
        <v>11</v>
      </c>
      <c r="K5104">
        <v>30.6</v>
      </c>
      <c r="L5104">
        <v>1</v>
      </c>
      <c r="M5104">
        <v>142</v>
      </c>
      <c r="N5104">
        <v>1.9870000000000001</v>
      </c>
    </row>
    <row r="5105" spans="1:14" x14ac:dyDescent="0.25">
      <c r="A5105" s="7">
        <v>822561</v>
      </c>
      <c r="B5105" s="7">
        <f t="shared" si="237"/>
        <v>1</v>
      </c>
      <c r="C5105" s="7">
        <f t="shared" si="238"/>
        <v>1</v>
      </c>
      <c r="D5105" s="7">
        <f t="shared" si="239"/>
        <v>2</v>
      </c>
      <c r="E5105" s="7">
        <v>821885</v>
      </c>
      <c r="F5105" t="s">
        <v>139</v>
      </c>
      <c r="G5105" t="s">
        <v>143</v>
      </c>
      <c r="H5105" s="7">
        <v>2</v>
      </c>
      <c r="I5105" s="7" t="s">
        <v>148</v>
      </c>
      <c r="J5105" t="s">
        <v>11</v>
      </c>
      <c r="K5105">
        <v>30.6</v>
      </c>
      <c r="L5105">
        <v>1</v>
      </c>
      <c r="M5105">
        <v>142</v>
      </c>
      <c r="N5105">
        <v>1.9870000000000001</v>
      </c>
    </row>
    <row r="5106" spans="1:14" x14ac:dyDescent="0.25">
      <c r="A5106" s="7">
        <v>822561</v>
      </c>
      <c r="B5106" s="7">
        <f t="shared" si="237"/>
        <v>0</v>
      </c>
      <c r="C5106" s="7">
        <f t="shared" si="238"/>
        <v>1</v>
      </c>
      <c r="D5106" s="7">
        <f t="shared" si="239"/>
        <v>1</v>
      </c>
      <c r="E5106" s="7">
        <v>821885</v>
      </c>
      <c r="F5106" t="s">
        <v>139</v>
      </c>
      <c r="G5106" t="s">
        <v>143</v>
      </c>
      <c r="H5106" s="7">
        <v>2</v>
      </c>
      <c r="I5106" s="7" t="s">
        <v>148</v>
      </c>
      <c r="J5106" t="s">
        <v>11</v>
      </c>
      <c r="K5106">
        <v>30.6</v>
      </c>
      <c r="L5106">
        <v>1</v>
      </c>
      <c r="M5106">
        <v>142</v>
      </c>
      <c r="N5106">
        <v>1.9870000000000001</v>
      </c>
    </row>
    <row r="5107" spans="1:14" x14ac:dyDescent="0.25">
      <c r="A5107" s="7">
        <v>822562</v>
      </c>
      <c r="B5107" s="7">
        <f t="shared" si="237"/>
        <v>1</v>
      </c>
      <c r="C5107" s="7">
        <f t="shared" si="238"/>
        <v>0</v>
      </c>
      <c r="D5107" s="7">
        <f t="shared" si="239"/>
        <v>1</v>
      </c>
      <c r="E5107" s="7">
        <v>821885</v>
      </c>
      <c r="F5107" t="s">
        <v>139</v>
      </c>
      <c r="G5107" t="s">
        <v>143</v>
      </c>
      <c r="H5107" s="7">
        <v>2</v>
      </c>
      <c r="I5107" s="7" t="s">
        <v>148</v>
      </c>
      <c r="J5107" t="s">
        <v>11</v>
      </c>
      <c r="K5107">
        <v>58.7</v>
      </c>
      <c r="L5107">
        <v>2</v>
      </c>
      <c r="M5107">
        <v>113.6</v>
      </c>
      <c r="N5107">
        <v>1.9870000000000001</v>
      </c>
    </row>
    <row r="5108" spans="1:14" x14ac:dyDescent="0.25">
      <c r="A5108" s="7">
        <v>822562</v>
      </c>
      <c r="B5108" s="7">
        <f t="shared" si="237"/>
        <v>1</v>
      </c>
      <c r="C5108" s="7">
        <f t="shared" si="238"/>
        <v>1</v>
      </c>
      <c r="D5108" s="7">
        <f t="shared" si="239"/>
        <v>2</v>
      </c>
      <c r="E5108" s="7">
        <v>821885</v>
      </c>
      <c r="F5108" t="s">
        <v>139</v>
      </c>
      <c r="G5108" t="s">
        <v>143</v>
      </c>
      <c r="H5108" s="7">
        <v>2</v>
      </c>
      <c r="I5108" s="7" t="s">
        <v>148</v>
      </c>
      <c r="J5108" t="s">
        <v>11</v>
      </c>
      <c r="K5108">
        <v>58.7</v>
      </c>
      <c r="L5108">
        <v>2</v>
      </c>
      <c r="M5108">
        <v>113.6</v>
      </c>
      <c r="N5108">
        <v>1.9870000000000001</v>
      </c>
    </row>
    <row r="5109" spans="1:14" x14ac:dyDescent="0.25">
      <c r="A5109" s="7">
        <v>822562</v>
      </c>
      <c r="B5109" s="7">
        <f t="shared" si="237"/>
        <v>1</v>
      </c>
      <c r="C5109" s="7">
        <f t="shared" si="238"/>
        <v>1</v>
      </c>
      <c r="D5109" s="7">
        <f t="shared" si="239"/>
        <v>2</v>
      </c>
      <c r="E5109" s="7">
        <v>821885</v>
      </c>
      <c r="F5109" t="s">
        <v>139</v>
      </c>
      <c r="G5109" t="s">
        <v>143</v>
      </c>
      <c r="H5109" s="7">
        <v>2</v>
      </c>
      <c r="I5109" s="7" t="s">
        <v>148</v>
      </c>
      <c r="J5109" t="s">
        <v>11</v>
      </c>
      <c r="K5109">
        <v>58.7</v>
      </c>
      <c r="L5109">
        <v>2</v>
      </c>
      <c r="M5109">
        <v>113.6</v>
      </c>
      <c r="N5109">
        <v>1.9870000000000001</v>
      </c>
    </row>
    <row r="5110" spans="1:14" x14ac:dyDescent="0.25">
      <c r="A5110" s="7">
        <v>822562</v>
      </c>
      <c r="B5110" s="7">
        <f t="shared" si="237"/>
        <v>0</v>
      </c>
      <c r="C5110" s="7">
        <f t="shared" si="238"/>
        <v>1</v>
      </c>
      <c r="D5110" s="7">
        <f t="shared" si="239"/>
        <v>1</v>
      </c>
      <c r="E5110" s="7">
        <v>821885</v>
      </c>
      <c r="F5110" t="s">
        <v>139</v>
      </c>
      <c r="G5110" t="s">
        <v>143</v>
      </c>
      <c r="H5110" s="7">
        <v>2</v>
      </c>
      <c r="I5110" s="7" t="s">
        <v>148</v>
      </c>
      <c r="J5110" t="s">
        <v>11</v>
      </c>
      <c r="K5110">
        <v>58.7</v>
      </c>
      <c r="L5110">
        <v>2</v>
      </c>
      <c r="M5110">
        <v>113.6</v>
      </c>
      <c r="N5110">
        <v>1.9870000000000001</v>
      </c>
    </row>
    <row r="5111" spans="1:14" x14ac:dyDescent="0.25">
      <c r="A5111" s="7">
        <v>822563</v>
      </c>
      <c r="B5111" s="7">
        <f t="shared" si="237"/>
        <v>1</v>
      </c>
      <c r="C5111" s="7">
        <f t="shared" si="238"/>
        <v>0</v>
      </c>
      <c r="D5111" s="7">
        <f t="shared" si="239"/>
        <v>1</v>
      </c>
      <c r="E5111" s="7">
        <v>821885</v>
      </c>
      <c r="F5111" t="s">
        <v>139</v>
      </c>
      <c r="G5111" t="s">
        <v>143</v>
      </c>
      <c r="H5111" s="7">
        <v>2</v>
      </c>
      <c r="I5111" s="7" t="s">
        <v>148</v>
      </c>
      <c r="J5111" t="s">
        <v>11</v>
      </c>
      <c r="K5111">
        <v>41</v>
      </c>
      <c r="L5111">
        <v>1</v>
      </c>
      <c r="M5111">
        <v>142</v>
      </c>
      <c r="N5111">
        <v>1.9870000000000001</v>
      </c>
    </row>
    <row r="5112" spans="1:14" x14ac:dyDescent="0.25">
      <c r="A5112" s="7">
        <v>822563</v>
      </c>
      <c r="B5112" s="7">
        <f t="shared" si="237"/>
        <v>1</v>
      </c>
      <c r="C5112" s="7">
        <f t="shared" si="238"/>
        <v>1</v>
      </c>
      <c r="D5112" s="7">
        <f t="shared" si="239"/>
        <v>2</v>
      </c>
      <c r="E5112" s="7">
        <v>821885</v>
      </c>
      <c r="F5112" t="s">
        <v>139</v>
      </c>
      <c r="G5112" t="s">
        <v>143</v>
      </c>
      <c r="H5112" s="7">
        <v>2</v>
      </c>
      <c r="I5112" s="7" t="s">
        <v>148</v>
      </c>
      <c r="J5112" t="s">
        <v>11</v>
      </c>
      <c r="K5112">
        <v>41</v>
      </c>
      <c r="L5112">
        <v>1</v>
      </c>
      <c r="M5112">
        <v>142</v>
      </c>
      <c r="N5112">
        <v>1.9870000000000001</v>
      </c>
    </row>
    <row r="5113" spans="1:14" x14ac:dyDescent="0.25">
      <c r="A5113" s="7">
        <v>822563</v>
      </c>
      <c r="B5113" s="7">
        <f t="shared" si="237"/>
        <v>1</v>
      </c>
      <c r="C5113" s="7">
        <f t="shared" si="238"/>
        <v>1</v>
      </c>
      <c r="D5113" s="7">
        <f t="shared" si="239"/>
        <v>2</v>
      </c>
      <c r="E5113" s="7">
        <v>821885</v>
      </c>
      <c r="F5113" t="s">
        <v>139</v>
      </c>
      <c r="G5113" t="s">
        <v>143</v>
      </c>
      <c r="H5113" s="7">
        <v>2</v>
      </c>
      <c r="I5113" s="7" t="s">
        <v>148</v>
      </c>
      <c r="J5113" t="s">
        <v>11</v>
      </c>
      <c r="K5113">
        <v>41</v>
      </c>
      <c r="L5113">
        <v>1</v>
      </c>
      <c r="M5113">
        <v>142</v>
      </c>
      <c r="N5113">
        <v>1.9870000000000001</v>
      </c>
    </row>
    <row r="5114" spans="1:14" x14ac:dyDescent="0.25">
      <c r="A5114" s="7">
        <v>822563</v>
      </c>
      <c r="B5114" s="7">
        <f t="shared" si="237"/>
        <v>0</v>
      </c>
      <c r="C5114" s="7">
        <f t="shared" si="238"/>
        <v>1</v>
      </c>
      <c r="D5114" s="7">
        <f t="shared" si="239"/>
        <v>1</v>
      </c>
      <c r="E5114" s="7">
        <v>821885</v>
      </c>
      <c r="F5114" t="s">
        <v>139</v>
      </c>
      <c r="G5114" t="s">
        <v>143</v>
      </c>
      <c r="H5114" s="7">
        <v>2</v>
      </c>
      <c r="I5114" s="7" t="s">
        <v>148</v>
      </c>
      <c r="J5114" t="s">
        <v>11</v>
      </c>
      <c r="K5114">
        <v>41</v>
      </c>
      <c r="L5114">
        <v>1</v>
      </c>
      <c r="M5114">
        <v>142</v>
      </c>
      <c r="N5114">
        <v>1.9870000000000001</v>
      </c>
    </row>
    <row r="5115" spans="1:14" x14ac:dyDescent="0.25">
      <c r="A5115" s="7">
        <v>822564</v>
      </c>
      <c r="B5115" s="7">
        <f t="shared" si="237"/>
        <v>1</v>
      </c>
      <c r="C5115" s="7">
        <f t="shared" si="238"/>
        <v>0</v>
      </c>
      <c r="D5115" s="7">
        <f t="shared" si="239"/>
        <v>1</v>
      </c>
      <c r="E5115" s="7">
        <v>821885</v>
      </c>
      <c r="F5115" t="s">
        <v>139</v>
      </c>
      <c r="G5115" t="s">
        <v>143</v>
      </c>
      <c r="H5115" s="7">
        <v>2</v>
      </c>
      <c r="I5115" s="7" t="s">
        <v>148</v>
      </c>
      <c r="J5115" t="s">
        <v>11</v>
      </c>
      <c r="K5115">
        <v>51.1</v>
      </c>
      <c r="L5115">
        <v>4</v>
      </c>
      <c r="M5115">
        <v>65.3</v>
      </c>
      <c r="N5115">
        <v>1.9870000000000001</v>
      </c>
    </row>
    <row r="5116" spans="1:14" x14ac:dyDescent="0.25">
      <c r="A5116" s="7">
        <v>822564</v>
      </c>
      <c r="B5116" s="7">
        <f t="shared" si="237"/>
        <v>1</v>
      </c>
      <c r="C5116" s="7">
        <f t="shared" si="238"/>
        <v>1</v>
      </c>
      <c r="D5116" s="7">
        <f t="shared" si="239"/>
        <v>2</v>
      </c>
      <c r="E5116" s="7">
        <v>821885</v>
      </c>
      <c r="F5116" t="s">
        <v>139</v>
      </c>
      <c r="G5116" t="s">
        <v>143</v>
      </c>
      <c r="H5116" s="7">
        <v>2</v>
      </c>
      <c r="I5116" s="7" t="s">
        <v>148</v>
      </c>
      <c r="J5116" t="s">
        <v>11</v>
      </c>
      <c r="K5116">
        <v>51.1</v>
      </c>
      <c r="L5116">
        <v>4</v>
      </c>
      <c r="M5116">
        <v>65.3</v>
      </c>
      <c r="N5116">
        <v>1.9870000000000001</v>
      </c>
    </row>
    <row r="5117" spans="1:14" x14ac:dyDescent="0.25">
      <c r="A5117" s="7">
        <v>822564</v>
      </c>
      <c r="B5117" s="7">
        <f t="shared" si="237"/>
        <v>1</v>
      </c>
      <c r="C5117" s="7">
        <f t="shared" si="238"/>
        <v>1</v>
      </c>
      <c r="D5117" s="7">
        <f t="shared" si="239"/>
        <v>2</v>
      </c>
      <c r="E5117" s="7">
        <v>821885</v>
      </c>
      <c r="F5117" t="s">
        <v>139</v>
      </c>
      <c r="G5117" t="s">
        <v>143</v>
      </c>
      <c r="H5117" s="7">
        <v>2</v>
      </c>
      <c r="I5117" s="7" t="s">
        <v>148</v>
      </c>
      <c r="J5117" t="s">
        <v>11</v>
      </c>
      <c r="K5117">
        <v>51.1</v>
      </c>
      <c r="L5117">
        <v>4</v>
      </c>
      <c r="M5117">
        <v>65.3</v>
      </c>
      <c r="N5117">
        <v>1.9870000000000001</v>
      </c>
    </row>
    <row r="5118" spans="1:14" x14ac:dyDescent="0.25">
      <c r="A5118" s="7">
        <v>822564</v>
      </c>
      <c r="B5118" s="7">
        <f t="shared" si="237"/>
        <v>0</v>
      </c>
      <c r="C5118" s="7">
        <f t="shared" si="238"/>
        <v>1</v>
      </c>
      <c r="D5118" s="7">
        <f t="shared" si="239"/>
        <v>1</v>
      </c>
      <c r="E5118" s="7">
        <v>821885</v>
      </c>
      <c r="F5118" t="s">
        <v>139</v>
      </c>
      <c r="G5118" t="s">
        <v>143</v>
      </c>
      <c r="H5118" s="7">
        <v>2</v>
      </c>
      <c r="I5118" s="7" t="s">
        <v>148</v>
      </c>
      <c r="J5118" t="s">
        <v>11</v>
      </c>
      <c r="K5118">
        <v>51.1</v>
      </c>
      <c r="L5118">
        <v>4</v>
      </c>
      <c r="M5118">
        <v>65.3</v>
      </c>
      <c r="N5118">
        <v>1.9870000000000001</v>
      </c>
    </row>
    <row r="5119" spans="1:14" x14ac:dyDescent="0.25">
      <c r="A5119" s="7">
        <v>822565</v>
      </c>
      <c r="B5119" s="7">
        <f t="shared" si="237"/>
        <v>1</v>
      </c>
      <c r="C5119" s="7">
        <f t="shared" si="238"/>
        <v>0</v>
      </c>
      <c r="D5119" s="7">
        <f t="shared" si="239"/>
        <v>1</v>
      </c>
      <c r="E5119" s="7">
        <v>821885</v>
      </c>
      <c r="F5119" t="s">
        <v>139</v>
      </c>
      <c r="G5119" t="s">
        <v>143</v>
      </c>
      <c r="H5119" s="7">
        <v>2</v>
      </c>
      <c r="I5119" s="7" t="s">
        <v>148</v>
      </c>
      <c r="J5119" t="s">
        <v>11</v>
      </c>
      <c r="K5119">
        <v>30.2</v>
      </c>
      <c r="L5119">
        <v>2</v>
      </c>
      <c r="M5119">
        <v>88</v>
      </c>
      <c r="N5119">
        <v>1.9870000000000001</v>
      </c>
    </row>
    <row r="5120" spans="1:14" x14ac:dyDescent="0.25">
      <c r="A5120" s="7">
        <v>822565</v>
      </c>
      <c r="B5120" s="7">
        <f t="shared" si="237"/>
        <v>1</v>
      </c>
      <c r="C5120" s="7">
        <f t="shared" si="238"/>
        <v>1</v>
      </c>
      <c r="D5120" s="7">
        <f t="shared" si="239"/>
        <v>2</v>
      </c>
      <c r="E5120" s="7">
        <v>821885</v>
      </c>
      <c r="F5120" t="s">
        <v>139</v>
      </c>
      <c r="G5120" t="s">
        <v>143</v>
      </c>
      <c r="H5120" s="7">
        <v>2</v>
      </c>
      <c r="I5120" s="7" t="s">
        <v>148</v>
      </c>
      <c r="J5120" t="s">
        <v>11</v>
      </c>
      <c r="K5120">
        <v>30.2</v>
      </c>
      <c r="L5120">
        <v>2</v>
      </c>
      <c r="M5120">
        <v>88</v>
      </c>
      <c r="N5120">
        <v>1.9870000000000001</v>
      </c>
    </row>
    <row r="5121" spans="1:14" x14ac:dyDescent="0.25">
      <c r="A5121" s="7">
        <v>822565</v>
      </c>
      <c r="B5121" s="7">
        <f t="shared" si="237"/>
        <v>1</v>
      </c>
      <c r="C5121" s="7">
        <f t="shared" si="238"/>
        <v>1</v>
      </c>
      <c r="D5121" s="7">
        <f t="shared" si="239"/>
        <v>2</v>
      </c>
      <c r="E5121" s="7">
        <v>821885</v>
      </c>
      <c r="F5121" t="s">
        <v>139</v>
      </c>
      <c r="G5121" t="s">
        <v>143</v>
      </c>
      <c r="H5121" s="7">
        <v>2</v>
      </c>
      <c r="I5121" s="7" t="s">
        <v>148</v>
      </c>
      <c r="J5121" t="s">
        <v>11</v>
      </c>
      <c r="K5121">
        <v>30.2</v>
      </c>
      <c r="L5121">
        <v>2</v>
      </c>
      <c r="M5121">
        <v>88</v>
      </c>
      <c r="N5121">
        <v>1.9870000000000001</v>
      </c>
    </row>
    <row r="5122" spans="1:14" x14ac:dyDescent="0.25">
      <c r="A5122" s="7">
        <v>822565</v>
      </c>
      <c r="B5122" s="7">
        <f t="shared" si="237"/>
        <v>0</v>
      </c>
      <c r="C5122" s="7">
        <f t="shared" si="238"/>
        <v>1</v>
      </c>
      <c r="D5122" s="7">
        <f t="shared" si="239"/>
        <v>1</v>
      </c>
      <c r="E5122" s="7">
        <v>821885</v>
      </c>
      <c r="F5122" t="s">
        <v>139</v>
      </c>
      <c r="G5122" t="s">
        <v>143</v>
      </c>
      <c r="H5122" s="7">
        <v>2</v>
      </c>
      <c r="I5122" s="7" t="s">
        <v>148</v>
      </c>
      <c r="J5122" t="s">
        <v>11</v>
      </c>
      <c r="K5122">
        <v>30.2</v>
      </c>
      <c r="L5122">
        <v>2</v>
      </c>
      <c r="M5122">
        <v>88</v>
      </c>
      <c r="N5122">
        <v>1.9870000000000001</v>
      </c>
    </row>
    <row r="5123" spans="1:14" x14ac:dyDescent="0.25">
      <c r="A5123" s="7">
        <v>822566</v>
      </c>
      <c r="B5123" s="7">
        <f t="shared" ref="B5123:B5186" si="240">IF(A5123=A5124,1,0)</f>
        <v>1</v>
      </c>
      <c r="C5123" s="7">
        <f t="shared" ref="C5123:C5186" si="241">IF(A5123=A5122,1,0)</f>
        <v>0</v>
      </c>
      <c r="D5123" s="7">
        <f t="shared" ref="D5123:D5186" si="242">B5123+C5123</f>
        <v>1</v>
      </c>
      <c r="E5123" s="7">
        <v>821885</v>
      </c>
      <c r="F5123" t="s">
        <v>139</v>
      </c>
      <c r="G5123" t="s">
        <v>143</v>
      </c>
      <c r="H5123" s="7">
        <v>2</v>
      </c>
      <c r="I5123" s="7" t="s">
        <v>148</v>
      </c>
      <c r="J5123" t="s">
        <v>11</v>
      </c>
      <c r="K5123">
        <v>59.1</v>
      </c>
      <c r="L5123">
        <v>3</v>
      </c>
      <c r="M5123">
        <v>87.9</v>
      </c>
      <c r="N5123">
        <v>1.9870000000000001</v>
      </c>
    </row>
    <row r="5124" spans="1:14" x14ac:dyDescent="0.25">
      <c r="A5124" s="7">
        <v>822566</v>
      </c>
      <c r="B5124" s="7">
        <f t="shared" si="240"/>
        <v>1</v>
      </c>
      <c r="C5124" s="7">
        <f t="shared" si="241"/>
        <v>1</v>
      </c>
      <c r="D5124" s="7">
        <f t="shared" si="242"/>
        <v>2</v>
      </c>
      <c r="E5124" s="7">
        <v>821885</v>
      </c>
      <c r="F5124" t="s">
        <v>139</v>
      </c>
      <c r="G5124" t="s">
        <v>143</v>
      </c>
      <c r="H5124" s="7">
        <v>2</v>
      </c>
      <c r="I5124" s="7" t="s">
        <v>148</v>
      </c>
      <c r="J5124" t="s">
        <v>11</v>
      </c>
      <c r="K5124">
        <v>59.1</v>
      </c>
      <c r="L5124">
        <v>3</v>
      </c>
      <c r="M5124">
        <v>87.9</v>
      </c>
      <c r="N5124">
        <v>1.9870000000000001</v>
      </c>
    </row>
    <row r="5125" spans="1:14" x14ac:dyDescent="0.25">
      <c r="A5125" s="7">
        <v>822566</v>
      </c>
      <c r="B5125" s="7">
        <f t="shared" si="240"/>
        <v>1</v>
      </c>
      <c r="C5125" s="7">
        <f t="shared" si="241"/>
        <v>1</v>
      </c>
      <c r="D5125" s="7">
        <f t="shared" si="242"/>
        <v>2</v>
      </c>
      <c r="E5125" s="7">
        <v>821885</v>
      </c>
      <c r="F5125" t="s">
        <v>139</v>
      </c>
      <c r="G5125" t="s">
        <v>143</v>
      </c>
      <c r="H5125" s="7">
        <v>2</v>
      </c>
      <c r="I5125" s="7" t="s">
        <v>148</v>
      </c>
      <c r="J5125" t="s">
        <v>11</v>
      </c>
      <c r="K5125">
        <v>59.1</v>
      </c>
      <c r="L5125">
        <v>3</v>
      </c>
      <c r="M5125">
        <v>87.9</v>
      </c>
      <c r="N5125">
        <v>1.9870000000000001</v>
      </c>
    </row>
    <row r="5126" spans="1:14" x14ac:dyDescent="0.25">
      <c r="A5126" s="7">
        <v>822566</v>
      </c>
      <c r="B5126" s="7">
        <f t="shared" si="240"/>
        <v>0</v>
      </c>
      <c r="C5126" s="7">
        <f t="shared" si="241"/>
        <v>1</v>
      </c>
      <c r="D5126" s="7">
        <f t="shared" si="242"/>
        <v>1</v>
      </c>
      <c r="E5126" s="7">
        <v>821885</v>
      </c>
      <c r="F5126" t="s">
        <v>139</v>
      </c>
      <c r="G5126" t="s">
        <v>143</v>
      </c>
      <c r="H5126" s="7">
        <v>2</v>
      </c>
      <c r="I5126" s="7" t="s">
        <v>148</v>
      </c>
      <c r="J5126" t="s">
        <v>11</v>
      </c>
      <c r="K5126">
        <v>59.1</v>
      </c>
      <c r="L5126">
        <v>3</v>
      </c>
      <c r="M5126">
        <v>87.9</v>
      </c>
      <c r="N5126">
        <v>1.9870000000000001</v>
      </c>
    </row>
    <row r="5127" spans="1:14" x14ac:dyDescent="0.25">
      <c r="A5127" s="7">
        <v>822567</v>
      </c>
      <c r="B5127" s="7">
        <f t="shared" si="240"/>
        <v>1</v>
      </c>
      <c r="C5127" s="7">
        <f t="shared" si="241"/>
        <v>0</v>
      </c>
      <c r="D5127" s="7">
        <f t="shared" si="242"/>
        <v>1</v>
      </c>
      <c r="E5127" s="7">
        <v>821885</v>
      </c>
      <c r="F5127" t="s">
        <v>139</v>
      </c>
      <c r="G5127" t="s">
        <v>143</v>
      </c>
      <c r="H5127" s="7">
        <v>2</v>
      </c>
      <c r="I5127" s="7" t="s">
        <v>148</v>
      </c>
      <c r="J5127" t="s">
        <v>11</v>
      </c>
      <c r="K5127">
        <v>41.5</v>
      </c>
      <c r="L5127">
        <v>1</v>
      </c>
      <c r="M5127">
        <v>142</v>
      </c>
      <c r="N5127">
        <v>1.9870000000000001</v>
      </c>
    </row>
    <row r="5128" spans="1:14" x14ac:dyDescent="0.25">
      <c r="A5128" s="7">
        <v>822567</v>
      </c>
      <c r="B5128" s="7">
        <f t="shared" si="240"/>
        <v>1</v>
      </c>
      <c r="C5128" s="7">
        <f t="shared" si="241"/>
        <v>1</v>
      </c>
      <c r="D5128" s="7">
        <f t="shared" si="242"/>
        <v>2</v>
      </c>
      <c r="E5128" s="7">
        <v>821885</v>
      </c>
      <c r="F5128" t="s">
        <v>139</v>
      </c>
      <c r="G5128" t="s">
        <v>143</v>
      </c>
      <c r="H5128" s="7">
        <v>2</v>
      </c>
      <c r="I5128" s="7" t="s">
        <v>148</v>
      </c>
      <c r="J5128" t="s">
        <v>11</v>
      </c>
      <c r="K5128">
        <v>41.5</v>
      </c>
      <c r="L5128">
        <v>1</v>
      </c>
      <c r="M5128">
        <v>142</v>
      </c>
      <c r="N5128">
        <v>1.9870000000000001</v>
      </c>
    </row>
    <row r="5129" spans="1:14" x14ac:dyDescent="0.25">
      <c r="A5129" s="7">
        <v>822567</v>
      </c>
      <c r="B5129" s="7">
        <f t="shared" si="240"/>
        <v>1</v>
      </c>
      <c r="C5129" s="7">
        <f t="shared" si="241"/>
        <v>1</v>
      </c>
      <c r="D5129" s="7">
        <f t="shared" si="242"/>
        <v>2</v>
      </c>
      <c r="E5129" s="7">
        <v>821885</v>
      </c>
      <c r="F5129" t="s">
        <v>139</v>
      </c>
      <c r="G5129" t="s">
        <v>143</v>
      </c>
      <c r="H5129" s="7">
        <v>2</v>
      </c>
      <c r="I5129" s="7" t="s">
        <v>148</v>
      </c>
      <c r="J5129" t="s">
        <v>11</v>
      </c>
      <c r="K5129">
        <v>41.5</v>
      </c>
      <c r="L5129">
        <v>1</v>
      </c>
      <c r="M5129">
        <v>142</v>
      </c>
      <c r="N5129">
        <v>1.9870000000000001</v>
      </c>
    </row>
    <row r="5130" spans="1:14" x14ac:dyDescent="0.25">
      <c r="A5130" s="7">
        <v>822567</v>
      </c>
      <c r="B5130" s="7">
        <f t="shared" si="240"/>
        <v>0</v>
      </c>
      <c r="C5130" s="7">
        <f t="shared" si="241"/>
        <v>1</v>
      </c>
      <c r="D5130" s="7">
        <f t="shared" si="242"/>
        <v>1</v>
      </c>
      <c r="E5130" s="7">
        <v>821885</v>
      </c>
      <c r="F5130" t="s">
        <v>139</v>
      </c>
      <c r="G5130" t="s">
        <v>143</v>
      </c>
      <c r="H5130" s="7">
        <v>2</v>
      </c>
      <c r="I5130" s="7" t="s">
        <v>148</v>
      </c>
      <c r="J5130" t="s">
        <v>11</v>
      </c>
      <c r="K5130">
        <v>41.5</v>
      </c>
      <c r="L5130">
        <v>1</v>
      </c>
      <c r="M5130">
        <v>142</v>
      </c>
      <c r="N5130">
        <v>1.9870000000000001</v>
      </c>
    </row>
    <row r="5131" spans="1:14" x14ac:dyDescent="0.25">
      <c r="A5131" s="7">
        <v>822568</v>
      </c>
      <c r="B5131" s="7">
        <f t="shared" si="240"/>
        <v>1</v>
      </c>
      <c r="C5131" s="7">
        <f t="shared" si="241"/>
        <v>0</v>
      </c>
      <c r="D5131" s="7">
        <f t="shared" si="242"/>
        <v>1</v>
      </c>
      <c r="E5131" s="7">
        <v>821885</v>
      </c>
      <c r="F5131" t="s">
        <v>139</v>
      </c>
      <c r="G5131" t="s">
        <v>143</v>
      </c>
      <c r="H5131" s="7">
        <v>2</v>
      </c>
      <c r="I5131" s="7" t="s">
        <v>148</v>
      </c>
      <c r="J5131" t="s">
        <v>11</v>
      </c>
      <c r="K5131">
        <v>50.2</v>
      </c>
      <c r="L5131">
        <v>1</v>
      </c>
      <c r="M5131">
        <v>167.6</v>
      </c>
      <c r="N5131">
        <v>1.9870000000000001</v>
      </c>
    </row>
    <row r="5132" spans="1:14" x14ac:dyDescent="0.25">
      <c r="A5132" s="7">
        <v>822568</v>
      </c>
      <c r="B5132" s="7">
        <f t="shared" si="240"/>
        <v>1</v>
      </c>
      <c r="C5132" s="7">
        <f t="shared" si="241"/>
        <v>1</v>
      </c>
      <c r="D5132" s="7">
        <f t="shared" si="242"/>
        <v>2</v>
      </c>
      <c r="E5132" s="7">
        <v>821885</v>
      </c>
      <c r="F5132" t="s">
        <v>139</v>
      </c>
      <c r="G5132" t="s">
        <v>143</v>
      </c>
      <c r="H5132" s="7">
        <v>2</v>
      </c>
      <c r="I5132" s="7" t="s">
        <v>148</v>
      </c>
      <c r="J5132" t="s">
        <v>11</v>
      </c>
      <c r="K5132">
        <v>50.2</v>
      </c>
      <c r="L5132">
        <v>1</v>
      </c>
      <c r="M5132">
        <v>167.6</v>
      </c>
      <c r="N5132">
        <v>1.9870000000000001</v>
      </c>
    </row>
    <row r="5133" spans="1:14" x14ac:dyDescent="0.25">
      <c r="A5133" s="7">
        <v>822568</v>
      </c>
      <c r="B5133" s="7">
        <f t="shared" si="240"/>
        <v>1</v>
      </c>
      <c r="C5133" s="7">
        <f t="shared" si="241"/>
        <v>1</v>
      </c>
      <c r="D5133" s="7">
        <f t="shared" si="242"/>
        <v>2</v>
      </c>
      <c r="E5133" s="7">
        <v>821885</v>
      </c>
      <c r="F5133" t="s">
        <v>139</v>
      </c>
      <c r="G5133" t="s">
        <v>143</v>
      </c>
      <c r="H5133" s="7">
        <v>2</v>
      </c>
      <c r="I5133" s="7" t="s">
        <v>148</v>
      </c>
      <c r="J5133" t="s">
        <v>11</v>
      </c>
      <c r="K5133">
        <v>50.2</v>
      </c>
      <c r="L5133">
        <v>1</v>
      </c>
      <c r="M5133">
        <v>167.6</v>
      </c>
      <c r="N5133">
        <v>1.9870000000000001</v>
      </c>
    </row>
    <row r="5134" spans="1:14" x14ac:dyDescent="0.25">
      <c r="A5134" s="7">
        <v>822568</v>
      </c>
      <c r="B5134" s="7">
        <f t="shared" si="240"/>
        <v>0</v>
      </c>
      <c r="C5134" s="7">
        <f t="shared" si="241"/>
        <v>1</v>
      </c>
      <c r="D5134" s="7">
        <f t="shared" si="242"/>
        <v>1</v>
      </c>
      <c r="E5134" s="7">
        <v>821885</v>
      </c>
      <c r="F5134" t="s">
        <v>139</v>
      </c>
      <c r="G5134" t="s">
        <v>143</v>
      </c>
      <c r="H5134" s="7">
        <v>2</v>
      </c>
      <c r="I5134" s="7" t="s">
        <v>148</v>
      </c>
      <c r="J5134" t="s">
        <v>11</v>
      </c>
      <c r="K5134">
        <v>50.2</v>
      </c>
      <c r="L5134">
        <v>1</v>
      </c>
      <c r="M5134">
        <v>167.6</v>
      </c>
      <c r="N5134">
        <v>1.9870000000000001</v>
      </c>
    </row>
    <row r="5135" spans="1:14" x14ac:dyDescent="0.25">
      <c r="A5135" s="7">
        <v>822569</v>
      </c>
      <c r="B5135" s="7">
        <f t="shared" si="240"/>
        <v>1</v>
      </c>
      <c r="C5135" s="7">
        <f t="shared" si="241"/>
        <v>0</v>
      </c>
      <c r="D5135" s="7">
        <f t="shared" si="242"/>
        <v>1</v>
      </c>
      <c r="E5135" s="7">
        <v>821885</v>
      </c>
      <c r="F5135" t="s">
        <v>139</v>
      </c>
      <c r="G5135" t="s">
        <v>143</v>
      </c>
      <c r="H5135" s="7">
        <v>2</v>
      </c>
      <c r="I5135" s="7" t="s">
        <v>148</v>
      </c>
      <c r="J5135" t="s">
        <v>11</v>
      </c>
      <c r="K5135">
        <v>30.4</v>
      </c>
      <c r="L5135">
        <v>2</v>
      </c>
      <c r="M5135">
        <v>88</v>
      </c>
      <c r="N5135">
        <v>1.9870000000000001</v>
      </c>
    </row>
    <row r="5136" spans="1:14" x14ac:dyDescent="0.25">
      <c r="A5136" s="7">
        <v>822569</v>
      </c>
      <c r="B5136" s="7">
        <f t="shared" si="240"/>
        <v>1</v>
      </c>
      <c r="C5136" s="7">
        <f t="shared" si="241"/>
        <v>1</v>
      </c>
      <c r="D5136" s="7">
        <f t="shared" si="242"/>
        <v>2</v>
      </c>
      <c r="E5136" s="7">
        <v>821885</v>
      </c>
      <c r="F5136" t="s">
        <v>139</v>
      </c>
      <c r="G5136" t="s">
        <v>143</v>
      </c>
      <c r="H5136" s="7">
        <v>2</v>
      </c>
      <c r="I5136" s="7" t="s">
        <v>148</v>
      </c>
      <c r="J5136" t="s">
        <v>11</v>
      </c>
      <c r="K5136">
        <v>30.4</v>
      </c>
      <c r="L5136">
        <v>2</v>
      </c>
      <c r="M5136">
        <v>88</v>
      </c>
      <c r="N5136">
        <v>1.9870000000000001</v>
      </c>
    </row>
    <row r="5137" spans="1:14" x14ac:dyDescent="0.25">
      <c r="A5137" s="7">
        <v>822569</v>
      </c>
      <c r="B5137" s="7">
        <f t="shared" si="240"/>
        <v>1</v>
      </c>
      <c r="C5137" s="7">
        <f t="shared" si="241"/>
        <v>1</v>
      </c>
      <c r="D5137" s="7">
        <f t="shared" si="242"/>
        <v>2</v>
      </c>
      <c r="E5137" s="7">
        <v>821885</v>
      </c>
      <c r="F5137" t="s">
        <v>139</v>
      </c>
      <c r="G5137" t="s">
        <v>143</v>
      </c>
      <c r="H5137" s="7">
        <v>2</v>
      </c>
      <c r="I5137" s="7" t="s">
        <v>148</v>
      </c>
      <c r="J5137" t="s">
        <v>11</v>
      </c>
      <c r="K5137">
        <v>30.4</v>
      </c>
      <c r="L5137">
        <v>2</v>
      </c>
      <c r="M5137">
        <v>88</v>
      </c>
      <c r="N5137">
        <v>1.9870000000000001</v>
      </c>
    </row>
    <row r="5138" spans="1:14" x14ac:dyDescent="0.25">
      <c r="A5138" s="7">
        <v>822569</v>
      </c>
      <c r="B5138" s="7">
        <f t="shared" si="240"/>
        <v>0</v>
      </c>
      <c r="C5138" s="7">
        <f t="shared" si="241"/>
        <v>1</v>
      </c>
      <c r="D5138" s="7">
        <f t="shared" si="242"/>
        <v>1</v>
      </c>
      <c r="E5138" s="7">
        <v>821885</v>
      </c>
      <c r="F5138" t="s">
        <v>139</v>
      </c>
      <c r="G5138" t="s">
        <v>143</v>
      </c>
      <c r="H5138" s="7">
        <v>2</v>
      </c>
      <c r="I5138" s="7" t="s">
        <v>148</v>
      </c>
      <c r="J5138" t="s">
        <v>11</v>
      </c>
      <c r="K5138">
        <v>30.4</v>
      </c>
      <c r="L5138">
        <v>2</v>
      </c>
      <c r="M5138">
        <v>88</v>
      </c>
      <c r="N5138">
        <v>1.9870000000000001</v>
      </c>
    </row>
    <row r="5139" spans="1:14" x14ac:dyDescent="0.25">
      <c r="A5139" s="7">
        <v>822570</v>
      </c>
      <c r="B5139" s="7">
        <f t="shared" si="240"/>
        <v>1</v>
      </c>
      <c r="C5139" s="7">
        <f t="shared" si="241"/>
        <v>0</v>
      </c>
      <c r="D5139" s="7">
        <f t="shared" si="242"/>
        <v>1</v>
      </c>
      <c r="E5139" s="7">
        <v>821885</v>
      </c>
      <c r="F5139" t="s">
        <v>139</v>
      </c>
      <c r="G5139" t="s">
        <v>143</v>
      </c>
      <c r="H5139" s="7">
        <v>2</v>
      </c>
      <c r="I5139" s="7" t="s">
        <v>148</v>
      </c>
      <c r="J5139" t="s">
        <v>11</v>
      </c>
      <c r="K5139">
        <v>59</v>
      </c>
      <c r="L5139">
        <v>1</v>
      </c>
      <c r="M5139">
        <v>183.2</v>
      </c>
      <c r="N5139">
        <v>1.9870000000000001</v>
      </c>
    </row>
    <row r="5140" spans="1:14" x14ac:dyDescent="0.25">
      <c r="A5140" s="7">
        <v>822570</v>
      </c>
      <c r="B5140" s="7">
        <f t="shared" si="240"/>
        <v>1</v>
      </c>
      <c r="C5140" s="7">
        <f t="shared" si="241"/>
        <v>1</v>
      </c>
      <c r="D5140" s="7">
        <f t="shared" si="242"/>
        <v>2</v>
      </c>
      <c r="E5140" s="7">
        <v>821885</v>
      </c>
      <c r="F5140" t="s">
        <v>139</v>
      </c>
      <c r="G5140" t="s">
        <v>143</v>
      </c>
      <c r="H5140" s="7">
        <v>2</v>
      </c>
      <c r="I5140" s="7" t="s">
        <v>148</v>
      </c>
      <c r="J5140" t="s">
        <v>11</v>
      </c>
      <c r="K5140">
        <v>59</v>
      </c>
      <c r="L5140">
        <v>1</v>
      </c>
      <c r="M5140">
        <v>183.2</v>
      </c>
      <c r="N5140">
        <v>1.9870000000000001</v>
      </c>
    </row>
    <row r="5141" spans="1:14" x14ac:dyDescent="0.25">
      <c r="A5141" s="7">
        <v>822570</v>
      </c>
      <c r="B5141" s="7">
        <f t="shared" si="240"/>
        <v>1</v>
      </c>
      <c r="C5141" s="7">
        <f t="shared" si="241"/>
        <v>1</v>
      </c>
      <c r="D5141" s="7">
        <f t="shared" si="242"/>
        <v>2</v>
      </c>
      <c r="E5141" s="7">
        <v>821885</v>
      </c>
      <c r="F5141" t="s">
        <v>139</v>
      </c>
      <c r="G5141" t="s">
        <v>143</v>
      </c>
      <c r="H5141" s="7">
        <v>2</v>
      </c>
      <c r="I5141" s="7" t="s">
        <v>148</v>
      </c>
      <c r="J5141" t="s">
        <v>11</v>
      </c>
      <c r="K5141">
        <v>59</v>
      </c>
      <c r="L5141">
        <v>1</v>
      </c>
      <c r="M5141">
        <v>183.2</v>
      </c>
      <c r="N5141">
        <v>1.9870000000000001</v>
      </c>
    </row>
    <row r="5142" spans="1:14" x14ac:dyDescent="0.25">
      <c r="A5142" s="7">
        <v>822570</v>
      </c>
      <c r="B5142" s="7">
        <f t="shared" si="240"/>
        <v>0</v>
      </c>
      <c r="C5142" s="7">
        <f t="shared" si="241"/>
        <v>1</v>
      </c>
      <c r="D5142" s="7">
        <f t="shared" si="242"/>
        <v>1</v>
      </c>
      <c r="E5142" s="7">
        <v>821885</v>
      </c>
      <c r="F5142" t="s">
        <v>139</v>
      </c>
      <c r="G5142" t="s">
        <v>143</v>
      </c>
      <c r="H5142" s="7">
        <v>2</v>
      </c>
      <c r="I5142" s="7" t="s">
        <v>148</v>
      </c>
      <c r="J5142" t="s">
        <v>11</v>
      </c>
      <c r="K5142">
        <v>59</v>
      </c>
      <c r="L5142">
        <v>1</v>
      </c>
      <c r="M5142">
        <v>183.2</v>
      </c>
      <c r="N5142">
        <v>1.9870000000000001</v>
      </c>
    </row>
    <row r="5143" spans="1:14" x14ac:dyDescent="0.25">
      <c r="A5143" s="7">
        <v>822571</v>
      </c>
      <c r="B5143" s="7">
        <f t="shared" si="240"/>
        <v>1</v>
      </c>
      <c r="C5143" s="7">
        <f t="shared" si="241"/>
        <v>0</v>
      </c>
      <c r="D5143" s="7">
        <f t="shared" si="242"/>
        <v>1</v>
      </c>
      <c r="E5143" s="7">
        <v>821885</v>
      </c>
      <c r="F5143" t="s">
        <v>139</v>
      </c>
      <c r="G5143" t="s">
        <v>143</v>
      </c>
      <c r="H5143" s="7">
        <v>2</v>
      </c>
      <c r="I5143" s="7" t="s">
        <v>148</v>
      </c>
      <c r="J5143" t="s">
        <v>11</v>
      </c>
      <c r="K5143">
        <v>41.4</v>
      </c>
      <c r="L5143">
        <v>1</v>
      </c>
      <c r="M5143">
        <v>142</v>
      </c>
      <c r="N5143">
        <v>1.9870000000000001</v>
      </c>
    </row>
    <row r="5144" spans="1:14" x14ac:dyDescent="0.25">
      <c r="A5144" s="7">
        <v>822571</v>
      </c>
      <c r="B5144" s="7">
        <f t="shared" si="240"/>
        <v>1</v>
      </c>
      <c r="C5144" s="7">
        <f t="shared" si="241"/>
        <v>1</v>
      </c>
      <c r="D5144" s="7">
        <f t="shared" si="242"/>
        <v>2</v>
      </c>
      <c r="E5144" s="7">
        <v>821885</v>
      </c>
      <c r="F5144" t="s">
        <v>139</v>
      </c>
      <c r="G5144" t="s">
        <v>143</v>
      </c>
      <c r="H5144" s="7">
        <v>2</v>
      </c>
      <c r="I5144" s="7" t="s">
        <v>148</v>
      </c>
      <c r="J5144" t="s">
        <v>11</v>
      </c>
      <c r="K5144">
        <v>41.4</v>
      </c>
      <c r="L5144">
        <v>1</v>
      </c>
      <c r="M5144">
        <v>142</v>
      </c>
      <c r="N5144">
        <v>1.9870000000000001</v>
      </c>
    </row>
    <row r="5145" spans="1:14" x14ac:dyDescent="0.25">
      <c r="A5145" s="7">
        <v>822571</v>
      </c>
      <c r="B5145" s="7">
        <f t="shared" si="240"/>
        <v>1</v>
      </c>
      <c r="C5145" s="7">
        <f t="shared" si="241"/>
        <v>1</v>
      </c>
      <c r="D5145" s="7">
        <f t="shared" si="242"/>
        <v>2</v>
      </c>
      <c r="E5145" s="7">
        <v>821885</v>
      </c>
      <c r="F5145" t="s">
        <v>139</v>
      </c>
      <c r="G5145" t="s">
        <v>143</v>
      </c>
      <c r="H5145" s="7">
        <v>2</v>
      </c>
      <c r="I5145" s="7" t="s">
        <v>148</v>
      </c>
      <c r="J5145" t="s">
        <v>11</v>
      </c>
      <c r="K5145">
        <v>41.4</v>
      </c>
      <c r="L5145">
        <v>1</v>
      </c>
      <c r="M5145">
        <v>142</v>
      </c>
      <c r="N5145">
        <v>1.9870000000000001</v>
      </c>
    </row>
    <row r="5146" spans="1:14" x14ac:dyDescent="0.25">
      <c r="A5146" s="7">
        <v>822571</v>
      </c>
      <c r="B5146" s="7">
        <f t="shared" si="240"/>
        <v>0</v>
      </c>
      <c r="C5146" s="7">
        <f t="shared" si="241"/>
        <v>1</v>
      </c>
      <c r="D5146" s="7">
        <f t="shared" si="242"/>
        <v>1</v>
      </c>
      <c r="E5146" s="7">
        <v>821885</v>
      </c>
      <c r="F5146" t="s">
        <v>139</v>
      </c>
      <c r="G5146" t="s">
        <v>143</v>
      </c>
      <c r="H5146" s="7">
        <v>2</v>
      </c>
      <c r="I5146" s="7" t="s">
        <v>148</v>
      </c>
      <c r="J5146" t="s">
        <v>11</v>
      </c>
      <c r="K5146">
        <v>41.4</v>
      </c>
      <c r="L5146">
        <v>1</v>
      </c>
      <c r="M5146">
        <v>142</v>
      </c>
      <c r="N5146">
        <v>1.9870000000000001</v>
      </c>
    </row>
    <row r="5147" spans="1:14" x14ac:dyDescent="0.25">
      <c r="A5147" s="7">
        <v>822572</v>
      </c>
      <c r="B5147" s="7">
        <f t="shared" si="240"/>
        <v>1</v>
      </c>
      <c r="C5147" s="7">
        <f t="shared" si="241"/>
        <v>0</v>
      </c>
      <c r="D5147" s="7">
        <f t="shared" si="242"/>
        <v>1</v>
      </c>
      <c r="E5147" s="7">
        <v>821885</v>
      </c>
      <c r="F5147" t="s">
        <v>139</v>
      </c>
      <c r="G5147" t="s">
        <v>143</v>
      </c>
      <c r="H5147" s="7">
        <v>2</v>
      </c>
      <c r="I5147" s="7" t="s">
        <v>148</v>
      </c>
      <c r="J5147" t="s">
        <v>11</v>
      </c>
      <c r="K5147">
        <v>51.2</v>
      </c>
      <c r="L5147">
        <v>1</v>
      </c>
      <c r="M5147">
        <v>167.6</v>
      </c>
      <c r="N5147">
        <v>1.9870000000000001</v>
      </c>
    </row>
    <row r="5148" spans="1:14" x14ac:dyDescent="0.25">
      <c r="A5148" s="7">
        <v>822572</v>
      </c>
      <c r="B5148" s="7">
        <f t="shared" si="240"/>
        <v>1</v>
      </c>
      <c r="C5148" s="7">
        <f t="shared" si="241"/>
        <v>1</v>
      </c>
      <c r="D5148" s="7">
        <f t="shared" si="242"/>
        <v>2</v>
      </c>
      <c r="E5148" s="7">
        <v>821885</v>
      </c>
      <c r="F5148" t="s">
        <v>139</v>
      </c>
      <c r="G5148" t="s">
        <v>143</v>
      </c>
      <c r="H5148" s="7">
        <v>2</v>
      </c>
      <c r="I5148" s="7" t="s">
        <v>148</v>
      </c>
      <c r="J5148" t="s">
        <v>11</v>
      </c>
      <c r="K5148">
        <v>51.2</v>
      </c>
      <c r="L5148">
        <v>1</v>
      </c>
      <c r="M5148">
        <v>167.6</v>
      </c>
      <c r="N5148">
        <v>1.9870000000000001</v>
      </c>
    </row>
    <row r="5149" spans="1:14" x14ac:dyDescent="0.25">
      <c r="A5149" s="7">
        <v>822572</v>
      </c>
      <c r="B5149" s="7">
        <f t="shared" si="240"/>
        <v>1</v>
      </c>
      <c r="C5149" s="7">
        <f t="shared" si="241"/>
        <v>1</v>
      </c>
      <c r="D5149" s="7">
        <f t="shared" si="242"/>
        <v>2</v>
      </c>
      <c r="E5149" s="7">
        <v>821885</v>
      </c>
      <c r="F5149" t="s">
        <v>139</v>
      </c>
      <c r="G5149" t="s">
        <v>143</v>
      </c>
      <c r="H5149" s="7">
        <v>2</v>
      </c>
      <c r="I5149" s="7" t="s">
        <v>148</v>
      </c>
      <c r="J5149" t="s">
        <v>11</v>
      </c>
      <c r="K5149">
        <v>51.2</v>
      </c>
      <c r="L5149">
        <v>1</v>
      </c>
      <c r="M5149">
        <v>167.6</v>
      </c>
      <c r="N5149">
        <v>1.9870000000000001</v>
      </c>
    </row>
    <row r="5150" spans="1:14" x14ac:dyDescent="0.25">
      <c r="A5150" s="7">
        <v>822572</v>
      </c>
      <c r="B5150" s="7">
        <f t="shared" si="240"/>
        <v>0</v>
      </c>
      <c r="C5150" s="7">
        <f t="shared" si="241"/>
        <v>1</v>
      </c>
      <c r="D5150" s="7">
        <f t="shared" si="242"/>
        <v>1</v>
      </c>
      <c r="E5150" s="7">
        <v>821885</v>
      </c>
      <c r="F5150" t="s">
        <v>139</v>
      </c>
      <c r="G5150" t="s">
        <v>143</v>
      </c>
      <c r="H5150" s="7">
        <v>2</v>
      </c>
      <c r="I5150" s="7" t="s">
        <v>148</v>
      </c>
      <c r="J5150" t="s">
        <v>11</v>
      </c>
      <c r="K5150">
        <v>51.2</v>
      </c>
      <c r="L5150">
        <v>1</v>
      </c>
      <c r="M5150">
        <v>167.6</v>
      </c>
      <c r="N5150">
        <v>1.9870000000000001</v>
      </c>
    </row>
    <row r="5151" spans="1:14" x14ac:dyDescent="0.25">
      <c r="A5151" s="7">
        <v>822573</v>
      </c>
      <c r="B5151" s="7">
        <f t="shared" si="240"/>
        <v>1</v>
      </c>
      <c r="C5151" s="7">
        <f t="shared" si="241"/>
        <v>0</v>
      </c>
      <c r="D5151" s="7">
        <f t="shared" si="242"/>
        <v>1</v>
      </c>
      <c r="E5151" s="7">
        <v>821885</v>
      </c>
      <c r="F5151" t="s">
        <v>139</v>
      </c>
      <c r="G5151" t="s">
        <v>143</v>
      </c>
      <c r="H5151" s="7">
        <v>2</v>
      </c>
      <c r="I5151" s="7" t="s">
        <v>148</v>
      </c>
      <c r="J5151" t="s">
        <v>11</v>
      </c>
      <c r="K5151">
        <v>30.5</v>
      </c>
      <c r="L5151">
        <v>1</v>
      </c>
      <c r="M5151">
        <v>142</v>
      </c>
      <c r="N5151">
        <v>1.9870000000000001</v>
      </c>
    </row>
    <row r="5152" spans="1:14" x14ac:dyDescent="0.25">
      <c r="A5152" s="7">
        <v>822573</v>
      </c>
      <c r="B5152" s="7">
        <f t="shared" si="240"/>
        <v>1</v>
      </c>
      <c r="C5152" s="7">
        <f t="shared" si="241"/>
        <v>1</v>
      </c>
      <c r="D5152" s="7">
        <f t="shared" si="242"/>
        <v>2</v>
      </c>
      <c r="E5152" s="7">
        <v>821885</v>
      </c>
      <c r="F5152" t="s">
        <v>139</v>
      </c>
      <c r="G5152" t="s">
        <v>143</v>
      </c>
      <c r="H5152" s="7">
        <v>2</v>
      </c>
      <c r="I5152" s="7" t="s">
        <v>148</v>
      </c>
      <c r="J5152" t="s">
        <v>11</v>
      </c>
      <c r="K5152">
        <v>30.5</v>
      </c>
      <c r="L5152">
        <v>1</v>
      </c>
      <c r="M5152">
        <v>142</v>
      </c>
      <c r="N5152">
        <v>1.9870000000000001</v>
      </c>
    </row>
    <row r="5153" spans="1:14" x14ac:dyDescent="0.25">
      <c r="A5153" s="7">
        <v>822573</v>
      </c>
      <c r="B5153" s="7">
        <f t="shared" si="240"/>
        <v>1</v>
      </c>
      <c r="C5153" s="7">
        <f t="shared" si="241"/>
        <v>1</v>
      </c>
      <c r="D5153" s="7">
        <f t="shared" si="242"/>
        <v>2</v>
      </c>
      <c r="E5153" s="7">
        <v>821885</v>
      </c>
      <c r="F5153" t="s">
        <v>139</v>
      </c>
      <c r="G5153" t="s">
        <v>143</v>
      </c>
      <c r="H5153" s="7">
        <v>2</v>
      </c>
      <c r="I5153" s="7" t="s">
        <v>148</v>
      </c>
      <c r="J5153" t="s">
        <v>11</v>
      </c>
      <c r="K5153">
        <v>30.5</v>
      </c>
      <c r="L5153">
        <v>1</v>
      </c>
      <c r="M5153">
        <v>142</v>
      </c>
      <c r="N5153">
        <v>1.9870000000000001</v>
      </c>
    </row>
    <row r="5154" spans="1:14" x14ac:dyDescent="0.25">
      <c r="A5154" s="7">
        <v>822573</v>
      </c>
      <c r="B5154" s="7">
        <f t="shared" si="240"/>
        <v>0</v>
      </c>
      <c r="C5154" s="7">
        <f t="shared" si="241"/>
        <v>1</v>
      </c>
      <c r="D5154" s="7">
        <f t="shared" si="242"/>
        <v>1</v>
      </c>
      <c r="E5154" s="7">
        <v>821885</v>
      </c>
      <c r="F5154" t="s">
        <v>139</v>
      </c>
      <c r="G5154" t="s">
        <v>143</v>
      </c>
      <c r="H5154" s="7">
        <v>2</v>
      </c>
      <c r="I5154" s="7" t="s">
        <v>148</v>
      </c>
      <c r="J5154" t="s">
        <v>11</v>
      </c>
      <c r="K5154">
        <v>30.5</v>
      </c>
      <c r="L5154">
        <v>1</v>
      </c>
      <c r="M5154">
        <v>142</v>
      </c>
      <c r="N5154">
        <v>1.9870000000000001</v>
      </c>
    </row>
    <row r="5155" spans="1:14" x14ac:dyDescent="0.25">
      <c r="A5155" s="7">
        <v>822574</v>
      </c>
      <c r="B5155" s="7">
        <f t="shared" si="240"/>
        <v>1</v>
      </c>
      <c r="C5155" s="7">
        <f t="shared" si="241"/>
        <v>0</v>
      </c>
      <c r="D5155" s="7">
        <f t="shared" si="242"/>
        <v>1</v>
      </c>
      <c r="E5155" s="7">
        <v>821885</v>
      </c>
      <c r="F5155" t="s">
        <v>139</v>
      </c>
      <c r="G5155" t="s">
        <v>143</v>
      </c>
      <c r="H5155" s="7">
        <v>2</v>
      </c>
      <c r="I5155" s="7" t="s">
        <v>148</v>
      </c>
      <c r="J5155" t="s">
        <v>11</v>
      </c>
      <c r="K5155">
        <v>59.4</v>
      </c>
      <c r="L5155">
        <v>5</v>
      </c>
      <c r="M5155">
        <v>62.3</v>
      </c>
      <c r="N5155">
        <v>1.9870000000000001</v>
      </c>
    </row>
    <row r="5156" spans="1:14" x14ac:dyDescent="0.25">
      <c r="A5156" s="7">
        <v>822574</v>
      </c>
      <c r="B5156" s="7">
        <f t="shared" si="240"/>
        <v>1</v>
      </c>
      <c r="C5156" s="7">
        <f t="shared" si="241"/>
        <v>1</v>
      </c>
      <c r="D5156" s="7">
        <f t="shared" si="242"/>
        <v>2</v>
      </c>
      <c r="E5156" s="7">
        <v>821885</v>
      </c>
      <c r="F5156" t="s">
        <v>139</v>
      </c>
      <c r="G5156" t="s">
        <v>143</v>
      </c>
      <c r="H5156" s="7">
        <v>2</v>
      </c>
      <c r="I5156" s="7" t="s">
        <v>148</v>
      </c>
      <c r="J5156" t="s">
        <v>11</v>
      </c>
      <c r="K5156">
        <v>59.4</v>
      </c>
      <c r="L5156">
        <v>5</v>
      </c>
      <c r="M5156">
        <v>62.3</v>
      </c>
      <c r="N5156">
        <v>1.9870000000000001</v>
      </c>
    </row>
    <row r="5157" spans="1:14" x14ac:dyDescent="0.25">
      <c r="A5157" s="7">
        <v>822574</v>
      </c>
      <c r="B5157" s="7">
        <f t="shared" si="240"/>
        <v>1</v>
      </c>
      <c r="C5157" s="7">
        <f t="shared" si="241"/>
        <v>1</v>
      </c>
      <c r="D5157" s="7">
        <f t="shared" si="242"/>
        <v>2</v>
      </c>
      <c r="E5157" s="7">
        <v>821885</v>
      </c>
      <c r="F5157" t="s">
        <v>139</v>
      </c>
      <c r="G5157" t="s">
        <v>143</v>
      </c>
      <c r="H5157" s="7">
        <v>2</v>
      </c>
      <c r="I5157" s="7" t="s">
        <v>148</v>
      </c>
      <c r="J5157" t="s">
        <v>11</v>
      </c>
      <c r="K5157">
        <v>59.4</v>
      </c>
      <c r="L5157">
        <v>5</v>
      </c>
      <c r="M5157">
        <v>62.3</v>
      </c>
      <c r="N5157">
        <v>1.9870000000000001</v>
      </c>
    </row>
    <row r="5158" spans="1:14" x14ac:dyDescent="0.25">
      <c r="A5158" s="7">
        <v>822574</v>
      </c>
      <c r="B5158" s="7">
        <f t="shared" si="240"/>
        <v>0</v>
      </c>
      <c r="C5158" s="7">
        <f t="shared" si="241"/>
        <v>1</v>
      </c>
      <c r="D5158" s="7">
        <f t="shared" si="242"/>
        <v>1</v>
      </c>
      <c r="E5158" s="7">
        <v>821885</v>
      </c>
      <c r="F5158" t="s">
        <v>139</v>
      </c>
      <c r="G5158" t="s">
        <v>143</v>
      </c>
      <c r="H5158" s="7">
        <v>2</v>
      </c>
      <c r="I5158" s="7" t="s">
        <v>148</v>
      </c>
      <c r="J5158" t="s">
        <v>11</v>
      </c>
      <c r="K5158">
        <v>59.4</v>
      </c>
      <c r="L5158">
        <v>5</v>
      </c>
      <c r="M5158">
        <v>62.3</v>
      </c>
      <c r="N5158">
        <v>1.9870000000000001</v>
      </c>
    </row>
    <row r="5159" spans="1:14" x14ac:dyDescent="0.25">
      <c r="A5159" s="7">
        <v>822575</v>
      </c>
      <c r="B5159" s="7">
        <f t="shared" si="240"/>
        <v>1</v>
      </c>
      <c r="C5159" s="7">
        <f t="shared" si="241"/>
        <v>0</v>
      </c>
      <c r="D5159" s="7">
        <f t="shared" si="242"/>
        <v>1</v>
      </c>
      <c r="E5159" s="7">
        <v>821885</v>
      </c>
      <c r="F5159" t="s">
        <v>139</v>
      </c>
      <c r="G5159" t="s">
        <v>143</v>
      </c>
      <c r="H5159" s="7">
        <v>2</v>
      </c>
      <c r="I5159" s="7" t="s">
        <v>148</v>
      </c>
      <c r="J5159" t="s">
        <v>11</v>
      </c>
      <c r="K5159">
        <v>62.3</v>
      </c>
      <c r="L5159">
        <v>1</v>
      </c>
      <c r="M5159">
        <v>183.2</v>
      </c>
      <c r="N5159">
        <v>1.9870000000000001</v>
      </c>
    </row>
    <row r="5160" spans="1:14" x14ac:dyDescent="0.25">
      <c r="A5160" s="7">
        <v>822575</v>
      </c>
      <c r="B5160" s="7">
        <f t="shared" si="240"/>
        <v>1</v>
      </c>
      <c r="C5160" s="7">
        <f t="shared" si="241"/>
        <v>1</v>
      </c>
      <c r="D5160" s="7">
        <f t="shared" si="242"/>
        <v>2</v>
      </c>
      <c r="E5160" s="7">
        <v>821885</v>
      </c>
      <c r="F5160" t="s">
        <v>139</v>
      </c>
      <c r="G5160" t="s">
        <v>143</v>
      </c>
      <c r="H5160" s="7">
        <v>2</v>
      </c>
      <c r="I5160" s="7" t="s">
        <v>148</v>
      </c>
      <c r="J5160" t="s">
        <v>11</v>
      </c>
      <c r="K5160">
        <v>62.3</v>
      </c>
      <c r="L5160">
        <v>1</v>
      </c>
      <c r="M5160">
        <v>183.2</v>
      </c>
      <c r="N5160">
        <v>1.9870000000000001</v>
      </c>
    </row>
    <row r="5161" spans="1:14" x14ac:dyDescent="0.25">
      <c r="A5161" s="7">
        <v>822575</v>
      </c>
      <c r="B5161" s="7">
        <f t="shared" si="240"/>
        <v>1</v>
      </c>
      <c r="C5161" s="7">
        <f t="shared" si="241"/>
        <v>1</v>
      </c>
      <c r="D5161" s="7">
        <f t="shared" si="242"/>
        <v>2</v>
      </c>
      <c r="E5161" s="7">
        <v>821885</v>
      </c>
      <c r="F5161" t="s">
        <v>139</v>
      </c>
      <c r="G5161" t="s">
        <v>143</v>
      </c>
      <c r="H5161" s="7">
        <v>2</v>
      </c>
      <c r="I5161" s="7" t="s">
        <v>148</v>
      </c>
      <c r="J5161" t="s">
        <v>11</v>
      </c>
      <c r="K5161">
        <v>62.3</v>
      </c>
      <c r="L5161">
        <v>1</v>
      </c>
      <c r="M5161">
        <v>183.2</v>
      </c>
      <c r="N5161">
        <v>1.9870000000000001</v>
      </c>
    </row>
    <row r="5162" spans="1:14" x14ac:dyDescent="0.25">
      <c r="A5162" s="7">
        <v>822575</v>
      </c>
      <c r="B5162" s="7">
        <f t="shared" si="240"/>
        <v>0</v>
      </c>
      <c r="C5162" s="7">
        <f t="shared" si="241"/>
        <v>1</v>
      </c>
      <c r="D5162" s="7">
        <f t="shared" si="242"/>
        <v>1</v>
      </c>
      <c r="E5162" s="7">
        <v>821885</v>
      </c>
      <c r="F5162" t="s">
        <v>139</v>
      </c>
      <c r="G5162" t="s">
        <v>143</v>
      </c>
      <c r="H5162" s="7">
        <v>2</v>
      </c>
      <c r="I5162" s="7" t="s">
        <v>148</v>
      </c>
      <c r="J5162" t="s">
        <v>11</v>
      </c>
      <c r="K5162">
        <v>62.3</v>
      </c>
      <c r="L5162">
        <v>1</v>
      </c>
      <c r="M5162">
        <v>183.2</v>
      </c>
      <c r="N5162">
        <v>1.9870000000000001</v>
      </c>
    </row>
    <row r="5163" spans="1:14" x14ac:dyDescent="0.25">
      <c r="A5163" s="7">
        <v>822576</v>
      </c>
      <c r="B5163" s="7">
        <f t="shared" si="240"/>
        <v>1</v>
      </c>
      <c r="C5163" s="7">
        <f t="shared" si="241"/>
        <v>0</v>
      </c>
      <c r="D5163" s="7">
        <f t="shared" si="242"/>
        <v>1</v>
      </c>
      <c r="E5163" s="7">
        <v>821885</v>
      </c>
      <c r="F5163" t="s">
        <v>139</v>
      </c>
      <c r="G5163" t="s">
        <v>143</v>
      </c>
      <c r="H5163" s="7">
        <v>2</v>
      </c>
      <c r="I5163" s="7" t="s">
        <v>148</v>
      </c>
      <c r="J5163" t="s">
        <v>11</v>
      </c>
      <c r="K5163">
        <v>62.2</v>
      </c>
      <c r="L5163">
        <v>3</v>
      </c>
      <c r="M5163">
        <v>87.9</v>
      </c>
      <c r="N5163">
        <v>1.9870000000000001</v>
      </c>
    </row>
    <row r="5164" spans="1:14" x14ac:dyDescent="0.25">
      <c r="A5164" s="7">
        <v>822576</v>
      </c>
      <c r="B5164" s="7">
        <f t="shared" si="240"/>
        <v>1</v>
      </c>
      <c r="C5164" s="7">
        <f t="shared" si="241"/>
        <v>1</v>
      </c>
      <c r="D5164" s="7">
        <f t="shared" si="242"/>
        <v>2</v>
      </c>
      <c r="E5164" s="7">
        <v>821885</v>
      </c>
      <c r="F5164" t="s">
        <v>139</v>
      </c>
      <c r="G5164" t="s">
        <v>143</v>
      </c>
      <c r="H5164" s="7">
        <v>2</v>
      </c>
      <c r="I5164" s="7" t="s">
        <v>148</v>
      </c>
      <c r="J5164" t="s">
        <v>11</v>
      </c>
      <c r="K5164">
        <v>62.2</v>
      </c>
      <c r="L5164">
        <v>3</v>
      </c>
      <c r="M5164">
        <v>87.9</v>
      </c>
      <c r="N5164">
        <v>1.9870000000000001</v>
      </c>
    </row>
    <row r="5165" spans="1:14" x14ac:dyDescent="0.25">
      <c r="A5165" s="7">
        <v>822576</v>
      </c>
      <c r="B5165" s="7">
        <f t="shared" si="240"/>
        <v>1</v>
      </c>
      <c r="C5165" s="7">
        <f t="shared" si="241"/>
        <v>1</v>
      </c>
      <c r="D5165" s="7">
        <f t="shared" si="242"/>
        <v>2</v>
      </c>
      <c r="E5165" s="7">
        <v>821885</v>
      </c>
      <c r="F5165" t="s">
        <v>139</v>
      </c>
      <c r="G5165" t="s">
        <v>143</v>
      </c>
      <c r="H5165" s="7">
        <v>2</v>
      </c>
      <c r="I5165" s="7" t="s">
        <v>148</v>
      </c>
      <c r="J5165" t="s">
        <v>11</v>
      </c>
      <c r="K5165">
        <v>62.2</v>
      </c>
      <c r="L5165">
        <v>3</v>
      </c>
      <c r="M5165">
        <v>87.9</v>
      </c>
      <c r="N5165">
        <v>1.9870000000000001</v>
      </c>
    </row>
    <row r="5166" spans="1:14" x14ac:dyDescent="0.25">
      <c r="A5166" s="7">
        <v>822576</v>
      </c>
      <c r="B5166" s="7">
        <f t="shared" si="240"/>
        <v>0</v>
      </c>
      <c r="C5166" s="7">
        <f t="shared" si="241"/>
        <v>1</v>
      </c>
      <c r="D5166" s="7">
        <f t="shared" si="242"/>
        <v>1</v>
      </c>
      <c r="E5166" s="7">
        <v>821885</v>
      </c>
      <c r="F5166" t="s">
        <v>139</v>
      </c>
      <c r="G5166" t="s">
        <v>143</v>
      </c>
      <c r="H5166" s="7">
        <v>2</v>
      </c>
      <c r="I5166" s="7" t="s">
        <v>148</v>
      </c>
      <c r="J5166" t="s">
        <v>11</v>
      </c>
      <c r="K5166">
        <v>62.2</v>
      </c>
      <c r="L5166">
        <v>3</v>
      </c>
      <c r="M5166">
        <v>87.9</v>
      </c>
      <c r="N5166">
        <v>1.9870000000000001</v>
      </c>
    </row>
    <row r="5167" spans="1:14" x14ac:dyDescent="0.25">
      <c r="A5167" s="7">
        <v>822577</v>
      </c>
      <c r="B5167" s="7">
        <f t="shared" si="240"/>
        <v>1</v>
      </c>
      <c r="C5167" s="7">
        <f t="shared" si="241"/>
        <v>0</v>
      </c>
      <c r="D5167" s="7">
        <f t="shared" si="242"/>
        <v>1</v>
      </c>
      <c r="E5167" s="7">
        <v>821885</v>
      </c>
      <c r="F5167" t="s">
        <v>139</v>
      </c>
      <c r="G5167" t="s">
        <v>143</v>
      </c>
      <c r="H5167" s="7">
        <v>2</v>
      </c>
      <c r="I5167" s="7" t="s">
        <v>148</v>
      </c>
      <c r="J5167" t="s">
        <v>11</v>
      </c>
      <c r="K5167">
        <v>44.9</v>
      </c>
      <c r="L5167">
        <v>1</v>
      </c>
      <c r="M5167">
        <v>167.6</v>
      </c>
      <c r="N5167">
        <v>1.9870000000000001</v>
      </c>
    </row>
    <row r="5168" spans="1:14" x14ac:dyDescent="0.25">
      <c r="A5168" s="7">
        <v>822577</v>
      </c>
      <c r="B5168" s="7">
        <f t="shared" si="240"/>
        <v>1</v>
      </c>
      <c r="C5168" s="7">
        <f t="shared" si="241"/>
        <v>1</v>
      </c>
      <c r="D5168" s="7">
        <f t="shared" si="242"/>
        <v>2</v>
      </c>
      <c r="E5168" s="7">
        <v>821885</v>
      </c>
      <c r="F5168" t="s">
        <v>139</v>
      </c>
      <c r="G5168" t="s">
        <v>143</v>
      </c>
      <c r="H5168" s="7">
        <v>2</v>
      </c>
      <c r="I5168" s="7" t="s">
        <v>148</v>
      </c>
      <c r="J5168" t="s">
        <v>11</v>
      </c>
      <c r="K5168">
        <v>44.9</v>
      </c>
      <c r="L5168">
        <v>1</v>
      </c>
      <c r="M5168">
        <v>167.6</v>
      </c>
      <c r="N5168">
        <v>1.9870000000000001</v>
      </c>
    </row>
    <row r="5169" spans="1:14" x14ac:dyDescent="0.25">
      <c r="A5169" s="7">
        <v>822577</v>
      </c>
      <c r="B5169" s="7">
        <f t="shared" si="240"/>
        <v>1</v>
      </c>
      <c r="C5169" s="7">
        <f t="shared" si="241"/>
        <v>1</v>
      </c>
      <c r="D5169" s="7">
        <f t="shared" si="242"/>
        <v>2</v>
      </c>
      <c r="E5169" s="7">
        <v>821885</v>
      </c>
      <c r="F5169" t="s">
        <v>139</v>
      </c>
      <c r="G5169" t="s">
        <v>143</v>
      </c>
      <c r="H5169" s="7">
        <v>2</v>
      </c>
      <c r="I5169" s="7" t="s">
        <v>148</v>
      </c>
      <c r="J5169" t="s">
        <v>11</v>
      </c>
      <c r="K5169">
        <v>44.9</v>
      </c>
      <c r="L5169">
        <v>1</v>
      </c>
      <c r="M5169">
        <v>167.6</v>
      </c>
      <c r="N5169">
        <v>1.9870000000000001</v>
      </c>
    </row>
    <row r="5170" spans="1:14" x14ac:dyDescent="0.25">
      <c r="A5170" s="7">
        <v>822577</v>
      </c>
      <c r="B5170" s="7">
        <f t="shared" si="240"/>
        <v>0</v>
      </c>
      <c r="C5170" s="7">
        <f t="shared" si="241"/>
        <v>1</v>
      </c>
      <c r="D5170" s="7">
        <f t="shared" si="242"/>
        <v>1</v>
      </c>
      <c r="E5170" s="7">
        <v>821885</v>
      </c>
      <c r="F5170" t="s">
        <v>139</v>
      </c>
      <c r="G5170" t="s">
        <v>143</v>
      </c>
      <c r="H5170" s="7">
        <v>2</v>
      </c>
      <c r="I5170" s="7" t="s">
        <v>148</v>
      </c>
      <c r="J5170" t="s">
        <v>11</v>
      </c>
      <c r="K5170">
        <v>44.9</v>
      </c>
      <c r="L5170">
        <v>1</v>
      </c>
      <c r="M5170">
        <v>167.6</v>
      </c>
      <c r="N5170">
        <v>1.9870000000000001</v>
      </c>
    </row>
    <row r="5171" spans="1:14" x14ac:dyDescent="0.25">
      <c r="A5171" s="7">
        <v>822578</v>
      </c>
      <c r="B5171" s="7">
        <f t="shared" si="240"/>
        <v>1</v>
      </c>
      <c r="C5171" s="7">
        <f t="shared" si="241"/>
        <v>0</v>
      </c>
      <c r="D5171" s="7">
        <f t="shared" si="242"/>
        <v>1</v>
      </c>
      <c r="E5171" s="7">
        <v>821885</v>
      </c>
      <c r="F5171" t="s">
        <v>139</v>
      </c>
      <c r="G5171" t="s">
        <v>143</v>
      </c>
      <c r="H5171" s="7">
        <v>2</v>
      </c>
      <c r="I5171" s="7" t="s">
        <v>148</v>
      </c>
      <c r="J5171" t="s">
        <v>11</v>
      </c>
      <c r="K5171">
        <v>30.9</v>
      </c>
      <c r="L5171">
        <v>1</v>
      </c>
      <c r="M5171">
        <v>142</v>
      </c>
      <c r="N5171">
        <v>1.9870000000000001</v>
      </c>
    </row>
    <row r="5172" spans="1:14" x14ac:dyDescent="0.25">
      <c r="A5172" s="7">
        <v>822578</v>
      </c>
      <c r="B5172" s="7">
        <f t="shared" si="240"/>
        <v>1</v>
      </c>
      <c r="C5172" s="7">
        <f t="shared" si="241"/>
        <v>1</v>
      </c>
      <c r="D5172" s="7">
        <f t="shared" si="242"/>
        <v>2</v>
      </c>
      <c r="E5172" s="7">
        <v>821885</v>
      </c>
      <c r="F5172" t="s">
        <v>139</v>
      </c>
      <c r="G5172" t="s">
        <v>143</v>
      </c>
      <c r="H5172" s="7">
        <v>2</v>
      </c>
      <c r="I5172" s="7" t="s">
        <v>148</v>
      </c>
      <c r="J5172" t="s">
        <v>11</v>
      </c>
      <c r="K5172">
        <v>30.9</v>
      </c>
      <c r="L5172">
        <v>1</v>
      </c>
      <c r="M5172">
        <v>142</v>
      </c>
      <c r="N5172">
        <v>1.9870000000000001</v>
      </c>
    </row>
    <row r="5173" spans="1:14" x14ac:dyDescent="0.25">
      <c r="A5173" s="7">
        <v>822578</v>
      </c>
      <c r="B5173" s="7">
        <f t="shared" si="240"/>
        <v>1</v>
      </c>
      <c r="C5173" s="7">
        <f t="shared" si="241"/>
        <v>1</v>
      </c>
      <c r="D5173" s="7">
        <f t="shared" si="242"/>
        <v>2</v>
      </c>
      <c r="E5173" s="7">
        <v>821885</v>
      </c>
      <c r="F5173" t="s">
        <v>139</v>
      </c>
      <c r="G5173" t="s">
        <v>143</v>
      </c>
      <c r="H5173" s="7">
        <v>2</v>
      </c>
      <c r="I5173" s="7" t="s">
        <v>148</v>
      </c>
      <c r="J5173" t="s">
        <v>11</v>
      </c>
      <c r="K5173">
        <v>30.9</v>
      </c>
      <c r="L5173">
        <v>1</v>
      </c>
      <c r="M5173">
        <v>142</v>
      </c>
      <c r="N5173">
        <v>1.9870000000000001</v>
      </c>
    </row>
    <row r="5174" spans="1:14" x14ac:dyDescent="0.25">
      <c r="A5174" s="7">
        <v>822578</v>
      </c>
      <c r="B5174" s="7">
        <f t="shared" si="240"/>
        <v>0</v>
      </c>
      <c r="C5174" s="7">
        <f t="shared" si="241"/>
        <v>1</v>
      </c>
      <c r="D5174" s="7">
        <f t="shared" si="242"/>
        <v>1</v>
      </c>
      <c r="E5174" s="7">
        <v>821885</v>
      </c>
      <c r="F5174" t="s">
        <v>139</v>
      </c>
      <c r="G5174" t="s">
        <v>143</v>
      </c>
      <c r="H5174" s="7">
        <v>2</v>
      </c>
      <c r="I5174" s="7" t="s">
        <v>148</v>
      </c>
      <c r="J5174" t="s">
        <v>11</v>
      </c>
      <c r="K5174">
        <v>30.9</v>
      </c>
      <c r="L5174">
        <v>1</v>
      </c>
      <c r="M5174">
        <v>142</v>
      </c>
      <c r="N5174">
        <v>1.9870000000000001</v>
      </c>
    </row>
    <row r="5175" spans="1:14" x14ac:dyDescent="0.25">
      <c r="A5175" s="7">
        <v>822579</v>
      </c>
      <c r="B5175" s="7">
        <f t="shared" si="240"/>
        <v>1</v>
      </c>
      <c r="C5175" s="7">
        <f t="shared" si="241"/>
        <v>0</v>
      </c>
      <c r="D5175" s="7">
        <f t="shared" si="242"/>
        <v>1</v>
      </c>
      <c r="E5175" s="7">
        <v>821885</v>
      </c>
      <c r="F5175" t="s">
        <v>139</v>
      </c>
      <c r="G5175" t="s">
        <v>143</v>
      </c>
      <c r="H5175" s="7">
        <v>2</v>
      </c>
      <c r="I5175" s="7" t="s">
        <v>148</v>
      </c>
      <c r="J5175" t="s">
        <v>11</v>
      </c>
      <c r="K5175">
        <v>62.3</v>
      </c>
      <c r="L5175">
        <v>2</v>
      </c>
      <c r="M5175">
        <v>113.6</v>
      </c>
      <c r="N5175">
        <v>1.9870000000000001</v>
      </c>
    </row>
    <row r="5176" spans="1:14" x14ac:dyDescent="0.25">
      <c r="A5176" s="7">
        <v>822579</v>
      </c>
      <c r="B5176" s="7">
        <f t="shared" si="240"/>
        <v>1</v>
      </c>
      <c r="C5176" s="7">
        <f t="shared" si="241"/>
        <v>1</v>
      </c>
      <c r="D5176" s="7">
        <f t="shared" si="242"/>
        <v>2</v>
      </c>
      <c r="E5176" s="7">
        <v>821885</v>
      </c>
      <c r="F5176" t="s">
        <v>139</v>
      </c>
      <c r="G5176" t="s">
        <v>143</v>
      </c>
      <c r="H5176" s="7">
        <v>2</v>
      </c>
      <c r="I5176" s="7" t="s">
        <v>148</v>
      </c>
      <c r="J5176" t="s">
        <v>11</v>
      </c>
      <c r="K5176">
        <v>62.3</v>
      </c>
      <c r="L5176">
        <v>2</v>
      </c>
      <c r="M5176">
        <v>113.6</v>
      </c>
      <c r="N5176">
        <v>1.9870000000000001</v>
      </c>
    </row>
    <row r="5177" spans="1:14" x14ac:dyDescent="0.25">
      <c r="A5177" s="7">
        <v>822579</v>
      </c>
      <c r="B5177" s="7">
        <f t="shared" si="240"/>
        <v>1</v>
      </c>
      <c r="C5177" s="7">
        <f t="shared" si="241"/>
        <v>1</v>
      </c>
      <c r="D5177" s="7">
        <f t="shared" si="242"/>
        <v>2</v>
      </c>
      <c r="E5177" s="7">
        <v>821885</v>
      </c>
      <c r="F5177" t="s">
        <v>139</v>
      </c>
      <c r="G5177" t="s">
        <v>143</v>
      </c>
      <c r="H5177" s="7">
        <v>2</v>
      </c>
      <c r="I5177" s="7" t="s">
        <v>148</v>
      </c>
      <c r="J5177" t="s">
        <v>11</v>
      </c>
      <c r="K5177">
        <v>62.3</v>
      </c>
      <c r="L5177">
        <v>2</v>
      </c>
      <c r="M5177">
        <v>113.6</v>
      </c>
      <c r="N5177">
        <v>1.9870000000000001</v>
      </c>
    </row>
    <row r="5178" spans="1:14" x14ac:dyDescent="0.25">
      <c r="A5178" s="7">
        <v>822579</v>
      </c>
      <c r="B5178" s="7">
        <f t="shared" si="240"/>
        <v>0</v>
      </c>
      <c r="C5178" s="7">
        <f t="shared" si="241"/>
        <v>1</v>
      </c>
      <c r="D5178" s="7">
        <f t="shared" si="242"/>
        <v>1</v>
      </c>
      <c r="E5178" s="7">
        <v>821885</v>
      </c>
      <c r="F5178" t="s">
        <v>139</v>
      </c>
      <c r="G5178" t="s">
        <v>143</v>
      </c>
      <c r="H5178" s="7">
        <v>2</v>
      </c>
      <c r="I5178" s="7" t="s">
        <v>148</v>
      </c>
      <c r="J5178" t="s">
        <v>11</v>
      </c>
      <c r="K5178">
        <v>62.3</v>
      </c>
      <c r="L5178">
        <v>2</v>
      </c>
      <c r="M5178">
        <v>113.6</v>
      </c>
      <c r="N5178">
        <v>1.9870000000000001</v>
      </c>
    </row>
    <row r="5179" spans="1:14" x14ac:dyDescent="0.25">
      <c r="A5179" s="7">
        <v>822580</v>
      </c>
      <c r="B5179" s="7">
        <f t="shared" si="240"/>
        <v>1</v>
      </c>
      <c r="C5179" s="7">
        <f t="shared" si="241"/>
        <v>0</v>
      </c>
      <c r="D5179" s="7">
        <f t="shared" si="242"/>
        <v>1</v>
      </c>
      <c r="E5179" s="7">
        <v>821885</v>
      </c>
      <c r="F5179" t="s">
        <v>139</v>
      </c>
      <c r="G5179" t="s">
        <v>143</v>
      </c>
      <c r="H5179" s="7">
        <v>2</v>
      </c>
      <c r="I5179" s="7" t="s">
        <v>148</v>
      </c>
      <c r="J5179" t="s">
        <v>11</v>
      </c>
      <c r="K5179">
        <v>45.2</v>
      </c>
      <c r="L5179">
        <v>3</v>
      </c>
      <c r="M5179">
        <v>80.400000000000006</v>
      </c>
      <c r="N5179">
        <v>1.9870000000000001</v>
      </c>
    </row>
    <row r="5180" spans="1:14" x14ac:dyDescent="0.25">
      <c r="A5180" s="7">
        <v>822580</v>
      </c>
      <c r="B5180" s="7">
        <f t="shared" si="240"/>
        <v>1</v>
      </c>
      <c r="C5180" s="7">
        <f t="shared" si="241"/>
        <v>1</v>
      </c>
      <c r="D5180" s="7">
        <f t="shared" si="242"/>
        <v>2</v>
      </c>
      <c r="E5180" s="7">
        <v>821885</v>
      </c>
      <c r="F5180" t="s">
        <v>139</v>
      </c>
      <c r="G5180" t="s">
        <v>143</v>
      </c>
      <c r="H5180" s="7">
        <v>2</v>
      </c>
      <c r="I5180" s="7" t="s">
        <v>148</v>
      </c>
      <c r="J5180" t="s">
        <v>11</v>
      </c>
      <c r="K5180">
        <v>45.2</v>
      </c>
      <c r="L5180">
        <v>3</v>
      </c>
      <c r="M5180">
        <v>80.400000000000006</v>
      </c>
      <c r="N5180">
        <v>1.9870000000000001</v>
      </c>
    </row>
    <row r="5181" spans="1:14" x14ac:dyDescent="0.25">
      <c r="A5181" s="7">
        <v>822580</v>
      </c>
      <c r="B5181" s="7">
        <f t="shared" si="240"/>
        <v>1</v>
      </c>
      <c r="C5181" s="7">
        <f t="shared" si="241"/>
        <v>1</v>
      </c>
      <c r="D5181" s="7">
        <f t="shared" si="242"/>
        <v>2</v>
      </c>
      <c r="E5181" s="7">
        <v>821885</v>
      </c>
      <c r="F5181" t="s">
        <v>139</v>
      </c>
      <c r="G5181" t="s">
        <v>143</v>
      </c>
      <c r="H5181" s="7">
        <v>2</v>
      </c>
      <c r="I5181" s="7" t="s">
        <v>148</v>
      </c>
      <c r="J5181" t="s">
        <v>11</v>
      </c>
      <c r="K5181">
        <v>45.2</v>
      </c>
      <c r="L5181">
        <v>3</v>
      </c>
      <c r="M5181">
        <v>80.400000000000006</v>
      </c>
      <c r="N5181">
        <v>1.9870000000000001</v>
      </c>
    </row>
    <row r="5182" spans="1:14" x14ac:dyDescent="0.25">
      <c r="A5182" s="7">
        <v>822580</v>
      </c>
      <c r="B5182" s="7">
        <f t="shared" si="240"/>
        <v>0</v>
      </c>
      <c r="C5182" s="7">
        <f t="shared" si="241"/>
        <v>1</v>
      </c>
      <c r="D5182" s="7">
        <f t="shared" si="242"/>
        <v>1</v>
      </c>
      <c r="E5182" s="7">
        <v>821885</v>
      </c>
      <c r="F5182" t="s">
        <v>139</v>
      </c>
      <c r="G5182" t="s">
        <v>143</v>
      </c>
      <c r="H5182" s="7">
        <v>2</v>
      </c>
      <c r="I5182" s="7" t="s">
        <v>148</v>
      </c>
      <c r="J5182" t="s">
        <v>11</v>
      </c>
      <c r="K5182">
        <v>45.2</v>
      </c>
      <c r="L5182">
        <v>3</v>
      </c>
      <c r="M5182">
        <v>80.400000000000006</v>
      </c>
      <c r="N5182">
        <v>1.9870000000000001</v>
      </c>
    </row>
    <row r="5183" spans="1:14" x14ac:dyDescent="0.25">
      <c r="A5183" s="7">
        <v>822581</v>
      </c>
      <c r="B5183" s="7">
        <f t="shared" si="240"/>
        <v>1</v>
      </c>
      <c r="C5183" s="7">
        <f t="shared" si="241"/>
        <v>0</v>
      </c>
      <c r="D5183" s="7">
        <f t="shared" si="242"/>
        <v>1</v>
      </c>
      <c r="E5183" s="7">
        <v>821885</v>
      </c>
      <c r="F5183" t="s">
        <v>139</v>
      </c>
      <c r="G5183" t="s">
        <v>143</v>
      </c>
      <c r="H5183" s="7">
        <v>2</v>
      </c>
      <c r="I5183" s="7" t="s">
        <v>148</v>
      </c>
      <c r="J5183" t="s">
        <v>11</v>
      </c>
      <c r="K5183">
        <v>30.2</v>
      </c>
      <c r="L5183">
        <v>1</v>
      </c>
      <c r="M5183">
        <v>142</v>
      </c>
      <c r="N5183">
        <v>1.9870000000000001</v>
      </c>
    </row>
    <row r="5184" spans="1:14" x14ac:dyDescent="0.25">
      <c r="A5184" s="7">
        <v>822581</v>
      </c>
      <c r="B5184" s="7">
        <f t="shared" si="240"/>
        <v>1</v>
      </c>
      <c r="C5184" s="7">
        <f t="shared" si="241"/>
        <v>1</v>
      </c>
      <c r="D5184" s="7">
        <f t="shared" si="242"/>
        <v>2</v>
      </c>
      <c r="E5184" s="7">
        <v>821885</v>
      </c>
      <c r="F5184" t="s">
        <v>139</v>
      </c>
      <c r="G5184" t="s">
        <v>143</v>
      </c>
      <c r="H5184" s="7">
        <v>2</v>
      </c>
      <c r="I5184" s="7" t="s">
        <v>148</v>
      </c>
      <c r="J5184" t="s">
        <v>11</v>
      </c>
      <c r="K5184">
        <v>30.2</v>
      </c>
      <c r="L5184">
        <v>1</v>
      </c>
      <c r="M5184">
        <v>142</v>
      </c>
      <c r="N5184">
        <v>1.9870000000000001</v>
      </c>
    </row>
    <row r="5185" spans="1:14" x14ac:dyDescent="0.25">
      <c r="A5185" s="7">
        <v>822581</v>
      </c>
      <c r="B5185" s="7">
        <f t="shared" si="240"/>
        <v>1</v>
      </c>
      <c r="C5185" s="7">
        <f t="shared" si="241"/>
        <v>1</v>
      </c>
      <c r="D5185" s="7">
        <f t="shared" si="242"/>
        <v>2</v>
      </c>
      <c r="E5185" s="7">
        <v>821885</v>
      </c>
      <c r="F5185" t="s">
        <v>139</v>
      </c>
      <c r="G5185" t="s">
        <v>143</v>
      </c>
      <c r="H5185" s="7">
        <v>2</v>
      </c>
      <c r="I5185" s="7" t="s">
        <v>148</v>
      </c>
      <c r="J5185" t="s">
        <v>11</v>
      </c>
      <c r="K5185">
        <v>30.2</v>
      </c>
      <c r="L5185">
        <v>1</v>
      </c>
      <c r="M5185">
        <v>142</v>
      </c>
      <c r="N5185">
        <v>1.9870000000000001</v>
      </c>
    </row>
    <row r="5186" spans="1:14" x14ac:dyDescent="0.25">
      <c r="A5186" s="7">
        <v>822581</v>
      </c>
      <c r="B5186" s="7">
        <f t="shared" si="240"/>
        <v>0</v>
      </c>
      <c r="C5186" s="7">
        <f t="shared" si="241"/>
        <v>1</v>
      </c>
      <c r="D5186" s="7">
        <f t="shared" si="242"/>
        <v>1</v>
      </c>
      <c r="E5186" s="7">
        <v>821885</v>
      </c>
      <c r="F5186" t="s">
        <v>139</v>
      </c>
      <c r="G5186" t="s">
        <v>143</v>
      </c>
      <c r="H5186" s="7">
        <v>2</v>
      </c>
      <c r="I5186" s="7" t="s">
        <v>148</v>
      </c>
      <c r="J5186" t="s">
        <v>11</v>
      </c>
      <c r="K5186">
        <v>30.2</v>
      </c>
      <c r="L5186">
        <v>1</v>
      </c>
      <c r="M5186">
        <v>142</v>
      </c>
      <c r="N5186">
        <v>1.9870000000000001</v>
      </c>
    </row>
    <row r="5187" spans="1:14" x14ac:dyDescent="0.25">
      <c r="A5187" s="7">
        <v>822582</v>
      </c>
      <c r="B5187" s="7">
        <f t="shared" ref="B5187:B5250" si="243">IF(A5187=A5188,1,0)</f>
        <v>1</v>
      </c>
      <c r="C5187" s="7">
        <f t="shared" ref="C5187:C5250" si="244">IF(A5187=A5186,1,0)</f>
        <v>0</v>
      </c>
      <c r="D5187" s="7">
        <f t="shared" ref="D5187:D5250" si="245">B5187+C5187</f>
        <v>1</v>
      </c>
      <c r="E5187" s="7">
        <v>821885</v>
      </c>
      <c r="F5187" t="s">
        <v>139</v>
      </c>
      <c r="G5187" t="s">
        <v>143</v>
      </c>
      <c r="H5187" s="7">
        <v>2</v>
      </c>
      <c r="I5187" s="7" t="s">
        <v>148</v>
      </c>
      <c r="J5187" t="s">
        <v>11</v>
      </c>
      <c r="K5187">
        <v>62.3</v>
      </c>
      <c r="L5187">
        <v>4</v>
      </c>
      <c r="M5187">
        <v>71.5</v>
      </c>
      <c r="N5187">
        <v>1.9870000000000001</v>
      </c>
    </row>
    <row r="5188" spans="1:14" x14ac:dyDescent="0.25">
      <c r="A5188" s="7">
        <v>822582</v>
      </c>
      <c r="B5188" s="7">
        <f t="shared" si="243"/>
        <v>1</v>
      </c>
      <c r="C5188" s="7">
        <f t="shared" si="244"/>
        <v>1</v>
      </c>
      <c r="D5188" s="7">
        <f t="shared" si="245"/>
        <v>2</v>
      </c>
      <c r="E5188" s="7">
        <v>821885</v>
      </c>
      <c r="F5188" t="s">
        <v>139</v>
      </c>
      <c r="G5188" t="s">
        <v>143</v>
      </c>
      <c r="H5188" s="7">
        <v>2</v>
      </c>
      <c r="I5188" s="7" t="s">
        <v>148</v>
      </c>
      <c r="J5188" t="s">
        <v>11</v>
      </c>
      <c r="K5188">
        <v>62.3</v>
      </c>
      <c r="L5188">
        <v>4</v>
      </c>
      <c r="M5188">
        <v>71.5</v>
      </c>
      <c r="N5188">
        <v>1.9870000000000001</v>
      </c>
    </row>
    <row r="5189" spans="1:14" x14ac:dyDescent="0.25">
      <c r="A5189" s="7">
        <v>822582</v>
      </c>
      <c r="B5189" s="7">
        <f t="shared" si="243"/>
        <v>1</v>
      </c>
      <c r="C5189" s="7">
        <f t="shared" si="244"/>
        <v>1</v>
      </c>
      <c r="D5189" s="7">
        <f t="shared" si="245"/>
        <v>2</v>
      </c>
      <c r="E5189" s="7">
        <v>821885</v>
      </c>
      <c r="F5189" t="s">
        <v>139</v>
      </c>
      <c r="G5189" t="s">
        <v>143</v>
      </c>
      <c r="H5189" s="7">
        <v>2</v>
      </c>
      <c r="I5189" s="7" t="s">
        <v>148</v>
      </c>
      <c r="J5189" t="s">
        <v>11</v>
      </c>
      <c r="K5189">
        <v>62.3</v>
      </c>
      <c r="L5189">
        <v>4</v>
      </c>
      <c r="M5189">
        <v>71.5</v>
      </c>
      <c r="N5189">
        <v>1.9870000000000001</v>
      </c>
    </row>
    <row r="5190" spans="1:14" x14ac:dyDescent="0.25">
      <c r="A5190" s="7">
        <v>822582</v>
      </c>
      <c r="B5190" s="7">
        <f t="shared" si="243"/>
        <v>0</v>
      </c>
      <c r="C5190" s="7">
        <f t="shared" si="244"/>
        <v>1</v>
      </c>
      <c r="D5190" s="7">
        <f t="shared" si="245"/>
        <v>1</v>
      </c>
      <c r="E5190" s="7">
        <v>821885</v>
      </c>
      <c r="F5190" t="s">
        <v>139</v>
      </c>
      <c r="G5190" t="s">
        <v>143</v>
      </c>
      <c r="H5190" s="7">
        <v>2</v>
      </c>
      <c r="I5190" s="7" t="s">
        <v>148</v>
      </c>
      <c r="J5190" t="s">
        <v>11</v>
      </c>
      <c r="K5190">
        <v>62.3</v>
      </c>
      <c r="L5190">
        <v>4</v>
      </c>
      <c r="M5190">
        <v>71.5</v>
      </c>
      <c r="N5190">
        <v>1.9870000000000001</v>
      </c>
    </row>
    <row r="5191" spans="1:14" x14ac:dyDescent="0.25">
      <c r="A5191" s="7">
        <v>822583</v>
      </c>
      <c r="B5191" s="7">
        <f t="shared" si="243"/>
        <v>1</v>
      </c>
      <c r="C5191" s="7">
        <f t="shared" si="244"/>
        <v>0</v>
      </c>
      <c r="D5191" s="7">
        <f t="shared" si="245"/>
        <v>1</v>
      </c>
      <c r="E5191" s="7">
        <v>821885</v>
      </c>
      <c r="F5191" t="s">
        <v>139</v>
      </c>
      <c r="G5191" t="s">
        <v>143</v>
      </c>
      <c r="H5191" s="7">
        <v>2</v>
      </c>
      <c r="I5191" s="7" t="s">
        <v>148</v>
      </c>
      <c r="J5191" t="s">
        <v>11</v>
      </c>
      <c r="K5191">
        <v>45.1</v>
      </c>
      <c r="L5191">
        <v>3</v>
      </c>
      <c r="M5191">
        <v>80.400000000000006</v>
      </c>
      <c r="N5191">
        <v>1.9870000000000001</v>
      </c>
    </row>
    <row r="5192" spans="1:14" x14ac:dyDescent="0.25">
      <c r="A5192" s="7">
        <v>822583</v>
      </c>
      <c r="B5192" s="7">
        <f t="shared" si="243"/>
        <v>1</v>
      </c>
      <c r="C5192" s="7">
        <f t="shared" si="244"/>
        <v>1</v>
      </c>
      <c r="D5192" s="7">
        <f t="shared" si="245"/>
        <v>2</v>
      </c>
      <c r="E5192" s="7">
        <v>821885</v>
      </c>
      <c r="F5192" t="s">
        <v>139</v>
      </c>
      <c r="G5192" t="s">
        <v>143</v>
      </c>
      <c r="H5192" s="7">
        <v>2</v>
      </c>
      <c r="I5192" s="7" t="s">
        <v>148</v>
      </c>
      <c r="J5192" t="s">
        <v>11</v>
      </c>
      <c r="K5192">
        <v>45.1</v>
      </c>
      <c r="L5192">
        <v>3</v>
      </c>
      <c r="M5192">
        <v>80.400000000000006</v>
      </c>
      <c r="N5192">
        <v>1.9870000000000001</v>
      </c>
    </row>
    <row r="5193" spans="1:14" x14ac:dyDescent="0.25">
      <c r="A5193" s="7">
        <v>822583</v>
      </c>
      <c r="B5193" s="7">
        <f t="shared" si="243"/>
        <v>1</v>
      </c>
      <c r="C5193" s="7">
        <f t="shared" si="244"/>
        <v>1</v>
      </c>
      <c r="D5193" s="7">
        <f t="shared" si="245"/>
        <v>2</v>
      </c>
      <c r="E5193" s="7">
        <v>821885</v>
      </c>
      <c r="F5193" t="s">
        <v>139</v>
      </c>
      <c r="G5193" t="s">
        <v>143</v>
      </c>
      <c r="H5193" s="7">
        <v>2</v>
      </c>
      <c r="I5193" s="7" t="s">
        <v>148</v>
      </c>
      <c r="J5193" t="s">
        <v>11</v>
      </c>
      <c r="K5193">
        <v>45.1</v>
      </c>
      <c r="L5193">
        <v>3</v>
      </c>
      <c r="M5193">
        <v>80.400000000000006</v>
      </c>
      <c r="N5193">
        <v>1.9870000000000001</v>
      </c>
    </row>
    <row r="5194" spans="1:14" x14ac:dyDescent="0.25">
      <c r="A5194" s="7">
        <v>822583</v>
      </c>
      <c r="B5194" s="7">
        <f t="shared" si="243"/>
        <v>0</v>
      </c>
      <c r="C5194" s="7">
        <f t="shared" si="244"/>
        <v>1</v>
      </c>
      <c r="D5194" s="7">
        <f t="shared" si="245"/>
        <v>1</v>
      </c>
      <c r="E5194" s="7">
        <v>821885</v>
      </c>
      <c r="F5194" t="s">
        <v>139</v>
      </c>
      <c r="G5194" t="s">
        <v>143</v>
      </c>
      <c r="H5194" s="7">
        <v>2</v>
      </c>
      <c r="I5194" s="7" t="s">
        <v>148</v>
      </c>
      <c r="J5194" t="s">
        <v>11</v>
      </c>
      <c r="K5194">
        <v>45.1</v>
      </c>
      <c r="L5194">
        <v>3</v>
      </c>
      <c r="M5194">
        <v>80.400000000000006</v>
      </c>
      <c r="N5194">
        <v>1.9870000000000001</v>
      </c>
    </row>
    <row r="5195" spans="1:14" x14ac:dyDescent="0.25">
      <c r="A5195" s="7">
        <v>822585</v>
      </c>
      <c r="B5195" s="7">
        <f t="shared" si="243"/>
        <v>1</v>
      </c>
      <c r="C5195" s="7">
        <f t="shared" si="244"/>
        <v>0</v>
      </c>
      <c r="D5195" s="7">
        <f t="shared" si="245"/>
        <v>1</v>
      </c>
      <c r="E5195" s="7">
        <v>821885</v>
      </c>
      <c r="F5195" t="s">
        <v>139</v>
      </c>
      <c r="G5195" t="s">
        <v>143</v>
      </c>
      <c r="H5195" s="7">
        <v>2</v>
      </c>
      <c r="I5195" s="7" t="s">
        <v>148</v>
      </c>
      <c r="J5195" t="s">
        <v>11</v>
      </c>
      <c r="K5195">
        <v>31</v>
      </c>
      <c r="L5195">
        <v>1</v>
      </c>
      <c r="M5195">
        <v>142</v>
      </c>
      <c r="N5195">
        <v>1.9870000000000001</v>
      </c>
    </row>
    <row r="5196" spans="1:14" x14ac:dyDescent="0.25">
      <c r="A5196" s="7">
        <v>822585</v>
      </c>
      <c r="B5196" s="7">
        <f t="shared" si="243"/>
        <v>1</v>
      </c>
      <c r="C5196" s="7">
        <f t="shared" si="244"/>
        <v>1</v>
      </c>
      <c r="D5196" s="7">
        <f t="shared" si="245"/>
        <v>2</v>
      </c>
      <c r="E5196" s="7">
        <v>821885</v>
      </c>
      <c r="F5196" t="s">
        <v>139</v>
      </c>
      <c r="G5196" t="s">
        <v>143</v>
      </c>
      <c r="H5196" s="7">
        <v>2</v>
      </c>
      <c r="I5196" s="7" t="s">
        <v>148</v>
      </c>
      <c r="J5196" t="s">
        <v>11</v>
      </c>
      <c r="K5196">
        <v>31</v>
      </c>
      <c r="L5196">
        <v>1</v>
      </c>
      <c r="M5196">
        <v>142</v>
      </c>
      <c r="N5196">
        <v>1.9870000000000001</v>
      </c>
    </row>
    <row r="5197" spans="1:14" x14ac:dyDescent="0.25">
      <c r="A5197" s="7">
        <v>822585</v>
      </c>
      <c r="B5197" s="7">
        <f t="shared" si="243"/>
        <v>1</v>
      </c>
      <c r="C5197" s="7">
        <f t="shared" si="244"/>
        <v>1</v>
      </c>
      <c r="D5197" s="7">
        <f t="shared" si="245"/>
        <v>2</v>
      </c>
      <c r="E5197" s="7">
        <v>821885</v>
      </c>
      <c r="F5197" t="s">
        <v>139</v>
      </c>
      <c r="G5197" t="s">
        <v>143</v>
      </c>
      <c r="H5197" s="7">
        <v>2</v>
      </c>
      <c r="I5197" s="7" t="s">
        <v>148</v>
      </c>
      <c r="J5197" t="s">
        <v>11</v>
      </c>
      <c r="K5197">
        <v>31</v>
      </c>
      <c r="L5197">
        <v>1</v>
      </c>
      <c r="M5197">
        <v>142</v>
      </c>
      <c r="N5197">
        <v>1.9870000000000001</v>
      </c>
    </row>
    <row r="5198" spans="1:14" x14ac:dyDescent="0.25">
      <c r="A5198" s="7">
        <v>822585</v>
      </c>
      <c r="B5198" s="7">
        <f t="shared" si="243"/>
        <v>0</v>
      </c>
      <c r="C5198" s="7">
        <f t="shared" si="244"/>
        <v>1</v>
      </c>
      <c r="D5198" s="7">
        <f t="shared" si="245"/>
        <v>1</v>
      </c>
      <c r="E5198" s="7">
        <v>821885</v>
      </c>
      <c r="F5198" t="s">
        <v>139</v>
      </c>
      <c r="G5198" t="s">
        <v>143</v>
      </c>
      <c r="H5198" s="7">
        <v>2</v>
      </c>
      <c r="I5198" s="7" t="s">
        <v>148</v>
      </c>
      <c r="J5198" t="s">
        <v>11</v>
      </c>
      <c r="K5198">
        <v>31</v>
      </c>
      <c r="L5198">
        <v>1</v>
      </c>
      <c r="M5198">
        <v>142</v>
      </c>
      <c r="N5198">
        <v>1.9870000000000001</v>
      </c>
    </row>
    <row r="5199" spans="1:14" x14ac:dyDescent="0.25">
      <c r="A5199" s="7">
        <v>822586</v>
      </c>
      <c r="B5199" s="7">
        <f t="shared" si="243"/>
        <v>1</v>
      </c>
      <c r="C5199" s="7">
        <f t="shared" si="244"/>
        <v>0</v>
      </c>
      <c r="D5199" s="7">
        <f t="shared" si="245"/>
        <v>1</v>
      </c>
      <c r="E5199" s="7">
        <v>821885</v>
      </c>
      <c r="F5199" t="s">
        <v>139</v>
      </c>
      <c r="G5199" t="s">
        <v>143</v>
      </c>
      <c r="H5199" s="7">
        <v>2</v>
      </c>
      <c r="I5199" s="7" t="s">
        <v>148</v>
      </c>
      <c r="J5199" t="s">
        <v>11</v>
      </c>
      <c r="K5199">
        <v>62.4</v>
      </c>
      <c r="L5199">
        <v>2</v>
      </c>
      <c r="M5199">
        <v>113.6</v>
      </c>
      <c r="N5199">
        <v>1.9870000000000001</v>
      </c>
    </row>
    <row r="5200" spans="1:14" x14ac:dyDescent="0.25">
      <c r="A5200" s="7">
        <v>822586</v>
      </c>
      <c r="B5200" s="7">
        <f t="shared" si="243"/>
        <v>1</v>
      </c>
      <c r="C5200" s="7">
        <f t="shared" si="244"/>
        <v>1</v>
      </c>
      <c r="D5200" s="7">
        <f t="shared" si="245"/>
        <v>2</v>
      </c>
      <c r="E5200" s="7">
        <v>821885</v>
      </c>
      <c r="F5200" t="s">
        <v>139</v>
      </c>
      <c r="G5200" t="s">
        <v>143</v>
      </c>
      <c r="H5200" s="7">
        <v>2</v>
      </c>
      <c r="I5200" s="7" t="s">
        <v>148</v>
      </c>
      <c r="J5200" t="s">
        <v>11</v>
      </c>
      <c r="K5200">
        <v>62.4</v>
      </c>
      <c r="L5200">
        <v>2</v>
      </c>
      <c r="M5200">
        <v>113.6</v>
      </c>
      <c r="N5200">
        <v>1.9870000000000001</v>
      </c>
    </row>
    <row r="5201" spans="1:14" x14ac:dyDescent="0.25">
      <c r="A5201" s="7">
        <v>822586</v>
      </c>
      <c r="B5201" s="7">
        <f t="shared" si="243"/>
        <v>1</v>
      </c>
      <c r="C5201" s="7">
        <f t="shared" si="244"/>
        <v>1</v>
      </c>
      <c r="D5201" s="7">
        <f t="shared" si="245"/>
        <v>2</v>
      </c>
      <c r="E5201" s="7">
        <v>821885</v>
      </c>
      <c r="F5201" t="s">
        <v>139</v>
      </c>
      <c r="G5201" t="s">
        <v>143</v>
      </c>
      <c r="H5201" s="7">
        <v>2</v>
      </c>
      <c r="I5201" s="7" t="s">
        <v>148</v>
      </c>
      <c r="J5201" t="s">
        <v>11</v>
      </c>
      <c r="K5201">
        <v>62.4</v>
      </c>
      <c r="L5201">
        <v>2</v>
      </c>
      <c r="M5201">
        <v>113.6</v>
      </c>
      <c r="N5201">
        <v>1.9870000000000001</v>
      </c>
    </row>
    <row r="5202" spans="1:14" x14ac:dyDescent="0.25">
      <c r="A5202" s="7">
        <v>822586</v>
      </c>
      <c r="B5202" s="7">
        <f t="shared" si="243"/>
        <v>0</v>
      </c>
      <c r="C5202" s="7">
        <f t="shared" si="244"/>
        <v>1</v>
      </c>
      <c r="D5202" s="7">
        <f t="shared" si="245"/>
        <v>1</v>
      </c>
      <c r="E5202" s="7">
        <v>821885</v>
      </c>
      <c r="F5202" t="s">
        <v>139</v>
      </c>
      <c r="G5202" t="s">
        <v>143</v>
      </c>
      <c r="H5202" s="7">
        <v>2</v>
      </c>
      <c r="I5202" s="7" t="s">
        <v>148</v>
      </c>
      <c r="J5202" t="s">
        <v>11</v>
      </c>
      <c r="K5202">
        <v>62.4</v>
      </c>
      <c r="L5202">
        <v>2</v>
      </c>
      <c r="M5202">
        <v>113.6</v>
      </c>
      <c r="N5202">
        <v>1.9870000000000001</v>
      </c>
    </row>
    <row r="5203" spans="1:14" x14ac:dyDescent="0.25">
      <c r="A5203" s="7">
        <v>822587</v>
      </c>
      <c r="B5203" s="7">
        <f t="shared" si="243"/>
        <v>1</v>
      </c>
      <c r="C5203" s="7">
        <f t="shared" si="244"/>
        <v>0</v>
      </c>
      <c r="D5203" s="7">
        <f t="shared" si="245"/>
        <v>1</v>
      </c>
      <c r="E5203" s="7">
        <v>821885</v>
      </c>
      <c r="F5203" t="s">
        <v>139</v>
      </c>
      <c r="G5203" t="s">
        <v>143</v>
      </c>
      <c r="H5203" s="7">
        <v>2</v>
      </c>
      <c r="I5203" s="7" t="s">
        <v>148</v>
      </c>
      <c r="J5203" t="s">
        <v>11</v>
      </c>
      <c r="K5203">
        <v>45.1</v>
      </c>
      <c r="L5203">
        <v>1</v>
      </c>
      <c r="M5203">
        <v>167.6</v>
      </c>
      <c r="N5203">
        <v>1.9870000000000001</v>
      </c>
    </row>
    <row r="5204" spans="1:14" x14ac:dyDescent="0.25">
      <c r="A5204" s="7">
        <v>822587</v>
      </c>
      <c r="B5204" s="7">
        <f t="shared" si="243"/>
        <v>1</v>
      </c>
      <c r="C5204" s="7">
        <f t="shared" si="244"/>
        <v>1</v>
      </c>
      <c r="D5204" s="7">
        <f t="shared" si="245"/>
        <v>2</v>
      </c>
      <c r="E5204" s="7">
        <v>821885</v>
      </c>
      <c r="F5204" t="s">
        <v>139</v>
      </c>
      <c r="G5204" t="s">
        <v>143</v>
      </c>
      <c r="H5204" s="7">
        <v>2</v>
      </c>
      <c r="I5204" s="7" t="s">
        <v>148</v>
      </c>
      <c r="J5204" t="s">
        <v>11</v>
      </c>
      <c r="K5204">
        <v>45.1</v>
      </c>
      <c r="L5204">
        <v>1</v>
      </c>
      <c r="M5204">
        <v>167.6</v>
      </c>
      <c r="N5204">
        <v>1.9870000000000001</v>
      </c>
    </row>
    <row r="5205" spans="1:14" x14ac:dyDescent="0.25">
      <c r="A5205" s="7">
        <v>822587</v>
      </c>
      <c r="B5205" s="7">
        <f t="shared" si="243"/>
        <v>1</v>
      </c>
      <c r="C5205" s="7">
        <f t="shared" si="244"/>
        <v>1</v>
      </c>
      <c r="D5205" s="7">
        <f t="shared" si="245"/>
        <v>2</v>
      </c>
      <c r="E5205" s="7">
        <v>821885</v>
      </c>
      <c r="F5205" t="s">
        <v>139</v>
      </c>
      <c r="G5205" t="s">
        <v>143</v>
      </c>
      <c r="H5205" s="7">
        <v>2</v>
      </c>
      <c r="I5205" s="7" t="s">
        <v>148</v>
      </c>
      <c r="J5205" t="s">
        <v>11</v>
      </c>
      <c r="K5205">
        <v>45.1</v>
      </c>
      <c r="L5205">
        <v>1</v>
      </c>
      <c r="M5205">
        <v>167.6</v>
      </c>
      <c r="N5205">
        <v>1.9870000000000001</v>
      </c>
    </row>
    <row r="5206" spans="1:14" x14ac:dyDescent="0.25">
      <c r="A5206" s="7">
        <v>822587</v>
      </c>
      <c r="B5206" s="7">
        <f t="shared" si="243"/>
        <v>0</v>
      </c>
      <c r="C5206" s="7">
        <f t="shared" si="244"/>
        <v>1</v>
      </c>
      <c r="D5206" s="7">
        <f t="shared" si="245"/>
        <v>1</v>
      </c>
      <c r="E5206" s="7">
        <v>821885</v>
      </c>
      <c r="F5206" t="s">
        <v>139</v>
      </c>
      <c r="G5206" t="s">
        <v>143</v>
      </c>
      <c r="H5206" s="7">
        <v>2</v>
      </c>
      <c r="I5206" s="7" t="s">
        <v>148</v>
      </c>
      <c r="J5206" t="s">
        <v>11</v>
      </c>
      <c r="K5206">
        <v>45.1</v>
      </c>
      <c r="L5206">
        <v>1</v>
      </c>
      <c r="M5206">
        <v>167.6</v>
      </c>
      <c r="N5206">
        <v>1.9870000000000001</v>
      </c>
    </row>
    <row r="5207" spans="1:14" x14ac:dyDescent="0.25">
      <c r="A5207" s="7">
        <v>822588</v>
      </c>
      <c r="B5207" s="7">
        <f t="shared" si="243"/>
        <v>1</v>
      </c>
      <c r="C5207" s="7">
        <f t="shared" si="244"/>
        <v>0</v>
      </c>
      <c r="D5207" s="7">
        <f t="shared" si="245"/>
        <v>1</v>
      </c>
      <c r="E5207" s="7">
        <v>821885</v>
      </c>
      <c r="F5207" t="s">
        <v>139</v>
      </c>
      <c r="G5207" t="s">
        <v>143</v>
      </c>
      <c r="H5207" s="7">
        <v>2</v>
      </c>
      <c r="I5207" s="7" t="s">
        <v>148</v>
      </c>
      <c r="J5207" t="s">
        <v>11</v>
      </c>
      <c r="K5207">
        <v>29.9</v>
      </c>
      <c r="L5207">
        <v>2</v>
      </c>
      <c r="M5207">
        <v>88</v>
      </c>
      <c r="N5207">
        <v>1.9870000000000001</v>
      </c>
    </row>
    <row r="5208" spans="1:14" x14ac:dyDescent="0.25">
      <c r="A5208" s="7">
        <v>822588</v>
      </c>
      <c r="B5208" s="7">
        <f t="shared" si="243"/>
        <v>1</v>
      </c>
      <c r="C5208" s="7">
        <f t="shared" si="244"/>
        <v>1</v>
      </c>
      <c r="D5208" s="7">
        <f t="shared" si="245"/>
        <v>2</v>
      </c>
      <c r="E5208" s="7">
        <v>821885</v>
      </c>
      <c r="F5208" t="s">
        <v>139</v>
      </c>
      <c r="G5208" t="s">
        <v>143</v>
      </c>
      <c r="H5208" s="7">
        <v>2</v>
      </c>
      <c r="I5208" s="7" t="s">
        <v>148</v>
      </c>
      <c r="J5208" t="s">
        <v>11</v>
      </c>
      <c r="K5208">
        <v>29.9</v>
      </c>
      <c r="L5208">
        <v>2</v>
      </c>
      <c r="M5208">
        <v>88</v>
      </c>
      <c r="N5208">
        <v>1.9870000000000001</v>
      </c>
    </row>
    <row r="5209" spans="1:14" x14ac:dyDescent="0.25">
      <c r="A5209" s="7">
        <v>822588</v>
      </c>
      <c r="B5209" s="7">
        <f t="shared" si="243"/>
        <v>1</v>
      </c>
      <c r="C5209" s="7">
        <f t="shared" si="244"/>
        <v>1</v>
      </c>
      <c r="D5209" s="7">
        <f t="shared" si="245"/>
        <v>2</v>
      </c>
      <c r="E5209" s="7">
        <v>821885</v>
      </c>
      <c r="F5209" t="s">
        <v>139</v>
      </c>
      <c r="G5209" t="s">
        <v>143</v>
      </c>
      <c r="H5209" s="7">
        <v>2</v>
      </c>
      <c r="I5209" s="7" t="s">
        <v>148</v>
      </c>
      <c r="J5209" t="s">
        <v>11</v>
      </c>
      <c r="K5209">
        <v>29.9</v>
      </c>
      <c r="L5209">
        <v>2</v>
      </c>
      <c r="M5209">
        <v>88</v>
      </c>
      <c r="N5209">
        <v>1.9870000000000001</v>
      </c>
    </row>
    <row r="5210" spans="1:14" x14ac:dyDescent="0.25">
      <c r="A5210" s="7">
        <v>822588</v>
      </c>
      <c r="B5210" s="7">
        <f t="shared" si="243"/>
        <v>0</v>
      </c>
      <c r="C5210" s="7">
        <f t="shared" si="244"/>
        <v>1</v>
      </c>
      <c r="D5210" s="7">
        <f t="shared" si="245"/>
        <v>1</v>
      </c>
      <c r="E5210" s="7">
        <v>821885</v>
      </c>
      <c r="F5210" t="s">
        <v>139</v>
      </c>
      <c r="G5210" t="s">
        <v>143</v>
      </c>
      <c r="H5210" s="7">
        <v>2</v>
      </c>
      <c r="I5210" s="7" t="s">
        <v>148</v>
      </c>
      <c r="J5210" t="s">
        <v>11</v>
      </c>
      <c r="K5210">
        <v>29.9</v>
      </c>
      <c r="L5210">
        <v>2</v>
      </c>
      <c r="M5210">
        <v>88</v>
      </c>
      <c r="N5210">
        <v>1.9870000000000001</v>
      </c>
    </row>
    <row r="5211" spans="1:14" x14ac:dyDescent="0.25">
      <c r="A5211" s="7">
        <v>822589</v>
      </c>
      <c r="B5211" s="7">
        <f t="shared" si="243"/>
        <v>1</v>
      </c>
      <c r="C5211" s="7">
        <f t="shared" si="244"/>
        <v>0</v>
      </c>
      <c r="D5211" s="7">
        <f t="shared" si="245"/>
        <v>1</v>
      </c>
      <c r="E5211" s="7">
        <v>821885</v>
      </c>
      <c r="F5211" t="s">
        <v>139</v>
      </c>
      <c r="G5211" t="s">
        <v>143</v>
      </c>
      <c r="H5211" s="7">
        <v>2</v>
      </c>
      <c r="I5211" s="7" t="s">
        <v>148</v>
      </c>
      <c r="J5211" t="s">
        <v>11</v>
      </c>
      <c r="K5211">
        <v>62.4</v>
      </c>
      <c r="L5211">
        <v>3</v>
      </c>
      <c r="M5211">
        <v>87.9</v>
      </c>
      <c r="N5211">
        <v>1.9870000000000001</v>
      </c>
    </row>
    <row r="5212" spans="1:14" x14ac:dyDescent="0.25">
      <c r="A5212" s="7">
        <v>822589</v>
      </c>
      <c r="B5212" s="7">
        <f t="shared" si="243"/>
        <v>1</v>
      </c>
      <c r="C5212" s="7">
        <f t="shared" si="244"/>
        <v>1</v>
      </c>
      <c r="D5212" s="7">
        <f t="shared" si="245"/>
        <v>2</v>
      </c>
      <c r="E5212" s="7">
        <v>821885</v>
      </c>
      <c r="F5212" t="s">
        <v>139</v>
      </c>
      <c r="G5212" t="s">
        <v>143</v>
      </c>
      <c r="H5212" s="7">
        <v>2</v>
      </c>
      <c r="I5212" s="7" t="s">
        <v>148</v>
      </c>
      <c r="J5212" t="s">
        <v>11</v>
      </c>
      <c r="K5212">
        <v>62.4</v>
      </c>
      <c r="L5212">
        <v>3</v>
      </c>
      <c r="M5212">
        <v>87.9</v>
      </c>
      <c r="N5212">
        <v>1.9870000000000001</v>
      </c>
    </row>
    <row r="5213" spans="1:14" x14ac:dyDescent="0.25">
      <c r="A5213" s="7">
        <v>822589</v>
      </c>
      <c r="B5213" s="7">
        <f t="shared" si="243"/>
        <v>1</v>
      </c>
      <c r="C5213" s="7">
        <f t="shared" si="244"/>
        <v>1</v>
      </c>
      <c r="D5213" s="7">
        <f t="shared" si="245"/>
        <v>2</v>
      </c>
      <c r="E5213" s="7">
        <v>821885</v>
      </c>
      <c r="F5213" t="s">
        <v>139</v>
      </c>
      <c r="G5213" t="s">
        <v>143</v>
      </c>
      <c r="H5213" s="7">
        <v>2</v>
      </c>
      <c r="I5213" s="7" t="s">
        <v>148</v>
      </c>
      <c r="J5213" t="s">
        <v>11</v>
      </c>
      <c r="K5213">
        <v>62.4</v>
      </c>
      <c r="L5213">
        <v>3</v>
      </c>
      <c r="M5213">
        <v>87.9</v>
      </c>
      <c r="N5213">
        <v>1.9870000000000001</v>
      </c>
    </row>
    <row r="5214" spans="1:14" x14ac:dyDescent="0.25">
      <c r="A5214" s="7">
        <v>822589</v>
      </c>
      <c r="B5214" s="7">
        <f t="shared" si="243"/>
        <v>0</v>
      </c>
      <c r="C5214" s="7">
        <f t="shared" si="244"/>
        <v>1</v>
      </c>
      <c r="D5214" s="7">
        <f t="shared" si="245"/>
        <v>1</v>
      </c>
      <c r="E5214" s="7">
        <v>821885</v>
      </c>
      <c r="F5214" t="s">
        <v>139</v>
      </c>
      <c r="G5214" t="s">
        <v>143</v>
      </c>
      <c r="H5214" s="7">
        <v>2</v>
      </c>
      <c r="I5214" s="7" t="s">
        <v>148</v>
      </c>
      <c r="J5214" t="s">
        <v>11</v>
      </c>
      <c r="K5214">
        <v>62.4</v>
      </c>
      <c r="L5214">
        <v>3</v>
      </c>
      <c r="M5214">
        <v>87.9</v>
      </c>
      <c r="N5214">
        <v>1.9870000000000001</v>
      </c>
    </row>
    <row r="5215" spans="1:14" x14ac:dyDescent="0.25">
      <c r="A5215" s="7">
        <v>822590</v>
      </c>
      <c r="B5215" s="7">
        <f t="shared" si="243"/>
        <v>1</v>
      </c>
      <c r="C5215" s="7">
        <f t="shared" si="244"/>
        <v>0</v>
      </c>
      <c r="D5215" s="7">
        <f t="shared" si="245"/>
        <v>1</v>
      </c>
      <c r="E5215" s="7">
        <v>821885</v>
      </c>
      <c r="F5215" t="s">
        <v>139</v>
      </c>
      <c r="G5215" t="s">
        <v>143</v>
      </c>
      <c r="H5215" s="7">
        <v>2</v>
      </c>
      <c r="I5215" s="7" t="s">
        <v>148</v>
      </c>
      <c r="J5215" t="s">
        <v>11</v>
      </c>
      <c r="K5215">
        <v>62.1</v>
      </c>
      <c r="L5215">
        <v>5</v>
      </c>
      <c r="M5215">
        <v>62.3</v>
      </c>
      <c r="N5215">
        <v>1.9870000000000001</v>
      </c>
    </row>
    <row r="5216" spans="1:14" x14ac:dyDescent="0.25">
      <c r="A5216" s="7">
        <v>822590</v>
      </c>
      <c r="B5216" s="7">
        <f t="shared" si="243"/>
        <v>1</v>
      </c>
      <c r="C5216" s="7">
        <f t="shared" si="244"/>
        <v>1</v>
      </c>
      <c r="D5216" s="7">
        <f t="shared" si="245"/>
        <v>2</v>
      </c>
      <c r="E5216" s="7">
        <v>821885</v>
      </c>
      <c r="F5216" t="s">
        <v>139</v>
      </c>
      <c r="G5216" t="s">
        <v>143</v>
      </c>
      <c r="H5216" s="7">
        <v>2</v>
      </c>
      <c r="I5216" s="7" t="s">
        <v>148</v>
      </c>
      <c r="J5216" t="s">
        <v>11</v>
      </c>
      <c r="K5216">
        <v>62.1</v>
      </c>
      <c r="L5216">
        <v>5</v>
      </c>
      <c r="M5216">
        <v>62.3</v>
      </c>
      <c r="N5216">
        <v>1.9870000000000001</v>
      </c>
    </row>
    <row r="5217" spans="1:14" x14ac:dyDescent="0.25">
      <c r="A5217" s="7">
        <v>822590</v>
      </c>
      <c r="B5217" s="7">
        <f t="shared" si="243"/>
        <v>1</v>
      </c>
      <c r="C5217" s="7">
        <f t="shared" si="244"/>
        <v>1</v>
      </c>
      <c r="D5217" s="7">
        <f t="shared" si="245"/>
        <v>2</v>
      </c>
      <c r="E5217" s="7">
        <v>821885</v>
      </c>
      <c r="F5217" t="s">
        <v>139</v>
      </c>
      <c r="G5217" t="s">
        <v>143</v>
      </c>
      <c r="H5217" s="7">
        <v>2</v>
      </c>
      <c r="I5217" s="7" t="s">
        <v>148</v>
      </c>
      <c r="J5217" t="s">
        <v>11</v>
      </c>
      <c r="K5217">
        <v>62.1</v>
      </c>
      <c r="L5217">
        <v>5</v>
      </c>
      <c r="M5217">
        <v>62.3</v>
      </c>
      <c r="N5217">
        <v>1.9870000000000001</v>
      </c>
    </row>
    <row r="5218" spans="1:14" x14ac:dyDescent="0.25">
      <c r="A5218" s="7">
        <v>822590</v>
      </c>
      <c r="B5218" s="7">
        <f t="shared" si="243"/>
        <v>0</v>
      </c>
      <c r="C5218" s="7">
        <f t="shared" si="244"/>
        <v>1</v>
      </c>
      <c r="D5218" s="7">
        <f t="shared" si="245"/>
        <v>1</v>
      </c>
      <c r="E5218" s="7">
        <v>821885</v>
      </c>
      <c r="F5218" t="s">
        <v>139</v>
      </c>
      <c r="G5218" t="s">
        <v>143</v>
      </c>
      <c r="H5218" s="7">
        <v>2</v>
      </c>
      <c r="I5218" s="7" t="s">
        <v>148</v>
      </c>
      <c r="J5218" t="s">
        <v>11</v>
      </c>
      <c r="K5218">
        <v>62.1</v>
      </c>
      <c r="L5218">
        <v>5</v>
      </c>
      <c r="M5218">
        <v>62.3</v>
      </c>
      <c r="N5218">
        <v>1.9870000000000001</v>
      </c>
    </row>
    <row r="5219" spans="1:14" x14ac:dyDescent="0.25">
      <c r="A5219" s="7">
        <v>822591</v>
      </c>
      <c r="B5219" s="7">
        <f t="shared" si="243"/>
        <v>1</v>
      </c>
      <c r="C5219" s="7">
        <f t="shared" si="244"/>
        <v>0</v>
      </c>
      <c r="D5219" s="7">
        <f t="shared" si="245"/>
        <v>1</v>
      </c>
      <c r="E5219" s="7">
        <v>821885</v>
      </c>
      <c r="F5219" t="s">
        <v>139</v>
      </c>
      <c r="G5219" t="s">
        <v>143</v>
      </c>
      <c r="H5219" s="7">
        <v>2</v>
      </c>
      <c r="I5219" s="7" t="s">
        <v>148</v>
      </c>
      <c r="J5219" t="s">
        <v>11</v>
      </c>
      <c r="K5219">
        <v>30.3</v>
      </c>
      <c r="L5219">
        <v>1</v>
      </c>
      <c r="M5219">
        <v>142</v>
      </c>
      <c r="N5219">
        <v>1.9870000000000001</v>
      </c>
    </row>
    <row r="5220" spans="1:14" x14ac:dyDescent="0.25">
      <c r="A5220" s="7">
        <v>822591</v>
      </c>
      <c r="B5220" s="7">
        <f t="shared" si="243"/>
        <v>1</v>
      </c>
      <c r="C5220" s="7">
        <f t="shared" si="244"/>
        <v>1</v>
      </c>
      <c r="D5220" s="7">
        <f t="shared" si="245"/>
        <v>2</v>
      </c>
      <c r="E5220" s="7">
        <v>821885</v>
      </c>
      <c r="F5220" t="s">
        <v>139</v>
      </c>
      <c r="G5220" t="s">
        <v>143</v>
      </c>
      <c r="H5220" s="7">
        <v>2</v>
      </c>
      <c r="I5220" s="7" t="s">
        <v>148</v>
      </c>
      <c r="J5220" t="s">
        <v>11</v>
      </c>
      <c r="K5220">
        <v>30.3</v>
      </c>
      <c r="L5220">
        <v>1</v>
      </c>
      <c r="M5220">
        <v>142</v>
      </c>
      <c r="N5220">
        <v>1.9870000000000001</v>
      </c>
    </row>
    <row r="5221" spans="1:14" x14ac:dyDescent="0.25">
      <c r="A5221" s="7">
        <v>822591</v>
      </c>
      <c r="B5221" s="7">
        <f t="shared" si="243"/>
        <v>1</v>
      </c>
      <c r="C5221" s="7">
        <f t="shared" si="244"/>
        <v>1</v>
      </c>
      <c r="D5221" s="7">
        <f t="shared" si="245"/>
        <v>2</v>
      </c>
      <c r="E5221" s="7">
        <v>821885</v>
      </c>
      <c r="F5221" t="s">
        <v>139</v>
      </c>
      <c r="G5221" t="s">
        <v>143</v>
      </c>
      <c r="H5221" s="7">
        <v>2</v>
      </c>
      <c r="I5221" s="7" t="s">
        <v>148</v>
      </c>
      <c r="J5221" t="s">
        <v>11</v>
      </c>
      <c r="K5221">
        <v>30.3</v>
      </c>
      <c r="L5221">
        <v>1</v>
      </c>
      <c r="M5221">
        <v>142</v>
      </c>
      <c r="N5221">
        <v>1.9870000000000001</v>
      </c>
    </row>
    <row r="5222" spans="1:14" x14ac:dyDescent="0.25">
      <c r="A5222" s="7">
        <v>822591</v>
      </c>
      <c r="B5222" s="7">
        <f t="shared" si="243"/>
        <v>0</v>
      </c>
      <c r="C5222" s="7">
        <f t="shared" si="244"/>
        <v>1</v>
      </c>
      <c r="D5222" s="7">
        <f t="shared" si="245"/>
        <v>1</v>
      </c>
      <c r="E5222" s="7">
        <v>821885</v>
      </c>
      <c r="F5222" t="s">
        <v>139</v>
      </c>
      <c r="G5222" t="s">
        <v>143</v>
      </c>
      <c r="H5222" s="7">
        <v>2</v>
      </c>
      <c r="I5222" s="7" t="s">
        <v>148</v>
      </c>
      <c r="J5222" t="s">
        <v>11</v>
      </c>
      <c r="K5222">
        <v>30.3</v>
      </c>
      <c r="L5222">
        <v>1</v>
      </c>
      <c r="M5222">
        <v>142</v>
      </c>
      <c r="N5222">
        <v>1.9870000000000001</v>
      </c>
    </row>
    <row r="5223" spans="1:14" x14ac:dyDescent="0.25">
      <c r="A5223" s="7">
        <v>822592</v>
      </c>
      <c r="B5223" s="7">
        <f t="shared" si="243"/>
        <v>1</v>
      </c>
      <c r="C5223" s="7">
        <f t="shared" si="244"/>
        <v>0</v>
      </c>
      <c r="D5223" s="7">
        <f t="shared" si="245"/>
        <v>1</v>
      </c>
      <c r="E5223" s="7">
        <v>821885</v>
      </c>
      <c r="F5223" t="s">
        <v>139</v>
      </c>
      <c r="G5223" t="s">
        <v>143</v>
      </c>
      <c r="H5223" s="7">
        <v>2</v>
      </c>
      <c r="I5223" s="7" t="s">
        <v>148</v>
      </c>
      <c r="J5223" t="s">
        <v>11</v>
      </c>
      <c r="K5223">
        <v>44.8</v>
      </c>
      <c r="L5223">
        <v>3</v>
      </c>
      <c r="M5223">
        <v>80.400000000000006</v>
      </c>
      <c r="N5223">
        <v>1.9870000000000001</v>
      </c>
    </row>
    <row r="5224" spans="1:14" x14ac:dyDescent="0.25">
      <c r="A5224" s="7">
        <v>822592</v>
      </c>
      <c r="B5224" s="7">
        <f t="shared" si="243"/>
        <v>1</v>
      </c>
      <c r="C5224" s="7">
        <f t="shared" si="244"/>
        <v>1</v>
      </c>
      <c r="D5224" s="7">
        <f t="shared" si="245"/>
        <v>2</v>
      </c>
      <c r="E5224" s="7">
        <v>821885</v>
      </c>
      <c r="F5224" t="s">
        <v>139</v>
      </c>
      <c r="G5224" t="s">
        <v>143</v>
      </c>
      <c r="H5224" s="7">
        <v>2</v>
      </c>
      <c r="I5224" s="7" t="s">
        <v>148</v>
      </c>
      <c r="J5224" t="s">
        <v>11</v>
      </c>
      <c r="K5224">
        <v>44.8</v>
      </c>
      <c r="L5224">
        <v>3</v>
      </c>
      <c r="M5224">
        <v>80.400000000000006</v>
      </c>
      <c r="N5224">
        <v>1.9870000000000001</v>
      </c>
    </row>
    <row r="5225" spans="1:14" x14ac:dyDescent="0.25">
      <c r="A5225" s="7">
        <v>822592</v>
      </c>
      <c r="B5225" s="7">
        <f t="shared" si="243"/>
        <v>1</v>
      </c>
      <c r="C5225" s="7">
        <f t="shared" si="244"/>
        <v>1</v>
      </c>
      <c r="D5225" s="7">
        <f t="shared" si="245"/>
        <v>2</v>
      </c>
      <c r="E5225" s="7">
        <v>821885</v>
      </c>
      <c r="F5225" t="s">
        <v>139</v>
      </c>
      <c r="G5225" t="s">
        <v>143</v>
      </c>
      <c r="H5225" s="7">
        <v>2</v>
      </c>
      <c r="I5225" s="7" t="s">
        <v>148</v>
      </c>
      <c r="J5225" t="s">
        <v>11</v>
      </c>
      <c r="K5225">
        <v>44.8</v>
      </c>
      <c r="L5225">
        <v>3</v>
      </c>
      <c r="M5225">
        <v>80.400000000000006</v>
      </c>
      <c r="N5225">
        <v>1.9870000000000001</v>
      </c>
    </row>
    <row r="5226" spans="1:14" x14ac:dyDescent="0.25">
      <c r="A5226" s="7">
        <v>822592</v>
      </c>
      <c r="B5226" s="7">
        <f t="shared" si="243"/>
        <v>0</v>
      </c>
      <c r="C5226" s="7">
        <f t="shared" si="244"/>
        <v>1</v>
      </c>
      <c r="D5226" s="7">
        <f t="shared" si="245"/>
        <v>1</v>
      </c>
      <c r="E5226" s="7">
        <v>821885</v>
      </c>
      <c r="F5226" t="s">
        <v>139</v>
      </c>
      <c r="G5226" t="s">
        <v>143</v>
      </c>
      <c r="H5226" s="7">
        <v>2</v>
      </c>
      <c r="I5226" s="7" t="s">
        <v>148</v>
      </c>
      <c r="J5226" t="s">
        <v>11</v>
      </c>
      <c r="K5226">
        <v>44.8</v>
      </c>
      <c r="L5226">
        <v>3</v>
      </c>
      <c r="M5226">
        <v>80.400000000000006</v>
      </c>
      <c r="N5226">
        <v>1.9870000000000001</v>
      </c>
    </row>
    <row r="5227" spans="1:14" x14ac:dyDescent="0.25">
      <c r="A5227" s="7">
        <v>822593</v>
      </c>
      <c r="B5227" s="7">
        <f t="shared" si="243"/>
        <v>1</v>
      </c>
      <c r="C5227" s="7">
        <f t="shared" si="244"/>
        <v>0</v>
      </c>
      <c r="D5227" s="7">
        <f t="shared" si="245"/>
        <v>1</v>
      </c>
      <c r="E5227" s="7">
        <v>821885</v>
      </c>
      <c r="F5227" t="s">
        <v>139</v>
      </c>
      <c r="G5227" t="s">
        <v>143</v>
      </c>
      <c r="H5227" s="7">
        <v>2</v>
      </c>
      <c r="I5227" s="7" t="s">
        <v>148</v>
      </c>
      <c r="J5227" t="s">
        <v>11</v>
      </c>
      <c r="K5227">
        <v>62.4</v>
      </c>
      <c r="L5227">
        <v>3</v>
      </c>
      <c r="M5227">
        <v>87.9</v>
      </c>
      <c r="N5227">
        <v>1.9870000000000001</v>
      </c>
    </row>
    <row r="5228" spans="1:14" x14ac:dyDescent="0.25">
      <c r="A5228" s="7">
        <v>822593</v>
      </c>
      <c r="B5228" s="7">
        <f t="shared" si="243"/>
        <v>1</v>
      </c>
      <c r="C5228" s="7">
        <f t="shared" si="244"/>
        <v>1</v>
      </c>
      <c r="D5228" s="7">
        <f t="shared" si="245"/>
        <v>2</v>
      </c>
      <c r="E5228" s="7">
        <v>821885</v>
      </c>
      <c r="F5228" t="s">
        <v>139</v>
      </c>
      <c r="G5228" t="s">
        <v>143</v>
      </c>
      <c r="H5228" s="7">
        <v>2</v>
      </c>
      <c r="I5228" s="7" t="s">
        <v>148</v>
      </c>
      <c r="J5228" t="s">
        <v>11</v>
      </c>
      <c r="K5228">
        <v>62.4</v>
      </c>
      <c r="L5228">
        <v>3</v>
      </c>
      <c r="M5228">
        <v>87.9</v>
      </c>
      <c r="N5228">
        <v>1.9870000000000001</v>
      </c>
    </row>
    <row r="5229" spans="1:14" x14ac:dyDescent="0.25">
      <c r="A5229" s="7">
        <v>822593</v>
      </c>
      <c r="B5229" s="7">
        <f t="shared" si="243"/>
        <v>1</v>
      </c>
      <c r="C5229" s="7">
        <f t="shared" si="244"/>
        <v>1</v>
      </c>
      <c r="D5229" s="7">
        <f t="shared" si="245"/>
        <v>2</v>
      </c>
      <c r="E5229" s="7">
        <v>821885</v>
      </c>
      <c r="F5229" t="s">
        <v>139</v>
      </c>
      <c r="G5229" t="s">
        <v>143</v>
      </c>
      <c r="H5229" s="7">
        <v>2</v>
      </c>
      <c r="I5229" s="7" t="s">
        <v>148</v>
      </c>
      <c r="J5229" t="s">
        <v>11</v>
      </c>
      <c r="K5229">
        <v>62.4</v>
      </c>
      <c r="L5229">
        <v>3</v>
      </c>
      <c r="M5229">
        <v>87.9</v>
      </c>
      <c r="N5229">
        <v>1.9870000000000001</v>
      </c>
    </row>
    <row r="5230" spans="1:14" x14ac:dyDescent="0.25">
      <c r="A5230" s="7">
        <v>822593</v>
      </c>
      <c r="B5230" s="7">
        <f t="shared" si="243"/>
        <v>0</v>
      </c>
      <c r="C5230" s="7">
        <f t="shared" si="244"/>
        <v>1</v>
      </c>
      <c r="D5230" s="7">
        <f t="shared" si="245"/>
        <v>1</v>
      </c>
      <c r="E5230" s="7">
        <v>821885</v>
      </c>
      <c r="F5230" t="s">
        <v>139</v>
      </c>
      <c r="G5230" t="s">
        <v>143</v>
      </c>
      <c r="H5230" s="7">
        <v>2</v>
      </c>
      <c r="I5230" s="7" t="s">
        <v>148</v>
      </c>
      <c r="J5230" t="s">
        <v>11</v>
      </c>
      <c r="K5230">
        <v>62.4</v>
      </c>
      <c r="L5230">
        <v>3</v>
      </c>
      <c r="M5230">
        <v>87.9</v>
      </c>
      <c r="N5230">
        <v>1.9870000000000001</v>
      </c>
    </row>
    <row r="5231" spans="1:14" x14ac:dyDescent="0.25">
      <c r="A5231" s="7">
        <v>822594</v>
      </c>
      <c r="B5231" s="7">
        <f t="shared" si="243"/>
        <v>1</v>
      </c>
      <c r="C5231" s="7">
        <f t="shared" si="244"/>
        <v>0</v>
      </c>
      <c r="D5231" s="7">
        <f t="shared" si="245"/>
        <v>1</v>
      </c>
      <c r="E5231" s="7">
        <v>821885</v>
      </c>
      <c r="F5231" t="s">
        <v>139</v>
      </c>
      <c r="G5231" t="s">
        <v>143</v>
      </c>
      <c r="H5231" s="7">
        <v>2</v>
      </c>
      <c r="I5231" s="7" t="s">
        <v>148</v>
      </c>
      <c r="J5231" t="s">
        <v>11</v>
      </c>
      <c r="K5231">
        <v>31.5</v>
      </c>
      <c r="L5231">
        <v>3</v>
      </c>
      <c r="M5231">
        <v>68.2</v>
      </c>
      <c r="N5231">
        <v>1.9870000000000001</v>
      </c>
    </row>
    <row r="5232" spans="1:14" x14ac:dyDescent="0.25">
      <c r="A5232" s="7">
        <v>822594</v>
      </c>
      <c r="B5232" s="7">
        <f t="shared" si="243"/>
        <v>1</v>
      </c>
      <c r="C5232" s="7">
        <f t="shared" si="244"/>
        <v>1</v>
      </c>
      <c r="D5232" s="7">
        <f t="shared" si="245"/>
        <v>2</v>
      </c>
      <c r="E5232" s="7">
        <v>821885</v>
      </c>
      <c r="F5232" t="s">
        <v>139</v>
      </c>
      <c r="G5232" t="s">
        <v>143</v>
      </c>
      <c r="H5232" s="7">
        <v>2</v>
      </c>
      <c r="I5232" s="7" t="s">
        <v>148</v>
      </c>
      <c r="J5232" t="s">
        <v>11</v>
      </c>
      <c r="K5232">
        <v>31.5</v>
      </c>
      <c r="L5232">
        <v>3</v>
      </c>
      <c r="M5232">
        <v>68.2</v>
      </c>
      <c r="N5232">
        <v>1.9870000000000001</v>
      </c>
    </row>
    <row r="5233" spans="1:14" x14ac:dyDescent="0.25">
      <c r="A5233" s="7">
        <v>822594</v>
      </c>
      <c r="B5233" s="7">
        <f t="shared" si="243"/>
        <v>1</v>
      </c>
      <c r="C5233" s="7">
        <f t="shared" si="244"/>
        <v>1</v>
      </c>
      <c r="D5233" s="7">
        <f t="shared" si="245"/>
        <v>2</v>
      </c>
      <c r="E5233" s="7">
        <v>821885</v>
      </c>
      <c r="F5233" t="s">
        <v>139</v>
      </c>
      <c r="G5233" t="s">
        <v>143</v>
      </c>
      <c r="H5233" s="7">
        <v>2</v>
      </c>
      <c r="I5233" s="7" t="s">
        <v>148</v>
      </c>
      <c r="J5233" t="s">
        <v>11</v>
      </c>
      <c r="K5233">
        <v>31.5</v>
      </c>
      <c r="L5233">
        <v>3</v>
      </c>
      <c r="M5233">
        <v>68.2</v>
      </c>
      <c r="N5233">
        <v>1.9870000000000001</v>
      </c>
    </row>
    <row r="5234" spans="1:14" x14ac:dyDescent="0.25">
      <c r="A5234" s="7">
        <v>822594</v>
      </c>
      <c r="B5234" s="7">
        <f t="shared" si="243"/>
        <v>0</v>
      </c>
      <c r="C5234" s="7">
        <f t="shared" si="244"/>
        <v>1</v>
      </c>
      <c r="D5234" s="7">
        <f t="shared" si="245"/>
        <v>1</v>
      </c>
      <c r="E5234" s="7">
        <v>821885</v>
      </c>
      <c r="F5234" t="s">
        <v>139</v>
      </c>
      <c r="G5234" t="s">
        <v>143</v>
      </c>
      <c r="H5234" s="7">
        <v>2</v>
      </c>
      <c r="I5234" s="7" t="s">
        <v>148</v>
      </c>
      <c r="J5234" t="s">
        <v>11</v>
      </c>
      <c r="K5234">
        <v>31.5</v>
      </c>
      <c r="L5234">
        <v>3</v>
      </c>
      <c r="M5234">
        <v>68.2</v>
      </c>
      <c r="N5234">
        <v>1.9870000000000001</v>
      </c>
    </row>
    <row r="5235" spans="1:14" x14ac:dyDescent="0.25">
      <c r="A5235" s="7">
        <v>822595</v>
      </c>
      <c r="B5235" s="7">
        <f t="shared" si="243"/>
        <v>1</v>
      </c>
      <c r="C5235" s="7">
        <f t="shared" si="244"/>
        <v>0</v>
      </c>
      <c r="D5235" s="7">
        <f t="shared" si="245"/>
        <v>1</v>
      </c>
      <c r="E5235" s="7">
        <v>821885</v>
      </c>
      <c r="F5235" t="s">
        <v>139</v>
      </c>
      <c r="G5235" t="s">
        <v>143</v>
      </c>
      <c r="H5235" s="7">
        <v>2</v>
      </c>
      <c r="I5235" s="7" t="s">
        <v>148</v>
      </c>
      <c r="J5235" t="s">
        <v>11</v>
      </c>
      <c r="K5235">
        <v>44.7</v>
      </c>
      <c r="L5235">
        <v>4</v>
      </c>
      <c r="M5235">
        <v>65.3</v>
      </c>
      <c r="N5235">
        <v>1.9870000000000001</v>
      </c>
    </row>
    <row r="5236" spans="1:14" x14ac:dyDescent="0.25">
      <c r="A5236" s="7">
        <v>822595</v>
      </c>
      <c r="B5236" s="7">
        <f t="shared" si="243"/>
        <v>1</v>
      </c>
      <c r="C5236" s="7">
        <f t="shared" si="244"/>
        <v>1</v>
      </c>
      <c r="D5236" s="7">
        <f t="shared" si="245"/>
        <v>2</v>
      </c>
      <c r="E5236" s="7">
        <v>821885</v>
      </c>
      <c r="F5236" t="s">
        <v>139</v>
      </c>
      <c r="G5236" t="s">
        <v>143</v>
      </c>
      <c r="H5236" s="7">
        <v>2</v>
      </c>
      <c r="I5236" s="7" t="s">
        <v>148</v>
      </c>
      <c r="J5236" t="s">
        <v>11</v>
      </c>
      <c r="K5236">
        <v>44.7</v>
      </c>
      <c r="L5236">
        <v>4</v>
      </c>
      <c r="M5236">
        <v>65.3</v>
      </c>
      <c r="N5236">
        <v>1.9870000000000001</v>
      </c>
    </row>
    <row r="5237" spans="1:14" x14ac:dyDescent="0.25">
      <c r="A5237" s="7">
        <v>822595</v>
      </c>
      <c r="B5237" s="7">
        <f t="shared" si="243"/>
        <v>1</v>
      </c>
      <c r="C5237" s="7">
        <f t="shared" si="244"/>
        <v>1</v>
      </c>
      <c r="D5237" s="7">
        <f t="shared" si="245"/>
        <v>2</v>
      </c>
      <c r="E5237" s="7">
        <v>821885</v>
      </c>
      <c r="F5237" t="s">
        <v>139</v>
      </c>
      <c r="G5237" t="s">
        <v>143</v>
      </c>
      <c r="H5237" s="7">
        <v>2</v>
      </c>
      <c r="I5237" s="7" t="s">
        <v>148</v>
      </c>
      <c r="J5237" t="s">
        <v>11</v>
      </c>
      <c r="K5237">
        <v>44.7</v>
      </c>
      <c r="L5237">
        <v>4</v>
      </c>
      <c r="M5237">
        <v>65.3</v>
      </c>
      <c r="N5237">
        <v>1.9870000000000001</v>
      </c>
    </row>
    <row r="5238" spans="1:14" x14ac:dyDescent="0.25">
      <c r="A5238" s="7">
        <v>822595</v>
      </c>
      <c r="B5238" s="7">
        <f t="shared" si="243"/>
        <v>0</v>
      </c>
      <c r="C5238" s="7">
        <f t="shared" si="244"/>
        <v>1</v>
      </c>
      <c r="D5238" s="7">
        <f t="shared" si="245"/>
        <v>1</v>
      </c>
      <c r="E5238" s="7">
        <v>821885</v>
      </c>
      <c r="F5238" t="s">
        <v>139</v>
      </c>
      <c r="G5238" t="s">
        <v>143</v>
      </c>
      <c r="H5238" s="7">
        <v>2</v>
      </c>
      <c r="I5238" s="7" t="s">
        <v>148</v>
      </c>
      <c r="J5238" t="s">
        <v>11</v>
      </c>
      <c r="K5238">
        <v>44.7</v>
      </c>
      <c r="L5238">
        <v>4</v>
      </c>
      <c r="M5238">
        <v>65.3</v>
      </c>
      <c r="N5238">
        <v>1.9870000000000001</v>
      </c>
    </row>
    <row r="5239" spans="1:14" x14ac:dyDescent="0.25">
      <c r="A5239" s="7">
        <v>822597</v>
      </c>
      <c r="B5239" s="7">
        <f t="shared" si="243"/>
        <v>1</v>
      </c>
      <c r="C5239" s="7">
        <f t="shared" si="244"/>
        <v>0</v>
      </c>
      <c r="D5239" s="7">
        <f t="shared" si="245"/>
        <v>1</v>
      </c>
      <c r="E5239" s="7">
        <v>821885</v>
      </c>
      <c r="F5239" t="s">
        <v>139</v>
      </c>
      <c r="G5239" t="s">
        <v>143</v>
      </c>
      <c r="H5239" s="7">
        <v>2</v>
      </c>
      <c r="I5239" s="7" t="s">
        <v>148</v>
      </c>
      <c r="J5239" t="s">
        <v>11</v>
      </c>
      <c r="K5239">
        <v>62</v>
      </c>
      <c r="L5239">
        <v>2</v>
      </c>
      <c r="M5239">
        <v>113.6</v>
      </c>
      <c r="N5239">
        <v>1.9870000000000001</v>
      </c>
    </row>
    <row r="5240" spans="1:14" x14ac:dyDescent="0.25">
      <c r="A5240" s="7">
        <v>822597</v>
      </c>
      <c r="B5240" s="7">
        <f t="shared" si="243"/>
        <v>1</v>
      </c>
      <c r="C5240" s="7">
        <f t="shared" si="244"/>
        <v>1</v>
      </c>
      <c r="D5240" s="7">
        <f t="shared" si="245"/>
        <v>2</v>
      </c>
      <c r="E5240" s="7">
        <v>821885</v>
      </c>
      <c r="F5240" t="s">
        <v>139</v>
      </c>
      <c r="G5240" t="s">
        <v>143</v>
      </c>
      <c r="H5240" s="7">
        <v>2</v>
      </c>
      <c r="I5240" s="7" t="s">
        <v>148</v>
      </c>
      <c r="J5240" t="s">
        <v>11</v>
      </c>
      <c r="K5240">
        <v>62</v>
      </c>
      <c r="L5240">
        <v>2</v>
      </c>
      <c r="M5240">
        <v>113.6</v>
      </c>
      <c r="N5240">
        <v>1.9870000000000001</v>
      </c>
    </row>
    <row r="5241" spans="1:14" x14ac:dyDescent="0.25">
      <c r="A5241" s="7">
        <v>822597</v>
      </c>
      <c r="B5241" s="7">
        <f t="shared" si="243"/>
        <v>1</v>
      </c>
      <c r="C5241" s="7">
        <f t="shared" si="244"/>
        <v>1</v>
      </c>
      <c r="D5241" s="7">
        <f t="shared" si="245"/>
        <v>2</v>
      </c>
      <c r="E5241" s="7">
        <v>821885</v>
      </c>
      <c r="F5241" t="s">
        <v>139</v>
      </c>
      <c r="G5241" t="s">
        <v>143</v>
      </c>
      <c r="H5241" s="7">
        <v>2</v>
      </c>
      <c r="I5241" s="7" t="s">
        <v>148</v>
      </c>
      <c r="J5241" t="s">
        <v>11</v>
      </c>
      <c r="K5241">
        <v>62</v>
      </c>
      <c r="L5241">
        <v>2</v>
      </c>
      <c r="M5241">
        <v>113.6</v>
      </c>
      <c r="N5241">
        <v>1.9870000000000001</v>
      </c>
    </row>
    <row r="5242" spans="1:14" x14ac:dyDescent="0.25">
      <c r="A5242" s="7">
        <v>822597</v>
      </c>
      <c r="B5242" s="7">
        <f t="shared" si="243"/>
        <v>0</v>
      </c>
      <c r="C5242" s="7">
        <f t="shared" si="244"/>
        <v>1</v>
      </c>
      <c r="D5242" s="7">
        <f t="shared" si="245"/>
        <v>1</v>
      </c>
      <c r="E5242" s="7">
        <v>821885</v>
      </c>
      <c r="F5242" t="s">
        <v>139</v>
      </c>
      <c r="G5242" t="s">
        <v>143</v>
      </c>
      <c r="H5242" s="7">
        <v>2</v>
      </c>
      <c r="I5242" s="7" t="s">
        <v>148</v>
      </c>
      <c r="J5242" t="s">
        <v>11</v>
      </c>
      <c r="K5242">
        <v>62</v>
      </c>
      <c r="L5242">
        <v>2</v>
      </c>
      <c r="M5242">
        <v>113.6</v>
      </c>
      <c r="N5242">
        <v>1.9870000000000001</v>
      </c>
    </row>
    <row r="5243" spans="1:14" x14ac:dyDescent="0.25">
      <c r="A5243" s="7">
        <v>822599</v>
      </c>
      <c r="B5243" s="7">
        <f t="shared" si="243"/>
        <v>1</v>
      </c>
      <c r="C5243" s="7">
        <f t="shared" si="244"/>
        <v>0</v>
      </c>
      <c r="D5243" s="7">
        <f t="shared" si="245"/>
        <v>1</v>
      </c>
      <c r="E5243" s="7">
        <v>821885</v>
      </c>
      <c r="F5243" t="s">
        <v>139</v>
      </c>
      <c r="G5243" t="s">
        <v>143</v>
      </c>
      <c r="H5243" s="7">
        <v>2</v>
      </c>
      <c r="I5243" s="7" t="s">
        <v>148</v>
      </c>
      <c r="J5243" t="s">
        <v>11</v>
      </c>
      <c r="K5243">
        <v>30.3</v>
      </c>
      <c r="L5243">
        <v>2</v>
      </c>
      <c r="M5243">
        <v>88</v>
      </c>
      <c r="N5243">
        <v>1.9870000000000001</v>
      </c>
    </row>
    <row r="5244" spans="1:14" x14ac:dyDescent="0.25">
      <c r="A5244" s="7">
        <v>822599</v>
      </c>
      <c r="B5244" s="7">
        <f t="shared" si="243"/>
        <v>1</v>
      </c>
      <c r="C5244" s="7">
        <f t="shared" si="244"/>
        <v>1</v>
      </c>
      <c r="D5244" s="7">
        <f t="shared" si="245"/>
        <v>2</v>
      </c>
      <c r="E5244" s="7">
        <v>821885</v>
      </c>
      <c r="F5244" t="s">
        <v>139</v>
      </c>
      <c r="G5244" t="s">
        <v>143</v>
      </c>
      <c r="H5244" s="7">
        <v>2</v>
      </c>
      <c r="I5244" s="7" t="s">
        <v>148</v>
      </c>
      <c r="J5244" t="s">
        <v>11</v>
      </c>
      <c r="K5244">
        <v>30.3</v>
      </c>
      <c r="L5244">
        <v>2</v>
      </c>
      <c r="M5244">
        <v>88</v>
      </c>
      <c r="N5244">
        <v>1.9870000000000001</v>
      </c>
    </row>
    <row r="5245" spans="1:14" x14ac:dyDescent="0.25">
      <c r="A5245" s="7">
        <v>822599</v>
      </c>
      <c r="B5245" s="7">
        <f t="shared" si="243"/>
        <v>1</v>
      </c>
      <c r="C5245" s="7">
        <f t="shared" si="244"/>
        <v>1</v>
      </c>
      <c r="D5245" s="7">
        <f t="shared" si="245"/>
        <v>2</v>
      </c>
      <c r="E5245" s="7">
        <v>821885</v>
      </c>
      <c r="F5245" t="s">
        <v>139</v>
      </c>
      <c r="G5245" t="s">
        <v>143</v>
      </c>
      <c r="H5245" s="7">
        <v>2</v>
      </c>
      <c r="I5245" s="7" t="s">
        <v>148</v>
      </c>
      <c r="J5245" t="s">
        <v>11</v>
      </c>
      <c r="K5245">
        <v>30.3</v>
      </c>
      <c r="L5245">
        <v>2</v>
      </c>
      <c r="M5245">
        <v>88</v>
      </c>
      <c r="N5245">
        <v>1.9870000000000001</v>
      </c>
    </row>
    <row r="5246" spans="1:14" x14ac:dyDescent="0.25">
      <c r="A5246" s="7">
        <v>822599</v>
      </c>
      <c r="B5246" s="7">
        <f t="shared" si="243"/>
        <v>0</v>
      </c>
      <c r="C5246" s="7">
        <f t="shared" si="244"/>
        <v>1</v>
      </c>
      <c r="D5246" s="7">
        <f t="shared" si="245"/>
        <v>1</v>
      </c>
      <c r="E5246" s="7">
        <v>821885</v>
      </c>
      <c r="F5246" t="s">
        <v>139</v>
      </c>
      <c r="G5246" t="s">
        <v>143</v>
      </c>
      <c r="H5246" s="7">
        <v>2</v>
      </c>
      <c r="I5246" s="7" t="s">
        <v>148</v>
      </c>
      <c r="J5246" t="s">
        <v>11</v>
      </c>
      <c r="K5246">
        <v>30.3</v>
      </c>
      <c r="L5246">
        <v>2</v>
      </c>
      <c r="M5246">
        <v>88</v>
      </c>
      <c r="N5246">
        <v>1.9870000000000001</v>
      </c>
    </row>
    <row r="5247" spans="1:14" x14ac:dyDescent="0.25">
      <c r="A5247" s="7">
        <v>822600</v>
      </c>
      <c r="B5247" s="7">
        <f t="shared" si="243"/>
        <v>1</v>
      </c>
      <c r="C5247" s="7">
        <f t="shared" si="244"/>
        <v>0</v>
      </c>
      <c r="D5247" s="7">
        <f t="shared" si="245"/>
        <v>1</v>
      </c>
      <c r="E5247" s="7">
        <v>821885</v>
      </c>
      <c r="F5247" t="s">
        <v>139</v>
      </c>
      <c r="G5247" t="s">
        <v>143</v>
      </c>
      <c r="H5247" s="7">
        <v>2</v>
      </c>
      <c r="I5247" s="7" t="s">
        <v>148</v>
      </c>
      <c r="J5247" t="s">
        <v>11</v>
      </c>
      <c r="K5247">
        <v>44.9</v>
      </c>
      <c r="L5247">
        <v>2</v>
      </c>
      <c r="M5247">
        <v>103.9</v>
      </c>
      <c r="N5247">
        <v>1.9870000000000001</v>
      </c>
    </row>
    <row r="5248" spans="1:14" x14ac:dyDescent="0.25">
      <c r="A5248" s="7">
        <v>822600</v>
      </c>
      <c r="B5248" s="7">
        <f t="shared" si="243"/>
        <v>1</v>
      </c>
      <c r="C5248" s="7">
        <f t="shared" si="244"/>
        <v>1</v>
      </c>
      <c r="D5248" s="7">
        <f t="shared" si="245"/>
        <v>2</v>
      </c>
      <c r="E5248" s="7">
        <v>821885</v>
      </c>
      <c r="F5248" t="s">
        <v>139</v>
      </c>
      <c r="G5248" t="s">
        <v>143</v>
      </c>
      <c r="H5248" s="7">
        <v>2</v>
      </c>
      <c r="I5248" s="7" t="s">
        <v>148</v>
      </c>
      <c r="J5248" t="s">
        <v>11</v>
      </c>
      <c r="K5248">
        <v>44.9</v>
      </c>
      <c r="L5248">
        <v>2</v>
      </c>
      <c r="M5248">
        <v>103.9</v>
      </c>
      <c r="N5248">
        <v>1.9870000000000001</v>
      </c>
    </row>
    <row r="5249" spans="1:14" x14ac:dyDescent="0.25">
      <c r="A5249" s="7">
        <v>822600</v>
      </c>
      <c r="B5249" s="7">
        <f t="shared" si="243"/>
        <v>1</v>
      </c>
      <c r="C5249" s="7">
        <f t="shared" si="244"/>
        <v>1</v>
      </c>
      <c r="D5249" s="7">
        <f t="shared" si="245"/>
        <v>2</v>
      </c>
      <c r="E5249" s="7">
        <v>821885</v>
      </c>
      <c r="F5249" t="s">
        <v>139</v>
      </c>
      <c r="G5249" t="s">
        <v>143</v>
      </c>
      <c r="H5249" s="7">
        <v>2</v>
      </c>
      <c r="I5249" s="7" t="s">
        <v>148</v>
      </c>
      <c r="J5249" t="s">
        <v>11</v>
      </c>
      <c r="K5249">
        <v>44.9</v>
      </c>
      <c r="L5249">
        <v>2</v>
      </c>
      <c r="M5249">
        <v>103.9</v>
      </c>
      <c r="N5249">
        <v>1.9870000000000001</v>
      </c>
    </row>
    <row r="5250" spans="1:14" x14ac:dyDescent="0.25">
      <c r="A5250" s="7">
        <v>822600</v>
      </c>
      <c r="B5250" s="7">
        <f t="shared" si="243"/>
        <v>0</v>
      </c>
      <c r="C5250" s="7">
        <f t="shared" si="244"/>
        <v>1</v>
      </c>
      <c r="D5250" s="7">
        <f t="shared" si="245"/>
        <v>1</v>
      </c>
      <c r="E5250" s="7">
        <v>821885</v>
      </c>
      <c r="F5250" t="s">
        <v>139</v>
      </c>
      <c r="G5250" t="s">
        <v>143</v>
      </c>
      <c r="H5250" s="7">
        <v>2</v>
      </c>
      <c r="I5250" s="7" t="s">
        <v>148</v>
      </c>
      <c r="J5250" t="s">
        <v>11</v>
      </c>
      <c r="K5250">
        <v>44.9</v>
      </c>
      <c r="L5250">
        <v>2</v>
      </c>
      <c r="M5250">
        <v>103.9</v>
      </c>
      <c r="N5250">
        <v>1.9870000000000001</v>
      </c>
    </row>
    <row r="5251" spans="1:14" x14ac:dyDescent="0.25">
      <c r="A5251" s="7">
        <v>822604</v>
      </c>
      <c r="B5251" s="7">
        <f t="shared" ref="B5251:B5314" si="246">IF(A5251=A5252,1,0)</f>
        <v>0</v>
      </c>
      <c r="C5251" s="7">
        <f t="shared" ref="C5251:C5314" si="247">IF(A5251=A5250,1,0)</f>
        <v>0</v>
      </c>
      <c r="D5251" s="7">
        <f t="shared" ref="D5251:D5314" si="248">B5251+C5251</f>
        <v>0</v>
      </c>
      <c r="E5251" s="7">
        <v>501291</v>
      </c>
      <c r="F5251" t="s">
        <v>50</v>
      </c>
      <c r="G5251" t="s">
        <v>133</v>
      </c>
      <c r="H5251" s="7">
        <v>10</v>
      </c>
      <c r="I5251" s="7" t="s">
        <v>148</v>
      </c>
      <c r="J5251" t="s">
        <v>18</v>
      </c>
      <c r="K5251">
        <v>18.600000000000001</v>
      </c>
      <c r="L5251">
        <v>1</v>
      </c>
      <c r="M5251">
        <v>92</v>
      </c>
      <c r="N5251">
        <v>2.76</v>
      </c>
    </row>
    <row r="5252" spans="1:14" x14ac:dyDescent="0.25">
      <c r="A5252" s="7">
        <v>822605</v>
      </c>
      <c r="B5252" s="7">
        <f t="shared" si="246"/>
        <v>1</v>
      </c>
      <c r="C5252" s="7">
        <f t="shared" si="247"/>
        <v>0</v>
      </c>
      <c r="D5252" s="7">
        <f t="shared" si="248"/>
        <v>1</v>
      </c>
      <c r="E5252" s="7">
        <v>821885</v>
      </c>
      <c r="F5252" t="s">
        <v>139</v>
      </c>
      <c r="G5252" t="s">
        <v>143</v>
      </c>
      <c r="H5252" s="7">
        <v>2</v>
      </c>
      <c r="I5252" s="7" t="s">
        <v>148</v>
      </c>
      <c r="J5252" t="s">
        <v>11</v>
      </c>
      <c r="K5252">
        <v>62.4</v>
      </c>
      <c r="L5252">
        <v>1</v>
      </c>
      <c r="M5252">
        <v>183.2</v>
      </c>
      <c r="N5252">
        <v>1.9870000000000001</v>
      </c>
    </row>
    <row r="5253" spans="1:14" x14ac:dyDescent="0.25">
      <c r="A5253" s="7">
        <v>822605</v>
      </c>
      <c r="B5253" s="7">
        <f t="shared" si="246"/>
        <v>1</v>
      </c>
      <c r="C5253" s="7">
        <f t="shared" si="247"/>
        <v>1</v>
      </c>
      <c r="D5253" s="7">
        <f t="shared" si="248"/>
        <v>2</v>
      </c>
      <c r="E5253" s="7">
        <v>821885</v>
      </c>
      <c r="F5253" t="s">
        <v>139</v>
      </c>
      <c r="G5253" t="s">
        <v>143</v>
      </c>
      <c r="H5253" s="7">
        <v>2</v>
      </c>
      <c r="I5253" s="7" t="s">
        <v>148</v>
      </c>
      <c r="J5253" t="s">
        <v>11</v>
      </c>
      <c r="K5253">
        <v>62.4</v>
      </c>
      <c r="L5253">
        <v>1</v>
      </c>
      <c r="M5253">
        <v>183.2</v>
      </c>
      <c r="N5253">
        <v>1.9870000000000001</v>
      </c>
    </row>
    <row r="5254" spans="1:14" x14ac:dyDescent="0.25">
      <c r="A5254" s="7">
        <v>822605</v>
      </c>
      <c r="B5254" s="7">
        <f t="shared" si="246"/>
        <v>1</v>
      </c>
      <c r="C5254" s="7">
        <f t="shared" si="247"/>
        <v>1</v>
      </c>
      <c r="D5254" s="7">
        <f t="shared" si="248"/>
        <v>2</v>
      </c>
      <c r="E5254" s="7">
        <v>821885</v>
      </c>
      <c r="F5254" t="s">
        <v>139</v>
      </c>
      <c r="G5254" t="s">
        <v>143</v>
      </c>
      <c r="H5254" s="7">
        <v>2</v>
      </c>
      <c r="I5254" s="7" t="s">
        <v>148</v>
      </c>
      <c r="J5254" t="s">
        <v>11</v>
      </c>
      <c r="K5254">
        <v>62.4</v>
      </c>
      <c r="L5254">
        <v>1</v>
      </c>
      <c r="M5254">
        <v>183.2</v>
      </c>
      <c r="N5254">
        <v>1.9870000000000001</v>
      </c>
    </row>
    <row r="5255" spans="1:14" x14ac:dyDescent="0.25">
      <c r="A5255" s="7">
        <v>822605</v>
      </c>
      <c r="B5255" s="7">
        <f t="shared" si="246"/>
        <v>0</v>
      </c>
      <c r="C5255" s="7">
        <f t="shared" si="247"/>
        <v>1</v>
      </c>
      <c r="D5255" s="7">
        <f t="shared" si="248"/>
        <v>1</v>
      </c>
      <c r="E5255" s="7">
        <v>821885</v>
      </c>
      <c r="F5255" t="s">
        <v>139</v>
      </c>
      <c r="G5255" t="s">
        <v>143</v>
      </c>
      <c r="H5255" s="7">
        <v>2</v>
      </c>
      <c r="I5255" s="7" t="s">
        <v>148</v>
      </c>
      <c r="J5255" t="s">
        <v>11</v>
      </c>
      <c r="K5255">
        <v>62.4</v>
      </c>
      <c r="L5255">
        <v>1</v>
      </c>
      <c r="M5255">
        <v>183.2</v>
      </c>
      <c r="N5255">
        <v>1.9870000000000001</v>
      </c>
    </row>
    <row r="5256" spans="1:14" x14ac:dyDescent="0.25">
      <c r="A5256" s="7">
        <v>822606</v>
      </c>
      <c r="B5256" s="7">
        <f t="shared" si="246"/>
        <v>1</v>
      </c>
      <c r="C5256" s="7">
        <f t="shared" si="247"/>
        <v>0</v>
      </c>
      <c r="D5256" s="7">
        <f t="shared" si="248"/>
        <v>1</v>
      </c>
      <c r="E5256" s="7">
        <v>821885</v>
      </c>
      <c r="F5256" t="s">
        <v>139</v>
      </c>
      <c r="G5256" t="s">
        <v>143</v>
      </c>
      <c r="H5256" s="7">
        <v>2</v>
      </c>
      <c r="I5256" s="7" t="s">
        <v>148</v>
      </c>
      <c r="J5256" t="s">
        <v>11</v>
      </c>
      <c r="K5256">
        <v>30.3</v>
      </c>
      <c r="L5256">
        <v>1</v>
      </c>
      <c r="M5256">
        <v>142</v>
      </c>
      <c r="N5256">
        <v>1.9870000000000001</v>
      </c>
    </row>
    <row r="5257" spans="1:14" x14ac:dyDescent="0.25">
      <c r="A5257" s="7">
        <v>822606</v>
      </c>
      <c r="B5257" s="7">
        <f t="shared" si="246"/>
        <v>1</v>
      </c>
      <c r="C5257" s="7">
        <f t="shared" si="247"/>
        <v>1</v>
      </c>
      <c r="D5257" s="7">
        <f t="shared" si="248"/>
        <v>2</v>
      </c>
      <c r="E5257" s="7">
        <v>821885</v>
      </c>
      <c r="F5257" t="s">
        <v>139</v>
      </c>
      <c r="G5257" t="s">
        <v>143</v>
      </c>
      <c r="H5257" s="7">
        <v>2</v>
      </c>
      <c r="I5257" s="7" t="s">
        <v>148</v>
      </c>
      <c r="J5257" t="s">
        <v>11</v>
      </c>
      <c r="K5257">
        <v>30.3</v>
      </c>
      <c r="L5257">
        <v>1</v>
      </c>
      <c r="M5257">
        <v>142</v>
      </c>
      <c r="N5257">
        <v>1.9870000000000001</v>
      </c>
    </row>
    <row r="5258" spans="1:14" x14ac:dyDescent="0.25">
      <c r="A5258" s="7">
        <v>822606</v>
      </c>
      <c r="B5258" s="7">
        <f t="shared" si="246"/>
        <v>1</v>
      </c>
      <c r="C5258" s="7">
        <f t="shared" si="247"/>
        <v>1</v>
      </c>
      <c r="D5258" s="7">
        <f t="shared" si="248"/>
        <v>2</v>
      </c>
      <c r="E5258" s="7">
        <v>821885</v>
      </c>
      <c r="F5258" t="s">
        <v>139</v>
      </c>
      <c r="G5258" t="s">
        <v>143</v>
      </c>
      <c r="H5258" s="7">
        <v>2</v>
      </c>
      <c r="I5258" s="7" t="s">
        <v>148</v>
      </c>
      <c r="J5258" t="s">
        <v>11</v>
      </c>
      <c r="K5258">
        <v>30.3</v>
      </c>
      <c r="L5258">
        <v>1</v>
      </c>
      <c r="M5258">
        <v>142</v>
      </c>
      <c r="N5258">
        <v>1.9870000000000001</v>
      </c>
    </row>
    <row r="5259" spans="1:14" x14ac:dyDescent="0.25">
      <c r="A5259" s="7">
        <v>822606</v>
      </c>
      <c r="B5259" s="7">
        <f t="shared" si="246"/>
        <v>0</v>
      </c>
      <c r="C5259" s="7">
        <f t="shared" si="247"/>
        <v>1</v>
      </c>
      <c r="D5259" s="7">
        <f t="shared" si="248"/>
        <v>1</v>
      </c>
      <c r="E5259" s="7">
        <v>821885</v>
      </c>
      <c r="F5259" t="s">
        <v>139</v>
      </c>
      <c r="G5259" t="s">
        <v>143</v>
      </c>
      <c r="H5259" s="7">
        <v>2</v>
      </c>
      <c r="I5259" s="7" t="s">
        <v>148</v>
      </c>
      <c r="J5259" t="s">
        <v>11</v>
      </c>
      <c r="K5259">
        <v>30.3</v>
      </c>
      <c r="L5259">
        <v>1</v>
      </c>
      <c r="M5259">
        <v>142</v>
      </c>
      <c r="N5259">
        <v>1.9870000000000001</v>
      </c>
    </row>
    <row r="5260" spans="1:14" x14ac:dyDescent="0.25">
      <c r="A5260" s="7">
        <v>822607</v>
      </c>
      <c r="B5260" s="7">
        <f t="shared" si="246"/>
        <v>1</v>
      </c>
      <c r="C5260" s="7">
        <f t="shared" si="247"/>
        <v>0</v>
      </c>
      <c r="D5260" s="7">
        <f t="shared" si="248"/>
        <v>1</v>
      </c>
      <c r="E5260" s="7">
        <v>821885</v>
      </c>
      <c r="F5260" t="s">
        <v>139</v>
      </c>
      <c r="G5260" t="s">
        <v>143</v>
      </c>
      <c r="H5260" s="7">
        <v>2</v>
      </c>
      <c r="I5260" s="7" t="s">
        <v>148</v>
      </c>
      <c r="J5260" t="s">
        <v>11</v>
      </c>
      <c r="K5260">
        <v>45.1</v>
      </c>
      <c r="L5260">
        <v>2</v>
      </c>
      <c r="M5260">
        <v>103.9</v>
      </c>
      <c r="N5260">
        <v>1.9870000000000001</v>
      </c>
    </row>
    <row r="5261" spans="1:14" x14ac:dyDescent="0.25">
      <c r="A5261" s="7">
        <v>822607</v>
      </c>
      <c r="B5261" s="7">
        <f t="shared" si="246"/>
        <v>1</v>
      </c>
      <c r="C5261" s="7">
        <f t="shared" si="247"/>
        <v>1</v>
      </c>
      <c r="D5261" s="7">
        <f t="shared" si="248"/>
        <v>2</v>
      </c>
      <c r="E5261" s="7">
        <v>821885</v>
      </c>
      <c r="F5261" t="s">
        <v>139</v>
      </c>
      <c r="G5261" t="s">
        <v>143</v>
      </c>
      <c r="H5261" s="7">
        <v>2</v>
      </c>
      <c r="I5261" s="7" t="s">
        <v>148</v>
      </c>
      <c r="J5261" t="s">
        <v>11</v>
      </c>
      <c r="K5261">
        <v>45.1</v>
      </c>
      <c r="L5261">
        <v>2</v>
      </c>
      <c r="M5261">
        <v>103.9</v>
      </c>
      <c r="N5261">
        <v>1.9870000000000001</v>
      </c>
    </row>
    <row r="5262" spans="1:14" x14ac:dyDescent="0.25">
      <c r="A5262" s="7">
        <v>822607</v>
      </c>
      <c r="B5262" s="7">
        <f t="shared" si="246"/>
        <v>1</v>
      </c>
      <c r="C5262" s="7">
        <f t="shared" si="247"/>
        <v>1</v>
      </c>
      <c r="D5262" s="7">
        <f t="shared" si="248"/>
        <v>2</v>
      </c>
      <c r="E5262" s="7">
        <v>821885</v>
      </c>
      <c r="F5262" t="s">
        <v>139</v>
      </c>
      <c r="G5262" t="s">
        <v>143</v>
      </c>
      <c r="H5262" s="7">
        <v>2</v>
      </c>
      <c r="I5262" s="7" t="s">
        <v>148</v>
      </c>
      <c r="J5262" t="s">
        <v>11</v>
      </c>
      <c r="K5262">
        <v>45.1</v>
      </c>
      <c r="L5262">
        <v>2</v>
      </c>
      <c r="M5262">
        <v>103.9</v>
      </c>
      <c r="N5262">
        <v>1.9870000000000001</v>
      </c>
    </row>
    <row r="5263" spans="1:14" x14ac:dyDescent="0.25">
      <c r="A5263" s="7">
        <v>822607</v>
      </c>
      <c r="B5263" s="7">
        <f t="shared" si="246"/>
        <v>0</v>
      </c>
      <c r="C5263" s="7">
        <f t="shared" si="247"/>
        <v>1</v>
      </c>
      <c r="D5263" s="7">
        <f t="shared" si="248"/>
        <v>1</v>
      </c>
      <c r="E5263" s="7">
        <v>821885</v>
      </c>
      <c r="F5263" t="s">
        <v>139</v>
      </c>
      <c r="G5263" t="s">
        <v>143</v>
      </c>
      <c r="H5263" s="7">
        <v>2</v>
      </c>
      <c r="I5263" s="7" t="s">
        <v>148</v>
      </c>
      <c r="J5263" t="s">
        <v>11</v>
      </c>
      <c r="K5263">
        <v>45.1</v>
      </c>
      <c r="L5263">
        <v>2</v>
      </c>
      <c r="M5263">
        <v>103.9</v>
      </c>
      <c r="N5263">
        <v>1.9870000000000001</v>
      </c>
    </row>
    <row r="5264" spans="1:14" x14ac:dyDescent="0.25">
      <c r="A5264" s="7">
        <v>822609</v>
      </c>
      <c r="B5264" s="7">
        <f t="shared" si="246"/>
        <v>1</v>
      </c>
      <c r="C5264" s="7">
        <f t="shared" si="247"/>
        <v>0</v>
      </c>
      <c r="D5264" s="7">
        <f t="shared" si="248"/>
        <v>1</v>
      </c>
      <c r="E5264" s="7">
        <v>821885</v>
      </c>
      <c r="F5264" t="s">
        <v>139</v>
      </c>
      <c r="G5264" t="s">
        <v>143</v>
      </c>
      <c r="H5264" s="7">
        <v>2</v>
      </c>
      <c r="I5264" s="7" t="s">
        <v>148</v>
      </c>
      <c r="J5264" t="s">
        <v>11</v>
      </c>
      <c r="K5264">
        <v>62.1</v>
      </c>
      <c r="L5264">
        <v>1</v>
      </c>
      <c r="M5264">
        <v>183.2</v>
      </c>
      <c r="N5264">
        <v>1.9870000000000001</v>
      </c>
    </row>
    <row r="5265" spans="1:14" x14ac:dyDescent="0.25">
      <c r="A5265" s="7">
        <v>822609</v>
      </c>
      <c r="B5265" s="7">
        <f t="shared" si="246"/>
        <v>1</v>
      </c>
      <c r="C5265" s="7">
        <f t="shared" si="247"/>
        <v>1</v>
      </c>
      <c r="D5265" s="7">
        <f t="shared" si="248"/>
        <v>2</v>
      </c>
      <c r="E5265" s="7">
        <v>821885</v>
      </c>
      <c r="F5265" t="s">
        <v>139</v>
      </c>
      <c r="G5265" t="s">
        <v>143</v>
      </c>
      <c r="H5265" s="7">
        <v>2</v>
      </c>
      <c r="I5265" s="7" t="s">
        <v>148</v>
      </c>
      <c r="J5265" t="s">
        <v>11</v>
      </c>
      <c r="K5265">
        <v>62.1</v>
      </c>
      <c r="L5265">
        <v>1</v>
      </c>
      <c r="M5265">
        <v>183.2</v>
      </c>
      <c r="N5265">
        <v>1.9870000000000001</v>
      </c>
    </row>
    <row r="5266" spans="1:14" x14ac:dyDescent="0.25">
      <c r="A5266" s="7">
        <v>822609</v>
      </c>
      <c r="B5266" s="7">
        <f t="shared" si="246"/>
        <v>1</v>
      </c>
      <c r="C5266" s="7">
        <f t="shared" si="247"/>
        <v>1</v>
      </c>
      <c r="D5266" s="7">
        <f t="shared" si="248"/>
        <v>2</v>
      </c>
      <c r="E5266" s="7">
        <v>821885</v>
      </c>
      <c r="F5266" t="s">
        <v>139</v>
      </c>
      <c r="G5266" t="s">
        <v>143</v>
      </c>
      <c r="H5266" s="7">
        <v>2</v>
      </c>
      <c r="I5266" s="7" t="s">
        <v>148</v>
      </c>
      <c r="J5266" t="s">
        <v>11</v>
      </c>
      <c r="K5266">
        <v>62.1</v>
      </c>
      <c r="L5266">
        <v>1</v>
      </c>
      <c r="M5266">
        <v>183.2</v>
      </c>
      <c r="N5266">
        <v>1.9870000000000001</v>
      </c>
    </row>
    <row r="5267" spans="1:14" x14ac:dyDescent="0.25">
      <c r="A5267" s="7">
        <v>822609</v>
      </c>
      <c r="B5267" s="7">
        <f t="shared" si="246"/>
        <v>0</v>
      </c>
      <c r="C5267" s="7">
        <f t="shared" si="247"/>
        <v>1</v>
      </c>
      <c r="D5267" s="7">
        <f t="shared" si="248"/>
        <v>1</v>
      </c>
      <c r="E5267" s="7">
        <v>821885</v>
      </c>
      <c r="F5267" t="s">
        <v>139</v>
      </c>
      <c r="G5267" t="s">
        <v>143</v>
      </c>
      <c r="H5267" s="7">
        <v>2</v>
      </c>
      <c r="I5267" s="7" t="s">
        <v>148</v>
      </c>
      <c r="J5267" t="s">
        <v>11</v>
      </c>
      <c r="K5267">
        <v>62.1</v>
      </c>
      <c r="L5267">
        <v>1</v>
      </c>
      <c r="M5267">
        <v>183.2</v>
      </c>
      <c r="N5267">
        <v>1.9870000000000001</v>
      </c>
    </row>
    <row r="5268" spans="1:14" x14ac:dyDescent="0.25">
      <c r="A5268" s="7">
        <v>822611</v>
      </c>
      <c r="B5268" s="7">
        <f t="shared" si="246"/>
        <v>1</v>
      </c>
      <c r="C5268" s="7">
        <f t="shared" si="247"/>
        <v>0</v>
      </c>
      <c r="D5268" s="7">
        <f t="shared" si="248"/>
        <v>1</v>
      </c>
      <c r="E5268" s="7">
        <v>821885</v>
      </c>
      <c r="F5268" t="s">
        <v>139</v>
      </c>
      <c r="G5268" t="s">
        <v>143</v>
      </c>
      <c r="H5268" s="7">
        <v>2</v>
      </c>
      <c r="I5268" s="7" t="s">
        <v>148</v>
      </c>
      <c r="J5268" t="s">
        <v>11</v>
      </c>
      <c r="K5268">
        <v>30.4</v>
      </c>
      <c r="L5268">
        <v>1</v>
      </c>
      <c r="M5268">
        <v>142</v>
      </c>
      <c r="N5268">
        <v>1.9870000000000001</v>
      </c>
    </row>
    <row r="5269" spans="1:14" x14ac:dyDescent="0.25">
      <c r="A5269" s="7">
        <v>822611</v>
      </c>
      <c r="B5269" s="7">
        <f t="shared" si="246"/>
        <v>1</v>
      </c>
      <c r="C5269" s="7">
        <f t="shared" si="247"/>
        <v>1</v>
      </c>
      <c r="D5269" s="7">
        <f t="shared" si="248"/>
        <v>2</v>
      </c>
      <c r="E5269" s="7">
        <v>821885</v>
      </c>
      <c r="F5269" t="s">
        <v>139</v>
      </c>
      <c r="G5269" t="s">
        <v>143</v>
      </c>
      <c r="H5269" s="7">
        <v>2</v>
      </c>
      <c r="I5269" s="7" t="s">
        <v>148</v>
      </c>
      <c r="J5269" t="s">
        <v>11</v>
      </c>
      <c r="K5269">
        <v>30.4</v>
      </c>
      <c r="L5269">
        <v>1</v>
      </c>
      <c r="M5269">
        <v>142</v>
      </c>
      <c r="N5269">
        <v>1.9870000000000001</v>
      </c>
    </row>
    <row r="5270" spans="1:14" x14ac:dyDescent="0.25">
      <c r="A5270" s="7">
        <v>822611</v>
      </c>
      <c r="B5270" s="7">
        <f t="shared" si="246"/>
        <v>1</v>
      </c>
      <c r="C5270" s="7">
        <f t="shared" si="247"/>
        <v>1</v>
      </c>
      <c r="D5270" s="7">
        <f t="shared" si="248"/>
        <v>2</v>
      </c>
      <c r="E5270" s="7">
        <v>821885</v>
      </c>
      <c r="F5270" t="s">
        <v>139</v>
      </c>
      <c r="G5270" t="s">
        <v>143</v>
      </c>
      <c r="H5270" s="7">
        <v>2</v>
      </c>
      <c r="I5270" s="7" t="s">
        <v>148</v>
      </c>
      <c r="J5270" t="s">
        <v>11</v>
      </c>
      <c r="K5270">
        <v>30.4</v>
      </c>
      <c r="L5270">
        <v>1</v>
      </c>
      <c r="M5270">
        <v>142</v>
      </c>
      <c r="N5270">
        <v>1.9870000000000001</v>
      </c>
    </row>
    <row r="5271" spans="1:14" x14ac:dyDescent="0.25">
      <c r="A5271" s="7">
        <v>822611</v>
      </c>
      <c r="B5271" s="7">
        <f t="shared" si="246"/>
        <v>0</v>
      </c>
      <c r="C5271" s="7">
        <f t="shared" si="247"/>
        <v>1</v>
      </c>
      <c r="D5271" s="7">
        <f t="shared" si="248"/>
        <v>1</v>
      </c>
      <c r="E5271" s="7">
        <v>821885</v>
      </c>
      <c r="F5271" t="s">
        <v>139</v>
      </c>
      <c r="G5271" t="s">
        <v>143</v>
      </c>
      <c r="H5271" s="7">
        <v>2</v>
      </c>
      <c r="I5271" s="7" t="s">
        <v>148</v>
      </c>
      <c r="J5271" t="s">
        <v>11</v>
      </c>
      <c r="K5271">
        <v>30.4</v>
      </c>
      <c r="L5271">
        <v>1</v>
      </c>
      <c r="M5271">
        <v>142</v>
      </c>
      <c r="N5271">
        <v>1.9870000000000001</v>
      </c>
    </row>
    <row r="5272" spans="1:14" x14ac:dyDescent="0.25">
      <c r="A5272" s="7">
        <v>822612</v>
      </c>
      <c r="B5272" s="7">
        <f t="shared" si="246"/>
        <v>1</v>
      </c>
      <c r="C5272" s="7">
        <f t="shared" si="247"/>
        <v>0</v>
      </c>
      <c r="D5272" s="7">
        <f t="shared" si="248"/>
        <v>1</v>
      </c>
      <c r="E5272" s="7">
        <v>821885</v>
      </c>
      <c r="F5272" t="s">
        <v>139</v>
      </c>
      <c r="G5272" t="s">
        <v>143</v>
      </c>
      <c r="H5272" s="7">
        <v>2</v>
      </c>
      <c r="I5272" s="7" t="s">
        <v>148</v>
      </c>
      <c r="J5272" t="s">
        <v>11</v>
      </c>
      <c r="K5272">
        <v>44.5</v>
      </c>
      <c r="L5272">
        <v>1</v>
      </c>
      <c r="M5272">
        <v>167.6</v>
      </c>
      <c r="N5272">
        <v>1.9870000000000001</v>
      </c>
    </row>
    <row r="5273" spans="1:14" x14ac:dyDescent="0.25">
      <c r="A5273" s="7">
        <v>822612</v>
      </c>
      <c r="B5273" s="7">
        <f t="shared" si="246"/>
        <v>1</v>
      </c>
      <c r="C5273" s="7">
        <f t="shared" si="247"/>
        <v>1</v>
      </c>
      <c r="D5273" s="7">
        <f t="shared" si="248"/>
        <v>2</v>
      </c>
      <c r="E5273" s="7">
        <v>821885</v>
      </c>
      <c r="F5273" t="s">
        <v>139</v>
      </c>
      <c r="G5273" t="s">
        <v>143</v>
      </c>
      <c r="H5273" s="7">
        <v>2</v>
      </c>
      <c r="I5273" s="7" t="s">
        <v>148</v>
      </c>
      <c r="J5273" t="s">
        <v>11</v>
      </c>
      <c r="K5273">
        <v>44.5</v>
      </c>
      <c r="L5273">
        <v>1</v>
      </c>
      <c r="M5273">
        <v>167.6</v>
      </c>
      <c r="N5273">
        <v>1.9870000000000001</v>
      </c>
    </row>
    <row r="5274" spans="1:14" x14ac:dyDescent="0.25">
      <c r="A5274" s="7">
        <v>822612</v>
      </c>
      <c r="B5274" s="7">
        <f t="shared" si="246"/>
        <v>1</v>
      </c>
      <c r="C5274" s="7">
        <f t="shared" si="247"/>
        <v>1</v>
      </c>
      <c r="D5274" s="7">
        <f t="shared" si="248"/>
        <v>2</v>
      </c>
      <c r="E5274" s="7">
        <v>821885</v>
      </c>
      <c r="F5274" t="s">
        <v>139</v>
      </c>
      <c r="G5274" t="s">
        <v>143</v>
      </c>
      <c r="H5274" s="7">
        <v>2</v>
      </c>
      <c r="I5274" s="7" t="s">
        <v>148</v>
      </c>
      <c r="J5274" t="s">
        <v>11</v>
      </c>
      <c r="K5274">
        <v>44.5</v>
      </c>
      <c r="L5274">
        <v>1</v>
      </c>
      <c r="M5274">
        <v>167.6</v>
      </c>
      <c r="N5274">
        <v>1.9870000000000001</v>
      </c>
    </row>
    <row r="5275" spans="1:14" x14ac:dyDescent="0.25">
      <c r="A5275" s="7">
        <v>822612</v>
      </c>
      <c r="B5275" s="7">
        <f t="shared" si="246"/>
        <v>0</v>
      </c>
      <c r="C5275" s="7">
        <f t="shared" si="247"/>
        <v>1</v>
      </c>
      <c r="D5275" s="7">
        <f t="shared" si="248"/>
        <v>1</v>
      </c>
      <c r="E5275" s="7">
        <v>821885</v>
      </c>
      <c r="F5275" t="s">
        <v>139</v>
      </c>
      <c r="G5275" t="s">
        <v>143</v>
      </c>
      <c r="H5275" s="7">
        <v>2</v>
      </c>
      <c r="I5275" s="7" t="s">
        <v>148</v>
      </c>
      <c r="J5275" t="s">
        <v>11</v>
      </c>
      <c r="K5275">
        <v>44.5</v>
      </c>
      <c r="L5275">
        <v>1</v>
      </c>
      <c r="M5275">
        <v>167.6</v>
      </c>
      <c r="N5275">
        <v>1.9870000000000001</v>
      </c>
    </row>
    <row r="5276" spans="1:14" x14ac:dyDescent="0.25">
      <c r="A5276" s="7">
        <v>822613</v>
      </c>
      <c r="B5276" s="7">
        <f t="shared" si="246"/>
        <v>1</v>
      </c>
      <c r="C5276" s="7">
        <f t="shared" si="247"/>
        <v>0</v>
      </c>
      <c r="D5276" s="7">
        <f t="shared" si="248"/>
        <v>1</v>
      </c>
      <c r="E5276" s="7">
        <v>821885</v>
      </c>
      <c r="F5276" t="s">
        <v>139</v>
      </c>
      <c r="G5276" t="s">
        <v>143</v>
      </c>
      <c r="H5276" s="7">
        <v>2</v>
      </c>
      <c r="I5276" s="7" t="s">
        <v>148</v>
      </c>
      <c r="J5276" t="s">
        <v>11</v>
      </c>
      <c r="K5276">
        <v>58.5</v>
      </c>
      <c r="L5276">
        <v>1</v>
      </c>
      <c r="M5276">
        <v>183.2</v>
      </c>
      <c r="N5276">
        <v>1.9870000000000001</v>
      </c>
    </row>
    <row r="5277" spans="1:14" x14ac:dyDescent="0.25">
      <c r="A5277" s="7">
        <v>822613</v>
      </c>
      <c r="B5277" s="7">
        <f t="shared" si="246"/>
        <v>1</v>
      </c>
      <c r="C5277" s="7">
        <f t="shared" si="247"/>
        <v>1</v>
      </c>
      <c r="D5277" s="7">
        <f t="shared" si="248"/>
        <v>2</v>
      </c>
      <c r="E5277" s="7">
        <v>821885</v>
      </c>
      <c r="F5277" t="s">
        <v>139</v>
      </c>
      <c r="G5277" t="s">
        <v>143</v>
      </c>
      <c r="H5277" s="7">
        <v>2</v>
      </c>
      <c r="I5277" s="7" t="s">
        <v>148</v>
      </c>
      <c r="J5277" t="s">
        <v>11</v>
      </c>
      <c r="K5277">
        <v>58.5</v>
      </c>
      <c r="L5277">
        <v>1</v>
      </c>
      <c r="M5277">
        <v>183.2</v>
      </c>
      <c r="N5277">
        <v>1.9870000000000001</v>
      </c>
    </row>
    <row r="5278" spans="1:14" x14ac:dyDescent="0.25">
      <c r="A5278" s="7">
        <v>822613</v>
      </c>
      <c r="B5278" s="7">
        <f t="shared" si="246"/>
        <v>1</v>
      </c>
      <c r="C5278" s="7">
        <f t="shared" si="247"/>
        <v>1</v>
      </c>
      <c r="D5278" s="7">
        <f t="shared" si="248"/>
        <v>2</v>
      </c>
      <c r="E5278" s="7">
        <v>821885</v>
      </c>
      <c r="F5278" t="s">
        <v>139</v>
      </c>
      <c r="G5278" t="s">
        <v>143</v>
      </c>
      <c r="H5278" s="7">
        <v>2</v>
      </c>
      <c r="I5278" s="7" t="s">
        <v>148</v>
      </c>
      <c r="J5278" t="s">
        <v>11</v>
      </c>
      <c r="K5278">
        <v>58.5</v>
      </c>
      <c r="L5278">
        <v>1</v>
      </c>
      <c r="M5278">
        <v>183.2</v>
      </c>
      <c r="N5278">
        <v>1.9870000000000001</v>
      </c>
    </row>
    <row r="5279" spans="1:14" x14ac:dyDescent="0.25">
      <c r="A5279" s="7">
        <v>822613</v>
      </c>
      <c r="B5279" s="7">
        <f t="shared" si="246"/>
        <v>0</v>
      </c>
      <c r="C5279" s="7">
        <f t="shared" si="247"/>
        <v>1</v>
      </c>
      <c r="D5279" s="7">
        <f t="shared" si="248"/>
        <v>1</v>
      </c>
      <c r="E5279" s="7">
        <v>821885</v>
      </c>
      <c r="F5279" t="s">
        <v>139</v>
      </c>
      <c r="G5279" t="s">
        <v>143</v>
      </c>
      <c r="H5279" s="7">
        <v>2</v>
      </c>
      <c r="I5279" s="7" t="s">
        <v>148</v>
      </c>
      <c r="J5279" t="s">
        <v>11</v>
      </c>
      <c r="K5279">
        <v>58.5</v>
      </c>
      <c r="L5279">
        <v>1</v>
      </c>
      <c r="M5279">
        <v>183.2</v>
      </c>
      <c r="N5279">
        <v>1.9870000000000001</v>
      </c>
    </row>
    <row r="5280" spans="1:14" x14ac:dyDescent="0.25">
      <c r="A5280" s="7">
        <v>822614</v>
      </c>
      <c r="B5280" s="7">
        <f t="shared" si="246"/>
        <v>1</v>
      </c>
      <c r="C5280" s="7">
        <f t="shared" si="247"/>
        <v>0</v>
      </c>
      <c r="D5280" s="7">
        <f t="shared" si="248"/>
        <v>1</v>
      </c>
      <c r="E5280" s="7">
        <v>821885</v>
      </c>
      <c r="F5280" t="s">
        <v>139</v>
      </c>
      <c r="G5280" t="s">
        <v>143</v>
      </c>
      <c r="H5280" s="7">
        <v>2</v>
      </c>
      <c r="I5280" s="7" t="s">
        <v>148</v>
      </c>
      <c r="J5280" t="s">
        <v>11</v>
      </c>
      <c r="K5280">
        <v>41.2</v>
      </c>
      <c r="L5280">
        <v>2</v>
      </c>
      <c r="M5280">
        <v>88</v>
      </c>
      <c r="N5280">
        <v>1.9870000000000001</v>
      </c>
    </row>
    <row r="5281" spans="1:14" x14ac:dyDescent="0.25">
      <c r="A5281" s="7">
        <v>822614</v>
      </c>
      <c r="B5281" s="7">
        <f t="shared" si="246"/>
        <v>1</v>
      </c>
      <c r="C5281" s="7">
        <f t="shared" si="247"/>
        <v>1</v>
      </c>
      <c r="D5281" s="7">
        <f t="shared" si="248"/>
        <v>2</v>
      </c>
      <c r="E5281" s="7">
        <v>821885</v>
      </c>
      <c r="F5281" t="s">
        <v>139</v>
      </c>
      <c r="G5281" t="s">
        <v>143</v>
      </c>
      <c r="H5281" s="7">
        <v>2</v>
      </c>
      <c r="I5281" s="7" t="s">
        <v>148</v>
      </c>
      <c r="J5281" t="s">
        <v>11</v>
      </c>
      <c r="K5281">
        <v>41.2</v>
      </c>
      <c r="L5281">
        <v>2</v>
      </c>
      <c r="M5281">
        <v>88</v>
      </c>
      <c r="N5281">
        <v>1.9870000000000001</v>
      </c>
    </row>
    <row r="5282" spans="1:14" x14ac:dyDescent="0.25">
      <c r="A5282" s="7">
        <v>822614</v>
      </c>
      <c r="B5282" s="7">
        <f t="shared" si="246"/>
        <v>1</v>
      </c>
      <c r="C5282" s="7">
        <f t="shared" si="247"/>
        <v>1</v>
      </c>
      <c r="D5282" s="7">
        <f t="shared" si="248"/>
        <v>2</v>
      </c>
      <c r="E5282" s="7">
        <v>821885</v>
      </c>
      <c r="F5282" t="s">
        <v>139</v>
      </c>
      <c r="G5282" t="s">
        <v>143</v>
      </c>
      <c r="H5282" s="7">
        <v>2</v>
      </c>
      <c r="I5282" s="7" t="s">
        <v>148</v>
      </c>
      <c r="J5282" t="s">
        <v>11</v>
      </c>
      <c r="K5282">
        <v>41.2</v>
      </c>
      <c r="L5282">
        <v>2</v>
      </c>
      <c r="M5282">
        <v>88</v>
      </c>
      <c r="N5282">
        <v>1.9870000000000001</v>
      </c>
    </row>
    <row r="5283" spans="1:14" x14ac:dyDescent="0.25">
      <c r="A5283" s="7">
        <v>822614</v>
      </c>
      <c r="B5283" s="7">
        <f t="shared" si="246"/>
        <v>0</v>
      </c>
      <c r="C5283" s="7">
        <f t="shared" si="247"/>
        <v>1</v>
      </c>
      <c r="D5283" s="7">
        <f t="shared" si="248"/>
        <v>1</v>
      </c>
      <c r="E5283" s="7">
        <v>821885</v>
      </c>
      <c r="F5283" t="s">
        <v>139</v>
      </c>
      <c r="G5283" t="s">
        <v>143</v>
      </c>
      <c r="H5283" s="7">
        <v>2</v>
      </c>
      <c r="I5283" s="7" t="s">
        <v>148</v>
      </c>
      <c r="J5283" t="s">
        <v>11</v>
      </c>
      <c r="K5283">
        <v>41.2</v>
      </c>
      <c r="L5283">
        <v>2</v>
      </c>
      <c r="M5283">
        <v>88</v>
      </c>
      <c r="N5283">
        <v>1.9870000000000001</v>
      </c>
    </row>
    <row r="5284" spans="1:14" x14ac:dyDescent="0.25">
      <c r="A5284" s="7">
        <v>822615</v>
      </c>
      <c r="B5284" s="7">
        <f t="shared" si="246"/>
        <v>1</v>
      </c>
      <c r="C5284" s="7">
        <f t="shared" si="247"/>
        <v>0</v>
      </c>
      <c r="D5284" s="7">
        <f t="shared" si="248"/>
        <v>1</v>
      </c>
      <c r="E5284" s="7">
        <v>821885</v>
      </c>
      <c r="F5284" t="s">
        <v>139</v>
      </c>
      <c r="G5284" t="s">
        <v>143</v>
      </c>
      <c r="H5284" s="7">
        <v>2</v>
      </c>
      <c r="I5284" s="7" t="s">
        <v>148</v>
      </c>
      <c r="J5284" t="s">
        <v>11</v>
      </c>
      <c r="K5284">
        <v>40</v>
      </c>
      <c r="L5284">
        <v>1</v>
      </c>
      <c r="M5284">
        <v>142</v>
      </c>
      <c r="N5284">
        <v>1.9870000000000001</v>
      </c>
    </row>
    <row r="5285" spans="1:14" x14ac:dyDescent="0.25">
      <c r="A5285" s="7">
        <v>822615</v>
      </c>
      <c r="B5285" s="7">
        <f t="shared" si="246"/>
        <v>1</v>
      </c>
      <c r="C5285" s="7">
        <f t="shared" si="247"/>
        <v>1</v>
      </c>
      <c r="D5285" s="7">
        <f t="shared" si="248"/>
        <v>2</v>
      </c>
      <c r="E5285" s="7">
        <v>821885</v>
      </c>
      <c r="F5285" t="s">
        <v>139</v>
      </c>
      <c r="G5285" t="s">
        <v>143</v>
      </c>
      <c r="H5285" s="7">
        <v>2</v>
      </c>
      <c r="I5285" s="7" t="s">
        <v>148</v>
      </c>
      <c r="J5285" t="s">
        <v>11</v>
      </c>
      <c r="K5285">
        <v>40</v>
      </c>
      <c r="L5285">
        <v>1</v>
      </c>
      <c r="M5285">
        <v>142</v>
      </c>
      <c r="N5285">
        <v>1.9870000000000001</v>
      </c>
    </row>
    <row r="5286" spans="1:14" x14ac:dyDescent="0.25">
      <c r="A5286" s="7">
        <v>822615</v>
      </c>
      <c r="B5286" s="7">
        <f t="shared" si="246"/>
        <v>1</v>
      </c>
      <c r="C5286" s="7">
        <f t="shared" si="247"/>
        <v>1</v>
      </c>
      <c r="D5286" s="7">
        <f t="shared" si="248"/>
        <v>2</v>
      </c>
      <c r="E5286" s="7">
        <v>821885</v>
      </c>
      <c r="F5286" t="s">
        <v>139</v>
      </c>
      <c r="G5286" t="s">
        <v>143</v>
      </c>
      <c r="H5286" s="7">
        <v>2</v>
      </c>
      <c r="I5286" s="7" t="s">
        <v>148</v>
      </c>
      <c r="J5286" t="s">
        <v>11</v>
      </c>
      <c r="K5286">
        <v>40</v>
      </c>
      <c r="L5286">
        <v>1</v>
      </c>
      <c r="M5286">
        <v>142</v>
      </c>
      <c r="N5286">
        <v>1.9870000000000001</v>
      </c>
    </row>
    <row r="5287" spans="1:14" x14ac:dyDescent="0.25">
      <c r="A5287" s="7">
        <v>822615</v>
      </c>
      <c r="B5287" s="7">
        <f t="shared" si="246"/>
        <v>0</v>
      </c>
      <c r="C5287" s="7">
        <f t="shared" si="247"/>
        <v>1</v>
      </c>
      <c r="D5287" s="7">
        <f t="shared" si="248"/>
        <v>1</v>
      </c>
      <c r="E5287" s="7">
        <v>821885</v>
      </c>
      <c r="F5287" t="s">
        <v>139</v>
      </c>
      <c r="G5287" t="s">
        <v>143</v>
      </c>
      <c r="H5287" s="7">
        <v>2</v>
      </c>
      <c r="I5287" s="7" t="s">
        <v>148</v>
      </c>
      <c r="J5287" t="s">
        <v>11</v>
      </c>
      <c r="K5287">
        <v>40</v>
      </c>
      <c r="L5287">
        <v>1</v>
      </c>
      <c r="M5287">
        <v>142</v>
      </c>
      <c r="N5287">
        <v>1.9870000000000001</v>
      </c>
    </row>
    <row r="5288" spans="1:14" x14ac:dyDescent="0.25">
      <c r="A5288" s="7">
        <v>822617</v>
      </c>
      <c r="B5288" s="7">
        <f t="shared" si="246"/>
        <v>1</v>
      </c>
      <c r="C5288" s="7">
        <f t="shared" si="247"/>
        <v>0</v>
      </c>
      <c r="D5288" s="7">
        <f t="shared" si="248"/>
        <v>1</v>
      </c>
      <c r="E5288" s="7">
        <v>821885</v>
      </c>
      <c r="F5288" t="s">
        <v>139</v>
      </c>
      <c r="G5288" t="s">
        <v>143</v>
      </c>
      <c r="H5288" s="7">
        <v>2</v>
      </c>
      <c r="I5288" s="7" t="s">
        <v>148</v>
      </c>
      <c r="J5288" t="s">
        <v>11</v>
      </c>
      <c r="K5288">
        <v>58.5</v>
      </c>
      <c r="L5288">
        <v>3</v>
      </c>
      <c r="M5288">
        <v>87.9</v>
      </c>
      <c r="N5288">
        <v>1.9870000000000001</v>
      </c>
    </row>
    <row r="5289" spans="1:14" x14ac:dyDescent="0.25">
      <c r="A5289" s="7">
        <v>822617</v>
      </c>
      <c r="B5289" s="7">
        <f t="shared" si="246"/>
        <v>1</v>
      </c>
      <c r="C5289" s="7">
        <f t="shared" si="247"/>
        <v>1</v>
      </c>
      <c r="D5289" s="7">
        <f t="shared" si="248"/>
        <v>2</v>
      </c>
      <c r="E5289" s="7">
        <v>821885</v>
      </c>
      <c r="F5289" t="s">
        <v>139</v>
      </c>
      <c r="G5289" t="s">
        <v>143</v>
      </c>
      <c r="H5289" s="7">
        <v>2</v>
      </c>
      <c r="I5289" s="7" t="s">
        <v>148</v>
      </c>
      <c r="J5289" t="s">
        <v>11</v>
      </c>
      <c r="K5289">
        <v>58.5</v>
      </c>
      <c r="L5289">
        <v>3</v>
      </c>
      <c r="M5289">
        <v>87.9</v>
      </c>
      <c r="N5289">
        <v>1.9870000000000001</v>
      </c>
    </row>
    <row r="5290" spans="1:14" x14ac:dyDescent="0.25">
      <c r="A5290" s="7">
        <v>822617</v>
      </c>
      <c r="B5290" s="7">
        <f t="shared" si="246"/>
        <v>1</v>
      </c>
      <c r="C5290" s="7">
        <f t="shared" si="247"/>
        <v>1</v>
      </c>
      <c r="D5290" s="7">
        <f t="shared" si="248"/>
        <v>2</v>
      </c>
      <c r="E5290" s="7">
        <v>821885</v>
      </c>
      <c r="F5290" t="s">
        <v>139</v>
      </c>
      <c r="G5290" t="s">
        <v>143</v>
      </c>
      <c r="H5290" s="7">
        <v>2</v>
      </c>
      <c r="I5290" s="7" t="s">
        <v>148</v>
      </c>
      <c r="J5290" t="s">
        <v>11</v>
      </c>
      <c r="K5290">
        <v>58.5</v>
      </c>
      <c r="L5290">
        <v>3</v>
      </c>
      <c r="M5290">
        <v>87.9</v>
      </c>
      <c r="N5290">
        <v>1.9870000000000001</v>
      </c>
    </row>
    <row r="5291" spans="1:14" x14ac:dyDescent="0.25">
      <c r="A5291" s="7">
        <v>822617</v>
      </c>
      <c r="B5291" s="7">
        <f t="shared" si="246"/>
        <v>0</v>
      </c>
      <c r="C5291" s="7">
        <f t="shared" si="247"/>
        <v>1</v>
      </c>
      <c r="D5291" s="7">
        <f t="shared" si="248"/>
        <v>1</v>
      </c>
      <c r="E5291" s="7">
        <v>821885</v>
      </c>
      <c r="F5291" t="s">
        <v>139</v>
      </c>
      <c r="G5291" t="s">
        <v>143</v>
      </c>
      <c r="H5291" s="7">
        <v>2</v>
      </c>
      <c r="I5291" s="7" t="s">
        <v>148</v>
      </c>
      <c r="J5291" t="s">
        <v>11</v>
      </c>
      <c r="K5291">
        <v>58.5</v>
      </c>
      <c r="L5291">
        <v>3</v>
      </c>
      <c r="M5291">
        <v>87.9</v>
      </c>
      <c r="N5291">
        <v>1.9870000000000001</v>
      </c>
    </row>
    <row r="5292" spans="1:14" x14ac:dyDescent="0.25">
      <c r="A5292" s="7">
        <v>822618</v>
      </c>
      <c r="B5292" s="7">
        <f t="shared" si="246"/>
        <v>1</v>
      </c>
      <c r="C5292" s="7">
        <f t="shared" si="247"/>
        <v>0</v>
      </c>
      <c r="D5292" s="7">
        <f t="shared" si="248"/>
        <v>1</v>
      </c>
      <c r="E5292" s="7">
        <v>821885</v>
      </c>
      <c r="F5292" t="s">
        <v>139</v>
      </c>
      <c r="G5292" t="s">
        <v>143</v>
      </c>
      <c r="H5292" s="7">
        <v>2</v>
      </c>
      <c r="I5292" s="7" t="s">
        <v>148</v>
      </c>
      <c r="J5292" t="s">
        <v>11</v>
      </c>
      <c r="K5292">
        <v>41.9</v>
      </c>
      <c r="L5292">
        <v>2</v>
      </c>
      <c r="M5292">
        <v>103.9</v>
      </c>
      <c r="N5292">
        <v>1.9870000000000001</v>
      </c>
    </row>
    <row r="5293" spans="1:14" x14ac:dyDescent="0.25">
      <c r="A5293" s="7">
        <v>822618</v>
      </c>
      <c r="B5293" s="7">
        <f t="shared" si="246"/>
        <v>1</v>
      </c>
      <c r="C5293" s="7">
        <f t="shared" si="247"/>
        <v>1</v>
      </c>
      <c r="D5293" s="7">
        <f t="shared" si="248"/>
        <v>2</v>
      </c>
      <c r="E5293" s="7">
        <v>821885</v>
      </c>
      <c r="F5293" t="s">
        <v>139</v>
      </c>
      <c r="G5293" t="s">
        <v>143</v>
      </c>
      <c r="H5293" s="7">
        <v>2</v>
      </c>
      <c r="I5293" s="7" t="s">
        <v>148</v>
      </c>
      <c r="J5293" t="s">
        <v>11</v>
      </c>
      <c r="K5293">
        <v>41.9</v>
      </c>
      <c r="L5293">
        <v>2</v>
      </c>
      <c r="M5293">
        <v>103.9</v>
      </c>
      <c r="N5293">
        <v>1.9870000000000001</v>
      </c>
    </row>
    <row r="5294" spans="1:14" x14ac:dyDescent="0.25">
      <c r="A5294" s="7">
        <v>822618</v>
      </c>
      <c r="B5294" s="7">
        <f t="shared" si="246"/>
        <v>1</v>
      </c>
      <c r="C5294" s="7">
        <f t="shared" si="247"/>
        <v>1</v>
      </c>
      <c r="D5294" s="7">
        <f t="shared" si="248"/>
        <v>2</v>
      </c>
      <c r="E5294" s="7">
        <v>821885</v>
      </c>
      <c r="F5294" t="s">
        <v>139</v>
      </c>
      <c r="G5294" t="s">
        <v>143</v>
      </c>
      <c r="H5294" s="7">
        <v>2</v>
      </c>
      <c r="I5294" s="7" t="s">
        <v>148</v>
      </c>
      <c r="J5294" t="s">
        <v>11</v>
      </c>
      <c r="K5294">
        <v>41.9</v>
      </c>
      <c r="L5294">
        <v>2</v>
      </c>
      <c r="M5294">
        <v>103.9</v>
      </c>
      <c r="N5294">
        <v>1.9870000000000001</v>
      </c>
    </row>
    <row r="5295" spans="1:14" x14ac:dyDescent="0.25">
      <c r="A5295" s="7">
        <v>822618</v>
      </c>
      <c r="B5295" s="7">
        <f t="shared" si="246"/>
        <v>0</v>
      </c>
      <c r="C5295" s="7">
        <f t="shared" si="247"/>
        <v>1</v>
      </c>
      <c r="D5295" s="7">
        <f t="shared" si="248"/>
        <v>1</v>
      </c>
      <c r="E5295" s="7">
        <v>821885</v>
      </c>
      <c r="F5295" t="s">
        <v>139</v>
      </c>
      <c r="G5295" t="s">
        <v>143</v>
      </c>
      <c r="H5295" s="7">
        <v>2</v>
      </c>
      <c r="I5295" s="7" t="s">
        <v>148</v>
      </c>
      <c r="J5295" t="s">
        <v>11</v>
      </c>
      <c r="K5295">
        <v>41.9</v>
      </c>
      <c r="L5295">
        <v>2</v>
      </c>
      <c r="M5295">
        <v>103.9</v>
      </c>
      <c r="N5295">
        <v>1.9870000000000001</v>
      </c>
    </row>
    <row r="5296" spans="1:14" x14ac:dyDescent="0.25">
      <c r="A5296" s="7">
        <v>822619</v>
      </c>
      <c r="B5296" s="7">
        <f t="shared" si="246"/>
        <v>1</v>
      </c>
      <c r="C5296" s="7">
        <f t="shared" si="247"/>
        <v>0</v>
      </c>
      <c r="D5296" s="7">
        <f t="shared" si="248"/>
        <v>1</v>
      </c>
      <c r="E5296" s="7">
        <v>821885</v>
      </c>
      <c r="F5296" t="s">
        <v>139</v>
      </c>
      <c r="G5296" t="s">
        <v>143</v>
      </c>
      <c r="H5296" s="7">
        <v>2</v>
      </c>
      <c r="I5296" s="7" t="s">
        <v>148</v>
      </c>
      <c r="J5296" t="s">
        <v>11</v>
      </c>
      <c r="K5296">
        <v>40.5</v>
      </c>
      <c r="L5296">
        <v>2</v>
      </c>
      <c r="M5296">
        <v>88</v>
      </c>
      <c r="N5296">
        <v>1.9870000000000001</v>
      </c>
    </row>
    <row r="5297" spans="1:14" x14ac:dyDescent="0.25">
      <c r="A5297" s="7">
        <v>822619</v>
      </c>
      <c r="B5297" s="7">
        <f t="shared" si="246"/>
        <v>1</v>
      </c>
      <c r="C5297" s="7">
        <f t="shared" si="247"/>
        <v>1</v>
      </c>
      <c r="D5297" s="7">
        <f t="shared" si="248"/>
        <v>2</v>
      </c>
      <c r="E5297" s="7">
        <v>821885</v>
      </c>
      <c r="F5297" t="s">
        <v>139</v>
      </c>
      <c r="G5297" t="s">
        <v>143</v>
      </c>
      <c r="H5297" s="7">
        <v>2</v>
      </c>
      <c r="I5297" s="7" t="s">
        <v>148</v>
      </c>
      <c r="J5297" t="s">
        <v>11</v>
      </c>
      <c r="K5297">
        <v>40.5</v>
      </c>
      <c r="L5297">
        <v>2</v>
      </c>
      <c r="M5297">
        <v>88</v>
      </c>
      <c r="N5297">
        <v>1.9870000000000001</v>
      </c>
    </row>
    <row r="5298" spans="1:14" x14ac:dyDescent="0.25">
      <c r="A5298" s="7">
        <v>822619</v>
      </c>
      <c r="B5298" s="7">
        <f t="shared" si="246"/>
        <v>1</v>
      </c>
      <c r="C5298" s="7">
        <f t="shared" si="247"/>
        <v>1</v>
      </c>
      <c r="D5298" s="7">
        <f t="shared" si="248"/>
        <v>2</v>
      </c>
      <c r="E5298" s="7">
        <v>821885</v>
      </c>
      <c r="F5298" t="s">
        <v>139</v>
      </c>
      <c r="G5298" t="s">
        <v>143</v>
      </c>
      <c r="H5298" s="7">
        <v>2</v>
      </c>
      <c r="I5298" s="7" t="s">
        <v>148</v>
      </c>
      <c r="J5298" t="s">
        <v>11</v>
      </c>
      <c r="K5298">
        <v>40.5</v>
      </c>
      <c r="L5298">
        <v>2</v>
      </c>
      <c r="M5298">
        <v>88</v>
      </c>
      <c r="N5298">
        <v>1.9870000000000001</v>
      </c>
    </row>
    <row r="5299" spans="1:14" x14ac:dyDescent="0.25">
      <c r="A5299" s="7">
        <v>822619</v>
      </c>
      <c r="B5299" s="7">
        <f t="shared" si="246"/>
        <v>0</v>
      </c>
      <c r="C5299" s="7">
        <f t="shared" si="247"/>
        <v>1</v>
      </c>
      <c r="D5299" s="7">
        <f t="shared" si="248"/>
        <v>1</v>
      </c>
      <c r="E5299" s="7">
        <v>821885</v>
      </c>
      <c r="F5299" t="s">
        <v>139</v>
      </c>
      <c r="G5299" t="s">
        <v>143</v>
      </c>
      <c r="H5299" s="7">
        <v>2</v>
      </c>
      <c r="I5299" s="7" t="s">
        <v>148</v>
      </c>
      <c r="J5299" t="s">
        <v>11</v>
      </c>
      <c r="K5299">
        <v>40.5</v>
      </c>
      <c r="L5299">
        <v>2</v>
      </c>
      <c r="M5299">
        <v>88</v>
      </c>
      <c r="N5299">
        <v>1.9870000000000001</v>
      </c>
    </row>
    <row r="5300" spans="1:14" x14ac:dyDescent="0.25">
      <c r="A5300" s="7">
        <v>822620</v>
      </c>
      <c r="B5300" s="7">
        <f t="shared" si="246"/>
        <v>1</v>
      </c>
      <c r="C5300" s="7">
        <f t="shared" si="247"/>
        <v>0</v>
      </c>
      <c r="D5300" s="7">
        <f t="shared" si="248"/>
        <v>1</v>
      </c>
      <c r="E5300" s="7">
        <v>821885</v>
      </c>
      <c r="F5300" t="s">
        <v>139</v>
      </c>
      <c r="G5300" t="s">
        <v>143</v>
      </c>
      <c r="H5300" s="7">
        <v>2</v>
      </c>
      <c r="I5300" s="7" t="s">
        <v>148</v>
      </c>
      <c r="J5300" t="s">
        <v>11</v>
      </c>
      <c r="K5300">
        <v>40.799999999999997</v>
      </c>
      <c r="L5300">
        <v>1</v>
      </c>
      <c r="M5300">
        <v>142</v>
      </c>
      <c r="N5300">
        <v>1.9870000000000001</v>
      </c>
    </row>
    <row r="5301" spans="1:14" x14ac:dyDescent="0.25">
      <c r="A5301" s="7">
        <v>822620</v>
      </c>
      <c r="B5301" s="7">
        <f t="shared" si="246"/>
        <v>1</v>
      </c>
      <c r="C5301" s="7">
        <f t="shared" si="247"/>
        <v>1</v>
      </c>
      <c r="D5301" s="7">
        <f t="shared" si="248"/>
        <v>2</v>
      </c>
      <c r="E5301" s="7">
        <v>821885</v>
      </c>
      <c r="F5301" t="s">
        <v>139</v>
      </c>
      <c r="G5301" t="s">
        <v>143</v>
      </c>
      <c r="H5301" s="7">
        <v>2</v>
      </c>
      <c r="I5301" s="7" t="s">
        <v>148</v>
      </c>
      <c r="J5301" t="s">
        <v>11</v>
      </c>
      <c r="K5301">
        <v>40.799999999999997</v>
      </c>
      <c r="L5301">
        <v>1</v>
      </c>
      <c r="M5301">
        <v>142</v>
      </c>
      <c r="N5301">
        <v>1.9870000000000001</v>
      </c>
    </row>
    <row r="5302" spans="1:14" x14ac:dyDescent="0.25">
      <c r="A5302" s="7">
        <v>822620</v>
      </c>
      <c r="B5302" s="7">
        <f t="shared" si="246"/>
        <v>1</v>
      </c>
      <c r="C5302" s="7">
        <f t="shared" si="247"/>
        <v>1</v>
      </c>
      <c r="D5302" s="7">
        <f t="shared" si="248"/>
        <v>2</v>
      </c>
      <c r="E5302" s="7">
        <v>821885</v>
      </c>
      <c r="F5302" t="s">
        <v>139</v>
      </c>
      <c r="G5302" t="s">
        <v>143</v>
      </c>
      <c r="H5302" s="7">
        <v>2</v>
      </c>
      <c r="I5302" s="7" t="s">
        <v>148</v>
      </c>
      <c r="J5302" t="s">
        <v>11</v>
      </c>
      <c r="K5302">
        <v>40.799999999999997</v>
      </c>
      <c r="L5302">
        <v>1</v>
      </c>
      <c r="M5302">
        <v>142</v>
      </c>
      <c r="N5302">
        <v>1.9870000000000001</v>
      </c>
    </row>
    <row r="5303" spans="1:14" x14ac:dyDescent="0.25">
      <c r="A5303" s="7">
        <v>822620</v>
      </c>
      <c r="B5303" s="7">
        <f t="shared" si="246"/>
        <v>0</v>
      </c>
      <c r="C5303" s="7">
        <f t="shared" si="247"/>
        <v>1</v>
      </c>
      <c r="D5303" s="7">
        <f t="shared" si="248"/>
        <v>1</v>
      </c>
      <c r="E5303" s="7">
        <v>821885</v>
      </c>
      <c r="F5303" t="s">
        <v>139</v>
      </c>
      <c r="G5303" t="s">
        <v>143</v>
      </c>
      <c r="H5303" s="7">
        <v>2</v>
      </c>
      <c r="I5303" s="7" t="s">
        <v>148</v>
      </c>
      <c r="J5303" t="s">
        <v>11</v>
      </c>
      <c r="K5303">
        <v>40.799999999999997</v>
      </c>
      <c r="L5303">
        <v>1</v>
      </c>
      <c r="M5303">
        <v>142</v>
      </c>
      <c r="N5303">
        <v>1.9870000000000001</v>
      </c>
    </row>
    <row r="5304" spans="1:14" x14ac:dyDescent="0.25">
      <c r="A5304" s="7">
        <v>822621</v>
      </c>
      <c r="B5304" s="7">
        <f t="shared" si="246"/>
        <v>1</v>
      </c>
      <c r="C5304" s="7">
        <f t="shared" si="247"/>
        <v>0</v>
      </c>
      <c r="D5304" s="7">
        <f t="shared" si="248"/>
        <v>1</v>
      </c>
      <c r="E5304" s="7">
        <v>821885</v>
      </c>
      <c r="F5304" t="s">
        <v>139</v>
      </c>
      <c r="G5304" t="s">
        <v>143</v>
      </c>
      <c r="H5304" s="7">
        <v>2</v>
      </c>
      <c r="I5304" s="7" t="s">
        <v>148</v>
      </c>
      <c r="J5304" t="s">
        <v>11</v>
      </c>
      <c r="K5304">
        <v>58.3</v>
      </c>
      <c r="L5304">
        <v>2</v>
      </c>
      <c r="M5304">
        <v>113.6</v>
      </c>
      <c r="N5304">
        <v>1.9870000000000001</v>
      </c>
    </row>
    <row r="5305" spans="1:14" x14ac:dyDescent="0.25">
      <c r="A5305" s="7">
        <v>822621</v>
      </c>
      <c r="B5305" s="7">
        <f t="shared" si="246"/>
        <v>1</v>
      </c>
      <c r="C5305" s="7">
        <f t="shared" si="247"/>
        <v>1</v>
      </c>
      <c r="D5305" s="7">
        <f t="shared" si="248"/>
        <v>2</v>
      </c>
      <c r="E5305" s="7">
        <v>821885</v>
      </c>
      <c r="F5305" t="s">
        <v>139</v>
      </c>
      <c r="G5305" t="s">
        <v>143</v>
      </c>
      <c r="H5305" s="7">
        <v>2</v>
      </c>
      <c r="I5305" s="7" t="s">
        <v>148</v>
      </c>
      <c r="J5305" t="s">
        <v>11</v>
      </c>
      <c r="K5305">
        <v>58.3</v>
      </c>
      <c r="L5305">
        <v>2</v>
      </c>
      <c r="M5305">
        <v>113.6</v>
      </c>
      <c r="N5305">
        <v>1.9870000000000001</v>
      </c>
    </row>
    <row r="5306" spans="1:14" x14ac:dyDescent="0.25">
      <c r="A5306" s="7">
        <v>822621</v>
      </c>
      <c r="B5306" s="7">
        <f t="shared" si="246"/>
        <v>1</v>
      </c>
      <c r="C5306" s="7">
        <f t="shared" si="247"/>
        <v>1</v>
      </c>
      <c r="D5306" s="7">
        <f t="shared" si="248"/>
        <v>2</v>
      </c>
      <c r="E5306" s="7">
        <v>821885</v>
      </c>
      <c r="F5306" t="s">
        <v>139</v>
      </c>
      <c r="G5306" t="s">
        <v>143</v>
      </c>
      <c r="H5306" s="7">
        <v>2</v>
      </c>
      <c r="I5306" s="7" t="s">
        <v>148</v>
      </c>
      <c r="J5306" t="s">
        <v>11</v>
      </c>
      <c r="K5306">
        <v>58.3</v>
      </c>
      <c r="L5306">
        <v>2</v>
      </c>
      <c r="M5306">
        <v>113.6</v>
      </c>
      <c r="N5306">
        <v>1.9870000000000001</v>
      </c>
    </row>
    <row r="5307" spans="1:14" x14ac:dyDescent="0.25">
      <c r="A5307" s="7">
        <v>822621</v>
      </c>
      <c r="B5307" s="7">
        <f t="shared" si="246"/>
        <v>0</v>
      </c>
      <c r="C5307" s="7">
        <f t="shared" si="247"/>
        <v>1</v>
      </c>
      <c r="D5307" s="7">
        <f t="shared" si="248"/>
        <v>1</v>
      </c>
      <c r="E5307" s="7">
        <v>821885</v>
      </c>
      <c r="F5307" t="s">
        <v>139</v>
      </c>
      <c r="G5307" t="s">
        <v>143</v>
      </c>
      <c r="H5307" s="7">
        <v>2</v>
      </c>
      <c r="I5307" s="7" t="s">
        <v>148</v>
      </c>
      <c r="J5307" t="s">
        <v>11</v>
      </c>
      <c r="K5307">
        <v>58.3</v>
      </c>
      <c r="L5307">
        <v>2</v>
      </c>
      <c r="M5307">
        <v>113.6</v>
      </c>
      <c r="N5307">
        <v>1.9870000000000001</v>
      </c>
    </row>
    <row r="5308" spans="1:14" x14ac:dyDescent="0.25">
      <c r="A5308" s="7">
        <v>822622</v>
      </c>
      <c r="B5308" s="7">
        <f t="shared" si="246"/>
        <v>1</v>
      </c>
      <c r="C5308" s="7">
        <f t="shared" si="247"/>
        <v>0</v>
      </c>
      <c r="D5308" s="7">
        <f t="shared" si="248"/>
        <v>1</v>
      </c>
      <c r="E5308" s="7">
        <v>821885</v>
      </c>
      <c r="F5308" t="s">
        <v>139</v>
      </c>
      <c r="G5308" t="s">
        <v>143</v>
      </c>
      <c r="H5308" s="7">
        <v>2</v>
      </c>
      <c r="I5308" s="7" t="s">
        <v>148</v>
      </c>
      <c r="J5308" t="s">
        <v>11</v>
      </c>
      <c r="K5308">
        <v>41.4</v>
      </c>
      <c r="L5308">
        <v>1</v>
      </c>
      <c r="M5308">
        <v>142</v>
      </c>
      <c r="N5308">
        <v>1.9870000000000001</v>
      </c>
    </row>
    <row r="5309" spans="1:14" x14ac:dyDescent="0.25">
      <c r="A5309" s="7">
        <v>822622</v>
      </c>
      <c r="B5309" s="7">
        <f t="shared" si="246"/>
        <v>1</v>
      </c>
      <c r="C5309" s="7">
        <f t="shared" si="247"/>
        <v>1</v>
      </c>
      <c r="D5309" s="7">
        <f t="shared" si="248"/>
        <v>2</v>
      </c>
      <c r="E5309" s="7">
        <v>821885</v>
      </c>
      <c r="F5309" t="s">
        <v>139</v>
      </c>
      <c r="G5309" t="s">
        <v>143</v>
      </c>
      <c r="H5309" s="7">
        <v>2</v>
      </c>
      <c r="I5309" s="7" t="s">
        <v>148</v>
      </c>
      <c r="J5309" t="s">
        <v>11</v>
      </c>
      <c r="K5309">
        <v>41.4</v>
      </c>
      <c r="L5309">
        <v>1</v>
      </c>
      <c r="M5309">
        <v>142</v>
      </c>
      <c r="N5309">
        <v>1.9870000000000001</v>
      </c>
    </row>
    <row r="5310" spans="1:14" x14ac:dyDescent="0.25">
      <c r="A5310" s="7">
        <v>822622</v>
      </c>
      <c r="B5310" s="7">
        <f t="shared" si="246"/>
        <v>1</v>
      </c>
      <c r="C5310" s="7">
        <f t="shared" si="247"/>
        <v>1</v>
      </c>
      <c r="D5310" s="7">
        <f t="shared" si="248"/>
        <v>2</v>
      </c>
      <c r="E5310" s="7">
        <v>821885</v>
      </c>
      <c r="F5310" t="s">
        <v>139</v>
      </c>
      <c r="G5310" t="s">
        <v>143</v>
      </c>
      <c r="H5310" s="7">
        <v>2</v>
      </c>
      <c r="I5310" s="7" t="s">
        <v>148</v>
      </c>
      <c r="J5310" t="s">
        <v>11</v>
      </c>
      <c r="K5310">
        <v>41.4</v>
      </c>
      <c r="L5310">
        <v>1</v>
      </c>
      <c r="M5310">
        <v>142</v>
      </c>
      <c r="N5310">
        <v>1.9870000000000001</v>
      </c>
    </row>
    <row r="5311" spans="1:14" x14ac:dyDescent="0.25">
      <c r="A5311" s="7">
        <v>822622</v>
      </c>
      <c r="B5311" s="7">
        <f t="shared" si="246"/>
        <v>0</v>
      </c>
      <c r="C5311" s="7">
        <f t="shared" si="247"/>
        <v>1</v>
      </c>
      <c r="D5311" s="7">
        <f t="shared" si="248"/>
        <v>1</v>
      </c>
      <c r="E5311" s="7">
        <v>821885</v>
      </c>
      <c r="F5311" t="s">
        <v>139</v>
      </c>
      <c r="G5311" t="s">
        <v>143</v>
      </c>
      <c r="H5311" s="7">
        <v>2</v>
      </c>
      <c r="I5311" s="7" t="s">
        <v>148</v>
      </c>
      <c r="J5311" t="s">
        <v>11</v>
      </c>
      <c r="K5311">
        <v>41.4</v>
      </c>
      <c r="L5311">
        <v>1</v>
      </c>
      <c r="M5311">
        <v>142</v>
      </c>
      <c r="N5311">
        <v>1.9870000000000001</v>
      </c>
    </row>
    <row r="5312" spans="1:14" x14ac:dyDescent="0.25">
      <c r="A5312" s="7">
        <v>822623</v>
      </c>
      <c r="B5312" s="7">
        <f t="shared" si="246"/>
        <v>1</v>
      </c>
      <c r="C5312" s="7">
        <f t="shared" si="247"/>
        <v>0</v>
      </c>
      <c r="D5312" s="7">
        <f t="shared" si="248"/>
        <v>1</v>
      </c>
      <c r="E5312" s="7">
        <v>821885</v>
      </c>
      <c r="F5312" t="s">
        <v>139</v>
      </c>
      <c r="G5312" t="s">
        <v>143</v>
      </c>
      <c r="H5312" s="7">
        <v>2</v>
      </c>
      <c r="I5312" s="7" t="s">
        <v>148</v>
      </c>
      <c r="J5312" t="s">
        <v>11</v>
      </c>
      <c r="K5312">
        <v>40.5</v>
      </c>
      <c r="L5312">
        <v>7</v>
      </c>
      <c r="M5312">
        <v>48.3</v>
      </c>
      <c r="N5312">
        <v>1.9870000000000001</v>
      </c>
    </row>
    <row r="5313" spans="1:14" x14ac:dyDescent="0.25">
      <c r="A5313" s="7">
        <v>822623</v>
      </c>
      <c r="B5313" s="7">
        <f t="shared" si="246"/>
        <v>1</v>
      </c>
      <c r="C5313" s="7">
        <f t="shared" si="247"/>
        <v>1</v>
      </c>
      <c r="D5313" s="7">
        <f t="shared" si="248"/>
        <v>2</v>
      </c>
      <c r="E5313" s="7">
        <v>821885</v>
      </c>
      <c r="F5313" t="s">
        <v>139</v>
      </c>
      <c r="G5313" t="s">
        <v>143</v>
      </c>
      <c r="H5313" s="7">
        <v>2</v>
      </c>
      <c r="I5313" s="7" t="s">
        <v>148</v>
      </c>
      <c r="J5313" t="s">
        <v>11</v>
      </c>
      <c r="K5313">
        <v>40.5</v>
      </c>
      <c r="L5313">
        <v>7</v>
      </c>
      <c r="M5313">
        <v>48.3</v>
      </c>
      <c r="N5313">
        <v>1.9870000000000001</v>
      </c>
    </row>
    <row r="5314" spans="1:14" x14ac:dyDescent="0.25">
      <c r="A5314" s="7">
        <v>822623</v>
      </c>
      <c r="B5314" s="7">
        <f t="shared" si="246"/>
        <v>1</v>
      </c>
      <c r="C5314" s="7">
        <f t="shared" si="247"/>
        <v>1</v>
      </c>
      <c r="D5314" s="7">
        <f t="shared" si="248"/>
        <v>2</v>
      </c>
      <c r="E5314" s="7">
        <v>821885</v>
      </c>
      <c r="F5314" t="s">
        <v>139</v>
      </c>
      <c r="G5314" t="s">
        <v>143</v>
      </c>
      <c r="H5314" s="7">
        <v>2</v>
      </c>
      <c r="I5314" s="7" t="s">
        <v>148</v>
      </c>
      <c r="J5314" t="s">
        <v>11</v>
      </c>
      <c r="K5314">
        <v>40.5</v>
      </c>
      <c r="L5314">
        <v>7</v>
      </c>
      <c r="M5314">
        <v>48.3</v>
      </c>
      <c r="N5314">
        <v>1.9870000000000001</v>
      </c>
    </row>
    <row r="5315" spans="1:14" x14ac:dyDescent="0.25">
      <c r="A5315" s="7">
        <v>822623</v>
      </c>
      <c r="B5315" s="7">
        <f t="shared" ref="B5315:B5378" si="249">IF(A5315=A5316,1,0)</f>
        <v>0</v>
      </c>
      <c r="C5315" s="7">
        <f t="shared" ref="C5315:C5378" si="250">IF(A5315=A5314,1,0)</f>
        <v>1</v>
      </c>
      <c r="D5315" s="7">
        <f t="shared" ref="D5315:D5378" si="251">B5315+C5315</f>
        <v>1</v>
      </c>
      <c r="E5315" s="7">
        <v>821885</v>
      </c>
      <c r="F5315" t="s">
        <v>139</v>
      </c>
      <c r="G5315" t="s">
        <v>143</v>
      </c>
      <c r="H5315" s="7">
        <v>2</v>
      </c>
      <c r="I5315" s="7" t="s">
        <v>148</v>
      </c>
      <c r="J5315" t="s">
        <v>11</v>
      </c>
      <c r="K5315">
        <v>40.5</v>
      </c>
      <c r="L5315">
        <v>7</v>
      </c>
      <c r="M5315">
        <v>48.3</v>
      </c>
      <c r="N5315">
        <v>1.9870000000000001</v>
      </c>
    </row>
    <row r="5316" spans="1:14" x14ac:dyDescent="0.25">
      <c r="A5316" s="7">
        <v>822624</v>
      </c>
      <c r="B5316" s="7">
        <f t="shared" si="249"/>
        <v>1</v>
      </c>
      <c r="C5316" s="7">
        <f t="shared" si="250"/>
        <v>0</v>
      </c>
      <c r="D5316" s="7">
        <f t="shared" si="251"/>
        <v>1</v>
      </c>
      <c r="E5316" s="7">
        <v>821885</v>
      </c>
      <c r="F5316" t="s">
        <v>139</v>
      </c>
      <c r="G5316" t="s">
        <v>143</v>
      </c>
      <c r="H5316" s="7">
        <v>2</v>
      </c>
      <c r="I5316" s="7" t="s">
        <v>148</v>
      </c>
      <c r="J5316" t="s">
        <v>11</v>
      </c>
      <c r="K5316">
        <v>41.2</v>
      </c>
      <c r="L5316">
        <v>1</v>
      </c>
      <c r="M5316">
        <v>142</v>
      </c>
      <c r="N5316">
        <v>1.9870000000000001</v>
      </c>
    </row>
    <row r="5317" spans="1:14" x14ac:dyDescent="0.25">
      <c r="A5317" s="7">
        <v>822624</v>
      </c>
      <c r="B5317" s="7">
        <f t="shared" si="249"/>
        <v>1</v>
      </c>
      <c r="C5317" s="7">
        <f t="shared" si="250"/>
        <v>1</v>
      </c>
      <c r="D5317" s="7">
        <f t="shared" si="251"/>
        <v>2</v>
      </c>
      <c r="E5317" s="7">
        <v>821885</v>
      </c>
      <c r="F5317" t="s">
        <v>139</v>
      </c>
      <c r="G5317" t="s">
        <v>143</v>
      </c>
      <c r="H5317" s="7">
        <v>2</v>
      </c>
      <c r="I5317" s="7" t="s">
        <v>148</v>
      </c>
      <c r="J5317" t="s">
        <v>11</v>
      </c>
      <c r="K5317">
        <v>41.2</v>
      </c>
      <c r="L5317">
        <v>1</v>
      </c>
      <c r="M5317">
        <v>142</v>
      </c>
      <c r="N5317">
        <v>1.9870000000000001</v>
      </c>
    </row>
    <row r="5318" spans="1:14" x14ac:dyDescent="0.25">
      <c r="A5318" s="7">
        <v>822624</v>
      </c>
      <c r="B5318" s="7">
        <f t="shared" si="249"/>
        <v>1</v>
      </c>
      <c r="C5318" s="7">
        <f t="shared" si="250"/>
        <v>1</v>
      </c>
      <c r="D5318" s="7">
        <f t="shared" si="251"/>
        <v>2</v>
      </c>
      <c r="E5318" s="7">
        <v>821885</v>
      </c>
      <c r="F5318" t="s">
        <v>139</v>
      </c>
      <c r="G5318" t="s">
        <v>143</v>
      </c>
      <c r="H5318" s="7">
        <v>2</v>
      </c>
      <c r="I5318" s="7" t="s">
        <v>148</v>
      </c>
      <c r="J5318" t="s">
        <v>11</v>
      </c>
      <c r="K5318">
        <v>41.2</v>
      </c>
      <c r="L5318">
        <v>1</v>
      </c>
      <c r="M5318">
        <v>142</v>
      </c>
      <c r="N5318">
        <v>1.9870000000000001</v>
      </c>
    </row>
    <row r="5319" spans="1:14" x14ac:dyDescent="0.25">
      <c r="A5319" s="7">
        <v>822624</v>
      </c>
      <c r="B5319" s="7">
        <f t="shared" si="249"/>
        <v>0</v>
      </c>
      <c r="C5319" s="7">
        <f t="shared" si="250"/>
        <v>1</v>
      </c>
      <c r="D5319" s="7">
        <f t="shared" si="251"/>
        <v>1</v>
      </c>
      <c r="E5319" s="7">
        <v>821885</v>
      </c>
      <c r="F5319" t="s">
        <v>139</v>
      </c>
      <c r="G5319" t="s">
        <v>143</v>
      </c>
      <c r="H5319" s="7">
        <v>2</v>
      </c>
      <c r="I5319" s="7" t="s">
        <v>148</v>
      </c>
      <c r="J5319" t="s">
        <v>11</v>
      </c>
      <c r="K5319">
        <v>41.2</v>
      </c>
      <c r="L5319">
        <v>1</v>
      </c>
      <c r="M5319">
        <v>142</v>
      </c>
      <c r="N5319">
        <v>1.9870000000000001</v>
      </c>
    </row>
    <row r="5320" spans="1:14" x14ac:dyDescent="0.25">
      <c r="A5320" s="7">
        <v>822625</v>
      </c>
      <c r="B5320" s="7">
        <f t="shared" si="249"/>
        <v>1</v>
      </c>
      <c r="C5320" s="7">
        <f t="shared" si="250"/>
        <v>0</v>
      </c>
      <c r="D5320" s="7">
        <f t="shared" si="251"/>
        <v>1</v>
      </c>
      <c r="E5320" s="7">
        <v>821885</v>
      </c>
      <c r="F5320" t="s">
        <v>139</v>
      </c>
      <c r="G5320" t="s">
        <v>143</v>
      </c>
      <c r="H5320" s="7">
        <v>2</v>
      </c>
      <c r="I5320" s="7" t="s">
        <v>148</v>
      </c>
      <c r="J5320" t="s">
        <v>11</v>
      </c>
      <c r="K5320">
        <v>57.9</v>
      </c>
      <c r="L5320">
        <v>4</v>
      </c>
      <c r="M5320">
        <v>71.5</v>
      </c>
      <c r="N5320">
        <v>1.9870000000000001</v>
      </c>
    </row>
    <row r="5321" spans="1:14" x14ac:dyDescent="0.25">
      <c r="A5321" s="7">
        <v>822625</v>
      </c>
      <c r="B5321" s="7">
        <f t="shared" si="249"/>
        <v>1</v>
      </c>
      <c r="C5321" s="7">
        <f t="shared" si="250"/>
        <v>1</v>
      </c>
      <c r="D5321" s="7">
        <f t="shared" si="251"/>
        <v>2</v>
      </c>
      <c r="E5321" s="7">
        <v>821885</v>
      </c>
      <c r="F5321" t="s">
        <v>139</v>
      </c>
      <c r="G5321" t="s">
        <v>143</v>
      </c>
      <c r="H5321" s="7">
        <v>2</v>
      </c>
      <c r="I5321" s="7" t="s">
        <v>148</v>
      </c>
      <c r="J5321" t="s">
        <v>11</v>
      </c>
      <c r="K5321">
        <v>57.9</v>
      </c>
      <c r="L5321">
        <v>4</v>
      </c>
      <c r="M5321">
        <v>71.5</v>
      </c>
      <c r="N5321">
        <v>1.9870000000000001</v>
      </c>
    </row>
    <row r="5322" spans="1:14" x14ac:dyDescent="0.25">
      <c r="A5322" s="7">
        <v>822625</v>
      </c>
      <c r="B5322" s="7">
        <f t="shared" si="249"/>
        <v>1</v>
      </c>
      <c r="C5322" s="7">
        <f t="shared" si="250"/>
        <v>1</v>
      </c>
      <c r="D5322" s="7">
        <f t="shared" si="251"/>
        <v>2</v>
      </c>
      <c r="E5322" s="7">
        <v>821885</v>
      </c>
      <c r="F5322" t="s">
        <v>139</v>
      </c>
      <c r="G5322" t="s">
        <v>143</v>
      </c>
      <c r="H5322" s="7">
        <v>2</v>
      </c>
      <c r="I5322" s="7" t="s">
        <v>148</v>
      </c>
      <c r="J5322" t="s">
        <v>11</v>
      </c>
      <c r="K5322">
        <v>57.9</v>
      </c>
      <c r="L5322">
        <v>4</v>
      </c>
      <c r="M5322">
        <v>71.5</v>
      </c>
      <c r="N5322">
        <v>1.9870000000000001</v>
      </c>
    </row>
    <row r="5323" spans="1:14" x14ac:dyDescent="0.25">
      <c r="A5323" s="7">
        <v>822625</v>
      </c>
      <c r="B5323" s="7">
        <f t="shared" si="249"/>
        <v>0</v>
      </c>
      <c r="C5323" s="7">
        <f t="shared" si="250"/>
        <v>1</v>
      </c>
      <c r="D5323" s="7">
        <f t="shared" si="251"/>
        <v>1</v>
      </c>
      <c r="E5323" s="7">
        <v>821885</v>
      </c>
      <c r="F5323" t="s">
        <v>139</v>
      </c>
      <c r="G5323" t="s">
        <v>143</v>
      </c>
      <c r="H5323" s="7">
        <v>2</v>
      </c>
      <c r="I5323" s="7" t="s">
        <v>148</v>
      </c>
      <c r="J5323" t="s">
        <v>11</v>
      </c>
      <c r="K5323">
        <v>57.9</v>
      </c>
      <c r="L5323">
        <v>4</v>
      </c>
      <c r="M5323">
        <v>71.5</v>
      </c>
      <c r="N5323">
        <v>1.9870000000000001</v>
      </c>
    </row>
    <row r="5324" spans="1:14" x14ac:dyDescent="0.25">
      <c r="A5324" s="7">
        <v>822626</v>
      </c>
      <c r="B5324" s="7">
        <f t="shared" si="249"/>
        <v>1</v>
      </c>
      <c r="C5324" s="7">
        <f t="shared" si="250"/>
        <v>0</v>
      </c>
      <c r="D5324" s="7">
        <f t="shared" si="251"/>
        <v>1</v>
      </c>
      <c r="E5324" s="7">
        <v>821885</v>
      </c>
      <c r="F5324" t="s">
        <v>139</v>
      </c>
      <c r="G5324" t="s">
        <v>143</v>
      </c>
      <c r="H5324" s="7">
        <v>2</v>
      </c>
      <c r="I5324" s="7" t="s">
        <v>148</v>
      </c>
      <c r="J5324" t="s">
        <v>11</v>
      </c>
      <c r="K5324">
        <v>41.3</v>
      </c>
      <c r="L5324">
        <v>2</v>
      </c>
      <c r="M5324">
        <v>88</v>
      </c>
      <c r="N5324">
        <v>1.9870000000000001</v>
      </c>
    </row>
    <row r="5325" spans="1:14" x14ac:dyDescent="0.25">
      <c r="A5325" s="7">
        <v>822626</v>
      </c>
      <c r="B5325" s="7">
        <f t="shared" si="249"/>
        <v>1</v>
      </c>
      <c r="C5325" s="7">
        <f t="shared" si="250"/>
        <v>1</v>
      </c>
      <c r="D5325" s="7">
        <f t="shared" si="251"/>
        <v>2</v>
      </c>
      <c r="E5325" s="7">
        <v>821885</v>
      </c>
      <c r="F5325" t="s">
        <v>139</v>
      </c>
      <c r="G5325" t="s">
        <v>143</v>
      </c>
      <c r="H5325" s="7">
        <v>2</v>
      </c>
      <c r="I5325" s="7" t="s">
        <v>148</v>
      </c>
      <c r="J5325" t="s">
        <v>11</v>
      </c>
      <c r="K5325">
        <v>41.3</v>
      </c>
      <c r="L5325">
        <v>2</v>
      </c>
      <c r="M5325">
        <v>88</v>
      </c>
      <c r="N5325">
        <v>1.9870000000000001</v>
      </c>
    </row>
    <row r="5326" spans="1:14" x14ac:dyDescent="0.25">
      <c r="A5326" s="7">
        <v>822626</v>
      </c>
      <c r="B5326" s="7">
        <f t="shared" si="249"/>
        <v>1</v>
      </c>
      <c r="C5326" s="7">
        <f t="shared" si="250"/>
        <v>1</v>
      </c>
      <c r="D5326" s="7">
        <f t="shared" si="251"/>
        <v>2</v>
      </c>
      <c r="E5326" s="7">
        <v>821885</v>
      </c>
      <c r="F5326" t="s">
        <v>139</v>
      </c>
      <c r="G5326" t="s">
        <v>143</v>
      </c>
      <c r="H5326" s="7">
        <v>2</v>
      </c>
      <c r="I5326" s="7" t="s">
        <v>148</v>
      </c>
      <c r="J5326" t="s">
        <v>11</v>
      </c>
      <c r="K5326">
        <v>41.3</v>
      </c>
      <c r="L5326">
        <v>2</v>
      </c>
      <c r="M5326">
        <v>88</v>
      </c>
      <c r="N5326">
        <v>1.9870000000000001</v>
      </c>
    </row>
    <row r="5327" spans="1:14" x14ac:dyDescent="0.25">
      <c r="A5327" s="7">
        <v>822626</v>
      </c>
      <c r="B5327" s="7">
        <f t="shared" si="249"/>
        <v>0</v>
      </c>
      <c r="C5327" s="7">
        <f t="shared" si="250"/>
        <v>1</v>
      </c>
      <c r="D5327" s="7">
        <f t="shared" si="251"/>
        <v>1</v>
      </c>
      <c r="E5327" s="7">
        <v>821885</v>
      </c>
      <c r="F5327" t="s">
        <v>139</v>
      </c>
      <c r="G5327" t="s">
        <v>143</v>
      </c>
      <c r="H5327" s="7">
        <v>2</v>
      </c>
      <c r="I5327" s="7" t="s">
        <v>148</v>
      </c>
      <c r="J5327" t="s">
        <v>11</v>
      </c>
      <c r="K5327">
        <v>41.3</v>
      </c>
      <c r="L5327">
        <v>2</v>
      </c>
      <c r="M5327">
        <v>88</v>
      </c>
      <c r="N5327">
        <v>1.9870000000000001</v>
      </c>
    </row>
    <row r="5328" spans="1:14" x14ac:dyDescent="0.25">
      <c r="A5328" s="7">
        <v>822627</v>
      </c>
      <c r="B5328" s="7">
        <f t="shared" si="249"/>
        <v>1</v>
      </c>
      <c r="C5328" s="7">
        <f t="shared" si="250"/>
        <v>0</v>
      </c>
      <c r="D5328" s="7">
        <f t="shared" si="251"/>
        <v>1</v>
      </c>
      <c r="E5328" s="7">
        <v>821885</v>
      </c>
      <c r="F5328" t="s">
        <v>139</v>
      </c>
      <c r="G5328" t="s">
        <v>143</v>
      </c>
      <c r="H5328" s="7">
        <v>2</v>
      </c>
      <c r="I5328" s="7" t="s">
        <v>148</v>
      </c>
      <c r="J5328" t="s">
        <v>11</v>
      </c>
      <c r="K5328">
        <v>41</v>
      </c>
      <c r="L5328">
        <v>1</v>
      </c>
      <c r="M5328">
        <v>142</v>
      </c>
      <c r="N5328">
        <v>1.9870000000000001</v>
      </c>
    </row>
    <row r="5329" spans="1:14" x14ac:dyDescent="0.25">
      <c r="A5329" s="7">
        <v>822627</v>
      </c>
      <c r="B5329" s="7">
        <f t="shared" si="249"/>
        <v>1</v>
      </c>
      <c r="C5329" s="7">
        <f t="shared" si="250"/>
        <v>1</v>
      </c>
      <c r="D5329" s="7">
        <f t="shared" si="251"/>
        <v>2</v>
      </c>
      <c r="E5329" s="7">
        <v>821885</v>
      </c>
      <c r="F5329" t="s">
        <v>139</v>
      </c>
      <c r="G5329" t="s">
        <v>143</v>
      </c>
      <c r="H5329" s="7">
        <v>2</v>
      </c>
      <c r="I5329" s="7" t="s">
        <v>148</v>
      </c>
      <c r="J5329" t="s">
        <v>11</v>
      </c>
      <c r="K5329">
        <v>41</v>
      </c>
      <c r="L5329">
        <v>1</v>
      </c>
      <c r="M5329">
        <v>142</v>
      </c>
      <c r="N5329">
        <v>1.9870000000000001</v>
      </c>
    </row>
    <row r="5330" spans="1:14" x14ac:dyDescent="0.25">
      <c r="A5330" s="7">
        <v>822627</v>
      </c>
      <c r="B5330" s="7">
        <f t="shared" si="249"/>
        <v>1</v>
      </c>
      <c r="C5330" s="7">
        <f t="shared" si="250"/>
        <v>1</v>
      </c>
      <c r="D5330" s="7">
        <f t="shared" si="251"/>
        <v>2</v>
      </c>
      <c r="E5330" s="7">
        <v>821885</v>
      </c>
      <c r="F5330" t="s">
        <v>139</v>
      </c>
      <c r="G5330" t="s">
        <v>143</v>
      </c>
      <c r="H5330" s="7">
        <v>2</v>
      </c>
      <c r="I5330" s="7" t="s">
        <v>148</v>
      </c>
      <c r="J5330" t="s">
        <v>11</v>
      </c>
      <c r="K5330">
        <v>41</v>
      </c>
      <c r="L5330">
        <v>1</v>
      </c>
      <c r="M5330">
        <v>142</v>
      </c>
      <c r="N5330">
        <v>1.9870000000000001</v>
      </c>
    </row>
    <row r="5331" spans="1:14" x14ac:dyDescent="0.25">
      <c r="A5331" s="7">
        <v>822627</v>
      </c>
      <c r="B5331" s="7">
        <f t="shared" si="249"/>
        <v>0</v>
      </c>
      <c r="C5331" s="7">
        <f t="shared" si="250"/>
        <v>1</v>
      </c>
      <c r="D5331" s="7">
        <f t="shared" si="251"/>
        <v>1</v>
      </c>
      <c r="E5331" s="7">
        <v>821885</v>
      </c>
      <c r="F5331" t="s">
        <v>139</v>
      </c>
      <c r="G5331" t="s">
        <v>143</v>
      </c>
      <c r="H5331" s="7">
        <v>2</v>
      </c>
      <c r="I5331" s="7" t="s">
        <v>148</v>
      </c>
      <c r="J5331" t="s">
        <v>11</v>
      </c>
      <c r="K5331">
        <v>41</v>
      </c>
      <c r="L5331">
        <v>1</v>
      </c>
      <c r="M5331">
        <v>142</v>
      </c>
      <c r="N5331">
        <v>1.9870000000000001</v>
      </c>
    </row>
    <row r="5332" spans="1:14" x14ac:dyDescent="0.25">
      <c r="A5332" s="7">
        <v>822628</v>
      </c>
      <c r="B5332" s="7">
        <f t="shared" si="249"/>
        <v>1</v>
      </c>
      <c r="C5332" s="7">
        <f t="shared" si="250"/>
        <v>0</v>
      </c>
      <c r="D5332" s="7">
        <f t="shared" si="251"/>
        <v>1</v>
      </c>
      <c r="E5332" s="7">
        <v>821885</v>
      </c>
      <c r="F5332" t="s">
        <v>139</v>
      </c>
      <c r="G5332" t="s">
        <v>143</v>
      </c>
      <c r="H5332" s="7">
        <v>2</v>
      </c>
      <c r="I5332" s="7" t="s">
        <v>148</v>
      </c>
      <c r="J5332" t="s">
        <v>11</v>
      </c>
      <c r="K5332">
        <v>41.4</v>
      </c>
      <c r="L5332">
        <v>1</v>
      </c>
      <c r="M5332">
        <v>142</v>
      </c>
      <c r="N5332">
        <v>1.9870000000000001</v>
      </c>
    </row>
    <row r="5333" spans="1:14" x14ac:dyDescent="0.25">
      <c r="A5333" s="7">
        <v>822628</v>
      </c>
      <c r="B5333" s="7">
        <f t="shared" si="249"/>
        <v>1</v>
      </c>
      <c r="C5333" s="7">
        <f t="shared" si="250"/>
        <v>1</v>
      </c>
      <c r="D5333" s="7">
        <f t="shared" si="251"/>
        <v>2</v>
      </c>
      <c r="E5333" s="7">
        <v>821885</v>
      </c>
      <c r="F5333" t="s">
        <v>139</v>
      </c>
      <c r="G5333" t="s">
        <v>143</v>
      </c>
      <c r="H5333" s="7">
        <v>2</v>
      </c>
      <c r="I5333" s="7" t="s">
        <v>148</v>
      </c>
      <c r="J5333" t="s">
        <v>11</v>
      </c>
      <c r="K5333">
        <v>41.4</v>
      </c>
      <c r="L5333">
        <v>1</v>
      </c>
      <c r="M5333">
        <v>142</v>
      </c>
      <c r="N5333">
        <v>1.9870000000000001</v>
      </c>
    </row>
    <row r="5334" spans="1:14" x14ac:dyDescent="0.25">
      <c r="A5334" s="7">
        <v>822628</v>
      </c>
      <c r="B5334" s="7">
        <f t="shared" si="249"/>
        <v>1</v>
      </c>
      <c r="C5334" s="7">
        <f t="shared" si="250"/>
        <v>1</v>
      </c>
      <c r="D5334" s="7">
        <f t="shared" si="251"/>
        <v>2</v>
      </c>
      <c r="E5334" s="7">
        <v>821885</v>
      </c>
      <c r="F5334" t="s">
        <v>139</v>
      </c>
      <c r="G5334" t="s">
        <v>143</v>
      </c>
      <c r="H5334" s="7">
        <v>2</v>
      </c>
      <c r="I5334" s="7" t="s">
        <v>148</v>
      </c>
      <c r="J5334" t="s">
        <v>11</v>
      </c>
      <c r="K5334">
        <v>41.4</v>
      </c>
      <c r="L5334">
        <v>1</v>
      </c>
      <c r="M5334">
        <v>142</v>
      </c>
      <c r="N5334">
        <v>1.9870000000000001</v>
      </c>
    </row>
    <row r="5335" spans="1:14" x14ac:dyDescent="0.25">
      <c r="A5335" s="7">
        <v>822628</v>
      </c>
      <c r="B5335" s="7">
        <f t="shared" si="249"/>
        <v>0</v>
      </c>
      <c r="C5335" s="7">
        <f t="shared" si="250"/>
        <v>1</v>
      </c>
      <c r="D5335" s="7">
        <f t="shared" si="251"/>
        <v>1</v>
      </c>
      <c r="E5335" s="7">
        <v>821885</v>
      </c>
      <c r="F5335" t="s">
        <v>139</v>
      </c>
      <c r="G5335" t="s">
        <v>143</v>
      </c>
      <c r="H5335" s="7">
        <v>2</v>
      </c>
      <c r="I5335" s="7" t="s">
        <v>148</v>
      </c>
      <c r="J5335" t="s">
        <v>11</v>
      </c>
      <c r="K5335">
        <v>41.4</v>
      </c>
      <c r="L5335">
        <v>1</v>
      </c>
      <c r="M5335">
        <v>142</v>
      </c>
      <c r="N5335">
        <v>1.9870000000000001</v>
      </c>
    </row>
    <row r="5336" spans="1:14" x14ac:dyDescent="0.25">
      <c r="A5336" s="7">
        <v>822629</v>
      </c>
      <c r="B5336" s="7">
        <f t="shared" si="249"/>
        <v>1</v>
      </c>
      <c r="C5336" s="7">
        <f t="shared" si="250"/>
        <v>0</v>
      </c>
      <c r="D5336" s="7">
        <f t="shared" si="251"/>
        <v>1</v>
      </c>
      <c r="E5336" s="7">
        <v>821885</v>
      </c>
      <c r="F5336" t="s">
        <v>139</v>
      </c>
      <c r="G5336" t="s">
        <v>143</v>
      </c>
      <c r="H5336" s="7">
        <v>2</v>
      </c>
      <c r="I5336" s="7" t="s">
        <v>148</v>
      </c>
      <c r="J5336" t="s">
        <v>11</v>
      </c>
      <c r="K5336">
        <v>58.2</v>
      </c>
      <c r="L5336">
        <v>4</v>
      </c>
      <c r="M5336">
        <v>71.5</v>
      </c>
      <c r="N5336">
        <v>1.9870000000000001</v>
      </c>
    </row>
    <row r="5337" spans="1:14" x14ac:dyDescent="0.25">
      <c r="A5337" s="7">
        <v>822629</v>
      </c>
      <c r="B5337" s="7">
        <f t="shared" si="249"/>
        <v>1</v>
      </c>
      <c r="C5337" s="7">
        <f t="shared" si="250"/>
        <v>1</v>
      </c>
      <c r="D5337" s="7">
        <f t="shared" si="251"/>
        <v>2</v>
      </c>
      <c r="E5337" s="7">
        <v>821885</v>
      </c>
      <c r="F5337" t="s">
        <v>139</v>
      </c>
      <c r="G5337" t="s">
        <v>143</v>
      </c>
      <c r="H5337" s="7">
        <v>2</v>
      </c>
      <c r="I5337" s="7" t="s">
        <v>148</v>
      </c>
      <c r="J5337" t="s">
        <v>11</v>
      </c>
      <c r="K5337">
        <v>58.2</v>
      </c>
      <c r="L5337">
        <v>4</v>
      </c>
      <c r="M5337">
        <v>71.5</v>
      </c>
      <c r="N5337">
        <v>1.9870000000000001</v>
      </c>
    </row>
    <row r="5338" spans="1:14" x14ac:dyDescent="0.25">
      <c r="A5338" s="7">
        <v>822629</v>
      </c>
      <c r="B5338" s="7">
        <f t="shared" si="249"/>
        <v>1</v>
      </c>
      <c r="C5338" s="7">
        <f t="shared" si="250"/>
        <v>1</v>
      </c>
      <c r="D5338" s="7">
        <f t="shared" si="251"/>
        <v>2</v>
      </c>
      <c r="E5338" s="7">
        <v>821885</v>
      </c>
      <c r="F5338" t="s">
        <v>139</v>
      </c>
      <c r="G5338" t="s">
        <v>143</v>
      </c>
      <c r="H5338" s="7">
        <v>2</v>
      </c>
      <c r="I5338" s="7" t="s">
        <v>148</v>
      </c>
      <c r="J5338" t="s">
        <v>11</v>
      </c>
      <c r="K5338">
        <v>58.2</v>
      </c>
      <c r="L5338">
        <v>4</v>
      </c>
      <c r="M5338">
        <v>71.5</v>
      </c>
      <c r="N5338">
        <v>1.9870000000000001</v>
      </c>
    </row>
    <row r="5339" spans="1:14" x14ac:dyDescent="0.25">
      <c r="A5339" s="7">
        <v>822629</v>
      </c>
      <c r="B5339" s="7">
        <f t="shared" si="249"/>
        <v>0</v>
      </c>
      <c r="C5339" s="7">
        <f t="shared" si="250"/>
        <v>1</v>
      </c>
      <c r="D5339" s="7">
        <f t="shared" si="251"/>
        <v>1</v>
      </c>
      <c r="E5339" s="7">
        <v>821885</v>
      </c>
      <c r="F5339" t="s">
        <v>139</v>
      </c>
      <c r="G5339" t="s">
        <v>143</v>
      </c>
      <c r="H5339" s="7">
        <v>2</v>
      </c>
      <c r="I5339" s="7" t="s">
        <v>148</v>
      </c>
      <c r="J5339" t="s">
        <v>11</v>
      </c>
      <c r="K5339">
        <v>58.2</v>
      </c>
      <c r="L5339">
        <v>4</v>
      </c>
      <c r="M5339">
        <v>71.5</v>
      </c>
      <c r="N5339">
        <v>1.9870000000000001</v>
      </c>
    </row>
    <row r="5340" spans="1:14" x14ac:dyDescent="0.25">
      <c r="A5340" s="7">
        <v>822630</v>
      </c>
      <c r="B5340" s="7">
        <f t="shared" si="249"/>
        <v>1</v>
      </c>
      <c r="C5340" s="7">
        <f t="shared" si="250"/>
        <v>0</v>
      </c>
      <c r="D5340" s="7">
        <f t="shared" si="251"/>
        <v>1</v>
      </c>
      <c r="E5340" s="7">
        <v>821885</v>
      </c>
      <c r="F5340" t="s">
        <v>139</v>
      </c>
      <c r="G5340" t="s">
        <v>143</v>
      </c>
      <c r="H5340" s="7">
        <v>2</v>
      </c>
      <c r="I5340" s="7" t="s">
        <v>148</v>
      </c>
      <c r="J5340" t="s">
        <v>11</v>
      </c>
      <c r="K5340">
        <v>41</v>
      </c>
      <c r="L5340">
        <v>2</v>
      </c>
      <c r="M5340">
        <v>103.9</v>
      </c>
      <c r="N5340">
        <v>1.9870000000000001</v>
      </c>
    </row>
    <row r="5341" spans="1:14" x14ac:dyDescent="0.25">
      <c r="A5341" s="7">
        <v>822630</v>
      </c>
      <c r="B5341" s="7">
        <f t="shared" si="249"/>
        <v>1</v>
      </c>
      <c r="C5341" s="7">
        <f t="shared" si="250"/>
        <v>1</v>
      </c>
      <c r="D5341" s="7">
        <f t="shared" si="251"/>
        <v>2</v>
      </c>
      <c r="E5341" s="7">
        <v>821885</v>
      </c>
      <c r="F5341" t="s">
        <v>139</v>
      </c>
      <c r="G5341" t="s">
        <v>143</v>
      </c>
      <c r="H5341" s="7">
        <v>2</v>
      </c>
      <c r="I5341" s="7" t="s">
        <v>148</v>
      </c>
      <c r="J5341" t="s">
        <v>11</v>
      </c>
      <c r="K5341">
        <v>41</v>
      </c>
      <c r="L5341">
        <v>2</v>
      </c>
      <c r="M5341">
        <v>103.9</v>
      </c>
      <c r="N5341">
        <v>1.9870000000000001</v>
      </c>
    </row>
    <row r="5342" spans="1:14" x14ac:dyDescent="0.25">
      <c r="A5342" s="7">
        <v>822630</v>
      </c>
      <c r="B5342" s="7">
        <f t="shared" si="249"/>
        <v>1</v>
      </c>
      <c r="C5342" s="7">
        <f t="shared" si="250"/>
        <v>1</v>
      </c>
      <c r="D5342" s="7">
        <f t="shared" si="251"/>
        <v>2</v>
      </c>
      <c r="E5342" s="7">
        <v>821885</v>
      </c>
      <c r="F5342" t="s">
        <v>139</v>
      </c>
      <c r="G5342" t="s">
        <v>143</v>
      </c>
      <c r="H5342" s="7">
        <v>2</v>
      </c>
      <c r="I5342" s="7" t="s">
        <v>148</v>
      </c>
      <c r="J5342" t="s">
        <v>11</v>
      </c>
      <c r="K5342">
        <v>41</v>
      </c>
      <c r="L5342">
        <v>2</v>
      </c>
      <c r="M5342">
        <v>103.9</v>
      </c>
      <c r="N5342">
        <v>1.9870000000000001</v>
      </c>
    </row>
    <row r="5343" spans="1:14" x14ac:dyDescent="0.25">
      <c r="A5343" s="7">
        <v>822630</v>
      </c>
      <c r="B5343" s="7">
        <f t="shared" si="249"/>
        <v>0</v>
      </c>
      <c r="C5343" s="7">
        <f t="shared" si="250"/>
        <v>1</v>
      </c>
      <c r="D5343" s="7">
        <f t="shared" si="251"/>
        <v>1</v>
      </c>
      <c r="E5343" s="7">
        <v>821885</v>
      </c>
      <c r="F5343" t="s">
        <v>139</v>
      </c>
      <c r="G5343" t="s">
        <v>143</v>
      </c>
      <c r="H5343" s="7">
        <v>2</v>
      </c>
      <c r="I5343" s="7" t="s">
        <v>148</v>
      </c>
      <c r="J5343" t="s">
        <v>11</v>
      </c>
      <c r="K5343">
        <v>41</v>
      </c>
      <c r="L5343">
        <v>2</v>
      </c>
      <c r="M5343">
        <v>103.9</v>
      </c>
      <c r="N5343">
        <v>1.9870000000000001</v>
      </c>
    </row>
    <row r="5344" spans="1:14" x14ac:dyDescent="0.25">
      <c r="A5344" s="7">
        <v>822633</v>
      </c>
      <c r="B5344" s="7">
        <f t="shared" si="249"/>
        <v>1</v>
      </c>
      <c r="C5344" s="7">
        <f t="shared" si="250"/>
        <v>0</v>
      </c>
      <c r="D5344" s="7">
        <f t="shared" si="251"/>
        <v>1</v>
      </c>
      <c r="E5344" s="7">
        <v>821885</v>
      </c>
      <c r="F5344" t="s">
        <v>139</v>
      </c>
      <c r="G5344" t="s">
        <v>143</v>
      </c>
      <c r="H5344" s="7">
        <v>2</v>
      </c>
      <c r="I5344" s="7" t="s">
        <v>148</v>
      </c>
      <c r="J5344" t="s">
        <v>11</v>
      </c>
      <c r="K5344">
        <v>41.3</v>
      </c>
      <c r="L5344">
        <v>3</v>
      </c>
      <c r="M5344">
        <v>68.2</v>
      </c>
      <c r="N5344">
        <v>1.9870000000000001</v>
      </c>
    </row>
    <row r="5345" spans="1:14" x14ac:dyDescent="0.25">
      <c r="A5345" s="7">
        <v>822633</v>
      </c>
      <c r="B5345" s="7">
        <f t="shared" si="249"/>
        <v>1</v>
      </c>
      <c r="C5345" s="7">
        <f t="shared" si="250"/>
        <v>1</v>
      </c>
      <c r="D5345" s="7">
        <f t="shared" si="251"/>
        <v>2</v>
      </c>
      <c r="E5345" s="7">
        <v>821885</v>
      </c>
      <c r="F5345" t="s">
        <v>139</v>
      </c>
      <c r="G5345" t="s">
        <v>143</v>
      </c>
      <c r="H5345" s="7">
        <v>2</v>
      </c>
      <c r="I5345" s="7" t="s">
        <v>148</v>
      </c>
      <c r="J5345" t="s">
        <v>11</v>
      </c>
      <c r="K5345">
        <v>41.3</v>
      </c>
      <c r="L5345">
        <v>3</v>
      </c>
      <c r="M5345">
        <v>68.2</v>
      </c>
      <c r="N5345">
        <v>1.9870000000000001</v>
      </c>
    </row>
    <row r="5346" spans="1:14" x14ac:dyDescent="0.25">
      <c r="A5346" s="7">
        <v>822633</v>
      </c>
      <c r="B5346" s="7">
        <f t="shared" si="249"/>
        <v>1</v>
      </c>
      <c r="C5346" s="7">
        <f t="shared" si="250"/>
        <v>1</v>
      </c>
      <c r="D5346" s="7">
        <f t="shared" si="251"/>
        <v>2</v>
      </c>
      <c r="E5346" s="7">
        <v>821885</v>
      </c>
      <c r="F5346" t="s">
        <v>139</v>
      </c>
      <c r="G5346" t="s">
        <v>143</v>
      </c>
      <c r="H5346" s="7">
        <v>2</v>
      </c>
      <c r="I5346" s="7" t="s">
        <v>148</v>
      </c>
      <c r="J5346" t="s">
        <v>11</v>
      </c>
      <c r="K5346">
        <v>41.3</v>
      </c>
      <c r="L5346">
        <v>3</v>
      </c>
      <c r="M5346">
        <v>68.2</v>
      </c>
      <c r="N5346">
        <v>1.9870000000000001</v>
      </c>
    </row>
    <row r="5347" spans="1:14" x14ac:dyDescent="0.25">
      <c r="A5347" s="7">
        <v>822633</v>
      </c>
      <c r="B5347" s="7">
        <f t="shared" si="249"/>
        <v>0</v>
      </c>
      <c r="C5347" s="7">
        <f t="shared" si="250"/>
        <v>1</v>
      </c>
      <c r="D5347" s="7">
        <f t="shared" si="251"/>
        <v>1</v>
      </c>
      <c r="E5347" s="7">
        <v>821885</v>
      </c>
      <c r="F5347" t="s">
        <v>139</v>
      </c>
      <c r="G5347" t="s">
        <v>143</v>
      </c>
      <c r="H5347" s="7">
        <v>2</v>
      </c>
      <c r="I5347" s="7" t="s">
        <v>148</v>
      </c>
      <c r="J5347" t="s">
        <v>11</v>
      </c>
      <c r="K5347">
        <v>41.3</v>
      </c>
      <c r="L5347">
        <v>3</v>
      </c>
      <c r="M5347">
        <v>68.2</v>
      </c>
      <c r="N5347">
        <v>1.9870000000000001</v>
      </c>
    </row>
    <row r="5348" spans="1:14" x14ac:dyDescent="0.25">
      <c r="A5348" s="7">
        <v>822634</v>
      </c>
      <c r="B5348" s="7">
        <f t="shared" si="249"/>
        <v>1</v>
      </c>
      <c r="C5348" s="7">
        <f t="shared" si="250"/>
        <v>0</v>
      </c>
      <c r="D5348" s="7">
        <f t="shared" si="251"/>
        <v>1</v>
      </c>
      <c r="E5348" s="7">
        <v>821885</v>
      </c>
      <c r="F5348" t="s">
        <v>139</v>
      </c>
      <c r="G5348" t="s">
        <v>143</v>
      </c>
      <c r="H5348" s="7">
        <v>2</v>
      </c>
      <c r="I5348" s="7" t="s">
        <v>148</v>
      </c>
      <c r="J5348" t="s">
        <v>11</v>
      </c>
      <c r="K5348">
        <v>61.7</v>
      </c>
      <c r="L5348">
        <v>1</v>
      </c>
      <c r="M5348">
        <v>183.2</v>
      </c>
      <c r="N5348">
        <v>1.9870000000000001</v>
      </c>
    </row>
    <row r="5349" spans="1:14" x14ac:dyDescent="0.25">
      <c r="A5349" s="7">
        <v>822634</v>
      </c>
      <c r="B5349" s="7">
        <f t="shared" si="249"/>
        <v>1</v>
      </c>
      <c r="C5349" s="7">
        <f t="shared" si="250"/>
        <v>1</v>
      </c>
      <c r="D5349" s="7">
        <f t="shared" si="251"/>
        <v>2</v>
      </c>
      <c r="E5349" s="7">
        <v>821885</v>
      </c>
      <c r="F5349" t="s">
        <v>139</v>
      </c>
      <c r="G5349" t="s">
        <v>143</v>
      </c>
      <c r="H5349" s="7">
        <v>2</v>
      </c>
      <c r="I5349" s="7" t="s">
        <v>148</v>
      </c>
      <c r="J5349" t="s">
        <v>11</v>
      </c>
      <c r="K5349">
        <v>61.7</v>
      </c>
      <c r="L5349">
        <v>1</v>
      </c>
      <c r="M5349">
        <v>183.2</v>
      </c>
      <c r="N5349">
        <v>1.9870000000000001</v>
      </c>
    </row>
    <row r="5350" spans="1:14" x14ac:dyDescent="0.25">
      <c r="A5350" s="7">
        <v>822634</v>
      </c>
      <c r="B5350" s="7">
        <f t="shared" si="249"/>
        <v>1</v>
      </c>
      <c r="C5350" s="7">
        <f t="shared" si="250"/>
        <v>1</v>
      </c>
      <c r="D5350" s="7">
        <f t="shared" si="251"/>
        <v>2</v>
      </c>
      <c r="E5350" s="7">
        <v>821885</v>
      </c>
      <c r="F5350" t="s">
        <v>139</v>
      </c>
      <c r="G5350" t="s">
        <v>143</v>
      </c>
      <c r="H5350" s="7">
        <v>2</v>
      </c>
      <c r="I5350" s="7" t="s">
        <v>148</v>
      </c>
      <c r="J5350" t="s">
        <v>11</v>
      </c>
      <c r="K5350">
        <v>61.7</v>
      </c>
      <c r="L5350">
        <v>1</v>
      </c>
      <c r="M5350">
        <v>183.2</v>
      </c>
      <c r="N5350">
        <v>1.9870000000000001</v>
      </c>
    </row>
    <row r="5351" spans="1:14" x14ac:dyDescent="0.25">
      <c r="A5351" s="7">
        <v>822634</v>
      </c>
      <c r="B5351" s="7">
        <f t="shared" si="249"/>
        <v>0</v>
      </c>
      <c r="C5351" s="7">
        <f t="shared" si="250"/>
        <v>1</v>
      </c>
      <c r="D5351" s="7">
        <f t="shared" si="251"/>
        <v>1</v>
      </c>
      <c r="E5351" s="7">
        <v>821885</v>
      </c>
      <c r="F5351" t="s">
        <v>139</v>
      </c>
      <c r="G5351" t="s">
        <v>143</v>
      </c>
      <c r="H5351" s="7">
        <v>2</v>
      </c>
      <c r="I5351" s="7" t="s">
        <v>148</v>
      </c>
      <c r="J5351" t="s">
        <v>11</v>
      </c>
      <c r="K5351">
        <v>61.7</v>
      </c>
      <c r="L5351">
        <v>1</v>
      </c>
      <c r="M5351">
        <v>183.2</v>
      </c>
      <c r="N5351">
        <v>1.9870000000000001</v>
      </c>
    </row>
    <row r="5352" spans="1:14" x14ac:dyDescent="0.25">
      <c r="A5352" s="7">
        <v>822635</v>
      </c>
      <c r="B5352" s="7">
        <f t="shared" si="249"/>
        <v>1</v>
      </c>
      <c r="C5352" s="7">
        <f t="shared" si="250"/>
        <v>0</v>
      </c>
      <c r="D5352" s="7">
        <f t="shared" si="251"/>
        <v>1</v>
      </c>
      <c r="E5352" s="7">
        <v>821885</v>
      </c>
      <c r="F5352" t="s">
        <v>139</v>
      </c>
      <c r="G5352" t="s">
        <v>143</v>
      </c>
      <c r="H5352" s="7">
        <v>2</v>
      </c>
      <c r="I5352" s="7" t="s">
        <v>148</v>
      </c>
      <c r="J5352" t="s">
        <v>11</v>
      </c>
      <c r="K5352">
        <v>38.799999999999997</v>
      </c>
      <c r="L5352">
        <v>1</v>
      </c>
      <c r="M5352">
        <v>142</v>
      </c>
      <c r="N5352">
        <v>1.9870000000000001</v>
      </c>
    </row>
    <row r="5353" spans="1:14" x14ac:dyDescent="0.25">
      <c r="A5353" s="7">
        <v>822635</v>
      </c>
      <c r="B5353" s="7">
        <f t="shared" si="249"/>
        <v>1</v>
      </c>
      <c r="C5353" s="7">
        <f t="shared" si="250"/>
        <v>1</v>
      </c>
      <c r="D5353" s="7">
        <f t="shared" si="251"/>
        <v>2</v>
      </c>
      <c r="E5353" s="7">
        <v>821885</v>
      </c>
      <c r="F5353" t="s">
        <v>139</v>
      </c>
      <c r="G5353" t="s">
        <v>143</v>
      </c>
      <c r="H5353" s="7">
        <v>2</v>
      </c>
      <c r="I5353" s="7" t="s">
        <v>148</v>
      </c>
      <c r="J5353" t="s">
        <v>11</v>
      </c>
      <c r="K5353">
        <v>38.799999999999997</v>
      </c>
      <c r="L5353">
        <v>1</v>
      </c>
      <c r="M5353">
        <v>142</v>
      </c>
      <c r="N5353">
        <v>1.9870000000000001</v>
      </c>
    </row>
    <row r="5354" spans="1:14" x14ac:dyDescent="0.25">
      <c r="A5354" s="7">
        <v>822635</v>
      </c>
      <c r="B5354" s="7">
        <f t="shared" si="249"/>
        <v>1</v>
      </c>
      <c r="C5354" s="7">
        <f t="shared" si="250"/>
        <v>1</v>
      </c>
      <c r="D5354" s="7">
        <f t="shared" si="251"/>
        <v>2</v>
      </c>
      <c r="E5354" s="7">
        <v>821885</v>
      </c>
      <c r="F5354" t="s">
        <v>139</v>
      </c>
      <c r="G5354" t="s">
        <v>143</v>
      </c>
      <c r="H5354" s="7">
        <v>2</v>
      </c>
      <c r="I5354" s="7" t="s">
        <v>148</v>
      </c>
      <c r="J5354" t="s">
        <v>11</v>
      </c>
      <c r="K5354">
        <v>38.799999999999997</v>
      </c>
      <c r="L5354">
        <v>1</v>
      </c>
      <c r="M5354">
        <v>142</v>
      </c>
      <c r="N5354">
        <v>1.9870000000000001</v>
      </c>
    </row>
    <row r="5355" spans="1:14" x14ac:dyDescent="0.25">
      <c r="A5355" s="7">
        <v>822635</v>
      </c>
      <c r="B5355" s="7">
        <f t="shared" si="249"/>
        <v>0</v>
      </c>
      <c r="C5355" s="7">
        <f t="shared" si="250"/>
        <v>1</v>
      </c>
      <c r="D5355" s="7">
        <f t="shared" si="251"/>
        <v>1</v>
      </c>
      <c r="E5355" s="7">
        <v>821885</v>
      </c>
      <c r="F5355" t="s">
        <v>139</v>
      </c>
      <c r="G5355" t="s">
        <v>143</v>
      </c>
      <c r="H5355" s="7">
        <v>2</v>
      </c>
      <c r="I5355" s="7" t="s">
        <v>148</v>
      </c>
      <c r="J5355" t="s">
        <v>11</v>
      </c>
      <c r="K5355">
        <v>38.799999999999997</v>
      </c>
      <c r="L5355">
        <v>1</v>
      </c>
      <c r="M5355">
        <v>142</v>
      </c>
      <c r="N5355">
        <v>1.9870000000000001</v>
      </c>
    </row>
    <row r="5356" spans="1:14" x14ac:dyDescent="0.25">
      <c r="A5356" s="7">
        <v>822636</v>
      </c>
      <c r="B5356" s="7">
        <f t="shared" si="249"/>
        <v>1</v>
      </c>
      <c r="C5356" s="7">
        <f t="shared" si="250"/>
        <v>0</v>
      </c>
      <c r="D5356" s="7">
        <f t="shared" si="251"/>
        <v>1</v>
      </c>
      <c r="E5356" s="7">
        <v>821885</v>
      </c>
      <c r="F5356" t="s">
        <v>139</v>
      </c>
      <c r="G5356" t="s">
        <v>143</v>
      </c>
      <c r="H5356" s="7">
        <v>2</v>
      </c>
      <c r="I5356" s="7" t="s">
        <v>148</v>
      </c>
      <c r="J5356" t="s">
        <v>11</v>
      </c>
      <c r="K5356">
        <v>58.8</v>
      </c>
      <c r="L5356">
        <v>1</v>
      </c>
      <c r="M5356">
        <v>167.6</v>
      </c>
      <c r="N5356">
        <v>1.9870000000000001</v>
      </c>
    </row>
    <row r="5357" spans="1:14" x14ac:dyDescent="0.25">
      <c r="A5357" s="7">
        <v>822636</v>
      </c>
      <c r="B5357" s="7">
        <f t="shared" si="249"/>
        <v>1</v>
      </c>
      <c r="C5357" s="7">
        <f t="shared" si="250"/>
        <v>1</v>
      </c>
      <c r="D5357" s="7">
        <f t="shared" si="251"/>
        <v>2</v>
      </c>
      <c r="E5357" s="7">
        <v>821885</v>
      </c>
      <c r="F5357" t="s">
        <v>139</v>
      </c>
      <c r="G5357" t="s">
        <v>143</v>
      </c>
      <c r="H5357" s="7">
        <v>2</v>
      </c>
      <c r="I5357" s="7" t="s">
        <v>148</v>
      </c>
      <c r="J5357" t="s">
        <v>11</v>
      </c>
      <c r="K5357">
        <v>58.8</v>
      </c>
      <c r="L5357">
        <v>1</v>
      </c>
      <c r="M5357">
        <v>167.6</v>
      </c>
      <c r="N5357">
        <v>1.9870000000000001</v>
      </c>
    </row>
    <row r="5358" spans="1:14" x14ac:dyDescent="0.25">
      <c r="A5358" s="7">
        <v>822636</v>
      </c>
      <c r="B5358" s="7">
        <f t="shared" si="249"/>
        <v>1</v>
      </c>
      <c r="C5358" s="7">
        <f t="shared" si="250"/>
        <v>1</v>
      </c>
      <c r="D5358" s="7">
        <f t="shared" si="251"/>
        <v>2</v>
      </c>
      <c r="E5358" s="7">
        <v>821885</v>
      </c>
      <c r="F5358" t="s">
        <v>139</v>
      </c>
      <c r="G5358" t="s">
        <v>143</v>
      </c>
      <c r="H5358" s="7">
        <v>2</v>
      </c>
      <c r="I5358" s="7" t="s">
        <v>148</v>
      </c>
      <c r="J5358" t="s">
        <v>11</v>
      </c>
      <c r="K5358">
        <v>58.8</v>
      </c>
      <c r="L5358">
        <v>1</v>
      </c>
      <c r="M5358">
        <v>167.6</v>
      </c>
      <c r="N5358">
        <v>1.9870000000000001</v>
      </c>
    </row>
    <row r="5359" spans="1:14" x14ac:dyDescent="0.25">
      <c r="A5359" s="7">
        <v>822636</v>
      </c>
      <c r="B5359" s="7">
        <f t="shared" si="249"/>
        <v>0</v>
      </c>
      <c r="C5359" s="7">
        <f t="shared" si="250"/>
        <v>1</v>
      </c>
      <c r="D5359" s="7">
        <f t="shared" si="251"/>
        <v>1</v>
      </c>
      <c r="E5359" s="7">
        <v>821885</v>
      </c>
      <c r="F5359" t="s">
        <v>139</v>
      </c>
      <c r="G5359" t="s">
        <v>143</v>
      </c>
      <c r="H5359" s="7">
        <v>2</v>
      </c>
      <c r="I5359" s="7" t="s">
        <v>148</v>
      </c>
      <c r="J5359" t="s">
        <v>11</v>
      </c>
      <c r="K5359">
        <v>58.8</v>
      </c>
      <c r="L5359">
        <v>1</v>
      </c>
      <c r="M5359">
        <v>167.6</v>
      </c>
      <c r="N5359">
        <v>1.9870000000000001</v>
      </c>
    </row>
    <row r="5360" spans="1:14" x14ac:dyDescent="0.25">
      <c r="A5360" s="7">
        <v>822637</v>
      </c>
      <c r="B5360" s="7">
        <f t="shared" si="249"/>
        <v>1</v>
      </c>
      <c r="C5360" s="7">
        <f t="shared" si="250"/>
        <v>0</v>
      </c>
      <c r="D5360" s="7">
        <f t="shared" si="251"/>
        <v>1</v>
      </c>
      <c r="E5360" s="7">
        <v>821885</v>
      </c>
      <c r="F5360" t="s">
        <v>139</v>
      </c>
      <c r="G5360" t="s">
        <v>143</v>
      </c>
      <c r="H5360" s="7">
        <v>2</v>
      </c>
      <c r="I5360" s="7" t="s">
        <v>148</v>
      </c>
      <c r="J5360" t="s">
        <v>11</v>
      </c>
      <c r="K5360">
        <v>61.6</v>
      </c>
      <c r="L5360">
        <v>3</v>
      </c>
      <c r="M5360">
        <v>87.9</v>
      </c>
      <c r="N5360">
        <v>1.9870000000000001</v>
      </c>
    </row>
    <row r="5361" spans="1:14" x14ac:dyDescent="0.25">
      <c r="A5361" s="7">
        <v>822637</v>
      </c>
      <c r="B5361" s="7">
        <f t="shared" si="249"/>
        <v>1</v>
      </c>
      <c r="C5361" s="7">
        <f t="shared" si="250"/>
        <v>1</v>
      </c>
      <c r="D5361" s="7">
        <f t="shared" si="251"/>
        <v>2</v>
      </c>
      <c r="E5361" s="7">
        <v>821885</v>
      </c>
      <c r="F5361" t="s">
        <v>139</v>
      </c>
      <c r="G5361" t="s">
        <v>143</v>
      </c>
      <c r="H5361" s="7">
        <v>2</v>
      </c>
      <c r="I5361" s="7" t="s">
        <v>148</v>
      </c>
      <c r="J5361" t="s">
        <v>11</v>
      </c>
      <c r="K5361">
        <v>61.6</v>
      </c>
      <c r="L5361">
        <v>3</v>
      </c>
      <c r="M5361">
        <v>87.9</v>
      </c>
      <c r="N5361">
        <v>1.9870000000000001</v>
      </c>
    </row>
    <row r="5362" spans="1:14" x14ac:dyDescent="0.25">
      <c r="A5362" s="7">
        <v>822637</v>
      </c>
      <c r="B5362" s="7">
        <f t="shared" si="249"/>
        <v>1</v>
      </c>
      <c r="C5362" s="7">
        <f t="shared" si="250"/>
        <v>1</v>
      </c>
      <c r="D5362" s="7">
        <f t="shared" si="251"/>
        <v>2</v>
      </c>
      <c r="E5362" s="7">
        <v>821885</v>
      </c>
      <c r="F5362" t="s">
        <v>139</v>
      </c>
      <c r="G5362" t="s">
        <v>143</v>
      </c>
      <c r="H5362" s="7">
        <v>2</v>
      </c>
      <c r="I5362" s="7" t="s">
        <v>148</v>
      </c>
      <c r="J5362" t="s">
        <v>11</v>
      </c>
      <c r="K5362">
        <v>61.6</v>
      </c>
      <c r="L5362">
        <v>3</v>
      </c>
      <c r="M5362">
        <v>87.9</v>
      </c>
      <c r="N5362">
        <v>1.9870000000000001</v>
      </c>
    </row>
    <row r="5363" spans="1:14" x14ac:dyDescent="0.25">
      <c r="A5363" s="7">
        <v>822637</v>
      </c>
      <c r="B5363" s="7">
        <f t="shared" si="249"/>
        <v>0</v>
      </c>
      <c r="C5363" s="7">
        <f t="shared" si="250"/>
        <v>1</v>
      </c>
      <c r="D5363" s="7">
        <f t="shared" si="251"/>
        <v>1</v>
      </c>
      <c r="E5363" s="7">
        <v>821885</v>
      </c>
      <c r="F5363" t="s">
        <v>139</v>
      </c>
      <c r="G5363" t="s">
        <v>143</v>
      </c>
      <c r="H5363" s="7">
        <v>2</v>
      </c>
      <c r="I5363" s="7" t="s">
        <v>148</v>
      </c>
      <c r="J5363" t="s">
        <v>11</v>
      </c>
      <c r="K5363">
        <v>61.6</v>
      </c>
      <c r="L5363">
        <v>3</v>
      </c>
      <c r="M5363">
        <v>87.9</v>
      </c>
      <c r="N5363">
        <v>1.9870000000000001</v>
      </c>
    </row>
    <row r="5364" spans="1:14" x14ac:dyDescent="0.25">
      <c r="A5364" s="7">
        <v>822638</v>
      </c>
      <c r="B5364" s="7">
        <f t="shared" si="249"/>
        <v>1</v>
      </c>
      <c r="C5364" s="7">
        <f t="shared" si="250"/>
        <v>0</v>
      </c>
      <c r="D5364" s="7">
        <f t="shared" si="251"/>
        <v>1</v>
      </c>
      <c r="E5364" s="7">
        <v>821885</v>
      </c>
      <c r="F5364" t="s">
        <v>139</v>
      </c>
      <c r="G5364" t="s">
        <v>143</v>
      </c>
      <c r="H5364" s="7">
        <v>2</v>
      </c>
      <c r="I5364" s="7" t="s">
        <v>148</v>
      </c>
      <c r="J5364" t="s">
        <v>11</v>
      </c>
      <c r="K5364">
        <v>38.799999999999997</v>
      </c>
      <c r="L5364">
        <v>1</v>
      </c>
      <c r="M5364">
        <v>142</v>
      </c>
      <c r="N5364">
        <v>1.9870000000000001</v>
      </c>
    </row>
    <row r="5365" spans="1:14" x14ac:dyDescent="0.25">
      <c r="A5365" s="7">
        <v>822638</v>
      </c>
      <c r="B5365" s="7">
        <f t="shared" si="249"/>
        <v>1</v>
      </c>
      <c r="C5365" s="7">
        <f t="shared" si="250"/>
        <v>1</v>
      </c>
      <c r="D5365" s="7">
        <f t="shared" si="251"/>
        <v>2</v>
      </c>
      <c r="E5365" s="7">
        <v>821885</v>
      </c>
      <c r="F5365" t="s">
        <v>139</v>
      </c>
      <c r="G5365" t="s">
        <v>143</v>
      </c>
      <c r="H5365" s="7">
        <v>2</v>
      </c>
      <c r="I5365" s="7" t="s">
        <v>148</v>
      </c>
      <c r="J5365" t="s">
        <v>11</v>
      </c>
      <c r="K5365">
        <v>38.799999999999997</v>
      </c>
      <c r="L5365">
        <v>1</v>
      </c>
      <c r="M5365">
        <v>142</v>
      </c>
      <c r="N5365">
        <v>1.9870000000000001</v>
      </c>
    </row>
    <row r="5366" spans="1:14" x14ac:dyDescent="0.25">
      <c r="A5366" s="7">
        <v>822638</v>
      </c>
      <c r="B5366" s="7">
        <f t="shared" si="249"/>
        <v>1</v>
      </c>
      <c r="C5366" s="7">
        <f t="shared" si="250"/>
        <v>1</v>
      </c>
      <c r="D5366" s="7">
        <f t="shared" si="251"/>
        <v>2</v>
      </c>
      <c r="E5366" s="7">
        <v>821885</v>
      </c>
      <c r="F5366" t="s">
        <v>139</v>
      </c>
      <c r="G5366" t="s">
        <v>143</v>
      </c>
      <c r="H5366" s="7">
        <v>2</v>
      </c>
      <c r="I5366" s="7" t="s">
        <v>148</v>
      </c>
      <c r="J5366" t="s">
        <v>11</v>
      </c>
      <c r="K5366">
        <v>38.799999999999997</v>
      </c>
      <c r="L5366">
        <v>1</v>
      </c>
      <c r="M5366">
        <v>142</v>
      </c>
      <c r="N5366">
        <v>1.9870000000000001</v>
      </c>
    </row>
    <row r="5367" spans="1:14" x14ac:dyDescent="0.25">
      <c r="A5367" s="7">
        <v>822638</v>
      </c>
      <c r="B5367" s="7">
        <f t="shared" si="249"/>
        <v>0</v>
      </c>
      <c r="C5367" s="7">
        <f t="shared" si="250"/>
        <v>1</v>
      </c>
      <c r="D5367" s="7">
        <f t="shared" si="251"/>
        <v>1</v>
      </c>
      <c r="E5367" s="7">
        <v>821885</v>
      </c>
      <c r="F5367" t="s">
        <v>139</v>
      </c>
      <c r="G5367" t="s">
        <v>143</v>
      </c>
      <c r="H5367" s="7">
        <v>2</v>
      </c>
      <c r="I5367" s="7" t="s">
        <v>148</v>
      </c>
      <c r="J5367" t="s">
        <v>11</v>
      </c>
      <c r="K5367">
        <v>38.799999999999997</v>
      </c>
      <c r="L5367">
        <v>1</v>
      </c>
      <c r="M5367">
        <v>142</v>
      </c>
      <c r="N5367">
        <v>1.9870000000000001</v>
      </c>
    </row>
    <row r="5368" spans="1:14" x14ac:dyDescent="0.25">
      <c r="A5368" s="7">
        <v>822639</v>
      </c>
      <c r="B5368" s="7">
        <f t="shared" si="249"/>
        <v>1</v>
      </c>
      <c r="C5368" s="7">
        <f t="shared" si="250"/>
        <v>0</v>
      </c>
      <c r="D5368" s="7">
        <f t="shared" si="251"/>
        <v>1</v>
      </c>
      <c r="E5368" s="7">
        <v>821885</v>
      </c>
      <c r="F5368" t="s">
        <v>139</v>
      </c>
      <c r="G5368" t="s">
        <v>143</v>
      </c>
      <c r="H5368" s="7">
        <v>2</v>
      </c>
      <c r="I5368" s="7" t="s">
        <v>148</v>
      </c>
      <c r="J5368" t="s">
        <v>11</v>
      </c>
      <c r="K5368">
        <v>58.8</v>
      </c>
      <c r="L5368">
        <v>2</v>
      </c>
      <c r="M5368">
        <v>103.9</v>
      </c>
      <c r="N5368">
        <v>1.9870000000000001</v>
      </c>
    </row>
    <row r="5369" spans="1:14" x14ac:dyDescent="0.25">
      <c r="A5369" s="7">
        <v>822639</v>
      </c>
      <c r="B5369" s="7">
        <f t="shared" si="249"/>
        <v>1</v>
      </c>
      <c r="C5369" s="7">
        <f t="shared" si="250"/>
        <v>1</v>
      </c>
      <c r="D5369" s="7">
        <f t="shared" si="251"/>
        <v>2</v>
      </c>
      <c r="E5369" s="7">
        <v>821885</v>
      </c>
      <c r="F5369" t="s">
        <v>139</v>
      </c>
      <c r="G5369" t="s">
        <v>143</v>
      </c>
      <c r="H5369" s="7">
        <v>2</v>
      </c>
      <c r="I5369" s="7" t="s">
        <v>148</v>
      </c>
      <c r="J5369" t="s">
        <v>11</v>
      </c>
      <c r="K5369">
        <v>58.8</v>
      </c>
      <c r="L5369">
        <v>2</v>
      </c>
      <c r="M5369">
        <v>103.9</v>
      </c>
      <c r="N5369">
        <v>1.9870000000000001</v>
      </c>
    </row>
    <row r="5370" spans="1:14" x14ac:dyDescent="0.25">
      <c r="A5370" s="7">
        <v>822639</v>
      </c>
      <c r="B5370" s="7">
        <f t="shared" si="249"/>
        <v>1</v>
      </c>
      <c r="C5370" s="7">
        <f t="shared" si="250"/>
        <v>1</v>
      </c>
      <c r="D5370" s="7">
        <f t="shared" si="251"/>
        <v>2</v>
      </c>
      <c r="E5370" s="7">
        <v>821885</v>
      </c>
      <c r="F5370" t="s">
        <v>139</v>
      </c>
      <c r="G5370" t="s">
        <v>143</v>
      </c>
      <c r="H5370" s="7">
        <v>2</v>
      </c>
      <c r="I5370" s="7" t="s">
        <v>148</v>
      </c>
      <c r="J5370" t="s">
        <v>11</v>
      </c>
      <c r="K5370">
        <v>58.8</v>
      </c>
      <c r="L5370">
        <v>2</v>
      </c>
      <c r="M5370">
        <v>103.9</v>
      </c>
      <c r="N5370">
        <v>1.9870000000000001</v>
      </c>
    </row>
    <row r="5371" spans="1:14" x14ac:dyDescent="0.25">
      <c r="A5371" s="7">
        <v>822639</v>
      </c>
      <c r="B5371" s="7">
        <f t="shared" si="249"/>
        <v>0</v>
      </c>
      <c r="C5371" s="7">
        <f t="shared" si="250"/>
        <v>1</v>
      </c>
      <c r="D5371" s="7">
        <f t="shared" si="251"/>
        <v>1</v>
      </c>
      <c r="E5371" s="7">
        <v>821885</v>
      </c>
      <c r="F5371" t="s">
        <v>139</v>
      </c>
      <c r="G5371" t="s">
        <v>143</v>
      </c>
      <c r="H5371" s="7">
        <v>2</v>
      </c>
      <c r="I5371" s="7" t="s">
        <v>148</v>
      </c>
      <c r="J5371" t="s">
        <v>11</v>
      </c>
      <c r="K5371">
        <v>58.8</v>
      </c>
      <c r="L5371">
        <v>2</v>
      </c>
      <c r="M5371">
        <v>103.9</v>
      </c>
      <c r="N5371">
        <v>1.9870000000000001</v>
      </c>
    </row>
    <row r="5372" spans="1:14" x14ac:dyDescent="0.25">
      <c r="A5372" s="7">
        <v>822640</v>
      </c>
      <c r="B5372" s="7">
        <f t="shared" si="249"/>
        <v>1</v>
      </c>
      <c r="C5372" s="7">
        <f t="shared" si="250"/>
        <v>0</v>
      </c>
      <c r="D5372" s="7">
        <f t="shared" si="251"/>
        <v>1</v>
      </c>
      <c r="E5372" s="7">
        <v>821885</v>
      </c>
      <c r="F5372" t="s">
        <v>139</v>
      </c>
      <c r="G5372" t="s">
        <v>143</v>
      </c>
      <c r="H5372" s="7">
        <v>2</v>
      </c>
      <c r="I5372" s="7" t="s">
        <v>148</v>
      </c>
      <c r="J5372" t="s">
        <v>11</v>
      </c>
      <c r="K5372">
        <v>61.4</v>
      </c>
      <c r="L5372">
        <v>1</v>
      </c>
      <c r="M5372">
        <v>183.2</v>
      </c>
      <c r="N5372">
        <v>1.9870000000000001</v>
      </c>
    </row>
    <row r="5373" spans="1:14" x14ac:dyDescent="0.25">
      <c r="A5373" s="7">
        <v>822640</v>
      </c>
      <c r="B5373" s="7">
        <f t="shared" si="249"/>
        <v>1</v>
      </c>
      <c r="C5373" s="7">
        <f t="shared" si="250"/>
        <v>1</v>
      </c>
      <c r="D5373" s="7">
        <f t="shared" si="251"/>
        <v>2</v>
      </c>
      <c r="E5373" s="7">
        <v>821885</v>
      </c>
      <c r="F5373" t="s">
        <v>139</v>
      </c>
      <c r="G5373" t="s">
        <v>143</v>
      </c>
      <c r="H5373" s="7">
        <v>2</v>
      </c>
      <c r="I5373" s="7" t="s">
        <v>148</v>
      </c>
      <c r="J5373" t="s">
        <v>11</v>
      </c>
      <c r="K5373">
        <v>61.4</v>
      </c>
      <c r="L5373">
        <v>1</v>
      </c>
      <c r="M5373">
        <v>183.2</v>
      </c>
      <c r="N5373">
        <v>1.9870000000000001</v>
      </c>
    </row>
    <row r="5374" spans="1:14" x14ac:dyDescent="0.25">
      <c r="A5374" s="7">
        <v>822640</v>
      </c>
      <c r="B5374" s="7">
        <f t="shared" si="249"/>
        <v>1</v>
      </c>
      <c r="C5374" s="7">
        <f t="shared" si="250"/>
        <v>1</v>
      </c>
      <c r="D5374" s="7">
        <f t="shared" si="251"/>
        <v>2</v>
      </c>
      <c r="E5374" s="7">
        <v>821885</v>
      </c>
      <c r="F5374" t="s">
        <v>139</v>
      </c>
      <c r="G5374" t="s">
        <v>143</v>
      </c>
      <c r="H5374" s="7">
        <v>2</v>
      </c>
      <c r="I5374" s="7" t="s">
        <v>148</v>
      </c>
      <c r="J5374" t="s">
        <v>11</v>
      </c>
      <c r="K5374">
        <v>61.4</v>
      </c>
      <c r="L5374">
        <v>1</v>
      </c>
      <c r="M5374">
        <v>183.2</v>
      </c>
      <c r="N5374">
        <v>1.9870000000000001</v>
      </c>
    </row>
    <row r="5375" spans="1:14" x14ac:dyDescent="0.25">
      <c r="A5375" s="7">
        <v>822640</v>
      </c>
      <c r="B5375" s="7">
        <f t="shared" si="249"/>
        <v>0</v>
      </c>
      <c r="C5375" s="7">
        <f t="shared" si="250"/>
        <v>1</v>
      </c>
      <c r="D5375" s="7">
        <f t="shared" si="251"/>
        <v>1</v>
      </c>
      <c r="E5375" s="7">
        <v>821885</v>
      </c>
      <c r="F5375" t="s">
        <v>139</v>
      </c>
      <c r="G5375" t="s">
        <v>143</v>
      </c>
      <c r="H5375" s="7">
        <v>2</v>
      </c>
      <c r="I5375" s="7" t="s">
        <v>148</v>
      </c>
      <c r="J5375" t="s">
        <v>11</v>
      </c>
      <c r="K5375">
        <v>61.4</v>
      </c>
      <c r="L5375">
        <v>1</v>
      </c>
      <c r="M5375">
        <v>183.2</v>
      </c>
      <c r="N5375">
        <v>1.9870000000000001</v>
      </c>
    </row>
    <row r="5376" spans="1:14" x14ac:dyDescent="0.25">
      <c r="A5376" s="7">
        <v>822641</v>
      </c>
      <c r="B5376" s="7">
        <f t="shared" si="249"/>
        <v>1</v>
      </c>
      <c r="C5376" s="7">
        <f t="shared" si="250"/>
        <v>0</v>
      </c>
      <c r="D5376" s="7">
        <f t="shared" si="251"/>
        <v>1</v>
      </c>
      <c r="E5376" s="7">
        <v>821885</v>
      </c>
      <c r="F5376" t="s">
        <v>139</v>
      </c>
      <c r="G5376" t="s">
        <v>143</v>
      </c>
      <c r="H5376" s="7">
        <v>2</v>
      </c>
      <c r="I5376" s="7" t="s">
        <v>148</v>
      </c>
      <c r="J5376" t="s">
        <v>11</v>
      </c>
      <c r="K5376">
        <v>39.299999999999997</v>
      </c>
      <c r="L5376">
        <v>1</v>
      </c>
      <c r="M5376">
        <v>142</v>
      </c>
      <c r="N5376">
        <v>1.9870000000000001</v>
      </c>
    </row>
    <row r="5377" spans="1:14" x14ac:dyDescent="0.25">
      <c r="A5377" s="7">
        <v>822641</v>
      </c>
      <c r="B5377" s="7">
        <f t="shared" si="249"/>
        <v>1</v>
      </c>
      <c r="C5377" s="7">
        <f t="shared" si="250"/>
        <v>1</v>
      </c>
      <c r="D5377" s="7">
        <f t="shared" si="251"/>
        <v>2</v>
      </c>
      <c r="E5377" s="7">
        <v>821885</v>
      </c>
      <c r="F5377" t="s">
        <v>139</v>
      </c>
      <c r="G5377" t="s">
        <v>143</v>
      </c>
      <c r="H5377" s="7">
        <v>2</v>
      </c>
      <c r="I5377" s="7" t="s">
        <v>148</v>
      </c>
      <c r="J5377" t="s">
        <v>11</v>
      </c>
      <c r="K5377">
        <v>39.299999999999997</v>
      </c>
      <c r="L5377">
        <v>1</v>
      </c>
      <c r="M5377">
        <v>142</v>
      </c>
      <c r="N5377">
        <v>1.9870000000000001</v>
      </c>
    </row>
    <row r="5378" spans="1:14" x14ac:dyDescent="0.25">
      <c r="A5378" s="7">
        <v>822641</v>
      </c>
      <c r="B5378" s="7">
        <f t="shared" si="249"/>
        <v>1</v>
      </c>
      <c r="C5378" s="7">
        <f t="shared" si="250"/>
        <v>1</v>
      </c>
      <c r="D5378" s="7">
        <f t="shared" si="251"/>
        <v>2</v>
      </c>
      <c r="E5378" s="7">
        <v>821885</v>
      </c>
      <c r="F5378" t="s">
        <v>139</v>
      </c>
      <c r="G5378" t="s">
        <v>143</v>
      </c>
      <c r="H5378" s="7">
        <v>2</v>
      </c>
      <c r="I5378" s="7" t="s">
        <v>148</v>
      </c>
      <c r="J5378" t="s">
        <v>11</v>
      </c>
      <c r="K5378">
        <v>39.299999999999997</v>
      </c>
      <c r="L5378">
        <v>1</v>
      </c>
      <c r="M5378">
        <v>142</v>
      </c>
      <c r="N5378">
        <v>1.9870000000000001</v>
      </c>
    </row>
    <row r="5379" spans="1:14" x14ac:dyDescent="0.25">
      <c r="A5379" s="7">
        <v>822641</v>
      </c>
      <c r="B5379" s="7">
        <f t="shared" ref="B5379:B5442" si="252">IF(A5379=A5380,1,0)</f>
        <v>0</v>
      </c>
      <c r="C5379" s="7">
        <f t="shared" ref="C5379:C5442" si="253">IF(A5379=A5378,1,0)</f>
        <v>1</v>
      </c>
      <c r="D5379" s="7">
        <f t="shared" ref="D5379:D5442" si="254">B5379+C5379</f>
        <v>1</v>
      </c>
      <c r="E5379" s="7">
        <v>821885</v>
      </c>
      <c r="F5379" t="s">
        <v>139</v>
      </c>
      <c r="G5379" t="s">
        <v>143</v>
      </c>
      <c r="H5379" s="7">
        <v>2</v>
      </c>
      <c r="I5379" s="7" t="s">
        <v>148</v>
      </c>
      <c r="J5379" t="s">
        <v>11</v>
      </c>
      <c r="K5379">
        <v>39.299999999999997</v>
      </c>
      <c r="L5379">
        <v>1</v>
      </c>
      <c r="M5379">
        <v>142</v>
      </c>
      <c r="N5379">
        <v>1.9870000000000001</v>
      </c>
    </row>
    <row r="5380" spans="1:14" x14ac:dyDescent="0.25">
      <c r="A5380" s="7">
        <v>822642</v>
      </c>
      <c r="B5380" s="7">
        <f t="shared" si="252"/>
        <v>1</v>
      </c>
      <c r="C5380" s="7">
        <f t="shared" si="253"/>
        <v>0</v>
      </c>
      <c r="D5380" s="7">
        <f t="shared" si="254"/>
        <v>1</v>
      </c>
      <c r="E5380" s="7">
        <v>821885</v>
      </c>
      <c r="F5380" t="s">
        <v>139</v>
      </c>
      <c r="G5380" t="s">
        <v>143</v>
      </c>
      <c r="H5380" s="7">
        <v>2</v>
      </c>
      <c r="I5380" s="7" t="s">
        <v>148</v>
      </c>
      <c r="J5380" t="s">
        <v>11</v>
      </c>
      <c r="K5380">
        <v>58.8</v>
      </c>
      <c r="L5380">
        <v>1</v>
      </c>
      <c r="M5380">
        <v>167.6</v>
      </c>
      <c r="N5380">
        <v>1.9870000000000001</v>
      </c>
    </row>
    <row r="5381" spans="1:14" x14ac:dyDescent="0.25">
      <c r="A5381" s="7">
        <v>822642</v>
      </c>
      <c r="B5381" s="7">
        <f t="shared" si="252"/>
        <v>1</v>
      </c>
      <c r="C5381" s="7">
        <f t="shared" si="253"/>
        <v>1</v>
      </c>
      <c r="D5381" s="7">
        <f t="shared" si="254"/>
        <v>2</v>
      </c>
      <c r="E5381" s="7">
        <v>821885</v>
      </c>
      <c r="F5381" t="s">
        <v>139</v>
      </c>
      <c r="G5381" t="s">
        <v>143</v>
      </c>
      <c r="H5381" s="7">
        <v>2</v>
      </c>
      <c r="I5381" s="7" t="s">
        <v>148</v>
      </c>
      <c r="J5381" t="s">
        <v>11</v>
      </c>
      <c r="K5381">
        <v>58.8</v>
      </c>
      <c r="L5381">
        <v>1</v>
      </c>
      <c r="M5381">
        <v>167.6</v>
      </c>
      <c r="N5381">
        <v>1.9870000000000001</v>
      </c>
    </row>
    <row r="5382" spans="1:14" x14ac:dyDescent="0.25">
      <c r="A5382" s="7">
        <v>822642</v>
      </c>
      <c r="B5382" s="7">
        <f t="shared" si="252"/>
        <v>1</v>
      </c>
      <c r="C5382" s="7">
        <f t="shared" si="253"/>
        <v>1</v>
      </c>
      <c r="D5382" s="7">
        <f t="shared" si="254"/>
        <v>2</v>
      </c>
      <c r="E5382" s="7">
        <v>821885</v>
      </c>
      <c r="F5382" t="s">
        <v>139</v>
      </c>
      <c r="G5382" t="s">
        <v>143</v>
      </c>
      <c r="H5382" s="7">
        <v>2</v>
      </c>
      <c r="I5382" s="7" t="s">
        <v>148</v>
      </c>
      <c r="J5382" t="s">
        <v>11</v>
      </c>
      <c r="K5382">
        <v>58.8</v>
      </c>
      <c r="L5382">
        <v>1</v>
      </c>
      <c r="M5382">
        <v>167.6</v>
      </c>
      <c r="N5382">
        <v>1.9870000000000001</v>
      </c>
    </row>
    <row r="5383" spans="1:14" x14ac:dyDescent="0.25">
      <c r="A5383" s="7">
        <v>822642</v>
      </c>
      <c r="B5383" s="7">
        <f t="shared" si="252"/>
        <v>0</v>
      </c>
      <c r="C5383" s="7">
        <f t="shared" si="253"/>
        <v>1</v>
      </c>
      <c r="D5383" s="7">
        <f t="shared" si="254"/>
        <v>1</v>
      </c>
      <c r="E5383" s="7">
        <v>821885</v>
      </c>
      <c r="F5383" t="s">
        <v>139</v>
      </c>
      <c r="G5383" t="s">
        <v>143</v>
      </c>
      <c r="H5383" s="7">
        <v>2</v>
      </c>
      <c r="I5383" s="7" t="s">
        <v>148</v>
      </c>
      <c r="J5383" t="s">
        <v>11</v>
      </c>
      <c r="K5383">
        <v>58.8</v>
      </c>
      <c r="L5383">
        <v>1</v>
      </c>
      <c r="M5383">
        <v>167.6</v>
      </c>
      <c r="N5383">
        <v>1.9870000000000001</v>
      </c>
    </row>
    <row r="5384" spans="1:14" x14ac:dyDescent="0.25">
      <c r="A5384" s="7">
        <v>822643</v>
      </c>
      <c r="B5384" s="7">
        <f t="shared" si="252"/>
        <v>1</v>
      </c>
      <c r="C5384" s="7">
        <f t="shared" si="253"/>
        <v>0</v>
      </c>
      <c r="D5384" s="7">
        <f t="shared" si="254"/>
        <v>1</v>
      </c>
      <c r="E5384" s="7">
        <v>821885</v>
      </c>
      <c r="F5384" t="s">
        <v>139</v>
      </c>
      <c r="G5384" t="s">
        <v>143</v>
      </c>
      <c r="H5384" s="7">
        <v>2</v>
      </c>
      <c r="I5384" s="7" t="s">
        <v>148</v>
      </c>
      <c r="J5384" t="s">
        <v>11</v>
      </c>
      <c r="K5384">
        <v>61.5</v>
      </c>
      <c r="L5384">
        <v>1</v>
      </c>
      <c r="M5384">
        <v>183.2</v>
      </c>
      <c r="N5384">
        <v>1.9870000000000001</v>
      </c>
    </row>
    <row r="5385" spans="1:14" x14ac:dyDescent="0.25">
      <c r="A5385" s="7">
        <v>822643</v>
      </c>
      <c r="B5385" s="7">
        <f t="shared" si="252"/>
        <v>1</v>
      </c>
      <c r="C5385" s="7">
        <f t="shared" si="253"/>
        <v>1</v>
      </c>
      <c r="D5385" s="7">
        <f t="shared" si="254"/>
        <v>2</v>
      </c>
      <c r="E5385" s="7">
        <v>821885</v>
      </c>
      <c r="F5385" t="s">
        <v>139</v>
      </c>
      <c r="G5385" t="s">
        <v>143</v>
      </c>
      <c r="H5385" s="7">
        <v>2</v>
      </c>
      <c r="I5385" s="7" t="s">
        <v>148</v>
      </c>
      <c r="J5385" t="s">
        <v>11</v>
      </c>
      <c r="K5385">
        <v>61.5</v>
      </c>
      <c r="L5385">
        <v>1</v>
      </c>
      <c r="M5385">
        <v>183.2</v>
      </c>
      <c r="N5385">
        <v>1.9870000000000001</v>
      </c>
    </row>
    <row r="5386" spans="1:14" x14ac:dyDescent="0.25">
      <c r="A5386" s="7">
        <v>822643</v>
      </c>
      <c r="B5386" s="7">
        <f t="shared" si="252"/>
        <v>1</v>
      </c>
      <c r="C5386" s="7">
        <f t="shared" si="253"/>
        <v>1</v>
      </c>
      <c r="D5386" s="7">
        <f t="shared" si="254"/>
        <v>2</v>
      </c>
      <c r="E5386" s="7">
        <v>821885</v>
      </c>
      <c r="F5386" t="s">
        <v>139</v>
      </c>
      <c r="G5386" t="s">
        <v>143</v>
      </c>
      <c r="H5386" s="7">
        <v>2</v>
      </c>
      <c r="I5386" s="7" t="s">
        <v>148</v>
      </c>
      <c r="J5386" t="s">
        <v>11</v>
      </c>
      <c r="K5386">
        <v>61.5</v>
      </c>
      <c r="L5386">
        <v>1</v>
      </c>
      <c r="M5386">
        <v>183.2</v>
      </c>
      <c r="N5386">
        <v>1.9870000000000001</v>
      </c>
    </row>
    <row r="5387" spans="1:14" x14ac:dyDescent="0.25">
      <c r="A5387" s="7">
        <v>822643</v>
      </c>
      <c r="B5387" s="7">
        <f t="shared" si="252"/>
        <v>0</v>
      </c>
      <c r="C5387" s="7">
        <f t="shared" si="253"/>
        <v>1</v>
      </c>
      <c r="D5387" s="7">
        <f t="shared" si="254"/>
        <v>1</v>
      </c>
      <c r="E5387" s="7">
        <v>821885</v>
      </c>
      <c r="F5387" t="s">
        <v>139</v>
      </c>
      <c r="G5387" t="s">
        <v>143</v>
      </c>
      <c r="H5387" s="7">
        <v>2</v>
      </c>
      <c r="I5387" s="7" t="s">
        <v>148</v>
      </c>
      <c r="J5387" t="s">
        <v>11</v>
      </c>
      <c r="K5387">
        <v>61.5</v>
      </c>
      <c r="L5387">
        <v>1</v>
      </c>
      <c r="M5387">
        <v>183.2</v>
      </c>
      <c r="N5387">
        <v>1.9870000000000001</v>
      </c>
    </row>
    <row r="5388" spans="1:14" x14ac:dyDescent="0.25">
      <c r="A5388" s="7">
        <v>822644</v>
      </c>
      <c r="B5388" s="7">
        <f t="shared" si="252"/>
        <v>1</v>
      </c>
      <c r="C5388" s="7">
        <f t="shared" si="253"/>
        <v>0</v>
      </c>
      <c r="D5388" s="7">
        <f t="shared" si="254"/>
        <v>1</v>
      </c>
      <c r="E5388" s="7">
        <v>821885</v>
      </c>
      <c r="F5388" t="s">
        <v>139</v>
      </c>
      <c r="G5388" t="s">
        <v>143</v>
      </c>
      <c r="H5388" s="7">
        <v>2</v>
      </c>
      <c r="I5388" s="7" t="s">
        <v>148</v>
      </c>
      <c r="J5388" t="s">
        <v>11</v>
      </c>
      <c r="K5388">
        <v>38.799999999999997</v>
      </c>
      <c r="L5388">
        <v>1</v>
      </c>
      <c r="M5388">
        <v>142</v>
      </c>
      <c r="N5388">
        <v>1.9870000000000001</v>
      </c>
    </row>
    <row r="5389" spans="1:14" x14ac:dyDescent="0.25">
      <c r="A5389" s="7">
        <v>822644</v>
      </c>
      <c r="B5389" s="7">
        <f t="shared" si="252"/>
        <v>1</v>
      </c>
      <c r="C5389" s="7">
        <f t="shared" si="253"/>
        <v>1</v>
      </c>
      <c r="D5389" s="7">
        <f t="shared" si="254"/>
        <v>2</v>
      </c>
      <c r="E5389" s="7">
        <v>821885</v>
      </c>
      <c r="F5389" t="s">
        <v>139</v>
      </c>
      <c r="G5389" t="s">
        <v>143</v>
      </c>
      <c r="H5389" s="7">
        <v>2</v>
      </c>
      <c r="I5389" s="7" t="s">
        <v>148</v>
      </c>
      <c r="J5389" t="s">
        <v>11</v>
      </c>
      <c r="K5389">
        <v>38.799999999999997</v>
      </c>
      <c r="L5389">
        <v>1</v>
      </c>
      <c r="M5389">
        <v>142</v>
      </c>
      <c r="N5389">
        <v>1.9870000000000001</v>
      </c>
    </row>
    <row r="5390" spans="1:14" x14ac:dyDescent="0.25">
      <c r="A5390" s="7">
        <v>822644</v>
      </c>
      <c r="B5390" s="7">
        <f t="shared" si="252"/>
        <v>1</v>
      </c>
      <c r="C5390" s="7">
        <f t="shared" si="253"/>
        <v>1</v>
      </c>
      <c r="D5390" s="7">
        <f t="shared" si="254"/>
        <v>2</v>
      </c>
      <c r="E5390" s="7">
        <v>821885</v>
      </c>
      <c r="F5390" t="s">
        <v>139</v>
      </c>
      <c r="G5390" t="s">
        <v>143</v>
      </c>
      <c r="H5390" s="7">
        <v>2</v>
      </c>
      <c r="I5390" s="7" t="s">
        <v>148</v>
      </c>
      <c r="J5390" t="s">
        <v>11</v>
      </c>
      <c r="K5390">
        <v>38.799999999999997</v>
      </c>
      <c r="L5390">
        <v>1</v>
      </c>
      <c r="M5390">
        <v>142</v>
      </c>
      <c r="N5390">
        <v>1.9870000000000001</v>
      </c>
    </row>
    <row r="5391" spans="1:14" x14ac:dyDescent="0.25">
      <c r="A5391" s="7">
        <v>822644</v>
      </c>
      <c r="B5391" s="7">
        <f t="shared" si="252"/>
        <v>0</v>
      </c>
      <c r="C5391" s="7">
        <f t="shared" si="253"/>
        <v>1</v>
      </c>
      <c r="D5391" s="7">
        <f t="shared" si="254"/>
        <v>1</v>
      </c>
      <c r="E5391" s="7">
        <v>821885</v>
      </c>
      <c r="F5391" t="s">
        <v>139</v>
      </c>
      <c r="G5391" t="s">
        <v>143</v>
      </c>
      <c r="H5391" s="7">
        <v>2</v>
      </c>
      <c r="I5391" s="7" t="s">
        <v>148</v>
      </c>
      <c r="J5391" t="s">
        <v>11</v>
      </c>
      <c r="K5391">
        <v>38.799999999999997</v>
      </c>
      <c r="L5391">
        <v>1</v>
      </c>
      <c r="M5391">
        <v>142</v>
      </c>
      <c r="N5391">
        <v>1.9870000000000001</v>
      </c>
    </row>
    <row r="5392" spans="1:14" x14ac:dyDescent="0.25">
      <c r="A5392" s="7">
        <v>822645</v>
      </c>
      <c r="B5392" s="7">
        <f t="shared" si="252"/>
        <v>1</v>
      </c>
      <c r="C5392" s="7">
        <f t="shared" si="253"/>
        <v>0</v>
      </c>
      <c r="D5392" s="7">
        <f t="shared" si="254"/>
        <v>1</v>
      </c>
      <c r="E5392" s="7">
        <v>821885</v>
      </c>
      <c r="F5392" t="s">
        <v>139</v>
      </c>
      <c r="G5392" t="s">
        <v>143</v>
      </c>
      <c r="H5392" s="7">
        <v>2</v>
      </c>
      <c r="I5392" s="7" t="s">
        <v>148</v>
      </c>
      <c r="J5392" t="s">
        <v>11</v>
      </c>
      <c r="K5392">
        <v>58.7</v>
      </c>
      <c r="L5392">
        <v>1</v>
      </c>
      <c r="M5392">
        <v>167.6</v>
      </c>
      <c r="N5392">
        <v>1.9870000000000001</v>
      </c>
    </row>
    <row r="5393" spans="1:14" x14ac:dyDescent="0.25">
      <c r="A5393" s="7">
        <v>822645</v>
      </c>
      <c r="B5393" s="7">
        <f t="shared" si="252"/>
        <v>1</v>
      </c>
      <c r="C5393" s="7">
        <f t="shared" si="253"/>
        <v>1</v>
      </c>
      <c r="D5393" s="7">
        <f t="shared" si="254"/>
        <v>2</v>
      </c>
      <c r="E5393" s="7">
        <v>821885</v>
      </c>
      <c r="F5393" t="s">
        <v>139</v>
      </c>
      <c r="G5393" t="s">
        <v>143</v>
      </c>
      <c r="H5393" s="7">
        <v>2</v>
      </c>
      <c r="I5393" s="7" t="s">
        <v>148</v>
      </c>
      <c r="J5393" t="s">
        <v>11</v>
      </c>
      <c r="K5393">
        <v>58.7</v>
      </c>
      <c r="L5393">
        <v>1</v>
      </c>
      <c r="M5393">
        <v>167.6</v>
      </c>
      <c r="N5393">
        <v>1.9870000000000001</v>
      </c>
    </row>
    <row r="5394" spans="1:14" x14ac:dyDescent="0.25">
      <c r="A5394" s="7">
        <v>822645</v>
      </c>
      <c r="B5394" s="7">
        <f t="shared" si="252"/>
        <v>1</v>
      </c>
      <c r="C5394" s="7">
        <f t="shared" si="253"/>
        <v>1</v>
      </c>
      <c r="D5394" s="7">
        <f t="shared" si="254"/>
        <v>2</v>
      </c>
      <c r="E5394" s="7">
        <v>821885</v>
      </c>
      <c r="F5394" t="s">
        <v>139</v>
      </c>
      <c r="G5394" t="s">
        <v>143</v>
      </c>
      <c r="H5394" s="7">
        <v>2</v>
      </c>
      <c r="I5394" s="7" t="s">
        <v>148</v>
      </c>
      <c r="J5394" t="s">
        <v>11</v>
      </c>
      <c r="K5394">
        <v>58.7</v>
      </c>
      <c r="L5394">
        <v>1</v>
      </c>
      <c r="M5394">
        <v>167.6</v>
      </c>
      <c r="N5394">
        <v>1.9870000000000001</v>
      </c>
    </row>
    <row r="5395" spans="1:14" x14ac:dyDescent="0.25">
      <c r="A5395" s="7">
        <v>822645</v>
      </c>
      <c r="B5395" s="7">
        <f t="shared" si="252"/>
        <v>0</v>
      </c>
      <c r="C5395" s="7">
        <f t="shared" si="253"/>
        <v>1</v>
      </c>
      <c r="D5395" s="7">
        <f t="shared" si="254"/>
        <v>1</v>
      </c>
      <c r="E5395" s="7">
        <v>821885</v>
      </c>
      <c r="F5395" t="s">
        <v>139</v>
      </c>
      <c r="G5395" t="s">
        <v>143</v>
      </c>
      <c r="H5395" s="7">
        <v>2</v>
      </c>
      <c r="I5395" s="7" t="s">
        <v>148</v>
      </c>
      <c r="J5395" t="s">
        <v>11</v>
      </c>
      <c r="K5395">
        <v>58.7</v>
      </c>
      <c r="L5395">
        <v>1</v>
      </c>
      <c r="M5395">
        <v>167.6</v>
      </c>
      <c r="N5395">
        <v>1.9870000000000001</v>
      </c>
    </row>
    <row r="5396" spans="1:14" x14ac:dyDescent="0.25">
      <c r="A5396" s="7">
        <v>822646</v>
      </c>
      <c r="B5396" s="7">
        <f t="shared" si="252"/>
        <v>1</v>
      </c>
      <c r="C5396" s="7">
        <f t="shared" si="253"/>
        <v>0</v>
      </c>
      <c r="D5396" s="7">
        <f t="shared" si="254"/>
        <v>1</v>
      </c>
      <c r="E5396" s="7">
        <v>821885</v>
      </c>
      <c r="F5396" t="s">
        <v>139</v>
      </c>
      <c r="G5396" t="s">
        <v>143</v>
      </c>
      <c r="H5396" s="7">
        <v>2</v>
      </c>
      <c r="I5396" s="7" t="s">
        <v>148</v>
      </c>
      <c r="J5396" t="s">
        <v>11</v>
      </c>
      <c r="K5396">
        <v>45.2</v>
      </c>
      <c r="L5396">
        <v>3</v>
      </c>
      <c r="M5396">
        <v>80.400000000000006</v>
      </c>
      <c r="N5396">
        <v>1.9870000000000001</v>
      </c>
    </row>
    <row r="5397" spans="1:14" x14ac:dyDescent="0.25">
      <c r="A5397" s="7">
        <v>822646</v>
      </c>
      <c r="B5397" s="7">
        <f t="shared" si="252"/>
        <v>1</v>
      </c>
      <c r="C5397" s="7">
        <f t="shared" si="253"/>
        <v>1</v>
      </c>
      <c r="D5397" s="7">
        <f t="shared" si="254"/>
        <v>2</v>
      </c>
      <c r="E5397" s="7">
        <v>821885</v>
      </c>
      <c r="F5397" t="s">
        <v>139</v>
      </c>
      <c r="G5397" t="s">
        <v>143</v>
      </c>
      <c r="H5397" s="7">
        <v>2</v>
      </c>
      <c r="I5397" s="7" t="s">
        <v>148</v>
      </c>
      <c r="J5397" t="s">
        <v>11</v>
      </c>
      <c r="K5397">
        <v>45.2</v>
      </c>
      <c r="L5397">
        <v>3</v>
      </c>
      <c r="M5397">
        <v>80.400000000000006</v>
      </c>
      <c r="N5397">
        <v>1.9870000000000001</v>
      </c>
    </row>
    <row r="5398" spans="1:14" x14ac:dyDescent="0.25">
      <c r="A5398" s="7">
        <v>822646</v>
      </c>
      <c r="B5398" s="7">
        <f t="shared" si="252"/>
        <v>1</v>
      </c>
      <c r="C5398" s="7">
        <f t="shared" si="253"/>
        <v>1</v>
      </c>
      <c r="D5398" s="7">
        <f t="shared" si="254"/>
        <v>2</v>
      </c>
      <c r="E5398" s="7">
        <v>821885</v>
      </c>
      <c r="F5398" t="s">
        <v>139</v>
      </c>
      <c r="G5398" t="s">
        <v>143</v>
      </c>
      <c r="H5398" s="7">
        <v>2</v>
      </c>
      <c r="I5398" s="7" t="s">
        <v>148</v>
      </c>
      <c r="J5398" t="s">
        <v>11</v>
      </c>
      <c r="K5398">
        <v>45.2</v>
      </c>
      <c r="L5398">
        <v>3</v>
      </c>
      <c r="M5398">
        <v>80.400000000000006</v>
      </c>
      <c r="N5398">
        <v>1.9870000000000001</v>
      </c>
    </row>
    <row r="5399" spans="1:14" x14ac:dyDescent="0.25">
      <c r="A5399" s="7">
        <v>822646</v>
      </c>
      <c r="B5399" s="7">
        <f t="shared" si="252"/>
        <v>0</v>
      </c>
      <c r="C5399" s="7">
        <f t="shared" si="253"/>
        <v>1</v>
      </c>
      <c r="D5399" s="7">
        <f t="shared" si="254"/>
        <v>1</v>
      </c>
      <c r="E5399" s="7">
        <v>821885</v>
      </c>
      <c r="F5399" t="s">
        <v>139</v>
      </c>
      <c r="G5399" t="s">
        <v>143</v>
      </c>
      <c r="H5399" s="7">
        <v>2</v>
      </c>
      <c r="I5399" s="7" t="s">
        <v>148</v>
      </c>
      <c r="J5399" t="s">
        <v>11</v>
      </c>
      <c r="K5399">
        <v>45.2</v>
      </c>
      <c r="L5399">
        <v>3</v>
      </c>
      <c r="M5399">
        <v>80.400000000000006</v>
      </c>
      <c r="N5399">
        <v>1.9870000000000001</v>
      </c>
    </row>
    <row r="5400" spans="1:14" x14ac:dyDescent="0.25">
      <c r="A5400" s="7">
        <v>822647</v>
      </c>
      <c r="B5400" s="7">
        <f t="shared" si="252"/>
        <v>1</v>
      </c>
      <c r="C5400" s="7">
        <f t="shared" si="253"/>
        <v>0</v>
      </c>
      <c r="D5400" s="7">
        <f t="shared" si="254"/>
        <v>1</v>
      </c>
      <c r="E5400" s="7">
        <v>821885</v>
      </c>
      <c r="F5400" t="s">
        <v>139</v>
      </c>
      <c r="G5400" t="s">
        <v>143</v>
      </c>
      <c r="H5400" s="7">
        <v>2</v>
      </c>
      <c r="I5400" s="7" t="s">
        <v>148</v>
      </c>
      <c r="J5400" t="s">
        <v>11</v>
      </c>
      <c r="K5400">
        <v>47.4</v>
      </c>
      <c r="L5400">
        <v>1</v>
      </c>
      <c r="M5400">
        <v>167.6</v>
      </c>
      <c r="N5400">
        <v>1.9870000000000001</v>
      </c>
    </row>
    <row r="5401" spans="1:14" x14ac:dyDescent="0.25">
      <c r="A5401" s="7">
        <v>822647</v>
      </c>
      <c r="B5401" s="7">
        <f t="shared" si="252"/>
        <v>1</v>
      </c>
      <c r="C5401" s="7">
        <f t="shared" si="253"/>
        <v>1</v>
      </c>
      <c r="D5401" s="7">
        <f t="shared" si="254"/>
        <v>2</v>
      </c>
      <c r="E5401" s="7">
        <v>821885</v>
      </c>
      <c r="F5401" t="s">
        <v>139</v>
      </c>
      <c r="G5401" t="s">
        <v>143</v>
      </c>
      <c r="H5401" s="7">
        <v>2</v>
      </c>
      <c r="I5401" s="7" t="s">
        <v>148</v>
      </c>
      <c r="J5401" t="s">
        <v>11</v>
      </c>
      <c r="K5401">
        <v>47.4</v>
      </c>
      <c r="L5401">
        <v>1</v>
      </c>
      <c r="M5401">
        <v>167.6</v>
      </c>
      <c r="N5401">
        <v>1.9870000000000001</v>
      </c>
    </row>
    <row r="5402" spans="1:14" x14ac:dyDescent="0.25">
      <c r="A5402" s="7">
        <v>822647</v>
      </c>
      <c r="B5402" s="7">
        <f t="shared" si="252"/>
        <v>1</v>
      </c>
      <c r="C5402" s="7">
        <f t="shared" si="253"/>
        <v>1</v>
      </c>
      <c r="D5402" s="7">
        <f t="shared" si="254"/>
        <v>2</v>
      </c>
      <c r="E5402" s="7">
        <v>821885</v>
      </c>
      <c r="F5402" t="s">
        <v>139</v>
      </c>
      <c r="G5402" t="s">
        <v>143</v>
      </c>
      <c r="H5402" s="7">
        <v>2</v>
      </c>
      <c r="I5402" s="7" t="s">
        <v>148</v>
      </c>
      <c r="J5402" t="s">
        <v>11</v>
      </c>
      <c r="K5402">
        <v>47.4</v>
      </c>
      <c r="L5402">
        <v>1</v>
      </c>
      <c r="M5402">
        <v>167.6</v>
      </c>
      <c r="N5402">
        <v>1.9870000000000001</v>
      </c>
    </row>
    <row r="5403" spans="1:14" x14ac:dyDescent="0.25">
      <c r="A5403" s="7">
        <v>822647</v>
      </c>
      <c r="B5403" s="7">
        <f t="shared" si="252"/>
        <v>0</v>
      </c>
      <c r="C5403" s="7">
        <f t="shared" si="253"/>
        <v>1</v>
      </c>
      <c r="D5403" s="7">
        <f t="shared" si="254"/>
        <v>1</v>
      </c>
      <c r="E5403" s="7">
        <v>821885</v>
      </c>
      <c r="F5403" t="s">
        <v>139</v>
      </c>
      <c r="G5403" t="s">
        <v>143</v>
      </c>
      <c r="H5403" s="7">
        <v>2</v>
      </c>
      <c r="I5403" s="7" t="s">
        <v>148</v>
      </c>
      <c r="J5403" t="s">
        <v>11</v>
      </c>
      <c r="K5403">
        <v>47.4</v>
      </c>
      <c r="L5403">
        <v>1</v>
      </c>
      <c r="M5403">
        <v>167.6</v>
      </c>
      <c r="N5403">
        <v>1.9870000000000001</v>
      </c>
    </row>
    <row r="5404" spans="1:14" x14ac:dyDescent="0.25">
      <c r="A5404" s="7">
        <v>822648</v>
      </c>
      <c r="B5404" s="7">
        <f t="shared" si="252"/>
        <v>1</v>
      </c>
      <c r="C5404" s="7">
        <f t="shared" si="253"/>
        <v>0</v>
      </c>
      <c r="D5404" s="7">
        <f t="shared" si="254"/>
        <v>1</v>
      </c>
      <c r="E5404" s="7">
        <v>821885</v>
      </c>
      <c r="F5404" t="s">
        <v>139</v>
      </c>
      <c r="G5404" t="s">
        <v>143</v>
      </c>
      <c r="H5404" s="7">
        <v>2</v>
      </c>
      <c r="I5404" s="7" t="s">
        <v>148</v>
      </c>
      <c r="J5404" t="s">
        <v>11</v>
      </c>
      <c r="K5404">
        <v>47.3</v>
      </c>
      <c r="L5404">
        <v>2</v>
      </c>
      <c r="M5404">
        <v>103.9</v>
      </c>
      <c r="N5404">
        <v>1.9870000000000001</v>
      </c>
    </row>
    <row r="5405" spans="1:14" x14ac:dyDescent="0.25">
      <c r="A5405" s="7">
        <v>822648</v>
      </c>
      <c r="B5405" s="7">
        <f t="shared" si="252"/>
        <v>1</v>
      </c>
      <c r="C5405" s="7">
        <f t="shared" si="253"/>
        <v>1</v>
      </c>
      <c r="D5405" s="7">
        <f t="shared" si="254"/>
        <v>2</v>
      </c>
      <c r="E5405" s="7">
        <v>821885</v>
      </c>
      <c r="F5405" t="s">
        <v>139</v>
      </c>
      <c r="G5405" t="s">
        <v>143</v>
      </c>
      <c r="H5405" s="7">
        <v>2</v>
      </c>
      <c r="I5405" s="7" t="s">
        <v>148</v>
      </c>
      <c r="J5405" t="s">
        <v>11</v>
      </c>
      <c r="K5405">
        <v>47.3</v>
      </c>
      <c r="L5405">
        <v>2</v>
      </c>
      <c r="M5405">
        <v>103.9</v>
      </c>
      <c r="N5405">
        <v>1.9870000000000001</v>
      </c>
    </row>
    <row r="5406" spans="1:14" x14ac:dyDescent="0.25">
      <c r="A5406" s="7">
        <v>822648</v>
      </c>
      <c r="B5406" s="7">
        <f t="shared" si="252"/>
        <v>1</v>
      </c>
      <c r="C5406" s="7">
        <f t="shared" si="253"/>
        <v>1</v>
      </c>
      <c r="D5406" s="7">
        <f t="shared" si="254"/>
        <v>2</v>
      </c>
      <c r="E5406" s="7">
        <v>821885</v>
      </c>
      <c r="F5406" t="s">
        <v>139</v>
      </c>
      <c r="G5406" t="s">
        <v>143</v>
      </c>
      <c r="H5406" s="7">
        <v>2</v>
      </c>
      <c r="I5406" s="7" t="s">
        <v>148</v>
      </c>
      <c r="J5406" t="s">
        <v>11</v>
      </c>
      <c r="K5406">
        <v>47.3</v>
      </c>
      <c r="L5406">
        <v>2</v>
      </c>
      <c r="M5406">
        <v>103.9</v>
      </c>
      <c r="N5406">
        <v>1.9870000000000001</v>
      </c>
    </row>
    <row r="5407" spans="1:14" x14ac:dyDescent="0.25">
      <c r="A5407" s="7">
        <v>822648</v>
      </c>
      <c r="B5407" s="7">
        <f t="shared" si="252"/>
        <v>0</v>
      </c>
      <c r="C5407" s="7">
        <f t="shared" si="253"/>
        <v>1</v>
      </c>
      <c r="D5407" s="7">
        <f t="shared" si="254"/>
        <v>1</v>
      </c>
      <c r="E5407" s="7">
        <v>821885</v>
      </c>
      <c r="F5407" t="s">
        <v>139</v>
      </c>
      <c r="G5407" t="s">
        <v>143</v>
      </c>
      <c r="H5407" s="7">
        <v>2</v>
      </c>
      <c r="I5407" s="7" t="s">
        <v>148</v>
      </c>
      <c r="J5407" t="s">
        <v>11</v>
      </c>
      <c r="K5407">
        <v>47.3</v>
      </c>
      <c r="L5407">
        <v>2</v>
      </c>
      <c r="M5407">
        <v>103.9</v>
      </c>
      <c r="N5407">
        <v>1.9870000000000001</v>
      </c>
    </row>
    <row r="5408" spans="1:14" x14ac:dyDescent="0.25">
      <c r="A5408" s="7">
        <v>822649</v>
      </c>
      <c r="B5408" s="7">
        <f t="shared" si="252"/>
        <v>1</v>
      </c>
      <c r="C5408" s="7">
        <f t="shared" si="253"/>
        <v>0</v>
      </c>
      <c r="D5408" s="7">
        <f t="shared" si="254"/>
        <v>1</v>
      </c>
      <c r="E5408" s="7">
        <v>821885</v>
      </c>
      <c r="F5408" t="s">
        <v>139</v>
      </c>
      <c r="G5408" t="s">
        <v>143</v>
      </c>
      <c r="H5408" s="7">
        <v>2</v>
      </c>
      <c r="I5408" s="7" t="s">
        <v>148</v>
      </c>
      <c r="J5408" t="s">
        <v>11</v>
      </c>
      <c r="K5408">
        <v>44.5</v>
      </c>
      <c r="L5408">
        <v>1</v>
      </c>
      <c r="M5408">
        <v>167.6</v>
      </c>
      <c r="N5408">
        <v>1.9870000000000001</v>
      </c>
    </row>
    <row r="5409" spans="1:14" x14ac:dyDescent="0.25">
      <c r="A5409" s="7">
        <v>822649</v>
      </c>
      <c r="B5409" s="7">
        <f t="shared" si="252"/>
        <v>1</v>
      </c>
      <c r="C5409" s="7">
        <f t="shared" si="253"/>
        <v>1</v>
      </c>
      <c r="D5409" s="7">
        <f t="shared" si="254"/>
        <v>2</v>
      </c>
      <c r="E5409" s="7">
        <v>821885</v>
      </c>
      <c r="F5409" t="s">
        <v>139</v>
      </c>
      <c r="G5409" t="s">
        <v>143</v>
      </c>
      <c r="H5409" s="7">
        <v>2</v>
      </c>
      <c r="I5409" s="7" t="s">
        <v>148</v>
      </c>
      <c r="J5409" t="s">
        <v>11</v>
      </c>
      <c r="K5409">
        <v>44.5</v>
      </c>
      <c r="L5409">
        <v>1</v>
      </c>
      <c r="M5409">
        <v>167.6</v>
      </c>
      <c r="N5409">
        <v>1.9870000000000001</v>
      </c>
    </row>
    <row r="5410" spans="1:14" x14ac:dyDescent="0.25">
      <c r="A5410" s="7">
        <v>822649</v>
      </c>
      <c r="B5410" s="7">
        <f t="shared" si="252"/>
        <v>1</v>
      </c>
      <c r="C5410" s="7">
        <f t="shared" si="253"/>
        <v>1</v>
      </c>
      <c r="D5410" s="7">
        <f t="shared" si="254"/>
        <v>2</v>
      </c>
      <c r="E5410" s="7">
        <v>821885</v>
      </c>
      <c r="F5410" t="s">
        <v>139</v>
      </c>
      <c r="G5410" t="s">
        <v>143</v>
      </c>
      <c r="H5410" s="7">
        <v>2</v>
      </c>
      <c r="I5410" s="7" t="s">
        <v>148</v>
      </c>
      <c r="J5410" t="s">
        <v>11</v>
      </c>
      <c r="K5410">
        <v>44.5</v>
      </c>
      <c r="L5410">
        <v>1</v>
      </c>
      <c r="M5410">
        <v>167.6</v>
      </c>
      <c r="N5410">
        <v>1.9870000000000001</v>
      </c>
    </row>
    <row r="5411" spans="1:14" x14ac:dyDescent="0.25">
      <c r="A5411" s="7">
        <v>822649</v>
      </c>
      <c r="B5411" s="7">
        <f t="shared" si="252"/>
        <v>0</v>
      </c>
      <c r="C5411" s="7">
        <f t="shared" si="253"/>
        <v>1</v>
      </c>
      <c r="D5411" s="7">
        <f t="shared" si="254"/>
        <v>1</v>
      </c>
      <c r="E5411" s="7">
        <v>821885</v>
      </c>
      <c r="F5411" t="s">
        <v>139</v>
      </c>
      <c r="G5411" t="s">
        <v>143</v>
      </c>
      <c r="H5411" s="7">
        <v>2</v>
      </c>
      <c r="I5411" s="7" t="s">
        <v>148</v>
      </c>
      <c r="J5411" t="s">
        <v>11</v>
      </c>
      <c r="K5411">
        <v>44.5</v>
      </c>
      <c r="L5411">
        <v>1</v>
      </c>
      <c r="M5411">
        <v>167.6</v>
      </c>
      <c r="N5411">
        <v>1.9870000000000001</v>
      </c>
    </row>
    <row r="5412" spans="1:14" x14ac:dyDescent="0.25">
      <c r="A5412" s="7">
        <v>822650</v>
      </c>
      <c r="B5412" s="7">
        <f t="shared" si="252"/>
        <v>1</v>
      </c>
      <c r="C5412" s="7">
        <f t="shared" si="253"/>
        <v>0</v>
      </c>
      <c r="D5412" s="7">
        <f t="shared" si="254"/>
        <v>1</v>
      </c>
      <c r="E5412" s="7">
        <v>821885</v>
      </c>
      <c r="F5412" t="s">
        <v>139</v>
      </c>
      <c r="G5412" t="s">
        <v>143</v>
      </c>
      <c r="H5412" s="7">
        <v>2</v>
      </c>
      <c r="I5412" s="7" t="s">
        <v>148</v>
      </c>
      <c r="J5412" t="s">
        <v>11</v>
      </c>
      <c r="K5412">
        <v>45.3</v>
      </c>
      <c r="L5412">
        <v>4</v>
      </c>
      <c r="M5412">
        <v>65.3</v>
      </c>
      <c r="N5412">
        <v>1.9870000000000001</v>
      </c>
    </row>
    <row r="5413" spans="1:14" x14ac:dyDescent="0.25">
      <c r="A5413" s="7">
        <v>822650</v>
      </c>
      <c r="B5413" s="7">
        <f t="shared" si="252"/>
        <v>1</v>
      </c>
      <c r="C5413" s="7">
        <f t="shared" si="253"/>
        <v>1</v>
      </c>
      <c r="D5413" s="7">
        <f t="shared" si="254"/>
        <v>2</v>
      </c>
      <c r="E5413" s="7">
        <v>821885</v>
      </c>
      <c r="F5413" t="s">
        <v>139</v>
      </c>
      <c r="G5413" t="s">
        <v>143</v>
      </c>
      <c r="H5413" s="7">
        <v>2</v>
      </c>
      <c r="I5413" s="7" t="s">
        <v>148</v>
      </c>
      <c r="J5413" t="s">
        <v>11</v>
      </c>
      <c r="K5413">
        <v>45.3</v>
      </c>
      <c r="L5413">
        <v>4</v>
      </c>
      <c r="M5413">
        <v>65.3</v>
      </c>
      <c r="N5413">
        <v>1.9870000000000001</v>
      </c>
    </row>
    <row r="5414" spans="1:14" x14ac:dyDescent="0.25">
      <c r="A5414" s="7">
        <v>822650</v>
      </c>
      <c r="B5414" s="7">
        <f t="shared" si="252"/>
        <v>1</v>
      </c>
      <c r="C5414" s="7">
        <f t="shared" si="253"/>
        <v>1</v>
      </c>
      <c r="D5414" s="7">
        <f t="shared" si="254"/>
        <v>2</v>
      </c>
      <c r="E5414" s="7">
        <v>821885</v>
      </c>
      <c r="F5414" t="s">
        <v>139</v>
      </c>
      <c r="G5414" t="s">
        <v>143</v>
      </c>
      <c r="H5414" s="7">
        <v>2</v>
      </c>
      <c r="I5414" s="7" t="s">
        <v>148</v>
      </c>
      <c r="J5414" t="s">
        <v>11</v>
      </c>
      <c r="K5414">
        <v>45.3</v>
      </c>
      <c r="L5414">
        <v>4</v>
      </c>
      <c r="M5414">
        <v>65.3</v>
      </c>
      <c r="N5414">
        <v>1.9870000000000001</v>
      </c>
    </row>
    <row r="5415" spans="1:14" x14ac:dyDescent="0.25">
      <c r="A5415" s="7">
        <v>822650</v>
      </c>
      <c r="B5415" s="7">
        <f t="shared" si="252"/>
        <v>0</v>
      </c>
      <c r="C5415" s="7">
        <f t="shared" si="253"/>
        <v>1</v>
      </c>
      <c r="D5415" s="7">
        <f t="shared" si="254"/>
        <v>1</v>
      </c>
      <c r="E5415" s="7">
        <v>821885</v>
      </c>
      <c r="F5415" t="s">
        <v>139</v>
      </c>
      <c r="G5415" t="s">
        <v>143</v>
      </c>
      <c r="H5415" s="7">
        <v>2</v>
      </c>
      <c r="I5415" s="7" t="s">
        <v>148</v>
      </c>
      <c r="J5415" t="s">
        <v>11</v>
      </c>
      <c r="K5415">
        <v>45.3</v>
      </c>
      <c r="L5415">
        <v>4</v>
      </c>
      <c r="M5415">
        <v>65.3</v>
      </c>
      <c r="N5415">
        <v>1.9870000000000001</v>
      </c>
    </row>
    <row r="5416" spans="1:14" x14ac:dyDescent="0.25">
      <c r="A5416" s="7">
        <v>822653</v>
      </c>
      <c r="B5416" s="7">
        <f t="shared" si="252"/>
        <v>1</v>
      </c>
      <c r="C5416" s="7">
        <f t="shared" si="253"/>
        <v>0</v>
      </c>
      <c r="D5416" s="7">
        <f t="shared" si="254"/>
        <v>1</v>
      </c>
      <c r="E5416" s="7">
        <v>821885</v>
      </c>
      <c r="F5416" t="s">
        <v>139</v>
      </c>
      <c r="G5416" t="s">
        <v>143</v>
      </c>
      <c r="H5416" s="7">
        <v>2</v>
      </c>
      <c r="I5416" s="7" t="s">
        <v>148</v>
      </c>
      <c r="J5416" t="s">
        <v>11</v>
      </c>
      <c r="K5416">
        <v>45.3</v>
      </c>
      <c r="L5416">
        <v>3</v>
      </c>
      <c r="M5416">
        <v>80.400000000000006</v>
      </c>
      <c r="N5416">
        <v>1.9870000000000001</v>
      </c>
    </row>
    <row r="5417" spans="1:14" x14ac:dyDescent="0.25">
      <c r="A5417" s="7">
        <v>822653</v>
      </c>
      <c r="B5417" s="7">
        <f t="shared" si="252"/>
        <v>1</v>
      </c>
      <c r="C5417" s="7">
        <f t="shared" si="253"/>
        <v>1</v>
      </c>
      <c r="D5417" s="7">
        <f t="shared" si="254"/>
        <v>2</v>
      </c>
      <c r="E5417" s="7">
        <v>821885</v>
      </c>
      <c r="F5417" t="s">
        <v>139</v>
      </c>
      <c r="G5417" t="s">
        <v>143</v>
      </c>
      <c r="H5417" s="7">
        <v>2</v>
      </c>
      <c r="I5417" s="7" t="s">
        <v>148</v>
      </c>
      <c r="J5417" t="s">
        <v>11</v>
      </c>
      <c r="K5417">
        <v>45.3</v>
      </c>
      <c r="L5417">
        <v>3</v>
      </c>
      <c r="M5417">
        <v>80.400000000000006</v>
      </c>
      <c r="N5417">
        <v>1.9870000000000001</v>
      </c>
    </row>
    <row r="5418" spans="1:14" x14ac:dyDescent="0.25">
      <c r="A5418" s="7">
        <v>822653</v>
      </c>
      <c r="B5418" s="7">
        <f t="shared" si="252"/>
        <v>1</v>
      </c>
      <c r="C5418" s="7">
        <f t="shared" si="253"/>
        <v>1</v>
      </c>
      <c r="D5418" s="7">
        <f t="shared" si="254"/>
        <v>2</v>
      </c>
      <c r="E5418" s="7">
        <v>821885</v>
      </c>
      <c r="F5418" t="s">
        <v>139</v>
      </c>
      <c r="G5418" t="s">
        <v>143</v>
      </c>
      <c r="H5418" s="7">
        <v>2</v>
      </c>
      <c r="I5418" s="7" t="s">
        <v>148</v>
      </c>
      <c r="J5418" t="s">
        <v>11</v>
      </c>
      <c r="K5418">
        <v>45.3</v>
      </c>
      <c r="L5418">
        <v>3</v>
      </c>
      <c r="M5418">
        <v>80.400000000000006</v>
      </c>
      <c r="N5418">
        <v>1.9870000000000001</v>
      </c>
    </row>
    <row r="5419" spans="1:14" x14ac:dyDescent="0.25">
      <c r="A5419" s="7">
        <v>822653</v>
      </c>
      <c r="B5419" s="7">
        <f t="shared" si="252"/>
        <v>0</v>
      </c>
      <c r="C5419" s="7">
        <f t="shared" si="253"/>
        <v>1</v>
      </c>
      <c r="D5419" s="7">
        <f t="shared" si="254"/>
        <v>1</v>
      </c>
      <c r="E5419" s="7">
        <v>821885</v>
      </c>
      <c r="F5419" t="s">
        <v>139</v>
      </c>
      <c r="G5419" t="s">
        <v>143</v>
      </c>
      <c r="H5419" s="7">
        <v>2</v>
      </c>
      <c r="I5419" s="7" t="s">
        <v>148</v>
      </c>
      <c r="J5419" t="s">
        <v>11</v>
      </c>
      <c r="K5419">
        <v>45.3</v>
      </c>
      <c r="L5419">
        <v>3</v>
      </c>
      <c r="M5419">
        <v>80.400000000000006</v>
      </c>
      <c r="N5419">
        <v>1.9870000000000001</v>
      </c>
    </row>
    <row r="5420" spans="1:14" x14ac:dyDescent="0.25">
      <c r="A5420" s="7">
        <v>822654</v>
      </c>
      <c r="B5420" s="7">
        <f t="shared" si="252"/>
        <v>1</v>
      </c>
      <c r="C5420" s="7">
        <f t="shared" si="253"/>
        <v>0</v>
      </c>
      <c r="D5420" s="7">
        <f t="shared" si="254"/>
        <v>1</v>
      </c>
      <c r="E5420" s="7">
        <v>821885</v>
      </c>
      <c r="F5420" t="s">
        <v>139</v>
      </c>
      <c r="G5420" t="s">
        <v>143</v>
      </c>
      <c r="H5420" s="7">
        <v>2</v>
      </c>
      <c r="I5420" s="7" t="s">
        <v>148</v>
      </c>
      <c r="J5420" t="s">
        <v>11</v>
      </c>
      <c r="K5420">
        <v>45.5</v>
      </c>
      <c r="L5420">
        <v>3</v>
      </c>
      <c r="M5420">
        <v>80.400000000000006</v>
      </c>
      <c r="N5420">
        <v>1.9870000000000001</v>
      </c>
    </row>
    <row r="5421" spans="1:14" x14ac:dyDescent="0.25">
      <c r="A5421" s="7">
        <v>822654</v>
      </c>
      <c r="B5421" s="7">
        <f t="shared" si="252"/>
        <v>1</v>
      </c>
      <c r="C5421" s="7">
        <f t="shared" si="253"/>
        <v>1</v>
      </c>
      <c r="D5421" s="7">
        <f t="shared" si="254"/>
        <v>2</v>
      </c>
      <c r="E5421" s="7">
        <v>821885</v>
      </c>
      <c r="F5421" t="s">
        <v>139</v>
      </c>
      <c r="G5421" t="s">
        <v>143</v>
      </c>
      <c r="H5421" s="7">
        <v>2</v>
      </c>
      <c r="I5421" s="7" t="s">
        <v>148</v>
      </c>
      <c r="J5421" t="s">
        <v>11</v>
      </c>
      <c r="K5421">
        <v>45.5</v>
      </c>
      <c r="L5421">
        <v>3</v>
      </c>
      <c r="M5421">
        <v>80.400000000000006</v>
      </c>
      <c r="N5421">
        <v>1.9870000000000001</v>
      </c>
    </row>
    <row r="5422" spans="1:14" x14ac:dyDescent="0.25">
      <c r="A5422" s="7">
        <v>822654</v>
      </c>
      <c r="B5422" s="7">
        <f t="shared" si="252"/>
        <v>1</v>
      </c>
      <c r="C5422" s="7">
        <f t="shared" si="253"/>
        <v>1</v>
      </c>
      <c r="D5422" s="7">
        <f t="shared" si="254"/>
        <v>2</v>
      </c>
      <c r="E5422" s="7">
        <v>821885</v>
      </c>
      <c r="F5422" t="s">
        <v>139</v>
      </c>
      <c r="G5422" t="s">
        <v>143</v>
      </c>
      <c r="H5422" s="7">
        <v>2</v>
      </c>
      <c r="I5422" s="7" t="s">
        <v>148</v>
      </c>
      <c r="J5422" t="s">
        <v>11</v>
      </c>
      <c r="K5422">
        <v>45.5</v>
      </c>
      <c r="L5422">
        <v>3</v>
      </c>
      <c r="M5422">
        <v>80.400000000000006</v>
      </c>
      <c r="N5422">
        <v>1.9870000000000001</v>
      </c>
    </row>
    <row r="5423" spans="1:14" x14ac:dyDescent="0.25">
      <c r="A5423" s="7">
        <v>822654</v>
      </c>
      <c r="B5423" s="7">
        <f t="shared" si="252"/>
        <v>0</v>
      </c>
      <c r="C5423" s="7">
        <f t="shared" si="253"/>
        <v>1</v>
      </c>
      <c r="D5423" s="7">
        <f t="shared" si="254"/>
        <v>1</v>
      </c>
      <c r="E5423" s="7">
        <v>821885</v>
      </c>
      <c r="F5423" t="s">
        <v>139</v>
      </c>
      <c r="G5423" t="s">
        <v>143</v>
      </c>
      <c r="H5423" s="7">
        <v>2</v>
      </c>
      <c r="I5423" s="7" t="s">
        <v>148</v>
      </c>
      <c r="J5423" t="s">
        <v>11</v>
      </c>
      <c r="K5423">
        <v>45.5</v>
      </c>
      <c r="L5423">
        <v>3</v>
      </c>
      <c r="M5423">
        <v>80.400000000000006</v>
      </c>
      <c r="N5423">
        <v>1.9870000000000001</v>
      </c>
    </row>
    <row r="5424" spans="1:14" x14ac:dyDescent="0.25">
      <c r="A5424" s="7">
        <v>822656</v>
      </c>
      <c r="B5424" s="7">
        <f t="shared" si="252"/>
        <v>1</v>
      </c>
      <c r="C5424" s="7">
        <f t="shared" si="253"/>
        <v>0</v>
      </c>
      <c r="D5424" s="7">
        <f t="shared" si="254"/>
        <v>1</v>
      </c>
      <c r="E5424" s="7">
        <v>821885</v>
      </c>
      <c r="F5424" t="s">
        <v>139</v>
      </c>
      <c r="G5424" t="s">
        <v>143</v>
      </c>
      <c r="H5424" s="7">
        <v>2</v>
      </c>
      <c r="I5424" s="7" t="s">
        <v>148</v>
      </c>
      <c r="J5424" t="s">
        <v>11</v>
      </c>
      <c r="K5424">
        <v>45.5</v>
      </c>
      <c r="L5424">
        <v>2</v>
      </c>
      <c r="M5424">
        <v>103.9</v>
      </c>
      <c r="N5424">
        <v>1.9870000000000001</v>
      </c>
    </row>
    <row r="5425" spans="1:14" x14ac:dyDescent="0.25">
      <c r="A5425" s="7">
        <v>822656</v>
      </c>
      <c r="B5425" s="7">
        <f t="shared" si="252"/>
        <v>1</v>
      </c>
      <c r="C5425" s="7">
        <f t="shared" si="253"/>
        <v>1</v>
      </c>
      <c r="D5425" s="7">
        <f t="shared" si="254"/>
        <v>2</v>
      </c>
      <c r="E5425" s="7">
        <v>821885</v>
      </c>
      <c r="F5425" t="s">
        <v>139</v>
      </c>
      <c r="G5425" t="s">
        <v>143</v>
      </c>
      <c r="H5425" s="7">
        <v>2</v>
      </c>
      <c r="I5425" s="7" t="s">
        <v>148</v>
      </c>
      <c r="J5425" t="s">
        <v>11</v>
      </c>
      <c r="K5425">
        <v>45.5</v>
      </c>
      <c r="L5425">
        <v>2</v>
      </c>
      <c r="M5425">
        <v>103.9</v>
      </c>
      <c r="N5425">
        <v>1.9870000000000001</v>
      </c>
    </row>
    <row r="5426" spans="1:14" x14ac:dyDescent="0.25">
      <c r="A5426" s="7">
        <v>822656</v>
      </c>
      <c r="B5426" s="7">
        <f t="shared" si="252"/>
        <v>1</v>
      </c>
      <c r="C5426" s="7">
        <f t="shared" si="253"/>
        <v>1</v>
      </c>
      <c r="D5426" s="7">
        <f t="shared" si="254"/>
        <v>2</v>
      </c>
      <c r="E5426" s="7">
        <v>821885</v>
      </c>
      <c r="F5426" t="s">
        <v>139</v>
      </c>
      <c r="G5426" t="s">
        <v>143</v>
      </c>
      <c r="H5426" s="7">
        <v>2</v>
      </c>
      <c r="I5426" s="7" t="s">
        <v>148</v>
      </c>
      <c r="J5426" t="s">
        <v>11</v>
      </c>
      <c r="K5426">
        <v>45.5</v>
      </c>
      <c r="L5426">
        <v>2</v>
      </c>
      <c r="M5426">
        <v>103.9</v>
      </c>
      <c r="N5426">
        <v>1.9870000000000001</v>
      </c>
    </row>
    <row r="5427" spans="1:14" x14ac:dyDescent="0.25">
      <c r="A5427" s="7">
        <v>822656</v>
      </c>
      <c r="B5427" s="7">
        <f t="shared" si="252"/>
        <v>0</v>
      </c>
      <c r="C5427" s="7">
        <f t="shared" si="253"/>
        <v>1</v>
      </c>
      <c r="D5427" s="7">
        <f t="shared" si="254"/>
        <v>1</v>
      </c>
      <c r="E5427" s="7">
        <v>821885</v>
      </c>
      <c r="F5427" t="s">
        <v>139</v>
      </c>
      <c r="G5427" t="s">
        <v>143</v>
      </c>
      <c r="H5427" s="7">
        <v>2</v>
      </c>
      <c r="I5427" s="7" t="s">
        <v>148</v>
      </c>
      <c r="J5427" t="s">
        <v>11</v>
      </c>
      <c r="K5427">
        <v>45.5</v>
      </c>
      <c r="L5427">
        <v>2</v>
      </c>
      <c r="M5427">
        <v>103.9</v>
      </c>
      <c r="N5427">
        <v>1.9870000000000001</v>
      </c>
    </row>
    <row r="5428" spans="1:14" x14ac:dyDescent="0.25">
      <c r="A5428" s="7">
        <v>822657</v>
      </c>
      <c r="B5428" s="7">
        <f t="shared" si="252"/>
        <v>1</v>
      </c>
      <c r="C5428" s="7">
        <f t="shared" si="253"/>
        <v>0</v>
      </c>
      <c r="D5428" s="7">
        <f t="shared" si="254"/>
        <v>1</v>
      </c>
      <c r="E5428" s="7">
        <v>821885</v>
      </c>
      <c r="F5428" t="s">
        <v>139</v>
      </c>
      <c r="G5428" t="s">
        <v>143</v>
      </c>
      <c r="H5428" s="7">
        <v>2</v>
      </c>
      <c r="I5428" s="7" t="s">
        <v>148</v>
      </c>
      <c r="J5428" t="s">
        <v>11</v>
      </c>
      <c r="K5428">
        <v>44.6</v>
      </c>
      <c r="L5428">
        <v>2</v>
      </c>
      <c r="M5428">
        <v>103.9</v>
      </c>
      <c r="N5428">
        <v>1.9870000000000001</v>
      </c>
    </row>
    <row r="5429" spans="1:14" x14ac:dyDescent="0.25">
      <c r="A5429" s="7">
        <v>822657</v>
      </c>
      <c r="B5429" s="7">
        <f t="shared" si="252"/>
        <v>1</v>
      </c>
      <c r="C5429" s="7">
        <f t="shared" si="253"/>
        <v>1</v>
      </c>
      <c r="D5429" s="7">
        <f t="shared" si="254"/>
        <v>2</v>
      </c>
      <c r="E5429" s="7">
        <v>821885</v>
      </c>
      <c r="F5429" t="s">
        <v>139</v>
      </c>
      <c r="G5429" t="s">
        <v>143</v>
      </c>
      <c r="H5429" s="7">
        <v>2</v>
      </c>
      <c r="I5429" s="7" t="s">
        <v>148</v>
      </c>
      <c r="J5429" t="s">
        <v>11</v>
      </c>
      <c r="K5429">
        <v>44.6</v>
      </c>
      <c r="L5429">
        <v>2</v>
      </c>
      <c r="M5429">
        <v>103.9</v>
      </c>
      <c r="N5429">
        <v>1.9870000000000001</v>
      </c>
    </row>
    <row r="5430" spans="1:14" x14ac:dyDescent="0.25">
      <c r="A5430" s="7">
        <v>822657</v>
      </c>
      <c r="B5430" s="7">
        <f t="shared" si="252"/>
        <v>1</v>
      </c>
      <c r="C5430" s="7">
        <f t="shared" si="253"/>
        <v>1</v>
      </c>
      <c r="D5430" s="7">
        <f t="shared" si="254"/>
        <v>2</v>
      </c>
      <c r="E5430" s="7">
        <v>821885</v>
      </c>
      <c r="F5430" t="s">
        <v>139</v>
      </c>
      <c r="G5430" t="s">
        <v>143</v>
      </c>
      <c r="H5430" s="7">
        <v>2</v>
      </c>
      <c r="I5430" s="7" t="s">
        <v>148</v>
      </c>
      <c r="J5430" t="s">
        <v>11</v>
      </c>
      <c r="K5430">
        <v>44.6</v>
      </c>
      <c r="L5430">
        <v>2</v>
      </c>
      <c r="M5430">
        <v>103.9</v>
      </c>
      <c r="N5430">
        <v>1.9870000000000001</v>
      </c>
    </row>
    <row r="5431" spans="1:14" x14ac:dyDescent="0.25">
      <c r="A5431" s="7">
        <v>822657</v>
      </c>
      <c r="B5431" s="7">
        <f t="shared" si="252"/>
        <v>0</v>
      </c>
      <c r="C5431" s="7">
        <f t="shared" si="253"/>
        <v>1</v>
      </c>
      <c r="D5431" s="7">
        <f t="shared" si="254"/>
        <v>1</v>
      </c>
      <c r="E5431" s="7">
        <v>821885</v>
      </c>
      <c r="F5431" t="s">
        <v>139</v>
      </c>
      <c r="G5431" t="s">
        <v>143</v>
      </c>
      <c r="H5431" s="7">
        <v>2</v>
      </c>
      <c r="I5431" s="7" t="s">
        <v>148</v>
      </c>
      <c r="J5431" t="s">
        <v>11</v>
      </c>
      <c r="K5431">
        <v>44.6</v>
      </c>
      <c r="L5431">
        <v>2</v>
      </c>
      <c r="M5431">
        <v>103.9</v>
      </c>
      <c r="N5431">
        <v>1.9870000000000001</v>
      </c>
    </row>
    <row r="5432" spans="1:14" x14ac:dyDescent="0.25">
      <c r="A5432" s="7">
        <v>822658</v>
      </c>
      <c r="B5432" s="7">
        <f t="shared" si="252"/>
        <v>1</v>
      </c>
      <c r="C5432" s="7">
        <f t="shared" si="253"/>
        <v>0</v>
      </c>
      <c r="D5432" s="7">
        <f t="shared" si="254"/>
        <v>1</v>
      </c>
      <c r="E5432" s="7">
        <v>821885</v>
      </c>
      <c r="F5432" t="s">
        <v>139</v>
      </c>
      <c r="G5432" t="s">
        <v>143</v>
      </c>
      <c r="H5432" s="7">
        <v>2</v>
      </c>
      <c r="I5432" s="7" t="s">
        <v>148</v>
      </c>
      <c r="J5432" t="s">
        <v>11</v>
      </c>
      <c r="K5432">
        <v>45.3</v>
      </c>
      <c r="L5432">
        <v>1</v>
      </c>
      <c r="M5432">
        <v>167.6</v>
      </c>
      <c r="N5432">
        <v>1.9870000000000001</v>
      </c>
    </row>
    <row r="5433" spans="1:14" x14ac:dyDescent="0.25">
      <c r="A5433" s="7">
        <v>822658</v>
      </c>
      <c r="B5433" s="7">
        <f t="shared" si="252"/>
        <v>1</v>
      </c>
      <c r="C5433" s="7">
        <f t="shared" si="253"/>
        <v>1</v>
      </c>
      <c r="D5433" s="7">
        <f t="shared" si="254"/>
        <v>2</v>
      </c>
      <c r="E5433" s="7">
        <v>821885</v>
      </c>
      <c r="F5433" t="s">
        <v>139</v>
      </c>
      <c r="G5433" t="s">
        <v>143</v>
      </c>
      <c r="H5433" s="7">
        <v>2</v>
      </c>
      <c r="I5433" s="7" t="s">
        <v>148</v>
      </c>
      <c r="J5433" t="s">
        <v>11</v>
      </c>
      <c r="K5433">
        <v>45.3</v>
      </c>
      <c r="L5433">
        <v>1</v>
      </c>
      <c r="M5433">
        <v>167.6</v>
      </c>
      <c r="N5433">
        <v>1.9870000000000001</v>
      </c>
    </row>
    <row r="5434" spans="1:14" x14ac:dyDescent="0.25">
      <c r="A5434" s="7">
        <v>822658</v>
      </c>
      <c r="B5434" s="7">
        <f t="shared" si="252"/>
        <v>1</v>
      </c>
      <c r="C5434" s="7">
        <f t="shared" si="253"/>
        <v>1</v>
      </c>
      <c r="D5434" s="7">
        <f t="shared" si="254"/>
        <v>2</v>
      </c>
      <c r="E5434" s="7">
        <v>821885</v>
      </c>
      <c r="F5434" t="s">
        <v>139</v>
      </c>
      <c r="G5434" t="s">
        <v>143</v>
      </c>
      <c r="H5434" s="7">
        <v>2</v>
      </c>
      <c r="I5434" s="7" t="s">
        <v>148</v>
      </c>
      <c r="J5434" t="s">
        <v>11</v>
      </c>
      <c r="K5434">
        <v>45.3</v>
      </c>
      <c r="L5434">
        <v>1</v>
      </c>
      <c r="M5434">
        <v>167.6</v>
      </c>
      <c r="N5434">
        <v>1.9870000000000001</v>
      </c>
    </row>
    <row r="5435" spans="1:14" x14ac:dyDescent="0.25">
      <c r="A5435" s="7">
        <v>822658</v>
      </c>
      <c r="B5435" s="7">
        <f t="shared" si="252"/>
        <v>0</v>
      </c>
      <c r="C5435" s="7">
        <f t="shared" si="253"/>
        <v>1</v>
      </c>
      <c r="D5435" s="7">
        <f t="shared" si="254"/>
        <v>1</v>
      </c>
      <c r="E5435" s="7">
        <v>821885</v>
      </c>
      <c r="F5435" t="s">
        <v>139</v>
      </c>
      <c r="G5435" t="s">
        <v>143</v>
      </c>
      <c r="H5435" s="7">
        <v>2</v>
      </c>
      <c r="I5435" s="7" t="s">
        <v>148</v>
      </c>
      <c r="J5435" t="s">
        <v>11</v>
      </c>
      <c r="K5435">
        <v>45.3</v>
      </c>
      <c r="L5435">
        <v>1</v>
      </c>
      <c r="M5435">
        <v>167.6</v>
      </c>
      <c r="N5435">
        <v>1.9870000000000001</v>
      </c>
    </row>
    <row r="5436" spans="1:14" x14ac:dyDescent="0.25">
      <c r="A5436" s="7">
        <v>822659</v>
      </c>
      <c r="B5436" s="7">
        <f t="shared" si="252"/>
        <v>1</v>
      </c>
      <c r="C5436" s="7">
        <f t="shared" si="253"/>
        <v>0</v>
      </c>
      <c r="D5436" s="7">
        <f t="shared" si="254"/>
        <v>1</v>
      </c>
      <c r="E5436" s="7">
        <v>821885</v>
      </c>
      <c r="F5436" t="s">
        <v>139</v>
      </c>
      <c r="G5436" t="s">
        <v>143</v>
      </c>
      <c r="H5436" s="7">
        <v>2</v>
      </c>
      <c r="I5436" s="7" t="s">
        <v>148</v>
      </c>
      <c r="J5436" t="s">
        <v>11</v>
      </c>
      <c r="K5436">
        <v>47.4</v>
      </c>
      <c r="L5436">
        <v>1</v>
      </c>
      <c r="M5436">
        <v>167.6</v>
      </c>
      <c r="N5436">
        <v>1.9870000000000001</v>
      </c>
    </row>
    <row r="5437" spans="1:14" x14ac:dyDescent="0.25">
      <c r="A5437" s="7">
        <v>822659</v>
      </c>
      <c r="B5437" s="7">
        <f t="shared" si="252"/>
        <v>1</v>
      </c>
      <c r="C5437" s="7">
        <f t="shared" si="253"/>
        <v>1</v>
      </c>
      <c r="D5437" s="7">
        <f t="shared" si="254"/>
        <v>2</v>
      </c>
      <c r="E5437" s="7">
        <v>821885</v>
      </c>
      <c r="F5437" t="s">
        <v>139</v>
      </c>
      <c r="G5437" t="s">
        <v>143</v>
      </c>
      <c r="H5437" s="7">
        <v>2</v>
      </c>
      <c r="I5437" s="7" t="s">
        <v>148</v>
      </c>
      <c r="J5437" t="s">
        <v>11</v>
      </c>
      <c r="K5437">
        <v>47.4</v>
      </c>
      <c r="L5437">
        <v>1</v>
      </c>
      <c r="M5437">
        <v>167.6</v>
      </c>
      <c r="N5437">
        <v>1.9870000000000001</v>
      </c>
    </row>
    <row r="5438" spans="1:14" x14ac:dyDescent="0.25">
      <c r="A5438" s="7">
        <v>822659</v>
      </c>
      <c r="B5438" s="7">
        <f t="shared" si="252"/>
        <v>1</v>
      </c>
      <c r="C5438" s="7">
        <f t="shared" si="253"/>
        <v>1</v>
      </c>
      <c r="D5438" s="7">
        <f t="shared" si="254"/>
        <v>2</v>
      </c>
      <c r="E5438" s="7">
        <v>821885</v>
      </c>
      <c r="F5438" t="s">
        <v>139</v>
      </c>
      <c r="G5438" t="s">
        <v>143</v>
      </c>
      <c r="H5438" s="7">
        <v>2</v>
      </c>
      <c r="I5438" s="7" t="s">
        <v>148</v>
      </c>
      <c r="J5438" t="s">
        <v>11</v>
      </c>
      <c r="K5438">
        <v>47.4</v>
      </c>
      <c r="L5438">
        <v>1</v>
      </c>
      <c r="M5438">
        <v>167.6</v>
      </c>
      <c r="N5438">
        <v>1.9870000000000001</v>
      </c>
    </row>
    <row r="5439" spans="1:14" x14ac:dyDescent="0.25">
      <c r="A5439" s="7">
        <v>822659</v>
      </c>
      <c r="B5439" s="7">
        <f t="shared" si="252"/>
        <v>0</v>
      </c>
      <c r="C5439" s="7">
        <f t="shared" si="253"/>
        <v>1</v>
      </c>
      <c r="D5439" s="7">
        <f t="shared" si="254"/>
        <v>1</v>
      </c>
      <c r="E5439" s="7">
        <v>821885</v>
      </c>
      <c r="F5439" t="s">
        <v>139</v>
      </c>
      <c r="G5439" t="s">
        <v>143</v>
      </c>
      <c r="H5439" s="7">
        <v>2</v>
      </c>
      <c r="I5439" s="7" t="s">
        <v>148</v>
      </c>
      <c r="J5439" t="s">
        <v>11</v>
      </c>
      <c r="K5439">
        <v>47.4</v>
      </c>
      <c r="L5439">
        <v>1</v>
      </c>
      <c r="M5439">
        <v>167.6</v>
      </c>
      <c r="N5439">
        <v>1.9870000000000001</v>
      </c>
    </row>
    <row r="5440" spans="1:14" x14ac:dyDescent="0.25">
      <c r="A5440" s="7">
        <v>822660</v>
      </c>
      <c r="B5440" s="7">
        <f t="shared" si="252"/>
        <v>1</v>
      </c>
      <c r="C5440" s="7">
        <f t="shared" si="253"/>
        <v>0</v>
      </c>
      <c r="D5440" s="7">
        <f t="shared" si="254"/>
        <v>1</v>
      </c>
      <c r="E5440" s="7">
        <v>821885</v>
      </c>
      <c r="F5440" t="s">
        <v>139</v>
      </c>
      <c r="G5440" t="s">
        <v>143</v>
      </c>
      <c r="H5440" s="7">
        <v>2</v>
      </c>
      <c r="I5440" s="7" t="s">
        <v>148</v>
      </c>
      <c r="J5440" t="s">
        <v>11</v>
      </c>
      <c r="K5440">
        <v>47.3</v>
      </c>
      <c r="L5440">
        <v>1</v>
      </c>
      <c r="M5440">
        <v>167.6</v>
      </c>
      <c r="N5440">
        <v>1.9870000000000001</v>
      </c>
    </row>
    <row r="5441" spans="1:14" x14ac:dyDescent="0.25">
      <c r="A5441" s="7">
        <v>822660</v>
      </c>
      <c r="B5441" s="7">
        <f t="shared" si="252"/>
        <v>1</v>
      </c>
      <c r="C5441" s="7">
        <f t="shared" si="253"/>
        <v>1</v>
      </c>
      <c r="D5441" s="7">
        <f t="shared" si="254"/>
        <v>2</v>
      </c>
      <c r="E5441" s="7">
        <v>821885</v>
      </c>
      <c r="F5441" t="s">
        <v>139</v>
      </c>
      <c r="G5441" t="s">
        <v>143</v>
      </c>
      <c r="H5441" s="7">
        <v>2</v>
      </c>
      <c r="I5441" s="7" t="s">
        <v>148</v>
      </c>
      <c r="J5441" t="s">
        <v>11</v>
      </c>
      <c r="K5441">
        <v>47.3</v>
      </c>
      <c r="L5441">
        <v>1</v>
      </c>
      <c r="M5441">
        <v>167.6</v>
      </c>
      <c r="N5441">
        <v>1.9870000000000001</v>
      </c>
    </row>
    <row r="5442" spans="1:14" x14ac:dyDescent="0.25">
      <c r="A5442" s="7">
        <v>822660</v>
      </c>
      <c r="B5442" s="7">
        <f t="shared" si="252"/>
        <v>1</v>
      </c>
      <c r="C5442" s="7">
        <f t="shared" si="253"/>
        <v>1</v>
      </c>
      <c r="D5442" s="7">
        <f t="shared" si="254"/>
        <v>2</v>
      </c>
      <c r="E5442" s="7">
        <v>821885</v>
      </c>
      <c r="F5442" t="s">
        <v>139</v>
      </c>
      <c r="G5442" t="s">
        <v>143</v>
      </c>
      <c r="H5442" s="7">
        <v>2</v>
      </c>
      <c r="I5442" s="7" t="s">
        <v>148</v>
      </c>
      <c r="J5442" t="s">
        <v>11</v>
      </c>
      <c r="K5442">
        <v>47.3</v>
      </c>
      <c r="L5442">
        <v>1</v>
      </c>
      <c r="M5442">
        <v>167.6</v>
      </c>
      <c r="N5442">
        <v>1.9870000000000001</v>
      </c>
    </row>
    <row r="5443" spans="1:14" x14ac:dyDescent="0.25">
      <c r="A5443" s="7">
        <v>822660</v>
      </c>
      <c r="B5443" s="7">
        <f t="shared" ref="B5443:B5506" si="255">IF(A5443=A5444,1,0)</f>
        <v>0</v>
      </c>
      <c r="C5443" s="7">
        <f t="shared" ref="C5443:C5506" si="256">IF(A5443=A5442,1,0)</f>
        <v>1</v>
      </c>
      <c r="D5443" s="7">
        <f t="shared" ref="D5443:D5506" si="257">B5443+C5443</f>
        <v>1</v>
      </c>
      <c r="E5443" s="7">
        <v>821885</v>
      </c>
      <c r="F5443" t="s">
        <v>139</v>
      </c>
      <c r="G5443" t="s">
        <v>143</v>
      </c>
      <c r="H5443" s="7">
        <v>2</v>
      </c>
      <c r="I5443" s="7" t="s">
        <v>148</v>
      </c>
      <c r="J5443" t="s">
        <v>11</v>
      </c>
      <c r="K5443">
        <v>47.3</v>
      </c>
      <c r="L5443">
        <v>1</v>
      </c>
      <c r="M5443">
        <v>167.6</v>
      </c>
      <c r="N5443">
        <v>1.9870000000000001</v>
      </c>
    </row>
    <row r="5444" spans="1:14" x14ac:dyDescent="0.25">
      <c r="A5444" s="7">
        <v>822661</v>
      </c>
      <c r="B5444" s="7">
        <f t="shared" si="255"/>
        <v>1</v>
      </c>
      <c r="C5444" s="7">
        <f t="shared" si="256"/>
        <v>0</v>
      </c>
      <c r="D5444" s="7">
        <f t="shared" si="257"/>
        <v>1</v>
      </c>
      <c r="E5444" s="7">
        <v>821885</v>
      </c>
      <c r="F5444" t="s">
        <v>139</v>
      </c>
      <c r="G5444" t="s">
        <v>143</v>
      </c>
      <c r="H5444" s="7">
        <v>2</v>
      </c>
      <c r="I5444" s="7" t="s">
        <v>148</v>
      </c>
      <c r="J5444" t="s">
        <v>11</v>
      </c>
      <c r="K5444">
        <v>45.3</v>
      </c>
      <c r="L5444">
        <v>1</v>
      </c>
      <c r="M5444">
        <v>167.6</v>
      </c>
      <c r="N5444">
        <v>1.9870000000000001</v>
      </c>
    </row>
    <row r="5445" spans="1:14" x14ac:dyDescent="0.25">
      <c r="A5445" s="7">
        <v>822661</v>
      </c>
      <c r="B5445" s="7">
        <f t="shared" si="255"/>
        <v>1</v>
      </c>
      <c r="C5445" s="7">
        <f t="shared" si="256"/>
        <v>1</v>
      </c>
      <c r="D5445" s="7">
        <f t="shared" si="257"/>
        <v>2</v>
      </c>
      <c r="E5445" s="7">
        <v>821885</v>
      </c>
      <c r="F5445" t="s">
        <v>139</v>
      </c>
      <c r="G5445" t="s">
        <v>143</v>
      </c>
      <c r="H5445" s="7">
        <v>2</v>
      </c>
      <c r="I5445" s="7" t="s">
        <v>148</v>
      </c>
      <c r="J5445" t="s">
        <v>11</v>
      </c>
      <c r="K5445">
        <v>45.3</v>
      </c>
      <c r="L5445">
        <v>1</v>
      </c>
      <c r="M5445">
        <v>167.6</v>
      </c>
      <c r="N5445">
        <v>1.9870000000000001</v>
      </c>
    </row>
    <row r="5446" spans="1:14" x14ac:dyDescent="0.25">
      <c r="A5446" s="7">
        <v>822661</v>
      </c>
      <c r="B5446" s="7">
        <f t="shared" si="255"/>
        <v>1</v>
      </c>
      <c r="C5446" s="7">
        <f t="shared" si="256"/>
        <v>1</v>
      </c>
      <c r="D5446" s="7">
        <f t="shared" si="257"/>
        <v>2</v>
      </c>
      <c r="E5446" s="7">
        <v>821885</v>
      </c>
      <c r="F5446" t="s">
        <v>139</v>
      </c>
      <c r="G5446" t="s">
        <v>143</v>
      </c>
      <c r="H5446" s="7">
        <v>2</v>
      </c>
      <c r="I5446" s="7" t="s">
        <v>148</v>
      </c>
      <c r="J5446" t="s">
        <v>11</v>
      </c>
      <c r="K5446">
        <v>45.3</v>
      </c>
      <c r="L5446">
        <v>1</v>
      </c>
      <c r="M5446">
        <v>167.6</v>
      </c>
      <c r="N5446">
        <v>1.9870000000000001</v>
      </c>
    </row>
    <row r="5447" spans="1:14" x14ac:dyDescent="0.25">
      <c r="A5447" s="7">
        <v>822661</v>
      </c>
      <c r="B5447" s="7">
        <f t="shared" si="255"/>
        <v>0</v>
      </c>
      <c r="C5447" s="7">
        <f t="shared" si="256"/>
        <v>1</v>
      </c>
      <c r="D5447" s="7">
        <f t="shared" si="257"/>
        <v>1</v>
      </c>
      <c r="E5447" s="7">
        <v>821885</v>
      </c>
      <c r="F5447" t="s">
        <v>139</v>
      </c>
      <c r="G5447" t="s">
        <v>143</v>
      </c>
      <c r="H5447" s="7">
        <v>2</v>
      </c>
      <c r="I5447" s="7" t="s">
        <v>148</v>
      </c>
      <c r="J5447" t="s">
        <v>11</v>
      </c>
      <c r="K5447">
        <v>45.3</v>
      </c>
      <c r="L5447">
        <v>1</v>
      </c>
      <c r="M5447">
        <v>167.6</v>
      </c>
      <c r="N5447">
        <v>1.9870000000000001</v>
      </c>
    </row>
    <row r="5448" spans="1:14" x14ac:dyDescent="0.25">
      <c r="A5448" s="7">
        <v>822662</v>
      </c>
      <c r="B5448" s="7">
        <f t="shared" si="255"/>
        <v>1</v>
      </c>
      <c r="C5448" s="7">
        <f t="shared" si="256"/>
        <v>0</v>
      </c>
      <c r="D5448" s="7">
        <f t="shared" si="257"/>
        <v>1</v>
      </c>
      <c r="E5448" s="7">
        <v>821885</v>
      </c>
      <c r="F5448" t="s">
        <v>139</v>
      </c>
      <c r="G5448" t="s">
        <v>143</v>
      </c>
      <c r="H5448" s="7">
        <v>2</v>
      </c>
      <c r="I5448" s="7" t="s">
        <v>148</v>
      </c>
      <c r="J5448" t="s">
        <v>11</v>
      </c>
      <c r="K5448">
        <v>62.8</v>
      </c>
      <c r="L5448">
        <v>4</v>
      </c>
      <c r="M5448">
        <v>71.5</v>
      </c>
      <c r="N5448">
        <v>1.9870000000000001</v>
      </c>
    </row>
    <row r="5449" spans="1:14" x14ac:dyDescent="0.25">
      <c r="A5449" s="7">
        <v>822662</v>
      </c>
      <c r="B5449" s="7">
        <f t="shared" si="255"/>
        <v>1</v>
      </c>
      <c r="C5449" s="7">
        <f t="shared" si="256"/>
        <v>1</v>
      </c>
      <c r="D5449" s="7">
        <f t="shared" si="257"/>
        <v>2</v>
      </c>
      <c r="E5449" s="7">
        <v>821885</v>
      </c>
      <c r="F5449" t="s">
        <v>139</v>
      </c>
      <c r="G5449" t="s">
        <v>143</v>
      </c>
      <c r="H5449" s="7">
        <v>2</v>
      </c>
      <c r="I5449" s="7" t="s">
        <v>148</v>
      </c>
      <c r="J5449" t="s">
        <v>11</v>
      </c>
      <c r="K5449">
        <v>62.8</v>
      </c>
      <c r="L5449">
        <v>4</v>
      </c>
      <c r="M5449">
        <v>71.5</v>
      </c>
      <c r="N5449">
        <v>1.9870000000000001</v>
      </c>
    </row>
    <row r="5450" spans="1:14" x14ac:dyDescent="0.25">
      <c r="A5450" s="7">
        <v>822662</v>
      </c>
      <c r="B5450" s="7">
        <f t="shared" si="255"/>
        <v>1</v>
      </c>
      <c r="C5450" s="7">
        <f t="shared" si="256"/>
        <v>1</v>
      </c>
      <c r="D5450" s="7">
        <f t="shared" si="257"/>
        <v>2</v>
      </c>
      <c r="E5450" s="7">
        <v>821885</v>
      </c>
      <c r="F5450" t="s">
        <v>139</v>
      </c>
      <c r="G5450" t="s">
        <v>143</v>
      </c>
      <c r="H5450" s="7">
        <v>2</v>
      </c>
      <c r="I5450" s="7" t="s">
        <v>148</v>
      </c>
      <c r="J5450" t="s">
        <v>11</v>
      </c>
      <c r="K5450">
        <v>62.8</v>
      </c>
      <c r="L5450">
        <v>4</v>
      </c>
      <c r="M5450">
        <v>71.5</v>
      </c>
      <c r="N5450">
        <v>1.9870000000000001</v>
      </c>
    </row>
    <row r="5451" spans="1:14" x14ac:dyDescent="0.25">
      <c r="A5451" s="7">
        <v>822662</v>
      </c>
      <c r="B5451" s="7">
        <f t="shared" si="255"/>
        <v>0</v>
      </c>
      <c r="C5451" s="7">
        <f t="shared" si="256"/>
        <v>1</v>
      </c>
      <c r="D5451" s="7">
        <f t="shared" si="257"/>
        <v>1</v>
      </c>
      <c r="E5451" s="7">
        <v>821885</v>
      </c>
      <c r="F5451" t="s">
        <v>139</v>
      </c>
      <c r="G5451" t="s">
        <v>143</v>
      </c>
      <c r="H5451" s="7">
        <v>2</v>
      </c>
      <c r="I5451" s="7" t="s">
        <v>148</v>
      </c>
      <c r="J5451" t="s">
        <v>11</v>
      </c>
      <c r="K5451">
        <v>62.8</v>
      </c>
      <c r="L5451">
        <v>4</v>
      </c>
      <c r="M5451">
        <v>71.5</v>
      </c>
      <c r="N5451">
        <v>1.9870000000000001</v>
      </c>
    </row>
    <row r="5452" spans="1:14" x14ac:dyDescent="0.25">
      <c r="A5452" s="7">
        <v>822663</v>
      </c>
      <c r="B5452" s="7">
        <f t="shared" si="255"/>
        <v>1</v>
      </c>
      <c r="C5452" s="7">
        <f t="shared" si="256"/>
        <v>0</v>
      </c>
      <c r="D5452" s="7">
        <f t="shared" si="257"/>
        <v>1</v>
      </c>
      <c r="E5452" s="7">
        <v>821885</v>
      </c>
      <c r="F5452" t="s">
        <v>139</v>
      </c>
      <c r="G5452" t="s">
        <v>143</v>
      </c>
      <c r="H5452" s="7">
        <v>2</v>
      </c>
      <c r="I5452" s="7" t="s">
        <v>148</v>
      </c>
      <c r="J5452" t="s">
        <v>11</v>
      </c>
      <c r="K5452">
        <v>45.6</v>
      </c>
      <c r="L5452">
        <v>1</v>
      </c>
      <c r="M5452">
        <v>167.6</v>
      </c>
      <c r="N5452">
        <v>1.9870000000000001</v>
      </c>
    </row>
    <row r="5453" spans="1:14" x14ac:dyDescent="0.25">
      <c r="A5453" s="7">
        <v>822663</v>
      </c>
      <c r="B5453" s="7">
        <f t="shared" si="255"/>
        <v>1</v>
      </c>
      <c r="C5453" s="7">
        <f t="shared" si="256"/>
        <v>1</v>
      </c>
      <c r="D5453" s="7">
        <f t="shared" si="257"/>
        <v>2</v>
      </c>
      <c r="E5453" s="7">
        <v>821885</v>
      </c>
      <c r="F5453" t="s">
        <v>139</v>
      </c>
      <c r="G5453" t="s">
        <v>143</v>
      </c>
      <c r="H5453" s="7">
        <v>2</v>
      </c>
      <c r="I5453" s="7" t="s">
        <v>148</v>
      </c>
      <c r="J5453" t="s">
        <v>11</v>
      </c>
      <c r="K5453">
        <v>45.6</v>
      </c>
      <c r="L5453">
        <v>1</v>
      </c>
      <c r="M5453">
        <v>167.6</v>
      </c>
      <c r="N5453">
        <v>1.9870000000000001</v>
      </c>
    </row>
    <row r="5454" spans="1:14" x14ac:dyDescent="0.25">
      <c r="A5454" s="7">
        <v>822663</v>
      </c>
      <c r="B5454" s="7">
        <f t="shared" si="255"/>
        <v>1</v>
      </c>
      <c r="C5454" s="7">
        <f t="shared" si="256"/>
        <v>1</v>
      </c>
      <c r="D5454" s="7">
        <f t="shared" si="257"/>
        <v>2</v>
      </c>
      <c r="E5454" s="7">
        <v>821885</v>
      </c>
      <c r="F5454" t="s">
        <v>139</v>
      </c>
      <c r="G5454" t="s">
        <v>143</v>
      </c>
      <c r="H5454" s="7">
        <v>2</v>
      </c>
      <c r="I5454" s="7" t="s">
        <v>148</v>
      </c>
      <c r="J5454" t="s">
        <v>11</v>
      </c>
      <c r="K5454">
        <v>45.6</v>
      </c>
      <c r="L5454">
        <v>1</v>
      </c>
      <c r="M5454">
        <v>167.6</v>
      </c>
      <c r="N5454">
        <v>1.9870000000000001</v>
      </c>
    </row>
    <row r="5455" spans="1:14" x14ac:dyDescent="0.25">
      <c r="A5455" s="7">
        <v>822663</v>
      </c>
      <c r="B5455" s="7">
        <f t="shared" si="255"/>
        <v>0</v>
      </c>
      <c r="C5455" s="7">
        <f t="shared" si="256"/>
        <v>1</v>
      </c>
      <c r="D5455" s="7">
        <f t="shared" si="257"/>
        <v>1</v>
      </c>
      <c r="E5455" s="7">
        <v>821885</v>
      </c>
      <c r="F5455" t="s">
        <v>139</v>
      </c>
      <c r="G5455" t="s">
        <v>143</v>
      </c>
      <c r="H5455" s="7">
        <v>2</v>
      </c>
      <c r="I5455" s="7" t="s">
        <v>148</v>
      </c>
      <c r="J5455" t="s">
        <v>11</v>
      </c>
      <c r="K5455">
        <v>45.6</v>
      </c>
      <c r="L5455">
        <v>1</v>
      </c>
      <c r="M5455">
        <v>167.6</v>
      </c>
      <c r="N5455">
        <v>1.9870000000000001</v>
      </c>
    </row>
    <row r="5456" spans="1:14" x14ac:dyDescent="0.25">
      <c r="A5456" s="7">
        <v>822664</v>
      </c>
      <c r="B5456" s="7">
        <f t="shared" si="255"/>
        <v>1</v>
      </c>
      <c r="C5456" s="7">
        <f t="shared" si="256"/>
        <v>0</v>
      </c>
      <c r="D5456" s="7">
        <f t="shared" si="257"/>
        <v>1</v>
      </c>
      <c r="E5456" s="7">
        <v>821885</v>
      </c>
      <c r="F5456" t="s">
        <v>139</v>
      </c>
      <c r="G5456" t="s">
        <v>143</v>
      </c>
      <c r="H5456" s="7">
        <v>2</v>
      </c>
      <c r="I5456" s="7" t="s">
        <v>148</v>
      </c>
      <c r="J5456" t="s">
        <v>11</v>
      </c>
      <c r="K5456">
        <v>44.8</v>
      </c>
      <c r="L5456">
        <v>1</v>
      </c>
      <c r="M5456">
        <v>167.6</v>
      </c>
      <c r="N5456">
        <v>1.9870000000000001</v>
      </c>
    </row>
    <row r="5457" spans="1:14" x14ac:dyDescent="0.25">
      <c r="A5457" s="7">
        <v>822664</v>
      </c>
      <c r="B5457" s="7">
        <f t="shared" si="255"/>
        <v>1</v>
      </c>
      <c r="C5457" s="7">
        <f t="shared" si="256"/>
        <v>1</v>
      </c>
      <c r="D5457" s="7">
        <f t="shared" si="257"/>
        <v>2</v>
      </c>
      <c r="E5457" s="7">
        <v>821885</v>
      </c>
      <c r="F5457" t="s">
        <v>139</v>
      </c>
      <c r="G5457" t="s">
        <v>143</v>
      </c>
      <c r="H5457" s="7">
        <v>2</v>
      </c>
      <c r="I5457" s="7" t="s">
        <v>148</v>
      </c>
      <c r="J5457" t="s">
        <v>11</v>
      </c>
      <c r="K5457">
        <v>44.8</v>
      </c>
      <c r="L5457">
        <v>1</v>
      </c>
      <c r="M5457">
        <v>167.6</v>
      </c>
      <c r="N5457">
        <v>1.9870000000000001</v>
      </c>
    </row>
    <row r="5458" spans="1:14" x14ac:dyDescent="0.25">
      <c r="A5458" s="7">
        <v>822664</v>
      </c>
      <c r="B5458" s="7">
        <f t="shared" si="255"/>
        <v>1</v>
      </c>
      <c r="C5458" s="7">
        <f t="shared" si="256"/>
        <v>1</v>
      </c>
      <c r="D5458" s="7">
        <f t="shared" si="257"/>
        <v>2</v>
      </c>
      <c r="E5458" s="7">
        <v>821885</v>
      </c>
      <c r="F5458" t="s">
        <v>139</v>
      </c>
      <c r="G5458" t="s">
        <v>143</v>
      </c>
      <c r="H5458" s="7">
        <v>2</v>
      </c>
      <c r="I5458" s="7" t="s">
        <v>148</v>
      </c>
      <c r="J5458" t="s">
        <v>11</v>
      </c>
      <c r="K5458">
        <v>44.8</v>
      </c>
      <c r="L5458">
        <v>1</v>
      </c>
      <c r="M5458">
        <v>167.6</v>
      </c>
      <c r="N5458">
        <v>1.9870000000000001</v>
      </c>
    </row>
    <row r="5459" spans="1:14" x14ac:dyDescent="0.25">
      <c r="A5459" s="7">
        <v>822664</v>
      </c>
      <c r="B5459" s="7">
        <f t="shared" si="255"/>
        <v>0</v>
      </c>
      <c r="C5459" s="7">
        <f t="shared" si="256"/>
        <v>1</v>
      </c>
      <c r="D5459" s="7">
        <f t="shared" si="257"/>
        <v>1</v>
      </c>
      <c r="E5459" s="7">
        <v>821885</v>
      </c>
      <c r="F5459" t="s">
        <v>139</v>
      </c>
      <c r="G5459" t="s">
        <v>143</v>
      </c>
      <c r="H5459" s="7">
        <v>2</v>
      </c>
      <c r="I5459" s="7" t="s">
        <v>148</v>
      </c>
      <c r="J5459" t="s">
        <v>11</v>
      </c>
      <c r="K5459">
        <v>44.8</v>
      </c>
      <c r="L5459">
        <v>1</v>
      </c>
      <c r="M5459">
        <v>167.6</v>
      </c>
      <c r="N5459">
        <v>1.9870000000000001</v>
      </c>
    </row>
    <row r="5460" spans="1:14" x14ac:dyDescent="0.25">
      <c r="A5460" s="7">
        <v>822665</v>
      </c>
      <c r="B5460" s="7">
        <f t="shared" si="255"/>
        <v>1</v>
      </c>
      <c r="C5460" s="7">
        <f t="shared" si="256"/>
        <v>0</v>
      </c>
      <c r="D5460" s="7">
        <f t="shared" si="257"/>
        <v>1</v>
      </c>
      <c r="E5460" s="7">
        <v>821885</v>
      </c>
      <c r="F5460" t="s">
        <v>139</v>
      </c>
      <c r="G5460" t="s">
        <v>143</v>
      </c>
      <c r="H5460" s="7">
        <v>2</v>
      </c>
      <c r="I5460" s="7" t="s">
        <v>148</v>
      </c>
      <c r="J5460" t="s">
        <v>11</v>
      </c>
      <c r="K5460">
        <v>47.3</v>
      </c>
      <c r="L5460">
        <v>4</v>
      </c>
      <c r="M5460">
        <v>65.3</v>
      </c>
      <c r="N5460">
        <v>1.9870000000000001</v>
      </c>
    </row>
    <row r="5461" spans="1:14" x14ac:dyDescent="0.25">
      <c r="A5461" s="7">
        <v>822665</v>
      </c>
      <c r="B5461" s="7">
        <f t="shared" si="255"/>
        <v>1</v>
      </c>
      <c r="C5461" s="7">
        <f t="shared" si="256"/>
        <v>1</v>
      </c>
      <c r="D5461" s="7">
        <f t="shared" si="257"/>
        <v>2</v>
      </c>
      <c r="E5461" s="7">
        <v>821885</v>
      </c>
      <c r="F5461" t="s">
        <v>139</v>
      </c>
      <c r="G5461" t="s">
        <v>143</v>
      </c>
      <c r="H5461" s="7">
        <v>2</v>
      </c>
      <c r="I5461" s="7" t="s">
        <v>148</v>
      </c>
      <c r="J5461" t="s">
        <v>11</v>
      </c>
      <c r="K5461">
        <v>47.3</v>
      </c>
      <c r="L5461">
        <v>4</v>
      </c>
      <c r="M5461">
        <v>65.3</v>
      </c>
      <c r="N5461">
        <v>1.9870000000000001</v>
      </c>
    </row>
    <row r="5462" spans="1:14" x14ac:dyDescent="0.25">
      <c r="A5462" s="7">
        <v>822665</v>
      </c>
      <c r="B5462" s="7">
        <f t="shared" si="255"/>
        <v>1</v>
      </c>
      <c r="C5462" s="7">
        <f t="shared" si="256"/>
        <v>1</v>
      </c>
      <c r="D5462" s="7">
        <f t="shared" si="257"/>
        <v>2</v>
      </c>
      <c r="E5462" s="7">
        <v>821885</v>
      </c>
      <c r="F5462" t="s">
        <v>139</v>
      </c>
      <c r="G5462" t="s">
        <v>143</v>
      </c>
      <c r="H5462" s="7">
        <v>2</v>
      </c>
      <c r="I5462" s="7" t="s">
        <v>148</v>
      </c>
      <c r="J5462" t="s">
        <v>11</v>
      </c>
      <c r="K5462">
        <v>47.3</v>
      </c>
      <c r="L5462">
        <v>4</v>
      </c>
      <c r="M5462">
        <v>65.3</v>
      </c>
      <c r="N5462">
        <v>1.9870000000000001</v>
      </c>
    </row>
    <row r="5463" spans="1:14" x14ac:dyDescent="0.25">
      <c r="A5463" s="7">
        <v>822665</v>
      </c>
      <c r="B5463" s="7">
        <f t="shared" si="255"/>
        <v>0</v>
      </c>
      <c r="C5463" s="7">
        <f t="shared" si="256"/>
        <v>1</v>
      </c>
      <c r="D5463" s="7">
        <f t="shared" si="257"/>
        <v>1</v>
      </c>
      <c r="E5463" s="7">
        <v>821885</v>
      </c>
      <c r="F5463" t="s">
        <v>139</v>
      </c>
      <c r="G5463" t="s">
        <v>143</v>
      </c>
      <c r="H5463" s="7">
        <v>2</v>
      </c>
      <c r="I5463" s="7" t="s">
        <v>148</v>
      </c>
      <c r="J5463" t="s">
        <v>11</v>
      </c>
      <c r="K5463">
        <v>47.3</v>
      </c>
      <c r="L5463">
        <v>4</v>
      </c>
      <c r="M5463">
        <v>65.3</v>
      </c>
      <c r="N5463">
        <v>1.9870000000000001</v>
      </c>
    </row>
    <row r="5464" spans="1:14" x14ac:dyDescent="0.25">
      <c r="A5464" s="7">
        <v>822666</v>
      </c>
      <c r="B5464" s="7">
        <f t="shared" si="255"/>
        <v>1</v>
      </c>
      <c r="C5464" s="7">
        <f t="shared" si="256"/>
        <v>0</v>
      </c>
      <c r="D5464" s="7">
        <f t="shared" si="257"/>
        <v>1</v>
      </c>
      <c r="E5464" s="7">
        <v>821885</v>
      </c>
      <c r="F5464" t="s">
        <v>139</v>
      </c>
      <c r="G5464" t="s">
        <v>143</v>
      </c>
      <c r="H5464" s="7">
        <v>2</v>
      </c>
      <c r="I5464" s="7" t="s">
        <v>148</v>
      </c>
      <c r="J5464" t="s">
        <v>11</v>
      </c>
      <c r="K5464">
        <v>45.6</v>
      </c>
      <c r="L5464">
        <v>2</v>
      </c>
      <c r="M5464">
        <v>103.9</v>
      </c>
      <c r="N5464">
        <v>1.9870000000000001</v>
      </c>
    </row>
    <row r="5465" spans="1:14" x14ac:dyDescent="0.25">
      <c r="A5465" s="7">
        <v>822666</v>
      </c>
      <c r="B5465" s="7">
        <f t="shared" si="255"/>
        <v>1</v>
      </c>
      <c r="C5465" s="7">
        <f t="shared" si="256"/>
        <v>1</v>
      </c>
      <c r="D5465" s="7">
        <f t="shared" si="257"/>
        <v>2</v>
      </c>
      <c r="E5465" s="7">
        <v>821885</v>
      </c>
      <c r="F5465" t="s">
        <v>139</v>
      </c>
      <c r="G5465" t="s">
        <v>143</v>
      </c>
      <c r="H5465" s="7">
        <v>2</v>
      </c>
      <c r="I5465" s="7" t="s">
        <v>148</v>
      </c>
      <c r="J5465" t="s">
        <v>11</v>
      </c>
      <c r="K5465">
        <v>45.6</v>
      </c>
      <c r="L5465">
        <v>2</v>
      </c>
      <c r="M5465">
        <v>103.9</v>
      </c>
      <c r="N5465">
        <v>1.9870000000000001</v>
      </c>
    </row>
    <row r="5466" spans="1:14" x14ac:dyDescent="0.25">
      <c r="A5466" s="7">
        <v>822666</v>
      </c>
      <c r="B5466" s="7">
        <f t="shared" si="255"/>
        <v>1</v>
      </c>
      <c r="C5466" s="7">
        <f t="shared" si="256"/>
        <v>1</v>
      </c>
      <c r="D5466" s="7">
        <f t="shared" si="257"/>
        <v>2</v>
      </c>
      <c r="E5466" s="7">
        <v>821885</v>
      </c>
      <c r="F5466" t="s">
        <v>139</v>
      </c>
      <c r="G5466" t="s">
        <v>143</v>
      </c>
      <c r="H5466" s="7">
        <v>2</v>
      </c>
      <c r="I5466" s="7" t="s">
        <v>148</v>
      </c>
      <c r="J5466" t="s">
        <v>11</v>
      </c>
      <c r="K5466">
        <v>45.6</v>
      </c>
      <c r="L5466">
        <v>2</v>
      </c>
      <c r="M5466">
        <v>103.9</v>
      </c>
      <c r="N5466">
        <v>1.9870000000000001</v>
      </c>
    </row>
    <row r="5467" spans="1:14" x14ac:dyDescent="0.25">
      <c r="A5467" s="7">
        <v>822666</v>
      </c>
      <c r="B5467" s="7">
        <f t="shared" si="255"/>
        <v>0</v>
      </c>
      <c r="C5467" s="7">
        <f t="shared" si="256"/>
        <v>1</v>
      </c>
      <c r="D5467" s="7">
        <f t="shared" si="257"/>
        <v>1</v>
      </c>
      <c r="E5467" s="7">
        <v>821885</v>
      </c>
      <c r="F5467" t="s">
        <v>139</v>
      </c>
      <c r="G5467" t="s">
        <v>143</v>
      </c>
      <c r="H5467" s="7">
        <v>2</v>
      </c>
      <c r="I5467" s="7" t="s">
        <v>148</v>
      </c>
      <c r="J5467" t="s">
        <v>11</v>
      </c>
      <c r="K5467">
        <v>45.6</v>
      </c>
      <c r="L5467">
        <v>2</v>
      </c>
      <c r="M5467">
        <v>103.9</v>
      </c>
      <c r="N5467">
        <v>1.9870000000000001</v>
      </c>
    </row>
    <row r="5468" spans="1:14" x14ac:dyDescent="0.25">
      <c r="A5468" s="7">
        <v>822667</v>
      </c>
      <c r="B5468" s="7">
        <f t="shared" si="255"/>
        <v>1</v>
      </c>
      <c r="C5468" s="7">
        <f t="shared" si="256"/>
        <v>0</v>
      </c>
      <c r="D5468" s="7">
        <f t="shared" si="257"/>
        <v>1</v>
      </c>
      <c r="E5468" s="7">
        <v>821885</v>
      </c>
      <c r="F5468" t="s">
        <v>139</v>
      </c>
      <c r="G5468" t="s">
        <v>143</v>
      </c>
      <c r="H5468" s="7">
        <v>2</v>
      </c>
      <c r="I5468" s="7" t="s">
        <v>148</v>
      </c>
      <c r="J5468" t="s">
        <v>11</v>
      </c>
      <c r="K5468">
        <v>47.4</v>
      </c>
      <c r="L5468">
        <v>1</v>
      </c>
      <c r="M5468">
        <v>167.6</v>
      </c>
      <c r="N5468">
        <v>1.9870000000000001</v>
      </c>
    </row>
    <row r="5469" spans="1:14" x14ac:dyDescent="0.25">
      <c r="A5469" s="7">
        <v>822667</v>
      </c>
      <c r="B5469" s="7">
        <f t="shared" si="255"/>
        <v>1</v>
      </c>
      <c r="C5469" s="7">
        <f t="shared" si="256"/>
        <v>1</v>
      </c>
      <c r="D5469" s="7">
        <f t="shared" si="257"/>
        <v>2</v>
      </c>
      <c r="E5469" s="7">
        <v>821885</v>
      </c>
      <c r="F5469" t="s">
        <v>139</v>
      </c>
      <c r="G5469" t="s">
        <v>143</v>
      </c>
      <c r="H5469" s="7">
        <v>2</v>
      </c>
      <c r="I5469" s="7" t="s">
        <v>148</v>
      </c>
      <c r="J5469" t="s">
        <v>11</v>
      </c>
      <c r="K5469">
        <v>47.4</v>
      </c>
      <c r="L5469">
        <v>1</v>
      </c>
      <c r="M5469">
        <v>167.6</v>
      </c>
      <c r="N5469">
        <v>1.9870000000000001</v>
      </c>
    </row>
    <row r="5470" spans="1:14" x14ac:dyDescent="0.25">
      <c r="A5470" s="7">
        <v>822667</v>
      </c>
      <c r="B5470" s="7">
        <f t="shared" si="255"/>
        <v>1</v>
      </c>
      <c r="C5470" s="7">
        <f t="shared" si="256"/>
        <v>1</v>
      </c>
      <c r="D5470" s="7">
        <f t="shared" si="257"/>
        <v>2</v>
      </c>
      <c r="E5470" s="7">
        <v>821885</v>
      </c>
      <c r="F5470" t="s">
        <v>139</v>
      </c>
      <c r="G5470" t="s">
        <v>143</v>
      </c>
      <c r="H5470" s="7">
        <v>2</v>
      </c>
      <c r="I5470" s="7" t="s">
        <v>148</v>
      </c>
      <c r="J5470" t="s">
        <v>11</v>
      </c>
      <c r="K5470">
        <v>47.4</v>
      </c>
      <c r="L5470">
        <v>1</v>
      </c>
      <c r="M5470">
        <v>167.6</v>
      </c>
      <c r="N5470">
        <v>1.9870000000000001</v>
      </c>
    </row>
    <row r="5471" spans="1:14" x14ac:dyDescent="0.25">
      <c r="A5471" s="7">
        <v>822667</v>
      </c>
      <c r="B5471" s="7">
        <f t="shared" si="255"/>
        <v>0</v>
      </c>
      <c r="C5471" s="7">
        <f t="shared" si="256"/>
        <v>1</v>
      </c>
      <c r="D5471" s="7">
        <f t="shared" si="257"/>
        <v>1</v>
      </c>
      <c r="E5471" s="7">
        <v>821885</v>
      </c>
      <c r="F5471" t="s">
        <v>139</v>
      </c>
      <c r="G5471" t="s">
        <v>143</v>
      </c>
      <c r="H5471" s="7">
        <v>2</v>
      </c>
      <c r="I5471" s="7" t="s">
        <v>148</v>
      </c>
      <c r="J5471" t="s">
        <v>11</v>
      </c>
      <c r="K5471">
        <v>47.4</v>
      </c>
      <c r="L5471">
        <v>1</v>
      </c>
      <c r="M5471">
        <v>167.6</v>
      </c>
      <c r="N5471">
        <v>1.9870000000000001</v>
      </c>
    </row>
    <row r="5472" spans="1:14" x14ac:dyDescent="0.25">
      <c r="A5472" s="7">
        <v>822668</v>
      </c>
      <c r="B5472" s="7">
        <f t="shared" si="255"/>
        <v>1</v>
      </c>
      <c r="C5472" s="7">
        <f t="shared" si="256"/>
        <v>0</v>
      </c>
      <c r="D5472" s="7">
        <f t="shared" si="257"/>
        <v>1</v>
      </c>
      <c r="E5472" s="7">
        <v>821885</v>
      </c>
      <c r="F5472" t="s">
        <v>139</v>
      </c>
      <c r="G5472" t="s">
        <v>143</v>
      </c>
      <c r="H5472" s="7">
        <v>2</v>
      </c>
      <c r="I5472" s="7" t="s">
        <v>148</v>
      </c>
      <c r="J5472" t="s">
        <v>11</v>
      </c>
      <c r="K5472">
        <v>30.3</v>
      </c>
      <c r="L5472">
        <v>1</v>
      </c>
      <c r="M5472">
        <v>142</v>
      </c>
      <c r="N5472">
        <v>1.9870000000000001</v>
      </c>
    </row>
    <row r="5473" spans="1:14" x14ac:dyDescent="0.25">
      <c r="A5473" s="7">
        <v>822668</v>
      </c>
      <c r="B5473" s="7">
        <f t="shared" si="255"/>
        <v>1</v>
      </c>
      <c r="C5473" s="7">
        <f t="shared" si="256"/>
        <v>1</v>
      </c>
      <c r="D5473" s="7">
        <f t="shared" si="257"/>
        <v>2</v>
      </c>
      <c r="E5473" s="7">
        <v>821885</v>
      </c>
      <c r="F5473" t="s">
        <v>139</v>
      </c>
      <c r="G5473" t="s">
        <v>143</v>
      </c>
      <c r="H5473" s="7">
        <v>2</v>
      </c>
      <c r="I5473" s="7" t="s">
        <v>148</v>
      </c>
      <c r="J5473" t="s">
        <v>11</v>
      </c>
      <c r="K5473">
        <v>30.3</v>
      </c>
      <c r="L5473">
        <v>1</v>
      </c>
      <c r="M5473">
        <v>142</v>
      </c>
      <c r="N5473">
        <v>1.9870000000000001</v>
      </c>
    </row>
    <row r="5474" spans="1:14" x14ac:dyDescent="0.25">
      <c r="A5474" s="7">
        <v>822668</v>
      </c>
      <c r="B5474" s="7">
        <f t="shared" si="255"/>
        <v>1</v>
      </c>
      <c r="C5474" s="7">
        <f t="shared" si="256"/>
        <v>1</v>
      </c>
      <c r="D5474" s="7">
        <f t="shared" si="257"/>
        <v>2</v>
      </c>
      <c r="E5474" s="7">
        <v>821885</v>
      </c>
      <c r="F5474" t="s">
        <v>139</v>
      </c>
      <c r="G5474" t="s">
        <v>143</v>
      </c>
      <c r="H5474" s="7">
        <v>2</v>
      </c>
      <c r="I5474" s="7" t="s">
        <v>148</v>
      </c>
      <c r="J5474" t="s">
        <v>11</v>
      </c>
      <c r="K5474">
        <v>30.3</v>
      </c>
      <c r="L5474">
        <v>1</v>
      </c>
      <c r="M5474">
        <v>142</v>
      </c>
      <c r="N5474">
        <v>1.9870000000000001</v>
      </c>
    </row>
    <row r="5475" spans="1:14" x14ac:dyDescent="0.25">
      <c r="A5475" s="7">
        <v>822668</v>
      </c>
      <c r="B5475" s="7">
        <f t="shared" si="255"/>
        <v>0</v>
      </c>
      <c r="C5475" s="7">
        <f t="shared" si="256"/>
        <v>1</v>
      </c>
      <c r="D5475" s="7">
        <f t="shared" si="257"/>
        <v>1</v>
      </c>
      <c r="E5475" s="7">
        <v>821885</v>
      </c>
      <c r="F5475" t="s">
        <v>139</v>
      </c>
      <c r="G5475" t="s">
        <v>143</v>
      </c>
      <c r="H5475" s="7">
        <v>2</v>
      </c>
      <c r="I5475" s="7" t="s">
        <v>148</v>
      </c>
      <c r="J5475" t="s">
        <v>11</v>
      </c>
      <c r="K5475">
        <v>30.3</v>
      </c>
      <c r="L5475">
        <v>1</v>
      </c>
      <c r="M5475">
        <v>142</v>
      </c>
      <c r="N5475">
        <v>1.9870000000000001</v>
      </c>
    </row>
    <row r="5476" spans="1:14" x14ac:dyDescent="0.25">
      <c r="A5476" s="7">
        <v>822669</v>
      </c>
      <c r="B5476" s="7">
        <f t="shared" si="255"/>
        <v>1</v>
      </c>
      <c r="C5476" s="7">
        <f t="shared" si="256"/>
        <v>0</v>
      </c>
      <c r="D5476" s="7">
        <f t="shared" si="257"/>
        <v>1</v>
      </c>
      <c r="E5476" s="7">
        <v>821885</v>
      </c>
      <c r="F5476" t="s">
        <v>139</v>
      </c>
      <c r="G5476" t="s">
        <v>143</v>
      </c>
      <c r="H5476" s="7">
        <v>2</v>
      </c>
      <c r="I5476" s="7" t="s">
        <v>148</v>
      </c>
      <c r="J5476" t="s">
        <v>11</v>
      </c>
      <c r="K5476">
        <v>45.4</v>
      </c>
      <c r="L5476">
        <v>1</v>
      </c>
      <c r="M5476">
        <v>167.6</v>
      </c>
      <c r="N5476">
        <v>1.9870000000000001</v>
      </c>
    </row>
    <row r="5477" spans="1:14" x14ac:dyDescent="0.25">
      <c r="A5477" s="7">
        <v>822669</v>
      </c>
      <c r="B5477" s="7">
        <f t="shared" si="255"/>
        <v>1</v>
      </c>
      <c r="C5477" s="7">
        <f t="shared" si="256"/>
        <v>1</v>
      </c>
      <c r="D5477" s="7">
        <f t="shared" si="257"/>
        <v>2</v>
      </c>
      <c r="E5477" s="7">
        <v>821885</v>
      </c>
      <c r="F5477" t="s">
        <v>139</v>
      </c>
      <c r="G5477" t="s">
        <v>143</v>
      </c>
      <c r="H5477" s="7">
        <v>2</v>
      </c>
      <c r="I5477" s="7" t="s">
        <v>148</v>
      </c>
      <c r="J5477" t="s">
        <v>11</v>
      </c>
      <c r="K5477">
        <v>45.4</v>
      </c>
      <c r="L5477">
        <v>1</v>
      </c>
      <c r="M5477">
        <v>167.6</v>
      </c>
      <c r="N5477">
        <v>1.9870000000000001</v>
      </c>
    </row>
    <row r="5478" spans="1:14" x14ac:dyDescent="0.25">
      <c r="A5478" s="7">
        <v>822669</v>
      </c>
      <c r="B5478" s="7">
        <f t="shared" si="255"/>
        <v>1</v>
      </c>
      <c r="C5478" s="7">
        <f t="shared" si="256"/>
        <v>1</v>
      </c>
      <c r="D5478" s="7">
        <f t="shared" si="257"/>
        <v>2</v>
      </c>
      <c r="E5478" s="7">
        <v>821885</v>
      </c>
      <c r="F5478" t="s">
        <v>139</v>
      </c>
      <c r="G5478" t="s">
        <v>143</v>
      </c>
      <c r="H5478" s="7">
        <v>2</v>
      </c>
      <c r="I5478" s="7" t="s">
        <v>148</v>
      </c>
      <c r="J5478" t="s">
        <v>11</v>
      </c>
      <c r="K5478">
        <v>45.4</v>
      </c>
      <c r="L5478">
        <v>1</v>
      </c>
      <c r="M5478">
        <v>167.6</v>
      </c>
      <c r="N5478">
        <v>1.9870000000000001</v>
      </c>
    </row>
    <row r="5479" spans="1:14" x14ac:dyDescent="0.25">
      <c r="A5479" s="7">
        <v>822669</v>
      </c>
      <c r="B5479" s="7">
        <f t="shared" si="255"/>
        <v>0</v>
      </c>
      <c r="C5479" s="7">
        <f t="shared" si="256"/>
        <v>1</v>
      </c>
      <c r="D5479" s="7">
        <f t="shared" si="257"/>
        <v>1</v>
      </c>
      <c r="E5479" s="7">
        <v>821885</v>
      </c>
      <c r="F5479" t="s">
        <v>139</v>
      </c>
      <c r="G5479" t="s">
        <v>143</v>
      </c>
      <c r="H5479" s="7">
        <v>2</v>
      </c>
      <c r="I5479" s="7" t="s">
        <v>148</v>
      </c>
      <c r="J5479" t="s">
        <v>11</v>
      </c>
      <c r="K5479">
        <v>45.4</v>
      </c>
      <c r="L5479">
        <v>1</v>
      </c>
      <c r="M5479">
        <v>167.6</v>
      </c>
      <c r="N5479">
        <v>1.9870000000000001</v>
      </c>
    </row>
    <row r="5480" spans="1:14" x14ac:dyDescent="0.25">
      <c r="A5480" s="7">
        <v>822670</v>
      </c>
      <c r="B5480" s="7">
        <f t="shared" si="255"/>
        <v>1</v>
      </c>
      <c r="C5480" s="7">
        <f t="shared" si="256"/>
        <v>0</v>
      </c>
      <c r="D5480" s="7">
        <f t="shared" si="257"/>
        <v>1</v>
      </c>
      <c r="E5480" s="7">
        <v>821885</v>
      </c>
      <c r="F5480" t="s">
        <v>139</v>
      </c>
      <c r="G5480" t="s">
        <v>143</v>
      </c>
      <c r="H5480" s="7">
        <v>2</v>
      </c>
      <c r="I5480" s="7" t="s">
        <v>148</v>
      </c>
      <c r="J5480" t="s">
        <v>11</v>
      </c>
      <c r="K5480">
        <v>45.8</v>
      </c>
      <c r="L5480">
        <v>2</v>
      </c>
      <c r="M5480">
        <v>103.9</v>
      </c>
      <c r="N5480">
        <v>1.9870000000000001</v>
      </c>
    </row>
    <row r="5481" spans="1:14" x14ac:dyDescent="0.25">
      <c r="A5481" s="7">
        <v>822670</v>
      </c>
      <c r="B5481" s="7">
        <f t="shared" si="255"/>
        <v>1</v>
      </c>
      <c r="C5481" s="7">
        <f t="shared" si="256"/>
        <v>1</v>
      </c>
      <c r="D5481" s="7">
        <f t="shared" si="257"/>
        <v>2</v>
      </c>
      <c r="E5481" s="7">
        <v>821885</v>
      </c>
      <c r="F5481" t="s">
        <v>139</v>
      </c>
      <c r="G5481" t="s">
        <v>143</v>
      </c>
      <c r="H5481" s="7">
        <v>2</v>
      </c>
      <c r="I5481" s="7" t="s">
        <v>148</v>
      </c>
      <c r="J5481" t="s">
        <v>11</v>
      </c>
      <c r="K5481">
        <v>45.8</v>
      </c>
      <c r="L5481">
        <v>2</v>
      </c>
      <c r="M5481">
        <v>103.9</v>
      </c>
      <c r="N5481">
        <v>1.9870000000000001</v>
      </c>
    </row>
    <row r="5482" spans="1:14" x14ac:dyDescent="0.25">
      <c r="A5482" s="7">
        <v>822670</v>
      </c>
      <c r="B5482" s="7">
        <f t="shared" si="255"/>
        <v>1</v>
      </c>
      <c r="C5482" s="7">
        <f t="shared" si="256"/>
        <v>1</v>
      </c>
      <c r="D5482" s="7">
        <f t="shared" si="257"/>
        <v>2</v>
      </c>
      <c r="E5482" s="7">
        <v>821885</v>
      </c>
      <c r="F5482" t="s">
        <v>139</v>
      </c>
      <c r="G5482" t="s">
        <v>143</v>
      </c>
      <c r="H5482" s="7">
        <v>2</v>
      </c>
      <c r="I5482" s="7" t="s">
        <v>148</v>
      </c>
      <c r="J5482" t="s">
        <v>11</v>
      </c>
      <c r="K5482">
        <v>45.8</v>
      </c>
      <c r="L5482">
        <v>2</v>
      </c>
      <c r="M5482">
        <v>103.9</v>
      </c>
      <c r="N5482">
        <v>1.9870000000000001</v>
      </c>
    </row>
    <row r="5483" spans="1:14" x14ac:dyDescent="0.25">
      <c r="A5483" s="7">
        <v>822670</v>
      </c>
      <c r="B5483" s="7">
        <f t="shared" si="255"/>
        <v>0</v>
      </c>
      <c r="C5483" s="7">
        <f t="shared" si="256"/>
        <v>1</v>
      </c>
      <c r="D5483" s="7">
        <f t="shared" si="257"/>
        <v>1</v>
      </c>
      <c r="E5483" s="7">
        <v>821885</v>
      </c>
      <c r="F5483" t="s">
        <v>139</v>
      </c>
      <c r="G5483" t="s">
        <v>143</v>
      </c>
      <c r="H5483" s="7">
        <v>2</v>
      </c>
      <c r="I5483" s="7" t="s">
        <v>148</v>
      </c>
      <c r="J5483" t="s">
        <v>11</v>
      </c>
      <c r="K5483">
        <v>45.8</v>
      </c>
      <c r="L5483">
        <v>2</v>
      </c>
      <c r="M5483">
        <v>103.9</v>
      </c>
      <c r="N5483">
        <v>1.9870000000000001</v>
      </c>
    </row>
    <row r="5484" spans="1:14" x14ac:dyDescent="0.25">
      <c r="A5484" s="7">
        <v>822671</v>
      </c>
      <c r="B5484" s="7">
        <f t="shared" si="255"/>
        <v>1</v>
      </c>
      <c r="C5484" s="7">
        <f t="shared" si="256"/>
        <v>0</v>
      </c>
      <c r="D5484" s="7">
        <f t="shared" si="257"/>
        <v>1</v>
      </c>
      <c r="E5484" s="7">
        <v>821885</v>
      </c>
      <c r="F5484" t="s">
        <v>139</v>
      </c>
      <c r="G5484" t="s">
        <v>143</v>
      </c>
      <c r="H5484" s="7">
        <v>2</v>
      </c>
      <c r="I5484" s="7" t="s">
        <v>148</v>
      </c>
      <c r="J5484" t="s">
        <v>11</v>
      </c>
      <c r="K5484">
        <v>47.7</v>
      </c>
      <c r="L5484">
        <v>1</v>
      </c>
      <c r="M5484">
        <v>167.6</v>
      </c>
      <c r="N5484">
        <v>1.9870000000000001</v>
      </c>
    </row>
    <row r="5485" spans="1:14" x14ac:dyDescent="0.25">
      <c r="A5485" s="7">
        <v>822671</v>
      </c>
      <c r="B5485" s="7">
        <f t="shared" si="255"/>
        <v>1</v>
      </c>
      <c r="C5485" s="7">
        <f t="shared" si="256"/>
        <v>1</v>
      </c>
      <c r="D5485" s="7">
        <f t="shared" si="257"/>
        <v>2</v>
      </c>
      <c r="E5485" s="7">
        <v>821885</v>
      </c>
      <c r="F5485" t="s">
        <v>139</v>
      </c>
      <c r="G5485" t="s">
        <v>143</v>
      </c>
      <c r="H5485" s="7">
        <v>2</v>
      </c>
      <c r="I5485" s="7" t="s">
        <v>148</v>
      </c>
      <c r="J5485" t="s">
        <v>11</v>
      </c>
      <c r="K5485">
        <v>47.7</v>
      </c>
      <c r="L5485">
        <v>1</v>
      </c>
      <c r="M5485">
        <v>167.6</v>
      </c>
      <c r="N5485">
        <v>1.9870000000000001</v>
      </c>
    </row>
    <row r="5486" spans="1:14" x14ac:dyDescent="0.25">
      <c r="A5486" s="7">
        <v>822671</v>
      </c>
      <c r="B5486" s="7">
        <f t="shared" si="255"/>
        <v>1</v>
      </c>
      <c r="C5486" s="7">
        <f t="shared" si="256"/>
        <v>1</v>
      </c>
      <c r="D5486" s="7">
        <f t="shared" si="257"/>
        <v>2</v>
      </c>
      <c r="E5486" s="7">
        <v>821885</v>
      </c>
      <c r="F5486" t="s">
        <v>139</v>
      </c>
      <c r="G5486" t="s">
        <v>143</v>
      </c>
      <c r="H5486" s="7">
        <v>2</v>
      </c>
      <c r="I5486" s="7" t="s">
        <v>148</v>
      </c>
      <c r="J5486" t="s">
        <v>11</v>
      </c>
      <c r="K5486">
        <v>47.7</v>
      </c>
      <c r="L5486">
        <v>1</v>
      </c>
      <c r="M5486">
        <v>167.6</v>
      </c>
      <c r="N5486">
        <v>1.9870000000000001</v>
      </c>
    </row>
    <row r="5487" spans="1:14" x14ac:dyDescent="0.25">
      <c r="A5487" s="7">
        <v>822671</v>
      </c>
      <c r="B5487" s="7">
        <f t="shared" si="255"/>
        <v>0</v>
      </c>
      <c r="C5487" s="7">
        <f t="shared" si="256"/>
        <v>1</v>
      </c>
      <c r="D5487" s="7">
        <f t="shared" si="257"/>
        <v>1</v>
      </c>
      <c r="E5487" s="7">
        <v>821885</v>
      </c>
      <c r="F5487" t="s">
        <v>139</v>
      </c>
      <c r="G5487" t="s">
        <v>143</v>
      </c>
      <c r="H5487" s="7">
        <v>2</v>
      </c>
      <c r="I5487" s="7" t="s">
        <v>148</v>
      </c>
      <c r="J5487" t="s">
        <v>11</v>
      </c>
      <c r="K5487">
        <v>47.7</v>
      </c>
      <c r="L5487">
        <v>1</v>
      </c>
      <c r="M5487">
        <v>167.6</v>
      </c>
      <c r="N5487">
        <v>1.9870000000000001</v>
      </c>
    </row>
    <row r="5488" spans="1:14" x14ac:dyDescent="0.25">
      <c r="A5488" s="7">
        <v>822672</v>
      </c>
      <c r="B5488" s="7">
        <f t="shared" si="255"/>
        <v>1</v>
      </c>
      <c r="C5488" s="7">
        <f t="shared" si="256"/>
        <v>0</v>
      </c>
      <c r="D5488" s="7">
        <f t="shared" si="257"/>
        <v>1</v>
      </c>
      <c r="E5488" s="7">
        <v>821885</v>
      </c>
      <c r="F5488" t="s">
        <v>139</v>
      </c>
      <c r="G5488" t="s">
        <v>143</v>
      </c>
      <c r="H5488" s="7">
        <v>2</v>
      </c>
      <c r="I5488" s="7" t="s">
        <v>148</v>
      </c>
      <c r="J5488" t="s">
        <v>11</v>
      </c>
      <c r="K5488">
        <v>44.2</v>
      </c>
      <c r="L5488">
        <v>2</v>
      </c>
      <c r="M5488">
        <v>103.9</v>
      </c>
      <c r="N5488">
        <v>1.9870000000000001</v>
      </c>
    </row>
    <row r="5489" spans="1:14" x14ac:dyDescent="0.25">
      <c r="A5489" s="7">
        <v>822672</v>
      </c>
      <c r="B5489" s="7">
        <f t="shared" si="255"/>
        <v>1</v>
      </c>
      <c r="C5489" s="7">
        <f t="shared" si="256"/>
        <v>1</v>
      </c>
      <c r="D5489" s="7">
        <f t="shared" si="257"/>
        <v>2</v>
      </c>
      <c r="E5489" s="7">
        <v>821885</v>
      </c>
      <c r="F5489" t="s">
        <v>139</v>
      </c>
      <c r="G5489" t="s">
        <v>143</v>
      </c>
      <c r="H5489" s="7">
        <v>2</v>
      </c>
      <c r="I5489" s="7" t="s">
        <v>148</v>
      </c>
      <c r="J5489" t="s">
        <v>11</v>
      </c>
      <c r="K5489">
        <v>44.2</v>
      </c>
      <c r="L5489">
        <v>2</v>
      </c>
      <c r="M5489">
        <v>103.9</v>
      </c>
      <c r="N5489">
        <v>1.9870000000000001</v>
      </c>
    </row>
    <row r="5490" spans="1:14" x14ac:dyDescent="0.25">
      <c r="A5490" s="7">
        <v>822672</v>
      </c>
      <c r="B5490" s="7">
        <f t="shared" si="255"/>
        <v>1</v>
      </c>
      <c r="C5490" s="7">
        <f t="shared" si="256"/>
        <v>1</v>
      </c>
      <c r="D5490" s="7">
        <f t="shared" si="257"/>
        <v>2</v>
      </c>
      <c r="E5490" s="7">
        <v>821885</v>
      </c>
      <c r="F5490" t="s">
        <v>139</v>
      </c>
      <c r="G5490" t="s">
        <v>143</v>
      </c>
      <c r="H5490" s="7">
        <v>2</v>
      </c>
      <c r="I5490" s="7" t="s">
        <v>148</v>
      </c>
      <c r="J5490" t="s">
        <v>11</v>
      </c>
      <c r="K5490">
        <v>44.2</v>
      </c>
      <c r="L5490">
        <v>2</v>
      </c>
      <c r="M5490">
        <v>103.9</v>
      </c>
      <c r="N5490">
        <v>1.9870000000000001</v>
      </c>
    </row>
    <row r="5491" spans="1:14" x14ac:dyDescent="0.25">
      <c r="A5491" s="7">
        <v>822672</v>
      </c>
      <c r="B5491" s="7">
        <f t="shared" si="255"/>
        <v>0</v>
      </c>
      <c r="C5491" s="7">
        <f t="shared" si="256"/>
        <v>1</v>
      </c>
      <c r="D5491" s="7">
        <f t="shared" si="257"/>
        <v>1</v>
      </c>
      <c r="E5491" s="7">
        <v>821885</v>
      </c>
      <c r="F5491" t="s">
        <v>139</v>
      </c>
      <c r="G5491" t="s">
        <v>143</v>
      </c>
      <c r="H5491" s="7">
        <v>2</v>
      </c>
      <c r="I5491" s="7" t="s">
        <v>148</v>
      </c>
      <c r="J5491" t="s">
        <v>11</v>
      </c>
      <c r="K5491">
        <v>44.2</v>
      </c>
      <c r="L5491">
        <v>2</v>
      </c>
      <c r="M5491">
        <v>103.9</v>
      </c>
      <c r="N5491">
        <v>1.9870000000000001</v>
      </c>
    </row>
    <row r="5492" spans="1:14" x14ac:dyDescent="0.25">
      <c r="A5492" s="7">
        <v>822673</v>
      </c>
      <c r="B5492" s="7">
        <f t="shared" si="255"/>
        <v>1</v>
      </c>
      <c r="C5492" s="7">
        <f t="shared" si="256"/>
        <v>0</v>
      </c>
      <c r="D5492" s="7">
        <f t="shared" si="257"/>
        <v>1</v>
      </c>
      <c r="E5492" s="7">
        <v>821885</v>
      </c>
      <c r="F5492" t="s">
        <v>139</v>
      </c>
      <c r="G5492" t="s">
        <v>143</v>
      </c>
      <c r="H5492" s="7">
        <v>2</v>
      </c>
      <c r="I5492" s="7" t="s">
        <v>148</v>
      </c>
      <c r="J5492" t="s">
        <v>11</v>
      </c>
      <c r="K5492">
        <v>30.3</v>
      </c>
      <c r="L5492">
        <v>1</v>
      </c>
      <c r="M5492">
        <v>142</v>
      </c>
      <c r="N5492">
        <v>1.9870000000000001</v>
      </c>
    </row>
    <row r="5493" spans="1:14" x14ac:dyDescent="0.25">
      <c r="A5493" s="7">
        <v>822673</v>
      </c>
      <c r="B5493" s="7">
        <f t="shared" si="255"/>
        <v>1</v>
      </c>
      <c r="C5493" s="7">
        <f t="shared" si="256"/>
        <v>1</v>
      </c>
      <c r="D5493" s="7">
        <f t="shared" si="257"/>
        <v>2</v>
      </c>
      <c r="E5493" s="7">
        <v>821885</v>
      </c>
      <c r="F5493" t="s">
        <v>139</v>
      </c>
      <c r="G5493" t="s">
        <v>143</v>
      </c>
      <c r="H5493" s="7">
        <v>2</v>
      </c>
      <c r="I5493" s="7" t="s">
        <v>148</v>
      </c>
      <c r="J5493" t="s">
        <v>11</v>
      </c>
      <c r="K5493">
        <v>30.3</v>
      </c>
      <c r="L5493">
        <v>1</v>
      </c>
      <c r="M5493">
        <v>142</v>
      </c>
      <c r="N5493">
        <v>1.9870000000000001</v>
      </c>
    </row>
    <row r="5494" spans="1:14" x14ac:dyDescent="0.25">
      <c r="A5494" s="7">
        <v>822673</v>
      </c>
      <c r="B5494" s="7">
        <f t="shared" si="255"/>
        <v>1</v>
      </c>
      <c r="C5494" s="7">
        <f t="shared" si="256"/>
        <v>1</v>
      </c>
      <c r="D5494" s="7">
        <f t="shared" si="257"/>
        <v>2</v>
      </c>
      <c r="E5494" s="7">
        <v>821885</v>
      </c>
      <c r="F5494" t="s">
        <v>139</v>
      </c>
      <c r="G5494" t="s">
        <v>143</v>
      </c>
      <c r="H5494" s="7">
        <v>2</v>
      </c>
      <c r="I5494" s="7" t="s">
        <v>148</v>
      </c>
      <c r="J5494" t="s">
        <v>11</v>
      </c>
      <c r="K5494">
        <v>30.3</v>
      </c>
      <c r="L5494">
        <v>1</v>
      </c>
      <c r="M5494">
        <v>142</v>
      </c>
      <c r="N5494">
        <v>1.9870000000000001</v>
      </c>
    </row>
    <row r="5495" spans="1:14" x14ac:dyDescent="0.25">
      <c r="A5495" s="7">
        <v>822673</v>
      </c>
      <c r="B5495" s="7">
        <f t="shared" si="255"/>
        <v>0</v>
      </c>
      <c r="C5495" s="7">
        <f t="shared" si="256"/>
        <v>1</v>
      </c>
      <c r="D5495" s="7">
        <f t="shared" si="257"/>
        <v>1</v>
      </c>
      <c r="E5495" s="7">
        <v>821885</v>
      </c>
      <c r="F5495" t="s">
        <v>139</v>
      </c>
      <c r="G5495" t="s">
        <v>143</v>
      </c>
      <c r="H5495" s="7">
        <v>2</v>
      </c>
      <c r="I5495" s="7" t="s">
        <v>148</v>
      </c>
      <c r="J5495" t="s">
        <v>11</v>
      </c>
      <c r="K5495">
        <v>30.3</v>
      </c>
      <c r="L5495">
        <v>1</v>
      </c>
      <c r="M5495">
        <v>142</v>
      </c>
      <c r="N5495">
        <v>1.9870000000000001</v>
      </c>
    </row>
    <row r="5496" spans="1:14" x14ac:dyDescent="0.25">
      <c r="A5496" s="7">
        <v>822674</v>
      </c>
      <c r="B5496" s="7">
        <f t="shared" si="255"/>
        <v>1</v>
      </c>
      <c r="C5496" s="7">
        <f t="shared" si="256"/>
        <v>0</v>
      </c>
      <c r="D5496" s="7">
        <f t="shared" si="257"/>
        <v>1</v>
      </c>
      <c r="E5496" s="7">
        <v>821885</v>
      </c>
      <c r="F5496" t="s">
        <v>139</v>
      </c>
      <c r="G5496" t="s">
        <v>143</v>
      </c>
      <c r="H5496" s="7">
        <v>2</v>
      </c>
      <c r="I5496" s="7" t="s">
        <v>148</v>
      </c>
      <c r="J5496" t="s">
        <v>11</v>
      </c>
      <c r="K5496">
        <v>45.7</v>
      </c>
      <c r="L5496">
        <v>4</v>
      </c>
      <c r="M5496">
        <v>65.3</v>
      </c>
      <c r="N5496">
        <v>1.9870000000000001</v>
      </c>
    </row>
    <row r="5497" spans="1:14" x14ac:dyDescent="0.25">
      <c r="A5497" s="7">
        <v>822674</v>
      </c>
      <c r="B5497" s="7">
        <f t="shared" si="255"/>
        <v>1</v>
      </c>
      <c r="C5497" s="7">
        <f t="shared" si="256"/>
        <v>1</v>
      </c>
      <c r="D5497" s="7">
        <f t="shared" si="257"/>
        <v>2</v>
      </c>
      <c r="E5497" s="7">
        <v>821885</v>
      </c>
      <c r="F5497" t="s">
        <v>139</v>
      </c>
      <c r="G5497" t="s">
        <v>143</v>
      </c>
      <c r="H5497" s="7">
        <v>2</v>
      </c>
      <c r="I5497" s="7" t="s">
        <v>148</v>
      </c>
      <c r="J5497" t="s">
        <v>11</v>
      </c>
      <c r="K5497">
        <v>45.7</v>
      </c>
      <c r="L5497">
        <v>4</v>
      </c>
      <c r="M5497">
        <v>65.3</v>
      </c>
      <c r="N5497">
        <v>1.9870000000000001</v>
      </c>
    </row>
    <row r="5498" spans="1:14" x14ac:dyDescent="0.25">
      <c r="A5498" s="7">
        <v>822674</v>
      </c>
      <c r="B5498" s="7">
        <f t="shared" si="255"/>
        <v>1</v>
      </c>
      <c r="C5498" s="7">
        <f t="shared" si="256"/>
        <v>1</v>
      </c>
      <c r="D5498" s="7">
        <f t="shared" si="257"/>
        <v>2</v>
      </c>
      <c r="E5498" s="7">
        <v>821885</v>
      </c>
      <c r="F5498" t="s">
        <v>139</v>
      </c>
      <c r="G5498" t="s">
        <v>143</v>
      </c>
      <c r="H5498" s="7">
        <v>2</v>
      </c>
      <c r="I5498" s="7" t="s">
        <v>148</v>
      </c>
      <c r="J5498" t="s">
        <v>11</v>
      </c>
      <c r="K5498">
        <v>45.7</v>
      </c>
      <c r="L5498">
        <v>4</v>
      </c>
      <c r="M5498">
        <v>65.3</v>
      </c>
      <c r="N5498">
        <v>1.9870000000000001</v>
      </c>
    </row>
    <row r="5499" spans="1:14" x14ac:dyDescent="0.25">
      <c r="A5499" s="7">
        <v>822674</v>
      </c>
      <c r="B5499" s="7">
        <f t="shared" si="255"/>
        <v>0</v>
      </c>
      <c r="C5499" s="7">
        <f t="shared" si="256"/>
        <v>1</v>
      </c>
      <c r="D5499" s="7">
        <f t="shared" si="257"/>
        <v>1</v>
      </c>
      <c r="E5499" s="7">
        <v>821885</v>
      </c>
      <c r="F5499" t="s">
        <v>139</v>
      </c>
      <c r="G5499" t="s">
        <v>143</v>
      </c>
      <c r="H5499" s="7">
        <v>2</v>
      </c>
      <c r="I5499" s="7" t="s">
        <v>148</v>
      </c>
      <c r="J5499" t="s">
        <v>11</v>
      </c>
      <c r="K5499">
        <v>45.7</v>
      </c>
      <c r="L5499">
        <v>4</v>
      </c>
      <c r="M5499">
        <v>65.3</v>
      </c>
      <c r="N5499">
        <v>1.9870000000000001</v>
      </c>
    </row>
    <row r="5500" spans="1:14" x14ac:dyDescent="0.25">
      <c r="A5500" s="7">
        <v>822675</v>
      </c>
      <c r="B5500" s="7">
        <f t="shared" si="255"/>
        <v>1</v>
      </c>
      <c r="C5500" s="7">
        <f t="shared" si="256"/>
        <v>0</v>
      </c>
      <c r="D5500" s="7">
        <f t="shared" si="257"/>
        <v>1</v>
      </c>
      <c r="E5500" s="7">
        <v>821885</v>
      </c>
      <c r="F5500" t="s">
        <v>139</v>
      </c>
      <c r="G5500" t="s">
        <v>143</v>
      </c>
      <c r="H5500" s="7">
        <v>2</v>
      </c>
      <c r="I5500" s="7" t="s">
        <v>148</v>
      </c>
      <c r="J5500" t="s">
        <v>11</v>
      </c>
      <c r="K5500">
        <v>62.8</v>
      </c>
      <c r="L5500">
        <v>2</v>
      </c>
      <c r="M5500">
        <v>113.6</v>
      </c>
      <c r="N5500">
        <v>1.9870000000000001</v>
      </c>
    </row>
    <row r="5501" spans="1:14" x14ac:dyDescent="0.25">
      <c r="A5501" s="7">
        <v>822675</v>
      </c>
      <c r="B5501" s="7">
        <f t="shared" si="255"/>
        <v>1</v>
      </c>
      <c r="C5501" s="7">
        <f t="shared" si="256"/>
        <v>1</v>
      </c>
      <c r="D5501" s="7">
        <f t="shared" si="257"/>
        <v>2</v>
      </c>
      <c r="E5501" s="7">
        <v>821885</v>
      </c>
      <c r="F5501" t="s">
        <v>139</v>
      </c>
      <c r="G5501" t="s">
        <v>143</v>
      </c>
      <c r="H5501" s="7">
        <v>2</v>
      </c>
      <c r="I5501" s="7" t="s">
        <v>148</v>
      </c>
      <c r="J5501" t="s">
        <v>11</v>
      </c>
      <c r="K5501">
        <v>62.8</v>
      </c>
      <c r="L5501">
        <v>2</v>
      </c>
      <c r="M5501">
        <v>113.6</v>
      </c>
      <c r="N5501">
        <v>1.9870000000000001</v>
      </c>
    </row>
    <row r="5502" spans="1:14" x14ac:dyDescent="0.25">
      <c r="A5502" s="7">
        <v>822675</v>
      </c>
      <c r="B5502" s="7">
        <f t="shared" si="255"/>
        <v>1</v>
      </c>
      <c r="C5502" s="7">
        <f t="shared" si="256"/>
        <v>1</v>
      </c>
      <c r="D5502" s="7">
        <f t="shared" si="257"/>
        <v>2</v>
      </c>
      <c r="E5502" s="7">
        <v>821885</v>
      </c>
      <c r="F5502" t="s">
        <v>139</v>
      </c>
      <c r="G5502" t="s">
        <v>143</v>
      </c>
      <c r="H5502" s="7">
        <v>2</v>
      </c>
      <c r="I5502" s="7" t="s">
        <v>148</v>
      </c>
      <c r="J5502" t="s">
        <v>11</v>
      </c>
      <c r="K5502">
        <v>62.8</v>
      </c>
      <c r="L5502">
        <v>2</v>
      </c>
      <c r="M5502">
        <v>113.6</v>
      </c>
      <c r="N5502">
        <v>1.9870000000000001</v>
      </c>
    </row>
    <row r="5503" spans="1:14" x14ac:dyDescent="0.25">
      <c r="A5503" s="7">
        <v>822675</v>
      </c>
      <c r="B5503" s="7">
        <f t="shared" si="255"/>
        <v>0</v>
      </c>
      <c r="C5503" s="7">
        <f t="shared" si="256"/>
        <v>1</v>
      </c>
      <c r="D5503" s="7">
        <f t="shared" si="257"/>
        <v>1</v>
      </c>
      <c r="E5503" s="7">
        <v>821885</v>
      </c>
      <c r="F5503" t="s">
        <v>139</v>
      </c>
      <c r="G5503" t="s">
        <v>143</v>
      </c>
      <c r="H5503" s="7">
        <v>2</v>
      </c>
      <c r="I5503" s="7" t="s">
        <v>148</v>
      </c>
      <c r="J5503" t="s">
        <v>11</v>
      </c>
      <c r="K5503">
        <v>62.8</v>
      </c>
      <c r="L5503">
        <v>2</v>
      </c>
      <c r="M5503">
        <v>113.6</v>
      </c>
      <c r="N5503">
        <v>1.9870000000000001</v>
      </c>
    </row>
    <row r="5504" spans="1:14" x14ac:dyDescent="0.25">
      <c r="A5504" s="7">
        <v>822676</v>
      </c>
      <c r="B5504" s="7">
        <f t="shared" si="255"/>
        <v>1</v>
      </c>
      <c r="C5504" s="7">
        <f t="shared" si="256"/>
        <v>0</v>
      </c>
      <c r="D5504" s="7">
        <f t="shared" si="257"/>
        <v>1</v>
      </c>
      <c r="E5504" s="7">
        <v>821885</v>
      </c>
      <c r="F5504" t="s">
        <v>139</v>
      </c>
      <c r="G5504" t="s">
        <v>143</v>
      </c>
      <c r="H5504" s="7">
        <v>2</v>
      </c>
      <c r="I5504" s="7" t="s">
        <v>148</v>
      </c>
      <c r="J5504" t="s">
        <v>11</v>
      </c>
      <c r="K5504">
        <v>62.7</v>
      </c>
      <c r="L5504">
        <v>3</v>
      </c>
      <c r="M5504">
        <v>87.9</v>
      </c>
      <c r="N5504">
        <v>1.9870000000000001</v>
      </c>
    </row>
    <row r="5505" spans="1:14" x14ac:dyDescent="0.25">
      <c r="A5505" s="7">
        <v>822676</v>
      </c>
      <c r="B5505" s="7">
        <f t="shared" si="255"/>
        <v>1</v>
      </c>
      <c r="C5505" s="7">
        <f t="shared" si="256"/>
        <v>1</v>
      </c>
      <c r="D5505" s="7">
        <f t="shared" si="257"/>
        <v>2</v>
      </c>
      <c r="E5505" s="7">
        <v>821885</v>
      </c>
      <c r="F5505" t="s">
        <v>139</v>
      </c>
      <c r="G5505" t="s">
        <v>143</v>
      </c>
      <c r="H5505" s="7">
        <v>2</v>
      </c>
      <c r="I5505" s="7" t="s">
        <v>148</v>
      </c>
      <c r="J5505" t="s">
        <v>11</v>
      </c>
      <c r="K5505">
        <v>62.7</v>
      </c>
      <c r="L5505">
        <v>3</v>
      </c>
      <c r="M5505">
        <v>87.9</v>
      </c>
      <c r="N5505">
        <v>1.9870000000000001</v>
      </c>
    </row>
    <row r="5506" spans="1:14" x14ac:dyDescent="0.25">
      <c r="A5506" s="7">
        <v>822676</v>
      </c>
      <c r="B5506" s="7">
        <f t="shared" si="255"/>
        <v>1</v>
      </c>
      <c r="C5506" s="7">
        <f t="shared" si="256"/>
        <v>1</v>
      </c>
      <c r="D5506" s="7">
        <f t="shared" si="257"/>
        <v>2</v>
      </c>
      <c r="E5506" s="7">
        <v>821885</v>
      </c>
      <c r="F5506" t="s">
        <v>139</v>
      </c>
      <c r="G5506" t="s">
        <v>143</v>
      </c>
      <c r="H5506" s="7">
        <v>2</v>
      </c>
      <c r="I5506" s="7" t="s">
        <v>148</v>
      </c>
      <c r="J5506" t="s">
        <v>11</v>
      </c>
      <c r="K5506">
        <v>62.7</v>
      </c>
      <c r="L5506">
        <v>3</v>
      </c>
      <c r="M5506">
        <v>87.9</v>
      </c>
      <c r="N5506">
        <v>1.9870000000000001</v>
      </c>
    </row>
    <row r="5507" spans="1:14" x14ac:dyDescent="0.25">
      <c r="A5507" s="7">
        <v>822676</v>
      </c>
      <c r="B5507" s="7">
        <f t="shared" ref="B5507:B5570" si="258">IF(A5507=A5508,1,0)</f>
        <v>0</v>
      </c>
      <c r="C5507" s="7">
        <f t="shared" ref="C5507:C5570" si="259">IF(A5507=A5506,1,0)</f>
        <v>1</v>
      </c>
      <c r="D5507" s="7">
        <f t="shared" ref="D5507:D5570" si="260">B5507+C5507</f>
        <v>1</v>
      </c>
      <c r="E5507" s="7">
        <v>821885</v>
      </c>
      <c r="F5507" t="s">
        <v>139</v>
      </c>
      <c r="G5507" t="s">
        <v>143</v>
      </c>
      <c r="H5507" s="7">
        <v>2</v>
      </c>
      <c r="I5507" s="7" t="s">
        <v>148</v>
      </c>
      <c r="J5507" t="s">
        <v>11</v>
      </c>
      <c r="K5507">
        <v>62.7</v>
      </c>
      <c r="L5507">
        <v>3</v>
      </c>
      <c r="M5507">
        <v>87.9</v>
      </c>
      <c r="N5507">
        <v>1.9870000000000001</v>
      </c>
    </row>
    <row r="5508" spans="1:14" x14ac:dyDescent="0.25">
      <c r="A5508" s="7">
        <v>822677</v>
      </c>
      <c r="B5508" s="7">
        <f t="shared" si="258"/>
        <v>1</v>
      </c>
      <c r="C5508" s="7">
        <f t="shared" si="259"/>
        <v>0</v>
      </c>
      <c r="D5508" s="7">
        <f t="shared" si="260"/>
        <v>1</v>
      </c>
      <c r="E5508" s="7">
        <v>821885</v>
      </c>
      <c r="F5508" t="s">
        <v>139</v>
      </c>
      <c r="G5508" t="s">
        <v>143</v>
      </c>
      <c r="H5508" s="7">
        <v>2</v>
      </c>
      <c r="I5508" s="7" t="s">
        <v>148</v>
      </c>
      <c r="J5508" t="s">
        <v>11</v>
      </c>
      <c r="K5508">
        <v>45.8</v>
      </c>
      <c r="L5508">
        <v>2</v>
      </c>
      <c r="M5508">
        <v>103.9</v>
      </c>
      <c r="N5508">
        <v>1.9870000000000001</v>
      </c>
    </row>
    <row r="5509" spans="1:14" x14ac:dyDescent="0.25">
      <c r="A5509" s="7">
        <v>822677</v>
      </c>
      <c r="B5509" s="7">
        <f t="shared" si="258"/>
        <v>1</v>
      </c>
      <c r="C5509" s="7">
        <f t="shared" si="259"/>
        <v>1</v>
      </c>
      <c r="D5509" s="7">
        <f t="shared" si="260"/>
        <v>2</v>
      </c>
      <c r="E5509" s="7">
        <v>821885</v>
      </c>
      <c r="F5509" t="s">
        <v>139</v>
      </c>
      <c r="G5509" t="s">
        <v>143</v>
      </c>
      <c r="H5509" s="7">
        <v>2</v>
      </c>
      <c r="I5509" s="7" t="s">
        <v>148</v>
      </c>
      <c r="J5509" t="s">
        <v>11</v>
      </c>
      <c r="K5509">
        <v>45.8</v>
      </c>
      <c r="L5509">
        <v>2</v>
      </c>
      <c r="M5509">
        <v>103.9</v>
      </c>
      <c r="N5509">
        <v>1.9870000000000001</v>
      </c>
    </row>
    <row r="5510" spans="1:14" x14ac:dyDescent="0.25">
      <c r="A5510" s="7">
        <v>822677</v>
      </c>
      <c r="B5510" s="7">
        <f t="shared" si="258"/>
        <v>1</v>
      </c>
      <c r="C5510" s="7">
        <f t="shared" si="259"/>
        <v>1</v>
      </c>
      <c r="D5510" s="7">
        <f t="shared" si="260"/>
        <v>2</v>
      </c>
      <c r="E5510" s="7">
        <v>821885</v>
      </c>
      <c r="F5510" t="s">
        <v>139</v>
      </c>
      <c r="G5510" t="s">
        <v>143</v>
      </c>
      <c r="H5510" s="7">
        <v>2</v>
      </c>
      <c r="I5510" s="7" t="s">
        <v>148</v>
      </c>
      <c r="J5510" t="s">
        <v>11</v>
      </c>
      <c r="K5510">
        <v>45.8</v>
      </c>
      <c r="L5510">
        <v>2</v>
      </c>
      <c r="M5510">
        <v>103.9</v>
      </c>
      <c r="N5510">
        <v>1.9870000000000001</v>
      </c>
    </row>
    <row r="5511" spans="1:14" x14ac:dyDescent="0.25">
      <c r="A5511" s="7">
        <v>822677</v>
      </c>
      <c r="B5511" s="7">
        <f t="shared" si="258"/>
        <v>0</v>
      </c>
      <c r="C5511" s="7">
        <f t="shared" si="259"/>
        <v>1</v>
      </c>
      <c r="D5511" s="7">
        <f t="shared" si="260"/>
        <v>1</v>
      </c>
      <c r="E5511" s="7">
        <v>821885</v>
      </c>
      <c r="F5511" t="s">
        <v>139</v>
      </c>
      <c r="G5511" t="s">
        <v>143</v>
      </c>
      <c r="H5511" s="7">
        <v>2</v>
      </c>
      <c r="I5511" s="7" t="s">
        <v>148</v>
      </c>
      <c r="J5511" t="s">
        <v>11</v>
      </c>
      <c r="K5511">
        <v>45.8</v>
      </c>
      <c r="L5511">
        <v>2</v>
      </c>
      <c r="M5511">
        <v>103.9</v>
      </c>
      <c r="N5511">
        <v>1.9870000000000001</v>
      </c>
    </row>
    <row r="5512" spans="1:14" x14ac:dyDescent="0.25">
      <c r="A5512" s="7">
        <v>822678</v>
      </c>
      <c r="B5512" s="7">
        <f t="shared" si="258"/>
        <v>1</v>
      </c>
      <c r="C5512" s="7">
        <f t="shared" si="259"/>
        <v>0</v>
      </c>
      <c r="D5512" s="7">
        <f t="shared" si="260"/>
        <v>1</v>
      </c>
      <c r="E5512" s="7">
        <v>821885</v>
      </c>
      <c r="F5512" t="s">
        <v>139</v>
      </c>
      <c r="G5512" t="s">
        <v>143</v>
      </c>
      <c r="H5512" s="7">
        <v>2</v>
      </c>
      <c r="I5512" s="7" t="s">
        <v>148</v>
      </c>
      <c r="J5512" t="s">
        <v>11</v>
      </c>
      <c r="K5512">
        <v>30.3</v>
      </c>
      <c r="L5512">
        <v>1</v>
      </c>
      <c r="M5512">
        <v>142</v>
      </c>
      <c r="N5512">
        <v>1.9870000000000001</v>
      </c>
    </row>
    <row r="5513" spans="1:14" x14ac:dyDescent="0.25">
      <c r="A5513" s="7">
        <v>822678</v>
      </c>
      <c r="B5513" s="7">
        <f t="shared" si="258"/>
        <v>1</v>
      </c>
      <c r="C5513" s="7">
        <f t="shared" si="259"/>
        <v>1</v>
      </c>
      <c r="D5513" s="7">
        <f t="shared" si="260"/>
        <v>2</v>
      </c>
      <c r="E5513" s="7">
        <v>821885</v>
      </c>
      <c r="F5513" t="s">
        <v>139</v>
      </c>
      <c r="G5513" t="s">
        <v>143</v>
      </c>
      <c r="H5513" s="7">
        <v>2</v>
      </c>
      <c r="I5513" s="7" t="s">
        <v>148</v>
      </c>
      <c r="J5513" t="s">
        <v>11</v>
      </c>
      <c r="K5513">
        <v>30.3</v>
      </c>
      <c r="L5513">
        <v>1</v>
      </c>
      <c r="M5513">
        <v>142</v>
      </c>
      <c r="N5513">
        <v>1.9870000000000001</v>
      </c>
    </row>
    <row r="5514" spans="1:14" x14ac:dyDescent="0.25">
      <c r="A5514" s="7">
        <v>822678</v>
      </c>
      <c r="B5514" s="7">
        <f t="shared" si="258"/>
        <v>1</v>
      </c>
      <c r="C5514" s="7">
        <f t="shared" si="259"/>
        <v>1</v>
      </c>
      <c r="D5514" s="7">
        <f t="shared" si="260"/>
        <v>2</v>
      </c>
      <c r="E5514" s="7">
        <v>821885</v>
      </c>
      <c r="F5514" t="s">
        <v>139</v>
      </c>
      <c r="G5514" t="s">
        <v>143</v>
      </c>
      <c r="H5514" s="7">
        <v>2</v>
      </c>
      <c r="I5514" s="7" t="s">
        <v>148</v>
      </c>
      <c r="J5514" t="s">
        <v>11</v>
      </c>
      <c r="K5514">
        <v>30.3</v>
      </c>
      <c r="L5514">
        <v>1</v>
      </c>
      <c r="M5514">
        <v>142</v>
      </c>
      <c r="N5514">
        <v>1.9870000000000001</v>
      </c>
    </row>
    <row r="5515" spans="1:14" x14ac:dyDescent="0.25">
      <c r="A5515" s="7">
        <v>822678</v>
      </c>
      <c r="B5515" s="7">
        <f t="shared" si="258"/>
        <v>0</v>
      </c>
      <c r="C5515" s="7">
        <f t="shared" si="259"/>
        <v>1</v>
      </c>
      <c r="D5515" s="7">
        <f t="shared" si="260"/>
        <v>1</v>
      </c>
      <c r="E5515" s="7">
        <v>821885</v>
      </c>
      <c r="F5515" t="s">
        <v>139</v>
      </c>
      <c r="G5515" t="s">
        <v>143</v>
      </c>
      <c r="H5515" s="7">
        <v>2</v>
      </c>
      <c r="I5515" s="7" t="s">
        <v>148</v>
      </c>
      <c r="J5515" t="s">
        <v>11</v>
      </c>
      <c r="K5515">
        <v>30.3</v>
      </c>
      <c r="L5515">
        <v>1</v>
      </c>
      <c r="M5515">
        <v>142</v>
      </c>
      <c r="N5515">
        <v>1.9870000000000001</v>
      </c>
    </row>
    <row r="5516" spans="1:14" x14ac:dyDescent="0.25">
      <c r="A5516" s="7">
        <v>822679</v>
      </c>
      <c r="B5516" s="7">
        <f t="shared" si="258"/>
        <v>1</v>
      </c>
      <c r="C5516" s="7">
        <f t="shared" si="259"/>
        <v>0</v>
      </c>
      <c r="D5516" s="7">
        <f t="shared" si="260"/>
        <v>1</v>
      </c>
      <c r="E5516" s="7">
        <v>821885</v>
      </c>
      <c r="F5516" t="s">
        <v>139</v>
      </c>
      <c r="G5516" t="s">
        <v>143</v>
      </c>
      <c r="H5516" s="7">
        <v>2</v>
      </c>
      <c r="I5516" s="7" t="s">
        <v>148</v>
      </c>
      <c r="J5516" t="s">
        <v>11</v>
      </c>
      <c r="K5516">
        <v>45.8</v>
      </c>
      <c r="L5516">
        <v>3</v>
      </c>
      <c r="M5516">
        <v>80.400000000000006</v>
      </c>
      <c r="N5516">
        <v>1.9870000000000001</v>
      </c>
    </row>
    <row r="5517" spans="1:14" x14ac:dyDescent="0.25">
      <c r="A5517" s="7">
        <v>822679</v>
      </c>
      <c r="B5517" s="7">
        <f t="shared" si="258"/>
        <v>1</v>
      </c>
      <c r="C5517" s="7">
        <f t="shared" si="259"/>
        <v>1</v>
      </c>
      <c r="D5517" s="7">
        <f t="shared" si="260"/>
        <v>2</v>
      </c>
      <c r="E5517" s="7">
        <v>821885</v>
      </c>
      <c r="F5517" t="s">
        <v>139</v>
      </c>
      <c r="G5517" t="s">
        <v>143</v>
      </c>
      <c r="H5517" s="7">
        <v>2</v>
      </c>
      <c r="I5517" s="7" t="s">
        <v>148</v>
      </c>
      <c r="J5517" t="s">
        <v>11</v>
      </c>
      <c r="K5517">
        <v>45.8</v>
      </c>
      <c r="L5517">
        <v>3</v>
      </c>
      <c r="M5517">
        <v>80.400000000000006</v>
      </c>
      <c r="N5517">
        <v>1.9870000000000001</v>
      </c>
    </row>
    <row r="5518" spans="1:14" x14ac:dyDescent="0.25">
      <c r="A5518" s="7">
        <v>822679</v>
      </c>
      <c r="B5518" s="7">
        <f t="shared" si="258"/>
        <v>1</v>
      </c>
      <c r="C5518" s="7">
        <f t="shared" si="259"/>
        <v>1</v>
      </c>
      <c r="D5518" s="7">
        <f t="shared" si="260"/>
        <v>2</v>
      </c>
      <c r="E5518" s="7">
        <v>821885</v>
      </c>
      <c r="F5518" t="s">
        <v>139</v>
      </c>
      <c r="G5518" t="s">
        <v>143</v>
      </c>
      <c r="H5518" s="7">
        <v>2</v>
      </c>
      <c r="I5518" s="7" t="s">
        <v>148</v>
      </c>
      <c r="J5518" t="s">
        <v>11</v>
      </c>
      <c r="K5518">
        <v>45.8</v>
      </c>
      <c r="L5518">
        <v>3</v>
      </c>
      <c r="M5518">
        <v>80.400000000000006</v>
      </c>
      <c r="N5518">
        <v>1.9870000000000001</v>
      </c>
    </row>
    <row r="5519" spans="1:14" x14ac:dyDescent="0.25">
      <c r="A5519" s="7">
        <v>822679</v>
      </c>
      <c r="B5519" s="7">
        <f t="shared" si="258"/>
        <v>0</v>
      </c>
      <c r="C5519" s="7">
        <f t="shared" si="259"/>
        <v>1</v>
      </c>
      <c r="D5519" s="7">
        <f t="shared" si="260"/>
        <v>1</v>
      </c>
      <c r="E5519" s="7">
        <v>821885</v>
      </c>
      <c r="F5519" t="s">
        <v>139</v>
      </c>
      <c r="G5519" t="s">
        <v>143</v>
      </c>
      <c r="H5519" s="7">
        <v>2</v>
      </c>
      <c r="I5519" s="7" t="s">
        <v>148</v>
      </c>
      <c r="J5519" t="s">
        <v>11</v>
      </c>
      <c r="K5519">
        <v>45.8</v>
      </c>
      <c r="L5519">
        <v>3</v>
      </c>
      <c r="M5519">
        <v>80.400000000000006</v>
      </c>
      <c r="N5519">
        <v>1.9870000000000001</v>
      </c>
    </row>
    <row r="5520" spans="1:14" x14ac:dyDescent="0.25">
      <c r="A5520" s="7">
        <v>822680</v>
      </c>
      <c r="B5520" s="7">
        <f t="shared" si="258"/>
        <v>1</v>
      </c>
      <c r="C5520" s="7">
        <f t="shared" si="259"/>
        <v>0</v>
      </c>
      <c r="D5520" s="7">
        <f t="shared" si="260"/>
        <v>1</v>
      </c>
      <c r="E5520" s="7">
        <v>821885</v>
      </c>
      <c r="F5520" t="s">
        <v>139</v>
      </c>
      <c r="G5520" t="s">
        <v>143</v>
      </c>
      <c r="H5520" s="7">
        <v>2</v>
      </c>
      <c r="I5520" s="7" t="s">
        <v>148</v>
      </c>
      <c r="J5520" t="s">
        <v>11</v>
      </c>
      <c r="K5520">
        <v>40.9</v>
      </c>
      <c r="L5520">
        <v>1</v>
      </c>
      <c r="M5520">
        <v>142</v>
      </c>
      <c r="N5520">
        <v>1.9870000000000001</v>
      </c>
    </row>
    <row r="5521" spans="1:14" x14ac:dyDescent="0.25">
      <c r="A5521" s="7">
        <v>822680</v>
      </c>
      <c r="B5521" s="7">
        <f t="shared" si="258"/>
        <v>1</v>
      </c>
      <c r="C5521" s="7">
        <f t="shared" si="259"/>
        <v>1</v>
      </c>
      <c r="D5521" s="7">
        <f t="shared" si="260"/>
        <v>2</v>
      </c>
      <c r="E5521" s="7">
        <v>821885</v>
      </c>
      <c r="F5521" t="s">
        <v>139</v>
      </c>
      <c r="G5521" t="s">
        <v>143</v>
      </c>
      <c r="H5521" s="7">
        <v>2</v>
      </c>
      <c r="I5521" s="7" t="s">
        <v>148</v>
      </c>
      <c r="J5521" t="s">
        <v>11</v>
      </c>
      <c r="K5521">
        <v>40.9</v>
      </c>
      <c r="L5521">
        <v>1</v>
      </c>
      <c r="M5521">
        <v>142</v>
      </c>
      <c r="N5521">
        <v>1.9870000000000001</v>
      </c>
    </row>
    <row r="5522" spans="1:14" x14ac:dyDescent="0.25">
      <c r="A5522" s="7">
        <v>822680</v>
      </c>
      <c r="B5522" s="7">
        <f t="shared" si="258"/>
        <v>1</v>
      </c>
      <c r="C5522" s="7">
        <f t="shared" si="259"/>
        <v>1</v>
      </c>
      <c r="D5522" s="7">
        <f t="shared" si="260"/>
        <v>2</v>
      </c>
      <c r="E5522" s="7">
        <v>821885</v>
      </c>
      <c r="F5522" t="s">
        <v>139</v>
      </c>
      <c r="G5522" t="s">
        <v>143</v>
      </c>
      <c r="H5522" s="7">
        <v>2</v>
      </c>
      <c r="I5522" s="7" t="s">
        <v>148</v>
      </c>
      <c r="J5522" t="s">
        <v>11</v>
      </c>
      <c r="K5522">
        <v>40.9</v>
      </c>
      <c r="L5522">
        <v>1</v>
      </c>
      <c r="M5522">
        <v>142</v>
      </c>
      <c r="N5522">
        <v>1.9870000000000001</v>
      </c>
    </row>
    <row r="5523" spans="1:14" x14ac:dyDescent="0.25">
      <c r="A5523" s="7">
        <v>822680</v>
      </c>
      <c r="B5523" s="7">
        <f t="shared" si="258"/>
        <v>0</v>
      </c>
      <c r="C5523" s="7">
        <f t="shared" si="259"/>
        <v>1</v>
      </c>
      <c r="D5523" s="7">
        <f t="shared" si="260"/>
        <v>1</v>
      </c>
      <c r="E5523" s="7">
        <v>821885</v>
      </c>
      <c r="F5523" t="s">
        <v>139</v>
      </c>
      <c r="G5523" t="s">
        <v>143</v>
      </c>
      <c r="H5523" s="7">
        <v>2</v>
      </c>
      <c r="I5523" s="7" t="s">
        <v>148</v>
      </c>
      <c r="J5523" t="s">
        <v>11</v>
      </c>
      <c r="K5523">
        <v>40.9</v>
      </c>
      <c r="L5523">
        <v>1</v>
      </c>
      <c r="M5523">
        <v>142</v>
      </c>
      <c r="N5523">
        <v>1.9870000000000001</v>
      </c>
    </row>
    <row r="5524" spans="1:14" x14ac:dyDescent="0.25">
      <c r="A5524" s="7">
        <v>822681</v>
      </c>
      <c r="B5524" s="7">
        <f t="shared" si="258"/>
        <v>1</v>
      </c>
      <c r="C5524" s="7">
        <f t="shared" si="259"/>
        <v>0</v>
      </c>
      <c r="D5524" s="7">
        <f t="shared" si="260"/>
        <v>1</v>
      </c>
      <c r="E5524" s="7">
        <v>821885</v>
      </c>
      <c r="F5524" t="s">
        <v>139</v>
      </c>
      <c r="G5524" t="s">
        <v>143</v>
      </c>
      <c r="H5524" s="7">
        <v>2</v>
      </c>
      <c r="I5524" s="7" t="s">
        <v>148</v>
      </c>
      <c r="J5524" t="s">
        <v>11</v>
      </c>
      <c r="K5524">
        <v>52</v>
      </c>
      <c r="L5524">
        <v>2</v>
      </c>
      <c r="M5524">
        <v>103.9</v>
      </c>
      <c r="N5524">
        <v>1.9870000000000001</v>
      </c>
    </row>
    <row r="5525" spans="1:14" x14ac:dyDescent="0.25">
      <c r="A5525" s="7">
        <v>822681</v>
      </c>
      <c r="B5525" s="7">
        <f t="shared" si="258"/>
        <v>1</v>
      </c>
      <c r="C5525" s="7">
        <f t="shared" si="259"/>
        <v>1</v>
      </c>
      <c r="D5525" s="7">
        <f t="shared" si="260"/>
        <v>2</v>
      </c>
      <c r="E5525" s="7">
        <v>821885</v>
      </c>
      <c r="F5525" t="s">
        <v>139</v>
      </c>
      <c r="G5525" t="s">
        <v>143</v>
      </c>
      <c r="H5525" s="7">
        <v>2</v>
      </c>
      <c r="I5525" s="7" t="s">
        <v>148</v>
      </c>
      <c r="J5525" t="s">
        <v>11</v>
      </c>
      <c r="K5525">
        <v>52</v>
      </c>
      <c r="L5525">
        <v>2</v>
      </c>
      <c r="M5525">
        <v>103.9</v>
      </c>
      <c r="N5525">
        <v>1.9870000000000001</v>
      </c>
    </row>
    <row r="5526" spans="1:14" x14ac:dyDescent="0.25">
      <c r="A5526" s="7">
        <v>822681</v>
      </c>
      <c r="B5526" s="7">
        <f t="shared" si="258"/>
        <v>1</v>
      </c>
      <c r="C5526" s="7">
        <f t="shared" si="259"/>
        <v>1</v>
      </c>
      <c r="D5526" s="7">
        <f t="shared" si="260"/>
        <v>2</v>
      </c>
      <c r="E5526" s="7">
        <v>821885</v>
      </c>
      <c r="F5526" t="s">
        <v>139</v>
      </c>
      <c r="G5526" t="s">
        <v>143</v>
      </c>
      <c r="H5526" s="7">
        <v>2</v>
      </c>
      <c r="I5526" s="7" t="s">
        <v>148</v>
      </c>
      <c r="J5526" t="s">
        <v>11</v>
      </c>
      <c r="K5526">
        <v>52</v>
      </c>
      <c r="L5526">
        <v>2</v>
      </c>
      <c r="M5526">
        <v>103.9</v>
      </c>
      <c r="N5526">
        <v>1.9870000000000001</v>
      </c>
    </row>
    <row r="5527" spans="1:14" x14ac:dyDescent="0.25">
      <c r="A5527" s="7">
        <v>822681</v>
      </c>
      <c r="B5527" s="7">
        <f t="shared" si="258"/>
        <v>0</v>
      </c>
      <c r="C5527" s="7">
        <f t="shared" si="259"/>
        <v>1</v>
      </c>
      <c r="D5527" s="7">
        <f t="shared" si="260"/>
        <v>1</v>
      </c>
      <c r="E5527" s="7">
        <v>821885</v>
      </c>
      <c r="F5527" t="s">
        <v>139</v>
      </c>
      <c r="G5527" t="s">
        <v>143</v>
      </c>
      <c r="H5527" s="7">
        <v>2</v>
      </c>
      <c r="I5527" s="7" t="s">
        <v>148</v>
      </c>
      <c r="J5527" t="s">
        <v>11</v>
      </c>
      <c r="K5527">
        <v>52</v>
      </c>
      <c r="L5527">
        <v>2</v>
      </c>
      <c r="M5527">
        <v>103.9</v>
      </c>
      <c r="N5527">
        <v>1.9870000000000001</v>
      </c>
    </row>
    <row r="5528" spans="1:14" x14ac:dyDescent="0.25">
      <c r="A5528" s="7">
        <v>822682</v>
      </c>
      <c r="B5528" s="7">
        <f t="shared" si="258"/>
        <v>1</v>
      </c>
      <c r="C5528" s="7">
        <f t="shared" si="259"/>
        <v>0</v>
      </c>
      <c r="D5528" s="7">
        <f t="shared" si="260"/>
        <v>1</v>
      </c>
      <c r="E5528" s="7">
        <v>821885</v>
      </c>
      <c r="F5528" t="s">
        <v>139</v>
      </c>
      <c r="G5528" t="s">
        <v>143</v>
      </c>
      <c r="H5528" s="7">
        <v>2</v>
      </c>
      <c r="I5528" s="7" t="s">
        <v>148</v>
      </c>
      <c r="J5528" t="s">
        <v>11</v>
      </c>
      <c r="K5528">
        <v>30.5</v>
      </c>
      <c r="L5528">
        <v>1</v>
      </c>
      <c r="M5528">
        <v>142</v>
      </c>
      <c r="N5528">
        <v>1.9870000000000001</v>
      </c>
    </row>
    <row r="5529" spans="1:14" x14ac:dyDescent="0.25">
      <c r="A5529" s="7">
        <v>822682</v>
      </c>
      <c r="B5529" s="7">
        <f t="shared" si="258"/>
        <v>1</v>
      </c>
      <c r="C5529" s="7">
        <f t="shared" si="259"/>
        <v>1</v>
      </c>
      <c r="D5529" s="7">
        <f t="shared" si="260"/>
        <v>2</v>
      </c>
      <c r="E5529" s="7">
        <v>821885</v>
      </c>
      <c r="F5529" t="s">
        <v>139</v>
      </c>
      <c r="G5529" t="s">
        <v>143</v>
      </c>
      <c r="H5529" s="7">
        <v>2</v>
      </c>
      <c r="I5529" s="7" t="s">
        <v>148</v>
      </c>
      <c r="J5529" t="s">
        <v>11</v>
      </c>
      <c r="K5529">
        <v>30.5</v>
      </c>
      <c r="L5529">
        <v>1</v>
      </c>
      <c r="M5529">
        <v>142</v>
      </c>
      <c r="N5529">
        <v>1.9870000000000001</v>
      </c>
    </row>
    <row r="5530" spans="1:14" x14ac:dyDescent="0.25">
      <c r="A5530" s="7">
        <v>822682</v>
      </c>
      <c r="B5530" s="7">
        <f t="shared" si="258"/>
        <v>1</v>
      </c>
      <c r="C5530" s="7">
        <f t="shared" si="259"/>
        <v>1</v>
      </c>
      <c r="D5530" s="7">
        <f t="shared" si="260"/>
        <v>2</v>
      </c>
      <c r="E5530" s="7">
        <v>821885</v>
      </c>
      <c r="F5530" t="s">
        <v>139</v>
      </c>
      <c r="G5530" t="s">
        <v>143</v>
      </c>
      <c r="H5530" s="7">
        <v>2</v>
      </c>
      <c r="I5530" s="7" t="s">
        <v>148</v>
      </c>
      <c r="J5530" t="s">
        <v>11</v>
      </c>
      <c r="K5530">
        <v>30.5</v>
      </c>
      <c r="L5530">
        <v>1</v>
      </c>
      <c r="M5530">
        <v>142</v>
      </c>
      <c r="N5530">
        <v>1.9870000000000001</v>
      </c>
    </row>
    <row r="5531" spans="1:14" x14ac:dyDescent="0.25">
      <c r="A5531" s="7">
        <v>822682</v>
      </c>
      <c r="B5531" s="7">
        <f t="shared" si="258"/>
        <v>0</v>
      </c>
      <c r="C5531" s="7">
        <f t="shared" si="259"/>
        <v>1</v>
      </c>
      <c r="D5531" s="7">
        <f t="shared" si="260"/>
        <v>1</v>
      </c>
      <c r="E5531" s="7">
        <v>821885</v>
      </c>
      <c r="F5531" t="s">
        <v>139</v>
      </c>
      <c r="G5531" t="s">
        <v>143</v>
      </c>
      <c r="H5531" s="7">
        <v>2</v>
      </c>
      <c r="I5531" s="7" t="s">
        <v>148</v>
      </c>
      <c r="J5531" t="s">
        <v>11</v>
      </c>
      <c r="K5531">
        <v>30.5</v>
      </c>
      <c r="L5531">
        <v>1</v>
      </c>
      <c r="M5531">
        <v>142</v>
      </c>
      <c r="N5531">
        <v>1.9870000000000001</v>
      </c>
    </row>
    <row r="5532" spans="1:14" x14ac:dyDescent="0.25">
      <c r="A5532" s="7">
        <v>822683</v>
      </c>
      <c r="B5532" s="7">
        <f t="shared" si="258"/>
        <v>1</v>
      </c>
      <c r="C5532" s="7">
        <f t="shared" si="259"/>
        <v>0</v>
      </c>
      <c r="D5532" s="7">
        <f t="shared" si="260"/>
        <v>1</v>
      </c>
      <c r="E5532" s="7">
        <v>821885</v>
      </c>
      <c r="F5532" t="s">
        <v>139</v>
      </c>
      <c r="G5532" t="s">
        <v>143</v>
      </c>
      <c r="H5532" s="7">
        <v>2</v>
      </c>
      <c r="I5532" s="7" t="s">
        <v>148</v>
      </c>
      <c r="J5532" t="s">
        <v>11</v>
      </c>
      <c r="K5532">
        <v>59.4</v>
      </c>
      <c r="L5532">
        <v>1</v>
      </c>
      <c r="M5532">
        <v>142</v>
      </c>
      <c r="N5532">
        <v>1.9870000000000001</v>
      </c>
    </row>
    <row r="5533" spans="1:14" x14ac:dyDescent="0.25">
      <c r="A5533" s="7">
        <v>822683</v>
      </c>
      <c r="B5533" s="7">
        <f t="shared" si="258"/>
        <v>1</v>
      </c>
      <c r="C5533" s="7">
        <f t="shared" si="259"/>
        <v>1</v>
      </c>
      <c r="D5533" s="7">
        <f t="shared" si="260"/>
        <v>2</v>
      </c>
      <c r="E5533" s="7">
        <v>821885</v>
      </c>
      <c r="F5533" t="s">
        <v>139</v>
      </c>
      <c r="G5533" t="s">
        <v>143</v>
      </c>
      <c r="H5533" s="7">
        <v>2</v>
      </c>
      <c r="I5533" s="7" t="s">
        <v>148</v>
      </c>
      <c r="J5533" t="s">
        <v>11</v>
      </c>
      <c r="K5533">
        <v>59.4</v>
      </c>
      <c r="L5533">
        <v>1</v>
      </c>
      <c r="M5533">
        <v>142</v>
      </c>
      <c r="N5533">
        <v>1.9870000000000001</v>
      </c>
    </row>
    <row r="5534" spans="1:14" x14ac:dyDescent="0.25">
      <c r="A5534" s="7">
        <v>822683</v>
      </c>
      <c r="B5534" s="7">
        <f t="shared" si="258"/>
        <v>1</v>
      </c>
      <c r="C5534" s="7">
        <f t="shared" si="259"/>
        <v>1</v>
      </c>
      <c r="D5534" s="7">
        <f t="shared" si="260"/>
        <v>2</v>
      </c>
      <c r="E5534" s="7">
        <v>821885</v>
      </c>
      <c r="F5534" t="s">
        <v>139</v>
      </c>
      <c r="G5534" t="s">
        <v>143</v>
      </c>
      <c r="H5534" s="7">
        <v>2</v>
      </c>
      <c r="I5534" s="7" t="s">
        <v>148</v>
      </c>
      <c r="J5534" t="s">
        <v>11</v>
      </c>
      <c r="K5534">
        <v>59.4</v>
      </c>
      <c r="L5534">
        <v>1</v>
      </c>
      <c r="M5534">
        <v>142</v>
      </c>
      <c r="N5534">
        <v>1.9870000000000001</v>
      </c>
    </row>
    <row r="5535" spans="1:14" x14ac:dyDescent="0.25">
      <c r="A5535" s="7">
        <v>822683</v>
      </c>
      <c r="B5535" s="7">
        <f t="shared" si="258"/>
        <v>0</v>
      </c>
      <c r="C5535" s="7">
        <f t="shared" si="259"/>
        <v>1</v>
      </c>
      <c r="D5535" s="7">
        <f t="shared" si="260"/>
        <v>1</v>
      </c>
      <c r="E5535" s="7">
        <v>821885</v>
      </c>
      <c r="F5535" t="s">
        <v>139</v>
      </c>
      <c r="G5535" t="s">
        <v>143</v>
      </c>
      <c r="H5535" s="7">
        <v>2</v>
      </c>
      <c r="I5535" s="7" t="s">
        <v>148</v>
      </c>
      <c r="J5535" t="s">
        <v>11</v>
      </c>
      <c r="K5535">
        <v>59.4</v>
      </c>
      <c r="L5535">
        <v>1</v>
      </c>
      <c r="M5535">
        <v>142</v>
      </c>
      <c r="N5535">
        <v>1.9870000000000001</v>
      </c>
    </row>
    <row r="5536" spans="1:14" x14ac:dyDescent="0.25">
      <c r="A5536" s="7">
        <v>822684</v>
      </c>
      <c r="B5536" s="7">
        <f t="shared" si="258"/>
        <v>1</v>
      </c>
      <c r="C5536" s="7">
        <f t="shared" si="259"/>
        <v>0</v>
      </c>
      <c r="D5536" s="7">
        <f t="shared" si="260"/>
        <v>1</v>
      </c>
      <c r="E5536" s="7">
        <v>821885</v>
      </c>
      <c r="F5536" t="s">
        <v>139</v>
      </c>
      <c r="G5536" t="s">
        <v>143</v>
      </c>
      <c r="H5536" s="7">
        <v>2</v>
      </c>
      <c r="I5536" s="7" t="s">
        <v>148</v>
      </c>
      <c r="J5536" t="s">
        <v>11</v>
      </c>
      <c r="K5536">
        <v>41.9</v>
      </c>
      <c r="L5536">
        <v>1</v>
      </c>
      <c r="M5536">
        <v>142</v>
      </c>
      <c r="N5536">
        <v>1.9870000000000001</v>
      </c>
    </row>
    <row r="5537" spans="1:14" x14ac:dyDescent="0.25">
      <c r="A5537" s="7">
        <v>822684</v>
      </c>
      <c r="B5537" s="7">
        <f t="shared" si="258"/>
        <v>1</v>
      </c>
      <c r="C5537" s="7">
        <f t="shared" si="259"/>
        <v>1</v>
      </c>
      <c r="D5537" s="7">
        <f t="shared" si="260"/>
        <v>2</v>
      </c>
      <c r="E5537" s="7">
        <v>821885</v>
      </c>
      <c r="F5537" t="s">
        <v>139</v>
      </c>
      <c r="G5537" t="s">
        <v>143</v>
      </c>
      <c r="H5537" s="7">
        <v>2</v>
      </c>
      <c r="I5537" s="7" t="s">
        <v>148</v>
      </c>
      <c r="J5537" t="s">
        <v>11</v>
      </c>
      <c r="K5537">
        <v>41.9</v>
      </c>
      <c r="L5537">
        <v>1</v>
      </c>
      <c r="M5537">
        <v>142</v>
      </c>
      <c r="N5537">
        <v>1.9870000000000001</v>
      </c>
    </row>
    <row r="5538" spans="1:14" x14ac:dyDescent="0.25">
      <c r="A5538" s="7">
        <v>822684</v>
      </c>
      <c r="B5538" s="7">
        <f t="shared" si="258"/>
        <v>1</v>
      </c>
      <c r="C5538" s="7">
        <f t="shared" si="259"/>
        <v>1</v>
      </c>
      <c r="D5538" s="7">
        <f t="shared" si="260"/>
        <v>2</v>
      </c>
      <c r="E5538" s="7">
        <v>821885</v>
      </c>
      <c r="F5538" t="s">
        <v>139</v>
      </c>
      <c r="G5538" t="s">
        <v>143</v>
      </c>
      <c r="H5538" s="7">
        <v>2</v>
      </c>
      <c r="I5538" s="7" t="s">
        <v>148</v>
      </c>
      <c r="J5538" t="s">
        <v>11</v>
      </c>
      <c r="K5538">
        <v>41.9</v>
      </c>
      <c r="L5538">
        <v>1</v>
      </c>
      <c r="M5538">
        <v>142</v>
      </c>
      <c r="N5538">
        <v>1.9870000000000001</v>
      </c>
    </row>
    <row r="5539" spans="1:14" x14ac:dyDescent="0.25">
      <c r="A5539" s="7">
        <v>822684</v>
      </c>
      <c r="B5539" s="7">
        <f t="shared" si="258"/>
        <v>0</v>
      </c>
      <c r="C5539" s="7">
        <f t="shared" si="259"/>
        <v>1</v>
      </c>
      <c r="D5539" s="7">
        <f t="shared" si="260"/>
        <v>1</v>
      </c>
      <c r="E5539" s="7">
        <v>821885</v>
      </c>
      <c r="F5539" t="s">
        <v>139</v>
      </c>
      <c r="G5539" t="s">
        <v>143</v>
      </c>
      <c r="H5539" s="7">
        <v>2</v>
      </c>
      <c r="I5539" s="7" t="s">
        <v>148</v>
      </c>
      <c r="J5539" t="s">
        <v>11</v>
      </c>
      <c r="K5539">
        <v>41.9</v>
      </c>
      <c r="L5539">
        <v>1</v>
      </c>
      <c r="M5539">
        <v>142</v>
      </c>
      <c r="N5539">
        <v>1.9870000000000001</v>
      </c>
    </row>
    <row r="5540" spans="1:14" x14ac:dyDescent="0.25">
      <c r="A5540" s="7">
        <v>822685</v>
      </c>
      <c r="B5540" s="7">
        <f t="shared" si="258"/>
        <v>1</v>
      </c>
      <c r="C5540" s="7">
        <f t="shared" si="259"/>
        <v>0</v>
      </c>
      <c r="D5540" s="7">
        <f t="shared" si="260"/>
        <v>1</v>
      </c>
      <c r="E5540" s="7">
        <v>821885</v>
      </c>
      <c r="F5540" t="s">
        <v>139</v>
      </c>
      <c r="G5540" t="s">
        <v>143</v>
      </c>
      <c r="H5540" s="7">
        <v>2</v>
      </c>
      <c r="I5540" s="7" t="s">
        <v>148</v>
      </c>
      <c r="J5540" t="s">
        <v>11</v>
      </c>
      <c r="K5540">
        <v>51.8</v>
      </c>
      <c r="L5540">
        <v>1</v>
      </c>
      <c r="M5540">
        <v>167.6</v>
      </c>
      <c r="N5540">
        <v>1.9870000000000001</v>
      </c>
    </row>
    <row r="5541" spans="1:14" x14ac:dyDescent="0.25">
      <c r="A5541" s="7">
        <v>822685</v>
      </c>
      <c r="B5541" s="7">
        <f t="shared" si="258"/>
        <v>1</v>
      </c>
      <c r="C5541" s="7">
        <f t="shared" si="259"/>
        <v>1</v>
      </c>
      <c r="D5541" s="7">
        <f t="shared" si="260"/>
        <v>2</v>
      </c>
      <c r="E5541" s="7">
        <v>821885</v>
      </c>
      <c r="F5541" t="s">
        <v>139</v>
      </c>
      <c r="G5541" t="s">
        <v>143</v>
      </c>
      <c r="H5541" s="7">
        <v>2</v>
      </c>
      <c r="I5541" s="7" t="s">
        <v>148</v>
      </c>
      <c r="J5541" t="s">
        <v>11</v>
      </c>
      <c r="K5541">
        <v>51.8</v>
      </c>
      <c r="L5541">
        <v>1</v>
      </c>
      <c r="M5541">
        <v>167.6</v>
      </c>
      <c r="N5541">
        <v>1.9870000000000001</v>
      </c>
    </row>
    <row r="5542" spans="1:14" x14ac:dyDescent="0.25">
      <c r="A5542" s="7">
        <v>822685</v>
      </c>
      <c r="B5542" s="7">
        <f t="shared" si="258"/>
        <v>1</v>
      </c>
      <c r="C5542" s="7">
        <f t="shared" si="259"/>
        <v>1</v>
      </c>
      <c r="D5542" s="7">
        <f t="shared" si="260"/>
        <v>2</v>
      </c>
      <c r="E5542" s="7">
        <v>821885</v>
      </c>
      <c r="F5542" t="s">
        <v>139</v>
      </c>
      <c r="G5542" t="s">
        <v>143</v>
      </c>
      <c r="H5542" s="7">
        <v>2</v>
      </c>
      <c r="I5542" s="7" t="s">
        <v>148</v>
      </c>
      <c r="J5542" t="s">
        <v>11</v>
      </c>
      <c r="K5542">
        <v>51.8</v>
      </c>
      <c r="L5542">
        <v>1</v>
      </c>
      <c r="M5542">
        <v>167.6</v>
      </c>
      <c r="N5542">
        <v>1.9870000000000001</v>
      </c>
    </row>
    <row r="5543" spans="1:14" x14ac:dyDescent="0.25">
      <c r="A5543" s="7">
        <v>822685</v>
      </c>
      <c r="B5543" s="7">
        <f t="shared" si="258"/>
        <v>0</v>
      </c>
      <c r="C5543" s="7">
        <f t="shared" si="259"/>
        <v>1</v>
      </c>
      <c r="D5543" s="7">
        <f t="shared" si="260"/>
        <v>1</v>
      </c>
      <c r="E5543" s="7">
        <v>821885</v>
      </c>
      <c r="F5543" t="s">
        <v>139</v>
      </c>
      <c r="G5543" t="s">
        <v>143</v>
      </c>
      <c r="H5543" s="7">
        <v>2</v>
      </c>
      <c r="I5543" s="7" t="s">
        <v>148</v>
      </c>
      <c r="J5543" t="s">
        <v>11</v>
      </c>
      <c r="K5543">
        <v>51.8</v>
      </c>
      <c r="L5543">
        <v>1</v>
      </c>
      <c r="M5543">
        <v>167.6</v>
      </c>
      <c r="N5543">
        <v>1.9870000000000001</v>
      </c>
    </row>
    <row r="5544" spans="1:14" x14ac:dyDescent="0.25">
      <c r="A5544" s="7">
        <v>822686</v>
      </c>
      <c r="B5544" s="7">
        <f t="shared" si="258"/>
        <v>1</v>
      </c>
      <c r="C5544" s="7">
        <f t="shared" si="259"/>
        <v>0</v>
      </c>
      <c r="D5544" s="7">
        <f t="shared" si="260"/>
        <v>1</v>
      </c>
      <c r="E5544" s="7">
        <v>821885</v>
      </c>
      <c r="F5544" t="s">
        <v>139</v>
      </c>
      <c r="G5544" t="s">
        <v>143</v>
      </c>
      <c r="H5544" s="7">
        <v>2</v>
      </c>
      <c r="I5544" s="7" t="s">
        <v>148</v>
      </c>
      <c r="J5544" t="s">
        <v>11</v>
      </c>
      <c r="K5544">
        <v>30.6</v>
      </c>
      <c r="L5544">
        <v>1</v>
      </c>
      <c r="M5544">
        <v>142</v>
      </c>
      <c r="N5544">
        <v>1.9870000000000001</v>
      </c>
    </row>
    <row r="5545" spans="1:14" x14ac:dyDescent="0.25">
      <c r="A5545" s="7">
        <v>822686</v>
      </c>
      <c r="B5545" s="7">
        <f t="shared" si="258"/>
        <v>1</v>
      </c>
      <c r="C5545" s="7">
        <f t="shared" si="259"/>
        <v>1</v>
      </c>
      <c r="D5545" s="7">
        <f t="shared" si="260"/>
        <v>2</v>
      </c>
      <c r="E5545" s="7">
        <v>821885</v>
      </c>
      <c r="F5545" t="s">
        <v>139</v>
      </c>
      <c r="G5545" t="s">
        <v>143</v>
      </c>
      <c r="H5545" s="7">
        <v>2</v>
      </c>
      <c r="I5545" s="7" t="s">
        <v>148</v>
      </c>
      <c r="J5545" t="s">
        <v>11</v>
      </c>
      <c r="K5545">
        <v>30.6</v>
      </c>
      <c r="L5545">
        <v>1</v>
      </c>
      <c r="M5545">
        <v>142</v>
      </c>
      <c r="N5545">
        <v>1.9870000000000001</v>
      </c>
    </row>
    <row r="5546" spans="1:14" x14ac:dyDescent="0.25">
      <c r="A5546" s="7">
        <v>822686</v>
      </c>
      <c r="B5546" s="7">
        <f t="shared" si="258"/>
        <v>1</v>
      </c>
      <c r="C5546" s="7">
        <f t="shared" si="259"/>
        <v>1</v>
      </c>
      <c r="D5546" s="7">
        <f t="shared" si="260"/>
        <v>2</v>
      </c>
      <c r="E5546" s="7">
        <v>821885</v>
      </c>
      <c r="F5546" t="s">
        <v>139</v>
      </c>
      <c r="G5546" t="s">
        <v>143</v>
      </c>
      <c r="H5546" s="7">
        <v>2</v>
      </c>
      <c r="I5546" s="7" t="s">
        <v>148</v>
      </c>
      <c r="J5546" t="s">
        <v>11</v>
      </c>
      <c r="K5546">
        <v>30.6</v>
      </c>
      <c r="L5546">
        <v>1</v>
      </c>
      <c r="M5546">
        <v>142</v>
      </c>
      <c r="N5546">
        <v>1.9870000000000001</v>
      </c>
    </row>
    <row r="5547" spans="1:14" x14ac:dyDescent="0.25">
      <c r="A5547" s="7">
        <v>822686</v>
      </c>
      <c r="B5547" s="7">
        <f t="shared" si="258"/>
        <v>0</v>
      </c>
      <c r="C5547" s="7">
        <f t="shared" si="259"/>
        <v>1</v>
      </c>
      <c r="D5547" s="7">
        <f t="shared" si="260"/>
        <v>1</v>
      </c>
      <c r="E5547" s="7">
        <v>821885</v>
      </c>
      <c r="F5547" t="s">
        <v>139</v>
      </c>
      <c r="G5547" t="s">
        <v>143</v>
      </c>
      <c r="H5547" s="7">
        <v>2</v>
      </c>
      <c r="I5547" s="7" t="s">
        <v>148</v>
      </c>
      <c r="J5547" t="s">
        <v>11</v>
      </c>
      <c r="K5547">
        <v>30.6</v>
      </c>
      <c r="L5547">
        <v>1</v>
      </c>
      <c r="M5547">
        <v>142</v>
      </c>
      <c r="N5547">
        <v>1.9870000000000001</v>
      </c>
    </row>
    <row r="5548" spans="1:14" x14ac:dyDescent="0.25">
      <c r="A5548" s="7">
        <v>822687</v>
      </c>
      <c r="B5548" s="7">
        <f t="shared" si="258"/>
        <v>1</v>
      </c>
      <c r="C5548" s="7">
        <f t="shared" si="259"/>
        <v>0</v>
      </c>
      <c r="D5548" s="7">
        <f t="shared" si="260"/>
        <v>1</v>
      </c>
      <c r="E5548" s="7">
        <v>821885</v>
      </c>
      <c r="F5548" t="s">
        <v>139</v>
      </c>
      <c r="G5548" t="s">
        <v>143</v>
      </c>
      <c r="H5548" s="7">
        <v>2</v>
      </c>
      <c r="I5548" s="7" t="s">
        <v>148</v>
      </c>
      <c r="J5548" t="s">
        <v>11</v>
      </c>
      <c r="K5548">
        <v>59.3</v>
      </c>
      <c r="L5548">
        <v>3</v>
      </c>
      <c r="M5548">
        <v>87.9</v>
      </c>
      <c r="N5548">
        <v>1.9870000000000001</v>
      </c>
    </row>
    <row r="5549" spans="1:14" x14ac:dyDescent="0.25">
      <c r="A5549" s="7">
        <v>822687</v>
      </c>
      <c r="B5549" s="7">
        <f t="shared" si="258"/>
        <v>1</v>
      </c>
      <c r="C5549" s="7">
        <f t="shared" si="259"/>
        <v>1</v>
      </c>
      <c r="D5549" s="7">
        <f t="shared" si="260"/>
        <v>2</v>
      </c>
      <c r="E5549" s="7">
        <v>821885</v>
      </c>
      <c r="F5549" t="s">
        <v>139</v>
      </c>
      <c r="G5549" t="s">
        <v>143</v>
      </c>
      <c r="H5549" s="7">
        <v>2</v>
      </c>
      <c r="I5549" s="7" t="s">
        <v>148</v>
      </c>
      <c r="J5549" t="s">
        <v>11</v>
      </c>
      <c r="K5549">
        <v>59.3</v>
      </c>
      <c r="L5549">
        <v>3</v>
      </c>
      <c r="M5549">
        <v>87.9</v>
      </c>
      <c r="N5549">
        <v>1.9870000000000001</v>
      </c>
    </row>
    <row r="5550" spans="1:14" x14ac:dyDescent="0.25">
      <c r="A5550" s="7">
        <v>822687</v>
      </c>
      <c r="B5550" s="7">
        <f t="shared" si="258"/>
        <v>1</v>
      </c>
      <c r="C5550" s="7">
        <f t="shared" si="259"/>
        <v>1</v>
      </c>
      <c r="D5550" s="7">
        <f t="shared" si="260"/>
        <v>2</v>
      </c>
      <c r="E5550" s="7">
        <v>821885</v>
      </c>
      <c r="F5550" t="s">
        <v>139</v>
      </c>
      <c r="G5550" t="s">
        <v>143</v>
      </c>
      <c r="H5550" s="7">
        <v>2</v>
      </c>
      <c r="I5550" s="7" t="s">
        <v>148</v>
      </c>
      <c r="J5550" t="s">
        <v>11</v>
      </c>
      <c r="K5550">
        <v>59.3</v>
      </c>
      <c r="L5550">
        <v>3</v>
      </c>
      <c r="M5550">
        <v>87.9</v>
      </c>
      <c r="N5550">
        <v>1.9870000000000001</v>
      </c>
    </row>
    <row r="5551" spans="1:14" x14ac:dyDescent="0.25">
      <c r="A5551" s="7">
        <v>822687</v>
      </c>
      <c r="B5551" s="7">
        <f t="shared" si="258"/>
        <v>0</v>
      </c>
      <c r="C5551" s="7">
        <f t="shared" si="259"/>
        <v>1</v>
      </c>
      <c r="D5551" s="7">
        <f t="shared" si="260"/>
        <v>1</v>
      </c>
      <c r="E5551" s="7">
        <v>821885</v>
      </c>
      <c r="F5551" t="s">
        <v>139</v>
      </c>
      <c r="G5551" t="s">
        <v>143</v>
      </c>
      <c r="H5551" s="7">
        <v>2</v>
      </c>
      <c r="I5551" s="7" t="s">
        <v>148</v>
      </c>
      <c r="J5551" t="s">
        <v>11</v>
      </c>
      <c r="K5551">
        <v>59.3</v>
      </c>
      <c r="L5551">
        <v>3</v>
      </c>
      <c r="M5551">
        <v>87.9</v>
      </c>
      <c r="N5551">
        <v>1.9870000000000001</v>
      </c>
    </row>
    <row r="5552" spans="1:14" x14ac:dyDescent="0.25">
      <c r="A5552" s="7">
        <v>822688</v>
      </c>
      <c r="B5552" s="7">
        <f t="shared" si="258"/>
        <v>1</v>
      </c>
      <c r="C5552" s="7">
        <f t="shared" si="259"/>
        <v>0</v>
      </c>
      <c r="D5552" s="7">
        <f t="shared" si="260"/>
        <v>1</v>
      </c>
      <c r="E5552" s="7">
        <v>821885</v>
      </c>
      <c r="F5552" t="s">
        <v>139</v>
      </c>
      <c r="G5552" t="s">
        <v>143</v>
      </c>
      <c r="H5552" s="7">
        <v>2</v>
      </c>
      <c r="I5552" s="7" t="s">
        <v>148</v>
      </c>
      <c r="J5552" t="s">
        <v>11</v>
      </c>
      <c r="K5552">
        <v>42</v>
      </c>
      <c r="L5552">
        <v>1</v>
      </c>
      <c r="M5552">
        <v>142</v>
      </c>
      <c r="N5552">
        <v>1.9870000000000001</v>
      </c>
    </row>
    <row r="5553" spans="1:14" x14ac:dyDescent="0.25">
      <c r="A5553" s="7">
        <v>822688</v>
      </c>
      <c r="B5553" s="7">
        <f t="shared" si="258"/>
        <v>1</v>
      </c>
      <c r="C5553" s="7">
        <f t="shared" si="259"/>
        <v>1</v>
      </c>
      <c r="D5553" s="7">
        <f t="shared" si="260"/>
        <v>2</v>
      </c>
      <c r="E5553" s="7">
        <v>821885</v>
      </c>
      <c r="F5553" t="s">
        <v>139</v>
      </c>
      <c r="G5553" t="s">
        <v>143</v>
      </c>
      <c r="H5553" s="7">
        <v>2</v>
      </c>
      <c r="I5553" s="7" t="s">
        <v>148</v>
      </c>
      <c r="J5553" t="s">
        <v>11</v>
      </c>
      <c r="K5553">
        <v>42</v>
      </c>
      <c r="L5553">
        <v>1</v>
      </c>
      <c r="M5553">
        <v>142</v>
      </c>
      <c r="N5553">
        <v>1.9870000000000001</v>
      </c>
    </row>
    <row r="5554" spans="1:14" x14ac:dyDescent="0.25">
      <c r="A5554" s="7">
        <v>822688</v>
      </c>
      <c r="B5554" s="7">
        <f t="shared" si="258"/>
        <v>1</v>
      </c>
      <c r="C5554" s="7">
        <f t="shared" si="259"/>
        <v>1</v>
      </c>
      <c r="D5554" s="7">
        <f t="shared" si="260"/>
        <v>2</v>
      </c>
      <c r="E5554" s="7">
        <v>821885</v>
      </c>
      <c r="F5554" t="s">
        <v>139</v>
      </c>
      <c r="G5554" t="s">
        <v>143</v>
      </c>
      <c r="H5554" s="7">
        <v>2</v>
      </c>
      <c r="I5554" s="7" t="s">
        <v>148</v>
      </c>
      <c r="J5554" t="s">
        <v>11</v>
      </c>
      <c r="K5554">
        <v>42</v>
      </c>
      <c r="L5554">
        <v>1</v>
      </c>
      <c r="M5554">
        <v>142</v>
      </c>
      <c r="N5554">
        <v>1.9870000000000001</v>
      </c>
    </row>
    <row r="5555" spans="1:14" x14ac:dyDescent="0.25">
      <c r="A5555" s="7">
        <v>822688</v>
      </c>
      <c r="B5555" s="7">
        <f t="shared" si="258"/>
        <v>0</v>
      </c>
      <c r="C5555" s="7">
        <f t="shared" si="259"/>
        <v>1</v>
      </c>
      <c r="D5555" s="7">
        <f t="shared" si="260"/>
        <v>1</v>
      </c>
      <c r="E5555" s="7">
        <v>821885</v>
      </c>
      <c r="F5555" t="s">
        <v>139</v>
      </c>
      <c r="G5555" t="s">
        <v>143</v>
      </c>
      <c r="H5555" s="7">
        <v>2</v>
      </c>
      <c r="I5555" s="7" t="s">
        <v>148</v>
      </c>
      <c r="J5555" t="s">
        <v>11</v>
      </c>
      <c r="K5555">
        <v>42</v>
      </c>
      <c r="L5555">
        <v>1</v>
      </c>
      <c r="M5555">
        <v>142</v>
      </c>
      <c r="N5555">
        <v>1.9870000000000001</v>
      </c>
    </row>
    <row r="5556" spans="1:14" x14ac:dyDescent="0.25">
      <c r="A5556" s="7">
        <v>822689</v>
      </c>
      <c r="B5556" s="7">
        <f t="shared" si="258"/>
        <v>1</v>
      </c>
      <c r="C5556" s="7">
        <f t="shared" si="259"/>
        <v>0</v>
      </c>
      <c r="D5556" s="7">
        <f t="shared" si="260"/>
        <v>1</v>
      </c>
      <c r="E5556" s="7">
        <v>821885</v>
      </c>
      <c r="F5556" t="s">
        <v>139</v>
      </c>
      <c r="G5556" t="s">
        <v>143</v>
      </c>
      <c r="H5556" s="7">
        <v>2</v>
      </c>
      <c r="I5556" s="7" t="s">
        <v>148</v>
      </c>
      <c r="J5556" t="s">
        <v>11</v>
      </c>
      <c r="K5556">
        <v>51.7</v>
      </c>
      <c r="L5556">
        <v>2</v>
      </c>
      <c r="M5556">
        <v>103.9</v>
      </c>
      <c r="N5556">
        <v>1.9870000000000001</v>
      </c>
    </row>
    <row r="5557" spans="1:14" x14ac:dyDescent="0.25">
      <c r="A5557" s="7">
        <v>822689</v>
      </c>
      <c r="B5557" s="7">
        <f t="shared" si="258"/>
        <v>1</v>
      </c>
      <c r="C5557" s="7">
        <f t="shared" si="259"/>
        <v>1</v>
      </c>
      <c r="D5557" s="7">
        <f t="shared" si="260"/>
        <v>2</v>
      </c>
      <c r="E5557" s="7">
        <v>821885</v>
      </c>
      <c r="F5557" t="s">
        <v>139</v>
      </c>
      <c r="G5557" t="s">
        <v>143</v>
      </c>
      <c r="H5557" s="7">
        <v>2</v>
      </c>
      <c r="I5557" s="7" t="s">
        <v>148</v>
      </c>
      <c r="J5557" t="s">
        <v>11</v>
      </c>
      <c r="K5557">
        <v>51.7</v>
      </c>
      <c r="L5557">
        <v>2</v>
      </c>
      <c r="M5557">
        <v>103.9</v>
      </c>
      <c r="N5557">
        <v>1.9870000000000001</v>
      </c>
    </row>
    <row r="5558" spans="1:14" x14ac:dyDescent="0.25">
      <c r="A5558" s="7">
        <v>822689</v>
      </c>
      <c r="B5558" s="7">
        <f t="shared" si="258"/>
        <v>1</v>
      </c>
      <c r="C5558" s="7">
        <f t="shared" si="259"/>
        <v>1</v>
      </c>
      <c r="D5558" s="7">
        <f t="shared" si="260"/>
        <v>2</v>
      </c>
      <c r="E5558" s="7">
        <v>821885</v>
      </c>
      <c r="F5558" t="s">
        <v>139</v>
      </c>
      <c r="G5558" t="s">
        <v>143</v>
      </c>
      <c r="H5558" s="7">
        <v>2</v>
      </c>
      <c r="I5558" s="7" t="s">
        <v>148</v>
      </c>
      <c r="J5558" t="s">
        <v>11</v>
      </c>
      <c r="K5558">
        <v>51.7</v>
      </c>
      <c r="L5558">
        <v>2</v>
      </c>
      <c r="M5558">
        <v>103.9</v>
      </c>
      <c r="N5558">
        <v>1.9870000000000001</v>
      </c>
    </row>
    <row r="5559" spans="1:14" x14ac:dyDescent="0.25">
      <c r="A5559" s="7">
        <v>822689</v>
      </c>
      <c r="B5559" s="7">
        <f t="shared" si="258"/>
        <v>0</v>
      </c>
      <c r="C5559" s="7">
        <f t="shared" si="259"/>
        <v>1</v>
      </c>
      <c r="D5559" s="7">
        <f t="shared" si="260"/>
        <v>1</v>
      </c>
      <c r="E5559" s="7">
        <v>821885</v>
      </c>
      <c r="F5559" t="s">
        <v>139</v>
      </c>
      <c r="G5559" t="s">
        <v>143</v>
      </c>
      <c r="H5559" s="7">
        <v>2</v>
      </c>
      <c r="I5559" s="7" t="s">
        <v>148</v>
      </c>
      <c r="J5559" t="s">
        <v>11</v>
      </c>
      <c r="K5559">
        <v>51.7</v>
      </c>
      <c r="L5559">
        <v>2</v>
      </c>
      <c r="M5559">
        <v>103.9</v>
      </c>
      <c r="N5559">
        <v>1.9870000000000001</v>
      </c>
    </row>
    <row r="5560" spans="1:14" x14ac:dyDescent="0.25">
      <c r="A5560" s="7">
        <v>822690</v>
      </c>
      <c r="B5560" s="7">
        <f t="shared" si="258"/>
        <v>1</v>
      </c>
      <c r="C5560" s="7">
        <f t="shared" si="259"/>
        <v>0</v>
      </c>
      <c r="D5560" s="7">
        <f t="shared" si="260"/>
        <v>1</v>
      </c>
      <c r="E5560" s="7">
        <v>821885</v>
      </c>
      <c r="F5560" t="s">
        <v>139</v>
      </c>
      <c r="G5560" t="s">
        <v>143</v>
      </c>
      <c r="H5560" s="7">
        <v>2</v>
      </c>
      <c r="I5560" s="7" t="s">
        <v>148</v>
      </c>
      <c r="J5560" t="s">
        <v>11</v>
      </c>
      <c r="K5560">
        <v>30.7</v>
      </c>
      <c r="L5560">
        <v>1</v>
      </c>
      <c r="M5560">
        <v>142</v>
      </c>
      <c r="N5560">
        <v>1.9870000000000001</v>
      </c>
    </row>
    <row r="5561" spans="1:14" x14ac:dyDescent="0.25">
      <c r="A5561" s="7">
        <v>822690</v>
      </c>
      <c r="B5561" s="7">
        <f t="shared" si="258"/>
        <v>1</v>
      </c>
      <c r="C5561" s="7">
        <f t="shared" si="259"/>
        <v>1</v>
      </c>
      <c r="D5561" s="7">
        <f t="shared" si="260"/>
        <v>2</v>
      </c>
      <c r="E5561" s="7">
        <v>821885</v>
      </c>
      <c r="F5561" t="s">
        <v>139</v>
      </c>
      <c r="G5561" t="s">
        <v>143</v>
      </c>
      <c r="H5561" s="7">
        <v>2</v>
      </c>
      <c r="I5561" s="7" t="s">
        <v>148</v>
      </c>
      <c r="J5561" t="s">
        <v>11</v>
      </c>
      <c r="K5561">
        <v>30.7</v>
      </c>
      <c r="L5561">
        <v>1</v>
      </c>
      <c r="M5561">
        <v>142</v>
      </c>
      <c r="N5561">
        <v>1.9870000000000001</v>
      </c>
    </row>
    <row r="5562" spans="1:14" x14ac:dyDescent="0.25">
      <c r="A5562" s="7">
        <v>822690</v>
      </c>
      <c r="B5562" s="7">
        <f t="shared" si="258"/>
        <v>1</v>
      </c>
      <c r="C5562" s="7">
        <f t="shared" si="259"/>
        <v>1</v>
      </c>
      <c r="D5562" s="7">
        <f t="shared" si="260"/>
        <v>2</v>
      </c>
      <c r="E5562" s="7">
        <v>821885</v>
      </c>
      <c r="F5562" t="s">
        <v>139</v>
      </c>
      <c r="G5562" t="s">
        <v>143</v>
      </c>
      <c r="H5562" s="7">
        <v>2</v>
      </c>
      <c r="I5562" s="7" t="s">
        <v>148</v>
      </c>
      <c r="J5562" t="s">
        <v>11</v>
      </c>
      <c r="K5562">
        <v>30.7</v>
      </c>
      <c r="L5562">
        <v>1</v>
      </c>
      <c r="M5562">
        <v>142</v>
      </c>
      <c r="N5562">
        <v>1.9870000000000001</v>
      </c>
    </row>
    <row r="5563" spans="1:14" x14ac:dyDescent="0.25">
      <c r="A5563" s="7">
        <v>822690</v>
      </c>
      <c r="B5563" s="7">
        <f t="shared" si="258"/>
        <v>0</v>
      </c>
      <c r="C5563" s="7">
        <f t="shared" si="259"/>
        <v>1</v>
      </c>
      <c r="D5563" s="7">
        <f t="shared" si="260"/>
        <v>1</v>
      </c>
      <c r="E5563" s="7">
        <v>821885</v>
      </c>
      <c r="F5563" t="s">
        <v>139</v>
      </c>
      <c r="G5563" t="s">
        <v>143</v>
      </c>
      <c r="H5563" s="7">
        <v>2</v>
      </c>
      <c r="I5563" s="7" t="s">
        <v>148</v>
      </c>
      <c r="J5563" t="s">
        <v>11</v>
      </c>
      <c r="K5563">
        <v>30.7</v>
      </c>
      <c r="L5563">
        <v>1</v>
      </c>
      <c r="M5563">
        <v>142</v>
      </c>
      <c r="N5563">
        <v>1.9870000000000001</v>
      </c>
    </row>
    <row r="5564" spans="1:14" x14ac:dyDescent="0.25">
      <c r="A5564" s="7">
        <v>822691</v>
      </c>
      <c r="B5564" s="7">
        <f t="shared" si="258"/>
        <v>1</v>
      </c>
      <c r="C5564" s="7">
        <f t="shared" si="259"/>
        <v>0</v>
      </c>
      <c r="D5564" s="7">
        <f t="shared" si="260"/>
        <v>1</v>
      </c>
      <c r="E5564" s="7">
        <v>821885</v>
      </c>
      <c r="F5564" t="s">
        <v>139</v>
      </c>
      <c r="G5564" t="s">
        <v>143</v>
      </c>
      <c r="H5564" s="7">
        <v>2</v>
      </c>
      <c r="I5564" s="7" t="s">
        <v>148</v>
      </c>
      <c r="J5564" t="s">
        <v>11</v>
      </c>
      <c r="K5564">
        <v>59.3</v>
      </c>
      <c r="L5564">
        <v>4</v>
      </c>
      <c r="M5564">
        <v>71.5</v>
      </c>
      <c r="N5564">
        <v>1.9870000000000001</v>
      </c>
    </row>
    <row r="5565" spans="1:14" x14ac:dyDescent="0.25">
      <c r="A5565" s="7">
        <v>822691</v>
      </c>
      <c r="B5565" s="7">
        <f t="shared" si="258"/>
        <v>1</v>
      </c>
      <c r="C5565" s="7">
        <f t="shared" si="259"/>
        <v>1</v>
      </c>
      <c r="D5565" s="7">
        <f t="shared" si="260"/>
        <v>2</v>
      </c>
      <c r="E5565" s="7">
        <v>821885</v>
      </c>
      <c r="F5565" t="s">
        <v>139</v>
      </c>
      <c r="G5565" t="s">
        <v>143</v>
      </c>
      <c r="H5565" s="7">
        <v>2</v>
      </c>
      <c r="I5565" s="7" t="s">
        <v>148</v>
      </c>
      <c r="J5565" t="s">
        <v>11</v>
      </c>
      <c r="K5565">
        <v>59.3</v>
      </c>
      <c r="L5565">
        <v>4</v>
      </c>
      <c r="M5565">
        <v>71.5</v>
      </c>
      <c r="N5565">
        <v>1.9870000000000001</v>
      </c>
    </row>
    <row r="5566" spans="1:14" x14ac:dyDescent="0.25">
      <c r="A5566" s="7">
        <v>822691</v>
      </c>
      <c r="B5566" s="7">
        <f t="shared" si="258"/>
        <v>1</v>
      </c>
      <c r="C5566" s="7">
        <f t="shared" si="259"/>
        <v>1</v>
      </c>
      <c r="D5566" s="7">
        <f t="shared" si="260"/>
        <v>2</v>
      </c>
      <c r="E5566" s="7">
        <v>821885</v>
      </c>
      <c r="F5566" t="s">
        <v>139</v>
      </c>
      <c r="G5566" t="s">
        <v>143</v>
      </c>
      <c r="H5566" s="7">
        <v>2</v>
      </c>
      <c r="I5566" s="7" t="s">
        <v>148</v>
      </c>
      <c r="J5566" t="s">
        <v>11</v>
      </c>
      <c r="K5566">
        <v>59.3</v>
      </c>
      <c r="L5566">
        <v>4</v>
      </c>
      <c r="M5566">
        <v>71.5</v>
      </c>
      <c r="N5566">
        <v>1.9870000000000001</v>
      </c>
    </row>
    <row r="5567" spans="1:14" x14ac:dyDescent="0.25">
      <c r="A5567" s="7">
        <v>822691</v>
      </c>
      <c r="B5567" s="7">
        <f t="shared" si="258"/>
        <v>0</v>
      </c>
      <c r="C5567" s="7">
        <f t="shared" si="259"/>
        <v>1</v>
      </c>
      <c r="D5567" s="7">
        <f t="shared" si="260"/>
        <v>1</v>
      </c>
      <c r="E5567" s="7">
        <v>821885</v>
      </c>
      <c r="F5567" t="s">
        <v>139</v>
      </c>
      <c r="G5567" t="s">
        <v>143</v>
      </c>
      <c r="H5567" s="7">
        <v>2</v>
      </c>
      <c r="I5567" s="7" t="s">
        <v>148</v>
      </c>
      <c r="J5567" t="s">
        <v>11</v>
      </c>
      <c r="K5567">
        <v>59.3</v>
      </c>
      <c r="L5567">
        <v>4</v>
      </c>
      <c r="M5567">
        <v>71.5</v>
      </c>
      <c r="N5567">
        <v>1.9870000000000001</v>
      </c>
    </row>
    <row r="5568" spans="1:14" x14ac:dyDescent="0.25">
      <c r="A5568" s="7">
        <v>822692</v>
      </c>
      <c r="B5568" s="7">
        <f t="shared" si="258"/>
        <v>1</v>
      </c>
      <c r="C5568" s="7">
        <f t="shared" si="259"/>
        <v>0</v>
      </c>
      <c r="D5568" s="7">
        <f t="shared" si="260"/>
        <v>1</v>
      </c>
      <c r="E5568" s="7">
        <v>821885</v>
      </c>
      <c r="F5568" t="s">
        <v>139</v>
      </c>
      <c r="G5568" t="s">
        <v>143</v>
      </c>
      <c r="H5568" s="7">
        <v>2</v>
      </c>
      <c r="I5568" s="7" t="s">
        <v>148</v>
      </c>
      <c r="J5568" t="s">
        <v>11</v>
      </c>
      <c r="K5568">
        <v>41.9</v>
      </c>
      <c r="L5568">
        <v>1</v>
      </c>
      <c r="M5568">
        <v>142</v>
      </c>
      <c r="N5568">
        <v>1.9870000000000001</v>
      </c>
    </row>
    <row r="5569" spans="1:14" x14ac:dyDescent="0.25">
      <c r="A5569" s="7">
        <v>822692</v>
      </c>
      <c r="B5569" s="7">
        <f t="shared" si="258"/>
        <v>1</v>
      </c>
      <c r="C5569" s="7">
        <f t="shared" si="259"/>
        <v>1</v>
      </c>
      <c r="D5569" s="7">
        <f t="shared" si="260"/>
        <v>2</v>
      </c>
      <c r="E5569" s="7">
        <v>821885</v>
      </c>
      <c r="F5569" t="s">
        <v>139</v>
      </c>
      <c r="G5569" t="s">
        <v>143</v>
      </c>
      <c r="H5569" s="7">
        <v>2</v>
      </c>
      <c r="I5569" s="7" t="s">
        <v>148</v>
      </c>
      <c r="J5569" t="s">
        <v>11</v>
      </c>
      <c r="K5569">
        <v>41.9</v>
      </c>
      <c r="L5569">
        <v>1</v>
      </c>
      <c r="M5569">
        <v>142</v>
      </c>
      <c r="N5569">
        <v>1.9870000000000001</v>
      </c>
    </row>
    <row r="5570" spans="1:14" x14ac:dyDescent="0.25">
      <c r="A5570" s="7">
        <v>822692</v>
      </c>
      <c r="B5570" s="7">
        <f t="shared" si="258"/>
        <v>1</v>
      </c>
      <c r="C5570" s="7">
        <f t="shared" si="259"/>
        <v>1</v>
      </c>
      <c r="D5570" s="7">
        <f t="shared" si="260"/>
        <v>2</v>
      </c>
      <c r="E5570" s="7">
        <v>821885</v>
      </c>
      <c r="F5570" t="s">
        <v>139</v>
      </c>
      <c r="G5570" t="s">
        <v>143</v>
      </c>
      <c r="H5570" s="7">
        <v>2</v>
      </c>
      <c r="I5570" s="7" t="s">
        <v>148</v>
      </c>
      <c r="J5570" t="s">
        <v>11</v>
      </c>
      <c r="K5570">
        <v>41.9</v>
      </c>
      <c r="L5570">
        <v>1</v>
      </c>
      <c r="M5570">
        <v>142</v>
      </c>
      <c r="N5570">
        <v>1.9870000000000001</v>
      </c>
    </row>
    <row r="5571" spans="1:14" x14ac:dyDescent="0.25">
      <c r="A5571" s="7">
        <v>822692</v>
      </c>
      <c r="B5571" s="7">
        <f t="shared" ref="B5571:B5634" si="261">IF(A5571=A5572,1,0)</f>
        <v>0</v>
      </c>
      <c r="C5571" s="7">
        <f t="shared" ref="C5571:C5634" si="262">IF(A5571=A5570,1,0)</f>
        <v>1</v>
      </c>
      <c r="D5571" s="7">
        <f t="shared" ref="D5571:D5634" si="263">B5571+C5571</f>
        <v>1</v>
      </c>
      <c r="E5571" s="7">
        <v>821885</v>
      </c>
      <c r="F5571" t="s">
        <v>139</v>
      </c>
      <c r="G5571" t="s">
        <v>143</v>
      </c>
      <c r="H5571" s="7">
        <v>2</v>
      </c>
      <c r="I5571" s="7" t="s">
        <v>148</v>
      </c>
      <c r="J5571" t="s">
        <v>11</v>
      </c>
      <c r="K5571">
        <v>41.9</v>
      </c>
      <c r="L5571">
        <v>1</v>
      </c>
      <c r="M5571">
        <v>142</v>
      </c>
      <c r="N5571">
        <v>1.9870000000000001</v>
      </c>
    </row>
    <row r="5572" spans="1:14" x14ac:dyDescent="0.25">
      <c r="A5572" s="7">
        <v>822693</v>
      </c>
      <c r="B5572" s="7">
        <f t="shared" si="261"/>
        <v>1</v>
      </c>
      <c r="C5572" s="7">
        <f t="shared" si="262"/>
        <v>0</v>
      </c>
      <c r="D5572" s="7">
        <f t="shared" si="263"/>
        <v>1</v>
      </c>
      <c r="E5572" s="7">
        <v>821885</v>
      </c>
      <c r="F5572" t="s">
        <v>139</v>
      </c>
      <c r="G5572" t="s">
        <v>143</v>
      </c>
      <c r="H5572" s="7">
        <v>2</v>
      </c>
      <c r="I5572" s="7" t="s">
        <v>148</v>
      </c>
      <c r="J5572" t="s">
        <v>11</v>
      </c>
      <c r="K5572">
        <v>51.5</v>
      </c>
      <c r="L5572">
        <v>1</v>
      </c>
      <c r="M5572">
        <v>167.6</v>
      </c>
      <c r="N5572">
        <v>1.9870000000000001</v>
      </c>
    </row>
    <row r="5573" spans="1:14" x14ac:dyDescent="0.25">
      <c r="A5573" s="7">
        <v>822693</v>
      </c>
      <c r="B5573" s="7">
        <f t="shared" si="261"/>
        <v>1</v>
      </c>
      <c r="C5573" s="7">
        <f t="shared" si="262"/>
        <v>1</v>
      </c>
      <c r="D5573" s="7">
        <f t="shared" si="263"/>
        <v>2</v>
      </c>
      <c r="E5573" s="7">
        <v>821885</v>
      </c>
      <c r="F5573" t="s">
        <v>139</v>
      </c>
      <c r="G5573" t="s">
        <v>143</v>
      </c>
      <c r="H5573" s="7">
        <v>2</v>
      </c>
      <c r="I5573" s="7" t="s">
        <v>148</v>
      </c>
      <c r="J5573" t="s">
        <v>11</v>
      </c>
      <c r="K5573">
        <v>51.5</v>
      </c>
      <c r="L5573">
        <v>1</v>
      </c>
      <c r="M5573">
        <v>167.6</v>
      </c>
      <c r="N5573">
        <v>1.9870000000000001</v>
      </c>
    </row>
    <row r="5574" spans="1:14" x14ac:dyDescent="0.25">
      <c r="A5574" s="7">
        <v>822693</v>
      </c>
      <c r="B5574" s="7">
        <f t="shared" si="261"/>
        <v>1</v>
      </c>
      <c r="C5574" s="7">
        <f t="shared" si="262"/>
        <v>1</v>
      </c>
      <c r="D5574" s="7">
        <f t="shared" si="263"/>
        <v>2</v>
      </c>
      <c r="E5574" s="7">
        <v>821885</v>
      </c>
      <c r="F5574" t="s">
        <v>139</v>
      </c>
      <c r="G5574" t="s">
        <v>143</v>
      </c>
      <c r="H5574" s="7">
        <v>2</v>
      </c>
      <c r="I5574" s="7" t="s">
        <v>148</v>
      </c>
      <c r="J5574" t="s">
        <v>11</v>
      </c>
      <c r="K5574">
        <v>51.5</v>
      </c>
      <c r="L5574">
        <v>1</v>
      </c>
      <c r="M5574">
        <v>167.6</v>
      </c>
      <c r="N5574">
        <v>1.9870000000000001</v>
      </c>
    </row>
    <row r="5575" spans="1:14" x14ac:dyDescent="0.25">
      <c r="A5575" s="7">
        <v>822693</v>
      </c>
      <c r="B5575" s="7">
        <f t="shared" si="261"/>
        <v>0</v>
      </c>
      <c r="C5575" s="7">
        <f t="shared" si="262"/>
        <v>1</v>
      </c>
      <c r="D5575" s="7">
        <f t="shared" si="263"/>
        <v>1</v>
      </c>
      <c r="E5575" s="7">
        <v>821885</v>
      </c>
      <c r="F5575" t="s">
        <v>139</v>
      </c>
      <c r="G5575" t="s">
        <v>143</v>
      </c>
      <c r="H5575" s="7">
        <v>2</v>
      </c>
      <c r="I5575" s="7" t="s">
        <v>148</v>
      </c>
      <c r="J5575" t="s">
        <v>11</v>
      </c>
      <c r="K5575">
        <v>51.5</v>
      </c>
      <c r="L5575">
        <v>1</v>
      </c>
      <c r="M5575">
        <v>167.6</v>
      </c>
      <c r="N5575">
        <v>1.9870000000000001</v>
      </c>
    </row>
    <row r="5576" spans="1:14" x14ac:dyDescent="0.25">
      <c r="A5576" s="7">
        <v>822694</v>
      </c>
      <c r="B5576" s="7">
        <f t="shared" si="261"/>
        <v>1</v>
      </c>
      <c r="C5576" s="7">
        <f t="shared" si="262"/>
        <v>0</v>
      </c>
      <c r="D5576" s="7">
        <f t="shared" si="263"/>
        <v>1</v>
      </c>
      <c r="E5576" s="7">
        <v>821885</v>
      </c>
      <c r="F5576" t="s">
        <v>139</v>
      </c>
      <c r="G5576" t="s">
        <v>143</v>
      </c>
      <c r="H5576" s="7">
        <v>2</v>
      </c>
      <c r="I5576" s="7" t="s">
        <v>148</v>
      </c>
      <c r="J5576" t="s">
        <v>11</v>
      </c>
      <c r="K5576">
        <v>30.8</v>
      </c>
      <c r="L5576">
        <v>2</v>
      </c>
      <c r="M5576">
        <v>88</v>
      </c>
      <c r="N5576">
        <v>1.9870000000000001</v>
      </c>
    </row>
    <row r="5577" spans="1:14" x14ac:dyDescent="0.25">
      <c r="A5577" s="7">
        <v>822694</v>
      </c>
      <c r="B5577" s="7">
        <f t="shared" si="261"/>
        <v>1</v>
      </c>
      <c r="C5577" s="7">
        <f t="shared" si="262"/>
        <v>1</v>
      </c>
      <c r="D5577" s="7">
        <f t="shared" si="263"/>
        <v>2</v>
      </c>
      <c r="E5577" s="7">
        <v>821885</v>
      </c>
      <c r="F5577" t="s">
        <v>139</v>
      </c>
      <c r="G5577" t="s">
        <v>143</v>
      </c>
      <c r="H5577" s="7">
        <v>2</v>
      </c>
      <c r="I5577" s="7" t="s">
        <v>148</v>
      </c>
      <c r="J5577" t="s">
        <v>11</v>
      </c>
      <c r="K5577">
        <v>30.8</v>
      </c>
      <c r="L5577">
        <v>2</v>
      </c>
      <c r="M5577">
        <v>88</v>
      </c>
      <c r="N5577">
        <v>1.9870000000000001</v>
      </c>
    </row>
    <row r="5578" spans="1:14" x14ac:dyDescent="0.25">
      <c r="A5578" s="7">
        <v>822694</v>
      </c>
      <c r="B5578" s="7">
        <f t="shared" si="261"/>
        <v>1</v>
      </c>
      <c r="C5578" s="7">
        <f t="shared" si="262"/>
        <v>1</v>
      </c>
      <c r="D5578" s="7">
        <f t="shared" si="263"/>
        <v>2</v>
      </c>
      <c r="E5578" s="7">
        <v>821885</v>
      </c>
      <c r="F5578" t="s">
        <v>139</v>
      </c>
      <c r="G5578" t="s">
        <v>143</v>
      </c>
      <c r="H5578" s="7">
        <v>2</v>
      </c>
      <c r="I5578" s="7" t="s">
        <v>148</v>
      </c>
      <c r="J5578" t="s">
        <v>11</v>
      </c>
      <c r="K5578">
        <v>30.8</v>
      </c>
      <c r="L5578">
        <v>2</v>
      </c>
      <c r="M5578">
        <v>88</v>
      </c>
      <c r="N5578">
        <v>1.9870000000000001</v>
      </c>
    </row>
    <row r="5579" spans="1:14" x14ac:dyDescent="0.25">
      <c r="A5579" s="7">
        <v>822694</v>
      </c>
      <c r="B5579" s="7">
        <f t="shared" si="261"/>
        <v>0</v>
      </c>
      <c r="C5579" s="7">
        <f t="shared" si="262"/>
        <v>1</v>
      </c>
      <c r="D5579" s="7">
        <f t="shared" si="263"/>
        <v>1</v>
      </c>
      <c r="E5579" s="7">
        <v>821885</v>
      </c>
      <c r="F5579" t="s">
        <v>139</v>
      </c>
      <c r="G5579" t="s">
        <v>143</v>
      </c>
      <c r="H5579" s="7">
        <v>2</v>
      </c>
      <c r="I5579" s="7" t="s">
        <v>148</v>
      </c>
      <c r="J5579" t="s">
        <v>11</v>
      </c>
      <c r="K5579">
        <v>30.8</v>
      </c>
      <c r="L5579">
        <v>2</v>
      </c>
      <c r="M5579">
        <v>88</v>
      </c>
      <c r="N5579">
        <v>1.9870000000000001</v>
      </c>
    </row>
    <row r="5580" spans="1:14" x14ac:dyDescent="0.25">
      <c r="A5580" s="7">
        <v>822695</v>
      </c>
      <c r="B5580" s="7">
        <f t="shared" si="261"/>
        <v>1</v>
      </c>
      <c r="C5580" s="7">
        <f t="shared" si="262"/>
        <v>0</v>
      </c>
      <c r="D5580" s="7">
        <f t="shared" si="263"/>
        <v>1</v>
      </c>
      <c r="E5580" s="7">
        <v>821885</v>
      </c>
      <c r="F5580" t="s">
        <v>139</v>
      </c>
      <c r="G5580" t="s">
        <v>143</v>
      </c>
      <c r="H5580" s="7">
        <v>2</v>
      </c>
      <c r="I5580" s="7" t="s">
        <v>148</v>
      </c>
      <c r="J5580" t="s">
        <v>11</v>
      </c>
      <c r="K5580">
        <v>59.4</v>
      </c>
      <c r="L5580">
        <v>4</v>
      </c>
      <c r="M5580">
        <v>71.5</v>
      </c>
      <c r="N5580">
        <v>1.9870000000000001</v>
      </c>
    </row>
    <row r="5581" spans="1:14" x14ac:dyDescent="0.25">
      <c r="A5581" s="7">
        <v>822695</v>
      </c>
      <c r="B5581" s="7">
        <f t="shared" si="261"/>
        <v>1</v>
      </c>
      <c r="C5581" s="7">
        <f t="shared" si="262"/>
        <v>1</v>
      </c>
      <c r="D5581" s="7">
        <f t="shared" si="263"/>
        <v>2</v>
      </c>
      <c r="E5581" s="7">
        <v>821885</v>
      </c>
      <c r="F5581" t="s">
        <v>139</v>
      </c>
      <c r="G5581" t="s">
        <v>143</v>
      </c>
      <c r="H5581" s="7">
        <v>2</v>
      </c>
      <c r="I5581" s="7" t="s">
        <v>148</v>
      </c>
      <c r="J5581" t="s">
        <v>11</v>
      </c>
      <c r="K5581">
        <v>59.4</v>
      </c>
      <c r="L5581">
        <v>4</v>
      </c>
      <c r="M5581">
        <v>71.5</v>
      </c>
      <c r="N5581">
        <v>1.9870000000000001</v>
      </c>
    </row>
    <row r="5582" spans="1:14" x14ac:dyDescent="0.25">
      <c r="A5582" s="7">
        <v>822695</v>
      </c>
      <c r="B5582" s="7">
        <f t="shared" si="261"/>
        <v>1</v>
      </c>
      <c r="C5582" s="7">
        <f t="shared" si="262"/>
        <v>1</v>
      </c>
      <c r="D5582" s="7">
        <f t="shared" si="263"/>
        <v>2</v>
      </c>
      <c r="E5582" s="7">
        <v>821885</v>
      </c>
      <c r="F5582" t="s">
        <v>139</v>
      </c>
      <c r="G5582" t="s">
        <v>143</v>
      </c>
      <c r="H5582" s="7">
        <v>2</v>
      </c>
      <c r="I5582" s="7" t="s">
        <v>148</v>
      </c>
      <c r="J5582" t="s">
        <v>11</v>
      </c>
      <c r="K5582">
        <v>59.4</v>
      </c>
      <c r="L5582">
        <v>4</v>
      </c>
      <c r="M5582">
        <v>71.5</v>
      </c>
      <c r="N5582">
        <v>1.9870000000000001</v>
      </c>
    </row>
    <row r="5583" spans="1:14" x14ac:dyDescent="0.25">
      <c r="A5583" s="7">
        <v>822695</v>
      </c>
      <c r="B5583" s="7">
        <f t="shared" si="261"/>
        <v>0</v>
      </c>
      <c r="C5583" s="7">
        <f t="shared" si="262"/>
        <v>1</v>
      </c>
      <c r="D5583" s="7">
        <f t="shared" si="263"/>
        <v>1</v>
      </c>
      <c r="E5583" s="7">
        <v>821885</v>
      </c>
      <c r="F5583" t="s">
        <v>139</v>
      </c>
      <c r="G5583" t="s">
        <v>143</v>
      </c>
      <c r="H5583" s="7">
        <v>2</v>
      </c>
      <c r="I5583" s="7" t="s">
        <v>148</v>
      </c>
      <c r="J5583" t="s">
        <v>11</v>
      </c>
      <c r="K5583">
        <v>59.4</v>
      </c>
      <c r="L5583">
        <v>4</v>
      </c>
      <c r="M5583">
        <v>71.5</v>
      </c>
      <c r="N5583">
        <v>1.9870000000000001</v>
      </c>
    </row>
    <row r="5584" spans="1:14" x14ac:dyDescent="0.25">
      <c r="A5584" s="7">
        <v>822696</v>
      </c>
      <c r="B5584" s="7">
        <f t="shared" si="261"/>
        <v>1</v>
      </c>
      <c r="C5584" s="7">
        <f t="shared" si="262"/>
        <v>0</v>
      </c>
      <c r="D5584" s="7">
        <f t="shared" si="263"/>
        <v>1</v>
      </c>
      <c r="E5584" s="7">
        <v>821885</v>
      </c>
      <c r="F5584" t="s">
        <v>139</v>
      </c>
      <c r="G5584" t="s">
        <v>143</v>
      </c>
      <c r="H5584" s="7">
        <v>2</v>
      </c>
      <c r="I5584" s="7" t="s">
        <v>148</v>
      </c>
      <c r="J5584" t="s">
        <v>11</v>
      </c>
      <c r="K5584">
        <v>41.7</v>
      </c>
      <c r="L5584">
        <v>1</v>
      </c>
      <c r="M5584">
        <v>142</v>
      </c>
      <c r="N5584">
        <v>1.9870000000000001</v>
      </c>
    </row>
    <row r="5585" spans="1:14" x14ac:dyDescent="0.25">
      <c r="A5585" s="7">
        <v>822696</v>
      </c>
      <c r="B5585" s="7">
        <f t="shared" si="261"/>
        <v>1</v>
      </c>
      <c r="C5585" s="7">
        <f t="shared" si="262"/>
        <v>1</v>
      </c>
      <c r="D5585" s="7">
        <f t="shared" si="263"/>
        <v>2</v>
      </c>
      <c r="E5585" s="7">
        <v>821885</v>
      </c>
      <c r="F5585" t="s">
        <v>139</v>
      </c>
      <c r="G5585" t="s">
        <v>143</v>
      </c>
      <c r="H5585" s="7">
        <v>2</v>
      </c>
      <c r="I5585" s="7" t="s">
        <v>148</v>
      </c>
      <c r="J5585" t="s">
        <v>11</v>
      </c>
      <c r="K5585">
        <v>41.7</v>
      </c>
      <c r="L5585">
        <v>1</v>
      </c>
      <c r="M5585">
        <v>142</v>
      </c>
      <c r="N5585">
        <v>1.9870000000000001</v>
      </c>
    </row>
    <row r="5586" spans="1:14" x14ac:dyDescent="0.25">
      <c r="A5586" s="7">
        <v>822696</v>
      </c>
      <c r="B5586" s="7">
        <f t="shared" si="261"/>
        <v>1</v>
      </c>
      <c r="C5586" s="7">
        <f t="shared" si="262"/>
        <v>1</v>
      </c>
      <c r="D5586" s="7">
        <f t="shared" si="263"/>
        <v>2</v>
      </c>
      <c r="E5586" s="7">
        <v>821885</v>
      </c>
      <c r="F5586" t="s">
        <v>139</v>
      </c>
      <c r="G5586" t="s">
        <v>143</v>
      </c>
      <c r="H5586" s="7">
        <v>2</v>
      </c>
      <c r="I5586" s="7" t="s">
        <v>148</v>
      </c>
      <c r="J5586" t="s">
        <v>11</v>
      </c>
      <c r="K5586">
        <v>41.7</v>
      </c>
      <c r="L5586">
        <v>1</v>
      </c>
      <c r="M5586">
        <v>142</v>
      </c>
      <c r="N5586">
        <v>1.9870000000000001</v>
      </c>
    </row>
    <row r="5587" spans="1:14" x14ac:dyDescent="0.25">
      <c r="A5587" s="7">
        <v>822696</v>
      </c>
      <c r="B5587" s="7">
        <f t="shared" si="261"/>
        <v>0</v>
      </c>
      <c r="C5587" s="7">
        <f t="shared" si="262"/>
        <v>1</v>
      </c>
      <c r="D5587" s="7">
        <f t="shared" si="263"/>
        <v>1</v>
      </c>
      <c r="E5587" s="7">
        <v>821885</v>
      </c>
      <c r="F5587" t="s">
        <v>139</v>
      </c>
      <c r="G5587" t="s">
        <v>143</v>
      </c>
      <c r="H5587" s="7">
        <v>2</v>
      </c>
      <c r="I5587" s="7" t="s">
        <v>148</v>
      </c>
      <c r="J5587" t="s">
        <v>11</v>
      </c>
      <c r="K5587">
        <v>41.7</v>
      </c>
      <c r="L5587">
        <v>1</v>
      </c>
      <c r="M5587">
        <v>142</v>
      </c>
      <c r="N5587">
        <v>1.9870000000000001</v>
      </c>
    </row>
    <row r="5588" spans="1:14" x14ac:dyDescent="0.25">
      <c r="A5588" s="7">
        <v>822697</v>
      </c>
      <c r="B5588" s="7">
        <f t="shared" si="261"/>
        <v>1</v>
      </c>
      <c r="C5588" s="7">
        <f t="shared" si="262"/>
        <v>0</v>
      </c>
      <c r="D5588" s="7">
        <f t="shared" si="263"/>
        <v>1</v>
      </c>
      <c r="E5588" s="7">
        <v>821885</v>
      </c>
      <c r="F5588" t="s">
        <v>139</v>
      </c>
      <c r="G5588" t="s">
        <v>143</v>
      </c>
      <c r="H5588" s="7">
        <v>2</v>
      </c>
      <c r="I5588" s="7" t="s">
        <v>148</v>
      </c>
      <c r="J5588" t="s">
        <v>11</v>
      </c>
      <c r="K5588">
        <v>51.6</v>
      </c>
      <c r="L5588">
        <v>4</v>
      </c>
      <c r="M5588">
        <v>65.3</v>
      </c>
      <c r="N5588">
        <v>1.9870000000000001</v>
      </c>
    </row>
    <row r="5589" spans="1:14" x14ac:dyDescent="0.25">
      <c r="A5589" s="7">
        <v>822697</v>
      </c>
      <c r="B5589" s="7">
        <f t="shared" si="261"/>
        <v>1</v>
      </c>
      <c r="C5589" s="7">
        <f t="shared" si="262"/>
        <v>1</v>
      </c>
      <c r="D5589" s="7">
        <f t="shared" si="263"/>
        <v>2</v>
      </c>
      <c r="E5589" s="7">
        <v>821885</v>
      </c>
      <c r="F5589" t="s">
        <v>139</v>
      </c>
      <c r="G5589" t="s">
        <v>143</v>
      </c>
      <c r="H5589" s="7">
        <v>2</v>
      </c>
      <c r="I5589" s="7" t="s">
        <v>148</v>
      </c>
      <c r="J5589" t="s">
        <v>11</v>
      </c>
      <c r="K5589">
        <v>51.6</v>
      </c>
      <c r="L5589">
        <v>4</v>
      </c>
      <c r="M5589">
        <v>65.3</v>
      </c>
      <c r="N5589">
        <v>1.9870000000000001</v>
      </c>
    </row>
    <row r="5590" spans="1:14" x14ac:dyDescent="0.25">
      <c r="A5590" s="7">
        <v>822697</v>
      </c>
      <c r="B5590" s="7">
        <f t="shared" si="261"/>
        <v>1</v>
      </c>
      <c r="C5590" s="7">
        <f t="shared" si="262"/>
        <v>1</v>
      </c>
      <c r="D5590" s="7">
        <f t="shared" si="263"/>
        <v>2</v>
      </c>
      <c r="E5590" s="7">
        <v>821885</v>
      </c>
      <c r="F5590" t="s">
        <v>139</v>
      </c>
      <c r="G5590" t="s">
        <v>143</v>
      </c>
      <c r="H5590" s="7">
        <v>2</v>
      </c>
      <c r="I5590" s="7" t="s">
        <v>148</v>
      </c>
      <c r="J5590" t="s">
        <v>11</v>
      </c>
      <c r="K5590">
        <v>51.6</v>
      </c>
      <c r="L5590">
        <v>4</v>
      </c>
      <c r="M5590">
        <v>65.3</v>
      </c>
      <c r="N5590">
        <v>1.9870000000000001</v>
      </c>
    </row>
    <row r="5591" spans="1:14" x14ac:dyDescent="0.25">
      <c r="A5591" s="7">
        <v>822697</v>
      </c>
      <c r="B5591" s="7">
        <f t="shared" si="261"/>
        <v>0</v>
      </c>
      <c r="C5591" s="7">
        <f t="shared" si="262"/>
        <v>1</v>
      </c>
      <c r="D5591" s="7">
        <f t="shared" si="263"/>
        <v>1</v>
      </c>
      <c r="E5591" s="7">
        <v>821885</v>
      </c>
      <c r="F5591" t="s">
        <v>139</v>
      </c>
      <c r="G5591" t="s">
        <v>143</v>
      </c>
      <c r="H5591" s="7">
        <v>2</v>
      </c>
      <c r="I5591" s="7" t="s">
        <v>148</v>
      </c>
      <c r="J5591" t="s">
        <v>11</v>
      </c>
      <c r="K5591">
        <v>51.6</v>
      </c>
      <c r="L5591">
        <v>4</v>
      </c>
      <c r="M5591">
        <v>65.3</v>
      </c>
      <c r="N5591">
        <v>1.9870000000000001</v>
      </c>
    </row>
    <row r="5592" spans="1:14" x14ac:dyDescent="0.25">
      <c r="A5592" s="7">
        <v>822698</v>
      </c>
      <c r="B5592" s="7">
        <f t="shared" si="261"/>
        <v>1</v>
      </c>
      <c r="C5592" s="7">
        <f t="shared" si="262"/>
        <v>0</v>
      </c>
      <c r="D5592" s="7">
        <f t="shared" si="263"/>
        <v>1</v>
      </c>
      <c r="E5592" s="7">
        <v>821885</v>
      </c>
      <c r="F5592" t="s">
        <v>139</v>
      </c>
      <c r="G5592" t="s">
        <v>143</v>
      </c>
      <c r="H5592" s="7">
        <v>2</v>
      </c>
      <c r="I5592" s="7" t="s">
        <v>148</v>
      </c>
      <c r="J5592" t="s">
        <v>11</v>
      </c>
      <c r="K5592">
        <v>30.5</v>
      </c>
      <c r="L5592">
        <v>5</v>
      </c>
      <c r="M5592">
        <v>48.3</v>
      </c>
      <c r="N5592">
        <v>1.9870000000000001</v>
      </c>
    </row>
    <row r="5593" spans="1:14" x14ac:dyDescent="0.25">
      <c r="A5593" s="7">
        <v>822698</v>
      </c>
      <c r="B5593" s="7">
        <f t="shared" si="261"/>
        <v>1</v>
      </c>
      <c r="C5593" s="7">
        <f t="shared" si="262"/>
        <v>1</v>
      </c>
      <c r="D5593" s="7">
        <f t="shared" si="263"/>
        <v>2</v>
      </c>
      <c r="E5593" s="7">
        <v>821885</v>
      </c>
      <c r="F5593" t="s">
        <v>139</v>
      </c>
      <c r="G5593" t="s">
        <v>143</v>
      </c>
      <c r="H5593" s="7">
        <v>2</v>
      </c>
      <c r="I5593" s="7" t="s">
        <v>148</v>
      </c>
      <c r="J5593" t="s">
        <v>11</v>
      </c>
      <c r="K5593">
        <v>30.5</v>
      </c>
      <c r="L5593">
        <v>5</v>
      </c>
      <c r="M5593">
        <v>48.3</v>
      </c>
      <c r="N5593">
        <v>1.9870000000000001</v>
      </c>
    </row>
    <row r="5594" spans="1:14" x14ac:dyDescent="0.25">
      <c r="A5594" s="7">
        <v>822698</v>
      </c>
      <c r="B5594" s="7">
        <f t="shared" si="261"/>
        <v>1</v>
      </c>
      <c r="C5594" s="7">
        <f t="shared" si="262"/>
        <v>1</v>
      </c>
      <c r="D5594" s="7">
        <f t="shared" si="263"/>
        <v>2</v>
      </c>
      <c r="E5594" s="7">
        <v>821885</v>
      </c>
      <c r="F5594" t="s">
        <v>139</v>
      </c>
      <c r="G5594" t="s">
        <v>143</v>
      </c>
      <c r="H5594" s="7">
        <v>2</v>
      </c>
      <c r="I5594" s="7" t="s">
        <v>148</v>
      </c>
      <c r="J5594" t="s">
        <v>11</v>
      </c>
      <c r="K5594">
        <v>30.5</v>
      </c>
      <c r="L5594">
        <v>5</v>
      </c>
      <c r="M5594">
        <v>48.3</v>
      </c>
      <c r="N5594">
        <v>1.9870000000000001</v>
      </c>
    </row>
    <row r="5595" spans="1:14" x14ac:dyDescent="0.25">
      <c r="A5595" s="7">
        <v>822698</v>
      </c>
      <c r="B5595" s="7">
        <f t="shared" si="261"/>
        <v>0</v>
      </c>
      <c r="C5595" s="7">
        <f t="shared" si="262"/>
        <v>1</v>
      </c>
      <c r="D5595" s="7">
        <f t="shared" si="263"/>
        <v>1</v>
      </c>
      <c r="E5595" s="7">
        <v>821885</v>
      </c>
      <c r="F5595" t="s">
        <v>139</v>
      </c>
      <c r="G5595" t="s">
        <v>143</v>
      </c>
      <c r="H5595" s="7">
        <v>2</v>
      </c>
      <c r="I5595" s="7" t="s">
        <v>148</v>
      </c>
      <c r="J5595" t="s">
        <v>11</v>
      </c>
      <c r="K5595">
        <v>30.5</v>
      </c>
      <c r="L5595">
        <v>5</v>
      </c>
      <c r="M5595">
        <v>48.3</v>
      </c>
      <c r="N5595">
        <v>1.9870000000000001</v>
      </c>
    </row>
    <row r="5596" spans="1:14" x14ac:dyDescent="0.25">
      <c r="A5596" s="7">
        <v>822699</v>
      </c>
      <c r="B5596" s="7">
        <f t="shared" si="261"/>
        <v>1</v>
      </c>
      <c r="C5596" s="7">
        <f t="shared" si="262"/>
        <v>0</v>
      </c>
      <c r="D5596" s="7">
        <f t="shared" si="263"/>
        <v>1</v>
      </c>
      <c r="E5596" s="7">
        <v>821885</v>
      </c>
      <c r="F5596" t="s">
        <v>139</v>
      </c>
      <c r="G5596" t="s">
        <v>143</v>
      </c>
      <c r="H5596" s="7">
        <v>2</v>
      </c>
      <c r="I5596" s="7" t="s">
        <v>148</v>
      </c>
      <c r="J5596" t="s">
        <v>11</v>
      </c>
      <c r="K5596">
        <v>59.3</v>
      </c>
      <c r="L5596">
        <v>3</v>
      </c>
      <c r="M5596">
        <v>87.9</v>
      </c>
      <c r="N5596">
        <v>1.9870000000000001</v>
      </c>
    </row>
    <row r="5597" spans="1:14" x14ac:dyDescent="0.25">
      <c r="A5597" s="7">
        <v>822699</v>
      </c>
      <c r="B5597" s="7">
        <f t="shared" si="261"/>
        <v>1</v>
      </c>
      <c r="C5597" s="7">
        <f t="shared" si="262"/>
        <v>1</v>
      </c>
      <c r="D5597" s="7">
        <f t="shared" si="263"/>
        <v>2</v>
      </c>
      <c r="E5597" s="7">
        <v>821885</v>
      </c>
      <c r="F5597" t="s">
        <v>139</v>
      </c>
      <c r="G5597" t="s">
        <v>143</v>
      </c>
      <c r="H5597" s="7">
        <v>2</v>
      </c>
      <c r="I5597" s="7" t="s">
        <v>148</v>
      </c>
      <c r="J5597" t="s">
        <v>11</v>
      </c>
      <c r="K5597">
        <v>59.3</v>
      </c>
      <c r="L5597">
        <v>3</v>
      </c>
      <c r="M5597">
        <v>87.9</v>
      </c>
      <c r="N5597">
        <v>1.9870000000000001</v>
      </c>
    </row>
    <row r="5598" spans="1:14" x14ac:dyDescent="0.25">
      <c r="A5598" s="7">
        <v>822699</v>
      </c>
      <c r="B5598" s="7">
        <f t="shared" si="261"/>
        <v>1</v>
      </c>
      <c r="C5598" s="7">
        <f t="shared" si="262"/>
        <v>1</v>
      </c>
      <c r="D5598" s="7">
        <f t="shared" si="263"/>
        <v>2</v>
      </c>
      <c r="E5598" s="7">
        <v>821885</v>
      </c>
      <c r="F5598" t="s">
        <v>139</v>
      </c>
      <c r="G5598" t="s">
        <v>143</v>
      </c>
      <c r="H5598" s="7">
        <v>2</v>
      </c>
      <c r="I5598" s="7" t="s">
        <v>148</v>
      </c>
      <c r="J5598" t="s">
        <v>11</v>
      </c>
      <c r="K5598">
        <v>59.3</v>
      </c>
      <c r="L5598">
        <v>3</v>
      </c>
      <c r="M5598">
        <v>87.9</v>
      </c>
      <c r="N5598">
        <v>1.9870000000000001</v>
      </c>
    </row>
    <row r="5599" spans="1:14" x14ac:dyDescent="0.25">
      <c r="A5599" s="7">
        <v>822699</v>
      </c>
      <c r="B5599" s="7">
        <f t="shared" si="261"/>
        <v>0</v>
      </c>
      <c r="C5599" s="7">
        <f t="shared" si="262"/>
        <v>1</v>
      </c>
      <c r="D5599" s="7">
        <f t="shared" si="263"/>
        <v>1</v>
      </c>
      <c r="E5599" s="7">
        <v>821885</v>
      </c>
      <c r="F5599" t="s">
        <v>139</v>
      </c>
      <c r="G5599" t="s">
        <v>143</v>
      </c>
      <c r="H5599" s="7">
        <v>2</v>
      </c>
      <c r="I5599" s="7" t="s">
        <v>148</v>
      </c>
      <c r="J5599" t="s">
        <v>11</v>
      </c>
      <c r="K5599">
        <v>59.3</v>
      </c>
      <c r="L5599">
        <v>3</v>
      </c>
      <c r="M5599">
        <v>87.9</v>
      </c>
      <c r="N5599">
        <v>1.9870000000000001</v>
      </c>
    </row>
    <row r="5600" spans="1:14" x14ac:dyDescent="0.25">
      <c r="A5600" s="7">
        <v>822700</v>
      </c>
      <c r="B5600" s="7">
        <f t="shared" si="261"/>
        <v>1</v>
      </c>
      <c r="C5600" s="7">
        <f t="shared" si="262"/>
        <v>0</v>
      </c>
      <c r="D5600" s="7">
        <f t="shared" si="263"/>
        <v>1</v>
      </c>
      <c r="E5600" s="7">
        <v>821885</v>
      </c>
      <c r="F5600" t="s">
        <v>139</v>
      </c>
      <c r="G5600" t="s">
        <v>143</v>
      </c>
      <c r="H5600" s="7">
        <v>2</v>
      </c>
      <c r="I5600" s="7" t="s">
        <v>148</v>
      </c>
      <c r="J5600" t="s">
        <v>11</v>
      </c>
      <c r="K5600">
        <v>61.5</v>
      </c>
      <c r="L5600">
        <v>3</v>
      </c>
      <c r="M5600">
        <v>87.9</v>
      </c>
      <c r="N5600">
        <v>1.9870000000000001</v>
      </c>
    </row>
    <row r="5601" spans="1:14" x14ac:dyDescent="0.25">
      <c r="A5601" s="7">
        <v>822700</v>
      </c>
      <c r="B5601" s="7">
        <f t="shared" si="261"/>
        <v>1</v>
      </c>
      <c r="C5601" s="7">
        <f t="shared" si="262"/>
        <v>1</v>
      </c>
      <c r="D5601" s="7">
        <f t="shared" si="263"/>
        <v>2</v>
      </c>
      <c r="E5601" s="7">
        <v>821885</v>
      </c>
      <c r="F5601" t="s">
        <v>139</v>
      </c>
      <c r="G5601" t="s">
        <v>143</v>
      </c>
      <c r="H5601" s="7">
        <v>2</v>
      </c>
      <c r="I5601" s="7" t="s">
        <v>148</v>
      </c>
      <c r="J5601" t="s">
        <v>11</v>
      </c>
      <c r="K5601">
        <v>61.5</v>
      </c>
      <c r="L5601">
        <v>3</v>
      </c>
      <c r="M5601">
        <v>87.9</v>
      </c>
      <c r="N5601">
        <v>1.9870000000000001</v>
      </c>
    </row>
    <row r="5602" spans="1:14" x14ac:dyDescent="0.25">
      <c r="A5602" s="7">
        <v>822700</v>
      </c>
      <c r="B5602" s="7">
        <f t="shared" si="261"/>
        <v>1</v>
      </c>
      <c r="C5602" s="7">
        <f t="shared" si="262"/>
        <v>1</v>
      </c>
      <c r="D5602" s="7">
        <f t="shared" si="263"/>
        <v>2</v>
      </c>
      <c r="E5602" s="7">
        <v>821885</v>
      </c>
      <c r="F5602" t="s">
        <v>139</v>
      </c>
      <c r="G5602" t="s">
        <v>143</v>
      </c>
      <c r="H5602" s="7">
        <v>2</v>
      </c>
      <c r="I5602" s="7" t="s">
        <v>148</v>
      </c>
      <c r="J5602" t="s">
        <v>11</v>
      </c>
      <c r="K5602">
        <v>61.5</v>
      </c>
      <c r="L5602">
        <v>3</v>
      </c>
      <c r="M5602">
        <v>87.9</v>
      </c>
      <c r="N5602">
        <v>1.9870000000000001</v>
      </c>
    </row>
    <row r="5603" spans="1:14" x14ac:dyDescent="0.25">
      <c r="A5603" s="7">
        <v>822700</v>
      </c>
      <c r="B5603" s="7">
        <f t="shared" si="261"/>
        <v>0</v>
      </c>
      <c r="C5603" s="7">
        <f t="shared" si="262"/>
        <v>1</v>
      </c>
      <c r="D5603" s="7">
        <f t="shared" si="263"/>
        <v>1</v>
      </c>
      <c r="E5603" s="7">
        <v>821885</v>
      </c>
      <c r="F5603" t="s">
        <v>139</v>
      </c>
      <c r="G5603" t="s">
        <v>143</v>
      </c>
      <c r="H5603" s="7">
        <v>2</v>
      </c>
      <c r="I5603" s="7" t="s">
        <v>148</v>
      </c>
      <c r="J5603" t="s">
        <v>11</v>
      </c>
      <c r="K5603">
        <v>61.5</v>
      </c>
      <c r="L5603">
        <v>3</v>
      </c>
      <c r="M5603">
        <v>87.9</v>
      </c>
      <c r="N5603">
        <v>1.9870000000000001</v>
      </c>
    </row>
    <row r="5604" spans="1:14" x14ac:dyDescent="0.25">
      <c r="A5604" s="7">
        <v>822701</v>
      </c>
      <c r="B5604" s="7">
        <f t="shared" si="261"/>
        <v>1</v>
      </c>
      <c r="C5604" s="7">
        <f t="shared" si="262"/>
        <v>0</v>
      </c>
      <c r="D5604" s="7">
        <f t="shared" si="263"/>
        <v>1</v>
      </c>
      <c r="E5604" s="7">
        <v>821885</v>
      </c>
      <c r="F5604" t="s">
        <v>139</v>
      </c>
      <c r="G5604" t="s">
        <v>143</v>
      </c>
      <c r="H5604" s="7">
        <v>2</v>
      </c>
      <c r="I5604" s="7" t="s">
        <v>148</v>
      </c>
      <c r="J5604" t="s">
        <v>11</v>
      </c>
      <c r="K5604">
        <v>62.9</v>
      </c>
      <c r="L5604">
        <v>1</v>
      </c>
      <c r="M5604">
        <v>142</v>
      </c>
      <c r="N5604">
        <v>1.9870000000000001</v>
      </c>
    </row>
    <row r="5605" spans="1:14" x14ac:dyDescent="0.25">
      <c r="A5605" s="7">
        <v>822701</v>
      </c>
      <c r="B5605" s="7">
        <f t="shared" si="261"/>
        <v>1</v>
      </c>
      <c r="C5605" s="7">
        <f t="shared" si="262"/>
        <v>1</v>
      </c>
      <c r="D5605" s="7">
        <f t="shared" si="263"/>
        <v>2</v>
      </c>
      <c r="E5605" s="7">
        <v>821885</v>
      </c>
      <c r="F5605" t="s">
        <v>139</v>
      </c>
      <c r="G5605" t="s">
        <v>143</v>
      </c>
      <c r="H5605" s="7">
        <v>2</v>
      </c>
      <c r="I5605" s="7" t="s">
        <v>148</v>
      </c>
      <c r="J5605" t="s">
        <v>11</v>
      </c>
      <c r="K5605">
        <v>62.9</v>
      </c>
      <c r="L5605">
        <v>1</v>
      </c>
      <c r="M5605">
        <v>142</v>
      </c>
      <c r="N5605">
        <v>1.9870000000000001</v>
      </c>
    </row>
    <row r="5606" spans="1:14" x14ac:dyDescent="0.25">
      <c r="A5606" s="7">
        <v>822701</v>
      </c>
      <c r="B5606" s="7">
        <f t="shared" si="261"/>
        <v>1</v>
      </c>
      <c r="C5606" s="7">
        <f t="shared" si="262"/>
        <v>1</v>
      </c>
      <c r="D5606" s="7">
        <f t="shared" si="263"/>
        <v>2</v>
      </c>
      <c r="E5606" s="7">
        <v>821885</v>
      </c>
      <c r="F5606" t="s">
        <v>139</v>
      </c>
      <c r="G5606" t="s">
        <v>143</v>
      </c>
      <c r="H5606" s="7">
        <v>2</v>
      </c>
      <c r="I5606" s="7" t="s">
        <v>148</v>
      </c>
      <c r="J5606" t="s">
        <v>11</v>
      </c>
      <c r="K5606">
        <v>62.9</v>
      </c>
      <c r="L5606">
        <v>1</v>
      </c>
      <c r="M5606">
        <v>142</v>
      </c>
      <c r="N5606">
        <v>1.9870000000000001</v>
      </c>
    </row>
    <row r="5607" spans="1:14" x14ac:dyDescent="0.25">
      <c r="A5607" s="7">
        <v>822701</v>
      </c>
      <c r="B5607" s="7">
        <f t="shared" si="261"/>
        <v>0</v>
      </c>
      <c r="C5607" s="7">
        <f t="shared" si="262"/>
        <v>1</v>
      </c>
      <c r="D5607" s="7">
        <f t="shared" si="263"/>
        <v>1</v>
      </c>
      <c r="E5607" s="7">
        <v>821885</v>
      </c>
      <c r="F5607" t="s">
        <v>139</v>
      </c>
      <c r="G5607" t="s">
        <v>143</v>
      </c>
      <c r="H5607" s="7">
        <v>2</v>
      </c>
      <c r="I5607" s="7" t="s">
        <v>148</v>
      </c>
      <c r="J5607" t="s">
        <v>11</v>
      </c>
      <c r="K5607">
        <v>62.9</v>
      </c>
      <c r="L5607">
        <v>1</v>
      </c>
      <c r="M5607">
        <v>142</v>
      </c>
      <c r="N5607">
        <v>1.9870000000000001</v>
      </c>
    </row>
    <row r="5608" spans="1:14" x14ac:dyDescent="0.25">
      <c r="A5608" s="7">
        <v>822702</v>
      </c>
      <c r="B5608" s="7">
        <f t="shared" si="261"/>
        <v>1</v>
      </c>
      <c r="C5608" s="7">
        <f t="shared" si="262"/>
        <v>0</v>
      </c>
      <c r="D5608" s="7">
        <f t="shared" si="263"/>
        <v>1</v>
      </c>
      <c r="E5608" s="7">
        <v>821885</v>
      </c>
      <c r="F5608" t="s">
        <v>139</v>
      </c>
      <c r="G5608" t="s">
        <v>143</v>
      </c>
      <c r="H5608" s="7">
        <v>2</v>
      </c>
      <c r="I5608" s="7" t="s">
        <v>148</v>
      </c>
      <c r="J5608" t="s">
        <v>11</v>
      </c>
      <c r="K5608">
        <v>46.2</v>
      </c>
      <c r="L5608">
        <v>1</v>
      </c>
      <c r="M5608">
        <v>167.6</v>
      </c>
      <c r="N5608">
        <v>1.9870000000000001</v>
      </c>
    </row>
    <row r="5609" spans="1:14" x14ac:dyDescent="0.25">
      <c r="A5609" s="7">
        <v>822702</v>
      </c>
      <c r="B5609" s="7">
        <f t="shared" si="261"/>
        <v>1</v>
      </c>
      <c r="C5609" s="7">
        <f t="shared" si="262"/>
        <v>1</v>
      </c>
      <c r="D5609" s="7">
        <f t="shared" si="263"/>
        <v>2</v>
      </c>
      <c r="E5609" s="7">
        <v>821885</v>
      </c>
      <c r="F5609" t="s">
        <v>139</v>
      </c>
      <c r="G5609" t="s">
        <v>143</v>
      </c>
      <c r="H5609" s="7">
        <v>2</v>
      </c>
      <c r="I5609" s="7" t="s">
        <v>148</v>
      </c>
      <c r="J5609" t="s">
        <v>11</v>
      </c>
      <c r="K5609">
        <v>46.2</v>
      </c>
      <c r="L5609">
        <v>1</v>
      </c>
      <c r="M5609">
        <v>167.6</v>
      </c>
      <c r="N5609">
        <v>1.9870000000000001</v>
      </c>
    </row>
    <row r="5610" spans="1:14" x14ac:dyDescent="0.25">
      <c r="A5610" s="7">
        <v>822702</v>
      </c>
      <c r="B5610" s="7">
        <f t="shared" si="261"/>
        <v>1</v>
      </c>
      <c r="C5610" s="7">
        <f t="shared" si="262"/>
        <v>1</v>
      </c>
      <c r="D5610" s="7">
        <f t="shared" si="263"/>
        <v>2</v>
      </c>
      <c r="E5610" s="7">
        <v>821885</v>
      </c>
      <c r="F5610" t="s">
        <v>139</v>
      </c>
      <c r="G5610" t="s">
        <v>143</v>
      </c>
      <c r="H5610" s="7">
        <v>2</v>
      </c>
      <c r="I5610" s="7" t="s">
        <v>148</v>
      </c>
      <c r="J5610" t="s">
        <v>11</v>
      </c>
      <c r="K5610">
        <v>46.2</v>
      </c>
      <c r="L5610">
        <v>1</v>
      </c>
      <c r="M5610">
        <v>167.6</v>
      </c>
      <c r="N5610">
        <v>1.9870000000000001</v>
      </c>
    </row>
    <row r="5611" spans="1:14" x14ac:dyDescent="0.25">
      <c r="A5611" s="7">
        <v>822702</v>
      </c>
      <c r="B5611" s="7">
        <f t="shared" si="261"/>
        <v>0</v>
      </c>
      <c r="C5611" s="7">
        <f t="shared" si="262"/>
        <v>1</v>
      </c>
      <c r="D5611" s="7">
        <f t="shared" si="263"/>
        <v>1</v>
      </c>
      <c r="E5611" s="7">
        <v>821885</v>
      </c>
      <c r="F5611" t="s">
        <v>139</v>
      </c>
      <c r="G5611" t="s">
        <v>143</v>
      </c>
      <c r="H5611" s="7">
        <v>2</v>
      </c>
      <c r="I5611" s="7" t="s">
        <v>148</v>
      </c>
      <c r="J5611" t="s">
        <v>11</v>
      </c>
      <c r="K5611">
        <v>46.2</v>
      </c>
      <c r="L5611">
        <v>1</v>
      </c>
      <c r="M5611">
        <v>167.6</v>
      </c>
      <c r="N5611">
        <v>1.9870000000000001</v>
      </c>
    </row>
    <row r="5612" spans="1:14" x14ac:dyDescent="0.25">
      <c r="A5612" s="7">
        <v>822703</v>
      </c>
      <c r="B5612" s="7">
        <f t="shared" si="261"/>
        <v>1</v>
      </c>
      <c r="C5612" s="7">
        <f t="shared" si="262"/>
        <v>0</v>
      </c>
      <c r="D5612" s="7">
        <f t="shared" si="263"/>
        <v>1</v>
      </c>
      <c r="E5612" s="7">
        <v>821885</v>
      </c>
      <c r="F5612" t="s">
        <v>139</v>
      </c>
      <c r="G5612" t="s">
        <v>143</v>
      </c>
      <c r="H5612" s="7">
        <v>2</v>
      </c>
      <c r="I5612" s="7" t="s">
        <v>148</v>
      </c>
      <c r="J5612" t="s">
        <v>11</v>
      </c>
      <c r="K5612">
        <v>30.7</v>
      </c>
      <c r="L5612">
        <v>1</v>
      </c>
      <c r="M5612">
        <v>142</v>
      </c>
      <c r="N5612">
        <v>1.9870000000000001</v>
      </c>
    </row>
    <row r="5613" spans="1:14" x14ac:dyDescent="0.25">
      <c r="A5613" s="7">
        <v>822703</v>
      </c>
      <c r="B5613" s="7">
        <f t="shared" si="261"/>
        <v>1</v>
      </c>
      <c r="C5613" s="7">
        <f t="shared" si="262"/>
        <v>1</v>
      </c>
      <c r="D5613" s="7">
        <f t="shared" si="263"/>
        <v>2</v>
      </c>
      <c r="E5613" s="7">
        <v>821885</v>
      </c>
      <c r="F5613" t="s">
        <v>139</v>
      </c>
      <c r="G5613" t="s">
        <v>143</v>
      </c>
      <c r="H5613" s="7">
        <v>2</v>
      </c>
      <c r="I5613" s="7" t="s">
        <v>148</v>
      </c>
      <c r="J5613" t="s">
        <v>11</v>
      </c>
      <c r="K5613">
        <v>30.7</v>
      </c>
      <c r="L5613">
        <v>1</v>
      </c>
      <c r="M5613">
        <v>142</v>
      </c>
      <c r="N5613">
        <v>1.9870000000000001</v>
      </c>
    </row>
    <row r="5614" spans="1:14" x14ac:dyDescent="0.25">
      <c r="A5614" s="7">
        <v>822703</v>
      </c>
      <c r="B5614" s="7">
        <f t="shared" si="261"/>
        <v>1</v>
      </c>
      <c r="C5614" s="7">
        <f t="shared" si="262"/>
        <v>1</v>
      </c>
      <c r="D5614" s="7">
        <f t="shared" si="263"/>
        <v>2</v>
      </c>
      <c r="E5614" s="7">
        <v>821885</v>
      </c>
      <c r="F5614" t="s">
        <v>139</v>
      </c>
      <c r="G5614" t="s">
        <v>143</v>
      </c>
      <c r="H5614" s="7">
        <v>2</v>
      </c>
      <c r="I5614" s="7" t="s">
        <v>148</v>
      </c>
      <c r="J5614" t="s">
        <v>11</v>
      </c>
      <c r="K5614">
        <v>30.7</v>
      </c>
      <c r="L5614">
        <v>1</v>
      </c>
      <c r="M5614">
        <v>142</v>
      </c>
      <c r="N5614">
        <v>1.9870000000000001</v>
      </c>
    </row>
    <row r="5615" spans="1:14" x14ac:dyDescent="0.25">
      <c r="A5615" s="7">
        <v>822703</v>
      </c>
      <c r="B5615" s="7">
        <f t="shared" si="261"/>
        <v>0</v>
      </c>
      <c r="C5615" s="7">
        <f t="shared" si="262"/>
        <v>1</v>
      </c>
      <c r="D5615" s="7">
        <f t="shared" si="263"/>
        <v>1</v>
      </c>
      <c r="E5615" s="7">
        <v>821885</v>
      </c>
      <c r="F5615" t="s">
        <v>139</v>
      </c>
      <c r="G5615" t="s">
        <v>143</v>
      </c>
      <c r="H5615" s="7">
        <v>2</v>
      </c>
      <c r="I5615" s="7" t="s">
        <v>148</v>
      </c>
      <c r="J5615" t="s">
        <v>11</v>
      </c>
      <c r="K5615">
        <v>30.7</v>
      </c>
      <c r="L5615">
        <v>1</v>
      </c>
      <c r="M5615">
        <v>142</v>
      </c>
      <c r="N5615">
        <v>1.9870000000000001</v>
      </c>
    </row>
    <row r="5616" spans="1:14" x14ac:dyDescent="0.25">
      <c r="A5616" s="7">
        <v>822704</v>
      </c>
      <c r="B5616" s="7">
        <f t="shared" si="261"/>
        <v>1</v>
      </c>
      <c r="C5616" s="7">
        <f t="shared" si="262"/>
        <v>0</v>
      </c>
      <c r="D5616" s="7">
        <f t="shared" si="263"/>
        <v>1</v>
      </c>
      <c r="E5616" s="7">
        <v>821885</v>
      </c>
      <c r="F5616" t="s">
        <v>139</v>
      </c>
      <c r="G5616" t="s">
        <v>143</v>
      </c>
      <c r="H5616" s="7">
        <v>2</v>
      </c>
      <c r="I5616" s="7" t="s">
        <v>148</v>
      </c>
      <c r="J5616" t="s">
        <v>11</v>
      </c>
      <c r="K5616">
        <v>63.6</v>
      </c>
      <c r="L5616">
        <v>1</v>
      </c>
      <c r="M5616">
        <v>183.2</v>
      </c>
      <c r="N5616">
        <v>1.9870000000000001</v>
      </c>
    </row>
    <row r="5617" spans="1:14" x14ac:dyDescent="0.25">
      <c r="A5617" s="7">
        <v>822704</v>
      </c>
      <c r="B5617" s="7">
        <f t="shared" si="261"/>
        <v>1</v>
      </c>
      <c r="C5617" s="7">
        <f t="shared" si="262"/>
        <v>1</v>
      </c>
      <c r="D5617" s="7">
        <f t="shared" si="263"/>
        <v>2</v>
      </c>
      <c r="E5617" s="7">
        <v>821885</v>
      </c>
      <c r="F5617" t="s">
        <v>139</v>
      </c>
      <c r="G5617" t="s">
        <v>143</v>
      </c>
      <c r="H5617" s="7">
        <v>2</v>
      </c>
      <c r="I5617" s="7" t="s">
        <v>148</v>
      </c>
      <c r="J5617" t="s">
        <v>11</v>
      </c>
      <c r="K5617">
        <v>63.6</v>
      </c>
      <c r="L5617">
        <v>1</v>
      </c>
      <c r="M5617">
        <v>183.2</v>
      </c>
      <c r="N5617">
        <v>1.9870000000000001</v>
      </c>
    </row>
    <row r="5618" spans="1:14" x14ac:dyDescent="0.25">
      <c r="A5618" s="7">
        <v>822704</v>
      </c>
      <c r="B5618" s="7">
        <f t="shared" si="261"/>
        <v>1</v>
      </c>
      <c r="C5618" s="7">
        <f t="shared" si="262"/>
        <v>1</v>
      </c>
      <c r="D5618" s="7">
        <f t="shared" si="263"/>
        <v>2</v>
      </c>
      <c r="E5618" s="7">
        <v>821885</v>
      </c>
      <c r="F5618" t="s">
        <v>139</v>
      </c>
      <c r="G5618" t="s">
        <v>143</v>
      </c>
      <c r="H5618" s="7">
        <v>2</v>
      </c>
      <c r="I5618" s="7" t="s">
        <v>148</v>
      </c>
      <c r="J5618" t="s">
        <v>11</v>
      </c>
      <c r="K5618">
        <v>63.6</v>
      </c>
      <c r="L5618">
        <v>1</v>
      </c>
      <c r="M5618">
        <v>183.2</v>
      </c>
      <c r="N5618">
        <v>1.9870000000000001</v>
      </c>
    </row>
    <row r="5619" spans="1:14" x14ac:dyDescent="0.25">
      <c r="A5619" s="7">
        <v>822704</v>
      </c>
      <c r="B5619" s="7">
        <f t="shared" si="261"/>
        <v>0</v>
      </c>
      <c r="C5619" s="7">
        <f t="shared" si="262"/>
        <v>1</v>
      </c>
      <c r="D5619" s="7">
        <f t="shared" si="263"/>
        <v>1</v>
      </c>
      <c r="E5619" s="7">
        <v>821885</v>
      </c>
      <c r="F5619" t="s">
        <v>139</v>
      </c>
      <c r="G5619" t="s">
        <v>143</v>
      </c>
      <c r="H5619" s="7">
        <v>2</v>
      </c>
      <c r="I5619" s="7" t="s">
        <v>148</v>
      </c>
      <c r="J5619" t="s">
        <v>11</v>
      </c>
      <c r="K5619">
        <v>63.6</v>
      </c>
      <c r="L5619">
        <v>1</v>
      </c>
      <c r="M5619">
        <v>183.2</v>
      </c>
      <c r="N5619">
        <v>1.9870000000000001</v>
      </c>
    </row>
    <row r="5620" spans="1:14" x14ac:dyDescent="0.25">
      <c r="A5620" s="7">
        <v>822705</v>
      </c>
      <c r="B5620" s="7">
        <f t="shared" si="261"/>
        <v>1</v>
      </c>
      <c r="C5620" s="7">
        <f t="shared" si="262"/>
        <v>0</v>
      </c>
      <c r="D5620" s="7">
        <f t="shared" si="263"/>
        <v>1</v>
      </c>
      <c r="E5620" s="7">
        <v>821885</v>
      </c>
      <c r="F5620" t="s">
        <v>139</v>
      </c>
      <c r="G5620" t="s">
        <v>143</v>
      </c>
      <c r="H5620" s="7">
        <v>2</v>
      </c>
      <c r="I5620" s="7" t="s">
        <v>148</v>
      </c>
      <c r="J5620" t="s">
        <v>11</v>
      </c>
      <c r="K5620">
        <v>46.1</v>
      </c>
      <c r="L5620">
        <v>1</v>
      </c>
      <c r="M5620">
        <v>167.6</v>
      </c>
      <c r="N5620">
        <v>1.9870000000000001</v>
      </c>
    </row>
    <row r="5621" spans="1:14" x14ac:dyDescent="0.25">
      <c r="A5621" s="7">
        <v>822705</v>
      </c>
      <c r="B5621" s="7">
        <f t="shared" si="261"/>
        <v>1</v>
      </c>
      <c r="C5621" s="7">
        <f t="shared" si="262"/>
        <v>1</v>
      </c>
      <c r="D5621" s="7">
        <f t="shared" si="263"/>
        <v>2</v>
      </c>
      <c r="E5621" s="7">
        <v>821885</v>
      </c>
      <c r="F5621" t="s">
        <v>139</v>
      </c>
      <c r="G5621" t="s">
        <v>143</v>
      </c>
      <c r="H5621" s="7">
        <v>2</v>
      </c>
      <c r="I5621" s="7" t="s">
        <v>148</v>
      </c>
      <c r="J5621" t="s">
        <v>11</v>
      </c>
      <c r="K5621">
        <v>46.1</v>
      </c>
      <c r="L5621">
        <v>1</v>
      </c>
      <c r="M5621">
        <v>167.6</v>
      </c>
      <c r="N5621">
        <v>1.9870000000000001</v>
      </c>
    </row>
    <row r="5622" spans="1:14" x14ac:dyDescent="0.25">
      <c r="A5622" s="7">
        <v>822705</v>
      </c>
      <c r="B5622" s="7">
        <f t="shared" si="261"/>
        <v>1</v>
      </c>
      <c r="C5622" s="7">
        <f t="shared" si="262"/>
        <v>1</v>
      </c>
      <c r="D5622" s="7">
        <f t="shared" si="263"/>
        <v>2</v>
      </c>
      <c r="E5622" s="7">
        <v>821885</v>
      </c>
      <c r="F5622" t="s">
        <v>139</v>
      </c>
      <c r="G5622" t="s">
        <v>143</v>
      </c>
      <c r="H5622" s="7">
        <v>2</v>
      </c>
      <c r="I5622" s="7" t="s">
        <v>148</v>
      </c>
      <c r="J5622" t="s">
        <v>11</v>
      </c>
      <c r="K5622">
        <v>46.1</v>
      </c>
      <c r="L5622">
        <v>1</v>
      </c>
      <c r="M5622">
        <v>167.6</v>
      </c>
      <c r="N5622">
        <v>1.9870000000000001</v>
      </c>
    </row>
    <row r="5623" spans="1:14" x14ac:dyDescent="0.25">
      <c r="A5623" s="7">
        <v>822705</v>
      </c>
      <c r="B5623" s="7">
        <f t="shared" si="261"/>
        <v>0</v>
      </c>
      <c r="C5623" s="7">
        <f t="shared" si="262"/>
        <v>1</v>
      </c>
      <c r="D5623" s="7">
        <f t="shared" si="263"/>
        <v>1</v>
      </c>
      <c r="E5623" s="7">
        <v>821885</v>
      </c>
      <c r="F5623" t="s">
        <v>139</v>
      </c>
      <c r="G5623" t="s">
        <v>143</v>
      </c>
      <c r="H5623" s="7">
        <v>2</v>
      </c>
      <c r="I5623" s="7" t="s">
        <v>148</v>
      </c>
      <c r="J5623" t="s">
        <v>11</v>
      </c>
      <c r="K5623">
        <v>46.1</v>
      </c>
      <c r="L5623">
        <v>1</v>
      </c>
      <c r="M5623">
        <v>167.6</v>
      </c>
      <c r="N5623">
        <v>1.9870000000000001</v>
      </c>
    </row>
    <row r="5624" spans="1:14" x14ac:dyDescent="0.25">
      <c r="A5624" s="7">
        <v>822707</v>
      </c>
      <c r="B5624" s="7">
        <f t="shared" si="261"/>
        <v>1</v>
      </c>
      <c r="C5624" s="7">
        <f t="shared" si="262"/>
        <v>0</v>
      </c>
      <c r="D5624" s="7">
        <f t="shared" si="263"/>
        <v>1</v>
      </c>
      <c r="E5624" s="7">
        <v>821885</v>
      </c>
      <c r="F5624" t="s">
        <v>139</v>
      </c>
      <c r="G5624" t="s">
        <v>143</v>
      </c>
      <c r="H5624" s="7">
        <v>2</v>
      </c>
      <c r="I5624" s="7" t="s">
        <v>148</v>
      </c>
      <c r="J5624" t="s">
        <v>11</v>
      </c>
      <c r="K5624">
        <v>30.4</v>
      </c>
      <c r="L5624">
        <v>4</v>
      </c>
      <c r="M5624">
        <v>55.4</v>
      </c>
      <c r="N5624">
        <v>1.9870000000000001</v>
      </c>
    </row>
    <row r="5625" spans="1:14" x14ac:dyDescent="0.25">
      <c r="A5625" s="7">
        <v>822707</v>
      </c>
      <c r="B5625" s="7">
        <f t="shared" si="261"/>
        <v>1</v>
      </c>
      <c r="C5625" s="7">
        <f t="shared" si="262"/>
        <v>1</v>
      </c>
      <c r="D5625" s="7">
        <f t="shared" si="263"/>
        <v>2</v>
      </c>
      <c r="E5625" s="7">
        <v>821885</v>
      </c>
      <c r="F5625" t="s">
        <v>139</v>
      </c>
      <c r="G5625" t="s">
        <v>143</v>
      </c>
      <c r="H5625" s="7">
        <v>2</v>
      </c>
      <c r="I5625" s="7" t="s">
        <v>148</v>
      </c>
      <c r="J5625" t="s">
        <v>11</v>
      </c>
      <c r="K5625">
        <v>30.4</v>
      </c>
      <c r="L5625">
        <v>4</v>
      </c>
      <c r="M5625">
        <v>55.4</v>
      </c>
      <c r="N5625">
        <v>1.9870000000000001</v>
      </c>
    </row>
    <row r="5626" spans="1:14" x14ac:dyDescent="0.25">
      <c r="A5626" s="7">
        <v>822707</v>
      </c>
      <c r="B5626" s="7">
        <f t="shared" si="261"/>
        <v>1</v>
      </c>
      <c r="C5626" s="7">
        <f t="shared" si="262"/>
        <v>1</v>
      </c>
      <c r="D5626" s="7">
        <f t="shared" si="263"/>
        <v>2</v>
      </c>
      <c r="E5626" s="7">
        <v>821885</v>
      </c>
      <c r="F5626" t="s">
        <v>139</v>
      </c>
      <c r="G5626" t="s">
        <v>143</v>
      </c>
      <c r="H5626" s="7">
        <v>2</v>
      </c>
      <c r="I5626" s="7" t="s">
        <v>148</v>
      </c>
      <c r="J5626" t="s">
        <v>11</v>
      </c>
      <c r="K5626">
        <v>30.4</v>
      </c>
      <c r="L5626">
        <v>4</v>
      </c>
      <c r="M5626">
        <v>55.4</v>
      </c>
      <c r="N5626">
        <v>1.9870000000000001</v>
      </c>
    </row>
    <row r="5627" spans="1:14" x14ac:dyDescent="0.25">
      <c r="A5627" s="7">
        <v>822707</v>
      </c>
      <c r="B5627" s="7">
        <f t="shared" si="261"/>
        <v>0</v>
      </c>
      <c r="C5627" s="7">
        <f t="shared" si="262"/>
        <v>1</v>
      </c>
      <c r="D5627" s="7">
        <f t="shared" si="263"/>
        <v>1</v>
      </c>
      <c r="E5627" s="7">
        <v>821885</v>
      </c>
      <c r="F5627" t="s">
        <v>139</v>
      </c>
      <c r="G5627" t="s">
        <v>143</v>
      </c>
      <c r="H5627" s="7">
        <v>2</v>
      </c>
      <c r="I5627" s="7" t="s">
        <v>148</v>
      </c>
      <c r="J5627" t="s">
        <v>11</v>
      </c>
      <c r="K5627">
        <v>30.4</v>
      </c>
      <c r="L5627">
        <v>4</v>
      </c>
      <c r="M5627">
        <v>55.4</v>
      </c>
      <c r="N5627">
        <v>1.9870000000000001</v>
      </c>
    </row>
    <row r="5628" spans="1:14" x14ac:dyDescent="0.25">
      <c r="A5628" s="7">
        <v>822708</v>
      </c>
      <c r="B5628" s="7">
        <f t="shared" si="261"/>
        <v>1</v>
      </c>
      <c r="C5628" s="7">
        <f t="shared" si="262"/>
        <v>0</v>
      </c>
      <c r="D5628" s="7">
        <f t="shared" si="263"/>
        <v>1</v>
      </c>
      <c r="E5628" s="7">
        <v>821885</v>
      </c>
      <c r="F5628" t="s">
        <v>139</v>
      </c>
      <c r="G5628" t="s">
        <v>143</v>
      </c>
      <c r="H5628" s="7">
        <v>2</v>
      </c>
      <c r="I5628" s="7" t="s">
        <v>148</v>
      </c>
      <c r="J5628" t="s">
        <v>11</v>
      </c>
      <c r="K5628">
        <v>62.9</v>
      </c>
      <c r="L5628">
        <v>3</v>
      </c>
      <c r="M5628">
        <v>87.9</v>
      </c>
      <c r="N5628">
        <v>1.9870000000000001</v>
      </c>
    </row>
    <row r="5629" spans="1:14" x14ac:dyDescent="0.25">
      <c r="A5629" s="7">
        <v>822708</v>
      </c>
      <c r="B5629" s="7">
        <f t="shared" si="261"/>
        <v>1</v>
      </c>
      <c r="C5629" s="7">
        <f t="shared" si="262"/>
        <v>1</v>
      </c>
      <c r="D5629" s="7">
        <f t="shared" si="263"/>
        <v>2</v>
      </c>
      <c r="E5629" s="7">
        <v>821885</v>
      </c>
      <c r="F5629" t="s">
        <v>139</v>
      </c>
      <c r="G5629" t="s">
        <v>143</v>
      </c>
      <c r="H5629" s="7">
        <v>2</v>
      </c>
      <c r="I5629" s="7" t="s">
        <v>148</v>
      </c>
      <c r="J5629" t="s">
        <v>11</v>
      </c>
      <c r="K5629">
        <v>62.9</v>
      </c>
      <c r="L5629">
        <v>3</v>
      </c>
      <c r="M5629">
        <v>87.9</v>
      </c>
      <c r="N5629">
        <v>1.9870000000000001</v>
      </c>
    </row>
    <row r="5630" spans="1:14" x14ac:dyDescent="0.25">
      <c r="A5630" s="7">
        <v>822708</v>
      </c>
      <c r="B5630" s="7">
        <f t="shared" si="261"/>
        <v>1</v>
      </c>
      <c r="C5630" s="7">
        <f t="shared" si="262"/>
        <v>1</v>
      </c>
      <c r="D5630" s="7">
        <f t="shared" si="263"/>
        <v>2</v>
      </c>
      <c r="E5630" s="7">
        <v>821885</v>
      </c>
      <c r="F5630" t="s">
        <v>139</v>
      </c>
      <c r="G5630" t="s">
        <v>143</v>
      </c>
      <c r="H5630" s="7">
        <v>2</v>
      </c>
      <c r="I5630" s="7" t="s">
        <v>148</v>
      </c>
      <c r="J5630" t="s">
        <v>11</v>
      </c>
      <c r="K5630">
        <v>62.9</v>
      </c>
      <c r="L5630">
        <v>3</v>
      </c>
      <c r="M5630">
        <v>87.9</v>
      </c>
      <c r="N5630">
        <v>1.9870000000000001</v>
      </c>
    </row>
    <row r="5631" spans="1:14" x14ac:dyDescent="0.25">
      <c r="A5631" s="7">
        <v>822708</v>
      </c>
      <c r="B5631" s="7">
        <f t="shared" si="261"/>
        <v>0</v>
      </c>
      <c r="C5631" s="7">
        <f t="shared" si="262"/>
        <v>1</v>
      </c>
      <c r="D5631" s="7">
        <f t="shared" si="263"/>
        <v>1</v>
      </c>
      <c r="E5631" s="7">
        <v>821885</v>
      </c>
      <c r="F5631" t="s">
        <v>139</v>
      </c>
      <c r="G5631" t="s">
        <v>143</v>
      </c>
      <c r="H5631" s="7">
        <v>2</v>
      </c>
      <c r="I5631" s="7" t="s">
        <v>148</v>
      </c>
      <c r="J5631" t="s">
        <v>11</v>
      </c>
      <c r="K5631">
        <v>62.9</v>
      </c>
      <c r="L5631">
        <v>3</v>
      </c>
      <c r="M5631">
        <v>87.9</v>
      </c>
      <c r="N5631">
        <v>1.9870000000000001</v>
      </c>
    </row>
    <row r="5632" spans="1:14" x14ac:dyDescent="0.25">
      <c r="A5632" s="7">
        <v>822710</v>
      </c>
      <c r="B5632" s="7">
        <f t="shared" si="261"/>
        <v>1</v>
      </c>
      <c r="C5632" s="7">
        <f t="shared" si="262"/>
        <v>0</v>
      </c>
      <c r="D5632" s="7">
        <f t="shared" si="263"/>
        <v>1</v>
      </c>
      <c r="E5632" s="7">
        <v>821885</v>
      </c>
      <c r="F5632" t="s">
        <v>139</v>
      </c>
      <c r="G5632" t="s">
        <v>143</v>
      </c>
      <c r="H5632" s="7">
        <v>2</v>
      </c>
      <c r="I5632" s="7" t="s">
        <v>148</v>
      </c>
      <c r="J5632" t="s">
        <v>11</v>
      </c>
      <c r="K5632">
        <v>46.1</v>
      </c>
      <c r="L5632">
        <v>2</v>
      </c>
      <c r="M5632">
        <v>103.9</v>
      </c>
      <c r="N5632">
        <v>1.9870000000000001</v>
      </c>
    </row>
    <row r="5633" spans="1:14" x14ac:dyDescent="0.25">
      <c r="A5633" s="7">
        <v>822710</v>
      </c>
      <c r="B5633" s="7">
        <f t="shared" si="261"/>
        <v>1</v>
      </c>
      <c r="C5633" s="7">
        <f t="shared" si="262"/>
        <v>1</v>
      </c>
      <c r="D5633" s="7">
        <f t="shared" si="263"/>
        <v>2</v>
      </c>
      <c r="E5633" s="7">
        <v>821885</v>
      </c>
      <c r="F5633" t="s">
        <v>139</v>
      </c>
      <c r="G5633" t="s">
        <v>143</v>
      </c>
      <c r="H5633" s="7">
        <v>2</v>
      </c>
      <c r="I5633" s="7" t="s">
        <v>148</v>
      </c>
      <c r="J5633" t="s">
        <v>11</v>
      </c>
      <c r="K5633">
        <v>46.1</v>
      </c>
      <c r="L5633">
        <v>2</v>
      </c>
      <c r="M5633">
        <v>103.9</v>
      </c>
      <c r="N5633">
        <v>1.9870000000000001</v>
      </c>
    </row>
    <row r="5634" spans="1:14" x14ac:dyDescent="0.25">
      <c r="A5634" s="7">
        <v>822710</v>
      </c>
      <c r="B5634" s="7">
        <f t="shared" si="261"/>
        <v>1</v>
      </c>
      <c r="C5634" s="7">
        <f t="shared" si="262"/>
        <v>1</v>
      </c>
      <c r="D5634" s="7">
        <f t="shared" si="263"/>
        <v>2</v>
      </c>
      <c r="E5634" s="7">
        <v>821885</v>
      </c>
      <c r="F5634" t="s">
        <v>139</v>
      </c>
      <c r="G5634" t="s">
        <v>143</v>
      </c>
      <c r="H5634" s="7">
        <v>2</v>
      </c>
      <c r="I5634" s="7" t="s">
        <v>148</v>
      </c>
      <c r="J5634" t="s">
        <v>11</v>
      </c>
      <c r="K5634">
        <v>46.1</v>
      </c>
      <c r="L5634">
        <v>2</v>
      </c>
      <c r="M5634">
        <v>103.9</v>
      </c>
      <c r="N5634">
        <v>1.9870000000000001</v>
      </c>
    </row>
    <row r="5635" spans="1:14" x14ac:dyDescent="0.25">
      <c r="A5635" s="7">
        <v>822710</v>
      </c>
      <c r="B5635" s="7">
        <f t="shared" ref="B5635:B5698" si="264">IF(A5635=A5636,1,0)</f>
        <v>0</v>
      </c>
      <c r="C5635" s="7">
        <f t="shared" ref="C5635:C5698" si="265">IF(A5635=A5634,1,0)</f>
        <v>1</v>
      </c>
      <c r="D5635" s="7">
        <f t="shared" ref="D5635:D5698" si="266">B5635+C5635</f>
        <v>1</v>
      </c>
      <c r="E5635" s="7">
        <v>821885</v>
      </c>
      <c r="F5635" t="s">
        <v>139</v>
      </c>
      <c r="G5635" t="s">
        <v>143</v>
      </c>
      <c r="H5635" s="7">
        <v>2</v>
      </c>
      <c r="I5635" s="7" t="s">
        <v>148</v>
      </c>
      <c r="J5635" t="s">
        <v>11</v>
      </c>
      <c r="K5635">
        <v>46.1</v>
      </c>
      <c r="L5635">
        <v>2</v>
      </c>
      <c r="M5635">
        <v>103.9</v>
      </c>
      <c r="N5635">
        <v>1.9870000000000001</v>
      </c>
    </row>
    <row r="5636" spans="1:14" x14ac:dyDescent="0.25">
      <c r="A5636" s="7">
        <v>822711</v>
      </c>
      <c r="B5636" s="7">
        <f t="shared" si="264"/>
        <v>1</v>
      </c>
      <c r="C5636" s="7">
        <f t="shared" si="265"/>
        <v>0</v>
      </c>
      <c r="D5636" s="7">
        <f t="shared" si="266"/>
        <v>1</v>
      </c>
      <c r="E5636" s="7">
        <v>821885</v>
      </c>
      <c r="F5636" t="s">
        <v>139</v>
      </c>
      <c r="G5636" t="s">
        <v>143</v>
      </c>
      <c r="H5636" s="7">
        <v>2</v>
      </c>
      <c r="I5636" s="7" t="s">
        <v>148</v>
      </c>
      <c r="J5636" t="s">
        <v>11</v>
      </c>
      <c r="K5636">
        <v>30.7</v>
      </c>
      <c r="L5636">
        <v>2</v>
      </c>
      <c r="M5636">
        <v>88</v>
      </c>
      <c r="N5636">
        <v>1.9870000000000001</v>
      </c>
    </row>
    <row r="5637" spans="1:14" x14ac:dyDescent="0.25">
      <c r="A5637" s="7">
        <v>822711</v>
      </c>
      <c r="B5637" s="7">
        <f t="shared" si="264"/>
        <v>1</v>
      </c>
      <c r="C5637" s="7">
        <f t="shared" si="265"/>
        <v>1</v>
      </c>
      <c r="D5637" s="7">
        <f t="shared" si="266"/>
        <v>2</v>
      </c>
      <c r="E5637" s="7">
        <v>821885</v>
      </c>
      <c r="F5637" t="s">
        <v>139</v>
      </c>
      <c r="G5637" t="s">
        <v>143</v>
      </c>
      <c r="H5637" s="7">
        <v>2</v>
      </c>
      <c r="I5637" s="7" t="s">
        <v>148</v>
      </c>
      <c r="J5637" t="s">
        <v>11</v>
      </c>
      <c r="K5637">
        <v>30.7</v>
      </c>
      <c r="L5637">
        <v>2</v>
      </c>
      <c r="M5637">
        <v>88</v>
      </c>
      <c r="N5637">
        <v>1.9870000000000001</v>
      </c>
    </row>
    <row r="5638" spans="1:14" x14ac:dyDescent="0.25">
      <c r="A5638" s="7">
        <v>822711</v>
      </c>
      <c r="B5638" s="7">
        <f t="shared" si="264"/>
        <v>1</v>
      </c>
      <c r="C5638" s="7">
        <f t="shared" si="265"/>
        <v>1</v>
      </c>
      <c r="D5638" s="7">
        <f t="shared" si="266"/>
        <v>2</v>
      </c>
      <c r="E5638" s="7">
        <v>821885</v>
      </c>
      <c r="F5638" t="s">
        <v>139</v>
      </c>
      <c r="G5638" t="s">
        <v>143</v>
      </c>
      <c r="H5638" s="7">
        <v>2</v>
      </c>
      <c r="I5638" s="7" t="s">
        <v>148</v>
      </c>
      <c r="J5638" t="s">
        <v>11</v>
      </c>
      <c r="K5638">
        <v>30.7</v>
      </c>
      <c r="L5638">
        <v>2</v>
      </c>
      <c r="M5638">
        <v>88</v>
      </c>
      <c r="N5638">
        <v>1.9870000000000001</v>
      </c>
    </row>
    <row r="5639" spans="1:14" x14ac:dyDescent="0.25">
      <c r="A5639" s="7">
        <v>822711</v>
      </c>
      <c r="B5639" s="7">
        <f t="shared" si="264"/>
        <v>0</v>
      </c>
      <c r="C5639" s="7">
        <f t="shared" si="265"/>
        <v>1</v>
      </c>
      <c r="D5639" s="7">
        <f t="shared" si="266"/>
        <v>1</v>
      </c>
      <c r="E5639" s="7">
        <v>821885</v>
      </c>
      <c r="F5639" t="s">
        <v>139</v>
      </c>
      <c r="G5639" t="s">
        <v>143</v>
      </c>
      <c r="H5639" s="7">
        <v>2</v>
      </c>
      <c r="I5639" s="7" t="s">
        <v>148</v>
      </c>
      <c r="J5639" t="s">
        <v>11</v>
      </c>
      <c r="K5639">
        <v>30.7</v>
      </c>
      <c r="L5639">
        <v>2</v>
      </c>
      <c r="M5639">
        <v>88</v>
      </c>
      <c r="N5639">
        <v>1.9870000000000001</v>
      </c>
    </row>
    <row r="5640" spans="1:14" x14ac:dyDescent="0.25">
      <c r="A5640" s="7">
        <v>822712</v>
      </c>
      <c r="B5640" s="7">
        <f t="shared" si="264"/>
        <v>1</v>
      </c>
      <c r="C5640" s="7">
        <f t="shared" si="265"/>
        <v>0</v>
      </c>
      <c r="D5640" s="7">
        <f t="shared" si="266"/>
        <v>1</v>
      </c>
      <c r="E5640" s="7">
        <v>821885</v>
      </c>
      <c r="F5640" t="s">
        <v>139</v>
      </c>
      <c r="G5640" t="s">
        <v>143</v>
      </c>
      <c r="H5640" s="7">
        <v>2</v>
      </c>
      <c r="I5640" s="7" t="s">
        <v>148</v>
      </c>
      <c r="J5640" t="s">
        <v>11</v>
      </c>
      <c r="K5640">
        <v>62.9</v>
      </c>
      <c r="L5640">
        <v>2</v>
      </c>
      <c r="M5640">
        <v>113.6</v>
      </c>
      <c r="N5640">
        <v>1.9870000000000001</v>
      </c>
    </row>
    <row r="5641" spans="1:14" x14ac:dyDescent="0.25">
      <c r="A5641" s="7">
        <v>822712</v>
      </c>
      <c r="B5641" s="7">
        <f t="shared" si="264"/>
        <v>1</v>
      </c>
      <c r="C5641" s="7">
        <f t="shared" si="265"/>
        <v>1</v>
      </c>
      <c r="D5641" s="7">
        <f t="shared" si="266"/>
        <v>2</v>
      </c>
      <c r="E5641" s="7">
        <v>821885</v>
      </c>
      <c r="F5641" t="s">
        <v>139</v>
      </c>
      <c r="G5641" t="s">
        <v>143</v>
      </c>
      <c r="H5641" s="7">
        <v>2</v>
      </c>
      <c r="I5641" s="7" t="s">
        <v>148</v>
      </c>
      <c r="J5641" t="s">
        <v>11</v>
      </c>
      <c r="K5641">
        <v>62.9</v>
      </c>
      <c r="L5641">
        <v>2</v>
      </c>
      <c r="M5641">
        <v>113.6</v>
      </c>
      <c r="N5641">
        <v>1.9870000000000001</v>
      </c>
    </row>
    <row r="5642" spans="1:14" x14ac:dyDescent="0.25">
      <c r="A5642" s="7">
        <v>822712</v>
      </c>
      <c r="B5642" s="7">
        <f t="shared" si="264"/>
        <v>1</v>
      </c>
      <c r="C5642" s="7">
        <f t="shared" si="265"/>
        <v>1</v>
      </c>
      <c r="D5642" s="7">
        <f t="shared" si="266"/>
        <v>2</v>
      </c>
      <c r="E5642" s="7">
        <v>821885</v>
      </c>
      <c r="F5642" t="s">
        <v>139</v>
      </c>
      <c r="G5642" t="s">
        <v>143</v>
      </c>
      <c r="H5642" s="7">
        <v>2</v>
      </c>
      <c r="I5642" s="7" t="s">
        <v>148</v>
      </c>
      <c r="J5642" t="s">
        <v>11</v>
      </c>
      <c r="K5642">
        <v>62.9</v>
      </c>
      <c r="L5642">
        <v>2</v>
      </c>
      <c r="M5642">
        <v>113.6</v>
      </c>
      <c r="N5642">
        <v>1.9870000000000001</v>
      </c>
    </row>
    <row r="5643" spans="1:14" x14ac:dyDescent="0.25">
      <c r="A5643" s="7">
        <v>822712</v>
      </c>
      <c r="B5643" s="7">
        <f t="shared" si="264"/>
        <v>0</v>
      </c>
      <c r="C5643" s="7">
        <f t="shared" si="265"/>
        <v>1</v>
      </c>
      <c r="D5643" s="7">
        <f t="shared" si="266"/>
        <v>1</v>
      </c>
      <c r="E5643" s="7">
        <v>821885</v>
      </c>
      <c r="F5643" t="s">
        <v>139</v>
      </c>
      <c r="G5643" t="s">
        <v>143</v>
      </c>
      <c r="H5643" s="7">
        <v>2</v>
      </c>
      <c r="I5643" s="7" t="s">
        <v>148</v>
      </c>
      <c r="J5643" t="s">
        <v>11</v>
      </c>
      <c r="K5643">
        <v>62.9</v>
      </c>
      <c r="L5643">
        <v>2</v>
      </c>
      <c r="M5643">
        <v>113.6</v>
      </c>
      <c r="N5643">
        <v>1.9870000000000001</v>
      </c>
    </row>
    <row r="5644" spans="1:14" x14ac:dyDescent="0.25">
      <c r="A5644" s="7">
        <v>822713</v>
      </c>
      <c r="B5644" s="7">
        <f t="shared" si="264"/>
        <v>1</v>
      </c>
      <c r="C5644" s="7">
        <f t="shared" si="265"/>
        <v>0</v>
      </c>
      <c r="D5644" s="7">
        <f t="shared" si="266"/>
        <v>1</v>
      </c>
      <c r="E5644" s="7">
        <v>821885</v>
      </c>
      <c r="F5644" t="s">
        <v>139</v>
      </c>
      <c r="G5644" t="s">
        <v>143</v>
      </c>
      <c r="H5644" s="7">
        <v>2</v>
      </c>
      <c r="I5644" s="7" t="s">
        <v>148</v>
      </c>
      <c r="J5644" t="s">
        <v>11</v>
      </c>
      <c r="K5644">
        <v>46.1</v>
      </c>
      <c r="L5644">
        <v>1</v>
      </c>
      <c r="M5644">
        <v>167.6</v>
      </c>
      <c r="N5644">
        <v>1.9870000000000001</v>
      </c>
    </row>
    <row r="5645" spans="1:14" x14ac:dyDescent="0.25">
      <c r="A5645" s="7">
        <v>822713</v>
      </c>
      <c r="B5645" s="7">
        <f t="shared" si="264"/>
        <v>1</v>
      </c>
      <c r="C5645" s="7">
        <f t="shared" si="265"/>
        <v>1</v>
      </c>
      <c r="D5645" s="7">
        <f t="shared" si="266"/>
        <v>2</v>
      </c>
      <c r="E5645" s="7">
        <v>821885</v>
      </c>
      <c r="F5645" t="s">
        <v>139</v>
      </c>
      <c r="G5645" t="s">
        <v>143</v>
      </c>
      <c r="H5645" s="7">
        <v>2</v>
      </c>
      <c r="I5645" s="7" t="s">
        <v>148</v>
      </c>
      <c r="J5645" t="s">
        <v>11</v>
      </c>
      <c r="K5645">
        <v>46.1</v>
      </c>
      <c r="L5645">
        <v>1</v>
      </c>
      <c r="M5645">
        <v>167.6</v>
      </c>
      <c r="N5645">
        <v>1.9870000000000001</v>
      </c>
    </row>
    <row r="5646" spans="1:14" x14ac:dyDescent="0.25">
      <c r="A5646" s="7">
        <v>822713</v>
      </c>
      <c r="B5646" s="7">
        <f t="shared" si="264"/>
        <v>1</v>
      </c>
      <c r="C5646" s="7">
        <f t="shared" si="265"/>
        <v>1</v>
      </c>
      <c r="D5646" s="7">
        <f t="shared" si="266"/>
        <v>2</v>
      </c>
      <c r="E5646" s="7">
        <v>821885</v>
      </c>
      <c r="F5646" t="s">
        <v>139</v>
      </c>
      <c r="G5646" t="s">
        <v>143</v>
      </c>
      <c r="H5646" s="7">
        <v>2</v>
      </c>
      <c r="I5646" s="7" t="s">
        <v>148</v>
      </c>
      <c r="J5646" t="s">
        <v>11</v>
      </c>
      <c r="K5646">
        <v>46.1</v>
      </c>
      <c r="L5646">
        <v>1</v>
      </c>
      <c r="M5646">
        <v>167.6</v>
      </c>
      <c r="N5646">
        <v>1.9870000000000001</v>
      </c>
    </row>
    <row r="5647" spans="1:14" x14ac:dyDescent="0.25">
      <c r="A5647" s="7">
        <v>822713</v>
      </c>
      <c r="B5647" s="7">
        <f t="shared" si="264"/>
        <v>0</v>
      </c>
      <c r="C5647" s="7">
        <f t="shared" si="265"/>
        <v>1</v>
      </c>
      <c r="D5647" s="7">
        <f t="shared" si="266"/>
        <v>1</v>
      </c>
      <c r="E5647" s="7">
        <v>821885</v>
      </c>
      <c r="F5647" t="s">
        <v>139</v>
      </c>
      <c r="G5647" t="s">
        <v>143</v>
      </c>
      <c r="H5647" s="7">
        <v>2</v>
      </c>
      <c r="I5647" s="7" t="s">
        <v>148</v>
      </c>
      <c r="J5647" t="s">
        <v>11</v>
      </c>
      <c r="K5647">
        <v>46.1</v>
      </c>
      <c r="L5647">
        <v>1</v>
      </c>
      <c r="M5647">
        <v>167.6</v>
      </c>
      <c r="N5647">
        <v>1.9870000000000001</v>
      </c>
    </row>
    <row r="5648" spans="1:14" x14ac:dyDescent="0.25">
      <c r="A5648" s="7">
        <v>822716</v>
      </c>
      <c r="B5648" s="7">
        <f t="shared" si="264"/>
        <v>1</v>
      </c>
      <c r="C5648" s="7">
        <f t="shared" si="265"/>
        <v>0</v>
      </c>
      <c r="D5648" s="7">
        <f t="shared" si="266"/>
        <v>1</v>
      </c>
      <c r="E5648" s="7">
        <v>821885</v>
      </c>
      <c r="F5648" t="s">
        <v>139</v>
      </c>
      <c r="G5648" t="s">
        <v>143</v>
      </c>
      <c r="H5648" s="7">
        <v>2</v>
      </c>
      <c r="I5648" s="7" t="s">
        <v>148</v>
      </c>
      <c r="J5648" t="s">
        <v>11</v>
      </c>
      <c r="K5648">
        <v>30.7</v>
      </c>
      <c r="L5648">
        <v>1</v>
      </c>
      <c r="M5648">
        <v>142</v>
      </c>
      <c r="N5648">
        <v>1.9870000000000001</v>
      </c>
    </row>
    <row r="5649" spans="1:14" x14ac:dyDescent="0.25">
      <c r="A5649" s="7">
        <v>822716</v>
      </c>
      <c r="B5649" s="7">
        <f t="shared" si="264"/>
        <v>1</v>
      </c>
      <c r="C5649" s="7">
        <f t="shared" si="265"/>
        <v>1</v>
      </c>
      <c r="D5649" s="7">
        <f t="shared" si="266"/>
        <v>2</v>
      </c>
      <c r="E5649" s="7">
        <v>821885</v>
      </c>
      <c r="F5649" t="s">
        <v>139</v>
      </c>
      <c r="G5649" t="s">
        <v>143</v>
      </c>
      <c r="H5649" s="7">
        <v>2</v>
      </c>
      <c r="I5649" s="7" t="s">
        <v>148</v>
      </c>
      <c r="J5649" t="s">
        <v>11</v>
      </c>
      <c r="K5649">
        <v>30.7</v>
      </c>
      <c r="L5649">
        <v>1</v>
      </c>
      <c r="M5649">
        <v>142</v>
      </c>
      <c r="N5649">
        <v>1.9870000000000001</v>
      </c>
    </row>
    <row r="5650" spans="1:14" x14ac:dyDescent="0.25">
      <c r="A5650" s="7">
        <v>822716</v>
      </c>
      <c r="B5650" s="7">
        <f t="shared" si="264"/>
        <v>1</v>
      </c>
      <c r="C5650" s="7">
        <f t="shared" si="265"/>
        <v>1</v>
      </c>
      <c r="D5650" s="7">
        <f t="shared" si="266"/>
        <v>2</v>
      </c>
      <c r="E5650" s="7">
        <v>821885</v>
      </c>
      <c r="F5650" t="s">
        <v>139</v>
      </c>
      <c r="G5650" t="s">
        <v>143</v>
      </c>
      <c r="H5650" s="7">
        <v>2</v>
      </c>
      <c r="I5650" s="7" t="s">
        <v>148</v>
      </c>
      <c r="J5650" t="s">
        <v>11</v>
      </c>
      <c r="K5650">
        <v>30.7</v>
      </c>
      <c r="L5650">
        <v>1</v>
      </c>
      <c r="M5650">
        <v>142</v>
      </c>
      <c r="N5650">
        <v>1.9870000000000001</v>
      </c>
    </row>
    <row r="5651" spans="1:14" x14ac:dyDescent="0.25">
      <c r="A5651" s="7">
        <v>822716</v>
      </c>
      <c r="B5651" s="7">
        <f t="shared" si="264"/>
        <v>0</v>
      </c>
      <c r="C5651" s="7">
        <f t="shared" si="265"/>
        <v>1</v>
      </c>
      <c r="D5651" s="7">
        <f t="shared" si="266"/>
        <v>1</v>
      </c>
      <c r="E5651" s="7">
        <v>821885</v>
      </c>
      <c r="F5651" t="s">
        <v>139</v>
      </c>
      <c r="G5651" t="s">
        <v>143</v>
      </c>
      <c r="H5651" s="7">
        <v>2</v>
      </c>
      <c r="I5651" s="7" t="s">
        <v>148</v>
      </c>
      <c r="J5651" t="s">
        <v>11</v>
      </c>
      <c r="K5651">
        <v>30.7</v>
      </c>
      <c r="L5651">
        <v>1</v>
      </c>
      <c r="M5651">
        <v>142</v>
      </c>
      <c r="N5651">
        <v>1.9870000000000001</v>
      </c>
    </row>
    <row r="5652" spans="1:14" x14ac:dyDescent="0.25">
      <c r="A5652" s="7">
        <v>822717</v>
      </c>
      <c r="B5652" s="7">
        <f t="shared" si="264"/>
        <v>1</v>
      </c>
      <c r="C5652" s="7">
        <f t="shared" si="265"/>
        <v>0</v>
      </c>
      <c r="D5652" s="7">
        <f t="shared" si="266"/>
        <v>1</v>
      </c>
      <c r="E5652" s="7">
        <v>821885</v>
      </c>
      <c r="F5652" t="s">
        <v>139</v>
      </c>
      <c r="G5652" t="s">
        <v>143</v>
      </c>
      <c r="H5652" s="7">
        <v>2</v>
      </c>
      <c r="I5652" s="7" t="s">
        <v>148</v>
      </c>
      <c r="J5652" t="s">
        <v>11</v>
      </c>
      <c r="K5652">
        <v>62.9</v>
      </c>
      <c r="L5652">
        <v>2</v>
      </c>
      <c r="M5652">
        <v>113.6</v>
      </c>
      <c r="N5652">
        <v>1.9870000000000001</v>
      </c>
    </row>
    <row r="5653" spans="1:14" x14ac:dyDescent="0.25">
      <c r="A5653" s="7">
        <v>822717</v>
      </c>
      <c r="B5653" s="7">
        <f t="shared" si="264"/>
        <v>1</v>
      </c>
      <c r="C5653" s="7">
        <f t="shared" si="265"/>
        <v>1</v>
      </c>
      <c r="D5653" s="7">
        <f t="shared" si="266"/>
        <v>2</v>
      </c>
      <c r="E5653" s="7">
        <v>821885</v>
      </c>
      <c r="F5653" t="s">
        <v>139</v>
      </c>
      <c r="G5653" t="s">
        <v>143</v>
      </c>
      <c r="H5653" s="7">
        <v>2</v>
      </c>
      <c r="I5653" s="7" t="s">
        <v>148</v>
      </c>
      <c r="J5653" t="s">
        <v>11</v>
      </c>
      <c r="K5653">
        <v>62.9</v>
      </c>
      <c r="L5653">
        <v>2</v>
      </c>
      <c r="M5653">
        <v>113.6</v>
      </c>
      <c r="N5653">
        <v>1.9870000000000001</v>
      </c>
    </row>
    <row r="5654" spans="1:14" x14ac:dyDescent="0.25">
      <c r="A5654" s="7">
        <v>822717</v>
      </c>
      <c r="B5654" s="7">
        <f t="shared" si="264"/>
        <v>1</v>
      </c>
      <c r="C5654" s="7">
        <f t="shared" si="265"/>
        <v>1</v>
      </c>
      <c r="D5654" s="7">
        <f t="shared" si="266"/>
        <v>2</v>
      </c>
      <c r="E5654" s="7">
        <v>821885</v>
      </c>
      <c r="F5654" t="s">
        <v>139</v>
      </c>
      <c r="G5654" t="s">
        <v>143</v>
      </c>
      <c r="H5654" s="7">
        <v>2</v>
      </c>
      <c r="I5654" s="7" t="s">
        <v>148</v>
      </c>
      <c r="J5654" t="s">
        <v>11</v>
      </c>
      <c r="K5654">
        <v>62.9</v>
      </c>
      <c r="L5654">
        <v>2</v>
      </c>
      <c r="M5654">
        <v>113.6</v>
      </c>
      <c r="N5654">
        <v>1.9870000000000001</v>
      </c>
    </row>
    <row r="5655" spans="1:14" x14ac:dyDescent="0.25">
      <c r="A5655" s="7">
        <v>822717</v>
      </c>
      <c r="B5655" s="7">
        <f t="shared" si="264"/>
        <v>0</v>
      </c>
      <c r="C5655" s="7">
        <f t="shared" si="265"/>
        <v>1</v>
      </c>
      <c r="D5655" s="7">
        <f t="shared" si="266"/>
        <v>1</v>
      </c>
      <c r="E5655" s="7">
        <v>821885</v>
      </c>
      <c r="F5655" t="s">
        <v>139</v>
      </c>
      <c r="G5655" t="s">
        <v>143</v>
      </c>
      <c r="H5655" s="7">
        <v>2</v>
      </c>
      <c r="I5655" s="7" t="s">
        <v>148</v>
      </c>
      <c r="J5655" t="s">
        <v>11</v>
      </c>
      <c r="K5655">
        <v>62.9</v>
      </c>
      <c r="L5655">
        <v>2</v>
      </c>
      <c r="M5655">
        <v>113.6</v>
      </c>
      <c r="N5655">
        <v>1.9870000000000001</v>
      </c>
    </row>
    <row r="5656" spans="1:14" x14ac:dyDescent="0.25">
      <c r="A5656" s="7">
        <v>822718</v>
      </c>
      <c r="B5656" s="7">
        <f t="shared" si="264"/>
        <v>1</v>
      </c>
      <c r="C5656" s="7">
        <f t="shared" si="265"/>
        <v>0</v>
      </c>
      <c r="D5656" s="7">
        <f t="shared" si="266"/>
        <v>1</v>
      </c>
      <c r="E5656" s="7">
        <v>821885</v>
      </c>
      <c r="F5656" t="s">
        <v>139</v>
      </c>
      <c r="G5656" t="s">
        <v>143</v>
      </c>
      <c r="H5656" s="7">
        <v>2</v>
      </c>
      <c r="I5656" s="7" t="s">
        <v>148</v>
      </c>
      <c r="J5656" t="s">
        <v>11</v>
      </c>
      <c r="K5656">
        <v>62.8</v>
      </c>
      <c r="L5656">
        <v>6</v>
      </c>
      <c r="M5656">
        <v>62.3</v>
      </c>
      <c r="N5656">
        <v>1.9870000000000001</v>
      </c>
    </row>
    <row r="5657" spans="1:14" x14ac:dyDescent="0.25">
      <c r="A5657" s="7">
        <v>822718</v>
      </c>
      <c r="B5657" s="7">
        <f t="shared" si="264"/>
        <v>1</v>
      </c>
      <c r="C5657" s="7">
        <f t="shared" si="265"/>
        <v>1</v>
      </c>
      <c r="D5657" s="7">
        <f t="shared" si="266"/>
        <v>2</v>
      </c>
      <c r="E5657" s="7">
        <v>821885</v>
      </c>
      <c r="F5657" t="s">
        <v>139</v>
      </c>
      <c r="G5657" t="s">
        <v>143</v>
      </c>
      <c r="H5657" s="7">
        <v>2</v>
      </c>
      <c r="I5657" s="7" t="s">
        <v>148</v>
      </c>
      <c r="J5657" t="s">
        <v>11</v>
      </c>
      <c r="K5657">
        <v>62.8</v>
      </c>
      <c r="L5657">
        <v>6</v>
      </c>
      <c r="M5657">
        <v>62.3</v>
      </c>
      <c r="N5657">
        <v>1.9870000000000001</v>
      </c>
    </row>
    <row r="5658" spans="1:14" x14ac:dyDescent="0.25">
      <c r="A5658" s="7">
        <v>822718</v>
      </c>
      <c r="B5658" s="7">
        <f t="shared" si="264"/>
        <v>1</v>
      </c>
      <c r="C5658" s="7">
        <f t="shared" si="265"/>
        <v>1</v>
      </c>
      <c r="D5658" s="7">
        <f t="shared" si="266"/>
        <v>2</v>
      </c>
      <c r="E5658" s="7">
        <v>821885</v>
      </c>
      <c r="F5658" t="s">
        <v>139</v>
      </c>
      <c r="G5658" t="s">
        <v>143</v>
      </c>
      <c r="H5658" s="7">
        <v>2</v>
      </c>
      <c r="I5658" s="7" t="s">
        <v>148</v>
      </c>
      <c r="J5658" t="s">
        <v>11</v>
      </c>
      <c r="K5658">
        <v>62.8</v>
      </c>
      <c r="L5658">
        <v>6</v>
      </c>
      <c r="M5658">
        <v>62.3</v>
      </c>
      <c r="N5658">
        <v>1.9870000000000001</v>
      </c>
    </row>
    <row r="5659" spans="1:14" x14ac:dyDescent="0.25">
      <c r="A5659" s="7">
        <v>822718</v>
      </c>
      <c r="B5659" s="7">
        <f t="shared" si="264"/>
        <v>0</v>
      </c>
      <c r="C5659" s="7">
        <f t="shared" si="265"/>
        <v>1</v>
      </c>
      <c r="D5659" s="7">
        <f t="shared" si="266"/>
        <v>1</v>
      </c>
      <c r="E5659" s="7">
        <v>821885</v>
      </c>
      <c r="F5659" t="s">
        <v>139</v>
      </c>
      <c r="G5659" t="s">
        <v>143</v>
      </c>
      <c r="H5659" s="7">
        <v>2</v>
      </c>
      <c r="I5659" s="7" t="s">
        <v>148</v>
      </c>
      <c r="J5659" t="s">
        <v>11</v>
      </c>
      <c r="K5659">
        <v>62.8</v>
      </c>
      <c r="L5659">
        <v>6</v>
      </c>
      <c r="M5659">
        <v>62.3</v>
      </c>
      <c r="N5659">
        <v>1.9870000000000001</v>
      </c>
    </row>
    <row r="5660" spans="1:14" x14ac:dyDescent="0.25">
      <c r="A5660" s="7">
        <v>822719</v>
      </c>
      <c r="B5660" s="7">
        <f t="shared" si="264"/>
        <v>1</v>
      </c>
      <c r="C5660" s="7">
        <f t="shared" si="265"/>
        <v>0</v>
      </c>
      <c r="D5660" s="7">
        <f t="shared" si="266"/>
        <v>1</v>
      </c>
      <c r="E5660" s="7">
        <v>821885</v>
      </c>
      <c r="F5660" t="s">
        <v>139</v>
      </c>
      <c r="G5660" t="s">
        <v>143</v>
      </c>
      <c r="H5660" s="7">
        <v>2</v>
      </c>
      <c r="I5660" s="7" t="s">
        <v>148</v>
      </c>
      <c r="J5660" t="s">
        <v>11</v>
      </c>
      <c r="K5660">
        <v>30.2</v>
      </c>
      <c r="L5660">
        <v>2</v>
      </c>
      <c r="M5660">
        <v>88</v>
      </c>
      <c r="N5660">
        <v>1.9870000000000001</v>
      </c>
    </row>
    <row r="5661" spans="1:14" x14ac:dyDescent="0.25">
      <c r="A5661" s="7">
        <v>822719</v>
      </c>
      <c r="B5661" s="7">
        <f t="shared" si="264"/>
        <v>1</v>
      </c>
      <c r="C5661" s="7">
        <f t="shared" si="265"/>
        <v>1</v>
      </c>
      <c r="D5661" s="7">
        <f t="shared" si="266"/>
        <v>2</v>
      </c>
      <c r="E5661" s="7">
        <v>821885</v>
      </c>
      <c r="F5661" t="s">
        <v>139</v>
      </c>
      <c r="G5661" t="s">
        <v>143</v>
      </c>
      <c r="H5661" s="7">
        <v>2</v>
      </c>
      <c r="I5661" s="7" t="s">
        <v>148</v>
      </c>
      <c r="J5661" t="s">
        <v>11</v>
      </c>
      <c r="K5661">
        <v>30.2</v>
      </c>
      <c r="L5661">
        <v>2</v>
      </c>
      <c r="M5661">
        <v>88</v>
      </c>
      <c r="N5661">
        <v>1.9870000000000001</v>
      </c>
    </row>
    <row r="5662" spans="1:14" x14ac:dyDescent="0.25">
      <c r="A5662" s="7">
        <v>822719</v>
      </c>
      <c r="B5662" s="7">
        <f t="shared" si="264"/>
        <v>1</v>
      </c>
      <c r="C5662" s="7">
        <f t="shared" si="265"/>
        <v>1</v>
      </c>
      <c r="D5662" s="7">
        <f t="shared" si="266"/>
        <v>2</v>
      </c>
      <c r="E5662" s="7">
        <v>821885</v>
      </c>
      <c r="F5662" t="s">
        <v>139</v>
      </c>
      <c r="G5662" t="s">
        <v>143</v>
      </c>
      <c r="H5662" s="7">
        <v>2</v>
      </c>
      <c r="I5662" s="7" t="s">
        <v>148</v>
      </c>
      <c r="J5662" t="s">
        <v>11</v>
      </c>
      <c r="K5662">
        <v>30.2</v>
      </c>
      <c r="L5662">
        <v>2</v>
      </c>
      <c r="M5662">
        <v>88</v>
      </c>
      <c r="N5662">
        <v>1.9870000000000001</v>
      </c>
    </row>
    <row r="5663" spans="1:14" x14ac:dyDescent="0.25">
      <c r="A5663" s="7">
        <v>822719</v>
      </c>
      <c r="B5663" s="7">
        <f t="shared" si="264"/>
        <v>0</v>
      </c>
      <c r="C5663" s="7">
        <f t="shared" si="265"/>
        <v>1</v>
      </c>
      <c r="D5663" s="7">
        <f t="shared" si="266"/>
        <v>1</v>
      </c>
      <c r="E5663" s="7">
        <v>821885</v>
      </c>
      <c r="F5663" t="s">
        <v>139</v>
      </c>
      <c r="G5663" t="s">
        <v>143</v>
      </c>
      <c r="H5663" s="7">
        <v>2</v>
      </c>
      <c r="I5663" s="7" t="s">
        <v>148</v>
      </c>
      <c r="J5663" t="s">
        <v>11</v>
      </c>
      <c r="K5663">
        <v>30.2</v>
      </c>
      <c r="L5663">
        <v>2</v>
      </c>
      <c r="M5663">
        <v>88</v>
      </c>
      <c r="N5663">
        <v>1.9870000000000001</v>
      </c>
    </row>
    <row r="5664" spans="1:14" x14ac:dyDescent="0.25">
      <c r="A5664" s="7">
        <v>822720</v>
      </c>
      <c r="B5664" s="7">
        <f t="shared" si="264"/>
        <v>1</v>
      </c>
      <c r="C5664" s="7">
        <f t="shared" si="265"/>
        <v>0</v>
      </c>
      <c r="D5664" s="7">
        <f t="shared" si="266"/>
        <v>1</v>
      </c>
      <c r="E5664" s="7">
        <v>821885</v>
      </c>
      <c r="F5664" t="s">
        <v>139</v>
      </c>
      <c r="G5664" t="s">
        <v>143</v>
      </c>
      <c r="H5664" s="7">
        <v>2</v>
      </c>
      <c r="I5664" s="7" t="s">
        <v>148</v>
      </c>
      <c r="J5664" t="s">
        <v>11</v>
      </c>
      <c r="K5664">
        <v>45.8</v>
      </c>
      <c r="L5664">
        <v>1</v>
      </c>
      <c r="M5664">
        <v>167.6</v>
      </c>
      <c r="N5664">
        <v>1.9870000000000001</v>
      </c>
    </row>
    <row r="5665" spans="1:14" x14ac:dyDescent="0.25">
      <c r="A5665" s="7">
        <v>822720</v>
      </c>
      <c r="B5665" s="7">
        <f t="shared" si="264"/>
        <v>1</v>
      </c>
      <c r="C5665" s="7">
        <f t="shared" si="265"/>
        <v>1</v>
      </c>
      <c r="D5665" s="7">
        <f t="shared" si="266"/>
        <v>2</v>
      </c>
      <c r="E5665" s="7">
        <v>821885</v>
      </c>
      <c r="F5665" t="s">
        <v>139</v>
      </c>
      <c r="G5665" t="s">
        <v>143</v>
      </c>
      <c r="H5665" s="7">
        <v>2</v>
      </c>
      <c r="I5665" s="7" t="s">
        <v>148</v>
      </c>
      <c r="J5665" t="s">
        <v>11</v>
      </c>
      <c r="K5665">
        <v>45.8</v>
      </c>
      <c r="L5665">
        <v>1</v>
      </c>
      <c r="M5665">
        <v>167.6</v>
      </c>
      <c r="N5665">
        <v>1.9870000000000001</v>
      </c>
    </row>
    <row r="5666" spans="1:14" x14ac:dyDescent="0.25">
      <c r="A5666" s="7">
        <v>822720</v>
      </c>
      <c r="B5666" s="7">
        <f t="shared" si="264"/>
        <v>1</v>
      </c>
      <c r="C5666" s="7">
        <f t="shared" si="265"/>
        <v>1</v>
      </c>
      <c r="D5666" s="7">
        <f t="shared" si="266"/>
        <v>2</v>
      </c>
      <c r="E5666" s="7">
        <v>821885</v>
      </c>
      <c r="F5666" t="s">
        <v>139</v>
      </c>
      <c r="G5666" t="s">
        <v>143</v>
      </c>
      <c r="H5666" s="7">
        <v>2</v>
      </c>
      <c r="I5666" s="7" t="s">
        <v>148</v>
      </c>
      <c r="J5666" t="s">
        <v>11</v>
      </c>
      <c r="K5666">
        <v>45.8</v>
      </c>
      <c r="L5666">
        <v>1</v>
      </c>
      <c r="M5666">
        <v>167.6</v>
      </c>
      <c r="N5666">
        <v>1.9870000000000001</v>
      </c>
    </row>
    <row r="5667" spans="1:14" x14ac:dyDescent="0.25">
      <c r="A5667" s="7">
        <v>822720</v>
      </c>
      <c r="B5667" s="7">
        <f t="shared" si="264"/>
        <v>0</v>
      </c>
      <c r="C5667" s="7">
        <f t="shared" si="265"/>
        <v>1</v>
      </c>
      <c r="D5667" s="7">
        <f t="shared" si="266"/>
        <v>1</v>
      </c>
      <c r="E5667" s="7">
        <v>821885</v>
      </c>
      <c r="F5667" t="s">
        <v>139</v>
      </c>
      <c r="G5667" t="s">
        <v>143</v>
      </c>
      <c r="H5667" s="7">
        <v>2</v>
      </c>
      <c r="I5667" s="7" t="s">
        <v>148</v>
      </c>
      <c r="J5667" t="s">
        <v>11</v>
      </c>
      <c r="K5667">
        <v>45.8</v>
      </c>
      <c r="L5667">
        <v>1</v>
      </c>
      <c r="M5667">
        <v>167.6</v>
      </c>
      <c r="N5667">
        <v>1.9870000000000001</v>
      </c>
    </row>
    <row r="5668" spans="1:14" x14ac:dyDescent="0.25">
      <c r="A5668" s="7">
        <v>822721</v>
      </c>
      <c r="B5668" s="7">
        <f t="shared" si="264"/>
        <v>1</v>
      </c>
      <c r="C5668" s="7">
        <f t="shared" si="265"/>
        <v>0</v>
      </c>
      <c r="D5668" s="7">
        <f t="shared" si="266"/>
        <v>1</v>
      </c>
      <c r="E5668" s="7">
        <v>821885</v>
      </c>
      <c r="F5668" t="s">
        <v>139</v>
      </c>
      <c r="G5668" t="s">
        <v>143</v>
      </c>
      <c r="H5668" s="7">
        <v>2</v>
      </c>
      <c r="I5668" s="7" t="s">
        <v>148</v>
      </c>
      <c r="J5668" t="s">
        <v>11</v>
      </c>
      <c r="K5668">
        <v>62.9</v>
      </c>
      <c r="L5668">
        <v>4</v>
      </c>
      <c r="M5668">
        <v>71.5</v>
      </c>
      <c r="N5668">
        <v>1.9870000000000001</v>
      </c>
    </row>
    <row r="5669" spans="1:14" x14ac:dyDescent="0.25">
      <c r="A5669" s="7">
        <v>822721</v>
      </c>
      <c r="B5669" s="7">
        <f t="shared" si="264"/>
        <v>1</v>
      </c>
      <c r="C5669" s="7">
        <f t="shared" si="265"/>
        <v>1</v>
      </c>
      <c r="D5669" s="7">
        <f t="shared" si="266"/>
        <v>2</v>
      </c>
      <c r="E5669" s="7">
        <v>821885</v>
      </c>
      <c r="F5669" t="s">
        <v>139</v>
      </c>
      <c r="G5669" t="s">
        <v>143</v>
      </c>
      <c r="H5669" s="7">
        <v>2</v>
      </c>
      <c r="I5669" s="7" t="s">
        <v>148</v>
      </c>
      <c r="J5669" t="s">
        <v>11</v>
      </c>
      <c r="K5669">
        <v>62.9</v>
      </c>
      <c r="L5669">
        <v>4</v>
      </c>
      <c r="M5669">
        <v>71.5</v>
      </c>
      <c r="N5669">
        <v>1.9870000000000001</v>
      </c>
    </row>
    <row r="5670" spans="1:14" x14ac:dyDescent="0.25">
      <c r="A5670" s="7">
        <v>822721</v>
      </c>
      <c r="B5670" s="7">
        <f t="shared" si="264"/>
        <v>1</v>
      </c>
      <c r="C5670" s="7">
        <f t="shared" si="265"/>
        <v>1</v>
      </c>
      <c r="D5670" s="7">
        <f t="shared" si="266"/>
        <v>2</v>
      </c>
      <c r="E5670" s="7">
        <v>821885</v>
      </c>
      <c r="F5670" t="s">
        <v>139</v>
      </c>
      <c r="G5670" t="s">
        <v>143</v>
      </c>
      <c r="H5670" s="7">
        <v>2</v>
      </c>
      <c r="I5670" s="7" t="s">
        <v>148</v>
      </c>
      <c r="J5670" t="s">
        <v>11</v>
      </c>
      <c r="K5670">
        <v>62.9</v>
      </c>
      <c r="L5670">
        <v>4</v>
      </c>
      <c r="M5670">
        <v>71.5</v>
      </c>
      <c r="N5670">
        <v>1.9870000000000001</v>
      </c>
    </row>
    <row r="5671" spans="1:14" x14ac:dyDescent="0.25">
      <c r="A5671" s="7">
        <v>822721</v>
      </c>
      <c r="B5671" s="7">
        <f t="shared" si="264"/>
        <v>0</v>
      </c>
      <c r="C5671" s="7">
        <f t="shared" si="265"/>
        <v>1</v>
      </c>
      <c r="D5671" s="7">
        <f t="shared" si="266"/>
        <v>1</v>
      </c>
      <c r="E5671" s="7">
        <v>821885</v>
      </c>
      <c r="F5671" t="s">
        <v>139</v>
      </c>
      <c r="G5671" t="s">
        <v>143</v>
      </c>
      <c r="H5671" s="7">
        <v>2</v>
      </c>
      <c r="I5671" s="7" t="s">
        <v>148</v>
      </c>
      <c r="J5671" t="s">
        <v>11</v>
      </c>
      <c r="K5671">
        <v>62.9</v>
      </c>
      <c r="L5671">
        <v>4</v>
      </c>
      <c r="M5671">
        <v>71.5</v>
      </c>
      <c r="N5671">
        <v>1.9870000000000001</v>
      </c>
    </row>
    <row r="5672" spans="1:14" x14ac:dyDescent="0.25">
      <c r="A5672" s="7">
        <v>822722</v>
      </c>
      <c r="B5672" s="7">
        <f t="shared" si="264"/>
        <v>1</v>
      </c>
      <c r="C5672" s="7">
        <f t="shared" si="265"/>
        <v>0</v>
      </c>
      <c r="D5672" s="7">
        <f t="shared" si="266"/>
        <v>1</v>
      </c>
      <c r="E5672" s="7">
        <v>821885</v>
      </c>
      <c r="F5672" t="s">
        <v>139</v>
      </c>
      <c r="G5672" t="s">
        <v>143</v>
      </c>
      <c r="H5672" s="7">
        <v>2</v>
      </c>
      <c r="I5672" s="7" t="s">
        <v>148</v>
      </c>
      <c r="J5672" t="s">
        <v>11</v>
      </c>
      <c r="K5672">
        <v>30.3</v>
      </c>
      <c r="L5672">
        <v>2</v>
      </c>
      <c r="M5672">
        <v>88</v>
      </c>
      <c r="N5672">
        <v>1.9870000000000001</v>
      </c>
    </row>
    <row r="5673" spans="1:14" x14ac:dyDescent="0.25">
      <c r="A5673" s="7">
        <v>822722</v>
      </c>
      <c r="B5673" s="7">
        <f t="shared" si="264"/>
        <v>1</v>
      </c>
      <c r="C5673" s="7">
        <f t="shared" si="265"/>
        <v>1</v>
      </c>
      <c r="D5673" s="7">
        <f t="shared" si="266"/>
        <v>2</v>
      </c>
      <c r="E5673" s="7">
        <v>821885</v>
      </c>
      <c r="F5673" t="s">
        <v>139</v>
      </c>
      <c r="G5673" t="s">
        <v>143</v>
      </c>
      <c r="H5673" s="7">
        <v>2</v>
      </c>
      <c r="I5673" s="7" t="s">
        <v>148</v>
      </c>
      <c r="J5673" t="s">
        <v>11</v>
      </c>
      <c r="K5673">
        <v>30.3</v>
      </c>
      <c r="L5673">
        <v>2</v>
      </c>
      <c r="M5673">
        <v>88</v>
      </c>
      <c r="N5673">
        <v>1.9870000000000001</v>
      </c>
    </row>
    <row r="5674" spans="1:14" x14ac:dyDescent="0.25">
      <c r="A5674" s="7">
        <v>822722</v>
      </c>
      <c r="B5674" s="7">
        <f t="shared" si="264"/>
        <v>1</v>
      </c>
      <c r="C5674" s="7">
        <f t="shared" si="265"/>
        <v>1</v>
      </c>
      <c r="D5674" s="7">
        <f t="shared" si="266"/>
        <v>2</v>
      </c>
      <c r="E5674" s="7">
        <v>821885</v>
      </c>
      <c r="F5674" t="s">
        <v>139</v>
      </c>
      <c r="G5674" t="s">
        <v>143</v>
      </c>
      <c r="H5674" s="7">
        <v>2</v>
      </c>
      <c r="I5674" s="7" t="s">
        <v>148</v>
      </c>
      <c r="J5674" t="s">
        <v>11</v>
      </c>
      <c r="K5674">
        <v>30.3</v>
      </c>
      <c r="L5674">
        <v>2</v>
      </c>
      <c r="M5674">
        <v>88</v>
      </c>
      <c r="N5674">
        <v>1.9870000000000001</v>
      </c>
    </row>
    <row r="5675" spans="1:14" x14ac:dyDescent="0.25">
      <c r="A5675" s="7">
        <v>822722</v>
      </c>
      <c r="B5675" s="7">
        <f t="shared" si="264"/>
        <v>0</v>
      </c>
      <c r="C5675" s="7">
        <f t="shared" si="265"/>
        <v>1</v>
      </c>
      <c r="D5675" s="7">
        <f t="shared" si="266"/>
        <v>1</v>
      </c>
      <c r="E5675" s="7">
        <v>821885</v>
      </c>
      <c r="F5675" t="s">
        <v>139</v>
      </c>
      <c r="G5675" t="s">
        <v>143</v>
      </c>
      <c r="H5675" s="7">
        <v>2</v>
      </c>
      <c r="I5675" s="7" t="s">
        <v>148</v>
      </c>
      <c r="J5675" t="s">
        <v>11</v>
      </c>
      <c r="K5675">
        <v>30.3</v>
      </c>
      <c r="L5675">
        <v>2</v>
      </c>
      <c r="M5675">
        <v>88</v>
      </c>
      <c r="N5675">
        <v>1.9870000000000001</v>
      </c>
    </row>
    <row r="5676" spans="1:14" x14ac:dyDescent="0.25">
      <c r="A5676" s="7">
        <v>822763</v>
      </c>
      <c r="B5676" s="7">
        <f t="shared" si="264"/>
        <v>1</v>
      </c>
      <c r="C5676" s="7">
        <f t="shared" si="265"/>
        <v>0</v>
      </c>
      <c r="D5676" s="7">
        <f t="shared" si="266"/>
        <v>1</v>
      </c>
      <c r="E5676" s="7">
        <v>821885</v>
      </c>
      <c r="F5676" t="s">
        <v>139</v>
      </c>
      <c r="G5676" t="s">
        <v>143</v>
      </c>
      <c r="H5676" s="7">
        <v>2</v>
      </c>
      <c r="I5676" s="7" t="s">
        <v>148</v>
      </c>
      <c r="J5676" t="s">
        <v>11</v>
      </c>
      <c r="K5676">
        <v>43.8</v>
      </c>
      <c r="L5676">
        <v>1</v>
      </c>
      <c r="M5676">
        <v>167.6</v>
      </c>
      <c r="N5676">
        <v>1.9870000000000001</v>
      </c>
    </row>
    <row r="5677" spans="1:14" x14ac:dyDescent="0.25">
      <c r="A5677" s="7">
        <v>822763</v>
      </c>
      <c r="B5677" s="7">
        <f t="shared" si="264"/>
        <v>1</v>
      </c>
      <c r="C5677" s="7">
        <f t="shared" si="265"/>
        <v>1</v>
      </c>
      <c r="D5677" s="7">
        <f t="shared" si="266"/>
        <v>2</v>
      </c>
      <c r="E5677" s="7">
        <v>821885</v>
      </c>
      <c r="F5677" t="s">
        <v>139</v>
      </c>
      <c r="G5677" t="s">
        <v>143</v>
      </c>
      <c r="H5677" s="7">
        <v>2</v>
      </c>
      <c r="I5677" s="7" t="s">
        <v>148</v>
      </c>
      <c r="J5677" t="s">
        <v>11</v>
      </c>
      <c r="K5677">
        <v>43.8</v>
      </c>
      <c r="L5677">
        <v>1</v>
      </c>
      <c r="M5677">
        <v>167.6</v>
      </c>
      <c r="N5677">
        <v>1.9870000000000001</v>
      </c>
    </row>
    <row r="5678" spans="1:14" x14ac:dyDescent="0.25">
      <c r="A5678" s="7">
        <v>822763</v>
      </c>
      <c r="B5678" s="7">
        <f t="shared" si="264"/>
        <v>1</v>
      </c>
      <c r="C5678" s="7">
        <f t="shared" si="265"/>
        <v>1</v>
      </c>
      <c r="D5678" s="7">
        <f t="shared" si="266"/>
        <v>2</v>
      </c>
      <c r="E5678" s="7">
        <v>821885</v>
      </c>
      <c r="F5678" t="s">
        <v>139</v>
      </c>
      <c r="G5678" t="s">
        <v>143</v>
      </c>
      <c r="H5678" s="7">
        <v>2</v>
      </c>
      <c r="I5678" s="7" t="s">
        <v>148</v>
      </c>
      <c r="J5678" t="s">
        <v>11</v>
      </c>
      <c r="K5678">
        <v>43.8</v>
      </c>
      <c r="L5678">
        <v>1</v>
      </c>
      <c r="M5678">
        <v>167.6</v>
      </c>
      <c r="N5678">
        <v>1.9870000000000001</v>
      </c>
    </row>
    <row r="5679" spans="1:14" x14ac:dyDescent="0.25">
      <c r="A5679" s="7">
        <v>822763</v>
      </c>
      <c r="B5679" s="7">
        <f t="shared" si="264"/>
        <v>0</v>
      </c>
      <c r="C5679" s="7">
        <f t="shared" si="265"/>
        <v>1</v>
      </c>
      <c r="D5679" s="7">
        <f t="shared" si="266"/>
        <v>1</v>
      </c>
      <c r="E5679" s="7">
        <v>821885</v>
      </c>
      <c r="F5679" t="s">
        <v>139</v>
      </c>
      <c r="G5679" t="s">
        <v>143</v>
      </c>
      <c r="H5679" s="7">
        <v>2</v>
      </c>
      <c r="I5679" s="7" t="s">
        <v>148</v>
      </c>
      <c r="J5679" t="s">
        <v>11</v>
      </c>
      <c r="K5679">
        <v>43.8</v>
      </c>
      <c r="L5679">
        <v>1</v>
      </c>
      <c r="M5679">
        <v>167.6</v>
      </c>
      <c r="N5679">
        <v>1.9870000000000001</v>
      </c>
    </row>
    <row r="5680" spans="1:14" x14ac:dyDescent="0.25">
      <c r="A5680" s="7">
        <v>822765</v>
      </c>
      <c r="B5680" s="7">
        <f t="shared" si="264"/>
        <v>1</v>
      </c>
      <c r="C5680" s="7">
        <f t="shared" si="265"/>
        <v>0</v>
      </c>
      <c r="D5680" s="7">
        <f t="shared" si="266"/>
        <v>1</v>
      </c>
      <c r="E5680" s="7">
        <v>821885</v>
      </c>
      <c r="F5680" t="s">
        <v>139</v>
      </c>
      <c r="G5680" t="s">
        <v>143</v>
      </c>
      <c r="H5680" s="7">
        <v>2</v>
      </c>
      <c r="I5680" s="7" t="s">
        <v>148</v>
      </c>
      <c r="J5680" t="s">
        <v>11</v>
      </c>
      <c r="K5680">
        <v>61.9</v>
      </c>
      <c r="L5680">
        <v>3</v>
      </c>
      <c r="M5680">
        <v>93.4</v>
      </c>
      <c r="N5680">
        <v>1.9870000000000001</v>
      </c>
    </row>
    <row r="5681" spans="1:14" x14ac:dyDescent="0.25">
      <c r="A5681" s="7">
        <v>822765</v>
      </c>
      <c r="B5681" s="7">
        <f t="shared" si="264"/>
        <v>1</v>
      </c>
      <c r="C5681" s="7">
        <f t="shared" si="265"/>
        <v>1</v>
      </c>
      <c r="D5681" s="7">
        <f t="shared" si="266"/>
        <v>2</v>
      </c>
      <c r="E5681" s="7">
        <v>821885</v>
      </c>
      <c r="F5681" t="s">
        <v>139</v>
      </c>
      <c r="G5681" t="s">
        <v>143</v>
      </c>
      <c r="H5681" s="7">
        <v>2</v>
      </c>
      <c r="I5681" s="7" t="s">
        <v>148</v>
      </c>
      <c r="J5681" t="s">
        <v>11</v>
      </c>
      <c r="K5681">
        <v>61.9</v>
      </c>
      <c r="L5681">
        <v>3</v>
      </c>
      <c r="M5681">
        <v>93.4</v>
      </c>
      <c r="N5681">
        <v>1.9870000000000001</v>
      </c>
    </row>
    <row r="5682" spans="1:14" x14ac:dyDescent="0.25">
      <c r="A5682" s="7">
        <v>822765</v>
      </c>
      <c r="B5682" s="7">
        <f t="shared" si="264"/>
        <v>1</v>
      </c>
      <c r="C5682" s="7">
        <f t="shared" si="265"/>
        <v>1</v>
      </c>
      <c r="D5682" s="7">
        <f t="shared" si="266"/>
        <v>2</v>
      </c>
      <c r="E5682" s="7">
        <v>821885</v>
      </c>
      <c r="F5682" t="s">
        <v>139</v>
      </c>
      <c r="G5682" t="s">
        <v>143</v>
      </c>
      <c r="H5682" s="7">
        <v>2</v>
      </c>
      <c r="I5682" s="7" t="s">
        <v>148</v>
      </c>
      <c r="J5682" t="s">
        <v>11</v>
      </c>
      <c r="K5682">
        <v>61.9</v>
      </c>
      <c r="L5682">
        <v>3</v>
      </c>
      <c r="M5682">
        <v>93.4</v>
      </c>
      <c r="N5682">
        <v>1.9870000000000001</v>
      </c>
    </row>
    <row r="5683" spans="1:14" x14ac:dyDescent="0.25">
      <c r="A5683" s="7">
        <v>822765</v>
      </c>
      <c r="B5683" s="7">
        <f t="shared" si="264"/>
        <v>0</v>
      </c>
      <c r="C5683" s="7">
        <f t="shared" si="265"/>
        <v>1</v>
      </c>
      <c r="D5683" s="7">
        <f t="shared" si="266"/>
        <v>1</v>
      </c>
      <c r="E5683" s="7">
        <v>821885</v>
      </c>
      <c r="F5683" t="s">
        <v>139</v>
      </c>
      <c r="G5683" t="s">
        <v>143</v>
      </c>
      <c r="H5683" s="7">
        <v>2</v>
      </c>
      <c r="I5683" s="7" t="s">
        <v>148</v>
      </c>
      <c r="J5683" t="s">
        <v>11</v>
      </c>
      <c r="K5683">
        <v>61.9</v>
      </c>
      <c r="L5683">
        <v>3</v>
      </c>
      <c r="M5683">
        <v>93.4</v>
      </c>
      <c r="N5683">
        <v>1.9870000000000001</v>
      </c>
    </row>
    <row r="5684" spans="1:14" x14ac:dyDescent="0.25">
      <c r="A5684" s="7">
        <v>823550</v>
      </c>
      <c r="B5684" s="7">
        <f t="shared" si="264"/>
        <v>0</v>
      </c>
      <c r="C5684" s="7">
        <f t="shared" si="265"/>
        <v>0</v>
      </c>
      <c r="D5684" s="7">
        <f t="shared" si="266"/>
        <v>0</v>
      </c>
      <c r="E5684" s="7">
        <v>823191</v>
      </c>
      <c r="F5684" t="s">
        <v>50</v>
      </c>
      <c r="G5684" t="s">
        <v>144</v>
      </c>
      <c r="H5684" s="7">
        <v>19</v>
      </c>
      <c r="I5684" s="7" t="s">
        <v>148</v>
      </c>
      <c r="J5684" t="s">
        <v>11</v>
      </c>
      <c r="K5684">
        <v>13.84</v>
      </c>
      <c r="L5684">
        <v>1</v>
      </c>
      <c r="M5684">
        <v>142</v>
      </c>
      <c r="N5684">
        <v>1.9870000000000001</v>
      </c>
    </row>
    <row r="5685" spans="1:14" x14ac:dyDescent="0.25">
      <c r="A5685" s="7">
        <v>823551</v>
      </c>
      <c r="B5685" s="7">
        <f t="shared" si="264"/>
        <v>0</v>
      </c>
      <c r="C5685" s="7">
        <f t="shared" si="265"/>
        <v>0</v>
      </c>
      <c r="D5685" s="7">
        <f t="shared" si="266"/>
        <v>0</v>
      </c>
      <c r="E5685" s="7">
        <v>823191</v>
      </c>
      <c r="F5685" t="s">
        <v>50</v>
      </c>
      <c r="G5685" t="s">
        <v>144</v>
      </c>
      <c r="H5685" s="7">
        <v>19</v>
      </c>
      <c r="I5685" s="7" t="s">
        <v>148</v>
      </c>
      <c r="J5685" t="s">
        <v>11</v>
      </c>
      <c r="K5685">
        <v>17.02</v>
      </c>
      <c r="L5685">
        <v>1</v>
      </c>
      <c r="M5685">
        <v>142</v>
      </c>
      <c r="N5685">
        <v>1.9870000000000001</v>
      </c>
    </row>
    <row r="5686" spans="1:14" x14ac:dyDescent="0.25">
      <c r="A5686" s="7">
        <v>823555</v>
      </c>
      <c r="B5686" s="7">
        <f t="shared" si="264"/>
        <v>0</v>
      </c>
      <c r="C5686" s="7">
        <f t="shared" si="265"/>
        <v>0</v>
      </c>
      <c r="D5686" s="7">
        <f t="shared" si="266"/>
        <v>0</v>
      </c>
      <c r="E5686" s="7">
        <v>823191</v>
      </c>
      <c r="F5686" t="s">
        <v>50</v>
      </c>
      <c r="G5686" t="s">
        <v>144</v>
      </c>
      <c r="H5686" s="7">
        <v>19</v>
      </c>
      <c r="I5686" s="7" t="s">
        <v>148</v>
      </c>
      <c r="J5686" t="s">
        <v>11</v>
      </c>
      <c r="K5686">
        <v>38.74</v>
      </c>
      <c r="L5686">
        <v>1</v>
      </c>
      <c r="M5686">
        <v>142</v>
      </c>
      <c r="N5686">
        <v>1.9870000000000001</v>
      </c>
    </row>
    <row r="5687" spans="1:14" x14ac:dyDescent="0.25">
      <c r="A5687" s="7">
        <v>823562</v>
      </c>
      <c r="B5687" s="7">
        <f t="shared" si="264"/>
        <v>0</v>
      </c>
      <c r="C5687" s="7">
        <f t="shared" si="265"/>
        <v>0</v>
      </c>
      <c r="D5687" s="7">
        <f t="shared" si="266"/>
        <v>0</v>
      </c>
      <c r="E5687" s="7">
        <v>823191</v>
      </c>
      <c r="F5687" t="s">
        <v>50</v>
      </c>
      <c r="G5687" t="s">
        <v>144</v>
      </c>
      <c r="H5687" s="7">
        <v>19</v>
      </c>
      <c r="I5687" s="7" t="s">
        <v>148</v>
      </c>
      <c r="J5687" t="s">
        <v>11</v>
      </c>
      <c r="K5687">
        <v>50.78</v>
      </c>
      <c r="L5687">
        <v>3</v>
      </c>
      <c r="M5687">
        <v>80.400000000000006</v>
      </c>
      <c r="N5687">
        <v>1.9870000000000001</v>
      </c>
    </row>
    <row r="5688" spans="1:14" x14ac:dyDescent="0.25">
      <c r="A5688" s="7">
        <v>823574</v>
      </c>
      <c r="B5688" s="7">
        <f t="shared" si="264"/>
        <v>0</v>
      </c>
      <c r="C5688" s="7">
        <f t="shared" si="265"/>
        <v>0</v>
      </c>
      <c r="D5688" s="7">
        <f t="shared" si="266"/>
        <v>0</v>
      </c>
      <c r="E5688" s="7">
        <v>823191</v>
      </c>
      <c r="F5688" t="s">
        <v>50</v>
      </c>
      <c r="G5688" t="s">
        <v>144</v>
      </c>
      <c r="H5688" s="7">
        <v>19</v>
      </c>
      <c r="I5688" s="7" t="s">
        <v>148</v>
      </c>
      <c r="J5688" t="s">
        <v>11</v>
      </c>
      <c r="K5688">
        <v>37.36</v>
      </c>
      <c r="L5688">
        <v>3</v>
      </c>
      <c r="M5688">
        <v>80.400000000000006</v>
      </c>
      <c r="N5688">
        <v>1.9870000000000001</v>
      </c>
    </row>
    <row r="5689" spans="1:14" x14ac:dyDescent="0.25">
      <c r="A5689" s="7">
        <v>823592</v>
      </c>
      <c r="B5689" s="7">
        <f t="shared" si="264"/>
        <v>0</v>
      </c>
      <c r="C5689" s="7">
        <f t="shared" si="265"/>
        <v>0</v>
      </c>
      <c r="D5689" s="7">
        <f t="shared" si="266"/>
        <v>0</v>
      </c>
      <c r="E5689" s="7">
        <v>823191</v>
      </c>
      <c r="F5689" t="s">
        <v>50</v>
      </c>
      <c r="G5689" t="s">
        <v>144</v>
      </c>
      <c r="H5689" s="7">
        <v>19</v>
      </c>
      <c r="I5689" s="7" t="s">
        <v>148</v>
      </c>
      <c r="J5689" t="s">
        <v>11</v>
      </c>
      <c r="K5689">
        <v>36.67</v>
      </c>
      <c r="L5689">
        <v>1</v>
      </c>
      <c r="M5689">
        <v>142</v>
      </c>
      <c r="N5689">
        <v>1.9870000000000001</v>
      </c>
    </row>
    <row r="5690" spans="1:14" x14ac:dyDescent="0.25">
      <c r="A5690" s="7">
        <v>823795</v>
      </c>
      <c r="B5690" s="7">
        <f t="shared" si="264"/>
        <v>0</v>
      </c>
      <c r="C5690" s="7">
        <f t="shared" si="265"/>
        <v>0</v>
      </c>
      <c r="D5690" s="7">
        <f t="shared" si="266"/>
        <v>0</v>
      </c>
      <c r="E5690" s="7">
        <v>823191</v>
      </c>
      <c r="F5690" t="s">
        <v>50</v>
      </c>
      <c r="G5690" t="s">
        <v>144</v>
      </c>
      <c r="H5690" s="7">
        <v>19</v>
      </c>
      <c r="I5690" s="7" t="s">
        <v>148</v>
      </c>
      <c r="J5690" t="s">
        <v>11</v>
      </c>
      <c r="K5690">
        <v>12.14</v>
      </c>
      <c r="L5690">
        <v>1</v>
      </c>
      <c r="M5690">
        <v>142</v>
      </c>
      <c r="N5690">
        <v>1.9870000000000001</v>
      </c>
    </row>
    <row r="5691" spans="1:14" x14ac:dyDescent="0.25">
      <c r="A5691" s="7">
        <v>823868</v>
      </c>
      <c r="B5691" s="7">
        <f t="shared" si="264"/>
        <v>0</v>
      </c>
      <c r="C5691" s="7">
        <f t="shared" si="265"/>
        <v>0</v>
      </c>
      <c r="D5691" s="7">
        <f t="shared" si="266"/>
        <v>0</v>
      </c>
      <c r="E5691" s="7">
        <v>823191</v>
      </c>
      <c r="F5691" t="s">
        <v>50</v>
      </c>
      <c r="G5691" t="s">
        <v>144</v>
      </c>
      <c r="H5691" s="7">
        <v>19</v>
      </c>
      <c r="I5691" s="7" t="s">
        <v>148</v>
      </c>
      <c r="J5691" t="s">
        <v>11</v>
      </c>
      <c r="K5691">
        <v>14.25</v>
      </c>
      <c r="L5691">
        <v>1</v>
      </c>
      <c r="M5691">
        <v>142</v>
      </c>
      <c r="N5691">
        <v>1.9870000000000001</v>
      </c>
    </row>
    <row r="5692" spans="1:14" x14ac:dyDescent="0.25">
      <c r="A5692" s="7">
        <v>823880</v>
      </c>
      <c r="B5692" s="7">
        <f t="shared" si="264"/>
        <v>0</v>
      </c>
      <c r="C5692" s="7">
        <f t="shared" si="265"/>
        <v>0</v>
      </c>
      <c r="D5692" s="7">
        <f t="shared" si="266"/>
        <v>0</v>
      </c>
      <c r="E5692" s="7">
        <v>823191</v>
      </c>
      <c r="F5692" t="s">
        <v>50</v>
      </c>
      <c r="G5692" t="s">
        <v>144</v>
      </c>
      <c r="H5692" s="7">
        <v>19</v>
      </c>
      <c r="I5692" s="7" t="s">
        <v>148</v>
      </c>
      <c r="J5692" t="s">
        <v>11</v>
      </c>
      <c r="K5692">
        <v>12.51</v>
      </c>
      <c r="L5692">
        <v>1</v>
      </c>
      <c r="M5692">
        <v>142</v>
      </c>
      <c r="N5692">
        <v>1.9870000000000001</v>
      </c>
    </row>
    <row r="5693" spans="1:14" x14ac:dyDescent="0.25">
      <c r="A5693" s="7">
        <v>823885</v>
      </c>
      <c r="B5693" s="7">
        <f t="shared" si="264"/>
        <v>0</v>
      </c>
      <c r="C5693" s="7">
        <f t="shared" si="265"/>
        <v>0</v>
      </c>
      <c r="D5693" s="7">
        <f t="shared" si="266"/>
        <v>0</v>
      </c>
      <c r="E5693" s="7">
        <v>823191</v>
      </c>
      <c r="F5693" t="s">
        <v>50</v>
      </c>
      <c r="G5693" t="s">
        <v>144</v>
      </c>
      <c r="H5693" s="7">
        <v>19</v>
      </c>
      <c r="I5693" s="7" t="s">
        <v>148</v>
      </c>
      <c r="J5693" t="s">
        <v>11</v>
      </c>
      <c r="K5693">
        <v>18.829999999999998</v>
      </c>
      <c r="L5693">
        <v>2</v>
      </c>
      <c r="M5693">
        <v>88</v>
      </c>
      <c r="N5693">
        <v>1.9870000000000001</v>
      </c>
    </row>
    <row r="5694" spans="1:14" x14ac:dyDescent="0.25">
      <c r="A5694" s="7">
        <v>823894</v>
      </c>
      <c r="B5694" s="7">
        <f t="shared" si="264"/>
        <v>0</v>
      </c>
      <c r="C5694" s="7">
        <f t="shared" si="265"/>
        <v>0</v>
      </c>
      <c r="D5694" s="7">
        <f t="shared" si="266"/>
        <v>0</v>
      </c>
      <c r="E5694" s="7">
        <v>823191</v>
      </c>
      <c r="F5694" t="s">
        <v>50</v>
      </c>
      <c r="G5694" t="s">
        <v>144</v>
      </c>
      <c r="H5694" s="7">
        <v>19</v>
      </c>
      <c r="I5694" s="7" t="s">
        <v>148</v>
      </c>
      <c r="J5694" t="s">
        <v>11</v>
      </c>
      <c r="K5694">
        <v>15.86</v>
      </c>
      <c r="L5694">
        <v>1</v>
      </c>
      <c r="M5694">
        <v>142</v>
      </c>
      <c r="N5694">
        <v>1.9870000000000001</v>
      </c>
    </row>
    <row r="5695" spans="1:14" x14ac:dyDescent="0.25">
      <c r="A5695" s="7">
        <v>823906</v>
      </c>
      <c r="B5695" s="7">
        <f t="shared" si="264"/>
        <v>0</v>
      </c>
      <c r="C5695" s="7">
        <f t="shared" si="265"/>
        <v>0</v>
      </c>
      <c r="D5695" s="7">
        <f t="shared" si="266"/>
        <v>0</v>
      </c>
      <c r="E5695" s="7">
        <v>823191</v>
      </c>
      <c r="F5695" t="s">
        <v>50</v>
      </c>
      <c r="G5695" t="s">
        <v>144</v>
      </c>
      <c r="H5695" s="7">
        <v>19</v>
      </c>
      <c r="I5695" s="7" t="s">
        <v>148</v>
      </c>
      <c r="J5695" t="s">
        <v>11</v>
      </c>
      <c r="K5695">
        <v>15.74</v>
      </c>
      <c r="L5695">
        <v>1</v>
      </c>
      <c r="M5695">
        <v>142</v>
      </c>
      <c r="N5695">
        <v>1.9870000000000001</v>
      </c>
    </row>
    <row r="5696" spans="1:14" x14ac:dyDescent="0.25">
      <c r="A5696" s="7">
        <v>823915</v>
      </c>
      <c r="B5696" s="7">
        <f t="shared" si="264"/>
        <v>0</v>
      </c>
      <c r="C5696" s="7">
        <f t="shared" si="265"/>
        <v>0</v>
      </c>
      <c r="D5696" s="7">
        <f t="shared" si="266"/>
        <v>0</v>
      </c>
      <c r="E5696" s="7">
        <v>823191</v>
      </c>
      <c r="F5696" t="s">
        <v>50</v>
      </c>
      <c r="G5696" t="s">
        <v>144</v>
      </c>
      <c r="H5696" s="7">
        <v>19</v>
      </c>
      <c r="I5696" s="7" t="s">
        <v>148</v>
      </c>
      <c r="J5696" t="s">
        <v>11</v>
      </c>
      <c r="K5696">
        <v>45.6</v>
      </c>
      <c r="L5696">
        <v>2</v>
      </c>
      <c r="M5696">
        <v>103.9</v>
      </c>
      <c r="N5696">
        <v>1.9870000000000001</v>
      </c>
    </row>
    <row r="5697" spans="1:14" x14ac:dyDescent="0.25">
      <c r="A5697" s="7">
        <v>823924</v>
      </c>
      <c r="B5697" s="7">
        <f t="shared" si="264"/>
        <v>0</v>
      </c>
      <c r="C5697" s="7">
        <f t="shared" si="265"/>
        <v>0</v>
      </c>
      <c r="D5697" s="7">
        <f t="shared" si="266"/>
        <v>0</v>
      </c>
      <c r="E5697" s="7">
        <v>823191</v>
      </c>
      <c r="F5697" t="s">
        <v>50</v>
      </c>
      <c r="G5697" t="s">
        <v>144</v>
      </c>
      <c r="H5697" s="7">
        <v>19</v>
      </c>
      <c r="I5697" s="7" t="s">
        <v>148</v>
      </c>
      <c r="J5697" t="s">
        <v>11</v>
      </c>
      <c r="K5697">
        <v>34.200000000000003</v>
      </c>
      <c r="L5697">
        <v>4</v>
      </c>
      <c r="M5697">
        <v>65.3</v>
      </c>
      <c r="N5697">
        <v>1.9870000000000001</v>
      </c>
    </row>
    <row r="5698" spans="1:14" x14ac:dyDescent="0.25">
      <c r="A5698" s="7">
        <v>823933</v>
      </c>
      <c r="B5698" s="7">
        <f t="shared" si="264"/>
        <v>0</v>
      </c>
      <c r="C5698" s="7">
        <f t="shared" si="265"/>
        <v>0</v>
      </c>
      <c r="D5698" s="7">
        <f t="shared" si="266"/>
        <v>0</v>
      </c>
      <c r="E5698" s="7">
        <v>823191</v>
      </c>
      <c r="F5698" t="s">
        <v>50</v>
      </c>
      <c r="G5698" t="s">
        <v>144</v>
      </c>
      <c r="H5698" s="7">
        <v>19</v>
      </c>
      <c r="I5698" s="7" t="s">
        <v>148</v>
      </c>
      <c r="J5698" t="s">
        <v>11</v>
      </c>
      <c r="K5698">
        <v>31.23</v>
      </c>
      <c r="L5698">
        <v>1</v>
      </c>
      <c r="M5698">
        <v>142</v>
      </c>
      <c r="N5698">
        <v>1.9870000000000001</v>
      </c>
    </row>
    <row r="5699" spans="1:14" x14ac:dyDescent="0.25">
      <c r="A5699" s="7">
        <v>823939</v>
      </c>
      <c r="B5699" s="7">
        <f t="shared" ref="B5699:B5762" si="267">IF(A5699=A5700,1,0)</f>
        <v>0</v>
      </c>
      <c r="C5699" s="7">
        <f t="shared" ref="C5699:C5762" si="268">IF(A5699=A5698,1,0)</f>
        <v>0</v>
      </c>
      <c r="D5699" s="7">
        <f t="shared" ref="D5699:D5762" si="269">B5699+C5699</f>
        <v>0</v>
      </c>
      <c r="E5699" s="7">
        <v>823191</v>
      </c>
      <c r="F5699" t="s">
        <v>50</v>
      </c>
      <c r="G5699" t="s">
        <v>144</v>
      </c>
      <c r="H5699" s="7">
        <v>19</v>
      </c>
      <c r="I5699" s="7" t="s">
        <v>148</v>
      </c>
      <c r="J5699" t="s">
        <v>11</v>
      </c>
      <c r="K5699">
        <v>25.9</v>
      </c>
      <c r="L5699">
        <v>1</v>
      </c>
      <c r="M5699">
        <v>142</v>
      </c>
      <c r="N5699">
        <v>1.9870000000000001</v>
      </c>
    </row>
    <row r="5700" spans="1:14" x14ac:dyDescent="0.25">
      <c r="A5700" s="7">
        <v>823948</v>
      </c>
      <c r="B5700" s="7">
        <f t="shared" si="267"/>
        <v>0</v>
      </c>
      <c r="C5700" s="7">
        <f t="shared" si="268"/>
        <v>0</v>
      </c>
      <c r="D5700" s="7">
        <f t="shared" si="269"/>
        <v>0</v>
      </c>
      <c r="E5700" s="7">
        <v>823191</v>
      </c>
      <c r="F5700" t="s">
        <v>50</v>
      </c>
      <c r="G5700" t="s">
        <v>144</v>
      </c>
      <c r="H5700" s="7">
        <v>19</v>
      </c>
      <c r="I5700" s="7" t="s">
        <v>148</v>
      </c>
      <c r="J5700" t="s">
        <v>11</v>
      </c>
      <c r="K5700">
        <v>12.26</v>
      </c>
      <c r="L5700">
        <v>1</v>
      </c>
      <c r="M5700">
        <v>142</v>
      </c>
      <c r="N5700">
        <v>1.9870000000000001</v>
      </c>
    </row>
    <row r="5701" spans="1:14" x14ac:dyDescent="0.25">
      <c r="A5701" s="7">
        <v>823958</v>
      </c>
      <c r="B5701" s="7">
        <f t="shared" si="267"/>
        <v>0</v>
      </c>
      <c r="C5701" s="7">
        <f t="shared" si="268"/>
        <v>0</v>
      </c>
      <c r="D5701" s="7">
        <f t="shared" si="269"/>
        <v>0</v>
      </c>
      <c r="E5701" s="7">
        <v>823191</v>
      </c>
      <c r="F5701" t="s">
        <v>50</v>
      </c>
      <c r="G5701" t="s">
        <v>144</v>
      </c>
      <c r="H5701" s="7">
        <v>19</v>
      </c>
      <c r="I5701" s="7" t="s">
        <v>148</v>
      </c>
      <c r="J5701" t="s">
        <v>11</v>
      </c>
      <c r="K5701">
        <v>13.88</v>
      </c>
      <c r="L5701">
        <v>1</v>
      </c>
      <c r="M5701">
        <v>142</v>
      </c>
      <c r="N5701">
        <v>1.9870000000000001</v>
      </c>
    </row>
    <row r="5702" spans="1:14" x14ac:dyDescent="0.25">
      <c r="A5702" s="7">
        <v>823966</v>
      </c>
      <c r="B5702" s="7">
        <f t="shared" si="267"/>
        <v>0</v>
      </c>
      <c r="C5702" s="7">
        <f t="shared" si="268"/>
        <v>0</v>
      </c>
      <c r="D5702" s="7">
        <f t="shared" si="269"/>
        <v>0</v>
      </c>
      <c r="E5702" s="7">
        <v>823191</v>
      </c>
      <c r="F5702" t="s">
        <v>50</v>
      </c>
      <c r="G5702" t="s">
        <v>144</v>
      </c>
      <c r="H5702" s="7">
        <v>19</v>
      </c>
      <c r="I5702" s="7" t="s">
        <v>148</v>
      </c>
      <c r="J5702" t="s">
        <v>11</v>
      </c>
      <c r="K5702">
        <v>15.39</v>
      </c>
      <c r="L5702">
        <v>1</v>
      </c>
      <c r="M5702">
        <v>142</v>
      </c>
      <c r="N5702">
        <v>1.9870000000000001</v>
      </c>
    </row>
    <row r="5703" spans="1:14" x14ac:dyDescent="0.25">
      <c r="A5703" s="7">
        <v>823975</v>
      </c>
      <c r="B5703" s="7">
        <f t="shared" si="267"/>
        <v>0</v>
      </c>
      <c r="C5703" s="7">
        <f t="shared" si="268"/>
        <v>0</v>
      </c>
      <c r="D5703" s="7">
        <f t="shared" si="269"/>
        <v>0</v>
      </c>
      <c r="E5703" s="7">
        <v>823191</v>
      </c>
      <c r="F5703" t="s">
        <v>50</v>
      </c>
      <c r="G5703" t="s">
        <v>144</v>
      </c>
      <c r="H5703" s="7">
        <v>19</v>
      </c>
      <c r="I5703" s="7" t="s">
        <v>148</v>
      </c>
      <c r="J5703" t="s">
        <v>11</v>
      </c>
      <c r="K5703">
        <v>17.010000000000002</v>
      </c>
      <c r="L5703">
        <v>1</v>
      </c>
      <c r="M5703">
        <v>142</v>
      </c>
      <c r="N5703">
        <v>1.9870000000000001</v>
      </c>
    </row>
    <row r="5704" spans="1:14" x14ac:dyDescent="0.25">
      <c r="A5704" s="7">
        <v>823987</v>
      </c>
      <c r="B5704" s="7">
        <f t="shared" si="267"/>
        <v>0</v>
      </c>
      <c r="C5704" s="7">
        <f t="shared" si="268"/>
        <v>0</v>
      </c>
      <c r="D5704" s="7">
        <f t="shared" si="269"/>
        <v>0</v>
      </c>
      <c r="E5704" s="7">
        <v>823191</v>
      </c>
      <c r="F5704" t="s">
        <v>50</v>
      </c>
      <c r="G5704" t="s">
        <v>144</v>
      </c>
      <c r="H5704" s="7">
        <v>19</v>
      </c>
      <c r="I5704" s="7" t="s">
        <v>148</v>
      </c>
      <c r="J5704" t="s">
        <v>11</v>
      </c>
      <c r="K5704">
        <v>15.76</v>
      </c>
      <c r="L5704">
        <v>1</v>
      </c>
      <c r="M5704">
        <v>142</v>
      </c>
      <c r="N5704">
        <v>1.9870000000000001</v>
      </c>
    </row>
    <row r="5705" spans="1:14" x14ac:dyDescent="0.25">
      <c r="A5705" s="7">
        <v>824001</v>
      </c>
      <c r="B5705" s="7">
        <f t="shared" si="267"/>
        <v>0</v>
      </c>
      <c r="C5705" s="7">
        <f t="shared" si="268"/>
        <v>0</v>
      </c>
      <c r="D5705" s="7">
        <f t="shared" si="269"/>
        <v>0</v>
      </c>
      <c r="E5705" s="7">
        <v>823191</v>
      </c>
      <c r="F5705" t="s">
        <v>50</v>
      </c>
      <c r="G5705" t="s">
        <v>144</v>
      </c>
      <c r="H5705" s="7">
        <v>19</v>
      </c>
      <c r="I5705" s="7" t="s">
        <v>148</v>
      </c>
      <c r="J5705" t="s">
        <v>11</v>
      </c>
      <c r="K5705">
        <v>16.850000000000001</v>
      </c>
      <c r="L5705">
        <v>1</v>
      </c>
      <c r="M5705">
        <v>142</v>
      </c>
      <c r="N5705">
        <v>1.9870000000000001</v>
      </c>
    </row>
    <row r="5706" spans="1:14" x14ac:dyDescent="0.25">
      <c r="A5706" s="7">
        <v>824023</v>
      </c>
      <c r="B5706" s="7">
        <f t="shared" si="267"/>
        <v>0</v>
      </c>
      <c r="C5706" s="7">
        <f t="shared" si="268"/>
        <v>0</v>
      </c>
      <c r="D5706" s="7">
        <f t="shared" si="269"/>
        <v>0</v>
      </c>
      <c r="E5706" s="7">
        <v>823191</v>
      </c>
      <c r="F5706" t="s">
        <v>50</v>
      </c>
      <c r="G5706" t="s">
        <v>144</v>
      </c>
      <c r="H5706" s="7">
        <v>19</v>
      </c>
      <c r="I5706" s="7" t="s">
        <v>148</v>
      </c>
      <c r="J5706" t="s">
        <v>11</v>
      </c>
      <c r="K5706">
        <v>10.15</v>
      </c>
      <c r="L5706">
        <v>1</v>
      </c>
      <c r="M5706">
        <v>142</v>
      </c>
      <c r="N5706">
        <v>1.9870000000000001</v>
      </c>
    </row>
    <row r="5707" spans="1:14" x14ac:dyDescent="0.25">
      <c r="A5707" s="7">
        <v>824025</v>
      </c>
      <c r="B5707" s="7">
        <f t="shared" si="267"/>
        <v>0</v>
      </c>
      <c r="C5707" s="7">
        <f t="shared" si="268"/>
        <v>0</v>
      </c>
      <c r="D5707" s="7">
        <f t="shared" si="269"/>
        <v>0</v>
      </c>
      <c r="E5707" s="7">
        <v>823191</v>
      </c>
      <c r="F5707" t="s">
        <v>50</v>
      </c>
      <c r="G5707" t="s">
        <v>144</v>
      </c>
      <c r="H5707" s="7">
        <v>19</v>
      </c>
      <c r="I5707" s="7" t="s">
        <v>148</v>
      </c>
      <c r="J5707" t="s">
        <v>11</v>
      </c>
      <c r="K5707">
        <v>15.64</v>
      </c>
      <c r="L5707">
        <v>1</v>
      </c>
      <c r="M5707">
        <v>142</v>
      </c>
      <c r="N5707">
        <v>1.9870000000000001</v>
      </c>
    </row>
    <row r="5708" spans="1:14" x14ac:dyDescent="0.25">
      <c r="A5708" s="7">
        <v>824034</v>
      </c>
      <c r="B5708" s="7">
        <f t="shared" si="267"/>
        <v>0</v>
      </c>
      <c r="C5708" s="7">
        <f t="shared" si="268"/>
        <v>0</v>
      </c>
      <c r="D5708" s="7">
        <f t="shared" si="269"/>
        <v>0</v>
      </c>
      <c r="E5708" s="7">
        <v>823191</v>
      </c>
      <c r="F5708" t="s">
        <v>50</v>
      </c>
      <c r="G5708" t="s">
        <v>144</v>
      </c>
      <c r="H5708" s="7">
        <v>19</v>
      </c>
      <c r="I5708" s="7" t="s">
        <v>148</v>
      </c>
      <c r="J5708" t="s">
        <v>11</v>
      </c>
      <c r="K5708">
        <v>45.28</v>
      </c>
      <c r="L5708">
        <v>2</v>
      </c>
      <c r="M5708">
        <v>103.9</v>
      </c>
      <c r="N5708">
        <v>1.9870000000000001</v>
      </c>
    </row>
    <row r="5709" spans="1:14" x14ac:dyDescent="0.25">
      <c r="A5709" s="7">
        <v>824046</v>
      </c>
      <c r="B5709" s="7">
        <f t="shared" si="267"/>
        <v>0</v>
      </c>
      <c r="C5709" s="7">
        <f t="shared" si="268"/>
        <v>0</v>
      </c>
      <c r="D5709" s="7">
        <f t="shared" si="269"/>
        <v>0</v>
      </c>
      <c r="E5709" s="7">
        <v>823191</v>
      </c>
      <c r="F5709" t="s">
        <v>50</v>
      </c>
      <c r="G5709" t="s">
        <v>144</v>
      </c>
      <c r="H5709" s="7">
        <v>19</v>
      </c>
      <c r="I5709" s="7" t="s">
        <v>148</v>
      </c>
      <c r="J5709" t="s">
        <v>11</v>
      </c>
      <c r="K5709">
        <v>35.270000000000003</v>
      </c>
      <c r="L5709">
        <v>1</v>
      </c>
      <c r="M5709">
        <v>167.6</v>
      </c>
      <c r="N5709">
        <v>1.9870000000000001</v>
      </c>
    </row>
    <row r="5710" spans="1:14" x14ac:dyDescent="0.25">
      <c r="A5710" s="7">
        <v>824052</v>
      </c>
      <c r="B5710" s="7">
        <f t="shared" si="267"/>
        <v>0</v>
      </c>
      <c r="C5710" s="7">
        <f t="shared" si="268"/>
        <v>0</v>
      </c>
      <c r="D5710" s="7">
        <f t="shared" si="269"/>
        <v>0</v>
      </c>
      <c r="E5710" s="7">
        <v>823191</v>
      </c>
      <c r="F5710" t="s">
        <v>50</v>
      </c>
      <c r="G5710" t="s">
        <v>144</v>
      </c>
      <c r="H5710" s="7">
        <v>19</v>
      </c>
      <c r="I5710" s="7" t="s">
        <v>148</v>
      </c>
      <c r="J5710" t="s">
        <v>11</v>
      </c>
      <c r="K5710">
        <v>30.77</v>
      </c>
      <c r="L5710">
        <v>1</v>
      </c>
      <c r="M5710">
        <v>142</v>
      </c>
      <c r="N5710">
        <v>1.9870000000000001</v>
      </c>
    </row>
    <row r="5711" spans="1:14" x14ac:dyDescent="0.25">
      <c r="A5711" s="7">
        <v>824061</v>
      </c>
      <c r="B5711" s="7">
        <f t="shared" si="267"/>
        <v>0</v>
      </c>
      <c r="C5711" s="7">
        <f t="shared" si="268"/>
        <v>0</v>
      </c>
      <c r="D5711" s="7">
        <f t="shared" si="269"/>
        <v>0</v>
      </c>
      <c r="E5711" s="7">
        <v>823191</v>
      </c>
      <c r="F5711" t="s">
        <v>50</v>
      </c>
      <c r="G5711" t="s">
        <v>144</v>
      </c>
      <c r="H5711" s="7">
        <v>19</v>
      </c>
      <c r="I5711" s="7" t="s">
        <v>148</v>
      </c>
      <c r="J5711" t="s">
        <v>11</v>
      </c>
      <c r="K5711">
        <v>27.77</v>
      </c>
      <c r="L5711">
        <v>1</v>
      </c>
      <c r="M5711">
        <v>142</v>
      </c>
      <c r="N5711">
        <v>1.9870000000000001</v>
      </c>
    </row>
    <row r="5712" spans="1:14" x14ac:dyDescent="0.25">
      <c r="A5712" s="7">
        <v>824073</v>
      </c>
      <c r="B5712" s="7">
        <f t="shared" si="267"/>
        <v>0</v>
      </c>
      <c r="C5712" s="7">
        <f t="shared" si="268"/>
        <v>0</v>
      </c>
      <c r="D5712" s="7">
        <f t="shared" si="269"/>
        <v>0</v>
      </c>
      <c r="E5712" s="7">
        <v>823191</v>
      </c>
      <c r="F5712" t="s">
        <v>50</v>
      </c>
      <c r="G5712" t="s">
        <v>144</v>
      </c>
      <c r="H5712" s="7">
        <v>19</v>
      </c>
      <c r="I5712" s="7" t="s">
        <v>148</v>
      </c>
      <c r="J5712" t="s">
        <v>11</v>
      </c>
      <c r="K5712">
        <v>22.44</v>
      </c>
      <c r="L5712">
        <v>1</v>
      </c>
      <c r="M5712">
        <v>142</v>
      </c>
      <c r="N5712">
        <v>1.9870000000000001</v>
      </c>
    </row>
    <row r="5713" spans="1:14" x14ac:dyDescent="0.25">
      <c r="A5713" s="7">
        <v>824088</v>
      </c>
      <c r="B5713" s="7">
        <f t="shared" si="267"/>
        <v>0</v>
      </c>
      <c r="C5713" s="7">
        <f t="shared" si="268"/>
        <v>0</v>
      </c>
      <c r="D5713" s="7">
        <f t="shared" si="269"/>
        <v>0</v>
      </c>
      <c r="E5713" s="7">
        <v>823191</v>
      </c>
      <c r="F5713" t="s">
        <v>50</v>
      </c>
      <c r="G5713" t="s">
        <v>144</v>
      </c>
      <c r="H5713" s="7">
        <v>19</v>
      </c>
      <c r="I5713" s="7" t="s">
        <v>148</v>
      </c>
      <c r="J5713" t="s">
        <v>11</v>
      </c>
      <c r="K5713">
        <v>12.62</v>
      </c>
      <c r="L5713">
        <v>1</v>
      </c>
      <c r="M5713">
        <v>142</v>
      </c>
      <c r="N5713">
        <v>1.9870000000000001</v>
      </c>
    </row>
    <row r="5714" spans="1:14" x14ac:dyDescent="0.25">
      <c r="A5714" s="7">
        <v>824090</v>
      </c>
      <c r="B5714" s="7">
        <f t="shared" si="267"/>
        <v>0</v>
      </c>
      <c r="C5714" s="7">
        <f t="shared" si="268"/>
        <v>0</v>
      </c>
      <c r="D5714" s="7">
        <f t="shared" si="269"/>
        <v>0</v>
      </c>
      <c r="E5714" s="7">
        <v>823191</v>
      </c>
      <c r="F5714" t="s">
        <v>50</v>
      </c>
      <c r="G5714" t="s">
        <v>144</v>
      </c>
      <c r="H5714" s="7">
        <v>19</v>
      </c>
      <c r="I5714" s="7" t="s">
        <v>148</v>
      </c>
      <c r="J5714" t="s">
        <v>11</v>
      </c>
      <c r="K5714">
        <v>19.77</v>
      </c>
      <c r="L5714">
        <v>1</v>
      </c>
      <c r="M5714">
        <v>142</v>
      </c>
      <c r="N5714">
        <v>1.9870000000000001</v>
      </c>
    </row>
    <row r="5715" spans="1:14" x14ac:dyDescent="0.25">
      <c r="A5715" s="7">
        <v>824093</v>
      </c>
      <c r="B5715" s="7">
        <f t="shared" si="267"/>
        <v>0</v>
      </c>
      <c r="C5715" s="7">
        <f t="shared" si="268"/>
        <v>0</v>
      </c>
      <c r="D5715" s="7">
        <f t="shared" si="269"/>
        <v>0</v>
      </c>
      <c r="E5715" s="7">
        <v>823191</v>
      </c>
      <c r="F5715" t="s">
        <v>50</v>
      </c>
      <c r="G5715" t="s">
        <v>144</v>
      </c>
      <c r="H5715" s="7">
        <v>19</v>
      </c>
      <c r="I5715" s="7" t="s">
        <v>148</v>
      </c>
      <c r="J5715" t="s">
        <v>11</v>
      </c>
      <c r="K5715">
        <v>16.07</v>
      </c>
      <c r="L5715">
        <v>1</v>
      </c>
      <c r="M5715">
        <v>142</v>
      </c>
      <c r="N5715">
        <v>1.9870000000000001</v>
      </c>
    </row>
    <row r="5716" spans="1:14" x14ac:dyDescent="0.25">
      <c r="A5716" s="7">
        <v>824096</v>
      </c>
      <c r="B5716" s="7">
        <f t="shared" si="267"/>
        <v>0</v>
      </c>
      <c r="C5716" s="7">
        <f t="shared" si="268"/>
        <v>0</v>
      </c>
      <c r="D5716" s="7">
        <f t="shared" si="269"/>
        <v>0</v>
      </c>
      <c r="E5716" s="7">
        <v>823191</v>
      </c>
      <c r="F5716" t="s">
        <v>50</v>
      </c>
      <c r="G5716" t="s">
        <v>144</v>
      </c>
      <c r="H5716" s="7">
        <v>19</v>
      </c>
      <c r="I5716" s="7" t="s">
        <v>148</v>
      </c>
      <c r="J5716" t="s">
        <v>11</v>
      </c>
      <c r="K5716">
        <v>34.94</v>
      </c>
      <c r="L5716">
        <v>1</v>
      </c>
      <c r="M5716">
        <v>142</v>
      </c>
      <c r="N5716">
        <v>1.9870000000000001</v>
      </c>
    </row>
    <row r="5717" spans="1:14" x14ac:dyDescent="0.25">
      <c r="A5717" s="7">
        <v>824099</v>
      </c>
      <c r="B5717" s="7">
        <f t="shared" si="267"/>
        <v>0</v>
      </c>
      <c r="C5717" s="7">
        <f t="shared" si="268"/>
        <v>0</v>
      </c>
      <c r="D5717" s="7">
        <f t="shared" si="269"/>
        <v>0</v>
      </c>
      <c r="E5717" s="7">
        <v>823191</v>
      </c>
      <c r="F5717" t="s">
        <v>50</v>
      </c>
      <c r="G5717" t="s">
        <v>144</v>
      </c>
      <c r="H5717" s="7">
        <v>19</v>
      </c>
      <c r="I5717" s="7" t="s">
        <v>148</v>
      </c>
      <c r="J5717" t="s">
        <v>11</v>
      </c>
      <c r="K5717">
        <v>15.68</v>
      </c>
      <c r="L5717">
        <v>1</v>
      </c>
      <c r="M5717">
        <v>142</v>
      </c>
      <c r="N5717">
        <v>1.9870000000000001</v>
      </c>
    </row>
    <row r="5718" spans="1:14" x14ac:dyDescent="0.25">
      <c r="A5718" s="7">
        <v>824108</v>
      </c>
      <c r="B5718" s="7">
        <f t="shared" si="267"/>
        <v>0</v>
      </c>
      <c r="C5718" s="7">
        <f t="shared" si="268"/>
        <v>0</v>
      </c>
      <c r="D5718" s="7">
        <f t="shared" si="269"/>
        <v>0</v>
      </c>
      <c r="E5718" s="7">
        <v>823191</v>
      </c>
      <c r="F5718" t="s">
        <v>50</v>
      </c>
      <c r="G5718" t="s">
        <v>144</v>
      </c>
      <c r="H5718" s="7">
        <v>19</v>
      </c>
      <c r="I5718" s="7" t="s">
        <v>148</v>
      </c>
      <c r="J5718" t="s">
        <v>11</v>
      </c>
      <c r="K5718">
        <v>31.62</v>
      </c>
      <c r="L5718">
        <v>1</v>
      </c>
      <c r="M5718">
        <v>142</v>
      </c>
      <c r="N5718">
        <v>1.9870000000000001</v>
      </c>
    </row>
    <row r="5719" spans="1:14" x14ac:dyDescent="0.25">
      <c r="A5719" s="7">
        <v>824109</v>
      </c>
      <c r="B5719" s="7">
        <f t="shared" si="267"/>
        <v>0</v>
      </c>
      <c r="C5719" s="7">
        <f t="shared" si="268"/>
        <v>0</v>
      </c>
      <c r="D5719" s="7">
        <f t="shared" si="269"/>
        <v>0</v>
      </c>
      <c r="E5719" s="7">
        <v>823191</v>
      </c>
      <c r="F5719" t="s">
        <v>50</v>
      </c>
      <c r="G5719" t="s">
        <v>144</v>
      </c>
      <c r="H5719" s="7">
        <v>19</v>
      </c>
      <c r="I5719" s="7" t="s">
        <v>148</v>
      </c>
      <c r="J5719" t="s">
        <v>11</v>
      </c>
      <c r="K5719">
        <v>46.29</v>
      </c>
      <c r="L5719">
        <v>1</v>
      </c>
      <c r="M5719">
        <v>142</v>
      </c>
      <c r="N5719">
        <v>1.9870000000000001</v>
      </c>
    </row>
    <row r="5720" spans="1:14" x14ac:dyDescent="0.25">
      <c r="A5720" s="7">
        <v>824110</v>
      </c>
      <c r="B5720" s="7">
        <f t="shared" si="267"/>
        <v>0</v>
      </c>
      <c r="C5720" s="7">
        <f t="shared" si="268"/>
        <v>0</v>
      </c>
      <c r="D5720" s="7">
        <f t="shared" si="269"/>
        <v>0</v>
      </c>
      <c r="E5720" s="7">
        <v>823191</v>
      </c>
      <c r="F5720" t="s">
        <v>50</v>
      </c>
      <c r="G5720" t="s">
        <v>144</v>
      </c>
      <c r="H5720" s="7">
        <v>19</v>
      </c>
      <c r="I5720" s="7" t="s">
        <v>148</v>
      </c>
      <c r="J5720" t="s">
        <v>11</v>
      </c>
      <c r="K5720">
        <v>36.21</v>
      </c>
      <c r="L5720">
        <v>1</v>
      </c>
      <c r="M5720">
        <v>142</v>
      </c>
      <c r="N5720">
        <v>1.9870000000000001</v>
      </c>
    </row>
    <row r="5721" spans="1:14" x14ac:dyDescent="0.25">
      <c r="A5721" s="7">
        <v>824115</v>
      </c>
      <c r="B5721" s="7">
        <f t="shared" si="267"/>
        <v>0</v>
      </c>
      <c r="C5721" s="7">
        <f t="shared" si="268"/>
        <v>0</v>
      </c>
      <c r="D5721" s="7">
        <f t="shared" si="269"/>
        <v>0</v>
      </c>
      <c r="E5721" s="7">
        <v>823191</v>
      </c>
      <c r="F5721" t="s">
        <v>50</v>
      </c>
      <c r="G5721" t="s">
        <v>144</v>
      </c>
      <c r="H5721" s="7">
        <v>19</v>
      </c>
      <c r="I5721" s="7" t="s">
        <v>148</v>
      </c>
      <c r="J5721" t="s">
        <v>11</v>
      </c>
      <c r="K5721">
        <v>21.59</v>
      </c>
      <c r="L5721">
        <v>1</v>
      </c>
      <c r="M5721">
        <v>142</v>
      </c>
      <c r="N5721">
        <v>1.9870000000000001</v>
      </c>
    </row>
    <row r="5722" spans="1:14" x14ac:dyDescent="0.25">
      <c r="A5722" s="7">
        <v>824118</v>
      </c>
      <c r="B5722" s="7">
        <f t="shared" si="267"/>
        <v>0</v>
      </c>
      <c r="C5722" s="7">
        <f t="shared" si="268"/>
        <v>0</v>
      </c>
      <c r="D5722" s="7">
        <f t="shared" si="269"/>
        <v>0</v>
      </c>
      <c r="E5722" s="7">
        <v>823191</v>
      </c>
      <c r="F5722" t="s">
        <v>50</v>
      </c>
      <c r="G5722" t="s">
        <v>144</v>
      </c>
      <c r="H5722" s="7">
        <v>19</v>
      </c>
      <c r="I5722" s="7" t="s">
        <v>148</v>
      </c>
      <c r="J5722" t="s">
        <v>11</v>
      </c>
      <c r="K5722">
        <v>27.16</v>
      </c>
      <c r="L5722">
        <v>1</v>
      </c>
      <c r="M5722">
        <v>142</v>
      </c>
      <c r="N5722">
        <v>1.9870000000000001</v>
      </c>
    </row>
    <row r="5723" spans="1:14" x14ac:dyDescent="0.25">
      <c r="A5723" s="7">
        <v>824553</v>
      </c>
      <c r="B5723" s="7">
        <f t="shared" si="267"/>
        <v>1</v>
      </c>
      <c r="C5723" s="7">
        <f t="shared" si="268"/>
        <v>0</v>
      </c>
      <c r="D5723" s="7">
        <f t="shared" si="269"/>
        <v>1</v>
      </c>
      <c r="E5723" s="7">
        <v>821885</v>
      </c>
      <c r="F5723" t="s">
        <v>139</v>
      </c>
      <c r="G5723" t="s">
        <v>143</v>
      </c>
      <c r="H5723" s="7">
        <v>2</v>
      </c>
      <c r="I5723" s="7" t="s">
        <v>148</v>
      </c>
      <c r="J5723" t="s">
        <v>11</v>
      </c>
      <c r="K5723">
        <v>61.3</v>
      </c>
      <c r="L5723">
        <v>2</v>
      </c>
      <c r="M5723">
        <v>113.6</v>
      </c>
      <c r="N5723">
        <v>1.9870000000000001</v>
      </c>
    </row>
    <row r="5724" spans="1:14" x14ac:dyDescent="0.25">
      <c r="A5724" s="7">
        <v>824553</v>
      </c>
      <c r="B5724" s="7">
        <f t="shared" si="267"/>
        <v>1</v>
      </c>
      <c r="C5724" s="7">
        <f t="shared" si="268"/>
        <v>1</v>
      </c>
      <c r="D5724" s="7">
        <f t="shared" si="269"/>
        <v>2</v>
      </c>
      <c r="E5724" s="7">
        <v>821885</v>
      </c>
      <c r="F5724" t="s">
        <v>139</v>
      </c>
      <c r="G5724" t="s">
        <v>143</v>
      </c>
      <c r="H5724" s="7">
        <v>2</v>
      </c>
      <c r="I5724" s="7" t="s">
        <v>148</v>
      </c>
      <c r="J5724" t="s">
        <v>11</v>
      </c>
      <c r="K5724">
        <v>61.3</v>
      </c>
      <c r="L5724">
        <v>2</v>
      </c>
      <c r="M5724">
        <v>113.6</v>
      </c>
      <c r="N5724">
        <v>1.9870000000000001</v>
      </c>
    </row>
    <row r="5725" spans="1:14" x14ac:dyDescent="0.25">
      <c r="A5725" s="7">
        <v>824553</v>
      </c>
      <c r="B5725" s="7">
        <f t="shared" si="267"/>
        <v>1</v>
      </c>
      <c r="C5725" s="7">
        <f t="shared" si="268"/>
        <v>1</v>
      </c>
      <c r="D5725" s="7">
        <f t="shared" si="269"/>
        <v>2</v>
      </c>
      <c r="E5725" s="7">
        <v>821885</v>
      </c>
      <c r="F5725" t="s">
        <v>139</v>
      </c>
      <c r="G5725" t="s">
        <v>143</v>
      </c>
      <c r="H5725" s="7">
        <v>2</v>
      </c>
      <c r="I5725" s="7" t="s">
        <v>148</v>
      </c>
      <c r="J5725" t="s">
        <v>11</v>
      </c>
      <c r="K5725">
        <v>61.3</v>
      </c>
      <c r="L5725">
        <v>2</v>
      </c>
      <c r="M5725">
        <v>113.6</v>
      </c>
      <c r="N5725">
        <v>1.9870000000000001</v>
      </c>
    </row>
    <row r="5726" spans="1:14" x14ac:dyDescent="0.25">
      <c r="A5726" s="7">
        <v>824553</v>
      </c>
      <c r="B5726" s="7">
        <f t="shared" si="267"/>
        <v>0</v>
      </c>
      <c r="C5726" s="7">
        <f t="shared" si="268"/>
        <v>1</v>
      </c>
      <c r="D5726" s="7">
        <f t="shared" si="269"/>
        <v>1</v>
      </c>
      <c r="E5726" s="7">
        <v>821885</v>
      </c>
      <c r="F5726" t="s">
        <v>139</v>
      </c>
      <c r="G5726" t="s">
        <v>143</v>
      </c>
      <c r="H5726" s="7">
        <v>2</v>
      </c>
      <c r="I5726" s="7" t="s">
        <v>148</v>
      </c>
      <c r="J5726" t="s">
        <v>11</v>
      </c>
      <c r="K5726">
        <v>61.3</v>
      </c>
      <c r="L5726">
        <v>2</v>
      </c>
      <c r="M5726">
        <v>113.6</v>
      </c>
      <c r="N5726">
        <v>1.9870000000000001</v>
      </c>
    </row>
    <row r="5727" spans="1:14" x14ac:dyDescent="0.25">
      <c r="A5727" s="7">
        <v>824555</v>
      </c>
      <c r="B5727" s="7">
        <f t="shared" si="267"/>
        <v>1</v>
      </c>
      <c r="C5727" s="7">
        <f t="shared" si="268"/>
        <v>0</v>
      </c>
      <c r="D5727" s="7">
        <f t="shared" si="269"/>
        <v>1</v>
      </c>
      <c r="E5727" s="7">
        <v>821885</v>
      </c>
      <c r="F5727" t="s">
        <v>139</v>
      </c>
      <c r="G5727" t="s">
        <v>143</v>
      </c>
      <c r="H5727" s="7">
        <v>2</v>
      </c>
      <c r="I5727" s="7" t="s">
        <v>148</v>
      </c>
      <c r="J5727" t="s">
        <v>11</v>
      </c>
      <c r="K5727">
        <v>51</v>
      </c>
      <c r="L5727">
        <v>4</v>
      </c>
      <c r="M5727">
        <v>71.5</v>
      </c>
      <c r="N5727">
        <v>1.9870000000000001</v>
      </c>
    </row>
    <row r="5728" spans="1:14" x14ac:dyDescent="0.25">
      <c r="A5728" s="7">
        <v>824555</v>
      </c>
      <c r="B5728" s="7">
        <f t="shared" si="267"/>
        <v>1</v>
      </c>
      <c r="C5728" s="7">
        <f t="shared" si="268"/>
        <v>1</v>
      </c>
      <c r="D5728" s="7">
        <f t="shared" si="269"/>
        <v>2</v>
      </c>
      <c r="E5728" s="7">
        <v>821885</v>
      </c>
      <c r="F5728" t="s">
        <v>139</v>
      </c>
      <c r="G5728" t="s">
        <v>143</v>
      </c>
      <c r="H5728" s="7">
        <v>2</v>
      </c>
      <c r="I5728" s="7" t="s">
        <v>148</v>
      </c>
      <c r="J5728" t="s">
        <v>11</v>
      </c>
      <c r="K5728">
        <v>51</v>
      </c>
      <c r="L5728">
        <v>4</v>
      </c>
      <c r="M5728">
        <v>71.5</v>
      </c>
      <c r="N5728">
        <v>1.9870000000000001</v>
      </c>
    </row>
    <row r="5729" spans="1:14" x14ac:dyDescent="0.25">
      <c r="A5729" s="7">
        <v>824555</v>
      </c>
      <c r="B5729" s="7">
        <f t="shared" si="267"/>
        <v>1</v>
      </c>
      <c r="C5729" s="7">
        <f t="shared" si="268"/>
        <v>1</v>
      </c>
      <c r="D5729" s="7">
        <f t="shared" si="269"/>
        <v>2</v>
      </c>
      <c r="E5729" s="7">
        <v>821885</v>
      </c>
      <c r="F5729" t="s">
        <v>139</v>
      </c>
      <c r="G5729" t="s">
        <v>143</v>
      </c>
      <c r="H5729" s="7">
        <v>2</v>
      </c>
      <c r="I5729" s="7" t="s">
        <v>148</v>
      </c>
      <c r="J5729" t="s">
        <v>11</v>
      </c>
      <c r="K5729">
        <v>51</v>
      </c>
      <c r="L5729">
        <v>4</v>
      </c>
      <c r="M5729">
        <v>71.5</v>
      </c>
      <c r="N5729">
        <v>1.9870000000000001</v>
      </c>
    </row>
    <row r="5730" spans="1:14" x14ac:dyDescent="0.25">
      <c r="A5730" s="7">
        <v>824555</v>
      </c>
      <c r="B5730" s="7">
        <f t="shared" si="267"/>
        <v>0</v>
      </c>
      <c r="C5730" s="7">
        <f t="shared" si="268"/>
        <v>1</v>
      </c>
      <c r="D5730" s="7">
        <f t="shared" si="269"/>
        <v>1</v>
      </c>
      <c r="E5730" s="7">
        <v>821885</v>
      </c>
      <c r="F5730" t="s">
        <v>139</v>
      </c>
      <c r="G5730" t="s">
        <v>143</v>
      </c>
      <c r="H5730" s="7">
        <v>2</v>
      </c>
      <c r="I5730" s="7" t="s">
        <v>148</v>
      </c>
      <c r="J5730" t="s">
        <v>11</v>
      </c>
      <c r="K5730">
        <v>51</v>
      </c>
      <c r="L5730">
        <v>4</v>
      </c>
      <c r="M5730">
        <v>71.5</v>
      </c>
      <c r="N5730">
        <v>1.9870000000000001</v>
      </c>
    </row>
    <row r="5731" spans="1:14" x14ac:dyDescent="0.25">
      <c r="A5731" s="7">
        <v>824559</v>
      </c>
      <c r="B5731" s="7">
        <f t="shared" si="267"/>
        <v>1</v>
      </c>
      <c r="C5731" s="7">
        <f t="shared" si="268"/>
        <v>0</v>
      </c>
      <c r="D5731" s="7">
        <f t="shared" si="269"/>
        <v>1</v>
      </c>
      <c r="E5731" s="7">
        <v>821885</v>
      </c>
      <c r="F5731" t="s">
        <v>139</v>
      </c>
      <c r="G5731" t="s">
        <v>143</v>
      </c>
      <c r="H5731" s="7">
        <v>2</v>
      </c>
      <c r="I5731" s="7" t="s">
        <v>148</v>
      </c>
      <c r="J5731" t="s">
        <v>11</v>
      </c>
      <c r="K5731">
        <v>46.4</v>
      </c>
      <c r="L5731">
        <v>1</v>
      </c>
      <c r="M5731">
        <v>167.6</v>
      </c>
      <c r="N5731">
        <v>1.9870000000000001</v>
      </c>
    </row>
    <row r="5732" spans="1:14" x14ac:dyDescent="0.25">
      <c r="A5732" s="7">
        <v>824559</v>
      </c>
      <c r="B5732" s="7">
        <f t="shared" si="267"/>
        <v>1</v>
      </c>
      <c r="C5732" s="7">
        <f t="shared" si="268"/>
        <v>1</v>
      </c>
      <c r="D5732" s="7">
        <f t="shared" si="269"/>
        <v>2</v>
      </c>
      <c r="E5732" s="7">
        <v>821885</v>
      </c>
      <c r="F5732" t="s">
        <v>139</v>
      </c>
      <c r="G5732" t="s">
        <v>143</v>
      </c>
      <c r="H5732" s="7">
        <v>2</v>
      </c>
      <c r="I5732" s="7" t="s">
        <v>148</v>
      </c>
      <c r="J5732" t="s">
        <v>11</v>
      </c>
      <c r="K5732">
        <v>46.4</v>
      </c>
      <c r="L5732">
        <v>1</v>
      </c>
      <c r="M5732">
        <v>167.6</v>
      </c>
      <c r="N5732">
        <v>1.9870000000000001</v>
      </c>
    </row>
    <row r="5733" spans="1:14" x14ac:dyDescent="0.25">
      <c r="A5733" s="7">
        <v>824559</v>
      </c>
      <c r="B5733" s="7">
        <f t="shared" si="267"/>
        <v>1</v>
      </c>
      <c r="C5733" s="7">
        <f t="shared" si="268"/>
        <v>1</v>
      </c>
      <c r="D5733" s="7">
        <f t="shared" si="269"/>
        <v>2</v>
      </c>
      <c r="E5733" s="7">
        <v>821885</v>
      </c>
      <c r="F5733" t="s">
        <v>139</v>
      </c>
      <c r="G5733" t="s">
        <v>143</v>
      </c>
      <c r="H5733" s="7">
        <v>2</v>
      </c>
      <c r="I5733" s="7" t="s">
        <v>148</v>
      </c>
      <c r="J5733" t="s">
        <v>11</v>
      </c>
      <c r="K5733">
        <v>46.4</v>
      </c>
      <c r="L5733">
        <v>1</v>
      </c>
      <c r="M5733">
        <v>167.6</v>
      </c>
      <c r="N5733">
        <v>1.9870000000000001</v>
      </c>
    </row>
    <row r="5734" spans="1:14" x14ac:dyDescent="0.25">
      <c r="A5734" s="7">
        <v>824559</v>
      </c>
      <c r="B5734" s="7">
        <f t="shared" si="267"/>
        <v>0</v>
      </c>
      <c r="C5734" s="7">
        <f t="shared" si="268"/>
        <v>1</v>
      </c>
      <c r="D5734" s="7">
        <f t="shared" si="269"/>
        <v>1</v>
      </c>
      <c r="E5734" s="7">
        <v>821885</v>
      </c>
      <c r="F5734" t="s">
        <v>139</v>
      </c>
      <c r="G5734" t="s">
        <v>143</v>
      </c>
      <c r="H5734" s="7">
        <v>2</v>
      </c>
      <c r="I5734" s="7" t="s">
        <v>148</v>
      </c>
      <c r="J5734" t="s">
        <v>11</v>
      </c>
      <c r="K5734">
        <v>46.4</v>
      </c>
      <c r="L5734">
        <v>1</v>
      </c>
      <c r="M5734">
        <v>167.6</v>
      </c>
      <c r="N5734">
        <v>1.9870000000000001</v>
      </c>
    </row>
    <row r="5735" spans="1:14" x14ac:dyDescent="0.25">
      <c r="A5735" s="7">
        <v>828305</v>
      </c>
      <c r="B5735" s="7">
        <f t="shared" si="267"/>
        <v>0</v>
      </c>
      <c r="C5735" s="7">
        <f t="shared" si="268"/>
        <v>0</v>
      </c>
      <c r="D5735" s="7">
        <f t="shared" si="269"/>
        <v>0</v>
      </c>
      <c r="E5735" s="7">
        <v>431487</v>
      </c>
      <c r="F5735" t="s">
        <v>50</v>
      </c>
      <c r="G5735" t="s">
        <v>88</v>
      </c>
      <c r="H5735" s="7" t="s">
        <v>112</v>
      </c>
      <c r="I5735" s="7" t="s">
        <v>149</v>
      </c>
      <c r="J5735" t="s">
        <v>18</v>
      </c>
      <c r="K5735">
        <v>639.5</v>
      </c>
      <c r="L5735">
        <v>1</v>
      </c>
      <c r="M5735" t="s">
        <v>149</v>
      </c>
      <c r="N5735" t="s">
        <v>149</v>
      </c>
    </row>
    <row r="5736" spans="1:14" x14ac:dyDescent="0.25">
      <c r="A5736" s="7">
        <v>828388</v>
      </c>
      <c r="B5736" s="7">
        <f t="shared" si="267"/>
        <v>0</v>
      </c>
      <c r="C5736" s="7">
        <f t="shared" si="268"/>
        <v>0</v>
      </c>
      <c r="D5736" s="7">
        <f t="shared" si="269"/>
        <v>0</v>
      </c>
      <c r="E5736" s="7">
        <v>349561</v>
      </c>
      <c r="F5736" t="s">
        <v>50</v>
      </c>
      <c r="G5736" t="s">
        <v>88</v>
      </c>
      <c r="H5736" s="7">
        <v>25</v>
      </c>
      <c r="I5736" s="7" t="s">
        <v>148</v>
      </c>
      <c r="J5736" t="s">
        <v>18</v>
      </c>
      <c r="K5736">
        <v>93</v>
      </c>
      <c r="L5736">
        <v>3</v>
      </c>
      <c r="M5736">
        <v>69.8</v>
      </c>
      <c r="N5736">
        <v>2.76</v>
      </c>
    </row>
    <row r="5737" spans="1:14" x14ac:dyDescent="0.25">
      <c r="A5737" s="7">
        <v>828681</v>
      </c>
      <c r="B5737" s="7">
        <f t="shared" si="267"/>
        <v>0</v>
      </c>
      <c r="C5737" s="7">
        <f t="shared" si="268"/>
        <v>0</v>
      </c>
      <c r="D5737" s="7">
        <f t="shared" si="269"/>
        <v>0</v>
      </c>
      <c r="E5737" s="7">
        <v>431518</v>
      </c>
      <c r="F5737" t="s">
        <v>50</v>
      </c>
      <c r="G5737" t="s">
        <v>114</v>
      </c>
      <c r="H5737" s="7" t="s">
        <v>116</v>
      </c>
      <c r="I5737" s="7" t="s">
        <v>148</v>
      </c>
      <c r="J5737" t="s">
        <v>18</v>
      </c>
      <c r="K5737">
        <v>17.7</v>
      </c>
      <c r="L5737">
        <v>1</v>
      </c>
      <c r="M5737">
        <v>92</v>
      </c>
      <c r="N5737">
        <v>2.76</v>
      </c>
    </row>
    <row r="5738" spans="1:14" x14ac:dyDescent="0.25">
      <c r="A5738" s="7">
        <v>828682</v>
      </c>
      <c r="B5738" s="7">
        <f t="shared" si="267"/>
        <v>0</v>
      </c>
      <c r="C5738" s="7">
        <f t="shared" si="268"/>
        <v>0</v>
      </c>
      <c r="D5738" s="7">
        <f t="shared" si="269"/>
        <v>0</v>
      </c>
      <c r="E5738" s="7">
        <v>431518</v>
      </c>
      <c r="F5738" t="s">
        <v>50</v>
      </c>
      <c r="G5738" t="s">
        <v>114</v>
      </c>
      <c r="H5738" s="7" t="s">
        <v>116</v>
      </c>
      <c r="I5738" s="7" t="s">
        <v>148</v>
      </c>
      <c r="J5738" t="s">
        <v>18</v>
      </c>
      <c r="K5738">
        <v>24.2</v>
      </c>
      <c r="L5738">
        <v>1</v>
      </c>
      <c r="M5738">
        <v>92</v>
      </c>
      <c r="N5738">
        <v>2.76</v>
      </c>
    </row>
    <row r="5739" spans="1:14" x14ac:dyDescent="0.25">
      <c r="A5739" s="7">
        <v>828685</v>
      </c>
      <c r="B5739" s="7">
        <f t="shared" si="267"/>
        <v>0</v>
      </c>
      <c r="C5739" s="7">
        <f t="shared" si="268"/>
        <v>0</v>
      </c>
      <c r="D5739" s="7">
        <f t="shared" si="269"/>
        <v>0</v>
      </c>
      <c r="E5739" s="7">
        <v>501298</v>
      </c>
      <c r="F5739" t="s">
        <v>50</v>
      </c>
      <c r="G5739" t="s">
        <v>85</v>
      </c>
      <c r="H5739" s="7">
        <v>35</v>
      </c>
      <c r="I5739" s="7" t="s">
        <v>149</v>
      </c>
      <c r="J5739" t="s">
        <v>18</v>
      </c>
      <c r="K5739">
        <v>88.6</v>
      </c>
      <c r="L5739">
        <v>1</v>
      </c>
      <c r="M5739" t="s">
        <v>149</v>
      </c>
      <c r="N5739" t="s">
        <v>149</v>
      </c>
    </row>
    <row r="5740" spans="1:14" x14ac:dyDescent="0.25">
      <c r="A5740" s="7">
        <v>828950</v>
      </c>
      <c r="B5740" s="7">
        <f t="shared" si="267"/>
        <v>0</v>
      </c>
      <c r="C5740" s="7">
        <f t="shared" si="268"/>
        <v>0</v>
      </c>
      <c r="D5740" s="7">
        <f t="shared" si="269"/>
        <v>0</v>
      </c>
      <c r="E5740" s="7">
        <v>425334</v>
      </c>
      <c r="F5740" t="s">
        <v>50</v>
      </c>
      <c r="G5740" t="s">
        <v>94</v>
      </c>
      <c r="H5740" s="7" t="s">
        <v>95</v>
      </c>
      <c r="I5740" s="7" t="s">
        <v>148</v>
      </c>
      <c r="J5740" t="s">
        <v>18</v>
      </c>
      <c r="K5740">
        <v>41.7</v>
      </c>
      <c r="L5740">
        <v>2</v>
      </c>
      <c r="M5740">
        <v>73.5</v>
      </c>
      <c r="N5740">
        <v>2.76</v>
      </c>
    </row>
    <row r="5741" spans="1:14" x14ac:dyDescent="0.25">
      <c r="A5741" s="7">
        <v>829068</v>
      </c>
      <c r="B5741" s="7">
        <f t="shared" si="267"/>
        <v>0</v>
      </c>
      <c r="C5741" s="7">
        <f t="shared" si="268"/>
        <v>0</v>
      </c>
      <c r="D5741" s="7">
        <f t="shared" si="269"/>
        <v>0</v>
      </c>
      <c r="E5741" s="7">
        <v>275472</v>
      </c>
      <c r="F5741" t="s">
        <v>15</v>
      </c>
      <c r="G5741" t="s">
        <v>82</v>
      </c>
      <c r="H5741" s="7">
        <v>47</v>
      </c>
      <c r="I5741" s="7" t="s">
        <v>148</v>
      </c>
      <c r="J5741" t="s">
        <v>11</v>
      </c>
      <c r="K5741">
        <v>59.7</v>
      </c>
      <c r="L5741">
        <v>1</v>
      </c>
      <c r="M5741">
        <v>183.2</v>
      </c>
      <c r="N5741">
        <v>1.9870000000000001</v>
      </c>
    </row>
    <row r="5742" spans="1:14" x14ac:dyDescent="0.25">
      <c r="A5742" s="7">
        <v>829096</v>
      </c>
      <c r="B5742" s="7">
        <f t="shared" si="267"/>
        <v>0</v>
      </c>
      <c r="C5742" s="7">
        <f t="shared" si="268"/>
        <v>0</v>
      </c>
      <c r="D5742" s="7">
        <f t="shared" si="269"/>
        <v>0</v>
      </c>
      <c r="E5742" s="7">
        <v>501291</v>
      </c>
      <c r="F5742" t="s">
        <v>50</v>
      </c>
      <c r="G5742" t="s">
        <v>133</v>
      </c>
      <c r="H5742" s="7">
        <v>10</v>
      </c>
      <c r="I5742" s="7" t="s">
        <v>148</v>
      </c>
      <c r="J5742" t="s">
        <v>18</v>
      </c>
      <c r="K5742">
        <v>15.1</v>
      </c>
      <c r="L5742">
        <v>1</v>
      </c>
      <c r="M5742">
        <v>92</v>
      </c>
      <c r="N5742">
        <v>2.76</v>
      </c>
    </row>
    <row r="5743" spans="1:14" x14ac:dyDescent="0.25">
      <c r="A5743" s="7">
        <v>829100</v>
      </c>
      <c r="B5743" s="7">
        <f t="shared" si="267"/>
        <v>0</v>
      </c>
      <c r="C5743" s="7">
        <f t="shared" si="268"/>
        <v>0</v>
      </c>
      <c r="D5743" s="7">
        <f t="shared" si="269"/>
        <v>0</v>
      </c>
      <c r="E5743" s="7">
        <v>501291</v>
      </c>
      <c r="F5743" t="s">
        <v>50</v>
      </c>
      <c r="G5743" t="s">
        <v>133</v>
      </c>
      <c r="H5743" s="7">
        <v>10</v>
      </c>
      <c r="I5743" s="7" t="s">
        <v>148</v>
      </c>
      <c r="J5743" t="s">
        <v>18</v>
      </c>
      <c r="K5743">
        <v>23.5</v>
      </c>
      <c r="L5743">
        <v>4</v>
      </c>
      <c r="M5743">
        <v>35.9</v>
      </c>
      <c r="N5743">
        <v>2.76</v>
      </c>
    </row>
    <row r="5744" spans="1:14" x14ac:dyDescent="0.25">
      <c r="A5744" s="7">
        <v>829102</v>
      </c>
      <c r="B5744" s="7">
        <f t="shared" si="267"/>
        <v>0</v>
      </c>
      <c r="C5744" s="7">
        <f t="shared" si="268"/>
        <v>0</v>
      </c>
      <c r="D5744" s="7">
        <f t="shared" si="269"/>
        <v>0</v>
      </c>
      <c r="E5744" s="7">
        <v>501291</v>
      </c>
      <c r="F5744" t="s">
        <v>50</v>
      </c>
      <c r="G5744" t="s">
        <v>133</v>
      </c>
      <c r="H5744" s="7">
        <v>10</v>
      </c>
      <c r="I5744" s="7" t="s">
        <v>148</v>
      </c>
      <c r="J5744" t="s">
        <v>18</v>
      </c>
      <c r="K5744">
        <v>18.600000000000001</v>
      </c>
      <c r="L5744">
        <v>4</v>
      </c>
      <c r="M5744">
        <v>35.9</v>
      </c>
      <c r="N5744">
        <v>2.76</v>
      </c>
    </row>
    <row r="5745" spans="1:14" x14ac:dyDescent="0.25">
      <c r="A5745" s="7">
        <v>829177</v>
      </c>
      <c r="B5745" s="7">
        <f t="shared" si="267"/>
        <v>1</v>
      </c>
      <c r="C5745" s="7">
        <f t="shared" si="268"/>
        <v>0</v>
      </c>
      <c r="D5745" s="7">
        <f t="shared" si="269"/>
        <v>1</v>
      </c>
      <c r="E5745" s="7">
        <v>821885</v>
      </c>
      <c r="F5745" t="s">
        <v>139</v>
      </c>
      <c r="G5745" t="s">
        <v>143</v>
      </c>
      <c r="H5745" s="7">
        <v>2</v>
      </c>
      <c r="I5745" s="7" t="s">
        <v>148</v>
      </c>
      <c r="J5745" t="s">
        <v>11</v>
      </c>
      <c r="K5745">
        <v>30</v>
      </c>
      <c r="L5745">
        <v>1</v>
      </c>
      <c r="M5745">
        <v>142</v>
      </c>
      <c r="N5745">
        <v>1.9870000000000001</v>
      </c>
    </row>
    <row r="5746" spans="1:14" x14ac:dyDescent="0.25">
      <c r="A5746" s="7">
        <v>829177</v>
      </c>
      <c r="B5746" s="7">
        <f t="shared" si="267"/>
        <v>1</v>
      </c>
      <c r="C5746" s="7">
        <f t="shared" si="268"/>
        <v>1</v>
      </c>
      <c r="D5746" s="7">
        <f t="shared" si="269"/>
        <v>2</v>
      </c>
      <c r="E5746" s="7">
        <v>821885</v>
      </c>
      <c r="F5746" t="s">
        <v>139</v>
      </c>
      <c r="G5746" t="s">
        <v>143</v>
      </c>
      <c r="H5746" s="7">
        <v>2</v>
      </c>
      <c r="I5746" s="7" t="s">
        <v>148</v>
      </c>
      <c r="J5746" t="s">
        <v>11</v>
      </c>
      <c r="K5746">
        <v>30</v>
      </c>
      <c r="L5746">
        <v>1</v>
      </c>
      <c r="M5746">
        <v>142</v>
      </c>
      <c r="N5746">
        <v>1.9870000000000001</v>
      </c>
    </row>
    <row r="5747" spans="1:14" x14ac:dyDescent="0.25">
      <c r="A5747" s="7">
        <v>829177</v>
      </c>
      <c r="B5747" s="7">
        <f t="shared" si="267"/>
        <v>1</v>
      </c>
      <c r="C5747" s="7">
        <f t="shared" si="268"/>
        <v>1</v>
      </c>
      <c r="D5747" s="7">
        <f t="shared" si="269"/>
        <v>2</v>
      </c>
      <c r="E5747" s="7">
        <v>821885</v>
      </c>
      <c r="F5747" t="s">
        <v>139</v>
      </c>
      <c r="G5747" t="s">
        <v>143</v>
      </c>
      <c r="H5747" s="7">
        <v>2</v>
      </c>
      <c r="I5747" s="7" t="s">
        <v>148</v>
      </c>
      <c r="J5747" t="s">
        <v>11</v>
      </c>
      <c r="K5747">
        <v>30</v>
      </c>
      <c r="L5747">
        <v>1</v>
      </c>
      <c r="M5747">
        <v>142</v>
      </c>
      <c r="N5747">
        <v>1.9870000000000001</v>
      </c>
    </row>
    <row r="5748" spans="1:14" x14ac:dyDescent="0.25">
      <c r="A5748" s="7">
        <v>829177</v>
      </c>
      <c r="B5748" s="7">
        <f t="shared" si="267"/>
        <v>0</v>
      </c>
      <c r="C5748" s="7">
        <f t="shared" si="268"/>
        <v>1</v>
      </c>
      <c r="D5748" s="7">
        <f t="shared" si="269"/>
        <v>1</v>
      </c>
      <c r="E5748" s="7">
        <v>821885</v>
      </c>
      <c r="F5748" t="s">
        <v>139</v>
      </c>
      <c r="G5748" t="s">
        <v>143</v>
      </c>
      <c r="H5748" s="7">
        <v>2</v>
      </c>
      <c r="I5748" s="7" t="s">
        <v>148</v>
      </c>
      <c r="J5748" t="s">
        <v>11</v>
      </c>
      <c r="K5748">
        <v>30</v>
      </c>
      <c r="L5748">
        <v>1</v>
      </c>
      <c r="M5748">
        <v>142</v>
      </c>
      <c r="N5748">
        <v>1.9870000000000001</v>
      </c>
    </row>
    <row r="5749" spans="1:14" x14ac:dyDescent="0.25">
      <c r="A5749" s="7">
        <v>829184</v>
      </c>
      <c r="B5749" s="7">
        <f t="shared" si="267"/>
        <v>0</v>
      </c>
      <c r="C5749" s="7">
        <f t="shared" si="268"/>
        <v>0</v>
      </c>
      <c r="D5749" s="7">
        <f t="shared" si="269"/>
        <v>0</v>
      </c>
      <c r="E5749" s="7">
        <v>447454</v>
      </c>
      <c r="F5749" t="s">
        <v>50</v>
      </c>
      <c r="G5749" t="s">
        <v>104</v>
      </c>
      <c r="H5749" s="7">
        <v>26</v>
      </c>
      <c r="I5749" s="7" t="s">
        <v>148</v>
      </c>
      <c r="J5749" t="s">
        <v>18</v>
      </c>
      <c r="K5749">
        <v>28.6</v>
      </c>
      <c r="L5749">
        <v>1</v>
      </c>
      <c r="M5749">
        <v>118.7</v>
      </c>
      <c r="N5749">
        <v>2.76</v>
      </c>
    </row>
    <row r="5750" spans="1:14" x14ac:dyDescent="0.25">
      <c r="A5750" s="7">
        <v>829256</v>
      </c>
      <c r="B5750" s="7">
        <f t="shared" si="267"/>
        <v>1</v>
      </c>
      <c r="C5750" s="7">
        <f t="shared" si="268"/>
        <v>0</v>
      </c>
      <c r="D5750" s="7">
        <f t="shared" si="269"/>
        <v>1</v>
      </c>
      <c r="E5750" s="7">
        <v>431555</v>
      </c>
      <c r="F5750" t="s">
        <v>50</v>
      </c>
      <c r="G5750" t="s">
        <v>101</v>
      </c>
      <c r="H5750" s="7">
        <v>70</v>
      </c>
      <c r="I5750" s="7" t="s">
        <v>148</v>
      </c>
      <c r="J5750" t="s">
        <v>18</v>
      </c>
      <c r="K5750">
        <v>19</v>
      </c>
      <c r="L5750">
        <v>2</v>
      </c>
      <c r="M5750">
        <v>57</v>
      </c>
      <c r="N5750">
        <v>2.76</v>
      </c>
    </row>
    <row r="5751" spans="1:14" x14ac:dyDescent="0.25">
      <c r="A5751" s="7">
        <v>829256</v>
      </c>
      <c r="B5751" s="7">
        <f t="shared" si="267"/>
        <v>0</v>
      </c>
      <c r="C5751" s="7">
        <f t="shared" si="268"/>
        <v>1</v>
      </c>
      <c r="D5751" s="7">
        <f t="shared" si="269"/>
        <v>1</v>
      </c>
      <c r="E5751" s="7">
        <v>431555</v>
      </c>
      <c r="F5751" t="s">
        <v>50</v>
      </c>
      <c r="G5751" t="s">
        <v>101</v>
      </c>
      <c r="H5751" s="7">
        <v>70</v>
      </c>
      <c r="I5751" s="7" t="s">
        <v>148</v>
      </c>
      <c r="J5751" t="s">
        <v>18</v>
      </c>
      <c r="K5751">
        <v>19</v>
      </c>
      <c r="L5751">
        <v>2</v>
      </c>
      <c r="M5751">
        <v>57</v>
      </c>
      <c r="N5751">
        <v>2.76</v>
      </c>
    </row>
    <row r="5752" spans="1:14" x14ac:dyDescent="0.25">
      <c r="A5752" s="7">
        <v>829304</v>
      </c>
      <c r="B5752" s="7">
        <f t="shared" si="267"/>
        <v>0</v>
      </c>
      <c r="C5752" s="7">
        <f t="shared" si="268"/>
        <v>0</v>
      </c>
      <c r="D5752" s="7">
        <f t="shared" si="269"/>
        <v>0</v>
      </c>
      <c r="E5752" s="7">
        <v>349561</v>
      </c>
      <c r="F5752" t="s">
        <v>50</v>
      </c>
      <c r="G5752" t="s">
        <v>88</v>
      </c>
      <c r="H5752" s="7">
        <v>25</v>
      </c>
      <c r="I5752" s="7" t="s">
        <v>148</v>
      </c>
      <c r="J5752" t="s">
        <v>18</v>
      </c>
      <c r="K5752">
        <v>17.899999999999999</v>
      </c>
      <c r="L5752">
        <v>5</v>
      </c>
      <c r="M5752">
        <v>31.3</v>
      </c>
      <c r="N5752">
        <v>2.76</v>
      </c>
    </row>
    <row r="5753" spans="1:14" x14ac:dyDescent="0.25">
      <c r="A5753" s="7">
        <v>829655</v>
      </c>
      <c r="B5753" s="7">
        <f t="shared" si="267"/>
        <v>1</v>
      </c>
      <c r="C5753" s="7">
        <f t="shared" si="268"/>
        <v>0</v>
      </c>
      <c r="D5753" s="7">
        <f t="shared" si="269"/>
        <v>1</v>
      </c>
      <c r="E5753" s="7">
        <v>242895</v>
      </c>
      <c r="F5753" t="s">
        <v>56</v>
      </c>
      <c r="G5753" t="s">
        <v>73</v>
      </c>
      <c r="H5753" s="7">
        <v>3</v>
      </c>
      <c r="I5753" s="7" t="s">
        <v>148</v>
      </c>
      <c r="J5753" t="s">
        <v>18</v>
      </c>
      <c r="K5753">
        <v>40.4</v>
      </c>
      <c r="L5753">
        <v>1</v>
      </c>
      <c r="M5753">
        <v>118.7</v>
      </c>
      <c r="N5753">
        <v>2.76</v>
      </c>
    </row>
    <row r="5754" spans="1:14" x14ac:dyDescent="0.25">
      <c r="A5754" s="7">
        <v>829655</v>
      </c>
      <c r="B5754" s="7">
        <f t="shared" si="267"/>
        <v>0</v>
      </c>
      <c r="C5754" s="7">
        <f t="shared" si="268"/>
        <v>1</v>
      </c>
      <c r="D5754" s="7">
        <f t="shared" si="269"/>
        <v>1</v>
      </c>
      <c r="E5754" s="7">
        <v>242895</v>
      </c>
      <c r="F5754" t="s">
        <v>56</v>
      </c>
      <c r="G5754" t="s">
        <v>73</v>
      </c>
      <c r="H5754" s="7">
        <v>3</v>
      </c>
      <c r="I5754" s="7" t="s">
        <v>148</v>
      </c>
      <c r="J5754" t="s">
        <v>18</v>
      </c>
      <c r="K5754">
        <v>40.4</v>
      </c>
      <c r="L5754">
        <v>1</v>
      </c>
      <c r="M5754">
        <v>118.7</v>
      </c>
      <c r="N5754">
        <v>2.76</v>
      </c>
    </row>
    <row r="5755" spans="1:14" x14ac:dyDescent="0.25">
      <c r="A5755" s="7">
        <v>830286</v>
      </c>
      <c r="B5755" s="7">
        <f t="shared" si="267"/>
        <v>0</v>
      </c>
      <c r="C5755" s="7">
        <f t="shared" si="268"/>
        <v>0</v>
      </c>
      <c r="D5755" s="7">
        <f t="shared" si="269"/>
        <v>0</v>
      </c>
      <c r="E5755" s="7">
        <v>1614</v>
      </c>
      <c r="F5755" t="s">
        <v>9</v>
      </c>
      <c r="G5755" t="s">
        <v>14</v>
      </c>
      <c r="H5755" s="7">
        <v>3</v>
      </c>
      <c r="I5755" s="7" t="s">
        <v>148</v>
      </c>
      <c r="J5755" t="s">
        <v>11</v>
      </c>
      <c r="K5755">
        <v>52.3</v>
      </c>
      <c r="L5755">
        <v>5</v>
      </c>
      <c r="M5755">
        <v>56.9</v>
      </c>
      <c r="N5755">
        <v>1.9870000000000001</v>
      </c>
    </row>
    <row r="5756" spans="1:14" x14ac:dyDescent="0.25">
      <c r="A5756" s="7">
        <v>830304</v>
      </c>
      <c r="B5756" s="7">
        <f t="shared" si="267"/>
        <v>0</v>
      </c>
      <c r="C5756" s="7">
        <f t="shared" si="268"/>
        <v>0</v>
      </c>
      <c r="D5756" s="7">
        <f t="shared" si="269"/>
        <v>0</v>
      </c>
      <c r="E5756" s="7">
        <v>1593</v>
      </c>
      <c r="F5756" t="s">
        <v>9</v>
      </c>
      <c r="G5756" t="s">
        <v>10</v>
      </c>
      <c r="H5756" s="7">
        <v>6</v>
      </c>
      <c r="I5756" s="7" t="s">
        <v>148</v>
      </c>
      <c r="J5756" t="s">
        <v>11</v>
      </c>
      <c r="K5756">
        <v>47</v>
      </c>
      <c r="L5756">
        <v>5</v>
      </c>
      <c r="M5756">
        <v>56.9</v>
      </c>
      <c r="N5756">
        <v>1.9870000000000001</v>
      </c>
    </row>
    <row r="5757" spans="1:14" x14ac:dyDescent="0.25">
      <c r="A5757" s="7">
        <v>832067</v>
      </c>
      <c r="B5757" s="7">
        <f t="shared" si="267"/>
        <v>0</v>
      </c>
      <c r="C5757" s="7">
        <f t="shared" si="268"/>
        <v>0</v>
      </c>
      <c r="D5757" s="7">
        <f t="shared" si="269"/>
        <v>0</v>
      </c>
      <c r="E5757" s="7">
        <v>425328</v>
      </c>
      <c r="F5757" t="s">
        <v>50</v>
      </c>
      <c r="G5757" t="s">
        <v>16</v>
      </c>
      <c r="H5757" s="7">
        <v>5</v>
      </c>
      <c r="I5757" s="7" t="s">
        <v>148</v>
      </c>
      <c r="J5757" t="s">
        <v>11</v>
      </c>
      <c r="K5757">
        <v>25.9</v>
      </c>
      <c r="L5757">
        <v>5</v>
      </c>
      <c r="M5757">
        <v>48.3</v>
      </c>
      <c r="N5757">
        <v>1.9870000000000001</v>
      </c>
    </row>
    <row r="5758" spans="1:14" x14ac:dyDescent="0.25">
      <c r="A5758" s="7">
        <v>832323</v>
      </c>
      <c r="B5758" s="7">
        <f t="shared" si="267"/>
        <v>0</v>
      </c>
      <c r="C5758" s="7">
        <f t="shared" si="268"/>
        <v>0</v>
      </c>
      <c r="D5758" s="7">
        <f t="shared" si="269"/>
        <v>0</v>
      </c>
      <c r="E5758" s="7">
        <v>431544</v>
      </c>
      <c r="F5758" t="s">
        <v>50</v>
      </c>
      <c r="G5758" t="s">
        <v>89</v>
      </c>
      <c r="H5758" s="7">
        <v>22</v>
      </c>
      <c r="I5758" s="7" t="s">
        <v>148</v>
      </c>
      <c r="J5758" t="s">
        <v>18</v>
      </c>
      <c r="K5758">
        <v>56.2</v>
      </c>
      <c r="L5758">
        <v>1</v>
      </c>
      <c r="M5758">
        <v>118.7</v>
      </c>
      <c r="N5758">
        <v>2.76</v>
      </c>
    </row>
    <row r="5759" spans="1:14" x14ac:dyDescent="0.25">
      <c r="A5759" s="7">
        <v>1316729</v>
      </c>
      <c r="B5759" s="7">
        <f t="shared" si="267"/>
        <v>0</v>
      </c>
      <c r="C5759" s="7">
        <f t="shared" si="268"/>
        <v>0</v>
      </c>
      <c r="D5759" s="7">
        <f t="shared" si="269"/>
        <v>0</v>
      </c>
      <c r="E5759" s="7">
        <v>1600</v>
      </c>
      <c r="F5759" t="s">
        <v>9</v>
      </c>
      <c r="G5759" t="s">
        <v>12</v>
      </c>
      <c r="H5759" s="7">
        <v>6</v>
      </c>
      <c r="I5759" s="7" t="s">
        <v>148</v>
      </c>
      <c r="J5759" t="s">
        <v>11</v>
      </c>
      <c r="K5759">
        <v>35.9</v>
      </c>
      <c r="L5759">
        <v>1</v>
      </c>
      <c r="M5759">
        <v>142</v>
      </c>
      <c r="N5759">
        <v>1.9870000000000001</v>
      </c>
    </row>
    <row r="5760" spans="1:14" x14ac:dyDescent="0.25">
      <c r="A5760" s="7">
        <v>1317010</v>
      </c>
      <c r="B5760" s="7">
        <f t="shared" si="267"/>
        <v>0</v>
      </c>
      <c r="C5760" s="7">
        <f t="shared" si="268"/>
        <v>0</v>
      </c>
      <c r="D5760" s="7">
        <f t="shared" si="269"/>
        <v>0</v>
      </c>
      <c r="E5760" s="7">
        <v>431368</v>
      </c>
      <c r="F5760" t="s">
        <v>50</v>
      </c>
      <c r="G5760" t="s">
        <v>104</v>
      </c>
      <c r="H5760" s="7">
        <v>28</v>
      </c>
      <c r="I5760" s="7" t="s">
        <v>148</v>
      </c>
      <c r="J5760" t="s">
        <v>18</v>
      </c>
      <c r="K5760">
        <v>31.5</v>
      </c>
      <c r="L5760">
        <v>1</v>
      </c>
      <c r="M5760">
        <v>92</v>
      </c>
      <c r="N5760">
        <v>2.76</v>
      </c>
    </row>
    <row r="5761" spans="1:14" x14ac:dyDescent="0.25">
      <c r="A5761" s="7">
        <v>1317117</v>
      </c>
      <c r="B5761" s="7">
        <f t="shared" si="267"/>
        <v>0</v>
      </c>
      <c r="C5761" s="7">
        <f t="shared" si="268"/>
        <v>0</v>
      </c>
      <c r="D5761" s="7">
        <f t="shared" si="269"/>
        <v>0</v>
      </c>
      <c r="E5761" s="7">
        <v>431550</v>
      </c>
      <c r="F5761" t="s">
        <v>50</v>
      </c>
      <c r="G5761" t="s">
        <v>120</v>
      </c>
      <c r="H5761" s="7">
        <v>12</v>
      </c>
      <c r="I5761" s="7" t="s">
        <v>148</v>
      </c>
      <c r="J5761" t="s">
        <v>18</v>
      </c>
      <c r="K5761">
        <v>18</v>
      </c>
      <c r="L5761">
        <v>1</v>
      </c>
      <c r="M5761">
        <v>92</v>
      </c>
      <c r="N5761">
        <v>2.76</v>
      </c>
    </row>
    <row r="5762" spans="1:14" x14ac:dyDescent="0.25">
      <c r="A5762" s="7">
        <v>1317357</v>
      </c>
      <c r="B5762" s="7">
        <f t="shared" si="267"/>
        <v>0</v>
      </c>
      <c r="C5762" s="7">
        <f t="shared" si="268"/>
        <v>0</v>
      </c>
      <c r="D5762" s="7">
        <f t="shared" si="269"/>
        <v>0</v>
      </c>
      <c r="E5762" s="7">
        <v>533807</v>
      </c>
      <c r="F5762" t="s">
        <v>50</v>
      </c>
      <c r="G5762" t="s">
        <v>136</v>
      </c>
      <c r="H5762" s="7" t="s">
        <v>137</v>
      </c>
      <c r="I5762" s="7" t="s">
        <v>148</v>
      </c>
      <c r="J5762" t="s">
        <v>18</v>
      </c>
      <c r="K5762">
        <v>44</v>
      </c>
      <c r="L5762">
        <v>3</v>
      </c>
      <c r="M5762">
        <v>57</v>
      </c>
      <c r="N5762">
        <v>2.76</v>
      </c>
    </row>
    <row r="5763" spans="1:14" x14ac:dyDescent="0.25">
      <c r="A5763" s="7">
        <v>1317362</v>
      </c>
      <c r="B5763" s="7">
        <f t="shared" ref="B5763:B5826" si="270">IF(A5763=A5764,1,0)</f>
        <v>1</v>
      </c>
      <c r="C5763" s="7">
        <f t="shared" ref="C5763:C5826" si="271">IF(A5763=A5762,1,0)</f>
        <v>0</v>
      </c>
      <c r="D5763" s="7">
        <f t="shared" ref="D5763:D5826" si="272">B5763+C5763</f>
        <v>1</v>
      </c>
      <c r="E5763" s="7">
        <v>349628</v>
      </c>
      <c r="F5763" t="s">
        <v>50</v>
      </c>
      <c r="G5763" t="s">
        <v>91</v>
      </c>
      <c r="H5763" s="7">
        <v>22</v>
      </c>
      <c r="I5763" s="7" t="s">
        <v>148</v>
      </c>
      <c r="J5763" t="s">
        <v>18</v>
      </c>
      <c r="K5763">
        <v>52.9</v>
      </c>
      <c r="L5763">
        <v>5</v>
      </c>
      <c r="M5763">
        <v>40.4</v>
      </c>
      <c r="N5763">
        <v>2.76</v>
      </c>
    </row>
    <row r="5764" spans="1:14" x14ac:dyDescent="0.25">
      <c r="A5764" s="7">
        <v>1317362</v>
      </c>
      <c r="B5764" s="7">
        <f t="shared" si="270"/>
        <v>0</v>
      </c>
      <c r="C5764" s="7">
        <f t="shared" si="271"/>
        <v>1</v>
      </c>
      <c r="D5764" s="7">
        <f t="shared" si="272"/>
        <v>1</v>
      </c>
      <c r="E5764" s="7">
        <v>349628</v>
      </c>
      <c r="F5764" t="s">
        <v>50</v>
      </c>
      <c r="G5764" t="s">
        <v>91</v>
      </c>
      <c r="H5764" s="7">
        <v>22</v>
      </c>
      <c r="I5764" s="7" t="s">
        <v>148</v>
      </c>
      <c r="J5764" t="s">
        <v>18</v>
      </c>
      <c r="K5764">
        <v>52.9</v>
      </c>
      <c r="L5764">
        <v>5</v>
      </c>
      <c r="M5764">
        <v>40.4</v>
      </c>
      <c r="N5764">
        <v>2.76</v>
      </c>
    </row>
    <row r="5765" spans="1:14" x14ac:dyDescent="0.25">
      <c r="A5765" s="7">
        <v>1317525</v>
      </c>
      <c r="B5765" s="7">
        <f t="shared" si="270"/>
        <v>0</v>
      </c>
      <c r="C5765" s="7">
        <f t="shared" si="271"/>
        <v>0</v>
      </c>
      <c r="D5765" s="7">
        <f t="shared" si="272"/>
        <v>0</v>
      </c>
      <c r="E5765" s="7">
        <v>431408</v>
      </c>
      <c r="F5765" t="s">
        <v>50</v>
      </c>
      <c r="G5765" t="s">
        <v>107</v>
      </c>
      <c r="H5765" s="7">
        <v>8</v>
      </c>
      <c r="I5765" s="7" t="s">
        <v>148</v>
      </c>
      <c r="J5765" t="s">
        <v>18</v>
      </c>
      <c r="K5765">
        <v>64.7</v>
      </c>
      <c r="L5765">
        <v>1</v>
      </c>
      <c r="M5765">
        <v>134.30000000000001</v>
      </c>
      <c r="N5765">
        <v>2.76</v>
      </c>
    </row>
    <row r="5766" spans="1:14" x14ac:dyDescent="0.25">
      <c r="A5766" s="7">
        <v>1317626</v>
      </c>
      <c r="B5766" s="7">
        <f t="shared" si="270"/>
        <v>0</v>
      </c>
      <c r="C5766" s="7">
        <f t="shared" si="271"/>
        <v>0</v>
      </c>
      <c r="D5766" s="7">
        <f t="shared" si="272"/>
        <v>0</v>
      </c>
      <c r="E5766" s="7">
        <v>533799</v>
      </c>
      <c r="F5766" t="s">
        <v>50</v>
      </c>
      <c r="G5766" t="s">
        <v>120</v>
      </c>
      <c r="H5766" s="7">
        <v>6</v>
      </c>
      <c r="I5766" s="7" t="s">
        <v>148</v>
      </c>
      <c r="J5766" t="s">
        <v>18</v>
      </c>
      <c r="K5766">
        <v>17.2</v>
      </c>
      <c r="L5766">
        <v>4</v>
      </c>
      <c r="M5766">
        <v>35.9</v>
      </c>
      <c r="N5766">
        <v>2.76</v>
      </c>
    </row>
    <row r="5767" spans="1:14" x14ac:dyDescent="0.25">
      <c r="A5767" s="7">
        <v>1325875</v>
      </c>
      <c r="B5767" s="7">
        <f t="shared" si="270"/>
        <v>0</v>
      </c>
      <c r="C5767" s="7">
        <f t="shared" si="271"/>
        <v>0</v>
      </c>
      <c r="D5767" s="7">
        <f t="shared" si="272"/>
        <v>0</v>
      </c>
      <c r="E5767" s="7">
        <v>431513</v>
      </c>
      <c r="F5767" t="s">
        <v>50</v>
      </c>
      <c r="G5767" t="s">
        <v>86</v>
      </c>
      <c r="H5767" s="7">
        <v>4</v>
      </c>
      <c r="I5767" s="7" t="s">
        <v>148</v>
      </c>
      <c r="J5767" t="s">
        <v>18</v>
      </c>
      <c r="K5767">
        <v>20.6</v>
      </c>
      <c r="L5767">
        <v>1</v>
      </c>
      <c r="M5767">
        <v>92</v>
      </c>
      <c r="N5767">
        <v>2.76</v>
      </c>
    </row>
    <row r="5768" spans="1:14" x14ac:dyDescent="0.25">
      <c r="A5768" s="7">
        <v>1326162</v>
      </c>
      <c r="B5768" s="7">
        <f t="shared" si="270"/>
        <v>1</v>
      </c>
      <c r="C5768" s="7">
        <f t="shared" si="271"/>
        <v>0</v>
      </c>
      <c r="D5768" s="7">
        <f t="shared" si="272"/>
        <v>1</v>
      </c>
      <c r="E5768" s="7">
        <v>447388</v>
      </c>
      <c r="F5768" t="s">
        <v>50</v>
      </c>
      <c r="G5768" t="s">
        <v>127</v>
      </c>
      <c r="H5768" s="7">
        <v>28</v>
      </c>
      <c r="I5768" s="7" t="s">
        <v>148</v>
      </c>
      <c r="J5768" t="s">
        <v>18</v>
      </c>
      <c r="K5768">
        <v>55.6</v>
      </c>
      <c r="L5768">
        <v>1</v>
      </c>
      <c r="M5768">
        <v>118.7</v>
      </c>
      <c r="N5768">
        <v>2.76</v>
      </c>
    </row>
    <row r="5769" spans="1:14" x14ac:dyDescent="0.25">
      <c r="A5769" s="7">
        <v>1326162</v>
      </c>
      <c r="B5769" s="7">
        <f t="shared" si="270"/>
        <v>0</v>
      </c>
      <c r="C5769" s="7">
        <f t="shared" si="271"/>
        <v>1</v>
      </c>
      <c r="D5769" s="7">
        <f t="shared" si="272"/>
        <v>1</v>
      </c>
      <c r="E5769" s="7">
        <v>447388</v>
      </c>
      <c r="F5769" t="s">
        <v>50</v>
      </c>
      <c r="G5769" t="s">
        <v>127</v>
      </c>
      <c r="H5769" s="7">
        <v>28</v>
      </c>
      <c r="I5769" s="7" t="s">
        <v>148</v>
      </c>
      <c r="J5769" t="s">
        <v>18</v>
      </c>
      <c r="K5769">
        <v>55.6</v>
      </c>
      <c r="L5769">
        <v>1</v>
      </c>
      <c r="M5769">
        <v>118.7</v>
      </c>
      <c r="N5769">
        <v>2.76</v>
      </c>
    </row>
    <row r="5770" spans="1:14" x14ac:dyDescent="0.25">
      <c r="A5770" s="7">
        <v>1326441</v>
      </c>
      <c r="B5770" s="7">
        <f t="shared" si="270"/>
        <v>0</v>
      </c>
      <c r="C5770" s="7">
        <f t="shared" si="271"/>
        <v>0</v>
      </c>
      <c r="D5770" s="7">
        <f t="shared" si="272"/>
        <v>0</v>
      </c>
      <c r="E5770" s="7">
        <v>447454</v>
      </c>
      <c r="F5770" t="s">
        <v>50</v>
      </c>
      <c r="G5770" t="s">
        <v>104</v>
      </c>
      <c r="H5770" s="7">
        <v>26</v>
      </c>
      <c r="I5770" s="7" t="s">
        <v>148</v>
      </c>
      <c r="J5770" t="s">
        <v>18</v>
      </c>
      <c r="K5770">
        <v>42.4</v>
      </c>
      <c r="L5770">
        <v>3</v>
      </c>
      <c r="M5770">
        <v>57</v>
      </c>
      <c r="N5770">
        <v>2.76</v>
      </c>
    </row>
    <row r="5771" spans="1:14" x14ac:dyDescent="0.25">
      <c r="A5771" s="7">
        <v>1326444</v>
      </c>
      <c r="B5771" s="7">
        <f t="shared" si="270"/>
        <v>0</v>
      </c>
      <c r="C5771" s="7">
        <f t="shared" si="271"/>
        <v>0</v>
      </c>
      <c r="D5771" s="7">
        <f t="shared" si="272"/>
        <v>0</v>
      </c>
      <c r="E5771" s="7">
        <v>533799</v>
      </c>
      <c r="F5771" t="s">
        <v>50</v>
      </c>
      <c r="G5771" t="s">
        <v>120</v>
      </c>
      <c r="H5771" s="7">
        <v>6</v>
      </c>
      <c r="I5771" s="7" t="s">
        <v>148</v>
      </c>
      <c r="J5771" t="s">
        <v>18</v>
      </c>
      <c r="K5771">
        <v>12.6</v>
      </c>
      <c r="L5771">
        <v>3</v>
      </c>
      <c r="M5771">
        <v>44.2</v>
      </c>
      <c r="N5771">
        <v>2.76</v>
      </c>
    </row>
    <row r="5772" spans="1:14" x14ac:dyDescent="0.25">
      <c r="A5772" s="7">
        <v>1326737</v>
      </c>
      <c r="B5772" s="7">
        <f t="shared" si="270"/>
        <v>0</v>
      </c>
      <c r="C5772" s="7">
        <f t="shared" si="271"/>
        <v>0</v>
      </c>
      <c r="D5772" s="7">
        <f t="shared" si="272"/>
        <v>0</v>
      </c>
      <c r="E5772" s="7">
        <v>58360</v>
      </c>
      <c r="F5772" t="s">
        <v>48</v>
      </c>
      <c r="G5772" t="s">
        <v>49</v>
      </c>
      <c r="H5772" s="7">
        <v>10</v>
      </c>
      <c r="I5772" s="7" t="s">
        <v>148</v>
      </c>
      <c r="J5772" t="s">
        <v>11</v>
      </c>
      <c r="K5772">
        <v>45</v>
      </c>
      <c r="L5772">
        <v>4</v>
      </c>
      <c r="M5772">
        <v>65.3</v>
      </c>
      <c r="N5772">
        <v>1.9870000000000001</v>
      </c>
    </row>
    <row r="5773" spans="1:14" x14ac:dyDescent="0.25">
      <c r="A5773" s="7">
        <v>1328354</v>
      </c>
      <c r="B5773" s="7">
        <f t="shared" si="270"/>
        <v>0</v>
      </c>
      <c r="C5773" s="7">
        <f t="shared" si="271"/>
        <v>0</v>
      </c>
      <c r="D5773" s="7">
        <f t="shared" si="272"/>
        <v>0</v>
      </c>
      <c r="E5773" s="7">
        <v>431517</v>
      </c>
      <c r="F5773" t="s">
        <v>50</v>
      </c>
      <c r="G5773" t="s">
        <v>114</v>
      </c>
      <c r="H5773" s="7">
        <v>5</v>
      </c>
      <c r="I5773" s="7" t="s">
        <v>148</v>
      </c>
      <c r="J5773" t="s">
        <v>18</v>
      </c>
      <c r="K5773">
        <v>25</v>
      </c>
      <c r="L5773">
        <v>4</v>
      </c>
      <c r="M5773">
        <v>35.9</v>
      </c>
      <c r="N5773">
        <v>2.76</v>
      </c>
    </row>
    <row r="5774" spans="1:14" x14ac:dyDescent="0.25">
      <c r="A5774" s="7">
        <v>1328359</v>
      </c>
      <c r="B5774" s="7">
        <f t="shared" si="270"/>
        <v>0</v>
      </c>
      <c r="C5774" s="7">
        <f t="shared" si="271"/>
        <v>0</v>
      </c>
      <c r="D5774" s="7">
        <f t="shared" si="272"/>
        <v>0</v>
      </c>
      <c r="E5774" s="7">
        <v>431316</v>
      </c>
      <c r="F5774" t="s">
        <v>50</v>
      </c>
      <c r="G5774" t="s">
        <v>101</v>
      </c>
      <c r="H5774" s="7">
        <v>51</v>
      </c>
      <c r="I5774" s="7" t="s">
        <v>148</v>
      </c>
      <c r="J5774" t="s">
        <v>18</v>
      </c>
      <c r="K5774">
        <v>17.5</v>
      </c>
      <c r="L5774">
        <v>1</v>
      </c>
      <c r="M5774">
        <v>92</v>
      </c>
      <c r="N5774">
        <v>2.76</v>
      </c>
    </row>
    <row r="5775" spans="1:14" x14ac:dyDescent="0.25">
      <c r="A5775" s="7">
        <v>1328373</v>
      </c>
      <c r="B5775" s="7">
        <f t="shared" si="270"/>
        <v>0</v>
      </c>
      <c r="C5775" s="7">
        <f t="shared" si="271"/>
        <v>0</v>
      </c>
      <c r="D5775" s="7">
        <f t="shared" si="272"/>
        <v>0</v>
      </c>
      <c r="E5775" s="7">
        <v>425334</v>
      </c>
      <c r="F5775" t="s">
        <v>50</v>
      </c>
      <c r="G5775" t="s">
        <v>94</v>
      </c>
      <c r="H5775" s="7" t="s">
        <v>95</v>
      </c>
      <c r="I5775" s="7" t="s">
        <v>148</v>
      </c>
      <c r="J5775" t="s">
        <v>18</v>
      </c>
      <c r="K5775">
        <v>29.1</v>
      </c>
      <c r="L5775">
        <v>1</v>
      </c>
      <c r="M5775">
        <v>92</v>
      </c>
      <c r="N5775">
        <v>2.76</v>
      </c>
    </row>
    <row r="5776" spans="1:14" x14ac:dyDescent="0.25">
      <c r="A5776" s="7">
        <v>1328383</v>
      </c>
      <c r="B5776" s="7">
        <f t="shared" si="270"/>
        <v>0</v>
      </c>
      <c r="C5776" s="7">
        <f t="shared" si="271"/>
        <v>0</v>
      </c>
      <c r="D5776" s="7">
        <f t="shared" si="272"/>
        <v>0</v>
      </c>
      <c r="E5776" s="7">
        <v>425328</v>
      </c>
      <c r="F5776" t="s">
        <v>50</v>
      </c>
      <c r="G5776" t="s">
        <v>16</v>
      </c>
      <c r="H5776" s="7">
        <v>5</v>
      </c>
      <c r="I5776" s="7" t="s">
        <v>148</v>
      </c>
      <c r="J5776" t="s">
        <v>11</v>
      </c>
      <c r="K5776">
        <v>26.7</v>
      </c>
      <c r="L5776">
        <v>1</v>
      </c>
      <c r="M5776">
        <v>142</v>
      </c>
      <c r="N5776">
        <v>1.9870000000000001</v>
      </c>
    </row>
    <row r="5777" spans="1:14" x14ac:dyDescent="0.25">
      <c r="A5777" s="7">
        <v>1328417</v>
      </c>
      <c r="B5777" s="7">
        <f t="shared" si="270"/>
        <v>0</v>
      </c>
      <c r="C5777" s="7">
        <f t="shared" si="271"/>
        <v>0</v>
      </c>
      <c r="D5777" s="7">
        <f t="shared" si="272"/>
        <v>0</v>
      </c>
      <c r="E5777" s="7">
        <v>431517</v>
      </c>
      <c r="F5777" t="s">
        <v>50</v>
      </c>
      <c r="G5777" t="s">
        <v>114</v>
      </c>
      <c r="H5777" s="7">
        <v>5</v>
      </c>
      <c r="I5777" s="7" t="s">
        <v>148</v>
      </c>
      <c r="J5777" t="s">
        <v>18</v>
      </c>
      <c r="K5777">
        <v>25.2</v>
      </c>
      <c r="L5777">
        <v>1</v>
      </c>
      <c r="M5777">
        <v>92</v>
      </c>
      <c r="N5777">
        <v>2.76</v>
      </c>
    </row>
    <row r="5778" spans="1:14" x14ac:dyDescent="0.25">
      <c r="A5778" s="7">
        <v>1328643</v>
      </c>
      <c r="B5778" s="7">
        <f t="shared" si="270"/>
        <v>0</v>
      </c>
      <c r="C5778" s="7">
        <f t="shared" si="271"/>
        <v>0</v>
      </c>
      <c r="D5778" s="7">
        <f t="shared" si="272"/>
        <v>0</v>
      </c>
      <c r="E5778" s="7">
        <v>533807</v>
      </c>
      <c r="F5778" t="s">
        <v>50</v>
      </c>
      <c r="G5778" t="s">
        <v>136</v>
      </c>
      <c r="H5778" s="7" t="s">
        <v>137</v>
      </c>
      <c r="I5778" s="7" t="s">
        <v>148</v>
      </c>
      <c r="J5778" t="s">
        <v>18</v>
      </c>
      <c r="K5778">
        <v>42.2</v>
      </c>
      <c r="L5778">
        <v>2</v>
      </c>
      <c r="M5778">
        <v>73.5</v>
      </c>
      <c r="N5778">
        <v>2.76</v>
      </c>
    </row>
    <row r="5779" spans="1:14" x14ac:dyDescent="0.25">
      <c r="A5779" s="7">
        <v>1329226</v>
      </c>
      <c r="B5779" s="7">
        <f t="shared" si="270"/>
        <v>0</v>
      </c>
      <c r="C5779" s="7">
        <f t="shared" si="271"/>
        <v>0</v>
      </c>
      <c r="D5779" s="7">
        <f t="shared" si="272"/>
        <v>0</v>
      </c>
      <c r="E5779" s="7">
        <v>431518</v>
      </c>
      <c r="F5779" t="s">
        <v>50</v>
      </c>
      <c r="G5779" t="s">
        <v>114</v>
      </c>
      <c r="H5779" s="7" t="s">
        <v>116</v>
      </c>
      <c r="I5779" s="7" t="s">
        <v>148</v>
      </c>
      <c r="J5779" t="s">
        <v>18</v>
      </c>
      <c r="K5779">
        <v>15.3</v>
      </c>
      <c r="L5779">
        <v>1</v>
      </c>
      <c r="M5779">
        <v>92</v>
      </c>
      <c r="N5779">
        <v>2.76</v>
      </c>
    </row>
    <row r="5780" spans="1:14" x14ac:dyDescent="0.25">
      <c r="A5780" s="7">
        <v>1329296</v>
      </c>
      <c r="B5780" s="7">
        <f t="shared" si="270"/>
        <v>0</v>
      </c>
      <c r="C5780" s="7">
        <f t="shared" si="271"/>
        <v>0</v>
      </c>
      <c r="D5780" s="7">
        <f t="shared" si="272"/>
        <v>0</v>
      </c>
      <c r="E5780" s="7">
        <v>59321</v>
      </c>
      <c r="F5780" t="s">
        <v>50</v>
      </c>
      <c r="G5780" t="s">
        <v>51</v>
      </c>
      <c r="H5780" s="7" t="s">
        <v>39</v>
      </c>
      <c r="I5780" s="7" t="s">
        <v>148</v>
      </c>
      <c r="J5780" t="s">
        <v>18</v>
      </c>
      <c r="K5780">
        <v>37.200000000000003</v>
      </c>
      <c r="L5780">
        <v>1</v>
      </c>
      <c r="M5780">
        <v>118.7</v>
      </c>
      <c r="N5780">
        <v>2.76</v>
      </c>
    </row>
    <row r="5781" spans="1:14" x14ac:dyDescent="0.25">
      <c r="A5781" s="7">
        <v>1329457</v>
      </c>
      <c r="B5781" s="7">
        <f t="shared" si="270"/>
        <v>0</v>
      </c>
      <c r="C5781" s="7">
        <f t="shared" si="271"/>
        <v>0</v>
      </c>
      <c r="D5781" s="7">
        <f t="shared" si="272"/>
        <v>0</v>
      </c>
      <c r="E5781" s="7">
        <v>431415</v>
      </c>
      <c r="F5781" t="s">
        <v>50</v>
      </c>
      <c r="G5781" t="s">
        <v>104</v>
      </c>
      <c r="H5781" s="7" t="s">
        <v>108</v>
      </c>
      <c r="I5781" s="7" t="s">
        <v>148</v>
      </c>
      <c r="J5781" t="s">
        <v>18</v>
      </c>
      <c r="K5781">
        <v>24.1</v>
      </c>
      <c r="L5781">
        <v>1</v>
      </c>
      <c r="M5781">
        <v>92</v>
      </c>
      <c r="N5781">
        <v>2.76</v>
      </c>
    </row>
    <row r="5782" spans="1:14" x14ac:dyDescent="0.25">
      <c r="A5782" s="7">
        <v>1329464</v>
      </c>
      <c r="B5782" s="7">
        <f t="shared" si="270"/>
        <v>0</v>
      </c>
      <c r="C5782" s="7">
        <f t="shared" si="271"/>
        <v>0</v>
      </c>
      <c r="D5782" s="7">
        <f t="shared" si="272"/>
        <v>0</v>
      </c>
      <c r="E5782" s="7">
        <v>431550</v>
      </c>
      <c r="F5782" t="s">
        <v>50</v>
      </c>
      <c r="G5782" t="s">
        <v>120</v>
      </c>
      <c r="H5782" s="7">
        <v>12</v>
      </c>
      <c r="I5782" s="7" t="s">
        <v>148</v>
      </c>
      <c r="J5782" t="s">
        <v>18</v>
      </c>
      <c r="K5782">
        <v>16.5</v>
      </c>
      <c r="L5782">
        <v>1</v>
      </c>
      <c r="M5782">
        <v>92</v>
      </c>
      <c r="N5782">
        <v>2.76</v>
      </c>
    </row>
    <row r="5783" spans="1:14" x14ac:dyDescent="0.25">
      <c r="A5783" s="7">
        <v>1329483</v>
      </c>
      <c r="B5783" s="7">
        <f t="shared" si="270"/>
        <v>0</v>
      </c>
      <c r="C5783" s="7">
        <f t="shared" si="271"/>
        <v>0</v>
      </c>
      <c r="D5783" s="7">
        <f t="shared" si="272"/>
        <v>0</v>
      </c>
      <c r="E5783" s="7">
        <v>431517</v>
      </c>
      <c r="F5783" t="s">
        <v>50</v>
      </c>
      <c r="G5783" t="s">
        <v>114</v>
      </c>
      <c r="H5783" s="7">
        <v>5</v>
      </c>
      <c r="I5783" s="7" t="s">
        <v>148</v>
      </c>
      <c r="J5783" t="s">
        <v>18</v>
      </c>
      <c r="K5783">
        <v>16.3</v>
      </c>
      <c r="L5783">
        <v>1</v>
      </c>
      <c r="M5783">
        <v>92</v>
      </c>
      <c r="N5783">
        <v>2.76</v>
      </c>
    </row>
    <row r="5784" spans="1:14" x14ac:dyDescent="0.25">
      <c r="A5784" s="7">
        <v>1329544</v>
      </c>
      <c r="B5784" s="7">
        <f t="shared" si="270"/>
        <v>0</v>
      </c>
      <c r="C5784" s="7">
        <f t="shared" si="271"/>
        <v>0</v>
      </c>
      <c r="D5784" s="7">
        <f t="shared" si="272"/>
        <v>0</v>
      </c>
      <c r="E5784" s="7">
        <v>447354</v>
      </c>
      <c r="F5784" t="s">
        <v>50</v>
      </c>
      <c r="G5784" t="s">
        <v>16</v>
      </c>
      <c r="H5784" s="7">
        <v>17</v>
      </c>
      <c r="I5784" s="7" t="s">
        <v>148</v>
      </c>
      <c r="J5784" t="s">
        <v>18</v>
      </c>
      <c r="K5784">
        <v>37.6</v>
      </c>
      <c r="L5784">
        <v>1</v>
      </c>
      <c r="M5784">
        <v>118.7</v>
      </c>
      <c r="N5784">
        <v>2.76</v>
      </c>
    </row>
    <row r="5785" spans="1:14" x14ac:dyDescent="0.25">
      <c r="A5785" s="7">
        <v>1329674</v>
      </c>
      <c r="B5785" s="7">
        <f t="shared" si="270"/>
        <v>0</v>
      </c>
      <c r="C5785" s="7">
        <f t="shared" si="271"/>
        <v>0</v>
      </c>
      <c r="D5785" s="7">
        <f t="shared" si="272"/>
        <v>0</v>
      </c>
      <c r="E5785" s="7">
        <v>501291</v>
      </c>
      <c r="F5785" t="s">
        <v>50</v>
      </c>
      <c r="G5785" t="s">
        <v>133</v>
      </c>
      <c r="H5785" s="7">
        <v>10</v>
      </c>
      <c r="I5785" s="7" t="s">
        <v>148</v>
      </c>
      <c r="J5785" t="s">
        <v>18</v>
      </c>
      <c r="K5785">
        <v>18.600000000000001</v>
      </c>
      <c r="L5785">
        <v>1</v>
      </c>
      <c r="M5785">
        <v>92</v>
      </c>
      <c r="N5785">
        <v>2.76</v>
      </c>
    </row>
    <row r="5786" spans="1:14" x14ac:dyDescent="0.25">
      <c r="A5786" s="7">
        <v>1329715</v>
      </c>
      <c r="B5786" s="7">
        <f t="shared" si="270"/>
        <v>0</v>
      </c>
      <c r="C5786" s="7">
        <f t="shared" si="271"/>
        <v>0</v>
      </c>
      <c r="D5786" s="7">
        <f t="shared" si="272"/>
        <v>0</v>
      </c>
      <c r="E5786" s="7">
        <v>431550</v>
      </c>
      <c r="F5786" t="s">
        <v>50</v>
      </c>
      <c r="G5786" t="s">
        <v>120</v>
      </c>
      <c r="H5786" s="7">
        <v>12</v>
      </c>
      <c r="I5786" s="7" t="s">
        <v>148</v>
      </c>
      <c r="J5786" t="s">
        <v>18</v>
      </c>
      <c r="K5786">
        <v>20</v>
      </c>
      <c r="L5786">
        <v>1</v>
      </c>
      <c r="M5786">
        <v>92</v>
      </c>
      <c r="N5786">
        <v>2.76</v>
      </c>
    </row>
    <row r="5787" spans="1:14" x14ac:dyDescent="0.25">
      <c r="A5787" s="7">
        <v>1329746</v>
      </c>
      <c r="B5787" s="7">
        <f t="shared" si="270"/>
        <v>1</v>
      </c>
      <c r="C5787" s="7">
        <f t="shared" si="271"/>
        <v>0</v>
      </c>
      <c r="D5787" s="7">
        <f t="shared" si="272"/>
        <v>1</v>
      </c>
      <c r="E5787" s="7">
        <v>821885</v>
      </c>
      <c r="F5787" t="s">
        <v>139</v>
      </c>
      <c r="G5787" t="s">
        <v>143</v>
      </c>
      <c r="H5787" s="7">
        <v>2</v>
      </c>
      <c r="I5787" s="7" t="s">
        <v>148</v>
      </c>
      <c r="J5787" t="s">
        <v>11</v>
      </c>
      <c r="K5787">
        <v>47.3</v>
      </c>
      <c r="L5787">
        <v>1</v>
      </c>
      <c r="M5787">
        <v>167.6</v>
      </c>
      <c r="N5787">
        <v>1.9870000000000001</v>
      </c>
    </row>
    <row r="5788" spans="1:14" x14ac:dyDescent="0.25">
      <c r="A5788" s="7">
        <v>1329746</v>
      </c>
      <c r="B5788" s="7">
        <f t="shared" si="270"/>
        <v>1</v>
      </c>
      <c r="C5788" s="7">
        <f t="shared" si="271"/>
        <v>1</v>
      </c>
      <c r="D5788" s="7">
        <f t="shared" si="272"/>
        <v>2</v>
      </c>
      <c r="E5788" s="7">
        <v>821885</v>
      </c>
      <c r="F5788" t="s">
        <v>139</v>
      </c>
      <c r="G5788" t="s">
        <v>143</v>
      </c>
      <c r="H5788" s="7">
        <v>2</v>
      </c>
      <c r="I5788" s="7" t="s">
        <v>148</v>
      </c>
      <c r="J5788" t="s">
        <v>11</v>
      </c>
      <c r="K5788">
        <v>47.3</v>
      </c>
      <c r="L5788">
        <v>1</v>
      </c>
      <c r="M5788">
        <v>167.6</v>
      </c>
      <c r="N5788">
        <v>1.9870000000000001</v>
      </c>
    </row>
    <row r="5789" spans="1:14" x14ac:dyDescent="0.25">
      <c r="A5789" s="7">
        <v>1329746</v>
      </c>
      <c r="B5789" s="7">
        <f t="shared" si="270"/>
        <v>1</v>
      </c>
      <c r="C5789" s="7">
        <f t="shared" si="271"/>
        <v>1</v>
      </c>
      <c r="D5789" s="7">
        <f t="shared" si="272"/>
        <v>2</v>
      </c>
      <c r="E5789" s="7">
        <v>821885</v>
      </c>
      <c r="F5789" t="s">
        <v>139</v>
      </c>
      <c r="G5789" t="s">
        <v>143</v>
      </c>
      <c r="H5789" s="7">
        <v>2</v>
      </c>
      <c r="I5789" s="7" t="s">
        <v>148</v>
      </c>
      <c r="J5789" t="s">
        <v>11</v>
      </c>
      <c r="K5789">
        <v>47.3</v>
      </c>
      <c r="L5789">
        <v>1</v>
      </c>
      <c r="M5789">
        <v>167.6</v>
      </c>
      <c r="N5789">
        <v>1.9870000000000001</v>
      </c>
    </row>
    <row r="5790" spans="1:14" x14ac:dyDescent="0.25">
      <c r="A5790" s="7">
        <v>1329746</v>
      </c>
      <c r="B5790" s="7">
        <f t="shared" si="270"/>
        <v>0</v>
      </c>
      <c r="C5790" s="7">
        <f t="shared" si="271"/>
        <v>1</v>
      </c>
      <c r="D5790" s="7">
        <f t="shared" si="272"/>
        <v>1</v>
      </c>
      <c r="E5790" s="7">
        <v>821885</v>
      </c>
      <c r="F5790" t="s">
        <v>139</v>
      </c>
      <c r="G5790" t="s">
        <v>143</v>
      </c>
      <c r="H5790" s="7">
        <v>2</v>
      </c>
      <c r="I5790" s="7" t="s">
        <v>148</v>
      </c>
      <c r="J5790" t="s">
        <v>11</v>
      </c>
      <c r="K5790">
        <v>47.3</v>
      </c>
      <c r="L5790">
        <v>1</v>
      </c>
      <c r="M5790">
        <v>167.6</v>
      </c>
      <c r="N5790">
        <v>1.9870000000000001</v>
      </c>
    </row>
    <row r="5791" spans="1:14" x14ac:dyDescent="0.25">
      <c r="A5791" s="7">
        <v>1330028</v>
      </c>
      <c r="B5791" s="7">
        <f t="shared" si="270"/>
        <v>1</v>
      </c>
      <c r="C5791" s="7">
        <f t="shared" si="271"/>
        <v>0</v>
      </c>
      <c r="D5791" s="7">
        <f t="shared" si="272"/>
        <v>1</v>
      </c>
      <c r="E5791" s="7">
        <v>242792</v>
      </c>
      <c r="F5791" t="s">
        <v>56</v>
      </c>
      <c r="G5791" t="s">
        <v>71</v>
      </c>
      <c r="H5791" s="7">
        <v>31</v>
      </c>
      <c r="I5791" s="7" t="s">
        <v>148</v>
      </c>
      <c r="J5791" t="s">
        <v>18</v>
      </c>
      <c r="K5791">
        <v>54.2</v>
      </c>
      <c r="L5791">
        <v>1</v>
      </c>
      <c r="M5791">
        <v>118.7</v>
      </c>
      <c r="N5791">
        <v>2.76</v>
      </c>
    </row>
    <row r="5792" spans="1:14" x14ac:dyDescent="0.25">
      <c r="A5792" s="7">
        <v>1330028</v>
      </c>
      <c r="B5792" s="7">
        <f t="shared" si="270"/>
        <v>0</v>
      </c>
      <c r="C5792" s="7">
        <f t="shared" si="271"/>
        <v>1</v>
      </c>
      <c r="D5792" s="7">
        <f t="shared" si="272"/>
        <v>1</v>
      </c>
      <c r="E5792" s="7">
        <v>242792</v>
      </c>
      <c r="F5792" t="s">
        <v>56</v>
      </c>
      <c r="G5792" t="s">
        <v>71</v>
      </c>
      <c r="H5792" s="7">
        <v>31</v>
      </c>
      <c r="I5792" s="7" t="s">
        <v>148</v>
      </c>
      <c r="J5792" t="s">
        <v>18</v>
      </c>
      <c r="K5792">
        <v>54.2</v>
      </c>
      <c r="L5792">
        <v>1</v>
      </c>
      <c r="M5792">
        <v>118.7</v>
      </c>
      <c r="N5792">
        <v>2.76</v>
      </c>
    </row>
    <row r="5793" spans="1:14" x14ac:dyDescent="0.25">
      <c r="A5793" s="7">
        <v>1330163</v>
      </c>
      <c r="B5793" s="7">
        <f t="shared" si="270"/>
        <v>1</v>
      </c>
      <c r="C5793" s="7">
        <f t="shared" si="271"/>
        <v>0</v>
      </c>
      <c r="D5793" s="7">
        <f t="shared" si="272"/>
        <v>1</v>
      </c>
      <c r="E5793" s="7">
        <v>821885</v>
      </c>
      <c r="F5793" t="s">
        <v>139</v>
      </c>
      <c r="G5793" t="s">
        <v>143</v>
      </c>
      <c r="H5793" s="7">
        <v>2</v>
      </c>
      <c r="I5793" s="7" t="s">
        <v>148</v>
      </c>
      <c r="J5793" t="s">
        <v>11</v>
      </c>
      <c r="K5793">
        <v>46.9</v>
      </c>
      <c r="L5793">
        <v>1</v>
      </c>
      <c r="M5793">
        <v>167.6</v>
      </c>
      <c r="N5793">
        <v>1.9870000000000001</v>
      </c>
    </row>
    <row r="5794" spans="1:14" x14ac:dyDescent="0.25">
      <c r="A5794" s="7">
        <v>1330163</v>
      </c>
      <c r="B5794" s="7">
        <f t="shared" si="270"/>
        <v>1</v>
      </c>
      <c r="C5794" s="7">
        <f t="shared" si="271"/>
        <v>1</v>
      </c>
      <c r="D5794" s="7">
        <f t="shared" si="272"/>
        <v>2</v>
      </c>
      <c r="E5794" s="7">
        <v>821885</v>
      </c>
      <c r="F5794" t="s">
        <v>139</v>
      </c>
      <c r="G5794" t="s">
        <v>143</v>
      </c>
      <c r="H5794" s="7">
        <v>2</v>
      </c>
      <c r="I5794" s="7" t="s">
        <v>148</v>
      </c>
      <c r="J5794" t="s">
        <v>11</v>
      </c>
      <c r="K5794">
        <v>46.9</v>
      </c>
      <c r="L5794">
        <v>1</v>
      </c>
      <c r="M5794">
        <v>167.6</v>
      </c>
      <c r="N5794">
        <v>1.9870000000000001</v>
      </c>
    </row>
    <row r="5795" spans="1:14" x14ac:dyDescent="0.25">
      <c r="A5795" s="7">
        <v>1330163</v>
      </c>
      <c r="B5795" s="7">
        <f t="shared" si="270"/>
        <v>1</v>
      </c>
      <c r="C5795" s="7">
        <f t="shared" si="271"/>
        <v>1</v>
      </c>
      <c r="D5795" s="7">
        <f t="shared" si="272"/>
        <v>2</v>
      </c>
      <c r="E5795" s="7">
        <v>821885</v>
      </c>
      <c r="F5795" t="s">
        <v>139</v>
      </c>
      <c r="G5795" t="s">
        <v>143</v>
      </c>
      <c r="H5795" s="7">
        <v>2</v>
      </c>
      <c r="I5795" s="7" t="s">
        <v>148</v>
      </c>
      <c r="J5795" t="s">
        <v>11</v>
      </c>
      <c r="K5795">
        <v>46.9</v>
      </c>
      <c r="L5795">
        <v>1</v>
      </c>
      <c r="M5795">
        <v>167.6</v>
      </c>
      <c r="N5795">
        <v>1.9870000000000001</v>
      </c>
    </row>
    <row r="5796" spans="1:14" x14ac:dyDescent="0.25">
      <c r="A5796" s="7">
        <v>1330163</v>
      </c>
      <c r="B5796" s="7">
        <f t="shared" si="270"/>
        <v>0</v>
      </c>
      <c r="C5796" s="7">
        <f t="shared" si="271"/>
        <v>1</v>
      </c>
      <c r="D5796" s="7">
        <f t="shared" si="272"/>
        <v>1</v>
      </c>
      <c r="E5796" s="7">
        <v>821885</v>
      </c>
      <c r="F5796" t="s">
        <v>139</v>
      </c>
      <c r="G5796" t="s">
        <v>143</v>
      </c>
      <c r="H5796" s="7">
        <v>2</v>
      </c>
      <c r="I5796" s="7" t="s">
        <v>148</v>
      </c>
      <c r="J5796" t="s">
        <v>11</v>
      </c>
      <c r="K5796">
        <v>46.9</v>
      </c>
      <c r="L5796">
        <v>1</v>
      </c>
      <c r="M5796">
        <v>167.6</v>
      </c>
      <c r="N5796">
        <v>1.9870000000000001</v>
      </c>
    </row>
    <row r="5797" spans="1:14" x14ac:dyDescent="0.25">
      <c r="A5797" s="7">
        <v>1330979</v>
      </c>
      <c r="B5797" s="7">
        <f t="shared" si="270"/>
        <v>0</v>
      </c>
      <c r="C5797" s="7">
        <f t="shared" si="271"/>
        <v>0</v>
      </c>
      <c r="D5797" s="7">
        <f t="shared" si="272"/>
        <v>0</v>
      </c>
      <c r="E5797" s="7">
        <v>431487</v>
      </c>
      <c r="F5797" t="s">
        <v>50</v>
      </c>
      <c r="G5797" t="s">
        <v>88</v>
      </c>
      <c r="H5797" s="7" t="s">
        <v>112</v>
      </c>
      <c r="I5797" s="7" t="s">
        <v>148</v>
      </c>
      <c r="J5797" t="s">
        <v>18</v>
      </c>
      <c r="K5797">
        <v>18.3</v>
      </c>
      <c r="L5797">
        <v>1</v>
      </c>
      <c r="M5797">
        <v>92</v>
      </c>
      <c r="N5797">
        <v>2.76</v>
      </c>
    </row>
    <row r="5798" spans="1:14" x14ac:dyDescent="0.25">
      <c r="A5798" s="7">
        <v>1331320</v>
      </c>
      <c r="B5798" s="7">
        <f t="shared" si="270"/>
        <v>0</v>
      </c>
      <c r="C5798" s="7">
        <f t="shared" si="271"/>
        <v>0</v>
      </c>
      <c r="D5798" s="7">
        <f t="shared" si="272"/>
        <v>0</v>
      </c>
      <c r="E5798" s="7">
        <v>501291</v>
      </c>
      <c r="F5798" t="s">
        <v>50</v>
      </c>
      <c r="G5798" t="s">
        <v>133</v>
      </c>
      <c r="H5798" s="7">
        <v>10</v>
      </c>
      <c r="I5798" s="7" t="s">
        <v>148</v>
      </c>
      <c r="J5798" t="s">
        <v>18</v>
      </c>
      <c r="K5798">
        <v>26.2</v>
      </c>
      <c r="L5798">
        <v>5</v>
      </c>
      <c r="M5798">
        <v>31.3</v>
      </c>
      <c r="N5798">
        <v>2.76</v>
      </c>
    </row>
    <row r="5799" spans="1:14" x14ac:dyDescent="0.25">
      <c r="A5799" s="7">
        <v>1331943</v>
      </c>
      <c r="B5799" s="7">
        <f t="shared" si="270"/>
        <v>0</v>
      </c>
      <c r="C5799" s="7">
        <f t="shared" si="271"/>
        <v>0</v>
      </c>
      <c r="D5799" s="7">
        <f t="shared" si="272"/>
        <v>0</v>
      </c>
      <c r="E5799" s="7">
        <v>349561</v>
      </c>
      <c r="F5799" t="s">
        <v>50</v>
      </c>
      <c r="G5799" t="s">
        <v>88</v>
      </c>
      <c r="H5799" s="7">
        <v>25</v>
      </c>
      <c r="I5799" s="7" t="s">
        <v>148</v>
      </c>
      <c r="J5799" t="s">
        <v>18</v>
      </c>
      <c r="K5799">
        <v>17.5</v>
      </c>
      <c r="L5799">
        <v>1</v>
      </c>
      <c r="M5799">
        <v>92</v>
      </c>
      <c r="N5799">
        <v>2.76</v>
      </c>
    </row>
    <row r="5800" spans="1:14" x14ac:dyDescent="0.25">
      <c r="A5800" s="7">
        <v>1332231</v>
      </c>
      <c r="B5800" s="7">
        <f t="shared" si="270"/>
        <v>0</v>
      </c>
      <c r="C5800" s="7">
        <f t="shared" si="271"/>
        <v>0</v>
      </c>
      <c r="D5800" s="7">
        <f t="shared" si="272"/>
        <v>0</v>
      </c>
      <c r="E5800" s="7">
        <v>349548</v>
      </c>
      <c r="F5800" t="s">
        <v>50</v>
      </c>
      <c r="G5800" t="s">
        <v>86</v>
      </c>
      <c r="H5800" s="7">
        <v>12</v>
      </c>
      <c r="I5800" s="7" t="s">
        <v>148</v>
      </c>
      <c r="J5800" t="s">
        <v>18</v>
      </c>
      <c r="K5800">
        <v>35.6</v>
      </c>
      <c r="L5800">
        <v>1</v>
      </c>
      <c r="M5800">
        <v>92</v>
      </c>
      <c r="N5800">
        <v>2.76</v>
      </c>
    </row>
    <row r="5801" spans="1:14" x14ac:dyDescent="0.25">
      <c r="A5801" s="7">
        <v>1332243</v>
      </c>
      <c r="B5801" s="7">
        <f t="shared" si="270"/>
        <v>0</v>
      </c>
      <c r="C5801" s="7">
        <f t="shared" si="271"/>
        <v>0</v>
      </c>
      <c r="D5801" s="7">
        <f t="shared" si="272"/>
        <v>0</v>
      </c>
      <c r="E5801" s="7">
        <v>533799</v>
      </c>
      <c r="F5801" t="s">
        <v>50</v>
      </c>
      <c r="G5801" t="s">
        <v>120</v>
      </c>
      <c r="H5801" s="7">
        <v>6</v>
      </c>
      <c r="I5801" s="7" t="s">
        <v>148</v>
      </c>
      <c r="J5801" t="s">
        <v>18</v>
      </c>
      <c r="K5801">
        <v>18.5</v>
      </c>
      <c r="L5801">
        <v>2</v>
      </c>
      <c r="M5801">
        <v>57</v>
      </c>
      <c r="N5801">
        <v>2.76</v>
      </c>
    </row>
    <row r="5802" spans="1:14" x14ac:dyDescent="0.25">
      <c r="A5802" s="7">
        <v>1332263</v>
      </c>
      <c r="B5802" s="7">
        <f t="shared" si="270"/>
        <v>0</v>
      </c>
      <c r="C5802" s="7">
        <f t="shared" si="271"/>
        <v>0</v>
      </c>
      <c r="D5802" s="7">
        <f t="shared" si="272"/>
        <v>0</v>
      </c>
      <c r="E5802" s="7">
        <v>823191</v>
      </c>
      <c r="F5802" t="s">
        <v>50</v>
      </c>
      <c r="G5802" t="s">
        <v>144</v>
      </c>
      <c r="H5802" s="7">
        <v>19</v>
      </c>
      <c r="I5802" s="7" t="s">
        <v>148</v>
      </c>
      <c r="J5802" t="s">
        <v>11</v>
      </c>
      <c r="K5802">
        <v>35.44</v>
      </c>
      <c r="L5802">
        <v>1</v>
      </c>
      <c r="M5802">
        <v>142</v>
      </c>
      <c r="N5802">
        <v>1.9870000000000001</v>
      </c>
    </row>
    <row r="5803" spans="1:14" x14ac:dyDescent="0.25">
      <c r="A5803" s="7">
        <v>1332369</v>
      </c>
      <c r="B5803" s="7">
        <f t="shared" si="270"/>
        <v>0</v>
      </c>
      <c r="C5803" s="7">
        <f t="shared" si="271"/>
        <v>0</v>
      </c>
      <c r="D5803" s="7">
        <f t="shared" si="272"/>
        <v>0</v>
      </c>
      <c r="E5803" s="7">
        <v>431516</v>
      </c>
      <c r="F5803" t="s">
        <v>50</v>
      </c>
      <c r="G5803" t="s">
        <v>114</v>
      </c>
      <c r="H5803" s="7" t="s">
        <v>115</v>
      </c>
      <c r="I5803" s="7" t="s">
        <v>148</v>
      </c>
      <c r="J5803" t="s">
        <v>18</v>
      </c>
      <c r="K5803">
        <v>15.2</v>
      </c>
      <c r="L5803">
        <v>1</v>
      </c>
      <c r="M5803">
        <v>92</v>
      </c>
      <c r="N5803">
        <v>2.76</v>
      </c>
    </row>
    <row r="5804" spans="1:14" x14ac:dyDescent="0.25">
      <c r="A5804" s="7">
        <v>1332495</v>
      </c>
      <c r="B5804" s="7">
        <f t="shared" si="270"/>
        <v>0</v>
      </c>
      <c r="C5804" s="7">
        <f t="shared" si="271"/>
        <v>0</v>
      </c>
      <c r="D5804" s="7">
        <f t="shared" si="272"/>
        <v>0</v>
      </c>
      <c r="E5804" s="7">
        <v>431517</v>
      </c>
      <c r="F5804" t="s">
        <v>50</v>
      </c>
      <c r="G5804" t="s">
        <v>114</v>
      </c>
      <c r="H5804" s="7">
        <v>5</v>
      </c>
      <c r="I5804" s="7" t="s">
        <v>148</v>
      </c>
      <c r="J5804" t="s">
        <v>18</v>
      </c>
      <c r="K5804">
        <v>17.8</v>
      </c>
      <c r="L5804">
        <v>1</v>
      </c>
      <c r="M5804">
        <v>92</v>
      </c>
      <c r="N5804">
        <v>2.76</v>
      </c>
    </row>
    <row r="5805" spans="1:14" x14ac:dyDescent="0.25">
      <c r="A5805" s="7">
        <v>1332676</v>
      </c>
      <c r="B5805" s="7">
        <f t="shared" si="270"/>
        <v>0</v>
      </c>
      <c r="C5805" s="7">
        <f t="shared" si="271"/>
        <v>0</v>
      </c>
      <c r="D5805" s="7">
        <f t="shared" si="272"/>
        <v>0</v>
      </c>
      <c r="E5805" s="7">
        <v>431276</v>
      </c>
      <c r="F5805" t="s">
        <v>50</v>
      </c>
      <c r="G5805" t="s">
        <v>86</v>
      </c>
      <c r="H5805" s="7">
        <v>10</v>
      </c>
      <c r="I5805" s="7" t="s">
        <v>148</v>
      </c>
      <c r="J5805" t="s">
        <v>18</v>
      </c>
      <c r="K5805">
        <v>36.200000000000003</v>
      </c>
      <c r="L5805">
        <v>1</v>
      </c>
      <c r="M5805">
        <v>92</v>
      </c>
      <c r="N5805">
        <v>2.76</v>
      </c>
    </row>
    <row r="5806" spans="1:14" x14ac:dyDescent="0.25">
      <c r="A5806" s="7">
        <v>1332761</v>
      </c>
      <c r="B5806" s="7">
        <f t="shared" si="270"/>
        <v>0</v>
      </c>
      <c r="C5806" s="7">
        <f t="shared" si="271"/>
        <v>0</v>
      </c>
      <c r="D5806" s="7">
        <f t="shared" si="272"/>
        <v>0</v>
      </c>
      <c r="E5806" s="7">
        <v>58314</v>
      </c>
      <c r="F5806" t="s">
        <v>29</v>
      </c>
      <c r="G5806" t="s">
        <v>42</v>
      </c>
      <c r="H5806" s="7">
        <v>6</v>
      </c>
      <c r="I5806" s="7" t="s">
        <v>148</v>
      </c>
      <c r="J5806" t="s">
        <v>11</v>
      </c>
      <c r="K5806">
        <v>24.5</v>
      </c>
      <c r="L5806">
        <v>1</v>
      </c>
      <c r="M5806">
        <v>142</v>
      </c>
      <c r="N5806">
        <v>1.9870000000000001</v>
      </c>
    </row>
    <row r="5807" spans="1:14" x14ac:dyDescent="0.25">
      <c r="A5807" s="7">
        <v>1332766</v>
      </c>
      <c r="B5807" s="7">
        <f t="shared" si="270"/>
        <v>1</v>
      </c>
      <c r="C5807" s="7">
        <f t="shared" si="271"/>
        <v>0</v>
      </c>
      <c r="D5807" s="7">
        <f t="shared" si="272"/>
        <v>1</v>
      </c>
      <c r="E5807" s="7">
        <v>431534</v>
      </c>
      <c r="F5807" t="s">
        <v>50</v>
      </c>
      <c r="G5807" t="s">
        <v>118</v>
      </c>
      <c r="H5807" s="7">
        <v>13</v>
      </c>
      <c r="I5807" s="7" t="s">
        <v>148</v>
      </c>
      <c r="J5807" t="s">
        <v>18</v>
      </c>
      <c r="K5807">
        <v>45.1</v>
      </c>
      <c r="L5807">
        <v>1</v>
      </c>
      <c r="M5807">
        <v>118.7</v>
      </c>
      <c r="N5807">
        <v>2.76</v>
      </c>
    </row>
    <row r="5808" spans="1:14" x14ac:dyDescent="0.25">
      <c r="A5808" s="7">
        <v>1332766</v>
      </c>
      <c r="B5808" s="7">
        <f t="shared" si="270"/>
        <v>0</v>
      </c>
      <c r="C5808" s="7">
        <f t="shared" si="271"/>
        <v>1</v>
      </c>
      <c r="D5808" s="7">
        <f t="shared" si="272"/>
        <v>1</v>
      </c>
      <c r="E5808" s="7">
        <v>431534</v>
      </c>
      <c r="F5808" t="s">
        <v>50</v>
      </c>
      <c r="G5808" t="s">
        <v>118</v>
      </c>
      <c r="H5808" s="7">
        <v>13</v>
      </c>
      <c r="I5808" s="7" t="s">
        <v>148</v>
      </c>
      <c r="J5808" t="s">
        <v>18</v>
      </c>
      <c r="K5808">
        <v>45.1</v>
      </c>
      <c r="L5808">
        <v>1</v>
      </c>
      <c r="M5808">
        <v>118.7</v>
      </c>
      <c r="N5808">
        <v>2.76</v>
      </c>
    </row>
    <row r="5809" spans="1:14" x14ac:dyDescent="0.25">
      <c r="A5809" s="7">
        <v>1333613</v>
      </c>
      <c r="B5809" s="7">
        <f t="shared" si="270"/>
        <v>0</v>
      </c>
      <c r="C5809" s="7">
        <f t="shared" si="271"/>
        <v>0</v>
      </c>
      <c r="D5809" s="7">
        <f t="shared" si="272"/>
        <v>0</v>
      </c>
      <c r="E5809" s="7">
        <v>349561</v>
      </c>
      <c r="F5809" t="s">
        <v>50</v>
      </c>
      <c r="G5809" t="s">
        <v>88</v>
      </c>
      <c r="H5809" s="7">
        <v>25</v>
      </c>
      <c r="I5809" s="7" t="s">
        <v>148</v>
      </c>
      <c r="J5809" t="s">
        <v>18</v>
      </c>
      <c r="K5809">
        <v>17.899999999999999</v>
      </c>
      <c r="L5809">
        <v>1</v>
      </c>
      <c r="M5809">
        <v>92</v>
      </c>
      <c r="N5809">
        <v>2.76</v>
      </c>
    </row>
    <row r="5810" spans="1:14" x14ac:dyDescent="0.25">
      <c r="A5810" s="7">
        <v>1333756</v>
      </c>
      <c r="B5810" s="7">
        <f t="shared" si="270"/>
        <v>0</v>
      </c>
      <c r="C5810" s="7">
        <f t="shared" si="271"/>
        <v>0</v>
      </c>
      <c r="D5810" s="7">
        <f t="shared" si="272"/>
        <v>0</v>
      </c>
      <c r="E5810" s="7">
        <v>431516</v>
      </c>
      <c r="F5810" t="s">
        <v>50</v>
      </c>
      <c r="G5810" t="s">
        <v>114</v>
      </c>
      <c r="H5810" s="7" t="s">
        <v>115</v>
      </c>
      <c r="I5810" s="7" t="s">
        <v>148</v>
      </c>
      <c r="J5810" t="s">
        <v>18</v>
      </c>
      <c r="K5810">
        <v>10.1</v>
      </c>
      <c r="L5810">
        <v>1</v>
      </c>
      <c r="M5810">
        <v>92</v>
      </c>
      <c r="N5810">
        <v>2.76</v>
      </c>
    </row>
    <row r="5811" spans="1:14" x14ac:dyDescent="0.25">
      <c r="A5811" s="7">
        <v>1333759</v>
      </c>
      <c r="B5811" s="7">
        <f t="shared" si="270"/>
        <v>0</v>
      </c>
      <c r="C5811" s="7">
        <f t="shared" si="271"/>
        <v>0</v>
      </c>
      <c r="D5811" s="7">
        <f t="shared" si="272"/>
        <v>0</v>
      </c>
      <c r="E5811" s="7">
        <v>431516</v>
      </c>
      <c r="F5811" t="s">
        <v>50</v>
      </c>
      <c r="G5811" t="s">
        <v>114</v>
      </c>
      <c r="H5811" s="7" t="s">
        <v>115</v>
      </c>
      <c r="I5811" s="7" t="s">
        <v>148</v>
      </c>
      <c r="J5811" t="s">
        <v>18</v>
      </c>
      <c r="K5811">
        <v>19.899999999999999</v>
      </c>
      <c r="L5811">
        <v>1</v>
      </c>
      <c r="M5811">
        <v>92</v>
      </c>
      <c r="N5811">
        <v>2.76</v>
      </c>
    </row>
    <row r="5812" spans="1:14" x14ac:dyDescent="0.25">
      <c r="A5812" s="7">
        <v>1333767</v>
      </c>
      <c r="B5812" s="7">
        <f t="shared" si="270"/>
        <v>0</v>
      </c>
      <c r="C5812" s="7">
        <f t="shared" si="271"/>
        <v>0</v>
      </c>
      <c r="D5812" s="7">
        <f t="shared" si="272"/>
        <v>0</v>
      </c>
      <c r="E5812" s="7">
        <v>431516</v>
      </c>
      <c r="F5812" t="s">
        <v>50</v>
      </c>
      <c r="G5812" t="s">
        <v>114</v>
      </c>
      <c r="H5812" s="7" t="s">
        <v>115</v>
      </c>
      <c r="I5812" s="7" t="s">
        <v>148</v>
      </c>
      <c r="J5812" t="s">
        <v>18</v>
      </c>
      <c r="K5812">
        <v>18.5</v>
      </c>
      <c r="L5812">
        <v>1</v>
      </c>
      <c r="M5812">
        <v>92</v>
      </c>
      <c r="N5812">
        <v>2.76</v>
      </c>
    </row>
    <row r="5813" spans="1:14" x14ac:dyDescent="0.25">
      <c r="A5813" s="7">
        <v>1333977</v>
      </c>
      <c r="B5813" s="7">
        <f t="shared" si="270"/>
        <v>0</v>
      </c>
      <c r="C5813" s="7">
        <f t="shared" si="271"/>
        <v>0</v>
      </c>
      <c r="D5813" s="7">
        <f t="shared" si="272"/>
        <v>0</v>
      </c>
      <c r="E5813" s="7">
        <v>58194</v>
      </c>
      <c r="F5813" t="s">
        <v>29</v>
      </c>
      <c r="G5813" t="s">
        <v>31</v>
      </c>
      <c r="H5813" s="7">
        <v>93</v>
      </c>
      <c r="I5813" s="7" t="s">
        <v>148</v>
      </c>
      <c r="J5813" t="s">
        <v>18</v>
      </c>
      <c r="K5813">
        <v>46.5</v>
      </c>
      <c r="L5813">
        <v>1</v>
      </c>
      <c r="M5813">
        <v>92</v>
      </c>
      <c r="N5813">
        <v>2.76</v>
      </c>
    </row>
    <row r="5814" spans="1:14" x14ac:dyDescent="0.25">
      <c r="A5814" s="7">
        <v>1334057</v>
      </c>
      <c r="B5814" s="7">
        <f t="shared" si="270"/>
        <v>0</v>
      </c>
      <c r="C5814" s="7">
        <f t="shared" si="271"/>
        <v>0</v>
      </c>
      <c r="D5814" s="7">
        <f t="shared" si="272"/>
        <v>0</v>
      </c>
      <c r="E5814" s="7">
        <v>533799</v>
      </c>
      <c r="F5814" t="s">
        <v>50</v>
      </c>
      <c r="G5814" t="s">
        <v>120</v>
      </c>
      <c r="H5814" s="7">
        <v>6</v>
      </c>
      <c r="I5814" s="7" t="s">
        <v>148</v>
      </c>
      <c r="J5814" t="s">
        <v>18</v>
      </c>
      <c r="K5814">
        <v>18.399999999999999</v>
      </c>
      <c r="L5814">
        <v>1</v>
      </c>
      <c r="M5814">
        <v>92</v>
      </c>
      <c r="N5814">
        <v>2.76</v>
      </c>
    </row>
    <row r="5815" spans="1:14" x14ac:dyDescent="0.25">
      <c r="A5815" s="7">
        <v>1334123</v>
      </c>
      <c r="B5815" s="7">
        <f t="shared" si="270"/>
        <v>0</v>
      </c>
      <c r="C5815" s="7">
        <f t="shared" si="271"/>
        <v>0</v>
      </c>
      <c r="D5815" s="7">
        <f t="shared" si="272"/>
        <v>0</v>
      </c>
      <c r="E5815" s="7">
        <v>533799</v>
      </c>
      <c r="F5815" t="s">
        <v>50</v>
      </c>
      <c r="G5815" t="s">
        <v>120</v>
      </c>
      <c r="H5815" s="7">
        <v>6</v>
      </c>
      <c r="I5815" s="7" t="s">
        <v>148</v>
      </c>
      <c r="J5815" t="s">
        <v>18</v>
      </c>
      <c r="K5815">
        <v>16.100000000000001</v>
      </c>
      <c r="L5815">
        <v>1</v>
      </c>
      <c r="M5815">
        <v>92</v>
      </c>
      <c r="N5815">
        <v>2.76</v>
      </c>
    </row>
    <row r="5816" spans="1:14" x14ac:dyDescent="0.25">
      <c r="A5816" s="7">
        <v>1334270</v>
      </c>
      <c r="B5816" s="7">
        <f t="shared" si="270"/>
        <v>0</v>
      </c>
      <c r="C5816" s="7">
        <f t="shared" si="271"/>
        <v>0</v>
      </c>
      <c r="D5816" s="7">
        <f t="shared" si="272"/>
        <v>0</v>
      </c>
      <c r="E5816" s="7">
        <v>533799</v>
      </c>
      <c r="F5816" t="s">
        <v>50</v>
      </c>
      <c r="G5816" t="s">
        <v>120</v>
      </c>
      <c r="H5816" s="7">
        <v>6</v>
      </c>
      <c r="I5816" s="7" t="s">
        <v>148</v>
      </c>
      <c r="J5816" t="s">
        <v>18</v>
      </c>
      <c r="K5816">
        <v>17.899999999999999</v>
      </c>
      <c r="L5816">
        <v>1</v>
      </c>
      <c r="M5816">
        <v>92</v>
      </c>
      <c r="N5816">
        <v>2.76</v>
      </c>
    </row>
    <row r="5817" spans="1:14" x14ac:dyDescent="0.25">
      <c r="A5817" s="7">
        <v>1334329</v>
      </c>
      <c r="B5817" s="7">
        <f t="shared" si="270"/>
        <v>0</v>
      </c>
      <c r="C5817" s="7">
        <f t="shared" si="271"/>
        <v>0</v>
      </c>
      <c r="D5817" s="7">
        <f t="shared" si="272"/>
        <v>0</v>
      </c>
      <c r="E5817" s="7">
        <v>431516</v>
      </c>
      <c r="F5817" t="s">
        <v>50</v>
      </c>
      <c r="G5817" t="s">
        <v>114</v>
      </c>
      <c r="H5817" s="7" t="s">
        <v>115</v>
      </c>
      <c r="I5817" s="7" t="s">
        <v>148</v>
      </c>
      <c r="J5817" t="s">
        <v>18</v>
      </c>
      <c r="K5817">
        <v>23.6</v>
      </c>
      <c r="L5817">
        <v>1</v>
      </c>
      <c r="M5817">
        <v>92</v>
      </c>
      <c r="N5817">
        <v>2.76</v>
      </c>
    </row>
    <row r="5818" spans="1:14" x14ac:dyDescent="0.25">
      <c r="A5818" s="7">
        <v>1334574</v>
      </c>
      <c r="B5818" s="7">
        <f t="shared" si="270"/>
        <v>0</v>
      </c>
      <c r="C5818" s="7">
        <f t="shared" si="271"/>
        <v>0</v>
      </c>
      <c r="D5818" s="7">
        <f t="shared" si="272"/>
        <v>0</v>
      </c>
      <c r="E5818" s="7">
        <v>431516</v>
      </c>
      <c r="F5818" t="s">
        <v>50</v>
      </c>
      <c r="G5818" t="s">
        <v>114</v>
      </c>
      <c r="H5818" s="7" t="s">
        <v>115</v>
      </c>
      <c r="I5818" s="7" t="s">
        <v>148</v>
      </c>
      <c r="J5818" t="s">
        <v>18</v>
      </c>
      <c r="K5818">
        <v>7.9</v>
      </c>
      <c r="L5818">
        <v>1</v>
      </c>
      <c r="M5818">
        <v>92</v>
      </c>
      <c r="N5818">
        <v>2.76</v>
      </c>
    </row>
    <row r="5819" spans="1:14" x14ac:dyDescent="0.25">
      <c r="A5819" s="7">
        <v>1334598</v>
      </c>
      <c r="B5819" s="7">
        <f t="shared" si="270"/>
        <v>0</v>
      </c>
      <c r="C5819" s="7">
        <f t="shared" si="271"/>
        <v>0</v>
      </c>
      <c r="D5819" s="7">
        <f t="shared" si="272"/>
        <v>0</v>
      </c>
      <c r="E5819" s="7">
        <v>431517</v>
      </c>
      <c r="F5819" t="s">
        <v>50</v>
      </c>
      <c r="G5819" t="s">
        <v>114</v>
      </c>
      <c r="H5819" s="7">
        <v>5</v>
      </c>
      <c r="I5819" s="7" t="s">
        <v>148</v>
      </c>
      <c r="J5819" t="s">
        <v>18</v>
      </c>
      <c r="K5819">
        <v>17.100000000000001</v>
      </c>
      <c r="L5819">
        <v>1</v>
      </c>
      <c r="M5819">
        <v>92</v>
      </c>
      <c r="N5819">
        <v>2.76</v>
      </c>
    </row>
    <row r="5820" spans="1:14" x14ac:dyDescent="0.25">
      <c r="A5820" s="7">
        <v>1334799</v>
      </c>
      <c r="B5820" s="7">
        <f t="shared" si="270"/>
        <v>1</v>
      </c>
      <c r="C5820" s="7">
        <f t="shared" si="271"/>
        <v>0</v>
      </c>
      <c r="D5820" s="7">
        <f t="shared" si="272"/>
        <v>1</v>
      </c>
      <c r="E5820" s="7">
        <v>197249</v>
      </c>
      <c r="F5820" t="s">
        <v>60</v>
      </c>
      <c r="G5820" t="s">
        <v>66</v>
      </c>
      <c r="H5820" s="7">
        <v>10</v>
      </c>
      <c r="I5820" s="7" t="s">
        <v>148</v>
      </c>
      <c r="J5820" t="s">
        <v>11</v>
      </c>
      <c r="K5820">
        <v>31.3</v>
      </c>
      <c r="L5820">
        <v>2</v>
      </c>
      <c r="M5820">
        <v>88</v>
      </c>
      <c r="N5820">
        <v>1.9870000000000001</v>
      </c>
    </row>
    <row r="5821" spans="1:14" x14ac:dyDescent="0.25">
      <c r="A5821" s="7">
        <v>1334799</v>
      </c>
      <c r="B5821" s="7">
        <f t="shared" si="270"/>
        <v>0</v>
      </c>
      <c r="C5821" s="7">
        <f t="shared" si="271"/>
        <v>1</v>
      </c>
      <c r="D5821" s="7">
        <f t="shared" si="272"/>
        <v>1</v>
      </c>
      <c r="E5821" s="7">
        <v>197249</v>
      </c>
      <c r="F5821" t="s">
        <v>60</v>
      </c>
      <c r="G5821" t="s">
        <v>66</v>
      </c>
      <c r="H5821" s="7">
        <v>10</v>
      </c>
      <c r="I5821" s="7" t="s">
        <v>148</v>
      </c>
      <c r="J5821" t="s">
        <v>11</v>
      </c>
      <c r="K5821">
        <v>31.3</v>
      </c>
      <c r="L5821">
        <v>2</v>
      </c>
      <c r="M5821">
        <v>88</v>
      </c>
      <c r="N5821">
        <v>1.9870000000000001</v>
      </c>
    </row>
    <row r="5822" spans="1:14" x14ac:dyDescent="0.25">
      <c r="A5822" s="7">
        <v>1334800</v>
      </c>
      <c r="B5822" s="7">
        <f t="shared" si="270"/>
        <v>0</v>
      </c>
      <c r="C5822" s="7">
        <f t="shared" si="271"/>
        <v>0</v>
      </c>
      <c r="D5822" s="7">
        <f t="shared" si="272"/>
        <v>0</v>
      </c>
      <c r="E5822" s="7">
        <v>56764</v>
      </c>
      <c r="F5822" t="s">
        <v>15</v>
      </c>
      <c r="G5822" t="s">
        <v>16</v>
      </c>
      <c r="H5822" s="7" t="s">
        <v>19</v>
      </c>
      <c r="I5822" s="7" t="s">
        <v>148</v>
      </c>
      <c r="J5822" t="s">
        <v>18</v>
      </c>
      <c r="K5822">
        <v>31.6</v>
      </c>
      <c r="L5822">
        <v>1</v>
      </c>
      <c r="M5822">
        <v>92</v>
      </c>
      <c r="N5822">
        <v>2.76</v>
      </c>
    </row>
    <row r="5823" spans="1:14" x14ac:dyDescent="0.25">
      <c r="A5823" s="7">
        <v>1335007</v>
      </c>
      <c r="B5823" s="7">
        <f t="shared" si="270"/>
        <v>0</v>
      </c>
      <c r="C5823" s="7">
        <f t="shared" si="271"/>
        <v>0</v>
      </c>
      <c r="D5823" s="7">
        <f t="shared" si="272"/>
        <v>0</v>
      </c>
      <c r="E5823" s="7">
        <v>447473</v>
      </c>
      <c r="F5823" t="s">
        <v>50</v>
      </c>
      <c r="G5823" t="s">
        <v>106</v>
      </c>
      <c r="H5823" s="7">
        <v>22</v>
      </c>
      <c r="I5823" s="7" t="s">
        <v>148</v>
      </c>
      <c r="J5823" t="s">
        <v>18</v>
      </c>
      <c r="K5823">
        <v>40.1</v>
      </c>
      <c r="L5823">
        <v>1</v>
      </c>
      <c r="M5823">
        <v>118.7</v>
      </c>
      <c r="N5823">
        <v>2.76</v>
      </c>
    </row>
    <row r="5824" spans="1:14" x14ac:dyDescent="0.25">
      <c r="A5824" s="7">
        <v>1335135</v>
      </c>
      <c r="B5824" s="7">
        <f t="shared" si="270"/>
        <v>0</v>
      </c>
      <c r="C5824" s="7">
        <f t="shared" si="271"/>
        <v>0</v>
      </c>
      <c r="D5824" s="7">
        <f t="shared" si="272"/>
        <v>0</v>
      </c>
      <c r="E5824" s="7">
        <v>533799</v>
      </c>
      <c r="F5824" t="s">
        <v>50</v>
      </c>
      <c r="G5824" t="s">
        <v>120</v>
      </c>
      <c r="H5824" s="7">
        <v>6</v>
      </c>
      <c r="I5824" s="7" t="s">
        <v>148</v>
      </c>
      <c r="J5824" t="s">
        <v>18</v>
      </c>
      <c r="K5824">
        <v>42.8</v>
      </c>
      <c r="L5824">
        <v>1</v>
      </c>
      <c r="M5824">
        <v>118.7</v>
      </c>
      <c r="N5824">
        <v>2.76</v>
      </c>
    </row>
    <row r="5825" spans="1:14" x14ac:dyDescent="0.25">
      <c r="A5825" s="7">
        <v>1335263</v>
      </c>
      <c r="B5825" s="7">
        <f t="shared" si="270"/>
        <v>0</v>
      </c>
      <c r="C5825" s="7">
        <f t="shared" si="271"/>
        <v>0</v>
      </c>
      <c r="D5825" s="7">
        <f t="shared" si="272"/>
        <v>0</v>
      </c>
      <c r="E5825" s="7">
        <v>1592</v>
      </c>
      <c r="F5825" t="s">
        <v>9</v>
      </c>
      <c r="G5825" t="s">
        <v>10</v>
      </c>
      <c r="H5825" s="7">
        <v>8</v>
      </c>
      <c r="I5825" s="7" t="s">
        <v>148</v>
      </c>
      <c r="J5825" t="s">
        <v>11</v>
      </c>
      <c r="K5825">
        <v>54.4</v>
      </c>
      <c r="L5825">
        <v>1</v>
      </c>
      <c r="M5825">
        <v>167.6</v>
      </c>
      <c r="N5825">
        <v>1.9870000000000001</v>
      </c>
    </row>
    <row r="5826" spans="1:14" x14ac:dyDescent="0.25">
      <c r="A5826" s="7">
        <v>1335268</v>
      </c>
      <c r="B5826" s="7">
        <f t="shared" si="270"/>
        <v>0</v>
      </c>
      <c r="C5826" s="7">
        <f t="shared" si="271"/>
        <v>0</v>
      </c>
      <c r="D5826" s="7">
        <f t="shared" si="272"/>
        <v>0</v>
      </c>
      <c r="E5826" s="7">
        <v>1603</v>
      </c>
      <c r="F5826" t="s">
        <v>9</v>
      </c>
      <c r="G5826" t="s">
        <v>13</v>
      </c>
      <c r="H5826" s="7">
        <v>5</v>
      </c>
      <c r="I5826" s="7" t="s">
        <v>148</v>
      </c>
      <c r="J5826" t="s">
        <v>11</v>
      </c>
      <c r="K5826">
        <v>45.9</v>
      </c>
      <c r="L5826">
        <v>1</v>
      </c>
      <c r="M5826">
        <v>167.6</v>
      </c>
      <c r="N5826">
        <v>1.9870000000000001</v>
      </c>
    </row>
    <row r="5827" spans="1:14" x14ac:dyDescent="0.25">
      <c r="A5827" s="7">
        <v>1335370</v>
      </c>
      <c r="B5827" s="7">
        <f t="shared" ref="B5827:B5860" si="273">IF(A5827=A5828,1,0)</f>
        <v>0</v>
      </c>
      <c r="C5827" s="7">
        <f t="shared" ref="C5827:C5860" si="274">IF(A5827=A5826,1,0)</f>
        <v>0</v>
      </c>
      <c r="D5827" s="7">
        <f t="shared" ref="D5827:D5860" si="275">B5827+C5827</f>
        <v>0</v>
      </c>
      <c r="E5827" s="7">
        <v>447472</v>
      </c>
      <c r="F5827" t="s">
        <v>50</v>
      </c>
      <c r="G5827" t="s">
        <v>106</v>
      </c>
      <c r="H5827" s="7">
        <v>20</v>
      </c>
      <c r="I5827" s="7" t="s">
        <v>148</v>
      </c>
      <c r="J5827" t="s">
        <v>18</v>
      </c>
      <c r="K5827">
        <v>23.2</v>
      </c>
      <c r="L5827">
        <v>1</v>
      </c>
      <c r="M5827">
        <v>92</v>
      </c>
      <c r="N5827">
        <v>2.76</v>
      </c>
    </row>
    <row r="5828" spans="1:14" x14ac:dyDescent="0.25">
      <c r="A5828" s="7">
        <v>1335519</v>
      </c>
      <c r="B5828" s="7">
        <f t="shared" si="273"/>
        <v>0</v>
      </c>
      <c r="C5828" s="7">
        <f t="shared" si="274"/>
        <v>0</v>
      </c>
      <c r="D5828" s="7">
        <f t="shared" si="275"/>
        <v>0</v>
      </c>
      <c r="E5828" s="7">
        <v>1605</v>
      </c>
      <c r="F5828" t="s">
        <v>9</v>
      </c>
      <c r="G5828" t="s">
        <v>13</v>
      </c>
      <c r="H5828" s="7">
        <v>3</v>
      </c>
      <c r="I5828" s="7" t="s">
        <v>148</v>
      </c>
      <c r="J5828" t="s">
        <v>11</v>
      </c>
      <c r="K5828">
        <v>45.5</v>
      </c>
      <c r="L5828">
        <v>1</v>
      </c>
      <c r="M5828">
        <v>167.6</v>
      </c>
      <c r="N5828">
        <v>1.9870000000000001</v>
      </c>
    </row>
    <row r="5829" spans="1:14" x14ac:dyDescent="0.25">
      <c r="A5829" s="7">
        <v>1335715</v>
      </c>
      <c r="B5829" s="7">
        <f t="shared" si="273"/>
        <v>0</v>
      </c>
      <c r="C5829" s="7">
        <f t="shared" si="274"/>
        <v>0</v>
      </c>
      <c r="D5829" s="7">
        <f t="shared" si="275"/>
        <v>0</v>
      </c>
      <c r="E5829" s="7">
        <v>648495</v>
      </c>
      <c r="F5829" t="s">
        <v>139</v>
      </c>
      <c r="G5829" t="s">
        <v>140</v>
      </c>
      <c r="H5829" s="7" t="s">
        <v>141</v>
      </c>
      <c r="I5829" s="7" t="s">
        <v>148</v>
      </c>
      <c r="J5829" t="s">
        <v>11</v>
      </c>
      <c r="K5829">
        <v>17.399999999999999</v>
      </c>
      <c r="L5829">
        <v>1</v>
      </c>
      <c r="M5829">
        <v>142</v>
      </c>
      <c r="N5829">
        <v>1.9870000000000001</v>
      </c>
    </row>
    <row r="5830" spans="1:14" x14ac:dyDescent="0.25">
      <c r="A5830" s="7">
        <v>1335795</v>
      </c>
      <c r="B5830" s="7">
        <f t="shared" si="273"/>
        <v>0</v>
      </c>
      <c r="C5830" s="7">
        <f t="shared" si="274"/>
        <v>0</v>
      </c>
      <c r="D5830" s="7">
        <f t="shared" si="275"/>
        <v>0</v>
      </c>
      <c r="E5830" s="7">
        <v>431380</v>
      </c>
      <c r="F5830" t="s">
        <v>50</v>
      </c>
      <c r="G5830" t="s">
        <v>102</v>
      </c>
      <c r="H5830" s="7">
        <v>51</v>
      </c>
      <c r="I5830" s="7" t="s">
        <v>148</v>
      </c>
      <c r="J5830" t="s">
        <v>18</v>
      </c>
      <c r="K5830">
        <v>27.5</v>
      </c>
      <c r="L5830">
        <v>1</v>
      </c>
      <c r="M5830">
        <v>92</v>
      </c>
      <c r="N5830">
        <v>2.76</v>
      </c>
    </row>
    <row r="5831" spans="1:14" x14ac:dyDescent="0.25">
      <c r="A5831" s="7">
        <v>1335890</v>
      </c>
      <c r="B5831" s="7">
        <f t="shared" si="273"/>
        <v>0</v>
      </c>
      <c r="C5831" s="7">
        <f t="shared" si="274"/>
        <v>0</v>
      </c>
      <c r="D5831" s="7">
        <f t="shared" si="275"/>
        <v>0</v>
      </c>
      <c r="E5831" s="7">
        <v>349385</v>
      </c>
      <c r="F5831" t="s">
        <v>50</v>
      </c>
      <c r="G5831" t="s">
        <v>85</v>
      </c>
      <c r="H5831" s="7">
        <v>32</v>
      </c>
      <c r="I5831" s="7" t="s">
        <v>148</v>
      </c>
      <c r="J5831" t="s">
        <v>18</v>
      </c>
      <c r="K5831">
        <v>19.3</v>
      </c>
      <c r="L5831">
        <v>1</v>
      </c>
      <c r="M5831">
        <v>92</v>
      </c>
      <c r="N5831">
        <v>2.76</v>
      </c>
    </row>
    <row r="5832" spans="1:14" x14ac:dyDescent="0.25">
      <c r="A5832" s="7">
        <v>1335904</v>
      </c>
      <c r="B5832" s="7">
        <f t="shared" si="273"/>
        <v>0</v>
      </c>
      <c r="C5832" s="7">
        <f t="shared" si="274"/>
        <v>0</v>
      </c>
      <c r="D5832" s="7">
        <f t="shared" si="275"/>
        <v>0</v>
      </c>
      <c r="E5832" s="7">
        <v>533799</v>
      </c>
      <c r="F5832" t="s">
        <v>50</v>
      </c>
      <c r="G5832" t="s">
        <v>120</v>
      </c>
      <c r="H5832" s="7">
        <v>6</v>
      </c>
      <c r="I5832" s="7" t="s">
        <v>148</v>
      </c>
      <c r="J5832" t="s">
        <v>18</v>
      </c>
      <c r="K5832">
        <v>24.8</v>
      </c>
      <c r="L5832">
        <v>1</v>
      </c>
      <c r="M5832">
        <v>92</v>
      </c>
      <c r="N5832">
        <v>2.76</v>
      </c>
    </row>
    <row r="5833" spans="1:14" x14ac:dyDescent="0.25">
      <c r="A5833" s="7">
        <v>1335972</v>
      </c>
      <c r="B5833" s="7">
        <f t="shared" si="273"/>
        <v>0</v>
      </c>
      <c r="C5833" s="7">
        <f t="shared" si="274"/>
        <v>0</v>
      </c>
      <c r="D5833" s="7">
        <f t="shared" si="275"/>
        <v>0</v>
      </c>
      <c r="E5833" s="7">
        <v>501291</v>
      </c>
      <c r="F5833" t="s">
        <v>50</v>
      </c>
      <c r="G5833" t="s">
        <v>133</v>
      </c>
      <c r="H5833" s="7">
        <v>10</v>
      </c>
      <c r="I5833" s="7" t="s">
        <v>148</v>
      </c>
      <c r="J5833" t="s">
        <v>18</v>
      </c>
      <c r="K5833">
        <v>19.399999999999999</v>
      </c>
      <c r="L5833">
        <v>1</v>
      </c>
      <c r="M5833">
        <v>92</v>
      </c>
      <c r="N5833">
        <v>2.76</v>
      </c>
    </row>
    <row r="5834" spans="1:14" x14ac:dyDescent="0.25">
      <c r="A5834" s="7">
        <v>1336207</v>
      </c>
      <c r="B5834" s="7">
        <f t="shared" si="273"/>
        <v>0</v>
      </c>
      <c r="C5834" s="7">
        <f t="shared" si="274"/>
        <v>0</v>
      </c>
      <c r="D5834" s="7">
        <f t="shared" si="275"/>
        <v>0</v>
      </c>
      <c r="E5834" s="7">
        <v>349561</v>
      </c>
      <c r="F5834" t="s">
        <v>50</v>
      </c>
      <c r="G5834" t="s">
        <v>88</v>
      </c>
      <c r="H5834" s="7">
        <v>25</v>
      </c>
      <c r="I5834" s="7" t="s">
        <v>148</v>
      </c>
      <c r="J5834" t="s">
        <v>18</v>
      </c>
      <c r="K5834">
        <v>17.399999999999999</v>
      </c>
      <c r="L5834">
        <v>1</v>
      </c>
      <c r="M5834">
        <v>92</v>
      </c>
      <c r="N5834">
        <v>2.76</v>
      </c>
    </row>
    <row r="5835" spans="1:14" x14ac:dyDescent="0.25">
      <c r="A5835" s="7">
        <v>1336218</v>
      </c>
      <c r="B5835" s="7">
        <f t="shared" si="273"/>
        <v>1</v>
      </c>
      <c r="C5835" s="7">
        <f t="shared" si="274"/>
        <v>0</v>
      </c>
      <c r="D5835" s="7">
        <f t="shared" si="275"/>
        <v>1</v>
      </c>
      <c r="E5835" s="7">
        <v>62292</v>
      </c>
      <c r="F5835" t="s">
        <v>54</v>
      </c>
      <c r="G5835" t="s">
        <v>55</v>
      </c>
      <c r="H5835" s="7">
        <v>11</v>
      </c>
      <c r="I5835" s="7" t="s">
        <v>148</v>
      </c>
      <c r="J5835" t="s">
        <v>18</v>
      </c>
      <c r="K5835">
        <v>89.9</v>
      </c>
      <c r="L5835">
        <v>1</v>
      </c>
      <c r="M5835">
        <v>134.30000000000001</v>
      </c>
      <c r="N5835">
        <v>2.76</v>
      </c>
    </row>
    <row r="5836" spans="1:14" x14ac:dyDescent="0.25">
      <c r="A5836" s="7">
        <v>1336218</v>
      </c>
      <c r="B5836" s="7">
        <f t="shared" si="273"/>
        <v>0</v>
      </c>
      <c r="C5836" s="7">
        <f t="shared" si="274"/>
        <v>1</v>
      </c>
      <c r="D5836" s="7">
        <f t="shared" si="275"/>
        <v>1</v>
      </c>
      <c r="E5836" s="7">
        <v>62292</v>
      </c>
      <c r="F5836" t="s">
        <v>54</v>
      </c>
      <c r="G5836" t="s">
        <v>55</v>
      </c>
      <c r="H5836" s="7">
        <v>11</v>
      </c>
      <c r="I5836" s="7" t="s">
        <v>148</v>
      </c>
      <c r="J5836" t="s">
        <v>18</v>
      </c>
      <c r="K5836">
        <v>89.9</v>
      </c>
      <c r="L5836">
        <v>1</v>
      </c>
      <c r="M5836">
        <v>134.30000000000001</v>
      </c>
      <c r="N5836">
        <v>2.76</v>
      </c>
    </row>
    <row r="5837" spans="1:14" x14ac:dyDescent="0.25">
      <c r="A5837" s="7">
        <v>1336403</v>
      </c>
      <c r="B5837" s="7">
        <f t="shared" si="273"/>
        <v>0</v>
      </c>
      <c r="C5837" s="7">
        <f t="shared" si="274"/>
        <v>0</v>
      </c>
      <c r="D5837" s="7">
        <f t="shared" si="275"/>
        <v>0</v>
      </c>
      <c r="E5837" s="7">
        <v>425328</v>
      </c>
      <c r="F5837" t="s">
        <v>50</v>
      </c>
      <c r="G5837" t="s">
        <v>16</v>
      </c>
      <c r="H5837" s="7">
        <v>5</v>
      </c>
      <c r="I5837" s="7" t="s">
        <v>148</v>
      </c>
      <c r="J5837" t="s">
        <v>11</v>
      </c>
      <c r="K5837">
        <v>26.7</v>
      </c>
      <c r="L5837">
        <v>1</v>
      </c>
      <c r="M5837">
        <v>142</v>
      </c>
      <c r="N5837">
        <v>1.9870000000000001</v>
      </c>
    </row>
    <row r="5838" spans="1:14" x14ac:dyDescent="0.25">
      <c r="A5838" s="7">
        <v>1336443</v>
      </c>
      <c r="B5838" s="7">
        <f t="shared" si="273"/>
        <v>0</v>
      </c>
      <c r="C5838" s="7">
        <f t="shared" si="274"/>
        <v>0</v>
      </c>
      <c r="D5838" s="7">
        <f t="shared" si="275"/>
        <v>0</v>
      </c>
      <c r="E5838" s="7">
        <v>501291</v>
      </c>
      <c r="F5838" t="s">
        <v>50</v>
      </c>
      <c r="G5838" t="s">
        <v>133</v>
      </c>
      <c r="H5838" s="7">
        <v>10</v>
      </c>
      <c r="I5838" s="7" t="s">
        <v>148</v>
      </c>
      <c r="J5838" t="s">
        <v>18</v>
      </c>
      <c r="K5838">
        <v>17</v>
      </c>
      <c r="L5838">
        <v>1</v>
      </c>
      <c r="M5838">
        <v>92</v>
      </c>
      <c r="N5838">
        <v>2.76</v>
      </c>
    </row>
    <row r="5839" spans="1:14" x14ac:dyDescent="0.25">
      <c r="A5839" s="7">
        <v>1336487</v>
      </c>
      <c r="B5839" s="7">
        <f t="shared" si="273"/>
        <v>0</v>
      </c>
      <c r="C5839" s="7">
        <f t="shared" si="274"/>
        <v>0</v>
      </c>
      <c r="D5839" s="7">
        <f t="shared" si="275"/>
        <v>0</v>
      </c>
      <c r="E5839" s="7">
        <v>197180</v>
      </c>
      <c r="F5839" t="s">
        <v>60</v>
      </c>
      <c r="G5839" t="s">
        <v>61</v>
      </c>
      <c r="H5839" s="7">
        <v>4</v>
      </c>
      <c r="I5839" s="7" t="s">
        <v>148</v>
      </c>
      <c r="J5839" t="s">
        <v>11</v>
      </c>
      <c r="K5839">
        <v>41.6</v>
      </c>
      <c r="L5839">
        <v>1</v>
      </c>
      <c r="M5839">
        <v>167.6</v>
      </c>
      <c r="N5839">
        <v>1.9870000000000001</v>
      </c>
    </row>
    <row r="5840" spans="1:14" x14ac:dyDescent="0.25">
      <c r="A5840" s="7">
        <v>1336748</v>
      </c>
      <c r="B5840" s="7">
        <f t="shared" si="273"/>
        <v>1</v>
      </c>
      <c r="C5840" s="7">
        <f t="shared" si="274"/>
        <v>0</v>
      </c>
      <c r="D5840" s="7">
        <f t="shared" si="275"/>
        <v>1</v>
      </c>
      <c r="E5840" s="7">
        <v>431423</v>
      </c>
      <c r="F5840" t="s">
        <v>50</v>
      </c>
      <c r="G5840" t="s">
        <v>105</v>
      </c>
      <c r="H5840" s="7">
        <v>9</v>
      </c>
      <c r="I5840" s="7" t="s">
        <v>148</v>
      </c>
      <c r="J5840" t="s">
        <v>18</v>
      </c>
      <c r="K5840">
        <v>37.299999999999997</v>
      </c>
      <c r="L5840">
        <v>1</v>
      </c>
      <c r="M5840">
        <v>118.7</v>
      </c>
      <c r="N5840">
        <v>2.76</v>
      </c>
    </row>
    <row r="5841" spans="1:14" x14ac:dyDescent="0.25">
      <c r="A5841" s="7">
        <v>1336748</v>
      </c>
      <c r="B5841" s="7">
        <f t="shared" si="273"/>
        <v>0</v>
      </c>
      <c r="C5841" s="7">
        <f t="shared" si="274"/>
        <v>1</v>
      </c>
      <c r="D5841" s="7">
        <f t="shared" si="275"/>
        <v>1</v>
      </c>
      <c r="E5841" s="7">
        <v>431423</v>
      </c>
      <c r="F5841" t="s">
        <v>50</v>
      </c>
      <c r="G5841" t="s">
        <v>105</v>
      </c>
      <c r="H5841" s="7">
        <v>9</v>
      </c>
      <c r="I5841" s="7" t="s">
        <v>148</v>
      </c>
      <c r="J5841" t="s">
        <v>18</v>
      </c>
      <c r="K5841">
        <v>37.299999999999997</v>
      </c>
      <c r="L5841">
        <v>1</v>
      </c>
      <c r="M5841">
        <v>118.7</v>
      </c>
      <c r="N5841">
        <v>2.76</v>
      </c>
    </row>
    <row r="5842" spans="1:14" x14ac:dyDescent="0.25">
      <c r="A5842" s="7">
        <v>1336816</v>
      </c>
      <c r="B5842" s="7">
        <f t="shared" si="273"/>
        <v>0</v>
      </c>
      <c r="C5842" s="7">
        <f t="shared" si="274"/>
        <v>0</v>
      </c>
      <c r="D5842" s="7">
        <f t="shared" si="275"/>
        <v>0</v>
      </c>
      <c r="E5842" s="7">
        <v>1595</v>
      </c>
      <c r="F5842" t="s">
        <v>9</v>
      </c>
      <c r="G5842" t="s">
        <v>10</v>
      </c>
      <c r="H5842" s="7">
        <v>9</v>
      </c>
      <c r="I5842" s="7" t="s">
        <v>148</v>
      </c>
      <c r="J5842" t="s">
        <v>11</v>
      </c>
      <c r="K5842">
        <v>42</v>
      </c>
      <c r="L5842">
        <v>1</v>
      </c>
      <c r="M5842">
        <v>167.6</v>
      </c>
      <c r="N5842">
        <v>1.9870000000000001</v>
      </c>
    </row>
    <row r="5843" spans="1:14" x14ac:dyDescent="0.25">
      <c r="A5843" s="7">
        <v>1336909</v>
      </c>
      <c r="B5843" s="7">
        <f t="shared" si="273"/>
        <v>1</v>
      </c>
      <c r="C5843" s="7">
        <f t="shared" si="274"/>
        <v>0</v>
      </c>
      <c r="D5843" s="7">
        <f t="shared" si="275"/>
        <v>1</v>
      </c>
      <c r="E5843" s="7">
        <v>821885</v>
      </c>
      <c r="F5843" t="s">
        <v>139</v>
      </c>
      <c r="G5843" t="s">
        <v>143</v>
      </c>
      <c r="H5843" s="7">
        <v>2</v>
      </c>
      <c r="I5843" s="7" t="s">
        <v>148</v>
      </c>
      <c r="J5843" t="s">
        <v>11</v>
      </c>
      <c r="K5843">
        <v>40.5</v>
      </c>
      <c r="L5843">
        <v>1</v>
      </c>
      <c r="M5843">
        <v>142</v>
      </c>
      <c r="N5843">
        <v>1.9870000000000001</v>
      </c>
    </row>
    <row r="5844" spans="1:14" x14ac:dyDescent="0.25">
      <c r="A5844" s="7">
        <v>1336909</v>
      </c>
      <c r="B5844" s="7">
        <f t="shared" si="273"/>
        <v>1</v>
      </c>
      <c r="C5844" s="7">
        <f t="shared" si="274"/>
        <v>1</v>
      </c>
      <c r="D5844" s="7">
        <f t="shared" si="275"/>
        <v>2</v>
      </c>
      <c r="E5844" s="7">
        <v>821885</v>
      </c>
      <c r="F5844" t="s">
        <v>139</v>
      </c>
      <c r="G5844" t="s">
        <v>143</v>
      </c>
      <c r="H5844" s="7">
        <v>2</v>
      </c>
      <c r="I5844" s="7" t="s">
        <v>148</v>
      </c>
      <c r="J5844" t="s">
        <v>11</v>
      </c>
      <c r="K5844">
        <v>40.5</v>
      </c>
      <c r="L5844">
        <v>1</v>
      </c>
      <c r="M5844">
        <v>142</v>
      </c>
      <c r="N5844">
        <v>1.9870000000000001</v>
      </c>
    </row>
    <row r="5845" spans="1:14" x14ac:dyDescent="0.25">
      <c r="A5845" s="7">
        <v>1336909</v>
      </c>
      <c r="B5845" s="7">
        <f t="shared" si="273"/>
        <v>1</v>
      </c>
      <c r="C5845" s="7">
        <f t="shared" si="274"/>
        <v>1</v>
      </c>
      <c r="D5845" s="7">
        <f t="shared" si="275"/>
        <v>2</v>
      </c>
      <c r="E5845" s="7">
        <v>821885</v>
      </c>
      <c r="F5845" t="s">
        <v>139</v>
      </c>
      <c r="G5845" t="s">
        <v>143</v>
      </c>
      <c r="H5845" s="7">
        <v>2</v>
      </c>
      <c r="I5845" s="7" t="s">
        <v>148</v>
      </c>
      <c r="J5845" t="s">
        <v>11</v>
      </c>
      <c r="K5845">
        <v>40.5</v>
      </c>
      <c r="L5845">
        <v>1</v>
      </c>
      <c r="M5845">
        <v>142</v>
      </c>
      <c r="N5845">
        <v>1.9870000000000001</v>
      </c>
    </row>
    <row r="5846" spans="1:14" x14ac:dyDescent="0.25">
      <c r="A5846" s="7">
        <v>1336909</v>
      </c>
      <c r="B5846" s="7">
        <f t="shared" si="273"/>
        <v>0</v>
      </c>
      <c r="C5846" s="7">
        <f t="shared" si="274"/>
        <v>1</v>
      </c>
      <c r="D5846" s="7">
        <f t="shared" si="275"/>
        <v>1</v>
      </c>
      <c r="E5846" s="7">
        <v>821885</v>
      </c>
      <c r="F5846" t="s">
        <v>139</v>
      </c>
      <c r="G5846" t="s">
        <v>143</v>
      </c>
      <c r="H5846" s="7">
        <v>2</v>
      </c>
      <c r="I5846" s="7" t="s">
        <v>148</v>
      </c>
      <c r="J5846" t="s">
        <v>11</v>
      </c>
      <c r="K5846">
        <v>40.5</v>
      </c>
      <c r="L5846">
        <v>1</v>
      </c>
      <c r="M5846">
        <v>142</v>
      </c>
      <c r="N5846">
        <v>1.9870000000000001</v>
      </c>
    </row>
    <row r="5847" spans="1:14" x14ac:dyDescent="0.25">
      <c r="A5847" s="7">
        <v>1337064</v>
      </c>
      <c r="B5847" s="7">
        <f t="shared" si="273"/>
        <v>0</v>
      </c>
      <c r="C5847" s="7">
        <f t="shared" si="274"/>
        <v>0</v>
      </c>
      <c r="D5847" s="7">
        <f t="shared" si="275"/>
        <v>0</v>
      </c>
      <c r="E5847" s="7">
        <v>425328</v>
      </c>
      <c r="F5847" t="s">
        <v>50</v>
      </c>
      <c r="G5847" t="s">
        <v>16</v>
      </c>
      <c r="H5847" s="7">
        <v>5</v>
      </c>
      <c r="I5847" s="7" t="s">
        <v>148</v>
      </c>
      <c r="J5847" t="s">
        <v>11</v>
      </c>
      <c r="K5847">
        <v>24.7</v>
      </c>
      <c r="L5847">
        <v>1</v>
      </c>
      <c r="M5847">
        <v>142</v>
      </c>
      <c r="N5847">
        <v>1.9870000000000001</v>
      </c>
    </row>
    <row r="5848" spans="1:14" x14ac:dyDescent="0.25">
      <c r="A5848" s="7">
        <v>1337068</v>
      </c>
      <c r="B5848" s="7">
        <f t="shared" si="273"/>
        <v>0</v>
      </c>
      <c r="C5848" s="7">
        <f t="shared" si="274"/>
        <v>0</v>
      </c>
      <c r="D5848" s="7">
        <f t="shared" si="275"/>
        <v>0</v>
      </c>
      <c r="E5848" s="7">
        <v>425328</v>
      </c>
      <c r="F5848" t="s">
        <v>50</v>
      </c>
      <c r="G5848" t="s">
        <v>16</v>
      </c>
      <c r="H5848" s="7">
        <v>5</v>
      </c>
      <c r="I5848" s="7" t="s">
        <v>148</v>
      </c>
      <c r="J5848" t="s">
        <v>11</v>
      </c>
      <c r="K5848">
        <v>24.5</v>
      </c>
      <c r="L5848">
        <v>1</v>
      </c>
      <c r="M5848">
        <v>142</v>
      </c>
      <c r="N5848">
        <v>1.9870000000000001</v>
      </c>
    </row>
    <row r="5849" spans="1:14" x14ac:dyDescent="0.25">
      <c r="A5849" s="7">
        <v>1337102</v>
      </c>
      <c r="B5849" s="7">
        <f t="shared" si="273"/>
        <v>0</v>
      </c>
      <c r="C5849" s="7">
        <f t="shared" si="274"/>
        <v>0</v>
      </c>
      <c r="D5849" s="7">
        <f t="shared" si="275"/>
        <v>0</v>
      </c>
      <c r="E5849" s="7">
        <v>501291</v>
      </c>
      <c r="F5849" t="s">
        <v>50</v>
      </c>
      <c r="G5849" t="s">
        <v>133</v>
      </c>
      <c r="H5849" s="7">
        <v>10</v>
      </c>
      <c r="I5849" s="7" t="s">
        <v>148</v>
      </c>
      <c r="J5849" t="s">
        <v>18</v>
      </c>
      <c r="K5849">
        <v>26</v>
      </c>
      <c r="L5849">
        <v>1</v>
      </c>
      <c r="M5849">
        <v>92</v>
      </c>
      <c r="N5849">
        <v>2.76</v>
      </c>
    </row>
    <row r="5850" spans="1:14" x14ac:dyDescent="0.25">
      <c r="A5850" s="7">
        <v>1337110</v>
      </c>
      <c r="B5850" s="7">
        <f t="shared" si="273"/>
        <v>1</v>
      </c>
      <c r="C5850" s="7">
        <f t="shared" si="274"/>
        <v>0</v>
      </c>
      <c r="D5850" s="7">
        <f t="shared" si="275"/>
        <v>1</v>
      </c>
      <c r="E5850" s="7">
        <v>62291</v>
      </c>
      <c r="F5850" t="s">
        <v>54</v>
      </c>
      <c r="G5850" t="s">
        <v>55</v>
      </c>
      <c r="H5850" s="7">
        <v>9</v>
      </c>
      <c r="I5850" s="7" t="s">
        <v>148</v>
      </c>
      <c r="J5850" t="s">
        <v>18</v>
      </c>
      <c r="K5850">
        <v>96.6</v>
      </c>
      <c r="L5850">
        <v>1</v>
      </c>
      <c r="M5850">
        <v>145.4</v>
      </c>
      <c r="N5850">
        <v>2.76</v>
      </c>
    </row>
    <row r="5851" spans="1:14" x14ac:dyDescent="0.25">
      <c r="A5851" s="7">
        <v>1337110</v>
      </c>
      <c r="B5851" s="7">
        <f t="shared" si="273"/>
        <v>0</v>
      </c>
      <c r="C5851" s="7">
        <f t="shared" si="274"/>
        <v>1</v>
      </c>
      <c r="D5851" s="7">
        <f t="shared" si="275"/>
        <v>1</v>
      </c>
      <c r="E5851" s="7">
        <v>62291</v>
      </c>
      <c r="F5851" t="s">
        <v>54</v>
      </c>
      <c r="G5851" t="s">
        <v>55</v>
      </c>
      <c r="H5851" s="7">
        <v>9</v>
      </c>
      <c r="I5851" s="7" t="s">
        <v>148</v>
      </c>
      <c r="J5851" t="s">
        <v>18</v>
      </c>
      <c r="K5851">
        <v>96.6</v>
      </c>
      <c r="L5851">
        <v>1</v>
      </c>
      <c r="M5851">
        <v>145.4</v>
      </c>
      <c r="N5851">
        <v>2.76</v>
      </c>
    </row>
    <row r="5852" spans="1:14" x14ac:dyDescent="0.25">
      <c r="A5852" s="7">
        <v>1337133</v>
      </c>
      <c r="B5852" s="7">
        <f t="shared" si="273"/>
        <v>1</v>
      </c>
      <c r="C5852" s="7">
        <f t="shared" si="274"/>
        <v>0</v>
      </c>
      <c r="D5852" s="7">
        <f t="shared" si="275"/>
        <v>1</v>
      </c>
      <c r="E5852" s="7">
        <v>447388</v>
      </c>
      <c r="F5852" t="s">
        <v>50</v>
      </c>
      <c r="G5852" t="s">
        <v>127</v>
      </c>
      <c r="H5852" s="7">
        <v>28</v>
      </c>
      <c r="I5852" s="7" t="s">
        <v>148</v>
      </c>
      <c r="J5852" t="s">
        <v>18</v>
      </c>
      <c r="K5852">
        <v>69.2</v>
      </c>
      <c r="L5852">
        <v>1</v>
      </c>
      <c r="M5852">
        <v>134.30000000000001</v>
      </c>
      <c r="N5852">
        <v>2.76</v>
      </c>
    </row>
    <row r="5853" spans="1:14" x14ac:dyDescent="0.25">
      <c r="A5853" s="7">
        <v>1337133</v>
      </c>
      <c r="B5853" s="7">
        <f t="shared" si="273"/>
        <v>0</v>
      </c>
      <c r="C5853" s="7">
        <f t="shared" si="274"/>
        <v>1</v>
      </c>
      <c r="D5853" s="7">
        <f t="shared" si="275"/>
        <v>1</v>
      </c>
      <c r="E5853" s="7">
        <v>447388</v>
      </c>
      <c r="F5853" t="s">
        <v>50</v>
      </c>
      <c r="G5853" t="s">
        <v>127</v>
      </c>
      <c r="H5853" s="7">
        <v>28</v>
      </c>
      <c r="I5853" s="7" t="s">
        <v>148</v>
      </c>
      <c r="J5853" t="s">
        <v>18</v>
      </c>
      <c r="K5853">
        <v>69.2</v>
      </c>
      <c r="L5853">
        <v>1</v>
      </c>
      <c r="M5853">
        <v>134.30000000000001</v>
      </c>
      <c r="N5853">
        <v>2.76</v>
      </c>
    </row>
    <row r="5854" spans="1:14" x14ac:dyDescent="0.25">
      <c r="A5854" s="7">
        <v>1337140</v>
      </c>
      <c r="B5854" s="7">
        <f t="shared" si="273"/>
        <v>0</v>
      </c>
      <c r="C5854" s="7">
        <f t="shared" si="274"/>
        <v>0</v>
      </c>
      <c r="D5854" s="7">
        <f t="shared" si="275"/>
        <v>0</v>
      </c>
      <c r="E5854" s="7">
        <v>431518</v>
      </c>
      <c r="F5854" t="s">
        <v>50</v>
      </c>
      <c r="G5854" t="s">
        <v>114</v>
      </c>
      <c r="H5854" s="7" t="s">
        <v>116</v>
      </c>
      <c r="I5854" s="7" t="s">
        <v>148</v>
      </c>
      <c r="J5854" t="s">
        <v>18</v>
      </c>
      <c r="K5854">
        <v>15.7</v>
      </c>
      <c r="L5854">
        <v>1</v>
      </c>
      <c r="M5854">
        <v>92</v>
      </c>
      <c r="N5854">
        <v>2.76</v>
      </c>
    </row>
    <row r="5855" spans="1:14" x14ac:dyDescent="0.25">
      <c r="A5855" s="7">
        <v>1337206</v>
      </c>
      <c r="B5855" s="7">
        <f t="shared" si="273"/>
        <v>0</v>
      </c>
      <c r="C5855" s="7">
        <f t="shared" si="274"/>
        <v>0</v>
      </c>
      <c r="D5855" s="7">
        <f t="shared" si="275"/>
        <v>0</v>
      </c>
      <c r="E5855" s="7">
        <v>431422</v>
      </c>
      <c r="F5855" t="s">
        <v>50</v>
      </c>
      <c r="G5855" t="s">
        <v>105</v>
      </c>
      <c r="H5855" s="7">
        <v>4</v>
      </c>
      <c r="I5855" s="7" t="s">
        <v>149</v>
      </c>
      <c r="J5855" t="s">
        <v>18</v>
      </c>
      <c r="K5855">
        <v>158</v>
      </c>
      <c r="L5855">
        <v>1</v>
      </c>
      <c r="M5855" t="s">
        <v>149</v>
      </c>
      <c r="N5855" t="s">
        <v>149</v>
      </c>
    </row>
    <row r="5856" spans="1:14" x14ac:dyDescent="0.25">
      <c r="A5856" s="7">
        <v>1337354</v>
      </c>
      <c r="B5856" s="7">
        <f t="shared" si="273"/>
        <v>0</v>
      </c>
      <c r="C5856" s="7">
        <f t="shared" si="274"/>
        <v>0</v>
      </c>
      <c r="D5856" s="7">
        <f t="shared" si="275"/>
        <v>0</v>
      </c>
      <c r="E5856" s="7">
        <v>56854</v>
      </c>
      <c r="F5856" t="s">
        <v>15</v>
      </c>
      <c r="G5856" t="s">
        <v>23</v>
      </c>
      <c r="H5856" s="7" t="s">
        <v>25</v>
      </c>
      <c r="I5856" s="7" t="s">
        <v>148</v>
      </c>
      <c r="J5856" t="s">
        <v>18</v>
      </c>
      <c r="K5856">
        <v>30</v>
      </c>
      <c r="L5856">
        <v>1</v>
      </c>
      <c r="M5856">
        <v>92</v>
      </c>
      <c r="N5856">
        <v>2.76</v>
      </c>
    </row>
    <row r="5857" spans="1:14" x14ac:dyDescent="0.25">
      <c r="A5857" s="7">
        <v>1337426</v>
      </c>
      <c r="B5857" s="7">
        <f t="shared" si="273"/>
        <v>0</v>
      </c>
      <c r="C5857" s="7">
        <f t="shared" si="274"/>
        <v>0</v>
      </c>
      <c r="D5857" s="7">
        <f t="shared" si="275"/>
        <v>0</v>
      </c>
      <c r="E5857" s="7">
        <v>447171</v>
      </c>
      <c r="F5857" t="s">
        <v>29</v>
      </c>
      <c r="G5857" t="s">
        <v>36</v>
      </c>
      <c r="H5857" s="7" t="s">
        <v>122</v>
      </c>
      <c r="I5857" s="7" t="s">
        <v>148</v>
      </c>
      <c r="J5857" t="s">
        <v>11</v>
      </c>
      <c r="K5857">
        <v>36.9</v>
      </c>
      <c r="L5857">
        <v>1</v>
      </c>
      <c r="M5857">
        <v>142</v>
      </c>
      <c r="N5857">
        <v>1.9870000000000001</v>
      </c>
    </row>
    <row r="5858" spans="1:14" x14ac:dyDescent="0.25">
      <c r="A5858" s="7">
        <v>1337450</v>
      </c>
      <c r="B5858" s="7">
        <f t="shared" si="273"/>
        <v>0</v>
      </c>
      <c r="C5858" s="7">
        <f t="shared" si="274"/>
        <v>0</v>
      </c>
      <c r="D5858" s="7">
        <f t="shared" si="275"/>
        <v>0</v>
      </c>
      <c r="E5858" s="7">
        <v>533799</v>
      </c>
      <c r="F5858" t="s">
        <v>50</v>
      </c>
      <c r="G5858" t="s">
        <v>120</v>
      </c>
      <c r="H5858" s="7">
        <v>6</v>
      </c>
      <c r="I5858" s="7" t="s">
        <v>148</v>
      </c>
      <c r="J5858" t="s">
        <v>18</v>
      </c>
      <c r="K5858">
        <v>25.8</v>
      </c>
      <c r="L5858">
        <v>2</v>
      </c>
      <c r="M5858">
        <v>57</v>
      </c>
      <c r="N5858">
        <v>2.76</v>
      </c>
    </row>
    <row r="5859" spans="1:14" x14ac:dyDescent="0.25">
      <c r="A5859" s="7">
        <v>1337522</v>
      </c>
      <c r="B5859" s="7">
        <f t="shared" si="273"/>
        <v>0</v>
      </c>
      <c r="C5859" s="7">
        <f t="shared" si="274"/>
        <v>0</v>
      </c>
      <c r="D5859" s="7">
        <f t="shared" si="275"/>
        <v>0</v>
      </c>
      <c r="E5859" s="7">
        <v>447171</v>
      </c>
      <c r="F5859" t="s">
        <v>29</v>
      </c>
      <c r="G5859" t="s">
        <v>36</v>
      </c>
      <c r="H5859" s="7" t="s">
        <v>122</v>
      </c>
      <c r="I5859" s="7" t="s">
        <v>148</v>
      </c>
      <c r="J5859" t="s">
        <v>11</v>
      </c>
      <c r="K5859">
        <v>36.9</v>
      </c>
      <c r="L5859">
        <v>1</v>
      </c>
      <c r="M5859">
        <v>142</v>
      </c>
      <c r="N5859">
        <v>1.9870000000000001</v>
      </c>
    </row>
    <row r="5860" spans="1:14" x14ac:dyDescent="0.25">
      <c r="A5860" s="7">
        <v>1337966</v>
      </c>
      <c r="B5860" s="7">
        <f t="shared" si="273"/>
        <v>0</v>
      </c>
      <c r="C5860" s="7">
        <f t="shared" si="274"/>
        <v>0</v>
      </c>
      <c r="D5860" s="7">
        <f t="shared" si="275"/>
        <v>0</v>
      </c>
      <c r="E5860" s="7">
        <v>431516</v>
      </c>
      <c r="F5860" t="s">
        <v>50</v>
      </c>
      <c r="G5860" t="s">
        <v>114</v>
      </c>
      <c r="H5860" s="7" t="s">
        <v>115</v>
      </c>
      <c r="I5860" s="7" t="s">
        <v>148</v>
      </c>
      <c r="J5860" t="s">
        <v>18</v>
      </c>
      <c r="K5860">
        <v>26.1</v>
      </c>
      <c r="L5860">
        <v>2</v>
      </c>
      <c r="M5860">
        <v>57</v>
      </c>
      <c r="N5860">
        <v>2.76</v>
      </c>
    </row>
  </sheetData>
  <autoFilter ref="A1:N586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860"/>
  <sheetViews>
    <sheetView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1" max="2" width="9.140625" style="7"/>
    <col min="3" max="3" width="15.42578125" bestFit="1" customWidth="1"/>
    <col min="4" max="4" width="28" bestFit="1" customWidth="1"/>
    <col min="5" max="5" width="9.140625" style="7"/>
    <col min="6" max="6" width="22.140625" style="7" customWidth="1"/>
    <col min="7" max="7" width="16.140625" customWidth="1"/>
    <col min="8" max="8" width="18.5703125" customWidth="1"/>
    <col min="9" max="9" width="28.42578125" customWidth="1"/>
    <col min="10" max="10" width="18.42578125" customWidth="1"/>
    <col min="11" max="11" width="19.5703125" customWidth="1"/>
  </cols>
  <sheetData>
    <row r="1" spans="1:11" s="1" customFormat="1" ht="45" x14ac:dyDescent="0.25">
      <c r="A1" s="1" t="s">
        <v>146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147</v>
      </c>
      <c r="G1" s="1" t="s">
        <v>8</v>
      </c>
      <c r="H1" s="1" t="s">
        <v>316</v>
      </c>
      <c r="I1" s="1" t="s">
        <v>150</v>
      </c>
      <c r="J1" s="1" t="s">
        <v>317</v>
      </c>
      <c r="K1" s="1" t="s">
        <v>312</v>
      </c>
    </row>
    <row r="2" spans="1:11" x14ac:dyDescent="0.25">
      <c r="A2" s="7">
        <v>2196</v>
      </c>
      <c r="B2" s="7">
        <v>1610</v>
      </c>
      <c r="C2" t="s">
        <v>9</v>
      </c>
      <c r="D2" t="s">
        <v>14</v>
      </c>
      <c r="E2" s="7">
        <v>9</v>
      </c>
      <c r="F2" s="7" t="s">
        <v>148</v>
      </c>
      <c r="G2" t="s">
        <v>11</v>
      </c>
      <c r="H2">
        <v>43.9</v>
      </c>
      <c r="I2">
        <v>1</v>
      </c>
      <c r="J2">
        <v>167.6</v>
      </c>
      <c r="K2">
        <v>1.9870000000000001</v>
      </c>
    </row>
    <row r="3" spans="1:11" x14ac:dyDescent="0.25">
      <c r="A3" s="7">
        <v>2236</v>
      </c>
      <c r="B3" s="7">
        <v>1591</v>
      </c>
      <c r="C3" t="s">
        <v>9</v>
      </c>
      <c r="D3" t="s">
        <v>10</v>
      </c>
      <c r="E3" s="7">
        <v>4</v>
      </c>
      <c r="F3" s="7" t="s">
        <v>148</v>
      </c>
      <c r="G3" t="s">
        <v>11</v>
      </c>
      <c r="H3">
        <v>46.3</v>
      </c>
      <c r="I3">
        <v>1</v>
      </c>
      <c r="J3">
        <v>167.6</v>
      </c>
      <c r="K3">
        <v>1.9870000000000001</v>
      </c>
    </row>
    <row r="4" spans="1:11" x14ac:dyDescent="0.25">
      <c r="A4" s="7">
        <v>3142</v>
      </c>
      <c r="B4" s="7">
        <v>1592</v>
      </c>
      <c r="C4" t="s">
        <v>9</v>
      </c>
      <c r="D4" t="s">
        <v>10</v>
      </c>
      <c r="E4" s="7">
        <v>8</v>
      </c>
      <c r="F4" s="7" t="s">
        <v>148</v>
      </c>
      <c r="G4" t="s">
        <v>11</v>
      </c>
      <c r="H4">
        <v>45.4</v>
      </c>
      <c r="I4">
        <v>3</v>
      </c>
      <c r="J4">
        <v>80.400000000000006</v>
      </c>
      <c r="K4">
        <v>1.9870000000000001</v>
      </c>
    </row>
    <row r="5" spans="1:11" x14ac:dyDescent="0.25">
      <c r="A5" s="7">
        <v>3171</v>
      </c>
      <c r="B5" s="7">
        <v>1612</v>
      </c>
      <c r="C5" t="s">
        <v>9</v>
      </c>
      <c r="D5" t="s">
        <v>14</v>
      </c>
      <c r="E5" s="7">
        <v>7</v>
      </c>
      <c r="F5" s="7" t="s">
        <v>148</v>
      </c>
      <c r="G5" t="s">
        <v>11</v>
      </c>
      <c r="H5">
        <v>53.2</v>
      </c>
      <c r="I5" s="11">
        <v>1</v>
      </c>
      <c r="J5">
        <v>183.2</v>
      </c>
      <c r="K5">
        <v>1.9870000000000001</v>
      </c>
    </row>
    <row r="6" spans="1:11" x14ac:dyDescent="0.25">
      <c r="A6" s="7">
        <v>3249</v>
      </c>
      <c r="B6" s="7">
        <v>1605</v>
      </c>
      <c r="C6" t="s">
        <v>9</v>
      </c>
      <c r="D6" t="s">
        <v>13</v>
      </c>
      <c r="E6" s="7">
        <v>3</v>
      </c>
      <c r="F6" s="7" t="s">
        <v>148</v>
      </c>
      <c r="G6" t="s">
        <v>11</v>
      </c>
      <c r="H6">
        <v>45.3</v>
      </c>
      <c r="I6">
        <v>1</v>
      </c>
      <c r="J6">
        <v>167.6</v>
      </c>
      <c r="K6">
        <v>1.9870000000000001</v>
      </c>
    </row>
    <row r="7" spans="1:11" x14ac:dyDescent="0.25">
      <c r="A7" s="7">
        <v>3639</v>
      </c>
      <c r="B7" s="7">
        <v>1604</v>
      </c>
      <c r="C7" t="s">
        <v>9</v>
      </c>
      <c r="D7" t="s">
        <v>13</v>
      </c>
      <c r="E7" s="7">
        <v>12</v>
      </c>
      <c r="F7" s="7" t="s">
        <v>148</v>
      </c>
      <c r="G7" t="s">
        <v>11</v>
      </c>
      <c r="H7">
        <v>44.9</v>
      </c>
      <c r="I7">
        <v>1</v>
      </c>
      <c r="J7">
        <v>167.6</v>
      </c>
      <c r="K7">
        <v>1.9870000000000001</v>
      </c>
    </row>
    <row r="8" spans="1:11" x14ac:dyDescent="0.25">
      <c r="A8" s="7">
        <v>4224</v>
      </c>
      <c r="B8" s="7">
        <v>1614</v>
      </c>
      <c r="C8" t="s">
        <v>9</v>
      </c>
      <c r="D8" t="s">
        <v>14</v>
      </c>
      <c r="E8" s="7">
        <v>3</v>
      </c>
      <c r="F8" s="7" t="s">
        <v>148</v>
      </c>
      <c r="G8" t="s">
        <v>11</v>
      </c>
      <c r="H8">
        <v>56.9</v>
      </c>
      <c r="I8">
        <v>1</v>
      </c>
      <c r="J8">
        <v>183.2</v>
      </c>
      <c r="K8">
        <v>1.9870000000000001</v>
      </c>
    </row>
    <row r="9" spans="1:11" x14ac:dyDescent="0.25">
      <c r="A9" s="7">
        <v>5180</v>
      </c>
      <c r="B9" s="7">
        <v>1593</v>
      </c>
      <c r="C9" t="s">
        <v>9</v>
      </c>
      <c r="D9" t="s">
        <v>10</v>
      </c>
      <c r="E9" s="7">
        <v>6</v>
      </c>
      <c r="F9" s="7" t="s">
        <v>148</v>
      </c>
      <c r="G9" t="s">
        <v>11</v>
      </c>
      <c r="H9">
        <v>46.8</v>
      </c>
      <c r="I9">
        <v>1</v>
      </c>
      <c r="J9">
        <v>167.6</v>
      </c>
      <c r="K9">
        <v>1.9870000000000001</v>
      </c>
    </row>
    <row r="10" spans="1:11" x14ac:dyDescent="0.25">
      <c r="A10" s="7">
        <v>5837</v>
      </c>
      <c r="B10" s="7">
        <v>1598</v>
      </c>
      <c r="C10" t="s">
        <v>9</v>
      </c>
      <c r="D10" t="s">
        <v>12</v>
      </c>
      <c r="E10" s="7">
        <v>13</v>
      </c>
      <c r="F10" s="7" t="s">
        <v>148</v>
      </c>
      <c r="G10" t="s">
        <v>11</v>
      </c>
      <c r="H10">
        <v>39.700000000000003</v>
      </c>
      <c r="I10">
        <v>1</v>
      </c>
      <c r="J10">
        <v>167.6</v>
      </c>
      <c r="K10">
        <v>1.9870000000000001</v>
      </c>
    </row>
    <row r="11" spans="1:11" x14ac:dyDescent="0.25">
      <c r="A11" s="7">
        <v>6442</v>
      </c>
      <c r="B11" s="7">
        <v>1595</v>
      </c>
      <c r="C11" t="s">
        <v>9</v>
      </c>
      <c r="D11" t="s">
        <v>10</v>
      </c>
      <c r="E11" s="7">
        <v>9</v>
      </c>
      <c r="F11" s="7" t="s">
        <v>148</v>
      </c>
      <c r="G11" t="s">
        <v>11</v>
      </c>
      <c r="H11">
        <v>42</v>
      </c>
      <c r="I11">
        <v>1</v>
      </c>
      <c r="J11">
        <v>167.6</v>
      </c>
      <c r="K11">
        <v>1.9870000000000001</v>
      </c>
    </row>
    <row r="12" spans="1:11" x14ac:dyDescent="0.25">
      <c r="A12" s="7">
        <v>6731</v>
      </c>
      <c r="B12" s="7">
        <v>1594</v>
      </c>
      <c r="C12" t="s">
        <v>9</v>
      </c>
      <c r="D12" t="s">
        <v>10</v>
      </c>
      <c r="E12" s="7">
        <v>7</v>
      </c>
      <c r="F12" s="7" t="s">
        <v>148</v>
      </c>
      <c r="G12" t="s">
        <v>11</v>
      </c>
      <c r="H12">
        <v>54.4</v>
      </c>
      <c r="I12">
        <v>1</v>
      </c>
      <c r="J12">
        <v>183.2</v>
      </c>
      <c r="K12">
        <v>1.9870000000000001</v>
      </c>
    </row>
    <row r="13" spans="1:11" x14ac:dyDescent="0.25">
      <c r="A13" s="7">
        <v>6857</v>
      </c>
      <c r="B13" s="7">
        <v>1593</v>
      </c>
      <c r="C13" t="s">
        <v>9</v>
      </c>
      <c r="D13" t="s">
        <v>10</v>
      </c>
      <c r="E13" s="7">
        <v>6</v>
      </c>
      <c r="F13" s="7" t="s">
        <v>148</v>
      </c>
      <c r="G13" t="s">
        <v>11</v>
      </c>
      <c r="H13">
        <v>46.1</v>
      </c>
      <c r="I13">
        <v>5</v>
      </c>
      <c r="J13">
        <v>56.9</v>
      </c>
      <c r="K13">
        <v>1.9870000000000001</v>
      </c>
    </row>
    <row r="14" spans="1:11" x14ac:dyDescent="0.25">
      <c r="A14" s="7">
        <v>6929</v>
      </c>
      <c r="B14" s="7">
        <v>1592</v>
      </c>
      <c r="C14" t="s">
        <v>9</v>
      </c>
      <c r="D14" t="s">
        <v>10</v>
      </c>
      <c r="E14" s="7">
        <v>8</v>
      </c>
      <c r="F14" s="7" t="s">
        <v>148</v>
      </c>
      <c r="G14" t="s">
        <v>11</v>
      </c>
      <c r="H14">
        <v>52</v>
      </c>
      <c r="I14">
        <v>1</v>
      </c>
      <c r="J14">
        <v>167.6</v>
      </c>
      <c r="K14">
        <v>1.9870000000000001</v>
      </c>
    </row>
    <row r="15" spans="1:11" x14ac:dyDescent="0.25">
      <c r="A15" s="7">
        <v>7389</v>
      </c>
      <c r="B15" s="7">
        <v>1614</v>
      </c>
      <c r="C15" t="s">
        <v>9</v>
      </c>
      <c r="D15" t="s">
        <v>14</v>
      </c>
      <c r="E15" s="7">
        <v>3</v>
      </c>
      <c r="F15" s="7" t="s">
        <v>148</v>
      </c>
      <c r="G15" t="s">
        <v>11</v>
      </c>
      <c r="H15">
        <v>72.7</v>
      </c>
      <c r="I15">
        <v>4</v>
      </c>
      <c r="J15">
        <v>71.5</v>
      </c>
      <c r="K15">
        <v>1.9870000000000001</v>
      </c>
    </row>
    <row r="16" spans="1:11" x14ac:dyDescent="0.25">
      <c r="A16" s="7">
        <v>7409</v>
      </c>
      <c r="B16" s="7">
        <v>1594</v>
      </c>
      <c r="C16" t="s">
        <v>9</v>
      </c>
      <c r="D16" t="s">
        <v>10</v>
      </c>
      <c r="E16" s="7">
        <v>7</v>
      </c>
      <c r="F16" s="7" t="s">
        <v>148</v>
      </c>
      <c r="G16" t="s">
        <v>11</v>
      </c>
      <c r="H16">
        <v>55.5</v>
      </c>
      <c r="I16">
        <v>2</v>
      </c>
      <c r="J16">
        <v>113.6</v>
      </c>
      <c r="K16">
        <v>1.9870000000000001</v>
      </c>
    </row>
    <row r="17" spans="1:11" x14ac:dyDescent="0.25">
      <c r="A17" s="7">
        <v>8145</v>
      </c>
      <c r="B17" s="7">
        <v>1592</v>
      </c>
      <c r="C17" t="s">
        <v>9</v>
      </c>
      <c r="D17" t="s">
        <v>10</v>
      </c>
      <c r="E17" s="7">
        <v>8</v>
      </c>
      <c r="F17" s="7" t="s">
        <v>148</v>
      </c>
      <c r="G17" t="s">
        <v>11</v>
      </c>
      <c r="H17">
        <v>42</v>
      </c>
      <c r="I17">
        <v>1</v>
      </c>
      <c r="J17">
        <v>167.6</v>
      </c>
      <c r="K17">
        <v>1.9870000000000001</v>
      </c>
    </row>
    <row r="18" spans="1:11" x14ac:dyDescent="0.25">
      <c r="A18" s="7">
        <v>8416</v>
      </c>
      <c r="B18" s="7">
        <v>1614</v>
      </c>
      <c r="C18" t="s">
        <v>9</v>
      </c>
      <c r="D18" t="s">
        <v>14</v>
      </c>
      <c r="E18" s="7">
        <v>3</v>
      </c>
      <c r="F18" s="7" t="s">
        <v>148</v>
      </c>
      <c r="G18" t="s">
        <v>11</v>
      </c>
      <c r="H18">
        <v>53.1</v>
      </c>
      <c r="I18">
        <v>3</v>
      </c>
      <c r="J18">
        <v>80.400000000000006</v>
      </c>
      <c r="K18">
        <v>1.9870000000000001</v>
      </c>
    </row>
    <row r="19" spans="1:11" x14ac:dyDescent="0.25">
      <c r="A19" s="7">
        <v>8513</v>
      </c>
      <c r="B19" s="7">
        <v>1610</v>
      </c>
      <c r="C19" t="s">
        <v>9</v>
      </c>
      <c r="D19" t="s">
        <v>14</v>
      </c>
      <c r="E19" s="7">
        <v>9</v>
      </c>
      <c r="F19" s="7" t="s">
        <v>148</v>
      </c>
      <c r="G19" t="s">
        <v>11</v>
      </c>
      <c r="H19">
        <v>73.7</v>
      </c>
      <c r="I19">
        <v>4</v>
      </c>
      <c r="J19">
        <v>71.5</v>
      </c>
      <c r="K19">
        <v>1.9870000000000001</v>
      </c>
    </row>
    <row r="20" spans="1:11" x14ac:dyDescent="0.25">
      <c r="A20" s="7">
        <v>9478</v>
      </c>
      <c r="B20" s="7">
        <v>1605</v>
      </c>
      <c r="C20" t="s">
        <v>9</v>
      </c>
      <c r="D20" t="s">
        <v>13</v>
      </c>
      <c r="E20" s="7">
        <v>3</v>
      </c>
      <c r="F20" s="7" t="s">
        <v>148</v>
      </c>
      <c r="G20" t="s">
        <v>11</v>
      </c>
      <c r="H20">
        <v>45.3</v>
      </c>
      <c r="I20">
        <v>2</v>
      </c>
      <c r="J20">
        <v>103.9</v>
      </c>
      <c r="K20">
        <v>1.9870000000000001</v>
      </c>
    </row>
    <row r="21" spans="1:11" x14ac:dyDescent="0.25">
      <c r="A21" s="7">
        <v>9771</v>
      </c>
      <c r="B21" s="7">
        <v>1599</v>
      </c>
      <c r="C21" t="s">
        <v>9</v>
      </c>
      <c r="D21" t="s">
        <v>12</v>
      </c>
      <c r="E21" s="7">
        <v>7</v>
      </c>
      <c r="F21" s="7" t="s">
        <v>148</v>
      </c>
      <c r="G21" t="s">
        <v>11</v>
      </c>
      <c r="H21">
        <v>41.3</v>
      </c>
      <c r="I21">
        <v>4</v>
      </c>
      <c r="J21">
        <v>65.3</v>
      </c>
      <c r="K21">
        <v>1.9870000000000001</v>
      </c>
    </row>
    <row r="22" spans="1:11" x14ac:dyDescent="0.25">
      <c r="A22" s="7">
        <v>10288</v>
      </c>
      <c r="B22" s="7">
        <v>1612</v>
      </c>
      <c r="C22" t="s">
        <v>9</v>
      </c>
      <c r="D22" t="s">
        <v>14</v>
      </c>
      <c r="E22" s="7">
        <v>7</v>
      </c>
      <c r="F22" s="7" t="s">
        <v>148</v>
      </c>
      <c r="G22" t="s">
        <v>11</v>
      </c>
      <c r="H22">
        <v>52.3</v>
      </c>
      <c r="I22">
        <v>6</v>
      </c>
      <c r="J22">
        <v>62.3</v>
      </c>
      <c r="K22">
        <v>1.9870000000000001</v>
      </c>
    </row>
    <row r="23" spans="1:11" x14ac:dyDescent="0.25">
      <c r="A23" s="7">
        <v>10841</v>
      </c>
      <c r="B23" s="7">
        <v>1598</v>
      </c>
      <c r="C23" t="s">
        <v>9</v>
      </c>
      <c r="D23" t="s">
        <v>12</v>
      </c>
      <c r="E23" s="7">
        <v>13</v>
      </c>
      <c r="F23" s="7" t="s">
        <v>148</v>
      </c>
      <c r="G23" t="s">
        <v>11</v>
      </c>
      <c r="H23">
        <v>42.4</v>
      </c>
      <c r="I23">
        <v>1</v>
      </c>
      <c r="J23">
        <v>167.6</v>
      </c>
      <c r="K23">
        <v>1.9870000000000001</v>
      </c>
    </row>
    <row r="24" spans="1:11" x14ac:dyDescent="0.25">
      <c r="A24" s="7">
        <v>10926</v>
      </c>
      <c r="B24" s="7">
        <v>1610</v>
      </c>
      <c r="C24" t="s">
        <v>9</v>
      </c>
      <c r="D24" t="s">
        <v>14</v>
      </c>
      <c r="E24" s="7">
        <v>9</v>
      </c>
      <c r="F24" s="7" t="s">
        <v>148</v>
      </c>
      <c r="G24" t="s">
        <v>11</v>
      </c>
      <c r="H24">
        <v>45.7</v>
      </c>
      <c r="I24">
        <v>2</v>
      </c>
      <c r="J24">
        <v>103.9</v>
      </c>
      <c r="K24">
        <v>1.9870000000000001</v>
      </c>
    </row>
    <row r="25" spans="1:11" x14ac:dyDescent="0.25">
      <c r="A25" s="7">
        <v>11504</v>
      </c>
      <c r="B25" s="7">
        <v>1600</v>
      </c>
      <c r="C25" t="s">
        <v>9</v>
      </c>
      <c r="D25" t="s">
        <v>12</v>
      </c>
      <c r="E25" s="7">
        <v>6</v>
      </c>
      <c r="F25" s="7" t="s">
        <v>148</v>
      </c>
      <c r="G25" t="s">
        <v>11</v>
      </c>
      <c r="H25">
        <v>47.1</v>
      </c>
      <c r="I25">
        <v>2</v>
      </c>
      <c r="J25">
        <v>103.9</v>
      </c>
      <c r="K25">
        <v>1.9870000000000001</v>
      </c>
    </row>
    <row r="26" spans="1:11" x14ac:dyDescent="0.25">
      <c r="A26" s="7">
        <v>11618</v>
      </c>
      <c r="B26" s="7">
        <v>1595</v>
      </c>
      <c r="C26" t="s">
        <v>9</v>
      </c>
      <c r="D26" t="s">
        <v>10</v>
      </c>
      <c r="E26" s="7">
        <v>9</v>
      </c>
      <c r="F26" s="7" t="s">
        <v>148</v>
      </c>
      <c r="G26" t="s">
        <v>11</v>
      </c>
      <c r="H26">
        <v>70.400000000000006</v>
      </c>
      <c r="I26">
        <v>3</v>
      </c>
      <c r="J26">
        <v>87.9</v>
      </c>
      <c r="K26">
        <v>1.9870000000000001</v>
      </c>
    </row>
    <row r="27" spans="1:11" x14ac:dyDescent="0.25">
      <c r="A27" s="7">
        <v>12141</v>
      </c>
      <c r="B27" s="7">
        <v>1613</v>
      </c>
      <c r="C27" t="s">
        <v>9</v>
      </c>
      <c r="D27" t="s">
        <v>14</v>
      </c>
      <c r="E27" s="7">
        <v>5</v>
      </c>
      <c r="F27" s="7" t="s">
        <v>148</v>
      </c>
      <c r="G27" t="s">
        <v>11</v>
      </c>
      <c r="H27">
        <v>54.3</v>
      </c>
      <c r="I27">
        <v>2</v>
      </c>
      <c r="J27">
        <v>113.6</v>
      </c>
      <c r="K27">
        <v>1.9870000000000001</v>
      </c>
    </row>
    <row r="28" spans="1:11" x14ac:dyDescent="0.25">
      <c r="A28" s="7">
        <v>12236</v>
      </c>
      <c r="B28" s="7">
        <v>1595</v>
      </c>
      <c r="C28" t="s">
        <v>9</v>
      </c>
      <c r="D28" t="s">
        <v>10</v>
      </c>
      <c r="E28" s="7">
        <v>9</v>
      </c>
      <c r="F28" s="7" t="s">
        <v>148</v>
      </c>
      <c r="G28" t="s">
        <v>11</v>
      </c>
      <c r="H28">
        <v>62.3</v>
      </c>
      <c r="I28">
        <v>3</v>
      </c>
      <c r="J28">
        <v>87.9</v>
      </c>
      <c r="K28">
        <v>1.9870000000000001</v>
      </c>
    </row>
    <row r="29" spans="1:11" x14ac:dyDescent="0.25">
      <c r="A29" s="7">
        <v>12672</v>
      </c>
      <c r="B29" s="7">
        <v>1595</v>
      </c>
      <c r="C29" t="s">
        <v>9</v>
      </c>
      <c r="D29" t="s">
        <v>10</v>
      </c>
      <c r="E29" s="7">
        <v>9</v>
      </c>
      <c r="F29" s="7" t="s">
        <v>148</v>
      </c>
      <c r="G29" t="s">
        <v>11</v>
      </c>
      <c r="H29">
        <v>49.1</v>
      </c>
      <c r="I29">
        <v>1</v>
      </c>
      <c r="J29">
        <v>167.6</v>
      </c>
      <c r="K29">
        <v>1.9870000000000001</v>
      </c>
    </row>
    <row r="30" spans="1:11" x14ac:dyDescent="0.25">
      <c r="A30" s="7">
        <v>13254</v>
      </c>
      <c r="B30" s="7">
        <v>1595</v>
      </c>
      <c r="C30" t="s">
        <v>9</v>
      </c>
      <c r="D30" t="s">
        <v>10</v>
      </c>
      <c r="E30" s="7">
        <v>9</v>
      </c>
      <c r="F30" s="7" t="s">
        <v>148</v>
      </c>
      <c r="G30" t="s">
        <v>11</v>
      </c>
      <c r="H30">
        <v>45.9</v>
      </c>
      <c r="I30">
        <v>2</v>
      </c>
      <c r="J30">
        <v>103.9</v>
      </c>
      <c r="K30">
        <v>1.9870000000000001</v>
      </c>
    </row>
    <row r="31" spans="1:11" x14ac:dyDescent="0.25">
      <c r="A31" s="7">
        <v>13534</v>
      </c>
      <c r="B31" s="7">
        <v>1596</v>
      </c>
      <c r="C31" t="s">
        <v>9</v>
      </c>
      <c r="D31" t="s">
        <v>10</v>
      </c>
      <c r="E31" s="7">
        <v>3</v>
      </c>
      <c r="F31" s="7" t="s">
        <v>148</v>
      </c>
      <c r="G31" t="s">
        <v>11</v>
      </c>
      <c r="H31">
        <v>55.1</v>
      </c>
      <c r="I31">
        <v>1</v>
      </c>
      <c r="J31">
        <v>183.2</v>
      </c>
      <c r="K31">
        <v>1.9870000000000001</v>
      </c>
    </row>
    <row r="32" spans="1:11" x14ac:dyDescent="0.25">
      <c r="A32" s="7">
        <v>13638</v>
      </c>
      <c r="B32" s="7">
        <v>1596</v>
      </c>
      <c r="C32" t="s">
        <v>9</v>
      </c>
      <c r="D32" t="s">
        <v>10</v>
      </c>
      <c r="E32" s="7">
        <v>3</v>
      </c>
      <c r="F32" s="7" t="s">
        <v>148</v>
      </c>
      <c r="G32" t="s">
        <v>11</v>
      </c>
      <c r="H32">
        <v>54.8</v>
      </c>
      <c r="I32">
        <v>1</v>
      </c>
      <c r="J32">
        <v>183.2</v>
      </c>
      <c r="K32">
        <v>1.9870000000000001</v>
      </c>
    </row>
    <row r="33" spans="1:11" x14ac:dyDescent="0.25">
      <c r="A33" s="7">
        <v>14192</v>
      </c>
      <c r="B33" s="7">
        <v>1605</v>
      </c>
      <c r="C33" t="s">
        <v>9</v>
      </c>
      <c r="D33" t="s">
        <v>13</v>
      </c>
      <c r="E33" s="7">
        <v>3</v>
      </c>
      <c r="F33" s="7" t="s">
        <v>148</v>
      </c>
      <c r="G33" t="s">
        <v>11</v>
      </c>
      <c r="H33">
        <v>36.299999999999997</v>
      </c>
      <c r="I33">
        <v>2</v>
      </c>
      <c r="J33">
        <v>88</v>
      </c>
      <c r="K33">
        <v>1.9870000000000001</v>
      </c>
    </row>
    <row r="34" spans="1:11" x14ac:dyDescent="0.25">
      <c r="A34" s="7">
        <v>14286</v>
      </c>
      <c r="B34" s="7">
        <v>1614</v>
      </c>
      <c r="C34" t="s">
        <v>9</v>
      </c>
      <c r="D34" t="s">
        <v>14</v>
      </c>
      <c r="E34" s="7">
        <v>3</v>
      </c>
      <c r="F34" s="7" t="s">
        <v>148</v>
      </c>
      <c r="G34" t="s">
        <v>11</v>
      </c>
      <c r="H34">
        <v>40</v>
      </c>
      <c r="I34">
        <v>1</v>
      </c>
      <c r="J34">
        <v>142</v>
      </c>
      <c r="K34">
        <v>1.9870000000000001</v>
      </c>
    </row>
    <row r="35" spans="1:11" x14ac:dyDescent="0.25">
      <c r="A35" s="7">
        <v>14972</v>
      </c>
      <c r="B35" s="7">
        <v>1610</v>
      </c>
      <c r="C35" t="s">
        <v>9</v>
      </c>
      <c r="D35" t="s">
        <v>14</v>
      </c>
      <c r="E35" s="7">
        <v>9</v>
      </c>
      <c r="F35" s="7" t="s">
        <v>148</v>
      </c>
      <c r="G35" t="s">
        <v>11</v>
      </c>
      <c r="H35">
        <v>61.9</v>
      </c>
      <c r="I35">
        <v>2</v>
      </c>
      <c r="J35">
        <v>113.6</v>
      </c>
      <c r="K35">
        <v>1.9870000000000001</v>
      </c>
    </row>
    <row r="36" spans="1:11" x14ac:dyDescent="0.25">
      <c r="A36" s="7">
        <v>15002</v>
      </c>
      <c r="B36" s="7">
        <v>1607</v>
      </c>
      <c r="C36" t="s">
        <v>9</v>
      </c>
      <c r="D36" t="s">
        <v>13</v>
      </c>
      <c r="E36" s="7">
        <v>2</v>
      </c>
      <c r="F36" s="7" t="s">
        <v>148</v>
      </c>
      <c r="G36" t="s">
        <v>11</v>
      </c>
      <c r="H36">
        <v>45.1</v>
      </c>
      <c r="I36">
        <v>1</v>
      </c>
      <c r="J36">
        <v>167.6</v>
      </c>
      <c r="K36">
        <v>1.9870000000000001</v>
      </c>
    </row>
    <row r="37" spans="1:11" x14ac:dyDescent="0.25">
      <c r="A37" s="7">
        <v>15921</v>
      </c>
      <c r="B37" s="7">
        <v>1592</v>
      </c>
      <c r="C37" t="s">
        <v>9</v>
      </c>
      <c r="D37" t="s">
        <v>10</v>
      </c>
      <c r="E37" s="7">
        <v>8</v>
      </c>
      <c r="F37" s="7" t="s">
        <v>148</v>
      </c>
      <c r="G37" t="s">
        <v>11</v>
      </c>
      <c r="H37">
        <v>41.8</v>
      </c>
      <c r="I37">
        <v>1</v>
      </c>
      <c r="J37">
        <v>167.6</v>
      </c>
      <c r="K37">
        <v>1.9870000000000001</v>
      </c>
    </row>
    <row r="38" spans="1:11" x14ac:dyDescent="0.25">
      <c r="A38" s="7">
        <v>15943</v>
      </c>
      <c r="B38" s="7">
        <v>1603</v>
      </c>
      <c r="C38" t="s">
        <v>9</v>
      </c>
      <c r="D38" t="s">
        <v>13</v>
      </c>
      <c r="E38" s="7">
        <v>5</v>
      </c>
      <c r="F38" s="7" t="s">
        <v>148</v>
      </c>
      <c r="G38" t="s">
        <v>11</v>
      </c>
      <c r="H38">
        <v>34.9</v>
      </c>
      <c r="I38">
        <v>2</v>
      </c>
      <c r="J38">
        <v>88</v>
      </c>
      <c r="K38">
        <v>1.9870000000000001</v>
      </c>
    </row>
    <row r="39" spans="1:11" x14ac:dyDescent="0.25">
      <c r="A39" s="7">
        <v>16040</v>
      </c>
      <c r="B39" s="7">
        <v>1610</v>
      </c>
      <c r="C39" t="s">
        <v>9</v>
      </c>
      <c r="D39" t="s">
        <v>14</v>
      </c>
      <c r="E39" s="7">
        <v>9</v>
      </c>
      <c r="F39" s="7" t="s">
        <v>148</v>
      </c>
      <c r="G39" t="s">
        <v>11</v>
      </c>
      <c r="H39">
        <v>45.5</v>
      </c>
      <c r="I39">
        <v>1</v>
      </c>
      <c r="J39">
        <v>167.6</v>
      </c>
      <c r="K39">
        <v>1.9870000000000001</v>
      </c>
    </row>
    <row r="40" spans="1:11" x14ac:dyDescent="0.25">
      <c r="A40" s="7">
        <v>16329</v>
      </c>
      <c r="B40" s="7">
        <v>1605</v>
      </c>
      <c r="C40" t="s">
        <v>9</v>
      </c>
      <c r="D40" t="s">
        <v>13</v>
      </c>
      <c r="E40" s="7">
        <v>3</v>
      </c>
      <c r="F40" s="7" t="s">
        <v>148</v>
      </c>
      <c r="G40" t="s">
        <v>11</v>
      </c>
      <c r="H40">
        <v>45.6</v>
      </c>
      <c r="I40">
        <v>1</v>
      </c>
      <c r="J40">
        <v>167.6</v>
      </c>
      <c r="K40">
        <v>1.9870000000000001</v>
      </c>
    </row>
    <row r="41" spans="1:11" x14ac:dyDescent="0.25">
      <c r="A41" s="7">
        <v>16545</v>
      </c>
      <c r="B41" s="7">
        <v>1608</v>
      </c>
      <c r="C41" t="s">
        <v>9</v>
      </c>
      <c r="D41" t="s">
        <v>13</v>
      </c>
      <c r="E41" s="7">
        <v>14</v>
      </c>
      <c r="F41" s="7" t="s">
        <v>148</v>
      </c>
      <c r="G41" t="s">
        <v>11</v>
      </c>
      <c r="H41">
        <v>55.6</v>
      </c>
      <c r="I41">
        <v>1</v>
      </c>
      <c r="J41">
        <v>183.2</v>
      </c>
      <c r="K41">
        <v>1.9870000000000001</v>
      </c>
    </row>
    <row r="42" spans="1:11" x14ac:dyDescent="0.25">
      <c r="A42" s="7">
        <v>17209</v>
      </c>
      <c r="B42" s="7">
        <v>1614</v>
      </c>
      <c r="C42" t="s">
        <v>9</v>
      </c>
      <c r="D42" t="s">
        <v>14</v>
      </c>
      <c r="E42" s="7">
        <v>3</v>
      </c>
      <c r="F42" s="7" t="s">
        <v>148</v>
      </c>
      <c r="G42" t="s">
        <v>11</v>
      </c>
      <c r="H42">
        <v>42.2</v>
      </c>
      <c r="I42">
        <v>1</v>
      </c>
      <c r="J42">
        <v>167.6</v>
      </c>
      <c r="K42">
        <v>1.9870000000000001</v>
      </c>
    </row>
    <row r="43" spans="1:11" x14ac:dyDescent="0.25">
      <c r="A43" s="7">
        <v>17464</v>
      </c>
      <c r="B43" s="7">
        <v>1605</v>
      </c>
      <c r="C43" t="s">
        <v>9</v>
      </c>
      <c r="D43" t="s">
        <v>13</v>
      </c>
      <c r="E43" s="7">
        <v>3</v>
      </c>
      <c r="F43" s="7" t="s">
        <v>148</v>
      </c>
      <c r="G43" t="s">
        <v>11</v>
      </c>
      <c r="H43">
        <v>47.3</v>
      </c>
      <c r="I43">
        <v>3</v>
      </c>
      <c r="J43">
        <v>80.400000000000006</v>
      </c>
      <c r="K43">
        <v>1.9870000000000001</v>
      </c>
    </row>
    <row r="44" spans="1:11" x14ac:dyDescent="0.25">
      <c r="A44" s="7">
        <v>19899</v>
      </c>
      <c r="B44" s="7">
        <v>1595</v>
      </c>
      <c r="C44" t="s">
        <v>9</v>
      </c>
      <c r="D44" t="s">
        <v>10</v>
      </c>
      <c r="E44" s="7">
        <v>9</v>
      </c>
      <c r="F44" s="7" t="s">
        <v>148</v>
      </c>
      <c r="G44" t="s">
        <v>11</v>
      </c>
      <c r="H44">
        <v>41.6</v>
      </c>
      <c r="I44">
        <v>2</v>
      </c>
      <c r="J44">
        <v>88</v>
      </c>
      <c r="K44">
        <v>1.9870000000000001</v>
      </c>
    </row>
    <row r="45" spans="1:11" x14ac:dyDescent="0.25">
      <c r="A45" s="7">
        <v>21045</v>
      </c>
      <c r="B45" s="7">
        <v>1614</v>
      </c>
      <c r="C45" t="s">
        <v>9</v>
      </c>
      <c r="D45" t="s">
        <v>14</v>
      </c>
      <c r="E45" s="7">
        <v>3</v>
      </c>
      <c r="F45" s="7" t="s">
        <v>148</v>
      </c>
      <c r="G45" t="s">
        <v>11</v>
      </c>
      <c r="H45">
        <v>45.1</v>
      </c>
      <c r="I45">
        <v>1</v>
      </c>
      <c r="J45">
        <v>167.6</v>
      </c>
      <c r="K45">
        <v>1.9870000000000001</v>
      </c>
    </row>
    <row r="46" spans="1:11" x14ac:dyDescent="0.25">
      <c r="A46" s="7">
        <v>21118</v>
      </c>
      <c r="B46" s="7">
        <v>1614</v>
      </c>
      <c r="C46" t="s">
        <v>9</v>
      </c>
      <c r="D46" t="s">
        <v>14</v>
      </c>
      <c r="E46" s="7">
        <v>3</v>
      </c>
      <c r="F46" s="7" t="s">
        <v>148</v>
      </c>
      <c r="G46" t="s">
        <v>11</v>
      </c>
      <c r="H46">
        <v>72.3</v>
      </c>
      <c r="I46">
        <v>3</v>
      </c>
      <c r="J46">
        <v>87.9</v>
      </c>
      <c r="K46">
        <v>1.9870000000000001</v>
      </c>
    </row>
    <row r="47" spans="1:11" x14ac:dyDescent="0.25">
      <c r="A47" s="7">
        <v>21348</v>
      </c>
      <c r="B47" s="7">
        <v>1614</v>
      </c>
      <c r="C47" t="s">
        <v>9</v>
      </c>
      <c r="D47" t="s">
        <v>14</v>
      </c>
      <c r="E47" s="7">
        <v>3</v>
      </c>
      <c r="F47" s="7" t="s">
        <v>148</v>
      </c>
      <c r="G47" t="s">
        <v>11</v>
      </c>
      <c r="H47">
        <v>56.9</v>
      </c>
      <c r="I47">
        <v>3</v>
      </c>
      <c r="J47">
        <v>87.9</v>
      </c>
      <c r="K47">
        <v>1.9870000000000001</v>
      </c>
    </row>
    <row r="48" spans="1:11" x14ac:dyDescent="0.25">
      <c r="A48" s="7">
        <v>21561</v>
      </c>
      <c r="B48" s="7">
        <v>1605</v>
      </c>
      <c r="C48" t="s">
        <v>9</v>
      </c>
      <c r="D48" t="s">
        <v>13</v>
      </c>
      <c r="E48" s="7">
        <v>3</v>
      </c>
      <c r="F48" s="7" t="s">
        <v>148</v>
      </c>
      <c r="G48" t="s">
        <v>11</v>
      </c>
      <c r="H48">
        <v>46.9</v>
      </c>
      <c r="I48">
        <v>2</v>
      </c>
      <c r="J48">
        <v>103.9</v>
      </c>
      <c r="K48">
        <v>1.9870000000000001</v>
      </c>
    </row>
    <row r="49" spans="1:11" x14ac:dyDescent="0.25">
      <c r="A49" s="7">
        <v>21752</v>
      </c>
      <c r="B49" s="7">
        <v>1595</v>
      </c>
      <c r="C49" t="s">
        <v>9</v>
      </c>
      <c r="D49" t="s">
        <v>10</v>
      </c>
      <c r="E49" s="7">
        <v>9</v>
      </c>
      <c r="F49" s="7" t="s">
        <v>148</v>
      </c>
      <c r="G49" t="s">
        <v>11</v>
      </c>
      <c r="H49">
        <v>62.1</v>
      </c>
      <c r="I49">
        <v>1</v>
      </c>
      <c r="J49">
        <v>183.2</v>
      </c>
      <c r="K49">
        <v>1.9870000000000001</v>
      </c>
    </row>
    <row r="50" spans="1:11" x14ac:dyDescent="0.25">
      <c r="A50" s="7">
        <v>22260</v>
      </c>
      <c r="B50" s="7">
        <v>1592</v>
      </c>
      <c r="C50" t="s">
        <v>9</v>
      </c>
      <c r="D50" t="s">
        <v>10</v>
      </c>
      <c r="E50" s="7">
        <v>8</v>
      </c>
      <c r="F50" s="7" t="s">
        <v>148</v>
      </c>
      <c r="G50" t="s">
        <v>11</v>
      </c>
      <c r="H50">
        <v>52.6</v>
      </c>
      <c r="I50">
        <v>3</v>
      </c>
      <c r="J50">
        <v>80.400000000000006</v>
      </c>
      <c r="K50">
        <v>1.9870000000000001</v>
      </c>
    </row>
    <row r="51" spans="1:11" x14ac:dyDescent="0.25">
      <c r="A51" s="7">
        <v>22862</v>
      </c>
      <c r="B51" s="7">
        <v>1611</v>
      </c>
      <c r="C51" t="s">
        <v>9</v>
      </c>
      <c r="D51" t="s">
        <v>14</v>
      </c>
      <c r="E51" s="7">
        <v>11</v>
      </c>
      <c r="F51" s="7" t="s">
        <v>148</v>
      </c>
      <c r="G51" t="s">
        <v>11</v>
      </c>
      <c r="H51">
        <v>55</v>
      </c>
      <c r="I51">
        <v>1</v>
      </c>
      <c r="J51">
        <v>183.2</v>
      </c>
      <c r="K51">
        <v>1.9870000000000001</v>
      </c>
    </row>
    <row r="52" spans="1:11" x14ac:dyDescent="0.25">
      <c r="A52" s="7">
        <v>22898</v>
      </c>
      <c r="B52" s="7">
        <v>1592</v>
      </c>
      <c r="C52" t="s">
        <v>9</v>
      </c>
      <c r="D52" t="s">
        <v>10</v>
      </c>
      <c r="E52" s="7">
        <v>8</v>
      </c>
      <c r="F52" s="7" t="s">
        <v>148</v>
      </c>
      <c r="G52" t="s">
        <v>11</v>
      </c>
      <c r="H52">
        <v>72.5</v>
      </c>
      <c r="I52">
        <v>5</v>
      </c>
      <c r="J52">
        <v>62.3</v>
      </c>
      <c r="K52">
        <v>1.9870000000000001</v>
      </c>
    </row>
    <row r="53" spans="1:11" x14ac:dyDescent="0.25">
      <c r="A53" s="7">
        <v>23124</v>
      </c>
      <c r="B53" s="7">
        <v>1604</v>
      </c>
      <c r="C53" t="s">
        <v>9</v>
      </c>
      <c r="D53" t="s">
        <v>13</v>
      </c>
      <c r="E53" s="7">
        <v>12</v>
      </c>
      <c r="F53" s="7" t="s">
        <v>148</v>
      </c>
      <c r="G53" t="s">
        <v>11</v>
      </c>
      <c r="H53">
        <v>45.1</v>
      </c>
      <c r="I53">
        <v>9</v>
      </c>
      <c r="J53">
        <v>56.9</v>
      </c>
      <c r="K53">
        <v>1.9870000000000001</v>
      </c>
    </row>
    <row r="54" spans="1:11" x14ac:dyDescent="0.25">
      <c r="A54" s="7">
        <v>24259</v>
      </c>
      <c r="B54" s="7">
        <v>1604</v>
      </c>
      <c r="C54" t="s">
        <v>9</v>
      </c>
      <c r="D54" t="s">
        <v>13</v>
      </c>
      <c r="E54" s="7">
        <v>12</v>
      </c>
      <c r="F54" s="7" t="s">
        <v>148</v>
      </c>
      <c r="G54" t="s">
        <v>11</v>
      </c>
      <c r="H54">
        <v>35.6</v>
      </c>
      <c r="I54">
        <v>1</v>
      </c>
      <c r="J54">
        <v>142</v>
      </c>
      <c r="K54">
        <v>1.9870000000000001</v>
      </c>
    </row>
    <row r="55" spans="1:11" x14ac:dyDescent="0.25">
      <c r="A55" s="7">
        <v>24515</v>
      </c>
      <c r="B55" s="7">
        <v>1591</v>
      </c>
      <c r="C55" t="s">
        <v>9</v>
      </c>
      <c r="D55" t="s">
        <v>10</v>
      </c>
      <c r="E55" s="7">
        <v>4</v>
      </c>
      <c r="F55" s="7" t="s">
        <v>148</v>
      </c>
      <c r="G55" t="s">
        <v>11</v>
      </c>
      <c r="H55">
        <v>45.3</v>
      </c>
      <c r="I55">
        <v>1</v>
      </c>
      <c r="J55">
        <v>167.6</v>
      </c>
      <c r="K55">
        <v>1.9870000000000001</v>
      </c>
    </row>
    <row r="56" spans="1:11" x14ac:dyDescent="0.25">
      <c r="A56" s="7">
        <v>24630</v>
      </c>
      <c r="B56" s="7">
        <v>1614</v>
      </c>
      <c r="C56" t="s">
        <v>9</v>
      </c>
      <c r="D56" t="s">
        <v>14</v>
      </c>
      <c r="E56" s="7">
        <v>3</v>
      </c>
      <c r="F56" s="7" t="s">
        <v>148</v>
      </c>
      <c r="G56" t="s">
        <v>11</v>
      </c>
      <c r="H56">
        <v>45.3</v>
      </c>
      <c r="I56">
        <v>2</v>
      </c>
      <c r="J56">
        <v>103.9</v>
      </c>
      <c r="K56">
        <v>1.9870000000000001</v>
      </c>
    </row>
    <row r="57" spans="1:11" x14ac:dyDescent="0.25">
      <c r="A57" s="7">
        <v>24852</v>
      </c>
      <c r="B57" s="7">
        <v>1607</v>
      </c>
      <c r="C57" t="s">
        <v>9</v>
      </c>
      <c r="D57" t="s">
        <v>13</v>
      </c>
      <c r="E57" s="7">
        <v>2</v>
      </c>
      <c r="F57" s="7" t="s">
        <v>148</v>
      </c>
      <c r="G57" t="s">
        <v>11</v>
      </c>
      <c r="H57">
        <v>35</v>
      </c>
      <c r="I57">
        <v>9</v>
      </c>
      <c r="J57">
        <v>48.3</v>
      </c>
      <c r="K57">
        <v>1.9870000000000001</v>
      </c>
    </row>
    <row r="58" spans="1:11" x14ac:dyDescent="0.25">
      <c r="A58" s="7">
        <v>25430</v>
      </c>
      <c r="B58" s="7">
        <v>1606</v>
      </c>
      <c r="C58" t="s">
        <v>9</v>
      </c>
      <c r="D58" t="s">
        <v>13</v>
      </c>
      <c r="E58" s="7">
        <v>7</v>
      </c>
      <c r="F58" s="7" t="s">
        <v>148</v>
      </c>
      <c r="G58" t="s">
        <v>11</v>
      </c>
      <c r="H58">
        <v>55.4</v>
      </c>
      <c r="I58">
        <v>1</v>
      </c>
      <c r="J58">
        <v>183.2</v>
      </c>
      <c r="K58">
        <v>1.9870000000000001</v>
      </c>
    </row>
    <row r="59" spans="1:11" x14ac:dyDescent="0.25">
      <c r="A59" s="7">
        <v>25661</v>
      </c>
      <c r="B59" s="7">
        <v>1601</v>
      </c>
      <c r="C59" t="s">
        <v>9</v>
      </c>
      <c r="D59" t="s">
        <v>12</v>
      </c>
      <c r="E59" s="7">
        <v>9</v>
      </c>
      <c r="F59" s="7" t="s">
        <v>148</v>
      </c>
      <c r="G59" t="s">
        <v>11</v>
      </c>
      <c r="H59">
        <v>42</v>
      </c>
      <c r="I59">
        <v>1</v>
      </c>
      <c r="J59">
        <v>167.6</v>
      </c>
      <c r="K59">
        <v>1.9870000000000001</v>
      </c>
    </row>
    <row r="60" spans="1:11" x14ac:dyDescent="0.25">
      <c r="A60" s="7">
        <v>25807</v>
      </c>
      <c r="B60" s="7">
        <v>1596</v>
      </c>
      <c r="C60" t="s">
        <v>9</v>
      </c>
      <c r="D60" t="s">
        <v>10</v>
      </c>
      <c r="E60" s="7">
        <v>3</v>
      </c>
      <c r="F60" s="7" t="s">
        <v>148</v>
      </c>
      <c r="G60" t="s">
        <v>11</v>
      </c>
      <c r="H60">
        <v>55.8</v>
      </c>
      <c r="I60">
        <v>3</v>
      </c>
      <c r="J60">
        <v>87.9</v>
      </c>
      <c r="K60">
        <v>1.9870000000000001</v>
      </c>
    </row>
    <row r="61" spans="1:11" x14ac:dyDescent="0.25">
      <c r="A61" s="7">
        <v>26125</v>
      </c>
      <c r="B61" s="7">
        <v>1591</v>
      </c>
      <c r="C61" t="s">
        <v>9</v>
      </c>
      <c r="D61" t="s">
        <v>10</v>
      </c>
      <c r="E61" s="7">
        <v>4</v>
      </c>
      <c r="F61" s="7" t="s">
        <v>148</v>
      </c>
      <c r="G61" t="s">
        <v>11</v>
      </c>
      <c r="H61">
        <v>45.5</v>
      </c>
      <c r="I61">
        <v>4</v>
      </c>
      <c r="J61">
        <v>65.3</v>
      </c>
      <c r="K61">
        <v>1.9870000000000001</v>
      </c>
    </row>
    <row r="62" spans="1:11" x14ac:dyDescent="0.25">
      <c r="A62" s="7">
        <v>27444</v>
      </c>
      <c r="B62" s="7">
        <v>1593</v>
      </c>
      <c r="C62" t="s">
        <v>9</v>
      </c>
      <c r="D62" t="s">
        <v>10</v>
      </c>
      <c r="E62" s="7">
        <v>6</v>
      </c>
      <c r="F62" s="7" t="s">
        <v>148</v>
      </c>
      <c r="G62" t="s">
        <v>11</v>
      </c>
      <c r="H62">
        <v>46.2</v>
      </c>
      <c r="I62">
        <v>1</v>
      </c>
      <c r="J62">
        <v>167.6</v>
      </c>
      <c r="K62">
        <v>1.9870000000000001</v>
      </c>
    </row>
    <row r="63" spans="1:11" x14ac:dyDescent="0.25">
      <c r="A63" s="7">
        <v>27710</v>
      </c>
      <c r="B63" s="7">
        <v>1610</v>
      </c>
      <c r="C63" t="s">
        <v>9</v>
      </c>
      <c r="D63" t="s">
        <v>14</v>
      </c>
      <c r="E63" s="7">
        <v>9</v>
      </c>
      <c r="F63" s="7" t="s">
        <v>148</v>
      </c>
      <c r="G63" t="s">
        <v>11</v>
      </c>
      <c r="H63">
        <v>41.1</v>
      </c>
      <c r="I63">
        <v>1</v>
      </c>
      <c r="J63">
        <v>142</v>
      </c>
      <c r="K63">
        <v>1.9870000000000001</v>
      </c>
    </row>
    <row r="64" spans="1:11" x14ac:dyDescent="0.25">
      <c r="A64" s="7">
        <v>27827</v>
      </c>
      <c r="B64" s="7">
        <v>1607</v>
      </c>
      <c r="C64" t="s">
        <v>9</v>
      </c>
      <c r="D64" t="s">
        <v>13</v>
      </c>
      <c r="E64" s="7">
        <v>2</v>
      </c>
      <c r="F64" s="7" t="s">
        <v>148</v>
      </c>
      <c r="G64" t="s">
        <v>11</v>
      </c>
      <c r="H64">
        <v>45.7</v>
      </c>
      <c r="I64">
        <v>2</v>
      </c>
      <c r="J64">
        <v>103.9</v>
      </c>
      <c r="K64">
        <v>1.9870000000000001</v>
      </c>
    </row>
    <row r="65" spans="1:11" x14ac:dyDescent="0.25">
      <c r="A65" s="7">
        <v>27925</v>
      </c>
      <c r="B65" s="7">
        <v>1595</v>
      </c>
      <c r="C65" t="s">
        <v>9</v>
      </c>
      <c r="D65" t="s">
        <v>10</v>
      </c>
      <c r="E65" s="7">
        <v>9</v>
      </c>
      <c r="F65" s="7" t="s">
        <v>148</v>
      </c>
      <c r="G65" t="s">
        <v>11</v>
      </c>
      <c r="H65">
        <v>46.3</v>
      </c>
      <c r="I65">
        <v>2</v>
      </c>
      <c r="J65">
        <v>103.9</v>
      </c>
      <c r="K65">
        <v>1.9870000000000001</v>
      </c>
    </row>
    <row r="66" spans="1:11" x14ac:dyDescent="0.25">
      <c r="A66" s="7">
        <v>28461</v>
      </c>
      <c r="B66" s="7">
        <v>1610</v>
      </c>
      <c r="C66" t="s">
        <v>9</v>
      </c>
      <c r="D66" t="s">
        <v>14</v>
      </c>
      <c r="E66" s="7">
        <v>9</v>
      </c>
      <c r="F66" s="7" t="s">
        <v>148</v>
      </c>
      <c r="G66" t="s">
        <v>11</v>
      </c>
      <c r="H66">
        <v>71.5</v>
      </c>
      <c r="I66">
        <v>3</v>
      </c>
      <c r="J66">
        <v>87.9</v>
      </c>
      <c r="K66">
        <v>1.9870000000000001</v>
      </c>
    </row>
    <row r="67" spans="1:11" x14ac:dyDescent="0.25">
      <c r="A67" s="7">
        <v>28517</v>
      </c>
      <c r="B67" s="7">
        <v>1610</v>
      </c>
      <c r="C67" t="s">
        <v>9</v>
      </c>
      <c r="D67" t="s">
        <v>14</v>
      </c>
      <c r="E67" s="7">
        <v>9</v>
      </c>
      <c r="F67" s="7" t="s">
        <v>148</v>
      </c>
      <c r="G67" t="s">
        <v>11</v>
      </c>
      <c r="H67">
        <v>54</v>
      </c>
      <c r="I67">
        <v>3</v>
      </c>
      <c r="J67">
        <v>80.400000000000006</v>
      </c>
      <c r="K67">
        <v>1.9870000000000001</v>
      </c>
    </row>
    <row r="68" spans="1:11" x14ac:dyDescent="0.25">
      <c r="A68" s="7">
        <v>29168</v>
      </c>
      <c r="B68" s="7">
        <v>1606</v>
      </c>
      <c r="C68" t="s">
        <v>9</v>
      </c>
      <c r="D68" t="s">
        <v>13</v>
      </c>
      <c r="E68" s="7">
        <v>7</v>
      </c>
      <c r="F68" s="7" t="s">
        <v>148</v>
      </c>
      <c r="G68" t="s">
        <v>11</v>
      </c>
      <c r="H68">
        <v>55.3</v>
      </c>
      <c r="I68">
        <v>4</v>
      </c>
      <c r="J68">
        <v>71.5</v>
      </c>
      <c r="K68">
        <v>1.9870000000000001</v>
      </c>
    </row>
    <row r="69" spans="1:11" x14ac:dyDescent="0.25">
      <c r="A69" s="7">
        <v>29352</v>
      </c>
      <c r="B69" s="7">
        <v>1613</v>
      </c>
      <c r="C69" t="s">
        <v>9</v>
      </c>
      <c r="D69" t="s">
        <v>14</v>
      </c>
      <c r="E69" s="7">
        <v>5</v>
      </c>
      <c r="F69" s="7" t="s">
        <v>148</v>
      </c>
      <c r="G69" t="s">
        <v>11</v>
      </c>
      <c r="H69">
        <v>54.7</v>
      </c>
      <c r="I69">
        <v>1</v>
      </c>
      <c r="J69">
        <v>183.2</v>
      </c>
      <c r="K69">
        <v>1.9870000000000001</v>
      </c>
    </row>
    <row r="70" spans="1:11" x14ac:dyDescent="0.25">
      <c r="A70" s="7">
        <v>29693</v>
      </c>
      <c r="B70" s="7">
        <v>1614</v>
      </c>
      <c r="C70" t="s">
        <v>9</v>
      </c>
      <c r="D70" t="s">
        <v>14</v>
      </c>
      <c r="E70" s="7">
        <v>3</v>
      </c>
      <c r="F70" s="7" t="s">
        <v>148</v>
      </c>
      <c r="G70" t="s">
        <v>11</v>
      </c>
      <c r="H70">
        <v>52.5</v>
      </c>
      <c r="I70">
        <v>2</v>
      </c>
      <c r="J70">
        <v>103.9</v>
      </c>
      <c r="K70">
        <v>1.9870000000000001</v>
      </c>
    </row>
    <row r="71" spans="1:11" x14ac:dyDescent="0.25">
      <c r="A71" s="7">
        <v>29991</v>
      </c>
      <c r="B71" s="7">
        <v>1595</v>
      </c>
      <c r="C71" t="s">
        <v>9</v>
      </c>
      <c r="D71" t="s">
        <v>10</v>
      </c>
      <c r="E71" s="7">
        <v>9</v>
      </c>
      <c r="F71" s="7" t="s">
        <v>148</v>
      </c>
      <c r="G71" t="s">
        <v>11</v>
      </c>
      <c r="H71">
        <v>75</v>
      </c>
      <c r="I71">
        <v>3</v>
      </c>
      <c r="J71">
        <v>87.9</v>
      </c>
      <c r="K71">
        <v>1.9870000000000001</v>
      </c>
    </row>
    <row r="72" spans="1:11" x14ac:dyDescent="0.25">
      <c r="A72" s="7">
        <v>30593</v>
      </c>
      <c r="B72" s="7">
        <v>1595</v>
      </c>
      <c r="C72" t="s">
        <v>9</v>
      </c>
      <c r="D72" t="s">
        <v>10</v>
      </c>
      <c r="E72" s="7">
        <v>9</v>
      </c>
      <c r="F72" s="7" t="s">
        <v>148</v>
      </c>
      <c r="G72" t="s">
        <v>11</v>
      </c>
      <c r="H72">
        <v>70.5</v>
      </c>
      <c r="I72">
        <v>1</v>
      </c>
      <c r="J72">
        <v>183.2</v>
      </c>
      <c r="K72">
        <v>1.9870000000000001</v>
      </c>
    </row>
    <row r="73" spans="1:11" x14ac:dyDescent="0.25">
      <c r="A73" s="7">
        <v>30707</v>
      </c>
      <c r="B73" s="7">
        <v>1600</v>
      </c>
      <c r="C73" t="s">
        <v>9</v>
      </c>
      <c r="D73" t="s">
        <v>12</v>
      </c>
      <c r="E73" s="7">
        <v>6</v>
      </c>
      <c r="F73" s="7" t="s">
        <v>148</v>
      </c>
      <c r="G73" t="s">
        <v>11</v>
      </c>
      <c r="H73">
        <v>43.5</v>
      </c>
      <c r="I73">
        <v>1</v>
      </c>
      <c r="J73">
        <v>167.6</v>
      </c>
      <c r="K73">
        <v>1.9870000000000001</v>
      </c>
    </row>
    <row r="74" spans="1:11" x14ac:dyDescent="0.25">
      <c r="A74" s="7">
        <v>30957</v>
      </c>
      <c r="B74" s="7">
        <v>1592</v>
      </c>
      <c r="C74" t="s">
        <v>9</v>
      </c>
      <c r="D74" t="s">
        <v>10</v>
      </c>
      <c r="E74" s="7">
        <v>8</v>
      </c>
      <c r="F74" s="7" t="s">
        <v>148</v>
      </c>
      <c r="G74" t="s">
        <v>11</v>
      </c>
      <c r="H74">
        <v>39.799999999999997</v>
      </c>
      <c r="I74">
        <v>1</v>
      </c>
      <c r="J74">
        <v>142</v>
      </c>
      <c r="K74">
        <v>1.9870000000000001</v>
      </c>
    </row>
    <row r="75" spans="1:11" x14ac:dyDescent="0.25">
      <c r="A75" s="7">
        <v>31972</v>
      </c>
      <c r="B75" s="7">
        <v>1604</v>
      </c>
      <c r="C75" t="s">
        <v>9</v>
      </c>
      <c r="D75" t="s">
        <v>13</v>
      </c>
      <c r="E75" s="7">
        <v>12</v>
      </c>
      <c r="F75" s="7" t="s">
        <v>148</v>
      </c>
      <c r="G75" t="s">
        <v>11</v>
      </c>
      <c r="H75">
        <v>44.7</v>
      </c>
      <c r="I75">
        <v>2</v>
      </c>
      <c r="J75">
        <v>103.9</v>
      </c>
      <c r="K75">
        <v>1.9870000000000001</v>
      </c>
    </row>
    <row r="76" spans="1:11" x14ac:dyDescent="0.25">
      <c r="A76" s="7">
        <v>32140</v>
      </c>
      <c r="B76" s="7">
        <v>1594</v>
      </c>
      <c r="C76" t="s">
        <v>9</v>
      </c>
      <c r="D76" t="s">
        <v>10</v>
      </c>
      <c r="E76" s="7">
        <v>7</v>
      </c>
      <c r="F76" s="7" t="s">
        <v>148</v>
      </c>
      <c r="G76" t="s">
        <v>11</v>
      </c>
      <c r="H76">
        <v>55.8</v>
      </c>
      <c r="I76">
        <v>3</v>
      </c>
      <c r="J76">
        <v>87.9</v>
      </c>
      <c r="K76">
        <v>1.9870000000000001</v>
      </c>
    </row>
    <row r="77" spans="1:11" x14ac:dyDescent="0.25">
      <c r="A77" s="7">
        <v>32621</v>
      </c>
      <c r="B77" s="7">
        <v>1593</v>
      </c>
      <c r="C77" t="s">
        <v>9</v>
      </c>
      <c r="D77" t="s">
        <v>10</v>
      </c>
      <c r="E77" s="7">
        <v>6</v>
      </c>
      <c r="F77" s="7" t="s">
        <v>148</v>
      </c>
      <c r="G77" t="s">
        <v>11</v>
      </c>
      <c r="H77">
        <v>36.700000000000003</v>
      </c>
      <c r="I77">
        <v>1</v>
      </c>
      <c r="J77">
        <v>142</v>
      </c>
      <c r="K77">
        <v>1.9870000000000001</v>
      </c>
    </row>
    <row r="78" spans="1:11" x14ac:dyDescent="0.25">
      <c r="A78" s="7">
        <v>32689</v>
      </c>
      <c r="B78" s="7">
        <v>1595</v>
      </c>
      <c r="C78" t="s">
        <v>9</v>
      </c>
      <c r="D78" t="s">
        <v>10</v>
      </c>
      <c r="E78" s="7">
        <v>9</v>
      </c>
      <c r="F78" s="7" t="s">
        <v>148</v>
      </c>
      <c r="G78" t="s">
        <v>11</v>
      </c>
      <c r="H78">
        <v>41.3</v>
      </c>
      <c r="I78">
        <v>1</v>
      </c>
      <c r="J78">
        <v>142</v>
      </c>
      <c r="K78">
        <v>1.9870000000000001</v>
      </c>
    </row>
    <row r="79" spans="1:11" x14ac:dyDescent="0.25">
      <c r="A79" s="7">
        <v>32910</v>
      </c>
      <c r="B79" s="7">
        <v>1604</v>
      </c>
      <c r="C79" t="s">
        <v>9</v>
      </c>
      <c r="D79" t="s">
        <v>13</v>
      </c>
      <c r="E79" s="7">
        <v>12</v>
      </c>
      <c r="F79" s="7" t="s">
        <v>148</v>
      </c>
      <c r="G79" t="s">
        <v>11</v>
      </c>
      <c r="H79">
        <v>45.9</v>
      </c>
      <c r="I79">
        <v>2</v>
      </c>
      <c r="J79">
        <v>103.9</v>
      </c>
      <c r="K79">
        <v>1.9870000000000001</v>
      </c>
    </row>
    <row r="80" spans="1:11" x14ac:dyDescent="0.25">
      <c r="A80" s="7">
        <v>33214</v>
      </c>
      <c r="B80" s="7">
        <v>1592</v>
      </c>
      <c r="C80" t="s">
        <v>9</v>
      </c>
      <c r="D80" t="s">
        <v>10</v>
      </c>
      <c r="E80" s="7">
        <v>8</v>
      </c>
      <c r="F80" s="7" t="s">
        <v>148</v>
      </c>
      <c r="G80" t="s">
        <v>11</v>
      </c>
      <c r="H80">
        <v>39.6</v>
      </c>
      <c r="I80">
        <v>2</v>
      </c>
      <c r="J80">
        <v>103.9</v>
      </c>
      <c r="K80">
        <v>1.9870000000000001</v>
      </c>
    </row>
    <row r="81" spans="1:11" x14ac:dyDescent="0.25">
      <c r="A81" s="7">
        <v>33359</v>
      </c>
      <c r="B81" s="7">
        <v>1605</v>
      </c>
      <c r="C81" t="s">
        <v>9</v>
      </c>
      <c r="D81" t="s">
        <v>13</v>
      </c>
      <c r="E81" s="7">
        <v>3</v>
      </c>
      <c r="F81" s="7" t="s">
        <v>148</v>
      </c>
      <c r="G81" t="s">
        <v>11</v>
      </c>
      <c r="H81">
        <v>46.5</v>
      </c>
      <c r="I81">
        <v>2</v>
      </c>
      <c r="J81">
        <v>103.9</v>
      </c>
      <c r="K81">
        <v>1.9870000000000001</v>
      </c>
    </row>
    <row r="82" spans="1:11" x14ac:dyDescent="0.25">
      <c r="A82" s="7">
        <v>33521</v>
      </c>
      <c r="B82" s="7">
        <v>1591</v>
      </c>
      <c r="C82" t="s">
        <v>9</v>
      </c>
      <c r="D82" t="s">
        <v>10</v>
      </c>
      <c r="E82" s="7">
        <v>4</v>
      </c>
      <c r="F82" s="7" t="s">
        <v>148</v>
      </c>
      <c r="G82" t="s">
        <v>11</v>
      </c>
      <c r="H82">
        <v>45</v>
      </c>
      <c r="I82">
        <v>3</v>
      </c>
      <c r="J82">
        <v>80.400000000000006</v>
      </c>
      <c r="K82">
        <v>1.9870000000000001</v>
      </c>
    </row>
    <row r="83" spans="1:11" x14ac:dyDescent="0.25">
      <c r="A83" s="7">
        <v>34472</v>
      </c>
      <c r="B83" s="7">
        <v>1604</v>
      </c>
      <c r="C83" t="s">
        <v>9</v>
      </c>
      <c r="D83" t="s">
        <v>13</v>
      </c>
      <c r="E83" s="7">
        <v>12</v>
      </c>
      <c r="F83" s="7" t="s">
        <v>148</v>
      </c>
      <c r="G83" t="s">
        <v>11</v>
      </c>
      <c r="H83">
        <v>46</v>
      </c>
      <c r="I83">
        <v>1</v>
      </c>
      <c r="J83">
        <v>167.6</v>
      </c>
      <c r="K83">
        <v>1.9870000000000001</v>
      </c>
    </row>
    <row r="84" spans="1:11" x14ac:dyDescent="0.25">
      <c r="A84" s="7">
        <v>34517</v>
      </c>
      <c r="B84" s="7">
        <v>1603</v>
      </c>
      <c r="C84" t="s">
        <v>9</v>
      </c>
      <c r="D84" t="s">
        <v>13</v>
      </c>
      <c r="E84" s="7">
        <v>5</v>
      </c>
      <c r="F84" s="7" t="s">
        <v>148</v>
      </c>
      <c r="G84" t="s">
        <v>11</v>
      </c>
      <c r="H84">
        <v>47.2</v>
      </c>
      <c r="I84">
        <v>1</v>
      </c>
      <c r="J84">
        <v>167.6</v>
      </c>
      <c r="K84">
        <v>1.9870000000000001</v>
      </c>
    </row>
    <row r="85" spans="1:11" x14ac:dyDescent="0.25">
      <c r="A85" s="7">
        <v>34857</v>
      </c>
      <c r="B85" s="7">
        <v>1592</v>
      </c>
      <c r="C85" t="s">
        <v>9</v>
      </c>
      <c r="D85" t="s">
        <v>10</v>
      </c>
      <c r="E85" s="7">
        <v>8</v>
      </c>
      <c r="F85" s="7" t="s">
        <v>148</v>
      </c>
      <c r="G85" t="s">
        <v>11</v>
      </c>
      <c r="H85">
        <v>71.5</v>
      </c>
      <c r="I85">
        <v>5</v>
      </c>
      <c r="J85">
        <v>62.3</v>
      </c>
      <c r="K85">
        <v>1.9870000000000001</v>
      </c>
    </row>
    <row r="86" spans="1:11" x14ac:dyDescent="0.25">
      <c r="A86" s="7">
        <v>35076</v>
      </c>
      <c r="B86" s="7">
        <v>1614</v>
      </c>
      <c r="C86" t="s">
        <v>9</v>
      </c>
      <c r="D86" t="s">
        <v>14</v>
      </c>
      <c r="E86" s="7">
        <v>3</v>
      </c>
      <c r="F86" s="7" t="s">
        <v>148</v>
      </c>
      <c r="G86" t="s">
        <v>11</v>
      </c>
      <c r="H86">
        <v>53.5</v>
      </c>
      <c r="I86">
        <v>1</v>
      </c>
      <c r="J86">
        <v>167.6</v>
      </c>
      <c r="K86">
        <v>1.9870000000000001</v>
      </c>
    </row>
    <row r="87" spans="1:11" x14ac:dyDescent="0.25">
      <c r="A87" s="7">
        <v>35983</v>
      </c>
      <c r="B87" s="7">
        <v>1595</v>
      </c>
      <c r="C87" t="s">
        <v>9</v>
      </c>
      <c r="D87" t="s">
        <v>10</v>
      </c>
      <c r="E87" s="7">
        <v>9</v>
      </c>
      <c r="F87" s="7" t="s">
        <v>148</v>
      </c>
      <c r="G87" t="s">
        <v>11</v>
      </c>
      <c r="H87">
        <v>54.5</v>
      </c>
      <c r="I87">
        <v>2</v>
      </c>
      <c r="J87">
        <v>103.9</v>
      </c>
      <c r="K87">
        <v>1.9870000000000001</v>
      </c>
    </row>
    <row r="88" spans="1:11" x14ac:dyDescent="0.25">
      <c r="A88" s="7">
        <v>36027</v>
      </c>
      <c r="B88" s="7">
        <v>1611</v>
      </c>
      <c r="C88" t="s">
        <v>9</v>
      </c>
      <c r="D88" t="s">
        <v>14</v>
      </c>
      <c r="E88" s="7">
        <v>11</v>
      </c>
      <c r="F88" s="7" t="s">
        <v>148</v>
      </c>
      <c r="G88" t="s">
        <v>11</v>
      </c>
      <c r="H88">
        <v>54.6</v>
      </c>
      <c r="I88">
        <v>1</v>
      </c>
      <c r="J88">
        <v>183.2</v>
      </c>
      <c r="K88">
        <v>1.9870000000000001</v>
      </c>
    </row>
    <row r="89" spans="1:11" x14ac:dyDescent="0.25">
      <c r="A89" s="7">
        <v>36492</v>
      </c>
      <c r="B89" s="7">
        <v>1610</v>
      </c>
      <c r="C89" t="s">
        <v>9</v>
      </c>
      <c r="D89" t="s">
        <v>14</v>
      </c>
      <c r="E89" s="7">
        <v>9</v>
      </c>
      <c r="F89" s="7" t="s">
        <v>148</v>
      </c>
      <c r="G89" t="s">
        <v>11</v>
      </c>
      <c r="H89">
        <v>51.7</v>
      </c>
      <c r="I89">
        <v>1</v>
      </c>
      <c r="J89">
        <v>167.6</v>
      </c>
      <c r="K89">
        <v>1.9870000000000001</v>
      </c>
    </row>
    <row r="90" spans="1:11" x14ac:dyDescent="0.25">
      <c r="A90" s="7">
        <v>36762</v>
      </c>
      <c r="B90" s="7">
        <v>1603</v>
      </c>
      <c r="C90" t="s">
        <v>9</v>
      </c>
      <c r="D90" t="s">
        <v>13</v>
      </c>
      <c r="E90" s="7">
        <v>5</v>
      </c>
      <c r="F90" s="7" t="s">
        <v>148</v>
      </c>
      <c r="G90" t="s">
        <v>11</v>
      </c>
      <c r="H90">
        <v>35.299999999999997</v>
      </c>
      <c r="I90">
        <v>1</v>
      </c>
      <c r="J90">
        <v>142</v>
      </c>
      <c r="K90">
        <v>1.9870000000000001</v>
      </c>
    </row>
    <row r="91" spans="1:11" x14ac:dyDescent="0.25">
      <c r="A91" s="7">
        <v>36924</v>
      </c>
      <c r="B91" s="7">
        <v>1614</v>
      </c>
      <c r="C91" t="s">
        <v>9</v>
      </c>
      <c r="D91" t="s">
        <v>14</v>
      </c>
      <c r="E91" s="7">
        <v>3</v>
      </c>
      <c r="F91" s="7" t="s">
        <v>148</v>
      </c>
      <c r="G91" t="s">
        <v>11</v>
      </c>
      <c r="H91">
        <v>42.5</v>
      </c>
      <c r="I91">
        <v>2</v>
      </c>
      <c r="J91">
        <v>103.9</v>
      </c>
      <c r="K91">
        <v>1.9870000000000001</v>
      </c>
    </row>
    <row r="92" spans="1:11" x14ac:dyDescent="0.25">
      <c r="A92" s="7">
        <v>37582</v>
      </c>
      <c r="B92" s="7">
        <v>1593</v>
      </c>
      <c r="C92" t="s">
        <v>9</v>
      </c>
      <c r="D92" t="s">
        <v>10</v>
      </c>
      <c r="E92" s="7">
        <v>6</v>
      </c>
      <c r="F92" s="7" t="s">
        <v>148</v>
      </c>
      <c r="G92" t="s">
        <v>11</v>
      </c>
      <c r="H92">
        <v>46</v>
      </c>
      <c r="I92">
        <v>3</v>
      </c>
      <c r="J92">
        <v>80.400000000000006</v>
      </c>
      <c r="K92">
        <v>1.9870000000000001</v>
      </c>
    </row>
    <row r="93" spans="1:11" x14ac:dyDescent="0.25">
      <c r="A93" s="7">
        <v>38602</v>
      </c>
      <c r="B93" s="7">
        <v>1601</v>
      </c>
      <c r="C93" t="s">
        <v>9</v>
      </c>
      <c r="D93" t="s">
        <v>12</v>
      </c>
      <c r="E93" s="7">
        <v>9</v>
      </c>
      <c r="F93" s="7" t="s">
        <v>148</v>
      </c>
      <c r="G93" t="s">
        <v>11</v>
      </c>
      <c r="H93">
        <v>42</v>
      </c>
      <c r="I93">
        <v>3</v>
      </c>
      <c r="J93">
        <v>80.400000000000006</v>
      </c>
      <c r="K93">
        <v>1.9870000000000001</v>
      </c>
    </row>
    <row r="94" spans="1:11" x14ac:dyDescent="0.25">
      <c r="A94" s="7">
        <v>38773</v>
      </c>
      <c r="B94" s="7">
        <v>1591</v>
      </c>
      <c r="C94" t="s">
        <v>9</v>
      </c>
      <c r="D94" t="s">
        <v>10</v>
      </c>
      <c r="E94" s="7">
        <v>4</v>
      </c>
      <c r="F94" s="7" t="s">
        <v>148</v>
      </c>
      <c r="G94" t="s">
        <v>11</v>
      </c>
      <c r="H94">
        <v>37</v>
      </c>
      <c r="I94">
        <v>1</v>
      </c>
      <c r="J94">
        <v>142</v>
      </c>
      <c r="K94">
        <v>1.9870000000000001</v>
      </c>
    </row>
    <row r="95" spans="1:11" x14ac:dyDescent="0.25">
      <c r="A95" s="7">
        <v>39228</v>
      </c>
      <c r="B95" s="7">
        <v>1608</v>
      </c>
      <c r="C95" t="s">
        <v>9</v>
      </c>
      <c r="D95" t="s">
        <v>13</v>
      </c>
      <c r="E95" s="7">
        <v>14</v>
      </c>
      <c r="F95" s="7" t="s">
        <v>148</v>
      </c>
      <c r="G95" t="s">
        <v>11</v>
      </c>
      <c r="H95">
        <v>55.3</v>
      </c>
      <c r="I95">
        <v>1</v>
      </c>
      <c r="J95">
        <v>183.2</v>
      </c>
      <c r="K95">
        <v>1.9870000000000001</v>
      </c>
    </row>
    <row r="96" spans="1:11" x14ac:dyDescent="0.25">
      <c r="A96" s="7">
        <v>39852</v>
      </c>
      <c r="B96" s="7">
        <v>1603</v>
      </c>
      <c r="C96" t="s">
        <v>9</v>
      </c>
      <c r="D96" t="s">
        <v>13</v>
      </c>
      <c r="E96" s="7">
        <v>5</v>
      </c>
      <c r="F96" s="7" t="s">
        <v>148</v>
      </c>
      <c r="G96" t="s">
        <v>11</v>
      </c>
      <c r="H96">
        <v>46.7</v>
      </c>
      <c r="I96">
        <v>1</v>
      </c>
      <c r="J96">
        <v>167.6</v>
      </c>
      <c r="K96">
        <v>1.9870000000000001</v>
      </c>
    </row>
    <row r="97" spans="1:11" x14ac:dyDescent="0.25">
      <c r="A97" s="7">
        <v>40366</v>
      </c>
      <c r="B97" s="7">
        <v>1600</v>
      </c>
      <c r="C97" t="s">
        <v>9</v>
      </c>
      <c r="D97" t="s">
        <v>12</v>
      </c>
      <c r="E97" s="7">
        <v>6</v>
      </c>
      <c r="F97" s="7" t="s">
        <v>148</v>
      </c>
      <c r="G97" t="s">
        <v>11</v>
      </c>
      <c r="H97">
        <v>46.1</v>
      </c>
      <c r="I97">
        <v>1</v>
      </c>
      <c r="J97">
        <v>167.6</v>
      </c>
      <c r="K97">
        <v>1.9870000000000001</v>
      </c>
    </row>
    <row r="98" spans="1:11" x14ac:dyDescent="0.25">
      <c r="A98" s="7">
        <v>41168</v>
      </c>
      <c r="B98" s="7">
        <v>1605</v>
      </c>
      <c r="C98" t="s">
        <v>9</v>
      </c>
      <c r="D98" t="s">
        <v>13</v>
      </c>
      <c r="E98" s="7">
        <v>3</v>
      </c>
      <c r="F98" s="7" t="s">
        <v>148</v>
      </c>
      <c r="G98" t="s">
        <v>11</v>
      </c>
      <c r="H98">
        <v>45.7</v>
      </c>
      <c r="I98">
        <v>4</v>
      </c>
      <c r="J98">
        <v>65.3</v>
      </c>
      <c r="K98">
        <v>1.9870000000000001</v>
      </c>
    </row>
    <row r="99" spans="1:11" x14ac:dyDescent="0.25">
      <c r="A99" s="7">
        <v>41281</v>
      </c>
      <c r="B99" s="7">
        <v>1593</v>
      </c>
      <c r="C99" t="s">
        <v>9</v>
      </c>
      <c r="D99" t="s">
        <v>10</v>
      </c>
      <c r="E99" s="7">
        <v>6</v>
      </c>
      <c r="F99" s="7" t="s">
        <v>148</v>
      </c>
      <c r="G99" t="s">
        <v>11</v>
      </c>
      <c r="H99">
        <v>46.4</v>
      </c>
      <c r="I99">
        <v>2</v>
      </c>
      <c r="J99">
        <v>103.9</v>
      </c>
      <c r="K99">
        <v>1.9870000000000001</v>
      </c>
    </row>
    <row r="100" spans="1:11" x14ac:dyDescent="0.25">
      <c r="A100" s="7">
        <v>41389</v>
      </c>
      <c r="B100" s="7">
        <v>1595</v>
      </c>
      <c r="C100" t="s">
        <v>9</v>
      </c>
      <c r="D100" t="s">
        <v>10</v>
      </c>
      <c r="E100" s="7">
        <v>9</v>
      </c>
      <c r="F100" s="7" t="s">
        <v>148</v>
      </c>
      <c r="G100" t="s">
        <v>11</v>
      </c>
      <c r="H100">
        <v>49.9</v>
      </c>
      <c r="I100">
        <v>3</v>
      </c>
      <c r="J100">
        <v>80.400000000000006</v>
      </c>
      <c r="K100">
        <v>1.9870000000000001</v>
      </c>
    </row>
    <row r="101" spans="1:11" x14ac:dyDescent="0.25">
      <c r="A101" s="7">
        <v>42160</v>
      </c>
      <c r="B101" s="7">
        <v>1608</v>
      </c>
      <c r="C101" t="s">
        <v>9</v>
      </c>
      <c r="D101" t="s">
        <v>13</v>
      </c>
      <c r="E101" s="7">
        <v>14</v>
      </c>
      <c r="F101" s="7" t="s">
        <v>148</v>
      </c>
      <c r="G101" t="s">
        <v>11</v>
      </c>
      <c r="H101">
        <v>55.7</v>
      </c>
      <c r="I101">
        <v>4</v>
      </c>
      <c r="J101">
        <v>71.5</v>
      </c>
      <c r="K101">
        <v>1.9870000000000001</v>
      </c>
    </row>
    <row r="102" spans="1:11" x14ac:dyDescent="0.25">
      <c r="A102" s="7">
        <v>42600</v>
      </c>
      <c r="B102" s="7">
        <v>1591</v>
      </c>
      <c r="C102" t="s">
        <v>9</v>
      </c>
      <c r="D102" t="s">
        <v>10</v>
      </c>
      <c r="E102" s="7">
        <v>4</v>
      </c>
      <c r="F102" s="7" t="s">
        <v>148</v>
      </c>
      <c r="G102" t="s">
        <v>11</v>
      </c>
      <c r="H102">
        <v>45.5</v>
      </c>
      <c r="I102">
        <v>1</v>
      </c>
      <c r="J102">
        <v>167.6</v>
      </c>
      <c r="K102">
        <v>1.9870000000000001</v>
      </c>
    </row>
    <row r="103" spans="1:11" x14ac:dyDescent="0.25">
      <c r="A103" s="7">
        <v>42646</v>
      </c>
      <c r="B103" s="7">
        <v>1603</v>
      </c>
      <c r="C103" t="s">
        <v>9</v>
      </c>
      <c r="D103" t="s">
        <v>13</v>
      </c>
      <c r="E103" s="7">
        <v>5</v>
      </c>
      <c r="F103" s="7" t="s">
        <v>148</v>
      </c>
      <c r="G103" t="s">
        <v>11</v>
      </c>
      <c r="H103">
        <v>45.9</v>
      </c>
      <c r="I103">
        <v>1</v>
      </c>
      <c r="J103">
        <v>167.6</v>
      </c>
      <c r="K103">
        <v>1.9870000000000001</v>
      </c>
    </row>
    <row r="104" spans="1:11" x14ac:dyDescent="0.25">
      <c r="A104" s="7">
        <v>42813</v>
      </c>
      <c r="B104" s="7">
        <v>1604</v>
      </c>
      <c r="C104" t="s">
        <v>9</v>
      </c>
      <c r="D104" t="s">
        <v>13</v>
      </c>
      <c r="E104" s="7">
        <v>12</v>
      </c>
      <c r="F104" s="7" t="s">
        <v>148</v>
      </c>
      <c r="G104" t="s">
        <v>11</v>
      </c>
      <c r="H104">
        <v>35.799999999999997</v>
      </c>
      <c r="I104">
        <v>2</v>
      </c>
      <c r="J104">
        <v>88</v>
      </c>
      <c r="K104">
        <v>1.9870000000000001</v>
      </c>
    </row>
    <row r="105" spans="1:11" x14ac:dyDescent="0.25">
      <c r="A105" s="7">
        <v>43911</v>
      </c>
      <c r="B105" s="7">
        <v>1614</v>
      </c>
      <c r="C105" t="s">
        <v>9</v>
      </c>
      <c r="D105" t="s">
        <v>14</v>
      </c>
      <c r="E105" s="7">
        <v>3</v>
      </c>
      <c r="F105" s="7" t="s">
        <v>148</v>
      </c>
      <c r="G105" t="s">
        <v>11</v>
      </c>
      <c r="H105">
        <v>71</v>
      </c>
      <c r="I105">
        <v>2</v>
      </c>
      <c r="J105">
        <v>113.6</v>
      </c>
      <c r="K105">
        <v>1.9870000000000001</v>
      </c>
    </row>
    <row r="106" spans="1:11" x14ac:dyDescent="0.25">
      <c r="A106" s="7">
        <v>44067</v>
      </c>
      <c r="B106" s="7">
        <v>1593</v>
      </c>
      <c r="C106" t="s">
        <v>9</v>
      </c>
      <c r="D106" t="s">
        <v>10</v>
      </c>
      <c r="E106" s="7">
        <v>6</v>
      </c>
      <c r="F106" s="7" t="s">
        <v>148</v>
      </c>
      <c r="G106" t="s">
        <v>11</v>
      </c>
      <c r="H106">
        <v>36.1</v>
      </c>
      <c r="I106">
        <v>1</v>
      </c>
      <c r="J106">
        <v>142</v>
      </c>
      <c r="K106">
        <v>1.9870000000000001</v>
      </c>
    </row>
    <row r="107" spans="1:11" x14ac:dyDescent="0.25">
      <c r="A107" s="7">
        <v>44233</v>
      </c>
      <c r="B107" s="7">
        <v>1611</v>
      </c>
      <c r="C107" t="s">
        <v>9</v>
      </c>
      <c r="D107" t="s">
        <v>14</v>
      </c>
      <c r="E107" s="7">
        <v>11</v>
      </c>
      <c r="F107" s="7" t="s">
        <v>148</v>
      </c>
      <c r="G107" t="s">
        <v>11</v>
      </c>
      <c r="H107">
        <v>55.2</v>
      </c>
      <c r="I107">
        <v>1</v>
      </c>
      <c r="J107">
        <v>183.2</v>
      </c>
      <c r="K107">
        <v>1.9870000000000001</v>
      </c>
    </row>
    <row r="108" spans="1:11" x14ac:dyDescent="0.25">
      <c r="A108" s="7">
        <v>44587</v>
      </c>
      <c r="B108" s="7">
        <v>1600</v>
      </c>
      <c r="C108" t="s">
        <v>9</v>
      </c>
      <c r="D108" t="s">
        <v>12</v>
      </c>
      <c r="E108" s="7">
        <v>6</v>
      </c>
      <c r="F108" s="7" t="s">
        <v>148</v>
      </c>
      <c r="G108" t="s">
        <v>11</v>
      </c>
      <c r="H108">
        <v>47.2</v>
      </c>
      <c r="I108">
        <v>1</v>
      </c>
      <c r="J108">
        <v>167.6</v>
      </c>
      <c r="K108">
        <v>1.9870000000000001</v>
      </c>
    </row>
    <row r="109" spans="1:11" x14ac:dyDescent="0.25">
      <c r="A109" s="7">
        <v>44895</v>
      </c>
      <c r="B109" s="7">
        <v>1606</v>
      </c>
      <c r="C109" t="s">
        <v>9</v>
      </c>
      <c r="D109" t="s">
        <v>13</v>
      </c>
      <c r="E109" s="7">
        <v>7</v>
      </c>
      <c r="F109" s="7" t="s">
        <v>148</v>
      </c>
      <c r="G109" t="s">
        <v>11</v>
      </c>
      <c r="H109">
        <v>54.9</v>
      </c>
      <c r="I109">
        <v>6</v>
      </c>
      <c r="J109">
        <v>62.3</v>
      </c>
      <c r="K109">
        <v>1.9870000000000001</v>
      </c>
    </row>
    <row r="110" spans="1:11" x14ac:dyDescent="0.25">
      <c r="A110" s="7">
        <v>45258</v>
      </c>
      <c r="B110" s="7">
        <v>1613</v>
      </c>
      <c r="C110" t="s">
        <v>9</v>
      </c>
      <c r="D110" t="s">
        <v>14</v>
      </c>
      <c r="E110" s="7">
        <v>5</v>
      </c>
      <c r="F110" s="7" t="s">
        <v>148</v>
      </c>
      <c r="G110" t="s">
        <v>11</v>
      </c>
      <c r="H110">
        <v>54.8</v>
      </c>
      <c r="I110">
        <v>5</v>
      </c>
      <c r="J110">
        <v>62.3</v>
      </c>
      <c r="K110">
        <v>1.9870000000000001</v>
      </c>
    </row>
    <row r="111" spans="1:11" x14ac:dyDescent="0.25">
      <c r="A111" s="7">
        <v>45480</v>
      </c>
      <c r="B111" s="7">
        <v>1608</v>
      </c>
      <c r="C111" t="s">
        <v>9</v>
      </c>
      <c r="D111" t="s">
        <v>13</v>
      </c>
      <c r="E111" s="7">
        <v>14</v>
      </c>
      <c r="F111" s="7" t="s">
        <v>148</v>
      </c>
      <c r="G111" t="s">
        <v>11</v>
      </c>
      <c r="H111">
        <v>25.4</v>
      </c>
      <c r="I111">
        <v>1</v>
      </c>
      <c r="J111">
        <v>142</v>
      </c>
      <c r="K111">
        <v>1.9870000000000001</v>
      </c>
    </row>
    <row r="112" spans="1:11" x14ac:dyDescent="0.25">
      <c r="A112" s="7">
        <v>46149</v>
      </c>
      <c r="B112" s="7">
        <v>1591</v>
      </c>
      <c r="C112" t="s">
        <v>9</v>
      </c>
      <c r="D112" t="s">
        <v>10</v>
      </c>
      <c r="E112" s="7">
        <v>4</v>
      </c>
      <c r="F112" s="7" t="s">
        <v>148</v>
      </c>
      <c r="G112" t="s">
        <v>11</v>
      </c>
      <c r="H112">
        <v>46.4</v>
      </c>
      <c r="I112">
        <v>1</v>
      </c>
      <c r="J112">
        <v>167.6</v>
      </c>
      <c r="K112">
        <v>1.9870000000000001</v>
      </c>
    </row>
    <row r="113" spans="1:11" x14ac:dyDescent="0.25">
      <c r="A113" s="7">
        <v>46635</v>
      </c>
      <c r="B113" s="7">
        <v>1613</v>
      </c>
      <c r="C113" t="s">
        <v>9</v>
      </c>
      <c r="D113" t="s">
        <v>14</v>
      </c>
      <c r="E113" s="7">
        <v>5</v>
      </c>
      <c r="F113" s="7" t="s">
        <v>148</v>
      </c>
      <c r="G113" t="s">
        <v>11</v>
      </c>
      <c r="H113">
        <v>54.9</v>
      </c>
      <c r="I113">
        <v>1</v>
      </c>
      <c r="J113">
        <v>183.2</v>
      </c>
      <c r="K113">
        <v>1.9870000000000001</v>
      </c>
    </row>
    <row r="114" spans="1:11" x14ac:dyDescent="0.25">
      <c r="A114" s="7">
        <v>46693</v>
      </c>
      <c r="B114" s="7">
        <v>1612</v>
      </c>
      <c r="C114" t="s">
        <v>9</v>
      </c>
      <c r="D114" t="s">
        <v>14</v>
      </c>
      <c r="E114" s="7">
        <v>7</v>
      </c>
      <c r="F114" s="7" t="s">
        <v>148</v>
      </c>
      <c r="G114" t="s">
        <v>11</v>
      </c>
      <c r="H114">
        <v>53.5</v>
      </c>
      <c r="I114">
        <v>2</v>
      </c>
      <c r="J114">
        <v>113.6</v>
      </c>
      <c r="K114">
        <v>1.9870000000000001</v>
      </c>
    </row>
    <row r="115" spans="1:11" x14ac:dyDescent="0.25">
      <c r="A115" s="7">
        <v>47494</v>
      </c>
      <c r="B115" s="7">
        <v>1610</v>
      </c>
      <c r="C115" t="s">
        <v>9</v>
      </c>
      <c r="D115" t="s">
        <v>14</v>
      </c>
      <c r="E115" s="7">
        <v>9</v>
      </c>
      <c r="F115" s="7" t="s">
        <v>148</v>
      </c>
      <c r="G115" t="s">
        <v>11</v>
      </c>
      <c r="H115">
        <v>41.5</v>
      </c>
      <c r="I115">
        <v>1</v>
      </c>
      <c r="J115">
        <v>142</v>
      </c>
      <c r="K115">
        <v>1.9870000000000001</v>
      </c>
    </row>
    <row r="116" spans="1:11" x14ac:dyDescent="0.25">
      <c r="A116" s="7">
        <v>47839</v>
      </c>
      <c r="B116" s="7">
        <v>1614</v>
      </c>
      <c r="C116" t="s">
        <v>9</v>
      </c>
      <c r="D116" t="s">
        <v>14</v>
      </c>
      <c r="E116" s="7">
        <v>3</v>
      </c>
      <c r="F116" s="7" t="s">
        <v>148</v>
      </c>
      <c r="G116" t="s">
        <v>11</v>
      </c>
      <c r="H116">
        <v>71.900000000000006</v>
      </c>
      <c r="I116">
        <v>1</v>
      </c>
      <c r="J116">
        <v>183.2</v>
      </c>
      <c r="K116">
        <v>1.9870000000000001</v>
      </c>
    </row>
    <row r="117" spans="1:11" x14ac:dyDescent="0.25">
      <c r="A117" s="7">
        <v>47953</v>
      </c>
      <c r="B117" s="7">
        <v>1603</v>
      </c>
      <c r="C117" t="s">
        <v>9</v>
      </c>
      <c r="D117" t="s">
        <v>13</v>
      </c>
      <c r="E117" s="7">
        <v>5</v>
      </c>
      <c r="F117" s="7" t="s">
        <v>148</v>
      </c>
      <c r="G117" t="s">
        <v>11</v>
      </c>
      <c r="H117">
        <v>45.8</v>
      </c>
      <c r="I117">
        <v>6</v>
      </c>
      <c r="J117">
        <v>56.9</v>
      </c>
      <c r="K117">
        <v>1.9870000000000001</v>
      </c>
    </row>
    <row r="118" spans="1:11" x14ac:dyDescent="0.25">
      <c r="A118" s="7">
        <v>48139</v>
      </c>
      <c r="B118" s="7">
        <v>1595</v>
      </c>
      <c r="C118" t="s">
        <v>9</v>
      </c>
      <c r="D118" t="s">
        <v>10</v>
      </c>
      <c r="E118" s="7">
        <v>9</v>
      </c>
      <c r="F118" s="7" t="s">
        <v>148</v>
      </c>
      <c r="G118" t="s">
        <v>11</v>
      </c>
      <c r="H118">
        <v>53.4</v>
      </c>
      <c r="I118">
        <v>2</v>
      </c>
      <c r="J118">
        <v>103.9</v>
      </c>
      <c r="K118">
        <v>1.9870000000000001</v>
      </c>
    </row>
    <row r="119" spans="1:11" x14ac:dyDescent="0.25">
      <c r="A119" s="7">
        <v>48468</v>
      </c>
      <c r="B119" s="7">
        <v>1591</v>
      </c>
      <c r="C119" t="s">
        <v>9</v>
      </c>
      <c r="D119" t="s">
        <v>10</v>
      </c>
      <c r="E119" s="7">
        <v>4</v>
      </c>
      <c r="F119" s="7" t="s">
        <v>148</v>
      </c>
      <c r="G119" t="s">
        <v>11</v>
      </c>
      <c r="H119">
        <v>36.9</v>
      </c>
      <c r="I119">
        <v>1</v>
      </c>
      <c r="J119">
        <v>142</v>
      </c>
      <c r="K119">
        <v>1.9870000000000001</v>
      </c>
    </row>
    <row r="120" spans="1:11" x14ac:dyDescent="0.25">
      <c r="A120" s="7">
        <v>48601</v>
      </c>
      <c r="B120" s="7">
        <v>1595</v>
      </c>
      <c r="C120" t="s">
        <v>9</v>
      </c>
      <c r="D120" t="s">
        <v>10</v>
      </c>
      <c r="E120" s="7">
        <v>9</v>
      </c>
      <c r="F120" s="7" t="s">
        <v>148</v>
      </c>
      <c r="G120" t="s">
        <v>11</v>
      </c>
      <c r="H120">
        <v>74.7</v>
      </c>
      <c r="I120">
        <v>1</v>
      </c>
      <c r="J120">
        <v>183.2</v>
      </c>
      <c r="K120">
        <v>1.9870000000000001</v>
      </c>
    </row>
    <row r="121" spans="1:11" x14ac:dyDescent="0.25">
      <c r="A121" s="7">
        <v>49832</v>
      </c>
      <c r="B121" s="7">
        <v>1591</v>
      </c>
      <c r="C121" t="s">
        <v>9</v>
      </c>
      <c r="D121" t="s">
        <v>10</v>
      </c>
      <c r="E121" s="7">
        <v>4</v>
      </c>
      <c r="F121" s="7" t="s">
        <v>148</v>
      </c>
      <c r="G121" t="s">
        <v>11</v>
      </c>
      <c r="H121">
        <v>35.799999999999997</v>
      </c>
      <c r="I121">
        <v>1</v>
      </c>
      <c r="J121">
        <v>142</v>
      </c>
      <c r="K121">
        <v>1.9870000000000001</v>
      </c>
    </row>
    <row r="122" spans="1:11" x14ac:dyDescent="0.25">
      <c r="A122" s="7">
        <v>50090</v>
      </c>
      <c r="B122" s="7">
        <v>1592</v>
      </c>
      <c r="C122" t="s">
        <v>9</v>
      </c>
      <c r="D122" t="s">
        <v>10</v>
      </c>
      <c r="E122" s="7">
        <v>8</v>
      </c>
      <c r="F122" s="7" t="s">
        <v>148</v>
      </c>
      <c r="G122" t="s">
        <v>11</v>
      </c>
      <c r="H122">
        <v>63.5</v>
      </c>
      <c r="I122">
        <v>2</v>
      </c>
      <c r="J122">
        <v>113.6</v>
      </c>
      <c r="K122">
        <v>1.9870000000000001</v>
      </c>
    </row>
    <row r="123" spans="1:11" x14ac:dyDescent="0.25">
      <c r="A123" s="7">
        <v>50858</v>
      </c>
      <c r="B123" s="7">
        <v>1603</v>
      </c>
      <c r="C123" t="s">
        <v>9</v>
      </c>
      <c r="D123" t="s">
        <v>13</v>
      </c>
      <c r="E123" s="7">
        <v>5</v>
      </c>
      <c r="F123" s="7" t="s">
        <v>148</v>
      </c>
      <c r="G123" t="s">
        <v>11</v>
      </c>
      <c r="H123">
        <v>47.2</v>
      </c>
      <c r="I123">
        <v>1</v>
      </c>
      <c r="J123">
        <v>167.6</v>
      </c>
      <c r="K123">
        <v>1.9870000000000001</v>
      </c>
    </row>
    <row r="124" spans="1:11" x14ac:dyDescent="0.25">
      <c r="A124" s="7">
        <v>51042</v>
      </c>
      <c r="B124" s="7">
        <v>1592</v>
      </c>
      <c r="C124" t="s">
        <v>9</v>
      </c>
      <c r="D124" t="s">
        <v>10</v>
      </c>
      <c r="E124" s="7">
        <v>8</v>
      </c>
      <c r="F124" s="7" t="s">
        <v>148</v>
      </c>
      <c r="G124" t="s">
        <v>11</v>
      </c>
      <c r="H124">
        <v>39.5</v>
      </c>
      <c r="I124">
        <v>1</v>
      </c>
      <c r="J124">
        <v>142</v>
      </c>
      <c r="K124">
        <v>1.9870000000000001</v>
      </c>
    </row>
    <row r="125" spans="1:11" x14ac:dyDescent="0.25">
      <c r="A125" s="7">
        <v>52334</v>
      </c>
      <c r="B125" s="7">
        <v>1591</v>
      </c>
      <c r="C125" t="s">
        <v>9</v>
      </c>
      <c r="D125" t="s">
        <v>10</v>
      </c>
      <c r="E125" s="7">
        <v>4</v>
      </c>
      <c r="F125" s="7" t="s">
        <v>148</v>
      </c>
      <c r="G125" t="s">
        <v>11</v>
      </c>
      <c r="H125">
        <v>35.6</v>
      </c>
      <c r="I125">
        <v>1</v>
      </c>
      <c r="J125">
        <v>142</v>
      </c>
      <c r="K125">
        <v>1.9870000000000001</v>
      </c>
    </row>
    <row r="126" spans="1:11" x14ac:dyDescent="0.25">
      <c r="A126" s="7">
        <v>53022</v>
      </c>
      <c r="B126" s="7">
        <v>1592</v>
      </c>
      <c r="C126" t="s">
        <v>9</v>
      </c>
      <c r="D126" t="s">
        <v>10</v>
      </c>
      <c r="E126" s="7">
        <v>8</v>
      </c>
      <c r="F126" s="7" t="s">
        <v>148</v>
      </c>
      <c r="G126" t="s">
        <v>11</v>
      </c>
      <c r="H126">
        <v>71.900000000000006</v>
      </c>
      <c r="I126">
        <v>2</v>
      </c>
      <c r="J126">
        <v>113.6</v>
      </c>
      <c r="K126">
        <v>1.9870000000000001</v>
      </c>
    </row>
    <row r="127" spans="1:11" x14ac:dyDescent="0.25">
      <c r="A127" s="7">
        <v>54165</v>
      </c>
      <c r="B127" s="7">
        <v>1610</v>
      </c>
      <c r="C127" t="s">
        <v>9</v>
      </c>
      <c r="D127" t="s">
        <v>14</v>
      </c>
      <c r="E127" s="7">
        <v>9</v>
      </c>
      <c r="F127" s="7" t="s">
        <v>148</v>
      </c>
      <c r="G127" t="s">
        <v>11</v>
      </c>
      <c r="H127">
        <v>53.6</v>
      </c>
      <c r="I127">
        <v>1</v>
      </c>
      <c r="J127">
        <v>167.6</v>
      </c>
      <c r="K127">
        <v>1.9870000000000001</v>
      </c>
    </row>
    <row r="128" spans="1:11" x14ac:dyDescent="0.25">
      <c r="A128" s="7">
        <v>54285</v>
      </c>
      <c r="B128" s="7">
        <v>1603</v>
      </c>
      <c r="C128" t="s">
        <v>9</v>
      </c>
      <c r="D128" t="s">
        <v>13</v>
      </c>
      <c r="E128" s="7">
        <v>5</v>
      </c>
      <c r="F128" s="7" t="s">
        <v>148</v>
      </c>
      <c r="G128" t="s">
        <v>11</v>
      </c>
      <c r="H128">
        <v>47.4</v>
      </c>
      <c r="I128">
        <v>2</v>
      </c>
      <c r="J128">
        <v>103.9</v>
      </c>
      <c r="K128">
        <v>1.9870000000000001</v>
      </c>
    </row>
    <row r="129" spans="1:11" x14ac:dyDescent="0.25">
      <c r="A129" s="7">
        <v>54365</v>
      </c>
      <c r="B129" s="7">
        <v>1599</v>
      </c>
      <c r="C129" t="s">
        <v>9</v>
      </c>
      <c r="D129" t="s">
        <v>12</v>
      </c>
      <c r="E129" s="7">
        <v>7</v>
      </c>
      <c r="F129" s="7" t="s">
        <v>148</v>
      </c>
      <c r="G129" t="s">
        <v>11</v>
      </c>
      <c r="H129">
        <v>41.2</v>
      </c>
      <c r="I129">
        <v>2</v>
      </c>
      <c r="J129">
        <v>103.9</v>
      </c>
      <c r="K129">
        <v>1.9870000000000001</v>
      </c>
    </row>
    <row r="130" spans="1:11" x14ac:dyDescent="0.25">
      <c r="A130" s="7">
        <v>54483</v>
      </c>
      <c r="B130" s="7">
        <v>1611</v>
      </c>
      <c r="C130" t="s">
        <v>9</v>
      </c>
      <c r="D130" t="s">
        <v>14</v>
      </c>
      <c r="E130" s="7">
        <v>11</v>
      </c>
      <c r="F130" s="7" t="s">
        <v>148</v>
      </c>
      <c r="G130" t="s">
        <v>11</v>
      </c>
      <c r="H130">
        <v>54.9</v>
      </c>
      <c r="I130">
        <v>1</v>
      </c>
      <c r="J130">
        <v>183.2</v>
      </c>
      <c r="K130">
        <v>1.9870000000000001</v>
      </c>
    </row>
    <row r="131" spans="1:11" x14ac:dyDescent="0.25">
      <c r="A131" s="7">
        <v>54637</v>
      </c>
      <c r="B131" s="7">
        <v>1605</v>
      </c>
      <c r="C131" t="s">
        <v>9</v>
      </c>
      <c r="D131" t="s">
        <v>13</v>
      </c>
      <c r="E131" s="7">
        <v>3</v>
      </c>
      <c r="F131" s="7" t="s">
        <v>148</v>
      </c>
      <c r="G131" t="s">
        <v>11</v>
      </c>
      <c r="H131">
        <v>35.700000000000003</v>
      </c>
      <c r="I131">
        <v>1</v>
      </c>
      <c r="J131">
        <v>142</v>
      </c>
      <c r="K131">
        <v>1.9870000000000001</v>
      </c>
    </row>
    <row r="132" spans="1:11" x14ac:dyDescent="0.25">
      <c r="A132" s="7">
        <v>54741</v>
      </c>
      <c r="B132" s="7">
        <v>1592</v>
      </c>
      <c r="C132" t="s">
        <v>9</v>
      </c>
      <c r="D132" t="s">
        <v>10</v>
      </c>
      <c r="E132" s="7">
        <v>8</v>
      </c>
      <c r="F132" s="7" t="s">
        <v>148</v>
      </c>
      <c r="G132" t="s">
        <v>11</v>
      </c>
      <c r="H132">
        <v>62.7</v>
      </c>
      <c r="I132">
        <v>4</v>
      </c>
      <c r="J132">
        <v>71.5</v>
      </c>
      <c r="K132">
        <v>1.9870000000000001</v>
      </c>
    </row>
    <row r="133" spans="1:11" x14ac:dyDescent="0.25">
      <c r="A133" s="7">
        <v>55080</v>
      </c>
      <c r="B133" s="7">
        <v>1593</v>
      </c>
      <c r="C133" t="s">
        <v>9</v>
      </c>
      <c r="D133" t="s">
        <v>10</v>
      </c>
      <c r="E133" s="7">
        <v>6</v>
      </c>
      <c r="F133" s="7" t="s">
        <v>148</v>
      </c>
      <c r="G133" t="s">
        <v>11</v>
      </c>
      <c r="H133">
        <v>36.799999999999997</v>
      </c>
      <c r="I133">
        <v>1</v>
      </c>
      <c r="J133">
        <v>142</v>
      </c>
      <c r="K133">
        <v>1.9870000000000001</v>
      </c>
    </row>
    <row r="134" spans="1:11" x14ac:dyDescent="0.25">
      <c r="A134" s="7">
        <v>55288</v>
      </c>
      <c r="B134" s="7">
        <v>1591</v>
      </c>
      <c r="C134" t="s">
        <v>9</v>
      </c>
      <c r="D134" t="s">
        <v>10</v>
      </c>
      <c r="E134" s="7">
        <v>4</v>
      </c>
      <c r="F134" s="7" t="s">
        <v>148</v>
      </c>
      <c r="G134" t="s">
        <v>11</v>
      </c>
      <c r="H134">
        <v>45.1</v>
      </c>
      <c r="I134">
        <v>3</v>
      </c>
      <c r="J134">
        <v>80.400000000000006</v>
      </c>
      <c r="K134">
        <v>1.9870000000000001</v>
      </c>
    </row>
    <row r="135" spans="1:11" x14ac:dyDescent="0.25">
      <c r="A135" s="7">
        <v>55337</v>
      </c>
      <c r="B135" s="7">
        <v>1600</v>
      </c>
      <c r="C135" t="s">
        <v>9</v>
      </c>
      <c r="D135" t="s">
        <v>12</v>
      </c>
      <c r="E135" s="7">
        <v>6</v>
      </c>
      <c r="F135" s="7" t="s">
        <v>148</v>
      </c>
      <c r="G135" t="s">
        <v>11</v>
      </c>
      <c r="H135">
        <v>35.799999999999997</v>
      </c>
      <c r="I135">
        <v>3</v>
      </c>
      <c r="J135">
        <v>68.2</v>
      </c>
      <c r="K135">
        <v>1.9870000000000001</v>
      </c>
    </row>
    <row r="136" spans="1:11" x14ac:dyDescent="0.25">
      <c r="A136" s="7">
        <v>63551</v>
      </c>
      <c r="B136" s="7">
        <v>58370</v>
      </c>
      <c r="C136" t="s">
        <v>48</v>
      </c>
      <c r="D136" t="s">
        <v>49</v>
      </c>
      <c r="E136" s="7">
        <v>18</v>
      </c>
      <c r="F136" s="7" t="s">
        <v>148</v>
      </c>
      <c r="G136" t="s">
        <v>11</v>
      </c>
      <c r="H136">
        <v>36</v>
      </c>
      <c r="I136">
        <v>1</v>
      </c>
      <c r="J136">
        <v>142</v>
      </c>
      <c r="K136">
        <v>1.9870000000000001</v>
      </c>
    </row>
    <row r="137" spans="1:11" x14ac:dyDescent="0.25">
      <c r="A137" s="7">
        <v>63741</v>
      </c>
      <c r="B137" s="7">
        <v>56963</v>
      </c>
      <c r="C137" t="s">
        <v>15</v>
      </c>
      <c r="D137" t="s">
        <v>28</v>
      </c>
      <c r="E137" s="7">
        <v>36</v>
      </c>
      <c r="F137" s="7" t="s">
        <v>148</v>
      </c>
      <c r="G137" t="s">
        <v>11</v>
      </c>
      <c r="H137">
        <v>58.3</v>
      </c>
      <c r="I137">
        <v>1</v>
      </c>
      <c r="J137">
        <v>167.6</v>
      </c>
      <c r="K137">
        <v>1.9870000000000001</v>
      </c>
    </row>
    <row r="138" spans="1:11" x14ac:dyDescent="0.25">
      <c r="A138" s="7">
        <v>63836</v>
      </c>
      <c r="B138" s="7">
        <v>58363</v>
      </c>
      <c r="C138" t="s">
        <v>48</v>
      </c>
      <c r="D138" t="s">
        <v>49</v>
      </c>
      <c r="E138" s="7">
        <v>11</v>
      </c>
      <c r="F138" s="7" t="s">
        <v>148</v>
      </c>
      <c r="G138" t="s">
        <v>11</v>
      </c>
      <c r="H138">
        <v>62</v>
      </c>
      <c r="I138">
        <v>4</v>
      </c>
      <c r="J138">
        <v>71.5</v>
      </c>
      <c r="K138">
        <v>1.9870000000000001</v>
      </c>
    </row>
    <row r="139" spans="1:11" x14ac:dyDescent="0.25">
      <c r="A139" s="7">
        <v>63866</v>
      </c>
      <c r="B139" s="7">
        <v>58321</v>
      </c>
      <c r="C139" t="s">
        <v>29</v>
      </c>
      <c r="D139" t="s">
        <v>43</v>
      </c>
      <c r="E139" s="7" t="s">
        <v>44</v>
      </c>
      <c r="F139" s="7" t="s">
        <v>148</v>
      </c>
      <c r="G139" t="s">
        <v>18</v>
      </c>
      <c r="H139">
        <v>76.8</v>
      </c>
      <c r="I139">
        <v>3</v>
      </c>
      <c r="J139">
        <v>64.5</v>
      </c>
      <c r="K139">
        <v>2.76</v>
      </c>
    </row>
    <row r="140" spans="1:11" x14ac:dyDescent="0.25">
      <c r="A140" s="7">
        <v>63944</v>
      </c>
      <c r="B140" s="7">
        <v>62291</v>
      </c>
      <c r="C140" t="s">
        <v>54</v>
      </c>
      <c r="D140" t="s">
        <v>55</v>
      </c>
      <c r="E140" s="7">
        <v>9</v>
      </c>
      <c r="F140" s="7" t="s">
        <v>148</v>
      </c>
      <c r="G140" t="s">
        <v>18</v>
      </c>
      <c r="H140">
        <v>66</v>
      </c>
      <c r="I140">
        <v>1</v>
      </c>
      <c r="J140">
        <v>118.7</v>
      </c>
      <c r="K140">
        <v>2.76</v>
      </c>
    </row>
    <row r="141" spans="1:11" x14ac:dyDescent="0.25">
      <c r="A141" s="7">
        <v>64175</v>
      </c>
      <c r="B141" s="7">
        <v>58314</v>
      </c>
      <c r="C141" t="s">
        <v>29</v>
      </c>
      <c r="D141" t="s">
        <v>42</v>
      </c>
      <c r="E141" s="7">
        <v>6</v>
      </c>
      <c r="F141" s="7" t="s">
        <v>148</v>
      </c>
      <c r="G141" t="s">
        <v>11</v>
      </c>
      <c r="H141">
        <v>71.900000000000006</v>
      </c>
      <c r="I141">
        <v>3</v>
      </c>
      <c r="J141">
        <v>87.9</v>
      </c>
      <c r="K141">
        <v>1.9870000000000001</v>
      </c>
    </row>
    <row r="142" spans="1:11" x14ac:dyDescent="0.25">
      <c r="A142" s="7">
        <v>64186</v>
      </c>
      <c r="B142" s="7">
        <v>56791</v>
      </c>
      <c r="C142" t="s">
        <v>15</v>
      </c>
      <c r="D142" t="s">
        <v>22</v>
      </c>
      <c r="E142" s="7">
        <v>46</v>
      </c>
      <c r="F142" s="7" t="s">
        <v>148</v>
      </c>
      <c r="G142" t="s">
        <v>11</v>
      </c>
      <c r="H142">
        <v>86.8</v>
      </c>
      <c r="I142">
        <v>3</v>
      </c>
      <c r="J142">
        <v>93.4</v>
      </c>
      <c r="K142">
        <v>1.9870000000000001</v>
      </c>
    </row>
    <row r="143" spans="1:11" x14ac:dyDescent="0.25">
      <c r="A143" s="7">
        <v>64289</v>
      </c>
      <c r="B143" s="7">
        <v>58210</v>
      </c>
      <c r="C143" t="s">
        <v>29</v>
      </c>
      <c r="D143" t="s">
        <v>32</v>
      </c>
      <c r="E143" s="7">
        <v>27</v>
      </c>
      <c r="F143" s="7" t="s">
        <v>148</v>
      </c>
      <c r="G143" t="s">
        <v>11</v>
      </c>
      <c r="H143">
        <v>29.2</v>
      </c>
      <c r="I143">
        <v>2</v>
      </c>
      <c r="J143">
        <v>88</v>
      </c>
      <c r="K143">
        <v>1.9870000000000001</v>
      </c>
    </row>
    <row r="144" spans="1:11" x14ac:dyDescent="0.25">
      <c r="A144" s="7">
        <v>64975</v>
      </c>
      <c r="B144" s="7">
        <v>56789</v>
      </c>
      <c r="C144" t="s">
        <v>15</v>
      </c>
      <c r="D144" t="s">
        <v>22</v>
      </c>
      <c r="E144" s="7">
        <v>9</v>
      </c>
      <c r="F144" s="7" t="s">
        <v>148</v>
      </c>
      <c r="G144" t="s">
        <v>18</v>
      </c>
      <c r="H144">
        <v>53.99</v>
      </c>
      <c r="I144">
        <v>2</v>
      </c>
      <c r="J144">
        <v>73.5</v>
      </c>
      <c r="K144">
        <v>2.76</v>
      </c>
    </row>
    <row r="145" spans="1:11" x14ac:dyDescent="0.25">
      <c r="A145" s="7">
        <v>65123</v>
      </c>
      <c r="B145" s="7">
        <v>56790</v>
      </c>
      <c r="C145" t="s">
        <v>15</v>
      </c>
      <c r="D145" t="s">
        <v>22</v>
      </c>
      <c r="E145" s="7">
        <v>13</v>
      </c>
      <c r="F145" s="7" t="s">
        <v>148</v>
      </c>
      <c r="G145" t="s">
        <v>18</v>
      </c>
      <c r="H145">
        <v>38.4</v>
      </c>
      <c r="I145">
        <v>2</v>
      </c>
      <c r="J145">
        <v>73.5</v>
      </c>
      <c r="K145">
        <v>2.76</v>
      </c>
    </row>
    <row r="146" spans="1:11" x14ac:dyDescent="0.25">
      <c r="A146" s="7">
        <v>65269</v>
      </c>
      <c r="B146" s="7">
        <v>56854</v>
      </c>
      <c r="C146" t="s">
        <v>15</v>
      </c>
      <c r="D146" t="s">
        <v>23</v>
      </c>
      <c r="E146" s="7" t="s">
        <v>25</v>
      </c>
      <c r="F146" s="7" t="s">
        <v>148</v>
      </c>
      <c r="G146" t="s">
        <v>18</v>
      </c>
      <c r="H146">
        <v>30.1</v>
      </c>
      <c r="I146">
        <v>1</v>
      </c>
      <c r="J146">
        <v>92</v>
      </c>
      <c r="K146">
        <v>2.76</v>
      </c>
    </row>
    <row r="147" spans="1:11" x14ac:dyDescent="0.25">
      <c r="A147" s="7">
        <v>65367</v>
      </c>
      <c r="B147" s="7">
        <v>56789</v>
      </c>
      <c r="C147" t="s">
        <v>15</v>
      </c>
      <c r="D147" t="s">
        <v>22</v>
      </c>
      <c r="E147" s="7">
        <v>9</v>
      </c>
      <c r="F147" s="7" t="s">
        <v>148</v>
      </c>
      <c r="G147" t="s">
        <v>18</v>
      </c>
      <c r="H147">
        <v>34.1</v>
      </c>
      <c r="I147">
        <v>1</v>
      </c>
      <c r="J147">
        <v>92</v>
      </c>
      <c r="K147">
        <v>2.76</v>
      </c>
    </row>
    <row r="148" spans="1:11" x14ac:dyDescent="0.25">
      <c r="A148" s="7">
        <v>65491</v>
      </c>
      <c r="B148" s="7">
        <v>56789</v>
      </c>
      <c r="C148" t="s">
        <v>15</v>
      </c>
      <c r="D148" t="s">
        <v>22</v>
      </c>
      <c r="E148" s="7">
        <v>9</v>
      </c>
      <c r="F148" s="7" t="s">
        <v>148</v>
      </c>
      <c r="G148" t="s">
        <v>18</v>
      </c>
      <c r="H148">
        <v>66.69</v>
      </c>
      <c r="I148">
        <v>3</v>
      </c>
      <c r="J148">
        <v>64.5</v>
      </c>
      <c r="K148">
        <v>2.76</v>
      </c>
    </row>
    <row r="149" spans="1:11" x14ac:dyDescent="0.25">
      <c r="A149" s="7">
        <v>65679</v>
      </c>
      <c r="B149" s="7">
        <v>56854</v>
      </c>
      <c r="C149" t="s">
        <v>15</v>
      </c>
      <c r="D149" t="s">
        <v>23</v>
      </c>
      <c r="E149" s="7" t="s">
        <v>25</v>
      </c>
      <c r="F149" s="7" t="s">
        <v>148</v>
      </c>
      <c r="G149" t="s">
        <v>18</v>
      </c>
      <c r="H149">
        <v>30.2</v>
      </c>
      <c r="I149">
        <v>1</v>
      </c>
      <c r="J149">
        <v>92</v>
      </c>
      <c r="K149">
        <v>2.76</v>
      </c>
    </row>
    <row r="150" spans="1:11" x14ac:dyDescent="0.25">
      <c r="A150" s="7">
        <v>65681</v>
      </c>
      <c r="B150" s="7">
        <v>56790</v>
      </c>
      <c r="C150" t="s">
        <v>15</v>
      </c>
      <c r="D150" t="s">
        <v>22</v>
      </c>
      <c r="E150" s="7">
        <v>13</v>
      </c>
      <c r="F150" s="7" t="s">
        <v>148</v>
      </c>
      <c r="G150" t="s">
        <v>18</v>
      </c>
      <c r="H150">
        <v>85.8</v>
      </c>
      <c r="I150">
        <v>3</v>
      </c>
      <c r="J150">
        <v>69.8</v>
      </c>
      <c r="K150">
        <v>2.76</v>
      </c>
    </row>
    <row r="151" spans="1:11" x14ac:dyDescent="0.25">
      <c r="A151" s="7">
        <v>66179</v>
      </c>
      <c r="B151" s="7">
        <v>56789</v>
      </c>
      <c r="C151" t="s">
        <v>15</v>
      </c>
      <c r="D151" t="s">
        <v>22</v>
      </c>
      <c r="E151" s="7">
        <v>9</v>
      </c>
      <c r="F151" s="7" t="s">
        <v>148</v>
      </c>
      <c r="G151" t="s">
        <v>18</v>
      </c>
      <c r="H151">
        <v>69.3</v>
      </c>
      <c r="I151">
        <v>2</v>
      </c>
      <c r="J151">
        <v>83.2</v>
      </c>
      <c r="K151">
        <v>2.76</v>
      </c>
    </row>
    <row r="152" spans="1:11" x14ac:dyDescent="0.25">
      <c r="A152" s="7">
        <v>66357</v>
      </c>
      <c r="B152" s="7">
        <v>56789</v>
      </c>
      <c r="C152" t="s">
        <v>15</v>
      </c>
      <c r="D152" t="s">
        <v>22</v>
      </c>
      <c r="E152" s="7">
        <v>9</v>
      </c>
      <c r="F152" s="7" t="s">
        <v>148</v>
      </c>
      <c r="G152" t="s">
        <v>18</v>
      </c>
      <c r="H152">
        <v>68.7</v>
      </c>
      <c r="I152">
        <v>5</v>
      </c>
      <c r="J152">
        <v>45.7</v>
      </c>
      <c r="K152">
        <v>2.76</v>
      </c>
    </row>
    <row r="153" spans="1:11" x14ac:dyDescent="0.25">
      <c r="A153" s="7">
        <v>66407</v>
      </c>
      <c r="B153" s="7">
        <v>56854</v>
      </c>
      <c r="C153" t="s">
        <v>15</v>
      </c>
      <c r="D153" t="s">
        <v>23</v>
      </c>
      <c r="E153" s="7" t="s">
        <v>25</v>
      </c>
      <c r="F153" s="7" t="s">
        <v>148</v>
      </c>
      <c r="G153" t="s">
        <v>18</v>
      </c>
      <c r="H153">
        <v>87</v>
      </c>
      <c r="I153">
        <v>3</v>
      </c>
      <c r="J153">
        <v>69.8</v>
      </c>
      <c r="K153">
        <v>2.76</v>
      </c>
    </row>
    <row r="154" spans="1:11" x14ac:dyDescent="0.25">
      <c r="A154" s="7">
        <v>66787</v>
      </c>
      <c r="B154" s="7">
        <v>56790</v>
      </c>
      <c r="C154" t="s">
        <v>15</v>
      </c>
      <c r="D154" t="s">
        <v>22</v>
      </c>
      <c r="E154" s="7">
        <v>13</v>
      </c>
      <c r="F154" s="7" t="s">
        <v>148</v>
      </c>
      <c r="G154" t="s">
        <v>18</v>
      </c>
      <c r="H154">
        <v>29.8</v>
      </c>
      <c r="I154">
        <v>1</v>
      </c>
      <c r="J154">
        <v>92</v>
      </c>
      <c r="K154">
        <v>2.76</v>
      </c>
    </row>
    <row r="155" spans="1:11" x14ac:dyDescent="0.25">
      <c r="A155" s="7">
        <v>66933</v>
      </c>
      <c r="B155" s="7">
        <v>56790</v>
      </c>
      <c r="C155" t="s">
        <v>15</v>
      </c>
      <c r="D155" t="s">
        <v>22</v>
      </c>
      <c r="E155" s="7">
        <v>13</v>
      </c>
      <c r="F155" s="7" t="s">
        <v>148</v>
      </c>
      <c r="G155" t="s">
        <v>18</v>
      </c>
      <c r="H155">
        <v>30.9</v>
      </c>
      <c r="I155">
        <v>1</v>
      </c>
      <c r="J155">
        <v>92</v>
      </c>
      <c r="K155">
        <v>2.76</v>
      </c>
    </row>
    <row r="156" spans="1:11" x14ac:dyDescent="0.25">
      <c r="A156" s="7">
        <v>67161</v>
      </c>
      <c r="B156" s="7">
        <v>56790</v>
      </c>
      <c r="C156" t="s">
        <v>15</v>
      </c>
      <c r="D156" t="s">
        <v>22</v>
      </c>
      <c r="E156" s="7">
        <v>13</v>
      </c>
      <c r="F156" s="7" t="s">
        <v>148</v>
      </c>
      <c r="G156" t="s">
        <v>18</v>
      </c>
      <c r="H156">
        <v>29.9</v>
      </c>
      <c r="I156">
        <v>1</v>
      </c>
      <c r="J156">
        <v>92</v>
      </c>
      <c r="K156">
        <v>2.76</v>
      </c>
    </row>
    <row r="157" spans="1:11" x14ac:dyDescent="0.25">
      <c r="A157" s="7">
        <v>67365</v>
      </c>
      <c r="B157" s="7">
        <v>56761</v>
      </c>
      <c r="C157" t="s">
        <v>15</v>
      </c>
      <c r="D157" t="s">
        <v>16</v>
      </c>
      <c r="E157" s="7" t="s">
        <v>17</v>
      </c>
      <c r="F157" s="7" t="s">
        <v>148</v>
      </c>
      <c r="G157" t="s">
        <v>18</v>
      </c>
      <c r="H157">
        <v>77.8</v>
      </c>
      <c r="I157">
        <v>2</v>
      </c>
      <c r="J157">
        <v>90.1</v>
      </c>
      <c r="K157">
        <v>2.76</v>
      </c>
    </row>
    <row r="158" spans="1:11" x14ac:dyDescent="0.25">
      <c r="A158" s="7">
        <v>67485</v>
      </c>
      <c r="B158" s="7">
        <v>56790</v>
      </c>
      <c r="C158" t="s">
        <v>15</v>
      </c>
      <c r="D158" t="s">
        <v>22</v>
      </c>
      <c r="E158" s="7">
        <v>13</v>
      </c>
      <c r="F158" s="7" t="s">
        <v>148</v>
      </c>
      <c r="G158" t="s">
        <v>18</v>
      </c>
      <c r="H158">
        <v>31.2</v>
      </c>
      <c r="I158">
        <v>1</v>
      </c>
      <c r="J158">
        <v>92</v>
      </c>
      <c r="K158">
        <v>2.76</v>
      </c>
    </row>
    <row r="159" spans="1:11" x14ac:dyDescent="0.25">
      <c r="A159" s="7">
        <v>68107</v>
      </c>
      <c r="B159" s="7">
        <v>56854</v>
      </c>
      <c r="C159" t="s">
        <v>15</v>
      </c>
      <c r="D159" t="s">
        <v>23</v>
      </c>
      <c r="E159" s="7" t="s">
        <v>25</v>
      </c>
      <c r="F159" s="7" t="s">
        <v>148</v>
      </c>
      <c r="G159" t="s">
        <v>18</v>
      </c>
      <c r="H159">
        <v>31.3</v>
      </c>
      <c r="I159">
        <v>1</v>
      </c>
      <c r="J159">
        <v>92</v>
      </c>
      <c r="K159">
        <v>2.76</v>
      </c>
    </row>
    <row r="160" spans="1:11" x14ac:dyDescent="0.25">
      <c r="A160" s="7">
        <v>68725</v>
      </c>
      <c r="B160" s="7">
        <v>56790</v>
      </c>
      <c r="C160" t="s">
        <v>15</v>
      </c>
      <c r="D160" t="s">
        <v>22</v>
      </c>
      <c r="E160" s="7">
        <v>13</v>
      </c>
      <c r="F160" s="7" t="s">
        <v>148</v>
      </c>
      <c r="G160" t="s">
        <v>18</v>
      </c>
      <c r="H160">
        <v>86.5</v>
      </c>
      <c r="I160">
        <v>4</v>
      </c>
      <c r="J160">
        <v>56.7</v>
      </c>
      <c r="K160">
        <v>2.76</v>
      </c>
    </row>
    <row r="161" spans="1:11" x14ac:dyDescent="0.25">
      <c r="A161" s="7">
        <v>68799</v>
      </c>
      <c r="B161" s="7">
        <v>56790</v>
      </c>
      <c r="C161" t="s">
        <v>15</v>
      </c>
      <c r="D161" t="s">
        <v>22</v>
      </c>
      <c r="E161" s="7">
        <v>13</v>
      </c>
      <c r="F161" s="7" t="s">
        <v>148</v>
      </c>
      <c r="G161" t="s">
        <v>18</v>
      </c>
      <c r="H161">
        <v>38.1</v>
      </c>
      <c r="I161">
        <v>2</v>
      </c>
      <c r="J161">
        <v>73.5</v>
      </c>
      <c r="K161">
        <v>2.76</v>
      </c>
    </row>
    <row r="162" spans="1:11" x14ac:dyDescent="0.25">
      <c r="A162" s="7">
        <v>68825</v>
      </c>
      <c r="B162" s="7">
        <v>56789</v>
      </c>
      <c r="C162" t="s">
        <v>15</v>
      </c>
      <c r="D162" t="s">
        <v>22</v>
      </c>
      <c r="E162" s="7">
        <v>9</v>
      </c>
      <c r="F162" s="7" t="s">
        <v>148</v>
      </c>
      <c r="G162" t="s">
        <v>18</v>
      </c>
      <c r="H162">
        <v>71.2</v>
      </c>
      <c r="I162">
        <v>3</v>
      </c>
      <c r="J162">
        <v>64.5</v>
      </c>
      <c r="K162">
        <v>2.76</v>
      </c>
    </row>
    <row r="163" spans="1:11" x14ac:dyDescent="0.25">
      <c r="A163" s="7">
        <v>69133</v>
      </c>
      <c r="B163" s="7">
        <v>56854</v>
      </c>
      <c r="C163" t="s">
        <v>15</v>
      </c>
      <c r="D163" t="s">
        <v>23</v>
      </c>
      <c r="E163" s="7" t="s">
        <v>25</v>
      </c>
      <c r="F163" s="7" t="s">
        <v>148</v>
      </c>
      <c r="G163" t="s">
        <v>18</v>
      </c>
      <c r="H163">
        <v>86.7</v>
      </c>
      <c r="I163">
        <v>1</v>
      </c>
      <c r="J163">
        <v>145.4</v>
      </c>
      <c r="K163">
        <v>2.76</v>
      </c>
    </row>
    <row r="164" spans="1:11" x14ac:dyDescent="0.25">
      <c r="A164" s="7">
        <v>69159</v>
      </c>
      <c r="B164" s="7">
        <v>56854</v>
      </c>
      <c r="C164" t="s">
        <v>15</v>
      </c>
      <c r="D164" t="s">
        <v>23</v>
      </c>
      <c r="E164" s="7" t="s">
        <v>25</v>
      </c>
      <c r="F164" s="7" t="s">
        <v>148</v>
      </c>
      <c r="G164" t="s">
        <v>18</v>
      </c>
      <c r="H164">
        <v>86.8</v>
      </c>
      <c r="I164">
        <v>3</v>
      </c>
      <c r="J164">
        <v>69.8</v>
      </c>
      <c r="K164">
        <v>2.76</v>
      </c>
    </row>
    <row r="165" spans="1:11" x14ac:dyDescent="0.25">
      <c r="A165" s="7">
        <v>69295</v>
      </c>
      <c r="B165" s="7">
        <v>56854</v>
      </c>
      <c r="C165" t="s">
        <v>15</v>
      </c>
      <c r="D165" t="s">
        <v>23</v>
      </c>
      <c r="E165" s="7" t="s">
        <v>25</v>
      </c>
      <c r="F165" s="7" t="s">
        <v>148</v>
      </c>
      <c r="G165" t="s">
        <v>18</v>
      </c>
      <c r="H165">
        <v>31.4</v>
      </c>
      <c r="I165">
        <v>1</v>
      </c>
      <c r="J165">
        <v>92</v>
      </c>
      <c r="K165">
        <v>2.76</v>
      </c>
    </row>
    <row r="166" spans="1:11" x14ac:dyDescent="0.25">
      <c r="A166" s="7">
        <v>69301</v>
      </c>
      <c r="B166" s="7">
        <v>56790</v>
      </c>
      <c r="C166" t="s">
        <v>15</v>
      </c>
      <c r="D166" t="s">
        <v>22</v>
      </c>
      <c r="E166" s="7">
        <v>13</v>
      </c>
      <c r="F166" s="7" t="s">
        <v>148</v>
      </c>
      <c r="G166" t="s">
        <v>18</v>
      </c>
      <c r="H166">
        <v>38.5</v>
      </c>
      <c r="I166">
        <v>1</v>
      </c>
      <c r="J166">
        <v>118.7</v>
      </c>
      <c r="K166">
        <v>2.76</v>
      </c>
    </row>
    <row r="167" spans="1:11" x14ac:dyDescent="0.25">
      <c r="A167" s="7">
        <v>69313</v>
      </c>
      <c r="B167" s="7">
        <v>56790</v>
      </c>
      <c r="C167" t="s">
        <v>15</v>
      </c>
      <c r="D167" t="s">
        <v>22</v>
      </c>
      <c r="E167" s="7">
        <v>13</v>
      </c>
      <c r="F167" s="7" t="s">
        <v>148</v>
      </c>
      <c r="G167" t="s">
        <v>18</v>
      </c>
      <c r="H167">
        <v>31.4</v>
      </c>
      <c r="I167">
        <v>1</v>
      </c>
      <c r="J167">
        <v>92</v>
      </c>
      <c r="K167">
        <v>2.76</v>
      </c>
    </row>
    <row r="168" spans="1:11" x14ac:dyDescent="0.25">
      <c r="A168" s="7">
        <v>69471</v>
      </c>
      <c r="B168" s="7">
        <v>56761</v>
      </c>
      <c r="C168" t="s">
        <v>15</v>
      </c>
      <c r="D168" t="s">
        <v>16</v>
      </c>
      <c r="E168" s="7" t="s">
        <v>17</v>
      </c>
      <c r="F168" s="7" t="s">
        <v>148</v>
      </c>
      <c r="G168" t="s">
        <v>18</v>
      </c>
      <c r="H168">
        <v>91.2</v>
      </c>
      <c r="I168">
        <v>5</v>
      </c>
      <c r="J168">
        <v>45.7</v>
      </c>
      <c r="K168">
        <v>2.76</v>
      </c>
    </row>
    <row r="169" spans="1:11" x14ac:dyDescent="0.25">
      <c r="A169" s="7">
        <v>69507</v>
      </c>
      <c r="B169" s="7">
        <v>56789</v>
      </c>
      <c r="C169" t="s">
        <v>15</v>
      </c>
      <c r="D169" t="s">
        <v>22</v>
      </c>
      <c r="E169" s="7">
        <v>9</v>
      </c>
      <c r="F169" s="7" t="s">
        <v>148</v>
      </c>
      <c r="G169" t="s">
        <v>18</v>
      </c>
      <c r="H169">
        <v>52.9</v>
      </c>
      <c r="I169">
        <v>3</v>
      </c>
      <c r="J169">
        <v>57</v>
      </c>
      <c r="K169">
        <v>2.76</v>
      </c>
    </row>
    <row r="170" spans="1:11" x14ac:dyDescent="0.25">
      <c r="A170" s="7">
        <v>69651</v>
      </c>
      <c r="B170" s="7">
        <v>56854</v>
      </c>
      <c r="C170" t="s">
        <v>15</v>
      </c>
      <c r="D170" t="s">
        <v>23</v>
      </c>
      <c r="E170" s="7" t="s">
        <v>25</v>
      </c>
      <c r="F170" s="7" t="s">
        <v>148</v>
      </c>
      <c r="G170" t="s">
        <v>18</v>
      </c>
      <c r="H170">
        <v>38.299999999999997</v>
      </c>
      <c r="I170">
        <v>2</v>
      </c>
      <c r="J170">
        <v>73.5</v>
      </c>
      <c r="K170">
        <v>2.76</v>
      </c>
    </row>
    <row r="171" spans="1:11" x14ac:dyDescent="0.25">
      <c r="A171" s="7">
        <v>70607</v>
      </c>
      <c r="B171" s="7">
        <v>56854</v>
      </c>
      <c r="C171" t="s">
        <v>15</v>
      </c>
      <c r="D171" t="s">
        <v>23</v>
      </c>
      <c r="E171" s="7" t="s">
        <v>25</v>
      </c>
      <c r="F171" s="7" t="s">
        <v>148</v>
      </c>
      <c r="G171" t="s">
        <v>18</v>
      </c>
      <c r="H171">
        <v>38.299999999999997</v>
      </c>
      <c r="I171">
        <v>4</v>
      </c>
      <c r="J171">
        <v>46.3</v>
      </c>
      <c r="K171">
        <v>2.76</v>
      </c>
    </row>
    <row r="172" spans="1:11" x14ac:dyDescent="0.25">
      <c r="A172" s="7">
        <v>70703</v>
      </c>
      <c r="B172" s="7">
        <v>58315</v>
      </c>
      <c r="C172" t="s">
        <v>29</v>
      </c>
      <c r="D172" t="s">
        <v>42</v>
      </c>
      <c r="E172" s="7">
        <v>7</v>
      </c>
      <c r="F172" s="7" t="s">
        <v>148</v>
      </c>
      <c r="G172" t="s">
        <v>18</v>
      </c>
      <c r="H172">
        <v>94.1</v>
      </c>
      <c r="I172">
        <v>1</v>
      </c>
      <c r="J172">
        <v>145.4</v>
      </c>
      <c r="K172">
        <v>2.76</v>
      </c>
    </row>
    <row r="173" spans="1:11" x14ac:dyDescent="0.25">
      <c r="A173" s="7">
        <v>70759</v>
      </c>
      <c r="B173" s="7">
        <v>58315</v>
      </c>
      <c r="C173" t="s">
        <v>29</v>
      </c>
      <c r="D173" t="s">
        <v>42</v>
      </c>
      <c r="E173" s="7">
        <v>7</v>
      </c>
      <c r="F173" s="7" t="s">
        <v>148</v>
      </c>
      <c r="G173" t="s">
        <v>18</v>
      </c>
      <c r="H173">
        <v>27.9</v>
      </c>
      <c r="I173">
        <v>1</v>
      </c>
      <c r="J173">
        <v>92</v>
      </c>
      <c r="K173">
        <v>2.76</v>
      </c>
    </row>
    <row r="174" spans="1:11" x14ac:dyDescent="0.25">
      <c r="A174" s="7">
        <v>70779</v>
      </c>
      <c r="B174" s="7">
        <v>58315</v>
      </c>
      <c r="C174" t="s">
        <v>29</v>
      </c>
      <c r="D174" t="s">
        <v>42</v>
      </c>
      <c r="E174" s="7">
        <v>7</v>
      </c>
      <c r="F174" s="7" t="s">
        <v>148</v>
      </c>
      <c r="G174" t="s">
        <v>18</v>
      </c>
      <c r="H174">
        <v>20.100000000000001</v>
      </c>
      <c r="I174">
        <v>1</v>
      </c>
      <c r="J174">
        <v>118.7</v>
      </c>
      <c r="K174">
        <v>2.76</v>
      </c>
    </row>
    <row r="175" spans="1:11" x14ac:dyDescent="0.25">
      <c r="A175" s="7">
        <v>71084</v>
      </c>
      <c r="B175" s="7">
        <v>58315</v>
      </c>
      <c r="C175" t="s">
        <v>29</v>
      </c>
      <c r="D175" t="s">
        <v>42</v>
      </c>
      <c r="E175" s="7">
        <v>7</v>
      </c>
      <c r="F175" s="7" t="s">
        <v>148</v>
      </c>
      <c r="G175" t="s">
        <v>18</v>
      </c>
      <c r="H175">
        <v>85.6</v>
      </c>
      <c r="I175">
        <v>6</v>
      </c>
      <c r="J175">
        <v>49.4</v>
      </c>
      <c r="K175">
        <v>2.76</v>
      </c>
    </row>
    <row r="176" spans="1:11" x14ac:dyDescent="0.25">
      <c r="A176" s="7">
        <v>71144</v>
      </c>
      <c r="B176" s="7">
        <v>58360</v>
      </c>
      <c r="C176" t="s">
        <v>48</v>
      </c>
      <c r="D176" t="s">
        <v>49</v>
      </c>
      <c r="E176" s="7">
        <v>10</v>
      </c>
      <c r="F176" s="7" t="s">
        <v>148</v>
      </c>
      <c r="G176" t="s">
        <v>11</v>
      </c>
      <c r="H176">
        <v>28.9</v>
      </c>
      <c r="I176">
        <v>1</v>
      </c>
      <c r="J176">
        <v>142</v>
      </c>
      <c r="K176">
        <v>1.9870000000000001</v>
      </c>
    </row>
    <row r="177" spans="1:11" x14ac:dyDescent="0.25">
      <c r="A177" s="7">
        <v>71483</v>
      </c>
      <c r="B177" s="7">
        <v>56764</v>
      </c>
      <c r="C177" t="s">
        <v>15</v>
      </c>
      <c r="D177" t="s">
        <v>16</v>
      </c>
      <c r="E177" s="7" t="s">
        <v>19</v>
      </c>
      <c r="F177" s="7" t="s">
        <v>148</v>
      </c>
      <c r="G177" t="s">
        <v>18</v>
      </c>
      <c r="H177">
        <v>31.4</v>
      </c>
      <c r="I177">
        <v>1</v>
      </c>
      <c r="J177">
        <v>92</v>
      </c>
      <c r="K177">
        <v>2.76</v>
      </c>
    </row>
    <row r="178" spans="1:11" x14ac:dyDescent="0.25">
      <c r="A178" s="7">
        <v>71921</v>
      </c>
      <c r="B178" s="7">
        <v>58202</v>
      </c>
      <c r="C178" t="s">
        <v>29</v>
      </c>
      <c r="D178" t="s">
        <v>32</v>
      </c>
      <c r="E178" s="7" t="s">
        <v>33</v>
      </c>
      <c r="F178" s="7" t="s">
        <v>148</v>
      </c>
      <c r="G178" t="s">
        <v>18</v>
      </c>
      <c r="H178">
        <v>65.8</v>
      </c>
      <c r="I178">
        <v>2</v>
      </c>
      <c r="J178">
        <v>83.2</v>
      </c>
      <c r="K178">
        <v>2.76</v>
      </c>
    </row>
    <row r="179" spans="1:11" x14ac:dyDescent="0.25">
      <c r="A179" s="7">
        <v>72109</v>
      </c>
      <c r="B179" s="7">
        <v>58312</v>
      </c>
      <c r="C179" t="s">
        <v>29</v>
      </c>
      <c r="D179" t="s">
        <v>41</v>
      </c>
      <c r="E179" s="7">
        <v>8</v>
      </c>
      <c r="F179" s="7" t="s">
        <v>148</v>
      </c>
      <c r="G179" t="s">
        <v>18</v>
      </c>
      <c r="H179">
        <v>28.6</v>
      </c>
      <c r="I179">
        <v>3</v>
      </c>
      <c r="J179">
        <v>44.2</v>
      </c>
      <c r="K179">
        <v>2.76</v>
      </c>
    </row>
    <row r="180" spans="1:11" x14ac:dyDescent="0.25">
      <c r="A180" s="7">
        <v>72267</v>
      </c>
      <c r="B180" s="7">
        <v>58315</v>
      </c>
      <c r="C180" t="s">
        <v>29</v>
      </c>
      <c r="D180" t="s">
        <v>42</v>
      </c>
      <c r="E180" s="7">
        <v>7</v>
      </c>
      <c r="F180" s="7" t="s">
        <v>148</v>
      </c>
      <c r="G180" t="s">
        <v>18</v>
      </c>
      <c r="H180">
        <v>28.8</v>
      </c>
      <c r="I180">
        <v>1</v>
      </c>
      <c r="J180">
        <v>92</v>
      </c>
      <c r="K180">
        <v>2.76</v>
      </c>
    </row>
    <row r="181" spans="1:11" x14ac:dyDescent="0.25">
      <c r="A181" s="7">
        <v>72307</v>
      </c>
      <c r="B181" s="7">
        <v>58210</v>
      </c>
      <c r="C181" t="s">
        <v>29</v>
      </c>
      <c r="D181" t="s">
        <v>32</v>
      </c>
      <c r="E181" s="7">
        <v>27</v>
      </c>
      <c r="F181" s="7" t="s">
        <v>148</v>
      </c>
      <c r="G181" t="s">
        <v>11</v>
      </c>
      <c r="H181">
        <v>37.200000000000003</v>
      </c>
      <c r="I181">
        <v>2</v>
      </c>
      <c r="J181">
        <v>103.9</v>
      </c>
      <c r="K181">
        <v>1.9870000000000001</v>
      </c>
    </row>
    <row r="182" spans="1:11" x14ac:dyDescent="0.25">
      <c r="A182" s="7">
        <v>72387</v>
      </c>
      <c r="B182" s="7">
        <v>58360</v>
      </c>
      <c r="C182" t="s">
        <v>48</v>
      </c>
      <c r="D182" t="s">
        <v>49</v>
      </c>
      <c r="E182" s="7">
        <v>10</v>
      </c>
      <c r="F182" s="7" t="s">
        <v>148</v>
      </c>
      <c r="G182" t="s">
        <v>11</v>
      </c>
      <c r="H182">
        <v>45.3</v>
      </c>
      <c r="I182">
        <v>3</v>
      </c>
      <c r="J182">
        <v>80.400000000000006</v>
      </c>
      <c r="K182">
        <v>1.9870000000000001</v>
      </c>
    </row>
    <row r="183" spans="1:11" x14ac:dyDescent="0.25">
      <c r="A183" s="7">
        <v>72936</v>
      </c>
      <c r="B183" s="7">
        <v>56963</v>
      </c>
      <c r="C183" t="s">
        <v>15</v>
      </c>
      <c r="D183" t="s">
        <v>28</v>
      </c>
      <c r="E183" s="7">
        <v>36</v>
      </c>
      <c r="F183" s="7" t="s">
        <v>148</v>
      </c>
      <c r="G183" t="s">
        <v>11</v>
      </c>
      <c r="H183">
        <v>53.6</v>
      </c>
      <c r="I183">
        <v>1</v>
      </c>
      <c r="J183">
        <v>167.6</v>
      </c>
      <c r="K183">
        <v>1.9870000000000001</v>
      </c>
    </row>
    <row r="184" spans="1:11" x14ac:dyDescent="0.25">
      <c r="A184" s="7">
        <v>72961</v>
      </c>
      <c r="B184" s="7">
        <v>58342</v>
      </c>
      <c r="C184" t="s">
        <v>29</v>
      </c>
      <c r="D184" t="s">
        <v>46</v>
      </c>
      <c r="E184" s="7">
        <v>13</v>
      </c>
      <c r="F184" s="7" t="s">
        <v>148</v>
      </c>
      <c r="G184" t="s">
        <v>11</v>
      </c>
      <c r="H184">
        <v>59.9</v>
      </c>
      <c r="I184">
        <v>1</v>
      </c>
      <c r="J184">
        <v>167.6</v>
      </c>
      <c r="K184">
        <v>1.9870000000000001</v>
      </c>
    </row>
    <row r="185" spans="1:11" x14ac:dyDescent="0.25">
      <c r="A185" s="7">
        <v>72969</v>
      </c>
      <c r="B185" s="7">
        <v>58341</v>
      </c>
      <c r="C185" t="s">
        <v>29</v>
      </c>
      <c r="D185" t="s">
        <v>46</v>
      </c>
      <c r="E185" s="7">
        <v>15</v>
      </c>
      <c r="F185" s="7" t="s">
        <v>148</v>
      </c>
      <c r="G185" t="s">
        <v>18</v>
      </c>
      <c r="H185">
        <v>60</v>
      </c>
      <c r="I185">
        <v>1</v>
      </c>
      <c r="J185">
        <v>118.7</v>
      </c>
      <c r="K185">
        <v>2.76</v>
      </c>
    </row>
    <row r="186" spans="1:11" x14ac:dyDescent="0.25">
      <c r="A186" s="7">
        <v>73764</v>
      </c>
      <c r="B186" s="7">
        <v>58277</v>
      </c>
      <c r="C186" t="s">
        <v>29</v>
      </c>
      <c r="D186" t="s">
        <v>38</v>
      </c>
      <c r="E186" s="7">
        <v>28</v>
      </c>
      <c r="F186" s="7" t="s">
        <v>148</v>
      </c>
      <c r="G186" t="s">
        <v>18</v>
      </c>
      <c r="H186">
        <v>47.8</v>
      </c>
      <c r="I186">
        <v>2</v>
      </c>
      <c r="J186">
        <v>73.5</v>
      </c>
      <c r="K186">
        <v>2.76</v>
      </c>
    </row>
    <row r="187" spans="1:11" x14ac:dyDescent="0.25">
      <c r="A187" s="7">
        <v>73780</v>
      </c>
      <c r="B187" s="7">
        <v>58322</v>
      </c>
      <c r="C187" t="s">
        <v>29</v>
      </c>
      <c r="D187" t="s">
        <v>43</v>
      </c>
      <c r="E187" s="7">
        <v>48</v>
      </c>
      <c r="F187" s="7" t="s">
        <v>148</v>
      </c>
      <c r="G187" t="s">
        <v>18</v>
      </c>
      <c r="H187">
        <v>46.2</v>
      </c>
      <c r="I187">
        <v>1</v>
      </c>
      <c r="J187">
        <v>118.7</v>
      </c>
      <c r="K187">
        <v>2.76</v>
      </c>
    </row>
    <row r="188" spans="1:11" x14ac:dyDescent="0.25">
      <c r="A188" s="7">
        <v>73850</v>
      </c>
      <c r="B188" s="7">
        <v>58327</v>
      </c>
      <c r="C188" t="s">
        <v>29</v>
      </c>
      <c r="D188" t="s">
        <v>43</v>
      </c>
      <c r="E188" s="7" t="s">
        <v>45</v>
      </c>
      <c r="F188" s="7" t="s">
        <v>148</v>
      </c>
      <c r="G188" t="s">
        <v>18</v>
      </c>
      <c r="H188">
        <v>74</v>
      </c>
      <c r="I188">
        <v>4</v>
      </c>
      <c r="J188">
        <v>52.4</v>
      </c>
      <c r="K188">
        <v>2.76</v>
      </c>
    </row>
    <row r="189" spans="1:11" x14ac:dyDescent="0.25">
      <c r="A189" s="7">
        <v>74019</v>
      </c>
      <c r="B189" s="7">
        <v>58378</v>
      </c>
      <c r="C189" t="s">
        <v>48</v>
      </c>
      <c r="D189" t="s">
        <v>49</v>
      </c>
      <c r="E189" s="7">
        <v>16</v>
      </c>
      <c r="F189" s="7" t="s">
        <v>148</v>
      </c>
      <c r="G189" t="s">
        <v>11</v>
      </c>
      <c r="H189">
        <v>36.5</v>
      </c>
      <c r="I189">
        <v>1</v>
      </c>
      <c r="J189">
        <v>142</v>
      </c>
      <c r="K189">
        <v>1.9870000000000001</v>
      </c>
    </row>
    <row r="190" spans="1:11" x14ac:dyDescent="0.25">
      <c r="A190" s="7">
        <v>74262</v>
      </c>
      <c r="B190" s="7">
        <v>58193</v>
      </c>
      <c r="C190" t="s">
        <v>29</v>
      </c>
      <c r="D190" t="s">
        <v>31</v>
      </c>
      <c r="E190" s="7">
        <v>59</v>
      </c>
      <c r="F190" s="7" t="s">
        <v>148</v>
      </c>
      <c r="G190" t="s">
        <v>11</v>
      </c>
      <c r="H190">
        <v>36.5</v>
      </c>
      <c r="I190">
        <v>2</v>
      </c>
      <c r="J190">
        <v>103.9</v>
      </c>
      <c r="K190">
        <v>1.9870000000000001</v>
      </c>
    </row>
    <row r="191" spans="1:11" x14ac:dyDescent="0.25">
      <c r="A191" s="7">
        <v>74487</v>
      </c>
      <c r="B191" s="7">
        <v>58210</v>
      </c>
      <c r="C191" t="s">
        <v>29</v>
      </c>
      <c r="D191" t="s">
        <v>32</v>
      </c>
      <c r="E191" s="7">
        <v>27</v>
      </c>
      <c r="F191" s="7" t="s">
        <v>148</v>
      </c>
      <c r="G191" t="s">
        <v>11</v>
      </c>
      <c r="H191">
        <v>45.3</v>
      </c>
      <c r="I191">
        <v>1</v>
      </c>
      <c r="J191">
        <v>167.6</v>
      </c>
      <c r="K191">
        <v>1.9870000000000001</v>
      </c>
    </row>
    <row r="192" spans="1:11" x14ac:dyDescent="0.25">
      <c r="A192" s="7">
        <v>74956</v>
      </c>
      <c r="B192" s="7">
        <v>56764</v>
      </c>
      <c r="C192" t="s">
        <v>15</v>
      </c>
      <c r="D192" t="s">
        <v>16</v>
      </c>
      <c r="E192" s="7" t="s">
        <v>19</v>
      </c>
      <c r="F192" s="7" t="s">
        <v>148</v>
      </c>
      <c r="G192" t="s">
        <v>18</v>
      </c>
      <c r="H192">
        <v>87.1</v>
      </c>
      <c r="I192">
        <v>3</v>
      </c>
      <c r="J192">
        <v>69.8</v>
      </c>
      <c r="K192">
        <v>2.76</v>
      </c>
    </row>
    <row r="193" spans="1:11" x14ac:dyDescent="0.25">
      <c r="A193" s="7">
        <v>75125</v>
      </c>
      <c r="B193" s="7">
        <v>56963</v>
      </c>
      <c r="C193" t="s">
        <v>15</v>
      </c>
      <c r="D193" t="s">
        <v>28</v>
      </c>
      <c r="E193" s="7">
        <v>36</v>
      </c>
      <c r="F193" s="7" t="s">
        <v>148</v>
      </c>
      <c r="G193" t="s">
        <v>11</v>
      </c>
      <c r="H193">
        <v>70.400000000000006</v>
      </c>
      <c r="I193">
        <v>3</v>
      </c>
      <c r="J193">
        <v>87.9</v>
      </c>
      <c r="K193">
        <v>1.9870000000000001</v>
      </c>
    </row>
    <row r="194" spans="1:11" x14ac:dyDescent="0.25">
      <c r="A194" s="7">
        <v>75196</v>
      </c>
      <c r="B194" s="7">
        <v>58204</v>
      </c>
      <c r="C194" t="s">
        <v>29</v>
      </c>
      <c r="D194" t="s">
        <v>32</v>
      </c>
      <c r="E194" s="7">
        <v>21</v>
      </c>
      <c r="F194" s="7" t="s">
        <v>148</v>
      </c>
      <c r="G194" t="s">
        <v>11</v>
      </c>
      <c r="H194">
        <v>48.4</v>
      </c>
      <c r="I194">
        <v>2</v>
      </c>
      <c r="J194">
        <v>103.9</v>
      </c>
      <c r="K194">
        <v>1.9870000000000001</v>
      </c>
    </row>
    <row r="195" spans="1:11" x14ac:dyDescent="0.25">
      <c r="A195" s="7">
        <v>75234</v>
      </c>
      <c r="B195" s="7">
        <v>58236</v>
      </c>
      <c r="C195" t="s">
        <v>29</v>
      </c>
      <c r="D195" t="s">
        <v>36</v>
      </c>
      <c r="E195" s="7">
        <v>38</v>
      </c>
      <c r="F195" s="7" t="s">
        <v>148</v>
      </c>
      <c r="G195" t="s">
        <v>11</v>
      </c>
      <c r="H195">
        <v>38.700000000000003</v>
      </c>
      <c r="I195">
        <v>1</v>
      </c>
      <c r="J195">
        <v>167.6</v>
      </c>
      <c r="K195">
        <v>1.9870000000000001</v>
      </c>
    </row>
    <row r="196" spans="1:11" x14ac:dyDescent="0.25">
      <c r="A196" s="7">
        <v>75477</v>
      </c>
      <c r="B196" s="7">
        <v>58218</v>
      </c>
      <c r="C196" t="s">
        <v>29</v>
      </c>
      <c r="D196" t="s">
        <v>34</v>
      </c>
      <c r="E196" s="7">
        <v>3</v>
      </c>
      <c r="F196" s="7" t="s">
        <v>148</v>
      </c>
      <c r="G196" t="s">
        <v>11</v>
      </c>
      <c r="H196">
        <v>39.9</v>
      </c>
      <c r="I196">
        <v>1</v>
      </c>
      <c r="J196">
        <v>167.6</v>
      </c>
      <c r="K196">
        <v>1.9870000000000001</v>
      </c>
    </row>
    <row r="197" spans="1:11" x14ac:dyDescent="0.25">
      <c r="A197" s="7">
        <v>75522</v>
      </c>
      <c r="B197" s="7">
        <v>58321</v>
      </c>
      <c r="C197" t="s">
        <v>29</v>
      </c>
      <c r="D197" t="s">
        <v>43</v>
      </c>
      <c r="E197" s="7" t="s">
        <v>44</v>
      </c>
      <c r="F197" s="7" t="s">
        <v>148</v>
      </c>
      <c r="G197" t="s">
        <v>18</v>
      </c>
      <c r="H197">
        <v>77.400000000000006</v>
      </c>
      <c r="I197">
        <v>3</v>
      </c>
      <c r="J197">
        <v>64.5</v>
      </c>
      <c r="K197">
        <v>2.76</v>
      </c>
    </row>
    <row r="198" spans="1:11" x14ac:dyDescent="0.25">
      <c r="A198" s="7">
        <v>75778</v>
      </c>
      <c r="B198" s="7">
        <v>59321</v>
      </c>
      <c r="C198" t="s">
        <v>50</v>
      </c>
      <c r="D198" t="s">
        <v>51</v>
      </c>
      <c r="E198" s="7" t="s">
        <v>39</v>
      </c>
      <c r="F198" s="7" t="s">
        <v>148</v>
      </c>
      <c r="G198" t="s">
        <v>18</v>
      </c>
      <c r="H198">
        <v>43.3</v>
      </c>
      <c r="I198">
        <v>3</v>
      </c>
      <c r="J198">
        <v>64.5</v>
      </c>
      <c r="K198">
        <v>2.76</v>
      </c>
    </row>
    <row r="199" spans="1:11" x14ac:dyDescent="0.25">
      <c r="A199" s="7">
        <v>75994</v>
      </c>
      <c r="B199" s="7">
        <v>58378</v>
      </c>
      <c r="C199" t="s">
        <v>48</v>
      </c>
      <c r="D199" t="s">
        <v>49</v>
      </c>
      <c r="E199" s="7">
        <v>16</v>
      </c>
      <c r="F199" s="7" t="s">
        <v>148</v>
      </c>
      <c r="G199" t="s">
        <v>11</v>
      </c>
      <c r="H199">
        <v>64.599999999999994</v>
      </c>
      <c r="I199">
        <v>1</v>
      </c>
      <c r="J199">
        <v>167.6</v>
      </c>
      <c r="K199">
        <v>1.9870000000000001</v>
      </c>
    </row>
    <row r="200" spans="1:11" x14ac:dyDescent="0.25">
      <c r="A200" s="7">
        <v>76088</v>
      </c>
      <c r="B200" s="7">
        <v>62291</v>
      </c>
      <c r="C200" t="s">
        <v>54</v>
      </c>
      <c r="D200" t="s">
        <v>55</v>
      </c>
      <c r="E200" s="7">
        <v>9</v>
      </c>
      <c r="F200" s="7" t="s">
        <v>148</v>
      </c>
      <c r="G200" t="s">
        <v>18</v>
      </c>
      <c r="H200">
        <v>92.1</v>
      </c>
      <c r="I200">
        <v>1</v>
      </c>
      <c r="J200">
        <v>145.4</v>
      </c>
      <c r="K200">
        <v>2.76</v>
      </c>
    </row>
    <row r="201" spans="1:11" x14ac:dyDescent="0.25">
      <c r="A201" s="7">
        <v>76181</v>
      </c>
      <c r="B201" s="7">
        <v>58321</v>
      </c>
      <c r="C201" t="s">
        <v>29</v>
      </c>
      <c r="D201" t="s">
        <v>43</v>
      </c>
      <c r="E201" s="7" t="s">
        <v>44</v>
      </c>
      <c r="F201" s="7" t="s">
        <v>148</v>
      </c>
      <c r="G201" t="s">
        <v>18</v>
      </c>
      <c r="H201">
        <v>77.8</v>
      </c>
      <c r="I201">
        <v>5</v>
      </c>
      <c r="J201">
        <v>45.7</v>
      </c>
      <c r="K201">
        <v>2.76</v>
      </c>
    </row>
    <row r="202" spans="1:11" x14ac:dyDescent="0.25">
      <c r="A202" s="7">
        <v>76357</v>
      </c>
      <c r="B202" s="7">
        <v>58245</v>
      </c>
      <c r="C202" t="s">
        <v>29</v>
      </c>
      <c r="D202" t="s">
        <v>37</v>
      </c>
      <c r="E202" s="7">
        <v>13</v>
      </c>
      <c r="F202" s="7" t="s">
        <v>148</v>
      </c>
      <c r="G202" t="s">
        <v>11</v>
      </c>
      <c r="H202">
        <v>83.6</v>
      </c>
      <c r="I202">
        <v>1</v>
      </c>
      <c r="J202">
        <v>194.5</v>
      </c>
      <c r="K202">
        <v>1.9870000000000001</v>
      </c>
    </row>
    <row r="203" spans="1:11" x14ac:dyDescent="0.25">
      <c r="A203" s="7">
        <v>76549</v>
      </c>
      <c r="B203" s="7">
        <v>58322</v>
      </c>
      <c r="C203" t="s">
        <v>29</v>
      </c>
      <c r="D203" t="s">
        <v>43</v>
      </c>
      <c r="E203" s="7">
        <v>48</v>
      </c>
      <c r="F203" s="7" t="s">
        <v>148</v>
      </c>
      <c r="G203" t="s">
        <v>18</v>
      </c>
      <c r="H203">
        <v>46.5</v>
      </c>
      <c r="I203">
        <v>3</v>
      </c>
      <c r="J203">
        <v>57</v>
      </c>
      <c r="K203">
        <v>2.76</v>
      </c>
    </row>
    <row r="204" spans="1:11" x14ac:dyDescent="0.25">
      <c r="A204" s="7">
        <v>76621</v>
      </c>
      <c r="B204" s="7">
        <v>58366</v>
      </c>
      <c r="C204" t="s">
        <v>48</v>
      </c>
      <c r="D204" t="s">
        <v>49</v>
      </c>
      <c r="E204" s="7">
        <v>8</v>
      </c>
      <c r="F204" s="7" t="s">
        <v>148</v>
      </c>
      <c r="G204" t="s">
        <v>11</v>
      </c>
      <c r="H204">
        <v>46.6</v>
      </c>
      <c r="I204">
        <v>1</v>
      </c>
      <c r="J204">
        <v>167.6</v>
      </c>
      <c r="K204">
        <v>1.9870000000000001</v>
      </c>
    </row>
    <row r="205" spans="1:11" x14ac:dyDescent="0.25">
      <c r="A205" s="7">
        <v>76690</v>
      </c>
      <c r="B205" s="7">
        <v>62290</v>
      </c>
      <c r="C205" t="s">
        <v>54</v>
      </c>
      <c r="D205" t="s">
        <v>55</v>
      </c>
      <c r="E205" s="7">
        <v>7</v>
      </c>
      <c r="F205" s="7" t="s">
        <v>148</v>
      </c>
      <c r="G205" t="s">
        <v>18</v>
      </c>
      <c r="H205">
        <v>89.5</v>
      </c>
      <c r="I205">
        <v>2</v>
      </c>
      <c r="J205">
        <v>90.1</v>
      </c>
      <c r="K205">
        <v>2.76</v>
      </c>
    </row>
    <row r="206" spans="1:11" x14ac:dyDescent="0.25">
      <c r="A206" s="7">
        <v>77173</v>
      </c>
      <c r="B206" s="7">
        <v>58202</v>
      </c>
      <c r="C206" t="s">
        <v>29</v>
      </c>
      <c r="D206" t="s">
        <v>32</v>
      </c>
      <c r="E206" s="7" t="s">
        <v>33</v>
      </c>
      <c r="F206" s="7" t="s">
        <v>148</v>
      </c>
      <c r="G206" t="s">
        <v>18</v>
      </c>
      <c r="H206">
        <v>44.2</v>
      </c>
      <c r="I206">
        <v>3</v>
      </c>
      <c r="J206">
        <v>57</v>
      </c>
      <c r="K206">
        <v>2.76</v>
      </c>
    </row>
    <row r="207" spans="1:11" x14ac:dyDescent="0.25">
      <c r="A207" s="7">
        <v>77193</v>
      </c>
      <c r="B207" s="7">
        <v>62292</v>
      </c>
      <c r="C207" t="s">
        <v>54</v>
      </c>
      <c r="D207" t="s">
        <v>55</v>
      </c>
      <c r="E207" s="7">
        <v>11</v>
      </c>
      <c r="F207" s="7" t="s">
        <v>148</v>
      </c>
      <c r="G207" t="s">
        <v>18</v>
      </c>
      <c r="H207">
        <v>85</v>
      </c>
      <c r="I207">
        <v>4</v>
      </c>
      <c r="J207">
        <v>52.4</v>
      </c>
      <c r="K207">
        <v>2.76</v>
      </c>
    </row>
    <row r="208" spans="1:11" x14ac:dyDescent="0.25">
      <c r="A208" s="7">
        <v>77201</v>
      </c>
      <c r="B208" s="7">
        <v>56963</v>
      </c>
      <c r="C208" t="s">
        <v>15</v>
      </c>
      <c r="D208" t="s">
        <v>28</v>
      </c>
      <c r="E208" s="7">
        <v>36</v>
      </c>
      <c r="F208" s="7" t="s">
        <v>148</v>
      </c>
      <c r="G208" t="s">
        <v>11</v>
      </c>
      <c r="H208">
        <v>60</v>
      </c>
      <c r="I208">
        <v>3</v>
      </c>
      <c r="J208">
        <v>80.400000000000006</v>
      </c>
      <c r="K208">
        <v>1.9870000000000001</v>
      </c>
    </row>
    <row r="209" spans="1:11" x14ac:dyDescent="0.25">
      <c r="A209" s="7">
        <v>77390</v>
      </c>
      <c r="B209" s="7">
        <v>58315</v>
      </c>
      <c r="C209" t="s">
        <v>29</v>
      </c>
      <c r="D209" t="s">
        <v>42</v>
      </c>
      <c r="E209" s="7">
        <v>7</v>
      </c>
      <c r="F209" s="7" t="s">
        <v>148</v>
      </c>
      <c r="G209" t="s">
        <v>18</v>
      </c>
      <c r="H209">
        <v>32.9</v>
      </c>
      <c r="I209">
        <v>3</v>
      </c>
      <c r="J209">
        <v>44.2</v>
      </c>
      <c r="K209">
        <v>2.76</v>
      </c>
    </row>
    <row r="210" spans="1:11" x14ac:dyDescent="0.25">
      <c r="A210" s="7">
        <v>77531</v>
      </c>
      <c r="B210" s="7">
        <v>58210</v>
      </c>
      <c r="C210" t="s">
        <v>29</v>
      </c>
      <c r="D210" t="s">
        <v>32</v>
      </c>
      <c r="E210" s="7">
        <v>27</v>
      </c>
      <c r="F210" s="7" t="s">
        <v>148</v>
      </c>
      <c r="G210" t="s">
        <v>11</v>
      </c>
      <c r="H210">
        <v>28.3</v>
      </c>
      <c r="I210">
        <v>1</v>
      </c>
      <c r="J210">
        <v>142</v>
      </c>
      <c r="K210">
        <v>1.9870000000000001</v>
      </c>
    </row>
    <row r="211" spans="1:11" x14ac:dyDescent="0.25">
      <c r="A211" s="7">
        <v>77547</v>
      </c>
      <c r="B211" s="7">
        <v>62292</v>
      </c>
      <c r="C211" t="s">
        <v>54</v>
      </c>
      <c r="D211" t="s">
        <v>55</v>
      </c>
      <c r="E211" s="7">
        <v>11</v>
      </c>
      <c r="F211" s="7" t="s">
        <v>148</v>
      </c>
      <c r="G211" t="s">
        <v>18</v>
      </c>
      <c r="H211">
        <v>61.3</v>
      </c>
      <c r="I211">
        <v>4</v>
      </c>
      <c r="J211">
        <v>46.3</v>
      </c>
      <c r="K211">
        <v>2.76</v>
      </c>
    </row>
    <row r="212" spans="1:11" x14ac:dyDescent="0.25">
      <c r="A212" s="7">
        <v>77728</v>
      </c>
      <c r="B212" s="7">
        <v>58343</v>
      </c>
      <c r="C212" t="s">
        <v>29</v>
      </c>
      <c r="D212" t="s">
        <v>46</v>
      </c>
      <c r="E212" s="7">
        <v>17</v>
      </c>
      <c r="F212" s="7" t="s">
        <v>148</v>
      </c>
      <c r="G212" t="s">
        <v>18</v>
      </c>
      <c r="H212">
        <v>59.3</v>
      </c>
      <c r="I212">
        <v>1</v>
      </c>
      <c r="J212">
        <v>118.7</v>
      </c>
      <c r="K212">
        <v>2.76</v>
      </c>
    </row>
    <row r="213" spans="1:11" x14ac:dyDescent="0.25">
      <c r="A213" s="7">
        <v>77791</v>
      </c>
      <c r="B213" s="7">
        <v>58322</v>
      </c>
      <c r="C213" t="s">
        <v>29</v>
      </c>
      <c r="D213" t="s">
        <v>43</v>
      </c>
      <c r="E213" s="7">
        <v>48</v>
      </c>
      <c r="F213" s="7" t="s">
        <v>148</v>
      </c>
      <c r="G213" t="s">
        <v>18</v>
      </c>
      <c r="H213">
        <v>44.8</v>
      </c>
      <c r="I213">
        <v>1</v>
      </c>
      <c r="J213">
        <v>118.7</v>
      </c>
      <c r="K213">
        <v>2.76</v>
      </c>
    </row>
    <row r="214" spans="1:11" x14ac:dyDescent="0.25">
      <c r="A214" s="7">
        <v>77951</v>
      </c>
      <c r="B214" s="7">
        <v>58362</v>
      </c>
      <c r="C214" t="s">
        <v>48</v>
      </c>
      <c r="D214" t="s">
        <v>49</v>
      </c>
      <c r="E214" s="7">
        <v>4</v>
      </c>
      <c r="F214" s="7" t="s">
        <v>148</v>
      </c>
      <c r="G214" t="s">
        <v>11</v>
      </c>
      <c r="H214">
        <v>40.6</v>
      </c>
      <c r="I214">
        <v>2</v>
      </c>
      <c r="J214">
        <v>103.9</v>
      </c>
      <c r="K214">
        <v>1.9870000000000001</v>
      </c>
    </row>
    <row r="215" spans="1:11" x14ac:dyDescent="0.25">
      <c r="A215" s="7">
        <v>78024</v>
      </c>
      <c r="B215" s="7">
        <v>62290</v>
      </c>
      <c r="C215" t="s">
        <v>54</v>
      </c>
      <c r="D215" t="s">
        <v>55</v>
      </c>
      <c r="E215" s="7">
        <v>7</v>
      </c>
      <c r="F215" s="7" t="s">
        <v>148</v>
      </c>
      <c r="G215" t="s">
        <v>18</v>
      </c>
      <c r="H215">
        <v>62.8</v>
      </c>
      <c r="I215">
        <v>3</v>
      </c>
      <c r="J215">
        <v>57</v>
      </c>
      <c r="K215">
        <v>2.76</v>
      </c>
    </row>
    <row r="216" spans="1:11" x14ac:dyDescent="0.25">
      <c r="A216" s="7">
        <v>78096</v>
      </c>
      <c r="B216" s="7">
        <v>59321</v>
      </c>
      <c r="C216" t="s">
        <v>50</v>
      </c>
      <c r="D216" t="s">
        <v>51</v>
      </c>
      <c r="E216" s="7" t="s">
        <v>39</v>
      </c>
      <c r="F216" s="7" t="s">
        <v>148</v>
      </c>
      <c r="G216" t="s">
        <v>18</v>
      </c>
      <c r="H216">
        <v>36.6</v>
      </c>
      <c r="I216">
        <v>2</v>
      </c>
      <c r="J216">
        <v>73.5</v>
      </c>
      <c r="K216">
        <v>2.76</v>
      </c>
    </row>
    <row r="217" spans="1:11" x14ac:dyDescent="0.25">
      <c r="A217" s="7">
        <v>78207</v>
      </c>
      <c r="B217" s="7">
        <v>58363</v>
      </c>
      <c r="C217" t="s">
        <v>48</v>
      </c>
      <c r="D217" t="s">
        <v>49</v>
      </c>
      <c r="E217" s="7">
        <v>11</v>
      </c>
      <c r="F217" s="7" t="s">
        <v>148</v>
      </c>
      <c r="G217" t="s">
        <v>11</v>
      </c>
      <c r="H217">
        <v>62.2</v>
      </c>
      <c r="I217">
        <v>1</v>
      </c>
      <c r="J217">
        <v>183.2</v>
      </c>
      <c r="K217">
        <v>1.9870000000000001</v>
      </c>
    </row>
    <row r="218" spans="1:11" x14ac:dyDescent="0.25">
      <c r="A218" s="7">
        <v>78223</v>
      </c>
      <c r="B218" s="7">
        <v>58202</v>
      </c>
      <c r="C218" t="s">
        <v>29</v>
      </c>
      <c r="D218" t="s">
        <v>32</v>
      </c>
      <c r="E218" s="7" t="s">
        <v>33</v>
      </c>
      <c r="F218" s="7" t="s">
        <v>148</v>
      </c>
      <c r="G218" t="s">
        <v>18</v>
      </c>
      <c r="H218">
        <v>47.8</v>
      </c>
      <c r="I218">
        <v>2</v>
      </c>
      <c r="J218">
        <v>73.5</v>
      </c>
      <c r="K218">
        <v>2.76</v>
      </c>
    </row>
    <row r="219" spans="1:11" x14ac:dyDescent="0.25">
      <c r="A219" s="7">
        <v>78269</v>
      </c>
      <c r="B219" s="7">
        <v>62290</v>
      </c>
      <c r="C219" t="s">
        <v>54</v>
      </c>
      <c r="D219" t="s">
        <v>55</v>
      </c>
      <c r="E219" s="7">
        <v>7</v>
      </c>
      <c r="F219" s="7" t="s">
        <v>148</v>
      </c>
      <c r="G219" t="s">
        <v>18</v>
      </c>
      <c r="H219">
        <v>83.6</v>
      </c>
      <c r="I219">
        <v>3</v>
      </c>
      <c r="J219">
        <v>64.5</v>
      </c>
      <c r="K219">
        <v>2.76</v>
      </c>
    </row>
    <row r="220" spans="1:11" x14ac:dyDescent="0.25">
      <c r="A220" s="7">
        <v>78549</v>
      </c>
      <c r="B220" s="7">
        <v>58343</v>
      </c>
      <c r="C220" t="s">
        <v>29</v>
      </c>
      <c r="D220" t="s">
        <v>46</v>
      </c>
      <c r="E220" s="7">
        <v>17</v>
      </c>
      <c r="F220" s="7" t="s">
        <v>148</v>
      </c>
      <c r="G220" t="s">
        <v>18</v>
      </c>
      <c r="H220">
        <v>79.8</v>
      </c>
      <c r="I220">
        <v>2</v>
      </c>
      <c r="J220">
        <v>83.2</v>
      </c>
      <c r="K220">
        <v>2.76</v>
      </c>
    </row>
    <row r="221" spans="1:11" x14ac:dyDescent="0.25">
      <c r="A221" s="7">
        <v>78627</v>
      </c>
      <c r="B221" s="7">
        <v>62291</v>
      </c>
      <c r="C221" t="s">
        <v>54</v>
      </c>
      <c r="D221" t="s">
        <v>55</v>
      </c>
      <c r="E221" s="7">
        <v>9</v>
      </c>
      <c r="F221" s="7" t="s">
        <v>148</v>
      </c>
      <c r="G221" t="s">
        <v>18</v>
      </c>
      <c r="H221">
        <v>92.1</v>
      </c>
      <c r="I221">
        <v>2</v>
      </c>
      <c r="J221">
        <v>90.1</v>
      </c>
      <c r="K221">
        <v>2.76</v>
      </c>
    </row>
    <row r="222" spans="1:11" x14ac:dyDescent="0.25">
      <c r="A222" s="7">
        <v>78657</v>
      </c>
      <c r="B222" s="7">
        <v>58277</v>
      </c>
      <c r="C222" t="s">
        <v>29</v>
      </c>
      <c r="D222" t="s">
        <v>38</v>
      </c>
      <c r="E222" s="7">
        <v>28</v>
      </c>
      <c r="F222" s="7" t="s">
        <v>148</v>
      </c>
      <c r="G222" t="s">
        <v>18</v>
      </c>
      <c r="H222">
        <v>47.5</v>
      </c>
      <c r="I222">
        <v>6</v>
      </c>
      <c r="J222">
        <v>40.4</v>
      </c>
      <c r="K222">
        <v>2.76</v>
      </c>
    </row>
    <row r="223" spans="1:11" x14ac:dyDescent="0.25">
      <c r="A223" s="7">
        <v>78731</v>
      </c>
      <c r="B223" s="7">
        <v>58236</v>
      </c>
      <c r="C223" t="s">
        <v>29</v>
      </c>
      <c r="D223" t="s">
        <v>36</v>
      </c>
      <c r="E223" s="7">
        <v>38</v>
      </c>
      <c r="F223" s="7" t="s">
        <v>148</v>
      </c>
      <c r="G223" t="s">
        <v>11</v>
      </c>
      <c r="H223">
        <v>25.5</v>
      </c>
      <c r="I223">
        <v>1</v>
      </c>
      <c r="J223">
        <v>142</v>
      </c>
      <c r="K223">
        <v>1.9870000000000001</v>
      </c>
    </row>
    <row r="224" spans="1:11" x14ac:dyDescent="0.25">
      <c r="A224" s="7">
        <v>78753</v>
      </c>
      <c r="B224" s="7">
        <v>56790</v>
      </c>
      <c r="C224" t="s">
        <v>15</v>
      </c>
      <c r="D224" t="s">
        <v>22</v>
      </c>
      <c r="E224" s="7">
        <v>13</v>
      </c>
      <c r="F224" s="7" t="s">
        <v>148</v>
      </c>
      <c r="G224" t="s">
        <v>18</v>
      </c>
      <c r="H224">
        <v>85.8</v>
      </c>
      <c r="I224">
        <v>3</v>
      </c>
      <c r="J224">
        <v>69.8</v>
      </c>
      <c r="K224">
        <v>2.76</v>
      </c>
    </row>
    <row r="225" spans="1:11" x14ac:dyDescent="0.25">
      <c r="A225" s="7">
        <v>78763</v>
      </c>
      <c r="B225" s="7">
        <v>58194</v>
      </c>
      <c r="C225" t="s">
        <v>29</v>
      </c>
      <c r="D225" t="s">
        <v>31</v>
      </c>
      <c r="E225" s="7">
        <v>93</v>
      </c>
      <c r="F225" s="7" t="s">
        <v>148</v>
      </c>
      <c r="G225" t="s">
        <v>18</v>
      </c>
      <c r="H225">
        <v>45.7</v>
      </c>
      <c r="I225">
        <v>1</v>
      </c>
      <c r="J225">
        <v>118.7</v>
      </c>
      <c r="K225">
        <v>2.76</v>
      </c>
    </row>
    <row r="226" spans="1:11" x14ac:dyDescent="0.25">
      <c r="A226" s="7">
        <v>79063</v>
      </c>
      <c r="B226" s="7">
        <v>58321</v>
      </c>
      <c r="C226" t="s">
        <v>29</v>
      </c>
      <c r="D226" t="s">
        <v>43</v>
      </c>
      <c r="E226" s="7" t="s">
        <v>44</v>
      </c>
      <c r="F226" s="7" t="s">
        <v>148</v>
      </c>
      <c r="G226" t="s">
        <v>18</v>
      </c>
      <c r="H226">
        <v>81.099999999999994</v>
      </c>
      <c r="I226">
        <v>2</v>
      </c>
      <c r="J226">
        <v>83.2</v>
      </c>
      <c r="K226">
        <v>2.76</v>
      </c>
    </row>
    <row r="227" spans="1:11" x14ac:dyDescent="0.25">
      <c r="A227" s="7">
        <v>79492</v>
      </c>
      <c r="B227" s="7">
        <v>58331</v>
      </c>
      <c r="C227" t="s">
        <v>29</v>
      </c>
      <c r="D227" t="s">
        <v>43</v>
      </c>
      <c r="E227" s="7">
        <v>46</v>
      </c>
      <c r="F227" s="7" t="s">
        <v>148</v>
      </c>
      <c r="G227" t="s">
        <v>18</v>
      </c>
      <c r="H227">
        <v>60.7</v>
      </c>
      <c r="I227">
        <v>2</v>
      </c>
      <c r="J227">
        <v>83.2</v>
      </c>
      <c r="K227">
        <v>2.76</v>
      </c>
    </row>
    <row r="228" spans="1:11" x14ac:dyDescent="0.25">
      <c r="A228" s="7">
        <v>79500</v>
      </c>
      <c r="B228" s="7">
        <v>58314</v>
      </c>
      <c r="C228" t="s">
        <v>29</v>
      </c>
      <c r="D228" t="s">
        <v>42</v>
      </c>
      <c r="E228" s="7">
        <v>6</v>
      </c>
      <c r="F228" s="7" t="s">
        <v>148</v>
      </c>
      <c r="G228" t="s">
        <v>11</v>
      </c>
      <c r="H228">
        <v>21.5</v>
      </c>
      <c r="I228">
        <v>1</v>
      </c>
      <c r="J228">
        <v>167.6</v>
      </c>
      <c r="K228">
        <v>1.9870000000000001</v>
      </c>
    </row>
    <row r="229" spans="1:11" x14ac:dyDescent="0.25">
      <c r="A229" s="7">
        <v>79530</v>
      </c>
      <c r="B229" s="7">
        <v>58277</v>
      </c>
      <c r="C229" t="s">
        <v>29</v>
      </c>
      <c r="D229" t="s">
        <v>38</v>
      </c>
      <c r="E229" s="7">
        <v>28</v>
      </c>
      <c r="F229" s="7" t="s">
        <v>148</v>
      </c>
      <c r="G229" t="s">
        <v>18</v>
      </c>
      <c r="H229">
        <v>13.8</v>
      </c>
      <c r="I229">
        <v>1</v>
      </c>
      <c r="J229">
        <v>92</v>
      </c>
      <c r="K229">
        <v>2.76</v>
      </c>
    </row>
    <row r="230" spans="1:11" x14ac:dyDescent="0.25">
      <c r="A230" s="7">
        <v>79769</v>
      </c>
      <c r="B230" s="7">
        <v>56764</v>
      </c>
      <c r="C230" t="s">
        <v>15</v>
      </c>
      <c r="D230" t="s">
        <v>16</v>
      </c>
      <c r="E230" s="7" t="s">
        <v>19</v>
      </c>
      <c r="F230" s="7" t="s">
        <v>148</v>
      </c>
      <c r="G230" t="s">
        <v>18</v>
      </c>
      <c r="H230">
        <v>29.7</v>
      </c>
      <c r="I230">
        <v>1</v>
      </c>
      <c r="J230">
        <v>92</v>
      </c>
      <c r="K230">
        <v>2.76</v>
      </c>
    </row>
    <row r="231" spans="1:11" x14ac:dyDescent="0.25">
      <c r="A231" s="7">
        <v>79857</v>
      </c>
      <c r="B231" s="7">
        <v>58322</v>
      </c>
      <c r="C231" t="s">
        <v>29</v>
      </c>
      <c r="D231" t="s">
        <v>43</v>
      </c>
      <c r="E231" s="7">
        <v>48</v>
      </c>
      <c r="F231" s="7" t="s">
        <v>148</v>
      </c>
      <c r="G231" t="s">
        <v>18</v>
      </c>
      <c r="H231">
        <v>59</v>
      </c>
      <c r="I231">
        <v>1</v>
      </c>
      <c r="J231">
        <v>134.30000000000001</v>
      </c>
      <c r="K231">
        <v>2.76</v>
      </c>
    </row>
    <row r="232" spans="1:11" x14ac:dyDescent="0.25">
      <c r="A232" s="7">
        <v>80044</v>
      </c>
      <c r="B232" s="7">
        <v>56962</v>
      </c>
      <c r="C232" t="s">
        <v>15</v>
      </c>
      <c r="D232" t="s">
        <v>28</v>
      </c>
      <c r="E232" s="7">
        <v>38</v>
      </c>
      <c r="F232" s="7" t="s">
        <v>148</v>
      </c>
      <c r="G232" t="s">
        <v>11</v>
      </c>
      <c r="H232">
        <v>49.8</v>
      </c>
      <c r="I232">
        <v>2</v>
      </c>
      <c r="J232">
        <v>103.9</v>
      </c>
      <c r="K232">
        <v>1.9870000000000001</v>
      </c>
    </row>
    <row r="233" spans="1:11" x14ac:dyDescent="0.25">
      <c r="A233" s="7">
        <v>80213</v>
      </c>
      <c r="B233" s="7">
        <v>58373</v>
      </c>
      <c r="C233" t="s">
        <v>48</v>
      </c>
      <c r="D233" t="s">
        <v>49</v>
      </c>
      <c r="E233" s="7">
        <v>25</v>
      </c>
      <c r="F233" s="7" t="s">
        <v>148</v>
      </c>
      <c r="G233" t="s">
        <v>11</v>
      </c>
      <c r="H233">
        <v>38.9</v>
      </c>
      <c r="I233">
        <v>1</v>
      </c>
      <c r="J233">
        <v>167.6</v>
      </c>
      <c r="K233">
        <v>1.9870000000000001</v>
      </c>
    </row>
    <row r="234" spans="1:11" x14ac:dyDescent="0.25">
      <c r="A234" s="7">
        <v>80231</v>
      </c>
      <c r="B234" s="7">
        <v>58327</v>
      </c>
      <c r="C234" t="s">
        <v>29</v>
      </c>
      <c r="D234" t="s">
        <v>43</v>
      </c>
      <c r="E234" s="7" t="s">
        <v>45</v>
      </c>
      <c r="F234" s="7" t="s">
        <v>148</v>
      </c>
      <c r="G234" t="s">
        <v>18</v>
      </c>
      <c r="H234">
        <v>81.7</v>
      </c>
      <c r="I234">
        <v>1</v>
      </c>
      <c r="J234">
        <v>145.4</v>
      </c>
      <c r="K234">
        <v>2.76</v>
      </c>
    </row>
    <row r="235" spans="1:11" x14ac:dyDescent="0.25">
      <c r="A235" s="7">
        <v>80710</v>
      </c>
      <c r="B235" s="7">
        <v>58372</v>
      </c>
      <c r="C235" t="s">
        <v>48</v>
      </c>
      <c r="D235" t="s">
        <v>49</v>
      </c>
      <c r="E235" s="7">
        <v>14</v>
      </c>
      <c r="F235" s="7" t="s">
        <v>148</v>
      </c>
      <c r="G235" t="s">
        <v>11</v>
      </c>
      <c r="H235">
        <v>54.7</v>
      </c>
      <c r="I235">
        <v>5</v>
      </c>
      <c r="J235">
        <v>56.9</v>
      </c>
      <c r="K235">
        <v>1.9870000000000001</v>
      </c>
    </row>
    <row r="236" spans="1:11" x14ac:dyDescent="0.25">
      <c r="A236" s="7">
        <v>81005</v>
      </c>
      <c r="B236" s="7">
        <v>58374</v>
      </c>
      <c r="C236" t="s">
        <v>48</v>
      </c>
      <c r="D236" t="s">
        <v>49</v>
      </c>
      <c r="E236" s="7">
        <v>23</v>
      </c>
      <c r="F236" s="7" t="s">
        <v>148</v>
      </c>
      <c r="G236" t="s">
        <v>11</v>
      </c>
      <c r="H236">
        <v>39.6</v>
      </c>
      <c r="I236">
        <v>6</v>
      </c>
      <c r="J236">
        <v>56.9</v>
      </c>
      <c r="K236">
        <v>1.9870000000000001</v>
      </c>
    </row>
    <row r="237" spans="1:11" x14ac:dyDescent="0.25">
      <c r="A237" s="7">
        <v>81705</v>
      </c>
      <c r="B237" s="7">
        <v>58327</v>
      </c>
      <c r="C237" t="s">
        <v>29</v>
      </c>
      <c r="D237" t="s">
        <v>43</v>
      </c>
      <c r="E237" s="7" t="s">
        <v>45</v>
      </c>
      <c r="F237" s="7" t="s">
        <v>148</v>
      </c>
      <c r="G237" t="s">
        <v>18</v>
      </c>
      <c r="H237">
        <v>57.7</v>
      </c>
      <c r="I237">
        <v>1</v>
      </c>
      <c r="J237">
        <v>118.7</v>
      </c>
      <c r="K237">
        <v>2.76</v>
      </c>
    </row>
    <row r="238" spans="1:11" x14ac:dyDescent="0.25">
      <c r="A238" s="7">
        <v>82068</v>
      </c>
      <c r="B238" s="7">
        <v>62291</v>
      </c>
      <c r="C238" t="s">
        <v>54</v>
      </c>
      <c r="D238" t="s">
        <v>55</v>
      </c>
      <c r="E238" s="7">
        <v>9</v>
      </c>
      <c r="F238" s="7" t="s">
        <v>148</v>
      </c>
      <c r="G238" t="s">
        <v>18</v>
      </c>
      <c r="H238">
        <v>65.900000000000006</v>
      </c>
      <c r="I238">
        <v>2</v>
      </c>
      <c r="J238">
        <v>73.5</v>
      </c>
      <c r="K238">
        <v>2.76</v>
      </c>
    </row>
    <row r="239" spans="1:11" x14ac:dyDescent="0.25">
      <c r="A239" s="7">
        <v>82147</v>
      </c>
      <c r="B239" s="7">
        <v>58202</v>
      </c>
      <c r="C239" t="s">
        <v>29</v>
      </c>
      <c r="D239" t="s">
        <v>32</v>
      </c>
      <c r="E239" s="7" t="s">
        <v>33</v>
      </c>
      <c r="F239" s="7" t="s">
        <v>148</v>
      </c>
      <c r="G239" t="s">
        <v>18</v>
      </c>
      <c r="H239">
        <v>48.7</v>
      </c>
      <c r="I239">
        <v>1</v>
      </c>
      <c r="J239">
        <v>118.7</v>
      </c>
      <c r="K239">
        <v>2.76</v>
      </c>
    </row>
    <row r="240" spans="1:11" x14ac:dyDescent="0.25">
      <c r="A240" s="7">
        <v>82679</v>
      </c>
      <c r="B240" s="7">
        <v>56962</v>
      </c>
      <c r="C240" t="s">
        <v>15</v>
      </c>
      <c r="D240" t="s">
        <v>28</v>
      </c>
      <c r="E240" s="7">
        <v>38</v>
      </c>
      <c r="F240" s="7" t="s">
        <v>148</v>
      </c>
      <c r="G240" t="s">
        <v>11</v>
      </c>
      <c r="H240">
        <v>74.099999999999994</v>
      </c>
      <c r="I240">
        <v>2</v>
      </c>
      <c r="J240">
        <v>113.6</v>
      </c>
      <c r="K240">
        <v>1.9870000000000001</v>
      </c>
    </row>
    <row r="241" spans="1:11" x14ac:dyDescent="0.25">
      <c r="A241" s="7">
        <v>83004</v>
      </c>
      <c r="B241" s="7">
        <v>58314</v>
      </c>
      <c r="C241" t="s">
        <v>29</v>
      </c>
      <c r="D241" t="s">
        <v>42</v>
      </c>
      <c r="E241" s="7">
        <v>6</v>
      </c>
      <c r="F241" s="7" t="s">
        <v>148</v>
      </c>
      <c r="G241" t="s">
        <v>11</v>
      </c>
      <c r="H241">
        <v>70.599999999999994</v>
      </c>
      <c r="I241">
        <v>1</v>
      </c>
      <c r="J241">
        <v>183.2</v>
      </c>
      <c r="K241">
        <v>1.9870000000000001</v>
      </c>
    </row>
    <row r="242" spans="1:11" x14ac:dyDescent="0.25">
      <c r="A242" s="7">
        <v>83042</v>
      </c>
      <c r="B242" s="7">
        <v>58315</v>
      </c>
      <c r="C242" t="s">
        <v>29</v>
      </c>
      <c r="D242" t="s">
        <v>42</v>
      </c>
      <c r="E242" s="7">
        <v>7</v>
      </c>
      <c r="F242" s="7" t="s">
        <v>148</v>
      </c>
      <c r="G242" t="s">
        <v>18</v>
      </c>
      <c r="H242">
        <v>11.4</v>
      </c>
      <c r="I242">
        <v>1</v>
      </c>
      <c r="J242">
        <v>92</v>
      </c>
      <c r="K242">
        <v>2.76</v>
      </c>
    </row>
    <row r="243" spans="1:11" x14ac:dyDescent="0.25">
      <c r="A243" s="7">
        <v>83199</v>
      </c>
      <c r="B243" s="7">
        <v>58301</v>
      </c>
      <c r="C243" t="s">
        <v>29</v>
      </c>
      <c r="D243" t="s">
        <v>14</v>
      </c>
      <c r="E243" s="7">
        <v>22</v>
      </c>
      <c r="F243" s="7" t="s">
        <v>148</v>
      </c>
      <c r="G243" t="s">
        <v>11</v>
      </c>
      <c r="H243">
        <v>47</v>
      </c>
      <c r="I243">
        <v>2</v>
      </c>
      <c r="J243">
        <v>103.9</v>
      </c>
      <c r="K243">
        <v>1.9870000000000001</v>
      </c>
    </row>
    <row r="244" spans="1:11" x14ac:dyDescent="0.25">
      <c r="A244" s="7">
        <v>83362</v>
      </c>
      <c r="B244" s="7">
        <v>58190</v>
      </c>
      <c r="C244" t="s">
        <v>29</v>
      </c>
      <c r="D244" t="s">
        <v>30</v>
      </c>
      <c r="E244" s="7">
        <v>16</v>
      </c>
      <c r="F244" s="7" t="s">
        <v>148</v>
      </c>
      <c r="G244" t="s">
        <v>18</v>
      </c>
      <c r="H244">
        <v>64.400000000000006</v>
      </c>
      <c r="I244">
        <v>1</v>
      </c>
      <c r="J244">
        <v>134.30000000000001</v>
      </c>
      <c r="K244">
        <v>2.76</v>
      </c>
    </row>
    <row r="245" spans="1:11" x14ac:dyDescent="0.25">
      <c r="A245" s="7">
        <v>83676</v>
      </c>
      <c r="B245" s="7">
        <v>58245</v>
      </c>
      <c r="C245" t="s">
        <v>29</v>
      </c>
      <c r="D245" t="s">
        <v>37</v>
      </c>
      <c r="E245" s="7">
        <v>13</v>
      </c>
      <c r="F245" s="7" t="s">
        <v>148</v>
      </c>
      <c r="G245" t="s">
        <v>11</v>
      </c>
      <c r="H245">
        <v>83.4</v>
      </c>
      <c r="I245">
        <v>1</v>
      </c>
      <c r="J245">
        <v>194.5</v>
      </c>
      <c r="K245">
        <v>1.9870000000000001</v>
      </c>
    </row>
    <row r="246" spans="1:11" x14ac:dyDescent="0.25">
      <c r="A246" s="7">
        <v>83997</v>
      </c>
      <c r="B246" s="7">
        <v>58375</v>
      </c>
      <c r="C246" t="s">
        <v>48</v>
      </c>
      <c r="D246" t="s">
        <v>49</v>
      </c>
      <c r="E246" s="7">
        <v>7</v>
      </c>
      <c r="F246" s="7" t="s">
        <v>148</v>
      </c>
      <c r="G246" t="s">
        <v>11</v>
      </c>
      <c r="H246">
        <v>65.3</v>
      </c>
      <c r="I246">
        <v>3</v>
      </c>
      <c r="J246">
        <v>87.9</v>
      </c>
      <c r="K246">
        <v>1.9870000000000001</v>
      </c>
    </row>
    <row r="247" spans="1:11" x14ac:dyDescent="0.25">
      <c r="A247" s="7">
        <v>84147</v>
      </c>
      <c r="B247" s="7">
        <v>58314</v>
      </c>
      <c r="C247" t="s">
        <v>29</v>
      </c>
      <c r="D247" t="s">
        <v>42</v>
      </c>
      <c r="E247" s="7">
        <v>6</v>
      </c>
      <c r="F247" s="7" t="s">
        <v>148</v>
      </c>
      <c r="G247" t="s">
        <v>11</v>
      </c>
      <c r="H247">
        <v>28.1</v>
      </c>
      <c r="I247">
        <v>3</v>
      </c>
      <c r="J247">
        <v>68.2</v>
      </c>
      <c r="K247">
        <v>1.9870000000000001</v>
      </c>
    </row>
    <row r="248" spans="1:11" x14ac:dyDescent="0.25">
      <c r="A248" s="7">
        <v>84345</v>
      </c>
      <c r="B248" s="7">
        <v>58236</v>
      </c>
      <c r="C248" t="s">
        <v>29</v>
      </c>
      <c r="D248" t="s">
        <v>36</v>
      </c>
      <c r="E248" s="7">
        <v>38</v>
      </c>
      <c r="F248" s="7" t="s">
        <v>148</v>
      </c>
      <c r="G248" t="s">
        <v>11</v>
      </c>
      <c r="H248">
        <v>46.1</v>
      </c>
      <c r="I248">
        <v>2</v>
      </c>
      <c r="J248">
        <v>103.9</v>
      </c>
      <c r="K248">
        <v>1.9870000000000001</v>
      </c>
    </row>
    <row r="249" spans="1:11" x14ac:dyDescent="0.25">
      <c r="A249" s="7">
        <v>84651</v>
      </c>
      <c r="B249" s="7">
        <v>58212</v>
      </c>
      <c r="C249" t="s">
        <v>29</v>
      </c>
      <c r="D249" t="s">
        <v>32</v>
      </c>
      <c r="E249" s="7">
        <v>25</v>
      </c>
      <c r="F249" s="7" t="s">
        <v>148</v>
      </c>
      <c r="G249" t="s">
        <v>11</v>
      </c>
      <c r="H249">
        <v>47.8</v>
      </c>
      <c r="I249">
        <v>1</v>
      </c>
      <c r="J249">
        <v>167.6</v>
      </c>
      <c r="K249">
        <v>1.9870000000000001</v>
      </c>
    </row>
    <row r="250" spans="1:11" x14ac:dyDescent="0.25">
      <c r="A250" s="7">
        <v>84711</v>
      </c>
      <c r="B250" s="7">
        <v>56962</v>
      </c>
      <c r="C250" t="s">
        <v>15</v>
      </c>
      <c r="D250" t="s">
        <v>28</v>
      </c>
      <c r="E250" s="7">
        <v>38</v>
      </c>
      <c r="F250" s="7" t="s">
        <v>148</v>
      </c>
      <c r="G250" t="s">
        <v>11</v>
      </c>
      <c r="H250">
        <v>73.7</v>
      </c>
      <c r="I250">
        <v>2</v>
      </c>
      <c r="J250">
        <v>120.6</v>
      </c>
      <c r="K250">
        <v>1.9870000000000001</v>
      </c>
    </row>
    <row r="251" spans="1:11" x14ac:dyDescent="0.25">
      <c r="A251" s="7">
        <v>84981</v>
      </c>
      <c r="B251" s="7">
        <v>58190</v>
      </c>
      <c r="C251" t="s">
        <v>29</v>
      </c>
      <c r="D251" t="s">
        <v>30</v>
      </c>
      <c r="E251" s="7">
        <v>16</v>
      </c>
      <c r="F251" s="7" t="s">
        <v>148</v>
      </c>
      <c r="G251" t="s">
        <v>18</v>
      </c>
      <c r="H251">
        <v>43</v>
      </c>
      <c r="I251">
        <v>1</v>
      </c>
      <c r="J251">
        <v>118.7</v>
      </c>
      <c r="K251">
        <v>2.76</v>
      </c>
    </row>
    <row r="252" spans="1:11" x14ac:dyDescent="0.25">
      <c r="A252" s="7">
        <v>85485</v>
      </c>
      <c r="B252" s="7">
        <v>58327</v>
      </c>
      <c r="C252" t="s">
        <v>29</v>
      </c>
      <c r="D252" t="s">
        <v>43</v>
      </c>
      <c r="E252" s="7" t="s">
        <v>45</v>
      </c>
      <c r="F252" s="7" t="s">
        <v>148</v>
      </c>
      <c r="G252" t="s">
        <v>18</v>
      </c>
      <c r="H252">
        <v>59.5</v>
      </c>
      <c r="I252">
        <v>1</v>
      </c>
      <c r="J252">
        <v>118.7</v>
      </c>
      <c r="K252">
        <v>2.76</v>
      </c>
    </row>
    <row r="253" spans="1:11" x14ac:dyDescent="0.25">
      <c r="A253" s="7">
        <v>85891</v>
      </c>
      <c r="B253" s="7">
        <v>58331</v>
      </c>
      <c r="C253" t="s">
        <v>29</v>
      </c>
      <c r="D253" t="s">
        <v>43</v>
      </c>
      <c r="E253" s="7">
        <v>46</v>
      </c>
      <c r="F253" s="7" t="s">
        <v>148</v>
      </c>
      <c r="G253" t="s">
        <v>18</v>
      </c>
      <c r="H253">
        <v>50.4</v>
      </c>
      <c r="I253">
        <v>3</v>
      </c>
      <c r="J253">
        <v>57</v>
      </c>
      <c r="K253">
        <v>2.76</v>
      </c>
    </row>
    <row r="254" spans="1:11" x14ac:dyDescent="0.25">
      <c r="A254" s="7">
        <v>86076</v>
      </c>
      <c r="B254" s="7">
        <v>56791</v>
      </c>
      <c r="C254" t="s">
        <v>15</v>
      </c>
      <c r="D254" t="s">
        <v>22</v>
      </c>
      <c r="E254" s="7">
        <v>46</v>
      </c>
      <c r="F254" s="7" t="s">
        <v>148</v>
      </c>
      <c r="G254" t="s">
        <v>11</v>
      </c>
      <c r="H254">
        <v>59.9</v>
      </c>
      <c r="I254">
        <v>1</v>
      </c>
      <c r="J254">
        <v>183.2</v>
      </c>
      <c r="K254">
        <v>1.9870000000000001</v>
      </c>
    </row>
    <row r="255" spans="1:11" x14ac:dyDescent="0.25">
      <c r="A255" s="7">
        <v>86602</v>
      </c>
      <c r="B255" s="7">
        <v>56791</v>
      </c>
      <c r="C255" t="s">
        <v>15</v>
      </c>
      <c r="D255" t="s">
        <v>22</v>
      </c>
      <c r="E255" s="7">
        <v>46</v>
      </c>
      <c r="F255" s="7" t="s">
        <v>148</v>
      </c>
      <c r="G255" t="s">
        <v>11</v>
      </c>
      <c r="H255">
        <v>39.5</v>
      </c>
      <c r="I255">
        <v>5</v>
      </c>
      <c r="J255">
        <v>56.9</v>
      </c>
      <c r="K255">
        <v>1.9870000000000001</v>
      </c>
    </row>
    <row r="256" spans="1:11" x14ac:dyDescent="0.25">
      <c r="A256" s="7">
        <v>86693</v>
      </c>
      <c r="B256" s="7">
        <v>58363</v>
      </c>
      <c r="C256" t="s">
        <v>48</v>
      </c>
      <c r="D256" t="s">
        <v>49</v>
      </c>
      <c r="E256" s="7">
        <v>11</v>
      </c>
      <c r="F256" s="7" t="s">
        <v>148</v>
      </c>
      <c r="G256" t="s">
        <v>11</v>
      </c>
      <c r="H256">
        <v>65.7</v>
      </c>
      <c r="I256">
        <v>2</v>
      </c>
      <c r="J256">
        <v>113.6</v>
      </c>
      <c r="K256">
        <v>1.9870000000000001</v>
      </c>
    </row>
    <row r="257" spans="1:11" x14ac:dyDescent="0.25">
      <c r="A257" s="7">
        <v>86930</v>
      </c>
      <c r="B257" s="7">
        <v>58331</v>
      </c>
      <c r="C257" t="s">
        <v>29</v>
      </c>
      <c r="D257" t="s">
        <v>43</v>
      </c>
      <c r="E257" s="7">
        <v>46</v>
      </c>
      <c r="F257" s="7" t="s">
        <v>148</v>
      </c>
      <c r="G257" t="s">
        <v>18</v>
      </c>
      <c r="H257">
        <v>48.5</v>
      </c>
      <c r="I257">
        <v>2</v>
      </c>
      <c r="J257">
        <v>73.5</v>
      </c>
      <c r="K257">
        <v>2.76</v>
      </c>
    </row>
    <row r="258" spans="1:11" x14ac:dyDescent="0.25">
      <c r="A258" s="7">
        <v>87039</v>
      </c>
      <c r="B258" s="7">
        <v>58367</v>
      </c>
      <c r="C258" t="s">
        <v>48</v>
      </c>
      <c r="D258" t="s">
        <v>49</v>
      </c>
      <c r="E258" s="7">
        <v>22</v>
      </c>
      <c r="F258" s="7" t="s">
        <v>148</v>
      </c>
      <c r="G258" t="s">
        <v>11</v>
      </c>
      <c r="H258">
        <v>47.2</v>
      </c>
      <c r="I258">
        <v>1</v>
      </c>
      <c r="J258">
        <v>167.6</v>
      </c>
      <c r="K258">
        <v>1.9870000000000001</v>
      </c>
    </row>
    <row r="259" spans="1:11" x14ac:dyDescent="0.25">
      <c r="A259" s="7">
        <v>87193</v>
      </c>
      <c r="B259" s="7">
        <v>56761</v>
      </c>
      <c r="C259" t="s">
        <v>15</v>
      </c>
      <c r="D259" t="s">
        <v>16</v>
      </c>
      <c r="E259" s="7" t="s">
        <v>17</v>
      </c>
      <c r="F259" s="7" t="s">
        <v>148</v>
      </c>
      <c r="G259" t="s">
        <v>18</v>
      </c>
      <c r="H259">
        <v>92.2</v>
      </c>
      <c r="I259">
        <v>1</v>
      </c>
      <c r="J259">
        <v>134.30000000000001</v>
      </c>
      <c r="K259">
        <v>2.76</v>
      </c>
    </row>
    <row r="260" spans="1:11" x14ac:dyDescent="0.25">
      <c r="A260" s="7">
        <v>87301</v>
      </c>
      <c r="B260" s="7">
        <v>58314</v>
      </c>
      <c r="C260" t="s">
        <v>29</v>
      </c>
      <c r="D260" t="s">
        <v>42</v>
      </c>
      <c r="E260" s="7">
        <v>6</v>
      </c>
      <c r="F260" s="7" t="s">
        <v>148</v>
      </c>
      <c r="G260" t="s">
        <v>11</v>
      </c>
      <c r="H260">
        <v>96.2</v>
      </c>
      <c r="I260">
        <v>4</v>
      </c>
      <c r="J260">
        <v>75.900000000000006</v>
      </c>
      <c r="K260">
        <v>1.9870000000000001</v>
      </c>
    </row>
    <row r="261" spans="1:11" x14ac:dyDescent="0.25">
      <c r="A261" s="7">
        <v>87393</v>
      </c>
      <c r="B261" s="7">
        <v>62290</v>
      </c>
      <c r="C261" t="s">
        <v>54</v>
      </c>
      <c r="D261" t="s">
        <v>55</v>
      </c>
      <c r="E261" s="7">
        <v>7</v>
      </c>
      <c r="F261" s="7" t="s">
        <v>148</v>
      </c>
      <c r="G261" t="s">
        <v>18</v>
      </c>
      <c r="H261">
        <v>63.6</v>
      </c>
      <c r="I261">
        <v>2</v>
      </c>
      <c r="J261">
        <v>73.5</v>
      </c>
      <c r="K261">
        <v>2.76</v>
      </c>
    </row>
    <row r="262" spans="1:11" x14ac:dyDescent="0.25">
      <c r="A262" s="7">
        <v>87866</v>
      </c>
      <c r="B262" s="7">
        <v>58194</v>
      </c>
      <c r="C262" t="s">
        <v>29</v>
      </c>
      <c r="D262" t="s">
        <v>31</v>
      </c>
      <c r="E262" s="7">
        <v>93</v>
      </c>
      <c r="F262" s="7" t="s">
        <v>148</v>
      </c>
      <c r="G262" t="s">
        <v>18</v>
      </c>
      <c r="H262">
        <v>47.3</v>
      </c>
      <c r="I262">
        <v>1</v>
      </c>
      <c r="J262">
        <v>118.7</v>
      </c>
      <c r="K262">
        <v>2.76</v>
      </c>
    </row>
    <row r="263" spans="1:11" x14ac:dyDescent="0.25">
      <c r="A263" s="7">
        <v>87950</v>
      </c>
      <c r="B263" s="7">
        <v>58362</v>
      </c>
      <c r="C263" t="s">
        <v>48</v>
      </c>
      <c r="D263" t="s">
        <v>49</v>
      </c>
      <c r="E263" s="7">
        <v>4</v>
      </c>
      <c r="F263" s="7" t="s">
        <v>148</v>
      </c>
      <c r="G263" t="s">
        <v>11</v>
      </c>
      <c r="H263">
        <v>34.4</v>
      </c>
      <c r="I263">
        <v>1</v>
      </c>
      <c r="J263">
        <v>142</v>
      </c>
      <c r="K263">
        <v>1.9870000000000001</v>
      </c>
    </row>
    <row r="264" spans="1:11" x14ac:dyDescent="0.25">
      <c r="A264" s="7">
        <v>88070</v>
      </c>
      <c r="B264" s="7">
        <v>58327</v>
      </c>
      <c r="C264" t="s">
        <v>29</v>
      </c>
      <c r="D264" t="s">
        <v>43</v>
      </c>
      <c r="E264" s="7" t="s">
        <v>45</v>
      </c>
      <c r="F264" s="7" t="s">
        <v>148</v>
      </c>
      <c r="G264" t="s">
        <v>18</v>
      </c>
      <c r="H264">
        <v>74.3</v>
      </c>
      <c r="I264">
        <v>1</v>
      </c>
      <c r="J264">
        <v>134.30000000000001</v>
      </c>
      <c r="K264">
        <v>2.76</v>
      </c>
    </row>
    <row r="265" spans="1:11" x14ac:dyDescent="0.25">
      <c r="A265" s="7">
        <v>88141</v>
      </c>
      <c r="B265" s="7">
        <v>58360</v>
      </c>
      <c r="C265" t="s">
        <v>48</v>
      </c>
      <c r="D265" t="s">
        <v>49</v>
      </c>
      <c r="E265" s="7">
        <v>10</v>
      </c>
      <c r="F265" s="7" t="s">
        <v>148</v>
      </c>
      <c r="G265" t="s">
        <v>11</v>
      </c>
      <c r="H265">
        <v>54.1</v>
      </c>
      <c r="I265">
        <v>1</v>
      </c>
      <c r="J265">
        <v>183.2</v>
      </c>
      <c r="K265">
        <v>1.9870000000000001</v>
      </c>
    </row>
    <row r="266" spans="1:11" x14ac:dyDescent="0.25">
      <c r="A266" s="7">
        <v>88359</v>
      </c>
      <c r="B266" s="7">
        <v>58190</v>
      </c>
      <c r="C266" t="s">
        <v>29</v>
      </c>
      <c r="D266" t="s">
        <v>30</v>
      </c>
      <c r="E266" s="7">
        <v>16</v>
      </c>
      <c r="F266" s="7" t="s">
        <v>148</v>
      </c>
      <c r="G266" t="s">
        <v>18</v>
      </c>
      <c r="H266">
        <v>42.6</v>
      </c>
      <c r="I266">
        <v>3</v>
      </c>
      <c r="J266">
        <v>57</v>
      </c>
      <c r="K266">
        <v>2.76</v>
      </c>
    </row>
    <row r="267" spans="1:11" x14ac:dyDescent="0.25">
      <c r="A267" s="7">
        <v>88997</v>
      </c>
      <c r="B267" s="7">
        <v>58301</v>
      </c>
      <c r="C267" t="s">
        <v>29</v>
      </c>
      <c r="D267" t="s">
        <v>14</v>
      </c>
      <c r="E267" s="7">
        <v>22</v>
      </c>
      <c r="F267" s="7" t="s">
        <v>148</v>
      </c>
      <c r="G267" t="s">
        <v>11</v>
      </c>
      <c r="H267">
        <v>47.6</v>
      </c>
      <c r="I267">
        <v>2</v>
      </c>
      <c r="J267">
        <v>103.9</v>
      </c>
      <c r="K267">
        <v>1.9870000000000001</v>
      </c>
    </row>
    <row r="268" spans="1:11" x14ac:dyDescent="0.25">
      <c r="A268" s="7">
        <v>89459</v>
      </c>
      <c r="B268" s="7">
        <v>58366</v>
      </c>
      <c r="C268" t="s">
        <v>48</v>
      </c>
      <c r="D268" t="s">
        <v>49</v>
      </c>
      <c r="E268" s="7">
        <v>8</v>
      </c>
      <c r="F268" s="7" t="s">
        <v>148</v>
      </c>
      <c r="G268" t="s">
        <v>11</v>
      </c>
      <c r="H268">
        <v>60.9</v>
      </c>
      <c r="I268">
        <v>1</v>
      </c>
      <c r="J268">
        <v>167.6</v>
      </c>
      <c r="K268">
        <v>1.9870000000000001</v>
      </c>
    </row>
    <row r="269" spans="1:11" x14ac:dyDescent="0.25">
      <c r="A269" s="7">
        <v>89538</v>
      </c>
      <c r="B269" s="7">
        <v>56963</v>
      </c>
      <c r="C269" t="s">
        <v>15</v>
      </c>
      <c r="D269" t="s">
        <v>28</v>
      </c>
      <c r="E269" s="7">
        <v>36</v>
      </c>
      <c r="F269" s="7" t="s">
        <v>148</v>
      </c>
      <c r="G269" t="s">
        <v>11</v>
      </c>
      <c r="H269">
        <v>52.3</v>
      </c>
      <c r="I269">
        <v>3</v>
      </c>
      <c r="J269">
        <v>80.400000000000006</v>
      </c>
      <c r="K269">
        <v>1.9870000000000001</v>
      </c>
    </row>
    <row r="270" spans="1:11" x14ac:dyDescent="0.25">
      <c r="A270" s="7">
        <v>89598</v>
      </c>
      <c r="B270" s="7">
        <v>58202</v>
      </c>
      <c r="C270" t="s">
        <v>29</v>
      </c>
      <c r="D270" t="s">
        <v>32</v>
      </c>
      <c r="E270" s="7" t="s">
        <v>33</v>
      </c>
      <c r="F270" s="7" t="s">
        <v>148</v>
      </c>
      <c r="G270" t="s">
        <v>18</v>
      </c>
      <c r="H270">
        <v>63.3</v>
      </c>
      <c r="I270">
        <v>1</v>
      </c>
      <c r="J270">
        <v>134.30000000000001</v>
      </c>
      <c r="K270">
        <v>2.76</v>
      </c>
    </row>
    <row r="271" spans="1:11" x14ac:dyDescent="0.25">
      <c r="A271" s="7">
        <v>90033</v>
      </c>
      <c r="B271" s="7">
        <v>56778</v>
      </c>
      <c r="C271" t="s">
        <v>15</v>
      </c>
      <c r="D271" t="s">
        <v>20</v>
      </c>
      <c r="E271" s="7" t="s">
        <v>21</v>
      </c>
      <c r="F271" s="7" t="s">
        <v>148</v>
      </c>
      <c r="G271" t="s">
        <v>11</v>
      </c>
      <c r="H271">
        <v>29.7</v>
      </c>
      <c r="I271">
        <v>1</v>
      </c>
      <c r="J271">
        <v>142</v>
      </c>
      <c r="K271">
        <v>1.9870000000000001</v>
      </c>
    </row>
    <row r="272" spans="1:11" x14ac:dyDescent="0.25">
      <c r="A272" s="7">
        <v>90035</v>
      </c>
      <c r="B272" s="7">
        <v>56778</v>
      </c>
      <c r="C272" t="s">
        <v>15</v>
      </c>
      <c r="D272" t="s">
        <v>20</v>
      </c>
      <c r="E272" s="7" t="s">
        <v>21</v>
      </c>
      <c r="F272" s="7" t="s">
        <v>148</v>
      </c>
      <c r="G272" t="s">
        <v>11</v>
      </c>
      <c r="H272">
        <v>87.6</v>
      </c>
      <c r="I272">
        <v>4</v>
      </c>
      <c r="J272">
        <v>75.900000000000006</v>
      </c>
      <c r="K272">
        <v>1.9870000000000001</v>
      </c>
    </row>
    <row r="273" spans="1:11" x14ac:dyDescent="0.25">
      <c r="A273" s="7">
        <v>90043</v>
      </c>
      <c r="B273" s="7">
        <v>56778</v>
      </c>
      <c r="C273" t="s">
        <v>15</v>
      </c>
      <c r="D273" t="s">
        <v>20</v>
      </c>
      <c r="E273" s="7" t="s">
        <v>21</v>
      </c>
      <c r="F273" s="7" t="s">
        <v>148</v>
      </c>
      <c r="G273" t="s">
        <v>11</v>
      </c>
      <c r="H273">
        <v>29.6</v>
      </c>
      <c r="I273">
        <v>1</v>
      </c>
      <c r="J273">
        <v>142</v>
      </c>
      <c r="K273">
        <v>1.9870000000000001</v>
      </c>
    </row>
    <row r="274" spans="1:11" x14ac:dyDescent="0.25">
      <c r="A274" s="7">
        <v>90045</v>
      </c>
      <c r="B274" s="7">
        <v>56778</v>
      </c>
      <c r="C274" t="s">
        <v>15</v>
      </c>
      <c r="D274" t="s">
        <v>20</v>
      </c>
      <c r="E274" s="7" t="s">
        <v>21</v>
      </c>
      <c r="F274" s="7" t="s">
        <v>148</v>
      </c>
      <c r="G274" t="s">
        <v>11</v>
      </c>
      <c r="H274">
        <v>31.1</v>
      </c>
      <c r="I274">
        <v>1</v>
      </c>
      <c r="J274">
        <v>142</v>
      </c>
      <c r="K274">
        <v>1.9870000000000001</v>
      </c>
    </row>
    <row r="275" spans="1:11" x14ac:dyDescent="0.25">
      <c r="A275" s="7">
        <v>90047</v>
      </c>
      <c r="B275" s="7">
        <v>56778</v>
      </c>
      <c r="C275" t="s">
        <v>15</v>
      </c>
      <c r="D275" t="s">
        <v>20</v>
      </c>
      <c r="E275" s="7" t="s">
        <v>21</v>
      </c>
      <c r="F275" s="7" t="s">
        <v>148</v>
      </c>
      <c r="G275" t="s">
        <v>11</v>
      </c>
      <c r="H275">
        <v>87.3</v>
      </c>
      <c r="I275">
        <v>2</v>
      </c>
      <c r="J275">
        <v>120.6</v>
      </c>
      <c r="K275">
        <v>1.9870000000000001</v>
      </c>
    </row>
    <row r="276" spans="1:11" x14ac:dyDescent="0.25">
      <c r="A276" s="7">
        <v>90093</v>
      </c>
      <c r="B276" s="7">
        <v>58360</v>
      </c>
      <c r="C276" t="s">
        <v>48</v>
      </c>
      <c r="D276" t="s">
        <v>49</v>
      </c>
      <c r="E276" s="7">
        <v>10</v>
      </c>
      <c r="F276" s="7" t="s">
        <v>148</v>
      </c>
      <c r="G276" t="s">
        <v>11</v>
      </c>
      <c r="H276">
        <v>28.9</v>
      </c>
      <c r="I276">
        <v>1</v>
      </c>
      <c r="J276">
        <v>142</v>
      </c>
      <c r="K276">
        <v>1.9870000000000001</v>
      </c>
    </row>
    <row r="277" spans="1:11" x14ac:dyDescent="0.25">
      <c r="A277" s="7">
        <v>90509</v>
      </c>
      <c r="B277" s="7">
        <v>56778</v>
      </c>
      <c r="C277" t="s">
        <v>15</v>
      </c>
      <c r="D277" t="s">
        <v>20</v>
      </c>
      <c r="E277" s="7" t="s">
        <v>21</v>
      </c>
      <c r="F277" s="7" t="s">
        <v>148</v>
      </c>
      <c r="G277" t="s">
        <v>11</v>
      </c>
      <c r="H277">
        <v>38.6</v>
      </c>
      <c r="I277">
        <v>1</v>
      </c>
      <c r="J277">
        <v>167.6</v>
      </c>
      <c r="K277">
        <v>1.9870000000000001</v>
      </c>
    </row>
    <row r="278" spans="1:11" x14ac:dyDescent="0.25">
      <c r="A278" s="7">
        <v>90511</v>
      </c>
      <c r="B278" s="7">
        <v>56778</v>
      </c>
      <c r="C278" t="s">
        <v>15</v>
      </c>
      <c r="D278" t="s">
        <v>20</v>
      </c>
      <c r="E278" s="7" t="s">
        <v>21</v>
      </c>
      <c r="F278" s="7" t="s">
        <v>148</v>
      </c>
      <c r="G278" t="s">
        <v>11</v>
      </c>
      <c r="H278">
        <v>30.9</v>
      </c>
      <c r="I278">
        <v>1</v>
      </c>
      <c r="J278">
        <v>142</v>
      </c>
      <c r="K278">
        <v>1.9870000000000001</v>
      </c>
    </row>
    <row r="279" spans="1:11" x14ac:dyDescent="0.25">
      <c r="A279" s="7">
        <v>90513</v>
      </c>
      <c r="B279" s="7">
        <v>56778</v>
      </c>
      <c r="C279" t="s">
        <v>15</v>
      </c>
      <c r="D279" t="s">
        <v>20</v>
      </c>
      <c r="E279" s="7" t="s">
        <v>21</v>
      </c>
      <c r="F279" s="7" t="s">
        <v>148</v>
      </c>
      <c r="G279" t="s">
        <v>11</v>
      </c>
      <c r="H279">
        <v>38.6</v>
      </c>
      <c r="I279">
        <v>4</v>
      </c>
      <c r="J279">
        <v>65.3</v>
      </c>
      <c r="K279">
        <v>1.9870000000000001</v>
      </c>
    </row>
    <row r="280" spans="1:11" x14ac:dyDescent="0.25">
      <c r="A280" s="7">
        <v>90583</v>
      </c>
      <c r="B280" s="7">
        <v>56802</v>
      </c>
      <c r="C280" t="s">
        <v>15</v>
      </c>
      <c r="D280" t="s">
        <v>22</v>
      </c>
      <c r="E280" s="7">
        <v>30</v>
      </c>
      <c r="F280" s="7" t="s">
        <v>148</v>
      </c>
      <c r="G280" t="s">
        <v>11</v>
      </c>
      <c r="H280">
        <v>86.2</v>
      </c>
      <c r="I280">
        <v>5</v>
      </c>
      <c r="J280">
        <v>66.099999999999994</v>
      </c>
      <c r="K280">
        <v>1.9870000000000001</v>
      </c>
    </row>
    <row r="281" spans="1:11" x14ac:dyDescent="0.25">
      <c r="A281" s="7">
        <v>90585</v>
      </c>
      <c r="B281" s="7">
        <v>56802</v>
      </c>
      <c r="C281" t="s">
        <v>15</v>
      </c>
      <c r="D281" t="s">
        <v>22</v>
      </c>
      <c r="E281" s="7">
        <v>30</v>
      </c>
      <c r="F281" s="7" t="s">
        <v>148</v>
      </c>
      <c r="G281" t="s">
        <v>11</v>
      </c>
      <c r="H281">
        <v>39.700000000000003</v>
      </c>
      <c r="I281">
        <v>1</v>
      </c>
      <c r="J281">
        <v>167.6</v>
      </c>
      <c r="K281">
        <v>1.9870000000000001</v>
      </c>
    </row>
    <row r="282" spans="1:11" x14ac:dyDescent="0.25">
      <c r="A282" s="7">
        <v>90587</v>
      </c>
      <c r="B282" s="7">
        <v>56802</v>
      </c>
      <c r="C282" t="s">
        <v>15</v>
      </c>
      <c r="D282" t="s">
        <v>22</v>
      </c>
      <c r="E282" s="7">
        <v>30</v>
      </c>
      <c r="F282" s="7" t="s">
        <v>148</v>
      </c>
      <c r="G282" t="s">
        <v>11</v>
      </c>
      <c r="H282">
        <v>57.2</v>
      </c>
      <c r="I282">
        <v>4</v>
      </c>
      <c r="J282">
        <v>71.5</v>
      </c>
      <c r="K282">
        <v>1.9870000000000001</v>
      </c>
    </row>
    <row r="283" spans="1:11" x14ac:dyDescent="0.25">
      <c r="A283" s="7">
        <v>90601</v>
      </c>
      <c r="B283" s="7">
        <v>56802</v>
      </c>
      <c r="C283" t="s">
        <v>15</v>
      </c>
      <c r="D283" t="s">
        <v>22</v>
      </c>
      <c r="E283" s="7">
        <v>30</v>
      </c>
      <c r="F283" s="7" t="s">
        <v>148</v>
      </c>
      <c r="G283" t="s">
        <v>11</v>
      </c>
      <c r="H283">
        <v>85.8</v>
      </c>
      <c r="I283">
        <v>4</v>
      </c>
      <c r="J283">
        <v>75.900000000000006</v>
      </c>
      <c r="K283">
        <v>1.9870000000000001</v>
      </c>
    </row>
    <row r="284" spans="1:11" x14ac:dyDescent="0.25">
      <c r="A284" s="7">
        <v>90609</v>
      </c>
      <c r="B284" s="7">
        <v>56802</v>
      </c>
      <c r="C284" t="s">
        <v>15</v>
      </c>
      <c r="D284" t="s">
        <v>22</v>
      </c>
      <c r="E284" s="7">
        <v>30</v>
      </c>
      <c r="F284" s="7" t="s">
        <v>148</v>
      </c>
      <c r="G284" t="s">
        <v>11</v>
      </c>
      <c r="H284">
        <v>59.8</v>
      </c>
      <c r="I284">
        <v>1</v>
      </c>
      <c r="J284">
        <v>183.2</v>
      </c>
      <c r="K284">
        <v>1.9870000000000001</v>
      </c>
    </row>
    <row r="285" spans="1:11" x14ac:dyDescent="0.25">
      <c r="A285" s="7">
        <v>90835</v>
      </c>
      <c r="B285" s="7">
        <v>56778</v>
      </c>
      <c r="C285" t="s">
        <v>15</v>
      </c>
      <c r="D285" t="s">
        <v>20</v>
      </c>
      <c r="E285" s="7" t="s">
        <v>21</v>
      </c>
      <c r="F285" s="7" t="s">
        <v>148</v>
      </c>
      <c r="G285" t="s">
        <v>11</v>
      </c>
      <c r="H285">
        <v>38.200000000000003</v>
      </c>
      <c r="I285">
        <v>1</v>
      </c>
      <c r="J285">
        <v>167.6</v>
      </c>
      <c r="K285">
        <v>1.9870000000000001</v>
      </c>
    </row>
    <row r="286" spans="1:11" x14ac:dyDescent="0.25">
      <c r="A286" s="7">
        <v>90899</v>
      </c>
      <c r="B286" s="7">
        <v>56802</v>
      </c>
      <c r="C286" t="s">
        <v>15</v>
      </c>
      <c r="D286" t="s">
        <v>22</v>
      </c>
      <c r="E286" s="7">
        <v>30</v>
      </c>
      <c r="F286" s="7" t="s">
        <v>148</v>
      </c>
      <c r="G286" t="s">
        <v>11</v>
      </c>
      <c r="H286">
        <v>86</v>
      </c>
      <c r="I286">
        <v>1</v>
      </c>
      <c r="J286">
        <v>194.5</v>
      </c>
      <c r="K286">
        <v>1.9870000000000001</v>
      </c>
    </row>
    <row r="287" spans="1:11" x14ac:dyDescent="0.25">
      <c r="A287" s="7">
        <v>90901</v>
      </c>
      <c r="B287" s="7">
        <v>56802</v>
      </c>
      <c r="C287" t="s">
        <v>15</v>
      </c>
      <c r="D287" t="s">
        <v>22</v>
      </c>
      <c r="E287" s="7">
        <v>30</v>
      </c>
      <c r="F287" s="7" t="s">
        <v>148</v>
      </c>
      <c r="G287" t="s">
        <v>11</v>
      </c>
      <c r="H287">
        <v>59.6</v>
      </c>
      <c r="I287">
        <v>4</v>
      </c>
      <c r="J287">
        <v>71.5</v>
      </c>
      <c r="K287">
        <v>1.9870000000000001</v>
      </c>
    </row>
    <row r="288" spans="1:11" x14ac:dyDescent="0.25">
      <c r="A288" s="7">
        <v>90923</v>
      </c>
      <c r="B288" s="7">
        <v>56802</v>
      </c>
      <c r="C288" t="s">
        <v>15</v>
      </c>
      <c r="D288" t="s">
        <v>22</v>
      </c>
      <c r="E288" s="7">
        <v>30</v>
      </c>
      <c r="F288" s="7" t="s">
        <v>148</v>
      </c>
      <c r="G288" t="s">
        <v>11</v>
      </c>
      <c r="H288">
        <v>37.6</v>
      </c>
      <c r="I288">
        <v>2</v>
      </c>
      <c r="J288">
        <v>103.9</v>
      </c>
      <c r="K288">
        <v>1.9870000000000001</v>
      </c>
    </row>
    <row r="289" spans="1:11" x14ac:dyDescent="0.25">
      <c r="A289" s="7">
        <v>90925</v>
      </c>
      <c r="B289" s="7">
        <v>56802</v>
      </c>
      <c r="C289" t="s">
        <v>15</v>
      </c>
      <c r="D289" t="s">
        <v>22</v>
      </c>
      <c r="E289" s="7">
        <v>30</v>
      </c>
      <c r="F289" s="7" t="s">
        <v>148</v>
      </c>
      <c r="G289" t="s">
        <v>11</v>
      </c>
      <c r="H289">
        <v>85.8</v>
      </c>
      <c r="I289">
        <v>3</v>
      </c>
      <c r="J289">
        <v>93.4</v>
      </c>
      <c r="K289">
        <v>1.9870000000000001</v>
      </c>
    </row>
    <row r="290" spans="1:11" x14ac:dyDescent="0.25">
      <c r="A290" s="7">
        <v>90927</v>
      </c>
      <c r="B290" s="7">
        <v>56802</v>
      </c>
      <c r="C290" t="s">
        <v>15</v>
      </c>
      <c r="D290" t="s">
        <v>22</v>
      </c>
      <c r="E290" s="7">
        <v>30</v>
      </c>
      <c r="F290" s="7" t="s">
        <v>148</v>
      </c>
      <c r="G290" t="s">
        <v>11</v>
      </c>
      <c r="H290">
        <v>39.799999999999997</v>
      </c>
      <c r="I290">
        <v>3</v>
      </c>
      <c r="J290">
        <v>80.400000000000006</v>
      </c>
      <c r="K290">
        <v>1.9870000000000001</v>
      </c>
    </row>
    <row r="291" spans="1:11" x14ac:dyDescent="0.25">
      <c r="A291" s="7">
        <v>90977</v>
      </c>
      <c r="B291" s="7">
        <v>56778</v>
      </c>
      <c r="C291" t="s">
        <v>15</v>
      </c>
      <c r="D291" t="s">
        <v>20</v>
      </c>
      <c r="E291" s="7" t="s">
        <v>21</v>
      </c>
      <c r="F291" s="7" t="s">
        <v>148</v>
      </c>
      <c r="G291" t="s">
        <v>11</v>
      </c>
      <c r="H291">
        <v>30.9</v>
      </c>
      <c r="I291">
        <v>1</v>
      </c>
      <c r="J291">
        <v>142</v>
      </c>
      <c r="K291">
        <v>1.9870000000000001</v>
      </c>
    </row>
    <row r="292" spans="1:11" x14ac:dyDescent="0.25">
      <c r="A292" s="7">
        <v>90979</v>
      </c>
      <c r="B292" s="7">
        <v>56778</v>
      </c>
      <c r="C292" t="s">
        <v>15</v>
      </c>
      <c r="D292" t="s">
        <v>20</v>
      </c>
      <c r="E292" s="7" t="s">
        <v>21</v>
      </c>
      <c r="F292" s="7" t="s">
        <v>148</v>
      </c>
      <c r="G292" t="s">
        <v>11</v>
      </c>
      <c r="H292">
        <v>31.3</v>
      </c>
      <c r="I292">
        <v>1</v>
      </c>
      <c r="J292">
        <v>142</v>
      </c>
      <c r="K292">
        <v>1.9870000000000001</v>
      </c>
    </row>
    <row r="293" spans="1:11" x14ac:dyDescent="0.25">
      <c r="A293" s="7">
        <v>90993</v>
      </c>
      <c r="B293" s="7">
        <v>56778</v>
      </c>
      <c r="C293" t="s">
        <v>15</v>
      </c>
      <c r="D293" t="s">
        <v>20</v>
      </c>
      <c r="E293" s="7" t="s">
        <v>21</v>
      </c>
      <c r="F293" s="7" t="s">
        <v>148</v>
      </c>
      <c r="G293" t="s">
        <v>11</v>
      </c>
      <c r="H293">
        <v>38.4</v>
      </c>
      <c r="I293">
        <v>2</v>
      </c>
      <c r="J293">
        <v>103.9</v>
      </c>
      <c r="K293">
        <v>1.9870000000000001</v>
      </c>
    </row>
    <row r="294" spans="1:11" x14ac:dyDescent="0.25">
      <c r="A294" s="7">
        <v>90995</v>
      </c>
      <c r="B294" s="7">
        <v>56778</v>
      </c>
      <c r="C294" t="s">
        <v>15</v>
      </c>
      <c r="D294" t="s">
        <v>20</v>
      </c>
      <c r="E294" s="7" t="s">
        <v>21</v>
      </c>
      <c r="F294" s="7" t="s">
        <v>148</v>
      </c>
      <c r="G294" t="s">
        <v>11</v>
      </c>
      <c r="H294">
        <v>87.2</v>
      </c>
      <c r="I294">
        <v>4</v>
      </c>
      <c r="J294">
        <v>75.900000000000006</v>
      </c>
      <c r="K294">
        <v>1.9870000000000001</v>
      </c>
    </row>
    <row r="295" spans="1:11" x14ac:dyDescent="0.25">
      <c r="A295" s="7">
        <v>91459</v>
      </c>
      <c r="B295" s="7">
        <v>56802</v>
      </c>
      <c r="C295" t="s">
        <v>15</v>
      </c>
      <c r="D295" t="s">
        <v>22</v>
      </c>
      <c r="E295" s="7">
        <v>30</v>
      </c>
      <c r="F295" s="7" t="s">
        <v>148</v>
      </c>
      <c r="G295" t="s">
        <v>11</v>
      </c>
      <c r="H295">
        <v>86</v>
      </c>
      <c r="I295">
        <v>3</v>
      </c>
      <c r="J295">
        <v>93.4</v>
      </c>
      <c r="K295">
        <v>1.9870000000000001</v>
      </c>
    </row>
    <row r="296" spans="1:11" x14ac:dyDescent="0.25">
      <c r="A296" s="7">
        <v>91473</v>
      </c>
      <c r="B296" s="7">
        <v>56802</v>
      </c>
      <c r="C296" t="s">
        <v>15</v>
      </c>
      <c r="D296" t="s">
        <v>22</v>
      </c>
      <c r="E296" s="7">
        <v>30</v>
      </c>
      <c r="F296" s="7" t="s">
        <v>148</v>
      </c>
      <c r="G296" t="s">
        <v>11</v>
      </c>
      <c r="H296">
        <v>40</v>
      </c>
      <c r="I296">
        <v>2</v>
      </c>
      <c r="J296">
        <v>103.9</v>
      </c>
      <c r="K296">
        <v>1.9870000000000001</v>
      </c>
    </row>
    <row r="297" spans="1:11" x14ac:dyDescent="0.25">
      <c r="A297" s="7">
        <v>91475</v>
      </c>
      <c r="B297" s="7">
        <v>56802</v>
      </c>
      <c r="C297" t="s">
        <v>15</v>
      </c>
      <c r="D297" t="s">
        <v>22</v>
      </c>
      <c r="E297" s="7">
        <v>30</v>
      </c>
      <c r="F297" s="7" t="s">
        <v>148</v>
      </c>
      <c r="G297" t="s">
        <v>11</v>
      </c>
      <c r="H297">
        <v>59.3</v>
      </c>
      <c r="I297">
        <v>2</v>
      </c>
      <c r="J297">
        <v>113.6</v>
      </c>
      <c r="K297">
        <v>1.9870000000000001</v>
      </c>
    </row>
    <row r="298" spans="1:11" x14ac:dyDescent="0.25">
      <c r="A298" s="7">
        <v>92191</v>
      </c>
      <c r="B298" s="7">
        <v>56869</v>
      </c>
      <c r="C298" t="s">
        <v>15</v>
      </c>
      <c r="D298" t="s">
        <v>26</v>
      </c>
      <c r="E298" s="7" t="s">
        <v>27</v>
      </c>
      <c r="F298" s="7" t="s">
        <v>148</v>
      </c>
      <c r="G298" t="s">
        <v>11</v>
      </c>
      <c r="H298">
        <v>25.7</v>
      </c>
      <c r="I298">
        <v>2</v>
      </c>
      <c r="J298">
        <v>88</v>
      </c>
      <c r="K298">
        <v>1.9870000000000001</v>
      </c>
    </row>
    <row r="299" spans="1:11" x14ac:dyDescent="0.25">
      <c r="A299" s="7">
        <v>92199</v>
      </c>
      <c r="B299" s="7">
        <v>56869</v>
      </c>
      <c r="C299" t="s">
        <v>15</v>
      </c>
      <c r="D299" t="s">
        <v>26</v>
      </c>
      <c r="E299" s="7" t="s">
        <v>27</v>
      </c>
      <c r="F299" s="7" t="s">
        <v>148</v>
      </c>
      <c r="G299" t="s">
        <v>11</v>
      </c>
      <c r="H299">
        <v>85.9</v>
      </c>
      <c r="I299">
        <v>4</v>
      </c>
      <c r="J299">
        <v>75.900000000000006</v>
      </c>
      <c r="K299">
        <v>1.9870000000000001</v>
      </c>
    </row>
    <row r="300" spans="1:11" x14ac:dyDescent="0.25">
      <c r="A300" s="7">
        <v>92201</v>
      </c>
      <c r="B300" s="7">
        <v>56869</v>
      </c>
      <c r="C300" t="s">
        <v>15</v>
      </c>
      <c r="D300" t="s">
        <v>26</v>
      </c>
      <c r="E300" s="7" t="s">
        <v>27</v>
      </c>
      <c r="F300" s="7" t="s">
        <v>148</v>
      </c>
      <c r="G300" t="s">
        <v>11</v>
      </c>
      <c r="H300">
        <v>59</v>
      </c>
      <c r="I300">
        <v>1</v>
      </c>
      <c r="J300">
        <v>142</v>
      </c>
      <c r="K300">
        <v>1.9870000000000001</v>
      </c>
    </row>
    <row r="301" spans="1:11" x14ac:dyDescent="0.25">
      <c r="A301" s="7">
        <v>92203</v>
      </c>
      <c r="B301" s="7">
        <v>56869</v>
      </c>
      <c r="C301" t="s">
        <v>15</v>
      </c>
      <c r="D301" t="s">
        <v>26</v>
      </c>
      <c r="E301" s="7" t="s">
        <v>27</v>
      </c>
      <c r="F301" s="7" t="s">
        <v>148</v>
      </c>
      <c r="G301" t="s">
        <v>11</v>
      </c>
      <c r="H301">
        <v>39.9</v>
      </c>
      <c r="I301">
        <v>2</v>
      </c>
      <c r="J301">
        <v>103.9</v>
      </c>
      <c r="K301">
        <v>1.9870000000000001</v>
      </c>
    </row>
    <row r="302" spans="1:11" x14ac:dyDescent="0.25">
      <c r="A302" s="7">
        <v>92969</v>
      </c>
      <c r="B302" s="7">
        <v>56869</v>
      </c>
      <c r="C302" t="s">
        <v>15</v>
      </c>
      <c r="D302" t="s">
        <v>26</v>
      </c>
      <c r="E302" s="7" t="s">
        <v>27</v>
      </c>
      <c r="F302" s="7" t="s">
        <v>148</v>
      </c>
      <c r="G302" t="s">
        <v>11</v>
      </c>
      <c r="H302">
        <v>86.2</v>
      </c>
      <c r="I302">
        <v>4</v>
      </c>
      <c r="J302">
        <v>75.900000000000006</v>
      </c>
      <c r="K302">
        <v>1.9870000000000001</v>
      </c>
    </row>
    <row r="303" spans="1:11" x14ac:dyDescent="0.25">
      <c r="A303" s="7">
        <v>92971</v>
      </c>
      <c r="B303" s="7">
        <v>56869</v>
      </c>
      <c r="C303" t="s">
        <v>15</v>
      </c>
      <c r="D303" t="s">
        <v>26</v>
      </c>
      <c r="E303" s="7" t="s">
        <v>27</v>
      </c>
      <c r="F303" s="7" t="s">
        <v>148</v>
      </c>
      <c r="G303" t="s">
        <v>11</v>
      </c>
      <c r="H303">
        <v>39.9</v>
      </c>
      <c r="I303">
        <v>3</v>
      </c>
      <c r="J303">
        <v>80.400000000000006</v>
      </c>
      <c r="K303">
        <v>1.9870000000000001</v>
      </c>
    </row>
    <row r="304" spans="1:11" x14ac:dyDescent="0.25">
      <c r="A304" s="7">
        <v>92991</v>
      </c>
      <c r="B304" s="7">
        <v>56869</v>
      </c>
      <c r="C304" t="s">
        <v>15</v>
      </c>
      <c r="D304" t="s">
        <v>26</v>
      </c>
      <c r="E304" s="7" t="s">
        <v>27</v>
      </c>
      <c r="F304" s="7" t="s">
        <v>148</v>
      </c>
      <c r="G304" t="s">
        <v>11</v>
      </c>
      <c r="H304">
        <v>59</v>
      </c>
      <c r="I304">
        <v>2</v>
      </c>
      <c r="J304">
        <v>113.6</v>
      </c>
      <c r="K304">
        <v>1.9870000000000001</v>
      </c>
    </row>
    <row r="305" spans="1:11" x14ac:dyDescent="0.25">
      <c r="A305" s="7">
        <v>93475</v>
      </c>
      <c r="B305" s="7">
        <v>56869</v>
      </c>
      <c r="C305" t="s">
        <v>15</v>
      </c>
      <c r="D305" t="s">
        <v>26</v>
      </c>
      <c r="E305" s="7" t="s">
        <v>27</v>
      </c>
      <c r="F305" s="7" t="s">
        <v>148</v>
      </c>
      <c r="G305" t="s">
        <v>11</v>
      </c>
      <c r="H305">
        <v>40.299999999999997</v>
      </c>
      <c r="I305">
        <v>2</v>
      </c>
      <c r="J305">
        <v>103.9</v>
      </c>
      <c r="K305">
        <v>1.9870000000000001</v>
      </c>
    </row>
    <row r="306" spans="1:11" x14ac:dyDescent="0.25">
      <c r="A306" s="7">
        <v>93483</v>
      </c>
      <c r="B306" s="7">
        <v>56869</v>
      </c>
      <c r="C306" t="s">
        <v>15</v>
      </c>
      <c r="D306" t="s">
        <v>26</v>
      </c>
      <c r="E306" s="7" t="s">
        <v>27</v>
      </c>
      <c r="F306" s="7" t="s">
        <v>148</v>
      </c>
      <c r="G306" t="s">
        <v>11</v>
      </c>
      <c r="H306">
        <v>87.1</v>
      </c>
      <c r="I306">
        <v>3</v>
      </c>
      <c r="J306">
        <v>93.4</v>
      </c>
      <c r="K306">
        <v>1.9870000000000001</v>
      </c>
    </row>
    <row r="307" spans="1:11" x14ac:dyDescent="0.25">
      <c r="A307" s="7">
        <v>93485</v>
      </c>
      <c r="B307" s="7">
        <v>56869</v>
      </c>
      <c r="C307" t="s">
        <v>15</v>
      </c>
      <c r="D307" t="s">
        <v>26</v>
      </c>
      <c r="E307" s="7" t="s">
        <v>27</v>
      </c>
      <c r="F307" s="7" t="s">
        <v>148</v>
      </c>
      <c r="G307" t="s">
        <v>11</v>
      </c>
      <c r="H307">
        <v>59</v>
      </c>
      <c r="I307">
        <v>2</v>
      </c>
      <c r="J307">
        <v>113.6</v>
      </c>
      <c r="K307">
        <v>1.9870000000000001</v>
      </c>
    </row>
    <row r="308" spans="1:11" x14ac:dyDescent="0.25">
      <c r="A308" s="7">
        <v>93491</v>
      </c>
      <c r="B308" s="7">
        <v>56869</v>
      </c>
      <c r="C308" t="s">
        <v>15</v>
      </c>
      <c r="D308" t="s">
        <v>26</v>
      </c>
      <c r="E308" s="7" t="s">
        <v>27</v>
      </c>
      <c r="F308" s="7" t="s">
        <v>148</v>
      </c>
      <c r="G308" t="s">
        <v>11</v>
      </c>
      <c r="H308">
        <v>59.3</v>
      </c>
      <c r="I308">
        <v>1</v>
      </c>
      <c r="J308">
        <v>183.2</v>
      </c>
      <c r="K308">
        <v>1.9870000000000001</v>
      </c>
    </row>
    <row r="309" spans="1:11" x14ac:dyDescent="0.25">
      <c r="A309" s="7">
        <v>96947</v>
      </c>
      <c r="B309" s="7">
        <v>58315</v>
      </c>
      <c r="C309" t="s">
        <v>29</v>
      </c>
      <c r="D309" t="s">
        <v>42</v>
      </c>
      <c r="E309" s="7">
        <v>7</v>
      </c>
      <c r="F309" s="7" t="s">
        <v>148</v>
      </c>
      <c r="G309" t="s">
        <v>18</v>
      </c>
      <c r="H309">
        <v>36.299999999999997</v>
      </c>
      <c r="I309">
        <v>1</v>
      </c>
      <c r="J309">
        <v>118.7</v>
      </c>
      <c r="K309">
        <v>2.76</v>
      </c>
    </row>
    <row r="310" spans="1:11" x14ac:dyDescent="0.25">
      <c r="A310" s="7">
        <v>97096</v>
      </c>
      <c r="B310" s="7">
        <v>56761</v>
      </c>
      <c r="C310" t="s">
        <v>15</v>
      </c>
      <c r="D310" t="s">
        <v>16</v>
      </c>
      <c r="E310" s="7" t="s">
        <v>17</v>
      </c>
      <c r="F310" s="7" t="s">
        <v>148</v>
      </c>
      <c r="G310" t="s">
        <v>18</v>
      </c>
      <c r="H310">
        <v>91.3</v>
      </c>
      <c r="I310">
        <v>2</v>
      </c>
      <c r="J310">
        <v>83.2</v>
      </c>
      <c r="K310">
        <v>2.76</v>
      </c>
    </row>
    <row r="311" spans="1:11" x14ac:dyDescent="0.25">
      <c r="A311" s="7">
        <v>97214</v>
      </c>
      <c r="B311" s="7">
        <v>58315</v>
      </c>
      <c r="C311" t="s">
        <v>29</v>
      </c>
      <c r="D311" t="s">
        <v>42</v>
      </c>
      <c r="E311" s="7">
        <v>7</v>
      </c>
      <c r="F311" s="7" t="s">
        <v>148</v>
      </c>
      <c r="G311" t="s">
        <v>18</v>
      </c>
      <c r="H311">
        <v>84.8</v>
      </c>
      <c r="I311">
        <v>4</v>
      </c>
      <c r="J311">
        <v>56.7</v>
      </c>
      <c r="K311">
        <v>2.76</v>
      </c>
    </row>
    <row r="312" spans="1:11" x14ac:dyDescent="0.25">
      <c r="A312" s="7">
        <v>98090</v>
      </c>
      <c r="B312" s="7">
        <v>56791</v>
      </c>
      <c r="C312" t="s">
        <v>15</v>
      </c>
      <c r="D312" t="s">
        <v>22</v>
      </c>
      <c r="E312" s="7">
        <v>46</v>
      </c>
      <c r="F312" s="7" t="s">
        <v>148</v>
      </c>
      <c r="G312" t="s">
        <v>11</v>
      </c>
      <c r="H312">
        <v>59.7</v>
      </c>
      <c r="I312">
        <v>4</v>
      </c>
      <c r="J312">
        <v>71.5</v>
      </c>
      <c r="K312">
        <v>1.9870000000000001</v>
      </c>
    </row>
    <row r="313" spans="1:11" x14ac:dyDescent="0.25">
      <c r="A313" s="7">
        <v>98417</v>
      </c>
      <c r="B313" s="7">
        <v>58315</v>
      </c>
      <c r="C313" t="s">
        <v>29</v>
      </c>
      <c r="D313" t="s">
        <v>42</v>
      </c>
      <c r="E313" s="7">
        <v>7</v>
      </c>
      <c r="F313" s="7" t="s">
        <v>148</v>
      </c>
      <c r="G313" t="s">
        <v>18</v>
      </c>
      <c r="H313">
        <v>46.1</v>
      </c>
      <c r="I313">
        <v>1</v>
      </c>
      <c r="J313">
        <v>118.7</v>
      </c>
      <c r="K313">
        <v>2.76</v>
      </c>
    </row>
    <row r="314" spans="1:11" x14ac:dyDescent="0.25">
      <c r="A314" s="7">
        <v>98665</v>
      </c>
      <c r="B314" s="7">
        <v>56764</v>
      </c>
      <c r="C314" t="s">
        <v>15</v>
      </c>
      <c r="D314" t="s">
        <v>16</v>
      </c>
      <c r="E314" s="7" t="s">
        <v>19</v>
      </c>
      <c r="F314" s="7" t="s">
        <v>148</v>
      </c>
      <c r="G314" t="s">
        <v>18</v>
      </c>
      <c r="H314">
        <v>37.799999999999997</v>
      </c>
      <c r="I314">
        <v>1</v>
      </c>
      <c r="J314">
        <v>118.7</v>
      </c>
      <c r="K314">
        <v>2.76</v>
      </c>
    </row>
    <row r="315" spans="1:11" x14ac:dyDescent="0.25">
      <c r="A315" s="7">
        <v>98917</v>
      </c>
      <c r="B315" s="7">
        <v>58376</v>
      </c>
      <c r="C315" t="s">
        <v>48</v>
      </c>
      <c r="D315" t="s">
        <v>49</v>
      </c>
      <c r="E315" s="7">
        <v>13</v>
      </c>
      <c r="F315" s="7" t="s">
        <v>148</v>
      </c>
      <c r="G315" t="s">
        <v>11</v>
      </c>
      <c r="H315">
        <v>42</v>
      </c>
      <c r="I315">
        <v>2</v>
      </c>
      <c r="J315">
        <v>103.9</v>
      </c>
      <c r="K315">
        <v>1.9870000000000001</v>
      </c>
    </row>
    <row r="316" spans="1:11" x14ac:dyDescent="0.25">
      <c r="A316" s="7">
        <v>99328</v>
      </c>
      <c r="B316" s="7">
        <v>58210</v>
      </c>
      <c r="C316" t="s">
        <v>29</v>
      </c>
      <c r="D316" t="s">
        <v>32</v>
      </c>
      <c r="E316" s="7">
        <v>27</v>
      </c>
      <c r="F316" s="7" t="s">
        <v>148</v>
      </c>
      <c r="G316" t="s">
        <v>11</v>
      </c>
      <c r="H316">
        <v>37</v>
      </c>
      <c r="I316">
        <v>2</v>
      </c>
      <c r="J316">
        <v>103.9</v>
      </c>
      <c r="K316">
        <v>1.9870000000000001</v>
      </c>
    </row>
    <row r="317" spans="1:11" x14ac:dyDescent="0.25">
      <c r="A317" s="7">
        <v>99388</v>
      </c>
      <c r="B317" s="7">
        <v>58277</v>
      </c>
      <c r="C317" t="s">
        <v>29</v>
      </c>
      <c r="D317" t="s">
        <v>38</v>
      </c>
      <c r="E317" s="7">
        <v>28</v>
      </c>
      <c r="F317" s="7" t="s">
        <v>148</v>
      </c>
      <c r="G317" t="s">
        <v>18</v>
      </c>
      <c r="H317">
        <v>48</v>
      </c>
      <c r="I317">
        <v>3</v>
      </c>
      <c r="J317">
        <v>57</v>
      </c>
      <c r="K317">
        <v>2.76</v>
      </c>
    </row>
    <row r="318" spans="1:11" x14ac:dyDescent="0.25">
      <c r="A318" s="7">
        <v>100067</v>
      </c>
      <c r="B318" s="7">
        <v>59321</v>
      </c>
      <c r="C318" t="s">
        <v>50</v>
      </c>
      <c r="D318" t="s">
        <v>51</v>
      </c>
      <c r="E318" s="7" t="s">
        <v>39</v>
      </c>
      <c r="F318" s="7" t="s">
        <v>148</v>
      </c>
      <c r="G318" t="s">
        <v>18</v>
      </c>
      <c r="H318">
        <v>36.1</v>
      </c>
      <c r="I318">
        <v>2</v>
      </c>
      <c r="J318">
        <v>73.5</v>
      </c>
      <c r="K318">
        <v>2.76</v>
      </c>
    </row>
    <row r="319" spans="1:11" x14ac:dyDescent="0.25">
      <c r="A319" s="7">
        <v>100166</v>
      </c>
      <c r="B319" s="7">
        <v>58210</v>
      </c>
      <c r="C319" t="s">
        <v>29</v>
      </c>
      <c r="D319" t="s">
        <v>32</v>
      </c>
      <c r="E319" s="7">
        <v>27</v>
      </c>
      <c r="F319" s="7" t="s">
        <v>148</v>
      </c>
      <c r="G319" t="s">
        <v>11</v>
      </c>
      <c r="H319">
        <v>35.700000000000003</v>
      </c>
      <c r="I319">
        <v>1</v>
      </c>
      <c r="J319">
        <v>167.6</v>
      </c>
      <c r="K319">
        <v>1.9870000000000001</v>
      </c>
    </row>
    <row r="320" spans="1:11" x14ac:dyDescent="0.25">
      <c r="A320" s="7">
        <v>100326</v>
      </c>
      <c r="B320" s="7">
        <v>58202</v>
      </c>
      <c r="C320" t="s">
        <v>29</v>
      </c>
      <c r="D320" t="s">
        <v>32</v>
      </c>
      <c r="E320" s="7" t="s">
        <v>33</v>
      </c>
      <c r="F320" s="7" t="s">
        <v>148</v>
      </c>
      <c r="G320" t="s">
        <v>18</v>
      </c>
      <c r="H320">
        <v>62.2</v>
      </c>
      <c r="I320">
        <v>4</v>
      </c>
      <c r="J320">
        <v>52.4</v>
      </c>
      <c r="K320">
        <v>2.76</v>
      </c>
    </row>
    <row r="321" spans="1:11" x14ac:dyDescent="0.25">
      <c r="A321" s="7">
        <v>100642</v>
      </c>
      <c r="B321" s="7">
        <v>58193</v>
      </c>
      <c r="C321" t="s">
        <v>29</v>
      </c>
      <c r="D321" t="s">
        <v>31</v>
      </c>
      <c r="E321" s="7">
        <v>59</v>
      </c>
      <c r="F321" s="7" t="s">
        <v>148</v>
      </c>
      <c r="G321" t="s">
        <v>11</v>
      </c>
      <c r="H321">
        <v>38</v>
      </c>
      <c r="I321">
        <v>1</v>
      </c>
      <c r="J321">
        <v>167.6</v>
      </c>
      <c r="K321">
        <v>1.9870000000000001</v>
      </c>
    </row>
    <row r="322" spans="1:11" x14ac:dyDescent="0.25">
      <c r="A322" s="7">
        <v>100669</v>
      </c>
      <c r="B322" s="7">
        <v>58315</v>
      </c>
      <c r="C322" t="s">
        <v>29</v>
      </c>
      <c r="D322" t="s">
        <v>42</v>
      </c>
      <c r="E322" s="7">
        <v>7</v>
      </c>
      <c r="F322" s="7" t="s">
        <v>148</v>
      </c>
      <c r="G322" t="s">
        <v>18</v>
      </c>
      <c r="H322">
        <v>42.1</v>
      </c>
      <c r="I322">
        <v>4</v>
      </c>
      <c r="J322">
        <v>46.3</v>
      </c>
      <c r="K322">
        <v>2.76</v>
      </c>
    </row>
    <row r="323" spans="1:11" x14ac:dyDescent="0.25">
      <c r="A323" s="7">
        <v>101127</v>
      </c>
      <c r="B323" s="7">
        <v>56962</v>
      </c>
      <c r="C323" t="s">
        <v>15</v>
      </c>
      <c r="D323" t="s">
        <v>28</v>
      </c>
      <c r="E323" s="7">
        <v>38</v>
      </c>
      <c r="F323" s="7" t="s">
        <v>148</v>
      </c>
      <c r="G323" t="s">
        <v>11</v>
      </c>
      <c r="H323">
        <v>61.9</v>
      </c>
      <c r="I323">
        <v>3</v>
      </c>
      <c r="J323">
        <v>87.9</v>
      </c>
      <c r="K323">
        <v>1.9870000000000001</v>
      </c>
    </row>
    <row r="324" spans="1:11" x14ac:dyDescent="0.25">
      <c r="A324" s="7">
        <v>101359</v>
      </c>
      <c r="B324" s="7">
        <v>58377</v>
      </c>
      <c r="C324" t="s">
        <v>48</v>
      </c>
      <c r="D324" t="s">
        <v>49</v>
      </c>
      <c r="E324" s="7">
        <v>15</v>
      </c>
      <c r="F324" s="7" t="s">
        <v>148</v>
      </c>
      <c r="G324" t="s">
        <v>11</v>
      </c>
      <c r="H324">
        <v>61.8</v>
      </c>
      <c r="I324">
        <v>2</v>
      </c>
      <c r="J324">
        <v>113.6</v>
      </c>
      <c r="K324">
        <v>1.9870000000000001</v>
      </c>
    </row>
    <row r="325" spans="1:11" x14ac:dyDescent="0.25">
      <c r="A325" s="7">
        <v>101440</v>
      </c>
      <c r="B325" s="7">
        <v>58346</v>
      </c>
      <c r="C325" t="s">
        <v>29</v>
      </c>
      <c r="D325" t="s">
        <v>47</v>
      </c>
      <c r="E325" s="7">
        <v>14</v>
      </c>
      <c r="F325" s="7" t="s">
        <v>148</v>
      </c>
      <c r="G325" t="s">
        <v>11</v>
      </c>
      <c r="H325">
        <v>58.6</v>
      </c>
      <c r="I325">
        <v>1</v>
      </c>
      <c r="J325">
        <v>167.6</v>
      </c>
      <c r="K325">
        <v>1.9870000000000001</v>
      </c>
    </row>
    <row r="326" spans="1:11" x14ac:dyDescent="0.25">
      <c r="A326" s="7">
        <v>101532</v>
      </c>
      <c r="B326" s="7">
        <v>58315</v>
      </c>
      <c r="C326" t="s">
        <v>29</v>
      </c>
      <c r="D326" t="s">
        <v>42</v>
      </c>
      <c r="E326" s="7">
        <v>7</v>
      </c>
      <c r="F326" s="7" t="s">
        <v>148</v>
      </c>
      <c r="G326" t="s">
        <v>18</v>
      </c>
      <c r="H326">
        <v>85.6</v>
      </c>
      <c r="I326">
        <v>1</v>
      </c>
      <c r="J326">
        <v>92</v>
      </c>
      <c r="K326">
        <v>2.76</v>
      </c>
    </row>
    <row r="327" spans="1:11" x14ac:dyDescent="0.25">
      <c r="A327" s="7">
        <v>101588</v>
      </c>
      <c r="B327" s="7">
        <v>62290</v>
      </c>
      <c r="C327" t="s">
        <v>54</v>
      </c>
      <c r="D327" t="s">
        <v>55</v>
      </c>
      <c r="E327" s="7">
        <v>7</v>
      </c>
      <c r="F327" s="7" t="s">
        <v>148</v>
      </c>
      <c r="G327" t="s">
        <v>18</v>
      </c>
      <c r="H327">
        <v>83.4</v>
      </c>
      <c r="I327">
        <v>3</v>
      </c>
      <c r="J327">
        <v>64.5</v>
      </c>
      <c r="K327">
        <v>2.76</v>
      </c>
    </row>
    <row r="328" spans="1:11" x14ac:dyDescent="0.25">
      <c r="A328" s="7">
        <v>101654</v>
      </c>
      <c r="B328" s="7">
        <v>56963</v>
      </c>
      <c r="C328" t="s">
        <v>15</v>
      </c>
      <c r="D328" t="s">
        <v>28</v>
      </c>
      <c r="E328" s="7">
        <v>36</v>
      </c>
      <c r="F328" s="7" t="s">
        <v>148</v>
      </c>
      <c r="G328" t="s">
        <v>11</v>
      </c>
      <c r="H328">
        <v>71.099999999999994</v>
      </c>
      <c r="I328">
        <v>2</v>
      </c>
      <c r="J328">
        <v>113.6</v>
      </c>
      <c r="K328">
        <v>1.9870000000000001</v>
      </c>
    </row>
    <row r="329" spans="1:11" x14ac:dyDescent="0.25">
      <c r="A329" s="7">
        <v>102007</v>
      </c>
      <c r="B329" s="7">
        <v>58245</v>
      </c>
      <c r="C329" t="s">
        <v>29</v>
      </c>
      <c r="D329" t="s">
        <v>37</v>
      </c>
      <c r="E329" s="7">
        <v>13</v>
      </c>
      <c r="F329" s="7" t="s">
        <v>148</v>
      </c>
      <c r="G329" t="s">
        <v>11</v>
      </c>
      <c r="H329">
        <v>19.899999999999999</v>
      </c>
      <c r="I329">
        <v>3</v>
      </c>
      <c r="J329">
        <v>68.2</v>
      </c>
      <c r="K329">
        <v>1.9870000000000001</v>
      </c>
    </row>
    <row r="330" spans="1:11" x14ac:dyDescent="0.25">
      <c r="A330" s="7">
        <v>102211</v>
      </c>
      <c r="B330" s="7">
        <v>58327</v>
      </c>
      <c r="C330" t="s">
        <v>29</v>
      </c>
      <c r="D330" t="s">
        <v>43</v>
      </c>
      <c r="E330" s="7" t="s">
        <v>45</v>
      </c>
      <c r="F330" s="7" t="s">
        <v>148</v>
      </c>
      <c r="G330" t="s">
        <v>18</v>
      </c>
      <c r="H330">
        <v>81.900000000000006</v>
      </c>
      <c r="I330">
        <v>1</v>
      </c>
      <c r="J330">
        <v>134.30000000000001</v>
      </c>
      <c r="K330">
        <v>2.76</v>
      </c>
    </row>
    <row r="331" spans="1:11" x14ac:dyDescent="0.25">
      <c r="A331" s="7">
        <v>102266</v>
      </c>
      <c r="B331" s="7">
        <v>59321</v>
      </c>
      <c r="C331" t="s">
        <v>50</v>
      </c>
      <c r="D331" t="s">
        <v>51</v>
      </c>
      <c r="E331" s="7" t="s">
        <v>39</v>
      </c>
      <c r="F331" s="7" t="s">
        <v>148</v>
      </c>
      <c r="G331" t="s">
        <v>18</v>
      </c>
      <c r="H331">
        <v>27</v>
      </c>
      <c r="I331">
        <v>1</v>
      </c>
      <c r="J331">
        <v>92</v>
      </c>
      <c r="K331">
        <v>2.76</v>
      </c>
    </row>
    <row r="332" spans="1:11" x14ac:dyDescent="0.25">
      <c r="A332" s="7">
        <v>102728</v>
      </c>
      <c r="B332" s="7">
        <v>56790</v>
      </c>
      <c r="C332" t="s">
        <v>15</v>
      </c>
      <c r="D332" t="s">
        <v>22</v>
      </c>
      <c r="E332" s="7">
        <v>13</v>
      </c>
      <c r="F332" s="7" t="s">
        <v>148</v>
      </c>
      <c r="G332" t="s">
        <v>18</v>
      </c>
      <c r="H332">
        <v>86.5</v>
      </c>
      <c r="I332">
        <v>4</v>
      </c>
      <c r="J332">
        <v>56.7</v>
      </c>
      <c r="K332">
        <v>2.76</v>
      </c>
    </row>
    <row r="333" spans="1:11" x14ac:dyDescent="0.25">
      <c r="A333" s="7">
        <v>102788</v>
      </c>
      <c r="B333" s="7">
        <v>58341</v>
      </c>
      <c r="C333" t="s">
        <v>29</v>
      </c>
      <c r="D333" t="s">
        <v>46</v>
      </c>
      <c r="E333" s="7">
        <v>15</v>
      </c>
      <c r="F333" s="7" t="s">
        <v>148</v>
      </c>
      <c r="G333" t="s">
        <v>18</v>
      </c>
      <c r="H333">
        <v>58.8</v>
      </c>
      <c r="I333">
        <v>1</v>
      </c>
      <c r="J333">
        <v>118.7</v>
      </c>
      <c r="K333">
        <v>2.76</v>
      </c>
    </row>
    <row r="334" spans="1:11" x14ac:dyDescent="0.25">
      <c r="A334" s="7">
        <v>103581</v>
      </c>
      <c r="B334" s="7">
        <v>58218</v>
      </c>
      <c r="C334" t="s">
        <v>29</v>
      </c>
      <c r="D334" t="s">
        <v>34</v>
      </c>
      <c r="E334" s="7">
        <v>3</v>
      </c>
      <c r="F334" s="7" t="s">
        <v>148</v>
      </c>
      <c r="G334" t="s">
        <v>11</v>
      </c>
      <c r="H334">
        <v>40.9</v>
      </c>
      <c r="I334">
        <v>3</v>
      </c>
      <c r="J334">
        <v>80.400000000000006</v>
      </c>
      <c r="K334">
        <v>1.9870000000000001</v>
      </c>
    </row>
    <row r="335" spans="1:11" x14ac:dyDescent="0.25">
      <c r="A335" s="7">
        <v>104363</v>
      </c>
      <c r="B335" s="7">
        <v>58315</v>
      </c>
      <c r="C335" t="s">
        <v>29</v>
      </c>
      <c r="D335" t="s">
        <v>42</v>
      </c>
      <c r="E335" s="7">
        <v>7</v>
      </c>
      <c r="F335" s="7" t="s">
        <v>148</v>
      </c>
      <c r="G335" t="s">
        <v>18</v>
      </c>
      <c r="H335">
        <v>48.6</v>
      </c>
      <c r="I335">
        <v>3</v>
      </c>
      <c r="J335">
        <v>57</v>
      </c>
      <c r="K335">
        <v>2.76</v>
      </c>
    </row>
    <row r="336" spans="1:11" x14ac:dyDescent="0.25">
      <c r="A336" s="7">
        <v>104389</v>
      </c>
      <c r="B336" s="7">
        <v>58204</v>
      </c>
      <c r="C336" t="s">
        <v>29</v>
      </c>
      <c r="D336" t="s">
        <v>32</v>
      </c>
      <c r="E336" s="7">
        <v>21</v>
      </c>
      <c r="F336" s="7" t="s">
        <v>148</v>
      </c>
      <c r="G336" t="s">
        <v>11</v>
      </c>
      <c r="H336">
        <v>62</v>
      </c>
      <c r="I336">
        <v>2</v>
      </c>
      <c r="J336">
        <v>113.6</v>
      </c>
      <c r="K336">
        <v>1.9870000000000001</v>
      </c>
    </row>
    <row r="337" spans="1:11" x14ac:dyDescent="0.25">
      <c r="A337" s="7">
        <v>105720</v>
      </c>
      <c r="B337" s="7">
        <v>58245</v>
      </c>
      <c r="C337" t="s">
        <v>29</v>
      </c>
      <c r="D337" t="s">
        <v>37</v>
      </c>
      <c r="E337" s="7">
        <v>13</v>
      </c>
      <c r="F337" s="7" t="s">
        <v>148</v>
      </c>
      <c r="G337" t="s">
        <v>11</v>
      </c>
      <c r="H337">
        <v>83.3</v>
      </c>
      <c r="I337">
        <v>3</v>
      </c>
      <c r="J337">
        <v>93.4</v>
      </c>
      <c r="K337">
        <v>1.9870000000000001</v>
      </c>
    </row>
    <row r="338" spans="1:11" x14ac:dyDescent="0.25">
      <c r="A338" s="7">
        <v>106549</v>
      </c>
      <c r="B338" s="7">
        <v>58360</v>
      </c>
      <c r="C338" t="s">
        <v>48</v>
      </c>
      <c r="D338" t="s">
        <v>49</v>
      </c>
      <c r="E338" s="7">
        <v>10</v>
      </c>
      <c r="F338" s="7" t="s">
        <v>148</v>
      </c>
      <c r="G338" t="s">
        <v>11</v>
      </c>
      <c r="H338">
        <v>53.5</v>
      </c>
      <c r="I338">
        <v>1</v>
      </c>
      <c r="J338">
        <v>183.2</v>
      </c>
      <c r="K338">
        <v>1.9870000000000001</v>
      </c>
    </row>
    <row r="339" spans="1:11" x14ac:dyDescent="0.25">
      <c r="A339" s="7">
        <v>106618</v>
      </c>
      <c r="B339" s="7">
        <v>63012</v>
      </c>
      <c r="C339" t="s">
        <v>56</v>
      </c>
      <c r="D339" t="s">
        <v>57</v>
      </c>
      <c r="E339" s="7">
        <v>24</v>
      </c>
      <c r="F339" s="7" t="s">
        <v>148</v>
      </c>
      <c r="G339" t="s">
        <v>18</v>
      </c>
      <c r="H339">
        <v>26.9</v>
      </c>
      <c r="I339">
        <v>1</v>
      </c>
      <c r="J339">
        <v>92</v>
      </c>
      <c r="K339">
        <v>2.76</v>
      </c>
    </row>
    <row r="340" spans="1:11" x14ac:dyDescent="0.25">
      <c r="A340" s="7">
        <v>106654</v>
      </c>
      <c r="B340" s="7">
        <v>58373</v>
      </c>
      <c r="C340" t="s">
        <v>48</v>
      </c>
      <c r="D340" t="s">
        <v>49</v>
      </c>
      <c r="E340" s="7">
        <v>25</v>
      </c>
      <c r="F340" s="7" t="s">
        <v>148</v>
      </c>
      <c r="G340" t="s">
        <v>11</v>
      </c>
      <c r="H340">
        <v>38.200000000000003</v>
      </c>
      <c r="I340">
        <v>4</v>
      </c>
      <c r="J340">
        <v>65.3</v>
      </c>
      <c r="K340">
        <v>1.9870000000000001</v>
      </c>
    </row>
    <row r="341" spans="1:11" x14ac:dyDescent="0.25">
      <c r="A341" s="7">
        <v>107219</v>
      </c>
      <c r="B341" s="7">
        <v>62291</v>
      </c>
      <c r="C341" t="s">
        <v>54</v>
      </c>
      <c r="D341" t="s">
        <v>55</v>
      </c>
      <c r="E341" s="7">
        <v>9</v>
      </c>
      <c r="F341" s="7" t="s">
        <v>148</v>
      </c>
      <c r="G341" t="s">
        <v>18</v>
      </c>
      <c r="H341">
        <v>96.8</v>
      </c>
      <c r="I341">
        <v>4</v>
      </c>
      <c r="J341">
        <v>56.7</v>
      </c>
      <c r="K341">
        <v>2.76</v>
      </c>
    </row>
    <row r="342" spans="1:11" x14ac:dyDescent="0.25">
      <c r="A342" s="7">
        <v>107418</v>
      </c>
      <c r="B342" s="7">
        <v>58375</v>
      </c>
      <c r="C342" t="s">
        <v>48</v>
      </c>
      <c r="D342" t="s">
        <v>49</v>
      </c>
      <c r="E342" s="7">
        <v>7</v>
      </c>
      <c r="F342" s="7" t="s">
        <v>148</v>
      </c>
      <c r="G342" t="s">
        <v>11</v>
      </c>
      <c r="H342">
        <v>31.5</v>
      </c>
      <c r="I342">
        <v>1</v>
      </c>
      <c r="J342">
        <v>142</v>
      </c>
      <c r="K342">
        <v>1.9870000000000001</v>
      </c>
    </row>
    <row r="343" spans="1:11" x14ac:dyDescent="0.25">
      <c r="A343" s="7">
        <v>107543</v>
      </c>
      <c r="B343" s="7">
        <v>58210</v>
      </c>
      <c r="C343" t="s">
        <v>29</v>
      </c>
      <c r="D343" t="s">
        <v>32</v>
      </c>
      <c r="E343" s="7">
        <v>27</v>
      </c>
      <c r="F343" s="7" t="s">
        <v>148</v>
      </c>
      <c r="G343" t="s">
        <v>11</v>
      </c>
      <c r="H343">
        <v>36.9</v>
      </c>
      <c r="I343">
        <v>1</v>
      </c>
      <c r="J343">
        <v>167.6</v>
      </c>
      <c r="K343">
        <v>1.9870000000000001</v>
      </c>
    </row>
    <row r="344" spans="1:11" x14ac:dyDescent="0.25">
      <c r="A344" s="7">
        <v>108023</v>
      </c>
      <c r="B344" s="7">
        <v>58212</v>
      </c>
      <c r="C344" t="s">
        <v>29</v>
      </c>
      <c r="D344" t="s">
        <v>32</v>
      </c>
      <c r="E344" s="7">
        <v>25</v>
      </c>
      <c r="F344" s="7" t="s">
        <v>148</v>
      </c>
      <c r="G344" t="s">
        <v>11</v>
      </c>
      <c r="H344">
        <v>47.7</v>
      </c>
      <c r="I344">
        <v>2</v>
      </c>
      <c r="J344">
        <v>103.9</v>
      </c>
      <c r="K344">
        <v>1.9870000000000001</v>
      </c>
    </row>
    <row r="345" spans="1:11" x14ac:dyDescent="0.25">
      <c r="A345" s="7">
        <v>108267</v>
      </c>
      <c r="B345" s="7">
        <v>60037</v>
      </c>
      <c r="C345" t="s">
        <v>52</v>
      </c>
      <c r="D345" t="s">
        <v>53</v>
      </c>
      <c r="E345" s="7">
        <v>37</v>
      </c>
      <c r="F345" s="7" t="s">
        <v>148</v>
      </c>
      <c r="G345" t="s">
        <v>18</v>
      </c>
      <c r="H345">
        <v>51.7</v>
      </c>
      <c r="I345">
        <v>3</v>
      </c>
      <c r="J345">
        <v>57</v>
      </c>
      <c r="K345">
        <v>2.76</v>
      </c>
    </row>
    <row r="346" spans="1:11" x14ac:dyDescent="0.25">
      <c r="A346" s="7">
        <v>108280</v>
      </c>
      <c r="B346" s="7">
        <v>60037</v>
      </c>
      <c r="C346" t="s">
        <v>52</v>
      </c>
      <c r="D346" t="s">
        <v>53</v>
      </c>
      <c r="E346" s="7">
        <v>37</v>
      </c>
      <c r="F346" s="7" t="s">
        <v>148</v>
      </c>
      <c r="G346" t="s">
        <v>18</v>
      </c>
      <c r="H346">
        <v>22.5</v>
      </c>
      <c r="I346">
        <v>3</v>
      </c>
      <c r="J346">
        <v>44.2</v>
      </c>
      <c r="K346">
        <v>2.76</v>
      </c>
    </row>
    <row r="347" spans="1:11" x14ac:dyDescent="0.25">
      <c r="A347" s="7">
        <v>108282</v>
      </c>
      <c r="B347" s="7">
        <v>60037</v>
      </c>
      <c r="C347" t="s">
        <v>52</v>
      </c>
      <c r="D347" t="s">
        <v>53</v>
      </c>
      <c r="E347" s="7">
        <v>37</v>
      </c>
      <c r="F347" s="7" t="s">
        <v>148</v>
      </c>
      <c r="G347" t="s">
        <v>18</v>
      </c>
      <c r="H347">
        <v>52.5</v>
      </c>
      <c r="I347">
        <v>1</v>
      </c>
      <c r="J347">
        <v>118.7</v>
      </c>
      <c r="K347">
        <v>2.76</v>
      </c>
    </row>
    <row r="348" spans="1:11" x14ac:dyDescent="0.25">
      <c r="A348" s="7">
        <v>108284</v>
      </c>
      <c r="B348" s="7">
        <v>60037</v>
      </c>
      <c r="C348" t="s">
        <v>52</v>
      </c>
      <c r="D348" t="s">
        <v>53</v>
      </c>
      <c r="E348" s="7">
        <v>37</v>
      </c>
      <c r="F348" s="7" t="s">
        <v>148</v>
      </c>
      <c r="G348" t="s">
        <v>18</v>
      </c>
      <c r="H348">
        <v>52.7</v>
      </c>
      <c r="I348">
        <v>2</v>
      </c>
      <c r="J348">
        <v>73.5</v>
      </c>
      <c r="K348">
        <v>2.76</v>
      </c>
    </row>
    <row r="349" spans="1:11" x14ac:dyDescent="0.25">
      <c r="A349" s="7">
        <v>108316</v>
      </c>
      <c r="B349" s="7">
        <v>58346</v>
      </c>
      <c r="C349" t="s">
        <v>29</v>
      </c>
      <c r="D349" t="s">
        <v>47</v>
      </c>
      <c r="E349" s="7">
        <v>14</v>
      </c>
      <c r="F349" s="7" t="s">
        <v>148</v>
      </c>
      <c r="G349" t="s">
        <v>11</v>
      </c>
      <c r="H349">
        <v>27.6</v>
      </c>
      <c r="I349">
        <v>1</v>
      </c>
      <c r="J349">
        <v>142</v>
      </c>
      <c r="K349">
        <v>1.9870000000000001</v>
      </c>
    </row>
    <row r="350" spans="1:11" x14ac:dyDescent="0.25">
      <c r="A350" s="7">
        <v>108359</v>
      </c>
      <c r="B350" s="7">
        <v>56962</v>
      </c>
      <c r="C350" t="s">
        <v>15</v>
      </c>
      <c r="D350" t="s">
        <v>28</v>
      </c>
      <c r="E350" s="7">
        <v>38</v>
      </c>
      <c r="F350" s="7" t="s">
        <v>148</v>
      </c>
      <c r="G350" t="s">
        <v>11</v>
      </c>
      <c r="H350">
        <v>75.3</v>
      </c>
      <c r="I350">
        <v>3</v>
      </c>
      <c r="J350">
        <v>93.4</v>
      </c>
      <c r="K350">
        <v>1.9870000000000001</v>
      </c>
    </row>
    <row r="351" spans="1:11" x14ac:dyDescent="0.25">
      <c r="A351" s="7">
        <v>108552</v>
      </c>
      <c r="B351" s="7">
        <v>58362</v>
      </c>
      <c r="C351" t="s">
        <v>48</v>
      </c>
      <c r="D351" t="s">
        <v>49</v>
      </c>
      <c r="E351" s="7">
        <v>4</v>
      </c>
      <c r="F351" s="7" t="s">
        <v>148</v>
      </c>
      <c r="G351" t="s">
        <v>11</v>
      </c>
      <c r="H351">
        <v>26.6</v>
      </c>
      <c r="I351">
        <v>2</v>
      </c>
      <c r="J351">
        <v>88</v>
      </c>
      <c r="K351">
        <v>1.9870000000000001</v>
      </c>
    </row>
    <row r="352" spans="1:11" x14ac:dyDescent="0.25">
      <c r="A352" s="7">
        <v>108922</v>
      </c>
      <c r="B352" s="7">
        <v>58327</v>
      </c>
      <c r="C352" t="s">
        <v>29</v>
      </c>
      <c r="D352" t="s">
        <v>43</v>
      </c>
      <c r="E352" s="7" t="s">
        <v>45</v>
      </c>
      <c r="F352" s="7" t="s">
        <v>148</v>
      </c>
      <c r="G352" t="s">
        <v>18</v>
      </c>
      <c r="H352">
        <v>74.7</v>
      </c>
      <c r="I352">
        <v>3</v>
      </c>
      <c r="J352">
        <v>64.5</v>
      </c>
      <c r="K352">
        <v>2.76</v>
      </c>
    </row>
    <row r="353" spans="1:11" x14ac:dyDescent="0.25">
      <c r="A353" s="7">
        <v>108978</v>
      </c>
      <c r="B353" s="7">
        <v>62291</v>
      </c>
      <c r="C353" t="s">
        <v>54</v>
      </c>
      <c r="D353" t="s">
        <v>55</v>
      </c>
      <c r="E353" s="7">
        <v>9</v>
      </c>
      <c r="F353" s="7" t="s">
        <v>148</v>
      </c>
      <c r="G353" t="s">
        <v>18</v>
      </c>
      <c r="H353">
        <v>90</v>
      </c>
      <c r="I353">
        <v>2</v>
      </c>
      <c r="J353">
        <v>90.1</v>
      </c>
      <c r="K353">
        <v>2.76</v>
      </c>
    </row>
    <row r="354" spans="1:11" x14ac:dyDescent="0.25">
      <c r="A354" s="7">
        <v>109787</v>
      </c>
      <c r="B354" s="7">
        <v>56963</v>
      </c>
      <c r="C354" t="s">
        <v>15</v>
      </c>
      <c r="D354" t="s">
        <v>28</v>
      </c>
      <c r="E354" s="7">
        <v>36</v>
      </c>
      <c r="F354" s="7" t="s">
        <v>148</v>
      </c>
      <c r="G354" t="s">
        <v>11</v>
      </c>
      <c r="H354">
        <v>52.6</v>
      </c>
      <c r="I354">
        <v>6</v>
      </c>
      <c r="J354">
        <v>56.9</v>
      </c>
      <c r="K354">
        <v>1.9870000000000001</v>
      </c>
    </row>
    <row r="355" spans="1:11" x14ac:dyDescent="0.25">
      <c r="A355" s="7">
        <v>109807</v>
      </c>
      <c r="B355" s="7">
        <v>62292</v>
      </c>
      <c r="C355" t="s">
        <v>54</v>
      </c>
      <c r="D355" t="s">
        <v>55</v>
      </c>
      <c r="E355" s="7">
        <v>11</v>
      </c>
      <c r="F355" s="7" t="s">
        <v>148</v>
      </c>
      <c r="G355" t="s">
        <v>18</v>
      </c>
      <c r="H355">
        <v>61.1</v>
      </c>
      <c r="I355">
        <v>3</v>
      </c>
      <c r="J355">
        <v>57</v>
      </c>
      <c r="K355">
        <v>2.76</v>
      </c>
    </row>
    <row r="356" spans="1:11" x14ac:dyDescent="0.25">
      <c r="A356" s="7">
        <v>109902</v>
      </c>
      <c r="B356" s="7">
        <v>58370</v>
      </c>
      <c r="C356" t="s">
        <v>48</v>
      </c>
      <c r="D356" t="s">
        <v>49</v>
      </c>
      <c r="E356" s="7">
        <v>18</v>
      </c>
      <c r="F356" s="7" t="s">
        <v>148</v>
      </c>
      <c r="G356" t="s">
        <v>11</v>
      </c>
      <c r="H356">
        <v>62.5</v>
      </c>
      <c r="I356">
        <v>1</v>
      </c>
      <c r="J356">
        <v>167.6</v>
      </c>
      <c r="K356">
        <v>1.9870000000000001</v>
      </c>
    </row>
    <row r="357" spans="1:11" x14ac:dyDescent="0.25">
      <c r="A357" s="7">
        <v>110110</v>
      </c>
      <c r="B357" s="7">
        <v>58190</v>
      </c>
      <c r="C357" t="s">
        <v>29</v>
      </c>
      <c r="D357" t="s">
        <v>30</v>
      </c>
      <c r="E357" s="7">
        <v>16</v>
      </c>
      <c r="F357" s="7" t="s">
        <v>148</v>
      </c>
      <c r="G357" t="s">
        <v>18</v>
      </c>
      <c r="H357">
        <v>65.400000000000006</v>
      </c>
      <c r="I357">
        <v>1</v>
      </c>
      <c r="J357">
        <v>134.30000000000001</v>
      </c>
      <c r="K357">
        <v>2.76</v>
      </c>
    </row>
    <row r="358" spans="1:11" x14ac:dyDescent="0.25">
      <c r="A358" s="7">
        <v>110241</v>
      </c>
      <c r="B358" s="7">
        <v>56962</v>
      </c>
      <c r="C358" t="s">
        <v>15</v>
      </c>
      <c r="D358" t="s">
        <v>28</v>
      </c>
      <c r="E358" s="7">
        <v>38</v>
      </c>
      <c r="F358" s="7" t="s">
        <v>148</v>
      </c>
      <c r="G358" t="s">
        <v>11</v>
      </c>
      <c r="H358">
        <v>78.900000000000006</v>
      </c>
      <c r="I358">
        <v>5</v>
      </c>
      <c r="J358">
        <v>62.3</v>
      </c>
      <c r="K358">
        <v>1.9870000000000001</v>
      </c>
    </row>
    <row r="359" spans="1:11" x14ac:dyDescent="0.25">
      <c r="A359" s="7">
        <v>110307</v>
      </c>
      <c r="B359" s="7">
        <v>56962</v>
      </c>
      <c r="C359" t="s">
        <v>15</v>
      </c>
      <c r="D359" t="s">
        <v>28</v>
      </c>
      <c r="E359" s="7">
        <v>38</v>
      </c>
      <c r="F359" s="7" t="s">
        <v>148</v>
      </c>
      <c r="G359" t="s">
        <v>11</v>
      </c>
      <c r="H359">
        <v>52.5</v>
      </c>
      <c r="I359">
        <v>1</v>
      </c>
      <c r="J359">
        <v>167.6</v>
      </c>
      <c r="K359">
        <v>1.9870000000000001</v>
      </c>
    </row>
    <row r="360" spans="1:11" x14ac:dyDescent="0.25">
      <c r="A360" s="7">
        <v>110625</v>
      </c>
      <c r="B360" s="7">
        <v>60037</v>
      </c>
      <c r="C360" t="s">
        <v>52</v>
      </c>
      <c r="D360" t="s">
        <v>53</v>
      </c>
      <c r="E360" s="7">
        <v>37</v>
      </c>
      <c r="F360" s="7" t="s">
        <v>148</v>
      </c>
      <c r="G360" t="s">
        <v>18</v>
      </c>
      <c r="H360">
        <v>52.4</v>
      </c>
      <c r="I360">
        <v>1</v>
      </c>
      <c r="J360">
        <v>118.7</v>
      </c>
      <c r="K360">
        <v>2.76</v>
      </c>
    </row>
    <row r="361" spans="1:11" x14ac:dyDescent="0.25">
      <c r="A361" s="7">
        <v>110629</v>
      </c>
      <c r="B361" s="7">
        <v>60037</v>
      </c>
      <c r="C361" t="s">
        <v>52</v>
      </c>
      <c r="D361" t="s">
        <v>53</v>
      </c>
      <c r="E361" s="7">
        <v>37</v>
      </c>
      <c r="F361" s="7" t="s">
        <v>148</v>
      </c>
      <c r="G361" t="s">
        <v>18</v>
      </c>
      <c r="H361">
        <v>52.5</v>
      </c>
      <c r="I361">
        <v>3</v>
      </c>
      <c r="J361">
        <v>57</v>
      </c>
      <c r="K361">
        <v>2.76</v>
      </c>
    </row>
    <row r="362" spans="1:11" x14ac:dyDescent="0.25">
      <c r="A362" s="7">
        <v>110989</v>
      </c>
      <c r="B362" s="7">
        <v>58364</v>
      </c>
      <c r="C362" t="s">
        <v>48</v>
      </c>
      <c r="D362" t="s">
        <v>49</v>
      </c>
      <c r="E362" s="7">
        <v>21</v>
      </c>
      <c r="F362" s="7" t="s">
        <v>148</v>
      </c>
      <c r="G362" t="s">
        <v>11</v>
      </c>
      <c r="H362">
        <v>63.6</v>
      </c>
      <c r="I362">
        <v>1</v>
      </c>
      <c r="J362">
        <v>183.2</v>
      </c>
      <c r="K362">
        <v>1.9870000000000001</v>
      </c>
    </row>
    <row r="363" spans="1:11" x14ac:dyDescent="0.25">
      <c r="A363" s="7">
        <v>111087</v>
      </c>
      <c r="B363" s="7">
        <v>58374</v>
      </c>
      <c r="C363" t="s">
        <v>48</v>
      </c>
      <c r="D363" t="s">
        <v>49</v>
      </c>
      <c r="E363" s="7">
        <v>23</v>
      </c>
      <c r="F363" s="7" t="s">
        <v>148</v>
      </c>
      <c r="G363" t="s">
        <v>11</v>
      </c>
      <c r="H363">
        <v>40.1</v>
      </c>
      <c r="I363">
        <v>1</v>
      </c>
      <c r="J363">
        <v>167.6</v>
      </c>
      <c r="K363">
        <v>1.9870000000000001</v>
      </c>
    </row>
    <row r="364" spans="1:11" x14ac:dyDescent="0.25">
      <c r="A364" s="7">
        <v>111158</v>
      </c>
      <c r="B364" s="7">
        <v>58322</v>
      </c>
      <c r="C364" t="s">
        <v>29</v>
      </c>
      <c r="D364" t="s">
        <v>43</v>
      </c>
      <c r="E364" s="7">
        <v>48</v>
      </c>
      <c r="F364" s="7" t="s">
        <v>148</v>
      </c>
      <c r="G364" t="s">
        <v>18</v>
      </c>
      <c r="H364">
        <v>62.6</v>
      </c>
      <c r="I364">
        <v>2</v>
      </c>
      <c r="J364">
        <v>83.2</v>
      </c>
      <c r="K364">
        <v>2.76</v>
      </c>
    </row>
    <row r="365" spans="1:11" x14ac:dyDescent="0.25">
      <c r="A365" s="7">
        <v>111184</v>
      </c>
      <c r="B365" s="7">
        <v>58371</v>
      </c>
      <c r="C365" t="s">
        <v>48</v>
      </c>
      <c r="D365" t="s">
        <v>49</v>
      </c>
      <c r="E365" s="7">
        <v>19</v>
      </c>
      <c r="F365" s="7" t="s">
        <v>148</v>
      </c>
      <c r="G365" t="s">
        <v>11</v>
      </c>
      <c r="H365">
        <v>63.7</v>
      </c>
      <c r="I365">
        <v>5</v>
      </c>
      <c r="J365">
        <v>62.3</v>
      </c>
      <c r="K365">
        <v>1.9870000000000001</v>
      </c>
    </row>
    <row r="366" spans="1:11" x14ac:dyDescent="0.25">
      <c r="A366" s="7">
        <v>111354</v>
      </c>
      <c r="B366" s="7">
        <v>58218</v>
      </c>
      <c r="C366" t="s">
        <v>29</v>
      </c>
      <c r="D366" t="s">
        <v>34</v>
      </c>
      <c r="E366" s="7">
        <v>3</v>
      </c>
      <c r="F366" s="7" t="s">
        <v>148</v>
      </c>
      <c r="G366" t="s">
        <v>11</v>
      </c>
      <c r="H366">
        <v>30.6</v>
      </c>
      <c r="I366">
        <v>2</v>
      </c>
      <c r="J366">
        <v>88</v>
      </c>
      <c r="K366">
        <v>1.9870000000000001</v>
      </c>
    </row>
    <row r="367" spans="1:11" x14ac:dyDescent="0.25">
      <c r="A367" s="7">
        <v>111356</v>
      </c>
      <c r="B367" s="7">
        <v>58329</v>
      </c>
      <c r="C367" t="s">
        <v>29</v>
      </c>
      <c r="D367" t="s">
        <v>43</v>
      </c>
      <c r="E367" s="7">
        <v>25</v>
      </c>
      <c r="F367" s="7" t="s">
        <v>148</v>
      </c>
      <c r="G367" t="s">
        <v>18</v>
      </c>
      <c r="H367">
        <v>71.3</v>
      </c>
      <c r="I367">
        <v>2</v>
      </c>
      <c r="J367">
        <v>83.2</v>
      </c>
      <c r="K367">
        <v>2.76</v>
      </c>
    </row>
    <row r="368" spans="1:11" x14ac:dyDescent="0.25">
      <c r="A368" s="7">
        <v>111983</v>
      </c>
      <c r="B368" s="7">
        <v>58360</v>
      </c>
      <c r="C368" t="s">
        <v>48</v>
      </c>
      <c r="D368" t="s">
        <v>49</v>
      </c>
      <c r="E368" s="7">
        <v>10</v>
      </c>
      <c r="F368" s="7" t="s">
        <v>148</v>
      </c>
      <c r="G368" t="s">
        <v>11</v>
      </c>
      <c r="H368">
        <v>27.3</v>
      </c>
      <c r="I368">
        <v>1</v>
      </c>
      <c r="J368">
        <v>142</v>
      </c>
      <c r="K368">
        <v>1.9870000000000001</v>
      </c>
    </row>
    <row r="369" spans="1:11" x14ac:dyDescent="0.25">
      <c r="A369" s="7">
        <v>112204</v>
      </c>
      <c r="B369" s="7">
        <v>56962</v>
      </c>
      <c r="C369" t="s">
        <v>15</v>
      </c>
      <c r="D369" t="s">
        <v>28</v>
      </c>
      <c r="E369" s="7">
        <v>38</v>
      </c>
      <c r="F369" s="7" t="s">
        <v>148</v>
      </c>
      <c r="G369" t="s">
        <v>11</v>
      </c>
      <c r="H369">
        <v>76.099999999999994</v>
      </c>
      <c r="I369">
        <v>1</v>
      </c>
      <c r="J369">
        <v>183.2</v>
      </c>
      <c r="K369">
        <v>1.9870000000000001</v>
      </c>
    </row>
    <row r="370" spans="1:11" x14ac:dyDescent="0.25">
      <c r="A370" s="7">
        <v>112511</v>
      </c>
      <c r="B370" s="7">
        <v>58210</v>
      </c>
      <c r="C370" t="s">
        <v>29</v>
      </c>
      <c r="D370" t="s">
        <v>32</v>
      </c>
      <c r="E370" s="7">
        <v>27</v>
      </c>
      <c r="F370" s="7" t="s">
        <v>148</v>
      </c>
      <c r="G370" t="s">
        <v>11</v>
      </c>
      <c r="H370">
        <v>44.2</v>
      </c>
      <c r="I370">
        <v>1</v>
      </c>
      <c r="J370">
        <v>167.6</v>
      </c>
      <c r="K370">
        <v>1.9870000000000001</v>
      </c>
    </row>
    <row r="371" spans="1:11" x14ac:dyDescent="0.25">
      <c r="A371" s="7">
        <v>113011</v>
      </c>
      <c r="B371" s="7">
        <v>58193</v>
      </c>
      <c r="C371" t="s">
        <v>29</v>
      </c>
      <c r="D371" t="s">
        <v>31</v>
      </c>
      <c r="E371" s="7">
        <v>59</v>
      </c>
      <c r="F371" s="7" t="s">
        <v>148</v>
      </c>
      <c r="G371" t="s">
        <v>11</v>
      </c>
      <c r="H371">
        <v>38.299999999999997</v>
      </c>
      <c r="I371">
        <v>1</v>
      </c>
      <c r="J371">
        <v>167.6</v>
      </c>
      <c r="K371">
        <v>1.9870000000000001</v>
      </c>
    </row>
    <row r="372" spans="1:11" x14ac:dyDescent="0.25">
      <c r="A372" s="7">
        <v>113211</v>
      </c>
      <c r="B372" s="7">
        <v>56791</v>
      </c>
      <c r="C372" t="s">
        <v>15</v>
      </c>
      <c r="D372" t="s">
        <v>22</v>
      </c>
      <c r="E372" s="7">
        <v>46</v>
      </c>
      <c r="F372" s="7" t="s">
        <v>148</v>
      </c>
      <c r="G372" t="s">
        <v>11</v>
      </c>
      <c r="H372">
        <v>40.1</v>
      </c>
      <c r="I372">
        <v>2</v>
      </c>
      <c r="J372">
        <v>103.9</v>
      </c>
      <c r="K372">
        <v>1.9870000000000001</v>
      </c>
    </row>
    <row r="373" spans="1:11" x14ac:dyDescent="0.25">
      <c r="A373" s="7">
        <v>113440</v>
      </c>
      <c r="B373" s="7">
        <v>58314</v>
      </c>
      <c r="C373" t="s">
        <v>29</v>
      </c>
      <c r="D373" t="s">
        <v>42</v>
      </c>
      <c r="E373" s="7">
        <v>6</v>
      </c>
      <c r="F373" s="7" t="s">
        <v>148</v>
      </c>
      <c r="G373" t="s">
        <v>11</v>
      </c>
      <c r="H373">
        <v>21.1</v>
      </c>
      <c r="I373">
        <v>1</v>
      </c>
      <c r="J373">
        <v>142</v>
      </c>
      <c r="K373">
        <v>1.9870000000000001</v>
      </c>
    </row>
    <row r="374" spans="1:11" x14ac:dyDescent="0.25">
      <c r="A374" s="7">
        <v>113570</v>
      </c>
      <c r="B374" s="7">
        <v>56963</v>
      </c>
      <c r="C374" t="s">
        <v>15</v>
      </c>
      <c r="D374" t="s">
        <v>28</v>
      </c>
      <c r="E374" s="7">
        <v>36</v>
      </c>
      <c r="F374" s="7" t="s">
        <v>148</v>
      </c>
      <c r="G374" t="s">
        <v>11</v>
      </c>
      <c r="H374">
        <v>60.4</v>
      </c>
      <c r="I374">
        <v>1</v>
      </c>
      <c r="J374">
        <v>167.6</v>
      </c>
      <c r="K374">
        <v>1.9870000000000001</v>
      </c>
    </row>
    <row r="375" spans="1:11" x14ac:dyDescent="0.25">
      <c r="A375" s="7">
        <v>113699</v>
      </c>
      <c r="B375" s="7">
        <v>56764</v>
      </c>
      <c r="C375" t="s">
        <v>15</v>
      </c>
      <c r="D375" t="s">
        <v>16</v>
      </c>
      <c r="E375" s="7" t="s">
        <v>19</v>
      </c>
      <c r="F375" s="7" t="s">
        <v>148</v>
      </c>
      <c r="G375" t="s">
        <v>18</v>
      </c>
      <c r="H375">
        <v>86.9</v>
      </c>
      <c r="I375">
        <v>4</v>
      </c>
      <c r="J375">
        <v>56.7</v>
      </c>
      <c r="K375">
        <v>2.76</v>
      </c>
    </row>
    <row r="376" spans="1:11" x14ac:dyDescent="0.25">
      <c r="A376" s="7">
        <v>114018</v>
      </c>
      <c r="B376" s="7">
        <v>56962</v>
      </c>
      <c r="C376" t="s">
        <v>15</v>
      </c>
      <c r="D376" t="s">
        <v>28</v>
      </c>
      <c r="E376" s="7">
        <v>38</v>
      </c>
      <c r="F376" s="7" t="s">
        <v>148</v>
      </c>
      <c r="G376" t="s">
        <v>11</v>
      </c>
      <c r="H376">
        <v>52.9</v>
      </c>
      <c r="I376">
        <v>2</v>
      </c>
      <c r="J376">
        <v>103.9</v>
      </c>
      <c r="K376">
        <v>1.9870000000000001</v>
      </c>
    </row>
    <row r="377" spans="1:11" x14ac:dyDescent="0.25">
      <c r="A377" s="7">
        <v>114047</v>
      </c>
      <c r="B377" s="7">
        <v>63010</v>
      </c>
      <c r="C377" t="s">
        <v>56</v>
      </c>
      <c r="D377" t="s">
        <v>57</v>
      </c>
      <c r="E377" s="7">
        <v>21</v>
      </c>
      <c r="F377" s="7" t="s">
        <v>148</v>
      </c>
      <c r="G377" t="s">
        <v>18</v>
      </c>
      <c r="H377">
        <v>46</v>
      </c>
      <c r="I377">
        <v>5</v>
      </c>
      <c r="J377">
        <v>40.4</v>
      </c>
      <c r="K377">
        <v>2.76</v>
      </c>
    </row>
    <row r="378" spans="1:11" x14ac:dyDescent="0.25">
      <c r="A378" s="7">
        <v>114149</v>
      </c>
      <c r="B378" s="7">
        <v>56764</v>
      </c>
      <c r="C378" t="s">
        <v>15</v>
      </c>
      <c r="D378" t="s">
        <v>16</v>
      </c>
      <c r="E378" s="7" t="s">
        <v>19</v>
      </c>
      <c r="F378" s="7" t="s">
        <v>148</v>
      </c>
      <c r="G378" t="s">
        <v>18</v>
      </c>
      <c r="H378">
        <v>29.9</v>
      </c>
      <c r="I378">
        <v>1</v>
      </c>
      <c r="J378">
        <v>92</v>
      </c>
      <c r="K378">
        <v>2.76</v>
      </c>
    </row>
    <row r="379" spans="1:11" x14ac:dyDescent="0.25">
      <c r="A379" s="7">
        <v>114159</v>
      </c>
      <c r="B379" s="7">
        <v>58321</v>
      </c>
      <c r="C379" t="s">
        <v>29</v>
      </c>
      <c r="D379" t="s">
        <v>43</v>
      </c>
      <c r="E379" s="7" t="s">
        <v>44</v>
      </c>
      <c r="F379" s="7" t="s">
        <v>148</v>
      </c>
      <c r="G379" t="s">
        <v>18</v>
      </c>
      <c r="H379">
        <v>81.099999999999994</v>
      </c>
      <c r="I379">
        <v>2</v>
      </c>
      <c r="J379">
        <v>73.5</v>
      </c>
      <c r="K379">
        <v>2.76</v>
      </c>
    </row>
    <row r="380" spans="1:11" x14ac:dyDescent="0.25">
      <c r="A380" s="7">
        <v>114192</v>
      </c>
      <c r="B380" s="7">
        <v>58204</v>
      </c>
      <c r="C380" t="s">
        <v>29</v>
      </c>
      <c r="D380" t="s">
        <v>32</v>
      </c>
      <c r="E380" s="7">
        <v>21</v>
      </c>
      <c r="F380" s="7" t="s">
        <v>148</v>
      </c>
      <c r="G380" t="s">
        <v>11</v>
      </c>
      <c r="H380">
        <v>50.4</v>
      </c>
      <c r="I380">
        <v>2</v>
      </c>
      <c r="J380">
        <v>103.9</v>
      </c>
      <c r="K380">
        <v>1.9870000000000001</v>
      </c>
    </row>
    <row r="381" spans="1:11" x14ac:dyDescent="0.25">
      <c r="A381" s="7">
        <v>114297</v>
      </c>
      <c r="B381" s="7">
        <v>58322</v>
      </c>
      <c r="C381" t="s">
        <v>29</v>
      </c>
      <c r="D381" t="s">
        <v>43</v>
      </c>
      <c r="E381" s="7">
        <v>48</v>
      </c>
      <c r="F381" s="7" t="s">
        <v>148</v>
      </c>
      <c r="G381" t="s">
        <v>18</v>
      </c>
      <c r="H381">
        <v>46</v>
      </c>
      <c r="I381">
        <v>1</v>
      </c>
      <c r="J381">
        <v>118.7</v>
      </c>
      <c r="K381">
        <v>2.76</v>
      </c>
    </row>
    <row r="382" spans="1:11" x14ac:dyDescent="0.25">
      <c r="A382" s="7">
        <v>114325</v>
      </c>
      <c r="B382" s="7">
        <v>58342</v>
      </c>
      <c r="C382" t="s">
        <v>29</v>
      </c>
      <c r="D382" t="s">
        <v>46</v>
      </c>
      <c r="E382" s="7">
        <v>13</v>
      </c>
      <c r="F382" s="7" t="s">
        <v>148</v>
      </c>
      <c r="G382" t="s">
        <v>11</v>
      </c>
      <c r="H382">
        <v>59.4</v>
      </c>
      <c r="I382">
        <v>1</v>
      </c>
      <c r="J382">
        <v>167.6</v>
      </c>
      <c r="K382">
        <v>1.9870000000000001</v>
      </c>
    </row>
    <row r="383" spans="1:11" x14ac:dyDescent="0.25">
      <c r="A383" s="7">
        <v>114767</v>
      </c>
      <c r="B383" s="7">
        <v>62291</v>
      </c>
      <c r="C383" t="s">
        <v>54</v>
      </c>
      <c r="D383" t="s">
        <v>55</v>
      </c>
      <c r="E383" s="7">
        <v>9</v>
      </c>
      <c r="F383" s="7" t="s">
        <v>148</v>
      </c>
      <c r="G383" t="s">
        <v>18</v>
      </c>
      <c r="H383">
        <v>64.900000000000006</v>
      </c>
      <c r="I383">
        <v>1</v>
      </c>
      <c r="J383">
        <v>118.7</v>
      </c>
      <c r="K383">
        <v>2.76</v>
      </c>
    </row>
    <row r="384" spans="1:11" x14ac:dyDescent="0.25">
      <c r="A384" s="7">
        <v>114787</v>
      </c>
      <c r="B384" s="7">
        <v>58367</v>
      </c>
      <c r="C384" t="s">
        <v>48</v>
      </c>
      <c r="D384" t="s">
        <v>49</v>
      </c>
      <c r="E384" s="7">
        <v>22</v>
      </c>
      <c r="F384" s="7" t="s">
        <v>148</v>
      </c>
      <c r="G384" t="s">
        <v>11</v>
      </c>
      <c r="H384">
        <v>61.5</v>
      </c>
      <c r="I384">
        <v>1</v>
      </c>
      <c r="J384">
        <v>167.6</v>
      </c>
      <c r="K384">
        <v>1.9870000000000001</v>
      </c>
    </row>
    <row r="385" spans="1:11" x14ac:dyDescent="0.25">
      <c r="A385" s="7">
        <v>115230</v>
      </c>
      <c r="B385" s="7">
        <v>58312</v>
      </c>
      <c r="C385" t="s">
        <v>29</v>
      </c>
      <c r="D385" t="s">
        <v>41</v>
      </c>
      <c r="E385" s="7">
        <v>8</v>
      </c>
      <c r="F385" s="7" t="s">
        <v>148</v>
      </c>
      <c r="G385" t="s">
        <v>18</v>
      </c>
      <c r="H385">
        <v>25.2</v>
      </c>
      <c r="I385">
        <v>3</v>
      </c>
      <c r="J385">
        <v>44.2</v>
      </c>
      <c r="K385">
        <v>2.76</v>
      </c>
    </row>
    <row r="386" spans="1:11" x14ac:dyDescent="0.25">
      <c r="A386" s="7">
        <v>115457</v>
      </c>
      <c r="B386" s="7">
        <v>58314</v>
      </c>
      <c r="C386" t="s">
        <v>29</v>
      </c>
      <c r="D386" t="s">
        <v>42</v>
      </c>
      <c r="E386" s="7">
        <v>6</v>
      </c>
      <c r="F386" s="7" t="s">
        <v>148</v>
      </c>
      <c r="G386" t="s">
        <v>11</v>
      </c>
      <c r="H386">
        <v>44.4</v>
      </c>
      <c r="I386">
        <v>1</v>
      </c>
      <c r="J386">
        <v>167.6</v>
      </c>
      <c r="K386">
        <v>1.9870000000000001</v>
      </c>
    </row>
    <row r="387" spans="1:11" x14ac:dyDescent="0.25">
      <c r="A387" s="7">
        <v>115786</v>
      </c>
      <c r="B387" s="7">
        <v>58367</v>
      </c>
      <c r="C387" t="s">
        <v>48</v>
      </c>
      <c r="D387" t="s">
        <v>49</v>
      </c>
      <c r="E387" s="7">
        <v>22</v>
      </c>
      <c r="F387" s="7" t="s">
        <v>148</v>
      </c>
      <c r="G387" t="s">
        <v>11</v>
      </c>
      <c r="H387">
        <v>60.7</v>
      </c>
      <c r="I387">
        <v>4</v>
      </c>
      <c r="J387">
        <v>65.3</v>
      </c>
      <c r="K387">
        <v>1.9870000000000001</v>
      </c>
    </row>
    <row r="388" spans="1:11" x14ac:dyDescent="0.25">
      <c r="A388" s="7">
        <v>115837</v>
      </c>
      <c r="B388" s="7">
        <v>63012</v>
      </c>
      <c r="C388" t="s">
        <v>56</v>
      </c>
      <c r="D388" t="s">
        <v>57</v>
      </c>
      <c r="E388" s="7">
        <v>24</v>
      </c>
      <c r="F388" s="7" t="s">
        <v>148</v>
      </c>
      <c r="G388" t="s">
        <v>18</v>
      </c>
      <c r="H388">
        <v>26.9</v>
      </c>
      <c r="I388">
        <v>1</v>
      </c>
      <c r="J388">
        <v>92</v>
      </c>
      <c r="K388">
        <v>2.76</v>
      </c>
    </row>
    <row r="389" spans="1:11" x14ac:dyDescent="0.25">
      <c r="A389" s="7">
        <v>116282</v>
      </c>
      <c r="B389" s="7">
        <v>59321</v>
      </c>
      <c r="C389" t="s">
        <v>50</v>
      </c>
      <c r="D389" t="s">
        <v>51</v>
      </c>
      <c r="E389" s="7" t="s">
        <v>39</v>
      </c>
      <c r="F389" s="7" t="s">
        <v>148</v>
      </c>
      <c r="G389" t="s">
        <v>18</v>
      </c>
      <c r="H389">
        <v>27.7</v>
      </c>
      <c r="I389">
        <v>1</v>
      </c>
      <c r="J389">
        <v>92</v>
      </c>
      <c r="K389">
        <v>2.76</v>
      </c>
    </row>
    <row r="390" spans="1:11" x14ac:dyDescent="0.25">
      <c r="A390" s="7">
        <v>116373</v>
      </c>
      <c r="B390" s="7">
        <v>59321</v>
      </c>
      <c r="C390" t="s">
        <v>50</v>
      </c>
      <c r="D390" t="s">
        <v>51</v>
      </c>
      <c r="E390" s="7" t="s">
        <v>39</v>
      </c>
      <c r="F390" s="7" t="s">
        <v>148</v>
      </c>
      <c r="G390" t="s">
        <v>18</v>
      </c>
      <c r="H390">
        <v>43.7</v>
      </c>
      <c r="I390">
        <v>2</v>
      </c>
      <c r="J390">
        <v>83.2</v>
      </c>
      <c r="K390">
        <v>2.76</v>
      </c>
    </row>
    <row r="391" spans="1:11" x14ac:dyDescent="0.25">
      <c r="A391" s="7">
        <v>116741</v>
      </c>
      <c r="B391" s="7">
        <v>58329</v>
      </c>
      <c r="C391" t="s">
        <v>29</v>
      </c>
      <c r="D391" t="s">
        <v>43</v>
      </c>
      <c r="E391" s="7">
        <v>25</v>
      </c>
      <c r="F391" s="7" t="s">
        <v>148</v>
      </c>
      <c r="G391" t="s">
        <v>18</v>
      </c>
      <c r="H391">
        <v>71.099999999999994</v>
      </c>
      <c r="I391">
        <v>1</v>
      </c>
      <c r="J391">
        <v>134.30000000000001</v>
      </c>
      <c r="K391">
        <v>2.76</v>
      </c>
    </row>
    <row r="392" spans="1:11" x14ac:dyDescent="0.25">
      <c r="A392" s="7">
        <v>116769</v>
      </c>
      <c r="B392" s="7">
        <v>62291</v>
      </c>
      <c r="C392" t="s">
        <v>54</v>
      </c>
      <c r="D392" t="s">
        <v>55</v>
      </c>
      <c r="E392" s="7">
        <v>9</v>
      </c>
      <c r="F392" s="7" t="s">
        <v>148</v>
      </c>
      <c r="G392" t="s">
        <v>18</v>
      </c>
      <c r="H392">
        <v>64</v>
      </c>
      <c r="I392">
        <v>2</v>
      </c>
      <c r="J392">
        <v>83.2</v>
      </c>
      <c r="K392">
        <v>2.76</v>
      </c>
    </row>
    <row r="393" spans="1:11" x14ac:dyDescent="0.25">
      <c r="A393" s="7">
        <v>117075</v>
      </c>
      <c r="B393" s="7">
        <v>56764</v>
      </c>
      <c r="C393" t="s">
        <v>15</v>
      </c>
      <c r="D393" t="s">
        <v>16</v>
      </c>
      <c r="E393" s="7" t="s">
        <v>19</v>
      </c>
      <c r="F393" s="7" t="s">
        <v>148</v>
      </c>
      <c r="G393" t="s">
        <v>18</v>
      </c>
      <c r="H393">
        <v>38.799999999999997</v>
      </c>
      <c r="I393">
        <v>2</v>
      </c>
      <c r="J393">
        <v>73.5</v>
      </c>
      <c r="K393">
        <v>2.76</v>
      </c>
    </row>
    <row r="394" spans="1:11" x14ac:dyDescent="0.25">
      <c r="A394" s="7">
        <v>117126</v>
      </c>
      <c r="B394" s="7">
        <v>58236</v>
      </c>
      <c r="C394" t="s">
        <v>29</v>
      </c>
      <c r="D394" t="s">
        <v>36</v>
      </c>
      <c r="E394" s="7">
        <v>38</v>
      </c>
      <c r="F394" s="7" t="s">
        <v>148</v>
      </c>
      <c r="G394" t="s">
        <v>11</v>
      </c>
      <c r="H394">
        <v>46.5</v>
      </c>
      <c r="I394">
        <v>2</v>
      </c>
      <c r="J394">
        <v>103.9</v>
      </c>
      <c r="K394">
        <v>1.9870000000000001</v>
      </c>
    </row>
    <row r="395" spans="1:11" x14ac:dyDescent="0.25">
      <c r="A395" s="7">
        <v>117130</v>
      </c>
      <c r="B395" s="7">
        <v>58366</v>
      </c>
      <c r="C395" t="s">
        <v>48</v>
      </c>
      <c r="D395" t="s">
        <v>49</v>
      </c>
      <c r="E395" s="7">
        <v>8</v>
      </c>
      <c r="F395" s="7" t="s">
        <v>148</v>
      </c>
      <c r="G395" t="s">
        <v>11</v>
      </c>
      <c r="H395">
        <v>47.1</v>
      </c>
      <c r="I395">
        <v>1</v>
      </c>
      <c r="J395">
        <v>167.6</v>
      </c>
      <c r="K395">
        <v>1.9870000000000001</v>
      </c>
    </row>
    <row r="396" spans="1:11" x14ac:dyDescent="0.25">
      <c r="A396" s="7">
        <v>117425</v>
      </c>
      <c r="B396" s="7">
        <v>58369</v>
      </c>
      <c r="C396" t="s">
        <v>48</v>
      </c>
      <c r="D396" t="s">
        <v>49</v>
      </c>
      <c r="E396" s="7">
        <v>12</v>
      </c>
      <c r="F396" s="7" t="s">
        <v>148</v>
      </c>
      <c r="G396" t="s">
        <v>11</v>
      </c>
      <c r="H396">
        <v>65.099999999999994</v>
      </c>
      <c r="I396">
        <v>1</v>
      </c>
      <c r="J396">
        <v>167.6</v>
      </c>
      <c r="K396">
        <v>1.9870000000000001</v>
      </c>
    </row>
    <row r="397" spans="1:11" x14ac:dyDescent="0.25">
      <c r="A397" s="7">
        <v>117516</v>
      </c>
      <c r="B397" s="7">
        <v>58372</v>
      </c>
      <c r="C397" t="s">
        <v>48</v>
      </c>
      <c r="D397" t="s">
        <v>49</v>
      </c>
      <c r="E397" s="7">
        <v>14</v>
      </c>
      <c r="F397" s="7" t="s">
        <v>148</v>
      </c>
      <c r="G397" t="s">
        <v>11</v>
      </c>
      <c r="H397">
        <v>50.2</v>
      </c>
      <c r="I397">
        <v>1</v>
      </c>
      <c r="J397">
        <v>167.6</v>
      </c>
      <c r="K397">
        <v>1.9870000000000001</v>
      </c>
    </row>
    <row r="398" spans="1:11" x14ac:dyDescent="0.25">
      <c r="A398" s="7">
        <v>117765</v>
      </c>
      <c r="B398" s="7">
        <v>56963</v>
      </c>
      <c r="C398" t="s">
        <v>15</v>
      </c>
      <c r="D398" t="s">
        <v>28</v>
      </c>
      <c r="E398" s="7">
        <v>36</v>
      </c>
      <c r="F398" s="7" t="s">
        <v>148</v>
      </c>
      <c r="G398" t="s">
        <v>11</v>
      </c>
      <c r="H398">
        <v>70.099999999999994</v>
      </c>
      <c r="I398">
        <v>3</v>
      </c>
      <c r="J398">
        <v>87.9</v>
      </c>
      <c r="K398">
        <v>1.9870000000000001</v>
      </c>
    </row>
    <row r="399" spans="1:11" x14ac:dyDescent="0.25">
      <c r="A399" s="7">
        <v>118141</v>
      </c>
      <c r="B399" s="7">
        <v>58301</v>
      </c>
      <c r="C399" t="s">
        <v>29</v>
      </c>
      <c r="D399" t="s">
        <v>14</v>
      </c>
      <c r="E399" s="7">
        <v>22</v>
      </c>
      <c r="F399" s="7" t="s">
        <v>148</v>
      </c>
      <c r="G399" t="s">
        <v>11</v>
      </c>
      <c r="H399">
        <v>47.6</v>
      </c>
      <c r="I399">
        <v>4</v>
      </c>
      <c r="J399">
        <v>65.3</v>
      </c>
      <c r="K399">
        <v>1.9870000000000001</v>
      </c>
    </row>
    <row r="400" spans="1:11" x14ac:dyDescent="0.25">
      <c r="A400" s="7">
        <v>118186</v>
      </c>
      <c r="B400" s="7">
        <v>58245</v>
      </c>
      <c r="C400" t="s">
        <v>29</v>
      </c>
      <c r="D400" t="s">
        <v>37</v>
      </c>
      <c r="E400" s="7">
        <v>13</v>
      </c>
      <c r="F400" s="7" t="s">
        <v>148</v>
      </c>
      <c r="G400" t="s">
        <v>11</v>
      </c>
      <c r="H400">
        <v>76.2</v>
      </c>
      <c r="I400">
        <v>2</v>
      </c>
      <c r="J400">
        <v>113.6</v>
      </c>
      <c r="K400">
        <v>1.9870000000000001</v>
      </c>
    </row>
    <row r="401" spans="1:11" x14ac:dyDescent="0.25">
      <c r="A401" s="7">
        <v>118200</v>
      </c>
      <c r="B401" s="7">
        <v>58190</v>
      </c>
      <c r="C401" t="s">
        <v>29</v>
      </c>
      <c r="D401" t="s">
        <v>30</v>
      </c>
      <c r="E401" s="7">
        <v>16</v>
      </c>
      <c r="F401" s="7" t="s">
        <v>148</v>
      </c>
      <c r="G401" t="s">
        <v>18</v>
      </c>
      <c r="H401">
        <v>63.4</v>
      </c>
      <c r="I401">
        <v>1</v>
      </c>
      <c r="J401">
        <v>134.30000000000001</v>
      </c>
      <c r="K401">
        <v>2.76</v>
      </c>
    </row>
    <row r="402" spans="1:11" x14ac:dyDescent="0.25">
      <c r="A402" s="7">
        <v>118209</v>
      </c>
      <c r="B402" s="7">
        <v>62290</v>
      </c>
      <c r="C402" t="s">
        <v>54</v>
      </c>
      <c r="D402" t="s">
        <v>55</v>
      </c>
      <c r="E402" s="7">
        <v>7</v>
      </c>
      <c r="F402" s="7" t="s">
        <v>148</v>
      </c>
      <c r="G402" t="s">
        <v>18</v>
      </c>
      <c r="H402">
        <v>81.900000000000006</v>
      </c>
      <c r="I402">
        <v>2</v>
      </c>
      <c r="J402">
        <v>83.2</v>
      </c>
      <c r="K402">
        <v>2.76</v>
      </c>
    </row>
    <row r="403" spans="1:11" x14ac:dyDescent="0.25">
      <c r="A403" s="7">
        <v>118287</v>
      </c>
      <c r="B403" s="7">
        <v>63241</v>
      </c>
      <c r="C403" t="s">
        <v>56</v>
      </c>
      <c r="D403" t="s">
        <v>58</v>
      </c>
      <c r="E403" s="7">
        <v>8</v>
      </c>
      <c r="F403" s="7" t="s">
        <v>148</v>
      </c>
      <c r="G403" t="s">
        <v>18</v>
      </c>
      <c r="H403">
        <v>42.9</v>
      </c>
      <c r="I403">
        <v>1</v>
      </c>
      <c r="J403">
        <v>118.7</v>
      </c>
      <c r="K403">
        <v>2.76</v>
      </c>
    </row>
    <row r="404" spans="1:11" x14ac:dyDescent="0.25">
      <c r="A404" s="7">
        <v>118311</v>
      </c>
      <c r="B404" s="7">
        <v>58190</v>
      </c>
      <c r="C404" t="s">
        <v>29</v>
      </c>
      <c r="D404" t="s">
        <v>30</v>
      </c>
      <c r="E404" s="7">
        <v>16</v>
      </c>
      <c r="F404" s="7" t="s">
        <v>148</v>
      </c>
      <c r="G404" t="s">
        <v>18</v>
      </c>
      <c r="H404">
        <v>64.7</v>
      </c>
      <c r="I404">
        <v>1</v>
      </c>
      <c r="J404">
        <v>134.30000000000001</v>
      </c>
      <c r="K404">
        <v>2.76</v>
      </c>
    </row>
    <row r="405" spans="1:11" x14ac:dyDescent="0.25">
      <c r="A405" s="7">
        <v>118321</v>
      </c>
      <c r="B405" s="7">
        <v>58236</v>
      </c>
      <c r="C405" t="s">
        <v>29</v>
      </c>
      <c r="D405" t="s">
        <v>36</v>
      </c>
      <c r="E405" s="7">
        <v>38</v>
      </c>
      <c r="F405" s="7" t="s">
        <v>148</v>
      </c>
      <c r="G405" t="s">
        <v>11</v>
      </c>
      <c r="H405">
        <v>75.8</v>
      </c>
      <c r="I405">
        <v>2</v>
      </c>
      <c r="J405">
        <v>113.6</v>
      </c>
      <c r="K405">
        <v>1.9870000000000001</v>
      </c>
    </row>
    <row r="406" spans="1:11" x14ac:dyDescent="0.25">
      <c r="A406" s="7">
        <v>118333</v>
      </c>
      <c r="B406" s="7">
        <v>63249</v>
      </c>
      <c r="C406" t="s">
        <v>56</v>
      </c>
      <c r="D406" t="s">
        <v>59</v>
      </c>
      <c r="E406" s="7">
        <v>16</v>
      </c>
      <c r="F406" s="7" t="s">
        <v>148</v>
      </c>
      <c r="G406" t="s">
        <v>18</v>
      </c>
      <c r="H406">
        <v>53.1</v>
      </c>
      <c r="I406">
        <v>1</v>
      </c>
      <c r="J406">
        <v>134.30000000000001</v>
      </c>
      <c r="K406">
        <v>2.76</v>
      </c>
    </row>
    <row r="407" spans="1:11" x14ac:dyDescent="0.25">
      <c r="A407" s="7">
        <v>118353</v>
      </c>
      <c r="B407" s="7">
        <v>58331</v>
      </c>
      <c r="C407" t="s">
        <v>29</v>
      </c>
      <c r="D407" t="s">
        <v>43</v>
      </c>
      <c r="E407" s="7">
        <v>46</v>
      </c>
      <c r="F407" s="7" t="s">
        <v>148</v>
      </c>
      <c r="G407" t="s">
        <v>18</v>
      </c>
      <c r="H407">
        <v>49.8</v>
      </c>
      <c r="I407">
        <v>2</v>
      </c>
      <c r="J407">
        <v>73.5</v>
      </c>
      <c r="K407">
        <v>2.76</v>
      </c>
    </row>
    <row r="408" spans="1:11" x14ac:dyDescent="0.25">
      <c r="A408" s="7">
        <v>118361</v>
      </c>
      <c r="B408" s="7">
        <v>58322</v>
      </c>
      <c r="C408" t="s">
        <v>29</v>
      </c>
      <c r="D408" t="s">
        <v>43</v>
      </c>
      <c r="E408" s="7">
        <v>48</v>
      </c>
      <c r="F408" s="7" t="s">
        <v>148</v>
      </c>
      <c r="G408" t="s">
        <v>18</v>
      </c>
      <c r="H408">
        <v>45.3</v>
      </c>
      <c r="I408">
        <v>1</v>
      </c>
      <c r="J408">
        <v>118.7</v>
      </c>
      <c r="K408">
        <v>2.76</v>
      </c>
    </row>
    <row r="409" spans="1:11" x14ac:dyDescent="0.25">
      <c r="A409" s="7">
        <v>118429</v>
      </c>
      <c r="B409" s="7">
        <v>58374</v>
      </c>
      <c r="C409" t="s">
        <v>48</v>
      </c>
      <c r="D409" t="s">
        <v>49</v>
      </c>
      <c r="E409" s="7">
        <v>23</v>
      </c>
      <c r="F409" s="7" t="s">
        <v>148</v>
      </c>
      <c r="G409" t="s">
        <v>11</v>
      </c>
      <c r="H409">
        <v>50.9</v>
      </c>
      <c r="I409">
        <v>1</v>
      </c>
      <c r="J409">
        <v>183.2</v>
      </c>
      <c r="K409">
        <v>1.9870000000000001</v>
      </c>
    </row>
    <row r="410" spans="1:11" x14ac:dyDescent="0.25">
      <c r="A410" s="7">
        <v>118916</v>
      </c>
      <c r="B410" s="7">
        <v>58210</v>
      </c>
      <c r="C410" t="s">
        <v>29</v>
      </c>
      <c r="D410" t="s">
        <v>32</v>
      </c>
      <c r="E410" s="7">
        <v>27</v>
      </c>
      <c r="F410" s="7" t="s">
        <v>148</v>
      </c>
      <c r="G410" t="s">
        <v>11</v>
      </c>
      <c r="H410">
        <v>41.6</v>
      </c>
      <c r="I410">
        <v>1</v>
      </c>
      <c r="J410">
        <v>167.6</v>
      </c>
      <c r="K410">
        <v>1.9870000000000001</v>
      </c>
    </row>
    <row r="411" spans="1:11" x14ac:dyDescent="0.25">
      <c r="A411" s="7">
        <v>118922</v>
      </c>
      <c r="B411" s="7">
        <v>62292</v>
      </c>
      <c r="C411" t="s">
        <v>54</v>
      </c>
      <c r="D411" t="s">
        <v>55</v>
      </c>
      <c r="E411" s="7">
        <v>11</v>
      </c>
      <c r="F411" s="7" t="s">
        <v>148</v>
      </c>
      <c r="G411" t="s">
        <v>18</v>
      </c>
      <c r="H411">
        <v>60.9</v>
      </c>
      <c r="I411">
        <v>1</v>
      </c>
      <c r="J411">
        <v>118.7</v>
      </c>
      <c r="K411">
        <v>2.76</v>
      </c>
    </row>
    <row r="412" spans="1:11" x14ac:dyDescent="0.25">
      <c r="A412" s="7">
        <v>118944</v>
      </c>
      <c r="B412" s="7">
        <v>56962</v>
      </c>
      <c r="C412" t="s">
        <v>15</v>
      </c>
      <c r="D412" t="s">
        <v>28</v>
      </c>
      <c r="E412" s="7">
        <v>38</v>
      </c>
      <c r="F412" s="7" t="s">
        <v>148</v>
      </c>
      <c r="G412" t="s">
        <v>11</v>
      </c>
      <c r="H412">
        <v>74.599999999999994</v>
      </c>
      <c r="I412">
        <v>2</v>
      </c>
      <c r="J412">
        <v>113.6</v>
      </c>
      <c r="K412">
        <v>1.9870000000000001</v>
      </c>
    </row>
    <row r="413" spans="1:11" x14ac:dyDescent="0.25">
      <c r="A413" s="7">
        <v>118950</v>
      </c>
      <c r="B413" s="7">
        <v>58202</v>
      </c>
      <c r="C413" t="s">
        <v>29</v>
      </c>
      <c r="D413" t="s">
        <v>32</v>
      </c>
      <c r="E413" s="7" t="s">
        <v>33</v>
      </c>
      <c r="F413" s="7" t="s">
        <v>148</v>
      </c>
      <c r="G413" t="s">
        <v>18</v>
      </c>
      <c r="H413">
        <v>63.1</v>
      </c>
      <c r="I413">
        <v>1</v>
      </c>
      <c r="J413">
        <v>134.30000000000001</v>
      </c>
      <c r="K413">
        <v>2.76</v>
      </c>
    </row>
    <row r="414" spans="1:11" x14ac:dyDescent="0.25">
      <c r="A414" s="7">
        <v>119058</v>
      </c>
      <c r="B414" s="7">
        <v>58314</v>
      </c>
      <c r="C414" t="s">
        <v>29</v>
      </c>
      <c r="D414" t="s">
        <v>42</v>
      </c>
      <c r="E414" s="7">
        <v>6</v>
      </c>
      <c r="F414" s="7" t="s">
        <v>148</v>
      </c>
      <c r="G414" t="s">
        <v>11</v>
      </c>
      <c r="H414">
        <v>18.8</v>
      </c>
      <c r="I414">
        <v>1</v>
      </c>
      <c r="J414">
        <v>142</v>
      </c>
      <c r="K414">
        <v>1.9870000000000001</v>
      </c>
    </row>
    <row r="415" spans="1:11" x14ac:dyDescent="0.25">
      <c r="A415" s="7">
        <v>119240</v>
      </c>
      <c r="B415" s="7">
        <v>58245</v>
      </c>
      <c r="C415" t="s">
        <v>29</v>
      </c>
      <c r="D415" t="s">
        <v>37</v>
      </c>
      <c r="E415" s="7">
        <v>13</v>
      </c>
      <c r="F415" s="7" t="s">
        <v>148</v>
      </c>
      <c r="G415" t="s">
        <v>11</v>
      </c>
      <c r="H415">
        <v>37.75</v>
      </c>
      <c r="I415">
        <v>1</v>
      </c>
      <c r="J415">
        <v>142</v>
      </c>
      <c r="K415">
        <v>1.9870000000000001</v>
      </c>
    </row>
    <row r="416" spans="1:11" x14ac:dyDescent="0.25">
      <c r="A416" s="7">
        <v>119313</v>
      </c>
      <c r="B416" s="7">
        <v>58194</v>
      </c>
      <c r="C416" t="s">
        <v>29</v>
      </c>
      <c r="D416" t="s">
        <v>31</v>
      </c>
      <c r="E416" s="7">
        <v>93</v>
      </c>
      <c r="F416" s="7" t="s">
        <v>148</v>
      </c>
      <c r="G416" t="s">
        <v>18</v>
      </c>
      <c r="H416">
        <v>54.7</v>
      </c>
      <c r="I416">
        <v>1</v>
      </c>
      <c r="J416">
        <v>134.30000000000001</v>
      </c>
      <c r="K416">
        <v>2.76</v>
      </c>
    </row>
    <row r="417" spans="1:11" x14ac:dyDescent="0.25">
      <c r="A417" s="7">
        <v>119540</v>
      </c>
      <c r="B417" s="7">
        <v>58236</v>
      </c>
      <c r="C417" t="s">
        <v>29</v>
      </c>
      <c r="D417" t="s">
        <v>36</v>
      </c>
      <c r="E417" s="7">
        <v>38</v>
      </c>
      <c r="F417" s="7" t="s">
        <v>148</v>
      </c>
      <c r="G417" t="s">
        <v>11</v>
      </c>
      <c r="H417">
        <v>77.400000000000006</v>
      </c>
      <c r="I417">
        <v>1</v>
      </c>
      <c r="J417">
        <v>183.2</v>
      </c>
      <c r="K417">
        <v>1.9870000000000001</v>
      </c>
    </row>
    <row r="418" spans="1:11" x14ac:dyDescent="0.25">
      <c r="A418" s="7">
        <v>119740</v>
      </c>
      <c r="B418" s="7">
        <v>58212</v>
      </c>
      <c r="C418" t="s">
        <v>29</v>
      </c>
      <c r="D418" t="s">
        <v>32</v>
      </c>
      <c r="E418" s="7">
        <v>25</v>
      </c>
      <c r="F418" s="7" t="s">
        <v>148</v>
      </c>
      <c r="G418" t="s">
        <v>11</v>
      </c>
      <c r="H418">
        <v>49.1</v>
      </c>
      <c r="I418">
        <v>2</v>
      </c>
      <c r="J418">
        <v>103.9</v>
      </c>
      <c r="K418">
        <v>1.9870000000000001</v>
      </c>
    </row>
    <row r="419" spans="1:11" x14ac:dyDescent="0.25">
      <c r="A419" s="7">
        <v>119820</v>
      </c>
      <c r="B419" s="7">
        <v>58277</v>
      </c>
      <c r="C419" t="s">
        <v>29</v>
      </c>
      <c r="D419" t="s">
        <v>38</v>
      </c>
      <c r="E419" s="7">
        <v>28</v>
      </c>
      <c r="F419" s="7" t="s">
        <v>148</v>
      </c>
      <c r="G419" t="s">
        <v>18</v>
      </c>
      <c r="H419">
        <v>57.4</v>
      </c>
      <c r="I419">
        <v>1</v>
      </c>
      <c r="J419">
        <v>134.30000000000001</v>
      </c>
      <c r="K419">
        <v>2.76</v>
      </c>
    </row>
    <row r="420" spans="1:11" x14ac:dyDescent="0.25">
      <c r="A420" s="7">
        <v>120169</v>
      </c>
      <c r="B420" s="7">
        <v>58245</v>
      </c>
      <c r="C420" t="s">
        <v>29</v>
      </c>
      <c r="D420" t="s">
        <v>37</v>
      </c>
      <c r="E420" s="7">
        <v>13</v>
      </c>
      <c r="F420" s="7" t="s">
        <v>148</v>
      </c>
      <c r="G420" t="s">
        <v>11</v>
      </c>
      <c r="H420">
        <v>76.3</v>
      </c>
      <c r="I420">
        <v>2</v>
      </c>
      <c r="J420">
        <v>113.6</v>
      </c>
      <c r="K420">
        <v>1.9870000000000001</v>
      </c>
    </row>
    <row r="421" spans="1:11" x14ac:dyDescent="0.25">
      <c r="A421" s="7">
        <v>120175</v>
      </c>
      <c r="B421" s="7">
        <v>58210</v>
      </c>
      <c r="C421" t="s">
        <v>29</v>
      </c>
      <c r="D421" t="s">
        <v>32</v>
      </c>
      <c r="E421" s="7">
        <v>27</v>
      </c>
      <c r="F421" s="7" t="s">
        <v>148</v>
      </c>
      <c r="G421" t="s">
        <v>11</v>
      </c>
      <c r="H421">
        <v>40.700000000000003</v>
      </c>
      <c r="I421">
        <v>1</v>
      </c>
      <c r="J421">
        <v>167.6</v>
      </c>
      <c r="K421">
        <v>1.9870000000000001</v>
      </c>
    </row>
    <row r="422" spans="1:11" x14ac:dyDescent="0.25">
      <c r="A422" s="7">
        <v>121240</v>
      </c>
      <c r="B422" s="7">
        <v>58277</v>
      </c>
      <c r="C422" t="s">
        <v>29</v>
      </c>
      <c r="D422" t="s">
        <v>38</v>
      </c>
      <c r="E422" s="7">
        <v>28</v>
      </c>
      <c r="F422" s="7" t="s">
        <v>148</v>
      </c>
      <c r="G422" t="s">
        <v>18</v>
      </c>
      <c r="H422">
        <v>47.5</v>
      </c>
      <c r="I422">
        <v>2</v>
      </c>
      <c r="J422">
        <v>73.5</v>
      </c>
      <c r="K422">
        <v>2.76</v>
      </c>
    </row>
    <row r="423" spans="1:11" x14ac:dyDescent="0.25">
      <c r="A423" s="7">
        <v>121258</v>
      </c>
      <c r="B423" s="7">
        <v>58315</v>
      </c>
      <c r="C423" t="s">
        <v>29</v>
      </c>
      <c r="D423" t="s">
        <v>42</v>
      </c>
      <c r="E423" s="7">
        <v>7</v>
      </c>
      <c r="F423" s="7" t="s">
        <v>148</v>
      </c>
      <c r="G423" t="s">
        <v>18</v>
      </c>
      <c r="H423">
        <v>26.3</v>
      </c>
      <c r="I423">
        <v>1</v>
      </c>
      <c r="J423">
        <v>92</v>
      </c>
      <c r="K423">
        <v>2.76</v>
      </c>
    </row>
    <row r="424" spans="1:11" x14ac:dyDescent="0.25">
      <c r="A424" s="7">
        <v>121350</v>
      </c>
      <c r="B424" s="7">
        <v>58218</v>
      </c>
      <c r="C424" t="s">
        <v>29</v>
      </c>
      <c r="D424" t="s">
        <v>34</v>
      </c>
      <c r="E424" s="7">
        <v>3</v>
      </c>
      <c r="F424" s="7" t="s">
        <v>148</v>
      </c>
      <c r="G424" t="s">
        <v>11</v>
      </c>
      <c r="H424">
        <v>45.8</v>
      </c>
      <c r="I424">
        <v>2</v>
      </c>
      <c r="J424">
        <v>103.9</v>
      </c>
      <c r="K424">
        <v>1.9870000000000001</v>
      </c>
    </row>
    <row r="425" spans="1:11" x14ac:dyDescent="0.25">
      <c r="A425" s="7">
        <v>121777</v>
      </c>
      <c r="B425" s="7">
        <v>63241</v>
      </c>
      <c r="C425" t="s">
        <v>56</v>
      </c>
      <c r="D425" t="s">
        <v>58</v>
      </c>
      <c r="E425" s="7">
        <v>8</v>
      </c>
      <c r="F425" s="7" t="s">
        <v>148</v>
      </c>
      <c r="G425" t="s">
        <v>18</v>
      </c>
      <c r="H425">
        <v>43.3</v>
      </c>
      <c r="I425">
        <v>1</v>
      </c>
      <c r="J425">
        <v>118.7</v>
      </c>
      <c r="K425">
        <v>2.76</v>
      </c>
    </row>
    <row r="426" spans="1:11" x14ac:dyDescent="0.25">
      <c r="A426" s="7">
        <v>121797</v>
      </c>
      <c r="B426" s="7">
        <v>58321</v>
      </c>
      <c r="C426" t="s">
        <v>29</v>
      </c>
      <c r="D426" t="s">
        <v>43</v>
      </c>
      <c r="E426" s="7" t="s">
        <v>44</v>
      </c>
      <c r="F426" s="7" t="s">
        <v>148</v>
      </c>
      <c r="G426" t="s">
        <v>18</v>
      </c>
      <c r="H426">
        <v>76.7</v>
      </c>
      <c r="I426">
        <v>2</v>
      </c>
      <c r="J426">
        <v>83.2</v>
      </c>
      <c r="K426">
        <v>2.76</v>
      </c>
    </row>
    <row r="427" spans="1:11" x14ac:dyDescent="0.25">
      <c r="A427" s="7">
        <v>122025</v>
      </c>
      <c r="B427" s="7">
        <v>58245</v>
      </c>
      <c r="C427" t="s">
        <v>29</v>
      </c>
      <c r="D427" t="s">
        <v>37</v>
      </c>
      <c r="E427" s="7">
        <v>13</v>
      </c>
      <c r="F427" s="7" t="s">
        <v>148</v>
      </c>
      <c r="G427" t="s">
        <v>11</v>
      </c>
      <c r="H427">
        <v>37.75</v>
      </c>
      <c r="I427">
        <v>1</v>
      </c>
      <c r="J427">
        <v>142</v>
      </c>
      <c r="K427">
        <v>1.9870000000000001</v>
      </c>
    </row>
    <row r="428" spans="1:11" x14ac:dyDescent="0.25">
      <c r="A428" s="7">
        <v>122243</v>
      </c>
      <c r="B428" s="7">
        <v>63012</v>
      </c>
      <c r="C428" t="s">
        <v>56</v>
      </c>
      <c r="D428" t="s">
        <v>57</v>
      </c>
      <c r="E428" s="7">
        <v>24</v>
      </c>
      <c r="F428" s="7" t="s">
        <v>148</v>
      </c>
      <c r="G428" t="s">
        <v>18</v>
      </c>
      <c r="H428">
        <v>26.4</v>
      </c>
      <c r="I428">
        <v>1</v>
      </c>
      <c r="J428">
        <v>92</v>
      </c>
      <c r="K428">
        <v>2.76</v>
      </c>
    </row>
    <row r="429" spans="1:11" x14ac:dyDescent="0.25">
      <c r="A429" s="7">
        <v>122685</v>
      </c>
      <c r="B429" s="7">
        <v>58315</v>
      </c>
      <c r="C429" t="s">
        <v>29</v>
      </c>
      <c r="D429" t="s">
        <v>42</v>
      </c>
      <c r="E429" s="7">
        <v>7</v>
      </c>
      <c r="F429" s="7" t="s">
        <v>148</v>
      </c>
      <c r="G429" t="s">
        <v>18</v>
      </c>
      <c r="H429">
        <v>29.6</v>
      </c>
      <c r="I429">
        <v>2</v>
      </c>
      <c r="J429">
        <v>57</v>
      </c>
      <c r="K429">
        <v>2.76</v>
      </c>
    </row>
    <row r="430" spans="1:11" x14ac:dyDescent="0.25">
      <c r="A430" s="7">
        <v>123428</v>
      </c>
      <c r="B430" s="7">
        <v>58315</v>
      </c>
      <c r="C430" t="s">
        <v>29</v>
      </c>
      <c r="D430" t="s">
        <v>42</v>
      </c>
      <c r="E430" s="7">
        <v>7</v>
      </c>
      <c r="F430" s="7" t="s">
        <v>148</v>
      </c>
      <c r="G430" t="s">
        <v>18</v>
      </c>
      <c r="H430">
        <v>95.4</v>
      </c>
      <c r="I430">
        <v>2</v>
      </c>
      <c r="J430">
        <v>90.1</v>
      </c>
      <c r="K430">
        <v>2.76</v>
      </c>
    </row>
    <row r="431" spans="1:11" x14ac:dyDescent="0.25">
      <c r="A431" s="7">
        <v>124037</v>
      </c>
      <c r="B431" s="7">
        <v>62290</v>
      </c>
      <c r="C431" t="s">
        <v>54</v>
      </c>
      <c r="D431" t="s">
        <v>55</v>
      </c>
      <c r="E431" s="7">
        <v>7</v>
      </c>
      <c r="F431" s="7" t="s">
        <v>148</v>
      </c>
      <c r="G431" t="s">
        <v>18</v>
      </c>
      <c r="H431">
        <v>62.9</v>
      </c>
      <c r="I431">
        <v>2</v>
      </c>
      <c r="J431">
        <v>73.5</v>
      </c>
      <c r="K431">
        <v>2.76</v>
      </c>
    </row>
    <row r="432" spans="1:11" x14ac:dyDescent="0.25">
      <c r="A432" s="7">
        <v>124126</v>
      </c>
      <c r="B432" s="7">
        <v>62291</v>
      </c>
      <c r="C432" t="s">
        <v>54</v>
      </c>
      <c r="D432" t="s">
        <v>55</v>
      </c>
      <c r="E432" s="7">
        <v>9</v>
      </c>
      <c r="F432" s="7" t="s">
        <v>148</v>
      </c>
      <c r="G432" t="s">
        <v>18</v>
      </c>
      <c r="H432">
        <v>67.099999999999994</v>
      </c>
      <c r="I432">
        <v>3</v>
      </c>
      <c r="J432">
        <v>64.5</v>
      </c>
      <c r="K432">
        <v>2.76</v>
      </c>
    </row>
    <row r="433" spans="1:11" x14ac:dyDescent="0.25">
      <c r="A433" s="7">
        <v>124441</v>
      </c>
      <c r="B433" s="7">
        <v>58342</v>
      </c>
      <c r="C433" t="s">
        <v>29</v>
      </c>
      <c r="D433" t="s">
        <v>46</v>
      </c>
      <c r="E433" s="7">
        <v>13</v>
      </c>
      <c r="F433" s="7" t="s">
        <v>148</v>
      </c>
      <c r="G433" t="s">
        <v>11</v>
      </c>
      <c r="H433">
        <v>78</v>
      </c>
      <c r="I433">
        <v>5</v>
      </c>
      <c r="J433">
        <v>62.3</v>
      </c>
      <c r="K433">
        <v>1.9870000000000001</v>
      </c>
    </row>
    <row r="434" spans="1:11" x14ac:dyDescent="0.25">
      <c r="A434" s="7">
        <v>124449</v>
      </c>
      <c r="B434" s="7">
        <v>58236</v>
      </c>
      <c r="C434" t="s">
        <v>29</v>
      </c>
      <c r="D434" t="s">
        <v>36</v>
      </c>
      <c r="E434" s="7">
        <v>38</v>
      </c>
      <c r="F434" s="7" t="s">
        <v>148</v>
      </c>
      <c r="G434" t="s">
        <v>11</v>
      </c>
      <c r="H434">
        <v>38.6</v>
      </c>
      <c r="I434">
        <v>1</v>
      </c>
      <c r="J434">
        <v>167.6</v>
      </c>
      <c r="K434">
        <v>1.9870000000000001</v>
      </c>
    </row>
    <row r="435" spans="1:11" x14ac:dyDescent="0.25">
      <c r="A435" s="7">
        <v>124603</v>
      </c>
      <c r="B435" s="7">
        <v>58312</v>
      </c>
      <c r="C435" t="s">
        <v>29</v>
      </c>
      <c r="D435" t="s">
        <v>41</v>
      </c>
      <c r="E435" s="7">
        <v>8</v>
      </c>
      <c r="F435" s="7" t="s">
        <v>148</v>
      </c>
      <c r="G435" t="s">
        <v>18</v>
      </c>
      <c r="H435">
        <v>54.4</v>
      </c>
      <c r="I435">
        <v>1</v>
      </c>
      <c r="J435">
        <v>134.30000000000001</v>
      </c>
      <c r="K435">
        <v>2.76</v>
      </c>
    </row>
    <row r="436" spans="1:11" x14ac:dyDescent="0.25">
      <c r="A436" s="7">
        <v>124685</v>
      </c>
      <c r="B436" s="7">
        <v>58341</v>
      </c>
      <c r="C436" t="s">
        <v>29</v>
      </c>
      <c r="D436" t="s">
        <v>46</v>
      </c>
      <c r="E436" s="7">
        <v>15</v>
      </c>
      <c r="F436" s="7" t="s">
        <v>148</v>
      </c>
      <c r="G436" t="s">
        <v>18</v>
      </c>
      <c r="H436">
        <v>59.3</v>
      </c>
      <c r="I436">
        <v>1</v>
      </c>
      <c r="J436">
        <v>118.7</v>
      </c>
      <c r="K436">
        <v>2.76</v>
      </c>
    </row>
    <row r="437" spans="1:11" x14ac:dyDescent="0.25">
      <c r="A437" s="7">
        <v>124689</v>
      </c>
      <c r="B437" s="7">
        <v>58341</v>
      </c>
      <c r="C437" t="s">
        <v>29</v>
      </c>
      <c r="D437" t="s">
        <v>46</v>
      </c>
      <c r="E437" s="7">
        <v>15</v>
      </c>
      <c r="F437" s="7" t="s">
        <v>148</v>
      </c>
      <c r="G437" t="s">
        <v>18</v>
      </c>
      <c r="H437">
        <v>82.3</v>
      </c>
      <c r="I437">
        <v>1</v>
      </c>
      <c r="J437">
        <v>134.30000000000001</v>
      </c>
      <c r="K437">
        <v>2.76</v>
      </c>
    </row>
    <row r="438" spans="1:11" x14ac:dyDescent="0.25">
      <c r="A438" s="7">
        <v>124839</v>
      </c>
      <c r="B438" s="7">
        <v>58314</v>
      </c>
      <c r="C438" t="s">
        <v>29</v>
      </c>
      <c r="D438" t="s">
        <v>42</v>
      </c>
      <c r="E438" s="7">
        <v>6</v>
      </c>
      <c r="F438" s="7" t="s">
        <v>148</v>
      </c>
      <c r="G438" t="s">
        <v>11</v>
      </c>
      <c r="H438">
        <v>44</v>
      </c>
      <c r="I438">
        <v>1</v>
      </c>
      <c r="J438">
        <v>167.6</v>
      </c>
      <c r="K438">
        <v>1.9870000000000001</v>
      </c>
    </row>
    <row r="439" spans="1:11" x14ac:dyDescent="0.25">
      <c r="A439" s="7">
        <v>124897</v>
      </c>
      <c r="B439" s="7">
        <v>56764</v>
      </c>
      <c r="C439" t="s">
        <v>15</v>
      </c>
      <c r="D439" t="s">
        <v>16</v>
      </c>
      <c r="E439" s="7" t="s">
        <v>19</v>
      </c>
      <c r="F439" s="7" t="s">
        <v>148</v>
      </c>
      <c r="G439" t="s">
        <v>18</v>
      </c>
      <c r="H439">
        <v>86.9</v>
      </c>
      <c r="I439">
        <v>2</v>
      </c>
      <c r="J439">
        <v>90.1</v>
      </c>
      <c r="K439">
        <v>2.76</v>
      </c>
    </row>
    <row r="440" spans="1:11" x14ac:dyDescent="0.25">
      <c r="A440" s="7">
        <v>124935</v>
      </c>
      <c r="B440" s="7">
        <v>58371</v>
      </c>
      <c r="C440" t="s">
        <v>48</v>
      </c>
      <c r="D440" t="s">
        <v>49</v>
      </c>
      <c r="E440" s="7">
        <v>19</v>
      </c>
      <c r="F440" s="7" t="s">
        <v>148</v>
      </c>
      <c r="G440" t="s">
        <v>11</v>
      </c>
      <c r="H440">
        <v>66</v>
      </c>
      <c r="I440">
        <v>2</v>
      </c>
      <c r="J440">
        <v>113.6</v>
      </c>
      <c r="K440">
        <v>1.9870000000000001</v>
      </c>
    </row>
    <row r="441" spans="1:11" x14ac:dyDescent="0.25">
      <c r="A441" s="7">
        <v>125085</v>
      </c>
      <c r="B441" s="7">
        <v>58212</v>
      </c>
      <c r="C441" t="s">
        <v>29</v>
      </c>
      <c r="D441" t="s">
        <v>32</v>
      </c>
      <c r="E441" s="7">
        <v>25</v>
      </c>
      <c r="F441" s="7" t="s">
        <v>148</v>
      </c>
      <c r="G441" t="s">
        <v>11</v>
      </c>
      <c r="H441">
        <v>64.599999999999994</v>
      </c>
      <c r="I441">
        <v>3</v>
      </c>
      <c r="J441">
        <v>87.9</v>
      </c>
      <c r="K441">
        <v>1.9870000000000001</v>
      </c>
    </row>
    <row r="442" spans="1:11" x14ac:dyDescent="0.25">
      <c r="A442" s="7">
        <v>125370</v>
      </c>
      <c r="B442" s="7">
        <v>58341</v>
      </c>
      <c r="C442" t="s">
        <v>29</v>
      </c>
      <c r="D442" t="s">
        <v>46</v>
      </c>
      <c r="E442" s="7">
        <v>15</v>
      </c>
      <c r="F442" s="7" t="s">
        <v>148</v>
      </c>
      <c r="G442" t="s">
        <v>18</v>
      </c>
      <c r="H442">
        <v>73.8</v>
      </c>
      <c r="I442">
        <v>2</v>
      </c>
      <c r="J442">
        <v>83.2</v>
      </c>
      <c r="K442">
        <v>2.76</v>
      </c>
    </row>
    <row r="443" spans="1:11" x14ac:dyDescent="0.25">
      <c r="A443" s="7">
        <v>125717</v>
      </c>
      <c r="B443" s="7">
        <v>56764</v>
      </c>
      <c r="C443" t="s">
        <v>15</v>
      </c>
      <c r="D443" t="s">
        <v>16</v>
      </c>
      <c r="E443" s="7" t="s">
        <v>19</v>
      </c>
      <c r="F443" s="7" t="s">
        <v>148</v>
      </c>
      <c r="G443" t="s">
        <v>18</v>
      </c>
      <c r="H443">
        <v>38.200000000000003</v>
      </c>
      <c r="I443">
        <v>1</v>
      </c>
      <c r="J443">
        <v>92</v>
      </c>
      <c r="K443">
        <v>2.76</v>
      </c>
    </row>
    <row r="444" spans="1:11" x14ac:dyDescent="0.25">
      <c r="A444" s="7">
        <v>125775</v>
      </c>
      <c r="B444" s="7">
        <v>58331</v>
      </c>
      <c r="C444" t="s">
        <v>29</v>
      </c>
      <c r="D444" t="s">
        <v>43</v>
      </c>
      <c r="E444" s="7">
        <v>46</v>
      </c>
      <c r="F444" s="7" t="s">
        <v>148</v>
      </c>
      <c r="G444" t="s">
        <v>18</v>
      </c>
      <c r="H444">
        <v>48.9</v>
      </c>
      <c r="I444">
        <v>1</v>
      </c>
      <c r="J444">
        <v>118.7</v>
      </c>
      <c r="K444">
        <v>2.76</v>
      </c>
    </row>
    <row r="445" spans="1:11" x14ac:dyDescent="0.25">
      <c r="A445" s="7">
        <v>125847</v>
      </c>
      <c r="B445" s="7">
        <v>56962</v>
      </c>
      <c r="C445" t="s">
        <v>15</v>
      </c>
      <c r="D445" t="s">
        <v>28</v>
      </c>
      <c r="E445" s="7">
        <v>38</v>
      </c>
      <c r="F445" s="7" t="s">
        <v>148</v>
      </c>
      <c r="G445" t="s">
        <v>11</v>
      </c>
      <c r="H445">
        <v>63.1</v>
      </c>
      <c r="I445">
        <v>3</v>
      </c>
      <c r="J445">
        <v>87.9</v>
      </c>
      <c r="K445">
        <v>1.9870000000000001</v>
      </c>
    </row>
    <row r="446" spans="1:11" x14ac:dyDescent="0.25">
      <c r="A446" s="7">
        <v>126148</v>
      </c>
      <c r="B446" s="7">
        <v>58343</v>
      </c>
      <c r="C446" t="s">
        <v>29</v>
      </c>
      <c r="D446" t="s">
        <v>46</v>
      </c>
      <c r="E446" s="7">
        <v>17</v>
      </c>
      <c r="F446" s="7" t="s">
        <v>148</v>
      </c>
      <c r="G446" t="s">
        <v>18</v>
      </c>
      <c r="H446">
        <v>58.5</v>
      </c>
      <c r="I446">
        <v>1</v>
      </c>
      <c r="J446">
        <v>118.7</v>
      </c>
      <c r="K446">
        <v>2.76</v>
      </c>
    </row>
    <row r="447" spans="1:11" x14ac:dyDescent="0.25">
      <c r="A447" s="7">
        <v>126199</v>
      </c>
      <c r="B447" s="7">
        <v>58378</v>
      </c>
      <c r="C447" t="s">
        <v>48</v>
      </c>
      <c r="D447" t="s">
        <v>49</v>
      </c>
      <c r="E447" s="7">
        <v>16</v>
      </c>
      <c r="F447" s="7" t="s">
        <v>148</v>
      </c>
      <c r="G447" t="s">
        <v>11</v>
      </c>
      <c r="H447">
        <v>64</v>
      </c>
      <c r="I447">
        <v>1</v>
      </c>
      <c r="J447">
        <v>167.6</v>
      </c>
      <c r="K447">
        <v>1.9870000000000001</v>
      </c>
    </row>
    <row r="448" spans="1:11" x14ac:dyDescent="0.25">
      <c r="A448" s="7">
        <v>126496</v>
      </c>
      <c r="B448" s="7">
        <v>58321</v>
      </c>
      <c r="C448" t="s">
        <v>29</v>
      </c>
      <c r="D448" t="s">
        <v>43</v>
      </c>
      <c r="E448" s="7" t="s">
        <v>44</v>
      </c>
      <c r="F448" s="7" t="s">
        <v>148</v>
      </c>
      <c r="G448" t="s">
        <v>18</v>
      </c>
      <c r="H448">
        <v>57.2</v>
      </c>
      <c r="I448">
        <v>1</v>
      </c>
      <c r="J448">
        <v>118.7</v>
      </c>
      <c r="K448">
        <v>2.76</v>
      </c>
    </row>
    <row r="449" spans="1:11" x14ac:dyDescent="0.25">
      <c r="A449" s="7">
        <v>126585</v>
      </c>
      <c r="B449" s="7">
        <v>58194</v>
      </c>
      <c r="C449" t="s">
        <v>29</v>
      </c>
      <c r="D449" t="s">
        <v>31</v>
      </c>
      <c r="E449" s="7">
        <v>93</v>
      </c>
      <c r="F449" s="7" t="s">
        <v>148</v>
      </c>
      <c r="G449" t="s">
        <v>18</v>
      </c>
      <c r="H449">
        <v>47.7</v>
      </c>
      <c r="I449">
        <v>1</v>
      </c>
      <c r="J449">
        <v>118.7</v>
      </c>
      <c r="K449">
        <v>2.76</v>
      </c>
    </row>
    <row r="450" spans="1:11" x14ac:dyDescent="0.25">
      <c r="A450" s="7">
        <v>126923</v>
      </c>
      <c r="B450" s="7">
        <v>58377</v>
      </c>
      <c r="C450" t="s">
        <v>48</v>
      </c>
      <c r="D450" t="s">
        <v>49</v>
      </c>
      <c r="E450" s="7">
        <v>15</v>
      </c>
      <c r="F450" s="7" t="s">
        <v>148</v>
      </c>
      <c r="G450" t="s">
        <v>11</v>
      </c>
      <c r="H450">
        <v>64.099999999999994</v>
      </c>
      <c r="I450">
        <v>2</v>
      </c>
      <c r="J450">
        <v>113.6</v>
      </c>
      <c r="K450">
        <v>1.9870000000000001</v>
      </c>
    </row>
    <row r="451" spans="1:11" x14ac:dyDescent="0.25">
      <c r="A451" s="7">
        <v>126929</v>
      </c>
      <c r="B451" s="7">
        <v>56962</v>
      </c>
      <c r="C451" t="s">
        <v>15</v>
      </c>
      <c r="D451" t="s">
        <v>28</v>
      </c>
      <c r="E451" s="7">
        <v>38</v>
      </c>
      <c r="F451" s="7" t="s">
        <v>148</v>
      </c>
      <c r="G451" t="s">
        <v>11</v>
      </c>
      <c r="H451">
        <v>53.1</v>
      </c>
      <c r="I451">
        <v>1</v>
      </c>
      <c r="J451">
        <v>167.6</v>
      </c>
      <c r="K451">
        <v>1.9870000000000001</v>
      </c>
    </row>
    <row r="452" spans="1:11" x14ac:dyDescent="0.25">
      <c r="A452" s="7">
        <v>127211</v>
      </c>
      <c r="B452" s="7">
        <v>58218</v>
      </c>
      <c r="C452" t="s">
        <v>29</v>
      </c>
      <c r="D452" t="s">
        <v>34</v>
      </c>
      <c r="E452" s="7">
        <v>3</v>
      </c>
      <c r="F452" s="7" t="s">
        <v>148</v>
      </c>
      <c r="G452" t="s">
        <v>11</v>
      </c>
      <c r="H452">
        <v>42.3</v>
      </c>
      <c r="I452">
        <v>2</v>
      </c>
      <c r="J452">
        <v>103.9</v>
      </c>
      <c r="K452">
        <v>1.9870000000000001</v>
      </c>
    </row>
    <row r="453" spans="1:11" x14ac:dyDescent="0.25">
      <c r="A453" s="7">
        <v>127325</v>
      </c>
      <c r="B453" s="7">
        <v>56791</v>
      </c>
      <c r="C453" t="s">
        <v>15</v>
      </c>
      <c r="D453" t="s">
        <v>22</v>
      </c>
      <c r="E453" s="7">
        <v>46</v>
      </c>
      <c r="F453" s="7" t="s">
        <v>148</v>
      </c>
      <c r="G453" t="s">
        <v>11</v>
      </c>
      <c r="H453">
        <v>85.5</v>
      </c>
      <c r="I453">
        <v>3</v>
      </c>
      <c r="J453">
        <v>93.4</v>
      </c>
      <c r="K453">
        <v>1.9870000000000001</v>
      </c>
    </row>
    <row r="454" spans="1:11" x14ac:dyDescent="0.25">
      <c r="A454" s="7">
        <v>127354</v>
      </c>
      <c r="B454" s="7">
        <v>58314</v>
      </c>
      <c r="C454" t="s">
        <v>29</v>
      </c>
      <c r="D454" t="s">
        <v>42</v>
      </c>
      <c r="E454" s="7">
        <v>6</v>
      </c>
      <c r="F454" s="7" t="s">
        <v>148</v>
      </c>
      <c r="G454" t="s">
        <v>11</v>
      </c>
      <c r="H454">
        <v>89</v>
      </c>
      <c r="I454">
        <v>4</v>
      </c>
      <c r="J454">
        <v>75.900000000000006</v>
      </c>
      <c r="K454">
        <v>1.9870000000000001</v>
      </c>
    </row>
    <row r="455" spans="1:11" x14ac:dyDescent="0.25">
      <c r="A455" s="7">
        <v>127434</v>
      </c>
      <c r="B455" s="7">
        <v>56789</v>
      </c>
      <c r="C455" t="s">
        <v>15</v>
      </c>
      <c r="D455" t="s">
        <v>22</v>
      </c>
      <c r="E455" s="7">
        <v>9</v>
      </c>
      <c r="F455" s="7" t="s">
        <v>148</v>
      </c>
      <c r="G455" t="s">
        <v>18</v>
      </c>
      <c r="H455">
        <v>34</v>
      </c>
      <c r="I455">
        <v>1</v>
      </c>
      <c r="J455">
        <v>92</v>
      </c>
      <c r="K455">
        <v>2.76</v>
      </c>
    </row>
    <row r="456" spans="1:11" x14ac:dyDescent="0.25">
      <c r="A456" s="7">
        <v>128610</v>
      </c>
      <c r="B456" s="7">
        <v>58315</v>
      </c>
      <c r="C456" t="s">
        <v>29</v>
      </c>
      <c r="D456" t="s">
        <v>42</v>
      </c>
      <c r="E456" s="7">
        <v>7</v>
      </c>
      <c r="F456" s="7" t="s">
        <v>148</v>
      </c>
      <c r="G456" t="s">
        <v>18</v>
      </c>
      <c r="H456">
        <v>22.2</v>
      </c>
      <c r="I456">
        <v>1</v>
      </c>
      <c r="J456">
        <v>118.7</v>
      </c>
      <c r="K456">
        <v>2.76</v>
      </c>
    </row>
    <row r="457" spans="1:11" x14ac:dyDescent="0.25">
      <c r="A457" s="7">
        <v>128723</v>
      </c>
      <c r="B457" s="7">
        <v>62291</v>
      </c>
      <c r="C457" t="s">
        <v>54</v>
      </c>
      <c r="D457" t="s">
        <v>55</v>
      </c>
      <c r="E457" s="7">
        <v>9</v>
      </c>
      <c r="F457" s="7" t="s">
        <v>148</v>
      </c>
      <c r="G457" t="s">
        <v>18</v>
      </c>
      <c r="H457">
        <v>65.2</v>
      </c>
      <c r="I457">
        <v>3</v>
      </c>
      <c r="J457">
        <v>57</v>
      </c>
      <c r="K457">
        <v>2.76</v>
      </c>
    </row>
    <row r="458" spans="1:11" x14ac:dyDescent="0.25">
      <c r="A458" s="7">
        <v>129008</v>
      </c>
      <c r="B458" s="7">
        <v>58329</v>
      </c>
      <c r="C458" t="s">
        <v>29</v>
      </c>
      <c r="D458" t="s">
        <v>43</v>
      </c>
      <c r="E458" s="7">
        <v>25</v>
      </c>
      <c r="F458" s="7" t="s">
        <v>148</v>
      </c>
      <c r="G458" t="s">
        <v>18</v>
      </c>
      <c r="H458">
        <v>70.400000000000006</v>
      </c>
      <c r="I458">
        <v>3</v>
      </c>
      <c r="J458">
        <v>64.5</v>
      </c>
      <c r="K458">
        <v>2.76</v>
      </c>
    </row>
    <row r="459" spans="1:11" x14ac:dyDescent="0.25">
      <c r="A459" s="7">
        <v>129116</v>
      </c>
      <c r="B459" s="7">
        <v>63241</v>
      </c>
      <c r="C459" t="s">
        <v>56</v>
      </c>
      <c r="D459" t="s">
        <v>58</v>
      </c>
      <c r="E459" s="7">
        <v>8</v>
      </c>
      <c r="F459" s="7" t="s">
        <v>148</v>
      </c>
      <c r="G459" t="s">
        <v>18</v>
      </c>
      <c r="H459">
        <v>45.5</v>
      </c>
      <c r="I459">
        <v>1</v>
      </c>
      <c r="J459">
        <v>118.7</v>
      </c>
      <c r="K459">
        <v>2.76</v>
      </c>
    </row>
    <row r="460" spans="1:11" x14ac:dyDescent="0.25">
      <c r="A460" s="7">
        <v>129222</v>
      </c>
      <c r="B460" s="7">
        <v>58369</v>
      </c>
      <c r="C460" t="s">
        <v>48</v>
      </c>
      <c r="D460" t="s">
        <v>49</v>
      </c>
      <c r="E460" s="7">
        <v>12</v>
      </c>
      <c r="F460" s="7" t="s">
        <v>148</v>
      </c>
      <c r="G460" t="s">
        <v>11</v>
      </c>
      <c r="H460">
        <v>67.8</v>
      </c>
      <c r="I460">
        <v>1</v>
      </c>
      <c r="J460">
        <v>183.2</v>
      </c>
      <c r="K460">
        <v>1.9870000000000001</v>
      </c>
    </row>
    <row r="461" spans="1:11" x14ac:dyDescent="0.25">
      <c r="A461" s="7">
        <v>129270</v>
      </c>
      <c r="B461" s="7">
        <v>58373</v>
      </c>
      <c r="C461" t="s">
        <v>48</v>
      </c>
      <c r="D461" t="s">
        <v>49</v>
      </c>
      <c r="E461" s="7">
        <v>25</v>
      </c>
      <c r="F461" s="7" t="s">
        <v>148</v>
      </c>
      <c r="G461" t="s">
        <v>11</v>
      </c>
      <c r="H461">
        <v>40.200000000000003</v>
      </c>
      <c r="I461">
        <v>1</v>
      </c>
      <c r="J461">
        <v>167.6</v>
      </c>
      <c r="K461">
        <v>1.9870000000000001</v>
      </c>
    </row>
    <row r="462" spans="1:11" x14ac:dyDescent="0.25">
      <c r="A462" s="7">
        <v>129322</v>
      </c>
      <c r="B462" s="7">
        <v>58218</v>
      </c>
      <c r="C462" t="s">
        <v>29</v>
      </c>
      <c r="D462" t="s">
        <v>34</v>
      </c>
      <c r="E462" s="7">
        <v>3</v>
      </c>
      <c r="F462" s="7" t="s">
        <v>148</v>
      </c>
      <c r="G462" t="s">
        <v>11</v>
      </c>
      <c r="H462">
        <v>42</v>
      </c>
      <c r="I462">
        <v>1</v>
      </c>
      <c r="J462">
        <v>167.6</v>
      </c>
      <c r="K462">
        <v>1.9870000000000001</v>
      </c>
    </row>
    <row r="463" spans="1:11" x14ac:dyDescent="0.25">
      <c r="A463" s="7">
        <v>129352</v>
      </c>
      <c r="B463" s="7">
        <v>58366</v>
      </c>
      <c r="C463" t="s">
        <v>48</v>
      </c>
      <c r="D463" t="s">
        <v>49</v>
      </c>
      <c r="E463" s="7">
        <v>8</v>
      </c>
      <c r="F463" s="7" t="s">
        <v>148</v>
      </c>
      <c r="G463" t="s">
        <v>11</v>
      </c>
      <c r="H463">
        <v>53.7</v>
      </c>
      <c r="I463">
        <v>2</v>
      </c>
      <c r="J463">
        <v>103.9</v>
      </c>
      <c r="K463">
        <v>1.9870000000000001</v>
      </c>
    </row>
    <row r="464" spans="1:11" x14ac:dyDescent="0.25">
      <c r="A464" s="7">
        <v>129914</v>
      </c>
      <c r="B464" s="7">
        <v>58371</v>
      </c>
      <c r="C464" t="s">
        <v>48</v>
      </c>
      <c r="D464" t="s">
        <v>49</v>
      </c>
      <c r="E464" s="7">
        <v>19</v>
      </c>
      <c r="F464" s="7" t="s">
        <v>148</v>
      </c>
      <c r="G464" t="s">
        <v>11</v>
      </c>
      <c r="H464">
        <v>65.400000000000006</v>
      </c>
      <c r="I464">
        <v>2</v>
      </c>
      <c r="J464">
        <v>113.6</v>
      </c>
      <c r="K464">
        <v>1.9870000000000001</v>
      </c>
    </row>
    <row r="465" spans="1:11" x14ac:dyDescent="0.25">
      <c r="A465" s="7">
        <v>129972</v>
      </c>
      <c r="B465" s="7">
        <v>58370</v>
      </c>
      <c r="C465" t="s">
        <v>48</v>
      </c>
      <c r="D465" t="s">
        <v>49</v>
      </c>
      <c r="E465" s="7">
        <v>18</v>
      </c>
      <c r="F465" s="7" t="s">
        <v>148</v>
      </c>
      <c r="G465" t="s">
        <v>11</v>
      </c>
      <c r="H465">
        <v>64.599999999999994</v>
      </c>
      <c r="I465">
        <v>1</v>
      </c>
      <c r="J465">
        <v>167.6</v>
      </c>
      <c r="K465">
        <v>1.9870000000000001</v>
      </c>
    </row>
    <row r="466" spans="1:11" x14ac:dyDescent="0.25">
      <c r="A466" s="7">
        <v>130102</v>
      </c>
      <c r="B466" s="7">
        <v>58312</v>
      </c>
      <c r="C466" t="s">
        <v>29</v>
      </c>
      <c r="D466" t="s">
        <v>41</v>
      </c>
      <c r="E466" s="7">
        <v>8</v>
      </c>
      <c r="F466" s="7" t="s">
        <v>148</v>
      </c>
      <c r="G466" t="s">
        <v>18</v>
      </c>
      <c r="H466">
        <v>55.2</v>
      </c>
      <c r="I466">
        <v>1</v>
      </c>
      <c r="J466">
        <v>134.30000000000001</v>
      </c>
      <c r="K466">
        <v>2.76</v>
      </c>
    </row>
    <row r="467" spans="1:11" x14ac:dyDescent="0.25">
      <c r="A467" s="7">
        <v>130150</v>
      </c>
      <c r="B467" s="7">
        <v>56962</v>
      </c>
      <c r="C467" t="s">
        <v>15</v>
      </c>
      <c r="D467" t="s">
        <v>28</v>
      </c>
      <c r="E467" s="7">
        <v>38</v>
      </c>
      <c r="F467" s="7" t="s">
        <v>148</v>
      </c>
      <c r="G467" t="s">
        <v>11</v>
      </c>
      <c r="H467">
        <v>52.6</v>
      </c>
      <c r="I467">
        <v>3</v>
      </c>
      <c r="J467">
        <v>80.400000000000006</v>
      </c>
      <c r="K467">
        <v>1.9870000000000001</v>
      </c>
    </row>
    <row r="468" spans="1:11" x14ac:dyDescent="0.25">
      <c r="A468" s="7">
        <v>130239</v>
      </c>
      <c r="B468" s="7">
        <v>58210</v>
      </c>
      <c r="C468" t="s">
        <v>29</v>
      </c>
      <c r="D468" t="s">
        <v>32</v>
      </c>
      <c r="E468" s="7">
        <v>27</v>
      </c>
      <c r="F468" s="7" t="s">
        <v>148</v>
      </c>
      <c r="G468" t="s">
        <v>11</v>
      </c>
      <c r="H468">
        <v>39.700000000000003</v>
      </c>
      <c r="I468">
        <v>1</v>
      </c>
      <c r="J468">
        <v>167.6</v>
      </c>
      <c r="K468">
        <v>1.9870000000000001</v>
      </c>
    </row>
    <row r="469" spans="1:11" x14ac:dyDescent="0.25">
      <c r="A469" s="7">
        <v>130407</v>
      </c>
      <c r="B469" s="7">
        <v>58367</v>
      </c>
      <c r="C469" t="s">
        <v>48</v>
      </c>
      <c r="D469" t="s">
        <v>49</v>
      </c>
      <c r="E469" s="7">
        <v>22</v>
      </c>
      <c r="F469" s="7" t="s">
        <v>148</v>
      </c>
      <c r="G469" t="s">
        <v>11</v>
      </c>
      <c r="H469">
        <v>47.7</v>
      </c>
      <c r="I469">
        <v>1</v>
      </c>
      <c r="J469">
        <v>167.6</v>
      </c>
      <c r="K469">
        <v>1.9870000000000001</v>
      </c>
    </row>
    <row r="470" spans="1:11" x14ac:dyDescent="0.25">
      <c r="A470" s="7">
        <v>130761</v>
      </c>
      <c r="B470" s="7">
        <v>58301</v>
      </c>
      <c r="C470" t="s">
        <v>29</v>
      </c>
      <c r="D470" t="s">
        <v>14</v>
      </c>
      <c r="E470" s="7">
        <v>22</v>
      </c>
      <c r="F470" s="7" t="s">
        <v>148</v>
      </c>
      <c r="G470" t="s">
        <v>11</v>
      </c>
      <c r="H470">
        <v>48.2</v>
      </c>
      <c r="I470">
        <v>1</v>
      </c>
      <c r="J470">
        <v>167.6</v>
      </c>
      <c r="K470">
        <v>1.9870000000000001</v>
      </c>
    </row>
    <row r="471" spans="1:11" x14ac:dyDescent="0.25">
      <c r="A471" s="7">
        <v>130931</v>
      </c>
      <c r="B471" s="7">
        <v>62291</v>
      </c>
      <c r="C471" t="s">
        <v>54</v>
      </c>
      <c r="D471" t="s">
        <v>55</v>
      </c>
      <c r="E471" s="7">
        <v>9</v>
      </c>
      <c r="F471" s="7" t="s">
        <v>148</v>
      </c>
      <c r="G471" t="s">
        <v>18</v>
      </c>
      <c r="H471">
        <v>65.599999999999994</v>
      </c>
      <c r="I471">
        <v>3</v>
      </c>
      <c r="J471">
        <v>57</v>
      </c>
      <c r="K471">
        <v>2.76</v>
      </c>
    </row>
    <row r="472" spans="1:11" x14ac:dyDescent="0.25">
      <c r="A472" s="7">
        <v>131030</v>
      </c>
      <c r="B472" s="7">
        <v>58315</v>
      </c>
      <c r="C472" t="s">
        <v>29</v>
      </c>
      <c r="D472" t="s">
        <v>42</v>
      </c>
      <c r="E472" s="7">
        <v>7</v>
      </c>
      <c r="F472" s="7" t="s">
        <v>148</v>
      </c>
      <c r="G472" t="s">
        <v>18</v>
      </c>
      <c r="H472">
        <v>35.200000000000003</v>
      </c>
      <c r="I472">
        <v>5</v>
      </c>
      <c r="J472">
        <v>31.3</v>
      </c>
      <c r="K472">
        <v>2.76</v>
      </c>
    </row>
    <row r="473" spans="1:11" x14ac:dyDescent="0.25">
      <c r="A473" s="7">
        <v>131506</v>
      </c>
      <c r="B473" s="7">
        <v>58202</v>
      </c>
      <c r="C473" t="s">
        <v>29</v>
      </c>
      <c r="D473" t="s">
        <v>32</v>
      </c>
      <c r="E473" s="7" t="s">
        <v>33</v>
      </c>
      <c r="F473" s="7" t="s">
        <v>148</v>
      </c>
      <c r="G473" t="s">
        <v>18</v>
      </c>
      <c r="H473">
        <v>79.5</v>
      </c>
      <c r="I473">
        <v>2</v>
      </c>
      <c r="J473">
        <v>83.2</v>
      </c>
      <c r="K473">
        <v>2.76</v>
      </c>
    </row>
    <row r="474" spans="1:11" x14ac:dyDescent="0.25">
      <c r="A474" s="7">
        <v>131973</v>
      </c>
      <c r="B474" s="7">
        <v>58312</v>
      </c>
      <c r="C474" t="s">
        <v>29</v>
      </c>
      <c r="D474" t="s">
        <v>41</v>
      </c>
      <c r="E474" s="7">
        <v>8</v>
      </c>
      <c r="F474" s="7" t="s">
        <v>148</v>
      </c>
      <c r="G474" t="s">
        <v>18</v>
      </c>
      <c r="H474">
        <v>29.5</v>
      </c>
      <c r="I474">
        <v>2</v>
      </c>
      <c r="J474">
        <v>57</v>
      </c>
      <c r="K474">
        <v>2.76</v>
      </c>
    </row>
    <row r="475" spans="1:11" x14ac:dyDescent="0.25">
      <c r="A475" s="7">
        <v>132531</v>
      </c>
      <c r="B475" s="7">
        <v>58218</v>
      </c>
      <c r="C475" t="s">
        <v>29</v>
      </c>
      <c r="D475" t="s">
        <v>34</v>
      </c>
      <c r="E475" s="7">
        <v>3</v>
      </c>
      <c r="F475" s="7" t="s">
        <v>148</v>
      </c>
      <c r="G475" t="s">
        <v>11</v>
      </c>
      <c r="H475">
        <v>30.5</v>
      </c>
      <c r="I475">
        <v>3</v>
      </c>
      <c r="J475">
        <v>68.2</v>
      </c>
      <c r="K475">
        <v>1.9870000000000001</v>
      </c>
    </row>
    <row r="476" spans="1:11" x14ac:dyDescent="0.25">
      <c r="A476" s="7">
        <v>132535</v>
      </c>
      <c r="B476" s="7">
        <v>58322</v>
      </c>
      <c r="C476" t="s">
        <v>29</v>
      </c>
      <c r="D476" t="s">
        <v>43</v>
      </c>
      <c r="E476" s="7">
        <v>48</v>
      </c>
      <c r="F476" s="7" t="s">
        <v>148</v>
      </c>
      <c r="G476" t="s">
        <v>18</v>
      </c>
      <c r="H476">
        <v>46.4</v>
      </c>
      <c r="I476">
        <v>4</v>
      </c>
      <c r="J476">
        <v>46.3</v>
      </c>
      <c r="K476">
        <v>2.76</v>
      </c>
    </row>
    <row r="477" spans="1:11" x14ac:dyDescent="0.25">
      <c r="A477" s="7">
        <v>132646</v>
      </c>
      <c r="B477" s="7">
        <v>58377</v>
      </c>
      <c r="C477" t="s">
        <v>48</v>
      </c>
      <c r="D477" t="s">
        <v>49</v>
      </c>
      <c r="E477" s="7">
        <v>15</v>
      </c>
      <c r="F477" s="7" t="s">
        <v>148</v>
      </c>
      <c r="G477" t="s">
        <v>11</v>
      </c>
      <c r="H477">
        <v>64.099999999999994</v>
      </c>
      <c r="I477">
        <v>1</v>
      </c>
      <c r="J477">
        <v>183.2</v>
      </c>
      <c r="K477">
        <v>1.9870000000000001</v>
      </c>
    </row>
    <row r="478" spans="1:11" x14ac:dyDescent="0.25">
      <c r="A478" s="7">
        <v>133025</v>
      </c>
      <c r="B478" s="7">
        <v>62292</v>
      </c>
      <c r="C478" t="s">
        <v>54</v>
      </c>
      <c r="D478" t="s">
        <v>55</v>
      </c>
      <c r="E478" s="7">
        <v>11</v>
      </c>
      <c r="F478" s="7" t="s">
        <v>148</v>
      </c>
      <c r="G478" t="s">
        <v>18</v>
      </c>
      <c r="H478">
        <v>89.9</v>
      </c>
      <c r="I478">
        <v>3</v>
      </c>
      <c r="J478">
        <v>64.5</v>
      </c>
      <c r="K478">
        <v>2.76</v>
      </c>
    </row>
    <row r="479" spans="1:11" x14ac:dyDescent="0.25">
      <c r="A479" s="7">
        <v>133403</v>
      </c>
      <c r="B479" s="7">
        <v>58376</v>
      </c>
      <c r="C479" t="s">
        <v>48</v>
      </c>
      <c r="D479" t="s">
        <v>49</v>
      </c>
      <c r="E479" s="7">
        <v>13</v>
      </c>
      <c r="F479" s="7" t="s">
        <v>148</v>
      </c>
      <c r="G479" t="s">
        <v>11</v>
      </c>
      <c r="H479">
        <v>53.5</v>
      </c>
      <c r="I479">
        <v>2</v>
      </c>
      <c r="J479">
        <v>113.6</v>
      </c>
      <c r="K479">
        <v>1.9870000000000001</v>
      </c>
    </row>
    <row r="480" spans="1:11" x14ac:dyDescent="0.25">
      <c r="A480" s="7">
        <v>133405</v>
      </c>
      <c r="B480" s="7">
        <v>58346</v>
      </c>
      <c r="C480" t="s">
        <v>29</v>
      </c>
      <c r="D480" t="s">
        <v>47</v>
      </c>
      <c r="E480" s="7">
        <v>14</v>
      </c>
      <c r="F480" s="7" t="s">
        <v>148</v>
      </c>
      <c r="G480" t="s">
        <v>11</v>
      </c>
      <c r="H480">
        <v>73.8</v>
      </c>
      <c r="I480">
        <v>3</v>
      </c>
      <c r="J480">
        <v>87.9</v>
      </c>
      <c r="K480">
        <v>1.9870000000000001</v>
      </c>
    </row>
    <row r="481" spans="1:11" x14ac:dyDescent="0.25">
      <c r="A481" s="7">
        <v>133597</v>
      </c>
      <c r="B481" s="7">
        <v>58321</v>
      </c>
      <c r="C481" t="s">
        <v>29</v>
      </c>
      <c r="D481" t="s">
        <v>43</v>
      </c>
      <c r="E481" s="7" t="s">
        <v>44</v>
      </c>
      <c r="F481" s="7" t="s">
        <v>148</v>
      </c>
      <c r="G481" t="s">
        <v>18</v>
      </c>
      <c r="H481">
        <v>78</v>
      </c>
      <c r="I481">
        <v>4</v>
      </c>
      <c r="J481">
        <v>52.4</v>
      </c>
      <c r="K481">
        <v>2.76</v>
      </c>
    </row>
    <row r="482" spans="1:11" x14ac:dyDescent="0.25">
      <c r="A482" s="7">
        <v>133726</v>
      </c>
      <c r="B482" s="7">
        <v>62290</v>
      </c>
      <c r="C482" t="s">
        <v>54</v>
      </c>
      <c r="D482" t="s">
        <v>55</v>
      </c>
      <c r="E482" s="7">
        <v>7</v>
      </c>
      <c r="F482" s="7" t="s">
        <v>148</v>
      </c>
      <c r="G482" t="s">
        <v>18</v>
      </c>
      <c r="H482">
        <v>88.8</v>
      </c>
      <c r="I482">
        <v>2</v>
      </c>
      <c r="J482">
        <v>90.1</v>
      </c>
      <c r="K482">
        <v>2.76</v>
      </c>
    </row>
    <row r="483" spans="1:11" x14ac:dyDescent="0.25">
      <c r="A483" s="7">
        <v>133768</v>
      </c>
      <c r="B483" s="7">
        <v>58366</v>
      </c>
      <c r="C483" t="s">
        <v>48</v>
      </c>
      <c r="D483" t="s">
        <v>49</v>
      </c>
      <c r="E483" s="7">
        <v>8</v>
      </c>
      <c r="F483" s="7" t="s">
        <v>148</v>
      </c>
      <c r="G483" t="s">
        <v>11</v>
      </c>
      <c r="H483">
        <v>61.2</v>
      </c>
      <c r="I483">
        <v>3</v>
      </c>
      <c r="J483">
        <v>80.400000000000006</v>
      </c>
      <c r="K483">
        <v>1.9870000000000001</v>
      </c>
    </row>
    <row r="484" spans="1:11" x14ac:dyDescent="0.25">
      <c r="A484" s="7">
        <v>133790</v>
      </c>
      <c r="B484" s="7">
        <v>56764</v>
      </c>
      <c r="C484" t="s">
        <v>15</v>
      </c>
      <c r="D484" t="s">
        <v>16</v>
      </c>
      <c r="E484" s="7" t="s">
        <v>19</v>
      </c>
      <c r="F484" s="7" t="s">
        <v>148</v>
      </c>
      <c r="G484" t="s">
        <v>18</v>
      </c>
      <c r="H484">
        <v>31.4</v>
      </c>
      <c r="I484">
        <v>1</v>
      </c>
      <c r="J484">
        <v>92</v>
      </c>
      <c r="K484">
        <v>2.76</v>
      </c>
    </row>
    <row r="485" spans="1:11" x14ac:dyDescent="0.25">
      <c r="A485" s="7">
        <v>133903</v>
      </c>
      <c r="B485" s="7">
        <v>58343</v>
      </c>
      <c r="C485" t="s">
        <v>29</v>
      </c>
      <c r="D485" t="s">
        <v>46</v>
      </c>
      <c r="E485" s="7">
        <v>17</v>
      </c>
      <c r="F485" s="7" t="s">
        <v>148</v>
      </c>
      <c r="G485" t="s">
        <v>18</v>
      </c>
      <c r="H485">
        <v>62.5</v>
      </c>
      <c r="I485">
        <v>2</v>
      </c>
      <c r="J485">
        <v>73.5</v>
      </c>
      <c r="K485">
        <v>2.76</v>
      </c>
    </row>
    <row r="486" spans="1:11" x14ac:dyDescent="0.25">
      <c r="A486" s="7">
        <v>134254</v>
      </c>
      <c r="B486" s="7">
        <v>58301</v>
      </c>
      <c r="C486" t="s">
        <v>29</v>
      </c>
      <c r="D486" t="s">
        <v>14</v>
      </c>
      <c r="E486" s="7">
        <v>22</v>
      </c>
      <c r="F486" s="7" t="s">
        <v>148</v>
      </c>
      <c r="G486" t="s">
        <v>11</v>
      </c>
      <c r="H486">
        <v>47.6</v>
      </c>
      <c r="I486">
        <v>1</v>
      </c>
      <c r="J486">
        <v>167.6</v>
      </c>
      <c r="K486">
        <v>1.9870000000000001</v>
      </c>
    </row>
    <row r="487" spans="1:11" x14ac:dyDescent="0.25">
      <c r="A487" s="7">
        <v>134404</v>
      </c>
      <c r="B487" s="7">
        <v>58194</v>
      </c>
      <c r="C487" t="s">
        <v>29</v>
      </c>
      <c r="D487" t="s">
        <v>31</v>
      </c>
      <c r="E487" s="7">
        <v>93</v>
      </c>
      <c r="F487" s="7" t="s">
        <v>148</v>
      </c>
      <c r="G487" t="s">
        <v>18</v>
      </c>
      <c r="H487">
        <v>56.4</v>
      </c>
      <c r="I487">
        <v>1</v>
      </c>
      <c r="J487">
        <v>134.30000000000001</v>
      </c>
      <c r="K487">
        <v>2.76</v>
      </c>
    </row>
    <row r="488" spans="1:11" x14ac:dyDescent="0.25">
      <c r="A488" s="7">
        <v>134414</v>
      </c>
      <c r="B488" s="7">
        <v>62290</v>
      </c>
      <c r="C488" t="s">
        <v>54</v>
      </c>
      <c r="D488" t="s">
        <v>55</v>
      </c>
      <c r="E488" s="7">
        <v>7</v>
      </c>
      <c r="F488" s="7" t="s">
        <v>148</v>
      </c>
      <c r="G488" t="s">
        <v>18</v>
      </c>
      <c r="H488">
        <v>85.1</v>
      </c>
      <c r="I488">
        <v>4</v>
      </c>
      <c r="J488">
        <v>52.4</v>
      </c>
      <c r="K488">
        <v>2.76</v>
      </c>
    </row>
    <row r="489" spans="1:11" x14ac:dyDescent="0.25">
      <c r="A489" s="7">
        <v>134831</v>
      </c>
      <c r="B489" s="7">
        <v>59321</v>
      </c>
      <c r="C489" t="s">
        <v>50</v>
      </c>
      <c r="D489" t="s">
        <v>51</v>
      </c>
      <c r="E489" s="7" t="s">
        <v>39</v>
      </c>
      <c r="F489" s="7" t="s">
        <v>148</v>
      </c>
      <c r="G489" t="s">
        <v>18</v>
      </c>
      <c r="H489">
        <v>41.8</v>
      </c>
      <c r="I489">
        <v>1</v>
      </c>
      <c r="J489">
        <v>134.30000000000001</v>
      </c>
      <c r="K489">
        <v>2.76</v>
      </c>
    </row>
    <row r="490" spans="1:11" x14ac:dyDescent="0.25">
      <c r="A490" s="7">
        <v>134899</v>
      </c>
      <c r="B490" s="7">
        <v>58193</v>
      </c>
      <c r="C490" t="s">
        <v>29</v>
      </c>
      <c r="D490" t="s">
        <v>31</v>
      </c>
      <c r="E490" s="7">
        <v>59</v>
      </c>
      <c r="F490" s="7" t="s">
        <v>148</v>
      </c>
      <c r="G490" t="s">
        <v>11</v>
      </c>
      <c r="H490">
        <v>37.200000000000003</v>
      </c>
      <c r="I490">
        <v>5</v>
      </c>
      <c r="J490">
        <v>56.9</v>
      </c>
      <c r="K490">
        <v>1.9870000000000001</v>
      </c>
    </row>
    <row r="491" spans="1:11" x14ac:dyDescent="0.25">
      <c r="A491" s="7">
        <v>135043</v>
      </c>
      <c r="B491" s="7">
        <v>56963</v>
      </c>
      <c r="C491" t="s">
        <v>15</v>
      </c>
      <c r="D491" t="s">
        <v>28</v>
      </c>
      <c r="E491" s="7">
        <v>36</v>
      </c>
      <c r="F491" s="7" t="s">
        <v>148</v>
      </c>
      <c r="G491" t="s">
        <v>11</v>
      </c>
      <c r="H491">
        <v>70.5</v>
      </c>
      <c r="I491">
        <v>2</v>
      </c>
      <c r="J491">
        <v>113.6</v>
      </c>
      <c r="K491">
        <v>1.9870000000000001</v>
      </c>
    </row>
    <row r="492" spans="1:11" x14ac:dyDescent="0.25">
      <c r="A492" s="7">
        <v>135059</v>
      </c>
      <c r="B492" s="7">
        <v>58315</v>
      </c>
      <c r="C492" t="s">
        <v>29</v>
      </c>
      <c r="D492" t="s">
        <v>42</v>
      </c>
      <c r="E492" s="7">
        <v>7</v>
      </c>
      <c r="F492" s="7" t="s">
        <v>148</v>
      </c>
      <c r="G492" t="s">
        <v>18</v>
      </c>
      <c r="H492">
        <v>21.1</v>
      </c>
      <c r="I492">
        <v>1</v>
      </c>
      <c r="J492">
        <v>118.7</v>
      </c>
      <c r="K492">
        <v>2.76</v>
      </c>
    </row>
    <row r="493" spans="1:11" x14ac:dyDescent="0.25">
      <c r="A493" s="7">
        <v>135371</v>
      </c>
      <c r="B493" s="7">
        <v>58364</v>
      </c>
      <c r="C493" t="s">
        <v>48</v>
      </c>
      <c r="D493" t="s">
        <v>49</v>
      </c>
      <c r="E493" s="7">
        <v>21</v>
      </c>
      <c r="F493" s="7" t="s">
        <v>148</v>
      </c>
      <c r="G493" t="s">
        <v>11</v>
      </c>
      <c r="H493">
        <v>65.2</v>
      </c>
      <c r="I493">
        <v>1</v>
      </c>
      <c r="J493">
        <v>183.2</v>
      </c>
      <c r="K493">
        <v>1.9870000000000001</v>
      </c>
    </row>
    <row r="494" spans="1:11" x14ac:dyDescent="0.25">
      <c r="A494" s="7">
        <v>135692</v>
      </c>
      <c r="B494" s="7">
        <v>58315</v>
      </c>
      <c r="C494" t="s">
        <v>29</v>
      </c>
      <c r="D494" t="s">
        <v>42</v>
      </c>
      <c r="E494" s="7">
        <v>7</v>
      </c>
      <c r="F494" s="7" t="s">
        <v>148</v>
      </c>
      <c r="G494" t="s">
        <v>18</v>
      </c>
      <c r="H494">
        <v>28.3</v>
      </c>
      <c r="I494">
        <v>1</v>
      </c>
      <c r="J494">
        <v>92</v>
      </c>
      <c r="K494">
        <v>2.76</v>
      </c>
    </row>
    <row r="495" spans="1:11" x14ac:dyDescent="0.25">
      <c r="A495" s="7">
        <v>135833</v>
      </c>
      <c r="B495" s="7">
        <v>58314</v>
      </c>
      <c r="C495" t="s">
        <v>29</v>
      </c>
      <c r="D495" t="s">
        <v>42</v>
      </c>
      <c r="E495" s="7">
        <v>6</v>
      </c>
      <c r="F495" s="7" t="s">
        <v>148</v>
      </c>
      <c r="G495" t="s">
        <v>11</v>
      </c>
      <c r="H495">
        <v>29.2</v>
      </c>
      <c r="I495">
        <v>1</v>
      </c>
      <c r="J495">
        <v>142</v>
      </c>
      <c r="K495">
        <v>1.9870000000000001</v>
      </c>
    </row>
    <row r="496" spans="1:11" x14ac:dyDescent="0.25">
      <c r="A496" s="7">
        <v>136437</v>
      </c>
      <c r="B496" s="7">
        <v>58374</v>
      </c>
      <c r="C496" t="s">
        <v>48</v>
      </c>
      <c r="D496" t="s">
        <v>49</v>
      </c>
      <c r="E496" s="7">
        <v>23</v>
      </c>
      <c r="F496" s="7" t="s">
        <v>148</v>
      </c>
      <c r="G496" t="s">
        <v>11</v>
      </c>
      <c r="H496">
        <v>39.6</v>
      </c>
      <c r="I496">
        <v>4</v>
      </c>
      <c r="J496">
        <v>65.3</v>
      </c>
      <c r="K496">
        <v>1.9870000000000001</v>
      </c>
    </row>
    <row r="497" spans="1:11" x14ac:dyDescent="0.25">
      <c r="A497" s="7">
        <v>136535</v>
      </c>
      <c r="B497" s="7">
        <v>58341</v>
      </c>
      <c r="C497" t="s">
        <v>29</v>
      </c>
      <c r="D497" t="s">
        <v>46</v>
      </c>
      <c r="E497" s="7">
        <v>15</v>
      </c>
      <c r="F497" s="7" t="s">
        <v>148</v>
      </c>
      <c r="G497" t="s">
        <v>18</v>
      </c>
      <c r="H497">
        <v>60.1</v>
      </c>
      <c r="I497">
        <v>2</v>
      </c>
      <c r="J497">
        <v>73.5</v>
      </c>
      <c r="K497">
        <v>2.76</v>
      </c>
    </row>
    <row r="498" spans="1:11" x14ac:dyDescent="0.25">
      <c r="A498" s="7">
        <v>136869</v>
      </c>
      <c r="B498" s="7">
        <v>58202</v>
      </c>
      <c r="C498" t="s">
        <v>29</v>
      </c>
      <c r="D498" t="s">
        <v>32</v>
      </c>
      <c r="E498" s="7" t="s">
        <v>33</v>
      </c>
      <c r="F498" s="7" t="s">
        <v>148</v>
      </c>
      <c r="G498" t="s">
        <v>18</v>
      </c>
      <c r="H498">
        <v>47.9</v>
      </c>
      <c r="I498">
        <v>1</v>
      </c>
      <c r="J498">
        <v>118.7</v>
      </c>
      <c r="K498">
        <v>2.76</v>
      </c>
    </row>
    <row r="499" spans="1:11" x14ac:dyDescent="0.25">
      <c r="A499" s="7">
        <v>137038</v>
      </c>
      <c r="B499" s="7">
        <v>58374</v>
      </c>
      <c r="C499" t="s">
        <v>48</v>
      </c>
      <c r="D499" t="s">
        <v>49</v>
      </c>
      <c r="E499" s="7">
        <v>23</v>
      </c>
      <c r="F499" s="7" t="s">
        <v>148</v>
      </c>
      <c r="G499" t="s">
        <v>11</v>
      </c>
      <c r="H499">
        <v>38.700000000000003</v>
      </c>
      <c r="I499">
        <v>2</v>
      </c>
      <c r="J499">
        <v>103.9</v>
      </c>
      <c r="K499">
        <v>1.9870000000000001</v>
      </c>
    </row>
    <row r="500" spans="1:11" x14ac:dyDescent="0.25">
      <c r="A500" s="7">
        <v>137088</v>
      </c>
      <c r="B500" s="7">
        <v>58346</v>
      </c>
      <c r="C500" t="s">
        <v>29</v>
      </c>
      <c r="D500" t="s">
        <v>47</v>
      </c>
      <c r="E500" s="7">
        <v>14</v>
      </c>
      <c r="F500" s="7" t="s">
        <v>148</v>
      </c>
      <c r="G500" t="s">
        <v>11</v>
      </c>
      <c r="H500">
        <v>27.4</v>
      </c>
      <c r="I500">
        <v>1</v>
      </c>
      <c r="J500">
        <v>142</v>
      </c>
      <c r="K500">
        <v>1.9870000000000001</v>
      </c>
    </row>
    <row r="501" spans="1:11" x14ac:dyDescent="0.25">
      <c r="A501" s="7">
        <v>137472</v>
      </c>
      <c r="B501" s="7">
        <v>58245</v>
      </c>
      <c r="C501" t="s">
        <v>29</v>
      </c>
      <c r="D501" t="s">
        <v>37</v>
      </c>
      <c r="E501" s="7">
        <v>13</v>
      </c>
      <c r="F501" s="7" t="s">
        <v>148</v>
      </c>
      <c r="G501" t="s">
        <v>11</v>
      </c>
      <c r="H501">
        <v>32.4</v>
      </c>
      <c r="I501">
        <v>1</v>
      </c>
      <c r="J501">
        <v>167.6</v>
      </c>
      <c r="K501">
        <v>1.9870000000000001</v>
      </c>
    </row>
    <row r="502" spans="1:11" x14ac:dyDescent="0.25">
      <c r="A502" s="7">
        <v>137862</v>
      </c>
      <c r="B502" s="7">
        <v>58245</v>
      </c>
      <c r="C502" t="s">
        <v>29</v>
      </c>
      <c r="D502" t="s">
        <v>37</v>
      </c>
      <c r="E502" s="7">
        <v>13</v>
      </c>
      <c r="F502" s="7" t="s">
        <v>148</v>
      </c>
      <c r="G502" t="s">
        <v>11</v>
      </c>
      <c r="H502">
        <v>76.5</v>
      </c>
      <c r="I502">
        <v>2</v>
      </c>
      <c r="J502">
        <v>113.6</v>
      </c>
      <c r="K502">
        <v>1.9870000000000001</v>
      </c>
    </row>
    <row r="503" spans="1:11" x14ac:dyDescent="0.25">
      <c r="A503" s="7">
        <v>137913</v>
      </c>
      <c r="B503" s="7">
        <v>58204</v>
      </c>
      <c r="C503" t="s">
        <v>29</v>
      </c>
      <c r="D503" t="s">
        <v>32</v>
      </c>
      <c r="E503" s="7">
        <v>21</v>
      </c>
      <c r="F503" s="7" t="s">
        <v>148</v>
      </c>
      <c r="G503" t="s">
        <v>11</v>
      </c>
      <c r="H503">
        <v>48.6</v>
      </c>
      <c r="I503">
        <v>1</v>
      </c>
      <c r="J503">
        <v>167.6</v>
      </c>
      <c r="K503">
        <v>1.9870000000000001</v>
      </c>
    </row>
    <row r="504" spans="1:11" x14ac:dyDescent="0.25">
      <c r="A504" s="7">
        <v>138755</v>
      </c>
      <c r="B504" s="7">
        <v>58321</v>
      </c>
      <c r="C504" t="s">
        <v>29</v>
      </c>
      <c r="D504" t="s">
        <v>43</v>
      </c>
      <c r="E504" s="7" t="s">
        <v>44</v>
      </c>
      <c r="F504" s="7" t="s">
        <v>148</v>
      </c>
      <c r="G504" t="s">
        <v>18</v>
      </c>
      <c r="H504">
        <v>58.3</v>
      </c>
      <c r="I504">
        <v>2</v>
      </c>
      <c r="J504">
        <v>73.5</v>
      </c>
      <c r="K504">
        <v>2.76</v>
      </c>
    </row>
    <row r="505" spans="1:11" x14ac:dyDescent="0.25">
      <c r="A505" s="7">
        <v>138872</v>
      </c>
      <c r="B505" s="7">
        <v>63241</v>
      </c>
      <c r="C505" t="s">
        <v>56</v>
      </c>
      <c r="D505" t="s">
        <v>58</v>
      </c>
      <c r="E505" s="7">
        <v>8</v>
      </c>
      <c r="F505" s="7" t="s">
        <v>148</v>
      </c>
      <c r="G505" t="s">
        <v>18</v>
      </c>
      <c r="H505">
        <v>44.6</v>
      </c>
      <c r="I505">
        <v>1</v>
      </c>
      <c r="J505">
        <v>118.7</v>
      </c>
      <c r="K505">
        <v>2.76</v>
      </c>
    </row>
    <row r="506" spans="1:11" x14ac:dyDescent="0.25">
      <c r="A506" s="7">
        <v>139092</v>
      </c>
      <c r="B506" s="7">
        <v>58204</v>
      </c>
      <c r="C506" t="s">
        <v>29</v>
      </c>
      <c r="D506" t="s">
        <v>32</v>
      </c>
      <c r="E506" s="7">
        <v>21</v>
      </c>
      <c r="F506" s="7" t="s">
        <v>148</v>
      </c>
      <c r="G506" t="s">
        <v>11</v>
      </c>
      <c r="H506">
        <v>48.8</v>
      </c>
      <c r="I506">
        <v>1</v>
      </c>
      <c r="J506">
        <v>167.6</v>
      </c>
      <c r="K506">
        <v>1.9870000000000001</v>
      </c>
    </row>
    <row r="507" spans="1:11" x14ac:dyDescent="0.25">
      <c r="A507" s="7">
        <v>139305</v>
      </c>
      <c r="B507" s="7">
        <v>62292</v>
      </c>
      <c r="C507" t="s">
        <v>54</v>
      </c>
      <c r="D507" t="s">
        <v>55</v>
      </c>
      <c r="E507" s="7">
        <v>11</v>
      </c>
      <c r="F507" s="7" t="s">
        <v>148</v>
      </c>
      <c r="G507" t="s">
        <v>18</v>
      </c>
      <c r="H507">
        <v>81.900000000000006</v>
      </c>
      <c r="I507">
        <v>3</v>
      </c>
      <c r="J507">
        <v>64.5</v>
      </c>
      <c r="K507">
        <v>2.76</v>
      </c>
    </row>
    <row r="508" spans="1:11" x14ac:dyDescent="0.25">
      <c r="A508" s="7">
        <v>139426</v>
      </c>
      <c r="B508" s="7">
        <v>58236</v>
      </c>
      <c r="C508" t="s">
        <v>29</v>
      </c>
      <c r="D508" t="s">
        <v>36</v>
      </c>
      <c r="E508" s="7">
        <v>38</v>
      </c>
      <c r="F508" s="7" t="s">
        <v>148</v>
      </c>
      <c r="G508" t="s">
        <v>11</v>
      </c>
      <c r="H508">
        <v>46.5</v>
      </c>
      <c r="I508">
        <v>1</v>
      </c>
      <c r="J508">
        <v>167.6</v>
      </c>
      <c r="K508">
        <v>1.9870000000000001</v>
      </c>
    </row>
    <row r="509" spans="1:11" x14ac:dyDescent="0.25">
      <c r="A509" s="7">
        <v>139830</v>
      </c>
      <c r="B509" s="7">
        <v>58314</v>
      </c>
      <c r="C509" t="s">
        <v>29</v>
      </c>
      <c r="D509" t="s">
        <v>42</v>
      </c>
      <c r="E509" s="7">
        <v>6</v>
      </c>
      <c r="F509" s="7" t="s">
        <v>148</v>
      </c>
      <c r="G509" t="s">
        <v>11</v>
      </c>
      <c r="H509">
        <v>27.8</v>
      </c>
      <c r="I509">
        <v>1</v>
      </c>
      <c r="J509">
        <v>142</v>
      </c>
      <c r="K509">
        <v>1.9870000000000001</v>
      </c>
    </row>
    <row r="510" spans="1:11" x14ac:dyDescent="0.25">
      <c r="A510" s="7">
        <v>140026</v>
      </c>
      <c r="B510" s="7">
        <v>58210</v>
      </c>
      <c r="C510" t="s">
        <v>29</v>
      </c>
      <c r="D510" t="s">
        <v>32</v>
      </c>
      <c r="E510" s="7">
        <v>27</v>
      </c>
      <c r="F510" s="7" t="s">
        <v>148</v>
      </c>
      <c r="G510" t="s">
        <v>11</v>
      </c>
      <c r="H510">
        <v>44.8</v>
      </c>
      <c r="I510">
        <v>1</v>
      </c>
      <c r="J510">
        <v>167.6</v>
      </c>
      <c r="K510">
        <v>1.9870000000000001</v>
      </c>
    </row>
    <row r="511" spans="1:11" x14ac:dyDescent="0.25">
      <c r="A511" s="7">
        <v>140102</v>
      </c>
      <c r="B511" s="7">
        <v>62291</v>
      </c>
      <c r="C511" t="s">
        <v>54</v>
      </c>
      <c r="D511" t="s">
        <v>55</v>
      </c>
      <c r="E511" s="7">
        <v>9</v>
      </c>
      <c r="F511" s="7" t="s">
        <v>148</v>
      </c>
      <c r="G511" t="s">
        <v>18</v>
      </c>
      <c r="H511">
        <v>59.2</v>
      </c>
      <c r="I511">
        <v>3</v>
      </c>
      <c r="J511">
        <v>57</v>
      </c>
      <c r="K511">
        <v>2.76</v>
      </c>
    </row>
    <row r="512" spans="1:11" x14ac:dyDescent="0.25">
      <c r="A512" s="7">
        <v>140183</v>
      </c>
      <c r="B512" s="7">
        <v>56764</v>
      </c>
      <c r="C512" t="s">
        <v>15</v>
      </c>
      <c r="D512" t="s">
        <v>16</v>
      </c>
      <c r="E512" s="7" t="s">
        <v>19</v>
      </c>
      <c r="F512" s="7" t="s">
        <v>148</v>
      </c>
      <c r="G512" t="s">
        <v>18</v>
      </c>
      <c r="H512">
        <v>86.2</v>
      </c>
      <c r="I512">
        <v>4</v>
      </c>
      <c r="J512">
        <v>56.7</v>
      </c>
      <c r="K512">
        <v>2.76</v>
      </c>
    </row>
    <row r="513" spans="1:11" x14ac:dyDescent="0.25">
      <c r="A513" s="7">
        <v>140325</v>
      </c>
      <c r="B513" s="7">
        <v>58322</v>
      </c>
      <c r="C513" t="s">
        <v>29</v>
      </c>
      <c r="D513" t="s">
        <v>43</v>
      </c>
      <c r="E513" s="7">
        <v>48</v>
      </c>
      <c r="F513" s="7" t="s">
        <v>148</v>
      </c>
      <c r="G513" t="s">
        <v>18</v>
      </c>
      <c r="H513">
        <v>62.9</v>
      </c>
      <c r="I513">
        <v>2</v>
      </c>
      <c r="J513">
        <v>83.2</v>
      </c>
      <c r="K513">
        <v>2.76</v>
      </c>
    </row>
    <row r="514" spans="1:11" x14ac:dyDescent="0.25">
      <c r="A514" s="7">
        <v>140441</v>
      </c>
      <c r="B514" s="7">
        <v>58315</v>
      </c>
      <c r="C514" t="s">
        <v>29</v>
      </c>
      <c r="D514" t="s">
        <v>42</v>
      </c>
      <c r="E514" s="7">
        <v>7</v>
      </c>
      <c r="F514" s="7" t="s">
        <v>148</v>
      </c>
      <c r="G514" t="s">
        <v>18</v>
      </c>
      <c r="H514">
        <v>31.7</v>
      </c>
      <c r="I514">
        <v>1</v>
      </c>
      <c r="J514">
        <v>92</v>
      </c>
      <c r="K514">
        <v>2.76</v>
      </c>
    </row>
    <row r="515" spans="1:11" x14ac:dyDescent="0.25">
      <c r="A515" s="7">
        <v>140501</v>
      </c>
      <c r="B515" s="7">
        <v>56764</v>
      </c>
      <c r="C515" t="s">
        <v>15</v>
      </c>
      <c r="D515" t="s">
        <v>16</v>
      </c>
      <c r="E515" s="7" t="s">
        <v>19</v>
      </c>
      <c r="F515" s="7" t="s">
        <v>148</v>
      </c>
      <c r="G515" t="s">
        <v>18</v>
      </c>
      <c r="H515">
        <v>29.4</v>
      </c>
      <c r="I515">
        <v>1</v>
      </c>
      <c r="J515">
        <v>92</v>
      </c>
      <c r="K515">
        <v>2.76</v>
      </c>
    </row>
    <row r="516" spans="1:11" x14ac:dyDescent="0.25">
      <c r="A516" s="7">
        <v>140821</v>
      </c>
      <c r="B516" s="7">
        <v>58329</v>
      </c>
      <c r="C516" t="s">
        <v>29</v>
      </c>
      <c r="D516" t="s">
        <v>43</v>
      </c>
      <c r="E516" s="7">
        <v>25</v>
      </c>
      <c r="F516" s="7" t="s">
        <v>148</v>
      </c>
      <c r="G516" t="s">
        <v>18</v>
      </c>
      <c r="H516">
        <v>71.5</v>
      </c>
      <c r="I516">
        <v>4</v>
      </c>
      <c r="J516">
        <v>52.4</v>
      </c>
      <c r="K516">
        <v>2.76</v>
      </c>
    </row>
    <row r="517" spans="1:11" x14ac:dyDescent="0.25">
      <c r="A517" s="7">
        <v>140899</v>
      </c>
      <c r="B517" s="7">
        <v>58314</v>
      </c>
      <c r="C517" t="s">
        <v>29</v>
      </c>
      <c r="D517" t="s">
        <v>42</v>
      </c>
      <c r="E517" s="7">
        <v>6</v>
      </c>
      <c r="F517" s="7" t="s">
        <v>148</v>
      </c>
      <c r="G517" t="s">
        <v>11</v>
      </c>
      <c r="H517">
        <v>97.9</v>
      </c>
      <c r="I517">
        <v>7</v>
      </c>
      <c r="J517">
        <v>66.099999999999994</v>
      </c>
      <c r="K517">
        <v>1.9870000000000001</v>
      </c>
    </row>
    <row r="518" spans="1:11" x14ac:dyDescent="0.25">
      <c r="A518" s="7">
        <v>141289</v>
      </c>
      <c r="B518" s="7">
        <v>56963</v>
      </c>
      <c r="C518" t="s">
        <v>15</v>
      </c>
      <c r="D518" t="s">
        <v>28</v>
      </c>
      <c r="E518" s="7">
        <v>36</v>
      </c>
      <c r="F518" s="7" t="s">
        <v>148</v>
      </c>
      <c r="G518" t="s">
        <v>11</v>
      </c>
      <c r="H518">
        <v>69.7</v>
      </c>
      <c r="I518">
        <v>3</v>
      </c>
      <c r="J518">
        <v>87.9</v>
      </c>
      <c r="K518">
        <v>1.9870000000000001</v>
      </c>
    </row>
    <row r="519" spans="1:11" x14ac:dyDescent="0.25">
      <c r="A519" s="7">
        <v>141321</v>
      </c>
      <c r="B519" s="7">
        <v>56962</v>
      </c>
      <c r="C519" t="s">
        <v>15</v>
      </c>
      <c r="D519" t="s">
        <v>28</v>
      </c>
      <c r="E519" s="7">
        <v>38</v>
      </c>
      <c r="F519" s="7" t="s">
        <v>148</v>
      </c>
      <c r="G519" t="s">
        <v>11</v>
      </c>
      <c r="H519">
        <v>74.8</v>
      </c>
      <c r="I519">
        <v>5</v>
      </c>
      <c r="J519">
        <v>62.3</v>
      </c>
      <c r="K519">
        <v>1.9870000000000001</v>
      </c>
    </row>
    <row r="520" spans="1:11" x14ac:dyDescent="0.25">
      <c r="A520" s="7">
        <v>141348</v>
      </c>
      <c r="B520" s="7">
        <v>58301</v>
      </c>
      <c r="C520" t="s">
        <v>29</v>
      </c>
      <c r="D520" t="s">
        <v>14</v>
      </c>
      <c r="E520" s="7">
        <v>22</v>
      </c>
      <c r="F520" s="7" t="s">
        <v>148</v>
      </c>
      <c r="G520" t="s">
        <v>11</v>
      </c>
      <c r="H520">
        <v>58.3</v>
      </c>
      <c r="I520">
        <v>3</v>
      </c>
      <c r="J520">
        <v>87.9</v>
      </c>
      <c r="K520">
        <v>1.9870000000000001</v>
      </c>
    </row>
    <row r="521" spans="1:11" x14ac:dyDescent="0.25">
      <c r="A521" s="7">
        <v>141506</v>
      </c>
      <c r="B521" s="7">
        <v>58321</v>
      </c>
      <c r="C521" t="s">
        <v>29</v>
      </c>
      <c r="D521" t="s">
        <v>43</v>
      </c>
      <c r="E521" s="7" t="s">
        <v>44</v>
      </c>
      <c r="F521" s="7" t="s">
        <v>148</v>
      </c>
      <c r="G521" t="s">
        <v>18</v>
      </c>
      <c r="H521">
        <v>55.3</v>
      </c>
      <c r="I521">
        <v>1</v>
      </c>
      <c r="J521">
        <v>118.7</v>
      </c>
      <c r="K521">
        <v>2.76</v>
      </c>
    </row>
    <row r="522" spans="1:11" x14ac:dyDescent="0.25">
      <c r="A522" s="7">
        <v>141557</v>
      </c>
      <c r="B522" s="7">
        <v>58341</v>
      </c>
      <c r="C522" t="s">
        <v>29</v>
      </c>
      <c r="D522" t="s">
        <v>46</v>
      </c>
      <c r="E522" s="7">
        <v>15</v>
      </c>
      <c r="F522" s="7" t="s">
        <v>148</v>
      </c>
      <c r="G522" t="s">
        <v>18</v>
      </c>
      <c r="H522">
        <v>80.400000000000006</v>
      </c>
      <c r="I522">
        <v>3</v>
      </c>
      <c r="J522">
        <v>64.5</v>
      </c>
      <c r="K522">
        <v>2.76</v>
      </c>
    </row>
    <row r="523" spans="1:11" x14ac:dyDescent="0.25">
      <c r="A523" s="7">
        <v>141672</v>
      </c>
      <c r="B523" s="7">
        <v>58194</v>
      </c>
      <c r="C523" t="s">
        <v>29</v>
      </c>
      <c r="D523" t="s">
        <v>31</v>
      </c>
      <c r="E523" s="7">
        <v>93</v>
      </c>
      <c r="F523" s="7" t="s">
        <v>148</v>
      </c>
      <c r="G523" t="s">
        <v>18</v>
      </c>
      <c r="H523">
        <v>46.9</v>
      </c>
      <c r="I523">
        <v>4</v>
      </c>
      <c r="J523">
        <v>46.3</v>
      </c>
      <c r="K523">
        <v>2.76</v>
      </c>
    </row>
    <row r="524" spans="1:11" x14ac:dyDescent="0.25">
      <c r="A524" s="7">
        <v>141746</v>
      </c>
      <c r="B524" s="7">
        <v>56791</v>
      </c>
      <c r="C524" t="s">
        <v>15</v>
      </c>
      <c r="D524" t="s">
        <v>22</v>
      </c>
      <c r="E524" s="7">
        <v>46</v>
      </c>
      <c r="F524" s="7" t="s">
        <v>148</v>
      </c>
      <c r="G524" t="s">
        <v>11</v>
      </c>
      <c r="H524">
        <v>59.9</v>
      </c>
      <c r="I524">
        <v>2</v>
      </c>
      <c r="J524">
        <v>113.6</v>
      </c>
      <c r="K524">
        <v>1.9870000000000001</v>
      </c>
    </row>
    <row r="525" spans="1:11" x14ac:dyDescent="0.25">
      <c r="A525" s="7">
        <v>141778</v>
      </c>
      <c r="B525" s="7">
        <v>58375</v>
      </c>
      <c r="C525" t="s">
        <v>48</v>
      </c>
      <c r="D525" t="s">
        <v>49</v>
      </c>
      <c r="E525" s="7">
        <v>7</v>
      </c>
      <c r="F525" s="7" t="s">
        <v>148</v>
      </c>
      <c r="G525" t="s">
        <v>11</v>
      </c>
      <c r="H525">
        <v>65.400000000000006</v>
      </c>
      <c r="I525">
        <v>1</v>
      </c>
      <c r="J525">
        <v>183.2</v>
      </c>
      <c r="K525">
        <v>1.9870000000000001</v>
      </c>
    </row>
    <row r="526" spans="1:11" x14ac:dyDescent="0.25">
      <c r="A526" s="7">
        <v>141832</v>
      </c>
      <c r="B526" s="7">
        <v>58342</v>
      </c>
      <c r="C526" t="s">
        <v>29</v>
      </c>
      <c r="D526" t="s">
        <v>46</v>
      </c>
      <c r="E526" s="7">
        <v>13</v>
      </c>
      <c r="F526" s="7" t="s">
        <v>148</v>
      </c>
      <c r="G526" t="s">
        <v>11</v>
      </c>
      <c r="H526">
        <v>60</v>
      </c>
      <c r="I526">
        <v>1</v>
      </c>
      <c r="J526">
        <v>167.6</v>
      </c>
      <c r="K526">
        <v>1.9870000000000001</v>
      </c>
    </row>
    <row r="527" spans="1:11" x14ac:dyDescent="0.25">
      <c r="A527" s="7">
        <v>141899</v>
      </c>
      <c r="B527" s="7">
        <v>58190</v>
      </c>
      <c r="C527" t="s">
        <v>29</v>
      </c>
      <c r="D527" t="s">
        <v>30</v>
      </c>
      <c r="E527" s="7">
        <v>16</v>
      </c>
      <c r="F527" s="7" t="s">
        <v>148</v>
      </c>
      <c r="G527" t="s">
        <v>18</v>
      </c>
      <c r="H527">
        <v>42.3</v>
      </c>
      <c r="I527">
        <v>1</v>
      </c>
      <c r="J527">
        <v>118.7</v>
      </c>
      <c r="K527">
        <v>2.76</v>
      </c>
    </row>
    <row r="528" spans="1:11" x14ac:dyDescent="0.25">
      <c r="A528" s="7">
        <v>141925</v>
      </c>
      <c r="B528" s="7">
        <v>59321</v>
      </c>
      <c r="C528" t="s">
        <v>50</v>
      </c>
      <c r="D528" t="s">
        <v>51</v>
      </c>
      <c r="E528" s="7" t="s">
        <v>39</v>
      </c>
      <c r="F528" s="7" t="s">
        <v>148</v>
      </c>
      <c r="G528" t="s">
        <v>18</v>
      </c>
      <c r="H528">
        <v>27.6</v>
      </c>
      <c r="I528">
        <v>1</v>
      </c>
      <c r="J528">
        <v>92</v>
      </c>
      <c r="K528">
        <v>2.76</v>
      </c>
    </row>
    <row r="529" spans="1:11" x14ac:dyDescent="0.25">
      <c r="A529" s="7">
        <v>142193</v>
      </c>
      <c r="B529" s="7">
        <v>58315</v>
      </c>
      <c r="C529" t="s">
        <v>29</v>
      </c>
      <c r="D529" t="s">
        <v>42</v>
      </c>
      <c r="E529" s="7">
        <v>7</v>
      </c>
      <c r="F529" s="7" t="s">
        <v>148</v>
      </c>
      <c r="G529" t="s">
        <v>18</v>
      </c>
      <c r="H529">
        <v>65.3</v>
      </c>
      <c r="I529">
        <v>3</v>
      </c>
      <c r="J529">
        <v>64.5</v>
      </c>
      <c r="K529">
        <v>2.76</v>
      </c>
    </row>
    <row r="530" spans="1:11" x14ac:dyDescent="0.25">
      <c r="A530" s="7">
        <v>142559</v>
      </c>
      <c r="B530" s="7">
        <v>58312</v>
      </c>
      <c r="C530" t="s">
        <v>29</v>
      </c>
      <c r="D530" t="s">
        <v>41</v>
      </c>
      <c r="E530" s="7">
        <v>8</v>
      </c>
      <c r="F530" s="7" t="s">
        <v>148</v>
      </c>
      <c r="G530" t="s">
        <v>18</v>
      </c>
      <c r="H530">
        <v>55</v>
      </c>
      <c r="I530">
        <v>1</v>
      </c>
      <c r="J530">
        <v>134.30000000000001</v>
      </c>
      <c r="K530">
        <v>2.76</v>
      </c>
    </row>
    <row r="531" spans="1:11" x14ac:dyDescent="0.25">
      <c r="A531" s="7">
        <v>142633</v>
      </c>
      <c r="B531" s="7">
        <v>58360</v>
      </c>
      <c r="C531" t="s">
        <v>48</v>
      </c>
      <c r="D531" t="s">
        <v>49</v>
      </c>
      <c r="E531" s="7">
        <v>10</v>
      </c>
      <c r="F531" s="7" t="s">
        <v>148</v>
      </c>
      <c r="G531" t="s">
        <v>11</v>
      </c>
      <c r="H531">
        <v>53</v>
      </c>
      <c r="I531">
        <v>1</v>
      </c>
      <c r="J531">
        <v>183.2</v>
      </c>
      <c r="K531">
        <v>1.9870000000000001</v>
      </c>
    </row>
    <row r="532" spans="1:11" x14ac:dyDescent="0.25">
      <c r="A532" s="7">
        <v>142645</v>
      </c>
      <c r="B532" s="7">
        <v>58343</v>
      </c>
      <c r="C532" t="s">
        <v>29</v>
      </c>
      <c r="D532" t="s">
        <v>46</v>
      </c>
      <c r="E532" s="7">
        <v>17</v>
      </c>
      <c r="F532" s="7" t="s">
        <v>148</v>
      </c>
      <c r="G532" t="s">
        <v>18</v>
      </c>
      <c r="H532">
        <v>60.1</v>
      </c>
      <c r="I532">
        <v>1</v>
      </c>
      <c r="J532">
        <v>118.7</v>
      </c>
      <c r="K532">
        <v>2.76</v>
      </c>
    </row>
    <row r="533" spans="1:11" x14ac:dyDescent="0.25">
      <c r="A533" s="7">
        <v>142939</v>
      </c>
      <c r="B533" s="7">
        <v>58341</v>
      </c>
      <c r="C533" t="s">
        <v>29</v>
      </c>
      <c r="D533" t="s">
        <v>46</v>
      </c>
      <c r="E533" s="7">
        <v>15</v>
      </c>
      <c r="F533" s="7" t="s">
        <v>148</v>
      </c>
      <c r="G533" t="s">
        <v>18</v>
      </c>
      <c r="H533">
        <v>82.1</v>
      </c>
      <c r="I533">
        <v>1</v>
      </c>
      <c r="J533">
        <v>134.30000000000001</v>
      </c>
      <c r="K533">
        <v>2.76</v>
      </c>
    </row>
    <row r="534" spans="1:11" x14ac:dyDescent="0.25">
      <c r="A534" s="7">
        <v>143183</v>
      </c>
      <c r="B534" s="7">
        <v>63010</v>
      </c>
      <c r="C534" t="s">
        <v>56</v>
      </c>
      <c r="D534" t="s">
        <v>57</v>
      </c>
      <c r="E534" s="7">
        <v>21</v>
      </c>
      <c r="F534" s="7" t="s">
        <v>148</v>
      </c>
      <c r="G534" t="s">
        <v>18</v>
      </c>
      <c r="H534">
        <v>46.1</v>
      </c>
      <c r="I534">
        <v>2</v>
      </c>
      <c r="J534">
        <v>73.5</v>
      </c>
      <c r="K534">
        <v>2.76</v>
      </c>
    </row>
    <row r="535" spans="1:11" x14ac:dyDescent="0.25">
      <c r="A535" s="7">
        <v>143564</v>
      </c>
      <c r="B535" s="7">
        <v>58341</v>
      </c>
      <c r="C535" t="s">
        <v>29</v>
      </c>
      <c r="D535" t="s">
        <v>46</v>
      </c>
      <c r="E535" s="7">
        <v>15</v>
      </c>
      <c r="F535" s="7" t="s">
        <v>148</v>
      </c>
      <c r="G535" t="s">
        <v>18</v>
      </c>
      <c r="H535">
        <v>81.5</v>
      </c>
      <c r="I535">
        <v>4</v>
      </c>
      <c r="J535">
        <v>52.4</v>
      </c>
      <c r="K535">
        <v>2.76</v>
      </c>
    </row>
    <row r="536" spans="1:11" x14ac:dyDescent="0.25">
      <c r="A536" s="7">
        <v>143605</v>
      </c>
      <c r="B536" s="7">
        <v>58315</v>
      </c>
      <c r="C536" t="s">
        <v>29</v>
      </c>
      <c r="D536" t="s">
        <v>42</v>
      </c>
      <c r="E536" s="7">
        <v>7</v>
      </c>
      <c r="F536" s="7" t="s">
        <v>148</v>
      </c>
      <c r="G536" t="s">
        <v>18</v>
      </c>
      <c r="H536">
        <v>19.399999999999999</v>
      </c>
      <c r="I536">
        <v>1</v>
      </c>
      <c r="J536">
        <v>92</v>
      </c>
      <c r="K536">
        <v>2.76</v>
      </c>
    </row>
    <row r="537" spans="1:11" x14ac:dyDescent="0.25">
      <c r="A537" s="7">
        <v>143934</v>
      </c>
      <c r="B537" s="7">
        <v>58374</v>
      </c>
      <c r="C537" t="s">
        <v>48</v>
      </c>
      <c r="D537" t="s">
        <v>49</v>
      </c>
      <c r="E537" s="7">
        <v>23</v>
      </c>
      <c r="F537" s="7" t="s">
        <v>148</v>
      </c>
      <c r="G537" t="s">
        <v>11</v>
      </c>
      <c r="H537">
        <v>39</v>
      </c>
      <c r="I537">
        <v>1</v>
      </c>
      <c r="J537">
        <v>167.6</v>
      </c>
      <c r="K537">
        <v>1.9870000000000001</v>
      </c>
    </row>
    <row r="538" spans="1:11" x14ac:dyDescent="0.25">
      <c r="A538" s="7">
        <v>143970</v>
      </c>
      <c r="B538" s="7">
        <v>56764</v>
      </c>
      <c r="C538" t="s">
        <v>15</v>
      </c>
      <c r="D538" t="s">
        <v>16</v>
      </c>
      <c r="E538" s="7" t="s">
        <v>19</v>
      </c>
      <c r="F538" s="7" t="s">
        <v>148</v>
      </c>
      <c r="G538" t="s">
        <v>18</v>
      </c>
      <c r="H538">
        <v>38.1</v>
      </c>
      <c r="I538">
        <v>1</v>
      </c>
      <c r="J538">
        <v>118.7</v>
      </c>
      <c r="K538">
        <v>2.76</v>
      </c>
    </row>
    <row r="539" spans="1:11" x14ac:dyDescent="0.25">
      <c r="A539" s="7">
        <v>143972</v>
      </c>
      <c r="B539" s="7">
        <v>58301</v>
      </c>
      <c r="C539" t="s">
        <v>29</v>
      </c>
      <c r="D539" t="s">
        <v>14</v>
      </c>
      <c r="E539" s="7">
        <v>22</v>
      </c>
      <c r="F539" s="7" t="s">
        <v>148</v>
      </c>
      <c r="G539" t="s">
        <v>11</v>
      </c>
      <c r="H539">
        <v>58.4</v>
      </c>
      <c r="I539">
        <v>3</v>
      </c>
      <c r="J539">
        <v>87.9</v>
      </c>
      <c r="K539">
        <v>1.9870000000000001</v>
      </c>
    </row>
    <row r="540" spans="1:11" x14ac:dyDescent="0.25">
      <c r="A540" s="7">
        <v>144053</v>
      </c>
      <c r="B540" s="7">
        <v>58218</v>
      </c>
      <c r="C540" t="s">
        <v>29</v>
      </c>
      <c r="D540" t="s">
        <v>34</v>
      </c>
      <c r="E540" s="7">
        <v>3</v>
      </c>
      <c r="F540" s="7" t="s">
        <v>148</v>
      </c>
      <c r="G540" t="s">
        <v>11</v>
      </c>
      <c r="H540">
        <v>45.3</v>
      </c>
      <c r="I540">
        <v>1</v>
      </c>
      <c r="J540">
        <v>167.6</v>
      </c>
      <c r="K540">
        <v>1.9870000000000001</v>
      </c>
    </row>
    <row r="541" spans="1:11" x14ac:dyDescent="0.25">
      <c r="A541" s="7">
        <v>144374</v>
      </c>
      <c r="B541" s="7">
        <v>59321</v>
      </c>
      <c r="C541" t="s">
        <v>50</v>
      </c>
      <c r="D541" t="s">
        <v>51</v>
      </c>
      <c r="E541" s="7" t="s">
        <v>39</v>
      </c>
      <c r="F541" s="7" t="s">
        <v>148</v>
      </c>
      <c r="G541" t="s">
        <v>18</v>
      </c>
      <c r="H541">
        <v>27.4</v>
      </c>
      <c r="I541">
        <v>2</v>
      </c>
      <c r="J541">
        <v>57</v>
      </c>
      <c r="K541">
        <v>2.76</v>
      </c>
    </row>
    <row r="542" spans="1:11" x14ac:dyDescent="0.25">
      <c r="A542" s="7">
        <v>144424</v>
      </c>
      <c r="B542" s="7">
        <v>58315</v>
      </c>
      <c r="C542" t="s">
        <v>29</v>
      </c>
      <c r="D542" t="s">
        <v>42</v>
      </c>
      <c r="E542" s="7">
        <v>7</v>
      </c>
      <c r="F542" s="7" t="s">
        <v>148</v>
      </c>
      <c r="G542" t="s">
        <v>18</v>
      </c>
      <c r="H542">
        <v>86.9</v>
      </c>
      <c r="I542">
        <v>2</v>
      </c>
      <c r="J542">
        <v>90.1</v>
      </c>
      <c r="K542">
        <v>2.76</v>
      </c>
    </row>
    <row r="543" spans="1:11" x14ac:dyDescent="0.25">
      <c r="A543" s="7">
        <v>144506</v>
      </c>
      <c r="B543" s="7">
        <v>58218</v>
      </c>
      <c r="C543" t="s">
        <v>29</v>
      </c>
      <c r="D543" t="s">
        <v>34</v>
      </c>
      <c r="E543" s="7">
        <v>3</v>
      </c>
      <c r="F543" s="7" t="s">
        <v>148</v>
      </c>
      <c r="G543" t="s">
        <v>11</v>
      </c>
      <c r="H543">
        <v>42.5</v>
      </c>
      <c r="I543">
        <v>1</v>
      </c>
      <c r="J543">
        <v>167.6</v>
      </c>
      <c r="K543">
        <v>1.9870000000000001</v>
      </c>
    </row>
    <row r="544" spans="1:11" x14ac:dyDescent="0.25">
      <c r="A544" s="7">
        <v>144957</v>
      </c>
      <c r="B544" s="7">
        <v>58315</v>
      </c>
      <c r="C544" t="s">
        <v>29</v>
      </c>
      <c r="D544" t="s">
        <v>42</v>
      </c>
      <c r="E544" s="7">
        <v>7</v>
      </c>
      <c r="F544" s="7" t="s">
        <v>148</v>
      </c>
      <c r="G544" t="s">
        <v>18</v>
      </c>
      <c r="H544">
        <v>42.1</v>
      </c>
      <c r="I544">
        <v>2</v>
      </c>
      <c r="J544">
        <v>73.5</v>
      </c>
      <c r="K544">
        <v>2.76</v>
      </c>
    </row>
    <row r="545" spans="1:11" x14ac:dyDescent="0.25">
      <c r="A545" s="7">
        <v>145464</v>
      </c>
      <c r="B545" s="7">
        <v>58315</v>
      </c>
      <c r="C545" t="s">
        <v>29</v>
      </c>
      <c r="D545" t="s">
        <v>42</v>
      </c>
      <c r="E545" s="7">
        <v>7</v>
      </c>
      <c r="F545" s="7" t="s">
        <v>148</v>
      </c>
      <c r="G545" t="s">
        <v>18</v>
      </c>
      <c r="H545">
        <v>70.7</v>
      </c>
      <c r="I545">
        <v>2</v>
      </c>
      <c r="J545">
        <v>83.2</v>
      </c>
      <c r="K545">
        <v>2.76</v>
      </c>
    </row>
    <row r="546" spans="1:11" x14ac:dyDescent="0.25">
      <c r="A546" s="7">
        <v>145508</v>
      </c>
      <c r="B546" s="7">
        <v>58321</v>
      </c>
      <c r="C546" t="s">
        <v>29</v>
      </c>
      <c r="D546" t="s">
        <v>43</v>
      </c>
      <c r="E546" s="7" t="s">
        <v>44</v>
      </c>
      <c r="F546" s="7" t="s">
        <v>148</v>
      </c>
      <c r="G546" t="s">
        <v>18</v>
      </c>
      <c r="H546">
        <v>93.6</v>
      </c>
      <c r="I546">
        <v>2</v>
      </c>
      <c r="J546">
        <v>83.2</v>
      </c>
      <c r="K546">
        <v>2.76</v>
      </c>
    </row>
    <row r="547" spans="1:11" x14ac:dyDescent="0.25">
      <c r="A547" s="7">
        <v>145971</v>
      </c>
      <c r="B547" s="7">
        <v>58204</v>
      </c>
      <c r="C547" t="s">
        <v>29</v>
      </c>
      <c r="D547" t="s">
        <v>32</v>
      </c>
      <c r="E547" s="7">
        <v>21</v>
      </c>
      <c r="F547" s="7" t="s">
        <v>148</v>
      </c>
      <c r="G547" t="s">
        <v>11</v>
      </c>
      <c r="H547">
        <v>62.6</v>
      </c>
      <c r="I547">
        <v>3</v>
      </c>
      <c r="J547">
        <v>87.9</v>
      </c>
      <c r="K547">
        <v>1.9870000000000001</v>
      </c>
    </row>
    <row r="548" spans="1:11" x14ac:dyDescent="0.25">
      <c r="A548" s="7">
        <v>146205</v>
      </c>
      <c r="B548" s="7">
        <v>58236</v>
      </c>
      <c r="C548" t="s">
        <v>29</v>
      </c>
      <c r="D548" t="s">
        <v>36</v>
      </c>
      <c r="E548" s="7">
        <v>38</v>
      </c>
      <c r="F548" s="7" t="s">
        <v>148</v>
      </c>
      <c r="G548" t="s">
        <v>11</v>
      </c>
      <c r="H548">
        <v>39.1</v>
      </c>
      <c r="I548">
        <v>1</v>
      </c>
      <c r="J548">
        <v>167.6</v>
      </c>
      <c r="K548">
        <v>1.9870000000000001</v>
      </c>
    </row>
    <row r="549" spans="1:11" x14ac:dyDescent="0.25">
      <c r="A549" s="7">
        <v>146250</v>
      </c>
      <c r="B549" s="7">
        <v>58322</v>
      </c>
      <c r="C549" t="s">
        <v>29</v>
      </c>
      <c r="D549" t="s">
        <v>43</v>
      </c>
      <c r="E549" s="7">
        <v>48</v>
      </c>
      <c r="F549" s="7" t="s">
        <v>148</v>
      </c>
      <c r="G549" t="s">
        <v>18</v>
      </c>
      <c r="H549">
        <v>61.9</v>
      </c>
      <c r="I549">
        <v>4</v>
      </c>
      <c r="J549">
        <v>52.4</v>
      </c>
      <c r="K549">
        <v>2.76</v>
      </c>
    </row>
    <row r="550" spans="1:11" x14ac:dyDescent="0.25">
      <c r="A550" s="7">
        <v>146831</v>
      </c>
      <c r="B550" s="7">
        <v>58375</v>
      </c>
      <c r="C550" t="s">
        <v>48</v>
      </c>
      <c r="D550" t="s">
        <v>49</v>
      </c>
      <c r="E550" s="7">
        <v>7</v>
      </c>
      <c r="F550" s="7" t="s">
        <v>148</v>
      </c>
      <c r="G550" t="s">
        <v>11</v>
      </c>
      <c r="H550">
        <v>15.75</v>
      </c>
      <c r="I550">
        <v>1</v>
      </c>
      <c r="J550">
        <v>142</v>
      </c>
      <c r="K550">
        <v>1.9870000000000001</v>
      </c>
    </row>
    <row r="551" spans="1:11" x14ac:dyDescent="0.25">
      <c r="A551" s="7">
        <v>146893</v>
      </c>
      <c r="B551" s="7">
        <v>58372</v>
      </c>
      <c r="C551" t="s">
        <v>48</v>
      </c>
      <c r="D551" t="s">
        <v>49</v>
      </c>
      <c r="E551" s="7">
        <v>14</v>
      </c>
      <c r="F551" s="7" t="s">
        <v>148</v>
      </c>
      <c r="G551" t="s">
        <v>11</v>
      </c>
      <c r="H551">
        <v>46.4</v>
      </c>
      <c r="I551">
        <v>1</v>
      </c>
      <c r="J551">
        <v>167.6</v>
      </c>
      <c r="K551">
        <v>1.9870000000000001</v>
      </c>
    </row>
    <row r="552" spans="1:11" x14ac:dyDescent="0.25">
      <c r="A552" s="7">
        <v>147491</v>
      </c>
      <c r="B552" s="7">
        <v>58218</v>
      </c>
      <c r="C552" t="s">
        <v>29</v>
      </c>
      <c r="D552" t="s">
        <v>34</v>
      </c>
      <c r="E552" s="7">
        <v>3</v>
      </c>
      <c r="F552" s="7" t="s">
        <v>148</v>
      </c>
      <c r="G552" t="s">
        <v>11</v>
      </c>
      <c r="H552">
        <v>45.7</v>
      </c>
      <c r="I552">
        <v>1</v>
      </c>
      <c r="J552">
        <v>167.6</v>
      </c>
      <c r="K552">
        <v>1.9870000000000001</v>
      </c>
    </row>
    <row r="553" spans="1:11" x14ac:dyDescent="0.25">
      <c r="A553" s="7">
        <v>147572</v>
      </c>
      <c r="B553" s="7">
        <v>58190</v>
      </c>
      <c r="C553" t="s">
        <v>29</v>
      </c>
      <c r="D553" t="s">
        <v>30</v>
      </c>
      <c r="E553" s="7">
        <v>16</v>
      </c>
      <c r="F553" s="7" t="s">
        <v>148</v>
      </c>
      <c r="G553" t="s">
        <v>18</v>
      </c>
      <c r="H553">
        <v>61.6</v>
      </c>
      <c r="I553">
        <v>1</v>
      </c>
      <c r="J553">
        <v>134.30000000000001</v>
      </c>
      <c r="K553">
        <v>2.76</v>
      </c>
    </row>
    <row r="554" spans="1:11" x14ac:dyDescent="0.25">
      <c r="A554" s="7">
        <v>147900</v>
      </c>
      <c r="B554" s="7">
        <v>56844</v>
      </c>
      <c r="C554" t="s">
        <v>15</v>
      </c>
      <c r="D554" t="s">
        <v>23</v>
      </c>
      <c r="E554" s="7" t="s">
        <v>24</v>
      </c>
      <c r="F554" s="7" t="s">
        <v>148</v>
      </c>
      <c r="G554" t="s">
        <v>11</v>
      </c>
      <c r="H554">
        <v>40.200000000000003</v>
      </c>
      <c r="I554">
        <v>1</v>
      </c>
      <c r="J554">
        <v>167.6</v>
      </c>
      <c r="K554">
        <v>1.9870000000000001</v>
      </c>
    </row>
    <row r="555" spans="1:11" x14ac:dyDescent="0.25">
      <c r="A555" s="7">
        <v>147920</v>
      </c>
      <c r="B555" s="7">
        <v>56844</v>
      </c>
      <c r="C555" t="s">
        <v>15</v>
      </c>
      <c r="D555" t="s">
        <v>23</v>
      </c>
      <c r="E555" s="7" t="s">
        <v>24</v>
      </c>
      <c r="F555" s="7" t="s">
        <v>148</v>
      </c>
      <c r="G555" t="s">
        <v>11</v>
      </c>
      <c r="H555">
        <v>20.05</v>
      </c>
      <c r="I555">
        <v>1</v>
      </c>
      <c r="J555">
        <v>142</v>
      </c>
      <c r="K555">
        <v>1.9870000000000001</v>
      </c>
    </row>
    <row r="556" spans="1:11" x14ac:dyDescent="0.25">
      <c r="A556" s="7">
        <v>147924</v>
      </c>
      <c r="B556" s="7">
        <v>56844</v>
      </c>
      <c r="C556" t="s">
        <v>15</v>
      </c>
      <c r="D556" t="s">
        <v>23</v>
      </c>
      <c r="E556" s="7" t="s">
        <v>24</v>
      </c>
      <c r="F556" s="7" t="s">
        <v>148</v>
      </c>
      <c r="G556" t="s">
        <v>11</v>
      </c>
      <c r="H556">
        <v>20.05</v>
      </c>
      <c r="I556">
        <v>2</v>
      </c>
      <c r="J556">
        <v>88</v>
      </c>
      <c r="K556">
        <v>1.9870000000000001</v>
      </c>
    </row>
    <row r="557" spans="1:11" x14ac:dyDescent="0.25">
      <c r="A557" s="7">
        <v>148173</v>
      </c>
      <c r="B557" s="7">
        <v>62980</v>
      </c>
      <c r="C557" t="s">
        <v>56</v>
      </c>
      <c r="D557" t="s">
        <v>22</v>
      </c>
      <c r="E557" s="7">
        <v>89</v>
      </c>
      <c r="F557" s="7" t="s">
        <v>148</v>
      </c>
      <c r="G557" t="s">
        <v>18</v>
      </c>
      <c r="H557">
        <v>34.1</v>
      </c>
      <c r="I557">
        <v>1</v>
      </c>
      <c r="J557">
        <v>118.7</v>
      </c>
      <c r="K557">
        <v>2.76</v>
      </c>
    </row>
    <row r="558" spans="1:11" x14ac:dyDescent="0.25">
      <c r="A558" s="7">
        <v>148289</v>
      </c>
      <c r="B558" s="7">
        <v>58210</v>
      </c>
      <c r="C558" t="s">
        <v>29</v>
      </c>
      <c r="D558" t="s">
        <v>32</v>
      </c>
      <c r="E558" s="7">
        <v>27</v>
      </c>
      <c r="F558" s="7" t="s">
        <v>148</v>
      </c>
      <c r="G558" t="s">
        <v>11</v>
      </c>
      <c r="H558">
        <v>41.2</v>
      </c>
      <c r="I558">
        <v>1</v>
      </c>
      <c r="J558">
        <v>167.6</v>
      </c>
      <c r="K558">
        <v>1.9870000000000001</v>
      </c>
    </row>
    <row r="559" spans="1:11" x14ac:dyDescent="0.25">
      <c r="A559" s="7">
        <v>149282</v>
      </c>
      <c r="B559" s="7">
        <v>58329</v>
      </c>
      <c r="C559" t="s">
        <v>29</v>
      </c>
      <c r="D559" t="s">
        <v>43</v>
      </c>
      <c r="E559" s="7">
        <v>25</v>
      </c>
      <c r="F559" s="7" t="s">
        <v>148</v>
      </c>
      <c r="G559" t="s">
        <v>18</v>
      </c>
      <c r="H559">
        <v>71.599999999999994</v>
      </c>
      <c r="I559">
        <v>3</v>
      </c>
      <c r="J559">
        <v>64.5</v>
      </c>
      <c r="K559">
        <v>2.76</v>
      </c>
    </row>
    <row r="560" spans="1:11" x14ac:dyDescent="0.25">
      <c r="A560" s="7">
        <v>149394</v>
      </c>
      <c r="B560" s="7">
        <v>58212</v>
      </c>
      <c r="C560" t="s">
        <v>29</v>
      </c>
      <c r="D560" t="s">
        <v>32</v>
      </c>
      <c r="E560" s="7">
        <v>25</v>
      </c>
      <c r="F560" s="7" t="s">
        <v>148</v>
      </c>
      <c r="G560" t="s">
        <v>11</v>
      </c>
      <c r="H560">
        <v>48.1</v>
      </c>
      <c r="I560">
        <v>1</v>
      </c>
      <c r="J560">
        <v>167.6</v>
      </c>
      <c r="K560">
        <v>1.9870000000000001</v>
      </c>
    </row>
    <row r="561" spans="1:11" x14ac:dyDescent="0.25">
      <c r="A561" s="7">
        <v>149557</v>
      </c>
      <c r="B561" s="7">
        <v>56963</v>
      </c>
      <c r="C561" t="s">
        <v>15</v>
      </c>
      <c r="D561" t="s">
        <v>28</v>
      </c>
      <c r="E561" s="7">
        <v>36</v>
      </c>
      <c r="F561" s="7" t="s">
        <v>148</v>
      </c>
      <c r="G561" t="s">
        <v>11</v>
      </c>
      <c r="H561">
        <v>53.1</v>
      </c>
      <c r="I561">
        <v>3</v>
      </c>
      <c r="J561">
        <v>80.400000000000006</v>
      </c>
      <c r="K561">
        <v>1.9870000000000001</v>
      </c>
    </row>
    <row r="562" spans="1:11" x14ac:dyDescent="0.25">
      <c r="A562" s="7">
        <v>149858</v>
      </c>
      <c r="B562" s="7">
        <v>58373</v>
      </c>
      <c r="C562" t="s">
        <v>48</v>
      </c>
      <c r="D562" t="s">
        <v>49</v>
      </c>
      <c r="E562" s="7">
        <v>25</v>
      </c>
      <c r="F562" s="7" t="s">
        <v>148</v>
      </c>
      <c r="G562" t="s">
        <v>11</v>
      </c>
      <c r="H562">
        <v>40.200000000000003</v>
      </c>
      <c r="I562">
        <v>1</v>
      </c>
      <c r="J562">
        <v>167.6</v>
      </c>
      <c r="K562">
        <v>1.9870000000000001</v>
      </c>
    </row>
    <row r="563" spans="1:11" x14ac:dyDescent="0.25">
      <c r="A563" s="7">
        <v>150178</v>
      </c>
      <c r="B563" s="7">
        <v>58321</v>
      </c>
      <c r="C563" t="s">
        <v>29</v>
      </c>
      <c r="D563" t="s">
        <v>43</v>
      </c>
      <c r="E563" s="7" t="s">
        <v>44</v>
      </c>
      <c r="F563" s="7" t="s">
        <v>148</v>
      </c>
      <c r="G563" t="s">
        <v>18</v>
      </c>
      <c r="H563">
        <v>82</v>
      </c>
      <c r="I563">
        <v>3</v>
      </c>
      <c r="J563">
        <v>64.5</v>
      </c>
      <c r="K563">
        <v>2.76</v>
      </c>
    </row>
    <row r="564" spans="1:11" x14ac:dyDescent="0.25">
      <c r="A564" s="7">
        <v>150386</v>
      </c>
      <c r="B564" s="7">
        <v>56963</v>
      </c>
      <c r="C564" t="s">
        <v>15</v>
      </c>
      <c r="D564" t="s">
        <v>28</v>
      </c>
      <c r="E564" s="7">
        <v>36</v>
      </c>
      <c r="F564" s="7" t="s">
        <v>148</v>
      </c>
      <c r="G564" t="s">
        <v>11</v>
      </c>
      <c r="H564">
        <v>59.1</v>
      </c>
      <c r="I564">
        <v>2</v>
      </c>
      <c r="J564">
        <v>103.9</v>
      </c>
      <c r="K564">
        <v>1.9870000000000001</v>
      </c>
    </row>
    <row r="565" spans="1:11" x14ac:dyDescent="0.25">
      <c r="A565" s="7">
        <v>150486</v>
      </c>
      <c r="B565" s="7">
        <v>58327</v>
      </c>
      <c r="C565" t="s">
        <v>29</v>
      </c>
      <c r="D565" t="s">
        <v>43</v>
      </c>
      <c r="E565" s="7" t="s">
        <v>45</v>
      </c>
      <c r="F565" s="7" t="s">
        <v>148</v>
      </c>
      <c r="G565" t="s">
        <v>18</v>
      </c>
      <c r="H565">
        <v>81.599999999999994</v>
      </c>
      <c r="I565">
        <v>2</v>
      </c>
      <c r="J565">
        <v>83.2</v>
      </c>
      <c r="K565">
        <v>2.76</v>
      </c>
    </row>
    <row r="566" spans="1:11" x14ac:dyDescent="0.25">
      <c r="A566" s="7">
        <v>150614</v>
      </c>
      <c r="B566" s="7">
        <v>58362</v>
      </c>
      <c r="C566" t="s">
        <v>48</v>
      </c>
      <c r="D566" t="s">
        <v>49</v>
      </c>
      <c r="E566" s="7">
        <v>4</v>
      </c>
      <c r="F566" s="7" t="s">
        <v>148</v>
      </c>
      <c r="G566" t="s">
        <v>11</v>
      </c>
      <c r="H566">
        <v>54.7</v>
      </c>
      <c r="I566">
        <v>1</v>
      </c>
      <c r="J566">
        <v>183.2</v>
      </c>
      <c r="K566">
        <v>1.9870000000000001</v>
      </c>
    </row>
    <row r="567" spans="1:11" x14ac:dyDescent="0.25">
      <c r="A567" s="7">
        <v>150622</v>
      </c>
      <c r="B567" s="7">
        <v>56761</v>
      </c>
      <c r="C567" t="s">
        <v>15</v>
      </c>
      <c r="D567" t="s">
        <v>16</v>
      </c>
      <c r="E567" s="7" t="s">
        <v>17</v>
      </c>
      <c r="F567" s="7" t="s">
        <v>148</v>
      </c>
      <c r="G567" t="s">
        <v>18</v>
      </c>
      <c r="H567">
        <v>76.599999999999994</v>
      </c>
      <c r="I567">
        <v>2</v>
      </c>
      <c r="J567">
        <v>83.2</v>
      </c>
      <c r="K567">
        <v>2.76</v>
      </c>
    </row>
    <row r="568" spans="1:11" x14ac:dyDescent="0.25">
      <c r="A568" s="7">
        <v>150828</v>
      </c>
      <c r="B568" s="7">
        <v>58202</v>
      </c>
      <c r="C568" t="s">
        <v>29</v>
      </c>
      <c r="D568" t="s">
        <v>32</v>
      </c>
      <c r="E568" s="7" t="s">
        <v>33</v>
      </c>
      <c r="F568" s="7" t="s">
        <v>148</v>
      </c>
      <c r="G568" t="s">
        <v>18</v>
      </c>
      <c r="H568">
        <v>79.400000000000006</v>
      </c>
      <c r="I568">
        <v>2</v>
      </c>
      <c r="J568">
        <v>83.2</v>
      </c>
      <c r="K568">
        <v>2.76</v>
      </c>
    </row>
    <row r="569" spans="1:11" x14ac:dyDescent="0.25">
      <c r="A569" s="7">
        <v>151007</v>
      </c>
      <c r="B569" s="7">
        <v>58315</v>
      </c>
      <c r="C569" t="s">
        <v>29</v>
      </c>
      <c r="D569" t="s">
        <v>42</v>
      </c>
      <c r="E569" s="7">
        <v>7</v>
      </c>
      <c r="F569" s="7" t="s">
        <v>148</v>
      </c>
      <c r="G569" t="s">
        <v>18</v>
      </c>
      <c r="H569">
        <v>50.3</v>
      </c>
      <c r="I569">
        <v>4</v>
      </c>
      <c r="J569">
        <v>52.4</v>
      </c>
      <c r="K569">
        <v>2.76</v>
      </c>
    </row>
    <row r="570" spans="1:11" x14ac:dyDescent="0.25">
      <c r="A570" s="7">
        <v>151395</v>
      </c>
      <c r="B570" s="7">
        <v>56844</v>
      </c>
      <c r="C570" t="s">
        <v>15</v>
      </c>
      <c r="D570" t="s">
        <v>23</v>
      </c>
      <c r="E570" s="7" t="s">
        <v>24</v>
      </c>
      <c r="F570" s="7" t="s">
        <v>148</v>
      </c>
      <c r="G570" t="s">
        <v>11</v>
      </c>
      <c r="H570">
        <v>79.900000000000006</v>
      </c>
      <c r="I570">
        <v>1</v>
      </c>
      <c r="J570">
        <v>194.5</v>
      </c>
      <c r="K570">
        <v>1.9870000000000001</v>
      </c>
    </row>
    <row r="571" spans="1:11" x14ac:dyDescent="0.25">
      <c r="A571" s="7">
        <v>151397</v>
      </c>
      <c r="B571" s="7">
        <v>56844</v>
      </c>
      <c r="C571" t="s">
        <v>15</v>
      </c>
      <c r="D571" t="s">
        <v>23</v>
      </c>
      <c r="E571" s="7" t="s">
        <v>24</v>
      </c>
      <c r="F571" s="7" t="s">
        <v>148</v>
      </c>
      <c r="G571" t="s">
        <v>11</v>
      </c>
      <c r="H571">
        <v>40.200000000000003</v>
      </c>
      <c r="I571">
        <v>2</v>
      </c>
      <c r="J571">
        <v>103.9</v>
      </c>
      <c r="K571">
        <v>1.9870000000000001</v>
      </c>
    </row>
    <row r="572" spans="1:11" x14ac:dyDescent="0.25">
      <c r="A572" s="7">
        <v>151488</v>
      </c>
      <c r="B572" s="7">
        <v>58370</v>
      </c>
      <c r="C572" t="s">
        <v>48</v>
      </c>
      <c r="D572" t="s">
        <v>49</v>
      </c>
      <c r="E572" s="7">
        <v>18</v>
      </c>
      <c r="F572" s="7" t="s">
        <v>148</v>
      </c>
      <c r="G572" t="s">
        <v>11</v>
      </c>
      <c r="H572">
        <v>65.099999999999994</v>
      </c>
      <c r="I572">
        <v>1</v>
      </c>
      <c r="J572">
        <v>167.6</v>
      </c>
      <c r="K572">
        <v>1.9870000000000001</v>
      </c>
    </row>
    <row r="573" spans="1:11" x14ac:dyDescent="0.25">
      <c r="A573" s="7">
        <v>151589</v>
      </c>
      <c r="B573" s="7">
        <v>58314</v>
      </c>
      <c r="C573" t="s">
        <v>29</v>
      </c>
      <c r="D573" t="s">
        <v>42</v>
      </c>
      <c r="E573" s="7">
        <v>6</v>
      </c>
      <c r="F573" s="7" t="s">
        <v>148</v>
      </c>
      <c r="G573" t="s">
        <v>11</v>
      </c>
      <c r="H573">
        <v>44.6</v>
      </c>
      <c r="I573">
        <v>1</v>
      </c>
      <c r="J573">
        <v>167.6</v>
      </c>
      <c r="K573">
        <v>1.9870000000000001</v>
      </c>
    </row>
    <row r="574" spans="1:11" x14ac:dyDescent="0.25">
      <c r="A574" s="7">
        <v>151874</v>
      </c>
      <c r="B574" s="7">
        <v>56844</v>
      </c>
      <c r="C574" t="s">
        <v>15</v>
      </c>
      <c r="D574" t="s">
        <v>23</v>
      </c>
      <c r="E574" s="7" t="s">
        <v>24</v>
      </c>
      <c r="F574" s="7" t="s">
        <v>148</v>
      </c>
      <c r="G574" t="s">
        <v>11</v>
      </c>
      <c r="H574">
        <v>87</v>
      </c>
      <c r="I574">
        <v>2</v>
      </c>
      <c r="J574">
        <v>120.6</v>
      </c>
      <c r="K574">
        <v>1.9870000000000001</v>
      </c>
    </row>
    <row r="575" spans="1:11" x14ac:dyDescent="0.25">
      <c r="A575" s="7">
        <v>151876</v>
      </c>
      <c r="B575" s="7">
        <v>56844</v>
      </c>
      <c r="C575" t="s">
        <v>15</v>
      </c>
      <c r="D575" t="s">
        <v>23</v>
      </c>
      <c r="E575" s="7" t="s">
        <v>24</v>
      </c>
      <c r="F575" s="7" t="s">
        <v>148</v>
      </c>
      <c r="G575" t="s">
        <v>11</v>
      </c>
      <c r="H575">
        <v>87</v>
      </c>
      <c r="I575">
        <v>3</v>
      </c>
      <c r="J575">
        <v>93.4</v>
      </c>
      <c r="K575">
        <v>1.9870000000000001</v>
      </c>
    </row>
    <row r="576" spans="1:11" x14ac:dyDescent="0.25">
      <c r="A576" s="7">
        <v>151891</v>
      </c>
      <c r="B576" s="7">
        <v>56844</v>
      </c>
      <c r="C576" t="s">
        <v>15</v>
      </c>
      <c r="D576" t="s">
        <v>23</v>
      </c>
      <c r="E576" s="7" t="s">
        <v>24</v>
      </c>
      <c r="F576" s="7" t="s">
        <v>148</v>
      </c>
      <c r="G576" t="s">
        <v>11</v>
      </c>
      <c r="H576">
        <v>60.2</v>
      </c>
      <c r="I576">
        <v>5</v>
      </c>
      <c r="J576">
        <v>62.3</v>
      </c>
      <c r="K576">
        <v>1.9870000000000001</v>
      </c>
    </row>
    <row r="577" spans="1:11" x14ac:dyDescent="0.25">
      <c r="A577" s="7">
        <v>152065</v>
      </c>
      <c r="B577" s="7">
        <v>58346</v>
      </c>
      <c r="C577" t="s">
        <v>29</v>
      </c>
      <c r="D577" t="s">
        <v>47</v>
      </c>
      <c r="E577" s="7">
        <v>14</v>
      </c>
      <c r="F577" s="7" t="s">
        <v>148</v>
      </c>
      <c r="G577" t="s">
        <v>11</v>
      </c>
      <c r="H577">
        <v>73.900000000000006</v>
      </c>
      <c r="I577">
        <v>3</v>
      </c>
      <c r="J577">
        <v>87.9</v>
      </c>
      <c r="K577">
        <v>1.9870000000000001</v>
      </c>
    </row>
    <row r="578" spans="1:11" x14ac:dyDescent="0.25">
      <c r="A578" s="7">
        <v>152678</v>
      </c>
      <c r="B578" s="7">
        <v>58374</v>
      </c>
      <c r="C578" t="s">
        <v>48</v>
      </c>
      <c r="D578" t="s">
        <v>49</v>
      </c>
      <c r="E578" s="7">
        <v>23</v>
      </c>
      <c r="F578" s="7" t="s">
        <v>148</v>
      </c>
      <c r="G578" t="s">
        <v>11</v>
      </c>
      <c r="H578">
        <v>39.6</v>
      </c>
      <c r="I578">
        <v>1</v>
      </c>
      <c r="J578">
        <v>167.6</v>
      </c>
      <c r="K578">
        <v>1.9870000000000001</v>
      </c>
    </row>
    <row r="579" spans="1:11" x14ac:dyDescent="0.25">
      <c r="A579" s="7">
        <v>152686</v>
      </c>
      <c r="B579" s="7">
        <v>62292</v>
      </c>
      <c r="C579" t="s">
        <v>54</v>
      </c>
      <c r="D579" t="s">
        <v>55</v>
      </c>
      <c r="E579" s="7">
        <v>11</v>
      </c>
      <c r="F579" s="7" t="s">
        <v>148</v>
      </c>
      <c r="G579" t="s">
        <v>18</v>
      </c>
      <c r="H579">
        <v>80</v>
      </c>
      <c r="I579">
        <v>4</v>
      </c>
      <c r="J579">
        <v>52.4</v>
      </c>
      <c r="K579">
        <v>2.76</v>
      </c>
    </row>
    <row r="580" spans="1:11" x14ac:dyDescent="0.25">
      <c r="A580" s="7">
        <v>153026</v>
      </c>
      <c r="B580" s="7">
        <v>62291</v>
      </c>
      <c r="C580" t="s">
        <v>54</v>
      </c>
      <c r="D580" t="s">
        <v>55</v>
      </c>
      <c r="E580" s="7">
        <v>9</v>
      </c>
      <c r="F580" s="7" t="s">
        <v>148</v>
      </c>
      <c r="G580" t="s">
        <v>18</v>
      </c>
      <c r="H580">
        <v>72.7</v>
      </c>
      <c r="I580">
        <v>3</v>
      </c>
      <c r="J580">
        <v>64.5</v>
      </c>
      <c r="K580">
        <v>2.76</v>
      </c>
    </row>
    <row r="581" spans="1:11" x14ac:dyDescent="0.25">
      <c r="A581" s="7">
        <v>153504</v>
      </c>
      <c r="B581" s="7">
        <v>58204</v>
      </c>
      <c r="C581" t="s">
        <v>29</v>
      </c>
      <c r="D581" t="s">
        <v>32</v>
      </c>
      <c r="E581" s="7">
        <v>21</v>
      </c>
      <c r="F581" s="7" t="s">
        <v>148</v>
      </c>
      <c r="G581" t="s">
        <v>11</v>
      </c>
      <c r="H581">
        <v>48.5</v>
      </c>
      <c r="I581">
        <v>1</v>
      </c>
      <c r="J581">
        <v>167.6</v>
      </c>
      <c r="K581">
        <v>1.9870000000000001</v>
      </c>
    </row>
    <row r="582" spans="1:11" x14ac:dyDescent="0.25">
      <c r="A582" s="7">
        <v>153970</v>
      </c>
      <c r="B582" s="7">
        <v>58218</v>
      </c>
      <c r="C582" t="s">
        <v>29</v>
      </c>
      <c r="D582" t="s">
        <v>34</v>
      </c>
      <c r="E582" s="7">
        <v>3</v>
      </c>
      <c r="F582" s="7" t="s">
        <v>148</v>
      </c>
      <c r="G582" t="s">
        <v>11</v>
      </c>
      <c r="H582">
        <v>44</v>
      </c>
      <c r="I582">
        <v>1</v>
      </c>
      <c r="J582">
        <v>167.6</v>
      </c>
      <c r="K582">
        <v>1.9870000000000001</v>
      </c>
    </row>
    <row r="583" spans="1:11" x14ac:dyDescent="0.25">
      <c r="A583" s="7">
        <v>154125</v>
      </c>
      <c r="B583" s="7">
        <v>56963</v>
      </c>
      <c r="C583" t="s">
        <v>15</v>
      </c>
      <c r="D583" t="s">
        <v>28</v>
      </c>
      <c r="E583" s="7">
        <v>36</v>
      </c>
      <c r="F583" s="7" t="s">
        <v>148</v>
      </c>
      <c r="G583" t="s">
        <v>11</v>
      </c>
      <c r="H583">
        <v>70.400000000000006</v>
      </c>
      <c r="I583">
        <v>4</v>
      </c>
      <c r="J583">
        <v>71.5</v>
      </c>
      <c r="K583">
        <v>1.9870000000000001</v>
      </c>
    </row>
    <row r="584" spans="1:11" x14ac:dyDescent="0.25">
      <c r="A584" s="7">
        <v>154174</v>
      </c>
      <c r="B584" s="7">
        <v>58314</v>
      </c>
      <c r="C584" t="s">
        <v>29</v>
      </c>
      <c r="D584" t="s">
        <v>42</v>
      </c>
      <c r="E584" s="7">
        <v>6</v>
      </c>
      <c r="F584" s="7" t="s">
        <v>148</v>
      </c>
      <c r="G584" t="s">
        <v>11</v>
      </c>
      <c r="H584">
        <v>28</v>
      </c>
      <c r="I584">
        <v>1</v>
      </c>
      <c r="J584">
        <v>142</v>
      </c>
      <c r="K584">
        <v>1.9870000000000001</v>
      </c>
    </row>
    <row r="585" spans="1:11" x14ac:dyDescent="0.25">
      <c r="A585" s="7">
        <v>154225</v>
      </c>
      <c r="B585" s="7">
        <v>58321</v>
      </c>
      <c r="C585" t="s">
        <v>29</v>
      </c>
      <c r="D585" t="s">
        <v>43</v>
      </c>
      <c r="E585" s="7" t="s">
        <v>44</v>
      </c>
      <c r="F585" s="7" t="s">
        <v>148</v>
      </c>
      <c r="G585" t="s">
        <v>18</v>
      </c>
      <c r="H585">
        <v>56.4</v>
      </c>
      <c r="I585">
        <v>3</v>
      </c>
      <c r="J585">
        <v>57</v>
      </c>
      <c r="K585">
        <v>2.76</v>
      </c>
    </row>
    <row r="586" spans="1:11" x14ac:dyDescent="0.25">
      <c r="A586" s="7">
        <v>154228</v>
      </c>
      <c r="B586" s="7">
        <v>56963</v>
      </c>
      <c r="C586" t="s">
        <v>15</v>
      </c>
      <c r="D586" t="s">
        <v>28</v>
      </c>
      <c r="E586" s="7">
        <v>36</v>
      </c>
      <c r="F586" s="7" t="s">
        <v>148</v>
      </c>
      <c r="G586" t="s">
        <v>11</v>
      </c>
      <c r="H586">
        <v>70</v>
      </c>
      <c r="I586">
        <v>3</v>
      </c>
      <c r="J586">
        <v>87.9</v>
      </c>
      <c r="K586">
        <v>1.9870000000000001</v>
      </c>
    </row>
    <row r="587" spans="1:11" x14ac:dyDescent="0.25">
      <c r="A587" s="7">
        <v>155076</v>
      </c>
      <c r="B587" s="7">
        <v>58360</v>
      </c>
      <c r="C587" t="s">
        <v>48</v>
      </c>
      <c r="D587" t="s">
        <v>49</v>
      </c>
      <c r="E587" s="7">
        <v>10</v>
      </c>
      <c r="F587" s="7" t="s">
        <v>148</v>
      </c>
      <c r="G587" t="s">
        <v>11</v>
      </c>
      <c r="H587">
        <v>44.9</v>
      </c>
      <c r="I587">
        <v>3</v>
      </c>
      <c r="J587">
        <v>80.400000000000006</v>
      </c>
      <c r="K587">
        <v>1.9870000000000001</v>
      </c>
    </row>
    <row r="588" spans="1:11" x14ac:dyDescent="0.25">
      <c r="A588" s="7">
        <v>155088</v>
      </c>
      <c r="B588" s="7">
        <v>59321</v>
      </c>
      <c r="C588" t="s">
        <v>50</v>
      </c>
      <c r="D588" t="s">
        <v>51</v>
      </c>
      <c r="E588" s="7" t="s">
        <v>39</v>
      </c>
      <c r="F588" s="7" t="s">
        <v>148</v>
      </c>
      <c r="G588" t="s">
        <v>18</v>
      </c>
      <c r="H588">
        <v>41.5</v>
      </c>
      <c r="I588">
        <v>3</v>
      </c>
      <c r="J588">
        <v>57</v>
      </c>
      <c r="K588">
        <v>2.76</v>
      </c>
    </row>
    <row r="589" spans="1:11" x14ac:dyDescent="0.25">
      <c r="A589" s="7">
        <v>155096</v>
      </c>
      <c r="B589" s="7">
        <v>56963</v>
      </c>
      <c r="C589" t="s">
        <v>15</v>
      </c>
      <c r="D589" t="s">
        <v>28</v>
      </c>
      <c r="E589" s="7">
        <v>36</v>
      </c>
      <c r="F589" s="7" t="s">
        <v>148</v>
      </c>
      <c r="G589" t="s">
        <v>11</v>
      </c>
      <c r="H589">
        <v>54.6</v>
      </c>
      <c r="I589">
        <v>3</v>
      </c>
      <c r="J589">
        <v>80.400000000000006</v>
      </c>
      <c r="K589">
        <v>1.9870000000000001</v>
      </c>
    </row>
    <row r="590" spans="1:11" x14ac:dyDescent="0.25">
      <c r="A590" s="7">
        <v>155356</v>
      </c>
      <c r="B590" s="7">
        <v>59321</v>
      </c>
      <c r="C590" t="s">
        <v>50</v>
      </c>
      <c r="D590" t="s">
        <v>51</v>
      </c>
      <c r="E590" s="7" t="s">
        <v>39</v>
      </c>
      <c r="F590" s="7" t="s">
        <v>148</v>
      </c>
      <c r="G590" t="s">
        <v>18</v>
      </c>
      <c r="H590">
        <v>42.6</v>
      </c>
      <c r="I590">
        <v>1</v>
      </c>
      <c r="J590">
        <v>134.30000000000001</v>
      </c>
      <c r="K590">
        <v>2.76</v>
      </c>
    </row>
    <row r="591" spans="1:11" x14ac:dyDescent="0.25">
      <c r="A591" s="7">
        <v>155587</v>
      </c>
      <c r="B591" s="7">
        <v>58194</v>
      </c>
      <c r="C591" t="s">
        <v>29</v>
      </c>
      <c r="D591" t="s">
        <v>31</v>
      </c>
      <c r="E591" s="7">
        <v>93</v>
      </c>
      <c r="F591" s="7" t="s">
        <v>148</v>
      </c>
      <c r="G591" t="s">
        <v>18</v>
      </c>
      <c r="H591">
        <v>47.4</v>
      </c>
      <c r="I591">
        <v>1</v>
      </c>
      <c r="J591">
        <v>118.7</v>
      </c>
      <c r="K591">
        <v>2.76</v>
      </c>
    </row>
    <row r="592" spans="1:11" x14ac:dyDescent="0.25">
      <c r="A592" s="7">
        <v>155595</v>
      </c>
      <c r="B592" s="7">
        <v>58315</v>
      </c>
      <c r="C592" t="s">
        <v>29</v>
      </c>
      <c r="D592" t="s">
        <v>42</v>
      </c>
      <c r="E592" s="7">
        <v>7</v>
      </c>
      <c r="F592" s="7" t="s">
        <v>148</v>
      </c>
      <c r="G592" t="s">
        <v>18</v>
      </c>
      <c r="H592">
        <v>70.900000000000006</v>
      </c>
      <c r="I592">
        <v>1</v>
      </c>
      <c r="J592">
        <v>134.30000000000001</v>
      </c>
      <c r="K592">
        <v>2.76</v>
      </c>
    </row>
    <row r="593" spans="1:11" x14ac:dyDescent="0.25">
      <c r="A593" s="7">
        <v>155670</v>
      </c>
      <c r="B593" s="7">
        <v>58370</v>
      </c>
      <c r="C593" t="s">
        <v>48</v>
      </c>
      <c r="D593" t="s">
        <v>49</v>
      </c>
      <c r="E593" s="7">
        <v>18</v>
      </c>
      <c r="F593" s="7" t="s">
        <v>148</v>
      </c>
      <c r="G593" t="s">
        <v>11</v>
      </c>
      <c r="H593">
        <v>65.400000000000006</v>
      </c>
      <c r="I593">
        <v>3</v>
      </c>
      <c r="J593">
        <v>80.400000000000006</v>
      </c>
      <c r="K593">
        <v>1.9870000000000001</v>
      </c>
    </row>
    <row r="594" spans="1:11" x14ac:dyDescent="0.25">
      <c r="A594" s="7">
        <v>155945</v>
      </c>
      <c r="B594" s="7">
        <v>58236</v>
      </c>
      <c r="C594" t="s">
        <v>29</v>
      </c>
      <c r="D594" t="s">
        <v>36</v>
      </c>
      <c r="E594" s="7">
        <v>38</v>
      </c>
      <c r="F594" s="7" t="s">
        <v>148</v>
      </c>
      <c r="G594" t="s">
        <v>11</v>
      </c>
      <c r="H594">
        <v>76.099999999999994</v>
      </c>
      <c r="I594">
        <v>1</v>
      </c>
      <c r="J594">
        <v>183.2</v>
      </c>
      <c r="K594">
        <v>1.9870000000000001</v>
      </c>
    </row>
    <row r="595" spans="1:11" x14ac:dyDescent="0.25">
      <c r="A595" s="7">
        <v>156299</v>
      </c>
      <c r="B595" s="7">
        <v>56789</v>
      </c>
      <c r="C595" t="s">
        <v>15</v>
      </c>
      <c r="D595" t="s">
        <v>22</v>
      </c>
      <c r="E595" s="7">
        <v>9</v>
      </c>
      <c r="F595" s="7" t="s">
        <v>148</v>
      </c>
      <c r="G595" t="s">
        <v>18</v>
      </c>
      <c r="H595">
        <v>68.400000000000006</v>
      </c>
      <c r="I595">
        <v>3</v>
      </c>
      <c r="J595">
        <v>64.5</v>
      </c>
      <c r="K595">
        <v>2.76</v>
      </c>
    </row>
    <row r="596" spans="1:11" x14ac:dyDescent="0.25">
      <c r="A596" s="7">
        <v>156320</v>
      </c>
      <c r="B596" s="7">
        <v>58301</v>
      </c>
      <c r="C596" t="s">
        <v>29</v>
      </c>
      <c r="D596" t="s">
        <v>14</v>
      </c>
      <c r="E596" s="7">
        <v>22</v>
      </c>
      <c r="F596" s="7" t="s">
        <v>148</v>
      </c>
      <c r="G596" t="s">
        <v>11</v>
      </c>
      <c r="H596">
        <v>47.6</v>
      </c>
      <c r="I596">
        <v>4</v>
      </c>
      <c r="J596">
        <v>71.5</v>
      </c>
      <c r="K596">
        <v>1.9870000000000001</v>
      </c>
    </row>
    <row r="597" spans="1:11" x14ac:dyDescent="0.25">
      <c r="A597" s="7">
        <v>156394</v>
      </c>
      <c r="B597" s="7">
        <v>58218</v>
      </c>
      <c r="C597" t="s">
        <v>29</v>
      </c>
      <c r="D597" t="s">
        <v>34</v>
      </c>
      <c r="E597" s="7">
        <v>3</v>
      </c>
      <c r="F597" s="7" t="s">
        <v>148</v>
      </c>
      <c r="G597" t="s">
        <v>11</v>
      </c>
      <c r="H597">
        <v>31.9</v>
      </c>
      <c r="I597">
        <v>2</v>
      </c>
      <c r="J597">
        <v>88</v>
      </c>
      <c r="K597">
        <v>1.9870000000000001</v>
      </c>
    </row>
    <row r="598" spans="1:11" x14ac:dyDescent="0.25">
      <c r="A598" s="7">
        <v>157027</v>
      </c>
      <c r="B598" s="7">
        <v>58315</v>
      </c>
      <c r="C598" t="s">
        <v>29</v>
      </c>
      <c r="D598" t="s">
        <v>42</v>
      </c>
      <c r="E598" s="7">
        <v>7</v>
      </c>
      <c r="F598" s="7" t="s">
        <v>148</v>
      </c>
      <c r="G598" t="s">
        <v>18</v>
      </c>
      <c r="H598">
        <v>29.9</v>
      </c>
      <c r="I598">
        <v>1</v>
      </c>
      <c r="J598">
        <v>92</v>
      </c>
      <c r="K598">
        <v>2.76</v>
      </c>
    </row>
    <row r="599" spans="1:11" x14ac:dyDescent="0.25">
      <c r="A599" s="7">
        <v>157164</v>
      </c>
      <c r="B599" s="7">
        <v>62290</v>
      </c>
      <c r="C599" t="s">
        <v>54</v>
      </c>
      <c r="D599" t="s">
        <v>55</v>
      </c>
      <c r="E599" s="7">
        <v>7</v>
      </c>
      <c r="F599" s="7" t="s">
        <v>148</v>
      </c>
      <c r="G599" t="s">
        <v>18</v>
      </c>
      <c r="H599">
        <v>63.1</v>
      </c>
      <c r="I599">
        <v>1</v>
      </c>
      <c r="J599">
        <v>118.7</v>
      </c>
      <c r="K599">
        <v>2.76</v>
      </c>
    </row>
    <row r="600" spans="1:11" x14ac:dyDescent="0.25">
      <c r="A600" s="7">
        <v>157216</v>
      </c>
      <c r="B600" s="7">
        <v>58312</v>
      </c>
      <c r="C600" t="s">
        <v>29</v>
      </c>
      <c r="D600" t="s">
        <v>41</v>
      </c>
      <c r="E600" s="7">
        <v>8</v>
      </c>
      <c r="F600" s="7" t="s">
        <v>148</v>
      </c>
      <c r="G600" t="s">
        <v>18</v>
      </c>
      <c r="H600">
        <v>55.2</v>
      </c>
      <c r="I600">
        <v>1</v>
      </c>
      <c r="J600">
        <v>134.30000000000001</v>
      </c>
      <c r="K600">
        <v>2.76</v>
      </c>
    </row>
    <row r="601" spans="1:11" x14ac:dyDescent="0.25">
      <c r="A601" s="7">
        <v>157260</v>
      </c>
      <c r="B601" s="7">
        <v>58367</v>
      </c>
      <c r="C601" t="s">
        <v>48</v>
      </c>
      <c r="D601" t="s">
        <v>49</v>
      </c>
      <c r="E601" s="7">
        <v>22</v>
      </c>
      <c r="F601" s="7" t="s">
        <v>148</v>
      </c>
      <c r="G601" t="s">
        <v>11</v>
      </c>
      <c r="H601">
        <v>52.5</v>
      </c>
      <c r="I601">
        <v>2</v>
      </c>
      <c r="J601">
        <v>103.9</v>
      </c>
      <c r="K601">
        <v>1.9870000000000001</v>
      </c>
    </row>
    <row r="602" spans="1:11" x14ac:dyDescent="0.25">
      <c r="A602" s="7">
        <v>157722</v>
      </c>
      <c r="B602" s="7">
        <v>58245</v>
      </c>
      <c r="C602" t="s">
        <v>29</v>
      </c>
      <c r="D602" t="s">
        <v>37</v>
      </c>
      <c r="E602" s="7">
        <v>13</v>
      </c>
      <c r="F602" s="7" t="s">
        <v>148</v>
      </c>
      <c r="G602" t="s">
        <v>11</v>
      </c>
      <c r="H602">
        <v>30.4</v>
      </c>
      <c r="I602">
        <v>1</v>
      </c>
      <c r="J602">
        <v>142</v>
      </c>
      <c r="K602">
        <v>1.9870000000000001</v>
      </c>
    </row>
    <row r="603" spans="1:11" x14ac:dyDescent="0.25">
      <c r="A603" s="7">
        <v>157866</v>
      </c>
      <c r="B603" s="7">
        <v>59321</v>
      </c>
      <c r="C603" t="s">
        <v>50</v>
      </c>
      <c r="D603" t="s">
        <v>51</v>
      </c>
      <c r="E603" s="7" t="s">
        <v>39</v>
      </c>
      <c r="F603" s="7" t="s">
        <v>148</v>
      </c>
      <c r="G603" t="s">
        <v>18</v>
      </c>
      <c r="H603">
        <v>41.3</v>
      </c>
      <c r="I603">
        <v>2</v>
      </c>
      <c r="J603">
        <v>83.2</v>
      </c>
      <c r="K603">
        <v>2.76</v>
      </c>
    </row>
    <row r="604" spans="1:11" x14ac:dyDescent="0.25">
      <c r="A604" s="7">
        <v>157882</v>
      </c>
      <c r="B604" s="7">
        <v>56962</v>
      </c>
      <c r="C604" t="s">
        <v>15</v>
      </c>
      <c r="D604" t="s">
        <v>28</v>
      </c>
      <c r="E604" s="7">
        <v>38</v>
      </c>
      <c r="F604" s="7" t="s">
        <v>148</v>
      </c>
      <c r="G604" t="s">
        <v>11</v>
      </c>
      <c r="H604">
        <v>53.7</v>
      </c>
      <c r="I604">
        <v>1</v>
      </c>
      <c r="J604">
        <v>167.6</v>
      </c>
      <c r="K604">
        <v>1.9870000000000001</v>
      </c>
    </row>
    <row r="605" spans="1:11" x14ac:dyDescent="0.25">
      <c r="A605" s="7">
        <v>158132</v>
      </c>
      <c r="B605" s="7">
        <v>58210</v>
      </c>
      <c r="C605" t="s">
        <v>29</v>
      </c>
      <c r="D605" t="s">
        <v>32</v>
      </c>
      <c r="E605" s="7">
        <v>27</v>
      </c>
      <c r="F605" s="7" t="s">
        <v>148</v>
      </c>
      <c r="G605" t="s">
        <v>11</v>
      </c>
      <c r="H605">
        <v>29.8</v>
      </c>
      <c r="I605">
        <v>1</v>
      </c>
      <c r="J605">
        <v>142</v>
      </c>
      <c r="K605">
        <v>1.9870000000000001</v>
      </c>
    </row>
    <row r="606" spans="1:11" x14ac:dyDescent="0.25">
      <c r="A606" s="7">
        <v>158295</v>
      </c>
      <c r="B606" s="7">
        <v>58314</v>
      </c>
      <c r="C606" t="s">
        <v>29</v>
      </c>
      <c r="D606" t="s">
        <v>42</v>
      </c>
      <c r="E606" s="7">
        <v>6</v>
      </c>
      <c r="F606" s="7" t="s">
        <v>148</v>
      </c>
      <c r="G606" t="s">
        <v>11</v>
      </c>
      <c r="H606">
        <v>69.5</v>
      </c>
      <c r="I606">
        <v>3</v>
      </c>
      <c r="J606">
        <v>87.9</v>
      </c>
      <c r="K606">
        <v>1.9870000000000001</v>
      </c>
    </row>
    <row r="607" spans="1:11" x14ac:dyDescent="0.25">
      <c r="A607" s="7">
        <v>158309</v>
      </c>
      <c r="B607" s="7">
        <v>56761</v>
      </c>
      <c r="C607" t="s">
        <v>15</v>
      </c>
      <c r="D607" t="s">
        <v>16</v>
      </c>
      <c r="E607" s="7" t="s">
        <v>17</v>
      </c>
      <c r="F607" s="7" t="s">
        <v>148</v>
      </c>
      <c r="G607" t="s">
        <v>18</v>
      </c>
      <c r="H607">
        <v>78.099999999999994</v>
      </c>
      <c r="I607">
        <v>2</v>
      </c>
      <c r="J607">
        <v>83.2</v>
      </c>
      <c r="K607">
        <v>2.76</v>
      </c>
    </row>
    <row r="608" spans="1:11" x14ac:dyDescent="0.25">
      <c r="A608" s="7">
        <v>158472</v>
      </c>
      <c r="B608" s="7">
        <v>58314</v>
      </c>
      <c r="C608" t="s">
        <v>29</v>
      </c>
      <c r="D608" t="s">
        <v>42</v>
      </c>
      <c r="E608" s="7">
        <v>6</v>
      </c>
      <c r="F608" s="7" t="s">
        <v>148</v>
      </c>
      <c r="G608" t="s">
        <v>11</v>
      </c>
      <c r="H608">
        <v>24.4</v>
      </c>
      <c r="I608">
        <v>1</v>
      </c>
      <c r="J608">
        <v>142</v>
      </c>
      <c r="K608">
        <v>1.9870000000000001</v>
      </c>
    </row>
    <row r="609" spans="1:11" x14ac:dyDescent="0.25">
      <c r="A609" s="7">
        <v>158852</v>
      </c>
      <c r="B609" s="7">
        <v>58346</v>
      </c>
      <c r="C609" t="s">
        <v>29</v>
      </c>
      <c r="D609" t="s">
        <v>47</v>
      </c>
      <c r="E609" s="7">
        <v>14</v>
      </c>
      <c r="F609" s="7" t="s">
        <v>148</v>
      </c>
      <c r="G609" t="s">
        <v>11</v>
      </c>
      <c r="H609">
        <v>58.2</v>
      </c>
      <c r="I609">
        <v>1</v>
      </c>
      <c r="J609">
        <v>167.6</v>
      </c>
      <c r="K609">
        <v>1.9870000000000001</v>
      </c>
    </row>
    <row r="610" spans="1:11" x14ac:dyDescent="0.25">
      <c r="A610" s="7">
        <v>159401</v>
      </c>
      <c r="B610" s="7">
        <v>59321</v>
      </c>
      <c r="C610" t="s">
        <v>50</v>
      </c>
      <c r="D610" t="s">
        <v>51</v>
      </c>
      <c r="E610" s="7" t="s">
        <v>39</v>
      </c>
      <c r="F610" s="7" t="s">
        <v>148</v>
      </c>
      <c r="G610" t="s">
        <v>18</v>
      </c>
      <c r="H610">
        <v>36.799999999999997</v>
      </c>
      <c r="I610">
        <v>3</v>
      </c>
      <c r="J610">
        <v>57</v>
      </c>
      <c r="K610">
        <v>2.76</v>
      </c>
    </row>
    <row r="611" spans="1:11" x14ac:dyDescent="0.25">
      <c r="A611" s="7">
        <v>159559</v>
      </c>
      <c r="B611" s="7">
        <v>58202</v>
      </c>
      <c r="C611" t="s">
        <v>29</v>
      </c>
      <c r="D611" t="s">
        <v>32</v>
      </c>
      <c r="E611" s="7" t="s">
        <v>33</v>
      </c>
      <c r="F611" s="7" t="s">
        <v>148</v>
      </c>
      <c r="G611" t="s">
        <v>18</v>
      </c>
      <c r="H611">
        <v>49.2</v>
      </c>
      <c r="I611">
        <v>3</v>
      </c>
      <c r="J611">
        <v>57</v>
      </c>
      <c r="K611">
        <v>2.76</v>
      </c>
    </row>
    <row r="612" spans="1:11" x14ac:dyDescent="0.25">
      <c r="A612" s="7">
        <v>159734</v>
      </c>
      <c r="B612" s="7">
        <v>58346</v>
      </c>
      <c r="C612" t="s">
        <v>29</v>
      </c>
      <c r="D612" t="s">
        <v>47</v>
      </c>
      <c r="E612" s="7">
        <v>14</v>
      </c>
      <c r="F612" s="7" t="s">
        <v>148</v>
      </c>
      <c r="G612" t="s">
        <v>11</v>
      </c>
      <c r="H612">
        <v>58.5</v>
      </c>
      <c r="I612">
        <v>1</v>
      </c>
      <c r="J612">
        <v>167.6</v>
      </c>
      <c r="K612">
        <v>1.9870000000000001</v>
      </c>
    </row>
    <row r="613" spans="1:11" x14ac:dyDescent="0.25">
      <c r="A613" s="7">
        <v>159926</v>
      </c>
      <c r="B613" s="7">
        <v>58376</v>
      </c>
      <c r="C613" t="s">
        <v>48</v>
      </c>
      <c r="D613" t="s">
        <v>49</v>
      </c>
      <c r="E613" s="7">
        <v>13</v>
      </c>
      <c r="F613" s="7" t="s">
        <v>148</v>
      </c>
      <c r="G613" t="s">
        <v>11</v>
      </c>
      <c r="H613">
        <v>41.3</v>
      </c>
      <c r="I613">
        <v>1</v>
      </c>
      <c r="J613">
        <v>167.6</v>
      </c>
      <c r="K613">
        <v>1.9870000000000001</v>
      </c>
    </row>
    <row r="614" spans="1:11" x14ac:dyDescent="0.25">
      <c r="A614" s="7">
        <v>160308</v>
      </c>
      <c r="B614" s="7">
        <v>58202</v>
      </c>
      <c r="C614" t="s">
        <v>29</v>
      </c>
      <c r="D614" t="s">
        <v>32</v>
      </c>
      <c r="E614" s="7" t="s">
        <v>33</v>
      </c>
      <c r="F614" s="7" t="s">
        <v>148</v>
      </c>
      <c r="G614" t="s">
        <v>18</v>
      </c>
      <c r="H614">
        <v>44</v>
      </c>
      <c r="I614">
        <v>1</v>
      </c>
      <c r="J614">
        <v>118.7</v>
      </c>
      <c r="K614">
        <v>2.76</v>
      </c>
    </row>
    <row r="615" spans="1:11" x14ac:dyDescent="0.25">
      <c r="A615" s="7">
        <v>160687</v>
      </c>
      <c r="B615" s="7">
        <v>58277</v>
      </c>
      <c r="C615" t="s">
        <v>29</v>
      </c>
      <c r="D615" t="s">
        <v>38</v>
      </c>
      <c r="E615" s="7">
        <v>28</v>
      </c>
      <c r="F615" s="7" t="s">
        <v>148</v>
      </c>
      <c r="G615" t="s">
        <v>18</v>
      </c>
      <c r="H615">
        <v>47.4</v>
      </c>
      <c r="I615">
        <v>1</v>
      </c>
      <c r="J615">
        <v>118.7</v>
      </c>
      <c r="K615">
        <v>2.76</v>
      </c>
    </row>
    <row r="616" spans="1:11" x14ac:dyDescent="0.25">
      <c r="A616" s="7">
        <v>160893</v>
      </c>
      <c r="B616" s="7">
        <v>56790</v>
      </c>
      <c r="C616" t="s">
        <v>15</v>
      </c>
      <c r="D616" t="s">
        <v>22</v>
      </c>
      <c r="E616" s="7">
        <v>13</v>
      </c>
      <c r="F616" s="7" t="s">
        <v>148</v>
      </c>
      <c r="G616" t="s">
        <v>18</v>
      </c>
      <c r="H616">
        <v>38.299999999999997</v>
      </c>
      <c r="I616">
        <v>1</v>
      </c>
      <c r="J616">
        <v>118.7</v>
      </c>
      <c r="K616">
        <v>2.76</v>
      </c>
    </row>
    <row r="617" spans="1:11" x14ac:dyDescent="0.25">
      <c r="A617" s="7">
        <v>160953</v>
      </c>
      <c r="B617" s="7">
        <v>56790</v>
      </c>
      <c r="C617" t="s">
        <v>15</v>
      </c>
      <c r="D617" t="s">
        <v>22</v>
      </c>
      <c r="E617" s="7">
        <v>13</v>
      </c>
      <c r="F617" s="7" t="s">
        <v>148</v>
      </c>
      <c r="G617" t="s">
        <v>18</v>
      </c>
      <c r="H617">
        <v>29.7</v>
      </c>
      <c r="I617">
        <v>1</v>
      </c>
      <c r="J617">
        <v>92</v>
      </c>
      <c r="K617">
        <v>2.76</v>
      </c>
    </row>
    <row r="618" spans="1:11" x14ac:dyDescent="0.25">
      <c r="A618" s="7">
        <v>160955</v>
      </c>
      <c r="B618" s="7">
        <v>56790</v>
      </c>
      <c r="C618" t="s">
        <v>15</v>
      </c>
      <c r="D618" t="s">
        <v>22</v>
      </c>
      <c r="E618" s="7">
        <v>13</v>
      </c>
      <c r="F618" s="7" t="s">
        <v>148</v>
      </c>
      <c r="G618" t="s">
        <v>18</v>
      </c>
      <c r="H618">
        <v>31.1</v>
      </c>
      <c r="I618">
        <v>1</v>
      </c>
      <c r="J618">
        <v>92</v>
      </c>
      <c r="K618">
        <v>2.76</v>
      </c>
    </row>
    <row r="619" spans="1:11" x14ac:dyDescent="0.25">
      <c r="A619" s="7">
        <v>161069</v>
      </c>
      <c r="B619" s="7">
        <v>56854</v>
      </c>
      <c r="C619" t="s">
        <v>15</v>
      </c>
      <c r="D619" t="s">
        <v>23</v>
      </c>
      <c r="E619" s="7" t="s">
        <v>25</v>
      </c>
      <c r="F619" s="7" t="s">
        <v>148</v>
      </c>
      <c r="G619" t="s">
        <v>18</v>
      </c>
      <c r="H619">
        <v>31.1</v>
      </c>
      <c r="I619">
        <v>2</v>
      </c>
      <c r="J619">
        <v>57</v>
      </c>
      <c r="K619">
        <v>2.76</v>
      </c>
    </row>
    <row r="620" spans="1:11" x14ac:dyDescent="0.25">
      <c r="A620" s="7">
        <v>161467</v>
      </c>
      <c r="B620" s="7">
        <v>56854</v>
      </c>
      <c r="C620" t="s">
        <v>15</v>
      </c>
      <c r="D620" t="s">
        <v>23</v>
      </c>
      <c r="E620" s="7" t="s">
        <v>25</v>
      </c>
      <c r="F620" s="7" t="s">
        <v>148</v>
      </c>
      <c r="G620" t="s">
        <v>18</v>
      </c>
      <c r="H620">
        <v>38.4</v>
      </c>
      <c r="I620">
        <v>1</v>
      </c>
      <c r="J620">
        <v>118.7</v>
      </c>
      <c r="K620">
        <v>2.76</v>
      </c>
    </row>
    <row r="621" spans="1:11" x14ac:dyDescent="0.25">
      <c r="A621" s="7">
        <v>161523</v>
      </c>
      <c r="B621" s="7">
        <v>56854</v>
      </c>
      <c r="C621" t="s">
        <v>15</v>
      </c>
      <c r="D621" t="s">
        <v>23</v>
      </c>
      <c r="E621" s="7" t="s">
        <v>25</v>
      </c>
      <c r="F621" s="7" t="s">
        <v>148</v>
      </c>
      <c r="G621" t="s">
        <v>18</v>
      </c>
      <c r="H621">
        <v>31.1</v>
      </c>
      <c r="I621">
        <v>1</v>
      </c>
      <c r="J621">
        <v>92</v>
      </c>
      <c r="K621">
        <v>2.76</v>
      </c>
    </row>
    <row r="622" spans="1:11" x14ac:dyDescent="0.25">
      <c r="A622" s="7">
        <v>161573</v>
      </c>
      <c r="B622" s="7">
        <v>56789</v>
      </c>
      <c r="C622" t="s">
        <v>15</v>
      </c>
      <c r="D622" t="s">
        <v>22</v>
      </c>
      <c r="E622" s="7">
        <v>9</v>
      </c>
      <c r="F622" s="7" t="s">
        <v>148</v>
      </c>
      <c r="G622" t="s">
        <v>18</v>
      </c>
      <c r="H622">
        <v>33.700000000000003</v>
      </c>
      <c r="I622">
        <v>1</v>
      </c>
      <c r="J622">
        <v>92</v>
      </c>
      <c r="K622">
        <v>2.76</v>
      </c>
    </row>
    <row r="623" spans="1:11" x14ac:dyDescent="0.25">
      <c r="A623" s="7">
        <v>161991</v>
      </c>
      <c r="B623" s="7">
        <v>56789</v>
      </c>
      <c r="C623" t="s">
        <v>15</v>
      </c>
      <c r="D623" t="s">
        <v>22</v>
      </c>
      <c r="E623" s="7">
        <v>9</v>
      </c>
      <c r="F623" s="7" t="s">
        <v>148</v>
      </c>
      <c r="G623" t="s">
        <v>18</v>
      </c>
      <c r="H623">
        <v>33.9</v>
      </c>
      <c r="I623">
        <v>1</v>
      </c>
      <c r="J623">
        <v>92</v>
      </c>
      <c r="K623">
        <v>2.76</v>
      </c>
    </row>
    <row r="624" spans="1:11" x14ac:dyDescent="0.25">
      <c r="A624" s="7">
        <v>162057</v>
      </c>
      <c r="B624" s="7">
        <v>56854</v>
      </c>
      <c r="C624" t="s">
        <v>15</v>
      </c>
      <c r="D624" t="s">
        <v>23</v>
      </c>
      <c r="E624" s="7" t="s">
        <v>25</v>
      </c>
      <c r="F624" s="7" t="s">
        <v>148</v>
      </c>
      <c r="G624" t="s">
        <v>18</v>
      </c>
      <c r="H624">
        <v>37.5</v>
      </c>
      <c r="I624">
        <v>2</v>
      </c>
      <c r="J624">
        <v>73.5</v>
      </c>
      <c r="K624">
        <v>2.76</v>
      </c>
    </row>
    <row r="625" spans="1:11" x14ac:dyDescent="0.25">
      <c r="A625" s="7">
        <v>162167</v>
      </c>
      <c r="B625" s="7">
        <v>56854</v>
      </c>
      <c r="C625" t="s">
        <v>15</v>
      </c>
      <c r="D625" t="s">
        <v>23</v>
      </c>
      <c r="E625" s="7" t="s">
        <v>25</v>
      </c>
      <c r="F625" s="7" t="s">
        <v>148</v>
      </c>
      <c r="G625" t="s">
        <v>18</v>
      </c>
      <c r="H625">
        <v>86.6</v>
      </c>
      <c r="I625">
        <v>4</v>
      </c>
      <c r="J625">
        <v>56.7</v>
      </c>
      <c r="K625">
        <v>2.76</v>
      </c>
    </row>
    <row r="626" spans="1:11" x14ac:dyDescent="0.25">
      <c r="A626" s="7">
        <v>162225</v>
      </c>
      <c r="B626" s="7">
        <v>56789</v>
      </c>
      <c r="C626" t="s">
        <v>15</v>
      </c>
      <c r="D626" t="s">
        <v>22</v>
      </c>
      <c r="E626" s="7">
        <v>9</v>
      </c>
      <c r="F626" s="7" t="s">
        <v>148</v>
      </c>
      <c r="G626" t="s">
        <v>18</v>
      </c>
      <c r="H626">
        <v>69.19</v>
      </c>
      <c r="I626">
        <v>2</v>
      </c>
      <c r="J626">
        <v>83.2</v>
      </c>
      <c r="K626">
        <v>2.76</v>
      </c>
    </row>
    <row r="627" spans="1:11" x14ac:dyDescent="0.25">
      <c r="A627" s="7">
        <v>162293</v>
      </c>
      <c r="B627" s="7">
        <v>56789</v>
      </c>
      <c r="C627" t="s">
        <v>15</v>
      </c>
      <c r="D627" t="s">
        <v>22</v>
      </c>
      <c r="E627" s="7">
        <v>9</v>
      </c>
      <c r="F627" s="7" t="s">
        <v>148</v>
      </c>
      <c r="G627" t="s">
        <v>18</v>
      </c>
      <c r="H627">
        <v>53.3</v>
      </c>
      <c r="I627">
        <v>3</v>
      </c>
      <c r="J627">
        <v>57</v>
      </c>
      <c r="K627">
        <v>2.76</v>
      </c>
    </row>
    <row r="628" spans="1:11" x14ac:dyDescent="0.25">
      <c r="A628" s="7">
        <v>162433</v>
      </c>
      <c r="B628" s="7">
        <v>56789</v>
      </c>
      <c r="C628" t="s">
        <v>15</v>
      </c>
      <c r="D628" t="s">
        <v>22</v>
      </c>
      <c r="E628" s="7">
        <v>9</v>
      </c>
      <c r="F628" s="7" t="s">
        <v>148</v>
      </c>
      <c r="G628" t="s">
        <v>18</v>
      </c>
      <c r="H628">
        <v>54.39</v>
      </c>
      <c r="I628">
        <v>2</v>
      </c>
      <c r="J628">
        <v>73.5</v>
      </c>
      <c r="K628">
        <v>2.76</v>
      </c>
    </row>
    <row r="629" spans="1:11" x14ac:dyDescent="0.25">
      <c r="A629" s="7">
        <v>162739</v>
      </c>
      <c r="B629" s="7">
        <v>58315</v>
      </c>
      <c r="C629" t="s">
        <v>29</v>
      </c>
      <c r="D629" t="s">
        <v>42</v>
      </c>
      <c r="E629" s="7">
        <v>7</v>
      </c>
      <c r="F629" s="7" t="s">
        <v>148</v>
      </c>
      <c r="G629" t="s">
        <v>18</v>
      </c>
      <c r="H629">
        <v>28.2</v>
      </c>
      <c r="I629">
        <v>1</v>
      </c>
      <c r="J629">
        <v>92</v>
      </c>
      <c r="K629">
        <v>2.76</v>
      </c>
    </row>
    <row r="630" spans="1:11" x14ac:dyDescent="0.25">
      <c r="A630" s="7">
        <v>163095</v>
      </c>
      <c r="B630" s="7">
        <v>58212</v>
      </c>
      <c r="C630" t="s">
        <v>29</v>
      </c>
      <c r="D630" t="s">
        <v>32</v>
      </c>
      <c r="E630" s="7">
        <v>25</v>
      </c>
      <c r="F630" s="7" t="s">
        <v>148</v>
      </c>
      <c r="G630" t="s">
        <v>11</v>
      </c>
      <c r="H630">
        <v>47.3</v>
      </c>
      <c r="I630">
        <v>4</v>
      </c>
      <c r="J630">
        <v>65.3</v>
      </c>
      <c r="K630">
        <v>1.9870000000000001</v>
      </c>
    </row>
    <row r="631" spans="1:11" x14ac:dyDescent="0.25">
      <c r="A631" s="7">
        <v>163244</v>
      </c>
      <c r="B631" s="7">
        <v>56764</v>
      </c>
      <c r="C631" t="s">
        <v>15</v>
      </c>
      <c r="D631" t="s">
        <v>16</v>
      </c>
      <c r="E631" s="7" t="s">
        <v>19</v>
      </c>
      <c r="F631" s="7" t="s">
        <v>148</v>
      </c>
      <c r="G631" t="s">
        <v>18</v>
      </c>
      <c r="H631">
        <v>29.7</v>
      </c>
      <c r="I631">
        <v>1</v>
      </c>
      <c r="J631">
        <v>92</v>
      </c>
      <c r="K631">
        <v>2.76</v>
      </c>
    </row>
    <row r="632" spans="1:11" x14ac:dyDescent="0.25">
      <c r="A632" s="7">
        <v>163264</v>
      </c>
      <c r="B632" s="7">
        <v>58342</v>
      </c>
      <c r="C632" t="s">
        <v>29</v>
      </c>
      <c r="D632" t="s">
        <v>46</v>
      </c>
      <c r="E632" s="7">
        <v>13</v>
      </c>
      <c r="F632" s="7" t="s">
        <v>148</v>
      </c>
      <c r="G632" t="s">
        <v>11</v>
      </c>
      <c r="H632">
        <v>61</v>
      </c>
      <c r="I632">
        <v>1</v>
      </c>
      <c r="J632">
        <v>167.6</v>
      </c>
      <c r="K632">
        <v>1.9870000000000001</v>
      </c>
    </row>
    <row r="633" spans="1:11" x14ac:dyDescent="0.25">
      <c r="A633" s="7">
        <v>163274</v>
      </c>
      <c r="B633" s="7">
        <v>58362</v>
      </c>
      <c r="C633" t="s">
        <v>48</v>
      </c>
      <c r="D633" t="s">
        <v>49</v>
      </c>
      <c r="E633" s="7">
        <v>4</v>
      </c>
      <c r="F633" s="7" t="s">
        <v>148</v>
      </c>
      <c r="G633" t="s">
        <v>11</v>
      </c>
      <c r="H633">
        <v>55</v>
      </c>
      <c r="I633">
        <v>1</v>
      </c>
      <c r="J633">
        <v>183.2</v>
      </c>
      <c r="K633">
        <v>1.9870000000000001</v>
      </c>
    </row>
    <row r="634" spans="1:11" x14ac:dyDescent="0.25">
      <c r="A634" s="7">
        <v>163304</v>
      </c>
      <c r="B634" s="7">
        <v>58315</v>
      </c>
      <c r="C634" t="s">
        <v>29</v>
      </c>
      <c r="D634" t="s">
        <v>42</v>
      </c>
      <c r="E634" s="7">
        <v>7</v>
      </c>
      <c r="F634" s="7" t="s">
        <v>148</v>
      </c>
      <c r="G634" t="s">
        <v>18</v>
      </c>
      <c r="H634">
        <v>22.8</v>
      </c>
      <c r="I634">
        <v>2</v>
      </c>
      <c r="J634">
        <v>57</v>
      </c>
      <c r="K634">
        <v>2.76</v>
      </c>
    </row>
    <row r="635" spans="1:11" x14ac:dyDescent="0.25">
      <c r="A635" s="7">
        <v>163326</v>
      </c>
      <c r="B635" s="7">
        <v>58371</v>
      </c>
      <c r="C635" t="s">
        <v>48</v>
      </c>
      <c r="D635" t="s">
        <v>49</v>
      </c>
      <c r="E635" s="7">
        <v>19</v>
      </c>
      <c r="F635" s="7" t="s">
        <v>148</v>
      </c>
      <c r="G635" t="s">
        <v>11</v>
      </c>
      <c r="H635">
        <v>63.8</v>
      </c>
      <c r="I635">
        <v>1</v>
      </c>
      <c r="J635">
        <v>183.2</v>
      </c>
      <c r="K635">
        <v>1.9870000000000001</v>
      </c>
    </row>
    <row r="636" spans="1:11" x14ac:dyDescent="0.25">
      <c r="A636" s="7">
        <v>163410</v>
      </c>
      <c r="B636" s="7">
        <v>58327</v>
      </c>
      <c r="C636" t="s">
        <v>29</v>
      </c>
      <c r="D636" t="s">
        <v>43</v>
      </c>
      <c r="E636" s="7" t="s">
        <v>45</v>
      </c>
      <c r="F636" s="7" t="s">
        <v>148</v>
      </c>
      <c r="G636" t="s">
        <v>18</v>
      </c>
      <c r="H636">
        <v>82.9</v>
      </c>
      <c r="I636">
        <v>2</v>
      </c>
      <c r="J636">
        <v>90.1</v>
      </c>
      <c r="K636">
        <v>2.76</v>
      </c>
    </row>
    <row r="637" spans="1:11" x14ac:dyDescent="0.25">
      <c r="A637" s="7">
        <v>163461</v>
      </c>
      <c r="B637" s="7">
        <v>58360</v>
      </c>
      <c r="C637" t="s">
        <v>48</v>
      </c>
      <c r="D637" t="s">
        <v>49</v>
      </c>
      <c r="E637" s="7">
        <v>10</v>
      </c>
      <c r="F637" s="7" t="s">
        <v>148</v>
      </c>
      <c r="G637" t="s">
        <v>11</v>
      </c>
      <c r="H637">
        <v>45.2</v>
      </c>
      <c r="I637">
        <v>1</v>
      </c>
      <c r="J637">
        <v>167.6</v>
      </c>
      <c r="K637">
        <v>1.9870000000000001</v>
      </c>
    </row>
    <row r="638" spans="1:11" x14ac:dyDescent="0.25">
      <c r="A638" s="7">
        <v>163674</v>
      </c>
      <c r="B638" s="7">
        <v>58363</v>
      </c>
      <c r="C638" t="s">
        <v>48</v>
      </c>
      <c r="D638" t="s">
        <v>49</v>
      </c>
      <c r="E638" s="7">
        <v>11</v>
      </c>
      <c r="F638" s="7" t="s">
        <v>148</v>
      </c>
      <c r="G638" t="s">
        <v>11</v>
      </c>
      <c r="H638">
        <v>65.400000000000006</v>
      </c>
      <c r="I638">
        <v>1</v>
      </c>
      <c r="J638">
        <v>183.2</v>
      </c>
      <c r="K638">
        <v>1.9870000000000001</v>
      </c>
    </row>
    <row r="639" spans="1:11" x14ac:dyDescent="0.25">
      <c r="A639" s="7">
        <v>163696</v>
      </c>
      <c r="B639" s="7">
        <v>58346</v>
      </c>
      <c r="C639" t="s">
        <v>29</v>
      </c>
      <c r="D639" t="s">
        <v>47</v>
      </c>
      <c r="E639" s="7">
        <v>14</v>
      </c>
      <c r="F639" s="7" t="s">
        <v>148</v>
      </c>
      <c r="G639" t="s">
        <v>11</v>
      </c>
      <c r="H639">
        <v>27.1</v>
      </c>
      <c r="I639">
        <v>1</v>
      </c>
      <c r="J639">
        <v>142</v>
      </c>
      <c r="K639">
        <v>1.9870000000000001</v>
      </c>
    </row>
    <row r="640" spans="1:11" x14ac:dyDescent="0.25">
      <c r="A640" s="7">
        <v>164139</v>
      </c>
      <c r="B640" s="7">
        <v>58314</v>
      </c>
      <c r="C640" t="s">
        <v>29</v>
      </c>
      <c r="D640" t="s">
        <v>42</v>
      </c>
      <c r="E640" s="7">
        <v>6</v>
      </c>
      <c r="F640" s="7" t="s">
        <v>148</v>
      </c>
      <c r="G640" t="s">
        <v>11</v>
      </c>
      <c r="H640">
        <v>29.1</v>
      </c>
      <c r="I640">
        <v>2</v>
      </c>
      <c r="J640">
        <v>88</v>
      </c>
      <c r="K640">
        <v>1.9870000000000001</v>
      </c>
    </row>
    <row r="641" spans="1:11" x14ac:dyDescent="0.25">
      <c r="A641" s="7">
        <v>164849</v>
      </c>
      <c r="B641" s="7">
        <v>62290</v>
      </c>
      <c r="C641" t="s">
        <v>54</v>
      </c>
      <c r="D641" t="s">
        <v>55</v>
      </c>
      <c r="E641" s="7">
        <v>7</v>
      </c>
      <c r="F641" s="7" t="s">
        <v>148</v>
      </c>
      <c r="G641" t="s">
        <v>18</v>
      </c>
      <c r="H641">
        <v>80.5</v>
      </c>
      <c r="I641">
        <v>5</v>
      </c>
      <c r="J641">
        <v>45.7</v>
      </c>
      <c r="K641">
        <v>2.76</v>
      </c>
    </row>
    <row r="642" spans="1:11" x14ac:dyDescent="0.25">
      <c r="A642" s="7">
        <v>165381</v>
      </c>
      <c r="B642" s="7">
        <v>58314</v>
      </c>
      <c r="C642" t="s">
        <v>29</v>
      </c>
      <c r="D642" t="s">
        <v>42</v>
      </c>
      <c r="E642" s="7">
        <v>6</v>
      </c>
      <c r="F642" s="7" t="s">
        <v>148</v>
      </c>
      <c r="G642" t="s">
        <v>11</v>
      </c>
      <c r="H642">
        <v>21.5</v>
      </c>
      <c r="I642">
        <v>5</v>
      </c>
      <c r="J642">
        <v>48.3</v>
      </c>
      <c r="K642">
        <v>1.9870000000000001</v>
      </c>
    </row>
    <row r="643" spans="1:11" x14ac:dyDescent="0.25">
      <c r="A643" s="7">
        <v>166006</v>
      </c>
      <c r="B643" s="7">
        <v>58314</v>
      </c>
      <c r="C643" t="s">
        <v>29</v>
      </c>
      <c r="D643" t="s">
        <v>42</v>
      </c>
      <c r="E643" s="7">
        <v>6</v>
      </c>
      <c r="F643" s="7" t="s">
        <v>148</v>
      </c>
      <c r="G643" t="s">
        <v>11</v>
      </c>
      <c r="H643">
        <v>22</v>
      </c>
      <c r="I643">
        <v>1</v>
      </c>
      <c r="J643">
        <v>167.6</v>
      </c>
      <c r="K643">
        <v>1.9870000000000001</v>
      </c>
    </row>
    <row r="644" spans="1:11" x14ac:dyDescent="0.25">
      <c r="A644" s="7">
        <v>166092</v>
      </c>
      <c r="B644" s="7">
        <v>58362</v>
      </c>
      <c r="C644" t="s">
        <v>48</v>
      </c>
      <c r="D644" t="s">
        <v>49</v>
      </c>
      <c r="E644" s="7">
        <v>4</v>
      </c>
      <c r="F644" s="7" t="s">
        <v>148</v>
      </c>
      <c r="G644" t="s">
        <v>11</v>
      </c>
      <c r="H644">
        <v>39.700000000000003</v>
      </c>
      <c r="I644">
        <v>1</v>
      </c>
      <c r="J644">
        <v>142</v>
      </c>
      <c r="K644">
        <v>1.9870000000000001</v>
      </c>
    </row>
    <row r="645" spans="1:11" x14ac:dyDescent="0.25">
      <c r="A645" s="7">
        <v>166100</v>
      </c>
      <c r="B645" s="7">
        <v>58376</v>
      </c>
      <c r="C645" t="s">
        <v>48</v>
      </c>
      <c r="D645" t="s">
        <v>49</v>
      </c>
      <c r="E645" s="7">
        <v>13</v>
      </c>
      <c r="F645" s="7" t="s">
        <v>148</v>
      </c>
      <c r="G645" t="s">
        <v>11</v>
      </c>
      <c r="H645">
        <v>42</v>
      </c>
      <c r="I645">
        <v>1</v>
      </c>
      <c r="J645">
        <v>167.6</v>
      </c>
      <c r="K645">
        <v>1.9870000000000001</v>
      </c>
    </row>
    <row r="646" spans="1:11" x14ac:dyDescent="0.25">
      <c r="A646" s="7">
        <v>166152</v>
      </c>
      <c r="B646" s="7">
        <v>58314</v>
      </c>
      <c r="C646" t="s">
        <v>29</v>
      </c>
      <c r="D646" t="s">
        <v>42</v>
      </c>
      <c r="E646" s="7">
        <v>6</v>
      </c>
      <c r="F646" s="7" t="s">
        <v>148</v>
      </c>
      <c r="G646" t="s">
        <v>11</v>
      </c>
      <c r="H646">
        <v>19.8</v>
      </c>
      <c r="I646">
        <v>1</v>
      </c>
      <c r="J646">
        <v>142</v>
      </c>
      <c r="K646">
        <v>1.9870000000000001</v>
      </c>
    </row>
    <row r="647" spans="1:11" x14ac:dyDescent="0.25">
      <c r="A647" s="7">
        <v>166485</v>
      </c>
      <c r="B647" s="7">
        <v>58343</v>
      </c>
      <c r="C647" t="s">
        <v>29</v>
      </c>
      <c r="D647" t="s">
        <v>46</v>
      </c>
      <c r="E647" s="7">
        <v>17</v>
      </c>
      <c r="F647" s="7" t="s">
        <v>148</v>
      </c>
      <c r="G647" t="s">
        <v>18</v>
      </c>
      <c r="H647">
        <v>78</v>
      </c>
      <c r="I647">
        <v>2</v>
      </c>
      <c r="J647">
        <v>83.2</v>
      </c>
      <c r="K647">
        <v>2.76</v>
      </c>
    </row>
    <row r="648" spans="1:11" x14ac:dyDescent="0.25">
      <c r="A648" s="7">
        <v>166549</v>
      </c>
      <c r="B648" s="7">
        <v>56764</v>
      </c>
      <c r="C648" t="s">
        <v>15</v>
      </c>
      <c r="D648" t="s">
        <v>16</v>
      </c>
      <c r="E648" s="7" t="s">
        <v>19</v>
      </c>
      <c r="F648" s="7" t="s">
        <v>148</v>
      </c>
      <c r="G648" t="s">
        <v>18</v>
      </c>
      <c r="H648">
        <v>31.8</v>
      </c>
      <c r="I648">
        <v>1</v>
      </c>
      <c r="J648">
        <v>92</v>
      </c>
      <c r="K648">
        <v>2.76</v>
      </c>
    </row>
    <row r="649" spans="1:11" x14ac:dyDescent="0.25">
      <c r="A649" s="7">
        <v>166675</v>
      </c>
      <c r="B649" s="7">
        <v>63010</v>
      </c>
      <c r="C649" t="s">
        <v>56</v>
      </c>
      <c r="D649" t="s">
        <v>57</v>
      </c>
      <c r="E649" s="7">
        <v>21</v>
      </c>
      <c r="F649" s="7" t="s">
        <v>148</v>
      </c>
      <c r="G649" t="s">
        <v>18</v>
      </c>
      <c r="H649">
        <v>46.1</v>
      </c>
      <c r="I649">
        <v>3</v>
      </c>
      <c r="J649">
        <v>57</v>
      </c>
      <c r="K649">
        <v>2.76</v>
      </c>
    </row>
    <row r="650" spans="1:11" x14ac:dyDescent="0.25">
      <c r="A650" s="7">
        <v>166924</v>
      </c>
      <c r="B650" s="7">
        <v>58364</v>
      </c>
      <c r="C650" t="s">
        <v>48</v>
      </c>
      <c r="D650" t="s">
        <v>49</v>
      </c>
      <c r="E650" s="7">
        <v>21</v>
      </c>
      <c r="F650" s="7" t="s">
        <v>148</v>
      </c>
      <c r="G650" t="s">
        <v>11</v>
      </c>
      <c r="H650">
        <v>65.2</v>
      </c>
      <c r="I650">
        <v>1</v>
      </c>
      <c r="J650">
        <v>183.2</v>
      </c>
      <c r="K650">
        <v>1.9870000000000001</v>
      </c>
    </row>
    <row r="651" spans="1:11" x14ac:dyDescent="0.25">
      <c r="A651" s="7">
        <v>166954</v>
      </c>
      <c r="B651" s="7">
        <v>58321</v>
      </c>
      <c r="C651" t="s">
        <v>29</v>
      </c>
      <c r="D651" t="s">
        <v>43</v>
      </c>
      <c r="E651" s="7" t="s">
        <v>44</v>
      </c>
      <c r="F651" s="7" t="s">
        <v>148</v>
      </c>
      <c r="G651" t="s">
        <v>18</v>
      </c>
      <c r="H651">
        <v>82.5</v>
      </c>
      <c r="I651">
        <v>5</v>
      </c>
      <c r="J651">
        <v>45.7</v>
      </c>
      <c r="K651">
        <v>2.76</v>
      </c>
    </row>
    <row r="652" spans="1:11" x14ac:dyDescent="0.25">
      <c r="A652" s="7">
        <v>167515</v>
      </c>
      <c r="B652" s="7">
        <v>62290</v>
      </c>
      <c r="C652" t="s">
        <v>54</v>
      </c>
      <c r="D652" t="s">
        <v>55</v>
      </c>
      <c r="E652" s="7">
        <v>7</v>
      </c>
      <c r="F652" s="7" t="s">
        <v>148</v>
      </c>
      <c r="G652" t="s">
        <v>18</v>
      </c>
      <c r="H652">
        <v>84.4</v>
      </c>
      <c r="I652">
        <v>1</v>
      </c>
      <c r="J652">
        <v>134.30000000000001</v>
      </c>
      <c r="K652">
        <v>2.76</v>
      </c>
    </row>
    <row r="653" spans="1:11" x14ac:dyDescent="0.25">
      <c r="A653" s="7">
        <v>167553</v>
      </c>
      <c r="B653" s="7">
        <v>58314</v>
      </c>
      <c r="C653" t="s">
        <v>29</v>
      </c>
      <c r="D653" t="s">
        <v>42</v>
      </c>
      <c r="E653" s="7">
        <v>6</v>
      </c>
      <c r="F653" s="7" t="s">
        <v>148</v>
      </c>
      <c r="G653" t="s">
        <v>11</v>
      </c>
      <c r="H653">
        <v>88.5</v>
      </c>
      <c r="I653">
        <v>3</v>
      </c>
      <c r="J653">
        <v>93.4</v>
      </c>
      <c r="K653">
        <v>1.9870000000000001</v>
      </c>
    </row>
    <row r="654" spans="1:11" x14ac:dyDescent="0.25">
      <c r="A654" s="7">
        <v>167561</v>
      </c>
      <c r="B654" s="7">
        <v>58312</v>
      </c>
      <c r="C654" t="s">
        <v>29</v>
      </c>
      <c r="D654" t="s">
        <v>41</v>
      </c>
      <c r="E654" s="7">
        <v>8</v>
      </c>
      <c r="F654" s="7" t="s">
        <v>148</v>
      </c>
      <c r="G654" t="s">
        <v>18</v>
      </c>
      <c r="H654">
        <v>54.4</v>
      </c>
      <c r="I654">
        <v>1</v>
      </c>
      <c r="J654">
        <v>134.30000000000001</v>
      </c>
      <c r="K654">
        <v>2.76</v>
      </c>
    </row>
    <row r="655" spans="1:11" x14ac:dyDescent="0.25">
      <c r="A655" s="7">
        <v>167846</v>
      </c>
      <c r="B655" s="7">
        <v>58376</v>
      </c>
      <c r="C655" t="s">
        <v>48</v>
      </c>
      <c r="D655" t="s">
        <v>49</v>
      </c>
      <c r="E655" s="7">
        <v>13</v>
      </c>
      <c r="F655" s="7" t="s">
        <v>148</v>
      </c>
      <c r="G655" t="s">
        <v>11</v>
      </c>
      <c r="H655">
        <v>52.5</v>
      </c>
      <c r="I655">
        <v>1</v>
      </c>
      <c r="J655">
        <v>183.2</v>
      </c>
      <c r="K655">
        <v>1.9870000000000001</v>
      </c>
    </row>
    <row r="656" spans="1:11" x14ac:dyDescent="0.25">
      <c r="A656" s="7">
        <v>168259</v>
      </c>
      <c r="B656" s="7">
        <v>58322</v>
      </c>
      <c r="C656" t="s">
        <v>29</v>
      </c>
      <c r="D656" t="s">
        <v>43</v>
      </c>
      <c r="E656" s="7">
        <v>48</v>
      </c>
      <c r="F656" s="7" t="s">
        <v>148</v>
      </c>
      <c r="G656" t="s">
        <v>18</v>
      </c>
      <c r="H656">
        <v>45</v>
      </c>
      <c r="I656">
        <v>1</v>
      </c>
      <c r="J656">
        <v>118.7</v>
      </c>
      <c r="K656">
        <v>2.76</v>
      </c>
    </row>
    <row r="657" spans="1:11" x14ac:dyDescent="0.25">
      <c r="A657" s="7">
        <v>168390</v>
      </c>
      <c r="B657" s="7">
        <v>56791</v>
      </c>
      <c r="C657" t="s">
        <v>15</v>
      </c>
      <c r="D657" t="s">
        <v>22</v>
      </c>
      <c r="E657" s="7">
        <v>46</v>
      </c>
      <c r="F657" s="7" t="s">
        <v>148</v>
      </c>
      <c r="G657" t="s">
        <v>11</v>
      </c>
      <c r="H657">
        <v>86.3</v>
      </c>
      <c r="I657">
        <v>3</v>
      </c>
      <c r="J657">
        <v>93.4</v>
      </c>
      <c r="K657">
        <v>1.9870000000000001</v>
      </c>
    </row>
    <row r="658" spans="1:11" x14ac:dyDescent="0.25">
      <c r="A658" s="7">
        <v>168526</v>
      </c>
      <c r="B658" s="7">
        <v>58312</v>
      </c>
      <c r="C658" t="s">
        <v>29</v>
      </c>
      <c r="D658" t="s">
        <v>41</v>
      </c>
      <c r="E658" s="7">
        <v>8</v>
      </c>
      <c r="F658" s="7" t="s">
        <v>148</v>
      </c>
      <c r="G658" t="s">
        <v>18</v>
      </c>
      <c r="H658">
        <v>24.9</v>
      </c>
      <c r="I658">
        <v>1</v>
      </c>
      <c r="J658">
        <v>92</v>
      </c>
      <c r="K658">
        <v>2.76</v>
      </c>
    </row>
    <row r="659" spans="1:11" x14ac:dyDescent="0.25">
      <c r="A659" s="7">
        <v>168600</v>
      </c>
      <c r="B659" s="7">
        <v>62291</v>
      </c>
      <c r="C659" t="s">
        <v>54</v>
      </c>
      <c r="D659" t="s">
        <v>55</v>
      </c>
      <c r="E659" s="7">
        <v>9</v>
      </c>
      <c r="F659" s="7" t="s">
        <v>148</v>
      </c>
      <c r="G659" t="s">
        <v>18</v>
      </c>
      <c r="H659">
        <v>67.900000000000006</v>
      </c>
      <c r="I659">
        <v>1</v>
      </c>
      <c r="J659">
        <v>134.30000000000001</v>
      </c>
      <c r="K659">
        <v>2.76</v>
      </c>
    </row>
    <row r="660" spans="1:11" x14ac:dyDescent="0.25">
      <c r="A660" s="7">
        <v>168677</v>
      </c>
      <c r="B660" s="7">
        <v>58378</v>
      </c>
      <c r="C660" t="s">
        <v>48</v>
      </c>
      <c r="D660" t="s">
        <v>49</v>
      </c>
      <c r="E660" s="7">
        <v>16</v>
      </c>
      <c r="F660" s="7" t="s">
        <v>148</v>
      </c>
      <c r="G660" t="s">
        <v>11</v>
      </c>
      <c r="H660">
        <v>63.9</v>
      </c>
      <c r="I660">
        <v>2</v>
      </c>
      <c r="J660">
        <v>103.9</v>
      </c>
      <c r="K660">
        <v>1.9870000000000001</v>
      </c>
    </row>
    <row r="661" spans="1:11" x14ac:dyDescent="0.25">
      <c r="A661" s="7">
        <v>168834</v>
      </c>
      <c r="B661" s="7">
        <v>58202</v>
      </c>
      <c r="C661" t="s">
        <v>29</v>
      </c>
      <c r="D661" t="s">
        <v>32</v>
      </c>
      <c r="E661" s="7" t="s">
        <v>33</v>
      </c>
      <c r="F661" s="7" t="s">
        <v>148</v>
      </c>
      <c r="G661" t="s">
        <v>18</v>
      </c>
      <c r="H661">
        <v>66.7</v>
      </c>
      <c r="I661">
        <v>2</v>
      </c>
      <c r="J661">
        <v>83.2</v>
      </c>
      <c r="K661">
        <v>2.76</v>
      </c>
    </row>
    <row r="662" spans="1:11" x14ac:dyDescent="0.25">
      <c r="A662" s="7">
        <v>168911</v>
      </c>
      <c r="B662" s="7">
        <v>58190</v>
      </c>
      <c r="C662" t="s">
        <v>29</v>
      </c>
      <c r="D662" t="s">
        <v>30</v>
      </c>
      <c r="E662" s="7">
        <v>16</v>
      </c>
      <c r="F662" s="7" t="s">
        <v>148</v>
      </c>
      <c r="G662" t="s">
        <v>18</v>
      </c>
      <c r="H662">
        <v>61.7</v>
      </c>
      <c r="I662">
        <v>4</v>
      </c>
      <c r="J662">
        <v>52.4</v>
      </c>
      <c r="K662">
        <v>2.76</v>
      </c>
    </row>
    <row r="663" spans="1:11" x14ac:dyDescent="0.25">
      <c r="A663" s="7">
        <v>168949</v>
      </c>
      <c r="B663" s="7">
        <v>58321</v>
      </c>
      <c r="C663" t="s">
        <v>29</v>
      </c>
      <c r="D663" t="s">
        <v>43</v>
      </c>
      <c r="E663" s="7" t="s">
        <v>44</v>
      </c>
      <c r="F663" s="7" t="s">
        <v>148</v>
      </c>
      <c r="G663" t="s">
        <v>18</v>
      </c>
      <c r="H663">
        <v>75.7</v>
      </c>
      <c r="I663">
        <v>2</v>
      </c>
      <c r="J663">
        <v>83.2</v>
      </c>
      <c r="K663">
        <v>2.76</v>
      </c>
    </row>
    <row r="664" spans="1:11" x14ac:dyDescent="0.25">
      <c r="A664" s="7">
        <v>169323</v>
      </c>
      <c r="B664" s="7">
        <v>56778</v>
      </c>
      <c r="C664" t="s">
        <v>15</v>
      </c>
      <c r="D664" t="s">
        <v>20</v>
      </c>
      <c r="E664" s="7" t="s">
        <v>21</v>
      </c>
      <c r="F664" s="7" t="s">
        <v>148</v>
      </c>
      <c r="G664" t="s">
        <v>11</v>
      </c>
      <c r="H664">
        <v>29.7</v>
      </c>
      <c r="I664">
        <v>1</v>
      </c>
      <c r="J664">
        <v>142</v>
      </c>
      <c r="K664">
        <v>1.9870000000000001</v>
      </c>
    </row>
    <row r="665" spans="1:11" x14ac:dyDescent="0.25">
      <c r="A665" s="7">
        <v>169325</v>
      </c>
      <c r="B665" s="7">
        <v>56778</v>
      </c>
      <c r="C665" t="s">
        <v>15</v>
      </c>
      <c r="D665" t="s">
        <v>20</v>
      </c>
      <c r="E665" s="7" t="s">
        <v>21</v>
      </c>
      <c r="F665" s="7" t="s">
        <v>148</v>
      </c>
      <c r="G665" t="s">
        <v>11</v>
      </c>
      <c r="H665">
        <v>29.5</v>
      </c>
      <c r="I665">
        <v>3</v>
      </c>
      <c r="J665">
        <v>68.2</v>
      </c>
      <c r="K665">
        <v>1.9870000000000001</v>
      </c>
    </row>
    <row r="666" spans="1:11" x14ac:dyDescent="0.25">
      <c r="A666" s="7">
        <v>169327</v>
      </c>
      <c r="B666" s="7">
        <v>56778</v>
      </c>
      <c r="C666" t="s">
        <v>15</v>
      </c>
      <c r="D666" t="s">
        <v>20</v>
      </c>
      <c r="E666" s="7" t="s">
        <v>21</v>
      </c>
      <c r="F666" s="7" t="s">
        <v>148</v>
      </c>
      <c r="G666" t="s">
        <v>11</v>
      </c>
      <c r="H666">
        <v>87.4</v>
      </c>
      <c r="I666">
        <v>5</v>
      </c>
      <c r="J666">
        <v>66.099999999999994</v>
      </c>
      <c r="K666">
        <v>1.9870000000000001</v>
      </c>
    </row>
    <row r="667" spans="1:11" x14ac:dyDescent="0.25">
      <c r="A667" s="7">
        <v>169475</v>
      </c>
      <c r="B667" s="7">
        <v>56802</v>
      </c>
      <c r="C667" t="s">
        <v>15</v>
      </c>
      <c r="D667" t="s">
        <v>22</v>
      </c>
      <c r="E667" s="7">
        <v>30</v>
      </c>
      <c r="F667" s="7" t="s">
        <v>148</v>
      </c>
      <c r="G667" t="s">
        <v>11</v>
      </c>
      <c r="H667">
        <v>39.799999999999997</v>
      </c>
      <c r="I667">
        <v>4</v>
      </c>
      <c r="J667">
        <v>65.3</v>
      </c>
      <c r="K667">
        <v>1.9870000000000001</v>
      </c>
    </row>
    <row r="668" spans="1:11" x14ac:dyDescent="0.25">
      <c r="A668" s="7">
        <v>169477</v>
      </c>
      <c r="B668" s="7">
        <v>56802</v>
      </c>
      <c r="C668" t="s">
        <v>15</v>
      </c>
      <c r="D668" t="s">
        <v>22</v>
      </c>
      <c r="E668" s="7">
        <v>30</v>
      </c>
      <c r="F668" s="7" t="s">
        <v>148</v>
      </c>
      <c r="G668" t="s">
        <v>11</v>
      </c>
      <c r="H668">
        <v>25.5</v>
      </c>
      <c r="I668">
        <v>4</v>
      </c>
      <c r="J668">
        <v>55.4</v>
      </c>
      <c r="K668">
        <v>1.9870000000000001</v>
      </c>
    </row>
    <row r="669" spans="1:11" x14ac:dyDescent="0.25">
      <c r="A669" s="7">
        <v>170165</v>
      </c>
      <c r="B669" s="7">
        <v>56869</v>
      </c>
      <c r="C669" t="s">
        <v>15</v>
      </c>
      <c r="D669" t="s">
        <v>26</v>
      </c>
      <c r="E669" s="7" t="s">
        <v>27</v>
      </c>
      <c r="F669" s="7" t="s">
        <v>148</v>
      </c>
      <c r="G669" t="s">
        <v>11</v>
      </c>
      <c r="H669">
        <v>39.799999999999997</v>
      </c>
      <c r="I669">
        <v>2</v>
      </c>
      <c r="J669">
        <v>103.9</v>
      </c>
      <c r="K669">
        <v>1.9870000000000001</v>
      </c>
    </row>
    <row r="670" spans="1:11" x14ac:dyDescent="0.25">
      <c r="A670" s="7">
        <v>170167</v>
      </c>
      <c r="B670" s="7">
        <v>56869</v>
      </c>
      <c r="C670" t="s">
        <v>15</v>
      </c>
      <c r="D670" t="s">
        <v>26</v>
      </c>
      <c r="E670" s="7" t="s">
        <v>27</v>
      </c>
      <c r="F670" s="7" t="s">
        <v>148</v>
      </c>
      <c r="G670" t="s">
        <v>11</v>
      </c>
      <c r="H670">
        <v>40.200000000000003</v>
      </c>
      <c r="I670">
        <v>1</v>
      </c>
      <c r="J670">
        <v>167.6</v>
      </c>
      <c r="K670">
        <v>1.9870000000000001</v>
      </c>
    </row>
    <row r="671" spans="1:11" x14ac:dyDescent="0.25">
      <c r="A671" s="7">
        <v>170169</v>
      </c>
      <c r="B671" s="7">
        <v>56869</v>
      </c>
      <c r="C671" t="s">
        <v>15</v>
      </c>
      <c r="D671" t="s">
        <v>26</v>
      </c>
      <c r="E671" s="7" t="s">
        <v>27</v>
      </c>
      <c r="F671" s="7" t="s">
        <v>148</v>
      </c>
      <c r="G671" t="s">
        <v>11</v>
      </c>
      <c r="H671">
        <v>86.8</v>
      </c>
      <c r="I671">
        <v>3</v>
      </c>
      <c r="J671">
        <v>93.4</v>
      </c>
      <c r="K671">
        <v>1.9870000000000001</v>
      </c>
    </row>
    <row r="672" spans="1:11" x14ac:dyDescent="0.25">
      <c r="A672" s="7">
        <v>170171</v>
      </c>
      <c r="B672" s="7">
        <v>56869</v>
      </c>
      <c r="C672" t="s">
        <v>15</v>
      </c>
      <c r="D672" t="s">
        <v>26</v>
      </c>
      <c r="E672" s="7" t="s">
        <v>27</v>
      </c>
      <c r="F672" s="7" t="s">
        <v>148</v>
      </c>
      <c r="G672" t="s">
        <v>11</v>
      </c>
      <c r="H672">
        <v>86.7</v>
      </c>
      <c r="I672">
        <v>3</v>
      </c>
      <c r="J672">
        <v>93.4</v>
      </c>
      <c r="K672">
        <v>1.9870000000000001</v>
      </c>
    </row>
    <row r="673" spans="1:11" x14ac:dyDescent="0.25">
      <c r="A673" s="7">
        <v>172012</v>
      </c>
      <c r="B673" s="7">
        <v>58369</v>
      </c>
      <c r="C673" t="s">
        <v>48</v>
      </c>
      <c r="D673" t="s">
        <v>49</v>
      </c>
      <c r="E673" s="7">
        <v>12</v>
      </c>
      <c r="F673" s="7" t="s">
        <v>148</v>
      </c>
      <c r="G673" t="s">
        <v>11</v>
      </c>
      <c r="H673">
        <v>65.400000000000006</v>
      </c>
      <c r="I673">
        <v>4</v>
      </c>
      <c r="J673">
        <v>71.5</v>
      </c>
      <c r="K673">
        <v>1.9870000000000001</v>
      </c>
    </row>
    <row r="674" spans="1:11" x14ac:dyDescent="0.25">
      <c r="A674" s="7">
        <v>172268</v>
      </c>
      <c r="B674" s="7">
        <v>58210</v>
      </c>
      <c r="C674" t="s">
        <v>29</v>
      </c>
      <c r="D674" t="s">
        <v>32</v>
      </c>
      <c r="E674" s="7">
        <v>27</v>
      </c>
      <c r="F674" s="7" t="s">
        <v>148</v>
      </c>
      <c r="G674" t="s">
        <v>11</v>
      </c>
      <c r="H674">
        <v>44.6</v>
      </c>
      <c r="I674">
        <v>2</v>
      </c>
      <c r="J674">
        <v>103.9</v>
      </c>
      <c r="K674">
        <v>1.9870000000000001</v>
      </c>
    </row>
    <row r="675" spans="1:11" x14ac:dyDescent="0.25">
      <c r="A675" s="7">
        <v>172843</v>
      </c>
      <c r="B675" s="7">
        <v>58376</v>
      </c>
      <c r="C675" t="s">
        <v>48</v>
      </c>
      <c r="D675" t="s">
        <v>49</v>
      </c>
      <c r="E675" s="7">
        <v>13</v>
      </c>
      <c r="F675" s="7" t="s">
        <v>148</v>
      </c>
      <c r="G675" t="s">
        <v>11</v>
      </c>
      <c r="H675">
        <v>41.2</v>
      </c>
      <c r="I675">
        <v>1</v>
      </c>
      <c r="J675">
        <v>167.6</v>
      </c>
      <c r="K675">
        <v>1.9870000000000001</v>
      </c>
    </row>
    <row r="676" spans="1:11" x14ac:dyDescent="0.25">
      <c r="A676" s="7">
        <v>172908</v>
      </c>
      <c r="B676" s="7">
        <v>56962</v>
      </c>
      <c r="C676" t="s">
        <v>15</v>
      </c>
      <c r="D676" t="s">
        <v>28</v>
      </c>
      <c r="E676" s="7">
        <v>38</v>
      </c>
      <c r="F676" s="7" t="s">
        <v>148</v>
      </c>
      <c r="G676" t="s">
        <v>11</v>
      </c>
      <c r="H676">
        <v>52.9</v>
      </c>
      <c r="I676">
        <v>1</v>
      </c>
      <c r="J676">
        <v>167.6</v>
      </c>
      <c r="K676">
        <v>1.9870000000000001</v>
      </c>
    </row>
    <row r="677" spans="1:11" x14ac:dyDescent="0.25">
      <c r="A677" s="7">
        <v>173248</v>
      </c>
      <c r="B677" s="7">
        <v>58370</v>
      </c>
      <c r="C677" t="s">
        <v>48</v>
      </c>
      <c r="D677" t="s">
        <v>49</v>
      </c>
      <c r="E677" s="7">
        <v>18</v>
      </c>
      <c r="F677" s="7" t="s">
        <v>148</v>
      </c>
      <c r="G677" t="s">
        <v>11</v>
      </c>
      <c r="H677">
        <v>36</v>
      </c>
      <c r="I677">
        <v>2</v>
      </c>
      <c r="J677">
        <v>88</v>
      </c>
      <c r="K677">
        <v>1.9870000000000001</v>
      </c>
    </row>
    <row r="678" spans="1:11" x14ac:dyDescent="0.25">
      <c r="A678" s="7">
        <v>173356</v>
      </c>
      <c r="B678" s="7">
        <v>58342</v>
      </c>
      <c r="C678" t="s">
        <v>29</v>
      </c>
      <c r="D678" t="s">
        <v>46</v>
      </c>
      <c r="E678" s="7">
        <v>13</v>
      </c>
      <c r="F678" s="7" t="s">
        <v>148</v>
      </c>
      <c r="G678" t="s">
        <v>11</v>
      </c>
      <c r="H678">
        <v>59.8</v>
      </c>
      <c r="I678">
        <v>3</v>
      </c>
      <c r="J678">
        <v>80.400000000000006</v>
      </c>
      <c r="K678">
        <v>1.9870000000000001</v>
      </c>
    </row>
    <row r="679" spans="1:11" x14ac:dyDescent="0.25">
      <c r="A679" s="7">
        <v>173389</v>
      </c>
      <c r="B679" s="7">
        <v>58314</v>
      </c>
      <c r="C679" t="s">
        <v>29</v>
      </c>
      <c r="D679" t="s">
        <v>42</v>
      </c>
      <c r="E679" s="7">
        <v>6</v>
      </c>
      <c r="F679" s="7" t="s">
        <v>148</v>
      </c>
      <c r="G679" t="s">
        <v>11</v>
      </c>
      <c r="H679">
        <v>32.1</v>
      </c>
      <c r="I679">
        <v>3</v>
      </c>
      <c r="J679">
        <v>80.400000000000006</v>
      </c>
      <c r="K679">
        <v>1.9870000000000001</v>
      </c>
    </row>
    <row r="680" spans="1:11" x14ac:dyDescent="0.25">
      <c r="A680" s="7">
        <v>173443</v>
      </c>
      <c r="B680" s="7">
        <v>58202</v>
      </c>
      <c r="C680" t="s">
        <v>29</v>
      </c>
      <c r="D680" t="s">
        <v>32</v>
      </c>
      <c r="E680" s="7" t="s">
        <v>33</v>
      </c>
      <c r="F680" s="7" t="s">
        <v>148</v>
      </c>
      <c r="G680" t="s">
        <v>18</v>
      </c>
      <c r="H680">
        <v>43.9</v>
      </c>
      <c r="I680">
        <v>2</v>
      </c>
      <c r="J680">
        <v>73.5</v>
      </c>
      <c r="K680">
        <v>2.76</v>
      </c>
    </row>
    <row r="681" spans="1:11" x14ac:dyDescent="0.25">
      <c r="A681" s="7">
        <v>173493</v>
      </c>
      <c r="B681" s="7">
        <v>58327</v>
      </c>
      <c r="C681" t="s">
        <v>29</v>
      </c>
      <c r="D681" t="s">
        <v>43</v>
      </c>
      <c r="E681" s="7" t="s">
        <v>45</v>
      </c>
      <c r="F681" s="7" t="s">
        <v>148</v>
      </c>
      <c r="G681" t="s">
        <v>18</v>
      </c>
      <c r="H681">
        <v>58.1</v>
      </c>
      <c r="I681">
        <v>1</v>
      </c>
      <c r="J681">
        <v>118.7</v>
      </c>
      <c r="K681">
        <v>2.76</v>
      </c>
    </row>
    <row r="682" spans="1:11" x14ac:dyDescent="0.25">
      <c r="A682" s="7">
        <v>173533</v>
      </c>
      <c r="B682" s="7">
        <v>58346</v>
      </c>
      <c r="C682" t="s">
        <v>29</v>
      </c>
      <c r="D682" t="s">
        <v>47</v>
      </c>
      <c r="E682" s="7">
        <v>14</v>
      </c>
      <c r="F682" s="7" t="s">
        <v>148</v>
      </c>
      <c r="G682" t="s">
        <v>11</v>
      </c>
      <c r="H682">
        <v>73.3</v>
      </c>
      <c r="I682">
        <v>3</v>
      </c>
      <c r="J682">
        <v>87.9</v>
      </c>
      <c r="K682">
        <v>1.9870000000000001</v>
      </c>
    </row>
    <row r="683" spans="1:11" x14ac:dyDescent="0.25">
      <c r="A683" s="7">
        <v>173553</v>
      </c>
      <c r="B683" s="7">
        <v>62291</v>
      </c>
      <c r="C683" t="s">
        <v>54</v>
      </c>
      <c r="D683" t="s">
        <v>55</v>
      </c>
      <c r="E683" s="7">
        <v>9</v>
      </c>
      <c r="F683" s="7" t="s">
        <v>148</v>
      </c>
      <c r="G683" t="s">
        <v>18</v>
      </c>
      <c r="H683">
        <v>95.3</v>
      </c>
      <c r="I683">
        <v>3</v>
      </c>
      <c r="J683">
        <v>69.8</v>
      </c>
      <c r="K683">
        <v>2.76</v>
      </c>
    </row>
    <row r="684" spans="1:11" x14ac:dyDescent="0.25">
      <c r="A684" s="7">
        <v>173928</v>
      </c>
      <c r="B684" s="7">
        <v>58236</v>
      </c>
      <c r="C684" t="s">
        <v>29</v>
      </c>
      <c r="D684" t="s">
        <v>36</v>
      </c>
      <c r="E684" s="7">
        <v>38</v>
      </c>
      <c r="F684" s="7" t="s">
        <v>148</v>
      </c>
      <c r="G684" t="s">
        <v>11</v>
      </c>
      <c r="H684">
        <v>20.8</v>
      </c>
      <c r="I684">
        <v>1</v>
      </c>
      <c r="J684">
        <v>142</v>
      </c>
      <c r="K684">
        <v>1.9870000000000001</v>
      </c>
    </row>
    <row r="685" spans="1:11" x14ac:dyDescent="0.25">
      <c r="A685" s="7">
        <v>174011</v>
      </c>
      <c r="B685" s="7">
        <v>62290</v>
      </c>
      <c r="C685" t="s">
        <v>54</v>
      </c>
      <c r="D685" t="s">
        <v>55</v>
      </c>
      <c r="E685" s="7">
        <v>7</v>
      </c>
      <c r="F685" s="7" t="s">
        <v>148</v>
      </c>
      <c r="G685" t="s">
        <v>18</v>
      </c>
      <c r="H685">
        <v>81.7</v>
      </c>
      <c r="I685">
        <v>1</v>
      </c>
      <c r="J685">
        <v>134.30000000000001</v>
      </c>
      <c r="K685">
        <v>2.76</v>
      </c>
    </row>
    <row r="686" spans="1:11" x14ac:dyDescent="0.25">
      <c r="A686" s="7">
        <v>174085</v>
      </c>
      <c r="B686" s="7">
        <v>58331</v>
      </c>
      <c r="C686" t="s">
        <v>29</v>
      </c>
      <c r="D686" t="s">
        <v>43</v>
      </c>
      <c r="E686" s="7">
        <v>46</v>
      </c>
      <c r="F686" s="7" t="s">
        <v>148</v>
      </c>
      <c r="G686" t="s">
        <v>18</v>
      </c>
      <c r="H686">
        <v>50.1</v>
      </c>
      <c r="I686">
        <v>3</v>
      </c>
      <c r="J686">
        <v>57</v>
      </c>
      <c r="K686">
        <v>2.76</v>
      </c>
    </row>
    <row r="687" spans="1:11" x14ac:dyDescent="0.25">
      <c r="A687" s="7">
        <v>174211</v>
      </c>
      <c r="B687" s="7">
        <v>58364</v>
      </c>
      <c r="C687" t="s">
        <v>48</v>
      </c>
      <c r="D687" t="s">
        <v>49</v>
      </c>
      <c r="E687" s="7">
        <v>21</v>
      </c>
      <c r="F687" s="7" t="s">
        <v>148</v>
      </c>
      <c r="G687" t="s">
        <v>11</v>
      </c>
      <c r="H687">
        <v>63.4</v>
      </c>
      <c r="I687">
        <v>3</v>
      </c>
      <c r="J687">
        <v>87.9</v>
      </c>
      <c r="K687">
        <v>1.9870000000000001</v>
      </c>
    </row>
    <row r="688" spans="1:11" x14ac:dyDescent="0.25">
      <c r="A688" s="7">
        <v>174269</v>
      </c>
      <c r="B688" s="7">
        <v>62291</v>
      </c>
      <c r="C688" t="s">
        <v>54</v>
      </c>
      <c r="D688" t="s">
        <v>55</v>
      </c>
      <c r="E688" s="7">
        <v>9</v>
      </c>
      <c r="F688" s="7" t="s">
        <v>148</v>
      </c>
      <c r="G688" t="s">
        <v>18</v>
      </c>
      <c r="H688">
        <v>98.1</v>
      </c>
      <c r="I688">
        <v>1</v>
      </c>
      <c r="J688">
        <v>145.4</v>
      </c>
      <c r="K688">
        <v>2.76</v>
      </c>
    </row>
    <row r="689" spans="1:11" x14ac:dyDescent="0.25">
      <c r="A689" s="7">
        <v>174488</v>
      </c>
      <c r="B689" s="7">
        <v>58343</v>
      </c>
      <c r="C689" t="s">
        <v>29</v>
      </c>
      <c r="D689" t="s">
        <v>46</v>
      </c>
      <c r="E689" s="7">
        <v>17</v>
      </c>
      <c r="F689" s="7" t="s">
        <v>148</v>
      </c>
      <c r="G689" t="s">
        <v>18</v>
      </c>
      <c r="H689">
        <v>58.9</v>
      </c>
      <c r="I689">
        <v>1</v>
      </c>
      <c r="J689">
        <v>118.7</v>
      </c>
      <c r="K689">
        <v>2.76</v>
      </c>
    </row>
    <row r="690" spans="1:11" x14ac:dyDescent="0.25">
      <c r="A690" s="7">
        <v>174538</v>
      </c>
      <c r="B690" s="7">
        <v>56791</v>
      </c>
      <c r="C690" t="s">
        <v>15</v>
      </c>
      <c r="D690" t="s">
        <v>22</v>
      </c>
      <c r="E690" s="7">
        <v>46</v>
      </c>
      <c r="F690" s="7" t="s">
        <v>148</v>
      </c>
      <c r="G690" t="s">
        <v>11</v>
      </c>
      <c r="H690">
        <v>40.299999999999997</v>
      </c>
      <c r="I690">
        <v>2</v>
      </c>
      <c r="J690">
        <v>103.9</v>
      </c>
      <c r="K690">
        <v>1.9870000000000001</v>
      </c>
    </row>
    <row r="691" spans="1:11" x14ac:dyDescent="0.25">
      <c r="A691" s="7">
        <v>174825</v>
      </c>
      <c r="B691" s="7">
        <v>58375</v>
      </c>
      <c r="C691" t="s">
        <v>48</v>
      </c>
      <c r="D691" t="s">
        <v>49</v>
      </c>
      <c r="E691" s="7">
        <v>7</v>
      </c>
      <c r="F691" s="7" t="s">
        <v>148</v>
      </c>
      <c r="G691" t="s">
        <v>11</v>
      </c>
      <c r="H691">
        <v>63.8</v>
      </c>
      <c r="I691">
        <v>1</v>
      </c>
      <c r="J691">
        <v>183.2</v>
      </c>
      <c r="K691">
        <v>1.9870000000000001</v>
      </c>
    </row>
    <row r="692" spans="1:11" x14ac:dyDescent="0.25">
      <c r="A692" s="7">
        <v>175596</v>
      </c>
      <c r="B692" s="7">
        <v>58202</v>
      </c>
      <c r="C692" t="s">
        <v>29</v>
      </c>
      <c r="D692" t="s">
        <v>32</v>
      </c>
      <c r="E692" s="7" t="s">
        <v>33</v>
      </c>
      <c r="F692" s="7" t="s">
        <v>148</v>
      </c>
      <c r="G692" t="s">
        <v>18</v>
      </c>
      <c r="H692">
        <v>65.7</v>
      </c>
      <c r="I692">
        <v>2</v>
      </c>
      <c r="J692">
        <v>83.2</v>
      </c>
      <c r="K692">
        <v>2.76</v>
      </c>
    </row>
    <row r="693" spans="1:11" x14ac:dyDescent="0.25">
      <c r="A693" s="7">
        <v>175669</v>
      </c>
      <c r="B693" s="7">
        <v>58346</v>
      </c>
      <c r="C693" t="s">
        <v>29</v>
      </c>
      <c r="D693" t="s">
        <v>47</v>
      </c>
      <c r="E693" s="7">
        <v>14</v>
      </c>
      <c r="F693" s="7" t="s">
        <v>148</v>
      </c>
      <c r="G693" t="s">
        <v>11</v>
      </c>
      <c r="H693">
        <v>58.8</v>
      </c>
      <c r="I693">
        <v>1</v>
      </c>
      <c r="J693">
        <v>167.6</v>
      </c>
      <c r="K693">
        <v>1.9870000000000001</v>
      </c>
    </row>
    <row r="694" spans="1:11" x14ac:dyDescent="0.25">
      <c r="A694" s="7">
        <v>175753</v>
      </c>
      <c r="B694" s="7">
        <v>60037</v>
      </c>
      <c r="C694" t="s">
        <v>52</v>
      </c>
      <c r="D694" t="s">
        <v>53</v>
      </c>
      <c r="E694" s="7">
        <v>37</v>
      </c>
      <c r="F694" s="7" t="s">
        <v>148</v>
      </c>
      <c r="G694" t="s">
        <v>18</v>
      </c>
      <c r="H694">
        <v>29.9</v>
      </c>
      <c r="I694">
        <v>2</v>
      </c>
      <c r="J694">
        <v>57</v>
      </c>
      <c r="K694">
        <v>2.76</v>
      </c>
    </row>
    <row r="695" spans="1:11" x14ac:dyDescent="0.25">
      <c r="A695" s="7">
        <v>175755</v>
      </c>
      <c r="B695" s="7">
        <v>60037</v>
      </c>
      <c r="C695" t="s">
        <v>52</v>
      </c>
      <c r="D695" t="s">
        <v>53</v>
      </c>
      <c r="E695" s="7">
        <v>37</v>
      </c>
      <c r="F695" s="7" t="s">
        <v>148</v>
      </c>
      <c r="G695" t="s">
        <v>18</v>
      </c>
      <c r="H695">
        <v>67</v>
      </c>
      <c r="I695">
        <v>2</v>
      </c>
      <c r="J695">
        <v>83.2</v>
      </c>
      <c r="K695">
        <v>2.76</v>
      </c>
    </row>
    <row r="696" spans="1:11" x14ac:dyDescent="0.25">
      <c r="A696" s="7">
        <v>176024</v>
      </c>
      <c r="B696" s="7">
        <v>58212</v>
      </c>
      <c r="C696" t="s">
        <v>29</v>
      </c>
      <c r="D696" t="s">
        <v>32</v>
      </c>
      <c r="E696" s="7">
        <v>25</v>
      </c>
      <c r="F696" s="7" t="s">
        <v>148</v>
      </c>
      <c r="G696" t="s">
        <v>11</v>
      </c>
      <c r="H696">
        <v>65.5</v>
      </c>
      <c r="I696">
        <v>3</v>
      </c>
      <c r="J696">
        <v>87.9</v>
      </c>
      <c r="K696">
        <v>1.9870000000000001</v>
      </c>
    </row>
    <row r="697" spans="1:11" x14ac:dyDescent="0.25">
      <c r="A697" s="7">
        <v>176560</v>
      </c>
      <c r="B697" s="7">
        <v>62291</v>
      </c>
      <c r="C697" t="s">
        <v>54</v>
      </c>
      <c r="D697" t="s">
        <v>55</v>
      </c>
      <c r="E697" s="7">
        <v>9</v>
      </c>
      <c r="F697" s="7" t="s">
        <v>148</v>
      </c>
      <c r="G697" t="s">
        <v>18</v>
      </c>
      <c r="H697">
        <v>56.3</v>
      </c>
      <c r="I697">
        <v>1</v>
      </c>
      <c r="J697">
        <v>118.7</v>
      </c>
      <c r="K697">
        <v>2.76</v>
      </c>
    </row>
    <row r="698" spans="1:11" x14ac:dyDescent="0.25">
      <c r="A698" s="7">
        <v>176572</v>
      </c>
      <c r="B698" s="7">
        <v>58193</v>
      </c>
      <c r="C698" t="s">
        <v>29</v>
      </c>
      <c r="D698" t="s">
        <v>31</v>
      </c>
      <c r="E698" s="7">
        <v>59</v>
      </c>
      <c r="F698" s="7" t="s">
        <v>148</v>
      </c>
      <c r="G698" t="s">
        <v>11</v>
      </c>
      <c r="H698">
        <v>47.4</v>
      </c>
      <c r="I698">
        <v>3</v>
      </c>
      <c r="J698">
        <v>80.400000000000006</v>
      </c>
      <c r="K698">
        <v>1.9870000000000001</v>
      </c>
    </row>
    <row r="699" spans="1:11" x14ac:dyDescent="0.25">
      <c r="A699" s="7">
        <v>176792</v>
      </c>
      <c r="B699" s="7">
        <v>58362</v>
      </c>
      <c r="C699" t="s">
        <v>48</v>
      </c>
      <c r="D699" t="s">
        <v>49</v>
      </c>
      <c r="E699" s="7">
        <v>4</v>
      </c>
      <c r="F699" s="7" t="s">
        <v>148</v>
      </c>
      <c r="G699" t="s">
        <v>11</v>
      </c>
      <c r="H699">
        <v>43.1</v>
      </c>
      <c r="I699">
        <v>1</v>
      </c>
      <c r="J699">
        <v>167.6</v>
      </c>
      <c r="K699">
        <v>1.9870000000000001</v>
      </c>
    </row>
    <row r="700" spans="1:11" x14ac:dyDescent="0.25">
      <c r="A700" s="7">
        <v>177096</v>
      </c>
      <c r="B700" s="7">
        <v>58301</v>
      </c>
      <c r="C700" t="s">
        <v>29</v>
      </c>
      <c r="D700" t="s">
        <v>14</v>
      </c>
      <c r="E700" s="7">
        <v>22</v>
      </c>
      <c r="F700" s="7" t="s">
        <v>148</v>
      </c>
      <c r="G700" t="s">
        <v>11</v>
      </c>
      <c r="H700">
        <v>47.8</v>
      </c>
      <c r="I700">
        <v>1</v>
      </c>
      <c r="J700">
        <v>167.6</v>
      </c>
      <c r="K700">
        <v>1.9870000000000001</v>
      </c>
    </row>
    <row r="701" spans="1:11" x14ac:dyDescent="0.25">
      <c r="A701" s="7">
        <v>177236</v>
      </c>
      <c r="B701" s="7">
        <v>63012</v>
      </c>
      <c r="C701" t="s">
        <v>56</v>
      </c>
      <c r="D701" t="s">
        <v>57</v>
      </c>
      <c r="E701" s="7">
        <v>24</v>
      </c>
      <c r="F701" s="7" t="s">
        <v>148</v>
      </c>
      <c r="G701" t="s">
        <v>18</v>
      </c>
      <c r="H701">
        <v>27.5</v>
      </c>
      <c r="I701">
        <v>1</v>
      </c>
      <c r="J701">
        <v>92</v>
      </c>
      <c r="K701">
        <v>2.76</v>
      </c>
    </row>
    <row r="702" spans="1:11" x14ac:dyDescent="0.25">
      <c r="A702" s="7">
        <v>177256</v>
      </c>
      <c r="B702" s="7">
        <v>58202</v>
      </c>
      <c r="C702" t="s">
        <v>29</v>
      </c>
      <c r="D702" t="s">
        <v>32</v>
      </c>
      <c r="E702" s="7" t="s">
        <v>33</v>
      </c>
      <c r="F702" s="7" t="s">
        <v>148</v>
      </c>
      <c r="G702" t="s">
        <v>18</v>
      </c>
      <c r="H702">
        <v>44.6</v>
      </c>
      <c r="I702">
        <v>1</v>
      </c>
      <c r="J702">
        <v>118.7</v>
      </c>
      <c r="K702">
        <v>2.76</v>
      </c>
    </row>
    <row r="703" spans="1:11" x14ac:dyDescent="0.25">
      <c r="A703" s="7">
        <v>177376</v>
      </c>
      <c r="B703" s="7">
        <v>58342</v>
      </c>
      <c r="C703" t="s">
        <v>29</v>
      </c>
      <c r="D703" t="s">
        <v>46</v>
      </c>
      <c r="E703" s="7">
        <v>13</v>
      </c>
      <c r="F703" s="7" t="s">
        <v>148</v>
      </c>
      <c r="G703" t="s">
        <v>11</v>
      </c>
      <c r="H703">
        <v>77.5</v>
      </c>
      <c r="I703">
        <v>7</v>
      </c>
      <c r="J703">
        <v>62.3</v>
      </c>
      <c r="K703">
        <v>1.9870000000000001</v>
      </c>
    </row>
    <row r="704" spans="1:11" x14ac:dyDescent="0.25">
      <c r="A704" s="7">
        <v>177488</v>
      </c>
      <c r="B704" s="7">
        <v>58315</v>
      </c>
      <c r="C704" t="s">
        <v>29</v>
      </c>
      <c r="D704" t="s">
        <v>42</v>
      </c>
      <c r="E704" s="7">
        <v>7</v>
      </c>
      <c r="F704" s="7" t="s">
        <v>148</v>
      </c>
      <c r="G704" t="s">
        <v>18</v>
      </c>
      <c r="H704">
        <v>23</v>
      </c>
      <c r="I704">
        <v>3</v>
      </c>
      <c r="J704">
        <v>44.2</v>
      </c>
      <c r="K704">
        <v>2.76</v>
      </c>
    </row>
    <row r="705" spans="1:11" x14ac:dyDescent="0.25">
      <c r="A705" s="7">
        <v>177641</v>
      </c>
      <c r="B705" s="7">
        <v>58315</v>
      </c>
      <c r="C705" t="s">
        <v>29</v>
      </c>
      <c r="D705" t="s">
        <v>42</v>
      </c>
      <c r="E705" s="7">
        <v>7</v>
      </c>
      <c r="F705" s="7" t="s">
        <v>148</v>
      </c>
      <c r="G705" t="s">
        <v>18</v>
      </c>
      <c r="H705">
        <v>20.399999999999999</v>
      </c>
      <c r="I705">
        <v>1</v>
      </c>
      <c r="J705">
        <v>92</v>
      </c>
      <c r="K705">
        <v>2.76</v>
      </c>
    </row>
    <row r="706" spans="1:11" x14ac:dyDescent="0.25">
      <c r="A706" s="7">
        <v>177877</v>
      </c>
      <c r="B706" s="7">
        <v>58236</v>
      </c>
      <c r="C706" t="s">
        <v>29</v>
      </c>
      <c r="D706" t="s">
        <v>36</v>
      </c>
      <c r="E706" s="7">
        <v>38</v>
      </c>
      <c r="F706" s="7" t="s">
        <v>148</v>
      </c>
      <c r="G706" t="s">
        <v>11</v>
      </c>
      <c r="H706">
        <v>38.700000000000003</v>
      </c>
      <c r="I706">
        <v>1</v>
      </c>
      <c r="J706">
        <v>167.6</v>
      </c>
      <c r="K706">
        <v>1.9870000000000001</v>
      </c>
    </row>
    <row r="707" spans="1:11" x14ac:dyDescent="0.25">
      <c r="A707" s="7">
        <v>178032</v>
      </c>
      <c r="B707" s="7">
        <v>58327</v>
      </c>
      <c r="C707" t="s">
        <v>29</v>
      </c>
      <c r="D707" t="s">
        <v>43</v>
      </c>
      <c r="E707" s="7" t="s">
        <v>45</v>
      </c>
      <c r="F707" s="7" t="s">
        <v>148</v>
      </c>
      <c r="G707" t="s">
        <v>18</v>
      </c>
      <c r="H707">
        <v>74.900000000000006</v>
      </c>
      <c r="I707">
        <v>1</v>
      </c>
      <c r="J707">
        <v>134.30000000000001</v>
      </c>
      <c r="K707">
        <v>2.76</v>
      </c>
    </row>
    <row r="708" spans="1:11" x14ac:dyDescent="0.25">
      <c r="A708" s="7">
        <v>178127</v>
      </c>
      <c r="B708" s="7">
        <v>58218</v>
      </c>
      <c r="C708" t="s">
        <v>29</v>
      </c>
      <c r="D708" t="s">
        <v>34</v>
      </c>
      <c r="E708" s="7">
        <v>3</v>
      </c>
      <c r="F708" s="7" t="s">
        <v>148</v>
      </c>
      <c r="G708" t="s">
        <v>11</v>
      </c>
      <c r="H708">
        <v>40</v>
      </c>
      <c r="I708">
        <v>2</v>
      </c>
      <c r="J708">
        <v>103.9</v>
      </c>
      <c r="K708">
        <v>1.9870000000000001</v>
      </c>
    </row>
    <row r="709" spans="1:11" x14ac:dyDescent="0.25">
      <c r="A709" s="7">
        <v>178368</v>
      </c>
      <c r="B709" s="7">
        <v>58360</v>
      </c>
      <c r="C709" t="s">
        <v>48</v>
      </c>
      <c r="D709" t="s">
        <v>49</v>
      </c>
      <c r="E709" s="7">
        <v>10</v>
      </c>
      <c r="F709" s="7" t="s">
        <v>148</v>
      </c>
      <c r="G709" t="s">
        <v>11</v>
      </c>
      <c r="H709">
        <v>20.9</v>
      </c>
      <c r="I709">
        <v>1</v>
      </c>
      <c r="J709">
        <v>142</v>
      </c>
      <c r="K709">
        <v>1.9870000000000001</v>
      </c>
    </row>
    <row r="710" spans="1:11" x14ac:dyDescent="0.25">
      <c r="A710" s="7">
        <v>178808</v>
      </c>
      <c r="B710" s="7">
        <v>58327</v>
      </c>
      <c r="C710" t="s">
        <v>29</v>
      </c>
      <c r="D710" t="s">
        <v>43</v>
      </c>
      <c r="E710" s="7" t="s">
        <v>45</v>
      </c>
      <c r="F710" s="7" t="s">
        <v>148</v>
      </c>
      <c r="G710" t="s">
        <v>18</v>
      </c>
      <c r="H710">
        <v>60.7</v>
      </c>
      <c r="I710">
        <v>2</v>
      </c>
      <c r="J710">
        <v>73.5</v>
      </c>
      <c r="K710">
        <v>2.76</v>
      </c>
    </row>
    <row r="711" spans="1:11" x14ac:dyDescent="0.25">
      <c r="A711" s="7">
        <v>178964</v>
      </c>
      <c r="B711" s="7">
        <v>58372</v>
      </c>
      <c r="C711" t="s">
        <v>48</v>
      </c>
      <c r="D711" t="s">
        <v>49</v>
      </c>
      <c r="E711" s="7">
        <v>14</v>
      </c>
      <c r="F711" s="7" t="s">
        <v>148</v>
      </c>
      <c r="G711" t="s">
        <v>11</v>
      </c>
      <c r="H711">
        <v>48.2</v>
      </c>
      <c r="I711">
        <v>2</v>
      </c>
      <c r="J711">
        <v>103.9</v>
      </c>
      <c r="K711">
        <v>1.9870000000000001</v>
      </c>
    </row>
    <row r="712" spans="1:11" x14ac:dyDescent="0.25">
      <c r="A712" s="7">
        <v>179093</v>
      </c>
      <c r="B712" s="7">
        <v>62292</v>
      </c>
      <c r="C712" t="s">
        <v>54</v>
      </c>
      <c r="D712" t="s">
        <v>55</v>
      </c>
      <c r="E712" s="7">
        <v>11</v>
      </c>
      <c r="F712" s="7" t="s">
        <v>148</v>
      </c>
      <c r="G712" t="s">
        <v>18</v>
      </c>
      <c r="H712">
        <v>89.3</v>
      </c>
      <c r="I712">
        <v>5</v>
      </c>
      <c r="J712">
        <v>45.7</v>
      </c>
      <c r="K712">
        <v>2.76</v>
      </c>
    </row>
    <row r="713" spans="1:11" x14ac:dyDescent="0.25">
      <c r="A713" s="7">
        <v>179279</v>
      </c>
      <c r="B713" s="7">
        <v>58315</v>
      </c>
      <c r="C713" t="s">
        <v>29</v>
      </c>
      <c r="D713" t="s">
        <v>42</v>
      </c>
      <c r="E713" s="7">
        <v>7</v>
      </c>
      <c r="F713" s="7" t="s">
        <v>148</v>
      </c>
      <c r="G713" t="s">
        <v>18</v>
      </c>
      <c r="H713">
        <v>71.599999999999994</v>
      </c>
      <c r="I713">
        <v>2</v>
      </c>
      <c r="J713">
        <v>83.2</v>
      </c>
      <c r="K713">
        <v>2.76</v>
      </c>
    </row>
    <row r="714" spans="1:11" x14ac:dyDescent="0.25">
      <c r="A714" s="7">
        <v>179564</v>
      </c>
      <c r="B714" s="7">
        <v>58218</v>
      </c>
      <c r="C714" t="s">
        <v>29</v>
      </c>
      <c r="D714" t="s">
        <v>34</v>
      </c>
      <c r="E714" s="7">
        <v>3</v>
      </c>
      <c r="F714" s="7" t="s">
        <v>148</v>
      </c>
      <c r="G714" t="s">
        <v>11</v>
      </c>
      <c r="H714">
        <v>43.2</v>
      </c>
      <c r="I714">
        <v>2</v>
      </c>
      <c r="J714">
        <v>103.9</v>
      </c>
      <c r="K714">
        <v>1.9870000000000001</v>
      </c>
    </row>
    <row r="715" spans="1:11" x14ac:dyDescent="0.25">
      <c r="A715" s="7">
        <v>179917</v>
      </c>
      <c r="B715" s="7">
        <v>58204</v>
      </c>
      <c r="C715" t="s">
        <v>29</v>
      </c>
      <c r="D715" t="s">
        <v>32</v>
      </c>
      <c r="E715" s="7">
        <v>21</v>
      </c>
      <c r="F715" s="7" t="s">
        <v>148</v>
      </c>
      <c r="G715" t="s">
        <v>11</v>
      </c>
      <c r="H715">
        <v>46.9</v>
      </c>
      <c r="I715">
        <v>1</v>
      </c>
      <c r="J715">
        <v>167.6</v>
      </c>
      <c r="K715">
        <v>1.9870000000000001</v>
      </c>
    </row>
    <row r="716" spans="1:11" x14ac:dyDescent="0.25">
      <c r="A716" s="7">
        <v>179928</v>
      </c>
      <c r="B716" s="7">
        <v>58373</v>
      </c>
      <c r="C716" t="s">
        <v>48</v>
      </c>
      <c r="D716" t="s">
        <v>49</v>
      </c>
      <c r="E716" s="7">
        <v>25</v>
      </c>
      <c r="F716" s="7" t="s">
        <v>148</v>
      </c>
      <c r="G716" t="s">
        <v>11</v>
      </c>
      <c r="H716">
        <v>38.9</v>
      </c>
      <c r="I716">
        <v>1</v>
      </c>
      <c r="J716">
        <v>167.6</v>
      </c>
      <c r="K716">
        <v>1.9870000000000001</v>
      </c>
    </row>
    <row r="717" spans="1:11" x14ac:dyDescent="0.25">
      <c r="A717" s="7">
        <v>180381</v>
      </c>
      <c r="B717" s="7">
        <v>58346</v>
      </c>
      <c r="C717" t="s">
        <v>29</v>
      </c>
      <c r="D717" t="s">
        <v>47</v>
      </c>
      <c r="E717" s="7">
        <v>14</v>
      </c>
      <c r="F717" s="7" t="s">
        <v>148</v>
      </c>
      <c r="G717" t="s">
        <v>11</v>
      </c>
      <c r="H717">
        <v>27.5</v>
      </c>
      <c r="I717">
        <v>1</v>
      </c>
      <c r="J717">
        <v>142</v>
      </c>
      <c r="K717">
        <v>1.9870000000000001</v>
      </c>
    </row>
    <row r="718" spans="1:11" x14ac:dyDescent="0.25">
      <c r="A718" s="7">
        <v>180602</v>
      </c>
      <c r="B718" s="7">
        <v>56791</v>
      </c>
      <c r="C718" t="s">
        <v>15</v>
      </c>
      <c r="D718" t="s">
        <v>22</v>
      </c>
      <c r="E718" s="7">
        <v>46</v>
      </c>
      <c r="F718" s="7" t="s">
        <v>148</v>
      </c>
      <c r="G718" t="s">
        <v>11</v>
      </c>
      <c r="H718">
        <v>40.299999999999997</v>
      </c>
      <c r="I718">
        <v>2</v>
      </c>
      <c r="J718">
        <v>103.9</v>
      </c>
      <c r="K718">
        <v>1.9870000000000001</v>
      </c>
    </row>
    <row r="719" spans="1:11" x14ac:dyDescent="0.25">
      <c r="A719" s="7">
        <v>180633</v>
      </c>
      <c r="B719" s="7">
        <v>62291</v>
      </c>
      <c r="C719" t="s">
        <v>54</v>
      </c>
      <c r="D719" t="s">
        <v>55</v>
      </c>
      <c r="E719" s="7">
        <v>9</v>
      </c>
      <c r="F719" s="7" t="s">
        <v>148</v>
      </c>
      <c r="G719" t="s">
        <v>18</v>
      </c>
      <c r="H719">
        <v>103.3</v>
      </c>
      <c r="I719">
        <v>5</v>
      </c>
      <c r="J719">
        <v>49.4</v>
      </c>
      <c r="K719">
        <v>2.76</v>
      </c>
    </row>
    <row r="720" spans="1:11" x14ac:dyDescent="0.25">
      <c r="A720" s="7">
        <v>180731</v>
      </c>
      <c r="B720" s="7">
        <v>58212</v>
      </c>
      <c r="C720" t="s">
        <v>29</v>
      </c>
      <c r="D720" t="s">
        <v>32</v>
      </c>
      <c r="E720" s="7">
        <v>25</v>
      </c>
      <c r="F720" s="7" t="s">
        <v>148</v>
      </c>
      <c r="G720" t="s">
        <v>11</v>
      </c>
      <c r="H720">
        <v>47.3</v>
      </c>
      <c r="I720">
        <v>1</v>
      </c>
      <c r="J720">
        <v>167.6</v>
      </c>
      <c r="K720">
        <v>1.9870000000000001</v>
      </c>
    </row>
    <row r="721" spans="1:11" x14ac:dyDescent="0.25">
      <c r="A721" s="7">
        <v>180767</v>
      </c>
      <c r="B721" s="7">
        <v>58277</v>
      </c>
      <c r="C721" t="s">
        <v>29</v>
      </c>
      <c r="D721" t="s">
        <v>38</v>
      </c>
      <c r="E721" s="7">
        <v>28</v>
      </c>
      <c r="F721" s="7" t="s">
        <v>148</v>
      </c>
      <c r="G721" t="s">
        <v>18</v>
      </c>
      <c r="H721">
        <v>47.2</v>
      </c>
      <c r="I721">
        <v>3</v>
      </c>
      <c r="J721">
        <v>57</v>
      </c>
      <c r="K721">
        <v>2.76</v>
      </c>
    </row>
    <row r="722" spans="1:11" x14ac:dyDescent="0.25">
      <c r="A722" s="7">
        <v>180773</v>
      </c>
      <c r="B722" s="7">
        <v>58341</v>
      </c>
      <c r="C722" t="s">
        <v>29</v>
      </c>
      <c r="D722" t="s">
        <v>46</v>
      </c>
      <c r="E722" s="7">
        <v>15</v>
      </c>
      <c r="F722" s="7" t="s">
        <v>148</v>
      </c>
      <c r="G722" t="s">
        <v>18</v>
      </c>
      <c r="H722">
        <v>75.5</v>
      </c>
      <c r="I722">
        <v>2</v>
      </c>
      <c r="J722">
        <v>83.2</v>
      </c>
      <c r="K722">
        <v>2.76</v>
      </c>
    </row>
    <row r="723" spans="1:11" x14ac:dyDescent="0.25">
      <c r="A723" s="7">
        <v>181008</v>
      </c>
      <c r="B723" s="7">
        <v>58236</v>
      </c>
      <c r="C723" t="s">
        <v>29</v>
      </c>
      <c r="D723" t="s">
        <v>36</v>
      </c>
      <c r="E723" s="7">
        <v>38</v>
      </c>
      <c r="F723" s="7" t="s">
        <v>148</v>
      </c>
      <c r="G723" t="s">
        <v>11</v>
      </c>
      <c r="H723">
        <v>77</v>
      </c>
      <c r="I723">
        <v>1</v>
      </c>
      <c r="J723">
        <v>183.2</v>
      </c>
      <c r="K723">
        <v>1.9870000000000001</v>
      </c>
    </row>
    <row r="724" spans="1:11" x14ac:dyDescent="0.25">
      <c r="A724" s="7">
        <v>181210</v>
      </c>
      <c r="B724" s="7">
        <v>58315</v>
      </c>
      <c r="C724" t="s">
        <v>29</v>
      </c>
      <c r="D724" t="s">
        <v>42</v>
      </c>
      <c r="E724" s="7">
        <v>7</v>
      </c>
      <c r="F724" s="7" t="s">
        <v>148</v>
      </c>
      <c r="G724" t="s">
        <v>18</v>
      </c>
      <c r="H724">
        <v>68.099999999999994</v>
      </c>
      <c r="I724">
        <v>3</v>
      </c>
      <c r="J724">
        <v>64.5</v>
      </c>
      <c r="K724">
        <v>2.76</v>
      </c>
    </row>
    <row r="725" spans="1:11" x14ac:dyDescent="0.25">
      <c r="A725" s="7">
        <v>181608</v>
      </c>
      <c r="B725" s="7">
        <v>58367</v>
      </c>
      <c r="C725" t="s">
        <v>48</v>
      </c>
      <c r="D725" t="s">
        <v>49</v>
      </c>
      <c r="E725" s="7">
        <v>22</v>
      </c>
      <c r="F725" s="7" t="s">
        <v>148</v>
      </c>
      <c r="G725" t="s">
        <v>11</v>
      </c>
      <c r="H725">
        <v>54.2</v>
      </c>
      <c r="I725">
        <v>1</v>
      </c>
      <c r="J725">
        <v>167.6</v>
      </c>
      <c r="K725">
        <v>1.9870000000000001</v>
      </c>
    </row>
    <row r="726" spans="1:11" x14ac:dyDescent="0.25">
      <c r="A726" s="7">
        <v>182670</v>
      </c>
      <c r="B726" s="7">
        <v>58312</v>
      </c>
      <c r="C726" t="s">
        <v>29</v>
      </c>
      <c r="D726" t="s">
        <v>41</v>
      </c>
      <c r="E726" s="7">
        <v>8</v>
      </c>
      <c r="F726" s="7" t="s">
        <v>148</v>
      </c>
      <c r="G726" t="s">
        <v>18</v>
      </c>
      <c r="H726">
        <v>29.4</v>
      </c>
      <c r="I726">
        <v>1</v>
      </c>
      <c r="J726">
        <v>92</v>
      </c>
      <c r="K726">
        <v>2.76</v>
      </c>
    </row>
    <row r="727" spans="1:11" x14ac:dyDescent="0.25">
      <c r="A727" s="7">
        <v>182714</v>
      </c>
      <c r="B727" s="7">
        <v>58329</v>
      </c>
      <c r="C727" t="s">
        <v>29</v>
      </c>
      <c r="D727" t="s">
        <v>43</v>
      </c>
      <c r="E727" s="7">
        <v>25</v>
      </c>
      <c r="F727" s="7" t="s">
        <v>148</v>
      </c>
      <c r="G727" t="s">
        <v>18</v>
      </c>
      <c r="H727">
        <v>71.099999999999994</v>
      </c>
      <c r="I727">
        <v>1</v>
      </c>
      <c r="J727">
        <v>134.30000000000001</v>
      </c>
      <c r="K727">
        <v>2.76</v>
      </c>
    </row>
    <row r="728" spans="1:11" x14ac:dyDescent="0.25">
      <c r="A728" s="7">
        <v>182766</v>
      </c>
      <c r="B728" s="7">
        <v>58366</v>
      </c>
      <c r="C728" t="s">
        <v>48</v>
      </c>
      <c r="D728" t="s">
        <v>49</v>
      </c>
      <c r="E728" s="7">
        <v>8</v>
      </c>
      <c r="F728" s="7" t="s">
        <v>148</v>
      </c>
      <c r="G728" t="s">
        <v>11</v>
      </c>
      <c r="H728">
        <v>53.4</v>
      </c>
      <c r="I728">
        <v>1</v>
      </c>
      <c r="J728">
        <v>167.6</v>
      </c>
      <c r="K728">
        <v>1.9870000000000001</v>
      </c>
    </row>
    <row r="729" spans="1:11" x14ac:dyDescent="0.25">
      <c r="A729" s="7">
        <v>183151</v>
      </c>
      <c r="B729" s="7">
        <v>58331</v>
      </c>
      <c r="C729" t="s">
        <v>29</v>
      </c>
      <c r="D729" t="s">
        <v>43</v>
      </c>
      <c r="E729" s="7">
        <v>46</v>
      </c>
      <c r="F729" s="7" t="s">
        <v>148</v>
      </c>
      <c r="G729" t="s">
        <v>18</v>
      </c>
      <c r="H729">
        <v>49.3</v>
      </c>
      <c r="I729">
        <v>1</v>
      </c>
      <c r="J729">
        <v>118.7</v>
      </c>
      <c r="K729">
        <v>2.76</v>
      </c>
    </row>
    <row r="730" spans="1:11" x14ac:dyDescent="0.25">
      <c r="A730" s="7">
        <v>183527</v>
      </c>
      <c r="B730" s="7">
        <v>58301</v>
      </c>
      <c r="C730" t="s">
        <v>29</v>
      </c>
      <c r="D730" t="s">
        <v>14</v>
      </c>
      <c r="E730" s="7">
        <v>22</v>
      </c>
      <c r="F730" s="7" t="s">
        <v>148</v>
      </c>
      <c r="G730" t="s">
        <v>11</v>
      </c>
      <c r="H730">
        <v>48.3</v>
      </c>
      <c r="I730">
        <v>3</v>
      </c>
      <c r="J730">
        <v>80.400000000000006</v>
      </c>
      <c r="K730">
        <v>1.9870000000000001</v>
      </c>
    </row>
    <row r="731" spans="1:11" x14ac:dyDescent="0.25">
      <c r="A731" s="7">
        <v>183583</v>
      </c>
      <c r="B731" s="7">
        <v>62292</v>
      </c>
      <c r="C731" t="s">
        <v>54</v>
      </c>
      <c r="D731" t="s">
        <v>55</v>
      </c>
      <c r="E731" s="7">
        <v>11</v>
      </c>
      <c r="F731" s="7" t="s">
        <v>148</v>
      </c>
      <c r="G731" t="s">
        <v>18</v>
      </c>
      <c r="H731">
        <v>81.2</v>
      </c>
      <c r="I731">
        <v>3</v>
      </c>
      <c r="J731">
        <v>64.5</v>
      </c>
      <c r="K731">
        <v>2.76</v>
      </c>
    </row>
    <row r="732" spans="1:11" x14ac:dyDescent="0.25">
      <c r="A732" s="7">
        <v>183722</v>
      </c>
      <c r="B732" s="7">
        <v>56962</v>
      </c>
      <c r="C732" t="s">
        <v>15</v>
      </c>
      <c r="D732" t="s">
        <v>28</v>
      </c>
      <c r="E732" s="7">
        <v>38</v>
      </c>
      <c r="F732" s="7" t="s">
        <v>148</v>
      </c>
      <c r="G732" t="s">
        <v>11</v>
      </c>
      <c r="H732">
        <v>50.1</v>
      </c>
      <c r="I732">
        <v>2</v>
      </c>
      <c r="J732">
        <v>103.9</v>
      </c>
      <c r="K732">
        <v>1.9870000000000001</v>
      </c>
    </row>
    <row r="733" spans="1:11" x14ac:dyDescent="0.25">
      <c r="A733" s="7">
        <v>184076</v>
      </c>
      <c r="B733" s="7">
        <v>58277</v>
      </c>
      <c r="C733" t="s">
        <v>29</v>
      </c>
      <c r="D733" t="s">
        <v>38</v>
      </c>
      <c r="E733" s="7">
        <v>28</v>
      </c>
      <c r="F733" s="7" t="s">
        <v>148</v>
      </c>
      <c r="G733" t="s">
        <v>18</v>
      </c>
      <c r="H733">
        <v>47.5</v>
      </c>
      <c r="I733">
        <v>4</v>
      </c>
      <c r="J733">
        <v>46.3</v>
      </c>
      <c r="K733">
        <v>2.76</v>
      </c>
    </row>
    <row r="734" spans="1:11" x14ac:dyDescent="0.25">
      <c r="A734" s="7">
        <v>184526</v>
      </c>
      <c r="B734" s="7">
        <v>56962</v>
      </c>
      <c r="C734" t="s">
        <v>15</v>
      </c>
      <c r="D734" t="s">
        <v>28</v>
      </c>
      <c r="E734" s="7">
        <v>38</v>
      </c>
      <c r="F734" s="7" t="s">
        <v>148</v>
      </c>
      <c r="G734" t="s">
        <v>11</v>
      </c>
      <c r="H734">
        <v>53.9</v>
      </c>
      <c r="I734">
        <v>1</v>
      </c>
      <c r="J734">
        <v>167.6</v>
      </c>
      <c r="K734">
        <v>1.9870000000000001</v>
      </c>
    </row>
    <row r="735" spans="1:11" x14ac:dyDescent="0.25">
      <c r="A735" s="7">
        <v>184911</v>
      </c>
      <c r="B735" s="7">
        <v>58378</v>
      </c>
      <c r="C735" t="s">
        <v>48</v>
      </c>
      <c r="D735" t="s">
        <v>49</v>
      </c>
      <c r="E735" s="7">
        <v>16</v>
      </c>
      <c r="F735" s="7" t="s">
        <v>148</v>
      </c>
      <c r="G735" t="s">
        <v>11</v>
      </c>
      <c r="H735">
        <v>36.5</v>
      </c>
      <c r="I735">
        <v>1</v>
      </c>
      <c r="J735">
        <v>142</v>
      </c>
      <c r="K735">
        <v>1.9870000000000001</v>
      </c>
    </row>
    <row r="736" spans="1:11" x14ac:dyDescent="0.25">
      <c r="A736" s="7">
        <v>184949</v>
      </c>
      <c r="B736" s="7">
        <v>58315</v>
      </c>
      <c r="C736" t="s">
        <v>29</v>
      </c>
      <c r="D736" t="s">
        <v>42</v>
      </c>
      <c r="E736" s="7">
        <v>7</v>
      </c>
      <c r="F736" s="7" t="s">
        <v>148</v>
      </c>
      <c r="G736" t="s">
        <v>18</v>
      </c>
      <c r="H736">
        <v>96</v>
      </c>
      <c r="I736">
        <v>1</v>
      </c>
      <c r="J736">
        <v>145.4</v>
      </c>
      <c r="K736">
        <v>2.76</v>
      </c>
    </row>
    <row r="737" spans="1:11" x14ac:dyDescent="0.25">
      <c r="A737" s="7">
        <v>185004</v>
      </c>
      <c r="B737" s="7">
        <v>58190</v>
      </c>
      <c r="C737" t="s">
        <v>29</v>
      </c>
      <c r="D737" t="s">
        <v>30</v>
      </c>
      <c r="E737" s="7">
        <v>16</v>
      </c>
      <c r="F737" s="7" t="s">
        <v>148</v>
      </c>
      <c r="G737" t="s">
        <v>18</v>
      </c>
      <c r="H737">
        <v>66.400000000000006</v>
      </c>
      <c r="I737">
        <v>2</v>
      </c>
      <c r="J737">
        <v>83.2</v>
      </c>
      <c r="K737">
        <v>2.76</v>
      </c>
    </row>
    <row r="738" spans="1:11" x14ac:dyDescent="0.25">
      <c r="A738" s="7">
        <v>185441</v>
      </c>
      <c r="B738" s="7">
        <v>58218</v>
      </c>
      <c r="C738" t="s">
        <v>29</v>
      </c>
      <c r="D738" t="s">
        <v>34</v>
      </c>
      <c r="E738" s="7">
        <v>3</v>
      </c>
      <c r="F738" s="7" t="s">
        <v>148</v>
      </c>
      <c r="G738" t="s">
        <v>11</v>
      </c>
      <c r="H738">
        <v>45.8</v>
      </c>
      <c r="I738">
        <v>1</v>
      </c>
      <c r="J738">
        <v>167.6</v>
      </c>
      <c r="K738">
        <v>1.9870000000000001</v>
      </c>
    </row>
    <row r="739" spans="1:11" x14ac:dyDescent="0.25">
      <c r="A739" s="7">
        <v>185491</v>
      </c>
      <c r="B739" s="7">
        <v>58343</v>
      </c>
      <c r="C739" t="s">
        <v>29</v>
      </c>
      <c r="D739" t="s">
        <v>46</v>
      </c>
      <c r="E739" s="7">
        <v>17</v>
      </c>
      <c r="F739" s="7" t="s">
        <v>148</v>
      </c>
      <c r="G739" t="s">
        <v>18</v>
      </c>
      <c r="H739">
        <v>61.7</v>
      </c>
      <c r="I739">
        <v>3</v>
      </c>
      <c r="J739">
        <v>57</v>
      </c>
      <c r="K739">
        <v>2.76</v>
      </c>
    </row>
    <row r="740" spans="1:11" x14ac:dyDescent="0.25">
      <c r="A740" s="7">
        <v>186184</v>
      </c>
      <c r="B740" s="7">
        <v>62980</v>
      </c>
      <c r="C740" t="s">
        <v>56</v>
      </c>
      <c r="D740" t="s">
        <v>22</v>
      </c>
      <c r="E740" s="7">
        <v>89</v>
      </c>
      <c r="F740" s="7" t="s">
        <v>148</v>
      </c>
      <c r="G740" t="s">
        <v>18</v>
      </c>
      <c r="H740">
        <v>51.7</v>
      </c>
      <c r="I740">
        <v>1</v>
      </c>
      <c r="J740">
        <v>118.7</v>
      </c>
      <c r="K740">
        <v>2.76</v>
      </c>
    </row>
    <row r="741" spans="1:11" x14ac:dyDescent="0.25">
      <c r="A741" s="7">
        <v>186206</v>
      </c>
      <c r="B741" s="7">
        <v>58314</v>
      </c>
      <c r="C741" t="s">
        <v>29</v>
      </c>
      <c r="D741" t="s">
        <v>42</v>
      </c>
      <c r="E741" s="7">
        <v>6</v>
      </c>
      <c r="F741" s="7" t="s">
        <v>148</v>
      </c>
      <c r="G741" t="s">
        <v>11</v>
      </c>
      <c r="H741">
        <v>19.399999999999999</v>
      </c>
      <c r="I741">
        <v>1</v>
      </c>
      <c r="J741">
        <v>142</v>
      </c>
      <c r="K741">
        <v>1.9870000000000001</v>
      </c>
    </row>
    <row r="742" spans="1:11" x14ac:dyDescent="0.25">
      <c r="A742" s="7">
        <v>186388</v>
      </c>
      <c r="B742" s="7">
        <v>59321</v>
      </c>
      <c r="C742" t="s">
        <v>50</v>
      </c>
      <c r="D742" t="s">
        <v>51</v>
      </c>
      <c r="E742" s="7" t="s">
        <v>39</v>
      </c>
      <c r="F742" s="7" t="s">
        <v>148</v>
      </c>
      <c r="G742" t="s">
        <v>18</v>
      </c>
      <c r="H742">
        <v>43.5</v>
      </c>
      <c r="I742">
        <v>2</v>
      </c>
      <c r="J742">
        <v>83.2</v>
      </c>
      <c r="K742">
        <v>2.76</v>
      </c>
    </row>
    <row r="743" spans="1:11" x14ac:dyDescent="0.25">
      <c r="A743" s="7">
        <v>186966</v>
      </c>
      <c r="B743" s="7">
        <v>58301</v>
      </c>
      <c r="C743" t="s">
        <v>29</v>
      </c>
      <c r="D743" t="s">
        <v>14</v>
      </c>
      <c r="E743" s="7">
        <v>22</v>
      </c>
      <c r="F743" s="7" t="s">
        <v>148</v>
      </c>
      <c r="G743" t="s">
        <v>11</v>
      </c>
      <c r="H743">
        <v>37.6</v>
      </c>
      <c r="I743">
        <v>1</v>
      </c>
      <c r="J743">
        <v>142</v>
      </c>
      <c r="K743">
        <v>1.9870000000000001</v>
      </c>
    </row>
    <row r="744" spans="1:11" x14ac:dyDescent="0.25">
      <c r="A744" s="7">
        <v>187018</v>
      </c>
      <c r="B744" s="7">
        <v>58329</v>
      </c>
      <c r="C744" t="s">
        <v>29</v>
      </c>
      <c r="D744" t="s">
        <v>43</v>
      </c>
      <c r="E744" s="7">
        <v>25</v>
      </c>
      <c r="F744" s="7" t="s">
        <v>148</v>
      </c>
      <c r="G744" t="s">
        <v>18</v>
      </c>
      <c r="H744">
        <v>69.5</v>
      </c>
      <c r="I744">
        <v>5</v>
      </c>
      <c r="J744">
        <v>45.7</v>
      </c>
      <c r="K744">
        <v>2.76</v>
      </c>
    </row>
    <row r="745" spans="1:11" x14ac:dyDescent="0.25">
      <c r="A745" s="7">
        <v>187072</v>
      </c>
      <c r="B745" s="7">
        <v>58322</v>
      </c>
      <c r="C745" t="s">
        <v>29</v>
      </c>
      <c r="D745" t="s">
        <v>43</v>
      </c>
      <c r="E745" s="7">
        <v>48</v>
      </c>
      <c r="F745" s="7" t="s">
        <v>148</v>
      </c>
      <c r="G745" t="s">
        <v>18</v>
      </c>
      <c r="H745">
        <v>44.5</v>
      </c>
      <c r="I745">
        <v>1</v>
      </c>
      <c r="J745">
        <v>118.7</v>
      </c>
      <c r="K745">
        <v>2.76</v>
      </c>
    </row>
    <row r="746" spans="1:11" x14ac:dyDescent="0.25">
      <c r="A746" s="7">
        <v>187123</v>
      </c>
      <c r="B746" s="7">
        <v>58331</v>
      </c>
      <c r="C746" t="s">
        <v>29</v>
      </c>
      <c r="D746" t="s">
        <v>43</v>
      </c>
      <c r="E746" s="7">
        <v>46</v>
      </c>
      <c r="F746" s="7" t="s">
        <v>148</v>
      </c>
      <c r="G746" t="s">
        <v>18</v>
      </c>
      <c r="H746">
        <v>61.1</v>
      </c>
      <c r="I746">
        <v>4</v>
      </c>
      <c r="J746">
        <v>52.4</v>
      </c>
      <c r="K746">
        <v>2.76</v>
      </c>
    </row>
    <row r="747" spans="1:11" x14ac:dyDescent="0.25">
      <c r="A747" s="7">
        <v>187439</v>
      </c>
      <c r="B747" s="7">
        <v>58341</v>
      </c>
      <c r="C747" t="s">
        <v>29</v>
      </c>
      <c r="D747" t="s">
        <v>46</v>
      </c>
      <c r="E747" s="7">
        <v>15</v>
      </c>
      <c r="F747" s="7" t="s">
        <v>148</v>
      </c>
      <c r="G747" t="s">
        <v>18</v>
      </c>
      <c r="H747">
        <v>74.2</v>
      </c>
      <c r="I747">
        <v>1</v>
      </c>
      <c r="J747">
        <v>134.30000000000001</v>
      </c>
      <c r="K747">
        <v>2.76</v>
      </c>
    </row>
    <row r="748" spans="1:11" x14ac:dyDescent="0.25">
      <c r="A748" s="7">
        <v>187447</v>
      </c>
      <c r="B748" s="7">
        <v>58315</v>
      </c>
      <c r="C748" t="s">
        <v>29</v>
      </c>
      <c r="D748" t="s">
        <v>42</v>
      </c>
      <c r="E748" s="7">
        <v>7</v>
      </c>
      <c r="F748" s="7" t="s">
        <v>148</v>
      </c>
      <c r="G748" t="s">
        <v>18</v>
      </c>
      <c r="H748">
        <v>94.2</v>
      </c>
      <c r="I748">
        <v>2</v>
      </c>
      <c r="J748">
        <v>90.1</v>
      </c>
      <c r="K748">
        <v>2.76</v>
      </c>
    </row>
    <row r="749" spans="1:11" x14ac:dyDescent="0.25">
      <c r="A749" s="7">
        <v>187593</v>
      </c>
      <c r="B749" s="7">
        <v>58346</v>
      </c>
      <c r="C749" t="s">
        <v>29</v>
      </c>
      <c r="D749" t="s">
        <v>47</v>
      </c>
      <c r="E749" s="7">
        <v>14</v>
      </c>
      <c r="F749" s="7" t="s">
        <v>148</v>
      </c>
      <c r="G749" t="s">
        <v>11</v>
      </c>
      <c r="H749">
        <v>73.2</v>
      </c>
      <c r="I749">
        <v>3</v>
      </c>
      <c r="J749">
        <v>87.9</v>
      </c>
      <c r="K749">
        <v>1.9870000000000001</v>
      </c>
    </row>
    <row r="750" spans="1:11" x14ac:dyDescent="0.25">
      <c r="A750" s="7">
        <v>187794</v>
      </c>
      <c r="B750" s="7">
        <v>56791</v>
      </c>
      <c r="C750" t="s">
        <v>15</v>
      </c>
      <c r="D750" t="s">
        <v>22</v>
      </c>
      <c r="E750" s="7">
        <v>46</v>
      </c>
      <c r="F750" s="7" t="s">
        <v>148</v>
      </c>
      <c r="G750" t="s">
        <v>11</v>
      </c>
      <c r="H750">
        <v>85.6</v>
      </c>
      <c r="I750">
        <v>4</v>
      </c>
      <c r="J750">
        <v>75.900000000000006</v>
      </c>
      <c r="K750">
        <v>1.9870000000000001</v>
      </c>
    </row>
    <row r="751" spans="1:11" x14ac:dyDescent="0.25">
      <c r="A751" s="7">
        <v>187918</v>
      </c>
      <c r="B751" s="7">
        <v>56791</v>
      </c>
      <c r="C751" t="s">
        <v>15</v>
      </c>
      <c r="D751" t="s">
        <v>22</v>
      </c>
      <c r="E751" s="7">
        <v>46</v>
      </c>
      <c r="F751" s="7" t="s">
        <v>148</v>
      </c>
      <c r="G751" t="s">
        <v>11</v>
      </c>
      <c r="H751">
        <v>59.7</v>
      </c>
      <c r="I751">
        <v>4</v>
      </c>
      <c r="J751">
        <v>71.5</v>
      </c>
      <c r="K751">
        <v>1.9870000000000001</v>
      </c>
    </row>
    <row r="752" spans="1:11" x14ac:dyDescent="0.25">
      <c r="A752" s="7">
        <v>188099</v>
      </c>
      <c r="B752" s="7">
        <v>58369</v>
      </c>
      <c r="C752" t="s">
        <v>48</v>
      </c>
      <c r="D752" t="s">
        <v>49</v>
      </c>
      <c r="E752" s="7">
        <v>12</v>
      </c>
      <c r="F752" s="7" t="s">
        <v>148</v>
      </c>
      <c r="G752" t="s">
        <v>11</v>
      </c>
      <c r="H752">
        <v>67.2</v>
      </c>
      <c r="I752">
        <v>1</v>
      </c>
      <c r="J752">
        <v>183.2</v>
      </c>
      <c r="K752">
        <v>1.9870000000000001</v>
      </c>
    </row>
    <row r="753" spans="1:11" x14ac:dyDescent="0.25">
      <c r="A753" s="7">
        <v>188490</v>
      </c>
      <c r="B753" s="7">
        <v>58301</v>
      </c>
      <c r="C753" t="s">
        <v>29</v>
      </c>
      <c r="D753" t="s">
        <v>14</v>
      </c>
      <c r="E753" s="7">
        <v>22</v>
      </c>
      <c r="F753" s="7" t="s">
        <v>148</v>
      </c>
      <c r="G753" t="s">
        <v>11</v>
      </c>
      <c r="H753">
        <v>37.6</v>
      </c>
      <c r="I753">
        <v>3</v>
      </c>
      <c r="J753">
        <v>80.400000000000006</v>
      </c>
      <c r="K753">
        <v>1.9870000000000001</v>
      </c>
    </row>
    <row r="754" spans="1:11" x14ac:dyDescent="0.25">
      <c r="A754" s="7">
        <v>188560</v>
      </c>
      <c r="B754" s="7">
        <v>62291</v>
      </c>
      <c r="C754" t="s">
        <v>54</v>
      </c>
      <c r="D754" t="s">
        <v>55</v>
      </c>
      <c r="E754" s="7">
        <v>9</v>
      </c>
      <c r="F754" s="7" t="s">
        <v>148</v>
      </c>
      <c r="G754" t="s">
        <v>18</v>
      </c>
      <c r="H754">
        <v>74.7</v>
      </c>
      <c r="I754">
        <v>5</v>
      </c>
      <c r="J754">
        <v>45.7</v>
      </c>
      <c r="K754">
        <v>2.76</v>
      </c>
    </row>
    <row r="755" spans="1:11" x14ac:dyDescent="0.25">
      <c r="A755" s="7">
        <v>188607</v>
      </c>
      <c r="B755" s="7">
        <v>58360</v>
      </c>
      <c r="C755" t="s">
        <v>48</v>
      </c>
      <c r="D755" t="s">
        <v>49</v>
      </c>
      <c r="E755" s="7">
        <v>10</v>
      </c>
      <c r="F755" s="7" t="s">
        <v>148</v>
      </c>
      <c r="G755" t="s">
        <v>11</v>
      </c>
      <c r="H755">
        <v>27.5</v>
      </c>
      <c r="I755">
        <v>1</v>
      </c>
      <c r="J755">
        <v>142</v>
      </c>
      <c r="K755">
        <v>1.9870000000000001</v>
      </c>
    </row>
    <row r="756" spans="1:11" x14ac:dyDescent="0.25">
      <c r="A756" s="7">
        <v>188735</v>
      </c>
      <c r="B756" s="7">
        <v>58314</v>
      </c>
      <c r="C756" t="s">
        <v>29</v>
      </c>
      <c r="D756" t="s">
        <v>42</v>
      </c>
      <c r="E756" s="7">
        <v>6</v>
      </c>
      <c r="F756" s="7" t="s">
        <v>148</v>
      </c>
      <c r="G756" t="s">
        <v>11</v>
      </c>
      <c r="H756">
        <v>19.8</v>
      </c>
      <c r="I756">
        <v>1</v>
      </c>
      <c r="J756">
        <v>142</v>
      </c>
      <c r="K756">
        <v>1.9870000000000001</v>
      </c>
    </row>
    <row r="757" spans="1:11" x14ac:dyDescent="0.25">
      <c r="A757" s="7">
        <v>188767</v>
      </c>
      <c r="B757" s="7">
        <v>58373</v>
      </c>
      <c r="C757" t="s">
        <v>48</v>
      </c>
      <c r="D757" t="s">
        <v>49</v>
      </c>
      <c r="E757" s="7">
        <v>25</v>
      </c>
      <c r="F757" s="7" t="s">
        <v>148</v>
      </c>
      <c r="G757" t="s">
        <v>11</v>
      </c>
      <c r="H757">
        <v>50.4</v>
      </c>
      <c r="I757">
        <v>1</v>
      </c>
      <c r="J757">
        <v>183.2</v>
      </c>
      <c r="K757">
        <v>1.9870000000000001</v>
      </c>
    </row>
    <row r="758" spans="1:11" x14ac:dyDescent="0.25">
      <c r="A758" s="7">
        <v>188790</v>
      </c>
      <c r="B758" s="7">
        <v>58315</v>
      </c>
      <c r="C758" t="s">
        <v>29</v>
      </c>
      <c r="D758" t="s">
        <v>42</v>
      </c>
      <c r="E758" s="7">
        <v>7</v>
      </c>
      <c r="F758" s="7" t="s">
        <v>148</v>
      </c>
      <c r="G758" t="s">
        <v>18</v>
      </c>
      <c r="H758">
        <v>97</v>
      </c>
      <c r="I758">
        <v>1</v>
      </c>
      <c r="J758">
        <v>145.4</v>
      </c>
      <c r="K758">
        <v>2.76</v>
      </c>
    </row>
    <row r="759" spans="1:11" x14ac:dyDescent="0.25">
      <c r="A759" s="7">
        <v>188823</v>
      </c>
      <c r="B759" s="7">
        <v>58315</v>
      </c>
      <c r="C759" t="s">
        <v>29</v>
      </c>
      <c r="D759" t="s">
        <v>42</v>
      </c>
      <c r="E759" s="7">
        <v>7</v>
      </c>
      <c r="F759" s="7" t="s">
        <v>148</v>
      </c>
      <c r="G759" t="s">
        <v>18</v>
      </c>
      <c r="H759">
        <v>21.7</v>
      </c>
      <c r="I759">
        <v>1</v>
      </c>
      <c r="J759">
        <v>92</v>
      </c>
      <c r="K759">
        <v>2.76</v>
      </c>
    </row>
    <row r="760" spans="1:11" x14ac:dyDescent="0.25">
      <c r="A760" s="7">
        <v>188973</v>
      </c>
      <c r="B760" s="7">
        <v>56844</v>
      </c>
      <c r="C760" t="s">
        <v>15</v>
      </c>
      <c r="D760" t="s">
        <v>23</v>
      </c>
      <c r="E760" s="7" t="s">
        <v>24</v>
      </c>
      <c r="F760" s="7" t="s">
        <v>148</v>
      </c>
      <c r="G760" t="s">
        <v>11</v>
      </c>
      <c r="H760">
        <v>60</v>
      </c>
      <c r="I760">
        <v>4</v>
      </c>
      <c r="J760">
        <v>71.5</v>
      </c>
      <c r="K760">
        <v>1.9870000000000001</v>
      </c>
    </row>
    <row r="761" spans="1:11" x14ac:dyDescent="0.25">
      <c r="A761" s="7">
        <v>188975</v>
      </c>
      <c r="B761" s="7">
        <v>56844</v>
      </c>
      <c r="C761" t="s">
        <v>15</v>
      </c>
      <c r="D761" t="s">
        <v>23</v>
      </c>
      <c r="E761" s="7" t="s">
        <v>24</v>
      </c>
      <c r="F761" s="7" t="s">
        <v>148</v>
      </c>
      <c r="G761" t="s">
        <v>11</v>
      </c>
      <c r="H761">
        <v>59.9</v>
      </c>
      <c r="I761">
        <v>2</v>
      </c>
      <c r="J761">
        <v>113.6</v>
      </c>
      <c r="K761">
        <v>1.9870000000000001</v>
      </c>
    </row>
    <row r="762" spans="1:11" x14ac:dyDescent="0.25">
      <c r="A762" s="7">
        <v>188977</v>
      </c>
      <c r="B762" s="7">
        <v>56844</v>
      </c>
      <c r="C762" t="s">
        <v>15</v>
      </c>
      <c r="D762" t="s">
        <v>23</v>
      </c>
      <c r="E762" s="7" t="s">
        <v>24</v>
      </c>
      <c r="F762" s="7" t="s">
        <v>148</v>
      </c>
      <c r="G762" t="s">
        <v>11</v>
      </c>
      <c r="H762">
        <v>86.9</v>
      </c>
      <c r="I762">
        <v>4</v>
      </c>
      <c r="J762">
        <v>65.3</v>
      </c>
      <c r="K762">
        <v>1.9870000000000001</v>
      </c>
    </row>
    <row r="763" spans="1:11" x14ac:dyDescent="0.25">
      <c r="A763" s="7">
        <v>188979</v>
      </c>
      <c r="B763" s="7">
        <v>56844</v>
      </c>
      <c r="C763" t="s">
        <v>15</v>
      </c>
      <c r="D763" t="s">
        <v>23</v>
      </c>
      <c r="E763" s="7" t="s">
        <v>24</v>
      </c>
      <c r="F763" s="7" t="s">
        <v>148</v>
      </c>
      <c r="G763" t="s">
        <v>11</v>
      </c>
      <c r="H763">
        <v>40.4</v>
      </c>
      <c r="I763">
        <v>1</v>
      </c>
      <c r="J763">
        <v>167.6</v>
      </c>
      <c r="K763">
        <v>1.9870000000000001</v>
      </c>
    </row>
    <row r="764" spans="1:11" x14ac:dyDescent="0.25">
      <c r="A764" s="7">
        <v>188981</v>
      </c>
      <c r="B764" s="7">
        <v>56844</v>
      </c>
      <c r="C764" t="s">
        <v>15</v>
      </c>
      <c r="D764" t="s">
        <v>23</v>
      </c>
      <c r="E764" s="7" t="s">
        <v>24</v>
      </c>
      <c r="F764" s="7" t="s">
        <v>148</v>
      </c>
      <c r="G764" t="s">
        <v>11</v>
      </c>
      <c r="H764">
        <v>60.7</v>
      </c>
      <c r="I764">
        <v>1</v>
      </c>
      <c r="J764">
        <v>183.2</v>
      </c>
      <c r="K764">
        <v>1.9870000000000001</v>
      </c>
    </row>
    <row r="765" spans="1:11" x14ac:dyDescent="0.25">
      <c r="A765" s="7">
        <v>189000</v>
      </c>
      <c r="B765" s="7">
        <v>58218</v>
      </c>
      <c r="C765" t="s">
        <v>29</v>
      </c>
      <c r="D765" t="s">
        <v>34</v>
      </c>
      <c r="E765" s="7">
        <v>3</v>
      </c>
      <c r="F765" s="7" t="s">
        <v>148</v>
      </c>
      <c r="G765" t="s">
        <v>11</v>
      </c>
      <c r="H765">
        <v>31.4</v>
      </c>
      <c r="I765">
        <v>2</v>
      </c>
      <c r="J765">
        <v>88</v>
      </c>
      <c r="K765">
        <v>1.9870000000000001</v>
      </c>
    </row>
    <row r="766" spans="1:11" x14ac:dyDescent="0.25">
      <c r="A766" s="7">
        <v>189021</v>
      </c>
      <c r="B766" s="7">
        <v>58321</v>
      </c>
      <c r="C766" t="s">
        <v>29</v>
      </c>
      <c r="D766" t="s">
        <v>43</v>
      </c>
      <c r="E766" s="7" t="s">
        <v>44</v>
      </c>
      <c r="F766" s="7" t="s">
        <v>148</v>
      </c>
      <c r="G766" t="s">
        <v>18</v>
      </c>
      <c r="H766">
        <v>81.5</v>
      </c>
      <c r="I766">
        <v>1</v>
      </c>
      <c r="J766">
        <v>134.30000000000001</v>
      </c>
      <c r="K766">
        <v>2.76</v>
      </c>
    </row>
    <row r="767" spans="1:11" x14ac:dyDescent="0.25">
      <c r="A767" s="7">
        <v>189083</v>
      </c>
      <c r="B767" s="7">
        <v>62291</v>
      </c>
      <c r="C767" t="s">
        <v>54</v>
      </c>
      <c r="D767" t="s">
        <v>55</v>
      </c>
      <c r="E767" s="7">
        <v>9</v>
      </c>
      <c r="F767" s="7" t="s">
        <v>148</v>
      </c>
      <c r="G767" t="s">
        <v>18</v>
      </c>
      <c r="H767">
        <v>96.6</v>
      </c>
      <c r="I767">
        <v>3</v>
      </c>
      <c r="J767">
        <v>69.8</v>
      </c>
      <c r="K767">
        <v>2.76</v>
      </c>
    </row>
    <row r="768" spans="1:11" x14ac:dyDescent="0.25">
      <c r="A768" s="7">
        <v>189213</v>
      </c>
      <c r="B768" s="7">
        <v>58378</v>
      </c>
      <c r="C768" t="s">
        <v>48</v>
      </c>
      <c r="D768" t="s">
        <v>49</v>
      </c>
      <c r="E768" s="7">
        <v>16</v>
      </c>
      <c r="F768" s="7" t="s">
        <v>148</v>
      </c>
      <c r="G768" t="s">
        <v>11</v>
      </c>
      <c r="H768">
        <v>64.7</v>
      </c>
      <c r="I768">
        <v>2</v>
      </c>
      <c r="J768">
        <v>103.9</v>
      </c>
      <c r="K768">
        <v>1.9870000000000001</v>
      </c>
    </row>
    <row r="769" spans="1:11" x14ac:dyDescent="0.25">
      <c r="A769" s="7">
        <v>189239</v>
      </c>
      <c r="B769" s="7">
        <v>58210</v>
      </c>
      <c r="C769" t="s">
        <v>29</v>
      </c>
      <c r="D769" t="s">
        <v>32</v>
      </c>
      <c r="E769" s="7">
        <v>27</v>
      </c>
      <c r="F769" s="7" t="s">
        <v>148</v>
      </c>
      <c r="G769" t="s">
        <v>11</v>
      </c>
      <c r="H769">
        <v>28.3</v>
      </c>
      <c r="I769">
        <v>1</v>
      </c>
      <c r="J769">
        <v>142</v>
      </c>
      <c r="K769">
        <v>1.9870000000000001</v>
      </c>
    </row>
    <row r="770" spans="1:11" x14ac:dyDescent="0.25">
      <c r="A770" s="7">
        <v>189498</v>
      </c>
      <c r="B770" s="7">
        <v>62292</v>
      </c>
      <c r="C770" t="s">
        <v>54</v>
      </c>
      <c r="D770" t="s">
        <v>55</v>
      </c>
      <c r="E770" s="7">
        <v>11</v>
      </c>
      <c r="F770" s="7" t="s">
        <v>148</v>
      </c>
      <c r="G770" t="s">
        <v>18</v>
      </c>
      <c r="H770">
        <v>60.9</v>
      </c>
      <c r="I770">
        <v>2</v>
      </c>
      <c r="J770">
        <v>73.5</v>
      </c>
      <c r="K770">
        <v>2.76</v>
      </c>
    </row>
    <row r="771" spans="1:11" x14ac:dyDescent="0.25">
      <c r="A771" s="7">
        <v>189540</v>
      </c>
      <c r="B771" s="7">
        <v>58315</v>
      </c>
      <c r="C771" t="s">
        <v>29</v>
      </c>
      <c r="D771" t="s">
        <v>42</v>
      </c>
      <c r="E771" s="7">
        <v>7</v>
      </c>
      <c r="F771" s="7" t="s">
        <v>148</v>
      </c>
      <c r="G771" t="s">
        <v>18</v>
      </c>
      <c r="H771">
        <v>33.1</v>
      </c>
      <c r="I771">
        <v>1</v>
      </c>
      <c r="J771">
        <v>118.7</v>
      </c>
      <c r="K771">
        <v>2.76</v>
      </c>
    </row>
    <row r="772" spans="1:11" x14ac:dyDescent="0.25">
      <c r="A772" s="7">
        <v>189574</v>
      </c>
      <c r="B772" s="7">
        <v>58373</v>
      </c>
      <c r="C772" t="s">
        <v>48</v>
      </c>
      <c r="D772" t="s">
        <v>49</v>
      </c>
      <c r="E772" s="7">
        <v>25</v>
      </c>
      <c r="F772" s="7" t="s">
        <v>148</v>
      </c>
      <c r="G772" t="s">
        <v>11</v>
      </c>
      <c r="H772">
        <v>50</v>
      </c>
      <c r="I772">
        <v>1</v>
      </c>
      <c r="J772">
        <v>183.2</v>
      </c>
      <c r="K772">
        <v>1.9870000000000001</v>
      </c>
    </row>
    <row r="773" spans="1:11" x14ac:dyDescent="0.25">
      <c r="A773" s="7">
        <v>189612</v>
      </c>
      <c r="B773" s="7">
        <v>58202</v>
      </c>
      <c r="C773" t="s">
        <v>29</v>
      </c>
      <c r="D773" t="s">
        <v>32</v>
      </c>
      <c r="E773" s="7" t="s">
        <v>33</v>
      </c>
      <c r="F773" s="7" t="s">
        <v>148</v>
      </c>
      <c r="G773" t="s">
        <v>18</v>
      </c>
      <c r="H773">
        <v>67.400000000000006</v>
      </c>
      <c r="I773">
        <v>1</v>
      </c>
      <c r="J773">
        <v>134.30000000000001</v>
      </c>
      <c r="K773">
        <v>2.76</v>
      </c>
    </row>
    <row r="774" spans="1:11" x14ac:dyDescent="0.25">
      <c r="A774" s="7">
        <v>189687</v>
      </c>
      <c r="B774" s="7">
        <v>58374</v>
      </c>
      <c r="C774" t="s">
        <v>48</v>
      </c>
      <c r="D774" t="s">
        <v>49</v>
      </c>
      <c r="E774" s="7">
        <v>23</v>
      </c>
      <c r="F774" s="7" t="s">
        <v>148</v>
      </c>
      <c r="G774" t="s">
        <v>11</v>
      </c>
      <c r="H774">
        <v>51.5</v>
      </c>
      <c r="I774">
        <v>1</v>
      </c>
      <c r="J774">
        <v>183.2</v>
      </c>
      <c r="K774">
        <v>1.9870000000000001</v>
      </c>
    </row>
    <row r="775" spans="1:11" x14ac:dyDescent="0.25">
      <c r="A775" s="7">
        <v>189868</v>
      </c>
      <c r="B775" s="7">
        <v>62292</v>
      </c>
      <c r="C775" t="s">
        <v>54</v>
      </c>
      <c r="D775" t="s">
        <v>55</v>
      </c>
      <c r="E775" s="7">
        <v>11</v>
      </c>
      <c r="F775" s="7" t="s">
        <v>148</v>
      </c>
      <c r="G775" t="s">
        <v>18</v>
      </c>
      <c r="H775">
        <v>79.8</v>
      </c>
      <c r="I775">
        <v>1</v>
      </c>
      <c r="J775">
        <v>118.7</v>
      </c>
      <c r="K775">
        <v>2.76</v>
      </c>
    </row>
    <row r="776" spans="1:11" x14ac:dyDescent="0.25">
      <c r="A776" s="7">
        <v>190076</v>
      </c>
      <c r="B776" s="7">
        <v>58360</v>
      </c>
      <c r="C776" t="s">
        <v>48</v>
      </c>
      <c r="D776" t="s">
        <v>49</v>
      </c>
      <c r="E776" s="7">
        <v>10</v>
      </c>
      <c r="F776" s="7" t="s">
        <v>148</v>
      </c>
      <c r="G776" t="s">
        <v>11</v>
      </c>
      <c r="H776">
        <v>33</v>
      </c>
      <c r="I776">
        <v>1</v>
      </c>
      <c r="J776">
        <v>142</v>
      </c>
      <c r="K776">
        <v>1.9870000000000001</v>
      </c>
    </row>
    <row r="777" spans="1:11" x14ac:dyDescent="0.25">
      <c r="A777" s="7">
        <v>190405</v>
      </c>
      <c r="B777" s="7">
        <v>58373</v>
      </c>
      <c r="C777" t="s">
        <v>48</v>
      </c>
      <c r="D777" t="s">
        <v>49</v>
      </c>
      <c r="E777" s="7">
        <v>25</v>
      </c>
      <c r="F777" s="7" t="s">
        <v>148</v>
      </c>
      <c r="G777" t="s">
        <v>11</v>
      </c>
      <c r="H777">
        <v>38.200000000000003</v>
      </c>
      <c r="I777">
        <v>1</v>
      </c>
      <c r="J777">
        <v>167.6</v>
      </c>
      <c r="K777">
        <v>1.9870000000000001</v>
      </c>
    </row>
    <row r="778" spans="1:11" x14ac:dyDescent="0.25">
      <c r="A778" s="7">
        <v>190407</v>
      </c>
      <c r="B778" s="7">
        <v>58341</v>
      </c>
      <c r="C778" t="s">
        <v>29</v>
      </c>
      <c r="D778" t="s">
        <v>46</v>
      </c>
      <c r="E778" s="7">
        <v>15</v>
      </c>
      <c r="F778" s="7" t="s">
        <v>148</v>
      </c>
      <c r="G778" t="s">
        <v>18</v>
      </c>
      <c r="H778">
        <v>75.8</v>
      </c>
      <c r="I778">
        <v>1</v>
      </c>
      <c r="J778">
        <v>134.30000000000001</v>
      </c>
      <c r="K778">
        <v>2.76</v>
      </c>
    </row>
    <row r="779" spans="1:11" x14ac:dyDescent="0.25">
      <c r="A779" s="7">
        <v>190626</v>
      </c>
      <c r="B779" s="7">
        <v>58193</v>
      </c>
      <c r="C779" t="s">
        <v>29</v>
      </c>
      <c r="D779" t="s">
        <v>31</v>
      </c>
      <c r="E779" s="7">
        <v>59</v>
      </c>
      <c r="F779" s="7" t="s">
        <v>148</v>
      </c>
      <c r="G779" t="s">
        <v>11</v>
      </c>
      <c r="H779">
        <v>47.8</v>
      </c>
      <c r="I779">
        <v>1</v>
      </c>
      <c r="J779">
        <v>183.2</v>
      </c>
      <c r="K779">
        <v>1.9870000000000001</v>
      </c>
    </row>
    <row r="780" spans="1:11" x14ac:dyDescent="0.25">
      <c r="A780" s="7">
        <v>190713</v>
      </c>
      <c r="B780" s="7">
        <v>58312</v>
      </c>
      <c r="C780" t="s">
        <v>29</v>
      </c>
      <c r="D780" t="s">
        <v>41</v>
      </c>
      <c r="E780" s="7">
        <v>8</v>
      </c>
      <c r="F780" s="7" t="s">
        <v>148</v>
      </c>
      <c r="G780" t="s">
        <v>18</v>
      </c>
      <c r="H780">
        <v>25.5</v>
      </c>
      <c r="I780">
        <v>2</v>
      </c>
      <c r="J780">
        <v>57</v>
      </c>
      <c r="K780">
        <v>2.76</v>
      </c>
    </row>
    <row r="781" spans="1:11" x14ac:dyDescent="0.25">
      <c r="A781" s="7">
        <v>190880</v>
      </c>
      <c r="B781" s="7">
        <v>58321</v>
      </c>
      <c r="C781" t="s">
        <v>29</v>
      </c>
      <c r="D781" t="s">
        <v>43</v>
      </c>
      <c r="E781" s="7" t="s">
        <v>44</v>
      </c>
      <c r="F781" s="7" t="s">
        <v>148</v>
      </c>
      <c r="G781" t="s">
        <v>18</v>
      </c>
      <c r="H781">
        <v>81.7</v>
      </c>
      <c r="I781">
        <v>1</v>
      </c>
      <c r="J781">
        <v>134.30000000000001</v>
      </c>
      <c r="K781">
        <v>2.76</v>
      </c>
    </row>
    <row r="782" spans="1:11" x14ac:dyDescent="0.25">
      <c r="A782" s="7">
        <v>191217</v>
      </c>
      <c r="B782" s="7">
        <v>58342</v>
      </c>
      <c r="C782" t="s">
        <v>29</v>
      </c>
      <c r="D782" t="s">
        <v>46</v>
      </c>
      <c r="E782" s="7">
        <v>13</v>
      </c>
      <c r="F782" s="7" t="s">
        <v>148</v>
      </c>
      <c r="G782" t="s">
        <v>11</v>
      </c>
      <c r="H782">
        <v>61.7</v>
      </c>
      <c r="I782">
        <v>2</v>
      </c>
      <c r="J782">
        <v>103.9</v>
      </c>
      <c r="K782">
        <v>1.9870000000000001</v>
      </c>
    </row>
    <row r="783" spans="1:11" x14ac:dyDescent="0.25">
      <c r="A783" s="7">
        <v>192190</v>
      </c>
      <c r="B783" s="7">
        <v>58329</v>
      </c>
      <c r="C783" t="s">
        <v>29</v>
      </c>
      <c r="D783" t="s">
        <v>43</v>
      </c>
      <c r="E783" s="7">
        <v>25</v>
      </c>
      <c r="F783" s="7" t="s">
        <v>148</v>
      </c>
      <c r="G783" t="s">
        <v>18</v>
      </c>
      <c r="H783">
        <v>69.7</v>
      </c>
      <c r="I783">
        <v>4</v>
      </c>
      <c r="J783">
        <v>52.4</v>
      </c>
      <c r="K783">
        <v>2.76</v>
      </c>
    </row>
    <row r="784" spans="1:11" x14ac:dyDescent="0.25">
      <c r="A784" s="7">
        <v>192319</v>
      </c>
      <c r="B784" s="7">
        <v>56791</v>
      </c>
      <c r="C784" t="s">
        <v>15</v>
      </c>
      <c r="D784" t="s">
        <v>22</v>
      </c>
      <c r="E784" s="7">
        <v>46</v>
      </c>
      <c r="F784" s="7" t="s">
        <v>148</v>
      </c>
      <c r="G784" t="s">
        <v>11</v>
      </c>
      <c r="H784">
        <v>85.5</v>
      </c>
      <c r="I784">
        <v>3</v>
      </c>
      <c r="J784">
        <v>93.4</v>
      </c>
      <c r="K784">
        <v>1.9870000000000001</v>
      </c>
    </row>
    <row r="785" spans="1:11" x14ac:dyDescent="0.25">
      <c r="A785" s="7">
        <v>192402</v>
      </c>
      <c r="B785" s="7">
        <v>56778</v>
      </c>
      <c r="C785" t="s">
        <v>15</v>
      </c>
      <c r="D785" t="s">
        <v>20</v>
      </c>
      <c r="E785" s="7" t="s">
        <v>21</v>
      </c>
      <c r="F785" s="7" t="s">
        <v>149</v>
      </c>
      <c r="G785" t="s">
        <v>11</v>
      </c>
      <c r="H785">
        <v>111.8</v>
      </c>
      <c r="I785">
        <v>1</v>
      </c>
      <c r="J785" t="s">
        <v>149</v>
      </c>
      <c r="K785" t="s">
        <v>149</v>
      </c>
    </row>
    <row r="786" spans="1:11" x14ac:dyDescent="0.25">
      <c r="A786" s="7">
        <v>192423</v>
      </c>
      <c r="B786" s="7">
        <v>56790</v>
      </c>
      <c r="C786" t="s">
        <v>15</v>
      </c>
      <c r="D786" t="s">
        <v>22</v>
      </c>
      <c r="E786" s="7">
        <v>13</v>
      </c>
      <c r="F786" s="7" t="s">
        <v>149</v>
      </c>
      <c r="G786" t="s">
        <v>18</v>
      </c>
      <c r="H786">
        <v>120</v>
      </c>
      <c r="I786">
        <v>1</v>
      </c>
      <c r="J786" t="s">
        <v>149</v>
      </c>
      <c r="K786" t="s">
        <v>149</v>
      </c>
    </row>
    <row r="787" spans="1:11" x14ac:dyDescent="0.25">
      <c r="A787" s="7">
        <v>192425</v>
      </c>
      <c r="B787" s="7">
        <v>56791</v>
      </c>
      <c r="C787" t="s">
        <v>15</v>
      </c>
      <c r="D787" t="s">
        <v>22</v>
      </c>
      <c r="E787" s="7">
        <v>46</v>
      </c>
      <c r="F787" s="7" t="s">
        <v>149</v>
      </c>
      <c r="G787" t="s">
        <v>11</v>
      </c>
      <c r="H787">
        <v>39.9</v>
      </c>
      <c r="I787">
        <v>1</v>
      </c>
      <c r="J787" t="s">
        <v>149</v>
      </c>
      <c r="K787" t="s">
        <v>149</v>
      </c>
    </row>
    <row r="788" spans="1:11" x14ac:dyDescent="0.25">
      <c r="A788" s="7">
        <v>192442</v>
      </c>
      <c r="B788" s="7">
        <v>56802</v>
      </c>
      <c r="C788" t="s">
        <v>15</v>
      </c>
      <c r="D788" t="s">
        <v>22</v>
      </c>
      <c r="E788" s="7">
        <v>30</v>
      </c>
      <c r="F788" s="7" t="s">
        <v>149</v>
      </c>
      <c r="G788" t="s">
        <v>11</v>
      </c>
      <c r="H788">
        <v>0</v>
      </c>
      <c r="I788">
        <v>1</v>
      </c>
      <c r="J788" t="s">
        <v>149</v>
      </c>
      <c r="K788" t="s">
        <v>149</v>
      </c>
    </row>
    <row r="789" spans="1:11" x14ac:dyDescent="0.25">
      <c r="A789" s="7">
        <v>192635</v>
      </c>
      <c r="B789" s="7">
        <v>56962</v>
      </c>
      <c r="C789" t="s">
        <v>15</v>
      </c>
      <c r="D789" t="s">
        <v>28</v>
      </c>
      <c r="E789" s="7">
        <v>38</v>
      </c>
      <c r="F789" s="7" t="s">
        <v>149</v>
      </c>
      <c r="G789" t="s">
        <v>11</v>
      </c>
      <c r="H789">
        <v>0</v>
      </c>
      <c r="I789">
        <v>1</v>
      </c>
      <c r="J789" t="s">
        <v>149</v>
      </c>
      <c r="K789" t="s">
        <v>149</v>
      </c>
    </row>
    <row r="790" spans="1:11" x14ac:dyDescent="0.25">
      <c r="A790" s="7">
        <v>192637</v>
      </c>
      <c r="B790" s="7">
        <v>56963</v>
      </c>
      <c r="C790" t="s">
        <v>15</v>
      </c>
      <c r="D790" t="s">
        <v>28</v>
      </c>
      <c r="E790" s="7">
        <v>36</v>
      </c>
      <c r="F790" s="7" t="s">
        <v>149</v>
      </c>
      <c r="G790" t="s">
        <v>11</v>
      </c>
      <c r="H790">
        <v>0</v>
      </c>
      <c r="I790">
        <v>1</v>
      </c>
      <c r="J790" t="s">
        <v>149</v>
      </c>
      <c r="K790" t="s">
        <v>149</v>
      </c>
    </row>
    <row r="791" spans="1:11" x14ac:dyDescent="0.25">
      <c r="A791" s="7">
        <v>192752</v>
      </c>
      <c r="B791" s="7">
        <v>58202</v>
      </c>
      <c r="C791" t="s">
        <v>29</v>
      </c>
      <c r="D791" t="s">
        <v>32</v>
      </c>
      <c r="E791" s="7" t="s">
        <v>33</v>
      </c>
      <c r="F791" s="7" t="s">
        <v>149</v>
      </c>
      <c r="G791" t="s">
        <v>18</v>
      </c>
      <c r="H791">
        <v>0</v>
      </c>
      <c r="I791">
        <v>1</v>
      </c>
      <c r="J791" t="s">
        <v>149</v>
      </c>
      <c r="K791" t="s">
        <v>149</v>
      </c>
    </row>
    <row r="792" spans="1:11" x14ac:dyDescent="0.25">
      <c r="A792" s="7">
        <v>192763</v>
      </c>
      <c r="B792" s="7">
        <v>58212</v>
      </c>
      <c r="C792" t="s">
        <v>29</v>
      </c>
      <c r="D792" t="s">
        <v>32</v>
      </c>
      <c r="E792" s="7">
        <v>25</v>
      </c>
      <c r="F792" s="7" t="s">
        <v>149</v>
      </c>
      <c r="G792" t="s">
        <v>11</v>
      </c>
      <c r="H792">
        <v>0</v>
      </c>
      <c r="I792">
        <v>1</v>
      </c>
      <c r="J792" t="s">
        <v>149</v>
      </c>
      <c r="K792" t="s">
        <v>149</v>
      </c>
    </row>
    <row r="793" spans="1:11" x14ac:dyDescent="0.25">
      <c r="A793" s="7">
        <v>192799</v>
      </c>
      <c r="B793" s="7">
        <v>58236</v>
      </c>
      <c r="C793" t="s">
        <v>29</v>
      </c>
      <c r="D793" t="s">
        <v>36</v>
      </c>
      <c r="E793" s="7">
        <v>38</v>
      </c>
      <c r="F793" s="7" t="s">
        <v>149</v>
      </c>
      <c r="G793" t="s">
        <v>11</v>
      </c>
      <c r="H793">
        <v>0</v>
      </c>
      <c r="I793">
        <v>1</v>
      </c>
      <c r="J793" t="s">
        <v>149</v>
      </c>
      <c r="K793" t="s">
        <v>149</v>
      </c>
    </row>
    <row r="794" spans="1:11" x14ac:dyDescent="0.25">
      <c r="A794" s="7">
        <v>192904</v>
      </c>
      <c r="B794" s="7">
        <v>58314</v>
      </c>
      <c r="C794" t="s">
        <v>29</v>
      </c>
      <c r="D794" t="s">
        <v>42</v>
      </c>
      <c r="E794" s="7">
        <v>6</v>
      </c>
      <c r="F794" s="7" t="s">
        <v>149</v>
      </c>
      <c r="G794" t="s">
        <v>11</v>
      </c>
      <c r="H794">
        <v>0</v>
      </c>
      <c r="I794">
        <v>1</v>
      </c>
      <c r="J794" t="s">
        <v>149</v>
      </c>
      <c r="K794" t="s">
        <v>149</v>
      </c>
    </row>
    <row r="795" spans="1:11" x14ac:dyDescent="0.25">
      <c r="A795" s="7">
        <v>192905</v>
      </c>
      <c r="B795" s="7">
        <v>58315</v>
      </c>
      <c r="C795" t="s">
        <v>29</v>
      </c>
      <c r="D795" t="s">
        <v>42</v>
      </c>
      <c r="E795" s="7">
        <v>7</v>
      </c>
      <c r="F795" s="7" t="s">
        <v>149</v>
      </c>
      <c r="G795" t="s">
        <v>18</v>
      </c>
      <c r="H795">
        <v>0</v>
      </c>
      <c r="I795">
        <v>1</v>
      </c>
      <c r="J795" t="s">
        <v>149</v>
      </c>
      <c r="K795" t="s">
        <v>149</v>
      </c>
    </row>
    <row r="796" spans="1:11" x14ac:dyDescent="0.25">
      <c r="A796" s="7">
        <v>192906</v>
      </c>
      <c r="B796" s="7">
        <v>58315</v>
      </c>
      <c r="C796" t="s">
        <v>29</v>
      </c>
      <c r="D796" t="s">
        <v>42</v>
      </c>
      <c r="E796" s="7">
        <v>7</v>
      </c>
      <c r="F796" s="7" t="s">
        <v>149</v>
      </c>
      <c r="G796" t="s">
        <v>18</v>
      </c>
      <c r="H796">
        <v>0</v>
      </c>
      <c r="I796">
        <v>1</v>
      </c>
      <c r="J796" t="s">
        <v>149</v>
      </c>
      <c r="K796" t="s">
        <v>149</v>
      </c>
    </row>
    <row r="797" spans="1:11" x14ac:dyDescent="0.25">
      <c r="A797" s="7">
        <v>192914</v>
      </c>
      <c r="B797" s="7">
        <v>58321</v>
      </c>
      <c r="C797" t="s">
        <v>29</v>
      </c>
      <c r="D797" t="s">
        <v>43</v>
      </c>
      <c r="E797" s="7" t="s">
        <v>44</v>
      </c>
      <c r="F797" s="7" t="s">
        <v>149</v>
      </c>
      <c r="G797" t="s">
        <v>18</v>
      </c>
      <c r="H797">
        <v>0</v>
      </c>
      <c r="I797">
        <v>1</v>
      </c>
      <c r="J797" t="s">
        <v>149</v>
      </c>
      <c r="K797" t="s">
        <v>149</v>
      </c>
    </row>
    <row r="798" spans="1:11" x14ac:dyDescent="0.25">
      <c r="A798" s="7">
        <v>192915</v>
      </c>
      <c r="B798" s="7">
        <v>58322</v>
      </c>
      <c r="C798" t="s">
        <v>29</v>
      </c>
      <c r="D798" t="s">
        <v>43</v>
      </c>
      <c r="E798" s="7">
        <v>48</v>
      </c>
      <c r="F798" s="7" t="s">
        <v>149</v>
      </c>
      <c r="G798" t="s">
        <v>18</v>
      </c>
      <c r="H798">
        <v>0</v>
      </c>
      <c r="I798">
        <v>1</v>
      </c>
      <c r="J798" t="s">
        <v>149</v>
      </c>
      <c r="K798" t="s">
        <v>149</v>
      </c>
    </row>
    <row r="799" spans="1:11" x14ac:dyDescent="0.25">
      <c r="A799" s="7">
        <v>192918</v>
      </c>
      <c r="B799" s="7">
        <v>58327</v>
      </c>
      <c r="C799" t="s">
        <v>29</v>
      </c>
      <c r="D799" t="s">
        <v>43</v>
      </c>
      <c r="E799" s="7" t="s">
        <v>45</v>
      </c>
      <c r="F799" s="7" t="s">
        <v>149</v>
      </c>
      <c r="G799" t="s">
        <v>18</v>
      </c>
      <c r="H799">
        <v>0</v>
      </c>
      <c r="I799">
        <v>1</v>
      </c>
      <c r="J799" t="s">
        <v>149</v>
      </c>
      <c r="K799" t="s">
        <v>149</v>
      </c>
    </row>
    <row r="800" spans="1:11" x14ac:dyDescent="0.25">
      <c r="A800" s="7">
        <v>192924</v>
      </c>
      <c r="B800" s="7">
        <v>58341</v>
      </c>
      <c r="C800" t="s">
        <v>29</v>
      </c>
      <c r="D800" t="s">
        <v>46</v>
      </c>
      <c r="E800" s="7">
        <v>15</v>
      </c>
      <c r="F800" s="7" t="s">
        <v>149</v>
      </c>
      <c r="G800" t="s">
        <v>18</v>
      </c>
      <c r="H800">
        <v>0</v>
      </c>
      <c r="I800">
        <v>1</v>
      </c>
      <c r="J800" t="s">
        <v>149</v>
      </c>
      <c r="K800" t="s">
        <v>149</v>
      </c>
    </row>
    <row r="801" spans="1:11" x14ac:dyDescent="0.25">
      <c r="A801" s="7">
        <v>193339</v>
      </c>
      <c r="B801" s="7">
        <v>62290</v>
      </c>
      <c r="C801" t="s">
        <v>54</v>
      </c>
      <c r="D801" t="s">
        <v>55</v>
      </c>
      <c r="E801" s="7">
        <v>7</v>
      </c>
      <c r="F801" s="7" t="s">
        <v>149</v>
      </c>
      <c r="G801" t="s">
        <v>18</v>
      </c>
      <c r="H801">
        <v>89.2</v>
      </c>
      <c r="I801">
        <v>1</v>
      </c>
      <c r="J801" t="s">
        <v>149</v>
      </c>
      <c r="K801" t="s">
        <v>149</v>
      </c>
    </row>
    <row r="802" spans="1:11" x14ac:dyDescent="0.25">
      <c r="A802" s="7">
        <v>193340</v>
      </c>
      <c r="B802" s="7">
        <v>62291</v>
      </c>
      <c r="C802" t="s">
        <v>54</v>
      </c>
      <c r="D802" t="s">
        <v>55</v>
      </c>
      <c r="E802" s="7">
        <v>9</v>
      </c>
      <c r="F802" s="7" t="s">
        <v>149</v>
      </c>
      <c r="G802" t="s">
        <v>18</v>
      </c>
      <c r="H802">
        <v>68.099999999999994</v>
      </c>
      <c r="I802">
        <v>1</v>
      </c>
      <c r="J802" t="s">
        <v>149</v>
      </c>
      <c r="K802" t="s">
        <v>149</v>
      </c>
    </row>
    <row r="803" spans="1:11" x14ac:dyDescent="0.25">
      <c r="A803" s="7">
        <v>193341</v>
      </c>
      <c r="B803" s="7">
        <v>62291</v>
      </c>
      <c r="C803" t="s">
        <v>54</v>
      </c>
      <c r="D803" t="s">
        <v>55</v>
      </c>
      <c r="E803" s="7">
        <v>9</v>
      </c>
      <c r="F803" s="7" t="s">
        <v>149</v>
      </c>
      <c r="G803" t="s">
        <v>18</v>
      </c>
      <c r="H803">
        <v>211.8</v>
      </c>
      <c r="I803">
        <v>1</v>
      </c>
      <c r="J803" t="s">
        <v>149</v>
      </c>
      <c r="K803" t="s">
        <v>149</v>
      </c>
    </row>
    <row r="804" spans="1:11" x14ac:dyDescent="0.25">
      <c r="A804" s="7">
        <v>193342</v>
      </c>
      <c r="B804" s="7">
        <v>62291</v>
      </c>
      <c r="C804" t="s">
        <v>54</v>
      </c>
      <c r="D804" t="s">
        <v>55</v>
      </c>
      <c r="E804" s="7">
        <v>9</v>
      </c>
      <c r="F804" s="7" t="s">
        <v>149</v>
      </c>
      <c r="G804" t="s">
        <v>18</v>
      </c>
      <c r="H804">
        <v>59.5</v>
      </c>
      <c r="I804">
        <v>1</v>
      </c>
      <c r="J804" t="s">
        <v>149</v>
      </c>
      <c r="K804" t="s">
        <v>149</v>
      </c>
    </row>
    <row r="805" spans="1:11" x14ac:dyDescent="0.25">
      <c r="A805" s="7">
        <v>193343</v>
      </c>
      <c r="B805" s="7">
        <v>62292</v>
      </c>
      <c r="C805" t="s">
        <v>54</v>
      </c>
      <c r="D805" t="s">
        <v>55</v>
      </c>
      <c r="E805" s="7">
        <v>11</v>
      </c>
      <c r="F805" s="7" t="s">
        <v>149</v>
      </c>
      <c r="G805" t="s">
        <v>18</v>
      </c>
      <c r="H805">
        <v>204.5</v>
      </c>
      <c r="I805">
        <v>1</v>
      </c>
      <c r="J805" t="s">
        <v>149</v>
      </c>
      <c r="K805" t="s">
        <v>149</v>
      </c>
    </row>
    <row r="806" spans="1:11" x14ac:dyDescent="0.25">
      <c r="A806" s="7">
        <v>193344</v>
      </c>
      <c r="B806" s="7">
        <v>62292</v>
      </c>
      <c r="C806" t="s">
        <v>54</v>
      </c>
      <c r="D806" t="s">
        <v>55</v>
      </c>
      <c r="E806" s="7">
        <v>11</v>
      </c>
      <c r="F806" s="7" t="s">
        <v>149</v>
      </c>
      <c r="G806" t="s">
        <v>18</v>
      </c>
      <c r="H806">
        <v>146.6</v>
      </c>
      <c r="I806">
        <v>1</v>
      </c>
      <c r="J806" t="s">
        <v>149</v>
      </c>
      <c r="K806" t="s">
        <v>149</v>
      </c>
    </row>
    <row r="807" spans="1:11" x14ac:dyDescent="0.25">
      <c r="A807" s="7">
        <v>193346</v>
      </c>
      <c r="B807" s="7">
        <v>62292</v>
      </c>
      <c r="C807" t="s">
        <v>54</v>
      </c>
      <c r="D807" t="s">
        <v>55</v>
      </c>
      <c r="E807" s="7">
        <v>11</v>
      </c>
      <c r="F807" s="7" t="s">
        <v>149</v>
      </c>
      <c r="G807" t="s">
        <v>18</v>
      </c>
      <c r="H807">
        <v>0</v>
      </c>
      <c r="I807">
        <v>1</v>
      </c>
      <c r="J807" t="s">
        <v>149</v>
      </c>
      <c r="K807" t="s">
        <v>149</v>
      </c>
    </row>
    <row r="808" spans="1:11" x14ac:dyDescent="0.25">
      <c r="A808" s="7">
        <v>197461</v>
      </c>
      <c r="B808" s="7">
        <v>197178</v>
      </c>
      <c r="C808" t="s">
        <v>60</v>
      </c>
      <c r="D808" t="s">
        <v>61</v>
      </c>
      <c r="E808" s="7">
        <v>10</v>
      </c>
      <c r="F808" s="7" t="s">
        <v>148</v>
      </c>
      <c r="G808" t="s">
        <v>11</v>
      </c>
      <c r="H808">
        <v>53.6</v>
      </c>
      <c r="I808">
        <v>4</v>
      </c>
      <c r="J808">
        <v>71.5</v>
      </c>
      <c r="K808">
        <v>1.9870000000000001</v>
      </c>
    </row>
    <row r="809" spans="1:11" x14ac:dyDescent="0.25">
      <c r="A809" s="7">
        <v>197463</v>
      </c>
      <c r="B809" s="7">
        <v>197178</v>
      </c>
      <c r="C809" t="s">
        <v>60</v>
      </c>
      <c r="D809" t="s">
        <v>61</v>
      </c>
      <c r="E809" s="7">
        <v>10</v>
      </c>
      <c r="F809" s="7" t="s">
        <v>148</v>
      </c>
      <c r="G809" t="s">
        <v>11</v>
      </c>
      <c r="H809">
        <v>55.3</v>
      </c>
      <c r="I809">
        <v>1</v>
      </c>
      <c r="J809">
        <v>183.2</v>
      </c>
      <c r="K809">
        <v>1.9870000000000001</v>
      </c>
    </row>
    <row r="810" spans="1:11" x14ac:dyDescent="0.25">
      <c r="A810" s="7">
        <v>197465</v>
      </c>
      <c r="B810" s="7">
        <v>197178</v>
      </c>
      <c r="C810" t="s">
        <v>60</v>
      </c>
      <c r="D810" t="s">
        <v>61</v>
      </c>
      <c r="E810" s="7">
        <v>10</v>
      </c>
      <c r="F810" s="7" t="s">
        <v>148</v>
      </c>
      <c r="G810" t="s">
        <v>11</v>
      </c>
      <c r="H810">
        <v>55.5</v>
      </c>
      <c r="I810">
        <v>3</v>
      </c>
      <c r="J810">
        <v>87.9</v>
      </c>
      <c r="K810">
        <v>1.9870000000000001</v>
      </c>
    </row>
    <row r="811" spans="1:11" x14ac:dyDescent="0.25">
      <c r="A811" s="7">
        <v>197467</v>
      </c>
      <c r="B811" s="7">
        <v>197178</v>
      </c>
      <c r="C811" t="s">
        <v>60</v>
      </c>
      <c r="D811" t="s">
        <v>61</v>
      </c>
      <c r="E811" s="7">
        <v>10</v>
      </c>
      <c r="F811" s="7" t="s">
        <v>148</v>
      </c>
      <c r="G811" t="s">
        <v>11</v>
      </c>
      <c r="H811">
        <v>43.4</v>
      </c>
      <c r="I811">
        <v>2</v>
      </c>
      <c r="J811">
        <v>113.6</v>
      </c>
      <c r="K811">
        <v>1.9870000000000001</v>
      </c>
    </row>
    <row r="812" spans="1:11" x14ac:dyDescent="0.25">
      <c r="A812" s="7">
        <v>197469</v>
      </c>
      <c r="B812" s="7">
        <v>197178</v>
      </c>
      <c r="C812" t="s">
        <v>60</v>
      </c>
      <c r="D812" t="s">
        <v>61</v>
      </c>
      <c r="E812" s="7">
        <v>10</v>
      </c>
      <c r="F812" s="7" t="s">
        <v>148</v>
      </c>
      <c r="G812" t="s">
        <v>11</v>
      </c>
      <c r="H812">
        <v>55</v>
      </c>
      <c r="I812">
        <v>3</v>
      </c>
      <c r="J812">
        <v>93.4</v>
      </c>
      <c r="K812">
        <v>1.9870000000000001</v>
      </c>
    </row>
    <row r="813" spans="1:11" x14ac:dyDescent="0.25">
      <c r="A813" s="7">
        <v>197471</v>
      </c>
      <c r="B813" s="7">
        <v>197178</v>
      </c>
      <c r="C813" t="s">
        <v>60</v>
      </c>
      <c r="D813" t="s">
        <v>61</v>
      </c>
      <c r="E813" s="7">
        <v>10</v>
      </c>
      <c r="F813" s="7" t="s">
        <v>148</v>
      </c>
      <c r="G813" t="s">
        <v>11</v>
      </c>
      <c r="H813">
        <v>44.3</v>
      </c>
      <c r="I813">
        <v>2</v>
      </c>
      <c r="J813">
        <v>103.9</v>
      </c>
      <c r="K813">
        <v>1.9870000000000001</v>
      </c>
    </row>
    <row r="814" spans="1:11" x14ac:dyDescent="0.25">
      <c r="A814" s="7">
        <v>197473</v>
      </c>
      <c r="B814" s="7">
        <v>197178</v>
      </c>
      <c r="C814" t="s">
        <v>60</v>
      </c>
      <c r="D814" t="s">
        <v>61</v>
      </c>
      <c r="E814" s="7">
        <v>10</v>
      </c>
      <c r="F814" s="7" t="s">
        <v>148</v>
      </c>
      <c r="G814" t="s">
        <v>11</v>
      </c>
      <c r="H814">
        <v>43.4</v>
      </c>
      <c r="I814">
        <v>1</v>
      </c>
      <c r="J814">
        <v>167.6</v>
      </c>
      <c r="K814">
        <v>1.9870000000000001</v>
      </c>
    </row>
    <row r="815" spans="1:11" x14ac:dyDescent="0.25">
      <c r="A815" s="7">
        <v>197475</v>
      </c>
      <c r="B815" s="7">
        <v>197178</v>
      </c>
      <c r="C815" t="s">
        <v>60</v>
      </c>
      <c r="D815" t="s">
        <v>61</v>
      </c>
      <c r="E815" s="7">
        <v>10</v>
      </c>
      <c r="F815" s="7" t="s">
        <v>148</v>
      </c>
      <c r="G815" t="s">
        <v>11</v>
      </c>
      <c r="H815">
        <v>43.3</v>
      </c>
      <c r="I815">
        <v>1</v>
      </c>
      <c r="J815">
        <v>167.6</v>
      </c>
      <c r="K815">
        <v>1.9870000000000001</v>
      </c>
    </row>
    <row r="816" spans="1:11" x14ac:dyDescent="0.25">
      <c r="A816" s="7">
        <v>197509</v>
      </c>
      <c r="B816" s="7">
        <v>197180</v>
      </c>
      <c r="C816" t="s">
        <v>60</v>
      </c>
      <c r="D816" t="s">
        <v>61</v>
      </c>
      <c r="E816" s="7">
        <v>4</v>
      </c>
      <c r="F816" s="7" t="s">
        <v>148</v>
      </c>
      <c r="G816" t="s">
        <v>11</v>
      </c>
      <c r="H816">
        <v>51.5</v>
      </c>
      <c r="I816">
        <v>1</v>
      </c>
      <c r="J816">
        <v>183.2</v>
      </c>
      <c r="K816">
        <v>1.9870000000000001</v>
      </c>
    </row>
    <row r="817" spans="1:11" x14ac:dyDescent="0.25">
      <c r="A817" s="7">
        <v>197511</v>
      </c>
      <c r="B817" s="7">
        <v>197180</v>
      </c>
      <c r="C817" t="s">
        <v>60</v>
      </c>
      <c r="D817" t="s">
        <v>61</v>
      </c>
      <c r="E817" s="7">
        <v>4</v>
      </c>
      <c r="F817" s="7" t="s">
        <v>148</v>
      </c>
      <c r="G817" t="s">
        <v>11</v>
      </c>
      <c r="H817">
        <v>40.700000000000003</v>
      </c>
      <c r="I817">
        <v>2</v>
      </c>
      <c r="J817">
        <v>103.9</v>
      </c>
      <c r="K817">
        <v>1.9870000000000001</v>
      </c>
    </row>
    <row r="818" spans="1:11" x14ac:dyDescent="0.25">
      <c r="A818" s="7">
        <v>197513</v>
      </c>
      <c r="B818" s="7">
        <v>197180</v>
      </c>
      <c r="C818" t="s">
        <v>60</v>
      </c>
      <c r="D818" t="s">
        <v>61</v>
      </c>
      <c r="E818" s="7">
        <v>4</v>
      </c>
      <c r="F818" s="7" t="s">
        <v>148</v>
      </c>
      <c r="G818" t="s">
        <v>11</v>
      </c>
      <c r="H818">
        <v>41.2</v>
      </c>
      <c r="I818">
        <v>1</v>
      </c>
      <c r="J818">
        <v>167.6</v>
      </c>
      <c r="K818">
        <v>1.9870000000000001</v>
      </c>
    </row>
    <row r="819" spans="1:11" x14ac:dyDescent="0.25">
      <c r="A819" s="7">
        <v>197515</v>
      </c>
      <c r="B819" s="7">
        <v>197180</v>
      </c>
      <c r="C819" t="s">
        <v>60</v>
      </c>
      <c r="D819" t="s">
        <v>61</v>
      </c>
      <c r="E819" s="7">
        <v>4</v>
      </c>
      <c r="F819" s="7" t="s">
        <v>148</v>
      </c>
      <c r="G819" t="s">
        <v>11</v>
      </c>
      <c r="H819">
        <v>38.9</v>
      </c>
      <c r="I819">
        <v>1</v>
      </c>
      <c r="J819">
        <v>167.6</v>
      </c>
      <c r="K819">
        <v>1.9870000000000001</v>
      </c>
    </row>
    <row r="820" spans="1:11" x14ac:dyDescent="0.25">
      <c r="A820" s="7">
        <v>197519</v>
      </c>
      <c r="B820" s="7">
        <v>197180</v>
      </c>
      <c r="C820" t="s">
        <v>60</v>
      </c>
      <c r="D820" t="s">
        <v>61</v>
      </c>
      <c r="E820" s="7">
        <v>4</v>
      </c>
      <c r="F820" s="7" t="s">
        <v>148</v>
      </c>
      <c r="G820" t="s">
        <v>11</v>
      </c>
      <c r="H820">
        <v>41.4</v>
      </c>
      <c r="I820">
        <v>1</v>
      </c>
      <c r="J820">
        <v>167.6</v>
      </c>
      <c r="K820">
        <v>1.9870000000000001</v>
      </c>
    </row>
    <row r="821" spans="1:11" x14ac:dyDescent="0.25">
      <c r="A821" s="7">
        <v>197521</v>
      </c>
      <c r="B821" s="7">
        <v>197180</v>
      </c>
      <c r="C821" t="s">
        <v>60</v>
      </c>
      <c r="D821" t="s">
        <v>61</v>
      </c>
      <c r="E821" s="7">
        <v>4</v>
      </c>
      <c r="F821" s="7" t="s">
        <v>148</v>
      </c>
      <c r="G821" t="s">
        <v>11</v>
      </c>
      <c r="H821">
        <v>32.299999999999997</v>
      </c>
      <c r="I821">
        <v>3</v>
      </c>
      <c r="J821">
        <v>68.2</v>
      </c>
      <c r="K821">
        <v>1.9870000000000001</v>
      </c>
    </row>
    <row r="822" spans="1:11" x14ac:dyDescent="0.25">
      <c r="A822" s="7">
        <v>197523</v>
      </c>
      <c r="B822" s="7">
        <v>197180</v>
      </c>
      <c r="C822" t="s">
        <v>60</v>
      </c>
      <c r="D822" t="s">
        <v>61</v>
      </c>
      <c r="E822" s="7">
        <v>4</v>
      </c>
      <c r="F822" s="7" t="s">
        <v>148</v>
      </c>
      <c r="G822" t="s">
        <v>11</v>
      </c>
      <c r="H822">
        <v>52.6</v>
      </c>
      <c r="I822">
        <v>2</v>
      </c>
      <c r="J822">
        <v>113.6</v>
      </c>
      <c r="K822">
        <v>1.9870000000000001</v>
      </c>
    </row>
    <row r="823" spans="1:11" x14ac:dyDescent="0.25">
      <c r="A823" s="7">
        <v>197525</v>
      </c>
      <c r="B823" s="7">
        <v>197180</v>
      </c>
      <c r="C823" t="s">
        <v>60</v>
      </c>
      <c r="D823" t="s">
        <v>61</v>
      </c>
      <c r="E823" s="7">
        <v>4</v>
      </c>
      <c r="F823" s="7" t="s">
        <v>148</v>
      </c>
      <c r="G823" t="s">
        <v>11</v>
      </c>
      <c r="H823">
        <v>31.1</v>
      </c>
      <c r="I823">
        <v>1</v>
      </c>
      <c r="J823">
        <v>142</v>
      </c>
      <c r="K823">
        <v>1.9870000000000001</v>
      </c>
    </row>
    <row r="824" spans="1:11" x14ac:dyDescent="0.25">
      <c r="A824" s="7">
        <v>197527</v>
      </c>
      <c r="B824" s="7">
        <v>197180</v>
      </c>
      <c r="C824" t="s">
        <v>60</v>
      </c>
      <c r="D824" t="s">
        <v>61</v>
      </c>
      <c r="E824" s="7">
        <v>4</v>
      </c>
      <c r="F824" s="7" t="s">
        <v>148</v>
      </c>
      <c r="G824" t="s">
        <v>11</v>
      </c>
      <c r="H824">
        <v>53.4</v>
      </c>
      <c r="I824">
        <v>2</v>
      </c>
      <c r="J824">
        <v>113.6</v>
      </c>
      <c r="K824">
        <v>1.9870000000000001</v>
      </c>
    </row>
    <row r="825" spans="1:11" x14ac:dyDescent="0.25">
      <c r="A825" s="7">
        <v>197529</v>
      </c>
      <c r="B825" s="7">
        <v>197180</v>
      </c>
      <c r="C825" t="s">
        <v>60</v>
      </c>
      <c r="D825" t="s">
        <v>61</v>
      </c>
      <c r="E825" s="7">
        <v>4</v>
      </c>
      <c r="F825" s="7" t="s">
        <v>148</v>
      </c>
      <c r="G825" t="s">
        <v>11</v>
      </c>
      <c r="H825">
        <v>41.5</v>
      </c>
      <c r="I825">
        <v>1</v>
      </c>
      <c r="J825">
        <v>167.6</v>
      </c>
      <c r="K825">
        <v>1.9870000000000001</v>
      </c>
    </row>
    <row r="826" spans="1:11" x14ac:dyDescent="0.25">
      <c r="A826" s="7">
        <v>197531</v>
      </c>
      <c r="B826" s="7">
        <v>197180</v>
      </c>
      <c r="C826" t="s">
        <v>60</v>
      </c>
      <c r="D826" t="s">
        <v>61</v>
      </c>
      <c r="E826" s="7">
        <v>4</v>
      </c>
      <c r="F826" s="7" t="s">
        <v>148</v>
      </c>
      <c r="G826" t="s">
        <v>11</v>
      </c>
      <c r="H826">
        <v>51.2</v>
      </c>
      <c r="I826">
        <v>3</v>
      </c>
      <c r="J826">
        <v>87.9</v>
      </c>
      <c r="K826">
        <v>1.9870000000000001</v>
      </c>
    </row>
    <row r="827" spans="1:11" x14ac:dyDescent="0.25">
      <c r="A827" s="7">
        <v>197533</v>
      </c>
      <c r="B827" s="7">
        <v>197181</v>
      </c>
      <c r="C827" t="s">
        <v>60</v>
      </c>
      <c r="D827" t="s">
        <v>61</v>
      </c>
      <c r="E827" s="7" t="s">
        <v>62</v>
      </c>
      <c r="F827" s="7" t="s">
        <v>148</v>
      </c>
      <c r="G827" t="s">
        <v>11</v>
      </c>
      <c r="H827">
        <v>24.3</v>
      </c>
      <c r="I827">
        <v>1</v>
      </c>
      <c r="J827">
        <v>142</v>
      </c>
      <c r="K827">
        <v>1.9870000000000001</v>
      </c>
    </row>
    <row r="828" spans="1:11" x14ac:dyDescent="0.25">
      <c r="A828" s="7">
        <v>197535</v>
      </c>
      <c r="B828" s="7">
        <v>197181</v>
      </c>
      <c r="C828" t="s">
        <v>60</v>
      </c>
      <c r="D828" t="s">
        <v>61</v>
      </c>
      <c r="E828" s="7" t="s">
        <v>62</v>
      </c>
      <c r="F828" s="7" t="s">
        <v>148</v>
      </c>
      <c r="G828" t="s">
        <v>11</v>
      </c>
      <c r="H828">
        <v>51.3</v>
      </c>
      <c r="I828">
        <v>3</v>
      </c>
      <c r="J828">
        <v>87.9</v>
      </c>
      <c r="K828">
        <v>1.9870000000000001</v>
      </c>
    </row>
    <row r="829" spans="1:11" x14ac:dyDescent="0.25">
      <c r="A829" s="7">
        <v>197537</v>
      </c>
      <c r="B829" s="7">
        <v>197181</v>
      </c>
      <c r="C829" t="s">
        <v>60</v>
      </c>
      <c r="D829" t="s">
        <v>61</v>
      </c>
      <c r="E829" s="7" t="s">
        <v>62</v>
      </c>
      <c r="F829" s="7" t="s">
        <v>148</v>
      </c>
      <c r="G829" t="s">
        <v>11</v>
      </c>
      <c r="H829">
        <v>40.200000000000003</v>
      </c>
      <c r="I829">
        <v>1</v>
      </c>
      <c r="J829">
        <v>167.6</v>
      </c>
      <c r="K829">
        <v>1.9870000000000001</v>
      </c>
    </row>
    <row r="830" spans="1:11" x14ac:dyDescent="0.25">
      <c r="A830" s="7">
        <v>197539</v>
      </c>
      <c r="B830" s="7">
        <v>197181</v>
      </c>
      <c r="C830" t="s">
        <v>60</v>
      </c>
      <c r="D830" t="s">
        <v>61</v>
      </c>
      <c r="E830" s="7" t="s">
        <v>62</v>
      </c>
      <c r="F830" s="7" t="s">
        <v>148</v>
      </c>
      <c r="G830" t="s">
        <v>11</v>
      </c>
      <c r="H830">
        <v>41.1</v>
      </c>
      <c r="I830">
        <v>1</v>
      </c>
      <c r="J830">
        <v>167.6</v>
      </c>
      <c r="K830">
        <v>1.9870000000000001</v>
      </c>
    </row>
    <row r="831" spans="1:11" x14ac:dyDescent="0.25">
      <c r="A831" s="7">
        <v>197541</v>
      </c>
      <c r="B831" s="7">
        <v>197181</v>
      </c>
      <c r="C831" t="s">
        <v>60</v>
      </c>
      <c r="D831" t="s">
        <v>61</v>
      </c>
      <c r="E831" s="7" t="s">
        <v>62</v>
      </c>
      <c r="F831" s="7" t="s">
        <v>148</v>
      </c>
      <c r="G831" t="s">
        <v>11</v>
      </c>
      <c r="H831">
        <v>51.8</v>
      </c>
      <c r="I831">
        <v>2</v>
      </c>
      <c r="J831">
        <v>113.6</v>
      </c>
      <c r="K831">
        <v>1.9870000000000001</v>
      </c>
    </row>
    <row r="832" spans="1:11" x14ac:dyDescent="0.25">
      <c r="A832" s="7">
        <v>197545</v>
      </c>
      <c r="B832" s="7">
        <v>197181</v>
      </c>
      <c r="C832" t="s">
        <v>60</v>
      </c>
      <c r="D832" t="s">
        <v>61</v>
      </c>
      <c r="E832" s="7" t="s">
        <v>62</v>
      </c>
      <c r="F832" s="7" t="s">
        <v>148</v>
      </c>
      <c r="G832" t="s">
        <v>11</v>
      </c>
      <c r="H832">
        <v>39.5</v>
      </c>
      <c r="I832">
        <v>1</v>
      </c>
      <c r="J832">
        <v>167.6</v>
      </c>
      <c r="K832">
        <v>1.9870000000000001</v>
      </c>
    </row>
    <row r="833" spans="1:11" x14ac:dyDescent="0.25">
      <c r="A833" s="7">
        <v>197549</v>
      </c>
      <c r="B833" s="7">
        <v>197182</v>
      </c>
      <c r="C833" t="s">
        <v>60</v>
      </c>
      <c r="D833" t="s">
        <v>61</v>
      </c>
      <c r="E833" s="7">
        <v>6</v>
      </c>
      <c r="F833" s="7" t="s">
        <v>148</v>
      </c>
      <c r="G833" t="s">
        <v>11</v>
      </c>
      <c r="H833">
        <v>56.3</v>
      </c>
      <c r="I833">
        <v>1</v>
      </c>
      <c r="J833">
        <v>183.2</v>
      </c>
      <c r="K833">
        <v>1.9870000000000001</v>
      </c>
    </row>
    <row r="834" spans="1:11" x14ac:dyDescent="0.25">
      <c r="A834" s="7">
        <v>197551</v>
      </c>
      <c r="B834" s="7">
        <v>197182</v>
      </c>
      <c r="C834" t="s">
        <v>60</v>
      </c>
      <c r="D834" t="s">
        <v>61</v>
      </c>
      <c r="E834" s="7">
        <v>6</v>
      </c>
      <c r="F834" s="7" t="s">
        <v>148</v>
      </c>
      <c r="G834" t="s">
        <v>11</v>
      </c>
      <c r="H834">
        <v>55.7</v>
      </c>
      <c r="I834">
        <v>3</v>
      </c>
      <c r="J834">
        <v>93.4</v>
      </c>
      <c r="K834">
        <v>1.9870000000000001</v>
      </c>
    </row>
    <row r="835" spans="1:11" x14ac:dyDescent="0.25">
      <c r="A835" s="7">
        <v>197553</v>
      </c>
      <c r="B835" s="7">
        <v>197182</v>
      </c>
      <c r="C835" t="s">
        <v>60</v>
      </c>
      <c r="D835" t="s">
        <v>61</v>
      </c>
      <c r="E835" s="7">
        <v>6</v>
      </c>
      <c r="F835" s="7" t="s">
        <v>148</v>
      </c>
      <c r="G835" t="s">
        <v>11</v>
      </c>
      <c r="H835">
        <v>44.7</v>
      </c>
      <c r="I835">
        <v>1</v>
      </c>
      <c r="J835">
        <v>167.6</v>
      </c>
      <c r="K835">
        <v>1.9870000000000001</v>
      </c>
    </row>
    <row r="836" spans="1:11" x14ac:dyDescent="0.25">
      <c r="A836" s="7">
        <v>197555</v>
      </c>
      <c r="B836" s="7">
        <v>197182</v>
      </c>
      <c r="C836" t="s">
        <v>60</v>
      </c>
      <c r="D836" t="s">
        <v>61</v>
      </c>
      <c r="E836" s="7">
        <v>6</v>
      </c>
      <c r="F836" s="7" t="s">
        <v>148</v>
      </c>
      <c r="G836" t="s">
        <v>11</v>
      </c>
      <c r="H836">
        <v>44.4</v>
      </c>
      <c r="I836">
        <v>2</v>
      </c>
      <c r="J836">
        <v>113.6</v>
      </c>
      <c r="K836">
        <v>1.9870000000000001</v>
      </c>
    </row>
    <row r="837" spans="1:11" x14ac:dyDescent="0.25">
      <c r="A837" s="7">
        <v>197557</v>
      </c>
      <c r="B837" s="7">
        <v>197182</v>
      </c>
      <c r="C837" t="s">
        <v>60</v>
      </c>
      <c r="D837" t="s">
        <v>61</v>
      </c>
      <c r="E837" s="7">
        <v>6</v>
      </c>
      <c r="F837" s="7" t="s">
        <v>148</v>
      </c>
      <c r="G837" t="s">
        <v>11</v>
      </c>
      <c r="H837">
        <v>44.6</v>
      </c>
      <c r="I837">
        <v>1</v>
      </c>
      <c r="J837">
        <v>167.6</v>
      </c>
      <c r="K837">
        <v>1.9870000000000001</v>
      </c>
    </row>
    <row r="838" spans="1:11" x14ac:dyDescent="0.25">
      <c r="A838" s="7">
        <v>197559</v>
      </c>
      <c r="B838" s="7">
        <v>197182</v>
      </c>
      <c r="C838" t="s">
        <v>60</v>
      </c>
      <c r="D838" t="s">
        <v>61</v>
      </c>
      <c r="E838" s="7">
        <v>6</v>
      </c>
      <c r="F838" s="7" t="s">
        <v>148</v>
      </c>
      <c r="G838" t="s">
        <v>11</v>
      </c>
      <c r="H838">
        <v>56.7</v>
      </c>
      <c r="I838">
        <v>1</v>
      </c>
      <c r="J838">
        <v>183.2</v>
      </c>
      <c r="K838">
        <v>1.9870000000000001</v>
      </c>
    </row>
    <row r="839" spans="1:11" x14ac:dyDescent="0.25">
      <c r="A839" s="7">
        <v>197561</v>
      </c>
      <c r="B839" s="7">
        <v>197182</v>
      </c>
      <c r="C839" t="s">
        <v>60</v>
      </c>
      <c r="D839" t="s">
        <v>61</v>
      </c>
      <c r="E839" s="7">
        <v>6</v>
      </c>
      <c r="F839" s="7" t="s">
        <v>148</v>
      </c>
      <c r="G839" t="s">
        <v>11</v>
      </c>
      <c r="H839">
        <v>55.9</v>
      </c>
      <c r="I839">
        <v>4</v>
      </c>
      <c r="J839">
        <v>75.900000000000006</v>
      </c>
      <c r="K839">
        <v>1.9870000000000001</v>
      </c>
    </row>
    <row r="840" spans="1:11" x14ac:dyDescent="0.25">
      <c r="A840" s="7">
        <v>197563</v>
      </c>
      <c r="B840" s="7">
        <v>197183</v>
      </c>
      <c r="C840" t="s">
        <v>60</v>
      </c>
      <c r="D840" t="s">
        <v>61</v>
      </c>
      <c r="E840" s="7" t="s">
        <v>63</v>
      </c>
      <c r="F840" s="7" t="s">
        <v>148</v>
      </c>
      <c r="G840" t="s">
        <v>11</v>
      </c>
      <c r="H840">
        <v>38</v>
      </c>
      <c r="I840">
        <v>1</v>
      </c>
      <c r="J840">
        <v>167.6</v>
      </c>
      <c r="K840">
        <v>1.9870000000000001</v>
      </c>
    </row>
    <row r="841" spans="1:11" x14ac:dyDescent="0.25">
      <c r="A841" s="7">
        <v>197565</v>
      </c>
      <c r="B841" s="7">
        <v>197183</v>
      </c>
      <c r="C841" t="s">
        <v>60</v>
      </c>
      <c r="D841" t="s">
        <v>61</v>
      </c>
      <c r="E841" s="7" t="s">
        <v>63</v>
      </c>
      <c r="F841" s="7" t="s">
        <v>148</v>
      </c>
      <c r="G841" t="s">
        <v>11</v>
      </c>
      <c r="H841">
        <v>40.200000000000003</v>
      </c>
      <c r="I841">
        <v>1</v>
      </c>
      <c r="J841">
        <v>167.6</v>
      </c>
      <c r="K841">
        <v>1.9870000000000001</v>
      </c>
    </row>
    <row r="842" spans="1:11" x14ac:dyDescent="0.25">
      <c r="A842" s="7">
        <v>197569</v>
      </c>
      <c r="B842" s="7">
        <v>197183</v>
      </c>
      <c r="C842" t="s">
        <v>60</v>
      </c>
      <c r="D842" t="s">
        <v>61</v>
      </c>
      <c r="E842" s="7" t="s">
        <v>63</v>
      </c>
      <c r="F842" s="7" t="s">
        <v>148</v>
      </c>
      <c r="G842" t="s">
        <v>11</v>
      </c>
      <c r="H842">
        <v>39.1</v>
      </c>
      <c r="I842">
        <v>3</v>
      </c>
      <c r="J842">
        <v>80.400000000000006</v>
      </c>
      <c r="K842">
        <v>1.9870000000000001</v>
      </c>
    </row>
    <row r="843" spans="1:11" x14ac:dyDescent="0.25">
      <c r="A843" s="7">
        <v>197571</v>
      </c>
      <c r="B843" s="7">
        <v>197183</v>
      </c>
      <c r="C843" t="s">
        <v>60</v>
      </c>
      <c r="D843" t="s">
        <v>61</v>
      </c>
      <c r="E843" s="7" t="s">
        <v>63</v>
      </c>
      <c r="F843" s="7" t="s">
        <v>148</v>
      </c>
      <c r="G843" t="s">
        <v>11</v>
      </c>
      <c r="H843">
        <v>50.9</v>
      </c>
      <c r="I843">
        <v>3</v>
      </c>
      <c r="J843">
        <v>87.9</v>
      </c>
      <c r="K843">
        <v>1.9870000000000001</v>
      </c>
    </row>
    <row r="844" spans="1:11" x14ac:dyDescent="0.25">
      <c r="A844" s="7">
        <v>197573</v>
      </c>
      <c r="B844" s="7">
        <v>197183</v>
      </c>
      <c r="C844" t="s">
        <v>60</v>
      </c>
      <c r="D844" t="s">
        <v>61</v>
      </c>
      <c r="E844" s="7" t="s">
        <v>63</v>
      </c>
      <c r="F844" s="7" t="s">
        <v>148</v>
      </c>
      <c r="G844" t="s">
        <v>11</v>
      </c>
      <c r="H844">
        <v>39.1</v>
      </c>
      <c r="I844">
        <v>2</v>
      </c>
      <c r="J844">
        <v>103.9</v>
      </c>
      <c r="K844">
        <v>1.9870000000000001</v>
      </c>
    </row>
    <row r="845" spans="1:11" x14ac:dyDescent="0.25">
      <c r="A845" s="7">
        <v>197577</v>
      </c>
      <c r="B845" s="7">
        <v>197183</v>
      </c>
      <c r="C845" t="s">
        <v>60</v>
      </c>
      <c r="D845" t="s">
        <v>61</v>
      </c>
      <c r="E845" s="7" t="s">
        <v>63</v>
      </c>
      <c r="F845" s="7" t="s">
        <v>148</v>
      </c>
      <c r="G845" t="s">
        <v>11</v>
      </c>
      <c r="H845">
        <v>50.7</v>
      </c>
      <c r="I845">
        <v>2</v>
      </c>
      <c r="J845">
        <v>113.6</v>
      </c>
      <c r="K845">
        <v>1.9870000000000001</v>
      </c>
    </row>
    <row r="846" spans="1:11" x14ac:dyDescent="0.25">
      <c r="A846" s="7">
        <v>197789</v>
      </c>
      <c r="B846" s="7">
        <v>197198</v>
      </c>
      <c r="C846" t="s">
        <v>60</v>
      </c>
      <c r="D846" t="s">
        <v>64</v>
      </c>
      <c r="E846" s="7">
        <v>2</v>
      </c>
      <c r="F846" s="7" t="s">
        <v>148</v>
      </c>
      <c r="G846" t="s">
        <v>11</v>
      </c>
      <c r="H846">
        <v>39.700000000000003</v>
      </c>
      <c r="I846">
        <v>2</v>
      </c>
      <c r="J846">
        <v>103.9</v>
      </c>
      <c r="K846">
        <v>1.9870000000000001</v>
      </c>
    </row>
    <row r="847" spans="1:11" x14ac:dyDescent="0.25">
      <c r="A847" s="7">
        <v>197791</v>
      </c>
      <c r="B847" s="7">
        <v>197198</v>
      </c>
      <c r="C847" t="s">
        <v>60</v>
      </c>
      <c r="D847" t="s">
        <v>64</v>
      </c>
      <c r="E847" s="7">
        <v>2</v>
      </c>
      <c r="F847" s="7" t="s">
        <v>148</v>
      </c>
      <c r="G847" t="s">
        <v>11</v>
      </c>
      <c r="H847">
        <v>41.8</v>
      </c>
      <c r="I847">
        <v>1</v>
      </c>
      <c r="J847">
        <v>167.6</v>
      </c>
      <c r="K847">
        <v>1.9870000000000001</v>
      </c>
    </row>
    <row r="848" spans="1:11" x14ac:dyDescent="0.25">
      <c r="A848" s="7">
        <v>197795</v>
      </c>
      <c r="B848" s="7">
        <v>197198</v>
      </c>
      <c r="C848" t="s">
        <v>60</v>
      </c>
      <c r="D848" t="s">
        <v>64</v>
      </c>
      <c r="E848" s="7">
        <v>2</v>
      </c>
      <c r="F848" s="7" t="s">
        <v>148</v>
      </c>
      <c r="G848" t="s">
        <v>11</v>
      </c>
      <c r="H848">
        <v>40.200000000000003</v>
      </c>
      <c r="I848">
        <v>2</v>
      </c>
      <c r="J848">
        <v>103.9</v>
      </c>
      <c r="K848">
        <v>1.9870000000000001</v>
      </c>
    </row>
    <row r="849" spans="1:11" x14ac:dyDescent="0.25">
      <c r="A849" s="7">
        <v>197797</v>
      </c>
      <c r="B849" s="7">
        <v>197198</v>
      </c>
      <c r="C849" t="s">
        <v>60</v>
      </c>
      <c r="D849" t="s">
        <v>64</v>
      </c>
      <c r="E849" s="7">
        <v>2</v>
      </c>
      <c r="F849" s="7" t="s">
        <v>148</v>
      </c>
      <c r="G849" t="s">
        <v>11</v>
      </c>
      <c r="H849">
        <v>40.299999999999997</v>
      </c>
      <c r="I849">
        <v>1</v>
      </c>
      <c r="J849">
        <v>167.6</v>
      </c>
      <c r="K849">
        <v>1.9870000000000001</v>
      </c>
    </row>
    <row r="850" spans="1:11" x14ac:dyDescent="0.25">
      <c r="A850" s="7">
        <v>197799</v>
      </c>
      <c r="B850" s="7">
        <v>197198</v>
      </c>
      <c r="C850" t="s">
        <v>60</v>
      </c>
      <c r="D850" t="s">
        <v>64</v>
      </c>
      <c r="E850" s="7">
        <v>2</v>
      </c>
      <c r="F850" s="7" t="s">
        <v>148</v>
      </c>
      <c r="G850" t="s">
        <v>11</v>
      </c>
      <c r="H850">
        <v>52.5</v>
      </c>
      <c r="I850">
        <v>5</v>
      </c>
      <c r="J850">
        <v>62.3</v>
      </c>
      <c r="K850">
        <v>1.9870000000000001</v>
      </c>
    </row>
    <row r="851" spans="1:11" x14ac:dyDescent="0.25">
      <c r="A851" s="7">
        <v>197801</v>
      </c>
      <c r="B851" s="7">
        <v>197198</v>
      </c>
      <c r="C851" t="s">
        <v>60</v>
      </c>
      <c r="D851" t="s">
        <v>64</v>
      </c>
      <c r="E851" s="7">
        <v>2</v>
      </c>
      <c r="F851" s="7" t="s">
        <v>148</v>
      </c>
      <c r="G851" t="s">
        <v>11</v>
      </c>
      <c r="H851">
        <v>41.7</v>
      </c>
      <c r="I851">
        <v>1</v>
      </c>
      <c r="J851">
        <v>167.6</v>
      </c>
      <c r="K851">
        <v>1.9870000000000001</v>
      </c>
    </row>
    <row r="852" spans="1:11" x14ac:dyDescent="0.25">
      <c r="A852" s="7">
        <v>197835</v>
      </c>
      <c r="B852" s="7">
        <v>197200</v>
      </c>
      <c r="C852" t="s">
        <v>60</v>
      </c>
      <c r="D852" t="s">
        <v>64</v>
      </c>
      <c r="E852" s="7" t="s">
        <v>65</v>
      </c>
      <c r="F852" s="7" t="s">
        <v>148</v>
      </c>
      <c r="G852" t="s">
        <v>11</v>
      </c>
      <c r="H852">
        <v>45.6</v>
      </c>
      <c r="I852">
        <v>2</v>
      </c>
      <c r="J852">
        <v>113.6</v>
      </c>
      <c r="K852">
        <v>1.9870000000000001</v>
      </c>
    </row>
    <row r="853" spans="1:11" x14ac:dyDescent="0.25">
      <c r="A853" s="7">
        <v>197837</v>
      </c>
      <c r="B853" s="7">
        <v>197200</v>
      </c>
      <c r="C853" t="s">
        <v>60</v>
      </c>
      <c r="D853" t="s">
        <v>64</v>
      </c>
      <c r="E853" s="7" t="s">
        <v>65</v>
      </c>
      <c r="F853" s="7" t="s">
        <v>148</v>
      </c>
      <c r="G853" t="s">
        <v>11</v>
      </c>
      <c r="H853">
        <v>44.8</v>
      </c>
      <c r="I853">
        <v>1</v>
      </c>
      <c r="J853">
        <v>183.2</v>
      </c>
      <c r="K853">
        <v>1.9870000000000001</v>
      </c>
    </row>
    <row r="854" spans="1:11" x14ac:dyDescent="0.25">
      <c r="A854" s="7">
        <v>197843</v>
      </c>
      <c r="B854" s="7">
        <v>197202</v>
      </c>
      <c r="C854" t="s">
        <v>60</v>
      </c>
      <c r="D854" t="s">
        <v>64</v>
      </c>
      <c r="E854" s="7">
        <v>40</v>
      </c>
      <c r="F854" s="7" t="s">
        <v>148</v>
      </c>
      <c r="G854" t="s">
        <v>11</v>
      </c>
      <c r="H854">
        <v>61.3</v>
      </c>
      <c r="I854">
        <v>1</v>
      </c>
      <c r="J854">
        <v>194.5</v>
      </c>
      <c r="K854">
        <v>1.9870000000000001</v>
      </c>
    </row>
    <row r="855" spans="1:11" x14ac:dyDescent="0.25">
      <c r="A855" s="7">
        <v>197845</v>
      </c>
      <c r="B855" s="7">
        <v>197202</v>
      </c>
      <c r="C855" t="s">
        <v>60</v>
      </c>
      <c r="D855" t="s">
        <v>64</v>
      </c>
      <c r="E855" s="7">
        <v>40</v>
      </c>
      <c r="F855" s="7" t="s">
        <v>148</v>
      </c>
      <c r="G855" t="s">
        <v>11</v>
      </c>
      <c r="H855">
        <v>48.5</v>
      </c>
      <c r="I855">
        <v>2</v>
      </c>
      <c r="J855">
        <v>113.6</v>
      </c>
      <c r="K855">
        <v>1.9870000000000001</v>
      </c>
    </row>
    <row r="856" spans="1:11" x14ac:dyDescent="0.25">
      <c r="A856" s="7">
        <v>197847</v>
      </c>
      <c r="B856" s="7">
        <v>197202</v>
      </c>
      <c r="C856" t="s">
        <v>60</v>
      </c>
      <c r="D856" t="s">
        <v>64</v>
      </c>
      <c r="E856" s="7">
        <v>40</v>
      </c>
      <c r="F856" s="7" t="s">
        <v>148</v>
      </c>
      <c r="G856" t="s">
        <v>11</v>
      </c>
      <c r="H856">
        <v>58.3</v>
      </c>
      <c r="I856">
        <v>1</v>
      </c>
      <c r="J856">
        <v>167.6</v>
      </c>
      <c r="K856">
        <v>1.9870000000000001</v>
      </c>
    </row>
    <row r="857" spans="1:11" x14ac:dyDescent="0.25">
      <c r="A857" s="7">
        <v>197849</v>
      </c>
      <c r="B857" s="7">
        <v>197202</v>
      </c>
      <c r="C857" t="s">
        <v>60</v>
      </c>
      <c r="D857" t="s">
        <v>64</v>
      </c>
      <c r="E857" s="7">
        <v>40</v>
      </c>
      <c r="F857" s="7" t="s">
        <v>148</v>
      </c>
      <c r="G857" t="s">
        <v>11</v>
      </c>
      <c r="H857">
        <v>70.3</v>
      </c>
      <c r="I857">
        <v>5</v>
      </c>
      <c r="J857">
        <v>62.3</v>
      </c>
      <c r="K857">
        <v>1.9870000000000001</v>
      </c>
    </row>
    <row r="858" spans="1:11" x14ac:dyDescent="0.25">
      <c r="A858" s="7">
        <v>197851</v>
      </c>
      <c r="B858" s="7">
        <v>197202</v>
      </c>
      <c r="C858" t="s">
        <v>60</v>
      </c>
      <c r="D858" t="s">
        <v>64</v>
      </c>
      <c r="E858" s="7">
        <v>40</v>
      </c>
      <c r="F858" s="7" t="s">
        <v>148</v>
      </c>
      <c r="G858" t="s">
        <v>11</v>
      </c>
      <c r="H858">
        <v>61.4</v>
      </c>
      <c r="I858">
        <v>1</v>
      </c>
      <c r="J858">
        <v>194.5</v>
      </c>
      <c r="K858">
        <v>1.9870000000000001</v>
      </c>
    </row>
    <row r="859" spans="1:11" x14ac:dyDescent="0.25">
      <c r="A859" s="7">
        <v>197853</v>
      </c>
      <c r="B859" s="7">
        <v>197202</v>
      </c>
      <c r="C859" t="s">
        <v>60</v>
      </c>
      <c r="D859" t="s">
        <v>64</v>
      </c>
      <c r="E859" s="7">
        <v>40</v>
      </c>
      <c r="F859" s="7" t="s">
        <v>148</v>
      </c>
      <c r="G859" t="s">
        <v>11</v>
      </c>
      <c r="H859">
        <v>74.900000000000006</v>
      </c>
      <c r="I859">
        <v>2</v>
      </c>
      <c r="J859">
        <v>120.6</v>
      </c>
      <c r="K859">
        <v>1.9870000000000001</v>
      </c>
    </row>
    <row r="860" spans="1:11" x14ac:dyDescent="0.25">
      <c r="A860" s="7">
        <v>197855</v>
      </c>
      <c r="B860" s="7">
        <v>197202</v>
      </c>
      <c r="C860" t="s">
        <v>60</v>
      </c>
      <c r="D860" t="s">
        <v>64</v>
      </c>
      <c r="E860" s="7">
        <v>40</v>
      </c>
      <c r="F860" s="7" t="s">
        <v>148</v>
      </c>
      <c r="G860" t="s">
        <v>11</v>
      </c>
      <c r="H860">
        <v>37.5</v>
      </c>
      <c r="I860">
        <v>1</v>
      </c>
      <c r="J860">
        <v>142</v>
      </c>
      <c r="K860">
        <v>1.9870000000000001</v>
      </c>
    </row>
    <row r="861" spans="1:11" x14ac:dyDescent="0.25">
      <c r="A861" s="7">
        <v>198280</v>
      </c>
      <c r="B861" s="7">
        <v>197249</v>
      </c>
      <c r="C861" t="s">
        <v>60</v>
      </c>
      <c r="D861" t="s">
        <v>66</v>
      </c>
      <c r="E861" s="7">
        <v>10</v>
      </c>
      <c r="F861" s="7" t="s">
        <v>148</v>
      </c>
      <c r="G861" t="s">
        <v>11</v>
      </c>
      <c r="H861">
        <v>42.4</v>
      </c>
      <c r="I861">
        <v>1</v>
      </c>
      <c r="J861">
        <v>167.6</v>
      </c>
      <c r="K861">
        <v>1.9870000000000001</v>
      </c>
    </row>
    <row r="862" spans="1:11" x14ac:dyDescent="0.25">
      <c r="A862" s="7">
        <v>198282</v>
      </c>
      <c r="B862" s="7">
        <v>197249</v>
      </c>
      <c r="C862" t="s">
        <v>60</v>
      </c>
      <c r="D862" t="s">
        <v>66</v>
      </c>
      <c r="E862" s="7">
        <v>10</v>
      </c>
      <c r="F862" s="7" t="s">
        <v>148</v>
      </c>
      <c r="G862" t="s">
        <v>11</v>
      </c>
      <c r="H862">
        <v>53.1</v>
      </c>
      <c r="I862">
        <v>1</v>
      </c>
      <c r="J862">
        <v>183.2</v>
      </c>
      <c r="K862">
        <v>1.9870000000000001</v>
      </c>
    </row>
    <row r="863" spans="1:11" x14ac:dyDescent="0.25">
      <c r="A863" s="7">
        <v>198284</v>
      </c>
      <c r="B863" s="7">
        <v>197249</v>
      </c>
      <c r="C863" t="s">
        <v>60</v>
      </c>
      <c r="D863" t="s">
        <v>66</v>
      </c>
      <c r="E863" s="7">
        <v>10</v>
      </c>
      <c r="F863" s="7" t="s">
        <v>148</v>
      </c>
      <c r="G863" t="s">
        <v>11</v>
      </c>
      <c r="H863">
        <v>52.9</v>
      </c>
      <c r="I863">
        <v>1</v>
      </c>
      <c r="J863">
        <v>183.2</v>
      </c>
      <c r="K863">
        <v>1.9870000000000001</v>
      </c>
    </row>
    <row r="864" spans="1:11" x14ac:dyDescent="0.25">
      <c r="A864" s="7">
        <v>198286</v>
      </c>
      <c r="B864" s="7">
        <v>197249</v>
      </c>
      <c r="C864" t="s">
        <v>60</v>
      </c>
      <c r="D864" t="s">
        <v>66</v>
      </c>
      <c r="E864" s="7">
        <v>10</v>
      </c>
      <c r="F864" s="7" t="s">
        <v>148</v>
      </c>
      <c r="G864" t="s">
        <v>11</v>
      </c>
      <c r="H864">
        <v>31.7</v>
      </c>
      <c r="I864">
        <v>4</v>
      </c>
      <c r="J864">
        <v>55.4</v>
      </c>
      <c r="K864">
        <v>1.9870000000000001</v>
      </c>
    </row>
    <row r="865" spans="1:11" x14ac:dyDescent="0.25">
      <c r="A865" s="7">
        <v>198288</v>
      </c>
      <c r="B865" s="7">
        <v>197249</v>
      </c>
      <c r="C865" t="s">
        <v>60</v>
      </c>
      <c r="D865" t="s">
        <v>66</v>
      </c>
      <c r="E865" s="7">
        <v>10</v>
      </c>
      <c r="F865" s="7" t="s">
        <v>148</v>
      </c>
      <c r="G865" t="s">
        <v>11</v>
      </c>
      <c r="H865">
        <v>42.6</v>
      </c>
      <c r="I865">
        <v>1</v>
      </c>
      <c r="J865">
        <v>167.6</v>
      </c>
      <c r="K865">
        <v>1.9870000000000001</v>
      </c>
    </row>
    <row r="866" spans="1:11" x14ac:dyDescent="0.25">
      <c r="A866" s="7">
        <v>198290</v>
      </c>
      <c r="B866" s="7">
        <v>197249</v>
      </c>
      <c r="C866" t="s">
        <v>60</v>
      </c>
      <c r="D866" t="s">
        <v>66</v>
      </c>
      <c r="E866" s="7">
        <v>10</v>
      </c>
      <c r="F866" s="7" t="s">
        <v>148</v>
      </c>
      <c r="G866" t="s">
        <v>11</v>
      </c>
      <c r="H866">
        <v>42.4</v>
      </c>
      <c r="I866">
        <v>1</v>
      </c>
      <c r="J866">
        <v>167.6</v>
      </c>
      <c r="K866">
        <v>1.9870000000000001</v>
      </c>
    </row>
    <row r="867" spans="1:11" x14ac:dyDescent="0.25">
      <c r="A867" s="7">
        <v>198292</v>
      </c>
      <c r="B867" s="7">
        <v>197249</v>
      </c>
      <c r="C867" t="s">
        <v>60</v>
      </c>
      <c r="D867" t="s">
        <v>66</v>
      </c>
      <c r="E867" s="7">
        <v>10</v>
      </c>
      <c r="F867" s="7" t="s">
        <v>148</v>
      </c>
      <c r="G867" t="s">
        <v>11</v>
      </c>
      <c r="H867">
        <v>53.1</v>
      </c>
      <c r="I867">
        <v>3</v>
      </c>
      <c r="J867">
        <v>87.9</v>
      </c>
      <c r="K867">
        <v>1.9870000000000001</v>
      </c>
    </row>
    <row r="868" spans="1:11" x14ac:dyDescent="0.25">
      <c r="A868" s="7">
        <v>198294</v>
      </c>
      <c r="B868" s="7">
        <v>197249</v>
      </c>
      <c r="C868" t="s">
        <v>60</v>
      </c>
      <c r="D868" t="s">
        <v>66</v>
      </c>
      <c r="E868" s="7">
        <v>10</v>
      </c>
      <c r="F868" s="7" t="s">
        <v>148</v>
      </c>
      <c r="G868" t="s">
        <v>11</v>
      </c>
      <c r="H868">
        <v>42.6</v>
      </c>
      <c r="I868">
        <v>1</v>
      </c>
      <c r="J868">
        <v>167.6</v>
      </c>
      <c r="K868">
        <v>1.9870000000000001</v>
      </c>
    </row>
    <row r="869" spans="1:11" x14ac:dyDescent="0.25">
      <c r="A869" s="7">
        <v>198296</v>
      </c>
      <c r="B869" s="7">
        <v>197249</v>
      </c>
      <c r="C869" t="s">
        <v>60</v>
      </c>
      <c r="D869" t="s">
        <v>66</v>
      </c>
      <c r="E869" s="7">
        <v>10</v>
      </c>
      <c r="F869" s="7" t="s">
        <v>148</v>
      </c>
      <c r="G869" t="s">
        <v>11</v>
      </c>
      <c r="H869">
        <v>31.4</v>
      </c>
      <c r="I869">
        <v>1</v>
      </c>
      <c r="J869">
        <v>142</v>
      </c>
      <c r="K869">
        <v>1.9870000000000001</v>
      </c>
    </row>
    <row r="870" spans="1:11" x14ac:dyDescent="0.25">
      <c r="A870" s="7">
        <v>198300</v>
      </c>
      <c r="B870" s="7">
        <v>197249</v>
      </c>
      <c r="C870" t="s">
        <v>60</v>
      </c>
      <c r="D870" t="s">
        <v>66</v>
      </c>
      <c r="E870" s="7">
        <v>10</v>
      </c>
      <c r="F870" s="7" t="s">
        <v>148</v>
      </c>
      <c r="G870" t="s">
        <v>11</v>
      </c>
      <c r="H870">
        <v>31.5</v>
      </c>
      <c r="I870">
        <v>1</v>
      </c>
      <c r="J870">
        <v>142</v>
      </c>
      <c r="K870">
        <v>1.9870000000000001</v>
      </c>
    </row>
    <row r="871" spans="1:11" x14ac:dyDescent="0.25">
      <c r="A871" s="7">
        <v>198302</v>
      </c>
      <c r="B871" s="7">
        <v>197249</v>
      </c>
      <c r="C871" t="s">
        <v>60</v>
      </c>
      <c r="D871" t="s">
        <v>66</v>
      </c>
      <c r="E871" s="7">
        <v>10</v>
      </c>
      <c r="F871" s="7" t="s">
        <v>148</v>
      </c>
      <c r="G871" t="s">
        <v>11</v>
      </c>
      <c r="H871">
        <v>52.8</v>
      </c>
      <c r="I871">
        <v>3</v>
      </c>
      <c r="J871">
        <v>87.9</v>
      </c>
      <c r="K871">
        <v>1.9870000000000001</v>
      </c>
    </row>
    <row r="872" spans="1:11" x14ac:dyDescent="0.25">
      <c r="A872" s="7">
        <v>198304</v>
      </c>
      <c r="B872" s="7">
        <v>197250</v>
      </c>
      <c r="C872" t="s">
        <v>60</v>
      </c>
      <c r="D872" t="s">
        <v>66</v>
      </c>
      <c r="E872" s="7">
        <v>11</v>
      </c>
      <c r="F872" s="7" t="s">
        <v>148</v>
      </c>
      <c r="G872" t="s">
        <v>11</v>
      </c>
      <c r="H872">
        <v>52.2</v>
      </c>
      <c r="I872">
        <v>3</v>
      </c>
      <c r="J872">
        <v>87.9</v>
      </c>
      <c r="K872">
        <v>1.9870000000000001</v>
      </c>
    </row>
    <row r="873" spans="1:11" x14ac:dyDescent="0.25">
      <c r="A873" s="7">
        <v>198306</v>
      </c>
      <c r="B873" s="7">
        <v>197250</v>
      </c>
      <c r="C873" t="s">
        <v>60</v>
      </c>
      <c r="D873" t="s">
        <v>66</v>
      </c>
      <c r="E873" s="7">
        <v>11</v>
      </c>
      <c r="F873" s="7" t="s">
        <v>148</v>
      </c>
      <c r="G873" t="s">
        <v>11</v>
      </c>
      <c r="H873">
        <v>31.4</v>
      </c>
      <c r="I873">
        <v>1</v>
      </c>
      <c r="J873">
        <v>142</v>
      </c>
      <c r="K873">
        <v>1.9870000000000001</v>
      </c>
    </row>
    <row r="874" spans="1:11" x14ac:dyDescent="0.25">
      <c r="A874" s="7">
        <v>198308</v>
      </c>
      <c r="B874" s="7">
        <v>197250</v>
      </c>
      <c r="C874" t="s">
        <v>60</v>
      </c>
      <c r="D874" t="s">
        <v>66</v>
      </c>
      <c r="E874" s="7">
        <v>11</v>
      </c>
      <c r="F874" s="7" t="s">
        <v>148</v>
      </c>
      <c r="G874" t="s">
        <v>11</v>
      </c>
      <c r="H874">
        <v>41.9</v>
      </c>
      <c r="I874">
        <v>2</v>
      </c>
      <c r="J874">
        <v>103.9</v>
      </c>
      <c r="K874">
        <v>1.9870000000000001</v>
      </c>
    </row>
    <row r="875" spans="1:11" x14ac:dyDescent="0.25">
      <c r="A875" s="7">
        <v>198312</v>
      </c>
      <c r="B875" s="7">
        <v>197250</v>
      </c>
      <c r="C875" t="s">
        <v>60</v>
      </c>
      <c r="D875" t="s">
        <v>66</v>
      </c>
      <c r="E875" s="7">
        <v>11</v>
      </c>
      <c r="F875" s="7" t="s">
        <v>148</v>
      </c>
      <c r="G875" t="s">
        <v>11</v>
      </c>
      <c r="H875">
        <v>52.8</v>
      </c>
      <c r="I875">
        <v>3</v>
      </c>
      <c r="J875">
        <v>87.9</v>
      </c>
      <c r="K875">
        <v>1.9870000000000001</v>
      </c>
    </row>
    <row r="876" spans="1:11" x14ac:dyDescent="0.25">
      <c r="A876" s="7">
        <v>198314</v>
      </c>
      <c r="B876" s="7">
        <v>197250</v>
      </c>
      <c r="C876" t="s">
        <v>60</v>
      </c>
      <c r="D876" t="s">
        <v>66</v>
      </c>
      <c r="E876" s="7">
        <v>11</v>
      </c>
      <c r="F876" s="7" t="s">
        <v>148</v>
      </c>
      <c r="G876" t="s">
        <v>11</v>
      </c>
      <c r="H876">
        <v>30.8</v>
      </c>
      <c r="I876">
        <v>1</v>
      </c>
      <c r="J876">
        <v>142</v>
      </c>
      <c r="K876">
        <v>1.9870000000000001</v>
      </c>
    </row>
    <row r="877" spans="1:11" x14ac:dyDescent="0.25">
      <c r="A877" s="7">
        <v>198316</v>
      </c>
      <c r="B877" s="7">
        <v>197250</v>
      </c>
      <c r="C877" t="s">
        <v>60</v>
      </c>
      <c r="D877" t="s">
        <v>66</v>
      </c>
      <c r="E877" s="7">
        <v>11</v>
      </c>
      <c r="F877" s="7" t="s">
        <v>148</v>
      </c>
      <c r="G877" t="s">
        <v>11</v>
      </c>
      <c r="H877">
        <v>41.3</v>
      </c>
      <c r="I877">
        <v>2</v>
      </c>
      <c r="J877">
        <v>103.9</v>
      </c>
      <c r="K877">
        <v>1.9870000000000001</v>
      </c>
    </row>
    <row r="878" spans="1:11" x14ac:dyDescent="0.25">
      <c r="A878" s="7">
        <v>198318</v>
      </c>
      <c r="B878" s="7">
        <v>197250</v>
      </c>
      <c r="C878" t="s">
        <v>60</v>
      </c>
      <c r="D878" t="s">
        <v>66</v>
      </c>
      <c r="E878" s="7">
        <v>11</v>
      </c>
      <c r="F878" s="7" t="s">
        <v>148</v>
      </c>
      <c r="G878" t="s">
        <v>11</v>
      </c>
      <c r="H878">
        <v>41.8</v>
      </c>
      <c r="I878">
        <v>2</v>
      </c>
      <c r="J878">
        <v>103.9</v>
      </c>
      <c r="K878">
        <v>1.9870000000000001</v>
      </c>
    </row>
    <row r="879" spans="1:11" x14ac:dyDescent="0.25">
      <c r="A879" s="7">
        <v>198320</v>
      </c>
      <c r="B879" s="7">
        <v>197250</v>
      </c>
      <c r="C879" t="s">
        <v>60</v>
      </c>
      <c r="D879" t="s">
        <v>66</v>
      </c>
      <c r="E879" s="7">
        <v>11</v>
      </c>
      <c r="F879" s="7" t="s">
        <v>148</v>
      </c>
      <c r="G879" t="s">
        <v>11</v>
      </c>
      <c r="H879">
        <v>41.3</v>
      </c>
      <c r="I879">
        <v>1</v>
      </c>
      <c r="J879">
        <v>167.6</v>
      </c>
      <c r="K879">
        <v>1.9870000000000001</v>
      </c>
    </row>
    <row r="880" spans="1:11" x14ac:dyDescent="0.25">
      <c r="A880" s="7">
        <v>198322</v>
      </c>
      <c r="B880" s="7">
        <v>197250</v>
      </c>
      <c r="C880" t="s">
        <v>60</v>
      </c>
      <c r="D880" t="s">
        <v>66</v>
      </c>
      <c r="E880" s="7">
        <v>11</v>
      </c>
      <c r="F880" s="7" t="s">
        <v>148</v>
      </c>
      <c r="G880" t="s">
        <v>11</v>
      </c>
      <c r="H880">
        <v>27.4</v>
      </c>
      <c r="I880">
        <v>1</v>
      </c>
      <c r="J880">
        <v>142</v>
      </c>
      <c r="K880">
        <v>1.9870000000000001</v>
      </c>
    </row>
    <row r="881" spans="1:11" x14ac:dyDescent="0.25">
      <c r="A881" s="7">
        <v>198324</v>
      </c>
      <c r="B881" s="7">
        <v>197250</v>
      </c>
      <c r="C881" t="s">
        <v>60</v>
      </c>
      <c r="D881" t="s">
        <v>66</v>
      </c>
      <c r="E881" s="7">
        <v>11</v>
      </c>
      <c r="F881" s="7" t="s">
        <v>148</v>
      </c>
      <c r="G881" t="s">
        <v>11</v>
      </c>
      <c r="H881">
        <v>52.1</v>
      </c>
      <c r="I881">
        <v>3</v>
      </c>
      <c r="J881">
        <v>87.9</v>
      </c>
      <c r="K881">
        <v>1.9870000000000001</v>
      </c>
    </row>
    <row r="882" spans="1:11" x14ac:dyDescent="0.25">
      <c r="A882" s="7">
        <v>198326</v>
      </c>
      <c r="B882" s="7">
        <v>197251</v>
      </c>
      <c r="C882" t="s">
        <v>60</v>
      </c>
      <c r="D882" t="s">
        <v>66</v>
      </c>
      <c r="E882" s="7">
        <v>5</v>
      </c>
      <c r="F882" s="7" t="s">
        <v>148</v>
      </c>
      <c r="G882" t="s">
        <v>11</v>
      </c>
      <c r="H882">
        <v>41.9</v>
      </c>
      <c r="I882">
        <v>5</v>
      </c>
      <c r="J882">
        <v>56.9</v>
      </c>
      <c r="K882">
        <v>1.9870000000000001</v>
      </c>
    </row>
    <row r="883" spans="1:11" x14ac:dyDescent="0.25">
      <c r="A883" s="7">
        <v>198328</v>
      </c>
      <c r="B883" s="7">
        <v>197251</v>
      </c>
      <c r="C883" t="s">
        <v>60</v>
      </c>
      <c r="D883" t="s">
        <v>66</v>
      </c>
      <c r="E883" s="7">
        <v>5</v>
      </c>
      <c r="F883" s="7" t="s">
        <v>148</v>
      </c>
      <c r="G883" t="s">
        <v>11</v>
      </c>
      <c r="H883">
        <v>41.7</v>
      </c>
      <c r="I883">
        <v>2</v>
      </c>
      <c r="J883">
        <v>103.9</v>
      </c>
      <c r="K883">
        <v>1.9870000000000001</v>
      </c>
    </row>
    <row r="884" spans="1:11" x14ac:dyDescent="0.25">
      <c r="A884" s="7">
        <v>198330</v>
      </c>
      <c r="B884" s="7">
        <v>197251</v>
      </c>
      <c r="C884" t="s">
        <v>60</v>
      </c>
      <c r="D884" t="s">
        <v>66</v>
      </c>
      <c r="E884" s="7">
        <v>5</v>
      </c>
      <c r="F884" s="7" t="s">
        <v>148</v>
      </c>
      <c r="G884" t="s">
        <v>11</v>
      </c>
      <c r="H884">
        <v>42.8</v>
      </c>
      <c r="I884">
        <v>1</v>
      </c>
      <c r="J884">
        <v>167.6</v>
      </c>
      <c r="K884">
        <v>1.9870000000000001</v>
      </c>
    </row>
    <row r="885" spans="1:11" x14ac:dyDescent="0.25">
      <c r="A885" s="7">
        <v>198332</v>
      </c>
      <c r="B885" s="7">
        <v>197251</v>
      </c>
      <c r="C885" t="s">
        <v>60</v>
      </c>
      <c r="D885" t="s">
        <v>66</v>
      </c>
      <c r="E885" s="7">
        <v>5</v>
      </c>
      <c r="F885" s="7" t="s">
        <v>148</v>
      </c>
      <c r="G885" t="s">
        <v>11</v>
      </c>
      <c r="H885">
        <v>41.8</v>
      </c>
      <c r="I885">
        <v>6</v>
      </c>
      <c r="J885">
        <v>56.9</v>
      </c>
      <c r="K885">
        <v>1.9870000000000001</v>
      </c>
    </row>
    <row r="886" spans="1:11" x14ac:dyDescent="0.25">
      <c r="A886" s="7">
        <v>198334</v>
      </c>
      <c r="B886" s="7">
        <v>197251</v>
      </c>
      <c r="C886" t="s">
        <v>60</v>
      </c>
      <c r="D886" t="s">
        <v>66</v>
      </c>
      <c r="E886" s="7">
        <v>5</v>
      </c>
      <c r="F886" s="7" t="s">
        <v>148</v>
      </c>
      <c r="G886" t="s">
        <v>11</v>
      </c>
      <c r="H886">
        <v>52.1</v>
      </c>
      <c r="I886">
        <v>1</v>
      </c>
      <c r="J886">
        <v>183.2</v>
      </c>
      <c r="K886">
        <v>1.9870000000000001</v>
      </c>
    </row>
    <row r="887" spans="1:11" x14ac:dyDescent="0.25">
      <c r="A887" s="7">
        <v>198336</v>
      </c>
      <c r="B887" s="7">
        <v>197251</v>
      </c>
      <c r="C887" t="s">
        <v>60</v>
      </c>
      <c r="D887" t="s">
        <v>66</v>
      </c>
      <c r="E887" s="7">
        <v>5</v>
      </c>
      <c r="F887" s="7" t="s">
        <v>148</v>
      </c>
      <c r="G887" t="s">
        <v>11</v>
      </c>
      <c r="H887">
        <v>31.5</v>
      </c>
      <c r="I887">
        <v>1</v>
      </c>
      <c r="J887">
        <v>142</v>
      </c>
      <c r="K887">
        <v>1.9870000000000001</v>
      </c>
    </row>
    <row r="888" spans="1:11" x14ac:dyDescent="0.25">
      <c r="A888" s="7">
        <v>198338</v>
      </c>
      <c r="B888" s="7">
        <v>197251</v>
      </c>
      <c r="C888" t="s">
        <v>60</v>
      </c>
      <c r="D888" t="s">
        <v>66</v>
      </c>
      <c r="E888" s="7">
        <v>5</v>
      </c>
      <c r="F888" s="7" t="s">
        <v>148</v>
      </c>
      <c r="G888" t="s">
        <v>11</v>
      </c>
      <c r="H888">
        <v>52.2</v>
      </c>
      <c r="I888">
        <v>3</v>
      </c>
      <c r="J888">
        <v>87.9</v>
      </c>
      <c r="K888">
        <v>1.9870000000000001</v>
      </c>
    </row>
    <row r="889" spans="1:11" x14ac:dyDescent="0.25">
      <c r="A889" s="7">
        <v>198340</v>
      </c>
      <c r="B889" s="7">
        <v>197251</v>
      </c>
      <c r="C889" t="s">
        <v>60</v>
      </c>
      <c r="D889" t="s">
        <v>66</v>
      </c>
      <c r="E889" s="7">
        <v>5</v>
      </c>
      <c r="F889" s="7" t="s">
        <v>148</v>
      </c>
      <c r="G889" t="s">
        <v>11</v>
      </c>
      <c r="H889">
        <v>52.1</v>
      </c>
      <c r="I889">
        <v>1</v>
      </c>
      <c r="J889">
        <v>183.2</v>
      </c>
      <c r="K889">
        <v>1.9870000000000001</v>
      </c>
    </row>
    <row r="890" spans="1:11" x14ac:dyDescent="0.25">
      <c r="A890" s="7">
        <v>198342</v>
      </c>
      <c r="B890" s="7">
        <v>197251</v>
      </c>
      <c r="C890" t="s">
        <v>60</v>
      </c>
      <c r="D890" t="s">
        <v>66</v>
      </c>
      <c r="E890" s="7">
        <v>5</v>
      </c>
      <c r="F890" s="7" t="s">
        <v>148</v>
      </c>
      <c r="G890" t="s">
        <v>11</v>
      </c>
      <c r="H890">
        <v>52.2</v>
      </c>
      <c r="I890">
        <v>6</v>
      </c>
      <c r="J890">
        <v>62.3</v>
      </c>
      <c r="K890">
        <v>1.9870000000000001</v>
      </c>
    </row>
    <row r="891" spans="1:11" x14ac:dyDescent="0.25">
      <c r="A891" s="7">
        <v>198344</v>
      </c>
      <c r="B891" s="7">
        <v>197251</v>
      </c>
      <c r="C891" t="s">
        <v>60</v>
      </c>
      <c r="D891" t="s">
        <v>66</v>
      </c>
      <c r="E891" s="7">
        <v>5</v>
      </c>
      <c r="F891" s="7" t="s">
        <v>148</v>
      </c>
      <c r="G891" t="s">
        <v>11</v>
      </c>
      <c r="H891">
        <v>41.8</v>
      </c>
      <c r="I891">
        <v>1</v>
      </c>
      <c r="J891">
        <v>167.6</v>
      </c>
      <c r="K891">
        <v>1.9870000000000001</v>
      </c>
    </row>
    <row r="892" spans="1:11" x14ac:dyDescent="0.25">
      <c r="A892" s="7">
        <v>198346</v>
      </c>
      <c r="B892" s="7">
        <v>197251</v>
      </c>
      <c r="C892" t="s">
        <v>60</v>
      </c>
      <c r="D892" t="s">
        <v>66</v>
      </c>
      <c r="E892" s="7">
        <v>5</v>
      </c>
      <c r="F892" s="7" t="s">
        <v>148</v>
      </c>
      <c r="G892" t="s">
        <v>11</v>
      </c>
      <c r="H892">
        <v>42.2</v>
      </c>
      <c r="I892">
        <v>1</v>
      </c>
      <c r="J892">
        <v>167.6</v>
      </c>
      <c r="K892">
        <v>1.9870000000000001</v>
      </c>
    </row>
    <row r="893" spans="1:11" x14ac:dyDescent="0.25">
      <c r="A893" s="7">
        <v>198348</v>
      </c>
      <c r="B893" s="7">
        <v>197251</v>
      </c>
      <c r="C893" t="s">
        <v>60</v>
      </c>
      <c r="D893" t="s">
        <v>66</v>
      </c>
      <c r="E893" s="7">
        <v>5</v>
      </c>
      <c r="F893" s="7" t="s">
        <v>148</v>
      </c>
      <c r="G893" t="s">
        <v>11</v>
      </c>
      <c r="H893">
        <v>31.3</v>
      </c>
      <c r="I893">
        <v>1</v>
      </c>
      <c r="J893">
        <v>142</v>
      </c>
      <c r="K893">
        <v>1.9870000000000001</v>
      </c>
    </row>
    <row r="894" spans="1:11" x14ac:dyDescent="0.25">
      <c r="A894" s="7">
        <v>235631</v>
      </c>
      <c r="B894" s="7">
        <v>235619</v>
      </c>
      <c r="C894" t="s">
        <v>60</v>
      </c>
      <c r="D894" t="s">
        <v>61</v>
      </c>
      <c r="E894" s="7" t="s">
        <v>67</v>
      </c>
      <c r="F894" s="7" t="s">
        <v>148</v>
      </c>
      <c r="G894" t="s">
        <v>11</v>
      </c>
      <c r="H894">
        <v>47.1</v>
      </c>
      <c r="I894">
        <v>1</v>
      </c>
      <c r="J894">
        <v>142</v>
      </c>
      <c r="K894">
        <v>1.9870000000000001</v>
      </c>
    </row>
    <row r="895" spans="1:11" x14ac:dyDescent="0.25">
      <c r="A895" s="7">
        <v>240434</v>
      </c>
      <c r="B895" s="7">
        <v>235619</v>
      </c>
      <c r="C895" t="s">
        <v>60</v>
      </c>
      <c r="D895" t="s">
        <v>61</v>
      </c>
      <c r="E895" s="7" t="s">
        <v>67</v>
      </c>
      <c r="F895" s="7" t="s">
        <v>148</v>
      </c>
      <c r="G895" t="s">
        <v>11</v>
      </c>
      <c r="H895">
        <v>42.5</v>
      </c>
      <c r="I895">
        <v>1</v>
      </c>
      <c r="J895">
        <v>167.6</v>
      </c>
      <c r="K895">
        <v>1.9870000000000001</v>
      </c>
    </row>
    <row r="896" spans="1:11" x14ac:dyDescent="0.25">
      <c r="A896" s="7">
        <v>240462</v>
      </c>
      <c r="B896" s="7">
        <v>235619</v>
      </c>
      <c r="C896" t="s">
        <v>60</v>
      </c>
      <c r="D896" t="s">
        <v>61</v>
      </c>
      <c r="E896" s="7" t="s">
        <v>67</v>
      </c>
      <c r="F896" s="7" t="s">
        <v>148</v>
      </c>
      <c r="G896" t="s">
        <v>11</v>
      </c>
      <c r="H896">
        <v>48.6</v>
      </c>
      <c r="I896">
        <v>1</v>
      </c>
      <c r="J896">
        <v>167.6</v>
      </c>
      <c r="K896">
        <v>1.9870000000000001</v>
      </c>
    </row>
    <row r="897" spans="1:11" x14ac:dyDescent="0.25">
      <c r="A897" s="7">
        <v>240480</v>
      </c>
      <c r="B897" s="7">
        <v>235619</v>
      </c>
      <c r="C897" t="s">
        <v>60</v>
      </c>
      <c r="D897" t="s">
        <v>61</v>
      </c>
      <c r="E897" s="7" t="s">
        <v>67</v>
      </c>
      <c r="F897" s="7" t="s">
        <v>148</v>
      </c>
      <c r="G897" t="s">
        <v>11</v>
      </c>
      <c r="H897">
        <v>43.2</v>
      </c>
      <c r="I897">
        <v>2</v>
      </c>
      <c r="J897">
        <v>103.9</v>
      </c>
      <c r="K897">
        <v>1.9870000000000001</v>
      </c>
    </row>
    <row r="898" spans="1:11" x14ac:dyDescent="0.25">
      <c r="A898" s="7">
        <v>240545</v>
      </c>
      <c r="B898" s="7">
        <v>235619</v>
      </c>
      <c r="C898" t="s">
        <v>60</v>
      </c>
      <c r="D898" t="s">
        <v>61</v>
      </c>
      <c r="E898" s="7" t="s">
        <v>67</v>
      </c>
      <c r="F898" s="7" t="s">
        <v>148</v>
      </c>
      <c r="G898" t="s">
        <v>11</v>
      </c>
      <c r="H898">
        <v>34.700000000000003</v>
      </c>
      <c r="I898">
        <v>1</v>
      </c>
      <c r="J898">
        <v>142</v>
      </c>
      <c r="K898">
        <v>1.9870000000000001</v>
      </c>
    </row>
    <row r="899" spans="1:11" x14ac:dyDescent="0.25">
      <c r="A899" s="7">
        <v>240546</v>
      </c>
      <c r="B899" s="7">
        <v>235619</v>
      </c>
      <c r="C899" t="s">
        <v>60</v>
      </c>
      <c r="D899" t="s">
        <v>61</v>
      </c>
      <c r="E899" s="7" t="s">
        <v>67</v>
      </c>
      <c r="F899" s="7" t="s">
        <v>148</v>
      </c>
      <c r="G899" t="s">
        <v>11</v>
      </c>
      <c r="H899">
        <v>24.3</v>
      </c>
      <c r="I899">
        <v>2</v>
      </c>
      <c r="J899">
        <v>88</v>
      </c>
      <c r="K899">
        <v>1.9870000000000001</v>
      </c>
    </row>
    <row r="900" spans="1:11" x14ac:dyDescent="0.25">
      <c r="A900" s="7">
        <v>240642</v>
      </c>
      <c r="B900" s="7">
        <v>197181</v>
      </c>
      <c r="C900" t="s">
        <v>60</v>
      </c>
      <c r="D900" t="s">
        <v>61</v>
      </c>
      <c r="E900" s="7" t="s">
        <v>62</v>
      </c>
      <c r="F900" s="7" t="s">
        <v>148</v>
      </c>
      <c r="G900" t="s">
        <v>11</v>
      </c>
      <c r="H900">
        <v>40.299999999999997</v>
      </c>
      <c r="I900">
        <v>1</v>
      </c>
      <c r="J900">
        <v>167.6</v>
      </c>
      <c r="K900">
        <v>1.9870000000000001</v>
      </c>
    </row>
    <row r="901" spans="1:11" x14ac:dyDescent="0.25">
      <c r="A901" s="7">
        <v>241422</v>
      </c>
      <c r="B901" s="7">
        <v>58314</v>
      </c>
      <c r="C901" t="s">
        <v>29</v>
      </c>
      <c r="D901" t="s">
        <v>42</v>
      </c>
      <c r="E901" s="7">
        <v>6</v>
      </c>
      <c r="F901" s="7" t="s">
        <v>148</v>
      </c>
      <c r="G901" t="s">
        <v>11</v>
      </c>
      <c r="H901">
        <v>19.2</v>
      </c>
      <c r="I901">
        <v>1</v>
      </c>
      <c r="J901">
        <v>142</v>
      </c>
      <c r="K901">
        <v>1.9870000000000001</v>
      </c>
    </row>
    <row r="902" spans="1:11" x14ac:dyDescent="0.25">
      <c r="A902" s="7">
        <v>242994</v>
      </c>
      <c r="B902" s="7">
        <v>242668</v>
      </c>
      <c r="C902" t="s">
        <v>29</v>
      </c>
      <c r="D902" t="s">
        <v>31</v>
      </c>
      <c r="E902" s="7">
        <v>57</v>
      </c>
      <c r="F902" s="7" t="s">
        <v>148</v>
      </c>
      <c r="G902" t="s">
        <v>18</v>
      </c>
      <c r="H902">
        <v>57.7</v>
      </c>
      <c r="I902">
        <v>1</v>
      </c>
      <c r="J902">
        <v>118.7</v>
      </c>
      <c r="K902">
        <v>2.76</v>
      </c>
    </row>
    <row r="903" spans="1:11" x14ac:dyDescent="0.25">
      <c r="A903" s="7">
        <v>242996</v>
      </c>
      <c r="B903" s="7">
        <v>242668</v>
      </c>
      <c r="C903" t="s">
        <v>29</v>
      </c>
      <c r="D903" t="s">
        <v>31</v>
      </c>
      <c r="E903" s="7">
        <v>57</v>
      </c>
      <c r="F903" s="7" t="s">
        <v>148</v>
      </c>
      <c r="G903" t="s">
        <v>18</v>
      </c>
      <c r="H903">
        <v>12.47</v>
      </c>
      <c r="I903">
        <v>1</v>
      </c>
      <c r="J903">
        <v>92</v>
      </c>
      <c r="K903">
        <v>2.76</v>
      </c>
    </row>
    <row r="904" spans="1:11" x14ac:dyDescent="0.25">
      <c r="A904" s="7">
        <v>242998</v>
      </c>
      <c r="B904" s="7">
        <v>242668</v>
      </c>
      <c r="C904" t="s">
        <v>29</v>
      </c>
      <c r="D904" t="s">
        <v>31</v>
      </c>
      <c r="E904" s="7">
        <v>57</v>
      </c>
      <c r="F904" s="7" t="s">
        <v>148</v>
      </c>
      <c r="G904" t="s">
        <v>18</v>
      </c>
      <c r="H904">
        <v>58.9</v>
      </c>
      <c r="I904">
        <v>1</v>
      </c>
      <c r="J904">
        <v>134.30000000000001</v>
      </c>
      <c r="K904">
        <v>2.76</v>
      </c>
    </row>
    <row r="905" spans="1:11" x14ac:dyDescent="0.25">
      <c r="A905" s="7">
        <v>243000</v>
      </c>
      <c r="B905" s="7">
        <v>242668</v>
      </c>
      <c r="C905" t="s">
        <v>29</v>
      </c>
      <c r="D905" t="s">
        <v>31</v>
      </c>
      <c r="E905" s="7">
        <v>57</v>
      </c>
      <c r="F905" s="7" t="s">
        <v>148</v>
      </c>
      <c r="G905" t="s">
        <v>18</v>
      </c>
      <c r="H905">
        <v>58.1</v>
      </c>
      <c r="I905">
        <v>5</v>
      </c>
      <c r="J905">
        <v>40.4</v>
      </c>
      <c r="K905">
        <v>2.76</v>
      </c>
    </row>
    <row r="906" spans="1:11" x14ac:dyDescent="0.25">
      <c r="A906" s="7">
        <v>243002</v>
      </c>
      <c r="B906" s="7">
        <v>242668</v>
      </c>
      <c r="C906" t="s">
        <v>29</v>
      </c>
      <c r="D906" t="s">
        <v>31</v>
      </c>
      <c r="E906" s="7">
        <v>57</v>
      </c>
      <c r="F906" s="7" t="s">
        <v>148</v>
      </c>
      <c r="G906" t="s">
        <v>18</v>
      </c>
      <c r="H906">
        <v>12.48</v>
      </c>
      <c r="I906">
        <v>1</v>
      </c>
      <c r="J906">
        <v>92</v>
      </c>
      <c r="K906">
        <v>2.76</v>
      </c>
    </row>
    <row r="907" spans="1:11" x14ac:dyDescent="0.25">
      <c r="A907" s="7">
        <v>243004</v>
      </c>
      <c r="B907" s="7">
        <v>242668</v>
      </c>
      <c r="C907" t="s">
        <v>29</v>
      </c>
      <c r="D907" t="s">
        <v>31</v>
      </c>
      <c r="E907" s="7">
        <v>57</v>
      </c>
      <c r="F907" s="7" t="s">
        <v>148</v>
      </c>
      <c r="G907" t="s">
        <v>18</v>
      </c>
      <c r="H907">
        <v>58.5</v>
      </c>
      <c r="I907">
        <v>1</v>
      </c>
      <c r="J907">
        <v>134.30000000000001</v>
      </c>
      <c r="K907">
        <v>2.76</v>
      </c>
    </row>
    <row r="908" spans="1:11" x14ac:dyDescent="0.25">
      <c r="A908" s="7">
        <v>243006</v>
      </c>
      <c r="B908" s="7">
        <v>242668</v>
      </c>
      <c r="C908" t="s">
        <v>29</v>
      </c>
      <c r="D908" t="s">
        <v>31</v>
      </c>
      <c r="E908" s="7">
        <v>57</v>
      </c>
      <c r="F908" s="7" t="s">
        <v>148</v>
      </c>
      <c r="G908" t="s">
        <v>18</v>
      </c>
      <c r="H908">
        <v>12.48</v>
      </c>
      <c r="I908">
        <v>1</v>
      </c>
      <c r="J908">
        <v>92</v>
      </c>
      <c r="K908">
        <v>2.76</v>
      </c>
    </row>
    <row r="909" spans="1:11" x14ac:dyDescent="0.25">
      <c r="A909" s="7">
        <v>243008</v>
      </c>
      <c r="B909" s="7">
        <v>242668</v>
      </c>
      <c r="C909" t="s">
        <v>29</v>
      </c>
      <c r="D909" t="s">
        <v>31</v>
      </c>
      <c r="E909" s="7">
        <v>57</v>
      </c>
      <c r="F909" s="7" t="s">
        <v>148</v>
      </c>
      <c r="G909" t="s">
        <v>18</v>
      </c>
      <c r="H909">
        <v>49.4</v>
      </c>
      <c r="I909">
        <v>1</v>
      </c>
      <c r="J909">
        <v>118.7</v>
      </c>
      <c r="K909">
        <v>2.76</v>
      </c>
    </row>
    <row r="910" spans="1:11" x14ac:dyDescent="0.25">
      <c r="A910" s="7">
        <v>244100</v>
      </c>
      <c r="B910" s="7">
        <v>242717</v>
      </c>
      <c r="C910" t="s">
        <v>56</v>
      </c>
      <c r="D910" t="s">
        <v>69</v>
      </c>
      <c r="E910" s="7">
        <v>39</v>
      </c>
      <c r="F910" s="7" t="s">
        <v>148</v>
      </c>
      <c r="G910" t="s">
        <v>18</v>
      </c>
      <c r="H910">
        <v>24.3</v>
      </c>
      <c r="I910">
        <v>1</v>
      </c>
      <c r="J910">
        <v>92</v>
      </c>
      <c r="K910">
        <v>2.76</v>
      </c>
    </row>
    <row r="911" spans="1:11" x14ac:dyDescent="0.25">
      <c r="A911" s="7">
        <v>244102</v>
      </c>
      <c r="B911" s="7">
        <v>242717</v>
      </c>
      <c r="C911" t="s">
        <v>56</v>
      </c>
      <c r="D911" t="s">
        <v>69</v>
      </c>
      <c r="E911" s="7">
        <v>39</v>
      </c>
      <c r="F911" s="7" t="s">
        <v>148</v>
      </c>
      <c r="G911" t="s">
        <v>18</v>
      </c>
      <c r="H911">
        <v>33.5</v>
      </c>
      <c r="I911">
        <v>2</v>
      </c>
      <c r="J911">
        <v>73.5</v>
      </c>
      <c r="K911">
        <v>2.76</v>
      </c>
    </row>
    <row r="912" spans="1:11" x14ac:dyDescent="0.25">
      <c r="A912" s="7">
        <v>244104</v>
      </c>
      <c r="B912" s="7">
        <v>242717</v>
      </c>
      <c r="C912" t="s">
        <v>56</v>
      </c>
      <c r="D912" t="s">
        <v>69</v>
      </c>
      <c r="E912" s="7">
        <v>39</v>
      </c>
      <c r="F912" s="7" t="s">
        <v>148</v>
      </c>
      <c r="G912" t="s">
        <v>18</v>
      </c>
      <c r="H912">
        <v>24.6</v>
      </c>
      <c r="I912">
        <v>1</v>
      </c>
      <c r="J912">
        <v>92</v>
      </c>
      <c r="K912">
        <v>2.76</v>
      </c>
    </row>
    <row r="913" spans="1:11" x14ac:dyDescent="0.25">
      <c r="A913" s="7">
        <v>244138</v>
      </c>
      <c r="B913" s="7">
        <v>242723</v>
      </c>
      <c r="C913" t="s">
        <v>56</v>
      </c>
      <c r="D913" t="s">
        <v>69</v>
      </c>
      <c r="E913" s="7">
        <v>62</v>
      </c>
      <c r="F913" s="7" t="s">
        <v>148</v>
      </c>
      <c r="G913" t="s">
        <v>18</v>
      </c>
      <c r="H913">
        <v>31.8</v>
      </c>
      <c r="I913">
        <v>1</v>
      </c>
      <c r="J913">
        <v>92</v>
      </c>
      <c r="K913">
        <v>2.76</v>
      </c>
    </row>
    <row r="914" spans="1:11" x14ac:dyDescent="0.25">
      <c r="A914" s="7">
        <v>244140</v>
      </c>
      <c r="B914" s="7">
        <v>242723</v>
      </c>
      <c r="C914" t="s">
        <v>56</v>
      </c>
      <c r="D914" t="s">
        <v>69</v>
      </c>
      <c r="E914" s="7">
        <v>62</v>
      </c>
      <c r="F914" s="7" t="s">
        <v>148</v>
      </c>
      <c r="G914" t="s">
        <v>18</v>
      </c>
      <c r="H914">
        <v>33.700000000000003</v>
      </c>
      <c r="I914">
        <v>3</v>
      </c>
      <c r="J914">
        <v>44.2</v>
      </c>
      <c r="K914">
        <v>2.76</v>
      </c>
    </row>
    <row r="915" spans="1:11" x14ac:dyDescent="0.25">
      <c r="A915" s="7">
        <v>244142</v>
      </c>
      <c r="B915" s="7">
        <v>242723</v>
      </c>
      <c r="C915" t="s">
        <v>56</v>
      </c>
      <c r="D915" t="s">
        <v>69</v>
      </c>
      <c r="E915" s="7">
        <v>62</v>
      </c>
      <c r="F915" s="7" t="s">
        <v>148</v>
      </c>
      <c r="G915" t="s">
        <v>18</v>
      </c>
      <c r="H915">
        <v>29</v>
      </c>
      <c r="I915">
        <v>1</v>
      </c>
      <c r="J915">
        <v>92</v>
      </c>
      <c r="K915">
        <v>2.76</v>
      </c>
    </row>
    <row r="916" spans="1:11" x14ac:dyDescent="0.25">
      <c r="A916" s="7">
        <v>244144</v>
      </c>
      <c r="B916" s="7">
        <v>242723</v>
      </c>
      <c r="C916" t="s">
        <v>56</v>
      </c>
      <c r="D916" t="s">
        <v>69</v>
      </c>
      <c r="E916" s="7">
        <v>62</v>
      </c>
      <c r="F916" s="7" t="s">
        <v>148</v>
      </c>
      <c r="G916" t="s">
        <v>18</v>
      </c>
      <c r="H916">
        <v>32.700000000000003</v>
      </c>
      <c r="I916">
        <v>1</v>
      </c>
      <c r="J916">
        <v>92</v>
      </c>
      <c r="K916">
        <v>2.76</v>
      </c>
    </row>
    <row r="917" spans="1:11" x14ac:dyDescent="0.25">
      <c r="A917" s="7">
        <v>244146</v>
      </c>
      <c r="B917" s="7">
        <v>242723</v>
      </c>
      <c r="C917" t="s">
        <v>56</v>
      </c>
      <c r="D917" t="s">
        <v>69</v>
      </c>
      <c r="E917" s="7">
        <v>62</v>
      </c>
      <c r="F917" s="7" t="s">
        <v>148</v>
      </c>
      <c r="G917" t="s">
        <v>18</v>
      </c>
      <c r="H917">
        <v>32.6</v>
      </c>
      <c r="I917">
        <v>1</v>
      </c>
      <c r="J917">
        <v>92</v>
      </c>
      <c r="K917">
        <v>2.76</v>
      </c>
    </row>
    <row r="918" spans="1:11" x14ac:dyDescent="0.25">
      <c r="A918" s="7">
        <v>244148</v>
      </c>
      <c r="B918" s="7">
        <v>242723</v>
      </c>
      <c r="C918" t="s">
        <v>56</v>
      </c>
      <c r="D918" t="s">
        <v>69</v>
      </c>
      <c r="E918" s="7">
        <v>62</v>
      </c>
      <c r="F918" s="7" t="s">
        <v>148</v>
      </c>
      <c r="G918" t="s">
        <v>18</v>
      </c>
      <c r="H918">
        <v>32.4</v>
      </c>
      <c r="I918">
        <v>1</v>
      </c>
      <c r="J918">
        <v>92</v>
      </c>
      <c r="K918">
        <v>2.76</v>
      </c>
    </row>
    <row r="919" spans="1:11" x14ac:dyDescent="0.25">
      <c r="A919" s="7">
        <v>244152</v>
      </c>
      <c r="B919" s="7">
        <v>242723</v>
      </c>
      <c r="C919" t="s">
        <v>56</v>
      </c>
      <c r="D919" t="s">
        <v>69</v>
      </c>
      <c r="E919" s="7">
        <v>62</v>
      </c>
      <c r="F919" s="7" t="s">
        <v>148</v>
      </c>
      <c r="G919" t="s">
        <v>18</v>
      </c>
      <c r="H919">
        <v>36.1</v>
      </c>
      <c r="I919">
        <v>2</v>
      </c>
      <c r="J919">
        <v>57</v>
      </c>
      <c r="K919">
        <v>2.76</v>
      </c>
    </row>
    <row r="920" spans="1:11" x14ac:dyDescent="0.25">
      <c r="A920" s="7">
        <v>244154</v>
      </c>
      <c r="B920" s="7">
        <v>242723</v>
      </c>
      <c r="C920" t="s">
        <v>56</v>
      </c>
      <c r="D920" t="s">
        <v>69</v>
      </c>
      <c r="E920" s="7">
        <v>62</v>
      </c>
      <c r="F920" s="7" t="s">
        <v>148</v>
      </c>
      <c r="G920" t="s">
        <v>18</v>
      </c>
      <c r="H920">
        <v>56.7</v>
      </c>
      <c r="I920">
        <v>3</v>
      </c>
      <c r="J920">
        <v>64.5</v>
      </c>
      <c r="K920">
        <v>2.76</v>
      </c>
    </row>
    <row r="921" spans="1:11" x14ac:dyDescent="0.25">
      <c r="A921" s="7">
        <v>244156</v>
      </c>
      <c r="B921" s="7">
        <v>242723</v>
      </c>
      <c r="C921" t="s">
        <v>56</v>
      </c>
      <c r="D921" t="s">
        <v>69</v>
      </c>
      <c r="E921" s="7">
        <v>62</v>
      </c>
      <c r="F921" s="7" t="s">
        <v>148</v>
      </c>
      <c r="G921" t="s">
        <v>18</v>
      </c>
      <c r="H921">
        <v>24.7</v>
      </c>
      <c r="I921">
        <v>1</v>
      </c>
      <c r="J921">
        <v>92</v>
      </c>
      <c r="K921">
        <v>2.76</v>
      </c>
    </row>
    <row r="922" spans="1:11" x14ac:dyDescent="0.25">
      <c r="A922" s="7">
        <v>244158</v>
      </c>
      <c r="B922" s="7">
        <v>242723</v>
      </c>
      <c r="C922" t="s">
        <v>56</v>
      </c>
      <c r="D922" t="s">
        <v>69</v>
      </c>
      <c r="E922" s="7">
        <v>62</v>
      </c>
      <c r="F922" s="7" t="s">
        <v>148</v>
      </c>
      <c r="G922" t="s">
        <v>18</v>
      </c>
      <c r="H922">
        <v>37.299999999999997</v>
      </c>
      <c r="I922">
        <v>1</v>
      </c>
      <c r="J922">
        <v>92</v>
      </c>
      <c r="K922">
        <v>2.76</v>
      </c>
    </row>
    <row r="923" spans="1:11" x14ac:dyDescent="0.25">
      <c r="A923" s="7">
        <v>244160</v>
      </c>
      <c r="B923" s="7">
        <v>242723</v>
      </c>
      <c r="C923" t="s">
        <v>56</v>
      </c>
      <c r="D923" t="s">
        <v>69</v>
      </c>
      <c r="E923" s="7">
        <v>62</v>
      </c>
      <c r="F923" s="7" t="s">
        <v>148</v>
      </c>
      <c r="G923" t="s">
        <v>18</v>
      </c>
      <c r="H923">
        <v>56.2</v>
      </c>
      <c r="I923">
        <v>3</v>
      </c>
      <c r="J923">
        <v>64.5</v>
      </c>
      <c r="K923">
        <v>2.76</v>
      </c>
    </row>
    <row r="924" spans="1:11" x14ac:dyDescent="0.25">
      <c r="A924" s="7">
        <v>244162</v>
      </c>
      <c r="B924" s="7">
        <v>242723</v>
      </c>
      <c r="C924" t="s">
        <v>56</v>
      </c>
      <c r="D924" t="s">
        <v>69</v>
      </c>
      <c r="E924" s="7">
        <v>62</v>
      </c>
      <c r="F924" s="7" t="s">
        <v>148</v>
      </c>
      <c r="G924" t="s">
        <v>18</v>
      </c>
      <c r="H924">
        <v>31.9</v>
      </c>
      <c r="I924">
        <v>1</v>
      </c>
      <c r="J924">
        <v>92</v>
      </c>
      <c r="K924">
        <v>2.76</v>
      </c>
    </row>
    <row r="925" spans="1:11" x14ac:dyDescent="0.25">
      <c r="A925" s="7">
        <v>244164</v>
      </c>
      <c r="B925" s="7">
        <v>242723</v>
      </c>
      <c r="C925" t="s">
        <v>56</v>
      </c>
      <c r="D925" t="s">
        <v>69</v>
      </c>
      <c r="E925" s="7">
        <v>62</v>
      </c>
      <c r="F925" s="7" t="s">
        <v>148</v>
      </c>
      <c r="G925" t="s">
        <v>18</v>
      </c>
      <c r="H925">
        <v>23.9</v>
      </c>
      <c r="I925">
        <v>1</v>
      </c>
      <c r="J925">
        <v>92</v>
      </c>
      <c r="K925">
        <v>2.76</v>
      </c>
    </row>
    <row r="926" spans="1:11" x14ac:dyDescent="0.25">
      <c r="A926" s="7">
        <v>244240</v>
      </c>
      <c r="B926" s="7">
        <v>242731</v>
      </c>
      <c r="C926" t="s">
        <v>56</v>
      </c>
      <c r="D926" t="s">
        <v>69</v>
      </c>
      <c r="E926" s="7">
        <v>3</v>
      </c>
      <c r="F926" s="7" t="s">
        <v>148</v>
      </c>
      <c r="G926" t="s">
        <v>18</v>
      </c>
      <c r="H926">
        <v>40.5</v>
      </c>
      <c r="I926">
        <v>1</v>
      </c>
      <c r="J926">
        <v>118.7</v>
      </c>
      <c r="K926">
        <v>2.76</v>
      </c>
    </row>
    <row r="927" spans="1:11" x14ac:dyDescent="0.25">
      <c r="A927" s="7">
        <v>244242</v>
      </c>
      <c r="B927" s="7">
        <v>242731</v>
      </c>
      <c r="C927" t="s">
        <v>56</v>
      </c>
      <c r="D927" t="s">
        <v>69</v>
      </c>
      <c r="E927" s="7">
        <v>3</v>
      </c>
      <c r="F927" s="7" t="s">
        <v>148</v>
      </c>
      <c r="G927" t="s">
        <v>18</v>
      </c>
      <c r="H927">
        <v>40.5</v>
      </c>
      <c r="I927">
        <v>1</v>
      </c>
      <c r="J927">
        <v>118.7</v>
      </c>
      <c r="K927">
        <v>2.76</v>
      </c>
    </row>
    <row r="928" spans="1:11" x14ac:dyDescent="0.25">
      <c r="A928" s="7">
        <v>244244</v>
      </c>
      <c r="B928" s="7">
        <v>242731</v>
      </c>
      <c r="C928" t="s">
        <v>56</v>
      </c>
      <c r="D928" t="s">
        <v>69</v>
      </c>
      <c r="E928" s="7">
        <v>3</v>
      </c>
      <c r="F928" s="7" t="s">
        <v>148</v>
      </c>
      <c r="G928" t="s">
        <v>18</v>
      </c>
      <c r="H928">
        <v>41.2</v>
      </c>
      <c r="I928">
        <v>4</v>
      </c>
      <c r="J928">
        <v>46.3</v>
      </c>
      <c r="K928">
        <v>2.76</v>
      </c>
    </row>
    <row r="929" spans="1:11" x14ac:dyDescent="0.25">
      <c r="A929" s="7">
        <v>244246</v>
      </c>
      <c r="B929" s="7">
        <v>242731</v>
      </c>
      <c r="C929" t="s">
        <v>56</v>
      </c>
      <c r="D929" t="s">
        <v>69</v>
      </c>
      <c r="E929" s="7">
        <v>3</v>
      </c>
      <c r="F929" s="7" t="s">
        <v>148</v>
      </c>
      <c r="G929" t="s">
        <v>18</v>
      </c>
      <c r="H929">
        <v>40.700000000000003</v>
      </c>
      <c r="I929">
        <v>1</v>
      </c>
      <c r="J929">
        <v>118.7</v>
      </c>
      <c r="K929">
        <v>2.76</v>
      </c>
    </row>
    <row r="930" spans="1:11" x14ac:dyDescent="0.25">
      <c r="A930" s="7">
        <v>244248</v>
      </c>
      <c r="B930" s="7">
        <v>242731</v>
      </c>
      <c r="C930" t="s">
        <v>56</v>
      </c>
      <c r="D930" t="s">
        <v>69</v>
      </c>
      <c r="E930" s="7">
        <v>3</v>
      </c>
      <c r="F930" s="7" t="s">
        <v>148</v>
      </c>
      <c r="G930" t="s">
        <v>18</v>
      </c>
      <c r="H930">
        <v>50.6</v>
      </c>
      <c r="I930">
        <v>1</v>
      </c>
      <c r="J930">
        <v>134.30000000000001</v>
      </c>
      <c r="K930">
        <v>2.76</v>
      </c>
    </row>
    <row r="931" spans="1:11" x14ac:dyDescent="0.25">
      <c r="A931" s="7">
        <v>244250</v>
      </c>
      <c r="B931" s="7">
        <v>242731</v>
      </c>
      <c r="C931" t="s">
        <v>56</v>
      </c>
      <c r="D931" t="s">
        <v>69</v>
      </c>
      <c r="E931" s="7">
        <v>3</v>
      </c>
      <c r="F931" s="7" t="s">
        <v>148</v>
      </c>
      <c r="G931" t="s">
        <v>18</v>
      </c>
      <c r="H931">
        <v>51.2</v>
      </c>
      <c r="I931">
        <v>1</v>
      </c>
      <c r="J931">
        <v>134.30000000000001</v>
      </c>
      <c r="K931">
        <v>2.76</v>
      </c>
    </row>
    <row r="932" spans="1:11" x14ac:dyDescent="0.25">
      <c r="A932" s="7">
        <v>244252</v>
      </c>
      <c r="B932" s="7">
        <v>242731</v>
      </c>
      <c r="C932" t="s">
        <v>56</v>
      </c>
      <c r="D932" t="s">
        <v>69</v>
      </c>
      <c r="E932" s="7">
        <v>3</v>
      </c>
      <c r="F932" s="7" t="s">
        <v>148</v>
      </c>
      <c r="G932" t="s">
        <v>18</v>
      </c>
      <c r="H932">
        <v>40.6</v>
      </c>
      <c r="I932">
        <v>2</v>
      </c>
      <c r="J932">
        <v>73.5</v>
      </c>
      <c r="K932">
        <v>2.76</v>
      </c>
    </row>
    <row r="933" spans="1:11" x14ac:dyDescent="0.25">
      <c r="A933" s="7">
        <v>244256</v>
      </c>
      <c r="B933" s="7">
        <v>242731</v>
      </c>
      <c r="C933" t="s">
        <v>56</v>
      </c>
      <c r="D933" t="s">
        <v>69</v>
      </c>
      <c r="E933" s="7">
        <v>3</v>
      </c>
      <c r="F933" s="7" t="s">
        <v>148</v>
      </c>
      <c r="G933" t="s">
        <v>18</v>
      </c>
      <c r="H933">
        <v>49.5</v>
      </c>
      <c r="I933">
        <v>2</v>
      </c>
      <c r="J933">
        <v>83.2</v>
      </c>
      <c r="K933">
        <v>2.76</v>
      </c>
    </row>
    <row r="934" spans="1:11" x14ac:dyDescent="0.25">
      <c r="A934" s="7">
        <v>244258</v>
      </c>
      <c r="B934" s="7">
        <v>242731</v>
      </c>
      <c r="C934" t="s">
        <v>56</v>
      </c>
      <c r="D934" t="s">
        <v>69</v>
      </c>
      <c r="E934" s="7">
        <v>3</v>
      </c>
      <c r="F934" s="7" t="s">
        <v>148</v>
      </c>
      <c r="G934" t="s">
        <v>18</v>
      </c>
      <c r="H934">
        <v>40.200000000000003</v>
      </c>
      <c r="I934">
        <v>1</v>
      </c>
      <c r="J934">
        <v>118.7</v>
      </c>
      <c r="K934">
        <v>2.76</v>
      </c>
    </row>
    <row r="935" spans="1:11" x14ac:dyDescent="0.25">
      <c r="A935" s="7">
        <v>244260</v>
      </c>
      <c r="B935" s="7">
        <v>242731</v>
      </c>
      <c r="C935" t="s">
        <v>56</v>
      </c>
      <c r="D935" t="s">
        <v>69</v>
      </c>
      <c r="E935" s="7">
        <v>3</v>
      </c>
      <c r="F935" s="7" t="s">
        <v>148</v>
      </c>
      <c r="G935" t="s">
        <v>18</v>
      </c>
      <c r="H935">
        <v>29.3</v>
      </c>
      <c r="I935">
        <v>1</v>
      </c>
      <c r="J935">
        <v>92</v>
      </c>
      <c r="K935">
        <v>2.76</v>
      </c>
    </row>
    <row r="936" spans="1:11" x14ac:dyDescent="0.25">
      <c r="A936" s="7">
        <v>244262</v>
      </c>
      <c r="B936" s="7">
        <v>242731</v>
      </c>
      <c r="C936" t="s">
        <v>56</v>
      </c>
      <c r="D936" t="s">
        <v>69</v>
      </c>
      <c r="E936" s="7">
        <v>3</v>
      </c>
      <c r="F936" s="7" t="s">
        <v>148</v>
      </c>
      <c r="G936" t="s">
        <v>18</v>
      </c>
      <c r="H936">
        <v>50.1</v>
      </c>
      <c r="I936">
        <v>1</v>
      </c>
      <c r="J936">
        <v>134.30000000000001</v>
      </c>
      <c r="K936">
        <v>2.76</v>
      </c>
    </row>
    <row r="937" spans="1:11" x14ac:dyDescent="0.25">
      <c r="A937" s="7">
        <v>244354</v>
      </c>
      <c r="B937" s="7">
        <v>242738</v>
      </c>
      <c r="C937" t="s">
        <v>56</v>
      </c>
      <c r="D937" t="s">
        <v>70</v>
      </c>
      <c r="E937" s="7">
        <v>34</v>
      </c>
      <c r="F937" s="7" t="s">
        <v>148</v>
      </c>
      <c r="G937" t="s">
        <v>18</v>
      </c>
      <c r="H937">
        <v>40.799999999999997</v>
      </c>
      <c r="I937">
        <v>1</v>
      </c>
      <c r="J937">
        <v>118.7</v>
      </c>
      <c r="K937">
        <v>2.76</v>
      </c>
    </row>
    <row r="938" spans="1:11" x14ac:dyDescent="0.25">
      <c r="A938" s="7">
        <v>244356</v>
      </c>
      <c r="B938" s="7">
        <v>242738</v>
      </c>
      <c r="C938" t="s">
        <v>56</v>
      </c>
      <c r="D938" t="s">
        <v>70</v>
      </c>
      <c r="E938" s="7">
        <v>34</v>
      </c>
      <c r="F938" s="7" t="s">
        <v>148</v>
      </c>
      <c r="G938" t="s">
        <v>18</v>
      </c>
      <c r="H938">
        <v>40.700000000000003</v>
      </c>
      <c r="I938">
        <v>1</v>
      </c>
      <c r="J938">
        <v>118.7</v>
      </c>
      <c r="K938">
        <v>2.76</v>
      </c>
    </row>
    <row r="939" spans="1:11" x14ac:dyDescent="0.25">
      <c r="A939" s="7">
        <v>244358</v>
      </c>
      <c r="B939" s="7">
        <v>242738</v>
      </c>
      <c r="C939" t="s">
        <v>56</v>
      </c>
      <c r="D939" t="s">
        <v>70</v>
      </c>
      <c r="E939" s="7">
        <v>34</v>
      </c>
      <c r="F939" s="7" t="s">
        <v>148</v>
      </c>
      <c r="G939" t="s">
        <v>18</v>
      </c>
      <c r="H939">
        <v>40.5</v>
      </c>
      <c r="I939">
        <v>1</v>
      </c>
      <c r="J939">
        <v>118.7</v>
      </c>
      <c r="K939">
        <v>2.76</v>
      </c>
    </row>
    <row r="940" spans="1:11" x14ac:dyDescent="0.25">
      <c r="A940" s="7">
        <v>244360</v>
      </c>
      <c r="B940" s="7">
        <v>242738</v>
      </c>
      <c r="C940" t="s">
        <v>56</v>
      </c>
      <c r="D940" t="s">
        <v>70</v>
      </c>
      <c r="E940" s="7">
        <v>34</v>
      </c>
      <c r="F940" s="7" t="s">
        <v>148</v>
      </c>
      <c r="G940" t="s">
        <v>18</v>
      </c>
      <c r="H940">
        <v>50.9</v>
      </c>
      <c r="I940">
        <v>1</v>
      </c>
      <c r="J940">
        <v>134.30000000000001</v>
      </c>
      <c r="K940">
        <v>2.76</v>
      </c>
    </row>
    <row r="941" spans="1:11" x14ac:dyDescent="0.25">
      <c r="A941" s="7">
        <v>244362</v>
      </c>
      <c r="B941" s="7">
        <v>242738</v>
      </c>
      <c r="C941" t="s">
        <v>56</v>
      </c>
      <c r="D941" t="s">
        <v>70</v>
      </c>
      <c r="E941" s="7">
        <v>34</v>
      </c>
      <c r="F941" s="7" t="s">
        <v>148</v>
      </c>
      <c r="G941" t="s">
        <v>18</v>
      </c>
      <c r="H941">
        <v>51.4</v>
      </c>
      <c r="I941">
        <v>1</v>
      </c>
      <c r="J941">
        <v>134.30000000000001</v>
      </c>
      <c r="K941">
        <v>2.76</v>
      </c>
    </row>
    <row r="942" spans="1:11" x14ac:dyDescent="0.25">
      <c r="A942" s="7">
        <v>244364</v>
      </c>
      <c r="B942" s="7">
        <v>242738</v>
      </c>
      <c r="C942" t="s">
        <v>56</v>
      </c>
      <c r="D942" t="s">
        <v>70</v>
      </c>
      <c r="E942" s="7">
        <v>34</v>
      </c>
      <c r="F942" s="7" t="s">
        <v>148</v>
      </c>
      <c r="G942" t="s">
        <v>18</v>
      </c>
      <c r="H942">
        <v>30.1</v>
      </c>
      <c r="I942">
        <v>1</v>
      </c>
      <c r="J942">
        <v>92</v>
      </c>
      <c r="K942">
        <v>2.76</v>
      </c>
    </row>
    <row r="943" spans="1:11" x14ac:dyDescent="0.25">
      <c r="A943" s="7">
        <v>244366</v>
      </c>
      <c r="B943" s="7">
        <v>242738</v>
      </c>
      <c r="C943" t="s">
        <v>56</v>
      </c>
      <c r="D943" t="s">
        <v>70</v>
      </c>
      <c r="E943" s="7">
        <v>34</v>
      </c>
      <c r="F943" s="7" t="s">
        <v>148</v>
      </c>
      <c r="G943" t="s">
        <v>18</v>
      </c>
      <c r="H943">
        <v>40.299999999999997</v>
      </c>
      <c r="I943">
        <v>1</v>
      </c>
      <c r="J943">
        <v>118.7</v>
      </c>
      <c r="K943">
        <v>2.76</v>
      </c>
    </row>
    <row r="944" spans="1:11" x14ac:dyDescent="0.25">
      <c r="A944" s="7">
        <v>244368</v>
      </c>
      <c r="B944" s="7">
        <v>242738</v>
      </c>
      <c r="C944" t="s">
        <v>56</v>
      </c>
      <c r="D944" t="s">
        <v>70</v>
      </c>
      <c r="E944" s="7">
        <v>34</v>
      </c>
      <c r="F944" s="7" t="s">
        <v>148</v>
      </c>
      <c r="G944" t="s">
        <v>18</v>
      </c>
      <c r="H944">
        <v>51</v>
      </c>
      <c r="I944">
        <v>1</v>
      </c>
      <c r="J944">
        <v>134.30000000000001</v>
      </c>
      <c r="K944">
        <v>2.76</v>
      </c>
    </row>
    <row r="945" spans="1:11" x14ac:dyDescent="0.25">
      <c r="A945" s="7">
        <v>244370</v>
      </c>
      <c r="B945" s="7">
        <v>242738</v>
      </c>
      <c r="C945" t="s">
        <v>56</v>
      </c>
      <c r="D945" t="s">
        <v>70</v>
      </c>
      <c r="E945" s="7">
        <v>34</v>
      </c>
      <c r="F945" s="7" t="s">
        <v>148</v>
      </c>
      <c r="G945" t="s">
        <v>18</v>
      </c>
      <c r="H945">
        <v>30.1</v>
      </c>
      <c r="I945">
        <v>3</v>
      </c>
      <c r="J945">
        <v>44.2</v>
      </c>
      <c r="K945">
        <v>2.76</v>
      </c>
    </row>
    <row r="946" spans="1:11" x14ac:dyDescent="0.25">
      <c r="A946" s="7">
        <v>244372</v>
      </c>
      <c r="B946" s="7">
        <v>242738</v>
      </c>
      <c r="C946" t="s">
        <v>56</v>
      </c>
      <c r="D946" t="s">
        <v>70</v>
      </c>
      <c r="E946" s="7">
        <v>34</v>
      </c>
      <c r="F946" s="7" t="s">
        <v>148</v>
      </c>
      <c r="G946" t="s">
        <v>18</v>
      </c>
      <c r="H946">
        <v>41.2</v>
      </c>
      <c r="I946">
        <v>1</v>
      </c>
      <c r="J946">
        <v>118.7</v>
      </c>
      <c r="K946">
        <v>2.76</v>
      </c>
    </row>
    <row r="947" spans="1:11" x14ac:dyDescent="0.25">
      <c r="A947" s="7">
        <v>244374</v>
      </c>
      <c r="B947" s="7">
        <v>242738</v>
      </c>
      <c r="C947" t="s">
        <v>56</v>
      </c>
      <c r="D947" t="s">
        <v>70</v>
      </c>
      <c r="E947" s="7">
        <v>34</v>
      </c>
      <c r="F947" s="7" t="s">
        <v>148</v>
      </c>
      <c r="G947" t="s">
        <v>18</v>
      </c>
      <c r="H947">
        <v>50.3</v>
      </c>
      <c r="I947">
        <v>1</v>
      </c>
      <c r="J947">
        <v>134.30000000000001</v>
      </c>
      <c r="K947">
        <v>2.76</v>
      </c>
    </row>
    <row r="948" spans="1:11" x14ac:dyDescent="0.25">
      <c r="A948" s="7">
        <v>244376</v>
      </c>
      <c r="B948" s="7">
        <v>242738</v>
      </c>
      <c r="C948" t="s">
        <v>56</v>
      </c>
      <c r="D948" t="s">
        <v>70</v>
      </c>
      <c r="E948" s="7">
        <v>34</v>
      </c>
      <c r="F948" s="7" t="s">
        <v>148</v>
      </c>
      <c r="G948" t="s">
        <v>18</v>
      </c>
      <c r="H948">
        <v>40.5</v>
      </c>
      <c r="I948">
        <v>1</v>
      </c>
      <c r="J948">
        <v>118.7</v>
      </c>
      <c r="K948">
        <v>2.76</v>
      </c>
    </row>
    <row r="949" spans="1:11" x14ac:dyDescent="0.25">
      <c r="A949" s="7">
        <v>244402</v>
      </c>
      <c r="B949" s="7">
        <v>242740</v>
      </c>
      <c r="C949" t="s">
        <v>56</v>
      </c>
      <c r="D949" t="s">
        <v>70</v>
      </c>
      <c r="E949" s="7">
        <v>36</v>
      </c>
      <c r="F949" s="7" t="s">
        <v>148</v>
      </c>
      <c r="G949" t="s">
        <v>18</v>
      </c>
      <c r="H949">
        <v>41.2</v>
      </c>
      <c r="I949">
        <v>1</v>
      </c>
      <c r="J949">
        <v>118.7</v>
      </c>
      <c r="K949">
        <v>2.76</v>
      </c>
    </row>
    <row r="950" spans="1:11" x14ac:dyDescent="0.25">
      <c r="A950" s="7">
        <v>244404</v>
      </c>
      <c r="B950" s="7">
        <v>242740</v>
      </c>
      <c r="C950" t="s">
        <v>56</v>
      </c>
      <c r="D950" t="s">
        <v>70</v>
      </c>
      <c r="E950" s="7">
        <v>36</v>
      </c>
      <c r="F950" s="7" t="s">
        <v>148</v>
      </c>
      <c r="G950" t="s">
        <v>18</v>
      </c>
      <c r="H950">
        <v>50.5</v>
      </c>
      <c r="I950">
        <v>1</v>
      </c>
      <c r="J950">
        <v>118.7</v>
      </c>
      <c r="K950">
        <v>2.76</v>
      </c>
    </row>
    <row r="951" spans="1:11" x14ac:dyDescent="0.25">
      <c r="A951" s="7">
        <v>244406</v>
      </c>
      <c r="B951" s="7">
        <v>242740</v>
      </c>
      <c r="C951" t="s">
        <v>56</v>
      </c>
      <c r="D951" t="s">
        <v>70</v>
      </c>
      <c r="E951" s="7">
        <v>36</v>
      </c>
      <c r="F951" s="7" t="s">
        <v>148</v>
      </c>
      <c r="G951" t="s">
        <v>18</v>
      </c>
      <c r="H951">
        <v>29.5</v>
      </c>
      <c r="I951">
        <v>2</v>
      </c>
      <c r="J951">
        <v>57</v>
      </c>
      <c r="K951">
        <v>2.76</v>
      </c>
    </row>
    <row r="952" spans="1:11" x14ac:dyDescent="0.25">
      <c r="A952" s="7">
        <v>244408</v>
      </c>
      <c r="B952" s="7">
        <v>242740</v>
      </c>
      <c r="C952" t="s">
        <v>56</v>
      </c>
      <c r="D952" t="s">
        <v>70</v>
      </c>
      <c r="E952" s="7">
        <v>36</v>
      </c>
      <c r="F952" s="7" t="s">
        <v>148</v>
      </c>
      <c r="G952" t="s">
        <v>18</v>
      </c>
      <c r="H952">
        <v>40</v>
      </c>
      <c r="I952">
        <v>1</v>
      </c>
      <c r="J952">
        <v>92</v>
      </c>
      <c r="K952">
        <v>2.76</v>
      </c>
    </row>
    <row r="953" spans="1:11" x14ac:dyDescent="0.25">
      <c r="A953" s="7">
        <v>244410</v>
      </c>
      <c r="B953" s="7">
        <v>242740</v>
      </c>
      <c r="C953" t="s">
        <v>56</v>
      </c>
      <c r="D953" t="s">
        <v>70</v>
      </c>
      <c r="E953" s="7">
        <v>36</v>
      </c>
      <c r="F953" s="7" t="s">
        <v>148</v>
      </c>
      <c r="G953" t="s">
        <v>18</v>
      </c>
      <c r="H953">
        <v>40.4</v>
      </c>
      <c r="I953">
        <v>1</v>
      </c>
      <c r="J953">
        <v>118.7</v>
      </c>
      <c r="K953">
        <v>2.76</v>
      </c>
    </row>
    <row r="954" spans="1:11" x14ac:dyDescent="0.25">
      <c r="A954" s="7">
        <v>244412</v>
      </c>
      <c r="B954" s="7">
        <v>242740</v>
      </c>
      <c r="C954" t="s">
        <v>56</v>
      </c>
      <c r="D954" t="s">
        <v>70</v>
      </c>
      <c r="E954" s="7">
        <v>36</v>
      </c>
      <c r="F954" s="7" t="s">
        <v>148</v>
      </c>
      <c r="G954" t="s">
        <v>18</v>
      </c>
      <c r="H954">
        <v>49.8</v>
      </c>
      <c r="I954">
        <v>2</v>
      </c>
      <c r="J954">
        <v>73.5</v>
      </c>
      <c r="K954">
        <v>2.76</v>
      </c>
    </row>
    <row r="955" spans="1:11" x14ac:dyDescent="0.25">
      <c r="A955" s="7">
        <v>244414</v>
      </c>
      <c r="B955" s="7">
        <v>242740</v>
      </c>
      <c r="C955" t="s">
        <v>56</v>
      </c>
      <c r="D955" t="s">
        <v>70</v>
      </c>
      <c r="E955" s="7">
        <v>36</v>
      </c>
      <c r="F955" s="7" t="s">
        <v>148</v>
      </c>
      <c r="G955" t="s">
        <v>18</v>
      </c>
      <c r="H955">
        <v>50.5</v>
      </c>
      <c r="I955">
        <v>1</v>
      </c>
      <c r="J955">
        <v>118.7</v>
      </c>
      <c r="K955">
        <v>2.76</v>
      </c>
    </row>
    <row r="956" spans="1:11" x14ac:dyDescent="0.25">
      <c r="A956" s="7">
        <v>244416</v>
      </c>
      <c r="B956" s="7">
        <v>242740</v>
      </c>
      <c r="C956" t="s">
        <v>56</v>
      </c>
      <c r="D956" t="s">
        <v>70</v>
      </c>
      <c r="E956" s="7">
        <v>36</v>
      </c>
      <c r="F956" s="7" t="s">
        <v>148</v>
      </c>
      <c r="G956" t="s">
        <v>18</v>
      </c>
      <c r="H956">
        <v>29.5</v>
      </c>
      <c r="I956">
        <v>1</v>
      </c>
      <c r="J956">
        <v>92</v>
      </c>
      <c r="K956">
        <v>2.76</v>
      </c>
    </row>
    <row r="957" spans="1:11" x14ac:dyDescent="0.25">
      <c r="A957" s="7">
        <v>244418</v>
      </c>
      <c r="B957" s="7">
        <v>242740</v>
      </c>
      <c r="C957" t="s">
        <v>56</v>
      </c>
      <c r="D957" t="s">
        <v>70</v>
      </c>
      <c r="E957" s="7">
        <v>36</v>
      </c>
      <c r="F957" s="7" t="s">
        <v>148</v>
      </c>
      <c r="G957" t="s">
        <v>18</v>
      </c>
      <c r="H957">
        <v>50.6</v>
      </c>
      <c r="I957">
        <v>1</v>
      </c>
      <c r="J957">
        <v>134.30000000000001</v>
      </c>
      <c r="K957">
        <v>2.76</v>
      </c>
    </row>
    <row r="958" spans="1:11" x14ac:dyDescent="0.25">
      <c r="A958" s="7">
        <v>244420</v>
      </c>
      <c r="B958" s="7">
        <v>242740</v>
      </c>
      <c r="C958" t="s">
        <v>56</v>
      </c>
      <c r="D958" t="s">
        <v>70</v>
      </c>
      <c r="E958" s="7">
        <v>36</v>
      </c>
      <c r="F958" s="7" t="s">
        <v>148</v>
      </c>
      <c r="G958" t="s">
        <v>18</v>
      </c>
      <c r="H958">
        <v>40</v>
      </c>
      <c r="I958">
        <v>1</v>
      </c>
      <c r="J958">
        <v>118.7</v>
      </c>
      <c r="K958">
        <v>2.76</v>
      </c>
    </row>
    <row r="959" spans="1:11" x14ac:dyDescent="0.25">
      <c r="A959" s="7">
        <v>244422</v>
      </c>
      <c r="B959" s="7">
        <v>242740</v>
      </c>
      <c r="C959" t="s">
        <v>56</v>
      </c>
      <c r="D959" t="s">
        <v>70</v>
      </c>
      <c r="E959" s="7">
        <v>36</v>
      </c>
      <c r="F959" s="7" t="s">
        <v>148</v>
      </c>
      <c r="G959" t="s">
        <v>18</v>
      </c>
      <c r="H959">
        <v>41.2</v>
      </c>
      <c r="I959">
        <v>1</v>
      </c>
      <c r="J959">
        <v>118.7</v>
      </c>
      <c r="K959">
        <v>2.76</v>
      </c>
    </row>
    <row r="960" spans="1:11" x14ac:dyDescent="0.25">
      <c r="A960" s="7">
        <v>244424</v>
      </c>
      <c r="B960" s="7">
        <v>242740</v>
      </c>
      <c r="C960" t="s">
        <v>56</v>
      </c>
      <c r="D960" t="s">
        <v>70</v>
      </c>
      <c r="E960" s="7">
        <v>36</v>
      </c>
      <c r="F960" s="7" t="s">
        <v>148</v>
      </c>
      <c r="G960" t="s">
        <v>18</v>
      </c>
      <c r="H960">
        <v>40</v>
      </c>
      <c r="I960">
        <v>1</v>
      </c>
      <c r="J960">
        <v>118.7</v>
      </c>
      <c r="K960">
        <v>2.76</v>
      </c>
    </row>
    <row r="961" spans="1:11" x14ac:dyDescent="0.25">
      <c r="A961" s="7">
        <v>244450</v>
      </c>
      <c r="B961" s="7">
        <v>242742</v>
      </c>
      <c r="C961" t="s">
        <v>56</v>
      </c>
      <c r="D961" t="s">
        <v>70</v>
      </c>
      <c r="E961" s="7">
        <v>38</v>
      </c>
      <c r="F961" s="7" t="s">
        <v>148</v>
      </c>
      <c r="G961" t="s">
        <v>18</v>
      </c>
      <c r="H961">
        <v>38.6</v>
      </c>
      <c r="I961">
        <v>1</v>
      </c>
      <c r="J961">
        <v>118.7</v>
      </c>
      <c r="K961">
        <v>2.76</v>
      </c>
    </row>
    <row r="962" spans="1:11" x14ac:dyDescent="0.25">
      <c r="A962" s="7">
        <v>244452</v>
      </c>
      <c r="B962" s="7">
        <v>242742</v>
      </c>
      <c r="C962" t="s">
        <v>56</v>
      </c>
      <c r="D962" t="s">
        <v>70</v>
      </c>
      <c r="E962" s="7">
        <v>38</v>
      </c>
      <c r="F962" s="7" t="s">
        <v>148</v>
      </c>
      <c r="G962" t="s">
        <v>18</v>
      </c>
      <c r="H962">
        <v>38.9</v>
      </c>
      <c r="I962">
        <v>1</v>
      </c>
      <c r="J962">
        <v>92</v>
      </c>
      <c r="K962">
        <v>2.76</v>
      </c>
    </row>
    <row r="963" spans="1:11" x14ac:dyDescent="0.25">
      <c r="A963" s="7">
        <v>244454</v>
      </c>
      <c r="B963" s="7">
        <v>242742</v>
      </c>
      <c r="C963" t="s">
        <v>56</v>
      </c>
      <c r="D963" t="s">
        <v>70</v>
      </c>
      <c r="E963" s="7">
        <v>38</v>
      </c>
      <c r="F963" s="7" t="s">
        <v>148</v>
      </c>
      <c r="G963" t="s">
        <v>18</v>
      </c>
      <c r="H963">
        <v>38.200000000000003</v>
      </c>
      <c r="I963">
        <v>1</v>
      </c>
      <c r="J963">
        <v>92</v>
      </c>
      <c r="K963">
        <v>2.76</v>
      </c>
    </row>
    <row r="964" spans="1:11" x14ac:dyDescent="0.25">
      <c r="A964" s="7">
        <v>244456</v>
      </c>
      <c r="B964" s="7">
        <v>242742</v>
      </c>
      <c r="C964" t="s">
        <v>56</v>
      </c>
      <c r="D964" t="s">
        <v>70</v>
      </c>
      <c r="E964" s="7">
        <v>38</v>
      </c>
      <c r="F964" s="7" t="s">
        <v>148</v>
      </c>
      <c r="G964" t="s">
        <v>18</v>
      </c>
      <c r="H964">
        <v>39</v>
      </c>
      <c r="I964">
        <v>1</v>
      </c>
      <c r="J964">
        <v>118.7</v>
      </c>
      <c r="K964">
        <v>2.76</v>
      </c>
    </row>
    <row r="965" spans="1:11" x14ac:dyDescent="0.25">
      <c r="A965" s="7">
        <v>244458</v>
      </c>
      <c r="B965" s="7">
        <v>242742</v>
      </c>
      <c r="C965" t="s">
        <v>56</v>
      </c>
      <c r="D965" t="s">
        <v>70</v>
      </c>
      <c r="E965" s="7">
        <v>38</v>
      </c>
      <c r="F965" s="7" t="s">
        <v>148</v>
      </c>
      <c r="G965" t="s">
        <v>18</v>
      </c>
      <c r="H965">
        <v>22</v>
      </c>
      <c r="I965">
        <v>1</v>
      </c>
      <c r="J965">
        <v>92</v>
      </c>
      <c r="K965">
        <v>2.76</v>
      </c>
    </row>
    <row r="966" spans="1:11" x14ac:dyDescent="0.25">
      <c r="A966" s="7">
        <v>244460</v>
      </c>
      <c r="B966" s="7">
        <v>242742</v>
      </c>
      <c r="C966" t="s">
        <v>56</v>
      </c>
      <c r="D966" t="s">
        <v>70</v>
      </c>
      <c r="E966" s="7">
        <v>38</v>
      </c>
      <c r="F966" s="7" t="s">
        <v>148</v>
      </c>
      <c r="G966" t="s">
        <v>18</v>
      </c>
      <c r="H966">
        <v>38.1</v>
      </c>
      <c r="I966">
        <v>1</v>
      </c>
      <c r="J966">
        <v>118.7</v>
      </c>
      <c r="K966">
        <v>2.76</v>
      </c>
    </row>
    <row r="967" spans="1:11" x14ac:dyDescent="0.25">
      <c r="A967" s="7">
        <v>244462</v>
      </c>
      <c r="B967" s="7">
        <v>242742</v>
      </c>
      <c r="C967" t="s">
        <v>56</v>
      </c>
      <c r="D967" t="s">
        <v>70</v>
      </c>
      <c r="E967" s="7">
        <v>38</v>
      </c>
      <c r="F967" s="7" t="s">
        <v>148</v>
      </c>
      <c r="G967" t="s">
        <v>18</v>
      </c>
      <c r="H967">
        <v>25.6</v>
      </c>
      <c r="I967">
        <v>1</v>
      </c>
      <c r="J967">
        <v>118.7</v>
      </c>
      <c r="K967">
        <v>2.76</v>
      </c>
    </row>
    <row r="968" spans="1:11" x14ac:dyDescent="0.25">
      <c r="A968" s="7">
        <v>244464</v>
      </c>
      <c r="B968" s="7">
        <v>242742</v>
      </c>
      <c r="C968" t="s">
        <v>56</v>
      </c>
      <c r="D968" t="s">
        <v>70</v>
      </c>
      <c r="E968" s="7">
        <v>38</v>
      </c>
      <c r="F968" s="7" t="s">
        <v>148</v>
      </c>
      <c r="G968" t="s">
        <v>18</v>
      </c>
      <c r="H968">
        <v>38.1</v>
      </c>
      <c r="I968">
        <v>1</v>
      </c>
      <c r="J968">
        <v>92</v>
      </c>
      <c r="K968">
        <v>2.76</v>
      </c>
    </row>
    <row r="969" spans="1:11" x14ac:dyDescent="0.25">
      <c r="A969" s="7">
        <v>244466</v>
      </c>
      <c r="B969" s="7">
        <v>242742</v>
      </c>
      <c r="C969" t="s">
        <v>56</v>
      </c>
      <c r="D969" t="s">
        <v>70</v>
      </c>
      <c r="E969" s="7">
        <v>38</v>
      </c>
      <c r="F969" s="7" t="s">
        <v>148</v>
      </c>
      <c r="G969" t="s">
        <v>18</v>
      </c>
      <c r="H969">
        <v>48.1</v>
      </c>
      <c r="I969">
        <v>3</v>
      </c>
      <c r="J969">
        <v>64.5</v>
      </c>
      <c r="K969">
        <v>2.76</v>
      </c>
    </row>
    <row r="970" spans="1:11" x14ac:dyDescent="0.25">
      <c r="A970" s="7">
        <v>244996</v>
      </c>
      <c r="B970" s="7">
        <v>242761</v>
      </c>
      <c r="C970" t="s">
        <v>56</v>
      </c>
      <c r="D970" t="s">
        <v>70</v>
      </c>
      <c r="E970" s="7">
        <v>13</v>
      </c>
      <c r="F970" s="7" t="s">
        <v>148</v>
      </c>
      <c r="G970" t="s">
        <v>18</v>
      </c>
      <c r="H970">
        <v>42.3</v>
      </c>
      <c r="I970">
        <v>1</v>
      </c>
      <c r="J970">
        <v>118.7</v>
      </c>
      <c r="K970">
        <v>2.76</v>
      </c>
    </row>
    <row r="971" spans="1:11" x14ac:dyDescent="0.25">
      <c r="A971" s="7">
        <v>244998</v>
      </c>
      <c r="B971" s="7">
        <v>242761</v>
      </c>
      <c r="C971" t="s">
        <v>56</v>
      </c>
      <c r="D971" t="s">
        <v>70</v>
      </c>
      <c r="E971" s="7">
        <v>13</v>
      </c>
      <c r="F971" s="7" t="s">
        <v>148</v>
      </c>
      <c r="G971" t="s">
        <v>18</v>
      </c>
      <c r="H971">
        <v>32</v>
      </c>
      <c r="I971">
        <v>1</v>
      </c>
      <c r="J971">
        <v>92</v>
      </c>
      <c r="K971">
        <v>2.76</v>
      </c>
    </row>
    <row r="972" spans="1:11" x14ac:dyDescent="0.25">
      <c r="A972" s="7">
        <v>245000</v>
      </c>
      <c r="B972" s="7">
        <v>242761</v>
      </c>
      <c r="C972" t="s">
        <v>56</v>
      </c>
      <c r="D972" t="s">
        <v>70</v>
      </c>
      <c r="E972" s="7">
        <v>13</v>
      </c>
      <c r="F972" s="7" t="s">
        <v>148</v>
      </c>
      <c r="G972" t="s">
        <v>18</v>
      </c>
      <c r="H972">
        <v>52.6</v>
      </c>
      <c r="I972">
        <v>3</v>
      </c>
      <c r="J972">
        <v>64.5</v>
      </c>
      <c r="K972">
        <v>2.76</v>
      </c>
    </row>
    <row r="973" spans="1:11" x14ac:dyDescent="0.25">
      <c r="A973" s="7">
        <v>245002</v>
      </c>
      <c r="B973" s="7">
        <v>242761</v>
      </c>
      <c r="C973" t="s">
        <v>56</v>
      </c>
      <c r="D973" t="s">
        <v>70</v>
      </c>
      <c r="E973" s="7">
        <v>13</v>
      </c>
      <c r="F973" s="7" t="s">
        <v>148</v>
      </c>
      <c r="G973" t="s">
        <v>18</v>
      </c>
      <c r="H973">
        <v>52.6</v>
      </c>
      <c r="I973">
        <v>1</v>
      </c>
      <c r="J973">
        <v>118.7</v>
      </c>
      <c r="K973">
        <v>2.76</v>
      </c>
    </row>
    <row r="974" spans="1:11" x14ac:dyDescent="0.25">
      <c r="A974" s="7">
        <v>245004</v>
      </c>
      <c r="B974" s="7">
        <v>242761</v>
      </c>
      <c r="C974" t="s">
        <v>56</v>
      </c>
      <c r="D974" t="s">
        <v>70</v>
      </c>
      <c r="E974" s="7">
        <v>13</v>
      </c>
      <c r="F974" s="7" t="s">
        <v>148</v>
      </c>
      <c r="G974" t="s">
        <v>18</v>
      </c>
      <c r="H974">
        <v>42.4</v>
      </c>
      <c r="I974">
        <v>1</v>
      </c>
      <c r="J974">
        <v>118.7</v>
      </c>
      <c r="K974">
        <v>2.76</v>
      </c>
    </row>
    <row r="975" spans="1:11" x14ac:dyDescent="0.25">
      <c r="A975" s="7">
        <v>245006</v>
      </c>
      <c r="B975" s="7">
        <v>242761</v>
      </c>
      <c r="C975" t="s">
        <v>56</v>
      </c>
      <c r="D975" t="s">
        <v>70</v>
      </c>
      <c r="E975" s="7">
        <v>13</v>
      </c>
      <c r="F975" s="7" t="s">
        <v>148</v>
      </c>
      <c r="G975" t="s">
        <v>18</v>
      </c>
      <c r="H975">
        <v>42.5</v>
      </c>
      <c r="I975">
        <v>2</v>
      </c>
      <c r="J975">
        <v>73.5</v>
      </c>
      <c r="K975">
        <v>2.76</v>
      </c>
    </row>
    <row r="976" spans="1:11" x14ac:dyDescent="0.25">
      <c r="A976" s="7">
        <v>245008</v>
      </c>
      <c r="B976" s="7">
        <v>242761</v>
      </c>
      <c r="C976" t="s">
        <v>56</v>
      </c>
      <c r="D976" t="s">
        <v>70</v>
      </c>
      <c r="E976" s="7">
        <v>13</v>
      </c>
      <c r="F976" s="7" t="s">
        <v>148</v>
      </c>
      <c r="G976" t="s">
        <v>18</v>
      </c>
      <c r="H976">
        <v>42.9</v>
      </c>
      <c r="I976">
        <v>1</v>
      </c>
      <c r="J976">
        <v>118.7</v>
      </c>
      <c r="K976">
        <v>2.76</v>
      </c>
    </row>
    <row r="977" spans="1:11" x14ac:dyDescent="0.25">
      <c r="A977" s="7">
        <v>245010</v>
      </c>
      <c r="B977" s="7">
        <v>242761</v>
      </c>
      <c r="C977" t="s">
        <v>56</v>
      </c>
      <c r="D977" t="s">
        <v>70</v>
      </c>
      <c r="E977" s="7">
        <v>13</v>
      </c>
      <c r="F977" s="7" t="s">
        <v>148</v>
      </c>
      <c r="G977" t="s">
        <v>18</v>
      </c>
      <c r="H977">
        <v>52.7</v>
      </c>
      <c r="I977">
        <v>1</v>
      </c>
      <c r="J977">
        <v>134.30000000000001</v>
      </c>
      <c r="K977">
        <v>2.76</v>
      </c>
    </row>
    <row r="978" spans="1:11" x14ac:dyDescent="0.25">
      <c r="A978" s="7">
        <v>245012</v>
      </c>
      <c r="B978" s="7">
        <v>242761</v>
      </c>
      <c r="C978" t="s">
        <v>56</v>
      </c>
      <c r="D978" t="s">
        <v>70</v>
      </c>
      <c r="E978" s="7">
        <v>13</v>
      </c>
      <c r="F978" s="7" t="s">
        <v>148</v>
      </c>
      <c r="G978" t="s">
        <v>18</v>
      </c>
      <c r="H978">
        <v>53.6</v>
      </c>
      <c r="I978">
        <v>1</v>
      </c>
      <c r="J978">
        <v>134.30000000000001</v>
      </c>
      <c r="K978">
        <v>2.76</v>
      </c>
    </row>
    <row r="979" spans="1:11" x14ac:dyDescent="0.25">
      <c r="A979" s="7">
        <v>245014</v>
      </c>
      <c r="B979" s="7">
        <v>242761</v>
      </c>
      <c r="C979" t="s">
        <v>56</v>
      </c>
      <c r="D979" t="s">
        <v>70</v>
      </c>
      <c r="E979" s="7">
        <v>13</v>
      </c>
      <c r="F979" s="7" t="s">
        <v>148</v>
      </c>
      <c r="G979" t="s">
        <v>18</v>
      </c>
      <c r="H979">
        <v>41.8</v>
      </c>
      <c r="I979">
        <v>1</v>
      </c>
      <c r="J979">
        <v>118.7</v>
      </c>
      <c r="K979">
        <v>2.76</v>
      </c>
    </row>
    <row r="980" spans="1:11" x14ac:dyDescent="0.25">
      <c r="A980" s="7">
        <v>245016</v>
      </c>
      <c r="B980" s="7">
        <v>242761</v>
      </c>
      <c r="C980" t="s">
        <v>56</v>
      </c>
      <c r="D980" t="s">
        <v>70</v>
      </c>
      <c r="E980" s="7">
        <v>13</v>
      </c>
      <c r="F980" s="7" t="s">
        <v>148</v>
      </c>
      <c r="G980" t="s">
        <v>18</v>
      </c>
      <c r="H980">
        <v>32</v>
      </c>
      <c r="I980">
        <v>1</v>
      </c>
      <c r="J980">
        <v>92</v>
      </c>
      <c r="K980">
        <v>2.76</v>
      </c>
    </row>
    <row r="981" spans="1:11" x14ac:dyDescent="0.25">
      <c r="A981" s="7">
        <v>245018</v>
      </c>
      <c r="B981" s="7">
        <v>242761</v>
      </c>
      <c r="C981" t="s">
        <v>56</v>
      </c>
      <c r="D981" t="s">
        <v>70</v>
      </c>
      <c r="E981" s="7">
        <v>13</v>
      </c>
      <c r="F981" s="7" t="s">
        <v>148</v>
      </c>
      <c r="G981" t="s">
        <v>18</v>
      </c>
      <c r="H981">
        <v>42</v>
      </c>
      <c r="I981">
        <v>1</v>
      </c>
      <c r="J981">
        <v>118.7</v>
      </c>
      <c r="K981">
        <v>2.76</v>
      </c>
    </row>
    <row r="982" spans="1:11" x14ac:dyDescent="0.25">
      <c r="A982" s="7">
        <v>245156</v>
      </c>
      <c r="B982" s="7">
        <v>242768</v>
      </c>
      <c r="C982" t="s">
        <v>56</v>
      </c>
      <c r="D982" t="s">
        <v>70</v>
      </c>
      <c r="E982" s="7">
        <v>22</v>
      </c>
      <c r="F982" s="7" t="s">
        <v>148</v>
      </c>
      <c r="G982" t="s">
        <v>18</v>
      </c>
      <c r="H982">
        <v>52.6</v>
      </c>
      <c r="I982">
        <v>4</v>
      </c>
      <c r="J982">
        <v>52.4</v>
      </c>
      <c r="K982">
        <v>2.76</v>
      </c>
    </row>
    <row r="983" spans="1:11" x14ac:dyDescent="0.25">
      <c r="A983" s="7">
        <v>245160</v>
      </c>
      <c r="B983" s="7">
        <v>242768</v>
      </c>
      <c r="C983" t="s">
        <v>56</v>
      </c>
      <c r="D983" t="s">
        <v>70</v>
      </c>
      <c r="E983" s="7">
        <v>22</v>
      </c>
      <c r="F983" s="7" t="s">
        <v>148</v>
      </c>
      <c r="G983" t="s">
        <v>18</v>
      </c>
      <c r="H983">
        <v>51.5</v>
      </c>
      <c r="I983">
        <v>1</v>
      </c>
      <c r="J983">
        <v>134.30000000000001</v>
      </c>
      <c r="K983">
        <v>2.76</v>
      </c>
    </row>
    <row r="984" spans="1:11" x14ac:dyDescent="0.25">
      <c r="A984" s="7">
        <v>245162</v>
      </c>
      <c r="B984" s="7">
        <v>242768</v>
      </c>
      <c r="C984" t="s">
        <v>56</v>
      </c>
      <c r="D984" t="s">
        <v>70</v>
      </c>
      <c r="E984" s="7">
        <v>22</v>
      </c>
      <c r="F984" s="7" t="s">
        <v>148</v>
      </c>
      <c r="G984" t="s">
        <v>18</v>
      </c>
      <c r="H984">
        <v>41.3</v>
      </c>
      <c r="I984">
        <v>1</v>
      </c>
      <c r="J984">
        <v>118.7</v>
      </c>
      <c r="K984">
        <v>2.76</v>
      </c>
    </row>
    <row r="985" spans="1:11" x14ac:dyDescent="0.25">
      <c r="A985" s="7">
        <v>245164</v>
      </c>
      <c r="B985" s="7">
        <v>242768</v>
      </c>
      <c r="C985" t="s">
        <v>56</v>
      </c>
      <c r="D985" t="s">
        <v>70</v>
      </c>
      <c r="E985" s="7">
        <v>22</v>
      </c>
      <c r="F985" s="7" t="s">
        <v>148</v>
      </c>
      <c r="G985" t="s">
        <v>18</v>
      </c>
      <c r="H985">
        <v>41.4</v>
      </c>
      <c r="I985">
        <v>1</v>
      </c>
      <c r="J985">
        <v>118.7</v>
      </c>
      <c r="K985">
        <v>2.76</v>
      </c>
    </row>
    <row r="986" spans="1:11" x14ac:dyDescent="0.25">
      <c r="A986" s="7">
        <v>245166</v>
      </c>
      <c r="B986" s="7">
        <v>242768</v>
      </c>
      <c r="C986" t="s">
        <v>56</v>
      </c>
      <c r="D986" t="s">
        <v>70</v>
      </c>
      <c r="E986" s="7">
        <v>22</v>
      </c>
      <c r="F986" s="7" t="s">
        <v>148</v>
      </c>
      <c r="G986" t="s">
        <v>18</v>
      </c>
      <c r="H986">
        <v>41.3</v>
      </c>
      <c r="I986">
        <v>1</v>
      </c>
      <c r="J986">
        <v>118.7</v>
      </c>
      <c r="K986">
        <v>2.76</v>
      </c>
    </row>
    <row r="987" spans="1:11" x14ac:dyDescent="0.25">
      <c r="A987" s="7">
        <v>245168</v>
      </c>
      <c r="B987" s="7">
        <v>242768</v>
      </c>
      <c r="C987" t="s">
        <v>56</v>
      </c>
      <c r="D987" t="s">
        <v>70</v>
      </c>
      <c r="E987" s="7">
        <v>22</v>
      </c>
      <c r="F987" s="7" t="s">
        <v>148</v>
      </c>
      <c r="G987" t="s">
        <v>18</v>
      </c>
      <c r="H987">
        <v>51.6</v>
      </c>
      <c r="I987">
        <v>2</v>
      </c>
      <c r="J987">
        <v>83.2</v>
      </c>
      <c r="K987">
        <v>2.76</v>
      </c>
    </row>
    <row r="988" spans="1:11" x14ac:dyDescent="0.25">
      <c r="A988" s="7">
        <v>245170</v>
      </c>
      <c r="B988" s="7">
        <v>242768</v>
      </c>
      <c r="C988" t="s">
        <v>56</v>
      </c>
      <c r="D988" t="s">
        <v>70</v>
      </c>
      <c r="E988" s="7">
        <v>22</v>
      </c>
      <c r="F988" s="7" t="s">
        <v>148</v>
      </c>
      <c r="G988" t="s">
        <v>18</v>
      </c>
      <c r="H988">
        <v>41.1</v>
      </c>
      <c r="I988">
        <v>1</v>
      </c>
      <c r="J988">
        <v>118.7</v>
      </c>
      <c r="K988">
        <v>2.76</v>
      </c>
    </row>
    <row r="989" spans="1:11" x14ac:dyDescent="0.25">
      <c r="A989" s="7">
        <v>245172</v>
      </c>
      <c r="B989" s="7">
        <v>242768</v>
      </c>
      <c r="C989" t="s">
        <v>56</v>
      </c>
      <c r="D989" t="s">
        <v>70</v>
      </c>
      <c r="E989" s="7">
        <v>22</v>
      </c>
      <c r="F989" s="7" t="s">
        <v>148</v>
      </c>
      <c r="G989" t="s">
        <v>18</v>
      </c>
      <c r="H989">
        <v>30.7</v>
      </c>
      <c r="I989">
        <v>2</v>
      </c>
      <c r="J989">
        <v>57</v>
      </c>
      <c r="K989">
        <v>2.76</v>
      </c>
    </row>
    <row r="990" spans="1:11" x14ac:dyDescent="0.25">
      <c r="A990" s="7">
        <v>245174</v>
      </c>
      <c r="B990" s="7">
        <v>242768</v>
      </c>
      <c r="C990" t="s">
        <v>56</v>
      </c>
      <c r="D990" t="s">
        <v>70</v>
      </c>
      <c r="E990" s="7">
        <v>22</v>
      </c>
      <c r="F990" s="7" t="s">
        <v>148</v>
      </c>
      <c r="G990" t="s">
        <v>18</v>
      </c>
      <c r="H990">
        <v>50.4</v>
      </c>
      <c r="I990">
        <v>1</v>
      </c>
      <c r="J990">
        <v>134.30000000000001</v>
      </c>
      <c r="K990">
        <v>2.76</v>
      </c>
    </row>
    <row r="991" spans="1:11" x14ac:dyDescent="0.25">
      <c r="A991" s="7">
        <v>245176</v>
      </c>
      <c r="B991" s="7">
        <v>242768</v>
      </c>
      <c r="C991" t="s">
        <v>56</v>
      </c>
      <c r="D991" t="s">
        <v>70</v>
      </c>
      <c r="E991" s="7">
        <v>22</v>
      </c>
      <c r="F991" s="7" t="s">
        <v>148</v>
      </c>
      <c r="G991" t="s">
        <v>18</v>
      </c>
      <c r="H991">
        <v>41.3</v>
      </c>
      <c r="I991">
        <v>1</v>
      </c>
      <c r="J991">
        <v>118.7</v>
      </c>
      <c r="K991">
        <v>2.76</v>
      </c>
    </row>
    <row r="992" spans="1:11" x14ac:dyDescent="0.25">
      <c r="A992" s="7">
        <v>245178</v>
      </c>
      <c r="B992" s="7">
        <v>242768</v>
      </c>
      <c r="C992" t="s">
        <v>56</v>
      </c>
      <c r="D992" t="s">
        <v>70</v>
      </c>
      <c r="E992" s="7">
        <v>22</v>
      </c>
      <c r="F992" s="7" t="s">
        <v>148</v>
      </c>
      <c r="G992" t="s">
        <v>18</v>
      </c>
      <c r="H992">
        <v>30.1</v>
      </c>
      <c r="I992">
        <v>1</v>
      </c>
      <c r="J992">
        <v>92</v>
      </c>
      <c r="K992">
        <v>2.76</v>
      </c>
    </row>
    <row r="993" spans="1:11" x14ac:dyDescent="0.25">
      <c r="A993" s="7">
        <v>245180</v>
      </c>
      <c r="B993" s="7">
        <v>242769</v>
      </c>
      <c r="C993" t="s">
        <v>56</v>
      </c>
      <c r="D993" t="s">
        <v>70</v>
      </c>
      <c r="E993" s="7">
        <v>24</v>
      </c>
      <c r="F993" s="7" t="s">
        <v>148</v>
      </c>
      <c r="G993" t="s">
        <v>11</v>
      </c>
      <c r="H993">
        <v>37.700000000000003</v>
      </c>
      <c r="I993">
        <v>4</v>
      </c>
      <c r="J993">
        <v>55.4</v>
      </c>
      <c r="K993">
        <v>1.9870000000000001</v>
      </c>
    </row>
    <row r="994" spans="1:11" x14ac:dyDescent="0.25">
      <c r="A994" s="7">
        <v>245182</v>
      </c>
      <c r="B994" s="7">
        <v>242769</v>
      </c>
      <c r="C994" t="s">
        <v>56</v>
      </c>
      <c r="D994" t="s">
        <v>70</v>
      </c>
      <c r="E994" s="7">
        <v>24</v>
      </c>
      <c r="F994" s="7" t="s">
        <v>148</v>
      </c>
      <c r="G994" t="s">
        <v>11</v>
      </c>
      <c r="H994">
        <v>22.2</v>
      </c>
      <c r="I994">
        <v>1</v>
      </c>
      <c r="J994">
        <v>142</v>
      </c>
      <c r="K994">
        <v>1.9870000000000001</v>
      </c>
    </row>
    <row r="995" spans="1:11" x14ac:dyDescent="0.25">
      <c r="A995" s="7">
        <v>245184</v>
      </c>
      <c r="B995" s="7">
        <v>242769</v>
      </c>
      <c r="C995" t="s">
        <v>56</v>
      </c>
      <c r="D995" t="s">
        <v>70</v>
      </c>
      <c r="E995" s="7">
        <v>24</v>
      </c>
      <c r="F995" s="7" t="s">
        <v>148</v>
      </c>
      <c r="G995" t="s">
        <v>11</v>
      </c>
      <c r="H995">
        <v>29.7</v>
      </c>
      <c r="I995">
        <v>1</v>
      </c>
      <c r="J995">
        <v>142</v>
      </c>
      <c r="K995">
        <v>1.9870000000000001</v>
      </c>
    </row>
    <row r="996" spans="1:11" x14ac:dyDescent="0.25">
      <c r="A996" s="7">
        <v>245186</v>
      </c>
      <c r="B996" s="7">
        <v>242769</v>
      </c>
      <c r="C996" t="s">
        <v>56</v>
      </c>
      <c r="D996" t="s">
        <v>70</v>
      </c>
      <c r="E996" s="7">
        <v>24</v>
      </c>
      <c r="F996" s="7" t="s">
        <v>148</v>
      </c>
      <c r="G996" t="s">
        <v>11</v>
      </c>
      <c r="H996">
        <v>39.5</v>
      </c>
      <c r="I996">
        <v>1</v>
      </c>
      <c r="J996">
        <v>142</v>
      </c>
      <c r="K996">
        <v>1.9870000000000001</v>
      </c>
    </row>
    <row r="997" spans="1:11" x14ac:dyDescent="0.25">
      <c r="A997" s="7">
        <v>245188</v>
      </c>
      <c r="B997" s="7">
        <v>242769</v>
      </c>
      <c r="C997" t="s">
        <v>56</v>
      </c>
      <c r="D997" t="s">
        <v>70</v>
      </c>
      <c r="E997" s="7">
        <v>24</v>
      </c>
      <c r="F997" s="7" t="s">
        <v>148</v>
      </c>
      <c r="G997" t="s">
        <v>11</v>
      </c>
      <c r="H997">
        <v>16.2</v>
      </c>
      <c r="I997">
        <v>1</v>
      </c>
      <c r="J997">
        <v>142</v>
      </c>
      <c r="K997">
        <v>1.9870000000000001</v>
      </c>
    </row>
    <row r="998" spans="1:11" x14ac:dyDescent="0.25">
      <c r="A998" s="7">
        <v>245222</v>
      </c>
      <c r="B998" s="7">
        <v>242771</v>
      </c>
      <c r="C998" t="s">
        <v>56</v>
      </c>
      <c r="D998" t="s">
        <v>70</v>
      </c>
      <c r="E998" s="7">
        <v>26</v>
      </c>
      <c r="F998" s="7" t="s">
        <v>148</v>
      </c>
      <c r="G998" t="s">
        <v>18</v>
      </c>
      <c r="H998">
        <v>40.799999999999997</v>
      </c>
      <c r="I998">
        <v>1</v>
      </c>
      <c r="J998">
        <v>118.7</v>
      </c>
      <c r="K998">
        <v>2.76</v>
      </c>
    </row>
    <row r="999" spans="1:11" x14ac:dyDescent="0.25">
      <c r="A999" s="7">
        <v>245224</v>
      </c>
      <c r="B999" s="7">
        <v>242771</v>
      </c>
      <c r="C999" t="s">
        <v>56</v>
      </c>
      <c r="D999" t="s">
        <v>70</v>
      </c>
      <c r="E999" s="7">
        <v>26</v>
      </c>
      <c r="F999" s="7" t="s">
        <v>148</v>
      </c>
      <c r="G999" t="s">
        <v>18</v>
      </c>
      <c r="H999">
        <v>41.6</v>
      </c>
      <c r="I999">
        <v>5</v>
      </c>
      <c r="J999">
        <v>40.4</v>
      </c>
      <c r="K999">
        <v>2.76</v>
      </c>
    </row>
    <row r="1000" spans="1:11" x14ac:dyDescent="0.25">
      <c r="A1000" s="7">
        <v>245226</v>
      </c>
      <c r="B1000" s="7">
        <v>242771</v>
      </c>
      <c r="C1000" t="s">
        <v>56</v>
      </c>
      <c r="D1000" t="s">
        <v>70</v>
      </c>
      <c r="E1000" s="7">
        <v>26</v>
      </c>
      <c r="F1000" s="7" t="s">
        <v>148</v>
      </c>
      <c r="G1000" t="s">
        <v>18</v>
      </c>
      <c r="H1000">
        <v>41.6</v>
      </c>
      <c r="I1000">
        <v>1</v>
      </c>
      <c r="J1000">
        <v>118.7</v>
      </c>
      <c r="K1000">
        <v>2.76</v>
      </c>
    </row>
    <row r="1001" spans="1:11" x14ac:dyDescent="0.25">
      <c r="A1001" s="7">
        <v>245228</v>
      </c>
      <c r="B1001" s="7">
        <v>242771</v>
      </c>
      <c r="C1001" t="s">
        <v>56</v>
      </c>
      <c r="D1001" t="s">
        <v>70</v>
      </c>
      <c r="E1001" s="7">
        <v>26</v>
      </c>
      <c r="F1001" s="7" t="s">
        <v>148</v>
      </c>
      <c r="G1001" t="s">
        <v>18</v>
      </c>
      <c r="H1001">
        <v>40.799999999999997</v>
      </c>
      <c r="I1001">
        <v>1</v>
      </c>
      <c r="J1001">
        <v>118.7</v>
      </c>
      <c r="K1001">
        <v>2.76</v>
      </c>
    </row>
    <row r="1002" spans="1:11" x14ac:dyDescent="0.25">
      <c r="A1002" s="7">
        <v>245230</v>
      </c>
      <c r="B1002" s="7">
        <v>242771</v>
      </c>
      <c r="C1002" t="s">
        <v>56</v>
      </c>
      <c r="D1002" t="s">
        <v>70</v>
      </c>
      <c r="E1002" s="7">
        <v>26</v>
      </c>
      <c r="F1002" s="7" t="s">
        <v>148</v>
      </c>
      <c r="G1002" t="s">
        <v>18</v>
      </c>
      <c r="H1002">
        <v>41.2</v>
      </c>
      <c r="I1002">
        <v>1</v>
      </c>
      <c r="J1002">
        <v>118.7</v>
      </c>
      <c r="K1002">
        <v>2.76</v>
      </c>
    </row>
    <row r="1003" spans="1:11" x14ac:dyDescent="0.25">
      <c r="A1003" s="7">
        <v>245232</v>
      </c>
      <c r="B1003" s="7">
        <v>242771</v>
      </c>
      <c r="C1003" t="s">
        <v>56</v>
      </c>
      <c r="D1003" t="s">
        <v>70</v>
      </c>
      <c r="E1003" s="7">
        <v>26</v>
      </c>
      <c r="F1003" s="7" t="s">
        <v>148</v>
      </c>
      <c r="G1003" t="s">
        <v>18</v>
      </c>
      <c r="H1003">
        <v>30.7</v>
      </c>
      <c r="I1003">
        <v>1</v>
      </c>
      <c r="J1003">
        <v>92</v>
      </c>
      <c r="K1003">
        <v>2.76</v>
      </c>
    </row>
    <row r="1004" spans="1:11" x14ac:dyDescent="0.25">
      <c r="A1004" s="7">
        <v>245234</v>
      </c>
      <c r="B1004" s="7">
        <v>242771</v>
      </c>
      <c r="C1004" t="s">
        <v>56</v>
      </c>
      <c r="D1004" t="s">
        <v>70</v>
      </c>
      <c r="E1004" s="7">
        <v>26</v>
      </c>
      <c r="F1004" s="7" t="s">
        <v>148</v>
      </c>
      <c r="G1004" t="s">
        <v>18</v>
      </c>
      <c r="H1004">
        <v>51.1</v>
      </c>
      <c r="I1004">
        <v>1</v>
      </c>
      <c r="J1004">
        <v>134.30000000000001</v>
      </c>
      <c r="K1004">
        <v>2.76</v>
      </c>
    </row>
    <row r="1005" spans="1:11" x14ac:dyDescent="0.25">
      <c r="A1005" s="7">
        <v>245236</v>
      </c>
      <c r="B1005" s="7">
        <v>242771</v>
      </c>
      <c r="C1005" t="s">
        <v>56</v>
      </c>
      <c r="D1005" t="s">
        <v>70</v>
      </c>
      <c r="E1005" s="7">
        <v>26</v>
      </c>
      <c r="F1005" s="7" t="s">
        <v>148</v>
      </c>
      <c r="G1005" t="s">
        <v>18</v>
      </c>
      <c r="H1005">
        <v>51.3</v>
      </c>
      <c r="I1005">
        <v>1</v>
      </c>
      <c r="J1005">
        <v>118.7</v>
      </c>
      <c r="K1005">
        <v>2.76</v>
      </c>
    </row>
    <row r="1006" spans="1:11" x14ac:dyDescent="0.25">
      <c r="A1006" s="7">
        <v>245238</v>
      </c>
      <c r="B1006" s="7">
        <v>242771</v>
      </c>
      <c r="C1006" t="s">
        <v>56</v>
      </c>
      <c r="D1006" t="s">
        <v>70</v>
      </c>
      <c r="E1006" s="7">
        <v>26</v>
      </c>
      <c r="F1006" s="7" t="s">
        <v>148</v>
      </c>
      <c r="G1006" t="s">
        <v>18</v>
      </c>
      <c r="H1006">
        <v>51.1</v>
      </c>
      <c r="I1006">
        <v>1</v>
      </c>
      <c r="J1006">
        <v>118.7</v>
      </c>
      <c r="K1006">
        <v>2.76</v>
      </c>
    </row>
    <row r="1007" spans="1:11" x14ac:dyDescent="0.25">
      <c r="A1007" s="7">
        <v>245240</v>
      </c>
      <c r="B1007" s="7">
        <v>242771</v>
      </c>
      <c r="C1007" t="s">
        <v>56</v>
      </c>
      <c r="D1007" t="s">
        <v>70</v>
      </c>
      <c r="E1007" s="7">
        <v>26</v>
      </c>
      <c r="F1007" s="7" t="s">
        <v>148</v>
      </c>
      <c r="G1007" t="s">
        <v>18</v>
      </c>
      <c r="H1007">
        <v>51.4</v>
      </c>
      <c r="I1007">
        <v>4</v>
      </c>
      <c r="J1007">
        <v>46.3</v>
      </c>
      <c r="K1007">
        <v>2.76</v>
      </c>
    </row>
    <row r="1008" spans="1:11" x14ac:dyDescent="0.25">
      <c r="A1008" s="7">
        <v>245242</v>
      </c>
      <c r="B1008" s="7">
        <v>242771</v>
      </c>
      <c r="C1008" t="s">
        <v>56</v>
      </c>
      <c r="D1008" t="s">
        <v>70</v>
      </c>
      <c r="E1008" s="7">
        <v>26</v>
      </c>
      <c r="F1008" s="7" t="s">
        <v>148</v>
      </c>
      <c r="G1008" t="s">
        <v>18</v>
      </c>
      <c r="H1008">
        <v>30.7</v>
      </c>
      <c r="I1008">
        <v>1</v>
      </c>
      <c r="J1008">
        <v>92</v>
      </c>
      <c r="K1008">
        <v>2.76</v>
      </c>
    </row>
    <row r="1009" spans="1:11" x14ac:dyDescent="0.25">
      <c r="A1009" s="7">
        <v>245244</v>
      </c>
      <c r="B1009" s="7">
        <v>242771</v>
      </c>
      <c r="C1009" t="s">
        <v>56</v>
      </c>
      <c r="D1009" t="s">
        <v>70</v>
      </c>
      <c r="E1009" s="7">
        <v>26</v>
      </c>
      <c r="F1009" s="7" t="s">
        <v>148</v>
      </c>
      <c r="G1009" t="s">
        <v>18</v>
      </c>
      <c r="H1009">
        <v>41.2</v>
      </c>
      <c r="I1009">
        <v>1</v>
      </c>
      <c r="J1009">
        <v>118.7</v>
      </c>
      <c r="K1009">
        <v>2.76</v>
      </c>
    </row>
    <row r="1010" spans="1:11" x14ac:dyDescent="0.25">
      <c r="A1010" s="7">
        <v>245310</v>
      </c>
      <c r="B1010" s="7">
        <v>242774</v>
      </c>
      <c r="C1010" t="s">
        <v>56</v>
      </c>
      <c r="D1010" t="s">
        <v>70</v>
      </c>
      <c r="E1010" s="7">
        <v>28</v>
      </c>
      <c r="F1010" s="7" t="s">
        <v>148</v>
      </c>
      <c r="G1010" t="s">
        <v>18</v>
      </c>
      <c r="H1010">
        <v>52.4</v>
      </c>
      <c r="I1010">
        <v>1</v>
      </c>
      <c r="J1010">
        <v>118.7</v>
      </c>
      <c r="K1010">
        <v>2.76</v>
      </c>
    </row>
    <row r="1011" spans="1:11" x14ac:dyDescent="0.25">
      <c r="A1011" s="7">
        <v>245312</v>
      </c>
      <c r="B1011" s="7">
        <v>242774</v>
      </c>
      <c r="C1011" t="s">
        <v>56</v>
      </c>
      <c r="D1011" t="s">
        <v>70</v>
      </c>
      <c r="E1011" s="7">
        <v>28</v>
      </c>
      <c r="F1011" s="7" t="s">
        <v>148</v>
      </c>
      <c r="G1011" t="s">
        <v>18</v>
      </c>
      <c r="H1011">
        <v>50.4</v>
      </c>
      <c r="I1011">
        <v>3</v>
      </c>
      <c r="J1011">
        <v>64.5</v>
      </c>
      <c r="K1011">
        <v>2.76</v>
      </c>
    </row>
    <row r="1012" spans="1:11" x14ac:dyDescent="0.25">
      <c r="A1012" s="7">
        <v>245314</v>
      </c>
      <c r="B1012" s="7">
        <v>242774</v>
      </c>
      <c r="C1012" t="s">
        <v>56</v>
      </c>
      <c r="D1012" t="s">
        <v>70</v>
      </c>
      <c r="E1012" s="7">
        <v>28</v>
      </c>
      <c r="F1012" s="7" t="s">
        <v>148</v>
      </c>
      <c r="G1012" t="s">
        <v>18</v>
      </c>
      <c r="H1012">
        <v>30.2</v>
      </c>
      <c r="I1012">
        <v>1</v>
      </c>
      <c r="J1012">
        <v>118.7</v>
      </c>
      <c r="K1012">
        <v>2.76</v>
      </c>
    </row>
    <row r="1013" spans="1:11" x14ac:dyDescent="0.25">
      <c r="A1013" s="7">
        <v>245316</v>
      </c>
      <c r="B1013" s="7">
        <v>242774</v>
      </c>
      <c r="C1013" t="s">
        <v>56</v>
      </c>
      <c r="D1013" t="s">
        <v>70</v>
      </c>
      <c r="E1013" s="7">
        <v>28</v>
      </c>
      <c r="F1013" s="7" t="s">
        <v>148</v>
      </c>
      <c r="G1013" t="s">
        <v>18</v>
      </c>
      <c r="H1013">
        <v>40.700000000000003</v>
      </c>
      <c r="I1013">
        <v>1</v>
      </c>
      <c r="J1013">
        <v>118.7</v>
      </c>
      <c r="K1013">
        <v>2.76</v>
      </c>
    </row>
    <row r="1014" spans="1:11" x14ac:dyDescent="0.25">
      <c r="A1014" s="7">
        <v>245318</v>
      </c>
      <c r="B1014" s="7">
        <v>242774</v>
      </c>
      <c r="C1014" t="s">
        <v>56</v>
      </c>
      <c r="D1014" t="s">
        <v>70</v>
      </c>
      <c r="E1014" s="7">
        <v>28</v>
      </c>
      <c r="F1014" s="7" t="s">
        <v>148</v>
      </c>
      <c r="G1014" t="s">
        <v>18</v>
      </c>
      <c r="H1014">
        <v>40.299999999999997</v>
      </c>
      <c r="I1014">
        <v>1</v>
      </c>
      <c r="J1014">
        <v>118.7</v>
      </c>
      <c r="K1014">
        <v>2.76</v>
      </c>
    </row>
    <row r="1015" spans="1:11" x14ac:dyDescent="0.25">
      <c r="A1015" s="7">
        <v>245320</v>
      </c>
      <c r="B1015" s="7">
        <v>242774</v>
      </c>
      <c r="C1015" t="s">
        <v>56</v>
      </c>
      <c r="D1015" t="s">
        <v>70</v>
      </c>
      <c r="E1015" s="7">
        <v>28</v>
      </c>
      <c r="F1015" s="7" t="s">
        <v>148</v>
      </c>
      <c r="G1015" t="s">
        <v>18</v>
      </c>
      <c r="H1015">
        <v>41.5</v>
      </c>
      <c r="I1015">
        <v>1</v>
      </c>
      <c r="J1015">
        <v>118.7</v>
      </c>
      <c r="K1015">
        <v>2.76</v>
      </c>
    </row>
    <row r="1016" spans="1:11" x14ac:dyDescent="0.25">
      <c r="A1016" s="7">
        <v>245322</v>
      </c>
      <c r="B1016" s="7">
        <v>242774</v>
      </c>
      <c r="C1016" t="s">
        <v>56</v>
      </c>
      <c r="D1016" t="s">
        <v>70</v>
      </c>
      <c r="E1016" s="7">
        <v>28</v>
      </c>
      <c r="F1016" s="7" t="s">
        <v>148</v>
      </c>
      <c r="G1016" t="s">
        <v>18</v>
      </c>
      <c r="H1016">
        <v>40.9</v>
      </c>
      <c r="I1016">
        <v>1</v>
      </c>
      <c r="J1016">
        <v>118.7</v>
      </c>
      <c r="K1016">
        <v>2.76</v>
      </c>
    </row>
    <row r="1017" spans="1:11" x14ac:dyDescent="0.25">
      <c r="A1017" s="7">
        <v>245324</v>
      </c>
      <c r="B1017" s="7">
        <v>242774</v>
      </c>
      <c r="C1017" t="s">
        <v>56</v>
      </c>
      <c r="D1017" t="s">
        <v>70</v>
      </c>
      <c r="E1017" s="7">
        <v>28</v>
      </c>
      <c r="F1017" s="7" t="s">
        <v>148</v>
      </c>
      <c r="G1017" t="s">
        <v>18</v>
      </c>
      <c r="H1017">
        <v>41.1</v>
      </c>
      <c r="I1017">
        <v>1</v>
      </c>
      <c r="J1017">
        <v>118.7</v>
      </c>
      <c r="K1017">
        <v>2.76</v>
      </c>
    </row>
    <row r="1018" spans="1:11" x14ac:dyDescent="0.25">
      <c r="A1018" s="7">
        <v>245326</v>
      </c>
      <c r="B1018" s="7">
        <v>242774</v>
      </c>
      <c r="C1018" t="s">
        <v>56</v>
      </c>
      <c r="D1018" t="s">
        <v>70</v>
      </c>
      <c r="E1018" s="7">
        <v>28</v>
      </c>
      <c r="F1018" s="7" t="s">
        <v>148</v>
      </c>
      <c r="G1018" t="s">
        <v>18</v>
      </c>
      <c r="H1018">
        <v>30.3</v>
      </c>
      <c r="I1018">
        <v>1</v>
      </c>
      <c r="J1018">
        <v>92</v>
      </c>
      <c r="K1018">
        <v>2.76</v>
      </c>
    </row>
    <row r="1019" spans="1:11" x14ac:dyDescent="0.25">
      <c r="A1019" s="7">
        <v>245328</v>
      </c>
      <c r="B1019" s="7">
        <v>242774</v>
      </c>
      <c r="C1019" t="s">
        <v>56</v>
      </c>
      <c r="D1019" t="s">
        <v>70</v>
      </c>
      <c r="E1019" s="7">
        <v>28</v>
      </c>
      <c r="F1019" s="7" t="s">
        <v>148</v>
      </c>
      <c r="G1019" t="s">
        <v>18</v>
      </c>
      <c r="H1019">
        <v>50.8</v>
      </c>
      <c r="I1019">
        <v>2</v>
      </c>
      <c r="J1019">
        <v>73.5</v>
      </c>
      <c r="K1019">
        <v>2.76</v>
      </c>
    </row>
    <row r="1020" spans="1:11" x14ac:dyDescent="0.25">
      <c r="A1020" s="7">
        <v>245330</v>
      </c>
      <c r="B1020" s="7">
        <v>242774</v>
      </c>
      <c r="C1020" t="s">
        <v>56</v>
      </c>
      <c r="D1020" t="s">
        <v>70</v>
      </c>
      <c r="E1020" s="7">
        <v>28</v>
      </c>
      <c r="F1020" s="7" t="s">
        <v>148</v>
      </c>
      <c r="G1020" t="s">
        <v>18</v>
      </c>
      <c r="H1020">
        <v>40.299999999999997</v>
      </c>
      <c r="I1020">
        <v>3</v>
      </c>
      <c r="J1020">
        <v>57</v>
      </c>
      <c r="K1020">
        <v>2.76</v>
      </c>
    </row>
    <row r="1021" spans="1:11" x14ac:dyDescent="0.25">
      <c r="A1021" s="7">
        <v>245404</v>
      </c>
      <c r="B1021" s="7">
        <v>242778</v>
      </c>
      <c r="C1021" t="s">
        <v>56</v>
      </c>
      <c r="D1021" t="s">
        <v>70</v>
      </c>
      <c r="E1021" s="7">
        <v>30</v>
      </c>
      <c r="F1021" s="7" t="s">
        <v>148</v>
      </c>
      <c r="G1021" t="s">
        <v>18</v>
      </c>
      <c r="H1021">
        <v>51.6</v>
      </c>
      <c r="I1021">
        <v>1</v>
      </c>
      <c r="J1021">
        <v>134.30000000000001</v>
      </c>
      <c r="K1021">
        <v>2.76</v>
      </c>
    </row>
    <row r="1022" spans="1:11" x14ac:dyDescent="0.25">
      <c r="A1022" s="7">
        <v>245406</v>
      </c>
      <c r="B1022" s="7">
        <v>242778</v>
      </c>
      <c r="C1022" t="s">
        <v>56</v>
      </c>
      <c r="D1022" t="s">
        <v>70</v>
      </c>
      <c r="E1022" s="7">
        <v>30</v>
      </c>
      <c r="F1022" s="7" t="s">
        <v>148</v>
      </c>
      <c r="G1022" t="s">
        <v>18</v>
      </c>
      <c r="H1022">
        <v>30.1</v>
      </c>
      <c r="I1022">
        <v>1</v>
      </c>
      <c r="J1022">
        <v>92</v>
      </c>
      <c r="K1022">
        <v>2.76</v>
      </c>
    </row>
    <row r="1023" spans="1:11" x14ac:dyDescent="0.25">
      <c r="A1023" s="7">
        <v>245408</v>
      </c>
      <c r="B1023" s="7">
        <v>242778</v>
      </c>
      <c r="C1023" t="s">
        <v>56</v>
      </c>
      <c r="D1023" t="s">
        <v>70</v>
      </c>
      <c r="E1023" s="7">
        <v>30</v>
      </c>
      <c r="F1023" s="7" t="s">
        <v>148</v>
      </c>
      <c r="G1023" t="s">
        <v>18</v>
      </c>
      <c r="H1023">
        <v>41.6</v>
      </c>
      <c r="I1023">
        <v>1</v>
      </c>
      <c r="J1023">
        <v>118.7</v>
      </c>
      <c r="K1023">
        <v>2.76</v>
      </c>
    </row>
    <row r="1024" spans="1:11" x14ac:dyDescent="0.25">
      <c r="A1024" s="7">
        <v>245410</v>
      </c>
      <c r="B1024" s="7">
        <v>242778</v>
      </c>
      <c r="C1024" t="s">
        <v>56</v>
      </c>
      <c r="D1024" t="s">
        <v>70</v>
      </c>
      <c r="E1024" s="7">
        <v>30</v>
      </c>
      <c r="F1024" s="7" t="s">
        <v>148</v>
      </c>
      <c r="G1024" t="s">
        <v>18</v>
      </c>
      <c r="H1024">
        <v>51.4</v>
      </c>
      <c r="I1024">
        <v>1</v>
      </c>
      <c r="J1024">
        <v>134.30000000000001</v>
      </c>
      <c r="K1024">
        <v>2.76</v>
      </c>
    </row>
    <row r="1025" spans="1:11" x14ac:dyDescent="0.25">
      <c r="A1025" s="7">
        <v>245412</v>
      </c>
      <c r="B1025" s="7">
        <v>242778</v>
      </c>
      <c r="C1025" t="s">
        <v>56</v>
      </c>
      <c r="D1025" t="s">
        <v>70</v>
      </c>
      <c r="E1025" s="7">
        <v>30</v>
      </c>
      <c r="F1025" s="7" t="s">
        <v>148</v>
      </c>
      <c r="G1025" t="s">
        <v>18</v>
      </c>
      <c r="H1025">
        <v>41.7</v>
      </c>
      <c r="I1025">
        <v>1</v>
      </c>
      <c r="J1025">
        <v>118.7</v>
      </c>
      <c r="K1025">
        <v>2.76</v>
      </c>
    </row>
    <row r="1026" spans="1:11" x14ac:dyDescent="0.25">
      <c r="A1026" s="7">
        <v>245414</v>
      </c>
      <c r="B1026" s="7">
        <v>242778</v>
      </c>
      <c r="C1026" t="s">
        <v>56</v>
      </c>
      <c r="D1026" t="s">
        <v>70</v>
      </c>
      <c r="E1026" s="7">
        <v>30</v>
      </c>
      <c r="F1026" s="7" t="s">
        <v>148</v>
      </c>
      <c r="G1026" t="s">
        <v>18</v>
      </c>
      <c r="H1026">
        <v>41.5</v>
      </c>
      <c r="I1026">
        <v>1</v>
      </c>
      <c r="J1026">
        <v>118.7</v>
      </c>
      <c r="K1026">
        <v>2.76</v>
      </c>
    </row>
    <row r="1027" spans="1:11" x14ac:dyDescent="0.25">
      <c r="A1027" s="7">
        <v>245416</v>
      </c>
      <c r="B1027" s="7">
        <v>242778</v>
      </c>
      <c r="C1027" t="s">
        <v>56</v>
      </c>
      <c r="D1027" t="s">
        <v>70</v>
      </c>
      <c r="E1027" s="7">
        <v>30</v>
      </c>
      <c r="F1027" s="7" t="s">
        <v>148</v>
      </c>
      <c r="G1027" t="s">
        <v>18</v>
      </c>
      <c r="H1027">
        <v>41.8</v>
      </c>
      <c r="I1027">
        <v>1</v>
      </c>
      <c r="J1027">
        <v>118.7</v>
      </c>
      <c r="K1027">
        <v>2.76</v>
      </c>
    </row>
    <row r="1028" spans="1:11" x14ac:dyDescent="0.25">
      <c r="A1028" s="7">
        <v>245418</v>
      </c>
      <c r="B1028" s="7">
        <v>242778</v>
      </c>
      <c r="C1028" t="s">
        <v>56</v>
      </c>
      <c r="D1028" t="s">
        <v>70</v>
      </c>
      <c r="E1028" s="7">
        <v>30</v>
      </c>
      <c r="F1028" s="7" t="s">
        <v>148</v>
      </c>
      <c r="G1028" t="s">
        <v>18</v>
      </c>
      <c r="H1028">
        <v>30.6</v>
      </c>
      <c r="I1028">
        <v>1</v>
      </c>
      <c r="J1028">
        <v>92</v>
      </c>
      <c r="K1028">
        <v>2.76</v>
      </c>
    </row>
    <row r="1029" spans="1:11" x14ac:dyDescent="0.25">
      <c r="A1029" s="7">
        <v>245420</v>
      </c>
      <c r="B1029" s="7">
        <v>242778</v>
      </c>
      <c r="C1029" t="s">
        <v>56</v>
      </c>
      <c r="D1029" t="s">
        <v>70</v>
      </c>
      <c r="E1029" s="7">
        <v>30</v>
      </c>
      <c r="F1029" s="7" t="s">
        <v>148</v>
      </c>
      <c r="G1029" t="s">
        <v>18</v>
      </c>
      <c r="H1029">
        <v>51.5</v>
      </c>
      <c r="I1029">
        <v>1</v>
      </c>
      <c r="J1029">
        <v>134.30000000000001</v>
      </c>
      <c r="K1029">
        <v>2.76</v>
      </c>
    </row>
    <row r="1030" spans="1:11" x14ac:dyDescent="0.25">
      <c r="A1030" s="7">
        <v>245422</v>
      </c>
      <c r="B1030" s="7">
        <v>242778</v>
      </c>
      <c r="C1030" t="s">
        <v>56</v>
      </c>
      <c r="D1030" t="s">
        <v>70</v>
      </c>
      <c r="E1030" s="7">
        <v>30</v>
      </c>
      <c r="F1030" s="7" t="s">
        <v>148</v>
      </c>
      <c r="G1030" t="s">
        <v>18</v>
      </c>
      <c r="H1030">
        <v>41.5</v>
      </c>
      <c r="I1030">
        <v>1</v>
      </c>
      <c r="J1030">
        <v>118.7</v>
      </c>
      <c r="K1030">
        <v>2.76</v>
      </c>
    </row>
    <row r="1031" spans="1:11" x14ac:dyDescent="0.25">
      <c r="A1031" s="7">
        <v>245424</v>
      </c>
      <c r="B1031" s="7">
        <v>242778</v>
      </c>
      <c r="C1031" t="s">
        <v>56</v>
      </c>
      <c r="D1031" t="s">
        <v>70</v>
      </c>
      <c r="E1031" s="7">
        <v>30</v>
      </c>
      <c r="F1031" s="7" t="s">
        <v>148</v>
      </c>
      <c r="G1031" t="s">
        <v>18</v>
      </c>
      <c r="H1031">
        <v>41.6</v>
      </c>
      <c r="I1031">
        <v>2</v>
      </c>
      <c r="J1031">
        <v>73.5</v>
      </c>
      <c r="K1031">
        <v>2.76</v>
      </c>
    </row>
    <row r="1032" spans="1:11" x14ac:dyDescent="0.25">
      <c r="A1032" s="7">
        <v>245426</v>
      </c>
      <c r="B1032" s="7">
        <v>242778</v>
      </c>
      <c r="C1032" t="s">
        <v>56</v>
      </c>
      <c r="D1032" t="s">
        <v>70</v>
      </c>
      <c r="E1032" s="7">
        <v>30</v>
      </c>
      <c r="F1032" s="7" t="s">
        <v>148</v>
      </c>
      <c r="G1032" t="s">
        <v>18</v>
      </c>
      <c r="H1032">
        <v>51.8</v>
      </c>
      <c r="I1032">
        <v>1</v>
      </c>
      <c r="J1032">
        <v>134.30000000000001</v>
      </c>
      <c r="K1032">
        <v>2.76</v>
      </c>
    </row>
    <row r="1033" spans="1:11" x14ac:dyDescent="0.25">
      <c r="A1033" s="7">
        <v>245452</v>
      </c>
      <c r="B1033" s="7">
        <v>242780</v>
      </c>
      <c r="C1033" t="s">
        <v>56</v>
      </c>
      <c r="D1033" t="s">
        <v>70</v>
      </c>
      <c r="E1033" s="7">
        <v>55</v>
      </c>
      <c r="F1033" s="7" t="s">
        <v>148</v>
      </c>
      <c r="G1033" t="s">
        <v>18</v>
      </c>
      <c r="H1033">
        <v>38.5</v>
      </c>
      <c r="I1033">
        <v>1</v>
      </c>
      <c r="J1033">
        <v>118.7</v>
      </c>
      <c r="K1033">
        <v>2.76</v>
      </c>
    </row>
    <row r="1034" spans="1:11" x14ac:dyDescent="0.25">
      <c r="A1034" s="7">
        <v>245454</v>
      </c>
      <c r="B1034" s="7">
        <v>242780</v>
      </c>
      <c r="C1034" t="s">
        <v>56</v>
      </c>
      <c r="D1034" t="s">
        <v>70</v>
      </c>
      <c r="E1034" s="7">
        <v>55</v>
      </c>
      <c r="F1034" s="7" t="s">
        <v>148</v>
      </c>
      <c r="G1034" t="s">
        <v>18</v>
      </c>
      <c r="H1034">
        <v>38.4</v>
      </c>
      <c r="I1034">
        <v>1</v>
      </c>
      <c r="J1034">
        <v>92</v>
      </c>
      <c r="K1034">
        <v>2.76</v>
      </c>
    </row>
    <row r="1035" spans="1:11" x14ac:dyDescent="0.25">
      <c r="A1035" s="7">
        <v>245456</v>
      </c>
      <c r="B1035" s="7">
        <v>242780</v>
      </c>
      <c r="C1035" t="s">
        <v>56</v>
      </c>
      <c r="D1035" t="s">
        <v>70</v>
      </c>
      <c r="E1035" s="7">
        <v>55</v>
      </c>
      <c r="F1035" s="7" t="s">
        <v>148</v>
      </c>
      <c r="G1035" t="s">
        <v>18</v>
      </c>
      <c r="H1035">
        <v>37.9</v>
      </c>
      <c r="I1035">
        <v>1</v>
      </c>
      <c r="J1035">
        <v>92</v>
      </c>
      <c r="K1035">
        <v>2.76</v>
      </c>
    </row>
    <row r="1036" spans="1:11" x14ac:dyDescent="0.25">
      <c r="A1036" s="7">
        <v>245458</v>
      </c>
      <c r="B1036" s="7">
        <v>242780</v>
      </c>
      <c r="C1036" t="s">
        <v>56</v>
      </c>
      <c r="D1036" t="s">
        <v>70</v>
      </c>
      <c r="E1036" s="7">
        <v>55</v>
      </c>
      <c r="F1036" s="7" t="s">
        <v>148</v>
      </c>
      <c r="G1036" t="s">
        <v>18</v>
      </c>
      <c r="H1036">
        <v>48.4</v>
      </c>
      <c r="I1036">
        <v>1</v>
      </c>
      <c r="J1036">
        <v>118.7</v>
      </c>
      <c r="K1036">
        <v>2.76</v>
      </c>
    </row>
    <row r="1037" spans="1:11" x14ac:dyDescent="0.25">
      <c r="A1037" s="7">
        <v>245460</v>
      </c>
      <c r="B1037" s="7">
        <v>242780</v>
      </c>
      <c r="C1037" t="s">
        <v>56</v>
      </c>
      <c r="D1037" t="s">
        <v>70</v>
      </c>
      <c r="E1037" s="7">
        <v>55</v>
      </c>
      <c r="F1037" s="7" t="s">
        <v>148</v>
      </c>
      <c r="G1037" t="s">
        <v>18</v>
      </c>
      <c r="H1037">
        <v>38.200000000000003</v>
      </c>
      <c r="I1037">
        <v>1</v>
      </c>
      <c r="J1037">
        <v>92</v>
      </c>
      <c r="K1037">
        <v>2.76</v>
      </c>
    </row>
    <row r="1038" spans="1:11" x14ac:dyDescent="0.25">
      <c r="A1038" s="7">
        <v>245462</v>
      </c>
      <c r="B1038" s="7">
        <v>242780</v>
      </c>
      <c r="C1038" t="s">
        <v>56</v>
      </c>
      <c r="D1038" t="s">
        <v>70</v>
      </c>
      <c r="E1038" s="7">
        <v>55</v>
      </c>
      <c r="F1038" s="7" t="s">
        <v>148</v>
      </c>
      <c r="G1038" t="s">
        <v>18</v>
      </c>
      <c r="H1038">
        <v>48</v>
      </c>
      <c r="I1038">
        <v>1</v>
      </c>
      <c r="J1038">
        <v>134.30000000000001</v>
      </c>
      <c r="K1038">
        <v>2.76</v>
      </c>
    </row>
    <row r="1039" spans="1:11" x14ac:dyDescent="0.25">
      <c r="A1039" s="7">
        <v>245464</v>
      </c>
      <c r="B1039" s="7">
        <v>242780</v>
      </c>
      <c r="C1039" t="s">
        <v>56</v>
      </c>
      <c r="D1039" t="s">
        <v>70</v>
      </c>
      <c r="E1039" s="7">
        <v>55</v>
      </c>
      <c r="F1039" s="7" t="s">
        <v>148</v>
      </c>
      <c r="G1039" t="s">
        <v>18</v>
      </c>
      <c r="H1039">
        <v>38</v>
      </c>
      <c r="I1039">
        <v>1</v>
      </c>
      <c r="J1039">
        <v>92</v>
      </c>
      <c r="K1039">
        <v>2.76</v>
      </c>
    </row>
    <row r="1040" spans="1:11" x14ac:dyDescent="0.25">
      <c r="A1040" s="7">
        <v>245466</v>
      </c>
      <c r="B1040" s="7">
        <v>242780</v>
      </c>
      <c r="C1040" t="s">
        <v>56</v>
      </c>
      <c r="D1040" t="s">
        <v>70</v>
      </c>
      <c r="E1040" s="7">
        <v>55</v>
      </c>
      <c r="F1040" s="7" t="s">
        <v>148</v>
      </c>
      <c r="G1040" t="s">
        <v>18</v>
      </c>
      <c r="H1040">
        <v>38.6</v>
      </c>
      <c r="I1040">
        <v>1</v>
      </c>
      <c r="J1040">
        <v>118.7</v>
      </c>
      <c r="K1040">
        <v>2.76</v>
      </c>
    </row>
    <row r="1041" spans="1:11" x14ac:dyDescent="0.25">
      <c r="A1041" s="7">
        <v>245468</v>
      </c>
      <c r="B1041" s="7">
        <v>242781</v>
      </c>
      <c r="C1041" t="s">
        <v>56</v>
      </c>
      <c r="D1041" t="s">
        <v>70</v>
      </c>
      <c r="E1041" s="7">
        <v>59</v>
      </c>
      <c r="F1041" s="7" t="s">
        <v>148</v>
      </c>
      <c r="G1041" t="s">
        <v>18</v>
      </c>
      <c r="H1041">
        <v>29.9</v>
      </c>
      <c r="I1041">
        <v>1</v>
      </c>
      <c r="J1041">
        <v>92</v>
      </c>
      <c r="K1041">
        <v>2.76</v>
      </c>
    </row>
    <row r="1042" spans="1:11" x14ac:dyDescent="0.25">
      <c r="A1042" s="7">
        <v>245470</v>
      </c>
      <c r="B1042" s="7">
        <v>242781</v>
      </c>
      <c r="C1042" t="s">
        <v>56</v>
      </c>
      <c r="D1042" t="s">
        <v>70</v>
      </c>
      <c r="E1042" s="7">
        <v>59</v>
      </c>
      <c r="F1042" s="7" t="s">
        <v>148</v>
      </c>
      <c r="G1042" t="s">
        <v>18</v>
      </c>
      <c r="H1042">
        <v>40.700000000000003</v>
      </c>
      <c r="I1042">
        <v>1</v>
      </c>
      <c r="J1042">
        <v>118.7</v>
      </c>
      <c r="K1042">
        <v>2.76</v>
      </c>
    </row>
    <row r="1043" spans="1:11" x14ac:dyDescent="0.25">
      <c r="A1043" s="7">
        <v>245472</v>
      </c>
      <c r="B1043" s="7">
        <v>242781</v>
      </c>
      <c r="C1043" t="s">
        <v>56</v>
      </c>
      <c r="D1043" t="s">
        <v>70</v>
      </c>
      <c r="E1043" s="7">
        <v>59</v>
      </c>
      <c r="F1043" s="7" t="s">
        <v>148</v>
      </c>
      <c r="G1043" t="s">
        <v>18</v>
      </c>
      <c r="H1043">
        <v>50.1</v>
      </c>
      <c r="I1043">
        <v>1</v>
      </c>
      <c r="J1043">
        <v>134.30000000000001</v>
      </c>
      <c r="K1043">
        <v>2.76</v>
      </c>
    </row>
    <row r="1044" spans="1:11" x14ac:dyDescent="0.25">
      <c r="A1044" s="7">
        <v>245474</v>
      </c>
      <c r="B1044" s="7">
        <v>242781</v>
      </c>
      <c r="C1044" t="s">
        <v>56</v>
      </c>
      <c r="D1044" t="s">
        <v>70</v>
      </c>
      <c r="E1044" s="7">
        <v>59</v>
      </c>
      <c r="F1044" s="7" t="s">
        <v>148</v>
      </c>
      <c r="G1044" t="s">
        <v>18</v>
      </c>
      <c r="H1044">
        <v>49.7</v>
      </c>
      <c r="I1044">
        <v>1</v>
      </c>
      <c r="J1044">
        <v>134.30000000000001</v>
      </c>
      <c r="K1044">
        <v>2.76</v>
      </c>
    </row>
    <row r="1045" spans="1:11" x14ac:dyDescent="0.25">
      <c r="A1045" s="7">
        <v>245476</v>
      </c>
      <c r="B1045" s="7">
        <v>242781</v>
      </c>
      <c r="C1045" t="s">
        <v>56</v>
      </c>
      <c r="D1045" t="s">
        <v>70</v>
      </c>
      <c r="E1045" s="7">
        <v>59</v>
      </c>
      <c r="F1045" s="7" t="s">
        <v>148</v>
      </c>
      <c r="G1045" t="s">
        <v>18</v>
      </c>
      <c r="H1045">
        <v>41.5</v>
      </c>
      <c r="I1045">
        <v>1</v>
      </c>
      <c r="J1045">
        <v>118.7</v>
      </c>
      <c r="K1045">
        <v>2.76</v>
      </c>
    </row>
    <row r="1046" spans="1:11" x14ac:dyDescent="0.25">
      <c r="A1046" s="7">
        <v>245478</v>
      </c>
      <c r="B1046" s="7">
        <v>242781</v>
      </c>
      <c r="C1046" t="s">
        <v>56</v>
      </c>
      <c r="D1046" t="s">
        <v>70</v>
      </c>
      <c r="E1046" s="7">
        <v>59</v>
      </c>
      <c r="F1046" s="7" t="s">
        <v>148</v>
      </c>
      <c r="G1046" t="s">
        <v>18</v>
      </c>
      <c r="H1046">
        <v>40.9</v>
      </c>
      <c r="I1046">
        <v>4</v>
      </c>
      <c r="J1046">
        <v>46.3</v>
      </c>
      <c r="K1046">
        <v>2.76</v>
      </c>
    </row>
    <row r="1047" spans="1:11" x14ac:dyDescent="0.25">
      <c r="A1047" s="7">
        <v>245480</v>
      </c>
      <c r="B1047" s="7">
        <v>242781</v>
      </c>
      <c r="C1047" t="s">
        <v>56</v>
      </c>
      <c r="D1047" t="s">
        <v>70</v>
      </c>
      <c r="E1047" s="7">
        <v>59</v>
      </c>
      <c r="F1047" s="7" t="s">
        <v>148</v>
      </c>
      <c r="G1047" t="s">
        <v>18</v>
      </c>
      <c r="H1047">
        <v>40.9</v>
      </c>
      <c r="I1047">
        <v>1</v>
      </c>
      <c r="J1047">
        <v>118.7</v>
      </c>
      <c r="K1047">
        <v>2.76</v>
      </c>
    </row>
    <row r="1048" spans="1:11" x14ac:dyDescent="0.25">
      <c r="A1048" s="7">
        <v>245482</v>
      </c>
      <c r="B1048" s="7">
        <v>242781</v>
      </c>
      <c r="C1048" t="s">
        <v>56</v>
      </c>
      <c r="D1048" t="s">
        <v>70</v>
      </c>
      <c r="E1048" s="7">
        <v>59</v>
      </c>
      <c r="F1048" s="7" t="s">
        <v>148</v>
      </c>
      <c r="G1048" t="s">
        <v>18</v>
      </c>
      <c r="H1048">
        <v>40.9</v>
      </c>
      <c r="I1048">
        <v>1</v>
      </c>
      <c r="J1048">
        <v>118.7</v>
      </c>
      <c r="K1048">
        <v>2.76</v>
      </c>
    </row>
    <row r="1049" spans="1:11" x14ac:dyDescent="0.25">
      <c r="A1049" s="7">
        <v>245484</v>
      </c>
      <c r="B1049" s="7">
        <v>242781</v>
      </c>
      <c r="C1049" t="s">
        <v>56</v>
      </c>
      <c r="D1049" t="s">
        <v>70</v>
      </c>
      <c r="E1049" s="7">
        <v>59</v>
      </c>
      <c r="F1049" s="7" t="s">
        <v>148</v>
      </c>
      <c r="G1049" t="s">
        <v>18</v>
      </c>
      <c r="H1049">
        <v>50.5</v>
      </c>
      <c r="I1049">
        <v>1</v>
      </c>
      <c r="J1049">
        <v>134.30000000000001</v>
      </c>
      <c r="K1049">
        <v>2.76</v>
      </c>
    </row>
    <row r="1050" spans="1:11" x14ac:dyDescent="0.25">
      <c r="A1050" s="7">
        <v>245486</v>
      </c>
      <c r="B1050" s="7">
        <v>242781</v>
      </c>
      <c r="C1050" t="s">
        <v>56</v>
      </c>
      <c r="D1050" t="s">
        <v>70</v>
      </c>
      <c r="E1050" s="7">
        <v>59</v>
      </c>
      <c r="F1050" s="7" t="s">
        <v>148</v>
      </c>
      <c r="G1050" t="s">
        <v>18</v>
      </c>
      <c r="H1050">
        <v>29.9</v>
      </c>
      <c r="I1050">
        <v>1</v>
      </c>
      <c r="J1050">
        <v>92</v>
      </c>
      <c r="K1050">
        <v>2.76</v>
      </c>
    </row>
    <row r="1051" spans="1:11" x14ac:dyDescent="0.25">
      <c r="A1051" s="7">
        <v>245488</v>
      </c>
      <c r="B1051" s="7">
        <v>242781</v>
      </c>
      <c r="C1051" t="s">
        <v>56</v>
      </c>
      <c r="D1051" t="s">
        <v>70</v>
      </c>
      <c r="E1051" s="7">
        <v>59</v>
      </c>
      <c r="F1051" s="7" t="s">
        <v>148</v>
      </c>
      <c r="G1051" t="s">
        <v>18</v>
      </c>
      <c r="H1051">
        <v>40.799999999999997</v>
      </c>
      <c r="I1051">
        <v>1</v>
      </c>
      <c r="J1051">
        <v>118.7</v>
      </c>
      <c r="K1051">
        <v>2.76</v>
      </c>
    </row>
    <row r="1052" spans="1:11" x14ac:dyDescent="0.25">
      <c r="A1052" s="7">
        <v>245490</v>
      </c>
      <c r="B1052" s="7">
        <v>242781</v>
      </c>
      <c r="C1052" t="s">
        <v>56</v>
      </c>
      <c r="D1052" t="s">
        <v>70</v>
      </c>
      <c r="E1052" s="7">
        <v>59</v>
      </c>
      <c r="F1052" s="7" t="s">
        <v>148</v>
      </c>
      <c r="G1052" t="s">
        <v>18</v>
      </c>
      <c r="H1052">
        <v>50.5</v>
      </c>
      <c r="I1052">
        <v>2</v>
      </c>
      <c r="J1052">
        <v>83.2</v>
      </c>
      <c r="K1052">
        <v>2.76</v>
      </c>
    </row>
    <row r="1053" spans="1:11" x14ac:dyDescent="0.25">
      <c r="A1053" s="7">
        <v>245966</v>
      </c>
      <c r="B1053" s="7">
        <v>242792</v>
      </c>
      <c r="C1053" t="s">
        <v>56</v>
      </c>
      <c r="D1053" t="s">
        <v>71</v>
      </c>
      <c r="E1053" s="7">
        <v>31</v>
      </c>
      <c r="F1053" s="7" t="s">
        <v>148</v>
      </c>
      <c r="G1053" t="s">
        <v>18</v>
      </c>
      <c r="H1053">
        <v>51.8</v>
      </c>
      <c r="I1053">
        <v>1</v>
      </c>
      <c r="J1053">
        <v>118.7</v>
      </c>
      <c r="K1053">
        <v>2.76</v>
      </c>
    </row>
    <row r="1054" spans="1:11" x14ac:dyDescent="0.25">
      <c r="A1054" s="7">
        <v>245970</v>
      </c>
      <c r="B1054" s="7">
        <v>242792</v>
      </c>
      <c r="C1054" t="s">
        <v>56</v>
      </c>
      <c r="D1054" t="s">
        <v>71</v>
      </c>
      <c r="E1054" s="7">
        <v>31</v>
      </c>
      <c r="F1054" s="7" t="s">
        <v>148</v>
      </c>
      <c r="G1054" t="s">
        <v>18</v>
      </c>
      <c r="H1054">
        <v>53.7</v>
      </c>
      <c r="I1054">
        <v>1</v>
      </c>
      <c r="J1054">
        <v>134.30000000000001</v>
      </c>
      <c r="K1054">
        <v>2.76</v>
      </c>
    </row>
    <row r="1055" spans="1:11" x14ac:dyDescent="0.25">
      <c r="A1055" s="7">
        <v>245972</v>
      </c>
      <c r="B1055" s="7">
        <v>242792</v>
      </c>
      <c r="C1055" t="s">
        <v>56</v>
      </c>
      <c r="D1055" t="s">
        <v>71</v>
      </c>
      <c r="E1055" s="7">
        <v>31</v>
      </c>
      <c r="F1055" s="7" t="s">
        <v>148</v>
      </c>
      <c r="G1055" t="s">
        <v>18</v>
      </c>
      <c r="H1055">
        <v>53.5</v>
      </c>
      <c r="I1055">
        <v>1</v>
      </c>
      <c r="J1055">
        <v>118.7</v>
      </c>
      <c r="K1055">
        <v>2.76</v>
      </c>
    </row>
    <row r="1056" spans="1:11" x14ac:dyDescent="0.25">
      <c r="A1056" s="7">
        <v>246046</v>
      </c>
      <c r="B1056" s="7">
        <v>242798</v>
      </c>
      <c r="C1056" t="s">
        <v>56</v>
      </c>
      <c r="D1056" t="s">
        <v>71</v>
      </c>
      <c r="E1056" s="7">
        <v>5</v>
      </c>
      <c r="F1056" s="7" t="s">
        <v>148</v>
      </c>
      <c r="G1056" t="s">
        <v>18</v>
      </c>
      <c r="H1056">
        <v>26.3</v>
      </c>
      <c r="I1056">
        <v>1</v>
      </c>
      <c r="J1056">
        <v>118.7</v>
      </c>
      <c r="K1056">
        <v>2.76</v>
      </c>
    </row>
    <row r="1057" spans="1:11" x14ac:dyDescent="0.25">
      <c r="A1057" s="7">
        <v>246048</v>
      </c>
      <c r="B1057" s="7">
        <v>242798</v>
      </c>
      <c r="C1057" t="s">
        <v>56</v>
      </c>
      <c r="D1057" t="s">
        <v>71</v>
      </c>
      <c r="E1057" s="7">
        <v>5</v>
      </c>
      <c r="F1057" s="7" t="s">
        <v>148</v>
      </c>
      <c r="G1057" t="s">
        <v>18</v>
      </c>
      <c r="H1057">
        <v>46.7</v>
      </c>
      <c r="I1057">
        <v>1</v>
      </c>
      <c r="J1057">
        <v>92</v>
      </c>
      <c r="K1057">
        <v>2.76</v>
      </c>
    </row>
    <row r="1058" spans="1:11" x14ac:dyDescent="0.25">
      <c r="A1058" s="7">
        <v>246050</v>
      </c>
      <c r="B1058" s="7">
        <v>242798</v>
      </c>
      <c r="C1058" t="s">
        <v>56</v>
      </c>
      <c r="D1058" t="s">
        <v>71</v>
      </c>
      <c r="E1058" s="7">
        <v>5</v>
      </c>
      <c r="F1058" s="7" t="s">
        <v>148</v>
      </c>
      <c r="G1058" t="s">
        <v>18</v>
      </c>
      <c r="H1058">
        <v>39.200000000000003</v>
      </c>
      <c r="I1058">
        <v>1</v>
      </c>
      <c r="J1058">
        <v>92</v>
      </c>
      <c r="K1058">
        <v>2.76</v>
      </c>
    </row>
    <row r="1059" spans="1:11" x14ac:dyDescent="0.25">
      <c r="A1059" s="7">
        <v>246644</v>
      </c>
      <c r="B1059" s="7">
        <v>242821</v>
      </c>
      <c r="C1059" t="s">
        <v>56</v>
      </c>
      <c r="D1059" t="s">
        <v>22</v>
      </c>
      <c r="E1059" s="7">
        <v>85</v>
      </c>
      <c r="F1059" s="7" t="s">
        <v>148</v>
      </c>
      <c r="G1059" t="s">
        <v>18</v>
      </c>
      <c r="H1059">
        <v>41.5</v>
      </c>
      <c r="I1059">
        <v>1</v>
      </c>
      <c r="J1059">
        <v>118.7</v>
      </c>
      <c r="K1059">
        <v>2.76</v>
      </c>
    </row>
    <row r="1060" spans="1:11" x14ac:dyDescent="0.25">
      <c r="A1060" s="7">
        <v>246646</v>
      </c>
      <c r="B1060" s="7">
        <v>242821</v>
      </c>
      <c r="C1060" t="s">
        <v>56</v>
      </c>
      <c r="D1060" t="s">
        <v>22</v>
      </c>
      <c r="E1060" s="7">
        <v>85</v>
      </c>
      <c r="F1060" s="7" t="s">
        <v>148</v>
      </c>
      <c r="G1060" t="s">
        <v>18</v>
      </c>
      <c r="H1060">
        <v>52</v>
      </c>
      <c r="I1060">
        <v>1</v>
      </c>
      <c r="J1060">
        <v>134.30000000000001</v>
      </c>
      <c r="K1060">
        <v>2.76</v>
      </c>
    </row>
    <row r="1061" spans="1:11" x14ac:dyDescent="0.25">
      <c r="A1061" s="7">
        <v>246648</v>
      </c>
      <c r="B1061" s="7">
        <v>242821</v>
      </c>
      <c r="C1061" t="s">
        <v>56</v>
      </c>
      <c r="D1061" t="s">
        <v>22</v>
      </c>
      <c r="E1061" s="7">
        <v>85</v>
      </c>
      <c r="F1061" s="7" t="s">
        <v>148</v>
      </c>
      <c r="G1061" t="s">
        <v>18</v>
      </c>
      <c r="H1061">
        <v>41.7</v>
      </c>
      <c r="I1061">
        <v>1</v>
      </c>
      <c r="J1061">
        <v>118.7</v>
      </c>
      <c r="K1061">
        <v>2.76</v>
      </c>
    </row>
    <row r="1062" spans="1:11" x14ac:dyDescent="0.25">
      <c r="A1062" s="7">
        <v>246650</v>
      </c>
      <c r="B1062" s="7">
        <v>242821</v>
      </c>
      <c r="C1062" t="s">
        <v>56</v>
      </c>
      <c r="D1062" t="s">
        <v>22</v>
      </c>
      <c r="E1062" s="7">
        <v>85</v>
      </c>
      <c r="F1062" s="7" t="s">
        <v>148</v>
      </c>
      <c r="G1062" t="s">
        <v>18</v>
      </c>
      <c r="H1062">
        <v>30.5</v>
      </c>
      <c r="I1062">
        <v>1</v>
      </c>
      <c r="J1062">
        <v>92</v>
      </c>
      <c r="K1062">
        <v>2.76</v>
      </c>
    </row>
    <row r="1063" spans="1:11" x14ac:dyDescent="0.25">
      <c r="A1063" s="7">
        <v>246652</v>
      </c>
      <c r="B1063" s="7">
        <v>242821</v>
      </c>
      <c r="C1063" t="s">
        <v>56</v>
      </c>
      <c r="D1063" t="s">
        <v>22</v>
      </c>
      <c r="E1063" s="7">
        <v>85</v>
      </c>
      <c r="F1063" s="7" t="s">
        <v>148</v>
      </c>
      <c r="G1063" t="s">
        <v>18</v>
      </c>
      <c r="H1063">
        <v>41.5</v>
      </c>
      <c r="I1063">
        <v>1</v>
      </c>
      <c r="J1063">
        <v>118.7</v>
      </c>
      <c r="K1063">
        <v>2.76</v>
      </c>
    </row>
    <row r="1064" spans="1:11" x14ac:dyDescent="0.25">
      <c r="A1064" s="7">
        <v>246654</v>
      </c>
      <c r="B1064" s="7">
        <v>242821</v>
      </c>
      <c r="C1064" t="s">
        <v>56</v>
      </c>
      <c r="D1064" t="s">
        <v>22</v>
      </c>
      <c r="E1064" s="7">
        <v>85</v>
      </c>
      <c r="F1064" s="7" t="s">
        <v>148</v>
      </c>
      <c r="G1064" t="s">
        <v>18</v>
      </c>
      <c r="H1064">
        <v>52.5</v>
      </c>
      <c r="I1064">
        <v>4</v>
      </c>
      <c r="J1064">
        <v>52.4</v>
      </c>
      <c r="K1064">
        <v>2.76</v>
      </c>
    </row>
    <row r="1065" spans="1:11" x14ac:dyDescent="0.25">
      <c r="A1065" s="7">
        <v>246656</v>
      </c>
      <c r="B1065" s="7">
        <v>242821</v>
      </c>
      <c r="C1065" t="s">
        <v>56</v>
      </c>
      <c r="D1065" t="s">
        <v>22</v>
      </c>
      <c r="E1065" s="7">
        <v>85</v>
      </c>
      <c r="F1065" s="7" t="s">
        <v>148</v>
      </c>
      <c r="G1065" t="s">
        <v>18</v>
      </c>
      <c r="H1065">
        <v>41.3</v>
      </c>
      <c r="I1065">
        <v>1</v>
      </c>
      <c r="J1065">
        <v>118.7</v>
      </c>
      <c r="K1065">
        <v>2.76</v>
      </c>
    </row>
    <row r="1066" spans="1:11" x14ac:dyDescent="0.25">
      <c r="A1066" s="7">
        <v>246658</v>
      </c>
      <c r="B1066" s="7">
        <v>242821</v>
      </c>
      <c r="C1066" t="s">
        <v>56</v>
      </c>
      <c r="D1066" t="s">
        <v>22</v>
      </c>
      <c r="E1066" s="7">
        <v>85</v>
      </c>
      <c r="F1066" s="7" t="s">
        <v>148</v>
      </c>
      <c r="G1066" t="s">
        <v>18</v>
      </c>
      <c r="H1066">
        <v>41.3</v>
      </c>
      <c r="I1066">
        <v>1</v>
      </c>
      <c r="J1066">
        <v>118.7</v>
      </c>
      <c r="K1066">
        <v>2.76</v>
      </c>
    </row>
    <row r="1067" spans="1:11" x14ac:dyDescent="0.25">
      <c r="A1067" s="7">
        <v>246660</v>
      </c>
      <c r="B1067" s="7">
        <v>242821</v>
      </c>
      <c r="C1067" t="s">
        <v>56</v>
      </c>
      <c r="D1067" t="s">
        <v>22</v>
      </c>
      <c r="E1067" s="7">
        <v>85</v>
      </c>
      <c r="F1067" s="7" t="s">
        <v>148</v>
      </c>
      <c r="G1067" t="s">
        <v>18</v>
      </c>
      <c r="H1067">
        <v>41.3</v>
      </c>
      <c r="I1067">
        <v>1</v>
      </c>
      <c r="J1067">
        <v>118.7</v>
      </c>
      <c r="K1067">
        <v>2.76</v>
      </c>
    </row>
    <row r="1068" spans="1:11" x14ac:dyDescent="0.25">
      <c r="A1068" s="7">
        <v>246662</v>
      </c>
      <c r="B1068" s="7">
        <v>242821</v>
      </c>
      <c r="C1068" t="s">
        <v>56</v>
      </c>
      <c r="D1068" t="s">
        <v>22</v>
      </c>
      <c r="E1068" s="7">
        <v>85</v>
      </c>
      <c r="F1068" s="7" t="s">
        <v>148</v>
      </c>
      <c r="G1068" t="s">
        <v>18</v>
      </c>
      <c r="H1068">
        <v>52.7</v>
      </c>
      <c r="I1068">
        <v>1</v>
      </c>
      <c r="J1068">
        <v>118.7</v>
      </c>
      <c r="K1068">
        <v>2.76</v>
      </c>
    </row>
    <row r="1069" spans="1:11" x14ac:dyDescent="0.25">
      <c r="A1069" s="7">
        <v>246664</v>
      </c>
      <c r="B1069" s="7">
        <v>242821</v>
      </c>
      <c r="C1069" t="s">
        <v>56</v>
      </c>
      <c r="D1069" t="s">
        <v>22</v>
      </c>
      <c r="E1069" s="7">
        <v>85</v>
      </c>
      <c r="F1069" s="7" t="s">
        <v>148</v>
      </c>
      <c r="G1069" t="s">
        <v>18</v>
      </c>
      <c r="H1069">
        <v>51.8</v>
      </c>
      <c r="I1069">
        <v>1</v>
      </c>
      <c r="J1069">
        <v>134.30000000000001</v>
      </c>
      <c r="K1069">
        <v>2.76</v>
      </c>
    </row>
    <row r="1070" spans="1:11" x14ac:dyDescent="0.25">
      <c r="A1070" s="7">
        <v>246666</v>
      </c>
      <c r="B1070" s="7">
        <v>242821</v>
      </c>
      <c r="C1070" t="s">
        <v>56</v>
      </c>
      <c r="D1070" t="s">
        <v>22</v>
      </c>
      <c r="E1070" s="7">
        <v>85</v>
      </c>
      <c r="F1070" s="7" t="s">
        <v>148</v>
      </c>
      <c r="G1070" t="s">
        <v>18</v>
      </c>
      <c r="H1070">
        <v>30.8</v>
      </c>
      <c r="I1070">
        <v>1</v>
      </c>
      <c r="J1070">
        <v>92</v>
      </c>
      <c r="K1070">
        <v>2.76</v>
      </c>
    </row>
    <row r="1071" spans="1:11" x14ac:dyDescent="0.25">
      <c r="A1071" s="7">
        <v>246676</v>
      </c>
      <c r="B1071" s="7">
        <v>242823</v>
      </c>
      <c r="C1071" t="s">
        <v>56</v>
      </c>
      <c r="D1071" t="s">
        <v>22</v>
      </c>
      <c r="E1071" s="7">
        <v>91</v>
      </c>
      <c r="F1071" s="7" t="s">
        <v>148</v>
      </c>
      <c r="G1071" t="s">
        <v>18</v>
      </c>
      <c r="H1071">
        <v>47.9</v>
      </c>
      <c r="I1071">
        <v>2</v>
      </c>
      <c r="J1071">
        <v>73.5</v>
      </c>
      <c r="K1071">
        <v>2.76</v>
      </c>
    </row>
    <row r="1072" spans="1:11" x14ac:dyDescent="0.25">
      <c r="A1072" s="7">
        <v>246678</v>
      </c>
      <c r="B1072" s="7">
        <v>242823</v>
      </c>
      <c r="C1072" t="s">
        <v>56</v>
      </c>
      <c r="D1072" t="s">
        <v>22</v>
      </c>
      <c r="E1072" s="7">
        <v>91</v>
      </c>
      <c r="F1072" s="7" t="s">
        <v>148</v>
      </c>
      <c r="G1072" t="s">
        <v>18</v>
      </c>
      <c r="H1072">
        <v>37.6</v>
      </c>
      <c r="I1072">
        <v>2</v>
      </c>
      <c r="J1072">
        <v>73.5</v>
      </c>
      <c r="K1072">
        <v>2.76</v>
      </c>
    </row>
    <row r="1073" spans="1:11" x14ac:dyDescent="0.25">
      <c r="A1073" s="7">
        <v>246680</v>
      </c>
      <c r="B1073" s="7">
        <v>242823</v>
      </c>
      <c r="C1073" t="s">
        <v>56</v>
      </c>
      <c r="D1073" t="s">
        <v>22</v>
      </c>
      <c r="E1073" s="7">
        <v>91</v>
      </c>
      <c r="F1073" s="7" t="s">
        <v>148</v>
      </c>
      <c r="G1073" t="s">
        <v>18</v>
      </c>
      <c r="H1073">
        <v>36.9</v>
      </c>
      <c r="I1073">
        <v>1</v>
      </c>
      <c r="J1073">
        <v>118.7</v>
      </c>
      <c r="K1073">
        <v>2.76</v>
      </c>
    </row>
    <row r="1074" spans="1:11" x14ac:dyDescent="0.25">
      <c r="A1074" s="7">
        <v>246682</v>
      </c>
      <c r="B1074" s="7">
        <v>242823</v>
      </c>
      <c r="C1074" t="s">
        <v>56</v>
      </c>
      <c r="D1074" t="s">
        <v>22</v>
      </c>
      <c r="E1074" s="7">
        <v>91</v>
      </c>
      <c r="F1074" s="7" t="s">
        <v>148</v>
      </c>
      <c r="G1074" t="s">
        <v>18</v>
      </c>
      <c r="H1074">
        <v>36.9</v>
      </c>
      <c r="I1074">
        <v>1</v>
      </c>
      <c r="J1074">
        <v>118.7</v>
      </c>
      <c r="K1074">
        <v>2.76</v>
      </c>
    </row>
    <row r="1075" spans="1:11" x14ac:dyDescent="0.25">
      <c r="A1075" s="7">
        <v>246684</v>
      </c>
      <c r="B1075" s="7">
        <v>242823</v>
      </c>
      <c r="C1075" t="s">
        <v>56</v>
      </c>
      <c r="D1075" t="s">
        <v>22</v>
      </c>
      <c r="E1075" s="7">
        <v>91</v>
      </c>
      <c r="F1075" s="7" t="s">
        <v>148</v>
      </c>
      <c r="G1075" t="s">
        <v>18</v>
      </c>
      <c r="H1075">
        <v>38.4</v>
      </c>
      <c r="I1075">
        <v>3</v>
      </c>
      <c r="J1075">
        <v>57</v>
      </c>
      <c r="K1075">
        <v>2.76</v>
      </c>
    </row>
    <row r="1076" spans="1:11" x14ac:dyDescent="0.25">
      <c r="A1076" s="7">
        <v>246686</v>
      </c>
      <c r="B1076" s="7">
        <v>242823</v>
      </c>
      <c r="C1076" t="s">
        <v>56</v>
      </c>
      <c r="D1076" t="s">
        <v>22</v>
      </c>
      <c r="E1076" s="7">
        <v>91</v>
      </c>
      <c r="F1076" s="7" t="s">
        <v>148</v>
      </c>
      <c r="G1076" t="s">
        <v>18</v>
      </c>
      <c r="H1076">
        <v>37.299999999999997</v>
      </c>
      <c r="I1076">
        <v>1</v>
      </c>
      <c r="J1076">
        <v>118.7</v>
      </c>
      <c r="K1076">
        <v>2.76</v>
      </c>
    </row>
    <row r="1077" spans="1:11" x14ac:dyDescent="0.25">
      <c r="A1077" s="7">
        <v>246688</v>
      </c>
      <c r="B1077" s="7">
        <v>242823</v>
      </c>
      <c r="C1077" t="s">
        <v>56</v>
      </c>
      <c r="D1077" t="s">
        <v>22</v>
      </c>
      <c r="E1077" s="7">
        <v>91</v>
      </c>
      <c r="F1077" s="7" t="s">
        <v>148</v>
      </c>
      <c r="G1077" t="s">
        <v>18</v>
      </c>
      <c r="H1077">
        <v>48.2</v>
      </c>
      <c r="I1077">
        <v>3</v>
      </c>
      <c r="J1077">
        <v>57</v>
      </c>
      <c r="K1077">
        <v>2.76</v>
      </c>
    </row>
    <row r="1078" spans="1:11" x14ac:dyDescent="0.25">
      <c r="A1078" s="7">
        <v>246690</v>
      </c>
      <c r="B1078" s="7">
        <v>242823</v>
      </c>
      <c r="C1078" t="s">
        <v>56</v>
      </c>
      <c r="D1078" t="s">
        <v>22</v>
      </c>
      <c r="E1078" s="7">
        <v>91</v>
      </c>
      <c r="F1078" s="7" t="s">
        <v>148</v>
      </c>
      <c r="G1078" t="s">
        <v>18</v>
      </c>
      <c r="H1078">
        <v>38</v>
      </c>
      <c r="I1078">
        <v>1</v>
      </c>
      <c r="J1078">
        <v>118.7</v>
      </c>
      <c r="K1078">
        <v>2.76</v>
      </c>
    </row>
    <row r="1079" spans="1:11" x14ac:dyDescent="0.25">
      <c r="A1079" s="7">
        <v>246836</v>
      </c>
      <c r="B1079" s="7">
        <v>242828</v>
      </c>
      <c r="C1079" t="s">
        <v>56</v>
      </c>
      <c r="D1079" t="s">
        <v>22</v>
      </c>
      <c r="E1079" s="7">
        <v>87</v>
      </c>
      <c r="F1079" s="7" t="s">
        <v>148</v>
      </c>
      <c r="G1079" t="s">
        <v>18</v>
      </c>
      <c r="H1079">
        <v>16.399999999999999</v>
      </c>
      <c r="I1079">
        <v>2</v>
      </c>
      <c r="J1079">
        <v>57</v>
      </c>
      <c r="K1079">
        <v>2.76</v>
      </c>
    </row>
    <row r="1080" spans="1:11" x14ac:dyDescent="0.25">
      <c r="A1080" s="7">
        <v>246838</v>
      </c>
      <c r="B1080" s="7">
        <v>242828</v>
      </c>
      <c r="C1080" t="s">
        <v>56</v>
      </c>
      <c r="D1080" t="s">
        <v>22</v>
      </c>
      <c r="E1080" s="7">
        <v>87</v>
      </c>
      <c r="F1080" s="7" t="s">
        <v>148</v>
      </c>
      <c r="G1080" t="s">
        <v>18</v>
      </c>
      <c r="H1080">
        <v>27</v>
      </c>
      <c r="I1080">
        <v>1</v>
      </c>
      <c r="J1080">
        <v>92</v>
      </c>
      <c r="K1080">
        <v>2.76</v>
      </c>
    </row>
    <row r="1081" spans="1:11" x14ac:dyDescent="0.25">
      <c r="A1081" s="7">
        <v>246840</v>
      </c>
      <c r="B1081" s="7">
        <v>242828</v>
      </c>
      <c r="C1081" t="s">
        <v>56</v>
      </c>
      <c r="D1081" t="s">
        <v>22</v>
      </c>
      <c r="E1081" s="7">
        <v>87</v>
      </c>
      <c r="F1081" s="7" t="s">
        <v>148</v>
      </c>
      <c r="G1081" t="s">
        <v>18</v>
      </c>
      <c r="H1081">
        <v>122.2</v>
      </c>
      <c r="I1081">
        <v>1</v>
      </c>
      <c r="J1081">
        <v>118.7</v>
      </c>
      <c r="K1081">
        <v>2.76</v>
      </c>
    </row>
    <row r="1082" spans="1:11" x14ac:dyDescent="0.25">
      <c r="A1082" s="7">
        <v>246964</v>
      </c>
      <c r="B1082" s="7">
        <v>242839</v>
      </c>
      <c r="C1082" t="s">
        <v>56</v>
      </c>
      <c r="D1082" t="s">
        <v>57</v>
      </c>
      <c r="E1082" s="7">
        <v>18</v>
      </c>
      <c r="F1082" s="7" t="s">
        <v>148</v>
      </c>
      <c r="G1082" t="s">
        <v>18</v>
      </c>
      <c r="H1082">
        <v>28.1</v>
      </c>
      <c r="I1082">
        <v>1</v>
      </c>
      <c r="J1082">
        <v>92</v>
      </c>
      <c r="K1082">
        <v>2.76</v>
      </c>
    </row>
    <row r="1083" spans="1:11" x14ac:dyDescent="0.25">
      <c r="A1083" s="7">
        <v>246966</v>
      </c>
      <c r="B1083" s="7">
        <v>242839</v>
      </c>
      <c r="C1083" t="s">
        <v>56</v>
      </c>
      <c r="D1083" t="s">
        <v>57</v>
      </c>
      <c r="E1083" s="7">
        <v>18</v>
      </c>
      <c r="F1083" s="7" t="s">
        <v>148</v>
      </c>
      <c r="G1083" t="s">
        <v>18</v>
      </c>
      <c r="H1083">
        <v>28</v>
      </c>
      <c r="I1083">
        <v>1</v>
      </c>
      <c r="J1083">
        <v>92</v>
      </c>
      <c r="K1083">
        <v>2.76</v>
      </c>
    </row>
    <row r="1084" spans="1:11" x14ac:dyDescent="0.25">
      <c r="A1084" s="7">
        <v>246968</v>
      </c>
      <c r="B1084" s="7">
        <v>242839</v>
      </c>
      <c r="C1084" t="s">
        <v>56</v>
      </c>
      <c r="D1084" t="s">
        <v>57</v>
      </c>
      <c r="E1084" s="7">
        <v>18</v>
      </c>
      <c r="F1084" s="7" t="s">
        <v>148</v>
      </c>
      <c r="G1084" t="s">
        <v>18</v>
      </c>
      <c r="H1084">
        <v>28.3</v>
      </c>
      <c r="I1084">
        <v>1</v>
      </c>
      <c r="J1084">
        <v>92</v>
      </c>
      <c r="K1084">
        <v>2.76</v>
      </c>
    </row>
    <row r="1085" spans="1:11" x14ac:dyDescent="0.25">
      <c r="A1085" s="7">
        <v>246970</v>
      </c>
      <c r="B1085" s="7">
        <v>242839</v>
      </c>
      <c r="C1085" t="s">
        <v>56</v>
      </c>
      <c r="D1085" t="s">
        <v>57</v>
      </c>
      <c r="E1085" s="7">
        <v>18</v>
      </c>
      <c r="F1085" s="7" t="s">
        <v>148</v>
      </c>
      <c r="G1085" t="s">
        <v>18</v>
      </c>
      <c r="H1085">
        <v>28.5</v>
      </c>
      <c r="I1085">
        <v>1</v>
      </c>
      <c r="J1085">
        <v>92</v>
      </c>
      <c r="K1085">
        <v>2.76</v>
      </c>
    </row>
    <row r="1086" spans="1:11" x14ac:dyDescent="0.25">
      <c r="A1086" s="7">
        <v>247200</v>
      </c>
      <c r="B1086" s="7">
        <v>242866</v>
      </c>
      <c r="C1086" t="s">
        <v>56</v>
      </c>
      <c r="D1086" t="s">
        <v>72</v>
      </c>
      <c r="E1086" s="7">
        <v>25</v>
      </c>
      <c r="F1086" s="7" t="s">
        <v>148</v>
      </c>
      <c r="G1086" t="s">
        <v>18</v>
      </c>
      <c r="H1086">
        <v>55.1</v>
      </c>
      <c r="I1086">
        <v>1</v>
      </c>
      <c r="J1086">
        <v>118.7</v>
      </c>
      <c r="K1086">
        <v>2.76</v>
      </c>
    </row>
    <row r="1087" spans="1:11" x14ac:dyDescent="0.25">
      <c r="A1087" s="7">
        <v>247202</v>
      </c>
      <c r="B1087" s="7">
        <v>242866</v>
      </c>
      <c r="C1087" t="s">
        <v>56</v>
      </c>
      <c r="D1087" t="s">
        <v>72</v>
      </c>
      <c r="E1087" s="7">
        <v>25</v>
      </c>
      <c r="F1087" s="7" t="s">
        <v>148</v>
      </c>
      <c r="G1087" t="s">
        <v>18</v>
      </c>
      <c r="H1087">
        <v>56.4</v>
      </c>
      <c r="I1087">
        <v>1</v>
      </c>
      <c r="J1087">
        <v>118.7</v>
      </c>
      <c r="K1087">
        <v>2.76</v>
      </c>
    </row>
    <row r="1088" spans="1:11" x14ac:dyDescent="0.25">
      <c r="A1088" s="7">
        <v>247204</v>
      </c>
      <c r="B1088" s="7">
        <v>242866</v>
      </c>
      <c r="C1088" t="s">
        <v>56</v>
      </c>
      <c r="D1088" t="s">
        <v>72</v>
      </c>
      <c r="E1088" s="7">
        <v>25</v>
      </c>
      <c r="F1088" s="7" t="s">
        <v>148</v>
      </c>
      <c r="G1088" t="s">
        <v>18</v>
      </c>
      <c r="H1088">
        <v>67.900000000000006</v>
      </c>
      <c r="I1088">
        <v>3</v>
      </c>
      <c r="J1088">
        <v>64.5</v>
      </c>
      <c r="K1088">
        <v>2.76</v>
      </c>
    </row>
    <row r="1089" spans="1:11" x14ac:dyDescent="0.25">
      <c r="A1089" s="7">
        <v>247206</v>
      </c>
      <c r="B1089" s="7">
        <v>242866</v>
      </c>
      <c r="C1089" t="s">
        <v>56</v>
      </c>
      <c r="D1089" t="s">
        <v>72</v>
      </c>
      <c r="E1089" s="7">
        <v>25</v>
      </c>
      <c r="F1089" s="7" t="s">
        <v>148</v>
      </c>
      <c r="G1089" t="s">
        <v>18</v>
      </c>
      <c r="H1089">
        <v>56.5</v>
      </c>
      <c r="I1089">
        <v>1</v>
      </c>
      <c r="J1089">
        <v>118.7</v>
      </c>
      <c r="K1089">
        <v>2.76</v>
      </c>
    </row>
    <row r="1090" spans="1:11" x14ac:dyDescent="0.25">
      <c r="A1090" s="7">
        <v>247208</v>
      </c>
      <c r="B1090" s="7">
        <v>242866</v>
      </c>
      <c r="C1090" t="s">
        <v>56</v>
      </c>
      <c r="D1090" t="s">
        <v>72</v>
      </c>
      <c r="E1090" s="7">
        <v>25</v>
      </c>
      <c r="F1090" s="7" t="s">
        <v>148</v>
      </c>
      <c r="G1090" t="s">
        <v>18</v>
      </c>
      <c r="H1090">
        <v>69.099999999999994</v>
      </c>
      <c r="I1090">
        <v>4</v>
      </c>
      <c r="J1090">
        <v>52.4</v>
      </c>
      <c r="K1090">
        <v>2.76</v>
      </c>
    </row>
    <row r="1091" spans="1:11" x14ac:dyDescent="0.25">
      <c r="A1091" s="7">
        <v>247210</v>
      </c>
      <c r="B1091" s="7">
        <v>242866</v>
      </c>
      <c r="C1091" t="s">
        <v>56</v>
      </c>
      <c r="D1091" t="s">
        <v>72</v>
      </c>
      <c r="E1091" s="7">
        <v>25</v>
      </c>
      <c r="F1091" s="7" t="s">
        <v>148</v>
      </c>
      <c r="G1091" t="s">
        <v>18</v>
      </c>
      <c r="H1091">
        <v>56.3</v>
      </c>
      <c r="I1091">
        <v>4</v>
      </c>
      <c r="J1091">
        <v>46.3</v>
      </c>
      <c r="K1091">
        <v>2.76</v>
      </c>
    </row>
    <row r="1092" spans="1:11" x14ac:dyDescent="0.25">
      <c r="A1092" s="7">
        <v>247212</v>
      </c>
      <c r="B1092" s="7">
        <v>242866</v>
      </c>
      <c r="C1092" t="s">
        <v>56</v>
      </c>
      <c r="D1092" t="s">
        <v>72</v>
      </c>
      <c r="E1092" s="7">
        <v>25</v>
      </c>
      <c r="F1092" s="7" t="s">
        <v>148</v>
      </c>
      <c r="G1092" t="s">
        <v>18</v>
      </c>
      <c r="H1092">
        <v>69.099999999999994</v>
      </c>
      <c r="I1092">
        <v>1</v>
      </c>
      <c r="J1092">
        <v>134.30000000000001</v>
      </c>
      <c r="K1092">
        <v>2.76</v>
      </c>
    </row>
    <row r="1093" spans="1:11" x14ac:dyDescent="0.25">
      <c r="A1093" s="7">
        <v>247214</v>
      </c>
      <c r="B1093" s="7">
        <v>242866</v>
      </c>
      <c r="C1093" t="s">
        <v>56</v>
      </c>
      <c r="D1093" t="s">
        <v>72</v>
      </c>
      <c r="E1093" s="7">
        <v>25</v>
      </c>
      <c r="F1093" s="7" t="s">
        <v>148</v>
      </c>
      <c r="G1093" t="s">
        <v>18</v>
      </c>
      <c r="H1093">
        <v>55.3</v>
      </c>
      <c r="I1093">
        <v>1</v>
      </c>
      <c r="J1093">
        <v>118.7</v>
      </c>
      <c r="K1093">
        <v>2.76</v>
      </c>
    </row>
    <row r="1094" spans="1:11" x14ac:dyDescent="0.25">
      <c r="A1094" s="7">
        <v>247216</v>
      </c>
      <c r="B1094" s="7">
        <v>242866</v>
      </c>
      <c r="C1094" t="s">
        <v>56</v>
      </c>
      <c r="D1094" t="s">
        <v>72</v>
      </c>
      <c r="E1094" s="7">
        <v>25</v>
      </c>
      <c r="F1094" s="7" t="s">
        <v>148</v>
      </c>
      <c r="G1094" t="s">
        <v>18</v>
      </c>
      <c r="H1094">
        <v>56.2</v>
      </c>
      <c r="I1094">
        <v>1</v>
      </c>
      <c r="J1094">
        <v>118.7</v>
      </c>
      <c r="K1094">
        <v>2.76</v>
      </c>
    </row>
    <row r="1095" spans="1:11" x14ac:dyDescent="0.25">
      <c r="A1095" s="7">
        <v>247218</v>
      </c>
      <c r="B1095" s="7">
        <v>242866</v>
      </c>
      <c r="C1095" t="s">
        <v>56</v>
      </c>
      <c r="D1095" t="s">
        <v>72</v>
      </c>
      <c r="E1095" s="7">
        <v>25</v>
      </c>
      <c r="F1095" s="7" t="s">
        <v>148</v>
      </c>
      <c r="G1095" t="s">
        <v>18</v>
      </c>
      <c r="H1095">
        <v>69.099999999999994</v>
      </c>
      <c r="I1095">
        <v>3</v>
      </c>
      <c r="J1095">
        <v>64.5</v>
      </c>
      <c r="K1095">
        <v>2.76</v>
      </c>
    </row>
    <row r="1096" spans="1:11" x14ac:dyDescent="0.25">
      <c r="A1096" s="7">
        <v>247220</v>
      </c>
      <c r="B1096" s="7">
        <v>242866</v>
      </c>
      <c r="C1096" t="s">
        <v>56</v>
      </c>
      <c r="D1096" t="s">
        <v>72</v>
      </c>
      <c r="E1096" s="7">
        <v>25</v>
      </c>
      <c r="F1096" s="7" t="s">
        <v>148</v>
      </c>
      <c r="G1096" t="s">
        <v>18</v>
      </c>
      <c r="H1096">
        <v>69</v>
      </c>
      <c r="I1096">
        <v>1</v>
      </c>
      <c r="J1096">
        <v>134.30000000000001</v>
      </c>
      <c r="K1096">
        <v>2.76</v>
      </c>
    </row>
    <row r="1097" spans="1:11" x14ac:dyDescent="0.25">
      <c r="A1097" s="7">
        <v>247222</v>
      </c>
      <c r="B1097" s="7">
        <v>242866</v>
      </c>
      <c r="C1097" t="s">
        <v>56</v>
      </c>
      <c r="D1097" t="s">
        <v>72</v>
      </c>
      <c r="E1097" s="7">
        <v>25</v>
      </c>
      <c r="F1097" s="7" t="s">
        <v>148</v>
      </c>
      <c r="G1097" t="s">
        <v>18</v>
      </c>
      <c r="H1097">
        <v>68.3</v>
      </c>
      <c r="I1097">
        <v>3</v>
      </c>
      <c r="J1097">
        <v>64.5</v>
      </c>
      <c r="K1097">
        <v>2.76</v>
      </c>
    </row>
    <row r="1098" spans="1:11" x14ac:dyDescent="0.25">
      <c r="A1098" s="7">
        <v>247402</v>
      </c>
      <c r="B1098" s="7">
        <v>242881</v>
      </c>
      <c r="C1098" t="s">
        <v>56</v>
      </c>
      <c r="D1098" t="s">
        <v>59</v>
      </c>
      <c r="E1098" s="7">
        <v>11</v>
      </c>
      <c r="F1098" s="7" t="s">
        <v>148</v>
      </c>
      <c r="G1098" t="s">
        <v>18</v>
      </c>
      <c r="H1098">
        <v>34.299999999999997</v>
      </c>
      <c r="I1098">
        <v>1</v>
      </c>
      <c r="J1098">
        <v>92</v>
      </c>
      <c r="K1098">
        <v>2.76</v>
      </c>
    </row>
    <row r="1099" spans="1:11" x14ac:dyDescent="0.25">
      <c r="A1099" s="7">
        <v>247404</v>
      </c>
      <c r="B1099" s="7">
        <v>242881</v>
      </c>
      <c r="C1099" t="s">
        <v>56</v>
      </c>
      <c r="D1099" t="s">
        <v>59</v>
      </c>
      <c r="E1099" s="7">
        <v>11</v>
      </c>
      <c r="F1099" s="7" t="s">
        <v>148</v>
      </c>
      <c r="G1099" t="s">
        <v>18</v>
      </c>
      <c r="H1099">
        <v>67.599999999999994</v>
      </c>
      <c r="I1099">
        <v>5</v>
      </c>
      <c r="J1099">
        <v>40.4</v>
      </c>
      <c r="K1099">
        <v>2.76</v>
      </c>
    </row>
    <row r="1100" spans="1:11" x14ac:dyDescent="0.25">
      <c r="A1100" s="7">
        <v>247408</v>
      </c>
      <c r="B1100" s="7">
        <v>242883</v>
      </c>
      <c r="C1100" t="s">
        <v>56</v>
      </c>
      <c r="D1100" t="s">
        <v>59</v>
      </c>
      <c r="E1100" s="7">
        <v>2</v>
      </c>
      <c r="F1100" s="7" t="s">
        <v>148</v>
      </c>
      <c r="G1100" t="s">
        <v>18</v>
      </c>
      <c r="H1100">
        <v>37.299999999999997</v>
      </c>
      <c r="I1100">
        <v>1</v>
      </c>
      <c r="J1100">
        <v>92</v>
      </c>
      <c r="K1100">
        <v>2.76</v>
      </c>
    </row>
    <row r="1101" spans="1:11" x14ac:dyDescent="0.25">
      <c r="A1101" s="7">
        <v>247410</v>
      </c>
      <c r="B1101" s="7">
        <v>242883</v>
      </c>
      <c r="C1101" t="s">
        <v>56</v>
      </c>
      <c r="D1101" t="s">
        <v>59</v>
      </c>
      <c r="E1101" s="7">
        <v>2</v>
      </c>
      <c r="F1101" s="7" t="s">
        <v>148</v>
      </c>
      <c r="G1101" t="s">
        <v>18</v>
      </c>
      <c r="H1101">
        <v>47.1</v>
      </c>
      <c r="I1101">
        <v>6</v>
      </c>
      <c r="J1101">
        <v>45.7</v>
      </c>
      <c r="K1101">
        <v>2.76</v>
      </c>
    </row>
    <row r="1102" spans="1:11" x14ac:dyDescent="0.25">
      <c r="A1102" s="7">
        <v>247412</v>
      </c>
      <c r="B1102" s="7">
        <v>242883</v>
      </c>
      <c r="C1102" t="s">
        <v>56</v>
      </c>
      <c r="D1102" t="s">
        <v>59</v>
      </c>
      <c r="E1102" s="7">
        <v>2</v>
      </c>
      <c r="F1102" s="7" t="s">
        <v>148</v>
      </c>
      <c r="G1102" t="s">
        <v>18</v>
      </c>
      <c r="H1102">
        <v>38.9</v>
      </c>
      <c r="I1102">
        <v>1</v>
      </c>
      <c r="J1102">
        <v>118.7</v>
      </c>
      <c r="K1102">
        <v>2.76</v>
      </c>
    </row>
    <row r="1103" spans="1:11" x14ac:dyDescent="0.25">
      <c r="A1103" s="7">
        <v>247414</v>
      </c>
      <c r="B1103" s="7">
        <v>242883</v>
      </c>
      <c r="C1103" t="s">
        <v>56</v>
      </c>
      <c r="D1103" t="s">
        <v>59</v>
      </c>
      <c r="E1103" s="7">
        <v>2</v>
      </c>
      <c r="F1103" s="7" t="s">
        <v>148</v>
      </c>
      <c r="G1103" t="s">
        <v>18</v>
      </c>
      <c r="H1103">
        <v>39.299999999999997</v>
      </c>
      <c r="I1103">
        <v>1</v>
      </c>
      <c r="J1103">
        <v>92</v>
      </c>
      <c r="K1103">
        <v>2.76</v>
      </c>
    </row>
    <row r="1104" spans="1:11" x14ac:dyDescent="0.25">
      <c r="A1104" s="7">
        <v>247416</v>
      </c>
      <c r="B1104" s="7">
        <v>242883</v>
      </c>
      <c r="C1104" t="s">
        <v>56</v>
      </c>
      <c r="D1104" t="s">
        <v>59</v>
      </c>
      <c r="E1104" s="7">
        <v>2</v>
      </c>
      <c r="F1104" s="7" t="s">
        <v>148</v>
      </c>
      <c r="G1104" t="s">
        <v>18</v>
      </c>
      <c r="H1104">
        <v>46.9</v>
      </c>
      <c r="I1104">
        <v>1</v>
      </c>
      <c r="J1104">
        <v>92</v>
      </c>
      <c r="K1104">
        <v>2.76</v>
      </c>
    </row>
    <row r="1105" spans="1:11" x14ac:dyDescent="0.25">
      <c r="A1105" s="7">
        <v>247418</v>
      </c>
      <c r="B1105" s="7">
        <v>242883</v>
      </c>
      <c r="C1105" t="s">
        <v>56</v>
      </c>
      <c r="D1105" t="s">
        <v>59</v>
      </c>
      <c r="E1105" s="7">
        <v>2</v>
      </c>
      <c r="F1105" s="7" t="s">
        <v>148</v>
      </c>
      <c r="G1105" t="s">
        <v>18</v>
      </c>
      <c r="H1105">
        <v>36.9</v>
      </c>
      <c r="I1105">
        <v>1</v>
      </c>
      <c r="J1105">
        <v>118.7</v>
      </c>
      <c r="K1105">
        <v>2.76</v>
      </c>
    </row>
    <row r="1106" spans="1:11" x14ac:dyDescent="0.25">
      <c r="A1106" s="7">
        <v>247420</v>
      </c>
      <c r="B1106" s="7">
        <v>242883</v>
      </c>
      <c r="C1106" t="s">
        <v>56</v>
      </c>
      <c r="D1106" t="s">
        <v>59</v>
      </c>
      <c r="E1106" s="7">
        <v>2</v>
      </c>
      <c r="F1106" s="7" t="s">
        <v>148</v>
      </c>
      <c r="G1106" t="s">
        <v>18</v>
      </c>
      <c r="H1106">
        <v>37.1</v>
      </c>
      <c r="I1106">
        <v>1</v>
      </c>
      <c r="J1106">
        <v>92</v>
      </c>
      <c r="K1106">
        <v>2.76</v>
      </c>
    </row>
    <row r="1107" spans="1:11" x14ac:dyDescent="0.25">
      <c r="A1107" s="7">
        <v>247422</v>
      </c>
      <c r="B1107" s="7">
        <v>242883</v>
      </c>
      <c r="C1107" t="s">
        <v>56</v>
      </c>
      <c r="D1107" t="s">
        <v>59</v>
      </c>
      <c r="E1107" s="7">
        <v>2</v>
      </c>
      <c r="F1107" s="7" t="s">
        <v>148</v>
      </c>
      <c r="G1107" t="s">
        <v>18</v>
      </c>
      <c r="H1107">
        <v>37.4</v>
      </c>
      <c r="I1107">
        <v>1</v>
      </c>
      <c r="J1107">
        <v>118.7</v>
      </c>
      <c r="K1107">
        <v>2.76</v>
      </c>
    </row>
    <row r="1108" spans="1:11" x14ac:dyDescent="0.25">
      <c r="A1108" s="7">
        <v>247424</v>
      </c>
      <c r="B1108" s="7">
        <v>242884</v>
      </c>
      <c r="C1108" t="s">
        <v>56</v>
      </c>
      <c r="D1108" t="s">
        <v>59</v>
      </c>
      <c r="E1108" s="7">
        <v>28</v>
      </c>
      <c r="F1108" s="7" t="s">
        <v>148</v>
      </c>
      <c r="G1108" t="s">
        <v>18</v>
      </c>
      <c r="H1108">
        <v>52.2</v>
      </c>
      <c r="I1108">
        <v>1</v>
      </c>
      <c r="J1108">
        <v>134.30000000000001</v>
      </c>
      <c r="K1108">
        <v>2.76</v>
      </c>
    </row>
    <row r="1109" spans="1:11" x14ac:dyDescent="0.25">
      <c r="A1109" s="7">
        <v>247426</v>
      </c>
      <c r="B1109" s="7">
        <v>242884</v>
      </c>
      <c r="C1109" t="s">
        <v>56</v>
      </c>
      <c r="D1109" t="s">
        <v>59</v>
      </c>
      <c r="E1109" s="7">
        <v>28</v>
      </c>
      <c r="F1109" s="7" t="s">
        <v>148</v>
      </c>
      <c r="G1109" t="s">
        <v>18</v>
      </c>
      <c r="H1109">
        <v>51.4</v>
      </c>
      <c r="I1109">
        <v>5</v>
      </c>
      <c r="J1109">
        <v>45.7</v>
      </c>
      <c r="K1109">
        <v>2.76</v>
      </c>
    </row>
    <row r="1110" spans="1:11" x14ac:dyDescent="0.25">
      <c r="A1110" s="7">
        <v>247428</v>
      </c>
      <c r="B1110" s="7">
        <v>242884</v>
      </c>
      <c r="C1110" t="s">
        <v>56</v>
      </c>
      <c r="D1110" t="s">
        <v>59</v>
      </c>
      <c r="E1110" s="7">
        <v>28</v>
      </c>
      <c r="F1110" s="7" t="s">
        <v>148</v>
      </c>
      <c r="G1110" t="s">
        <v>18</v>
      </c>
      <c r="H1110">
        <v>52.1</v>
      </c>
      <c r="I1110">
        <v>2</v>
      </c>
      <c r="J1110">
        <v>83.2</v>
      </c>
      <c r="K1110">
        <v>2.76</v>
      </c>
    </row>
    <row r="1111" spans="1:11" x14ac:dyDescent="0.25">
      <c r="A1111" s="7">
        <v>247430</v>
      </c>
      <c r="B1111" s="7">
        <v>242884</v>
      </c>
      <c r="C1111" t="s">
        <v>56</v>
      </c>
      <c r="D1111" t="s">
        <v>59</v>
      </c>
      <c r="E1111" s="7">
        <v>28</v>
      </c>
      <c r="F1111" s="7" t="s">
        <v>148</v>
      </c>
      <c r="G1111" t="s">
        <v>18</v>
      </c>
      <c r="H1111">
        <v>51.5</v>
      </c>
      <c r="I1111">
        <v>1</v>
      </c>
      <c r="J1111">
        <v>134.30000000000001</v>
      </c>
      <c r="K1111">
        <v>2.76</v>
      </c>
    </row>
    <row r="1112" spans="1:11" x14ac:dyDescent="0.25">
      <c r="A1112" s="7">
        <v>247432</v>
      </c>
      <c r="B1112" s="7">
        <v>242884</v>
      </c>
      <c r="C1112" t="s">
        <v>56</v>
      </c>
      <c r="D1112" t="s">
        <v>59</v>
      </c>
      <c r="E1112" s="7">
        <v>28</v>
      </c>
      <c r="F1112" s="7" t="s">
        <v>148</v>
      </c>
      <c r="G1112" t="s">
        <v>18</v>
      </c>
      <c r="H1112">
        <v>53.2</v>
      </c>
      <c r="I1112">
        <v>4</v>
      </c>
      <c r="J1112">
        <v>46.3</v>
      </c>
      <c r="K1112">
        <v>2.76</v>
      </c>
    </row>
    <row r="1113" spans="1:11" x14ac:dyDescent="0.25">
      <c r="A1113" s="7">
        <v>247434</v>
      </c>
      <c r="B1113" s="7">
        <v>242884</v>
      </c>
      <c r="C1113" t="s">
        <v>56</v>
      </c>
      <c r="D1113" t="s">
        <v>59</v>
      </c>
      <c r="E1113" s="7">
        <v>28</v>
      </c>
      <c r="F1113" s="7" t="s">
        <v>148</v>
      </c>
      <c r="G1113" t="s">
        <v>18</v>
      </c>
      <c r="H1113">
        <v>52.6</v>
      </c>
      <c r="I1113">
        <v>1</v>
      </c>
      <c r="J1113">
        <v>118.7</v>
      </c>
      <c r="K1113">
        <v>2.76</v>
      </c>
    </row>
    <row r="1114" spans="1:11" x14ac:dyDescent="0.25">
      <c r="A1114" s="7">
        <v>247436</v>
      </c>
      <c r="B1114" s="7">
        <v>242884</v>
      </c>
      <c r="C1114" t="s">
        <v>56</v>
      </c>
      <c r="D1114" t="s">
        <v>59</v>
      </c>
      <c r="E1114" s="7">
        <v>28</v>
      </c>
      <c r="F1114" s="7" t="s">
        <v>148</v>
      </c>
      <c r="G1114" t="s">
        <v>18</v>
      </c>
      <c r="H1114">
        <v>52.2</v>
      </c>
      <c r="I1114">
        <v>1</v>
      </c>
      <c r="J1114">
        <v>134.30000000000001</v>
      </c>
      <c r="K1114">
        <v>2.76</v>
      </c>
    </row>
    <row r="1115" spans="1:11" x14ac:dyDescent="0.25">
      <c r="A1115" s="7">
        <v>247438</v>
      </c>
      <c r="B1115" s="7">
        <v>242884</v>
      </c>
      <c r="C1115" t="s">
        <v>56</v>
      </c>
      <c r="D1115" t="s">
        <v>59</v>
      </c>
      <c r="E1115" s="7">
        <v>28</v>
      </c>
      <c r="F1115" s="7" t="s">
        <v>148</v>
      </c>
      <c r="G1115" t="s">
        <v>18</v>
      </c>
      <c r="H1115">
        <v>52.6</v>
      </c>
      <c r="I1115">
        <v>3</v>
      </c>
      <c r="J1115">
        <v>57</v>
      </c>
      <c r="K1115">
        <v>2.76</v>
      </c>
    </row>
    <row r="1116" spans="1:11" x14ac:dyDescent="0.25">
      <c r="A1116" s="7">
        <v>247440</v>
      </c>
      <c r="B1116" s="7">
        <v>242885</v>
      </c>
      <c r="C1116" t="s">
        <v>56</v>
      </c>
      <c r="D1116" t="s">
        <v>59</v>
      </c>
      <c r="E1116" s="7">
        <v>3</v>
      </c>
      <c r="F1116" s="7" t="s">
        <v>148</v>
      </c>
      <c r="G1116" t="s">
        <v>18</v>
      </c>
      <c r="H1116">
        <v>34.5</v>
      </c>
      <c r="I1116">
        <v>1</v>
      </c>
      <c r="J1116">
        <v>92</v>
      </c>
      <c r="K1116">
        <v>2.76</v>
      </c>
    </row>
    <row r="1117" spans="1:11" x14ac:dyDescent="0.25">
      <c r="A1117" s="7">
        <v>247442</v>
      </c>
      <c r="B1117" s="7">
        <v>242885</v>
      </c>
      <c r="C1117" t="s">
        <v>56</v>
      </c>
      <c r="D1117" t="s">
        <v>59</v>
      </c>
      <c r="E1117" s="7">
        <v>3</v>
      </c>
      <c r="F1117" s="7" t="s">
        <v>148</v>
      </c>
      <c r="G1117" t="s">
        <v>18</v>
      </c>
      <c r="H1117">
        <v>32.700000000000003</v>
      </c>
      <c r="I1117">
        <v>1</v>
      </c>
      <c r="J1117">
        <v>118.7</v>
      </c>
      <c r="K1117">
        <v>2.76</v>
      </c>
    </row>
    <row r="1118" spans="1:11" x14ac:dyDescent="0.25">
      <c r="A1118" s="7">
        <v>247444</v>
      </c>
      <c r="B1118" s="7">
        <v>242885</v>
      </c>
      <c r="C1118" t="s">
        <v>56</v>
      </c>
      <c r="D1118" t="s">
        <v>59</v>
      </c>
      <c r="E1118" s="7">
        <v>3</v>
      </c>
      <c r="F1118" s="7" t="s">
        <v>148</v>
      </c>
      <c r="G1118" t="s">
        <v>18</v>
      </c>
      <c r="H1118">
        <v>28.6</v>
      </c>
      <c r="I1118">
        <v>1</v>
      </c>
      <c r="J1118">
        <v>92</v>
      </c>
      <c r="K1118">
        <v>2.76</v>
      </c>
    </row>
    <row r="1119" spans="1:11" x14ac:dyDescent="0.25">
      <c r="A1119" s="7">
        <v>247448</v>
      </c>
      <c r="B1119" s="7">
        <v>242886</v>
      </c>
      <c r="C1119" t="s">
        <v>56</v>
      </c>
      <c r="D1119" t="s">
        <v>59</v>
      </c>
      <c r="E1119" s="7">
        <v>35</v>
      </c>
      <c r="F1119" s="7" t="s">
        <v>148</v>
      </c>
      <c r="G1119" t="s">
        <v>18</v>
      </c>
      <c r="H1119">
        <v>33.4</v>
      </c>
      <c r="I1119">
        <v>1</v>
      </c>
      <c r="J1119">
        <v>92</v>
      </c>
      <c r="K1119">
        <v>2.76</v>
      </c>
    </row>
    <row r="1120" spans="1:11" x14ac:dyDescent="0.25">
      <c r="A1120" s="7">
        <v>247500</v>
      </c>
      <c r="B1120" s="7">
        <v>242893</v>
      </c>
      <c r="C1120" t="s">
        <v>56</v>
      </c>
      <c r="D1120" t="s">
        <v>59</v>
      </c>
      <c r="E1120" s="7">
        <v>8</v>
      </c>
      <c r="F1120" s="7" t="s">
        <v>148</v>
      </c>
      <c r="G1120" t="s">
        <v>18</v>
      </c>
      <c r="H1120">
        <v>49</v>
      </c>
      <c r="I1120">
        <v>1</v>
      </c>
      <c r="J1120">
        <v>134.30000000000001</v>
      </c>
      <c r="K1120">
        <v>2.76</v>
      </c>
    </row>
    <row r="1121" spans="1:11" x14ac:dyDescent="0.25">
      <c r="A1121" s="7">
        <v>247502</v>
      </c>
      <c r="B1121" s="7">
        <v>242893</v>
      </c>
      <c r="C1121" t="s">
        <v>56</v>
      </c>
      <c r="D1121" t="s">
        <v>59</v>
      </c>
      <c r="E1121" s="7">
        <v>8</v>
      </c>
      <c r="F1121" s="7" t="s">
        <v>148</v>
      </c>
      <c r="G1121" t="s">
        <v>18</v>
      </c>
      <c r="H1121">
        <v>39.5</v>
      </c>
      <c r="I1121">
        <v>1</v>
      </c>
      <c r="J1121">
        <v>92</v>
      </c>
      <c r="K1121">
        <v>2.76</v>
      </c>
    </row>
    <row r="1122" spans="1:11" x14ac:dyDescent="0.25">
      <c r="A1122" s="7">
        <v>247504</v>
      </c>
      <c r="B1122" s="7">
        <v>242893</v>
      </c>
      <c r="C1122" t="s">
        <v>56</v>
      </c>
      <c r="D1122" t="s">
        <v>59</v>
      </c>
      <c r="E1122" s="7">
        <v>8</v>
      </c>
      <c r="F1122" s="7" t="s">
        <v>148</v>
      </c>
      <c r="G1122" t="s">
        <v>18</v>
      </c>
      <c r="H1122">
        <v>38.9</v>
      </c>
      <c r="I1122">
        <v>1</v>
      </c>
      <c r="J1122">
        <v>118.7</v>
      </c>
      <c r="K1122">
        <v>2.76</v>
      </c>
    </row>
    <row r="1123" spans="1:11" x14ac:dyDescent="0.25">
      <c r="A1123" s="7">
        <v>247506</v>
      </c>
      <c r="B1123" s="7">
        <v>242893</v>
      </c>
      <c r="C1123" t="s">
        <v>56</v>
      </c>
      <c r="D1123" t="s">
        <v>59</v>
      </c>
      <c r="E1123" s="7">
        <v>8</v>
      </c>
      <c r="F1123" s="7" t="s">
        <v>148</v>
      </c>
      <c r="G1123" t="s">
        <v>18</v>
      </c>
      <c r="H1123">
        <v>38.9</v>
      </c>
      <c r="I1123">
        <v>1</v>
      </c>
      <c r="J1123">
        <v>118.7</v>
      </c>
      <c r="K1123">
        <v>2.76</v>
      </c>
    </row>
    <row r="1124" spans="1:11" x14ac:dyDescent="0.25">
      <c r="A1124" s="7">
        <v>247508</v>
      </c>
      <c r="B1124" s="7">
        <v>242893</v>
      </c>
      <c r="C1124" t="s">
        <v>56</v>
      </c>
      <c r="D1124" t="s">
        <v>59</v>
      </c>
      <c r="E1124" s="7">
        <v>8</v>
      </c>
      <c r="F1124" s="7" t="s">
        <v>148</v>
      </c>
      <c r="G1124" t="s">
        <v>18</v>
      </c>
      <c r="H1124">
        <v>39.4</v>
      </c>
      <c r="I1124">
        <v>1</v>
      </c>
      <c r="J1124">
        <v>92</v>
      </c>
      <c r="K1124">
        <v>2.76</v>
      </c>
    </row>
    <row r="1125" spans="1:11" x14ac:dyDescent="0.25">
      <c r="A1125" s="7">
        <v>247510</v>
      </c>
      <c r="B1125" s="7">
        <v>242893</v>
      </c>
      <c r="C1125" t="s">
        <v>56</v>
      </c>
      <c r="D1125" t="s">
        <v>59</v>
      </c>
      <c r="E1125" s="7">
        <v>8</v>
      </c>
      <c r="F1125" s="7" t="s">
        <v>148</v>
      </c>
      <c r="G1125" t="s">
        <v>18</v>
      </c>
      <c r="H1125">
        <v>50.1</v>
      </c>
      <c r="I1125">
        <v>1</v>
      </c>
      <c r="J1125">
        <v>118.7</v>
      </c>
      <c r="K1125">
        <v>2.76</v>
      </c>
    </row>
    <row r="1126" spans="1:11" x14ac:dyDescent="0.25">
      <c r="A1126" s="7">
        <v>247512</v>
      </c>
      <c r="B1126" s="7">
        <v>242893</v>
      </c>
      <c r="C1126" t="s">
        <v>56</v>
      </c>
      <c r="D1126" t="s">
        <v>59</v>
      </c>
      <c r="E1126" s="7">
        <v>8</v>
      </c>
      <c r="F1126" s="7" t="s">
        <v>148</v>
      </c>
      <c r="G1126" t="s">
        <v>18</v>
      </c>
      <c r="H1126">
        <v>38.9</v>
      </c>
      <c r="I1126">
        <v>1</v>
      </c>
      <c r="J1126">
        <v>118.7</v>
      </c>
      <c r="K1126">
        <v>2.76</v>
      </c>
    </row>
    <row r="1127" spans="1:11" x14ac:dyDescent="0.25">
      <c r="A1127" s="7">
        <v>247514</v>
      </c>
      <c r="B1127" s="7">
        <v>242893</v>
      </c>
      <c r="C1127" t="s">
        <v>56</v>
      </c>
      <c r="D1127" t="s">
        <v>59</v>
      </c>
      <c r="E1127" s="7">
        <v>8</v>
      </c>
      <c r="F1127" s="7" t="s">
        <v>148</v>
      </c>
      <c r="G1127" t="s">
        <v>18</v>
      </c>
      <c r="H1127">
        <v>49.2</v>
      </c>
      <c r="I1127">
        <v>1</v>
      </c>
      <c r="J1127">
        <v>134.30000000000001</v>
      </c>
      <c r="K1127">
        <v>2.76</v>
      </c>
    </row>
    <row r="1128" spans="1:11" x14ac:dyDescent="0.25">
      <c r="A1128" s="7">
        <v>247516</v>
      </c>
      <c r="B1128" s="7">
        <v>242893</v>
      </c>
      <c r="C1128" t="s">
        <v>56</v>
      </c>
      <c r="D1128" t="s">
        <v>59</v>
      </c>
      <c r="E1128" s="7">
        <v>8</v>
      </c>
      <c r="F1128" s="7" t="s">
        <v>148</v>
      </c>
      <c r="G1128" t="s">
        <v>18</v>
      </c>
      <c r="H1128">
        <v>38.9</v>
      </c>
      <c r="I1128">
        <v>1</v>
      </c>
      <c r="J1128">
        <v>92</v>
      </c>
      <c r="K1128">
        <v>2.76</v>
      </c>
    </row>
    <row r="1129" spans="1:11" x14ac:dyDescent="0.25">
      <c r="A1129" s="7">
        <v>247518</v>
      </c>
      <c r="B1129" s="7">
        <v>242893</v>
      </c>
      <c r="C1129" t="s">
        <v>56</v>
      </c>
      <c r="D1129" t="s">
        <v>59</v>
      </c>
      <c r="E1129" s="7">
        <v>8</v>
      </c>
      <c r="F1129" s="7" t="s">
        <v>148</v>
      </c>
      <c r="G1129" t="s">
        <v>18</v>
      </c>
      <c r="H1129">
        <v>49.1</v>
      </c>
      <c r="I1129">
        <v>3</v>
      </c>
      <c r="J1129">
        <v>64.5</v>
      </c>
      <c r="K1129">
        <v>2.76</v>
      </c>
    </row>
    <row r="1130" spans="1:11" x14ac:dyDescent="0.25">
      <c r="A1130" s="7">
        <v>247520</v>
      </c>
      <c r="B1130" s="7">
        <v>242893</v>
      </c>
      <c r="C1130" t="s">
        <v>56</v>
      </c>
      <c r="D1130" t="s">
        <v>59</v>
      </c>
      <c r="E1130" s="7">
        <v>8</v>
      </c>
      <c r="F1130" s="7" t="s">
        <v>148</v>
      </c>
      <c r="G1130" t="s">
        <v>18</v>
      </c>
      <c r="H1130">
        <v>29.3</v>
      </c>
      <c r="I1130">
        <v>1</v>
      </c>
      <c r="J1130">
        <v>92</v>
      </c>
      <c r="K1130">
        <v>2.76</v>
      </c>
    </row>
    <row r="1131" spans="1:11" x14ac:dyDescent="0.25">
      <c r="A1131" s="7">
        <v>247522</v>
      </c>
      <c r="B1131" s="7">
        <v>242893</v>
      </c>
      <c r="C1131" t="s">
        <v>56</v>
      </c>
      <c r="D1131" t="s">
        <v>59</v>
      </c>
      <c r="E1131" s="7">
        <v>8</v>
      </c>
      <c r="F1131" s="7" t="s">
        <v>148</v>
      </c>
      <c r="G1131" t="s">
        <v>18</v>
      </c>
      <c r="H1131">
        <v>38.9</v>
      </c>
      <c r="I1131">
        <v>1</v>
      </c>
      <c r="J1131">
        <v>118.7</v>
      </c>
      <c r="K1131">
        <v>2.76</v>
      </c>
    </row>
    <row r="1132" spans="1:11" x14ac:dyDescent="0.25">
      <c r="A1132" s="7">
        <v>247524</v>
      </c>
      <c r="B1132" s="7">
        <v>242895</v>
      </c>
      <c r="C1132" t="s">
        <v>56</v>
      </c>
      <c r="D1132" t="s">
        <v>73</v>
      </c>
      <c r="E1132" s="7">
        <v>3</v>
      </c>
      <c r="F1132" s="7" t="s">
        <v>148</v>
      </c>
      <c r="G1132" t="s">
        <v>18</v>
      </c>
      <c r="H1132">
        <v>40.1</v>
      </c>
      <c r="I1132">
        <v>1</v>
      </c>
      <c r="J1132">
        <v>118.7</v>
      </c>
      <c r="K1132">
        <v>2.76</v>
      </c>
    </row>
    <row r="1133" spans="1:11" x14ac:dyDescent="0.25">
      <c r="A1133" s="7">
        <v>247526</v>
      </c>
      <c r="B1133" s="7">
        <v>242895</v>
      </c>
      <c r="C1133" t="s">
        <v>56</v>
      </c>
      <c r="D1133" t="s">
        <v>73</v>
      </c>
      <c r="E1133" s="7">
        <v>3</v>
      </c>
      <c r="F1133" s="7" t="s">
        <v>148</v>
      </c>
      <c r="G1133" t="s">
        <v>18</v>
      </c>
      <c r="H1133">
        <v>53.7</v>
      </c>
      <c r="I1133">
        <v>1</v>
      </c>
      <c r="J1133">
        <v>118.7</v>
      </c>
      <c r="K1133">
        <v>2.76</v>
      </c>
    </row>
    <row r="1134" spans="1:11" x14ac:dyDescent="0.25">
      <c r="A1134" s="7">
        <v>247530</v>
      </c>
      <c r="B1134" s="7">
        <v>242895</v>
      </c>
      <c r="C1134" t="s">
        <v>56</v>
      </c>
      <c r="D1134" t="s">
        <v>73</v>
      </c>
      <c r="E1134" s="7">
        <v>3</v>
      </c>
      <c r="F1134" s="7" t="s">
        <v>148</v>
      </c>
      <c r="G1134" t="s">
        <v>18</v>
      </c>
      <c r="H1134">
        <v>54</v>
      </c>
      <c r="I1134">
        <v>1</v>
      </c>
      <c r="J1134">
        <v>118.7</v>
      </c>
      <c r="K1134">
        <v>2.76</v>
      </c>
    </row>
    <row r="1135" spans="1:11" x14ac:dyDescent="0.25">
      <c r="A1135" s="7">
        <v>247626</v>
      </c>
      <c r="B1135" s="7">
        <v>242903</v>
      </c>
      <c r="C1135" t="s">
        <v>56</v>
      </c>
      <c r="D1135" t="s">
        <v>74</v>
      </c>
      <c r="E1135" s="7">
        <v>49</v>
      </c>
      <c r="F1135" s="7" t="s">
        <v>148</v>
      </c>
      <c r="G1135" t="s">
        <v>18</v>
      </c>
      <c r="H1135">
        <v>33.700000000000003</v>
      </c>
      <c r="I1135">
        <v>3</v>
      </c>
      <c r="J1135">
        <v>57</v>
      </c>
      <c r="K1135">
        <v>2.76</v>
      </c>
    </row>
    <row r="1136" spans="1:11" x14ac:dyDescent="0.25">
      <c r="A1136" s="7">
        <v>247628</v>
      </c>
      <c r="B1136" s="7">
        <v>242903</v>
      </c>
      <c r="C1136" t="s">
        <v>56</v>
      </c>
      <c r="D1136" t="s">
        <v>74</v>
      </c>
      <c r="E1136" s="7">
        <v>49</v>
      </c>
      <c r="F1136" s="7" t="s">
        <v>148</v>
      </c>
      <c r="G1136" t="s">
        <v>18</v>
      </c>
      <c r="H1136">
        <v>33.799999999999997</v>
      </c>
      <c r="I1136">
        <v>1</v>
      </c>
      <c r="J1136">
        <v>92</v>
      </c>
      <c r="K1136">
        <v>2.76</v>
      </c>
    </row>
    <row r="1137" spans="1:11" x14ac:dyDescent="0.25">
      <c r="A1137" s="7">
        <v>247630</v>
      </c>
      <c r="B1137" s="7">
        <v>242903</v>
      </c>
      <c r="C1137" t="s">
        <v>56</v>
      </c>
      <c r="D1137" t="s">
        <v>74</v>
      </c>
      <c r="E1137" s="7">
        <v>49</v>
      </c>
      <c r="F1137" s="7" t="s">
        <v>148</v>
      </c>
      <c r="G1137" t="s">
        <v>18</v>
      </c>
      <c r="H1137">
        <v>23.6</v>
      </c>
      <c r="I1137">
        <v>1</v>
      </c>
      <c r="J1137">
        <v>92</v>
      </c>
      <c r="K1137">
        <v>2.76</v>
      </c>
    </row>
    <row r="1138" spans="1:11" x14ac:dyDescent="0.25">
      <c r="A1138" s="7">
        <v>247632</v>
      </c>
      <c r="B1138" s="7">
        <v>242903</v>
      </c>
      <c r="C1138" t="s">
        <v>56</v>
      </c>
      <c r="D1138" t="s">
        <v>74</v>
      </c>
      <c r="E1138" s="7">
        <v>49</v>
      </c>
      <c r="F1138" s="7" t="s">
        <v>148</v>
      </c>
      <c r="G1138" t="s">
        <v>18</v>
      </c>
      <c r="H1138">
        <v>24.7</v>
      </c>
      <c r="I1138">
        <v>1</v>
      </c>
      <c r="J1138">
        <v>92</v>
      </c>
      <c r="K1138">
        <v>2.76</v>
      </c>
    </row>
    <row r="1139" spans="1:11" x14ac:dyDescent="0.25">
      <c r="A1139" s="7">
        <v>249440</v>
      </c>
      <c r="B1139" s="7">
        <v>242947</v>
      </c>
      <c r="C1139" t="s">
        <v>56</v>
      </c>
      <c r="D1139" t="s">
        <v>75</v>
      </c>
      <c r="E1139" s="7">
        <v>14</v>
      </c>
      <c r="F1139" s="7" t="s">
        <v>148</v>
      </c>
      <c r="G1139" t="s">
        <v>18</v>
      </c>
      <c r="H1139">
        <v>39</v>
      </c>
      <c r="I1139">
        <v>1</v>
      </c>
      <c r="J1139">
        <v>118.7</v>
      </c>
      <c r="K1139">
        <v>2.76</v>
      </c>
    </row>
    <row r="1140" spans="1:11" x14ac:dyDescent="0.25">
      <c r="A1140" s="7">
        <v>249442</v>
      </c>
      <c r="B1140" s="7">
        <v>242947</v>
      </c>
      <c r="C1140" t="s">
        <v>56</v>
      </c>
      <c r="D1140" t="s">
        <v>75</v>
      </c>
      <c r="E1140" s="7">
        <v>14</v>
      </c>
      <c r="F1140" s="7" t="s">
        <v>148</v>
      </c>
      <c r="G1140" t="s">
        <v>18</v>
      </c>
      <c r="H1140">
        <v>38.799999999999997</v>
      </c>
      <c r="I1140">
        <v>1</v>
      </c>
      <c r="J1140">
        <v>118.7</v>
      </c>
      <c r="K1140">
        <v>2.76</v>
      </c>
    </row>
    <row r="1141" spans="1:11" x14ac:dyDescent="0.25">
      <c r="A1141" s="7">
        <v>249444</v>
      </c>
      <c r="B1141" s="7">
        <v>242947</v>
      </c>
      <c r="C1141" t="s">
        <v>56</v>
      </c>
      <c r="D1141" t="s">
        <v>75</v>
      </c>
      <c r="E1141" s="7">
        <v>14</v>
      </c>
      <c r="F1141" s="7" t="s">
        <v>148</v>
      </c>
      <c r="G1141" t="s">
        <v>18</v>
      </c>
      <c r="H1141">
        <v>40</v>
      </c>
      <c r="I1141">
        <v>1</v>
      </c>
      <c r="J1141">
        <v>118.7</v>
      </c>
      <c r="K1141">
        <v>2.76</v>
      </c>
    </row>
    <row r="1142" spans="1:11" x14ac:dyDescent="0.25">
      <c r="A1142" s="7">
        <v>249446</v>
      </c>
      <c r="B1142" s="7">
        <v>242947</v>
      </c>
      <c r="C1142" t="s">
        <v>56</v>
      </c>
      <c r="D1142" t="s">
        <v>75</v>
      </c>
      <c r="E1142" s="7">
        <v>14</v>
      </c>
      <c r="F1142" s="7" t="s">
        <v>148</v>
      </c>
      <c r="G1142" t="s">
        <v>18</v>
      </c>
      <c r="H1142">
        <v>50.1</v>
      </c>
      <c r="I1142">
        <v>1</v>
      </c>
      <c r="J1142">
        <v>134.30000000000001</v>
      </c>
      <c r="K1142">
        <v>2.76</v>
      </c>
    </row>
    <row r="1143" spans="1:11" x14ac:dyDescent="0.25">
      <c r="A1143" s="7">
        <v>249448</v>
      </c>
      <c r="B1143" s="7">
        <v>242947</v>
      </c>
      <c r="C1143" t="s">
        <v>56</v>
      </c>
      <c r="D1143" t="s">
        <v>75</v>
      </c>
      <c r="E1143" s="7">
        <v>14</v>
      </c>
      <c r="F1143" s="7" t="s">
        <v>148</v>
      </c>
      <c r="G1143" t="s">
        <v>18</v>
      </c>
      <c r="H1143">
        <v>39.700000000000003</v>
      </c>
      <c r="I1143">
        <v>1</v>
      </c>
      <c r="J1143">
        <v>118.7</v>
      </c>
      <c r="K1143">
        <v>2.76</v>
      </c>
    </row>
    <row r="1144" spans="1:11" x14ac:dyDescent="0.25">
      <c r="A1144" s="7">
        <v>249452</v>
      </c>
      <c r="B1144" s="7">
        <v>242947</v>
      </c>
      <c r="C1144" t="s">
        <v>56</v>
      </c>
      <c r="D1144" t="s">
        <v>75</v>
      </c>
      <c r="E1144" s="7">
        <v>14</v>
      </c>
      <c r="F1144" s="7" t="s">
        <v>148</v>
      </c>
      <c r="G1144" t="s">
        <v>18</v>
      </c>
      <c r="H1144">
        <v>39</v>
      </c>
      <c r="I1144">
        <v>3</v>
      </c>
      <c r="J1144">
        <v>57</v>
      </c>
      <c r="K1144">
        <v>2.76</v>
      </c>
    </row>
    <row r="1145" spans="1:11" x14ac:dyDescent="0.25">
      <c r="A1145" s="7">
        <v>249564</v>
      </c>
      <c r="B1145" s="7">
        <v>242958</v>
      </c>
      <c r="C1145" t="s">
        <v>56</v>
      </c>
      <c r="D1145" t="s">
        <v>76</v>
      </c>
      <c r="E1145" s="7">
        <v>24</v>
      </c>
      <c r="F1145" s="7" t="s">
        <v>148</v>
      </c>
      <c r="G1145" t="s">
        <v>18</v>
      </c>
      <c r="H1145">
        <v>42.9</v>
      </c>
      <c r="I1145">
        <v>2</v>
      </c>
      <c r="J1145">
        <v>73.5</v>
      </c>
      <c r="K1145">
        <v>2.76</v>
      </c>
    </row>
    <row r="1146" spans="1:11" x14ac:dyDescent="0.25">
      <c r="A1146" s="7">
        <v>249566</v>
      </c>
      <c r="B1146" s="7">
        <v>242958</v>
      </c>
      <c r="C1146" t="s">
        <v>56</v>
      </c>
      <c r="D1146" t="s">
        <v>76</v>
      </c>
      <c r="E1146" s="7">
        <v>24</v>
      </c>
      <c r="F1146" s="7" t="s">
        <v>148</v>
      </c>
      <c r="G1146" t="s">
        <v>18</v>
      </c>
      <c r="H1146">
        <v>43.7</v>
      </c>
      <c r="I1146">
        <v>1</v>
      </c>
      <c r="J1146">
        <v>118.7</v>
      </c>
      <c r="K1146">
        <v>2.76</v>
      </c>
    </row>
    <row r="1147" spans="1:11" x14ac:dyDescent="0.25">
      <c r="A1147" s="7">
        <v>249568</v>
      </c>
      <c r="B1147" s="7">
        <v>242958</v>
      </c>
      <c r="C1147" t="s">
        <v>56</v>
      </c>
      <c r="D1147" t="s">
        <v>76</v>
      </c>
      <c r="E1147" s="7">
        <v>24</v>
      </c>
      <c r="F1147" s="7" t="s">
        <v>148</v>
      </c>
      <c r="G1147" t="s">
        <v>18</v>
      </c>
      <c r="H1147">
        <v>44.7</v>
      </c>
      <c r="I1147">
        <v>1</v>
      </c>
      <c r="J1147">
        <v>118.7</v>
      </c>
      <c r="K1147">
        <v>2.76</v>
      </c>
    </row>
    <row r="1148" spans="1:11" x14ac:dyDescent="0.25">
      <c r="A1148" s="7">
        <v>249570</v>
      </c>
      <c r="B1148" s="7">
        <v>242958</v>
      </c>
      <c r="C1148" t="s">
        <v>56</v>
      </c>
      <c r="D1148" t="s">
        <v>76</v>
      </c>
      <c r="E1148" s="7">
        <v>24</v>
      </c>
      <c r="F1148" s="7" t="s">
        <v>148</v>
      </c>
      <c r="G1148" t="s">
        <v>18</v>
      </c>
      <c r="H1148">
        <v>44.3</v>
      </c>
      <c r="I1148">
        <v>1</v>
      </c>
      <c r="J1148">
        <v>118.7</v>
      </c>
      <c r="K1148">
        <v>2.76</v>
      </c>
    </row>
    <row r="1149" spans="1:11" x14ac:dyDescent="0.25">
      <c r="A1149" s="7">
        <v>249588</v>
      </c>
      <c r="B1149" s="7">
        <v>242962</v>
      </c>
      <c r="C1149" t="s">
        <v>56</v>
      </c>
      <c r="D1149" t="s">
        <v>77</v>
      </c>
      <c r="E1149" s="7">
        <v>12</v>
      </c>
      <c r="F1149" s="7" t="s">
        <v>148</v>
      </c>
      <c r="G1149" t="s">
        <v>18</v>
      </c>
      <c r="H1149">
        <v>40</v>
      </c>
      <c r="I1149">
        <v>1</v>
      </c>
      <c r="J1149">
        <v>118.7</v>
      </c>
      <c r="K1149">
        <v>2.76</v>
      </c>
    </row>
    <row r="1150" spans="1:11" x14ac:dyDescent="0.25">
      <c r="A1150" s="7">
        <v>249590</v>
      </c>
      <c r="B1150" s="7">
        <v>242962</v>
      </c>
      <c r="C1150" t="s">
        <v>56</v>
      </c>
      <c r="D1150" t="s">
        <v>77</v>
      </c>
      <c r="E1150" s="7">
        <v>12</v>
      </c>
      <c r="F1150" s="7" t="s">
        <v>148</v>
      </c>
      <c r="G1150" t="s">
        <v>18</v>
      </c>
      <c r="H1150">
        <v>41.2</v>
      </c>
      <c r="I1150">
        <v>1</v>
      </c>
      <c r="J1150">
        <v>118.7</v>
      </c>
      <c r="K1150">
        <v>2.76</v>
      </c>
    </row>
    <row r="1151" spans="1:11" x14ac:dyDescent="0.25">
      <c r="A1151" s="7">
        <v>249592</v>
      </c>
      <c r="B1151" s="7">
        <v>242962</v>
      </c>
      <c r="C1151" t="s">
        <v>56</v>
      </c>
      <c r="D1151" t="s">
        <v>77</v>
      </c>
      <c r="E1151" s="7">
        <v>12</v>
      </c>
      <c r="F1151" s="7" t="s">
        <v>148</v>
      </c>
      <c r="G1151" t="s">
        <v>18</v>
      </c>
      <c r="H1151">
        <v>40.200000000000003</v>
      </c>
      <c r="I1151">
        <v>1</v>
      </c>
      <c r="J1151">
        <v>118.7</v>
      </c>
      <c r="K1151">
        <v>2.76</v>
      </c>
    </row>
    <row r="1152" spans="1:11" x14ac:dyDescent="0.25">
      <c r="A1152" s="7">
        <v>249594</v>
      </c>
      <c r="B1152" s="7">
        <v>242962</v>
      </c>
      <c r="C1152" t="s">
        <v>56</v>
      </c>
      <c r="D1152" t="s">
        <v>77</v>
      </c>
      <c r="E1152" s="7">
        <v>12</v>
      </c>
      <c r="F1152" s="7" t="s">
        <v>148</v>
      </c>
      <c r="G1152" t="s">
        <v>18</v>
      </c>
      <c r="H1152">
        <v>40.700000000000003</v>
      </c>
      <c r="I1152">
        <v>1</v>
      </c>
      <c r="J1152">
        <v>118.7</v>
      </c>
      <c r="K1152">
        <v>2.76</v>
      </c>
    </row>
    <row r="1153" spans="1:11" x14ac:dyDescent="0.25">
      <c r="A1153" s="7">
        <v>249598</v>
      </c>
      <c r="B1153" s="7">
        <v>242962</v>
      </c>
      <c r="C1153" t="s">
        <v>56</v>
      </c>
      <c r="D1153" t="s">
        <v>77</v>
      </c>
      <c r="E1153" s="7">
        <v>12</v>
      </c>
      <c r="F1153" s="7" t="s">
        <v>148</v>
      </c>
      <c r="G1153" t="s">
        <v>18</v>
      </c>
      <c r="H1153">
        <v>49.4</v>
      </c>
      <c r="I1153">
        <v>1</v>
      </c>
      <c r="J1153">
        <v>134.30000000000001</v>
      </c>
      <c r="K1153">
        <v>2.76</v>
      </c>
    </row>
    <row r="1154" spans="1:11" x14ac:dyDescent="0.25">
      <c r="A1154" s="7">
        <v>249600</v>
      </c>
      <c r="B1154" s="7">
        <v>242962</v>
      </c>
      <c r="C1154" t="s">
        <v>56</v>
      </c>
      <c r="D1154" t="s">
        <v>77</v>
      </c>
      <c r="E1154" s="7">
        <v>12</v>
      </c>
      <c r="F1154" s="7" t="s">
        <v>148</v>
      </c>
      <c r="G1154" t="s">
        <v>18</v>
      </c>
      <c r="H1154">
        <v>41</v>
      </c>
      <c r="I1154">
        <v>1</v>
      </c>
      <c r="J1154">
        <v>118.7</v>
      </c>
      <c r="K1154">
        <v>2.76</v>
      </c>
    </row>
    <row r="1155" spans="1:11" x14ac:dyDescent="0.25">
      <c r="A1155" s="7">
        <v>249602</v>
      </c>
      <c r="B1155" s="7">
        <v>242962</v>
      </c>
      <c r="C1155" t="s">
        <v>56</v>
      </c>
      <c r="D1155" t="s">
        <v>77</v>
      </c>
      <c r="E1155" s="7">
        <v>12</v>
      </c>
      <c r="F1155" s="7" t="s">
        <v>148</v>
      </c>
      <c r="G1155" t="s">
        <v>18</v>
      </c>
      <c r="H1155">
        <v>29.2</v>
      </c>
      <c r="I1155">
        <v>1</v>
      </c>
      <c r="J1155">
        <v>92</v>
      </c>
      <c r="K1155">
        <v>2.76</v>
      </c>
    </row>
    <row r="1156" spans="1:11" x14ac:dyDescent="0.25">
      <c r="A1156" s="7">
        <v>249604</v>
      </c>
      <c r="B1156" s="7">
        <v>242962</v>
      </c>
      <c r="C1156" t="s">
        <v>56</v>
      </c>
      <c r="D1156" t="s">
        <v>77</v>
      </c>
      <c r="E1156" s="7">
        <v>12</v>
      </c>
      <c r="F1156" s="7" t="s">
        <v>148</v>
      </c>
      <c r="G1156" t="s">
        <v>18</v>
      </c>
      <c r="H1156">
        <v>51</v>
      </c>
      <c r="I1156">
        <v>1</v>
      </c>
      <c r="J1156">
        <v>134.30000000000001</v>
      </c>
      <c r="K1156">
        <v>2.76</v>
      </c>
    </row>
    <row r="1157" spans="1:11" x14ac:dyDescent="0.25">
      <c r="A1157" s="7">
        <v>249606</v>
      </c>
      <c r="B1157" s="7">
        <v>242962</v>
      </c>
      <c r="C1157" t="s">
        <v>56</v>
      </c>
      <c r="D1157" t="s">
        <v>77</v>
      </c>
      <c r="E1157" s="7">
        <v>12</v>
      </c>
      <c r="F1157" s="7" t="s">
        <v>148</v>
      </c>
      <c r="G1157" t="s">
        <v>18</v>
      </c>
      <c r="H1157">
        <v>50.4</v>
      </c>
      <c r="I1157">
        <v>1</v>
      </c>
      <c r="J1157">
        <v>134.30000000000001</v>
      </c>
      <c r="K1157">
        <v>2.76</v>
      </c>
    </row>
    <row r="1158" spans="1:11" x14ac:dyDescent="0.25">
      <c r="A1158" s="7">
        <v>249608</v>
      </c>
      <c r="B1158" s="7">
        <v>242962</v>
      </c>
      <c r="C1158" t="s">
        <v>56</v>
      </c>
      <c r="D1158" t="s">
        <v>77</v>
      </c>
      <c r="E1158" s="7">
        <v>12</v>
      </c>
      <c r="F1158" s="7" t="s">
        <v>148</v>
      </c>
      <c r="G1158" t="s">
        <v>18</v>
      </c>
      <c r="H1158">
        <v>51.5</v>
      </c>
      <c r="I1158">
        <v>1</v>
      </c>
      <c r="J1158">
        <v>134.30000000000001</v>
      </c>
      <c r="K1158">
        <v>2.76</v>
      </c>
    </row>
    <row r="1159" spans="1:11" x14ac:dyDescent="0.25">
      <c r="A1159" s="7">
        <v>249610</v>
      </c>
      <c r="B1159" s="7">
        <v>242962</v>
      </c>
      <c r="C1159" t="s">
        <v>56</v>
      </c>
      <c r="D1159" t="s">
        <v>77</v>
      </c>
      <c r="E1159" s="7">
        <v>12</v>
      </c>
      <c r="F1159" s="7" t="s">
        <v>148</v>
      </c>
      <c r="G1159" t="s">
        <v>18</v>
      </c>
      <c r="H1159">
        <v>41.1</v>
      </c>
      <c r="I1159">
        <v>1</v>
      </c>
      <c r="J1159">
        <v>118.7</v>
      </c>
      <c r="K1159">
        <v>2.76</v>
      </c>
    </row>
    <row r="1160" spans="1:11" x14ac:dyDescent="0.25">
      <c r="A1160" s="7">
        <v>250394</v>
      </c>
      <c r="B1160" s="7">
        <v>250391</v>
      </c>
      <c r="C1160" t="s">
        <v>52</v>
      </c>
      <c r="D1160" t="s">
        <v>78</v>
      </c>
      <c r="E1160" s="7">
        <v>1</v>
      </c>
      <c r="F1160" s="7" t="s">
        <v>148</v>
      </c>
      <c r="G1160" t="s">
        <v>18</v>
      </c>
      <c r="H1160">
        <v>31.8</v>
      </c>
      <c r="I1160">
        <v>1</v>
      </c>
      <c r="J1160">
        <v>92</v>
      </c>
      <c r="K1160">
        <v>2.76</v>
      </c>
    </row>
    <row r="1161" spans="1:11" x14ac:dyDescent="0.25">
      <c r="A1161" s="7">
        <v>250398</v>
      </c>
      <c r="B1161" s="7">
        <v>250391</v>
      </c>
      <c r="C1161" t="s">
        <v>52</v>
      </c>
      <c r="D1161" t="s">
        <v>78</v>
      </c>
      <c r="E1161" s="7">
        <v>1</v>
      </c>
      <c r="F1161" s="7" t="s">
        <v>148</v>
      </c>
      <c r="G1161" t="s">
        <v>18</v>
      </c>
      <c r="H1161">
        <v>37.5</v>
      </c>
      <c r="I1161">
        <v>4</v>
      </c>
      <c r="J1161">
        <v>46.3</v>
      </c>
      <c r="K1161">
        <v>2.76</v>
      </c>
    </row>
    <row r="1162" spans="1:11" x14ac:dyDescent="0.25">
      <c r="A1162" s="7">
        <v>250404</v>
      </c>
      <c r="B1162" s="7">
        <v>250391</v>
      </c>
      <c r="C1162" t="s">
        <v>52</v>
      </c>
      <c r="D1162" t="s">
        <v>78</v>
      </c>
      <c r="E1162" s="7">
        <v>1</v>
      </c>
      <c r="F1162" s="7" t="s">
        <v>148</v>
      </c>
      <c r="G1162" t="s">
        <v>18</v>
      </c>
      <c r="H1162">
        <v>37.6</v>
      </c>
      <c r="I1162">
        <v>1</v>
      </c>
      <c r="J1162">
        <v>118.7</v>
      </c>
      <c r="K1162">
        <v>2.76</v>
      </c>
    </row>
    <row r="1163" spans="1:11" x14ac:dyDescent="0.25">
      <c r="A1163" s="7">
        <v>250424</v>
      </c>
      <c r="B1163" s="7">
        <v>250391</v>
      </c>
      <c r="C1163" t="s">
        <v>52</v>
      </c>
      <c r="D1163" t="s">
        <v>78</v>
      </c>
      <c r="E1163" s="7">
        <v>1</v>
      </c>
      <c r="F1163" s="7" t="s">
        <v>148</v>
      </c>
      <c r="G1163" t="s">
        <v>18</v>
      </c>
      <c r="H1163">
        <v>32.5</v>
      </c>
      <c r="I1163">
        <v>1</v>
      </c>
      <c r="J1163">
        <v>92</v>
      </c>
      <c r="K1163">
        <v>2.76</v>
      </c>
    </row>
    <row r="1164" spans="1:11" x14ac:dyDescent="0.25">
      <c r="A1164" s="7">
        <v>250432</v>
      </c>
      <c r="B1164" s="7">
        <v>250391</v>
      </c>
      <c r="C1164" t="s">
        <v>52</v>
      </c>
      <c r="D1164" t="s">
        <v>78</v>
      </c>
      <c r="E1164" s="7">
        <v>1</v>
      </c>
      <c r="F1164" s="7" t="s">
        <v>148</v>
      </c>
      <c r="G1164" t="s">
        <v>18</v>
      </c>
      <c r="H1164">
        <v>37.9</v>
      </c>
      <c r="I1164">
        <v>2</v>
      </c>
      <c r="J1164">
        <v>73.5</v>
      </c>
      <c r="K1164">
        <v>2.76</v>
      </c>
    </row>
    <row r="1165" spans="1:11" x14ac:dyDescent="0.25">
      <c r="A1165" s="7">
        <v>250441</v>
      </c>
      <c r="B1165" s="7">
        <v>250391</v>
      </c>
      <c r="C1165" t="s">
        <v>52</v>
      </c>
      <c r="D1165" t="s">
        <v>78</v>
      </c>
      <c r="E1165" s="7">
        <v>1</v>
      </c>
      <c r="F1165" s="7" t="s">
        <v>148</v>
      </c>
      <c r="G1165" t="s">
        <v>18</v>
      </c>
      <c r="H1165">
        <v>37.200000000000003</v>
      </c>
      <c r="I1165">
        <v>5</v>
      </c>
      <c r="J1165">
        <v>40.4</v>
      </c>
      <c r="K1165">
        <v>2.76</v>
      </c>
    </row>
    <row r="1166" spans="1:11" x14ac:dyDescent="0.25">
      <c r="A1166" s="7">
        <v>250445</v>
      </c>
      <c r="B1166" s="7">
        <v>250391</v>
      </c>
      <c r="C1166" t="s">
        <v>52</v>
      </c>
      <c r="D1166" t="s">
        <v>78</v>
      </c>
      <c r="E1166" s="7">
        <v>1</v>
      </c>
      <c r="F1166" s="7" t="s">
        <v>148</v>
      </c>
      <c r="G1166" t="s">
        <v>18</v>
      </c>
      <c r="H1166">
        <v>32.5</v>
      </c>
      <c r="I1166">
        <v>1</v>
      </c>
      <c r="J1166">
        <v>92</v>
      </c>
      <c r="K1166">
        <v>2.76</v>
      </c>
    </row>
    <row r="1167" spans="1:11" x14ac:dyDescent="0.25">
      <c r="A1167" s="7">
        <v>250451</v>
      </c>
      <c r="B1167" s="7">
        <v>250449</v>
      </c>
      <c r="C1167" t="s">
        <v>52</v>
      </c>
      <c r="D1167" t="s">
        <v>78</v>
      </c>
      <c r="E1167" s="7">
        <v>4</v>
      </c>
      <c r="F1167" s="7" t="s">
        <v>148</v>
      </c>
      <c r="G1167" t="s">
        <v>18</v>
      </c>
      <c r="H1167">
        <v>28.6</v>
      </c>
      <c r="I1167">
        <v>1</v>
      </c>
      <c r="J1167">
        <v>92</v>
      </c>
      <c r="K1167">
        <v>2.76</v>
      </c>
    </row>
    <row r="1168" spans="1:11" x14ac:dyDescent="0.25">
      <c r="A1168" s="7">
        <v>250458</v>
      </c>
      <c r="B1168" s="7">
        <v>250449</v>
      </c>
      <c r="C1168" t="s">
        <v>52</v>
      </c>
      <c r="D1168" t="s">
        <v>78</v>
      </c>
      <c r="E1168" s="7">
        <v>4</v>
      </c>
      <c r="F1168" s="7" t="s">
        <v>148</v>
      </c>
      <c r="G1168" t="s">
        <v>18</v>
      </c>
      <c r="H1168">
        <v>37</v>
      </c>
      <c r="I1168">
        <v>1</v>
      </c>
      <c r="J1168">
        <v>118.7</v>
      </c>
      <c r="K1168">
        <v>2.76</v>
      </c>
    </row>
    <row r="1169" spans="1:11" x14ac:dyDescent="0.25">
      <c r="A1169" s="7">
        <v>250463</v>
      </c>
      <c r="B1169" s="7">
        <v>250449</v>
      </c>
      <c r="C1169" t="s">
        <v>52</v>
      </c>
      <c r="D1169" t="s">
        <v>78</v>
      </c>
      <c r="E1169" s="7">
        <v>4</v>
      </c>
      <c r="F1169" s="7" t="s">
        <v>148</v>
      </c>
      <c r="G1169" t="s">
        <v>18</v>
      </c>
      <c r="H1169">
        <v>36.9</v>
      </c>
      <c r="I1169">
        <v>2</v>
      </c>
      <c r="J1169">
        <v>73.5</v>
      </c>
      <c r="K1169">
        <v>2.76</v>
      </c>
    </row>
    <row r="1170" spans="1:11" x14ac:dyDescent="0.25">
      <c r="A1170" s="7">
        <v>250467</v>
      </c>
      <c r="B1170" s="7">
        <v>250449</v>
      </c>
      <c r="C1170" t="s">
        <v>52</v>
      </c>
      <c r="D1170" t="s">
        <v>78</v>
      </c>
      <c r="E1170" s="7">
        <v>4</v>
      </c>
      <c r="F1170" s="7" t="s">
        <v>148</v>
      </c>
      <c r="G1170" t="s">
        <v>18</v>
      </c>
      <c r="H1170">
        <v>30.6</v>
      </c>
      <c r="I1170">
        <v>2</v>
      </c>
      <c r="J1170">
        <v>57</v>
      </c>
      <c r="K1170">
        <v>2.76</v>
      </c>
    </row>
    <row r="1171" spans="1:11" x14ac:dyDescent="0.25">
      <c r="A1171" s="7">
        <v>250472</v>
      </c>
      <c r="B1171" s="7">
        <v>250449</v>
      </c>
      <c r="C1171" t="s">
        <v>52</v>
      </c>
      <c r="D1171" t="s">
        <v>78</v>
      </c>
      <c r="E1171" s="7">
        <v>4</v>
      </c>
      <c r="F1171" s="7" t="s">
        <v>148</v>
      </c>
      <c r="G1171" t="s">
        <v>18</v>
      </c>
      <c r="H1171">
        <v>31</v>
      </c>
      <c r="I1171">
        <v>1</v>
      </c>
      <c r="J1171">
        <v>92</v>
      </c>
      <c r="K1171">
        <v>2.76</v>
      </c>
    </row>
    <row r="1172" spans="1:11" x14ac:dyDescent="0.25">
      <c r="A1172" s="7">
        <v>250485</v>
      </c>
      <c r="B1172" s="7">
        <v>250449</v>
      </c>
      <c r="C1172" t="s">
        <v>52</v>
      </c>
      <c r="D1172" t="s">
        <v>78</v>
      </c>
      <c r="E1172" s="7">
        <v>4</v>
      </c>
      <c r="F1172" s="7" t="s">
        <v>148</v>
      </c>
      <c r="G1172" t="s">
        <v>18</v>
      </c>
      <c r="H1172">
        <v>37.1</v>
      </c>
      <c r="I1172">
        <v>2</v>
      </c>
      <c r="J1172">
        <v>73.5</v>
      </c>
      <c r="K1172">
        <v>2.76</v>
      </c>
    </row>
    <row r="1173" spans="1:11" x14ac:dyDescent="0.25">
      <c r="A1173" s="7">
        <v>250496</v>
      </c>
      <c r="B1173" s="7">
        <v>250449</v>
      </c>
      <c r="C1173" t="s">
        <v>52</v>
      </c>
      <c r="D1173" t="s">
        <v>78</v>
      </c>
      <c r="E1173" s="7">
        <v>4</v>
      </c>
      <c r="F1173" s="7" t="s">
        <v>148</v>
      </c>
      <c r="G1173" t="s">
        <v>18</v>
      </c>
      <c r="H1173">
        <v>36.799999999999997</v>
      </c>
      <c r="I1173">
        <v>3</v>
      </c>
      <c r="J1173">
        <v>57</v>
      </c>
      <c r="K1173">
        <v>2.76</v>
      </c>
    </row>
    <row r="1174" spans="1:11" x14ac:dyDescent="0.25">
      <c r="A1174" s="7">
        <v>250505</v>
      </c>
      <c r="B1174" s="7">
        <v>250449</v>
      </c>
      <c r="C1174" t="s">
        <v>52</v>
      </c>
      <c r="D1174" t="s">
        <v>78</v>
      </c>
      <c r="E1174" s="7">
        <v>4</v>
      </c>
      <c r="F1174" s="7" t="s">
        <v>148</v>
      </c>
      <c r="G1174" t="s">
        <v>18</v>
      </c>
      <c r="H1174">
        <v>31.2</v>
      </c>
      <c r="I1174">
        <v>2</v>
      </c>
      <c r="J1174">
        <v>57</v>
      </c>
      <c r="K1174">
        <v>2.76</v>
      </c>
    </row>
    <row r="1175" spans="1:11" x14ac:dyDescent="0.25">
      <c r="A1175" s="7">
        <v>254675</v>
      </c>
      <c r="B1175" s="7">
        <v>251141</v>
      </c>
      <c r="C1175" t="s">
        <v>50</v>
      </c>
      <c r="D1175" t="s">
        <v>79</v>
      </c>
      <c r="E1175" s="7">
        <v>20</v>
      </c>
      <c r="F1175" s="7" t="s">
        <v>148</v>
      </c>
      <c r="G1175" t="s">
        <v>18</v>
      </c>
      <c r="H1175">
        <v>38</v>
      </c>
      <c r="I1175">
        <v>2</v>
      </c>
      <c r="J1175">
        <v>73.5</v>
      </c>
      <c r="K1175">
        <v>2.76</v>
      </c>
    </row>
    <row r="1176" spans="1:11" x14ac:dyDescent="0.25">
      <c r="A1176" s="7">
        <v>254677</v>
      </c>
      <c r="B1176" s="7">
        <v>251141</v>
      </c>
      <c r="C1176" t="s">
        <v>50</v>
      </c>
      <c r="D1176" t="s">
        <v>79</v>
      </c>
      <c r="E1176" s="7">
        <v>20</v>
      </c>
      <c r="F1176" s="7" t="s">
        <v>148</v>
      </c>
      <c r="G1176" t="s">
        <v>18</v>
      </c>
      <c r="H1176">
        <v>31.9</v>
      </c>
      <c r="I1176">
        <v>2</v>
      </c>
      <c r="J1176">
        <v>57</v>
      </c>
      <c r="K1176">
        <v>2.76</v>
      </c>
    </row>
    <row r="1177" spans="1:11" x14ac:dyDescent="0.25">
      <c r="A1177" s="7">
        <v>254679</v>
      </c>
      <c r="B1177" s="7">
        <v>251141</v>
      </c>
      <c r="C1177" t="s">
        <v>50</v>
      </c>
      <c r="D1177" t="s">
        <v>79</v>
      </c>
      <c r="E1177" s="7">
        <v>20</v>
      </c>
      <c r="F1177" s="7" t="s">
        <v>148</v>
      </c>
      <c r="G1177" t="s">
        <v>18</v>
      </c>
      <c r="H1177">
        <v>38.1</v>
      </c>
      <c r="I1177">
        <v>2</v>
      </c>
      <c r="J1177">
        <v>73.5</v>
      </c>
      <c r="K1177">
        <v>2.76</v>
      </c>
    </row>
    <row r="1178" spans="1:11" x14ac:dyDescent="0.25">
      <c r="A1178" s="7">
        <v>254681</v>
      </c>
      <c r="B1178" s="7">
        <v>251141</v>
      </c>
      <c r="C1178" t="s">
        <v>50</v>
      </c>
      <c r="D1178" t="s">
        <v>79</v>
      </c>
      <c r="E1178" s="7">
        <v>20</v>
      </c>
      <c r="F1178" s="7" t="s">
        <v>148</v>
      </c>
      <c r="G1178" t="s">
        <v>18</v>
      </c>
      <c r="H1178">
        <v>32</v>
      </c>
      <c r="I1178">
        <v>1</v>
      </c>
      <c r="J1178">
        <v>92</v>
      </c>
      <c r="K1178">
        <v>2.76</v>
      </c>
    </row>
    <row r="1179" spans="1:11" x14ac:dyDescent="0.25">
      <c r="A1179" s="7">
        <v>254683</v>
      </c>
      <c r="B1179" s="7">
        <v>251141</v>
      </c>
      <c r="C1179" t="s">
        <v>50</v>
      </c>
      <c r="D1179" t="s">
        <v>79</v>
      </c>
      <c r="E1179" s="7">
        <v>20</v>
      </c>
      <c r="F1179" s="7" t="s">
        <v>148</v>
      </c>
      <c r="G1179" t="s">
        <v>18</v>
      </c>
      <c r="H1179">
        <v>37.799999999999997</v>
      </c>
      <c r="I1179">
        <v>4</v>
      </c>
      <c r="J1179">
        <v>46.3</v>
      </c>
      <c r="K1179">
        <v>2.76</v>
      </c>
    </row>
    <row r="1180" spans="1:11" x14ac:dyDescent="0.25">
      <c r="A1180" s="7">
        <v>254685</v>
      </c>
      <c r="B1180" s="7">
        <v>251141</v>
      </c>
      <c r="C1180" t="s">
        <v>50</v>
      </c>
      <c r="D1180" t="s">
        <v>79</v>
      </c>
      <c r="E1180" s="7">
        <v>20</v>
      </c>
      <c r="F1180" s="7" t="s">
        <v>148</v>
      </c>
      <c r="G1180" t="s">
        <v>18</v>
      </c>
      <c r="H1180">
        <v>32</v>
      </c>
      <c r="I1180">
        <v>1</v>
      </c>
      <c r="J1180">
        <v>92</v>
      </c>
      <c r="K1180">
        <v>2.76</v>
      </c>
    </row>
    <row r="1181" spans="1:11" x14ac:dyDescent="0.25">
      <c r="A1181" s="7">
        <v>254687</v>
      </c>
      <c r="B1181" s="7">
        <v>251141</v>
      </c>
      <c r="C1181" t="s">
        <v>50</v>
      </c>
      <c r="D1181" t="s">
        <v>79</v>
      </c>
      <c r="E1181" s="7">
        <v>20</v>
      </c>
      <c r="F1181" s="7" t="s">
        <v>148</v>
      </c>
      <c r="G1181" t="s">
        <v>18</v>
      </c>
      <c r="H1181">
        <v>37.700000000000003</v>
      </c>
      <c r="I1181">
        <v>2</v>
      </c>
      <c r="J1181">
        <v>73.5</v>
      </c>
      <c r="K1181">
        <v>2.76</v>
      </c>
    </row>
    <row r="1182" spans="1:11" x14ac:dyDescent="0.25">
      <c r="A1182" s="7">
        <v>254689</v>
      </c>
      <c r="B1182" s="7">
        <v>251141</v>
      </c>
      <c r="C1182" t="s">
        <v>50</v>
      </c>
      <c r="D1182" t="s">
        <v>79</v>
      </c>
      <c r="E1182" s="7">
        <v>20</v>
      </c>
      <c r="F1182" s="7" t="s">
        <v>148</v>
      </c>
      <c r="G1182" t="s">
        <v>18</v>
      </c>
      <c r="H1182">
        <v>32.299999999999997</v>
      </c>
      <c r="I1182">
        <v>1</v>
      </c>
      <c r="J1182">
        <v>92</v>
      </c>
      <c r="K1182">
        <v>2.76</v>
      </c>
    </row>
    <row r="1183" spans="1:11" x14ac:dyDescent="0.25">
      <c r="A1183" s="7">
        <v>254691</v>
      </c>
      <c r="B1183" s="7">
        <v>251142</v>
      </c>
      <c r="C1183" t="s">
        <v>50</v>
      </c>
      <c r="D1183" t="s">
        <v>79</v>
      </c>
      <c r="E1183" s="7">
        <v>22</v>
      </c>
      <c r="F1183" s="7" t="s">
        <v>148</v>
      </c>
      <c r="G1183" t="s">
        <v>11</v>
      </c>
      <c r="H1183">
        <v>59.2</v>
      </c>
      <c r="I1183">
        <v>2</v>
      </c>
      <c r="J1183">
        <v>113.6</v>
      </c>
      <c r="K1183">
        <v>1.9870000000000001</v>
      </c>
    </row>
    <row r="1184" spans="1:11" x14ac:dyDescent="0.25">
      <c r="A1184" s="7">
        <v>254693</v>
      </c>
      <c r="B1184" s="7">
        <v>251142</v>
      </c>
      <c r="C1184" t="s">
        <v>50</v>
      </c>
      <c r="D1184" t="s">
        <v>79</v>
      </c>
      <c r="E1184" s="7">
        <v>22</v>
      </c>
      <c r="F1184" s="7" t="s">
        <v>148</v>
      </c>
      <c r="G1184" t="s">
        <v>11</v>
      </c>
      <c r="H1184">
        <v>59.1</v>
      </c>
      <c r="I1184">
        <v>6</v>
      </c>
      <c r="J1184">
        <v>62.3</v>
      </c>
      <c r="K1184">
        <v>1.9870000000000001</v>
      </c>
    </row>
    <row r="1185" spans="1:11" x14ac:dyDescent="0.25">
      <c r="A1185" s="7">
        <v>254695</v>
      </c>
      <c r="B1185" s="7">
        <v>251142</v>
      </c>
      <c r="C1185" t="s">
        <v>50</v>
      </c>
      <c r="D1185" t="s">
        <v>79</v>
      </c>
      <c r="E1185" s="7">
        <v>22</v>
      </c>
      <c r="F1185" s="7" t="s">
        <v>148</v>
      </c>
      <c r="G1185" t="s">
        <v>11</v>
      </c>
      <c r="H1185">
        <v>29.7</v>
      </c>
      <c r="I1185">
        <v>1</v>
      </c>
      <c r="J1185">
        <v>142</v>
      </c>
      <c r="K1185">
        <v>1.9870000000000001</v>
      </c>
    </row>
    <row r="1186" spans="1:11" x14ac:dyDescent="0.25">
      <c r="A1186" s="7">
        <v>254697</v>
      </c>
      <c r="B1186" s="7">
        <v>251142</v>
      </c>
      <c r="C1186" t="s">
        <v>50</v>
      </c>
      <c r="D1186" t="s">
        <v>79</v>
      </c>
      <c r="E1186" s="7">
        <v>22</v>
      </c>
      <c r="F1186" s="7" t="s">
        <v>148</v>
      </c>
      <c r="G1186" t="s">
        <v>11</v>
      </c>
      <c r="H1186">
        <v>29.3</v>
      </c>
      <c r="I1186">
        <v>1</v>
      </c>
      <c r="J1186">
        <v>142</v>
      </c>
      <c r="K1186">
        <v>1.9870000000000001</v>
      </c>
    </row>
    <row r="1187" spans="1:11" x14ac:dyDescent="0.25">
      <c r="A1187" s="7">
        <v>254699</v>
      </c>
      <c r="B1187" s="7">
        <v>251142</v>
      </c>
      <c r="C1187" t="s">
        <v>50</v>
      </c>
      <c r="D1187" t="s">
        <v>79</v>
      </c>
      <c r="E1187" s="7">
        <v>22</v>
      </c>
      <c r="F1187" s="7" t="s">
        <v>148</v>
      </c>
      <c r="G1187" t="s">
        <v>11</v>
      </c>
      <c r="H1187">
        <v>44.3</v>
      </c>
      <c r="I1187">
        <v>2</v>
      </c>
      <c r="J1187">
        <v>103.9</v>
      </c>
      <c r="K1187">
        <v>1.9870000000000001</v>
      </c>
    </row>
    <row r="1188" spans="1:11" x14ac:dyDescent="0.25">
      <c r="A1188" s="7">
        <v>254701</v>
      </c>
      <c r="B1188" s="7">
        <v>251142</v>
      </c>
      <c r="C1188" t="s">
        <v>50</v>
      </c>
      <c r="D1188" t="s">
        <v>79</v>
      </c>
      <c r="E1188" s="7">
        <v>22</v>
      </c>
      <c r="F1188" s="7" t="s">
        <v>148</v>
      </c>
      <c r="G1188" t="s">
        <v>11</v>
      </c>
      <c r="H1188">
        <v>44.3</v>
      </c>
      <c r="I1188">
        <v>6</v>
      </c>
      <c r="J1188">
        <v>56.9</v>
      </c>
      <c r="K1188">
        <v>1.9870000000000001</v>
      </c>
    </row>
    <row r="1189" spans="1:11" x14ac:dyDescent="0.25">
      <c r="A1189" s="7">
        <v>254703</v>
      </c>
      <c r="B1189" s="7">
        <v>251144</v>
      </c>
      <c r="C1189" t="s">
        <v>50</v>
      </c>
      <c r="D1189" t="s">
        <v>80</v>
      </c>
      <c r="E1189" s="7">
        <v>10</v>
      </c>
      <c r="F1189" s="7" t="s">
        <v>148</v>
      </c>
      <c r="G1189" t="s">
        <v>18</v>
      </c>
      <c r="H1189">
        <v>37.9</v>
      </c>
      <c r="I1189">
        <v>2</v>
      </c>
      <c r="J1189">
        <v>73.5</v>
      </c>
      <c r="K1189">
        <v>2.76</v>
      </c>
    </row>
    <row r="1190" spans="1:11" x14ac:dyDescent="0.25">
      <c r="A1190" s="7">
        <v>254705</v>
      </c>
      <c r="B1190" s="7">
        <v>251144</v>
      </c>
      <c r="C1190" t="s">
        <v>50</v>
      </c>
      <c r="D1190" t="s">
        <v>80</v>
      </c>
      <c r="E1190" s="7">
        <v>10</v>
      </c>
      <c r="F1190" s="7" t="s">
        <v>148</v>
      </c>
      <c r="G1190" t="s">
        <v>18</v>
      </c>
      <c r="H1190">
        <v>36.6</v>
      </c>
      <c r="I1190">
        <v>1</v>
      </c>
      <c r="J1190">
        <v>118.7</v>
      </c>
      <c r="K1190">
        <v>2.76</v>
      </c>
    </row>
    <row r="1191" spans="1:11" x14ac:dyDescent="0.25">
      <c r="A1191" s="7">
        <v>254707</v>
      </c>
      <c r="B1191" s="7">
        <v>251144</v>
      </c>
      <c r="C1191" t="s">
        <v>50</v>
      </c>
      <c r="D1191" t="s">
        <v>80</v>
      </c>
      <c r="E1191" s="7">
        <v>10</v>
      </c>
      <c r="F1191" s="7" t="s">
        <v>148</v>
      </c>
      <c r="G1191" t="s">
        <v>18</v>
      </c>
      <c r="H1191">
        <v>39</v>
      </c>
      <c r="I1191">
        <v>1</v>
      </c>
      <c r="J1191">
        <v>118.7</v>
      </c>
      <c r="K1191">
        <v>2.76</v>
      </c>
    </row>
    <row r="1192" spans="1:11" x14ac:dyDescent="0.25">
      <c r="A1192" s="7">
        <v>254709</v>
      </c>
      <c r="B1192" s="7">
        <v>251144</v>
      </c>
      <c r="C1192" t="s">
        <v>50</v>
      </c>
      <c r="D1192" t="s">
        <v>80</v>
      </c>
      <c r="E1192" s="7">
        <v>10</v>
      </c>
      <c r="F1192" s="7" t="s">
        <v>148</v>
      </c>
      <c r="G1192" t="s">
        <v>18</v>
      </c>
      <c r="H1192">
        <v>26.7</v>
      </c>
      <c r="I1192">
        <v>1</v>
      </c>
      <c r="J1192">
        <v>92</v>
      </c>
      <c r="K1192">
        <v>2.76</v>
      </c>
    </row>
    <row r="1193" spans="1:11" x14ac:dyDescent="0.25">
      <c r="A1193" s="7">
        <v>254711</v>
      </c>
      <c r="B1193" s="7">
        <v>251144</v>
      </c>
      <c r="C1193" t="s">
        <v>50</v>
      </c>
      <c r="D1193" t="s">
        <v>80</v>
      </c>
      <c r="E1193" s="7">
        <v>10</v>
      </c>
      <c r="F1193" s="7" t="s">
        <v>148</v>
      </c>
      <c r="G1193" t="s">
        <v>18</v>
      </c>
      <c r="H1193">
        <v>27</v>
      </c>
      <c r="I1193">
        <v>2</v>
      </c>
      <c r="J1193">
        <v>57</v>
      </c>
      <c r="K1193">
        <v>2.76</v>
      </c>
    </row>
    <row r="1194" spans="1:11" x14ac:dyDescent="0.25">
      <c r="A1194" s="7">
        <v>254713</v>
      </c>
      <c r="B1194" s="7">
        <v>251144</v>
      </c>
      <c r="C1194" t="s">
        <v>50</v>
      </c>
      <c r="D1194" t="s">
        <v>80</v>
      </c>
      <c r="E1194" s="7">
        <v>10</v>
      </c>
      <c r="F1194" s="7" t="s">
        <v>148</v>
      </c>
      <c r="G1194" t="s">
        <v>18</v>
      </c>
      <c r="H1194">
        <v>36.4</v>
      </c>
      <c r="I1194">
        <v>3</v>
      </c>
      <c r="J1194">
        <v>57</v>
      </c>
      <c r="K1194">
        <v>2.76</v>
      </c>
    </row>
    <row r="1195" spans="1:11" x14ac:dyDescent="0.25">
      <c r="A1195" s="7">
        <v>254715</v>
      </c>
      <c r="B1195" s="7">
        <v>251144</v>
      </c>
      <c r="C1195" t="s">
        <v>50</v>
      </c>
      <c r="D1195" t="s">
        <v>80</v>
      </c>
      <c r="E1195" s="7">
        <v>10</v>
      </c>
      <c r="F1195" s="7" t="s">
        <v>148</v>
      </c>
      <c r="G1195" t="s">
        <v>18</v>
      </c>
      <c r="H1195">
        <v>37.1</v>
      </c>
      <c r="I1195">
        <v>1</v>
      </c>
      <c r="J1195">
        <v>118.7</v>
      </c>
      <c r="K1195">
        <v>2.76</v>
      </c>
    </row>
    <row r="1196" spans="1:11" x14ac:dyDescent="0.25">
      <c r="A1196" s="7">
        <v>254717</v>
      </c>
      <c r="B1196" s="7">
        <v>251144</v>
      </c>
      <c r="C1196" t="s">
        <v>50</v>
      </c>
      <c r="D1196" t="s">
        <v>80</v>
      </c>
      <c r="E1196" s="7">
        <v>10</v>
      </c>
      <c r="F1196" s="7" t="s">
        <v>148</v>
      </c>
      <c r="G1196" t="s">
        <v>18</v>
      </c>
      <c r="H1196">
        <v>26.9</v>
      </c>
      <c r="I1196">
        <v>1</v>
      </c>
      <c r="J1196">
        <v>92</v>
      </c>
      <c r="K1196">
        <v>2.76</v>
      </c>
    </row>
    <row r="1197" spans="1:11" x14ac:dyDescent="0.25">
      <c r="A1197" s="7">
        <v>254719</v>
      </c>
      <c r="B1197" s="7">
        <v>251144</v>
      </c>
      <c r="C1197" t="s">
        <v>50</v>
      </c>
      <c r="D1197" t="s">
        <v>80</v>
      </c>
      <c r="E1197" s="7">
        <v>10</v>
      </c>
      <c r="F1197" s="7" t="s">
        <v>148</v>
      </c>
      <c r="G1197" t="s">
        <v>18</v>
      </c>
      <c r="H1197">
        <v>39.5</v>
      </c>
      <c r="I1197">
        <v>1</v>
      </c>
      <c r="J1197">
        <v>118.7</v>
      </c>
      <c r="K1197">
        <v>2.76</v>
      </c>
    </row>
    <row r="1198" spans="1:11" x14ac:dyDescent="0.25">
      <c r="A1198" s="7">
        <v>254721</v>
      </c>
      <c r="B1198" s="7">
        <v>251144</v>
      </c>
      <c r="C1198" t="s">
        <v>50</v>
      </c>
      <c r="D1198" t="s">
        <v>80</v>
      </c>
      <c r="E1198" s="7">
        <v>10</v>
      </c>
      <c r="F1198" s="7" t="s">
        <v>148</v>
      </c>
      <c r="G1198" t="s">
        <v>18</v>
      </c>
      <c r="H1198">
        <v>36.700000000000003</v>
      </c>
      <c r="I1198">
        <v>3</v>
      </c>
      <c r="J1198">
        <v>57</v>
      </c>
      <c r="K1198">
        <v>2.76</v>
      </c>
    </row>
    <row r="1199" spans="1:11" x14ac:dyDescent="0.25">
      <c r="A1199" s="7">
        <v>254723</v>
      </c>
      <c r="B1199" s="7">
        <v>251144</v>
      </c>
      <c r="C1199" t="s">
        <v>50</v>
      </c>
      <c r="D1199" t="s">
        <v>80</v>
      </c>
      <c r="E1199" s="7">
        <v>10</v>
      </c>
      <c r="F1199" s="7" t="s">
        <v>148</v>
      </c>
      <c r="G1199" t="s">
        <v>18</v>
      </c>
      <c r="H1199">
        <v>38.9</v>
      </c>
      <c r="I1199">
        <v>2</v>
      </c>
      <c r="J1199">
        <v>73.5</v>
      </c>
      <c r="K1199">
        <v>2.76</v>
      </c>
    </row>
    <row r="1200" spans="1:11" x14ac:dyDescent="0.25">
      <c r="A1200" s="7">
        <v>254725</v>
      </c>
      <c r="B1200" s="7">
        <v>251144</v>
      </c>
      <c r="C1200" t="s">
        <v>50</v>
      </c>
      <c r="D1200" t="s">
        <v>80</v>
      </c>
      <c r="E1200" s="7">
        <v>10</v>
      </c>
      <c r="F1200" s="7" t="s">
        <v>148</v>
      </c>
      <c r="G1200" t="s">
        <v>18</v>
      </c>
      <c r="H1200">
        <v>37.6</v>
      </c>
      <c r="I1200">
        <v>1</v>
      </c>
      <c r="J1200">
        <v>118.7</v>
      </c>
      <c r="K1200">
        <v>2.76</v>
      </c>
    </row>
    <row r="1201" spans="1:11" x14ac:dyDescent="0.25">
      <c r="A1201" s="7">
        <v>254727</v>
      </c>
      <c r="B1201" s="7">
        <v>251144</v>
      </c>
      <c r="C1201" t="s">
        <v>50</v>
      </c>
      <c r="D1201" t="s">
        <v>80</v>
      </c>
      <c r="E1201" s="7">
        <v>10</v>
      </c>
      <c r="F1201" s="7" t="s">
        <v>148</v>
      </c>
      <c r="G1201" t="s">
        <v>18</v>
      </c>
      <c r="H1201">
        <v>39</v>
      </c>
      <c r="I1201">
        <v>7</v>
      </c>
      <c r="J1201">
        <v>40.4</v>
      </c>
      <c r="K1201">
        <v>2.76</v>
      </c>
    </row>
    <row r="1202" spans="1:11" x14ac:dyDescent="0.25">
      <c r="A1202" s="7">
        <v>254731</v>
      </c>
      <c r="B1202" s="7">
        <v>251144</v>
      </c>
      <c r="C1202" t="s">
        <v>50</v>
      </c>
      <c r="D1202" t="s">
        <v>80</v>
      </c>
      <c r="E1202" s="7">
        <v>10</v>
      </c>
      <c r="F1202" s="7" t="s">
        <v>148</v>
      </c>
      <c r="G1202" t="s">
        <v>18</v>
      </c>
      <c r="H1202">
        <v>37</v>
      </c>
      <c r="I1202">
        <v>4</v>
      </c>
      <c r="J1202">
        <v>46.3</v>
      </c>
      <c r="K1202">
        <v>2.76</v>
      </c>
    </row>
    <row r="1203" spans="1:11" x14ac:dyDescent="0.25">
      <c r="A1203" s="7">
        <v>254733</v>
      </c>
      <c r="B1203" s="7">
        <v>251144</v>
      </c>
      <c r="C1203" t="s">
        <v>50</v>
      </c>
      <c r="D1203" t="s">
        <v>80</v>
      </c>
      <c r="E1203" s="7">
        <v>10</v>
      </c>
      <c r="F1203" s="7" t="s">
        <v>148</v>
      </c>
      <c r="G1203" t="s">
        <v>18</v>
      </c>
      <c r="H1203">
        <v>36.700000000000003</v>
      </c>
      <c r="I1203">
        <v>2</v>
      </c>
      <c r="J1203">
        <v>73.5</v>
      </c>
      <c r="K1203">
        <v>2.76</v>
      </c>
    </row>
    <row r="1204" spans="1:11" x14ac:dyDescent="0.25">
      <c r="A1204" s="7">
        <v>258553</v>
      </c>
      <c r="B1204" s="7">
        <v>258550</v>
      </c>
      <c r="C1204" t="s">
        <v>52</v>
      </c>
      <c r="D1204" t="s">
        <v>78</v>
      </c>
      <c r="E1204" s="7">
        <v>5</v>
      </c>
      <c r="F1204" s="7" t="s">
        <v>148</v>
      </c>
      <c r="G1204" t="s">
        <v>11</v>
      </c>
      <c r="H1204">
        <v>43.7</v>
      </c>
      <c r="I1204">
        <v>1</v>
      </c>
      <c r="J1204">
        <v>167.6</v>
      </c>
      <c r="K1204">
        <v>1.9870000000000001</v>
      </c>
    </row>
    <row r="1205" spans="1:11" x14ac:dyDescent="0.25">
      <c r="A1205" s="7">
        <v>258560</v>
      </c>
      <c r="B1205" s="7">
        <v>258550</v>
      </c>
      <c r="C1205" t="s">
        <v>52</v>
      </c>
      <c r="D1205" t="s">
        <v>78</v>
      </c>
      <c r="E1205" s="7">
        <v>5</v>
      </c>
      <c r="F1205" s="7" t="s">
        <v>148</v>
      </c>
      <c r="G1205" t="s">
        <v>11</v>
      </c>
      <c r="H1205">
        <v>45.1</v>
      </c>
      <c r="I1205">
        <v>2</v>
      </c>
      <c r="J1205">
        <v>103.9</v>
      </c>
      <c r="K1205">
        <v>1.9870000000000001</v>
      </c>
    </row>
    <row r="1206" spans="1:11" x14ac:dyDescent="0.25">
      <c r="A1206" s="7">
        <v>258566</v>
      </c>
      <c r="B1206" s="7">
        <v>258550</v>
      </c>
      <c r="C1206" t="s">
        <v>52</v>
      </c>
      <c r="D1206" t="s">
        <v>78</v>
      </c>
      <c r="E1206" s="7">
        <v>5</v>
      </c>
      <c r="F1206" s="7" t="s">
        <v>148</v>
      </c>
      <c r="G1206" t="s">
        <v>11</v>
      </c>
      <c r="H1206">
        <v>45.8</v>
      </c>
      <c r="I1206">
        <v>2</v>
      </c>
      <c r="J1206">
        <v>103.9</v>
      </c>
      <c r="K1206">
        <v>1.9870000000000001</v>
      </c>
    </row>
    <row r="1207" spans="1:11" x14ac:dyDescent="0.25">
      <c r="A1207" s="7">
        <v>258570</v>
      </c>
      <c r="B1207" s="7">
        <v>258550</v>
      </c>
      <c r="C1207" t="s">
        <v>52</v>
      </c>
      <c r="D1207" t="s">
        <v>78</v>
      </c>
      <c r="E1207" s="7">
        <v>5</v>
      </c>
      <c r="F1207" s="7" t="s">
        <v>148</v>
      </c>
      <c r="G1207" t="s">
        <v>11</v>
      </c>
      <c r="H1207">
        <v>44.7</v>
      </c>
      <c r="I1207">
        <v>2</v>
      </c>
      <c r="J1207">
        <v>103.9</v>
      </c>
      <c r="K1207">
        <v>1.9870000000000001</v>
      </c>
    </row>
    <row r="1208" spans="1:11" x14ac:dyDescent="0.25">
      <c r="A1208" s="7">
        <v>258574</v>
      </c>
      <c r="B1208" s="7">
        <v>258550</v>
      </c>
      <c r="C1208" t="s">
        <v>52</v>
      </c>
      <c r="D1208" t="s">
        <v>78</v>
      </c>
      <c r="E1208" s="7">
        <v>5</v>
      </c>
      <c r="F1208" s="7" t="s">
        <v>148</v>
      </c>
      <c r="G1208" t="s">
        <v>11</v>
      </c>
      <c r="H1208">
        <v>59.7</v>
      </c>
      <c r="I1208">
        <v>2</v>
      </c>
      <c r="J1208">
        <v>113.6</v>
      </c>
      <c r="K1208">
        <v>1.9870000000000001</v>
      </c>
    </row>
    <row r="1209" spans="1:11" x14ac:dyDescent="0.25">
      <c r="A1209" s="7">
        <v>258580</v>
      </c>
      <c r="B1209" s="7">
        <v>258550</v>
      </c>
      <c r="C1209" t="s">
        <v>52</v>
      </c>
      <c r="D1209" t="s">
        <v>78</v>
      </c>
      <c r="E1209" s="7">
        <v>5</v>
      </c>
      <c r="F1209" s="7" t="s">
        <v>148</v>
      </c>
      <c r="G1209" t="s">
        <v>11</v>
      </c>
      <c r="H1209">
        <v>46.4</v>
      </c>
      <c r="I1209">
        <v>3</v>
      </c>
      <c r="J1209">
        <v>80.400000000000006</v>
      </c>
      <c r="K1209">
        <v>1.9870000000000001</v>
      </c>
    </row>
    <row r="1210" spans="1:11" x14ac:dyDescent="0.25">
      <c r="A1210" s="7">
        <v>258584</v>
      </c>
      <c r="B1210" s="7">
        <v>258550</v>
      </c>
      <c r="C1210" t="s">
        <v>52</v>
      </c>
      <c r="D1210" t="s">
        <v>78</v>
      </c>
      <c r="E1210" s="7">
        <v>5</v>
      </c>
      <c r="F1210" s="7" t="s">
        <v>148</v>
      </c>
      <c r="G1210" t="s">
        <v>11</v>
      </c>
      <c r="H1210">
        <v>44.8</v>
      </c>
      <c r="I1210">
        <v>5</v>
      </c>
      <c r="J1210">
        <v>56.9</v>
      </c>
      <c r="K1210">
        <v>1.9870000000000001</v>
      </c>
    </row>
    <row r="1211" spans="1:11" x14ac:dyDescent="0.25">
      <c r="A1211" s="7">
        <v>258764</v>
      </c>
      <c r="B1211" s="7">
        <v>258762</v>
      </c>
      <c r="C1211" t="s">
        <v>52</v>
      </c>
      <c r="D1211" t="s">
        <v>59</v>
      </c>
      <c r="E1211" s="7">
        <v>16</v>
      </c>
      <c r="F1211" s="7" t="s">
        <v>148</v>
      </c>
      <c r="G1211" t="s">
        <v>18</v>
      </c>
      <c r="H1211">
        <v>47.4</v>
      </c>
      <c r="I1211">
        <v>2</v>
      </c>
      <c r="J1211">
        <v>73.5</v>
      </c>
      <c r="K1211">
        <v>2.76</v>
      </c>
    </row>
    <row r="1212" spans="1:11" x14ac:dyDescent="0.25">
      <c r="A1212" s="7">
        <v>258766</v>
      </c>
      <c r="B1212" s="7">
        <v>258762</v>
      </c>
      <c r="C1212" t="s">
        <v>52</v>
      </c>
      <c r="D1212" t="s">
        <v>59</v>
      </c>
      <c r="E1212" s="7">
        <v>16</v>
      </c>
      <c r="F1212" s="7" t="s">
        <v>148</v>
      </c>
      <c r="G1212" t="s">
        <v>18</v>
      </c>
      <c r="H1212">
        <v>66.5</v>
      </c>
      <c r="I1212">
        <v>3</v>
      </c>
      <c r="J1212">
        <v>64.5</v>
      </c>
      <c r="K1212">
        <v>2.76</v>
      </c>
    </row>
    <row r="1213" spans="1:11" x14ac:dyDescent="0.25">
      <c r="A1213" s="7">
        <v>258768</v>
      </c>
      <c r="B1213" s="7">
        <v>258762</v>
      </c>
      <c r="C1213" t="s">
        <v>52</v>
      </c>
      <c r="D1213" t="s">
        <v>59</v>
      </c>
      <c r="E1213" s="7">
        <v>16</v>
      </c>
      <c r="F1213" s="7" t="s">
        <v>148</v>
      </c>
      <c r="G1213" t="s">
        <v>18</v>
      </c>
      <c r="H1213">
        <v>49.3</v>
      </c>
      <c r="I1213">
        <v>1</v>
      </c>
      <c r="J1213">
        <v>118.7</v>
      </c>
      <c r="K1213">
        <v>2.76</v>
      </c>
    </row>
    <row r="1214" spans="1:11" x14ac:dyDescent="0.25">
      <c r="A1214" s="7">
        <v>258770</v>
      </c>
      <c r="B1214" s="7">
        <v>258762</v>
      </c>
      <c r="C1214" t="s">
        <v>52</v>
      </c>
      <c r="D1214" t="s">
        <v>59</v>
      </c>
      <c r="E1214" s="7">
        <v>16</v>
      </c>
      <c r="F1214" s="7" t="s">
        <v>148</v>
      </c>
      <c r="G1214" t="s">
        <v>18</v>
      </c>
      <c r="H1214">
        <v>48</v>
      </c>
      <c r="I1214">
        <v>4</v>
      </c>
      <c r="J1214">
        <v>46.3</v>
      </c>
      <c r="K1214">
        <v>2.76</v>
      </c>
    </row>
    <row r="1215" spans="1:11" x14ac:dyDescent="0.25">
      <c r="A1215" s="7">
        <v>258772</v>
      </c>
      <c r="B1215" s="7">
        <v>258762</v>
      </c>
      <c r="C1215" t="s">
        <v>52</v>
      </c>
      <c r="D1215" t="s">
        <v>59</v>
      </c>
      <c r="E1215" s="7">
        <v>16</v>
      </c>
      <c r="F1215" s="7" t="s">
        <v>148</v>
      </c>
      <c r="G1215" t="s">
        <v>18</v>
      </c>
      <c r="H1215">
        <v>46.8</v>
      </c>
      <c r="I1215">
        <v>1</v>
      </c>
      <c r="J1215">
        <v>118.7</v>
      </c>
      <c r="K1215">
        <v>2.76</v>
      </c>
    </row>
    <row r="1216" spans="1:11" x14ac:dyDescent="0.25">
      <c r="A1216" s="7">
        <v>258774</v>
      </c>
      <c r="B1216" s="7">
        <v>258762</v>
      </c>
      <c r="C1216" t="s">
        <v>52</v>
      </c>
      <c r="D1216" t="s">
        <v>59</v>
      </c>
      <c r="E1216" s="7">
        <v>16</v>
      </c>
      <c r="F1216" s="7" t="s">
        <v>148</v>
      </c>
      <c r="G1216" t="s">
        <v>18</v>
      </c>
      <c r="H1216">
        <v>66.7</v>
      </c>
      <c r="I1216">
        <v>1</v>
      </c>
      <c r="J1216">
        <v>134.30000000000001</v>
      </c>
      <c r="K1216">
        <v>2.76</v>
      </c>
    </row>
    <row r="1217" spans="1:11" x14ac:dyDescent="0.25">
      <c r="A1217" s="7">
        <v>258776</v>
      </c>
      <c r="B1217" s="7">
        <v>258762</v>
      </c>
      <c r="C1217" t="s">
        <v>52</v>
      </c>
      <c r="D1217" t="s">
        <v>59</v>
      </c>
      <c r="E1217" s="7">
        <v>16</v>
      </c>
      <c r="F1217" s="7" t="s">
        <v>148</v>
      </c>
      <c r="G1217" t="s">
        <v>18</v>
      </c>
      <c r="H1217">
        <v>49.7</v>
      </c>
      <c r="I1217">
        <v>5</v>
      </c>
      <c r="J1217">
        <v>40.4</v>
      </c>
      <c r="K1217">
        <v>2.76</v>
      </c>
    </row>
    <row r="1218" spans="1:11" x14ac:dyDescent="0.25">
      <c r="A1218" s="7">
        <v>258778</v>
      </c>
      <c r="B1218" s="7">
        <v>258762</v>
      </c>
      <c r="C1218" t="s">
        <v>52</v>
      </c>
      <c r="D1218" t="s">
        <v>59</v>
      </c>
      <c r="E1218" s="7">
        <v>16</v>
      </c>
      <c r="F1218" s="7" t="s">
        <v>148</v>
      </c>
      <c r="G1218" t="s">
        <v>18</v>
      </c>
      <c r="H1218">
        <v>48</v>
      </c>
      <c r="I1218">
        <v>2</v>
      </c>
      <c r="J1218">
        <v>73.5</v>
      </c>
      <c r="K1218">
        <v>2.76</v>
      </c>
    </row>
    <row r="1219" spans="1:11" x14ac:dyDescent="0.25">
      <c r="A1219" s="7">
        <v>260732</v>
      </c>
      <c r="B1219" s="7">
        <v>58190</v>
      </c>
      <c r="C1219" t="s">
        <v>29</v>
      </c>
      <c r="D1219" t="s">
        <v>30</v>
      </c>
      <c r="E1219" s="7">
        <v>16</v>
      </c>
      <c r="F1219" s="7" t="s">
        <v>148</v>
      </c>
      <c r="G1219" t="s">
        <v>18</v>
      </c>
      <c r="H1219">
        <v>42.9</v>
      </c>
      <c r="I1219">
        <v>3</v>
      </c>
      <c r="J1219">
        <v>57</v>
      </c>
      <c r="K1219">
        <v>2.76</v>
      </c>
    </row>
    <row r="1220" spans="1:11" x14ac:dyDescent="0.25">
      <c r="A1220" s="7">
        <v>265685</v>
      </c>
      <c r="B1220" s="7">
        <v>1593</v>
      </c>
      <c r="C1220" t="s">
        <v>9</v>
      </c>
      <c r="D1220" t="s">
        <v>10</v>
      </c>
      <c r="E1220" s="7">
        <v>6</v>
      </c>
      <c r="F1220" s="7" t="s">
        <v>148</v>
      </c>
      <c r="G1220" t="s">
        <v>11</v>
      </c>
      <c r="H1220">
        <v>46.8</v>
      </c>
      <c r="I1220">
        <v>4</v>
      </c>
      <c r="J1220">
        <v>65.3</v>
      </c>
      <c r="K1220">
        <v>1.9870000000000001</v>
      </c>
    </row>
    <row r="1221" spans="1:11" x14ac:dyDescent="0.25">
      <c r="A1221" s="7">
        <v>266345</v>
      </c>
      <c r="B1221" s="7">
        <v>58343</v>
      </c>
      <c r="C1221" t="s">
        <v>29</v>
      </c>
      <c r="D1221" t="s">
        <v>46</v>
      </c>
      <c r="E1221" s="7">
        <v>17</v>
      </c>
      <c r="F1221" s="7" t="s">
        <v>149</v>
      </c>
      <c r="G1221" t="s">
        <v>18</v>
      </c>
      <c r="H1221">
        <v>0</v>
      </c>
      <c r="I1221">
        <v>1</v>
      </c>
      <c r="J1221" t="s">
        <v>149</v>
      </c>
      <c r="K1221" t="s">
        <v>149</v>
      </c>
    </row>
    <row r="1222" spans="1:11" x14ac:dyDescent="0.25">
      <c r="A1222" s="7">
        <v>266955</v>
      </c>
      <c r="B1222" s="7">
        <v>58314</v>
      </c>
      <c r="C1222" t="s">
        <v>29</v>
      </c>
      <c r="D1222" t="s">
        <v>42</v>
      </c>
      <c r="E1222" s="7">
        <v>6</v>
      </c>
      <c r="F1222" s="7" t="s">
        <v>149</v>
      </c>
      <c r="G1222" t="s">
        <v>11</v>
      </c>
      <c r="H1222">
        <v>0</v>
      </c>
      <c r="I1222">
        <v>1</v>
      </c>
      <c r="J1222" t="s">
        <v>149</v>
      </c>
      <c r="K1222" t="s">
        <v>149</v>
      </c>
    </row>
    <row r="1223" spans="1:11" x14ac:dyDescent="0.25">
      <c r="A1223" s="7">
        <v>267758</v>
      </c>
      <c r="B1223" s="7">
        <v>258550</v>
      </c>
      <c r="C1223" t="s">
        <v>52</v>
      </c>
      <c r="D1223" t="s">
        <v>78</v>
      </c>
      <c r="E1223" s="7">
        <v>5</v>
      </c>
      <c r="F1223" s="7" t="s">
        <v>148</v>
      </c>
      <c r="G1223" t="s">
        <v>11</v>
      </c>
      <c r="H1223">
        <v>20.68</v>
      </c>
      <c r="I1223">
        <v>1</v>
      </c>
      <c r="J1223">
        <v>142</v>
      </c>
      <c r="K1223">
        <v>1.9870000000000001</v>
      </c>
    </row>
    <row r="1224" spans="1:11" x14ac:dyDescent="0.25">
      <c r="A1224" s="7">
        <v>267759</v>
      </c>
      <c r="B1224" s="7">
        <v>258550</v>
      </c>
      <c r="C1224" t="s">
        <v>52</v>
      </c>
      <c r="D1224" t="s">
        <v>78</v>
      </c>
      <c r="E1224" s="7">
        <v>5</v>
      </c>
      <c r="F1224" s="7" t="s">
        <v>148</v>
      </c>
      <c r="G1224" t="s">
        <v>11</v>
      </c>
      <c r="H1224">
        <v>10.8</v>
      </c>
      <c r="I1224">
        <v>1</v>
      </c>
      <c r="J1224">
        <v>142</v>
      </c>
      <c r="K1224">
        <v>1.9870000000000001</v>
      </c>
    </row>
    <row r="1225" spans="1:11" x14ac:dyDescent="0.25">
      <c r="A1225" s="7">
        <v>273147</v>
      </c>
      <c r="B1225" s="7">
        <v>272990</v>
      </c>
      <c r="C1225" t="s">
        <v>29</v>
      </c>
      <c r="D1225" t="s">
        <v>13</v>
      </c>
      <c r="E1225" s="7">
        <v>79</v>
      </c>
      <c r="F1225" s="7" t="s">
        <v>148</v>
      </c>
      <c r="G1225" t="s">
        <v>18</v>
      </c>
      <c r="H1225">
        <v>53.5</v>
      </c>
      <c r="I1225">
        <v>1</v>
      </c>
      <c r="J1225">
        <v>118.7</v>
      </c>
      <c r="K1225">
        <v>2.76</v>
      </c>
    </row>
    <row r="1226" spans="1:11" x14ac:dyDescent="0.25">
      <c r="A1226" s="7">
        <v>273149</v>
      </c>
      <c r="B1226" s="7">
        <v>272990</v>
      </c>
      <c r="C1226" t="s">
        <v>29</v>
      </c>
      <c r="D1226" t="s">
        <v>13</v>
      </c>
      <c r="E1226" s="7">
        <v>79</v>
      </c>
      <c r="F1226" s="7" t="s">
        <v>148</v>
      </c>
      <c r="G1226" t="s">
        <v>18</v>
      </c>
      <c r="H1226">
        <v>55.2</v>
      </c>
      <c r="I1226">
        <v>3</v>
      </c>
      <c r="J1226">
        <v>57</v>
      </c>
      <c r="K1226">
        <v>2.76</v>
      </c>
    </row>
    <row r="1227" spans="1:11" x14ac:dyDescent="0.25">
      <c r="A1227" s="7">
        <v>273151</v>
      </c>
      <c r="B1227" s="7">
        <v>272990</v>
      </c>
      <c r="C1227" t="s">
        <v>29</v>
      </c>
      <c r="D1227" t="s">
        <v>13</v>
      </c>
      <c r="E1227" s="7">
        <v>79</v>
      </c>
      <c r="F1227" s="7" t="s">
        <v>148</v>
      </c>
      <c r="G1227" t="s">
        <v>18</v>
      </c>
      <c r="H1227">
        <v>54.5</v>
      </c>
      <c r="I1227">
        <v>1</v>
      </c>
      <c r="J1227">
        <v>118.7</v>
      </c>
      <c r="K1227">
        <v>2.76</v>
      </c>
    </row>
    <row r="1228" spans="1:11" x14ac:dyDescent="0.25">
      <c r="A1228" s="7">
        <v>273153</v>
      </c>
      <c r="B1228" s="7">
        <v>272990</v>
      </c>
      <c r="C1228" t="s">
        <v>29</v>
      </c>
      <c r="D1228" t="s">
        <v>13</v>
      </c>
      <c r="E1228" s="7">
        <v>79</v>
      </c>
      <c r="F1228" s="7" t="s">
        <v>148</v>
      </c>
      <c r="G1228" t="s">
        <v>18</v>
      </c>
      <c r="H1228">
        <v>53.6</v>
      </c>
      <c r="I1228">
        <v>3</v>
      </c>
      <c r="J1228">
        <v>57</v>
      </c>
      <c r="K1228">
        <v>2.76</v>
      </c>
    </row>
    <row r="1229" spans="1:11" x14ac:dyDescent="0.25">
      <c r="A1229" s="7">
        <v>273155</v>
      </c>
      <c r="B1229" s="7">
        <v>272990</v>
      </c>
      <c r="C1229" t="s">
        <v>29</v>
      </c>
      <c r="D1229" t="s">
        <v>13</v>
      </c>
      <c r="E1229" s="7">
        <v>79</v>
      </c>
      <c r="F1229" s="7" t="s">
        <v>148</v>
      </c>
      <c r="G1229" t="s">
        <v>18</v>
      </c>
      <c r="H1229">
        <v>55.3</v>
      </c>
      <c r="I1229">
        <v>2</v>
      </c>
      <c r="J1229">
        <v>73.5</v>
      </c>
      <c r="K1229">
        <v>2.76</v>
      </c>
    </row>
    <row r="1230" spans="1:11" x14ac:dyDescent="0.25">
      <c r="A1230" s="7">
        <v>273157</v>
      </c>
      <c r="B1230" s="7">
        <v>272990</v>
      </c>
      <c r="C1230" t="s">
        <v>29</v>
      </c>
      <c r="D1230" t="s">
        <v>13</v>
      </c>
      <c r="E1230" s="7">
        <v>79</v>
      </c>
      <c r="F1230" s="7" t="s">
        <v>148</v>
      </c>
      <c r="G1230" t="s">
        <v>18</v>
      </c>
      <c r="H1230">
        <v>53.7</v>
      </c>
      <c r="I1230">
        <v>5</v>
      </c>
      <c r="J1230">
        <v>40.4</v>
      </c>
      <c r="K1230">
        <v>2.76</v>
      </c>
    </row>
    <row r="1231" spans="1:11" x14ac:dyDescent="0.25">
      <c r="A1231" s="7">
        <v>273159</v>
      </c>
      <c r="B1231" s="7">
        <v>272990</v>
      </c>
      <c r="C1231" t="s">
        <v>29</v>
      </c>
      <c r="D1231" t="s">
        <v>13</v>
      </c>
      <c r="E1231" s="7">
        <v>79</v>
      </c>
      <c r="F1231" s="7" t="s">
        <v>148</v>
      </c>
      <c r="G1231" t="s">
        <v>18</v>
      </c>
      <c r="H1231">
        <v>55.4</v>
      </c>
      <c r="I1231">
        <v>4</v>
      </c>
      <c r="J1231">
        <v>46.3</v>
      </c>
      <c r="K1231">
        <v>2.76</v>
      </c>
    </row>
    <row r="1232" spans="1:11" x14ac:dyDescent="0.25">
      <c r="A1232" s="7">
        <v>273161</v>
      </c>
      <c r="B1232" s="7">
        <v>272990</v>
      </c>
      <c r="C1232" t="s">
        <v>29</v>
      </c>
      <c r="D1232" t="s">
        <v>13</v>
      </c>
      <c r="E1232" s="7">
        <v>79</v>
      </c>
      <c r="F1232" s="7" t="s">
        <v>148</v>
      </c>
      <c r="G1232" t="s">
        <v>18</v>
      </c>
      <c r="H1232">
        <v>54.7</v>
      </c>
      <c r="I1232">
        <v>4</v>
      </c>
      <c r="J1232">
        <v>46.3</v>
      </c>
      <c r="K1232">
        <v>2.76</v>
      </c>
    </row>
    <row r="1233" spans="1:11" x14ac:dyDescent="0.25">
      <c r="A1233" s="7">
        <v>277313</v>
      </c>
      <c r="B1233" s="7">
        <v>275393</v>
      </c>
      <c r="C1233" t="s">
        <v>15</v>
      </c>
      <c r="D1233" t="s">
        <v>20</v>
      </c>
      <c r="E1233" s="7" t="s">
        <v>81</v>
      </c>
      <c r="F1233" s="7" t="s">
        <v>148</v>
      </c>
      <c r="G1233" t="s">
        <v>18</v>
      </c>
      <c r="H1233">
        <v>88.4</v>
      </c>
      <c r="I1233">
        <v>1</v>
      </c>
      <c r="J1233">
        <v>145.4</v>
      </c>
      <c r="K1233">
        <v>2.76</v>
      </c>
    </row>
    <row r="1234" spans="1:11" x14ac:dyDescent="0.25">
      <c r="A1234" s="7">
        <v>277315</v>
      </c>
      <c r="B1234" s="7">
        <v>275393</v>
      </c>
      <c r="C1234" t="s">
        <v>15</v>
      </c>
      <c r="D1234" t="s">
        <v>20</v>
      </c>
      <c r="E1234" s="7" t="s">
        <v>81</v>
      </c>
      <c r="F1234" s="7" t="s">
        <v>148</v>
      </c>
      <c r="G1234" t="s">
        <v>18</v>
      </c>
      <c r="H1234">
        <v>38.5</v>
      </c>
      <c r="I1234">
        <v>3</v>
      </c>
      <c r="J1234">
        <v>57</v>
      </c>
      <c r="K1234">
        <v>2.76</v>
      </c>
    </row>
    <row r="1235" spans="1:11" x14ac:dyDescent="0.25">
      <c r="A1235" s="7">
        <v>277317</v>
      </c>
      <c r="B1235" s="7">
        <v>275393</v>
      </c>
      <c r="C1235" t="s">
        <v>15</v>
      </c>
      <c r="D1235" t="s">
        <v>20</v>
      </c>
      <c r="E1235" s="7" t="s">
        <v>81</v>
      </c>
      <c r="F1235" s="7" t="s">
        <v>148</v>
      </c>
      <c r="G1235" t="s">
        <v>18</v>
      </c>
      <c r="H1235">
        <v>31</v>
      </c>
      <c r="I1235">
        <v>1</v>
      </c>
      <c r="J1235">
        <v>92</v>
      </c>
      <c r="K1235">
        <v>2.76</v>
      </c>
    </row>
    <row r="1236" spans="1:11" x14ac:dyDescent="0.25">
      <c r="A1236" s="7">
        <v>277319</v>
      </c>
      <c r="B1236" s="7">
        <v>275393</v>
      </c>
      <c r="C1236" t="s">
        <v>15</v>
      </c>
      <c r="D1236" t="s">
        <v>20</v>
      </c>
      <c r="E1236" s="7" t="s">
        <v>81</v>
      </c>
      <c r="F1236" s="7" t="s">
        <v>148</v>
      </c>
      <c r="G1236" t="s">
        <v>18</v>
      </c>
      <c r="H1236">
        <v>31</v>
      </c>
      <c r="I1236">
        <v>2</v>
      </c>
      <c r="J1236">
        <v>57</v>
      </c>
      <c r="K1236">
        <v>2.76</v>
      </c>
    </row>
    <row r="1237" spans="1:11" x14ac:dyDescent="0.25">
      <c r="A1237" s="7">
        <v>277321</v>
      </c>
      <c r="B1237" s="7">
        <v>275393</v>
      </c>
      <c r="C1237" t="s">
        <v>15</v>
      </c>
      <c r="D1237" t="s">
        <v>20</v>
      </c>
      <c r="E1237" s="7" t="s">
        <v>81</v>
      </c>
      <c r="F1237" s="7" t="s">
        <v>148</v>
      </c>
      <c r="G1237" t="s">
        <v>18</v>
      </c>
      <c r="H1237">
        <v>88.1</v>
      </c>
      <c r="I1237">
        <v>3</v>
      </c>
      <c r="J1237">
        <v>69.8</v>
      </c>
      <c r="K1237">
        <v>2.76</v>
      </c>
    </row>
    <row r="1238" spans="1:11" x14ac:dyDescent="0.25">
      <c r="A1238" s="7">
        <v>277323</v>
      </c>
      <c r="B1238" s="7">
        <v>275393</v>
      </c>
      <c r="C1238" t="s">
        <v>15</v>
      </c>
      <c r="D1238" t="s">
        <v>20</v>
      </c>
      <c r="E1238" s="7" t="s">
        <v>81</v>
      </c>
      <c r="F1238" s="7" t="s">
        <v>148</v>
      </c>
      <c r="G1238" t="s">
        <v>18</v>
      </c>
      <c r="H1238">
        <v>38.5</v>
      </c>
      <c r="I1238">
        <v>3</v>
      </c>
      <c r="J1238">
        <v>57</v>
      </c>
      <c r="K1238">
        <v>2.76</v>
      </c>
    </row>
    <row r="1239" spans="1:11" x14ac:dyDescent="0.25">
      <c r="A1239" s="7">
        <v>277325</v>
      </c>
      <c r="B1239" s="7">
        <v>275393</v>
      </c>
      <c r="C1239" t="s">
        <v>15</v>
      </c>
      <c r="D1239" t="s">
        <v>20</v>
      </c>
      <c r="E1239" s="7" t="s">
        <v>81</v>
      </c>
      <c r="F1239" s="7" t="s">
        <v>148</v>
      </c>
      <c r="G1239" t="s">
        <v>18</v>
      </c>
      <c r="H1239">
        <v>88.5</v>
      </c>
      <c r="I1239">
        <v>1</v>
      </c>
      <c r="J1239">
        <v>145.4</v>
      </c>
      <c r="K1239">
        <v>2.76</v>
      </c>
    </row>
    <row r="1240" spans="1:11" x14ac:dyDescent="0.25">
      <c r="A1240" s="7">
        <v>277327</v>
      </c>
      <c r="B1240" s="7">
        <v>275393</v>
      </c>
      <c r="C1240" t="s">
        <v>15</v>
      </c>
      <c r="D1240" t="s">
        <v>20</v>
      </c>
      <c r="E1240" s="7" t="s">
        <v>81</v>
      </c>
      <c r="F1240" s="7" t="s">
        <v>148</v>
      </c>
      <c r="G1240" t="s">
        <v>18</v>
      </c>
      <c r="H1240">
        <v>38.4</v>
      </c>
      <c r="I1240">
        <v>2</v>
      </c>
      <c r="J1240">
        <v>73.5</v>
      </c>
      <c r="K1240">
        <v>2.76</v>
      </c>
    </row>
    <row r="1241" spans="1:11" x14ac:dyDescent="0.25">
      <c r="A1241" s="7">
        <v>277329</v>
      </c>
      <c r="B1241" s="7">
        <v>275393</v>
      </c>
      <c r="C1241" t="s">
        <v>15</v>
      </c>
      <c r="D1241" t="s">
        <v>20</v>
      </c>
      <c r="E1241" s="7" t="s">
        <v>81</v>
      </c>
      <c r="F1241" s="7" t="s">
        <v>148</v>
      </c>
      <c r="G1241" t="s">
        <v>18</v>
      </c>
      <c r="H1241">
        <v>32</v>
      </c>
      <c r="I1241">
        <v>2</v>
      </c>
      <c r="J1241">
        <v>57</v>
      </c>
      <c r="K1241">
        <v>2.76</v>
      </c>
    </row>
    <row r="1242" spans="1:11" x14ac:dyDescent="0.25">
      <c r="A1242" s="7">
        <v>277332</v>
      </c>
      <c r="B1242" s="7">
        <v>275393</v>
      </c>
      <c r="C1242" t="s">
        <v>15</v>
      </c>
      <c r="D1242" t="s">
        <v>20</v>
      </c>
      <c r="E1242" s="7" t="s">
        <v>81</v>
      </c>
      <c r="F1242" s="7" t="s">
        <v>148</v>
      </c>
      <c r="G1242" t="s">
        <v>18</v>
      </c>
      <c r="H1242">
        <v>31</v>
      </c>
      <c r="I1242">
        <v>1</v>
      </c>
      <c r="J1242">
        <v>92</v>
      </c>
      <c r="K1242">
        <v>2.76</v>
      </c>
    </row>
    <row r="1243" spans="1:11" x14ac:dyDescent="0.25">
      <c r="A1243" s="7">
        <v>277334</v>
      </c>
      <c r="B1243" s="7">
        <v>275393</v>
      </c>
      <c r="C1243" t="s">
        <v>15</v>
      </c>
      <c r="D1243" t="s">
        <v>20</v>
      </c>
      <c r="E1243" s="7" t="s">
        <v>81</v>
      </c>
      <c r="F1243" s="7" t="s">
        <v>148</v>
      </c>
      <c r="G1243" t="s">
        <v>18</v>
      </c>
      <c r="H1243">
        <v>31.8</v>
      </c>
      <c r="I1243">
        <v>3</v>
      </c>
      <c r="J1243">
        <v>44.2</v>
      </c>
      <c r="K1243">
        <v>2.76</v>
      </c>
    </row>
    <row r="1244" spans="1:11" x14ac:dyDescent="0.25">
      <c r="A1244" s="7">
        <v>277336</v>
      </c>
      <c r="B1244" s="7">
        <v>275393</v>
      </c>
      <c r="C1244" t="s">
        <v>15</v>
      </c>
      <c r="D1244" t="s">
        <v>20</v>
      </c>
      <c r="E1244" s="7" t="s">
        <v>81</v>
      </c>
      <c r="F1244" s="7" t="s">
        <v>148</v>
      </c>
      <c r="G1244" t="s">
        <v>18</v>
      </c>
      <c r="H1244">
        <v>30.9</v>
      </c>
      <c r="I1244">
        <v>1</v>
      </c>
      <c r="J1244">
        <v>92</v>
      </c>
      <c r="K1244">
        <v>2.76</v>
      </c>
    </row>
    <row r="1245" spans="1:11" x14ac:dyDescent="0.25">
      <c r="A1245" s="7">
        <v>277338</v>
      </c>
      <c r="B1245" s="7">
        <v>275393</v>
      </c>
      <c r="C1245" t="s">
        <v>15</v>
      </c>
      <c r="D1245" t="s">
        <v>20</v>
      </c>
      <c r="E1245" s="7" t="s">
        <v>81</v>
      </c>
      <c r="F1245" s="7" t="s">
        <v>148</v>
      </c>
      <c r="G1245" t="s">
        <v>18</v>
      </c>
      <c r="H1245">
        <v>88.1</v>
      </c>
      <c r="I1245">
        <v>2</v>
      </c>
      <c r="J1245">
        <v>90.1</v>
      </c>
      <c r="K1245">
        <v>2.76</v>
      </c>
    </row>
    <row r="1246" spans="1:11" x14ac:dyDescent="0.25">
      <c r="A1246" s="7">
        <v>277340</v>
      </c>
      <c r="B1246" s="7">
        <v>275393</v>
      </c>
      <c r="C1246" t="s">
        <v>15</v>
      </c>
      <c r="D1246" t="s">
        <v>20</v>
      </c>
      <c r="E1246" s="7" t="s">
        <v>81</v>
      </c>
      <c r="F1246" s="7" t="s">
        <v>148</v>
      </c>
      <c r="G1246" t="s">
        <v>18</v>
      </c>
      <c r="H1246">
        <v>38.700000000000003</v>
      </c>
      <c r="I1246">
        <v>1</v>
      </c>
      <c r="J1246">
        <v>118.7</v>
      </c>
      <c r="K1246">
        <v>2.76</v>
      </c>
    </row>
    <row r="1247" spans="1:11" x14ac:dyDescent="0.25">
      <c r="A1247" s="7">
        <v>277342</v>
      </c>
      <c r="B1247" s="7">
        <v>275393</v>
      </c>
      <c r="C1247" t="s">
        <v>15</v>
      </c>
      <c r="D1247" t="s">
        <v>20</v>
      </c>
      <c r="E1247" s="7" t="s">
        <v>81</v>
      </c>
      <c r="F1247" s="7" t="s">
        <v>148</v>
      </c>
      <c r="G1247" t="s">
        <v>18</v>
      </c>
      <c r="H1247">
        <v>31.9</v>
      </c>
      <c r="I1247">
        <v>1</v>
      </c>
      <c r="J1247">
        <v>92</v>
      </c>
      <c r="K1247">
        <v>2.76</v>
      </c>
    </row>
    <row r="1248" spans="1:11" x14ac:dyDescent="0.25">
      <c r="A1248" s="7">
        <v>278450</v>
      </c>
      <c r="B1248" s="7">
        <v>275401</v>
      </c>
      <c r="C1248" t="s">
        <v>15</v>
      </c>
      <c r="D1248" t="s">
        <v>22</v>
      </c>
      <c r="E1248" s="7">
        <v>22</v>
      </c>
      <c r="F1248" s="7" t="s">
        <v>148</v>
      </c>
      <c r="G1248" t="s">
        <v>11</v>
      </c>
      <c r="H1248">
        <v>86.4</v>
      </c>
      <c r="I1248">
        <v>4</v>
      </c>
      <c r="J1248">
        <v>75.900000000000006</v>
      </c>
      <c r="K1248">
        <v>1.9870000000000001</v>
      </c>
    </row>
    <row r="1249" spans="1:11" x14ac:dyDescent="0.25">
      <c r="A1249" s="7">
        <v>278452</v>
      </c>
      <c r="B1249" s="7">
        <v>275401</v>
      </c>
      <c r="C1249" t="s">
        <v>15</v>
      </c>
      <c r="D1249" t="s">
        <v>22</v>
      </c>
      <c r="E1249" s="7">
        <v>22</v>
      </c>
      <c r="F1249" s="7" t="s">
        <v>148</v>
      </c>
      <c r="G1249" t="s">
        <v>11</v>
      </c>
      <c r="H1249">
        <v>40</v>
      </c>
      <c r="I1249">
        <v>2</v>
      </c>
      <c r="J1249">
        <v>103.9</v>
      </c>
      <c r="K1249">
        <v>1.9870000000000001</v>
      </c>
    </row>
    <row r="1250" spans="1:11" x14ac:dyDescent="0.25">
      <c r="A1250" s="7">
        <v>278454</v>
      </c>
      <c r="B1250" s="7">
        <v>275401</v>
      </c>
      <c r="C1250" t="s">
        <v>15</v>
      </c>
      <c r="D1250" t="s">
        <v>22</v>
      </c>
      <c r="E1250" s="7">
        <v>22</v>
      </c>
      <c r="F1250" s="7" t="s">
        <v>148</v>
      </c>
      <c r="G1250" t="s">
        <v>11</v>
      </c>
      <c r="H1250">
        <v>86.4</v>
      </c>
      <c r="I1250">
        <v>4</v>
      </c>
      <c r="J1250">
        <v>75.900000000000006</v>
      </c>
      <c r="K1250">
        <v>1.9870000000000001</v>
      </c>
    </row>
    <row r="1251" spans="1:11" x14ac:dyDescent="0.25">
      <c r="A1251" s="7">
        <v>278456</v>
      </c>
      <c r="B1251" s="7">
        <v>275401</v>
      </c>
      <c r="C1251" t="s">
        <v>15</v>
      </c>
      <c r="D1251" t="s">
        <v>22</v>
      </c>
      <c r="E1251" s="7">
        <v>22</v>
      </c>
      <c r="F1251" s="7" t="s">
        <v>148</v>
      </c>
      <c r="G1251" t="s">
        <v>11</v>
      </c>
      <c r="H1251">
        <v>100.2</v>
      </c>
      <c r="I1251">
        <v>1</v>
      </c>
      <c r="J1251">
        <v>194.5</v>
      </c>
      <c r="K1251">
        <v>1.9870000000000001</v>
      </c>
    </row>
    <row r="1252" spans="1:11" x14ac:dyDescent="0.25">
      <c r="A1252" s="7">
        <v>278458</v>
      </c>
      <c r="B1252" s="7">
        <v>275401</v>
      </c>
      <c r="C1252" t="s">
        <v>15</v>
      </c>
      <c r="D1252" t="s">
        <v>22</v>
      </c>
      <c r="E1252" s="7">
        <v>22</v>
      </c>
      <c r="F1252" s="7" t="s">
        <v>148</v>
      </c>
      <c r="G1252" t="s">
        <v>11</v>
      </c>
      <c r="H1252">
        <v>86.6</v>
      </c>
      <c r="I1252">
        <v>1</v>
      </c>
      <c r="J1252">
        <v>194.5</v>
      </c>
      <c r="K1252">
        <v>1.9870000000000001</v>
      </c>
    </row>
    <row r="1253" spans="1:11" x14ac:dyDescent="0.25">
      <c r="A1253" s="7">
        <v>278461</v>
      </c>
      <c r="B1253" s="7">
        <v>275401</v>
      </c>
      <c r="C1253" t="s">
        <v>15</v>
      </c>
      <c r="D1253" t="s">
        <v>22</v>
      </c>
      <c r="E1253" s="7">
        <v>22</v>
      </c>
      <c r="F1253" s="7" t="s">
        <v>148</v>
      </c>
      <c r="G1253" t="s">
        <v>11</v>
      </c>
      <c r="H1253">
        <v>40.1</v>
      </c>
      <c r="I1253">
        <v>3</v>
      </c>
      <c r="J1253">
        <v>80.400000000000006</v>
      </c>
      <c r="K1253">
        <v>1.9870000000000001</v>
      </c>
    </row>
    <row r="1254" spans="1:11" x14ac:dyDescent="0.25">
      <c r="A1254" s="7">
        <v>278465</v>
      </c>
      <c r="B1254" s="7">
        <v>275401</v>
      </c>
      <c r="C1254" t="s">
        <v>15</v>
      </c>
      <c r="D1254" t="s">
        <v>22</v>
      </c>
      <c r="E1254" s="7">
        <v>22</v>
      </c>
      <c r="F1254" s="7" t="s">
        <v>148</v>
      </c>
      <c r="G1254" t="s">
        <v>11</v>
      </c>
      <c r="H1254">
        <v>59.9</v>
      </c>
      <c r="I1254">
        <v>4</v>
      </c>
      <c r="J1254">
        <v>71.5</v>
      </c>
      <c r="K1254">
        <v>1.9870000000000001</v>
      </c>
    </row>
    <row r="1255" spans="1:11" x14ac:dyDescent="0.25">
      <c r="A1255" s="7">
        <v>278467</v>
      </c>
      <c r="B1255" s="7">
        <v>275401</v>
      </c>
      <c r="C1255" t="s">
        <v>15</v>
      </c>
      <c r="D1255" t="s">
        <v>22</v>
      </c>
      <c r="E1255" s="7">
        <v>22</v>
      </c>
      <c r="F1255" s="7" t="s">
        <v>148</v>
      </c>
      <c r="G1255" t="s">
        <v>11</v>
      </c>
      <c r="H1255">
        <v>40.200000000000003</v>
      </c>
      <c r="I1255">
        <v>2</v>
      </c>
      <c r="J1255">
        <v>103.9</v>
      </c>
      <c r="K1255">
        <v>1.9870000000000001</v>
      </c>
    </row>
    <row r="1256" spans="1:11" x14ac:dyDescent="0.25">
      <c r="A1256" s="7">
        <v>278469</v>
      </c>
      <c r="B1256" s="7">
        <v>275401</v>
      </c>
      <c r="C1256" t="s">
        <v>15</v>
      </c>
      <c r="D1256" t="s">
        <v>22</v>
      </c>
      <c r="E1256" s="7">
        <v>22</v>
      </c>
      <c r="F1256" s="7" t="s">
        <v>148</v>
      </c>
      <c r="G1256" t="s">
        <v>11</v>
      </c>
      <c r="H1256">
        <v>59.7</v>
      </c>
      <c r="I1256">
        <v>2</v>
      </c>
      <c r="J1256">
        <v>113.6</v>
      </c>
      <c r="K1256">
        <v>1.9870000000000001</v>
      </c>
    </row>
    <row r="1257" spans="1:11" x14ac:dyDescent="0.25">
      <c r="A1257" s="7">
        <v>278471</v>
      </c>
      <c r="B1257" s="7">
        <v>275401</v>
      </c>
      <c r="C1257" t="s">
        <v>15</v>
      </c>
      <c r="D1257" t="s">
        <v>22</v>
      </c>
      <c r="E1257" s="7">
        <v>22</v>
      </c>
      <c r="F1257" s="7" t="s">
        <v>148</v>
      </c>
      <c r="G1257" t="s">
        <v>11</v>
      </c>
      <c r="H1257">
        <v>86.5</v>
      </c>
      <c r="I1257">
        <v>4</v>
      </c>
      <c r="J1257">
        <v>75.900000000000006</v>
      </c>
      <c r="K1257">
        <v>1.9870000000000001</v>
      </c>
    </row>
    <row r="1258" spans="1:11" x14ac:dyDescent="0.25">
      <c r="A1258" s="7">
        <v>278473</v>
      </c>
      <c r="B1258" s="7">
        <v>275401</v>
      </c>
      <c r="C1258" t="s">
        <v>15</v>
      </c>
      <c r="D1258" t="s">
        <v>22</v>
      </c>
      <c r="E1258" s="7">
        <v>22</v>
      </c>
      <c r="F1258" s="7" t="s">
        <v>148</v>
      </c>
      <c r="G1258" t="s">
        <v>11</v>
      </c>
      <c r="H1258">
        <v>40.1</v>
      </c>
      <c r="I1258">
        <v>1</v>
      </c>
      <c r="J1258">
        <v>167.6</v>
      </c>
      <c r="K1258">
        <v>1.9870000000000001</v>
      </c>
    </row>
    <row r="1259" spans="1:11" x14ac:dyDescent="0.25">
      <c r="A1259" s="7">
        <v>278475</v>
      </c>
      <c r="B1259" s="7">
        <v>275401</v>
      </c>
      <c r="C1259" t="s">
        <v>15</v>
      </c>
      <c r="D1259" t="s">
        <v>22</v>
      </c>
      <c r="E1259" s="7">
        <v>22</v>
      </c>
      <c r="F1259" s="7" t="s">
        <v>148</v>
      </c>
      <c r="G1259" t="s">
        <v>11</v>
      </c>
      <c r="H1259">
        <v>60.1</v>
      </c>
      <c r="I1259">
        <v>4</v>
      </c>
      <c r="J1259">
        <v>71.5</v>
      </c>
      <c r="K1259">
        <v>1.9870000000000001</v>
      </c>
    </row>
    <row r="1260" spans="1:11" x14ac:dyDescent="0.25">
      <c r="A1260" s="7">
        <v>278477</v>
      </c>
      <c r="B1260" s="7">
        <v>275401</v>
      </c>
      <c r="C1260" t="s">
        <v>15</v>
      </c>
      <c r="D1260" t="s">
        <v>22</v>
      </c>
      <c r="E1260" s="7">
        <v>22</v>
      </c>
      <c r="F1260" s="7" t="s">
        <v>148</v>
      </c>
      <c r="G1260" t="s">
        <v>11</v>
      </c>
      <c r="H1260">
        <v>86.2</v>
      </c>
      <c r="I1260">
        <v>4</v>
      </c>
      <c r="J1260">
        <v>75.900000000000006</v>
      </c>
      <c r="K1260">
        <v>1.9870000000000001</v>
      </c>
    </row>
    <row r="1261" spans="1:11" x14ac:dyDescent="0.25">
      <c r="A1261" s="7">
        <v>287563</v>
      </c>
      <c r="B1261" s="7">
        <v>275472</v>
      </c>
      <c r="C1261" t="s">
        <v>15</v>
      </c>
      <c r="D1261" t="s">
        <v>82</v>
      </c>
      <c r="E1261" s="7">
        <v>47</v>
      </c>
      <c r="F1261" s="7" t="s">
        <v>148</v>
      </c>
      <c r="G1261" t="s">
        <v>11</v>
      </c>
      <c r="H1261">
        <v>40.6</v>
      </c>
      <c r="I1261">
        <v>1</v>
      </c>
      <c r="J1261">
        <v>167.6</v>
      </c>
      <c r="K1261">
        <v>1.9870000000000001</v>
      </c>
    </row>
    <row r="1262" spans="1:11" x14ac:dyDescent="0.25">
      <c r="A1262" s="7">
        <v>287565</v>
      </c>
      <c r="B1262" s="7">
        <v>275472</v>
      </c>
      <c r="C1262" t="s">
        <v>15</v>
      </c>
      <c r="D1262" t="s">
        <v>82</v>
      </c>
      <c r="E1262" s="7">
        <v>47</v>
      </c>
      <c r="F1262" s="7" t="s">
        <v>148</v>
      </c>
      <c r="G1262" t="s">
        <v>11</v>
      </c>
      <c r="H1262">
        <v>86.4</v>
      </c>
      <c r="I1262">
        <v>3</v>
      </c>
      <c r="J1262">
        <v>93.4</v>
      </c>
      <c r="K1262">
        <v>1.9870000000000001</v>
      </c>
    </row>
    <row r="1263" spans="1:11" x14ac:dyDescent="0.25">
      <c r="A1263" s="7">
        <v>287567</v>
      </c>
      <c r="B1263" s="7">
        <v>275472</v>
      </c>
      <c r="C1263" t="s">
        <v>15</v>
      </c>
      <c r="D1263" t="s">
        <v>82</v>
      </c>
      <c r="E1263" s="7">
        <v>47</v>
      </c>
      <c r="F1263" s="7" t="s">
        <v>148</v>
      </c>
      <c r="G1263" t="s">
        <v>11</v>
      </c>
      <c r="H1263">
        <v>60.5</v>
      </c>
      <c r="I1263">
        <v>4</v>
      </c>
      <c r="J1263">
        <v>71.5</v>
      </c>
      <c r="K1263">
        <v>1.9870000000000001</v>
      </c>
    </row>
    <row r="1264" spans="1:11" x14ac:dyDescent="0.25">
      <c r="A1264" s="7">
        <v>287569</v>
      </c>
      <c r="B1264" s="7">
        <v>275472</v>
      </c>
      <c r="C1264" t="s">
        <v>15</v>
      </c>
      <c r="D1264" t="s">
        <v>82</v>
      </c>
      <c r="E1264" s="7">
        <v>47</v>
      </c>
      <c r="F1264" s="7" t="s">
        <v>148</v>
      </c>
      <c r="G1264" t="s">
        <v>11</v>
      </c>
      <c r="H1264">
        <v>40.5</v>
      </c>
      <c r="I1264">
        <v>5</v>
      </c>
      <c r="J1264">
        <v>56.9</v>
      </c>
      <c r="K1264">
        <v>1.9870000000000001</v>
      </c>
    </row>
    <row r="1265" spans="1:11" x14ac:dyDescent="0.25">
      <c r="A1265" s="7">
        <v>287571</v>
      </c>
      <c r="B1265" s="7">
        <v>275472</v>
      </c>
      <c r="C1265" t="s">
        <v>15</v>
      </c>
      <c r="D1265" t="s">
        <v>82</v>
      </c>
      <c r="E1265" s="7">
        <v>47</v>
      </c>
      <c r="F1265" s="7" t="s">
        <v>148</v>
      </c>
      <c r="G1265" t="s">
        <v>11</v>
      </c>
      <c r="H1265">
        <v>86.4</v>
      </c>
      <c r="I1265">
        <v>2</v>
      </c>
      <c r="J1265">
        <v>120.6</v>
      </c>
      <c r="K1265">
        <v>1.9870000000000001</v>
      </c>
    </row>
    <row r="1266" spans="1:11" x14ac:dyDescent="0.25">
      <c r="A1266" s="7">
        <v>287573</v>
      </c>
      <c r="B1266" s="7">
        <v>275472</v>
      </c>
      <c r="C1266" t="s">
        <v>15</v>
      </c>
      <c r="D1266" t="s">
        <v>82</v>
      </c>
      <c r="E1266" s="7">
        <v>47</v>
      </c>
      <c r="F1266" s="7" t="s">
        <v>148</v>
      </c>
      <c r="G1266" t="s">
        <v>11</v>
      </c>
      <c r="H1266">
        <v>60</v>
      </c>
      <c r="I1266">
        <v>2</v>
      </c>
      <c r="J1266">
        <v>113.6</v>
      </c>
      <c r="K1266">
        <v>1.9870000000000001</v>
      </c>
    </row>
    <row r="1267" spans="1:11" x14ac:dyDescent="0.25">
      <c r="A1267" s="7">
        <v>287575</v>
      </c>
      <c r="B1267" s="7">
        <v>275472</v>
      </c>
      <c r="C1267" t="s">
        <v>15</v>
      </c>
      <c r="D1267" t="s">
        <v>82</v>
      </c>
      <c r="E1267" s="7">
        <v>47</v>
      </c>
      <c r="F1267" s="7" t="s">
        <v>148</v>
      </c>
      <c r="G1267" t="s">
        <v>11</v>
      </c>
      <c r="H1267">
        <v>60.3</v>
      </c>
      <c r="I1267">
        <v>1</v>
      </c>
      <c r="J1267">
        <v>183.2</v>
      </c>
      <c r="K1267">
        <v>1.9870000000000001</v>
      </c>
    </row>
    <row r="1268" spans="1:11" x14ac:dyDescent="0.25">
      <c r="A1268" s="7">
        <v>287577</v>
      </c>
      <c r="B1268" s="7">
        <v>275472</v>
      </c>
      <c r="C1268" t="s">
        <v>15</v>
      </c>
      <c r="D1268" t="s">
        <v>82</v>
      </c>
      <c r="E1268" s="7">
        <v>47</v>
      </c>
      <c r="F1268" s="7" t="s">
        <v>148</v>
      </c>
      <c r="G1268" t="s">
        <v>11</v>
      </c>
      <c r="H1268">
        <v>40.1</v>
      </c>
      <c r="I1268">
        <v>2</v>
      </c>
      <c r="J1268">
        <v>103.9</v>
      </c>
      <c r="K1268">
        <v>1.9870000000000001</v>
      </c>
    </row>
    <row r="1269" spans="1:11" x14ac:dyDescent="0.25">
      <c r="A1269" s="7">
        <v>287579</v>
      </c>
      <c r="B1269" s="7">
        <v>275472</v>
      </c>
      <c r="C1269" t="s">
        <v>15</v>
      </c>
      <c r="D1269" t="s">
        <v>82</v>
      </c>
      <c r="E1269" s="7">
        <v>47</v>
      </c>
      <c r="F1269" s="7" t="s">
        <v>148</v>
      </c>
      <c r="G1269" t="s">
        <v>11</v>
      </c>
      <c r="H1269">
        <v>86.6</v>
      </c>
      <c r="I1269">
        <v>1</v>
      </c>
      <c r="J1269">
        <v>194.5</v>
      </c>
      <c r="K1269">
        <v>1.9870000000000001</v>
      </c>
    </row>
    <row r="1270" spans="1:11" x14ac:dyDescent="0.25">
      <c r="A1270" s="7">
        <v>287581</v>
      </c>
      <c r="B1270" s="7">
        <v>275472</v>
      </c>
      <c r="C1270" t="s">
        <v>15</v>
      </c>
      <c r="D1270" t="s">
        <v>82</v>
      </c>
      <c r="E1270" s="7">
        <v>47</v>
      </c>
      <c r="F1270" s="7" t="s">
        <v>148</v>
      </c>
      <c r="G1270" t="s">
        <v>11</v>
      </c>
      <c r="H1270">
        <v>40</v>
      </c>
      <c r="I1270">
        <v>2</v>
      </c>
      <c r="J1270">
        <v>103.9</v>
      </c>
      <c r="K1270">
        <v>1.9870000000000001</v>
      </c>
    </row>
    <row r="1271" spans="1:11" x14ac:dyDescent="0.25">
      <c r="A1271" s="7">
        <v>287583</v>
      </c>
      <c r="B1271" s="7">
        <v>275472</v>
      </c>
      <c r="C1271" t="s">
        <v>15</v>
      </c>
      <c r="D1271" t="s">
        <v>82</v>
      </c>
      <c r="E1271" s="7">
        <v>47</v>
      </c>
      <c r="F1271" s="7" t="s">
        <v>148</v>
      </c>
      <c r="G1271" t="s">
        <v>11</v>
      </c>
      <c r="H1271">
        <v>86.2</v>
      </c>
      <c r="I1271">
        <v>3</v>
      </c>
      <c r="J1271">
        <v>93.4</v>
      </c>
      <c r="K1271">
        <v>1.9870000000000001</v>
      </c>
    </row>
    <row r="1272" spans="1:11" x14ac:dyDescent="0.25">
      <c r="A1272" s="7">
        <v>287588</v>
      </c>
      <c r="B1272" s="7">
        <v>275472</v>
      </c>
      <c r="C1272" t="s">
        <v>15</v>
      </c>
      <c r="D1272" t="s">
        <v>82</v>
      </c>
      <c r="E1272" s="7">
        <v>47</v>
      </c>
      <c r="F1272" s="7" t="s">
        <v>148</v>
      </c>
      <c r="G1272" t="s">
        <v>11</v>
      </c>
      <c r="H1272">
        <v>40.4</v>
      </c>
      <c r="I1272">
        <v>4</v>
      </c>
      <c r="J1272">
        <v>65.3</v>
      </c>
      <c r="K1272">
        <v>1.9870000000000001</v>
      </c>
    </row>
    <row r="1273" spans="1:11" x14ac:dyDescent="0.25">
      <c r="A1273" s="7">
        <v>287590</v>
      </c>
      <c r="B1273" s="7">
        <v>275472</v>
      </c>
      <c r="C1273" t="s">
        <v>15</v>
      </c>
      <c r="D1273" t="s">
        <v>82</v>
      </c>
      <c r="E1273" s="7">
        <v>47</v>
      </c>
      <c r="F1273" s="7" t="s">
        <v>148</v>
      </c>
      <c r="G1273" t="s">
        <v>11</v>
      </c>
      <c r="H1273">
        <v>87</v>
      </c>
      <c r="I1273">
        <v>3</v>
      </c>
      <c r="J1273">
        <v>93.4</v>
      </c>
      <c r="K1273">
        <v>1.9870000000000001</v>
      </c>
    </row>
    <row r="1274" spans="1:11" x14ac:dyDescent="0.25">
      <c r="A1274" s="7">
        <v>287837</v>
      </c>
      <c r="B1274" s="7">
        <v>275475</v>
      </c>
      <c r="C1274" t="s">
        <v>15</v>
      </c>
      <c r="D1274" t="s">
        <v>82</v>
      </c>
      <c r="E1274" s="7">
        <v>57</v>
      </c>
      <c r="F1274" s="7" t="s">
        <v>148</v>
      </c>
      <c r="G1274" t="s">
        <v>11</v>
      </c>
      <c r="H1274">
        <v>87.6</v>
      </c>
      <c r="I1274">
        <v>2</v>
      </c>
      <c r="J1274">
        <v>120.6</v>
      </c>
      <c r="K1274">
        <v>1.9870000000000001</v>
      </c>
    </row>
    <row r="1275" spans="1:11" x14ac:dyDescent="0.25">
      <c r="A1275" s="7">
        <v>287839</v>
      </c>
      <c r="B1275" s="7">
        <v>275475</v>
      </c>
      <c r="C1275" t="s">
        <v>15</v>
      </c>
      <c r="D1275" t="s">
        <v>82</v>
      </c>
      <c r="E1275" s="7">
        <v>57</v>
      </c>
      <c r="F1275" s="7" t="s">
        <v>148</v>
      </c>
      <c r="G1275" t="s">
        <v>11</v>
      </c>
      <c r="H1275">
        <v>40.9</v>
      </c>
      <c r="I1275">
        <v>1</v>
      </c>
      <c r="J1275">
        <v>167.6</v>
      </c>
      <c r="K1275">
        <v>1.9870000000000001</v>
      </c>
    </row>
    <row r="1276" spans="1:11" x14ac:dyDescent="0.25">
      <c r="A1276" s="7">
        <v>287841</v>
      </c>
      <c r="B1276" s="7">
        <v>275475</v>
      </c>
      <c r="C1276" t="s">
        <v>15</v>
      </c>
      <c r="D1276" t="s">
        <v>82</v>
      </c>
      <c r="E1276" s="7">
        <v>57</v>
      </c>
      <c r="F1276" s="7" t="s">
        <v>148</v>
      </c>
      <c r="G1276" t="s">
        <v>11</v>
      </c>
      <c r="H1276">
        <v>27.1</v>
      </c>
      <c r="I1276">
        <v>1</v>
      </c>
      <c r="J1276">
        <v>142</v>
      </c>
      <c r="K1276">
        <v>1.9870000000000001</v>
      </c>
    </row>
    <row r="1277" spans="1:11" x14ac:dyDescent="0.25">
      <c r="A1277" s="7">
        <v>287843</v>
      </c>
      <c r="B1277" s="7">
        <v>275475</v>
      </c>
      <c r="C1277" t="s">
        <v>15</v>
      </c>
      <c r="D1277" t="s">
        <v>82</v>
      </c>
      <c r="E1277" s="7">
        <v>57</v>
      </c>
      <c r="F1277" s="7" t="s">
        <v>148</v>
      </c>
      <c r="G1277" t="s">
        <v>11</v>
      </c>
      <c r="H1277">
        <v>88</v>
      </c>
      <c r="I1277">
        <v>2</v>
      </c>
      <c r="J1277">
        <v>120.6</v>
      </c>
      <c r="K1277">
        <v>1.9870000000000001</v>
      </c>
    </row>
    <row r="1278" spans="1:11" x14ac:dyDescent="0.25">
      <c r="A1278" s="7">
        <v>287845</v>
      </c>
      <c r="B1278" s="7">
        <v>275475</v>
      </c>
      <c r="C1278" t="s">
        <v>15</v>
      </c>
      <c r="D1278" t="s">
        <v>82</v>
      </c>
      <c r="E1278" s="7">
        <v>57</v>
      </c>
      <c r="F1278" s="7" t="s">
        <v>148</v>
      </c>
      <c r="G1278" t="s">
        <v>11</v>
      </c>
      <c r="H1278">
        <v>40</v>
      </c>
      <c r="I1278">
        <v>2</v>
      </c>
      <c r="J1278">
        <v>103.9</v>
      </c>
      <c r="K1278">
        <v>1.9870000000000001</v>
      </c>
    </row>
    <row r="1279" spans="1:11" x14ac:dyDescent="0.25">
      <c r="A1279" s="7">
        <v>287847</v>
      </c>
      <c r="B1279" s="7">
        <v>275475</v>
      </c>
      <c r="C1279" t="s">
        <v>15</v>
      </c>
      <c r="D1279" t="s">
        <v>82</v>
      </c>
      <c r="E1279" s="7">
        <v>57</v>
      </c>
      <c r="F1279" s="7" t="s">
        <v>148</v>
      </c>
      <c r="G1279" t="s">
        <v>11</v>
      </c>
      <c r="H1279">
        <v>60.3</v>
      </c>
      <c r="I1279">
        <v>3</v>
      </c>
      <c r="J1279">
        <v>87.9</v>
      </c>
      <c r="K1279">
        <v>1.9870000000000001</v>
      </c>
    </row>
    <row r="1280" spans="1:11" x14ac:dyDescent="0.25">
      <c r="A1280" s="7">
        <v>287849</v>
      </c>
      <c r="B1280" s="7">
        <v>275475</v>
      </c>
      <c r="C1280" t="s">
        <v>15</v>
      </c>
      <c r="D1280" t="s">
        <v>82</v>
      </c>
      <c r="E1280" s="7">
        <v>57</v>
      </c>
      <c r="F1280" s="7" t="s">
        <v>148</v>
      </c>
      <c r="G1280" t="s">
        <v>11</v>
      </c>
      <c r="H1280">
        <v>87.9</v>
      </c>
      <c r="I1280">
        <v>4</v>
      </c>
      <c r="J1280">
        <v>75.900000000000006</v>
      </c>
      <c r="K1280">
        <v>1.9870000000000001</v>
      </c>
    </row>
    <row r="1281" spans="1:11" x14ac:dyDescent="0.25">
      <c r="A1281" s="7">
        <v>287851</v>
      </c>
      <c r="B1281" s="7">
        <v>275475</v>
      </c>
      <c r="C1281" t="s">
        <v>15</v>
      </c>
      <c r="D1281" t="s">
        <v>82</v>
      </c>
      <c r="E1281" s="7">
        <v>57</v>
      </c>
      <c r="F1281" s="7" t="s">
        <v>148</v>
      </c>
      <c r="G1281" t="s">
        <v>11</v>
      </c>
      <c r="H1281">
        <v>40.200000000000003</v>
      </c>
      <c r="I1281">
        <v>1</v>
      </c>
      <c r="J1281">
        <v>167.6</v>
      </c>
      <c r="K1281">
        <v>1.9870000000000001</v>
      </c>
    </row>
    <row r="1282" spans="1:11" x14ac:dyDescent="0.25">
      <c r="A1282" s="7">
        <v>287853</v>
      </c>
      <c r="B1282" s="7">
        <v>275475</v>
      </c>
      <c r="C1282" t="s">
        <v>15</v>
      </c>
      <c r="D1282" t="s">
        <v>82</v>
      </c>
      <c r="E1282" s="7">
        <v>57</v>
      </c>
      <c r="F1282" s="7" t="s">
        <v>148</v>
      </c>
      <c r="G1282" t="s">
        <v>11</v>
      </c>
      <c r="H1282">
        <v>60.4</v>
      </c>
      <c r="I1282">
        <v>2</v>
      </c>
      <c r="J1282">
        <v>113.6</v>
      </c>
      <c r="K1282">
        <v>1.9870000000000001</v>
      </c>
    </row>
    <row r="1283" spans="1:11" x14ac:dyDescent="0.25">
      <c r="A1283" s="7">
        <v>287855</v>
      </c>
      <c r="B1283" s="7">
        <v>275475</v>
      </c>
      <c r="C1283" t="s">
        <v>15</v>
      </c>
      <c r="D1283" t="s">
        <v>82</v>
      </c>
      <c r="E1283" s="7">
        <v>57</v>
      </c>
      <c r="F1283" s="7" t="s">
        <v>148</v>
      </c>
      <c r="G1283" t="s">
        <v>11</v>
      </c>
      <c r="H1283">
        <v>87.6</v>
      </c>
      <c r="I1283">
        <v>2</v>
      </c>
      <c r="J1283">
        <v>120.6</v>
      </c>
      <c r="K1283">
        <v>1.9870000000000001</v>
      </c>
    </row>
    <row r="1284" spans="1:11" x14ac:dyDescent="0.25">
      <c r="A1284" s="7">
        <v>287857</v>
      </c>
      <c r="B1284" s="7">
        <v>275475</v>
      </c>
      <c r="C1284" t="s">
        <v>15</v>
      </c>
      <c r="D1284" t="s">
        <v>82</v>
      </c>
      <c r="E1284" s="7">
        <v>57</v>
      </c>
      <c r="F1284" s="7" t="s">
        <v>148</v>
      </c>
      <c r="G1284" t="s">
        <v>11</v>
      </c>
      <c r="H1284">
        <v>40.4</v>
      </c>
      <c r="I1284">
        <v>2</v>
      </c>
      <c r="J1284">
        <v>103.9</v>
      </c>
      <c r="K1284">
        <v>1.9870000000000001</v>
      </c>
    </row>
    <row r="1285" spans="1:11" x14ac:dyDescent="0.25">
      <c r="A1285" s="7">
        <v>287859</v>
      </c>
      <c r="B1285" s="7">
        <v>275475</v>
      </c>
      <c r="C1285" t="s">
        <v>15</v>
      </c>
      <c r="D1285" t="s">
        <v>82</v>
      </c>
      <c r="E1285" s="7">
        <v>57</v>
      </c>
      <c r="F1285" s="7" t="s">
        <v>148</v>
      </c>
      <c r="G1285" t="s">
        <v>11</v>
      </c>
      <c r="H1285">
        <v>60.9</v>
      </c>
      <c r="I1285">
        <v>3</v>
      </c>
      <c r="J1285">
        <v>87.9</v>
      </c>
      <c r="K1285">
        <v>1.9870000000000001</v>
      </c>
    </row>
    <row r="1286" spans="1:11" x14ac:dyDescent="0.25">
      <c r="A1286" s="7">
        <v>287861</v>
      </c>
      <c r="B1286" s="7">
        <v>275475</v>
      </c>
      <c r="C1286" t="s">
        <v>15</v>
      </c>
      <c r="D1286" t="s">
        <v>82</v>
      </c>
      <c r="E1286" s="7">
        <v>57</v>
      </c>
      <c r="F1286" s="7" t="s">
        <v>148</v>
      </c>
      <c r="G1286" t="s">
        <v>11</v>
      </c>
      <c r="H1286">
        <v>87.2</v>
      </c>
      <c r="I1286">
        <v>2</v>
      </c>
      <c r="J1286">
        <v>120.6</v>
      </c>
      <c r="K1286">
        <v>1.9870000000000001</v>
      </c>
    </row>
    <row r="1287" spans="1:11" x14ac:dyDescent="0.25">
      <c r="A1287" s="7">
        <v>287863</v>
      </c>
      <c r="B1287" s="7">
        <v>275475</v>
      </c>
      <c r="C1287" t="s">
        <v>15</v>
      </c>
      <c r="D1287" t="s">
        <v>82</v>
      </c>
      <c r="E1287" s="7">
        <v>57</v>
      </c>
      <c r="F1287" s="7" t="s">
        <v>148</v>
      </c>
      <c r="G1287" t="s">
        <v>11</v>
      </c>
      <c r="H1287">
        <v>40.799999999999997</v>
      </c>
      <c r="I1287">
        <v>1</v>
      </c>
      <c r="J1287">
        <v>167.6</v>
      </c>
      <c r="K1287">
        <v>1.9870000000000001</v>
      </c>
    </row>
    <row r="1288" spans="1:11" x14ac:dyDescent="0.25">
      <c r="A1288" s="7">
        <v>287865</v>
      </c>
      <c r="B1288" s="7">
        <v>275475</v>
      </c>
      <c r="C1288" t="s">
        <v>15</v>
      </c>
      <c r="D1288" t="s">
        <v>82</v>
      </c>
      <c r="E1288" s="7">
        <v>57</v>
      </c>
      <c r="F1288" s="7" t="s">
        <v>148</v>
      </c>
      <c r="G1288" t="s">
        <v>11</v>
      </c>
      <c r="H1288">
        <v>60.4</v>
      </c>
      <c r="I1288">
        <v>4</v>
      </c>
      <c r="J1288">
        <v>71.5</v>
      </c>
      <c r="K1288">
        <v>1.9870000000000001</v>
      </c>
    </row>
    <row r="1289" spans="1:11" x14ac:dyDescent="0.25">
      <c r="A1289" s="7">
        <v>301386</v>
      </c>
      <c r="B1289" s="7">
        <v>301384</v>
      </c>
      <c r="C1289" t="s">
        <v>29</v>
      </c>
      <c r="D1289" t="s">
        <v>36</v>
      </c>
      <c r="E1289" s="7" t="s">
        <v>83</v>
      </c>
      <c r="F1289" s="7" t="s">
        <v>148</v>
      </c>
      <c r="G1289" t="s">
        <v>11</v>
      </c>
      <c r="H1289">
        <v>37.1</v>
      </c>
      <c r="I1289">
        <v>1</v>
      </c>
      <c r="J1289">
        <v>167.6</v>
      </c>
      <c r="K1289">
        <v>1.9870000000000001</v>
      </c>
    </row>
    <row r="1290" spans="1:11" x14ac:dyDescent="0.25">
      <c r="A1290" s="7">
        <v>301389</v>
      </c>
      <c r="B1290" s="7">
        <v>301384</v>
      </c>
      <c r="C1290" t="s">
        <v>29</v>
      </c>
      <c r="D1290" t="s">
        <v>36</v>
      </c>
      <c r="E1290" s="7" t="s">
        <v>83</v>
      </c>
      <c r="F1290" s="7" t="s">
        <v>148</v>
      </c>
      <c r="G1290" t="s">
        <v>11</v>
      </c>
      <c r="H1290">
        <v>45</v>
      </c>
      <c r="I1290">
        <v>2</v>
      </c>
      <c r="J1290">
        <v>103.9</v>
      </c>
      <c r="K1290">
        <v>1.9870000000000001</v>
      </c>
    </row>
    <row r="1291" spans="1:11" x14ac:dyDescent="0.25">
      <c r="A1291" s="7">
        <v>301393</v>
      </c>
      <c r="B1291" s="7">
        <v>301384</v>
      </c>
      <c r="C1291" t="s">
        <v>29</v>
      </c>
      <c r="D1291" t="s">
        <v>36</v>
      </c>
      <c r="E1291" s="7" t="s">
        <v>83</v>
      </c>
      <c r="F1291" s="7" t="s">
        <v>148</v>
      </c>
      <c r="G1291" t="s">
        <v>11</v>
      </c>
      <c r="H1291">
        <v>76</v>
      </c>
      <c r="I1291">
        <v>1</v>
      </c>
      <c r="J1291">
        <v>183.2</v>
      </c>
      <c r="K1291">
        <v>1.9870000000000001</v>
      </c>
    </row>
    <row r="1292" spans="1:11" x14ac:dyDescent="0.25">
      <c r="A1292" s="7">
        <v>301397</v>
      </c>
      <c r="B1292" s="7">
        <v>301384</v>
      </c>
      <c r="C1292" t="s">
        <v>29</v>
      </c>
      <c r="D1292" t="s">
        <v>36</v>
      </c>
      <c r="E1292" s="7" t="s">
        <v>83</v>
      </c>
      <c r="F1292" s="7" t="s">
        <v>148</v>
      </c>
      <c r="G1292" t="s">
        <v>11</v>
      </c>
      <c r="H1292">
        <v>37.1</v>
      </c>
      <c r="I1292">
        <v>1</v>
      </c>
      <c r="J1292">
        <v>167.6</v>
      </c>
      <c r="K1292">
        <v>1.9870000000000001</v>
      </c>
    </row>
    <row r="1293" spans="1:11" x14ac:dyDescent="0.25">
      <c r="A1293" s="7">
        <v>301404</v>
      </c>
      <c r="B1293" s="7">
        <v>301384</v>
      </c>
      <c r="C1293" t="s">
        <v>29</v>
      </c>
      <c r="D1293" t="s">
        <v>36</v>
      </c>
      <c r="E1293" s="7" t="s">
        <v>83</v>
      </c>
      <c r="F1293" s="7" t="s">
        <v>148</v>
      </c>
      <c r="G1293" t="s">
        <v>11</v>
      </c>
      <c r="H1293">
        <v>45.3</v>
      </c>
      <c r="I1293">
        <v>1</v>
      </c>
      <c r="J1293">
        <v>167.6</v>
      </c>
      <c r="K1293">
        <v>1.9870000000000001</v>
      </c>
    </row>
    <row r="1294" spans="1:11" x14ac:dyDescent="0.25">
      <c r="A1294" s="7">
        <v>301410</v>
      </c>
      <c r="B1294" s="7">
        <v>301384</v>
      </c>
      <c r="C1294" t="s">
        <v>29</v>
      </c>
      <c r="D1294" t="s">
        <v>36</v>
      </c>
      <c r="E1294" s="7" t="s">
        <v>83</v>
      </c>
      <c r="F1294" s="7" t="s">
        <v>148</v>
      </c>
      <c r="G1294" t="s">
        <v>11</v>
      </c>
      <c r="H1294">
        <v>75.599999999999994</v>
      </c>
      <c r="I1294">
        <v>3</v>
      </c>
      <c r="J1294">
        <v>87.9</v>
      </c>
      <c r="K1294">
        <v>1.9870000000000001</v>
      </c>
    </row>
    <row r="1295" spans="1:11" x14ac:dyDescent="0.25">
      <c r="A1295" s="7">
        <v>301412</v>
      </c>
      <c r="B1295" s="7">
        <v>301384</v>
      </c>
      <c r="C1295" t="s">
        <v>29</v>
      </c>
      <c r="D1295" t="s">
        <v>36</v>
      </c>
      <c r="E1295" s="7" t="s">
        <v>83</v>
      </c>
      <c r="F1295" s="7" t="s">
        <v>148</v>
      </c>
      <c r="G1295" t="s">
        <v>11</v>
      </c>
      <c r="H1295">
        <v>36.799999999999997</v>
      </c>
      <c r="I1295">
        <v>1</v>
      </c>
      <c r="J1295">
        <v>167.6</v>
      </c>
      <c r="K1295">
        <v>1.9870000000000001</v>
      </c>
    </row>
    <row r="1296" spans="1:11" x14ac:dyDescent="0.25">
      <c r="A1296" s="7">
        <v>301422</v>
      </c>
      <c r="B1296" s="7">
        <v>301384</v>
      </c>
      <c r="C1296" t="s">
        <v>29</v>
      </c>
      <c r="D1296" t="s">
        <v>36</v>
      </c>
      <c r="E1296" s="7" t="s">
        <v>83</v>
      </c>
      <c r="F1296" s="7" t="s">
        <v>148</v>
      </c>
      <c r="G1296" t="s">
        <v>11</v>
      </c>
      <c r="H1296">
        <v>76.099999999999994</v>
      </c>
      <c r="I1296">
        <v>1</v>
      </c>
      <c r="J1296">
        <v>183.2</v>
      </c>
      <c r="K1296">
        <v>1.9870000000000001</v>
      </c>
    </row>
    <row r="1297" spans="1:11" x14ac:dyDescent="0.25">
      <c r="A1297" s="7">
        <v>301424</v>
      </c>
      <c r="B1297" s="7">
        <v>301384</v>
      </c>
      <c r="C1297" t="s">
        <v>29</v>
      </c>
      <c r="D1297" t="s">
        <v>36</v>
      </c>
      <c r="E1297" s="7" t="s">
        <v>83</v>
      </c>
      <c r="F1297" s="7" t="s">
        <v>148</v>
      </c>
      <c r="G1297" t="s">
        <v>11</v>
      </c>
      <c r="H1297">
        <v>36.799999999999997</v>
      </c>
      <c r="I1297">
        <v>1</v>
      </c>
      <c r="J1297">
        <v>167.6</v>
      </c>
      <c r="K1297">
        <v>1.9870000000000001</v>
      </c>
    </row>
    <row r="1298" spans="1:11" x14ac:dyDescent="0.25">
      <c r="A1298" s="7">
        <v>301429</v>
      </c>
      <c r="B1298" s="7">
        <v>301384</v>
      </c>
      <c r="C1298" t="s">
        <v>29</v>
      </c>
      <c r="D1298" t="s">
        <v>36</v>
      </c>
      <c r="E1298" s="7" t="s">
        <v>83</v>
      </c>
      <c r="F1298" s="7" t="s">
        <v>148</v>
      </c>
      <c r="G1298" t="s">
        <v>11</v>
      </c>
      <c r="H1298">
        <v>44.9</v>
      </c>
      <c r="I1298">
        <v>1</v>
      </c>
      <c r="J1298">
        <v>167.6</v>
      </c>
      <c r="K1298">
        <v>1.9870000000000001</v>
      </c>
    </row>
    <row r="1299" spans="1:11" x14ac:dyDescent="0.25">
      <c r="A1299" s="7">
        <v>301431</v>
      </c>
      <c r="B1299" s="7">
        <v>301384</v>
      </c>
      <c r="C1299" t="s">
        <v>29</v>
      </c>
      <c r="D1299" t="s">
        <v>36</v>
      </c>
      <c r="E1299" s="7" t="s">
        <v>83</v>
      </c>
      <c r="F1299" s="7" t="s">
        <v>148</v>
      </c>
      <c r="G1299" t="s">
        <v>11</v>
      </c>
      <c r="H1299">
        <v>75.8</v>
      </c>
      <c r="I1299">
        <v>2</v>
      </c>
      <c r="J1299">
        <v>113.6</v>
      </c>
      <c r="K1299">
        <v>1.9870000000000001</v>
      </c>
    </row>
    <row r="1300" spans="1:11" x14ac:dyDescent="0.25">
      <c r="A1300" s="7">
        <v>301442</v>
      </c>
      <c r="B1300" s="7">
        <v>301434</v>
      </c>
      <c r="C1300" t="s">
        <v>29</v>
      </c>
      <c r="D1300" t="s">
        <v>36</v>
      </c>
      <c r="E1300" s="7" t="s">
        <v>84</v>
      </c>
      <c r="F1300" s="7" t="s">
        <v>148</v>
      </c>
      <c r="G1300" t="s">
        <v>18</v>
      </c>
      <c r="H1300">
        <v>45.3</v>
      </c>
      <c r="I1300">
        <v>1</v>
      </c>
      <c r="J1300">
        <v>118.7</v>
      </c>
      <c r="K1300">
        <v>2.76</v>
      </c>
    </row>
    <row r="1301" spans="1:11" x14ac:dyDescent="0.25">
      <c r="A1301" s="7">
        <v>301448</v>
      </c>
      <c r="B1301" s="7">
        <v>301434</v>
      </c>
      <c r="C1301" t="s">
        <v>29</v>
      </c>
      <c r="D1301" t="s">
        <v>36</v>
      </c>
      <c r="E1301" s="7" t="s">
        <v>84</v>
      </c>
      <c r="F1301" s="7" t="s">
        <v>148</v>
      </c>
      <c r="G1301" t="s">
        <v>18</v>
      </c>
      <c r="H1301">
        <v>67.8</v>
      </c>
      <c r="I1301">
        <v>2</v>
      </c>
      <c r="J1301">
        <v>83.2</v>
      </c>
      <c r="K1301">
        <v>2.76</v>
      </c>
    </row>
    <row r="1302" spans="1:11" x14ac:dyDescent="0.25">
      <c r="A1302" s="7">
        <v>301458</v>
      </c>
      <c r="B1302" s="7">
        <v>301434</v>
      </c>
      <c r="C1302" t="s">
        <v>29</v>
      </c>
      <c r="D1302" t="s">
        <v>36</v>
      </c>
      <c r="E1302" s="7" t="s">
        <v>84</v>
      </c>
      <c r="F1302" s="7" t="s">
        <v>148</v>
      </c>
      <c r="G1302" t="s">
        <v>18</v>
      </c>
      <c r="H1302">
        <v>37.700000000000003</v>
      </c>
      <c r="I1302">
        <v>3</v>
      </c>
      <c r="J1302">
        <v>44.2</v>
      </c>
      <c r="K1302">
        <v>2.76</v>
      </c>
    </row>
    <row r="1303" spans="1:11" x14ac:dyDescent="0.25">
      <c r="A1303" s="7">
        <v>301465</v>
      </c>
      <c r="B1303" s="7">
        <v>301434</v>
      </c>
      <c r="C1303" t="s">
        <v>29</v>
      </c>
      <c r="D1303" t="s">
        <v>36</v>
      </c>
      <c r="E1303" s="7" t="s">
        <v>84</v>
      </c>
      <c r="F1303" s="7" t="s">
        <v>148</v>
      </c>
      <c r="G1303" t="s">
        <v>18</v>
      </c>
      <c r="H1303">
        <v>45.4</v>
      </c>
      <c r="I1303">
        <v>4</v>
      </c>
      <c r="J1303">
        <v>46.3</v>
      </c>
      <c r="K1303">
        <v>2.76</v>
      </c>
    </row>
    <row r="1304" spans="1:11" x14ac:dyDescent="0.25">
      <c r="A1304" s="7">
        <v>301468</v>
      </c>
      <c r="B1304" s="7">
        <v>301434</v>
      </c>
      <c r="C1304" t="s">
        <v>29</v>
      </c>
      <c r="D1304" t="s">
        <v>36</v>
      </c>
      <c r="E1304" s="7" t="s">
        <v>84</v>
      </c>
      <c r="F1304" s="7" t="s">
        <v>148</v>
      </c>
      <c r="G1304" t="s">
        <v>18</v>
      </c>
      <c r="H1304">
        <v>75.7</v>
      </c>
      <c r="I1304">
        <v>4</v>
      </c>
      <c r="J1304">
        <v>52.4</v>
      </c>
      <c r="K1304">
        <v>2.76</v>
      </c>
    </row>
    <row r="1305" spans="1:11" x14ac:dyDescent="0.25">
      <c r="A1305" s="7">
        <v>301478</v>
      </c>
      <c r="B1305" s="7">
        <v>301434</v>
      </c>
      <c r="C1305" t="s">
        <v>29</v>
      </c>
      <c r="D1305" t="s">
        <v>36</v>
      </c>
      <c r="E1305" s="7" t="s">
        <v>84</v>
      </c>
      <c r="F1305" s="7" t="s">
        <v>148</v>
      </c>
      <c r="G1305" t="s">
        <v>18</v>
      </c>
      <c r="H1305">
        <v>75.400000000000006</v>
      </c>
      <c r="I1305">
        <v>1</v>
      </c>
      <c r="J1305">
        <v>134.30000000000001</v>
      </c>
      <c r="K1305">
        <v>2.76</v>
      </c>
    </row>
    <row r="1306" spans="1:11" x14ac:dyDescent="0.25">
      <c r="A1306" s="7">
        <v>301483</v>
      </c>
      <c r="B1306" s="7">
        <v>301434</v>
      </c>
      <c r="C1306" t="s">
        <v>29</v>
      </c>
      <c r="D1306" t="s">
        <v>36</v>
      </c>
      <c r="E1306" s="7" t="s">
        <v>84</v>
      </c>
      <c r="F1306" s="7" t="s">
        <v>148</v>
      </c>
      <c r="G1306" t="s">
        <v>18</v>
      </c>
      <c r="H1306">
        <v>76</v>
      </c>
      <c r="I1306">
        <v>1</v>
      </c>
      <c r="J1306">
        <v>134.30000000000001</v>
      </c>
      <c r="K1306">
        <v>2.76</v>
      </c>
    </row>
    <row r="1307" spans="1:11" x14ac:dyDescent="0.25">
      <c r="A1307" s="7">
        <v>301489</v>
      </c>
      <c r="B1307" s="7">
        <v>301434</v>
      </c>
      <c r="C1307" t="s">
        <v>29</v>
      </c>
      <c r="D1307" t="s">
        <v>36</v>
      </c>
      <c r="E1307" s="7" t="s">
        <v>84</v>
      </c>
      <c r="F1307" s="7" t="s">
        <v>148</v>
      </c>
      <c r="G1307" t="s">
        <v>18</v>
      </c>
      <c r="H1307">
        <v>45.2</v>
      </c>
      <c r="I1307">
        <v>4</v>
      </c>
      <c r="J1307">
        <v>46.3</v>
      </c>
      <c r="K1307">
        <v>2.76</v>
      </c>
    </row>
    <row r="1308" spans="1:11" x14ac:dyDescent="0.25">
      <c r="A1308" s="7">
        <v>301492</v>
      </c>
      <c r="B1308" s="7">
        <v>301434</v>
      </c>
      <c r="C1308" t="s">
        <v>29</v>
      </c>
      <c r="D1308" t="s">
        <v>36</v>
      </c>
      <c r="E1308" s="7" t="s">
        <v>84</v>
      </c>
      <c r="F1308" s="7" t="s">
        <v>148</v>
      </c>
      <c r="G1308" t="s">
        <v>18</v>
      </c>
      <c r="H1308">
        <v>37.9</v>
      </c>
      <c r="I1308">
        <v>1</v>
      </c>
      <c r="J1308">
        <v>92</v>
      </c>
      <c r="K1308">
        <v>2.76</v>
      </c>
    </row>
    <row r="1309" spans="1:11" x14ac:dyDescent="0.25">
      <c r="A1309" s="7">
        <v>301498</v>
      </c>
      <c r="B1309" s="7">
        <v>301495</v>
      </c>
      <c r="C1309" t="s">
        <v>29</v>
      </c>
      <c r="D1309" t="s">
        <v>37</v>
      </c>
      <c r="E1309" s="7">
        <v>33</v>
      </c>
      <c r="F1309" s="7" t="s">
        <v>148</v>
      </c>
      <c r="G1309" t="s">
        <v>11</v>
      </c>
      <c r="H1309">
        <v>54.9</v>
      </c>
      <c r="I1309">
        <v>1</v>
      </c>
      <c r="J1309">
        <v>167.6</v>
      </c>
      <c r="K1309">
        <v>1.9870000000000001</v>
      </c>
    </row>
    <row r="1310" spans="1:11" x14ac:dyDescent="0.25">
      <c r="A1310" s="7">
        <v>301504</v>
      </c>
      <c r="B1310" s="7">
        <v>301495</v>
      </c>
      <c r="C1310" t="s">
        <v>29</v>
      </c>
      <c r="D1310" t="s">
        <v>37</v>
      </c>
      <c r="E1310" s="7">
        <v>33</v>
      </c>
      <c r="F1310" s="7" t="s">
        <v>148</v>
      </c>
      <c r="G1310" t="s">
        <v>11</v>
      </c>
      <c r="H1310">
        <v>23.4</v>
      </c>
      <c r="I1310">
        <v>1</v>
      </c>
      <c r="J1310">
        <v>142</v>
      </c>
      <c r="K1310">
        <v>1.9870000000000001</v>
      </c>
    </row>
    <row r="1311" spans="1:11" x14ac:dyDescent="0.25">
      <c r="A1311" s="7">
        <v>301505</v>
      </c>
      <c r="B1311" s="7">
        <v>301495</v>
      </c>
      <c r="C1311" t="s">
        <v>29</v>
      </c>
      <c r="D1311" t="s">
        <v>37</v>
      </c>
      <c r="E1311" s="7">
        <v>33</v>
      </c>
      <c r="F1311" s="7" t="s">
        <v>148</v>
      </c>
      <c r="G1311" t="s">
        <v>11</v>
      </c>
      <c r="H1311">
        <v>33.799999999999997</v>
      </c>
      <c r="I1311">
        <v>1</v>
      </c>
      <c r="J1311">
        <v>142</v>
      </c>
      <c r="K1311">
        <v>1.9870000000000001</v>
      </c>
    </row>
    <row r="1312" spans="1:11" x14ac:dyDescent="0.25">
      <c r="A1312" s="7">
        <v>301545</v>
      </c>
      <c r="B1312" s="7">
        <v>301495</v>
      </c>
      <c r="C1312" t="s">
        <v>29</v>
      </c>
      <c r="D1312" t="s">
        <v>37</v>
      </c>
      <c r="E1312" s="7">
        <v>33</v>
      </c>
      <c r="F1312" s="7" t="s">
        <v>148</v>
      </c>
      <c r="G1312" t="s">
        <v>11</v>
      </c>
      <c r="H1312">
        <v>54.4</v>
      </c>
      <c r="I1312">
        <v>4</v>
      </c>
      <c r="J1312">
        <v>65.3</v>
      </c>
      <c r="K1312">
        <v>1.9870000000000001</v>
      </c>
    </row>
    <row r="1313" spans="1:11" x14ac:dyDescent="0.25">
      <c r="A1313" s="7">
        <v>301552</v>
      </c>
      <c r="B1313" s="7">
        <v>301495</v>
      </c>
      <c r="C1313" t="s">
        <v>29</v>
      </c>
      <c r="D1313" t="s">
        <v>37</v>
      </c>
      <c r="E1313" s="7">
        <v>33</v>
      </c>
      <c r="F1313" s="7" t="s">
        <v>148</v>
      </c>
      <c r="G1313" t="s">
        <v>11</v>
      </c>
      <c r="H1313">
        <v>51.4</v>
      </c>
      <c r="I1313">
        <v>6</v>
      </c>
      <c r="J1313">
        <v>56.9</v>
      </c>
      <c r="K1313">
        <v>1.9870000000000001</v>
      </c>
    </row>
    <row r="1314" spans="1:11" x14ac:dyDescent="0.25">
      <c r="A1314" s="7">
        <v>301557</v>
      </c>
      <c r="B1314" s="7">
        <v>301495</v>
      </c>
      <c r="C1314" t="s">
        <v>29</v>
      </c>
      <c r="D1314" t="s">
        <v>37</v>
      </c>
      <c r="E1314" s="7">
        <v>33</v>
      </c>
      <c r="F1314" s="7" t="s">
        <v>148</v>
      </c>
      <c r="G1314" t="s">
        <v>11</v>
      </c>
      <c r="H1314">
        <v>57.9</v>
      </c>
      <c r="I1314">
        <v>1</v>
      </c>
      <c r="J1314">
        <v>167.6</v>
      </c>
      <c r="K1314">
        <v>1.9870000000000001</v>
      </c>
    </row>
    <row r="1315" spans="1:11" x14ac:dyDescent="0.25">
      <c r="A1315" s="7">
        <v>301561</v>
      </c>
      <c r="B1315" s="7">
        <v>301495</v>
      </c>
      <c r="C1315" t="s">
        <v>29</v>
      </c>
      <c r="D1315" t="s">
        <v>37</v>
      </c>
      <c r="E1315" s="7">
        <v>33</v>
      </c>
      <c r="F1315" s="7" t="s">
        <v>148</v>
      </c>
      <c r="G1315" t="s">
        <v>11</v>
      </c>
      <c r="H1315">
        <v>52.6</v>
      </c>
      <c r="I1315">
        <v>1</v>
      </c>
      <c r="J1315">
        <v>167.6</v>
      </c>
      <c r="K1315">
        <v>1.9870000000000001</v>
      </c>
    </row>
    <row r="1316" spans="1:11" x14ac:dyDescent="0.25">
      <c r="A1316" s="7">
        <v>301570</v>
      </c>
      <c r="B1316" s="7">
        <v>301495</v>
      </c>
      <c r="C1316" t="s">
        <v>29</v>
      </c>
      <c r="D1316" t="s">
        <v>37</v>
      </c>
      <c r="E1316" s="7">
        <v>33</v>
      </c>
      <c r="F1316" s="7" t="s">
        <v>148</v>
      </c>
      <c r="G1316" t="s">
        <v>11</v>
      </c>
      <c r="H1316">
        <v>57.8</v>
      </c>
      <c r="I1316">
        <v>1</v>
      </c>
      <c r="J1316">
        <v>167.6</v>
      </c>
      <c r="K1316">
        <v>1.9870000000000001</v>
      </c>
    </row>
    <row r="1317" spans="1:11" x14ac:dyDescent="0.25">
      <c r="A1317" s="7">
        <v>301582</v>
      </c>
      <c r="B1317" s="7">
        <v>301495</v>
      </c>
      <c r="C1317" t="s">
        <v>29</v>
      </c>
      <c r="D1317" t="s">
        <v>37</v>
      </c>
      <c r="E1317" s="7">
        <v>33</v>
      </c>
      <c r="F1317" s="7" t="s">
        <v>148</v>
      </c>
      <c r="G1317" t="s">
        <v>11</v>
      </c>
      <c r="H1317">
        <v>55.7</v>
      </c>
      <c r="I1317">
        <v>2</v>
      </c>
      <c r="J1317">
        <v>103.9</v>
      </c>
      <c r="K1317">
        <v>1.9870000000000001</v>
      </c>
    </row>
    <row r="1318" spans="1:11" x14ac:dyDescent="0.25">
      <c r="A1318" s="7">
        <v>301590</v>
      </c>
      <c r="B1318" s="7">
        <v>301588</v>
      </c>
      <c r="C1318" t="s">
        <v>29</v>
      </c>
      <c r="D1318" t="s">
        <v>35</v>
      </c>
      <c r="E1318" s="7">
        <v>5</v>
      </c>
      <c r="F1318" s="7" t="s">
        <v>148</v>
      </c>
      <c r="G1318" t="s">
        <v>11</v>
      </c>
      <c r="H1318">
        <v>56.5</v>
      </c>
      <c r="I1318">
        <v>2</v>
      </c>
      <c r="J1318">
        <v>103.9</v>
      </c>
      <c r="K1318">
        <v>1.9870000000000001</v>
      </c>
    </row>
    <row r="1319" spans="1:11" x14ac:dyDescent="0.25">
      <c r="A1319" s="7">
        <v>301594</v>
      </c>
      <c r="B1319" s="7">
        <v>301588</v>
      </c>
      <c r="C1319" t="s">
        <v>29</v>
      </c>
      <c r="D1319" t="s">
        <v>35</v>
      </c>
      <c r="E1319" s="7">
        <v>5</v>
      </c>
      <c r="F1319" s="7" t="s">
        <v>148</v>
      </c>
      <c r="G1319" t="s">
        <v>11</v>
      </c>
      <c r="H1319">
        <v>54.1</v>
      </c>
      <c r="I1319">
        <v>3</v>
      </c>
      <c r="J1319">
        <v>80.400000000000006</v>
      </c>
      <c r="K1319">
        <v>1.9870000000000001</v>
      </c>
    </row>
    <row r="1320" spans="1:11" x14ac:dyDescent="0.25">
      <c r="A1320" s="7">
        <v>301603</v>
      </c>
      <c r="B1320" s="7">
        <v>301588</v>
      </c>
      <c r="C1320" t="s">
        <v>29</v>
      </c>
      <c r="D1320" t="s">
        <v>35</v>
      </c>
      <c r="E1320" s="7">
        <v>5</v>
      </c>
      <c r="F1320" s="7" t="s">
        <v>148</v>
      </c>
      <c r="G1320" t="s">
        <v>11</v>
      </c>
      <c r="H1320">
        <v>55.5</v>
      </c>
      <c r="I1320">
        <v>2</v>
      </c>
      <c r="J1320">
        <v>103.9</v>
      </c>
      <c r="K1320">
        <v>1.9870000000000001</v>
      </c>
    </row>
    <row r="1321" spans="1:11" x14ac:dyDescent="0.25">
      <c r="A1321" s="7">
        <v>301607</v>
      </c>
      <c r="B1321" s="7">
        <v>301588</v>
      </c>
      <c r="C1321" t="s">
        <v>29</v>
      </c>
      <c r="D1321" t="s">
        <v>35</v>
      </c>
      <c r="E1321" s="7">
        <v>5</v>
      </c>
      <c r="F1321" s="7" t="s">
        <v>148</v>
      </c>
      <c r="G1321" t="s">
        <v>11</v>
      </c>
      <c r="H1321">
        <v>54.4</v>
      </c>
      <c r="I1321">
        <v>1</v>
      </c>
      <c r="J1321">
        <v>167.6</v>
      </c>
      <c r="K1321">
        <v>1.9870000000000001</v>
      </c>
    </row>
    <row r="1322" spans="1:11" x14ac:dyDescent="0.25">
      <c r="A1322" s="7">
        <v>301617</v>
      </c>
      <c r="B1322" s="7">
        <v>301588</v>
      </c>
      <c r="C1322" t="s">
        <v>29</v>
      </c>
      <c r="D1322" t="s">
        <v>35</v>
      </c>
      <c r="E1322" s="7">
        <v>5</v>
      </c>
      <c r="F1322" s="7" t="s">
        <v>148</v>
      </c>
      <c r="G1322" t="s">
        <v>11</v>
      </c>
      <c r="H1322">
        <v>53.4</v>
      </c>
      <c r="I1322">
        <v>1</v>
      </c>
      <c r="J1322">
        <v>167.6</v>
      </c>
      <c r="K1322">
        <v>1.9870000000000001</v>
      </c>
    </row>
    <row r="1323" spans="1:11" x14ac:dyDescent="0.25">
      <c r="A1323" s="7">
        <v>339091</v>
      </c>
      <c r="B1323" s="7">
        <v>301588</v>
      </c>
      <c r="C1323" t="s">
        <v>29</v>
      </c>
      <c r="D1323" t="s">
        <v>35</v>
      </c>
      <c r="E1323" s="7">
        <v>5</v>
      </c>
      <c r="F1323" s="7" t="s">
        <v>148</v>
      </c>
      <c r="G1323" t="s">
        <v>11</v>
      </c>
      <c r="H1323">
        <v>27.75</v>
      </c>
      <c r="I1323">
        <v>1</v>
      </c>
      <c r="J1323">
        <v>142</v>
      </c>
      <c r="K1323">
        <v>1.9870000000000001</v>
      </c>
    </row>
    <row r="1324" spans="1:11" x14ac:dyDescent="0.25">
      <c r="A1324" s="7">
        <v>339095</v>
      </c>
      <c r="B1324" s="7">
        <v>301588</v>
      </c>
      <c r="C1324" t="s">
        <v>29</v>
      </c>
      <c r="D1324" t="s">
        <v>35</v>
      </c>
      <c r="E1324" s="7">
        <v>5</v>
      </c>
      <c r="F1324" s="7" t="s">
        <v>148</v>
      </c>
      <c r="G1324" t="s">
        <v>11</v>
      </c>
      <c r="H1324">
        <v>27.75</v>
      </c>
      <c r="I1324">
        <v>1</v>
      </c>
      <c r="J1324">
        <v>142</v>
      </c>
      <c r="K1324">
        <v>1.9870000000000001</v>
      </c>
    </row>
    <row r="1325" spans="1:11" x14ac:dyDescent="0.25">
      <c r="A1325" s="7">
        <v>339098</v>
      </c>
      <c r="B1325" s="7">
        <v>301588</v>
      </c>
      <c r="C1325" t="s">
        <v>29</v>
      </c>
      <c r="D1325" t="s">
        <v>35</v>
      </c>
      <c r="E1325" s="7">
        <v>5</v>
      </c>
      <c r="F1325" s="7" t="s">
        <v>148</v>
      </c>
      <c r="G1325" t="s">
        <v>11</v>
      </c>
      <c r="H1325">
        <v>53.9</v>
      </c>
      <c r="I1325">
        <v>1</v>
      </c>
      <c r="J1325">
        <v>167.6</v>
      </c>
      <c r="K1325">
        <v>1.9870000000000001</v>
      </c>
    </row>
    <row r="1326" spans="1:11" x14ac:dyDescent="0.25">
      <c r="A1326" s="7">
        <v>339103</v>
      </c>
      <c r="B1326" s="7">
        <v>301588</v>
      </c>
      <c r="C1326" t="s">
        <v>29</v>
      </c>
      <c r="D1326" t="s">
        <v>35</v>
      </c>
      <c r="E1326" s="7">
        <v>5</v>
      </c>
      <c r="F1326" s="7" t="s">
        <v>148</v>
      </c>
      <c r="G1326" t="s">
        <v>11</v>
      </c>
      <c r="H1326">
        <v>55.2</v>
      </c>
      <c r="I1326">
        <v>3</v>
      </c>
      <c r="J1326">
        <v>80.400000000000006</v>
      </c>
      <c r="K1326">
        <v>1.9870000000000001</v>
      </c>
    </row>
    <row r="1327" spans="1:11" x14ac:dyDescent="0.25">
      <c r="A1327" s="7">
        <v>339166</v>
      </c>
      <c r="B1327" s="7">
        <v>339162</v>
      </c>
      <c r="C1327" t="s">
        <v>29</v>
      </c>
      <c r="D1327" t="s">
        <v>36</v>
      </c>
      <c r="E1327" s="7">
        <v>26</v>
      </c>
      <c r="F1327" s="7" t="s">
        <v>148</v>
      </c>
      <c r="G1327" t="s">
        <v>11</v>
      </c>
      <c r="H1327">
        <v>16.399999999999999</v>
      </c>
      <c r="I1327">
        <v>1</v>
      </c>
      <c r="J1327">
        <v>142</v>
      </c>
      <c r="K1327">
        <v>1.9870000000000001</v>
      </c>
    </row>
    <row r="1328" spans="1:11" x14ac:dyDescent="0.25">
      <c r="A1328" s="7">
        <v>339169</v>
      </c>
      <c r="B1328" s="7">
        <v>339162</v>
      </c>
      <c r="C1328" t="s">
        <v>29</v>
      </c>
      <c r="D1328" t="s">
        <v>36</v>
      </c>
      <c r="E1328" s="7">
        <v>26</v>
      </c>
      <c r="F1328" s="7" t="s">
        <v>148</v>
      </c>
      <c r="G1328" t="s">
        <v>11</v>
      </c>
      <c r="H1328">
        <v>22.2</v>
      </c>
      <c r="I1328">
        <v>2</v>
      </c>
      <c r="J1328">
        <v>88</v>
      </c>
      <c r="K1328">
        <v>1.9870000000000001</v>
      </c>
    </row>
    <row r="1329" spans="1:11" x14ac:dyDescent="0.25">
      <c r="A1329" s="7">
        <v>339172</v>
      </c>
      <c r="B1329" s="7">
        <v>339162</v>
      </c>
      <c r="C1329" t="s">
        <v>29</v>
      </c>
      <c r="D1329" t="s">
        <v>36</v>
      </c>
      <c r="E1329" s="7">
        <v>26</v>
      </c>
      <c r="F1329" s="7" t="s">
        <v>148</v>
      </c>
      <c r="G1329" t="s">
        <v>11</v>
      </c>
      <c r="H1329">
        <v>22.2</v>
      </c>
      <c r="I1329">
        <v>2</v>
      </c>
      <c r="J1329">
        <v>88</v>
      </c>
      <c r="K1329">
        <v>1.9870000000000001</v>
      </c>
    </row>
    <row r="1330" spans="1:11" x14ac:dyDescent="0.25">
      <c r="A1330" s="7">
        <v>339174</v>
      </c>
      <c r="B1330" s="7">
        <v>339162</v>
      </c>
      <c r="C1330" t="s">
        <v>29</v>
      </c>
      <c r="D1330" t="s">
        <v>36</v>
      </c>
      <c r="E1330" s="7">
        <v>26</v>
      </c>
      <c r="F1330" s="7" t="s">
        <v>148</v>
      </c>
      <c r="G1330" t="s">
        <v>11</v>
      </c>
      <c r="H1330">
        <v>36.9</v>
      </c>
      <c r="I1330">
        <v>1</v>
      </c>
      <c r="J1330">
        <v>142</v>
      </c>
      <c r="K1330">
        <v>1.9870000000000001</v>
      </c>
    </row>
    <row r="1331" spans="1:11" x14ac:dyDescent="0.25">
      <c r="A1331" s="7">
        <v>339182</v>
      </c>
      <c r="B1331" s="7">
        <v>339162</v>
      </c>
      <c r="C1331" t="s">
        <v>29</v>
      </c>
      <c r="D1331" t="s">
        <v>36</v>
      </c>
      <c r="E1331" s="7">
        <v>26</v>
      </c>
      <c r="F1331" s="7" t="s">
        <v>148</v>
      </c>
      <c r="G1331" t="s">
        <v>11</v>
      </c>
      <c r="H1331">
        <v>36.1</v>
      </c>
      <c r="I1331">
        <v>1</v>
      </c>
      <c r="J1331">
        <v>142</v>
      </c>
      <c r="K1331">
        <v>1.9870000000000001</v>
      </c>
    </row>
    <row r="1332" spans="1:11" x14ac:dyDescent="0.25">
      <c r="A1332" s="7">
        <v>339185</v>
      </c>
      <c r="B1332" s="7">
        <v>339162</v>
      </c>
      <c r="C1332" t="s">
        <v>29</v>
      </c>
      <c r="D1332" t="s">
        <v>36</v>
      </c>
      <c r="E1332" s="7">
        <v>26</v>
      </c>
      <c r="F1332" s="7" t="s">
        <v>148</v>
      </c>
      <c r="G1332" t="s">
        <v>11</v>
      </c>
      <c r="H1332">
        <v>36.9</v>
      </c>
      <c r="I1332">
        <v>1</v>
      </c>
      <c r="J1332">
        <v>142</v>
      </c>
      <c r="K1332">
        <v>1.9870000000000001</v>
      </c>
    </row>
    <row r="1333" spans="1:11" x14ac:dyDescent="0.25">
      <c r="A1333" s="7">
        <v>339190</v>
      </c>
      <c r="B1333" s="7">
        <v>339162</v>
      </c>
      <c r="C1333" t="s">
        <v>29</v>
      </c>
      <c r="D1333" t="s">
        <v>36</v>
      </c>
      <c r="E1333" s="7">
        <v>26</v>
      </c>
      <c r="F1333" s="7" t="s">
        <v>148</v>
      </c>
      <c r="G1333" t="s">
        <v>11</v>
      </c>
      <c r="H1333">
        <v>44.2</v>
      </c>
      <c r="I1333">
        <v>2</v>
      </c>
      <c r="J1333">
        <v>103.9</v>
      </c>
      <c r="K1333">
        <v>1.9870000000000001</v>
      </c>
    </row>
    <row r="1334" spans="1:11" x14ac:dyDescent="0.25">
      <c r="A1334" s="7">
        <v>339193</v>
      </c>
      <c r="B1334" s="7">
        <v>339162</v>
      </c>
      <c r="C1334" t="s">
        <v>29</v>
      </c>
      <c r="D1334" t="s">
        <v>36</v>
      </c>
      <c r="E1334" s="7">
        <v>26</v>
      </c>
      <c r="F1334" s="7" t="s">
        <v>148</v>
      </c>
      <c r="G1334" t="s">
        <v>11</v>
      </c>
      <c r="H1334">
        <v>36.700000000000003</v>
      </c>
      <c r="I1334">
        <v>1</v>
      </c>
      <c r="J1334">
        <v>142</v>
      </c>
      <c r="K1334">
        <v>1.9870000000000001</v>
      </c>
    </row>
    <row r="1335" spans="1:11" x14ac:dyDescent="0.25">
      <c r="A1335" s="7">
        <v>339195</v>
      </c>
      <c r="B1335" s="7">
        <v>339162</v>
      </c>
      <c r="C1335" t="s">
        <v>29</v>
      </c>
      <c r="D1335" t="s">
        <v>36</v>
      </c>
      <c r="E1335" s="7">
        <v>26</v>
      </c>
      <c r="F1335" s="7" t="s">
        <v>148</v>
      </c>
      <c r="G1335" t="s">
        <v>11</v>
      </c>
      <c r="H1335">
        <v>36</v>
      </c>
      <c r="I1335">
        <v>1</v>
      </c>
      <c r="J1335">
        <v>142</v>
      </c>
      <c r="K1335">
        <v>1.9870000000000001</v>
      </c>
    </row>
    <row r="1336" spans="1:11" x14ac:dyDescent="0.25">
      <c r="A1336" s="7">
        <v>339197</v>
      </c>
      <c r="B1336" s="7">
        <v>339162</v>
      </c>
      <c r="C1336" t="s">
        <v>29</v>
      </c>
      <c r="D1336" t="s">
        <v>36</v>
      </c>
      <c r="E1336" s="7">
        <v>26</v>
      </c>
      <c r="F1336" s="7" t="s">
        <v>148</v>
      </c>
      <c r="G1336" t="s">
        <v>11</v>
      </c>
      <c r="H1336">
        <v>43.9</v>
      </c>
      <c r="I1336">
        <v>1</v>
      </c>
      <c r="J1336">
        <v>167.6</v>
      </c>
      <c r="K1336">
        <v>1.9870000000000001</v>
      </c>
    </row>
    <row r="1337" spans="1:11" x14ac:dyDescent="0.25">
      <c r="A1337" s="7">
        <v>339201</v>
      </c>
      <c r="B1337" s="7">
        <v>339162</v>
      </c>
      <c r="C1337" t="s">
        <v>29</v>
      </c>
      <c r="D1337" t="s">
        <v>36</v>
      </c>
      <c r="E1337" s="7">
        <v>26</v>
      </c>
      <c r="F1337" s="7" t="s">
        <v>148</v>
      </c>
      <c r="G1337" t="s">
        <v>11</v>
      </c>
      <c r="H1337">
        <v>36.5</v>
      </c>
      <c r="I1337">
        <v>1</v>
      </c>
      <c r="J1337">
        <v>142</v>
      </c>
      <c r="K1337">
        <v>1.9870000000000001</v>
      </c>
    </row>
    <row r="1338" spans="1:11" x14ac:dyDescent="0.25">
      <c r="A1338" s="7">
        <v>339203</v>
      </c>
      <c r="B1338" s="7">
        <v>339162</v>
      </c>
      <c r="C1338" t="s">
        <v>29</v>
      </c>
      <c r="D1338" t="s">
        <v>36</v>
      </c>
      <c r="E1338" s="7">
        <v>26</v>
      </c>
      <c r="F1338" s="7" t="s">
        <v>148</v>
      </c>
      <c r="G1338" t="s">
        <v>11</v>
      </c>
      <c r="H1338">
        <v>36.4</v>
      </c>
      <c r="I1338">
        <v>1</v>
      </c>
      <c r="J1338">
        <v>142</v>
      </c>
      <c r="K1338">
        <v>1.9870000000000001</v>
      </c>
    </row>
    <row r="1339" spans="1:11" x14ac:dyDescent="0.25">
      <c r="A1339" s="7">
        <v>339208</v>
      </c>
      <c r="B1339" s="7">
        <v>339162</v>
      </c>
      <c r="C1339" t="s">
        <v>29</v>
      </c>
      <c r="D1339" t="s">
        <v>36</v>
      </c>
      <c r="E1339" s="7">
        <v>26</v>
      </c>
      <c r="F1339" s="7" t="s">
        <v>148</v>
      </c>
      <c r="G1339" t="s">
        <v>11</v>
      </c>
      <c r="H1339">
        <v>36.5</v>
      </c>
      <c r="I1339">
        <v>1</v>
      </c>
      <c r="J1339">
        <v>142</v>
      </c>
      <c r="K1339">
        <v>1.9870000000000001</v>
      </c>
    </row>
    <row r="1340" spans="1:11" x14ac:dyDescent="0.25">
      <c r="A1340" s="7">
        <v>347639</v>
      </c>
      <c r="B1340" s="7">
        <v>301434</v>
      </c>
      <c r="C1340" t="s">
        <v>29</v>
      </c>
      <c r="D1340" t="s">
        <v>36</v>
      </c>
      <c r="E1340" s="7" t="s">
        <v>84</v>
      </c>
      <c r="F1340" s="7" t="s">
        <v>149</v>
      </c>
      <c r="G1340" t="s">
        <v>18</v>
      </c>
      <c r="H1340">
        <v>0</v>
      </c>
      <c r="I1340">
        <v>1</v>
      </c>
      <c r="J1340" t="s">
        <v>149</v>
      </c>
      <c r="K1340" t="s">
        <v>149</v>
      </c>
    </row>
    <row r="1341" spans="1:11" x14ac:dyDescent="0.25">
      <c r="A1341" s="7">
        <v>347646</v>
      </c>
      <c r="B1341" s="7">
        <v>58315</v>
      </c>
      <c r="C1341" t="s">
        <v>29</v>
      </c>
      <c r="D1341" t="s">
        <v>42</v>
      </c>
      <c r="E1341" s="7">
        <v>7</v>
      </c>
      <c r="F1341" s="7" t="s">
        <v>148</v>
      </c>
      <c r="G1341" t="s">
        <v>18</v>
      </c>
      <c r="H1341">
        <v>42.8</v>
      </c>
      <c r="I1341">
        <v>5</v>
      </c>
      <c r="J1341">
        <v>31.3</v>
      </c>
      <c r="K1341">
        <v>2.76</v>
      </c>
    </row>
    <row r="1342" spans="1:11" x14ac:dyDescent="0.25">
      <c r="A1342" s="7">
        <v>347727</v>
      </c>
      <c r="B1342" s="7">
        <v>347723</v>
      </c>
      <c r="C1342" t="s">
        <v>29</v>
      </c>
      <c r="D1342" t="s">
        <v>31</v>
      </c>
      <c r="E1342" s="7">
        <v>99</v>
      </c>
      <c r="F1342" s="7" t="s">
        <v>148</v>
      </c>
      <c r="G1342" t="s">
        <v>18</v>
      </c>
      <c r="H1342">
        <v>44.9</v>
      </c>
      <c r="I1342">
        <v>1</v>
      </c>
      <c r="J1342">
        <v>118.7</v>
      </c>
      <c r="K1342">
        <v>2.76</v>
      </c>
    </row>
    <row r="1343" spans="1:11" x14ac:dyDescent="0.25">
      <c r="A1343" s="7">
        <v>347730</v>
      </c>
      <c r="B1343" s="7">
        <v>347723</v>
      </c>
      <c r="C1343" t="s">
        <v>29</v>
      </c>
      <c r="D1343" t="s">
        <v>31</v>
      </c>
      <c r="E1343" s="7">
        <v>99</v>
      </c>
      <c r="F1343" s="7" t="s">
        <v>148</v>
      </c>
      <c r="G1343" t="s">
        <v>18</v>
      </c>
      <c r="H1343">
        <v>59.9</v>
      </c>
      <c r="I1343">
        <v>1</v>
      </c>
      <c r="J1343">
        <v>134.30000000000001</v>
      </c>
      <c r="K1343">
        <v>2.76</v>
      </c>
    </row>
    <row r="1344" spans="1:11" x14ac:dyDescent="0.25">
      <c r="A1344" s="7">
        <v>347735</v>
      </c>
      <c r="B1344" s="7">
        <v>347723</v>
      </c>
      <c r="C1344" t="s">
        <v>29</v>
      </c>
      <c r="D1344" t="s">
        <v>31</v>
      </c>
      <c r="E1344" s="7">
        <v>99</v>
      </c>
      <c r="F1344" s="7" t="s">
        <v>148</v>
      </c>
      <c r="G1344" t="s">
        <v>18</v>
      </c>
      <c r="H1344">
        <v>30.4</v>
      </c>
      <c r="I1344">
        <v>1</v>
      </c>
      <c r="J1344">
        <v>92</v>
      </c>
      <c r="K1344">
        <v>2.76</v>
      </c>
    </row>
    <row r="1345" spans="1:11" x14ac:dyDescent="0.25">
      <c r="A1345" s="7">
        <v>347741</v>
      </c>
      <c r="B1345" s="7">
        <v>347723</v>
      </c>
      <c r="C1345" t="s">
        <v>29</v>
      </c>
      <c r="D1345" t="s">
        <v>31</v>
      </c>
      <c r="E1345" s="7">
        <v>99</v>
      </c>
      <c r="F1345" s="7" t="s">
        <v>148</v>
      </c>
      <c r="G1345" t="s">
        <v>18</v>
      </c>
      <c r="H1345">
        <v>44.8</v>
      </c>
      <c r="I1345">
        <v>1</v>
      </c>
      <c r="J1345">
        <v>118.7</v>
      </c>
      <c r="K1345">
        <v>2.76</v>
      </c>
    </row>
    <row r="1346" spans="1:11" x14ac:dyDescent="0.25">
      <c r="A1346" s="7">
        <v>347745</v>
      </c>
      <c r="B1346" s="7">
        <v>347743</v>
      </c>
      <c r="C1346" t="s">
        <v>29</v>
      </c>
      <c r="D1346" t="s">
        <v>31</v>
      </c>
      <c r="E1346" s="7">
        <v>91</v>
      </c>
      <c r="F1346" s="7" t="s">
        <v>148</v>
      </c>
      <c r="G1346" t="s">
        <v>18</v>
      </c>
      <c r="H1346">
        <v>37.6</v>
      </c>
      <c r="I1346">
        <v>1</v>
      </c>
      <c r="J1346">
        <v>92</v>
      </c>
      <c r="K1346">
        <v>2.76</v>
      </c>
    </row>
    <row r="1347" spans="1:11" x14ac:dyDescent="0.25">
      <c r="A1347" s="7">
        <v>347748</v>
      </c>
      <c r="B1347" s="7">
        <v>347743</v>
      </c>
      <c r="C1347" t="s">
        <v>29</v>
      </c>
      <c r="D1347" t="s">
        <v>31</v>
      </c>
      <c r="E1347" s="7">
        <v>91</v>
      </c>
      <c r="F1347" s="7" t="s">
        <v>148</v>
      </c>
      <c r="G1347" t="s">
        <v>18</v>
      </c>
      <c r="H1347">
        <v>48</v>
      </c>
      <c r="I1347">
        <v>3</v>
      </c>
      <c r="J1347">
        <v>57</v>
      </c>
      <c r="K1347">
        <v>2.76</v>
      </c>
    </row>
    <row r="1348" spans="1:11" x14ac:dyDescent="0.25">
      <c r="A1348" s="7">
        <v>347751</v>
      </c>
      <c r="B1348" s="7">
        <v>347743</v>
      </c>
      <c r="C1348" t="s">
        <v>29</v>
      </c>
      <c r="D1348" t="s">
        <v>31</v>
      </c>
      <c r="E1348" s="7">
        <v>91</v>
      </c>
      <c r="F1348" s="7" t="s">
        <v>148</v>
      </c>
      <c r="G1348" t="s">
        <v>18</v>
      </c>
      <c r="H1348">
        <v>33.700000000000003</v>
      </c>
      <c r="I1348">
        <v>1</v>
      </c>
      <c r="J1348">
        <v>92</v>
      </c>
      <c r="K1348">
        <v>2.76</v>
      </c>
    </row>
    <row r="1349" spans="1:11" x14ac:dyDescent="0.25">
      <c r="A1349" s="7">
        <v>347756</v>
      </c>
      <c r="B1349" s="7">
        <v>347723</v>
      </c>
      <c r="C1349" t="s">
        <v>29</v>
      </c>
      <c r="D1349" t="s">
        <v>31</v>
      </c>
      <c r="E1349" s="7">
        <v>99</v>
      </c>
      <c r="F1349" s="7" t="s">
        <v>148</v>
      </c>
      <c r="G1349" t="s">
        <v>18</v>
      </c>
      <c r="H1349">
        <v>59.9</v>
      </c>
      <c r="I1349">
        <v>1</v>
      </c>
      <c r="J1349">
        <v>134.30000000000001</v>
      </c>
      <c r="K1349">
        <v>2.76</v>
      </c>
    </row>
    <row r="1350" spans="1:11" x14ac:dyDescent="0.25">
      <c r="A1350" s="7">
        <v>347758</v>
      </c>
      <c r="B1350" s="7">
        <v>347743</v>
      </c>
      <c r="C1350" t="s">
        <v>29</v>
      </c>
      <c r="D1350" t="s">
        <v>31</v>
      </c>
      <c r="E1350" s="7">
        <v>91</v>
      </c>
      <c r="F1350" s="7" t="s">
        <v>148</v>
      </c>
      <c r="G1350" t="s">
        <v>18</v>
      </c>
      <c r="H1350">
        <v>38.1</v>
      </c>
      <c r="I1350">
        <v>1</v>
      </c>
      <c r="J1350">
        <v>92</v>
      </c>
      <c r="K1350">
        <v>2.76</v>
      </c>
    </row>
    <row r="1351" spans="1:11" x14ac:dyDescent="0.25">
      <c r="A1351" s="7">
        <v>347763</v>
      </c>
      <c r="B1351" s="7">
        <v>347723</v>
      </c>
      <c r="C1351" t="s">
        <v>29</v>
      </c>
      <c r="D1351" t="s">
        <v>31</v>
      </c>
      <c r="E1351" s="7">
        <v>99</v>
      </c>
      <c r="F1351" s="7" t="s">
        <v>148</v>
      </c>
      <c r="G1351" t="s">
        <v>18</v>
      </c>
      <c r="H1351">
        <v>72.599999999999994</v>
      </c>
      <c r="I1351">
        <v>1</v>
      </c>
      <c r="J1351">
        <v>145.4</v>
      </c>
      <c r="K1351">
        <v>2.76</v>
      </c>
    </row>
    <row r="1352" spans="1:11" x14ac:dyDescent="0.25">
      <c r="A1352" s="7">
        <v>347765</v>
      </c>
      <c r="B1352" s="7">
        <v>347743</v>
      </c>
      <c r="C1352" t="s">
        <v>29</v>
      </c>
      <c r="D1352" t="s">
        <v>31</v>
      </c>
      <c r="E1352" s="7">
        <v>91</v>
      </c>
      <c r="F1352" s="7" t="s">
        <v>148</v>
      </c>
      <c r="G1352" t="s">
        <v>18</v>
      </c>
      <c r="H1352">
        <v>47.7</v>
      </c>
      <c r="I1352">
        <v>1</v>
      </c>
      <c r="J1352">
        <v>118.7</v>
      </c>
      <c r="K1352">
        <v>2.76</v>
      </c>
    </row>
    <row r="1353" spans="1:11" x14ac:dyDescent="0.25">
      <c r="A1353" s="7">
        <v>347780</v>
      </c>
      <c r="B1353" s="7">
        <v>347743</v>
      </c>
      <c r="C1353" t="s">
        <v>29</v>
      </c>
      <c r="D1353" t="s">
        <v>31</v>
      </c>
      <c r="E1353" s="7">
        <v>91</v>
      </c>
      <c r="F1353" s="7" t="s">
        <v>148</v>
      </c>
      <c r="G1353" t="s">
        <v>18</v>
      </c>
      <c r="H1353">
        <v>33.700000000000003</v>
      </c>
      <c r="I1353">
        <v>1</v>
      </c>
      <c r="J1353">
        <v>92</v>
      </c>
      <c r="K1353">
        <v>2.76</v>
      </c>
    </row>
    <row r="1354" spans="1:11" x14ac:dyDescent="0.25">
      <c r="A1354" s="7">
        <v>347800</v>
      </c>
      <c r="B1354" s="7">
        <v>347743</v>
      </c>
      <c r="C1354" t="s">
        <v>29</v>
      </c>
      <c r="D1354" t="s">
        <v>31</v>
      </c>
      <c r="E1354" s="7">
        <v>91</v>
      </c>
      <c r="F1354" s="7" t="s">
        <v>148</v>
      </c>
      <c r="G1354" t="s">
        <v>18</v>
      </c>
      <c r="H1354">
        <v>42.9</v>
      </c>
      <c r="I1354">
        <v>1</v>
      </c>
      <c r="J1354">
        <v>118.7</v>
      </c>
      <c r="K1354">
        <v>2.76</v>
      </c>
    </row>
    <row r="1355" spans="1:11" x14ac:dyDescent="0.25">
      <c r="A1355" s="7">
        <v>347803</v>
      </c>
      <c r="B1355" s="7">
        <v>347723</v>
      </c>
      <c r="C1355" t="s">
        <v>29</v>
      </c>
      <c r="D1355" t="s">
        <v>31</v>
      </c>
      <c r="E1355" s="7">
        <v>99</v>
      </c>
      <c r="F1355" s="7" t="s">
        <v>148</v>
      </c>
      <c r="G1355" t="s">
        <v>18</v>
      </c>
      <c r="H1355">
        <v>42.5</v>
      </c>
      <c r="I1355">
        <v>1</v>
      </c>
      <c r="J1355">
        <v>118.7</v>
      </c>
      <c r="K1355">
        <v>2.76</v>
      </c>
    </row>
    <row r="1356" spans="1:11" x14ac:dyDescent="0.25">
      <c r="A1356" s="7">
        <v>347810</v>
      </c>
      <c r="B1356" s="7">
        <v>347743</v>
      </c>
      <c r="C1356" t="s">
        <v>29</v>
      </c>
      <c r="D1356" t="s">
        <v>31</v>
      </c>
      <c r="E1356" s="7">
        <v>91</v>
      </c>
      <c r="F1356" s="7" t="s">
        <v>148</v>
      </c>
      <c r="G1356" t="s">
        <v>18</v>
      </c>
      <c r="H1356">
        <v>38.200000000000003</v>
      </c>
      <c r="I1356">
        <v>1</v>
      </c>
      <c r="J1356">
        <v>92</v>
      </c>
      <c r="K1356">
        <v>2.76</v>
      </c>
    </row>
    <row r="1357" spans="1:11" x14ac:dyDescent="0.25">
      <c r="A1357" s="7">
        <v>347814</v>
      </c>
      <c r="B1357" s="7">
        <v>347723</v>
      </c>
      <c r="C1357" t="s">
        <v>29</v>
      </c>
      <c r="D1357" t="s">
        <v>31</v>
      </c>
      <c r="E1357" s="7">
        <v>99</v>
      </c>
      <c r="F1357" s="7" t="s">
        <v>148</v>
      </c>
      <c r="G1357" t="s">
        <v>18</v>
      </c>
      <c r="H1357">
        <v>42.1</v>
      </c>
      <c r="I1357">
        <v>3</v>
      </c>
      <c r="J1357">
        <v>57</v>
      </c>
      <c r="K1357">
        <v>2.76</v>
      </c>
    </row>
    <row r="1358" spans="1:11" x14ac:dyDescent="0.25">
      <c r="A1358" s="7">
        <v>347832</v>
      </c>
      <c r="B1358" s="7">
        <v>347743</v>
      </c>
      <c r="C1358" t="s">
        <v>29</v>
      </c>
      <c r="D1358" t="s">
        <v>31</v>
      </c>
      <c r="E1358" s="7">
        <v>91</v>
      </c>
      <c r="F1358" s="7" t="s">
        <v>148</v>
      </c>
      <c r="G1358" t="s">
        <v>18</v>
      </c>
      <c r="H1358">
        <v>38</v>
      </c>
      <c r="I1358">
        <v>3</v>
      </c>
      <c r="J1358">
        <v>44.2</v>
      </c>
      <c r="K1358">
        <v>2.76</v>
      </c>
    </row>
    <row r="1359" spans="1:11" x14ac:dyDescent="0.25">
      <c r="A1359" s="7">
        <v>347837</v>
      </c>
      <c r="B1359" s="7">
        <v>347743</v>
      </c>
      <c r="C1359" t="s">
        <v>29</v>
      </c>
      <c r="D1359" t="s">
        <v>31</v>
      </c>
      <c r="E1359" s="7">
        <v>91</v>
      </c>
      <c r="F1359" s="7" t="s">
        <v>148</v>
      </c>
      <c r="G1359" t="s">
        <v>18</v>
      </c>
      <c r="H1359">
        <v>43</v>
      </c>
      <c r="I1359">
        <v>1</v>
      </c>
      <c r="J1359">
        <v>118.7</v>
      </c>
      <c r="K1359">
        <v>2.76</v>
      </c>
    </row>
    <row r="1360" spans="1:11" x14ac:dyDescent="0.25">
      <c r="A1360" s="7">
        <v>347849</v>
      </c>
      <c r="B1360" s="7">
        <v>347743</v>
      </c>
      <c r="C1360" t="s">
        <v>29</v>
      </c>
      <c r="D1360" t="s">
        <v>31</v>
      </c>
      <c r="E1360" s="7">
        <v>91</v>
      </c>
      <c r="F1360" s="7" t="s">
        <v>148</v>
      </c>
      <c r="G1360" t="s">
        <v>18</v>
      </c>
      <c r="H1360">
        <v>37.700000000000003</v>
      </c>
      <c r="I1360">
        <v>4</v>
      </c>
      <c r="J1360">
        <v>46.3</v>
      </c>
      <c r="K1360">
        <v>2.76</v>
      </c>
    </row>
    <row r="1361" spans="1:11" x14ac:dyDescent="0.25">
      <c r="A1361" s="7">
        <v>347858</v>
      </c>
      <c r="B1361" s="7">
        <v>347743</v>
      </c>
      <c r="C1361" t="s">
        <v>29</v>
      </c>
      <c r="D1361" t="s">
        <v>31</v>
      </c>
      <c r="E1361" s="7">
        <v>91</v>
      </c>
      <c r="F1361" s="7" t="s">
        <v>148</v>
      </c>
      <c r="G1361" t="s">
        <v>18</v>
      </c>
      <c r="H1361">
        <v>38</v>
      </c>
      <c r="I1361">
        <v>2</v>
      </c>
      <c r="J1361">
        <v>57</v>
      </c>
      <c r="K1361">
        <v>2.76</v>
      </c>
    </row>
    <row r="1362" spans="1:11" x14ac:dyDescent="0.25">
      <c r="A1362" s="7">
        <v>347867</v>
      </c>
      <c r="B1362" s="7">
        <v>347723</v>
      </c>
      <c r="C1362" t="s">
        <v>29</v>
      </c>
      <c r="D1362" t="s">
        <v>31</v>
      </c>
      <c r="E1362" s="7">
        <v>99</v>
      </c>
      <c r="F1362" s="7" t="s">
        <v>148</v>
      </c>
      <c r="G1362" t="s">
        <v>18</v>
      </c>
      <c r="H1362">
        <v>72.599999999999994</v>
      </c>
      <c r="I1362">
        <v>1</v>
      </c>
      <c r="J1362">
        <v>145.4</v>
      </c>
      <c r="K1362">
        <v>2.76</v>
      </c>
    </row>
    <row r="1363" spans="1:11" x14ac:dyDescent="0.25">
      <c r="A1363" s="7">
        <v>347877</v>
      </c>
      <c r="B1363" s="7">
        <v>347723</v>
      </c>
      <c r="C1363" t="s">
        <v>29</v>
      </c>
      <c r="D1363" t="s">
        <v>31</v>
      </c>
      <c r="E1363" s="7">
        <v>99</v>
      </c>
      <c r="F1363" s="7" t="s">
        <v>148</v>
      </c>
      <c r="G1363" t="s">
        <v>18</v>
      </c>
      <c r="H1363">
        <v>43.6</v>
      </c>
      <c r="I1363">
        <v>1</v>
      </c>
      <c r="J1363">
        <v>118.7</v>
      </c>
      <c r="K1363">
        <v>2.76</v>
      </c>
    </row>
    <row r="1364" spans="1:11" x14ac:dyDescent="0.25">
      <c r="A1364" s="7">
        <v>347902</v>
      </c>
      <c r="B1364" s="7">
        <v>347723</v>
      </c>
      <c r="C1364" t="s">
        <v>29</v>
      </c>
      <c r="D1364" t="s">
        <v>31</v>
      </c>
      <c r="E1364" s="7">
        <v>99</v>
      </c>
      <c r="F1364" s="7" t="s">
        <v>148</v>
      </c>
      <c r="G1364" t="s">
        <v>18</v>
      </c>
      <c r="H1364">
        <v>41.2</v>
      </c>
      <c r="I1364">
        <v>3</v>
      </c>
      <c r="J1364">
        <v>57</v>
      </c>
      <c r="K1364">
        <v>2.76</v>
      </c>
    </row>
    <row r="1365" spans="1:11" x14ac:dyDescent="0.25">
      <c r="A1365" s="7">
        <v>347906</v>
      </c>
      <c r="B1365" s="7">
        <v>347723</v>
      </c>
      <c r="C1365" t="s">
        <v>29</v>
      </c>
      <c r="D1365" t="s">
        <v>31</v>
      </c>
      <c r="E1365" s="7">
        <v>99</v>
      </c>
      <c r="F1365" s="7" t="s">
        <v>148</v>
      </c>
      <c r="G1365" t="s">
        <v>18</v>
      </c>
      <c r="H1365">
        <v>30.7</v>
      </c>
      <c r="I1365">
        <v>1</v>
      </c>
      <c r="J1365">
        <v>92</v>
      </c>
      <c r="K1365">
        <v>2.76</v>
      </c>
    </row>
    <row r="1366" spans="1:11" x14ac:dyDescent="0.25">
      <c r="A1366" s="7">
        <v>348533</v>
      </c>
      <c r="B1366" s="7">
        <v>301434</v>
      </c>
      <c r="C1366" t="s">
        <v>29</v>
      </c>
      <c r="D1366" t="s">
        <v>36</v>
      </c>
      <c r="E1366" s="7" t="s">
        <v>84</v>
      </c>
      <c r="F1366" s="7" t="s">
        <v>149</v>
      </c>
      <c r="G1366" t="s">
        <v>18</v>
      </c>
      <c r="H1366">
        <v>85.6</v>
      </c>
      <c r="I1366">
        <v>1</v>
      </c>
      <c r="J1366" t="s">
        <v>149</v>
      </c>
      <c r="K1366" t="s">
        <v>149</v>
      </c>
    </row>
    <row r="1367" spans="1:11" x14ac:dyDescent="0.25">
      <c r="A1367" s="7">
        <v>348535</v>
      </c>
      <c r="B1367" s="7">
        <v>301434</v>
      </c>
      <c r="C1367" t="s">
        <v>29</v>
      </c>
      <c r="D1367" t="s">
        <v>36</v>
      </c>
      <c r="E1367" s="7" t="s">
        <v>84</v>
      </c>
      <c r="F1367" s="7" t="s">
        <v>149</v>
      </c>
      <c r="G1367" t="s">
        <v>18</v>
      </c>
      <c r="H1367">
        <v>37.700000000000003</v>
      </c>
      <c r="I1367">
        <v>1</v>
      </c>
      <c r="J1367" t="s">
        <v>149</v>
      </c>
      <c r="K1367" t="s">
        <v>149</v>
      </c>
    </row>
    <row r="1368" spans="1:11" x14ac:dyDescent="0.25">
      <c r="A1368" s="7">
        <v>375458</v>
      </c>
      <c r="B1368" s="7">
        <v>349548</v>
      </c>
      <c r="C1368" t="s">
        <v>50</v>
      </c>
      <c r="D1368" t="s">
        <v>86</v>
      </c>
      <c r="E1368" s="7">
        <v>12</v>
      </c>
      <c r="F1368" s="7" t="s">
        <v>148</v>
      </c>
      <c r="G1368" t="s">
        <v>18</v>
      </c>
      <c r="H1368">
        <v>35.1</v>
      </c>
      <c r="I1368">
        <v>2</v>
      </c>
      <c r="J1368">
        <v>57</v>
      </c>
      <c r="K1368">
        <v>2.76</v>
      </c>
    </row>
    <row r="1369" spans="1:11" x14ac:dyDescent="0.25">
      <c r="A1369" s="7">
        <v>375460</v>
      </c>
      <c r="B1369" s="7">
        <v>349548</v>
      </c>
      <c r="C1369" t="s">
        <v>50</v>
      </c>
      <c r="D1369" t="s">
        <v>86</v>
      </c>
      <c r="E1369" s="7">
        <v>12</v>
      </c>
      <c r="F1369" s="7" t="s">
        <v>148</v>
      </c>
      <c r="G1369" t="s">
        <v>18</v>
      </c>
      <c r="H1369">
        <v>44</v>
      </c>
      <c r="I1369">
        <v>3</v>
      </c>
      <c r="J1369">
        <v>57</v>
      </c>
      <c r="K1369">
        <v>2.76</v>
      </c>
    </row>
    <row r="1370" spans="1:11" x14ac:dyDescent="0.25">
      <c r="A1370" s="7">
        <v>375462</v>
      </c>
      <c r="B1370" s="7">
        <v>349548</v>
      </c>
      <c r="C1370" t="s">
        <v>50</v>
      </c>
      <c r="D1370" t="s">
        <v>86</v>
      </c>
      <c r="E1370" s="7">
        <v>12</v>
      </c>
      <c r="F1370" s="7" t="s">
        <v>148</v>
      </c>
      <c r="G1370" t="s">
        <v>18</v>
      </c>
      <c r="H1370">
        <v>44.5</v>
      </c>
      <c r="I1370">
        <v>3</v>
      </c>
      <c r="J1370">
        <v>57</v>
      </c>
      <c r="K1370">
        <v>2.76</v>
      </c>
    </row>
    <row r="1371" spans="1:11" x14ac:dyDescent="0.25">
      <c r="A1371" s="7">
        <v>375464</v>
      </c>
      <c r="B1371" s="7">
        <v>349548</v>
      </c>
      <c r="C1371" t="s">
        <v>50</v>
      </c>
      <c r="D1371" t="s">
        <v>86</v>
      </c>
      <c r="E1371" s="7">
        <v>12</v>
      </c>
      <c r="F1371" s="7" t="s">
        <v>148</v>
      </c>
      <c r="G1371" t="s">
        <v>18</v>
      </c>
      <c r="H1371">
        <v>35.4</v>
      </c>
      <c r="I1371">
        <v>1</v>
      </c>
      <c r="J1371">
        <v>92</v>
      </c>
      <c r="K1371">
        <v>2.76</v>
      </c>
    </row>
    <row r="1372" spans="1:11" x14ac:dyDescent="0.25">
      <c r="A1372" s="7">
        <v>375466</v>
      </c>
      <c r="B1372" s="7">
        <v>349548</v>
      </c>
      <c r="C1372" t="s">
        <v>50</v>
      </c>
      <c r="D1372" t="s">
        <v>86</v>
      </c>
      <c r="E1372" s="7">
        <v>12</v>
      </c>
      <c r="F1372" s="7" t="s">
        <v>148</v>
      </c>
      <c r="G1372" t="s">
        <v>18</v>
      </c>
      <c r="H1372">
        <v>43.6</v>
      </c>
      <c r="I1372">
        <v>2</v>
      </c>
      <c r="J1372">
        <v>73.5</v>
      </c>
      <c r="K1372">
        <v>2.76</v>
      </c>
    </row>
    <row r="1373" spans="1:11" x14ac:dyDescent="0.25">
      <c r="A1373" s="7">
        <v>375769</v>
      </c>
      <c r="B1373" s="7">
        <v>349548</v>
      </c>
      <c r="C1373" t="s">
        <v>50</v>
      </c>
      <c r="D1373" t="s">
        <v>86</v>
      </c>
      <c r="E1373" s="7">
        <v>12</v>
      </c>
      <c r="F1373" s="7" t="s">
        <v>148</v>
      </c>
      <c r="G1373" t="s">
        <v>18</v>
      </c>
      <c r="H1373">
        <v>56.7</v>
      </c>
      <c r="I1373">
        <v>1</v>
      </c>
      <c r="J1373">
        <v>134.30000000000001</v>
      </c>
      <c r="K1373">
        <v>2.76</v>
      </c>
    </row>
    <row r="1374" spans="1:11" x14ac:dyDescent="0.25">
      <c r="A1374" s="7">
        <v>375771</v>
      </c>
      <c r="B1374" s="7">
        <v>349548</v>
      </c>
      <c r="C1374" t="s">
        <v>50</v>
      </c>
      <c r="D1374" t="s">
        <v>86</v>
      </c>
      <c r="E1374" s="7">
        <v>12</v>
      </c>
      <c r="F1374" s="7" t="s">
        <v>148</v>
      </c>
      <c r="G1374" t="s">
        <v>18</v>
      </c>
      <c r="H1374">
        <v>34.5</v>
      </c>
      <c r="I1374">
        <v>1</v>
      </c>
      <c r="J1374">
        <v>92</v>
      </c>
      <c r="K1374">
        <v>2.76</v>
      </c>
    </row>
    <row r="1375" spans="1:11" x14ac:dyDescent="0.25">
      <c r="A1375" s="7">
        <v>375774</v>
      </c>
      <c r="B1375" s="7">
        <v>349548</v>
      </c>
      <c r="C1375" t="s">
        <v>50</v>
      </c>
      <c r="D1375" t="s">
        <v>86</v>
      </c>
      <c r="E1375" s="7">
        <v>12</v>
      </c>
      <c r="F1375" s="7" t="s">
        <v>148</v>
      </c>
      <c r="G1375" t="s">
        <v>18</v>
      </c>
      <c r="H1375">
        <v>34.700000000000003</v>
      </c>
      <c r="I1375">
        <v>1</v>
      </c>
      <c r="J1375">
        <v>92</v>
      </c>
      <c r="K1375">
        <v>2.76</v>
      </c>
    </row>
    <row r="1376" spans="1:11" x14ac:dyDescent="0.25">
      <c r="A1376" s="7">
        <v>375778</v>
      </c>
      <c r="B1376" s="7">
        <v>349548</v>
      </c>
      <c r="C1376" t="s">
        <v>50</v>
      </c>
      <c r="D1376" t="s">
        <v>86</v>
      </c>
      <c r="E1376" s="7">
        <v>12</v>
      </c>
      <c r="F1376" s="7" t="s">
        <v>148</v>
      </c>
      <c r="G1376" t="s">
        <v>18</v>
      </c>
      <c r="H1376">
        <v>43.1</v>
      </c>
      <c r="I1376">
        <v>2</v>
      </c>
      <c r="J1376">
        <v>73.5</v>
      </c>
      <c r="K1376">
        <v>2.76</v>
      </c>
    </row>
    <row r="1377" spans="1:11" x14ac:dyDescent="0.25">
      <c r="A1377" s="7">
        <v>375780</v>
      </c>
      <c r="B1377" s="7">
        <v>349548</v>
      </c>
      <c r="C1377" t="s">
        <v>50</v>
      </c>
      <c r="D1377" t="s">
        <v>86</v>
      </c>
      <c r="E1377" s="7">
        <v>12</v>
      </c>
      <c r="F1377" s="7" t="s">
        <v>148</v>
      </c>
      <c r="G1377" t="s">
        <v>18</v>
      </c>
      <c r="H1377">
        <v>56.9</v>
      </c>
      <c r="I1377">
        <v>3</v>
      </c>
      <c r="J1377">
        <v>57</v>
      </c>
      <c r="K1377">
        <v>2.76</v>
      </c>
    </row>
    <row r="1378" spans="1:11" x14ac:dyDescent="0.25">
      <c r="A1378" s="7">
        <v>375782</v>
      </c>
      <c r="B1378" s="7">
        <v>349548</v>
      </c>
      <c r="C1378" t="s">
        <v>50</v>
      </c>
      <c r="D1378" t="s">
        <v>86</v>
      </c>
      <c r="E1378" s="7">
        <v>12</v>
      </c>
      <c r="F1378" s="7" t="s">
        <v>148</v>
      </c>
      <c r="G1378" t="s">
        <v>18</v>
      </c>
      <c r="H1378">
        <v>34.700000000000003</v>
      </c>
      <c r="I1378">
        <v>1</v>
      </c>
      <c r="J1378">
        <v>92</v>
      </c>
      <c r="K1378">
        <v>2.76</v>
      </c>
    </row>
    <row r="1379" spans="1:11" x14ac:dyDescent="0.25">
      <c r="A1379" s="7">
        <v>375784</v>
      </c>
      <c r="B1379" s="7">
        <v>349548</v>
      </c>
      <c r="C1379" t="s">
        <v>50</v>
      </c>
      <c r="D1379" t="s">
        <v>86</v>
      </c>
      <c r="E1379" s="7">
        <v>12</v>
      </c>
      <c r="F1379" s="7" t="s">
        <v>148</v>
      </c>
      <c r="G1379" t="s">
        <v>18</v>
      </c>
      <c r="H1379">
        <v>57.2</v>
      </c>
      <c r="I1379">
        <v>1</v>
      </c>
      <c r="J1379">
        <v>134.30000000000001</v>
      </c>
      <c r="K1379">
        <v>2.76</v>
      </c>
    </row>
    <row r="1380" spans="1:11" x14ac:dyDescent="0.25">
      <c r="A1380" s="7">
        <v>375786</v>
      </c>
      <c r="B1380" s="7">
        <v>349548</v>
      </c>
      <c r="C1380" t="s">
        <v>50</v>
      </c>
      <c r="D1380" t="s">
        <v>86</v>
      </c>
      <c r="E1380" s="7">
        <v>12</v>
      </c>
      <c r="F1380" s="7" t="s">
        <v>148</v>
      </c>
      <c r="G1380" t="s">
        <v>18</v>
      </c>
      <c r="H1380">
        <v>56.1</v>
      </c>
      <c r="I1380">
        <v>1</v>
      </c>
      <c r="J1380">
        <v>134.30000000000001</v>
      </c>
      <c r="K1380">
        <v>2.76</v>
      </c>
    </row>
    <row r="1381" spans="1:11" x14ac:dyDescent="0.25">
      <c r="A1381" s="7">
        <v>375788</v>
      </c>
      <c r="B1381" s="7">
        <v>349548</v>
      </c>
      <c r="C1381" t="s">
        <v>50</v>
      </c>
      <c r="D1381" t="s">
        <v>86</v>
      </c>
      <c r="E1381" s="7">
        <v>12</v>
      </c>
      <c r="F1381" s="7" t="s">
        <v>148</v>
      </c>
      <c r="G1381" t="s">
        <v>18</v>
      </c>
      <c r="H1381">
        <v>36.1</v>
      </c>
      <c r="I1381">
        <v>1</v>
      </c>
      <c r="J1381">
        <v>92</v>
      </c>
      <c r="K1381">
        <v>2.76</v>
      </c>
    </row>
    <row r="1382" spans="1:11" x14ac:dyDescent="0.25">
      <c r="A1382" s="7">
        <v>375882</v>
      </c>
      <c r="B1382" s="7">
        <v>349548</v>
      </c>
      <c r="C1382" t="s">
        <v>50</v>
      </c>
      <c r="D1382" t="s">
        <v>86</v>
      </c>
      <c r="E1382" s="7">
        <v>12</v>
      </c>
      <c r="F1382" s="7" t="s">
        <v>148</v>
      </c>
      <c r="G1382" t="s">
        <v>18</v>
      </c>
      <c r="H1382">
        <v>34.299999999999997</v>
      </c>
      <c r="I1382">
        <v>2</v>
      </c>
      <c r="J1382">
        <v>57</v>
      </c>
      <c r="K1382">
        <v>2.76</v>
      </c>
    </row>
    <row r="1383" spans="1:11" x14ac:dyDescent="0.25">
      <c r="A1383" s="7">
        <v>375884</v>
      </c>
      <c r="B1383" s="7">
        <v>349549</v>
      </c>
      <c r="C1383" t="s">
        <v>50</v>
      </c>
      <c r="D1383" t="s">
        <v>86</v>
      </c>
      <c r="E1383" s="7">
        <v>6</v>
      </c>
      <c r="F1383" s="7" t="s">
        <v>148</v>
      </c>
      <c r="G1383" t="s">
        <v>18</v>
      </c>
      <c r="H1383">
        <v>23.9</v>
      </c>
      <c r="I1383">
        <v>2</v>
      </c>
      <c r="J1383">
        <v>57</v>
      </c>
      <c r="K1383">
        <v>2.76</v>
      </c>
    </row>
    <row r="1384" spans="1:11" x14ac:dyDescent="0.25">
      <c r="A1384" s="7">
        <v>375886</v>
      </c>
      <c r="B1384" s="7">
        <v>349549</v>
      </c>
      <c r="C1384" t="s">
        <v>50</v>
      </c>
      <c r="D1384" t="s">
        <v>86</v>
      </c>
      <c r="E1384" s="7">
        <v>6</v>
      </c>
      <c r="F1384" s="7" t="s">
        <v>148</v>
      </c>
      <c r="G1384" t="s">
        <v>18</v>
      </c>
      <c r="H1384">
        <v>45.9</v>
      </c>
      <c r="I1384">
        <v>1</v>
      </c>
      <c r="J1384">
        <v>92</v>
      </c>
      <c r="K1384">
        <v>2.76</v>
      </c>
    </row>
    <row r="1385" spans="1:11" x14ac:dyDescent="0.25">
      <c r="A1385" s="7">
        <v>375892</v>
      </c>
      <c r="B1385" s="7">
        <v>349549</v>
      </c>
      <c r="C1385" t="s">
        <v>50</v>
      </c>
      <c r="D1385" t="s">
        <v>86</v>
      </c>
      <c r="E1385" s="7">
        <v>6</v>
      </c>
      <c r="F1385" s="7" t="s">
        <v>148</v>
      </c>
      <c r="G1385" t="s">
        <v>18</v>
      </c>
      <c r="H1385">
        <v>35.200000000000003</v>
      </c>
      <c r="I1385">
        <v>3</v>
      </c>
      <c r="J1385">
        <v>44.2</v>
      </c>
      <c r="K1385">
        <v>2.76</v>
      </c>
    </row>
    <row r="1386" spans="1:11" x14ac:dyDescent="0.25">
      <c r="A1386" s="7">
        <v>375896</v>
      </c>
      <c r="B1386" s="7">
        <v>349549</v>
      </c>
      <c r="C1386" t="s">
        <v>50</v>
      </c>
      <c r="D1386" t="s">
        <v>86</v>
      </c>
      <c r="E1386" s="7">
        <v>6</v>
      </c>
      <c r="F1386" s="7" t="s">
        <v>148</v>
      </c>
      <c r="G1386" t="s">
        <v>18</v>
      </c>
      <c r="H1386">
        <v>60</v>
      </c>
      <c r="I1386">
        <v>5</v>
      </c>
      <c r="J1386">
        <v>45.7</v>
      </c>
      <c r="K1386">
        <v>2.76</v>
      </c>
    </row>
    <row r="1387" spans="1:11" x14ac:dyDescent="0.25">
      <c r="A1387" s="7">
        <v>375899</v>
      </c>
      <c r="B1387" s="7">
        <v>349549</v>
      </c>
      <c r="C1387" t="s">
        <v>50</v>
      </c>
      <c r="D1387" t="s">
        <v>86</v>
      </c>
      <c r="E1387" s="7">
        <v>6</v>
      </c>
      <c r="F1387" s="7" t="s">
        <v>148</v>
      </c>
      <c r="G1387" t="s">
        <v>18</v>
      </c>
      <c r="H1387">
        <v>35.9</v>
      </c>
      <c r="I1387">
        <v>1</v>
      </c>
      <c r="J1387">
        <v>92</v>
      </c>
      <c r="K1387">
        <v>2.76</v>
      </c>
    </row>
    <row r="1388" spans="1:11" x14ac:dyDescent="0.25">
      <c r="A1388" s="7">
        <v>375901</v>
      </c>
      <c r="B1388" s="7">
        <v>349549</v>
      </c>
      <c r="C1388" t="s">
        <v>50</v>
      </c>
      <c r="D1388" t="s">
        <v>86</v>
      </c>
      <c r="E1388" s="7">
        <v>6</v>
      </c>
      <c r="F1388" s="7" t="s">
        <v>148</v>
      </c>
      <c r="G1388" t="s">
        <v>18</v>
      </c>
      <c r="H1388">
        <v>45.4</v>
      </c>
      <c r="I1388">
        <v>5</v>
      </c>
      <c r="J1388">
        <v>40.4</v>
      </c>
      <c r="K1388">
        <v>2.76</v>
      </c>
    </row>
    <row r="1389" spans="1:11" x14ac:dyDescent="0.25">
      <c r="A1389" s="7">
        <v>375903</v>
      </c>
      <c r="B1389" s="7">
        <v>349549</v>
      </c>
      <c r="C1389" t="s">
        <v>50</v>
      </c>
      <c r="D1389" t="s">
        <v>86</v>
      </c>
      <c r="E1389" s="7">
        <v>6</v>
      </c>
      <c r="F1389" s="7" t="s">
        <v>148</v>
      </c>
      <c r="G1389" t="s">
        <v>18</v>
      </c>
      <c r="H1389">
        <v>35.6</v>
      </c>
      <c r="I1389">
        <v>1</v>
      </c>
      <c r="J1389">
        <v>92</v>
      </c>
      <c r="K1389">
        <v>2.76</v>
      </c>
    </row>
    <row r="1390" spans="1:11" x14ac:dyDescent="0.25">
      <c r="A1390" s="7">
        <v>375929</v>
      </c>
      <c r="B1390" s="7">
        <v>349549</v>
      </c>
      <c r="C1390" t="s">
        <v>50</v>
      </c>
      <c r="D1390" t="s">
        <v>86</v>
      </c>
      <c r="E1390" s="7">
        <v>6</v>
      </c>
      <c r="F1390" s="7" t="s">
        <v>148</v>
      </c>
      <c r="G1390" t="s">
        <v>18</v>
      </c>
      <c r="H1390">
        <v>45</v>
      </c>
      <c r="I1390">
        <v>1</v>
      </c>
      <c r="J1390">
        <v>118.7</v>
      </c>
      <c r="K1390">
        <v>2.76</v>
      </c>
    </row>
    <row r="1391" spans="1:11" x14ac:dyDescent="0.25">
      <c r="A1391" s="7">
        <v>375930</v>
      </c>
      <c r="B1391" s="7">
        <v>349549</v>
      </c>
      <c r="C1391" t="s">
        <v>50</v>
      </c>
      <c r="D1391" t="s">
        <v>86</v>
      </c>
      <c r="E1391" s="7">
        <v>6</v>
      </c>
      <c r="F1391" s="7" t="s">
        <v>148</v>
      </c>
      <c r="G1391" t="s">
        <v>18</v>
      </c>
      <c r="H1391">
        <v>21.6</v>
      </c>
      <c r="I1391">
        <v>2</v>
      </c>
      <c r="J1391">
        <v>73.5</v>
      </c>
      <c r="K1391">
        <v>2.76</v>
      </c>
    </row>
    <row r="1392" spans="1:11" x14ac:dyDescent="0.25">
      <c r="A1392" s="7">
        <v>375932</v>
      </c>
      <c r="B1392" s="7">
        <v>349549</v>
      </c>
      <c r="C1392" t="s">
        <v>50</v>
      </c>
      <c r="D1392" t="s">
        <v>86</v>
      </c>
      <c r="E1392" s="7">
        <v>6</v>
      </c>
      <c r="F1392" s="7" t="s">
        <v>148</v>
      </c>
      <c r="G1392" t="s">
        <v>18</v>
      </c>
      <c r="H1392">
        <v>36.299999999999997</v>
      </c>
      <c r="I1392">
        <v>1</v>
      </c>
      <c r="J1392">
        <v>92</v>
      </c>
      <c r="K1392">
        <v>2.76</v>
      </c>
    </row>
    <row r="1393" spans="1:11" x14ac:dyDescent="0.25">
      <c r="A1393" s="7">
        <v>375933</v>
      </c>
      <c r="B1393" s="7">
        <v>349549</v>
      </c>
      <c r="C1393" t="s">
        <v>50</v>
      </c>
      <c r="D1393" t="s">
        <v>86</v>
      </c>
      <c r="E1393" s="7">
        <v>6</v>
      </c>
      <c r="F1393" s="7" t="s">
        <v>148</v>
      </c>
      <c r="G1393" t="s">
        <v>18</v>
      </c>
      <c r="H1393">
        <v>58.9</v>
      </c>
      <c r="I1393">
        <v>3</v>
      </c>
      <c r="J1393">
        <v>64.5</v>
      </c>
      <c r="K1393">
        <v>2.76</v>
      </c>
    </row>
    <row r="1394" spans="1:11" x14ac:dyDescent="0.25">
      <c r="A1394" s="7">
        <v>375936</v>
      </c>
      <c r="B1394" s="7">
        <v>349549</v>
      </c>
      <c r="C1394" t="s">
        <v>50</v>
      </c>
      <c r="D1394" t="s">
        <v>86</v>
      </c>
      <c r="E1394" s="7">
        <v>6</v>
      </c>
      <c r="F1394" s="7" t="s">
        <v>148</v>
      </c>
      <c r="G1394" t="s">
        <v>18</v>
      </c>
      <c r="H1394">
        <v>36.200000000000003</v>
      </c>
      <c r="I1394">
        <v>2</v>
      </c>
      <c r="J1394">
        <v>57</v>
      </c>
      <c r="K1394">
        <v>2.76</v>
      </c>
    </row>
    <row r="1395" spans="1:11" x14ac:dyDescent="0.25">
      <c r="A1395" s="7">
        <v>375937</v>
      </c>
      <c r="B1395" s="7">
        <v>349549</v>
      </c>
      <c r="C1395" t="s">
        <v>50</v>
      </c>
      <c r="D1395" t="s">
        <v>86</v>
      </c>
      <c r="E1395" s="7">
        <v>6</v>
      </c>
      <c r="F1395" s="7" t="s">
        <v>148</v>
      </c>
      <c r="G1395" t="s">
        <v>18</v>
      </c>
      <c r="H1395">
        <v>36.1</v>
      </c>
      <c r="I1395">
        <v>1</v>
      </c>
      <c r="J1395">
        <v>92</v>
      </c>
      <c r="K1395">
        <v>2.76</v>
      </c>
    </row>
    <row r="1396" spans="1:11" x14ac:dyDescent="0.25">
      <c r="A1396" s="7">
        <v>375939</v>
      </c>
      <c r="B1396" s="7">
        <v>349549</v>
      </c>
      <c r="C1396" t="s">
        <v>50</v>
      </c>
      <c r="D1396" t="s">
        <v>86</v>
      </c>
      <c r="E1396" s="7">
        <v>6</v>
      </c>
      <c r="F1396" s="7" t="s">
        <v>148</v>
      </c>
      <c r="G1396" t="s">
        <v>18</v>
      </c>
      <c r="H1396">
        <v>36</v>
      </c>
      <c r="I1396">
        <v>1</v>
      </c>
      <c r="J1396">
        <v>92</v>
      </c>
      <c r="K1396">
        <v>2.76</v>
      </c>
    </row>
    <row r="1397" spans="1:11" x14ac:dyDescent="0.25">
      <c r="A1397" s="7">
        <v>375941</v>
      </c>
      <c r="B1397" s="7">
        <v>349549</v>
      </c>
      <c r="C1397" t="s">
        <v>50</v>
      </c>
      <c r="D1397" t="s">
        <v>86</v>
      </c>
      <c r="E1397" s="7">
        <v>6</v>
      </c>
      <c r="F1397" s="7" t="s">
        <v>148</v>
      </c>
      <c r="G1397" t="s">
        <v>18</v>
      </c>
      <c r="H1397">
        <v>17.97</v>
      </c>
      <c r="I1397">
        <v>2</v>
      </c>
      <c r="J1397">
        <v>57</v>
      </c>
      <c r="K1397">
        <v>2.76</v>
      </c>
    </row>
    <row r="1398" spans="1:11" x14ac:dyDescent="0.25">
      <c r="A1398" s="7">
        <v>375942</v>
      </c>
      <c r="B1398" s="7">
        <v>349549</v>
      </c>
      <c r="C1398" t="s">
        <v>50</v>
      </c>
      <c r="D1398" t="s">
        <v>86</v>
      </c>
      <c r="E1398" s="7">
        <v>6</v>
      </c>
      <c r="F1398" s="7" t="s">
        <v>148</v>
      </c>
      <c r="G1398" t="s">
        <v>18</v>
      </c>
      <c r="H1398">
        <v>20.399999999999999</v>
      </c>
      <c r="I1398">
        <v>3</v>
      </c>
      <c r="J1398">
        <v>44.2</v>
      </c>
      <c r="K1398">
        <v>2.76</v>
      </c>
    </row>
    <row r="1399" spans="1:11" x14ac:dyDescent="0.25">
      <c r="A1399" s="7">
        <v>375943</v>
      </c>
      <c r="B1399" s="7">
        <v>349549</v>
      </c>
      <c r="C1399" t="s">
        <v>50</v>
      </c>
      <c r="D1399" t="s">
        <v>86</v>
      </c>
      <c r="E1399" s="7">
        <v>6</v>
      </c>
      <c r="F1399" s="7" t="s">
        <v>148</v>
      </c>
      <c r="G1399" t="s">
        <v>18</v>
      </c>
      <c r="H1399">
        <v>19.73</v>
      </c>
      <c r="I1399">
        <v>1</v>
      </c>
      <c r="J1399">
        <v>92</v>
      </c>
      <c r="K1399">
        <v>2.76</v>
      </c>
    </row>
    <row r="1400" spans="1:11" x14ac:dyDescent="0.25">
      <c r="A1400" s="7">
        <v>375945</v>
      </c>
      <c r="B1400" s="7">
        <v>349549</v>
      </c>
      <c r="C1400" t="s">
        <v>50</v>
      </c>
      <c r="D1400" t="s">
        <v>86</v>
      </c>
      <c r="E1400" s="7">
        <v>6</v>
      </c>
      <c r="F1400" s="7" t="s">
        <v>148</v>
      </c>
      <c r="G1400" t="s">
        <v>18</v>
      </c>
      <c r="H1400">
        <v>58.8</v>
      </c>
      <c r="I1400">
        <v>2</v>
      </c>
      <c r="J1400">
        <v>83.2</v>
      </c>
      <c r="K1400">
        <v>2.76</v>
      </c>
    </row>
    <row r="1401" spans="1:11" x14ac:dyDescent="0.25">
      <c r="A1401" s="7">
        <v>377406</v>
      </c>
      <c r="B1401" s="7">
        <v>349509</v>
      </c>
      <c r="C1401" t="s">
        <v>50</v>
      </c>
      <c r="D1401" t="s">
        <v>87</v>
      </c>
      <c r="E1401" s="7">
        <v>15</v>
      </c>
      <c r="F1401" s="7" t="s">
        <v>148</v>
      </c>
      <c r="G1401" t="s">
        <v>18</v>
      </c>
      <c r="H1401">
        <v>63.1</v>
      </c>
      <c r="I1401">
        <v>4</v>
      </c>
      <c r="J1401">
        <v>52.4</v>
      </c>
      <c r="K1401">
        <v>2.76</v>
      </c>
    </row>
    <row r="1402" spans="1:11" x14ac:dyDescent="0.25">
      <c r="A1402" s="7">
        <v>377408</v>
      </c>
      <c r="B1402" s="7">
        <v>349509</v>
      </c>
      <c r="C1402" t="s">
        <v>50</v>
      </c>
      <c r="D1402" t="s">
        <v>87</v>
      </c>
      <c r="E1402" s="7">
        <v>15</v>
      </c>
      <c r="F1402" s="7" t="s">
        <v>148</v>
      </c>
      <c r="G1402" t="s">
        <v>18</v>
      </c>
      <c r="H1402">
        <v>44.4</v>
      </c>
      <c r="I1402">
        <v>3</v>
      </c>
      <c r="J1402">
        <v>57</v>
      </c>
      <c r="K1402">
        <v>2.76</v>
      </c>
    </row>
    <row r="1403" spans="1:11" x14ac:dyDescent="0.25">
      <c r="A1403" s="7">
        <v>377410</v>
      </c>
      <c r="B1403" s="7">
        <v>349509</v>
      </c>
      <c r="C1403" t="s">
        <v>50</v>
      </c>
      <c r="D1403" t="s">
        <v>87</v>
      </c>
      <c r="E1403" s="7">
        <v>15</v>
      </c>
      <c r="F1403" s="7" t="s">
        <v>148</v>
      </c>
      <c r="G1403" t="s">
        <v>18</v>
      </c>
      <c r="H1403">
        <v>51.2</v>
      </c>
      <c r="I1403">
        <v>2</v>
      </c>
      <c r="J1403">
        <v>73.5</v>
      </c>
      <c r="K1403">
        <v>2.76</v>
      </c>
    </row>
    <row r="1404" spans="1:11" x14ac:dyDescent="0.25">
      <c r="A1404" s="7">
        <v>377412</v>
      </c>
      <c r="B1404" s="7">
        <v>349509</v>
      </c>
      <c r="C1404" t="s">
        <v>50</v>
      </c>
      <c r="D1404" t="s">
        <v>87</v>
      </c>
      <c r="E1404" s="7">
        <v>15</v>
      </c>
      <c r="F1404" s="7" t="s">
        <v>148</v>
      </c>
      <c r="G1404" t="s">
        <v>18</v>
      </c>
      <c r="H1404">
        <v>33.9</v>
      </c>
      <c r="I1404">
        <v>1</v>
      </c>
      <c r="J1404">
        <v>92</v>
      </c>
      <c r="K1404">
        <v>2.76</v>
      </c>
    </row>
    <row r="1405" spans="1:11" x14ac:dyDescent="0.25">
      <c r="A1405" s="7">
        <v>377414</v>
      </c>
      <c r="B1405" s="7">
        <v>349509</v>
      </c>
      <c r="C1405" t="s">
        <v>50</v>
      </c>
      <c r="D1405" t="s">
        <v>87</v>
      </c>
      <c r="E1405" s="7">
        <v>15</v>
      </c>
      <c r="F1405" s="7" t="s">
        <v>148</v>
      </c>
      <c r="G1405" t="s">
        <v>18</v>
      </c>
      <c r="H1405">
        <v>34.1</v>
      </c>
      <c r="I1405">
        <v>1</v>
      </c>
      <c r="J1405">
        <v>92</v>
      </c>
      <c r="K1405">
        <v>2.76</v>
      </c>
    </row>
    <row r="1406" spans="1:11" x14ac:dyDescent="0.25">
      <c r="A1406" s="7">
        <v>377535</v>
      </c>
      <c r="B1406" s="7">
        <v>349509</v>
      </c>
      <c r="C1406" t="s">
        <v>50</v>
      </c>
      <c r="D1406" t="s">
        <v>87</v>
      </c>
      <c r="E1406" s="7">
        <v>15</v>
      </c>
      <c r="F1406" s="7" t="s">
        <v>148</v>
      </c>
      <c r="G1406" t="s">
        <v>18</v>
      </c>
      <c r="H1406">
        <v>44.3</v>
      </c>
      <c r="I1406">
        <v>3</v>
      </c>
      <c r="J1406">
        <v>57</v>
      </c>
      <c r="K1406">
        <v>2.76</v>
      </c>
    </row>
    <row r="1407" spans="1:11" x14ac:dyDescent="0.25">
      <c r="A1407" s="7">
        <v>377537</v>
      </c>
      <c r="B1407" s="7">
        <v>349509</v>
      </c>
      <c r="C1407" t="s">
        <v>50</v>
      </c>
      <c r="D1407" t="s">
        <v>87</v>
      </c>
      <c r="E1407" s="7">
        <v>15</v>
      </c>
      <c r="F1407" s="7" t="s">
        <v>148</v>
      </c>
      <c r="G1407" t="s">
        <v>18</v>
      </c>
      <c r="H1407">
        <v>34.6</v>
      </c>
      <c r="I1407">
        <v>1</v>
      </c>
      <c r="J1407">
        <v>92</v>
      </c>
      <c r="K1407">
        <v>2.76</v>
      </c>
    </row>
    <row r="1408" spans="1:11" x14ac:dyDescent="0.25">
      <c r="A1408" s="7">
        <v>377542</v>
      </c>
      <c r="B1408" s="7">
        <v>349509</v>
      </c>
      <c r="C1408" t="s">
        <v>50</v>
      </c>
      <c r="D1408" t="s">
        <v>87</v>
      </c>
      <c r="E1408" s="7">
        <v>15</v>
      </c>
      <c r="F1408" s="7" t="s">
        <v>148</v>
      </c>
      <c r="G1408" t="s">
        <v>18</v>
      </c>
      <c r="H1408">
        <v>57.1</v>
      </c>
      <c r="I1408">
        <v>3</v>
      </c>
      <c r="J1408">
        <v>64.5</v>
      </c>
      <c r="K1408">
        <v>2.76</v>
      </c>
    </row>
    <row r="1409" spans="1:11" x14ac:dyDescent="0.25">
      <c r="A1409" s="7">
        <v>377544</v>
      </c>
      <c r="B1409" s="7">
        <v>349509</v>
      </c>
      <c r="C1409" t="s">
        <v>50</v>
      </c>
      <c r="D1409" t="s">
        <v>87</v>
      </c>
      <c r="E1409" s="7">
        <v>15</v>
      </c>
      <c r="F1409" s="7" t="s">
        <v>148</v>
      </c>
      <c r="G1409" t="s">
        <v>18</v>
      </c>
      <c r="H1409">
        <v>34.5</v>
      </c>
      <c r="I1409">
        <v>1</v>
      </c>
      <c r="J1409">
        <v>92</v>
      </c>
      <c r="K1409">
        <v>2.76</v>
      </c>
    </row>
    <row r="1410" spans="1:11" x14ac:dyDescent="0.25">
      <c r="A1410" s="7">
        <v>377546</v>
      </c>
      <c r="B1410" s="7">
        <v>349509</v>
      </c>
      <c r="C1410" t="s">
        <v>50</v>
      </c>
      <c r="D1410" t="s">
        <v>87</v>
      </c>
      <c r="E1410" s="7">
        <v>15</v>
      </c>
      <c r="F1410" s="7" t="s">
        <v>148</v>
      </c>
      <c r="G1410" t="s">
        <v>18</v>
      </c>
      <c r="H1410">
        <v>51.4</v>
      </c>
      <c r="I1410">
        <v>1</v>
      </c>
      <c r="J1410">
        <v>118.7</v>
      </c>
      <c r="K1410">
        <v>2.76</v>
      </c>
    </row>
    <row r="1411" spans="1:11" x14ac:dyDescent="0.25">
      <c r="A1411" s="7">
        <v>377548</v>
      </c>
      <c r="B1411" s="7">
        <v>349509</v>
      </c>
      <c r="C1411" t="s">
        <v>50</v>
      </c>
      <c r="D1411" t="s">
        <v>87</v>
      </c>
      <c r="E1411" s="7">
        <v>15</v>
      </c>
      <c r="F1411" s="7" t="s">
        <v>148</v>
      </c>
      <c r="G1411" t="s">
        <v>18</v>
      </c>
      <c r="H1411">
        <v>35</v>
      </c>
      <c r="I1411">
        <v>1</v>
      </c>
      <c r="J1411">
        <v>92</v>
      </c>
      <c r="K1411">
        <v>2.76</v>
      </c>
    </row>
    <row r="1412" spans="1:11" x14ac:dyDescent="0.25">
      <c r="A1412" s="7">
        <v>377550</v>
      </c>
      <c r="B1412" s="7">
        <v>349509</v>
      </c>
      <c r="C1412" t="s">
        <v>50</v>
      </c>
      <c r="D1412" t="s">
        <v>87</v>
      </c>
      <c r="E1412" s="7">
        <v>15</v>
      </c>
      <c r="F1412" s="7" t="s">
        <v>148</v>
      </c>
      <c r="G1412" t="s">
        <v>18</v>
      </c>
      <c r="H1412">
        <v>34.299999999999997</v>
      </c>
      <c r="I1412">
        <v>2</v>
      </c>
      <c r="J1412">
        <v>57</v>
      </c>
      <c r="K1412">
        <v>2.76</v>
      </c>
    </row>
    <row r="1413" spans="1:11" x14ac:dyDescent="0.25">
      <c r="A1413" s="7">
        <v>377552</v>
      </c>
      <c r="B1413" s="7">
        <v>349509</v>
      </c>
      <c r="C1413" t="s">
        <v>50</v>
      </c>
      <c r="D1413" t="s">
        <v>87</v>
      </c>
      <c r="E1413" s="7">
        <v>15</v>
      </c>
      <c r="F1413" s="7" t="s">
        <v>148</v>
      </c>
      <c r="G1413" t="s">
        <v>18</v>
      </c>
      <c r="H1413">
        <v>34.4</v>
      </c>
      <c r="I1413">
        <v>1</v>
      </c>
      <c r="J1413">
        <v>92</v>
      </c>
      <c r="K1413">
        <v>2.76</v>
      </c>
    </row>
    <row r="1414" spans="1:11" x14ac:dyDescent="0.25">
      <c r="A1414" s="7">
        <v>377554</v>
      </c>
      <c r="B1414" s="7">
        <v>349509</v>
      </c>
      <c r="C1414" t="s">
        <v>50</v>
      </c>
      <c r="D1414" t="s">
        <v>87</v>
      </c>
      <c r="E1414" s="7">
        <v>15</v>
      </c>
      <c r="F1414" s="7" t="s">
        <v>148</v>
      </c>
      <c r="G1414" t="s">
        <v>18</v>
      </c>
      <c r="H1414">
        <v>63.2</v>
      </c>
      <c r="I1414">
        <v>1</v>
      </c>
      <c r="J1414">
        <v>134.30000000000001</v>
      </c>
      <c r="K1414">
        <v>2.76</v>
      </c>
    </row>
    <row r="1415" spans="1:11" x14ac:dyDescent="0.25">
      <c r="A1415" s="7">
        <v>378294</v>
      </c>
      <c r="B1415" s="7">
        <v>349636</v>
      </c>
      <c r="C1415" t="s">
        <v>50</v>
      </c>
      <c r="D1415" t="s">
        <v>89</v>
      </c>
      <c r="E1415" s="7">
        <v>32</v>
      </c>
      <c r="F1415" s="7" t="s">
        <v>148</v>
      </c>
      <c r="G1415" t="s">
        <v>18</v>
      </c>
      <c r="H1415">
        <v>46.3</v>
      </c>
      <c r="I1415">
        <v>3</v>
      </c>
      <c r="J1415">
        <v>57</v>
      </c>
      <c r="K1415">
        <v>2.76</v>
      </c>
    </row>
    <row r="1416" spans="1:11" x14ac:dyDescent="0.25">
      <c r="A1416" s="7">
        <v>378296</v>
      </c>
      <c r="B1416" s="7">
        <v>349636</v>
      </c>
      <c r="C1416" t="s">
        <v>50</v>
      </c>
      <c r="D1416" t="s">
        <v>89</v>
      </c>
      <c r="E1416" s="7">
        <v>32</v>
      </c>
      <c r="F1416" s="7" t="s">
        <v>148</v>
      </c>
      <c r="G1416" t="s">
        <v>18</v>
      </c>
      <c r="H1416">
        <v>62.6</v>
      </c>
      <c r="I1416">
        <v>1</v>
      </c>
      <c r="J1416">
        <v>134.30000000000001</v>
      </c>
      <c r="K1416">
        <v>2.76</v>
      </c>
    </row>
    <row r="1417" spans="1:11" x14ac:dyDescent="0.25">
      <c r="A1417" s="7">
        <v>378298</v>
      </c>
      <c r="B1417" s="7">
        <v>349636</v>
      </c>
      <c r="C1417" t="s">
        <v>50</v>
      </c>
      <c r="D1417" t="s">
        <v>89</v>
      </c>
      <c r="E1417" s="7">
        <v>32</v>
      </c>
      <c r="F1417" s="7" t="s">
        <v>148</v>
      </c>
      <c r="G1417" t="s">
        <v>18</v>
      </c>
      <c r="H1417">
        <v>46.4</v>
      </c>
      <c r="I1417">
        <v>2</v>
      </c>
      <c r="J1417">
        <v>73.5</v>
      </c>
      <c r="K1417">
        <v>2.76</v>
      </c>
    </row>
    <row r="1418" spans="1:11" x14ac:dyDescent="0.25">
      <c r="A1418" s="7">
        <v>378300</v>
      </c>
      <c r="B1418" s="7">
        <v>349636</v>
      </c>
      <c r="C1418" t="s">
        <v>50</v>
      </c>
      <c r="D1418" t="s">
        <v>89</v>
      </c>
      <c r="E1418" s="7">
        <v>32</v>
      </c>
      <c r="F1418" s="7" t="s">
        <v>148</v>
      </c>
      <c r="G1418" t="s">
        <v>18</v>
      </c>
      <c r="H1418">
        <v>48.3</v>
      </c>
      <c r="I1418">
        <v>1</v>
      </c>
      <c r="J1418">
        <v>118.7</v>
      </c>
      <c r="K1418">
        <v>2.76</v>
      </c>
    </row>
    <row r="1419" spans="1:11" x14ac:dyDescent="0.25">
      <c r="A1419" s="7">
        <v>378302</v>
      </c>
      <c r="B1419" s="7">
        <v>349636</v>
      </c>
      <c r="C1419" t="s">
        <v>50</v>
      </c>
      <c r="D1419" t="s">
        <v>89</v>
      </c>
      <c r="E1419" s="7">
        <v>32</v>
      </c>
      <c r="F1419" s="7" t="s">
        <v>148</v>
      </c>
      <c r="G1419" t="s">
        <v>18</v>
      </c>
      <c r="H1419">
        <v>48.5</v>
      </c>
      <c r="I1419">
        <v>1</v>
      </c>
      <c r="J1419">
        <v>118.7</v>
      </c>
      <c r="K1419">
        <v>2.76</v>
      </c>
    </row>
    <row r="1420" spans="1:11" x14ac:dyDescent="0.25">
      <c r="A1420" s="7">
        <v>378304</v>
      </c>
      <c r="B1420" s="7">
        <v>349636</v>
      </c>
      <c r="C1420" t="s">
        <v>50</v>
      </c>
      <c r="D1420" t="s">
        <v>89</v>
      </c>
      <c r="E1420" s="7">
        <v>32</v>
      </c>
      <c r="F1420" s="7" t="s">
        <v>148</v>
      </c>
      <c r="G1420" t="s">
        <v>18</v>
      </c>
      <c r="H1420">
        <v>63.5</v>
      </c>
      <c r="I1420">
        <v>4</v>
      </c>
      <c r="J1420">
        <v>52.4</v>
      </c>
      <c r="K1420">
        <v>2.76</v>
      </c>
    </row>
    <row r="1421" spans="1:11" x14ac:dyDescent="0.25">
      <c r="A1421" s="7">
        <v>378580</v>
      </c>
      <c r="B1421" s="7">
        <v>349636</v>
      </c>
      <c r="C1421" t="s">
        <v>50</v>
      </c>
      <c r="D1421" t="s">
        <v>89</v>
      </c>
      <c r="E1421" s="7">
        <v>32</v>
      </c>
      <c r="F1421" s="7" t="s">
        <v>148</v>
      </c>
      <c r="G1421" t="s">
        <v>18</v>
      </c>
      <c r="H1421">
        <v>48.4</v>
      </c>
      <c r="I1421">
        <v>1</v>
      </c>
      <c r="J1421">
        <v>118.7</v>
      </c>
      <c r="K1421">
        <v>2.76</v>
      </c>
    </row>
    <row r="1422" spans="1:11" x14ac:dyDescent="0.25">
      <c r="A1422" s="7">
        <v>378582</v>
      </c>
      <c r="B1422" s="7">
        <v>349636</v>
      </c>
      <c r="C1422" t="s">
        <v>50</v>
      </c>
      <c r="D1422" t="s">
        <v>89</v>
      </c>
      <c r="E1422" s="7">
        <v>32</v>
      </c>
      <c r="F1422" s="7" t="s">
        <v>148</v>
      </c>
      <c r="G1422" t="s">
        <v>18</v>
      </c>
      <c r="H1422">
        <v>45.3</v>
      </c>
      <c r="I1422">
        <v>1</v>
      </c>
      <c r="J1422">
        <v>118.7</v>
      </c>
      <c r="K1422">
        <v>2.76</v>
      </c>
    </row>
    <row r="1423" spans="1:11" x14ac:dyDescent="0.25">
      <c r="A1423" s="7">
        <v>378584</v>
      </c>
      <c r="B1423" s="7">
        <v>349636</v>
      </c>
      <c r="C1423" t="s">
        <v>50</v>
      </c>
      <c r="D1423" t="s">
        <v>89</v>
      </c>
      <c r="E1423" s="7">
        <v>32</v>
      </c>
      <c r="F1423" s="7" t="s">
        <v>148</v>
      </c>
      <c r="G1423" t="s">
        <v>18</v>
      </c>
      <c r="H1423">
        <v>63.9</v>
      </c>
      <c r="I1423">
        <v>4</v>
      </c>
      <c r="J1423">
        <v>52.4</v>
      </c>
      <c r="K1423">
        <v>2.76</v>
      </c>
    </row>
    <row r="1424" spans="1:11" x14ac:dyDescent="0.25">
      <c r="A1424" s="7">
        <v>378586</v>
      </c>
      <c r="B1424" s="7">
        <v>349636</v>
      </c>
      <c r="C1424" t="s">
        <v>50</v>
      </c>
      <c r="D1424" t="s">
        <v>89</v>
      </c>
      <c r="E1424" s="7">
        <v>32</v>
      </c>
      <c r="F1424" s="7" t="s">
        <v>148</v>
      </c>
      <c r="G1424" t="s">
        <v>18</v>
      </c>
      <c r="H1424">
        <v>48.5</v>
      </c>
      <c r="I1424">
        <v>1</v>
      </c>
      <c r="J1424">
        <v>118.7</v>
      </c>
      <c r="K1424">
        <v>2.76</v>
      </c>
    </row>
    <row r="1425" spans="1:11" x14ac:dyDescent="0.25">
      <c r="A1425" s="7">
        <v>378588</v>
      </c>
      <c r="B1425" s="7">
        <v>349636</v>
      </c>
      <c r="C1425" t="s">
        <v>50</v>
      </c>
      <c r="D1425" t="s">
        <v>89</v>
      </c>
      <c r="E1425" s="7">
        <v>32</v>
      </c>
      <c r="F1425" s="7" t="s">
        <v>148</v>
      </c>
      <c r="G1425" t="s">
        <v>18</v>
      </c>
      <c r="H1425">
        <v>50.5</v>
      </c>
      <c r="I1425">
        <v>1</v>
      </c>
      <c r="J1425">
        <v>118.7</v>
      </c>
      <c r="K1425">
        <v>2.76</v>
      </c>
    </row>
    <row r="1426" spans="1:11" x14ac:dyDescent="0.25">
      <c r="A1426" s="7">
        <v>378590</v>
      </c>
      <c r="B1426" s="7">
        <v>349636</v>
      </c>
      <c r="C1426" t="s">
        <v>50</v>
      </c>
      <c r="D1426" t="s">
        <v>89</v>
      </c>
      <c r="E1426" s="7">
        <v>32</v>
      </c>
      <c r="F1426" s="7" t="s">
        <v>148</v>
      </c>
      <c r="G1426" t="s">
        <v>18</v>
      </c>
      <c r="H1426">
        <v>45.5</v>
      </c>
      <c r="I1426">
        <v>2</v>
      </c>
      <c r="J1426">
        <v>73.5</v>
      </c>
      <c r="K1426">
        <v>2.76</v>
      </c>
    </row>
    <row r="1427" spans="1:11" x14ac:dyDescent="0.25">
      <c r="A1427" s="7">
        <v>382731</v>
      </c>
      <c r="B1427" s="7">
        <v>349385</v>
      </c>
      <c r="C1427" t="s">
        <v>50</v>
      </c>
      <c r="D1427" t="s">
        <v>85</v>
      </c>
      <c r="E1427" s="7">
        <v>32</v>
      </c>
      <c r="F1427" s="7" t="s">
        <v>148</v>
      </c>
      <c r="G1427" t="s">
        <v>18</v>
      </c>
      <c r="H1427">
        <v>18.899999999999999</v>
      </c>
      <c r="I1427">
        <v>1</v>
      </c>
      <c r="J1427">
        <v>92</v>
      </c>
      <c r="K1427">
        <v>2.76</v>
      </c>
    </row>
    <row r="1428" spans="1:11" x14ac:dyDescent="0.25">
      <c r="A1428" s="7">
        <v>382732</v>
      </c>
      <c r="B1428" s="7">
        <v>349385</v>
      </c>
      <c r="C1428" t="s">
        <v>50</v>
      </c>
      <c r="D1428" t="s">
        <v>85</v>
      </c>
      <c r="E1428" s="7">
        <v>32</v>
      </c>
      <c r="F1428" s="7" t="s">
        <v>148</v>
      </c>
      <c r="G1428" t="s">
        <v>18</v>
      </c>
      <c r="H1428">
        <v>22.7</v>
      </c>
      <c r="I1428">
        <v>1</v>
      </c>
      <c r="J1428">
        <v>92</v>
      </c>
      <c r="K1428">
        <v>2.76</v>
      </c>
    </row>
    <row r="1429" spans="1:11" x14ac:dyDescent="0.25">
      <c r="A1429" s="7">
        <v>382734</v>
      </c>
      <c r="B1429" s="7">
        <v>349385</v>
      </c>
      <c r="C1429" t="s">
        <v>50</v>
      </c>
      <c r="D1429" t="s">
        <v>85</v>
      </c>
      <c r="E1429" s="7">
        <v>32</v>
      </c>
      <c r="F1429" s="7" t="s">
        <v>148</v>
      </c>
      <c r="G1429" t="s">
        <v>18</v>
      </c>
      <c r="H1429">
        <v>21.9</v>
      </c>
      <c r="I1429">
        <v>3</v>
      </c>
      <c r="J1429">
        <v>44.2</v>
      </c>
      <c r="K1429">
        <v>2.76</v>
      </c>
    </row>
    <row r="1430" spans="1:11" x14ac:dyDescent="0.25">
      <c r="A1430" s="7">
        <v>382735</v>
      </c>
      <c r="B1430" s="7">
        <v>349385</v>
      </c>
      <c r="C1430" t="s">
        <v>50</v>
      </c>
      <c r="D1430" t="s">
        <v>85</v>
      </c>
      <c r="E1430" s="7">
        <v>32</v>
      </c>
      <c r="F1430" s="7" t="s">
        <v>148</v>
      </c>
      <c r="G1430" t="s">
        <v>18</v>
      </c>
      <c r="H1430">
        <v>38.700000000000003</v>
      </c>
      <c r="I1430">
        <v>2</v>
      </c>
      <c r="J1430">
        <v>73.5</v>
      </c>
      <c r="K1430">
        <v>2.76</v>
      </c>
    </row>
    <row r="1431" spans="1:11" x14ac:dyDescent="0.25">
      <c r="A1431" s="7">
        <v>382828</v>
      </c>
      <c r="B1431" s="7">
        <v>349385</v>
      </c>
      <c r="C1431" t="s">
        <v>50</v>
      </c>
      <c r="D1431" t="s">
        <v>85</v>
      </c>
      <c r="E1431" s="7">
        <v>32</v>
      </c>
      <c r="F1431" s="7" t="s">
        <v>148</v>
      </c>
      <c r="G1431" t="s">
        <v>18</v>
      </c>
      <c r="H1431">
        <v>16.600000000000001</v>
      </c>
      <c r="I1431">
        <v>1</v>
      </c>
      <c r="J1431">
        <v>92</v>
      </c>
      <c r="K1431">
        <v>2.76</v>
      </c>
    </row>
    <row r="1432" spans="1:11" x14ac:dyDescent="0.25">
      <c r="A1432" s="7">
        <v>382829</v>
      </c>
      <c r="B1432" s="7">
        <v>349385</v>
      </c>
      <c r="C1432" t="s">
        <v>50</v>
      </c>
      <c r="D1432" t="s">
        <v>85</v>
      </c>
      <c r="E1432" s="7">
        <v>32</v>
      </c>
      <c r="F1432" s="7" t="s">
        <v>148</v>
      </c>
      <c r="G1432" t="s">
        <v>18</v>
      </c>
      <c r="H1432">
        <v>22.3</v>
      </c>
      <c r="I1432">
        <v>1</v>
      </c>
      <c r="J1432">
        <v>92</v>
      </c>
      <c r="K1432">
        <v>2.76</v>
      </c>
    </row>
    <row r="1433" spans="1:11" x14ac:dyDescent="0.25">
      <c r="A1433" s="7">
        <v>382830</v>
      </c>
      <c r="B1433" s="7">
        <v>349385</v>
      </c>
      <c r="C1433" t="s">
        <v>50</v>
      </c>
      <c r="D1433" t="s">
        <v>85</v>
      </c>
      <c r="E1433" s="7">
        <v>32</v>
      </c>
      <c r="F1433" s="7" t="s">
        <v>148</v>
      </c>
      <c r="G1433" t="s">
        <v>18</v>
      </c>
      <c r="H1433">
        <v>12.1</v>
      </c>
      <c r="I1433">
        <v>1</v>
      </c>
      <c r="J1433">
        <v>92</v>
      </c>
      <c r="K1433">
        <v>2.76</v>
      </c>
    </row>
    <row r="1434" spans="1:11" x14ac:dyDescent="0.25">
      <c r="A1434" s="7">
        <v>382832</v>
      </c>
      <c r="B1434" s="7">
        <v>349385</v>
      </c>
      <c r="C1434" t="s">
        <v>50</v>
      </c>
      <c r="D1434" t="s">
        <v>85</v>
      </c>
      <c r="E1434" s="7">
        <v>32</v>
      </c>
      <c r="F1434" s="7" t="s">
        <v>148</v>
      </c>
      <c r="G1434" t="s">
        <v>18</v>
      </c>
      <c r="H1434">
        <v>21.91</v>
      </c>
      <c r="I1434">
        <v>1</v>
      </c>
      <c r="J1434">
        <v>92</v>
      </c>
      <c r="K1434">
        <v>2.76</v>
      </c>
    </row>
    <row r="1435" spans="1:11" x14ac:dyDescent="0.25">
      <c r="A1435" s="7">
        <v>382833</v>
      </c>
      <c r="B1435" s="7">
        <v>349385</v>
      </c>
      <c r="C1435" t="s">
        <v>50</v>
      </c>
      <c r="D1435" t="s">
        <v>85</v>
      </c>
      <c r="E1435" s="7">
        <v>32</v>
      </c>
      <c r="F1435" s="7" t="s">
        <v>148</v>
      </c>
      <c r="G1435" t="s">
        <v>18</v>
      </c>
      <c r="H1435">
        <v>19.8</v>
      </c>
      <c r="I1435">
        <v>3</v>
      </c>
      <c r="J1435">
        <v>44.2</v>
      </c>
      <c r="K1435">
        <v>2.76</v>
      </c>
    </row>
    <row r="1436" spans="1:11" x14ac:dyDescent="0.25">
      <c r="A1436" s="7">
        <v>382834</v>
      </c>
      <c r="B1436" s="7">
        <v>349385</v>
      </c>
      <c r="C1436" t="s">
        <v>50</v>
      </c>
      <c r="D1436" t="s">
        <v>85</v>
      </c>
      <c r="E1436" s="7">
        <v>32</v>
      </c>
      <c r="F1436" s="7" t="s">
        <v>148</v>
      </c>
      <c r="G1436" t="s">
        <v>18</v>
      </c>
      <c r="H1436">
        <v>51.3</v>
      </c>
      <c r="I1436">
        <v>3</v>
      </c>
      <c r="J1436">
        <v>64.5</v>
      </c>
      <c r="K1436">
        <v>2.76</v>
      </c>
    </row>
    <row r="1437" spans="1:11" x14ac:dyDescent="0.25">
      <c r="A1437" s="7">
        <v>382837</v>
      </c>
      <c r="B1437" s="7">
        <v>349385</v>
      </c>
      <c r="C1437" t="s">
        <v>50</v>
      </c>
      <c r="D1437" t="s">
        <v>85</v>
      </c>
      <c r="E1437" s="7">
        <v>32</v>
      </c>
      <c r="F1437" s="7" t="s">
        <v>148</v>
      </c>
      <c r="G1437" t="s">
        <v>18</v>
      </c>
      <c r="H1437">
        <v>18.62</v>
      </c>
      <c r="I1437">
        <v>1</v>
      </c>
      <c r="J1437">
        <v>92</v>
      </c>
      <c r="K1437">
        <v>2.76</v>
      </c>
    </row>
    <row r="1438" spans="1:11" x14ac:dyDescent="0.25">
      <c r="A1438" s="7">
        <v>382838</v>
      </c>
      <c r="B1438" s="7">
        <v>349385</v>
      </c>
      <c r="C1438" t="s">
        <v>50</v>
      </c>
      <c r="D1438" t="s">
        <v>85</v>
      </c>
      <c r="E1438" s="7">
        <v>32</v>
      </c>
      <c r="F1438" s="7" t="s">
        <v>148</v>
      </c>
      <c r="G1438" t="s">
        <v>18</v>
      </c>
      <c r="H1438">
        <v>22.37</v>
      </c>
      <c r="I1438">
        <v>1</v>
      </c>
      <c r="J1438">
        <v>92</v>
      </c>
      <c r="K1438">
        <v>2.76</v>
      </c>
    </row>
    <row r="1439" spans="1:11" x14ac:dyDescent="0.25">
      <c r="A1439" s="7">
        <v>382839</v>
      </c>
      <c r="B1439" s="7">
        <v>349385</v>
      </c>
      <c r="C1439" t="s">
        <v>50</v>
      </c>
      <c r="D1439" t="s">
        <v>85</v>
      </c>
      <c r="E1439" s="7">
        <v>32</v>
      </c>
      <c r="F1439" s="7" t="s">
        <v>148</v>
      </c>
      <c r="G1439" t="s">
        <v>18</v>
      </c>
      <c r="H1439">
        <v>17.600000000000001</v>
      </c>
      <c r="I1439">
        <v>1</v>
      </c>
      <c r="J1439">
        <v>92</v>
      </c>
      <c r="K1439">
        <v>2.76</v>
      </c>
    </row>
    <row r="1440" spans="1:11" x14ac:dyDescent="0.25">
      <c r="A1440" s="7">
        <v>382840</v>
      </c>
      <c r="B1440" s="7">
        <v>349385</v>
      </c>
      <c r="C1440" t="s">
        <v>50</v>
      </c>
      <c r="D1440" t="s">
        <v>85</v>
      </c>
      <c r="E1440" s="7">
        <v>32</v>
      </c>
      <c r="F1440" s="7" t="s">
        <v>148</v>
      </c>
      <c r="G1440" t="s">
        <v>18</v>
      </c>
      <c r="H1440">
        <v>61.2</v>
      </c>
      <c r="I1440">
        <v>2</v>
      </c>
      <c r="J1440">
        <v>83.2</v>
      </c>
      <c r="K1440">
        <v>2.76</v>
      </c>
    </row>
    <row r="1441" spans="1:11" x14ac:dyDescent="0.25">
      <c r="A1441" s="7">
        <v>382910</v>
      </c>
      <c r="B1441" s="7">
        <v>349385</v>
      </c>
      <c r="C1441" t="s">
        <v>50</v>
      </c>
      <c r="D1441" t="s">
        <v>85</v>
      </c>
      <c r="E1441" s="7">
        <v>32</v>
      </c>
      <c r="F1441" s="7" t="s">
        <v>148</v>
      </c>
      <c r="G1441" t="s">
        <v>18</v>
      </c>
      <c r="H1441">
        <v>35.799999999999997</v>
      </c>
      <c r="I1441">
        <v>2</v>
      </c>
      <c r="J1441">
        <v>73.5</v>
      </c>
      <c r="K1441">
        <v>2.76</v>
      </c>
    </row>
    <row r="1442" spans="1:11" x14ac:dyDescent="0.25">
      <c r="A1442" s="7">
        <v>382911</v>
      </c>
      <c r="B1442" s="7">
        <v>349385</v>
      </c>
      <c r="C1442" t="s">
        <v>50</v>
      </c>
      <c r="D1442" t="s">
        <v>85</v>
      </c>
      <c r="E1442" s="7">
        <v>32</v>
      </c>
      <c r="F1442" s="7" t="s">
        <v>148</v>
      </c>
      <c r="G1442" t="s">
        <v>18</v>
      </c>
      <c r="H1442">
        <v>16.7</v>
      </c>
      <c r="I1442">
        <v>1</v>
      </c>
      <c r="J1442">
        <v>118.7</v>
      </c>
      <c r="K1442">
        <v>2.76</v>
      </c>
    </row>
    <row r="1443" spans="1:11" x14ac:dyDescent="0.25">
      <c r="A1443" s="7">
        <v>382912</v>
      </c>
      <c r="B1443" s="7">
        <v>349385</v>
      </c>
      <c r="C1443" t="s">
        <v>50</v>
      </c>
      <c r="D1443" t="s">
        <v>85</v>
      </c>
      <c r="E1443" s="7">
        <v>32</v>
      </c>
      <c r="F1443" s="7" t="s">
        <v>148</v>
      </c>
      <c r="G1443" t="s">
        <v>18</v>
      </c>
      <c r="H1443">
        <v>29.6</v>
      </c>
      <c r="I1443">
        <v>1</v>
      </c>
      <c r="J1443">
        <v>92</v>
      </c>
      <c r="K1443">
        <v>2.76</v>
      </c>
    </row>
    <row r="1444" spans="1:11" x14ac:dyDescent="0.25">
      <c r="A1444" s="7">
        <v>382914</v>
      </c>
      <c r="B1444" s="7">
        <v>349385</v>
      </c>
      <c r="C1444" t="s">
        <v>50</v>
      </c>
      <c r="D1444" t="s">
        <v>85</v>
      </c>
      <c r="E1444" s="7">
        <v>32</v>
      </c>
      <c r="F1444" s="7" t="s">
        <v>149</v>
      </c>
      <c r="G1444" t="s">
        <v>18</v>
      </c>
      <c r="H1444">
        <v>115.7</v>
      </c>
      <c r="I1444">
        <v>1</v>
      </c>
      <c r="J1444" t="s">
        <v>149</v>
      </c>
      <c r="K1444" t="s">
        <v>149</v>
      </c>
    </row>
    <row r="1445" spans="1:11" x14ac:dyDescent="0.25">
      <c r="A1445" s="7">
        <v>382915</v>
      </c>
      <c r="B1445" s="7">
        <v>349385</v>
      </c>
      <c r="C1445" t="s">
        <v>50</v>
      </c>
      <c r="D1445" t="s">
        <v>85</v>
      </c>
      <c r="E1445" s="7">
        <v>32</v>
      </c>
      <c r="F1445" s="7" t="s">
        <v>148</v>
      </c>
      <c r="G1445" t="s">
        <v>18</v>
      </c>
      <c r="H1445">
        <v>18.5</v>
      </c>
      <c r="I1445">
        <v>1</v>
      </c>
      <c r="J1445">
        <v>92</v>
      </c>
      <c r="K1445">
        <v>2.76</v>
      </c>
    </row>
    <row r="1446" spans="1:11" x14ac:dyDescent="0.25">
      <c r="A1446" s="7">
        <v>382916</v>
      </c>
      <c r="B1446" s="7">
        <v>349385</v>
      </c>
      <c r="C1446" t="s">
        <v>50</v>
      </c>
      <c r="D1446" t="s">
        <v>85</v>
      </c>
      <c r="E1446" s="7">
        <v>32</v>
      </c>
      <c r="F1446" s="7" t="s">
        <v>148</v>
      </c>
      <c r="G1446" t="s">
        <v>18</v>
      </c>
      <c r="H1446">
        <v>35.1</v>
      </c>
      <c r="I1446">
        <v>2</v>
      </c>
      <c r="J1446">
        <v>73.5</v>
      </c>
      <c r="K1446">
        <v>2.76</v>
      </c>
    </row>
    <row r="1447" spans="1:11" x14ac:dyDescent="0.25">
      <c r="A1447" s="7">
        <v>382917</v>
      </c>
      <c r="B1447" s="7">
        <v>349385</v>
      </c>
      <c r="C1447" t="s">
        <v>50</v>
      </c>
      <c r="D1447" t="s">
        <v>85</v>
      </c>
      <c r="E1447" s="7">
        <v>32</v>
      </c>
      <c r="F1447" s="7" t="s">
        <v>148</v>
      </c>
      <c r="G1447" t="s">
        <v>18</v>
      </c>
      <c r="H1447">
        <v>18</v>
      </c>
      <c r="I1447">
        <v>4</v>
      </c>
      <c r="J1447">
        <v>35.9</v>
      </c>
      <c r="K1447">
        <v>2.76</v>
      </c>
    </row>
    <row r="1448" spans="1:11" x14ac:dyDescent="0.25">
      <c r="A1448" s="7">
        <v>384342</v>
      </c>
      <c r="B1448" s="7">
        <v>349578</v>
      </c>
      <c r="C1448" t="s">
        <v>50</v>
      </c>
      <c r="D1448" t="s">
        <v>89</v>
      </c>
      <c r="E1448" s="7">
        <v>34</v>
      </c>
      <c r="F1448" s="7" t="s">
        <v>148</v>
      </c>
      <c r="G1448" t="s">
        <v>18</v>
      </c>
      <c r="H1448">
        <v>62.7</v>
      </c>
      <c r="I1448">
        <v>2</v>
      </c>
      <c r="J1448">
        <v>83.2</v>
      </c>
      <c r="K1448">
        <v>2.76</v>
      </c>
    </row>
    <row r="1449" spans="1:11" x14ac:dyDescent="0.25">
      <c r="A1449" s="7">
        <v>384344</v>
      </c>
      <c r="B1449" s="7">
        <v>349578</v>
      </c>
      <c r="C1449" t="s">
        <v>50</v>
      </c>
      <c r="D1449" t="s">
        <v>89</v>
      </c>
      <c r="E1449" s="7">
        <v>34</v>
      </c>
      <c r="F1449" s="7" t="s">
        <v>148</v>
      </c>
      <c r="G1449" t="s">
        <v>18</v>
      </c>
      <c r="H1449">
        <v>46.7</v>
      </c>
      <c r="I1449">
        <v>6</v>
      </c>
      <c r="J1449">
        <v>40.4</v>
      </c>
      <c r="K1449">
        <v>2.76</v>
      </c>
    </row>
    <row r="1450" spans="1:11" x14ac:dyDescent="0.25">
      <c r="A1450" s="7">
        <v>384346</v>
      </c>
      <c r="B1450" s="7">
        <v>349578</v>
      </c>
      <c r="C1450" t="s">
        <v>50</v>
      </c>
      <c r="D1450" t="s">
        <v>89</v>
      </c>
      <c r="E1450" s="7">
        <v>34</v>
      </c>
      <c r="F1450" s="7" t="s">
        <v>148</v>
      </c>
      <c r="G1450" t="s">
        <v>18</v>
      </c>
      <c r="H1450">
        <v>44.4</v>
      </c>
      <c r="I1450">
        <v>1</v>
      </c>
      <c r="J1450">
        <v>118.7</v>
      </c>
      <c r="K1450">
        <v>2.76</v>
      </c>
    </row>
    <row r="1451" spans="1:11" x14ac:dyDescent="0.25">
      <c r="A1451" s="7">
        <v>384348</v>
      </c>
      <c r="B1451" s="7">
        <v>349578</v>
      </c>
      <c r="C1451" t="s">
        <v>50</v>
      </c>
      <c r="D1451" t="s">
        <v>89</v>
      </c>
      <c r="E1451" s="7">
        <v>34</v>
      </c>
      <c r="F1451" s="7" t="s">
        <v>148</v>
      </c>
      <c r="G1451" t="s">
        <v>18</v>
      </c>
      <c r="H1451">
        <v>45.5</v>
      </c>
      <c r="I1451">
        <v>1</v>
      </c>
      <c r="J1451">
        <v>118.7</v>
      </c>
      <c r="K1451">
        <v>2.76</v>
      </c>
    </row>
    <row r="1452" spans="1:11" x14ac:dyDescent="0.25">
      <c r="A1452" s="7">
        <v>384350</v>
      </c>
      <c r="B1452" s="7">
        <v>349578</v>
      </c>
      <c r="C1452" t="s">
        <v>50</v>
      </c>
      <c r="D1452" t="s">
        <v>89</v>
      </c>
      <c r="E1452" s="7">
        <v>34</v>
      </c>
      <c r="F1452" s="7" t="s">
        <v>148</v>
      </c>
      <c r="G1452" t="s">
        <v>18</v>
      </c>
      <c r="H1452">
        <v>63.1</v>
      </c>
      <c r="I1452">
        <v>3</v>
      </c>
      <c r="J1452">
        <v>64.5</v>
      </c>
      <c r="K1452">
        <v>2.76</v>
      </c>
    </row>
    <row r="1453" spans="1:11" x14ac:dyDescent="0.25">
      <c r="A1453" s="7">
        <v>384352</v>
      </c>
      <c r="B1453" s="7">
        <v>349578</v>
      </c>
      <c r="C1453" t="s">
        <v>50</v>
      </c>
      <c r="D1453" t="s">
        <v>89</v>
      </c>
      <c r="E1453" s="7">
        <v>34</v>
      </c>
      <c r="F1453" s="7" t="s">
        <v>148</v>
      </c>
      <c r="G1453" t="s">
        <v>18</v>
      </c>
      <c r="H1453">
        <v>46.4</v>
      </c>
      <c r="I1453">
        <v>3</v>
      </c>
      <c r="J1453">
        <v>57</v>
      </c>
      <c r="K1453">
        <v>2.76</v>
      </c>
    </row>
    <row r="1454" spans="1:11" x14ac:dyDescent="0.25">
      <c r="A1454" s="7">
        <v>384354</v>
      </c>
      <c r="B1454" s="7">
        <v>349578</v>
      </c>
      <c r="C1454" t="s">
        <v>50</v>
      </c>
      <c r="D1454" t="s">
        <v>89</v>
      </c>
      <c r="E1454" s="7">
        <v>34</v>
      </c>
      <c r="F1454" s="7" t="s">
        <v>148</v>
      </c>
      <c r="G1454" t="s">
        <v>18</v>
      </c>
      <c r="H1454">
        <v>44.5</v>
      </c>
      <c r="I1454">
        <v>2</v>
      </c>
      <c r="J1454">
        <v>73.5</v>
      </c>
      <c r="K1454">
        <v>2.76</v>
      </c>
    </row>
    <row r="1455" spans="1:11" x14ac:dyDescent="0.25">
      <c r="A1455" s="7">
        <v>384356</v>
      </c>
      <c r="B1455" s="7">
        <v>349578</v>
      </c>
      <c r="C1455" t="s">
        <v>50</v>
      </c>
      <c r="D1455" t="s">
        <v>89</v>
      </c>
      <c r="E1455" s="7">
        <v>34</v>
      </c>
      <c r="F1455" s="7" t="s">
        <v>148</v>
      </c>
      <c r="G1455" t="s">
        <v>18</v>
      </c>
      <c r="H1455">
        <v>49.1</v>
      </c>
      <c r="I1455">
        <v>1</v>
      </c>
      <c r="J1455">
        <v>118.7</v>
      </c>
      <c r="K1455">
        <v>2.76</v>
      </c>
    </row>
    <row r="1456" spans="1:11" x14ac:dyDescent="0.25">
      <c r="A1456" s="7">
        <v>384358</v>
      </c>
      <c r="B1456" s="7">
        <v>349578</v>
      </c>
      <c r="C1456" t="s">
        <v>50</v>
      </c>
      <c r="D1456" t="s">
        <v>89</v>
      </c>
      <c r="E1456" s="7">
        <v>34</v>
      </c>
      <c r="F1456" s="7" t="s">
        <v>148</v>
      </c>
      <c r="G1456" t="s">
        <v>18</v>
      </c>
      <c r="H1456">
        <v>66.400000000000006</v>
      </c>
      <c r="I1456">
        <v>4</v>
      </c>
      <c r="J1456">
        <v>52.4</v>
      </c>
      <c r="K1456">
        <v>2.76</v>
      </c>
    </row>
    <row r="1457" spans="1:11" x14ac:dyDescent="0.25">
      <c r="A1457" s="7">
        <v>384360</v>
      </c>
      <c r="B1457" s="7">
        <v>349578</v>
      </c>
      <c r="C1457" t="s">
        <v>50</v>
      </c>
      <c r="D1457" t="s">
        <v>89</v>
      </c>
      <c r="E1457" s="7">
        <v>34</v>
      </c>
      <c r="F1457" s="7" t="s">
        <v>148</v>
      </c>
      <c r="G1457" t="s">
        <v>18</v>
      </c>
      <c r="H1457">
        <v>49.1</v>
      </c>
      <c r="I1457">
        <v>3</v>
      </c>
      <c r="J1457">
        <v>57</v>
      </c>
      <c r="K1457">
        <v>2.76</v>
      </c>
    </row>
    <row r="1458" spans="1:11" x14ac:dyDescent="0.25">
      <c r="A1458" s="7">
        <v>384362</v>
      </c>
      <c r="B1458" s="7">
        <v>349578</v>
      </c>
      <c r="C1458" t="s">
        <v>50</v>
      </c>
      <c r="D1458" t="s">
        <v>89</v>
      </c>
      <c r="E1458" s="7">
        <v>34</v>
      </c>
      <c r="F1458" s="7" t="s">
        <v>148</v>
      </c>
      <c r="G1458" t="s">
        <v>18</v>
      </c>
      <c r="H1458">
        <v>47.7</v>
      </c>
      <c r="I1458">
        <v>1</v>
      </c>
      <c r="J1458">
        <v>118.7</v>
      </c>
      <c r="K1458">
        <v>2.76</v>
      </c>
    </row>
    <row r="1459" spans="1:11" x14ac:dyDescent="0.25">
      <c r="A1459" s="7">
        <v>390246</v>
      </c>
      <c r="B1459" s="7">
        <v>349400</v>
      </c>
      <c r="C1459" t="s">
        <v>50</v>
      </c>
      <c r="D1459" t="s">
        <v>86</v>
      </c>
      <c r="E1459" s="7">
        <v>16</v>
      </c>
      <c r="F1459" s="7" t="s">
        <v>148</v>
      </c>
      <c r="G1459" t="s">
        <v>18</v>
      </c>
      <c r="H1459">
        <v>34.5</v>
      </c>
      <c r="I1459">
        <v>1</v>
      </c>
      <c r="J1459">
        <v>92</v>
      </c>
      <c r="K1459">
        <v>2.76</v>
      </c>
    </row>
    <row r="1460" spans="1:11" x14ac:dyDescent="0.25">
      <c r="A1460" s="7">
        <v>390382</v>
      </c>
      <c r="B1460" s="7">
        <v>349400</v>
      </c>
      <c r="C1460" t="s">
        <v>50</v>
      </c>
      <c r="D1460" t="s">
        <v>86</v>
      </c>
      <c r="E1460" s="7">
        <v>16</v>
      </c>
      <c r="F1460" s="7" t="s">
        <v>148</v>
      </c>
      <c r="G1460" t="s">
        <v>18</v>
      </c>
      <c r="H1460">
        <v>35</v>
      </c>
      <c r="I1460">
        <v>3</v>
      </c>
      <c r="J1460">
        <v>44.2</v>
      </c>
      <c r="K1460">
        <v>2.76</v>
      </c>
    </row>
    <row r="1461" spans="1:11" x14ac:dyDescent="0.25">
      <c r="A1461" s="7">
        <v>390384</v>
      </c>
      <c r="B1461" s="7">
        <v>349400</v>
      </c>
      <c r="C1461" t="s">
        <v>50</v>
      </c>
      <c r="D1461" t="s">
        <v>86</v>
      </c>
      <c r="E1461" s="7">
        <v>16</v>
      </c>
      <c r="F1461" s="7" t="s">
        <v>148</v>
      </c>
      <c r="G1461" t="s">
        <v>18</v>
      </c>
      <c r="H1461">
        <v>35.6</v>
      </c>
      <c r="I1461">
        <v>1</v>
      </c>
      <c r="J1461">
        <v>92</v>
      </c>
      <c r="K1461">
        <v>2.76</v>
      </c>
    </row>
    <row r="1462" spans="1:11" x14ac:dyDescent="0.25">
      <c r="A1462" s="7">
        <v>390386</v>
      </c>
      <c r="B1462" s="7">
        <v>349400</v>
      </c>
      <c r="C1462" t="s">
        <v>50</v>
      </c>
      <c r="D1462" t="s">
        <v>86</v>
      </c>
      <c r="E1462" s="7">
        <v>16</v>
      </c>
      <c r="F1462" s="7" t="s">
        <v>148</v>
      </c>
      <c r="G1462" t="s">
        <v>18</v>
      </c>
      <c r="H1462">
        <v>44.8</v>
      </c>
      <c r="I1462">
        <v>1</v>
      </c>
      <c r="J1462">
        <v>118.7</v>
      </c>
      <c r="K1462">
        <v>2.76</v>
      </c>
    </row>
    <row r="1463" spans="1:11" x14ac:dyDescent="0.25">
      <c r="A1463" s="7">
        <v>390388</v>
      </c>
      <c r="B1463" s="7">
        <v>349400</v>
      </c>
      <c r="C1463" t="s">
        <v>50</v>
      </c>
      <c r="D1463" t="s">
        <v>86</v>
      </c>
      <c r="E1463" s="7">
        <v>16</v>
      </c>
      <c r="F1463" s="7" t="s">
        <v>148</v>
      </c>
      <c r="G1463" t="s">
        <v>18</v>
      </c>
      <c r="H1463">
        <v>44.4</v>
      </c>
      <c r="I1463">
        <v>6</v>
      </c>
      <c r="J1463">
        <v>40.4</v>
      </c>
      <c r="K1463">
        <v>2.76</v>
      </c>
    </row>
    <row r="1464" spans="1:11" x14ac:dyDescent="0.25">
      <c r="A1464" s="7">
        <v>390390</v>
      </c>
      <c r="B1464" s="7">
        <v>349400</v>
      </c>
      <c r="C1464" t="s">
        <v>50</v>
      </c>
      <c r="D1464" t="s">
        <v>86</v>
      </c>
      <c r="E1464" s="7">
        <v>16</v>
      </c>
      <c r="F1464" s="7" t="s">
        <v>148</v>
      </c>
      <c r="G1464" t="s">
        <v>18</v>
      </c>
      <c r="H1464">
        <v>44.9</v>
      </c>
      <c r="I1464">
        <v>1</v>
      </c>
      <c r="J1464">
        <v>118.7</v>
      </c>
      <c r="K1464">
        <v>2.76</v>
      </c>
    </row>
    <row r="1465" spans="1:11" x14ac:dyDescent="0.25">
      <c r="A1465" s="7">
        <v>390392</v>
      </c>
      <c r="B1465" s="7">
        <v>349400</v>
      </c>
      <c r="C1465" t="s">
        <v>50</v>
      </c>
      <c r="D1465" t="s">
        <v>86</v>
      </c>
      <c r="E1465" s="7">
        <v>16</v>
      </c>
      <c r="F1465" s="7" t="s">
        <v>148</v>
      </c>
      <c r="G1465" t="s">
        <v>18</v>
      </c>
      <c r="H1465">
        <v>56.8</v>
      </c>
      <c r="I1465">
        <v>2</v>
      </c>
      <c r="J1465">
        <v>83.2</v>
      </c>
      <c r="K1465">
        <v>2.76</v>
      </c>
    </row>
    <row r="1466" spans="1:11" x14ac:dyDescent="0.25">
      <c r="A1466" s="7">
        <v>390394</v>
      </c>
      <c r="B1466" s="7">
        <v>349400</v>
      </c>
      <c r="C1466" t="s">
        <v>50</v>
      </c>
      <c r="D1466" t="s">
        <v>86</v>
      </c>
      <c r="E1466" s="7">
        <v>16</v>
      </c>
      <c r="F1466" s="7" t="s">
        <v>148</v>
      </c>
      <c r="G1466" t="s">
        <v>18</v>
      </c>
      <c r="H1466">
        <v>56.6</v>
      </c>
      <c r="I1466">
        <v>3</v>
      </c>
      <c r="J1466">
        <v>64.5</v>
      </c>
      <c r="K1466">
        <v>2.76</v>
      </c>
    </row>
    <row r="1467" spans="1:11" x14ac:dyDescent="0.25">
      <c r="A1467" s="7">
        <v>390396</v>
      </c>
      <c r="B1467" s="7">
        <v>349400</v>
      </c>
      <c r="C1467" t="s">
        <v>50</v>
      </c>
      <c r="D1467" t="s">
        <v>86</v>
      </c>
      <c r="E1467" s="7">
        <v>16</v>
      </c>
      <c r="F1467" s="7" t="s">
        <v>148</v>
      </c>
      <c r="G1467" t="s">
        <v>18</v>
      </c>
      <c r="H1467">
        <v>44</v>
      </c>
      <c r="I1467">
        <v>1</v>
      </c>
      <c r="J1467">
        <v>118.7</v>
      </c>
      <c r="K1467">
        <v>2.76</v>
      </c>
    </row>
    <row r="1468" spans="1:11" x14ac:dyDescent="0.25">
      <c r="A1468" s="7">
        <v>390398</v>
      </c>
      <c r="B1468" s="7">
        <v>349400</v>
      </c>
      <c r="C1468" t="s">
        <v>50</v>
      </c>
      <c r="D1468" t="s">
        <v>86</v>
      </c>
      <c r="E1468" s="7">
        <v>16</v>
      </c>
      <c r="F1468" s="7" t="s">
        <v>148</v>
      </c>
      <c r="G1468" t="s">
        <v>18</v>
      </c>
      <c r="H1468">
        <v>57.2</v>
      </c>
      <c r="I1468">
        <v>2</v>
      </c>
      <c r="J1468">
        <v>83.2</v>
      </c>
      <c r="K1468">
        <v>2.76</v>
      </c>
    </row>
    <row r="1469" spans="1:11" x14ac:dyDescent="0.25">
      <c r="A1469" s="7">
        <v>390401</v>
      </c>
      <c r="B1469" s="7">
        <v>349400</v>
      </c>
      <c r="C1469" t="s">
        <v>50</v>
      </c>
      <c r="D1469" t="s">
        <v>86</v>
      </c>
      <c r="E1469" s="7">
        <v>16</v>
      </c>
      <c r="F1469" s="7" t="s">
        <v>148</v>
      </c>
      <c r="G1469" t="s">
        <v>18</v>
      </c>
      <c r="H1469">
        <v>35.9</v>
      </c>
      <c r="I1469">
        <v>2</v>
      </c>
      <c r="J1469">
        <v>57</v>
      </c>
      <c r="K1469">
        <v>2.76</v>
      </c>
    </row>
    <row r="1470" spans="1:11" x14ac:dyDescent="0.25">
      <c r="A1470" s="7">
        <v>390403</v>
      </c>
      <c r="B1470" s="7">
        <v>349400</v>
      </c>
      <c r="C1470" t="s">
        <v>50</v>
      </c>
      <c r="D1470" t="s">
        <v>86</v>
      </c>
      <c r="E1470" s="7">
        <v>16</v>
      </c>
      <c r="F1470" s="7" t="s">
        <v>148</v>
      </c>
      <c r="G1470" t="s">
        <v>18</v>
      </c>
      <c r="H1470">
        <v>34.799999999999997</v>
      </c>
      <c r="I1470">
        <v>1</v>
      </c>
      <c r="J1470">
        <v>92</v>
      </c>
      <c r="K1470">
        <v>2.76</v>
      </c>
    </row>
    <row r="1471" spans="1:11" x14ac:dyDescent="0.25">
      <c r="A1471" s="7">
        <v>390565</v>
      </c>
      <c r="B1471" s="7">
        <v>349400</v>
      </c>
      <c r="C1471" t="s">
        <v>50</v>
      </c>
      <c r="D1471" t="s">
        <v>86</v>
      </c>
      <c r="E1471" s="7">
        <v>16</v>
      </c>
      <c r="F1471" s="7" t="s">
        <v>148</v>
      </c>
      <c r="G1471" t="s">
        <v>18</v>
      </c>
      <c r="H1471">
        <v>34.799999999999997</v>
      </c>
      <c r="I1471">
        <v>1</v>
      </c>
      <c r="J1471">
        <v>92</v>
      </c>
      <c r="K1471">
        <v>2.76</v>
      </c>
    </row>
    <row r="1472" spans="1:11" x14ac:dyDescent="0.25">
      <c r="A1472" s="7">
        <v>390567</v>
      </c>
      <c r="B1472" s="7">
        <v>349400</v>
      </c>
      <c r="C1472" t="s">
        <v>50</v>
      </c>
      <c r="D1472" t="s">
        <v>86</v>
      </c>
      <c r="E1472" s="7">
        <v>16</v>
      </c>
      <c r="F1472" s="7" t="s">
        <v>148</v>
      </c>
      <c r="G1472" t="s">
        <v>18</v>
      </c>
      <c r="H1472">
        <v>35.4</v>
      </c>
      <c r="I1472">
        <v>1</v>
      </c>
      <c r="J1472">
        <v>92</v>
      </c>
      <c r="K1472">
        <v>2.76</v>
      </c>
    </row>
    <row r="1473" spans="1:11" x14ac:dyDescent="0.25">
      <c r="A1473" s="7">
        <v>390569</v>
      </c>
      <c r="B1473" s="7">
        <v>349400</v>
      </c>
      <c r="C1473" t="s">
        <v>50</v>
      </c>
      <c r="D1473" t="s">
        <v>86</v>
      </c>
      <c r="E1473" s="7">
        <v>16</v>
      </c>
      <c r="F1473" s="7" t="s">
        <v>148</v>
      </c>
      <c r="G1473" t="s">
        <v>18</v>
      </c>
      <c r="H1473">
        <v>56.7</v>
      </c>
      <c r="I1473">
        <v>3</v>
      </c>
      <c r="J1473">
        <v>64.5</v>
      </c>
      <c r="K1473">
        <v>2.76</v>
      </c>
    </row>
    <row r="1474" spans="1:11" x14ac:dyDescent="0.25">
      <c r="A1474" s="7">
        <v>390572</v>
      </c>
      <c r="B1474" s="7">
        <v>349400</v>
      </c>
      <c r="C1474" t="s">
        <v>50</v>
      </c>
      <c r="D1474" t="s">
        <v>86</v>
      </c>
      <c r="E1474" s="7">
        <v>16</v>
      </c>
      <c r="F1474" s="7" t="s">
        <v>148</v>
      </c>
      <c r="G1474" t="s">
        <v>18</v>
      </c>
      <c r="H1474">
        <v>35.200000000000003</v>
      </c>
      <c r="I1474">
        <v>1</v>
      </c>
      <c r="J1474">
        <v>92</v>
      </c>
      <c r="K1474">
        <v>2.76</v>
      </c>
    </row>
    <row r="1475" spans="1:11" x14ac:dyDescent="0.25">
      <c r="A1475" s="7">
        <v>390575</v>
      </c>
      <c r="B1475" s="7">
        <v>349400</v>
      </c>
      <c r="C1475" t="s">
        <v>50</v>
      </c>
      <c r="D1475" t="s">
        <v>86</v>
      </c>
      <c r="E1475" s="7">
        <v>16</v>
      </c>
      <c r="F1475" s="7" t="s">
        <v>149</v>
      </c>
      <c r="G1475" t="s">
        <v>18</v>
      </c>
      <c r="H1475">
        <v>0</v>
      </c>
      <c r="I1475">
        <v>1</v>
      </c>
      <c r="J1475" t="s">
        <v>149</v>
      </c>
      <c r="K1475" t="s">
        <v>149</v>
      </c>
    </row>
    <row r="1476" spans="1:11" x14ac:dyDescent="0.25">
      <c r="A1476" s="7">
        <v>398964</v>
      </c>
      <c r="B1476" s="7">
        <v>349628</v>
      </c>
      <c r="C1476" t="s">
        <v>50</v>
      </c>
      <c r="D1476" t="s">
        <v>91</v>
      </c>
      <c r="E1476" s="7">
        <v>22</v>
      </c>
      <c r="F1476" s="7" t="s">
        <v>148</v>
      </c>
      <c r="G1476" t="s">
        <v>18</v>
      </c>
      <c r="H1476">
        <v>65.099999999999994</v>
      </c>
      <c r="I1476">
        <v>4</v>
      </c>
      <c r="J1476">
        <v>52.4</v>
      </c>
      <c r="K1476">
        <v>2.76</v>
      </c>
    </row>
    <row r="1477" spans="1:11" x14ac:dyDescent="0.25">
      <c r="A1477" s="7">
        <v>399179</v>
      </c>
      <c r="B1477" s="7">
        <v>349628</v>
      </c>
      <c r="C1477" t="s">
        <v>50</v>
      </c>
      <c r="D1477" t="s">
        <v>91</v>
      </c>
      <c r="E1477" s="7">
        <v>22</v>
      </c>
      <c r="F1477" s="7" t="s">
        <v>148</v>
      </c>
      <c r="G1477" t="s">
        <v>18</v>
      </c>
      <c r="H1477">
        <v>65.900000000000006</v>
      </c>
      <c r="I1477">
        <v>4</v>
      </c>
      <c r="J1477">
        <v>52.4</v>
      </c>
      <c r="K1477">
        <v>2.76</v>
      </c>
    </row>
    <row r="1478" spans="1:11" x14ac:dyDescent="0.25">
      <c r="A1478" s="7">
        <v>399183</v>
      </c>
      <c r="B1478" s="7">
        <v>349628</v>
      </c>
      <c r="C1478" t="s">
        <v>50</v>
      </c>
      <c r="D1478" t="s">
        <v>91</v>
      </c>
      <c r="E1478" s="7">
        <v>22</v>
      </c>
      <c r="F1478" s="7" t="s">
        <v>148</v>
      </c>
      <c r="G1478" t="s">
        <v>18</v>
      </c>
      <c r="H1478">
        <v>36.6</v>
      </c>
      <c r="I1478">
        <v>2</v>
      </c>
      <c r="J1478">
        <v>73.5</v>
      </c>
      <c r="K1478">
        <v>2.76</v>
      </c>
    </row>
    <row r="1479" spans="1:11" x14ac:dyDescent="0.25">
      <c r="A1479" s="7">
        <v>399186</v>
      </c>
      <c r="B1479" s="7">
        <v>349628</v>
      </c>
      <c r="C1479" t="s">
        <v>50</v>
      </c>
      <c r="D1479" t="s">
        <v>91</v>
      </c>
      <c r="E1479" s="7">
        <v>22</v>
      </c>
      <c r="F1479" s="7" t="s">
        <v>148</v>
      </c>
      <c r="G1479" t="s">
        <v>18</v>
      </c>
      <c r="H1479">
        <v>51.7</v>
      </c>
      <c r="I1479">
        <v>4</v>
      </c>
      <c r="J1479">
        <v>46.3</v>
      </c>
      <c r="K1479">
        <v>2.76</v>
      </c>
    </row>
    <row r="1480" spans="1:11" x14ac:dyDescent="0.25">
      <c r="A1480" s="7">
        <v>399188</v>
      </c>
      <c r="B1480" s="7">
        <v>349628</v>
      </c>
      <c r="C1480" t="s">
        <v>50</v>
      </c>
      <c r="D1480" t="s">
        <v>91</v>
      </c>
      <c r="E1480" s="7">
        <v>22</v>
      </c>
      <c r="F1480" s="7" t="s">
        <v>148</v>
      </c>
      <c r="G1480" t="s">
        <v>18</v>
      </c>
      <c r="H1480">
        <v>64.7</v>
      </c>
      <c r="I1480">
        <v>5</v>
      </c>
      <c r="J1480">
        <v>45.7</v>
      </c>
      <c r="K1480">
        <v>2.76</v>
      </c>
    </row>
    <row r="1481" spans="1:11" x14ac:dyDescent="0.25">
      <c r="A1481" s="7">
        <v>399190</v>
      </c>
      <c r="B1481" s="7">
        <v>349628</v>
      </c>
      <c r="C1481" t="s">
        <v>50</v>
      </c>
      <c r="D1481" t="s">
        <v>91</v>
      </c>
      <c r="E1481" s="7">
        <v>22</v>
      </c>
      <c r="F1481" s="7" t="s">
        <v>148</v>
      </c>
      <c r="G1481" t="s">
        <v>18</v>
      </c>
      <c r="H1481">
        <v>52.6</v>
      </c>
      <c r="I1481">
        <v>5</v>
      </c>
      <c r="J1481">
        <v>40.4</v>
      </c>
      <c r="K1481">
        <v>2.76</v>
      </c>
    </row>
    <row r="1482" spans="1:11" x14ac:dyDescent="0.25">
      <c r="A1482" s="7">
        <v>400149</v>
      </c>
      <c r="B1482" s="7">
        <v>349561</v>
      </c>
      <c r="C1482" t="s">
        <v>50</v>
      </c>
      <c r="D1482" t="s">
        <v>88</v>
      </c>
      <c r="E1482" s="7">
        <v>25</v>
      </c>
      <c r="F1482" s="7" t="s">
        <v>148</v>
      </c>
      <c r="G1482" t="s">
        <v>18</v>
      </c>
      <c r="H1482">
        <v>17.41</v>
      </c>
      <c r="I1482">
        <v>1</v>
      </c>
      <c r="J1482">
        <v>92</v>
      </c>
      <c r="K1482">
        <v>2.76</v>
      </c>
    </row>
    <row r="1483" spans="1:11" x14ac:dyDescent="0.25">
      <c r="A1483" s="7">
        <v>400151</v>
      </c>
      <c r="B1483" s="7">
        <v>349561</v>
      </c>
      <c r="C1483" t="s">
        <v>50</v>
      </c>
      <c r="D1483" t="s">
        <v>88</v>
      </c>
      <c r="E1483" s="7">
        <v>25</v>
      </c>
      <c r="F1483" s="7" t="s">
        <v>148</v>
      </c>
      <c r="G1483" t="s">
        <v>18</v>
      </c>
      <c r="H1483">
        <v>94.4</v>
      </c>
      <c r="I1483">
        <v>1</v>
      </c>
      <c r="J1483">
        <v>145.4</v>
      </c>
      <c r="K1483">
        <v>2.76</v>
      </c>
    </row>
    <row r="1484" spans="1:11" x14ac:dyDescent="0.25">
      <c r="A1484" s="7">
        <v>400153</v>
      </c>
      <c r="B1484" s="7">
        <v>349561</v>
      </c>
      <c r="C1484" t="s">
        <v>50</v>
      </c>
      <c r="D1484" t="s">
        <v>88</v>
      </c>
      <c r="E1484" s="7">
        <v>25</v>
      </c>
      <c r="F1484" s="7" t="s">
        <v>148</v>
      </c>
      <c r="G1484" t="s">
        <v>18</v>
      </c>
      <c r="H1484">
        <v>95.4</v>
      </c>
      <c r="I1484">
        <v>3</v>
      </c>
      <c r="J1484">
        <v>69.8</v>
      </c>
      <c r="K1484">
        <v>2.76</v>
      </c>
    </row>
    <row r="1485" spans="1:11" x14ac:dyDescent="0.25">
      <c r="A1485" s="7">
        <v>400155</v>
      </c>
      <c r="B1485" s="7">
        <v>349561</v>
      </c>
      <c r="C1485" t="s">
        <v>50</v>
      </c>
      <c r="D1485" t="s">
        <v>88</v>
      </c>
      <c r="E1485" s="7">
        <v>25</v>
      </c>
      <c r="F1485" s="7" t="s">
        <v>148</v>
      </c>
      <c r="G1485" t="s">
        <v>18</v>
      </c>
      <c r="H1485">
        <v>106.1</v>
      </c>
      <c r="I1485">
        <v>8</v>
      </c>
      <c r="J1485">
        <v>49.4</v>
      </c>
      <c r="K1485">
        <v>2.76</v>
      </c>
    </row>
    <row r="1486" spans="1:11" x14ac:dyDescent="0.25">
      <c r="A1486" s="7">
        <v>400157</v>
      </c>
      <c r="B1486" s="7">
        <v>349561</v>
      </c>
      <c r="C1486" t="s">
        <v>50</v>
      </c>
      <c r="D1486" t="s">
        <v>88</v>
      </c>
      <c r="E1486" s="7">
        <v>25</v>
      </c>
      <c r="F1486" s="7" t="s">
        <v>148</v>
      </c>
      <c r="G1486" t="s">
        <v>18</v>
      </c>
      <c r="H1486">
        <v>17.600000000000001</v>
      </c>
      <c r="I1486">
        <v>1</v>
      </c>
      <c r="J1486">
        <v>92</v>
      </c>
      <c r="K1486">
        <v>2.76</v>
      </c>
    </row>
    <row r="1487" spans="1:11" x14ac:dyDescent="0.25">
      <c r="A1487" s="7">
        <v>400161</v>
      </c>
      <c r="B1487" s="7">
        <v>349561</v>
      </c>
      <c r="C1487" t="s">
        <v>50</v>
      </c>
      <c r="D1487" t="s">
        <v>88</v>
      </c>
      <c r="E1487" s="7">
        <v>25</v>
      </c>
      <c r="F1487" s="7" t="s">
        <v>148</v>
      </c>
      <c r="G1487" t="s">
        <v>18</v>
      </c>
      <c r="H1487">
        <v>24.5</v>
      </c>
      <c r="I1487">
        <v>1</v>
      </c>
      <c r="J1487">
        <v>92</v>
      </c>
      <c r="K1487">
        <v>2.76</v>
      </c>
    </row>
    <row r="1488" spans="1:11" x14ac:dyDescent="0.25">
      <c r="A1488" s="7">
        <v>400163</v>
      </c>
      <c r="B1488" s="7">
        <v>349561</v>
      </c>
      <c r="C1488" t="s">
        <v>50</v>
      </c>
      <c r="D1488" t="s">
        <v>88</v>
      </c>
      <c r="E1488" s="7">
        <v>25</v>
      </c>
      <c r="F1488" s="7" t="s">
        <v>148</v>
      </c>
      <c r="G1488" t="s">
        <v>18</v>
      </c>
      <c r="H1488">
        <v>91.5</v>
      </c>
      <c r="I1488">
        <v>6</v>
      </c>
      <c r="J1488">
        <v>49.4</v>
      </c>
      <c r="K1488">
        <v>2.76</v>
      </c>
    </row>
    <row r="1489" spans="1:11" x14ac:dyDescent="0.25">
      <c r="A1489" s="7">
        <v>400169</v>
      </c>
      <c r="B1489" s="7">
        <v>349561</v>
      </c>
      <c r="C1489" t="s">
        <v>50</v>
      </c>
      <c r="D1489" t="s">
        <v>88</v>
      </c>
      <c r="E1489" s="7">
        <v>25</v>
      </c>
      <c r="F1489" s="7" t="s">
        <v>148</v>
      </c>
      <c r="G1489" t="s">
        <v>18</v>
      </c>
      <c r="H1489">
        <v>17.600000000000001</v>
      </c>
      <c r="I1489">
        <v>1</v>
      </c>
      <c r="J1489">
        <v>92</v>
      </c>
      <c r="K1489">
        <v>2.76</v>
      </c>
    </row>
    <row r="1490" spans="1:11" x14ac:dyDescent="0.25">
      <c r="A1490" s="7">
        <v>400171</v>
      </c>
      <c r="B1490" s="7">
        <v>349561</v>
      </c>
      <c r="C1490" t="s">
        <v>50</v>
      </c>
      <c r="D1490" t="s">
        <v>88</v>
      </c>
      <c r="E1490" s="7">
        <v>25</v>
      </c>
      <c r="F1490" s="7" t="s">
        <v>148</v>
      </c>
      <c r="G1490" t="s">
        <v>18</v>
      </c>
      <c r="H1490">
        <v>58.7</v>
      </c>
      <c r="I1490">
        <v>4</v>
      </c>
      <c r="J1490">
        <v>52.4</v>
      </c>
      <c r="K1490">
        <v>2.76</v>
      </c>
    </row>
    <row r="1491" spans="1:11" x14ac:dyDescent="0.25">
      <c r="A1491" s="7">
        <v>400173</v>
      </c>
      <c r="B1491" s="7">
        <v>349561</v>
      </c>
      <c r="C1491" t="s">
        <v>50</v>
      </c>
      <c r="D1491" t="s">
        <v>88</v>
      </c>
      <c r="E1491" s="7">
        <v>25</v>
      </c>
      <c r="F1491" s="7" t="s">
        <v>148</v>
      </c>
      <c r="G1491" t="s">
        <v>18</v>
      </c>
      <c r="H1491">
        <v>17.5</v>
      </c>
      <c r="I1491">
        <v>2</v>
      </c>
      <c r="J1491">
        <v>57</v>
      </c>
      <c r="K1491">
        <v>2.76</v>
      </c>
    </row>
    <row r="1492" spans="1:11" x14ac:dyDescent="0.25">
      <c r="A1492" s="7">
        <v>400174</v>
      </c>
      <c r="B1492" s="7">
        <v>349561</v>
      </c>
      <c r="C1492" t="s">
        <v>50</v>
      </c>
      <c r="D1492" t="s">
        <v>88</v>
      </c>
      <c r="E1492" s="7">
        <v>25</v>
      </c>
      <c r="F1492" s="7" t="s">
        <v>148</v>
      </c>
      <c r="G1492" t="s">
        <v>18</v>
      </c>
      <c r="H1492">
        <v>17.5</v>
      </c>
      <c r="I1492">
        <v>1</v>
      </c>
      <c r="J1492">
        <v>92</v>
      </c>
      <c r="K1492">
        <v>2.76</v>
      </c>
    </row>
    <row r="1493" spans="1:11" x14ac:dyDescent="0.25">
      <c r="A1493" s="7">
        <v>400199</v>
      </c>
      <c r="B1493" s="7">
        <v>349561</v>
      </c>
      <c r="C1493" t="s">
        <v>50</v>
      </c>
      <c r="D1493" t="s">
        <v>88</v>
      </c>
      <c r="E1493" s="7">
        <v>25</v>
      </c>
      <c r="F1493" s="7" t="s">
        <v>148</v>
      </c>
      <c r="G1493" t="s">
        <v>18</v>
      </c>
      <c r="H1493">
        <v>17.5</v>
      </c>
      <c r="I1493">
        <v>1</v>
      </c>
      <c r="J1493">
        <v>92</v>
      </c>
      <c r="K1493">
        <v>2.76</v>
      </c>
    </row>
    <row r="1494" spans="1:11" x14ac:dyDescent="0.25">
      <c r="A1494" s="7">
        <v>400202</v>
      </c>
      <c r="B1494" s="7">
        <v>349561</v>
      </c>
      <c r="C1494" t="s">
        <v>50</v>
      </c>
      <c r="D1494" t="s">
        <v>88</v>
      </c>
      <c r="E1494" s="7">
        <v>25</v>
      </c>
      <c r="F1494" s="7" t="s">
        <v>148</v>
      </c>
      <c r="G1494" t="s">
        <v>18</v>
      </c>
      <c r="H1494">
        <v>93.6</v>
      </c>
      <c r="I1494">
        <v>1</v>
      </c>
      <c r="J1494">
        <v>145.4</v>
      </c>
      <c r="K1494">
        <v>2.76</v>
      </c>
    </row>
    <row r="1495" spans="1:11" x14ac:dyDescent="0.25">
      <c r="A1495" s="7">
        <v>400206</v>
      </c>
      <c r="B1495" s="7">
        <v>349561</v>
      </c>
      <c r="C1495" t="s">
        <v>50</v>
      </c>
      <c r="D1495" t="s">
        <v>88</v>
      </c>
      <c r="E1495" s="7">
        <v>25</v>
      </c>
      <c r="F1495" s="7" t="s">
        <v>148</v>
      </c>
      <c r="G1495" t="s">
        <v>18</v>
      </c>
      <c r="H1495">
        <v>12.8</v>
      </c>
      <c r="I1495">
        <v>1</v>
      </c>
      <c r="J1495">
        <v>92</v>
      </c>
      <c r="K1495">
        <v>2.76</v>
      </c>
    </row>
    <row r="1496" spans="1:11" x14ac:dyDescent="0.25">
      <c r="A1496" s="7">
        <v>400207</v>
      </c>
      <c r="B1496" s="7">
        <v>349561</v>
      </c>
      <c r="C1496" t="s">
        <v>50</v>
      </c>
      <c r="D1496" t="s">
        <v>88</v>
      </c>
      <c r="E1496" s="7">
        <v>25</v>
      </c>
      <c r="F1496" s="7" t="s">
        <v>148</v>
      </c>
      <c r="G1496" t="s">
        <v>18</v>
      </c>
      <c r="H1496">
        <v>17.600000000000001</v>
      </c>
      <c r="I1496">
        <v>2</v>
      </c>
      <c r="J1496">
        <v>57</v>
      </c>
      <c r="K1496">
        <v>2.76</v>
      </c>
    </row>
    <row r="1497" spans="1:11" x14ac:dyDescent="0.25">
      <c r="A1497" s="7">
        <v>400210</v>
      </c>
      <c r="B1497" s="7">
        <v>349561</v>
      </c>
      <c r="C1497" t="s">
        <v>50</v>
      </c>
      <c r="D1497" t="s">
        <v>88</v>
      </c>
      <c r="E1497" s="7">
        <v>25</v>
      </c>
      <c r="F1497" s="7" t="s">
        <v>148</v>
      </c>
      <c r="G1497" t="s">
        <v>18</v>
      </c>
      <c r="H1497">
        <v>17.3</v>
      </c>
      <c r="I1497">
        <v>1</v>
      </c>
      <c r="J1497">
        <v>92</v>
      </c>
      <c r="K1497">
        <v>2.76</v>
      </c>
    </row>
    <row r="1498" spans="1:11" x14ac:dyDescent="0.25">
      <c r="A1498" s="7">
        <v>400211</v>
      </c>
      <c r="B1498" s="7">
        <v>349561</v>
      </c>
      <c r="C1498" t="s">
        <v>50</v>
      </c>
      <c r="D1498" t="s">
        <v>88</v>
      </c>
      <c r="E1498" s="7">
        <v>25</v>
      </c>
      <c r="F1498" s="7" t="s">
        <v>148</v>
      </c>
      <c r="G1498" t="s">
        <v>18</v>
      </c>
      <c r="H1498">
        <v>15.2</v>
      </c>
      <c r="I1498">
        <v>3</v>
      </c>
      <c r="J1498">
        <v>44.2</v>
      </c>
      <c r="K1498">
        <v>2.76</v>
      </c>
    </row>
    <row r="1499" spans="1:11" x14ac:dyDescent="0.25">
      <c r="A1499" s="7">
        <v>400213</v>
      </c>
      <c r="B1499" s="7">
        <v>349561</v>
      </c>
      <c r="C1499" t="s">
        <v>50</v>
      </c>
      <c r="D1499" t="s">
        <v>88</v>
      </c>
      <c r="E1499" s="7">
        <v>25</v>
      </c>
      <c r="F1499" s="7" t="s">
        <v>148</v>
      </c>
      <c r="G1499" t="s">
        <v>18</v>
      </c>
      <c r="H1499">
        <v>14.2</v>
      </c>
      <c r="I1499">
        <v>1</v>
      </c>
      <c r="J1499">
        <v>92</v>
      </c>
      <c r="K1499">
        <v>2.76</v>
      </c>
    </row>
    <row r="1500" spans="1:11" x14ac:dyDescent="0.25">
      <c r="A1500" s="7">
        <v>400254</v>
      </c>
      <c r="B1500" s="7">
        <v>349561</v>
      </c>
      <c r="C1500" t="s">
        <v>50</v>
      </c>
      <c r="D1500" t="s">
        <v>88</v>
      </c>
      <c r="E1500" s="7">
        <v>25</v>
      </c>
      <c r="F1500" s="7" t="s">
        <v>148</v>
      </c>
      <c r="G1500" t="s">
        <v>18</v>
      </c>
      <c r="H1500">
        <v>18.7</v>
      </c>
      <c r="I1500">
        <v>1</v>
      </c>
      <c r="J1500">
        <v>92</v>
      </c>
      <c r="K1500">
        <v>2.76</v>
      </c>
    </row>
    <row r="1501" spans="1:11" x14ac:dyDescent="0.25">
      <c r="A1501" s="7">
        <v>400256</v>
      </c>
      <c r="B1501" s="7">
        <v>349561</v>
      </c>
      <c r="C1501" t="s">
        <v>50</v>
      </c>
      <c r="D1501" t="s">
        <v>88</v>
      </c>
      <c r="E1501" s="7">
        <v>25</v>
      </c>
      <c r="F1501" s="7" t="s">
        <v>148</v>
      </c>
      <c r="G1501" t="s">
        <v>18</v>
      </c>
      <c r="H1501">
        <v>12.5</v>
      </c>
      <c r="I1501">
        <v>1</v>
      </c>
      <c r="J1501">
        <v>92</v>
      </c>
      <c r="K1501">
        <v>2.76</v>
      </c>
    </row>
    <row r="1502" spans="1:11" x14ac:dyDescent="0.25">
      <c r="A1502" s="7">
        <v>400259</v>
      </c>
      <c r="B1502" s="7">
        <v>349561</v>
      </c>
      <c r="C1502" t="s">
        <v>50</v>
      </c>
      <c r="D1502" t="s">
        <v>88</v>
      </c>
      <c r="E1502" s="7">
        <v>25</v>
      </c>
      <c r="F1502" s="7" t="s">
        <v>148</v>
      </c>
      <c r="G1502" t="s">
        <v>18</v>
      </c>
      <c r="H1502">
        <v>18.3</v>
      </c>
      <c r="I1502">
        <v>1</v>
      </c>
      <c r="J1502">
        <v>92</v>
      </c>
      <c r="K1502">
        <v>2.76</v>
      </c>
    </row>
    <row r="1503" spans="1:11" x14ac:dyDescent="0.25">
      <c r="A1503" s="7">
        <v>400261</v>
      </c>
      <c r="B1503" s="7">
        <v>349561</v>
      </c>
      <c r="C1503" t="s">
        <v>50</v>
      </c>
      <c r="D1503" t="s">
        <v>88</v>
      </c>
      <c r="E1503" s="7">
        <v>25</v>
      </c>
      <c r="F1503" s="7" t="s">
        <v>148</v>
      </c>
      <c r="G1503" t="s">
        <v>18</v>
      </c>
      <c r="H1503">
        <v>17.3</v>
      </c>
      <c r="I1503">
        <v>3</v>
      </c>
      <c r="J1503">
        <v>44.2</v>
      </c>
      <c r="K1503">
        <v>2.76</v>
      </c>
    </row>
    <row r="1504" spans="1:11" x14ac:dyDescent="0.25">
      <c r="A1504" s="7">
        <v>400263</v>
      </c>
      <c r="B1504" s="7">
        <v>349561</v>
      </c>
      <c r="C1504" t="s">
        <v>50</v>
      </c>
      <c r="D1504" t="s">
        <v>88</v>
      </c>
      <c r="E1504" s="7">
        <v>25</v>
      </c>
      <c r="F1504" s="7" t="s">
        <v>148</v>
      </c>
      <c r="G1504" t="s">
        <v>18</v>
      </c>
      <c r="H1504">
        <v>31.2</v>
      </c>
      <c r="I1504">
        <v>1</v>
      </c>
      <c r="J1504">
        <v>118.7</v>
      </c>
      <c r="K1504">
        <v>2.76</v>
      </c>
    </row>
    <row r="1505" spans="1:11" x14ac:dyDescent="0.25">
      <c r="A1505" s="7">
        <v>400268</v>
      </c>
      <c r="B1505" s="7">
        <v>349561</v>
      </c>
      <c r="C1505" t="s">
        <v>50</v>
      </c>
      <c r="D1505" t="s">
        <v>88</v>
      </c>
      <c r="E1505" s="7">
        <v>25</v>
      </c>
      <c r="F1505" s="7" t="s">
        <v>148</v>
      </c>
      <c r="G1505" t="s">
        <v>18</v>
      </c>
      <c r="H1505">
        <v>12.7</v>
      </c>
      <c r="I1505">
        <v>1</v>
      </c>
      <c r="J1505">
        <v>92</v>
      </c>
      <c r="K1505">
        <v>2.76</v>
      </c>
    </row>
    <row r="1506" spans="1:11" x14ac:dyDescent="0.25">
      <c r="A1506" s="7">
        <v>400270</v>
      </c>
      <c r="B1506" s="7">
        <v>349561</v>
      </c>
      <c r="C1506" t="s">
        <v>50</v>
      </c>
      <c r="D1506" t="s">
        <v>88</v>
      </c>
      <c r="E1506" s="7">
        <v>25</v>
      </c>
      <c r="F1506" s="7" t="s">
        <v>148</v>
      </c>
      <c r="G1506" t="s">
        <v>18</v>
      </c>
      <c r="H1506">
        <v>92.4</v>
      </c>
      <c r="I1506">
        <v>5</v>
      </c>
      <c r="J1506">
        <v>49.4</v>
      </c>
      <c r="K1506">
        <v>2.76</v>
      </c>
    </row>
    <row r="1507" spans="1:11" x14ac:dyDescent="0.25">
      <c r="A1507" s="7">
        <v>400339</v>
      </c>
      <c r="B1507" s="7">
        <v>349561</v>
      </c>
      <c r="C1507" t="s">
        <v>50</v>
      </c>
      <c r="D1507" t="s">
        <v>88</v>
      </c>
      <c r="E1507" s="7">
        <v>25</v>
      </c>
      <c r="F1507" s="7" t="s">
        <v>148</v>
      </c>
      <c r="G1507" t="s">
        <v>18</v>
      </c>
      <c r="H1507">
        <v>32.6</v>
      </c>
      <c r="I1507">
        <v>3</v>
      </c>
      <c r="J1507">
        <v>57</v>
      </c>
      <c r="K1507">
        <v>2.76</v>
      </c>
    </row>
    <row r="1508" spans="1:11" x14ac:dyDescent="0.25">
      <c r="A1508" s="7">
        <v>400340</v>
      </c>
      <c r="B1508" s="7">
        <v>349561</v>
      </c>
      <c r="C1508" t="s">
        <v>50</v>
      </c>
      <c r="D1508" t="s">
        <v>88</v>
      </c>
      <c r="E1508" s="7">
        <v>25</v>
      </c>
      <c r="F1508" s="7" t="s">
        <v>148</v>
      </c>
      <c r="G1508" t="s">
        <v>18</v>
      </c>
      <c r="H1508">
        <v>18</v>
      </c>
      <c r="I1508">
        <v>1</v>
      </c>
      <c r="J1508">
        <v>92</v>
      </c>
      <c r="K1508">
        <v>2.76</v>
      </c>
    </row>
    <row r="1509" spans="1:11" x14ac:dyDescent="0.25">
      <c r="A1509" s="7">
        <v>400342</v>
      </c>
      <c r="B1509" s="7">
        <v>349561</v>
      </c>
      <c r="C1509" t="s">
        <v>50</v>
      </c>
      <c r="D1509" t="s">
        <v>88</v>
      </c>
      <c r="E1509" s="7">
        <v>25</v>
      </c>
      <c r="F1509" s="7" t="s">
        <v>148</v>
      </c>
      <c r="G1509" t="s">
        <v>18</v>
      </c>
      <c r="H1509">
        <v>17.8</v>
      </c>
      <c r="I1509">
        <v>1</v>
      </c>
      <c r="J1509">
        <v>92</v>
      </c>
      <c r="K1509">
        <v>2.76</v>
      </c>
    </row>
    <row r="1510" spans="1:11" x14ac:dyDescent="0.25">
      <c r="A1510" s="7">
        <v>400345</v>
      </c>
      <c r="B1510" s="7">
        <v>349561</v>
      </c>
      <c r="C1510" t="s">
        <v>50</v>
      </c>
      <c r="D1510" t="s">
        <v>88</v>
      </c>
      <c r="E1510" s="7">
        <v>25</v>
      </c>
      <c r="F1510" s="7" t="s">
        <v>148</v>
      </c>
      <c r="G1510" t="s">
        <v>18</v>
      </c>
      <c r="H1510">
        <v>94.4</v>
      </c>
      <c r="I1510">
        <v>3</v>
      </c>
      <c r="J1510">
        <v>57</v>
      </c>
      <c r="K1510">
        <v>2.76</v>
      </c>
    </row>
    <row r="1511" spans="1:11" x14ac:dyDescent="0.25">
      <c r="A1511" s="7">
        <v>400346</v>
      </c>
      <c r="B1511" s="7">
        <v>349561</v>
      </c>
      <c r="C1511" t="s">
        <v>50</v>
      </c>
      <c r="D1511" t="s">
        <v>88</v>
      </c>
      <c r="E1511" s="7">
        <v>25</v>
      </c>
      <c r="F1511" s="7" t="s">
        <v>148</v>
      </c>
      <c r="G1511" t="s">
        <v>18</v>
      </c>
      <c r="H1511">
        <v>17</v>
      </c>
      <c r="I1511">
        <v>1</v>
      </c>
      <c r="J1511">
        <v>92</v>
      </c>
      <c r="K1511">
        <v>2.76</v>
      </c>
    </row>
    <row r="1512" spans="1:11" x14ac:dyDescent="0.25">
      <c r="A1512" s="7">
        <v>400348</v>
      </c>
      <c r="B1512" s="7">
        <v>349561</v>
      </c>
      <c r="C1512" t="s">
        <v>50</v>
      </c>
      <c r="D1512" t="s">
        <v>88</v>
      </c>
      <c r="E1512" s="7">
        <v>25</v>
      </c>
      <c r="F1512" s="7" t="s">
        <v>149</v>
      </c>
      <c r="G1512" t="s">
        <v>18</v>
      </c>
      <c r="H1512">
        <v>409.7</v>
      </c>
      <c r="I1512">
        <v>1</v>
      </c>
      <c r="J1512" t="s">
        <v>149</v>
      </c>
      <c r="K1512" t="s">
        <v>149</v>
      </c>
    </row>
    <row r="1513" spans="1:11" x14ac:dyDescent="0.25">
      <c r="A1513" s="7">
        <v>400350</v>
      </c>
      <c r="B1513" s="7">
        <v>349561</v>
      </c>
      <c r="C1513" t="s">
        <v>50</v>
      </c>
      <c r="D1513" t="s">
        <v>88</v>
      </c>
      <c r="E1513" s="7">
        <v>25</v>
      </c>
      <c r="F1513" s="7" t="s">
        <v>149</v>
      </c>
      <c r="G1513" t="s">
        <v>18</v>
      </c>
      <c r="H1513">
        <v>91.9</v>
      </c>
      <c r="I1513">
        <v>1</v>
      </c>
      <c r="J1513" t="s">
        <v>149</v>
      </c>
      <c r="K1513" t="s">
        <v>149</v>
      </c>
    </row>
    <row r="1514" spans="1:11" x14ac:dyDescent="0.25">
      <c r="A1514" s="7">
        <v>400352</v>
      </c>
      <c r="B1514" s="7">
        <v>349561</v>
      </c>
      <c r="C1514" t="s">
        <v>50</v>
      </c>
      <c r="D1514" t="s">
        <v>88</v>
      </c>
      <c r="E1514" s="7">
        <v>25</v>
      </c>
      <c r="F1514" s="7" t="s">
        <v>148</v>
      </c>
      <c r="G1514" t="s">
        <v>18</v>
      </c>
      <c r="H1514">
        <v>8.1999999999999993</v>
      </c>
      <c r="I1514">
        <v>1</v>
      </c>
      <c r="J1514">
        <v>92</v>
      </c>
      <c r="K1514">
        <v>2.76</v>
      </c>
    </row>
    <row r="1515" spans="1:11" x14ac:dyDescent="0.25">
      <c r="A1515" s="7">
        <v>400354</v>
      </c>
      <c r="B1515" s="7">
        <v>349561</v>
      </c>
      <c r="C1515" t="s">
        <v>50</v>
      </c>
      <c r="D1515" t="s">
        <v>88</v>
      </c>
      <c r="E1515" s="7">
        <v>25</v>
      </c>
      <c r="F1515" s="7" t="s">
        <v>148</v>
      </c>
      <c r="G1515" t="s">
        <v>18</v>
      </c>
      <c r="H1515">
        <v>23.59</v>
      </c>
      <c r="I1515">
        <v>1</v>
      </c>
      <c r="J1515">
        <v>92</v>
      </c>
      <c r="K1515">
        <v>2.76</v>
      </c>
    </row>
    <row r="1516" spans="1:11" x14ac:dyDescent="0.25">
      <c r="A1516" s="7">
        <v>400377</v>
      </c>
      <c r="B1516" s="7">
        <v>349561</v>
      </c>
      <c r="C1516" t="s">
        <v>50</v>
      </c>
      <c r="D1516" t="s">
        <v>88</v>
      </c>
      <c r="E1516" s="7">
        <v>25</v>
      </c>
      <c r="F1516" s="7" t="s">
        <v>148</v>
      </c>
      <c r="G1516" t="s">
        <v>18</v>
      </c>
      <c r="H1516">
        <v>12.6</v>
      </c>
      <c r="I1516">
        <v>1</v>
      </c>
      <c r="J1516">
        <v>92</v>
      </c>
      <c r="K1516">
        <v>2.76</v>
      </c>
    </row>
    <row r="1517" spans="1:11" x14ac:dyDescent="0.25">
      <c r="A1517" s="7">
        <v>400378</v>
      </c>
      <c r="B1517" s="7">
        <v>349561</v>
      </c>
      <c r="C1517" t="s">
        <v>50</v>
      </c>
      <c r="D1517" t="s">
        <v>88</v>
      </c>
      <c r="E1517" s="7">
        <v>25</v>
      </c>
      <c r="F1517" s="7" t="s">
        <v>148</v>
      </c>
      <c r="G1517" t="s">
        <v>18</v>
      </c>
      <c r="H1517">
        <v>11.9</v>
      </c>
      <c r="I1517">
        <v>1</v>
      </c>
      <c r="J1517">
        <v>92</v>
      </c>
      <c r="K1517">
        <v>2.76</v>
      </c>
    </row>
    <row r="1518" spans="1:11" x14ac:dyDescent="0.25">
      <c r="A1518" s="7">
        <v>400380</v>
      </c>
      <c r="B1518" s="7">
        <v>349561</v>
      </c>
      <c r="C1518" t="s">
        <v>50</v>
      </c>
      <c r="D1518" t="s">
        <v>88</v>
      </c>
      <c r="E1518" s="7">
        <v>25</v>
      </c>
      <c r="F1518" s="7" t="s">
        <v>149</v>
      </c>
      <c r="G1518" t="s">
        <v>18</v>
      </c>
      <c r="H1518">
        <v>192.5</v>
      </c>
      <c r="I1518">
        <v>1</v>
      </c>
      <c r="J1518" t="s">
        <v>149</v>
      </c>
      <c r="K1518" t="s">
        <v>149</v>
      </c>
    </row>
    <row r="1519" spans="1:11" x14ac:dyDescent="0.25">
      <c r="A1519" s="7">
        <v>400381</v>
      </c>
      <c r="B1519" s="7">
        <v>349561</v>
      </c>
      <c r="C1519" t="s">
        <v>50</v>
      </c>
      <c r="D1519" t="s">
        <v>88</v>
      </c>
      <c r="E1519" s="7">
        <v>25</v>
      </c>
      <c r="F1519" s="7" t="s">
        <v>148</v>
      </c>
      <c r="G1519" t="s">
        <v>18</v>
      </c>
      <c r="H1519">
        <v>17.600000000000001</v>
      </c>
      <c r="I1519">
        <v>1</v>
      </c>
      <c r="J1519">
        <v>92</v>
      </c>
      <c r="K1519">
        <v>2.76</v>
      </c>
    </row>
    <row r="1520" spans="1:11" x14ac:dyDescent="0.25">
      <c r="A1520" s="7">
        <v>400383</v>
      </c>
      <c r="B1520" s="7">
        <v>349561</v>
      </c>
      <c r="C1520" t="s">
        <v>50</v>
      </c>
      <c r="D1520" t="s">
        <v>88</v>
      </c>
      <c r="E1520" s="7">
        <v>25</v>
      </c>
      <c r="F1520" s="7" t="s">
        <v>149</v>
      </c>
      <c r="G1520" t="s">
        <v>18</v>
      </c>
      <c r="H1520">
        <v>0</v>
      </c>
      <c r="I1520">
        <v>1</v>
      </c>
      <c r="J1520" t="s">
        <v>149</v>
      </c>
      <c r="K1520" t="s">
        <v>149</v>
      </c>
    </row>
    <row r="1521" spans="1:11" x14ac:dyDescent="0.25">
      <c r="A1521" s="7">
        <v>400384</v>
      </c>
      <c r="B1521" s="7">
        <v>349561</v>
      </c>
      <c r="C1521" t="s">
        <v>50</v>
      </c>
      <c r="D1521" t="s">
        <v>88</v>
      </c>
      <c r="E1521" s="7">
        <v>25</v>
      </c>
      <c r="F1521" s="7" t="s">
        <v>148</v>
      </c>
      <c r="G1521" t="s">
        <v>18</v>
      </c>
      <c r="H1521">
        <v>12.9</v>
      </c>
      <c r="I1521">
        <v>1</v>
      </c>
      <c r="J1521">
        <v>92</v>
      </c>
      <c r="K1521">
        <v>2.76</v>
      </c>
    </row>
    <row r="1522" spans="1:11" x14ac:dyDescent="0.25">
      <c r="A1522" s="7">
        <v>400385</v>
      </c>
      <c r="B1522" s="7">
        <v>349561</v>
      </c>
      <c r="C1522" t="s">
        <v>50</v>
      </c>
      <c r="D1522" t="s">
        <v>88</v>
      </c>
      <c r="E1522" s="7">
        <v>25</v>
      </c>
      <c r="F1522" s="7" t="s">
        <v>148</v>
      </c>
      <c r="G1522" t="s">
        <v>18</v>
      </c>
      <c r="H1522">
        <v>24.6</v>
      </c>
      <c r="I1522">
        <v>1</v>
      </c>
      <c r="J1522">
        <v>92</v>
      </c>
      <c r="K1522">
        <v>2.76</v>
      </c>
    </row>
    <row r="1523" spans="1:11" x14ac:dyDescent="0.25">
      <c r="A1523" s="7">
        <v>400386</v>
      </c>
      <c r="B1523" s="7">
        <v>349561</v>
      </c>
      <c r="C1523" t="s">
        <v>50</v>
      </c>
      <c r="D1523" t="s">
        <v>88</v>
      </c>
      <c r="E1523" s="7">
        <v>25</v>
      </c>
      <c r="F1523" s="7" t="s">
        <v>148</v>
      </c>
      <c r="G1523" t="s">
        <v>18</v>
      </c>
      <c r="H1523">
        <v>17.899999999999999</v>
      </c>
      <c r="I1523">
        <v>1</v>
      </c>
      <c r="J1523">
        <v>92</v>
      </c>
      <c r="K1523">
        <v>2.76</v>
      </c>
    </row>
    <row r="1524" spans="1:11" x14ac:dyDescent="0.25">
      <c r="A1524" s="7">
        <v>400388</v>
      </c>
      <c r="B1524" s="7">
        <v>349561</v>
      </c>
      <c r="C1524" t="s">
        <v>50</v>
      </c>
      <c r="D1524" t="s">
        <v>88</v>
      </c>
      <c r="E1524" s="7">
        <v>25</v>
      </c>
      <c r="F1524" s="7" t="s">
        <v>148</v>
      </c>
      <c r="G1524" t="s">
        <v>18</v>
      </c>
      <c r="H1524">
        <v>32.5</v>
      </c>
      <c r="I1524">
        <v>1</v>
      </c>
      <c r="J1524">
        <v>118.7</v>
      </c>
      <c r="K1524">
        <v>2.76</v>
      </c>
    </row>
    <row r="1525" spans="1:11" x14ac:dyDescent="0.25">
      <c r="A1525" s="7">
        <v>400389</v>
      </c>
      <c r="B1525" s="7">
        <v>349561</v>
      </c>
      <c r="C1525" t="s">
        <v>50</v>
      </c>
      <c r="D1525" t="s">
        <v>88</v>
      </c>
      <c r="E1525" s="7">
        <v>25</v>
      </c>
      <c r="F1525" s="7" t="s">
        <v>148</v>
      </c>
      <c r="G1525" t="s">
        <v>18</v>
      </c>
      <c r="H1525">
        <v>14.8</v>
      </c>
      <c r="I1525">
        <v>1</v>
      </c>
      <c r="J1525">
        <v>92</v>
      </c>
      <c r="K1525">
        <v>2.76</v>
      </c>
    </row>
    <row r="1526" spans="1:11" x14ac:dyDescent="0.25">
      <c r="A1526" s="7">
        <v>400390</v>
      </c>
      <c r="B1526" s="7">
        <v>349561</v>
      </c>
      <c r="C1526" t="s">
        <v>50</v>
      </c>
      <c r="D1526" t="s">
        <v>88</v>
      </c>
      <c r="E1526" s="7">
        <v>25</v>
      </c>
      <c r="F1526" s="7" t="s">
        <v>148</v>
      </c>
      <c r="G1526" t="s">
        <v>18</v>
      </c>
      <c r="H1526">
        <v>16.5</v>
      </c>
      <c r="I1526">
        <v>1</v>
      </c>
      <c r="J1526">
        <v>92</v>
      </c>
      <c r="K1526">
        <v>2.76</v>
      </c>
    </row>
    <row r="1527" spans="1:11" x14ac:dyDescent="0.25">
      <c r="A1527" s="7">
        <v>400413</v>
      </c>
      <c r="B1527" s="7">
        <v>349561</v>
      </c>
      <c r="C1527" t="s">
        <v>50</v>
      </c>
      <c r="D1527" t="s">
        <v>88</v>
      </c>
      <c r="E1527" s="7">
        <v>25</v>
      </c>
      <c r="F1527" s="7" t="s">
        <v>148</v>
      </c>
      <c r="G1527" t="s">
        <v>18</v>
      </c>
      <c r="H1527">
        <v>17.7</v>
      </c>
      <c r="I1527">
        <v>1</v>
      </c>
      <c r="J1527">
        <v>92</v>
      </c>
      <c r="K1527">
        <v>2.76</v>
      </c>
    </row>
    <row r="1528" spans="1:11" x14ac:dyDescent="0.25">
      <c r="A1528" s="7">
        <v>400416</v>
      </c>
      <c r="B1528" s="7">
        <v>349561</v>
      </c>
      <c r="C1528" t="s">
        <v>50</v>
      </c>
      <c r="D1528" t="s">
        <v>88</v>
      </c>
      <c r="E1528" s="7">
        <v>25</v>
      </c>
      <c r="F1528" s="7" t="s">
        <v>148</v>
      </c>
      <c r="G1528" t="s">
        <v>18</v>
      </c>
      <c r="H1528">
        <v>13.6</v>
      </c>
      <c r="I1528">
        <v>1</v>
      </c>
      <c r="J1528">
        <v>92</v>
      </c>
      <c r="K1528">
        <v>2.76</v>
      </c>
    </row>
    <row r="1529" spans="1:11" x14ac:dyDescent="0.25">
      <c r="A1529" s="7">
        <v>400419</v>
      </c>
      <c r="B1529" s="7">
        <v>349561</v>
      </c>
      <c r="C1529" t="s">
        <v>50</v>
      </c>
      <c r="D1529" t="s">
        <v>88</v>
      </c>
      <c r="E1529" s="7">
        <v>25</v>
      </c>
      <c r="F1529" s="7" t="s">
        <v>148</v>
      </c>
      <c r="G1529" t="s">
        <v>18</v>
      </c>
      <c r="H1529">
        <v>14.8</v>
      </c>
      <c r="I1529">
        <v>1</v>
      </c>
      <c r="J1529">
        <v>92</v>
      </c>
      <c r="K1529">
        <v>2.76</v>
      </c>
    </row>
    <row r="1530" spans="1:11" x14ac:dyDescent="0.25">
      <c r="A1530" s="7">
        <v>400420</v>
      </c>
      <c r="B1530" s="7">
        <v>349561</v>
      </c>
      <c r="C1530" t="s">
        <v>50</v>
      </c>
      <c r="D1530" t="s">
        <v>88</v>
      </c>
      <c r="E1530" s="7">
        <v>25</v>
      </c>
      <c r="F1530" s="7" t="s">
        <v>148</v>
      </c>
      <c r="G1530" t="s">
        <v>18</v>
      </c>
      <c r="H1530">
        <v>17.100000000000001</v>
      </c>
      <c r="I1530">
        <v>2</v>
      </c>
      <c r="J1530">
        <v>57</v>
      </c>
      <c r="K1530">
        <v>2.76</v>
      </c>
    </row>
    <row r="1531" spans="1:11" x14ac:dyDescent="0.25">
      <c r="A1531" s="7">
        <v>400421</v>
      </c>
      <c r="B1531" s="7">
        <v>349561</v>
      </c>
      <c r="C1531" t="s">
        <v>50</v>
      </c>
      <c r="D1531" t="s">
        <v>88</v>
      </c>
      <c r="E1531" s="7">
        <v>25</v>
      </c>
      <c r="F1531" s="7" t="s">
        <v>148</v>
      </c>
      <c r="G1531" t="s">
        <v>18</v>
      </c>
      <c r="H1531">
        <v>17.3</v>
      </c>
      <c r="I1531">
        <v>1</v>
      </c>
      <c r="J1531">
        <v>92</v>
      </c>
      <c r="K1531">
        <v>2.76</v>
      </c>
    </row>
    <row r="1532" spans="1:11" x14ac:dyDescent="0.25">
      <c r="A1532" s="7">
        <v>400422</v>
      </c>
      <c r="B1532" s="7">
        <v>349561</v>
      </c>
      <c r="C1532" t="s">
        <v>50</v>
      </c>
      <c r="D1532" t="s">
        <v>88</v>
      </c>
      <c r="E1532" s="7">
        <v>25</v>
      </c>
      <c r="F1532" s="7" t="s">
        <v>148</v>
      </c>
      <c r="G1532" t="s">
        <v>18</v>
      </c>
      <c r="H1532">
        <v>17.600000000000001</v>
      </c>
      <c r="I1532">
        <v>1</v>
      </c>
      <c r="J1532">
        <v>92</v>
      </c>
      <c r="K1532">
        <v>2.76</v>
      </c>
    </row>
    <row r="1533" spans="1:11" x14ac:dyDescent="0.25">
      <c r="A1533" s="7">
        <v>400423</v>
      </c>
      <c r="B1533" s="7">
        <v>349561</v>
      </c>
      <c r="C1533" t="s">
        <v>50</v>
      </c>
      <c r="D1533" t="s">
        <v>88</v>
      </c>
      <c r="E1533" s="7">
        <v>25</v>
      </c>
      <c r="F1533" s="7" t="s">
        <v>148</v>
      </c>
      <c r="G1533" t="s">
        <v>18</v>
      </c>
      <c r="H1533">
        <v>33.799999999999997</v>
      </c>
      <c r="I1533">
        <v>2</v>
      </c>
      <c r="J1533">
        <v>73.5</v>
      </c>
      <c r="K1533">
        <v>2.76</v>
      </c>
    </row>
    <row r="1534" spans="1:11" x14ac:dyDescent="0.25">
      <c r="A1534" s="7">
        <v>400446</v>
      </c>
      <c r="B1534" s="7">
        <v>349561</v>
      </c>
      <c r="C1534" t="s">
        <v>50</v>
      </c>
      <c r="D1534" t="s">
        <v>88</v>
      </c>
      <c r="E1534" s="7">
        <v>25</v>
      </c>
      <c r="F1534" s="7" t="s">
        <v>148</v>
      </c>
      <c r="G1534" t="s">
        <v>18</v>
      </c>
      <c r="H1534">
        <v>17.5</v>
      </c>
      <c r="I1534">
        <v>6</v>
      </c>
      <c r="J1534">
        <v>31.3</v>
      </c>
      <c r="K1534">
        <v>2.76</v>
      </c>
    </row>
    <row r="1535" spans="1:11" x14ac:dyDescent="0.25">
      <c r="A1535" s="7">
        <v>400447</v>
      </c>
      <c r="B1535" s="7">
        <v>349561</v>
      </c>
      <c r="C1535" t="s">
        <v>50</v>
      </c>
      <c r="D1535" t="s">
        <v>88</v>
      </c>
      <c r="E1535" s="7">
        <v>25</v>
      </c>
      <c r="F1535" s="7" t="s">
        <v>148</v>
      </c>
      <c r="G1535" t="s">
        <v>18</v>
      </c>
      <c r="H1535">
        <v>61.1</v>
      </c>
      <c r="I1535">
        <v>3</v>
      </c>
      <c r="J1535">
        <v>64.5</v>
      </c>
      <c r="K1535">
        <v>2.76</v>
      </c>
    </row>
    <row r="1536" spans="1:11" x14ac:dyDescent="0.25">
      <c r="A1536" s="7">
        <v>400448</v>
      </c>
      <c r="B1536" s="7">
        <v>349561</v>
      </c>
      <c r="C1536" t="s">
        <v>50</v>
      </c>
      <c r="D1536" t="s">
        <v>88</v>
      </c>
      <c r="E1536" s="7">
        <v>25</v>
      </c>
      <c r="F1536" s="7" t="s">
        <v>148</v>
      </c>
      <c r="G1536" t="s">
        <v>18</v>
      </c>
      <c r="H1536">
        <v>17.3</v>
      </c>
      <c r="I1536">
        <v>1</v>
      </c>
      <c r="J1536">
        <v>92</v>
      </c>
      <c r="K1536">
        <v>2.76</v>
      </c>
    </row>
    <row r="1537" spans="1:11" x14ac:dyDescent="0.25">
      <c r="A1537" s="7">
        <v>400449</v>
      </c>
      <c r="B1537" s="7">
        <v>349561</v>
      </c>
      <c r="C1537" t="s">
        <v>50</v>
      </c>
      <c r="D1537" t="s">
        <v>88</v>
      </c>
      <c r="E1537" s="7">
        <v>25</v>
      </c>
      <c r="F1537" s="7" t="s">
        <v>148</v>
      </c>
      <c r="G1537" t="s">
        <v>18</v>
      </c>
      <c r="H1537">
        <v>24.4</v>
      </c>
      <c r="I1537">
        <v>1</v>
      </c>
      <c r="J1537">
        <v>92</v>
      </c>
      <c r="K1537">
        <v>2.76</v>
      </c>
    </row>
    <row r="1538" spans="1:11" x14ac:dyDescent="0.25">
      <c r="A1538" s="7">
        <v>400450</v>
      </c>
      <c r="B1538" s="7">
        <v>349561</v>
      </c>
      <c r="C1538" t="s">
        <v>50</v>
      </c>
      <c r="D1538" t="s">
        <v>88</v>
      </c>
      <c r="E1538" s="7">
        <v>25</v>
      </c>
      <c r="F1538" s="7" t="s">
        <v>148</v>
      </c>
      <c r="G1538" t="s">
        <v>18</v>
      </c>
      <c r="H1538">
        <v>25.6</v>
      </c>
      <c r="I1538">
        <v>1</v>
      </c>
      <c r="J1538">
        <v>92</v>
      </c>
      <c r="K1538">
        <v>2.76</v>
      </c>
    </row>
    <row r="1539" spans="1:11" x14ac:dyDescent="0.25">
      <c r="A1539" s="7">
        <v>400451</v>
      </c>
      <c r="B1539" s="7">
        <v>349561</v>
      </c>
      <c r="C1539" t="s">
        <v>50</v>
      </c>
      <c r="D1539" t="s">
        <v>88</v>
      </c>
      <c r="E1539" s="7">
        <v>25</v>
      </c>
      <c r="F1539" s="7" t="s">
        <v>148</v>
      </c>
      <c r="G1539" t="s">
        <v>18</v>
      </c>
      <c r="H1539">
        <v>17.7</v>
      </c>
      <c r="I1539">
        <v>1</v>
      </c>
      <c r="J1539">
        <v>92</v>
      </c>
      <c r="K1539">
        <v>2.76</v>
      </c>
    </row>
    <row r="1540" spans="1:11" x14ac:dyDescent="0.25">
      <c r="A1540" s="7">
        <v>400452</v>
      </c>
      <c r="B1540" s="7">
        <v>349561</v>
      </c>
      <c r="C1540" t="s">
        <v>50</v>
      </c>
      <c r="D1540" t="s">
        <v>88</v>
      </c>
      <c r="E1540" s="7">
        <v>25</v>
      </c>
      <c r="F1540" s="7" t="s">
        <v>148</v>
      </c>
      <c r="G1540" t="s">
        <v>18</v>
      </c>
      <c r="H1540">
        <v>24.7</v>
      </c>
      <c r="I1540">
        <v>1</v>
      </c>
      <c r="J1540">
        <v>92</v>
      </c>
      <c r="K1540">
        <v>2.76</v>
      </c>
    </row>
    <row r="1541" spans="1:11" x14ac:dyDescent="0.25">
      <c r="A1541" s="7">
        <v>400453</v>
      </c>
      <c r="B1541" s="7">
        <v>349561</v>
      </c>
      <c r="C1541" t="s">
        <v>50</v>
      </c>
      <c r="D1541" t="s">
        <v>88</v>
      </c>
      <c r="E1541" s="7">
        <v>25</v>
      </c>
      <c r="F1541" s="7" t="s">
        <v>148</v>
      </c>
      <c r="G1541" t="s">
        <v>18</v>
      </c>
      <c r="H1541">
        <v>18.5</v>
      </c>
      <c r="I1541">
        <v>1</v>
      </c>
      <c r="J1541">
        <v>92</v>
      </c>
      <c r="K1541">
        <v>2.76</v>
      </c>
    </row>
    <row r="1542" spans="1:11" x14ac:dyDescent="0.25">
      <c r="A1542" s="7">
        <v>400454</v>
      </c>
      <c r="B1542" s="7">
        <v>349561</v>
      </c>
      <c r="C1542" t="s">
        <v>50</v>
      </c>
      <c r="D1542" t="s">
        <v>88</v>
      </c>
      <c r="E1542" s="7">
        <v>25</v>
      </c>
      <c r="F1542" s="7" t="s">
        <v>148</v>
      </c>
      <c r="G1542" t="s">
        <v>18</v>
      </c>
      <c r="H1542">
        <v>17.600000000000001</v>
      </c>
      <c r="I1542">
        <v>3</v>
      </c>
      <c r="J1542">
        <v>44.2</v>
      </c>
      <c r="K1542">
        <v>2.76</v>
      </c>
    </row>
    <row r="1543" spans="1:11" x14ac:dyDescent="0.25">
      <c r="A1543" s="7">
        <v>400455</v>
      </c>
      <c r="B1543" s="7">
        <v>349561</v>
      </c>
      <c r="C1543" t="s">
        <v>50</v>
      </c>
      <c r="D1543" t="s">
        <v>88</v>
      </c>
      <c r="E1543" s="7">
        <v>25</v>
      </c>
      <c r="F1543" s="7" t="s">
        <v>148</v>
      </c>
      <c r="G1543" t="s">
        <v>18</v>
      </c>
      <c r="H1543">
        <v>12.4</v>
      </c>
      <c r="I1543">
        <v>1</v>
      </c>
      <c r="J1543">
        <v>92</v>
      </c>
      <c r="K1543">
        <v>2.76</v>
      </c>
    </row>
    <row r="1544" spans="1:11" x14ac:dyDescent="0.25">
      <c r="A1544" s="7">
        <v>400456</v>
      </c>
      <c r="B1544" s="7">
        <v>349561</v>
      </c>
      <c r="C1544" t="s">
        <v>50</v>
      </c>
      <c r="D1544" t="s">
        <v>88</v>
      </c>
      <c r="E1544" s="7">
        <v>25</v>
      </c>
      <c r="F1544" s="7" t="s">
        <v>148</v>
      </c>
      <c r="G1544" t="s">
        <v>18</v>
      </c>
      <c r="H1544">
        <v>18.100000000000001</v>
      </c>
      <c r="I1544">
        <v>1</v>
      </c>
      <c r="J1544">
        <v>92</v>
      </c>
      <c r="K1544">
        <v>2.76</v>
      </c>
    </row>
    <row r="1545" spans="1:11" x14ac:dyDescent="0.25">
      <c r="A1545" s="7">
        <v>400457</v>
      </c>
      <c r="B1545" s="7">
        <v>349561</v>
      </c>
      <c r="C1545" t="s">
        <v>50</v>
      </c>
      <c r="D1545" t="s">
        <v>88</v>
      </c>
      <c r="E1545" s="7">
        <v>25</v>
      </c>
      <c r="F1545" s="7" t="s">
        <v>148</v>
      </c>
      <c r="G1545" t="s">
        <v>18</v>
      </c>
      <c r="H1545">
        <v>17.5</v>
      </c>
      <c r="I1545">
        <v>2</v>
      </c>
      <c r="J1545">
        <v>57</v>
      </c>
      <c r="K1545">
        <v>2.76</v>
      </c>
    </row>
    <row r="1546" spans="1:11" x14ac:dyDescent="0.25">
      <c r="A1546" s="7">
        <v>400484</v>
      </c>
      <c r="B1546" s="7">
        <v>349561</v>
      </c>
      <c r="C1546" t="s">
        <v>50</v>
      </c>
      <c r="D1546" t="s">
        <v>88</v>
      </c>
      <c r="E1546" s="7">
        <v>25</v>
      </c>
      <c r="F1546" s="7" t="s">
        <v>148</v>
      </c>
      <c r="G1546" t="s">
        <v>18</v>
      </c>
      <c r="H1546">
        <v>43.4</v>
      </c>
      <c r="I1546">
        <v>2</v>
      </c>
      <c r="J1546">
        <v>73.5</v>
      </c>
      <c r="K1546">
        <v>2.76</v>
      </c>
    </row>
    <row r="1547" spans="1:11" x14ac:dyDescent="0.25">
      <c r="A1547" s="7">
        <v>400485</v>
      </c>
      <c r="B1547" s="7">
        <v>349561</v>
      </c>
      <c r="C1547" t="s">
        <v>50</v>
      </c>
      <c r="D1547" t="s">
        <v>88</v>
      </c>
      <c r="E1547" s="7">
        <v>25</v>
      </c>
      <c r="F1547" s="7" t="s">
        <v>148</v>
      </c>
      <c r="G1547" t="s">
        <v>18</v>
      </c>
      <c r="H1547">
        <v>17.7</v>
      </c>
      <c r="I1547">
        <v>2</v>
      </c>
      <c r="J1547">
        <v>73.5</v>
      </c>
      <c r="K1547">
        <v>2.76</v>
      </c>
    </row>
    <row r="1548" spans="1:11" x14ac:dyDescent="0.25">
      <c r="A1548" s="7">
        <v>400486</v>
      </c>
      <c r="B1548" s="7">
        <v>349561</v>
      </c>
      <c r="C1548" t="s">
        <v>50</v>
      </c>
      <c r="D1548" t="s">
        <v>88</v>
      </c>
      <c r="E1548" s="7">
        <v>25</v>
      </c>
      <c r="F1548" s="7" t="s">
        <v>148</v>
      </c>
      <c r="G1548" t="s">
        <v>18</v>
      </c>
      <c r="H1548">
        <v>13.2</v>
      </c>
      <c r="I1548">
        <v>1</v>
      </c>
      <c r="J1548">
        <v>92</v>
      </c>
      <c r="K1548">
        <v>2.76</v>
      </c>
    </row>
    <row r="1549" spans="1:11" x14ac:dyDescent="0.25">
      <c r="A1549" s="7">
        <v>400487</v>
      </c>
      <c r="B1549" s="7">
        <v>349561</v>
      </c>
      <c r="C1549" t="s">
        <v>50</v>
      </c>
      <c r="D1549" t="s">
        <v>88</v>
      </c>
      <c r="E1549" s="7">
        <v>25</v>
      </c>
      <c r="F1549" s="7" t="s">
        <v>148</v>
      </c>
      <c r="G1549" t="s">
        <v>18</v>
      </c>
      <c r="H1549">
        <v>17.2</v>
      </c>
      <c r="I1549">
        <v>3</v>
      </c>
      <c r="J1549">
        <v>44.2</v>
      </c>
      <c r="K1549">
        <v>2.76</v>
      </c>
    </row>
    <row r="1550" spans="1:11" x14ac:dyDescent="0.25">
      <c r="A1550" s="7">
        <v>400488</v>
      </c>
      <c r="B1550" s="7">
        <v>349561</v>
      </c>
      <c r="C1550" t="s">
        <v>50</v>
      </c>
      <c r="D1550" t="s">
        <v>88</v>
      </c>
      <c r="E1550" s="7">
        <v>25</v>
      </c>
      <c r="F1550" s="7" t="s">
        <v>148</v>
      </c>
      <c r="G1550" t="s">
        <v>18</v>
      </c>
      <c r="H1550">
        <v>23.8</v>
      </c>
      <c r="I1550">
        <v>4</v>
      </c>
      <c r="J1550">
        <v>35.9</v>
      </c>
      <c r="K1550">
        <v>2.76</v>
      </c>
    </row>
    <row r="1551" spans="1:11" x14ac:dyDescent="0.25">
      <c r="A1551" s="7">
        <v>400489</v>
      </c>
      <c r="B1551" s="7">
        <v>349561</v>
      </c>
      <c r="C1551" t="s">
        <v>50</v>
      </c>
      <c r="D1551" t="s">
        <v>88</v>
      </c>
      <c r="E1551" s="7">
        <v>25</v>
      </c>
      <c r="F1551" s="7" t="s">
        <v>148</v>
      </c>
      <c r="G1551" t="s">
        <v>18</v>
      </c>
      <c r="H1551">
        <v>25.1</v>
      </c>
      <c r="I1551">
        <v>4</v>
      </c>
      <c r="J1551">
        <v>35.9</v>
      </c>
      <c r="K1551">
        <v>2.76</v>
      </c>
    </row>
    <row r="1552" spans="1:11" x14ac:dyDescent="0.25">
      <c r="A1552" s="7">
        <v>400490</v>
      </c>
      <c r="B1552" s="7">
        <v>349561</v>
      </c>
      <c r="C1552" t="s">
        <v>50</v>
      </c>
      <c r="D1552" t="s">
        <v>88</v>
      </c>
      <c r="E1552" s="7">
        <v>25</v>
      </c>
      <c r="F1552" s="7" t="s">
        <v>148</v>
      </c>
      <c r="G1552" t="s">
        <v>18</v>
      </c>
      <c r="H1552">
        <v>17.3</v>
      </c>
      <c r="I1552">
        <v>1</v>
      </c>
      <c r="J1552">
        <v>92</v>
      </c>
      <c r="K1552">
        <v>2.76</v>
      </c>
    </row>
    <row r="1553" spans="1:11" x14ac:dyDescent="0.25">
      <c r="A1553" s="7">
        <v>400492</v>
      </c>
      <c r="B1553" s="7">
        <v>349561</v>
      </c>
      <c r="C1553" t="s">
        <v>50</v>
      </c>
      <c r="D1553" t="s">
        <v>88</v>
      </c>
      <c r="E1553" s="7">
        <v>25</v>
      </c>
      <c r="F1553" s="7" t="s">
        <v>148</v>
      </c>
      <c r="G1553" t="s">
        <v>18</v>
      </c>
      <c r="H1553">
        <v>24.8</v>
      </c>
      <c r="I1553">
        <v>1</v>
      </c>
      <c r="J1553">
        <v>92</v>
      </c>
      <c r="K1553">
        <v>2.76</v>
      </c>
    </row>
    <row r="1554" spans="1:11" x14ac:dyDescent="0.25">
      <c r="A1554" s="7">
        <v>400493</v>
      </c>
      <c r="B1554" s="7">
        <v>349561</v>
      </c>
      <c r="C1554" t="s">
        <v>50</v>
      </c>
      <c r="D1554" t="s">
        <v>88</v>
      </c>
      <c r="E1554" s="7">
        <v>25</v>
      </c>
      <c r="F1554" s="7" t="s">
        <v>148</v>
      </c>
      <c r="G1554" t="s">
        <v>18</v>
      </c>
      <c r="H1554">
        <v>18.100000000000001</v>
      </c>
      <c r="I1554">
        <v>1</v>
      </c>
      <c r="J1554">
        <v>92</v>
      </c>
      <c r="K1554">
        <v>2.76</v>
      </c>
    </row>
    <row r="1555" spans="1:11" x14ac:dyDescent="0.25">
      <c r="A1555" s="7">
        <v>400858</v>
      </c>
      <c r="B1555" s="7">
        <v>349561</v>
      </c>
      <c r="C1555" t="s">
        <v>50</v>
      </c>
      <c r="D1555" t="s">
        <v>88</v>
      </c>
      <c r="E1555" s="7">
        <v>25</v>
      </c>
      <c r="F1555" s="7" t="s">
        <v>148</v>
      </c>
      <c r="G1555" t="s">
        <v>18</v>
      </c>
      <c r="H1555">
        <v>17.600000000000001</v>
      </c>
      <c r="I1555">
        <v>2</v>
      </c>
      <c r="J1555">
        <v>57</v>
      </c>
      <c r="K1555">
        <v>2.76</v>
      </c>
    </row>
    <row r="1556" spans="1:11" x14ac:dyDescent="0.25">
      <c r="A1556" s="7">
        <v>400859</v>
      </c>
      <c r="B1556" s="7">
        <v>349561</v>
      </c>
      <c r="C1556" t="s">
        <v>50</v>
      </c>
      <c r="D1556" t="s">
        <v>88</v>
      </c>
      <c r="E1556" s="7">
        <v>25</v>
      </c>
      <c r="F1556" s="7" t="s">
        <v>148</v>
      </c>
      <c r="G1556" t="s">
        <v>18</v>
      </c>
      <c r="H1556">
        <v>15.1</v>
      </c>
      <c r="I1556">
        <v>1</v>
      </c>
      <c r="J1556">
        <v>92</v>
      </c>
      <c r="K1556">
        <v>2.76</v>
      </c>
    </row>
    <row r="1557" spans="1:11" x14ac:dyDescent="0.25">
      <c r="A1557" s="7">
        <v>400860</v>
      </c>
      <c r="B1557" s="7">
        <v>349561</v>
      </c>
      <c r="C1557" t="s">
        <v>50</v>
      </c>
      <c r="D1557" t="s">
        <v>88</v>
      </c>
      <c r="E1557" s="7">
        <v>25</v>
      </c>
      <c r="F1557" s="7" t="s">
        <v>148</v>
      </c>
      <c r="G1557" t="s">
        <v>18</v>
      </c>
      <c r="H1557">
        <v>15.2</v>
      </c>
      <c r="I1557">
        <v>4</v>
      </c>
      <c r="J1557">
        <v>35.9</v>
      </c>
      <c r="K1557">
        <v>2.76</v>
      </c>
    </row>
    <row r="1558" spans="1:11" x14ac:dyDescent="0.25">
      <c r="A1558" s="7">
        <v>400861</v>
      </c>
      <c r="B1558" s="7">
        <v>349561</v>
      </c>
      <c r="C1558" t="s">
        <v>50</v>
      </c>
      <c r="D1558" t="s">
        <v>88</v>
      </c>
      <c r="E1558" s="7">
        <v>25</v>
      </c>
      <c r="F1558" s="7" t="s">
        <v>148</v>
      </c>
      <c r="G1558" t="s">
        <v>18</v>
      </c>
      <c r="H1558">
        <v>41.4</v>
      </c>
      <c r="I1558">
        <v>3</v>
      </c>
      <c r="J1558">
        <v>57</v>
      </c>
      <c r="K1558">
        <v>2.76</v>
      </c>
    </row>
    <row r="1559" spans="1:11" x14ac:dyDescent="0.25">
      <c r="A1559" s="7">
        <v>400862</v>
      </c>
      <c r="B1559" s="7">
        <v>349561</v>
      </c>
      <c r="C1559" t="s">
        <v>50</v>
      </c>
      <c r="D1559" t="s">
        <v>88</v>
      </c>
      <c r="E1559" s="7">
        <v>25</v>
      </c>
      <c r="F1559" s="7" t="s">
        <v>148</v>
      </c>
      <c r="G1559" t="s">
        <v>18</v>
      </c>
      <c r="H1559">
        <v>25.4</v>
      </c>
      <c r="I1559">
        <v>1</v>
      </c>
      <c r="J1559">
        <v>92</v>
      </c>
      <c r="K1559">
        <v>2.76</v>
      </c>
    </row>
    <row r="1560" spans="1:11" x14ac:dyDescent="0.25">
      <c r="A1560" s="7">
        <v>400864</v>
      </c>
      <c r="B1560" s="7">
        <v>349561</v>
      </c>
      <c r="C1560" t="s">
        <v>50</v>
      </c>
      <c r="D1560" t="s">
        <v>88</v>
      </c>
      <c r="E1560" s="7">
        <v>25</v>
      </c>
      <c r="F1560" s="7" t="s">
        <v>148</v>
      </c>
      <c r="G1560" t="s">
        <v>18</v>
      </c>
      <c r="H1560">
        <v>24.5</v>
      </c>
      <c r="I1560">
        <v>1</v>
      </c>
      <c r="J1560">
        <v>92</v>
      </c>
      <c r="K1560">
        <v>2.76</v>
      </c>
    </row>
    <row r="1561" spans="1:11" x14ac:dyDescent="0.25">
      <c r="A1561" s="7">
        <v>400867</v>
      </c>
      <c r="B1561" s="7">
        <v>349561</v>
      </c>
      <c r="C1561" t="s">
        <v>50</v>
      </c>
      <c r="D1561" t="s">
        <v>88</v>
      </c>
      <c r="E1561" s="7">
        <v>25</v>
      </c>
      <c r="F1561" s="7" t="s">
        <v>148</v>
      </c>
      <c r="G1561" t="s">
        <v>18</v>
      </c>
      <c r="H1561">
        <v>17.100000000000001</v>
      </c>
      <c r="I1561">
        <v>1</v>
      </c>
      <c r="J1561">
        <v>92</v>
      </c>
      <c r="K1561">
        <v>2.76</v>
      </c>
    </row>
    <row r="1562" spans="1:11" x14ac:dyDescent="0.25">
      <c r="A1562" s="7">
        <v>400868</v>
      </c>
      <c r="B1562" s="7">
        <v>349561</v>
      </c>
      <c r="C1562" t="s">
        <v>50</v>
      </c>
      <c r="D1562" t="s">
        <v>88</v>
      </c>
      <c r="E1562" s="7">
        <v>25</v>
      </c>
      <c r="F1562" s="7" t="s">
        <v>148</v>
      </c>
      <c r="G1562" t="s">
        <v>18</v>
      </c>
      <c r="H1562">
        <v>25.4</v>
      </c>
      <c r="I1562">
        <v>1</v>
      </c>
      <c r="J1562">
        <v>92</v>
      </c>
      <c r="K1562">
        <v>2.76</v>
      </c>
    </row>
    <row r="1563" spans="1:11" x14ac:dyDescent="0.25">
      <c r="A1563" s="7">
        <v>400869</v>
      </c>
      <c r="B1563" s="7">
        <v>349561</v>
      </c>
      <c r="C1563" t="s">
        <v>50</v>
      </c>
      <c r="D1563" t="s">
        <v>88</v>
      </c>
      <c r="E1563" s="7">
        <v>25</v>
      </c>
      <c r="F1563" s="7" t="s">
        <v>148</v>
      </c>
      <c r="G1563" t="s">
        <v>18</v>
      </c>
      <c r="H1563">
        <v>25.5</v>
      </c>
      <c r="I1563">
        <v>1</v>
      </c>
      <c r="J1563">
        <v>92</v>
      </c>
      <c r="K1563">
        <v>2.76</v>
      </c>
    </row>
    <row r="1564" spans="1:11" x14ac:dyDescent="0.25">
      <c r="A1564" s="7">
        <v>400917</v>
      </c>
      <c r="B1564" s="7">
        <v>349561</v>
      </c>
      <c r="C1564" t="s">
        <v>50</v>
      </c>
      <c r="D1564" t="s">
        <v>88</v>
      </c>
      <c r="E1564" s="7">
        <v>25</v>
      </c>
      <c r="F1564" s="7" t="s">
        <v>148</v>
      </c>
      <c r="G1564" t="s">
        <v>18</v>
      </c>
      <c r="H1564">
        <v>17.7</v>
      </c>
      <c r="I1564">
        <v>1</v>
      </c>
      <c r="J1564">
        <v>92</v>
      </c>
      <c r="K1564">
        <v>2.76</v>
      </c>
    </row>
    <row r="1565" spans="1:11" x14ac:dyDescent="0.25">
      <c r="A1565" s="7">
        <v>400918</v>
      </c>
      <c r="B1565" s="7">
        <v>349561</v>
      </c>
      <c r="C1565" t="s">
        <v>50</v>
      </c>
      <c r="D1565" t="s">
        <v>88</v>
      </c>
      <c r="E1565" s="7">
        <v>25</v>
      </c>
      <c r="F1565" s="7" t="s">
        <v>148</v>
      </c>
      <c r="G1565" t="s">
        <v>18</v>
      </c>
      <c r="H1565">
        <v>16.899999999999999</v>
      </c>
      <c r="I1565">
        <v>1</v>
      </c>
      <c r="J1565">
        <v>92</v>
      </c>
      <c r="K1565">
        <v>2.76</v>
      </c>
    </row>
    <row r="1566" spans="1:11" x14ac:dyDescent="0.25">
      <c r="A1566" s="7">
        <v>400920</v>
      </c>
      <c r="B1566" s="7">
        <v>349561</v>
      </c>
      <c r="C1566" t="s">
        <v>50</v>
      </c>
      <c r="D1566" t="s">
        <v>88</v>
      </c>
      <c r="E1566" s="7">
        <v>25</v>
      </c>
      <c r="F1566" s="7" t="s">
        <v>148</v>
      </c>
      <c r="G1566" t="s">
        <v>18</v>
      </c>
      <c r="H1566">
        <v>15</v>
      </c>
      <c r="I1566">
        <v>1</v>
      </c>
      <c r="J1566">
        <v>92</v>
      </c>
      <c r="K1566">
        <v>2.76</v>
      </c>
    </row>
    <row r="1567" spans="1:11" x14ac:dyDescent="0.25">
      <c r="A1567" s="7">
        <v>400923</v>
      </c>
      <c r="B1567" s="7">
        <v>349561</v>
      </c>
      <c r="C1567" t="s">
        <v>50</v>
      </c>
      <c r="D1567" t="s">
        <v>88</v>
      </c>
      <c r="E1567" s="7">
        <v>25</v>
      </c>
      <c r="F1567" s="7" t="s">
        <v>148</v>
      </c>
      <c r="G1567" t="s">
        <v>18</v>
      </c>
      <c r="H1567">
        <v>28.6</v>
      </c>
      <c r="I1567">
        <v>2</v>
      </c>
      <c r="J1567">
        <v>73.5</v>
      </c>
      <c r="K1567">
        <v>2.76</v>
      </c>
    </row>
    <row r="1568" spans="1:11" x14ac:dyDescent="0.25">
      <c r="A1568" s="7">
        <v>400974</v>
      </c>
      <c r="B1568" s="7">
        <v>349561</v>
      </c>
      <c r="C1568" t="s">
        <v>50</v>
      </c>
      <c r="D1568" t="s">
        <v>88</v>
      </c>
      <c r="E1568" s="7">
        <v>25</v>
      </c>
      <c r="F1568" s="7" t="s">
        <v>148</v>
      </c>
      <c r="G1568" t="s">
        <v>18</v>
      </c>
      <c r="H1568">
        <v>13.1</v>
      </c>
      <c r="I1568">
        <v>1</v>
      </c>
      <c r="J1568">
        <v>92</v>
      </c>
      <c r="K1568">
        <v>2.76</v>
      </c>
    </row>
    <row r="1569" spans="1:11" x14ac:dyDescent="0.25">
      <c r="A1569" s="7">
        <v>400975</v>
      </c>
      <c r="B1569" s="7">
        <v>349561</v>
      </c>
      <c r="C1569" t="s">
        <v>50</v>
      </c>
      <c r="D1569" t="s">
        <v>88</v>
      </c>
      <c r="E1569" s="7">
        <v>25</v>
      </c>
      <c r="F1569" s="7" t="s">
        <v>148</v>
      </c>
      <c r="G1569" t="s">
        <v>18</v>
      </c>
      <c r="H1569">
        <v>12.4</v>
      </c>
      <c r="I1569">
        <v>1</v>
      </c>
      <c r="J1569">
        <v>92</v>
      </c>
      <c r="K1569">
        <v>2.76</v>
      </c>
    </row>
    <row r="1570" spans="1:11" x14ac:dyDescent="0.25">
      <c r="A1570" s="7">
        <v>400978</v>
      </c>
      <c r="B1570" s="7">
        <v>349561</v>
      </c>
      <c r="C1570" t="s">
        <v>50</v>
      </c>
      <c r="D1570" t="s">
        <v>88</v>
      </c>
      <c r="E1570" s="7">
        <v>25</v>
      </c>
      <c r="F1570" s="7" t="s">
        <v>148</v>
      </c>
      <c r="G1570" t="s">
        <v>18</v>
      </c>
      <c r="H1570">
        <v>102.9</v>
      </c>
      <c r="I1570">
        <v>1</v>
      </c>
      <c r="J1570">
        <v>145.4</v>
      </c>
      <c r="K1570">
        <v>2.76</v>
      </c>
    </row>
    <row r="1571" spans="1:11" x14ac:dyDescent="0.25">
      <c r="A1571" s="7">
        <v>400979</v>
      </c>
      <c r="B1571" s="7">
        <v>349561</v>
      </c>
      <c r="C1571" t="s">
        <v>50</v>
      </c>
      <c r="D1571" t="s">
        <v>88</v>
      </c>
      <c r="E1571" s="7">
        <v>25</v>
      </c>
      <c r="F1571" s="7" t="s">
        <v>148</v>
      </c>
      <c r="G1571" t="s">
        <v>18</v>
      </c>
      <c r="H1571">
        <v>12.8</v>
      </c>
      <c r="I1571">
        <v>1</v>
      </c>
      <c r="J1571">
        <v>92</v>
      </c>
      <c r="K1571">
        <v>2.76</v>
      </c>
    </row>
    <row r="1572" spans="1:11" x14ac:dyDescent="0.25">
      <c r="A1572" s="7">
        <v>405160</v>
      </c>
      <c r="B1572" s="7">
        <v>349602</v>
      </c>
      <c r="C1572" t="s">
        <v>50</v>
      </c>
      <c r="D1572" t="s">
        <v>90</v>
      </c>
      <c r="E1572" s="7">
        <v>96</v>
      </c>
      <c r="F1572" s="7" t="s">
        <v>148</v>
      </c>
      <c r="G1572" t="s">
        <v>18</v>
      </c>
      <c r="H1572">
        <v>65.8</v>
      </c>
      <c r="I1572">
        <v>2</v>
      </c>
      <c r="J1572">
        <v>83.2</v>
      </c>
      <c r="K1572">
        <v>2.76</v>
      </c>
    </row>
    <row r="1573" spans="1:11" x14ac:dyDescent="0.25">
      <c r="A1573" s="7">
        <v>405162</v>
      </c>
      <c r="B1573" s="7">
        <v>349602</v>
      </c>
      <c r="C1573" t="s">
        <v>50</v>
      </c>
      <c r="D1573" t="s">
        <v>90</v>
      </c>
      <c r="E1573" s="7">
        <v>96</v>
      </c>
      <c r="F1573" s="7" t="s">
        <v>148</v>
      </c>
      <c r="G1573" t="s">
        <v>18</v>
      </c>
      <c r="H1573">
        <v>19.399999999999999</v>
      </c>
      <c r="I1573">
        <v>1</v>
      </c>
      <c r="J1573">
        <v>92</v>
      </c>
      <c r="K1573">
        <v>2.76</v>
      </c>
    </row>
    <row r="1574" spans="1:11" x14ac:dyDescent="0.25">
      <c r="A1574" s="7">
        <v>405164</v>
      </c>
      <c r="B1574" s="7">
        <v>349602</v>
      </c>
      <c r="C1574" t="s">
        <v>50</v>
      </c>
      <c r="D1574" t="s">
        <v>90</v>
      </c>
      <c r="E1574" s="7">
        <v>96</v>
      </c>
      <c r="F1574" s="7" t="s">
        <v>148</v>
      </c>
      <c r="G1574" t="s">
        <v>18</v>
      </c>
      <c r="H1574">
        <v>41</v>
      </c>
      <c r="I1574">
        <v>3</v>
      </c>
      <c r="J1574">
        <v>57</v>
      </c>
      <c r="K1574">
        <v>2.76</v>
      </c>
    </row>
    <row r="1575" spans="1:11" x14ac:dyDescent="0.25">
      <c r="A1575" s="7">
        <v>405171</v>
      </c>
      <c r="B1575" s="7">
        <v>349602</v>
      </c>
      <c r="C1575" t="s">
        <v>50</v>
      </c>
      <c r="D1575" t="s">
        <v>90</v>
      </c>
      <c r="E1575" s="7">
        <v>96</v>
      </c>
      <c r="F1575" s="7" t="s">
        <v>148</v>
      </c>
      <c r="G1575" t="s">
        <v>18</v>
      </c>
      <c r="H1575">
        <v>25.6</v>
      </c>
      <c r="I1575">
        <v>3</v>
      </c>
      <c r="J1575">
        <v>44.2</v>
      </c>
      <c r="K1575">
        <v>2.76</v>
      </c>
    </row>
    <row r="1576" spans="1:11" x14ac:dyDescent="0.25">
      <c r="A1576" s="7">
        <v>405174</v>
      </c>
      <c r="B1576" s="7">
        <v>349602</v>
      </c>
      <c r="C1576" t="s">
        <v>50</v>
      </c>
      <c r="D1576" t="s">
        <v>90</v>
      </c>
      <c r="E1576" s="7">
        <v>96</v>
      </c>
      <c r="F1576" s="7" t="s">
        <v>148</v>
      </c>
      <c r="G1576" t="s">
        <v>18</v>
      </c>
      <c r="H1576">
        <v>64.400000000000006</v>
      </c>
      <c r="I1576">
        <v>1</v>
      </c>
      <c r="J1576">
        <v>134.30000000000001</v>
      </c>
      <c r="K1576">
        <v>2.76</v>
      </c>
    </row>
    <row r="1577" spans="1:11" x14ac:dyDescent="0.25">
      <c r="A1577" s="7">
        <v>405176</v>
      </c>
      <c r="B1577" s="7">
        <v>349602</v>
      </c>
      <c r="C1577" t="s">
        <v>50</v>
      </c>
      <c r="D1577" t="s">
        <v>90</v>
      </c>
      <c r="E1577" s="7">
        <v>96</v>
      </c>
      <c r="F1577" s="7" t="s">
        <v>148</v>
      </c>
      <c r="G1577" t="s">
        <v>18</v>
      </c>
      <c r="H1577">
        <v>42.6</v>
      </c>
      <c r="I1577">
        <v>2</v>
      </c>
      <c r="J1577">
        <v>73.5</v>
      </c>
      <c r="K1577">
        <v>2.76</v>
      </c>
    </row>
    <row r="1578" spans="1:11" x14ac:dyDescent="0.25">
      <c r="A1578" s="7">
        <v>405178</v>
      </c>
      <c r="B1578" s="7">
        <v>349602</v>
      </c>
      <c r="C1578" t="s">
        <v>50</v>
      </c>
      <c r="D1578" t="s">
        <v>90</v>
      </c>
      <c r="E1578" s="7">
        <v>96</v>
      </c>
      <c r="F1578" s="7" t="s">
        <v>148</v>
      </c>
      <c r="G1578" t="s">
        <v>18</v>
      </c>
      <c r="H1578">
        <v>18.100000000000001</v>
      </c>
      <c r="I1578">
        <v>1</v>
      </c>
      <c r="J1578">
        <v>92</v>
      </c>
      <c r="K1578">
        <v>2.76</v>
      </c>
    </row>
    <row r="1579" spans="1:11" x14ac:dyDescent="0.25">
      <c r="A1579" s="7">
        <v>406499</v>
      </c>
      <c r="B1579" s="7">
        <v>349683</v>
      </c>
      <c r="C1579" t="s">
        <v>50</v>
      </c>
      <c r="D1579" t="s">
        <v>92</v>
      </c>
      <c r="E1579" s="7">
        <v>20</v>
      </c>
      <c r="F1579" s="7" t="s">
        <v>148</v>
      </c>
      <c r="G1579" t="s">
        <v>18</v>
      </c>
      <c r="H1579">
        <v>18.3</v>
      </c>
      <c r="I1579">
        <v>1</v>
      </c>
      <c r="J1579">
        <v>92</v>
      </c>
      <c r="K1579">
        <v>2.76</v>
      </c>
    </row>
    <row r="1580" spans="1:11" x14ac:dyDescent="0.25">
      <c r="A1580" s="7">
        <v>406501</v>
      </c>
      <c r="B1580" s="7">
        <v>349683</v>
      </c>
      <c r="C1580" t="s">
        <v>50</v>
      </c>
      <c r="D1580" t="s">
        <v>92</v>
      </c>
      <c r="E1580" s="7">
        <v>20</v>
      </c>
      <c r="F1580" s="7" t="s">
        <v>148</v>
      </c>
      <c r="G1580" t="s">
        <v>18</v>
      </c>
      <c r="H1580">
        <v>21</v>
      </c>
      <c r="I1580">
        <v>2</v>
      </c>
      <c r="J1580">
        <v>57</v>
      </c>
      <c r="K1580">
        <v>2.76</v>
      </c>
    </row>
    <row r="1581" spans="1:11" x14ac:dyDescent="0.25">
      <c r="A1581" s="7">
        <v>406503</v>
      </c>
      <c r="B1581" s="7">
        <v>349683</v>
      </c>
      <c r="C1581" t="s">
        <v>50</v>
      </c>
      <c r="D1581" t="s">
        <v>92</v>
      </c>
      <c r="E1581" s="7">
        <v>20</v>
      </c>
      <c r="F1581" s="7" t="s">
        <v>148</v>
      </c>
      <c r="G1581" t="s">
        <v>18</v>
      </c>
      <c r="H1581">
        <v>79.3</v>
      </c>
      <c r="I1581">
        <v>1</v>
      </c>
      <c r="J1581">
        <v>134.30000000000001</v>
      </c>
      <c r="K1581">
        <v>2.76</v>
      </c>
    </row>
    <row r="1582" spans="1:11" x14ac:dyDescent="0.25">
      <c r="A1582" s="7">
        <v>406505</v>
      </c>
      <c r="B1582" s="7">
        <v>349683</v>
      </c>
      <c r="C1582" t="s">
        <v>50</v>
      </c>
      <c r="D1582" t="s">
        <v>92</v>
      </c>
      <c r="E1582" s="7">
        <v>20</v>
      </c>
      <c r="F1582" s="7" t="s">
        <v>148</v>
      </c>
      <c r="G1582" t="s">
        <v>18</v>
      </c>
      <c r="H1582">
        <v>28.5</v>
      </c>
      <c r="I1582">
        <v>1</v>
      </c>
      <c r="J1582">
        <v>92</v>
      </c>
      <c r="K1582">
        <v>2.76</v>
      </c>
    </row>
    <row r="1583" spans="1:11" x14ac:dyDescent="0.25">
      <c r="A1583" s="7">
        <v>406508</v>
      </c>
      <c r="B1583" s="7">
        <v>349683</v>
      </c>
      <c r="C1583" t="s">
        <v>50</v>
      </c>
      <c r="D1583" t="s">
        <v>92</v>
      </c>
      <c r="E1583" s="7">
        <v>20</v>
      </c>
      <c r="F1583" s="7" t="s">
        <v>148</v>
      </c>
      <c r="G1583" t="s">
        <v>18</v>
      </c>
      <c r="H1583">
        <v>29</v>
      </c>
      <c r="I1583">
        <v>5</v>
      </c>
      <c r="J1583">
        <v>31.3</v>
      </c>
      <c r="K1583">
        <v>2.76</v>
      </c>
    </row>
    <row r="1584" spans="1:11" x14ac:dyDescent="0.25">
      <c r="A1584" s="7">
        <v>406510</v>
      </c>
      <c r="B1584" s="7">
        <v>349683</v>
      </c>
      <c r="C1584" t="s">
        <v>50</v>
      </c>
      <c r="D1584" t="s">
        <v>92</v>
      </c>
      <c r="E1584" s="7">
        <v>20</v>
      </c>
      <c r="F1584" s="7" t="s">
        <v>148</v>
      </c>
      <c r="G1584" t="s">
        <v>18</v>
      </c>
      <c r="H1584">
        <v>53.2</v>
      </c>
      <c r="I1584">
        <v>3</v>
      </c>
      <c r="J1584">
        <v>57</v>
      </c>
      <c r="K1584">
        <v>2.76</v>
      </c>
    </row>
    <row r="1585" spans="1:11" x14ac:dyDescent="0.25">
      <c r="A1585" s="7">
        <v>406512</v>
      </c>
      <c r="B1585" s="7">
        <v>349683</v>
      </c>
      <c r="C1585" t="s">
        <v>50</v>
      </c>
      <c r="D1585" t="s">
        <v>92</v>
      </c>
      <c r="E1585" s="7">
        <v>20</v>
      </c>
      <c r="F1585" s="7" t="s">
        <v>148</v>
      </c>
      <c r="G1585" t="s">
        <v>18</v>
      </c>
      <c r="H1585">
        <v>33.1</v>
      </c>
      <c r="I1585">
        <v>2</v>
      </c>
      <c r="J1585">
        <v>57</v>
      </c>
      <c r="K1585">
        <v>2.76</v>
      </c>
    </row>
    <row r="1586" spans="1:11" x14ac:dyDescent="0.25">
      <c r="A1586" s="7">
        <v>406514</v>
      </c>
      <c r="B1586" s="7">
        <v>349683</v>
      </c>
      <c r="C1586" t="s">
        <v>50</v>
      </c>
      <c r="D1586" t="s">
        <v>92</v>
      </c>
      <c r="E1586" s="7">
        <v>20</v>
      </c>
      <c r="F1586" s="7" t="s">
        <v>148</v>
      </c>
      <c r="G1586" t="s">
        <v>18</v>
      </c>
      <c r="H1586">
        <v>72.099999999999994</v>
      </c>
      <c r="I1586">
        <v>4</v>
      </c>
      <c r="J1586">
        <v>52.4</v>
      </c>
      <c r="K1586">
        <v>2.76</v>
      </c>
    </row>
    <row r="1587" spans="1:11" x14ac:dyDescent="0.25">
      <c r="A1587" s="7">
        <v>406516</v>
      </c>
      <c r="B1587" s="7">
        <v>349683</v>
      </c>
      <c r="C1587" t="s">
        <v>50</v>
      </c>
      <c r="D1587" t="s">
        <v>92</v>
      </c>
      <c r="E1587" s="7">
        <v>20</v>
      </c>
      <c r="F1587" s="7" t="s">
        <v>148</v>
      </c>
      <c r="G1587" t="s">
        <v>18</v>
      </c>
      <c r="H1587">
        <v>80</v>
      </c>
      <c r="I1587">
        <v>2</v>
      </c>
      <c r="J1587">
        <v>83.2</v>
      </c>
      <c r="K1587">
        <v>2.76</v>
      </c>
    </row>
    <row r="1588" spans="1:11" x14ac:dyDescent="0.25">
      <c r="A1588" s="7">
        <v>406518</v>
      </c>
      <c r="B1588" s="7">
        <v>349683</v>
      </c>
      <c r="C1588" t="s">
        <v>50</v>
      </c>
      <c r="D1588" t="s">
        <v>92</v>
      </c>
      <c r="E1588" s="7">
        <v>20</v>
      </c>
      <c r="F1588" s="7" t="s">
        <v>148</v>
      </c>
      <c r="G1588" t="s">
        <v>18</v>
      </c>
      <c r="H1588">
        <v>26.7</v>
      </c>
      <c r="I1588">
        <v>1</v>
      </c>
      <c r="J1588">
        <v>92</v>
      </c>
      <c r="K1588">
        <v>2.76</v>
      </c>
    </row>
    <row r="1589" spans="1:11" x14ac:dyDescent="0.25">
      <c r="A1589" s="7">
        <v>406521</v>
      </c>
      <c r="B1589" s="7">
        <v>349683</v>
      </c>
      <c r="C1589" t="s">
        <v>50</v>
      </c>
      <c r="D1589" t="s">
        <v>92</v>
      </c>
      <c r="E1589" s="7">
        <v>20</v>
      </c>
      <c r="F1589" s="7" t="s">
        <v>148</v>
      </c>
      <c r="G1589" t="s">
        <v>18</v>
      </c>
      <c r="H1589">
        <v>25.1</v>
      </c>
      <c r="I1589">
        <v>1</v>
      </c>
      <c r="J1589">
        <v>92</v>
      </c>
      <c r="K1589">
        <v>2.76</v>
      </c>
    </row>
    <row r="1590" spans="1:11" x14ac:dyDescent="0.25">
      <c r="A1590" s="7">
        <v>406522</v>
      </c>
      <c r="B1590" s="7">
        <v>349683</v>
      </c>
      <c r="C1590" t="s">
        <v>50</v>
      </c>
      <c r="D1590" t="s">
        <v>92</v>
      </c>
      <c r="E1590" s="7">
        <v>20</v>
      </c>
      <c r="F1590" s="7" t="s">
        <v>148</v>
      </c>
      <c r="G1590" t="s">
        <v>18</v>
      </c>
      <c r="H1590">
        <v>18.5</v>
      </c>
      <c r="I1590">
        <v>1</v>
      </c>
      <c r="J1590">
        <v>92</v>
      </c>
      <c r="K1590">
        <v>2.76</v>
      </c>
    </row>
    <row r="1591" spans="1:11" x14ac:dyDescent="0.25">
      <c r="A1591" s="7">
        <v>406523</v>
      </c>
      <c r="B1591" s="7">
        <v>349683</v>
      </c>
      <c r="C1591" t="s">
        <v>50</v>
      </c>
      <c r="D1591" t="s">
        <v>92</v>
      </c>
      <c r="E1591" s="7">
        <v>20</v>
      </c>
      <c r="F1591" s="7" t="s">
        <v>148</v>
      </c>
      <c r="G1591" t="s">
        <v>18</v>
      </c>
      <c r="H1591">
        <v>45.3</v>
      </c>
      <c r="I1591">
        <v>3</v>
      </c>
      <c r="J1591">
        <v>57</v>
      </c>
      <c r="K1591">
        <v>2.76</v>
      </c>
    </row>
    <row r="1592" spans="1:11" x14ac:dyDescent="0.25">
      <c r="A1592" s="7">
        <v>406525</v>
      </c>
      <c r="B1592" s="7">
        <v>349683</v>
      </c>
      <c r="C1592" t="s">
        <v>50</v>
      </c>
      <c r="D1592" t="s">
        <v>92</v>
      </c>
      <c r="E1592" s="7">
        <v>20</v>
      </c>
      <c r="F1592" s="7" t="s">
        <v>148</v>
      </c>
      <c r="G1592" t="s">
        <v>18</v>
      </c>
      <c r="H1592">
        <v>56.2</v>
      </c>
      <c r="I1592">
        <v>2</v>
      </c>
      <c r="J1592">
        <v>73.5</v>
      </c>
      <c r="K1592">
        <v>2.76</v>
      </c>
    </row>
    <row r="1593" spans="1:11" x14ac:dyDescent="0.25">
      <c r="A1593" s="7">
        <v>406528</v>
      </c>
      <c r="B1593" s="7">
        <v>349683</v>
      </c>
      <c r="C1593" t="s">
        <v>50</v>
      </c>
      <c r="D1593" t="s">
        <v>92</v>
      </c>
      <c r="E1593" s="7">
        <v>20</v>
      </c>
      <c r="F1593" s="7" t="s">
        <v>148</v>
      </c>
      <c r="G1593" t="s">
        <v>18</v>
      </c>
      <c r="H1593">
        <v>56.8</v>
      </c>
      <c r="I1593">
        <v>2</v>
      </c>
      <c r="J1593">
        <v>73.5</v>
      </c>
      <c r="K1593">
        <v>2.76</v>
      </c>
    </row>
    <row r="1594" spans="1:11" x14ac:dyDescent="0.25">
      <c r="A1594" s="7">
        <v>406529</v>
      </c>
      <c r="B1594" s="7">
        <v>349683</v>
      </c>
      <c r="C1594" t="s">
        <v>50</v>
      </c>
      <c r="D1594" t="s">
        <v>92</v>
      </c>
      <c r="E1594" s="7">
        <v>20</v>
      </c>
      <c r="F1594" s="7" t="s">
        <v>148</v>
      </c>
      <c r="G1594" t="s">
        <v>18</v>
      </c>
      <c r="H1594">
        <v>23.7</v>
      </c>
      <c r="I1594">
        <v>2</v>
      </c>
      <c r="J1594">
        <v>57</v>
      </c>
      <c r="K1594">
        <v>2.76</v>
      </c>
    </row>
    <row r="1595" spans="1:11" x14ac:dyDescent="0.25">
      <c r="A1595" s="7">
        <v>406531</v>
      </c>
      <c r="B1595" s="7">
        <v>349683</v>
      </c>
      <c r="C1595" t="s">
        <v>50</v>
      </c>
      <c r="D1595" t="s">
        <v>92</v>
      </c>
      <c r="E1595" s="7">
        <v>20</v>
      </c>
      <c r="F1595" s="7" t="s">
        <v>148</v>
      </c>
      <c r="G1595" t="s">
        <v>18</v>
      </c>
      <c r="H1595">
        <v>56.7</v>
      </c>
      <c r="I1595">
        <v>1</v>
      </c>
      <c r="J1595">
        <v>118.7</v>
      </c>
      <c r="K1595">
        <v>2.76</v>
      </c>
    </row>
    <row r="1596" spans="1:11" x14ac:dyDescent="0.25">
      <c r="A1596" s="7">
        <v>425371</v>
      </c>
      <c r="B1596" s="7">
        <v>425328</v>
      </c>
      <c r="C1596" t="s">
        <v>50</v>
      </c>
      <c r="D1596" t="s">
        <v>16</v>
      </c>
      <c r="E1596" s="7">
        <v>5</v>
      </c>
      <c r="F1596" s="7" t="s">
        <v>148</v>
      </c>
      <c r="G1596" t="s">
        <v>11</v>
      </c>
      <c r="H1596">
        <v>23.9</v>
      </c>
      <c r="I1596">
        <v>1</v>
      </c>
      <c r="J1596">
        <v>142</v>
      </c>
      <c r="K1596">
        <v>1.9870000000000001</v>
      </c>
    </row>
    <row r="1597" spans="1:11" x14ac:dyDescent="0.25">
      <c r="A1597" s="7">
        <v>425373</v>
      </c>
      <c r="B1597" s="7">
        <v>425328</v>
      </c>
      <c r="C1597" t="s">
        <v>50</v>
      </c>
      <c r="D1597" t="s">
        <v>16</v>
      </c>
      <c r="E1597" s="7">
        <v>5</v>
      </c>
      <c r="F1597" s="7" t="s">
        <v>148</v>
      </c>
      <c r="G1597" t="s">
        <v>11</v>
      </c>
      <c r="H1597">
        <v>24.1</v>
      </c>
      <c r="I1597">
        <v>1</v>
      </c>
      <c r="J1597">
        <v>142</v>
      </c>
      <c r="K1597">
        <v>1.9870000000000001</v>
      </c>
    </row>
    <row r="1598" spans="1:11" x14ac:dyDescent="0.25">
      <c r="A1598" s="7">
        <v>425375</v>
      </c>
      <c r="B1598" s="7">
        <v>425328</v>
      </c>
      <c r="C1598" t="s">
        <v>50</v>
      </c>
      <c r="D1598" t="s">
        <v>16</v>
      </c>
      <c r="E1598" s="7">
        <v>5</v>
      </c>
      <c r="F1598" s="7" t="s">
        <v>148</v>
      </c>
      <c r="G1598" t="s">
        <v>11</v>
      </c>
      <c r="H1598">
        <v>24.5</v>
      </c>
      <c r="I1598">
        <v>1</v>
      </c>
      <c r="J1598">
        <v>142</v>
      </c>
      <c r="K1598">
        <v>1.9870000000000001</v>
      </c>
    </row>
    <row r="1599" spans="1:11" x14ac:dyDescent="0.25">
      <c r="A1599" s="7">
        <v>425377</v>
      </c>
      <c r="B1599" s="7">
        <v>425328</v>
      </c>
      <c r="C1599" t="s">
        <v>50</v>
      </c>
      <c r="D1599" t="s">
        <v>16</v>
      </c>
      <c r="E1599" s="7">
        <v>5</v>
      </c>
      <c r="F1599" s="7" t="s">
        <v>148</v>
      </c>
      <c r="G1599" t="s">
        <v>11</v>
      </c>
      <c r="H1599">
        <v>24.7</v>
      </c>
      <c r="I1599">
        <v>1</v>
      </c>
      <c r="J1599">
        <v>142</v>
      </c>
      <c r="K1599">
        <v>1.9870000000000001</v>
      </c>
    </row>
    <row r="1600" spans="1:11" x14ac:dyDescent="0.25">
      <c r="A1600" s="7">
        <v>425383</v>
      </c>
      <c r="B1600" s="7">
        <v>425328</v>
      </c>
      <c r="C1600" t="s">
        <v>50</v>
      </c>
      <c r="D1600" t="s">
        <v>16</v>
      </c>
      <c r="E1600" s="7">
        <v>5</v>
      </c>
      <c r="F1600" s="7" t="s">
        <v>148</v>
      </c>
      <c r="G1600" t="s">
        <v>11</v>
      </c>
      <c r="H1600">
        <v>24.4</v>
      </c>
      <c r="I1600">
        <v>1</v>
      </c>
      <c r="J1600">
        <v>142</v>
      </c>
      <c r="K1600">
        <v>1.9870000000000001</v>
      </c>
    </row>
    <row r="1601" spans="1:11" x14ac:dyDescent="0.25">
      <c r="A1601" s="7">
        <v>425385</v>
      </c>
      <c r="B1601" s="7">
        <v>425328</v>
      </c>
      <c r="C1601" t="s">
        <v>50</v>
      </c>
      <c r="D1601" t="s">
        <v>16</v>
      </c>
      <c r="E1601" s="7">
        <v>5</v>
      </c>
      <c r="F1601" s="7" t="s">
        <v>148</v>
      </c>
      <c r="G1601" t="s">
        <v>11</v>
      </c>
      <c r="H1601">
        <v>24.3</v>
      </c>
      <c r="I1601">
        <v>1</v>
      </c>
      <c r="J1601">
        <v>142</v>
      </c>
      <c r="K1601">
        <v>1.9870000000000001</v>
      </c>
    </row>
    <row r="1602" spans="1:11" x14ac:dyDescent="0.25">
      <c r="A1602" s="7">
        <v>425387</v>
      </c>
      <c r="B1602" s="7">
        <v>425328</v>
      </c>
      <c r="C1602" t="s">
        <v>50</v>
      </c>
      <c r="D1602" t="s">
        <v>16</v>
      </c>
      <c r="E1602" s="7">
        <v>5</v>
      </c>
      <c r="F1602" s="7" t="s">
        <v>148</v>
      </c>
      <c r="G1602" t="s">
        <v>11</v>
      </c>
      <c r="H1602">
        <v>26.3</v>
      </c>
      <c r="I1602">
        <v>1</v>
      </c>
      <c r="J1602">
        <v>142</v>
      </c>
      <c r="K1602">
        <v>1.9870000000000001</v>
      </c>
    </row>
    <row r="1603" spans="1:11" x14ac:dyDescent="0.25">
      <c r="A1603" s="7">
        <v>425389</v>
      </c>
      <c r="B1603" s="7">
        <v>425328</v>
      </c>
      <c r="C1603" t="s">
        <v>50</v>
      </c>
      <c r="D1603" t="s">
        <v>16</v>
      </c>
      <c r="E1603" s="7">
        <v>5</v>
      </c>
      <c r="F1603" s="7" t="s">
        <v>148</v>
      </c>
      <c r="G1603" t="s">
        <v>11</v>
      </c>
      <c r="H1603">
        <v>26.6</v>
      </c>
      <c r="I1603">
        <v>1</v>
      </c>
      <c r="J1603">
        <v>142</v>
      </c>
      <c r="K1603">
        <v>1.9870000000000001</v>
      </c>
    </row>
    <row r="1604" spans="1:11" x14ac:dyDescent="0.25">
      <c r="A1604" s="7">
        <v>425391</v>
      </c>
      <c r="B1604" s="7">
        <v>425328</v>
      </c>
      <c r="C1604" t="s">
        <v>50</v>
      </c>
      <c r="D1604" t="s">
        <v>16</v>
      </c>
      <c r="E1604" s="7">
        <v>5</v>
      </c>
      <c r="F1604" s="7" t="s">
        <v>148</v>
      </c>
      <c r="G1604" t="s">
        <v>11</v>
      </c>
      <c r="H1604">
        <v>49.2</v>
      </c>
      <c r="I1604">
        <v>2</v>
      </c>
      <c r="J1604">
        <v>103.9</v>
      </c>
      <c r="K1604">
        <v>1.9870000000000001</v>
      </c>
    </row>
    <row r="1605" spans="1:11" x14ac:dyDescent="0.25">
      <c r="A1605" s="7">
        <v>425393</v>
      </c>
      <c r="B1605" s="7">
        <v>425328</v>
      </c>
      <c r="C1605" t="s">
        <v>50</v>
      </c>
      <c r="D1605" t="s">
        <v>16</v>
      </c>
      <c r="E1605" s="7">
        <v>5</v>
      </c>
      <c r="F1605" s="7" t="s">
        <v>148</v>
      </c>
      <c r="G1605" t="s">
        <v>11</v>
      </c>
      <c r="H1605">
        <v>27.1</v>
      </c>
      <c r="I1605">
        <v>1</v>
      </c>
      <c r="J1605">
        <v>142</v>
      </c>
      <c r="K1605">
        <v>1.9870000000000001</v>
      </c>
    </row>
    <row r="1606" spans="1:11" x14ac:dyDescent="0.25">
      <c r="A1606" s="7">
        <v>425397</v>
      </c>
      <c r="B1606" s="7">
        <v>425328</v>
      </c>
      <c r="C1606" t="s">
        <v>50</v>
      </c>
      <c r="D1606" t="s">
        <v>16</v>
      </c>
      <c r="E1606" s="7">
        <v>5</v>
      </c>
      <c r="F1606" s="7" t="s">
        <v>148</v>
      </c>
      <c r="G1606" t="s">
        <v>11</v>
      </c>
      <c r="H1606">
        <v>25.2</v>
      </c>
      <c r="I1606">
        <v>2</v>
      </c>
      <c r="J1606">
        <v>88</v>
      </c>
      <c r="K1606">
        <v>1.9870000000000001</v>
      </c>
    </row>
    <row r="1607" spans="1:11" x14ac:dyDescent="0.25">
      <c r="A1607" s="7">
        <v>425399</v>
      </c>
      <c r="B1607" s="7">
        <v>425328</v>
      </c>
      <c r="C1607" t="s">
        <v>50</v>
      </c>
      <c r="D1607" t="s">
        <v>16</v>
      </c>
      <c r="E1607" s="7">
        <v>5</v>
      </c>
      <c r="F1607" s="7" t="s">
        <v>148</v>
      </c>
      <c r="G1607" t="s">
        <v>11</v>
      </c>
      <c r="H1607">
        <v>25</v>
      </c>
      <c r="I1607">
        <v>1</v>
      </c>
      <c r="J1607">
        <v>142</v>
      </c>
      <c r="K1607">
        <v>1.9870000000000001</v>
      </c>
    </row>
    <row r="1608" spans="1:11" x14ac:dyDescent="0.25">
      <c r="A1608" s="7">
        <v>425401</v>
      </c>
      <c r="B1608" s="7">
        <v>425328</v>
      </c>
      <c r="C1608" t="s">
        <v>50</v>
      </c>
      <c r="D1608" t="s">
        <v>16</v>
      </c>
      <c r="E1608" s="7">
        <v>5</v>
      </c>
      <c r="F1608" s="7" t="s">
        <v>148</v>
      </c>
      <c r="G1608" t="s">
        <v>11</v>
      </c>
      <c r="H1608">
        <v>24.1</v>
      </c>
      <c r="I1608">
        <v>1</v>
      </c>
      <c r="J1608">
        <v>142</v>
      </c>
      <c r="K1608">
        <v>1.9870000000000001</v>
      </c>
    </row>
    <row r="1609" spans="1:11" x14ac:dyDescent="0.25">
      <c r="A1609" s="7">
        <v>425403</v>
      </c>
      <c r="B1609" s="7">
        <v>425328</v>
      </c>
      <c r="C1609" t="s">
        <v>50</v>
      </c>
      <c r="D1609" t="s">
        <v>16</v>
      </c>
      <c r="E1609" s="7">
        <v>5</v>
      </c>
      <c r="F1609" s="7" t="s">
        <v>148</v>
      </c>
      <c r="G1609" t="s">
        <v>11</v>
      </c>
      <c r="H1609">
        <v>26.3</v>
      </c>
      <c r="I1609">
        <v>1</v>
      </c>
      <c r="J1609">
        <v>142</v>
      </c>
      <c r="K1609">
        <v>1.9870000000000001</v>
      </c>
    </row>
    <row r="1610" spans="1:11" x14ac:dyDescent="0.25">
      <c r="A1610" s="7">
        <v>425405</v>
      </c>
      <c r="B1610" s="7">
        <v>425328</v>
      </c>
      <c r="C1610" t="s">
        <v>50</v>
      </c>
      <c r="D1610" t="s">
        <v>16</v>
      </c>
      <c r="E1610" s="7">
        <v>5</v>
      </c>
      <c r="F1610" s="7" t="s">
        <v>148</v>
      </c>
      <c r="G1610" t="s">
        <v>11</v>
      </c>
      <c r="H1610">
        <v>26.5</v>
      </c>
      <c r="I1610">
        <v>2</v>
      </c>
      <c r="J1610">
        <v>88</v>
      </c>
      <c r="K1610">
        <v>1.9870000000000001</v>
      </c>
    </row>
    <row r="1611" spans="1:11" x14ac:dyDescent="0.25">
      <c r="A1611" s="7">
        <v>425409</v>
      </c>
      <c r="B1611" s="7">
        <v>425328</v>
      </c>
      <c r="C1611" t="s">
        <v>50</v>
      </c>
      <c r="D1611" t="s">
        <v>16</v>
      </c>
      <c r="E1611" s="7">
        <v>5</v>
      </c>
      <c r="F1611" s="7" t="s">
        <v>148</v>
      </c>
      <c r="G1611" t="s">
        <v>11</v>
      </c>
      <c r="H1611">
        <v>25</v>
      </c>
      <c r="I1611">
        <v>1</v>
      </c>
      <c r="J1611">
        <v>142</v>
      </c>
      <c r="K1611">
        <v>1.9870000000000001</v>
      </c>
    </row>
    <row r="1612" spans="1:11" x14ac:dyDescent="0.25">
      <c r="A1612" s="7">
        <v>425411</v>
      </c>
      <c r="B1612" s="7">
        <v>425328</v>
      </c>
      <c r="C1612" t="s">
        <v>50</v>
      </c>
      <c r="D1612" t="s">
        <v>16</v>
      </c>
      <c r="E1612" s="7">
        <v>5</v>
      </c>
      <c r="F1612" s="7" t="s">
        <v>148</v>
      </c>
      <c r="G1612" t="s">
        <v>11</v>
      </c>
      <c r="H1612">
        <v>25</v>
      </c>
      <c r="I1612">
        <v>2</v>
      </c>
      <c r="J1612">
        <v>88</v>
      </c>
      <c r="K1612">
        <v>1.9870000000000001</v>
      </c>
    </row>
    <row r="1613" spans="1:11" x14ac:dyDescent="0.25">
      <c r="A1613" s="7">
        <v>425413</v>
      </c>
      <c r="B1613" s="7">
        <v>425328</v>
      </c>
      <c r="C1613" t="s">
        <v>50</v>
      </c>
      <c r="D1613" t="s">
        <v>16</v>
      </c>
      <c r="E1613" s="7">
        <v>5</v>
      </c>
      <c r="F1613" s="7" t="s">
        <v>148</v>
      </c>
      <c r="G1613" t="s">
        <v>11</v>
      </c>
      <c r="H1613">
        <v>24.5</v>
      </c>
      <c r="I1613">
        <v>1</v>
      </c>
      <c r="J1613">
        <v>142</v>
      </c>
      <c r="K1613">
        <v>1.9870000000000001</v>
      </c>
    </row>
    <row r="1614" spans="1:11" x14ac:dyDescent="0.25">
      <c r="A1614" s="7">
        <v>425415</v>
      </c>
      <c r="B1614" s="7">
        <v>425328</v>
      </c>
      <c r="C1614" t="s">
        <v>50</v>
      </c>
      <c r="D1614" t="s">
        <v>16</v>
      </c>
      <c r="E1614" s="7">
        <v>5</v>
      </c>
      <c r="F1614" s="7" t="s">
        <v>148</v>
      </c>
      <c r="G1614" t="s">
        <v>11</v>
      </c>
      <c r="H1614">
        <v>24.3</v>
      </c>
      <c r="I1614">
        <v>1</v>
      </c>
      <c r="J1614">
        <v>142</v>
      </c>
      <c r="K1614">
        <v>1.9870000000000001</v>
      </c>
    </row>
    <row r="1615" spans="1:11" x14ac:dyDescent="0.25">
      <c r="A1615" s="7">
        <v>425419</v>
      </c>
      <c r="B1615" s="7">
        <v>425328</v>
      </c>
      <c r="C1615" t="s">
        <v>50</v>
      </c>
      <c r="D1615" t="s">
        <v>16</v>
      </c>
      <c r="E1615" s="7">
        <v>5</v>
      </c>
      <c r="F1615" s="7" t="s">
        <v>148</v>
      </c>
      <c r="G1615" t="s">
        <v>11</v>
      </c>
      <c r="H1615">
        <v>24.7</v>
      </c>
      <c r="I1615">
        <v>1</v>
      </c>
      <c r="J1615">
        <v>142</v>
      </c>
      <c r="K1615">
        <v>1.9870000000000001</v>
      </c>
    </row>
    <row r="1616" spans="1:11" x14ac:dyDescent="0.25">
      <c r="A1616" s="7">
        <v>425421</v>
      </c>
      <c r="B1616" s="7">
        <v>425328</v>
      </c>
      <c r="C1616" t="s">
        <v>50</v>
      </c>
      <c r="D1616" t="s">
        <v>16</v>
      </c>
      <c r="E1616" s="7">
        <v>5</v>
      </c>
      <c r="F1616" s="7" t="s">
        <v>148</v>
      </c>
      <c r="G1616" t="s">
        <v>11</v>
      </c>
      <c r="H1616">
        <v>24.5</v>
      </c>
      <c r="I1616">
        <v>1</v>
      </c>
      <c r="J1616">
        <v>142</v>
      </c>
      <c r="K1616">
        <v>1.9870000000000001</v>
      </c>
    </row>
    <row r="1617" spans="1:11" x14ac:dyDescent="0.25">
      <c r="A1617" s="7">
        <v>425423</v>
      </c>
      <c r="B1617" s="7">
        <v>425328</v>
      </c>
      <c r="C1617" t="s">
        <v>50</v>
      </c>
      <c r="D1617" t="s">
        <v>16</v>
      </c>
      <c r="E1617" s="7">
        <v>5</v>
      </c>
      <c r="F1617" s="7" t="s">
        <v>148</v>
      </c>
      <c r="G1617" t="s">
        <v>11</v>
      </c>
      <c r="H1617">
        <v>25.2</v>
      </c>
      <c r="I1617">
        <v>1</v>
      </c>
      <c r="J1617">
        <v>142</v>
      </c>
      <c r="K1617">
        <v>1.9870000000000001</v>
      </c>
    </row>
    <row r="1618" spans="1:11" x14ac:dyDescent="0.25">
      <c r="A1618" s="7">
        <v>425425</v>
      </c>
      <c r="B1618" s="7">
        <v>425328</v>
      </c>
      <c r="C1618" t="s">
        <v>50</v>
      </c>
      <c r="D1618" t="s">
        <v>16</v>
      </c>
      <c r="E1618" s="7">
        <v>5</v>
      </c>
      <c r="F1618" s="7" t="s">
        <v>148</v>
      </c>
      <c r="G1618" t="s">
        <v>11</v>
      </c>
      <c r="H1618">
        <v>24.5</v>
      </c>
      <c r="I1618">
        <v>1</v>
      </c>
      <c r="J1618">
        <v>142</v>
      </c>
      <c r="K1618">
        <v>1.9870000000000001</v>
      </c>
    </row>
    <row r="1619" spans="1:11" x14ac:dyDescent="0.25">
      <c r="A1619" s="7">
        <v>425427</v>
      </c>
      <c r="B1619" s="7">
        <v>425328</v>
      </c>
      <c r="C1619" t="s">
        <v>50</v>
      </c>
      <c r="D1619" t="s">
        <v>16</v>
      </c>
      <c r="E1619" s="7">
        <v>5</v>
      </c>
      <c r="F1619" s="7" t="s">
        <v>148</v>
      </c>
      <c r="G1619" t="s">
        <v>11</v>
      </c>
      <c r="H1619">
        <v>25.5</v>
      </c>
      <c r="I1619">
        <v>1</v>
      </c>
      <c r="J1619">
        <v>142</v>
      </c>
      <c r="K1619">
        <v>1.9870000000000001</v>
      </c>
    </row>
    <row r="1620" spans="1:11" x14ac:dyDescent="0.25">
      <c r="A1620" s="7">
        <v>425429</v>
      </c>
      <c r="B1620" s="7">
        <v>425328</v>
      </c>
      <c r="C1620" t="s">
        <v>50</v>
      </c>
      <c r="D1620" t="s">
        <v>16</v>
      </c>
      <c r="E1620" s="7">
        <v>5</v>
      </c>
      <c r="F1620" s="7" t="s">
        <v>148</v>
      </c>
      <c r="G1620" t="s">
        <v>11</v>
      </c>
      <c r="H1620">
        <v>25.4</v>
      </c>
      <c r="I1620">
        <v>3</v>
      </c>
      <c r="J1620">
        <v>68.2</v>
      </c>
      <c r="K1620">
        <v>1.9870000000000001</v>
      </c>
    </row>
    <row r="1621" spans="1:11" x14ac:dyDescent="0.25">
      <c r="A1621" s="7">
        <v>425431</v>
      </c>
      <c r="B1621" s="7">
        <v>425328</v>
      </c>
      <c r="C1621" t="s">
        <v>50</v>
      </c>
      <c r="D1621" t="s">
        <v>16</v>
      </c>
      <c r="E1621" s="7">
        <v>5</v>
      </c>
      <c r="F1621" s="7" t="s">
        <v>148</v>
      </c>
      <c r="G1621" t="s">
        <v>11</v>
      </c>
      <c r="H1621">
        <v>24.5</v>
      </c>
      <c r="I1621">
        <v>1</v>
      </c>
      <c r="J1621">
        <v>142</v>
      </c>
      <c r="K1621">
        <v>1.9870000000000001</v>
      </c>
    </row>
    <row r="1622" spans="1:11" x14ac:dyDescent="0.25">
      <c r="A1622" s="7">
        <v>425433</v>
      </c>
      <c r="B1622" s="7">
        <v>425328</v>
      </c>
      <c r="C1622" t="s">
        <v>50</v>
      </c>
      <c r="D1622" t="s">
        <v>16</v>
      </c>
      <c r="E1622" s="7">
        <v>5</v>
      </c>
      <c r="F1622" s="7" t="s">
        <v>148</v>
      </c>
      <c r="G1622" t="s">
        <v>11</v>
      </c>
      <c r="H1622">
        <v>24.5</v>
      </c>
      <c r="I1622">
        <v>1</v>
      </c>
      <c r="J1622">
        <v>142</v>
      </c>
      <c r="K1622">
        <v>1.9870000000000001</v>
      </c>
    </row>
    <row r="1623" spans="1:11" x14ac:dyDescent="0.25">
      <c r="A1623" s="7">
        <v>425435</v>
      </c>
      <c r="B1623" s="7">
        <v>425328</v>
      </c>
      <c r="C1623" t="s">
        <v>50</v>
      </c>
      <c r="D1623" t="s">
        <v>16</v>
      </c>
      <c r="E1623" s="7">
        <v>5</v>
      </c>
      <c r="F1623" s="7" t="s">
        <v>148</v>
      </c>
      <c r="G1623" t="s">
        <v>11</v>
      </c>
      <c r="H1623">
        <v>26.7</v>
      </c>
      <c r="I1623">
        <v>1</v>
      </c>
      <c r="J1623">
        <v>142</v>
      </c>
      <c r="K1623">
        <v>1.9870000000000001</v>
      </c>
    </row>
    <row r="1624" spans="1:11" x14ac:dyDescent="0.25">
      <c r="A1624" s="7">
        <v>425437</v>
      </c>
      <c r="B1624" s="7">
        <v>425328</v>
      </c>
      <c r="C1624" t="s">
        <v>50</v>
      </c>
      <c r="D1624" t="s">
        <v>16</v>
      </c>
      <c r="E1624" s="7">
        <v>5</v>
      </c>
      <c r="F1624" s="7" t="s">
        <v>148</v>
      </c>
      <c r="G1624" t="s">
        <v>11</v>
      </c>
      <c r="H1624">
        <v>26.2</v>
      </c>
      <c r="I1624">
        <v>1</v>
      </c>
      <c r="J1624">
        <v>142</v>
      </c>
      <c r="K1624">
        <v>1.9870000000000001</v>
      </c>
    </row>
    <row r="1625" spans="1:11" x14ac:dyDescent="0.25">
      <c r="A1625" s="7">
        <v>425441</v>
      </c>
      <c r="B1625" s="7">
        <v>425328</v>
      </c>
      <c r="C1625" t="s">
        <v>50</v>
      </c>
      <c r="D1625" t="s">
        <v>16</v>
      </c>
      <c r="E1625" s="7">
        <v>5</v>
      </c>
      <c r="F1625" s="7" t="s">
        <v>148</v>
      </c>
      <c r="G1625" t="s">
        <v>11</v>
      </c>
      <c r="H1625">
        <v>24.5</v>
      </c>
      <c r="I1625">
        <v>3</v>
      </c>
      <c r="J1625">
        <v>68.2</v>
      </c>
      <c r="K1625">
        <v>1.9870000000000001</v>
      </c>
    </row>
    <row r="1626" spans="1:11" x14ac:dyDescent="0.25">
      <c r="A1626" s="7">
        <v>425443</v>
      </c>
      <c r="B1626" s="7">
        <v>425328</v>
      </c>
      <c r="C1626" t="s">
        <v>50</v>
      </c>
      <c r="D1626" t="s">
        <v>16</v>
      </c>
      <c r="E1626" s="7">
        <v>5</v>
      </c>
      <c r="F1626" s="7" t="s">
        <v>148</v>
      </c>
      <c r="G1626" t="s">
        <v>11</v>
      </c>
      <c r="H1626">
        <v>24.5</v>
      </c>
      <c r="I1626">
        <v>2</v>
      </c>
      <c r="J1626">
        <v>88</v>
      </c>
      <c r="K1626">
        <v>1.9870000000000001</v>
      </c>
    </row>
    <row r="1627" spans="1:11" x14ac:dyDescent="0.25">
      <c r="A1627" s="7">
        <v>425445</v>
      </c>
      <c r="B1627" s="7">
        <v>425328</v>
      </c>
      <c r="C1627" t="s">
        <v>50</v>
      </c>
      <c r="D1627" t="s">
        <v>16</v>
      </c>
      <c r="E1627" s="7">
        <v>5</v>
      </c>
      <c r="F1627" s="7" t="s">
        <v>148</v>
      </c>
      <c r="G1627" t="s">
        <v>11</v>
      </c>
      <c r="H1627">
        <v>26.5</v>
      </c>
      <c r="I1627">
        <v>1</v>
      </c>
      <c r="J1627">
        <v>142</v>
      </c>
      <c r="K1627">
        <v>1.9870000000000001</v>
      </c>
    </row>
    <row r="1628" spans="1:11" x14ac:dyDescent="0.25">
      <c r="A1628" s="7">
        <v>425447</v>
      </c>
      <c r="B1628" s="7">
        <v>425328</v>
      </c>
      <c r="C1628" t="s">
        <v>50</v>
      </c>
      <c r="D1628" t="s">
        <v>16</v>
      </c>
      <c r="E1628" s="7">
        <v>5</v>
      </c>
      <c r="F1628" s="7" t="s">
        <v>148</v>
      </c>
      <c r="G1628" t="s">
        <v>11</v>
      </c>
      <c r="H1628">
        <v>29.5</v>
      </c>
      <c r="I1628">
        <v>1</v>
      </c>
      <c r="J1628">
        <v>142</v>
      </c>
      <c r="K1628">
        <v>1.9870000000000001</v>
      </c>
    </row>
    <row r="1629" spans="1:11" x14ac:dyDescent="0.25">
      <c r="A1629" s="7">
        <v>425449</v>
      </c>
      <c r="B1629" s="7">
        <v>425328</v>
      </c>
      <c r="C1629" t="s">
        <v>50</v>
      </c>
      <c r="D1629" t="s">
        <v>16</v>
      </c>
      <c r="E1629" s="7">
        <v>5</v>
      </c>
      <c r="F1629" s="7" t="s">
        <v>148</v>
      </c>
      <c r="G1629" t="s">
        <v>11</v>
      </c>
      <c r="H1629">
        <v>49.5</v>
      </c>
      <c r="I1629">
        <v>1</v>
      </c>
      <c r="J1629">
        <v>167.6</v>
      </c>
      <c r="K1629">
        <v>1.9870000000000001</v>
      </c>
    </row>
    <row r="1630" spans="1:11" x14ac:dyDescent="0.25">
      <c r="A1630" s="7">
        <v>425451</v>
      </c>
      <c r="B1630" s="7">
        <v>425328</v>
      </c>
      <c r="C1630" t="s">
        <v>50</v>
      </c>
      <c r="D1630" t="s">
        <v>16</v>
      </c>
      <c r="E1630" s="7">
        <v>5</v>
      </c>
      <c r="F1630" s="7" t="s">
        <v>148</v>
      </c>
      <c r="G1630" t="s">
        <v>11</v>
      </c>
      <c r="H1630">
        <v>24.5</v>
      </c>
      <c r="I1630">
        <v>1</v>
      </c>
      <c r="J1630">
        <v>142</v>
      </c>
      <c r="K1630">
        <v>1.9870000000000001</v>
      </c>
    </row>
    <row r="1631" spans="1:11" x14ac:dyDescent="0.25">
      <c r="A1631" s="7">
        <v>425453</v>
      </c>
      <c r="B1631" s="7">
        <v>425328</v>
      </c>
      <c r="C1631" t="s">
        <v>50</v>
      </c>
      <c r="D1631" t="s">
        <v>16</v>
      </c>
      <c r="E1631" s="7">
        <v>5</v>
      </c>
      <c r="F1631" s="7" t="s">
        <v>148</v>
      </c>
      <c r="G1631" t="s">
        <v>11</v>
      </c>
      <c r="H1631">
        <v>24.7</v>
      </c>
      <c r="I1631">
        <v>1</v>
      </c>
      <c r="J1631">
        <v>142</v>
      </c>
      <c r="K1631">
        <v>1.9870000000000001</v>
      </c>
    </row>
    <row r="1632" spans="1:11" x14ac:dyDescent="0.25">
      <c r="A1632" s="7">
        <v>425457</v>
      </c>
      <c r="B1632" s="7">
        <v>425328</v>
      </c>
      <c r="C1632" t="s">
        <v>50</v>
      </c>
      <c r="D1632" t="s">
        <v>16</v>
      </c>
      <c r="E1632" s="7">
        <v>5</v>
      </c>
      <c r="F1632" s="7" t="s">
        <v>148</v>
      </c>
      <c r="G1632" t="s">
        <v>11</v>
      </c>
      <c r="H1632">
        <v>26.1</v>
      </c>
      <c r="I1632">
        <v>1</v>
      </c>
      <c r="J1632">
        <v>142</v>
      </c>
      <c r="K1632">
        <v>1.9870000000000001</v>
      </c>
    </row>
    <row r="1633" spans="1:11" x14ac:dyDescent="0.25">
      <c r="A1633" s="7">
        <v>425459</v>
      </c>
      <c r="B1633" s="7">
        <v>425328</v>
      </c>
      <c r="C1633" t="s">
        <v>50</v>
      </c>
      <c r="D1633" t="s">
        <v>16</v>
      </c>
      <c r="E1633" s="7">
        <v>5</v>
      </c>
      <c r="F1633" s="7" t="s">
        <v>148</v>
      </c>
      <c r="G1633" t="s">
        <v>11</v>
      </c>
      <c r="H1633">
        <v>52.4</v>
      </c>
      <c r="I1633">
        <v>3</v>
      </c>
      <c r="J1633">
        <v>80.400000000000006</v>
      </c>
      <c r="K1633">
        <v>1.9870000000000001</v>
      </c>
    </row>
    <row r="1634" spans="1:11" x14ac:dyDescent="0.25">
      <c r="A1634" s="7">
        <v>425463</v>
      </c>
      <c r="B1634" s="7">
        <v>425328</v>
      </c>
      <c r="C1634" t="s">
        <v>50</v>
      </c>
      <c r="D1634" t="s">
        <v>16</v>
      </c>
      <c r="E1634" s="7">
        <v>5</v>
      </c>
      <c r="F1634" s="7" t="s">
        <v>148</v>
      </c>
      <c r="G1634" t="s">
        <v>11</v>
      </c>
      <c r="H1634">
        <v>24.3</v>
      </c>
      <c r="I1634">
        <v>1</v>
      </c>
      <c r="J1634">
        <v>142</v>
      </c>
      <c r="K1634">
        <v>1.9870000000000001</v>
      </c>
    </row>
    <row r="1635" spans="1:11" x14ac:dyDescent="0.25">
      <c r="A1635" s="7">
        <v>425465</v>
      </c>
      <c r="B1635" s="7">
        <v>425328</v>
      </c>
      <c r="C1635" t="s">
        <v>50</v>
      </c>
      <c r="D1635" t="s">
        <v>16</v>
      </c>
      <c r="E1635" s="7">
        <v>5</v>
      </c>
      <c r="F1635" s="7" t="s">
        <v>148</v>
      </c>
      <c r="G1635" t="s">
        <v>11</v>
      </c>
      <c r="H1635">
        <v>75.5</v>
      </c>
      <c r="I1635">
        <v>3</v>
      </c>
      <c r="J1635">
        <v>87.9</v>
      </c>
      <c r="K1635">
        <v>1.9870000000000001</v>
      </c>
    </row>
    <row r="1636" spans="1:11" x14ac:dyDescent="0.25">
      <c r="A1636" s="7">
        <v>425467</v>
      </c>
      <c r="B1636" s="7">
        <v>425328</v>
      </c>
      <c r="C1636" t="s">
        <v>50</v>
      </c>
      <c r="D1636" t="s">
        <v>16</v>
      </c>
      <c r="E1636" s="7">
        <v>5</v>
      </c>
      <c r="F1636" s="7" t="s">
        <v>148</v>
      </c>
      <c r="G1636" t="s">
        <v>11</v>
      </c>
      <c r="H1636">
        <v>26.1</v>
      </c>
      <c r="I1636">
        <v>1</v>
      </c>
      <c r="J1636">
        <v>142</v>
      </c>
      <c r="K1636">
        <v>1.9870000000000001</v>
      </c>
    </row>
    <row r="1637" spans="1:11" x14ac:dyDescent="0.25">
      <c r="A1637" s="7">
        <v>425469</v>
      </c>
      <c r="B1637" s="7">
        <v>425328</v>
      </c>
      <c r="C1637" t="s">
        <v>50</v>
      </c>
      <c r="D1637" t="s">
        <v>16</v>
      </c>
      <c r="E1637" s="7">
        <v>5</v>
      </c>
      <c r="F1637" s="7" t="s">
        <v>148</v>
      </c>
      <c r="G1637" t="s">
        <v>11</v>
      </c>
      <c r="H1637">
        <v>23.9</v>
      </c>
      <c r="I1637">
        <v>2</v>
      </c>
      <c r="J1637">
        <v>88</v>
      </c>
      <c r="K1637">
        <v>1.9870000000000001</v>
      </c>
    </row>
    <row r="1638" spans="1:11" x14ac:dyDescent="0.25">
      <c r="A1638" s="7">
        <v>425471</v>
      </c>
      <c r="B1638" s="7">
        <v>425328</v>
      </c>
      <c r="C1638" t="s">
        <v>50</v>
      </c>
      <c r="D1638" t="s">
        <v>16</v>
      </c>
      <c r="E1638" s="7">
        <v>5</v>
      </c>
      <c r="F1638" s="7" t="s">
        <v>148</v>
      </c>
      <c r="G1638" t="s">
        <v>11</v>
      </c>
      <c r="H1638">
        <v>25.2</v>
      </c>
      <c r="I1638">
        <v>2</v>
      </c>
      <c r="J1638">
        <v>88</v>
      </c>
      <c r="K1638">
        <v>1.9870000000000001</v>
      </c>
    </row>
    <row r="1639" spans="1:11" x14ac:dyDescent="0.25">
      <c r="A1639" s="7">
        <v>425474</v>
      </c>
      <c r="B1639" s="7">
        <v>425328</v>
      </c>
      <c r="C1639" t="s">
        <v>50</v>
      </c>
      <c r="D1639" t="s">
        <v>16</v>
      </c>
      <c r="E1639" s="7">
        <v>5</v>
      </c>
      <c r="F1639" s="7" t="s">
        <v>148</v>
      </c>
      <c r="G1639" t="s">
        <v>11</v>
      </c>
      <c r="H1639">
        <v>24</v>
      </c>
      <c r="I1639">
        <v>1</v>
      </c>
      <c r="J1639">
        <v>142</v>
      </c>
      <c r="K1639">
        <v>1.9870000000000001</v>
      </c>
    </row>
    <row r="1640" spans="1:11" x14ac:dyDescent="0.25">
      <c r="A1640" s="7">
        <v>425476</v>
      </c>
      <c r="B1640" s="7">
        <v>425328</v>
      </c>
      <c r="C1640" t="s">
        <v>50</v>
      </c>
      <c r="D1640" t="s">
        <v>16</v>
      </c>
      <c r="E1640" s="7">
        <v>5</v>
      </c>
      <c r="F1640" s="7" t="s">
        <v>148</v>
      </c>
      <c r="G1640" t="s">
        <v>11</v>
      </c>
      <c r="H1640">
        <v>26.6</v>
      </c>
      <c r="I1640">
        <v>1</v>
      </c>
      <c r="J1640">
        <v>142</v>
      </c>
      <c r="K1640">
        <v>1.9870000000000001</v>
      </c>
    </row>
    <row r="1641" spans="1:11" x14ac:dyDescent="0.25">
      <c r="A1641" s="7">
        <v>425478</v>
      </c>
      <c r="B1641" s="7">
        <v>425328</v>
      </c>
      <c r="C1641" t="s">
        <v>50</v>
      </c>
      <c r="D1641" t="s">
        <v>16</v>
      </c>
      <c r="E1641" s="7">
        <v>5</v>
      </c>
      <c r="F1641" s="7" t="s">
        <v>148</v>
      </c>
      <c r="G1641" t="s">
        <v>11</v>
      </c>
      <c r="H1641">
        <v>25.2</v>
      </c>
      <c r="I1641">
        <v>1</v>
      </c>
      <c r="J1641">
        <v>142</v>
      </c>
      <c r="K1641">
        <v>1.9870000000000001</v>
      </c>
    </row>
    <row r="1642" spans="1:11" x14ac:dyDescent="0.25">
      <c r="A1642" s="7">
        <v>425480</v>
      </c>
      <c r="B1642" s="7">
        <v>425328</v>
      </c>
      <c r="C1642" t="s">
        <v>50</v>
      </c>
      <c r="D1642" t="s">
        <v>16</v>
      </c>
      <c r="E1642" s="7">
        <v>5</v>
      </c>
      <c r="F1642" s="7" t="s">
        <v>148</v>
      </c>
      <c r="G1642" t="s">
        <v>11</v>
      </c>
      <c r="H1642">
        <v>24.7</v>
      </c>
      <c r="I1642">
        <v>1</v>
      </c>
      <c r="J1642">
        <v>142</v>
      </c>
      <c r="K1642">
        <v>1.9870000000000001</v>
      </c>
    </row>
    <row r="1643" spans="1:11" x14ac:dyDescent="0.25">
      <c r="A1643" s="7">
        <v>425484</v>
      </c>
      <c r="B1643" s="7">
        <v>425328</v>
      </c>
      <c r="C1643" t="s">
        <v>50</v>
      </c>
      <c r="D1643" t="s">
        <v>16</v>
      </c>
      <c r="E1643" s="7">
        <v>5</v>
      </c>
      <c r="F1643" s="7" t="s">
        <v>148</v>
      </c>
      <c r="G1643" t="s">
        <v>11</v>
      </c>
      <c r="H1643">
        <v>27.3</v>
      </c>
      <c r="I1643">
        <v>1</v>
      </c>
      <c r="J1643">
        <v>142</v>
      </c>
      <c r="K1643">
        <v>1.9870000000000001</v>
      </c>
    </row>
    <row r="1644" spans="1:11" x14ac:dyDescent="0.25">
      <c r="A1644" s="7">
        <v>425507</v>
      </c>
      <c r="B1644" s="7">
        <v>425332</v>
      </c>
      <c r="C1644" t="s">
        <v>50</v>
      </c>
      <c r="D1644" t="s">
        <v>93</v>
      </c>
      <c r="E1644" s="7">
        <v>12</v>
      </c>
      <c r="F1644" s="7" t="s">
        <v>148</v>
      </c>
      <c r="G1644" t="s">
        <v>18</v>
      </c>
      <c r="H1644">
        <v>45.8</v>
      </c>
      <c r="I1644">
        <v>1</v>
      </c>
      <c r="J1644">
        <v>118.7</v>
      </c>
      <c r="K1644">
        <v>2.76</v>
      </c>
    </row>
    <row r="1645" spans="1:11" x14ac:dyDescent="0.25">
      <c r="A1645" s="7">
        <v>425509</v>
      </c>
      <c r="B1645" s="7">
        <v>425332</v>
      </c>
      <c r="C1645" t="s">
        <v>50</v>
      </c>
      <c r="D1645" t="s">
        <v>93</v>
      </c>
      <c r="E1645" s="7">
        <v>12</v>
      </c>
      <c r="F1645" s="7" t="s">
        <v>148</v>
      </c>
      <c r="G1645" t="s">
        <v>18</v>
      </c>
      <c r="H1645">
        <v>38</v>
      </c>
      <c r="I1645">
        <v>1</v>
      </c>
      <c r="J1645">
        <v>92</v>
      </c>
      <c r="K1645">
        <v>2.76</v>
      </c>
    </row>
    <row r="1646" spans="1:11" x14ac:dyDescent="0.25">
      <c r="A1646" s="7">
        <v>425511</v>
      </c>
      <c r="B1646" s="7">
        <v>425332</v>
      </c>
      <c r="C1646" t="s">
        <v>50</v>
      </c>
      <c r="D1646" t="s">
        <v>93</v>
      </c>
      <c r="E1646" s="7">
        <v>12</v>
      </c>
      <c r="F1646" s="7" t="s">
        <v>148</v>
      </c>
      <c r="G1646" t="s">
        <v>18</v>
      </c>
      <c r="H1646">
        <v>44.8</v>
      </c>
      <c r="I1646">
        <v>1</v>
      </c>
      <c r="J1646">
        <v>118.7</v>
      </c>
      <c r="K1646">
        <v>2.76</v>
      </c>
    </row>
    <row r="1647" spans="1:11" x14ac:dyDescent="0.25">
      <c r="A1647" s="7">
        <v>425513</v>
      </c>
      <c r="B1647" s="7">
        <v>425332</v>
      </c>
      <c r="C1647" t="s">
        <v>50</v>
      </c>
      <c r="D1647" t="s">
        <v>93</v>
      </c>
      <c r="E1647" s="7">
        <v>12</v>
      </c>
      <c r="F1647" s="7" t="s">
        <v>148</v>
      </c>
      <c r="G1647" t="s">
        <v>18</v>
      </c>
      <c r="H1647">
        <v>66.099999999999994</v>
      </c>
      <c r="I1647">
        <v>1</v>
      </c>
      <c r="J1647">
        <v>145.4</v>
      </c>
      <c r="K1647">
        <v>2.76</v>
      </c>
    </row>
    <row r="1648" spans="1:11" x14ac:dyDescent="0.25">
      <c r="A1648" s="7">
        <v>425517</v>
      </c>
      <c r="B1648" s="7">
        <v>425332</v>
      </c>
      <c r="C1648" t="s">
        <v>50</v>
      </c>
      <c r="D1648" t="s">
        <v>93</v>
      </c>
      <c r="E1648" s="7">
        <v>12</v>
      </c>
      <c r="F1648" s="7" t="s">
        <v>148</v>
      </c>
      <c r="G1648" t="s">
        <v>18</v>
      </c>
      <c r="H1648">
        <v>46.6</v>
      </c>
      <c r="I1648">
        <v>1</v>
      </c>
      <c r="J1648">
        <v>118.7</v>
      </c>
      <c r="K1648">
        <v>2.76</v>
      </c>
    </row>
    <row r="1649" spans="1:11" x14ac:dyDescent="0.25">
      <c r="A1649" s="7">
        <v>425519</v>
      </c>
      <c r="B1649" s="7">
        <v>425332</v>
      </c>
      <c r="C1649" t="s">
        <v>50</v>
      </c>
      <c r="D1649" t="s">
        <v>93</v>
      </c>
      <c r="E1649" s="7">
        <v>12</v>
      </c>
      <c r="F1649" s="7" t="s">
        <v>148</v>
      </c>
      <c r="G1649" t="s">
        <v>18</v>
      </c>
      <c r="H1649">
        <v>46.5</v>
      </c>
      <c r="I1649">
        <v>1</v>
      </c>
      <c r="J1649">
        <v>118.7</v>
      </c>
      <c r="K1649">
        <v>2.76</v>
      </c>
    </row>
    <row r="1650" spans="1:11" x14ac:dyDescent="0.25">
      <c r="A1650" s="7">
        <v>425521</v>
      </c>
      <c r="B1650" s="7">
        <v>425332</v>
      </c>
      <c r="C1650" t="s">
        <v>50</v>
      </c>
      <c r="D1650" t="s">
        <v>93</v>
      </c>
      <c r="E1650" s="7">
        <v>12</v>
      </c>
      <c r="F1650" s="7" t="s">
        <v>148</v>
      </c>
      <c r="G1650" t="s">
        <v>18</v>
      </c>
      <c r="H1650">
        <v>36.6</v>
      </c>
      <c r="I1650">
        <v>1</v>
      </c>
      <c r="J1650">
        <v>118.7</v>
      </c>
      <c r="K1650">
        <v>2.76</v>
      </c>
    </row>
    <row r="1651" spans="1:11" x14ac:dyDescent="0.25">
      <c r="A1651" s="7">
        <v>425525</v>
      </c>
      <c r="B1651" s="7">
        <v>425334</v>
      </c>
      <c r="C1651" t="s">
        <v>50</v>
      </c>
      <c r="D1651" t="s">
        <v>94</v>
      </c>
      <c r="E1651" s="7" t="s">
        <v>95</v>
      </c>
      <c r="F1651" s="7" t="s">
        <v>148</v>
      </c>
      <c r="G1651" t="s">
        <v>18</v>
      </c>
      <c r="H1651">
        <v>72</v>
      </c>
      <c r="I1651">
        <v>2</v>
      </c>
      <c r="J1651">
        <v>83.2</v>
      </c>
      <c r="K1651">
        <v>2.76</v>
      </c>
    </row>
    <row r="1652" spans="1:11" x14ac:dyDescent="0.25">
      <c r="A1652" s="7">
        <v>425527</v>
      </c>
      <c r="B1652" s="7">
        <v>425334</v>
      </c>
      <c r="C1652" t="s">
        <v>50</v>
      </c>
      <c r="D1652" t="s">
        <v>94</v>
      </c>
      <c r="E1652" s="7" t="s">
        <v>95</v>
      </c>
      <c r="F1652" s="7" t="s">
        <v>148</v>
      </c>
      <c r="G1652" t="s">
        <v>18</v>
      </c>
      <c r="H1652">
        <v>15.4</v>
      </c>
      <c r="I1652">
        <v>1</v>
      </c>
      <c r="J1652">
        <v>92</v>
      </c>
      <c r="K1652">
        <v>2.76</v>
      </c>
    </row>
    <row r="1653" spans="1:11" x14ac:dyDescent="0.25">
      <c r="A1653" s="7">
        <v>425529</v>
      </c>
      <c r="B1653" s="7">
        <v>425334</v>
      </c>
      <c r="C1653" t="s">
        <v>50</v>
      </c>
      <c r="D1653" t="s">
        <v>94</v>
      </c>
      <c r="E1653" s="7" t="s">
        <v>95</v>
      </c>
      <c r="F1653" s="7" t="s">
        <v>148</v>
      </c>
      <c r="G1653" t="s">
        <v>18</v>
      </c>
      <c r="H1653">
        <v>19.2</v>
      </c>
      <c r="I1653">
        <v>1</v>
      </c>
      <c r="J1653">
        <v>92</v>
      </c>
      <c r="K1653">
        <v>2.76</v>
      </c>
    </row>
    <row r="1654" spans="1:11" x14ac:dyDescent="0.25">
      <c r="A1654" s="7">
        <v>425531</v>
      </c>
      <c r="B1654" s="7">
        <v>425334</v>
      </c>
      <c r="C1654" t="s">
        <v>50</v>
      </c>
      <c r="D1654" t="s">
        <v>94</v>
      </c>
      <c r="E1654" s="7" t="s">
        <v>95</v>
      </c>
      <c r="F1654" s="7" t="s">
        <v>148</v>
      </c>
      <c r="G1654" t="s">
        <v>18</v>
      </c>
      <c r="H1654">
        <v>73.599999999999994</v>
      </c>
      <c r="I1654">
        <v>2</v>
      </c>
      <c r="J1654">
        <v>73.5</v>
      </c>
      <c r="K1654">
        <v>2.76</v>
      </c>
    </row>
    <row r="1655" spans="1:11" x14ac:dyDescent="0.25">
      <c r="A1655" s="7">
        <v>425533</v>
      </c>
      <c r="B1655" s="7">
        <v>425334</v>
      </c>
      <c r="C1655" t="s">
        <v>50</v>
      </c>
      <c r="D1655" t="s">
        <v>94</v>
      </c>
      <c r="E1655" s="7" t="s">
        <v>95</v>
      </c>
      <c r="F1655" s="7" t="s">
        <v>148</v>
      </c>
      <c r="G1655" t="s">
        <v>18</v>
      </c>
      <c r="H1655">
        <v>47.8</v>
      </c>
      <c r="I1655">
        <v>4</v>
      </c>
      <c r="J1655">
        <v>46.3</v>
      </c>
      <c r="K1655">
        <v>2.76</v>
      </c>
    </row>
    <row r="1656" spans="1:11" x14ac:dyDescent="0.25">
      <c r="A1656" s="7">
        <v>425535</v>
      </c>
      <c r="B1656" s="7">
        <v>425334</v>
      </c>
      <c r="C1656" t="s">
        <v>50</v>
      </c>
      <c r="D1656" t="s">
        <v>94</v>
      </c>
      <c r="E1656" s="7" t="s">
        <v>95</v>
      </c>
      <c r="F1656" s="7" t="s">
        <v>148</v>
      </c>
      <c r="G1656" t="s">
        <v>18</v>
      </c>
      <c r="H1656">
        <v>51.6</v>
      </c>
      <c r="I1656">
        <v>4</v>
      </c>
      <c r="J1656">
        <v>46.3</v>
      </c>
      <c r="K1656">
        <v>2.76</v>
      </c>
    </row>
    <row r="1657" spans="1:11" x14ac:dyDescent="0.25">
      <c r="A1657" s="7">
        <v>425537</v>
      </c>
      <c r="B1657" s="7">
        <v>425334</v>
      </c>
      <c r="C1657" t="s">
        <v>50</v>
      </c>
      <c r="D1657" t="s">
        <v>94</v>
      </c>
      <c r="E1657" s="7" t="s">
        <v>95</v>
      </c>
      <c r="F1657" s="7" t="s">
        <v>148</v>
      </c>
      <c r="G1657" t="s">
        <v>18</v>
      </c>
      <c r="H1657">
        <v>62.7</v>
      </c>
      <c r="I1657">
        <v>3</v>
      </c>
      <c r="J1657">
        <v>64.5</v>
      </c>
      <c r="K1657">
        <v>2.76</v>
      </c>
    </row>
    <row r="1658" spans="1:11" x14ac:dyDescent="0.25">
      <c r="A1658" s="7">
        <v>425539</v>
      </c>
      <c r="B1658" s="7">
        <v>425334</v>
      </c>
      <c r="C1658" t="s">
        <v>50</v>
      </c>
      <c r="D1658" t="s">
        <v>94</v>
      </c>
      <c r="E1658" s="7" t="s">
        <v>95</v>
      </c>
      <c r="F1658" s="7" t="s">
        <v>148</v>
      </c>
      <c r="G1658" t="s">
        <v>18</v>
      </c>
      <c r="H1658">
        <v>42.5</v>
      </c>
      <c r="I1658">
        <v>1</v>
      </c>
      <c r="J1658">
        <v>92</v>
      </c>
      <c r="K1658">
        <v>2.76</v>
      </c>
    </row>
    <row r="1659" spans="1:11" x14ac:dyDescent="0.25">
      <c r="A1659" s="7">
        <v>425541</v>
      </c>
      <c r="B1659" s="7">
        <v>425334</v>
      </c>
      <c r="C1659" t="s">
        <v>50</v>
      </c>
      <c r="D1659" t="s">
        <v>94</v>
      </c>
      <c r="E1659" s="7" t="s">
        <v>95</v>
      </c>
      <c r="F1659" s="7" t="s">
        <v>148</v>
      </c>
      <c r="G1659" t="s">
        <v>18</v>
      </c>
      <c r="H1659">
        <v>53.2</v>
      </c>
      <c r="I1659">
        <v>1</v>
      </c>
      <c r="J1659">
        <v>118.7</v>
      </c>
      <c r="K1659">
        <v>2.76</v>
      </c>
    </row>
    <row r="1660" spans="1:11" x14ac:dyDescent="0.25">
      <c r="A1660" s="7">
        <v>425543</v>
      </c>
      <c r="B1660" s="7">
        <v>425334</v>
      </c>
      <c r="C1660" t="s">
        <v>50</v>
      </c>
      <c r="D1660" t="s">
        <v>94</v>
      </c>
      <c r="E1660" s="7" t="s">
        <v>95</v>
      </c>
      <c r="F1660" s="7" t="s">
        <v>148</v>
      </c>
      <c r="G1660" t="s">
        <v>18</v>
      </c>
      <c r="H1660">
        <v>72.8</v>
      </c>
      <c r="I1660">
        <v>3</v>
      </c>
      <c r="J1660">
        <v>64.5</v>
      </c>
      <c r="K1660">
        <v>2.76</v>
      </c>
    </row>
    <row r="1661" spans="1:11" x14ac:dyDescent="0.25">
      <c r="A1661" s="7">
        <v>425545</v>
      </c>
      <c r="B1661" s="7">
        <v>425334</v>
      </c>
      <c r="C1661" t="s">
        <v>50</v>
      </c>
      <c r="D1661" t="s">
        <v>94</v>
      </c>
      <c r="E1661" s="7" t="s">
        <v>95</v>
      </c>
      <c r="F1661" s="7" t="s">
        <v>148</v>
      </c>
      <c r="G1661" t="s">
        <v>18</v>
      </c>
      <c r="H1661">
        <v>53.6</v>
      </c>
      <c r="I1661">
        <v>1</v>
      </c>
      <c r="J1661">
        <v>118.7</v>
      </c>
      <c r="K1661">
        <v>2.76</v>
      </c>
    </row>
    <row r="1662" spans="1:11" x14ac:dyDescent="0.25">
      <c r="A1662" s="7">
        <v>425550</v>
      </c>
      <c r="B1662" s="7">
        <v>425334</v>
      </c>
      <c r="C1662" t="s">
        <v>50</v>
      </c>
      <c r="D1662" t="s">
        <v>94</v>
      </c>
      <c r="E1662" s="7" t="s">
        <v>95</v>
      </c>
      <c r="F1662" s="7" t="s">
        <v>148</v>
      </c>
      <c r="G1662" t="s">
        <v>18</v>
      </c>
      <c r="H1662">
        <v>40.4</v>
      </c>
      <c r="I1662">
        <v>3</v>
      </c>
      <c r="J1662">
        <v>44.2</v>
      </c>
      <c r="K1662">
        <v>2.76</v>
      </c>
    </row>
    <row r="1663" spans="1:11" x14ac:dyDescent="0.25">
      <c r="A1663" s="7">
        <v>425555</v>
      </c>
      <c r="B1663" s="7">
        <v>425334</v>
      </c>
      <c r="C1663" t="s">
        <v>50</v>
      </c>
      <c r="D1663" t="s">
        <v>94</v>
      </c>
      <c r="E1663" s="7" t="s">
        <v>95</v>
      </c>
      <c r="F1663" s="7" t="s">
        <v>148</v>
      </c>
      <c r="G1663" t="s">
        <v>18</v>
      </c>
      <c r="H1663">
        <v>55.3</v>
      </c>
      <c r="I1663">
        <v>2</v>
      </c>
      <c r="J1663">
        <v>73.5</v>
      </c>
      <c r="K1663">
        <v>2.76</v>
      </c>
    </row>
    <row r="1664" spans="1:11" x14ac:dyDescent="0.25">
      <c r="A1664" s="7">
        <v>425556</v>
      </c>
      <c r="B1664" s="7">
        <v>425334</v>
      </c>
      <c r="C1664" t="s">
        <v>50</v>
      </c>
      <c r="D1664" t="s">
        <v>94</v>
      </c>
      <c r="E1664" s="7" t="s">
        <v>95</v>
      </c>
      <c r="F1664" s="7" t="s">
        <v>148</v>
      </c>
      <c r="G1664" t="s">
        <v>18</v>
      </c>
      <c r="H1664">
        <v>18.600000000000001</v>
      </c>
      <c r="I1664">
        <v>1</v>
      </c>
      <c r="J1664">
        <v>92</v>
      </c>
      <c r="K1664">
        <v>2.76</v>
      </c>
    </row>
    <row r="1665" spans="1:11" x14ac:dyDescent="0.25">
      <c r="A1665" s="7">
        <v>425558</v>
      </c>
      <c r="B1665" s="7">
        <v>425334</v>
      </c>
      <c r="C1665" t="s">
        <v>50</v>
      </c>
      <c r="D1665" t="s">
        <v>94</v>
      </c>
      <c r="E1665" s="7" t="s">
        <v>95</v>
      </c>
      <c r="F1665" s="7" t="s">
        <v>148</v>
      </c>
      <c r="G1665" t="s">
        <v>18</v>
      </c>
      <c r="H1665">
        <v>47.1</v>
      </c>
      <c r="I1665">
        <v>1</v>
      </c>
      <c r="J1665">
        <v>118.7</v>
      </c>
      <c r="K1665">
        <v>2.76</v>
      </c>
    </row>
    <row r="1666" spans="1:11" x14ac:dyDescent="0.25">
      <c r="A1666" s="7">
        <v>425560</v>
      </c>
      <c r="B1666" s="7">
        <v>425334</v>
      </c>
      <c r="C1666" t="s">
        <v>50</v>
      </c>
      <c r="D1666" t="s">
        <v>94</v>
      </c>
      <c r="E1666" s="7" t="s">
        <v>95</v>
      </c>
      <c r="F1666" s="7" t="s">
        <v>148</v>
      </c>
      <c r="G1666" t="s">
        <v>18</v>
      </c>
      <c r="H1666">
        <v>41.5</v>
      </c>
      <c r="I1666">
        <v>3</v>
      </c>
      <c r="J1666">
        <v>57</v>
      </c>
      <c r="K1666">
        <v>2.76</v>
      </c>
    </row>
    <row r="1667" spans="1:11" x14ac:dyDescent="0.25">
      <c r="A1667" s="7">
        <v>425562</v>
      </c>
      <c r="B1667" s="7">
        <v>425334</v>
      </c>
      <c r="C1667" t="s">
        <v>50</v>
      </c>
      <c r="D1667" t="s">
        <v>94</v>
      </c>
      <c r="E1667" s="7" t="s">
        <v>95</v>
      </c>
      <c r="F1667" s="7" t="s">
        <v>148</v>
      </c>
      <c r="G1667" t="s">
        <v>18</v>
      </c>
      <c r="H1667">
        <v>53</v>
      </c>
      <c r="I1667">
        <v>4</v>
      </c>
      <c r="J1667">
        <v>46.3</v>
      </c>
      <c r="K1667">
        <v>2.76</v>
      </c>
    </row>
    <row r="1668" spans="1:11" x14ac:dyDescent="0.25">
      <c r="A1668" s="7">
        <v>425607</v>
      </c>
      <c r="B1668" s="7">
        <v>425338</v>
      </c>
      <c r="C1668" t="s">
        <v>50</v>
      </c>
      <c r="D1668" t="s">
        <v>96</v>
      </c>
      <c r="E1668" s="7" t="s">
        <v>97</v>
      </c>
      <c r="F1668" s="7" t="s">
        <v>148</v>
      </c>
      <c r="G1668" t="s">
        <v>18</v>
      </c>
      <c r="H1668">
        <v>69.8</v>
      </c>
      <c r="I1668">
        <v>2</v>
      </c>
      <c r="J1668">
        <v>73.5</v>
      </c>
      <c r="K1668">
        <v>2.76</v>
      </c>
    </row>
    <row r="1669" spans="1:11" x14ac:dyDescent="0.25">
      <c r="A1669" s="7">
        <v>425609</v>
      </c>
      <c r="B1669" s="7">
        <v>425338</v>
      </c>
      <c r="C1669" t="s">
        <v>50</v>
      </c>
      <c r="D1669" t="s">
        <v>96</v>
      </c>
      <c r="E1669" s="7" t="s">
        <v>97</v>
      </c>
      <c r="F1669" s="7" t="s">
        <v>148</v>
      </c>
      <c r="G1669" t="s">
        <v>18</v>
      </c>
      <c r="H1669">
        <v>80.7</v>
      </c>
      <c r="I1669">
        <v>1</v>
      </c>
      <c r="J1669">
        <v>134.30000000000001</v>
      </c>
      <c r="K1669">
        <v>2.76</v>
      </c>
    </row>
    <row r="1670" spans="1:11" x14ac:dyDescent="0.25">
      <c r="A1670" s="7">
        <v>425611</v>
      </c>
      <c r="B1670" s="7">
        <v>425338</v>
      </c>
      <c r="C1670" t="s">
        <v>50</v>
      </c>
      <c r="D1670" t="s">
        <v>96</v>
      </c>
      <c r="E1670" s="7" t="s">
        <v>97</v>
      </c>
      <c r="F1670" s="7" t="s">
        <v>148</v>
      </c>
      <c r="G1670" t="s">
        <v>18</v>
      </c>
      <c r="H1670">
        <v>22.6</v>
      </c>
      <c r="I1670">
        <v>1</v>
      </c>
      <c r="J1670">
        <v>92</v>
      </c>
      <c r="K1670">
        <v>2.76</v>
      </c>
    </row>
    <row r="1671" spans="1:11" x14ac:dyDescent="0.25">
      <c r="A1671" s="7">
        <v>425615</v>
      </c>
      <c r="B1671" s="7">
        <v>425338</v>
      </c>
      <c r="C1671" t="s">
        <v>50</v>
      </c>
      <c r="D1671" t="s">
        <v>96</v>
      </c>
      <c r="E1671" s="7" t="s">
        <v>97</v>
      </c>
      <c r="F1671" s="7" t="s">
        <v>148</v>
      </c>
      <c r="G1671" t="s">
        <v>18</v>
      </c>
      <c r="H1671">
        <v>33.5</v>
      </c>
      <c r="I1671">
        <v>1</v>
      </c>
      <c r="J1671">
        <v>92</v>
      </c>
      <c r="K1671">
        <v>2.76</v>
      </c>
    </row>
    <row r="1672" spans="1:11" x14ac:dyDescent="0.25">
      <c r="A1672" s="7">
        <v>425616</v>
      </c>
      <c r="B1672" s="7">
        <v>425338</v>
      </c>
      <c r="C1672" t="s">
        <v>50</v>
      </c>
      <c r="D1672" t="s">
        <v>96</v>
      </c>
      <c r="E1672" s="7" t="s">
        <v>97</v>
      </c>
      <c r="F1672" s="7" t="s">
        <v>148</v>
      </c>
      <c r="G1672" t="s">
        <v>18</v>
      </c>
      <c r="H1672">
        <v>22.8</v>
      </c>
      <c r="I1672">
        <v>1</v>
      </c>
      <c r="J1672">
        <v>92</v>
      </c>
      <c r="K1672">
        <v>2.76</v>
      </c>
    </row>
    <row r="1673" spans="1:11" x14ac:dyDescent="0.25">
      <c r="A1673" s="7">
        <v>425618</v>
      </c>
      <c r="B1673" s="7">
        <v>425338</v>
      </c>
      <c r="C1673" t="s">
        <v>50</v>
      </c>
      <c r="D1673" t="s">
        <v>96</v>
      </c>
      <c r="E1673" s="7" t="s">
        <v>97</v>
      </c>
      <c r="F1673" s="7" t="s">
        <v>148</v>
      </c>
      <c r="G1673" t="s">
        <v>18</v>
      </c>
      <c r="H1673">
        <v>30.3</v>
      </c>
      <c r="I1673">
        <v>1</v>
      </c>
      <c r="J1673">
        <v>92</v>
      </c>
      <c r="K1673">
        <v>2.76</v>
      </c>
    </row>
    <row r="1674" spans="1:11" x14ac:dyDescent="0.25">
      <c r="A1674" s="7">
        <v>425619</v>
      </c>
      <c r="B1674" s="7">
        <v>425338</v>
      </c>
      <c r="C1674" t="s">
        <v>50</v>
      </c>
      <c r="D1674" t="s">
        <v>96</v>
      </c>
      <c r="E1674" s="7" t="s">
        <v>97</v>
      </c>
      <c r="F1674" s="7" t="s">
        <v>148</v>
      </c>
      <c r="G1674" t="s">
        <v>18</v>
      </c>
      <c r="H1674">
        <v>27.6</v>
      </c>
      <c r="I1674">
        <v>1</v>
      </c>
      <c r="J1674">
        <v>92</v>
      </c>
      <c r="K1674">
        <v>2.76</v>
      </c>
    </row>
    <row r="1675" spans="1:11" x14ac:dyDescent="0.25">
      <c r="A1675" s="7">
        <v>425621</v>
      </c>
      <c r="B1675" s="7">
        <v>425338</v>
      </c>
      <c r="C1675" t="s">
        <v>50</v>
      </c>
      <c r="D1675" t="s">
        <v>96</v>
      </c>
      <c r="E1675" s="7" t="s">
        <v>97</v>
      </c>
      <c r="F1675" s="7" t="s">
        <v>148</v>
      </c>
      <c r="G1675" t="s">
        <v>18</v>
      </c>
      <c r="H1675">
        <v>23.6</v>
      </c>
      <c r="I1675">
        <v>1</v>
      </c>
      <c r="J1675">
        <v>92</v>
      </c>
      <c r="K1675">
        <v>2.76</v>
      </c>
    </row>
    <row r="1676" spans="1:11" x14ac:dyDescent="0.25">
      <c r="A1676" s="7">
        <v>425622</v>
      </c>
      <c r="B1676" s="7">
        <v>425338</v>
      </c>
      <c r="C1676" t="s">
        <v>50</v>
      </c>
      <c r="D1676" t="s">
        <v>96</v>
      </c>
      <c r="E1676" s="7" t="s">
        <v>97</v>
      </c>
      <c r="F1676" s="7" t="s">
        <v>148</v>
      </c>
      <c r="G1676" t="s">
        <v>18</v>
      </c>
      <c r="H1676">
        <v>33.5</v>
      </c>
      <c r="I1676">
        <v>2</v>
      </c>
      <c r="J1676">
        <v>57</v>
      </c>
      <c r="K1676">
        <v>2.76</v>
      </c>
    </row>
    <row r="1677" spans="1:11" x14ac:dyDescent="0.25">
      <c r="A1677" s="7">
        <v>425623</v>
      </c>
      <c r="B1677" s="7">
        <v>425338</v>
      </c>
      <c r="C1677" t="s">
        <v>50</v>
      </c>
      <c r="D1677" t="s">
        <v>96</v>
      </c>
      <c r="E1677" s="7" t="s">
        <v>97</v>
      </c>
      <c r="F1677" s="7" t="s">
        <v>148</v>
      </c>
      <c r="G1677" t="s">
        <v>18</v>
      </c>
      <c r="H1677">
        <v>22.8</v>
      </c>
      <c r="I1677">
        <v>1</v>
      </c>
      <c r="J1677">
        <v>92</v>
      </c>
      <c r="K1677">
        <v>2.76</v>
      </c>
    </row>
    <row r="1678" spans="1:11" x14ac:dyDescent="0.25">
      <c r="A1678" s="7">
        <v>425624</v>
      </c>
      <c r="B1678" s="7">
        <v>425338</v>
      </c>
      <c r="C1678" t="s">
        <v>50</v>
      </c>
      <c r="D1678" t="s">
        <v>96</v>
      </c>
      <c r="E1678" s="7" t="s">
        <v>97</v>
      </c>
      <c r="F1678" s="7" t="s">
        <v>148</v>
      </c>
      <c r="G1678" t="s">
        <v>18</v>
      </c>
      <c r="H1678">
        <v>27.9</v>
      </c>
      <c r="I1678">
        <v>1</v>
      </c>
      <c r="J1678">
        <v>92</v>
      </c>
      <c r="K1678">
        <v>2.76</v>
      </c>
    </row>
    <row r="1679" spans="1:11" x14ac:dyDescent="0.25">
      <c r="A1679" s="7">
        <v>425626</v>
      </c>
      <c r="B1679" s="7">
        <v>425338</v>
      </c>
      <c r="C1679" t="s">
        <v>50</v>
      </c>
      <c r="D1679" t="s">
        <v>96</v>
      </c>
      <c r="E1679" s="7" t="s">
        <v>97</v>
      </c>
      <c r="F1679" s="7" t="s">
        <v>148</v>
      </c>
      <c r="G1679" t="s">
        <v>18</v>
      </c>
      <c r="H1679">
        <v>55.8</v>
      </c>
      <c r="I1679">
        <v>1</v>
      </c>
      <c r="J1679">
        <v>118.7</v>
      </c>
      <c r="K1679">
        <v>2.76</v>
      </c>
    </row>
    <row r="1680" spans="1:11" x14ac:dyDescent="0.25">
      <c r="A1680" s="7">
        <v>425628</v>
      </c>
      <c r="B1680" s="7">
        <v>425338</v>
      </c>
      <c r="C1680" t="s">
        <v>50</v>
      </c>
      <c r="D1680" t="s">
        <v>96</v>
      </c>
      <c r="E1680" s="7" t="s">
        <v>97</v>
      </c>
      <c r="F1680" s="7" t="s">
        <v>148</v>
      </c>
      <c r="G1680" t="s">
        <v>18</v>
      </c>
      <c r="H1680">
        <v>74.900000000000006</v>
      </c>
      <c r="I1680">
        <v>1</v>
      </c>
      <c r="J1680">
        <v>134.30000000000001</v>
      </c>
      <c r="K1680">
        <v>2.76</v>
      </c>
    </row>
    <row r="1681" spans="1:11" x14ac:dyDescent="0.25">
      <c r="A1681" s="7">
        <v>425630</v>
      </c>
      <c r="B1681" s="7">
        <v>425338</v>
      </c>
      <c r="C1681" t="s">
        <v>50</v>
      </c>
      <c r="D1681" t="s">
        <v>96</v>
      </c>
      <c r="E1681" s="7" t="s">
        <v>97</v>
      </c>
      <c r="F1681" s="7" t="s">
        <v>148</v>
      </c>
      <c r="G1681" t="s">
        <v>18</v>
      </c>
      <c r="H1681">
        <v>79.099999999999994</v>
      </c>
      <c r="I1681">
        <v>5</v>
      </c>
      <c r="J1681">
        <v>45.7</v>
      </c>
      <c r="K1681">
        <v>2.76</v>
      </c>
    </row>
    <row r="1682" spans="1:11" x14ac:dyDescent="0.25">
      <c r="A1682" s="7">
        <v>425632</v>
      </c>
      <c r="B1682" s="7">
        <v>425338</v>
      </c>
      <c r="C1682" t="s">
        <v>50</v>
      </c>
      <c r="D1682" t="s">
        <v>96</v>
      </c>
      <c r="E1682" s="7" t="s">
        <v>97</v>
      </c>
      <c r="F1682" s="7" t="s">
        <v>148</v>
      </c>
      <c r="G1682" t="s">
        <v>18</v>
      </c>
      <c r="H1682">
        <v>58.6</v>
      </c>
      <c r="I1682">
        <v>2</v>
      </c>
      <c r="J1682">
        <v>73.5</v>
      </c>
      <c r="K1682">
        <v>2.76</v>
      </c>
    </row>
    <row r="1683" spans="1:11" x14ac:dyDescent="0.25">
      <c r="A1683" s="7">
        <v>425634</v>
      </c>
      <c r="B1683" s="7">
        <v>425338</v>
      </c>
      <c r="C1683" t="s">
        <v>50</v>
      </c>
      <c r="D1683" t="s">
        <v>96</v>
      </c>
      <c r="E1683" s="7" t="s">
        <v>97</v>
      </c>
      <c r="F1683" s="7" t="s">
        <v>148</v>
      </c>
      <c r="G1683" t="s">
        <v>18</v>
      </c>
      <c r="H1683">
        <v>75.599999999999994</v>
      </c>
      <c r="I1683">
        <v>5</v>
      </c>
      <c r="J1683">
        <v>45.7</v>
      </c>
      <c r="K1683">
        <v>2.76</v>
      </c>
    </row>
    <row r="1684" spans="1:11" x14ac:dyDescent="0.25">
      <c r="A1684" s="7">
        <v>425635</v>
      </c>
      <c r="B1684" s="7">
        <v>425338</v>
      </c>
      <c r="C1684" t="s">
        <v>50</v>
      </c>
      <c r="D1684" t="s">
        <v>96</v>
      </c>
      <c r="E1684" s="7" t="s">
        <v>97</v>
      </c>
      <c r="F1684" s="7" t="s">
        <v>148</v>
      </c>
      <c r="G1684" t="s">
        <v>18</v>
      </c>
      <c r="H1684">
        <v>21.4</v>
      </c>
      <c r="I1684">
        <v>1</v>
      </c>
      <c r="J1684">
        <v>92</v>
      </c>
      <c r="K1684">
        <v>2.76</v>
      </c>
    </row>
    <row r="1685" spans="1:11" x14ac:dyDescent="0.25">
      <c r="A1685" s="7">
        <v>425637</v>
      </c>
      <c r="B1685" s="7">
        <v>425338</v>
      </c>
      <c r="C1685" t="s">
        <v>50</v>
      </c>
      <c r="D1685" t="s">
        <v>96</v>
      </c>
      <c r="E1685" s="7" t="s">
        <v>97</v>
      </c>
      <c r="F1685" s="7" t="s">
        <v>148</v>
      </c>
      <c r="G1685" t="s">
        <v>18</v>
      </c>
      <c r="H1685">
        <v>76.099999999999994</v>
      </c>
      <c r="I1685">
        <v>1</v>
      </c>
      <c r="J1685">
        <v>134.30000000000001</v>
      </c>
      <c r="K1685">
        <v>2.76</v>
      </c>
    </row>
    <row r="1686" spans="1:11" x14ac:dyDescent="0.25">
      <c r="A1686" s="7">
        <v>425639</v>
      </c>
      <c r="B1686" s="7">
        <v>425338</v>
      </c>
      <c r="C1686" t="s">
        <v>50</v>
      </c>
      <c r="D1686" t="s">
        <v>96</v>
      </c>
      <c r="E1686" s="7" t="s">
        <v>97</v>
      </c>
      <c r="F1686" s="7" t="s">
        <v>148</v>
      </c>
      <c r="G1686" t="s">
        <v>18</v>
      </c>
      <c r="H1686">
        <v>58.1</v>
      </c>
      <c r="I1686">
        <v>2</v>
      </c>
      <c r="J1686">
        <v>73.5</v>
      </c>
      <c r="K1686">
        <v>2.76</v>
      </c>
    </row>
    <row r="1687" spans="1:11" x14ac:dyDescent="0.25">
      <c r="A1687" s="7">
        <v>425641</v>
      </c>
      <c r="B1687" s="7">
        <v>425338</v>
      </c>
      <c r="C1687" t="s">
        <v>50</v>
      </c>
      <c r="D1687" t="s">
        <v>96</v>
      </c>
      <c r="E1687" s="7" t="s">
        <v>97</v>
      </c>
      <c r="F1687" s="7" t="s">
        <v>148</v>
      </c>
      <c r="G1687" t="s">
        <v>18</v>
      </c>
      <c r="H1687">
        <v>99</v>
      </c>
      <c r="I1687">
        <v>10</v>
      </c>
      <c r="J1687">
        <v>49.4</v>
      </c>
      <c r="K1687">
        <v>2.76</v>
      </c>
    </row>
    <row r="1688" spans="1:11" x14ac:dyDescent="0.25">
      <c r="A1688" s="7">
        <v>425643</v>
      </c>
      <c r="B1688" s="7">
        <v>425338</v>
      </c>
      <c r="C1688" t="s">
        <v>50</v>
      </c>
      <c r="D1688" t="s">
        <v>96</v>
      </c>
      <c r="E1688" s="7" t="s">
        <v>97</v>
      </c>
      <c r="F1688" s="7" t="s">
        <v>148</v>
      </c>
      <c r="G1688" t="s">
        <v>18</v>
      </c>
      <c r="H1688">
        <v>77.2</v>
      </c>
      <c r="I1688">
        <v>1</v>
      </c>
      <c r="J1688">
        <v>134.30000000000001</v>
      </c>
      <c r="K1688">
        <v>2.76</v>
      </c>
    </row>
    <row r="1689" spans="1:11" x14ac:dyDescent="0.25">
      <c r="A1689" s="7">
        <v>425645</v>
      </c>
      <c r="B1689" s="7">
        <v>425338</v>
      </c>
      <c r="C1689" t="s">
        <v>50</v>
      </c>
      <c r="D1689" t="s">
        <v>96</v>
      </c>
      <c r="E1689" s="7" t="s">
        <v>97</v>
      </c>
      <c r="F1689" s="7" t="s">
        <v>148</v>
      </c>
      <c r="G1689" t="s">
        <v>18</v>
      </c>
      <c r="H1689">
        <v>57.9</v>
      </c>
      <c r="I1689">
        <v>3</v>
      </c>
      <c r="J1689">
        <v>57</v>
      </c>
      <c r="K1689">
        <v>2.76</v>
      </c>
    </row>
    <row r="1690" spans="1:11" x14ac:dyDescent="0.25">
      <c r="A1690" s="7">
        <v>425647</v>
      </c>
      <c r="B1690" s="7">
        <v>425338</v>
      </c>
      <c r="C1690" t="s">
        <v>50</v>
      </c>
      <c r="D1690" t="s">
        <v>96</v>
      </c>
      <c r="E1690" s="7" t="s">
        <v>97</v>
      </c>
      <c r="F1690" s="7" t="s">
        <v>148</v>
      </c>
      <c r="G1690" t="s">
        <v>18</v>
      </c>
      <c r="H1690">
        <v>34</v>
      </c>
      <c r="I1690">
        <v>1</v>
      </c>
      <c r="J1690">
        <v>92</v>
      </c>
      <c r="K1690">
        <v>2.76</v>
      </c>
    </row>
    <row r="1691" spans="1:11" x14ac:dyDescent="0.25">
      <c r="A1691" s="7">
        <v>426353</v>
      </c>
      <c r="B1691" s="7">
        <v>425358</v>
      </c>
      <c r="C1691" t="s">
        <v>50</v>
      </c>
      <c r="D1691" t="s">
        <v>42</v>
      </c>
      <c r="E1691" s="7">
        <v>17</v>
      </c>
      <c r="F1691" s="7" t="s">
        <v>148</v>
      </c>
      <c r="G1691" t="s">
        <v>18</v>
      </c>
      <c r="H1691">
        <v>58.6</v>
      </c>
      <c r="I1691">
        <v>4</v>
      </c>
      <c r="J1691">
        <v>46.3</v>
      </c>
      <c r="K1691">
        <v>2.76</v>
      </c>
    </row>
    <row r="1692" spans="1:11" x14ac:dyDescent="0.25">
      <c r="A1692" s="7">
        <v>426355</v>
      </c>
      <c r="B1692" s="7">
        <v>425358</v>
      </c>
      <c r="C1692" t="s">
        <v>50</v>
      </c>
      <c r="D1692" t="s">
        <v>42</v>
      </c>
      <c r="E1692" s="7">
        <v>17</v>
      </c>
      <c r="F1692" s="7" t="s">
        <v>148</v>
      </c>
      <c r="G1692" t="s">
        <v>18</v>
      </c>
      <c r="H1692">
        <v>41.4</v>
      </c>
      <c r="I1692">
        <v>1</v>
      </c>
      <c r="J1692">
        <v>92</v>
      </c>
      <c r="K1692">
        <v>2.76</v>
      </c>
    </row>
    <row r="1693" spans="1:11" x14ac:dyDescent="0.25">
      <c r="A1693" s="7">
        <v>426356</v>
      </c>
      <c r="B1693" s="7">
        <v>425358</v>
      </c>
      <c r="C1693" t="s">
        <v>50</v>
      </c>
      <c r="D1693" t="s">
        <v>42</v>
      </c>
      <c r="E1693" s="7">
        <v>17</v>
      </c>
      <c r="F1693" s="7" t="s">
        <v>148</v>
      </c>
      <c r="G1693" t="s">
        <v>18</v>
      </c>
      <c r="H1693">
        <v>53.1</v>
      </c>
      <c r="I1693">
        <v>3</v>
      </c>
      <c r="J1693">
        <v>57</v>
      </c>
      <c r="K1693">
        <v>2.76</v>
      </c>
    </row>
    <row r="1694" spans="1:11" x14ac:dyDescent="0.25">
      <c r="A1694" s="7">
        <v>426358</v>
      </c>
      <c r="B1694" s="7">
        <v>425358</v>
      </c>
      <c r="C1694" t="s">
        <v>50</v>
      </c>
      <c r="D1694" t="s">
        <v>42</v>
      </c>
      <c r="E1694" s="7">
        <v>17</v>
      </c>
      <c r="F1694" s="7" t="s">
        <v>148</v>
      </c>
      <c r="G1694" t="s">
        <v>18</v>
      </c>
      <c r="H1694">
        <v>77.5</v>
      </c>
      <c r="I1694">
        <v>3</v>
      </c>
      <c r="J1694">
        <v>64.5</v>
      </c>
      <c r="K1694">
        <v>2.76</v>
      </c>
    </row>
    <row r="1695" spans="1:11" x14ac:dyDescent="0.25">
      <c r="A1695" s="7">
        <v>426360</v>
      </c>
      <c r="B1695" s="7">
        <v>425358</v>
      </c>
      <c r="C1695" t="s">
        <v>50</v>
      </c>
      <c r="D1695" t="s">
        <v>42</v>
      </c>
      <c r="E1695" s="7">
        <v>17</v>
      </c>
      <c r="F1695" s="7" t="s">
        <v>148</v>
      </c>
      <c r="G1695" t="s">
        <v>18</v>
      </c>
      <c r="H1695">
        <v>80.8</v>
      </c>
      <c r="I1695">
        <v>3</v>
      </c>
      <c r="J1695">
        <v>64.5</v>
      </c>
      <c r="K1695">
        <v>2.76</v>
      </c>
    </row>
    <row r="1696" spans="1:11" x14ac:dyDescent="0.25">
      <c r="A1696" s="7">
        <v>426362</v>
      </c>
      <c r="B1696" s="7">
        <v>425358</v>
      </c>
      <c r="C1696" t="s">
        <v>50</v>
      </c>
      <c r="D1696" t="s">
        <v>42</v>
      </c>
      <c r="E1696" s="7">
        <v>17</v>
      </c>
      <c r="F1696" s="7" t="s">
        <v>148</v>
      </c>
      <c r="G1696" t="s">
        <v>18</v>
      </c>
      <c r="H1696">
        <v>58.1</v>
      </c>
      <c r="I1696">
        <v>1</v>
      </c>
      <c r="J1696">
        <v>118.7</v>
      </c>
      <c r="K1696">
        <v>2.76</v>
      </c>
    </row>
    <row r="1697" spans="1:11" x14ac:dyDescent="0.25">
      <c r="A1697" s="7">
        <v>426364</v>
      </c>
      <c r="B1697" s="7">
        <v>425358</v>
      </c>
      <c r="C1697" t="s">
        <v>50</v>
      </c>
      <c r="D1697" t="s">
        <v>42</v>
      </c>
      <c r="E1697" s="7">
        <v>17</v>
      </c>
      <c r="F1697" s="7" t="s">
        <v>148</v>
      </c>
      <c r="G1697" t="s">
        <v>18</v>
      </c>
      <c r="H1697">
        <v>79.8</v>
      </c>
      <c r="I1697">
        <v>3</v>
      </c>
      <c r="J1697">
        <v>64.5</v>
      </c>
      <c r="K1697">
        <v>2.76</v>
      </c>
    </row>
    <row r="1698" spans="1:11" x14ac:dyDescent="0.25">
      <c r="A1698" s="7">
        <v>426366</v>
      </c>
      <c r="B1698" s="7">
        <v>425358</v>
      </c>
      <c r="C1698" t="s">
        <v>50</v>
      </c>
      <c r="D1698" t="s">
        <v>42</v>
      </c>
      <c r="E1698" s="7">
        <v>17</v>
      </c>
      <c r="F1698" s="7" t="s">
        <v>148</v>
      </c>
      <c r="G1698" t="s">
        <v>18</v>
      </c>
      <c r="H1698">
        <v>58.5</v>
      </c>
      <c r="I1698">
        <v>3</v>
      </c>
      <c r="J1698">
        <v>57</v>
      </c>
      <c r="K1698">
        <v>2.76</v>
      </c>
    </row>
    <row r="1699" spans="1:11" x14ac:dyDescent="0.25">
      <c r="A1699" s="7">
        <v>426368</v>
      </c>
      <c r="B1699" s="7">
        <v>425358</v>
      </c>
      <c r="C1699" t="s">
        <v>50</v>
      </c>
      <c r="D1699" t="s">
        <v>42</v>
      </c>
      <c r="E1699" s="7">
        <v>17</v>
      </c>
      <c r="F1699" s="7" t="s">
        <v>148</v>
      </c>
      <c r="G1699" t="s">
        <v>18</v>
      </c>
      <c r="H1699">
        <v>58.5</v>
      </c>
      <c r="I1699">
        <v>4</v>
      </c>
      <c r="J1699">
        <v>46.3</v>
      </c>
      <c r="K1699">
        <v>2.76</v>
      </c>
    </row>
    <row r="1700" spans="1:11" x14ac:dyDescent="0.25">
      <c r="A1700" s="7">
        <v>426370</v>
      </c>
      <c r="B1700" s="7">
        <v>425358</v>
      </c>
      <c r="C1700" t="s">
        <v>50</v>
      </c>
      <c r="D1700" t="s">
        <v>42</v>
      </c>
      <c r="E1700" s="7">
        <v>17</v>
      </c>
      <c r="F1700" s="7" t="s">
        <v>148</v>
      </c>
      <c r="G1700" t="s">
        <v>18</v>
      </c>
      <c r="H1700">
        <v>79.400000000000006</v>
      </c>
      <c r="I1700">
        <v>2</v>
      </c>
      <c r="J1700">
        <v>83.2</v>
      </c>
      <c r="K1700">
        <v>2.76</v>
      </c>
    </row>
    <row r="1701" spans="1:11" x14ac:dyDescent="0.25">
      <c r="A1701" s="7">
        <v>426372</v>
      </c>
      <c r="B1701" s="7">
        <v>425358</v>
      </c>
      <c r="C1701" t="s">
        <v>50</v>
      </c>
      <c r="D1701" t="s">
        <v>42</v>
      </c>
      <c r="E1701" s="7">
        <v>17</v>
      </c>
      <c r="F1701" s="7" t="s">
        <v>148</v>
      </c>
      <c r="G1701" t="s">
        <v>18</v>
      </c>
      <c r="H1701">
        <v>82</v>
      </c>
      <c r="I1701">
        <v>2</v>
      </c>
      <c r="J1701">
        <v>83.2</v>
      </c>
      <c r="K1701">
        <v>2.76</v>
      </c>
    </row>
    <row r="1702" spans="1:11" x14ac:dyDescent="0.25">
      <c r="A1702" s="7">
        <v>426376</v>
      </c>
      <c r="B1702" s="7">
        <v>425358</v>
      </c>
      <c r="C1702" t="s">
        <v>50</v>
      </c>
      <c r="D1702" t="s">
        <v>42</v>
      </c>
      <c r="E1702" s="7">
        <v>17</v>
      </c>
      <c r="F1702" s="7" t="s">
        <v>148</v>
      </c>
      <c r="G1702" t="s">
        <v>18</v>
      </c>
      <c r="H1702">
        <v>77.3</v>
      </c>
      <c r="I1702">
        <v>1</v>
      </c>
      <c r="J1702">
        <v>134.30000000000001</v>
      </c>
      <c r="K1702">
        <v>2.76</v>
      </c>
    </row>
    <row r="1703" spans="1:11" x14ac:dyDescent="0.25">
      <c r="A1703" s="7">
        <v>426378</v>
      </c>
      <c r="B1703" s="7">
        <v>425358</v>
      </c>
      <c r="C1703" t="s">
        <v>50</v>
      </c>
      <c r="D1703" t="s">
        <v>42</v>
      </c>
      <c r="E1703" s="7">
        <v>17</v>
      </c>
      <c r="F1703" s="7" t="s">
        <v>148</v>
      </c>
      <c r="G1703" t="s">
        <v>18</v>
      </c>
      <c r="H1703">
        <v>76.5</v>
      </c>
      <c r="I1703">
        <v>2</v>
      </c>
      <c r="J1703">
        <v>83.2</v>
      </c>
      <c r="K1703">
        <v>2.76</v>
      </c>
    </row>
    <row r="1704" spans="1:11" x14ac:dyDescent="0.25">
      <c r="A1704" s="7">
        <v>426380</v>
      </c>
      <c r="B1704" s="7">
        <v>425358</v>
      </c>
      <c r="C1704" t="s">
        <v>50</v>
      </c>
      <c r="D1704" t="s">
        <v>42</v>
      </c>
      <c r="E1704" s="7">
        <v>17</v>
      </c>
      <c r="F1704" s="7" t="s">
        <v>148</v>
      </c>
      <c r="G1704" t="s">
        <v>18</v>
      </c>
      <c r="H1704">
        <v>80.099999999999994</v>
      </c>
      <c r="I1704">
        <v>1</v>
      </c>
      <c r="J1704">
        <v>134.30000000000001</v>
      </c>
      <c r="K1704">
        <v>2.76</v>
      </c>
    </row>
    <row r="1705" spans="1:11" x14ac:dyDescent="0.25">
      <c r="A1705" s="7">
        <v>426382</v>
      </c>
      <c r="B1705" s="7">
        <v>425358</v>
      </c>
      <c r="C1705" t="s">
        <v>50</v>
      </c>
      <c r="D1705" t="s">
        <v>42</v>
      </c>
      <c r="E1705" s="7">
        <v>17</v>
      </c>
      <c r="F1705" s="7" t="s">
        <v>148</v>
      </c>
      <c r="G1705" t="s">
        <v>18</v>
      </c>
      <c r="H1705">
        <v>59</v>
      </c>
      <c r="I1705">
        <v>1</v>
      </c>
      <c r="J1705">
        <v>118.7</v>
      </c>
      <c r="K1705">
        <v>2.76</v>
      </c>
    </row>
    <row r="1706" spans="1:11" x14ac:dyDescent="0.25">
      <c r="A1706" s="7">
        <v>426384</v>
      </c>
      <c r="B1706" s="7">
        <v>425358</v>
      </c>
      <c r="C1706" t="s">
        <v>50</v>
      </c>
      <c r="D1706" t="s">
        <v>42</v>
      </c>
      <c r="E1706" s="7">
        <v>17</v>
      </c>
      <c r="F1706" s="7" t="s">
        <v>148</v>
      </c>
      <c r="G1706" t="s">
        <v>18</v>
      </c>
      <c r="H1706">
        <v>77.3</v>
      </c>
      <c r="I1706">
        <v>3</v>
      </c>
      <c r="J1706">
        <v>64.5</v>
      </c>
      <c r="K1706">
        <v>2.76</v>
      </c>
    </row>
    <row r="1707" spans="1:11" x14ac:dyDescent="0.25">
      <c r="A1707" s="7">
        <v>426386</v>
      </c>
      <c r="B1707" s="7">
        <v>425358</v>
      </c>
      <c r="C1707" t="s">
        <v>50</v>
      </c>
      <c r="D1707" t="s">
        <v>42</v>
      </c>
      <c r="E1707" s="7">
        <v>17</v>
      </c>
      <c r="F1707" s="7" t="s">
        <v>148</v>
      </c>
      <c r="G1707" t="s">
        <v>18</v>
      </c>
      <c r="H1707">
        <v>78.7</v>
      </c>
      <c r="I1707">
        <v>2</v>
      </c>
      <c r="J1707">
        <v>83.2</v>
      </c>
      <c r="K1707">
        <v>2.76</v>
      </c>
    </row>
    <row r="1708" spans="1:11" x14ac:dyDescent="0.25">
      <c r="A1708" s="7">
        <v>426387</v>
      </c>
      <c r="B1708" s="7">
        <v>425358</v>
      </c>
      <c r="C1708" t="s">
        <v>50</v>
      </c>
      <c r="D1708" t="s">
        <v>42</v>
      </c>
      <c r="E1708" s="7">
        <v>17</v>
      </c>
      <c r="F1708" s="7" t="s">
        <v>148</v>
      </c>
      <c r="G1708" t="s">
        <v>18</v>
      </c>
      <c r="H1708">
        <v>22.7</v>
      </c>
      <c r="I1708">
        <v>1</v>
      </c>
      <c r="J1708">
        <v>92</v>
      </c>
      <c r="K1708">
        <v>2.76</v>
      </c>
    </row>
    <row r="1709" spans="1:11" x14ac:dyDescent="0.25">
      <c r="A1709" s="7">
        <v>426476</v>
      </c>
      <c r="B1709" s="7">
        <v>425364</v>
      </c>
      <c r="C1709" t="s">
        <v>50</v>
      </c>
      <c r="D1709" t="s">
        <v>98</v>
      </c>
      <c r="E1709" s="7">
        <v>16</v>
      </c>
      <c r="F1709" s="7" t="s">
        <v>148</v>
      </c>
      <c r="G1709" t="s">
        <v>18</v>
      </c>
      <c r="H1709">
        <v>52.9</v>
      </c>
      <c r="I1709">
        <v>3</v>
      </c>
      <c r="J1709">
        <v>57</v>
      </c>
      <c r="K1709">
        <v>2.76</v>
      </c>
    </row>
    <row r="1710" spans="1:11" x14ac:dyDescent="0.25">
      <c r="A1710" s="7">
        <v>426478</v>
      </c>
      <c r="B1710" s="7">
        <v>425364</v>
      </c>
      <c r="C1710" t="s">
        <v>50</v>
      </c>
      <c r="D1710" t="s">
        <v>98</v>
      </c>
      <c r="E1710" s="7">
        <v>16</v>
      </c>
      <c r="F1710" s="7" t="s">
        <v>148</v>
      </c>
      <c r="G1710" t="s">
        <v>18</v>
      </c>
      <c r="H1710">
        <v>42.8</v>
      </c>
      <c r="I1710">
        <v>1</v>
      </c>
      <c r="J1710">
        <v>92</v>
      </c>
      <c r="K1710">
        <v>2.76</v>
      </c>
    </row>
    <row r="1711" spans="1:11" x14ac:dyDescent="0.25">
      <c r="A1711" s="7">
        <v>426480</v>
      </c>
      <c r="B1711" s="7">
        <v>425364</v>
      </c>
      <c r="C1711" t="s">
        <v>50</v>
      </c>
      <c r="D1711" t="s">
        <v>98</v>
      </c>
      <c r="E1711" s="7">
        <v>16</v>
      </c>
      <c r="F1711" s="7" t="s">
        <v>148</v>
      </c>
      <c r="G1711" t="s">
        <v>18</v>
      </c>
      <c r="H1711">
        <v>59.6</v>
      </c>
      <c r="I1711">
        <v>4</v>
      </c>
      <c r="J1711">
        <v>46.3</v>
      </c>
      <c r="K1711">
        <v>2.76</v>
      </c>
    </row>
    <row r="1712" spans="1:11" x14ac:dyDescent="0.25">
      <c r="A1712" s="7">
        <v>426482</v>
      </c>
      <c r="B1712" s="7">
        <v>425364</v>
      </c>
      <c r="C1712" t="s">
        <v>50</v>
      </c>
      <c r="D1712" t="s">
        <v>98</v>
      </c>
      <c r="E1712" s="7">
        <v>16</v>
      </c>
      <c r="F1712" s="7" t="s">
        <v>148</v>
      </c>
      <c r="G1712" t="s">
        <v>18</v>
      </c>
      <c r="H1712">
        <v>53.6</v>
      </c>
      <c r="I1712">
        <v>1</v>
      </c>
      <c r="J1712">
        <v>118.7</v>
      </c>
      <c r="K1712">
        <v>2.76</v>
      </c>
    </row>
    <row r="1713" spans="1:11" x14ac:dyDescent="0.25">
      <c r="A1713" s="7">
        <v>426484</v>
      </c>
      <c r="B1713" s="7">
        <v>425364</v>
      </c>
      <c r="C1713" t="s">
        <v>50</v>
      </c>
      <c r="D1713" t="s">
        <v>98</v>
      </c>
      <c r="E1713" s="7">
        <v>16</v>
      </c>
      <c r="F1713" s="7" t="s">
        <v>148</v>
      </c>
      <c r="G1713" t="s">
        <v>18</v>
      </c>
      <c r="H1713">
        <v>42.9</v>
      </c>
      <c r="I1713">
        <v>1</v>
      </c>
      <c r="J1713">
        <v>92</v>
      </c>
      <c r="K1713">
        <v>2.76</v>
      </c>
    </row>
    <row r="1714" spans="1:11" x14ac:dyDescent="0.25">
      <c r="A1714" s="7">
        <v>426486</v>
      </c>
      <c r="B1714" s="7">
        <v>425364</v>
      </c>
      <c r="C1714" t="s">
        <v>50</v>
      </c>
      <c r="D1714" t="s">
        <v>98</v>
      </c>
      <c r="E1714" s="7">
        <v>16</v>
      </c>
      <c r="F1714" s="7" t="s">
        <v>148</v>
      </c>
      <c r="G1714" t="s">
        <v>18</v>
      </c>
      <c r="H1714">
        <v>50</v>
      </c>
      <c r="I1714">
        <v>1</v>
      </c>
      <c r="J1714">
        <v>118.7</v>
      </c>
      <c r="K1714">
        <v>2.76</v>
      </c>
    </row>
    <row r="1715" spans="1:11" x14ac:dyDescent="0.25">
      <c r="A1715" s="7">
        <v>426488</v>
      </c>
      <c r="B1715" s="7">
        <v>425364</v>
      </c>
      <c r="C1715" t="s">
        <v>50</v>
      </c>
      <c r="D1715" t="s">
        <v>98</v>
      </c>
      <c r="E1715" s="7">
        <v>16</v>
      </c>
      <c r="F1715" s="7" t="s">
        <v>148</v>
      </c>
      <c r="G1715" t="s">
        <v>18</v>
      </c>
      <c r="H1715">
        <v>48.1</v>
      </c>
      <c r="I1715">
        <v>2</v>
      </c>
      <c r="J1715">
        <v>73.5</v>
      </c>
      <c r="K1715">
        <v>2.76</v>
      </c>
    </row>
    <row r="1716" spans="1:11" x14ac:dyDescent="0.25">
      <c r="A1716" s="7">
        <v>426490</v>
      </c>
      <c r="B1716" s="7">
        <v>425364</v>
      </c>
      <c r="C1716" t="s">
        <v>50</v>
      </c>
      <c r="D1716" t="s">
        <v>98</v>
      </c>
      <c r="E1716" s="7">
        <v>16</v>
      </c>
      <c r="F1716" s="7" t="s">
        <v>148</v>
      </c>
      <c r="G1716" t="s">
        <v>18</v>
      </c>
      <c r="H1716">
        <v>76.599999999999994</v>
      </c>
      <c r="I1716">
        <v>3</v>
      </c>
      <c r="J1716">
        <v>64.5</v>
      </c>
      <c r="K1716">
        <v>2.76</v>
      </c>
    </row>
    <row r="1717" spans="1:11" x14ac:dyDescent="0.25">
      <c r="A1717" s="7">
        <v>426492</v>
      </c>
      <c r="B1717" s="7">
        <v>425364</v>
      </c>
      <c r="C1717" t="s">
        <v>50</v>
      </c>
      <c r="D1717" t="s">
        <v>98</v>
      </c>
      <c r="E1717" s="7">
        <v>16</v>
      </c>
      <c r="F1717" s="7" t="s">
        <v>148</v>
      </c>
      <c r="G1717" t="s">
        <v>18</v>
      </c>
      <c r="H1717">
        <v>58.6</v>
      </c>
      <c r="I1717">
        <v>2</v>
      </c>
      <c r="J1717">
        <v>83.2</v>
      </c>
      <c r="K1717">
        <v>2.76</v>
      </c>
    </row>
    <row r="1718" spans="1:11" x14ac:dyDescent="0.25">
      <c r="A1718" s="7">
        <v>426496</v>
      </c>
      <c r="B1718" s="7">
        <v>425364</v>
      </c>
      <c r="C1718" t="s">
        <v>50</v>
      </c>
      <c r="D1718" t="s">
        <v>98</v>
      </c>
      <c r="E1718" s="7">
        <v>16</v>
      </c>
      <c r="F1718" s="7" t="s">
        <v>148</v>
      </c>
      <c r="G1718" t="s">
        <v>18</v>
      </c>
      <c r="H1718">
        <v>43.1</v>
      </c>
      <c r="I1718">
        <v>2</v>
      </c>
      <c r="J1718">
        <v>73.5</v>
      </c>
      <c r="K1718">
        <v>2.76</v>
      </c>
    </row>
    <row r="1719" spans="1:11" x14ac:dyDescent="0.25">
      <c r="A1719" s="7">
        <v>426498</v>
      </c>
      <c r="B1719" s="7">
        <v>425364</v>
      </c>
      <c r="C1719" t="s">
        <v>50</v>
      </c>
      <c r="D1719" t="s">
        <v>98</v>
      </c>
      <c r="E1719" s="7">
        <v>16</v>
      </c>
      <c r="F1719" s="7" t="s">
        <v>148</v>
      </c>
      <c r="G1719" t="s">
        <v>18</v>
      </c>
      <c r="H1719">
        <v>46.7</v>
      </c>
      <c r="I1719">
        <v>1</v>
      </c>
      <c r="J1719">
        <v>118.7</v>
      </c>
      <c r="K1719">
        <v>2.76</v>
      </c>
    </row>
    <row r="1720" spans="1:11" x14ac:dyDescent="0.25">
      <c r="A1720" s="7">
        <v>426500</v>
      </c>
      <c r="B1720" s="7">
        <v>425364</v>
      </c>
      <c r="C1720" t="s">
        <v>50</v>
      </c>
      <c r="D1720" t="s">
        <v>98</v>
      </c>
      <c r="E1720" s="7">
        <v>16</v>
      </c>
      <c r="F1720" s="7" t="s">
        <v>148</v>
      </c>
      <c r="G1720" t="s">
        <v>18</v>
      </c>
      <c r="H1720">
        <v>25.9</v>
      </c>
      <c r="I1720">
        <v>1</v>
      </c>
      <c r="J1720">
        <v>92</v>
      </c>
      <c r="K1720">
        <v>2.76</v>
      </c>
    </row>
    <row r="1721" spans="1:11" x14ac:dyDescent="0.25">
      <c r="A1721" s="7">
        <v>426501</v>
      </c>
      <c r="B1721" s="7">
        <v>425364</v>
      </c>
      <c r="C1721" t="s">
        <v>50</v>
      </c>
      <c r="D1721" t="s">
        <v>98</v>
      </c>
      <c r="E1721" s="7">
        <v>16</v>
      </c>
      <c r="F1721" s="7" t="s">
        <v>148</v>
      </c>
      <c r="G1721" t="s">
        <v>18</v>
      </c>
      <c r="H1721">
        <v>50</v>
      </c>
      <c r="I1721">
        <v>3</v>
      </c>
      <c r="J1721">
        <v>57</v>
      </c>
      <c r="K1721">
        <v>2.76</v>
      </c>
    </row>
    <row r="1722" spans="1:11" x14ac:dyDescent="0.25">
      <c r="A1722" s="7">
        <v>426503</v>
      </c>
      <c r="B1722" s="7">
        <v>425364</v>
      </c>
      <c r="C1722" t="s">
        <v>50</v>
      </c>
      <c r="D1722" t="s">
        <v>98</v>
      </c>
      <c r="E1722" s="7">
        <v>16</v>
      </c>
      <c r="F1722" s="7" t="s">
        <v>148</v>
      </c>
      <c r="G1722" t="s">
        <v>18</v>
      </c>
      <c r="H1722">
        <v>43.8</v>
      </c>
      <c r="I1722">
        <v>1</v>
      </c>
      <c r="J1722">
        <v>118.7</v>
      </c>
      <c r="K1722">
        <v>2.76</v>
      </c>
    </row>
    <row r="1723" spans="1:11" x14ac:dyDescent="0.25">
      <c r="A1723" s="7">
        <v>426505</v>
      </c>
      <c r="B1723" s="7">
        <v>425364</v>
      </c>
      <c r="C1723" t="s">
        <v>50</v>
      </c>
      <c r="D1723" t="s">
        <v>98</v>
      </c>
      <c r="E1723" s="7">
        <v>16</v>
      </c>
      <c r="F1723" s="7" t="s">
        <v>148</v>
      </c>
      <c r="G1723" t="s">
        <v>18</v>
      </c>
      <c r="H1723">
        <v>74.900000000000006</v>
      </c>
      <c r="I1723">
        <v>7</v>
      </c>
      <c r="J1723">
        <v>45.7</v>
      </c>
      <c r="K1723">
        <v>2.76</v>
      </c>
    </row>
    <row r="1724" spans="1:11" x14ac:dyDescent="0.25">
      <c r="A1724" s="7">
        <v>426507</v>
      </c>
      <c r="B1724" s="7">
        <v>425364</v>
      </c>
      <c r="C1724" t="s">
        <v>50</v>
      </c>
      <c r="D1724" t="s">
        <v>98</v>
      </c>
      <c r="E1724" s="7">
        <v>16</v>
      </c>
      <c r="F1724" s="7" t="s">
        <v>148</v>
      </c>
      <c r="G1724" t="s">
        <v>18</v>
      </c>
      <c r="H1724">
        <v>33.5</v>
      </c>
      <c r="I1724">
        <v>1</v>
      </c>
      <c r="J1724">
        <v>92</v>
      </c>
      <c r="K1724">
        <v>2.76</v>
      </c>
    </row>
    <row r="1725" spans="1:11" x14ac:dyDescent="0.25">
      <c r="A1725" s="7">
        <v>426508</v>
      </c>
      <c r="B1725" s="7">
        <v>425364</v>
      </c>
      <c r="C1725" t="s">
        <v>50</v>
      </c>
      <c r="D1725" t="s">
        <v>98</v>
      </c>
      <c r="E1725" s="7">
        <v>16</v>
      </c>
      <c r="F1725" s="7" t="s">
        <v>148</v>
      </c>
      <c r="G1725" t="s">
        <v>18</v>
      </c>
      <c r="H1725">
        <v>16.899999999999999</v>
      </c>
      <c r="I1725">
        <v>1</v>
      </c>
      <c r="J1725">
        <v>92</v>
      </c>
      <c r="K1725">
        <v>2.76</v>
      </c>
    </row>
    <row r="1726" spans="1:11" x14ac:dyDescent="0.25">
      <c r="A1726" s="7">
        <v>426510</v>
      </c>
      <c r="B1726" s="7">
        <v>425364</v>
      </c>
      <c r="C1726" t="s">
        <v>50</v>
      </c>
      <c r="D1726" t="s">
        <v>98</v>
      </c>
      <c r="E1726" s="7">
        <v>16</v>
      </c>
      <c r="F1726" s="7" t="s">
        <v>148</v>
      </c>
      <c r="G1726" t="s">
        <v>18</v>
      </c>
      <c r="H1726">
        <v>18.399999999999999</v>
      </c>
      <c r="I1726">
        <v>1</v>
      </c>
      <c r="J1726">
        <v>92</v>
      </c>
      <c r="K1726">
        <v>2.76</v>
      </c>
    </row>
    <row r="1727" spans="1:11" x14ac:dyDescent="0.25">
      <c r="A1727" s="7">
        <v>426511</v>
      </c>
      <c r="B1727" s="7">
        <v>425364</v>
      </c>
      <c r="C1727" t="s">
        <v>50</v>
      </c>
      <c r="D1727" t="s">
        <v>98</v>
      </c>
      <c r="E1727" s="7">
        <v>16</v>
      </c>
      <c r="F1727" s="7" t="s">
        <v>148</v>
      </c>
      <c r="G1727" t="s">
        <v>18</v>
      </c>
      <c r="H1727">
        <v>23.5</v>
      </c>
      <c r="I1727">
        <v>1</v>
      </c>
      <c r="J1727">
        <v>92</v>
      </c>
      <c r="K1727">
        <v>2.76</v>
      </c>
    </row>
    <row r="1728" spans="1:11" x14ac:dyDescent="0.25">
      <c r="A1728" s="7">
        <v>426512</v>
      </c>
      <c r="B1728" s="7">
        <v>425364</v>
      </c>
      <c r="C1728" t="s">
        <v>50</v>
      </c>
      <c r="D1728" t="s">
        <v>98</v>
      </c>
      <c r="E1728" s="7">
        <v>16</v>
      </c>
      <c r="F1728" s="7" t="s">
        <v>148</v>
      </c>
      <c r="G1728" t="s">
        <v>18</v>
      </c>
      <c r="H1728">
        <v>33.299999999999997</v>
      </c>
      <c r="I1728">
        <v>3</v>
      </c>
      <c r="J1728">
        <v>44.2</v>
      </c>
      <c r="K1728">
        <v>2.76</v>
      </c>
    </row>
    <row r="1729" spans="1:11" x14ac:dyDescent="0.25">
      <c r="A1729" s="7">
        <v>430766</v>
      </c>
      <c r="B1729" s="7">
        <v>425328</v>
      </c>
      <c r="C1729" t="s">
        <v>50</v>
      </c>
      <c r="D1729" t="s">
        <v>16</v>
      </c>
      <c r="E1729" s="7">
        <v>5</v>
      </c>
      <c r="F1729" s="7" t="s">
        <v>149</v>
      </c>
      <c r="G1729" t="s">
        <v>11</v>
      </c>
      <c r="H1729">
        <v>251.5</v>
      </c>
      <c r="I1729">
        <v>1</v>
      </c>
      <c r="J1729" t="s">
        <v>149</v>
      </c>
      <c r="K1729" t="s">
        <v>149</v>
      </c>
    </row>
    <row r="1730" spans="1:11" x14ac:dyDescent="0.25">
      <c r="A1730" s="7">
        <v>430768</v>
      </c>
      <c r="B1730" s="7">
        <v>425332</v>
      </c>
      <c r="C1730" t="s">
        <v>50</v>
      </c>
      <c r="D1730" t="s">
        <v>93</v>
      </c>
      <c r="E1730" s="7">
        <v>12</v>
      </c>
      <c r="F1730" s="7" t="s">
        <v>149</v>
      </c>
      <c r="G1730" t="s">
        <v>18</v>
      </c>
      <c r="H1730">
        <v>46.2</v>
      </c>
      <c r="I1730">
        <v>1</v>
      </c>
      <c r="J1730" t="s">
        <v>149</v>
      </c>
      <c r="K1730" t="s">
        <v>149</v>
      </c>
    </row>
    <row r="1731" spans="1:11" x14ac:dyDescent="0.25">
      <c r="A1731" s="7">
        <v>431042</v>
      </c>
      <c r="B1731" s="7">
        <v>431038</v>
      </c>
      <c r="C1731" t="s">
        <v>29</v>
      </c>
      <c r="D1731" t="s">
        <v>64</v>
      </c>
      <c r="E1731" s="7">
        <v>11</v>
      </c>
      <c r="F1731" s="7" t="s">
        <v>148</v>
      </c>
      <c r="G1731" t="s">
        <v>11</v>
      </c>
      <c r="H1731">
        <v>45.4</v>
      </c>
      <c r="I1731">
        <v>1</v>
      </c>
      <c r="J1731">
        <v>167.6</v>
      </c>
      <c r="K1731">
        <v>1.9870000000000001</v>
      </c>
    </row>
    <row r="1732" spans="1:11" x14ac:dyDescent="0.25">
      <c r="A1732" s="7">
        <v>431109</v>
      </c>
      <c r="B1732" s="7">
        <v>431038</v>
      </c>
      <c r="C1732" t="s">
        <v>29</v>
      </c>
      <c r="D1732" t="s">
        <v>64</v>
      </c>
      <c r="E1732" s="7">
        <v>11</v>
      </c>
      <c r="F1732" s="7" t="s">
        <v>148</v>
      </c>
      <c r="G1732" t="s">
        <v>11</v>
      </c>
      <c r="H1732">
        <v>45</v>
      </c>
      <c r="I1732">
        <v>1</v>
      </c>
      <c r="J1732">
        <v>167.6</v>
      </c>
      <c r="K1732">
        <v>1.9870000000000001</v>
      </c>
    </row>
    <row r="1733" spans="1:11" x14ac:dyDescent="0.25">
      <c r="A1733" s="7">
        <v>431157</v>
      </c>
      <c r="B1733" s="7">
        <v>431038</v>
      </c>
      <c r="C1733" t="s">
        <v>29</v>
      </c>
      <c r="D1733" t="s">
        <v>64</v>
      </c>
      <c r="E1733" s="7">
        <v>11</v>
      </c>
      <c r="F1733" s="7" t="s">
        <v>148</v>
      </c>
      <c r="G1733" t="s">
        <v>11</v>
      </c>
      <c r="H1733">
        <v>45.9</v>
      </c>
      <c r="I1733">
        <v>1</v>
      </c>
      <c r="J1733">
        <v>167.6</v>
      </c>
      <c r="K1733">
        <v>1.9870000000000001</v>
      </c>
    </row>
    <row r="1734" spans="1:11" x14ac:dyDescent="0.25">
      <c r="A1734" s="7">
        <v>431178</v>
      </c>
      <c r="B1734" s="7">
        <v>431038</v>
      </c>
      <c r="C1734" t="s">
        <v>29</v>
      </c>
      <c r="D1734" t="s">
        <v>64</v>
      </c>
      <c r="E1734" s="7">
        <v>11</v>
      </c>
      <c r="F1734" s="7" t="s">
        <v>148</v>
      </c>
      <c r="G1734" t="s">
        <v>11</v>
      </c>
      <c r="H1734">
        <v>47.6</v>
      </c>
      <c r="I1734">
        <v>1</v>
      </c>
      <c r="J1734">
        <v>167.6</v>
      </c>
      <c r="K1734">
        <v>1.9870000000000001</v>
      </c>
    </row>
    <row r="1735" spans="1:11" x14ac:dyDescent="0.25">
      <c r="A1735" s="7">
        <v>431657</v>
      </c>
      <c r="B1735" s="7">
        <v>431274</v>
      </c>
      <c r="C1735" t="s">
        <v>50</v>
      </c>
      <c r="D1735" t="s">
        <v>16</v>
      </c>
      <c r="E1735" s="7">
        <v>7</v>
      </c>
      <c r="F1735" s="7" t="s">
        <v>148</v>
      </c>
      <c r="G1735" t="s">
        <v>18</v>
      </c>
      <c r="H1735">
        <v>19.100000000000001</v>
      </c>
      <c r="I1735">
        <v>1</v>
      </c>
      <c r="J1735">
        <v>92</v>
      </c>
      <c r="K1735">
        <v>2.76</v>
      </c>
    </row>
    <row r="1736" spans="1:11" x14ac:dyDescent="0.25">
      <c r="A1736" s="7">
        <v>431658</v>
      </c>
      <c r="B1736" s="7">
        <v>431274</v>
      </c>
      <c r="C1736" t="s">
        <v>50</v>
      </c>
      <c r="D1736" t="s">
        <v>16</v>
      </c>
      <c r="E1736" s="7">
        <v>7</v>
      </c>
      <c r="F1736" s="7" t="s">
        <v>148</v>
      </c>
      <c r="G1736" t="s">
        <v>18</v>
      </c>
      <c r="H1736">
        <v>23.9</v>
      </c>
      <c r="I1736">
        <v>2</v>
      </c>
      <c r="J1736">
        <v>57</v>
      </c>
      <c r="K1736">
        <v>2.76</v>
      </c>
    </row>
    <row r="1737" spans="1:11" x14ac:dyDescent="0.25">
      <c r="A1737" s="7">
        <v>431660</v>
      </c>
      <c r="B1737" s="7">
        <v>431274</v>
      </c>
      <c r="C1737" t="s">
        <v>50</v>
      </c>
      <c r="D1737" t="s">
        <v>16</v>
      </c>
      <c r="E1737" s="7">
        <v>7</v>
      </c>
      <c r="F1737" s="7" t="s">
        <v>148</v>
      </c>
      <c r="G1737" t="s">
        <v>18</v>
      </c>
      <c r="H1737">
        <v>17.8</v>
      </c>
      <c r="I1737">
        <v>2</v>
      </c>
      <c r="J1737">
        <v>57</v>
      </c>
      <c r="K1737">
        <v>2.76</v>
      </c>
    </row>
    <row r="1738" spans="1:11" x14ac:dyDescent="0.25">
      <c r="A1738" s="7">
        <v>431661</v>
      </c>
      <c r="B1738" s="7">
        <v>431274</v>
      </c>
      <c r="C1738" t="s">
        <v>50</v>
      </c>
      <c r="D1738" t="s">
        <v>16</v>
      </c>
      <c r="E1738" s="7">
        <v>7</v>
      </c>
      <c r="F1738" s="7" t="s">
        <v>148</v>
      </c>
      <c r="G1738" t="s">
        <v>18</v>
      </c>
      <c r="H1738">
        <v>23.9</v>
      </c>
      <c r="I1738">
        <v>4</v>
      </c>
      <c r="J1738">
        <v>35.9</v>
      </c>
      <c r="K1738">
        <v>2.76</v>
      </c>
    </row>
    <row r="1739" spans="1:11" x14ac:dyDescent="0.25">
      <c r="A1739" s="7">
        <v>431663</v>
      </c>
      <c r="B1739" s="7">
        <v>431274</v>
      </c>
      <c r="C1739" t="s">
        <v>50</v>
      </c>
      <c r="D1739" t="s">
        <v>16</v>
      </c>
      <c r="E1739" s="7">
        <v>7</v>
      </c>
      <c r="F1739" s="7" t="s">
        <v>148</v>
      </c>
      <c r="G1739" t="s">
        <v>18</v>
      </c>
      <c r="H1739">
        <v>23.9</v>
      </c>
      <c r="I1739">
        <v>1</v>
      </c>
      <c r="J1739">
        <v>92</v>
      </c>
      <c r="K1739">
        <v>2.76</v>
      </c>
    </row>
    <row r="1740" spans="1:11" x14ac:dyDescent="0.25">
      <c r="A1740" s="7">
        <v>431666</v>
      </c>
      <c r="B1740" s="7">
        <v>431274</v>
      </c>
      <c r="C1740" t="s">
        <v>50</v>
      </c>
      <c r="D1740" t="s">
        <v>16</v>
      </c>
      <c r="E1740" s="7">
        <v>7</v>
      </c>
      <c r="F1740" s="7" t="s">
        <v>148</v>
      </c>
      <c r="G1740" t="s">
        <v>18</v>
      </c>
      <c r="H1740">
        <v>23.8</v>
      </c>
      <c r="I1740">
        <v>1</v>
      </c>
      <c r="J1740">
        <v>92</v>
      </c>
      <c r="K1740">
        <v>2.76</v>
      </c>
    </row>
    <row r="1741" spans="1:11" x14ac:dyDescent="0.25">
      <c r="A1741" s="7">
        <v>431667</v>
      </c>
      <c r="B1741" s="7">
        <v>431274</v>
      </c>
      <c r="C1741" t="s">
        <v>50</v>
      </c>
      <c r="D1741" t="s">
        <v>16</v>
      </c>
      <c r="E1741" s="7">
        <v>7</v>
      </c>
      <c r="F1741" s="7" t="s">
        <v>148</v>
      </c>
      <c r="G1741" t="s">
        <v>18</v>
      </c>
      <c r="H1741">
        <v>18.100000000000001</v>
      </c>
      <c r="I1741">
        <v>1</v>
      </c>
      <c r="J1741">
        <v>92</v>
      </c>
      <c r="K1741">
        <v>2.76</v>
      </c>
    </row>
    <row r="1742" spans="1:11" x14ac:dyDescent="0.25">
      <c r="A1742" s="7">
        <v>431669</v>
      </c>
      <c r="B1742" s="7">
        <v>431274</v>
      </c>
      <c r="C1742" t="s">
        <v>50</v>
      </c>
      <c r="D1742" t="s">
        <v>16</v>
      </c>
      <c r="E1742" s="7">
        <v>7</v>
      </c>
      <c r="F1742" s="7" t="s">
        <v>148</v>
      </c>
      <c r="G1742" t="s">
        <v>18</v>
      </c>
      <c r="H1742">
        <v>42.8</v>
      </c>
      <c r="I1742">
        <v>4</v>
      </c>
      <c r="J1742">
        <v>46.3</v>
      </c>
      <c r="K1742">
        <v>2.76</v>
      </c>
    </row>
    <row r="1743" spans="1:11" x14ac:dyDescent="0.25">
      <c r="A1743" s="7">
        <v>431671</v>
      </c>
      <c r="B1743" s="7">
        <v>431274</v>
      </c>
      <c r="C1743" t="s">
        <v>50</v>
      </c>
      <c r="D1743" t="s">
        <v>16</v>
      </c>
      <c r="E1743" s="7">
        <v>7</v>
      </c>
      <c r="F1743" s="7" t="s">
        <v>148</v>
      </c>
      <c r="G1743" t="s">
        <v>18</v>
      </c>
      <c r="H1743">
        <v>23.9</v>
      </c>
      <c r="I1743">
        <v>2</v>
      </c>
      <c r="J1743">
        <v>57</v>
      </c>
      <c r="K1743">
        <v>2.76</v>
      </c>
    </row>
    <row r="1744" spans="1:11" x14ac:dyDescent="0.25">
      <c r="A1744" s="7">
        <v>431672</v>
      </c>
      <c r="B1744" s="7">
        <v>431274</v>
      </c>
      <c r="C1744" t="s">
        <v>50</v>
      </c>
      <c r="D1744" t="s">
        <v>16</v>
      </c>
      <c r="E1744" s="7">
        <v>7</v>
      </c>
      <c r="F1744" s="7" t="s">
        <v>148</v>
      </c>
      <c r="G1744" t="s">
        <v>18</v>
      </c>
      <c r="H1744">
        <v>17.899999999999999</v>
      </c>
      <c r="I1744">
        <v>3</v>
      </c>
      <c r="J1744">
        <v>44.2</v>
      </c>
      <c r="K1744">
        <v>2.76</v>
      </c>
    </row>
    <row r="1745" spans="1:11" x14ac:dyDescent="0.25">
      <c r="A1745" s="7">
        <v>431674</v>
      </c>
      <c r="B1745" s="7">
        <v>431274</v>
      </c>
      <c r="C1745" t="s">
        <v>50</v>
      </c>
      <c r="D1745" t="s">
        <v>16</v>
      </c>
      <c r="E1745" s="7">
        <v>7</v>
      </c>
      <c r="F1745" s="7" t="s">
        <v>148</v>
      </c>
      <c r="G1745" t="s">
        <v>18</v>
      </c>
      <c r="H1745">
        <v>23.6</v>
      </c>
      <c r="I1745">
        <v>1</v>
      </c>
      <c r="J1745">
        <v>92</v>
      </c>
      <c r="K1745">
        <v>2.76</v>
      </c>
    </row>
    <row r="1746" spans="1:11" x14ac:dyDescent="0.25">
      <c r="A1746" s="7">
        <v>431676</v>
      </c>
      <c r="B1746" s="7">
        <v>431274</v>
      </c>
      <c r="C1746" t="s">
        <v>50</v>
      </c>
      <c r="D1746" t="s">
        <v>16</v>
      </c>
      <c r="E1746" s="7">
        <v>7</v>
      </c>
      <c r="F1746" s="7" t="s">
        <v>148</v>
      </c>
      <c r="G1746" t="s">
        <v>18</v>
      </c>
      <c r="H1746">
        <v>18.3</v>
      </c>
      <c r="I1746">
        <v>1</v>
      </c>
      <c r="J1746">
        <v>92</v>
      </c>
      <c r="K1746">
        <v>2.76</v>
      </c>
    </row>
    <row r="1747" spans="1:11" x14ac:dyDescent="0.25">
      <c r="A1747" s="7">
        <v>431678</v>
      </c>
      <c r="B1747" s="7">
        <v>431274</v>
      </c>
      <c r="C1747" t="s">
        <v>50</v>
      </c>
      <c r="D1747" t="s">
        <v>16</v>
      </c>
      <c r="E1747" s="7">
        <v>7</v>
      </c>
      <c r="F1747" s="7" t="s">
        <v>148</v>
      </c>
      <c r="G1747" t="s">
        <v>18</v>
      </c>
      <c r="H1747">
        <v>42.5</v>
      </c>
      <c r="I1747">
        <v>2</v>
      </c>
      <c r="J1747">
        <v>73.5</v>
      </c>
      <c r="K1747">
        <v>2.76</v>
      </c>
    </row>
    <row r="1748" spans="1:11" x14ac:dyDescent="0.25">
      <c r="A1748" s="7">
        <v>431680</v>
      </c>
      <c r="B1748" s="7">
        <v>431276</v>
      </c>
      <c r="C1748" t="s">
        <v>50</v>
      </c>
      <c r="D1748" t="s">
        <v>86</v>
      </c>
      <c r="E1748" s="7">
        <v>10</v>
      </c>
      <c r="F1748" s="7" t="s">
        <v>148</v>
      </c>
      <c r="G1748" t="s">
        <v>18</v>
      </c>
      <c r="H1748">
        <v>19.7</v>
      </c>
      <c r="I1748">
        <v>2</v>
      </c>
      <c r="J1748">
        <v>57</v>
      </c>
      <c r="K1748">
        <v>2.76</v>
      </c>
    </row>
    <row r="1749" spans="1:11" x14ac:dyDescent="0.25">
      <c r="A1749" s="7">
        <v>431681</v>
      </c>
      <c r="B1749" s="7">
        <v>431276</v>
      </c>
      <c r="C1749" t="s">
        <v>50</v>
      </c>
      <c r="D1749" t="s">
        <v>86</v>
      </c>
      <c r="E1749" s="7">
        <v>10</v>
      </c>
      <c r="F1749" s="7" t="s">
        <v>148</v>
      </c>
      <c r="G1749" t="s">
        <v>18</v>
      </c>
      <c r="H1749">
        <v>18.600000000000001</v>
      </c>
      <c r="I1749">
        <v>1</v>
      </c>
      <c r="J1749">
        <v>92</v>
      </c>
      <c r="K1749">
        <v>2.76</v>
      </c>
    </row>
    <row r="1750" spans="1:11" x14ac:dyDescent="0.25">
      <c r="A1750" s="7">
        <v>431683</v>
      </c>
      <c r="B1750" s="7">
        <v>431276</v>
      </c>
      <c r="C1750" t="s">
        <v>50</v>
      </c>
      <c r="D1750" t="s">
        <v>86</v>
      </c>
      <c r="E1750" s="7">
        <v>10</v>
      </c>
      <c r="F1750" s="7" t="s">
        <v>148</v>
      </c>
      <c r="G1750" t="s">
        <v>18</v>
      </c>
      <c r="H1750">
        <v>36.4</v>
      </c>
      <c r="I1750">
        <v>1</v>
      </c>
      <c r="J1750">
        <v>92</v>
      </c>
      <c r="K1750">
        <v>2.76</v>
      </c>
    </row>
    <row r="1751" spans="1:11" x14ac:dyDescent="0.25">
      <c r="A1751" s="7">
        <v>431687</v>
      </c>
      <c r="B1751" s="7">
        <v>431276</v>
      </c>
      <c r="C1751" t="s">
        <v>50</v>
      </c>
      <c r="D1751" t="s">
        <v>86</v>
      </c>
      <c r="E1751" s="7">
        <v>10</v>
      </c>
      <c r="F1751" s="7" t="s">
        <v>148</v>
      </c>
      <c r="G1751" t="s">
        <v>18</v>
      </c>
      <c r="H1751">
        <v>43.6</v>
      </c>
      <c r="I1751">
        <v>1</v>
      </c>
      <c r="J1751">
        <v>118.7</v>
      </c>
      <c r="K1751">
        <v>2.76</v>
      </c>
    </row>
    <row r="1752" spans="1:11" x14ac:dyDescent="0.25">
      <c r="A1752" s="7">
        <v>431692</v>
      </c>
      <c r="B1752" s="7">
        <v>431276</v>
      </c>
      <c r="C1752" t="s">
        <v>50</v>
      </c>
      <c r="D1752" t="s">
        <v>86</v>
      </c>
      <c r="E1752" s="7">
        <v>10</v>
      </c>
      <c r="F1752" s="7" t="s">
        <v>148</v>
      </c>
      <c r="G1752" t="s">
        <v>18</v>
      </c>
      <c r="H1752">
        <v>35.700000000000003</v>
      </c>
      <c r="I1752">
        <v>1</v>
      </c>
      <c r="J1752">
        <v>92</v>
      </c>
      <c r="K1752">
        <v>2.76</v>
      </c>
    </row>
    <row r="1753" spans="1:11" x14ac:dyDescent="0.25">
      <c r="A1753" s="7">
        <v>431694</v>
      </c>
      <c r="B1753" s="7">
        <v>431276</v>
      </c>
      <c r="C1753" t="s">
        <v>50</v>
      </c>
      <c r="D1753" t="s">
        <v>86</v>
      </c>
      <c r="E1753" s="7">
        <v>10</v>
      </c>
      <c r="F1753" s="7" t="s">
        <v>148</v>
      </c>
      <c r="G1753" t="s">
        <v>18</v>
      </c>
      <c r="H1753">
        <v>36.1</v>
      </c>
      <c r="I1753">
        <v>1</v>
      </c>
      <c r="J1753">
        <v>92</v>
      </c>
      <c r="K1753">
        <v>2.76</v>
      </c>
    </row>
    <row r="1754" spans="1:11" x14ac:dyDescent="0.25">
      <c r="A1754" s="7">
        <v>431696</v>
      </c>
      <c r="B1754" s="7">
        <v>431276</v>
      </c>
      <c r="C1754" t="s">
        <v>50</v>
      </c>
      <c r="D1754" t="s">
        <v>86</v>
      </c>
      <c r="E1754" s="7">
        <v>10</v>
      </c>
      <c r="F1754" s="7" t="s">
        <v>148</v>
      </c>
      <c r="G1754" t="s">
        <v>18</v>
      </c>
      <c r="H1754">
        <v>35.5</v>
      </c>
      <c r="I1754">
        <v>1</v>
      </c>
      <c r="J1754">
        <v>92</v>
      </c>
      <c r="K1754">
        <v>2.76</v>
      </c>
    </row>
    <row r="1755" spans="1:11" x14ac:dyDescent="0.25">
      <c r="A1755" s="7">
        <v>431698</v>
      </c>
      <c r="B1755" s="7">
        <v>431276</v>
      </c>
      <c r="C1755" t="s">
        <v>50</v>
      </c>
      <c r="D1755" t="s">
        <v>86</v>
      </c>
      <c r="E1755" s="7">
        <v>10</v>
      </c>
      <c r="F1755" s="7" t="s">
        <v>148</v>
      </c>
      <c r="G1755" t="s">
        <v>18</v>
      </c>
      <c r="H1755">
        <v>43.5</v>
      </c>
      <c r="I1755">
        <v>7</v>
      </c>
      <c r="J1755">
        <v>40.4</v>
      </c>
      <c r="K1755">
        <v>2.76</v>
      </c>
    </row>
    <row r="1756" spans="1:11" x14ac:dyDescent="0.25">
      <c r="A1756" s="7">
        <v>431700</v>
      </c>
      <c r="B1756" s="7">
        <v>431276</v>
      </c>
      <c r="C1756" t="s">
        <v>50</v>
      </c>
      <c r="D1756" t="s">
        <v>86</v>
      </c>
      <c r="E1756" s="7">
        <v>10</v>
      </c>
      <c r="F1756" s="7" t="s">
        <v>148</v>
      </c>
      <c r="G1756" t="s">
        <v>18</v>
      </c>
      <c r="H1756">
        <v>38.5</v>
      </c>
      <c r="I1756">
        <v>2</v>
      </c>
      <c r="J1756">
        <v>73.5</v>
      </c>
      <c r="K1756">
        <v>2.76</v>
      </c>
    </row>
    <row r="1757" spans="1:11" x14ac:dyDescent="0.25">
      <c r="A1757" s="7">
        <v>431703</v>
      </c>
      <c r="B1757" s="7">
        <v>431276</v>
      </c>
      <c r="C1757" t="s">
        <v>50</v>
      </c>
      <c r="D1757" t="s">
        <v>86</v>
      </c>
      <c r="E1757" s="7">
        <v>10</v>
      </c>
      <c r="F1757" s="7" t="s">
        <v>148</v>
      </c>
      <c r="G1757" t="s">
        <v>18</v>
      </c>
      <c r="H1757">
        <v>39.9</v>
      </c>
      <c r="I1757">
        <v>2</v>
      </c>
      <c r="J1757">
        <v>73.5</v>
      </c>
      <c r="K1757">
        <v>2.76</v>
      </c>
    </row>
    <row r="1758" spans="1:11" x14ac:dyDescent="0.25">
      <c r="A1758" s="7">
        <v>431705</v>
      </c>
      <c r="B1758" s="7">
        <v>431276</v>
      </c>
      <c r="C1758" t="s">
        <v>50</v>
      </c>
      <c r="D1758" t="s">
        <v>86</v>
      </c>
      <c r="E1758" s="7">
        <v>10</v>
      </c>
      <c r="F1758" s="7" t="s">
        <v>148</v>
      </c>
      <c r="G1758" t="s">
        <v>18</v>
      </c>
      <c r="H1758">
        <v>36</v>
      </c>
      <c r="I1758">
        <v>1</v>
      </c>
      <c r="J1758">
        <v>92</v>
      </c>
      <c r="K1758">
        <v>2.76</v>
      </c>
    </row>
    <row r="1759" spans="1:11" x14ac:dyDescent="0.25">
      <c r="A1759" s="7">
        <v>431707</v>
      </c>
      <c r="B1759" s="7">
        <v>431276</v>
      </c>
      <c r="C1759" t="s">
        <v>50</v>
      </c>
      <c r="D1759" t="s">
        <v>86</v>
      </c>
      <c r="E1759" s="7">
        <v>10</v>
      </c>
      <c r="F1759" s="7" t="s">
        <v>148</v>
      </c>
      <c r="G1759" t="s">
        <v>18</v>
      </c>
      <c r="H1759">
        <v>35.799999999999997</v>
      </c>
      <c r="I1759">
        <v>2</v>
      </c>
      <c r="J1759">
        <v>57</v>
      </c>
      <c r="K1759">
        <v>2.76</v>
      </c>
    </row>
    <row r="1760" spans="1:11" x14ac:dyDescent="0.25">
      <c r="A1760" s="7">
        <v>431709</v>
      </c>
      <c r="B1760" s="7">
        <v>431276</v>
      </c>
      <c r="C1760" t="s">
        <v>50</v>
      </c>
      <c r="D1760" t="s">
        <v>86</v>
      </c>
      <c r="E1760" s="7">
        <v>10</v>
      </c>
      <c r="F1760" s="7" t="s">
        <v>148</v>
      </c>
      <c r="G1760" t="s">
        <v>18</v>
      </c>
      <c r="H1760">
        <v>45.8</v>
      </c>
      <c r="I1760">
        <v>1</v>
      </c>
      <c r="J1760">
        <v>118.7</v>
      </c>
      <c r="K1760">
        <v>2.76</v>
      </c>
    </row>
    <row r="1761" spans="1:11" x14ac:dyDescent="0.25">
      <c r="A1761" s="7">
        <v>431711</v>
      </c>
      <c r="B1761" s="7">
        <v>431276</v>
      </c>
      <c r="C1761" t="s">
        <v>50</v>
      </c>
      <c r="D1761" t="s">
        <v>86</v>
      </c>
      <c r="E1761" s="7">
        <v>10</v>
      </c>
      <c r="F1761" s="7" t="s">
        <v>148</v>
      </c>
      <c r="G1761" t="s">
        <v>18</v>
      </c>
      <c r="H1761">
        <v>60.6</v>
      </c>
      <c r="I1761">
        <v>6</v>
      </c>
      <c r="J1761">
        <v>45.7</v>
      </c>
      <c r="K1761">
        <v>2.76</v>
      </c>
    </row>
    <row r="1762" spans="1:11" x14ac:dyDescent="0.25">
      <c r="A1762" s="7">
        <v>431713</v>
      </c>
      <c r="B1762" s="7">
        <v>431276</v>
      </c>
      <c r="C1762" t="s">
        <v>50</v>
      </c>
      <c r="D1762" t="s">
        <v>86</v>
      </c>
      <c r="E1762" s="7">
        <v>10</v>
      </c>
      <c r="F1762" s="7" t="s">
        <v>148</v>
      </c>
      <c r="G1762" t="s">
        <v>18</v>
      </c>
      <c r="H1762">
        <v>35.5</v>
      </c>
      <c r="I1762">
        <v>2</v>
      </c>
      <c r="J1762">
        <v>57</v>
      </c>
      <c r="K1762">
        <v>2.76</v>
      </c>
    </row>
    <row r="1763" spans="1:11" x14ac:dyDescent="0.25">
      <c r="A1763" s="7">
        <v>431715</v>
      </c>
      <c r="B1763" s="7">
        <v>431276</v>
      </c>
      <c r="C1763" t="s">
        <v>50</v>
      </c>
      <c r="D1763" t="s">
        <v>86</v>
      </c>
      <c r="E1763" s="7">
        <v>10</v>
      </c>
      <c r="F1763" s="7" t="s">
        <v>148</v>
      </c>
      <c r="G1763" t="s">
        <v>18</v>
      </c>
      <c r="H1763">
        <v>46.8</v>
      </c>
      <c r="I1763">
        <v>1</v>
      </c>
      <c r="J1763">
        <v>118.7</v>
      </c>
      <c r="K1763">
        <v>2.76</v>
      </c>
    </row>
    <row r="1764" spans="1:11" x14ac:dyDescent="0.25">
      <c r="A1764" s="7">
        <v>431716</v>
      </c>
      <c r="B1764" s="7">
        <v>431276</v>
      </c>
      <c r="C1764" t="s">
        <v>50</v>
      </c>
      <c r="D1764" t="s">
        <v>86</v>
      </c>
      <c r="E1764" s="7">
        <v>10</v>
      </c>
      <c r="F1764" s="7" t="s">
        <v>148</v>
      </c>
      <c r="G1764" t="s">
        <v>18</v>
      </c>
      <c r="H1764">
        <v>19.7</v>
      </c>
      <c r="I1764">
        <v>1</v>
      </c>
      <c r="J1764">
        <v>92</v>
      </c>
      <c r="K1764">
        <v>2.76</v>
      </c>
    </row>
    <row r="1765" spans="1:11" x14ac:dyDescent="0.25">
      <c r="A1765" s="7">
        <v>431718</v>
      </c>
      <c r="B1765" s="7">
        <v>431277</v>
      </c>
      <c r="C1765" t="s">
        <v>50</v>
      </c>
      <c r="D1765" t="s">
        <v>86</v>
      </c>
      <c r="E1765" s="7">
        <v>7</v>
      </c>
      <c r="F1765" s="7" t="s">
        <v>148</v>
      </c>
      <c r="G1765" t="s">
        <v>18</v>
      </c>
      <c r="H1765">
        <v>56.3</v>
      </c>
      <c r="I1765">
        <v>2</v>
      </c>
      <c r="J1765">
        <v>73.5</v>
      </c>
      <c r="K1765">
        <v>2.76</v>
      </c>
    </row>
    <row r="1766" spans="1:11" x14ac:dyDescent="0.25">
      <c r="A1766" s="7">
        <v>431720</v>
      </c>
      <c r="B1766" s="7">
        <v>431277</v>
      </c>
      <c r="C1766" t="s">
        <v>50</v>
      </c>
      <c r="D1766" t="s">
        <v>86</v>
      </c>
      <c r="E1766" s="7">
        <v>7</v>
      </c>
      <c r="F1766" s="7" t="s">
        <v>148</v>
      </c>
      <c r="G1766" t="s">
        <v>18</v>
      </c>
      <c r="H1766">
        <v>19</v>
      </c>
      <c r="I1766">
        <v>1</v>
      </c>
      <c r="J1766">
        <v>92</v>
      </c>
      <c r="K1766">
        <v>2.76</v>
      </c>
    </row>
    <row r="1767" spans="1:11" x14ac:dyDescent="0.25">
      <c r="A1767" s="7">
        <v>431721</v>
      </c>
      <c r="B1767" s="7">
        <v>431277</v>
      </c>
      <c r="C1767" t="s">
        <v>50</v>
      </c>
      <c r="D1767" t="s">
        <v>86</v>
      </c>
      <c r="E1767" s="7">
        <v>7</v>
      </c>
      <c r="F1767" s="7" t="s">
        <v>148</v>
      </c>
      <c r="G1767" t="s">
        <v>18</v>
      </c>
      <c r="H1767">
        <v>28.1</v>
      </c>
      <c r="I1767">
        <v>1</v>
      </c>
      <c r="J1767">
        <v>92</v>
      </c>
      <c r="K1767">
        <v>2.76</v>
      </c>
    </row>
    <row r="1768" spans="1:11" x14ac:dyDescent="0.25">
      <c r="A1768" s="7">
        <v>431722</v>
      </c>
      <c r="B1768" s="7">
        <v>431277</v>
      </c>
      <c r="C1768" t="s">
        <v>50</v>
      </c>
      <c r="D1768" t="s">
        <v>86</v>
      </c>
      <c r="E1768" s="7">
        <v>7</v>
      </c>
      <c r="F1768" s="7" t="s">
        <v>148</v>
      </c>
      <c r="G1768" t="s">
        <v>18</v>
      </c>
      <c r="H1768">
        <v>24</v>
      </c>
      <c r="I1768">
        <v>1</v>
      </c>
      <c r="J1768">
        <v>92</v>
      </c>
      <c r="K1768">
        <v>2.76</v>
      </c>
    </row>
    <row r="1769" spans="1:11" x14ac:dyDescent="0.25">
      <c r="A1769" s="7">
        <v>431724</v>
      </c>
      <c r="B1769" s="7">
        <v>431277</v>
      </c>
      <c r="C1769" t="s">
        <v>50</v>
      </c>
      <c r="D1769" t="s">
        <v>86</v>
      </c>
      <c r="E1769" s="7">
        <v>7</v>
      </c>
      <c r="F1769" s="7" t="s">
        <v>148</v>
      </c>
      <c r="G1769" t="s">
        <v>18</v>
      </c>
      <c r="H1769">
        <v>77.3</v>
      </c>
      <c r="I1769">
        <v>2</v>
      </c>
      <c r="J1769">
        <v>83.2</v>
      </c>
      <c r="K1769">
        <v>2.76</v>
      </c>
    </row>
    <row r="1770" spans="1:11" x14ac:dyDescent="0.25">
      <c r="A1770" s="7">
        <v>431726</v>
      </c>
      <c r="B1770" s="7">
        <v>431277</v>
      </c>
      <c r="C1770" t="s">
        <v>50</v>
      </c>
      <c r="D1770" t="s">
        <v>86</v>
      </c>
      <c r="E1770" s="7">
        <v>7</v>
      </c>
      <c r="F1770" s="7" t="s">
        <v>148</v>
      </c>
      <c r="G1770" t="s">
        <v>18</v>
      </c>
      <c r="H1770">
        <v>57.3</v>
      </c>
      <c r="I1770">
        <v>2</v>
      </c>
      <c r="J1770">
        <v>73.5</v>
      </c>
      <c r="K1770">
        <v>2.76</v>
      </c>
    </row>
    <row r="1771" spans="1:11" x14ac:dyDescent="0.25">
      <c r="A1771" s="7">
        <v>431728</v>
      </c>
      <c r="B1771" s="7">
        <v>431277</v>
      </c>
      <c r="C1771" t="s">
        <v>50</v>
      </c>
      <c r="D1771" t="s">
        <v>86</v>
      </c>
      <c r="E1771" s="7">
        <v>7</v>
      </c>
      <c r="F1771" s="7" t="s">
        <v>148</v>
      </c>
      <c r="G1771" t="s">
        <v>18</v>
      </c>
      <c r="H1771">
        <v>28.4</v>
      </c>
      <c r="I1771">
        <v>1</v>
      </c>
      <c r="J1771">
        <v>92</v>
      </c>
      <c r="K1771">
        <v>2.76</v>
      </c>
    </row>
    <row r="1772" spans="1:11" x14ac:dyDescent="0.25">
      <c r="A1772" s="7">
        <v>431730</v>
      </c>
      <c r="B1772" s="7">
        <v>431277</v>
      </c>
      <c r="C1772" t="s">
        <v>50</v>
      </c>
      <c r="D1772" t="s">
        <v>86</v>
      </c>
      <c r="E1772" s="7">
        <v>7</v>
      </c>
      <c r="F1772" s="7" t="s">
        <v>148</v>
      </c>
      <c r="G1772" t="s">
        <v>18</v>
      </c>
      <c r="H1772">
        <v>76.7</v>
      </c>
      <c r="I1772">
        <v>1</v>
      </c>
      <c r="J1772">
        <v>134.30000000000001</v>
      </c>
      <c r="K1772">
        <v>2.76</v>
      </c>
    </row>
    <row r="1773" spans="1:11" x14ac:dyDescent="0.25">
      <c r="A1773" s="7">
        <v>431733</v>
      </c>
      <c r="B1773" s="7">
        <v>431277</v>
      </c>
      <c r="C1773" t="s">
        <v>50</v>
      </c>
      <c r="D1773" t="s">
        <v>86</v>
      </c>
      <c r="E1773" s="7">
        <v>7</v>
      </c>
      <c r="F1773" s="7" t="s">
        <v>148</v>
      </c>
      <c r="G1773" t="s">
        <v>18</v>
      </c>
      <c r="H1773">
        <v>71.5</v>
      </c>
      <c r="I1773">
        <v>8</v>
      </c>
      <c r="J1773">
        <v>45.7</v>
      </c>
      <c r="K1773">
        <v>2.76</v>
      </c>
    </row>
    <row r="1774" spans="1:11" x14ac:dyDescent="0.25">
      <c r="A1774" s="7">
        <v>431735</v>
      </c>
      <c r="B1774" s="7">
        <v>431277</v>
      </c>
      <c r="C1774" t="s">
        <v>50</v>
      </c>
      <c r="D1774" t="s">
        <v>86</v>
      </c>
      <c r="E1774" s="7">
        <v>7</v>
      </c>
      <c r="F1774" s="7" t="s">
        <v>148</v>
      </c>
      <c r="G1774" t="s">
        <v>18</v>
      </c>
      <c r="H1774">
        <v>56.8</v>
      </c>
      <c r="I1774">
        <v>4</v>
      </c>
      <c r="J1774">
        <v>46.3</v>
      </c>
      <c r="K1774">
        <v>2.76</v>
      </c>
    </row>
    <row r="1775" spans="1:11" x14ac:dyDescent="0.25">
      <c r="A1775" s="7">
        <v>431737</v>
      </c>
      <c r="B1775" s="7">
        <v>431277</v>
      </c>
      <c r="C1775" t="s">
        <v>50</v>
      </c>
      <c r="D1775" t="s">
        <v>86</v>
      </c>
      <c r="E1775" s="7">
        <v>7</v>
      </c>
      <c r="F1775" s="7" t="s">
        <v>148</v>
      </c>
      <c r="G1775" t="s">
        <v>18</v>
      </c>
      <c r="H1775">
        <v>24.5</v>
      </c>
      <c r="I1775">
        <v>3</v>
      </c>
      <c r="J1775">
        <v>44.2</v>
      </c>
      <c r="K1775">
        <v>2.76</v>
      </c>
    </row>
    <row r="1776" spans="1:11" x14ac:dyDescent="0.25">
      <c r="A1776" s="7">
        <v>431738</v>
      </c>
      <c r="B1776" s="7">
        <v>431277</v>
      </c>
      <c r="C1776" t="s">
        <v>50</v>
      </c>
      <c r="D1776" t="s">
        <v>86</v>
      </c>
      <c r="E1776" s="7">
        <v>7</v>
      </c>
      <c r="F1776" s="7" t="s">
        <v>148</v>
      </c>
      <c r="G1776" t="s">
        <v>18</v>
      </c>
      <c r="H1776">
        <v>47</v>
      </c>
      <c r="I1776">
        <v>3</v>
      </c>
      <c r="J1776">
        <v>57</v>
      </c>
      <c r="K1776">
        <v>2.76</v>
      </c>
    </row>
    <row r="1777" spans="1:11" x14ac:dyDescent="0.25">
      <c r="A1777" s="7">
        <v>431740</v>
      </c>
      <c r="B1777" s="7">
        <v>431277</v>
      </c>
      <c r="C1777" t="s">
        <v>50</v>
      </c>
      <c r="D1777" t="s">
        <v>86</v>
      </c>
      <c r="E1777" s="7">
        <v>7</v>
      </c>
      <c r="F1777" s="7" t="s">
        <v>148</v>
      </c>
      <c r="G1777" t="s">
        <v>18</v>
      </c>
      <c r="H1777">
        <v>77.7</v>
      </c>
      <c r="I1777">
        <v>4</v>
      </c>
      <c r="J1777">
        <v>52.4</v>
      </c>
      <c r="K1777">
        <v>2.76</v>
      </c>
    </row>
    <row r="1778" spans="1:11" x14ac:dyDescent="0.25">
      <c r="A1778" s="7">
        <v>431742</v>
      </c>
      <c r="B1778" s="7">
        <v>431277</v>
      </c>
      <c r="C1778" t="s">
        <v>50</v>
      </c>
      <c r="D1778" t="s">
        <v>86</v>
      </c>
      <c r="E1778" s="7">
        <v>7</v>
      </c>
      <c r="F1778" s="7" t="s">
        <v>148</v>
      </c>
      <c r="G1778" t="s">
        <v>18</v>
      </c>
      <c r="H1778">
        <v>77.8</v>
      </c>
      <c r="I1778">
        <v>2</v>
      </c>
      <c r="J1778">
        <v>83.2</v>
      </c>
      <c r="K1778">
        <v>2.76</v>
      </c>
    </row>
    <row r="1779" spans="1:11" x14ac:dyDescent="0.25">
      <c r="A1779" s="7">
        <v>431745</v>
      </c>
      <c r="B1779" s="7">
        <v>431277</v>
      </c>
      <c r="C1779" t="s">
        <v>50</v>
      </c>
      <c r="D1779" t="s">
        <v>86</v>
      </c>
      <c r="E1779" s="7">
        <v>7</v>
      </c>
      <c r="F1779" s="7" t="s">
        <v>148</v>
      </c>
      <c r="G1779" t="s">
        <v>18</v>
      </c>
      <c r="H1779">
        <v>71.2</v>
      </c>
      <c r="I1779">
        <v>5</v>
      </c>
      <c r="J1779">
        <v>45.7</v>
      </c>
      <c r="K1779">
        <v>2.76</v>
      </c>
    </row>
    <row r="1780" spans="1:11" x14ac:dyDescent="0.25">
      <c r="A1780" s="7">
        <v>431836</v>
      </c>
      <c r="B1780" s="7">
        <v>431283</v>
      </c>
      <c r="C1780" t="s">
        <v>50</v>
      </c>
      <c r="D1780" t="s">
        <v>88</v>
      </c>
      <c r="E1780" s="7">
        <v>12</v>
      </c>
      <c r="F1780" s="7" t="s">
        <v>148</v>
      </c>
      <c r="G1780" t="s">
        <v>18</v>
      </c>
      <c r="H1780">
        <v>18.8</v>
      </c>
      <c r="I1780">
        <v>1</v>
      </c>
      <c r="J1780">
        <v>92</v>
      </c>
      <c r="K1780">
        <v>2.76</v>
      </c>
    </row>
    <row r="1781" spans="1:11" x14ac:dyDescent="0.25">
      <c r="A1781" s="7">
        <v>431837</v>
      </c>
      <c r="B1781" s="7">
        <v>431283</v>
      </c>
      <c r="C1781" t="s">
        <v>50</v>
      </c>
      <c r="D1781" t="s">
        <v>88</v>
      </c>
      <c r="E1781" s="7">
        <v>12</v>
      </c>
      <c r="F1781" s="7" t="s">
        <v>148</v>
      </c>
      <c r="G1781" t="s">
        <v>18</v>
      </c>
      <c r="H1781">
        <v>19.899999999999999</v>
      </c>
      <c r="I1781">
        <v>1</v>
      </c>
      <c r="J1781">
        <v>92</v>
      </c>
      <c r="K1781">
        <v>2.76</v>
      </c>
    </row>
    <row r="1782" spans="1:11" x14ac:dyDescent="0.25">
      <c r="A1782" s="7">
        <v>431838</v>
      </c>
      <c r="B1782" s="7">
        <v>431283</v>
      </c>
      <c r="C1782" t="s">
        <v>50</v>
      </c>
      <c r="D1782" t="s">
        <v>88</v>
      </c>
      <c r="E1782" s="7">
        <v>12</v>
      </c>
      <c r="F1782" s="7" t="s">
        <v>148</v>
      </c>
      <c r="G1782" t="s">
        <v>18</v>
      </c>
      <c r="H1782">
        <v>25.3</v>
      </c>
      <c r="I1782">
        <v>1</v>
      </c>
      <c r="J1782">
        <v>92</v>
      </c>
      <c r="K1782">
        <v>2.76</v>
      </c>
    </row>
    <row r="1783" spans="1:11" x14ac:dyDescent="0.25">
      <c r="A1783" s="7">
        <v>431840</v>
      </c>
      <c r="B1783" s="7">
        <v>431283</v>
      </c>
      <c r="C1783" t="s">
        <v>50</v>
      </c>
      <c r="D1783" t="s">
        <v>88</v>
      </c>
      <c r="E1783" s="7">
        <v>12</v>
      </c>
      <c r="F1783" s="7" t="s">
        <v>148</v>
      </c>
      <c r="G1783" t="s">
        <v>18</v>
      </c>
      <c r="H1783">
        <v>41.4</v>
      </c>
      <c r="I1783">
        <v>1</v>
      </c>
      <c r="J1783">
        <v>118.7</v>
      </c>
      <c r="K1783">
        <v>2.76</v>
      </c>
    </row>
    <row r="1784" spans="1:11" x14ac:dyDescent="0.25">
      <c r="A1784" s="7">
        <v>431842</v>
      </c>
      <c r="B1784" s="7">
        <v>431283</v>
      </c>
      <c r="C1784" t="s">
        <v>50</v>
      </c>
      <c r="D1784" t="s">
        <v>88</v>
      </c>
      <c r="E1784" s="7">
        <v>12</v>
      </c>
      <c r="F1784" s="7" t="s">
        <v>148</v>
      </c>
      <c r="G1784" t="s">
        <v>18</v>
      </c>
      <c r="H1784">
        <v>20</v>
      </c>
      <c r="I1784">
        <v>1</v>
      </c>
      <c r="J1784">
        <v>92</v>
      </c>
      <c r="K1784">
        <v>2.76</v>
      </c>
    </row>
    <row r="1785" spans="1:11" x14ac:dyDescent="0.25">
      <c r="A1785" s="7">
        <v>431845</v>
      </c>
      <c r="B1785" s="7">
        <v>431283</v>
      </c>
      <c r="C1785" t="s">
        <v>50</v>
      </c>
      <c r="D1785" t="s">
        <v>88</v>
      </c>
      <c r="E1785" s="7">
        <v>12</v>
      </c>
      <c r="F1785" s="7" t="s">
        <v>148</v>
      </c>
      <c r="G1785" t="s">
        <v>18</v>
      </c>
      <c r="H1785">
        <v>41</v>
      </c>
      <c r="I1785">
        <v>2</v>
      </c>
      <c r="J1785">
        <v>73.5</v>
      </c>
      <c r="K1785">
        <v>2.76</v>
      </c>
    </row>
    <row r="1786" spans="1:11" x14ac:dyDescent="0.25">
      <c r="A1786" s="7">
        <v>431847</v>
      </c>
      <c r="B1786" s="7">
        <v>431283</v>
      </c>
      <c r="C1786" t="s">
        <v>50</v>
      </c>
      <c r="D1786" t="s">
        <v>88</v>
      </c>
      <c r="E1786" s="7">
        <v>12</v>
      </c>
      <c r="F1786" s="7" t="s">
        <v>148</v>
      </c>
      <c r="G1786" t="s">
        <v>18</v>
      </c>
      <c r="H1786">
        <v>63</v>
      </c>
      <c r="I1786">
        <v>4</v>
      </c>
      <c r="J1786">
        <v>52.4</v>
      </c>
      <c r="K1786">
        <v>2.76</v>
      </c>
    </row>
    <row r="1787" spans="1:11" x14ac:dyDescent="0.25">
      <c r="A1787" s="7">
        <v>431848</v>
      </c>
      <c r="B1787" s="7">
        <v>431283</v>
      </c>
      <c r="C1787" t="s">
        <v>50</v>
      </c>
      <c r="D1787" t="s">
        <v>88</v>
      </c>
      <c r="E1787" s="7">
        <v>12</v>
      </c>
      <c r="F1787" s="7" t="s">
        <v>148</v>
      </c>
      <c r="G1787" t="s">
        <v>18</v>
      </c>
      <c r="H1787">
        <v>20.100000000000001</v>
      </c>
      <c r="I1787">
        <v>1</v>
      </c>
      <c r="J1787">
        <v>92</v>
      </c>
      <c r="K1787">
        <v>2.76</v>
      </c>
    </row>
    <row r="1788" spans="1:11" x14ac:dyDescent="0.25">
      <c r="A1788" s="7">
        <v>431850</v>
      </c>
      <c r="B1788" s="7">
        <v>431283</v>
      </c>
      <c r="C1788" t="s">
        <v>50</v>
      </c>
      <c r="D1788" t="s">
        <v>88</v>
      </c>
      <c r="E1788" s="7">
        <v>12</v>
      </c>
      <c r="F1788" s="7" t="s">
        <v>148</v>
      </c>
      <c r="G1788" t="s">
        <v>18</v>
      </c>
      <c r="H1788">
        <v>41.6</v>
      </c>
      <c r="I1788">
        <v>3</v>
      </c>
      <c r="J1788">
        <v>57</v>
      </c>
      <c r="K1788">
        <v>2.76</v>
      </c>
    </row>
    <row r="1789" spans="1:11" x14ac:dyDescent="0.25">
      <c r="A1789" s="7">
        <v>431852</v>
      </c>
      <c r="B1789" s="7">
        <v>431283</v>
      </c>
      <c r="C1789" t="s">
        <v>50</v>
      </c>
      <c r="D1789" t="s">
        <v>88</v>
      </c>
      <c r="E1789" s="7">
        <v>12</v>
      </c>
      <c r="F1789" s="7" t="s">
        <v>148</v>
      </c>
      <c r="G1789" t="s">
        <v>18</v>
      </c>
      <c r="H1789">
        <v>41.5</v>
      </c>
      <c r="I1789">
        <v>3</v>
      </c>
      <c r="J1789">
        <v>57</v>
      </c>
      <c r="K1789">
        <v>2.76</v>
      </c>
    </row>
    <row r="1790" spans="1:11" x14ac:dyDescent="0.25">
      <c r="A1790" s="7">
        <v>431854</v>
      </c>
      <c r="B1790" s="7">
        <v>431283</v>
      </c>
      <c r="C1790" t="s">
        <v>50</v>
      </c>
      <c r="D1790" t="s">
        <v>88</v>
      </c>
      <c r="E1790" s="7">
        <v>12</v>
      </c>
      <c r="F1790" s="7" t="s">
        <v>148</v>
      </c>
      <c r="G1790" t="s">
        <v>18</v>
      </c>
      <c r="H1790">
        <v>62.1</v>
      </c>
      <c r="I1790">
        <v>5</v>
      </c>
      <c r="J1790">
        <v>45.7</v>
      </c>
      <c r="K1790">
        <v>2.76</v>
      </c>
    </row>
    <row r="1791" spans="1:11" x14ac:dyDescent="0.25">
      <c r="A1791" s="7">
        <v>431904</v>
      </c>
      <c r="B1791" s="7">
        <v>431288</v>
      </c>
      <c r="C1791" t="s">
        <v>50</v>
      </c>
      <c r="D1791" t="s">
        <v>99</v>
      </c>
      <c r="E1791" s="7">
        <v>14</v>
      </c>
      <c r="F1791" s="7" t="s">
        <v>148</v>
      </c>
      <c r="G1791" t="s">
        <v>18</v>
      </c>
      <c r="H1791">
        <v>40.200000000000003</v>
      </c>
      <c r="I1791">
        <v>2</v>
      </c>
      <c r="J1791">
        <v>73.5</v>
      </c>
      <c r="K1791">
        <v>2.76</v>
      </c>
    </row>
    <row r="1792" spans="1:11" x14ac:dyDescent="0.25">
      <c r="A1792" s="7">
        <v>431906</v>
      </c>
      <c r="B1792" s="7">
        <v>431288</v>
      </c>
      <c r="C1792" t="s">
        <v>50</v>
      </c>
      <c r="D1792" t="s">
        <v>99</v>
      </c>
      <c r="E1792" s="7">
        <v>14</v>
      </c>
      <c r="F1792" s="7" t="s">
        <v>148</v>
      </c>
      <c r="G1792" t="s">
        <v>18</v>
      </c>
      <c r="H1792">
        <v>45</v>
      </c>
      <c r="I1792">
        <v>4</v>
      </c>
      <c r="J1792">
        <v>46.3</v>
      </c>
      <c r="K1792">
        <v>2.76</v>
      </c>
    </row>
    <row r="1793" spans="1:11" x14ac:dyDescent="0.25">
      <c r="A1793" s="7">
        <v>431908</v>
      </c>
      <c r="B1793" s="7">
        <v>431288</v>
      </c>
      <c r="C1793" t="s">
        <v>50</v>
      </c>
      <c r="D1793" t="s">
        <v>99</v>
      </c>
      <c r="E1793" s="7">
        <v>14</v>
      </c>
      <c r="F1793" s="7" t="s">
        <v>148</v>
      </c>
      <c r="G1793" t="s">
        <v>18</v>
      </c>
      <c r="H1793">
        <v>40.200000000000003</v>
      </c>
      <c r="I1793">
        <v>4</v>
      </c>
      <c r="J1793">
        <v>46.3</v>
      </c>
      <c r="K1793">
        <v>2.76</v>
      </c>
    </row>
    <row r="1794" spans="1:11" x14ac:dyDescent="0.25">
      <c r="A1794" s="7">
        <v>431910</v>
      </c>
      <c r="B1794" s="7">
        <v>431288</v>
      </c>
      <c r="C1794" t="s">
        <v>50</v>
      </c>
      <c r="D1794" t="s">
        <v>99</v>
      </c>
      <c r="E1794" s="7">
        <v>14</v>
      </c>
      <c r="F1794" s="7" t="s">
        <v>148</v>
      </c>
      <c r="G1794" t="s">
        <v>18</v>
      </c>
      <c r="H1794">
        <v>31</v>
      </c>
      <c r="I1794">
        <v>1</v>
      </c>
      <c r="J1794">
        <v>92</v>
      </c>
      <c r="K1794">
        <v>2.76</v>
      </c>
    </row>
    <row r="1795" spans="1:11" x14ac:dyDescent="0.25">
      <c r="A1795" s="7">
        <v>431912</v>
      </c>
      <c r="B1795" s="7">
        <v>431288</v>
      </c>
      <c r="C1795" t="s">
        <v>50</v>
      </c>
      <c r="D1795" t="s">
        <v>99</v>
      </c>
      <c r="E1795" s="7">
        <v>14</v>
      </c>
      <c r="F1795" s="7" t="s">
        <v>148</v>
      </c>
      <c r="G1795" t="s">
        <v>18</v>
      </c>
      <c r="H1795">
        <v>40.6</v>
      </c>
      <c r="I1795">
        <v>1</v>
      </c>
      <c r="J1795">
        <v>118.7</v>
      </c>
      <c r="K1795">
        <v>2.76</v>
      </c>
    </row>
    <row r="1796" spans="1:11" x14ac:dyDescent="0.25">
      <c r="A1796" s="7">
        <v>431914</v>
      </c>
      <c r="B1796" s="7">
        <v>431288</v>
      </c>
      <c r="C1796" t="s">
        <v>50</v>
      </c>
      <c r="D1796" t="s">
        <v>99</v>
      </c>
      <c r="E1796" s="7">
        <v>14</v>
      </c>
      <c r="F1796" s="7" t="s">
        <v>148</v>
      </c>
      <c r="G1796" t="s">
        <v>18</v>
      </c>
      <c r="H1796">
        <v>44.5</v>
      </c>
      <c r="I1796">
        <v>1</v>
      </c>
      <c r="J1796">
        <v>118.7</v>
      </c>
      <c r="K1796">
        <v>2.76</v>
      </c>
    </row>
    <row r="1797" spans="1:11" x14ac:dyDescent="0.25">
      <c r="A1797" s="7">
        <v>431916</v>
      </c>
      <c r="B1797" s="7">
        <v>431288</v>
      </c>
      <c r="C1797" t="s">
        <v>50</v>
      </c>
      <c r="D1797" t="s">
        <v>99</v>
      </c>
      <c r="E1797" s="7">
        <v>14</v>
      </c>
      <c r="F1797" s="7" t="s">
        <v>148</v>
      </c>
      <c r="G1797" t="s">
        <v>18</v>
      </c>
      <c r="H1797">
        <v>31.6</v>
      </c>
      <c r="I1797">
        <v>1</v>
      </c>
      <c r="J1797">
        <v>92</v>
      </c>
      <c r="K1797">
        <v>2.76</v>
      </c>
    </row>
    <row r="1798" spans="1:11" x14ac:dyDescent="0.25">
      <c r="A1798" s="7">
        <v>431918</v>
      </c>
      <c r="B1798" s="7">
        <v>431288</v>
      </c>
      <c r="C1798" t="s">
        <v>50</v>
      </c>
      <c r="D1798" t="s">
        <v>99</v>
      </c>
      <c r="E1798" s="7">
        <v>14</v>
      </c>
      <c r="F1798" s="7" t="s">
        <v>148</v>
      </c>
      <c r="G1798" t="s">
        <v>18</v>
      </c>
      <c r="H1798">
        <v>40</v>
      </c>
      <c r="I1798">
        <v>3</v>
      </c>
      <c r="J1798">
        <v>57</v>
      </c>
      <c r="K1798">
        <v>2.76</v>
      </c>
    </row>
    <row r="1799" spans="1:11" x14ac:dyDescent="0.25">
      <c r="A1799" s="7">
        <v>431920</v>
      </c>
      <c r="B1799" s="7">
        <v>431288</v>
      </c>
      <c r="C1799" t="s">
        <v>50</v>
      </c>
      <c r="D1799" t="s">
        <v>99</v>
      </c>
      <c r="E1799" s="7">
        <v>14</v>
      </c>
      <c r="F1799" s="7" t="s">
        <v>148</v>
      </c>
      <c r="G1799" t="s">
        <v>18</v>
      </c>
      <c r="H1799">
        <v>45.5</v>
      </c>
      <c r="I1799">
        <v>1</v>
      </c>
      <c r="J1799">
        <v>118.7</v>
      </c>
      <c r="K1799">
        <v>2.76</v>
      </c>
    </row>
    <row r="1800" spans="1:11" x14ac:dyDescent="0.25">
      <c r="A1800" s="7">
        <v>431923</v>
      </c>
      <c r="B1800" s="7">
        <v>431288</v>
      </c>
      <c r="C1800" t="s">
        <v>50</v>
      </c>
      <c r="D1800" t="s">
        <v>99</v>
      </c>
      <c r="E1800" s="7">
        <v>14</v>
      </c>
      <c r="F1800" s="7" t="s">
        <v>148</v>
      </c>
      <c r="G1800" t="s">
        <v>18</v>
      </c>
      <c r="H1800">
        <v>43.9</v>
      </c>
      <c r="I1800">
        <v>2</v>
      </c>
      <c r="J1800">
        <v>73.5</v>
      </c>
      <c r="K1800">
        <v>2.76</v>
      </c>
    </row>
    <row r="1801" spans="1:11" x14ac:dyDescent="0.25">
      <c r="A1801" s="7">
        <v>431925</v>
      </c>
      <c r="B1801" s="7">
        <v>431288</v>
      </c>
      <c r="C1801" t="s">
        <v>50</v>
      </c>
      <c r="D1801" t="s">
        <v>99</v>
      </c>
      <c r="E1801" s="7">
        <v>14</v>
      </c>
      <c r="F1801" s="7" t="s">
        <v>148</v>
      </c>
      <c r="G1801" t="s">
        <v>18</v>
      </c>
      <c r="H1801">
        <v>41.3</v>
      </c>
      <c r="I1801">
        <v>1</v>
      </c>
      <c r="J1801">
        <v>118.7</v>
      </c>
      <c r="K1801">
        <v>2.76</v>
      </c>
    </row>
    <row r="1802" spans="1:11" x14ac:dyDescent="0.25">
      <c r="A1802" s="7">
        <v>431927</v>
      </c>
      <c r="B1802" s="7">
        <v>431288</v>
      </c>
      <c r="C1802" t="s">
        <v>50</v>
      </c>
      <c r="D1802" t="s">
        <v>99</v>
      </c>
      <c r="E1802" s="7">
        <v>14</v>
      </c>
      <c r="F1802" s="7" t="s">
        <v>148</v>
      </c>
      <c r="G1802" t="s">
        <v>18</v>
      </c>
      <c r="H1802">
        <v>31.7</v>
      </c>
      <c r="I1802">
        <v>1</v>
      </c>
      <c r="J1802">
        <v>92</v>
      </c>
      <c r="K1802">
        <v>2.76</v>
      </c>
    </row>
    <row r="1803" spans="1:11" x14ac:dyDescent="0.25">
      <c r="A1803" s="7">
        <v>431929</v>
      </c>
      <c r="B1803" s="7">
        <v>431288</v>
      </c>
      <c r="C1803" t="s">
        <v>50</v>
      </c>
      <c r="D1803" t="s">
        <v>99</v>
      </c>
      <c r="E1803" s="7">
        <v>14</v>
      </c>
      <c r="F1803" s="7" t="s">
        <v>148</v>
      </c>
      <c r="G1803" t="s">
        <v>18</v>
      </c>
      <c r="H1803">
        <v>31.5</v>
      </c>
      <c r="I1803">
        <v>4</v>
      </c>
      <c r="J1803">
        <v>35.9</v>
      </c>
      <c r="K1803">
        <v>2.76</v>
      </c>
    </row>
    <row r="1804" spans="1:11" x14ac:dyDescent="0.25">
      <c r="A1804" s="7">
        <v>431931</v>
      </c>
      <c r="B1804" s="7">
        <v>431288</v>
      </c>
      <c r="C1804" t="s">
        <v>50</v>
      </c>
      <c r="D1804" t="s">
        <v>99</v>
      </c>
      <c r="E1804" s="7">
        <v>14</v>
      </c>
      <c r="F1804" s="7" t="s">
        <v>148</v>
      </c>
      <c r="G1804" t="s">
        <v>18</v>
      </c>
      <c r="H1804">
        <v>40</v>
      </c>
      <c r="I1804">
        <v>1</v>
      </c>
      <c r="J1804">
        <v>118.7</v>
      </c>
      <c r="K1804">
        <v>2.76</v>
      </c>
    </row>
    <row r="1805" spans="1:11" x14ac:dyDescent="0.25">
      <c r="A1805" s="7">
        <v>431933</v>
      </c>
      <c r="B1805" s="7">
        <v>431288</v>
      </c>
      <c r="C1805" t="s">
        <v>50</v>
      </c>
      <c r="D1805" t="s">
        <v>99</v>
      </c>
      <c r="E1805" s="7">
        <v>14</v>
      </c>
      <c r="F1805" s="7" t="s">
        <v>148</v>
      </c>
      <c r="G1805" t="s">
        <v>18</v>
      </c>
      <c r="H1805">
        <v>45.2</v>
      </c>
      <c r="I1805">
        <v>1</v>
      </c>
      <c r="J1805">
        <v>118.7</v>
      </c>
      <c r="K1805">
        <v>2.76</v>
      </c>
    </row>
    <row r="1806" spans="1:11" x14ac:dyDescent="0.25">
      <c r="A1806" s="7">
        <v>431935</v>
      </c>
      <c r="B1806" s="7">
        <v>431288</v>
      </c>
      <c r="C1806" t="s">
        <v>50</v>
      </c>
      <c r="D1806" t="s">
        <v>99</v>
      </c>
      <c r="E1806" s="7">
        <v>14</v>
      </c>
      <c r="F1806" s="7" t="s">
        <v>148</v>
      </c>
      <c r="G1806" t="s">
        <v>18</v>
      </c>
      <c r="H1806">
        <v>43.8</v>
      </c>
      <c r="I1806">
        <v>2</v>
      </c>
      <c r="J1806">
        <v>73.5</v>
      </c>
      <c r="K1806">
        <v>2.76</v>
      </c>
    </row>
    <row r="1807" spans="1:11" x14ac:dyDescent="0.25">
      <c r="A1807" s="7">
        <v>432046</v>
      </c>
      <c r="B1807" s="7">
        <v>431298</v>
      </c>
      <c r="C1807" t="s">
        <v>50</v>
      </c>
      <c r="D1807" t="s">
        <v>100</v>
      </c>
      <c r="E1807" s="7">
        <v>16</v>
      </c>
      <c r="F1807" s="7" t="s">
        <v>148</v>
      </c>
      <c r="G1807" t="s">
        <v>18</v>
      </c>
      <c r="H1807">
        <v>54.4</v>
      </c>
      <c r="I1807">
        <v>4</v>
      </c>
      <c r="J1807">
        <v>52.4</v>
      </c>
      <c r="K1807">
        <v>2.76</v>
      </c>
    </row>
    <row r="1808" spans="1:11" x14ac:dyDescent="0.25">
      <c r="A1808" s="7">
        <v>432052</v>
      </c>
      <c r="B1808" s="7">
        <v>431298</v>
      </c>
      <c r="C1808" t="s">
        <v>50</v>
      </c>
      <c r="D1808" t="s">
        <v>100</v>
      </c>
      <c r="E1808" s="7">
        <v>16</v>
      </c>
      <c r="F1808" s="7" t="s">
        <v>148</v>
      </c>
      <c r="G1808" t="s">
        <v>18</v>
      </c>
      <c r="H1808">
        <v>54.1</v>
      </c>
      <c r="I1808">
        <v>3</v>
      </c>
      <c r="J1808">
        <v>64.5</v>
      </c>
      <c r="K1808">
        <v>2.76</v>
      </c>
    </row>
    <row r="1809" spans="1:11" x14ac:dyDescent="0.25">
      <c r="A1809" s="7">
        <v>432056</v>
      </c>
      <c r="B1809" s="7">
        <v>431298</v>
      </c>
      <c r="C1809" t="s">
        <v>50</v>
      </c>
      <c r="D1809" t="s">
        <v>100</v>
      </c>
      <c r="E1809" s="7">
        <v>16</v>
      </c>
      <c r="F1809" s="7" t="s">
        <v>148</v>
      </c>
      <c r="G1809" t="s">
        <v>18</v>
      </c>
      <c r="H1809">
        <v>55.4</v>
      </c>
      <c r="I1809">
        <v>2</v>
      </c>
      <c r="J1809">
        <v>83.2</v>
      </c>
      <c r="K1809">
        <v>2.76</v>
      </c>
    </row>
    <row r="1810" spans="1:11" x14ac:dyDescent="0.25">
      <c r="A1810" s="7">
        <v>432058</v>
      </c>
      <c r="B1810" s="7">
        <v>431298</v>
      </c>
      <c r="C1810" t="s">
        <v>50</v>
      </c>
      <c r="D1810" t="s">
        <v>100</v>
      </c>
      <c r="E1810" s="7">
        <v>16</v>
      </c>
      <c r="F1810" s="7" t="s">
        <v>148</v>
      </c>
      <c r="G1810" t="s">
        <v>18</v>
      </c>
      <c r="H1810">
        <v>44.9</v>
      </c>
      <c r="I1810">
        <v>4</v>
      </c>
      <c r="J1810">
        <v>46.3</v>
      </c>
      <c r="K1810">
        <v>2.76</v>
      </c>
    </row>
    <row r="1811" spans="1:11" x14ac:dyDescent="0.25">
      <c r="A1811" s="7">
        <v>432060</v>
      </c>
      <c r="B1811" s="7">
        <v>431298</v>
      </c>
      <c r="C1811" t="s">
        <v>50</v>
      </c>
      <c r="D1811" t="s">
        <v>100</v>
      </c>
      <c r="E1811" s="7">
        <v>16</v>
      </c>
      <c r="F1811" s="7" t="s">
        <v>148</v>
      </c>
      <c r="G1811" t="s">
        <v>18</v>
      </c>
      <c r="H1811">
        <v>46.6</v>
      </c>
      <c r="I1811">
        <v>1</v>
      </c>
      <c r="J1811">
        <v>118.7</v>
      </c>
      <c r="K1811">
        <v>2.76</v>
      </c>
    </row>
    <row r="1812" spans="1:11" x14ac:dyDescent="0.25">
      <c r="A1812" s="7">
        <v>432062</v>
      </c>
      <c r="B1812" s="7">
        <v>431298</v>
      </c>
      <c r="C1812" t="s">
        <v>50</v>
      </c>
      <c r="D1812" t="s">
        <v>100</v>
      </c>
      <c r="E1812" s="7">
        <v>16</v>
      </c>
      <c r="F1812" s="7" t="s">
        <v>148</v>
      </c>
      <c r="G1812" t="s">
        <v>18</v>
      </c>
      <c r="H1812">
        <v>35.299999999999997</v>
      </c>
      <c r="I1812">
        <v>1</v>
      </c>
      <c r="J1812">
        <v>118.7</v>
      </c>
      <c r="K1812">
        <v>2.76</v>
      </c>
    </row>
    <row r="1813" spans="1:11" x14ac:dyDescent="0.25">
      <c r="A1813" s="7">
        <v>432064</v>
      </c>
      <c r="B1813" s="7">
        <v>431298</v>
      </c>
      <c r="C1813" t="s">
        <v>50</v>
      </c>
      <c r="D1813" t="s">
        <v>100</v>
      </c>
      <c r="E1813" s="7">
        <v>16</v>
      </c>
      <c r="F1813" s="7" t="s">
        <v>148</v>
      </c>
      <c r="G1813" t="s">
        <v>18</v>
      </c>
      <c r="H1813">
        <v>44.9</v>
      </c>
      <c r="I1813">
        <v>1</v>
      </c>
      <c r="J1813">
        <v>118.7</v>
      </c>
      <c r="K1813">
        <v>2.76</v>
      </c>
    </row>
    <row r="1814" spans="1:11" x14ac:dyDescent="0.25">
      <c r="A1814" s="7">
        <v>432068</v>
      </c>
      <c r="B1814" s="7">
        <v>431298</v>
      </c>
      <c r="C1814" t="s">
        <v>50</v>
      </c>
      <c r="D1814" t="s">
        <v>100</v>
      </c>
      <c r="E1814" s="7">
        <v>16</v>
      </c>
      <c r="F1814" s="7" t="s">
        <v>148</v>
      </c>
      <c r="G1814" t="s">
        <v>18</v>
      </c>
      <c r="H1814">
        <v>44.4</v>
      </c>
      <c r="I1814">
        <v>4</v>
      </c>
      <c r="J1814">
        <v>46.3</v>
      </c>
      <c r="K1814">
        <v>2.76</v>
      </c>
    </row>
    <row r="1815" spans="1:11" x14ac:dyDescent="0.25">
      <c r="A1815" s="7">
        <v>432070</v>
      </c>
      <c r="B1815" s="7">
        <v>431298</v>
      </c>
      <c r="C1815" t="s">
        <v>50</v>
      </c>
      <c r="D1815" t="s">
        <v>100</v>
      </c>
      <c r="E1815" s="7">
        <v>16</v>
      </c>
      <c r="F1815" s="7" t="s">
        <v>148</v>
      </c>
      <c r="G1815" t="s">
        <v>18</v>
      </c>
      <c r="H1815">
        <v>34.1</v>
      </c>
      <c r="I1815">
        <v>2</v>
      </c>
      <c r="J1815">
        <v>57</v>
      </c>
      <c r="K1815">
        <v>2.76</v>
      </c>
    </row>
    <row r="1816" spans="1:11" x14ac:dyDescent="0.25">
      <c r="A1816" s="7">
        <v>432075</v>
      </c>
      <c r="B1816" s="7">
        <v>431298</v>
      </c>
      <c r="C1816" t="s">
        <v>50</v>
      </c>
      <c r="D1816" t="s">
        <v>100</v>
      </c>
      <c r="E1816" s="7">
        <v>16</v>
      </c>
      <c r="F1816" s="7" t="s">
        <v>148</v>
      </c>
      <c r="G1816" t="s">
        <v>18</v>
      </c>
      <c r="H1816">
        <v>35.5</v>
      </c>
      <c r="I1816">
        <v>2</v>
      </c>
      <c r="J1816">
        <v>73.5</v>
      </c>
      <c r="K1816">
        <v>2.76</v>
      </c>
    </row>
    <row r="1817" spans="1:11" x14ac:dyDescent="0.25">
      <c r="A1817" s="7">
        <v>432081</v>
      </c>
      <c r="B1817" s="7">
        <v>431298</v>
      </c>
      <c r="C1817" t="s">
        <v>50</v>
      </c>
      <c r="D1817" t="s">
        <v>100</v>
      </c>
      <c r="E1817" s="7">
        <v>16</v>
      </c>
      <c r="F1817" s="7" t="s">
        <v>148</v>
      </c>
      <c r="G1817" t="s">
        <v>18</v>
      </c>
      <c r="H1817">
        <v>54.9</v>
      </c>
      <c r="I1817">
        <v>2</v>
      </c>
      <c r="J1817">
        <v>83.2</v>
      </c>
      <c r="K1817">
        <v>2.76</v>
      </c>
    </row>
    <row r="1818" spans="1:11" x14ac:dyDescent="0.25">
      <c r="A1818" s="7">
        <v>432083</v>
      </c>
      <c r="B1818" s="7">
        <v>431298</v>
      </c>
      <c r="C1818" t="s">
        <v>50</v>
      </c>
      <c r="D1818" t="s">
        <v>100</v>
      </c>
      <c r="E1818" s="7">
        <v>16</v>
      </c>
      <c r="F1818" s="7" t="s">
        <v>148</v>
      </c>
      <c r="G1818" t="s">
        <v>18</v>
      </c>
      <c r="H1818">
        <v>24.4</v>
      </c>
      <c r="I1818">
        <v>2</v>
      </c>
      <c r="J1818">
        <v>57</v>
      </c>
      <c r="K1818">
        <v>2.76</v>
      </c>
    </row>
    <row r="1819" spans="1:11" x14ac:dyDescent="0.25">
      <c r="A1819" s="7">
        <v>432084</v>
      </c>
      <c r="B1819" s="7">
        <v>431298</v>
      </c>
      <c r="C1819" t="s">
        <v>50</v>
      </c>
      <c r="D1819" t="s">
        <v>100</v>
      </c>
      <c r="E1819" s="7">
        <v>16</v>
      </c>
      <c r="F1819" s="7" t="s">
        <v>148</v>
      </c>
      <c r="G1819" t="s">
        <v>18</v>
      </c>
      <c r="H1819">
        <v>30.1</v>
      </c>
      <c r="I1819">
        <v>3</v>
      </c>
      <c r="J1819">
        <v>57</v>
      </c>
      <c r="K1819">
        <v>2.76</v>
      </c>
    </row>
    <row r="1820" spans="1:11" x14ac:dyDescent="0.25">
      <c r="A1820" s="7">
        <v>432086</v>
      </c>
      <c r="B1820" s="7">
        <v>431298</v>
      </c>
      <c r="C1820" t="s">
        <v>50</v>
      </c>
      <c r="D1820" t="s">
        <v>100</v>
      </c>
      <c r="E1820" s="7">
        <v>16</v>
      </c>
      <c r="F1820" s="7" t="s">
        <v>148</v>
      </c>
      <c r="G1820" t="s">
        <v>18</v>
      </c>
      <c r="H1820">
        <v>55.5</v>
      </c>
      <c r="I1820">
        <v>2</v>
      </c>
      <c r="J1820">
        <v>83.2</v>
      </c>
      <c r="K1820">
        <v>2.76</v>
      </c>
    </row>
    <row r="1821" spans="1:11" x14ac:dyDescent="0.25">
      <c r="A1821" s="7">
        <v>432088</v>
      </c>
      <c r="B1821" s="7">
        <v>431298</v>
      </c>
      <c r="C1821" t="s">
        <v>50</v>
      </c>
      <c r="D1821" t="s">
        <v>100</v>
      </c>
      <c r="E1821" s="7">
        <v>16</v>
      </c>
      <c r="F1821" s="7" t="s">
        <v>148</v>
      </c>
      <c r="G1821" t="s">
        <v>18</v>
      </c>
      <c r="H1821">
        <v>54.3</v>
      </c>
      <c r="I1821">
        <v>3</v>
      </c>
      <c r="J1821">
        <v>57</v>
      </c>
      <c r="K1821">
        <v>2.76</v>
      </c>
    </row>
    <row r="1822" spans="1:11" x14ac:dyDescent="0.25">
      <c r="A1822" s="7">
        <v>432090</v>
      </c>
      <c r="B1822" s="7">
        <v>431298</v>
      </c>
      <c r="C1822" t="s">
        <v>50</v>
      </c>
      <c r="D1822" t="s">
        <v>100</v>
      </c>
      <c r="E1822" s="7">
        <v>16</v>
      </c>
      <c r="F1822" s="7" t="s">
        <v>148</v>
      </c>
      <c r="G1822" t="s">
        <v>18</v>
      </c>
      <c r="H1822">
        <v>44.7</v>
      </c>
      <c r="I1822">
        <v>1</v>
      </c>
      <c r="J1822">
        <v>118.7</v>
      </c>
      <c r="K1822">
        <v>2.76</v>
      </c>
    </row>
    <row r="1823" spans="1:11" x14ac:dyDescent="0.25">
      <c r="A1823" s="7">
        <v>432092</v>
      </c>
      <c r="B1823" s="7">
        <v>431298</v>
      </c>
      <c r="C1823" t="s">
        <v>50</v>
      </c>
      <c r="D1823" t="s">
        <v>100</v>
      </c>
      <c r="E1823" s="7">
        <v>16</v>
      </c>
      <c r="F1823" s="7" t="s">
        <v>148</v>
      </c>
      <c r="G1823" t="s">
        <v>18</v>
      </c>
      <c r="H1823">
        <v>34.6</v>
      </c>
      <c r="I1823">
        <v>3</v>
      </c>
      <c r="J1823">
        <v>44.2</v>
      </c>
      <c r="K1823">
        <v>2.76</v>
      </c>
    </row>
    <row r="1824" spans="1:11" x14ac:dyDescent="0.25">
      <c r="A1824" s="7">
        <v>432094</v>
      </c>
      <c r="B1824" s="7">
        <v>431300</v>
      </c>
      <c r="C1824" t="s">
        <v>50</v>
      </c>
      <c r="D1824" t="s">
        <v>72</v>
      </c>
      <c r="E1824" s="7">
        <v>15</v>
      </c>
      <c r="F1824" s="7" t="s">
        <v>148</v>
      </c>
      <c r="G1824" t="s">
        <v>18</v>
      </c>
      <c r="H1824">
        <v>45</v>
      </c>
      <c r="I1824">
        <v>4</v>
      </c>
      <c r="J1824">
        <v>46.3</v>
      </c>
      <c r="K1824">
        <v>2.76</v>
      </c>
    </row>
    <row r="1825" spans="1:11" x14ac:dyDescent="0.25">
      <c r="A1825" s="7">
        <v>432096</v>
      </c>
      <c r="B1825" s="7">
        <v>431300</v>
      </c>
      <c r="C1825" t="s">
        <v>50</v>
      </c>
      <c r="D1825" t="s">
        <v>72</v>
      </c>
      <c r="E1825" s="7">
        <v>15</v>
      </c>
      <c r="F1825" s="7" t="s">
        <v>148</v>
      </c>
      <c r="G1825" t="s">
        <v>18</v>
      </c>
      <c r="H1825">
        <v>57.7</v>
      </c>
      <c r="I1825">
        <v>4</v>
      </c>
      <c r="J1825">
        <v>52.4</v>
      </c>
      <c r="K1825">
        <v>2.76</v>
      </c>
    </row>
    <row r="1826" spans="1:11" x14ac:dyDescent="0.25">
      <c r="A1826" s="7">
        <v>432100</v>
      </c>
      <c r="B1826" s="7">
        <v>431300</v>
      </c>
      <c r="C1826" t="s">
        <v>50</v>
      </c>
      <c r="D1826" t="s">
        <v>72</v>
      </c>
      <c r="E1826" s="7">
        <v>15</v>
      </c>
      <c r="F1826" s="7" t="s">
        <v>148</v>
      </c>
      <c r="G1826" t="s">
        <v>18</v>
      </c>
      <c r="H1826">
        <v>36.299999999999997</v>
      </c>
      <c r="I1826">
        <v>1</v>
      </c>
      <c r="J1826">
        <v>92</v>
      </c>
      <c r="K1826">
        <v>2.76</v>
      </c>
    </row>
    <row r="1827" spans="1:11" x14ac:dyDescent="0.25">
      <c r="A1827" s="7">
        <v>432102</v>
      </c>
      <c r="B1827" s="7">
        <v>431300</v>
      </c>
      <c r="C1827" t="s">
        <v>50</v>
      </c>
      <c r="D1827" t="s">
        <v>72</v>
      </c>
      <c r="E1827" s="7">
        <v>15</v>
      </c>
      <c r="F1827" s="7" t="s">
        <v>148</v>
      </c>
      <c r="G1827" t="s">
        <v>18</v>
      </c>
      <c r="H1827">
        <v>45.8</v>
      </c>
      <c r="I1827">
        <v>1</v>
      </c>
      <c r="J1827">
        <v>118.7</v>
      </c>
      <c r="K1827">
        <v>2.76</v>
      </c>
    </row>
    <row r="1828" spans="1:11" x14ac:dyDescent="0.25">
      <c r="A1828" s="7">
        <v>432104</v>
      </c>
      <c r="B1828" s="7">
        <v>431300</v>
      </c>
      <c r="C1828" t="s">
        <v>50</v>
      </c>
      <c r="D1828" t="s">
        <v>72</v>
      </c>
      <c r="E1828" s="7">
        <v>15</v>
      </c>
      <c r="F1828" s="7" t="s">
        <v>148</v>
      </c>
      <c r="G1828" t="s">
        <v>18</v>
      </c>
      <c r="H1828">
        <v>58.5</v>
      </c>
      <c r="I1828">
        <v>1</v>
      </c>
      <c r="J1828">
        <v>134.30000000000001</v>
      </c>
      <c r="K1828">
        <v>2.76</v>
      </c>
    </row>
    <row r="1829" spans="1:11" x14ac:dyDescent="0.25">
      <c r="A1829" s="7">
        <v>432106</v>
      </c>
      <c r="B1829" s="7">
        <v>431300</v>
      </c>
      <c r="C1829" t="s">
        <v>50</v>
      </c>
      <c r="D1829" t="s">
        <v>72</v>
      </c>
      <c r="E1829" s="7">
        <v>15</v>
      </c>
      <c r="F1829" s="7" t="s">
        <v>148</v>
      </c>
      <c r="G1829" t="s">
        <v>18</v>
      </c>
      <c r="H1829">
        <v>45.9</v>
      </c>
      <c r="I1829">
        <v>1</v>
      </c>
      <c r="J1829">
        <v>118.7</v>
      </c>
      <c r="K1829">
        <v>2.76</v>
      </c>
    </row>
    <row r="1830" spans="1:11" x14ac:dyDescent="0.25">
      <c r="A1830" s="7">
        <v>432110</v>
      </c>
      <c r="B1830" s="7">
        <v>431300</v>
      </c>
      <c r="C1830" t="s">
        <v>50</v>
      </c>
      <c r="D1830" t="s">
        <v>72</v>
      </c>
      <c r="E1830" s="7">
        <v>15</v>
      </c>
      <c r="F1830" s="7" t="s">
        <v>148</v>
      </c>
      <c r="G1830" t="s">
        <v>18</v>
      </c>
      <c r="H1830">
        <v>35.200000000000003</v>
      </c>
      <c r="I1830">
        <v>1</v>
      </c>
      <c r="J1830">
        <v>92</v>
      </c>
      <c r="K1830">
        <v>2.76</v>
      </c>
    </row>
    <row r="1831" spans="1:11" x14ac:dyDescent="0.25">
      <c r="A1831" s="7">
        <v>432112</v>
      </c>
      <c r="B1831" s="7">
        <v>431300</v>
      </c>
      <c r="C1831" t="s">
        <v>50</v>
      </c>
      <c r="D1831" t="s">
        <v>72</v>
      </c>
      <c r="E1831" s="7">
        <v>15</v>
      </c>
      <c r="F1831" s="7" t="s">
        <v>148</v>
      </c>
      <c r="G1831" t="s">
        <v>18</v>
      </c>
      <c r="H1831">
        <v>35.200000000000003</v>
      </c>
      <c r="I1831">
        <v>1</v>
      </c>
      <c r="J1831">
        <v>92</v>
      </c>
      <c r="K1831">
        <v>2.76</v>
      </c>
    </row>
    <row r="1832" spans="1:11" x14ac:dyDescent="0.25">
      <c r="A1832" s="7">
        <v>432114</v>
      </c>
      <c r="B1832" s="7">
        <v>431300</v>
      </c>
      <c r="C1832" t="s">
        <v>50</v>
      </c>
      <c r="D1832" t="s">
        <v>72</v>
      </c>
      <c r="E1832" s="7">
        <v>15</v>
      </c>
      <c r="F1832" s="7" t="s">
        <v>148</v>
      </c>
      <c r="G1832" t="s">
        <v>18</v>
      </c>
      <c r="H1832">
        <v>17.7</v>
      </c>
      <c r="I1832">
        <v>1</v>
      </c>
      <c r="J1832">
        <v>92</v>
      </c>
      <c r="K1832">
        <v>2.76</v>
      </c>
    </row>
    <row r="1833" spans="1:11" x14ac:dyDescent="0.25">
      <c r="A1833" s="7">
        <v>432115</v>
      </c>
      <c r="B1833" s="7">
        <v>431300</v>
      </c>
      <c r="C1833" t="s">
        <v>50</v>
      </c>
      <c r="D1833" t="s">
        <v>72</v>
      </c>
      <c r="E1833" s="7">
        <v>15</v>
      </c>
      <c r="F1833" s="7" t="s">
        <v>148</v>
      </c>
      <c r="G1833" t="s">
        <v>18</v>
      </c>
      <c r="H1833">
        <v>17.399999999999999</v>
      </c>
      <c r="I1833">
        <v>1</v>
      </c>
      <c r="J1833">
        <v>92</v>
      </c>
      <c r="K1833">
        <v>2.76</v>
      </c>
    </row>
    <row r="1834" spans="1:11" x14ac:dyDescent="0.25">
      <c r="A1834" s="7">
        <v>432116</v>
      </c>
      <c r="B1834" s="7">
        <v>431300</v>
      </c>
      <c r="C1834" t="s">
        <v>50</v>
      </c>
      <c r="D1834" t="s">
        <v>72</v>
      </c>
      <c r="E1834" s="7">
        <v>15</v>
      </c>
      <c r="F1834" s="7" t="s">
        <v>148</v>
      </c>
      <c r="G1834" t="s">
        <v>18</v>
      </c>
      <c r="H1834">
        <v>22.9</v>
      </c>
      <c r="I1834">
        <v>2</v>
      </c>
      <c r="J1834">
        <v>57</v>
      </c>
      <c r="K1834">
        <v>2.76</v>
      </c>
    </row>
    <row r="1835" spans="1:11" x14ac:dyDescent="0.25">
      <c r="A1835" s="7">
        <v>432118</v>
      </c>
      <c r="B1835" s="7">
        <v>431300</v>
      </c>
      <c r="C1835" t="s">
        <v>50</v>
      </c>
      <c r="D1835" t="s">
        <v>72</v>
      </c>
      <c r="E1835" s="7">
        <v>15</v>
      </c>
      <c r="F1835" s="7" t="s">
        <v>148</v>
      </c>
      <c r="G1835" t="s">
        <v>18</v>
      </c>
      <c r="H1835">
        <v>36.200000000000003</v>
      </c>
      <c r="I1835">
        <v>1</v>
      </c>
      <c r="J1835">
        <v>92</v>
      </c>
      <c r="K1835">
        <v>2.76</v>
      </c>
    </row>
    <row r="1836" spans="1:11" x14ac:dyDescent="0.25">
      <c r="A1836" s="7">
        <v>432120</v>
      </c>
      <c r="B1836" s="7">
        <v>431300</v>
      </c>
      <c r="C1836" t="s">
        <v>50</v>
      </c>
      <c r="D1836" t="s">
        <v>72</v>
      </c>
      <c r="E1836" s="7">
        <v>15</v>
      </c>
      <c r="F1836" s="7" t="s">
        <v>148</v>
      </c>
      <c r="G1836" t="s">
        <v>18</v>
      </c>
      <c r="H1836">
        <v>36.9</v>
      </c>
      <c r="I1836">
        <v>1</v>
      </c>
      <c r="J1836">
        <v>92</v>
      </c>
      <c r="K1836">
        <v>2.76</v>
      </c>
    </row>
    <row r="1837" spans="1:11" x14ac:dyDescent="0.25">
      <c r="A1837" s="7">
        <v>432122</v>
      </c>
      <c r="B1837" s="7">
        <v>431300</v>
      </c>
      <c r="C1837" t="s">
        <v>50</v>
      </c>
      <c r="D1837" t="s">
        <v>72</v>
      </c>
      <c r="E1837" s="7">
        <v>15</v>
      </c>
      <c r="F1837" s="7" t="s">
        <v>148</v>
      </c>
      <c r="G1837" t="s">
        <v>18</v>
      </c>
      <c r="H1837">
        <v>34.700000000000003</v>
      </c>
      <c r="I1837">
        <v>2</v>
      </c>
      <c r="J1837">
        <v>57</v>
      </c>
      <c r="K1837">
        <v>2.76</v>
      </c>
    </row>
    <row r="1838" spans="1:11" x14ac:dyDescent="0.25">
      <c r="A1838" s="7">
        <v>432125</v>
      </c>
      <c r="B1838" s="7">
        <v>431300</v>
      </c>
      <c r="C1838" t="s">
        <v>50</v>
      </c>
      <c r="D1838" t="s">
        <v>72</v>
      </c>
      <c r="E1838" s="7">
        <v>15</v>
      </c>
      <c r="F1838" s="7" t="s">
        <v>148</v>
      </c>
      <c r="G1838" t="s">
        <v>18</v>
      </c>
      <c r="H1838">
        <v>32.799999999999997</v>
      </c>
      <c r="I1838">
        <v>4</v>
      </c>
      <c r="J1838">
        <v>46.3</v>
      </c>
      <c r="K1838">
        <v>2.76</v>
      </c>
    </row>
    <row r="1839" spans="1:11" x14ac:dyDescent="0.25">
      <c r="A1839" s="7">
        <v>432127</v>
      </c>
      <c r="B1839" s="7">
        <v>431300</v>
      </c>
      <c r="C1839" t="s">
        <v>50</v>
      </c>
      <c r="D1839" t="s">
        <v>72</v>
      </c>
      <c r="E1839" s="7">
        <v>15</v>
      </c>
      <c r="F1839" s="7" t="s">
        <v>148</v>
      </c>
      <c r="G1839" t="s">
        <v>18</v>
      </c>
      <c r="H1839">
        <v>58.2</v>
      </c>
      <c r="I1839">
        <v>2</v>
      </c>
      <c r="J1839">
        <v>83.2</v>
      </c>
      <c r="K1839">
        <v>2.76</v>
      </c>
    </row>
    <row r="1840" spans="1:11" x14ac:dyDescent="0.25">
      <c r="A1840" s="7">
        <v>432188</v>
      </c>
      <c r="B1840" s="7">
        <v>431304</v>
      </c>
      <c r="C1840" t="s">
        <v>50</v>
      </c>
      <c r="D1840" t="s">
        <v>87</v>
      </c>
      <c r="E1840" s="7">
        <v>23</v>
      </c>
      <c r="F1840" s="7" t="s">
        <v>148</v>
      </c>
      <c r="G1840" t="s">
        <v>18</v>
      </c>
      <c r="H1840">
        <v>58.7</v>
      </c>
      <c r="I1840">
        <v>3</v>
      </c>
      <c r="J1840">
        <v>57</v>
      </c>
      <c r="K1840">
        <v>2.76</v>
      </c>
    </row>
    <row r="1841" spans="1:11" x14ac:dyDescent="0.25">
      <c r="A1841" s="7">
        <v>432190</v>
      </c>
      <c r="B1841" s="7">
        <v>431304</v>
      </c>
      <c r="C1841" t="s">
        <v>50</v>
      </c>
      <c r="D1841" t="s">
        <v>87</v>
      </c>
      <c r="E1841" s="7">
        <v>23</v>
      </c>
      <c r="F1841" s="7" t="s">
        <v>148</v>
      </c>
      <c r="G1841" t="s">
        <v>18</v>
      </c>
      <c r="H1841">
        <v>79.900000000000006</v>
      </c>
      <c r="I1841">
        <v>4</v>
      </c>
      <c r="J1841">
        <v>52.4</v>
      </c>
      <c r="K1841">
        <v>2.76</v>
      </c>
    </row>
    <row r="1842" spans="1:11" x14ac:dyDescent="0.25">
      <c r="A1842" s="7">
        <v>432192</v>
      </c>
      <c r="B1842" s="7">
        <v>431304</v>
      </c>
      <c r="C1842" t="s">
        <v>50</v>
      </c>
      <c r="D1842" t="s">
        <v>87</v>
      </c>
      <c r="E1842" s="7">
        <v>23</v>
      </c>
      <c r="F1842" s="7" t="s">
        <v>148</v>
      </c>
      <c r="G1842" t="s">
        <v>18</v>
      </c>
      <c r="H1842">
        <v>71.8</v>
      </c>
      <c r="I1842">
        <v>1</v>
      </c>
      <c r="J1842">
        <v>134.30000000000001</v>
      </c>
      <c r="K1842">
        <v>2.76</v>
      </c>
    </row>
    <row r="1843" spans="1:11" x14ac:dyDescent="0.25">
      <c r="A1843" s="7">
        <v>432194</v>
      </c>
      <c r="B1843" s="7">
        <v>431304</v>
      </c>
      <c r="C1843" t="s">
        <v>50</v>
      </c>
      <c r="D1843" t="s">
        <v>87</v>
      </c>
      <c r="E1843" s="7">
        <v>23</v>
      </c>
      <c r="F1843" s="7" t="s">
        <v>148</v>
      </c>
      <c r="G1843" t="s">
        <v>18</v>
      </c>
      <c r="H1843">
        <v>59.4</v>
      </c>
      <c r="I1843">
        <v>3</v>
      </c>
      <c r="J1843">
        <v>57</v>
      </c>
      <c r="K1843">
        <v>2.76</v>
      </c>
    </row>
    <row r="1844" spans="1:11" x14ac:dyDescent="0.25">
      <c r="A1844" s="7">
        <v>432196</v>
      </c>
      <c r="B1844" s="7">
        <v>431304</v>
      </c>
      <c r="C1844" t="s">
        <v>50</v>
      </c>
      <c r="D1844" t="s">
        <v>87</v>
      </c>
      <c r="E1844" s="7">
        <v>23</v>
      </c>
      <c r="F1844" s="7" t="s">
        <v>148</v>
      </c>
      <c r="G1844" t="s">
        <v>18</v>
      </c>
      <c r="H1844">
        <v>25</v>
      </c>
      <c r="I1844">
        <v>1</v>
      </c>
      <c r="J1844">
        <v>92</v>
      </c>
      <c r="K1844">
        <v>2.76</v>
      </c>
    </row>
    <row r="1845" spans="1:11" x14ac:dyDescent="0.25">
      <c r="A1845" s="7">
        <v>432197</v>
      </c>
      <c r="B1845" s="7">
        <v>431304</v>
      </c>
      <c r="C1845" t="s">
        <v>50</v>
      </c>
      <c r="D1845" t="s">
        <v>87</v>
      </c>
      <c r="E1845" s="7">
        <v>23</v>
      </c>
      <c r="F1845" s="7" t="s">
        <v>148</v>
      </c>
      <c r="G1845" t="s">
        <v>18</v>
      </c>
      <c r="H1845">
        <v>47.3</v>
      </c>
      <c r="I1845">
        <v>1</v>
      </c>
      <c r="J1845">
        <v>118.7</v>
      </c>
      <c r="K1845">
        <v>2.76</v>
      </c>
    </row>
    <row r="1846" spans="1:11" x14ac:dyDescent="0.25">
      <c r="A1846" s="7">
        <v>432199</v>
      </c>
      <c r="B1846" s="7">
        <v>431304</v>
      </c>
      <c r="C1846" t="s">
        <v>50</v>
      </c>
      <c r="D1846" t="s">
        <v>87</v>
      </c>
      <c r="E1846" s="7">
        <v>23</v>
      </c>
      <c r="F1846" s="7" t="s">
        <v>148</v>
      </c>
      <c r="G1846" t="s">
        <v>18</v>
      </c>
      <c r="H1846">
        <v>58.5</v>
      </c>
      <c r="I1846">
        <v>1</v>
      </c>
      <c r="J1846">
        <v>118.7</v>
      </c>
      <c r="K1846">
        <v>2.76</v>
      </c>
    </row>
    <row r="1847" spans="1:11" x14ac:dyDescent="0.25">
      <c r="A1847" s="7">
        <v>432201</v>
      </c>
      <c r="B1847" s="7">
        <v>431304</v>
      </c>
      <c r="C1847" t="s">
        <v>50</v>
      </c>
      <c r="D1847" t="s">
        <v>87</v>
      </c>
      <c r="E1847" s="7">
        <v>23</v>
      </c>
      <c r="F1847" s="7" t="s">
        <v>148</v>
      </c>
      <c r="G1847" t="s">
        <v>18</v>
      </c>
      <c r="H1847">
        <v>79.099999999999994</v>
      </c>
      <c r="I1847">
        <v>7</v>
      </c>
      <c r="J1847">
        <v>45.7</v>
      </c>
      <c r="K1847">
        <v>2.76</v>
      </c>
    </row>
    <row r="1848" spans="1:11" x14ac:dyDescent="0.25">
      <c r="A1848" s="7">
        <v>432203</v>
      </c>
      <c r="B1848" s="7">
        <v>431304</v>
      </c>
      <c r="C1848" t="s">
        <v>50</v>
      </c>
      <c r="D1848" t="s">
        <v>87</v>
      </c>
      <c r="E1848" s="7">
        <v>23</v>
      </c>
      <c r="F1848" s="7" t="s">
        <v>148</v>
      </c>
      <c r="G1848" t="s">
        <v>18</v>
      </c>
      <c r="H1848">
        <v>73.3</v>
      </c>
      <c r="I1848">
        <v>3</v>
      </c>
      <c r="J1848">
        <v>64.5</v>
      </c>
      <c r="K1848">
        <v>2.76</v>
      </c>
    </row>
    <row r="1849" spans="1:11" x14ac:dyDescent="0.25">
      <c r="A1849" s="7">
        <v>432206</v>
      </c>
      <c r="B1849" s="7">
        <v>431304</v>
      </c>
      <c r="C1849" t="s">
        <v>50</v>
      </c>
      <c r="D1849" t="s">
        <v>87</v>
      </c>
      <c r="E1849" s="7">
        <v>23</v>
      </c>
      <c r="F1849" s="7" t="s">
        <v>148</v>
      </c>
      <c r="G1849" t="s">
        <v>18</v>
      </c>
      <c r="H1849">
        <v>59.3</v>
      </c>
      <c r="I1849">
        <v>1</v>
      </c>
      <c r="J1849">
        <v>118.7</v>
      </c>
      <c r="K1849">
        <v>2.76</v>
      </c>
    </row>
    <row r="1850" spans="1:11" x14ac:dyDescent="0.25">
      <c r="A1850" s="7">
        <v>432208</v>
      </c>
      <c r="B1850" s="7">
        <v>431304</v>
      </c>
      <c r="C1850" t="s">
        <v>50</v>
      </c>
      <c r="D1850" t="s">
        <v>87</v>
      </c>
      <c r="E1850" s="7">
        <v>23</v>
      </c>
      <c r="F1850" s="7" t="s">
        <v>148</v>
      </c>
      <c r="G1850" t="s">
        <v>18</v>
      </c>
      <c r="H1850">
        <v>71.900000000000006</v>
      </c>
      <c r="I1850">
        <v>2</v>
      </c>
      <c r="J1850">
        <v>83.2</v>
      </c>
      <c r="K1850">
        <v>2.76</v>
      </c>
    </row>
    <row r="1851" spans="1:11" x14ac:dyDescent="0.25">
      <c r="A1851" s="7">
        <v>432210</v>
      </c>
      <c r="B1851" s="7">
        <v>431304</v>
      </c>
      <c r="C1851" t="s">
        <v>50</v>
      </c>
      <c r="D1851" t="s">
        <v>87</v>
      </c>
      <c r="E1851" s="7">
        <v>23</v>
      </c>
      <c r="F1851" s="7" t="s">
        <v>148</v>
      </c>
      <c r="G1851" t="s">
        <v>18</v>
      </c>
      <c r="H1851">
        <v>20.7</v>
      </c>
      <c r="I1851">
        <v>2</v>
      </c>
      <c r="J1851">
        <v>57</v>
      </c>
      <c r="K1851">
        <v>2.76</v>
      </c>
    </row>
    <row r="1852" spans="1:11" x14ac:dyDescent="0.25">
      <c r="A1852" s="7">
        <v>432211</v>
      </c>
      <c r="B1852" s="7">
        <v>431304</v>
      </c>
      <c r="C1852" t="s">
        <v>50</v>
      </c>
      <c r="D1852" t="s">
        <v>87</v>
      </c>
      <c r="E1852" s="7">
        <v>23</v>
      </c>
      <c r="F1852" s="7" t="s">
        <v>148</v>
      </c>
      <c r="G1852" t="s">
        <v>18</v>
      </c>
      <c r="H1852">
        <v>28.8</v>
      </c>
      <c r="I1852">
        <v>1</v>
      </c>
      <c r="J1852">
        <v>92</v>
      </c>
      <c r="K1852">
        <v>2.76</v>
      </c>
    </row>
    <row r="1853" spans="1:11" x14ac:dyDescent="0.25">
      <c r="A1853" s="7">
        <v>432212</v>
      </c>
      <c r="B1853" s="7">
        <v>431304</v>
      </c>
      <c r="C1853" t="s">
        <v>50</v>
      </c>
      <c r="D1853" t="s">
        <v>87</v>
      </c>
      <c r="E1853" s="7">
        <v>23</v>
      </c>
      <c r="F1853" s="7" t="s">
        <v>148</v>
      </c>
      <c r="G1853" t="s">
        <v>18</v>
      </c>
      <c r="H1853">
        <v>30.5</v>
      </c>
      <c r="I1853">
        <v>2</v>
      </c>
      <c r="J1853">
        <v>57</v>
      </c>
      <c r="K1853">
        <v>2.76</v>
      </c>
    </row>
    <row r="1854" spans="1:11" x14ac:dyDescent="0.25">
      <c r="A1854" s="7">
        <v>432214</v>
      </c>
      <c r="B1854" s="7">
        <v>431304</v>
      </c>
      <c r="C1854" t="s">
        <v>50</v>
      </c>
      <c r="D1854" t="s">
        <v>87</v>
      </c>
      <c r="E1854" s="7">
        <v>23</v>
      </c>
      <c r="F1854" s="7" t="s">
        <v>148</v>
      </c>
      <c r="G1854" t="s">
        <v>18</v>
      </c>
      <c r="H1854">
        <v>79.2</v>
      </c>
      <c r="I1854">
        <v>4</v>
      </c>
      <c r="J1854">
        <v>52.4</v>
      </c>
      <c r="K1854">
        <v>2.76</v>
      </c>
    </row>
    <row r="1855" spans="1:11" x14ac:dyDescent="0.25">
      <c r="A1855" s="7">
        <v>432216</v>
      </c>
      <c r="B1855" s="7">
        <v>431304</v>
      </c>
      <c r="C1855" t="s">
        <v>50</v>
      </c>
      <c r="D1855" t="s">
        <v>87</v>
      </c>
      <c r="E1855" s="7">
        <v>23</v>
      </c>
      <c r="F1855" s="7" t="s">
        <v>148</v>
      </c>
      <c r="G1855" t="s">
        <v>18</v>
      </c>
      <c r="H1855">
        <v>72.099999999999994</v>
      </c>
      <c r="I1855">
        <v>1</v>
      </c>
      <c r="J1855">
        <v>134.30000000000001</v>
      </c>
      <c r="K1855">
        <v>2.76</v>
      </c>
    </row>
    <row r="1856" spans="1:11" x14ac:dyDescent="0.25">
      <c r="A1856" s="7">
        <v>432218</v>
      </c>
      <c r="B1856" s="7">
        <v>431304</v>
      </c>
      <c r="C1856" t="s">
        <v>50</v>
      </c>
      <c r="D1856" t="s">
        <v>87</v>
      </c>
      <c r="E1856" s="7">
        <v>23</v>
      </c>
      <c r="F1856" s="7" t="s">
        <v>148</v>
      </c>
      <c r="G1856" t="s">
        <v>18</v>
      </c>
      <c r="H1856">
        <v>79.5</v>
      </c>
      <c r="I1856">
        <v>3</v>
      </c>
      <c r="J1856">
        <v>64.5</v>
      </c>
      <c r="K1856">
        <v>2.76</v>
      </c>
    </row>
    <row r="1857" spans="1:11" x14ac:dyDescent="0.25">
      <c r="A1857" s="7">
        <v>432220</v>
      </c>
      <c r="B1857" s="7">
        <v>431304</v>
      </c>
      <c r="C1857" t="s">
        <v>50</v>
      </c>
      <c r="D1857" t="s">
        <v>87</v>
      </c>
      <c r="E1857" s="7">
        <v>23</v>
      </c>
      <c r="F1857" s="7" t="s">
        <v>148</v>
      </c>
      <c r="G1857" t="s">
        <v>18</v>
      </c>
      <c r="H1857">
        <v>58.4</v>
      </c>
      <c r="I1857">
        <v>1</v>
      </c>
      <c r="J1857">
        <v>118.7</v>
      </c>
      <c r="K1857">
        <v>2.76</v>
      </c>
    </row>
    <row r="1858" spans="1:11" x14ac:dyDescent="0.25">
      <c r="A1858" s="7">
        <v>432223</v>
      </c>
      <c r="B1858" s="7">
        <v>431304</v>
      </c>
      <c r="C1858" t="s">
        <v>50</v>
      </c>
      <c r="D1858" t="s">
        <v>87</v>
      </c>
      <c r="E1858" s="7">
        <v>23</v>
      </c>
      <c r="F1858" s="7" t="s">
        <v>148</v>
      </c>
      <c r="G1858" t="s">
        <v>18</v>
      </c>
      <c r="H1858">
        <v>73</v>
      </c>
      <c r="I1858">
        <v>4</v>
      </c>
      <c r="J1858">
        <v>52.4</v>
      </c>
      <c r="K1858">
        <v>2.76</v>
      </c>
    </row>
    <row r="1859" spans="1:11" x14ac:dyDescent="0.25">
      <c r="A1859" s="7">
        <v>432225</v>
      </c>
      <c r="B1859" s="7">
        <v>431304</v>
      </c>
      <c r="C1859" t="s">
        <v>50</v>
      </c>
      <c r="D1859" t="s">
        <v>87</v>
      </c>
      <c r="E1859" s="7">
        <v>23</v>
      </c>
      <c r="F1859" s="7" t="s">
        <v>148</v>
      </c>
      <c r="G1859" t="s">
        <v>18</v>
      </c>
      <c r="H1859">
        <v>51.6</v>
      </c>
      <c r="I1859">
        <v>2</v>
      </c>
      <c r="J1859">
        <v>73.5</v>
      </c>
      <c r="K1859">
        <v>2.76</v>
      </c>
    </row>
    <row r="1860" spans="1:11" x14ac:dyDescent="0.25">
      <c r="A1860" s="7">
        <v>432227</v>
      </c>
      <c r="B1860" s="7">
        <v>431304</v>
      </c>
      <c r="C1860" t="s">
        <v>50</v>
      </c>
      <c r="D1860" t="s">
        <v>87</v>
      </c>
      <c r="E1860" s="7">
        <v>23</v>
      </c>
      <c r="F1860" s="7" t="s">
        <v>148</v>
      </c>
      <c r="G1860" t="s">
        <v>18</v>
      </c>
      <c r="H1860">
        <v>26.4</v>
      </c>
      <c r="I1860">
        <v>1</v>
      </c>
      <c r="J1860">
        <v>92</v>
      </c>
      <c r="K1860">
        <v>2.76</v>
      </c>
    </row>
    <row r="1861" spans="1:11" x14ac:dyDescent="0.25">
      <c r="A1861" s="7">
        <v>432228</v>
      </c>
      <c r="B1861" s="7">
        <v>431304</v>
      </c>
      <c r="C1861" t="s">
        <v>50</v>
      </c>
      <c r="D1861" t="s">
        <v>87</v>
      </c>
      <c r="E1861" s="7">
        <v>23</v>
      </c>
      <c r="F1861" s="7" t="s">
        <v>148</v>
      </c>
      <c r="G1861" t="s">
        <v>18</v>
      </c>
      <c r="H1861">
        <v>30.9</v>
      </c>
      <c r="I1861">
        <v>2</v>
      </c>
      <c r="J1861">
        <v>57</v>
      </c>
      <c r="K1861">
        <v>2.76</v>
      </c>
    </row>
    <row r="1862" spans="1:11" x14ac:dyDescent="0.25">
      <c r="A1862" s="7">
        <v>432399</v>
      </c>
      <c r="B1862" s="7">
        <v>431316</v>
      </c>
      <c r="C1862" t="s">
        <v>50</v>
      </c>
      <c r="D1862" t="s">
        <v>101</v>
      </c>
      <c r="E1862" s="7">
        <v>51</v>
      </c>
      <c r="F1862" s="7" t="s">
        <v>148</v>
      </c>
      <c r="G1862" t="s">
        <v>18</v>
      </c>
      <c r="H1862">
        <v>17.5</v>
      </c>
      <c r="I1862">
        <v>1</v>
      </c>
      <c r="J1862">
        <v>92</v>
      </c>
      <c r="K1862">
        <v>2.76</v>
      </c>
    </row>
    <row r="1863" spans="1:11" x14ac:dyDescent="0.25">
      <c r="A1863" s="7">
        <v>432400</v>
      </c>
      <c r="B1863" s="7">
        <v>431316</v>
      </c>
      <c r="C1863" t="s">
        <v>50</v>
      </c>
      <c r="D1863" t="s">
        <v>101</v>
      </c>
      <c r="E1863" s="7">
        <v>51</v>
      </c>
      <c r="F1863" s="7" t="s">
        <v>148</v>
      </c>
      <c r="G1863" t="s">
        <v>18</v>
      </c>
      <c r="H1863">
        <v>43.3</v>
      </c>
      <c r="I1863">
        <v>3</v>
      </c>
      <c r="J1863">
        <v>57</v>
      </c>
      <c r="K1863">
        <v>2.76</v>
      </c>
    </row>
    <row r="1864" spans="1:11" x14ac:dyDescent="0.25">
      <c r="A1864" s="7">
        <v>432404</v>
      </c>
      <c r="B1864" s="7">
        <v>431316</v>
      </c>
      <c r="C1864" t="s">
        <v>50</v>
      </c>
      <c r="D1864" t="s">
        <v>101</v>
      </c>
      <c r="E1864" s="7">
        <v>51</v>
      </c>
      <c r="F1864" s="7" t="s">
        <v>148</v>
      </c>
      <c r="G1864" t="s">
        <v>18</v>
      </c>
      <c r="H1864">
        <v>60.9</v>
      </c>
      <c r="I1864">
        <v>3</v>
      </c>
      <c r="J1864">
        <v>64.5</v>
      </c>
      <c r="K1864">
        <v>2.76</v>
      </c>
    </row>
    <row r="1865" spans="1:11" x14ac:dyDescent="0.25">
      <c r="A1865" s="7">
        <v>432406</v>
      </c>
      <c r="B1865" s="7">
        <v>431316</v>
      </c>
      <c r="C1865" t="s">
        <v>50</v>
      </c>
      <c r="D1865" t="s">
        <v>101</v>
      </c>
      <c r="E1865" s="7">
        <v>51</v>
      </c>
      <c r="F1865" s="7" t="s">
        <v>148</v>
      </c>
      <c r="G1865" t="s">
        <v>18</v>
      </c>
      <c r="H1865">
        <v>48.5</v>
      </c>
      <c r="I1865">
        <v>5</v>
      </c>
      <c r="J1865">
        <v>40.4</v>
      </c>
      <c r="K1865">
        <v>2.76</v>
      </c>
    </row>
    <row r="1866" spans="1:11" x14ac:dyDescent="0.25">
      <c r="A1866" s="7">
        <v>432408</v>
      </c>
      <c r="B1866" s="7">
        <v>431316</v>
      </c>
      <c r="C1866" t="s">
        <v>50</v>
      </c>
      <c r="D1866" t="s">
        <v>101</v>
      </c>
      <c r="E1866" s="7">
        <v>51</v>
      </c>
      <c r="F1866" s="7" t="s">
        <v>148</v>
      </c>
      <c r="G1866" t="s">
        <v>18</v>
      </c>
      <c r="H1866">
        <v>48.4</v>
      </c>
      <c r="I1866">
        <v>1</v>
      </c>
      <c r="J1866">
        <v>118.7</v>
      </c>
      <c r="K1866">
        <v>2.76</v>
      </c>
    </row>
    <row r="1867" spans="1:11" x14ac:dyDescent="0.25">
      <c r="A1867" s="7">
        <v>432412</v>
      </c>
      <c r="B1867" s="7">
        <v>431316</v>
      </c>
      <c r="C1867" t="s">
        <v>50</v>
      </c>
      <c r="D1867" t="s">
        <v>101</v>
      </c>
      <c r="E1867" s="7">
        <v>51</v>
      </c>
      <c r="F1867" s="7" t="s">
        <v>148</v>
      </c>
      <c r="G1867" t="s">
        <v>18</v>
      </c>
      <c r="H1867">
        <v>61.2</v>
      </c>
      <c r="I1867">
        <v>2</v>
      </c>
      <c r="J1867">
        <v>83.2</v>
      </c>
      <c r="K1867">
        <v>2.76</v>
      </c>
    </row>
    <row r="1868" spans="1:11" x14ac:dyDescent="0.25">
      <c r="A1868" s="7">
        <v>432414</v>
      </c>
      <c r="B1868" s="7">
        <v>431316</v>
      </c>
      <c r="C1868" t="s">
        <v>50</v>
      </c>
      <c r="D1868" t="s">
        <v>101</v>
      </c>
      <c r="E1868" s="7">
        <v>51</v>
      </c>
      <c r="F1868" s="7" t="s">
        <v>148</v>
      </c>
      <c r="G1868" t="s">
        <v>18</v>
      </c>
      <c r="H1868">
        <v>17.5</v>
      </c>
      <c r="I1868">
        <v>1</v>
      </c>
      <c r="J1868">
        <v>92</v>
      </c>
      <c r="K1868">
        <v>2.76</v>
      </c>
    </row>
    <row r="1869" spans="1:11" x14ac:dyDescent="0.25">
      <c r="A1869" s="7">
        <v>432417</v>
      </c>
      <c r="B1869" s="7">
        <v>431316</v>
      </c>
      <c r="C1869" t="s">
        <v>50</v>
      </c>
      <c r="D1869" t="s">
        <v>101</v>
      </c>
      <c r="E1869" s="7">
        <v>51</v>
      </c>
      <c r="F1869" s="7" t="s">
        <v>148</v>
      </c>
      <c r="G1869" t="s">
        <v>18</v>
      </c>
      <c r="H1869">
        <v>25.9</v>
      </c>
      <c r="I1869">
        <v>1</v>
      </c>
      <c r="J1869">
        <v>92</v>
      </c>
      <c r="K1869">
        <v>2.76</v>
      </c>
    </row>
    <row r="1870" spans="1:11" x14ac:dyDescent="0.25">
      <c r="A1870" s="7">
        <v>432419</v>
      </c>
      <c r="B1870" s="7">
        <v>431316</v>
      </c>
      <c r="C1870" t="s">
        <v>50</v>
      </c>
      <c r="D1870" t="s">
        <v>101</v>
      </c>
      <c r="E1870" s="7">
        <v>51</v>
      </c>
      <c r="F1870" s="7" t="s">
        <v>148</v>
      </c>
      <c r="G1870" t="s">
        <v>18</v>
      </c>
      <c r="H1870">
        <v>48.5</v>
      </c>
      <c r="I1870">
        <v>4</v>
      </c>
      <c r="J1870">
        <v>46.3</v>
      </c>
      <c r="K1870">
        <v>2.76</v>
      </c>
    </row>
    <row r="1871" spans="1:11" x14ac:dyDescent="0.25">
      <c r="A1871" s="7">
        <v>432731</v>
      </c>
      <c r="B1871" s="7">
        <v>431322</v>
      </c>
      <c r="C1871" t="s">
        <v>50</v>
      </c>
      <c r="D1871" t="s">
        <v>102</v>
      </c>
      <c r="E1871" s="7">
        <v>49</v>
      </c>
      <c r="F1871" s="7" t="s">
        <v>148</v>
      </c>
      <c r="G1871" t="s">
        <v>18</v>
      </c>
      <c r="H1871">
        <v>26.9</v>
      </c>
      <c r="I1871">
        <v>1</v>
      </c>
      <c r="J1871">
        <v>92</v>
      </c>
      <c r="K1871">
        <v>2.76</v>
      </c>
    </row>
    <row r="1872" spans="1:11" x14ac:dyDescent="0.25">
      <c r="A1872" s="7">
        <v>432732</v>
      </c>
      <c r="B1872" s="7">
        <v>431322</v>
      </c>
      <c r="C1872" t="s">
        <v>50</v>
      </c>
      <c r="D1872" t="s">
        <v>102</v>
      </c>
      <c r="E1872" s="7">
        <v>49</v>
      </c>
      <c r="F1872" s="7" t="s">
        <v>148</v>
      </c>
      <c r="G1872" t="s">
        <v>18</v>
      </c>
      <c r="H1872">
        <v>19.7</v>
      </c>
      <c r="I1872">
        <v>1</v>
      </c>
      <c r="J1872">
        <v>92</v>
      </c>
      <c r="K1872">
        <v>2.76</v>
      </c>
    </row>
    <row r="1873" spans="1:11" x14ac:dyDescent="0.25">
      <c r="A1873" s="7">
        <v>432733</v>
      </c>
      <c r="B1873" s="7">
        <v>431322</v>
      </c>
      <c r="C1873" t="s">
        <v>50</v>
      </c>
      <c r="D1873" t="s">
        <v>102</v>
      </c>
      <c r="E1873" s="7">
        <v>49</v>
      </c>
      <c r="F1873" s="7" t="s">
        <v>148</v>
      </c>
      <c r="G1873" t="s">
        <v>18</v>
      </c>
      <c r="H1873">
        <v>20.399999999999999</v>
      </c>
      <c r="I1873">
        <v>1</v>
      </c>
      <c r="J1873">
        <v>92</v>
      </c>
      <c r="K1873">
        <v>2.76</v>
      </c>
    </row>
    <row r="1874" spans="1:11" x14ac:dyDescent="0.25">
      <c r="A1874" s="7">
        <v>432734</v>
      </c>
      <c r="B1874" s="7">
        <v>431322</v>
      </c>
      <c r="C1874" t="s">
        <v>50</v>
      </c>
      <c r="D1874" t="s">
        <v>102</v>
      </c>
      <c r="E1874" s="7">
        <v>49</v>
      </c>
      <c r="F1874" s="7" t="s">
        <v>148</v>
      </c>
      <c r="G1874" t="s">
        <v>18</v>
      </c>
      <c r="H1874">
        <v>35</v>
      </c>
      <c r="I1874">
        <v>1</v>
      </c>
      <c r="J1874">
        <v>118.7</v>
      </c>
      <c r="K1874">
        <v>2.76</v>
      </c>
    </row>
    <row r="1875" spans="1:11" x14ac:dyDescent="0.25">
      <c r="A1875" s="7">
        <v>432735</v>
      </c>
      <c r="B1875" s="7">
        <v>431322</v>
      </c>
      <c r="C1875" t="s">
        <v>50</v>
      </c>
      <c r="D1875" t="s">
        <v>102</v>
      </c>
      <c r="E1875" s="7">
        <v>49</v>
      </c>
      <c r="F1875" s="7" t="s">
        <v>148</v>
      </c>
      <c r="G1875" t="s">
        <v>18</v>
      </c>
      <c r="H1875">
        <v>20.100000000000001</v>
      </c>
      <c r="I1875">
        <v>1</v>
      </c>
      <c r="J1875">
        <v>92</v>
      </c>
      <c r="K1875">
        <v>2.76</v>
      </c>
    </row>
    <row r="1876" spans="1:11" x14ac:dyDescent="0.25">
      <c r="A1876" s="7">
        <v>432736</v>
      </c>
      <c r="B1876" s="7">
        <v>431322</v>
      </c>
      <c r="C1876" t="s">
        <v>50</v>
      </c>
      <c r="D1876" t="s">
        <v>102</v>
      </c>
      <c r="E1876" s="7">
        <v>49</v>
      </c>
      <c r="F1876" s="7" t="s">
        <v>148</v>
      </c>
      <c r="G1876" t="s">
        <v>18</v>
      </c>
      <c r="H1876">
        <v>46</v>
      </c>
      <c r="I1876">
        <v>1</v>
      </c>
      <c r="J1876">
        <v>118.7</v>
      </c>
      <c r="K1876">
        <v>2.76</v>
      </c>
    </row>
    <row r="1877" spans="1:11" x14ac:dyDescent="0.25">
      <c r="A1877" s="7">
        <v>432738</v>
      </c>
      <c r="B1877" s="7">
        <v>431322</v>
      </c>
      <c r="C1877" t="s">
        <v>50</v>
      </c>
      <c r="D1877" t="s">
        <v>102</v>
      </c>
      <c r="E1877" s="7">
        <v>49</v>
      </c>
      <c r="F1877" s="7" t="s">
        <v>148</v>
      </c>
      <c r="G1877" t="s">
        <v>18</v>
      </c>
      <c r="H1877">
        <v>20.3</v>
      </c>
      <c r="I1877">
        <v>1</v>
      </c>
      <c r="J1877">
        <v>92</v>
      </c>
      <c r="K1877">
        <v>2.76</v>
      </c>
    </row>
    <row r="1878" spans="1:11" x14ac:dyDescent="0.25">
      <c r="A1878" s="7">
        <v>432740</v>
      </c>
      <c r="B1878" s="7">
        <v>431322</v>
      </c>
      <c r="C1878" t="s">
        <v>50</v>
      </c>
      <c r="D1878" t="s">
        <v>102</v>
      </c>
      <c r="E1878" s="7">
        <v>49</v>
      </c>
      <c r="F1878" s="7" t="s">
        <v>148</v>
      </c>
      <c r="G1878" t="s">
        <v>18</v>
      </c>
      <c r="H1878">
        <v>19.8</v>
      </c>
      <c r="I1878">
        <v>1</v>
      </c>
      <c r="J1878">
        <v>92</v>
      </c>
      <c r="K1878">
        <v>2.76</v>
      </c>
    </row>
    <row r="1879" spans="1:11" x14ac:dyDescent="0.25">
      <c r="A1879" s="7">
        <v>432742</v>
      </c>
      <c r="B1879" s="7">
        <v>431322</v>
      </c>
      <c r="C1879" t="s">
        <v>50</v>
      </c>
      <c r="D1879" t="s">
        <v>102</v>
      </c>
      <c r="E1879" s="7">
        <v>49</v>
      </c>
      <c r="F1879" s="7" t="s">
        <v>148</v>
      </c>
      <c r="G1879" t="s">
        <v>18</v>
      </c>
      <c r="H1879">
        <v>27.5</v>
      </c>
      <c r="I1879">
        <v>1</v>
      </c>
      <c r="J1879">
        <v>92</v>
      </c>
      <c r="K1879">
        <v>2.76</v>
      </c>
    </row>
    <row r="1880" spans="1:11" x14ac:dyDescent="0.25">
      <c r="A1880" s="7">
        <v>432744</v>
      </c>
      <c r="B1880" s="7">
        <v>431322</v>
      </c>
      <c r="C1880" t="s">
        <v>50</v>
      </c>
      <c r="D1880" t="s">
        <v>102</v>
      </c>
      <c r="E1880" s="7">
        <v>49</v>
      </c>
      <c r="F1880" s="7" t="s">
        <v>148</v>
      </c>
      <c r="G1880" t="s">
        <v>18</v>
      </c>
      <c r="H1880">
        <v>28</v>
      </c>
      <c r="I1880">
        <v>1</v>
      </c>
      <c r="J1880">
        <v>92</v>
      </c>
      <c r="K1880">
        <v>2.76</v>
      </c>
    </row>
    <row r="1881" spans="1:11" x14ac:dyDescent="0.25">
      <c r="A1881" s="7">
        <v>432746</v>
      </c>
      <c r="B1881" s="7">
        <v>431322</v>
      </c>
      <c r="C1881" t="s">
        <v>50</v>
      </c>
      <c r="D1881" t="s">
        <v>102</v>
      </c>
      <c r="E1881" s="7">
        <v>49</v>
      </c>
      <c r="F1881" s="7" t="s">
        <v>148</v>
      </c>
      <c r="G1881" t="s">
        <v>18</v>
      </c>
      <c r="H1881">
        <v>19.899999999999999</v>
      </c>
      <c r="I1881">
        <v>1</v>
      </c>
      <c r="J1881">
        <v>92</v>
      </c>
      <c r="K1881">
        <v>2.76</v>
      </c>
    </row>
    <row r="1882" spans="1:11" x14ac:dyDescent="0.25">
      <c r="A1882" s="7">
        <v>432748</v>
      </c>
      <c r="B1882" s="7">
        <v>431322</v>
      </c>
      <c r="C1882" t="s">
        <v>50</v>
      </c>
      <c r="D1882" t="s">
        <v>102</v>
      </c>
      <c r="E1882" s="7">
        <v>49</v>
      </c>
      <c r="F1882" s="7" t="s">
        <v>148</v>
      </c>
      <c r="G1882" t="s">
        <v>18</v>
      </c>
      <c r="H1882">
        <v>19.899999999999999</v>
      </c>
      <c r="I1882">
        <v>1</v>
      </c>
      <c r="J1882">
        <v>92</v>
      </c>
      <c r="K1882">
        <v>2.76</v>
      </c>
    </row>
    <row r="1883" spans="1:11" x14ac:dyDescent="0.25">
      <c r="A1883" s="7">
        <v>432749</v>
      </c>
      <c r="B1883" s="7">
        <v>431322</v>
      </c>
      <c r="C1883" t="s">
        <v>50</v>
      </c>
      <c r="D1883" t="s">
        <v>102</v>
      </c>
      <c r="E1883" s="7">
        <v>49</v>
      </c>
      <c r="F1883" s="7" t="s">
        <v>148</v>
      </c>
      <c r="G1883" t="s">
        <v>18</v>
      </c>
      <c r="H1883">
        <v>23.2</v>
      </c>
      <c r="I1883">
        <v>1</v>
      </c>
      <c r="J1883">
        <v>92</v>
      </c>
      <c r="K1883">
        <v>2.76</v>
      </c>
    </row>
    <row r="1884" spans="1:11" x14ac:dyDescent="0.25">
      <c r="A1884" s="7">
        <v>432750</v>
      </c>
      <c r="B1884" s="7">
        <v>431322</v>
      </c>
      <c r="C1884" t="s">
        <v>50</v>
      </c>
      <c r="D1884" t="s">
        <v>102</v>
      </c>
      <c r="E1884" s="7">
        <v>49</v>
      </c>
      <c r="F1884" s="7" t="s">
        <v>148</v>
      </c>
      <c r="G1884" t="s">
        <v>18</v>
      </c>
      <c r="H1884">
        <v>27.3</v>
      </c>
      <c r="I1884">
        <v>1</v>
      </c>
      <c r="J1884">
        <v>92</v>
      </c>
      <c r="K1884">
        <v>2.76</v>
      </c>
    </row>
    <row r="1885" spans="1:11" x14ac:dyDescent="0.25">
      <c r="A1885" s="7">
        <v>432751</v>
      </c>
      <c r="B1885" s="7">
        <v>431322</v>
      </c>
      <c r="C1885" t="s">
        <v>50</v>
      </c>
      <c r="D1885" t="s">
        <v>102</v>
      </c>
      <c r="E1885" s="7">
        <v>49</v>
      </c>
      <c r="F1885" s="7" t="s">
        <v>148</v>
      </c>
      <c r="G1885" t="s">
        <v>18</v>
      </c>
      <c r="H1885">
        <v>25.3</v>
      </c>
      <c r="I1885">
        <v>1</v>
      </c>
      <c r="J1885">
        <v>92</v>
      </c>
      <c r="K1885">
        <v>2.76</v>
      </c>
    </row>
    <row r="1886" spans="1:11" x14ac:dyDescent="0.25">
      <c r="A1886" s="7">
        <v>432752</v>
      </c>
      <c r="B1886" s="7">
        <v>431322</v>
      </c>
      <c r="C1886" t="s">
        <v>50</v>
      </c>
      <c r="D1886" t="s">
        <v>102</v>
      </c>
      <c r="E1886" s="7">
        <v>49</v>
      </c>
      <c r="F1886" s="7" t="s">
        <v>148</v>
      </c>
      <c r="G1886" t="s">
        <v>18</v>
      </c>
      <c r="H1886">
        <v>19.5</v>
      </c>
      <c r="I1886">
        <v>1</v>
      </c>
      <c r="J1886">
        <v>92</v>
      </c>
      <c r="K1886">
        <v>2.76</v>
      </c>
    </row>
    <row r="1887" spans="1:11" x14ac:dyDescent="0.25">
      <c r="A1887" s="7">
        <v>432753</v>
      </c>
      <c r="B1887" s="7">
        <v>431322</v>
      </c>
      <c r="C1887" t="s">
        <v>50</v>
      </c>
      <c r="D1887" t="s">
        <v>102</v>
      </c>
      <c r="E1887" s="7">
        <v>49</v>
      </c>
      <c r="F1887" s="7" t="s">
        <v>148</v>
      </c>
      <c r="G1887" t="s">
        <v>18</v>
      </c>
      <c r="H1887">
        <v>19.899999999999999</v>
      </c>
      <c r="I1887">
        <v>2</v>
      </c>
      <c r="J1887">
        <v>57</v>
      </c>
      <c r="K1887">
        <v>2.76</v>
      </c>
    </row>
    <row r="1888" spans="1:11" x14ac:dyDescent="0.25">
      <c r="A1888" s="7">
        <v>432754</v>
      </c>
      <c r="B1888" s="7">
        <v>431322</v>
      </c>
      <c r="C1888" t="s">
        <v>50</v>
      </c>
      <c r="D1888" t="s">
        <v>102</v>
      </c>
      <c r="E1888" s="7">
        <v>49</v>
      </c>
      <c r="F1888" s="7" t="s">
        <v>148</v>
      </c>
      <c r="G1888" t="s">
        <v>18</v>
      </c>
      <c r="H1888">
        <v>32</v>
      </c>
      <c r="I1888">
        <v>1</v>
      </c>
      <c r="J1888">
        <v>92</v>
      </c>
      <c r="K1888">
        <v>2.76</v>
      </c>
    </row>
    <row r="1889" spans="1:11" x14ac:dyDescent="0.25">
      <c r="A1889" s="7">
        <v>432755</v>
      </c>
      <c r="B1889" s="7">
        <v>431322</v>
      </c>
      <c r="C1889" t="s">
        <v>50</v>
      </c>
      <c r="D1889" t="s">
        <v>102</v>
      </c>
      <c r="E1889" s="7">
        <v>49</v>
      </c>
      <c r="F1889" s="7" t="s">
        <v>148</v>
      </c>
      <c r="G1889" t="s">
        <v>18</v>
      </c>
      <c r="H1889">
        <v>28.8</v>
      </c>
      <c r="I1889">
        <v>1</v>
      </c>
      <c r="J1889">
        <v>134.30000000000001</v>
      </c>
      <c r="K1889">
        <v>2.76</v>
      </c>
    </row>
    <row r="1890" spans="1:11" x14ac:dyDescent="0.25">
      <c r="A1890" s="7">
        <v>432757</v>
      </c>
      <c r="B1890" s="7">
        <v>431322</v>
      </c>
      <c r="C1890" t="s">
        <v>50</v>
      </c>
      <c r="D1890" t="s">
        <v>102</v>
      </c>
      <c r="E1890" s="7">
        <v>49</v>
      </c>
      <c r="F1890" s="7" t="s">
        <v>148</v>
      </c>
      <c r="G1890" t="s">
        <v>18</v>
      </c>
      <c r="H1890">
        <v>26.7</v>
      </c>
      <c r="I1890">
        <v>1</v>
      </c>
      <c r="J1890">
        <v>92</v>
      </c>
      <c r="K1890">
        <v>2.76</v>
      </c>
    </row>
    <row r="1891" spans="1:11" x14ac:dyDescent="0.25">
      <c r="A1891" s="7">
        <v>432759</v>
      </c>
      <c r="B1891" s="7">
        <v>431322</v>
      </c>
      <c r="C1891" t="s">
        <v>50</v>
      </c>
      <c r="D1891" t="s">
        <v>102</v>
      </c>
      <c r="E1891" s="7">
        <v>49</v>
      </c>
      <c r="F1891" s="7" t="s">
        <v>148</v>
      </c>
      <c r="G1891" t="s">
        <v>18</v>
      </c>
      <c r="H1891">
        <v>20.5</v>
      </c>
      <c r="I1891">
        <v>1</v>
      </c>
      <c r="J1891">
        <v>92</v>
      </c>
      <c r="K1891">
        <v>2.76</v>
      </c>
    </row>
    <row r="1892" spans="1:11" x14ac:dyDescent="0.25">
      <c r="A1892" s="7">
        <v>432761</v>
      </c>
      <c r="B1892" s="7">
        <v>431322</v>
      </c>
      <c r="C1892" t="s">
        <v>50</v>
      </c>
      <c r="D1892" t="s">
        <v>102</v>
      </c>
      <c r="E1892" s="7">
        <v>49</v>
      </c>
      <c r="F1892" s="7" t="s">
        <v>148</v>
      </c>
      <c r="G1892" t="s">
        <v>18</v>
      </c>
      <c r="H1892">
        <v>21.2</v>
      </c>
      <c r="I1892">
        <v>1</v>
      </c>
      <c r="J1892">
        <v>92</v>
      </c>
      <c r="K1892">
        <v>2.76</v>
      </c>
    </row>
    <row r="1893" spans="1:11" x14ac:dyDescent="0.25">
      <c r="A1893" s="7">
        <v>432762</v>
      </c>
      <c r="B1893" s="7">
        <v>431322</v>
      </c>
      <c r="C1893" t="s">
        <v>50</v>
      </c>
      <c r="D1893" t="s">
        <v>102</v>
      </c>
      <c r="E1893" s="7">
        <v>49</v>
      </c>
      <c r="F1893" s="7" t="s">
        <v>148</v>
      </c>
      <c r="G1893" t="s">
        <v>18</v>
      </c>
      <c r="H1893">
        <v>20.3</v>
      </c>
      <c r="I1893">
        <v>1</v>
      </c>
      <c r="J1893">
        <v>92</v>
      </c>
      <c r="K1893">
        <v>2.76</v>
      </c>
    </row>
    <row r="1894" spans="1:11" x14ac:dyDescent="0.25">
      <c r="A1894" s="7">
        <v>432923</v>
      </c>
      <c r="B1894" s="7">
        <v>431326</v>
      </c>
      <c r="C1894" t="s">
        <v>50</v>
      </c>
      <c r="D1894" t="s">
        <v>85</v>
      </c>
      <c r="E1894" s="7">
        <v>34</v>
      </c>
      <c r="F1894" s="7" t="s">
        <v>148</v>
      </c>
      <c r="G1894" t="s">
        <v>11</v>
      </c>
      <c r="H1894">
        <v>19.2</v>
      </c>
      <c r="I1894">
        <v>1</v>
      </c>
      <c r="J1894">
        <v>194.5</v>
      </c>
      <c r="K1894">
        <v>1.9870000000000001</v>
      </c>
    </row>
    <row r="1895" spans="1:11" x14ac:dyDescent="0.25">
      <c r="A1895" s="7">
        <v>432924</v>
      </c>
      <c r="B1895" s="7">
        <v>431326</v>
      </c>
      <c r="C1895" t="s">
        <v>50</v>
      </c>
      <c r="D1895" t="s">
        <v>85</v>
      </c>
      <c r="E1895" s="7">
        <v>34</v>
      </c>
      <c r="F1895" s="7" t="s">
        <v>148</v>
      </c>
      <c r="G1895" t="s">
        <v>11</v>
      </c>
      <c r="H1895">
        <v>17.5</v>
      </c>
      <c r="I1895">
        <v>1</v>
      </c>
      <c r="J1895">
        <v>194.5</v>
      </c>
      <c r="K1895">
        <v>1.9870000000000001</v>
      </c>
    </row>
    <row r="1896" spans="1:11" x14ac:dyDescent="0.25">
      <c r="A1896" s="7">
        <v>432925</v>
      </c>
      <c r="B1896" s="7">
        <v>431326</v>
      </c>
      <c r="C1896" t="s">
        <v>50</v>
      </c>
      <c r="D1896" t="s">
        <v>85</v>
      </c>
      <c r="E1896" s="7">
        <v>34</v>
      </c>
      <c r="F1896" s="7" t="s">
        <v>148</v>
      </c>
      <c r="G1896" t="s">
        <v>11</v>
      </c>
      <c r="H1896">
        <v>29.8</v>
      </c>
      <c r="I1896">
        <v>2</v>
      </c>
      <c r="J1896">
        <v>120.6</v>
      </c>
      <c r="K1896">
        <v>1.9870000000000001</v>
      </c>
    </row>
    <row r="1897" spans="1:11" x14ac:dyDescent="0.25">
      <c r="A1897" s="7">
        <v>432927</v>
      </c>
      <c r="B1897" s="7">
        <v>431326</v>
      </c>
      <c r="C1897" t="s">
        <v>50</v>
      </c>
      <c r="D1897" t="s">
        <v>85</v>
      </c>
      <c r="E1897" s="7">
        <v>34</v>
      </c>
      <c r="F1897" s="7" t="s">
        <v>148</v>
      </c>
      <c r="G1897" t="s">
        <v>11</v>
      </c>
      <c r="H1897">
        <v>18.7</v>
      </c>
      <c r="I1897">
        <v>2</v>
      </c>
      <c r="J1897">
        <v>120.6</v>
      </c>
      <c r="K1897">
        <v>1.9870000000000001</v>
      </c>
    </row>
    <row r="1898" spans="1:11" x14ac:dyDescent="0.25">
      <c r="A1898" s="7">
        <v>432929</v>
      </c>
      <c r="B1898" s="7">
        <v>431326</v>
      </c>
      <c r="C1898" t="s">
        <v>50</v>
      </c>
      <c r="D1898" t="s">
        <v>85</v>
      </c>
      <c r="E1898" s="7">
        <v>34</v>
      </c>
      <c r="F1898" s="7" t="s">
        <v>148</v>
      </c>
      <c r="G1898" t="s">
        <v>11</v>
      </c>
      <c r="H1898">
        <v>19.2</v>
      </c>
      <c r="I1898">
        <v>1</v>
      </c>
      <c r="J1898">
        <v>194.5</v>
      </c>
      <c r="K1898">
        <v>1.9870000000000001</v>
      </c>
    </row>
    <row r="1899" spans="1:11" x14ac:dyDescent="0.25">
      <c r="A1899" s="7">
        <v>432931</v>
      </c>
      <c r="B1899" s="7">
        <v>431326</v>
      </c>
      <c r="C1899" t="s">
        <v>50</v>
      </c>
      <c r="D1899" t="s">
        <v>85</v>
      </c>
      <c r="E1899" s="7">
        <v>34</v>
      </c>
      <c r="F1899" s="7" t="s">
        <v>148</v>
      </c>
      <c r="G1899" t="s">
        <v>11</v>
      </c>
      <c r="H1899">
        <v>42.3</v>
      </c>
      <c r="I1899">
        <v>1</v>
      </c>
      <c r="J1899">
        <v>194.5</v>
      </c>
      <c r="K1899">
        <v>1.9870000000000001</v>
      </c>
    </row>
    <row r="1900" spans="1:11" x14ac:dyDescent="0.25">
      <c r="A1900" s="7">
        <v>432933</v>
      </c>
      <c r="B1900" s="7">
        <v>431326</v>
      </c>
      <c r="C1900" t="s">
        <v>50</v>
      </c>
      <c r="D1900" t="s">
        <v>85</v>
      </c>
      <c r="E1900" s="7">
        <v>34</v>
      </c>
      <c r="F1900" s="7" t="s">
        <v>148</v>
      </c>
      <c r="G1900" t="s">
        <v>11</v>
      </c>
      <c r="H1900">
        <v>22.4</v>
      </c>
      <c r="I1900">
        <v>1</v>
      </c>
      <c r="J1900">
        <v>194.5</v>
      </c>
      <c r="K1900">
        <v>1.9870000000000001</v>
      </c>
    </row>
    <row r="1901" spans="1:11" x14ac:dyDescent="0.25">
      <c r="A1901" s="7">
        <v>432934</v>
      </c>
      <c r="B1901" s="7">
        <v>431326</v>
      </c>
      <c r="C1901" t="s">
        <v>50</v>
      </c>
      <c r="D1901" t="s">
        <v>85</v>
      </c>
      <c r="E1901" s="7">
        <v>34</v>
      </c>
      <c r="F1901" s="7" t="s">
        <v>148</v>
      </c>
      <c r="G1901" t="s">
        <v>11</v>
      </c>
      <c r="H1901">
        <v>13.8</v>
      </c>
      <c r="I1901">
        <v>1</v>
      </c>
      <c r="J1901">
        <v>194.5</v>
      </c>
      <c r="K1901">
        <v>1.9870000000000001</v>
      </c>
    </row>
    <row r="1902" spans="1:11" x14ac:dyDescent="0.25">
      <c r="A1902" s="7">
        <v>432935</v>
      </c>
      <c r="B1902" s="7">
        <v>431326</v>
      </c>
      <c r="C1902" t="s">
        <v>50</v>
      </c>
      <c r="D1902" t="s">
        <v>85</v>
      </c>
      <c r="E1902" s="7">
        <v>34</v>
      </c>
      <c r="F1902" s="7" t="s">
        <v>148</v>
      </c>
      <c r="G1902" t="s">
        <v>11</v>
      </c>
      <c r="H1902">
        <v>26.4</v>
      </c>
      <c r="I1902">
        <v>1</v>
      </c>
      <c r="J1902">
        <v>194.5</v>
      </c>
      <c r="K1902">
        <v>1.9870000000000001</v>
      </c>
    </row>
    <row r="1903" spans="1:11" x14ac:dyDescent="0.25">
      <c r="A1903" s="7">
        <v>432936</v>
      </c>
      <c r="B1903" s="7">
        <v>431326</v>
      </c>
      <c r="C1903" t="s">
        <v>50</v>
      </c>
      <c r="D1903" t="s">
        <v>85</v>
      </c>
      <c r="E1903" s="7">
        <v>34</v>
      </c>
      <c r="F1903" s="7" t="s">
        <v>148</v>
      </c>
      <c r="G1903" t="s">
        <v>11</v>
      </c>
      <c r="H1903">
        <v>29</v>
      </c>
      <c r="I1903">
        <v>3</v>
      </c>
      <c r="J1903">
        <v>93.4</v>
      </c>
      <c r="K1903">
        <v>1.9870000000000001</v>
      </c>
    </row>
    <row r="1904" spans="1:11" x14ac:dyDescent="0.25">
      <c r="A1904" s="7">
        <v>432937</v>
      </c>
      <c r="B1904" s="7">
        <v>431326</v>
      </c>
      <c r="C1904" t="s">
        <v>50</v>
      </c>
      <c r="D1904" t="s">
        <v>85</v>
      </c>
      <c r="E1904" s="7">
        <v>34</v>
      </c>
      <c r="F1904" s="7" t="s">
        <v>148</v>
      </c>
      <c r="G1904" t="s">
        <v>11</v>
      </c>
      <c r="H1904">
        <v>18.3</v>
      </c>
      <c r="I1904">
        <v>1</v>
      </c>
      <c r="J1904">
        <v>194.5</v>
      </c>
      <c r="K1904">
        <v>1.9870000000000001</v>
      </c>
    </row>
    <row r="1905" spans="1:11" x14ac:dyDescent="0.25">
      <c r="A1905" s="7">
        <v>432938</v>
      </c>
      <c r="B1905" s="7">
        <v>431326</v>
      </c>
      <c r="C1905" t="s">
        <v>50</v>
      </c>
      <c r="D1905" t="s">
        <v>85</v>
      </c>
      <c r="E1905" s="7">
        <v>34</v>
      </c>
      <c r="F1905" s="7" t="s">
        <v>148</v>
      </c>
      <c r="G1905" t="s">
        <v>11</v>
      </c>
      <c r="H1905">
        <v>19.399999999999999</v>
      </c>
      <c r="I1905">
        <v>1</v>
      </c>
      <c r="J1905">
        <v>194.5</v>
      </c>
      <c r="K1905">
        <v>1.9870000000000001</v>
      </c>
    </row>
    <row r="1906" spans="1:11" x14ac:dyDescent="0.25">
      <c r="A1906" s="7">
        <v>432939</v>
      </c>
      <c r="B1906" s="7">
        <v>431326</v>
      </c>
      <c r="C1906" t="s">
        <v>50</v>
      </c>
      <c r="D1906" t="s">
        <v>85</v>
      </c>
      <c r="E1906" s="7">
        <v>34</v>
      </c>
      <c r="F1906" s="7" t="s">
        <v>148</v>
      </c>
      <c r="G1906" t="s">
        <v>11</v>
      </c>
      <c r="H1906">
        <v>30.6</v>
      </c>
      <c r="I1906">
        <v>1</v>
      </c>
      <c r="J1906">
        <v>194.5</v>
      </c>
      <c r="K1906">
        <v>1.9870000000000001</v>
      </c>
    </row>
    <row r="1907" spans="1:11" x14ac:dyDescent="0.25">
      <c r="A1907" s="7">
        <v>432941</v>
      </c>
      <c r="B1907" s="7">
        <v>431326</v>
      </c>
      <c r="C1907" t="s">
        <v>50</v>
      </c>
      <c r="D1907" t="s">
        <v>85</v>
      </c>
      <c r="E1907" s="7">
        <v>34</v>
      </c>
      <c r="F1907" s="7" t="s">
        <v>148</v>
      </c>
      <c r="G1907" t="s">
        <v>11</v>
      </c>
      <c r="H1907">
        <v>25</v>
      </c>
      <c r="I1907">
        <v>1</v>
      </c>
      <c r="J1907">
        <v>194.5</v>
      </c>
      <c r="K1907">
        <v>1.9870000000000001</v>
      </c>
    </row>
    <row r="1908" spans="1:11" x14ac:dyDescent="0.25">
      <c r="A1908" s="7">
        <v>432943</v>
      </c>
      <c r="B1908" s="7">
        <v>431326</v>
      </c>
      <c r="C1908" t="s">
        <v>50</v>
      </c>
      <c r="D1908" t="s">
        <v>85</v>
      </c>
      <c r="E1908" s="7">
        <v>34</v>
      </c>
      <c r="F1908" s="7" t="s">
        <v>148</v>
      </c>
      <c r="G1908" t="s">
        <v>11</v>
      </c>
      <c r="H1908">
        <v>17.3</v>
      </c>
      <c r="I1908">
        <v>1</v>
      </c>
      <c r="J1908">
        <v>194.5</v>
      </c>
      <c r="K1908">
        <v>1.9870000000000001</v>
      </c>
    </row>
    <row r="1909" spans="1:11" x14ac:dyDescent="0.25">
      <c r="A1909" s="7">
        <v>432945</v>
      </c>
      <c r="B1909" s="7">
        <v>431326</v>
      </c>
      <c r="C1909" t="s">
        <v>50</v>
      </c>
      <c r="D1909" t="s">
        <v>85</v>
      </c>
      <c r="E1909" s="7">
        <v>34</v>
      </c>
      <c r="F1909" s="7" t="s">
        <v>148</v>
      </c>
      <c r="G1909" t="s">
        <v>11</v>
      </c>
      <c r="H1909">
        <v>22.2</v>
      </c>
      <c r="I1909">
        <v>1</v>
      </c>
      <c r="J1909">
        <v>194.5</v>
      </c>
      <c r="K1909">
        <v>1.9870000000000001</v>
      </c>
    </row>
    <row r="1910" spans="1:11" x14ac:dyDescent="0.25">
      <c r="A1910" s="7">
        <v>432946</v>
      </c>
      <c r="B1910" s="7">
        <v>431326</v>
      </c>
      <c r="C1910" t="s">
        <v>50</v>
      </c>
      <c r="D1910" t="s">
        <v>85</v>
      </c>
      <c r="E1910" s="7">
        <v>34</v>
      </c>
      <c r="F1910" s="7" t="s">
        <v>148</v>
      </c>
      <c r="G1910" t="s">
        <v>11</v>
      </c>
      <c r="H1910">
        <v>18.7</v>
      </c>
      <c r="I1910">
        <v>2</v>
      </c>
      <c r="J1910">
        <v>120.6</v>
      </c>
      <c r="K1910">
        <v>1.9870000000000001</v>
      </c>
    </row>
    <row r="1911" spans="1:11" x14ac:dyDescent="0.25">
      <c r="A1911" s="7">
        <v>432947</v>
      </c>
      <c r="B1911" s="7">
        <v>431326</v>
      </c>
      <c r="C1911" t="s">
        <v>50</v>
      </c>
      <c r="D1911" t="s">
        <v>85</v>
      </c>
      <c r="E1911" s="7">
        <v>34</v>
      </c>
      <c r="F1911" s="7" t="s">
        <v>148</v>
      </c>
      <c r="G1911" t="s">
        <v>11</v>
      </c>
      <c r="H1911">
        <v>20</v>
      </c>
      <c r="I1911">
        <v>1</v>
      </c>
      <c r="J1911">
        <v>194.5</v>
      </c>
      <c r="K1911">
        <v>1.9870000000000001</v>
      </c>
    </row>
    <row r="1912" spans="1:11" x14ac:dyDescent="0.25">
      <c r="A1912" s="7">
        <v>432948</v>
      </c>
      <c r="B1912" s="7">
        <v>431326</v>
      </c>
      <c r="C1912" t="s">
        <v>50</v>
      </c>
      <c r="D1912" t="s">
        <v>85</v>
      </c>
      <c r="E1912" s="7">
        <v>34</v>
      </c>
      <c r="F1912" s="7" t="s">
        <v>148</v>
      </c>
      <c r="G1912" t="s">
        <v>11</v>
      </c>
      <c r="H1912">
        <v>18.600000000000001</v>
      </c>
      <c r="I1912">
        <v>1</v>
      </c>
      <c r="J1912">
        <v>194.5</v>
      </c>
      <c r="K1912">
        <v>1.9870000000000001</v>
      </c>
    </row>
    <row r="1913" spans="1:11" x14ac:dyDescent="0.25">
      <c r="A1913" s="7">
        <v>432949</v>
      </c>
      <c r="B1913" s="7">
        <v>431326</v>
      </c>
      <c r="C1913" t="s">
        <v>50</v>
      </c>
      <c r="D1913" t="s">
        <v>85</v>
      </c>
      <c r="E1913" s="7">
        <v>34</v>
      </c>
      <c r="F1913" s="7" t="s">
        <v>148</v>
      </c>
      <c r="G1913" t="s">
        <v>11</v>
      </c>
      <c r="H1913">
        <v>19</v>
      </c>
      <c r="I1913">
        <v>1</v>
      </c>
      <c r="J1913">
        <v>194.5</v>
      </c>
      <c r="K1913">
        <v>1.9870000000000001</v>
      </c>
    </row>
    <row r="1914" spans="1:11" x14ac:dyDescent="0.25">
      <c r="A1914" s="7">
        <v>432950</v>
      </c>
      <c r="B1914" s="7">
        <v>431326</v>
      </c>
      <c r="C1914" t="s">
        <v>50</v>
      </c>
      <c r="D1914" t="s">
        <v>85</v>
      </c>
      <c r="E1914" s="7">
        <v>34</v>
      </c>
      <c r="F1914" s="7" t="s">
        <v>148</v>
      </c>
      <c r="G1914" t="s">
        <v>11</v>
      </c>
      <c r="H1914">
        <v>12.4</v>
      </c>
      <c r="I1914">
        <v>1</v>
      </c>
      <c r="J1914">
        <v>194.5</v>
      </c>
      <c r="K1914">
        <v>1.9870000000000001</v>
      </c>
    </row>
    <row r="1915" spans="1:11" x14ac:dyDescent="0.25">
      <c r="A1915" s="7">
        <v>432951</v>
      </c>
      <c r="B1915" s="7">
        <v>431326</v>
      </c>
      <c r="C1915" t="s">
        <v>50</v>
      </c>
      <c r="D1915" t="s">
        <v>85</v>
      </c>
      <c r="E1915" s="7">
        <v>34</v>
      </c>
      <c r="F1915" s="7" t="s">
        <v>148</v>
      </c>
      <c r="G1915" t="s">
        <v>11</v>
      </c>
      <c r="H1915">
        <v>26.6</v>
      </c>
      <c r="I1915">
        <v>1</v>
      </c>
      <c r="J1915">
        <v>194.5</v>
      </c>
      <c r="K1915">
        <v>1.9870000000000001</v>
      </c>
    </row>
    <row r="1916" spans="1:11" x14ac:dyDescent="0.25">
      <c r="A1916" s="7">
        <v>432952</v>
      </c>
      <c r="B1916" s="7">
        <v>431326</v>
      </c>
      <c r="C1916" t="s">
        <v>50</v>
      </c>
      <c r="D1916" t="s">
        <v>85</v>
      </c>
      <c r="E1916" s="7">
        <v>34</v>
      </c>
      <c r="F1916" s="7" t="s">
        <v>148</v>
      </c>
      <c r="G1916" t="s">
        <v>11</v>
      </c>
      <c r="H1916">
        <v>18.600000000000001</v>
      </c>
      <c r="I1916">
        <v>1</v>
      </c>
      <c r="J1916">
        <v>194.5</v>
      </c>
      <c r="K1916">
        <v>1.9870000000000001</v>
      </c>
    </row>
    <row r="1917" spans="1:11" x14ac:dyDescent="0.25">
      <c r="A1917" s="7">
        <v>432953</v>
      </c>
      <c r="B1917" s="7">
        <v>431326</v>
      </c>
      <c r="C1917" t="s">
        <v>50</v>
      </c>
      <c r="D1917" t="s">
        <v>85</v>
      </c>
      <c r="E1917" s="7">
        <v>34</v>
      </c>
      <c r="F1917" s="7" t="s">
        <v>148</v>
      </c>
      <c r="G1917" t="s">
        <v>11</v>
      </c>
      <c r="H1917">
        <v>41.9</v>
      </c>
      <c r="I1917">
        <v>2</v>
      </c>
      <c r="J1917">
        <v>120.6</v>
      </c>
      <c r="K1917">
        <v>1.9870000000000001</v>
      </c>
    </row>
    <row r="1918" spans="1:11" x14ac:dyDescent="0.25">
      <c r="A1918" s="7">
        <v>432999</v>
      </c>
      <c r="B1918" s="7">
        <v>431331</v>
      </c>
      <c r="C1918" t="s">
        <v>50</v>
      </c>
      <c r="D1918" t="s">
        <v>103</v>
      </c>
      <c r="E1918" s="7">
        <v>45</v>
      </c>
      <c r="F1918" s="7" t="s">
        <v>148</v>
      </c>
      <c r="G1918" t="s">
        <v>18</v>
      </c>
      <c r="H1918">
        <v>48.1</v>
      </c>
      <c r="I1918">
        <v>4</v>
      </c>
      <c r="J1918">
        <v>46.3</v>
      </c>
      <c r="K1918">
        <v>2.76</v>
      </c>
    </row>
    <row r="1919" spans="1:11" x14ac:dyDescent="0.25">
      <c r="A1919" s="7">
        <v>433002</v>
      </c>
      <c r="B1919" s="7">
        <v>431331</v>
      </c>
      <c r="C1919" t="s">
        <v>50</v>
      </c>
      <c r="D1919" t="s">
        <v>103</v>
      </c>
      <c r="E1919" s="7">
        <v>45</v>
      </c>
      <c r="F1919" s="7" t="s">
        <v>148</v>
      </c>
      <c r="G1919" t="s">
        <v>18</v>
      </c>
      <c r="H1919">
        <v>50.5</v>
      </c>
      <c r="I1919">
        <v>2</v>
      </c>
      <c r="J1919">
        <v>73.5</v>
      </c>
      <c r="K1919">
        <v>2.76</v>
      </c>
    </row>
    <row r="1920" spans="1:11" x14ac:dyDescent="0.25">
      <c r="A1920" s="7">
        <v>433004</v>
      </c>
      <c r="B1920" s="7">
        <v>431331</v>
      </c>
      <c r="C1920" t="s">
        <v>50</v>
      </c>
      <c r="D1920" t="s">
        <v>103</v>
      </c>
      <c r="E1920" s="7">
        <v>45</v>
      </c>
      <c r="F1920" s="7" t="s">
        <v>148</v>
      </c>
      <c r="G1920" t="s">
        <v>18</v>
      </c>
      <c r="H1920">
        <v>63.5</v>
      </c>
      <c r="I1920">
        <v>2</v>
      </c>
      <c r="J1920">
        <v>83.2</v>
      </c>
      <c r="K1920">
        <v>2.76</v>
      </c>
    </row>
    <row r="1921" spans="1:11" x14ac:dyDescent="0.25">
      <c r="A1921" s="7">
        <v>433006</v>
      </c>
      <c r="B1921" s="7">
        <v>431331</v>
      </c>
      <c r="C1921" t="s">
        <v>50</v>
      </c>
      <c r="D1921" t="s">
        <v>103</v>
      </c>
      <c r="E1921" s="7">
        <v>45</v>
      </c>
      <c r="F1921" s="7" t="s">
        <v>148</v>
      </c>
      <c r="G1921" t="s">
        <v>18</v>
      </c>
      <c r="H1921">
        <v>47.6</v>
      </c>
      <c r="I1921">
        <v>4</v>
      </c>
      <c r="J1921">
        <v>46.3</v>
      </c>
      <c r="K1921">
        <v>2.76</v>
      </c>
    </row>
    <row r="1922" spans="1:11" x14ac:dyDescent="0.25">
      <c r="A1922" s="7">
        <v>433008</v>
      </c>
      <c r="B1922" s="7">
        <v>431331</v>
      </c>
      <c r="C1922" t="s">
        <v>50</v>
      </c>
      <c r="D1922" t="s">
        <v>103</v>
      </c>
      <c r="E1922" s="7">
        <v>45</v>
      </c>
      <c r="F1922" s="7" t="s">
        <v>148</v>
      </c>
      <c r="G1922" t="s">
        <v>18</v>
      </c>
      <c r="H1922">
        <v>48.3</v>
      </c>
      <c r="I1922">
        <v>1</v>
      </c>
      <c r="J1922">
        <v>118.7</v>
      </c>
      <c r="K1922">
        <v>2.76</v>
      </c>
    </row>
    <row r="1923" spans="1:11" x14ac:dyDescent="0.25">
      <c r="A1923" s="7">
        <v>433011</v>
      </c>
      <c r="B1923" s="7">
        <v>431331</v>
      </c>
      <c r="C1923" t="s">
        <v>50</v>
      </c>
      <c r="D1923" t="s">
        <v>103</v>
      </c>
      <c r="E1923" s="7">
        <v>45</v>
      </c>
      <c r="F1923" s="7" t="s">
        <v>148</v>
      </c>
      <c r="G1923" t="s">
        <v>18</v>
      </c>
      <c r="H1923">
        <v>50.8</v>
      </c>
      <c r="I1923">
        <v>2</v>
      </c>
      <c r="J1923">
        <v>73.5</v>
      </c>
      <c r="K1923">
        <v>2.76</v>
      </c>
    </row>
    <row r="1924" spans="1:11" x14ac:dyDescent="0.25">
      <c r="A1924" s="7">
        <v>433013</v>
      </c>
      <c r="B1924" s="7">
        <v>431331</v>
      </c>
      <c r="C1924" t="s">
        <v>50</v>
      </c>
      <c r="D1924" t="s">
        <v>103</v>
      </c>
      <c r="E1924" s="7">
        <v>45</v>
      </c>
      <c r="F1924" s="7" t="s">
        <v>148</v>
      </c>
      <c r="G1924" t="s">
        <v>18</v>
      </c>
      <c r="H1924">
        <v>24</v>
      </c>
      <c r="I1924">
        <v>1</v>
      </c>
      <c r="J1924">
        <v>92</v>
      </c>
      <c r="K1924">
        <v>2.76</v>
      </c>
    </row>
    <row r="1925" spans="1:11" x14ac:dyDescent="0.25">
      <c r="A1925" s="7">
        <v>433014</v>
      </c>
      <c r="B1925" s="7">
        <v>431331</v>
      </c>
      <c r="C1925" t="s">
        <v>50</v>
      </c>
      <c r="D1925" t="s">
        <v>103</v>
      </c>
      <c r="E1925" s="7">
        <v>45</v>
      </c>
      <c r="F1925" s="7" t="s">
        <v>148</v>
      </c>
      <c r="G1925" t="s">
        <v>18</v>
      </c>
      <c r="H1925">
        <v>37.700000000000003</v>
      </c>
      <c r="I1925">
        <v>2</v>
      </c>
      <c r="J1925">
        <v>73.5</v>
      </c>
      <c r="K1925">
        <v>2.76</v>
      </c>
    </row>
    <row r="1926" spans="1:11" x14ac:dyDescent="0.25">
      <c r="A1926" s="7">
        <v>433016</v>
      </c>
      <c r="B1926" s="7">
        <v>431331</v>
      </c>
      <c r="C1926" t="s">
        <v>50</v>
      </c>
      <c r="D1926" t="s">
        <v>103</v>
      </c>
      <c r="E1926" s="7">
        <v>45</v>
      </c>
      <c r="F1926" s="7" t="s">
        <v>148</v>
      </c>
      <c r="G1926" t="s">
        <v>18</v>
      </c>
      <c r="H1926">
        <v>47.1</v>
      </c>
      <c r="I1926">
        <v>5</v>
      </c>
      <c r="J1926">
        <v>40.4</v>
      </c>
      <c r="K1926">
        <v>2.76</v>
      </c>
    </row>
    <row r="1927" spans="1:11" x14ac:dyDescent="0.25">
      <c r="A1927" s="7">
        <v>433639</v>
      </c>
      <c r="B1927" s="7">
        <v>431343</v>
      </c>
      <c r="C1927" t="s">
        <v>50</v>
      </c>
      <c r="D1927" t="s">
        <v>92</v>
      </c>
      <c r="E1927" s="7">
        <v>14</v>
      </c>
      <c r="F1927" s="7" t="s">
        <v>148</v>
      </c>
      <c r="G1927" t="s">
        <v>18</v>
      </c>
      <c r="H1927">
        <v>31.9</v>
      </c>
      <c r="I1927">
        <v>1</v>
      </c>
      <c r="J1927">
        <v>92</v>
      </c>
      <c r="K1927">
        <v>2.76</v>
      </c>
    </row>
    <row r="1928" spans="1:11" x14ac:dyDescent="0.25">
      <c r="A1928" s="7">
        <v>433641</v>
      </c>
      <c r="B1928" s="7">
        <v>431343</v>
      </c>
      <c r="C1928" t="s">
        <v>50</v>
      </c>
      <c r="D1928" t="s">
        <v>92</v>
      </c>
      <c r="E1928" s="7">
        <v>14</v>
      </c>
      <c r="F1928" s="7" t="s">
        <v>148</v>
      </c>
      <c r="G1928" t="s">
        <v>18</v>
      </c>
      <c r="H1928">
        <v>39.5</v>
      </c>
      <c r="I1928">
        <v>2</v>
      </c>
      <c r="J1928">
        <v>57</v>
      </c>
      <c r="K1928">
        <v>2.76</v>
      </c>
    </row>
    <row r="1929" spans="1:11" x14ac:dyDescent="0.25">
      <c r="A1929" s="7">
        <v>433644</v>
      </c>
      <c r="B1929" s="7">
        <v>431343</v>
      </c>
      <c r="C1929" t="s">
        <v>50</v>
      </c>
      <c r="D1929" t="s">
        <v>92</v>
      </c>
      <c r="E1929" s="7">
        <v>14</v>
      </c>
      <c r="F1929" s="7" t="s">
        <v>148</v>
      </c>
      <c r="G1929" t="s">
        <v>18</v>
      </c>
      <c r="H1929">
        <v>38.9</v>
      </c>
      <c r="I1929">
        <v>2</v>
      </c>
      <c r="J1929">
        <v>57</v>
      </c>
      <c r="K1929">
        <v>2.76</v>
      </c>
    </row>
    <row r="1930" spans="1:11" x14ac:dyDescent="0.25">
      <c r="A1930" s="7">
        <v>433646</v>
      </c>
      <c r="B1930" s="7">
        <v>431343</v>
      </c>
      <c r="C1930" t="s">
        <v>50</v>
      </c>
      <c r="D1930" t="s">
        <v>92</v>
      </c>
      <c r="E1930" s="7">
        <v>14</v>
      </c>
      <c r="F1930" s="7" t="s">
        <v>148</v>
      </c>
      <c r="G1930" t="s">
        <v>18</v>
      </c>
      <c r="H1930">
        <v>31.7</v>
      </c>
      <c r="I1930">
        <v>1</v>
      </c>
      <c r="J1930">
        <v>92</v>
      </c>
      <c r="K1930">
        <v>2.76</v>
      </c>
    </row>
    <row r="1931" spans="1:11" x14ac:dyDescent="0.25">
      <c r="A1931" s="7">
        <v>433648</v>
      </c>
      <c r="B1931" s="7">
        <v>431343</v>
      </c>
      <c r="C1931" t="s">
        <v>50</v>
      </c>
      <c r="D1931" t="s">
        <v>92</v>
      </c>
      <c r="E1931" s="7">
        <v>14</v>
      </c>
      <c r="F1931" s="7" t="s">
        <v>148</v>
      </c>
      <c r="G1931" t="s">
        <v>18</v>
      </c>
      <c r="H1931">
        <v>32.200000000000003</v>
      </c>
      <c r="I1931">
        <v>2</v>
      </c>
      <c r="J1931">
        <v>57</v>
      </c>
      <c r="K1931">
        <v>2.76</v>
      </c>
    </row>
    <row r="1932" spans="1:11" x14ac:dyDescent="0.25">
      <c r="A1932" s="7">
        <v>433650</v>
      </c>
      <c r="B1932" s="7">
        <v>431343</v>
      </c>
      <c r="C1932" t="s">
        <v>50</v>
      </c>
      <c r="D1932" t="s">
        <v>92</v>
      </c>
      <c r="E1932" s="7">
        <v>14</v>
      </c>
      <c r="F1932" s="7" t="s">
        <v>148</v>
      </c>
      <c r="G1932" t="s">
        <v>18</v>
      </c>
      <c r="H1932">
        <v>39</v>
      </c>
      <c r="I1932">
        <v>2</v>
      </c>
      <c r="J1932">
        <v>73.5</v>
      </c>
      <c r="K1932">
        <v>2.76</v>
      </c>
    </row>
    <row r="1933" spans="1:11" x14ac:dyDescent="0.25">
      <c r="A1933" s="7">
        <v>433652</v>
      </c>
      <c r="B1933" s="7">
        <v>431343</v>
      </c>
      <c r="C1933" t="s">
        <v>50</v>
      </c>
      <c r="D1933" t="s">
        <v>92</v>
      </c>
      <c r="E1933" s="7">
        <v>14</v>
      </c>
      <c r="F1933" s="7" t="s">
        <v>148</v>
      </c>
      <c r="G1933" t="s">
        <v>18</v>
      </c>
      <c r="H1933">
        <v>37.5</v>
      </c>
      <c r="I1933">
        <v>1</v>
      </c>
      <c r="J1933">
        <v>92</v>
      </c>
      <c r="K1933">
        <v>2.76</v>
      </c>
    </row>
    <row r="1934" spans="1:11" x14ac:dyDescent="0.25">
      <c r="A1934" s="7">
        <v>433654</v>
      </c>
      <c r="B1934" s="7">
        <v>431343</v>
      </c>
      <c r="C1934" t="s">
        <v>50</v>
      </c>
      <c r="D1934" t="s">
        <v>92</v>
      </c>
      <c r="E1934" s="7">
        <v>14</v>
      </c>
      <c r="F1934" s="7" t="s">
        <v>148</v>
      </c>
      <c r="G1934" t="s">
        <v>18</v>
      </c>
      <c r="H1934">
        <v>32.200000000000003</v>
      </c>
      <c r="I1934">
        <v>1</v>
      </c>
      <c r="J1934">
        <v>92</v>
      </c>
      <c r="K1934">
        <v>2.76</v>
      </c>
    </row>
    <row r="1935" spans="1:11" x14ac:dyDescent="0.25">
      <c r="A1935" s="7">
        <v>434437</v>
      </c>
      <c r="B1935" s="7">
        <v>431368</v>
      </c>
      <c r="C1935" t="s">
        <v>50</v>
      </c>
      <c r="D1935" t="s">
        <v>104</v>
      </c>
      <c r="E1935" s="7">
        <v>28</v>
      </c>
      <c r="F1935" s="7" t="s">
        <v>148</v>
      </c>
      <c r="G1935" t="s">
        <v>18</v>
      </c>
      <c r="H1935">
        <v>32</v>
      </c>
      <c r="I1935">
        <v>1</v>
      </c>
      <c r="J1935">
        <v>92</v>
      </c>
      <c r="K1935">
        <v>2.76</v>
      </c>
    </row>
    <row r="1936" spans="1:11" x14ac:dyDescent="0.25">
      <c r="A1936" s="7">
        <v>434439</v>
      </c>
      <c r="B1936" s="7">
        <v>431368</v>
      </c>
      <c r="C1936" t="s">
        <v>50</v>
      </c>
      <c r="D1936" t="s">
        <v>104</v>
      </c>
      <c r="E1936" s="7">
        <v>28</v>
      </c>
      <c r="F1936" s="7" t="s">
        <v>148</v>
      </c>
      <c r="G1936" t="s">
        <v>18</v>
      </c>
      <c r="H1936">
        <v>38.1</v>
      </c>
      <c r="I1936">
        <v>1</v>
      </c>
      <c r="J1936">
        <v>118.7</v>
      </c>
      <c r="K1936">
        <v>2.76</v>
      </c>
    </row>
    <row r="1937" spans="1:11" x14ac:dyDescent="0.25">
      <c r="A1937" s="7">
        <v>434441</v>
      </c>
      <c r="B1937" s="7">
        <v>431368</v>
      </c>
      <c r="C1937" t="s">
        <v>50</v>
      </c>
      <c r="D1937" t="s">
        <v>104</v>
      </c>
      <c r="E1937" s="7">
        <v>28</v>
      </c>
      <c r="F1937" s="7" t="s">
        <v>148</v>
      </c>
      <c r="G1937" t="s">
        <v>18</v>
      </c>
      <c r="H1937">
        <v>37.5</v>
      </c>
      <c r="I1937">
        <v>1</v>
      </c>
      <c r="J1937">
        <v>118.7</v>
      </c>
      <c r="K1937">
        <v>2.76</v>
      </c>
    </row>
    <row r="1938" spans="1:11" x14ac:dyDescent="0.25">
      <c r="A1938" s="7">
        <v>434443</v>
      </c>
      <c r="B1938" s="7">
        <v>431368</v>
      </c>
      <c r="C1938" t="s">
        <v>50</v>
      </c>
      <c r="D1938" t="s">
        <v>104</v>
      </c>
      <c r="E1938" s="7">
        <v>28</v>
      </c>
      <c r="F1938" s="7" t="s">
        <v>148</v>
      </c>
      <c r="G1938" t="s">
        <v>18</v>
      </c>
      <c r="H1938">
        <v>31.2</v>
      </c>
      <c r="I1938">
        <v>1</v>
      </c>
      <c r="J1938">
        <v>92</v>
      </c>
      <c r="K1938">
        <v>2.76</v>
      </c>
    </row>
    <row r="1939" spans="1:11" x14ac:dyDescent="0.25">
      <c r="A1939" s="7">
        <v>434445</v>
      </c>
      <c r="B1939" s="7">
        <v>431368</v>
      </c>
      <c r="C1939" t="s">
        <v>50</v>
      </c>
      <c r="D1939" t="s">
        <v>104</v>
      </c>
      <c r="E1939" s="7">
        <v>28</v>
      </c>
      <c r="F1939" s="7" t="s">
        <v>148</v>
      </c>
      <c r="G1939" t="s">
        <v>18</v>
      </c>
      <c r="H1939">
        <v>32.299999999999997</v>
      </c>
      <c r="I1939">
        <v>2</v>
      </c>
      <c r="J1939">
        <v>57</v>
      </c>
      <c r="K1939">
        <v>2.76</v>
      </c>
    </row>
    <row r="1940" spans="1:11" x14ac:dyDescent="0.25">
      <c r="A1940" s="7">
        <v>434447</v>
      </c>
      <c r="B1940" s="7">
        <v>431368</v>
      </c>
      <c r="C1940" t="s">
        <v>50</v>
      </c>
      <c r="D1940" t="s">
        <v>104</v>
      </c>
      <c r="E1940" s="7">
        <v>28</v>
      </c>
      <c r="F1940" s="7" t="s">
        <v>148</v>
      </c>
      <c r="G1940" t="s">
        <v>18</v>
      </c>
      <c r="H1940">
        <v>38.299999999999997</v>
      </c>
      <c r="I1940">
        <v>2</v>
      </c>
      <c r="J1940">
        <v>73.5</v>
      </c>
      <c r="K1940">
        <v>2.76</v>
      </c>
    </row>
    <row r="1941" spans="1:11" x14ac:dyDescent="0.25">
      <c r="A1941" s="7">
        <v>434449</v>
      </c>
      <c r="B1941" s="7">
        <v>431368</v>
      </c>
      <c r="C1941" t="s">
        <v>50</v>
      </c>
      <c r="D1941" t="s">
        <v>104</v>
      </c>
      <c r="E1941" s="7">
        <v>28</v>
      </c>
      <c r="F1941" s="7" t="s">
        <v>148</v>
      </c>
      <c r="G1941" t="s">
        <v>18</v>
      </c>
      <c r="H1941">
        <v>52.9</v>
      </c>
      <c r="I1941">
        <v>1</v>
      </c>
      <c r="J1941">
        <v>118.7</v>
      </c>
      <c r="K1941">
        <v>2.76</v>
      </c>
    </row>
    <row r="1942" spans="1:11" x14ac:dyDescent="0.25">
      <c r="A1942" s="7">
        <v>434451</v>
      </c>
      <c r="B1942" s="7">
        <v>431368</v>
      </c>
      <c r="C1942" t="s">
        <v>50</v>
      </c>
      <c r="D1942" t="s">
        <v>104</v>
      </c>
      <c r="E1942" s="7">
        <v>28</v>
      </c>
      <c r="F1942" s="7" t="s">
        <v>148</v>
      </c>
      <c r="G1942" t="s">
        <v>18</v>
      </c>
      <c r="H1942">
        <v>86.6</v>
      </c>
      <c r="I1942">
        <v>5</v>
      </c>
      <c r="J1942">
        <v>45.7</v>
      </c>
      <c r="K1942">
        <v>2.76</v>
      </c>
    </row>
    <row r="1943" spans="1:11" x14ac:dyDescent="0.25">
      <c r="A1943" s="7">
        <v>434453</v>
      </c>
      <c r="B1943" s="7">
        <v>431368</v>
      </c>
      <c r="C1943" t="s">
        <v>50</v>
      </c>
      <c r="D1943" t="s">
        <v>104</v>
      </c>
      <c r="E1943" s="7">
        <v>28</v>
      </c>
      <c r="F1943" s="7" t="s">
        <v>148</v>
      </c>
      <c r="G1943" t="s">
        <v>18</v>
      </c>
      <c r="H1943">
        <v>32.5</v>
      </c>
      <c r="I1943">
        <v>1</v>
      </c>
      <c r="J1943">
        <v>92</v>
      </c>
      <c r="K1943">
        <v>2.76</v>
      </c>
    </row>
    <row r="1944" spans="1:11" x14ac:dyDescent="0.25">
      <c r="A1944" s="7">
        <v>434455</v>
      </c>
      <c r="B1944" s="7">
        <v>431368</v>
      </c>
      <c r="C1944" t="s">
        <v>50</v>
      </c>
      <c r="D1944" t="s">
        <v>104</v>
      </c>
      <c r="E1944" s="7">
        <v>28</v>
      </c>
      <c r="F1944" s="7" t="s">
        <v>148</v>
      </c>
      <c r="G1944" t="s">
        <v>18</v>
      </c>
      <c r="H1944">
        <v>31.4</v>
      </c>
      <c r="I1944">
        <v>1</v>
      </c>
      <c r="J1944">
        <v>92</v>
      </c>
      <c r="K1944">
        <v>2.76</v>
      </c>
    </row>
    <row r="1945" spans="1:11" x14ac:dyDescent="0.25">
      <c r="A1945" s="7">
        <v>434457</v>
      </c>
      <c r="B1945" s="7">
        <v>431368</v>
      </c>
      <c r="C1945" t="s">
        <v>50</v>
      </c>
      <c r="D1945" t="s">
        <v>104</v>
      </c>
      <c r="E1945" s="7">
        <v>28</v>
      </c>
      <c r="F1945" s="7" t="s">
        <v>148</v>
      </c>
      <c r="G1945" t="s">
        <v>18</v>
      </c>
      <c r="H1945">
        <v>37.700000000000003</v>
      </c>
      <c r="I1945">
        <v>1</v>
      </c>
      <c r="J1945">
        <v>118.7</v>
      </c>
      <c r="K1945">
        <v>2.76</v>
      </c>
    </row>
    <row r="1946" spans="1:11" x14ac:dyDescent="0.25">
      <c r="A1946" s="7">
        <v>434459</v>
      </c>
      <c r="B1946" s="7">
        <v>431368</v>
      </c>
      <c r="C1946" t="s">
        <v>50</v>
      </c>
      <c r="D1946" t="s">
        <v>104</v>
      </c>
      <c r="E1946" s="7">
        <v>28</v>
      </c>
      <c r="F1946" s="7" t="s">
        <v>148</v>
      </c>
      <c r="G1946" t="s">
        <v>18</v>
      </c>
      <c r="H1946">
        <v>38.4</v>
      </c>
      <c r="I1946">
        <v>2</v>
      </c>
      <c r="J1946">
        <v>73.5</v>
      </c>
      <c r="K1946">
        <v>2.76</v>
      </c>
    </row>
    <row r="1947" spans="1:11" x14ac:dyDescent="0.25">
      <c r="A1947" s="7">
        <v>434461</v>
      </c>
      <c r="B1947" s="7">
        <v>431368</v>
      </c>
      <c r="C1947" t="s">
        <v>50</v>
      </c>
      <c r="D1947" t="s">
        <v>104</v>
      </c>
      <c r="E1947" s="7">
        <v>28</v>
      </c>
      <c r="F1947" s="7" t="s">
        <v>148</v>
      </c>
      <c r="G1947" t="s">
        <v>18</v>
      </c>
      <c r="H1947">
        <v>32.799999999999997</v>
      </c>
      <c r="I1947">
        <v>3</v>
      </c>
      <c r="J1947">
        <v>44.2</v>
      </c>
      <c r="K1947">
        <v>2.76</v>
      </c>
    </row>
    <row r="1948" spans="1:11" x14ac:dyDescent="0.25">
      <c r="A1948" s="7">
        <v>434463</v>
      </c>
      <c r="B1948" s="7">
        <v>431368</v>
      </c>
      <c r="C1948" t="s">
        <v>50</v>
      </c>
      <c r="D1948" t="s">
        <v>104</v>
      </c>
      <c r="E1948" s="7">
        <v>28</v>
      </c>
      <c r="F1948" s="7" t="s">
        <v>148</v>
      </c>
      <c r="G1948" t="s">
        <v>18</v>
      </c>
      <c r="H1948">
        <v>46.8</v>
      </c>
      <c r="I1948">
        <v>3</v>
      </c>
      <c r="J1948">
        <v>57</v>
      </c>
      <c r="K1948">
        <v>2.76</v>
      </c>
    </row>
    <row r="1949" spans="1:11" x14ac:dyDescent="0.25">
      <c r="A1949" s="7">
        <v>434465</v>
      </c>
      <c r="B1949" s="7">
        <v>431368</v>
      </c>
      <c r="C1949" t="s">
        <v>50</v>
      </c>
      <c r="D1949" t="s">
        <v>104</v>
      </c>
      <c r="E1949" s="7">
        <v>28</v>
      </c>
      <c r="F1949" s="7" t="s">
        <v>148</v>
      </c>
      <c r="G1949" t="s">
        <v>18</v>
      </c>
      <c r="H1949">
        <v>37.5</v>
      </c>
      <c r="I1949">
        <v>1</v>
      </c>
      <c r="J1949">
        <v>118.7</v>
      </c>
      <c r="K1949">
        <v>2.76</v>
      </c>
    </row>
    <row r="1950" spans="1:11" x14ac:dyDescent="0.25">
      <c r="A1950" s="7">
        <v>434469</v>
      </c>
      <c r="B1950" s="7">
        <v>431368</v>
      </c>
      <c r="C1950" t="s">
        <v>50</v>
      </c>
      <c r="D1950" t="s">
        <v>104</v>
      </c>
      <c r="E1950" s="7">
        <v>28</v>
      </c>
      <c r="F1950" s="7" t="s">
        <v>148</v>
      </c>
      <c r="G1950" t="s">
        <v>18</v>
      </c>
      <c r="H1950">
        <v>31.5</v>
      </c>
      <c r="I1950">
        <v>3</v>
      </c>
      <c r="J1950">
        <v>44.2</v>
      </c>
      <c r="K1950">
        <v>2.76</v>
      </c>
    </row>
    <row r="1951" spans="1:11" x14ac:dyDescent="0.25">
      <c r="A1951" s="7">
        <v>434471</v>
      </c>
      <c r="B1951" s="7">
        <v>431368</v>
      </c>
      <c r="C1951" t="s">
        <v>50</v>
      </c>
      <c r="D1951" t="s">
        <v>104</v>
      </c>
      <c r="E1951" s="7">
        <v>28</v>
      </c>
      <c r="F1951" s="7" t="s">
        <v>148</v>
      </c>
      <c r="G1951" t="s">
        <v>18</v>
      </c>
      <c r="H1951">
        <v>37.799999999999997</v>
      </c>
      <c r="I1951">
        <v>3</v>
      </c>
      <c r="J1951">
        <v>57</v>
      </c>
      <c r="K1951">
        <v>2.76</v>
      </c>
    </row>
    <row r="1952" spans="1:11" x14ac:dyDescent="0.25">
      <c r="A1952" s="7">
        <v>434473</v>
      </c>
      <c r="B1952" s="7">
        <v>431368</v>
      </c>
      <c r="C1952" t="s">
        <v>50</v>
      </c>
      <c r="D1952" t="s">
        <v>104</v>
      </c>
      <c r="E1952" s="7">
        <v>28</v>
      </c>
      <c r="F1952" s="7" t="s">
        <v>148</v>
      </c>
      <c r="G1952" t="s">
        <v>18</v>
      </c>
      <c r="H1952">
        <v>38.200000000000003</v>
      </c>
      <c r="I1952">
        <v>1</v>
      </c>
      <c r="J1952">
        <v>118.7</v>
      </c>
      <c r="K1952">
        <v>2.76</v>
      </c>
    </row>
    <row r="1953" spans="1:11" x14ac:dyDescent="0.25">
      <c r="A1953" s="7">
        <v>434524</v>
      </c>
      <c r="B1953" s="7">
        <v>431371</v>
      </c>
      <c r="C1953" t="s">
        <v>50</v>
      </c>
      <c r="D1953" t="s">
        <v>105</v>
      </c>
      <c r="E1953" s="7">
        <v>7</v>
      </c>
      <c r="F1953" s="7" t="s">
        <v>148</v>
      </c>
      <c r="G1953" t="s">
        <v>18</v>
      </c>
      <c r="H1953">
        <v>30.5</v>
      </c>
      <c r="I1953">
        <v>1</v>
      </c>
      <c r="J1953">
        <v>92</v>
      </c>
      <c r="K1953">
        <v>2.76</v>
      </c>
    </row>
    <row r="1954" spans="1:11" x14ac:dyDescent="0.25">
      <c r="A1954" s="7">
        <v>434526</v>
      </c>
      <c r="B1954" s="7">
        <v>431371</v>
      </c>
      <c r="C1954" t="s">
        <v>50</v>
      </c>
      <c r="D1954" t="s">
        <v>105</v>
      </c>
      <c r="E1954" s="7">
        <v>7</v>
      </c>
      <c r="F1954" s="7" t="s">
        <v>148</v>
      </c>
      <c r="G1954" t="s">
        <v>18</v>
      </c>
      <c r="H1954">
        <v>38.1</v>
      </c>
      <c r="I1954">
        <v>2</v>
      </c>
      <c r="J1954">
        <v>73.5</v>
      </c>
      <c r="K1954">
        <v>2.76</v>
      </c>
    </row>
    <row r="1955" spans="1:11" x14ac:dyDescent="0.25">
      <c r="A1955" s="7">
        <v>434528</v>
      </c>
      <c r="B1955" s="7">
        <v>431371</v>
      </c>
      <c r="C1955" t="s">
        <v>50</v>
      </c>
      <c r="D1955" t="s">
        <v>105</v>
      </c>
      <c r="E1955" s="7">
        <v>7</v>
      </c>
      <c r="F1955" s="7" t="s">
        <v>148</v>
      </c>
      <c r="G1955" t="s">
        <v>18</v>
      </c>
      <c r="H1955">
        <v>37.799999999999997</v>
      </c>
      <c r="I1955">
        <v>1</v>
      </c>
      <c r="J1955">
        <v>118.7</v>
      </c>
      <c r="K1955">
        <v>2.76</v>
      </c>
    </row>
    <row r="1956" spans="1:11" x14ac:dyDescent="0.25">
      <c r="A1956" s="7">
        <v>434530</v>
      </c>
      <c r="B1956" s="7">
        <v>431371</v>
      </c>
      <c r="C1956" t="s">
        <v>50</v>
      </c>
      <c r="D1956" t="s">
        <v>105</v>
      </c>
      <c r="E1956" s="7">
        <v>7</v>
      </c>
      <c r="F1956" s="7" t="s">
        <v>148</v>
      </c>
      <c r="G1956" t="s">
        <v>18</v>
      </c>
      <c r="H1956">
        <v>30.3</v>
      </c>
      <c r="I1956">
        <v>5</v>
      </c>
      <c r="J1956">
        <v>31.3</v>
      </c>
      <c r="K1956">
        <v>2.76</v>
      </c>
    </row>
    <row r="1957" spans="1:11" x14ac:dyDescent="0.25">
      <c r="A1957" s="7">
        <v>434532</v>
      </c>
      <c r="B1957" s="7">
        <v>431371</v>
      </c>
      <c r="C1957" t="s">
        <v>50</v>
      </c>
      <c r="D1957" t="s">
        <v>105</v>
      </c>
      <c r="E1957" s="7">
        <v>7</v>
      </c>
      <c r="F1957" s="7" t="s">
        <v>148</v>
      </c>
      <c r="G1957" t="s">
        <v>18</v>
      </c>
      <c r="H1957">
        <v>30.5</v>
      </c>
      <c r="I1957">
        <v>1</v>
      </c>
      <c r="J1957">
        <v>92</v>
      </c>
      <c r="K1957">
        <v>2.76</v>
      </c>
    </row>
    <row r="1958" spans="1:11" x14ac:dyDescent="0.25">
      <c r="A1958" s="7">
        <v>434534</v>
      </c>
      <c r="B1958" s="7">
        <v>431371</v>
      </c>
      <c r="C1958" t="s">
        <v>50</v>
      </c>
      <c r="D1958" t="s">
        <v>105</v>
      </c>
      <c r="E1958" s="7">
        <v>7</v>
      </c>
      <c r="F1958" s="7" t="s">
        <v>148</v>
      </c>
      <c r="G1958" t="s">
        <v>18</v>
      </c>
      <c r="H1958">
        <v>38.6</v>
      </c>
      <c r="I1958">
        <v>3</v>
      </c>
      <c r="J1958">
        <v>57</v>
      </c>
      <c r="K1958">
        <v>2.76</v>
      </c>
    </row>
    <row r="1959" spans="1:11" x14ac:dyDescent="0.25">
      <c r="A1959" s="7">
        <v>434538</v>
      </c>
      <c r="B1959" s="7">
        <v>431371</v>
      </c>
      <c r="C1959" t="s">
        <v>50</v>
      </c>
      <c r="D1959" t="s">
        <v>105</v>
      </c>
      <c r="E1959" s="7">
        <v>7</v>
      </c>
      <c r="F1959" s="7" t="s">
        <v>148</v>
      </c>
      <c r="G1959" t="s">
        <v>18</v>
      </c>
      <c r="H1959">
        <v>30.2</v>
      </c>
      <c r="I1959">
        <v>2</v>
      </c>
      <c r="J1959">
        <v>57</v>
      </c>
      <c r="K1959">
        <v>2.76</v>
      </c>
    </row>
    <row r="1960" spans="1:11" x14ac:dyDescent="0.25">
      <c r="A1960" s="7">
        <v>434708</v>
      </c>
      <c r="B1960" s="7">
        <v>431375</v>
      </c>
      <c r="C1960" t="s">
        <v>50</v>
      </c>
      <c r="D1960" t="s">
        <v>106</v>
      </c>
      <c r="E1960" s="7">
        <v>1</v>
      </c>
      <c r="F1960" s="7" t="s">
        <v>148</v>
      </c>
      <c r="G1960" t="s">
        <v>18</v>
      </c>
      <c r="H1960">
        <v>16.5</v>
      </c>
      <c r="I1960">
        <v>1</v>
      </c>
      <c r="J1960">
        <v>92</v>
      </c>
      <c r="K1960">
        <v>2.76</v>
      </c>
    </row>
    <row r="1961" spans="1:11" x14ac:dyDescent="0.25">
      <c r="A1961" s="7">
        <v>434710</v>
      </c>
      <c r="B1961" s="7">
        <v>431375</v>
      </c>
      <c r="C1961" t="s">
        <v>50</v>
      </c>
      <c r="D1961" t="s">
        <v>106</v>
      </c>
      <c r="E1961" s="7">
        <v>1</v>
      </c>
      <c r="F1961" s="7" t="s">
        <v>148</v>
      </c>
      <c r="G1961" t="s">
        <v>18</v>
      </c>
      <c r="H1961">
        <v>46.8</v>
      </c>
      <c r="I1961">
        <v>1</v>
      </c>
      <c r="J1961">
        <v>118.7</v>
      </c>
      <c r="K1961">
        <v>2.76</v>
      </c>
    </row>
    <row r="1962" spans="1:11" x14ac:dyDescent="0.25">
      <c r="A1962" s="7">
        <v>434712</v>
      </c>
      <c r="B1962" s="7">
        <v>431375</v>
      </c>
      <c r="C1962" t="s">
        <v>50</v>
      </c>
      <c r="D1962" t="s">
        <v>106</v>
      </c>
      <c r="E1962" s="7">
        <v>1</v>
      </c>
      <c r="F1962" s="7" t="s">
        <v>148</v>
      </c>
      <c r="G1962" t="s">
        <v>18</v>
      </c>
      <c r="H1962">
        <v>59.2</v>
      </c>
      <c r="I1962">
        <v>4</v>
      </c>
      <c r="J1962">
        <v>52.4</v>
      </c>
      <c r="K1962">
        <v>2.76</v>
      </c>
    </row>
    <row r="1963" spans="1:11" x14ac:dyDescent="0.25">
      <c r="A1963" s="7">
        <v>434714</v>
      </c>
      <c r="B1963" s="7">
        <v>431375</v>
      </c>
      <c r="C1963" t="s">
        <v>50</v>
      </c>
      <c r="D1963" t="s">
        <v>106</v>
      </c>
      <c r="E1963" s="7">
        <v>1</v>
      </c>
      <c r="F1963" s="7" t="s">
        <v>148</v>
      </c>
      <c r="G1963" t="s">
        <v>18</v>
      </c>
      <c r="H1963">
        <v>46</v>
      </c>
      <c r="I1963">
        <v>3</v>
      </c>
      <c r="J1963">
        <v>57</v>
      </c>
      <c r="K1963">
        <v>2.76</v>
      </c>
    </row>
    <row r="1964" spans="1:11" x14ac:dyDescent="0.25">
      <c r="A1964" s="7">
        <v>434716</v>
      </c>
      <c r="B1964" s="7">
        <v>431375</v>
      </c>
      <c r="C1964" t="s">
        <v>50</v>
      </c>
      <c r="D1964" t="s">
        <v>106</v>
      </c>
      <c r="E1964" s="7">
        <v>1</v>
      </c>
      <c r="F1964" s="7" t="s">
        <v>148</v>
      </c>
      <c r="G1964" t="s">
        <v>18</v>
      </c>
      <c r="H1964">
        <v>46.7</v>
      </c>
      <c r="I1964">
        <v>1</v>
      </c>
      <c r="J1964">
        <v>118.7</v>
      </c>
      <c r="K1964">
        <v>2.76</v>
      </c>
    </row>
    <row r="1965" spans="1:11" x14ac:dyDescent="0.25">
      <c r="A1965" s="7">
        <v>434718</v>
      </c>
      <c r="B1965" s="7">
        <v>431375</v>
      </c>
      <c r="C1965" t="s">
        <v>50</v>
      </c>
      <c r="D1965" t="s">
        <v>106</v>
      </c>
      <c r="E1965" s="7">
        <v>1</v>
      </c>
      <c r="F1965" s="7" t="s">
        <v>148</v>
      </c>
      <c r="G1965" t="s">
        <v>18</v>
      </c>
      <c r="H1965">
        <v>41.8</v>
      </c>
      <c r="I1965">
        <v>3</v>
      </c>
      <c r="J1965">
        <v>57</v>
      </c>
      <c r="K1965">
        <v>2.76</v>
      </c>
    </row>
    <row r="1966" spans="1:11" x14ac:dyDescent="0.25">
      <c r="A1966" s="7">
        <v>434719</v>
      </c>
      <c r="B1966" s="7">
        <v>431375</v>
      </c>
      <c r="C1966" t="s">
        <v>50</v>
      </c>
      <c r="D1966" t="s">
        <v>106</v>
      </c>
      <c r="E1966" s="7">
        <v>1</v>
      </c>
      <c r="F1966" s="7" t="s">
        <v>148</v>
      </c>
      <c r="G1966" t="s">
        <v>18</v>
      </c>
      <c r="H1966">
        <v>16.5</v>
      </c>
      <c r="I1966">
        <v>3</v>
      </c>
      <c r="J1966">
        <v>44.2</v>
      </c>
      <c r="K1966">
        <v>2.76</v>
      </c>
    </row>
    <row r="1967" spans="1:11" x14ac:dyDescent="0.25">
      <c r="A1967" s="7">
        <v>434721</v>
      </c>
      <c r="B1967" s="7">
        <v>431375</v>
      </c>
      <c r="C1967" t="s">
        <v>50</v>
      </c>
      <c r="D1967" t="s">
        <v>106</v>
      </c>
      <c r="E1967" s="7">
        <v>1</v>
      </c>
      <c r="F1967" s="7" t="s">
        <v>148</v>
      </c>
      <c r="G1967" t="s">
        <v>18</v>
      </c>
      <c r="H1967">
        <v>46.9</v>
      </c>
      <c r="I1967">
        <v>1</v>
      </c>
      <c r="J1967">
        <v>118.7</v>
      </c>
      <c r="K1967">
        <v>2.76</v>
      </c>
    </row>
    <row r="1968" spans="1:11" x14ac:dyDescent="0.25">
      <c r="A1968" s="7">
        <v>434723</v>
      </c>
      <c r="B1968" s="7">
        <v>431375</v>
      </c>
      <c r="C1968" t="s">
        <v>50</v>
      </c>
      <c r="D1968" t="s">
        <v>106</v>
      </c>
      <c r="E1968" s="7">
        <v>1</v>
      </c>
      <c r="F1968" s="7" t="s">
        <v>148</v>
      </c>
      <c r="G1968" t="s">
        <v>18</v>
      </c>
      <c r="H1968">
        <v>16.899999999999999</v>
      </c>
      <c r="I1968">
        <v>1</v>
      </c>
      <c r="J1968">
        <v>92</v>
      </c>
      <c r="K1968">
        <v>2.76</v>
      </c>
    </row>
    <row r="1969" spans="1:11" x14ac:dyDescent="0.25">
      <c r="A1969" s="7">
        <v>434724</v>
      </c>
      <c r="B1969" s="7">
        <v>431375</v>
      </c>
      <c r="C1969" t="s">
        <v>50</v>
      </c>
      <c r="D1969" t="s">
        <v>106</v>
      </c>
      <c r="E1969" s="7">
        <v>1</v>
      </c>
      <c r="F1969" s="7" t="s">
        <v>148</v>
      </c>
      <c r="G1969" t="s">
        <v>18</v>
      </c>
      <c r="H1969">
        <v>42.1</v>
      </c>
      <c r="I1969">
        <v>2</v>
      </c>
      <c r="J1969">
        <v>73.5</v>
      </c>
      <c r="K1969">
        <v>2.76</v>
      </c>
    </row>
    <row r="1970" spans="1:11" x14ac:dyDescent="0.25">
      <c r="A1970" s="7">
        <v>434830</v>
      </c>
      <c r="B1970" s="7">
        <v>431380</v>
      </c>
      <c r="C1970" t="s">
        <v>50</v>
      </c>
      <c r="D1970" t="s">
        <v>102</v>
      </c>
      <c r="E1970" s="7">
        <v>51</v>
      </c>
      <c r="F1970" s="7" t="s">
        <v>148</v>
      </c>
      <c r="G1970" t="s">
        <v>18</v>
      </c>
      <c r="H1970">
        <v>27.5</v>
      </c>
      <c r="I1970">
        <v>1</v>
      </c>
      <c r="J1970">
        <v>92</v>
      </c>
      <c r="K1970">
        <v>2.76</v>
      </c>
    </row>
    <row r="1971" spans="1:11" x14ac:dyDescent="0.25">
      <c r="A1971" s="7">
        <v>434831</v>
      </c>
      <c r="B1971" s="7">
        <v>431380</v>
      </c>
      <c r="C1971" t="s">
        <v>50</v>
      </c>
      <c r="D1971" t="s">
        <v>102</v>
      </c>
      <c r="E1971" s="7">
        <v>51</v>
      </c>
      <c r="F1971" s="7" t="s">
        <v>148</v>
      </c>
      <c r="G1971" t="s">
        <v>18</v>
      </c>
      <c r="H1971">
        <v>18.399999999999999</v>
      </c>
      <c r="I1971">
        <v>1</v>
      </c>
      <c r="J1971">
        <v>92</v>
      </c>
      <c r="K1971">
        <v>2.76</v>
      </c>
    </row>
    <row r="1972" spans="1:11" x14ac:dyDescent="0.25">
      <c r="A1972" s="7">
        <v>434832</v>
      </c>
      <c r="B1972" s="7">
        <v>431380</v>
      </c>
      <c r="C1972" t="s">
        <v>50</v>
      </c>
      <c r="D1972" t="s">
        <v>102</v>
      </c>
      <c r="E1972" s="7">
        <v>51</v>
      </c>
      <c r="F1972" s="7" t="s">
        <v>148</v>
      </c>
      <c r="G1972" t="s">
        <v>18</v>
      </c>
      <c r="H1972">
        <v>27.7</v>
      </c>
      <c r="I1972">
        <v>3</v>
      </c>
      <c r="J1972">
        <v>44.2</v>
      </c>
      <c r="K1972">
        <v>2.76</v>
      </c>
    </row>
    <row r="1973" spans="1:11" x14ac:dyDescent="0.25">
      <c r="A1973" s="7">
        <v>434833</v>
      </c>
      <c r="B1973" s="7">
        <v>431380</v>
      </c>
      <c r="C1973" t="s">
        <v>50</v>
      </c>
      <c r="D1973" t="s">
        <v>102</v>
      </c>
      <c r="E1973" s="7">
        <v>51</v>
      </c>
      <c r="F1973" s="7" t="s">
        <v>148</v>
      </c>
      <c r="G1973" t="s">
        <v>18</v>
      </c>
      <c r="H1973">
        <v>40.200000000000003</v>
      </c>
      <c r="I1973">
        <v>1</v>
      </c>
      <c r="J1973">
        <v>92</v>
      </c>
      <c r="K1973">
        <v>2.76</v>
      </c>
    </row>
    <row r="1974" spans="1:11" x14ac:dyDescent="0.25">
      <c r="A1974" s="7">
        <v>434834</v>
      </c>
      <c r="B1974" s="7">
        <v>431380</v>
      </c>
      <c r="C1974" t="s">
        <v>50</v>
      </c>
      <c r="D1974" t="s">
        <v>102</v>
      </c>
      <c r="E1974" s="7">
        <v>51</v>
      </c>
      <c r="F1974" s="7" t="s">
        <v>148</v>
      </c>
      <c r="G1974" t="s">
        <v>18</v>
      </c>
      <c r="H1974">
        <v>27</v>
      </c>
      <c r="I1974">
        <v>1</v>
      </c>
      <c r="J1974">
        <v>92</v>
      </c>
      <c r="K1974">
        <v>2.76</v>
      </c>
    </row>
    <row r="1975" spans="1:11" x14ac:dyDescent="0.25">
      <c r="A1975" s="7">
        <v>434835</v>
      </c>
      <c r="B1975" s="7">
        <v>431380</v>
      </c>
      <c r="C1975" t="s">
        <v>50</v>
      </c>
      <c r="D1975" t="s">
        <v>102</v>
      </c>
      <c r="E1975" s="7">
        <v>51</v>
      </c>
      <c r="F1975" s="7" t="s">
        <v>148</v>
      </c>
      <c r="G1975" t="s">
        <v>18</v>
      </c>
      <c r="H1975">
        <v>27.7</v>
      </c>
      <c r="I1975">
        <v>1</v>
      </c>
      <c r="J1975">
        <v>92</v>
      </c>
      <c r="K1975">
        <v>2.76</v>
      </c>
    </row>
    <row r="1976" spans="1:11" x14ac:dyDescent="0.25">
      <c r="A1976" s="7">
        <v>434837</v>
      </c>
      <c r="B1976" s="7">
        <v>431380</v>
      </c>
      <c r="C1976" t="s">
        <v>50</v>
      </c>
      <c r="D1976" t="s">
        <v>102</v>
      </c>
      <c r="E1976" s="7">
        <v>51</v>
      </c>
      <c r="F1976" s="7" t="s">
        <v>148</v>
      </c>
      <c r="G1976" t="s">
        <v>18</v>
      </c>
      <c r="H1976">
        <v>27.5</v>
      </c>
      <c r="I1976">
        <v>1</v>
      </c>
      <c r="J1976">
        <v>92</v>
      </c>
      <c r="K1976">
        <v>2.76</v>
      </c>
    </row>
    <row r="1977" spans="1:11" x14ac:dyDescent="0.25">
      <c r="A1977" s="7">
        <v>434839</v>
      </c>
      <c r="B1977" s="7">
        <v>431380</v>
      </c>
      <c r="C1977" t="s">
        <v>50</v>
      </c>
      <c r="D1977" t="s">
        <v>102</v>
      </c>
      <c r="E1977" s="7">
        <v>51</v>
      </c>
      <c r="F1977" s="7" t="s">
        <v>148</v>
      </c>
      <c r="G1977" t="s">
        <v>18</v>
      </c>
      <c r="H1977">
        <v>31.1</v>
      </c>
      <c r="I1977">
        <v>1</v>
      </c>
      <c r="J1977">
        <v>92</v>
      </c>
      <c r="K1977">
        <v>2.76</v>
      </c>
    </row>
    <row r="1978" spans="1:11" x14ac:dyDescent="0.25">
      <c r="A1978" s="7">
        <v>434844</v>
      </c>
      <c r="B1978" s="7">
        <v>431380</v>
      </c>
      <c r="C1978" t="s">
        <v>50</v>
      </c>
      <c r="D1978" t="s">
        <v>102</v>
      </c>
      <c r="E1978" s="7">
        <v>51</v>
      </c>
      <c r="F1978" s="7" t="s">
        <v>148</v>
      </c>
      <c r="G1978" t="s">
        <v>18</v>
      </c>
      <c r="H1978">
        <v>39.5</v>
      </c>
      <c r="I1978">
        <v>3</v>
      </c>
      <c r="J1978">
        <v>44.2</v>
      </c>
      <c r="K1978">
        <v>2.76</v>
      </c>
    </row>
    <row r="1979" spans="1:11" x14ac:dyDescent="0.25">
      <c r="A1979" s="7">
        <v>434845</v>
      </c>
      <c r="B1979" s="7">
        <v>431380</v>
      </c>
      <c r="C1979" t="s">
        <v>50</v>
      </c>
      <c r="D1979" t="s">
        <v>102</v>
      </c>
      <c r="E1979" s="7">
        <v>51</v>
      </c>
      <c r="F1979" s="7" t="s">
        <v>148</v>
      </c>
      <c r="G1979" t="s">
        <v>18</v>
      </c>
      <c r="H1979">
        <v>69.2</v>
      </c>
      <c r="I1979">
        <v>1</v>
      </c>
      <c r="J1979">
        <v>118.7</v>
      </c>
      <c r="K1979">
        <v>2.76</v>
      </c>
    </row>
    <row r="1980" spans="1:11" x14ac:dyDescent="0.25">
      <c r="A1980" s="7">
        <v>434849</v>
      </c>
      <c r="B1980" s="7">
        <v>431380</v>
      </c>
      <c r="C1980" t="s">
        <v>50</v>
      </c>
      <c r="D1980" t="s">
        <v>102</v>
      </c>
      <c r="E1980" s="7">
        <v>51</v>
      </c>
      <c r="F1980" s="7" t="s">
        <v>148</v>
      </c>
      <c r="G1980" t="s">
        <v>18</v>
      </c>
      <c r="H1980">
        <v>36.6</v>
      </c>
      <c r="I1980">
        <v>2</v>
      </c>
      <c r="J1980">
        <v>57</v>
      </c>
      <c r="K1980">
        <v>2.76</v>
      </c>
    </row>
    <row r="1981" spans="1:11" x14ac:dyDescent="0.25">
      <c r="A1981" s="7">
        <v>434850</v>
      </c>
      <c r="B1981" s="7">
        <v>431380</v>
      </c>
      <c r="C1981" t="s">
        <v>50</v>
      </c>
      <c r="D1981" t="s">
        <v>102</v>
      </c>
      <c r="E1981" s="7">
        <v>51</v>
      </c>
      <c r="F1981" s="7" t="s">
        <v>148</v>
      </c>
      <c r="G1981" t="s">
        <v>18</v>
      </c>
      <c r="H1981">
        <v>28.7</v>
      </c>
      <c r="I1981">
        <v>2</v>
      </c>
      <c r="J1981">
        <v>57</v>
      </c>
      <c r="K1981">
        <v>2.76</v>
      </c>
    </row>
    <row r="1982" spans="1:11" x14ac:dyDescent="0.25">
      <c r="A1982" s="7">
        <v>434852</v>
      </c>
      <c r="B1982" s="7">
        <v>431380</v>
      </c>
      <c r="C1982" t="s">
        <v>50</v>
      </c>
      <c r="D1982" t="s">
        <v>102</v>
      </c>
      <c r="E1982" s="7">
        <v>51</v>
      </c>
      <c r="F1982" s="7" t="s">
        <v>148</v>
      </c>
      <c r="G1982" t="s">
        <v>18</v>
      </c>
      <c r="H1982">
        <v>45.6</v>
      </c>
      <c r="I1982">
        <v>1</v>
      </c>
      <c r="J1982">
        <v>92</v>
      </c>
      <c r="K1982">
        <v>2.76</v>
      </c>
    </row>
    <row r="1983" spans="1:11" x14ac:dyDescent="0.25">
      <c r="A1983" s="7">
        <v>434855</v>
      </c>
      <c r="B1983" s="7">
        <v>431380</v>
      </c>
      <c r="C1983" t="s">
        <v>50</v>
      </c>
      <c r="D1983" t="s">
        <v>102</v>
      </c>
      <c r="E1983" s="7">
        <v>51</v>
      </c>
      <c r="F1983" s="7" t="s">
        <v>148</v>
      </c>
      <c r="G1983" t="s">
        <v>18</v>
      </c>
      <c r="H1983">
        <v>26.3</v>
      </c>
      <c r="I1983">
        <v>1</v>
      </c>
      <c r="J1983">
        <v>92</v>
      </c>
      <c r="K1983">
        <v>2.76</v>
      </c>
    </row>
    <row r="1984" spans="1:11" x14ac:dyDescent="0.25">
      <c r="A1984" s="7">
        <v>434857</v>
      </c>
      <c r="B1984" s="7">
        <v>431380</v>
      </c>
      <c r="C1984" t="s">
        <v>50</v>
      </c>
      <c r="D1984" t="s">
        <v>102</v>
      </c>
      <c r="E1984" s="7">
        <v>51</v>
      </c>
      <c r="F1984" s="7" t="s">
        <v>148</v>
      </c>
      <c r="G1984" t="s">
        <v>18</v>
      </c>
      <c r="H1984">
        <v>64</v>
      </c>
      <c r="I1984">
        <v>1</v>
      </c>
      <c r="J1984">
        <v>118.7</v>
      </c>
      <c r="K1984">
        <v>2.76</v>
      </c>
    </row>
    <row r="1985" spans="1:11" x14ac:dyDescent="0.25">
      <c r="A1985" s="7">
        <v>434859</v>
      </c>
      <c r="B1985" s="7">
        <v>431380</v>
      </c>
      <c r="C1985" t="s">
        <v>50</v>
      </c>
      <c r="D1985" t="s">
        <v>102</v>
      </c>
      <c r="E1985" s="7">
        <v>51</v>
      </c>
      <c r="F1985" s="7" t="s">
        <v>148</v>
      </c>
      <c r="G1985" t="s">
        <v>18</v>
      </c>
      <c r="H1985">
        <v>32.299999999999997</v>
      </c>
      <c r="I1985">
        <v>1</v>
      </c>
      <c r="J1985">
        <v>92</v>
      </c>
      <c r="K1985">
        <v>2.76</v>
      </c>
    </row>
    <row r="1986" spans="1:11" x14ac:dyDescent="0.25">
      <c r="A1986" s="7">
        <v>434860</v>
      </c>
      <c r="B1986" s="7">
        <v>431380</v>
      </c>
      <c r="C1986" t="s">
        <v>50</v>
      </c>
      <c r="D1986" t="s">
        <v>102</v>
      </c>
      <c r="E1986" s="7">
        <v>51</v>
      </c>
      <c r="F1986" s="7" t="s">
        <v>148</v>
      </c>
      <c r="G1986" t="s">
        <v>18</v>
      </c>
      <c r="H1986">
        <v>30.1</v>
      </c>
      <c r="I1986">
        <v>2</v>
      </c>
      <c r="J1986">
        <v>57</v>
      </c>
      <c r="K1986">
        <v>2.76</v>
      </c>
    </row>
    <row r="1987" spans="1:11" x14ac:dyDescent="0.25">
      <c r="A1987" s="7">
        <v>436003</v>
      </c>
      <c r="B1987" s="7">
        <v>431391</v>
      </c>
      <c r="C1987" t="s">
        <v>50</v>
      </c>
      <c r="D1987" t="s">
        <v>86</v>
      </c>
      <c r="E1987" s="7">
        <v>14</v>
      </c>
      <c r="F1987" s="7" t="s">
        <v>148</v>
      </c>
      <c r="G1987" t="s">
        <v>18</v>
      </c>
      <c r="H1987">
        <v>44.3</v>
      </c>
      <c r="I1987">
        <v>4</v>
      </c>
      <c r="J1987">
        <v>46.3</v>
      </c>
      <c r="K1987">
        <v>2.76</v>
      </c>
    </row>
    <row r="1988" spans="1:11" x14ac:dyDescent="0.25">
      <c r="A1988" s="7">
        <v>436005</v>
      </c>
      <c r="B1988" s="7">
        <v>431391</v>
      </c>
      <c r="C1988" t="s">
        <v>50</v>
      </c>
      <c r="D1988" t="s">
        <v>86</v>
      </c>
      <c r="E1988" s="7">
        <v>14</v>
      </c>
      <c r="F1988" s="7" t="s">
        <v>148</v>
      </c>
      <c r="G1988" t="s">
        <v>18</v>
      </c>
      <c r="H1988">
        <v>19.100000000000001</v>
      </c>
      <c r="I1988">
        <v>1</v>
      </c>
      <c r="J1988">
        <v>92</v>
      </c>
      <c r="K1988">
        <v>2.76</v>
      </c>
    </row>
    <row r="1989" spans="1:11" x14ac:dyDescent="0.25">
      <c r="A1989" s="7">
        <v>436007</v>
      </c>
      <c r="B1989" s="7">
        <v>431391</v>
      </c>
      <c r="C1989" t="s">
        <v>50</v>
      </c>
      <c r="D1989" t="s">
        <v>86</v>
      </c>
      <c r="E1989" s="7">
        <v>14</v>
      </c>
      <c r="F1989" s="7" t="s">
        <v>148</v>
      </c>
      <c r="G1989" t="s">
        <v>18</v>
      </c>
      <c r="H1989">
        <v>18.7</v>
      </c>
      <c r="I1989">
        <v>1</v>
      </c>
      <c r="J1989">
        <v>92</v>
      </c>
      <c r="K1989">
        <v>2.76</v>
      </c>
    </row>
    <row r="1990" spans="1:11" x14ac:dyDescent="0.25">
      <c r="A1990" s="7">
        <v>436008</v>
      </c>
      <c r="B1990" s="7">
        <v>431391</v>
      </c>
      <c r="C1990" t="s">
        <v>50</v>
      </c>
      <c r="D1990" t="s">
        <v>86</v>
      </c>
      <c r="E1990" s="7">
        <v>14</v>
      </c>
      <c r="F1990" s="7" t="s">
        <v>148</v>
      </c>
      <c r="G1990" t="s">
        <v>18</v>
      </c>
      <c r="H1990">
        <v>18.399999999999999</v>
      </c>
      <c r="I1990">
        <v>2</v>
      </c>
      <c r="J1990">
        <v>57</v>
      </c>
      <c r="K1990">
        <v>2.76</v>
      </c>
    </row>
    <row r="1991" spans="1:11" x14ac:dyDescent="0.25">
      <c r="A1991" s="7">
        <v>436010</v>
      </c>
      <c r="B1991" s="7">
        <v>431391</v>
      </c>
      <c r="C1991" t="s">
        <v>50</v>
      </c>
      <c r="D1991" t="s">
        <v>86</v>
      </c>
      <c r="E1991" s="7">
        <v>14</v>
      </c>
      <c r="F1991" s="7" t="s">
        <v>148</v>
      </c>
      <c r="G1991" t="s">
        <v>18</v>
      </c>
      <c r="H1991">
        <v>35.5</v>
      </c>
      <c r="I1991">
        <v>1</v>
      </c>
      <c r="J1991">
        <v>92</v>
      </c>
      <c r="K1991">
        <v>2.76</v>
      </c>
    </row>
    <row r="1992" spans="1:11" x14ac:dyDescent="0.25">
      <c r="A1992" s="7">
        <v>436012</v>
      </c>
      <c r="B1992" s="7">
        <v>431391</v>
      </c>
      <c r="C1992" t="s">
        <v>50</v>
      </c>
      <c r="D1992" t="s">
        <v>86</v>
      </c>
      <c r="E1992" s="7">
        <v>14</v>
      </c>
      <c r="F1992" s="7" t="s">
        <v>148</v>
      </c>
      <c r="G1992" t="s">
        <v>18</v>
      </c>
      <c r="H1992">
        <v>36.9</v>
      </c>
      <c r="I1992">
        <v>1</v>
      </c>
      <c r="J1992">
        <v>118.7</v>
      </c>
      <c r="K1992">
        <v>2.76</v>
      </c>
    </row>
    <row r="1993" spans="1:11" x14ac:dyDescent="0.25">
      <c r="A1993" s="7">
        <v>436014</v>
      </c>
      <c r="B1993" s="7">
        <v>431391</v>
      </c>
      <c r="C1993" t="s">
        <v>50</v>
      </c>
      <c r="D1993" t="s">
        <v>86</v>
      </c>
      <c r="E1993" s="7">
        <v>14</v>
      </c>
      <c r="F1993" s="7" t="s">
        <v>148</v>
      </c>
      <c r="G1993" t="s">
        <v>18</v>
      </c>
      <c r="H1993">
        <v>36</v>
      </c>
      <c r="I1993">
        <v>1</v>
      </c>
      <c r="J1993">
        <v>92</v>
      </c>
      <c r="K1993">
        <v>2.76</v>
      </c>
    </row>
    <row r="1994" spans="1:11" x14ac:dyDescent="0.25">
      <c r="A1994" s="7">
        <v>436016</v>
      </c>
      <c r="B1994" s="7">
        <v>431391</v>
      </c>
      <c r="C1994" t="s">
        <v>50</v>
      </c>
      <c r="D1994" t="s">
        <v>86</v>
      </c>
      <c r="E1994" s="7">
        <v>14</v>
      </c>
      <c r="F1994" s="7" t="s">
        <v>148</v>
      </c>
      <c r="G1994" t="s">
        <v>18</v>
      </c>
      <c r="H1994">
        <v>35.6</v>
      </c>
      <c r="I1994">
        <v>1</v>
      </c>
      <c r="J1994">
        <v>92</v>
      </c>
      <c r="K1994">
        <v>2.76</v>
      </c>
    </row>
    <row r="1995" spans="1:11" x14ac:dyDescent="0.25">
      <c r="A1995" s="7">
        <v>436018</v>
      </c>
      <c r="B1995" s="7">
        <v>431391</v>
      </c>
      <c r="C1995" t="s">
        <v>50</v>
      </c>
      <c r="D1995" t="s">
        <v>86</v>
      </c>
      <c r="E1995" s="7">
        <v>14</v>
      </c>
      <c r="F1995" s="7" t="s">
        <v>148</v>
      </c>
      <c r="G1995" t="s">
        <v>18</v>
      </c>
      <c r="H1995">
        <v>43.9</v>
      </c>
      <c r="I1995">
        <v>1</v>
      </c>
      <c r="J1995">
        <v>118.7</v>
      </c>
      <c r="K1995">
        <v>2.76</v>
      </c>
    </row>
    <row r="1996" spans="1:11" x14ac:dyDescent="0.25">
      <c r="A1996" s="7">
        <v>436020</v>
      </c>
      <c r="B1996" s="7">
        <v>431391</v>
      </c>
      <c r="C1996" t="s">
        <v>50</v>
      </c>
      <c r="D1996" t="s">
        <v>86</v>
      </c>
      <c r="E1996" s="7">
        <v>14</v>
      </c>
      <c r="F1996" s="7" t="s">
        <v>148</v>
      </c>
      <c r="G1996" t="s">
        <v>18</v>
      </c>
      <c r="H1996">
        <v>56.5</v>
      </c>
      <c r="I1996">
        <v>4</v>
      </c>
      <c r="J1996">
        <v>52.4</v>
      </c>
      <c r="K1996">
        <v>2.76</v>
      </c>
    </row>
    <row r="1997" spans="1:11" x14ac:dyDescent="0.25">
      <c r="A1997" s="7">
        <v>436022</v>
      </c>
      <c r="B1997" s="7">
        <v>431391</v>
      </c>
      <c r="C1997" t="s">
        <v>50</v>
      </c>
      <c r="D1997" t="s">
        <v>86</v>
      </c>
      <c r="E1997" s="7">
        <v>14</v>
      </c>
      <c r="F1997" s="7" t="s">
        <v>148</v>
      </c>
      <c r="G1997" t="s">
        <v>18</v>
      </c>
      <c r="H1997">
        <v>34.9</v>
      </c>
      <c r="I1997">
        <v>4</v>
      </c>
      <c r="J1997">
        <v>35.9</v>
      </c>
      <c r="K1997">
        <v>2.76</v>
      </c>
    </row>
    <row r="1998" spans="1:11" x14ac:dyDescent="0.25">
      <c r="A1998" s="7">
        <v>436024</v>
      </c>
      <c r="B1998" s="7">
        <v>431391</v>
      </c>
      <c r="C1998" t="s">
        <v>50</v>
      </c>
      <c r="D1998" t="s">
        <v>86</v>
      </c>
      <c r="E1998" s="7">
        <v>14</v>
      </c>
      <c r="F1998" s="7" t="s">
        <v>148</v>
      </c>
      <c r="G1998" t="s">
        <v>18</v>
      </c>
      <c r="H1998">
        <v>35.200000000000003</v>
      </c>
      <c r="I1998">
        <v>1</v>
      </c>
      <c r="J1998">
        <v>92</v>
      </c>
      <c r="K1998">
        <v>2.76</v>
      </c>
    </row>
    <row r="1999" spans="1:11" x14ac:dyDescent="0.25">
      <c r="A1999" s="7">
        <v>436026</v>
      </c>
      <c r="B1999" s="7">
        <v>431391</v>
      </c>
      <c r="C1999" t="s">
        <v>50</v>
      </c>
      <c r="D1999" t="s">
        <v>86</v>
      </c>
      <c r="E1999" s="7">
        <v>14</v>
      </c>
      <c r="F1999" s="7" t="s">
        <v>148</v>
      </c>
      <c r="G1999" t="s">
        <v>18</v>
      </c>
      <c r="H1999">
        <v>35.700000000000003</v>
      </c>
      <c r="I1999">
        <v>1</v>
      </c>
      <c r="J1999">
        <v>92</v>
      </c>
      <c r="K1999">
        <v>2.76</v>
      </c>
    </row>
    <row r="2000" spans="1:11" x14ac:dyDescent="0.25">
      <c r="A2000" s="7">
        <v>436028</v>
      </c>
      <c r="B2000" s="7">
        <v>431391</v>
      </c>
      <c r="C2000" t="s">
        <v>50</v>
      </c>
      <c r="D2000" t="s">
        <v>86</v>
      </c>
      <c r="E2000" s="7">
        <v>14</v>
      </c>
      <c r="F2000" s="7" t="s">
        <v>148</v>
      </c>
      <c r="G2000" t="s">
        <v>18</v>
      </c>
      <c r="H2000">
        <v>44.1</v>
      </c>
      <c r="I2000">
        <v>1</v>
      </c>
      <c r="J2000">
        <v>118.7</v>
      </c>
      <c r="K2000">
        <v>2.76</v>
      </c>
    </row>
    <row r="2001" spans="1:11" x14ac:dyDescent="0.25">
      <c r="A2001" s="7">
        <v>436030</v>
      </c>
      <c r="B2001" s="7">
        <v>431391</v>
      </c>
      <c r="C2001" t="s">
        <v>50</v>
      </c>
      <c r="D2001" t="s">
        <v>86</v>
      </c>
      <c r="E2001" s="7">
        <v>14</v>
      </c>
      <c r="F2001" s="7" t="s">
        <v>148</v>
      </c>
      <c r="G2001" t="s">
        <v>18</v>
      </c>
      <c r="H2001">
        <v>19.5</v>
      </c>
      <c r="I2001">
        <v>1</v>
      </c>
      <c r="J2001">
        <v>92</v>
      </c>
      <c r="K2001">
        <v>2.76</v>
      </c>
    </row>
    <row r="2002" spans="1:11" x14ac:dyDescent="0.25">
      <c r="A2002" s="7">
        <v>436032</v>
      </c>
      <c r="B2002" s="7">
        <v>431391</v>
      </c>
      <c r="C2002" t="s">
        <v>50</v>
      </c>
      <c r="D2002" t="s">
        <v>86</v>
      </c>
      <c r="E2002" s="7">
        <v>14</v>
      </c>
      <c r="F2002" s="7" t="s">
        <v>148</v>
      </c>
      <c r="G2002" t="s">
        <v>18</v>
      </c>
      <c r="H2002">
        <v>35</v>
      </c>
      <c r="I2002">
        <v>1</v>
      </c>
      <c r="J2002">
        <v>92</v>
      </c>
      <c r="K2002">
        <v>2.76</v>
      </c>
    </row>
    <row r="2003" spans="1:11" x14ac:dyDescent="0.25">
      <c r="A2003" s="7">
        <v>436034</v>
      </c>
      <c r="B2003" s="7">
        <v>431391</v>
      </c>
      <c r="C2003" t="s">
        <v>50</v>
      </c>
      <c r="D2003" t="s">
        <v>86</v>
      </c>
      <c r="E2003" s="7">
        <v>14</v>
      </c>
      <c r="F2003" s="7" t="s">
        <v>148</v>
      </c>
      <c r="G2003" t="s">
        <v>18</v>
      </c>
      <c r="H2003">
        <v>44.4</v>
      </c>
      <c r="I2003">
        <v>3</v>
      </c>
      <c r="J2003">
        <v>57</v>
      </c>
      <c r="K2003">
        <v>2.76</v>
      </c>
    </row>
    <row r="2004" spans="1:11" x14ac:dyDescent="0.25">
      <c r="A2004" s="7">
        <v>436036</v>
      </c>
      <c r="B2004" s="7">
        <v>431391</v>
      </c>
      <c r="C2004" t="s">
        <v>50</v>
      </c>
      <c r="D2004" t="s">
        <v>86</v>
      </c>
      <c r="E2004" s="7">
        <v>14</v>
      </c>
      <c r="F2004" s="7" t="s">
        <v>148</v>
      </c>
      <c r="G2004" t="s">
        <v>18</v>
      </c>
      <c r="H2004">
        <v>18.100000000000001</v>
      </c>
      <c r="I2004">
        <v>1</v>
      </c>
      <c r="J2004">
        <v>92</v>
      </c>
      <c r="K2004">
        <v>2.76</v>
      </c>
    </row>
    <row r="2005" spans="1:11" x14ac:dyDescent="0.25">
      <c r="A2005" s="7">
        <v>436037</v>
      </c>
      <c r="B2005" s="7">
        <v>431391</v>
      </c>
      <c r="C2005" t="s">
        <v>50</v>
      </c>
      <c r="D2005" t="s">
        <v>86</v>
      </c>
      <c r="E2005" s="7">
        <v>14</v>
      </c>
      <c r="F2005" s="7" t="s">
        <v>148</v>
      </c>
      <c r="G2005" t="s">
        <v>18</v>
      </c>
      <c r="H2005">
        <v>19.399999999999999</v>
      </c>
      <c r="I2005">
        <v>1</v>
      </c>
      <c r="J2005">
        <v>92</v>
      </c>
      <c r="K2005">
        <v>2.76</v>
      </c>
    </row>
    <row r="2006" spans="1:11" x14ac:dyDescent="0.25">
      <c r="A2006" s="7">
        <v>436038</v>
      </c>
      <c r="B2006" s="7">
        <v>431391</v>
      </c>
      <c r="C2006" t="s">
        <v>50</v>
      </c>
      <c r="D2006" t="s">
        <v>86</v>
      </c>
      <c r="E2006" s="7">
        <v>14</v>
      </c>
      <c r="F2006" s="7" t="s">
        <v>148</v>
      </c>
      <c r="G2006" t="s">
        <v>18</v>
      </c>
      <c r="H2006">
        <v>19</v>
      </c>
      <c r="I2006">
        <v>1</v>
      </c>
      <c r="J2006">
        <v>92</v>
      </c>
      <c r="K2006">
        <v>2.76</v>
      </c>
    </row>
    <row r="2007" spans="1:11" x14ac:dyDescent="0.25">
      <c r="A2007" s="7">
        <v>436040</v>
      </c>
      <c r="B2007" s="7">
        <v>431391</v>
      </c>
      <c r="C2007" t="s">
        <v>50</v>
      </c>
      <c r="D2007" t="s">
        <v>86</v>
      </c>
      <c r="E2007" s="7">
        <v>14</v>
      </c>
      <c r="F2007" s="7" t="s">
        <v>148</v>
      </c>
      <c r="G2007" t="s">
        <v>18</v>
      </c>
      <c r="H2007">
        <v>35.9</v>
      </c>
      <c r="I2007">
        <v>1</v>
      </c>
      <c r="J2007">
        <v>92</v>
      </c>
      <c r="K2007">
        <v>2.76</v>
      </c>
    </row>
    <row r="2008" spans="1:11" x14ac:dyDescent="0.25">
      <c r="A2008" s="7">
        <v>436551</v>
      </c>
      <c r="B2008" s="7">
        <v>431408</v>
      </c>
      <c r="C2008" t="s">
        <v>50</v>
      </c>
      <c r="D2008" t="s">
        <v>107</v>
      </c>
      <c r="E2008" s="7">
        <v>8</v>
      </c>
      <c r="F2008" s="7" t="s">
        <v>148</v>
      </c>
      <c r="G2008" t="s">
        <v>18</v>
      </c>
      <c r="H2008">
        <v>41.2</v>
      </c>
      <c r="I2008">
        <v>2</v>
      </c>
      <c r="J2008">
        <v>73.5</v>
      </c>
      <c r="K2008">
        <v>2.76</v>
      </c>
    </row>
    <row r="2009" spans="1:11" x14ac:dyDescent="0.25">
      <c r="A2009" s="7">
        <v>436553</v>
      </c>
      <c r="B2009" s="7">
        <v>431408</v>
      </c>
      <c r="C2009" t="s">
        <v>50</v>
      </c>
      <c r="D2009" t="s">
        <v>107</v>
      </c>
      <c r="E2009" s="7">
        <v>8</v>
      </c>
      <c r="F2009" s="7" t="s">
        <v>148</v>
      </c>
      <c r="G2009" t="s">
        <v>18</v>
      </c>
      <c r="H2009">
        <v>18.399999999999999</v>
      </c>
      <c r="I2009">
        <v>3</v>
      </c>
      <c r="J2009">
        <v>44.2</v>
      </c>
      <c r="K2009">
        <v>2.76</v>
      </c>
    </row>
    <row r="2010" spans="1:11" x14ac:dyDescent="0.25">
      <c r="A2010" s="7">
        <v>436555</v>
      </c>
      <c r="B2010" s="7">
        <v>431408</v>
      </c>
      <c r="C2010" t="s">
        <v>50</v>
      </c>
      <c r="D2010" t="s">
        <v>107</v>
      </c>
      <c r="E2010" s="7">
        <v>8</v>
      </c>
      <c r="F2010" s="7" t="s">
        <v>148</v>
      </c>
      <c r="G2010" t="s">
        <v>18</v>
      </c>
      <c r="H2010">
        <v>46.8</v>
      </c>
      <c r="I2010">
        <v>1</v>
      </c>
      <c r="J2010">
        <v>118.7</v>
      </c>
      <c r="K2010">
        <v>2.76</v>
      </c>
    </row>
    <row r="2011" spans="1:11" x14ac:dyDescent="0.25">
      <c r="A2011" s="7">
        <v>436557</v>
      </c>
      <c r="B2011" s="7">
        <v>431408</v>
      </c>
      <c r="C2011" t="s">
        <v>50</v>
      </c>
      <c r="D2011" t="s">
        <v>107</v>
      </c>
      <c r="E2011" s="7">
        <v>8</v>
      </c>
      <c r="F2011" s="7" t="s">
        <v>148</v>
      </c>
      <c r="G2011" t="s">
        <v>18</v>
      </c>
      <c r="H2011">
        <v>41.3</v>
      </c>
      <c r="I2011">
        <v>2</v>
      </c>
      <c r="J2011">
        <v>73.5</v>
      </c>
      <c r="K2011">
        <v>2.76</v>
      </c>
    </row>
    <row r="2012" spans="1:11" x14ac:dyDescent="0.25">
      <c r="A2012" s="7">
        <v>436559</v>
      </c>
      <c r="B2012" s="7">
        <v>431408</v>
      </c>
      <c r="C2012" t="s">
        <v>50</v>
      </c>
      <c r="D2012" t="s">
        <v>107</v>
      </c>
      <c r="E2012" s="7">
        <v>8</v>
      </c>
      <c r="F2012" s="7" t="s">
        <v>148</v>
      </c>
      <c r="G2012" t="s">
        <v>18</v>
      </c>
      <c r="H2012">
        <v>42</v>
      </c>
      <c r="I2012">
        <v>7</v>
      </c>
      <c r="J2012">
        <v>40.4</v>
      </c>
      <c r="K2012">
        <v>2.76</v>
      </c>
    </row>
    <row r="2013" spans="1:11" x14ac:dyDescent="0.25">
      <c r="A2013" s="7">
        <v>436561</v>
      </c>
      <c r="B2013" s="7">
        <v>431408</v>
      </c>
      <c r="C2013" t="s">
        <v>50</v>
      </c>
      <c r="D2013" t="s">
        <v>107</v>
      </c>
      <c r="E2013" s="7">
        <v>8</v>
      </c>
      <c r="F2013" s="7" t="s">
        <v>148</v>
      </c>
      <c r="G2013" t="s">
        <v>18</v>
      </c>
      <c r="H2013">
        <v>37.1</v>
      </c>
      <c r="I2013">
        <v>3</v>
      </c>
      <c r="J2013">
        <v>57</v>
      </c>
      <c r="K2013">
        <v>2.76</v>
      </c>
    </row>
    <row r="2014" spans="1:11" x14ac:dyDescent="0.25">
      <c r="A2014" s="7">
        <v>436562</v>
      </c>
      <c r="B2014" s="7">
        <v>431408</v>
      </c>
      <c r="C2014" t="s">
        <v>50</v>
      </c>
      <c r="D2014" t="s">
        <v>107</v>
      </c>
      <c r="E2014" s="7">
        <v>8</v>
      </c>
      <c r="F2014" s="7" t="s">
        <v>148</v>
      </c>
      <c r="G2014" t="s">
        <v>18</v>
      </c>
      <c r="H2014">
        <v>26.8</v>
      </c>
      <c r="I2014">
        <v>1</v>
      </c>
      <c r="J2014">
        <v>92</v>
      </c>
      <c r="K2014">
        <v>2.76</v>
      </c>
    </row>
    <row r="2015" spans="1:11" x14ac:dyDescent="0.25">
      <c r="A2015" s="7">
        <v>436564</v>
      </c>
      <c r="B2015" s="7">
        <v>431408</v>
      </c>
      <c r="C2015" t="s">
        <v>50</v>
      </c>
      <c r="D2015" t="s">
        <v>107</v>
      </c>
      <c r="E2015" s="7">
        <v>8</v>
      </c>
      <c r="F2015" s="7" t="s">
        <v>148</v>
      </c>
      <c r="G2015" t="s">
        <v>18</v>
      </c>
      <c r="H2015">
        <v>41.6</v>
      </c>
      <c r="I2015">
        <v>4</v>
      </c>
      <c r="J2015">
        <v>46.3</v>
      </c>
      <c r="K2015">
        <v>2.76</v>
      </c>
    </row>
    <row r="2016" spans="1:11" x14ac:dyDescent="0.25">
      <c r="A2016" s="7">
        <v>436566</v>
      </c>
      <c r="B2016" s="7">
        <v>431408</v>
      </c>
      <c r="C2016" t="s">
        <v>50</v>
      </c>
      <c r="D2016" t="s">
        <v>107</v>
      </c>
      <c r="E2016" s="7">
        <v>8</v>
      </c>
      <c r="F2016" s="7" t="s">
        <v>148</v>
      </c>
      <c r="G2016" t="s">
        <v>18</v>
      </c>
      <c r="H2016">
        <v>63.6</v>
      </c>
      <c r="I2016">
        <v>1</v>
      </c>
      <c r="J2016">
        <v>134.30000000000001</v>
      </c>
      <c r="K2016">
        <v>2.76</v>
      </c>
    </row>
    <row r="2017" spans="1:11" x14ac:dyDescent="0.25">
      <c r="A2017" s="7">
        <v>436976</v>
      </c>
      <c r="B2017" s="7">
        <v>431414</v>
      </c>
      <c r="C2017" t="s">
        <v>50</v>
      </c>
      <c r="D2017" t="s">
        <v>104</v>
      </c>
      <c r="E2017" s="7">
        <v>24</v>
      </c>
      <c r="F2017" s="7" t="s">
        <v>148</v>
      </c>
      <c r="G2017" t="s">
        <v>18</v>
      </c>
      <c r="H2017">
        <v>31.4</v>
      </c>
      <c r="I2017">
        <v>1</v>
      </c>
      <c r="J2017">
        <v>92</v>
      </c>
      <c r="K2017">
        <v>2.76</v>
      </c>
    </row>
    <row r="2018" spans="1:11" x14ac:dyDescent="0.25">
      <c r="A2018" s="7">
        <v>436986</v>
      </c>
      <c r="B2018" s="7">
        <v>431414</v>
      </c>
      <c r="C2018" t="s">
        <v>50</v>
      </c>
      <c r="D2018" t="s">
        <v>104</v>
      </c>
      <c r="E2018" s="7">
        <v>24</v>
      </c>
      <c r="F2018" s="7" t="s">
        <v>148</v>
      </c>
      <c r="G2018" t="s">
        <v>18</v>
      </c>
      <c r="H2018">
        <v>31.1</v>
      </c>
      <c r="I2018">
        <v>2</v>
      </c>
      <c r="J2018">
        <v>57</v>
      </c>
      <c r="K2018">
        <v>2.76</v>
      </c>
    </row>
    <row r="2019" spans="1:11" x14ac:dyDescent="0.25">
      <c r="A2019" s="7">
        <v>436988</v>
      </c>
      <c r="B2019" s="7">
        <v>431414</v>
      </c>
      <c r="C2019" t="s">
        <v>50</v>
      </c>
      <c r="D2019" t="s">
        <v>104</v>
      </c>
      <c r="E2019" s="7">
        <v>24</v>
      </c>
      <c r="F2019" s="7" t="s">
        <v>148</v>
      </c>
      <c r="G2019" t="s">
        <v>18</v>
      </c>
      <c r="H2019">
        <v>44</v>
      </c>
      <c r="I2019">
        <v>2</v>
      </c>
      <c r="J2019">
        <v>73.5</v>
      </c>
      <c r="K2019">
        <v>2.76</v>
      </c>
    </row>
    <row r="2020" spans="1:11" x14ac:dyDescent="0.25">
      <c r="A2020" s="7">
        <v>436990</v>
      </c>
      <c r="B2020" s="7">
        <v>431414</v>
      </c>
      <c r="C2020" t="s">
        <v>50</v>
      </c>
      <c r="D2020" t="s">
        <v>104</v>
      </c>
      <c r="E2020" s="7">
        <v>24</v>
      </c>
      <c r="F2020" s="7" t="s">
        <v>148</v>
      </c>
      <c r="G2020" t="s">
        <v>18</v>
      </c>
      <c r="H2020">
        <v>45.2</v>
      </c>
      <c r="I2020">
        <v>1</v>
      </c>
      <c r="J2020">
        <v>118.7</v>
      </c>
      <c r="K2020">
        <v>2.76</v>
      </c>
    </row>
    <row r="2021" spans="1:11" x14ac:dyDescent="0.25">
      <c r="A2021" s="7">
        <v>436992</v>
      </c>
      <c r="B2021" s="7">
        <v>431414</v>
      </c>
      <c r="C2021" t="s">
        <v>50</v>
      </c>
      <c r="D2021" t="s">
        <v>104</v>
      </c>
      <c r="E2021" s="7">
        <v>24</v>
      </c>
      <c r="F2021" s="7" t="s">
        <v>148</v>
      </c>
      <c r="G2021" t="s">
        <v>18</v>
      </c>
      <c r="H2021">
        <v>31.6</v>
      </c>
      <c r="I2021">
        <v>2</v>
      </c>
      <c r="J2021">
        <v>57</v>
      </c>
      <c r="K2021">
        <v>2.76</v>
      </c>
    </row>
    <row r="2022" spans="1:11" x14ac:dyDescent="0.25">
      <c r="A2022" s="7">
        <v>436994</v>
      </c>
      <c r="B2022" s="7">
        <v>431414</v>
      </c>
      <c r="C2022" t="s">
        <v>50</v>
      </c>
      <c r="D2022" t="s">
        <v>104</v>
      </c>
      <c r="E2022" s="7">
        <v>24</v>
      </c>
      <c r="F2022" s="7" t="s">
        <v>148</v>
      </c>
      <c r="G2022" t="s">
        <v>18</v>
      </c>
      <c r="H2022">
        <v>31</v>
      </c>
      <c r="I2022">
        <v>1</v>
      </c>
      <c r="J2022">
        <v>92</v>
      </c>
      <c r="K2022">
        <v>2.76</v>
      </c>
    </row>
    <row r="2023" spans="1:11" x14ac:dyDescent="0.25">
      <c r="A2023" s="7">
        <v>436998</v>
      </c>
      <c r="B2023" s="7">
        <v>431414</v>
      </c>
      <c r="C2023" t="s">
        <v>50</v>
      </c>
      <c r="D2023" t="s">
        <v>104</v>
      </c>
      <c r="E2023" s="7">
        <v>24</v>
      </c>
      <c r="F2023" s="7" t="s">
        <v>148</v>
      </c>
      <c r="G2023" t="s">
        <v>18</v>
      </c>
      <c r="H2023">
        <v>37.799999999999997</v>
      </c>
      <c r="I2023">
        <v>2</v>
      </c>
      <c r="J2023">
        <v>73.5</v>
      </c>
      <c r="K2023">
        <v>2.76</v>
      </c>
    </row>
    <row r="2024" spans="1:11" x14ac:dyDescent="0.25">
      <c r="A2024" s="7">
        <v>437001</v>
      </c>
      <c r="B2024" s="7">
        <v>431414</v>
      </c>
      <c r="C2024" t="s">
        <v>50</v>
      </c>
      <c r="D2024" t="s">
        <v>104</v>
      </c>
      <c r="E2024" s="7">
        <v>24</v>
      </c>
      <c r="F2024" s="7" t="s">
        <v>148</v>
      </c>
      <c r="G2024" t="s">
        <v>18</v>
      </c>
      <c r="H2024">
        <v>31.9</v>
      </c>
      <c r="I2024">
        <v>1</v>
      </c>
      <c r="J2024">
        <v>92</v>
      </c>
      <c r="K2024">
        <v>2.76</v>
      </c>
    </row>
    <row r="2025" spans="1:11" x14ac:dyDescent="0.25">
      <c r="A2025" s="7">
        <v>437003</v>
      </c>
      <c r="B2025" s="7">
        <v>431414</v>
      </c>
      <c r="C2025" t="s">
        <v>50</v>
      </c>
      <c r="D2025" t="s">
        <v>104</v>
      </c>
      <c r="E2025" s="7">
        <v>24</v>
      </c>
      <c r="F2025" s="7" t="s">
        <v>148</v>
      </c>
      <c r="G2025" t="s">
        <v>18</v>
      </c>
      <c r="H2025">
        <v>37.5</v>
      </c>
      <c r="I2025">
        <v>3</v>
      </c>
      <c r="J2025">
        <v>57</v>
      </c>
      <c r="K2025">
        <v>2.76</v>
      </c>
    </row>
    <row r="2026" spans="1:11" x14ac:dyDescent="0.25">
      <c r="A2026" s="7">
        <v>437005</v>
      </c>
      <c r="B2026" s="7">
        <v>431414</v>
      </c>
      <c r="C2026" t="s">
        <v>50</v>
      </c>
      <c r="D2026" t="s">
        <v>104</v>
      </c>
      <c r="E2026" s="7">
        <v>24</v>
      </c>
      <c r="F2026" s="7" t="s">
        <v>148</v>
      </c>
      <c r="G2026" t="s">
        <v>18</v>
      </c>
      <c r="H2026">
        <v>36.799999999999997</v>
      </c>
      <c r="I2026">
        <v>1</v>
      </c>
      <c r="J2026">
        <v>118.7</v>
      </c>
      <c r="K2026">
        <v>2.76</v>
      </c>
    </row>
    <row r="2027" spans="1:11" x14ac:dyDescent="0.25">
      <c r="A2027" s="7">
        <v>437007</v>
      </c>
      <c r="B2027" s="7">
        <v>431414</v>
      </c>
      <c r="C2027" t="s">
        <v>50</v>
      </c>
      <c r="D2027" t="s">
        <v>104</v>
      </c>
      <c r="E2027" s="7">
        <v>24</v>
      </c>
      <c r="F2027" s="7" t="s">
        <v>148</v>
      </c>
      <c r="G2027" t="s">
        <v>18</v>
      </c>
      <c r="H2027">
        <v>29.6</v>
      </c>
      <c r="I2027">
        <v>1</v>
      </c>
      <c r="J2027">
        <v>92</v>
      </c>
      <c r="K2027">
        <v>2.76</v>
      </c>
    </row>
    <row r="2028" spans="1:11" x14ac:dyDescent="0.25">
      <c r="A2028" s="7">
        <v>437009</v>
      </c>
      <c r="B2028" s="7">
        <v>431414</v>
      </c>
      <c r="C2028" t="s">
        <v>50</v>
      </c>
      <c r="D2028" t="s">
        <v>104</v>
      </c>
      <c r="E2028" s="7">
        <v>24</v>
      </c>
      <c r="F2028" s="7" t="s">
        <v>148</v>
      </c>
      <c r="G2028" t="s">
        <v>18</v>
      </c>
      <c r="H2028">
        <v>31</v>
      </c>
      <c r="I2028">
        <v>2</v>
      </c>
      <c r="J2028">
        <v>57</v>
      </c>
      <c r="K2028">
        <v>2.76</v>
      </c>
    </row>
    <row r="2029" spans="1:11" x14ac:dyDescent="0.25">
      <c r="A2029" s="7">
        <v>437011</v>
      </c>
      <c r="B2029" s="7">
        <v>431414</v>
      </c>
      <c r="C2029" t="s">
        <v>50</v>
      </c>
      <c r="D2029" t="s">
        <v>104</v>
      </c>
      <c r="E2029" s="7">
        <v>24</v>
      </c>
      <c r="F2029" s="7" t="s">
        <v>148</v>
      </c>
      <c r="G2029" t="s">
        <v>18</v>
      </c>
      <c r="H2029">
        <v>36.6</v>
      </c>
      <c r="I2029">
        <v>2</v>
      </c>
      <c r="J2029">
        <v>73.5</v>
      </c>
      <c r="K2029">
        <v>2.76</v>
      </c>
    </row>
    <row r="2030" spans="1:11" x14ac:dyDescent="0.25">
      <c r="A2030" s="7">
        <v>437016</v>
      </c>
      <c r="B2030" s="7">
        <v>431415</v>
      </c>
      <c r="C2030" t="s">
        <v>50</v>
      </c>
      <c r="D2030" t="s">
        <v>104</v>
      </c>
      <c r="E2030" s="7" t="s">
        <v>108</v>
      </c>
      <c r="F2030" s="7" t="s">
        <v>148</v>
      </c>
      <c r="G2030" t="s">
        <v>18</v>
      </c>
      <c r="H2030">
        <v>30.3</v>
      </c>
      <c r="I2030">
        <v>2</v>
      </c>
      <c r="J2030">
        <v>73.5</v>
      </c>
      <c r="K2030">
        <v>2.76</v>
      </c>
    </row>
    <row r="2031" spans="1:11" x14ac:dyDescent="0.25">
      <c r="A2031" s="7">
        <v>437018</v>
      </c>
      <c r="B2031" s="7">
        <v>431415</v>
      </c>
      <c r="C2031" t="s">
        <v>50</v>
      </c>
      <c r="D2031" t="s">
        <v>104</v>
      </c>
      <c r="E2031" s="7" t="s">
        <v>108</v>
      </c>
      <c r="F2031" s="7" t="s">
        <v>148</v>
      </c>
      <c r="G2031" t="s">
        <v>18</v>
      </c>
      <c r="H2031">
        <v>28.9</v>
      </c>
      <c r="I2031">
        <v>1</v>
      </c>
      <c r="J2031">
        <v>118.7</v>
      </c>
      <c r="K2031">
        <v>2.76</v>
      </c>
    </row>
    <row r="2032" spans="1:11" x14ac:dyDescent="0.25">
      <c r="A2032" s="7">
        <v>437020</v>
      </c>
      <c r="B2032" s="7">
        <v>431415</v>
      </c>
      <c r="C2032" t="s">
        <v>50</v>
      </c>
      <c r="D2032" t="s">
        <v>104</v>
      </c>
      <c r="E2032" s="7" t="s">
        <v>108</v>
      </c>
      <c r="F2032" s="7" t="s">
        <v>148</v>
      </c>
      <c r="G2032" t="s">
        <v>18</v>
      </c>
      <c r="H2032">
        <v>39.299999999999997</v>
      </c>
      <c r="I2032">
        <v>5</v>
      </c>
      <c r="J2032">
        <v>40.4</v>
      </c>
      <c r="K2032">
        <v>2.76</v>
      </c>
    </row>
    <row r="2033" spans="1:11" x14ac:dyDescent="0.25">
      <c r="A2033" s="7">
        <v>437022</v>
      </c>
      <c r="B2033" s="7">
        <v>431415</v>
      </c>
      <c r="C2033" t="s">
        <v>50</v>
      </c>
      <c r="D2033" t="s">
        <v>104</v>
      </c>
      <c r="E2033" s="7" t="s">
        <v>108</v>
      </c>
      <c r="F2033" s="7" t="s">
        <v>148</v>
      </c>
      <c r="G2033" t="s">
        <v>18</v>
      </c>
      <c r="H2033">
        <v>28.6</v>
      </c>
      <c r="I2033">
        <v>1</v>
      </c>
      <c r="J2033">
        <v>118.7</v>
      </c>
      <c r="K2033">
        <v>2.76</v>
      </c>
    </row>
    <row r="2034" spans="1:11" x14ac:dyDescent="0.25">
      <c r="A2034" s="7">
        <v>437024</v>
      </c>
      <c r="B2034" s="7">
        <v>431415</v>
      </c>
      <c r="C2034" t="s">
        <v>50</v>
      </c>
      <c r="D2034" t="s">
        <v>104</v>
      </c>
      <c r="E2034" s="7" t="s">
        <v>108</v>
      </c>
      <c r="F2034" s="7" t="s">
        <v>148</v>
      </c>
      <c r="G2034" t="s">
        <v>18</v>
      </c>
      <c r="H2034">
        <v>39.799999999999997</v>
      </c>
      <c r="I2034">
        <v>4</v>
      </c>
      <c r="J2034">
        <v>52.4</v>
      </c>
      <c r="K2034">
        <v>2.76</v>
      </c>
    </row>
    <row r="2035" spans="1:11" x14ac:dyDescent="0.25">
      <c r="A2035" s="7">
        <v>437026</v>
      </c>
      <c r="B2035" s="7">
        <v>431415</v>
      </c>
      <c r="C2035" t="s">
        <v>50</v>
      </c>
      <c r="D2035" t="s">
        <v>104</v>
      </c>
      <c r="E2035" s="7" t="s">
        <v>108</v>
      </c>
      <c r="F2035" s="7" t="s">
        <v>148</v>
      </c>
      <c r="G2035" t="s">
        <v>18</v>
      </c>
      <c r="H2035">
        <v>39.299999999999997</v>
      </c>
      <c r="I2035">
        <v>2</v>
      </c>
      <c r="J2035">
        <v>73.5</v>
      </c>
      <c r="K2035">
        <v>2.76</v>
      </c>
    </row>
    <row r="2036" spans="1:11" x14ac:dyDescent="0.25">
      <c r="A2036" s="7">
        <v>437028</v>
      </c>
      <c r="B2036" s="7">
        <v>431415</v>
      </c>
      <c r="C2036" t="s">
        <v>50</v>
      </c>
      <c r="D2036" t="s">
        <v>104</v>
      </c>
      <c r="E2036" s="7" t="s">
        <v>108</v>
      </c>
      <c r="F2036" s="7" t="s">
        <v>148</v>
      </c>
      <c r="G2036" t="s">
        <v>18</v>
      </c>
      <c r="H2036">
        <v>41.6</v>
      </c>
      <c r="I2036">
        <v>2</v>
      </c>
      <c r="J2036">
        <v>73.5</v>
      </c>
      <c r="K2036">
        <v>2.76</v>
      </c>
    </row>
    <row r="2037" spans="1:11" x14ac:dyDescent="0.25">
      <c r="A2037" s="7">
        <v>437030</v>
      </c>
      <c r="B2037" s="7">
        <v>431415</v>
      </c>
      <c r="C2037" t="s">
        <v>50</v>
      </c>
      <c r="D2037" t="s">
        <v>104</v>
      </c>
      <c r="E2037" s="7" t="s">
        <v>108</v>
      </c>
      <c r="F2037" s="7" t="s">
        <v>148</v>
      </c>
      <c r="G2037" t="s">
        <v>18</v>
      </c>
      <c r="H2037">
        <v>40.200000000000003</v>
      </c>
      <c r="I2037">
        <v>2</v>
      </c>
      <c r="J2037">
        <v>83.2</v>
      </c>
      <c r="K2037">
        <v>2.76</v>
      </c>
    </row>
    <row r="2038" spans="1:11" x14ac:dyDescent="0.25">
      <c r="A2038" s="7">
        <v>437032</v>
      </c>
      <c r="B2038" s="7">
        <v>431415</v>
      </c>
      <c r="C2038" t="s">
        <v>50</v>
      </c>
      <c r="D2038" t="s">
        <v>104</v>
      </c>
      <c r="E2038" s="7" t="s">
        <v>108</v>
      </c>
      <c r="F2038" s="7" t="s">
        <v>148</v>
      </c>
      <c r="G2038" t="s">
        <v>18</v>
      </c>
      <c r="H2038">
        <v>28.7</v>
      </c>
      <c r="I2038">
        <v>1</v>
      </c>
      <c r="J2038">
        <v>118.7</v>
      </c>
      <c r="K2038">
        <v>2.76</v>
      </c>
    </row>
    <row r="2039" spans="1:11" x14ac:dyDescent="0.25">
      <c r="A2039" s="7">
        <v>437036</v>
      </c>
      <c r="B2039" s="7">
        <v>431415</v>
      </c>
      <c r="C2039" t="s">
        <v>50</v>
      </c>
      <c r="D2039" t="s">
        <v>104</v>
      </c>
      <c r="E2039" s="7" t="s">
        <v>108</v>
      </c>
      <c r="F2039" s="7" t="s">
        <v>148</v>
      </c>
      <c r="G2039" t="s">
        <v>18</v>
      </c>
      <c r="H2039">
        <v>22.6</v>
      </c>
      <c r="I2039">
        <v>1</v>
      </c>
      <c r="J2039">
        <v>92</v>
      </c>
      <c r="K2039">
        <v>2.76</v>
      </c>
    </row>
    <row r="2040" spans="1:11" x14ac:dyDescent="0.25">
      <c r="A2040" s="7">
        <v>437038</v>
      </c>
      <c r="B2040" s="7">
        <v>431415</v>
      </c>
      <c r="C2040" t="s">
        <v>50</v>
      </c>
      <c r="D2040" t="s">
        <v>104</v>
      </c>
      <c r="E2040" s="7" t="s">
        <v>108</v>
      </c>
      <c r="F2040" s="7" t="s">
        <v>148</v>
      </c>
      <c r="G2040" t="s">
        <v>18</v>
      </c>
      <c r="H2040">
        <v>39.6</v>
      </c>
      <c r="I2040">
        <v>2</v>
      </c>
      <c r="J2040">
        <v>73.5</v>
      </c>
      <c r="K2040">
        <v>2.76</v>
      </c>
    </row>
    <row r="2041" spans="1:11" x14ac:dyDescent="0.25">
      <c r="A2041" s="7">
        <v>437040</v>
      </c>
      <c r="B2041" s="7">
        <v>431415</v>
      </c>
      <c r="C2041" t="s">
        <v>50</v>
      </c>
      <c r="D2041" t="s">
        <v>104</v>
      </c>
      <c r="E2041" s="7" t="s">
        <v>108</v>
      </c>
      <c r="F2041" s="7" t="s">
        <v>148</v>
      </c>
      <c r="G2041" t="s">
        <v>18</v>
      </c>
      <c r="H2041">
        <v>41.9</v>
      </c>
      <c r="I2041">
        <v>3</v>
      </c>
      <c r="J2041">
        <v>57</v>
      </c>
      <c r="K2041">
        <v>2.76</v>
      </c>
    </row>
    <row r="2042" spans="1:11" x14ac:dyDescent="0.25">
      <c r="A2042" s="7">
        <v>437042</v>
      </c>
      <c r="B2042" s="7">
        <v>431415</v>
      </c>
      <c r="C2042" t="s">
        <v>50</v>
      </c>
      <c r="D2042" t="s">
        <v>104</v>
      </c>
      <c r="E2042" s="7" t="s">
        <v>108</v>
      </c>
      <c r="F2042" s="7" t="s">
        <v>148</v>
      </c>
      <c r="G2042" t="s">
        <v>18</v>
      </c>
      <c r="H2042">
        <v>40.700000000000003</v>
      </c>
      <c r="I2042">
        <v>5</v>
      </c>
      <c r="J2042">
        <v>45.7</v>
      </c>
      <c r="K2042">
        <v>2.76</v>
      </c>
    </row>
    <row r="2043" spans="1:11" x14ac:dyDescent="0.25">
      <c r="A2043" s="7">
        <v>437044</v>
      </c>
      <c r="B2043" s="7">
        <v>431415</v>
      </c>
      <c r="C2043" t="s">
        <v>50</v>
      </c>
      <c r="D2043" t="s">
        <v>104</v>
      </c>
      <c r="E2043" s="7" t="s">
        <v>108</v>
      </c>
      <c r="F2043" s="7" t="s">
        <v>148</v>
      </c>
      <c r="G2043" t="s">
        <v>18</v>
      </c>
      <c r="H2043">
        <v>28.7</v>
      </c>
      <c r="I2043">
        <v>2</v>
      </c>
      <c r="J2043">
        <v>73.5</v>
      </c>
      <c r="K2043">
        <v>2.76</v>
      </c>
    </row>
    <row r="2044" spans="1:11" x14ac:dyDescent="0.25">
      <c r="A2044" s="7">
        <v>437047</v>
      </c>
      <c r="B2044" s="7">
        <v>431415</v>
      </c>
      <c r="C2044" t="s">
        <v>50</v>
      </c>
      <c r="D2044" t="s">
        <v>104</v>
      </c>
      <c r="E2044" s="7" t="s">
        <v>108</v>
      </c>
      <c r="F2044" s="7" t="s">
        <v>148</v>
      </c>
      <c r="G2044" t="s">
        <v>18</v>
      </c>
      <c r="H2044">
        <v>24.1</v>
      </c>
      <c r="I2044">
        <v>1</v>
      </c>
      <c r="J2044">
        <v>92</v>
      </c>
      <c r="K2044">
        <v>2.76</v>
      </c>
    </row>
    <row r="2045" spans="1:11" x14ac:dyDescent="0.25">
      <c r="A2045" s="7">
        <v>437049</v>
      </c>
      <c r="B2045" s="7">
        <v>431415</v>
      </c>
      <c r="C2045" t="s">
        <v>50</v>
      </c>
      <c r="D2045" t="s">
        <v>104</v>
      </c>
      <c r="E2045" s="7" t="s">
        <v>108</v>
      </c>
      <c r="F2045" s="7" t="s">
        <v>148</v>
      </c>
      <c r="G2045" t="s">
        <v>18</v>
      </c>
      <c r="H2045">
        <v>22.3</v>
      </c>
      <c r="I2045">
        <v>1</v>
      </c>
      <c r="J2045">
        <v>92</v>
      </c>
      <c r="K2045">
        <v>2.76</v>
      </c>
    </row>
    <row r="2046" spans="1:11" x14ac:dyDescent="0.25">
      <c r="A2046" s="7">
        <v>437051</v>
      </c>
      <c r="B2046" s="7">
        <v>431415</v>
      </c>
      <c r="C2046" t="s">
        <v>50</v>
      </c>
      <c r="D2046" t="s">
        <v>104</v>
      </c>
      <c r="E2046" s="7" t="s">
        <v>108</v>
      </c>
      <c r="F2046" s="7" t="s">
        <v>148</v>
      </c>
      <c r="G2046" t="s">
        <v>18</v>
      </c>
      <c r="H2046">
        <v>29.1</v>
      </c>
      <c r="I2046">
        <v>2</v>
      </c>
      <c r="J2046">
        <v>73.5</v>
      </c>
      <c r="K2046">
        <v>2.76</v>
      </c>
    </row>
    <row r="2047" spans="1:11" x14ac:dyDescent="0.25">
      <c r="A2047" s="7">
        <v>437054</v>
      </c>
      <c r="B2047" s="7">
        <v>431415</v>
      </c>
      <c r="C2047" t="s">
        <v>50</v>
      </c>
      <c r="D2047" t="s">
        <v>104</v>
      </c>
      <c r="E2047" s="7" t="s">
        <v>108</v>
      </c>
      <c r="F2047" s="7" t="s">
        <v>148</v>
      </c>
      <c r="G2047" t="s">
        <v>18</v>
      </c>
      <c r="H2047">
        <v>40.200000000000003</v>
      </c>
      <c r="I2047">
        <v>1</v>
      </c>
      <c r="J2047">
        <v>118.7</v>
      </c>
      <c r="K2047">
        <v>2.76</v>
      </c>
    </row>
    <row r="2048" spans="1:11" x14ac:dyDescent="0.25">
      <c r="A2048" s="7">
        <v>437413</v>
      </c>
      <c r="B2048" s="7">
        <v>431422</v>
      </c>
      <c r="C2048" t="s">
        <v>50</v>
      </c>
      <c r="D2048" t="s">
        <v>105</v>
      </c>
      <c r="E2048" s="7">
        <v>4</v>
      </c>
      <c r="F2048" s="7" t="s">
        <v>148</v>
      </c>
      <c r="G2048" t="s">
        <v>18</v>
      </c>
      <c r="H2048">
        <v>41.6</v>
      </c>
      <c r="I2048">
        <v>3</v>
      </c>
      <c r="J2048">
        <v>57</v>
      </c>
      <c r="K2048">
        <v>2.76</v>
      </c>
    </row>
    <row r="2049" spans="1:11" x14ac:dyDescent="0.25">
      <c r="A2049" s="7">
        <v>437417</v>
      </c>
      <c r="B2049" s="7">
        <v>431422</v>
      </c>
      <c r="C2049" t="s">
        <v>50</v>
      </c>
      <c r="D2049" t="s">
        <v>105</v>
      </c>
      <c r="E2049" s="7">
        <v>4</v>
      </c>
      <c r="F2049" s="7" t="s">
        <v>148</v>
      </c>
      <c r="G2049" t="s">
        <v>18</v>
      </c>
      <c r="H2049">
        <v>44.5</v>
      </c>
      <c r="I2049">
        <v>3</v>
      </c>
      <c r="J2049">
        <v>57</v>
      </c>
      <c r="K2049">
        <v>2.76</v>
      </c>
    </row>
    <row r="2050" spans="1:11" x14ac:dyDescent="0.25">
      <c r="A2050" s="7">
        <v>437419</v>
      </c>
      <c r="B2050" s="7">
        <v>431422</v>
      </c>
      <c r="C2050" t="s">
        <v>50</v>
      </c>
      <c r="D2050" t="s">
        <v>105</v>
      </c>
      <c r="E2050" s="7">
        <v>4</v>
      </c>
      <c r="F2050" s="7" t="s">
        <v>148</v>
      </c>
      <c r="G2050" t="s">
        <v>18</v>
      </c>
      <c r="H2050">
        <v>40.799999999999997</v>
      </c>
      <c r="I2050">
        <v>1</v>
      </c>
      <c r="J2050">
        <v>118.7</v>
      </c>
      <c r="K2050">
        <v>2.76</v>
      </c>
    </row>
    <row r="2051" spans="1:11" x14ac:dyDescent="0.25">
      <c r="A2051" s="7">
        <v>437420</v>
      </c>
      <c r="B2051" s="7">
        <v>431422</v>
      </c>
      <c r="C2051" t="s">
        <v>50</v>
      </c>
      <c r="D2051" t="s">
        <v>105</v>
      </c>
      <c r="E2051" s="7">
        <v>4</v>
      </c>
      <c r="F2051" s="7" t="s">
        <v>148</v>
      </c>
      <c r="G2051" t="s">
        <v>18</v>
      </c>
      <c r="H2051">
        <v>25.1</v>
      </c>
      <c r="I2051">
        <v>1</v>
      </c>
      <c r="J2051">
        <v>92</v>
      </c>
      <c r="K2051">
        <v>2.76</v>
      </c>
    </row>
    <row r="2052" spans="1:11" x14ac:dyDescent="0.25">
      <c r="A2052" s="7">
        <v>437422</v>
      </c>
      <c r="B2052" s="7">
        <v>431422</v>
      </c>
      <c r="C2052" t="s">
        <v>50</v>
      </c>
      <c r="D2052" t="s">
        <v>105</v>
      </c>
      <c r="E2052" s="7">
        <v>4</v>
      </c>
      <c r="F2052" s="7" t="s">
        <v>148</v>
      </c>
      <c r="G2052" t="s">
        <v>18</v>
      </c>
      <c r="H2052">
        <v>81.7</v>
      </c>
      <c r="I2052">
        <v>1</v>
      </c>
      <c r="J2052">
        <v>118.7</v>
      </c>
      <c r="K2052">
        <v>2.76</v>
      </c>
    </row>
    <row r="2053" spans="1:11" x14ac:dyDescent="0.25">
      <c r="A2053" s="7">
        <v>437424</v>
      </c>
      <c r="B2053" s="7">
        <v>431422</v>
      </c>
      <c r="C2053" t="s">
        <v>50</v>
      </c>
      <c r="D2053" t="s">
        <v>105</v>
      </c>
      <c r="E2053" s="7">
        <v>4</v>
      </c>
      <c r="F2053" s="7" t="s">
        <v>148</v>
      </c>
      <c r="G2053" t="s">
        <v>18</v>
      </c>
      <c r="H2053">
        <v>66.400000000000006</v>
      </c>
      <c r="I2053">
        <v>2</v>
      </c>
      <c r="J2053">
        <v>83.2</v>
      </c>
      <c r="K2053">
        <v>2.76</v>
      </c>
    </row>
    <row r="2054" spans="1:11" x14ac:dyDescent="0.25">
      <c r="A2054" s="7">
        <v>437426</v>
      </c>
      <c r="B2054" s="7">
        <v>431422</v>
      </c>
      <c r="C2054" t="s">
        <v>50</v>
      </c>
      <c r="D2054" t="s">
        <v>105</v>
      </c>
      <c r="E2054" s="7">
        <v>4</v>
      </c>
      <c r="F2054" s="7" t="s">
        <v>148</v>
      </c>
      <c r="G2054" t="s">
        <v>18</v>
      </c>
      <c r="H2054">
        <v>45</v>
      </c>
      <c r="I2054">
        <v>4</v>
      </c>
      <c r="J2054">
        <v>46.3</v>
      </c>
      <c r="K2054">
        <v>2.76</v>
      </c>
    </row>
    <row r="2055" spans="1:11" x14ac:dyDescent="0.25">
      <c r="A2055" s="7">
        <v>437430</v>
      </c>
      <c r="B2055" s="7">
        <v>431422</v>
      </c>
      <c r="C2055" t="s">
        <v>50</v>
      </c>
      <c r="D2055" t="s">
        <v>105</v>
      </c>
      <c r="E2055" s="7">
        <v>4</v>
      </c>
      <c r="F2055" s="7" t="s">
        <v>148</v>
      </c>
      <c r="G2055" t="s">
        <v>18</v>
      </c>
      <c r="H2055">
        <v>41.2</v>
      </c>
      <c r="I2055">
        <v>4</v>
      </c>
      <c r="J2055">
        <v>46.3</v>
      </c>
      <c r="K2055">
        <v>2.76</v>
      </c>
    </row>
    <row r="2056" spans="1:11" x14ac:dyDescent="0.25">
      <c r="A2056" s="7">
        <v>437433</v>
      </c>
      <c r="B2056" s="7">
        <v>431422</v>
      </c>
      <c r="C2056" t="s">
        <v>50</v>
      </c>
      <c r="D2056" t="s">
        <v>105</v>
      </c>
      <c r="E2056" s="7">
        <v>4</v>
      </c>
      <c r="F2056" s="7" t="s">
        <v>148</v>
      </c>
      <c r="G2056" t="s">
        <v>18</v>
      </c>
      <c r="H2056">
        <v>44.4</v>
      </c>
      <c r="I2056">
        <v>2</v>
      </c>
      <c r="J2056">
        <v>73.5</v>
      </c>
      <c r="K2056">
        <v>2.76</v>
      </c>
    </row>
    <row r="2057" spans="1:11" x14ac:dyDescent="0.25">
      <c r="A2057" s="7">
        <v>437435</v>
      </c>
      <c r="B2057" s="7">
        <v>431422</v>
      </c>
      <c r="C2057" t="s">
        <v>50</v>
      </c>
      <c r="D2057" t="s">
        <v>105</v>
      </c>
      <c r="E2057" s="7">
        <v>4</v>
      </c>
      <c r="F2057" s="7" t="s">
        <v>148</v>
      </c>
      <c r="G2057" t="s">
        <v>18</v>
      </c>
      <c r="H2057">
        <v>66.8</v>
      </c>
      <c r="I2057">
        <v>3</v>
      </c>
      <c r="J2057">
        <v>64.5</v>
      </c>
      <c r="K2057">
        <v>2.76</v>
      </c>
    </row>
    <row r="2058" spans="1:11" x14ac:dyDescent="0.25">
      <c r="A2058" s="7">
        <v>437437</v>
      </c>
      <c r="B2058" s="7">
        <v>431422</v>
      </c>
      <c r="C2058" t="s">
        <v>50</v>
      </c>
      <c r="D2058" t="s">
        <v>105</v>
      </c>
      <c r="E2058" s="7">
        <v>4</v>
      </c>
      <c r="F2058" s="7" t="s">
        <v>148</v>
      </c>
      <c r="G2058" t="s">
        <v>18</v>
      </c>
      <c r="H2058">
        <v>65.5</v>
      </c>
      <c r="I2058">
        <v>3</v>
      </c>
      <c r="J2058">
        <v>64.5</v>
      </c>
      <c r="K2058">
        <v>2.76</v>
      </c>
    </row>
    <row r="2059" spans="1:11" x14ac:dyDescent="0.25">
      <c r="A2059" s="7">
        <v>437439</v>
      </c>
      <c r="B2059" s="7">
        <v>431422</v>
      </c>
      <c r="C2059" t="s">
        <v>50</v>
      </c>
      <c r="D2059" t="s">
        <v>105</v>
      </c>
      <c r="E2059" s="7">
        <v>4</v>
      </c>
      <c r="F2059" s="7" t="s">
        <v>148</v>
      </c>
      <c r="G2059" t="s">
        <v>18</v>
      </c>
      <c r="H2059">
        <v>44.5</v>
      </c>
      <c r="I2059">
        <v>2</v>
      </c>
      <c r="J2059">
        <v>73.5</v>
      </c>
      <c r="K2059">
        <v>2.76</v>
      </c>
    </row>
    <row r="2060" spans="1:11" x14ac:dyDescent="0.25">
      <c r="A2060" s="7">
        <v>437441</v>
      </c>
      <c r="B2060" s="7">
        <v>431423</v>
      </c>
      <c r="C2060" t="s">
        <v>50</v>
      </c>
      <c r="D2060" t="s">
        <v>105</v>
      </c>
      <c r="E2060" s="7">
        <v>9</v>
      </c>
      <c r="F2060" s="7" t="s">
        <v>148</v>
      </c>
      <c r="G2060" t="s">
        <v>18</v>
      </c>
      <c r="H2060">
        <v>30.6</v>
      </c>
      <c r="I2060">
        <v>3</v>
      </c>
      <c r="J2060">
        <v>44.2</v>
      </c>
      <c r="K2060">
        <v>2.76</v>
      </c>
    </row>
    <row r="2061" spans="1:11" x14ac:dyDescent="0.25">
      <c r="A2061" s="7">
        <v>437443</v>
      </c>
      <c r="B2061" s="7">
        <v>431423</v>
      </c>
      <c r="C2061" t="s">
        <v>50</v>
      </c>
      <c r="D2061" t="s">
        <v>105</v>
      </c>
      <c r="E2061" s="7">
        <v>9</v>
      </c>
      <c r="F2061" s="7" t="s">
        <v>148</v>
      </c>
      <c r="G2061" t="s">
        <v>18</v>
      </c>
      <c r="H2061">
        <v>37.799999999999997</v>
      </c>
      <c r="I2061">
        <v>1</v>
      </c>
      <c r="J2061">
        <v>118.7</v>
      </c>
      <c r="K2061">
        <v>2.76</v>
      </c>
    </row>
    <row r="2062" spans="1:11" x14ac:dyDescent="0.25">
      <c r="A2062" s="7">
        <v>437447</v>
      </c>
      <c r="B2062" s="7">
        <v>431423</v>
      </c>
      <c r="C2062" t="s">
        <v>50</v>
      </c>
      <c r="D2062" t="s">
        <v>105</v>
      </c>
      <c r="E2062" s="7">
        <v>9</v>
      </c>
      <c r="F2062" s="7" t="s">
        <v>148</v>
      </c>
      <c r="G2062" t="s">
        <v>18</v>
      </c>
      <c r="H2062">
        <v>30.8</v>
      </c>
      <c r="I2062">
        <v>1</v>
      </c>
      <c r="J2062">
        <v>92</v>
      </c>
      <c r="K2062">
        <v>2.76</v>
      </c>
    </row>
    <row r="2063" spans="1:11" x14ac:dyDescent="0.25">
      <c r="A2063" s="7">
        <v>437449</v>
      </c>
      <c r="B2063" s="7">
        <v>431423</v>
      </c>
      <c r="C2063" t="s">
        <v>50</v>
      </c>
      <c r="D2063" t="s">
        <v>105</v>
      </c>
      <c r="E2063" s="7">
        <v>9</v>
      </c>
      <c r="F2063" s="7" t="s">
        <v>148</v>
      </c>
      <c r="G2063" t="s">
        <v>18</v>
      </c>
      <c r="H2063">
        <v>30.7</v>
      </c>
      <c r="I2063">
        <v>3</v>
      </c>
      <c r="J2063">
        <v>44.2</v>
      </c>
      <c r="K2063">
        <v>2.76</v>
      </c>
    </row>
    <row r="2064" spans="1:11" x14ac:dyDescent="0.25">
      <c r="A2064" s="7">
        <v>437451</v>
      </c>
      <c r="B2064" s="7">
        <v>431423</v>
      </c>
      <c r="C2064" t="s">
        <v>50</v>
      </c>
      <c r="D2064" t="s">
        <v>105</v>
      </c>
      <c r="E2064" s="7">
        <v>9</v>
      </c>
      <c r="F2064" s="7" t="s">
        <v>148</v>
      </c>
      <c r="G2064" t="s">
        <v>18</v>
      </c>
      <c r="H2064">
        <v>36.799999999999997</v>
      </c>
      <c r="I2064">
        <v>3</v>
      </c>
      <c r="J2064">
        <v>57</v>
      </c>
      <c r="K2064">
        <v>2.76</v>
      </c>
    </row>
    <row r="2065" spans="1:11" x14ac:dyDescent="0.25">
      <c r="A2065" s="7">
        <v>437453</v>
      </c>
      <c r="B2065" s="7">
        <v>431423</v>
      </c>
      <c r="C2065" t="s">
        <v>50</v>
      </c>
      <c r="D2065" t="s">
        <v>105</v>
      </c>
      <c r="E2065" s="7">
        <v>9</v>
      </c>
      <c r="F2065" s="7" t="s">
        <v>148</v>
      </c>
      <c r="G2065" t="s">
        <v>18</v>
      </c>
      <c r="H2065">
        <v>36.799999999999997</v>
      </c>
      <c r="I2065">
        <v>2</v>
      </c>
      <c r="J2065">
        <v>73.5</v>
      </c>
      <c r="K2065">
        <v>2.76</v>
      </c>
    </row>
    <row r="2066" spans="1:11" x14ac:dyDescent="0.25">
      <c r="A2066" s="7">
        <v>437455</v>
      </c>
      <c r="B2066" s="7">
        <v>431423</v>
      </c>
      <c r="C2066" t="s">
        <v>50</v>
      </c>
      <c r="D2066" t="s">
        <v>105</v>
      </c>
      <c r="E2066" s="7">
        <v>9</v>
      </c>
      <c r="F2066" s="7" t="s">
        <v>148</v>
      </c>
      <c r="G2066" t="s">
        <v>18</v>
      </c>
      <c r="H2066">
        <v>31</v>
      </c>
      <c r="I2066">
        <v>1</v>
      </c>
      <c r="J2066">
        <v>92</v>
      </c>
      <c r="K2066">
        <v>2.76</v>
      </c>
    </row>
    <row r="2067" spans="1:11" x14ac:dyDescent="0.25">
      <c r="A2067" s="7">
        <v>437946</v>
      </c>
      <c r="B2067" s="7">
        <v>431431</v>
      </c>
      <c r="C2067" t="s">
        <v>50</v>
      </c>
      <c r="D2067" t="s">
        <v>102</v>
      </c>
      <c r="E2067" s="7">
        <v>47</v>
      </c>
      <c r="F2067" s="7" t="s">
        <v>148</v>
      </c>
      <c r="G2067" t="s">
        <v>18</v>
      </c>
      <c r="H2067">
        <v>163.80000000000001</v>
      </c>
      <c r="I2067">
        <v>3</v>
      </c>
      <c r="J2067">
        <v>69.8</v>
      </c>
      <c r="K2067">
        <v>2.76</v>
      </c>
    </row>
    <row r="2068" spans="1:11" x14ac:dyDescent="0.25">
      <c r="A2068" s="7">
        <v>437948</v>
      </c>
      <c r="B2068" s="7">
        <v>431431</v>
      </c>
      <c r="C2068" t="s">
        <v>50</v>
      </c>
      <c r="D2068" t="s">
        <v>102</v>
      </c>
      <c r="E2068" s="7">
        <v>47</v>
      </c>
      <c r="F2068" s="7" t="s">
        <v>148</v>
      </c>
      <c r="G2068" t="s">
        <v>18</v>
      </c>
      <c r="H2068">
        <v>20.8</v>
      </c>
      <c r="I2068">
        <v>1</v>
      </c>
      <c r="J2068">
        <v>92</v>
      </c>
      <c r="K2068">
        <v>2.76</v>
      </c>
    </row>
    <row r="2069" spans="1:11" x14ac:dyDescent="0.25">
      <c r="A2069" s="7">
        <v>437949</v>
      </c>
      <c r="B2069" s="7">
        <v>431431</v>
      </c>
      <c r="C2069" t="s">
        <v>50</v>
      </c>
      <c r="D2069" t="s">
        <v>102</v>
      </c>
      <c r="E2069" s="7">
        <v>47</v>
      </c>
      <c r="F2069" s="7" t="s">
        <v>148</v>
      </c>
      <c r="G2069" t="s">
        <v>18</v>
      </c>
      <c r="H2069">
        <v>23.8</v>
      </c>
      <c r="I2069">
        <v>2</v>
      </c>
      <c r="J2069">
        <v>57</v>
      </c>
      <c r="K2069">
        <v>2.76</v>
      </c>
    </row>
    <row r="2070" spans="1:11" x14ac:dyDescent="0.25">
      <c r="A2070" s="7">
        <v>437951</v>
      </c>
      <c r="B2070" s="7">
        <v>431431</v>
      </c>
      <c r="C2070" t="s">
        <v>50</v>
      </c>
      <c r="D2070" t="s">
        <v>102</v>
      </c>
      <c r="E2070" s="7">
        <v>47</v>
      </c>
      <c r="F2070" s="7" t="s">
        <v>148</v>
      </c>
      <c r="G2070" t="s">
        <v>18</v>
      </c>
      <c r="H2070">
        <v>16.899999999999999</v>
      </c>
      <c r="I2070">
        <v>2</v>
      </c>
      <c r="J2070">
        <v>57</v>
      </c>
      <c r="K2070">
        <v>2.76</v>
      </c>
    </row>
    <row r="2071" spans="1:11" x14ac:dyDescent="0.25">
      <c r="A2071" s="7">
        <v>437952</v>
      </c>
      <c r="B2071" s="7">
        <v>431431</v>
      </c>
      <c r="C2071" t="s">
        <v>50</v>
      </c>
      <c r="D2071" t="s">
        <v>102</v>
      </c>
      <c r="E2071" s="7">
        <v>47</v>
      </c>
      <c r="F2071" s="7" t="s">
        <v>148</v>
      </c>
      <c r="G2071" t="s">
        <v>18</v>
      </c>
      <c r="H2071">
        <v>23</v>
      </c>
      <c r="I2071">
        <v>1</v>
      </c>
      <c r="J2071">
        <v>92</v>
      </c>
      <c r="K2071">
        <v>2.76</v>
      </c>
    </row>
    <row r="2072" spans="1:11" x14ac:dyDescent="0.25">
      <c r="A2072" s="7">
        <v>437954</v>
      </c>
      <c r="B2072" s="7">
        <v>431431</v>
      </c>
      <c r="C2072" t="s">
        <v>50</v>
      </c>
      <c r="D2072" t="s">
        <v>102</v>
      </c>
      <c r="E2072" s="7">
        <v>47</v>
      </c>
      <c r="F2072" s="7" t="s">
        <v>148</v>
      </c>
      <c r="G2072" t="s">
        <v>18</v>
      </c>
      <c r="H2072">
        <v>22.3</v>
      </c>
      <c r="I2072">
        <v>1</v>
      </c>
      <c r="J2072">
        <v>92</v>
      </c>
      <c r="K2072">
        <v>2.76</v>
      </c>
    </row>
    <row r="2073" spans="1:11" x14ac:dyDescent="0.25">
      <c r="A2073" s="7">
        <v>437956</v>
      </c>
      <c r="B2073" s="7">
        <v>431431</v>
      </c>
      <c r="C2073" t="s">
        <v>50</v>
      </c>
      <c r="D2073" t="s">
        <v>102</v>
      </c>
      <c r="E2073" s="7">
        <v>47</v>
      </c>
      <c r="F2073" s="7" t="s">
        <v>148</v>
      </c>
      <c r="G2073" t="s">
        <v>18</v>
      </c>
      <c r="H2073">
        <v>28.5</v>
      </c>
      <c r="I2073">
        <v>1</v>
      </c>
      <c r="J2073">
        <v>92</v>
      </c>
      <c r="K2073">
        <v>2.76</v>
      </c>
    </row>
    <row r="2074" spans="1:11" x14ac:dyDescent="0.25">
      <c r="A2074" s="7">
        <v>437959</v>
      </c>
      <c r="B2074" s="7">
        <v>431431</v>
      </c>
      <c r="C2074" t="s">
        <v>50</v>
      </c>
      <c r="D2074" t="s">
        <v>102</v>
      </c>
      <c r="E2074" s="7">
        <v>47</v>
      </c>
      <c r="F2074" s="7" t="s">
        <v>148</v>
      </c>
      <c r="G2074" t="s">
        <v>18</v>
      </c>
      <c r="H2074">
        <v>33.200000000000003</v>
      </c>
      <c r="I2074">
        <v>1</v>
      </c>
      <c r="J2074">
        <v>92</v>
      </c>
      <c r="K2074">
        <v>2.76</v>
      </c>
    </row>
    <row r="2075" spans="1:11" x14ac:dyDescent="0.25">
      <c r="A2075" s="7">
        <v>437960</v>
      </c>
      <c r="B2075" s="7">
        <v>431431</v>
      </c>
      <c r="C2075" t="s">
        <v>50</v>
      </c>
      <c r="D2075" t="s">
        <v>102</v>
      </c>
      <c r="E2075" s="7">
        <v>47</v>
      </c>
      <c r="F2075" s="7" t="s">
        <v>148</v>
      </c>
      <c r="G2075" t="s">
        <v>18</v>
      </c>
      <c r="H2075">
        <v>25.3</v>
      </c>
      <c r="I2075">
        <v>1</v>
      </c>
      <c r="J2075">
        <v>92</v>
      </c>
      <c r="K2075">
        <v>2.76</v>
      </c>
    </row>
    <row r="2076" spans="1:11" x14ac:dyDescent="0.25">
      <c r="A2076" s="7">
        <v>437961</v>
      </c>
      <c r="B2076" s="7">
        <v>431431</v>
      </c>
      <c r="C2076" t="s">
        <v>50</v>
      </c>
      <c r="D2076" t="s">
        <v>102</v>
      </c>
      <c r="E2076" s="7">
        <v>47</v>
      </c>
      <c r="F2076" s="7" t="s">
        <v>148</v>
      </c>
      <c r="G2076" t="s">
        <v>18</v>
      </c>
      <c r="H2076">
        <v>35</v>
      </c>
      <c r="I2076">
        <v>6</v>
      </c>
      <c r="J2076">
        <v>40.4</v>
      </c>
      <c r="K2076">
        <v>2.76</v>
      </c>
    </row>
    <row r="2077" spans="1:11" x14ac:dyDescent="0.25">
      <c r="A2077" s="7">
        <v>437962</v>
      </c>
      <c r="B2077" s="7">
        <v>431431</v>
      </c>
      <c r="C2077" t="s">
        <v>50</v>
      </c>
      <c r="D2077" t="s">
        <v>102</v>
      </c>
      <c r="E2077" s="7">
        <v>47</v>
      </c>
      <c r="F2077" s="7" t="s">
        <v>148</v>
      </c>
      <c r="G2077" t="s">
        <v>18</v>
      </c>
      <c r="H2077">
        <v>23.8</v>
      </c>
      <c r="I2077">
        <v>3</v>
      </c>
      <c r="J2077">
        <v>44.2</v>
      </c>
      <c r="K2077">
        <v>2.76</v>
      </c>
    </row>
    <row r="2078" spans="1:11" x14ac:dyDescent="0.25">
      <c r="A2078" s="7">
        <v>437963</v>
      </c>
      <c r="B2078" s="7">
        <v>431431</v>
      </c>
      <c r="C2078" t="s">
        <v>50</v>
      </c>
      <c r="D2078" t="s">
        <v>102</v>
      </c>
      <c r="E2078" s="7">
        <v>47</v>
      </c>
      <c r="F2078" s="7" t="s">
        <v>148</v>
      </c>
      <c r="G2078" t="s">
        <v>18</v>
      </c>
      <c r="H2078">
        <v>31.2</v>
      </c>
      <c r="I2078">
        <v>1</v>
      </c>
      <c r="J2078">
        <v>92</v>
      </c>
      <c r="K2078">
        <v>2.76</v>
      </c>
    </row>
    <row r="2079" spans="1:11" x14ac:dyDescent="0.25">
      <c r="A2079" s="7">
        <v>437964</v>
      </c>
      <c r="B2079" s="7">
        <v>431431</v>
      </c>
      <c r="C2079" t="s">
        <v>50</v>
      </c>
      <c r="D2079" t="s">
        <v>102</v>
      </c>
      <c r="E2079" s="7">
        <v>47</v>
      </c>
      <c r="F2079" s="7" t="s">
        <v>148</v>
      </c>
      <c r="G2079" t="s">
        <v>18</v>
      </c>
      <c r="H2079">
        <v>32</v>
      </c>
      <c r="I2079">
        <v>2</v>
      </c>
      <c r="J2079">
        <v>57</v>
      </c>
      <c r="K2079">
        <v>2.76</v>
      </c>
    </row>
    <row r="2080" spans="1:11" x14ac:dyDescent="0.25">
      <c r="A2080" s="7">
        <v>437965</v>
      </c>
      <c r="B2080" s="7">
        <v>431431</v>
      </c>
      <c r="C2080" t="s">
        <v>50</v>
      </c>
      <c r="D2080" t="s">
        <v>102</v>
      </c>
      <c r="E2080" s="7">
        <v>47</v>
      </c>
      <c r="F2080" s="7" t="s">
        <v>148</v>
      </c>
      <c r="G2080" t="s">
        <v>18</v>
      </c>
      <c r="H2080">
        <v>59.4</v>
      </c>
      <c r="I2080">
        <v>4</v>
      </c>
      <c r="J2080">
        <v>46.3</v>
      </c>
      <c r="K2080">
        <v>2.76</v>
      </c>
    </row>
    <row r="2081" spans="1:11" x14ac:dyDescent="0.25">
      <c r="A2081" s="7">
        <v>437966</v>
      </c>
      <c r="B2081" s="7">
        <v>431431</v>
      </c>
      <c r="C2081" t="s">
        <v>50</v>
      </c>
      <c r="D2081" t="s">
        <v>102</v>
      </c>
      <c r="E2081" s="7">
        <v>47</v>
      </c>
      <c r="F2081" s="7" t="s">
        <v>148</v>
      </c>
      <c r="G2081" t="s">
        <v>18</v>
      </c>
      <c r="H2081">
        <v>23.1</v>
      </c>
      <c r="I2081">
        <v>3</v>
      </c>
      <c r="J2081">
        <v>44.2</v>
      </c>
      <c r="K2081">
        <v>2.76</v>
      </c>
    </row>
    <row r="2082" spans="1:11" x14ac:dyDescent="0.25">
      <c r="A2082" s="7">
        <v>437967</v>
      </c>
      <c r="B2082" s="7">
        <v>431431</v>
      </c>
      <c r="C2082" t="s">
        <v>50</v>
      </c>
      <c r="D2082" t="s">
        <v>102</v>
      </c>
      <c r="E2082" s="7">
        <v>47</v>
      </c>
      <c r="F2082" s="7" t="s">
        <v>148</v>
      </c>
      <c r="G2082" t="s">
        <v>18</v>
      </c>
      <c r="H2082">
        <v>22.2</v>
      </c>
      <c r="I2082">
        <v>1</v>
      </c>
      <c r="J2082">
        <v>92</v>
      </c>
      <c r="K2082">
        <v>2.76</v>
      </c>
    </row>
    <row r="2083" spans="1:11" x14ac:dyDescent="0.25">
      <c r="A2083" s="7">
        <v>437996</v>
      </c>
      <c r="B2083" s="7">
        <v>431433</v>
      </c>
      <c r="C2083" t="s">
        <v>50</v>
      </c>
      <c r="D2083" t="s">
        <v>109</v>
      </c>
      <c r="E2083" s="7">
        <v>6</v>
      </c>
      <c r="F2083" s="7" t="s">
        <v>148</v>
      </c>
      <c r="G2083" t="s">
        <v>18</v>
      </c>
      <c r="H2083">
        <v>45.6</v>
      </c>
      <c r="I2083">
        <v>3</v>
      </c>
      <c r="J2083">
        <v>57</v>
      </c>
      <c r="K2083">
        <v>2.76</v>
      </c>
    </row>
    <row r="2084" spans="1:11" x14ac:dyDescent="0.25">
      <c r="A2084" s="7">
        <v>438001</v>
      </c>
      <c r="B2084" s="7">
        <v>431433</v>
      </c>
      <c r="C2084" t="s">
        <v>50</v>
      </c>
      <c r="D2084" t="s">
        <v>109</v>
      </c>
      <c r="E2084" s="7">
        <v>6</v>
      </c>
      <c r="F2084" s="7" t="s">
        <v>148</v>
      </c>
      <c r="G2084" t="s">
        <v>18</v>
      </c>
      <c r="H2084">
        <v>27.6</v>
      </c>
      <c r="I2084">
        <v>4</v>
      </c>
      <c r="J2084">
        <v>35.9</v>
      </c>
      <c r="K2084">
        <v>2.76</v>
      </c>
    </row>
    <row r="2085" spans="1:11" x14ac:dyDescent="0.25">
      <c r="A2085" s="7">
        <v>438004</v>
      </c>
      <c r="B2085" s="7">
        <v>431433</v>
      </c>
      <c r="C2085" t="s">
        <v>50</v>
      </c>
      <c r="D2085" t="s">
        <v>109</v>
      </c>
      <c r="E2085" s="7">
        <v>6</v>
      </c>
      <c r="F2085" s="7" t="s">
        <v>148</v>
      </c>
      <c r="G2085" t="s">
        <v>18</v>
      </c>
      <c r="H2085">
        <v>25.2</v>
      </c>
      <c r="I2085">
        <v>7</v>
      </c>
      <c r="J2085">
        <v>31.3</v>
      </c>
      <c r="K2085">
        <v>2.76</v>
      </c>
    </row>
    <row r="2086" spans="1:11" x14ac:dyDescent="0.25">
      <c r="A2086" s="7">
        <v>438005</v>
      </c>
      <c r="B2086" s="7">
        <v>431433</v>
      </c>
      <c r="C2086" t="s">
        <v>50</v>
      </c>
      <c r="D2086" t="s">
        <v>109</v>
      </c>
      <c r="E2086" s="7">
        <v>6</v>
      </c>
      <c r="F2086" s="7" t="s">
        <v>148</v>
      </c>
      <c r="G2086" t="s">
        <v>18</v>
      </c>
      <c r="H2086">
        <v>31</v>
      </c>
      <c r="I2086">
        <v>1</v>
      </c>
      <c r="J2086">
        <v>92</v>
      </c>
      <c r="K2086">
        <v>2.76</v>
      </c>
    </row>
    <row r="2087" spans="1:11" x14ac:dyDescent="0.25">
      <c r="A2087" s="7">
        <v>438007</v>
      </c>
      <c r="B2087" s="7">
        <v>431433</v>
      </c>
      <c r="C2087" t="s">
        <v>50</v>
      </c>
      <c r="D2087" t="s">
        <v>109</v>
      </c>
      <c r="E2087" s="7">
        <v>6</v>
      </c>
      <c r="F2087" s="7" t="s">
        <v>148</v>
      </c>
      <c r="G2087" t="s">
        <v>18</v>
      </c>
      <c r="H2087">
        <v>28.4</v>
      </c>
      <c r="I2087">
        <v>4</v>
      </c>
      <c r="J2087">
        <v>35.9</v>
      </c>
      <c r="K2087">
        <v>2.76</v>
      </c>
    </row>
    <row r="2088" spans="1:11" x14ac:dyDescent="0.25">
      <c r="A2088" s="7">
        <v>438008</v>
      </c>
      <c r="B2088" s="7">
        <v>431433</v>
      </c>
      <c r="C2088" t="s">
        <v>50</v>
      </c>
      <c r="D2088" t="s">
        <v>109</v>
      </c>
      <c r="E2088" s="7">
        <v>6</v>
      </c>
      <c r="F2088" s="7" t="s">
        <v>148</v>
      </c>
      <c r="G2088" t="s">
        <v>18</v>
      </c>
      <c r="H2088">
        <v>17</v>
      </c>
      <c r="I2088">
        <v>1</v>
      </c>
      <c r="J2088">
        <v>92</v>
      </c>
      <c r="K2088">
        <v>2.76</v>
      </c>
    </row>
    <row r="2089" spans="1:11" x14ac:dyDescent="0.25">
      <c r="A2089" s="7">
        <v>438009</v>
      </c>
      <c r="B2089" s="7">
        <v>431433</v>
      </c>
      <c r="C2089" t="s">
        <v>50</v>
      </c>
      <c r="D2089" t="s">
        <v>109</v>
      </c>
      <c r="E2089" s="7">
        <v>6</v>
      </c>
      <c r="F2089" s="7" t="s">
        <v>148</v>
      </c>
      <c r="G2089" t="s">
        <v>18</v>
      </c>
      <c r="H2089">
        <v>23.8</v>
      </c>
      <c r="I2089">
        <v>1</v>
      </c>
      <c r="J2089">
        <v>92</v>
      </c>
      <c r="K2089">
        <v>2.76</v>
      </c>
    </row>
    <row r="2090" spans="1:11" x14ac:dyDescent="0.25">
      <c r="A2090" s="7">
        <v>438011</v>
      </c>
      <c r="B2090" s="7">
        <v>431433</v>
      </c>
      <c r="C2090" t="s">
        <v>50</v>
      </c>
      <c r="D2090" t="s">
        <v>109</v>
      </c>
      <c r="E2090" s="7">
        <v>6</v>
      </c>
      <c r="F2090" s="7" t="s">
        <v>148</v>
      </c>
      <c r="G2090" t="s">
        <v>18</v>
      </c>
      <c r="H2090">
        <v>31.7</v>
      </c>
      <c r="I2090">
        <v>6</v>
      </c>
      <c r="J2090">
        <v>31.3</v>
      </c>
      <c r="K2090">
        <v>2.76</v>
      </c>
    </row>
    <row r="2091" spans="1:11" x14ac:dyDescent="0.25">
      <c r="A2091" s="7">
        <v>438012</v>
      </c>
      <c r="B2091" s="7">
        <v>431433</v>
      </c>
      <c r="C2091" t="s">
        <v>50</v>
      </c>
      <c r="D2091" t="s">
        <v>109</v>
      </c>
      <c r="E2091" s="7">
        <v>6</v>
      </c>
      <c r="F2091" s="7" t="s">
        <v>148</v>
      </c>
      <c r="G2091" t="s">
        <v>18</v>
      </c>
      <c r="H2091">
        <v>24.3</v>
      </c>
      <c r="I2091">
        <v>1</v>
      </c>
      <c r="J2091">
        <v>92</v>
      </c>
      <c r="K2091">
        <v>2.76</v>
      </c>
    </row>
    <row r="2092" spans="1:11" x14ac:dyDescent="0.25">
      <c r="A2092" s="7">
        <v>438015</v>
      </c>
      <c r="B2092" s="7">
        <v>431433</v>
      </c>
      <c r="C2092" t="s">
        <v>50</v>
      </c>
      <c r="D2092" t="s">
        <v>109</v>
      </c>
      <c r="E2092" s="7">
        <v>6</v>
      </c>
      <c r="F2092" s="7" t="s">
        <v>148</v>
      </c>
      <c r="G2092" t="s">
        <v>18</v>
      </c>
      <c r="H2092">
        <v>25.4</v>
      </c>
      <c r="I2092">
        <v>2</v>
      </c>
      <c r="J2092">
        <v>57</v>
      </c>
      <c r="K2092">
        <v>2.76</v>
      </c>
    </row>
    <row r="2093" spans="1:11" x14ac:dyDescent="0.25">
      <c r="A2093" s="7">
        <v>438017</v>
      </c>
      <c r="B2093" s="7">
        <v>431433</v>
      </c>
      <c r="C2093" t="s">
        <v>50</v>
      </c>
      <c r="D2093" t="s">
        <v>109</v>
      </c>
      <c r="E2093" s="7">
        <v>6</v>
      </c>
      <c r="F2093" s="7" t="s">
        <v>148</v>
      </c>
      <c r="G2093" t="s">
        <v>18</v>
      </c>
      <c r="H2093">
        <v>17.600000000000001</v>
      </c>
      <c r="I2093">
        <v>1</v>
      </c>
      <c r="J2093">
        <v>92</v>
      </c>
      <c r="K2093">
        <v>2.76</v>
      </c>
    </row>
    <row r="2094" spans="1:11" x14ac:dyDescent="0.25">
      <c r="A2094" s="7">
        <v>438018</v>
      </c>
      <c r="B2094" s="7">
        <v>431433</v>
      </c>
      <c r="C2094" t="s">
        <v>50</v>
      </c>
      <c r="D2094" t="s">
        <v>109</v>
      </c>
      <c r="E2094" s="7">
        <v>6</v>
      </c>
      <c r="F2094" s="7" t="s">
        <v>148</v>
      </c>
      <c r="G2094" t="s">
        <v>18</v>
      </c>
      <c r="H2094">
        <v>50.7</v>
      </c>
      <c r="I2094">
        <v>4</v>
      </c>
      <c r="J2094">
        <v>46.3</v>
      </c>
      <c r="K2094">
        <v>2.76</v>
      </c>
    </row>
    <row r="2095" spans="1:11" x14ac:dyDescent="0.25">
      <c r="A2095" s="7">
        <v>438779</v>
      </c>
      <c r="B2095" s="7">
        <v>431445</v>
      </c>
      <c r="C2095" t="s">
        <v>50</v>
      </c>
      <c r="D2095" t="s">
        <v>99</v>
      </c>
      <c r="E2095" s="7">
        <v>4</v>
      </c>
      <c r="F2095" s="7" t="s">
        <v>148</v>
      </c>
      <c r="G2095" t="s">
        <v>18</v>
      </c>
      <c r="H2095">
        <v>41.8</v>
      </c>
      <c r="I2095">
        <v>1</v>
      </c>
      <c r="J2095">
        <v>118.7</v>
      </c>
      <c r="K2095">
        <v>2.76</v>
      </c>
    </row>
    <row r="2096" spans="1:11" x14ac:dyDescent="0.25">
      <c r="A2096" s="7">
        <v>438781</v>
      </c>
      <c r="B2096" s="7">
        <v>431445</v>
      </c>
      <c r="C2096" t="s">
        <v>50</v>
      </c>
      <c r="D2096" t="s">
        <v>99</v>
      </c>
      <c r="E2096" s="7">
        <v>4</v>
      </c>
      <c r="F2096" s="7" t="s">
        <v>148</v>
      </c>
      <c r="G2096" t="s">
        <v>18</v>
      </c>
      <c r="H2096">
        <v>44.4</v>
      </c>
      <c r="I2096">
        <v>1</v>
      </c>
      <c r="J2096">
        <v>118.7</v>
      </c>
      <c r="K2096">
        <v>2.76</v>
      </c>
    </row>
    <row r="2097" spans="1:11" x14ac:dyDescent="0.25">
      <c r="A2097" s="7">
        <v>438783</v>
      </c>
      <c r="B2097" s="7">
        <v>431445</v>
      </c>
      <c r="C2097" t="s">
        <v>50</v>
      </c>
      <c r="D2097" t="s">
        <v>99</v>
      </c>
      <c r="E2097" s="7">
        <v>4</v>
      </c>
      <c r="F2097" s="7" t="s">
        <v>148</v>
      </c>
      <c r="G2097" t="s">
        <v>18</v>
      </c>
      <c r="H2097">
        <v>39.6</v>
      </c>
      <c r="I2097">
        <v>2</v>
      </c>
      <c r="J2097">
        <v>73.5</v>
      </c>
      <c r="K2097">
        <v>2.76</v>
      </c>
    </row>
    <row r="2098" spans="1:11" x14ac:dyDescent="0.25">
      <c r="A2098" s="7">
        <v>438786</v>
      </c>
      <c r="B2098" s="7">
        <v>431445</v>
      </c>
      <c r="C2098" t="s">
        <v>50</v>
      </c>
      <c r="D2098" t="s">
        <v>99</v>
      </c>
      <c r="E2098" s="7">
        <v>4</v>
      </c>
      <c r="F2098" s="7" t="s">
        <v>148</v>
      </c>
      <c r="G2098" t="s">
        <v>18</v>
      </c>
      <c r="H2098">
        <v>30.2</v>
      </c>
      <c r="I2098">
        <v>1</v>
      </c>
      <c r="J2098">
        <v>92</v>
      </c>
      <c r="K2098">
        <v>2.76</v>
      </c>
    </row>
    <row r="2099" spans="1:11" x14ac:dyDescent="0.25">
      <c r="A2099" s="7">
        <v>438788</v>
      </c>
      <c r="B2099" s="7">
        <v>431445</v>
      </c>
      <c r="C2099" t="s">
        <v>50</v>
      </c>
      <c r="D2099" t="s">
        <v>99</v>
      </c>
      <c r="E2099" s="7">
        <v>4</v>
      </c>
      <c r="F2099" s="7" t="s">
        <v>148</v>
      </c>
      <c r="G2099" t="s">
        <v>18</v>
      </c>
      <c r="H2099">
        <v>41.9</v>
      </c>
      <c r="I2099">
        <v>3</v>
      </c>
      <c r="J2099">
        <v>57</v>
      </c>
      <c r="K2099">
        <v>2.76</v>
      </c>
    </row>
    <row r="2100" spans="1:11" x14ac:dyDescent="0.25">
      <c r="A2100" s="7">
        <v>438790</v>
      </c>
      <c r="B2100" s="7">
        <v>431445</v>
      </c>
      <c r="C2100" t="s">
        <v>50</v>
      </c>
      <c r="D2100" t="s">
        <v>99</v>
      </c>
      <c r="E2100" s="7">
        <v>4</v>
      </c>
      <c r="F2100" s="7" t="s">
        <v>148</v>
      </c>
      <c r="G2100" t="s">
        <v>18</v>
      </c>
      <c r="H2100">
        <v>42.2</v>
      </c>
      <c r="I2100">
        <v>3</v>
      </c>
      <c r="J2100">
        <v>57</v>
      </c>
      <c r="K2100">
        <v>2.76</v>
      </c>
    </row>
    <row r="2101" spans="1:11" x14ac:dyDescent="0.25">
      <c r="A2101" s="7">
        <v>438796</v>
      </c>
      <c r="B2101" s="7">
        <v>431445</v>
      </c>
      <c r="C2101" t="s">
        <v>50</v>
      </c>
      <c r="D2101" t="s">
        <v>99</v>
      </c>
      <c r="E2101" s="7">
        <v>4</v>
      </c>
      <c r="F2101" s="7" t="s">
        <v>148</v>
      </c>
      <c r="G2101" t="s">
        <v>18</v>
      </c>
      <c r="H2101">
        <v>30.4</v>
      </c>
      <c r="I2101">
        <v>3</v>
      </c>
      <c r="J2101">
        <v>44.2</v>
      </c>
      <c r="K2101">
        <v>2.76</v>
      </c>
    </row>
    <row r="2102" spans="1:11" x14ac:dyDescent="0.25">
      <c r="A2102" s="7">
        <v>438798</v>
      </c>
      <c r="B2102" s="7">
        <v>431445</v>
      </c>
      <c r="C2102" t="s">
        <v>50</v>
      </c>
      <c r="D2102" t="s">
        <v>99</v>
      </c>
      <c r="E2102" s="7">
        <v>4</v>
      </c>
      <c r="F2102" s="7" t="s">
        <v>148</v>
      </c>
      <c r="G2102" t="s">
        <v>18</v>
      </c>
      <c r="H2102">
        <v>39.799999999999997</v>
      </c>
      <c r="I2102">
        <v>1</v>
      </c>
      <c r="J2102">
        <v>118.7</v>
      </c>
      <c r="K2102">
        <v>2.76</v>
      </c>
    </row>
    <row r="2103" spans="1:11" x14ac:dyDescent="0.25">
      <c r="A2103" s="7">
        <v>438800</v>
      </c>
      <c r="B2103" s="7">
        <v>431445</v>
      </c>
      <c r="C2103" t="s">
        <v>50</v>
      </c>
      <c r="D2103" t="s">
        <v>99</v>
      </c>
      <c r="E2103" s="7">
        <v>4</v>
      </c>
      <c r="F2103" s="7" t="s">
        <v>148</v>
      </c>
      <c r="G2103" t="s">
        <v>18</v>
      </c>
      <c r="H2103">
        <v>45.2</v>
      </c>
      <c r="I2103">
        <v>1</v>
      </c>
      <c r="J2103">
        <v>118.7</v>
      </c>
      <c r="K2103">
        <v>2.76</v>
      </c>
    </row>
    <row r="2104" spans="1:11" x14ac:dyDescent="0.25">
      <c r="A2104" s="7">
        <v>438804</v>
      </c>
      <c r="B2104" s="7">
        <v>431445</v>
      </c>
      <c r="C2104" t="s">
        <v>50</v>
      </c>
      <c r="D2104" t="s">
        <v>99</v>
      </c>
      <c r="E2104" s="7">
        <v>4</v>
      </c>
      <c r="F2104" s="7" t="s">
        <v>148</v>
      </c>
      <c r="G2104" t="s">
        <v>18</v>
      </c>
      <c r="H2104">
        <v>44.5</v>
      </c>
      <c r="I2104">
        <v>1</v>
      </c>
      <c r="J2104">
        <v>118.7</v>
      </c>
      <c r="K2104">
        <v>2.76</v>
      </c>
    </row>
    <row r="2105" spans="1:11" x14ac:dyDescent="0.25">
      <c r="A2105" s="7">
        <v>438806</v>
      </c>
      <c r="B2105" s="7">
        <v>431445</v>
      </c>
      <c r="C2105" t="s">
        <v>50</v>
      </c>
      <c r="D2105" t="s">
        <v>99</v>
      </c>
      <c r="E2105" s="7">
        <v>4</v>
      </c>
      <c r="F2105" s="7" t="s">
        <v>148</v>
      </c>
      <c r="G2105" t="s">
        <v>18</v>
      </c>
      <c r="H2105">
        <v>39.299999999999997</v>
      </c>
      <c r="I2105">
        <v>4</v>
      </c>
      <c r="J2105">
        <v>46.3</v>
      </c>
      <c r="K2105">
        <v>2.76</v>
      </c>
    </row>
    <row r="2106" spans="1:11" x14ac:dyDescent="0.25">
      <c r="A2106" s="7">
        <v>438808</v>
      </c>
      <c r="B2106" s="7">
        <v>431445</v>
      </c>
      <c r="C2106" t="s">
        <v>50</v>
      </c>
      <c r="D2106" t="s">
        <v>99</v>
      </c>
      <c r="E2106" s="7">
        <v>4</v>
      </c>
      <c r="F2106" s="7" t="s">
        <v>148</v>
      </c>
      <c r="G2106" t="s">
        <v>18</v>
      </c>
      <c r="H2106">
        <v>30.5</v>
      </c>
      <c r="I2106">
        <v>3</v>
      </c>
      <c r="J2106">
        <v>44.2</v>
      </c>
      <c r="K2106">
        <v>2.76</v>
      </c>
    </row>
    <row r="2107" spans="1:11" x14ac:dyDescent="0.25">
      <c r="A2107" s="7">
        <v>438810</v>
      </c>
      <c r="B2107" s="7">
        <v>431445</v>
      </c>
      <c r="C2107" t="s">
        <v>50</v>
      </c>
      <c r="D2107" t="s">
        <v>99</v>
      </c>
      <c r="E2107" s="7">
        <v>4</v>
      </c>
      <c r="F2107" s="7" t="s">
        <v>148</v>
      </c>
      <c r="G2107" t="s">
        <v>18</v>
      </c>
      <c r="H2107">
        <v>30.8</v>
      </c>
      <c r="I2107">
        <v>1</v>
      </c>
      <c r="J2107">
        <v>92</v>
      </c>
      <c r="K2107">
        <v>2.76</v>
      </c>
    </row>
    <row r="2108" spans="1:11" x14ac:dyDescent="0.25">
      <c r="A2108" s="7">
        <v>438812</v>
      </c>
      <c r="B2108" s="7">
        <v>431445</v>
      </c>
      <c r="C2108" t="s">
        <v>50</v>
      </c>
      <c r="D2108" t="s">
        <v>99</v>
      </c>
      <c r="E2108" s="7">
        <v>4</v>
      </c>
      <c r="F2108" s="7" t="s">
        <v>148</v>
      </c>
      <c r="G2108" t="s">
        <v>18</v>
      </c>
      <c r="H2108">
        <v>39.299999999999997</v>
      </c>
      <c r="I2108">
        <v>4</v>
      </c>
      <c r="J2108">
        <v>46.3</v>
      </c>
      <c r="K2108">
        <v>2.76</v>
      </c>
    </row>
    <row r="2109" spans="1:11" x14ac:dyDescent="0.25">
      <c r="A2109" s="7">
        <v>438814</v>
      </c>
      <c r="B2109" s="7">
        <v>431446</v>
      </c>
      <c r="C2109" t="s">
        <v>50</v>
      </c>
      <c r="D2109" t="s">
        <v>99</v>
      </c>
      <c r="E2109" s="7">
        <v>7</v>
      </c>
      <c r="F2109" s="7" t="s">
        <v>148</v>
      </c>
      <c r="G2109" t="s">
        <v>18</v>
      </c>
      <c r="H2109">
        <v>43.4</v>
      </c>
      <c r="I2109">
        <v>1</v>
      </c>
      <c r="J2109">
        <v>118.7</v>
      </c>
      <c r="K2109">
        <v>2.76</v>
      </c>
    </row>
    <row r="2110" spans="1:11" x14ac:dyDescent="0.25">
      <c r="A2110" s="7">
        <v>438816</v>
      </c>
      <c r="B2110" s="7">
        <v>431446</v>
      </c>
      <c r="C2110" t="s">
        <v>50</v>
      </c>
      <c r="D2110" t="s">
        <v>99</v>
      </c>
      <c r="E2110" s="7">
        <v>7</v>
      </c>
      <c r="F2110" s="7" t="s">
        <v>148</v>
      </c>
      <c r="G2110" t="s">
        <v>18</v>
      </c>
      <c r="H2110">
        <v>34.299999999999997</v>
      </c>
      <c r="I2110">
        <v>1</v>
      </c>
      <c r="J2110">
        <v>92</v>
      </c>
      <c r="K2110">
        <v>2.76</v>
      </c>
    </row>
    <row r="2111" spans="1:11" x14ac:dyDescent="0.25">
      <c r="A2111" s="7">
        <v>438818</v>
      </c>
      <c r="B2111" s="7">
        <v>431446</v>
      </c>
      <c r="C2111" t="s">
        <v>50</v>
      </c>
      <c r="D2111" t="s">
        <v>99</v>
      </c>
      <c r="E2111" s="7">
        <v>7</v>
      </c>
      <c r="F2111" s="7" t="s">
        <v>148</v>
      </c>
      <c r="G2111" t="s">
        <v>18</v>
      </c>
      <c r="H2111">
        <v>43.6</v>
      </c>
      <c r="I2111">
        <v>1</v>
      </c>
      <c r="J2111">
        <v>118.7</v>
      </c>
      <c r="K2111">
        <v>2.76</v>
      </c>
    </row>
    <row r="2112" spans="1:11" x14ac:dyDescent="0.25">
      <c r="A2112" s="7">
        <v>438820</v>
      </c>
      <c r="B2112" s="7">
        <v>431446</v>
      </c>
      <c r="C2112" t="s">
        <v>50</v>
      </c>
      <c r="D2112" t="s">
        <v>99</v>
      </c>
      <c r="E2112" s="7">
        <v>7</v>
      </c>
      <c r="F2112" s="7" t="s">
        <v>148</v>
      </c>
      <c r="G2112" t="s">
        <v>18</v>
      </c>
      <c r="H2112">
        <v>56.4</v>
      </c>
      <c r="I2112">
        <v>4</v>
      </c>
      <c r="J2112">
        <v>52.4</v>
      </c>
      <c r="K2112">
        <v>2.76</v>
      </c>
    </row>
    <row r="2113" spans="1:11" x14ac:dyDescent="0.25">
      <c r="A2113" s="7">
        <v>438822</v>
      </c>
      <c r="B2113" s="7">
        <v>431446</v>
      </c>
      <c r="C2113" t="s">
        <v>50</v>
      </c>
      <c r="D2113" t="s">
        <v>99</v>
      </c>
      <c r="E2113" s="7">
        <v>7</v>
      </c>
      <c r="F2113" s="7" t="s">
        <v>148</v>
      </c>
      <c r="G2113" t="s">
        <v>18</v>
      </c>
      <c r="H2113">
        <v>34.9</v>
      </c>
      <c r="I2113">
        <v>4</v>
      </c>
      <c r="J2113">
        <v>35.9</v>
      </c>
      <c r="K2113">
        <v>2.76</v>
      </c>
    </row>
    <row r="2114" spans="1:11" x14ac:dyDescent="0.25">
      <c r="A2114" s="7">
        <v>438824</v>
      </c>
      <c r="B2114" s="7">
        <v>431446</v>
      </c>
      <c r="C2114" t="s">
        <v>50</v>
      </c>
      <c r="D2114" t="s">
        <v>99</v>
      </c>
      <c r="E2114" s="7">
        <v>7</v>
      </c>
      <c r="F2114" s="7" t="s">
        <v>148</v>
      </c>
      <c r="G2114" t="s">
        <v>18</v>
      </c>
      <c r="H2114">
        <v>34.1</v>
      </c>
      <c r="I2114">
        <v>1</v>
      </c>
      <c r="J2114">
        <v>92</v>
      </c>
      <c r="K2114">
        <v>2.76</v>
      </c>
    </row>
    <row r="2115" spans="1:11" x14ac:dyDescent="0.25">
      <c r="A2115" s="7">
        <v>438826</v>
      </c>
      <c r="B2115" s="7">
        <v>431446</v>
      </c>
      <c r="C2115" t="s">
        <v>50</v>
      </c>
      <c r="D2115" t="s">
        <v>99</v>
      </c>
      <c r="E2115" s="7">
        <v>7</v>
      </c>
      <c r="F2115" s="7" t="s">
        <v>148</v>
      </c>
      <c r="G2115" t="s">
        <v>18</v>
      </c>
      <c r="H2115">
        <v>56.4</v>
      </c>
      <c r="I2115">
        <v>3</v>
      </c>
      <c r="J2115">
        <v>64.5</v>
      </c>
      <c r="K2115">
        <v>2.76</v>
      </c>
    </row>
    <row r="2116" spans="1:11" x14ac:dyDescent="0.25">
      <c r="A2116" s="7">
        <v>438828</v>
      </c>
      <c r="B2116" s="7">
        <v>431446</v>
      </c>
      <c r="C2116" t="s">
        <v>50</v>
      </c>
      <c r="D2116" t="s">
        <v>99</v>
      </c>
      <c r="E2116" s="7">
        <v>7</v>
      </c>
      <c r="F2116" s="7" t="s">
        <v>148</v>
      </c>
      <c r="G2116" t="s">
        <v>18</v>
      </c>
      <c r="H2116">
        <v>43.5</v>
      </c>
      <c r="I2116">
        <v>1</v>
      </c>
      <c r="J2116">
        <v>118.7</v>
      </c>
      <c r="K2116">
        <v>2.76</v>
      </c>
    </row>
    <row r="2117" spans="1:11" x14ac:dyDescent="0.25">
      <c r="A2117" s="7">
        <v>438833</v>
      </c>
      <c r="B2117" s="7">
        <v>431446</v>
      </c>
      <c r="C2117" t="s">
        <v>50</v>
      </c>
      <c r="D2117" t="s">
        <v>99</v>
      </c>
      <c r="E2117" s="7">
        <v>7</v>
      </c>
      <c r="F2117" s="7" t="s">
        <v>148</v>
      </c>
      <c r="G2117" t="s">
        <v>18</v>
      </c>
      <c r="H2117">
        <v>17.100000000000001</v>
      </c>
      <c r="I2117">
        <v>1</v>
      </c>
      <c r="J2117">
        <v>92</v>
      </c>
      <c r="K2117">
        <v>2.76</v>
      </c>
    </row>
    <row r="2118" spans="1:11" x14ac:dyDescent="0.25">
      <c r="A2118" s="7">
        <v>438834</v>
      </c>
      <c r="B2118" s="7">
        <v>431446</v>
      </c>
      <c r="C2118" t="s">
        <v>50</v>
      </c>
      <c r="D2118" t="s">
        <v>99</v>
      </c>
      <c r="E2118" s="7">
        <v>7</v>
      </c>
      <c r="F2118" s="7" t="s">
        <v>148</v>
      </c>
      <c r="G2118" t="s">
        <v>18</v>
      </c>
      <c r="H2118">
        <v>39.6</v>
      </c>
      <c r="I2118">
        <v>1</v>
      </c>
      <c r="J2118">
        <v>118.7</v>
      </c>
      <c r="K2118">
        <v>2.76</v>
      </c>
    </row>
    <row r="2119" spans="1:11" x14ac:dyDescent="0.25">
      <c r="A2119" s="7">
        <v>438836</v>
      </c>
      <c r="B2119" s="7">
        <v>431446</v>
      </c>
      <c r="C2119" t="s">
        <v>50</v>
      </c>
      <c r="D2119" t="s">
        <v>99</v>
      </c>
      <c r="E2119" s="7">
        <v>7</v>
      </c>
      <c r="F2119" s="7" t="s">
        <v>148</v>
      </c>
      <c r="G2119" t="s">
        <v>18</v>
      </c>
      <c r="H2119">
        <v>33.4</v>
      </c>
      <c r="I2119">
        <v>1</v>
      </c>
      <c r="J2119">
        <v>92</v>
      </c>
      <c r="K2119">
        <v>2.76</v>
      </c>
    </row>
    <row r="2120" spans="1:11" x14ac:dyDescent="0.25">
      <c r="A2120" s="7">
        <v>438838</v>
      </c>
      <c r="B2120" s="7">
        <v>431446</v>
      </c>
      <c r="C2120" t="s">
        <v>50</v>
      </c>
      <c r="D2120" t="s">
        <v>99</v>
      </c>
      <c r="E2120" s="7">
        <v>7</v>
      </c>
      <c r="F2120" s="7" t="s">
        <v>148</v>
      </c>
      <c r="G2120" t="s">
        <v>18</v>
      </c>
      <c r="H2120">
        <v>34.4</v>
      </c>
      <c r="I2120">
        <v>3</v>
      </c>
      <c r="J2120">
        <v>44.2</v>
      </c>
      <c r="K2120">
        <v>2.76</v>
      </c>
    </row>
    <row r="2121" spans="1:11" x14ac:dyDescent="0.25">
      <c r="A2121" s="7">
        <v>439555</v>
      </c>
      <c r="B2121" s="7">
        <v>431467</v>
      </c>
      <c r="C2121" t="s">
        <v>50</v>
      </c>
      <c r="D2121" t="s">
        <v>110</v>
      </c>
      <c r="E2121" s="7">
        <v>26</v>
      </c>
      <c r="F2121" s="7" t="s">
        <v>148</v>
      </c>
      <c r="G2121" t="s">
        <v>18</v>
      </c>
      <c r="H2121">
        <v>31.3</v>
      </c>
      <c r="I2121">
        <v>1</v>
      </c>
      <c r="J2121">
        <v>92</v>
      </c>
      <c r="K2121">
        <v>2.76</v>
      </c>
    </row>
    <row r="2122" spans="1:11" x14ac:dyDescent="0.25">
      <c r="A2122" s="7">
        <v>439557</v>
      </c>
      <c r="B2122" s="7">
        <v>431467</v>
      </c>
      <c r="C2122" t="s">
        <v>50</v>
      </c>
      <c r="D2122" t="s">
        <v>110</v>
      </c>
      <c r="E2122" s="7">
        <v>26</v>
      </c>
      <c r="F2122" s="7" t="s">
        <v>148</v>
      </c>
      <c r="G2122" t="s">
        <v>18</v>
      </c>
      <c r="H2122">
        <v>36.9</v>
      </c>
      <c r="I2122">
        <v>1</v>
      </c>
      <c r="J2122">
        <v>118.7</v>
      </c>
      <c r="K2122">
        <v>2.76</v>
      </c>
    </row>
    <row r="2123" spans="1:11" x14ac:dyDescent="0.25">
      <c r="A2123" s="7">
        <v>439559</v>
      </c>
      <c r="B2123" s="7">
        <v>431467</v>
      </c>
      <c r="C2123" t="s">
        <v>50</v>
      </c>
      <c r="D2123" t="s">
        <v>110</v>
      </c>
      <c r="E2123" s="7">
        <v>26</v>
      </c>
      <c r="F2123" s="7" t="s">
        <v>148</v>
      </c>
      <c r="G2123" t="s">
        <v>18</v>
      </c>
      <c r="H2123">
        <v>37.1</v>
      </c>
      <c r="I2123">
        <v>2</v>
      </c>
      <c r="J2123">
        <v>73.5</v>
      </c>
      <c r="K2123">
        <v>2.76</v>
      </c>
    </row>
    <row r="2124" spans="1:11" x14ac:dyDescent="0.25">
      <c r="A2124" s="7">
        <v>439563</v>
      </c>
      <c r="B2124" s="7">
        <v>431467</v>
      </c>
      <c r="C2124" t="s">
        <v>50</v>
      </c>
      <c r="D2124" t="s">
        <v>110</v>
      </c>
      <c r="E2124" s="7">
        <v>26</v>
      </c>
      <c r="F2124" s="7" t="s">
        <v>148</v>
      </c>
      <c r="G2124" t="s">
        <v>18</v>
      </c>
      <c r="H2124">
        <v>32.799999999999997</v>
      </c>
      <c r="I2124">
        <v>1</v>
      </c>
      <c r="J2124">
        <v>92</v>
      </c>
      <c r="K2124">
        <v>2.76</v>
      </c>
    </row>
    <row r="2125" spans="1:11" x14ac:dyDescent="0.25">
      <c r="A2125" s="7">
        <v>439565</v>
      </c>
      <c r="B2125" s="7">
        <v>431467</v>
      </c>
      <c r="C2125" t="s">
        <v>50</v>
      </c>
      <c r="D2125" t="s">
        <v>110</v>
      </c>
      <c r="E2125" s="7">
        <v>26</v>
      </c>
      <c r="F2125" s="7" t="s">
        <v>148</v>
      </c>
      <c r="G2125" t="s">
        <v>18</v>
      </c>
      <c r="H2125">
        <v>36.9</v>
      </c>
      <c r="I2125">
        <v>3</v>
      </c>
      <c r="J2125">
        <v>57</v>
      </c>
      <c r="K2125">
        <v>2.76</v>
      </c>
    </row>
    <row r="2126" spans="1:11" x14ac:dyDescent="0.25">
      <c r="A2126" s="7">
        <v>439569</v>
      </c>
      <c r="B2126" s="7">
        <v>431467</v>
      </c>
      <c r="C2126" t="s">
        <v>50</v>
      </c>
      <c r="D2126" t="s">
        <v>110</v>
      </c>
      <c r="E2126" s="7">
        <v>26</v>
      </c>
      <c r="F2126" s="7" t="s">
        <v>148</v>
      </c>
      <c r="G2126" t="s">
        <v>18</v>
      </c>
      <c r="H2126">
        <v>32.1</v>
      </c>
      <c r="I2126">
        <v>3</v>
      </c>
      <c r="J2126">
        <v>44.2</v>
      </c>
      <c r="K2126">
        <v>2.76</v>
      </c>
    </row>
    <row r="2127" spans="1:11" x14ac:dyDescent="0.25">
      <c r="A2127" s="7">
        <v>439571</v>
      </c>
      <c r="B2127" s="7">
        <v>431467</v>
      </c>
      <c r="C2127" t="s">
        <v>50</v>
      </c>
      <c r="D2127" t="s">
        <v>110</v>
      </c>
      <c r="E2127" s="7">
        <v>26</v>
      </c>
      <c r="F2127" s="7" t="s">
        <v>148</v>
      </c>
      <c r="G2127" t="s">
        <v>18</v>
      </c>
      <c r="H2127">
        <v>38</v>
      </c>
      <c r="I2127">
        <v>1</v>
      </c>
      <c r="J2127">
        <v>118.7</v>
      </c>
      <c r="K2127">
        <v>2.76</v>
      </c>
    </row>
    <row r="2128" spans="1:11" x14ac:dyDescent="0.25">
      <c r="A2128" s="7">
        <v>439573</v>
      </c>
      <c r="B2128" s="7">
        <v>431467</v>
      </c>
      <c r="C2128" t="s">
        <v>50</v>
      </c>
      <c r="D2128" t="s">
        <v>110</v>
      </c>
      <c r="E2128" s="7">
        <v>26</v>
      </c>
      <c r="F2128" s="7" t="s">
        <v>148</v>
      </c>
      <c r="G2128" t="s">
        <v>18</v>
      </c>
      <c r="H2128">
        <v>37.9</v>
      </c>
      <c r="I2128">
        <v>5</v>
      </c>
      <c r="J2128">
        <v>40.4</v>
      </c>
      <c r="K2128">
        <v>2.76</v>
      </c>
    </row>
    <row r="2129" spans="1:11" x14ac:dyDescent="0.25">
      <c r="A2129" s="7">
        <v>439575</v>
      </c>
      <c r="B2129" s="7">
        <v>431467</v>
      </c>
      <c r="C2129" t="s">
        <v>50</v>
      </c>
      <c r="D2129" t="s">
        <v>110</v>
      </c>
      <c r="E2129" s="7">
        <v>26</v>
      </c>
      <c r="F2129" s="7" t="s">
        <v>148</v>
      </c>
      <c r="G2129" t="s">
        <v>18</v>
      </c>
      <c r="H2129">
        <v>31.4</v>
      </c>
      <c r="I2129">
        <v>1</v>
      </c>
      <c r="J2129">
        <v>92</v>
      </c>
      <c r="K2129">
        <v>2.76</v>
      </c>
    </row>
    <row r="2130" spans="1:11" x14ac:dyDescent="0.25">
      <c r="A2130" s="7">
        <v>439577</v>
      </c>
      <c r="B2130" s="7">
        <v>431467</v>
      </c>
      <c r="C2130" t="s">
        <v>50</v>
      </c>
      <c r="D2130" t="s">
        <v>110</v>
      </c>
      <c r="E2130" s="7">
        <v>26</v>
      </c>
      <c r="F2130" s="7" t="s">
        <v>148</v>
      </c>
      <c r="G2130" t="s">
        <v>18</v>
      </c>
      <c r="H2130">
        <v>36.9</v>
      </c>
      <c r="I2130">
        <v>3</v>
      </c>
      <c r="J2130">
        <v>57</v>
      </c>
      <c r="K2130">
        <v>2.76</v>
      </c>
    </row>
    <row r="2131" spans="1:11" x14ac:dyDescent="0.25">
      <c r="A2131" s="7">
        <v>439579</v>
      </c>
      <c r="B2131" s="7">
        <v>431467</v>
      </c>
      <c r="C2131" t="s">
        <v>50</v>
      </c>
      <c r="D2131" t="s">
        <v>110</v>
      </c>
      <c r="E2131" s="7">
        <v>26</v>
      </c>
      <c r="F2131" s="7" t="s">
        <v>148</v>
      </c>
      <c r="G2131" t="s">
        <v>18</v>
      </c>
      <c r="H2131">
        <v>32.9</v>
      </c>
      <c r="I2131">
        <v>3</v>
      </c>
      <c r="J2131">
        <v>44.2</v>
      </c>
      <c r="K2131">
        <v>2.76</v>
      </c>
    </row>
    <row r="2132" spans="1:11" x14ac:dyDescent="0.25">
      <c r="A2132" s="7">
        <v>439581</v>
      </c>
      <c r="B2132" s="7">
        <v>431467</v>
      </c>
      <c r="C2132" t="s">
        <v>50</v>
      </c>
      <c r="D2132" t="s">
        <v>110</v>
      </c>
      <c r="E2132" s="7">
        <v>26</v>
      </c>
      <c r="F2132" s="7" t="s">
        <v>148</v>
      </c>
      <c r="G2132" t="s">
        <v>18</v>
      </c>
      <c r="H2132">
        <v>31.9</v>
      </c>
      <c r="I2132">
        <v>1</v>
      </c>
      <c r="J2132">
        <v>92</v>
      </c>
      <c r="K2132">
        <v>2.76</v>
      </c>
    </row>
    <row r="2133" spans="1:11" x14ac:dyDescent="0.25">
      <c r="A2133" s="7">
        <v>439583</v>
      </c>
      <c r="B2133" s="7">
        <v>431467</v>
      </c>
      <c r="C2133" t="s">
        <v>50</v>
      </c>
      <c r="D2133" t="s">
        <v>110</v>
      </c>
      <c r="E2133" s="7">
        <v>26</v>
      </c>
      <c r="F2133" s="7" t="s">
        <v>148</v>
      </c>
      <c r="G2133" t="s">
        <v>18</v>
      </c>
      <c r="H2133">
        <v>37.9</v>
      </c>
      <c r="I2133">
        <v>3</v>
      </c>
      <c r="J2133">
        <v>57</v>
      </c>
      <c r="K2133">
        <v>2.76</v>
      </c>
    </row>
    <row r="2134" spans="1:11" x14ac:dyDescent="0.25">
      <c r="A2134" s="7">
        <v>439585</v>
      </c>
      <c r="B2134" s="7">
        <v>431467</v>
      </c>
      <c r="C2134" t="s">
        <v>50</v>
      </c>
      <c r="D2134" t="s">
        <v>110</v>
      </c>
      <c r="E2134" s="7">
        <v>26</v>
      </c>
      <c r="F2134" s="7" t="s">
        <v>148</v>
      </c>
      <c r="G2134" t="s">
        <v>18</v>
      </c>
      <c r="H2134">
        <v>37.9</v>
      </c>
      <c r="I2134">
        <v>2</v>
      </c>
      <c r="J2134">
        <v>73.5</v>
      </c>
      <c r="K2134">
        <v>2.76</v>
      </c>
    </row>
    <row r="2135" spans="1:11" x14ac:dyDescent="0.25">
      <c r="A2135" s="7">
        <v>439677</v>
      </c>
      <c r="B2135" s="7">
        <v>431474</v>
      </c>
      <c r="C2135" t="s">
        <v>50</v>
      </c>
      <c r="D2135" t="s">
        <v>101</v>
      </c>
      <c r="E2135" s="7">
        <v>68</v>
      </c>
      <c r="F2135" s="7" t="s">
        <v>148</v>
      </c>
      <c r="G2135" t="s">
        <v>18</v>
      </c>
      <c r="H2135">
        <v>42.2</v>
      </c>
      <c r="I2135">
        <v>2</v>
      </c>
      <c r="J2135">
        <v>73.5</v>
      </c>
      <c r="K2135">
        <v>2.76</v>
      </c>
    </row>
    <row r="2136" spans="1:11" x14ac:dyDescent="0.25">
      <c r="A2136" s="7">
        <v>439679</v>
      </c>
      <c r="B2136" s="7">
        <v>431474</v>
      </c>
      <c r="C2136" t="s">
        <v>50</v>
      </c>
      <c r="D2136" t="s">
        <v>101</v>
      </c>
      <c r="E2136" s="7">
        <v>68</v>
      </c>
      <c r="F2136" s="7" t="s">
        <v>148</v>
      </c>
      <c r="G2136" t="s">
        <v>18</v>
      </c>
      <c r="H2136">
        <v>17.100000000000001</v>
      </c>
      <c r="I2136">
        <v>5</v>
      </c>
      <c r="J2136">
        <v>31.3</v>
      </c>
      <c r="K2136">
        <v>2.76</v>
      </c>
    </row>
    <row r="2137" spans="1:11" x14ac:dyDescent="0.25">
      <c r="A2137" s="7">
        <v>439680</v>
      </c>
      <c r="B2137" s="7">
        <v>431474</v>
      </c>
      <c r="C2137" t="s">
        <v>50</v>
      </c>
      <c r="D2137" t="s">
        <v>101</v>
      </c>
      <c r="E2137" s="7">
        <v>68</v>
      </c>
      <c r="F2137" s="7" t="s">
        <v>148</v>
      </c>
      <c r="G2137" t="s">
        <v>18</v>
      </c>
      <c r="H2137">
        <v>24.3</v>
      </c>
      <c r="I2137">
        <v>1</v>
      </c>
      <c r="J2137">
        <v>92</v>
      </c>
      <c r="K2137">
        <v>2.76</v>
      </c>
    </row>
    <row r="2138" spans="1:11" x14ac:dyDescent="0.25">
      <c r="A2138" s="7">
        <v>439682</v>
      </c>
      <c r="B2138" s="7">
        <v>431474</v>
      </c>
      <c r="C2138" t="s">
        <v>50</v>
      </c>
      <c r="D2138" t="s">
        <v>101</v>
      </c>
      <c r="E2138" s="7">
        <v>68</v>
      </c>
      <c r="F2138" s="7" t="s">
        <v>148</v>
      </c>
      <c r="G2138" t="s">
        <v>18</v>
      </c>
      <c r="H2138">
        <v>24.1</v>
      </c>
      <c r="I2138">
        <v>2</v>
      </c>
      <c r="J2138">
        <v>57</v>
      </c>
      <c r="K2138">
        <v>2.76</v>
      </c>
    </row>
    <row r="2139" spans="1:11" x14ac:dyDescent="0.25">
      <c r="A2139" s="7">
        <v>439683</v>
      </c>
      <c r="B2139" s="7">
        <v>431474</v>
      </c>
      <c r="C2139" t="s">
        <v>50</v>
      </c>
      <c r="D2139" t="s">
        <v>101</v>
      </c>
      <c r="E2139" s="7">
        <v>68</v>
      </c>
      <c r="F2139" s="7" t="s">
        <v>148</v>
      </c>
      <c r="G2139" t="s">
        <v>18</v>
      </c>
      <c r="H2139">
        <v>18.399999999999999</v>
      </c>
      <c r="I2139">
        <v>1</v>
      </c>
      <c r="J2139">
        <v>92</v>
      </c>
      <c r="K2139">
        <v>2.76</v>
      </c>
    </row>
    <row r="2140" spans="1:11" x14ac:dyDescent="0.25">
      <c r="A2140" s="7">
        <v>439686</v>
      </c>
      <c r="B2140" s="7">
        <v>431474</v>
      </c>
      <c r="C2140" t="s">
        <v>50</v>
      </c>
      <c r="D2140" t="s">
        <v>101</v>
      </c>
      <c r="E2140" s="7">
        <v>68</v>
      </c>
      <c r="F2140" s="7" t="s">
        <v>148</v>
      </c>
      <c r="G2140" t="s">
        <v>18</v>
      </c>
      <c r="H2140">
        <v>42.1</v>
      </c>
      <c r="I2140">
        <v>2</v>
      </c>
      <c r="J2140">
        <v>73.5</v>
      </c>
      <c r="K2140">
        <v>2.76</v>
      </c>
    </row>
    <row r="2141" spans="1:11" x14ac:dyDescent="0.25">
      <c r="A2141" s="7">
        <v>439688</v>
      </c>
      <c r="B2141" s="7">
        <v>431474</v>
      </c>
      <c r="C2141" t="s">
        <v>50</v>
      </c>
      <c r="D2141" t="s">
        <v>101</v>
      </c>
      <c r="E2141" s="7">
        <v>68</v>
      </c>
      <c r="F2141" s="7" t="s">
        <v>148</v>
      </c>
      <c r="G2141" t="s">
        <v>18</v>
      </c>
      <c r="H2141">
        <v>23.4</v>
      </c>
      <c r="I2141">
        <v>1</v>
      </c>
      <c r="J2141">
        <v>92</v>
      </c>
      <c r="K2141">
        <v>2.76</v>
      </c>
    </row>
    <row r="2142" spans="1:11" x14ac:dyDescent="0.25">
      <c r="A2142" s="7">
        <v>439689</v>
      </c>
      <c r="B2142" s="7">
        <v>431474</v>
      </c>
      <c r="C2142" t="s">
        <v>50</v>
      </c>
      <c r="D2142" t="s">
        <v>101</v>
      </c>
      <c r="E2142" s="7">
        <v>68</v>
      </c>
      <c r="F2142" s="7" t="s">
        <v>148</v>
      </c>
      <c r="G2142" t="s">
        <v>18</v>
      </c>
      <c r="H2142">
        <v>17.8</v>
      </c>
      <c r="I2142">
        <v>4</v>
      </c>
      <c r="J2142">
        <v>35.9</v>
      </c>
      <c r="K2142">
        <v>2.76</v>
      </c>
    </row>
    <row r="2143" spans="1:11" x14ac:dyDescent="0.25">
      <c r="A2143" s="7">
        <v>439691</v>
      </c>
      <c r="B2143" s="7">
        <v>431474</v>
      </c>
      <c r="C2143" t="s">
        <v>50</v>
      </c>
      <c r="D2143" t="s">
        <v>101</v>
      </c>
      <c r="E2143" s="7">
        <v>68</v>
      </c>
      <c r="F2143" s="7" t="s">
        <v>148</v>
      </c>
      <c r="G2143" t="s">
        <v>18</v>
      </c>
      <c r="H2143">
        <v>41.6</v>
      </c>
      <c r="I2143">
        <v>1</v>
      </c>
      <c r="J2143">
        <v>118.7</v>
      </c>
      <c r="K2143">
        <v>2.76</v>
      </c>
    </row>
    <row r="2144" spans="1:11" x14ac:dyDescent="0.25">
      <c r="A2144" s="7">
        <v>439693</v>
      </c>
      <c r="B2144" s="7">
        <v>431474</v>
      </c>
      <c r="C2144" t="s">
        <v>50</v>
      </c>
      <c r="D2144" t="s">
        <v>101</v>
      </c>
      <c r="E2144" s="7">
        <v>68</v>
      </c>
      <c r="F2144" s="7" t="s">
        <v>148</v>
      </c>
      <c r="G2144" t="s">
        <v>18</v>
      </c>
      <c r="H2144">
        <v>42.2</v>
      </c>
      <c r="I2144">
        <v>1</v>
      </c>
      <c r="J2144">
        <v>118.7</v>
      </c>
      <c r="K2144">
        <v>2.76</v>
      </c>
    </row>
    <row r="2145" spans="1:11" x14ac:dyDescent="0.25">
      <c r="A2145" s="7">
        <v>439695</v>
      </c>
      <c r="B2145" s="7">
        <v>431474</v>
      </c>
      <c r="C2145" t="s">
        <v>50</v>
      </c>
      <c r="D2145" t="s">
        <v>101</v>
      </c>
      <c r="E2145" s="7">
        <v>68</v>
      </c>
      <c r="F2145" s="7" t="s">
        <v>148</v>
      </c>
      <c r="G2145" t="s">
        <v>18</v>
      </c>
      <c r="H2145">
        <v>23.8</v>
      </c>
      <c r="I2145">
        <v>1</v>
      </c>
      <c r="J2145">
        <v>92</v>
      </c>
      <c r="K2145">
        <v>2.76</v>
      </c>
    </row>
    <row r="2146" spans="1:11" x14ac:dyDescent="0.25">
      <c r="A2146" s="7">
        <v>439696</v>
      </c>
      <c r="B2146" s="7">
        <v>431474</v>
      </c>
      <c r="C2146" t="s">
        <v>50</v>
      </c>
      <c r="D2146" t="s">
        <v>101</v>
      </c>
      <c r="E2146" s="7">
        <v>68</v>
      </c>
      <c r="F2146" s="7" t="s">
        <v>148</v>
      </c>
      <c r="G2146" t="s">
        <v>18</v>
      </c>
      <c r="H2146">
        <v>18</v>
      </c>
      <c r="I2146">
        <v>1</v>
      </c>
      <c r="J2146">
        <v>92</v>
      </c>
      <c r="K2146">
        <v>2.76</v>
      </c>
    </row>
    <row r="2147" spans="1:11" x14ac:dyDescent="0.25">
      <c r="A2147" s="7">
        <v>439717</v>
      </c>
      <c r="B2147" s="7">
        <v>431477</v>
      </c>
      <c r="C2147" t="s">
        <v>50</v>
      </c>
      <c r="D2147" t="s">
        <v>111</v>
      </c>
      <c r="E2147" s="7">
        <v>19</v>
      </c>
      <c r="F2147" s="7" t="s">
        <v>148</v>
      </c>
      <c r="G2147" t="s">
        <v>18</v>
      </c>
      <c r="H2147">
        <v>27.4</v>
      </c>
      <c r="I2147">
        <v>2</v>
      </c>
      <c r="J2147">
        <v>57</v>
      </c>
      <c r="K2147">
        <v>2.76</v>
      </c>
    </row>
    <row r="2148" spans="1:11" x14ac:dyDescent="0.25">
      <c r="A2148" s="7">
        <v>439718</v>
      </c>
      <c r="B2148" s="7">
        <v>431477</v>
      </c>
      <c r="C2148" t="s">
        <v>50</v>
      </c>
      <c r="D2148" t="s">
        <v>111</v>
      </c>
      <c r="E2148" s="7">
        <v>19</v>
      </c>
      <c r="F2148" s="7" t="s">
        <v>148</v>
      </c>
      <c r="G2148" t="s">
        <v>18</v>
      </c>
      <c r="H2148">
        <v>22.2</v>
      </c>
      <c r="I2148">
        <v>1</v>
      </c>
      <c r="J2148">
        <v>92</v>
      </c>
      <c r="K2148">
        <v>2.76</v>
      </c>
    </row>
    <row r="2149" spans="1:11" x14ac:dyDescent="0.25">
      <c r="A2149" s="7">
        <v>439719</v>
      </c>
      <c r="B2149" s="7">
        <v>431477</v>
      </c>
      <c r="C2149" t="s">
        <v>50</v>
      </c>
      <c r="D2149" t="s">
        <v>111</v>
      </c>
      <c r="E2149" s="7">
        <v>19</v>
      </c>
      <c r="F2149" s="7" t="s">
        <v>148</v>
      </c>
      <c r="G2149" t="s">
        <v>18</v>
      </c>
      <c r="H2149">
        <v>28</v>
      </c>
      <c r="I2149">
        <v>1</v>
      </c>
      <c r="J2149">
        <v>92</v>
      </c>
      <c r="K2149">
        <v>2.76</v>
      </c>
    </row>
    <row r="2150" spans="1:11" x14ac:dyDescent="0.25">
      <c r="A2150" s="7">
        <v>439720</v>
      </c>
      <c r="B2150" s="7">
        <v>431477</v>
      </c>
      <c r="C2150" t="s">
        <v>50</v>
      </c>
      <c r="D2150" t="s">
        <v>111</v>
      </c>
      <c r="E2150" s="7">
        <v>19</v>
      </c>
      <c r="F2150" s="7" t="s">
        <v>148</v>
      </c>
      <c r="G2150" t="s">
        <v>18</v>
      </c>
      <c r="H2150">
        <v>27.1</v>
      </c>
      <c r="I2150">
        <v>3</v>
      </c>
      <c r="J2150">
        <v>44.2</v>
      </c>
      <c r="K2150">
        <v>2.76</v>
      </c>
    </row>
    <row r="2151" spans="1:11" x14ac:dyDescent="0.25">
      <c r="A2151" s="7">
        <v>439721</v>
      </c>
      <c r="B2151" s="7">
        <v>431477</v>
      </c>
      <c r="C2151" t="s">
        <v>50</v>
      </c>
      <c r="D2151" t="s">
        <v>111</v>
      </c>
      <c r="E2151" s="7">
        <v>19</v>
      </c>
      <c r="F2151" s="7" t="s">
        <v>148</v>
      </c>
      <c r="G2151" t="s">
        <v>18</v>
      </c>
      <c r="H2151">
        <v>43.1</v>
      </c>
      <c r="I2151">
        <v>1</v>
      </c>
      <c r="J2151">
        <v>118.7</v>
      </c>
      <c r="K2151">
        <v>2.76</v>
      </c>
    </row>
    <row r="2152" spans="1:11" x14ac:dyDescent="0.25">
      <c r="A2152" s="7">
        <v>439722</v>
      </c>
      <c r="B2152" s="7">
        <v>431477</v>
      </c>
      <c r="C2152" t="s">
        <v>50</v>
      </c>
      <c r="D2152" t="s">
        <v>111</v>
      </c>
      <c r="E2152" s="7">
        <v>19</v>
      </c>
      <c r="F2152" s="7" t="s">
        <v>148</v>
      </c>
      <c r="G2152" t="s">
        <v>18</v>
      </c>
      <c r="H2152">
        <v>26.1</v>
      </c>
      <c r="I2152">
        <v>3</v>
      </c>
      <c r="J2152">
        <v>44.2</v>
      </c>
      <c r="K2152">
        <v>2.76</v>
      </c>
    </row>
    <row r="2153" spans="1:11" x14ac:dyDescent="0.25">
      <c r="A2153" s="7">
        <v>439724</v>
      </c>
      <c r="B2153" s="7">
        <v>431477</v>
      </c>
      <c r="C2153" t="s">
        <v>50</v>
      </c>
      <c r="D2153" t="s">
        <v>111</v>
      </c>
      <c r="E2153" s="7">
        <v>19</v>
      </c>
      <c r="F2153" s="7" t="s">
        <v>148</v>
      </c>
      <c r="G2153" t="s">
        <v>18</v>
      </c>
      <c r="H2153">
        <v>16.600000000000001</v>
      </c>
      <c r="I2153">
        <v>1</v>
      </c>
      <c r="J2153">
        <v>92</v>
      </c>
      <c r="K2153">
        <v>2.76</v>
      </c>
    </row>
    <row r="2154" spans="1:11" x14ac:dyDescent="0.25">
      <c r="A2154" s="7">
        <v>439725</v>
      </c>
      <c r="B2154" s="7">
        <v>431477</v>
      </c>
      <c r="C2154" t="s">
        <v>50</v>
      </c>
      <c r="D2154" t="s">
        <v>111</v>
      </c>
      <c r="E2154" s="7">
        <v>19</v>
      </c>
      <c r="F2154" s="7" t="s">
        <v>148</v>
      </c>
      <c r="G2154" t="s">
        <v>18</v>
      </c>
      <c r="H2154">
        <v>69.3</v>
      </c>
      <c r="I2154">
        <v>1</v>
      </c>
      <c r="J2154">
        <v>134.30000000000001</v>
      </c>
      <c r="K2154">
        <v>2.76</v>
      </c>
    </row>
    <row r="2155" spans="1:11" x14ac:dyDescent="0.25">
      <c r="A2155" s="7">
        <v>439726</v>
      </c>
      <c r="B2155" s="7">
        <v>431477</v>
      </c>
      <c r="C2155" t="s">
        <v>50</v>
      </c>
      <c r="D2155" t="s">
        <v>111</v>
      </c>
      <c r="E2155" s="7">
        <v>19</v>
      </c>
      <c r="F2155" s="7" t="s">
        <v>148</v>
      </c>
      <c r="G2155" t="s">
        <v>18</v>
      </c>
      <c r="H2155">
        <v>47.2</v>
      </c>
      <c r="I2155">
        <v>1</v>
      </c>
      <c r="J2155">
        <v>134.30000000000001</v>
      </c>
      <c r="K2155">
        <v>2.76</v>
      </c>
    </row>
    <row r="2156" spans="1:11" x14ac:dyDescent="0.25">
      <c r="A2156" s="7">
        <v>439727</v>
      </c>
      <c r="B2156" s="7">
        <v>431477</v>
      </c>
      <c r="C2156" t="s">
        <v>50</v>
      </c>
      <c r="D2156" t="s">
        <v>111</v>
      </c>
      <c r="E2156" s="7">
        <v>19</v>
      </c>
      <c r="F2156" s="7" t="s">
        <v>148</v>
      </c>
      <c r="G2156" t="s">
        <v>18</v>
      </c>
      <c r="H2156">
        <v>26.4</v>
      </c>
      <c r="I2156">
        <v>1</v>
      </c>
      <c r="J2156">
        <v>92</v>
      </c>
      <c r="K2156">
        <v>2.76</v>
      </c>
    </row>
    <row r="2157" spans="1:11" x14ac:dyDescent="0.25">
      <c r="A2157" s="7">
        <v>439728</v>
      </c>
      <c r="B2157" s="7">
        <v>431477</v>
      </c>
      <c r="C2157" t="s">
        <v>50</v>
      </c>
      <c r="D2157" t="s">
        <v>111</v>
      </c>
      <c r="E2157" s="7">
        <v>19</v>
      </c>
      <c r="F2157" s="7" t="s">
        <v>148</v>
      </c>
      <c r="G2157" t="s">
        <v>18</v>
      </c>
      <c r="H2157">
        <v>24.6</v>
      </c>
      <c r="I2157">
        <v>1</v>
      </c>
      <c r="J2157">
        <v>92</v>
      </c>
      <c r="K2157">
        <v>2.76</v>
      </c>
    </row>
    <row r="2158" spans="1:11" x14ac:dyDescent="0.25">
      <c r="A2158" s="7">
        <v>439729</v>
      </c>
      <c r="B2158" s="7">
        <v>431477</v>
      </c>
      <c r="C2158" t="s">
        <v>50</v>
      </c>
      <c r="D2158" t="s">
        <v>111</v>
      </c>
      <c r="E2158" s="7">
        <v>19</v>
      </c>
      <c r="F2158" s="7" t="s">
        <v>148</v>
      </c>
      <c r="G2158" t="s">
        <v>18</v>
      </c>
      <c r="H2158">
        <v>39</v>
      </c>
      <c r="I2158">
        <v>4</v>
      </c>
      <c r="J2158">
        <v>46.3</v>
      </c>
      <c r="K2158">
        <v>2.76</v>
      </c>
    </row>
    <row r="2159" spans="1:11" x14ac:dyDescent="0.25">
      <c r="A2159" s="7">
        <v>439730</v>
      </c>
      <c r="B2159" s="7">
        <v>431477</v>
      </c>
      <c r="C2159" t="s">
        <v>50</v>
      </c>
      <c r="D2159" t="s">
        <v>111</v>
      </c>
      <c r="E2159" s="7">
        <v>19</v>
      </c>
      <c r="F2159" s="7" t="s">
        <v>148</v>
      </c>
      <c r="G2159" t="s">
        <v>18</v>
      </c>
      <c r="H2159">
        <v>36.799999999999997</v>
      </c>
      <c r="I2159">
        <v>8</v>
      </c>
      <c r="J2159">
        <v>40.4</v>
      </c>
      <c r="K2159">
        <v>2.76</v>
      </c>
    </row>
    <row r="2160" spans="1:11" x14ac:dyDescent="0.25">
      <c r="A2160" s="7">
        <v>439731</v>
      </c>
      <c r="B2160" s="7">
        <v>431477</v>
      </c>
      <c r="C2160" t="s">
        <v>50</v>
      </c>
      <c r="D2160" t="s">
        <v>111</v>
      </c>
      <c r="E2160" s="7">
        <v>19</v>
      </c>
      <c r="F2160" s="7" t="s">
        <v>148</v>
      </c>
      <c r="G2160" t="s">
        <v>18</v>
      </c>
      <c r="H2160">
        <v>21.2</v>
      </c>
      <c r="I2160">
        <v>1</v>
      </c>
      <c r="J2160">
        <v>92</v>
      </c>
      <c r="K2160">
        <v>2.76</v>
      </c>
    </row>
    <row r="2161" spans="1:11" x14ac:dyDescent="0.25">
      <c r="A2161" s="7">
        <v>439732</v>
      </c>
      <c r="B2161" s="7">
        <v>431477</v>
      </c>
      <c r="C2161" t="s">
        <v>50</v>
      </c>
      <c r="D2161" t="s">
        <v>111</v>
      </c>
      <c r="E2161" s="7">
        <v>19</v>
      </c>
      <c r="F2161" s="7" t="s">
        <v>148</v>
      </c>
      <c r="G2161" t="s">
        <v>18</v>
      </c>
      <c r="H2161">
        <v>17.399999999999999</v>
      </c>
      <c r="I2161">
        <v>1</v>
      </c>
      <c r="J2161">
        <v>92</v>
      </c>
      <c r="K2161">
        <v>2.76</v>
      </c>
    </row>
    <row r="2162" spans="1:11" x14ac:dyDescent="0.25">
      <c r="A2162" s="7">
        <v>439733</v>
      </c>
      <c r="B2162" s="7">
        <v>431477</v>
      </c>
      <c r="C2162" t="s">
        <v>50</v>
      </c>
      <c r="D2162" t="s">
        <v>111</v>
      </c>
      <c r="E2162" s="7">
        <v>19</v>
      </c>
      <c r="F2162" s="7" t="s">
        <v>148</v>
      </c>
      <c r="G2162" t="s">
        <v>18</v>
      </c>
      <c r="H2162">
        <v>65.2</v>
      </c>
      <c r="I2162">
        <v>5</v>
      </c>
      <c r="J2162">
        <v>45.7</v>
      </c>
      <c r="K2162">
        <v>2.76</v>
      </c>
    </row>
    <row r="2163" spans="1:11" x14ac:dyDescent="0.25">
      <c r="A2163" s="7">
        <v>440172</v>
      </c>
      <c r="B2163" s="7">
        <v>431487</v>
      </c>
      <c r="C2163" t="s">
        <v>50</v>
      </c>
      <c r="D2163" t="s">
        <v>88</v>
      </c>
      <c r="E2163" s="7" t="s">
        <v>112</v>
      </c>
      <c r="F2163" s="7" t="s">
        <v>148</v>
      </c>
      <c r="G2163" t="s">
        <v>18</v>
      </c>
      <c r="H2163">
        <v>24.7</v>
      </c>
      <c r="I2163">
        <v>1</v>
      </c>
      <c r="J2163">
        <v>92</v>
      </c>
      <c r="K2163">
        <v>2.76</v>
      </c>
    </row>
    <row r="2164" spans="1:11" x14ac:dyDescent="0.25">
      <c r="A2164" s="7">
        <v>440175</v>
      </c>
      <c r="B2164" s="7">
        <v>431487</v>
      </c>
      <c r="C2164" t="s">
        <v>50</v>
      </c>
      <c r="D2164" t="s">
        <v>88</v>
      </c>
      <c r="E2164" s="7" t="s">
        <v>112</v>
      </c>
      <c r="F2164" s="7" t="s">
        <v>148</v>
      </c>
      <c r="G2164" t="s">
        <v>18</v>
      </c>
      <c r="H2164">
        <v>25.7</v>
      </c>
      <c r="I2164">
        <v>1</v>
      </c>
      <c r="J2164">
        <v>92</v>
      </c>
      <c r="K2164">
        <v>2.76</v>
      </c>
    </row>
    <row r="2165" spans="1:11" x14ac:dyDescent="0.25">
      <c r="A2165" s="7">
        <v>440178</v>
      </c>
      <c r="B2165" s="7">
        <v>431487</v>
      </c>
      <c r="C2165" t="s">
        <v>50</v>
      </c>
      <c r="D2165" t="s">
        <v>88</v>
      </c>
      <c r="E2165" s="7" t="s">
        <v>112</v>
      </c>
      <c r="F2165" s="7" t="s">
        <v>148</v>
      </c>
      <c r="G2165" t="s">
        <v>18</v>
      </c>
      <c r="H2165">
        <v>17.2</v>
      </c>
      <c r="I2165">
        <v>1</v>
      </c>
      <c r="J2165">
        <v>92</v>
      </c>
      <c r="K2165">
        <v>2.76</v>
      </c>
    </row>
    <row r="2166" spans="1:11" x14ac:dyDescent="0.25">
      <c r="A2166" s="7">
        <v>440182</v>
      </c>
      <c r="B2166" s="7">
        <v>431487</v>
      </c>
      <c r="C2166" t="s">
        <v>50</v>
      </c>
      <c r="D2166" t="s">
        <v>88</v>
      </c>
      <c r="E2166" s="7" t="s">
        <v>112</v>
      </c>
      <c r="F2166" s="7" t="s">
        <v>148</v>
      </c>
      <c r="G2166" t="s">
        <v>18</v>
      </c>
      <c r="H2166">
        <v>25.4</v>
      </c>
      <c r="I2166">
        <v>2</v>
      </c>
      <c r="J2166">
        <v>57</v>
      </c>
      <c r="K2166">
        <v>2.76</v>
      </c>
    </row>
    <row r="2167" spans="1:11" x14ac:dyDescent="0.25">
      <c r="A2167" s="7">
        <v>440185</v>
      </c>
      <c r="B2167" s="7">
        <v>431487</v>
      </c>
      <c r="C2167" t="s">
        <v>50</v>
      </c>
      <c r="D2167" t="s">
        <v>88</v>
      </c>
      <c r="E2167" s="7" t="s">
        <v>112</v>
      </c>
      <c r="F2167" s="7" t="s">
        <v>148</v>
      </c>
      <c r="G2167" t="s">
        <v>18</v>
      </c>
      <c r="H2167">
        <v>25</v>
      </c>
      <c r="I2167">
        <v>3</v>
      </c>
      <c r="J2167">
        <v>44.2</v>
      </c>
      <c r="K2167">
        <v>2.76</v>
      </c>
    </row>
    <row r="2168" spans="1:11" x14ac:dyDescent="0.25">
      <c r="A2168" s="7">
        <v>440191</v>
      </c>
      <c r="B2168" s="7">
        <v>431487</v>
      </c>
      <c r="C2168" t="s">
        <v>50</v>
      </c>
      <c r="D2168" t="s">
        <v>88</v>
      </c>
      <c r="E2168" s="7" t="s">
        <v>112</v>
      </c>
      <c r="F2168" s="7" t="s">
        <v>148</v>
      </c>
      <c r="G2168" t="s">
        <v>18</v>
      </c>
      <c r="H2168">
        <v>25.4</v>
      </c>
      <c r="I2168">
        <v>1</v>
      </c>
      <c r="J2168">
        <v>92</v>
      </c>
      <c r="K2168">
        <v>2.76</v>
      </c>
    </row>
    <row r="2169" spans="1:11" x14ac:dyDescent="0.25">
      <c r="A2169" s="7">
        <v>440193</v>
      </c>
      <c r="B2169" s="7">
        <v>431487</v>
      </c>
      <c r="C2169" t="s">
        <v>50</v>
      </c>
      <c r="D2169" t="s">
        <v>88</v>
      </c>
      <c r="E2169" s="7" t="s">
        <v>112</v>
      </c>
      <c r="F2169" s="7" t="s">
        <v>148</v>
      </c>
      <c r="G2169" t="s">
        <v>18</v>
      </c>
      <c r="H2169">
        <v>25.5</v>
      </c>
      <c r="I2169">
        <v>1</v>
      </c>
      <c r="J2169">
        <v>92</v>
      </c>
      <c r="K2169">
        <v>2.76</v>
      </c>
    </row>
    <row r="2170" spans="1:11" x14ac:dyDescent="0.25">
      <c r="A2170" s="7">
        <v>440198</v>
      </c>
      <c r="B2170" s="7">
        <v>431487</v>
      </c>
      <c r="C2170" t="s">
        <v>50</v>
      </c>
      <c r="D2170" t="s">
        <v>88</v>
      </c>
      <c r="E2170" s="7" t="s">
        <v>112</v>
      </c>
      <c r="F2170" s="7" t="s">
        <v>148</v>
      </c>
      <c r="G2170" t="s">
        <v>18</v>
      </c>
      <c r="H2170">
        <v>17.399999999999999</v>
      </c>
      <c r="I2170">
        <v>1</v>
      </c>
      <c r="J2170">
        <v>92</v>
      </c>
      <c r="K2170">
        <v>2.76</v>
      </c>
    </row>
    <row r="2171" spans="1:11" x14ac:dyDescent="0.25">
      <c r="A2171" s="7">
        <v>440208</v>
      </c>
      <c r="B2171" s="7">
        <v>431487</v>
      </c>
      <c r="C2171" t="s">
        <v>50</v>
      </c>
      <c r="D2171" t="s">
        <v>88</v>
      </c>
      <c r="E2171" s="7" t="s">
        <v>112</v>
      </c>
      <c r="F2171" s="7" t="s">
        <v>148</v>
      </c>
      <c r="G2171" t="s">
        <v>18</v>
      </c>
      <c r="H2171">
        <v>25.8</v>
      </c>
      <c r="I2171">
        <v>4</v>
      </c>
      <c r="J2171">
        <v>35.9</v>
      </c>
      <c r="K2171">
        <v>2.76</v>
      </c>
    </row>
    <row r="2172" spans="1:11" x14ac:dyDescent="0.25">
      <c r="A2172" s="7">
        <v>440223</v>
      </c>
      <c r="B2172" s="7">
        <v>431487</v>
      </c>
      <c r="C2172" t="s">
        <v>50</v>
      </c>
      <c r="D2172" t="s">
        <v>88</v>
      </c>
      <c r="E2172" s="7" t="s">
        <v>112</v>
      </c>
      <c r="F2172" s="7" t="s">
        <v>148</v>
      </c>
      <c r="G2172" t="s">
        <v>18</v>
      </c>
      <c r="H2172">
        <v>25.8</v>
      </c>
      <c r="I2172">
        <v>2</v>
      </c>
      <c r="J2172">
        <v>57</v>
      </c>
      <c r="K2172">
        <v>2.76</v>
      </c>
    </row>
    <row r="2173" spans="1:11" x14ac:dyDescent="0.25">
      <c r="A2173" s="7">
        <v>440229</v>
      </c>
      <c r="B2173" s="7">
        <v>431487</v>
      </c>
      <c r="C2173" t="s">
        <v>50</v>
      </c>
      <c r="D2173" t="s">
        <v>88</v>
      </c>
      <c r="E2173" s="7" t="s">
        <v>112</v>
      </c>
      <c r="F2173" s="7" t="s">
        <v>148</v>
      </c>
      <c r="G2173" t="s">
        <v>18</v>
      </c>
      <c r="H2173">
        <v>25.2</v>
      </c>
      <c r="I2173">
        <v>1</v>
      </c>
      <c r="J2173">
        <v>92</v>
      </c>
      <c r="K2173">
        <v>2.76</v>
      </c>
    </row>
    <row r="2174" spans="1:11" x14ac:dyDescent="0.25">
      <c r="A2174" s="7">
        <v>440231</v>
      </c>
      <c r="B2174" s="7">
        <v>431487</v>
      </c>
      <c r="C2174" t="s">
        <v>50</v>
      </c>
      <c r="D2174" t="s">
        <v>88</v>
      </c>
      <c r="E2174" s="7" t="s">
        <v>112</v>
      </c>
      <c r="F2174" s="7" t="s">
        <v>148</v>
      </c>
      <c r="G2174" t="s">
        <v>18</v>
      </c>
      <c r="H2174">
        <v>25.7</v>
      </c>
      <c r="I2174">
        <v>4</v>
      </c>
      <c r="J2174">
        <v>35.9</v>
      </c>
      <c r="K2174">
        <v>2.76</v>
      </c>
    </row>
    <row r="2175" spans="1:11" x14ac:dyDescent="0.25">
      <c r="A2175" s="7">
        <v>440233</v>
      </c>
      <c r="B2175" s="7">
        <v>431487</v>
      </c>
      <c r="C2175" t="s">
        <v>50</v>
      </c>
      <c r="D2175" t="s">
        <v>88</v>
      </c>
      <c r="E2175" s="7" t="s">
        <v>112</v>
      </c>
      <c r="F2175" s="7" t="s">
        <v>148</v>
      </c>
      <c r="G2175" t="s">
        <v>18</v>
      </c>
      <c r="H2175">
        <v>25.6</v>
      </c>
      <c r="I2175">
        <v>1</v>
      </c>
      <c r="J2175">
        <v>92</v>
      </c>
      <c r="K2175">
        <v>2.76</v>
      </c>
    </row>
    <row r="2176" spans="1:11" x14ac:dyDescent="0.25">
      <c r="A2176" s="7">
        <v>440237</v>
      </c>
      <c r="B2176" s="7">
        <v>431487</v>
      </c>
      <c r="C2176" t="s">
        <v>50</v>
      </c>
      <c r="D2176" t="s">
        <v>88</v>
      </c>
      <c r="E2176" s="7" t="s">
        <v>112</v>
      </c>
      <c r="F2176" s="7" t="s">
        <v>148</v>
      </c>
      <c r="G2176" t="s">
        <v>18</v>
      </c>
      <c r="H2176">
        <v>17</v>
      </c>
      <c r="I2176">
        <v>1</v>
      </c>
      <c r="J2176">
        <v>92</v>
      </c>
      <c r="K2176">
        <v>2.76</v>
      </c>
    </row>
    <row r="2177" spans="1:11" x14ac:dyDescent="0.25">
      <c r="A2177" s="7">
        <v>440239</v>
      </c>
      <c r="B2177" s="7">
        <v>431487</v>
      </c>
      <c r="C2177" t="s">
        <v>50</v>
      </c>
      <c r="D2177" t="s">
        <v>88</v>
      </c>
      <c r="E2177" s="7" t="s">
        <v>112</v>
      </c>
      <c r="F2177" s="7" t="s">
        <v>148</v>
      </c>
      <c r="G2177" t="s">
        <v>18</v>
      </c>
      <c r="H2177">
        <v>24.8</v>
      </c>
      <c r="I2177">
        <v>1</v>
      </c>
      <c r="J2177">
        <v>92</v>
      </c>
      <c r="K2177">
        <v>2.76</v>
      </c>
    </row>
    <row r="2178" spans="1:11" x14ac:dyDescent="0.25">
      <c r="A2178" s="7">
        <v>440246</v>
      </c>
      <c r="B2178" s="7">
        <v>431487</v>
      </c>
      <c r="C2178" t="s">
        <v>50</v>
      </c>
      <c r="D2178" t="s">
        <v>88</v>
      </c>
      <c r="E2178" s="7" t="s">
        <v>112</v>
      </c>
      <c r="F2178" s="7" t="s">
        <v>148</v>
      </c>
      <c r="G2178" t="s">
        <v>18</v>
      </c>
      <c r="H2178">
        <v>25.3</v>
      </c>
      <c r="I2178">
        <v>1</v>
      </c>
      <c r="J2178">
        <v>92</v>
      </c>
      <c r="K2178">
        <v>2.76</v>
      </c>
    </row>
    <row r="2179" spans="1:11" x14ac:dyDescent="0.25">
      <c r="A2179" s="7">
        <v>440248</v>
      </c>
      <c r="B2179" s="7">
        <v>431487</v>
      </c>
      <c r="C2179" t="s">
        <v>50</v>
      </c>
      <c r="D2179" t="s">
        <v>88</v>
      </c>
      <c r="E2179" s="7" t="s">
        <v>112</v>
      </c>
      <c r="F2179" s="7" t="s">
        <v>148</v>
      </c>
      <c r="G2179" t="s">
        <v>18</v>
      </c>
      <c r="H2179">
        <v>25.3</v>
      </c>
      <c r="I2179">
        <v>1</v>
      </c>
      <c r="J2179">
        <v>92</v>
      </c>
      <c r="K2179">
        <v>2.76</v>
      </c>
    </row>
    <row r="2180" spans="1:11" x14ac:dyDescent="0.25">
      <c r="A2180" s="7">
        <v>440256</v>
      </c>
      <c r="B2180" s="7">
        <v>431487</v>
      </c>
      <c r="C2180" t="s">
        <v>50</v>
      </c>
      <c r="D2180" t="s">
        <v>88</v>
      </c>
      <c r="E2180" s="7" t="s">
        <v>112</v>
      </c>
      <c r="F2180" s="7" t="s">
        <v>148</v>
      </c>
      <c r="G2180" t="s">
        <v>18</v>
      </c>
      <c r="H2180">
        <v>25</v>
      </c>
      <c r="I2180">
        <v>1</v>
      </c>
      <c r="J2180">
        <v>92</v>
      </c>
      <c r="K2180">
        <v>2.76</v>
      </c>
    </row>
    <row r="2181" spans="1:11" x14ac:dyDescent="0.25">
      <c r="A2181" s="7">
        <v>440257</v>
      </c>
      <c r="B2181" s="7">
        <v>431487</v>
      </c>
      <c r="C2181" t="s">
        <v>50</v>
      </c>
      <c r="D2181" t="s">
        <v>88</v>
      </c>
      <c r="E2181" s="7" t="s">
        <v>112</v>
      </c>
      <c r="F2181" s="7" t="s">
        <v>148</v>
      </c>
      <c r="G2181" t="s">
        <v>18</v>
      </c>
      <c r="H2181">
        <v>25.3</v>
      </c>
      <c r="I2181">
        <v>1</v>
      </c>
      <c r="J2181">
        <v>92</v>
      </c>
      <c r="K2181">
        <v>2.76</v>
      </c>
    </row>
    <row r="2182" spans="1:11" x14ac:dyDescent="0.25">
      <c r="A2182" s="7">
        <v>440263</v>
      </c>
      <c r="B2182" s="7">
        <v>431487</v>
      </c>
      <c r="C2182" t="s">
        <v>50</v>
      </c>
      <c r="D2182" t="s">
        <v>88</v>
      </c>
      <c r="E2182" s="7" t="s">
        <v>112</v>
      </c>
      <c r="F2182" s="7" t="s">
        <v>148</v>
      </c>
      <c r="G2182" t="s">
        <v>18</v>
      </c>
      <c r="H2182">
        <v>25.5</v>
      </c>
      <c r="I2182">
        <v>1</v>
      </c>
      <c r="J2182">
        <v>92</v>
      </c>
      <c r="K2182">
        <v>2.76</v>
      </c>
    </row>
    <row r="2183" spans="1:11" x14ac:dyDescent="0.25">
      <c r="A2183" s="7">
        <v>440264</v>
      </c>
      <c r="B2183" s="7">
        <v>431487</v>
      </c>
      <c r="C2183" t="s">
        <v>50</v>
      </c>
      <c r="D2183" t="s">
        <v>88</v>
      </c>
      <c r="E2183" s="7" t="s">
        <v>112</v>
      </c>
      <c r="F2183" s="7" t="s">
        <v>148</v>
      </c>
      <c r="G2183" t="s">
        <v>18</v>
      </c>
      <c r="H2183">
        <v>25.8</v>
      </c>
      <c r="I2183">
        <v>1</v>
      </c>
      <c r="J2183">
        <v>92</v>
      </c>
      <c r="K2183">
        <v>2.76</v>
      </c>
    </row>
    <row r="2184" spans="1:11" x14ac:dyDescent="0.25">
      <c r="A2184" s="7">
        <v>440267</v>
      </c>
      <c r="B2184" s="7">
        <v>431487</v>
      </c>
      <c r="C2184" t="s">
        <v>50</v>
      </c>
      <c r="D2184" t="s">
        <v>88</v>
      </c>
      <c r="E2184" s="7" t="s">
        <v>112</v>
      </c>
      <c r="F2184" s="7" t="s">
        <v>148</v>
      </c>
      <c r="G2184" t="s">
        <v>18</v>
      </c>
      <c r="H2184">
        <v>12.8</v>
      </c>
      <c r="I2184">
        <v>1</v>
      </c>
      <c r="J2184">
        <v>92</v>
      </c>
      <c r="K2184">
        <v>2.76</v>
      </c>
    </row>
    <row r="2185" spans="1:11" x14ac:dyDescent="0.25">
      <c r="A2185" s="7">
        <v>440269</v>
      </c>
      <c r="B2185" s="7">
        <v>431487</v>
      </c>
      <c r="C2185" t="s">
        <v>50</v>
      </c>
      <c r="D2185" t="s">
        <v>88</v>
      </c>
      <c r="E2185" s="7" t="s">
        <v>112</v>
      </c>
      <c r="F2185" s="7" t="s">
        <v>148</v>
      </c>
      <c r="G2185" t="s">
        <v>18</v>
      </c>
      <c r="H2185">
        <v>12.9</v>
      </c>
      <c r="I2185">
        <v>1</v>
      </c>
      <c r="J2185">
        <v>92</v>
      </c>
      <c r="K2185">
        <v>2.76</v>
      </c>
    </row>
    <row r="2186" spans="1:11" x14ac:dyDescent="0.25">
      <c r="A2186" s="7">
        <v>440274</v>
      </c>
      <c r="B2186" s="7">
        <v>431487</v>
      </c>
      <c r="C2186" t="s">
        <v>50</v>
      </c>
      <c r="D2186" t="s">
        <v>88</v>
      </c>
      <c r="E2186" s="7" t="s">
        <v>112</v>
      </c>
      <c r="F2186" s="7" t="s">
        <v>148</v>
      </c>
      <c r="G2186" t="s">
        <v>18</v>
      </c>
      <c r="H2186">
        <v>24.9</v>
      </c>
      <c r="I2186">
        <v>1</v>
      </c>
      <c r="J2186">
        <v>92</v>
      </c>
      <c r="K2186">
        <v>2.76</v>
      </c>
    </row>
    <row r="2187" spans="1:11" x14ac:dyDescent="0.25">
      <c r="A2187" s="7">
        <v>440276</v>
      </c>
      <c r="B2187" s="7">
        <v>431487</v>
      </c>
      <c r="C2187" t="s">
        <v>50</v>
      </c>
      <c r="D2187" t="s">
        <v>88</v>
      </c>
      <c r="E2187" s="7" t="s">
        <v>112</v>
      </c>
      <c r="F2187" s="7" t="s">
        <v>148</v>
      </c>
      <c r="G2187" t="s">
        <v>18</v>
      </c>
      <c r="H2187">
        <v>25.8</v>
      </c>
      <c r="I2187">
        <v>1</v>
      </c>
      <c r="J2187">
        <v>92</v>
      </c>
      <c r="K2187">
        <v>2.76</v>
      </c>
    </row>
    <row r="2188" spans="1:11" x14ac:dyDescent="0.25">
      <c r="A2188" s="7">
        <v>440282</v>
      </c>
      <c r="B2188" s="7">
        <v>431487</v>
      </c>
      <c r="C2188" t="s">
        <v>50</v>
      </c>
      <c r="D2188" t="s">
        <v>88</v>
      </c>
      <c r="E2188" s="7" t="s">
        <v>112</v>
      </c>
      <c r="F2188" s="7" t="s">
        <v>148</v>
      </c>
      <c r="G2188" t="s">
        <v>18</v>
      </c>
      <c r="H2188">
        <v>25.9</v>
      </c>
      <c r="I2188">
        <v>2</v>
      </c>
      <c r="J2188">
        <v>57</v>
      </c>
      <c r="K2188">
        <v>2.76</v>
      </c>
    </row>
    <row r="2189" spans="1:11" x14ac:dyDescent="0.25">
      <c r="A2189" s="7">
        <v>440284</v>
      </c>
      <c r="B2189" s="7">
        <v>431487</v>
      </c>
      <c r="C2189" t="s">
        <v>50</v>
      </c>
      <c r="D2189" t="s">
        <v>88</v>
      </c>
      <c r="E2189" s="7" t="s">
        <v>112</v>
      </c>
      <c r="F2189" s="7" t="s">
        <v>148</v>
      </c>
      <c r="G2189" t="s">
        <v>18</v>
      </c>
      <c r="H2189">
        <v>25.4</v>
      </c>
      <c r="I2189">
        <v>1</v>
      </c>
      <c r="J2189">
        <v>92</v>
      </c>
      <c r="K2189">
        <v>2.76</v>
      </c>
    </row>
    <row r="2190" spans="1:11" x14ac:dyDescent="0.25">
      <c r="A2190" s="7">
        <v>440286</v>
      </c>
      <c r="B2190" s="7">
        <v>431487</v>
      </c>
      <c r="C2190" t="s">
        <v>50</v>
      </c>
      <c r="D2190" t="s">
        <v>88</v>
      </c>
      <c r="E2190" s="7" t="s">
        <v>112</v>
      </c>
      <c r="F2190" s="7" t="s">
        <v>148</v>
      </c>
      <c r="G2190" t="s">
        <v>18</v>
      </c>
      <c r="H2190">
        <v>25.8</v>
      </c>
      <c r="I2190">
        <v>1</v>
      </c>
      <c r="J2190">
        <v>92</v>
      </c>
      <c r="K2190">
        <v>2.76</v>
      </c>
    </row>
    <row r="2191" spans="1:11" x14ac:dyDescent="0.25">
      <c r="A2191" s="7">
        <v>440289</v>
      </c>
      <c r="B2191" s="7">
        <v>431487</v>
      </c>
      <c r="C2191" t="s">
        <v>50</v>
      </c>
      <c r="D2191" t="s">
        <v>88</v>
      </c>
      <c r="E2191" s="7" t="s">
        <v>112</v>
      </c>
      <c r="F2191" s="7" t="s">
        <v>148</v>
      </c>
      <c r="G2191" t="s">
        <v>18</v>
      </c>
      <c r="H2191">
        <v>27.6</v>
      </c>
      <c r="I2191">
        <v>2</v>
      </c>
      <c r="J2191">
        <v>57</v>
      </c>
      <c r="K2191">
        <v>2.76</v>
      </c>
    </row>
    <row r="2192" spans="1:11" x14ac:dyDescent="0.25">
      <c r="A2192" s="7">
        <v>440291</v>
      </c>
      <c r="B2192" s="7">
        <v>431487</v>
      </c>
      <c r="C2192" t="s">
        <v>50</v>
      </c>
      <c r="D2192" t="s">
        <v>88</v>
      </c>
      <c r="E2192" s="7" t="s">
        <v>112</v>
      </c>
      <c r="F2192" s="7" t="s">
        <v>148</v>
      </c>
      <c r="G2192" t="s">
        <v>18</v>
      </c>
      <c r="H2192">
        <v>25.4</v>
      </c>
      <c r="I2192">
        <v>1</v>
      </c>
      <c r="J2192">
        <v>92</v>
      </c>
      <c r="K2192">
        <v>2.76</v>
      </c>
    </row>
    <row r="2193" spans="1:11" x14ac:dyDescent="0.25">
      <c r="A2193" s="7">
        <v>440293</v>
      </c>
      <c r="B2193" s="7">
        <v>431487</v>
      </c>
      <c r="C2193" t="s">
        <v>50</v>
      </c>
      <c r="D2193" t="s">
        <v>88</v>
      </c>
      <c r="E2193" s="7" t="s">
        <v>112</v>
      </c>
      <c r="F2193" s="7" t="s">
        <v>148</v>
      </c>
      <c r="G2193" t="s">
        <v>18</v>
      </c>
      <c r="H2193">
        <v>25.6</v>
      </c>
      <c r="I2193">
        <v>4</v>
      </c>
      <c r="J2193">
        <v>35.9</v>
      </c>
      <c r="K2193">
        <v>2.76</v>
      </c>
    </row>
    <row r="2194" spans="1:11" x14ac:dyDescent="0.25">
      <c r="A2194" s="7">
        <v>440297</v>
      </c>
      <c r="B2194" s="7">
        <v>431487</v>
      </c>
      <c r="C2194" t="s">
        <v>50</v>
      </c>
      <c r="D2194" t="s">
        <v>88</v>
      </c>
      <c r="E2194" s="7" t="s">
        <v>112</v>
      </c>
      <c r="F2194" s="7" t="s">
        <v>148</v>
      </c>
      <c r="G2194" t="s">
        <v>18</v>
      </c>
      <c r="H2194">
        <v>25.7</v>
      </c>
      <c r="I2194">
        <v>1</v>
      </c>
      <c r="J2194">
        <v>92</v>
      </c>
      <c r="K2194">
        <v>2.76</v>
      </c>
    </row>
    <row r="2195" spans="1:11" x14ac:dyDescent="0.25">
      <c r="A2195" s="7">
        <v>440301</v>
      </c>
      <c r="B2195" s="7">
        <v>431487</v>
      </c>
      <c r="C2195" t="s">
        <v>50</v>
      </c>
      <c r="D2195" t="s">
        <v>88</v>
      </c>
      <c r="E2195" s="7" t="s">
        <v>112</v>
      </c>
      <c r="F2195" s="7" t="s">
        <v>148</v>
      </c>
      <c r="G2195" t="s">
        <v>18</v>
      </c>
      <c r="H2195">
        <v>26.2</v>
      </c>
      <c r="I2195">
        <v>2</v>
      </c>
      <c r="J2195">
        <v>57</v>
      </c>
      <c r="K2195">
        <v>2.76</v>
      </c>
    </row>
    <row r="2196" spans="1:11" x14ac:dyDescent="0.25">
      <c r="A2196" s="7">
        <v>440304</v>
      </c>
      <c r="B2196" s="7">
        <v>431487</v>
      </c>
      <c r="C2196" t="s">
        <v>50</v>
      </c>
      <c r="D2196" t="s">
        <v>88</v>
      </c>
      <c r="E2196" s="7" t="s">
        <v>112</v>
      </c>
      <c r="F2196" s="7" t="s">
        <v>148</v>
      </c>
      <c r="G2196" t="s">
        <v>18</v>
      </c>
      <c r="H2196">
        <v>25.2</v>
      </c>
      <c r="I2196">
        <v>1</v>
      </c>
      <c r="J2196">
        <v>92</v>
      </c>
      <c r="K2196">
        <v>2.76</v>
      </c>
    </row>
    <row r="2197" spans="1:11" x14ac:dyDescent="0.25">
      <c r="A2197" s="7">
        <v>440308</v>
      </c>
      <c r="B2197" s="7">
        <v>431487</v>
      </c>
      <c r="C2197" t="s">
        <v>50</v>
      </c>
      <c r="D2197" t="s">
        <v>88</v>
      </c>
      <c r="E2197" s="7" t="s">
        <v>112</v>
      </c>
      <c r="F2197" s="7" t="s">
        <v>148</v>
      </c>
      <c r="G2197" t="s">
        <v>18</v>
      </c>
      <c r="H2197">
        <v>25.2</v>
      </c>
      <c r="I2197">
        <v>2</v>
      </c>
      <c r="J2197">
        <v>57</v>
      </c>
      <c r="K2197">
        <v>2.76</v>
      </c>
    </row>
    <row r="2198" spans="1:11" x14ac:dyDescent="0.25">
      <c r="A2198" s="7">
        <v>440313</v>
      </c>
      <c r="B2198" s="7">
        <v>431487</v>
      </c>
      <c r="C2198" t="s">
        <v>50</v>
      </c>
      <c r="D2198" t="s">
        <v>88</v>
      </c>
      <c r="E2198" s="7" t="s">
        <v>112</v>
      </c>
      <c r="F2198" s="7" t="s">
        <v>148</v>
      </c>
      <c r="G2198" t="s">
        <v>18</v>
      </c>
      <c r="H2198">
        <v>17.399999999999999</v>
      </c>
      <c r="I2198">
        <v>2</v>
      </c>
      <c r="J2198">
        <v>57</v>
      </c>
      <c r="K2198">
        <v>2.76</v>
      </c>
    </row>
    <row r="2199" spans="1:11" x14ac:dyDescent="0.25">
      <c r="A2199" s="7">
        <v>440324</v>
      </c>
      <c r="B2199" s="7">
        <v>431487</v>
      </c>
      <c r="C2199" t="s">
        <v>50</v>
      </c>
      <c r="D2199" t="s">
        <v>88</v>
      </c>
      <c r="E2199" s="7" t="s">
        <v>112</v>
      </c>
      <c r="F2199" s="7" t="s">
        <v>148</v>
      </c>
      <c r="G2199" t="s">
        <v>18</v>
      </c>
      <c r="H2199">
        <v>25.8</v>
      </c>
      <c r="I2199">
        <v>1</v>
      </c>
      <c r="J2199">
        <v>92</v>
      </c>
      <c r="K2199">
        <v>2.76</v>
      </c>
    </row>
    <row r="2200" spans="1:11" x14ac:dyDescent="0.25">
      <c r="A2200" s="7">
        <v>440328</v>
      </c>
      <c r="B2200" s="7">
        <v>431487</v>
      </c>
      <c r="C2200" t="s">
        <v>50</v>
      </c>
      <c r="D2200" t="s">
        <v>88</v>
      </c>
      <c r="E2200" s="7" t="s">
        <v>112</v>
      </c>
      <c r="F2200" s="7" t="s">
        <v>148</v>
      </c>
      <c r="G2200" t="s">
        <v>18</v>
      </c>
      <c r="H2200">
        <v>25.8</v>
      </c>
      <c r="I2200">
        <v>1</v>
      </c>
      <c r="J2200">
        <v>92</v>
      </c>
      <c r="K2200">
        <v>2.76</v>
      </c>
    </row>
    <row r="2201" spans="1:11" x14ac:dyDescent="0.25">
      <c r="A2201" s="7">
        <v>440331</v>
      </c>
      <c r="B2201" s="7">
        <v>431487</v>
      </c>
      <c r="C2201" t="s">
        <v>50</v>
      </c>
      <c r="D2201" t="s">
        <v>88</v>
      </c>
      <c r="E2201" s="7" t="s">
        <v>112</v>
      </c>
      <c r="F2201" s="7" t="s">
        <v>148</v>
      </c>
      <c r="G2201" t="s">
        <v>18</v>
      </c>
      <c r="H2201">
        <v>26</v>
      </c>
      <c r="I2201">
        <v>1</v>
      </c>
      <c r="J2201">
        <v>92</v>
      </c>
      <c r="K2201">
        <v>2.76</v>
      </c>
    </row>
    <row r="2202" spans="1:11" x14ac:dyDescent="0.25">
      <c r="A2202" s="7">
        <v>440333</v>
      </c>
      <c r="B2202" s="7">
        <v>431487</v>
      </c>
      <c r="C2202" t="s">
        <v>50</v>
      </c>
      <c r="D2202" t="s">
        <v>88</v>
      </c>
      <c r="E2202" s="7" t="s">
        <v>112</v>
      </c>
      <c r="F2202" s="7" t="s">
        <v>148</v>
      </c>
      <c r="G2202" t="s">
        <v>18</v>
      </c>
      <c r="H2202">
        <v>24.8</v>
      </c>
      <c r="I2202">
        <v>1</v>
      </c>
      <c r="J2202">
        <v>92</v>
      </c>
      <c r="K2202">
        <v>2.76</v>
      </c>
    </row>
    <row r="2203" spans="1:11" x14ac:dyDescent="0.25">
      <c r="A2203" s="7">
        <v>440334</v>
      </c>
      <c r="B2203" s="7">
        <v>431487</v>
      </c>
      <c r="C2203" t="s">
        <v>50</v>
      </c>
      <c r="D2203" t="s">
        <v>88</v>
      </c>
      <c r="E2203" s="7" t="s">
        <v>112</v>
      </c>
      <c r="F2203" s="7" t="s">
        <v>148</v>
      </c>
      <c r="G2203" t="s">
        <v>18</v>
      </c>
      <c r="H2203">
        <v>12.7</v>
      </c>
      <c r="I2203">
        <v>1</v>
      </c>
      <c r="J2203">
        <v>92</v>
      </c>
      <c r="K2203">
        <v>2.76</v>
      </c>
    </row>
    <row r="2204" spans="1:11" x14ac:dyDescent="0.25">
      <c r="A2204" s="7">
        <v>440341</v>
      </c>
      <c r="B2204" s="7">
        <v>431487</v>
      </c>
      <c r="C2204" t="s">
        <v>50</v>
      </c>
      <c r="D2204" t="s">
        <v>88</v>
      </c>
      <c r="E2204" s="7" t="s">
        <v>112</v>
      </c>
      <c r="F2204" s="7" t="s">
        <v>148</v>
      </c>
      <c r="G2204" t="s">
        <v>18</v>
      </c>
      <c r="H2204">
        <v>25.6</v>
      </c>
      <c r="I2204">
        <v>1</v>
      </c>
      <c r="J2204">
        <v>92</v>
      </c>
      <c r="K2204">
        <v>2.76</v>
      </c>
    </row>
    <row r="2205" spans="1:11" x14ac:dyDescent="0.25">
      <c r="A2205" s="7">
        <v>440343</v>
      </c>
      <c r="B2205" s="7">
        <v>431487</v>
      </c>
      <c r="C2205" t="s">
        <v>50</v>
      </c>
      <c r="D2205" t="s">
        <v>88</v>
      </c>
      <c r="E2205" s="7" t="s">
        <v>112</v>
      </c>
      <c r="F2205" s="7" t="s">
        <v>148</v>
      </c>
      <c r="G2205" t="s">
        <v>18</v>
      </c>
      <c r="H2205">
        <v>26</v>
      </c>
      <c r="I2205">
        <v>1</v>
      </c>
      <c r="J2205">
        <v>92</v>
      </c>
      <c r="K2205">
        <v>2.76</v>
      </c>
    </row>
    <row r="2206" spans="1:11" x14ac:dyDescent="0.25">
      <c r="A2206" s="7">
        <v>440345</v>
      </c>
      <c r="B2206" s="7">
        <v>431487</v>
      </c>
      <c r="C2206" t="s">
        <v>50</v>
      </c>
      <c r="D2206" t="s">
        <v>88</v>
      </c>
      <c r="E2206" s="7" t="s">
        <v>112</v>
      </c>
      <c r="F2206" s="7" t="s">
        <v>148</v>
      </c>
      <c r="G2206" t="s">
        <v>18</v>
      </c>
      <c r="H2206">
        <v>25.6</v>
      </c>
      <c r="I2206">
        <v>3</v>
      </c>
      <c r="J2206">
        <v>44.2</v>
      </c>
      <c r="K2206">
        <v>2.76</v>
      </c>
    </row>
    <row r="2207" spans="1:11" x14ac:dyDescent="0.25">
      <c r="A2207" s="7">
        <v>440347</v>
      </c>
      <c r="B2207" s="7">
        <v>431487</v>
      </c>
      <c r="C2207" t="s">
        <v>50</v>
      </c>
      <c r="D2207" t="s">
        <v>88</v>
      </c>
      <c r="E2207" s="7" t="s">
        <v>112</v>
      </c>
      <c r="F2207" s="7" t="s">
        <v>148</v>
      </c>
      <c r="G2207" t="s">
        <v>18</v>
      </c>
      <c r="H2207">
        <v>26</v>
      </c>
      <c r="I2207">
        <v>1</v>
      </c>
      <c r="J2207">
        <v>92</v>
      </c>
      <c r="K2207">
        <v>2.76</v>
      </c>
    </row>
    <row r="2208" spans="1:11" x14ac:dyDescent="0.25">
      <c r="A2208" s="7">
        <v>440349</v>
      </c>
      <c r="B2208" s="7">
        <v>431487</v>
      </c>
      <c r="C2208" t="s">
        <v>50</v>
      </c>
      <c r="D2208" t="s">
        <v>88</v>
      </c>
      <c r="E2208" s="7" t="s">
        <v>112</v>
      </c>
      <c r="F2208" s="7" t="s">
        <v>148</v>
      </c>
      <c r="G2208" t="s">
        <v>18</v>
      </c>
      <c r="H2208">
        <v>24.9</v>
      </c>
      <c r="I2208">
        <v>2</v>
      </c>
      <c r="J2208">
        <v>57</v>
      </c>
      <c r="K2208">
        <v>2.76</v>
      </c>
    </row>
    <row r="2209" spans="1:11" x14ac:dyDescent="0.25">
      <c r="A2209" s="7">
        <v>440354</v>
      </c>
      <c r="B2209" s="7">
        <v>431487</v>
      </c>
      <c r="C2209" t="s">
        <v>50</v>
      </c>
      <c r="D2209" t="s">
        <v>88</v>
      </c>
      <c r="E2209" s="7" t="s">
        <v>112</v>
      </c>
      <c r="F2209" s="7" t="s">
        <v>148</v>
      </c>
      <c r="G2209" t="s">
        <v>18</v>
      </c>
      <c r="H2209">
        <v>12.3</v>
      </c>
      <c r="I2209">
        <v>1</v>
      </c>
      <c r="J2209">
        <v>92</v>
      </c>
      <c r="K2209">
        <v>2.76</v>
      </c>
    </row>
    <row r="2210" spans="1:11" x14ac:dyDescent="0.25">
      <c r="A2210" s="7">
        <v>440359</v>
      </c>
      <c r="B2210" s="7">
        <v>431487</v>
      </c>
      <c r="C2210" t="s">
        <v>50</v>
      </c>
      <c r="D2210" t="s">
        <v>88</v>
      </c>
      <c r="E2210" s="7" t="s">
        <v>112</v>
      </c>
      <c r="F2210" s="7" t="s">
        <v>148</v>
      </c>
      <c r="G2210" t="s">
        <v>18</v>
      </c>
      <c r="H2210">
        <v>25.4</v>
      </c>
      <c r="I2210">
        <v>3</v>
      </c>
      <c r="J2210">
        <v>44.2</v>
      </c>
      <c r="K2210">
        <v>2.76</v>
      </c>
    </row>
    <row r="2211" spans="1:11" x14ac:dyDescent="0.25">
      <c r="A2211" s="7">
        <v>440361</v>
      </c>
      <c r="B2211" s="7">
        <v>431487</v>
      </c>
      <c r="C2211" t="s">
        <v>50</v>
      </c>
      <c r="D2211" t="s">
        <v>88</v>
      </c>
      <c r="E2211" s="7" t="s">
        <v>112</v>
      </c>
      <c r="F2211" s="7" t="s">
        <v>148</v>
      </c>
      <c r="G2211" t="s">
        <v>18</v>
      </c>
      <c r="H2211">
        <v>25.8</v>
      </c>
      <c r="I2211">
        <v>1</v>
      </c>
      <c r="J2211">
        <v>92</v>
      </c>
      <c r="K2211">
        <v>2.76</v>
      </c>
    </row>
    <row r="2212" spans="1:11" x14ac:dyDescent="0.25">
      <c r="A2212" s="7">
        <v>440363</v>
      </c>
      <c r="B2212" s="7">
        <v>431487</v>
      </c>
      <c r="C2212" t="s">
        <v>50</v>
      </c>
      <c r="D2212" t="s">
        <v>88</v>
      </c>
      <c r="E2212" s="7" t="s">
        <v>112</v>
      </c>
      <c r="F2212" s="7" t="s">
        <v>148</v>
      </c>
      <c r="G2212" t="s">
        <v>18</v>
      </c>
      <c r="H2212">
        <v>25.8</v>
      </c>
      <c r="I2212">
        <v>1</v>
      </c>
      <c r="J2212">
        <v>92</v>
      </c>
      <c r="K2212">
        <v>2.76</v>
      </c>
    </row>
    <row r="2213" spans="1:11" x14ac:dyDescent="0.25">
      <c r="A2213" s="7">
        <v>440366</v>
      </c>
      <c r="B2213" s="7">
        <v>431487</v>
      </c>
      <c r="C2213" t="s">
        <v>50</v>
      </c>
      <c r="D2213" t="s">
        <v>88</v>
      </c>
      <c r="E2213" s="7" t="s">
        <v>112</v>
      </c>
      <c r="F2213" s="7" t="s">
        <v>148</v>
      </c>
      <c r="G2213" t="s">
        <v>18</v>
      </c>
      <c r="H2213">
        <v>27.2</v>
      </c>
      <c r="I2213">
        <v>1</v>
      </c>
      <c r="J2213">
        <v>92</v>
      </c>
      <c r="K2213">
        <v>2.76</v>
      </c>
    </row>
    <row r="2214" spans="1:11" x14ac:dyDescent="0.25">
      <c r="A2214" s="7">
        <v>440369</v>
      </c>
      <c r="B2214" s="7">
        <v>431487</v>
      </c>
      <c r="C2214" t="s">
        <v>50</v>
      </c>
      <c r="D2214" t="s">
        <v>88</v>
      </c>
      <c r="E2214" s="7" t="s">
        <v>112</v>
      </c>
      <c r="F2214" s="7" t="s">
        <v>148</v>
      </c>
      <c r="G2214" t="s">
        <v>18</v>
      </c>
      <c r="H2214">
        <v>12.3</v>
      </c>
      <c r="I2214">
        <v>1</v>
      </c>
      <c r="J2214">
        <v>92</v>
      </c>
      <c r="K2214">
        <v>2.76</v>
      </c>
    </row>
    <row r="2215" spans="1:11" x14ac:dyDescent="0.25">
      <c r="A2215" s="7">
        <v>440373</v>
      </c>
      <c r="B2215" s="7">
        <v>431487</v>
      </c>
      <c r="C2215" t="s">
        <v>50</v>
      </c>
      <c r="D2215" t="s">
        <v>88</v>
      </c>
      <c r="E2215" s="7" t="s">
        <v>112</v>
      </c>
      <c r="F2215" s="7" t="s">
        <v>148</v>
      </c>
      <c r="G2215" t="s">
        <v>18</v>
      </c>
      <c r="H2215">
        <v>25.2</v>
      </c>
      <c r="I2215">
        <v>1</v>
      </c>
      <c r="J2215">
        <v>92</v>
      </c>
      <c r="K2215">
        <v>2.76</v>
      </c>
    </row>
    <row r="2216" spans="1:11" x14ac:dyDescent="0.25">
      <c r="A2216" s="7">
        <v>440377</v>
      </c>
      <c r="B2216" s="7">
        <v>431487</v>
      </c>
      <c r="C2216" t="s">
        <v>50</v>
      </c>
      <c r="D2216" t="s">
        <v>88</v>
      </c>
      <c r="E2216" s="7" t="s">
        <v>112</v>
      </c>
      <c r="F2216" s="7" t="s">
        <v>148</v>
      </c>
      <c r="G2216" t="s">
        <v>18</v>
      </c>
      <c r="H2216">
        <v>26.2</v>
      </c>
      <c r="I2216">
        <v>2</v>
      </c>
      <c r="J2216">
        <v>57</v>
      </c>
      <c r="K2216">
        <v>2.76</v>
      </c>
    </row>
    <row r="2217" spans="1:11" x14ac:dyDescent="0.25">
      <c r="A2217" s="7">
        <v>440379</v>
      </c>
      <c r="B2217" s="7">
        <v>431487</v>
      </c>
      <c r="C2217" t="s">
        <v>50</v>
      </c>
      <c r="D2217" t="s">
        <v>88</v>
      </c>
      <c r="E2217" s="7" t="s">
        <v>112</v>
      </c>
      <c r="F2217" s="7" t="s">
        <v>148</v>
      </c>
      <c r="G2217" t="s">
        <v>18</v>
      </c>
      <c r="H2217">
        <v>25.4</v>
      </c>
      <c r="I2217">
        <v>1</v>
      </c>
      <c r="J2217">
        <v>92</v>
      </c>
      <c r="K2217">
        <v>2.76</v>
      </c>
    </row>
    <row r="2218" spans="1:11" x14ac:dyDescent="0.25">
      <c r="A2218" s="7">
        <v>440381</v>
      </c>
      <c r="B2218" s="7">
        <v>431487</v>
      </c>
      <c r="C2218" t="s">
        <v>50</v>
      </c>
      <c r="D2218" t="s">
        <v>88</v>
      </c>
      <c r="E2218" s="7" t="s">
        <v>112</v>
      </c>
      <c r="F2218" s="7" t="s">
        <v>148</v>
      </c>
      <c r="G2218" t="s">
        <v>18</v>
      </c>
      <c r="H2218">
        <v>26.4</v>
      </c>
      <c r="I2218">
        <v>3</v>
      </c>
      <c r="J2218">
        <v>44.2</v>
      </c>
      <c r="K2218">
        <v>2.76</v>
      </c>
    </row>
    <row r="2219" spans="1:11" x14ac:dyDescent="0.25">
      <c r="A2219" s="7">
        <v>440385</v>
      </c>
      <c r="B2219" s="7">
        <v>431487</v>
      </c>
      <c r="C2219" t="s">
        <v>50</v>
      </c>
      <c r="D2219" t="s">
        <v>88</v>
      </c>
      <c r="E2219" s="7" t="s">
        <v>112</v>
      </c>
      <c r="F2219" s="7" t="s">
        <v>148</v>
      </c>
      <c r="G2219" t="s">
        <v>18</v>
      </c>
      <c r="H2219">
        <v>18.3</v>
      </c>
      <c r="I2219">
        <v>1</v>
      </c>
      <c r="J2219">
        <v>92</v>
      </c>
      <c r="K2219">
        <v>2.76</v>
      </c>
    </row>
    <row r="2220" spans="1:11" x14ac:dyDescent="0.25">
      <c r="A2220" s="7">
        <v>440387</v>
      </c>
      <c r="B2220" s="7">
        <v>431487</v>
      </c>
      <c r="C2220" t="s">
        <v>50</v>
      </c>
      <c r="D2220" t="s">
        <v>88</v>
      </c>
      <c r="E2220" s="7" t="s">
        <v>112</v>
      </c>
      <c r="F2220" s="7" t="s">
        <v>148</v>
      </c>
      <c r="G2220" t="s">
        <v>18</v>
      </c>
      <c r="H2220">
        <v>25.4</v>
      </c>
      <c r="I2220">
        <v>2</v>
      </c>
      <c r="J2220">
        <v>57</v>
      </c>
      <c r="K2220">
        <v>2.76</v>
      </c>
    </row>
    <row r="2221" spans="1:11" x14ac:dyDescent="0.25">
      <c r="A2221" s="7">
        <v>440389</v>
      </c>
      <c r="B2221" s="7">
        <v>431487</v>
      </c>
      <c r="C2221" t="s">
        <v>50</v>
      </c>
      <c r="D2221" t="s">
        <v>88</v>
      </c>
      <c r="E2221" s="7" t="s">
        <v>112</v>
      </c>
      <c r="F2221" s="7" t="s">
        <v>148</v>
      </c>
      <c r="G2221" t="s">
        <v>18</v>
      </c>
      <c r="H2221">
        <v>26.4</v>
      </c>
      <c r="I2221">
        <v>2</v>
      </c>
      <c r="J2221">
        <v>57</v>
      </c>
      <c r="K2221">
        <v>2.76</v>
      </c>
    </row>
    <row r="2222" spans="1:11" x14ac:dyDescent="0.25">
      <c r="A2222" s="7">
        <v>440396</v>
      </c>
      <c r="B2222" s="7">
        <v>431487</v>
      </c>
      <c r="C2222" t="s">
        <v>50</v>
      </c>
      <c r="D2222" t="s">
        <v>88</v>
      </c>
      <c r="E2222" s="7" t="s">
        <v>112</v>
      </c>
      <c r="F2222" s="7" t="s">
        <v>148</v>
      </c>
      <c r="G2222" t="s">
        <v>18</v>
      </c>
      <c r="H2222">
        <v>26</v>
      </c>
      <c r="I2222">
        <v>1</v>
      </c>
      <c r="J2222">
        <v>92</v>
      </c>
      <c r="K2222">
        <v>2.76</v>
      </c>
    </row>
    <row r="2223" spans="1:11" x14ac:dyDescent="0.25">
      <c r="A2223" s="7">
        <v>440398</v>
      </c>
      <c r="B2223" s="7">
        <v>431487</v>
      </c>
      <c r="C2223" t="s">
        <v>50</v>
      </c>
      <c r="D2223" t="s">
        <v>88</v>
      </c>
      <c r="E2223" s="7" t="s">
        <v>112</v>
      </c>
      <c r="F2223" s="7" t="s">
        <v>148</v>
      </c>
      <c r="G2223" t="s">
        <v>18</v>
      </c>
      <c r="H2223">
        <v>25.8</v>
      </c>
      <c r="I2223">
        <v>1</v>
      </c>
      <c r="J2223">
        <v>92</v>
      </c>
      <c r="K2223">
        <v>2.76</v>
      </c>
    </row>
    <row r="2224" spans="1:11" x14ac:dyDescent="0.25">
      <c r="A2224" s="7">
        <v>440403</v>
      </c>
      <c r="B2224" s="7">
        <v>431487</v>
      </c>
      <c r="C2224" t="s">
        <v>50</v>
      </c>
      <c r="D2224" t="s">
        <v>88</v>
      </c>
      <c r="E2224" s="7" t="s">
        <v>112</v>
      </c>
      <c r="F2224" s="7" t="s">
        <v>148</v>
      </c>
      <c r="G2224" t="s">
        <v>18</v>
      </c>
      <c r="H2224">
        <v>25.8</v>
      </c>
      <c r="I2224">
        <v>2</v>
      </c>
      <c r="J2224">
        <v>57</v>
      </c>
      <c r="K2224">
        <v>2.76</v>
      </c>
    </row>
    <row r="2225" spans="1:11" x14ac:dyDescent="0.25">
      <c r="A2225" s="7">
        <v>440408</v>
      </c>
      <c r="B2225" s="7">
        <v>431487</v>
      </c>
      <c r="C2225" t="s">
        <v>50</v>
      </c>
      <c r="D2225" t="s">
        <v>88</v>
      </c>
      <c r="E2225" s="7" t="s">
        <v>112</v>
      </c>
      <c r="F2225" s="7" t="s">
        <v>148</v>
      </c>
      <c r="G2225" t="s">
        <v>18</v>
      </c>
      <c r="H2225">
        <v>25.7</v>
      </c>
      <c r="I2225">
        <v>1</v>
      </c>
      <c r="J2225">
        <v>92</v>
      </c>
      <c r="K2225">
        <v>2.76</v>
      </c>
    </row>
    <row r="2226" spans="1:11" x14ac:dyDescent="0.25">
      <c r="A2226" s="7">
        <v>440410</v>
      </c>
      <c r="B2226" s="7">
        <v>431487</v>
      </c>
      <c r="C2226" t="s">
        <v>50</v>
      </c>
      <c r="D2226" t="s">
        <v>88</v>
      </c>
      <c r="E2226" s="7" t="s">
        <v>112</v>
      </c>
      <c r="F2226" s="7" t="s">
        <v>148</v>
      </c>
      <c r="G2226" t="s">
        <v>18</v>
      </c>
      <c r="H2226">
        <v>25.4</v>
      </c>
      <c r="I2226">
        <v>2</v>
      </c>
      <c r="J2226">
        <v>57</v>
      </c>
      <c r="K2226">
        <v>2.76</v>
      </c>
    </row>
    <row r="2227" spans="1:11" x14ac:dyDescent="0.25">
      <c r="A2227" s="7">
        <v>440412</v>
      </c>
      <c r="B2227" s="7">
        <v>431487</v>
      </c>
      <c r="C2227" t="s">
        <v>50</v>
      </c>
      <c r="D2227" t="s">
        <v>88</v>
      </c>
      <c r="E2227" s="7" t="s">
        <v>112</v>
      </c>
      <c r="F2227" s="7" t="s">
        <v>148</v>
      </c>
      <c r="G2227" t="s">
        <v>18</v>
      </c>
      <c r="H2227">
        <v>26.3</v>
      </c>
      <c r="I2227">
        <v>1</v>
      </c>
      <c r="J2227">
        <v>92</v>
      </c>
      <c r="K2227">
        <v>2.76</v>
      </c>
    </row>
    <row r="2228" spans="1:11" x14ac:dyDescent="0.25">
      <c r="A2228" s="7">
        <v>440414</v>
      </c>
      <c r="B2228" s="7">
        <v>431487</v>
      </c>
      <c r="C2228" t="s">
        <v>50</v>
      </c>
      <c r="D2228" t="s">
        <v>88</v>
      </c>
      <c r="E2228" s="7" t="s">
        <v>112</v>
      </c>
      <c r="F2228" s="7" t="s">
        <v>148</v>
      </c>
      <c r="G2228" t="s">
        <v>18</v>
      </c>
      <c r="H2228">
        <v>24.7</v>
      </c>
      <c r="I2228">
        <v>2</v>
      </c>
      <c r="J2228">
        <v>57</v>
      </c>
      <c r="K2228">
        <v>2.76</v>
      </c>
    </row>
    <row r="2229" spans="1:11" x14ac:dyDescent="0.25">
      <c r="A2229" s="7">
        <v>440419</v>
      </c>
      <c r="B2229" s="7">
        <v>431487</v>
      </c>
      <c r="C2229" t="s">
        <v>50</v>
      </c>
      <c r="D2229" t="s">
        <v>88</v>
      </c>
      <c r="E2229" s="7" t="s">
        <v>112</v>
      </c>
      <c r="F2229" s="7" t="s">
        <v>148</v>
      </c>
      <c r="G2229" t="s">
        <v>18</v>
      </c>
      <c r="H2229">
        <v>26</v>
      </c>
      <c r="I2229">
        <v>4</v>
      </c>
      <c r="J2229">
        <v>35.9</v>
      </c>
      <c r="K2229">
        <v>2.76</v>
      </c>
    </row>
    <row r="2230" spans="1:11" x14ac:dyDescent="0.25">
      <c r="A2230" s="7">
        <v>440421</v>
      </c>
      <c r="B2230" s="7">
        <v>431487</v>
      </c>
      <c r="C2230" t="s">
        <v>50</v>
      </c>
      <c r="D2230" t="s">
        <v>88</v>
      </c>
      <c r="E2230" s="7" t="s">
        <v>112</v>
      </c>
      <c r="F2230" s="7" t="s">
        <v>148</v>
      </c>
      <c r="G2230" t="s">
        <v>18</v>
      </c>
      <c r="H2230">
        <v>26.7</v>
      </c>
      <c r="I2230">
        <v>2</v>
      </c>
      <c r="J2230">
        <v>57</v>
      </c>
      <c r="K2230">
        <v>2.76</v>
      </c>
    </row>
    <row r="2231" spans="1:11" x14ac:dyDescent="0.25">
      <c r="A2231" s="7">
        <v>440424</v>
      </c>
      <c r="B2231" s="7">
        <v>431487</v>
      </c>
      <c r="C2231" t="s">
        <v>50</v>
      </c>
      <c r="D2231" t="s">
        <v>88</v>
      </c>
      <c r="E2231" s="7" t="s">
        <v>112</v>
      </c>
      <c r="F2231" s="7" t="s">
        <v>148</v>
      </c>
      <c r="G2231" t="s">
        <v>18</v>
      </c>
      <c r="H2231">
        <v>25.3</v>
      </c>
      <c r="I2231">
        <v>3</v>
      </c>
      <c r="J2231">
        <v>44.2</v>
      </c>
      <c r="K2231">
        <v>2.76</v>
      </c>
    </row>
    <row r="2232" spans="1:11" x14ac:dyDescent="0.25">
      <c r="A2232" s="7">
        <v>440429</v>
      </c>
      <c r="B2232" s="7">
        <v>431487</v>
      </c>
      <c r="C2232" t="s">
        <v>50</v>
      </c>
      <c r="D2232" t="s">
        <v>88</v>
      </c>
      <c r="E2232" s="7" t="s">
        <v>112</v>
      </c>
      <c r="F2232" s="7" t="s">
        <v>148</v>
      </c>
      <c r="G2232" t="s">
        <v>18</v>
      </c>
      <c r="H2232">
        <v>25.1</v>
      </c>
      <c r="I2232">
        <v>3</v>
      </c>
      <c r="J2232">
        <v>44.2</v>
      </c>
      <c r="K2232">
        <v>2.76</v>
      </c>
    </row>
    <row r="2233" spans="1:11" x14ac:dyDescent="0.25">
      <c r="A2233" s="7">
        <v>440431</v>
      </c>
      <c r="B2233" s="7">
        <v>431487</v>
      </c>
      <c r="C2233" t="s">
        <v>50</v>
      </c>
      <c r="D2233" t="s">
        <v>88</v>
      </c>
      <c r="E2233" s="7" t="s">
        <v>112</v>
      </c>
      <c r="F2233" s="7" t="s">
        <v>148</v>
      </c>
      <c r="G2233" t="s">
        <v>18</v>
      </c>
      <c r="H2233">
        <v>25.8</v>
      </c>
      <c r="I2233">
        <v>2</v>
      </c>
      <c r="J2233">
        <v>57</v>
      </c>
      <c r="K2233">
        <v>2.76</v>
      </c>
    </row>
    <row r="2234" spans="1:11" x14ac:dyDescent="0.25">
      <c r="A2234" s="7">
        <v>440434</v>
      </c>
      <c r="B2234" s="7">
        <v>431487</v>
      </c>
      <c r="C2234" t="s">
        <v>50</v>
      </c>
      <c r="D2234" t="s">
        <v>88</v>
      </c>
      <c r="E2234" s="7" t="s">
        <v>112</v>
      </c>
      <c r="F2234" s="7" t="s">
        <v>148</v>
      </c>
      <c r="G2234" t="s">
        <v>18</v>
      </c>
      <c r="H2234">
        <v>26.3</v>
      </c>
      <c r="I2234">
        <v>1</v>
      </c>
      <c r="J2234">
        <v>92</v>
      </c>
      <c r="K2234">
        <v>2.76</v>
      </c>
    </row>
    <row r="2235" spans="1:11" x14ac:dyDescent="0.25">
      <c r="A2235" s="7">
        <v>440438</v>
      </c>
      <c r="B2235" s="7">
        <v>431487</v>
      </c>
      <c r="C2235" t="s">
        <v>50</v>
      </c>
      <c r="D2235" t="s">
        <v>88</v>
      </c>
      <c r="E2235" s="7" t="s">
        <v>112</v>
      </c>
      <c r="F2235" s="7" t="s">
        <v>148</v>
      </c>
      <c r="G2235" t="s">
        <v>18</v>
      </c>
      <c r="H2235">
        <v>25.8</v>
      </c>
      <c r="I2235">
        <v>2</v>
      </c>
      <c r="J2235">
        <v>57</v>
      </c>
      <c r="K2235">
        <v>2.76</v>
      </c>
    </row>
    <row r="2236" spans="1:11" x14ac:dyDescent="0.25">
      <c r="A2236" s="7">
        <v>440440</v>
      </c>
      <c r="B2236" s="7">
        <v>431487</v>
      </c>
      <c r="C2236" t="s">
        <v>50</v>
      </c>
      <c r="D2236" t="s">
        <v>88</v>
      </c>
      <c r="E2236" s="7" t="s">
        <v>112</v>
      </c>
      <c r="F2236" s="7" t="s">
        <v>148</v>
      </c>
      <c r="G2236" t="s">
        <v>18</v>
      </c>
      <c r="H2236">
        <v>25</v>
      </c>
      <c r="I2236">
        <v>2</v>
      </c>
      <c r="J2236">
        <v>57</v>
      </c>
      <c r="K2236">
        <v>2.76</v>
      </c>
    </row>
    <row r="2237" spans="1:11" x14ac:dyDescent="0.25">
      <c r="A2237" s="7">
        <v>440445</v>
      </c>
      <c r="B2237" s="7">
        <v>431487</v>
      </c>
      <c r="C2237" t="s">
        <v>50</v>
      </c>
      <c r="D2237" t="s">
        <v>88</v>
      </c>
      <c r="E2237" s="7" t="s">
        <v>112</v>
      </c>
      <c r="F2237" s="7" t="s">
        <v>148</v>
      </c>
      <c r="G2237" t="s">
        <v>18</v>
      </c>
      <c r="H2237">
        <v>26</v>
      </c>
      <c r="I2237">
        <v>1</v>
      </c>
      <c r="J2237">
        <v>92</v>
      </c>
      <c r="K2237">
        <v>2.76</v>
      </c>
    </row>
    <row r="2238" spans="1:11" x14ac:dyDescent="0.25">
      <c r="A2238" s="7">
        <v>440457</v>
      </c>
      <c r="B2238" s="7">
        <v>431487</v>
      </c>
      <c r="C2238" t="s">
        <v>50</v>
      </c>
      <c r="D2238" t="s">
        <v>88</v>
      </c>
      <c r="E2238" s="7" t="s">
        <v>112</v>
      </c>
      <c r="F2238" s="7" t="s">
        <v>148</v>
      </c>
      <c r="G2238" t="s">
        <v>18</v>
      </c>
      <c r="H2238">
        <v>17.3</v>
      </c>
      <c r="I2238">
        <v>1</v>
      </c>
      <c r="J2238">
        <v>92</v>
      </c>
      <c r="K2238">
        <v>2.76</v>
      </c>
    </row>
    <row r="2239" spans="1:11" x14ac:dyDescent="0.25">
      <c r="A2239" s="7">
        <v>440460</v>
      </c>
      <c r="B2239" s="7">
        <v>431487</v>
      </c>
      <c r="C2239" t="s">
        <v>50</v>
      </c>
      <c r="D2239" t="s">
        <v>88</v>
      </c>
      <c r="E2239" s="7" t="s">
        <v>112</v>
      </c>
      <c r="F2239" s="7" t="s">
        <v>148</v>
      </c>
      <c r="G2239" t="s">
        <v>18</v>
      </c>
      <c r="H2239">
        <v>25.3</v>
      </c>
      <c r="I2239">
        <v>1</v>
      </c>
      <c r="J2239">
        <v>92</v>
      </c>
      <c r="K2239">
        <v>2.76</v>
      </c>
    </row>
    <row r="2240" spans="1:11" x14ac:dyDescent="0.25">
      <c r="A2240" s="7">
        <v>440462</v>
      </c>
      <c r="B2240" s="7">
        <v>431487</v>
      </c>
      <c r="C2240" t="s">
        <v>50</v>
      </c>
      <c r="D2240" t="s">
        <v>88</v>
      </c>
      <c r="E2240" s="7" t="s">
        <v>112</v>
      </c>
      <c r="F2240" s="7" t="s">
        <v>148</v>
      </c>
      <c r="G2240" t="s">
        <v>18</v>
      </c>
      <c r="H2240">
        <v>26</v>
      </c>
      <c r="I2240">
        <v>2</v>
      </c>
      <c r="J2240">
        <v>57</v>
      </c>
      <c r="K2240">
        <v>2.76</v>
      </c>
    </row>
    <row r="2241" spans="1:11" x14ac:dyDescent="0.25">
      <c r="A2241" s="7">
        <v>440470</v>
      </c>
      <c r="B2241" s="7">
        <v>431487</v>
      </c>
      <c r="C2241" t="s">
        <v>50</v>
      </c>
      <c r="D2241" t="s">
        <v>88</v>
      </c>
      <c r="E2241" s="7" t="s">
        <v>112</v>
      </c>
      <c r="F2241" s="7" t="s">
        <v>148</v>
      </c>
      <c r="G2241" t="s">
        <v>18</v>
      </c>
      <c r="H2241">
        <v>26.3</v>
      </c>
      <c r="I2241">
        <v>2</v>
      </c>
      <c r="J2241">
        <v>57</v>
      </c>
      <c r="K2241">
        <v>2.76</v>
      </c>
    </row>
    <row r="2242" spans="1:11" x14ac:dyDescent="0.25">
      <c r="A2242" s="7">
        <v>440473</v>
      </c>
      <c r="B2242" s="7">
        <v>431487</v>
      </c>
      <c r="C2242" t="s">
        <v>50</v>
      </c>
      <c r="D2242" t="s">
        <v>88</v>
      </c>
      <c r="E2242" s="7" t="s">
        <v>112</v>
      </c>
      <c r="F2242" s="7" t="s">
        <v>148</v>
      </c>
      <c r="G2242" t="s">
        <v>18</v>
      </c>
      <c r="H2242">
        <v>25.9</v>
      </c>
      <c r="I2242">
        <v>1</v>
      </c>
      <c r="J2242">
        <v>92</v>
      </c>
      <c r="K2242">
        <v>2.76</v>
      </c>
    </row>
    <row r="2243" spans="1:11" x14ac:dyDescent="0.25">
      <c r="A2243" s="7">
        <v>440475</v>
      </c>
      <c r="B2243" s="7">
        <v>431487</v>
      </c>
      <c r="C2243" t="s">
        <v>50</v>
      </c>
      <c r="D2243" t="s">
        <v>88</v>
      </c>
      <c r="E2243" s="7" t="s">
        <v>112</v>
      </c>
      <c r="F2243" s="7" t="s">
        <v>148</v>
      </c>
      <c r="G2243" t="s">
        <v>18</v>
      </c>
      <c r="H2243">
        <v>25.2</v>
      </c>
      <c r="I2243">
        <v>1</v>
      </c>
      <c r="J2243">
        <v>92</v>
      </c>
      <c r="K2243">
        <v>2.76</v>
      </c>
    </row>
    <row r="2244" spans="1:11" x14ac:dyDescent="0.25">
      <c r="A2244" s="7">
        <v>440479</v>
      </c>
      <c r="B2244" s="7">
        <v>431487</v>
      </c>
      <c r="C2244" t="s">
        <v>50</v>
      </c>
      <c r="D2244" t="s">
        <v>88</v>
      </c>
      <c r="E2244" s="7" t="s">
        <v>112</v>
      </c>
      <c r="F2244" s="7" t="s">
        <v>148</v>
      </c>
      <c r="G2244" t="s">
        <v>18</v>
      </c>
      <c r="H2244">
        <v>25</v>
      </c>
      <c r="I2244">
        <v>4</v>
      </c>
      <c r="J2244">
        <v>35.9</v>
      </c>
      <c r="K2244">
        <v>2.76</v>
      </c>
    </row>
    <row r="2245" spans="1:11" x14ac:dyDescent="0.25">
      <c r="A2245" s="7">
        <v>440482</v>
      </c>
      <c r="B2245" s="7">
        <v>431487</v>
      </c>
      <c r="C2245" t="s">
        <v>50</v>
      </c>
      <c r="D2245" t="s">
        <v>88</v>
      </c>
      <c r="E2245" s="7" t="s">
        <v>112</v>
      </c>
      <c r="F2245" s="7" t="s">
        <v>148</v>
      </c>
      <c r="G2245" t="s">
        <v>18</v>
      </c>
      <c r="H2245">
        <v>17</v>
      </c>
      <c r="I2245">
        <v>1</v>
      </c>
      <c r="J2245">
        <v>92</v>
      </c>
      <c r="K2245">
        <v>2.76</v>
      </c>
    </row>
    <row r="2246" spans="1:11" x14ac:dyDescent="0.25">
      <c r="A2246" s="7">
        <v>440485</v>
      </c>
      <c r="B2246" s="7">
        <v>431487</v>
      </c>
      <c r="C2246" t="s">
        <v>50</v>
      </c>
      <c r="D2246" t="s">
        <v>88</v>
      </c>
      <c r="E2246" s="7" t="s">
        <v>112</v>
      </c>
      <c r="F2246" s="7" t="s">
        <v>148</v>
      </c>
      <c r="G2246" t="s">
        <v>18</v>
      </c>
      <c r="H2246">
        <v>25.9</v>
      </c>
      <c r="I2246">
        <v>1</v>
      </c>
      <c r="J2246">
        <v>92</v>
      </c>
      <c r="K2246">
        <v>2.76</v>
      </c>
    </row>
    <row r="2247" spans="1:11" x14ac:dyDescent="0.25">
      <c r="A2247" s="7">
        <v>440492</v>
      </c>
      <c r="B2247" s="7">
        <v>431487</v>
      </c>
      <c r="C2247" t="s">
        <v>50</v>
      </c>
      <c r="D2247" t="s">
        <v>88</v>
      </c>
      <c r="E2247" s="7" t="s">
        <v>112</v>
      </c>
      <c r="F2247" s="7" t="s">
        <v>148</v>
      </c>
      <c r="G2247" t="s">
        <v>18</v>
      </c>
      <c r="H2247">
        <v>26</v>
      </c>
      <c r="I2247">
        <v>2</v>
      </c>
      <c r="J2247">
        <v>57</v>
      </c>
      <c r="K2247">
        <v>2.76</v>
      </c>
    </row>
    <row r="2248" spans="1:11" x14ac:dyDescent="0.25">
      <c r="A2248" s="7">
        <v>440496</v>
      </c>
      <c r="B2248" s="7">
        <v>431487</v>
      </c>
      <c r="C2248" t="s">
        <v>50</v>
      </c>
      <c r="D2248" t="s">
        <v>88</v>
      </c>
      <c r="E2248" s="7" t="s">
        <v>112</v>
      </c>
      <c r="F2248" s="7" t="s">
        <v>148</v>
      </c>
      <c r="G2248" t="s">
        <v>18</v>
      </c>
      <c r="H2248">
        <v>16.399999999999999</v>
      </c>
      <c r="I2248">
        <v>1</v>
      </c>
      <c r="J2248">
        <v>92</v>
      </c>
      <c r="K2248">
        <v>2.76</v>
      </c>
    </row>
    <row r="2249" spans="1:11" x14ac:dyDescent="0.25">
      <c r="A2249" s="7">
        <v>440499</v>
      </c>
      <c r="B2249" s="7">
        <v>431487</v>
      </c>
      <c r="C2249" t="s">
        <v>50</v>
      </c>
      <c r="D2249" t="s">
        <v>88</v>
      </c>
      <c r="E2249" s="7" t="s">
        <v>112</v>
      </c>
      <c r="F2249" s="7" t="s">
        <v>148</v>
      </c>
      <c r="G2249" t="s">
        <v>18</v>
      </c>
      <c r="H2249">
        <v>25.5</v>
      </c>
      <c r="I2249">
        <v>1</v>
      </c>
      <c r="J2249">
        <v>92</v>
      </c>
      <c r="K2249">
        <v>2.76</v>
      </c>
    </row>
    <row r="2250" spans="1:11" x14ac:dyDescent="0.25">
      <c r="A2250" s="7">
        <v>440501</v>
      </c>
      <c r="B2250" s="7">
        <v>431487</v>
      </c>
      <c r="C2250" t="s">
        <v>50</v>
      </c>
      <c r="D2250" t="s">
        <v>88</v>
      </c>
      <c r="E2250" s="7" t="s">
        <v>112</v>
      </c>
      <c r="F2250" s="7" t="s">
        <v>148</v>
      </c>
      <c r="G2250" t="s">
        <v>18</v>
      </c>
      <c r="H2250">
        <v>17.100000000000001</v>
      </c>
      <c r="I2250">
        <v>1</v>
      </c>
      <c r="J2250">
        <v>92</v>
      </c>
      <c r="K2250">
        <v>2.76</v>
      </c>
    </row>
    <row r="2251" spans="1:11" x14ac:dyDescent="0.25">
      <c r="A2251" s="7">
        <v>440509</v>
      </c>
      <c r="B2251" s="7">
        <v>431487</v>
      </c>
      <c r="C2251" t="s">
        <v>50</v>
      </c>
      <c r="D2251" t="s">
        <v>88</v>
      </c>
      <c r="E2251" s="7" t="s">
        <v>112</v>
      </c>
      <c r="F2251" s="7" t="s">
        <v>148</v>
      </c>
      <c r="G2251" t="s">
        <v>18</v>
      </c>
      <c r="H2251">
        <v>17.100000000000001</v>
      </c>
      <c r="I2251">
        <v>1</v>
      </c>
      <c r="J2251">
        <v>92</v>
      </c>
      <c r="K2251">
        <v>2.76</v>
      </c>
    </row>
    <row r="2252" spans="1:11" x14ac:dyDescent="0.25">
      <c r="A2252" s="7">
        <v>440512</v>
      </c>
      <c r="B2252" s="7">
        <v>431487</v>
      </c>
      <c r="C2252" t="s">
        <v>50</v>
      </c>
      <c r="D2252" t="s">
        <v>88</v>
      </c>
      <c r="E2252" s="7" t="s">
        <v>112</v>
      </c>
      <c r="F2252" s="7" t="s">
        <v>148</v>
      </c>
      <c r="G2252" t="s">
        <v>18</v>
      </c>
      <c r="H2252">
        <v>25.7</v>
      </c>
      <c r="I2252">
        <v>1</v>
      </c>
      <c r="J2252">
        <v>92</v>
      </c>
      <c r="K2252">
        <v>2.76</v>
      </c>
    </row>
    <row r="2253" spans="1:11" x14ac:dyDescent="0.25">
      <c r="A2253" s="7">
        <v>441295</v>
      </c>
      <c r="B2253" s="7">
        <v>431500</v>
      </c>
      <c r="C2253" t="s">
        <v>50</v>
      </c>
      <c r="D2253" t="s">
        <v>87</v>
      </c>
      <c r="E2253" s="7">
        <v>19</v>
      </c>
      <c r="F2253" s="7" t="s">
        <v>148</v>
      </c>
      <c r="G2253" t="s">
        <v>18</v>
      </c>
      <c r="H2253">
        <v>42.4</v>
      </c>
      <c r="I2253">
        <v>1</v>
      </c>
      <c r="J2253">
        <v>118.7</v>
      </c>
      <c r="K2253">
        <v>2.76</v>
      </c>
    </row>
    <row r="2254" spans="1:11" x14ac:dyDescent="0.25">
      <c r="A2254" s="7">
        <v>441297</v>
      </c>
      <c r="B2254" s="7">
        <v>431500</v>
      </c>
      <c r="C2254" t="s">
        <v>50</v>
      </c>
      <c r="D2254" t="s">
        <v>87</v>
      </c>
      <c r="E2254" s="7">
        <v>19</v>
      </c>
      <c r="F2254" s="7" t="s">
        <v>148</v>
      </c>
      <c r="G2254" t="s">
        <v>18</v>
      </c>
      <c r="H2254">
        <v>19.3</v>
      </c>
      <c r="I2254">
        <v>1</v>
      </c>
      <c r="J2254">
        <v>92</v>
      </c>
      <c r="K2254">
        <v>2.76</v>
      </c>
    </row>
    <row r="2255" spans="1:11" x14ac:dyDescent="0.25">
      <c r="A2255" s="7">
        <v>441298</v>
      </c>
      <c r="B2255" s="7">
        <v>431500</v>
      </c>
      <c r="C2255" t="s">
        <v>50</v>
      </c>
      <c r="D2255" t="s">
        <v>87</v>
      </c>
      <c r="E2255" s="7">
        <v>19</v>
      </c>
      <c r="F2255" s="7" t="s">
        <v>148</v>
      </c>
      <c r="G2255" t="s">
        <v>18</v>
      </c>
      <c r="H2255">
        <v>36.200000000000003</v>
      </c>
      <c r="I2255">
        <v>3</v>
      </c>
      <c r="J2255">
        <v>57</v>
      </c>
      <c r="K2255">
        <v>2.76</v>
      </c>
    </row>
    <row r="2256" spans="1:11" x14ac:dyDescent="0.25">
      <c r="A2256" s="7">
        <v>441300</v>
      </c>
      <c r="B2256" s="7">
        <v>431500</v>
      </c>
      <c r="C2256" t="s">
        <v>50</v>
      </c>
      <c r="D2256" t="s">
        <v>87</v>
      </c>
      <c r="E2256" s="7">
        <v>19</v>
      </c>
      <c r="F2256" s="7" t="s">
        <v>148</v>
      </c>
      <c r="G2256" t="s">
        <v>18</v>
      </c>
      <c r="H2256">
        <v>35.799999999999997</v>
      </c>
      <c r="I2256">
        <v>1</v>
      </c>
      <c r="J2256">
        <v>92</v>
      </c>
      <c r="K2256">
        <v>2.76</v>
      </c>
    </row>
    <row r="2257" spans="1:11" x14ac:dyDescent="0.25">
      <c r="A2257" s="7">
        <v>441302</v>
      </c>
      <c r="B2257" s="7">
        <v>431500</v>
      </c>
      <c r="C2257" t="s">
        <v>50</v>
      </c>
      <c r="D2257" t="s">
        <v>87</v>
      </c>
      <c r="E2257" s="7">
        <v>19</v>
      </c>
      <c r="F2257" s="7" t="s">
        <v>148</v>
      </c>
      <c r="G2257" t="s">
        <v>18</v>
      </c>
      <c r="H2257">
        <v>35.299999999999997</v>
      </c>
      <c r="I2257">
        <v>2</v>
      </c>
      <c r="J2257">
        <v>57</v>
      </c>
      <c r="K2257">
        <v>2.76</v>
      </c>
    </row>
    <row r="2258" spans="1:11" x14ac:dyDescent="0.25">
      <c r="A2258" s="7">
        <v>441304</v>
      </c>
      <c r="B2258" s="7">
        <v>431500</v>
      </c>
      <c r="C2258" t="s">
        <v>50</v>
      </c>
      <c r="D2258" t="s">
        <v>87</v>
      </c>
      <c r="E2258" s="7">
        <v>19</v>
      </c>
      <c r="F2258" s="7" t="s">
        <v>148</v>
      </c>
      <c r="G2258" t="s">
        <v>18</v>
      </c>
      <c r="H2258">
        <v>20.100000000000001</v>
      </c>
      <c r="I2258">
        <v>1</v>
      </c>
      <c r="J2258">
        <v>92</v>
      </c>
      <c r="K2258">
        <v>2.76</v>
      </c>
    </row>
    <row r="2259" spans="1:11" x14ac:dyDescent="0.25">
      <c r="A2259" s="7">
        <v>441306</v>
      </c>
      <c r="B2259" s="7">
        <v>431500</v>
      </c>
      <c r="C2259" t="s">
        <v>50</v>
      </c>
      <c r="D2259" t="s">
        <v>87</v>
      </c>
      <c r="E2259" s="7">
        <v>19</v>
      </c>
      <c r="F2259" s="7" t="s">
        <v>148</v>
      </c>
      <c r="G2259" t="s">
        <v>18</v>
      </c>
      <c r="H2259">
        <v>57.2</v>
      </c>
      <c r="I2259">
        <v>1</v>
      </c>
      <c r="J2259">
        <v>134.30000000000001</v>
      </c>
      <c r="K2259">
        <v>2.76</v>
      </c>
    </row>
    <row r="2260" spans="1:11" x14ac:dyDescent="0.25">
      <c r="A2260" s="7">
        <v>441309</v>
      </c>
      <c r="B2260" s="7">
        <v>431500</v>
      </c>
      <c r="C2260" t="s">
        <v>50</v>
      </c>
      <c r="D2260" t="s">
        <v>87</v>
      </c>
      <c r="E2260" s="7">
        <v>19</v>
      </c>
      <c r="F2260" s="7" t="s">
        <v>148</v>
      </c>
      <c r="G2260" t="s">
        <v>18</v>
      </c>
      <c r="H2260">
        <v>43</v>
      </c>
      <c r="I2260">
        <v>3</v>
      </c>
      <c r="J2260">
        <v>57</v>
      </c>
      <c r="K2260">
        <v>2.76</v>
      </c>
    </row>
    <row r="2261" spans="1:11" x14ac:dyDescent="0.25">
      <c r="A2261" s="7">
        <v>441311</v>
      </c>
      <c r="B2261" s="7">
        <v>431500</v>
      </c>
      <c r="C2261" t="s">
        <v>50</v>
      </c>
      <c r="D2261" t="s">
        <v>87</v>
      </c>
      <c r="E2261" s="7">
        <v>19</v>
      </c>
      <c r="F2261" s="7" t="s">
        <v>148</v>
      </c>
      <c r="G2261" t="s">
        <v>18</v>
      </c>
      <c r="H2261">
        <v>57.1</v>
      </c>
      <c r="I2261">
        <v>3</v>
      </c>
      <c r="J2261">
        <v>64.5</v>
      </c>
      <c r="K2261">
        <v>2.76</v>
      </c>
    </row>
    <row r="2262" spans="1:11" x14ac:dyDescent="0.25">
      <c r="A2262" s="7">
        <v>441313</v>
      </c>
      <c r="B2262" s="7">
        <v>431500</v>
      </c>
      <c r="C2262" t="s">
        <v>50</v>
      </c>
      <c r="D2262" t="s">
        <v>87</v>
      </c>
      <c r="E2262" s="7">
        <v>19</v>
      </c>
      <c r="F2262" s="7" t="s">
        <v>148</v>
      </c>
      <c r="G2262" t="s">
        <v>18</v>
      </c>
      <c r="H2262">
        <v>36.200000000000003</v>
      </c>
      <c r="I2262">
        <v>1</v>
      </c>
      <c r="J2262">
        <v>92</v>
      </c>
      <c r="K2262">
        <v>2.76</v>
      </c>
    </row>
    <row r="2263" spans="1:11" x14ac:dyDescent="0.25">
      <c r="A2263" s="7">
        <v>441315</v>
      </c>
      <c r="B2263" s="7">
        <v>431500</v>
      </c>
      <c r="C2263" t="s">
        <v>50</v>
      </c>
      <c r="D2263" t="s">
        <v>87</v>
      </c>
      <c r="E2263" s="7">
        <v>19</v>
      </c>
      <c r="F2263" s="7" t="s">
        <v>148</v>
      </c>
      <c r="G2263" t="s">
        <v>18</v>
      </c>
      <c r="H2263">
        <v>35.6</v>
      </c>
      <c r="I2263">
        <v>2</v>
      </c>
      <c r="J2263">
        <v>57</v>
      </c>
      <c r="K2263">
        <v>2.76</v>
      </c>
    </row>
    <row r="2264" spans="1:11" x14ac:dyDescent="0.25">
      <c r="A2264" s="7">
        <v>441317</v>
      </c>
      <c r="B2264" s="7">
        <v>431500</v>
      </c>
      <c r="C2264" t="s">
        <v>50</v>
      </c>
      <c r="D2264" t="s">
        <v>87</v>
      </c>
      <c r="E2264" s="7">
        <v>19</v>
      </c>
      <c r="F2264" s="7" t="s">
        <v>148</v>
      </c>
      <c r="G2264" t="s">
        <v>18</v>
      </c>
      <c r="H2264">
        <v>42.9</v>
      </c>
      <c r="I2264">
        <v>1</v>
      </c>
      <c r="J2264">
        <v>118.7</v>
      </c>
      <c r="K2264">
        <v>2.76</v>
      </c>
    </row>
    <row r="2265" spans="1:11" x14ac:dyDescent="0.25">
      <c r="A2265" s="7">
        <v>441318</v>
      </c>
      <c r="B2265" s="7">
        <v>431500</v>
      </c>
      <c r="C2265" t="s">
        <v>50</v>
      </c>
      <c r="D2265" t="s">
        <v>87</v>
      </c>
      <c r="E2265" s="7">
        <v>19</v>
      </c>
      <c r="F2265" s="7" t="s">
        <v>148</v>
      </c>
      <c r="G2265" t="s">
        <v>18</v>
      </c>
      <c r="H2265">
        <v>22.2</v>
      </c>
      <c r="I2265">
        <v>1</v>
      </c>
      <c r="J2265">
        <v>92</v>
      </c>
      <c r="K2265">
        <v>2.76</v>
      </c>
    </row>
    <row r="2266" spans="1:11" x14ac:dyDescent="0.25">
      <c r="A2266" s="7">
        <v>441320</v>
      </c>
      <c r="B2266" s="7">
        <v>431500</v>
      </c>
      <c r="C2266" t="s">
        <v>50</v>
      </c>
      <c r="D2266" t="s">
        <v>87</v>
      </c>
      <c r="E2266" s="7">
        <v>19</v>
      </c>
      <c r="F2266" s="7" t="s">
        <v>148</v>
      </c>
      <c r="G2266" t="s">
        <v>18</v>
      </c>
      <c r="H2266">
        <v>56</v>
      </c>
      <c r="I2266">
        <v>4</v>
      </c>
      <c r="J2266">
        <v>52.4</v>
      </c>
      <c r="K2266">
        <v>2.76</v>
      </c>
    </row>
    <row r="2267" spans="1:11" x14ac:dyDescent="0.25">
      <c r="A2267" s="7">
        <v>441324</v>
      </c>
      <c r="B2267" s="7">
        <v>431500</v>
      </c>
      <c r="C2267" t="s">
        <v>50</v>
      </c>
      <c r="D2267" t="s">
        <v>87</v>
      </c>
      <c r="E2267" s="7">
        <v>19</v>
      </c>
      <c r="F2267" s="7" t="s">
        <v>148</v>
      </c>
      <c r="G2267" t="s">
        <v>18</v>
      </c>
      <c r="H2267">
        <v>35.299999999999997</v>
      </c>
      <c r="I2267">
        <v>1</v>
      </c>
      <c r="J2267">
        <v>92</v>
      </c>
      <c r="K2267">
        <v>2.76</v>
      </c>
    </row>
    <row r="2268" spans="1:11" x14ac:dyDescent="0.25">
      <c r="A2268" s="7">
        <v>441326</v>
      </c>
      <c r="B2268" s="7">
        <v>431500</v>
      </c>
      <c r="C2268" t="s">
        <v>50</v>
      </c>
      <c r="D2268" t="s">
        <v>87</v>
      </c>
      <c r="E2268" s="7">
        <v>19</v>
      </c>
      <c r="F2268" s="7" t="s">
        <v>148</v>
      </c>
      <c r="G2268" t="s">
        <v>18</v>
      </c>
      <c r="H2268">
        <v>35</v>
      </c>
      <c r="I2268">
        <v>1</v>
      </c>
      <c r="J2268">
        <v>92</v>
      </c>
      <c r="K2268">
        <v>2.76</v>
      </c>
    </row>
    <row r="2269" spans="1:11" x14ac:dyDescent="0.25">
      <c r="A2269" s="7">
        <v>441328</v>
      </c>
      <c r="B2269" s="7">
        <v>431500</v>
      </c>
      <c r="C2269" t="s">
        <v>50</v>
      </c>
      <c r="D2269" t="s">
        <v>87</v>
      </c>
      <c r="E2269" s="7">
        <v>19</v>
      </c>
      <c r="F2269" s="7" t="s">
        <v>148</v>
      </c>
      <c r="G2269" t="s">
        <v>18</v>
      </c>
      <c r="H2269">
        <v>35.299999999999997</v>
      </c>
      <c r="I2269">
        <v>1</v>
      </c>
      <c r="J2269">
        <v>92</v>
      </c>
      <c r="K2269">
        <v>2.76</v>
      </c>
    </row>
    <row r="2270" spans="1:11" x14ac:dyDescent="0.25">
      <c r="A2270" s="7">
        <v>441330</v>
      </c>
      <c r="B2270" s="7">
        <v>431501</v>
      </c>
      <c r="C2270" t="s">
        <v>50</v>
      </c>
      <c r="D2270" t="s">
        <v>89</v>
      </c>
      <c r="E2270" s="7">
        <v>28</v>
      </c>
      <c r="F2270" s="7" t="s">
        <v>148</v>
      </c>
      <c r="G2270" t="s">
        <v>18</v>
      </c>
      <c r="H2270">
        <v>46</v>
      </c>
      <c r="I2270">
        <v>1</v>
      </c>
      <c r="J2270">
        <v>118.7</v>
      </c>
      <c r="K2270">
        <v>2.76</v>
      </c>
    </row>
    <row r="2271" spans="1:11" x14ac:dyDescent="0.25">
      <c r="A2271" s="7">
        <v>441332</v>
      </c>
      <c r="B2271" s="7">
        <v>431501</v>
      </c>
      <c r="C2271" t="s">
        <v>50</v>
      </c>
      <c r="D2271" t="s">
        <v>89</v>
      </c>
      <c r="E2271" s="7">
        <v>28</v>
      </c>
      <c r="F2271" s="7" t="s">
        <v>148</v>
      </c>
      <c r="G2271" t="s">
        <v>18</v>
      </c>
      <c r="H2271">
        <v>61.7</v>
      </c>
      <c r="I2271">
        <v>4</v>
      </c>
      <c r="J2271">
        <v>52.4</v>
      </c>
      <c r="K2271">
        <v>2.76</v>
      </c>
    </row>
    <row r="2272" spans="1:11" x14ac:dyDescent="0.25">
      <c r="A2272" s="7">
        <v>441334</v>
      </c>
      <c r="B2272" s="7">
        <v>431501</v>
      </c>
      <c r="C2272" t="s">
        <v>50</v>
      </c>
      <c r="D2272" t="s">
        <v>89</v>
      </c>
      <c r="E2272" s="7">
        <v>28</v>
      </c>
      <c r="F2272" s="7" t="s">
        <v>148</v>
      </c>
      <c r="G2272" t="s">
        <v>18</v>
      </c>
      <c r="H2272">
        <v>46.4</v>
      </c>
      <c r="I2272">
        <v>1</v>
      </c>
      <c r="J2272">
        <v>118.7</v>
      </c>
      <c r="K2272">
        <v>2.76</v>
      </c>
    </row>
    <row r="2273" spans="1:11" x14ac:dyDescent="0.25">
      <c r="A2273" s="7">
        <v>441336</v>
      </c>
      <c r="B2273" s="7">
        <v>431501</v>
      </c>
      <c r="C2273" t="s">
        <v>50</v>
      </c>
      <c r="D2273" t="s">
        <v>89</v>
      </c>
      <c r="E2273" s="7">
        <v>28</v>
      </c>
      <c r="F2273" s="7" t="s">
        <v>148</v>
      </c>
      <c r="G2273" t="s">
        <v>18</v>
      </c>
      <c r="H2273">
        <v>44.9</v>
      </c>
      <c r="I2273">
        <v>3</v>
      </c>
      <c r="J2273">
        <v>57</v>
      </c>
      <c r="K2273">
        <v>2.76</v>
      </c>
    </row>
    <row r="2274" spans="1:11" x14ac:dyDescent="0.25">
      <c r="A2274" s="7">
        <v>441338</v>
      </c>
      <c r="B2274" s="7">
        <v>431501</v>
      </c>
      <c r="C2274" t="s">
        <v>50</v>
      </c>
      <c r="D2274" t="s">
        <v>89</v>
      </c>
      <c r="E2274" s="7">
        <v>28</v>
      </c>
      <c r="F2274" s="7" t="s">
        <v>148</v>
      </c>
      <c r="G2274" t="s">
        <v>18</v>
      </c>
      <c r="H2274">
        <v>45.5</v>
      </c>
      <c r="I2274">
        <v>3</v>
      </c>
      <c r="J2274">
        <v>57</v>
      </c>
      <c r="K2274">
        <v>2.76</v>
      </c>
    </row>
    <row r="2275" spans="1:11" x14ac:dyDescent="0.25">
      <c r="A2275" s="7">
        <v>441340</v>
      </c>
      <c r="B2275" s="7">
        <v>431501</v>
      </c>
      <c r="C2275" t="s">
        <v>50</v>
      </c>
      <c r="D2275" t="s">
        <v>89</v>
      </c>
      <c r="E2275" s="7">
        <v>28</v>
      </c>
      <c r="F2275" s="7" t="s">
        <v>148</v>
      </c>
      <c r="G2275" t="s">
        <v>18</v>
      </c>
      <c r="H2275">
        <v>62.2</v>
      </c>
      <c r="I2275">
        <v>2</v>
      </c>
      <c r="J2275">
        <v>83.2</v>
      </c>
      <c r="K2275">
        <v>2.76</v>
      </c>
    </row>
    <row r="2276" spans="1:11" x14ac:dyDescent="0.25">
      <c r="A2276" s="7">
        <v>441342</v>
      </c>
      <c r="B2276" s="7">
        <v>431501</v>
      </c>
      <c r="C2276" t="s">
        <v>50</v>
      </c>
      <c r="D2276" t="s">
        <v>89</v>
      </c>
      <c r="E2276" s="7">
        <v>28</v>
      </c>
      <c r="F2276" s="7" t="s">
        <v>148</v>
      </c>
      <c r="G2276" t="s">
        <v>18</v>
      </c>
      <c r="H2276">
        <v>47.5</v>
      </c>
      <c r="I2276">
        <v>4</v>
      </c>
      <c r="J2276">
        <v>46.3</v>
      </c>
      <c r="K2276">
        <v>2.76</v>
      </c>
    </row>
    <row r="2277" spans="1:11" x14ac:dyDescent="0.25">
      <c r="A2277" s="7">
        <v>441344</v>
      </c>
      <c r="B2277" s="7">
        <v>431501</v>
      </c>
      <c r="C2277" t="s">
        <v>50</v>
      </c>
      <c r="D2277" t="s">
        <v>89</v>
      </c>
      <c r="E2277" s="7">
        <v>28</v>
      </c>
      <c r="F2277" s="7" t="s">
        <v>148</v>
      </c>
      <c r="G2277" t="s">
        <v>18</v>
      </c>
      <c r="H2277">
        <v>45.3</v>
      </c>
      <c r="I2277">
        <v>1</v>
      </c>
      <c r="J2277">
        <v>118.7</v>
      </c>
      <c r="K2277">
        <v>2.76</v>
      </c>
    </row>
    <row r="2278" spans="1:11" x14ac:dyDescent="0.25">
      <c r="A2278" s="7">
        <v>441346</v>
      </c>
      <c r="B2278" s="7">
        <v>431501</v>
      </c>
      <c r="C2278" t="s">
        <v>50</v>
      </c>
      <c r="D2278" t="s">
        <v>89</v>
      </c>
      <c r="E2278" s="7">
        <v>28</v>
      </c>
      <c r="F2278" s="7" t="s">
        <v>148</v>
      </c>
      <c r="G2278" t="s">
        <v>18</v>
      </c>
      <c r="H2278">
        <v>49.3</v>
      </c>
      <c r="I2278">
        <v>2</v>
      </c>
      <c r="J2278">
        <v>73.5</v>
      </c>
      <c r="K2278">
        <v>2.76</v>
      </c>
    </row>
    <row r="2279" spans="1:11" x14ac:dyDescent="0.25">
      <c r="A2279" s="7">
        <v>441348</v>
      </c>
      <c r="B2279" s="7">
        <v>431501</v>
      </c>
      <c r="C2279" t="s">
        <v>50</v>
      </c>
      <c r="D2279" t="s">
        <v>89</v>
      </c>
      <c r="E2279" s="7">
        <v>28</v>
      </c>
      <c r="F2279" s="7" t="s">
        <v>148</v>
      </c>
      <c r="G2279" t="s">
        <v>18</v>
      </c>
      <c r="H2279">
        <v>66.099999999999994</v>
      </c>
      <c r="I2279">
        <v>2</v>
      </c>
      <c r="J2279">
        <v>83.2</v>
      </c>
      <c r="K2279">
        <v>2.76</v>
      </c>
    </row>
    <row r="2280" spans="1:11" x14ac:dyDescent="0.25">
      <c r="A2280" s="7">
        <v>441350</v>
      </c>
      <c r="B2280" s="7">
        <v>431501</v>
      </c>
      <c r="C2280" t="s">
        <v>50</v>
      </c>
      <c r="D2280" t="s">
        <v>89</v>
      </c>
      <c r="E2280" s="7">
        <v>28</v>
      </c>
      <c r="F2280" s="7" t="s">
        <v>148</v>
      </c>
      <c r="G2280" t="s">
        <v>18</v>
      </c>
      <c r="H2280">
        <v>49.8</v>
      </c>
      <c r="I2280">
        <v>3</v>
      </c>
      <c r="J2280">
        <v>57</v>
      </c>
      <c r="K2280">
        <v>2.76</v>
      </c>
    </row>
    <row r="2281" spans="1:11" x14ac:dyDescent="0.25">
      <c r="A2281" s="7">
        <v>441352</v>
      </c>
      <c r="B2281" s="7">
        <v>431501</v>
      </c>
      <c r="C2281" t="s">
        <v>50</v>
      </c>
      <c r="D2281" t="s">
        <v>89</v>
      </c>
      <c r="E2281" s="7">
        <v>28</v>
      </c>
      <c r="F2281" s="7" t="s">
        <v>148</v>
      </c>
      <c r="G2281" t="s">
        <v>18</v>
      </c>
      <c r="H2281">
        <v>47.1</v>
      </c>
      <c r="I2281">
        <v>1</v>
      </c>
      <c r="J2281">
        <v>118.7</v>
      </c>
      <c r="K2281">
        <v>2.76</v>
      </c>
    </row>
    <row r="2282" spans="1:11" x14ac:dyDescent="0.25">
      <c r="A2282" s="7">
        <v>441612</v>
      </c>
      <c r="B2282" s="7">
        <v>431508</v>
      </c>
      <c r="C2282" t="s">
        <v>50</v>
      </c>
      <c r="D2282" t="s">
        <v>113</v>
      </c>
      <c r="E2282" s="7">
        <v>6</v>
      </c>
      <c r="F2282" s="7" t="s">
        <v>148</v>
      </c>
      <c r="G2282" t="s">
        <v>18</v>
      </c>
      <c r="H2282">
        <v>44</v>
      </c>
      <c r="I2282">
        <v>3</v>
      </c>
      <c r="J2282">
        <v>57</v>
      </c>
      <c r="K2282">
        <v>2.76</v>
      </c>
    </row>
    <row r="2283" spans="1:11" x14ac:dyDescent="0.25">
      <c r="A2283" s="7">
        <v>441616</v>
      </c>
      <c r="B2283" s="7">
        <v>431508</v>
      </c>
      <c r="C2283" t="s">
        <v>50</v>
      </c>
      <c r="D2283" t="s">
        <v>113</v>
      </c>
      <c r="E2283" s="7">
        <v>6</v>
      </c>
      <c r="F2283" s="7" t="s">
        <v>148</v>
      </c>
      <c r="G2283" t="s">
        <v>18</v>
      </c>
      <c r="H2283">
        <v>44.4</v>
      </c>
      <c r="I2283">
        <v>2</v>
      </c>
      <c r="J2283">
        <v>73.5</v>
      </c>
      <c r="K2283">
        <v>2.76</v>
      </c>
    </row>
    <row r="2284" spans="1:11" x14ac:dyDescent="0.25">
      <c r="A2284" s="7">
        <v>441618</v>
      </c>
      <c r="B2284" s="7">
        <v>431508</v>
      </c>
      <c r="C2284" t="s">
        <v>50</v>
      </c>
      <c r="D2284" t="s">
        <v>113</v>
      </c>
      <c r="E2284" s="7">
        <v>6</v>
      </c>
      <c r="F2284" s="7" t="s">
        <v>148</v>
      </c>
      <c r="G2284" t="s">
        <v>18</v>
      </c>
      <c r="H2284">
        <v>44.4</v>
      </c>
      <c r="I2284">
        <v>2</v>
      </c>
      <c r="J2284">
        <v>73.5</v>
      </c>
      <c r="K2284">
        <v>2.76</v>
      </c>
    </row>
    <row r="2285" spans="1:11" x14ac:dyDescent="0.25">
      <c r="A2285" s="7">
        <v>441620</v>
      </c>
      <c r="B2285" s="7">
        <v>431508</v>
      </c>
      <c r="C2285" t="s">
        <v>50</v>
      </c>
      <c r="D2285" t="s">
        <v>113</v>
      </c>
      <c r="E2285" s="7">
        <v>6</v>
      </c>
      <c r="F2285" s="7" t="s">
        <v>148</v>
      </c>
      <c r="G2285" t="s">
        <v>18</v>
      </c>
      <c r="H2285">
        <v>44.5</v>
      </c>
      <c r="I2285">
        <v>7</v>
      </c>
      <c r="J2285">
        <v>40.4</v>
      </c>
      <c r="K2285">
        <v>2.76</v>
      </c>
    </row>
    <row r="2286" spans="1:11" x14ac:dyDescent="0.25">
      <c r="A2286" s="7">
        <v>441622</v>
      </c>
      <c r="B2286" s="7">
        <v>431508</v>
      </c>
      <c r="C2286" t="s">
        <v>50</v>
      </c>
      <c r="D2286" t="s">
        <v>113</v>
      </c>
      <c r="E2286" s="7">
        <v>6</v>
      </c>
      <c r="F2286" s="7" t="s">
        <v>148</v>
      </c>
      <c r="G2286" t="s">
        <v>18</v>
      </c>
      <c r="H2286">
        <v>44.4</v>
      </c>
      <c r="I2286">
        <v>1</v>
      </c>
      <c r="J2286">
        <v>118.7</v>
      </c>
      <c r="K2286">
        <v>2.76</v>
      </c>
    </row>
    <row r="2287" spans="1:11" x14ac:dyDescent="0.25">
      <c r="A2287" s="7">
        <v>441626</v>
      </c>
      <c r="B2287" s="7">
        <v>431508</v>
      </c>
      <c r="C2287" t="s">
        <v>50</v>
      </c>
      <c r="D2287" t="s">
        <v>113</v>
      </c>
      <c r="E2287" s="7">
        <v>6</v>
      </c>
      <c r="F2287" s="7" t="s">
        <v>148</v>
      </c>
      <c r="G2287" t="s">
        <v>18</v>
      </c>
      <c r="H2287">
        <v>44.3</v>
      </c>
      <c r="I2287">
        <v>2</v>
      </c>
      <c r="J2287">
        <v>73.5</v>
      </c>
      <c r="K2287">
        <v>2.76</v>
      </c>
    </row>
    <row r="2288" spans="1:11" x14ac:dyDescent="0.25">
      <c r="A2288" s="7">
        <v>441628</v>
      </c>
      <c r="B2288" s="7">
        <v>431508</v>
      </c>
      <c r="C2288" t="s">
        <v>50</v>
      </c>
      <c r="D2288" t="s">
        <v>113</v>
      </c>
      <c r="E2288" s="7">
        <v>6</v>
      </c>
      <c r="F2288" s="7" t="s">
        <v>148</v>
      </c>
      <c r="G2288" t="s">
        <v>18</v>
      </c>
      <c r="H2288">
        <v>44.2</v>
      </c>
      <c r="I2288">
        <v>2</v>
      </c>
      <c r="J2288">
        <v>73.5</v>
      </c>
      <c r="K2288">
        <v>2.76</v>
      </c>
    </row>
    <row r="2289" spans="1:11" x14ac:dyDescent="0.25">
      <c r="A2289" s="7">
        <v>441876</v>
      </c>
      <c r="B2289" s="7">
        <v>431513</v>
      </c>
      <c r="C2289" t="s">
        <v>50</v>
      </c>
      <c r="D2289" t="s">
        <v>86</v>
      </c>
      <c r="E2289" s="7">
        <v>4</v>
      </c>
      <c r="F2289" s="7" t="s">
        <v>148</v>
      </c>
      <c r="G2289" t="s">
        <v>18</v>
      </c>
      <c r="H2289">
        <v>45.2</v>
      </c>
      <c r="I2289">
        <v>1</v>
      </c>
      <c r="J2289">
        <v>118.7</v>
      </c>
      <c r="K2289">
        <v>2.76</v>
      </c>
    </row>
    <row r="2290" spans="1:11" x14ac:dyDescent="0.25">
      <c r="A2290" s="7">
        <v>441878</v>
      </c>
      <c r="B2290" s="7">
        <v>431513</v>
      </c>
      <c r="C2290" t="s">
        <v>50</v>
      </c>
      <c r="D2290" t="s">
        <v>86</v>
      </c>
      <c r="E2290" s="7">
        <v>4</v>
      </c>
      <c r="F2290" s="7" t="s">
        <v>148</v>
      </c>
      <c r="G2290" t="s">
        <v>18</v>
      </c>
      <c r="H2290">
        <v>60.4</v>
      </c>
      <c r="I2290">
        <v>2</v>
      </c>
      <c r="J2290">
        <v>83.2</v>
      </c>
      <c r="K2290">
        <v>2.76</v>
      </c>
    </row>
    <row r="2291" spans="1:11" x14ac:dyDescent="0.25">
      <c r="A2291" s="7">
        <v>441880</v>
      </c>
      <c r="B2291" s="7">
        <v>431513</v>
      </c>
      <c r="C2291" t="s">
        <v>50</v>
      </c>
      <c r="D2291" t="s">
        <v>86</v>
      </c>
      <c r="E2291" s="7">
        <v>4</v>
      </c>
      <c r="F2291" s="7" t="s">
        <v>148</v>
      </c>
      <c r="G2291" t="s">
        <v>18</v>
      </c>
      <c r="H2291">
        <v>35.5</v>
      </c>
      <c r="I2291">
        <v>2</v>
      </c>
      <c r="J2291">
        <v>57</v>
      </c>
      <c r="K2291">
        <v>2.76</v>
      </c>
    </row>
    <row r="2292" spans="1:11" x14ac:dyDescent="0.25">
      <c r="A2292" s="7">
        <v>441882</v>
      </c>
      <c r="B2292" s="7">
        <v>431513</v>
      </c>
      <c r="C2292" t="s">
        <v>50</v>
      </c>
      <c r="D2292" t="s">
        <v>86</v>
      </c>
      <c r="E2292" s="7">
        <v>4</v>
      </c>
      <c r="F2292" s="7" t="s">
        <v>148</v>
      </c>
      <c r="G2292" t="s">
        <v>18</v>
      </c>
      <c r="H2292">
        <v>36</v>
      </c>
      <c r="I2292">
        <v>1</v>
      </c>
      <c r="J2292">
        <v>92</v>
      </c>
      <c r="K2292">
        <v>2.76</v>
      </c>
    </row>
    <row r="2293" spans="1:11" x14ac:dyDescent="0.25">
      <c r="A2293" s="7">
        <v>441885</v>
      </c>
      <c r="B2293" s="7">
        <v>431513</v>
      </c>
      <c r="C2293" t="s">
        <v>50</v>
      </c>
      <c r="D2293" t="s">
        <v>86</v>
      </c>
      <c r="E2293" s="7">
        <v>4</v>
      </c>
      <c r="F2293" s="7" t="s">
        <v>148</v>
      </c>
      <c r="G2293" t="s">
        <v>18</v>
      </c>
      <c r="H2293">
        <v>45.2</v>
      </c>
      <c r="I2293">
        <v>1</v>
      </c>
      <c r="J2293">
        <v>118.7</v>
      </c>
      <c r="K2293">
        <v>2.76</v>
      </c>
    </row>
    <row r="2294" spans="1:11" x14ac:dyDescent="0.25">
      <c r="A2294" s="7">
        <v>441887</v>
      </c>
      <c r="B2294" s="7">
        <v>431513</v>
      </c>
      <c r="C2294" t="s">
        <v>50</v>
      </c>
      <c r="D2294" t="s">
        <v>86</v>
      </c>
      <c r="E2294" s="7">
        <v>4</v>
      </c>
      <c r="F2294" s="7" t="s">
        <v>148</v>
      </c>
      <c r="G2294" t="s">
        <v>18</v>
      </c>
      <c r="H2294">
        <v>36.4</v>
      </c>
      <c r="I2294">
        <v>3</v>
      </c>
      <c r="J2294">
        <v>44.2</v>
      </c>
      <c r="K2294">
        <v>2.76</v>
      </c>
    </row>
    <row r="2295" spans="1:11" x14ac:dyDescent="0.25">
      <c r="A2295" s="7">
        <v>441889</v>
      </c>
      <c r="B2295" s="7">
        <v>431513</v>
      </c>
      <c r="C2295" t="s">
        <v>50</v>
      </c>
      <c r="D2295" t="s">
        <v>86</v>
      </c>
      <c r="E2295" s="7">
        <v>4</v>
      </c>
      <c r="F2295" s="7" t="s">
        <v>148</v>
      </c>
      <c r="G2295" t="s">
        <v>18</v>
      </c>
      <c r="H2295">
        <v>45.9</v>
      </c>
      <c r="I2295">
        <v>1</v>
      </c>
      <c r="J2295">
        <v>118.7</v>
      </c>
      <c r="K2295">
        <v>2.76</v>
      </c>
    </row>
    <row r="2296" spans="1:11" x14ac:dyDescent="0.25">
      <c r="A2296" s="7">
        <v>441891</v>
      </c>
      <c r="B2296" s="7">
        <v>431513</v>
      </c>
      <c r="C2296" t="s">
        <v>50</v>
      </c>
      <c r="D2296" t="s">
        <v>86</v>
      </c>
      <c r="E2296" s="7">
        <v>4</v>
      </c>
      <c r="F2296" s="7" t="s">
        <v>148</v>
      </c>
      <c r="G2296" t="s">
        <v>18</v>
      </c>
      <c r="H2296">
        <v>59.7</v>
      </c>
      <c r="I2296">
        <v>4</v>
      </c>
      <c r="J2296">
        <v>52.4</v>
      </c>
      <c r="K2296">
        <v>2.76</v>
      </c>
    </row>
    <row r="2297" spans="1:11" x14ac:dyDescent="0.25">
      <c r="A2297" s="7">
        <v>441893</v>
      </c>
      <c r="B2297" s="7">
        <v>431513</v>
      </c>
      <c r="C2297" t="s">
        <v>50</v>
      </c>
      <c r="D2297" t="s">
        <v>86</v>
      </c>
      <c r="E2297" s="7">
        <v>4</v>
      </c>
      <c r="F2297" s="7" t="s">
        <v>148</v>
      </c>
      <c r="G2297" t="s">
        <v>18</v>
      </c>
      <c r="H2297">
        <v>36.200000000000003</v>
      </c>
      <c r="I2297">
        <v>1</v>
      </c>
      <c r="J2297">
        <v>92</v>
      </c>
      <c r="K2297">
        <v>2.76</v>
      </c>
    </row>
    <row r="2298" spans="1:11" x14ac:dyDescent="0.25">
      <c r="A2298" s="7">
        <v>441895</v>
      </c>
      <c r="B2298" s="7">
        <v>431513</v>
      </c>
      <c r="C2298" t="s">
        <v>50</v>
      </c>
      <c r="D2298" t="s">
        <v>86</v>
      </c>
      <c r="E2298" s="7">
        <v>4</v>
      </c>
      <c r="F2298" s="7" t="s">
        <v>148</v>
      </c>
      <c r="G2298" t="s">
        <v>18</v>
      </c>
      <c r="H2298">
        <v>45.9</v>
      </c>
      <c r="I2298">
        <v>4</v>
      </c>
      <c r="J2298">
        <v>46.3</v>
      </c>
      <c r="K2298">
        <v>2.76</v>
      </c>
    </row>
    <row r="2299" spans="1:11" x14ac:dyDescent="0.25">
      <c r="A2299" s="7">
        <v>441898</v>
      </c>
      <c r="B2299" s="7">
        <v>431513</v>
      </c>
      <c r="C2299" t="s">
        <v>50</v>
      </c>
      <c r="D2299" t="s">
        <v>86</v>
      </c>
      <c r="E2299" s="7">
        <v>4</v>
      </c>
      <c r="F2299" s="7" t="s">
        <v>148</v>
      </c>
      <c r="G2299" t="s">
        <v>18</v>
      </c>
      <c r="H2299">
        <v>18.899999999999999</v>
      </c>
      <c r="I2299">
        <v>5</v>
      </c>
      <c r="J2299">
        <v>31.3</v>
      </c>
      <c r="K2299">
        <v>2.76</v>
      </c>
    </row>
    <row r="2300" spans="1:11" x14ac:dyDescent="0.25">
      <c r="A2300" s="7">
        <v>441899</v>
      </c>
      <c r="B2300" s="7">
        <v>431513</v>
      </c>
      <c r="C2300" t="s">
        <v>50</v>
      </c>
      <c r="D2300" t="s">
        <v>86</v>
      </c>
      <c r="E2300" s="7">
        <v>4</v>
      </c>
      <c r="F2300" s="7" t="s">
        <v>148</v>
      </c>
      <c r="G2300" t="s">
        <v>18</v>
      </c>
      <c r="H2300">
        <v>19.7</v>
      </c>
      <c r="I2300">
        <v>1</v>
      </c>
      <c r="J2300">
        <v>92</v>
      </c>
      <c r="K2300">
        <v>2.76</v>
      </c>
    </row>
    <row r="2301" spans="1:11" x14ac:dyDescent="0.25">
      <c r="A2301" s="7">
        <v>441901</v>
      </c>
      <c r="B2301" s="7">
        <v>431513</v>
      </c>
      <c r="C2301" t="s">
        <v>50</v>
      </c>
      <c r="D2301" t="s">
        <v>86</v>
      </c>
      <c r="E2301" s="7">
        <v>4</v>
      </c>
      <c r="F2301" s="7" t="s">
        <v>148</v>
      </c>
      <c r="G2301" t="s">
        <v>18</v>
      </c>
      <c r="H2301">
        <v>36.4</v>
      </c>
      <c r="I2301">
        <v>1</v>
      </c>
      <c r="J2301">
        <v>92</v>
      </c>
      <c r="K2301">
        <v>2.76</v>
      </c>
    </row>
    <row r="2302" spans="1:11" x14ac:dyDescent="0.25">
      <c r="A2302" s="7">
        <v>441904</v>
      </c>
      <c r="B2302" s="7">
        <v>431513</v>
      </c>
      <c r="C2302" t="s">
        <v>50</v>
      </c>
      <c r="D2302" t="s">
        <v>86</v>
      </c>
      <c r="E2302" s="7">
        <v>4</v>
      </c>
      <c r="F2302" s="7" t="s">
        <v>148</v>
      </c>
      <c r="G2302" t="s">
        <v>18</v>
      </c>
      <c r="H2302">
        <v>19.399999999999999</v>
      </c>
      <c r="I2302">
        <v>1</v>
      </c>
      <c r="J2302">
        <v>92</v>
      </c>
      <c r="K2302">
        <v>2.76</v>
      </c>
    </row>
    <row r="2303" spans="1:11" x14ac:dyDescent="0.25">
      <c r="A2303" s="7">
        <v>441907</v>
      </c>
      <c r="B2303" s="7">
        <v>431513</v>
      </c>
      <c r="C2303" t="s">
        <v>50</v>
      </c>
      <c r="D2303" t="s">
        <v>86</v>
      </c>
      <c r="E2303" s="7">
        <v>4</v>
      </c>
      <c r="F2303" s="7" t="s">
        <v>148</v>
      </c>
      <c r="G2303" t="s">
        <v>18</v>
      </c>
      <c r="H2303">
        <v>35.700000000000003</v>
      </c>
      <c r="I2303">
        <v>2</v>
      </c>
      <c r="J2303">
        <v>57</v>
      </c>
      <c r="K2303">
        <v>2.76</v>
      </c>
    </row>
    <row r="2304" spans="1:11" x14ac:dyDescent="0.25">
      <c r="A2304" s="7">
        <v>441909</v>
      </c>
      <c r="B2304" s="7">
        <v>431513</v>
      </c>
      <c r="C2304" t="s">
        <v>50</v>
      </c>
      <c r="D2304" t="s">
        <v>86</v>
      </c>
      <c r="E2304" s="7">
        <v>4</v>
      </c>
      <c r="F2304" s="7" t="s">
        <v>148</v>
      </c>
      <c r="G2304" t="s">
        <v>18</v>
      </c>
      <c r="H2304">
        <v>36.299999999999997</v>
      </c>
      <c r="I2304">
        <v>2</v>
      </c>
      <c r="J2304">
        <v>57</v>
      </c>
      <c r="K2304">
        <v>2.76</v>
      </c>
    </row>
    <row r="2305" spans="1:11" x14ac:dyDescent="0.25">
      <c r="A2305" s="7">
        <v>441911</v>
      </c>
      <c r="B2305" s="7">
        <v>431513</v>
      </c>
      <c r="C2305" t="s">
        <v>50</v>
      </c>
      <c r="D2305" t="s">
        <v>86</v>
      </c>
      <c r="E2305" s="7">
        <v>4</v>
      </c>
      <c r="F2305" s="7" t="s">
        <v>148</v>
      </c>
      <c r="G2305" t="s">
        <v>18</v>
      </c>
      <c r="H2305">
        <v>35.9</v>
      </c>
      <c r="I2305">
        <v>2</v>
      </c>
      <c r="J2305">
        <v>57</v>
      </c>
      <c r="K2305">
        <v>2.76</v>
      </c>
    </row>
    <row r="2306" spans="1:11" x14ac:dyDescent="0.25">
      <c r="A2306" s="7">
        <v>441913</v>
      </c>
      <c r="B2306" s="7">
        <v>431514</v>
      </c>
      <c r="C2306" t="s">
        <v>50</v>
      </c>
      <c r="D2306" t="s">
        <v>86</v>
      </c>
      <c r="E2306" s="7">
        <v>8</v>
      </c>
      <c r="F2306" s="7" t="s">
        <v>148</v>
      </c>
      <c r="G2306" t="s">
        <v>18</v>
      </c>
      <c r="H2306">
        <v>45.5</v>
      </c>
      <c r="I2306">
        <v>4</v>
      </c>
      <c r="J2306">
        <v>46.3</v>
      </c>
      <c r="K2306">
        <v>2.76</v>
      </c>
    </row>
    <row r="2307" spans="1:11" x14ac:dyDescent="0.25">
      <c r="A2307" s="7">
        <v>441915</v>
      </c>
      <c r="B2307" s="7">
        <v>431514</v>
      </c>
      <c r="C2307" t="s">
        <v>50</v>
      </c>
      <c r="D2307" t="s">
        <v>86</v>
      </c>
      <c r="E2307" s="7">
        <v>8</v>
      </c>
      <c r="F2307" s="7" t="s">
        <v>148</v>
      </c>
      <c r="G2307" t="s">
        <v>18</v>
      </c>
      <c r="H2307">
        <v>58.8</v>
      </c>
      <c r="I2307">
        <v>2</v>
      </c>
      <c r="J2307">
        <v>83.2</v>
      </c>
      <c r="K2307">
        <v>2.76</v>
      </c>
    </row>
    <row r="2308" spans="1:11" x14ac:dyDescent="0.25">
      <c r="A2308" s="7">
        <v>441917</v>
      </c>
      <c r="B2308" s="7">
        <v>431514</v>
      </c>
      <c r="C2308" t="s">
        <v>50</v>
      </c>
      <c r="D2308" t="s">
        <v>86</v>
      </c>
      <c r="E2308" s="7">
        <v>8</v>
      </c>
      <c r="F2308" s="7" t="s">
        <v>148</v>
      </c>
      <c r="G2308" t="s">
        <v>18</v>
      </c>
      <c r="H2308">
        <v>35.6</v>
      </c>
      <c r="I2308">
        <v>1</v>
      </c>
      <c r="J2308">
        <v>92</v>
      </c>
      <c r="K2308">
        <v>2.76</v>
      </c>
    </row>
    <row r="2309" spans="1:11" x14ac:dyDescent="0.25">
      <c r="A2309" s="7">
        <v>441919</v>
      </c>
      <c r="B2309" s="7">
        <v>431514</v>
      </c>
      <c r="C2309" t="s">
        <v>50</v>
      </c>
      <c r="D2309" t="s">
        <v>86</v>
      </c>
      <c r="E2309" s="7">
        <v>8</v>
      </c>
      <c r="F2309" s="7" t="s">
        <v>148</v>
      </c>
      <c r="G2309" t="s">
        <v>18</v>
      </c>
      <c r="H2309">
        <v>35.6</v>
      </c>
      <c r="I2309">
        <v>2</v>
      </c>
      <c r="J2309">
        <v>57</v>
      </c>
      <c r="K2309">
        <v>2.76</v>
      </c>
    </row>
    <row r="2310" spans="1:11" x14ac:dyDescent="0.25">
      <c r="A2310" s="7">
        <v>441921</v>
      </c>
      <c r="B2310" s="7">
        <v>431514</v>
      </c>
      <c r="C2310" t="s">
        <v>50</v>
      </c>
      <c r="D2310" t="s">
        <v>86</v>
      </c>
      <c r="E2310" s="7">
        <v>8</v>
      </c>
      <c r="F2310" s="7" t="s">
        <v>148</v>
      </c>
      <c r="G2310" t="s">
        <v>18</v>
      </c>
      <c r="H2310">
        <v>45.1</v>
      </c>
      <c r="I2310">
        <v>1</v>
      </c>
      <c r="J2310">
        <v>118.7</v>
      </c>
      <c r="K2310">
        <v>2.76</v>
      </c>
    </row>
    <row r="2311" spans="1:11" x14ac:dyDescent="0.25">
      <c r="A2311" s="7">
        <v>441923</v>
      </c>
      <c r="B2311" s="7">
        <v>431514</v>
      </c>
      <c r="C2311" t="s">
        <v>50</v>
      </c>
      <c r="D2311" t="s">
        <v>86</v>
      </c>
      <c r="E2311" s="7">
        <v>8</v>
      </c>
      <c r="F2311" s="7" t="s">
        <v>148</v>
      </c>
      <c r="G2311" t="s">
        <v>18</v>
      </c>
      <c r="H2311">
        <v>58.6</v>
      </c>
      <c r="I2311">
        <v>1</v>
      </c>
      <c r="J2311">
        <v>134.30000000000001</v>
      </c>
      <c r="K2311">
        <v>2.76</v>
      </c>
    </row>
    <row r="2312" spans="1:11" x14ac:dyDescent="0.25">
      <c r="A2312" s="7">
        <v>441927</v>
      </c>
      <c r="B2312" s="7">
        <v>431514</v>
      </c>
      <c r="C2312" t="s">
        <v>50</v>
      </c>
      <c r="D2312" t="s">
        <v>86</v>
      </c>
      <c r="E2312" s="7">
        <v>8</v>
      </c>
      <c r="F2312" s="7" t="s">
        <v>148</v>
      </c>
      <c r="G2312" t="s">
        <v>18</v>
      </c>
      <c r="H2312">
        <v>37</v>
      </c>
      <c r="I2312">
        <v>1</v>
      </c>
      <c r="J2312">
        <v>92</v>
      </c>
      <c r="K2312">
        <v>2.76</v>
      </c>
    </row>
    <row r="2313" spans="1:11" x14ac:dyDescent="0.25">
      <c r="A2313" s="7">
        <v>441929</v>
      </c>
      <c r="B2313" s="7">
        <v>431514</v>
      </c>
      <c r="C2313" t="s">
        <v>50</v>
      </c>
      <c r="D2313" t="s">
        <v>86</v>
      </c>
      <c r="E2313" s="7">
        <v>8</v>
      </c>
      <c r="F2313" s="7" t="s">
        <v>148</v>
      </c>
      <c r="G2313" t="s">
        <v>18</v>
      </c>
      <c r="H2313">
        <v>59.9</v>
      </c>
      <c r="I2313">
        <v>4</v>
      </c>
      <c r="J2313">
        <v>52.4</v>
      </c>
      <c r="K2313">
        <v>2.76</v>
      </c>
    </row>
    <row r="2314" spans="1:11" x14ac:dyDescent="0.25">
      <c r="A2314" s="7">
        <v>441931</v>
      </c>
      <c r="B2314" s="7">
        <v>431514</v>
      </c>
      <c r="C2314" t="s">
        <v>50</v>
      </c>
      <c r="D2314" t="s">
        <v>86</v>
      </c>
      <c r="E2314" s="7">
        <v>8</v>
      </c>
      <c r="F2314" s="7" t="s">
        <v>148</v>
      </c>
      <c r="G2314" t="s">
        <v>18</v>
      </c>
      <c r="H2314">
        <v>47.8</v>
      </c>
      <c r="I2314">
        <v>2</v>
      </c>
      <c r="J2314">
        <v>73.5</v>
      </c>
      <c r="K2314">
        <v>2.76</v>
      </c>
    </row>
    <row r="2315" spans="1:11" x14ac:dyDescent="0.25">
      <c r="A2315" s="7">
        <v>441933</v>
      </c>
      <c r="B2315" s="7">
        <v>431514</v>
      </c>
      <c r="C2315" t="s">
        <v>50</v>
      </c>
      <c r="D2315" t="s">
        <v>86</v>
      </c>
      <c r="E2315" s="7">
        <v>8</v>
      </c>
      <c r="F2315" s="7" t="s">
        <v>148</v>
      </c>
      <c r="G2315" t="s">
        <v>18</v>
      </c>
      <c r="H2315">
        <v>57.9</v>
      </c>
      <c r="I2315">
        <v>1</v>
      </c>
      <c r="J2315">
        <v>134.30000000000001</v>
      </c>
      <c r="K2315">
        <v>2.76</v>
      </c>
    </row>
    <row r="2316" spans="1:11" x14ac:dyDescent="0.25">
      <c r="A2316" s="7">
        <v>441935</v>
      </c>
      <c r="B2316" s="7">
        <v>431514</v>
      </c>
      <c r="C2316" t="s">
        <v>50</v>
      </c>
      <c r="D2316" t="s">
        <v>86</v>
      </c>
      <c r="E2316" s="7">
        <v>8</v>
      </c>
      <c r="F2316" s="7" t="s">
        <v>148</v>
      </c>
      <c r="G2316" t="s">
        <v>18</v>
      </c>
      <c r="H2316">
        <v>45.5</v>
      </c>
      <c r="I2316">
        <v>3</v>
      </c>
      <c r="J2316">
        <v>57</v>
      </c>
      <c r="K2316">
        <v>2.76</v>
      </c>
    </row>
    <row r="2317" spans="1:11" x14ac:dyDescent="0.25">
      <c r="A2317" s="7">
        <v>441937</v>
      </c>
      <c r="B2317" s="7">
        <v>431514</v>
      </c>
      <c r="C2317" t="s">
        <v>50</v>
      </c>
      <c r="D2317" t="s">
        <v>86</v>
      </c>
      <c r="E2317" s="7">
        <v>8</v>
      </c>
      <c r="F2317" s="7" t="s">
        <v>148</v>
      </c>
      <c r="G2317" t="s">
        <v>18</v>
      </c>
      <c r="H2317">
        <v>36.700000000000003</v>
      </c>
      <c r="I2317">
        <v>1</v>
      </c>
      <c r="J2317">
        <v>92</v>
      </c>
      <c r="K2317">
        <v>2.76</v>
      </c>
    </row>
    <row r="2318" spans="1:11" x14ac:dyDescent="0.25">
      <c r="A2318" s="7">
        <v>441939</v>
      </c>
      <c r="B2318" s="7">
        <v>431514</v>
      </c>
      <c r="C2318" t="s">
        <v>50</v>
      </c>
      <c r="D2318" t="s">
        <v>86</v>
      </c>
      <c r="E2318" s="7">
        <v>8</v>
      </c>
      <c r="F2318" s="7" t="s">
        <v>148</v>
      </c>
      <c r="G2318" t="s">
        <v>18</v>
      </c>
      <c r="H2318">
        <v>35.9</v>
      </c>
      <c r="I2318">
        <v>2</v>
      </c>
      <c r="J2318">
        <v>57</v>
      </c>
      <c r="K2318">
        <v>2.76</v>
      </c>
    </row>
    <row r="2319" spans="1:11" x14ac:dyDescent="0.25">
      <c r="A2319" s="7">
        <v>441941</v>
      </c>
      <c r="B2319" s="7">
        <v>431514</v>
      </c>
      <c r="C2319" t="s">
        <v>50</v>
      </c>
      <c r="D2319" t="s">
        <v>86</v>
      </c>
      <c r="E2319" s="7">
        <v>8</v>
      </c>
      <c r="F2319" s="7" t="s">
        <v>148</v>
      </c>
      <c r="G2319" t="s">
        <v>18</v>
      </c>
      <c r="H2319">
        <v>58.1</v>
      </c>
      <c r="I2319">
        <v>3</v>
      </c>
      <c r="J2319">
        <v>64.5</v>
      </c>
      <c r="K2319">
        <v>2.76</v>
      </c>
    </row>
    <row r="2320" spans="1:11" x14ac:dyDescent="0.25">
      <c r="A2320" s="7">
        <v>441943</v>
      </c>
      <c r="B2320" s="7">
        <v>431514</v>
      </c>
      <c r="C2320" t="s">
        <v>50</v>
      </c>
      <c r="D2320" t="s">
        <v>86</v>
      </c>
      <c r="E2320" s="7">
        <v>8</v>
      </c>
      <c r="F2320" s="7" t="s">
        <v>148</v>
      </c>
      <c r="G2320" t="s">
        <v>18</v>
      </c>
      <c r="H2320">
        <v>45.3</v>
      </c>
      <c r="I2320">
        <v>2</v>
      </c>
      <c r="J2320">
        <v>73.5</v>
      </c>
      <c r="K2320">
        <v>2.76</v>
      </c>
    </row>
    <row r="2321" spans="1:11" x14ac:dyDescent="0.25">
      <c r="A2321" s="7">
        <v>441945</v>
      </c>
      <c r="B2321" s="7">
        <v>431514</v>
      </c>
      <c r="C2321" t="s">
        <v>50</v>
      </c>
      <c r="D2321" t="s">
        <v>86</v>
      </c>
      <c r="E2321" s="7">
        <v>8</v>
      </c>
      <c r="F2321" s="7" t="s">
        <v>148</v>
      </c>
      <c r="G2321" t="s">
        <v>18</v>
      </c>
      <c r="H2321">
        <v>36</v>
      </c>
      <c r="I2321">
        <v>2</v>
      </c>
      <c r="J2321">
        <v>57</v>
      </c>
      <c r="K2321">
        <v>2.76</v>
      </c>
    </row>
    <row r="2322" spans="1:11" x14ac:dyDescent="0.25">
      <c r="A2322" s="7">
        <v>441947</v>
      </c>
      <c r="B2322" s="7">
        <v>431514</v>
      </c>
      <c r="C2322" t="s">
        <v>50</v>
      </c>
      <c r="D2322" t="s">
        <v>86</v>
      </c>
      <c r="E2322" s="7">
        <v>8</v>
      </c>
      <c r="F2322" s="7" t="s">
        <v>148</v>
      </c>
      <c r="G2322" t="s">
        <v>18</v>
      </c>
      <c r="H2322">
        <v>36.5</v>
      </c>
      <c r="I2322">
        <v>1</v>
      </c>
      <c r="J2322">
        <v>92</v>
      </c>
      <c r="K2322">
        <v>2.76</v>
      </c>
    </row>
    <row r="2323" spans="1:11" x14ac:dyDescent="0.25">
      <c r="A2323" s="7">
        <v>441950</v>
      </c>
      <c r="B2323" s="7">
        <v>431514</v>
      </c>
      <c r="C2323" t="s">
        <v>50</v>
      </c>
      <c r="D2323" t="s">
        <v>86</v>
      </c>
      <c r="E2323" s="7">
        <v>8</v>
      </c>
      <c r="F2323" s="7" t="s">
        <v>148</v>
      </c>
      <c r="G2323" t="s">
        <v>18</v>
      </c>
      <c r="H2323">
        <v>36.5</v>
      </c>
      <c r="I2323">
        <v>1</v>
      </c>
      <c r="J2323">
        <v>92</v>
      </c>
      <c r="K2323">
        <v>2.76</v>
      </c>
    </row>
    <row r="2324" spans="1:11" x14ac:dyDescent="0.25">
      <c r="A2324" s="7">
        <v>441953</v>
      </c>
      <c r="B2324" s="7">
        <v>431514</v>
      </c>
      <c r="C2324" t="s">
        <v>50</v>
      </c>
      <c r="D2324" t="s">
        <v>86</v>
      </c>
      <c r="E2324" s="7">
        <v>8</v>
      </c>
      <c r="F2324" s="7" t="s">
        <v>148</v>
      </c>
      <c r="G2324" t="s">
        <v>18</v>
      </c>
      <c r="H2324">
        <v>35.700000000000003</v>
      </c>
      <c r="I2324">
        <v>2</v>
      </c>
      <c r="J2324">
        <v>57</v>
      </c>
      <c r="K2324">
        <v>2.76</v>
      </c>
    </row>
    <row r="2325" spans="1:11" x14ac:dyDescent="0.25">
      <c r="A2325" s="7">
        <v>441955</v>
      </c>
      <c r="B2325" s="7">
        <v>431514</v>
      </c>
      <c r="C2325" t="s">
        <v>50</v>
      </c>
      <c r="D2325" t="s">
        <v>86</v>
      </c>
      <c r="E2325" s="7">
        <v>8</v>
      </c>
      <c r="F2325" s="7" t="s">
        <v>148</v>
      </c>
      <c r="G2325" t="s">
        <v>18</v>
      </c>
      <c r="H2325">
        <v>35.9</v>
      </c>
      <c r="I2325">
        <v>2</v>
      </c>
      <c r="J2325">
        <v>57</v>
      </c>
      <c r="K2325">
        <v>2.76</v>
      </c>
    </row>
    <row r="2326" spans="1:11" x14ac:dyDescent="0.25">
      <c r="A2326" s="7">
        <v>441957</v>
      </c>
      <c r="B2326" s="7">
        <v>431514</v>
      </c>
      <c r="C2326" t="s">
        <v>50</v>
      </c>
      <c r="D2326" t="s">
        <v>86</v>
      </c>
      <c r="E2326" s="7">
        <v>8</v>
      </c>
      <c r="F2326" s="7" t="s">
        <v>148</v>
      </c>
      <c r="G2326" t="s">
        <v>18</v>
      </c>
      <c r="H2326">
        <v>35.6</v>
      </c>
      <c r="I2326">
        <v>1</v>
      </c>
      <c r="J2326">
        <v>92</v>
      </c>
      <c r="K2326">
        <v>2.76</v>
      </c>
    </row>
    <row r="2327" spans="1:11" x14ac:dyDescent="0.25">
      <c r="A2327" s="7">
        <v>441959</v>
      </c>
      <c r="B2327" s="7">
        <v>431514</v>
      </c>
      <c r="C2327" t="s">
        <v>50</v>
      </c>
      <c r="D2327" t="s">
        <v>86</v>
      </c>
      <c r="E2327" s="7">
        <v>8</v>
      </c>
      <c r="F2327" s="7" t="s">
        <v>148</v>
      </c>
      <c r="G2327" t="s">
        <v>18</v>
      </c>
      <c r="H2327">
        <v>47.9</v>
      </c>
      <c r="I2327">
        <v>3</v>
      </c>
      <c r="J2327">
        <v>57</v>
      </c>
      <c r="K2327">
        <v>2.76</v>
      </c>
    </row>
    <row r="2328" spans="1:11" x14ac:dyDescent="0.25">
      <c r="A2328" s="7">
        <v>441961</v>
      </c>
      <c r="B2328" s="7">
        <v>431514</v>
      </c>
      <c r="C2328" t="s">
        <v>50</v>
      </c>
      <c r="D2328" t="s">
        <v>86</v>
      </c>
      <c r="E2328" s="7">
        <v>8</v>
      </c>
      <c r="F2328" s="7" t="s">
        <v>148</v>
      </c>
      <c r="G2328" t="s">
        <v>18</v>
      </c>
      <c r="H2328">
        <v>20.6</v>
      </c>
      <c r="I2328">
        <v>3</v>
      </c>
      <c r="J2328">
        <v>44.2</v>
      </c>
      <c r="K2328">
        <v>2.76</v>
      </c>
    </row>
    <row r="2329" spans="1:11" x14ac:dyDescent="0.25">
      <c r="A2329" s="7">
        <v>441962</v>
      </c>
      <c r="B2329" s="7">
        <v>431514</v>
      </c>
      <c r="C2329" t="s">
        <v>50</v>
      </c>
      <c r="D2329" t="s">
        <v>86</v>
      </c>
      <c r="E2329" s="7">
        <v>8</v>
      </c>
      <c r="F2329" s="7" t="s">
        <v>148</v>
      </c>
      <c r="G2329" t="s">
        <v>18</v>
      </c>
      <c r="H2329">
        <v>18.8</v>
      </c>
      <c r="I2329">
        <v>1</v>
      </c>
      <c r="J2329">
        <v>92</v>
      </c>
      <c r="K2329">
        <v>2.76</v>
      </c>
    </row>
    <row r="2330" spans="1:11" x14ac:dyDescent="0.25">
      <c r="A2330" s="7">
        <v>441963</v>
      </c>
      <c r="B2330" s="7">
        <v>431514</v>
      </c>
      <c r="C2330" t="s">
        <v>50</v>
      </c>
      <c r="D2330" t="s">
        <v>86</v>
      </c>
      <c r="E2330" s="7">
        <v>8</v>
      </c>
      <c r="F2330" s="7" t="s">
        <v>148</v>
      </c>
      <c r="G2330" t="s">
        <v>18</v>
      </c>
      <c r="H2330">
        <v>22.2</v>
      </c>
      <c r="I2330">
        <v>3</v>
      </c>
      <c r="J2330">
        <v>44.2</v>
      </c>
      <c r="K2330">
        <v>2.76</v>
      </c>
    </row>
    <row r="2331" spans="1:11" x14ac:dyDescent="0.25">
      <c r="A2331" s="7">
        <v>441986</v>
      </c>
      <c r="B2331" s="7">
        <v>431516</v>
      </c>
      <c r="C2331" t="s">
        <v>50</v>
      </c>
      <c r="D2331" t="s">
        <v>114</v>
      </c>
      <c r="E2331" s="7" t="s">
        <v>115</v>
      </c>
      <c r="F2331" s="7" t="s">
        <v>148</v>
      </c>
      <c r="G2331" t="s">
        <v>18</v>
      </c>
      <c r="H2331">
        <v>21.8</v>
      </c>
      <c r="I2331">
        <v>1</v>
      </c>
      <c r="J2331">
        <v>92</v>
      </c>
      <c r="K2331">
        <v>2.76</v>
      </c>
    </row>
    <row r="2332" spans="1:11" x14ac:dyDescent="0.25">
      <c r="A2332" s="7">
        <v>441992</v>
      </c>
      <c r="B2332" s="7">
        <v>431516</v>
      </c>
      <c r="C2332" t="s">
        <v>50</v>
      </c>
      <c r="D2332" t="s">
        <v>114</v>
      </c>
      <c r="E2332" s="7" t="s">
        <v>115</v>
      </c>
      <c r="F2332" s="7" t="s">
        <v>148</v>
      </c>
      <c r="G2332" t="s">
        <v>18</v>
      </c>
      <c r="H2332">
        <v>19.5</v>
      </c>
      <c r="I2332">
        <v>1</v>
      </c>
      <c r="J2332">
        <v>92</v>
      </c>
      <c r="K2332">
        <v>2.76</v>
      </c>
    </row>
    <row r="2333" spans="1:11" x14ac:dyDescent="0.25">
      <c r="A2333" s="7">
        <v>441994</v>
      </c>
      <c r="B2333" s="7">
        <v>431516</v>
      </c>
      <c r="C2333" t="s">
        <v>50</v>
      </c>
      <c r="D2333" t="s">
        <v>114</v>
      </c>
      <c r="E2333" s="7" t="s">
        <v>115</v>
      </c>
      <c r="F2333" s="7" t="s">
        <v>148</v>
      </c>
      <c r="G2333" t="s">
        <v>18</v>
      </c>
      <c r="H2333">
        <v>13.9</v>
      </c>
      <c r="I2333">
        <v>1</v>
      </c>
      <c r="J2333">
        <v>92</v>
      </c>
      <c r="K2333">
        <v>2.76</v>
      </c>
    </row>
    <row r="2334" spans="1:11" x14ac:dyDescent="0.25">
      <c r="A2334" s="7">
        <v>441998</v>
      </c>
      <c r="B2334" s="7">
        <v>431516</v>
      </c>
      <c r="C2334" t="s">
        <v>50</v>
      </c>
      <c r="D2334" t="s">
        <v>114</v>
      </c>
      <c r="E2334" s="7" t="s">
        <v>115</v>
      </c>
      <c r="F2334" s="7" t="s">
        <v>148</v>
      </c>
      <c r="G2334" t="s">
        <v>18</v>
      </c>
      <c r="H2334">
        <v>11.5</v>
      </c>
      <c r="I2334">
        <v>1</v>
      </c>
      <c r="J2334">
        <v>92</v>
      </c>
      <c r="K2334">
        <v>2.76</v>
      </c>
    </row>
    <row r="2335" spans="1:11" x14ac:dyDescent="0.25">
      <c r="A2335" s="7">
        <v>442004</v>
      </c>
      <c r="B2335" s="7">
        <v>431516</v>
      </c>
      <c r="C2335" t="s">
        <v>50</v>
      </c>
      <c r="D2335" t="s">
        <v>114</v>
      </c>
      <c r="E2335" s="7" t="s">
        <v>115</v>
      </c>
      <c r="F2335" s="7" t="s">
        <v>148</v>
      </c>
      <c r="G2335" t="s">
        <v>18</v>
      </c>
      <c r="H2335">
        <v>21.1</v>
      </c>
      <c r="I2335">
        <v>1</v>
      </c>
      <c r="J2335">
        <v>92</v>
      </c>
      <c r="K2335">
        <v>2.76</v>
      </c>
    </row>
    <row r="2336" spans="1:11" x14ac:dyDescent="0.25">
      <c r="A2336" s="7">
        <v>442011</v>
      </c>
      <c r="B2336" s="7">
        <v>431516</v>
      </c>
      <c r="C2336" t="s">
        <v>50</v>
      </c>
      <c r="D2336" t="s">
        <v>114</v>
      </c>
      <c r="E2336" s="7" t="s">
        <v>115</v>
      </c>
      <c r="F2336" s="7" t="s">
        <v>148</v>
      </c>
      <c r="G2336" t="s">
        <v>18</v>
      </c>
      <c r="H2336">
        <v>16.399999999999999</v>
      </c>
      <c r="I2336">
        <v>1</v>
      </c>
      <c r="J2336">
        <v>92</v>
      </c>
      <c r="K2336">
        <v>2.76</v>
      </c>
    </row>
    <row r="2337" spans="1:11" x14ac:dyDescent="0.25">
      <c r="A2337" s="7">
        <v>442014</v>
      </c>
      <c r="B2337" s="7">
        <v>431516</v>
      </c>
      <c r="C2337" t="s">
        <v>50</v>
      </c>
      <c r="D2337" t="s">
        <v>114</v>
      </c>
      <c r="E2337" s="7" t="s">
        <v>115</v>
      </c>
      <c r="F2337" s="7" t="s">
        <v>148</v>
      </c>
      <c r="G2337" t="s">
        <v>18</v>
      </c>
      <c r="H2337">
        <v>13.9</v>
      </c>
      <c r="I2337">
        <v>1</v>
      </c>
      <c r="J2337">
        <v>92</v>
      </c>
      <c r="K2337">
        <v>2.76</v>
      </c>
    </row>
    <row r="2338" spans="1:11" x14ac:dyDescent="0.25">
      <c r="A2338" s="7">
        <v>442016</v>
      </c>
      <c r="B2338" s="7">
        <v>431516</v>
      </c>
      <c r="C2338" t="s">
        <v>50</v>
      </c>
      <c r="D2338" t="s">
        <v>114</v>
      </c>
      <c r="E2338" s="7" t="s">
        <v>115</v>
      </c>
      <c r="F2338" s="7" t="s">
        <v>148</v>
      </c>
      <c r="G2338" t="s">
        <v>18</v>
      </c>
      <c r="H2338">
        <v>7.9</v>
      </c>
      <c r="I2338">
        <v>1</v>
      </c>
      <c r="J2338">
        <v>92</v>
      </c>
      <c r="K2338">
        <v>2.76</v>
      </c>
    </row>
    <row r="2339" spans="1:11" x14ac:dyDescent="0.25">
      <c r="A2339" s="7">
        <v>442025</v>
      </c>
      <c r="B2339" s="7">
        <v>431516</v>
      </c>
      <c r="C2339" t="s">
        <v>50</v>
      </c>
      <c r="D2339" t="s">
        <v>114</v>
      </c>
      <c r="E2339" s="7" t="s">
        <v>115</v>
      </c>
      <c r="F2339" s="7" t="s">
        <v>148</v>
      </c>
      <c r="G2339" t="s">
        <v>18</v>
      </c>
      <c r="H2339">
        <v>16</v>
      </c>
      <c r="I2339">
        <v>1</v>
      </c>
      <c r="J2339">
        <v>92</v>
      </c>
      <c r="K2339">
        <v>2.76</v>
      </c>
    </row>
    <row r="2340" spans="1:11" x14ac:dyDescent="0.25">
      <c r="A2340" s="7">
        <v>442030</v>
      </c>
      <c r="B2340" s="7">
        <v>431516</v>
      </c>
      <c r="C2340" t="s">
        <v>50</v>
      </c>
      <c r="D2340" t="s">
        <v>114</v>
      </c>
      <c r="E2340" s="7" t="s">
        <v>115</v>
      </c>
      <c r="F2340" s="7" t="s">
        <v>148</v>
      </c>
      <c r="G2340" t="s">
        <v>18</v>
      </c>
      <c r="H2340">
        <v>28.9</v>
      </c>
      <c r="I2340">
        <v>4</v>
      </c>
      <c r="J2340">
        <v>35.9</v>
      </c>
      <c r="K2340">
        <v>2.76</v>
      </c>
    </row>
    <row r="2341" spans="1:11" x14ac:dyDescent="0.25">
      <c r="A2341" s="7">
        <v>442034</v>
      </c>
      <c r="B2341" s="7">
        <v>431516</v>
      </c>
      <c r="C2341" t="s">
        <v>50</v>
      </c>
      <c r="D2341" t="s">
        <v>114</v>
      </c>
      <c r="E2341" s="7" t="s">
        <v>115</v>
      </c>
      <c r="F2341" s="7" t="s">
        <v>148</v>
      </c>
      <c r="G2341" t="s">
        <v>18</v>
      </c>
      <c r="H2341">
        <v>8.9</v>
      </c>
      <c r="I2341">
        <v>1</v>
      </c>
      <c r="J2341">
        <v>92</v>
      </c>
      <c r="K2341">
        <v>2.76</v>
      </c>
    </row>
    <row r="2342" spans="1:11" x14ac:dyDescent="0.25">
      <c r="A2342" s="7">
        <v>442037</v>
      </c>
      <c r="B2342" s="7">
        <v>431516</v>
      </c>
      <c r="C2342" t="s">
        <v>50</v>
      </c>
      <c r="D2342" t="s">
        <v>114</v>
      </c>
      <c r="E2342" s="7" t="s">
        <v>115</v>
      </c>
      <c r="F2342" s="7" t="s">
        <v>148</v>
      </c>
      <c r="G2342" t="s">
        <v>18</v>
      </c>
      <c r="H2342">
        <v>13.4</v>
      </c>
      <c r="I2342">
        <v>1</v>
      </c>
      <c r="J2342">
        <v>92</v>
      </c>
      <c r="K2342">
        <v>2.76</v>
      </c>
    </row>
    <row r="2343" spans="1:11" x14ac:dyDescent="0.25">
      <c r="A2343" s="7">
        <v>442040</v>
      </c>
      <c r="B2343" s="7">
        <v>431516</v>
      </c>
      <c r="C2343" t="s">
        <v>50</v>
      </c>
      <c r="D2343" t="s">
        <v>114</v>
      </c>
      <c r="E2343" s="7" t="s">
        <v>115</v>
      </c>
      <c r="F2343" s="7" t="s">
        <v>148</v>
      </c>
      <c r="G2343" t="s">
        <v>18</v>
      </c>
      <c r="H2343">
        <v>8.6999999999999993</v>
      </c>
      <c r="I2343">
        <v>1</v>
      </c>
      <c r="J2343">
        <v>92</v>
      </c>
      <c r="K2343">
        <v>2.76</v>
      </c>
    </row>
    <row r="2344" spans="1:11" x14ac:dyDescent="0.25">
      <c r="A2344" s="7">
        <v>442041</v>
      </c>
      <c r="B2344" s="7">
        <v>431516</v>
      </c>
      <c r="C2344" t="s">
        <v>50</v>
      </c>
      <c r="D2344" t="s">
        <v>114</v>
      </c>
      <c r="E2344" s="7" t="s">
        <v>115</v>
      </c>
      <c r="F2344" s="7" t="s">
        <v>148</v>
      </c>
      <c r="G2344" t="s">
        <v>18</v>
      </c>
      <c r="H2344">
        <v>8.6999999999999993</v>
      </c>
      <c r="I2344">
        <v>1</v>
      </c>
      <c r="J2344">
        <v>92</v>
      </c>
      <c r="K2344">
        <v>2.76</v>
      </c>
    </row>
    <row r="2345" spans="1:11" x14ac:dyDescent="0.25">
      <c r="A2345" s="7">
        <v>442047</v>
      </c>
      <c r="B2345" s="7">
        <v>431516</v>
      </c>
      <c r="C2345" t="s">
        <v>50</v>
      </c>
      <c r="D2345" t="s">
        <v>114</v>
      </c>
      <c r="E2345" s="7" t="s">
        <v>115</v>
      </c>
      <c r="F2345" s="7" t="s">
        <v>148</v>
      </c>
      <c r="G2345" t="s">
        <v>18</v>
      </c>
      <c r="H2345">
        <v>19.3</v>
      </c>
      <c r="I2345">
        <v>1</v>
      </c>
      <c r="J2345">
        <v>92</v>
      </c>
      <c r="K2345">
        <v>2.76</v>
      </c>
    </row>
    <row r="2346" spans="1:11" x14ac:dyDescent="0.25">
      <c r="A2346" s="7">
        <v>442049</v>
      </c>
      <c r="B2346" s="7">
        <v>431516</v>
      </c>
      <c r="C2346" t="s">
        <v>50</v>
      </c>
      <c r="D2346" t="s">
        <v>114</v>
      </c>
      <c r="E2346" s="7" t="s">
        <v>115</v>
      </c>
      <c r="F2346" s="7" t="s">
        <v>148</v>
      </c>
      <c r="G2346" t="s">
        <v>18</v>
      </c>
      <c r="H2346">
        <v>24.3</v>
      </c>
      <c r="I2346">
        <v>1</v>
      </c>
      <c r="J2346">
        <v>92</v>
      </c>
      <c r="K2346">
        <v>2.76</v>
      </c>
    </row>
    <row r="2347" spans="1:11" x14ac:dyDescent="0.25">
      <c r="A2347" s="7">
        <v>442051</v>
      </c>
      <c r="B2347" s="7">
        <v>431516</v>
      </c>
      <c r="C2347" t="s">
        <v>50</v>
      </c>
      <c r="D2347" t="s">
        <v>114</v>
      </c>
      <c r="E2347" s="7" t="s">
        <v>115</v>
      </c>
      <c r="F2347" s="7" t="s">
        <v>148</v>
      </c>
      <c r="G2347" t="s">
        <v>18</v>
      </c>
      <c r="H2347">
        <v>20.100000000000001</v>
      </c>
      <c r="I2347">
        <v>1</v>
      </c>
      <c r="J2347">
        <v>92</v>
      </c>
      <c r="K2347">
        <v>2.76</v>
      </c>
    </row>
    <row r="2348" spans="1:11" x14ac:dyDescent="0.25">
      <c r="A2348" s="7">
        <v>442056</v>
      </c>
      <c r="B2348" s="7">
        <v>431516</v>
      </c>
      <c r="C2348" t="s">
        <v>50</v>
      </c>
      <c r="D2348" t="s">
        <v>114</v>
      </c>
      <c r="E2348" s="7" t="s">
        <v>115</v>
      </c>
      <c r="F2348" s="7" t="s">
        <v>148</v>
      </c>
      <c r="G2348" t="s">
        <v>18</v>
      </c>
      <c r="H2348">
        <v>17.7</v>
      </c>
      <c r="I2348">
        <v>1</v>
      </c>
      <c r="J2348">
        <v>92</v>
      </c>
      <c r="K2348">
        <v>2.76</v>
      </c>
    </row>
    <row r="2349" spans="1:11" x14ac:dyDescent="0.25">
      <c r="A2349" s="7">
        <v>442060</v>
      </c>
      <c r="B2349" s="7">
        <v>431516</v>
      </c>
      <c r="C2349" t="s">
        <v>50</v>
      </c>
      <c r="D2349" t="s">
        <v>114</v>
      </c>
      <c r="E2349" s="7" t="s">
        <v>115</v>
      </c>
      <c r="F2349" s="7" t="s">
        <v>148</v>
      </c>
      <c r="G2349" t="s">
        <v>18</v>
      </c>
      <c r="H2349">
        <v>18.399999999999999</v>
      </c>
      <c r="I2349">
        <v>3</v>
      </c>
      <c r="J2349">
        <v>44.2</v>
      </c>
      <c r="K2349">
        <v>2.76</v>
      </c>
    </row>
    <row r="2350" spans="1:11" x14ac:dyDescent="0.25">
      <c r="A2350" s="7">
        <v>442065</v>
      </c>
      <c r="B2350" s="7">
        <v>431516</v>
      </c>
      <c r="C2350" t="s">
        <v>50</v>
      </c>
      <c r="D2350" t="s">
        <v>114</v>
      </c>
      <c r="E2350" s="7" t="s">
        <v>115</v>
      </c>
      <c r="F2350" s="7" t="s">
        <v>148</v>
      </c>
      <c r="G2350" t="s">
        <v>18</v>
      </c>
      <c r="H2350">
        <v>23.5</v>
      </c>
      <c r="I2350">
        <v>1</v>
      </c>
      <c r="J2350">
        <v>92</v>
      </c>
      <c r="K2350">
        <v>2.76</v>
      </c>
    </row>
    <row r="2351" spans="1:11" x14ac:dyDescent="0.25">
      <c r="A2351" s="7">
        <v>442067</v>
      </c>
      <c r="B2351" s="7">
        <v>431516</v>
      </c>
      <c r="C2351" t="s">
        <v>50</v>
      </c>
      <c r="D2351" t="s">
        <v>114</v>
      </c>
      <c r="E2351" s="7" t="s">
        <v>115</v>
      </c>
      <c r="F2351" s="7" t="s">
        <v>148</v>
      </c>
      <c r="G2351" t="s">
        <v>18</v>
      </c>
      <c r="H2351">
        <v>18.5</v>
      </c>
      <c r="I2351">
        <v>1</v>
      </c>
      <c r="J2351">
        <v>92</v>
      </c>
      <c r="K2351">
        <v>2.76</v>
      </c>
    </row>
    <row r="2352" spans="1:11" x14ac:dyDescent="0.25">
      <c r="A2352" s="7">
        <v>442071</v>
      </c>
      <c r="B2352" s="7">
        <v>431516</v>
      </c>
      <c r="C2352" t="s">
        <v>50</v>
      </c>
      <c r="D2352" t="s">
        <v>114</v>
      </c>
      <c r="E2352" s="7" t="s">
        <v>115</v>
      </c>
      <c r="F2352" s="7" t="s">
        <v>148</v>
      </c>
      <c r="G2352" t="s">
        <v>18</v>
      </c>
      <c r="H2352">
        <v>14.8</v>
      </c>
      <c r="I2352">
        <v>1</v>
      </c>
      <c r="J2352">
        <v>92</v>
      </c>
      <c r="K2352">
        <v>2.76</v>
      </c>
    </row>
    <row r="2353" spans="1:11" x14ac:dyDescent="0.25">
      <c r="A2353" s="7">
        <v>442073</v>
      </c>
      <c r="B2353" s="7">
        <v>431516</v>
      </c>
      <c r="C2353" t="s">
        <v>50</v>
      </c>
      <c r="D2353" t="s">
        <v>114</v>
      </c>
      <c r="E2353" s="7" t="s">
        <v>115</v>
      </c>
      <c r="F2353" s="7" t="s">
        <v>148</v>
      </c>
      <c r="G2353" t="s">
        <v>18</v>
      </c>
      <c r="H2353">
        <v>18.5</v>
      </c>
      <c r="I2353">
        <v>2</v>
      </c>
      <c r="J2353">
        <v>57</v>
      </c>
      <c r="K2353">
        <v>2.76</v>
      </c>
    </row>
    <row r="2354" spans="1:11" x14ac:dyDescent="0.25">
      <c r="A2354" s="7">
        <v>442075</v>
      </c>
      <c r="B2354" s="7">
        <v>431516</v>
      </c>
      <c r="C2354" t="s">
        <v>50</v>
      </c>
      <c r="D2354" t="s">
        <v>114</v>
      </c>
      <c r="E2354" s="7" t="s">
        <v>115</v>
      </c>
      <c r="F2354" s="7" t="s">
        <v>148</v>
      </c>
      <c r="G2354" t="s">
        <v>18</v>
      </c>
      <c r="H2354">
        <v>16.100000000000001</v>
      </c>
      <c r="I2354">
        <v>1</v>
      </c>
      <c r="J2354">
        <v>92</v>
      </c>
      <c r="K2354">
        <v>2.76</v>
      </c>
    </row>
    <row r="2355" spans="1:11" x14ac:dyDescent="0.25">
      <c r="A2355" s="7">
        <v>442077</v>
      </c>
      <c r="B2355" s="7">
        <v>431516</v>
      </c>
      <c r="C2355" t="s">
        <v>50</v>
      </c>
      <c r="D2355" t="s">
        <v>114</v>
      </c>
      <c r="E2355" s="7" t="s">
        <v>115</v>
      </c>
      <c r="F2355" s="7" t="s">
        <v>148</v>
      </c>
      <c r="G2355" t="s">
        <v>18</v>
      </c>
      <c r="H2355">
        <v>19</v>
      </c>
      <c r="I2355">
        <v>1</v>
      </c>
      <c r="J2355">
        <v>92</v>
      </c>
      <c r="K2355">
        <v>2.76</v>
      </c>
    </row>
    <row r="2356" spans="1:11" x14ac:dyDescent="0.25">
      <c r="A2356" s="7">
        <v>442079</v>
      </c>
      <c r="B2356" s="7">
        <v>431516</v>
      </c>
      <c r="C2356" t="s">
        <v>50</v>
      </c>
      <c r="D2356" t="s">
        <v>114</v>
      </c>
      <c r="E2356" s="7" t="s">
        <v>115</v>
      </c>
      <c r="F2356" s="7" t="s">
        <v>148</v>
      </c>
      <c r="G2356" t="s">
        <v>18</v>
      </c>
      <c r="H2356">
        <v>24</v>
      </c>
      <c r="I2356">
        <v>1</v>
      </c>
      <c r="J2356">
        <v>92</v>
      </c>
      <c r="K2356">
        <v>2.76</v>
      </c>
    </row>
    <row r="2357" spans="1:11" x14ac:dyDescent="0.25">
      <c r="A2357" s="7">
        <v>442081</v>
      </c>
      <c r="B2357" s="7">
        <v>431516</v>
      </c>
      <c r="C2357" t="s">
        <v>50</v>
      </c>
      <c r="D2357" t="s">
        <v>114</v>
      </c>
      <c r="E2357" s="7" t="s">
        <v>115</v>
      </c>
      <c r="F2357" s="7" t="s">
        <v>148</v>
      </c>
      <c r="G2357" t="s">
        <v>18</v>
      </c>
      <c r="H2357">
        <v>22.7</v>
      </c>
      <c r="I2357">
        <v>3</v>
      </c>
      <c r="J2357">
        <v>44.2</v>
      </c>
      <c r="K2357">
        <v>2.76</v>
      </c>
    </row>
    <row r="2358" spans="1:11" x14ac:dyDescent="0.25">
      <c r="A2358" s="7">
        <v>442083</v>
      </c>
      <c r="B2358" s="7">
        <v>431516</v>
      </c>
      <c r="C2358" t="s">
        <v>50</v>
      </c>
      <c r="D2358" t="s">
        <v>114</v>
      </c>
      <c r="E2358" s="7" t="s">
        <v>115</v>
      </c>
      <c r="F2358" s="7" t="s">
        <v>148</v>
      </c>
      <c r="G2358" t="s">
        <v>18</v>
      </c>
      <c r="H2358">
        <v>20.8</v>
      </c>
      <c r="I2358">
        <v>2</v>
      </c>
      <c r="J2358">
        <v>57</v>
      </c>
      <c r="K2358">
        <v>2.76</v>
      </c>
    </row>
    <row r="2359" spans="1:11" x14ac:dyDescent="0.25">
      <c r="A2359" s="7">
        <v>442089</v>
      </c>
      <c r="B2359" s="7">
        <v>431516</v>
      </c>
      <c r="C2359" t="s">
        <v>50</v>
      </c>
      <c r="D2359" t="s">
        <v>114</v>
      </c>
      <c r="E2359" s="7" t="s">
        <v>115</v>
      </c>
      <c r="F2359" s="7" t="s">
        <v>148</v>
      </c>
      <c r="G2359" t="s">
        <v>18</v>
      </c>
      <c r="H2359">
        <v>18.2</v>
      </c>
      <c r="I2359">
        <v>1</v>
      </c>
      <c r="J2359">
        <v>92</v>
      </c>
      <c r="K2359">
        <v>2.76</v>
      </c>
    </row>
    <row r="2360" spans="1:11" x14ac:dyDescent="0.25">
      <c r="A2360" s="7">
        <v>442091</v>
      </c>
      <c r="B2360" s="7">
        <v>431516</v>
      </c>
      <c r="C2360" t="s">
        <v>50</v>
      </c>
      <c r="D2360" t="s">
        <v>114</v>
      </c>
      <c r="E2360" s="7" t="s">
        <v>115</v>
      </c>
      <c r="F2360" s="7" t="s">
        <v>148</v>
      </c>
      <c r="G2360" t="s">
        <v>18</v>
      </c>
      <c r="H2360">
        <v>18.100000000000001</v>
      </c>
      <c r="I2360">
        <v>1</v>
      </c>
      <c r="J2360">
        <v>92</v>
      </c>
      <c r="K2360">
        <v>2.76</v>
      </c>
    </row>
    <row r="2361" spans="1:11" x14ac:dyDescent="0.25">
      <c r="A2361" s="7">
        <v>442094</v>
      </c>
      <c r="B2361" s="7">
        <v>431516</v>
      </c>
      <c r="C2361" t="s">
        <v>50</v>
      </c>
      <c r="D2361" t="s">
        <v>114</v>
      </c>
      <c r="E2361" s="7" t="s">
        <v>115</v>
      </c>
      <c r="F2361" s="7" t="s">
        <v>148</v>
      </c>
      <c r="G2361" t="s">
        <v>18</v>
      </c>
      <c r="H2361">
        <v>20.6</v>
      </c>
      <c r="I2361">
        <v>1</v>
      </c>
      <c r="J2361">
        <v>92</v>
      </c>
      <c r="K2361">
        <v>2.76</v>
      </c>
    </row>
    <row r="2362" spans="1:11" x14ac:dyDescent="0.25">
      <c r="A2362" s="7">
        <v>442098</v>
      </c>
      <c r="B2362" s="7">
        <v>431516</v>
      </c>
      <c r="C2362" t="s">
        <v>50</v>
      </c>
      <c r="D2362" t="s">
        <v>114</v>
      </c>
      <c r="E2362" s="7" t="s">
        <v>115</v>
      </c>
      <c r="F2362" s="7" t="s">
        <v>148</v>
      </c>
      <c r="G2362" t="s">
        <v>18</v>
      </c>
      <c r="H2362">
        <v>17.8</v>
      </c>
      <c r="I2362">
        <v>1</v>
      </c>
      <c r="J2362">
        <v>92</v>
      </c>
      <c r="K2362">
        <v>2.76</v>
      </c>
    </row>
    <row r="2363" spans="1:11" x14ac:dyDescent="0.25">
      <c r="A2363" s="7">
        <v>442107</v>
      </c>
      <c r="B2363" s="7">
        <v>431516</v>
      </c>
      <c r="C2363" t="s">
        <v>50</v>
      </c>
      <c r="D2363" t="s">
        <v>114</v>
      </c>
      <c r="E2363" s="7" t="s">
        <v>115</v>
      </c>
      <c r="F2363" s="7" t="s">
        <v>148</v>
      </c>
      <c r="G2363" t="s">
        <v>18</v>
      </c>
      <c r="H2363">
        <v>19.2</v>
      </c>
      <c r="I2363">
        <v>1</v>
      </c>
      <c r="J2363">
        <v>92</v>
      </c>
      <c r="K2363">
        <v>2.76</v>
      </c>
    </row>
    <row r="2364" spans="1:11" x14ac:dyDescent="0.25">
      <c r="A2364" s="7">
        <v>442109</v>
      </c>
      <c r="B2364" s="7">
        <v>431516</v>
      </c>
      <c r="C2364" t="s">
        <v>50</v>
      </c>
      <c r="D2364" t="s">
        <v>114</v>
      </c>
      <c r="E2364" s="7" t="s">
        <v>115</v>
      </c>
      <c r="F2364" s="7" t="s">
        <v>148</v>
      </c>
      <c r="G2364" t="s">
        <v>18</v>
      </c>
      <c r="H2364">
        <v>24</v>
      </c>
      <c r="I2364">
        <v>1</v>
      </c>
      <c r="J2364">
        <v>92</v>
      </c>
      <c r="K2364">
        <v>2.76</v>
      </c>
    </row>
    <row r="2365" spans="1:11" x14ac:dyDescent="0.25">
      <c r="A2365" s="7">
        <v>442111</v>
      </c>
      <c r="B2365" s="7">
        <v>431516</v>
      </c>
      <c r="C2365" t="s">
        <v>50</v>
      </c>
      <c r="D2365" t="s">
        <v>114</v>
      </c>
      <c r="E2365" s="7" t="s">
        <v>115</v>
      </c>
      <c r="F2365" s="7" t="s">
        <v>148</v>
      </c>
      <c r="G2365" t="s">
        <v>18</v>
      </c>
      <c r="H2365">
        <v>21.6</v>
      </c>
      <c r="I2365">
        <v>1</v>
      </c>
      <c r="J2365">
        <v>92</v>
      </c>
      <c r="K2365">
        <v>2.76</v>
      </c>
    </row>
    <row r="2366" spans="1:11" x14ac:dyDescent="0.25">
      <c r="A2366" s="7">
        <v>442119</v>
      </c>
      <c r="B2366" s="7">
        <v>431516</v>
      </c>
      <c r="C2366" t="s">
        <v>50</v>
      </c>
      <c r="D2366" t="s">
        <v>114</v>
      </c>
      <c r="E2366" s="7" t="s">
        <v>115</v>
      </c>
      <c r="F2366" s="7" t="s">
        <v>148</v>
      </c>
      <c r="G2366" t="s">
        <v>18</v>
      </c>
      <c r="H2366">
        <v>8.9</v>
      </c>
      <c r="I2366">
        <v>1</v>
      </c>
      <c r="J2366">
        <v>92</v>
      </c>
      <c r="K2366">
        <v>2.76</v>
      </c>
    </row>
    <row r="2367" spans="1:11" x14ac:dyDescent="0.25">
      <c r="A2367" s="7">
        <v>442122</v>
      </c>
      <c r="B2367" s="7">
        <v>431516</v>
      </c>
      <c r="C2367" t="s">
        <v>50</v>
      </c>
      <c r="D2367" t="s">
        <v>114</v>
      </c>
      <c r="E2367" s="7" t="s">
        <v>115</v>
      </c>
      <c r="F2367" s="7" t="s">
        <v>148</v>
      </c>
      <c r="G2367" t="s">
        <v>18</v>
      </c>
      <c r="H2367">
        <v>17.8</v>
      </c>
      <c r="I2367">
        <v>1</v>
      </c>
      <c r="J2367">
        <v>92</v>
      </c>
      <c r="K2367">
        <v>2.76</v>
      </c>
    </row>
    <row r="2368" spans="1:11" x14ac:dyDescent="0.25">
      <c r="A2368" s="7">
        <v>442124</v>
      </c>
      <c r="B2368" s="7">
        <v>431516</v>
      </c>
      <c r="C2368" t="s">
        <v>50</v>
      </c>
      <c r="D2368" t="s">
        <v>114</v>
      </c>
      <c r="E2368" s="7" t="s">
        <v>115</v>
      </c>
      <c r="F2368" s="7" t="s">
        <v>148</v>
      </c>
      <c r="G2368" t="s">
        <v>18</v>
      </c>
      <c r="H2368">
        <v>13.5</v>
      </c>
      <c r="I2368">
        <v>1</v>
      </c>
      <c r="J2368">
        <v>92</v>
      </c>
      <c r="K2368">
        <v>2.76</v>
      </c>
    </row>
    <row r="2369" spans="1:11" x14ac:dyDescent="0.25">
      <c r="A2369" s="7">
        <v>442127</v>
      </c>
      <c r="B2369" s="7">
        <v>431516</v>
      </c>
      <c r="C2369" t="s">
        <v>50</v>
      </c>
      <c r="D2369" t="s">
        <v>114</v>
      </c>
      <c r="E2369" s="7" t="s">
        <v>115</v>
      </c>
      <c r="F2369" s="7" t="s">
        <v>148</v>
      </c>
      <c r="G2369" t="s">
        <v>18</v>
      </c>
      <c r="H2369">
        <v>23.7</v>
      </c>
      <c r="I2369">
        <v>2</v>
      </c>
      <c r="J2369">
        <v>57</v>
      </c>
      <c r="K2369">
        <v>2.76</v>
      </c>
    </row>
    <row r="2370" spans="1:11" x14ac:dyDescent="0.25">
      <c r="A2370" s="7">
        <v>442129</v>
      </c>
      <c r="B2370" s="7">
        <v>431516</v>
      </c>
      <c r="C2370" t="s">
        <v>50</v>
      </c>
      <c r="D2370" t="s">
        <v>114</v>
      </c>
      <c r="E2370" s="7" t="s">
        <v>115</v>
      </c>
      <c r="F2370" s="7" t="s">
        <v>148</v>
      </c>
      <c r="G2370" t="s">
        <v>18</v>
      </c>
      <c r="H2370">
        <v>17.600000000000001</v>
      </c>
      <c r="I2370">
        <v>1</v>
      </c>
      <c r="J2370">
        <v>92</v>
      </c>
      <c r="K2370">
        <v>2.76</v>
      </c>
    </row>
    <row r="2371" spans="1:11" x14ac:dyDescent="0.25">
      <c r="A2371" s="7">
        <v>442131</v>
      </c>
      <c r="B2371" s="7">
        <v>431516</v>
      </c>
      <c r="C2371" t="s">
        <v>50</v>
      </c>
      <c r="D2371" t="s">
        <v>114</v>
      </c>
      <c r="E2371" s="7" t="s">
        <v>115</v>
      </c>
      <c r="F2371" s="7" t="s">
        <v>148</v>
      </c>
      <c r="G2371" t="s">
        <v>18</v>
      </c>
      <c r="H2371">
        <v>14.4</v>
      </c>
      <c r="I2371">
        <v>1</v>
      </c>
      <c r="J2371">
        <v>92</v>
      </c>
      <c r="K2371">
        <v>2.76</v>
      </c>
    </row>
    <row r="2372" spans="1:11" x14ac:dyDescent="0.25">
      <c r="A2372" s="7">
        <v>442137</v>
      </c>
      <c r="B2372" s="7">
        <v>431516</v>
      </c>
      <c r="C2372" t="s">
        <v>50</v>
      </c>
      <c r="D2372" t="s">
        <v>114</v>
      </c>
      <c r="E2372" s="7" t="s">
        <v>115</v>
      </c>
      <c r="F2372" s="7" t="s">
        <v>148</v>
      </c>
      <c r="G2372" t="s">
        <v>18</v>
      </c>
      <c r="H2372">
        <v>15.3</v>
      </c>
      <c r="I2372">
        <v>1</v>
      </c>
      <c r="J2372">
        <v>92</v>
      </c>
      <c r="K2372">
        <v>2.76</v>
      </c>
    </row>
    <row r="2373" spans="1:11" x14ac:dyDescent="0.25">
      <c r="A2373" s="7">
        <v>442139</v>
      </c>
      <c r="B2373" s="7">
        <v>431516</v>
      </c>
      <c r="C2373" t="s">
        <v>50</v>
      </c>
      <c r="D2373" t="s">
        <v>114</v>
      </c>
      <c r="E2373" s="7" t="s">
        <v>115</v>
      </c>
      <c r="F2373" s="7" t="s">
        <v>148</v>
      </c>
      <c r="G2373" t="s">
        <v>18</v>
      </c>
      <c r="H2373">
        <v>19.899999999999999</v>
      </c>
      <c r="I2373">
        <v>1</v>
      </c>
      <c r="J2373">
        <v>92</v>
      </c>
      <c r="K2373">
        <v>2.76</v>
      </c>
    </row>
    <row r="2374" spans="1:11" x14ac:dyDescent="0.25">
      <c r="A2374" s="7">
        <v>442143</v>
      </c>
      <c r="B2374" s="7">
        <v>431516</v>
      </c>
      <c r="C2374" t="s">
        <v>50</v>
      </c>
      <c r="D2374" t="s">
        <v>114</v>
      </c>
      <c r="E2374" s="7" t="s">
        <v>115</v>
      </c>
      <c r="F2374" s="7" t="s">
        <v>148</v>
      </c>
      <c r="G2374" t="s">
        <v>18</v>
      </c>
      <c r="H2374">
        <v>18.399999999999999</v>
      </c>
      <c r="I2374">
        <v>2</v>
      </c>
      <c r="J2374">
        <v>57</v>
      </c>
      <c r="K2374">
        <v>2.76</v>
      </c>
    </row>
    <row r="2375" spans="1:11" x14ac:dyDescent="0.25">
      <c r="A2375" s="7">
        <v>442146</v>
      </c>
      <c r="B2375" s="7">
        <v>431516</v>
      </c>
      <c r="C2375" t="s">
        <v>50</v>
      </c>
      <c r="D2375" t="s">
        <v>114</v>
      </c>
      <c r="E2375" s="7" t="s">
        <v>115</v>
      </c>
      <c r="F2375" s="7" t="s">
        <v>148</v>
      </c>
      <c r="G2375" t="s">
        <v>18</v>
      </c>
      <c r="H2375">
        <v>15</v>
      </c>
      <c r="I2375">
        <v>1</v>
      </c>
      <c r="J2375">
        <v>92</v>
      </c>
      <c r="K2375">
        <v>2.76</v>
      </c>
    </row>
    <row r="2376" spans="1:11" x14ac:dyDescent="0.25">
      <c r="A2376" s="7">
        <v>442150</v>
      </c>
      <c r="B2376" s="7">
        <v>431516</v>
      </c>
      <c r="C2376" t="s">
        <v>50</v>
      </c>
      <c r="D2376" t="s">
        <v>114</v>
      </c>
      <c r="E2376" s="7" t="s">
        <v>115</v>
      </c>
      <c r="F2376" s="7" t="s">
        <v>148</v>
      </c>
      <c r="G2376" t="s">
        <v>18</v>
      </c>
      <c r="H2376">
        <v>18.399999999999999</v>
      </c>
      <c r="I2376">
        <v>5</v>
      </c>
      <c r="J2376">
        <v>31.3</v>
      </c>
      <c r="K2376">
        <v>2.76</v>
      </c>
    </row>
    <row r="2377" spans="1:11" x14ac:dyDescent="0.25">
      <c r="A2377" s="7">
        <v>442151</v>
      </c>
      <c r="B2377" s="7">
        <v>431516</v>
      </c>
      <c r="C2377" t="s">
        <v>50</v>
      </c>
      <c r="D2377" t="s">
        <v>114</v>
      </c>
      <c r="E2377" s="7" t="s">
        <v>115</v>
      </c>
      <c r="F2377" s="7" t="s">
        <v>148</v>
      </c>
      <c r="G2377" t="s">
        <v>18</v>
      </c>
      <c r="H2377">
        <v>18.2</v>
      </c>
      <c r="I2377">
        <v>1</v>
      </c>
      <c r="J2377">
        <v>92</v>
      </c>
      <c r="K2377">
        <v>2.76</v>
      </c>
    </row>
    <row r="2378" spans="1:11" x14ac:dyDescent="0.25">
      <c r="A2378" s="7">
        <v>442154</v>
      </c>
      <c r="B2378" s="7">
        <v>431516</v>
      </c>
      <c r="C2378" t="s">
        <v>50</v>
      </c>
      <c r="D2378" t="s">
        <v>114</v>
      </c>
      <c r="E2378" s="7" t="s">
        <v>115</v>
      </c>
      <c r="F2378" s="7" t="s">
        <v>148</v>
      </c>
      <c r="G2378" t="s">
        <v>18</v>
      </c>
      <c r="H2378">
        <v>26.1</v>
      </c>
      <c r="I2378">
        <v>5</v>
      </c>
      <c r="J2378">
        <v>31.3</v>
      </c>
      <c r="K2378">
        <v>2.76</v>
      </c>
    </row>
    <row r="2379" spans="1:11" x14ac:dyDescent="0.25">
      <c r="A2379" s="7">
        <v>442157</v>
      </c>
      <c r="B2379" s="7">
        <v>431516</v>
      </c>
      <c r="C2379" t="s">
        <v>50</v>
      </c>
      <c r="D2379" t="s">
        <v>114</v>
      </c>
      <c r="E2379" s="7" t="s">
        <v>115</v>
      </c>
      <c r="F2379" s="7" t="s">
        <v>148</v>
      </c>
      <c r="G2379" t="s">
        <v>18</v>
      </c>
      <c r="H2379">
        <v>17.100000000000001</v>
      </c>
      <c r="I2379">
        <v>1</v>
      </c>
      <c r="J2379">
        <v>92</v>
      </c>
      <c r="K2379">
        <v>2.76</v>
      </c>
    </row>
    <row r="2380" spans="1:11" x14ac:dyDescent="0.25">
      <c r="A2380" s="7">
        <v>442159</v>
      </c>
      <c r="B2380" s="7">
        <v>431516</v>
      </c>
      <c r="C2380" t="s">
        <v>50</v>
      </c>
      <c r="D2380" t="s">
        <v>114</v>
      </c>
      <c r="E2380" s="7" t="s">
        <v>115</v>
      </c>
      <c r="F2380" s="7" t="s">
        <v>148</v>
      </c>
      <c r="G2380" t="s">
        <v>18</v>
      </c>
      <c r="H2380">
        <v>43.4</v>
      </c>
      <c r="I2380">
        <v>3</v>
      </c>
      <c r="J2380">
        <v>57</v>
      </c>
      <c r="K2380">
        <v>2.76</v>
      </c>
    </row>
    <row r="2381" spans="1:11" x14ac:dyDescent="0.25">
      <c r="A2381" s="7">
        <v>442163</v>
      </c>
      <c r="B2381" s="7">
        <v>431516</v>
      </c>
      <c r="C2381" t="s">
        <v>50</v>
      </c>
      <c r="D2381" t="s">
        <v>114</v>
      </c>
      <c r="E2381" s="7" t="s">
        <v>115</v>
      </c>
      <c r="F2381" s="7" t="s">
        <v>148</v>
      </c>
      <c r="G2381" t="s">
        <v>18</v>
      </c>
      <c r="H2381">
        <v>17.7</v>
      </c>
      <c r="I2381">
        <v>1</v>
      </c>
      <c r="J2381">
        <v>92</v>
      </c>
      <c r="K2381">
        <v>2.76</v>
      </c>
    </row>
    <row r="2382" spans="1:11" x14ac:dyDescent="0.25">
      <c r="A2382" s="7">
        <v>442166</v>
      </c>
      <c r="B2382" s="7">
        <v>431516</v>
      </c>
      <c r="C2382" t="s">
        <v>50</v>
      </c>
      <c r="D2382" t="s">
        <v>114</v>
      </c>
      <c r="E2382" s="7" t="s">
        <v>115</v>
      </c>
      <c r="F2382" s="7" t="s">
        <v>148</v>
      </c>
      <c r="G2382" t="s">
        <v>18</v>
      </c>
      <c r="H2382">
        <v>9.4</v>
      </c>
      <c r="I2382">
        <v>1</v>
      </c>
      <c r="J2382">
        <v>92</v>
      </c>
      <c r="K2382">
        <v>2.76</v>
      </c>
    </row>
    <row r="2383" spans="1:11" x14ac:dyDescent="0.25">
      <c r="A2383" s="7">
        <v>442169</v>
      </c>
      <c r="B2383" s="7">
        <v>431516</v>
      </c>
      <c r="C2383" t="s">
        <v>50</v>
      </c>
      <c r="D2383" t="s">
        <v>114</v>
      </c>
      <c r="E2383" s="7" t="s">
        <v>115</v>
      </c>
      <c r="F2383" s="7" t="s">
        <v>148</v>
      </c>
      <c r="G2383" t="s">
        <v>18</v>
      </c>
      <c r="H2383">
        <v>18.7</v>
      </c>
      <c r="I2383">
        <v>1</v>
      </c>
      <c r="J2383">
        <v>92</v>
      </c>
      <c r="K2383">
        <v>2.76</v>
      </c>
    </row>
    <row r="2384" spans="1:11" x14ac:dyDescent="0.25">
      <c r="A2384" s="7">
        <v>442171</v>
      </c>
      <c r="B2384" s="7">
        <v>431516</v>
      </c>
      <c r="C2384" t="s">
        <v>50</v>
      </c>
      <c r="D2384" t="s">
        <v>114</v>
      </c>
      <c r="E2384" s="7" t="s">
        <v>115</v>
      </c>
      <c r="F2384" s="7" t="s">
        <v>148</v>
      </c>
      <c r="G2384" t="s">
        <v>18</v>
      </c>
      <c r="H2384">
        <v>15.7</v>
      </c>
      <c r="I2384">
        <v>1</v>
      </c>
      <c r="J2384">
        <v>92</v>
      </c>
      <c r="K2384">
        <v>2.76</v>
      </c>
    </row>
    <row r="2385" spans="1:11" x14ac:dyDescent="0.25">
      <c r="A2385" s="7">
        <v>442173</v>
      </c>
      <c r="B2385" s="7">
        <v>431516</v>
      </c>
      <c r="C2385" t="s">
        <v>50</v>
      </c>
      <c r="D2385" t="s">
        <v>114</v>
      </c>
      <c r="E2385" s="7" t="s">
        <v>115</v>
      </c>
      <c r="F2385" s="7" t="s">
        <v>148</v>
      </c>
      <c r="G2385" t="s">
        <v>18</v>
      </c>
      <c r="H2385">
        <v>18.5</v>
      </c>
      <c r="I2385">
        <v>1</v>
      </c>
      <c r="J2385">
        <v>92</v>
      </c>
      <c r="K2385">
        <v>2.76</v>
      </c>
    </row>
    <row r="2386" spans="1:11" x14ac:dyDescent="0.25">
      <c r="A2386" s="7">
        <v>442184</v>
      </c>
      <c r="B2386" s="7">
        <v>431516</v>
      </c>
      <c r="C2386" t="s">
        <v>50</v>
      </c>
      <c r="D2386" t="s">
        <v>114</v>
      </c>
      <c r="E2386" s="7" t="s">
        <v>115</v>
      </c>
      <c r="F2386" s="7" t="s">
        <v>148</v>
      </c>
      <c r="G2386" t="s">
        <v>18</v>
      </c>
      <c r="H2386">
        <v>20.100000000000001</v>
      </c>
      <c r="I2386">
        <v>1</v>
      </c>
      <c r="J2386">
        <v>92</v>
      </c>
      <c r="K2386">
        <v>2.76</v>
      </c>
    </row>
    <row r="2387" spans="1:11" x14ac:dyDescent="0.25">
      <c r="A2387" s="7">
        <v>442188</v>
      </c>
      <c r="B2387" s="7">
        <v>431516</v>
      </c>
      <c r="C2387" t="s">
        <v>50</v>
      </c>
      <c r="D2387" t="s">
        <v>114</v>
      </c>
      <c r="E2387" s="7" t="s">
        <v>115</v>
      </c>
      <c r="F2387" s="7" t="s">
        <v>148</v>
      </c>
      <c r="G2387" t="s">
        <v>18</v>
      </c>
      <c r="H2387">
        <v>18.5</v>
      </c>
      <c r="I2387">
        <v>2</v>
      </c>
      <c r="J2387">
        <v>57</v>
      </c>
      <c r="K2387">
        <v>2.76</v>
      </c>
    </row>
    <row r="2388" spans="1:11" x14ac:dyDescent="0.25">
      <c r="A2388" s="7">
        <v>442191</v>
      </c>
      <c r="B2388" s="7">
        <v>431516</v>
      </c>
      <c r="C2388" t="s">
        <v>50</v>
      </c>
      <c r="D2388" t="s">
        <v>114</v>
      </c>
      <c r="E2388" s="7" t="s">
        <v>115</v>
      </c>
      <c r="F2388" s="7" t="s">
        <v>148</v>
      </c>
      <c r="G2388" t="s">
        <v>18</v>
      </c>
      <c r="H2388">
        <v>14.2</v>
      </c>
      <c r="I2388">
        <v>1</v>
      </c>
      <c r="J2388">
        <v>92</v>
      </c>
      <c r="K2388">
        <v>2.76</v>
      </c>
    </row>
    <row r="2389" spans="1:11" x14ac:dyDescent="0.25">
      <c r="A2389" s="7">
        <v>442194</v>
      </c>
      <c r="B2389" s="7">
        <v>431516</v>
      </c>
      <c r="C2389" t="s">
        <v>50</v>
      </c>
      <c r="D2389" t="s">
        <v>114</v>
      </c>
      <c r="E2389" s="7" t="s">
        <v>115</v>
      </c>
      <c r="F2389" s="7" t="s">
        <v>148</v>
      </c>
      <c r="G2389" t="s">
        <v>18</v>
      </c>
      <c r="H2389">
        <v>9.6</v>
      </c>
      <c r="I2389">
        <v>1</v>
      </c>
      <c r="J2389">
        <v>92</v>
      </c>
      <c r="K2389">
        <v>2.76</v>
      </c>
    </row>
    <row r="2390" spans="1:11" x14ac:dyDescent="0.25">
      <c r="A2390" s="7">
        <v>442196</v>
      </c>
      <c r="B2390" s="7">
        <v>431516</v>
      </c>
      <c r="C2390" t="s">
        <v>50</v>
      </c>
      <c r="D2390" t="s">
        <v>114</v>
      </c>
      <c r="E2390" s="7" t="s">
        <v>115</v>
      </c>
      <c r="F2390" s="7" t="s">
        <v>148</v>
      </c>
      <c r="G2390" t="s">
        <v>18</v>
      </c>
      <c r="H2390">
        <v>14.7</v>
      </c>
      <c r="I2390">
        <v>1</v>
      </c>
      <c r="J2390">
        <v>92</v>
      </c>
      <c r="K2390">
        <v>2.76</v>
      </c>
    </row>
    <row r="2391" spans="1:11" x14ac:dyDescent="0.25">
      <c r="A2391" s="7">
        <v>442199</v>
      </c>
      <c r="B2391" s="7">
        <v>431516</v>
      </c>
      <c r="C2391" t="s">
        <v>50</v>
      </c>
      <c r="D2391" t="s">
        <v>114</v>
      </c>
      <c r="E2391" s="7" t="s">
        <v>115</v>
      </c>
      <c r="F2391" s="7" t="s">
        <v>148</v>
      </c>
      <c r="G2391" t="s">
        <v>18</v>
      </c>
      <c r="H2391">
        <v>38.700000000000003</v>
      </c>
      <c r="I2391">
        <v>3</v>
      </c>
      <c r="J2391">
        <v>57</v>
      </c>
      <c r="K2391">
        <v>2.76</v>
      </c>
    </row>
    <row r="2392" spans="1:11" x14ac:dyDescent="0.25">
      <c r="A2392" s="7">
        <v>442201</v>
      </c>
      <c r="B2392" s="7">
        <v>431516</v>
      </c>
      <c r="C2392" t="s">
        <v>50</v>
      </c>
      <c r="D2392" t="s">
        <v>114</v>
      </c>
      <c r="E2392" s="7" t="s">
        <v>115</v>
      </c>
      <c r="F2392" s="7" t="s">
        <v>148</v>
      </c>
      <c r="G2392" t="s">
        <v>18</v>
      </c>
      <c r="H2392">
        <v>25.9</v>
      </c>
      <c r="I2392">
        <v>1</v>
      </c>
      <c r="J2392">
        <v>92</v>
      </c>
      <c r="K2392">
        <v>2.76</v>
      </c>
    </row>
    <row r="2393" spans="1:11" x14ac:dyDescent="0.25">
      <c r="A2393" s="7">
        <v>442203</v>
      </c>
      <c r="B2393" s="7">
        <v>431516</v>
      </c>
      <c r="C2393" t="s">
        <v>50</v>
      </c>
      <c r="D2393" t="s">
        <v>114</v>
      </c>
      <c r="E2393" s="7" t="s">
        <v>115</v>
      </c>
      <c r="F2393" s="7" t="s">
        <v>148</v>
      </c>
      <c r="G2393" t="s">
        <v>18</v>
      </c>
      <c r="H2393">
        <v>18.5</v>
      </c>
      <c r="I2393">
        <v>2</v>
      </c>
      <c r="J2393">
        <v>57</v>
      </c>
      <c r="K2393">
        <v>2.76</v>
      </c>
    </row>
    <row r="2394" spans="1:11" x14ac:dyDescent="0.25">
      <c r="A2394" s="7">
        <v>442205</v>
      </c>
      <c r="B2394" s="7">
        <v>431516</v>
      </c>
      <c r="C2394" t="s">
        <v>50</v>
      </c>
      <c r="D2394" t="s">
        <v>114</v>
      </c>
      <c r="E2394" s="7" t="s">
        <v>115</v>
      </c>
      <c r="F2394" s="7" t="s">
        <v>148</v>
      </c>
      <c r="G2394" t="s">
        <v>18</v>
      </c>
      <c r="H2394">
        <v>14.1</v>
      </c>
      <c r="I2394">
        <v>1</v>
      </c>
      <c r="J2394">
        <v>92</v>
      </c>
      <c r="K2394">
        <v>2.76</v>
      </c>
    </row>
    <row r="2395" spans="1:11" x14ac:dyDescent="0.25">
      <c r="A2395" s="7">
        <v>442207</v>
      </c>
      <c r="B2395" s="7">
        <v>431516</v>
      </c>
      <c r="C2395" t="s">
        <v>50</v>
      </c>
      <c r="D2395" t="s">
        <v>114</v>
      </c>
      <c r="E2395" s="7" t="s">
        <v>115</v>
      </c>
      <c r="F2395" s="7" t="s">
        <v>148</v>
      </c>
      <c r="G2395" t="s">
        <v>18</v>
      </c>
      <c r="H2395">
        <v>19.8</v>
      </c>
      <c r="I2395">
        <v>2</v>
      </c>
      <c r="J2395">
        <v>57</v>
      </c>
      <c r="K2395">
        <v>2.76</v>
      </c>
    </row>
    <row r="2396" spans="1:11" x14ac:dyDescent="0.25">
      <c r="A2396" s="7">
        <v>442209</v>
      </c>
      <c r="B2396" s="7">
        <v>431516</v>
      </c>
      <c r="C2396" t="s">
        <v>50</v>
      </c>
      <c r="D2396" t="s">
        <v>114</v>
      </c>
      <c r="E2396" s="7" t="s">
        <v>115</v>
      </c>
      <c r="F2396" s="7" t="s">
        <v>148</v>
      </c>
      <c r="G2396" t="s">
        <v>18</v>
      </c>
      <c r="H2396">
        <v>15.7</v>
      </c>
      <c r="I2396">
        <v>1</v>
      </c>
      <c r="J2396">
        <v>92</v>
      </c>
      <c r="K2396">
        <v>2.76</v>
      </c>
    </row>
    <row r="2397" spans="1:11" x14ac:dyDescent="0.25">
      <c r="A2397" s="7">
        <v>442210</v>
      </c>
      <c r="B2397" s="7">
        <v>431516</v>
      </c>
      <c r="C2397" t="s">
        <v>50</v>
      </c>
      <c r="D2397" t="s">
        <v>114</v>
      </c>
      <c r="E2397" s="7" t="s">
        <v>115</v>
      </c>
      <c r="F2397" s="7" t="s">
        <v>148</v>
      </c>
      <c r="G2397" t="s">
        <v>18</v>
      </c>
      <c r="H2397">
        <v>9.5</v>
      </c>
      <c r="I2397">
        <v>1</v>
      </c>
      <c r="J2397">
        <v>92</v>
      </c>
      <c r="K2397">
        <v>2.76</v>
      </c>
    </row>
    <row r="2398" spans="1:11" x14ac:dyDescent="0.25">
      <c r="A2398" s="7">
        <v>442217</v>
      </c>
      <c r="B2398" s="7">
        <v>431516</v>
      </c>
      <c r="C2398" t="s">
        <v>50</v>
      </c>
      <c r="D2398" t="s">
        <v>114</v>
      </c>
      <c r="E2398" s="7" t="s">
        <v>115</v>
      </c>
      <c r="F2398" s="7" t="s">
        <v>148</v>
      </c>
      <c r="G2398" t="s">
        <v>18</v>
      </c>
      <c r="H2398">
        <v>18.8</v>
      </c>
      <c r="I2398">
        <v>2</v>
      </c>
      <c r="J2398">
        <v>57</v>
      </c>
      <c r="K2398">
        <v>2.76</v>
      </c>
    </row>
    <row r="2399" spans="1:11" x14ac:dyDescent="0.25">
      <c r="A2399" s="7">
        <v>442219</v>
      </c>
      <c r="B2399" s="7">
        <v>431516</v>
      </c>
      <c r="C2399" t="s">
        <v>50</v>
      </c>
      <c r="D2399" t="s">
        <v>114</v>
      </c>
      <c r="E2399" s="7" t="s">
        <v>115</v>
      </c>
      <c r="F2399" s="7" t="s">
        <v>148</v>
      </c>
      <c r="G2399" t="s">
        <v>18</v>
      </c>
      <c r="H2399">
        <v>25.3</v>
      </c>
      <c r="I2399">
        <v>4</v>
      </c>
      <c r="J2399">
        <v>35.9</v>
      </c>
      <c r="K2399">
        <v>2.76</v>
      </c>
    </row>
    <row r="2400" spans="1:11" x14ac:dyDescent="0.25">
      <c r="A2400" s="7">
        <v>442227</v>
      </c>
      <c r="B2400" s="7">
        <v>431516</v>
      </c>
      <c r="C2400" t="s">
        <v>50</v>
      </c>
      <c r="D2400" t="s">
        <v>114</v>
      </c>
      <c r="E2400" s="7" t="s">
        <v>115</v>
      </c>
      <c r="F2400" s="7" t="s">
        <v>148</v>
      </c>
      <c r="G2400" t="s">
        <v>18</v>
      </c>
      <c r="H2400">
        <v>13.7</v>
      </c>
      <c r="I2400">
        <v>1</v>
      </c>
      <c r="J2400">
        <v>92</v>
      </c>
      <c r="K2400">
        <v>2.76</v>
      </c>
    </row>
    <row r="2401" spans="1:11" x14ac:dyDescent="0.25">
      <c r="A2401" s="7">
        <v>442228</v>
      </c>
      <c r="B2401" s="7">
        <v>431516</v>
      </c>
      <c r="C2401" t="s">
        <v>50</v>
      </c>
      <c r="D2401" t="s">
        <v>114</v>
      </c>
      <c r="E2401" s="7" t="s">
        <v>115</v>
      </c>
      <c r="F2401" s="7" t="s">
        <v>148</v>
      </c>
      <c r="G2401" t="s">
        <v>18</v>
      </c>
      <c r="H2401">
        <v>21</v>
      </c>
      <c r="I2401">
        <v>1</v>
      </c>
      <c r="J2401">
        <v>92</v>
      </c>
      <c r="K2401">
        <v>2.76</v>
      </c>
    </row>
    <row r="2402" spans="1:11" x14ac:dyDescent="0.25">
      <c r="A2402" s="7">
        <v>442233</v>
      </c>
      <c r="B2402" s="7">
        <v>431516</v>
      </c>
      <c r="C2402" t="s">
        <v>50</v>
      </c>
      <c r="D2402" t="s">
        <v>114</v>
      </c>
      <c r="E2402" s="7" t="s">
        <v>115</v>
      </c>
      <c r="F2402" s="7" t="s">
        <v>148</v>
      </c>
      <c r="G2402" t="s">
        <v>18</v>
      </c>
      <c r="H2402">
        <v>13.9</v>
      </c>
      <c r="I2402">
        <v>1</v>
      </c>
      <c r="J2402">
        <v>92</v>
      </c>
      <c r="K2402">
        <v>2.76</v>
      </c>
    </row>
    <row r="2403" spans="1:11" x14ac:dyDescent="0.25">
      <c r="A2403" s="7">
        <v>442240</v>
      </c>
      <c r="B2403" s="7">
        <v>431516</v>
      </c>
      <c r="C2403" t="s">
        <v>50</v>
      </c>
      <c r="D2403" t="s">
        <v>114</v>
      </c>
      <c r="E2403" s="7" t="s">
        <v>115</v>
      </c>
      <c r="F2403" s="7" t="s">
        <v>148</v>
      </c>
      <c r="G2403" t="s">
        <v>18</v>
      </c>
      <c r="H2403">
        <v>14</v>
      </c>
      <c r="I2403">
        <v>1</v>
      </c>
      <c r="J2403">
        <v>92</v>
      </c>
      <c r="K2403">
        <v>2.76</v>
      </c>
    </row>
    <row r="2404" spans="1:11" x14ac:dyDescent="0.25">
      <c r="A2404" s="7">
        <v>442248</v>
      </c>
      <c r="B2404" s="7">
        <v>431516</v>
      </c>
      <c r="C2404" t="s">
        <v>50</v>
      </c>
      <c r="D2404" t="s">
        <v>114</v>
      </c>
      <c r="E2404" s="7" t="s">
        <v>115</v>
      </c>
      <c r="F2404" s="7" t="s">
        <v>148</v>
      </c>
      <c r="G2404" t="s">
        <v>18</v>
      </c>
      <c r="H2404">
        <v>27.6</v>
      </c>
      <c r="I2404">
        <v>1</v>
      </c>
      <c r="J2404">
        <v>92</v>
      </c>
      <c r="K2404">
        <v>2.76</v>
      </c>
    </row>
    <row r="2405" spans="1:11" x14ac:dyDescent="0.25">
      <c r="A2405" s="7">
        <v>442251</v>
      </c>
      <c r="B2405" s="7">
        <v>431516</v>
      </c>
      <c r="C2405" t="s">
        <v>50</v>
      </c>
      <c r="D2405" t="s">
        <v>114</v>
      </c>
      <c r="E2405" s="7" t="s">
        <v>115</v>
      </c>
      <c r="F2405" s="7" t="s">
        <v>148</v>
      </c>
      <c r="G2405" t="s">
        <v>18</v>
      </c>
      <c r="H2405">
        <v>10.199999999999999</v>
      </c>
      <c r="I2405">
        <v>1</v>
      </c>
      <c r="J2405">
        <v>92</v>
      </c>
      <c r="K2405">
        <v>2.76</v>
      </c>
    </row>
    <row r="2406" spans="1:11" x14ac:dyDescent="0.25">
      <c r="A2406" s="7">
        <v>442253</v>
      </c>
      <c r="B2406" s="7">
        <v>431516</v>
      </c>
      <c r="C2406" t="s">
        <v>50</v>
      </c>
      <c r="D2406" t="s">
        <v>114</v>
      </c>
      <c r="E2406" s="7" t="s">
        <v>115</v>
      </c>
      <c r="F2406" s="7" t="s">
        <v>148</v>
      </c>
      <c r="G2406" t="s">
        <v>18</v>
      </c>
      <c r="H2406">
        <v>19.100000000000001</v>
      </c>
      <c r="I2406">
        <v>1</v>
      </c>
      <c r="J2406">
        <v>92</v>
      </c>
      <c r="K2406">
        <v>2.76</v>
      </c>
    </row>
    <row r="2407" spans="1:11" x14ac:dyDescent="0.25">
      <c r="A2407" s="7">
        <v>442256</v>
      </c>
      <c r="B2407" s="7">
        <v>431516</v>
      </c>
      <c r="C2407" t="s">
        <v>50</v>
      </c>
      <c r="D2407" t="s">
        <v>114</v>
      </c>
      <c r="E2407" s="7" t="s">
        <v>115</v>
      </c>
      <c r="F2407" s="7" t="s">
        <v>148</v>
      </c>
      <c r="G2407" t="s">
        <v>18</v>
      </c>
      <c r="H2407">
        <v>24.9</v>
      </c>
      <c r="I2407">
        <v>2</v>
      </c>
      <c r="J2407">
        <v>57</v>
      </c>
      <c r="K2407">
        <v>2.76</v>
      </c>
    </row>
    <row r="2408" spans="1:11" x14ac:dyDescent="0.25">
      <c r="A2408" s="7">
        <v>442258</v>
      </c>
      <c r="B2408" s="7">
        <v>431516</v>
      </c>
      <c r="C2408" t="s">
        <v>50</v>
      </c>
      <c r="D2408" t="s">
        <v>114</v>
      </c>
      <c r="E2408" s="7" t="s">
        <v>115</v>
      </c>
      <c r="F2408" s="7" t="s">
        <v>148</v>
      </c>
      <c r="G2408" t="s">
        <v>18</v>
      </c>
      <c r="H2408">
        <v>16.100000000000001</v>
      </c>
      <c r="I2408">
        <v>1</v>
      </c>
      <c r="J2408">
        <v>92</v>
      </c>
      <c r="K2408">
        <v>2.76</v>
      </c>
    </row>
    <row r="2409" spans="1:11" x14ac:dyDescent="0.25">
      <c r="A2409" s="7">
        <v>442262</v>
      </c>
      <c r="B2409" s="7">
        <v>431516</v>
      </c>
      <c r="C2409" t="s">
        <v>50</v>
      </c>
      <c r="D2409" t="s">
        <v>114</v>
      </c>
      <c r="E2409" s="7" t="s">
        <v>115</v>
      </c>
      <c r="F2409" s="7" t="s">
        <v>148</v>
      </c>
      <c r="G2409" t="s">
        <v>18</v>
      </c>
      <c r="H2409">
        <v>18.399999999999999</v>
      </c>
      <c r="I2409">
        <v>1</v>
      </c>
      <c r="J2409">
        <v>92</v>
      </c>
      <c r="K2409">
        <v>2.76</v>
      </c>
    </row>
    <row r="2410" spans="1:11" x14ac:dyDescent="0.25">
      <c r="A2410" s="7">
        <v>442264</v>
      </c>
      <c r="B2410" s="7">
        <v>431516</v>
      </c>
      <c r="C2410" t="s">
        <v>50</v>
      </c>
      <c r="D2410" t="s">
        <v>114</v>
      </c>
      <c r="E2410" s="7" t="s">
        <v>115</v>
      </c>
      <c r="F2410" s="7" t="s">
        <v>148</v>
      </c>
      <c r="G2410" t="s">
        <v>18</v>
      </c>
      <c r="H2410">
        <v>14.4</v>
      </c>
      <c r="I2410">
        <v>1</v>
      </c>
      <c r="J2410">
        <v>92</v>
      </c>
      <c r="K2410">
        <v>2.76</v>
      </c>
    </row>
    <row r="2411" spans="1:11" x14ac:dyDescent="0.25">
      <c r="A2411" s="7">
        <v>442266</v>
      </c>
      <c r="B2411" s="7">
        <v>431516</v>
      </c>
      <c r="C2411" t="s">
        <v>50</v>
      </c>
      <c r="D2411" t="s">
        <v>114</v>
      </c>
      <c r="E2411" s="7" t="s">
        <v>115</v>
      </c>
      <c r="F2411" s="7" t="s">
        <v>148</v>
      </c>
      <c r="G2411" t="s">
        <v>18</v>
      </c>
      <c r="H2411">
        <v>18.399999999999999</v>
      </c>
      <c r="I2411">
        <v>1</v>
      </c>
      <c r="J2411">
        <v>92</v>
      </c>
      <c r="K2411">
        <v>2.76</v>
      </c>
    </row>
    <row r="2412" spans="1:11" x14ac:dyDescent="0.25">
      <c r="A2412" s="7">
        <v>442268</v>
      </c>
      <c r="B2412" s="7">
        <v>431516</v>
      </c>
      <c r="C2412" t="s">
        <v>50</v>
      </c>
      <c r="D2412" t="s">
        <v>114</v>
      </c>
      <c r="E2412" s="7" t="s">
        <v>115</v>
      </c>
      <c r="F2412" s="7" t="s">
        <v>148</v>
      </c>
      <c r="G2412" t="s">
        <v>18</v>
      </c>
      <c r="H2412">
        <v>17.7</v>
      </c>
      <c r="I2412">
        <v>1</v>
      </c>
      <c r="J2412">
        <v>92</v>
      </c>
      <c r="K2412">
        <v>2.76</v>
      </c>
    </row>
    <row r="2413" spans="1:11" x14ac:dyDescent="0.25">
      <c r="A2413" s="7">
        <v>442270</v>
      </c>
      <c r="B2413" s="7">
        <v>431516</v>
      </c>
      <c r="C2413" t="s">
        <v>50</v>
      </c>
      <c r="D2413" t="s">
        <v>114</v>
      </c>
      <c r="E2413" s="7" t="s">
        <v>115</v>
      </c>
      <c r="F2413" s="7" t="s">
        <v>148</v>
      </c>
      <c r="G2413" t="s">
        <v>18</v>
      </c>
      <c r="H2413">
        <v>15.2</v>
      </c>
      <c r="I2413">
        <v>1</v>
      </c>
      <c r="J2413">
        <v>92</v>
      </c>
      <c r="K2413">
        <v>2.76</v>
      </c>
    </row>
    <row r="2414" spans="1:11" x14ac:dyDescent="0.25">
      <c r="A2414" s="7">
        <v>442272</v>
      </c>
      <c r="B2414" s="7">
        <v>431516</v>
      </c>
      <c r="C2414" t="s">
        <v>50</v>
      </c>
      <c r="D2414" t="s">
        <v>114</v>
      </c>
      <c r="E2414" s="7" t="s">
        <v>115</v>
      </c>
      <c r="F2414" s="7" t="s">
        <v>148</v>
      </c>
      <c r="G2414" t="s">
        <v>18</v>
      </c>
      <c r="H2414">
        <v>20.9</v>
      </c>
      <c r="I2414">
        <v>1</v>
      </c>
      <c r="J2414">
        <v>92</v>
      </c>
      <c r="K2414">
        <v>2.76</v>
      </c>
    </row>
    <row r="2415" spans="1:11" x14ac:dyDescent="0.25">
      <c r="A2415" s="7">
        <v>442277</v>
      </c>
      <c r="B2415" s="7">
        <v>431516</v>
      </c>
      <c r="C2415" t="s">
        <v>50</v>
      </c>
      <c r="D2415" t="s">
        <v>114</v>
      </c>
      <c r="E2415" s="7" t="s">
        <v>115</v>
      </c>
      <c r="F2415" s="7" t="s">
        <v>148</v>
      </c>
      <c r="G2415" t="s">
        <v>18</v>
      </c>
      <c r="H2415">
        <v>14.4</v>
      </c>
      <c r="I2415">
        <v>1</v>
      </c>
      <c r="J2415">
        <v>92</v>
      </c>
      <c r="K2415">
        <v>2.76</v>
      </c>
    </row>
    <row r="2416" spans="1:11" x14ac:dyDescent="0.25">
      <c r="A2416" s="7">
        <v>442283</v>
      </c>
      <c r="B2416" s="7">
        <v>431516</v>
      </c>
      <c r="C2416" t="s">
        <v>50</v>
      </c>
      <c r="D2416" t="s">
        <v>114</v>
      </c>
      <c r="E2416" s="7" t="s">
        <v>115</v>
      </c>
      <c r="F2416" s="7" t="s">
        <v>148</v>
      </c>
      <c r="G2416" t="s">
        <v>18</v>
      </c>
      <c r="H2416">
        <v>21.2</v>
      </c>
      <c r="I2416">
        <v>4</v>
      </c>
      <c r="J2416">
        <v>35.9</v>
      </c>
      <c r="K2416">
        <v>2.76</v>
      </c>
    </row>
    <row r="2417" spans="1:11" x14ac:dyDescent="0.25">
      <c r="A2417" s="7">
        <v>442285</v>
      </c>
      <c r="B2417" s="7">
        <v>431516</v>
      </c>
      <c r="C2417" t="s">
        <v>50</v>
      </c>
      <c r="D2417" t="s">
        <v>114</v>
      </c>
      <c r="E2417" s="7" t="s">
        <v>115</v>
      </c>
      <c r="F2417" s="7" t="s">
        <v>148</v>
      </c>
      <c r="G2417" t="s">
        <v>18</v>
      </c>
      <c r="H2417">
        <v>42.7</v>
      </c>
      <c r="I2417">
        <v>4</v>
      </c>
      <c r="J2417">
        <v>46.3</v>
      </c>
      <c r="K2417">
        <v>2.76</v>
      </c>
    </row>
    <row r="2418" spans="1:11" x14ac:dyDescent="0.25">
      <c r="A2418" s="7">
        <v>442289</v>
      </c>
      <c r="B2418" s="7">
        <v>431516</v>
      </c>
      <c r="C2418" t="s">
        <v>50</v>
      </c>
      <c r="D2418" t="s">
        <v>114</v>
      </c>
      <c r="E2418" s="7" t="s">
        <v>115</v>
      </c>
      <c r="F2418" s="7" t="s">
        <v>148</v>
      </c>
      <c r="G2418" t="s">
        <v>18</v>
      </c>
      <c r="H2418">
        <v>18.2</v>
      </c>
      <c r="I2418">
        <v>1</v>
      </c>
      <c r="J2418">
        <v>92</v>
      </c>
      <c r="K2418">
        <v>2.76</v>
      </c>
    </row>
    <row r="2419" spans="1:11" x14ac:dyDescent="0.25">
      <c r="A2419" s="7">
        <v>442292</v>
      </c>
      <c r="B2419" s="7">
        <v>431516</v>
      </c>
      <c r="C2419" t="s">
        <v>50</v>
      </c>
      <c r="D2419" t="s">
        <v>114</v>
      </c>
      <c r="E2419" s="7" t="s">
        <v>115</v>
      </c>
      <c r="F2419" s="7" t="s">
        <v>148</v>
      </c>
      <c r="G2419" t="s">
        <v>18</v>
      </c>
      <c r="H2419">
        <v>16.8</v>
      </c>
      <c r="I2419">
        <v>1</v>
      </c>
      <c r="J2419">
        <v>92</v>
      </c>
      <c r="K2419">
        <v>2.76</v>
      </c>
    </row>
    <row r="2420" spans="1:11" x14ac:dyDescent="0.25">
      <c r="A2420" s="7">
        <v>442295</v>
      </c>
      <c r="B2420" s="7">
        <v>431516</v>
      </c>
      <c r="C2420" t="s">
        <v>50</v>
      </c>
      <c r="D2420" t="s">
        <v>114</v>
      </c>
      <c r="E2420" s="7" t="s">
        <v>115</v>
      </c>
      <c r="F2420" s="7" t="s">
        <v>148</v>
      </c>
      <c r="G2420" t="s">
        <v>18</v>
      </c>
      <c r="H2420">
        <v>19.2</v>
      </c>
      <c r="I2420">
        <v>3</v>
      </c>
      <c r="J2420">
        <v>44.2</v>
      </c>
      <c r="K2420">
        <v>2.76</v>
      </c>
    </row>
    <row r="2421" spans="1:11" x14ac:dyDescent="0.25">
      <c r="A2421" s="7">
        <v>442301</v>
      </c>
      <c r="B2421" s="7">
        <v>431516</v>
      </c>
      <c r="C2421" t="s">
        <v>50</v>
      </c>
      <c r="D2421" t="s">
        <v>114</v>
      </c>
      <c r="E2421" s="7" t="s">
        <v>115</v>
      </c>
      <c r="F2421" s="7" t="s">
        <v>148</v>
      </c>
      <c r="G2421" t="s">
        <v>18</v>
      </c>
      <c r="H2421">
        <v>18.5</v>
      </c>
      <c r="I2421">
        <v>3</v>
      </c>
      <c r="J2421">
        <v>44.2</v>
      </c>
      <c r="K2421">
        <v>2.76</v>
      </c>
    </row>
    <row r="2422" spans="1:11" x14ac:dyDescent="0.25">
      <c r="A2422" s="7">
        <v>442303</v>
      </c>
      <c r="B2422" s="7">
        <v>431516</v>
      </c>
      <c r="C2422" t="s">
        <v>50</v>
      </c>
      <c r="D2422" t="s">
        <v>114</v>
      </c>
      <c r="E2422" s="7" t="s">
        <v>115</v>
      </c>
      <c r="F2422" s="7" t="s">
        <v>148</v>
      </c>
      <c r="G2422" t="s">
        <v>18</v>
      </c>
      <c r="H2422">
        <v>26.7</v>
      </c>
      <c r="I2422">
        <v>3</v>
      </c>
      <c r="J2422">
        <v>44.2</v>
      </c>
      <c r="K2422">
        <v>2.76</v>
      </c>
    </row>
    <row r="2423" spans="1:11" x14ac:dyDescent="0.25">
      <c r="A2423" s="7">
        <v>442305</v>
      </c>
      <c r="B2423" s="7">
        <v>431516</v>
      </c>
      <c r="C2423" t="s">
        <v>50</v>
      </c>
      <c r="D2423" t="s">
        <v>114</v>
      </c>
      <c r="E2423" s="7" t="s">
        <v>115</v>
      </c>
      <c r="F2423" s="7" t="s">
        <v>148</v>
      </c>
      <c r="G2423" t="s">
        <v>18</v>
      </c>
      <c r="H2423">
        <v>19.3</v>
      </c>
      <c r="I2423">
        <v>2</v>
      </c>
      <c r="J2423">
        <v>57</v>
      </c>
      <c r="K2423">
        <v>2.76</v>
      </c>
    </row>
    <row r="2424" spans="1:11" x14ac:dyDescent="0.25">
      <c r="A2424" s="7">
        <v>442309</v>
      </c>
      <c r="B2424" s="7">
        <v>431516</v>
      </c>
      <c r="C2424" t="s">
        <v>50</v>
      </c>
      <c r="D2424" t="s">
        <v>114</v>
      </c>
      <c r="E2424" s="7" t="s">
        <v>115</v>
      </c>
      <c r="F2424" s="7" t="s">
        <v>148</v>
      </c>
      <c r="G2424" t="s">
        <v>18</v>
      </c>
      <c r="H2424">
        <v>19.100000000000001</v>
      </c>
      <c r="I2424">
        <v>2</v>
      </c>
      <c r="J2424">
        <v>57</v>
      </c>
      <c r="K2424">
        <v>2.76</v>
      </c>
    </row>
    <row r="2425" spans="1:11" x14ac:dyDescent="0.25">
      <c r="A2425" s="7">
        <v>442311</v>
      </c>
      <c r="B2425" s="7">
        <v>431516</v>
      </c>
      <c r="C2425" t="s">
        <v>50</v>
      </c>
      <c r="D2425" t="s">
        <v>114</v>
      </c>
      <c r="E2425" s="7" t="s">
        <v>115</v>
      </c>
      <c r="F2425" s="7" t="s">
        <v>148</v>
      </c>
      <c r="G2425" t="s">
        <v>18</v>
      </c>
      <c r="H2425">
        <v>26.9</v>
      </c>
      <c r="I2425">
        <v>5</v>
      </c>
      <c r="J2425">
        <v>31.3</v>
      </c>
      <c r="K2425">
        <v>2.76</v>
      </c>
    </row>
    <row r="2426" spans="1:11" x14ac:dyDescent="0.25">
      <c r="A2426" s="7">
        <v>442313</v>
      </c>
      <c r="B2426" s="7">
        <v>431516</v>
      </c>
      <c r="C2426" t="s">
        <v>50</v>
      </c>
      <c r="D2426" t="s">
        <v>114</v>
      </c>
      <c r="E2426" s="7" t="s">
        <v>115</v>
      </c>
      <c r="F2426" s="7" t="s">
        <v>148</v>
      </c>
      <c r="G2426" t="s">
        <v>18</v>
      </c>
      <c r="H2426">
        <v>10.1</v>
      </c>
      <c r="I2426">
        <v>1</v>
      </c>
      <c r="J2426">
        <v>92</v>
      </c>
      <c r="K2426">
        <v>2.76</v>
      </c>
    </row>
    <row r="2427" spans="1:11" x14ac:dyDescent="0.25">
      <c r="A2427" s="7">
        <v>442318</v>
      </c>
      <c r="B2427" s="7">
        <v>431516</v>
      </c>
      <c r="C2427" t="s">
        <v>50</v>
      </c>
      <c r="D2427" t="s">
        <v>114</v>
      </c>
      <c r="E2427" s="7" t="s">
        <v>115</v>
      </c>
      <c r="F2427" s="7" t="s">
        <v>148</v>
      </c>
      <c r="G2427" t="s">
        <v>18</v>
      </c>
      <c r="H2427">
        <v>19</v>
      </c>
      <c r="I2427">
        <v>1</v>
      </c>
      <c r="J2427">
        <v>92</v>
      </c>
      <c r="K2427">
        <v>2.76</v>
      </c>
    </row>
    <row r="2428" spans="1:11" x14ac:dyDescent="0.25">
      <c r="A2428" s="7">
        <v>442321</v>
      </c>
      <c r="B2428" s="7">
        <v>431516</v>
      </c>
      <c r="C2428" t="s">
        <v>50</v>
      </c>
      <c r="D2428" t="s">
        <v>114</v>
      </c>
      <c r="E2428" s="7" t="s">
        <v>115</v>
      </c>
      <c r="F2428" s="7" t="s">
        <v>148</v>
      </c>
      <c r="G2428" t="s">
        <v>18</v>
      </c>
      <c r="H2428">
        <v>14.5</v>
      </c>
      <c r="I2428">
        <v>1</v>
      </c>
      <c r="J2428">
        <v>92</v>
      </c>
      <c r="K2428">
        <v>2.76</v>
      </c>
    </row>
    <row r="2429" spans="1:11" x14ac:dyDescent="0.25">
      <c r="A2429" s="7">
        <v>442325</v>
      </c>
      <c r="B2429" s="7">
        <v>431516</v>
      </c>
      <c r="C2429" t="s">
        <v>50</v>
      </c>
      <c r="D2429" t="s">
        <v>114</v>
      </c>
      <c r="E2429" s="7" t="s">
        <v>115</v>
      </c>
      <c r="F2429" s="7" t="s">
        <v>148</v>
      </c>
      <c r="G2429" t="s">
        <v>18</v>
      </c>
      <c r="H2429">
        <v>14.1</v>
      </c>
      <c r="I2429">
        <v>1</v>
      </c>
      <c r="J2429">
        <v>92</v>
      </c>
      <c r="K2429">
        <v>2.76</v>
      </c>
    </row>
    <row r="2430" spans="1:11" x14ac:dyDescent="0.25">
      <c r="A2430" s="7">
        <v>442328</v>
      </c>
      <c r="B2430" s="7">
        <v>431516</v>
      </c>
      <c r="C2430" t="s">
        <v>50</v>
      </c>
      <c r="D2430" t="s">
        <v>114</v>
      </c>
      <c r="E2430" s="7" t="s">
        <v>115</v>
      </c>
      <c r="F2430" s="7" t="s">
        <v>148</v>
      </c>
      <c r="G2430" t="s">
        <v>18</v>
      </c>
      <c r="H2430">
        <v>18.100000000000001</v>
      </c>
      <c r="I2430">
        <v>1</v>
      </c>
      <c r="J2430">
        <v>92</v>
      </c>
      <c r="K2430">
        <v>2.76</v>
      </c>
    </row>
    <row r="2431" spans="1:11" x14ac:dyDescent="0.25">
      <c r="A2431" s="7">
        <v>442331</v>
      </c>
      <c r="B2431" s="7">
        <v>431516</v>
      </c>
      <c r="C2431" t="s">
        <v>50</v>
      </c>
      <c r="D2431" t="s">
        <v>114</v>
      </c>
      <c r="E2431" s="7" t="s">
        <v>115</v>
      </c>
      <c r="F2431" s="7" t="s">
        <v>148</v>
      </c>
      <c r="G2431" t="s">
        <v>18</v>
      </c>
      <c r="H2431">
        <v>17.100000000000001</v>
      </c>
      <c r="I2431">
        <v>1</v>
      </c>
      <c r="J2431">
        <v>92</v>
      </c>
      <c r="K2431">
        <v>2.76</v>
      </c>
    </row>
    <row r="2432" spans="1:11" x14ac:dyDescent="0.25">
      <c r="A2432" s="7">
        <v>442336</v>
      </c>
      <c r="B2432" s="7">
        <v>431516</v>
      </c>
      <c r="C2432" t="s">
        <v>50</v>
      </c>
      <c r="D2432" t="s">
        <v>114</v>
      </c>
      <c r="E2432" s="7" t="s">
        <v>115</v>
      </c>
      <c r="F2432" s="7" t="s">
        <v>148</v>
      </c>
      <c r="G2432" t="s">
        <v>18</v>
      </c>
      <c r="H2432">
        <v>26.6</v>
      </c>
      <c r="I2432">
        <v>1</v>
      </c>
      <c r="J2432">
        <v>92</v>
      </c>
      <c r="K2432">
        <v>2.76</v>
      </c>
    </row>
    <row r="2433" spans="1:11" x14ac:dyDescent="0.25">
      <c r="A2433" s="7">
        <v>442339</v>
      </c>
      <c r="B2433" s="7">
        <v>431516</v>
      </c>
      <c r="C2433" t="s">
        <v>50</v>
      </c>
      <c r="D2433" t="s">
        <v>114</v>
      </c>
      <c r="E2433" s="7" t="s">
        <v>115</v>
      </c>
      <c r="F2433" s="7" t="s">
        <v>148</v>
      </c>
      <c r="G2433" t="s">
        <v>18</v>
      </c>
      <c r="H2433">
        <v>9.9</v>
      </c>
      <c r="I2433">
        <v>1</v>
      </c>
      <c r="J2433">
        <v>92</v>
      </c>
      <c r="K2433">
        <v>2.76</v>
      </c>
    </row>
    <row r="2434" spans="1:11" x14ac:dyDescent="0.25">
      <c r="A2434" s="7">
        <v>442340</v>
      </c>
      <c r="B2434" s="7">
        <v>431516</v>
      </c>
      <c r="C2434" t="s">
        <v>50</v>
      </c>
      <c r="D2434" t="s">
        <v>114</v>
      </c>
      <c r="E2434" s="7" t="s">
        <v>115</v>
      </c>
      <c r="F2434" s="7" t="s">
        <v>148</v>
      </c>
      <c r="G2434" t="s">
        <v>18</v>
      </c>
      <c r="H2434">
        <v>9.8000000000000007</v>
      </c>
      <c r="I2434">
        <v>1</v>
      </c>
      <c r="J2434">
        <v>92</v>
      </c>
      <c r="K2434">
        <v>2.76</v>
      </c>
    </row>
    <row r="2435" spans="1:11" x14ac:dyDescent="0.25">
      <c r="A2435" s="7">
        <v>442343</v>
      </c>
      <c r="B2435" s="7">
        <v>431516</v>
      </c>
      <c r="C2435" t="s">
        <v>50</v>
      </c>
      <c r="D2435" t="s">
        <v>114</v>
      </c>
      <c r="E2435" s="7" t="s">
        <v>115</v>
      </c>
      <c r="F2435" s="7" t="s">
        <v>148</v>
      </c>
      <c r="G2435" t="s">
        <v>18</v>
      </c>
      <c r="H2435">
        <v>14.5</v>
      </c>
      <c r="I2435">
        <v>1</v>
      </c>
      <c r="J2435">
        <v>92</v>
      </c>
      <c r="K2435">
        <v>2.76</v>
      </c>
    </row>
    <row r="2436" spans="1:11" x14ac:dyDescent="0.25">
      <c r="A2436" s="7">
        <v>442345</v>
      </c>
      <c r="B2436" s="7">
        <v>431516</v>
      </c>
      <c r="C2436" t="s">
        <v>50</v>
      </c>
      <c r="D2436" t="s">
        <v>114</v>
      </c>
      <c r="E2436" s="7" t="s">
        <v>115</v>
      </c>
      <c r="F2436" s="7" t="s">
        <v>148</v>
      </c>
      <c r="G2436" t="s">
        <v>18</v>
      </c>
      <c r="H2436">
        <v>45</v>
      </c>
      <c r="I2436">
        <v>3</v>
      </c>
      <c r="J2436">
        <v>57</v>
      </c>
      <c r="K2436">
        <v>2.76</v>
      </c>
    </row>
    <row r="2437" spans="1:11" x14ac:dyDescent="0.25">
      <c r="A2437" s="7">
        <v>442347</v>
      </c>
      <c r="B2437" s="7">
        <v>431516</v>
      </c>
      <c r="C2437" t="s">
        <v>50</v>
      </c>
      <c r="D2437" t="s">
        <v>114</v>
      </c>
      <c r="E2437" s="7" t="s">
        <v>115</v>
      </c>
      <c r="F2437" s="7" t="s">
        <v>148</v>
      </c>
      <c r="G2437" t="s">
        <v>18</v>
      </c>
      <c r="H2437">
        <v>20.399999999999999</v>
      </c>
      <c r="I2437">
        <v>1</v>
      </c>
      <c r="J2437">
        <v>92</v>
      </c>
      <c r="K2437">
        <v>2.76</v>
      </c>
    </row>
    <row r="2438" spans="1:11" x14ac:dyDescent="0.25">
      <c r="A2438" s="7">
        <v>442348</v>
      </c>
      <c r="B2438" s="7">
        <v>431516</v>
      </c>
      <c r="C2438" t="s">
        <v>50</v>
      </c>
      <c r="D2438" t="s">
        <v>114</v>
      </c>
      <c r="E2438" s="7" t="s">
        <v>115</v>
      </c>
      <c r="F2438" s="7" t="s">
        <v>148</v>
      </c>
      <c r="G2438" t="s">
        <v>18</v>
      </c>
      <c r="H2438">
        <v>9.3000000000000007</v>
      </c>
      <c r="I2438">
        <v>1</v>
      </c>
      <c r="J2438">
        <v>92</v>
      </c>
      <c r="K2438">
        <v>2.76</v>
      </c>
    </row>
    <row r="2439" spans="1:11" x14ac:dyDescent="0.25">
      <c r="A2439" s="7">
        <v>442350</v>
      </c>
      <c r="B2439" s="7">
        <v>431516</v>
      </c>
      <c r="C2439" t="s">
        <v>50</v>
      </c>
      <c r="D2439" t="s">
        <v>114</v>
      </c>
      <c r="E2439" s="7" t="s">
        <v>115</v>
      </c>
      <c r="F2439" s="7" t="s">
        <v>148</v>
      </c>
      <c r="G2439" t="s">
        <v>18</v>
      </c>
      <c r="H2439">
        <v>9.3000000000000007</v>
      </c>
      <c r="I2439">
        <v>1</v>
      </c>
      <c r="J2439">
        <v>92</v>
      </c>
      <c r="K2439">
        <v>2.76</v>
      </c>
    </row>
    <row r="2440" spans="1:11" x14ac:dyDescent="0.25">
      <c r="A2440" s="7">
        <v>442357</v>
      </c>
      <c r="B2440" s="7">
        <v>431516</v>
      </c>
      <c r="C2440" t="s">
        <v>50</v>
      </c>
      <c r="D2440" t="s">
        <v>114</v>
      </c>
      <c r="E2440" s="7" t="s">
        <v>115</v>
      </c>
      <c r="F2440" s="7" t="s">
        <v>148</v>
      </c>
      <c r="G2440" t="s">
        <v>18</v>
      </c>
      <c r="H2440">
        <v>17</v>
      </c>
      <c r="I2440">
        <v>1</v>
      </c>
      <c r="J2440">
        <v>92</v>
      </c>
      <c r="K2440">
        <v>2.76</v>
      </c>
    </row>
    <row r="2441" spans="1:11" x14ac:dyDescent="0.25">
      <c r="A2441" s="7">
        <v>442359</v>
      </c>
      <c r="B2441" s="7">
        <v>431516</v>
      </c>
      <c r="C2441" t="s">
        <v>50</v>
      </c>
      <c r="D2441" t="s">
        <v>114</v>
      </c>
      <c r="E2441" s="7" t="s">
        <v>115</v>
      </c>
      <c r="F2441" s="7" t="s">
        <v>148</v>
      </c>
      <c r="G2441" t="s">
        <v>18</v>
      </c>
      <c r="H2441">
        <v>19.7</v>
      </c>
      <c r="I2441">
        <v>1</v>
      </c>
      <c r="J2441">
        <v>92</v>
      </c>
      <c r="K2441">
        <v>2.76</v>
      </c>
    </row>
    <row r="2442" spans="1:11" x14ac:dyDescent="0.25">
      <c r="A2442" s="7">
        <v>442363</v>
      </c>
      <c r="B2442" s="7">
        <v>431516</v>
      </c>
      <c r="C2442" t="s">
        <v>50</v>
      </c>
      <c r="D2442" t="s">
        <v>114</v>
      </c>
      <c r="E2442" s="7" t="s">
        <v>115</v>
      </c>
      <c r="F2442" s="7" t="s">
        <v>148</v>
      </c>
      <c r="G2442" t="s">
        <v>18</v>
      </c>
      <c r="H2442">
        <v>9.5</v>
      </c>
      <c r="I2442">
        <v>1</v>
      </c>
      <c r="J2442">
        <v>92</v>
      </c>
      <c r="K2442">
        <v>2.76</v>
      </c>
    </row>
    <row r="2443" spans="1:11" x14ac:dyDescent="0.25">
      <c r="A2443" s="7">
        <v>442367</v>
      </c>
      <c r="B2443" s="7">
        <v>431516</v>
      </c>
      <c r="C2443" t="s">
        <v>50</v>
      </c>
      <c r="D2443" t="s">
        <v>114</v>
      </c>
      <c r="E2443" s="7" t="s">
        <v>115</v>
      </c>
      <c r="F2443" s="7" t="s">
        <v>148</v>
      </c>
      <c r="G2443" t="s">
        <v>18</v>
      </c>
      <c r="H2443">
        <v>14.1</v>
      </c>
      <c r="I2443">
        <v>1</v>
      </c>
      <c r="J2443">
        <v>92</v>
      </c>
      <c r="K2443">
        <v>2.76</v>
      </c>
    </row>
    <row r="2444" spans="1:11" x14ac:dyDescent="0.25">
      <c r="A2444" s="7">
        <v>442369</v>
      </c>
      <c r="B2444" s="7">
        <v>431516</v>
      </c>
      <c r="C2444" t="s">
        <v>50</v>
      </c>
      <c r="D2444" t="s">
        <v>114</v>
      </c>
      <c r="E2444" s="7" t="s">
        <v>115</v>
      </c>
      <c r="F2444" s="7" t="s">
        <v>148</v>
      </c>
      <c r="G2444" t="s">
        <v>18</v>
      </c>
      <c r="H2444">
        <v>26.3</v>
      </c>
      <c r="I2444">
        <v>1</v>
      </c>
      <c r="J2444">
        <v>92</v>
      </c>
      <c r="K2444">
        <v>2.76</v>
      </c>
    </row>
    <row r="2445" spans="1:11" x14ac:dyDescent="0.25">
      <c r="A2445" s="7">
        <v>442372</v>
      </c>
      <c r="B2445" s="7">
        <v>431516</v>
      </c>
      <c r="C2445" t="s">
        <v>50</v>
      </c>
      <c r="D2445" t="s">
        <v>114</v>
      </c>
      <c r="E2445" s="7" t="s">
        <v>115</v>
      </c>
      <c r="F2445" s="7" t="s">
        <v>148</v>
      </c>
      <c r="G2445" t="s">
        <v>18</v>
      </c>
      <c r="H2445">
        <v>20</v>
      </c>
      <c r="I2445">
        <v>1</v>
      </c>
      <c r="J2445">
        <v>92</v>
      </c>
      <c r="K2445">
        <v>2.76</v>
      </c>
    </row>
    <row r="2446" spans="1:11" x14ac:dyDescent="0.25">
      <c r="A2446" s="7">
        <v>442374</v>
      </c>
      <c r="B2446" s="7">
        <v>431516</v>
      </c>
      <c r="C2446" t="s">
        <v>50</v>
      </c>
      <c r="D2446" t="s">
        <v>114</v>
      </c>
      <c r="E2446" s="7" t="s">
        <v>115</v>
      </c>
      <c r="F2446" s="7" t="s">
        <v>148</v>
      </c>
      <c r="G2446" t="s">
        <v>18</v>
      </c>
      <c r="H2446">
        <v>19.600000000000001</v>
      </c>
      <c r="I2446">
        <v>3</v>
      </c>
      <c r="J2446">
        <v>44.2</v>
      </c>
      <c r="K2446">
        <v>2.76</v>
      </c>
    </row>
    <row r="2447" spans="1:11" x14ac:dyDescent="0.25">
      <c r="A2447" s="7">
        <v>442376</v>
      </c>
      <c r="B2447" s="7">
        <v>431516</v>
      </c>
      <c r="C2447" t="s">
        <v>50</v>
      </c>
      <c r="D2447" t="s">
        <v>114</v>
      </c>
      <c r="E2447" s="7" t="s">
        <v>115</v>
      </c>
      <c r="F2447" s="7" t="s">
        <v>148</v>
      </c>
      <c r="G2447" t="s">
        <v>18</v>
      </c>
      <c r="H2447">
        <v>26.7</v>
      </c>
      <c r="I2447">
        <v>1</v>
      </c>
      <c r="J2447">
        <v>92</v>
      </c>
      <c r="K2447">
        <v>2.76</v>
      </c>
    </row>
    <row r="2448" spans="1:11" x14ac:dyDescent="0.25">
      <c r="A2448" s="7">
        <v>442379</v>
      </c>
      <c r="B2448" s="7">
        <v>431516</v>
      </c>
      <c r="C2448" t="s">
        <v>50</v>
      </c>
      <c r="D2448" t="s">
        <v>114</v>
      </c>
      <c r="E2448" s="7" t="s">
        <v>115</v>
      </c>
      <c r="F2448" s="7" t="s">
        <v>148</v>
      </c>
      <c r="G2448" t="s">
        <v>18</v>
      </c>
      <c r="H2448">
        <v>14.6</v>
      </c>
      <c r="I2448">
        <v>1</v>
      </c>
      <c r="J2448">
        <v>92</v>
      </c>
      <c r="K2448">
        <v>2.76</v>
      </c>
    </row>
    <row r="2449" spans="1:11" x14ac:dyDescent="0.25">
      <c r="A2449" s="7">
        <v>442382</v>
      </c>
      <c r="B2449" s="7">
        <v>431516</v>
      </c>
      <c r="C2449" t="s">
        <v>50</v>
      </c>
      <c r="D2449" t="s">
        <v>114</v>
      </c>
      <c r="E2449" s="7" t="s">
        <v>115</v>
      </c>
      <c r="F2449" s="7" t="s">
        <v>148</v>
      </c>
      <c r="G2449" t="s">
        <v>18</v>
      </c>
      <c r="H2449">
        <v>9.1</v>
      </c>
      <c r="I2449">
        <v>1</v>
      </c>
      <c r="J2449">
        <v>92</v>
      </c>
      <c r="K2449">
        <v>2.76</v>
      </c>
    </row>
    <row r="2450" spans="1:11" x14ac:dyDescent="0.25">
      <c r="A2450" s="7">
        <v>442383</v>
      </c>
      <c r="B2450" s="7">
        <v>431516</v>
      </c>
      <c r="C2450" t="s">
        <v>50</v>
      </c>
      <c r="D2450" t="s">
        <v>114</v>
      </c>
      <c r="E2450" s="7" t="s">
        <v>115</v>
      </c>
      <c r="F2450" s="7" t="s">
        <v>148</v>
      </c>
      <c r="G2450" t="s">
        <v>18</v>
      </c>
      <c r="H2450">
        <v>9.1</v>
      </c>
      <c r="I2450">
        <v>1</v>
      </c>
      <c r="J2450">
        <v>92</v>
      </c>
      <c r="K2450">
        <v>2.76</v>
      </c>
    </row>
    <row r="2451" spans="1:11" x14ac:dyDescent="0.25">
      <c r="A2451" s="7">
        <v>442387</v>
      </c>
      <c r="B2451" s="7">
        <v>431516</v>
      </c>
      <c r="C2451" t="s">
        <v>50</v>
      </c>
      <c r="D2451" t="s">
        <v>114</v>
      </c>
      <c r="E2451" s="7" t="s">
        <v>115</v>
      </c>
      <c r="F2451" s="7" t="s">
        <v>148</v>
      </c>
      <c r="G2451" t="s">
        <v>18</v>
      </c>
      <c r="H2451">
        <v>18.3</v>
      </c>
      <c r="I2451">
        <v>1</v>
      </c>
      <c r="J2451">
        <v>92</v>
      </c>
      <c r="K2451">
        <v>2.76</v>
      </c>
    </row>
    <row r="2452" spans="1:11" x14ac:dyDescent="0.25">
      <c r="A2452" s="7">
        <v>442389</v>
      </c>
      <c r="B2452" s="7">
        <v>431516</v>
      </c>
      <c r="C2452" t="s">
        <v>50</v>
      </c>
      <c r="D2452" t="s">
        <v>114</v>
      </c>
      <c r="E2452" s="7" t="s">
        <v>115</v>
      </c>
      <c r="F2452" s="7" t="s">
        <v>148</v>
      </c>
      <c r="G2452" t="s">
        <v>18</v>
      </c>
      <c r="H2452">
        <v>16.600000000000001</v>
      </c>
      <c r="I2452">
        <v>2</v>
      </c>
      <c r="J2452">
        <v>57</v>
      </c>
      <c r="K2452">
        <v>2.76</v>
      </c>
    </row>
    <row r="2453" spans="1:11" x14ac:dyDescent="0.25">
      <c r="A2453" s="7">
        <v>442391</v>
      </c>
      <c r="B2453" s="7">
        <v>431516</v>
      </c>
      <c r="C2453" t="s">
        <v>50</v>
      </c>
      <c r="D2453" t="s">
        <v>114</v>
      </c>
      <c r="E2453" s="7" t="s">
        <v>115</v>
      </c>
      <c r="F2453" s="7" t="s">
        <v>148</v>
      </c>
      <c r="G2453" t="s">
        <v>18</v>
      </c>
      <c r="H2453">
        <v>19.100000000000001</v>
      </c>
      <c r="I2453">
        <v>2</v>
      </c>
      <c r="J2453">
        <v>57</v>
      </c>
      <c r="K2453">
        <v>2.76</v>
      </c>
    </row>
    <row r="2454" spans="1:11" x14ac:dyDescent="0.25">
      <c r="A2454" s="7">
        <v>442395</v>
      </c>
      <c r="B2454" s="7">
        <v>431517</v>
      </c>
      <c r="C2454" t="s">
        <v>50</v>
      </c>
      <c r="D2454" t="s">
        <v>114</v>
      </c>
      <c r="E2454" s="7">
        <v>5</v>
      </c>
      <c r="F2454" s="7" t="s">
        <v>148</v>
      </c>
      <c r="G2454" t="s">
        <v>18</v>
      </c>
      <c r="H2454">
        <v>16.399999999999999</v>
      </c>
      <c r="I2454">
        <v>2</v>
      </c>
      <c r="J2454">
        <v>57</v>
      </c>
      <c r="K2454">
        <v>2.76</v>
      </c>
    </row>
    <row r="2455" spans="1:11" x14ac:dyDescent="0.25">
      <c r="A2455" s="7">
        <v>442398</v>
      </c>
      <c r="B2455" s="7">
        <v>431517</v>
      </c>
      <c r="C2455" t="s">
        <v>50</v>
      </c>
      <c r="D2455" t="s">
        <v>114</v>
      </c>
      <c r="E2455" s="7">
        <v>5</v>
      </c>
      <c r="F2455" s="7" t="s">
        <v>148</v>
      </c>
      <c r="G2455" t="s">
        <v>18</v>
      </c>
      <c r="H2455">
        <v>31.8</v>
      </c>
      <c r="I2455">
        <v>4</v>
      </c>
      <c r="J2455">
        <v>46.3</v>
      </c>
      <c r="K2455">
        <v>2.76</v>
      </c>
    </row>
    <row r="2456" spans="1:11" x14ac:dyDescent="0.25">
      <c r="A2456" s="7">
        <v>442399</v>
      </c>
      <c r="B2456" s="7">
        <v>431517</v>
      </c>
      <c r="C2456" t="s">
        <v>50</v>
      </c>
      <c r="D2456" t="s">
        <v>114</v>
      </c>
      <c r="E2456" s="7">
        <v>5</v>
      </c>
      <c r="F2456" s="7" t="s">
        <v>148</v>
      </c>
      <c r="G2456" t="s">
        <v>18</v>
      </c>
      <c r="H2456">
        <v>24.9</v>
      </c>
      <c r="I2456">
        <v>1</v>
      </c>
      <c r="J2456">
        <v>92</v>
      </c>
      <c r="K2456">
        <v>2.76</v>
      </c>
    </row>
    <row r="2457" spans="1:11" x14ac:dyDescent="0.25">
      <c r="A2457" s="7">
        <v>442400</v>
      </c>
      <c r="B2457" s="7">
        <v>431517</v>
      </c>
      <c r="C2457" t="s">
        <v>50</v>
      </c>
      <c r="D2457" t="s">
        <v>114</v>
      </c>
      <c r="E2457" s="7">
        <v>5</v>
      </c>
      <c r="F2457" s="7" t="s">
        <v>148</v>
      </c>
      <c r="G2457" t="s">
        <v>18</v>
      </c>
      <c r="H2457">
        <v>14.8</v>
      </c>
      <c r="I2457">
        <v>1</v>
      </c>
      <c r="J2457">
        <v>92</v>
      </c>
      <c r="K2457">
        <v>2.76</v>
      </c>
    </row>
    <row r="2458" spans="1:11" x14ac:dyDescent="0.25">
      <c r="A2458" s="7">
        <v>442402</v>
      </c>
      <c r="B2458" s="7">
        <v>431517</v>
      </c>
      <c r="C2458" t="s">
        <v>50</v>
      </c>
      <c r="D2458" t="s">
        <v>114</v>
      </c>
      <c r="E2458" s="7">
        <v>5</v>
      </c>
      <c r="F2458" s="7" t="s">
        <v>148</v>
      </c>
      <c r="G2458" t="s">
        <v>18</v>
      </c>
      <c r="H2458">
        <v>18</v>
      </c>
      <c r="I2458">
        <v>1</v>
      </c>
      <c r="J2458">
        <v>92</v>
      </c>
      <c r="K2458">
        <v>2.76</v>
      </c>
    </row>
    <row r="2459" spans="1:11" x14ac:dyDescent="0.25">
      <c r="A2459" s="7">
        <v>442403</v>
      </c>
      <c r="B2459" s="7">
        <v>431517</v>
      </c>
      <c r="C2459" t="s">
        <v>50</v>
      </c>
      <c r="D2459" t="s">
        <v>114</v>
      </c>
      <c r="E2459" s="7">
        <v>5</v>
      </c>
      <c r="F2459" s="7" t="s">
        <v>148</v>
      </c>
      <c r="G2459" t="s">
        <v>18</v>
      </c>
      <c r="H2459">
        <v>32.5</v>
      </c>
      <c r="I2459">
        <v>2</v>
      </c>
      <c r="J2459">
        <v>73.5</v>
      </c>
      <c r="K2459">
        <v>2.76</v>
      </c>
    </row>
    <row r="2460" spans="1:11" x14ac:dyDescent="0.25">
      <c r="A2460" s="7">
        <v>442404</v>
      </c>
      <c r="B2460" s="7">
        <v>431517</v>
      </c>
      <c r="C2460" t="s">
        <v>50</v>
      </c>
      <c r="D2460" t="s">
        <v>114</v>
      </c>
      <c r="E2460" s="7">
        <v>5</v>
      </c>
      <c r="F2460" s="7" t="s">
        <v>148</v>
      </c>
      <c r="G2460" t="s">
        <v>18</v>
      </c>
      <c r="H2460">
        <v>25.6</v>
      </c>
      <c r="I2460">
        <v>1</v>
      </c>
      <c r="J2460">
        <v>92</v>
      </c>
      <c r="K2460">
        <v>2.76</v>
      </c>
    </row>
    <row r="2461" spans="1:11" x14ac:dyDescent="0.25">
      <c r="A2461" s="7">
        <v>442407</v>
      </c>
      <c r="B2461" s="7">
        <v>431517</v>
      </c>
      <c r="C2461" t="s">
        <v>50</v>
      </c>
      <c r="D2461" t="s">
        <v>114</v>
      </c>
      <c r="E2461" s="7">
        <v>5</v>
      </c>
      <c r="F2461" s="7" t="s">
        <v>148</v>
      </c>
      <c r="G2461" t="s">
        <v>18</v>
      </c>
      <c r="H2461">
        <v>13.7</v>
      </c>
      <c r="I2461">
        <v>1</v>
      </c>
      <c r="J2461">
        <v>92</v>
      </c>
      <c r="K2461">
        <v>2.76</v>
      </c>
    </row>
    <row r="2462" spans="1:11" x14ac:dyDescent="0.25">
      <c r="A2462" s="7">
        <v>442408</v>
      </c>
      <c r="B2462" s="7">
        <v>431517</v>
      </c>
      <c r="C2462" t="s">
        <v>50</v>
      </c>
      <c r="D2462" t="s">
        <v>114</v>
      </c>
      <c r="E2462" s="7">
        <v>5</v>
      </c>
      <c r="F2462" s="7" t="s">
        <v>148</v>
      </c>
      <c r="G2462" t="s">
        <v>18</v>
      </c>
      <c r="H2462">
        <v>16.8</v>
      </c>
      <c r="I2462">
        <v>1</v>
      </c>
      <c r="J2462">
        <v>92</v>
      </c>
      <c r="K2462">
        <v>2.76</v>
      </c>
    </row>
    <row r="2463" spans="1:11" x14ac:dyDescent="0.25">
      <c r="A2463" s="7">
        <v>442409</v>
      </c>
      <c r="B2463" s="7">
        <v>431517</v>
      </c>
      <c r="C2463" t="s">
        <v>50</v>
      </c>
      <c r="D2463" t="s">
        <v>114</v>
      </c>
      <c r="E2463" s="7">
        <v>5</v>
      </c>
      <c r="F2463" s="7" t="s">
        <v>148</v>
      </c>
      <c r="G2463" t="s">
        <v>18</v>
      </c>
      <c r="H2463">
        <v>23.7</v>
      </c>
      <c r="I2463">
        <v>2</v>
      </c>
      <c r="J2463">
        <v>57</v>
      </c>
      <c r="K2463">
        <v>2.76</v>
      </c>
    </row>
    <row r="2464" spans="1:11" x14ac:dyDescent="0.25">
      <c r="A2464" s="7">
        <v>442410</v>
      </c>
      <c r="B2464" s="7">
        <v>431517</v>
      </c>
      <c r="C2464" t="s">
        <v>50</v>
      </c>
      <c r="D2464" t="s">
        <v>114</v>
      </c>
      <c r="E2464" s="7">
        <v>5</v>
      </c>
      <c r="F2464" s="7" t="s">
        <v>148</v>
      </c>
      <c r="G2464" t="s">
        <v>18</v>
      </c>
      <c r="H2464">
        <v>15.1</v>
      </c>
      <c r="I2464">
        <v>1</v>
      </c>
      <c r="J2464">
        <v>92</v>
      </c>
      <c r="K2464">
        <v>2.76</v>
      </c>
    </row>
    <row r="2465" spans="1:11" x14ac:dyDescent="0.25">
      <c r="A2465" s="7">
        <v>442411</v>
      </c>
      <c r="B2465" s="7">
        <v>431517</v>
      </c>
      <c r="C2465" t="s">
        <v>50</v>
      </c>
      <c r="D2465" t="s">
        <v>114</v>
      </c>
      <c r="E2465" s="7">
        <v>5</v>
      </c>
      <c r="F2465" s="7" t="s">
        <v>148</v>
      </c>
      <c r="G2465" t="s">
        <v>18</v>
      </c>
      <c r="H2465">
        <v>18</v>
      </c>
      <c r="I2465">
        <v>1</v>
      </c>
      <c r="J2465">
        <v>92</v>
      </c>
      <c r="K2465">
        <v>2.76</v>
      </c>
    </row>
    <row r="2466" spans="1:11" x14ac:dyDescent="0.25">
      <c r="A2466" s="7">
        <v>442412</v>
      </c>
      <c r="B2466" s="7">
        <v>431517</v>
      </c>
      <c r="C2466" t="s">
        <v>50</v>
      </c>
      <c r="D2466" t="s">
        <v>114</v>
      </c>
      <c r="E2466" s="7">
        <v>5</v>
      </c>
      <c r="F2466" s="7" t="s">
        <v>148</v>
      </c>
      <c r="G2466" t="s">
        <v>18</v>
      </c>
      <c r="H2466">
        <v>18.2</v>
      </c>
      <c r="I2466">
        <v>1</v>
      </c>
      <c r="J2466">
        <v>92</v>
      </c>
      <c r="K2466">
        <v>2.76</v>
      </c>
    </row>
    <row r="2467" spans="1:11" x14ac:dyDescent="0.25">
      <c r="A2467" s="7">
        <v>442414</v>
      </c>
      <c r="B2467" s="7">
        <v>431517</v>
      </c>
      <c r="C2467" t="s">
        <v>50</v>
      </c>
      <c r="D2467" t="s">
        <v>114</v>
      </c>
      <c r="E2467" s="7">
        <v>5</v>
      </c>
      <c r="F2467" s="7" t="s">
        <v>148</v>
      </c>
      <c r="G2467" t="s">
        <v>18</v>
      </c>
      <c r="H2467">
        <v>16.5</v>
      </c>
      <c r="I2467">
        <v>1</v>
      </c>
      <c r="J2467">
        <v>92</v>
      </c>
      <c r="K2467">
        <v>2.76</v>
      </c>
    </row>
    <row r="2468" spans="1:11" x14ac:dyDescent="0.25">
      <c r="A2468" s="7">
        <v>442416</v>
      </c>
      <c r="B2468" s="7">
        <v>431517</v>
      </c>
      <c r="C2468" t="s">
        <v>50</v>
      </c>
      <c r="D2468" t="s">
        <v>114</v>
      </c>
      <c r="E2468" s="7">
        <v>5</v>
      </c>
      <c r="F2468" s="7" t="s">
        <v>148</v>
      </c>
      <c r="G2468" t="s">
        <v>18</v>
      </c>
      <c r="H2468">
        <v>18.8</v>
      </c>
      <c r="I2468">
        <v>1</v>
      </c>
      <c r="J2468">
        <v>92</v>
      </c>
      <c r="K2468">
        <v>2.76</v>
      </c>
    </row>
    <row r="2469" spans="1:11" x14ac:dyDescent="0.25">
      <c r="A2469" s="7">
        <v>442417</v>
      </c>
      <c r="B2469" s="7">
        <v>431517</v>
      </c>
      <c r="C2469" t="s">
        <v>50</v>
      </c>
      <c r="D2469" t="s">
        <v>114</v>
      </c>
      <c r="E2469" s="7">
        <v>5</v>
      </c>
      <c r="F2469" s="7" t="s">
        <v>148</v>
      </c>
      <c r="G2469" t="s">
        <v>18</v>
      </c>
      <c r="H2469">
        <v>13.6</v>
      </c>
      <c r="I2469">
        <v>2</v>
      </c>
      <c r="J2469">
        <v>57</v>
      </c>
      <c r="K2469">
        <v>2.76</v>
      </c>
    </row>
    <row r="2470" spans="1:11" x14ac:dyDescent="0.25">
      <c r="A2470" s="7">
        <v>442418</v>
      </c>
      <c r="B2470" s="7">
        <v>431517</v>
      </c>
      <c r="C2470" t="s">
        <v>50</v>
      </c>
      <c r="D2470" t="s">
        <v>114</v>
      </c>
      <c r="E2470" s="7">
        <v>5</v>
      </c>
      <c r="F2470" s="7" t="s">
        <v>148</v>
      </c>
      <c r="G2470" t="s">
        <v>18</v>
      </c>
      <c r="H2470">
        <v>62.2</v>
      </c>
      <c r="I2470">
        <v>7</v>
      </c>
      <c r="J2470">
        <v>45.7</v>
      </c>
      <c r="K2470">
        <v>2.76</v>
      </c>
    </row>
    <row r="2471" spans="1:11" x14ac:dyDescent="0.25">
      <c r="A2471" s="7">
        <v>442420</v>
      </c>
      <c r="B2471" s="7">
        <v>431517</v>
      </c>
      <c r="C2471" t="s">
        <v>50</v>
      </c>
      <c r="D2471" t="s">
        <v>114</v>
      </c>
      <c r="E2471" s="7">
        <v>5</v>
      </c>
      <c r="F2471" s="7" t="s">
        <v>148</v>
      </c>
      <c r="G2471" t="s">
        <v>18</v>
      </c>
      <c r="H2471">
        <v>17.5</v>
      </c>
      <c r="I2471">
        <v>1</v>
      </c>
      <c r="J2471">
        <v>92</v>
      </c>
      <c r="K2471">
        <v>2.76</v>
      </c>
    </row>
    <row r="2472" spans="1:11" x14ac:dyDescent="0.25">
      <c r="A2472" s="7">
        <v>442421</v>
      </c>
      <c r="B2472" s="7">
        <v>431517</v>
      </c>
      <c r="C2472" t="s">
        <v>50</v>
      </c>
      <c r="D2472" t="s">
        <v>114</v>
      </c>
      <c r="E2472" s="7">
        <v>5</v>
      </c>
      <c r="F2472" s="7" t="s">
        <v>148</v>
      </c>
      <c r="G2472" t="s">
        <v>18</v>
      </c>
      <c r="H2472">
        <v>18</v>
      </c>
      <c r="I2472">
        <v>2</v>
      </c>
      <c r="J2472">
        <v>57</v>
      </c>
      <c r="K2472">
        <v>2.76</v>
      </c>
    </row>
    <row r="2473" spans="1:11" x14ac:dyDescent="0.25">
      <c r="A2473" s="7">
        <v>442422</v>
      </c>
      <c r="B2473" s="7">
        <v>431517</v>
      </c>
      <c r="C2473" t="s">
        <v>50</v>
      </c>
      <c r="D2473" t="s">
        <v>114</v>
      </c>
      <c r="E2473" s="7">
        <v>5</v>
      </c>
      <c r="F2473" s="7" t="s">
        <v>148</v>
      </c>
      <c r="G2473" t="s">
        <v>18</v>
      </c>
      <c r="H2473">
        <v>24.8</v>
      </c>
      <c r="I2473">
        <v>1</v>
      </c>
      <c r="J2473">
        <v>92</v>
      </c>
      <c r="K2473">
        <v>2.76</v>
      </c>
    </row>
    <row r="2474" spans="1:11" x14ac:dyDescent="0.25">
      <c r="A2474" s="7">
        <v>442424</v>
      </c>
      <c r="B2474" s="7">
        <v>431517</v>
      </c>
      <c r="C2474" t="s">
        <v>50</v>
      </c>
      <c r="D2474" t="s">
        <v>114</v>
      </c>
      <c r="E2474" s="7">
        <v>5</v>
      </c>
      <c r="F2474" s="7" t="s">
        <v>148</v>
      </c>
      <c r="G2474" t="s">
        <v>18</v>
      </c>
      <c r="H2474">
        <v>15.4</v>
      </c>
      <c r="I2474">
        <v>1</v>
      </c>
      <c r="J2474">
        <v>92</v>
      </c>
      <c r="K2474">
        <v>2.76</v>
      </c>
    </row>
    <row r="2475" spans="1:11" x14ac:dyDescent="0.25">
      <c r="A2475" s="7">
        <v>442429</v>
      </c>
      <c r="B2475" s="7">
        <v>431517</v>
      </c>
      <c r="C2475" t="s">
        <v>50</v>
      </c>
      <c r="D2475" t="s">
        <v>114</v>
      </c>
      <c r="E2475" s="7">
        <v>5</v>
      </c>
      <c r="F2475" s="7" t="s">
        <v>148</v>
      </c>
      <c r="G2475" t="s">
        <v>18</v>
      </c>
      <c r="H2475">
        <v>18.2</v>
      </c>
      <c r="I2475">
        <v>1</v>
      </c>
      <c r="J2475">
        <v>92</v>
      </c>
      <c r="K2475">
        <v>2.76</v>
      </c>
    </row>
    <row r="2476" spans="1:11" x14ac:dyDescent="0.25">
      <c r="A2476" s="7">
        <v>442430</v>
      </c>
      <c r="B2476" s="7">
        <v>431517</v>
      </c>
      <c r="C2476" t="s">
        <v>50</v>
      </c>
      <c r="D2476" t="s">
        <v>114</v>
      </c>
      <c r="E2476" s="7">
        <v>5</v>
      </c>
      <c r="F2476" s="7" t="s">
        <v>148</v>
      </c>
      <c r="G2476" t="s">
        <v>18</v>
      </c>
      <c r="H2476">
        <v>24.2</v>
      </c>
      <c r="I2476">
        <v>1</v>
      </c>
      <c r="J2476">
        <v>92</v>
      </c>
      <c r="K2476">
        <v>2.76</v>
      </c>
    </row>
    <row r="2477" spans="1:11" x14ac:dyDescent="0.25">
      <c r="A2477" s="7">
        <v>442431</v>
      </c>
      <c r="B2477" s="7">
        <v>431517</v>
      </c>
      <c r="C2477" t="s">
        <v>50</v>
      </c>
      <c r="D2477" t="s">
        <v>114</v>
      </c>
      <c r="E2477" s="7">
        <v>5</v>
      </c>
      <c r="F2477" s="7" t="s">
        <v>148</v>
      </c>
      <c r="G2477" t="s">
        <v>18</v>
      </c>
      <c r="H2477">
        <v>14.8</v>
      </c>
      <c r="I2477">
        <v>1</v>
      </c>
      <c r="J2477">
        <v>92</v>
      </c>
      <c r="K2477">
        <v>2.76</v>
      </c>
    </row>
    <row r="2478" spans="1:11" x14ac:dyDescent="0.25">
      <c r="A2478" s="7">
        <v>442432</v>
      </c>
      <c r="B2478" s="7">
        <v>431517</v>
      </c>
      <c r="C2478" t="s">
        <v>50</v>
      </c>
      <c r="D2478" t="s">
        <v>114</v>
      </c>
      <c r="E2478" s="7">
        <v>5</v>
      </c>
      <c r="F2478" s="7" t="s">
        <v>148</v>
      </c>
      <c r="G2478" t="s">
        <v>18</v>
      </c>
      <c r="H2478">
        <v>17.399999999999999</v>
      </c>
      <c r="I2478">
        <v>2</v>
      </c>
      <c r="J2478">
        <v>57</v>
      </c>
      <c r="K2478">
        <v>2.76</v>
      </c>
    </row>
    <row r="2479" spans="1:11" x14ac:dyDescent="0.25">
      <c r="A2479" s="7">
        <v>442433</v>
      </c>
      <c r="B2479" s="7">
        <v>431517</v>
      </c>
      <c r="C2479" t="s">
        <v>50</v>
      </c>
      <c r="D2479" t="s">
        <v>114</v>
      </c>
      <c r="E2479" s="7">
        <v>5</v>
      </c>
      <c r="F2479" s="7" t="s">
        <v>148</v>
      </c>
      <c r="G2479" t="s">
        <v>18</v>
      </c>
      <c r="H2479">
        <v>17</v>
      </c>
      <c r="I2479">
        <v>2</v>
      </c>
      <c r="J2479">
        <v>57</v>
      </c>
      <c r="K2479">
        <v>2.76</v>
      </c>
    </row>
    <row r="2480" spans="1:11" x14ac:dyDescent="0.25">
      <c r="A2480" s="7">
        <v>442438</v>
      </c>
      <c r="B2480" s="7">
        <v>431517</v>
      </c>
      <c r="C2480" t="s">
        <v>50</v>
      </c>
      <c r="D2480" t="s">
        <v>114</v>
      </c>
      <c r="E2480" s="7">
        <v>5</v>
      </c>
      <c r="F2480" s="7" t="s">
        <v>148</v>
      </c>
      <c r="G2480" t="s">
        <v>18</v>
      </c>
      <c r="H2480">
        <v>92.1</v>
      </c>
      <c r="I2480">
        <v>2</v>
      </c>
      <c r="J2480">
        <v>90.1</v>
      </c>
      <c r="K2480">
        <v>2.76</v>
      </c>
    </row>
    <row r="2481" spans="1:11" x14ac:dyDescent="0.25">
      <c r="A2481" s="7">
        <v>442442</v>
      </c>
      <c r="B2481" s="7">
        <v>431517</v>
      </c>
      <c r="C2481" t="s">
        <v>50</v>
      </c>
      <c r="D2481" t="s">
        <v>114</v>
      </c>
      <c r="E2481" s="7">
        <v>5</v>
      </c>
      <c r="F2481" s="7" t="s">
        <v>148</v>
      </c>
      <c r="G2481" t="s">
        <v>18</v>
      </c>
      <c r="H2481">
        <v>43.8</v>
      </c>
      <c r="I2481">
        <v>3</v>
      </c>
      <c r="J2481">
        <v>57</v>
      </c>
      <c r="K2481">
        <v>2.76</v>
      </c>
    </row>
    <row r="2482" spans="1:11" x14ac:dyDescent="0.25">
      <c r="A2482" s="7">
        <v>442443</v>
      </c>
      <c r="B2482" s="7">
        <v>431517</v>
      </c>
      <c r="C2482" t="s">
        <v>50</v>
      </c>
      <c r="D2482" t="s">
        <v>114</v>
      </c>
      <c r="E2482" s="7">
        <v>5</v>
      </c>
      <c r="F2482" s="7" t="s">
        <v>148</v>
      </c>
      <c r="G2482" t="s">
        <v>18</v>
      </c>
      <c r="H2482">
        <v>49.2</v>
      </c>
      <c r="I2482">
        <v>1</v>
      </c>
      <c r="J2482">
        <v>134.30000000000001</v>
      </c>
      <c r="K2482">
        <v>2.76</v>
      </c>
    </row>
    <row r="2483" spans="1:11" x14ac:dyDescent="0.25">
      <c r="A2483" s="7">
        <v>442445</v>
      </c>
      <c r="B2483" s="7">
        <v>431517</v>
      </c>
      <c r="C2483" t="s">
        <v>50</v>
      </c>
      <c r="D2483" t="s">
        <v>114</v>
      </c>
      <c r="E2483" s="7">
        <v>5</v>
      </c>
      <c r="F2483" s="7" t="s">
        <v>148</v>
      </c>
      <c r="G2483" t="s">
        <v>18</v>
      </c>
      <c r="H2483">
        <v>17.7</v>
      </c>
      <c r="I2483">
        <v>1</v>
      </c>
      <c r="J2483">
        <v>92</v>
      </c>
      <c r="K2483">
        <v>2.76</v>
      </c>
    </row>
    <row r="2484" spans="1:11" x14ac:dyDescent="0.25">
      <c r="A2484" s="7">
        <v>442446</v>
      </c>
      <c r="B2484" s="7">
        <v>431517</v>
      </c>
      <c r="C2484" t="s">
        <v>50</v>
      </c>
      <c r="D2484" t="s">
        <v>114</v>
      </c>
      <c r="E2484" s="7">
        <v>5</v>
      </c>
      <c r="F2484" s="7" t="s">
        <v>148</v>
      </c>
      <c r="G2484" t="s">
        <v>18</v>
      </c>
      <c r="H2484">
        <v>12.4</v>
      </c>
      <c r="I2484">
        <v>4</v>
      </c>
      <c r="J2484">
        <v>35.9</v>
      </c>
      <c r="K2484">
        <v>2.76</v>
      </c>
    </row>
    <row r="2485" spans="1:11" x14ac:dyDescent="0.25">
      <c r="A2485" s="7">
        <v>442447</v>
      </c>
      <c r="B2485" s="7">
        <v>431517</v>
      </c>
      <c r="C2485" t="s">
        <v>50</v>
      </c>
      <c r="D2485" t="s">
        <v>114</v>
      </c>
      <c r="E2485" s="7">
        <v>5</v>
      </c>
      <c r="F2485" s="7" t="s">
        <v>148</v>
      </c>
      <c r="G2485" t="s">
        <v>18</v>
      </c>
      <c r="H2485">
        <v>18.2</v>
      </c>
      <c r="I2485">
        <v>1</v>
      </c>
      <c r="J2485">
        <v>92</v>
      </c>
      <c r="K2485">
        <v>2.76</v>
      </c>
    </row>
    <row r="2486" spans="1:11" x14ac:dyDescent="0.25">
      <c r="A2486" s="7">
        <v>442449</v>
      </c>
      <c r="B2486" s="7">
        <v>431517</v>
      </c>
      <c r="C2486" t="s">
        <v>50</v>
      </c>
      <c r="D2486" t="s">
        <v>114</v>
      </c>
      <c r="E2486" s="7">
        <v>5</v>
      </c>
      <c r="F2486" s="7" t="s">
        <v>148</v>
      </c>
      <c r="G2486" t="s">
        <v>18</v>
      </c>
      <c r="H2486">
        <v>18.2</v>
      </c>
      <c r="I2486">
        <v>1</v>
      </c>
      <c r="J2486">
        <v>92</v>
      </c>
      <c r="K2486">
        <v>2.76</v>
      </c>
    </row>
    <row r="2487" spans="1:11" x14ac:dyDescent="0.25">
      <c r="A2487" s="7">
        <v>442452</v>
      </c>
      <c r="B2487" s="7">
        <v>431517</v>
      </c>
      <c r="C2487" t="s">
        <v>50</v>
      </c>
      <c r="D2487" t="s">
        <v>114</v>
      </c>
      <c r="E2487" s="7">
        <v>5</v>
      </c>
      <c r="F2487" s="7" t="s">
        <v>148</v>
      </c>
      <c r="G2487" t="s">
        <v>18</v>
      </c>
      <c r="H2487">
        <v>14.5</v>
      </c>
      <c r="I2487">
        <v>4</v>
      </c>
      <c r="J2487">
        <v>35.9</v>
      </c>
      <c r="K2487">
        <v>2.76</v>
      </c>
    </row>
    <row r="2488" spans="1:11" x14ac:dyDescent="0.25">
      <c r="A2488" s="7">
        <v>442453</v>
      </c>
      <c r="B2488" s="7">
        <v>431517</v>
      </c>
      <c r="C2488" t="s">
        <v>50</v>
      </c>
      <c r="D2488" t="s">
        <v>114</v>
      </c>
      <c r="E2488" s="7">
        <v>5</v>
      </c>
      <c r="F2488" s="7" t="s">
        <v>148</v>
      </c>
      <c r="G2488" t="s">
        <v>18</v>
      </c>
      <c r="H2488">
        <v>13.1</v>
      </c>
      <c r="I2488">
        <v>1</v>
      </c>
      <c r="J2488">
        <v>92</v>
      </c>
      <c r="K2488">
        <v>2.76</v>
      </c>
    </row>
    <row r="2489" spans="1:11" x14ac:dyDescent="0.25">
      <c r="A2489" s="7">
        <v>442455</v>
      </c>
      <c r="B2489" s="7">
        <v>431517</v>
      </c>
      <c r="C2489" t="s">
        <v>50</v>
      </c>
      <c r="D2489" t="s">
        <v>114</v>
      </c>
      <c r="E2489" s="7">
        <v>5</v>
      </c>
      <c r="F2489" s="7" t="s">
        <v>148</v>
      </c>
      <c r="G2489" t="s">
        <v>18</v>
      </c>
      <c r="H2489">
        <v>24.8</v>
      </c>
      <c r="I2489">
        <v>5</v>
      </c>
      <c r="J2489">
        <v>31.3</v>
      </c>
      <c r="K2489">
        <v>2.76</v>
      </c>
    </row>
    <row r="2490" spans="1:11" x14ac:dyDescent="0.25">
      <c r="A2490" s="7">
        <v>442456</v>
      </c>
      <c r="B2490" s="7">
        <v>431517</v>
      </c>
      <c r="C2490" t="s">
        <v>50</v>
      </c>
      <c r="D2490" t="s">
        <v>114</v>
      </c>
      <c r="E2490" s="7">
        <v>5</v>
      </c>
      <c r="F2490" s="7" t="s">
        <v>148</v>
      </c>
      <c r="G2490" t="s">
        <v>18</v>
      </c>
      <c r="H2490">
        <v>17.600000000000001</v>
      </c>
      <c r="I2490">
        <v>1</v>
      </c>
      <c r="J2490">
        <v>92</v>
      </c>
      <c r="K2490">
        <v>2.76</v>
      </c>
    </row>
    <row r="2491" spans="1:11" x14ac:dyDescent="0.25">
      <c r="A2491" s="7">
        <v>442457</v>
      </c>
      <c r="B2491" s="7">
        <v>431517</v>
      </c>
      <c r="C2491" t="s">
        <v>50</v>
      </c>
      <c r="D2491" t="s">
        <v>114</v>
      </c>
      <c r="E2491" s="7">
        <v>5</v>
      </c>
      <c r="F2491" s="7" t="s">
        <v>148</v>
      </c>
      <c r="G2491" t="s">
        <v>18</v>
      </c>
      <c r="H2491">
        <v>17.2</v>
      </c>
      <c r="I2491">
        <v>1</v>
      </c>
      <c r="J2491">
        <v>92</v>
      </c>
      <c r="K2491">
        <v>2.76</v>
      </c>
    </row>
    <row r="2492" spans="1:11" x14ac:dyDescent="0.25">
      <c r="A2492" s="7">
        <v>442459</v>
      </c>
      <c r="B2492" s="7">
        <v>431517</v>
      </c>
      <c r="C2492" t="s">
        <v>50</v>
      </c>
      <c r="D2492" t="s">
        <v>114</v>
      </c>
      <c r="E2492" s="7">
        <v>5</v>
      </c>
      <c r="F2492" s="7" t="s">
        <v>148</v>
      </c>
      <c r="G2492" t="s">
        <v>18</v>
      </c>
      <c r="H2492">
        <v>16.2</v>
      </c>
      <c r="I2492">
        <v>1</v>
      </c>
      <c r="J2492">
        <v>92</v>
      </c>
      <c r="K2492">
        <v>2.76</v>
      </c>
    </row>
    <row r="2493" spans="1:11" x14ac:dyDescent="0.25">
      <c r="A2493" s="7">
        <v>442460</v>
      </c>
      <c r="B2493" s="7">
        <v>431517</v>
      </c>
      <c r="C2493" t="s">
        <v>50</v>
      </c>
      <c r="D2493" t="s">
        <v>114</v>
      </c>
      <c r="E2493" s="7">
        <v>5</v>
      </c>
      <c r="F2493" s="7" t="s">
        <v>148</v>
      </c>
      <c r="G2493" t="s">
        <v>18</v>
      </c>
      <c r="H2493">
        <v>15.5</v>
      </c>
      <c r="I2493">
        <v>2</v>
      </c>
      <c r="J2493">
        <v>57</v>
      </c>
      <c r="K2493">
        <v>2.76</v>
      </c>
    </row>
    <row r="2494" spans="1:11" x14ac:dyDescent="0.25">
      <c r="A2494" s="7">
        <v>442461</v>
      </c>
      <c r="B2494" s="7">
        <v>431517</v>
      </c>
      <c r="C2494" t="s">
        <v>50</v>
      </c>
      <c r="D2494" t="s">
        <v>114</v>
      </c>
      <c r="E2494" s="7">
        <v>5</v>
      </c>
      <c r="F2494" s="7" t="s">
        <v>148</v>
      </c>
      <c r="G2494" t="s">
        <v>18</v>
      </c>
      <c r="H2494">
        <v>13.2</v>
      </c>
      <c r="I2494">
        <v>2</v>
      </c>
      <c r="J2494">
        <v>57</v>
      </c>
      <c r="K2494">
        <v>2.76</v>
      </c>
    </row>
    <row r="2495" spans="1:11" x14ac:dyDescent="0.25">
      <c r="A2495" s="7">
        <v>442462</v>
      </c>
      <c r="B2495" s="7">
        <v>431517</v>
      </c>
      <c r="C2495" t="s">
        <v>50</v>
      </c>
      <c r="D2495" t="s">
        <v>114</v>
      </c>
      <c r="E2495" s="7">
        <v>5</v>
      </c>
      <c r="F2495" s="7" t="s">
        <v>148</v>
      </c>
      <c r="G2495" t="s">
        <v>18</v>
      </c>
      <c r="H2495">
        <v>17.600000000000001</v>
      </c>
      <c r="I2495">
        <v>1</v>
      </c>
      <c r="J2495">
        <v>92</v>
      </c>
      <c r="K2495">
        <v>2.76</v>
      </c>
    </row>
    <row r="2496" spans="1:11" x14ac:dyDescent="0.25">
      <c r="A2496" s="7">
        <v>442464</v>
      </c>
      <c r="B2496" s="7">
        <v>431517</v>
      </c>
      <c r="C2496" t="s">
        <v>50</v>
      </c>
      <c r="D2496" t="s">
        <v>114</v>
      </c>
      <c r="E2496" s="7">
        <v>5</v>
      </c>
      <c r="F2496" s="7" t="s">
        <v>148</v>
      </c>
      <c r="G2496" t="s">
        <v>18</v>
      </c>
      <c r="H2496">
        <v>94.1</v>
      </c>
      <c r="I2496">
        <v>3</v>
      </c>
      <c r="J2496">
        <v>69.8</v>
      </c>
      <c r="K2496">
        <v>2.76</v>
      </c>
    </row>
    <row r="2497" spans="1:11" x14ac:dyDescent="0.25">
      <c r="A2497" s="7">
        <v>442465</v>
      </c>
      <c r="B2497" s="7">
        <v>431517</v>
      </c>
      <c r="C2497" t="s">
        <v>50</v>
      </c>
      <c r="D2497" t="s">
        <v>114</v>
      </c>
      <c r="E2497" s="7">
        <v>5</v>
      </c>
      <c r="F2497" s="7" t="s">
        <v>148</v>
      </c>
      <c r="G2497" t="s">
        <v>18</v>
      </c>
      <c r="H2497">
        <v>18.2</v>
      </c>
      <c r="I2497">
        <v>1</v>
      </c>
      <c r="J2497">
        <v>92</v>
      </c>
      <c r="K2497">
        <v>2.76</v>
      </c>
    </row>
    <row r="2498" spans="1:11" x14ac:dyDescent="0.25">
      <c r="A2498" s="7">
        <v>442468</v>
      </c>
      <c r="B2498" s="7">
        <v>431517</v>
      </c>
      <c r="C2498" t="s">
        <v>50</v>
      </c>
      <c r="D2498" t="s">
        <v>114</v>
      </c>
      <c r="E2498" s="7">
        <v>5</v>
      </c>
      <c r="F2498" s="7" t="s">
        <v>148</v>
      </c>
      <c r="G2498" t="s">
        <v>18</v>
      </c>
      <c r="H2498">
        <v>18.399999999999999</v>
      </c>
      <c r="I2498">
        <v>1</v>
      </c>
      <c r="J2498">
        <v>92</v>
      </c>
      <c r="K2498">
        <v>2.76</v>
      </c>
    </row>
    <row r="2499" spans="1:11" x14ac:dyDescent="0.25">
      <c r="A2499" s="7">
        <v>442469</v>
      </c>
      <c r="B2499" s="7">
        <v>431517</v>
      </c>
      <c r="C2499" t="s">
        <v>50</v>
      </c>
      <c r="D2499" t="s">
        <v>114</v>
      </c>
      <c r="E2499" s="7">
        <v>5</v>
      </c>
      <c r="F2499" s="7" t="s">
        <v>148</v>
      </c>
      <c r="G2499" t="s">
        <v>18</v>
      </c>
      <c r="H2499">
        <v>14.3</v>
      </c>
      <c r="I2499">
        <v>3</v>
      </c>
      <c r="J2499">
        <v>44.2</v>
      </c>
      <c r="K2499">
        <v>2.76</v>
      </c>
    </row>
    <row r="2500" spans="1:11" x14ac:dyDescent="0.25">
      <c r="A2500" s="7">
        <v>442472</v>
      </c>
      <c r="B2500" s="7">
        <v>431517</v>
      </c>
      <c r="C2500" t="s">
        <v>50</v>
      </c>
      <c r="D2500" t="s">
        <v>114</v>
      </c>
      <c r="E2500" s="7">
        <v>5</v>
      </c>
      <c r="F2500" s="7" t="s">
        <v>148</v>
      </c>
      <c r="G2500" t="s">
        <v>18</v>
      </c>
      <c r="H2500">
        <v>24.5</v>
      </c>
      <c r="I2500">
        <v>1</v>
      </c>
      <c r="J2500">
        <v>92</v>
      </c>
      <c r="K2500">
        <v>2.76</v>
      </c>
    </row>
    <row r="2501" spans="1:11" x14ac:dyDescent="0.25">
      <c r="A2501" s="7">
        <v>442474</v>
      </c>
      <c r="B2501" s="7">
        <v>431517</v>
      </c>
      <c r="C2501" t="s">
        <v>50</v>
      </c>
      <c r="D2501" t="s">
        <v>114</v>
      </c>
      <c r="E2501" s="7">
        <v>5</v>
      </c>
      <c r="F2501" s="7" t="s">
        <v>148</v>
      </c>
      <c r="G2501" t="s">
        <v>18</v>
      </c>
      <c r="H2501">
        <v>17.2</v>
      </c>
      <c r="I2501">
        <v>1</v>
      </c>
      <c r="J2501">
        <v>92</v>
      </c>
      <c r="K2501">
        <v>2.76</v>
      </c>
    </row>
    <row r="2502" spans="1:11" x14ac:dyDescent="0.25">
      <c r="A2502" s="7">
        <v>442475</v>
      </c>
      <c r="B2502" s="7">
        <v>431517</v>
      </c>
      <c r="C2502" t="s">
        <v>50</v>
      </c>
      <c r="D2502" t="s">
        <v>114</v>
      </c>
      <c r="E2502" s="7">
        <v>5</v>
      </c>
      <c r="F2502" s="7" t="s">
        <v>148</v>
      </c>
      <c r="G2502" t="s">
        <v>18</v>
      </c>
      <c r="H2502">
        <v>28.1</v>
      </c>
      <c r="I2502">
        <v>2</v>
      </c>
      <c r="J2502">
        <v>73.5</v>
      </c>
      <c r="K2502">
        <v>2.76</v>
      </c>
    </row>
    <row r="2503" spans="1:11" x14ac:dyDescent="0.25">
      <c r="A2503" s="7">
        <v>442478</v>
      </c>
      <c r="B2503" s="7">
        <v>431517</v>
      </c>
      <c r="C2503" t="s">
        <v>50</v>
      </c>
      <c r="D2503" t="s">
        <v>114</v>
      </c>
      <c r="E2503" s="7">
        <v>5</v>
      </c>
      <c r="F2503" s="7" t="s">
        <v>148</v>
      </c>
      <c r="G2503" t="s">
        <v>18</v>
      </c>
      <c r="H2503">
        <v>18.3</v>
      </c>
      <c r="I2503">
        <v>1</v>
      </c>
      <c r="J2503">
        <v>92</v>
      </c>
      <c r="K2503">
        <v>2.76</v>
      </c>
    </row>
    <row r="2504" spans="1:11" x14ac:dyDescent="0.25">
      <c r="A2504" s="7">
        <v>442479</v>
      </c>
      <c r="B2504" s="7">
        <v>431517</v>
      </c>
      <c r="C2504" t="s">
        <v>50</v>
      </c>
      <c r="D2504" t="s">
        <v>114</v>
      </c>
      <c r="E2504" s="7">
        <v>5</v>
      </c>
      <c r="F2504" s="7" t="s">
        <v>148</v>
      </c>
      <c r="G2504" t="s">
        <v>18</v>
      </c>
      <c r="H2504">
        <v>17.2</v>
      </c>
      <c r="I2504">
        <v>1</v>
      </c>
      <c r="J2504">
        <v>92</v>
      </c>
      <c r="K2504">
        <v>2.76</v>
      </c>
    </row>
    <row r="2505" spans="1:11" x14ac:dyDescent="0.25">
      <c r="A2505" s="7">
        <v>442482</v>
      </c>
      <c r="B2505" s="7">
        <v>431517</v>
      </c>
      <c r="C2505" t="s">
        <v>50</v>
      </c>
      <c r="D2505" t="s">
        <v>114</v>
      </c>
      <c r="E2505" s="7">
        <v>5</v>
      </c>
      <c r="F2505" s="7" t="s">
        <v>148</v>
      </c>
      <c r="G2505" t="s">
        <v>18</v>
      </c>
      <c r="H2505">
        <v>38.200000000000003</v>
      </c>
      <c r="I2505">
        <v>2</v>
      </c>
      <c r="J2505">
        <v>73.5</v>
      </c>
      <c r="K2505">
        <v>2.76</v>
      </c>
    </row>
    <row r="2506" spans="1:11" x14ac:dyDescent="0.25">
      <c r="A2506" s="7">
        <v>442483</v>
      </c>
      <c r="B2506" s="7">
        <v>431517</v>
      </c>
      <c r="C2506" t="s">
        <v>50</v>
      </c>
      <c r="D2506" t="s">
        <v>114</v>
      </c>
      <c r="E2506" s="7">
        <v>5</v>
      </c>
      <c r="F2506" s="7" t="s">
        <v>148</v>
      </c>
      <c r="G2506" t="s">
        <v>18</v>
      </c>
      <c r="H2506">
        <v>17.5</v>
      </c>
      <c r="I2506">
        <v>1</v>
      </c>
      <c r="J2506">
        <v>92</v>
      </c>
      <c r="K2506">
        <v>2.76</v>
      </c>
    </row>
    <row r="2507" spans="1:11" x14ac:dyDescent="0.25">
      <c r="A2507" s="7">
        <v>442484</v>
      </c>
      <c r="B2507" s="7">
        <v>431517</v>
      </c>
      <c r="C2507" t="s">
        <v>50</v>
      </c>
      <c r="D2507" t="s">
        <v>114</v>
      </c>
      <c r="E2507" s="7">
        <v>5</v>
      </c>
      <c r="F2507" s="7" t="s">
        <v>148</v>
      </c>
      <c r="G2507" t="s">
        <v>18</v>
      </c>
      <c r="H2507">
        <v>19.100000000000001</v>
      </c>
      <c r="I2507">
        <v>2</v>
      </c>
      <c r="J2507">
        <v>57</v>
      </c>
      <c r="K2507">
        <v>2.76</v>
      </c>
    </row>
    <row r="2508" spans="1:11" x14ac:dyDescent="0.25">
      <c r="A2508" s="7">
        <v>442485</v>
      </c>
      <c r="B2508" s="7">
        <v>431517</v>
      </c>
      <c r="C2508" t="s">
        <v>50</v>
      </c>
      <c r="D2508" t="s">
        <v>114</v>
      </c>
      <c r="E2508" s="7">
        <v>5</v>
      </c>
      <c r="F2508" s="7" t="s">
        <v>148</v>
      </c>
      <c r="G2508" t="s">
        <v>18</v>
      </c>
      <c r="H2508">
        <v>23.7</v>
      </c>
      <c r="I2508">
        <v>1</v>
      </c>
      <c r="J2508">
        <v>92</v>
      </c>
      <c r="K2508">
        <v>2.76</v>
      </c>
    </row>
    <row r="2509" spans="1:11" x14ac:dyDescent="0.25">
      <c r="A2509" s="7">
        <v>442488</v>
      </c>
      <c r="B2509" s="7">
        <v>431517</v>
      </c>
      <c r="C2509" t="s">
        <v>50</v>
      </c>
      <c r="D2509" t="s">
        <v>114</v>
      </c>
      <c r="E2509" s="7">
        <v>5</v>
      </c>
      <c r="F2509" s="7" t="s">
        <v>148</v>
      </c>
      <c r="G2509" t="s">
        <v>18</v>
      </c>
      <c r="H2509">
        <v>18.2</v>
      </c>
      <c r="I2509">
        <v>1</v>
      </c>
      <c r="J2509">
        <v>92</v>
      </c>
      <c r="K2509">
        <v>2.76</v>
      </c>
    </row>
    <row r="2510" spans="1:11" x14ac:dyDescent="0.25">
      <c r="A2510" s="7">
        <v>442489</v>
      </c>
      <c r="B2510" s="7">
        <v>431517</v>
      </c>
      <c r="C2510" t="s">
        <v>50</v>
      </c>
      <c r="D2510" t="s">
        <v>114</v>
      </c>
      <c r="E2510" s="7">
        <v>5</v>
      </c>
      <c r="F2510" s="7" t="s">
        <v>148</v>
      </c>
      <c r="G2510" t="s">
        <v>18</v>
      </c>
      <c r="H2510">
        <v>15.5</v>
      </c>
      <c r="I2510">
        <v>1</v>
      </c>
      <c r="J2510">
        <v>92</v>
      </c>
      <c r="K2510">
        <v>2.76</v>
      </c>
    </row>
    <row r="2511" spans="1:11" x14ac:dyDescent="0.25">
      <c r="A2511" s="7">
        <v>442492</v>
      </c>
      <c r="B2511" s="7">
        <v>431517</v>
      </c>
      <c r="C2511" t="s">
        <v>50</v>
      </c>
      <c r="D2511" t="s">
        <v>114</v>
      </c>
      <c r="E2511" s="7">
        <v>5</v>
      </c>
      <c r="F2511" s="7" t="s">
        <v>148</v>
      </c>
      <c r="G2511" t="s">
        <v>18</v>
      </c>
      <c r="H2511">
        <v>27.4</v>
      </c>
      <c r="I2511">
        <v>1</v>
      </c>
      <c r="J2511">
        <v>92</v>
      </c>
      <c r="K2511">
        <v>2.76</v>
      </c>
    </row>
    <row r="2512" spans="1:11" x14ac:dyDescent="0.25">
      <c r="A2512" s="7">
        <v>442493</v>
      </c>
      <c r="B2512" s="7">
        <v>431517</v>
      </c>
      <c r="C2512" t="s">
        <v>50</v>
      </c>
      <c r="D2512" t="s">
        <v>114</v>
      </c>
      <c r="E2512" s="7">
        <v>5</v>
      </c>
      <c r="F2512" s="7" t="s">
        <v>148</v>
      </c>
      <c r="G2512" t="s">
        <v>18</v>
      </c>
      <c r="H2512">
        <v>16.3</v>
      </c>
      <c r="I2512">
        <v>2</v>
      </c>
      <c r="J2512">
        <v>57</v>
      </c>
      <c r="K2512">
        <v>2.76</v>
      </c>
    </row>
    <row r="2513" spans="1:11" x14ac:dyDescent="0.25">
      <c r="A2513" s="7">
        <v>442495</v>
      </c>
      <c r="B2513" s="7">
        <v>431517</v>
      </c>
      <c r="C2513" t="s">
        <v>50</v>
      </c>
      <c r="D2513" t="s">
        <v>114</v>
      </c>
      <c r="E2513" s="7">
        <v>5</v>
      </c>
      <c r="F2513" s="7" t="s">
        <v>148</v>
      </c>
      <c r="G2513" t="s">
        <v>18</v>
      </c>
      <c r="H2513">
        <v>15</v>
      </c>
      <c r="I2513">
        <v>1</v>
      </c>
      <c r="J2513">
        <v>92</v>
      </c>
      <c r="K2513">
        <v>2.76</v>
      </c>
    </row>
    <row r="2514" spans="1:11" x14ac:dyDescent="0.25">
      <c r="A2514" s="7">
        <v>442498</v>
      </c>
      <c r="B2514" s="7">
        <v>431517</v>
      </c>
      <c r="C2514" t="s">
        <v>50</v>
      </c>
      <c r="D2514" t="s">
        <v>114</v>
      </c>
      <c r="E2514" s="7">
        <v>5</v>
      </c>
      <c r="F2514" s="7" t="s">
        <v>148</v>
      </c>
      <c r="G2514" t="s">
        <v>18</v>
      </c>
      <c r="H2514">
        <v>31</v>
      </c>
      <c r="I2514">
        <v>1</v>
      </c>
      <c r="J2514">
        <v>118.7</v>
      </c>
      <c r="K2514">
        <v>2.76</v>
      </c>
    </row>
    <row r="2515" spans="1:11" x14ac:dyDescent="0.25">
      <c r="A2515" s="7">
        <v>442499</v>
      </c>
      <c r="B2515" s="7">
        <v>431517</v>
      </c>
      <c r="C2515" t="s">
        <v>50</v>
      </c>
      <c r="D2515" t="s">
        <v>114</v>
      </c>
      <c r="E2515" s="7">
        <v>5</v>
      </c>
      <c r="F2515" s="7" t="s">
        <v>148</v>
      </c>
      <c r="G2515" t="s">
        <v>18</v>
      </c>
      <c r="H2515">
        <v>20</v>
      </c>
      <c r="I2515">
        <v>1</v>
      </c>
      <c r="J2515">
        <v>92</v>
      </c>
      <c r="K2515">
        <v>2.76</v>
      </c>
    </row>
    <row r="2516" spans="1:11" x14ac:dyDescent="0.25">
      <c r="A2516" s="7">
        <v>442500</v>
      </c>
      <c r="B2516" s="7">
        <v>431517</v>
      </c>
      <c r="C2516" t="s">
        <v>50</v>
      </c>
      <c r="D2516" t="s">
        <v>114</v>
      </c>
      <c r="E2516" s="7">
        <v>5</v>
      </c>
      <c r="F2516" s="7" t="s">
        <v>148</v>
      </c>
      <c r="G2516" t="s">
        <v>18</v>
      </c>
      <c r="H2516">
        <v>43</v>
      </c>
      <c r="I2516">
        <v>4</v>
      </c>
      <c r="J2516">
        <v>46.3</v>
      </c>
      <c r="K2516">
        <v>2.76</v>
      </c>
    </row>
    <row r="2517" spans="1:11" x14ac:dyDescent="0.25">
      <c r="A2517" s="7">
        <v>442501</v>
      </c>
      <c r="B2517" s="7">
        <v>431517</v>
      </c>
      <c r="C2517" t="s">
        <v>50</v>
      </c>
      <c r="D2517" t="s">
        <v>114</v>
      </c>
      <c r="E2517" s="7">
        <v>5</v>
      </c>
      <c r="F2517" s="7" t="s">
        <v>148</v>
      </c>
      <c r="G2517" t="s">
        <v>18</v>
      </c>
      <c r="H2517">
        <v>13.9</v>
      </c>
      <c r="I2517">
        <v>1</v>
      </c>
      <c r="J2517">
        <v>92</v>
      </c>
      <c r="K2517">
        <v>2.76</v>
      </c>
    </row>
    <row r="2518" spans="1:11" x14ac:dyDescent="0.25">
      <c r="A2518" s="7">
        <v>442503</v>
      </c>
      <c r="B2518" s="7">
        <v>431517</v>
      </c>
      <c r="C2518" t="s">
        <v>50</v>
      </c>
      <c r="D2518" t="s">
        <v>114</v>
      </c>
      <c r="E2518" s="7">
        <v>5</v>
      </c>
      <c r="F2518" s="7" t="s">
        <v>148</v>
      </c>
      <c r="G2518" t="s">
        <v>18</v>
      </c>
      <c r="H2518">
        <v>25.3</v>
      </c>
      <c r="I2518">
        <v>1</v>
      </c>
      <c r="J2518">
        <v>92</v>
      </c>
      <c r="K2518">
        <v>2.76</v>
      </c>
    </row>
    <row r="2519" spans="1:11" x14ac:dyDescent="0.25">
      <c r="A2519" s="7">
        <v>442504</v>
      </c>
      <c r="B2519" s="7">
        <v>431517</v>
      </c>
      <c r="C2519" t="s">
        <v>50</v>
      </c>
      <c r="D2519" t="s">
        <v>114</v>
      </c>
      <c r="E2519" s="7">
        <v>5</v>
      </c>
      <c r="F2519" s="7" t="s">
        <v>148</v>
      </c>
      <c r="G2519" t="s">
        <v>18</v>
      </c>
      <c r="H2519">
        <v>16</v>
      </c>
      <c r="I2519">
        <v>1</v>
      </c>
      <c r="J2519">
        <v>92</v>
      </c>
      <c r="K2519">
        <v>2.76</v>
      </c>
    </row>
    <row r="2520" spans="1:11" x14ac:dyDescent="0.25">
      <c r="A2520" s="7">
        <v>442505</v>
      </c>
      <c r="B2520" s="7">
        <v>431517</v>
      </c>
      <c r="C2520" t="s">
        <v>50</v>
      </c>
      <c r="D2520" t="s">
        <v>114</v>
      </c>
      <c r="E2520" s="7">
        <v>5</v>
      </c>
      <c r="F2520" s="7" t="s">
        <v>148</v>
      </c>
      <c r="G2520" t="s">
        <v>18</v>
      </c>
      <c r="H2520">
        <v>13.8</v>
      </c>
      <c r="I2520">
        <v>1</v>
      </c>
      <c r="J2520">
        <v>92</v>
      </c>
      <c r="K2520">
        <v>2.76</v>
      </c>
    </row>
    <row r="2521" spans="1:11" x14ac:dyDescent="0.25">
      <c r="A2521" s="7">
        <v>442507</v>
      </c>
      <c r="B2521" s="7">
        <v>431517</v>
      </c>
      <c r="C2521" t="s">
        <v>50</v>
      </c>
      <c r="D2521" t="s">
        <v>114</v>
      </c>
      <c r="E2521" s="7">
        <v>5</v>
      </c>
      <c r="F2521" s="7" t="s">
        <v>148</v>
      </c>
      <c r="G2521" t="s">
        <v>18</v>
      </c>
      <c r="H2521">
        <v>18.100000000000001</v>
      </c>
      <c r="I2521">
        <v>1</v>
      </c>
      <c r="J2521">
        <v>92</v>
      </c>
      <c r="K2521">
        <v>2.76</v>
      </c>
    </row>
    <row r="2522" spans="1:11" x14ac:dyDescent="0.25">
      <c r="A2522" s="7">
        <v>442510</v>
      </c>
      <c r="B2522" s="7">
        <v>431517</v>
      </c>
      <c r="C2522" t="s">
        <v>50</v>
      </c>
      <c r="D2522" t="s">
        <v>114</v>
      </c>
      <c r="E2522" s="7">
        <v>5</v>
      </c>
      <c r="F2522" s="7" t="s">
        <v>148</v>
      </c>
      <c r="G2522" t="s">
        <v>18</v>
      </c>
      <c r="H2522">
        <v>14.8</v>
      </c>
      <c r="I2522">
        <v>1</v>
      </c>
      <c r="J2522">
        <v>92</v>
      </c>
      <c r="K2522">
        <v>2.76</v>
      </c>
    </row>
    <row r="2523" spans="1:11" x14ac:dyDescent="0.25">
      <c r="A2523" s="7">
        <v>442511</v>
      </c>
      <c r="B2523" s="7">
        <v>431517</v>
      </c>
      <c r="C2523" t="s">
        <v>50</v>
      </c>
      <c r="D2523" t="s">
        <v>114</v>
      </c>
      <c r="E2523" s="7">
        <v>5</v>
      </c>
      <c r="F2523" s="7" t="s">
        <v>148</v>
      </c>
      <c r="G2523" t="s">
        <v>18</v>
      </c>
      <c r="H2523">
        <v>33.1</v>
      </c>
      <c r="I2523">
        <v>2</v>
      </c>
      <c r="J2523">
        <v>73.5</v>
      </c>
      <c r="K2523">
        <v>2.76</v>
      </c>
    </row>
    <row r="2524" spans="1:11" x14ac:dyDescent="0.25">
      <c r="A2524" s="7">
        <v>442513</v>
      </c>
      <c r="B2524" s="7">
        <v>431517</v>
      </c>
      <c r="C2524" t="s">
        <v>50</v>
      </c>
      <c r="D2524" t="s">
        <v>114</v>
      </c>
      <c r="E2524" s="7">
        <v>5</v>
      </c>
      <c r="F2524" s="7" t="s">
        <v>148</v>
      </c>
      <c r="G2524" t="s">
        <v>18</v>
      </c>
      <c r="H2524">
        <v>19.600000000000001</v>
      </c>
      <c r="I2524">
        <v>1</v>
      </c>
      <c r="J2524">
        <v>92</v>
      </c>
      <c r="K2524">
        <v>2.76</v>
      </c>
    </row>
    <row r="2525" spans="1:11" x14ac:dyDescent="0.25">
      <c r="A2525" s="7">
        <v>442514</v>
      </c>
      <c r="B2525" s="7">
        <v>431517</v>
      </c>
      <c r="C2525" t="s">
        <v>50</v>
      </c>
      <c r="D2525" t="s">
        <v>114</v>
      </c>
      <c r="E2525" s="7">
        <v>5</v>
      </c>
      <c r="F2525" s="7" t="s">
        <v>148</v>
      </c>
      <c r="G2525" t="s">
        <v>18</v>
      </c>
      <c r="H2525">
        <v>17.2</v>
      </c>
      <c r="I2525">
        <v>1</v>
      </c>
      <c r="J2525">
        <v>92</v>
      </c>
      <c r="K2525">
        <v>2.76</v>
      </c>
    </row>
    <row r="2526" spans="1:11" x14ac:dyDescent="0.25">
      <c r="A2526" s="7">
        <v>442516</v>
      </c>
      <c r="B2526" s="7">
        <v>431517</v>
      </c>
      <c r="C2526" t="s">
        <v>50</v>
      </c>
      <c r="D2526" t="s">
        <v>114</v>
      </c>
      <c r="E2526" s="7">
        <v>5</v>
      </c>
      <c r="F2526" s="7" t="s">
        <v>148</v>
      </c>
      <c r="G2526" t="s">
        <v>18</v>
      </c>
      <c r="H2526">
        <v>17</v>
      </c>
      <c r="I2526">
        <v>1</v>
      </c>
      <c r="J2526">
        <v>92</v>
      </c>
      <c r="K2526">
        <v>2.76</v>
      </c>
    </row>
    <row r="2527" spans="1:11" x14ac:dyDescent="0.25">
      <c r="A2527" s="7">
        <v>442518</v>
      </c>
      <c r="B2527" s="7">
        <v>431517</v>
      </c>
      <c r="C2527" t="s">
        <v>50</v>
      </c>
      <c r="D2527" t="s">
        <v>114</v>
      </c>
      <c r="E2527" s="7">
        <v>5</v>
      </c>
      <c r="F2527" s="7" t="s">
        <v>148</v>
      </c>
      <c r="G2527" t="s">
        <v>18</v>
      </c>
      <c r="H2527">
        <v>17.7</v>
      </c>
      <c r="I2527">
        <v>2</v>
      </c>
      <c r="J2527">
        <v>57</v>
      </c>
      <c r="K2527">
        <v>2.76</v>
      </c>
    </row>
    <row r="2528" spans="1:11" x14ac:dyDescent="0.25">
      <c r="A2528" s="7">
        <v>442519</v>
      </c>
      <c r="B2528" s="7">
        <v>431517</v>
      </c>
      <c r="C2528" t="s">
        <v>50</v>
      </c>
      <c r="D2528" t="s">
        <v>114</v>
      </c>
      <c r="E2528" s="7">
        <v>5</v>
      </c>
      <c r="F2528" s="7" t="s">
        <v>148</v>
      </c>
      <c r="G2528" t="s">
        <v>18</v>
      </c>
      <c r="H2528">
        <v>16.600000000000001</v>
      </c>
      <c r="I2528">
        <v>1</v>
      </c>
      <c r="J2528">
        <v>92</v>
      </c>
      <c r="K2528">
        <v>2.76</v>
      </c>
    </row>
    <row r="2529" spans="1:11" x14ac:dyDescent="0.25">
      <c r="A2529" s="7">
        <v>442520</v>
      </c>
      <c r="B2529" s="7">
        <v>431517</v>
      </c>
      <c r="C2529" t="s">
        <v>50</v>
      </c>
      <c r="D2529" t="s">
        <v>114</v>
      </c>
      <c r="E2529" s="7">
        <v>5</v>
      </c>
      <c r="F2529" s="7" t="s">
        <v>148</v>
      </c>
      <c r="G2529" t="s">
        <v>18</v>
      </c>
      <c r="H2529">
        <v>24.8</v>
      </c>
      <c r="I2529">
        <v>1</v>
      </c>
      <c r="J2529">
        <v>92</v>
      </c>
      <c r="K2529">
        <v>2.76</v>
      </c>
    </row>
    <row r="2530" spans="1:11" x14ac:dyDescent="0.25">
      <c r="A2530" s="7">
        <v>442521</v>
      </c>
      <c r="B2530" s="7">
        <v>431517</v>
      </c>
      <c r="C2530" t="s">
        <v>50</v>
      </c>
      <c r="D2530" t="s">
        <v>114</v>
      </c>
      <c r="E2530" s="7">
        <v>5</v>
      </c>
      <c r="F2530" s="7" t="s">
        <v>148</v>
      </c>
      <c r="G2530" t="s">
        <v>18</v>
      </c>
      <c r="H2530">
        <v>13.8</v>
      </c>
      <c r="I2530">
        <v>1</v>
      </c>
      <c r="J2530">
        <v>92</v>
      </c>
      <c r="K2530">
        <v>2.76</v>
      </c>
    </row>
    <row r="2531" spans="1:11" x14ac:dyDescent="0.25">
      <c r="A2531" s="7">
        <v>442523</v>
      </c>
      <c r="B2531" s="7">
        <v>431517</v>
      </c>
      <c r="C2531" t="s">
        <v>50</v>
      </c>
      <c r="D2531" t="s">
        <v>114</v>
      </c>
      <c r="E2531" s="7">
        <v>5</v>
      </c>
      <c r="F2531" s="7" t="s">
        <v>148</v>
      </c>
      <c r="G2531" t="s">
        <v>18</v>
      </c>
      <c r="H2531">
        <v>14.8</v>
      </c>
      <c r="I2531">
        <v>1</v>
      </c>
      <c r="J2531">
        <v>92</v>
      </c>
      <c r="K2531">
        <v>2.76</v>
      </c>
    </row>
    <row r="2532" spans="1:11" x14ac:dyDescent="0.25">
      <c r="A2532" s="7">
        <v>442524</v>
      </c>
      <c r="B2532" s="7">
        <v>431517</v>
      </c>
      <c r="C2532" t="s">
        <v>50</v>
      </c>
      <c r="D2532" t="s">
        <v>114</v>
      </c>
      <c r="E2532" s="7">
        <v>5</v>
      </c>
      <c r="F2532" s="7" t="s">
        <v>148</v>
      </c>
      <c r="G2532" t="s">
        <v>18</v>
      </c>
      <c r="H2532">
        <v>17.5</v>
      </c>
      <c r="I2532">
        <v>1</v>
      </c>
      <c r="J2532">
        <v>92</v>
      </c>
      <c r="K2532">
        <v>2.76</v>
      </c>
    </row>
    <row r="2533" spans="1:11" x14ac:dyDescent="0.25">
      <c r="A2533" s="7">
        <v>442525</v>
      </c>
      <c r="B2533" s="7">
        <v>431517</v>
      </c>
      <c r="C2533" t="s">
        <v>50</v>
      </c>
      <c r="D2533" t="s">
        <v>114</v>
      </c>
      <c r="E2533" s="7">
        <v>5</v>
      </c>
      <c r="F2533" s="7" t="s">
        <v>148</v>
      </c>
      <c r="G2533" t="s">
        <v>18</v>
      </c>
      <c r="H2533">
        <v>26</v>
      </c>
      <c r="I2533">
        <v>1</v>
      </c>
      <c r="J2533">
        <v>92</v>
      </c>
      <c r="K2533">
        <v>2.76</v>
      </c>
    </row>
    <row r="2534" spans="1:11" x14ac:dyDescent="0.25">
      <c r="A2534" s="7">
        <v>442526</v>
      </c>
      <c r="B2534" s="7">
        <v>431517</v>
      </c>
      <c r="C2534" t="s">
        <v>50</v>
      </c>
      <c r="D2534" t="s">
        <v>114</v>
      </c>
      <c r="E2534" s="7">
        <v>5</v>
      </c>
      <c r="F2534" s="7" t="s">
        <v>148</v>
      </c>
      <c r="G2534" t="s">
        <v>18</v>
      </c>
      <c r="H2534">
        <v>19.5</v>
      </c>
      <c r="I2534">
        <v>1</v>
      </c>
      <c r="J2534">
        <v>92</v>
      </c>
      <c r="K2534">
        <v>2.76</v>
      </c>
    </row>
    <row r="2535" spans="1:11" x14ac:dyDescent="0.25">
      <c r="A2535" s="7">
        <v>442528</v>
      </c>
      <c r="B2535" s="7">
        <v>431517</v>
      </c>
      <c r="C2535" t="s">
        <v>50</v>
      </c>
      <c r="D2535" t="s">
        <v>114</v>
      </c>
      <c r="E2535" s="7">
        <v>5</v>
      </c>
      <c r="F2535" s="7" t="s">
        <v>148</v>
      </c>
      <c r="G2535" t="s">
        <v>18</v>
      </c>
      <c r="H2535">
        <v>18.600000000000001</v>
      </c>
      <c r="I2535">
        <v>1</v>
      </c>
      <c r="J2535">
        <v>92</v>
      </c>
      <c r="K2535">
        <v>2.76</v>
      </c>
    </row>
    <row r="2536" spans="1:11" x14ac:dyDescent="0.25">
      <c r="A2536" s="7">
        <v>442531</v>
      </c>
      <c r="B2536" s="7">
        <v>431517</v>
      </c>
      <c r="C2536" t="s">
        <v>50</v>
      </c>
      <c r="D2536" t="s">
        <v>114</v>
      </c>
      <c r="E2536" s="7">
        <v>5</v>
      </c>
      <c r="F2536" s="7" t="s">
        <v>148</v>
      </c>
      <c r="G2536" t="s">
        <v>18</v>
      </c>
      <c r="H2536">
        <v>14.4</v>
      </c>
      <c r="I2536">
        <v>1</v>
      </c>
      <c r="J2536">
        <v>92</v>
      </c>
      <c r="K2536">
        <v>2.76</v>
      </c>
    </row>
    <row r="2537" spans="1:11" x14ac:dyDescent="0.25">
      <c r="A2537" s="7">
        <v>442533</v>
      </c>
      <c r="B2537" s="7">
        <v>431517</v>
      </c>
      <c r="C2537" t="s">
        <v>50</v>
      </c>
      <c r="D2537" t="s">
        <v>114</v>
      </c>
      <c r="E2537" s="7">
        <v>5</v>
      </c>
      <c r="F2537" s="7" t="s">
        <v>148</v>
      </c>
      <c r="G2537" t="s">
        <v>18</v>
      </c>
      <c r="H2537">
        <v>17.8</v>
      </c>
      <c r="I2537">
        <v>5</v>
      </c>
      <c r="J2537">
        <v>31.3</v>
      </c>
      <c r="K2537">
        <v>2.76</v>
      </c>
    </row>
    <row r="2538" spans="1:11" x14ac:dyDescent="0.25">
      <c r="A2538" s="7">
        <v>442534</v>
      </c>
      <c r="B2538" s="7">
        <v>431517</v>
      </c>
      <c r="C2538" t="s">
        <v>50</v>
      </c>
      <c r="D2538" t="s">
        <v>114</v>
      </c>
      <c r="E2538" s="7">
        <v>5</v>
      </c>
      <c r="F2538" s="7" t="s">
        <v>148</v>
      </c>
      <c r="G2538" t="s">
        <v>18</v>
      </c>
      <c r="H2538">
        <v>35.5</v>
      </c>
      <c r="I2538">
        <v>1</v>
      </c>
      <c r="J2538">
        <v>118.7</v>
      </c>
      <c r="K2538">
        <v>2.76</v>
      </c>
    </row>
    <row r="2539" spans="1:11" x14ac:dyDescent="0.25">
      <c r="A2539" s="7">
        <v>442537</v>
      </c>
      <c r="B2539" s="7">
        <v>431517</v>
      </c>
      <c r="C2539" t="s">
        <v>50</v>
      </c>
      <c r="D2539" t="s">
        <v>114</v>
      </c>
      <c r="E2539" s="7">
        <v>5</v>
      </c>
      <c r="F2539" s="7" t="s">
        <v>148</v>
      </c>
      <c r="G2539" t="s">
        <v>18</v>
      </c>
      <c r="H2539">
        <v>17</v>
      </c>
      <c r="I2539">
        <v>1</v>
      </c>
      <c r="J2539">
        <v>92</v>
      </c>
      <c r="K2539">
        <v>2.76</v>
      </c>
    </row>
    <row r="2540" spans="1:11" x14ac:dyDescent="0.25">
      <c r="A2540" s="7">
        <v>442539</v>
      </c>
      <c r="B2540" s="7">
        <v>431517</v>
      </c>
      <c r="C2540" t="s">
        <v>50</v>
      </c>
      <c r="D2540" t="s">
        <v>114</v>
      </c>
      <c r="E2540" s="7">
        <v>5</v>
      </c>
      <c r="F2540" s="7" t="s">
        <v>148</v>
      </c>
      <c r="G2540" t="s">
        <v>18</v>
      </c>
      <c r="H2540">
        <v>18.399999999999999</v>
      </c>
      <c r="I2540">
        <v>5</v>
      </c>
      <c r="J2540">
        <v>31.3</v>
      </c>
      <c r="K2540">
        <v>2.76</v>
      </c>
    </row>
    <row r="2541" spans="1:11" x14ac:dyDescent="0.25">
      <c r="A2541" s="7">
        <v>442540</v>
      </c>
      <c r="B2541" s="7">
        <v>431517</v>
      </c>
      <c r="C2541" t="s">
        <v>50</v>
      </c>
      <c r="D2541" t="s">
        <v>114</v>
      </c>
      <c r="E2541" s="7">
        <v>5</v>
      </c>
      <c r="F2541" s="7" t="s">
        <v>148</v>
      </c>
      <c r="G2541" t="s">
        <v>18</v>
      </c>
      <c r="H2541">
        <v>25.2</v>
      </c>
      <c r="I2541">
        <v>1</v>
      </c>
      <c r="J2541">
        <v>92</v>
      </c>
      <c r="K2541">
        <v>2.76</v>
      </c>
    </row>
    <row r="2542" spans="1:11" x14ac:dyDescent="0.25">
      <c r="A2542" s="7">
        <v>442541</v>
      </c>
      <c r="B2542" s="7">
        <v>431517</v>
      </c>
      <c r="C2542" t="s">
        <v>50</v>
      </c>
      <c r="D2542" t="s">
        <v>114</v>
      </c>
      <c r="E2542" s="7">
        <v>5</v>
      </c>
      <c r="F2542" s="7" t="s">
        <v>148</v>
      </c>
      <c r="G2542" t="s">
        <v>18</v>
      </c>
      <c r="H2542">
        <v>17.2</v>
      </c>
      <c r="I2542">
        <v>2</v>
      </c>
      <c r="J2542">
        <v>57</v>
      </c>
      <c r="K2542">
        <v>2.76</v>
      </c>
    </row>
    <row r="2543" spans="1:11" x14ac:dyDescent="0.25">
      <c r="A2543" s="7">
        <v>442545</v>
      </c>
      <c r="B2543" s="7">
        <v>431517</v>
      </c>
      <c r="C2543" t="s">
        <v>50</v>
      </c>
      <c r="D2543" t="s">
        <v>114</v>
      </c>
      <c r="E2543" s="7">
        <v>5</v>
      </c>
      <c r="F2543" s="7" t="s">
        <v>148</v>
      </c>
      <c r="G2543" t="s">
        <v>18</v>
      </c>
      <c r="H2543">
        <v>15.2</v>
      </c>
      <c r="I2543">
        <v>1</v>
      </c>
      <c r="J2543">
        <v>92</v>
      </c>
      <c r="K2543">
        <v>2.76</v>
      </c>
    </row>
    <row r="2544" spans="1:11" x14ac:dyDescent="0.25">
      <c r="A2544" s="7">
        <v>442546</v>
      </c>
      <c r="B2544" s="7">
        <v>431517</v>
      </c>
      <c r="C2544" t="s">
        <v>50</v>
      </c>
      <c r="D2544" t="s">
        <v>114</v>
      </c>
      <c r="E2544" s="7">
        <v>5</v>
      </c>
      <c r="F2544" s="7" t="s">
        <v>148</v>
      </c>
      <c r="G2544" t="s">
        <v>18</v>
      </c>
      <c r="H2544">
        <v>16.7</v>
      </c>
      <c r="I2544">
        <v>1</v>
      </c>
      <c r="J2544">
        <v>92</v>
      </c>
      <c r="K2544">
        <v>2.76</v>
      </c>
    </row>
    <row r="2545" spans="1:11" x14ac:dyDescent="0.25">
      <c r="A2545" s="7">
        <v>442547</v>
      </c>
      <c r="B2545" s="7">
        <v>431517</v>
      </c>
      <c r="C2545" t="s">
        <v>50</v>
      </c>
      <c r="D2545" t="s">
        <v>114</v>
      </c>
      <c r="E2545" s="7">
        <v>5</v>
      </c>
      <c r="F2545" s="7" t="s">
        <v>148</v>
      </c>
      <c r="G2545" t="s">
        <v>18</v>
      </c>
      <c r="H2545">
        <v>15.9</v>
      </c>
      <c r="I2545">
        <v>1</v>
      </c>
      <c r="J2545">
        <v>92</v>
      </c>
      <c r="K2545">
        <v>2.76</v>
      </c>
    </row>
    <row r="2546" spans="1:11" x14ac:dyDescent="0.25">
      <c r="A2546" s="7">
        <v>442548</v>
      </c>
      <c r="B2546" s="7">
        <v>431517</v>
      </c>
      <c r="C2546" t="s">
        <v>50</v>
      </c>
      <c r="D2546" t="s">
        <v>114</v>
      </c>
      <c r="E2546" s="7">
        <v>5</v>
      </c>
      <c r="F2546" s="7" t="s">
        <v>148</v>
      </c>
      <c r="G2546" t="s">
        <v>18</v>
      </c>
      <c r="H2546">
        <v>24.5</v>
      </c>
      <c r="I2546">
        <v>1</v>
      </c>
      <c r="J2546">
        <v>92</v>
      </c>
      <c r="K2546">
        <v>2.76</v>
      </c>
    </row>
    <row r="2547" spans="1:11" x14ac:dyDescent="0.25">
      <c r="A2547" s="7">
        <v>442549</v>
      </c>
      <c r="B2547" s="7">
        <v>431517</v>
      </c>
      <c r="C2547" t="s">
        <v>50</v>
      </c>
      <c r="D2547" t="s">
        <v>114</v>
      </c>
      <c r="E2547" s="7">
        <v>5</v>
      </c>
      <c r="F2547" s="7" t="s">
        <v>148</v>
      </c>
      <c r="G2547" t="s">
        <v>18</v>
      </c>
      <c r="H2547">
        <v>14.1</v>
      </c>
      <c r="I2547">
        <v>1</v>
      </c>
      <c r="J2547">
        <v>92</v>
      </c>
      <c r="K2547">
        <v>2.76</v>
      </c>
    </row>
    <row r="2548" spans="1:11" x14ac:dyDescent="0.25">
      <c r="A2548" s="7">
        <v>442551</v>
      </c>
      <c r="B2548" s="7">
        <v>431517</v>
      </c>
      <c r="C2548" t="s">
        <v>50</v>
      </c>
      <c r="D2548" t="s">
        <v>114</v>
      </c>
      <c r="E2548" s="7">
        <v>5</v>
      </c>
      <c r="F2548" s="7" t="s">
        <v>148</v>
      </c>
      <c r="G2548" t="s">
        <v>18</v>
      </c>
      <c r="H2548">
        <v>18.3</v>
      </c>
      <c r="I2548">
        <v>1</v>
      </c>
      <c r="J2548">
        <v>92</v>
      </c>
      <c r="K2548">
        <v>2.76</v>
      </c>
    </row>
    <row r="2549" spans="1:11" x14ac:dyDescent="0.25">
      <c r="A2549" s="7">
        <v>442552</v>
      </c>
      <c r="B2549" s="7">
        <v>431517</v>
      </c>
      <c r="C2549" t="s">
        <v>50</v>
      </c>
      <c r="D2549" t="s">
        <v>114</v>
      </c>
      <c r="E2549" s="7">
        <v>5</v>
      </c>
      <c r="F2549" s="7" t="s">
        <v>148</v>
      </c>
      <c r="G2549" t="s">
        <v>18</v>
      </c>
      <c r="H2549">
        <v>15.6</v>
      </c>
      <c r="I2549">
        <v>1</v>
      </c>
      <c r="J2549">
        <v>92</v>
      </c>
      <c r="K2549">
        <v>2.76</v>
      </c>
    </row>
    <row r="2550" spans="1:11" x14ac:dyDescent="0.25">
      <c r="A2550" s="7">
        <v>442553</v>
      </c>
      <c r="B2550" s="7">
        <v>431517</v>
      </c>
      <c r="C2550" t="s">
        <v>50</v>
      </c>
      <c r="D2550" t="s">
        <v>114</v>
      </c>
      <c r="E2550" s="7">
        <v>5</v>
      </c>
      <c r="F2550" s="7" t="s">
        <v>148</v>
      </c>
      <c r="G2550" t="s">
        <v>18</v>
      </c>
      <c r="H2550">
        <v>18.5</v>
      </c>
      <c r="I2550">
        <v>1</v>
      </c>
      <c r="J2550">
        <v>92</v>
      </c>
      <c r="K2550">
        <v>2.76</v>
      </c>
    </row>
    <row r="2551" spans="1:11" x14ac:dyDescent="0.25">
      <c r="A2551" s="7">
        <v>442554</v>
      </c>
      <c r="B2551" s="7">
        <v>431517</v>
      </c>
      <c r="C2551" t="s">
        <v>50</v>
      </c>
      <c r="D2551" t="s">
        <v>114</v>
      </c>
      <c r="E2551" s="7">
        <v>5</v>
      </c>
      <c r="F2551" s="7" t="s">
        <v>148</v>
      </c>
      <c r="G2551" t="s">
        <v>18</v>
      </c>
      <c r="H2551">
        <v>25.8</v>
      </c>
      <c r="I2551">
        <v>2</v>
      </c>
      <c r="J2551">
        <v>57</v>
      </c>
      <c r="K2551">
        <v>2.76</v>
      </c>
    </row>
    <row r="2552" spans="1:11" x14ac:dyDescent="0.25">
      <c r="A2552" s="7">
        <v>442556</v>
      </c>
      <c r="B2552" s="7">
        <v>431517</v>
      </c>
      <c r="C2552" t="s">
        <v>50</v>
      </c>
      <c r="D2552" t="s">
        <v>114</v>
      </c>
      <c r="E2552" s="7">
        <v>5</v>
      </c>
      <c r="F2552" s="7" t="s">
        <v>148</v>
      </c>
      <c r="G2552" t="s">
        <v>18</v>
      </c>
      <c r="H2552">
        <v>18.3</v>
      </c>
      <c r="I2552">
        <v>1</v>
      </c>
      <c r="J2552">
        <v>92</v>
      </c>
      <c r="K2552">
        <v>2.76</v>
      </c>
    </row>
    <row r="2553" spans="1:11" x14ac:dyDescent="0.25">
      <c r="A2553" s="7">
        <v>442558</v>
      </c>
      <c r="B2553" s="7">
        <v>431517</v>
      </c>
      <c r="C2553" t="s">
        <v>50</v>
      </c>
      <c r="D2553" t="s">
        <v>114</v>
      </c>
      <c r="E2553" s="7">
        <v>5</v>
      </c>
      <c r="F2553" s="7" t="s">
        <v>148</v>
      </c>
      <c r="G2553" t="s">
        <v>18</v>
      </c>
      <c r="H2553">
        <v>24.9</v>
      </c>
      <c r="I2553">
        <v>1</v>
      </c>
      <c r="J2553">
        <v>92</v>
      </c>
      <c r="K2553">
        <v>2.76</v>
      </c>
    </row>
    <row r="2554" spans="1:11" x14ac:dyDescent="0.25">
      <c r="A2554" s="7">
        <v>442559</v>
      </c>
      <c r="B2554" s="7">
        <v>431517</v>
      </c>
      <c r="C2554" t="s">
        <v>50</v>
      </c>
      <c r="D2554" t="s">
        <v>114</v>
      </c>
      <c r="E2554" s="7">
        <v>5</v>
      </c>
      <c r="F2554" s="7" t="s">
        <v>148</v>
      </c>
      <c r="G2554" t="s">
        <v>18</v>
      </c>
      <c r="H2554">
        <v>14.6</v>
      </c>
      <c r="I2554">
        <v>1</v>
      </c>
      <c r="J2554">
        <v>92</v>
      </c>
      <c r="K2554">
        <v>2.76</v>
      </c>
    </row>
    <row r="2555" spans="1:11" x14ac:dyDescent="0.25">
      <c r="A2555" s="7">
        <v>442561</v>
      </c>
      <c r="B2555" s="7">
        <v>431517</v>
      </c>
      <c r="C2555" t="s">
        <v>50</v>
      </c>
      <c r="D2555" t="s">
        <v>114</v>
      </c>
      <c r="E2555" s="7">
        <v>5</v>
      </c>
      <c r="F2555" s="7" t="s">
        <v>148</v>
      </c>
      <c r="G2555" t="s">
        <v>18</v>
      </c>
      <c r="H2555">
        <v>17.8</v>
      </c>
      <c r="I2555">
        <v>1</v>
      </c>
      <c r="J2555">
        <v>92</v>
      </c>
      <c r="K2555">
        <v>2.76</v>
      </c>
    </row>
    <row r="2556" spans="1:11" x14ac:dyDescent="0.25">
      <c r="A2556" s="7">
        <v>442562</v>
      </c>
      <c r="B2556" s="7">
        <v>431517</v>
      </c>
      <c r="C2556" t="s">
        <v>50</v>
      </c>
      <c r="D2556" t="s">
        <v>114</v>
      </c>
      <c r="E2556" s="7">
        <v>5</v>
      </c>
      <c r="F2556" s="7" t="s">
        <v>148</v>
      </c>
      <c r="G2556" t="s">
        <v>18</v>
      </c>
      <c r="H2556">
        <v>16.100000000000001</v>
      </c>
      <c r="I2556">
        <v>2</v>
      </c>
      <c r="J2556">
        <v>57</v>
      </c>
      <c r="K2556">
        <v>2.76</v>
      </c>
    </row>
    <row r="2557" spans="1:11" x14ac:dyDescent="0.25">
      <c r="A2557" s="7">
        <v>442563</v>
      </c>
      <c r="B2557" s="7">
        <v>431517</v>
      </c>
      <c r="C2557" t="s">
        <v>50</v>
      </c>
      <c r="D2557" t="s">
        <v>114</v>
      </c>
      <c r="E2557" s="7">
        <v>5</v>
      </c>
      <c r="F2557" s="7" t="s">
        <v>148</v>
      </c>
      <c r="G2557" t="s">
        <v>18</v>
      </c>
      <c r="H2557">
        <v>18.100000000000001</v>
      </c>
      <c r="I2557">
        <v>1</v>
      </c>
      <c r="J2557">
        <v>92</v>
      </c>
      <c r="K2557">
        <v>2.76</v>
      </c>
    </row>
    <row r="2558" spans="1:11" x14ac:dyDescent="0.25">
      <c r="A2558" s="7">
        <v>442565</v>
      </c>
      <c r="B2558" s="7">
        <v>431517</v>
      </c>
      <c r="C2558" t="s">
        <v>50</v>
      </c>
      <c r="D2558" t="s">
        <v>114</v>
      </c>
      <c r="E2558" s="7">
        <v>5</v>
      </c>
      <c r="F2558" s="7" t="s">
        <v>148</v>
      </c>
      <c r="G2558" t="s">
        <v>18</v>
      </c>
      <c r="H2558">
        <v>18</v>
      </c>
      <c r="I2558">
        <v>1</v>
      </c>
      <c r="J2558">
        <v>92</v>
      </c>
      <c r="K2558">
        <v>2.76</v>
      </c>
    </row>
    <row r="2559" spans="1:11" x14ac:dyDescent="0.25">
      <c r="A2559" s="7">
        <v>442566</v>
      </c>
      <c r="B2559" s="7">
        <v>431517</v>
      </c>
      <c r="C2559" t="s">
        <v>50</v>
      </c>
      <c r="D2559" t="s">
        <v>114</v>
      </c>
      <c r="E2559" s="7">
        <v>5</v>
      </c>
      <c r="F2559" s="7" t="s">
        <v>148</v>
      </c>
      <c r="G2559" t="s">
        <v>18</v>
      </c>
      <c r="H2559">
        <v>25.6</v>
      </c>
      <c r="I2559">
        <v>2</v>
      </c>
      <c r="J2559">
        <v>57</v>
      </c>
      <c r="K2559">
        <v>2.76</v>
      </c>
    </row>
    <row r="2560" spans="1:11" x14ac:dyDescent="0.25">
      <c r="A2560" s="7">
        <v>442567</v>
      </c>
      <c r="B2560" s="7">
        <v>431517</v>
      </c>
      <c r="C2560" t="s">
        <v>50</v>
      </c>
      <c r="D2560" t="s">
        <v>114</v>
      </c>
      <c r="E2560" s="7">
        <v>5</v>
      </c>
      <c r="F2560" s="7" t="s">
        <v>148</v>
      </c>
      <c r="G2560" t="s">
        <v>18</v>
      </c>
      <c r="H2560">
        <v>15.3</v>
      </c>
      <c r="I2560">
        <v>1</v>
      </c>
      <c r="J2560">
        <v>92</v>
      </c>
      <c r="K2560">
        <v>2.76</v>
      </c>
    </row>
    <row r="2561" spans="1:11" x14ac:dyDescent="0.25">
      <c r="A2561" s="7">
        <v>442568</v>
      </c>
      <c r="B2561" s="7">
        <v>431517</v>
      </c>
      <c r="C2561" t="s">
        <v>50</v>
      </c>
      <c r="D2561" t="s">
        <v>114</v>
      </c>
      <c r="E2561" s="7">
        <v>5</v>
      </c>
      <c r="F2561" s="7" t="s">
        <v>148</v>
      </c>
      <c r="G2561" t="s">
        <v>18</v>
      </c>
      <c r="H2561">
        <v>17.8</v>
      </c>
      <c r="I2561">
        <v>1</v>
      </c>
      <c r="J2561">
        <v>92</v>
      </c>
      <c r="K2561">
        <v>2.76</v>
      </c>
    </row>
    <row r="2562" spans="1:11" x14ac:dyDescent="0.25">
      <c r="A2562" s="7">
        <v>442570</v>
      </c>
      <c r="B2562" s="7">
        <v>431517</v>
      </c>
      <c r="C2562" t="s">
        <v>50</v>
      </c>
      <c r="D2562" t="s">
        <v>114</v>
      </c>
      <c r="E2562" s="7">
        <v>5</v>
      </c>
      <c r="F2562" s="7" t="s">
        <v>148</v>
      </c>
      <c r="G2562" t="s">
        <v>18</v>
      </c>
      <c r="H2562">
        <v>16.7</v>
      </c>
      <c r="I2562">
        <v>1</v>
      </c>
      <c r="J2562">
        <v>92</v>
      </c>
      <c r="K2562">
        <v>2.76</v>
      </c>
    </row>
    <row r="2563" spans="1:11" x14ac:dyDescent="0.25">
      <c r="A2563" s="7">
        <v>442572</v>
      </c>
      <c r="B2563" s="7">
        <v>431518</v>
      </c>
      <c r="C2563" t="s">
        <v>50</v>
      </c>
      <c r="D2563" t="s">
        <v>114</v>
      </c>
      <c r="E2563" s="7" t="s">
        <v>116</v>
      </c>
      <c r="F2563" s="7" t="s">
        <v>148</v>
      </c>
      <c r="G2563" t="s">
        <v>18</v>
      </c>
      <c r="H2563">
        <v>43.4</v>
      </c>
      <c r="I2563">
        <v>2</v>
      </c>
      <c r="J2563">
        <v>73.5</v>
      </c>
      <c r="K2563">
        <v>2.76</v>
      </c>
    </row>
    <row r="2564" spans="1:11" x14ac:dyDescent="0.25">
      <c r="A2564" s="7">
        <v>442575</v>
      </c>
      <c r="B2564" s="7">
        <v>431518</v>
      </c>
      <c r="C2564" t="s">
        <v>50</v>
      </c>
      <c r="D2564" t="s">
        <v>114</v>
      </c>
      <c r="E2564" s="7" t="s">
        <v>116</v>
      </c>
      <c r="F2564" s="7" t="s">
        <v>148</v>
      </c>
      <c r="G2564" t="s">
        <v>18</v>
      </c>
      <c r="H2564">
        <v>13.2</v>
      </c>
      <c r="I2564">
        <v>1</v>
      </c>
      <c r="J2564">
        <v>92</v>
      </c>
      <c r="K2564">
        <v>2.76</v>
      </c>
    </row>
    <row r="2565" spans="1:11" x14ac:dyDescent="0.25">
      <c r="A2565" s="7">
        <v>442580</v>
      </c>
      <c r="B2565" s="7">
        <v>431518</v>
      </c>
      <c r="C2565" t="s">
        <v>50</v>
      </c>
      <c r="D2565" t="s">
        <v>114</v>
      </c>
      <c r="E2565" s="7" t="s">
        <v>116</v>
      </c>
      <c r="F2565" s="7" t="s">
        <v>148</v>
      </c>
      <c r="G2565" t="s">
        <v>18</v>
      </c>
      <c r="H2565">
        <v>23.8</v>
      </c>
      <c r="I2565">
        <v>5</v>
      </c>
      <c r="J2565">
        <v>31.3</v>
      </c>
      <c r="K2565">
        <v>2.76</v>
      </c>
    </row>
    <row r="2566" spans="1:11" x14ac:dyDescent="0.25">
      <c r="A2566" s="7">
        <v>442581</v>
      </c>
      <c r="B2566" s="7">
        <v>431518</v>
      </c>
      <c r="C2566" t="s">
        <v>50</v>
      </c>
      <c r="D2566" t="s">
        <v>114</v>
      </c>
      <c r="E2566" s="7" t="s">
        <v>116</v>
      </c>
      <c r="F2566" s="7" t="s">
        <v>148</v>
      </c>
      <c r="G2566" t="s">
        <v>18</v>
      </c>
      <c r="H2566">
        <v>14.2</v>
      </c>
      <c r="I2566">
        <v>1</v>
      </c>
      <c r="J2566">
        <v>92</v>
      </c>
      <c r="K2566">
        <v>2.76</v>
      </c>
    </row>
    <row r="2567" spans="1:11" x14ac:dyDescent="0.25">
      <c r="A2567" s="7">
        <v>442582</v>
      </c>
      <c r="B2567" s="7">
        <v>431518</v>
      </c>
      <c r="C2567" t="s">
        <v>50</v>
      </c>
      <c r="D2567" t="s">
        <v>114</v>
      </c>
      <c r="E2567" s="7" t="s">
        <v>116</v>
      </c>
      <c r="F2567" s="7" t="s">
        <v>148</v>
      </c>
      <c r="G2567" t="s">
        <v>18</v>
      </c>
      <c r="H2567">
        <v>16.100000000000001</v>
      </c>
      <c r="I2567">
        <v>1</v>
      </c>
      <c r="J2567">
        <v>92</v>
      </c>
      <c r="K2567">
        <v>2.76</v>
      </c>
    </row>
    <row r="2568" spans="1:11" x14ac:dyDescent="0.25">
      <c r="A2568" s="7">
        <v>442583</v>
      </c>
      <c r="B2568" s="7">
        <v>431518</v>
      </c>
      <c r="C2568" t="s">
        <v>50</v>
      </c>
      <c r="D2568" t="s">
        <v>114</v>
      </c>
      <c r="E2568" s="7" t="s">
        <v>116</v>
      </c>
      <c r="F2568" s="7" t="s">
        <v>148</v>
      </c>
      <c r="G2568" t="s">
        <v>18</v>
      </c>
      <c r="H2568">
        <v>17.2</v>
      </c>
      <c r="I2568">
        <v>2</v>
      </c>
      <c r="J2568">
        <v>57</v>
      </c>
      <c r="K2568">
        <v>2.76</v>
      </c>
    </row>
    <row r="2569" spans="1:11" x14ac:dyDescent="0.25">
      <c r="A2569" s="7">
        <v>442584</v>
      </c>
      <c r="B2569" s="7">
        <v>431518</v>
      </c>
      <c r="C2569" t="s">
        <v>50</v>
      </c>
      <c r="D2569" t="s">
        <v>114</v>
      </c>
      <c r="E2569" s="7" t="s">
        <v>116</v>
      </c>
      <c r="F2569" s="7" t="s">
        <v>148</v>
      </c>
      <c r="G2569" t="s">
        <v>18</v>
      </c>
      <c r="H2569">
        <v>16.600000000000001</v>
      </c>
      <c r="I2569">
        <v>1</v>
      </c>
      <c r="J2569">
        <v>92</v>
      </c>
      <c r="K2569">
        <v>2.76</v>
      </c>
    </row>
    <row r="2570" spans="1:11" x14ac:dyDescent="0.25">
      <c r="A2570" s="7">
        <v>442585</v>
      </c>
      <c r="B2570" s="7">
        <v>431518</v>
      </c>
      <c r="C2570" t="s">
        <v>50</v>
      </c>
      <c r="D2570" t="s">
        <v>114</v>
      </c>
      <c r="E2570" s="7" t="s">
        <v>116</v>
      </c>
      <c r="F2570" s="7" t="s">
        <v>148</v>
      </c>
      <c r="G2570" t="s">
        <v>18</v>
      </c>
      <c r="H2570">
        <v>16.899999999999999</v>
      </c>
      <c r="I2570">
        <v>1</v>
      </c>
      <c r="J2570">
        <v>92</v>
      </c>
      <c r="K2570">
        <v>2.76</v>
      </c>
    </row>
    <row r="2571" spans="1:11" x14ac:dyDescent="0.25">
      <c r="A2571" s="7">
        <v>442587</v>
      </c>
      <c r="B2571" s="7">
        <v>431518</v>
      </c>
      <c r="C2571" t="s">
        <v>50</v>
      </c>
      <c r="D2571" t="s">
        <v>114</v>
      </c>
      <c r="E2571" s="7" t="s">
        <v>116</v>
      </c>
      <c r="F2571" s="7" t="s">
        <v>148</v>
      </c>
      <c r="G2571" t="s">
        <v>18</v>
      </c>
      <c r="H2571">
        <v>23.9</v>
      </c>
      <c r="I2571">
        <v>1</v>
      </c>
      <c r="J2571">
        <v>92</v>
      </c>
      <c r="K2571">
        <v>2.76</v>
      </c>
    </row>
    <row r="2572" spans="1:11" x14ac:dyDescent="0.25">
      <c r="A2572" s="7">
        <v>442589</v>
      </c>
      <c r="B2572" s="7">
        <v>431518</v>
      </c>
      <c r="C2572" t="s">
        <v>50</v>
      </c>
      <c r="D2572" t="s">
        <v>114</v>
      </c>
      <c r="E2572" s="7" t="s">
        <v>116</v>
      </c>
      <c r="F2572" s="7" t="s">
        <v>148</v>
      </c>
      <c r="G2572" t="s">
        <v>18</v>
      </c>
      <c r="H2572">
        <v>21.7</v>
      </c>
      <c r="I2572">
        <v>1</v>
      </c>
      <c r="J2572">
        <v>92</v>
      </c>
      <c r="K2572">
        <v>2.76</v>
      </c>
    </row>
    <row r="2573" spans="1:11" x14ac:dyDescent="0.25">
      <c r="A2573" s="7">
        <v>442590</v>
      </c>
      <c r="B2573" s="7">
        <v>431518</v>
      </c>
      <c r="C2573" t="s">
        <v>50</v>
      </c>
      <c r="D2573" t="s">
        <v>114</v>
      </c>
      <c r="E2573" s="7" t="s">
        <v>116</v>
      </c>
      <c r="F2573" s="7" t="s">
        <v>148</v>
      </c>
      <c r="G2573" t="s">
        <v>18</v>
      </c>
      <c r="H2573">
        <v>26.5</v>
      </c>
      <c r="I2573">
        <v>1</v>
      </c>
      <c r="J2573">
        <v>92</v>
      </c>
      <c r="K2573">
        <v>2.76</v>
      </c>
    </row>
    <row r="2574" spans="1:11" x14ac:dyDescent="0.25">
      <c r="A2574" s="7">
        <v>442591</v>
      </c>
      <c r="B2574" s="7">
        <v>431518</v>
      </c>
      <c r="C2574" t="s">
        <v>50</v>
      </c>
      <c r="D2574" t="s">
        <v>114</v>
      </c>
      <c r="E2574" s="7" t="s">
        <v>116</v>
      </c>
      <c r="F2574" s="7" t="s">
        <v>148</v>
      </c>
      <c r="G2574" t="s">
        <v>18</v>
      </c>
      <c r="H2574">
        <v>16.8</v>
      </c>
      <c r="I2574">
        <v>2</v>
      </c>
      <c r="J2574">
        <v>57</v>
      </c>
      <c r="K2574">
        <v>2.76</v>
      </c>
    </row>
    <row r="2575" spans="1:11" x14ac:dyDescent="0.25">
      <c r="A2575" s="7">
        <v>442592</v>
      </c>
      <c r="B2575" s="7">
        <v>431518</v>
      </c>
      <c r="C2575" t="s">
        <v>50</v>
      </c>
      <c r="D2575" t="s">
        <v>114</v>
      </c>
      <c r="E2575" s="7" t="s">
        <v>116</v>
      </c>
      <c r="F2575" s="7" t="s">
        <v>148</v>
      </c>
      <c r="G2575" t="s">
        <v>18</v>
      </c>
      <c r="H2575">
        <v>15.9</v>
      </c>
      <c r="I2575">
        <v>1</v>
      </c>
      <c r="J2575">
        <v>92</v>
      </c>
      <c r="K2575">
        <v>2.76</v>
      </c>
    </row>
    <row r="2576" spans="1:11" x14ac:dyDescent="0.25">
      <c r="A2576" s="7">
        <v>442595</v>
      </c>
      <c r="B2576" s="7">
        <v>431518</v>
      </c>
      <c r="C2576" t="s">
        <v>50</v>
      </c>
      <c r="D2576" t="s">
        <v>114</v>
      </c>
      <c r="E2576" s="7" t="s">
        <v>116</v>
      </c>
      <c r="F2576" s="7" t="s">
        <v>148</v>
      </c>
      <c r="G2576" t="s">
        <v>18</v>
      </c>
      <c r="H2576">
        <v>25.1</v>
      </c>
      <c r="I2576">
        <v>1</v>
      </c>
      <c r="J2576">
        <v>92</v>
      </c>
      <c r="K2576">
        <v>2.76</v>
      </c>
    </row>
    <row r="2577" spans="1:11" x14ac:dyDescent="0.25">
      <c r="A2577" s="7">
        <v>442596</v>
      </c>
      <c r="B2577" s="7">
        <v>431518</v>
      </c>
      <c r="C2577" t="s">
        <v>50</v>
      </c>
      <c r="D2577" t="s">
        <v>114</v>
      </c>
      <c r="E2577" s="7" t="s">
        <v>116</v>
      </c>
      <c r="F2577" s="7" t="s">
        <v>148</v>
      </c>
      <c r="G2577" t="s">
        <v>18</v>
      </c>
      <c r="H2577">
        <v>48.5</v>
      </c>
      <c r="I2577">
        <v>3</v>
      </c>
      <c r="J2577">
        <v>64.5</v>
      </c>
      <c r="K2577">
        <v>2.76</v>
      </c>
    </row>
    <row r="2578" spans="1:11" x14ac:dyDescent="0.25">
      <c r="A2578" s="7">
        <v>442599</v>
      </c>
      <c r="B2578" s="7">
        <v>431518</v>
      </c>
      <c r="C2578" t="s">
        <v>50</v>
      </c>
      <c r="D2578" t="s">
        <v>114</v>
      </c>
      <c r="E2578" s="7" t="s">
        <v>116</v>
      </c>
      <c r="F2578" s="7" t="s">
        <v>148</v>
      </c>
      <c r="G2578" t="s">
        <v>18</v>
      </c>
      <c r="H2578">
        <v>17.3</v>
      </c>
      <c r="I2578">
        <v>1</v>
      </c>
      <c r="J2578">
        <v>92</v>
      </c>
      <c r="K2578">
        <v>2.76</v>
      </c>
    </row>
    <row r="2579" spans="1:11" x14ac:dyDescent="0.25">
      <c r="A2579" s="7">
        <v>442600</v>
      </c>
      <c r="B2579" s="7">
        <v>431518</v>
      </c>
      <c r="C2579" t="s">
        <v>50</v>
      </c>
      <c r="D2579" t="s">
        <v>114</v>
      </c>
      <c r="E2579" s="7" t="s">
        <v>116</v>
      </c>
      <c r="F2579" s="7" t="s">
        <v>148</v>
      </c>
      <c r="G2579" t="s">
        <v>18</v>
      </c>
      <c r="H2579">
        <v>14.6</v>
      </c>
      <c r="I2579">
        <v>1</v>
      </c>
      <c r="J2579">
        <v>92</v>
      </c>
      <c r="K2579">
        <v>2.76</v>
      </c>
    </row>
    <row r="2580" spans="1:11" x14ac:dyDescent="0.25">
      <c r="A2580" s="7">
        <v>442602</v>
      </c>
      <c r="B2580" s="7">
        <v>431518</v>
      </c>
      <c r="C2580" t="s">
        <v>50</v>
      </c>
      <c r="D2580" t="s">
        <v>114</v>
      </c>
      <c r="E2580" s="7" t="s">
        <v>116</v>
      </c>
      <c r="F2580" s="7" t="s">
        <v>148</v>
      </c>
      <c r="G2580" t="s">
        <v>18</v>
      </c>
      <c r="H2580">
        <v>18</v>
      </c>
      <c r="I2580">
        <v>1</v>
      </c>
      <c r="J2580">
        <v>92</v>
      </c>
      <c r="K2580">
        <v>2.76</v>
      </c>
    </row>
    <row r="2581" spans="1:11" x14ac:dyDescent="0.25">
      <c r="A2581" s="7">
        <v>442604</v>
      </c>
      <c r="B2581" s="7">
        <v>431518</v>
      </c>
      <c r="C2581" t="s">
        <v>50</v>
      </c>
      <c r="D2581" t="s">
        <v>114</v>
      </c>
      <c r="E2581" s="7" t="s">
        <v>116</v>
      </c>
      <c r="F2581" s="7" t="s">
        <v>148</v>
      </c>
      <c r="G2581" t="s">
        <v>18</v>
      </c>
      <c r="H2581">
        <v>17.5</v>
      </c>
      <c r="I2581">
        <v>2</v>
      </c>
      <c r="J2581">
        <v>57</v>
      </c>
      <c r="K2581">
        <v>2.76</v>
      </c>
    </row>
    <row r="2582" spans="1:11" x14ac:dyDescent="0.25">
      <c r="A2582" s="7">
        <v>442605</v>
      </c>
      <c r="B2582" s="7">
        <v>431518</v>
      </c>
      <c r="C2582" t="s">
        <v>50</v>
      </c>
      <c r="D2582" t="s">
        <v>114</v>
      </c>
      <c r="E2582" s="7" t="s">
        <v>116</v>
      </c>
      <c r="F2582" s="7" t="s">
        <v>148</v>
      </c>
      <c r="G2582" t="s">
        <v>18</v>
      </c>
      <c r="H2582">
        <v>18</v>
      </c>
      <c r="I2582">
        <v>1</v>
      </c>
      <c r="J2582">
        <v>92</v>
      </c>
      <c r="K2582">
        <v>2.76</v>
      </c>
    </row>
    <row r="2583" spans="1:11" x14ac:dyDescent="0.25">
      <c r="A2583" s="7">
        <v>442607</v>
      </c>
      <c r="B2583" s="7">
        <v>431518</v>
      </c>
      <c r="C2583" t="s">
        <v>50</v>
      </c>
      <c r="D2583" t="s">
        <v>114</v>
      </c>
      <c r="E2583" s="7" t="s">
        <v>116</v>
      </c>
      <c r="F2583" s="7" t="s">
        <v>148</v>
      </c>
      <c r="G2583" t="s">
        <v>18</v>
      </c>
      <c r="H2583">
        <v>18.100000000000001</v>
      </c>
      <c r="I2583">
        <v>8</v>
      </c>
      <c r="J2583">
        <v>31.3</v>
      </c>
      <c r="K2583">
        <v>2.76</v>
      </c>
    </row>
    <row r="2584" spans="1:11" x14ac:dyDescent="0.25">
      <c r="A2584" s="7">
        <v>442609</v>
      </c>
      <c r="B2584" s="7">
        <v>431518</v>
      </c>
      <c r="C2584" t="s">
        <v>50</v>
      </c>
      <c r="D2584" t="s">
        <v>114</v>
      </c>
      <c r="E2584" s="7" t="s">
        <v>116</v>
      </c>
      <c r="F2584" s="7" t="s">
        <v>148</v>
      </c>
      <c r="G2584" t="s">
        <v>18</v>
      </c>
      <c r="H2584">
        <v>24.5</v>
      </c>
      <c r="I2584">
        <v>3</v>
      </c>
      <c r="J2584">
        <v>44.2</v>
      </c>
      <c r="K2584">
        <v>2.76</v>
      </c>
    </row>
    <row r="2585" spans="1:11" x14ac:dyDescent="0.25">
      <c r="A2585" s="7">
        <v>442610</v>
      </c>
      <c r="B2585" s="7">
        <v>431518</v>
      </c>
      <c r="C2585" t="s">
        <v>50</v>
      </c>
      <c r="D2585" t="s">
        <v>114</v>
      </c>
      <c r="E2585" s="7" t="s">
        <v>116</v>
      </c>
      <c r="F2585" s="7" t="s">
        <v>148</v>
      </c>
      <c r="G2585" t="s">
        <v>18</v>
      </c>
      <c r="H2585">
        <v>17.100000000000001</v>
      </c>
      <c r="I2585">
        <v>1</v>
      </c>
      <c r="J2585">
        <v>92</v>
      </c>
      <c r="K2585">
        <v>2.76</v>
      </c>
    </row>
    <row r="2586" spans="1:11" x14ac:dyDescent="0.25">
      <c r="A2586" s="7">
        <v>442611</v>
      </c>
      <c r="B2586" s="7">
        <v>431518</v>
      </c>
      <c r="C2586" t="s">
        <v>50</v>
      </c>
      <c r="D2586" t="s">
        <v>114</v>
      </c>
      <c r="E2586" s="7" t="s">
        <v>116</v>
      </c>
      <c r="F2586" s="7" t="s">
        <v>148</v>
      </c>
      <c r="G2586" t="s">
        <v>18</v>
      </c>
      <c r="H2586">
        <v>12.1</v>
      </c>
      <c r="I2586">
        <v>1</v>
      </c>
      <c r="J2586">
        <v>92</v>
      </c>
      <c r="K2586">
        <v>2.76</v>
      </c>
    </row>
    <row r="2587" spans="1:11" x14ac:dyDescent="0.25">
      <c r="A2587" s="7">
        <v>442612</v>
      </c>
      <c r="B2587" s="7">
        <v>431518</v>
      </c>
      <c r="C2587" t="s">
        <v>50</v>
      </c>
      <c r="D2587" t="s">
        <v>114</v>
      </c>
      <c r="E2587" s="7" t="s">
        <v>116</v>
      </c>
      <c r="F2587" s="7" t="s">
        <v>148</v>
      </c>
      <c r="G2587" t="s">
        <v>18</v>
      </c>
      <c r="H2587">
        <v>35.6</v>
      </c>
      <c r="I2587">
        <v>2</v>
      </c>
      <c r="J2587">
        <v>73.5</v>
      </c>
      <c r="K2587">
        <v>2.76</v>
      </c>
    </row>
    <row r="2588" spans="1:11" x14ac:dyDescent="0.25">
      <c r="A2588" s="7">
        <v>442616</v>
      </c>
      <c r="B2588" s="7">
        <v>431518</v>
      </c>
      <c r="C2588" t="s">
        <v>50</v>
      </c>
      <c r="D2588" t="s">
        <v>114</v>
      </c>
      <c r="E2588" s="7" t="s">
        <v>116</v>
      </c>
      <c r="F2588" s="7" t="s">
        <v>148</v>
      </c>
      <c r="G2588" t="s">
        <v>18</v>
      </c>
      <c r="H2588">
        <v>18.2</v>
      </c>
      <c r="I2588">
        <v>1</v>
      </c>
      <c r="J2588">
        <v>92</v>
      </c>
      <c r="K2588">
        <v>2.76</v>
      </c>
    </row>
    <row r="2589" spans="1:11" x14ac:dyDescent="0.25">
      <c r="A2589" s="7">
        <v>442619</v>
      </c>
      <c r="B2589" s="7">
        <v>431518</v>
      </c>
      <c r="C2589" t="s">
        <v>50</v>
      </c>
      <c r="D2589" t="s">
        <v>114</v>
      </c>
      <c r="E2589" s="7" t="s">
        <v>116</v>
      </c>
      <c r="F2589" s="7" t="s">
        <v>148</v>
      </c>
      <c r="G2589" t="s">
        <v>18</v>
      </c>
      <c r="H2589">
        <v>17.100000000000001</v>
      </c>
      <c r="I2589">
        <v>1</v>
      </c>
      <c r="J2589">
        <v>92</v>
      </c>
      <c r="K2589">
        <v>2.76</v>
      </c>
    </row>
    <row r="2590" spans="1:11" x14ac:dyDescent="0.25">
      <c r="A2590" s="7">
        <v>442620</v>
      </c>
      <c r="B2590" s="7">
        <v>431518</v>
      </c>
      <c r="C2590" t="s">
        <v>50</v>
      </c>
      <c r="D2590" t="s">
        <v>114</v>
      </c>
      <c r="E2590" s="7" t="s">
        <v>116</v>
      </c>
      <c r="F2590" s="7" t="s">
        <v>148</v>
      </c>
      <c r="G2590" t="s">
        <v>18</v>
      </c>
      <c r="H2590">
        <v>15.2</v>
      </c>
      <c r="I2590">
        <v>1</v>
      </c>
      <c r="J2590">
        <v>92</v>
      </c>
      <c r="K2590">
        <v>2.76</v>
      </c>
    </row>
    <row r="2591" spans="1:11" x14ac:dyDescent="0.25">
      <c r="A2591" s="7">
        <v>442623</v>
      </c>
      <c r="B2591" s="7">
        <v>431518</v>
      </c>
      <c r="C2591" t="s">
        <v>50</v>
      </c>
      <c r="D2591" t="s">
        <v>114</v>
      </c>
      <c r="E2591" s="7" t="s">
        <v>116</v>
      </c>
      <c r="F2591" s="7" t="s">
        <v>148</v>
      </c>
      <c r="G2591" t="s">
        <v>18</v>
      </c>
      <c r="H2591">
        <v>16.399999999999999</v>
      </c>
      <c r="I2591">
        <v>1</v>
      </c>
      <c r="J2591">
        <v>92</v>
      </c>
      <c r="K2591">
        <v>2.76</v>
      </c>
    </row>
    <row r="2592" spans="1:11" x14ac:dyDescent="0.25">
      <c r="A2592" s="7">
        <v>442624</v>
      </c>
      <c r="B2592" s="7">
        <v>431518</v>
      </c>
      <c r="C2592" t="s">
        <v>50</v>
      </c>
      <c r="D2592" t="s">
        <v>114</v>
      </c>
      <c r="E2592" s="7" t="s">
        <v>116</v>
      </c>
      <c r="F2592" s="7" t="s">
        <v>148</v>
      </c>
      <c r="G2592" t="s">
        <v>18</v>
      </c>
      <c r="H2592">
        <v>23.8</v>
      </c>
      <c r="I2592">
        <v>1</v>
      </c>
      <c r="J2592">
        <v>92</v>
      </c>
      <c r="K2592">
        <v>2.76</v>
      </c>
    </row>
    <row r="2593" spans="1:11" x14ac:dyDescent="0.25">
      <c r="A2593" s="7">
        <v>442625</v>
      </c>
      <c r="B2593" s="7">
        <v>431518</v>
      </c>
      <c r="C2593" t="s">
        <v>50</v>
      </c>
      <c r="D2593" t="s">
        <v>114</v>
      </c>
      <c r="E2593" s="7" t="s">
        <v>116</v>
      </c>
      <c r="F2593" s="7" t="s">
        <v>148</v>
      </c>
      <c r="G2593" t="s">
        <v>18</v>
      </c>
      <c r="H2593">
        <v>24.9</v>
      </c>
      <c r="I2593">
        <v>1</v>
      </c>
      <c r="J2593">
        <v>92</v>
      </c>
      <c r="K2593">
        <v>2.76</v>
      </c>
    </row>
    <row r="2594" spans="1:11" x14ac:dyDescent="0.25">
      <c r="A2594" s="7">
        <v>442626</v>
      </c>
      <c r="B2594" s="7">
        <v>431518</v>
      </c>
      <c r="C2594" t="s">
        <v>50</v>
      </c>
      <c r="D2594" t="s">
        <v>114</v>
      </c>
      <c r="E2594" s="7" t="s">
        <v>116</v>
      </c>
      <c r="F2594" s="7" t="s">
        <v>148</v>
      </c>
      <c r="G2594" t="s">
        <v>18</v>
      </c>
      <c r="H2594">
        <v>14.5</v>
      </c>
      <c r="I2594">
        <v>2</v>
      </c>
      <c r="J2594">
        <v>57</v>
      </c>
      <c r="K2594">
        <v>2.76</v>
      </c>
    </row>
    <row r="2595" spans="1:11" x14ac:dyDescent="0.25">
      <c r="A2595" s="7">
        <v>442628</v>
      </c>
      <c r="B2595" s="7">
        <v>431518</v>
      </c>
      <c r="C2595" t="s">
        <v>50</v>
      </c>
      <c r="D2595" t="s">
        <v>114</v>
      </c>
      <c r="E2595" s="7" t="s">
        <v>116</v>
      </c>
      <c r="F2595" s="7" t="s">
        <v>148</v>
      </c>
      <c r="G2595" t="s">
        <v>18</v>
      </c>
      <c r="H2595">
        <v>18</v>
      </c>
      <c r="I2595">
        <v>1</v>
      </c>
      <c r="J2595">
        <v>92</v>
      </c>
      <c r="K2595">
        <v>2.76</v>
      </c>
    </row>
    <row r="2596" spans="1:11" x14ac:dyDescent="0.25">
      <c r="A2596" s="7">
        <v>442630</v>
      </c>
      <c r="B2596" s="7">
        <v>431518</v>
      </c>
      <c r="C2596" t="s">
        <v>50</v>
      </c>
      <c r="D2596" t="s">
        <v>114</v>
      </c>
      <c r="E2596" s="7" t="s">
        <v>116</v>
      </c>
      <c r="F2596" s="7" t="s">
        <v>148</v>
      </c>
      <c r="G2596" t="s">
        <v>18</v>
      </c>
      <c r="H2596">
        <v>41.9</v>
      </c>
      <c r="I2596">
        <v>3</v>
      </c>
      <c r="J2596">
        <v>57</v>
      </c>
      <c r="K2596">
        <v>2.76</v>
      </c>
    </row>
    <row r="2597" spans="1:11" x14ac:dyDescent="0.25">
      <c r="A2597" s="7">
        <v>442631</v>
      </c>
      <c r="B2597" s="7">
        <v>431518</v>
      </c>
      <c r="C2597" t="s">
        <v>50</v>
      </c>
      <c r="D2597" t="s">
        <v>114</v>
      </c>
      <c r="E2597" s="7" t="s">
        <v>116</v>
      </c>
      <c r="F2597" s="7" t="s">
        <v>148</v>
      </c>
      <c r="G2597" t="s">
        <v>18</v>
      </c>
      <c r="H2597">
        <v>32</v>
      </c>
      <c r="I2597">
        <v>3</v>
      </c>
      <c r="J2597">
        <v>57</v>
      </c>
      <c r="K2597">
        <v>2.76</v>
      </c>
    </row>
    <row r="2598" spans="1:11" x14ac:dyDescent="0.25">
      <c r="A2598" s="7">
        <v>442632</v>
      </c>
      <c r="B2598" s="7">
        <v>431518</v>
      </c>
      <c r="C2598" t="s">
        <v>50</v>
      </c>
      <c r="D2598" t="s">
        <v>114</v>
      </c>
      <c r="E2598" s="7" t="s">
        <v>116</v>
      </c>
      <c r="F2598" s="7" t="s">
        <v>148</v>
      </c>
      <c r="G2598" t="s">
        <v>18</v>
      </c>
      <c r="H2598">
        <v>17.399999999999999</v>
      </c>
      <c r="I2598">
        <v>1</v>
      </c>
      <c r="J2598">
        <v>92</v>
      </c>
      <c r="K2598">
        <v>2.76</v>
      </c>
    </row>
    <row r="2599" spans="1:11" x14ac:dyDescent="0.25">
      <c r="A2599" s="7">
        <v>442633</v>
      </c>
      <c r="B2599" s="7">
        <v>431518</v>
      </c>
      <c r="C2599" t="s">
        <v>50</v>
      </c>
      <c r="D2599" t="s">
        <v>114</v>
      </c>
      <c r="E2599" s="7" t="s">
        <v>116</v>
      </c>
      <c r="F2599" s="7" t="s">
        <v>148</v>
      </c>
      <c r="G2599" t="s">
        <v>18</v>
      </c>
      <c r="H2599">
        <v>17.2</v>
      </c>
      <c r="I2599">
        <v>1</v>
      </c>
      <c r="J2599">
        <v>92</v>
      </c>
      <c r="K2599">
        <v>2.76</v>
      </c>
    </row>
    <row r="2600" spans="1:11" x14ac:dyDescent="0.25">
      <c r="A2600" s="7">
        <v>442634</v>
      </c>
      <c r="B2600" s="7">
        <v>431518</v>
      </c>
      <c r="C2600" t="s">
        <v>50</v>
      </c>
      <c r="D2600" t="s">
        <v>114</v>
      </c>
      <c r="E2600" s="7" t="s">
        <v>116</v>
      </c>
      <c r="F2600" s="7" t="s">
        <v>148</v>
      </c>
      <c r="G2600" t="s">
        <v>18</v>
      </c>
      <c r="H2600">
        <v>14.7</v>
      </c>
      <c r="I2600">
        <v>1</v>
      </c>
      <c r="J2600">
        <v>92</v>
      </c>
      <c r="K2600">
        <v>2.76</v>
      </c>
    </row>
    <row r="2601" spans="1:11" x14ac:dyDescent="0.25">
      <c r="A2601" s="7">
        <v>442637</v>
      </c>
      <c r="B2601" s="7">
        <v>431518</v>
      </c>
      <c r="C2601" t="s">
        <v>50</v>
      </c>
      <c r="D2601" t="s">
        <v>114</v>
      </c>
      <c r="E2601" s="7" t="s">
        <v>116</v>
      </c>
      <c r="F2601" s="7" t="s">
        <v>148</v>
      </c>
      <c r="G2601" t="s">
        <v>18</v>
      </c>
      <c r="H2601">
        <v>16.600000000000001</v>
      </c>
      <c r="I2601">
        <v>3</v>
      </c>
      <c r="J2601">
        <v>44.2</v>
      </c>
      <c r="K2601">
        <v>2.76</v>
      </c>
    </row>
    <row r="2602" spans="1:11" x14ac:dyDescent="0.25">
      <c r="A2602" s="7">
        <v>442640</v>
      </c>
      <c r="B2602" s="7">
        <v>431518</v>
      </c>
      <c r="C2602" t="s">
        <v>50</v>
      </c>
      <c r="D2602" t="s">
        <v>114</v>
      </c>
      <c r="E2602" s="7" t="s">
        <v>116</v>
      </c>
      <c r="F2602" s="7" t="s">
        <v>148</v>
      </c>
      <c r="G2602" t="s">
        <v>18</v>
      </c>
      <c r="H2602">
        <v>13.2</v>
      </c>
      <c r="I2602">
        <v>1</v>
      </c>
      <c r="J2602">
        <v>92</v>
      </c>
      <c r="K2602">
        <v>2.76</v>
      </c>
    </row>
    <row r="2603" spans="1:11" x14ac:dyDescent="0.25">
      <c r="A2603" s="7">
        <v>442642</v>
      </c>
      <c r="B2603" s="7">
        <v>431518</v>
      </c>
      <c r="C2603" t="s">
        <v>50</v>
      </c>
      <c r="D2603" t="s">
        <v>114</v>
      </c>
      <c r="E2603" s="7" t="s">
        <v>116</v>
      </c>
      <c r="F2603" s="7" t="s">
        <v>148</v>
      </c>
      <c r="G2603" t="s">
        <v>18</v>
      </c>
      <c r="H2603">
        <v>17.899999999999999</v>
      </c>
      <c r="I2603">
        <v>1</v>
      </c>
      <c r="J2603">
        <v>92</v>
      </c>
      <c r="K2603">
        <v>2.76</v>
      </c>
    </row>
    <row r="2604" spans="1:11" x14ac:dyDescent="0.25">
      <c r="A2604" s="7">
        <v>442645</v>
      </c>
      <c r="B2604" s="7">
        <v>431518</v>
      </c>
      <c r="C2604" t="s">
        <v>50</v>
      </c>
      <c r="D2604" t="s">
        <v>114</v>
      </c>
      <c r="E2604" s="7" t="s">
        <v>116</v>
      </c>
      <c r="F2604" s="7" t="s">
        <v>148</v>
      </c>
      <c r="G2604" t="s">
        <v>18</v>
      </c>
      <c r="H2604">
        <v>16.899999999999999</v>
      </c>
      <c r="I2604">
        <v>3</v>
      </c>
      <c r="J2604">
        <v>44.2</v>
      </c>
      <c r="K2604">
        <v>2.76</v>
      </c>
    </row>
    <row r="2605" spans="1:11" x14ac:dyDescent="0.25">
      <c r="A2605" s="7">
        <v>442646</v>
      </c>
      <c r="B2605" s="7">
        <v>431518</v>
      </c>
      <c r="C2605" t="s">
        <v>50</v>
      </c>
      <c r="D2605" t="s">
        <v>114</v>
      </c>
      <c r="E2605" s="7" t="s">
        <v>116</v>
      </c>
      <c r="F2605" s="7" t="s">
        <v>148</v>
      </c>
      <c r="G2605" t="s">
        <v>18</v>
      </c>
      <c r="H2605">
        <v>18.3</v>
      </c>
      <c r="I2605">
        <v>1</v>
      </c>
      <c r="J2605">
        <v>92</v>
      </c>
      <c r="K2605">
        <v>2.76</v>
      </c>
    </row>
    <row r="2606" spans="1:11" x14ac:dyDescent="0.25">
      <c r="A2606" s="7">
        <v>442647</v>
      </c>
      <c r="B2606" s="7">
        <v>431518</v>
      </c>
      <c r="C2606" t="s">
        <v>50</v>
      </c>
      <c r="D2606" t="s">
        <v>114</v>
      </c>
      <c r="E2606" s="7" t="s">
        <v>116</v>
      </c>
      <c r="F2606" s="7" t="s">
        <v>148</v>
      </c>
      <c r="G2606" t="s">
        <v>18</v>
      </c>
      <c r="H2606">
        <v>25</v>
      </c>
      <c r="I2606">
        <v>1</v>
      </c>
      <c r="J2606">
        <v>92</v>
      </c>
      <c r="K2606">
        <v>2.76</v>
      </c>
    </row>
    <row r="2607" spans="1:11" x14ac:dyDescent="0.25">
      <c r="A2607" s="7">
        <v>442648</v>
      </c>
      <c r="B2607" s="7">
        <v>431518</v>
      </c>
      <c r="C2607" t="s">
        <v>50</v>
      </c>
      <c r="D2607" t="s">
        <v>114</v>
      </c>
      <c r="E2607" s="7" t="s">
        <v>116</v>
      </c>
      <c r="F2607" s="7" t="s">
        <v>148</v>
      </c>
      <c r="G2607" t="s">
        <v>18</v>
      </c>
      <c r="H2607">
        <v>19</v>
      </c>
      <c r="I2607">
        <v>2</v>
      </c>
      <c r="J2607">
        <v>57</v>
      </c>
      <c r="K2607">
        <v>2.76</v>
      </c>
    </row>
    <row r="2608" spans="1:11" x14ac:dyDescent="0.25">
      <c r="A2608" s="7">
        <v>442649</v>
      </c>
      <c r="B2608" s="7">
        <v>431518</v>
      </c>
      <c r="C2608" t="s">
        <v>50</v>
      </c>
      <c r="D2608" t="s">
        <v>114</v>
      </c>
      <c r="E2608" s="7" t="s">
        <v>116</v>
      </c>
      <c r="F2608" s="7" t="s">
        <v>148</v>
      </c>
      <c r="G2608" t="s">
        <v>18</v>
      </c>
      <c r="H2608">
        <v>24.9</v>
      </c>
      <c r="I2608">
        <v>1</v>
      </c>
      <c r="J2608">
        <v>92</v>
      </c>
      <c r="K2608">
        <v>2.76</v>
      </c>
    </row>
    <row r="2609" spans="1:11" x14ac:dyDescent="0.25">
      <c r="A2609" s="7">
        <v>442652</v>
      </c>
      <c r="B2609" s="7">
        <v>431518</v>
      </c>
      <c r="C2609" t="s">
        <v>50</v>
      </c>
      <c r="D2609" t="s">
        <v>114</v>
      </c>
      <c r="E2609" s="7" t="s">
        <v>116</v>
      </c>
      <c r="F2609" s="7" t="s">
        <v>148</v>
      </c>
      <c r="G2609" t="s">
        <v>18</v>
      </c>
      <c r="H2609">
        <v>23.8</v>
      </c>
      <c r="I2609">
        <v>1</v>
      </c>
      <c r="J2609">
        <v>92</v>
      </c>
      <c r="K2609">
        <v>2.76</v>
      </c>
    </row>
    <row r="2610" spans="1:11" x14ac:dyDescent="0.25">
      <c r="A2610" s="7">
        <v>442653</v>
      </c>
      <c r="B2610" s="7">
        <v>431518</v>
      </c>
      <c r="C2610" t="s">
        <v>50</v>
      </c>
      <c r="D2610" t="s">
        <v>114</v>
      </c>
      <c r="E2610" s="7" t="s">
        <v>116</v>
      </c>
      <c r="F2610" s="7" t="s">
        <v>148</v>
      </c>
      <c r="G2610" t="s">
        <v>18</v>
      </c>
      <c r="H2610">
        <v>15.4</v>
      </c>
      <c r="I2610">
        <v>2</v>
      </c>
      <c r="J2610">
        <v>57</v>
      </c>
      <c r="K2610">
        <v>2.76</v>
      </c>
    </row>
    <row r="2611" spans="1:11" x14ac:dyDescent="0.25">
      <c r="A2611" s="7">
        <v>442654</v>
      </c>
      <c r="B2611" s="7">
        <v>431518</v>
      </c>
      <c r="C2611" t="s">
        <v>50</v>
      </c>
      <c r="D2611" t="s">
        <v>114</v>
      </c>
      <c r="E2611" s="7" t="s">
        <v>116</v>
      </c>
      <c r="F2611" s="7" t="s">
        <v>148</v>
      </c>
      <c r="G2611" t="s">
        <v>18</v>
      </c>
      <c r="H2611">
        <v>16</v>
      </c>
      <c r="I2611">
        <v>1</v>
      </c>
      <c r="J2611">
        <v>92</v>
      </c>
      <c r="K2611">
        <v>2.76</v>
      </c>
    </row>
    <row r="2612" spans="1:11" x14ac:dyDescent="0.25">
      <c r="A2612" s="7">
        <v>442655</v>
      </c>
      <c r="B2612" s="7">
        <v>431518</v>
      </c>
      <c r="C2612" t="s">
        <v>50</v>
      </c>
      <c r="D2612" t="s">
        <v>114</v>
      </c>
      <c r="E2612" s="7" t="s">
        <v>116</v>
      </c>
      <c r="F2612" s="7" t="s">
        <v>148</v>
      </c>
      <c r="G2612" t="s">
        <v>18</v>
      </c>
      <c r="H2612">
        <v>18.2</v>
      </c>
      <c r="I2612">
        <v>1</v>
      </c>
      <c r="J2612">
        <v>92</v>
      </c>
      <c r="K2612">
        <v>2.76</v>
      </c>
    </row>
    <row r="2613" spans="1:11" x14ac:dyDescent="0.25">
      <c r="A2613" s="7">
        <v>442658</v>
      </c>
      <c r="B2613" s="7">
        <v>431518</v>
      </c>
      <c r="C2613" t="s">
        <v>50</v>
      </c>
      <c r="D2613" t="s">
        <v>114</v>
      </c>
      <c r="E2613" s="7" t="s">
        <v>116</v>
      </c>
      <c r="F2613" s="7" t="s">
        <v>148</v>
      </c>
      <c r="G2613" t="s">
        <v>18</v>
      </c>
      <c r="H2613">
        <v>49.3</v>
      </c>
      <c r="I2613">
        <v>4</v>
      </c>
      <c r="J2613">
        <v>52.4</v>
      </c>
      <c r="K2613">
        <v>2.76</v>
      </c>
    </row>
    <row r="2614" spans="1:11" x14ac:dyDescent="0.25">
      <c r="A2614" s="7">
        <v>442659</v>
      </c>
      <c r="B2614" s="7">
        <v>431518</v>
      </c>
      <c r="C2614" t="s">
        <v>50</v>
      </c>
      <c r="D2614" t="s">
        <v>114</v>
      </c>
      <c r="E2614" s="7" t="s">
        <v>116</v>
      </c>
      <c r="F2614" s="7" t="s">
        <v>148</v>
      </c>
      <c r="G2614" t="s">
        <v>18</v>
      </c>
      <c r="H2614">
        <v>18.5</v>
      </c>
      <c r="I2614">
        <v>1</v>
      </c>
      <c r="J2614">
        <v>92</v>
      </c>
      <c r="K2614">
        <v>2.76</v>
      </c>
    </row>
    <row r="2615" spans="1:11" x14ac:dyDescent="0.25">
      <c r="A2615" s="7">
        <v>442660</v>
      </c>
      <c r="B2615" s="7">
        <v>431518</v>
      </c>
      <c r="C2615" t="s">
        <v>50</v>
      </c>
      <c r="D2615" t="s">
        <v>114</v>
      </c>
      <c r="E2615" s="7" t="s">
        <v>116</v>
      </c>
      <c r="F2615" s="7" t="s">
        <v>148</v>
      </c>
      <c r="G2615" t="s">
        <v>18</v>
      </c>
      <c r="H2615">
        <v>25.3</v>
      </c>
      <c r="I2615">
        <v>1</v>
      </c>
      <c r="J2615">
        <v>92</v>
      </c>
      <c r="K2615">
        <v>2.76</v>
      </c>
    </row>
    <row r="2616" spans="1:11" x14ac:dyDescent="0.25">
      <c r="A2616" s="7">
        <v>442661</v>
      </c>
      <c r="B2616" s="7">
        <v>431518</v>
      </c>
      <c r="C2616" t="s">
        <v>50</v>
      </c>
      <c r="D2616" t="s">
        <v>114</v>
      </c>
      <c r="E2616" s="7" t="s">
        <v>116</v>
      </c>
      <c r="F2616" s="7" t="s">
        <v>148</v>
      </c>
      <c r="G2616" t="s">
        <v>18</v>
      </c>
      <c r="H2616">
        <v>17.2</v>
      </c>
      <c r="I2616">
        <v>2</v>
      </c>
      <c r="J2616">
        <v>57</v>
      </c>
      <c r="K2616">
        <v>2.76</v>
      </c>
    </row>
    <row r="2617" spans="1:11" x14ac:dyDescent="0.25">
      <c r="A2617" s="7">
        <v>442662</v>
      </c>
      <c r="B2617" s="7">
        <v>431518</v>
      </c>
      <c r="C2617" t="s">
        <v>50</v>
      </c>
      <c r="D2617" t="s">
        <v>114</v>
      </c>
      <c r="E2617" s="7" t="s">
        <v>116</v>
      </c>
      <c r="F2617" s="7" t="s">
        <v>148</v>
      </c>
      <c r="G2617" t="s">
        <v>18</v>
      </c>
      <c r="H2617">
        <v>12.9</v>
      </c>
      <c r="I2617">
        <v>1</v>
      </c>
      <c r="J2617">
        <v>92</v>
      </c>
      <c r="K2617">
        <v>2.76</v>
      </c>
    </row>
    <row r="2618" spans="1:11" x14ac:dyDescent="0.25">
      <c r="A2618" s="7">
        <v>442663</v>
      </c>
      <c r="B2618" s="7">
        <v>431518</v>
      </c>
      <c r="C2618" t="s">
        <v>50</v>
      </c>
      <c r="D2618" t="s">
        <v>114</v>
      </c>
      <c r="E2618" s="7" t="s">
        <v>116</v>
      </c>
      <c r="F2618" s="7" t="s">
        <v>148</v>
      </c>
      <c r="G2618" t="s">
        <v>18</v>
      </c>
      <c r="H2618">
        <v>17.100000000000001</v>
      </c>
      <c r="I2618">
        <v>1</v>
      </c>
      <c r="J2618">
        <v>92</v>
      </c>
      <c r="K2618">
        <v>2.76</v>
      </c>
    </row>
    <row r="2619" spans="1:11" x14ac:dyDescent="0.25">
      <c r="A2619" s="7">
        <v>442665</v>
      </c>
      <c r="B2619" s="7">
        <v>431518</v>
      </c>
      <c r="C2619" t="s">
        <v>50</v>
      </c>
      <c r="D2619" t="s">
        <v>114</v>
      </c>
      <c r="E2619" s="7" t="s">
        <v>116</v>
      </c>
      <c r="F2619" s="7" t="s">
        <v>148</v>
      </c>
      <c r="G2619" t="s">
        <v>18</v>
      </c>
      <c r="H2619">
        <v>15.2</v>
      </c>
      <c r="I2619">
        <v>1</v>
      </c>
      <c r="J2619">
        <v>92</v>
      </c>
      <c r="K2619">
        <v>2.76</v>
      </c>
    </row>
    <row r="2620" spans="1:11" x14ac:dyDescent="0.25">
      <c r="A2620" s="7">
        <v>442666</v>
      </c>
      <c r="B2620" s="7">
        <v>431518</v>
      </c>
      <c r="C2620" t="s">
        <v>50</v>
      </c>
      <c r="D2620" t="s">
        <v>114</v>
      </c>
      <c r="E2620" s="7" t="s">
        <v>116</v>
      </c>
      <c r="F2620" s="7" t="s">
        <v>148</v>
      </c>
      <c r="G2620" t="s">
        <v>18</v>
      </c>
      <c r="H2620">
        <v>16.399999999999999</v>
      </c>
      <c r="I2620">
        <v>1</v>
      </c>
      <c r="J2620">
        <v>92</v>
      </c>
      <c r="K2620">
        <v>2.76</v>
      </c>
    </row>
    <row r="2621" spans="1:11" x14ac:dyDescent="0.25">
      <c r="A2621" s="7">
        <v>442667</v>
      </c>
      <c r="B2621" s="7">
        <v>431518</v>
      </c>
      <c r="C2621" t="s">
        <v>50</v>
      </c>
      <c r="D2621" t="s">
        <v>114</v>
      </c>
      <c r="E2621" s="7" t="s">
        <v>116</v>
      </c>
      <c r="F2621" s="7" t="s">
        <v>148</v>
      </c>
      <c r="G2621" t="s">
        <v>18</v>
      </c>
      <c r="H2621">
        <v>17.2</v>
      </c>
      <c r="I2621">
        <v>1</v>
      </c>
      <c r="J2621">
        <v>92</v>
      </c>
      <c r="K2621">
        <v>2.76</v>
      </c>
    </row>
    <row r="2622" spans="1:11" x14ac:dyDescent="0.25">
      <c r="A2622" s="7">
        <v>442668</v>
      </c>
      <c r="B2622" s="7">
        <v>431518</v>
      </c>
      <c r="C2622" t="s">
        <v>50</v>
      </c>
      <c r="D2622" t="s">
        <v>114</v>
      </c>
      <c r="E2622" s="7" t="s">
        <v>116</v>
      </c>
      <c r="F2622" s="7" t="s">
        <v>148</v>
      </c>
      <c r="G2622" t="s">
        <v>18</v>
      </c>
      <c r="H2622">
        <v>23.5</v>
      </c>
      <c r="I2622">
        <v>2</v>
      </c>
      <c r="J2622">
        <v>57</v>
      </c>
      <c r="K2622">
        <v>2.76</v>
      </c>
    </row>
    <row r="2623" spans="1:11" x14ac:dyDescent="0.25">
      <c r="A2623" s="7">
        <v>442669</v>
      </c>
      <c r="B2623" s="7">
        <v>431518</v>
      </c>
      <c r="C2623" t="s">
        <v>50</v>
      </c>
      <c r="D2623" t="s">
        <v>114</v>
      </c>
      <c r="E2623" s="7" t="s">
        <v>116</v>
      </c>
      <c r="F2623" s="7" t="s">
        <v>148</v>
      </c>
      <c r="G2623" t="s">
        <v>18</v>
      </c>
      <c r="H2623">
        <v>12.3</v>
      </c>
      <c r="I2623">
        <v>1</v>
      </c>
      <c r="J2623">
        <v>92</v>
      </c>
      <c r="K2623">
        <v>2.76</v>
      </c>
    </row>
    <row r="2624" spans="1:11" x14ac:dyDescent="0.25">
      <c r="A2624" s="7">
        <v>442670</v>
      </c>
      <c r="B2624" s="7">
        <v>431518</v>
      </c>
      <c r="C2624" t="s">
        <v>50</v>
      </c>
      <c r="D2624" t="s">
        <v>114</v>
      </c>
      <c r="E2624" s="7" t="s">
        <v>116</v>
      </c>
      <c r="F2624" s="7" t="s">
        <v>148</v>
      </c>
      <c r="G2624" t="s">
        <v>18</v>
      </c>
      <c r="H2624">
        <v>17.8</v>
      </c>
      <c r="I2624">
        <v>1</v>
      </c>
      <c r="J2624">
        <v>92</v>
      </c>
      <c r="K2624">
        <v>2.76</v>
      </c>
    </row>
    <row r="2625" spans="1:11" x14ac:dyDescent="0.25">
      <c r="A2625" s="7">
        <v>442672</v>
      </c>
      <c r="B2625" s="7">
        <v>431518</v>
      </c>
      <c r="C2625" t="s">
        <v>50</v>
      </c>
      <c r="D2625" t="s">
        <v>114</v>
      </c>
      <c r="E2625" s="7" t="s">
        <v>116</v>
      </c>
      <c r="F2625" s="7" t="s">
        <v>148</v>
      </c>
      <c r="G2625" t="s">
        <v>18</v>
      </c>
      <c r="H2625">
        <v>17.100000000000001</v>
      </c>
      <c r="I2625">
        <v>1</v>
      </c>
      <c r="J2625">
        <v>92</v>
      </c>
      <c r="K2625">
        <v>2.76</v>
      </c>
    </row>
    <row r="2626" spans="1:11" x14ac:dyDescent="0.25">
      <c r="A2626" s="7">
        <v>442673</v>
      </c>
      <c r="B2626" s="7">
        <v>431518</v>
      </c>
      <c r="C2626" t="s">
        <v>50</v>
      </c>
      <c r="D2626" t="s">
        <v>114</v>
      </c>
      <c r="E2626" s="7" t="s">
        <v>116</v>
      </c>
      <c r="F2626" s="7" t="s">
        <v>148</v>
      </c>
      <c r="G2626" t="s">
        <v>18</v>
      </c>
      <c r="H2626">
        <v>12.4</v>
      </c>
      <c r="I2626">
        <v>1</v>
      </c>
      <c r="J2626">
        <v>92</v>
      </c>
      <c r="K2626">
        <v>2.76</v>
      </c>
    </row>
    <row r="2627" spans="1:11" x14ac:dyDescent="0.25">
      <c r="A2627" s="7">
        <v>442674</v>
      </c>
      <c r="B2627" s="7">
        <v>431518</v>
      </c>
      <c r="C2627" t="s">
        <v>50</v>
      </c>
      <c r="D2627" t="s">
        <v>114</v>
      </c>
      <c r="E2627" s="7" t="s">
        <v>116</v>
      </c>
      <c r="F2627" s="7" t="s">
        <v>148</v>
      </c>
      <c r="G2627" t="s">
        <v>18</v>
      </c>
      <c r="H2627">
        <v>16.7</v>
      </c>
      <c r="I2627">
        <v>1</v>
      </c>
      <c r="J2627">
        <v>92</v>
      </c>
      <c r="K2627">
        <v>2.76</v>
      </c>
    </row>
    <row r="2628" spans="1:11" x14ac:dyDescent="0.25">
      <c r="A2628" s="7">
        <v>442676</v>
      </c>
      <c r="B2628" s="7">
        <v>431518</v>
      </c>
      <c r="C2628" t="s">
        <v>50</v>
      </c>
      <c r="D2628" t="s">
        <v>114</v>
      </c>
      <c r="E2628" s="7" t="s">
        <v>116</v>
      </c>
      <c r="F2628" s="7" t="s">
        <v>148</v>
      </c>
      <c r="G2628" t="s">
        <v>18</v>
      </c>
      <c r="H2628">
        <v>93</v>
      </c>
      <c r="I2628">
        <v>1</v>
      </c>
      <c r="J2628">
        <v>145.4</v>
      </c>
      <c r="K2628">
        <v>2.76</v>
      </c>
    </row>
    <row r="2629" spans="1:11" x14ac:dyDescent="0.25">
      <c r="A2629" s="7">
        <v>442680</v>
      </c>
      <c r="B2629" s="7">
        <v>431518</v>
      </c>
      <c r="C2629" t="s">
        <v>50</v>
      </c>
      <c r="D2629" t="s">
        <v>114</v>
      </c>
      <c r="E2629" s="7" t="s">
        <v>116</v>
      </c>
      <c r="F2629" s="7" t="s">
        <v>148</v>
      </c>
      <c r="G2629" t="s">
        <v>18</v>
      </c>
      <c r="H2629">
        <v>16.8</v>
      </c>
      <c r="I2629">
        <v>2</v>
      </c>
      <c r="J2629">
        <v>57</v>
      </c>
      <c r="K2629">
        <v>2.76</v>
      </c>
    </row>
    <row r="2630" spans="1:11" x14ac:dyDescent="0.25">
      <c r="A2630" s="7">
        <v>442681</v>
      </c>
      <c r="B2630" s="7">
        <v>431518</v>
      </c>
      <c r="C2630" t="s">
        <v>50</v>
      </c>
      <c r="D2630" t="s">
        <v>114</v>
      </c>
      <c r="E2630" s="7" t="s">
        <v>116</v>
      </c>
      <c r="F2630" s="7" t="s">
        <v>148</v>
      </c>
      <c r="G2630" t="s">
        <v>18</v>
      </c>
      <c r="H2630">
        <v>15.3</v>
      </c>
      <c r="I2630">
        <v>1</v>
      </c>
      <c r="J2630">
        <v>92</v>
      </c>
      <c r="K2630">
        <v>2.76</v>
      </c>
    </row>
    <row r="2631" spans="1:11" x14ac:dyDescent="0.25">
      <c r="A2631" s="7">
        <v>442682</v>
      </c>
      <c r="B2631" s="7">
        <v>431518</v>
      </c>
      <c r="C2631" t="s">
        <v>50</v>
      </c>
      <c r="D2631" t="s">
        <v>114</v>
      </c>
      <c r="E2631" s="7" t="s">
        <v>116</v>
      </c>
      <c r="F2631" s="7" t="s">
        <v>148</v>
      </c>
      <c r="G2631" t="s">
        <v>18</v>
      </c>
      <c r="H2631">
        <v>17.8</v>
      </c>
      <c r="I2631">
        <v>2</v>
      </c>
      <c r="J2631">
        <v>57</v>
      </c>
      <c r="K2631">
        <v>2.76</v>
      </c>
    </row>
    <row r="2632" spans="1:11" x14ac:dyDescent="0.25">
      <c r="A2632" s="7">
        <v>442683</v>
      </c>
      <c r="B2632" s="7">
        <v>431518</v>
      </c>
      <c r="C2632" t="s">
        <v>50</v>
      </c>
      <c r="D2632" t="s">
        <v>114</v>
      </c>
      <c r="E2632" s="7" t="s">
        <v>116</v>
      </c>
      <c r="F2632" s="7" t="s">
        <v>148</v>
      </c>
      <c r="G2632" t="s">
        <v>18</v>
      </c>
      <c r="H2632">
        <v>19.100000000000001</v>
      </c>
      <c r="I2632">
        <v>1</v>
      </c>
      <c r="J2632">
        <v>92</v>
      </c>
      <c r="K2632">
        <v>2.76</v>
      </c>
    </row>
    <row r="2633" spans="1:11" x14ac:dyDescent="0.25">
      <c r="A2633" s="7">
        <v>442684</v>
      </c>
      <c r="B2633" s="7">
        <v>431518</v>
      </c>
      <c r="C2633" t="s">
        <v>50</v>
      </c>
      <c r="D2633" t="s">
        <v>114</v>
      </c>
      <c r="E2633" s="7" t="s">
        <v>116</v>
      </c>
      <c r="F2633" s="7" t="s">
        <v>148</v>
      </c>
      <c r="G2633" t="s">
        <v>18</v>
      </c>
      <c r="H2633">
        <v>24.4</v>
      </c>
      <c r="I2633">
        <v>1</v>
      </c>
      <c r="J2633">
        <v>92</v>
      </c>
      <c r="K2633">
        <v>2.76</v>
      </c>
    </row>
    <row r="2634" spans="1:11" x14ac:dyDescent="0.25">
      <c r="A2634" s="7">
        <v>442685</v>
      </c>
      <c r="B2634" s="7">
        <v>431518</v>
      </c>
      <c r="C2634" t="s">
        <v>50</v>
      </c>
      <c r="D2634" t="s">
        <v>114</v>
      </c>
      <c r="E2634" s="7" t="s">
        <v>116</v>
      </c>
      <c r="F2634" s="7" t="s">
        <v>148</v>
      </c>
      <c r="G2634" t="s">
        <v>18</v>
      </c>
      <c r="H2634">
        <v>55.8</v>
      </c>
      <c r="I2634">
        <v>2</v>
      </c>
      <c r="J2634">
        <v>83.2</v>
      </c>
      <c r="K2634">
        <v>2.76</v>
      </c>
    </row>
    <row r="2635" spans="1:11" x14ac:dyDescent="0.25">
      <c r="A2635" s="7">
        <v>442687</v>
      </c>
      <c r="B2635" s="7">
        <v>431518</v>
      </c>
      <c r="C2635" t="s">
        <v>50</v>
      </c>
      <c r="D2635" t="s">
        <v>114</v>
      </c>
      <c r="E2635" s="7" t="s">
        <v>116</v>
      </c>
      <c r="F2635" s="7" t="s">
        <v>148</v>
      </c>
      <c r="G2635" t="s">
        <v>18</v>
      </c>
      <c r="H2635">
        <v>13.9</v>
      </c>
      <c r="I2635">
        <v>1</v>
      </c>
      <c r="J2635">
        <v>92</v>
      </c>
      <c r="K2635">
        <v>2.76</v>
      </c>
    </row>
    <row r="2636" spans="1:11" x14ac:dyDescent="0.25">
      <c r="A2636" s="7">
        <v>442689</v>
      </c>
      <c r="B2636" s="7">
        <v>431518</v>
      </c>
      <c r="C2636" t="s">
        <v>50</v>
      </c>
      <c r="D2636" t="s">
        <v>114</v>
      </c>
      <c r="E2636" s="7" t="s">
        <v>116</v>
      </c>
      <c r="F2636" s="7" t="s">
        <v>148</v>
      </c>
      <c r="G2636" t="s">
        <v>18</v>
      </c>
      <c r="H2636">
        <v>12.6</v>
      </c>
      <c r="I2636">
        <v>2</v>
      </c>
      <c r="J2636">
        <v>57</v>
      </c>
      <c r="K2636">
        <v>2.76</v>
      </c>
    </row>
    <row r="2637" spans="1:11" x14ac:dyDescent="0.25">
      <c r="A2637" s="7">
        <v>442690</v>
      </c>
      <c r="B2637" s="7">
        <v>431518</v>
      </c>
      <c r="C2637" t="s">
        <v>50</v>
      </c>
      <c r="D2637" t="s">
        <v>114</v>
      </c>
      <c r="E2637" s="7" t="s">
        <v>116</v>
      </c>
      <c r="F2637" s="7" t="s">
        <v>148</v>
      </c>
      <c r="G2637" t="s">
        <v>18</v>
      </c>
      <c r="H2637">
        <v>41.9</v>
      </c>
      <c r="I2637">
        <v>1</v>
      </c>
      <c r="J2637">
        <v>118.7</v>
      </c>
      <c r="K2637">
        <v>2.76</v>
      </c>
    </row>
    <row r="2638" spans="1:11" x14ac:dyDescent="0.25">
      <c r="A2638" s="7">
        <v>442692</v>
      </c>
      <c r="B2638" s="7">
        <v>431518</v>
      </c>
      <c r="C2638" t="s">
        <v>50</v>
      </c>
      <c r="D2638" t="s">
        <v>114</v>
      </c>
      <c r="E2638" s="7" t="s">
        <v>116</v>
      </c>
      <c r="F2638" s="7" t="s">
        <v>148</v>
      </c>
      <c r="G2638" t="s">
        <v>18</v>
      </c>
      <c r="H2638">
        <v>24.4</v>
      </c>
      <c r="I2638">
        <v>1</v>
      </c>
      <c r="J2638">
        <v>92</v>
      </c>
      <c r="K2638">
        <v>2.76</v>
      </c>
    </row>
    <row r="2639" spans="1:11" x14ac:dyDescent="0.25">
      <c r="A2639" s="7">
        <v>442696</v>
      </c>
      <c r="B2639" s="7">
        <v>431518</v>
      </c>
      <c r="C2639" t="s">
        <v>50</v>
      </c>
      <c r="D2639" t="s">
        <v>114</v>
      </c>
      <c r="E2639" s="7" t="s">
        <v>116</v>
      </c>
      <c r="F2639" s="7" t="s">
        <v>148</v>
      </c>
      <c r="G2639" t="s">
        <v>18</v>
      </c>
      <c r="H2639">
        <v>14.3</v>
      </c>
      <c r="I2639">
        <v>1</v>
      </c>
      <c r="J2639">
        <v>92</v>
      </c>
      <c r="K2639">
        <v>2.76</v>
      </c>
    </row>
    <row r="2640" spans="1:11" x14ac:dyDescent="0.25">
      <c r="A2640" s="7">
        <v>442701</v>
      </c>
      <c r="B2640" s="7">
        <v>431518</v>
      </c>
      <c r="C2640" t="s">
        <v>50</v>
      </c>
      <c r="D2640" t="s">
        <v>114</v>
      </c>
      <c r="E2640" s="7" t="s">
        <v>116</v>
      </c>
      <c r="F2640" s="7" t="s">
        <v>148</v>
      </c>
      <c r="G2640" t="s">
        <v>18</v>
      </c>
      <c r="H2640">
        <v>17</v>
      </c>
      <c r="I2640">
        <v>1</v>
      </c>
      <c r="J2640">
        <v>92</v>
      </c>
      <c r="K2640">
        <v>2.76</v>
      </c>
    </row>
    <row r="2641" spans="1:11" x14ac:dyDescent="0.25">
      <c r="A2641" s="7">
        <v>442702</v>
      </c>
      <c r="B2641" s="7">
        <v>431518</v>
      </c>
      <c r="C2641" t="s">
        <v>50</v>
      </c>
      <c r="D2641" t="s">
        <v>114</v>
      </c>
      <c r="E2641" s="7" t="s">
        <v>116</v>
      </c>
      <c r="F2641" s="7" t="s">
        <v>148</v>
      </c>
      <c r="G2641" t="s">
        <v>18</v>
      </c>
      <c r="H2641">
        <v>12.8</v>
      </c>
      <c r="I2641">
        <v>1</v>
      </c>
      <c r="J2641">
        <v>92</v>
      </c>
      <c r="K2641">
        <v>2.76</v>
      </c>
    </row>
    <row r="2642" spans="1:11" x14ac:dyDescent="0.25">
      <c r="A2642" s="7">
        <v>442703</v>
      </c>
      <c r="B2642" s="7">
        <v>431518</v>
      </c>
      <c r="C2642" t="s">
        <v>50</v>
      </c>
      <c r="D2642" t="s">
        <v>114</v>
      </c>
      <c r="E2642" s="7" t="s">
        <v>116</v>
      </c>
      <c r="F2642" s="7" t="s">
        <v>148</v>
      </c>
      <c r="G2642" t="s">
        <v>18</v>
      </c>
      <c r="H2642">
        <v>17.5</v>
      </c>
      <c r="I2642">
        <v>2</v>
      </c>
      <c r="J2642">
        <v>73.5</v>
      </c>
      <c r="K2642">
        <v>2.76</v>
      </c>
    </row>
    <row r="2643" spans="1:11" x14ac:dyDescent="0.25">
      <c r="A2643" s="7">
        <v>442704</v>
      </c>
      <c r="B2643" s="7">
        <v>431518</v>
      </c>
      <c r="C2643" t="s">
        <v>50</v>
      </c>
      <c r="D2643" t="s">
        <v>114</v>
      </c>
      <c r="E2643" s="7" t="s">
        <v>116</v>
      </c>
      <c r="F2643" s="7" t="s">
        <v>148</v>
      </c>
      <c r="G2643" t="s">
        <v>18</v>
      </c>
      <c r="H2643">
        <v>25</v>
      </c>
      <c r="I2643">
        <v>2</v>
      </c>
      <c r="J2643">
        <v>57</v>
      </c>
      <c r="K2643">
        <v>2.76</v>
      </c>
    </row>
    <row r="2644" spans="1:11" x14ac:dyDescent="0.25">
      <c r="A2644" s="7">
        <v>442705</v>
      </c>
      <c r="B2644" s="7">
        <v>431518</v>
      </c>
      <c r="C2644" t="s">
        <v>50</v>
      </c>
      <c r="D2644" t="s">
        <v>114</v>
      </c>
      <c r="E2644" s="7" t="s">
        <v>116</v>
      </c>
      <c r="F2644" s="7" t="s">
        <v>148</v>
      </c>
      <c r="G2644" t="s">
        <v>18</v>
      </c>
      <c r="H2644">
        <v>14.5</v>
      </c>
      <c r="I2644">
        <v>1</v>
      </c>
      <c r="J2644">
        <v>92</v>
      </c>
      <c r="K2644">
        <v>2.76</v>
      </c>
    </row>
    <row r="2645" spans="1:11" x14ac:dyDescent="0.25">
      <c r="A2645" s="7">
        <v>442706</v>
      </c>
      <c r="B2645" s="7">
        <v>431518</v>
      </c>
      <c r="C2645" t="s">
        <v>50</v>
      </c>
      <c r="D2645" t="s">
        <v>114</v>
      </c>
      <c r="E2645" s="7" t="s">
        <v>116</v>
      </c>
      <c r="F2645" s="7" t="s">
        <v>148</v>
      </c>
      <c r="G2645" t="s">
        <v>18</v>
      </c>
      <c r="H2645">
        <v>15.7</v>
      </c>
      <c r="I2645">
        <v>1</v>
      </c>
      <c r="J2645">
        <v>92</v>
      </c>
      <c r="K2645">
        <v>2.76</v>
      </c>
    </row>
    <row r="2646" spans="1:11" x14ac:dyDescent="0.25">
      <c r="A2646" s="7">
        <v>442708</v>
      </c>
      <c r="B2646" s="7">
        <v>431518</v>
      </c>
      <c r="C2646" t="s">
        <v>50</v>
      </c>
      <c r="D2646" t="s">
        <v>114</v>
      </c>
      <c r="E2646" s="7" t="s">
        <v>116</v>
      </c>
      <c r="F2646" s="7" t="s">
        <v>148</v>
      </c>
      <c r="G2646" t="s">
        <v>18</v>
      </c>
      <c r="H2646">
        <v>12.9</v>
      </c>
      <c r="I2646">
        <v>1</v>
      </c>
      <c r="J2646">
        <v>92</v>
      </c>
      <c r="K2646">
        <v>2.76</v>
      </c>
    </row>
    <row r="2647" spans="1:11" x14ac:dyDescent="0.25">
      <c r="A2647" s="7">
        <v>442709</v>
      </c>
      <c r="B2647" s="7">
        <v>431518</v>
      </c>
      <c r="C2647" t="s">
        <v>50</v>
      </c>
      <c r="D2647" t="s">
        <v>114</v>
      </c>
      <c r="E2647" s="7" t="s">
        <v>116</v>
      </c>
      <c r="F2647" s="7" t="s">
        <v>148</v>
      </c>
      <c r="G2647" t="s">
        <v>18</v>
      </c>
      <c r="H2647">
        <v>15</v>
      </c>
      <c r="I2647">
        <v>1</v>
      </c>
      <c r="J2647">
        <v>92</v>
      </c>
      <c r="K2647">
        <v>2.76</v>
      </c>
    </row>
    <row r="2648" spans="1:11" x14ac:dyDescent="0.25">
      <c r="A2648" s="7">
        <v>442710</v>
      </c>
      <c r="B2648" s="7">
        <v>431518</v>
      </c>
      <c r="C2648" t="s">
        <v>50</v>
      </c>
      <c r="D2648" t="s">
        <v>114</v>
      </c>
      <c r="E2648" s="7" t="s">
        <v>116</v>
      </c>
      <c r="F2648" s="7" t="s">
        <v>148</v>
      </c>
      <c r="G2648" t="s">
        <v>18</v>
      </c>
      <c r="H2648">
        <v>17.7</v>
      </c>
      <c r="I2648">
        <v>1</v>
      </c>
      <c r="J2648">
        <v>92</v>
      </c>
      <c r="K2648">
        <v>2.76</v>
      </c>
    </row>
    <row r="2649" spans="1:11" x14ac:dyDescent="0.25">
      <c r="A2649" s="7">
        <v>442711</v>
      </c>
      <c r="B2649" s="7">
        <v>431518</v>
      </c>
      <c r="C2649" t="s">
        <v>50</v>
      </c>
      <c r="D2649" t="s">
        <v>114</v>
      </c>
      <c r="E2649" s="7" t="s">
        <v>116</v>
      </c>
      <c r="F2649" s="7" t="s">
        <v>148</v>
      </c>
      <c r="G2649" t="s">
        <v>18</v>
      </c>
      <c r="H2649">
        <v>17.100000000000001</v>
      </c>
      <c r="I2649">
        <v>1</v>
      </c>
      <c r="J2649">
        <v>92</v>
      </c>
      <c r="K2649">
        <v>2.76</v>
      </c>
    </row>
    <row r="2650" spans="1:11" x14ac:dyDescent="0.25">
      <c r="A2650" s="7">
        <v>442712</v>
      </c>
      <c r="B2650" s="7">
        <v>431518</v>
      </c>
      <c r="C2650" t="s">
        <v>50</v>
      </c>
      <c r="D2650" t="s">
        <v>114</v>
      </c>
      <c r="E2650" s="7" t="s">
        <v>116</v>
      </c>
      <c r="F2650" s="7" t="s">
        <v>148</v>
      </c>
      <c r="G2650" t="s">
        <v>18</v>
      </c>
      <c r="H2650">
        <v>23.8</v>
      </c>
      <c r="I2650">
        <v>1</v>
      </c>
      <c r="J2650">
        <v>92</v>
      </c>
      <c r="K2650">
        <v>2.76</v>
      </c>
    </row>
    <row r="2651" spans="1:11" x14ac:dyDescent="0.25">
      <c r="A2651" s="7">
        <v>442713</v>
      </c>
      <c r="B2651" s="7">
        <v>431518</v>
      </c>
      <c r="C2651" t="s">
        <v>50</v>
      </c>
      <c r="D2651" t="s">
        <v>114</v>
      </c>
      <c r="E2651" s="7" t="s">
        <v>116</v>
      </c>
      <c r="F2651" s="7" t="s">
        <v>148</v>
      </c>
      <c r="G2651" t="s">
        <v>18</v>
      </c>
      <c r="H2651">
        <v>16.600000000000001</v>
      </c>
      <c r="I2651">
        <v>1</v>
      </c>
      <c r="J2651">
        <v>92</v>
      </c>
      <c r="K2651">
        <v>2.76</v>
      </c>
    </row>
    <row r="2652" spans="1:11" x14ac:dyDescent="0.25">
      <c r="A2652" s="7">
        <v>442716</v>
      </c>
      <c r="B2652" s="7">
        <v>431518</v>
      </c>
      <c r="C2652" t="s">
        <v>50</v>
      </c>
      <c r="D2652" t="s">
        <v>114</v>
      </c>
      <c r="E2652" s="7" t="s">
        <v>116</v>
      </c>
      <c r="F2652" s="7" t="s">
        <v>148</v>
      </c>
      <c r="G2652" t="s">
        <v>18</v>
      </c>
      <c r="H2652">
        <v>17.3</v>
      </c>
      <c r="I2652">
        <v>1</v>
      </c>
      <c r="J2652">
        <v>92</v>
      </c>
      <c r="K2652">
        <v>2.76</v>
      </c>
    </row>
    <row r="2653" spans="1:11" x14ac:dyDescent="0.25">
      <c r="A2653" s="7">
        <v>442717</v>
      </c>
      <c r="B2653" s="7">
        <v>431518</v>
      </c>
      <c r="C2653" t="s">
        <v>50</v>
      </c>
      <c r="D2653" t="s">
        <v>114</v>
      </c>
      <c r="E2653" s="7" t="s">
        <v>116</v>
      </c>
      <c r="F2653" s="7" t="s">
        <v>148</v>
      </c>
      <c r="G2653" t="s">
        <v>18</v>
      </c>
      <c r="H2653">
        <v>13.2</v>
      </c>
      <c r="I2653">
        <v>1</v>
      </c>
      <c r="J2653">
        <v>92</v>
      </c>
      <c r="K2653">
        <v>2.76</v>
      </c>
    </row>
    <row r="2654" spans="1:11" x14ac:dyDescent="0.25">
      <c r="A2654" s="7">
        <v>442718</v>
      </c>
      <c r="B2654" s="7">
        <v>431518</v>
      </c>
      <c r="C2654" t="s">
        <v>50</v>
      </c>
      <c r="D2654" t="s">
        <v>114</v>
      </c>
      <c r="E2654" s="7" t="s">
        <v>116</v>
      </c>
      <c r="F2654" s="7" t="s">
        <v>148</v>
      </c>
      <c r="G2654" t="s">
        <v>18</v>
      </c>
      <c r="H2654">
        <v>24.2</v>
      </c>
      <c r="I2654">
        <v>1</v>
      </c>
      <c r="J2654">
        <v>92</v>
      </c>
      <c r="K2654">
        <v>2.76</v>
      </c>
    </row>
    <row r="2655" spans="1:11" x14ac:dyDescent="0.25">
      <c r="A2655" s="7">
        <v>442720</v>
      </c>
      <c r="B2655" s="7">
        <v>431518</v>
      </c>
      <c r="C2655" t="s">
        <v>50</v>
      </c>
      <c r="D2655" t="s">
        <v>114</v>
      </c>
      <c r="E2655" s="7" t="s">
        <v>116</v>
      </c>
      <c r="F2655" s="7" t="s">
        <v>148</v>
      </c>
      <c r="G2655" t="s">
        <v>18</v>
      </c>
      <c r="H2655">
        <v>17</v>
      </c>
      <c r="I2655">
        <v>1</v>
      </c>
      <c r="J2655">
        <v>92</v>
      </c>
      <c r="K2655">
        <v>2.76</v>
      </c>
    </row>
    <row r="2656" spans="1:11" x14ac:dyDescent="0.25">
      <c r="A2656" s="7">
        <v>442722</v>
      </c>
      <c r="B2656" s="7">
        <v>431518</v>
      </c>
      <c r="C2656" t="s">
        <v>50</v>
      </c>
      <c r="D2656" t="s">
        <v>114</v>
      </c>
      <c r="E2656" s="7" t="s">
        <v>116</v>
      </c>
      <c r="F2656" s="7" t="s">
        <v>148</v>
      </c>
      <c r="G2656" t="s">
        <v>18</v>
      </c>
      <c r="H2656">
        <v>16.7</v>
      </c>
      <c r="I2656">
        <v>1</v>
      </c>
      <c r="J2656">
        <v>92</v>
      </c>
      <c r="K2656">
        <v>2.76</v>
      </c>
    </row>
    <row r="2657" spans="1:11" x14ac:dyDescent="0.25">
      <c r="A2657" s="7">
        <v>442723</v>
      </c>
      <c r="B2657" s="7">
        <v>431518</v>
      </c>
      <c r="C2657" t="s">
        <v>50</v>
      </c>
      <c r="D2657" t="s">
        <v>114</v>
      </c>
      <c r="E2657" s="7" t="s">
        <v>116</v>
      </c>
      <c r="F2657" s="7" t="s">
        <v>148</v>
      </c>
      <c r="G2657" t="s">
        <v>18</v>
      </c>
      <c r="H2657">
        <v>24.3</v>
      </c>
      <c r="I2657">
        <v>1</v>
      </c>
      <c r="J2657">
        <v>92</v>
      </c>
      <c r="K2657">
        <v>2.76</v>
      </c>
    </row>
    <row r="2658" spans="1:11" x14ac:dyDescent="0.25">
      <c r="A2658" s="7">
        <v>442724</v>
      </c>
      <c r="B2658" s="7">
        <v>431518</v>
      </c>
      <c r="C2658" t="s">
        <v>50</v>
      </c>
      <c r="D2658" t="s">
        <v>114</v>
      </c>
      <c r="E2658" s="7" t="s">
        <v>116</v>
      </c>
      <c r="F2658" s="7" t="s">
        <v>148</v>
      </c>
      <c r="G2658" t="s">
        <v>18</v>
      </c>
      <c r="H2658">
        <v>17.100000000000001</v>
      </c>
      <c r="I2658">
        <v>1</v>
      </c>
      <c r="J2658">
        <v>92</v>
      </c>
      <c r="K2658">
        <v>2.76</v>
      </c>
    </row>
    <row r="2659" spans="1:11" x14ac:dyDescent="0.25">
      <c r="A2659" s="7">
        <v>442725</v>
      </c>
      <c r="B2659" s="7">
        <v>431518</v>
      </c>
      <c r="C2659" t="s">
        <v>50</v>
      </c>
      <c r="D2659" t="s">
        <v>114</v>
      </c>
      <c r="E2659" s="7" t="s">
        <v>116</v>
      </c>
      <c r="F2659" s="7" t="s">
        <v>148</v>
      </c>
      <c r="G2659" t="s">
        <v>18</v>
      </c>
      <c r="H2659">
        <v>16.899999999999999</v>
      </c>
      <c r="I2659">
        <v>4</v>
      </c>
      <c r="J2659">
        <v>35.9</v>
      </c>
      <c r="K2659">
        <v>2.76</v>
      </c>
    </row>
    <row r="2660" spans="1:11" x14ac:dyDescent="0.25">
      <c r="A2660" s="7">
        <v>442726</v>
      </c>
      <c r="B2660" s="7">
        <v>431518</v>
      </c>
      <c r="C2660" t="s">
        <v>50</v>
      </c>
      <c r="D2660" t="s">
        <v>114</v>
      </c>
      <c r="E2660" s="7" t="s">
        <v>116</v>
      </c>
      <c r="F2660" s="7" t="s">
        <v>148</v>
      </c>
      <c r="G2660" t="s">
        <v>18</v>
      </c>
      <c r="H2660">
        <v>15</v>
      </c>
      <c r="I2660">
        <v>1</v>
      </c>
      <c r="J2660">
        <v>92</v>
      </c>
      <c r="K2660">
        <v>2.76</v>
      </c>
    </row>
    <row r="2661" spans="1:11" x14ac:dyDescent="0.25">
      <c r="A2661" s="7">
        <v>442727</v>
      </c>
      <c r="B2661" s="7">
        <v>431518</v>
      </c>
      <c r="C2661" t="s">
        <v>50</v>
      </c>
      <c r="D2661" t="s">
        <v>114</v>
      </c>
      <c r="E2661" s="7" t="s">
        <v>116</v>
      </c>
      <c r="F2661" s="7" t="s">
        <v>148</v>
      </c>
      <c r="G2661" t="s">
        <v>18</v>
      </c>
      <c r="H2661">
        <v>19.5</v>
      </c>
      <c r="I2661">
        <v>1</v>
      </c>
      <c r="J2661">
        <v>92</v>
      </c>
      <c r="K2661">
        <v>2.76</v>
      </c>
    </row>
    <row r="2662" spans="1:11" x14ac:dyDescent="0.25">
      <c r="A2662" s="7">
        <v>442729</v>
      </c>
      <c r="B2662" s="7">
        <v>431518</v>
      </c>
      <c r="C2662" t="s">
        <v>50</v>
      </c>
      <c r="D2662" t="s">
        <v>114</v>
      </c>
      <c r="E2662" s="7" t="s">
        <v>116</v>
      </c>
      <c r="F2662" s="7" t="s">
        <v>148</v>
      </c>
      <c r="G2662" t="s">
        <v>18</v>
      </c>
      <c r="H2662">
        <v>18.600000000000001</v>
      </c>
      <c r="I2662">
        <v>1</v>
      </c>
      <c r="J2662">
        <v>92</v>
      </c>
      <c r="K2662">
        <v>2.76</v>
      </c>
    </row>
    <row r="2663" spans="1:11" x14ac:dyDescent="0.25">
      <c r="A2663" s="7">
        <v>442730</v>
      </c>
      <c r="B2663" s="7">
        <v>431518</v>
      </c>
      <c r="C2663" t="s">
        <v>50</v>
      </c>
      <c r="D2663" t="s">
        <v>114</v>
      </c>
      <c r="E2663" s="7" t="s">
        <v>116</v>
      </c>
      <c r="F2663" s="7" t="s">
        <v>148</v>
      </c>
      <c r="G2663" t="s">
        <v>18</v>
      </c>
      <c r="H2663">
        <v>19.2</v>
      </c>
      <c r="I2663">
        <v>1</v>
      </c>
      <c r="J2663">
        <v>92</v>
      </c>
      <c r="K2663">
        <v>2.76</v>
      </c>
    </row>
    <row r="2664" spans="1:11" x14ac:dyDescent="0.25">
      <c r="A2664" s="7">
        <v>442731</v>
      </c>
      <c r="B2664" s="7">
        <v>431518</v>
      </c>
      <c r="C2664" t="s">
        <v>50</v>
      </c>
      <c r="D2664" t="s">
        <v>114</v>
      </c>
      <c r="E2664" s="7" t="s">
        <v>116</v>
      </c>
      <c r="F2664" s="7" t="s">
        <v>148</v>
      </c>
      <c r="G2664" t="s">
        <v>18</v>
      </c>
      <c r="H2664">
        <v>16.62</v>
      </c>
      <c r="I2664">
        <v>1</v>
      </c>
      <c r="J2664">
        <v>92</v>
      </c>
      <c r="K2664">
        <v>2.76</v>
      </c>
    </row>
    <row r="2665" spans="1:11" x14ac:dyDescent="0.25">
      <c r="A2665" s="7">
        <v>442732</v>
      </c>
      <c r="B2665" s="7">
        <v>431518</v>
      </c>
      <c r="C2665" t="s">
        <v>50</v>
      </c>
      <c r="D2665" t="s">
        <v>114</v>
      </c>
      <c r="E2665" s="7" t="s">
        <v>116</v>
      </c>
      <c r="F2665" s="7" t="s">
        <v>148</v>
      </c>
      <c r="G2665" t="s">
        <v>18</v>
      </c>
      <c r="H2665">
        <v>24.7</v>
      </c>
      <c r="I2665">
        <v>1</v>
      </c>
      <c r="J2665">
        <v>92</v>
      </c>
      <c r="K2665">
        <v>2.76</v>
      </c>
    </row>
    <row r="2666" spans="1:11" x14ac:dyDescent="0.25">
      <c r="A2666" s="7">
        <v>442733</v>
      </c>
      <c r="B2666" s="7">
        <v>431518</v>
      </c>
      <c r="C2666" t="s">
        <v>50</v>
      </c>
      <c r="D2666" t="s">
        <v>114</v>
      </c>
      <c r="E2666" s="7" t="s">
        <v>116</v>
      </c>
      <c r="F2666" s="7" t="s">
        <v>148</v>
      </c>
      <c r="G2666" t="s">
        <v>18</v>
      </c>
      <c r="H2666">
        <v>11.4</v>
      </c>
      <c r="I2666">
        <v>1</v>
      </c>
      <c r="J2666">
        <v>92</v>
      </c>
      <c r="K2666">
        <v>2.76</v>
      </c>
    </row>
    <row r="2667" spans="1:11" x14ac:dyDescent="0.25">
      <c r="A2667" s="7">
        <v>442734</v>
      </c>
      <c r="B2667" s="7">
        <v>431518</v>
      </c>
      <c r="C2667" t="s">
        <v>50</v>
      </c>
      <c r="D2667" t="s">
        <v>114</v>
      </c>
      <c r="E2667" s="7" t="s">
        <v>116</v>
      </c>
      <c r="F2667" s="7" t="s">
        <v>148</v>
      </c>
      <c r="G2667" t="s">
        <v>18</v>
      </c>
      <c r="H2667">
        <v>12</v>
      </c>
      <c r="I2667">
        <v>2</v>
      </c>
      <c r="J2667">
        <v>57</v>
      </c>
      <c r="K2667">
        <v>2.76</v>
      </c>
    </row>
    <row r="2668" spans="1:11" x14ac:dyDescent="0.25">
      <c r="A2668" s="7">
        <v>442736</v>
      </c>
      <c r="B2668" s="7">
        <v>431518</v>
      </c>
      <c r="C2668" t="s">
        <v>50</v>
      </c>
      <c r="D2668" t="s">
        <v>114</v>
      </c>
      <c r="E2668" s="7" t="s">
        <v>116</v>
      </c>
      <c r="F2668" s="7" t="s">
        <v>148</v>
      </c>
      <c r="G2668" t="s">
        <v>18</v>
      </c>
      <c r="H2668">
        <v>14.5</v>
      </c>
      <c r="I2668">
        <v>1</v>
      </c>
      <c r="J2668">
        <v>92</v>
      </c>
      <c r="K2668">
        <v>2.76</v>
      </c>
    </row>
    <row r="2669" spans="1:11" x14ac:dyDescent="0.25">
      <c r="A2669" s="7">
        <v>442737</v>
      </c>
      <c r="B2669" s="7">
        <v>431518</v>
      </c>
      <c r="C2669" t="s">
        <v>50</v>
      </c>
      <c r="D2669" t="s">
        <v>114</v>
      </c>
      <c r="E2669" s="7" t="s">
        <v>116</v>
      </c>
      <c r="F2669" s="7" t="s">
        <v>148</v>
      </c>
      <c r="G2669" t="s">
        <v>18</v>
      </c>
      <c r="H2669">
        <v>12.7</v>
      </c>
      <c r="I2669">
        <v>1</v>
      </c>
      <c r="J2669">
        <v>92</v>
      </c>
      <c r="K2669">
        <v>2.76</v>
      </c>
    </row>
    <row r="2670" spans="1:11" x14ac:dyDescent="0.25">
      <c r="A2670" s="7">
        <v>442738</v>
      </c>
      <c r="B2670" s="7">
        <v>431518</v>
      </c>
      <c r="C2670" t="s">
        <v>50</v>
      </c>
      <c r="D2670" t="s">
        <v>114</v>
      </c>
      <c r="E2670" s="7" t="s">
        <v>116</v>
      </c>
      <c r="F2670" s="7" t="s">
        <v>148</v>
      </c>
      <c r="G2670" t="s">
        <v>18</v>
      </c>
      <c r="H2670">
        <v>16.5</v>
      </c>
      <c r="I2670">
        <v>1</v>
      </c>
      <c r="J2670">
        <v>92</v>
      </c>
      <c r="K2670">
        <v>2.76</v>
      </c>
    </row>
    <row r="2671" spans="1:11" x14ac:dyDescent="0.25">
      <c r="A2671" s="7">
        <v>442739</v>
      </c>
      <c r="B2671" s="7">
        <v>431518</v>
      </c>
      <c r="C2671" t="s">
        <v>50</v>
      </c>
      <c r="D2671" t="s">
        <v>114</v>
      </c>
      <c r="E2671" s="7" t="s">
        <v>116</v>
      </c>
      <c r="F2671" s="7" t="s">
        <v>148</v>
      </c>
      <c r="G2671" t="s">
        <v>18</v>
      </c>
      <c r="H2671">
        <v>18.100000000000001</v>
      </c>
      <c r="I2671">
        <v>1</v>
      </c>
      <c r="J2671">
        <v>92</v>
      </c>
      <c r="K2671">
        <v>2.76</v>
      </c>
    </row>
    <row r="2672" spans="1:11" x14ac:dyDescent="0.25">
      <c r="A2672" s="7">
        <v>442740</v>
      </c>
      <c r="B2672" s="7">
        <v>431518</v>
      </c>
      <c r="C2672" t="s">
        <v>50</v>
      </c>
      <c r="D2672" t="s">
        <v>114</v>
      </c>
      <c r="E2672" s="7" t="s">
        <v>116</v>
      </c>
      <c r="F2672" s="7" t="s">
        <v>148</v>
      </c>
      <c r="G2672" t="s">
        <v>18</v>
      </c>
      <c r="H2672">
        <v>23.7</v>
      </c>
      <c r="I2672">
        <v>1</v>
      </c>
      <c r="J2672">
        <v>92</v>
      </c>
      <c r="K2672">
        <v>2.76</v>
      </c>
    </row>
    <row r="2673" spans="1:11" x14ac:dyDescent="0.25">
      <c r="A2673" s="7">
        <v>442741</v>
      </c>
      <c r="B2673" s="7">
        <v>431518</v>
      </c>
      <c r="C2673" t="s">
        <v>50</v>
      </c>
      <c r="D2673" t="s">
        <v>114</v>
      </c>
      <c r="E2673" s="7" t="s">
        <v>116</v>
      </c>
      <c r="F2673" s="7" t="s">
        <v>148</v>
      </c>
      <c r="G2673" t="s">
        <v>18</v>
      </c>
      <c r="H2673">
        <v>17.399999999999999</v>
      </c>
      <c r="I2673">
        <v>1</v>
      </c>
      <c r="J2673">
        <v>92</v>
      </c>
      <c r="K2673">
        <v>2.76</v>
      </c>
    </row>
    <row r="2674" spans="1:11" x14ac:dyDescent="0.25">
      <c r="A2674" s="7">
        <v>442744</v>
      </c>
      <c r="B2674" s="7">
        <v>431518</v>
      </c>
      <c r="C2674" t="s">
        <v>50</v>
      </c>
      <c r="D2674" t="s">
        <v>114</v>
      </c>
      <c r="E2674" s="7" t="s">
        <v>116</v>
      </c>
      <c r="F2674" s="7" t="s">
        <v>148</v>
      </c>
      <c r="G2674" t="s">
        <v>18</v>
      </c>
      <c r="H2674">
        <v>24.9</v>
      </c>
      <c r="I2674">
        <v>1</v>
      </c>
      <c r="J2674">
        <v>92</v>
      </c>
      <c r="K2674">
        <v>2.76</v>
      </c>
    </row>
    <row r="2675" spans="1:11" x14ac:dyDescent="0.25">
      <c r="A2675" s="7">
        <v>442746</v>
      </c>
      <c r="B2675" s="7">
        <v>431518</v>
      </c>
      <c r="C2675" t="s">
        <v>50</v>
      </c>
      <c r="D2675" t="s">
        <v>114</v>
      </c>
      <c r="E2675" s="7" t="s">
        <v>116</v>
      </c>
      <c r="F2675" s="7" t="s">
        <v>148</v>
      </c>
      <c r="G2675" t="s">
        <v>18</v>
      </c>
      <c r="H2675">
        <v>19.600000000000001</v>
      </c>
      <c r="I2675">
        <v>1</v>
      </c>
      <c r="J2675">
        <v>92</v>
      </c>
      <c r="K2675">
        <v>2.76</v>
      </c>
    </row>
    <row r="2676" spans="1:11" x14ac:dyDescent="0.25">
      <c r="A2676" s="7">
        <v>442748</v>
      </c>
      <c r="B2676" s="7">
        <v>431518</v>
      </c>
      <c r="C2676" t="s">
        <v>50</v>
      </c>
      <c r="D2676" t="s">
        <v>114</v>
      </c>
      <c r="E2676" s="7" t="s">
        <v>116</v>
      </c>
      <c r="F2676" s="7" t="s">
        <v>148</v>
      </c>
      <c r="G2676" t="s">
        <v>18</v>
      </c>
      <c r="H2676">
        <v>18</v>
      </c>
      <c r="I2676">
        <v>2</v>
      </c>
      <c r="J2676">
        <v>57</v>
      </c>
      <c r="K2676">
        <v>2.76</v>
      </c>
    </row>
    <row r="2677" spans="1:11" x14ac:dyDescent="0.25">
      <c r="A2677" s="7">
        <v>442750</v>
      </c>
      <c r="B2677" s="7">
        <v>431518</v>
      </c>
      <c r="C2677" t="s">
        <v>50</v>
      </c>
      <c r="D2677" t="s">
        <v>114</v>
      </c>
      <c r="E2677" s="7" t="s">
        <v>116</v>
      </c>
      <c r="F2677" s="7" t="s">
        <v>148</v>
      </c>
      <c r="G2677" t="s">
        <v>18</v>
      </c>
      <c r="H2677">
        <v>19.100000000000001</v>
      </c>
      <c r="I2677">
        <v>1</v>
      </c>
      <c r="J2677">
        <v>92</v>
      </c>
      <c r="K2677">
        <v>2.76</v>
      </c>
    </row>
    <row r="2678" spans="1:11" x14ac:dyDescent="0.25">
      <c r="A2678" s="7">
        <v>442751</v>
      </c>
      <c r="B2678" s="7">
        <v>431518</v>
      </c>
      <c r="C2678" t="s">
        <v>50</v>
      </c>
      <c r="D2678" t="s">
        <v>114</v>
      </c>
      <c r="E2678" s="7" t="s">
        <v>116</v>
      </c>
      <c r="F2678" s="7" t="s">
        <v>148</v>
      </c>
      <c r="G2678" t="s">
        <v>18</v>
      </c>
      <c r="H2678">
        <v>16.8</v>
      </c>
      <c r="I2678">
        <v>1</v>
      </c>
      <c r="J2678">
        <v>92</v>
      </c>
      <c r="K2678">
        <v>2.76</v>
      </c>
    </row>
    <row r="2679" spans="1:11" x14ac:dyDescent="0.25">
      <c r="A2679" s="7">
        <v>442752</v>
      </c>
      <c r="B2679" s="7">
        <v>431518</v>
      </c>
      <c r="C2679" t="s">
        <v>50</v>
      </c>
      <c r="D2679" t="s">
        <v>114</v>
      </c>
      <c r="E2679" s="7" t="s">
        <v>116</v>
      </c>
      <c r="F2679" s="7" t="s">
        <v>148</v>
      </c>
      <c r="G2679" t="s">
        <v>18</v>
      </c>
      <c r="H2679">
        <v>13.5</v>
      </c>
      <c r="I2679">
        <v>1</v>
      </c>
      <c r="J2679">
        <v>92</v>
      </c>
      <c r="K2679">
        <v>2.76</v>
      </c>
    </row>
    <row r="2680" spans="1:11" x14ac:dyDescent="0.25">
      <c r="A2680" s="7">
        <v>442753</v>
      </c>
      <c r="B2680" s="7">
        <v>431518</v>
      </c>
      <c r="C2680" t="s">
        <v>50</v>
      </c>
      <c r="D2680" t="s">
        <v>114</v>
      </c>
      <c r="E2680" s="7" t="s">
        <v>116</v>
      </c>
      <c r="F2680" s="7" t="s">
        <v>148</v>
      </c>
      <c r="G2680" t="s">
        <v>18</v>
      </c>
      <c r="H2680">
        <v>25.6</v>
      </c>
      <c r="I2680">
        <v>1</v>
      </c>
      <c r="J2680">
        <v>92</v>
      </c>
      <c r="K2680">
        <v>2.76</v>
      </c>
    </row>
    <row r="2681" spans="1:11" x14ac:dyDescent="0.25">
      <c r="A2681" s="7">
        <v>442755</v>
      </c>
      <c r="B2681" s="7">
        <v>431518</v>
      </c>
      <c r="C2681" t="s">
        <v>50</v>
      </c>
      <c r="D2681" t="s">
        <v>114</v>
      </c>
      <c r="E2681" s="7" t="s">
        <v>116</v>
      </c>
      <c r="F2681" s="7" t="s">
        <v>148</v>
      </c>
      <c r="G2681" t="s">
        <v>18</v>
      </c>
      <c r="H2681">
        <v>23.7</v>
      </c>
      <c r="I2681">
        <v>1</v>
      </c>
      <c r="J2681">
        <v>92</v>
      </c>
      <c r="K2681">
        <v>2.76</v>
      </c>
    </row>
    <row r="2682" spans="1:11" x14ac:dyDescent="0.25">
      <c r="A2682" s="7">
        <v>442757</v>
      </c>
      <c r="B2682" s="7">
        <v>431518</v>
      </c>
      <c r="C2682" t="s">
        <v>50</v>
      </c>
      <c r="D2682" t="s">
        <v>114</v>
      </c>
      <c r="E2682" s="7" t="s">
        <v>116</v>
      </c>
      <c r="F2682" s="7" t="s">
        <v>148</v>
      </c>
      <c r="G2682" t="s">
        <v>18</v>
      </c>
      <c r="H2682">
        <v>32.1</v>
      </c>
      <c r="I2682">
        <v>2</v>
      </c>
      <c r="J2682">
        <v>73.5</v>
      </c>
      <c r="K2682">
        <v>2.76</v>
      </c>
    </row>
    <row r="2683" spans="1:11" x14ac:dyDescent="0.25">
      <c r="A2683" s="7">
        <v>442758</v>
      </c>
      <c r="B2683" s="7">
        <v>431518</v>
      </c>
      <c r="C2683" t="s">
        <v>50</v>
      </c>
      <c r="D2683" t="s">
        <v>114</v>
      </c>
      <c r="E2683" s="7" t="s">
        <v>116</v>
      </c>
      <c r="F2683" s="7" t="s">
        <v>148</v>
      </c>
      <c r="G2683" t="s">
        <v>18</v>
      </c>
      <c r="H2683">
        <v>13.1</v>
      </c>
      <c r="I2683">
        <v>2</v>
      </c>
      <c r="J2683">
        <v>57</v>
      </c>
      <c r="K2683">
        <v>2.76</v>
      </c>
    </row>
    <row r="2684" spans="1:11" x14ac:dyDescent="0.25">
      <c r="A2684" s="7">
        <v>442759</v>
      </c>
      <c r="B2684" s="7">
        <v>431518</v>
      </c>
      <c r="C2684" t="s">
        <v>50</v>
      </c>
      <c r="D2684" t="s">
        <v>114</v>
      </c>
      <c r="E2684" s="7" t="s">
        <v>116</v>
      </c>
      <c r="F2684" s="7" t="s">
        <v>148</v>
      </c>
      <c r="G2684" t="s">
        <v>18</v>
      </c>
      <c r="H2684">
        <v>15.8</v>
      </c>
      <c r="I2684">
        <v>1</v>
      </c>
      <c r="J2684">
        <v>92</v>
      </c>
      <c r="K2684">
        <v>2.76</v>
      </c>
    </row>
    <row r="2685" spans="1:11" x14ac:dyDescent="0.25">
      <c r="A2685" s="7">
        <v>442762</v>
      </c>
      <c r="B2685" s="7">
        <v>431518</v>
      </c>
      <c r="C2685" t="s">
        <v>50</v>
      </c>
      <c r="D2685" t="s">
        <v>114</v>
      </c>
      <c r="E2685" s="7" t="s">
        <v>116</v>
      </c>
      <c r="F2685" s="7" t="s">
        <v>148</v>
      </c>
      <c r="G2685" t="s">
        <v>18</v>
      </c>
      <c r="H2685">
        <v>16.899999999999999</v>
      </c>
      <c r="I2685">
        <v>1</v>
      </c>
      <c r="J2685">
        <v>92</v>
      </c>
      <c r="K2685">
        <v>2.76</v>
      </c>
    </row>
    <row r="2686" spans="1:11" x14ac:dyDescent="0.25">
      <c r="A2686" s="7">
        <v>442805</v>
      </c>
      <c r="B2686" s="7">
        <v>431520</v>
      </c>
      <c r="C2686" t="s">
        <v>50</v>
      </c>
      <c r="D2686" t="s">
        <v>92</v>
      </c>
      <c r="E2686" s="7">
        <v>18</v>
      </c>
      <c r="F2686" s="7" t="s">
        <v>148</v>
      </c>
      <c r="G2686" t="s">
        <v>18</v>
      </c>
      <c r="H2686">
        <v>58.5</v>
      </c>
      <c r="I2686">
        <v>5</v>
      </c>
      <c r="J2686">
        <v>40.4</v>
      </c>
      <c r="K2686">
        <v>2.76</v>
      </c>
    </row>
    <row r="2687" spans="1:11" x14ac:dyDescent="0.25">
      <c r="A2687" s="7">
        <v>442807</v>
      </c>
      <c r="B2687" s="7">
        <v>431520</v>
      </c>
      <c r="C2687" t="s">
        <v>50</v>
      </c>
      <c r="D2687" t="s">
        <v>92</v>
      </c>
      <c r="E2687" s="7">
        <v>18</v>
      </c>
      <c r="F2687" s="7" t="s">
        <v>148</v>
      </c>
      <c r="G2687" t="s">
        <v>18</v>
      </c>
      <c r="H2687">
        <v>25</v>
      </c>
      <c r="I2687">
        <v>1</v>
      </c>
      <c r="J2687">
        <v>92</v>
      </c>
      <c r="K2687">
        <v>2.76</v>
      </c>
    </row>
    <row r="2688" spans="1:11" x14ac:dyDescent="0.25">
      <c r="A2688" s="7">
        <v>442808</v>
      </c>
      <c r="B2688" s="7">
        <v>431520</v>
      </c>
      <c r="C2688" t="s">
        <v>50</v>
      </c>
      <c r="D2688" t="s">
        <v>92</v>
      </c>
      <c r="E2688" s="7">
        <v>18</v>
      </c>
      <c r="F2688" s="7" t="s">
        <v>148</v>
      </c>
      <c r="G2688" t="s">
        <v>18</v>
      </c>
      <c r="H2688">
        <v>47</v>
      </c>
      <c r="I2688">
        <v>3</v>
      </c>
      <c r="J2688">
        <v>57</v>
      </c>
      <c r="K2688">
        <v>2.76</v>
      </c>
    </row>
    <row r="2689" spans="1:11" x14ac:dyDescent="0.25">
      <c r="A2689" s="7">
        <v>442810</v>
      </c>
      <c r="B2689" s="7">
        <v>431520</v>
      </c>
      <c r="C2689" t="s">
        <v>50</v>
      </c>
      <c r="D2689" t="s">
        <v>92</v>
      </c>
      <c r="E2689" s="7">
        <v>18</v>
      </c>
      <c r="F2689" s="7" t="s">
        <v>148</v>
      </c>
      <c r="G2689" t="s">
        <v>18</v>
      </c>
      <c r="H2689">
        <v>34.200000000000003</v>
      </c>
      <c r="I2689">
        <v>1</v>
      </c>
      <c r="J2689">
        <v>92</v>
      </c>
      <c r="K2689">
        <v>2.76</v>
      </c>
    </row>
    <row r="2690" spans="1:11" x14ac:dyDescent="0.25">
      <c r="A2690" s="7">
        <v>442811</v>
      </c>
      <c r="B2690" s="7">
        <v>431520</v>
      </c>
      <c r="C2690" t="s">
        <v>50</v>
      </c>
      <c r="D2690" t="s">
        <v>92</v>
      </c>
      <c r="E2690" s="7">
        <v>18</v>
      </c>
      <c r="F2690" s="7" t="s">
        <v>148</v>
      </c>
      <c r="G2690" t="s">
        <v>18</v>
      </c>
      <c r="H2690">
        <v>48.1</v>
      </c>
      <c r="I2690">
        <v>1</v>
      </c>
      <c r="J2690">
        <v>118.7</v>
      </c>
      <c r="K2690">
        <v>2.76</v>
      </c>
    </row>
    <row r="2691" spans="1:11" x14ac:dyDescent="0.25">
      <c r="A2691" s="7">
        <v>442815</v>
      </c>
      <c r="B2691" s="7">
        <v>431520</v>
      </c>
      <c r="C2691" t="s">
        <v>50</v>
      </c>
      <c r="D2691" t="s">
        <v>92</v>
      </c>
      <c r="E2691" s="7">
        <v>18</v>
      </c>
      <c r="F2691" s="7" t="s">
        <v>148</v>
      </c>
      <c r="G2691" t="s">
        <v>18</v>
      </c>
      <c r="H2691">
        <v>57.8</v>
      </c>
      <c r="I2691">
        <v>3</v>
      </c>
      <c r="J2691">
        <v>57</v>
      </c>
      <c r="K2691">
        <v>2.76</v>
      </c>
    </row>
    <row r="2692" spans="1:11" x14ac:dyDescent="0.25">
      <c r="A2692" s="7">
        <v>442817</v>
      </c>
      <c r="B2692" s="7">
        <v>431520</v>
      </c>
      <c r="C2692" t="s">
        <v>50</v>
      </c>
      <c r="D2692" t="s">
        <v>92</v>
      </c>
      <c r="E2692" s="7">
        <v>18</v>
      </c>
      <c r="F2692" s="7" t="s">
        <v>148</v>
      </c>
      <c r="G2692" t="s">
        <v>18</v>
      </c>
      <c r="H2692">
        <v>23.9</v>
      </c>
      <c r="I2692">
        <v>1</v>
      </c>
      <c r="J2692">
        <v>92</v>
      </c>
      <c r="K2692">
        <v>2.76</v>
      </c>
    </row>
    <row r="2693" spans="1:11" x14ac:dyDescent="0.25">
      <c r="A2693" s="7">
        <v>442818</v>
      </c>
      <c r="B2693" s="7">
        <v>431520</v>
      </c>
      <c r="C2693" t="s">
        <v>50</v>
      </c>
      <c r="D2693" t="s">
        <v>92</v>
      </c>
      <c r="E2693" s="7">
        <v>18</v>
      </c>
      <c r="F2693" s="7" t="s">
        <v>148</v>
      </c>
      <c r="G2693" t="s">
        <v>18</v>
      </c>
      <c r="H2693">
        <v>24.7</v>
      </c>
      <c r="I2693">
        <v>1</v>
      </c>
      <c r="J2693">
        <v>92</v>
      </c>
      <c r="K2693">
        <v>2.76</v>
      </c>
    </row>
    <row r="2694" spans="1:11" x14ac:dyDescent="0.25">
      <c r="A2694" s="7">
        <v>442819</v>
      </c>
      <c r="B2694" s="7">
        <v>431520</v>
      </c>
      <c r="C2694" t="s">
        <v>50</v>
      </c>
      <c r="D2694" t="s">
        <v>92</v>
      </c>
      <c r="E2694" s="7">
        <v>18</v>
      </c>
      <c r="F2694" s="7" t="s">
        <v>148</v>
      </c>
      <c r="G2694" t="s">
        <v>18</v>
      </c>
      <c r="H2694">
        <v>33.1</v>
      </c>
      <c r="I2694">
        <v>4</v>
      </c>
      <c r="J2694">
        <v>35.9</v>
      </c>
      <c r="K2694">
        <v>2.76</v>
      </c>
    </row>
    <row r="2695" spans="1:11" x14ac:dyDescent="0.25">
      <c r="A2695" s="7">
        <v>442821</v>
      </c>
      <c r="B2695" s="7">
        <v>431520</v>
      </c>
      <c r="C2695" t="s">
        <v>50</v>
      </c>
      <c r="D2695" t="s">
        <v>92</v>
      </c>
      <c r="E2695" s="7">
        <v>18</v>
      </c>
      <c r="F2695" s="7" t="s">
        <v>148</v>
      </c>
      <c r="G2695" t="s">
        <v>18</v>
      </c>
      <c r="H2695">
        <v>73.8</v>
      </c>
      <c r="I2695">
        <v>2</v>
      </c>
      <c r="J2695">
        <v>83.2</v>
      </c>
      <c r="K2695">
        <v>2.76</v>
      </c>
    </row>
    <row r="2696" spans="1:11" x14ac:dyDescent="0.25">
      <c r="A2696" s="7">
        <v>442823</v>
      </c>
      <c r="B2696" s="7">
        <v>431520</v>
      </c>
      <c r="C2696" t="s">
        <v>50</v>
      </c>
      <c r="D2696" t="s">
        <v>92</v>
      </c>
      <c r="E2696" s="7">
        <v>18</v>
      </c>
      <c r="F2696" s="7" t="s">
        <v>148</v>
      </c>
      <c r="G2696" t="s">
        <v>18</v>
      </c>
      <c r="H2696">
        <v>58.2</v>
      </c>
      <c r="I2696">
        <v>2</v>
      </c>
      <c r="J2696">
        <v>73.5</v>
      </c>
      <c r="K2696">
        <v>2.76</v>
      </c>
    </row>
    <row r="2697" spans="1:11" x14ac:dyDescent="0.25">
      <c r="A2697" s="7">
        <v>442825</v>
      </c>
      <c r="B2697" s="7">
        <v>431520</v>
      </c>
      <c r="C2697" t="s">
        <v>50</v>
      </c>
      <c r="D2697" t="s">
        <v>92</v>
      </c>
      <c r="E2697" s="7">
        <v>18</v>
      </c>
      <c r="F2697" s="7" t="s">
        <v>148</v>
      </c>
      <c r="G2697" t="s">
        <v>18</v>
      </c>
      <c r="H2697">
        <v>72.8</v>
      </c>
      <c r="I2697">
        <v>5</v>
      </c>
      <c r="J2697">
        <v>45.7</v>
      </c>
      <c r="K2697">
        <v>2.76</v>
      </c>
    </row>
    <row r="2698" spans="1:11" x14ac:dyDescent="0.25">
      <c r="A2698" s="7">
        <v>442827</v>
      </c>
      <c r="B2698" s="7">
        <v>431520</v>
      </c>
      <c r="C2698" t="s">
        <v>50</v>
      </c>
      <c r="D2698" t="s">
        <v>92</v>
      </c>
      <c r="E2698" s="7">
        <v>18</v>
      </c>
      <c r="F2698" s="7" t="s">
        <v>148</v>
      </c>
      <c r="G2698" t="s">
        <v>18</v>
      </c>
      <c r="H2698">
        <v>82.6</v>
      </c>
      <c r="I2698">
        <v>4</v>
      </c>
      <c r="J2698">
        <v>52.4</v>
      </c>
      <c r="K2698">
        <v>2.76</v>
      </c>
    </row>
    <row r="2699" spans="1:11" x14ac:dyDescent="0.25">
      <c r="A2699" s="7">
        <v>442829</v>
      </c>
      <c r="B2699" s="7">
        <v>431520</v>
      </c>
      <c r="C2699" t="s">
        <v>50</v>
      </c>
      <c r="D2699" t="s">
        <v>92</v>
      </c>
      <c r="E2699" s="7">
        <v>18</v>
      </c>
      <c r="F2699" s="7" t="s">
        <v>148</v>
      </c>
      <c r="G2699" t="s">
        <v>18</v>
      </c>
      <c r="H2699">
        <v>24.4</v>
      </c>
      <c r="I2699">
        <v>1</v>
      </c>
      <c r="J2699">
        <v>92</v>
      </c>
      <c r="K2699">
        <v>2.76</v>
      </c>
    </row>
    <row r="2700" spans="1:11" x14ac:dyDescent="0.25">
      <c r="A2700" s="7">
        <v>442830</v>
      </c>
      <c r="B2700" s="7">
        <v>431520</v>
      </c>
      <c r="C2700" t="s">
        <v>50</v>
      </c>
      <c r="D2700" t="s">
        <v>92</v>
      </c>
      <c r="E2700" s="7">
        <v>18</v>
      </c>
      <c r="F2700" s="7" t="s">
        <v>148</v>
      </c>
      <c r="G2700" t="s">
        <v>18</v>
      </c>
      <c r="H2700">
        <v>33.700000000000003</v>
      </c>
      <c r="I2700">
        <v>1</v>
      </c>
      <c r="J2700">
        <v>92</v>
      </c>
      <c r="K2700">
        <v>2.76</v>
      </c>
    </row>
    <row r="2701" spans="1:11" x14ac:dyDescent="0.25">
      <c r="A2701" s="7">
        <v>442833</v>
      </c>
      <c r="B2701" s="7">
        <v>431520</v>
      </c>
      <c r="C2701" t="s">
        <v>50</v>
      </c>
      <c r="D2701" t="s">
        <v>92</v>
      </c>
      <c r="E2701" s="7">
        <v>18</v>
      </c>
      <c r="F2701" s="7" t="s">
        <v>148</v>
      </c>
      <c r="G2701" t="s">
        <v>18</v>
      </c>
      <c r="H2701">
        <v>72.8</v>
      </c>
      <c r="I2701">
        <v>4</v>
      </c>
      <c r="J2701">
        <v>52.4</v>
      </c>
      <c r="K2701">
        <v>2.76</v>
      </c>
    </row>
    <row r="2702" spans="1:11" x14ac:dyDescent="0.25">
      <c r="A2702" s="7">
        <v>443272</v>
      </c>
      <c r="B2702" s="7">
        <v>431532</v>
      </c>
      <c r="C2702" t="s">
        <v>50</v>
      </c>
      <c r="D2702" t="s">
        <v>117</v>
      </c>
      <c r="E2702" s="7">
        <v>12</v>
      </c>
      <c r="F2702" s="7" t="s">
        <v>148</v>
      </c>
      <c r="G2702" t="s">
        <v>18</v>
      </c>
      <c r="H2702">
        <v>60.5</v>
      </c>
      <c r="I2702">
        <v>1</v>
      </c>
      <c r="J2702">
        <v>118.7</v>
      </c>
      <c r="K2702">
        <v>2.76</v>
      </c>
    </row>
    <row r="2703" spans="1:11" x14ac:dyDescent="0.25">
      <c r="A2703" s="7">
        <v>443274</v>
      </c>
      <c r="B2703" s="7">
        <v>431532</v>
      </c>
      <c r="C2703" t="s">
        <v>50</v>
      </c>
      <c r="D2703" t="s">
        <v>117</v>
      </c>
      <c r="E2703" s="7">
        <v>12</v>
      </c>
      <c r="F2703" s="7" t="s">
        <v>148</v>
      </c>
      <c r="G2703" t="s">
        <v>18</v>
      </c>
      <c r="H2703">
        <v>62.3</v>
      </c>
      <c r="I2703">
        <v>5</v>
      </c>
      <c r="J2703">
        <v>40.4</v>
      </c>
      <c r="K2703">
        <v>2.76</v>
      </c>
    </row>
    <row r="2704" spans="1:11" x14ac:dyDescent="0.25">
      <c r="A2704" s="7">
        <v>443276</v>
      </c>
      <c r="B2704" s="7">
        <v>431532</v>
      </c>
      <c r="C2704" t="s">
        <v>50</v>
      </c>
      <c r="D2704" t="s">
        <v>117</v>
      </c>
      <c r="E2704" s="7">
        <v>12</v>
      </c>
      <c r="F2704" s="7" t="s">
        <v>148</v>
      </c>
      <c r="G2704" t="s">
        <v>18</v>
      </c>
      <c r="H2704">
        <v>76.8</v>
      </c>
      <c r="I2704">
        <v>2</v>
      </c>
      <c r="J2704">
        <v>83.2</v>
      </c>
      <c r="K2704">
        <v>2.76</v>
      </c>
    </row>
    <row r="2705" spans="1:11" x14ac:dyDescent="0.25">
      <c r="A2705" s="7">
        <v>443278</v>
      </c>
      <c r="B2705" s="7">
        <v>431532</v>
      </c>
      <c r="C2705" t="s">
        <v>50</v>
      </c>
      <c r="D2705" t="s">
        <v>117</v>
      </c>
      <c r="E2705" s="7">
        <v>12</v>
      </c>
      <c r="F2705" s="7" t="s">
        <v>148</v>
      </c>
      <c r="G2705" t="s">
        <v>18</v>
      </c>
      <c r="H2705">
        <v>59.2</v>
      </c>
      <c r="I2705">
        <v>3</v>
      </c>
      <c r="J2705">
        <v>57</v>
      </c>
      <c r="K2705">
        <v>2.76</v>
      </c>
    </row>
    <row r="2706" spans="1:11" x14ac:dyDescent="0.25">
      <c r="A2706" s="7">
        <v>443280</v>
      </c>
      <c r="B2706" s="7">
        <v>431532</v>
      </c>
      <c r="C2706" t="s">
        <v>50</v>
      </c>
      <c r="D2706" t="s">
        <v>117</v>
      </c>
      <c r="E2706" s="7">
        <v>12</v>
      </c>
      <c r="F2706" s="7" t="s">
        <v>148</v>
      </c>
      <c r="G2706" t="s">
        <v>18</v>
      </c>
      <c r="H2706">
        <v>60.4</v>
      </c>
      <c r="I2706">
        <v>5</v>
      </c>
      <c r="J2706">
        <v>40.4</v>
      </c>
      <c r="K2706">
        <v>2.76</v>
      </c>
    </row>
    <row r="2707" spans="1:11" x14ac:dyDescent="0.25">
      <c r="A2707" s="7">
        <v>443282</v>
      </c>
      <c r="B2707" s="7">
        <v>431532</v>
      </c>
      <c r="C2707" t="s">
        <v>50</v>
      </c>
      <c r="D2707" t="s">
        <v>117</v>
      </c>
      <c r="E2707" s="7">
        <v>12</v>
      </c>
      <c r="F2707" s="7" t="s">
        <v>148</v>
      </c>
      <c r="G2707" t="s">
        <v>18</v>
      </c>
      <c r="H2707">
        <v>31.1</v>
      </c>
      <c r="I2707">
        <v>2</v>
      </c>
      <c r="J2707">
        <v>57</v>
      </c>
      <c r="K2707">
        <v>2.76</v>
      </c>
    </row>
    <row r="2708" spans="1:11" x14ac:dyDescent="0.25">
      <c r="A2708" s="7">
        <v>443283</v>
      </c>
      <c r="B2708" s="7">
        <v>431532</v>
      </c>
      <c r="C2708" t="s">
        <v>50</v>
      </c>
      <c r="D2708" t="s">
        <v>117</v>
      </c>
      <c r="E2708" s="7">
        <v>12</v>
      </c>
      <c r="F2708" s="7" t="s">
        <v>148</v>
      </c>
      <c r="G2708" t="s">
        <v>18</v>
      </c>
      <c r="H2708">
        <v>31.1</v>
      </c>
      <c r="I2708">
        <v>1</v>
      </c>
      <c r="J2708">
        <v>92</v>
      </c>
      <c r="K2708">
        <v>2.76</v>
      </c>
    </row>
    <row r="2709" spans="1:11" x14ac:dyDescent="0.25">
      <c r="A2709" s="7">
        <v>443285</v>
      </c>
      <c r="B2709" s="7">
        <v>431532</v>
      </c>
      <c r="C2709" t="s">
        <v>50</v>
      </c>
      <c r="D2709" t="s">
        <v>117</v>
      </c>
      <c r="E2709" s="7">
        <v>12</v>
      </c>
      <c r="F2709" s="7" t="s">
        <v>148</v>
      </c>
      <c r="G2709" t="s">
        <v>18</v>
      </c>
      <c r="H2709">
        <v>74.7</v>
      </c>
      <c r="I2709">
        <v>4</v>
      </c>
      <c r="J2709">
        <v>52.4</v>
      </c>
      <c r="K2709">
        <v>2.76</v>
      </c>
    </row>
    <row r="2710" spans="1:11" x14ac:dyDescent="0.25">
      <c r="A2710" s="7">
        <v>443287</v>
      </c>
      <c r="B2710" s="7">
        <v>431532</v>
      </c>
      <c r="C2710" t="s">
        <v>50</v>
      </c>
      <c r="D2710" t="s">
        <v>117</v>
      </c>
      <c r="E2710" s="7">
        <v>12</v>
      </c>
      <c r="F2710" s="7" t="s">
        <v>148</v>
      </c>
      <c r="G2710" t="s">
        <v>18</v>
      </c>
      <c r="H2710">
        <v>59.8</v>
      </c>
      <c r="I2710">
        <v>1</v>
      </c>
      <c r="J2710">
        <v>118.7</v>
      </c>
      <c r="K2710">
        <v>2.76</v>
      </c>
    </row>
    <row r="2711" spans="1:11" x14ac:dyDescent="0.25">
      <c r="A2711" s="7">
        <v>443291</v>
      </c>
      <c r="B2711" s="7">
        <v>431534</v>
      </c>
      <c r="C2711" t="s">
        <v>50</v>
      </c>
      <c r="D2711" t="s">
        <v>118</v>
      </c>
      <c r="E2711" s="7">
        <v>13</v>
      </c>
      <c r="F2711" s="7" t="s">
        <v>148</v>
      </c>
      <c r="G2711" t="s">
        <v>18</v>
      </c>
      <c r="H2711">
        <v>45</v>
      </c>
      <c r="I2711">
        <v>2</v>
      </c>
      <c r="J2711">
        <v>73.5</v>
      </c>
      <c r="K2711">
        <v>2.76</v>
      </c>
    </row>
    <row r="2712" spans="1:11" x14ac:dyDescent="0.25">
      <c r="A2712" s="7">
        <v>443293</v>
      </c>
      <c r="B2712" s="7">
        <v>431534</v>
      </c>
      <c r="C2712" t="s">
        <v>50</v>
      </c>
      <c r="D2712" t="s">
        <v>118</v>
      </c>
      <c r="E2712" s="7">
        <v>13</v>
      </c>
      <c r="F2712" s="7" t="s">
        <v>148</v>
      </c>
      <c r="G2712" t="s">
        <v>18</v>
      </c>
      <c r="H2712">
        <v>45</v>
      </c>
      <c r="I2712">
        <v>2</v>
      </c>
      <c r="J2712">
        <v>73.5</v>
      </c>
      <c r="K2712">
        <v>2.76</v>
      </c>
    </row>
    <row r="2713" spans="1:11" x14ac:dyDescent="0.25">
      <c r="A2713" s="7">
        <v>443295</v>
      </c>
      <c r="B2713" s="7">
        <v>431534</v>
      </c>
      <c r="C2713" t="s">
        <v>50</v>
      </c>
      <c r="D2713" t="s">
        <v>118</v>
      </c>
      <c r="E2713" s="7">
        <v>13</v>
      </c>
      <c r="F2713" s="7" t="s">
        <v>148</v>
      </c>
      <c r="G2713" t="s">
        <v>18</v>
      </c>
      <c r="H2713">
        <v>45.3</v>
      </c>
      <c r="I2713">
        <v>2</v>
      </c>
      <c r="J2713">
        <v>73.5</v>
      </c>
      <c r="K2713">
        <v>2.76</v>
      </c>
    </row>
    <row r="2714" spans="1:11" x14ac:dyDescent="0.25">
      <c r="A2714" s="7">
        <v>443297</v>
      </c>
      <c r="B2714" s="7">
        <v>431534</v>
      </c>
      <c r="C2714" t="s">
        <v>50</v>
      </c>
      <c r="D2714" t="s">
        <v>118</v>
      </c>
      <c r="E2714" s="7">
        <v>13</v>
      </c>
      <c r="F2714" s="7" t="s">
        <v>148</v>
      </c>
      <c r="G2714" t="s">
        <v>18</v>
      </c>
      <c r="H2714">
        <v>44.9</v>
      </c>
      <c r="I2714">
        <v>1</v>
      </c>
      <c r="J2714">
        <v>118.7</v>
      </c>
      <c r="K2714">
        <v>2.76</v>
      </c>
    </row>
    <row r="2715" spans="1:11" x14ac:dyDescent="0.25">
      <c r="A2715" s="7">
        <v>443299</v>
      </c>
      <c r="B2715" s="7">
        <v>431534</v>
      </c>
      <c r="C2715" t="s">
        <v>50</v>
      </c>
      <c r="D2715" t="s">
        <v>118</v>
      </c>
      <c r="E2715" s="7">
        <v>13</v>
      </c>
      <c r="F2715" s="7" t="s">
        <v>148</v>
      </c>
      <c r="G2715" t="s">
        <v>18</v>
      </c>
      <c r="H2715">
        <v>44.8</v>
      </c>
      <c r="I2715">
        <v>1</v>
      </c>
      <c r="J2715">
        <v>118.7</v>
      </c>
      <c r="K2715">
        <v>2.76</v>
      </c>
    </row>
    <row r="2716" spans="1:11" x14ac:dyDescent="0.25">
      <c r="A2716" s="7">
        <v>443301</v>
      </c>
      <c r="B2716" s="7">
        <v>431534</v>
      </c>
      <c r="C2716" t="s">
        <v>50</v>
      </c>
      <c r="D2716" t="s">
        <v>118</v>
      </c>
      <c r="E2716" s="7">
        <v>13</v>
      </c>
      <c r="F2716" s="7" t="s">
        <v>148</v>
      </c>
      <c r="G2716" t="s">
        <v>18</v>
      </c>
      <c r="H2716">
        <v>25.3</v>
      </c>
      <c r="I2716">
        <v>1</v>
      </c>
      <c r="J2716">
        <v>92</v>
      </c>
      <c r="K2716">
        <v>2.76</v>
      </c>
    </row>
    <row r="2717" spans="1:11" x14ac:dyDescent="0.25">
      <c r="A2717" s="7">
        <v>443302</v>
      </c>
      <c r="B2717" s="7">
        <v>431534</v>
      </c>
      <c r="C2717" t="s">
        <v>50</v>
      </c>
      <c r="D2717" t="s">
        <v>118</v>
      </c>
      <c r="E2717" s="7">
        <v>13</v>
      </c>
      <c r="F2717" s="7" t="s">
        <v>148</v>
      </c>
      <c r="G2717" t="s">
        <v>18</v>
      </c>
      <c r="H2717">
        <v>19.8</v>
      </c>
      <c r="I2717">
        <v>2</v>
      </c>
      <c r="J2717">
        <v>57</v>
      </c>
      <c r="K2717">
        <v>2.76</v>
      </c>
    </row>
    <row r="2718" spans="1:11" x14ac:dyDescent="0.25">
      <c r="A2718" s="7">
        <v>443304</v>
      </c>
      <c r="B2718" s="7">
        <v>431534</v>
      </c>
      <c r="C2718" t="s">
        <v>50</v>
      </c>
      <c r="D2718" t="s">
        <v>118</v>
      </c>
      <c r="E2718" s="7">
        <v>13</v>
      </c>
      <c r="F2718" s="7" t="s">
        <v>148</v>
      </c>
      <c r="G2718" t="s">
        <v>18</v>
      </c>
      <c r="H2718">
        <v>44.8</v>
      </c>
      <c r="I2718">
        <v>3</v>
      </c>
      <c r="J2718">
        <v>57</v>
      </c>
      <c r="K2718">
        <v>2.76</v>
      </c>
    </row>
    <row r="2719" spans="1:11" x14ac:dyDescent="0.25">
      <c r="A2719" s="7">
        <v>444486</v>
      </c>
      <c r="B2719" s="7">
        <v>431541</v>
      </c>
      <c r="C2719" t="s">
        <v>50</v>
      </c>
      <c r="D2719" t="s">
        <v>87</v>
      </c>
      <c r="E2719" s="7">
        <v>29</v>
      </c>
      <c r="F2719" s="7" t="s">
        <v>148</v>
      </c>
      <c r="G2719" t="s">
        <v>18</v>
      </c>
      <c r="H2719">
        <v>72</v>
      </c>
      <c r="I2719">
        <v>4</v>
      </c>
      <c r="J2719">
        <v>52.4</v>
      </c>
      <c r="K2719">
        <v>2.76</v>
      </c>
    </row>
    <row r="2720" spans="1:11" x14ac:dyDescent="0.25">
      <c r="A2720" s="7">
        <v>444488</v>
      </c>
      <c r="B2720" s="7">
        <v>431541</v>
      </c>
      <c r="C2720" t="s">
        <v>50</v>
      </c>
      <c r="D2720" t="s">
        <v>87</v>
      </c>
      <c r="E2720" s="7">
        <v>29</v>
      </c>
      <c r="F2720" s="7" t="s">
        <v>148</v>
      </c>
      <c r="G2720" t="s">
        <v>18</v>
      </c>
      <c r="H2720">
        <v>53.7</v>
      </c>
      <c r="I2720">
        <v>3</v>
      </c>
      <c r="J2720">
        <v>57</v>
      </c>
      <c r="K2720">
        <v>2.76</v>
      </c>
    </row>
    <row r="2721" spans="1:11" x14ac:dyDescent="0.25">
      <c r="A2721" s="7">
        <v>444490</v>
      </c>
      <c r="B2721" s="7">
        <v>431541</v>
      </c>
      <c r="C2721" t="s">
        <v>50</v>
      </c>
      <c r="D2721" t="s">
        <v>87</v>
      </c>
      <c r="E2721" s="7">
        <v>29</v>
      </c>
      <c r="F2721" s="7" t="s">
        <v>148</v>
      </c>
      <c r="G2721" t="s">
        <v>18</v>
      </c>
      <c r="H2721">
        <v>26.2</v>
      </c>
      <c r="I2721">
        <v>1</v>
      </c>
      <c r="J2721">
        <v>92</v>
      </c>
      <c r="K2721">
        <v>2.76</v>
      </c>
    </row>
    <row r="2722" spans="1:11" x14ac:dyDescent="0.25">
      <c r="A2722" s="7">
        <v>444491</v>
      </c>
      <c r="B2722" s="7">
        <v>431541</v>
      </c>
      <c r="C2722" t="s">
        <v>50</v>
      </c>
      <c r="D2722" t="s">
        <v>87</v>
      </c>
      <c r="E2722" s="7">
        <v>29</v>
      </c>
      <c r="F2722" s="7" t="s">
        <v>148</v>
      </c>
      <c r="G2722" t="s">
        <v>18</v>
      </c>
      <c r="H2722">
        <v>26</v>
      </c>
      <c r="I2722">
        <v>3</v>
      </c>
      <c r="J2722">
        <v>44.2</v>
      </c>
      <c r="K2722">
        <v>2.76</v>
      </c>
    </row>
    <row r="2723" spans="1:11" x14ac:dyDescent="0.25">
      <c r="A2723" s="7">
        <v>444492</v>
      </c>
      <c r="B2723" s="7">
        <v>431541</v>
      </c>
      <c r="C2723" t="s">
        <v>50</v>
      </c>
      <c r="D2723" t="s">
        <v>87</v>
      </c>
      <c r="E2723" s="7">
        <v>29</v>
      </c>
      <c r="F2723" s="7" t="s">
        <v>148</v>
      </c>
      <c r="G2723" t="s">
        <v>18</v>
      </c>
      <c r="H2723">
        <v>20</v>
      </c>
      <c r="I2723">
        <v>1</v>
      </c>
      <c r="J2723">
        <v>92</v>
      </c>
      <c r="K2723">
        <v>2.76</v>
      </c>
    </row>
    <row r="2724" spans="1:11" x14ac:dyDescent="0.25">
      <c r="A2724" s="7">
        <v>444494</v>
      </c>
      <c r="B2724" s="7">
        <v>431541</v>
      </c>
      <c r="C2724" t="s">
        <v>50</v>
      </c>
      <c r="D2724" t="s">
        <v>87</v>
      </c>
      <c r="E2724" s="7">
        <v>29</v>
      </c>
      <c r="F2724" s="7" t="s">
        <v>148</v>
      </c>
      <c r="G2724" t="s">
        <v>18</v>
      </c>
      <c r="H2724">
        <v>54</v>
      </c>
      <c r="I2724">
        <v>2</v>
      </c>
      <c r="J2724">
        <v>73.5</v>
      </c>
      <c r="K2724">
        <v>2.76</v>
      </c>
    </row>
    <row r="2725" spans="1:11" x14ac:dyDescent="0.25">
      <c r="A2725" s="7">
        <v>444496</v>
      </c>
      <c r="B2725" s="7">
        <v>431541</v>
      </c>
      <c r="C2725" t="s">
        <v>50</v>
      </c>
      <c r="D2725" t="s">
        <v>87</v>
      </c>
      <c r="E2725" s="7">
        <v>29</v>
      </c>
      <c r="F2725" s="7" t="s">
        <v>148</v>
      </c>
      <c r="G2725" t="s">
        <v>18</v>
      </c>
      <c r="H2725">
        <v>54.7</v>
      </c>
      <c r="I2725">
        <v>6</v>
      </c>
      <c r="J2725">
        <v>40.4</v>
      </c>
      <c r="K2725">
        <v>2.76</v>
      </c>
    </row>
    <row r="2726" spans="1:11" x14ac:dyDescent="0.25">
      <c r="A2726" s="7">
        <v>444498</v>
      </c>
      <c r="B2726" s="7">
        <v>431541</v>
      </c>
      <c r="C2726" t="s">
        <v>50</v>
      </c>
      <c r="D2726" t="s">
        <v>87</v>
      </c>
      <c r="E2726" s="7">
        <v>29</v>
      </c>
      <c r="F2726" s="7" t="s">
        <v>148</v>
      </c>
      <c r="G2726" t="s">
        <v>18</v>
      </c>
      <c r="H2726">
        <v>72</v>
      </c>
      <c r="I2726">
        <v>4</v>
      </c>
      <c r="J2726">
        <v>52.4</v>
      </c>
      <c r="K2726">
        <v>2.76</v>
      </c>
    </row>
    <row r="2727" spans="1:11" x14ac:dyDescent="0.25">
      <c r="A2727" s="7">
        <v>444500</v>
      </c>
      <c r="B2727" s="7">
        <v>431541</v>
      </c>
      <c r="C2727" t="s">
        <v>50</v>
      </c>
      <c r="D2727" t="s">
        <v>87</v>
      </c>
      <c r="E2727" s="7">
        <v>29</v>
      </c>
      <c r="F2727" s="7" t="s">
        <v>148</v>
      </c>
      <c r="G2727" t="s">
        <v>18</v>
      </c>
      <c r="H2727">
        <v>72</v>
      </c>
      <c r="I2727">
        <v>4</v>
      </c>
      <c r="J2727">
        <v>52.4</v>
      </c>
      <c r="K2727">
        <v>2.76</v>
      </c>
    </row>
    <row r="2728" spans="1:11" x14ac:dyDescent="0.25">
      <c r="A2728" s="7">
        <v>444502</v>
      </c>
      <c r="B2728" s="7">
        <v>431541</v>
      </c>
      <c r="C2728" t="s">
        <v>50</v>
      </c>
      <c r="D2728" t="s">
        <v>87</v>
      </c>
      <c r="E2728" s="7">
        <v>29</v>
      </c>
      <c r="F2728" s="7" t="s">
        <v>148</v>
      </c>
      <c r="G2728" t="s">
        <v>18</v>
      </c>
      <c r="H2728">
        <v>54.2</v>
      </c>
      <c r="I2728">
        <v>1</v>
      </c>
      <c r="J2728">
        <v>118.7</v>
      </c>
      <c r="K2728">
        <v>2.76</v>
      </c>
    </row>
    <row r="2729" spans="1:11" x14ac:dyDescent="0.25">
      <c r="A2729" s="7">
        <v>444504</v>
      </c>
      <c r="B2729" s="7">
        <v>431541</v>
      </c>
      <c r="C2729" t="s">
        <v>50</v>
      </c>
      <c r="D2729" t="s">
        <v>87</v>
      </c>
      <c r="E2729" s="7">
        <v>29</v>
      </c>
      <c r="F2729" s="7" t="s">
        <v>148</v>
      </c>
      <c r="G2729" t="s">
        <v>18</v>
      </c>
      <c r="H2729">
        <v>54.7</v>
      </c>
      <c r="I2729">
        <v>3</v>
      </c>
      <c r="J2729">
        <v>57</v>
      </c>
      <c r="K2729">
        <v>2.76</v>
      </c>
    </row>
    <row r="2730" spans="1:11" x14ac:dyDescent="0.25">
      <c r="A2730" s="7">
        <v>444506</v>
      </c>
      <c r="B2730" s="7">
        <v>431541</v>
      </c>
      <c r="C2730" t="s">
        <v>50</v>
      </c>
      <c r="D2730" t="s">
        <v>87</v>
      </c>
      <c r="E2730" s="7">
        <v>29</v>
      </c>
      <c r="F2730" s="7" t="s">
        <v>148</v>
      </c>
      <c r="G2730" t="s">
        <v>18</v>
      </c>
      <c r="H2730">
        <v>71.900000000000006</v>
      </c>
      <c r="I2730">
        <v>3</v>
      </c>
      <c r="J2730">
        <v>64.5</v>
      </c>
      <c r="K2730">
        <v>2.76</v>
      </c>
    </row>
    <row r="2731" spans="1:11" x14ac:dyDescent="0.25">
      <c r="A2731" s="7">
        <v>444508</v>
      </c>
      <c r="B2731" s="7">
        <v>431541</v>
      </c>
      <c r="C2731" t="s">
        <v>50</v>
      </c>
      <c r="D2731" t="s">
        <v>87</v>
      </c>
      <c r="E2731" s="7">
        <v>29</v>
      </c>
      <c r="F2731" s="7" t="s">
        <v>148</v>
      </c>
      <c r="G2731" t="s">
        <v>18</v>
      </c>
      <c r="H2731">
        <v>54.4</v>
      </c>
      <c r="I2731">
        <v>2</v>
      </c>
      <c r="J2731">
        <v>73.5</v>
      </c>
      <c r="K2731">
        <v>2.76</v>
      </c>
    </row>
    <row r="2732" spans="1:11" x14ac:dyDescent="0.25">
      <c r="A2732" s="7">
        <v>444510</v>
      </c>
      <c r="B2732" s="7">
        <v>431541</v>
      </c>
      <c r="C2732" t="s">
        <v>50</v>
      </c>
      <c r="D2732" t="s">
        <v>87</v>
      </c>
      <c r="E2732" s="7">
        <v>29</v>
      </c>
      <c r="F2732" s="7" t="s">
        <v>148</v>
      </c>
      <c r="G2732" t="s">
        <v>18</v>
      </c>
      <c r="H2732">
        <v>72.099999999999994</v>
      </c>
      <c r="I2732">
        <v>5</v>
      </c>
      <c r="J2732">
        <v>45.7</v>
      </c>
      <c r="K2732">
        <v>2.76</v>
      </c>
    </row>
    <row r="2733" spans="1:11" x14ac:dyDescent="0.25">
      <c r="A2733" s="7">
        <v>444536</v>
      </c>
      <c r="B2733" s="7">
        <v>431543</v>
      </c>
      <c r="C2733" t="s">
        <v>50</v>
      </c>
      <c r="D2733" t="s">
        <v>87</v>
      </c>
      <c r="E2733" s="7" t="s">
        <v>119</v>
      </c>
      <c r="F2733" s="7" t="s">
        <v>148</v>
      </c>
      <c r="G2733" t="s">
        <v>18</v>
      </c>
      <c r="H2733">
        <v>48</v>
      </c>
      <c r="I2733">
        <v>1</v>
      </c>
      <c r="J2733">
        <v>118.7</v>
      </c>
      <c r="K2733">
        <v>2.76</v>
      </c>
    </row>
    <row r="2734" spans="1:11" x14ac:dyDescent="0.25">
      <c r="A2734" s="7">
        <v>444538</v>
      </c>
      <c r="B2734" s="7">
        <v>431543</v>
      </c>
      <c r="C2734" t="s">
        <v>50</v>
      </c>
      <c r="D2734" t="s">
        <v>87</v>
      </c>
      <c r="E2734" s="7" t="s">
        <v>119</v>
      </c>
      <c r="F2734" s="7" t="s">
        <v>148</v>
      </c>
      <c r="G2734" t="s">
        <v>18</v>
      </c>
      <c r="H2734">
        <v>27.1</v>
      </c>
      <c r="I2734">
        <v>2</v>
      </c>
      <c r="J2734">
        <v>57</v>
      </c>
      <c r="K2734">
        <v>2.76</v>
      </c>
    </row>
    <row r="2735" spans="1:11" x14ac:dyDescent="0.25">
      <c r="A2735" s="7">
        <v>444539</v>
      </c>
      <c r="B2735" s="7">
        <v>431543</v>
      </c>
      <c r="C2735" t="s">
        <v>50</v>
      </c>
      <c r="D2735" t="s">
        <v>87</v>
      </c>
      <c r="E2735" s="7" t="s">
        <v>119</v>
      </c>
      <c r="F2735" s="7" t="s">
        <v>148</v>
      </c>
      <c r="G2735" t="s">
        <v>18</v>
      </c>
      <c r="H2735">
        <v>21.2</v>
      </c>
      <c r="I2735">
        <v>6</v>
      </c>
      <c r="J2735">
        <v>31.3</v>
      </c>
      <c r="K2735">
        <v>2.76</v>
      </c>
    </row>
    <row r="2736" spans="1:11" x14ac:dyDescent="0.25">
      <c r="A2736" s="7">
        <v>444540</v>
      </c>
      <c r="B2736" s="7">
        <v>431543</v>
      </c>
      <c r="C2736" t="s">
        <v>50</v>
      </c>
      <c r="D2736" t="s">
        <v>87</v>
      </c>
      <c r="E2736" s="7" t="s">
        <v>119</v>
      </c>
      <c r="F2736" s="7" t="s">
        <v>148</v>
      </c>
      <c r="G2736" t="s">
        <v>18</v>
      </c>
      <c r="H2736">
        <v>25.1</v>
      </c>
      <c r="I2736">
        <v>1</v>
      </c>
      <c r="J2736">
        <v>92</v>
      </c>
      <c r="K2736">
        <v>2.76</v>
      </c>
    </row>
    <row r="2737" spans="1:11" x14ac:dyDescent="0.25">
      <c r="A2737" s="7">
        <v>444542</v>
      </c>
      <c r="B2737" s="7">
        <v>431543</v>
      </c>
      <c r="C2737" t="s">
        <v>50</v>
      </c>
      <c r="D2737" t="s">
        <v>87</v>
      </c>
      <c r="E2737" s="7" t="s">
        <v>119</v>
      </c>
      <c r="F2737" s="7" t="s">
        <v>148</v>
      </c>
      <c r="G2737" t="s">
        <v>18</v>
      </c>
      <c r="H2737">
        <v>48.2</v>
      </c>
      <c r="I2737">
        <v>2</v>
      </c>
      <c r="J2737">
        <v>73.5</v>
      </c>
      <c r="K2737">
        <v>2.76</v>
      </c>
    </row>
    <row r="2738" spans="1:11" x14ac:dyDescent="0.25">
      <c r="A2738" s="7">
        <v>444544</v>
      </c>
      <c r="B2738" s="7">
        <v>431543</v>
      </c>
      <c r="C2738" t="s">
        <v>50</v>
      </c>
      <c r="D2738" t="s">
        <v>87</v>
      </c>
      <c r="E2738" s="7" t="s">
        <v>119</v>
      </c>
      <c r="F2738" s="7" t="s">
        <v>148</v>
      </c>
      <c r="G2738" t="s">
        <v>18</v>
      </c>
      <c r="H2738">
        <v>46.2</v>
      </c>
      <c r="I2738">
        <v>1</v>
      </c>
      <c r="J2738">
        <v>118.7</v>
      </c>
      <c r="K2738">
        <v>2.76</v>
      </c>
    </row>
    <row r="2739" spans="1:11" x14ac:dyDescent="0.25">
      <c r="A2739" s="7">
        <v>444546</v>
      </c>
      <c r="B2739" s="7">
        <v>431543</v>
      </c>
      <c r="C2739" t="s">
        <v>50</v>
      </c>
      <c r="D2739" t="s">
        <v>87</v>
      </c>
      <c r="E2739" s="7" t="s">
        <v>119</v>
      </c>
      <c r="F2739" s="7" t="s">
        <v>148</v>
      </c>
      <c r="G2739" t="s">
        <v>18</v>
      </c>
      <c r="H2739">
        <v>28</v>
      </c>
      <c r="I2739">
        <v>2</v>
      </c>
      <c r="J2739">
        <v>57</v>
      </c>
      <c r="K2739">
        <v>2.76</v>
      </c>
    </row>
    <row r="2740" spans="1:11" x14ac:dyDescent="0.25">
      <c r="A2740" s="7">
        <v>444547</v>
      </c>
      <c r="B2740" s="7">
        <v>431543</v>
      </c>
      <c r="C2740" t="s">
        <v>50</v>
      </c>
      <c r="D2740" t="s">
        <v>87</v>
      </c>
      <c r="E2740" s="7" t="s">
        <v>119</v>
      </c>
      <c r="F2740" s="7" t="s">
        <v>148</v>
      </c>
      <c r="G2740" t="s">
        <v>18</v>
      </c>
      <c r="H2740">
        <v>27.1</v>
      </c>
      <c r="I2740">
        <v>3</v>
      </c>
      <c r="J2740">
        <v>44.2</v>
      </c>
      <c r="K2740">
        <v>2.76</v>
      </c>
    </row>
    <row r="2741" spans="1:11" x14ac:dyDescent="0.25">
      <c r="A2741" s="7">
        <v>444549</v>
      </c>
      <c r="B2741" s="7">
        <v>431543</v>
      </c>
      <c r="C2741" t="s">
        <v>50</v>
      </c>
      <c r="D2741" t="s">
        <v>87</v>
      </c>
      <c r="E2741" s="7" t="s">
        <v>119</v>
      </c>
      <c r="F2741" s="7" t="s">
        <v>148</v>
      </c>
      <c r="G2741" t="s">
        <v>18</v>
      </c>
      <c r="H2741">
        <v>73.7</v>
      </c>
      <c r="I2741">
        <v>3</v>
      </c>
      <c r="J2741">
        <v>64.5</v>
      </c>
      <c r="K2741">
        <v>2.76</v>
      </c>
    </row>
    <row r="2742" spans="1:11" x14ac:dyDescent="0.25">
      <c r="A2742" s="7">
        <v>444551</v>
      </c>
      <c r="B2742" s="7">
        <v>431543</v>
      </c>
      <c r="C2742" t="s">
        <v>50</v>
      </c>
      <c r="D2742" t="s">
        <v>87</v>
      </c>
      <c r="E2742" s="7" t="s">
        <v>119</v>
      </c>
      <c r="F2742" s="7" t="s">
        <v>148</v>
      </c>
      <c r="G2742" t="s">
        <v>18</v>
      </c>
      <c r="H2742">
        <v>28.1</v>
      </c>
      <c r="I2742">
        <v>1</v>
      </c>
      <c r="J2742">
        <v>92</v>
      </c>
      <c r="K2742">
        <v>2.76</v>
      </c>
    </row>
    <row r="2743" spans="1:11" x14ac:dyDescent="0.25">
      <c r="A2743" s="7">
        <v>444552</v>
      </c>
      <c r="B2743" s="7">
        <v>431543</v>
      </c>
      <c r="C2743" t="s">
        <v>50</v>
      </c>
      <c r="D2743" t="s">
        <v>87</v>
      </c>
      <c r="E2743" s="7" t="s">
        <v>119</v>
      </c>
      <c r="F2743" s="7" t="s">
        <v>148</v>
      </c>
      <c r="G2743" t="s">
        <v>18</v>
      </c>
      <c r="H2743">
        <v>18.8</v>
      </c>
      <c r="I2743">
        <v>1</v>
      </c>
      <c r="J2743">
        <v>92</v>
      </c>
      <c r="K2743">
        <v>2.76</v>
      </c>
    </row>
    <row r="2744" spans="1:11" x14ac:dyDescent="0.25">
      <c r="A2744" s="7">
        <v>444554</v>
      </c>
      <c r="B2744" s="7">
        <v>431543</v>
      </c>
      <c r="C2744" t="s">
        <v>50</v>
      </c>
      <c r="D2744" t="s">
        <v>87</v>
      </c>
      <c r="E2744" s="7" t="s">
        <v>119</v>
      </c>
      <c r="F2744" s="7" t="s">
        <v>148</v>
      </c>
      <c r="G2744" t="s">
        <v>18</v>
      </c>
      <c r="H2744">
        <v>73.7</v>
      </c>
      <c r="I2744">
        <v>2</v>
      </c>
      <c r="J2744">
        <v>83.2</v>
      </c>
      <c r="K2744">
        <v>2.76</v>
      </c>
    </row>
    <row r="2745" spans="1:11" x14ac:dyDescent="0.25">
      <c r="A2745" s="7">
        <v>444555</v>
      </c>
      <c r="B2745" s="7">
        <v>431543</v>
      </c>
      <c r="C2745" t="s">
        <v>50</v>
      </c>
      <c r="D2745" t="s">
        <v>87</v>
      </c>
      <c r="E2745" s="7" t="s">
        <v>119</v>
      </c>
      <c r="F2745" s="7" t="s">
        <v>148</v>
      </c>
      <c r="G2745" t="s">
        <v>18</v>
      </c>
      <c r="H2745">
        <v>18.8</v>
      </c>
      <c r="I2745">
        <v>1</v>
      </c>
      <c r="J2745">
        <v>92</v>
      </c>
      <c r="K2745">
        <v>2.76</v>
      </c>
    </row>
    <row r="2746" spans="1:11" x14ac:dyDescent="0.25">
      <c r="A2746" s="7">
        <v>444561</v>
      </c>
      <c r="B2746" s="7">
        <v>431544</v>
      </c>
      <c r="C2746" t="s">
        <v>50</v>
      </c>
      <c r="D2746" t="s">
        <v>89</v>
      </c>
      <c r="E2746" s="7">
        <v>22</v>
      </c>
      <c r="F2746" s="7" t="s">
        <v>148</v>
      </c>
      <c r="G2746" t="s">
        <v>18</v>
      </c>
      <c r="H2746">
        <v>68</v>
      </c>
      <c r="I2746">
        <v>3</v>
      </c>
      <c r="J2746">
        <v>64.5</v>
      </c>
      <c r="K2746">
        <v>2.76</v>
      </c>
    </row>
    <row r="2747" spans="1:11" x14ac:dyDescent="0.25">
      <c r="A2747" s="7">
        <v>444567</v>
      </c>
      <c r="B2747" s="7">
        <v>431544</v>
      </c>
      <c r="C2747" t="s">
        <v>50</v>
      </c>
      <c r="D2747" t="s">
        <v>89</v>
      </c>
      <c r="E2747" s="7">
        <v>22</v>
      </c>
      <c r="F2747" s="7" t="s">
        <v>148</v>
      </c>
      <c r="G2747" t="s">
        <v>18</v>
      </c>
      <c r="H2747">
        <v>54.5</v>
      </c>
      <c r="I2747">
        <v>1</v>
      </c>
      <c r="J2747">
        <v>118.7</v>
      </c>
      <c r="K2747">
        <v>2.76</v>
      </c>
    </row>
    <row r="2748" spans="1:11" x14ac:dyDescent="0.25">
      <c r="A2748" s="7">
        <v>444573</v>
      </c>
      <c r="B2748" s="7">
        <v>431544</v>
      </c>
      <c r="C2748" t="s">
        <v>50</v>
      </c>
      <c r="D2748" t="s">
        <v>89</v>
      </c>
      <c r="E2748" s="7">
        <v>22</v>
      </c>
      <c r="F2748" s="7" t="s">
        <v>148</v>
      </c>
      <c r="G2748" t="s">
        <v>18</v>
      </c>
      <c r="H2748">
        <v>54.3</v>
      </c>
      <c r="I2748">
        <v>4</v>
      </c>
      <c r="J2748">
        <v>46.3</v>
      </c>
      <c r="K2748">
        <v>2.76</v>
      </c>
    </row>
    <row r="2749" spans="1:11" x14ac:dyDescent="0.25">
      <c r="A2749" s="7">
        <v>444575</v>
      </c>
      <c r="B2749" s="7">
        <v>431544</v>
      </c>
      <c r="C2749" t="s">
        <v>50</v>
      </c>
      <c r="D2749" t="s">
        <v>89</v>
      </c>
      <c r="E2749" s="7">
        <v>22</v>
      </c>
      <c r="F2749" s="7" t="s">
        <v>148</v>
      </c>
      <c r="G2749" t="s">
        <v>18</v>
      </c>
      <c r="H2749">
        <v>56.4</v>
      </c>
      <c r="I2749">
        <v>3</v>
      </c>
      <c r="J2749">
        <v>57</v>
      </c>
      <c r="K2749">
        <v>2.76</v>
      </c>
    </row>
    <row r="2750" spans="1:11" x14ac:dyDescent="0.25">
      <c r="A2750" s="7">
        <v>444584</v>
      </c>
      <c r="B2750" s="7">
        <v>431544</v>
      </c>
      <c r="C2750" t="s">
        <v>50</v>
      </c>
      <c r="D2750" t="s">
        <v>89</v>
      </c>
      <c r="E2750" s="7">
        <v>22</v>
      </c>
      <c r="F2750" s="7" t="s">
        <v>148</v>
      </c>
      <c r="G2750" t="s">
        <v>18</v>
      </c>
      <c r="H2750">
        <v>55</v>
      </c>
      <c r="I2750">
        <v>4</v>
      </c>
      <c r="J2750">
        <v>46.3</v>
      </c>
      <c r="K2750">
        <v>2.76</v>
      </c>
    </row>
    <row r="2751" spans="1:11" x14ac:dyDescent="0.25">
      <c r="A2751" s="7">
        <v>444586</v>
      </c>
      <c r="B2751" s="7">
        <v>431544</v>
      </c>
      <c r="C2751" t="s">
        <v>50</v>
      </c>
      <c r="D2751" t="s">
        <v>89</v>
      </c>
      <c r="E2751" s="7">
        <v>22</v>
      </c>
      <c r="F2751" s="7" t="s">
        <v>148</v>
      </c>
      <c r="G2751" t="s">
        <v>18</v>
      </c>
      <c r="H2751">
        <v>52.3</v>
      </c>
      <c r="I2751">
        <v>1</v>
      </c>
      <c r="J2751">
        <v>118.7</v>
      </c>
      <c r="K2751">
        <v>2.76</v>
      </c>
    </row>
    <row r="2752" spans="1:11" x14ac:dyDescent="0.25">
      <c r="A2752" s="7">
        <v>444869</v>
      </c>
      <c r="B2752" s="7">
        <v>431550</v>
      </c>
      <c r="C2752" t="s">
        <v>50</v>
      </c>
      <c r="D2752" t="s">
        <v>120</v>
      </c>
      <c r="E2752" s="7">
        <v>12</v>
      </c>
      <c r="F2752" s="7" t="s">
        <v>148</v>
      </c>
      <c r="G2752" t="s">
        <v>18</v>
      </c>
      <c r="H2752">
        <v>13.4</v>
      </c>
      <c r="I2752">
        <v>1</v>
      </c>
      <c r="J2752">
        <v>92</v>
      </c>
      <c r="K2752">
        <v>2.76</v>
      </c>
    </row>
    <row r="2753" spans="1:11" x14ac:dyDescent="0.25">
      <c r="A2753" s="7">
        <v>444870</v>
      </c>
      <c r="B2753" s="7">
        <v>431550</v>
      </c>
      <c r="C2753" t="s">
        <v>50</v>
      </c>
      <c r="D2753" t="s">
        <v>120</v>
      </c>
      <c r="E2753" s="7">
        <v>12</v>
      </c>
      <c r="F2753" s="7" t="s">
        <v>148</v>
      </c>
      <c r="G2753" t="s">
        <v>18</v>
      </c>
      <c r="H2753">
        <v>18.899999999999999</v>
      </c>
      <c r="I2753">
        <v>4</v>
      </c>
      <c r="J2753">
        <v>35.9</v>
      </c>
      <c r="K2753">
        <v>2.76</v>
      </c>
    </row>
    <row r="2754" spans="1:11" x14ac:dyDescent="0.25">
      <c r="A2754" s="7">
        <v>444871</v>
      </c>
      <c r="B2754" s="7">
        <v>431550</v>
      </c>
      <c r="C2754" t="s">
        <v>50</v>
      </c>
      <c r="D2754" t="s">
        <v>120</v>
      </c>
      <c r="E2754" s="7">
        <v>12</v>
      </c>
      <c r="F2754" s="7" t="s">
        <v>148</v>
      </c>
      <c r="G2754" t="s">
        <v>18</v>
      </c>
      <c r="H2754">
        <v>18.100000000000001</v>
      </c>
      <c r="I2754">
        <v>1</v>
      </c>
      <c r="J2754">
        <v>92</v>
      </c>
      <c r="K2754">
        <v>2.76</v>
      </c>
    </row>
    <row r="2755" spans="1:11" x14ac:dyDescent="0.25">
      <c r="A2755" s="7">
        <v>444872</v>
      </c>
      <c r="B2755" s="7">
        <v>431550</v>
      </c>
      <c r="C2755" t="s">
        <v>50</v>
      </c>
      <c r="D2755" t="s">
        <v>120</v>
      </c>
      <c r="E2755" s="7">
        <v>12</v>
      </c>
      <c r="F2755" s="7" t="s">
        <v>148</v>
      </c>
      <c r="G2755" t="s">
        <v>18</v>
      </c>
      <c r="H2755">
        <v>18.399999999999999</v>
      </c>
      <c r="I2755">
        <v>2</v>
      </c>
      <c r="J2755">
        <v>73.5</v>
      </c>
      <c r="K2755">
        <v>2.76</v>
      </c>
    </row>
    <row r="2756" spans="1:11" x14ac:dyDescent="0.25">
      <c r="A2756" s="7">
        <v>444873</v>
      </c>
      <c r="B2756" s="7">
        <v>431550</v>
      </c>
      <c r="C2756" t="s">
        <v>50</v>
      </c>
      <c r="D2756" t="s">
        <v>120</v>
      </c>
      <c r="E2756" s="7">
        <v>12</v>
      </c>
      <c r="F2756" s="7" t="s">
        <v>148</v>
      </c>
      <c r="G2756" t="s">
        <v>18</v>
      </c>
      <c r="H2756">
        <v>26.1</v>
      </c>
      <c r="I2756">
        <v>1</v>
      </c>
      <c r="J2756">
        <v>92</v>
      </c>
      <c r="K2756">
        <v>2.76</v>
      </c>
    </row>
    <row r="2757" spans="1:11" x14ac:dyDescent="0.25">
      <c r="A2757" s="7">
        <v>444875</v>
      </c>
      <c r="B2757" s="7">
        <v>431550</v>
      </c>
      <c r="C2757" t="s">
        <v>50</v>
      </c>
      <c r="D2757" t="s">
        <v>120</v>
      </c>
      <c r="E2757" s="7">
        <v>12</v>
      </c>
      <c r="F2757" s="7" t="s">
        <v>148</v>
      </c>
      <c r="G2757" t="s">
        <v>18</v>
      </c>
      <c r="H2757">
        <v>105.2</v>
      </c>
      <c r="I2757">
        <v>1</v>
      </c>
      <c r="J2757">
        <v>145.4</v>
      </c>
      <c r="K2757">
        <v>2.76</v>
      </c>
    </row>
    <row r="2758" spans="1:11" x14ac:dyDescent="0.25">
      <c r="A2758" s="7">
        <v>444877</v>
      </c>
      <c r="B2758" s="7">
        <v>431550</v>
      </c>
      <c r="C2758" t="s">
        <v>50</v>
      </c>
      <c r="D2758" t="s">
        <v>120</v>
      </c>
      <c r="E2758" s="7">
        <v>12</v>
      </c>
      <c r="F2758" s="7" t="s">
        <v>148</v>
      </c>
      <c r="G2758" t="s">
        <v>18</v>
      </c>
      <c r="H2758">
        <v>15.1</v>
      </c>
      <c r="I2758">
        <v>1</v>
      </c>
      <c r="J2758">
        <v>92</v>
      </c>
      <c r="K2758">
        <v>2.76</v>
      </c>
    </row>
    <row r="2759" spans="1:11" x14ac:dyDescent="0.25">
      <c r="A2759" s="7">
        <v>444879</v>
      </c>
      <c r="B2759" s="7">
        <v>431550</v>
      </c>
      <c r="C2759" t="s">
        <v>50</v>
      </c>
      <c r="D2759" t="s">
        <v>120</v>
      </c>
      <c r="E2759" s="7">
        <v>12</v>
      </c>
      <c r="F2759" s="7" t="s">
        <v>148</v>
      </c>
      <c r="G2759" t="s">
        <v>18</v>
      </c>
      <c r="H2759">
        <v>13.5</v>
      </c>
      <c r="I2759">
        <v>1</v>
      </c>
      <c r="J2759">
        <v>92</v>
      </c>
      <c r="K2759">
        <v>2.76</v>
      </c>
    </row>
    <row r="2760" spans="1:11" x14ac:dyDescent="0.25">
      <c r="A2760" s="7">
        <v>444880</v>
      </c>
      <c r="B2760" s="7">
        <v>431550</v>
      </c>
      <c r="C2760" t="s">
        <v>50</v>
      </c>
      <c r="D2760" t="s">
        <v>120</v>
      </c>
      <c r="E2760" s="7">
        <v>12</v>
      </c>
      <c r="F2760" s="7" t="s">
        <v>148</v>
      </c>
      <c r="G2760" t="s">
        <v>18</v>
      </c>
      <c r="H2760">
        <v>19.2</v>
      </c>
      <c r="I2760">
        <v>2</v>
      </c>
      <c r="J2760">
        <v>57</v>
      </c>
      <c r="K2760">
        <v>2.76</v>
      </c>
    </row>
    <row r="2761" spans="1:11" x14ac:dyDescent="0.25">
      <c r="A2761" s="7">
        <v>444881</v>
      </c>
      <c r="B2761" s="7">
        <v>431550</v>
      </c>
      <c r="C2761" t="s">
        <v>50</v>
      </c>
      <c r="D2761" t="s">
        <v>120</v>
      </c>
      <c r="E2761" s="7">
        <v>12</v>
      </c>
      <c r="F2761" s="7" t="s">
        <v>148</v>
      </c>
      <c r="G2761" t="s">
        <v>18</v>
      </c>
      <c r="H2761">
        <v>18.3</v>
      </c>
      <c r="I2761">
        <v>1</v>
      </c>
      <c r="J2761">
        <v>92</v>
      </c>
      <c r="K2761">
        <v>2.76</v>
      </c>
    </row>
    <row r="2762" spans="1:11" x14ac:dyDescent="0.25">
      <c r="A2762" s="7">
        <v>444882</v>
      </c>
      <c r="B2762" s="7">
        <v>431550</v>
      </c>
      <c r="C2762" t="s">
        <v>50</v>
      </c>
      <c r="D2762" t="s">
        <v>120</v>
      </c>
      <c r="E2762" s="7">
        <v>12</v>
      </c>
      <c r="F2762" s="7" t="s">
        <v>148</v>
      </c>
      <c r="G2762" t="s">
        <v>18</v>
      </c>
      <c r="H2762">
        <v>26.3</v>
      </c>
      <c r="I2762">
        <v>3</v>
      </c>
      <c r="J2762">
        <v>44.2</v>
      </c>
      <c r="K2762">
        <v>2.76</v>
      </c>
    </row>
    <row r="2763" spans="1:11" x14ac:dyDescent="0.25">
      <c r="A2763" s="7">
        <v>444883</v>
      </c>
      <c r="B2763" s="7">
        <v>431550</v>
      </c>
      <c r="C2763" t="s">
        <v>50</v>
      </c>
      <c r="D2763" t="s">
        <v>120</v>
      </c>
      <c r="E2763" s="7">
        <v>12</v>
      </c>
      <c r="F2763" s="7" t="s">
        <v>148</v>
      </c>
      <c r="G2763" t="s">
        <v>18</v>
      </c>
      <c r="H2763">
        <v>18</v>
      </c>
      <c r="I2763">
        <v>2</v>
      </c>
      <c r="J2763">
        <v>57</v>
      </c>
      <c r="K2763">
        <v>2.76</v>
      </c>
    </row>
    <row r="2764" spans="1:11" x14ac:dyDescent="0.25">
      <c r="A2764" s="7">
        <v>444886</v>
      </c>
      <c r="B2764" s="7">
        <v>431550</v>
      </c>
      <c r="C2764" t="s">
        <v>50</v>
      </c>
      <c r="D2764" t="s">
        <v>120</v>
      </c>
      <c r="E2764" s="7">
        <v>12</v>
      </c>
      <c r="F2764" s="7" t="s">
        <v>148</v>
      </c>
      <c r="G2764" t="s">
        <v>18</v>
      </c>
      <c r="H2764">
        <v>17.8</v>
      </c>
      <c r="I2764">
        <v>1</v>
      </c>
      <c r="J2764">
        <v>92</v>
      </c>
      <c r="K2764">
        <v>2.76</v>
      </c>
    </row>
    <row r="2765" spans="1:11" x14ac:dyDescent="0.25">
      <c r="A2765" s="7">
        <v>444887</v>
      </c>
      <c r="B2765" s="7">
        <v>431550</v>
      </c>
      <c r="C2765" t="s">
        <v>50</v>
      </c>
      <c r="D2765" t="s">
        <v>120</v>
      </c>
      <c r="E2765" s="7">
        <v>12</v>
      </c>
      <c r="F2765" s="7" t="s">
        <v>148</v>
      </c>
      <c r="G2765" t="s">
        <v>18</v>
      </c>
      <c r="H2765">
        <v>24.4</v>
      </c>
      <c r="I2765">
        <v>2</v>
      </c>
      <c r="J2765">
        <v>57</v>
      </c>
      <c r="K2765">
        <v>2.76</v>
      </c>
    </row>
    <row r="2766" spans="1:11" x14ac:dyDescent="0.25">
      <c r="A2766" s="7">
        <v>444888</v>
      </c>
      <c r="B2766" s="7">
        <v>431550</v>
      </c>
      <c r="C2766" t="s">
        <v>50</v>
      </c>
      <c r="D2766" t="s">
        <v>120</v>
      </c>
      <c r="E2766" s="7">
        <v>12</v>
      </c>
      <c r="F2766" s="7" t="s">
        <v>148</v>
      </c>
      <c r="G2766" t="s">
        <v>18</v>
      </c>
      <c r="H2766">
        <v>16.600000000000001</v>
      </c>
      <c r="I2766">
        <v>2</v>
      </c>
      <c r="J2766">
        <v>57</v>
      </c>
      <c r="K2766">
        <v>2.76</v>
      </c>
    </row>
    <row r="2767" spans="1:11" x14ac:dyDescent="0.25">
      <c r="A2767" s="7">
        <v>444890</v>
      </c>
      <c r="B2767" s="7">
        <v>431550</v>
      </c>
      <c r="C2767" t="s">
        <v>50</v>
      </c>
      <c r="D2767" t="s">
        <v>120</v>
      </c>
      <c r="E2767" s="7">
        <v>12</v>
      </c>
      <c r="F2767" s="7" t="s">
        <v>148</v>
      </c>
      <c r="G2767" t="s">
        <v>18</v>
      </c>
      <c r="H2767">
        <v>17.3</v>
      </c>
      <c r="I2767">
        <v>1</v>
      </c>
      <c r="J2767">
        <v>92</v>
      </c>
      <c r="K2767">
        <v>2.76</v>
      </c>
    </row>
    <row r="2768" spans="1:11" x14ac:dyDescent="0.25">
      <c r="A2768" s="7">
        <v>444893</v>
      </c>
      <c r="B2768" s="7">
        <v>431550</v>
      </c>
      <c r="C2768" t="s">
        <v>50</v>
      </c>
      <c r="D2768" t="s">
        <v>120</v>
      </c>
      <c r="E2768" s="7">
        <v>12</v>
      </c>
      <c r="F2768" s="7" t="s">
        <v>148</v>
      </c>
      <c r="G2768" t="s">
        <v>18</v>
      </c>
      <c r="H2768">
        <v>16.399999999999999</v>
      </c>
      <c r="I2768">
        <v>1</v>
      </c>
      <c r="J2768">
        <v>92</v>
      </c>
      <c r="K2768">
        <v>2.76</v>
      </c>
    </row>
    <row r="2769" spans="1:11" x14ac:dyDescent="0.25">
      <c r="A2769" s="7">
        <v>444894</v>
      </c>
      <c r="B2769" s="7">
        <v>431550</v>
      </c>
      <c r="C2769" t="s">
        <v>50</v>
      </c>
      <c r="D2769" t="s">
        <v>120</v>
      </c>
      <c r="E2769" s="7">
        <v>12</v>
      </c>
      <c r="F2769" s="7" t="s">
        <v>148</v>
      </c>
      <c r="G2769" t="s">
        <v>18</v>
      </c>
      <c r="H2769">
        <v>26</v>
      </c>
      <c r="I2769">
        <v>1</v>
      </c>
      <c r="J2769">
        <v>92</v>
      </c>
      <c r="K2769">
        <v>2.76</v>
      </c>
    </row>
    <row r="2770" spans="1:11" x14ac:dyDescent="0.25">
      <c r="A2770" s="7">
        <v>444899</v>
      </c>
      <c r="B2770" s="7">
        <v>431550</v>
      </c>
      <c r="C2770" t="s">
        <v>50</v>
      </c>
      <c r="D2770" t="s">
        <v>120</v>
      </c>
      <c r="E2770" s="7">
        <v>12</v>
      </c>
      <c r="F2770" s="7" t="s">
        <v>148</v>
      </c>
      <c r="G2770" t="s">
        <v>18</v>
      </c>
      <c r="H2770">
        <v>16.5</v>
      </c>
      <c r="I2770">
        <v>3</v>
      </c>
      <c r="J2770">
        <v>44.2</v>
      </c>
      <c r="K2770">
        <v>2.76</v>
      </c>
    </row>
    <row r="2771" spans="1:11" x14ac:dyDescent="0.25">
      <c r="A2771" s="7">
        <v>444900</v>
      </c>
      <c r="B2771" s="7">
        <v>431550</v>
      </c>
      <c r="C2771" t="s">
        <v>50</v>
      </c>
      <c r="D2771" t="s">
        <v>120</v>
      </c>
      <c r="E2771" s="7">
        <v>12</v>
      </c>
      <c r="F2771" s="7" t="s">
        <v>148</v>
      </c>
      <c r="G2771" t="s">
        <v>18</v>
      </c>
      <c r="H2771">
        <v>15.1</v>
      </c>
      <c r="I2771">
        <v>1</v>
      </c>
      <c r="J2771">
        <v>92</v>
      </c>
      <c r="K2771">
        <v>2.76</v>
      </c>
    </row>
    <row r="2772" spans="1:11" x14ac:dyDescent="0.25">
      <c r="A2772" s="7">
        <v>444902</v>
      </c>
      <c r="B2772" s="7">
        <v>431550</v>
      </c>
      <c r="C2772" t="s">
        <v>50</v>
      </c>
      <c r="D2772" t="s">
        <v>120</v>
      </c>
      <c r="E2772" s="7">
        <v>12</v>
      </c>
      <c r="F2772" s="7" t="s">
        <v>148</v>
      </c>
      <c r="G2772" t="s">
        <v>18</v>
      </c>
      <c r="H2772">
        <v>95.3</v>
      </c>
      <c r="I2772">
        <v>3</v>
      </c>
      <c r="J2772">
        <v>64.5</v>
      </c>
      <c r="K2772">
        <v>2.76</v>
      </c>
    </row>
    <row r="2773" spans="1:11" x14ac:dyDescent="0.25">
      <c r="A2773" s="7">
        <v>444904</v>
      </c>
      <c r="B2773" s="7">
        <v>431550</v>
      </c>
      <c r="C2773" t="s">
        <v>50</v>
      </c>
      <c r="D2773" t="s">
        <v>120</v>
      </c>
      <c r="E2773" s="7">
        <v>12</v>
      </c>
      <c r="F2773" s="7" t="s">
        <v>148</v>
      </c>
      <c r="G2773" t="s">
        <v>18</v>
      </c>
      <c r="H2773">
        <v>27.3</v>
      </c>
      <c r="I2773">
        <v>1</v>
      </c>
      <c r="J2773">
        <v>118.7</v>
      </c>
      <c r="K2773">
        <v>2.76</v>
      </c>
    </row>
    <row r="2774" spans="1:11" x14ac:dyDescent="0.25">
      <c r="A2774" s="7">
        <v>444905</v>
      </c>
      <c r="B2774" s="7">
        <v>431550</v>
      </c>
      <c r="C2774" t="s">
        <v>50</v>
      </c>
      <c r="D2774" t="s">
        <v>120</v>
      </c>
      <c r="E2774" s="7">
        <v>12</v>
      </c>
      <c r="F2774" s="7" t="s">
        <v>148</v>
      </c>
      <c r="G2774" t="s">
        <v>18</v>
      </c>
      <c r="H2774">
        <v>24.1</v>
      </c>
      <c r="I2774">
        <v>1</v>
      </c>
      <c r="J2774">
        <v>92</v>
      </c>
      <c r="K2774">
        <v>2.76</v>
      </c>
    </row>
    <row r="2775" spans="1:11" x14ac:dyDescent="0.25">
      <c r="A2775" s="7">
        <v>444907</v>
      </c>
      <c r="B2775" s="7">
        <v>431550</v>
      </c>
      <c r="C2775" t="s">
        <v>50</v>
      </c>
      <c r="D2775" t="s">
        <v>120</v>
      </c>
      <c r="E2775" s="7">
        <v>12</v>
      </c>
      <c r="F2775" s="7" t="s">
        <v>148</v>
      </c>
      <c r="G2775" t="s">
        <v>18</v>
      </c>
      <c r="H2775">
        <v>18.100000000000001</v>
      </c>
      <c r="I2775">
        <v>1</v>
      </c>
      <c r="J2775">
        <v>92</v>
      </c>
      <c r="K2775">
        <v>2.76</v>
      </c>
    </row>
    <row r="2776" spans="1:11" x14ac:dyDescent="0.25">
      <c r="A2776" s="7">
        <v>444908</v>
      </c>
      <c r="B2776" s="7">
        <v>431550</v>
      </c>
      <c r="C2776" t="s">
        <v>50</v>
      </c>
      <c r="D2776" t="s">
        <v>120</v>
      </c>
      <c r="E2776" s="7">
        <v>12</v>
      </c>
      <c r="F2776" s="7" t="s">
        <v>148</v>
      </c>
      <c r="G2776" t="s">
        <v>18</v>
      </c>
      <c r="H2776">
        <v>31.8</v>
      </c>
      <c r="I2776">
        <v>1</v>
      </c>
      <c r="J2776">
        <v>118.7</v>
      </c>
      <c r="K2776">
        <v>2.76</v>
      </c>
    </row>
    <row r="2777" spans="1:11" x14ac:dyDescent="0.25">
      <c r="A2777" s="7">
        <v>444909</v>
      </c>
      <c r="B2777" s="7">
        <v>431550</v>
      </c>
      <c r="C2777" t="s">
        <v>50</v>
      </c>
      <c r="D2777" t="s">
        <v>120</v>
      </c>
      <c r="E2777" s="7">
        <v>12</v>
      </c>
      <c r="F2777" s="7" t="s">
        <v>148</v>
      </c>
      <c r="G2777" t="s">
        <v>18</v>
      </c>
      <c r="H2777">
        <v>17.399999999999999</v>
      </c>
      <c r="I2777">
        <v>1</v>
      </c>
      <c r="J2777">
        <v>92</v>
      </c>
      <c r="K2777">
        <v>2.76</v>
      </c>
    </row>
    <row r="2778" spans="1:11" x14ac:dyDescent="0.25">
      <c r="A2778" s="7">
        <v>444910</v>
      </c>
      <c r="B2778" s="7">
        <v>431550</v>
      </c>
      <c r="C2778" t="s">
        <v>50</v>
      </c>
      <c r="D2778" t="s">
        <v>120</v>
      </c>
      <c r="E2778" s="7">
        <v>12</v>
      </c>
      <c r="F2778" s="7" t="s">
        <v>148</v>
      </c>
      <c r="G2778" t="s">
        <v>18</v>
      </c>
      <c r="H2778">
        <v>24.2</v>
      </c>
      <c r="I2778">
        <v>1</v>
      </c>
      <c r="J2778">
        <v>92</v>
      </c>
      <c r="K2778">
        <v>2.76</v>
      </c>
    </row>
    <row r="2779" spans="1:11" x14ac:dyDescent="0.25">
      <c r="A2779" s="7">
        <v>444911</v>
      </c>
      <c r="B2779" s="7">
        <v>431550</v>
      </c>
      <c r="C2779" t="s">
        <v>50</v>
      </c>
      <c r="D2779" t="s">
        <v>120</v>
      </c>
      <c r="E2779" s="7">
        <v>12</v>
      </c>
      <c r="F2779" s="7" t="s">
        <v>148</v>
      </c>
      <c r="G2779" t="s">
        <v>18</v>
      </c>
      <c r="H2779">
        <v>17.100000000000001</v>
      </c>
      <c r="I2779">
        <v>1</v>
      </c>
      <c r="J2779">
        <v>92</v>
      </c>
      <c r="K2779">
        <v>2.76</v>
      </c>
    </row>
    <row r="2780" spans="1:11" x14ac:dyDescent="0.25">
      <c r="A2780" s="7">
        <v>444912</v>
      </c>
      <c r="B2780" s="7">
        <v>431550</v>
      </c>
      <c r="C2780" t="s">
        <v>50</v>
      </c>
      <c r="D2780" t="s">
        <v>120</v>
      </c>
      <c r="E2780" s="7">
        <v>12</v>
      </c>
      <c r="F2780" s="7" t="s">
        <v>148</v>
      </c>
      <c r="G2780" t="s">
        <v>18</v>
      </c>
      <c r="H2780">
        <v>12.9</v>
      </c>
      <c r="I2780">
        <v>1</v>
      </c>
      <c r="J2780">
        <v>92</v>
      </c>
      <c r="K2780">
        <v>2.76</v>
      </c>
    </row>
    <row r="2781" spans="1:11" x14ac:dyDescent="0.25">
      <c r="A2781" s="7">
        <v>444914</v>
      </c>
      <c r="B2781" s="7">
        <v>431550</v>
      </c>
      <c r="C2781" t="s">
        <v>50</v>
      </c>
      <c r="D2781" t="s">
        <v>120</v>
      </c>
      <c r="E2781" s="7">
        <v>12</v>
      </c>
      <c r="F2781" s="7" t="s">
        <v>148</v>
      </c>
      <c r="G2781" t="s">
        <v>18</v>
      </c>
      <c r="H2781">
        <v>16.5</v>
      </c>
      <c r="I2781">
        <v>1</v>
      </c>
      <c r="J2781">
        <v>92</v>
      </c>
      <c r="K2781">
        <v>2.76</v>
      </c>
    </row>
    <row r="2782" spans="1:11" x14ac:dyDescent="0.25">
      <c r="A2782" s="7">
        <v>444915</v>
      </c>
      <c r="B2782" s="7">
        <v>431550</v>
      </c>
      <c r="C2782" t="s">
        <v>50</v>
      </c>
      <c r="D2782" t="s">
        <v>120</v>
      </c>
      <c r="E2782" s="7">
        <v>12</v>
      </c>
      <c r="F2782" s="7" t="s">
        <v>148</v>
      </c>
      <c r="G2782" t="s">
        <v>18</v>
      </c>
      <c r="H2782">
        <v>17.899999999999999</v>
      </c>
      <c r="I2782">
        <v>1</v>
      </c>
      <c r="J2782">
        <v>92</v>
      </c>
      <c r="K2782">
        <v>2.76</v>
      </c>
    </row>
    <row r="2783" spans="1:11" x14ac:dyDescent="0.25">
      <c r="A2783" s="7">
        <v>444916</v>
      </c>
      <c r="B2783" s="7">
        <v>431550</v>
      </c>
      <c r="C2783" t="s">
        <v>50</v>
      </c>
      <c r="D2783" t="s">
        <v>120</v>
      </c>
      <c r="E2783" s="7">
        <v>12</v>
      </c>
      <c r="F2783" s="7" t="s">
        <v>148</v>
      </c>
      <c r="G2783" t="s">
        <v>18</v>
      </c>
      <c r="H2783">
        <v>17.100000000000001</v>
      </c>
      <c r="I2783">
        <v>2</v>
      </c>
      <c r="J2783">
        <v>57</v>
      </c>
      <c r="K2783">
        <v>2.76</v>
      </c>
    </row>
    <row r="2784" spans="1:11" x14ac:dyDescent="0.25">
      <c r="A2784" s="7">
        <v>444917</v>
      </c>
      <c r="B2784" s="7">
        <v>431550</v>
      </c>
      <c r="C2784" t="s">
        <v>50</v>
      </c>
      <c r="D2784" t="s">
        <v>120</v>
      </c>
      <c r="E2784" s="7">
        <v>12</v>
      </c>
      <c r="F2784" s="7" t="s">
        <v>148</v>
      </c>
      <c r="G2784" t="s">
        <v>18</v>
      </c>
      <c r="H2784">
        <v>14.7</v>
      </c>
      <c r="I2784">
        <v>1</v>
      </c>
      <c r="J2784">
        <v>92</v>
      </c>
      <c r="K2784">
        <v>2.76</v>
      </c>
    </row>
    <row r="2785" spans="1:11" x14ac:dyDescent="0.25">
      <c r="A2785" s="7">
        <v>444918</v>
      </c>
      <c r="B2785" s="7">
        <v>431550</v>
      </c>
      <c r="C2785" t="s">
        <v>50</v>
      </c>
      <c r="D2785" t="s">
        <v>120</v>
      </c>
      <c r="E2785" s="7">
        <v>12</v>
      </c>
      <c r="F2785" s="7" t="s">
        <v>148</v>
      </c>
      <c r="G2785" t="s">
        <v>18</v>
      </c>
      <c r="H2785">
        <v>18.600000000000001</v>
      </c>
      <c r="I2785">
        <v>1</v>
      </c>
      <c r="J2785">
        <v>92</v>
      </c>
      <c r="K2785">
        <v>2.76</v>
      </c>
    </row>
    <row r="2786" spans="1:11" x14ac:dyDescent="0.25">
      <c r="A2786" s="7">
        <v>444919</v>
      </c>
      <c r="B2786" s="7">
        <v>431550</v>
      </c>
      <c r="C2786" t="s">
        <v>50</v>
      </c>
      <c r="D2786" t="s">
        <v>120</v>
      </c>
      <c r="E2786" s="7">
        <v>12</v>
      </c>
      <c r="F2786" s="7" t="s">
        <v>148</v>
      </c>
      <c r="G2786" t="s">
        <v>18</v>
      </c>
      <c r="H2786">
        <v>26.3</v>
      </c>
      <c r="I2786">
        <v>1</v>
      </c>
      <c r="J2786">
        <v>92</v>
      </c>
      <c r="K2786">
        <v>2.76</v>
      </c>
    </row>
    <row r="2787" spans="1:11" x14ac:dyDescent="0.25">
      <c r="A2787" s="7">
        <v>444922</v>
      </c>
      <c r="B2787" s="7">
        <v>431550</v>
      </c>
      <c r="C2787" t="s">
        <v>50</v>
      </c>
      <c r="D2787" t="s">
        <v>120</v>
      </c>
      <c r="E2787" s="7">
        <v>12</v>
      </c>
      <c r="F2787" s="7" t="s">
        <v>148</v>
      </c>
      <c r="G2787" t="s">
        <v>18</v>
      </c>
      <c r="H2787">
        <v>18.399999999999999</v>
      </c>
      <c r="I2787">
        <v>1</v>
      </c>
      <c r="J2787">
        <v>92</v>
      </c>
      <c r="K2787">
        <v>2.76</v>
      </c>
    </row>
    <row r="2788" spans="1:11" x14ac:dyDescent="0.25">
      <c r="A2788" s="7">
        <v>444923</v>
      </c>
      <c r="B2788" s="7">
        <v>431550</v>
      </c>
      <c r="C2788" t="s">
        <v>50</v>
      </c>
      <c r="D2788" t="s">
        <v>120</v>
      </c>
      <c r="E2788" s="7">
        <v>12</v>
      </c>
      <c r="F2788" s="7" t="s">
        <v>148</v>
      </c>
      <c r="G2788" t="s">
        <v>18</v>
      </c>
      <c r="H2788">
        <v>26.4</v>
      </c>
      <c r="I2788">
        <v>1</v>
      </c>
      <c r="J2788">
        <v>92</v>
      </c>
      <c r="K2788">
        <v>2.76</v>
      </c>
    </row>
    <row r="2789" spans="1:11" x14ac:dyDescent="0.25">
      <c r="A2789" s="7">
        <v>444924</v>
      </c>
      <c r="B2789" s="7">
        <v>431550</v>
      </c>
      <c r="C2789" t="s">
        <v>50</v>
      </c>
      <c r="D2789" t="s">
        <v>120</v>
      </c>
      <c r="E2789" s="7">
        <v>12</v>
      </c>
      <c r="F2789" s="7" t="s">
        <v>148</v>
      </c>
      <c r="G2789" t="s">
        <v>18</v>
      </c>
      <c r="H2789">
        <v>18.3</v>
      </c>
      <c r="I2789">
        <v>1</v>
      </c>
      <c r="J2789">
        <v>92</v>
      </c>
      <c r="K2789">
        <v>2.76</v>
      </c>
    </row>
    <row r="2790" spans="1:11" x14ac:dyDescent="0.25">
      <c r="A2790" s="7">
        <v>444925</v>
      </c>
      <c r="B2790" s="7">
        <v>431550</v>
      </c>
      <c r="C2790" t="s">
        <v>50</v>
      </c>
      <c r="D2790" t="s">
        <v>120</v>
      </c>
      <c r="E2790" s="7">
        <v>12</v>
      </c>
      <c r="F2790" s="7" t="s">
        <v>148</v>
      </c>
      <c r="G2790" t="s">
        <v>18</v>
      </c>
      <c r="H2790">
        <v>23.7</v>
      </c>
      <c r="I2790">
        <v>1</v>
      </c>
      <c r="J2790">
        <v>92</v>
      </c>
      <c r="K2790">
        <v>2.76</v>
      </c>
    </row>
    <row r="2791" spans="1:11" x14ac:dyDescent="0.25">
      <c r="A2791" s="7">
        <v>444926</v>
      </c>
      <c r="B2791" s="7">
        <v>431550</v>
      </c>
      <c r="C2791" t="s">
        <v>50</v>
      </c>
      <c r="D2791" t="s">
        <v>120</v>
      </c>
      <c r="E2791" s="7">
        <v>12</v>
      </c>
      <c r="F2791" s="7" t="s">
        <v>148</v>
      </c>
      <c r="G2791" t="s">
        <v>18</v>
      </c>
      <c r="H2791">
        <v>12.8</v>
      </c>
      <c r="I2791">
        <v>1</v>
      </c>
      <c r="J2791">
        <v>92</v>
      </c>
      <c r="K2791">
        <v>2.76</v>
      </c>
    </row>
    <row r="2792" spans="1:11" x14ac:dyDescent="0.25">
      <c r="A2792" s="7">
        <v>444929</v>
      </c>
      <c r="B2792" s="7">
        <v>431550</v>
      </c>
      <c r="C2792" t="s">
        <v>50</v>
      </c>
      <c r="D2792" t="s">
        <v>120</v>
      </c>
      <c r="E2792" s="7">
        <v>12</v>
      </c>
      <c r="F2792" s="7" t="s">
        <v>148</v>
      </c>
      <c r="G2792" t="s">
        <v>18</v>
      </c>
      <c r="H2792">
        <v>32.5</v>
      </c>
      <c r="I2792">
        <v>3</v>
      </c>
      <c r="J2792">
        <v>57</v>
      </c>
      <c r="K2792">
        <v>2.76</v>
      </c>
    </row>
    <row r="2793" spans="1:11" x14ac:dyDescent="0.25">
      <c r="A2793" s="7">
        <v>444931</v>
      </c>
      <c r="B2793" s="7">
        <v>431550</v>
      </c>
      <c r="C2793" t="s">
        <v>50</v>
      </c>
      <c r="D2793" t="s">
        <v>120</v>
      </c>
      <c r="E2793" s="7">
        <v>12</v>
      </c>
      <c r="F2793" s="7" t="s">
        <v>148</v>
      </c>
      <c r="G2793" t="s">
        <v>18</v>
      </c>
      <c r="H2793">
        <v>24.1</v>
      </c>
      <c r="I2793">
        <v>1</v>
      </c>
      <c r="J2793">
        <v>92</v>
      </c>
      <c r="K2793">
        <v>2.76</v>
      </c>
    </row>
    <row r="2794" spans="1:11" x14ac:dyDescent="0.25">
      <c r="A2794" s="7">
        <v>444932</v>
      </c>
      <c r="B2794" s="7">
        <v>431550</v>
      </c>
      <c r="C2794" t="s">
        <v>50</v>
      </c>
      <c r="D2794" t="s">
        <v>120</v>
      </c>
      <c r="E2794" s="7">
        <v>12</v>
      </c>
      <c r="F2794" s="7" t="s">
        <v>148</v>
      </c>
      <c r="G2794" t="s">
        <v>18</v>
      </c>
      <c r="H2794">
        <v>13.1</v>
      </c>
      <c r="I2794">
        <v>1</v>
      </c>
      <c r="J2794">
        <v>92</v>
      </c>
      <c r="K2794">
        <v>2.76</v>
      </c>
    </row>
    <row r="2795" spans="1:11" x14ac:dyDescent="0.25">
      <c r="A2795" s="7">
        <v>444935</v>
      </c>
      <c r="B2795" s="7">
        <v>431550</v>
      </c>
      <c r="C2795" t="s">
        <v>50</v>
      </c>
      <c r="D2795" t="s">
        <v>120</v>
      </c>
      <c r="E2795" s="7">
        <v>12</v>
      </c>
      <c r="F2795" s="7" t="s">
        <v>148</v>
      </c>
      <c r="G2795" t="s">
        <v>18</v>
      </c>
      <c r="H2795">
        <v>25.3</v>
      </c>
      <c r="I2795">
        <v>1</v>
      </c>
      <c r="J2795">
        <v>92</v>
      </c>
      <c r="K2795">
        <v>2.76</v>
      </c>
    </row>
    <row r="2796" spans="1:11" x14ac:dyDescent="0.25">
      <c r="A2796" s="7">
        <v>444936</v>
      </c>
      <c r="B2796" s="7">
        <v>431550</v>
      </c>
      <c r="C2796" t="s">
        <v>50</v>
      </c>
      <c r="D2796" t="s">
        <v>120</v>
      </c>
      <c r="E2796" s="7">
        <v>12</v>
      </c>
      <c r="F2796" s="7" t="s">
        <v>148</v>
      </c>
      <c r="G2796" t="s">
        <v>18</v>
      </c>
      <c r="H2796">
        <v>13.6</v>
      </c>
      <c r="I2796">
        <v>4</v>
      </c>
      <c r="J2796">
        <v>35.9</v>
      </c>
      <c r="K2796">
        <v>2.76</v>
      </c>
    </row>
    <row r="2797" spans="1:11" x14ac:dyDescent="0.25">
      <c r="A2797" s="7">
        <v>444937</v>
      </c>
      <c r="B2797" s="7">
        <v>431550</v>
      </c>
      <c r="C2797" t="s">
        <v>50</v>
      </c>
      <c r="D2797" t="s">
        <v>120</v>
      </c>
      <c r="E2797" s="7">
        <v>12</v>
      </c>
      <c r="F2797" s="7" t="s">
        <v>148</v>
      </c>
      <c r="G2797" t="s">
        <v>18</v>
      </c>
      <c r="H2797">
        <v>18.399999999999999</v>
      </c>
      <c r="I2797">
        <v>3</v>
      </c>
      <c r="J2797">
        <v>44.2</v>
      </c>
      <c r="K2797">
        <v>2.76</v>
      </c>
    </row>
    <row r="2798" spans="1:11" x14ac:dyDescent="0.25">
      <c r="A2798" s="7">
        <v>444938</v>
      </c>
      <c r="B2798" s="7">
        <v>431550</v>
      </c>
      <c r="C2798" t="s">
        <v>50</v>
      </c>
      <c r="D2798" t="s">
        <v>120</v>
      </c>
      <c r="E2798" s="7">
        <v>12</v>
      </c>
      <c r="F2798" s="7" t="s">
        <v>148</v>
      </c>
      <c r="G2798" t="s">
        <v>18</v>
      </c>
      <c r="H2798">
        <v>18.8</v>
      </c>
      <c r="I2798">
        <v>1</v>
      </c>
      <c r="J2798">
        <v>92</v>
      </c>
      <c r="K2798">
        <v>2.76</v>
      </c>
    </row>
    <row r="2799" spans="1:11" x14ac:dyDescent="0.25">
      <c r="A2799" s="7">
        <v>444939</v>
      </c>
      <c r="B2799" s="7">
        <v>431550</v>
      </c>
      <c r="C2799" t="s">
        <v>50</v>
      </c>
      <c r="D2799" t="s">
        <v>120</v>
      </c>
      <c r="E2799" s="7">
        <v>12</v>
      </c>
      <c r="F2799" s="7" t="s">
        <v>148</v>
      </c>
      <c r="G2799" t="s">
        <v>18</v>
      </c>
      <c r="H2799">
        <v>17.7</v>
      </c>
      <c r="I2799">
        <v>4</v>
      </c>
      <c r="J2799">
        <v>35.9</v>
      </c>
      <c r="K2799">
        <v>2.76</v>
      </c>
    </row>
    <row r="2800" spans="1:11" x14ac:dyDescent="0.25">
      <c r="A2800" s="7">
        <v>444940</v>
      </c>
      <c r="B2800" s="7">
        <v>431550</v>
      </c>
      <c r="C2800" t="s">
        <v>50</v>
      </c>
      <c r="D2800" t="s">
        <v>120</v>
      </c>
      <c r="E2800" s="7">
        <v>12</v>
      </c>
      <c r="F2800" s="7" t="s">
        <v>148</v>
      </c>
      <c r="G2800" t="s">
        <v>18</v>
      </c>
      <c r="H2800">
        <v>18.5</v>
      </c>
      <c r="I2800">
        <v>1</v>
      </c>
      <c r="J2800">
        <v>92</v>
      </c>
      <c r="K2800">
        <v>2.76</v>
      </c>
    </row>
    <row r="2801" spans="1:11" x14ac:dyDescent="0.25">
      <c r="A2801" s="7">
        <v>444943</v>
      </c>
      <c r="B2801" s="7">
        <v>431550</v>
      </c>
      <c r="C2801" t="s">
        <v>50</v>
      </c>
      <c r="D2801" t="s">
        <v>120</v>
      </c>
      <c r="E2801" s="7">
        <v>12</v>
      </c>
      <c r="F2801" s="7" t="s">
        <v>148</v>
      </c>
      <c r="G2801" t="s">
        <v>18</v>
      </c>
      <c r="H2801">
        <v>17.7</v>
      </c>
      <c r="I2801">
        <v>1</v>
      </c>
      <c r="J2801">
        <v>92</v>
      </c>
      <c r="K2801">
        <v>2.76</v>
      </c>
    </row>
    <row r="2802" spans="1:11" x14ac:dyDescent="0.25">
      <c r="A2802" s="7">
        <v>444944</v>
      </c>
      <c r="B2802" s="7">
        <v>431550</v>
      </c>
      <c r="C2802" t="s">
        <v>50</v>
      </c>
      <c r="D2802" t="s">
        <v>120</v>
      </c>
      <c r="E2802" s="7">
        <v>12</v>
      </c>
      <c r="F2802" s="7" t="s">
        <v>148</v>
      </c>
      <c r="G2802" t="s">
        <v>18</v>
      </c>
      <c r="H2802">
        <v>13.1</v>
      </c>
      <c r="I2802">
        <v>1</v>
      </c>
      <c r="J2802">
        <v>92</v>
      </c>
      <c r="K2802">
        <v>2.76</v>
      </c>
    </row>
    <row r="2803" spans="1:11" x14ac:dyDescent="0.25">
      <c r="A2803" s="7">
        <v>444947</v>
      </c>
      <c r="B2803" s="7">
        <v>431550</v>
      </c>
      <c r="C2803" t="s">
        <v>50</v>
      </c>
      <c r="D2803" t="s">
        <v>120</v>
      </c>
      <c r="E2803" s="7">
        <v>12</v>
      </c>
      <c r="F2803" s="7" t="s">
        <v>148</v>
      </c>
      <c r="G2803" t="s">
        <v>18</v>
      </c>
      <c r="H2803">
        <v>16.600000000000001</v>
      </c>
      <c r="I2803">
        <v>2</v>
      </c>
      <c r="J2803">
        <v>57</v>
      </c>
      <c r="K2803">
        <v>2.76</v>
      </c>
    </row>
    <row r="2804" spans="1:11" x14ac:dyDescent="0.25">
      <c r="A2804" s="7">
        <v>444949</v>
      </c>
      <c r="B2804" s="7">
        <v>431550</v>
      </c>
      <c r="C2804" t="s">
        <v>50</v>
      </c>
      <c r="D2804" t="s">
        <v>120</v>
      </c>
      <c r="E2804" s="7">
        <v>12</v>
      </c>
      <c r="F2804" s="7" t="s">
        <v>148</v>
      </c>
      <c r="G2804" t="s">
        <v>18</v>
      </c>
      <c r="H2804">
        <v>104.6</v>
      </c>
      <c r="I2804">
        <v>1</v>
      </c>
      <c r="J2804">
        <v>145.4</v>
      </c>
      <c r="K2804">
        <v>2.76</v>
      </c>
    </row>
    <row r="2805" spans="1:11" x14ac:dyDescent="0.25">
      <c r="A2805" s="7">
        <v>444952</v>
      </c>
      <c r="B2805" s="7">
        <v>431550</v>
      </c>
      <c r="C2805" t="s">
        <v>50</v>
      </c>
      <c r="D2805" t="s">
        <v>120</v>
      </c>
      <c r="E2805" s="7">
        <v>12</v>
      </c>
      <c r="F2805" s="7" t="s">
        <v>148</v>
      </c>
      <c r="G2805" t="s">
        <v>18</v>
      </c>
      <c r="H2805">
        <v>17.7</v>
      </c>
      <c r="I2805">
        <v>1</v>
      </c>
      <c r="J2805">
        <v>92</v>
      </c>
      <c r="K2805">
        <v>2.76</v>
      </c>
    </row>
    <row r="2806" spans="1:11" x14ac:dyDescent="0.25">
      <c r="A2806" s="7">
        <v>444953</v>
      </c>
      <c r="B2806" s="7">
        <v>431550</v>
      </c>
      <c r="C2806" t="s">
        <v>50</v>
      </c>
      <c r="D2806" t="s">
        <v>120</v>
      </c>
      <c r="E2806" s="7">
        <v>12</v>
      </c>
      <c r="F2806" s="7" t="s">
        <v>148</v>
      </c>
      <c r="G2806" t="s">
        <v>18</v>
      </c>
      <c r="H2806">
        <v>24.1</v>
      </c>
      <c r="I2806">
        <v>1</v>
      </c>
      <c r="J2806">
        <v>92</v>
      </c>
      <c r="K2806">
        <v>2.76</v>
      </c>
    </row>
    <row r="2807" spans="1:11" x14ac:dyDescent="0.25">
      <c r="A2807" s="7">
        <v>444954</v>
      </c>
      <c r="B2807" s="7">
        <v>431550</v>
      </c>
      <c r="C2807" t="s">
        <v>50</v>
      </c>
      <c r="D2807" t="s">
        <v>120</v>
      </c>
      <c r="E2807" s="7">
        <v>12</v>
      </c>
      <c r="F2807" s="7" t="s">
        <v>148</v>
      </c>
      <c r="G2807" t="s">
        <v>18</v>
      </c>
      <c r="H2807">
        <v>51.4</v>
      </c>
      <c r="I2807">
        <v>3</v>
      </c>
      <c r="J2807">
        <v>64.5</v>
      </c>
      <c r="K2807">
        <v>2.76</v>
      </c>
    </row>
    <row r="2808" spans="1:11" x14ac:dyDescent="0.25">
      <c r="A2808" s="7">
        <v>444956</v>
      </c>
      <c r="B2808" s="7">
        <v>431550</v>
      </c>
      <c r="C2808" t="s">
        <v>50</v>
      </c>
      <c r="D2808" t="s">
        <v>120</v>
      </c>
      <c r="E2808" s="7">
        <v>12</v>
      </c>
      <c r="F2808" s="7" t="s">
        <v>148</v>
      </c>
      <c r="G2808" t="s">
        <v>18</v>
      </c>
      <c r="H2808">
        <v>104.2</v>
      </c>
      <c r="I2808">
        <v>2</v>
      </c>
      <c r="J2808">
        <v>90.1</v>
      </c>
      <c r="K2808">
        <v>2.76</v>
      </c>
    </row>
    <row r="2809" spans="1:11" x14ac:dyDescent="0.25">
      <c r="A2809" s="7">
        <v>444958</v>
      </c>
      <c r="B2809" s="7">
        <v>431550</v>
      </c>
      <c r="C2809" t="s">
        <v>50</v>
      </c>
      <c r="D2809" t="s">
        <v>120</v>
      </c>
      <c r="E2809" s="7">
        <v>12</v>
      </c>
      <c r="F2809" s="7" t="s">
        <v>148</v>
      </c>
      <c r="G2809" t="s">
        <v>18</v>
      </c>
      <c r="H2809">
        <v>24.7</v>
      </c>
      <c r="I2809">
        <v>1</v>
      </c>
      <c r="J2809">
        <v>92</v>
      </c>
      <c r="K2809">
        <v>2.76</v>
      </c>
    </row>
    <row r="2810" spans="1:11" x14ac:dyDescent="0.25">
      <c r="A2810" s="7">
        <v>444960</v>
      </c>
      <c r="B2810" s="7">
        <v>431550</v>
      </c>
      <c r="C2810" t="s">
        <v>50</v>
      </c>
      <c r="D2810" t="s">
        <v>120</v>
      </c>
      <c r="E2810" s="7">
        <v>12</v>
      </c>
      <c r="F2810" s="7" t="s">
        <v>148</v>
      </c>
      <c r="G2810" t="s">
        <v>18</v>
      </c>
      <c r="H2810">
        <v>31</v>
      </c>
      <c r="I2810">
        <v>1</v>
      </c>
      <c r="J2810">
        <v>118.7</v>
      </c>
      <c r="K2810">
        <v>2.76</v>
      </c>
    </row>
    <row r="2811" spans="1:11" x14ac:dyDescent="0.25">
      <c r="A2811" s="7">
        <v>444965</v>
      </c>
      <c r="B2811" s="7">
        <v>431550</v>
      </c>
      <c r="C2811" t="s">
        <v>50</v>
      </c>
      <c r="D2811" t="s">
        <v>120</v>
      </c>
      <c r="E2811" s="7">
        <v>12</v>
      </c>
      <c r="F2811" s="7" t="s">
        <v>148</v>
      </c>
      <c r="G2811" t="s">
        <v>18</v>
      </c>
      <c r="H2811">
        <v>35.799999999999997</v>
      </c>
      <c r="I2811">
        <v>1</v>
      </c>
      <c r="J2811">
        <v>118.7</v>
      </c>
      <c r="K2811">
        <v>2.76</v>
      </c>
    </row>
    <row r="2812" spans="1:11" x14ac:dyDescent="0.25">
      <c r="A2812" s="7">
        <v>444968</v>
      </c>
      <c r="B2812" s="7">
        <v>431550</v>
      </c>
      <c r="C2812" t="s">
        <v>50</v>
      </c>
      <c r="D2812" t="s">
        <v>120</v>
      </c>
      <c r="E2812" s="7">
        <v>12</v>
      </c>
      <c r="F2812" s="7" t="s">
        <v>148</v>
      </c>
      <c r="G2812" t="s">
        <v>18</v>
      </c>
      <c r="H2812">
        <v>23.8</v>
      </c>
      <c r="I2812">
        <v>1</v>
      </c>
      <c r="J2812">
        <v>92</v>
      </c>
      <c r="K2812">
        <v>2.76</v>
      </c>
    </row>
    <row r="2813" spans="1:11" x14ac:dyDescent="0.25">
      <c r="A2813" s="7">
        <v>444969</v>
      </c>
      <c r="B2813" s="7">
        <v>431550</v>
      </c>
      <c r="C2813" t="s">
        <v>50</v>
      </c>
      <c r="D2813" t="s">
        <v>120</v>
      </c>
      <c r="E2813" s="7">
        <v>12</v>
      </c>
      <c r="F2813" s="7" t="s">
        <v>148</v>
      </c>
      <c r="G2813" t="s">
        <v>18</v>
      </c>
      <c r="H2813">
        <v>80.2</v>
      </c>
      <c r="I2813">
        <v>4</v>
      </c>
      <c r="J2813">
        <v>56.7</v>
      </c>
      <c r="K2813">
        <v>2.76</v>
      </c>
    </row>
    <row r="2814" spans="1:11" x14ac:dyDescent="0.25">
      <c r="A2814" s="7">
        <v>444970</v>
      </c>
      <c r="B2814" s="7">
        <v>431550</v>
      </c>
      <c r="C2814" t="s">
        <v>50</v>
      </c>
      <c r="D2814" t="s">
        <v>120</v>
      </c>
      <c r="E2814" s="7">
        <v>12</v>
      </c>
      <c r="F2814" s="7" t="s">
        <v>148</v>
      </c>
      <c r="G2814" t="s">
        <v>18</v>
      </c>
      <c r="H2814">
        <v>20.100000000000001</v>
      </c>
      <c r="I2814">
        <v>2</v>
      </c>
      <c r="J2814">
        <v>57</v>
      </c>
      <c r="K2814">
        <v>2.76</v>
      </c>
    </row>
    <row r="2815" spans="1:11" x14ac:dyDescent="0.25">
      <c r="A2815" s="7">
        <v>444971</v>
      </c>
      <c r="B2815" s="7">
        <v>431550</v>
      </c>
      <c r="C2815" t="s">
        <v>50</v>
      </c>
      <c r="D2815" t="s">
        <v>120</v>
      </c>
      <c r="E2815" s="7">
        <v>12</v>
      </c>
      <c r="F2815" s="7" t="s">
        <v>148</v>
      </c>
      <c r="G2815" t="s">
        <v>18</v>
      </c>
      <c r="H2815">
        <v>18.399999999999999</v>
      </c>
      <c r="I2815">
        <v>1</v>
      </c>
      <c r="J2815">
        <v>92</v>
      </c>
      <c r="K2815">
        <v>2.76</v>
      </c>
    </row>
    <row r="2816" spans="1:11" x14ac:dyDescent="0.25">
      <c r="A2816" s="7">
        <v>444973</v>
      </c>
      <c r="B2816" s="7">
        <v>431550</v>
      </c>
      <c r="C2816" t="s">
        <v>50</v>
      </c>
      <c r="D2816" t="s">
        <v>120</v>
      </c>
      <c r="E2816" s="7">
        <v>12</v>
      </c>
      <c r="F2816" s="7" t="s">
        <v>148</v>
      </c>
      <c r="G2816" t="s">
        <v>18</v>
      </c>
      <c r="H2816">
        <v>29.4</v>
      </c>
      <c r="I2816">
        <v>1</v>
      </c>
      <c r="J2816">
        <v>118.7</v>
      </c>
      <c r="K2816">
        <v>2.76</v>
      </c>
    </row>
    <row r="2817" spans="1:11" x14ac:dyDescent="0.25">
      <c r="A2817" s="7">
        <v>444974</v>
      </c>
      <c r="B2817" s="7">
        <v>431550</v>
      </c>
      <c r="C2817" t="s">
        <v>50</v>
      </c>
      <c r="D2817" t="s">
        <v>120</v>
      </c>
      <c r="E2817" s="7">
        <v>12</v>
      </c>
      <c r="F2817" s="7" t="s">
        <v>148</v>
      </c>
      <c r="G2817" t="s">
        <v>18</v>
      </c>
      <c r="H2817">
        <v>49.4</v>
      </c>
      <c r="I2817">
        <v>2</v>
      </c>
      <c r="J2817">
        <v>83.2</v>
      </c>
      <c r="K2817">
        <v>2.76</v>
      </c>
    </row>
    <row r="2818" spans="1:11" x14ac:dyDescent="0.25">
      <c r="A2818" s="7">
        <v>444976</v>
      </c>
      <c r="B2818" s="7">
        <v>431550</v>
      </c>
      <c r="C2818" t="s">
        <v>50</v>
      </c>
      <c r="D2818" t="s">
        <v>120</v>
      </c>
      <c r="E2818" s="7">
        <v>12</v>
      </c>
      <c r="F2818" s="7" t="s">
        <v>148</v>
      </c>
      <c r="G2818" t="s">
        <v>18</v>
      </c>
      <c r="H2818">
        <v>24.2</v>
      </c>
      <c r="I2818">
        <v>2</v>
      </c>
      <c r="J2818">
        <v>57</v>
      </c>
      <c r="K2818">
        <v>2.76</v>
      </c>
    </row>
    <row r="2819" spans="1:11" x14ac:dyDescent="0.25">
      <c r="A2819" s="7">
        <v>444977</v>
      </c>
      <c r="B2819" s="7">
        <v>431550</v>
      </c>
      <c r="C2819" t="s">
        <v>50</v>
      </c>
      <c r="D2819" t="s">
        <v>120</v>
      </c>
      <c r="E2819" s="7">
        <v>12</v>
      </c>
      <c r="F2819" s="7" t="s">
        <v>148</v>
      </c>
      <c r="G2819" t="s">
        <v>18</v>
      </c>
      <c r="H2819">
        <v>19.2</v>
      </c>
      <c r="I2819">
        <v>2</v>
      </c>
      <c r="J2819">
        <v>57</v>
      </c>
      <c r="K2819">
        <v>2.76</v>
      </c>
    </row>
    <row r="2820" spans="1:11" x14ac:dyDescent="0.25">
      <c r="A2820" s="7">
        <v>444978</v>
      </c>
      <c r="B2820" s="7">
        <v>431550</v>
      </c>
      <c r="C2820" t="s">
        <v>50</v>
      </c>
      <c r="D2820" t="s">
        <v>120</v>
      </c>
      <c r="E2820" s="7">
        <v>12</v>
      </c>
      <c r="F2820" s="7" t="s">
        <v>148</v>
      </c>
      <c r="G2820" t="s">
        <v>18</v>
      </c>
      <c r="H2820">
        <v>38</v>
      </c>
      <c r="I2820">
        <v>1</v>
      </c>
      <c r="J2820">
        <v>118.7</v>
      </c>
      <c r="K2820">
        <v>2.76</v>
      </c>
    </row>
    <row r="2821" spans="1:11" x14ac:dyDescent="0.25">
      <c r="A2821" s="7">
        <v>444980</v>
      </c>
      <c r="B2821" s="7">
        <v>431550</v>
      </c>
      <c r="C2821" t="s">
        <v>50</v>
      </c>
      <c r="D2821" t="s">
        <v>120</v>
      </c>
      <c r="E2821" s="7">
        <v>12</v>
      </c>
      <c r="F2821" s="7" t="s">
        <v>148</v>
      </c>
      <c r="G2821" t="s">
        <v>18</v>
      </c>
      <c r="H2821">
        <v>17.899999999999999</v>
      </c>
      <c r="I2821">
        <v>1</v>
      </c>
      <c r="J2821">
        <v>92</v>
      </c>
      <c r="K2821">
        <v>2.76</v>
      </c>
    </row>
    <row r="2822" spans="1:11" x14ac:dyDescent="0.25">
      <c r="A2822" s="7">
        <v>444981</v>
      </c>
      <c r="B2822" s="7">
        <v>431550</v>
      </c>
      <c r="C2822" t="s">
        <v>50</v>
      </c>
      <c r="D2822" t="s">
        <v>120</v>
      </c>
      <c r="E2822" s="7">
        <v>12</v>
      </c>
      <c r="F2822" s="7" t="s">
        <v>148</v>
      </c>
      <c r="G2822" t="s">
        <v>18</v>
      </c>
      <c r="H2822">
        <v>18</v>
      </c>
      <c r="I2822">
        <v>1</v>
      </c>
      <c r="J2822">
        <v>92</v>
      </c>
      <c r="K2822">
        <v>2.76</v>
      </c>
    </row>
    <row r="2823" spans="1:11" x14ac:dyDescent="0.25">
      <c r="A2823" s="7">
        <v>444982</v>
      </c>
      <c r="B2823" s="7">
        <v>431550</v>
      </c>
      <c r="C2823" t="s">
        <v>50</v>
      </c>
      <c r="D2823" t="s">
        <v>120</v>
      </c>
      <c r="E2823" s="7">
        <v>12</v>
      </c>
      <c r="F2823" s="7" t="s">
        <v>148</v>
      </c>
      <c r="G2823" t="s">
        <v>18</v>
      </c>
      <c r="H2823">
        <v>17.3</v>
      </c>
      <c r="I2823">
        <v>1</v>
      </c>
      <c r="J2823">
        <v>92</v>
      </c>
      <c r="K2823">
        <v>2.76</v>
      </c>
    </row>
    <row r="2824" spans="1:11" x14ac:dyDescent="0.25">
      <c r="A2824" s="7">
        <v>444983</v>
      </c>
      <c r="B2824" s="7">
        <v>431550</v>
      </c>
      <c r="C2824" t="s">
        <v>50</v>
      </c>
      <c r="D2824" t="s">
        <v>120</v>
      </c>
      <c r="E2824" s="7">
        <v>12</v>
      </c>
      <c r="F2824" s="7" t="s">
        <v>148</v>
      </c>
      <c r="G2824" t="s">
        <v>18</v>
      </c>
      <c r="H2824">
        <v>36</v>
      </c>
      <c r="I2824">
        <v>4</v>
      </c>
      <c r="J2824">
        <v>46.3</v>
      </c>
      <c r="K2824">
        <v>2.76</v>
      </c>
    </row>
    <row r="2825" spans="1:11" x14ac:dyDescent="0.25">
      <c r="A2825" s="7">
        <v>444984</v>
      </c>
      <c r="B2825" s="7">
        <v>431550</v>
      </c>
      <c r="C2825" t="s">
        <v>50</v>
      </c>
      <c r="D2825" t="s">
        <v>120</v>
      </c>
      <c r="E2825" s="7">
        <v>12</v>
      </c>
      <c r="F2825" s="7" t="s">
        <v>148</v>
      </c>
      <c r="G2825" t="s">
        <v>18</v>
      </c>
      <c r="H2825">
        <v>15.4</v>
      </c>
      <c r="I2825">
        <v>2</v>
      </c>
      <c r="J2825">
        <v>57</v>
      </c>
      <c r="K2825">
        <v>2.76</v>
      </c>
    </row>
    <row r="2826" spans="1:11" x14ac:dyDescent="0.25">
      <c r="A2826" s="7">
        <v>444986</v>
      </c>
      <c r="B2826" s="7">
        <v>431550</v>
      </c>
      <c r="C2826" t="s">
        <v>50</v>
      </c>
      <c r="D2826" t="s">
        <v>120</v>
      </c>
      <c r="E2826" s="7">
        <v>12</v>
      </c>
      <c r="F2826" s="7" t="s">
        <v>148</v>
      </c>
      <c r="G2826" t="s">
        <v>18</v>
      </c>
      <c r="H2826">
        <v>92.7</v>
      </c>
      <c r="I2826">
        <v>2</v>
      </c>
      <c r="J2826">
        <v>90.1</v>
      </c>
      <c r="K2826">
        <v>2.76</v>
      </c>
    </row>
    <row r="2827" spans="1:11" x14ac:dyDescent="0.25">
      <c r="A2827" s="7">
        <v>444988</v>
      </c>
      <c r="B2827" s="7">
        <v>431550</v>
      </c>
      <c r="C2827" t="s">
        <v>50</v>
      </c>
      <c r="D2827" t="s">
        <v>120</v>
      </c>
      <c r="E2827" s="7">
        <v>12</v>
      </c>
      <c r="F2827" s="7" t="s">
        <v>148</v>
      </c>
      <c r="G2827" t="s">
        <v>18</v>
      </c>
      <c r="H2827">
        <v>18.7</v>
      </c>
      <c r="I2827">
        <v>1</v>
      </c>
      <c r="J2827">
        <v>92</v>
      </c>
      <c r="K2827">
        <v>2.76</v>
      </c>
    </row>
    <row r="2828" spans="1:11" x14ac:dyDescent="0.25">
      <c r="A2828" s="7">
        <v>444992</v>
      </c>
      <c r="B2828" s="7">
        <v>431550</v>
      </c>
      <c r="C2828" t="s">
        <v>50</v>
      </c>
      <c r="D2828" t="s">
        <v>120</v>
      </c>
      <c r="E2828" s="7">
        <v>12</v>
      </c>
      <c r="F2828" s="7" t="s">
        <v>148</v>
      </c>
      <c r="G2828" t="s">
        <v>18</v>
      </c>
      <c r="H2828">
        <v>13.4</v>
      </c>
      <c r="I2828">
        <v>4</v>
      </c>
      <c r="J2828">
        <v>35.9</v>
      </c>
      <c r="K2828">
        <v>2.76</v>
      </c>
    </row>
    <row r="2829" spans="1:11" x14ac:dyDescent="0.25">
      <c r="A2829" s="7">
        <v>444995</v>
      </c>
      <c r="B2829" s="7">
        <v>431550</v>
      </c>
      <c r="C2829" t="s">
        <v>50</v>
      </c>
      <c r="D2829" t="s">
        <v>120</v>
      </c>
      <c r="E2829" s="7">
        <v>12</v>
      </c>
      <c r="F2829" s="7" t="s">
        <v>148</v>
      </c>
      <c r="G2829" t="s">
        <v>18</v>
      </c>
      <c r="H2829">
        <v>28.9</v>
      </c>
      <c r="I2829">
        <v>1</v>
      </c>
      <c r="J2829">
        <v>118.7</v>
      </c>
      <c r="K2829">
        <v>2.76</v>
      </c>
    </row>
    <row r="2830" spans="1:11" x14ac:dyDescent="0.25">
      <c r="A2830" s="7">
        <v>444997</v>
      </c>
      <c r="B2830" s="7">
        <v>431550</v>
      </c>
      <c r="C2830" t="s">
        <v>50</v>
      </c>
      <c r="D2830" t="s">
        <v>120</v>
      </c>
      <c r="E2830" s="7">
        <v>12</v>
      </c>
      <c r="F2830" s="7" t="s">
        <v>148</v>
      </c>
      <c r="G2830" t="s">
        <v>18</v>
      </c>
      <c r="H2830">
        <v>17.5</v>
      </c>
      <c r="I2830">
        <v>1</v>
      </c>
      <c r="J2830">
        <v>92</v>
      </c>
      <c r="K2830">
        <v>2.76</v>
      </c>
    </row>
    <row r="2831" spans="1:11" x14ac:dyDescent="0.25">
      <c r="A2831" s="7">
        <v>445002</v>
      </c>
      <c r="B2831" s="7">
        <v>431550</v>
      </c>
      <c r="C2831" t="s">
        <v>50</v>
      </c>
      <c r="D2831" t="s">
        <v>120</v>
      </c>
      <c r="E2831" s="7">
        <v>12</v>
      </c>
      <c r="F2831" s="7" t="s">
        <v>148</v>
      </c>
      <c r="G2831" t="s">
        <v>18</v>
      </c>
      <c r="H2831">
        <v>16.8</v>
      </c>
      <c r="I2831">
        <v>1</v>
      </c>
      <c r="J2831">
        <v>92</v>
      </c>
      <c r="K2831">
        <v>2.76</v>
      </c>
    </row>
    <row r="2832" spans="1:11" x14ac:dyDescent="0.25">
      <c r="A2832" s="7">
        <v>445004</v>
      </c>
      <c r="B2832" s="7">
        <v>431550</v>
      </c>
      <c r="C2832" t="s">
        <v>50</v>
      </c>
      <c r="D2832" t="s">
        <v>120</v>
      </c>
      <c r="E2832" s="7">
        <v>12</v>
      </c>
      <c r="F2832" s="7" t="s">
        <v>148</v>
      </c>
      <c r="G2832" t="s">
        <v>18</v>
      </c>
      <c r="H2832">
        <v>23.9</v>
      </c>
      <c r="I2832">
        <v>1</v>
      </c>
      <c r="J2832">
        <v>92</v>
      </c>
      <c r="K2832">
        <v>2.76</v>
      </c>
    </row>
    <row r="2833" spans="1:11" x14ac:dyDescent="0.25">
      <c r="A2833" s="7">
        <v>445006</v>
      </c>
      <c r="B2833" s="7">
        <v>431550</v>
      </c>
      <c r="C2833" t="s">
        <v>50</v>
      </c>
      <c r="D2833" t="s">
        <v>120</v>
      </c>
      <c r="E2833" s="7">
        <v>12</v>
      </c>
      <c r="F2833" s="7" t="s">
        <v>148</v>
      </c>
      <c r="G2833" t="s">
        <v>18</v>
      </c>
      <c r="H2833">
        <v>94.9</v>
      </c>
      <c r="I2833">
        <v>6</v>
      </c>
      <c r="J2833">
        <v>45.7</v>
      </c>
      <c r="K2833">
        <v>2.76</v>
      </c>
    </row>
    <row r="2834" spans="1:11" x14ac:dyDescent="0.25">
      <c r="A2834" s="7">
        <v>445010</v>
      </c>
      <c r="B2834" s="7">
        <v>431550</v>
      </c>
      <c r="C2834" t="s">
        <v>50</v>
      </c>
      <c r="D2834" t="s">
        <v>120</v>
      </c>
      <c r="E2834" s="7">
        <v>12</v>
      </c>
      <c r="F2834" s="7" t="s">
        <v>148</v>
      </c>
      <c r="G2834" t="s">
        <v>18</v>
      </c>
      <c r="H2834">
        <v>18.399999999999999</v>
      </c>
      <c r="I2834">
        <v>1</v>
      </c>
      <c r="J2834">
        <v>92</v>
      </c>
      <c r="K2834">
        <v>2.76</v>
      </c>
    </row>
    <row r="2835" spans="1:11" x14ac:dyDescent="0.25">
      <c r="A2835" s="7">
        <v>445012</v>
      </c>
      <c r="B2835" s="7">
        <v>431550</v>
      </c>
      <c r="C2835" t="s">
        <v>50</v>
      </c>
      <c r="D2835" t="s">
        <v>120</v>
      </c>
      <c r="E2835" s="7">
        <v>12</v>
      </c>
      <c r="F2835" s="7" t="s">
        <v>148</v>
      </c>
      <c r="G2835" t="s">
        <v>18</v>
      </c>
      <c r="H2835">
        <v>17.600000000000001</v>
      </c>
      <c r="I2835">
        <v>1</v>
      </c>
      <c r="J2835">
        <v>92</v>
      </c>
      <c r="K2835">
        <v>2.76</v>
      </c>
    </row>
    <row r="2836" spans="1:11" x14ac:dyDescent="0.25">
      <c r="A2836" s="7">
        <v>445013</v>
      </c>
      <c r="B2836" s="7">
        <v>431550</v>
      </c>
      <c r="C2836" t="s">
        <v>50</v>
      </c>
      <c r="D2836" t="s">
        <v>120</v>
      </c>
      <c r="E2836" s="7">
        <v>12</v>
      </c>
      <c r="F2836" s="7" t="s">
        <v>148</v>
      </c>
      <c r="G2836" t="s">
        <v>18</v>
      </c>
      <c r="H2836">
        <v>11.8</v>
      </c>
      <c r="I2836">
        <v>4</v>
      </c>
      <c r="J2836">
        <v>35.9</v>
      </c>
      <c r="K2836">
        <v>2.76</v>
      </c>
    </row>
    <row r="2837" spans="1:11" x14ac:dyDescent="0.25">
      <c r="A2837" s="7">
        <v>445014</v>
      </c>
      <c r="B2837" s="7">
        <v>431550</v>
      </c>
      <c r="C2837" t="s">
        <v>50</v>
      </c>
      <c r="D2837" t="s">
        <v>120</v>
      </c>
      <c r="E2837" s="7">
        <v>12</v>
      </c>
      <c r="F2837" s="7" t="s">
        <v>148</v>
      </c>
      <c r="G2837" t="s">
        <v>18</v>
      </c>
      <c r="H2837">
        <v>18.100000000000001</v>
      </c>
      <c r="I2837">
        <v>1</v>
      </c>
      <c r="J2837">
        <v>92</v>
      </c>
      <c r="K2837">
        <v>2.76</v>
      </c>
    </row>
    <row r="2838" spans="1:11" x14ac:dyDescent="0.25">
      <c r="A2838" s="7">
        <v>445015</v>
      </c>
      <c r="B2838" s="7">
        <v>431550</v>
      </c>
      <c r="C2838" t="s">
        <v>50</v>
      </c>
      <c r="D2838" t="s">
        <v>120</v>
      </c>
      <c r="E2838" s="7">
        <v>12</v>
      </c>
      <c r="F2838" s="7" t="s">
        <v>148</v>
      </c>
      <c r="G2838" t="s">
        <v>18</v>
      </c>
      <c r="H2838">
        <v>15.1</v>
      </c>
      <c r="I2838">
        <v>1</v>
      </c>
      <c r="J2838">
        <v>92</v>
      </c>
      <c r="K2838">
        <v>2.76</v>
      </c>
    </row>
    <row r="2839" spans="1:11" x14ac:dyDescent="0.25">
      <c r="A2839" s="7">
        <v>445018</v>
      </c>
      <c r="B2839" s="7">
        <v>431550</v>
      </c>
      <c r="C2839" t="s">
        <v>50</v>
      </c>
      <c r="D2839" t="s">
        <v>120</v>
      </c>
      <c r="E2839" s="7">
        <v>12</v>
      </c>
      <c r="F2839" s="7" t="s">
        <v>148</v>
      </c>
      <c r="G2839" t="s">
        <v>18</v>
      </c>
      <c r="H2839">
        <v>105.1</v>
      </c>
      <c r="I2839">
        <v>3</v>
      </c>
      <c r="J2839">
        <v>69.8</v>
      </c>
      <c r="K2839">
        <v>2.76</v>
      </c>
    </row>
    <row r="2840" spans="1:11" x14ac:dyDescent="0.25">
      <c r="A2840" s="7">
        <v>445020</v>
      </c>
      <c r="B2840" s="7">
        <v>431550</v>
      </c>
      <c r="C2840" t="s">
        <v>50</v>
      </c>
      <c r="D2840" t="s">
        <v>120</v>
      </c>
      <c r="E2840" s="7">
        <v>12</v>
      </c>
      <c r="F2840" s="7" t="s">
        <v>148</v>
      </c>
      <c r="G2840" t="s">
        <v>18</v>
      </c>
      <c r="H2840">
        <v>13.8</v>
      </c>
      <c r="I2840">
        <v>1</v>
      </c>
      <c r="J2840">
        <v>92</v>
      </c>
      <c r="K2840">
        <v>2.76</v>
      </c>
    </row>
    <row r="2841" spans="1:11" x14ac:dyDescent="0.25">
      <c r="A2841" s="7">
        <v>445021</v>
      </c>
      <c r="B2841" s="7">
        <v>431550</v>
      </c>
      <c r="C2841" t="s">
        <v>50</v>
      </c>
      <c r="D2841" t="s">
        <v>120</v>
      </c>
      <c r="E2841" s="7">
        <v>12</v>
      </c>
      <c r="F2841" s="7" t="s">
        <v>148</v>
      </c>
      <c r="G2841" t="s">
        <v>18</v>
      </c>
      <c r="H2841">
        <v>17.7</v>
      </c>
      <c r="I2841">
        <v>1</v>
      </c>
      <c r="J2841">
        <v>92</v>
      </c>
      <c r="K2841">
        <v>2.76</v>
      </c>
    </row>
    <row r="2842" spans="1:11" x14ac:dyDescent="0.25">
      <c r="A2842" s="7">
        <v>445022</v>
      </c>
      <c r="B2842" s="7">
        <v>431550</v>
      </c>
      <c r="C2842" t="s">
        <v>50</v>
      </c>
      <c r="D2842" t="s">
        <v>120</v>
      </c>
      <c r="E2842" s="7">
        <v>12</v>
      </c>
      <c r="F2842" s="7" t="s">
        <v>148</v>
      </c>
      <c r="G2842" t="s">
        <v>18</v>
      </c>
      <c r="H2842">
        <v>26.4</v>
      </c>
      <c r="I2842">
        <v>1</v>
      </c>
      <c r="J2842">
        <v>92</v>
      </c>
      <c r="K2842">
        <v>2.76</v>
      </c>
    </row>
    <row r="2843" spans="1:11" x14ac:dyDescent="0.25">
      <c r="A2843" s="7">
        <v>445024</v>
      </c>
      <c r="B2843" s="7">
        <v>431550</v>
      </c>
      <c r="C2843" t="s">
        <v>50</v>
      </c>
      <c r="D2843" t="s">
        <v>120</v>
      </c>
      <c r="E2843" s="7">
        <v>12</v>
      </c>
      <c r="F2843" s="7" t="s">
        <v>148</v>
      </c>
      <c r="G2843" t="s">
        <v>18</v>
      </c>
      <c r="H2843">
        <v>25.4</v>
      </c>
      <c r="I2843">
        <v>1</v>
      </c>
      <c r="J2843">
        <v>92</v>
      </c>
      <c r="K2843">
        <v>2.76</v>
      </c>
    </row>
    <row r="2844" spans="1:11" x14ac:dyDescent="0.25">
      <c r="A2844" s="7">
        <v>445025</v>
      </c>
      <c r="B2844" s="7">
        <v>431550</v>
      </c>
      <c r="C2844" t="s">
        <v>50</v>
      </c>
      <c r="D2844" t="s">
        <v>120</v>
      </c>
      <c r="E2844" s="7">
        <v>12</v>
      </c>
      <c r="F2844" s="7" t="s">
        <v>148</v>
      </c>
      <c r="G2844" t="s">
        <v>18</v>
      </c>
      <c r="H2844">
        <v>17</v>
      </c>
      <c r="I2844">
        <v>1</v>
      </c>
      <c r="J2844">
        <v>92</v>
      </c>
      <c r="K2844">
        <v>2.76</v>
      </c>
    </row>
    <row r="2845" spans="1:11" x14ac:dyDescent="0.25">
      <c r="A2845" s="7">
        <v>445027</v>
      </c>
      <c r="B2845" s="7">
        <v>431550</v>
      </c>
      <c r="C2845" t="s">
        <v>50</v>
      </c>
      <c r="D2845" t="s">
        <v>120</v>
      </c>
      <c r="E2845" s="7">
        <v>12</v>
      </c>
      <c r="F2845" s="7" t="s">
        <v>148</v>
      </c>
      <c r="G2845" t="s">
        <v>18</v>
      </c>
      <c r="H2845">
        <v>13.6</v>
      </c>
      <c r="I2845">
        <v>1</v>
      </c>
      <c r="J2845">
        <v>92</v>
      </c>
      <c r="K2845">
        <v>2.76</v>
      </c>
    </row>
    <row r="2846" spans="1:11" x14ac:dyDescent="0.25">
      <c r="A2846" s="7">
        <v>445028</v>
      </c>
      <c r="B2846" s="7">
        <v>431550</v>
      </c>
      <c r="C2846" t="s">
        <v>50</v>
      </c>
      <c r="D2846" t="s">
        <v>120</v>
      </c>
      <c r="E2846" s="7">
        <v>12</v>
      </c>
      <c r="F2846" s="7" t="s">
        <v>148</v>
      </c>
      <c r="G2846" t="s">
        <v>18</v>
      </c>
      <c r="H2846">
        <v>19.3</v>
      </c>
      <c r="I2846">
        <v>1</v>
      </c>
      <c r="J2846">
        <v>92</v>
      </c>
      <c r="K2846">
        <v>2.76</v>
      </c>
    </row>
    <row r="2847" spans="1:11" x14ac:dyDescent="0.25">
      <c r="A2847" s="7">
        <v>445107</v>
      </c>
      <c r="B2847" s="7">
        <v>431554</v>
      </c>
      <c r="C2847" t="s">
        <v>50</v>
      </c>
      <c r="D2847" t="s">
        <v>101</v>
      </c>
      <c r="E2847" s="7" t="s">
        <v>121</v>
      </c>
      <c r="F2847" s="7" t="s">
        <v>148</v>
      </c>
      <c r="G2847" t="s">
        <v>18</v>
      </c>
      <c r="H2847">
        <v>24.7</v>
      </c>
      <c r="I2847">
        <v>1</v>
      </c>
      <c r="J2847">
        <v>92</v>
      </c>
      <c r="K2847">
        <v>2.76</v>
      </c>
    </row>
    <row r="2848" spans="1:11" x14ac:dyDescent="0.25">
      <c r="A2848" s="7">
        <v>445108</v>
      </c>
      <c r="B2848" s="7">
        <v>431554</v>
      </c>
      <c r="C2848" t="s">
        <v>50</v>
      </c>
      <c r="D2848" t="s">
        <v>101</v>
      </c>
      <c r="E2848" s="7" t="s">
        <v>121</v>
      </c>
      <c r="F2848" s="7" t="s">
        <v>148</v>
      </c>
      <c r="G2848" t="s">
        <v>18</v>
      </c>
      <c r="H2848">
        <v>19.5</v>
      </c>
      <c r="I2848">
        <v>3</v>
      </c>
      <c r="J2848">
        <v>44.2</v>
      </c>
      <c r="K2848">
        <v>2.76</v>
      </c>
    </row>
    <row r="2849" spans="1:11" x14ac:dyDescent="0.25">
      <c r="A2849" s="7">
        <v>445111</v>
      </c>
      <c r="B2849" s="7">
        <v>431554</v>
      </c>
      <c r="C2849" t="s">
        <v>50</v>
      </c>
      <c r="D2849" t="s">
        <v>101</v>
      </c>
      <c r="E2849" s="7" t="s">
        <v>121</v>
      </c>
      <c r="F2849" s="7" t="s">
        <v>148</v>
      </c>
      <c r="G2849" t="s">
        <v>18</v>
      </c>
      <c r="H2849">
        <v>19.7</v>
      </c>
      <c r="I2849">
        <v>1</v>
      </c>
      <c r="J2849">
        <v>92</v>
      </c>
      <c r="K2849">
        <v>2.76</v>
      </c>
    </row>
    <row r="2850" spans="1:11" x14ac:dyDescent="0.25">
      <c r="A2850" s="7">
        <v>445112</v>
      </c>
      <c r="B2850" s="7">
        <v>431554</v>
      </c>
      <c r="C2850" t="s">
        <v>50</v>
      </c>
      <c r="D2850" t="s">
        <v>101</v>
      </c>
      <c r="E2850" s="7" t="s">
        <v>121</v>
      </c>
      <c r="F2850" s="7" t="s">
        <v>148</v>
      </c>
      <c r="G2850" t="s">
        <v>18</v>
      </c>
      <c r="H2850">
        <v>24.6</v>
      </c>
      <c r="I2850">
        <v>1</v>
      </c>
      <c r="J2850">
        <v>92</v>
      </c>
      <c r="K2850">
        <v>2.76</v>
      </c>
    </row>
    <row r="2851" spans="1:11" x14ac:dyDescent="0.25">
      <c r="A2851" s="7">
        <v>445114</v>
      </c>
      <c r="B2851" s="7">
        <v>431554</v>
      </c>
      <c r="C2851" t="s">
        <v>50</v>
      </c>
      <c r="D2851" t="s">
        <v>101</v>
      </c>
      <c r="E2851" s="7" t="s">
        <v>121</v>
      </c>
      <c r="F2851" s="7" t="s">
        <v>148</v>
      </c>
      <c r="G2851" t="s">
        <v>18</v>
      </c>
      <c r="H2851">
        <v>43.3</v>
      </c>
      <c r="I2851">
        <v>2</v>
      </c>
      <c r="J2851">
        <v>73.5</v>
      </c>
      <c r="K2851">
        <v>2.76</v>
      </c>
    </row>
    <row r="2852" spans="1:11" x14ac:dyDescent="0.25">
      <c r="A2852" s="7">
        <v>445116</v>
      </c>
      <c r="B2852" s="7">
        <v>431554</v>
      </c>
      <c r="C2852" t="s">
        <v>50</v>
      </c>
      <c r="D2852" t="s">
        <v>101</v>
      </c>
      <c r="E2852" s="7" t="s">
        <v>121</v>
      </c>
      <c r="F2852" s="7" t="s">
        <v>148</v>
      </c>
      <c r="G2852" t="s">
        <v>18</v>
      </c>
      <c r="H2852">
        <v>44.8</v>
      </c>
      <c r="I2852">
        <v>1</v>
      </c>
      <c r="J2852">
        <v>118.7</v>
      </c>
      <c r="K2852">
        <v>2.76</v>
      </c>
    </row>
    <row r="2853" spans="1:11" x14ac:dyDescent="0.25">
      <c r="A2853" s="7">
        <v>445118</v>
      </c>
      <c r="B2853" s="7">
        <v>431554</v>
      </c>
      <c r="C2853" t="s">
        <v>50</v>
      </c>
      <c r="D2853" t="s">
        <v>101</v>
      </c>
      <c r="E2853" s="7" t="s">
        <v>121</v>
      </c>
      <c r="F2853" s="7" t="s">
        <v>148</v>
      </c>
      <c r="G2853" t="s">
        <v>18</v>
      </c>
      <c r="H2853">
        <v>44</v>
      </c>
      <c r="I2853">
        <v>1</v>
      </c>
      <c r="J2853">
        <v>118.7</v>
      </c>
      <c r="K2853">
        <v>2.76</v>
      </c>
    </row>
    <row r="2854" spans="1:11" x14ac:dyDescent="0.25">
      <c r="A2854" s="7">
        <v>445120</v>
      </c>
      <c r="B2854" s="7">
        <v>431554</v>
      </c>
      <c r="C2854" t="s">
        <v>50</v>
      </c>
      <c r="D2854" t="s">
        <v>101</v>
      </c>
      <c r="E2854" s="7" t="s">
        <v>121</v>
      </c>
      <c r="F2854" s="7" t="s">
        <v>148</v>
      </c>
      <c r="G2854" t="s">
        <v>18</v>
      </c>
      <c r="H2854">
        <v>44.5</v>
      </c>
      <c r="I2854">
        <v>5</v>
      </c>
      <c r="J2854">
        <v>40.4</v>
      </c>
      <c r="K2854">
        <v>2.76</v>
      </c>
    </row>
    <row r="2855" spans="1:11" x14ac:dyDescent="0.25">
      <c r="A2855" s="7">
        <v>445122</v>
      </c>
      <c r="B2855" s="7">
        <v>431554</v>
      </c>
      <c r="C2855" t="s">
        <v>50</v>
      </c>
      <c r="D2855" t="s">
        <v>101</v>
      </c>
      <c r="E2855" s="7" t="s">
        <v>121</v>
      </c>
      <c r="F2855" s="7" t="s">
        <v>148</v>
      </c>
      <c r="G2855" t="s">
        <v>18</v>
      </c>
      <c r="H2855">
        <v>19.7</v>
      </c>
      <c r="I2855">
        <v>1</v>
      </c>
      <c r="J2855">
        <v>92</v>
      </c>
      <c r="K2855">
        <v>2.76</v>
      </c>
    </row>
    <row r="2856" spans="1:11" x14ac:dyDescent="0.25">
      <c r="A2856" s="7">
        <v>445123</v>
      </c>
      <c r="B2856" s="7">
        <v>431554</v>
      </c>
      <c r="C2856" t="s">
        <v>50</v>
      </c>
      <c r="D2856" t="s">
        <v>101</v>
      </c>
      <c r="E2856" s="7" t="s">
        <v>121</v>
      </c>
      <c r="F2856" s="7" t="s">
        <v>148</v>
      </c>
      <c r="G2856" t="s">
        <v>18</v>
      </c>
      <c r="H2856">
        <v>24.7</v>
      </c>
      <c r="I2856">
        <v>1</v>
      </c>
      <c r="J2856">
        <v>92</v>
      </c>
      <c r="K2856">
        <v>2.76</v>
      </c>
    </row>
    <row r="2857" spans="1:11" x14ac:dyDescent="0.25">
      <c r="A2857" s="7">
        <v>445125</v>
      </c>
      <c r="B2857" s="7">
        <v>431554</v>
      </c>
      <c r="C2857" t="s">
        <v>50</v>
      </c>
      <c r="D2857" t="s">
        <v>101</v>
      </c>
      <c r="E2857" s="7" t="s">
        <v>121</v>
      </c>
      <c r="F2857" s="7" t="s">
        <v>148</v>
      </c>
      <c r="G2857" t="s">
        <v>18</v>
      </c>
      <c r="H2857">
        <v>44.5</v>
      </c>
      <c r="I2857">
        <v>4</v>
      </c>
      <c r="J2857">
        <v>46.3</v>
      </c>
      <c r="K2857">
        <v>2.76</v>
      </c>
    </row>
    <row r="2858" spans="1:11" x14ac:dyDescent="0.25">
      <c r="A2858" s="7">
        <v>445129</v>
      </c>
      <c r="B2858" s="7">
        <v>431555</v>
      </c>
      <c r="C2858" t="s">
        <v>50</v>
      </c>
      <c r="D2858" t="s">
        <v>101</v>
      </c>
      <c r="E2858" s="7">
        <v>70</v>
      </c>
      <c r="F2858" s="7" t="s">
        <v>148</v>
      </c>
      <c r="G2858" t="s">
        <v>18</v>
      </c>
      <c r="H2858">
        <v>42.6</v>
      </c>
      <c r="I2858">
        <v>1</v>
      </c>
      <c r="J2858">
        <v>118.7</v>
      </c>
      <c r="K2858">
        <v>2.76</v>
      </c>
    </row>
    <row r="2859" spans="1:11" x14ac:dyDescent="0.25">
      <c r="A2859" s="7">
        <v>445132</v>
      </c>
      <c r="B2859" s="7">
        <v>431555</v>
      </c>
      <c r="C2859" t="s">
        <v>50</v>
      </c>
      <c r="D2859" t="s">
        <v>101</v>
      </c>
      <c r="E2859" s="7">
        <v>70</v>
      </c>
      <c r="F2859" s="7" t="s">
        <v>148</v>
      </c>
      <c r="G2859" t="s">
        <v>18</v>
      </c>
      <c r="H2859">
        <v>42</v>
      </c>
      <c r="I2859">
        <v>6</v>
      </c>
      <c r="J2859">
        <v>40.4</v>
      </c>
      <c r="K2859">
        <v>2.76</v>
      </c>
    </row>
    <row r="2860" spans="1:11" x14ac:dyDescent="0.25">
      <c r="A2860" s="7">
        <v>445134</v>
      </c>
      <c r="B2860" s="7">
        <v>431555</v>
      </c>
      <c r="C2860" t="s">
        <v>50</v>
      </c>
      <c r="D2860" t="s">
        <v>101</v>
      </c>
      <c r="E2860" s="7">
        <v>70</v>
      </c>
      <c r="F2860" s="7" t="s">
        <v>148</v>
      </c>
      <c r="G2860" t="s">
        <v>18</v>
      </c>
      <c r="H2860">
        <v>42.4</v>
      </c>
      <c r="I2860">
        <v>2</v>
      </c>
      <c r="J2860">
        <v>73.5</v>
      </c>
      <c r="K2860">
        <v>2.76</v>
      </c>
    </row>
    <row r="2861" spans="1:11" x14ac:dyDescent="0.25">
      <c r="A2861" s="7">
        <v>445136</v>
      </c>
      <c r="B2861" s="7">
        <v>431555</v>
      </c>
      <c r="C2861" t="s">
        <v>50</v>
      </c>
      <c r="D2861" t="s">
        <v>101</v>
      </c>
      <c r="E2861" s="7">
        <v>70</v>
      </c>
      <c r="F2861" s="7" t="s">
        <v>148</v>
      </c>
      <c r="G2861" t="s">
        <v>18</v>
      </c>
      <c r="H2861">
        <v>41.8</v>
      </c>
      <c r="I2861">
        <v>1</v>
      </c>
      <c r="J2861">
        <v>118.7</v>
      </c>
      <c r="K2861">
        <v>2.76</v>
      </c>
    </row>
    <row r="2862" spans="1:11" x14ac:dyDescent="0.25">
      <c r="A2862" s="7">
        <v>445138</v>
      </c>
      <c r="B2862" s="7">
        <v>431555</v>
      </c>
      <c r="C2862" t="s">
        <v>50</v>
      </c>
      <c r="D2862" t="s">
        <v>101</v>
      </c>
      <c r="E2862" s="7">
        <v>70</v>
      </c>
      <c r="F2862" s="7" t="s">
        <v>148</v>
      </c>
      <c r="G2862" t="s">
        <v>18</v>
      </c>
      <c r="H2862">
        <v>42.8</v>
      </c>
      <c r="I2862">
        <v>1</v>
      </c>
      <c r="J2862">
        <v>118.7</v>
      </c>
      <c r="K2862">
        <v>2.76</v>
      </c>
    </row>
    <row r="2863" spans="1:11" x14ac:dyDescent="0.25">
      <c r="A2863" s="7">
        <v>445140</v>
      </c>
      <c r="B2863" s="7">
        <v>431555</v>
      </c>
      <c r="C2863" t="s">
        <v>50</v>
      </c>
      <c r="D2863" t="s">
        <v>101</v>
      </c>
      <c r="E2863" s="7">
        <v>70</v>
      </c>
      <c r="F2863" s="7" t="s">
        <v>148</v>
      </c>
      <c r="G2863" t="s">
        <v>18</v>
      </c>
      <c r="H2863">
        <v>23.4</v>
      </c>
      <c r="I2863">
        <v>1</v>
      </c>
      <c r="J2863">
        <v>92</v>
      </c>
      <c r="K2863">
        <v>2.76</v>
      </c>
    </row>
    <row r="2864" spans="1:11" x14ac:dyDescent="0.25">
      <c r="A2864" s="7">
        <v>445141</v>
      </c>
      <c r="B2864" s="7">
        <v>431555</v>
      </c>
      <c r="C2864" t="s">
        <v>50</v>
      </c>
      <c r="D2864" t="s">
        <v>101</v>
      </c>
      <c r="E2864" s="7">
        <v>70</v>
      </c>
      <c r="F2864" s="7" t="s">
        <v>148</v>
      </c>
      <c r="G2864" t="s">
        <v>18</v>
      </c>
      <c r="H2864">
        <v>18.100000000000001</v>
      </c>
      <c r="I2864">
        <v>1</v>
      </c>
      <c r="J2864">
        <v>92</v>
      </c>
      <c r="K2864">
        <v>2.76</v>
      </c>
    </row>
    <row r="2865" spans="1:11" x14ac:dyDescent="0.25">
      <c r="A2865" s="7">
        <v>445144</v>
      </c>
      <c r="B2865" s="7">
        <v>431555</v>
      </c>
      <c r="C2865" t="s">
        <v>50</v>
      </c>
      <c r="D2865" t="s">
        <v>101</v>
      </c>
      <c r="E2865" s="7">
        <v>70</v>
      </c>
      <c r="F2865" s="7" t="s">
        <v>148</v>
      </c>
      <c r="G2865" t="s">
        <v>18</v>
      </c>
      <c r="H2865">
        <v>24</v>
      </c>
      <c r="I2865">
        <v>1</v>
      </c>
      <c r="J2865">
        <v>92</v>
      </c>
      <c r="K2865">
        <v>2.76</v>
      </c>
    </row>
    <row r="2866" spans="1:11" x14ac:dyDescent="0.25">
      <c r="A2866" s="7">
        <v>445147</v>
      </c>
      <c r="B2866" s="7">
        <v>431555</v>
      </c>
      <c r="C2866" t="s">
        <v>50</v>
      </c>
      <c r="D2866" t="s">
        <v>101</v>
      </c>
      <c r="E2866" s="7">
        <v>70</v>
      </c>
      <c r="F2866" s="7" t="s">
        <v>148</v>
      </c>
      <c r="G2866" t="s">
        <v>18</v>
      </c>
      <c r="H2866">
        <v>41.6</v>
      </c>
      <c r="I2866">
        <v>2</v>
      </c>
      <c r="J2866">
        <v>73.5</v>
      </c>
      <c r="K2866">
        <v>2.76</v>
      </c>
    </row>
    <row r="2867" spans="1:11" x14ac:dyDescent="0.25">
      <c r="A2867" s="7">
        <v>445257</v>
      </c>
      <c r="B2867" s="7">
        <v>431561</v>
      </c>
      <c r="C2867" t="s">
        <v>50</v>
      </c>
      <c r="D2867" t="s">
        <v>42</v>
      </c>
      <c r="E2867" s="7">
        <v>38</v>
      </c>
      <c r="F2867" s="7" t="s">
        <v>148</v>
      </c>
      <c r="G2867" t="s">
        <v>18</v>
      </c>
      <c r="H2867">
        <v>25.8</v>
      </c>
      <c r="I2867">
        <v>3</v>
      </c>
      <c r="J2867">
        <v>44.2</v>
      </c>
      <c r="K2867">
        <v>2.76</v>
      </c>
    </row>
    <row r="2868" spans="1:11" x14ac:dyDescent="0.25">
      <c r="A2868" s="7">
        <v>445258</v>
      </c>
      <c r="B2868" s="7">
        <v>431561</v>
      </c>
      <c r="C2868" t="s">
        <v>50</v>
      </c>
      <c r="D2868" t="s">
        <v>42</v>
      </c>
      <c r="E2868" s="7">
        <v>38</v>
      </c>
      <c r="F2868" s="7" t="s">
        <v>148</v>
      </c>
      <c r="G2868" t="s">
        <v>18</v>
      </c>
      <c r="H2868">
        <v>17.899999999999999</v>
      </c>
      <c r="I2868">
        <v>4</v>
      </c>
      <c r="J2868">
        <v>35.9</v>
      </c>
      <c r="K2868">
        <v>2.76</v>
      </c>
    </row>
    <row r="2869" spans="1:11" x14ac:dyDescent="0.25">
      <c r="A2869" s="7">
        <v>445259</v>
      </c>
      <c r="B2869" s="7">
        <v>431561</v>
      </c>
      <c r="C2869" t="s">
        <v>50</v>
      </c>
      <c r="D2869" t="s">
        <v>42</v>
      </c>
      <c r="E2869" s="7">
        <v>38</v>
      </c>
      <c r="F2869" s="7" t="s">
        <v>148</v>
      </c>
      <c r="G2869" t="s">
        <v>18</v>
      </c>
      <c r="H2869">
        <v>17.2</v>
      </c>
      <c r="I2869">
        <v>1</v>
      </c>
      <c r="J2869">
        <v>92</v>
      </c>
      <c r="K2869">
        <v>2.76</v>
      </c>
    </row>
    <row r="2870" spans="1:11" x14ac:dyDescent="0.25">
      <c r="A2870" s="7">
        <v>445261</v>
      </c>
      <c r="B2870" s="7">
        <v>431561</v>
      </c>
      <c r="C2870" t="s">
        <v>50</v>
      </c>
      <c r="D2870" t="s">
        <v>42</v>
      </c>
      <c r="E2870" s="7">
        <v>38</v>
      </c>
      <c r="F2870" s="7" t="s">
        <v>148</v>
      </c>
      <c r="G2870" t="s">
        <v>18</v>
      </c>
      <c r="H2870">
        <v>28.7</v>
      </c>
      <c r="I2870">
        <v>3</v>
      </c>
      <c r="J2870">
        <v>44.2</v>
      </c>
      <c r="K2870">
        <v>2.76</v>
      </c>
    </row>
    <row r="2871" spans="1:11" x14ac:dyDescent="0.25">
      <c r="A2871" s="7">
        <v>445264</v>
      </c>
      <c r="B2871" s="7">
        <v>431561</v>
      </c>
      <c r="C2871" t="s">
        <v>50</v>
      </c>
      <c r="D2871" t="s">
        <v>42</v>
      </c>
      <c r="E2871" s="7">
        <v>38</v>
      </c>
      <c r="F2871" s="7" t="s">
        <v>148</v>
      </c>
      <c r="G2871" t="s">
        <v>18</v>
      </c>
      <c r="H2871">
        <v>48.2</v>
      </c>
      <c r="I2871">
        <v>5</v>
      </c>
      <c r="J2871">
        <v>40.4</v>
      </c>
      <c r="K2871">
        <v>2.76</v>
      </c>
    </row>
    <row r="2872" spans="1:11" x14ac:dyDescent="0.25">
      <c r="A2872" s="7">
        <v>445266</v>
      </c>
      <c r="B2872" s="7">
        <v>431561</v>
      </c>
      <c r="C2872" t="s">
        <v>50</v>
      </c>
      <c r="D2872" t="s">
        <v>42</v>
      </c>
      <c r="E2872" s="7">
        <v>38</v>
      </c>
      <c r="F2872" s="7" t="s">
        <v>148</v>
      </c>
      <c r="G2872" t="s">
        <v>18</v>
      </c>
      <c r="H2872">
        <v>60.4</v>
      </c>
      <c r="I2872">
        <v>3</v>
      </c>
      <c r="J2872">
        <v>64.5</v>
      </c>
      <c r="K2872">
        <v>2.76</v>
      </c>
    </row>
    <row r="2873" spans="1:11" x14ac:dyDescent="0.25">
      <c r="A2873" s="7">
        <v>445270</v>
      </c>
      <c r="B2873" s="7">
        <v>431561</v>
      </c>
      <c r="C2873" t="s">
        <v>50</v>
      </c>
      <c r="D2873" t="s">
        <v>42</v>
      </c>
      <c r="E2873" s="7">
        <v>38</v>
      </c>
      <c r="F2873" s="7" t="s">
        <v>148</v>
      </c>
      <c r="G2873" t="s">
        <v>18</v>
      </c>
      <c r="H2873">
        <v>60.5</v>
      </c>
      <c r="I2873">
        <v>1</v>
      </c>
      <c r="J2873">
        <v>134.30000000000001</v>
      </c>
      <c r="K2873">
        <v>2.76</v>
      </c>
    </row>
    <row r="2874" spans="1:11" x14ac:dyDescent="0.25">
      <c r="A2874" s="7">
        <v>445272</v>
      </c>
      <c r="B2874" s="7">
        <v>431561</v>
      </c>
      <c r="C2874" t="s">
        <v>50</v>
      </c>
      <c r="D2874" t="s">
        <v>42</v>
      </c>
      <c r="E2874" s="7">
        <v>38</v>
      </c>
      <c r="F2874" s="7" t="s">
        <v>148</v>
      </c>
      <c r="G2874" t="s">
        <v>18</v>
      </c>
      <c r="H2874">
        <v>48</v>
      </c>
      <c r="I2874">
        <v>2</v>
      </c>
      <c r="J2874">
        <v>73.5</v>
      </c>
      <c r="K2874">
        <v>2.76</v>
      </c>
    </row>
    <row r="2875" spans="1:11" x14ac:dyDescent="0.25">
      <c r="A2875" s="7">
        <v>445274</v>
      </c>
      <c r="B2875" s="7">
        <v>431561</v>
      </c>
      <c r="C2875" t="s">
        <v>50</v>
      </c>
      <c r="D2875" t="s">
        <v>42</v>
      </c>
      <c r="E2875" s="7">
        <v>38</v>
      </c>
      <c r="F2875" s="7" t="s">
        <v>148</v>
      </c>
      <c r="G2875" t="s">
        <v>18</v>
      </c>
      <c r="H2875">
        <v>60.5</v>
      </c>
      <c r="I2875">
        <v>2</v>
      </c>
      <c r="J2875">
        <v>83.2</v>
      </c>
      <c r="K2875">
        <v>2.76</v>
      </c>
    </row>
    <row r="2876" spans="1:11" x14ac:dyDescent="0.25">
      <c r="A2876" s="7">
        <v>446518</v>
      </c>
      <c r="B2876" s="7">
        <v>425332</v>
      </c>
      <c r="C2876" t="s">
        <v>50</v>
      </c>
      <c r="D2876" t="s">
        <v>93</v>
      </c>
      <c r="E2876" s="7">
        <v>12</v>
      </c>
      <c r="F2876" s="7" t="s">
        <v>149</v>
      </c>
      <c r="G2876" t="s">
        <v>18</v>
      </c>
      <c r="H2876">
        <v>151.80000000000001</v>
      </c>
      <c r="I2876">
        <v>1</v>
      </c>
      <c r="J2876" t="s">
        <v>149</v>
      </c>
      <c r="K2876" t="s">
        <v>149</v>
      </c>
    </row>
    <row r="2877" spans="1:11" x14ac:dyDescent="0.25">
      <c r="A2877" s="7">
        <v>446577</v>
      </c>
      <c r="B2877" s="7">
        <v>431038</v>
      </c>
      <c r="C2877" t="s">
        <v>29</v>
      </c>
      <c r="D2877" t="s">
        <v>64</v>
      </c>
      <c r="E2877" s="7">
        <v>11</v>
      </c>
      <c r="F2877" s="7" t="s">
        <v>149</v>
      </c>
      <c r="G2877" t="s">
        <v>11</v>
      </c>
      <c r="H2877">
        <v>59.7</v>
      </c>
      <c r="I2877">
        <v>1</v>
      </c>
      <c r="J2877" t="s">
        <v>149</v>
      </c>
      <c r="K2877" t="s">
        <v>149</v>
      </c>
    </row>
    <row r="2878" spans="1:11" x14ac:dyDescent="0.25">
      <c r="A2878" s="7">
        <v>446624</v>
      </c>
      <c r="B2878" s="7">
        <v>431298</v>
      </c>
      <c r="C2878" t="s">
        <v>50</v>
      </c>
      <c r="D2878" t="s">
        <v>100</v>
      </c>
      <c r="E2878" s="7">
        <v>16</v>
      </c>
      <c r="F2878" s="7" t="s">
        <v>149</v>
      </c>
      <c r="G2878" t="s">
        <v>18</v>
      </c>
      <c r="H2878">
        <v>161.5</v>
      </c>
      <c r="I2878">
        <v>1</v>
      </c>
      <c r="J2878" t="s">
        <v>149</v>
      </c>
      <c r="K2878" t="s">
        <v>149</v>
      </c>
    </row>
    <row r="2879" spans="1:11" x14ac:dyDescent="0.25">
      <c r="A2879" s="7">
        <v>446625</v>
      </c>
      <c r="B2879" s="7">
        <v>431298</v>
      </c>
      <c r="C2879" t="s">
        <v>50</v>
      </c>
      <c r="D2879" t="s">
        <v>100</v>
      </c>
      <c r="E2879" s="7">
        <v>16</v>
      </c>
      <c r="F2879" s="7" t="s">
        <v>149</v>
      </c>
      <c r="G2879" t="s">
        <v>18</v>
      </c>
      <c r="H2879">
        <v>54.7</v>
      </c>
      <c r="I2879">
        <v>1</v>
      </c>
      <c r="J2879" t="s">
        <v>149</v>
      </c>
      <c r="K2879" t="s">
        <v>149</v>
      </c>
    </row>
    <row r="2880" spans="1:11" x14ac:dyDescent="0.25">
      <c r="A2880" s="7">
        <v>446628</v>
      </c>
      <c r="B2880" s="7">
        <v>431298</v>
      </c>
      <c r="C2880" t="s">
        <v>50</v>
      </c>
      <c r="D2880" t="s">
        <v>100</v>
      </c>
      <c r="E2880" s="7">
        <v>16</v>
      </c>
      <c r="F2880" s="7" t="s">
        <v>149</v>
      </c>
      <c r="G2880" t="s">
        <v>18</v>
      </c>
      <c r="H2880">
        <v>128.19999999999999</v>
      </c>
      <c r="I2880">
        <v>1</v>
      </c>
      <c r="J2880" t="s">
        <v>149</v>
      </c>
      <c r="K2880" t="s">
        <v>149</v>
      </c>
    </row>
    <row r="2881" spans="1:11" x14ac:dyDescent="0.25">
      <c r="A2881" s="7">
        <v>446664</v>
      </c>
      <c r="B2881" s="7">
        <v>431518</v>
      </c>
      <c r="C2881" t="s">
        <v>50</v>
      </c>
      <c r="D2881" t="s">
        <v>114</v>
      </c>
      <c r="E2881" s="7" t="s">
        <v>116</v>
      </c>
      <c r="F2881" s="7" t="s">
        <v>149</v>
      </c>
      <c r="G2881" t="s">
        <v>18</v>
      </c>
      <c r="H2881">
        <v>0</v>
      </c>
      <c r="I2881">
        <v>1</v>
      </c>
      <c r="J2881" t="s">
        <v>149</v>
      </c>
      <c r="K2881" t="s">
        <v>149</v>
      </c>
    </row>
    <row r="2882" spans="1:11" x14ac:dyDescent="0.25">
      <c r="A2882" s="7">
        <v>447173</v>
      </c>
      <c r="B2882" s="7">
        <v>447171</v>
      </c>
      <c r="C2882" t="s">
        <v>29</v>
      </c>
      <c r="D2882" t="s">
        <v>36</v>
      </c>
      <c r="E2882" s="7" t="s">
        <v>122</v>
      </c>
      <c r="F2882" s="7" t="s">
        <v>148</v>
      </c>
      <c r="G2882" t="s">
        <v>11</v>
      </c>
      <c r="H2882">
        <v>36.700000000000003</v>
      </c>
      <c r="I2882">
        <v>1</v>
      </c>
      <c r="J2882">
        <v>142</v>
      </c>
      <c r="K2882">
        <v>1.9870000000000001</v>
      </c>
    </row>
    <row r="2883" spans="1:11" x14ac:dyDescent="0.25">
      <c r="A2883" s="7">
        <v>447177</v>
      </c>
      <c r="B2883" s="7">
        <v>447175</v>
      </c>
      <c r="C2883" t="s">
        <v>29</v>
      </c>
      <c r="D2883" t="s">
        <v>123</v>
      </c>
      <c r="E2883" s="7">
        <v>22</v>
      </c>
      <c r="F2883" s="7" t="s">
        <v>148</v>
      </c>
      <c r="G2883" t="s">
        <v>11</v>
      </c>
      <c r="H2883">
        <v>69.5</v>
      </c>
      <c r="I2883">
        <v>2</v>
      </c>
      <c r="J2883">
        <v>113.6</v>
      </c>
      <c r="K2883">
        <v>1.9870000000000001</v>
      </c>
    </row>
    <row r="2884" spans="1:11" x14ac:dyDescent="0.25">
      <c r="A2884" s="7">
        <v>447179</v>
      </c>
      <c r="B2884" s="7">
        <v>447175</v>
      </c>
      <c r="C2884" t="s">
        <v>29</v>
      </c>
      <c r="D2884" t="s">
        <v>123</v>
      </c>
      <c r="E2884" s="7">
        <v>22</v>
      </c>
      <c r="F2884" s="7" t="s">
        <v>148</v>
      </c>
      <c r="G2884" t="s">
        <v>11</v>
      </c>
      <c r="H2884">
        <v>68.7</v>
      </c>
      <c r="I2884">
        <v>3</v>
      </c>
      <c r="J2884">
        <v>87.9</v>
      </c>
      <c r="K2884">
        <v>1.9870000000000001</v>
      </c>
    </row>
    <row r="2885" spans="1:11" x14ac:dyDescent="0.25">
      <c r="A2885" s="7">
        <v>447182</v>
      </c>
      <c r="B2885" s="7">
        <v>447175</v>
      </c>
      <c r="C2885" t="s">
        <v>29</v>
      </c>
      <c r="D2885" t="s">
        <v>123</v>
      </c>
      <c r="E2885" s="7">
        <v>22</v>
      </c>
      <c r="F2885" s="7" t="s">
        <v>148</v>
      </c>
      <c r="G2885" t="s">
        <v>11</v>
      </c>
      <c r="H2885">
        <v>69.5</v>
      </c>
      <c r="I2885">
        <v>4</v>
      </c>
      <c r="J2885">
        <v>71.5</v>
      </c>
      <c r="K2885">
        <v>1.9870000000000001</v>
      </c>
    </row>
    <row r="2886" spans="1:11" x14ac:dyDescent="0.25">
      <c r="A2886" s="7">
        <v>447185</v>
      </c>
      <c r="B2886" s="7">
        <v>447175</v>
      </c>
      <c r="C2886" t="s">
        <v>29</v>
      </c>
      <c r="D2886" t="s">
        <v>123</v>
      </c>
      <c r="E2886" s="7">
        <v>22</v>
      </c>
      <c r="F2886" s="7" t="s">
        <v>148</v>
      </c>
      <c r="G2886" t="s">
        <v>11</v>
      </c>
      <c r="H2886">
        <v>68.900000000000006</v>
      </c>
      <c r="I2886">
        <v>2</v>
      </c>
      <c r="J2886">
        <v>113.6</v>
      </c>
      <c r="K2886">
        <v>1.9870000000000001</v>
      </c>
    </row>
    <row r="2887" spans="1:11" x14ac:dyDescent="0.25">
      <c r="A2887" s="7">
        <v>447187</v>
      </c>
      <c r="B2887" s="7">
        <v>447175</v>
      </c>
      <c r="C2887" t="s">
        <v>29</v>
      </c>
      <c r="D2887" t="s">
        <v>123</v>
      </c>
      <c r="E2887" s="7">
        <v>22</v>
      </c>
      <c r="F2887" s="7" t="s">
        <v>148</v>
      </c>
      <c r="G2887" t="s">
        <v>11</v>
      </c>
      <c r="H2887">
        <v>67.7</v>
      </c>
      <c r="I2887">
        <v>2</v>
      </c>
      <c r="J2887">
        <v>113.6</v>
      </c>
      <c r="K2887">
        <v>1.9870000000000001</v>
      </c>
    </row>
    <row r="2888" spans="1:11" x14ac:dyDescent="0.25">
      <c r="A2888" s="7">
        <v>447189</v>
      </c>
      <c r="B2888" s="7">
        <v>447175</v>
      </c>
      <c r="C2888" t="s">
        <v>29</v>
      </c>
      <c r="D2888" t="s">
        <v>123</v>
      </c>
      <c r="E2888" s="7">
        <v>22</v>
      </c>
      <c r="F2888" s="7" t="s">
        <v>148</v>
      </c>
      <c r="G2888" t="s">
        <v>11</v>
      </c>
      <c r="H2888">
        <v>67.8</v>
      </c>
      <c r="I2888">
        <v>2</v>
      </c>
      <c r="J2888">
        <v>113.6</v>
      </c>
      <c r="K2888">
        <v>1.9870000000000001</v>
      </c>
    </row>
    <row r="2889" spans="1:11" x14ac:dyDescent="0.25">
      <c r="A2889" s="7">
        <v>447192</v>
      </c>
      <c r="B2889" s="7">
        <v>447175</v>
      </c>
      <c r="C2889" t="s">
        <v>29</v>
      </c>
      <c r="D2889" t="s">
        <v>123</v>
      </c>
      <c r="E2889" s="7">
        <v>22</v>
      </c>
      <c r="F2889" s="7" t="s">
        <v>148</v>
      </c>
      <c r="G2889" t="s">
        <v>11</v>
      </c>
      <c r="H2889">
        <v>66.900000000000006</v>
      </c>
      <c r="I2889">
        <v>3</v>
      </c>
      <c r="J2889">
        <v>87.9</v>
      </c>
      <c r="K2889">
        <v>1.9870000000000001</v>
      </c>
    </row>
    <row r="2890" spans="1:11" x14ac:dyDescent="0.25">
      <c r="A2890" s="7">
        <v>447193</v>
      </c>
      <c r="B2890" s="7">
        <v>447171</v>
      </c>
      <c r="C2890" t="s">
        <v>29</v>
      </c>
      <c r="D2890" t="s">
        <v>36</v>
      </c>
      <c r="E2890" s="7" t="s">
        <v>122</v>
      </c>
      <c r="F2890" s="7" t="s">
        <v>148</v>
      </c>
      <c r="G2890" t="s">
        <v>11</v>
      </c>
      <c r="H2890">
        <v>43.6</v>
      </c>
      <c r="I2890">
        <v>2</v>
      </c>
      <c r="J2890">
        <v>103.9</v>
      </c>
      <c r="K2890">
        <v>1.9870000000000001</v>
      </c>
    </row>
    <row r="2891" spans="1:11" x14ac:dyDescent="0.25">
      <c r="A2891" s="7">
        <v>447195</v>
      </c>
      <c r="B2891" s="7">
        <v>447171</v>
      </c>
      <c r="C2891" t="s">
        <v>29</v>
      </c>
      <c r="D2891" t="s">
        <v>36</v>
      </c>
      <c r="E2891" s="7" t="s">
        <v>122</v>
      </c>
      <c r="F2891" s="7" t="s">
        <v>148</v>
      </c>
      <c r="G2891" t="s">
        <v>11</v>
      </c>
      <c r="H2891">
        <v>43.6</v>
      </c>
      <c r="I2891">
        <v>2</v>
      </c>
      <c r="J2891">
        <v>103.9</v>
      </c>
      <c r="K2891">
        <v>1.9870000000000001</v>
      </c>
    </row>
    <row r="2892" spans="1:11" x14ac:dyDescent="0.25">
      <c r="A2892" s="7">
        <v>447197</v>
      </c>
      <c r="B2892" s="7">
        <v>447171</v>
      </c>
      <c r="C2892" t="s">
        <v>29</v>
      </c>
      <c r="D2892" t="s">
        <v>36</v>
      </c>
      <c r="E2892" s="7" t="s">
        <v>122</v>
      </c>
      <c r="F2892" s="7" t="s">
        <v>148</v>
      </c>
      <c r="G2892" t="s">
        <v>11</v>
      </c>
      <c r="H2892">
        <v>36.5</v>
      </c>
      <c r="I2892">
        <v>1</v>
      </c>
      <c r="J2892">
        <v>142</v>
      </c>
      <c r="K2892">
        <v>1.9870000000000001</v>
      </c>
    </row>
    <row r="2893" spans="1:11" x14ac:dyDescent="0.25">
      <c r="A2893" s="7">
        <v>447199</v>
      </c>
      <c r="B2893" s="7">
        <v>447175</v>
      </c>
      <c r="C2893" t="s">
        <v>29</v>
      </c>
      <c r="D2893" t="s">
        <v>123</v>
      </c>
      <c r="E2893" s="7">
        <v>22</v>
      </c>
      <c r="F2893" s="7" t="s">
        <v>148</v>
      </c>
      <c r="G2893" t="s">
        <v>11</v>
      </c>
      <c r="H2893">
        <v>68.5</v>
      </c>
      <c r="I2893">
        <v>3</v>
      </c>
      <c r="J2893">
        <v>87.9</v>
      </c>
      <c r="K2893">
        <v>1.9870000000000001</v>
      </c>
    </row>
    <row r="2894" spans="1:11" x14ac:dyDescent="0.25">
      <c r="A2894" s="7">
        <v>447201</v>
      </c>
      <c r="B2894" s="7">
        <v>447171</v>
      </c>
      <c r="C2894" t="s">
        <v>29</v>
      </c>
      <c r="D2894" t="s">
        <v>36</v>
      </c>
      <c r="E2894" s="7" t="s">
        <v>122</v>
      </c>
      <c r="F2894" s="7" t="s">
        <v>148</v>
      </c>
      <c r="G2894" t="s">
        <v>11</v>
      </c>
      <c r="H2894">
        <v>37</v>
      </c>
      <c r="I2894">
        <v>1</v>
      </c>
      <c r="J2894">
        <v>142</v>
      </c>
      <c r="K2894">
        <v>1.9870000000000001</v>
      </c>
    </row>
    <row r="2895" spans="1:11" x14ac:dyDescent="0.25">
      <c r="A2895" s="7">
        <v>447203</v>
      </c>
      <c r="B2895" s="7">
        <v>447171</v>
      </c>
      <c r="C2895" t="s">
        <v>29</v>
      </c>
      <c r="D2895" t="s">
        <v>36</v>
      </c>
      <c r="E2895" s="7" t="s">
        <v>122</v>
      </c>
      <c r="F2895" s="7" t="s">
        <v>148</v>
      </c>
      <c r="G2895" t="s">
        <v>11</v>
      </c>
      <c r="H2895">
        <v>44.1</v>
      </c>
      <c r="I2895">
        <v>1</v>
      </c>
      <c r="J2895">
        <v>167.6</v>
      </c>
      <c r="K2895">
        <v>1.9870000000000001</v>
      </c>
    </row>
    <row r="2896" spans="1:11" x14ac:dyDescent="0.25">
      <c r="A2896" s="7">
        <v>447205</v>
      </c>
      <c r="B2896" s="7">
        <v>447171</v>
      </c>
      <c r="C2896" t="s">
        <v>29</v>
      </c>
      <c r="D2896" t="s">
        <v>36</v>
      </c>
      <c r="E2896" s="7" t="s">
        <v>122</v>
      </c>
      <c r="F2896" s="7" t="s">
        <v>148</v>
      </c>
      <c r="G2896" t="s">
        <v>11</v>
      </c>
      <c r="H2896">
        <v>43.9</v>
      </c>
      <c r="I2896">
        <v>1</v>
      </c>
      <c r="J2896">
        <v>167.6</v>
      </c>
      <c r="K2896">
        <v>1.9870000000000001</v>
      </c>
    </row>
    <row r="2897" spans="1:11" x14ac:dyDescent="0.25">
      <c r="A2897" s="7">
        <v>447207</v>
      </c>
      <c r="B2897" s="7">
        <v>447171</v>
      </c>
      <c r="C2897" t="s">
        <v>29</v>
      </c>
      <c r="D2897" t="s">
        <v>36</v>
      </c>
      <c r="E2897" s="7" t="s">
        <v>122</v>
      </c>
      <c r="F2897" s="7" t="s">
        <v>148</v>
      </c>
      <c r="G2897" t="s">
        <v>11</v>
      </c>
      <c r="H2897">
        <v>36.200000000000003</v>
      </c>
      <c r="I2897">
        <v>2</v>
      </c>
      <c r="J2897">
        <v>88</v>
      </c>
      <c r="K2897">
        <v>1.9870000000000001</v>
      </c>
    </row>
    <row r="2898" spans="1:11" x14ac:dyDescent="0.25">
      <c r="A2898" s="7">
        <v>447209</v>
      </c>
      <c r="B2898" s="7">
        <v>447171</v>
      </c>
      <c r="C2898" t="s">
        <v>29</v>
      </c>
      <c r="D2898" t="s">
        <v>36</v>
      </c>
      <c r="E2898" s="7" t="s">
        <v>122</v>
      </c>
      <c r="F2898" s="7" t="s">
        <v>148</v>
      </c>
      <c r="G2898" t="s">
        <v>11</v>
      </c>
      <c r="H2898">
        <v>36.6</v>
      </c>
      <c r="I2898">
        <v>2</v>
      </c>
      <c r="J2898">
        <v>88</v>
      </c>
      <c r="K2898">
        <v>1.9870000000000001</v>
      </c>
    </row>
    <row r="2899" spans="1:11" x14ac:dyDescent="0.25">
      <c r="A2899" s="7">
        <v>447211</v>
      </c>
      <c r="B2899" s="7">
        <v>447171</v>
      </c>
      <c r="C2899" t="s">
        <v>29</v>
      </c>
      <c r="D2899" t="s">
        <v>36</v>
      </c>
      <c r="E2899" s="7" t="s">
        <v>122</v>
      </c>
      <c r="F2899" s="7" t="s">
        <v>148</v>
      </c>
      <c r="G2899" t="s">
        <v>11</v>
      </c>
      <c r="H2899">
        <v>43.9</v>
      </c>
      <c r="I2899">
        <v>2</v>
      </c>
      <c r="J2899">
        <v>103.9</v>
      </c>
      <c r="K2899">
        <v>1.9870000000000001</v>
      </c>
    </row>
    <row r="2900" spans="1:11" x14ac:dyDescent="0.25">
      <c r="A2900" s="7">
        <v>447213</v>
      </c>
      <c r="B2900" s="7">
        <v>447171</v>
      </c>
      <c r="C2900" t="s">
        <v>29</v>
      </c>
      <c r="D2900" t="s">
        <v>36</v>
      </c>
      <c r="E2900" s="7" t="s">
        <v>122</v>
      </c>
      <c r="F2900" s="7" t="s">
        <v>148</v>
      </c>
      <c r="G2900" t="s">
        <v>11</v>
      </c>
      <c r="H2900">
        <v>43.9</v>
      </c>
      <c r="I2900">
        <v>2</v>
      </c>
      <c r="J2900">
        <v>103.9</v>
      </c>
      <c r="K2900">
        <v>1.9870000000000001</v>
      </c>
    </row>
    <row r="2901" spans="1:11" x14ac:dyDescent="0.25">
      <c r="A2901" s="7">
        <v>447218</v>
      </c>
      <c r="B2901" s="7">
        <v>447171</v>
      </c>
      <c r="C2901" t="s">
        <v>29</v>
      </c>
      <c r="D2901" t="s">
        <v>36</v>
      </c>
      <c r="E2901" s="7" t="s">
        <v>122</v>
      </c>
      <c r="F2901" s="7" t="s">
        <v>148</v>
      </c>
      <c r="G2901" t="s">
        <v>11</v>
      </c>
      <c r="H2901">
        <v>36.4</v>
      </c>
      <c r="I2901">
        <v>1</v>
      </c>
      <c r="J2901">
        <v>142</v>
      </c>
      <c r="K2901">
        <v>1.9870000000000001</v>
      </c>
    </row>
    <row r="2902" spans="1:11" x14ac:dyDescent="0.25">
      <c r="A2902" s="7">
        <v>447220</v>
      </c>
      <c r="B2902" s="7">
        <v>447171</v>
      </c>
      <c r="C2902" t="s">
        <v>29</v>
      </c>
      <c r="D2902" t="s">
        <v>36</v>
      </c>
      <c r="E2902" s="7" t="s">
        <v>122</v>
      </c>
      <c r="F2902" s="7" t="s">
        <v>148</v>
      </c>
      <c r="G2902" t="s">
        <v>11</v>
      </c>
      <c r="H2902">
        <v>43.9</v>
      </c>
      <c r="I2902">
        <v>1</v>
      </c>
      <c r="J2902">
        <v>167.6</v>
      </c>
      <c r="K2902">
        <v>1.9870000000000001</v>
      </c>
    </row>
    <row r="2903" spans="1:11" x14ac:dyDescent="0.25">
      <c r="A2903" s="7">
        <v>447222</v>
      </c>
      <c r="B2903" s="7">
        <v>447171</v>
      </c>
      <c r="C2903" t="s">
        <v>29</v>
      </c>
      <c r="D2903" t="s">
        <v>36</v>
      </c>
      <c r="E2903" s="7" t="s">
        <v>122</v>
      </c>
      <c r="F2903" s="7" t="s">
        <v>148</v>
      </c>
      <c r="G2903" t="s">
        <v>11</v>
      </c>
      <c r="H2903">
        <v>43.7</v>
      </c>
      <c r="I2903">
        <v>1</v>
      </c>
      <c r="J2903">
        <v>167.6</v>
      </c>
      <c r="K2903">
        <v>1.9870000000000001</v>
      </c>
    </row>
    <row r="2904" spans="1:11" x14ac:dyDescent="0.25">
      <c r="A2904" s="7">
        <v>447571</v>
      </c>
      <c r="B2904" s="7">
        <v>447354</v>
      </c>
      <c r="C2904" t="s">
        <v>50</v>
      </c>
      <c r="D2904" t="s">
        <v>16</v>
      </c>
      <c r="E2904" s="7">
        <v>17</v>
      </c>
      <c r="F2904" s="7" t="s">
        <v>148</v>
      </c>
      <c r="G2904" t="s">
        <v>18</v>
      </c>
      <c r="H2904">
        <v>31.9</v>
      </c>
      <c r="I2904">
        <v>1</v>
      </c>
      <c r="J2904">
        <v>92</v>
      </c>
      <c r="K2904">
        <v>2.76</v>
      </c>
    </row>
    <row r="2905" spans="1:11" x14ac:dyDescent="0.25">
      <c r="A2905" s="7">
        <v>447573</v>
      </c>
      <c r="B2905" s="7">
        <v>447354</v>
      </c>
      <c r="C2905" t="s">
        <v>50</v>
      </c>
      <c r="D2905" t="s">
        <v>16</v>
      </c>
      <c r="E2905" s="7">
        <v>17</v>
      </c>
      <c r="F2905" s="7" t="s">
        <v>148</v>
      </c>
      <c r="G2905" t="s">
        <v>18</v>
      </c>
      <c r="H2905">
        <v>37.9</v>
      </c>
      <c r="I2905">
        <v>2</v>
      </c>
      <c r="J2905">
        <v>73.5</v>
      </c>
      <c r="K2905">
        <v>2.76</v>
      </c>
    </row>
    <row r="2906" spans="1:11" x14ac:dyDescent="0.25">
      <c r="A2906" s="7">
        <v>447577</v>
      </c>
      <c r="B2906" s="7">
        <v>447354</v>
      </c>
      <c r="C2906" t="s">
        <v>50</v>
      </c>
      <c r="D2906" t="s">
        <v>16</v>
      </c>
      <c r="E2906" s="7">
        <v>17</v>
      </c>
      <c r="F2906" s="7" t="s">
        <v>148</v>
      </c>
      <c r="G2906" t="s">
        <v>18</v>
      </c>
      <c r="H2906">
        <v>31.1</v>
      </c>
      <c r="I2906">
        <v>3</v>
      </c>
      <c r="J2906">
        <v>44.2</v>
      </c>
      <c r="K2906">
        <v>2.76</v>
      </c>
    </row>
    <row r="2907" spans="1:11" x14ac:dyDescent="0.25">
      <c r="A2907" s="7">
        <v>447579</v>
      </c>
      <c r="B2907" s="7">
        <v>447354</v>
      </c>
      <c r="C2907" t="s">
        <v>50</v>
      </c>
      <c r="D2907" t="s">
        <v>16</v>
      </c>
      <c r="E2907" s="7">
        <v>17</v>
      </c>
      <c r="F2907" s="7" t="s">
        <v>148</v>
      </c>
      <c r="G2907" t="s">
        <v>18</v>
      </c>
      <c r="H2907">
        <v>31.9</v>
      </c>
      <c r="I2907">
        <v>1</v>
      </c>
      <c r="J2907">
        <v>92</v>
      </c>
      <c r="K2907">
        <v>2.76</v>
      </c>
    </row>
    <row r="2908" spans="1:11" x14ac:dyDescent="0.25">
      <c r="A2908" s="7">
        <v>447581</v>
      </c>
      <c r="B2908" s="7">
        <v>447354</v>
      </c>
      <c r="C2908" t="s">
        <v>50</v>
      </c>
      <c r="D2908" t="s">
        <v>16</v>
      </c>
      <c r="E2908" s="7">
        <v>17</v>
      </c>
      <c r="F2908" s="7" t="s">
        <v>148</v>
      </c>
      <c r="G2908" t="s">
        <v>18</v>
      </c>
      <c r="H2908">
        <v>38</v>
      </c>
      <c r="I2908">
        <v>3</v>
      </c>
      <c r="J2908">
        <v>57</v>
      </c>
      <c r="K2908">
        <v>2.76</v>
      </c>
    </row>
    <row r="2909" spans="1:11" x14ac:dyDescent="0.25">
      <c r="A2909" s="7">
        <v>447583</v>
      </c>
      <c r="B2909" s="7">
        <v>447354</v>
      </c>
      <c r="C2909" t="s">
        <v>50</v>
      </c>
      <c r="D2909" t="s">
        <v>16</v>
      </c>
      <c r="E2909" s="7">
        <v>17</v>
      </c>
      <c r="F2909" s="7" t="s">
        <v>148</v>
      </c>
      <c r="G2909" t="s">
        <v>18</v>
      </c>
      <c r="H2909">
        <v>31.4</v>
      </c>
      <c r="I2909">
        <v>1</v>
      </c>
      <c r="J2909">
        <v>92</v>
      </c>
      <c r="K2909">
        <v>2.76</v>
      </c>
    </row>
    <row r="2910" spans="1:11" x14ac:dyDescent="0.25">
      <c r="A2910" s="7">
        <v>447585</v>
      </c>
      <c r="B2910" s="7">
        <v>447354</v>
      </c>
      <c r="C2910" t="s">
        <v>50</v>
      </c>
      <c r="D2910" t="s">
        <v>16</v>
      </c>
      <c r="E2910" s="7">
        <v>17</v>
      </c>
      <c r="F2910" s="7" t="s">
        <v>148</v>
      </c>
      <c r="G2910" t="s">
        <v>18</v>
      </c>
      <c r="H2910">
        <v>38</v>
      </c>
      <c r="I2910">
        <v>2</v>
      </c>
      <c r="J2910">
        <v>73.5</v>
      </c>
      <c r="K2910">
        <v>2.76</v>
      </c>
    </row>
    <row r="2911" spans="1:11" x14ac:dyDescent="0.25">
      <c r="A2911" s="7">
        <v>447587</v>
      </c>
      <c r="B2911" s="7">
        <v>447354</v>
      </c>
      <c r="C2911" t="s">
        <v>50</v>
      </c>
      <c r="D2911" t="s">
        <v>16</v>
      </c>
      <c r="E2911" s="7">
        <v>17</v>
      </c>
      <c r="F2911" s="7" t="s">
        <v>148</v>
      </c>
      <c r="G2911" t="s">
        <v>18</v>
      </c>
      <c r="H2911">
        <v>38.1</v>
      </c>
      <c r="I2911">
        <v>2</v>
      </c>
      <c r="J2911">
        <v>73.5</v>
      </c>
      <c r="K2911">
        <v>2.76</v>
      </c>
    </row>
    <row r="2912" spans="1:11" x14ac:dyDescent="0.25">
      <c r="A2912" s="7">
        <v>447589</v>
      </c>
      <c r="B2912" s="7">
        <v>447354</v>
      </c>
      <c r="C2912" t="s">
        <v>50</v>
      </c>
      <c r="D2912" t="s">
        <v>16</v>
      </c>
      <c r="E2912" s="7">
        <v>17</v>
      </c>
      <c r="F2912" s="7" t="s">
        <v>148</v>
      </c>
      <c r="G2912" t="s">
        <v>18</v>
      </c>
      <c r="H2912">
        <v>32</v>
      </c>
      <c r="I2912">
        <v>2</v>
      </c>
      <c r="J2912">
        <v>57</v>
      </c>
      <c r="K2912">
        <v>2.76</v>
      </c>
    </row>
    <row r="2913" spans="1:11" x14ac:dyDescent="0.25">
      <c r="A2913" s="7">
        <v>447593</v>
      </c>
      <c r="B2913" s="7">
        <v>447354</v>
      </c>
      <c r="C2913" t="s">
        <v>50</v>
      </c>
      <c r="D2913" t="s">
        <v>16</v>
      </c>
      <c r="E2913" s="7">
        <v>17</v>
      </c>
      <c r="F2913" s="7" t="s">
        <v>148</v>
      </c>
      <c r="G2913" t="s">
        <v>18</v>
      </c>
      <c r="H2913">
        <v>31.6</v>
      </c>
      <c r="I2913">
        <v>4</v>
      </c>
      <c r="J2913">
        <v>46.3</v>
      </c>
      <c r="K2913">
        <v>2.76</v>
      </c>
    </row>
    <row r="2914" spans="1:11" x14ac:dyDescent="0.25">
      <c r="A2914" s="7">
        <v>447595</v>
      </c>
      <c r="B2914" s="7">
        <v>447354</v>
      </c>
      <c r="C2914" t="s">
        <v>50</v>
      </c>
      <c r="D2914" t="s">
        <v>16</v>
      </c>
      <c r="E2914" s="7">
        <v>17</v>
      </c>
      <c r="F2914" s="7" t="s">
        <v>148</v>
      </c>
      <c r="G2914" t="s">
        <v>18</v>
      </c>
      <c r="H2914">
        <v>31.5</v>
      </c>
      <c r="I2914">
        <v>3</v>
      </c>
      <c r="J2914">
        <v>44.2</v>
      </c>
      <c r="K2914">
        <v>2.76</v>
      </c>
    </row>
    <row r="2915" spans="1:11" x14ac:dyDescent="0.25">
      <c r="A2915" s="7">
        <v>447597</v>
      </c>
      <c r="B2915" s="7">
        <v>447354</v>
      </c>
      <c r="C2915" t="s">
        <v>50</v>
      </c>
      <c r="D2915" t="s">
        <v>16</v>
      </c>
      <c r="E2915" s="7">
        <v>17</v>
      </c>
      <c r="F2915" s="7" t="s">
        <v>148</v>
      </c>
      <c r="G2915" t="s">
        <v>18</v>
      </c>
      <c r="H2915">
        <v>37.9</v>
      </c>
      <c r="I2915">
        <v>1</v>
      </c>
      <c r="J2915">
        <v>118.7</v>
      </c>
      <c r="K2915">
        <v>2.76</v>
      </c>
    </row>
    <row r="2916" spans="1:11" x14ac:dyDescent="0.25">
      <c r="A2916" s="7">
        <v>447599</v>
      </c>
      <c r="B2916" s="7">
        <v>447354</v>
      </c>
      <c r="C2916" t="s">
        <v>50</v>
      </c>
      <c r="D2916" t="s">
        <v>16</v>
      </c>
      <c r="E2916" s="7">
        <v>17</v>
      </c>
      <c r="F2916" s="7" t="s">
        <v>148</v>
      </c>
      <c r="G2916" t="s">
        <v>18</v>
      </c>
      <c r="H2916">
        <v>37.799999999999997</v>
      </c>
      <c r="I2916">
        <v>5</v>
      </c>
      <c r="J2916">
        <v>40.4</v>
      </c>
      <c r="K2916">
        <v>2.76</v>
      </c>
    </row>
    <row r="2917" spans="1:11" x14ac:dyDescent="0.25">
      <c r="A2917" s="7">
        <v>447601</v>
      </c>
      <c r="B2917" s="7">
        <v>447354</v>
      </c>
      <c r="C2917" t="s">
        <v>50</v>
      </c>
      <c r="D2917" t="s">
        <v>16</v>
      </c>
      <c r="E2917" s="7">
        <v>17</v>
      </c>
      <c r="F2917" s="7" t="s">
        <v>148</v>
      </c>
      <c r="G2917" t="s">
        <v>18</v>
      </c>
      <c r="H2917">
        <v>31.4</v>
      </c>
      <c r="I2917">
        <v>1</v>
      </c>
      <c r="J2917">
        <v>92</v>
      </c>
      <c r="K2917">
        <v>2.76</v>
      </c>
    </row>
    <row r="2918" spans="1:11" x14ac:dyDescent="0.25">
      <c r="A2918" s="7">
        <v>447603</v>
      </c>
      <c r="B2918" s="7">
        <v>447355</v>
      </c>
      <c r="C2918" t="s">
        <v>50</v>
      </c>
      <c r="D2918" t="s">
        <v>16</v>
      </c>
      <c r="E2918" s="7">
        <v>19</v>
      </c>
      <c r="F2918" s="7" t="s">
        <v>148</v>
      </c>
      <c r="G2918" t="s">
        <v>18</v>
      </c>
      <c r="H2918">
        <v>44.3</v>
      </c>
      <c r="I2918">
        <v>3</v>
      </c>
      <c r="J2918">
        <v>57</v>
      </c>
      <c r="K2918">
        <v>2.76</v>
      </c>
    </row>
    <row r="2919" spans="1:11" x14ac:dyDescent="0.25">
      <c r="A2919" s="7">
        <v>447605</v>
      </c>
      <c r="B2919" s="7">
        <v>447355</v>
      </c>
      <c r="C2919" t="s">
        <v>50</v>
      </c>
      <c r="D2919" t="s">
        <v>16</v>
      </c>
      <c r="E2919" s="7">
        <v>19</v>
      </c>
      <c r="F2919" s="7" t="s">
        <v>148</v>
      </c>
      <c r="G2919" t="s">
        <v>18</v>
      </c>
      <c r="H2919">
        <v>43.9</v>
      </c>
      <c r="I2919">
        <v>1</v>
      </c>
      <c r="J2919">
        <v>118.7</v>
      </c>
      <c r="K2919">
        <v>2.76</v>
      </c>
    </row>
    <row r="2920" spans="1:11" x14ac:dyDescent="0.25">
      <c r="A2920" s="7">
        <v>447607</v>
      </c>
      <c r="B2920" s="7">
        <v>447355</v>
      </c>
      <c r="C2920" t="s">
        <v>50</v>
      </c>
      <c r="D2920" t="s">
        <v>16</v>
      </c>
      <c r="E2920" s="7">
        <v>19</v>
      </c>
      <c r="F2920" s="7" t="s">
        <v>148</v>
      </c>
      <c r="G2920" t="s">
        <v>18</v>
      </c>
      <c r="H2920">
        <v>43.8</v>
      </c>
      <c r="I2920">
        <v>3</v>
      </c>
      <c r="J2920">
        <v>57</v>
      </c>
      <c r="K2920">
        <v>2.76</v>
      </c>
    </row>
    <row r="2921" spans="1:11" x14ac:dyDescent="0.25">
      <c r="A2921" s="7">
        <v>447609</v>
      </c>
      <c r="B2921" s="7">
        <v>447355</v>
      </c>
      <c r="C2921" t="s">
        <v>50</v>
      </c>
      <c r="D2921" t="s">
        <v>16</v>
      </c>
      <c r="E2921" s="7">
        <v>19</v>
      </c>
      <c r="F2921" s="7" t="s">
        <v>148</v>
      </c>
      <c r="G2921" t="s">
        <v>18</v>
      </c>
      <c r="H2921">
        <v>19.8</v>
      </c>
      <c r="I2921">
        <v>1</v>
      </c>
      <c r="J2921">
        <v>92</v>
      </c>
      <c r="K2921">
        <v>2.76</v>
      </c>
    </row>
    <row r="2922" spans="1:11" x14ac:dyDescent="0.25">
      <c r="A2922" s="7">
        <v>447610</v>
      </c>
      <c r="B2922" s="7">
        <v>447355</v>
      </c>
      <c r="C2922" t="s">
        <v>50</v>
      </c>
      <c r="D2922" t="s">
        <v>16</v>
      </c>
      <c r="E2922" s="7">
        <v>19</v>
      </c>
      <c r="F2922" s="7" t="s">
        <v>148</v>
      </c>
      <c r="G2922" t="s">
        <v>18</v>
      </c>
      <c r="H2922">
        <v>24.2</v>
      </c>
      <c r="I2922">
        <v>2</v>
      </c>
      <c r="J2922">
        <v>57</v>
      </c>
      <c r="K2922">
        <v>2.76</v>
      </c>
    </row>
    <row r="2923" spans="1:11" x14ac:dyDescent="0.25">
      <c r="A2923" s="7">
        <v>447612</v>
      </c>
      <c r="B2923" s="7">
        <v>447355</v>
      </c>
      <c r="C2923" t="s">
        <v>50</v>
      </c>
      <c r="D2923" t="s">
        <v>16</v>
      </c>
      <c r="E2923" s="7">
        <v>19</v>
      </c>
      <c r="F2923" s="7" t="s">
        <v>148</v>
      </c>
      <c r="G2923" t="s">
        <v>18</v>
      </c>
      <c r="H2923">
        <v>25</v>
      </c>
      <c r="I2923">
        <v>2</v>
      </c>
      <c r="J2923">
        <v>57</v>
      </c>
      <c r="K2923">
        <v>2.76</v>
      </c>
    </row>
    <row r="2924" spans="1:11" x14ac:dyDescent="0.25">
      <c r="A2924" s="7">
        <v>447613</v>
      </c>
      <c r="B2924" s="7">
        <v>447355</v>
      </c>
      <c r="C2924" t="s">
        <v>50</v>
      </c>
      <c r="D2924" t="s">
        <v>16</v>
      </c>
      <c r="E2924" s="7">
        <v>19</v>
      </c>
      <c r="F2924" s="7" t="s">
        <v>148</v>
      </c>
      <c r="G2924" t="s">
        <v>18</v>
      </c>
      <c r="H2924">
        <v>18.899999999999999</v>
      </c>
      <c r="I2924">
        <v>2</v>
      </c>
      <c r="J2924">
        <v>57</v>
      </c>
      <c r="K2924">
        <v>2.76</v>
      </c>
    </row>
    <row r="2925" spans="1:11" x14ac:dyDescent="0.25">
      <c r="A2925" s="7">
        <v>447615</v>
      </c>
      <c r="B2925" s="7">
        <v>447355</v>
      </c>
      <c r="C2925" t="s">
        <v>50</v>
      </c>
      <c r="D2925" t="s">
        <v>16</v>
      </c>
      <c r="E2925" s="7">
        <v>19</v>
      </c>
      <c r="F2925" s="7" t="s">
        <v>148</v>
      </c>
      <c r="G2925" t="s">
        <v>18</v>
      </c>
      <c r="H2925">
        <v>19.7</v>
      </c>
      <c r="I2925">
        <v>1</v>
      </c>
      <c r="J2925">
        <v>92</v>
      </c>
      <c r="K2925">
        <v>2.76</v>
      </c>
    </row>
    <row r="2926" spans="1:11" x14ac:dyDescent="0.25">
      <c r="A2926" s="7">
        <v>447616</v>
      </c>
      <c r="B2926" s="7">
        <v>447355</v>
      </c>
      <c r="C2926" t="s">
        <v>50</v>
      </c>
      <c r="D2926" t="s">
        <v>16</v>
      </c>
      <c r="E2926" s="7">
        <v>19</v>
      </c>
      <c r="F2926" s="7" t="s">
        <v>148</v>
      </c>
      <c r="G2926" t="s">
        <v>18</v>
      </c>
      <c r="H2926">
        <v>23</v>
      </c>
      <c r="I2926">
        <v>1</v>
      </c>
      <c r="J2926">
        <v>92</v>
      </c>
      <c r="K2926">
        <v>2.76</v>
      </c>
    </row>
    <row r="2927" spans="1:11" x14ac:dyDescent="0.25">
      <c r="A2927" s="7">
        <v>447618</v>
      </c>
      <c r="B2927" s="7">
        <v>447355</v>
      </c>
      <c r="C2927" t="s">
        <v>50</v>
      </c>
      <c r="D2927" t="s">
        <v>16</v>
      </c>
      <c r="E2927" s="7">
        <v>19</v>
      </c>
      <c r="F2927" s="7" t="s">
        <v>148</v>
      </c>
      <c r="G2927" t="s">
        <v>18</v>
      </c>
      <c r="H2927">
        <v>44.5</v>
      </c>
      <c r="I2927">
        <v>3</v>
      </c>
      <c r="J2927">
        <v>57</v>
      </c>
      <c r="K2927">
        <v>2.76</v>
      </c>
    </row>
    <row r="2928" spans="1:11" x14ac:dyDescent="0.25">
      <c r="A2928" s="7">
        <v>447620</v>
      </c>
      <c r="B2928" s="7">
        <v>447355</v>
      </c>
      <c r="C2928" t="s">
        <v>50</v>
      </c>
      <c r="D2928" t="s">
        <v>16</v>
      </c>
      <c r="E2928" s="7">
        <v>19</v>
      </c>
      <c r="F2928" s="7" t="s">
        <v>148</v>
      </c>
      <c r="G2928" t="s">
        <v>18</v>
      </c>
      <c r="H2928">
        <v>44.1</v>
      </c>
      <c r="I2928">
        <v>2</v>
      </c>
      <c r="J2928">
        <v>73.5</v>
      </c>
      <c r="K2928">
        <v>2.76</v>
      </c>
    </row>
    <row r="2929" spans="1:11" x14ac:dyDescent="0.25">
      <c r="A2929" s="7">
        <v>447622</v>
      </c>
      <c r="B2929" s="7">
        <v>447357</v>
      </c>
      <c r="C2929" t="s">
        <v>50</v>
      </c>
      <c r="D2929" t="s">
        <v>124</v>
      </c>
      <c r="E2929" s="7">
        <v>23</v>
      </c>
      <c r="F2929" s="7" t="s">
        <v>148</v>
      </c>
      <c r="G2929" t="s">
        <v>18</v>
      </c>
      <c r="H2929">
        <v>32.6</v>
      </c>
      <c r="I2929">
        <v>3</v>
      </c>
      <c r="J2929">
        <v>44.2</v>
      </c>
      <c r="K2929">
        <v>2.76</v>
      </c>
    </row>
    <row r="2930" spans="1:11" x14ac:dyDescent="0.25">
      <c r="A2930" s="7">
        <v>447624</v>
      </c>
      <c r="B2930" s="7">
        <v>447357</v>
      </c>
      <c r="C2930" t="s">
        <v>50</v>
      </c>
      <c r="D2930" t="s">
        <v>124</v>
      </c>
      <c r="E2930" s="7">
        <v>23</v>
      </c>
      <c r="F2930" s="7" t="s">
        <v>148</v>
      </c>
      <c r="G2930" t="s">
        <v>18</v>
      </c>
      <c r="H2930">
        <v>40.200000000000003</v>
      </c>
      <c r="I2930">
        <v>5</v>
      </c>
      <c r="J2930">
        <v>40.4</v>
      </c>
      <c r="K2930">
        <v>2.76</v>
      </c>
    </row>
    <row r="2931" spans="1:11" x14ac:dyDescent="0.25">
      <c r="A2931" s="7">
        <v>447628</v>
      </c>
      <c r="B2931" s="7">
        <v>447357</v>
      </c>
      <c r="C2931" t="s">
        <v>50</v>
      </c>
      <c r="D2931" t="s">
        <v>124</v>
      </c>
      <c r="E2931" s="7">
        <v>23</v>
      </c>
      <c r="F2931" s="7" t="s">
        <v>148</v>
      </c>
      <c r="G2931" t="s">
        <v>18</v>
      </c>
      <c r="H2931">
        <v>32.299999999999997</v>
      </c>
      <c r="I2931">
        <v>1</v>
      </c>
      <c r="J2931">
        <v>92</v>
      </c>
      <c r="K2931">
        <v>2.76</v>
      </c>
    </row>
    <row r="2932" spans="1:11" x14ac:dyDescent="0.25">
      <c r="A2932" s="7">
        <v>447630</v>
      </c>
      <c r="B2932" s="7">
        <v>447357</v>
      </c>
      <c r="C2932" t="s">
        <v>50</v>
      </c>
      <c r="D2932" t="s">
        <v>124</v>
      </c>
      <c r="E2932" s="7">
        <v>23</v>
      </c>
      <c r="F2932" s="7" t="s">
        <v>148</v>
      </c>
      <c r="G2932" t="s">
        <v>18</v>
      </c>
      <c r="H2932">
        <v>32.9</v>
      </c>
      <c r="I2932">
        <v>1</v>
      </c>
      <c r="J2932">
        <v>92</v>
      </c>
      <c r="K2932">
        <v>2.76</v>
      </c>
    </row>
    <row r="2933" spans="1:11" x14ac:dyDescent="0.25">
      <c r="A2933" s="7">
        <v>447632</v>
      </c>
      <c r="B2933" s="7">
        <v>447357</v>
      </c>
      <c r="C2933" t="s">
        <v>50</v>
      </c>
      <c r="D2933" t="s">
        <v>124</v>
      </c>
      <c r="E2933" s="7">
        <v>23</v>
      </c>
      <c r="F2933" s="7" t="s">
        <v>148</v>
      </c>
      <c r="G2933" t="s">
        <v>18</v>
      </c>
      <c r="H2933">
        <v>39.1</v>
      </c>
      <c r="I2933">
        <v>2</v>
      </c>
      <c r="J2933">
        <v>73.5</v>
      </c>
      <c r="K2933">
        <v>2.76</v>
      </c>
    </row>
    <row r="2934" spans="1:11" x14ac:dyDescent="0.25">
      <c r="A2934" s="7">
        <v>447634</v>
      </c>
      <c r="B2934" s="7">
        <v>447357</v>
      </c>
      <c r="C2934" t="s">
        <v>50</v>
      </c>
      <c r="D2934" t="s">
        <v>124</v>
      </c>
      <c r="E2934" s="7">
        <v>23</v>
      </c>
      <c r="F2934" s="7" t="s">
        <v>148</v>
      </c>
      <c r="G2934" t="s">
        <v>18</v>
      </c>
      <c r="H2934">
        <v>38.6</v>
      </c>
      <c r="I2934">
        <v>3</v>
      </c>
      <c r="J2934">
        <v>57</v>
      </c>
      <c r="K2934">
        <v>2.76</v>
      </c>
    </row>
    <row r="2935" spans="1:11" x14ac:dyDescent="0.25">
      <c r="A2935" s="7">
        <v>447636</v>
      </c>
      <c r="B2935" s="7">
        <v>447357</v>
      </c>
      <c r="C2935" t="s">
        <v>50</v>
      </c>
      <c r="D2935" t="s">
        <v>124</v>
      </c>
      <c r="E2935" s="7">
        <v>23</v>
      </c>
      <c r="F2935" s="7" t="s">
        <v>148</v>
      </c>
      <c r="G2935" t="s">
        <v>18</v>
      </c>
      <c r="H2935">
        <v>33.4</v>
      </c>
      <c r="I2935">
        <v>1</v>
      </c>
      <c r="J2935">
        <v>92</v>
      </c>
      <c r="K2935">
        <v>2.76</v>
      </c>
    </row>
    <row r="2936" spans="1:11" x14ac:dyDescent="0.25">
      <c r="A2936" s="7">
        <v>447779</v>
      </c>
      <c r="B2936" s="7">
        <v>447367</v>
      </c>
      <c r="C2936" t="s">
        <v>50</v>
      </c>
      <c r="D2936" t="s">
        <v>125</v>
      </c>
      <c r="E2936" s="7">
        <v>20</v>
      </c>
      <c r="F2936" s="7" t="s">
        <v>148</v>
      </c>
      <c r="G2936" t="s">
        <v>18</v>
      </c>
      <c r="H2936">
        <v>66.5</v>
      </c>
      <c r="I2936">
        <v>2</v>
      </c>
      <c r="J2936">
        <v>83.2</v>
      </c>
      <c r="K2936">
        <v>2.76</v>
      </c>
    </row>
    <row r="2937" spans="1:11" x14ac:dyDescent="0.25">
      <c r="A2937" s="7">
        <v>447781</v>
      </c>
      <c r="B2937" s="7">
        <v>447367</v>
      </c>
      <c r="C2937" t="s">
        <v>50</v>
      </c>
      <c r="D2937" t="s">
        <v>125</v>
      </c>
      <c r="E2937" s="7">
        <v>20</v>
      </c>
      <c r="F2937" s="7" t="s">
        <v>148</v>
      </c>
      <c r="G2937" t="s">
        <v>18</v>
      </c>
      <c r="H2937">
        <v>59.6</v>
      </c>
      <c r="I2937">
        <v>5</v>
      </c>
      <c r="J2937">
        <v>45.7</v>
      </c>
      <c r="K2937">
        <v>2.76</v>
      </c>
    </row>
    <row r="2938" spans="1:11" x14ac:dyDescent="0.25">
      <c r="A2938" s="7">
        <v>447783</v>
      </c>
      <c r="B2938" s="7">
        <v>447367</v>
      </c>
      <c r="C2938" t="s">
        <v>50</v>
      </c>
      <c r="D2938" t="s">
        <v>125</v>
      </c>
      <c r="E2938" s="7">
        <v>20</v>
      </c>
      <c r="F2938" s="7" t="s">
        <v>148</v>
      </c>
      <c r="G2938" t="s">
        <v>18</v>
      </c>
      <c r="H2938">
        <v>14.5</v>
      </c>
      <c r="I2938">
        <v>1</v>
      </c>
      <c r="J2938">
        <v>92</v>
      </c>
      <c r="K2938">
        <v>2.76</v>
      </c>
    </row>
    <row r="2939" spans="1:11" x14ac:dyDescent="0.25">
      <c r="A2939" s="7">
        <v>447784</v>
      </c>
      <c r="B2939" s="7">
        <v>447367</v>
      </c>
      <c r="C2939" t="s">
        <v>50</v>
      </c>
      <c r="D2939" t="s">
        <v>125</v>
      </c>
      <c r="E2939" s="7">
        <v>20</v>
      </c>
      <c r="F2939" s="7" t="s">
        <v>148</v>
      </c>
      <c r="G2939" t="s">
        <v>18</v>
      </c>
      <c r="H2939">
        <v>28.5</v>
      </c>
      <c r="I2939">
        <v>2</v>
      </c>
      <c r="J2939">
        <v>57</v>
      </c>
      <c r="K2939">
        <v>2.76</v>
      </c>
    </row>
    <row r="2940" spans="1:11" x14ac:dyDescent="0.25">
      <c r="A2940" s="7">
        <v>447785</v>
      </c>
      <c r="B2940" s="7">
        <v>447367</v>
      </c>
      <c r="C2940" t="s">
        <v>50</v>
      </c>
      <c r="D2940" t="s">
        <v>125</v>
      </c>
      <c r="E2940" s="7">
        <v>20</v>
      </c>
      <c r="F2940" s="7" t="s">
        <v>148</v>
      </c>
      <c r="G2940" t="s">
        <v>18</v>
      </c>
      <c r="H2940">
        <v>22.8</v>
      </c>
      <c r="I2940">
        <v>3</v>
      </c>
      <c r="J2940">
        <v>44.2</v>
      </c>
      <c r="K2940">
        <v>2.76</v>
      </c>
    </row>
    <row r="2941" spans="1:11" x14ac:dyDescent="0.25">
      <c r="A2941" s="7">
        <v>447787</v>
      </c>
      <c r="B2941" s="7">
        <v>447367</v>
      </c>
      <c r="C2941" t="s">
        <v>50</v>
      </c>
      <c r="D2941" t="s">
        <v>125</v>
      </c>
      <c r="E2941" s="7">
        <v>20</v>
      </c>
      <c r="F2941" s="7" t="s">
        <v>148</v>
      </c>
      <c r="G2941" t="s">
        <v>18</v>
      </c>
      <c r="H2941">
        <v>21</v>
      </c>
      <c r="I2941">
        <v>1</v>
      </c>
      <c r="J2941">
        <v>92</v>
      </c>
      <c r="K2941">
        <v>2.76</v>
      </c>
    </row>
    <row r="2942" spans="1:11" x14ac:dyDescent="0.25">
      <c r="A2942" s="7">
        <v>447789</v>
      </c>
      <c r="B2942" s="7">
        <v>447367</v>
      </c>
      <c r="C2942" t="s">
        <v>50</v>
      </c>
      <c r="D2942" t="s">
        <v>125</v>
      </c>
      <c r="E2942" s="7">
        <v>20</v>
      </c>
      <c r="F2942" s="7" t="s">
        <v>148</v>
      </c>
      <c r="G2942" t="s">
        <v>18</v>
      </c>
      <c r="H2942">
        <v>26.2</v>
      </c>
      <c r="I2942">
        <v>1</v>
      </c>
      <c r="J2942">
        <v>92</v>
      </c>
      <c r="K2942">
        <v>2.76</v>
      </c>
    </row>
    <row r="2943" spans="1:11" x14ac:dyDescent="0.25">
      <c r="A2943" s="7">
        <v>447790</v>
      </c>
      <c r="B2943" s="7">
        <v>447367</v>
      </c>
      <c r="C2943" t="s">
        <v>50</v>
      </c>
      <c r="D2943" t="s">
        <v>125</v>
      </c>
      <c r="E2943" s="7">
        <v>20</v>
      </c>
      <c r="F2943" s="7" t="s">
        <v>148</v>
      </c>
      <c r="G2943" t="s">
        <v>18</v>
      </c>
      <c r="H2943">
        <v>14.6</v>
      </c>
      <c r="I2943">
        <v>1</v>
      </c>
      <c r="J2943">
        <v>92</v>
      </c>
      <c r="K2943">
        <v>2.76</v>
      </c>
    </row>
    <row r="2944" spans="1:11" x14ac:dyDescent="0.25">
      <c r="A2944" s="7">
        <v>447792</v>
      </c>
      <c r="B2944" s="7">
        <v>447367</v>
      </c>
      <c r="C2944" t="s">
        <v>50</v>
      </c>
      <c r="D2944" t="s">
        <v>125</v>
      </c>
      <c r="E2944" s="7">
        <v>20</v>
      </c>
      <c r="F2944" s="7" t="s">
        <v>148</v>
      </c>
      <c r="G2944" t="s">
        <v>18</v>
      </c>
      <c r="H2944">
        <v>68.8</v>
      </c>
      <c r="I2944">
        <v>2</v>
      </c>
      <c r="J2944">
        <v>73.5</v>
      </c>
      <c r="K2944">
        <v>2.76</v>
      </c>
    </row>
    <row r="2945" spans="1:11" x14ac:dyDescent="0.25">
      <c r="A2945" s="7">
        <v>447793</v>
      </c>
      <c r="B2945" s="7">
        <v>447367</v>
      </c>
      <c r="C2945" t="s">
        <v>50</v>
      </c>
      <c r="D2945" t="s">
        <v>125</v>
      </c>
      <c r="E2945" s="7">
        <v>20</v>
      </c>
      <c r="F2945" s="7" t="s">
        <v>148</v>
      </c>
      <c r="G2945" t="s">
        <v>18</v>
      </c>
      <c r="H2945">
        <v>13.8</v>
      </c>
      <c r="I2945">
        <v>1</v>
      </c>
      <c r="J2945">
        <v>92</v>
      </c>
      <c r="K2945">
        <v>2.76</v>
      </c>
    </row>
    <row r="2946" spans="1:11" x14ac:dyDescent="0.25">
      <c r="A2946" s="7">
        <v>447794</v>
      </c>
      <c r="B2946" s="7">
        <v>447367</v>
      </c>
      <c r="C2946" t="s">
        <v>50</v>
      </c>
      <c r="D2946" t="s">
        <v>125</v>
      </c>
      <c r="E2946" s="7">
        <v>20</v>
      </c>
      <c r="F2946" s="7" t="s">
        <v>148</v>
      </c>
      <c r="G2946" t="s">
        <v>18</v>
      </c>
      <c r="H2946">
        <v>25.7</v>
      </c>
      <c r="I2946">
        <v>2</v>
      </c>
      <c r="J2946">
        <v>57</v>
      </c>
      <c r="K2946">
        <v>2.76</v>
      </c>
    </row>
    <row r="2947" spans="1:11" x14ac:dyDescent="0.25">
      <c r="A2947" s="7">
        <v>447796</v>
      </c>
      <c r="B2947" s="7">
        <v>447367</v>
      </c>
      <c r="C2947" t="s">
        <v>50</v>
      </c>
      <c r="D2947" t="s">
        <v>125</v>
      </c>
      <c r="E2947" s="7">
        <v>20</v>
      </c>
      <c r="F2947" s="7" t="s">
        <v>148</v>
      </c>
      <c r="G2947" t="s">
        <v>18</v>
      </c>
      <c r="H2947">
        <v>61.4</v>
      </c>
      <c r="I2947">
        <v>4</v>
      </c>
      <c r="J2947">
        <v>52.4</v>
      </c>
      <c r="K2947">
        <v>2.76</v>
      </c>
    </row>
    <row r="2948" spans="1:11" x14ac:dyDescent="0.25">
      <c r="A2948" s="7">
        <v>447798</v>
      </c>
      <c r="B2948" s="7">
        <v>447367</v>
      </c>
      <c r="C2948" t="s">
        <v>50</v>
      </c>
      <c r="D2948" t="s">
        <v>125</v>
      </c>
      <c r="E2948" s="7">
        <v>20</v>
      </c>
      <c r="F2948" s="7" t="s">
        <v>148</v>
      </c>
      <c r="G2948" t="s">
        <v>18</v>
      </c>
      <c r="H2948">
        <v>25.1</v>
      </c>
      <c r="I2948">
        <v>1</v>
      </c>
      <c r="J2948">
        <v>92</v>
      </c>
      <c r="K2948">
        <v>2.76</v>
      </c>
    </row>
    <row r="2949" spans="1:11" x14ac:dyDescent="0.25">
      <c r="A2949" s="7">
        <v>447799</v>
      </c>
      <c r="B2949" s="7">
        <v>447367</v>
      </c>
      <c r="C2949" t="s">
        <v>50</v>
      </c>
      <c r="D2949" t="s">
        <v>125</v>
      </c>
      <c r="E2949" s="7">
        <v>20</v>
      </c>
      <c r="F2949" s="7" t="s">
        <v>148</v>
      </c>
      <c r="G2949" t="s">
        <v>18</v>
      </c>
      <c r="H2949">
        <v>42.1</v>
      </c>
      <c r="I2949">
        <v>4</v>
      </c>
      <c r="J2949">
        <v>46.3</v>
      </c>
      <c r="K2949">
        <v>2.76</v>
      </c>
    </row>
    <row r="2950" spans="1:11" x14ac:dyDescent="0.25">
      <c r="A2950" s="7">
        <v>447800</v>
      </c>
      <c r="B2950" s="7">
        <v>447367</v>
      </c>
      <c r="C2950" t="s">
        <v>50</v>
      </c>
      <c r="D2950" t="s">
        <v>125</v>
      </c>
      <c r="E2950" s="7">
        <v>20</v>
      </c>
      <c r="F2950" s="7" t="s">
        <v>148</v>
      </c>
      <c r="G2950" t="s">
        <v>18</v>
      </c>
      <c r="H2950">
        <v>20.399999999999999</v>
      </c>
      <c r="I2950">
        <v>1</v>
      </c>
      <c r="J2950">
        <v>92</v>
      </c>
      <c r="K2950">
        <v>2.76</v>
      </c>
    </row>
    <row r="2951" spans="1:11" x14ac:dyDescent="0.25">
      <c r="A2951" s="7">
        <v>447932</v>
      </c>
      <c r="B2951" s="7">
        <v>447375</v>
      </c>
      <c r="C2951" t="s">
        <v>50</v>
      </c>
      <c r="D2951" t="s">
        <v>126</v>
      </c>
      <c r="E2951" s="7">
        <v>2</v>
      </c>
      <c r="F2951" s="7" t="s">
        <v>148</v>
      </c>
      <c r="G2951" t="s">
        <v>18</v>
      </c>
      <c r="H2951">
        <v>60.7</v>
      </c>
      <c r="I2951">
        <v>1</v>
      </c>
      <c r="J2951">
        <v>134.30000000000001</v>
      </c>
      <c r="K2951">
        <v>2.76</v>
      </c>
    </row>
    <row r="2952" spans="1:11" x14ac:dyDescent="0.25">
      <c r="A2952" s="7">
        <v>447934</v>
      </c>
      <c r="B2952" s="7">
        <v>447375</v>
      </c>
      <c r="C2952" t="s">
        <v>50</v>
      </c>
      <c r="D2952" t="s">
        <v>126</v>
      </c>
      <c r="E2952" s="7">
        <v>2</v>
      </c>
      <c r="F2952" s="7" t="s">
        <v>148</v>
      </c>
      <c r="G2952" t="s">
        <v>18</v>
      </c>
      <c r="H2952">
        <v>48.3</v>
      </c>
      <c r="I2952">
        <v>1</v>
      </c>
      <c r="J2952">
        <v>118.7</v>
      </c>
      <c r="K2952">
        <v>2.76</v>
      </c>
    </row>
    <row r="2953" spans="1:11" x14ac:dyDescent="0.25">
      <c r="A2953" s="7">
        <v>447936</v>
      </c>
      <c r="B2953" s="7">
        <v>447375</v>
      </c>
      <c r="C2953" t="s">
        <v>50</v>
      </c>
      <c r="D2953" t="s">
        <v>126</v>
      </c>
      <c r="E2953" s="7">
        <v>2</v>
      </c>
      <c r="F2953" s="7" t="s">
        <v>148</v>
      </c>
      <c r="G2953" t="s">
        <v>18</v>
      </c>
      <c r="H2953">
        <v>17.5</v>
      </c>
      <c r="I2953">
        <v>1</v>
      </c>
      <c r="J2953">
        <v>92</v>
      </c>
      <c r="K2953">
        <v>2.76</v>
      </c>
    </row>
    <row r="2954" spans="1:11" x14ac:dyDescent="0.25">
      <c r="A2954" s="7">
        <v>447937</v>
      </c>
      <c r="B2954" s="7">
        <v>447375</v>
      </c>
      <c r="C2954" t="s">
        <v>50</v>
      </c>
      <c r="D2954" t="s">
        <v>126</v>
      </c>
      <c r="E2954" s="7">
        <v>2</v>
      </c>
      <c r="F2954" s="7" t="s">
        <v>148</v>
      </c>
      <c r="G2954" t="s">
        <v>18</v>
      </c>
      <c r="H2954">
        <v>26.3</v>
      </c>
      <c r="I2954">
        <v>1</v>
      </c>
      <c r="J2954">
        <v>92</v>
      </c>
      <c r="K2954">
        <v>2.76</v>
      </c>
    </row>
    <row r="2955" spans="1:11" x14ac:dyDescent="0.25">
      <c r="A2955" s="7">
        <v>447938</v>
      </c>
      <c r="B2955" s="7">
        <v>447375</v>
      </c>
      <c r="C2955" t="s">
        <v>50</v>
      </c>
      <c r="D2955" t="s">
        <v>126</v>
      </c>
      <c r="E2955" s="7">
        <v>2</v>
      </c>
      <c r="F2955" s="7" t="s">
        <v>148</v>
      </c>
      <c r="G2955" t="s">
        <v>18</v>
      </c>
      <c r="H2955">
        <v>17.2</v>
      </c>
      <c r="I2955">
        <v>1</v>
      </c>
      <c r="J2955">
        <v>92</v>
      </c>
      <c r="K2955">
        <v>2.76</v>
      </c>
    </row>
    <row r="2956" spans="1:11" x14ac:dyDescent="0.25">
      <c r="A2956" s="7">
        <v>447940</v>
      </c>
      <c r="B2956" s="7">
        <v>447375</v>
      </c>
      <c r="C2956" t="s">
        <v>50</v>
      </c>
      <c r="D2956" t="s">
        <v>126</v>
      </c>
      <c r="E2956" s="7">
        <v>2</v>
      </c>
      <c r="F2956" s="7" t="s">
        <v>148</v>
      </c>
      <c r="G2956" t="s">
        <v>18</v>
      </c>
      <c r="H2956">
        <v>48.9</v>
      </c>
      <c r="I2956">
        <v>2</v>
      </c>
      <c r="J2956">
        <v>73.5</v>
      </c>
      <c r="K2956">
        <v>2.76</v>
      </c>
    </row>
    <row r="2957" spans="1:11" x14ac:dyDescent="0.25">
      <c r="A2957" s="7">
        <v>447942</v>
      </c>
      <c r="B2957" s="7">
        <v>447375</v>
      </c>
      <c r="C2957" t="s">
        <v>50</v>
      </c>
      <c r="D2957" t="s">
        <v>126</v>
      </c>
      <c r="E2957" s="7">
        <v>2</v>
      </c>
      <c r="F2957" s="7" t="s">
        <v>148</v>
      </c>
      <c r="G2957" t="s">
        <v>18</v>
      </c>
      <c r="H2957">
        <v>48.1</v>
      </c>
      <c r="I2957">
        <v>2</v>
      </c>
      <c r="J2957">
        <v>73.5</v>
      </c>
      <c r="K2957">
        <v>2.76</v>
      </c>
    </row>
    <row r="2958" spans="1:11" x14ac:dyDescent="0.25">
      <c r="A2958" s="7">
        <v>447944</v>
      </c>
      <c r="B2958" s="7">
        <v>447375</v>
      </c>
      <c r="C2958" t="s">
        <v>50</v>
      </c>
      <c r="D2958" t="s">
        <v>126</v>
      </c>
      <c r="E2958" s="7">
        <v>2</v>
      </c>
      <c r="F2958" s="7" t="s">
        <v>148</v>
      </c>
      <c r="G2958" t="s">
        <v>18</v>
      </c>
      <c r="H2958">
        <v>60.7</v>
      </c>
      <c r="I2958">
        <v>2</v>
      </c>
      <c r="J2958">
        <v>83.2</v>
      </c>
      <c r="K2958">
        <v>2.76</v>
      </c>
    </row>
    <row r="2959" spans="1:11" x14ac:dyDescent="0.25">
      <c r="A2959" s="7">
        <v>447946</v>
      </c>
      <c r="B2959" s="7">
        <v>447375</v>
      </c>
      <c r="C2959" t="s">
        <v>50</v>
      </c>
      <c r="D2959" t="s">
        <v>126</v>
      </c>
      <c r="E2959" s="7">
        <v>2</v>
      </c>
      <c r="F2959" s="7" t="s">
        <v>148</v>
      </c>
      <c r="G2959" t="s">
        <v>18</v>
      </c>
      <c r="H2959">
        <v>49</v>
      </c>
      <c r="I2959">
        <v>3</v>
      </c>
      <c r="J2959">
        <v>57</v>
      </c>
      <c r="K2959">
        <v>2.76</v>
      </c>
    </row>
    <row r="2960" spans="1:11" x14ac:dyDescent="0.25">
      <c r="A2960" s="7">
        <v>447948</v>
      </c>
      <c r="B2960" s="7">
        <v>447375</v>
      </c>
      <c r="C2960" t="s">
        <v>50</v>
      </c>
      <c r="D2960" t="s">
        <v>126</v>
      </c>
      <c r="E2960" s="7">
        <v>2</v>
      </c>
      <c r="F2960" s="7" t="s">
        <v>148</v>
      </c>
      <c r="G2960" t="s">
        <v>18</v>
      </c>
      <c r="H2960">
        <v>60.4</v>
      </c>
      <c r="I2960">
        <v>4</v>
      </c>
      <c r="J2960">
        <v>52.4</v>
      </c>
      <c r="K2960">
        <v>2.76</v>
      </c>
    </row>
    <row r="2961" spans="1:11" x14ac:dyDescent="0.25">
      <c r="A2961" s="7">
        <v>447950</v>
      </c>
      <c r="B2961" s="7">
        <v>447376</v>
      </c>
      <c r="C2961" t="s">
        <v>50</v>
      </c>
      <c r="D2961" t="s">
        <v>126</v>
      </c>
      <c r="E2961" s="7">
        <v>7</v>
      </c>
      <c r="F2961" s="7" t="s">
        <v>148</v>
      </c>
      <c r="G2961" t="s">
        <v>18</v>
      </c>
      <c r="H2961">
        <v>24.6</v>
      </c>
      <c r="I2961">
        <v>1</v>
      </c>
      <c r="J2961">
        <v>92</v>
      </c>
      <c r="K2961">
        <v>2.76</v>
      </c>
    </row>
    <row r="2962" spans="1:11" x14ac:dyDescent="0.25">
      <c r="A2962" s="7">
        <v>447951</v>
      </c>
      <c r="B2962" s="7">
        <v>447376</v>
      </c>
      <c r="C2962" t="s">
        <v>50</v>
      </c>
      <c r="D2962" t="s">
        <v>126</v>
      </c>
      <c r="E2962" s="7">
        <v>7</v>
      </c>
      <c r="F2962" s="7" t="s">
        <v>148</v>
      </c>
      <c r="G2962" t="s">
        <v>18</v>
      </c>
      <c r="H2962">
        <v>19.7</v>
      </c>
      <c r="I2962">
        <v>1</v>
      </c>
      <c r="J2962">
        <v>92</v>
      </c>
      <c r="K2962">
        <v>2.76</v>
      </c>
    </row>
    <row r="2963" spans="1:11" x14ac:dyDescent="0.25">
      <c r="A2963" s="7">
        <v>447953</v>
      </c>
      <c r="B2963" s="7">
        <v>447376</v>
      </c>
      <c r="C2963" t="s">
        <v>50</v>
      </c>
      <c r="D2963" t="s">
        <v>126</v>
      </c>
      <c r="E2963" s="7">
        <v>7</v>
      </c>
      <c r="F2963" s="7" t="s">
        <v>148</v>
      </c>
      <c r="G2963" t="s">
        <v>18</v>
      </c>
      <c r="H2963">
        <v>19.3</v>
      </c>
      <c r="I2963">
        <v>1</v>
      </c>
      <c r="J2963">
        <v>92</v>
      </c>
      <c r="K2963">
        <v>2.76</v>
      </c>
    </row>
    <row r="2964" spans="1:11" x14ac:dyDescent="0.25">
      <c r="A2964" s="7">
        <v>447954</v>
      </c>
      <c r="B2964" s="7">
        <v>447376</v>
      </c>
      <c r="C2964" t="s">
        <v>50</v>
      </c>
      <c r="D2964" t="s">
        <v>126</v>
      </c>
      <c r="E2964" s="7">
        <v>7</v>
      </c>
      <c r="F2964" s="7" t="s">
        <v>148</v>
      </c>
      <c r="G2964" t="s">
        <v>18</v>
      </c>
      <c r="H2964">
        <v>24.8</v>
      </c>
      <c r="I2964">
        <v>4</v>
      </c>
      <c r="J2964">
        <v>35.9</v>
      </c>
      <c r="K2964">
        <v>2.76</v>
      </c>
    </row>
    <row r="2965" spans="1:11" x14ac:dyDescent="0.25">
      <c r="A2965" s="7">
        <v>447957</v>
      </c>
      <c r="B2965" s="7">
        <v>447376</v>
      </c>
      <c r="C2965" t="s">
        <v>50</v>
      </c>
      <c r="D2965" t="s">
        <v>126</v>
      </c>
      <c r="E2965" s="7">
        <v>7</v>
      </c>
      <c r="F2965" s="7" t="s">
        <v>148</v>
      </c>
      <c r="G2965" t="s">
        <v>18</v>
      </c>
      <c r="H2965">
        <v>19.5</v>
      </c>
      <c r="I2965">
        <v>1</v>
      </c>
      <c r="J2965">
        <v>92</v>
      </c>
      <c r="K2965">
        <v>2.76</v>
      </c>
    </row>
    <row r="2966" spans="1:11" x14ac:dyDescent="0.25">
      <c r="A2966" s="7">
        <v>447959</v>
      </c>
      <c r="B2966" s="7">
        <v>447376</v>
      </c>
      <c r="C2966" t="s">
        <v>50</v>
      </c>
      <c r="D2966" t="s">
        <v>126</v>
      </c>
      <c r="E2966" s="7">
        <v>7</v>
      </c>
      <c r="F2966" s="7" t="s">
        <v>148</v>
      </c>
      <c r="G2966" t="s">
        <v>18</v>
      </c>
      <c r="H2966">
        <v>24.5</v>
      </c>
      <c r="I2966">
        <v>2</v>
      </c>
      <c r="J2966">
        <v>57</v>
      </c>
      <c r="K2966">
        <v>2.76</v>
      </c>
    </row>
    <row r="2967" spans="1:11" x14ac:dyDescent="0.25">
      <c r="A2967" s="7">
        <v>447961</v>
      </c>
      <c r="B2967" s="7">
        <v>447376</v>
      </c>
      <c r="C2967" t="s">
        <v>50</v>
      </c>
      <c r="D2967" t="s">
        <v>126</v>
      </c>
      <c r="E2967" s="7">
        <v>7</v>
      </c>
      <c r="F2967" s="7" t="s">
        <v>148</v>
      </c>
      <c r="G2967" t="s">
        <v>18</v>
      </c>
      <c r="H2967">
        <v>44.3</v>
      </c>
      <c r="I2967">
        <v>2</v>
      </c>
      <c r="J2967">
        <v>73.5</v>
      </c>
      <c r="K2967">
        <v>2.76</v>
      </c>
    </row>
    <row r="2968" spans="1:11" x14ac:dyDescent="0.25">
      <c r="A2968" s="7">
        <v>447963</v>
      </c>
      <c r="B2968" s="7">
        <v>447376</v>
      </c>
      <c r="C2968" t="s">
        <v>50</v>
      </c>
      <c r="D2968" t="s">
        <v>126</v>
      </c>
      <c r="E2968" s="7">
        <v>7</v>
      </c>
      <c r="F2968" s="7" t="s">
        <v>148</v>
      </c>
      <c r="G2968" t="s">
        <v>18</v>
      </c>
      <c r="H2968">
        <v>24.4</v>
      </c>
      <c r="I2968">
        <v>1</v>
      </c>
      <c r="J2968">
        <v>92</v>
      </c>
      <c r="K2968">
        <v>2.76</v>
      </c>
    </row>
    <row r="2969" spans="1:11" x14ac:dyDescent="0.25">
      <c r="A2969" s="7">
        <v>447964</v>
      </c>
      <c r="B2969" s="7">
        <v>447376</v>
      </c>
      <c r="C2969" t="s">
        <v>50</v>
      </c>
      <c r="D2969" t="s">
        <v>126</v>
      </c>
      <c r="E2969" s="7">
        <v>7</v>
      </c>
      <c r="F2969" s="7" t="s">
        <v>148</v>
      </c>
      <c r="G2969" t="s">
        <v>18</v>
      </c>
      <c r="H2969">
        <v>19.3</v>
      </c>
      <c r="I2969">
        <v>1</v>
      </c>
      <c r="J2969">
        <v>92</v>
      </c>
      <c r="K2969">
        <v>2.76</v>
      </c>
    </row>
    <row r="2970" spans="1:11" x14ac:dyDescent="0.25">
      <c r="A2970" s="7">
        <v>447966</v>
      </c>
      <c r="B2970" s="7">
        <v>447376</v>
      </c>
      <c r="C2970" t="s">
        <v>50</v>
      </c>
      <c r="D2970" t="s">
        <v>126</v>
      </c>
      <c r="E2970" s="7">
        <v>7</v>
      </c>
      <c r="F2970" s="7" t="s">
        <v>148</v>
      </c>
      <c r="G2970" t="s">
        <v>18</v>
      </c>
      <c r="H2970">
        <v>44.2</v>
      </c>
      <c r="I2970">
        <v>4</v>
      </c>
      <c r="J2970">
        <v>46.3</v>
      </c>
      <c r="K2970">
        <v>2.76</v>
      </c>
    </row>
    <row r="2971" spans="1:11" x14ac:dyDescent="0.25">
      <c r="A2971" s="7">
        <v>447968</v>
      </c>
      <c r="B2971" s="7">
        <v>447376</v>
      </c>
      <c r="C2971" t="s">
        <v>50</v>
      </c>
      <c r="D2971" t="s">
        <v>126</v>
      </c>
      <c r="E2971" s="7">
        <v>7</v>
      </c>
      <c r="F2971" s="7" t="s">
        <v>148</v>
      </c>
      <c r="G2971" t="s">
        <v>18</v>
      </c>
      <c r="H2971">
        <v>43.8</v>
      </c>
      <c r="I2971">
        <v>3</v>
      </c>
      <c r="J2971">
        <v>57</v>
      </c>
      <c r="K2971">
        <v>2.76</v>
      </c>
    </row>
    <row r="2972" spans="1:11" x14ac:dyDescent="0.25">
      <c r="A2972" s="7">
        <v>447969</v>
      </c>
      <c r="B2972" s="7">
        <v>447376</v>
      </c>
      <c r="C2972" t="s">
        <v>50</v>
      </c>
      <c r="D2972" t="s">
        <v>126</v>
      </c>
      <c r="E2972" s="7">
        <v>7</v>
      </c>
      <c r="F2972" s="7" t="s">
        <v>148</v>
      </c>
      <c r="G2972" t="s">
        <v>18</v>
      </c>
      <c r="H2972">
        <v>19.600000000000001</v>
      </c>
      <c r="I2972">
        <v>2</v>
      </c>
      <c r="J2972">
        <v>57</v>
      </c>
      <c r="K2972">
        <v>2.76</v>
      </c>
    </row>
    <row r="2973" spans="1:11" x14ac:dyDescent="0.25">
      <c r="A2973" s="7">
        <v>448166</v>
      </c>
      <c r="B2973" s="7">
        <v>447388</v>
      </c>
      <c r="C2973" t="s">
        <v>50</v>
      </c>
      <c r="D2973" t="s">
        <v>127</v>
      </c>
      <c r="E2973" s="7">
        <v>28</v>
      </c>
      <c r="F2973" s="7" t="s">
        <v>148</v>
      </c>
      <c r="G2973" t="s">
        <v>18</v>
      </c>
      <c r="H2973">
        <v>54.9</v>
      </c>
      <c r="I2973">
        <v>2</v>
      </c>
      <c r="J2973">
        <v>73.5</v>
      </c>
      <c r="K2973">
        <v>2.76</v>
      </c>
    </row>
    <row r="2974" spans="1:11" x14ac:dyDescent="0.25">
      <c r="A2974" s="7">
        <v>448168</v>
      </c>
      <c r="B2974" s="7">
        <v>447388</v>
      </c>
      <c r="C2974" t="s">
        <v>50</v>
      </c>
      <c r="D2974" t="s">
        <v>127</v>
      </c>
      <c r="E2974" s="7">
        <v>28</v>
      </c>
      <c r="F2974" s="7" t="s">
        <v>148</v>
      </c>
      <c r="G2974" t="s">
        <v>18</v>
      </c>
      <c r="H2974">
        <v>56.1</v>
      </c>
      <c r="I2974">
        <v>2</v>
      </c>
      <c r="J2974">
        <v>73.5</v>
      </c>
      <c r="K2974">
        <v>2.76</v>
      </c>
    </row>
    <row r="2975" spans="1:11" x14ac:dyDescent="0.25">
      <c r="A2975" s="7">
        <v>448170</v>
      </c>
      <c r="B2975" s="7">
        <v>447388</v>
      </c>
      <c r="C2975" t="s">
        <v>50</v>
      </c>
      <c r="D2975" t="s">
        <v>127</v>
      </c>
      <c r="E2975" s="7">
        <v>28</v>
      </c>
      <c r="F2975" s="7" t="s">
        <v>148</v>
      </c>
      <c r="G2975" t="s">
        <v>18</v>
      </c>
      <c r="H2975">
        <v>55.5</v>
      </c>
      <c r="I2975">
        <v>6</v>
      </c>
      <c r="J2975">
        <v>40.4</v>
      </c>
      <c r="K2975">
        <v>2.76</v>
      </c>
    </row>
    <row r="2976" spans="1:11" x14ac:dyDescent="0.25">
      <c r="A2976" s="7">
        <v>448176</v>
      </c>
      <c r="B2976" s="7">
        <v>447388</v>
      </c>
      <c r="C2976" t="s">
        <v>50</v>
      </c>
      <c r="D2976" t="s">
        <v>127</v>
      </c>
      <c r="E2976" s="7">
        <v>28</v>
      </c>
      <c r="F2976" s="7" t="s">
        <v>148</v>
      </c>
      <c r="G2976" t="s">
        <v>18</v>
      </c>
      <c r="H2976">
        <v>56.3</v>
      </c>
      <c r="I2976">
        <v>2</v>
      </c>
      <c r="J2976">
        <v>73.5</v>
      </c>
      <c r="K2976">
        <v>2.76</v>
      </c>
    </row>
    <row r="2977" spans="1:11" x14ac:dyDescent="0.25">
      <c r="A2977" s="7">
        <v>448178</v>
      </c>
      <c r="B2977" s="7">
        <v>447388</v>
      </c>
      <c r="C2977" t="s">
        <v>50</v>
      </c>
      <c r="D2977" t="s">
        <v>127</v>
      </c>
      <c r="E2977" s="7">
        <v>28</v>
      </c>
      <c r="F2977" s="7" t="s">
        <v>148</v>
      </c>
      <c r="G2977" t="s">
        <v>18</v>
      </c>
      <c r="H2977">
        <v>54.7</v>
      </c>
      <c r="I2977">
        <v>2</v>
      </c>
      <c r="J2977">
        <v>73.5</v>
      </c>
      <c r="K2977">
        <v>2.76</v>
      </c>
    </row>
    <row r="2978" spans="1:11" x14ac:dyDescent="0.25">
      <c r="A2978" s="7">
        <v>448180</v>
      </c>
      <c r="B2978" s="7">
        <v>447388</v>
      </c>
      <c r="C2978" t="s">
        <v>50</v>
      </c>
      <c r="D2978" t="s">
        <v>127</v>
      </c>
      <c r="E2978" s="7">
        <v>28</v>
      </c>
      <c r="F2978" s="7" t="s">
        <v>148</v>
      </c>
      <c r="G2978" t="s">
        <v>18</v>
      </c>
      <c r="H2978">
        <v>68.3</v>
      </c>
      <c r="I2978">
        <v>3</v>
      </c>
      <c r="J2978">
        <v>64.5</v>
      </c>
      <c r="K2978">
        <v>2.76</v>
      </c>
    </row>
    <row r="2979" spans="1:11" x14ac:dyDescent="0.25">
      <c r="A2979" s="7">
        <v>448341</v>
      </c>
      <c r="B2979" s="7">
        <v>447397</v>
      </c>
      <c r="C2979" t="s">
        <v>50</v>
      </c>
      <c r="D2979" t="s">
        <v>128</v>
      </c>
      <c r="E2979" s="7">
        <v>45</v>
      </c>
      <c r="F2979" s="7" t="s">
        <v>148</v>
      </c>
      <c r="G2979" t="s">
        <v>18</v>
      </c>
      <c r="H2979">
        <v>44.1</v>
      </c>
      <c r="I2979">
        <v>3</v>
      </c>
      <c r="J2979">
        <v>57</v>
      </c>
      <c r="K2979">
        <v>2.76</v>
      </c>
    </row>
    <row r="2980" spans="1:11" x14ac:dyDescent="0.25">
      <c r="A2980" s="7">
        <v>448342</v>
      </c>
      <c r="B2980" s="7">
        <v>447397</v>
      </c>
      <c r="C2980" t="s">
        <v>50</v>
      </c>
      <c r="D2980" t="s">
        <v>128</v>
      </c>
      <c r="E2980" s="7">
        <v>45</v>
      </c>
      <c r="F2980" s="7" t="s">
        <v>148</v>
      </c>
      <c r="G2980" t="s">
        <v>18</v>
      </c>
      <c r="H2980">
        <v>28.7</v>
      </c>
      <c r="I2980">
        <v>1</v>
      </c>
      <c r="J2980">
        <v>92</v>
      </c>
      <c r="K2980">
        <v>2.76</v>
      </c>
    </row>
    <row r="2981" spans="1:11" x14ac:dyDescent="0.25">
      <c r="A2981" s="7">
        <v>448344</v>
      </c>
      <c r="B2981" s="7">
        <v>447397</v>
      </c>
      <c r="C2981" t="s">
        <v>50</v>
      </c>
      <c r="D2981" t="s">
        <v>128</v>
      </c>
      <c r="E2981" s="7">
        <v>45</v>
      </c>
      <c r="F2981" s="7" t="s">
        <v>148</v>
      </c>
      <c r="G2981" t="s">
        <v>18</v>
      </c>
      <c r="H2981">
        <v>50</v>
      </c>
      <c r="I2981">
        <v>4</v>
      </c>
      <c r="J2981">
        <v>46.3</v>
      </c>
      <c r="K2981">
        <v>2.76</v>
      </c>
    </row>
    <row r="2982" spans="1:11" x14ac:dyDescent="0.25">
      <c r="A2982" s="7">
        <v>448345</v>
      </c>
      <c r="B2982" s="7">
        <v>447397</v>
      </c>
      <c r="C2982" t="s">
        <v>50</v>
      </c>
      <c r="D2982" t="s">
        <v>128</v>
      </c>
      <c r="E2982" s="7">
        <v>45</v>
      </c>
      <c r="F2982" s="7" t="s">
        <v>148</v>
      </c>
      <c r="G2982" t="s">
        <v>18</v>
      </c>
      <c r="H2982">
        <v>22.4</v>
      </c>
      <c r="I2982">
        <v>1</v>
      </c>
      <c r="J2982">
        <v>92</v>
      </c>
      <c r="K2982">
        <v>2.76</v>
      </c>
    </row>
    <row r="2983" spans="1:11" x14ac:dyDescent="0.25">
      <c r="A2983" s="7">
        <v>448349</v>
      </c>
      <c r="B2983" s="7">
        <v>447397</v>
      </c>
      <c r="C2983" t="s">
        <v>50</v>
      </c>
      <c r="D2983" t="s">
        <v>128</v>
      </c>
      <c r="E2983" s="7">
        <v>45</v>
      </c>
      <c r="F2983" s="7" t="s">
        <v>148</v>
      </c>
      <c r="G2983" t="s">
        <v>18</v>
      </c>
      <c r="H2983">
        <v>51.7</v>
      </c>
      <c r="I2983">
        <v>2</v>
      </c>
      <c r="J2983">
        <v>73.5</v>
      </c>
      <c r="K2983">
        <v>2.76</v>
      </c>
    </row>
    <row r="2984" spans="1:11" x14ac:dyDescent="0.25">
      <c r="A2984" s="7">
        <v>448351</v>
      </c>
      <c r="B2984" s="7">
        <v>447397</v>
      </c>
      <c r="C2984" t="s">
        <v>50</v>
      </c>
      <c r="D2984" t="s">
        <v>128</v>
      </c>
      <c r="E2984" s="7">
        <v>45</v>
      </c>
      <c r="F2984" s="7" t="s">
        <v>148</v>
      </c>
      <c r="G2984" t="s">
        <v>18</v>
      </c>
      <c r="H2984">
        <v>21.5</v>
      </c>
      <c r="I2984">
        <v>1</v>
      </c>
      <c r="J2984">
        <v>92</v>
      </c>
      <c r="K2984">
        <v>2.76</v>
      </c>
    </row>
    <row r="2985" spans="1:11" x14ac:dyDescent="0.25">
      <c r="A2985" s="7">
        <v>448353</v>
      </c>
      <c r="B2985" s="7">
        <v>447397</v>
      </c>
      <c r="C2985" t="s">
        <v>50</v>
      </c>
      <c r="D2985" t="s">
        <v>128</v>
      </c>
      <c r="E2985" s="7">
        <v>45</v>
      </c>
      <c r="F2985" s="7" t="s">
        <v>148</v>
      </c>
      <c r="G2985" t="s">
        <v>18</v>
      </c>
      <c r="H2985">
        <v>72.400000000000006</v>
      </c>
      <c r="I2985">
        <v>3</v>
      </c>
      <c r="J2985">
        <v>64.5</v>
      </c>
      <c r="K2985">
        <v>2.76</v>
      </c>
    </row>
    <row r="2986" spans="1:11" x14ac:dyDescent="0.25">
      <c r="A2986" s="7">
        <v>448354</v>
      </c>
      <c r="B2986" s="7">
        <v>447397</v>
      </c>
      <c r="C2986" t="s">
        <v>50</v>
      </c>
      <c r="D2986" t="s">
        <v>128</v>
      </c>
      <c r="E2986" s="7">
        <v>45</v>
      </c>
      <c r="F2986" s="7" t="s">
        <v>148</v>
      </c>
      <c r="G2986" t="s">
        <v>18</v>
      </c>
      <c r="H2986">
        <v>20.7</v>
      </c>
      <c r="I2986">
        <v>2</v>
      </c>
      <c r="J2986">
        <v>57</v>
      </c>
      <c r="K2986">
        <v>2.76</v>
      </c>
    </row>
    <row r="2987" spans="1:11" x14ac:dyDescent="0.25">
      <c r="A2987" s="7">
        <v>448356</v>
      </c>
      <c r="B2987" s="7">
        <v>447397</v>
      </c>
      <c r="C2987" t="s">
        <v>50</v>
      </c>
      <c r="D2987" t="s">
        <v>128</v>
      </c>
      <c r="E2987" s="7">
        <v>45</v>
      </c>
      <c r="F2987" s="7" t="s">
        <v>148</v>
      </c>
      <c r="G2987" t="s">
        <v>18</v>
      </c>
      <c r="H2987">
        <v>52</v>
      </c>
      <c r="I2987">
        <v>2</v>
      </c>
      <c r="J2987">
        <v>73.5</v>
      </c>
      <c r="K2987">
        <v>2.76</v>
      </c>
    </row>
    <row r="2988" spans="1:11" x14ac:dyDescent="0.25">
      <c r="A2988" s="7">
        <v>448357</v>
      </c>
      <c r="B2988" s="7">
        <v>447397</v>
      </c>
      <c r="C2988" t="s">
        <v>50</v>
      </c>
      <c r="D2988" t="s">
        <v>128</v>
      </c>
      <c r="E2988" s="7">
        <v>45</v>
      </c>
      <c r="F2988" s="7" t="s">
        <v>148</v>
      </c>
      <c r="G2988" t="s">
        <v>18</v>
      </c>
      <c r="H2988">
        <v>20.3</v>
      </c>
      <c r="I2988">
        <v>2</v>
      </c>
      <c r="J2988">
        <v>57</v>
      </c>
      <c r="K2988">
        <v>2.76</v>
      </c>
    </row>
    <row r="2989" spans="1:11" x14ac:dyDescent="0.25">
      <c r="A2989" s="7">
        <v>448359</v>
      </c>
      <c r="B2989" s="7">
        <v>447397</v>
      </c>
      <c r="C2989" t="s">
        <v>50</v>
      </c>
      <c r="D2989" t="s">
        <v>128</v>
      </c>
      <c r="E2989" s="7">
        <v>45</v>
      </c>
      <c r="F2989" s="7" t="s">
        <v>148</v>
      </c>
      <c r="G2989" t="s">
        <v>18</v>
      </c>
      <c r="H2989">
        <v>20.6</v>
      </c>
      <c r="I2989">
        <v>1</v>
      </c>
      <c r="J2989">
        <v>92</v>
      </c>
      <c r="K2989">
        <v>2.76</v>
      </c>
    </row>
    <row r="2990" spans="1:11" x14ac:dyDescent="0.25">
      <c r="A2990" s="7">
        <v>448360</v>
      </c>
      <c r="B2990" s="7">
        <v>447397</v>
      </c>
      <c r="C2990" t="s">
        <v>50</v>
      </c>
      <c r="D2990" t="s">
        <v>128</v>
      </c>
      <c r="E2990" s="7">
        <v>45</v>
      </c>
      <c r="F2990" s="7" t="s">
        <v>148</v>
      </c>
      <c r="G2990" t="s">
        <v>18</v>
      </c>
      <c r="H2990">
        <v>53.5</v>
      </c>
      <c r="I2990">
        <v>1</v>
      </c>
      <c r="J2990">
        <v>118.7</v>
      </c>
      <c r="K2990">
        <v>2.76</v>
      </c>
    </row>
    <row r="2991" spans="1:11" x14ac:dyDescent="0.25">
      <c r="A2991" s="7">
        <v>448361</v>
      </c>
      <c r="B2991" s="7">
        <v>447397</v>
      </c>
      <c r="C2991" t="s">
        <v>50</v>
      </c>
      <c r="D2991" t="s">
        <v>128</v>
      </c>
      <c r="E2991" s="7">
        <v>45</v>
      </c>
      <c r="F2991" s="7" t="s">
        <v>148</v>
      </c>
      <c r="G2991" t="s">
        <v>18</v>
      </c>
      <c r="H2991">
        <v>50.2</v>
      </c>
      <c r="I2991">
        <v>5</v>
      </c>
      <c r="J2991">
        <v>40.4</v>
      </c>
      <c r="K2991">
        <v>2.76</v>
      </c>
    </row>
    <row r="2992" spans="1:11" x14ac:dyDescent="0.25">
      <c r="A2992" s="7">
        <v>448635</v>
      </c>
      <c r="B2992" s="7">
        <v>447414</v>
      </c>
      <c r="C2992" t="s">
        <v>50</v>
      </c>
      <c r="D2992" t="s">
        <v>107</v>
      </c>
      <c r="E2992" s="7">
        <v>12</v>
      </c>
      <c r="F2992" s="7" t="s">
        <v>148</v>
      </c>
      <c r="G2992" t="s">
        <v>18</v>
      </c>
      <c r="H2992">
        <v>39.200000000000003</v>
      </c>
      <c r="I2992">
        <v>1</v>
      </c>
      <c r="J2992">
        <v>134.30000000000001</v>
      </c>
      <c r="K2992">
        <v>2.76</v>
      </c>
    </row>
    <row r="2993" spans="1:11" x14ac:dyDescent="0.25">
      <c r="A2993" s="7">
        <v>448636</v>
      </c>
      <c r="B2993" s="7">
        <v>447414</v>
      </c>
      <c r="C2993" t="s">
        <v>50</v>
      </c>
      <c r="D2993" t="s">
        <v>107</v>
      </c>
      <c r="E2993" s="7">
        <v>12</v>
      </c>
      <c r="F2993" s="7" t="s">
        <v>148</v>
      </c>
      <c r="G2993" t="s">
        <v>18</v>
      </c>
      <c r="H2993">
        <v>27.3</v>
      </c>
      <c r="I2993">
        <v>1</v>
      </c>
      <c r="J2993">
        <v>92</v>
      </c>
      <c r="K2993">
        <v>2.76</v>
      </c>
    </row>
    <row r="2994" spans="1:11" x14ac:dyDescent="0.25">
      <c r="A2994" s="7">
        <v>448640</v>
      </c>
      <c r="B2994" s="7">
        <v>447414</v>
      </c>
      <c r="C2994" t="s">
        <v>50</v>
      </c>
      <c r="D2994" t="s">
        <v>107</v>
      </c>
      <c r="E2994" s="7">
        <v>12</v>
      </c>
      <c r="F2994" s="7" t="s">
        <v>148</v>
      </c>
      <c r="G2994" t="s">
        <v>18</v>
      </c>
      <c r="H2994">
        <v>65.2</v>
      </c>
      <c r="I2994">
        <v>4</v>
      </c>
      <c r="J2994">
        <v>52.4</v>
      </c>
      <c r="K2994">
        <v>2.76</v>
      </c>
    </row>
    <row r="2995" spans="1:11" x14ac:dyDescent="0.25">
      <c r="A2995" s="7">
        <v>448642</v>
      </c>
      <c r="B2995" s="7">
        <v>447414</v>
      </c>
      <c r="C2995" t="s">
        <v>50</v>
      </c>
      <c r="D2995" t="s">
        <v>107</v>
      </c>
      <c r="E2995" s="7">
        <v>12</v>
      </c>
      <c r="F2995" s="7" t="s">
        <v>148</v>
      </c>
      <c r="G2995" t="s">
        <v>18</v>
      </c>
      <c r="H2995">
        <v>42.7</v>
      </c>
      <c r="I2995">
        <v>2</v>
      </c>
      <c r="J2995">
        <v>73.5</v>
      </c>
      <c r="K2995">
        <v>2.76</v>
      </c>
    </row>
    <row r="2996" spans="1:11" x14ac:dyDescent="0.25">
      <c r="A2996" s="7">
        <v>448644</v>
      </c>
      <c r="B2996" s="7">
        <v>447414</v>
      </c>
      <c r="C2996" t="s">
        <v>50</v>
      </c>
      <c r="D2996" t="s">
        <v>107</v>
      </c>
      <c r="E2996" s="7">
        <v>12</v>
      </c>
      <c r="F2996" s="7" t="s">
        <v>148</v>
      </c>
      <c r="G2996" t="s">
        <v>18</v>
      </c>
      <c r="H2996">
        <v>42.5</v>
      </c>
      <c r="I2996">
        <v>3</v>
      </c>
      <c r="J2996">
        <v>57</v>
      </c>
      <c r="K2996">
        <v>2.76</v>
      </c>
    </row>
    <row r="2997" spans="1:11" x14ac:dyDescent="0.25">
      <c r="A2997" s="7">
        <v>448646</v>
      </c>
      <c r="B2997" s="7">
        <v>447414</v>
      </c>
      <c r="C2997" t="s">
        <v>50</v>
      </c>
      <c r="D2997" t="s">
        <v>107</v>
      </c>
      <c r="E2997" s="7">
        <v>12</v>
      </c>
      <c r="F2997" s="7" t="s">
        <v>148</v>
      </c>
      <c r="G2997" t="s">
        <v>18</v>
      </c>
      <c r="H2997">
        <v>39.4</v>
      </c>
      <c r="I2997">
        <v>2</v>
      </c>
      <c r="J2997">
        <v>73.5</v>
      </c>
      <c r="K2997">
        <v>2.76</v>
      </c>
    </row>
    <row r="2998" spans="1:11" x14ac:dyDescent="0.25">
      <c r="A2998" s="7">
        <v>448647</v>
      </c>
      <c r="B2998" s="7">
        <v>447414</v>
      </c>
      <c r="C2998" t="s">
        <v>50</v>
      </c>
      <c r="D2998" t="s">
        <v>107</v>
      </c>
      <c r="E2998" s="7">
        <v>12</v>
      </c>
      <c r="F2998" s="7" t="s">
        <v>148</v>
      </c>
      <c r="G2998" t="s">
        <v>18</v>
      </c>
      <c r="H2998">
        <v>26.7</v>
      </c>
      <c r="I2998">
        <v>2</v>
      </c>
      <c r="J2998">
        <v>57</v>
      </c>
      <c r="K2998">
        <v>2.76</v>
      </c>
    </row>
    <row r="2999" spans="1:11" x14ac:dyDescent="0.25">
      <c r="A2999" s="7">
        <v>448649</v>
      </c>
      <c r="B2999" s="7">
        <v>447414</v>
      </c>
      <c r="C2999" t="s">
        <v>50</v>
      </c>
      <c r="D2999" t="s">
        <v>107</v>
      </c>
      <c r="E2999" s="7">
        <v>12</v>
      </c>
      <c r="F2999" s="7" t="s">
        <v>148</v>
      </c>
      <c r="G2999" t="s">
        <v>18</v>
      </c>
      <c r="H2999">
        <v>42.8</v>
      </c>
      <c r="I2999">
        <v>1</v>
      </c>
      <c r="J2999">
        <v>118.7</v>
      </c>
      <c r="K2999">
        <v>2.76</v>
      </c>
    </row>
    <row r="3000" spans="1:11" x14ac:dyDescent="0.25">
      <c r="A3000" s="7">
        <v>448651</v>
      </c>
      <c r="B3000" s="7">
        <v>447414</v>
      </c>
      <c r="C3000" t="s">
        <v>50</v>
      </c>
      <c r="D3000" t="s">
        <v>107</v>
      </c>
      <c r="E3000" s="7">
        <v>12</v>
      </c>
      <c r="F3000" s="7" t="s">
        <v>148</v>
      </c>
      <c r="G3000" t="s">
        <v>18</v>
      </c>
      <c r="H3000">
        <v>19.2</v>
      </c>
      <c r="I3000">
        <v>1</v>
      </c>
      <c r="J3000">
        <v>92</v>
      </c>
      <c r="K3000">
        <v>2.76</v>
      </c>
    </row>
    <row r="3001" spans="1:11" x14ac:dyDescent="0.25">
      <c r="A3001" s="7">
        <v>448652</v>
      </c>
      <c r="B3001" s="7">
        <v>447414</v>
      </c>
      <c r="C3001" t="s">
        <v>50</v>
      </c>
      <c r="D3001" t="s">
        <v>107</v>
      </c>
      <c r="E3001" s="7">
        <v>12</v>
      </c>
      <c r="F3001" s="7" t="s">
        <v>148</v>
      </c>
      <c r="G3001" t="s">
        <v>18</v>
      </c>
      <c r="H3001">
        <v>26.6</v>
      </c>
      <c r="I3001">
        <v>1</v>
      </c>
      <c r="J3001">
        <v>92</v>
      </c>
      <c r="K3001">
        <v>2.76</v>
      </c>
    </row>
    <row r="3002" spans="1:11" x14ac:dyDescent="0.25">
      <c r="A3002" s="7">
        <v>448653</v>
      </c>
      <c r="B3002" s="7">
        <v>447414</v>
      </c>
      <c r="C3002" t="s">
        <v>50</v>
      </c>
      <c r="D3002" t="s">
        <v>107</v>
      </c>
      <c r="E3002" s="7">
        <v>12</v>
      </c>
      <c r="F3002" s="7" t="s">
        <v>148</v>
      </c>
      <c r="G3002" t="s">
        <v>18</v>
      </c>
      <c r="H3002">
        <v>21.4</v>
      </c>
      <c r="I3002">
        <v>4</v>
      </c>
      <c r="J3002">
        <v>35.9</v>
      </c>
      <c r="K3002">
        <v>2.76</v>
      </c>
    </row>
    <row r="3003" spans="1:11" x14ac:dyDescent="0.25">
      <c r="A3003" s="7">
        <v>448655</v>
      </c>
      <c r="B3003" s="7">
        <v>447415</v>
      </c>
      <c r="C3003" t="s">
        <v>50</v>
      </c>
      <c r="D3003" t="s">
        <v>107</v>
      </c>
      <c r="E3003" s="7">
        <v>6</v>
      </c>
      <c r="F3003" s="7" t="s">
        <v>148</v>
      </c>
      <c r="G3003" t="s">
        <v>18</v>
      </c>
      <c r="H3003">
        <v>18.8</v>
      </c>
      <c r="I3003">
        <v>1</v>
      </c>
      <c r="J3003">
        <v>92</v>
      </c>
      <c r="K3003">
        <v>2.76</v>
      </c>
    </row>
    <row r="3004" spans="1:11" x14ac:dyDescent="0.25">
      <c r="A3004" s="7">
        <v>448657</v>
      </c>
      <c r="B3004" s="7">
        <v>447415</v>
      </c>
      <c r="C3004" t="s">
        <v>50</v>
      </c>
      <c r="D3004" t="s">
        <v>107</v>
      </c>
      <c r="E3004" s="7">
        <v>6</v>
      </c>
      <c r="F3004" s="7" t="s">
        <v>148</v>
      </c>
      <c r="G3004" t="s">
        <v>18</v>
      </c>
      <c r="H3004">
        <v>18.2</v>
      </c>
      <c r="I3004">
        <v>1</v>
      </c>
      <c r="J3004">
        <v>92</v>
      </c>
      <c r="K3004">
        <v>2.76</v>
      </c>
    </row>
    <row r="3005" spans="1:11" x14ac:dyDescent="0.25">
      <c r="A3005" s="7">
        <v>448659</v>
      </c>
      <c r="B3005" s="7">
        <v>447415</v>
      </c>
      <c r="C3005" t="s">
        <v>50</v>
      </c>
      <c r="D3005" t="s">
        <v>107</v>
      </c>
      <c r="E3005" s="7">
        <v>6</v>
      </c>
      <c r="F3005" s="7" t="s">
        <v>148</v>
      </c>
      <c r="G3005" t="s">
        <v>18</v>
      </c>
      <c r="H3005">
        <v>42.2</v>
      </c>
      <c r="I3005">
        <v>1</v>
      </c>
      <c r="J3005">
        <v>118.7</v>
      </c>
      <c r="K3005">
        <v>2.76</v>
      </c>
    </row>
    <row r="3006" spans="1:11" x14ac:dyDescent="0.25">
      <c r="A3006" s="7">
        <v>448661</v>
      </c>
      <c r="B3006" s="7">
        <v>447415</v>
      </c>
      <c r="C3006" t="s">
        <v>50</v>
      </c>
      <c r="D3006" t="s">
        <v>107</v>
      </c>
      <c r="E3006" s="7">
        <v>6</v>
      </c>
      <c r="F3006" s="7" t="s">
        <v>148</v>
      </c>
      <c r="G3006" t="s">
        <v>18</v>
      </c>
      <c r="H3006">
        <v>65.2</v>
      </c>
      <c r="I3006">
        <v>2</v>
      </c>
      <c r="J3006">
        <v>83.2</v>
      </c>
      <c r="K3006">
        <v>2.76</v>
      </c>
    </row>
    <row r="3007" spans="1:11" x14ac:dyDescent="0.25">
      <c r="A3007" s="7">
        <v>448663</v>
      </c>
      <c r="B3007" s="7">
        <v>447415</v>
      </c>
      <c r="C3007" t="s">
        <v>50</v>
      </c>
      <c r="D3007" t="s">
        <v>107</v>
      </c>
      <c r="E3007" s="7">
        <v>6</v>
      </c>
      <c r="F3007" s="7" t="s">
        <v>148</v>
      </c>
      <c r="G3007" t="s">
        <v>18</v>
      </c>
      <c r="H3007">
        <v>42.2</v>
      </c>
      <c r="I3007">
        <v>4</v>
      </c>
      <c r="J3007">
        <v>46.3</v>
      </c>
      <c r="K3007">
        <v>2.76</v>
      </c>
    </row>
    <row r="3008" spans="1:11" x14ac:dyDescent="0.25">
      <c r="A3008" s="7">
        <v>448665</v>
      </c>
      <c r="B3008" s="7">
        <v>447415</v>
      </c>
      <c r="C3008" t="s">
        <v>50</v>
      </c>
      <c r="D3008" t="s">
        <v>107</v>
      </c>
      <c r="E3008" s="7">
        <v>6</v>
      </c>
      <c r="F3008" s="7" t="s">
        <v>148</v>
      </c>
      <c r="G3008" t="s">
        <v>18</v>
      </c>
      <c r="H3008">
        <v>19.3</v>
      </c>
      <c r="I3008">
        <v>1</v>
      </c>
      <c r="J3008">
        <v>92</v>
      </c>
      <c r="K3008">
        <v>2.76</v>
      </c>
    </row>
    <row r="3009" spans="1:11" x14ac:dyDescent="0.25">
      <c r="A3009" s="7">
        <v>448667</v>
      </c>
      <c r="B3009" s="7">
        <v>447415</v>
      </c>
      <c r="C3009" t="s">
        <v>50</v>
      </c>
      <c r="D3009" t="s">
        <v>107</v>
      </c>
      <c r="E3009" s="7">
        <v>6</v>
      </c>
      <c r="F3009" s="7" t="s">
        <v>148</v>
      </c>
      <c r="G3009" t="s">
        <v>18</v>
      </c>
      <c r="H3009">
        <v>42.8</v>
      </c>
      <c r="I3009">
        <v>1</v>
      </c>
      <c r="J3009">
        <v>118.7</v>
      </c>
      <c r="K3009">
        <v>2.76</v>
      </c>
    </row>
    <row r="3010" spans="1:11" x14ac:dyDescent="0.25">
      <c r="A3010" s="7">
        <v>448669</v>
      </c>
      <c r="B3010" s="7">
        <v>447415</v>
      </c>
      <c r="C3010" t="s">
        <v>50</v>
      </c>
      <c r="D3010" t="s">
        <v>107</v>
      </c>
      <c r="E3010" s="7">
        <v>6</v>
      </c>
      <c r="F3010" s="7" t="s">
        <v>148</v>
      </c>
      <c r="G3010" t="s">
        <v>18</v>
      </c>
      <c r="H3010">
        <v>25.5</v>
      </c>
      <c r="I3010">
        <v>1</v>
      </c>
      <c r="J3010">
        <v>92</v>
      </c>
      <c r="K3010">
        <v>2.76</v>
      </c>
    </row>
    <row r="3011" spans="1:11" x14ac:dyDescent="0.25">
      <c r="A3011" s="7">
        <v>448670</v>
      </c>
      <c r="B3011" s="7">
        <v>447415</v>
      </c>
      <c r="C3011" t="s">
        <v>50</v>
      </c>
      <c r="D3011" t="s">
        <v>107</v>
      </c>
      <c r="E3011" s="7">
        <v>6</v>
      </c>
      <c r="F3011" s="7" t="s">
        <v>148</v>
      </c>
      <c r="G3011" t="s">
        <v>18</v>
      </c>
      <c r="H3011">
        <v>39</v>
      </c>
      <c r="I3011">
        <v>2</v>
      </c>
      <c r="J3011">
        <v>73.5</v>
      </c>
      <c r="K3011">
        <v>2.76</v>
      </c>
    </row>
    <row r="3012" spans="1:11" x14ac:dyDescent="0.25">
      <c r="A3012" s="7">
        <v>448672</v>
      </c>
      <c r="B3012" s="7">
        <v>447415</v>
      </c>
      <c r="C3012" t="s">
        <v>50</v>
      </c>
      <c r="D3012" t="s">
        <v>107</v>
      </c>
      <c r="E3012" s="7">
        <v>6</v>
      </c>
      <c r="F3012" s="7" t="s">
        <v>148</v>
      </c>
      <c r="G3012" t="s">
        <v>18</v>
      </c>
      <c r="H3012">
        <v>42.4</v>
      </c>
      <c r="I3012">
        <v>1</v>
      </c>
      <c r="J3012">
        <v>118.7</v>
      </c>
      <c r="K3012">
        <v>2.76</v>
      </c>
    </row>
    <row r="3013" spans="1:11" x14ac:dyDescent="0.25">
      <c r="A3013" s="7">
        <v>448673</v>
      </c>
      <c r="B3013" s="7">
        <v>447415</v>
      </c>
      <c r="C3013" t="s">
        <v>50</v>
      </c>
      <c r="D3013" t="s">
        <v>107</v>
      </c>
      <c r="E3013" s="7">
        <v>6</v>
      </c>
      <c r="F3013" s="7" t="s">
        <v>148</v>
      </c>
      <c r="G3013" t="s">
        <v>18</v>
      </c>
      <c r="H3013">
        <v>27</v>
      </c>
      <c r="I3013">
        <v>3</v>
      </c>
      <c r="J3013">
        <v>44.2</v>
      </c>
      <c r="K3013">
        <v>2.76</v>
      </c>
    </row>
    <row r="3014" spans="1:11" x14ac:dyDescent="0.25">
      <c r="A3014" s="7">
        <v>448674</v>
      </c>
      <c r="B3014" s="7">
        <v>447415</v>
      </c>
      <c r="C3014" t="s">
        <v>50</v>
      </c>
      <c r="D3014" t="s">
        <v>107</v>
      </c>
      <c r="E3014" s="7">
        <v>6</v>
      </c>
      <c r="F3014" s="7" t="s">
        <v>148</v>
      </c>
      <c r="G3014" t="s">
        <v>18</v>
      </c>
      <c r="H3014">
        <v>19.100000000000001</v>
      </c>
      <c r="I3014">
        <v>1</v>
      </c>
      <c r="J3014">
        <v>92</v>
      </c>
      <c r="K3014">
        <v>2.76</v>
      </c>
    </row>
    <row r="3015" spans="1:11" x14ac:dyDescent="0.25">
      <c r="A3015" s="7">
        <v>448712</v>
      </c>
      <c r="B3015" s="7">
        <v>447419</v>
      </c>
      <c r="C3015" t="s">
        <v>50</v>
      </c>
      <c r="D3015" t="s">
        <v>118</v>
      </c>
      <c r="E3015" s="7">
        <v>15</v>
      </c>
      <c r="F3015" s="7" t="s">
        <v>148</v>
      </c>
      <c r="G3015" t="s">
        <v>18</v>
      </c>
      <c r="H3015">
        <v>19.5</v>
      </c>
      <c r="I3015">
        <v>1</v>
      </c>
      <c r="J3015">
        <v>92</v>
      </c>
      <c r="K3015">
        <v>2.76</v>
      </c>
    </row>
    <row r="3016" spans="1:11" x14ac:dyDescent="0.25">
      <c r="A3016" s="7">
        <v>448713</v>
      </c>
      <c r="B3016" s="7">
        <v>447419</v>
      </c>
      <c r="C3016" t="s">
        <v>50</v>
      </c>
      <c r="D3016" t="s">
        <v>118</v>
      </c>
      <c r="E3016" s="7">
        <v>15</v>
      </c>
      <c r="F3016" s="7" t="s">
        <v>148</v>
      </c>
      <c r="G3016" t="s">
        <v>18</v>
      </c>
      <c r="H3016">
        <v>24.8</v>
      </c>
      <c r="I3016">
        <v>1</v>
      </c>
      <c r="J3016">
        <v>92</v>
      </c>
      <c r="K3016">
        <v>2.76</v>
      </c>
    </row>
    <row r="3017" spans="1:11" x14ac:dyDescent="0.25">
      <c r="A3017" s="7">
        <v>448715</v>
      </c>
      <c r="B3017" s="7">
        <v>447419</v>
      </c>
      <c r="C3017" t="s">
        <v>50</v>
      </c>
      <c r="D3017" t="s">
        <v>118</v>
      </c>
      <c r="E3017" s="7">
        <v>15</v>
      </c>
      <c r="F3017" s="7" t="s">
        <v>148</v>
      </c>
      <c r="G3017" t="s">
        <v>18</v>
      </c>
      <c r="H3017">
        <v>44.3</v>
      </c>
      <c r="I3017">
        <v>1</v>
      </c>
      <c r="J3017">
        <v>118.7</v>
      </c>
      <c r="K3017">
        <v>2.76</v>
      </c>
    </row>
    <row r="3018" spans="1:11" x14ac:dyDescent="0.25">
      <c r="A3018" s="7">
        <v>448717</v>
      </c>
      <c r="B3018" s="7">
        <v>447419</v>
      </c>
      <c r="C3018" t="s">
        <v>50</v>
      </c>
      <c r="D3018" t="s">
        <v>118</v>
      </c>
      <c r="E3018" s="7">
        <v>15</v>
      </c>
      <c r="F3018" s="7" t="s">
        <v>148</v>
      </c>
      <c r="G3018" t="s">
        <v>18</v>
      </c>
      <c r="H3018">
        <v>44.4</v>
      </c>
      <c r="I3018">
        <v>2</v>
      </c>
      <c r="J3018">
        <v>73.5</v>
      </c>
      <c r="K3018">
        <v>2.76</v>
      </c>
    </row>
    <row r="3019" spans="1:11" x14ac:dyDescent="0.25">
      <c r="A3019" s="7">
        <v>448719</v>
      </c>
      <c r="B3019" s="7">
        <v>447419</v>
      </c>
      <c r="C3019" t="s">
        <v>50</v>
      </c>
      <c r="D3019" t="s">
        <v>118</v>
      </c>
      <c r="E3019" s="7">
        <v>15</v>
      </c>
      <c r="F3019" s="7" t="s">
        <v>148</v>
      </c>
      <c r="G3019" t="s">
        <v>18</v>
      </c>
      <c r="H3019">
        <v>44.3</v>
      </c>
      <c r="I3019">
        <v>1</v>
      </c>
      <c r="J3019">
        <v>118.7</v>
      </c>
      <c r="K3019">
        <v>2.76</v>
      </c>
    </row>
    <row r="3020" spans="1:11" x14ac:dyDescent="0.25">
      <c r="A3020" s="7">
        <v>448721</v>
      </c>
      <c r="B3020" s="7">
        <v>447419</v>
      </c>
      <c r="C3020" t="s">
        <v>50</v>
      </c>
      <c r="D3020" t="s">
        <v>118</v>
      </c>
      <c r="E3020" s="7">
        <v>15</v>
      </c>
      <c r="F3020" s="7" t="s">
        <v>148</v>
      </c>
      <c r="G3020" t="s">
        <v>18</v>
      </c>
      <c r="H3020">
        <v>44.4</v>
      </c>
      <c r="I3020">
        <v>5</v>
      </c>
      <c r="J3020">
        <v>40.4</v>
      </c>
      <c r="K3020">
        <v>2.76</v>
      </c>
    </row>
    <row r="3021" spans="1:11" x14ac:dyDescent="0.25">
      <c r="A3021" s="7">
        <v>448723</v>
      </c>
      <c r="B3021" s="7">
        <v>447419</v>
      </c>
      <c r="C3021" t="s">
        <v>50</v>
      </c>
      <c r="D3021" t="s">
        <v>118</v>
      </c>
      <c r="E3021" s="7">
        <v>15</v>
      </c>
      <c r="F3021" s="7" t="s">
        <v>148</v>
      </c>
      <c r="G3021" t="s">
        <v>18</v>
      </c>
      <c r="H3021">
        <v>44.5</v>
      </c>
      <c r="I3021">
        <v>3</v>
      </c>
      <c r="J3021">
        <v>57</v>
      </c>
      <c r="K3021">
        <v>2.76</v>
      </c>
    </row>
    <row r="3022" spans="1:11" x14ac:dyDescent="0.25">
      <c r="A3022" s="7">
        <v>448725</v>
      </c>
      <c r="B3022" s="7">
        <v>447419</v>
      </c>
      <c r="C3022" t="s">
        <v>50</v>
      </c>
      <c r="D3022" t="s">
        <v>118</v>
      </c>
      <c r="E3022" s="7">
        <v>15</v>
      </c>
      <c r="F3022" s="7" t="s">
        <v>148</v>
      </c>
      <c r="G3022" t="s">
        <v>18</v>
      </c>
      <c r="H3022">
        <v>19.8</v>
      </c>
      <c r="I3022">
        <v>1</v>
      </c>
      <c r="J3022">
        <v>92</v>
      </c>
      <c r="K3022">
        <v>2.76</v>
      </c>
    </row>
    <row r="3023" spans="1:11" x14ac:dyDescent="0.25">
      <c r="A3023" s="7">
        <v>448726</v>
      </c>
      <c r="B3023" s="7">
        <v>447419</v>
      </c>
      <c r="C3023" t="s">
        <v>50</v>
      </c>
      <c r="D3023" t="s">
        <v>118</v>
      </c>
      <c r="E3023" s="7">
        <v>15</v>
      </c>
      <c r="F3023" s="7" t="s">
        <v>148</v>
      </c>
      <c r="G3023" t="s">
        <v>18</v>
      </c>
      <c r="H3023">
        <v>24.7</v>
      </c>
      <c r="I3023">
        <v>3</v>
      </c>
      <c r="J3023">
        <v>44.2</v>
      </c>
      <c r="K3023">
        <v>2.76</v>
      </c>
    </row>
    <row r="3024" spans="1:11" x14ac:dyDescent="0.25">
      <c r="A3024" s="7">
        <v>448728</v>
      </c>
      <c r="B3024" s="7">
        <v>447419</v>
      </c>
      <c r="C3024" t="s">
        <v>50</v>
      </c>
      <c r="D3024" t="s">
        <v>118</v>
      </c>
      <c r="E3024" s="7">
        <v>15</v>
      </c>
      <c r="F3024" s="7" t="s">
        <v>148</v>
      </c>
      <c r="G3024" t="s">
        <v>18</v>
      </c>
      <c r="H3024">
        <v>19.7</v>
      </c>
      <c r="I3024">
        <v>1</v>
      </c>
      <c r="J3024">
        <v>92</v>
      </c>
      <c r="K3024">
        <v>2.76</v>
      </c>
    </row>
    <row r="3025" spans="1:11" x14ac:dyDescent="0.25">
      <c r="A3025" s="7">
        <v>448729</v>
      </c>
      <c r="B3025" s="7">
        <v>447419</v>
      </c>
      <c r="C3025" t="s">
        <v>50</v>
      </c>
      <c r="D3025" t="s">
        <v>118</v>
      </c>
      <c r="E3025" s="7">
        <v>15</v>
      </c>
      <c r="F3025" s="7" t="s">
        <v>148</v>
      </c>
      <c r="G3025" t="s">
        <v>18</v>
      </c>
      <c r="H3025">
        <v>24.6</v>
      </c>
      <c r="I3025">
        <v>2</v>
      </c>
      <c r="J3025">
        <v>57</v>
      </c>
      <c r="K3025">
        <v>2.76</v>
      </c>
    </row>
    <row r="3026" spans="1:11" x14ac:dyDescent="0.25">
      <c r="A3026" s="7">
        <v>448774</v>
      </c>
      <c r="B3026" s="7">
        <v>447423</v>
      </c>
      <c r="C3026" t="s">
        <v>50</v>
      </c>
      <c r="D3026" t="s">
        <v>118</v>
      </c>
      <c r="E3026" s="7">
        <v>21</v>
      </c>
      <c r="F3026" s="7" t="s">
        <v>148</v>
      </c>
      <c r="G3026" t="s">
        <v>18</v>
      </c>
      <c r="H3026">
        <v>19</v>
      </c>
      <c r="I3026">
        <v>1</v>
      </c>
      <c r="J3026">
        <v>92</v>
      </c>
      <c r="K3026">
        <v>2.76</v>
      </c>
    </row>
    <row r="3027" spans="1:11" x14ac:dyDescent="0.25">
      <c r="A3027" s="7">
        <v>448775</v>
      </c>
      <c r="B3027" s="7">
        <v>447423</v>
      </c>
      <c r="C3027" t="s">
        <v>50</v>
      </c>
      <c r="D3027" t="s">
        <v>118</v>
      </c>
      <c r="E3027" s="7">
        <v>21</v>
      </c>
      <c r="F3027" s="7" t="s">
        <v>148</v>
      </c>
      <c r="G3027" t="s">
        <v>18</v>
      </c>
      <c r="H3027">
        <v>24.3</v>
      </c>
      <c r="I3027">
        <v>1</v>
      </c>
      <c r="J3027">
        <v>92</v>
      </c>
      <c r="K3027">
        <v>2.76</v>
      </c>
    </row>
    <row r="3028" spans="1:11" x14ac:dyDescent="0.25">
      <c r="A3028" s="7">
        <v>448777</v>
      </c>
      <c r="B3028" s="7">
        <v>447423</v>
      </c>
      <c r="C3028" t="s">
        <v>50</v>
      </c>
      <c r="D3028" t="s">
        <v>118</v>
      </c>
      <c r="E3028" s="7">
        <v>21</v>
      </c>
      <c r="F3028" s="7" t="s">
        <v>148</v>
      </c>
      <c r="G3028" t="s">
        <v>18</v>
      </c>
      <c r="H3028">
        <v>24.7</v>
      </c>
      <c r="I3028">
        <v>3</v>
      </c>
      <c r="J3028">
        <v>44.2</v>
      </c>
      <c r="K3028">
        <v>2.76</v>
      </c>
    </row>
    <row r="3029" spans="1:11" x14ac:dyDescent="0.25">
      <c r="A3029" s="7">
        <v>448778</v>
      </c>
      <c r="B3029" s="7">
        <v>447423</v>
      </c>
      <c r="C3029" t="s">
        <v>50</v>
      </c>
      <c r="D3029" t="s">
        <v>118</v>
      </c>
      <c r="E3029" s="7">
        <v>21</v>
      </c>
      <c r="F3029" s="7" t="s">
        <v>148</v>
      </c>
      <c r="G3029" t="s">
        <v>18</v>
      </c>
      <c r="H3029">
        <v>19.600000000000001</v>
      </c>
      <c r="I3029">
        <v>1</v>
      </c>
      <c r="J3029">
        <v>92</v>
      </c>
      <c r="K3029">
        <v>2.76</v>
      </c>
    </row>
    <row r="3030" spans="1:11" x14ac:dyDescent="0.25">
      <c r="A3030" s="7">
        <v>448780</v>
      </c>
      <c r="B3030" s="7">
        <v>447423</v>
      </c>
      <c r="C3030" t="s">
        <v>50</v>
      </c>
      <c r="D3030" t="s">
        <v>118</v>
      </c>
      <c r="E3030" s="7">
        <v>21</v>
      </c>
      <c r="F3030" s="7" t="s">
        <v>148</v>
      </c>
      <c r="G3030" t="s">
        <v>18</v>
      </c>
      <c r="H3030">
        <v>43.9</v>
      </c>
      <c r="I3030">
        <v>2</v>
      </c>
      <c r="J3030">
        <v>73.5</v>
      </c>
      <c r="K3030">
        <v>2.76</v>
      </c>
    </row>
    <row r="3031" spans="1:11" x14ac:dyDescent="0.25">
      <c r="A3031" s="7">
        <v>448782</v>
      </c>
      <c r="B3031" s="7">
        <v>447423</v>
      </c>
      <c r="C3031" t="s">
        <v>50</v>
      </c>
      <c r="D3031" t="s">
        <v>118</v>
      </c>
      <c r="E3031" s="7">
        <v>21</v>
      </c>
      <c r="F3031" s="7" t="s">
        <v>148</v>
      </c>
      <c r="G3031" t="s">
        <v>18</v>
      </c>
      <c r="H3031">
        <v>43.9</v>
      </c>
      <c r="I3031">
        <v>2</v>
      </c>
      <c r="J3031">
        <v>73.5</v>
      </c>
      <c r="K3031">
        <v>2.76</v>
      </c>
    </row>
    <row r="3032" spans="1:11" x14ac:dyDescent="0.25">
      <c r="A3032" s="7">
        <v>448784</v>
      </c>
      <c r="B3032" s="7">
        <v>447424</v>
      </c>
      <c r="C3032" t="s">
        <v>50</v>
      </c>
      <c r="D3032" t="s">
        <v>118</v>
      </c>
      <c r="E3032" s="7">
        <v>3</v>
      </c>
      <c r="F3032" s="7" t="s">
        <v>148</v>
      </c>
      <c r="G3032" t="s">
        <v>18</v>
      </c>
      <c r="H3032">
        <v>40</v>
      </c>
      <c r="I3032">
        <v>3</v>
      </c>
      <c r="J3032">
        <v>57</v>
      </c>
      <c r="K3032">
        <v>2.76</v>
      </c>
    </row>
    <row r="3033" spans="1:11" x14ac:dyDescent="0.25">
      <c r="A3033" s="7">
        <v>448786</v>
      </c>
      <c r="B3033" s="7">
        <v>447424</v>
      </c>
      <c r="C3033" t="s">
        <v>50</v>
      </c>
      <c r="D3033" t="s">
        <v>118</v>
      </c>
      <c r="E3033" s="7">
        <v>3</v>
      </c>
      <c r="F3033" s="7" t="s">
        <v>148</v>
      </c>
      <c r="G3033" t="s">
        <v>18</v>
      </c>
      <c r="H3033">
        <v>52.2</v>
      </c>
      <c r="I3033">
        <v>2</v>
      </c>
      <c r="J3033">
        <v>83.2</v>
      </c>
      <c r="K3033">
        <v>2.76</v>
      </c>
    </row>
    <row r="3034" spans="1:11" x14ac:dyDescent="0.25">
      <c r="A3034" s="7">
        <v>448788</v>
      </c>
      <c r="B3034" s="7">
        <v>447424</v>
      </c>
      <c r="C3034" t="s">
        <v>50</v>
      </c>
      <c r="D3034" t="s">
        <v>118</v>
      </c>
      <c r="E3034" s="7">
        <v>3</v>
      </c>
      <c r="F3034" s="7" t="s">
        <v>148</v>
      </c>
      <c r="G3034" t="s">
        <v>18</v>
      </c>
      <c r="H3034">
        <v>39.6</v>
      </c>
      <c r="I3034">
        <v>3</v>
      </c>
      <c r="J3034">
        <v>57</v>
      </c>
      <c r="K3034">
        <v>2.76</v>
      </c>
    </row>
    <row r="3035" spans="1:11" x14ac:dyDescent="0.25">
      <c r="A3035" s="7">
        <v>448791</v>
      </c>
      <c r="B3035" s="7">
        <v>447424</v>
      </c>
      <c r="C3035" t="s">
        <v>50</v>
      </c>
      <c r="D3035" t="s">
        <v>118</v>
      </c>
      <c r="E3035" s="7">
        <v>3</v>
      </c>
      <c r="F3035" s="7" t="s">
        <v>148</v>
      </c>
      <c r="G3035" t="s">
        <v>18</v>
      </c>
      <c r="H3035">
        <v>16.399999999999999</v>
      </c>
      <c r="I3035">
        <v>1</v>
      </c>
      <c r="J3035">
        <v>92</v>
      </c>
      <c r="K3035">
        <v>2.76</v>
      </c>
    </row>
    <row r="3036" spans="1:11" x14ac:dyDescent="0.25">
      <c r="A3036" s="7">
        <v>448792</v>
      </c>
      <c r="B3036" s="7">
        <v>447424</v>
      </c>
      <c r="C3036" t="s">
        <v>50</v>
      </c>
      <c r="D3036" t="s">
        <v>118</v>
      </c>
      <c r="E3036" s="7">
        <v>3</v>
      </c>
      <c r="F3036" s="7" t="s">
        <v>148</v>
      </c>
      <c r="G3036" t="s">
        <v>18</v>
      </c>
      <c r="H3036">
        <v>16.100000000000001</v>
      </c>
      <c r="I3036">
        <v>1</v>
      </c>
      <c r="J3036">
        <v>92</v>
      </c>
      <c r="K3036">
        <v>2.76</v>
      </c>
    </row>
    <row r="3037" spans="1:11" x14ac:dyDescent="0.25">
      <c r="A3037" s="7">
        <v>448794</v>
      </c>
      <c r="B3037" s="7">
        <v>447424</v>
      </c>
      <c r="C3037" t="s">
        <v>50</v>
      </c>
      <c r="D3037" t="s">
        <v>118</v>
      </c>
      <c r="E3037" s="7">
        <v>3</v>
      </c>
      <c r="F3037" s="7" t="s">
        <v>148</v>
      </c>
      <c r="G3037" t="s">
        <v>18</v>
      </c>
      <c r="H3037">
        <v>36.200000000000003</v>
      </c>
      <c r="I3037">
        <v>3</v>
      </c>
      <c r="J3037">
        <v>57</v>
      </c>
      <c r="K3037">
        <v>2.76</v>
      </c>
    </row>
    <row r="3038" spans="1:11" x14ac:dyDescent="0.25">
      <c r="A3038" s="7">
        <v>448795</v>
      </c>
      <c r="B3038" s="7">
        <v>447424</v>
      </c>
      <c r="C3038" t="s">
        <v>50</v>
      </c>
      <c r="D3038" t="s">
        <v>118</v>
      </c>
      <c r="E3038" s="7">
        <v>3</v>
      </c>
      <c r="F3038" s="7" t="s">
        <v>148</v>
      </c>
      <c r="G3038" t="s">
        <v>18</v>
      </c>
      <c r="H3038">
        <v>15.9</v>
      </c>
      <c r="I3038">
        <v>1</v>
      </c>
      <c r="J3038">
        <v>92</v>
      </c>
      <c r="K3038">
        <v>2.76</v>
      </c>
    </row>
    <row r="3039" spans="1:11" x14ac:dyDescent="0.25">
      <c r="A3039" s="7">
        <v>448797</v>
      </c>
      <c r="B3039" s="7">
        <v>447424</v>
      </c>
      <c r="C3039" t="s">
        <v>50</v>
      </c>
      <c r="D3039" t="s">
        <v>118</v>
      </c>
      <c r="E3039" s="7">
        <v>3</v>
      </c>
      <c r="F3039" s="7" t="s">
        <v>148</v>
      </c>
      <c r="G3039" t="s">
        <v>18</v>
      </c>
      <c r="H3039">
        <v>38</v>
      </c>
      <c r="I3039">
        <v>3</v>
      </c>
      <c r="J3039">
        <v>57</v>
      </c>
      <c r="K3039">
        <v>2.76</v>
      </c>
    </row>
    <row r="3040" spans="1:11" x14ac:dyDescent="0.25">
      <c r="A3040" s="7">
        <v>448799</v>
      </c>
      <c r="B3040" s="7">
        <v>447424</v>
      </c>
      <c r="C3040" t="s">
        <v>50</v>
      </c>
      <c r="D3040" t="s">
        <v>118</v>
      </c>
      <c r="E3040" s="7">
        <v>3</v>
      </c>
      <c r="F3040" s="7" t="s">
        <v>148</v>
      </c>
      <c r="G3040" t="s">
        <v>18</v>
      </c>
      <c r="H3040">
        <v>51.6</v>
      </c>
      <c r="I3040">
        <v>3</v>
      </c>
      <c r="J3040">
        <v>64.5</v>
      </c>
      <c r="K3040">
        <v>2.76</v>
      </c>
    </row>
    <row r="3041" spans="1:11" x14ac:dyDescent="0.25">
      <c r="A3041" s="7">
        <v>448801</v>
      </c>
      <c r="B3041" s="7">
        <v>447424</v>
      </c>
      <c r="C3041" t="s">
        <v>50</v>
      </c>
      <c r="D3041" t="s">
        <v>118</v>
      </c>
      <c r="E3041" s="7">
        <v>3</v>
      </c>
      <c r="F3041" s="7" t="s">
        <v>148</v>
      </c>
      <c r="G3041" t="s">
        <v>18</v>
      </c>
      <c r="H3041">
        <v>38.5</v>
      </c>
      <c r="I3041">
        <v>3</v>
      </c>
      <c r="J3041">
        <v>57</v>
      </c>
      <c r="K3041">
        <v>2.76</v>
      </c>
    </row>
    <row r="3042" spans="1:11" x14ac:dyDescent="0.25">
      <c r="A3042" s="7">
        <v>448803</v>
      </c>
      <c r="B3042" s="7">
        <v>447425</v>
      </c>
      <c r="C3042" t="s">
        <v>50</v>
      </c>
      <c r="D3042" t="s">
        <v>118</v>
      </c>
      <c r="E3042" s="7">
        <v>4</v>
      </c>
      <c r="F3042" s="7" t="s">
        <v>148</v>
      </c>
      <c r="G3042" t="s">
        <v>18</v>
      </c>
      <c r="H3042">
        <v>38.1</v>
      </c>
      <c r="I3042">
        <v>3</v>
      </c>
      <c r="J3042">
        <v>57</v>
      </c>
      <c r="K3042">
        <v>2.76</v>
      </c>
    </row>
    <row r="3043" spans="1:11" x14ac:dyDescent="0.25">
      <c r="A3043" s="7">
        <v>448805</v>
      </c>
      <c r="B3043" s="7">
        <v>447425</v>
      </c>
      <c r="C3043" t="s">
        <v>50</v>
      </c>
      <c r="D3043" t="s">
        <v>118</v>
      </c>
      <c r="E3043" s="7">
        <v>4</v>
      </c>
      <c r="F3043" s="7" t="s">
        <v>148</v>
      </c>
      <c r="G3043" t="s">
        <v>18</v>
      </c>
      <c r="H3043">
        <v>24.2</v>
      </c>
      <c r="I3043">
        <v>1</v>
      </c>
      <c r="J3043">
        <v>92</v>
      </c>
      <c r="K3043">
        <v>2.76</v>
      </c>
    </row>
    <row r="3044" spans="1:11" x14ac:dyDescent="0.25">
      <c r="A3044" s="7">
        <v>448806</v>
      </c>
      <c r="B3044" s="7">
        <v>447425</v>
      </c>
      <c r="C3044" t="s">
        <v>50</v>
      </c>
      <c r="D3044" t="s">
        <v>118</v>
      </c>
      <c r="E3044" s="7">
        <v>4</v>
      </c>
      <c r="F3044" s="7" t="s">
        <v>148</v>
      </c>
      <c r="G3044" t="s">
        <v>18</v>
      </c>
      <c r="H3044">
        <v>16.5</v>
      </c>
      <c r="I3044">
        <v>1</v>
      </c>
      <c r="J3044">
        <v>92</v>
      </c>
      <c r="K3044">
        <v>2.76</v>
      </c>
    </row>
    <row r="3045" spans="1:11" x14ac:dyDescent="0.25">
      <c r="A3045" s="7">
        <v>448808</v>
      </c>
      <c r="B3045" s="7">
        <v>447425</v>
      </c>
      <c r="C3045" t="s">
        <v>50</v>
      </c>
      <c r="D3045" t="s">
        <v>118</v>
      </c>
      <c r="E3045" s="7">
        <v>4</v>
      </c>
      <c r="F3045" s="7" t="s">
        <v>148</v>
      </c>
      <c r="G3045" t="s">
        <v>18</v>
      </c>
      <c r="H3045">
        <v>52</v>
      </c>
      <c r="I3045">
        <v>1</v>
      </c>
      <c r="J3045">
        <v>134.30000000000001</v>
      </c>
      <c r="K3045">
        <v>2.76</v>
      </c>
    </row>
    <row r="3046" spans="1:11" x14ac:dyDescent="0.25">
      <c r="A3046" s="7">
        <v>448810</v>
      </c>
      <c r="B3046" s="7">
        <v>447425</v>
      </c>
      <c r="C3046" t="s">
        <v>50</v>
      </c>
      <c r="D3046" t="s">
        <v>118</v>
      </c>
      <c r="E3046" s="7">
        <v>4</v>
      </c>
      <c r="F3046" s="7" t="s">
        <v>148</v>
      </c>
      <c r="G3046" t="s">
        <v>18</v>
      </c>
      <c r="H3046">
        <v>38</v>
      </c>
      <c r="I3046">
        <v>3</v>
      </c>
      <c r="J3046">
        <v>57</v>
      </c>
      <c r="K3046">
        <v>2.76</v>
      </c>
    </row>
    <row r="3047" spans="1:11" x14ac:dyDescent="0.25">
      <c r="A3047" s="7">
        <v>448812</v>
      </c>
      <c r="B3047" s="7">
        <v>447425</v>
      </c>
      <c r="C3047" t="s">
        <v>50</v>
      </c>
      <c r="D3047" t="s">
        <v>118</v>
      </c>
      <c r="E3047" s="7">
        <v>4</v>
      </c>
      <c r="F3047" s="7" t="s">
        <v>148</v>
      </c>
      <c r="G3047" t="s">
        <v>18</v>
      </c>
      <c r="H3047">
        <v>51.9</v>
      </c>
      <c r="I3047">
        <v>3</v>
      </c>
      <c r="J3047">
        <v>64.5</v>
      </c>
      <c r="K3047">
        <v>2.76</v>
      </c>
    </row>
    <row r="3048" spans="1:11" x14ac:dyDescent="0.25">
      <c r="A3048" s="7">
        <v>448814</v>
      </c>
      <c r="B3048" s="7">
        <v>447425</v>
      </c>
      <c r="C3048" t="s">
        <v>50</v>
      </c>
      <c r="D3048" t="s">
        <v>118</v>
      </c>
      <c r="E3048" s="7">
        <v>4</v>
      </c>
      <c r="F3048" s="7" t="s">
        <v>148</v>
      </c>
      <c r="G3048" t="s">
        <v>18</v>
      </c>
      <c r="H3048">
        <v>52.3</v>
      </c>
      <c r="I3048">
        <v>2</v>
      </c>
      <c r="J3048">
        <v>83.2</v>
      </c>
      <c r="K3048">
        <v>2.76</v>
      </c>
    </row>
    <row r="3049" spans="1:11" x14ac:dyDescent="0.25">
      <c r="A3049" s="7">
        <v>448816</v>
      </c>
      <c r="B3049" s="7">
        <v>447425</v>
      </c>
      <c r="C3049" t="s">
        <v>50</v>
      </c>
      <c r="D3049" t="s">
        <v>118</v>
      </c>
      <c r="E3049" s="7">
        <v>4</v>
      </c>
      <c r="F3049" s="7" t="s">
        <v>148</v>
      </c>
      <c r="G3049" t="s">
        <v>18</v>
      </c>
      <c r="H3049">
        <v>38.9</v>
      </c>
      <c r="I3049">
        <v>2</v>
      </c>
      <c r="J3049">
        <v>73.5</v>
      </c>
      <c r="K3049">
        <v>2.76</v>
      </c>
    </row>
    <row r="3050" spans="1:11" x14ac:dyDescent="0.25">
      <c r="A3050" s="7">
        <v>448817</v>
      </c>
      <c r="B3050" s="7">
        <v>447425</v>
      </c>
      <c r="C3050" t="s">
        <v>50</v>
      </c>
      <c r="D3050" t="s">
        <v>118</v>
      </c>
      <c r="E3050" s="7">
        <v>4</v>
      </c>
      <c r="F3050" s="7" t="s">
        <v>148</v>
      </c>
      <c r="G3050" t="s">
        <v>18</v>
      </c>
      <c r="H3050">
        <v>11.5</v>
      </c>
      <c r="I3050">
        <v>1</v>
      </c>
      <c r="J3050">
        <v>92</v>
      </c>
      <c r="K3050">
        <v>2.76</v>
      </c>
    </row>
    <row r="3051" spans="1:11" x14ac:dyDescent="0.25">
      <c r="A3051" s="7">
        <v>448819</v>
      </c>
      <c r="B3051" s="7">
        <v>447425</v>
      </c>
      <c r="C3051" t="s">
        <v>50</v>
      </c>
      <c r="D3051" t="s">
        <v>118</v>
      </c>
      <c r="E3051" s="7">
        <v>4</v>
      </c>
      <c r="F3051" s="7" t="s">
        <v>148</v>
      </c>
      <c r="G3051" t="s">
        <v>18</v>
      </c>
      <c r="H3051">
        <v>38</v>
      </c>
      <c r="I3051">
        <v>3</v>
      </c>
      <c r="J3051">
        <v>57</v>
      </c>
      <c r="K3051">
        <v>2.76</v>
      </c>
    </row>
    <row r="3052" spans="1:11" x14ac:dyDescent="0.25">
      <c r="A3052" s="7">
        <v>449301</v>
      </c>
      <c r="B3052" s="7">
        <v>447453</v>
      </c>
      <c r="C3052" t="s">
        <v>50</v>
      </c>
      <c r="D3052" t="s">
        <v>104</v>
      </c>
      <c r="E3052" s="7">
        <v>19</v>
      </c>
      <c r="F3052" s="7" t="s">
        <v>148</v>
      </c>
      <c r="G3052" t="s">
        <v>18</v>
      </c>
      <c r="H3052">
        <v>21.8</v>
      </c>
      <c r="I3052">
        <v>1</v>
      </c>
      <c r="J3052">
        <v>92</v>
      </c>
      <c r="K3052">
        <v>2.76</v>
      </c>
    </row>
    <row r="3053" spans="1:11" x14ac:dyDescent="0.25">
      <c r="A3053" s="7">
        <v>449302</v>
      </c>
      <c r="B3053" s="7">
        <v>447453</v>
      </c>
      <c r="C3053" t="s">
        <v>50</v>
      </c>
      <c r="D3053" t="s">
        <v>104</v>
      </c>
      <c r="E3053" s="7">
        <v>19</v>
      </c>
      <c r="F3053" s="7" t="s">
        <v>148</v>
      </c>
      <c r="G3053" t="s">
        <v>18</v>
      </c>
      <c r="H3053">
        <v>23.9</v>
      </c>
      <c r="I3053">
        <v>1</v>
      </c>
      <c r="J3053">
        <v>92</v>
      </c>
      <c r="K3053">
        <v>2.76</v>
      </c>
    </row>
    <row r="3054" spans="1:11" x14ac:dyDescent="0.25">
      <c r="A3054" s="7">
        <v>449303</v>
      </c>
      <c r="B3054" s="7">
        <v>447453</v>
      </c>
      <c r="C3054" t="s">
        <v>50</v>
      </c>
      <c r="D3054" t="s">
        <v>104</v>
      </c>
      <c r="E3054" s="7">
        <v>19</v>
      </c>
      <c r="F3054" s="7" t="s">
        <v>148</v>
      </c>
      <c r="G3054" t="s">
        <v>18</v>
      </c>
      <c r="H3054">
        <v>16.7</v>
      </c>
      <c r="I3054">
        <v>1</v>
      </c>
      <c r="J3054">
        <v>92</v>
      </c>
      <c r="K3054">
        <v>2.76</v>
      </c>
    </row>
    <row r="3055" spans="1:11" x14ac:dyDescent="0.25">
      <c r="A3055" s="7">
        <v>449304</v>
      </c>
      <c r="B3055" s="7">
        <v>447453</v>
      </c>
      <c r="C3055" t="s">
        <v>50</v>
      </c>
      <c r="D3055" t="s">
        <v>104</v>
      </c>
      <c r="E3055" s="7">
        <v>19</v>
      </c>
      <c r="F3055" s="7" t="s">
        <v>148</v>
      </c>
      <c r="G3055" t="s">
        <v>18</v>
      </c>
      <c r="H3055">
        <v>46.6</v>
      </c>
      <c r="I3055">
        <v>3</v>
      </c>
      <c r="J3055">
        <v>57</v>
      </c>
      <c r="K3055">
        <v>2.76</v>
      </c>
    </row>
    <row r="3056" spans="1:11" x14ac:dyDescent="0.25">
      <c r="A3056" s="7">
        <v>449306</v>
      </c>
      <c r="B3056" s="7">
        <v>447453</v>
      </c>
      <c r="C3056" t="s">
        <v>50</v>
      </c>
      <c r="D3056" t="s">
        <v>104</v>
      </c>
      <c r="E3056" s="7">
        <v>19</v>
      </c>
      <c r="F3056" s="7" t="s">
        <v>148</v>
      </c>
      <c r="G3056" t="s">
        <v>18</v>
      </c>
      <c r="H3056">
        <v>85.1</v>
      </c>
      <c r="I3056">
        <v>1</v>
      </c>
      <c r="J3056">
        <v>145.4</v>
      </c>
      <c r="K3056">
        <v>2.76</v>
      </c>
    </row>
    <row r="3057" spans="1:11" x14ac:dyDescent="0.25">
      <c r="A3057" s="7">
        <v>449308</v>
      </c>
      <c r="B3057" s="7">
        <v>447453</v>
      </c>
      <c r="C3057" t="s">
        <v>50</v>
      </c>
      <c r="D3057" t="s">
        <v>104</v>
      </c>
      <c r="E3057" s="7">
        <v>19</v>
      </c>
      <c r="F3057" s="7" t="s">
        <v>148</v>
      </c>
      <c r="G3057" t="s">
        <v>18</v>
      </c>
      <c r="H3057">
        <v>22.9</v>
      </c>
      <c r="I3057">
        <v>1</v>
      </c>
      <c r="J3057">
        <v>92</v>
      </c>
      <c r="K3057">
        <v>2.76</v>
      </c>
    </row>
    <row r="3058" spans="1:11" x14ac:dyDescent="0.25">
      <c r="A3058" s="7">
        <v>449310</v>
      </c>
      <c r="B3058" s="7">
        <v>447453</v>
      </c>
      <c r="C3058" t="s">
        <v>50</v>
      </c>
      <c r="D3058" t="s">
        <v>104</v>
      </c>
      <c r="E3058" s="7">
        <v>19</v>
      </c>
      <c r="F3058" s="7" t="s">
        <v>148</v>
      </c>
      <c r="G3058" t="s">
        <v>18</v>
      </c>
      <c r="H3058">
        <v>21</v>
      </c>
      <c r="I3058">
        <v>1</v>
      </c>
      <c r="J3058">
        <v>92</v>
      </c>
      <c r="K3058">
        <v>2.76</v>
      </c>
    </row>
    <row r="3059" spans="1:11" x14ac:dyDescent="0.25">
      <c r="A3059" s="7">
        <v>449313</v>
      </c>
      <c r="B3059" s="7">
        <v>447453</v>
      </c>
      <c r="C3059" t="s">
        <v>50</v>
      </c>
      <c r="D3059" t="s">
        <v>104</v>
      </c>
      <c r="E3059" s="7">
        <v>19</v>
      </c>
      <c r="F3059" s="7" t="s">
        <v>148</v>
      </c>
      <c r="G3059" t="s">
        <v>18</v>
      </c>
      <c r="H3059">
        <v>47.4</v>
      </c>
      <c r="I3059">
        <v>1</v>
      </c>
      <c r="J3059">
        <v>118.7</v>
      </c>
      <c r="K3059">
        <v>2.76</v>
      </c>
    </row>
    <row r="3060" spans="1:11" x14ac:dyDescent="0.25">
      <c r="A3060" s="7">
        <v>449314</v>
      </c>
      <c r="B3060" s="7">
        <v>447453</v>
      </c>
      <c r="C3060" t="s">
        <v>50</v>
      </c>
      <c r="D3060" t="s">
        <v>104</v>
      </c>
      <c r="E3060" s="7">
        <v>19</v>
      </c>
      <c r="F3060" s="7" t="s">
        <v>148</v>
      </c>
      <c r="G3060" t="s">
        <v>18</v>
      </c>
      <c r="H3060">
        <v>26.1</v>
      </c>
      <c r="I3060">
        <v>1</v>
      </c>
      <c r="J3060">
        <v>92</v>
      </c>
      <c r="K3060">
        <v>2.76</v>
      </c>
    </row>
    <row r="3061" spans="1:11" x14ac:dyDescent="0.25">
      <c r="A3061" s="7">
        <v>449315</v>
      </c>
      <c r="B3061" s="7">
        <v>447453</v>
      </c>
      <c r="C3061" t="s">
        <v>50</v>
      </c>
      <c r="D3061" t="s">
        <v>104</v>
      </c>
      <c r="E3061" s="7">
        <v>19</v>
      </c>
      <c r="F3061" s="7" t="s">
        <v>148</v>
      </c>
      <c r="G3061" t="s">
        <v>18</v>
      </c>
      <c r="H3061">
        <v>16.7</v>
      </c>
      <c r="I3061">
        <v>1</v>
      </c>
      <c r="J3061">
        <v>92</v>
      </c>
      <c r="K3061">
        <v>2.76</v>
      </c>
    </row>
    <row r="3062" spans="1:11" x14ac:dyDescent="0.25">
      <c r="A3062" s="7">
        <v>449317</v>
      </c>
      <c r="B3062" s="7">
        <v>447453</v>
      </c>
      <c r="C3062" t="s">
        <v>50</v>
      </c>
      <c r="D3062" t="s">
        <v>104</v>
      </c>
      <c r="E3062" s="7">
        <v>19</v>
      </c>
      <c r="F3062" s="7" t="s">
        <v>148</v>
      </c>
      <c r="G3062" t="s">
        <v>18</v>
      </c>
      <c r="H3062">
        <v>17</v>
      </c>
      <c r="I3062">
        <v>1</v>
      </c>
      <c r="J3062">
        <v>92</v>
      </c>
      <c r="K3062">
        <v>2.76</v>
      </c>
    </row>
    <row r="3063" spans="1:11" x14ac:dyDescent="0.25">
      <c r="A3063" s="7">
        <v>449318</v>
      </c>
      <c r="B3063" s="7">
        <v>447453</v>
      </c>
      <c r="C3063" t="s">
        <v>50</v>
      </c>
      <c r="D3063" t="s">
        <v>104</v>
      </c>
      <c r="E3063" s="7">
        <v>19</v>
      </c>
      <c r="F3063" s="7" t="s">
        <v>148</v>
      </c>
      <c r="G3063" t="s">
        <v>18</v>
      </c>
      <c r="H3063">
        <v>17.600000000000001</v>
      </c>
      <c r="I3063">
        <v>2</v>
      </c>
      <c r="J3063">
        <v>57</v>
      </c>
      <c r="K3063">
        <v>2.76</v>
      </c>
    </row>
    <row r="3064" spans="1:11" x14ac:dyDescent="0.25">
      <c r="A3064" s="7">
        <v>449320</v>
      </c>
      <c r="B3064" s="7">
        <v>447453</v>
      </c>
      <c r="C3064" t="s">
        <v>50</v>
      </c>
      <c r="D3064" t="s">
        <v>104</v>
      </c>
      <c r="E3064" s="7">
        <v>19</v>
      </c>
      <c r="F3064" s="7" t="s">
        <v>148</v>
      </c>
      <c r="G3064" t="s">
        <v>18</v>
      </c>
      <c r="H3064">
        <v>23.3</v>
      </c>
      <c r="I3064">
        <v>2</v>
      </c>
      <c r="J3064">
        <v>57</v>
      </c>
      <c r="K3064">
        <v>2.76</v>
      </c>
    </row>
    <row r="3065" spans="1:11" x14ac:dyDescent="0.25">
      <c r="A3065" s="7">
        <v>449321</v>
      </c>
      <c r="B3065" s="7">
        <v>447453</v>
      </c>
      <c r="C3065" t="s">
        <v>50</v>
      </c>
      <c r="D3065" t="s">
        <v>104</v>
      </c>
      <c r="E3065" s="7">
        <v>19</v>
      </c>
      <c r="F3065" s="7" t="s">
        <v>148</v>
      </c>
      <c r="G3065" t="s">
        <v>18</v>
      </c>
      <c r="H3065">
        <v>21.4</v>
      </c>
      <c r="I3065">
        <v>1</v>
      </c>
      <c r="J3065">
        <v>92</v>
      </c>
      <c r="K3065">
        <v>2.76</v>
      </c>
    </row>
    <row r="3066" spans="1:11" x14ac:dyDescent="0.25">
      <c r="A3066" s="7">
        <v>449322</v>
      </c>
      <c r="B3066" s="7">
        <v>447453</v>
      </c>
      <c r="C3066" t="s">
        <v>50</v>
      </c>
      <c r="D3066" t="s">
        <v>104</v>
      </c>
      <c r="E3066" s="7">
        <v>19</v>
      </c>
      <c r="F3066" s="7" t="s">
        <v>148</v>
      </c>
      <c r="G3066" t="s">
        <v>18</v>
      </c>
      <c r="H3066">
        <v>39.299999999999997</v>
      </c>
      <c r="I3066">
        <v>4</v>
      </c>
      <c r="J3066">
        <v>46.3</v>
      </c>
      <c r="K3066">
        <v>2.76</v>
      </c>
    </row>
    <row r="3067" spans="1:11" x14ac:dyDescent="0.25">
      <c r="A3067" s="7">
        <v>449324</v>
      </c>
      <c r="B3067" s="7">
        <v>447454</v>
      </c>
      <c r="C3067" t="s">
        <v>50</v>
      </c>
      <c r="D3067" t="s">
        <v>104</v>
      </c>
      <c r="E3067" s="7">
        <v>26</v>
      </c>
      <c r="F3067" s="7" t="s">
        <v>148</v>
      </c>
      <c r="G3067" t="s">
        <v>18</v>
      </c>
      <c r="H3067">
        <v>29.5</v>
      </c>
      <c r="I3067">
        <v>2</v>
      </c>
      <c r="J3067">
        <v>57</v>
      </c>
      <c r="K3067">
        <v>2.76</v>
      </c>
    </row>
    <row r="3068" spans="1:11" x14ac:dyDescent="0.25">
      <c r="A3068" s="7">
        <v>449326</v>
      </c>
      <c r="B3068" s="7">
        <v>447454</v>
      </c>
      <c r="C3068" t="s">
        <v>50</v>
      </c>
      <c r="D3068" t="s">
        <v>104</v>
      </c>
      <c r="E3068" s="7">
        <v>26</v>
      </c>
      <c r="F3068" s="7" t="s">
        <v>148</v>
      </c>
      <c r="G3068" t="s">
        <v>18</v>
      </c>
      <c r="H3068">
        <v>41.6</v>
      </c>
      <c r="I3068">
        <v>3</v>
      </c>
      <c r="J3068">
        <v>64.5</v>
      </c>
      <c r="K3068">
        <v>2.76</v>
      </c>
    </row>
    <row r="3069" spans="1:11" x14ac:dyDescent="0.25">
      <c r="A3069" s="7">
        <v>449328</v>
      </c>
      <c r="B3069" s="7">
        <v>447454</v>
      </c>
      <c r="C3069" t="s">
        <v>50</v>
      </c>
      <c r="D3069" t="s">
        <v>104</v>
      </c>
      <c r="E3069" s="7">
        <v>26</v>
      </c>
      <c r="F3069" s="7" t="s">
        <v>148</v>
      </c>
      <c r="G3069" t="s">
        <v>18</v>
      </c>
      <c r="H3069">
        <v>40.5</v>
      </c>
      <c r="I3069">
        <v>2</v>
      </c>
      <c r="J3069">
        <v>73.5</v>
      </c>
      <c r="K3069">
        <v>2.76</v>
      </c>
    </row>
    <row r="3070" spans="1:11" x14ac:dyDescent="0.25">
      <c r="A3070" s="7">
        <v>449330</v>
      </c>
      <c r="B3070" s="7">
        <v>447454</v>
      </c>
      <c r="C3070" t="s">
        <v>50</v>
      </c>
      <c r="D3070" t="s">
        <v>104</v>
      </c>
      <c r="E3070" s="7">
        <v>26</v>
      </c>
      <c r="F3070" s="7" t="s">
        <v>148</v>
      </c>
      <c r="G3070" t="s">
        <v>18</v>
      </c>
      <c r="H3070">
        <v>37.200000000000003</v>
      </c>
      <c r="I3070">
        <v>1</v>
      </c>
      <c r="J3070">
        <v>118.7</v>
      </c>
      <c r="K3070">
        <v>2.76</v>
      </c>
    </row>
    <row r="3071" spans="1:11" x14ac:dyDescent="0.25">
      <c r="A3071" s="7">
        <v>449332</v>
      </c>
      <c r="B3071" s="7">
        <v>447454</v>
      </c>
      <c r="C3071" t="s">
        <v>50</v>
      </c>
      <c r="D3071" t="s">
        <v>104</v>
      </c>
      <c r="E3071" s="7">
        <v>26</v>
      </c>
      <c r="F3071" s="7" t="s">
        <v>148</v>
      </c>
      <c r="G3071" t="s">
        <v>18</v>
      </c>
      <c r="H3071">
        <v>29.3</v>
      </c>
      <c r="I3071">
        <v>1</v>
      </c>
      <c r="J3071">
        <v>118.7</v>
      </c>
      <c r="K3071">
        <v>2.76</v>
      </c>
    </row>
    <row r="3072" spans="1:11" x14ac:dyDescent="0.25">
      <c r="A3072" s="7">
        <v>449334</v>
      </c>
      <c r="B3072" s="7">
        <v>447454</v>
      </c>
      <c r="C3072" t="s">
        <v>50</v>
      </c>
      <c r="D3072" t="s">
        <v>104</v>
      </c>
      <c r="E3072" s="7">
        <v>26</v>
      </c>
      <c r="F3072" s="7" t="s">
        <v>148</v>
      </c>
      <c r="G3072" t="s">
        <v>18</v>
      </c>
      <c r="H3072">
        <v>41.9</v>
      </c>
      <c r="I3072">
        <v>2</v>
      </c>
      <c r="J3072">
        <v>73.5</v>
      </c>
      <c r="K3072">
        <v>2.76</v>
      </c>
    </row>
    <row r="3073" spans="1:11" x14ac:dyDescent="0.25">
      <c r="A3073" s="7">
        <v>449336</v>
      </c>
      <c r="B3073" s="7">
        <v>447454</v>
      </c>
      <c r="C3073" t="s">
        <v>50</v>
      </c>
      <c r="D3073" t="s">
        <v>104</v>
      </c>
      <c r="E3073" s="7">
        <v>26</v>
      </c>
      <c r="F3073" s="7" t="s">
        <v>148</v>
      </c>
      <c r="G3073" t="s">
        <v>18</v>
      </c>
      <c r="H3073">
        <v>25.7</v>
      </c>
      <c r="I3073">
        <v>3</v>
      </c>
      <c r="J3073">
        <v>44.2</v>
      </c>
      <c r="K3073">
        <v>2.76</v>
      </c>
    </row>
    <row r="3074" spans="1:11" x14ac:dyDescent="0.25">
      <c r="A3074" s="7">
        <v>449338</v>
      </c>
      <c r="B3074" s="7">
        <v>447454</v>
      </c>
      <c r="C3074" t="s">
        <v>50</v>
      </c>
      <c r="D3074" t="s">
        <v>104</v>
      </c>
      <c r="E3074" s="7">
        <v>26</v>
      </c>
      <c r="F3074" s="7" t="s">
        <v>148</v>
      </c>
      <c r="G3074" t="s">
        <v>18</v>
      </c>
      <c r="H3074">
        <v>27.9</v>
      </c>
      <c r="I3074">
        <v>1</v>
      </c>
      <c r="J3074">
        <v>92</v>
      </c>
      <c r="K3074">
        <v>2.76</v>
      </c>
    </row>
    <row r="3075" spans="1:11" x14ac:dyDescent="0.25">
      <c r="A3075" s="7">
        <v>449342</v>
      </c>
      <c r="B3075" s="7">
        <v>447454</v>
      </c>
      <c r="C3075" t="s">
        <v>50</v>
      </c>
      <c r="D3075" t="s">
        <v>104</v>
      </c>
      <c r="E3075" s="7">
        <v>26</v>
      </c>
      <c r="F3075" s="7" t="s">
        <v>148</v>
      </c>
      <c r="G3075" t="s">
        <v>18</v>
      </c>
      <c r="H3075">
        <v>28.5</v>
      </c>
      <c r="I3075">
        <v>1</v>
      </c>
      <c r="J3075">
        <v>92</v>
      </c>
      <c r="K3075">
        <v>2.76</v>
      </c>
    </row>
    <row r="3076" spans="1:11" x14ac:dyDescent="0.25">
      <c r="A3076" s="7">
        <v>449344</v>
      </c>
      <c r="B3076" s="7">
        <v>447454</v>
      </c>
      <c r="C3076" t="s">
        <v>50</v>
      </c>
      <c r="D3076" t="s">
        <v>104</v>
      </c>
      <c r="E3076" s="7">
        <v>26</v>
      </c>
      <c r="F3076" s="7" t="s">
        <v>148</v>
      </c>
      <c r="G3076" t="s">
        <v>18</v>
      </c>
      <c r="H3076">
        <v>40.9</v>
      </c>
      <c r="I3076">
        <v>5</v>
      </c>
      <c r="J3076">
        <v>40.4</v>
      </c>
      <c r="K3076">
        <v>2.76</v>
      </c>
    </row>
    <row r="3077" spans="1:11" x14ac:dyDescent="0.25">
      <c r="A3077" s="7">
        <v>449346</v>
      </c>
      <c r="B3077" s="7">
        <v>447454</v>
      </c>
      <c r="C3077" t="s">
        <v>50</v>
      </c>
      <c r="D3077" t="s">
        <v>104</v>
      </c>
      <c r="E3077" s="7">
        <v>26</v>
      </c>
      <c r="F3077" s="7" t="s">
        <v>148</v>
      </c>
      <c r="G3077" t="s">
        <v>18</v>
      </c>
      <c r="H3077">
        <v>36.9</v>
      </c>
      <c r="I3077">
        <v>2</v>
      </c>
      <c r="J3077">
        <v>73.5</v>
      </c>
      <c r="K3077">
        <v>2.76</v>
      </c>
    </row>
    <row r="3078" spans="1:11" x14ac:dyDescent="0.25">
      <c r="A3078" s="7">
        <v>449348</v>
      </c>
      <c r="B3078" s="7">
        <v>447454</v>
      </c>
      <c r="C3078" t="s">
        <v>50</v>
      </c>
      <c r="D3078" t="s">
        <v>104</v>
      </c>
      <c r="E3078" s="7">
        <v>26</v>
      </c>
      <c r="F3078" s="7" t="s">
        <v>148</v>
      </c>
      <c r="G3078" t="s">
        <v>18</v>
      </c>
      <c r="H3078">
        <v>26.1</v>
      </c>
      <c r="I3078">
        <v>2</v>
      </c>
      <c r="J3078">
        <v>57</v>
      </c>
      <c r="K3078">
        <v>2.76</v>
      </c>
    </row>
    <row r="3079" spans="1:11" x14ac:dyDescent="0.25">
      <c r="A3079" s="7">
        <v>449350</v>
      </c>
      <c r="B3079" s="7">
        <v>447454</v>
      </c>
      <c r="C3079" t="s">
        <v>50</v>
      </c>
      <c r="D3079" t="s">
        <v>104</v>
      </c>
      <c r="E3079" s="7">
        <v>26</v>
      </c>
      <c r="F3079" s="7" t="s">
        <v>148</v>
      </c>
      <c r="G3079" t="s">
        <v>18</v>
      </c>
      <c r="H3079">
        <v>27.2</v>
      </c>
      <c r="I3079">
        <v>1</v>
      </c>
      <c r="J3079">
        <v>92</v>
      </c>
      <c r="K3079">
        <v>2.76</v>
      </c>
    </row>
    <row r="3080" spans="1:11" x14ac:dyDescent="0.25">
      <c r="A3080" s="7">
        <v>449352</v>
      </c>
      <c r="B3080" s="7">
        <v>447454</v>
      </c>
      <c r="C3080" t="s">
        <v>50</v>
      </c>
      <c r="D3080" t="s">
        <v>104</v>
      </c>
      <c r="E3080" s="7">
        <v>26</v>
      </c>
      <c r="F3080" s="7" t="s">
        <v>148</v>
      </c>
      <c r="G3080" t="s">
        <v>18</v>
      </c>
      <c r="H3080">
        <v>41.2</v>
      </c>
      <c r="I3080">
        <v>2</v>
      </c>
      <c r="J3080">
        <v>83.2</v>
      </c>
      <c r="K3080">
        <v>2.76</v>
      </c>
    </row>
    <row r="3081" spans="1:11" x14ac:dyDescent="0.25">
      <c r="A3081" s="7">
        <v>449454</v>
      </c>
      <c r="B3081" s="7">
        <v>447460</v>
      </c>
      <c r="C3081" t="s">
        <v>50</v>
      </c>
      <c r="D3081" t="s">
        <v>104</v>
      </c>
      <c r="E3081" s="7">
        <v>40</v>
      </c>
      <c r="F3081" s="7" t="s">
        <v>148</v>
      </c>
      <c r="G3081" t="s">
        <v>18</v>
      </c>
      <c r="H3081">
        <v>38.6</v>
      </c>
      <c r="I3081">
        <v>4</v>
      </c>
      <c r="J3081">
        <v>46.3</v>
      </c>
      <c r="K3081">
        <v>2.76</v>
      </c>
    </row>
    <row r="3082" spans="1:11" x14ac:dyDescent="0.25">
      <c r="A3082" s="7">
        <v>449456</v>
      </c>
      <c r="B3082" s="7">
        <v>447460</v>
      </c>
      <c r="C3082" t="s">
        <v>50</v>
      </c>
      <c r="D3082" t="s">
        <v>104</v>
      </c>
      <c r="E3082" s="7">
        <v>40</v>
      </c>
      <c r="F3082" s="7" t="s">
        <v>148</v>
      </c>
      <c r="G3082" t="s">
        <v>18</v>
      </c>
      <c r="H3082">
        <v>38</v>
      </c>
      <c r="I3082">
        <v>1</v>
      </c>
      <c r="J3082">
        <v>118.7</v>
      </c>
      <c r="K3082">
        <v>2.76</v>
      </c>
    </row>
    <row r="3083" spans="1:11" x14ac:dyDescent="0.25">
      <c r="A3083" s="7">
        <v>449458</v>
      </c>
      <c r="B3083" s="7">
        <v>447460</v>
      </c>
      <c r="C3083" t="s">
        <v>50</v>
      </c>
      <c r="D3083" t="s">
        <v>104</v>
      </c>
      <c r="E3083" s="7">
        <v>40</v>
      </c>
      <c r="F3083" s="7" t="s">
        <v>148</v>
      </c>
      <c r="G3083" t="s">
        <v>18</v>
      </c>
      <c r="H3083">
        <v>32.299999999999997</v>
      </c>
      <c r="I3083">
        <v>2</v>
      </c>
      <c r="J3083">
        <v>57</v>
      </c>
      <c r="K3083">
        <v>2.76</v>
      </c>
    </row>
    <row r="3084" spans="1:11" x14ac:dyDescent="0.25">
      <c r="A3084" s="7">
        <v>449460</v>
      </c>
      <c r="B3084" s="7">
        <v>447460</v>
      </c>
      <c r="C3084" t="s">
        <v>50</v>
      </c>
      <c r="D3084" t="s">
        <v>104</v>
      </c>
      <c r="E3084" s="7">
        <v>40</v>
      </c>
      <c r="F3084" s="7" t="s">
        <v>148</v>
      </c>
      <c r="G3084" t="s">
        <v>18</v>
      </c>
      <c r="H3084">
        <v>31.8</v>
      </c>
      <c r="I3084">
        <v>2</v>
      </c>
      <c r="J3084">
        <v>57</v>
      </c>
      <c r="K3084">
        <v>2.76</v>
      </c>
    </row>
    <row r="3085" spans="1:11" x14ac:dyDescent="0.25">
      <c r="A3085" s="7">
        <v>449462</v>
      </c>
      <c r="B3085" s="7">
        <v>447460</v>
      </c>
      <c r="C3085" t="s">
        <v>50</v>
      </c>
      <c r="D3085" t="s">
        <v>104</v>
      </c>
      <c r="E3085" s="7">
        <v>40</v>
      </c>
      <c r="F3085" s="7" t="s">
        <v>148</v>
      </c>
      <c r="G3085" t="s">
        <v>18</v>
      </c>
      <c r="H3085">
        <v>37.700000000000003</v>
      </c>
      <c r="I3085">
        <v>3</v>
      </c>
      <c r="J3085">
        <v>57</v>
      </c>
      <c r="K3085">
        <v>2.76</v>
      </c>
    </row>
    <row r="3086" spans="1:11" x14ac:dyDescent="0.25">
      <c r="A3086" s="7">
        <v>449472</v>
      </c>
      <c r="B3086" s="7">
        <v>447460</v>
      </c>
      <c r="C3086" t="s">
        <v>50</v>
      </c>
      <c r="D3086" t="s">
        <v>104</v>
      </c>
      <c r="E3086" s="7">
        <v>40</v>
      </c>
      <c r="F3086" s="7" t="s">
        <v>148</v>
      </c>
      <c r="G3086" t="s">
        <v>18</v>
      </c>
      <c r="H3086">
        <v>38.299999999999997</v>
      </c>
      <c r="I3086">
        <v>1</v>
      </c>
      <c r="J3086">
        <v>118.7</v>
      </c>
      <c r="K3086">
        <v>2.76</v>
      </c>
    </row>
    <row r="3087" spans="1:11" x14ac:dyDescent="0.25">
      <c r="A3087" s="7">
        <v>449474</v>
      </c>
      <c r="B3087" s="7">
        <v>447460</v>
      </c>
      <c r="C3087" t="s">
        <v>50</v>
      </c>
      <c r="D3087" t="s">
        <v>104</v>
      </c>
      <c r="E3087" s="7">
        <v>40</v>
      </c>
      <c r="F3087" s="7" t="s">
        <v>148</v>
      </c>
      <c r="G3087" t="s">
        <v>18</v>
      </c>
      <c r="H3087">
        <v>32.4</v>
      </c>
      <c r="I3087">
        <v>2</v>
      </c>
      <c r="J3087">
        <v>57</v>
      </c>
      <c r="K3087">
        <v>2.76</v>
      </c>
    </row>
    <row r="3088" spans="1:11" x14ac:dyDescent="0.25">
      <c r="A3088" s="7">
        <v>449484</v>
      </c>
      <c r="B3088" s="7">
        <v>447461</v>
      </c>
      <c r="C3088" t="s">
        <v>50</v>
      </c>
      <c r="D3088" t="s">
        <v>104</v>
      </c>
      <c r="E3088" s="7">
        <v>47</v>
      </c>
      <c r="F3088" s="7" t="s">
        <v>148</v>
      </c>
      <c r="G3088" t="s">
        <v>18</v>
      </c>
      <c r="H3088">
        <v>60.4</v>
      </c>
      <c r="I3088">
        <v>6</v>
      </c>
      <c r="J3088">
        <v>45.7</v>
      </c>
      <c r="K3088">
        <v>2.76</v>
      </c>
    </row>
    <row r="3089" spans="1:11" x14ac:dyDescent="0.25">
      <c r="A3089" s="7">
        <v>449486</v>
      </c>
      <c r="B3089" s="7">
        <v>447461</v>
      </c>
      <c r="C3089" t="s">
        <v>50</v>
      </c>
      <c r="D3089" t="s">
        <v>104</v>
      </c>
      <c r="E3089" s="7">
        <v>47</v>
      </c>
      <c r="F3089" s="7" t="s">
        <v>148</v>
      </c>
      <c r="G3089" t="s">
        <v>18</v>
      </c>
      <c r="H3089">
        <v>48.6</v>
      </c>
      <c r="I3089">
        <v>4</v>
      </c>
      <c r="J3089">
        <v>46.3</v>
      </c>
      <c r="K3089">
        <v>2.76</v>
      </c>
    </row>
    <row r="3090" spans="1:11" x14ac:dyDescent="0.25">
      <c r="A3090" s="7">
        <v>449488</v>
      </c>
      <c r="B3090" s="7">
        <v>447461</v>
      </c>
      <c r="C3090" t="s">
        <v>50</v>
      </c>
      <c r="D3090" t="s">
        <v>104</v>
      </c>
      <c r="E3090" s="7">
        <v>47</v>
      </c>
      <c r="F3090" s="7" t="s">
        <v>148</v>
      </c>
      <c r="G3090" t="s">
        <v>18</v>
      </c>
      <c r="H3090">
        <v>60.6</v>
      </c>
      <c r="I3090">
        <v>2</v>
      </c>
      <c r="J3090">
        <v>83.2</v>
      </c>
      <c r="K3090">
        <v>2.76</v>
      </c>
    </row>
    <row r="3091" spans="1:11" x14ac:dyDescent="0.25">
      <c r="A3091" s="7">
        <v>449492</v>
      </c>
      <c r="B3091" s="7">
        <v>447461</v>
      </c>
      <c r="C3091" t="s">
        <v>50</v>
      </c>
      <c r="D3091" t="s">
        <v>104</v>
      </c>
      <c r="E3091" s="7">
        <v>47</v>
      </c>
      <c r="F3091" s="7" t="s">
        <v>148</v>
      </c>
      <c r="G3091" t="s">
        <v>18</v>
      </c>
      <c r="H3091">
        <v>19.5</v>
      </c>
      <c r="I3091">
        <v>1</v>
      </c>
      <c r="J3091">
        <v>92</v>
      </c>
      <c r="K3091">
        <v>2.76</v>
      </c>
    </row>
    <row r="3092" spans="1:11" x14ac:dyDescent="0.25">
      <c r="A3092" s="7">
        <v>449493</v>
      </c>
      <c r="B3092" s="7">
        <v>447461</v>
      </c>
      <c r="C3092" t="s">
        <v>50</v>
      </c>
      <c r="D3092" t="s">
        <v>104</v>
      </c>
      <c r="E3092" s="7">
        <v>47</v>
      </c>
      <c r="F3092" s="7" t="s">
        <v>148</v>
      </c>
      <c r="G3092" t="s">
        <v>18</v>
      </c>
      <c r="H3092">
        <v>29</v>
      </c>
      <c r="I3092">
        <v>4</v>
      </c>
      <c r="J3092">
        <v>35.9</v>
      </c>
      <c r="K3092">
        <v>2.76</v>
      </c>
    </row>
    <row r="3093" spans="1:11" x14ac:dyDescent="0.25">
      <c r="A3093" s="7">
        <v>449495</v>
      </c>
      <c r="B3093" s="7">
        <v>447461</v>
      </c>
      <c r="C3093" t="s">
        <v>50</v>
      </c>
      <c r="D3093" t="s">
        <v>104</v>
      </c>
      <c r="E3093" s="7">
        <v>47</v>
      </c>
      <c r="F3093" s="7" t="s">
        <v>148</v>
      </c>
      <c r="G3093" t="s">
        <v>18</v>
      </c>
      <c r="H3093">
        <v>60.8</v>
      </c>
      <c r="I3093">
        <v>5</v>
      </c>
      <c r="J3093">
        <v>45.7</v>
      </c>
      <c r="K3093">
        <v>2.76</v>
      </c>
    </row>
    <row r="3094" spans="1:11" x14ac:dyDescent="0.25">
      <c r="A3094" s="7">
        <v>449497</v>
      </c>
      <c r="B3094" s="7">
        <v>447461</v>
      </c>
      <c r="C3094" t="s">
        <v>50</v>
      </c>
      <c r="D3094" t="s">
        <v>104</v>
      </c>
      <c r="E3094" s="7">
        <v>47</v>
      </c>
      <c r="F3094" s="7" t="s">
        <v>148</v>
      </c>
      <c r="G3094" t="s">
        <v>18</v>
      </c>
      <c r="H3094">
        <v>48.7</v>
      </c>
      <c r="I3094">
        <v>4</v>
      </c>
      <c r="J3094">
        <v>46.3</v>
      </c>
      <c r="K3094">
        <v>2.76</v>
      </c>
    </row>
    <row r="3095" spans="1:11" x14ac:dyDescent="0.25">
      <c r="A3095" s="7">
        <v>449499</v>
      </c>
      <c r="B3095" s="7">
        <v>447461</v>
      </c>
      <c r="C3095" t="s">
        <v>50</v>
      </c>
      <c r="D3095" t="s">
        <v>104</v>
      </c>
      <c r="E3095" s="7">
        <v>47</v>
      </c>
      <c r="F3095" s="7" t="s">
        <v>148</v>
      </c>
      <c r="G3095" t="s">
        <v>18</v>
      </c>
      <c r="H3095">
        <v>60.4</v>
      </c>
      <c r="I3095">
        <v>3</v>
      </c>
      <c r="J3095">
        <v>64.5</v>
      </c>
      <c r="K3095">
        <v>2.76</v>
      </c>
    </row>
    <row r="3096" spans="1:11" x14ac:dyDescent="0.25">
      <c r="A3096" s="7">
        <v>449558</v>
      </c>
      <c r="B3096" s="7">
        <v>447466</v>
      </c>
      <c r="C3096" t="s">
        <v>50</v>
      </c>
      <c r="D3096" t="s">
        <v>129</v>
      </c>
      <c r="E3096" s="7">
        <v>64</v>
      </c>
      <c r="F3096" s="7" t="s">
        <v>148</v>
      </c>
      <c r="G3096" t="s">
        <v>18</v>
      </c>
      <c r="H3096">
        <v>37.5</v>
      </c>
      <c r="I3096">
        <v>1</v>
      </c>
      <c r="J3096">
        <v>118.7</v>
      </c>
      <c r="K3096">
        <v>2.76</v>
      </c>
    </row>
    <row r="3097" spans="1:11" x14ac:dyDescent="0.25">
      <c r="A3097" s="7">
        <v>449560</v>
      </c>
      <c r="B3097" s="7">
        <v>447466</v>
      </c>
      <c r="C3097" t="s">
        <v>50</v>
      </c>
      <c r="D3097" t="s">
        <v>129</v>
      </c>
      <c r="E3097" s="7">
        <v>64</v>
      </c>
      <c r="F3097" s="7" t="s">
        <v>148</v>
      </c>
      <c r="G3097" t="s">
        <v>18</v>
      </c>
      <c r="H3097">
        <v>39.4</v>
      </c>
      <c r="I3097">
        <v>1</v>
      </c>
      <c r="J3097">
        <v>118.7</v>
      </c>
      <c r="K3097">
        <v>2.76</v>
      </c>
    </row>
    <row r="3098" spans="1:11" x14ac:dyDescent="0.25">
      <c r="A3098" s="7">
        <v>449562</v>
      </c>
      <c r="B3098" s="7">
        <v>447466</v>
      </c>
      <c r="C3098" t="s">
        <v>50</v>
      </c>
      <c r="D3098" t="s">
        <v>129</v>
      </c>
      <c r="E3098" s="7">
        <v>64</v>
      </c>
      <c r="F3098" s="7" t="s">
        <v>148</v>
      </c>
      <c r="G3098" t="s">
        <v>18</v>
      </c>
      <c r="H3098">
        <v>36.299999999999997</v>
      </c>
      <c r="I3098">
        <v>2</v>
      </c>
      <c r="J3098">
        <v>73.5</v>
      </c>
      <c r="K3098">
        <v>2.76</v>
      </c>
    </row>
    <row r="3099" spans="1:11" x14ac:dyDescent="0.25">
      <c r="A3099" s="7">
        <v>449564</v>
      </c>
      <c r="B3099" s="7">
        <v>447466</v>
      </c>
      <c r="C3099" t="s">
        <v>50</v>
      </c>
      <c r="D3099" t="s">
        <v>129</v>
      </c>
      <c r="E3099" s="7">
        <v>64</v>
      </c>
      <c r="F3099" s="7" t="s">
        <v>148</v>
      </c>
      <c r="G3099" t="s">
        <v>18</v>
      </c>
      <c r="H3099">
        <v>26.5</v>
      </c>
      <c r="I3099">
        <v>1</v>
      </c>
      <c r="J3099">
        <v>92</v>
      </c>
      <c r="K3099">
        <v>2.76</v>
      </c>
    </row>
    <row r="3100" spans="1:11" x14ac:dyDescent="0.25">
      <c r="A3100" s="7">
        <v>449568</v>
      </c>
      <c r="B3100" s="7">
        <v>447466</v>
      </c>
      <c r="C3100" t="s">
        <v>50</v>
      </c>
      <c r="D3100" t="s">
        <v>129</v>
      </c>
      <c r="E3100" s="7">
        <v>64</v>
      </c>
      <c r="F3100" s="7" t="s">
        <v>148</v>
      </c>
      <c r="G3100" t="s">
        <v>18</v>
      </c>
      <c r="H3100">
        <v>37.200000000000003</v>
      </c>
      <c r="I3100">
        <v>3</v>
      </c>
      <c r="J3100">
        <v>57</v>
      </c>
      <c r="K3100">
        <v>2.76</v>
      </c>
    </row>
    <row r="3101" spans="1:11" x14ac:dyDescent="0.25">
      <c r="A3101" s="7">
        <v>449570</v>
      </c>
      <c r="B3101" s="7">
        <v>447466</v>
      </c>
      <c r="C3101" t="s">
        <v>50</v>
      </c>
      <c r="D3101" t="s">
        <v>129</v>
      </c>
      <c r="E3101" s="7">
        <v>64</v>
      </c>
      <c r="F3101" s="7" t="s">
        <v>148</v>
      </c>
      <c r="G3101" t="s">
        <v>18</v>
      </c>
      <c r="H3101">
        <v>37.299999999999997</v>
      </c>
      <c r="I3101">
        <v>1</v>
      </c>
      <c r="J3101">
        <v>118.7</v>
      </c>
      <c r="K3101">
        <v>2.76</v>
      </c>
    </row>
    <row r="3102" spans="1:11" x14ac:dyDescent="0.25">
      <c r="A3102" s="7">
        <v>449572</v>
      </c>
      <c r="B3102" s="7">
        <v>447466</v>
      </c>
      <c r="C3102" t="s">
        <v>50</v>
      </c>
      <c r="D3102" t="s">
        <v>129</v>
      </c>
      <c r="E3102" s="7">
        <v>64</v>
      </c>
      <c r="F3102" s="7" t="s">
        <v>148</v>
      </c>
      <c r="G3102" t="s">
        <v>18</v>
      </c>
      <c r="H3102">
        <v>39.4</v>
      </c>
      <c r="I3102">
        <v>1</v>
      </c>
      <c r="J3102">
        <v>118.7</v>
      </c>
      <c r="K3102">
        <v>2.76</v>
      </c>
    </row>
    <row r="3103" spans="1:11" x14ac:dyDescent="0.25">
      <c r="A3103" s="7">
        <v>449574</v>
      </c>
      <c r="B3103" s="7">
        <v>447466</v>
      </c>
      <c r="C3103" t="s">
        <v>50</v>
      </c>
      <c r="D3103" t="s">
        <v>129</v>
      </c>
      <c r="E3103" s="7">
        <v>64</v>
      </c>
      <c r="F3103" s="7" t="s">
        <v>148</v>
      </c>
      <c r="G3103" t="s">
        <v>18</v>
      </c>
      <c r="H3103">
        <v>35.799999999999997</v>
      </c>
      <c r="I3103">
        <v>1</v>
      </c>
      <c r="J3103">
        <v>118.7</v>
      </c>
      <c r="K3103">
        <v>2.76</v>
      </c>
    </row>
    <row r="3104" spans="1:11" x14ac:dyDescent="0.25">
      <c r="A3104" s="7">
        <v>449576</v>
      </c>
      <c r="B3104" s="7">
        <v>447466</v>
      </c>
      <c r="C3104" t="s">
        <v>50</v>
      </c>
      <c r="D3104" t="s">
        <v>129</v>
      </c>
      <c r="E3104" s="7">
        <v>64</v>
      </c>
      <c r="F3104" s="7" t="s">
        <v>148</v>
      </c>
      <c r="G3104" t="s">
        <v>18</v>
      </c>
      <c r="H3104">
        <v>27.5</v>
      </c>
      <c r="I3104">
        <v>1</v>
      </c>
      <c r="J3104">
        <v>92</v>
      </c>
      <c r="K3104">
        <v>2.76</v>
      </c>
    </row>
    <row r="3105" spans="1:11" x14ac:dyDescent="0.25">
      <c r="A3105" s="7">
        <v>449578</v>
      </c>
      <c r="B3105" s="7">
        <v>447466</v>
      </c>
      <c r="C3105" t="s">
        <v>50</v>
      </c>
      <c r="D3105" t="s">
        <v>129</v>
      </c>
      <c r="E3105" s="7">
        <v>64</v>
      </c>
      <c r="F3105" s="7" t="s">
        <v>148</v>
      </c>
      <c r="G3105" t="s">
        <v>18</v>
      </c>
      <c r="H3105">
        <v>27</v>
      </c>
      <c r="I3105">
        <v>1</v>
      </c>
      <c r="J3105">
        <v>92</v>
      </c>
      <c r="K3105">
        <v>2.76</v>
      </c>
    </row>
    <row r="3106" spans="1:11" x14ac:dyDescent="0.25">
      <c r="A3106" s="7">
        <v>449580</v>
      </c>
      <c r="B3106" s="7">
        <v>447466</v>
      </c>
      <c r="C3106" t="s">
        <v>50</v>
      </c>
      <c r="D3106" t="s">
        <v>129</v>
      </c>
      <c r="E3106" s="7">
        <v>64</v>
      </c>
      <c r="F3106" s="7" t="s">
        <v>148</v>
      </c>
      <c r="G3106" t="s">
        <v>18</v>
      </c>
      <c r="H3106">
        <v>36.6</v>
      </c>
      <c r="I3106">
        <v>2</v>
      </c>
      <c r="J3106">
        <v>73.5</v>
      </c>
      <c r="K3106">
        <v>2.76</v>
      </c>
    </row>
    <row r="3107" spans="1:11" x14ac:dyDescent="0.25">
      <c r="A3107" s="7">
        <v>449582</v>
      </c>
      <c r="B3107" s="7">
        <v>447466</v>
      </c>
      <c r="C3107" t="s">
        <v>50</v>
      </c>
      <c r="D3107" t="s">
        <v>129</v>
      </c>
      <c r="E3107" s="7">
        <v>64</v>
      </c>
      <c r="F3107" s="7" t="s">
        <v>148</v>
      </c>
      <c r="G3107" t="s">
        <v>18</v>
      </c>
      <c r="H3107">
        <v>38.4</v>
      </c>
      <c r="I3107">
        <v>2</v>
      </c>
      <c r="J3107">
        <v>73.5</v>
      </c>
      <c r="K3107">
        <v>2.76</v>
      </c>
    </row>
    <row r="3108" spans="1:11" x14ac:dyDescent="0.25">
      <c r="A3108" s="7">
        <v>449584</v>
      </c>
      <c r="B3108" s="7">
        <v>447466</v>
      </c>
      <c r="C3108" t="s">
        <v>50</v>
      </c>
      <c r="D3108" t="s">
        <v>129</v>
      </c>
      <c r="E3108" s="7">
        <v>64</v>
      </c>
      <c r="F3108" s="7" t="s">
        <v>148</v>
      </c>
      <c r="G3108" t="s">
        <v>18</v>
      </c>
      <c r="H3108">
        <v>37.299999999999997</v>
      </c>
      <c r="I3108">
        <v>5</v>
      </c>
      <c r="J3108">
        <v>40.4</v>
      </c>
      <c r="K3108">
        <v>2.76</v>
      </c>
    </row>
    <row r="3109" spans="1:11" x14ac:dyDescent="0.25">
      <c r="A3109" s="7">
        <v>449586</v>
      </c>
      <c r="B3109" s="7">
        <v>447466</v>
      </c>
      <c r="C3109" t="s">
        <v>50</v>
      </c>
      <c r="D3109" t="s">
        <v>129</v>
      </c>
      <c r="E3109" s="7">
        <v>64</v>
      </c>
      <c r="F3109" s="7" t="s">
        <v>148</v>
      </c>
      <c r="G3109" t="s">
        <v>18</v>
      </c>
      <c r="H3109">
        <v>26.8</v>
      </c>
      <c r="I3109">
        <v>3</v>
      </c>
      <c r="J3109">
        <v>44.2</v>
      </c>
      <c r="K3109">
        <v>2.76</v>
      </c>
    </row>
    <row r="3110" spans="1:11" x14ac:dyDescent="0.25">
      <c r="A3110" s="7">
        <v>449588</v>
      </c>
      <c r="B3110" s="7">
        <v>447466</v>
      </c>
      <c r="C3110" t="s">
        <v>50</v>
      </c>
      <c r="D3110" t="s">
        <v>129</v>
      </c>
      <c r="E3110" s="7">
        <v>64</v>
      </c>
      <c r="F3110" s="7" t="s">
        <v>148</v>
      </c>
      <c r="G3110" t="s">
        <v>18</v>
      </c>
      <c r="H3110">
        <v>36.299999999999997</v>
      </c>
      <c r="I3110">
        <v>4</v>
      </c>
      <c r="J3110">
        <v>46.3</v>
      </c>
      <c r="K3110">
        <v>2.76</v>
      </c>
    </row>
    <row r="3111" spans="1:11" x14ac:dyDescent="0.25">
      <c r="A3111" s="7">
        <v>449654</v>
      </c>
      <c r="B3111" s="7">
        <v>447470</v>
      </c>
      <c r="C3111" t="s">
        <v>50</v>
      </c>
      <c r="D3111" t="s">
        <v>106</v>
      </c>
      <c r="E3111" s="7">
        <v>18</v>
      </c>
      <c r="F3111" s="7" t="s">
        <v>148</v>
      </c>
      <c r="G3111" t="s">
        <v>18</v>
      </c>
      <c r="H3111">
        <v>23.1</v>
      </c>
      <c r="I3111">
        <v>2</v>
      </c>
      <c r="J3111">
        <v>57</v>
      </c>
      <c r="K3111">
        <v>2.76</v>
      </c>
    </row>
    <row r="3112" spans="1:11" x14ac:dyDescent="0.25">
      <c r="A3112" s="7">
        <v>449656</v>
      </c>
      <c r="B3112" s="7">
        <v>447470</v>
      </c>
      <c r="C3112" t="s">
        <v>50</v>
      </c>
      <c r="D3112" t="s">
        <v>106</v>
      </c>
      <c r="E3112" s="7">
        <v>18</v>
      </c>
      <c r="F3112" s="7" t="s">
        <v>148</v>
      </c>
      <c r="G3112" t="s">
        <v>18</v>
      </c>
      <c r="H3112">
        <v>31.8</v>
      </c>
      <c r="I3112">
        <v>1</v>
      </c>
      <c r="J3112">
        <v>118.7</v>
      </c>
      <c r="K3112">
        <v>2.76</v>
      </c>
    </row>
    <row r="3113" spans="1:11" x14ac:dyDescent="0.25">
      <c r="A3113" s="7">
        <v>449658</v>
      </c>
      <c r="B3113" s="7">
        <v>447470</v>
      </c>
      <c r="C3113" t="s">
        <v>50</v>
      </c>
      <c r="D3113" t="s">
        <v>106</v>
      </c>
      <c r="E3113" s="7">
        <v>18</v>
      </c>
      <c r="F3113" s="7" t="s">
        <v>148</v>
      </c>
      <c r="G3113" t="s">
        <v>18</v>
      </c>
      <c r="H3113">
        <v>27.3</v>
      </c>
      <c r="I3113">
        <v>1</v>
      </c>
      <c r="J3113">
        <v>92</v>
      </c>
      <c r="K3113">
        <v>2.76</v>
      </c>
    </row>
    <row r="3114" spans="1:11" x14ac:dyDescent="0.25">
      <c r="A3114" s="7">
        <v>449660</v>
      </c>
      <c r="B3114" s="7">
        <v>447470</v>
      </c>
      <c r="C3114" t="s">
        <v>50</v>
      </c>
      <c r="D3114" t="s">
        <v>106</v>
      </c>
      <c r="E3114" s="7">
        <v>18</v>
      </c>
      <c r="F3114" s="7" t="s">
        <v>148</v>
      </c>
      <c r="G3114" t="s">
        <v>18</v>
      </c>
      <c r="H3114">
        <v>33.700000000000003</v>
      </c>
      <c r="I3114">
        <v>3</v>
      </c>
      <c r="J3114">
        <v>57</v>
      </c>
      <c r="K3114">
        <v>2.76</v>
      </c>
    </row>
    <row r="3115" spans="1:11" x14ac:dyDescent="0.25">
      <c r="A3115" s="7">
        <v>449662</v>
      </c>
      <c r="B3115" s="7">
        <v>447470</v>
      </c>
      <c r="C3115" t="s">
        <v>50</v>
      </c>
      <c r="D3115" t="s">
        <v>106</v>
      </c>
      <c r="E3115" s="7">
        <v>18</v>
      </c>
      <c r="F3115" s="7" t="s">
        <v>148</v>
      </c>
      <c r="G3115" t="s">
        <v>18</v>
      </c>
      <c r="H3115">
        <v>23</v>
      </c>
      <c r="I3115">
        <v>1</v>
      </c>
      <c r="J3115">
        <v>92</v>
      </c>
      <c r="K3115">
        <v>2.76</v>
      </c>
    </row>
    <row r="3116" spans="1:11" x14ac:dyDescent="0.25">
      <c r="A3116" s="7">
        <v>449664</v>
      </c>
      <c r="B3116" s="7">
        <v>447470</v>
      </c>
      <c r="C3116" t="s">
        <v>50</v>
      </c>
      <c r="D3116" t="s">
        <v>106</v>
      </c>
      <c r="E3116" s="7">
        <v>18</v>
      </c>
      <c r="F3116" s="7" t="s">
        <v>148</v>
      </c>
      <c r="G3116" t="s">
        <v>18</v>
      </c>
      <c r="H3116">
        <v>32.799999999999997</v>
      </c>
      <c r="I3116">
        <v>2</v>
      </c>
      <c r="J3116">
        <v>73.5</v>
      </c>
      <c r="K3116">
        <v>2.76</v>
      </c>
    </row>
    <row r="3117" spans="1:11" x14ac:dyDescent="0.25">
      <c r="A3117" s="7">
        <v>449666</v>
      </c>
      <c r="B3117" s="7">
        <v>447470</v>
      </c>
      <c r="C3117" t="s">
        <v>50</v>
      </c>
      <c r="D3117" t="s">
        <v>106</v>
      </c>
      <c r="E3117" s="7">
        <v>18</v>
      </c>
      <c r="F3117" s="7" t="s">
        <v>148</v>
      </c>
      <c r="G3117" t="s">
        <v>18</v>
      </c>
      <c r="H3117">
        <v>23.5</v>
      </c>
      <c r="I3117">
        <v>1</v>
      </c>
      <c r="J3117">
        <v>92</v>
      </c>
      <c r="K3117">
        <v>2.76</v>
      </c>
    </row>
    <row r="3118" spans="1:11" x14ac:dyDescent="0.25">
      <c r="A3118" s="7">
        <v>449668</v>
      </c>
      <c r="B3118" s="7">
        <v>447470</v>
      </c>
      <c r="C3118" t="s">
        <v>50</v>
      </c>
      <c r="D3118" t="s">
        <v>106</v>
      </c>
      <c r="E3118" s="7">
        <v>18</v>
      </c>
      <c r="F3118" s="7" t="s">
        <v>148</v>
      </c>
      <c r="G3118" t="s">
        <v>18</v>
      </c>
      <c r="H3118">
        <v>37</v>
      </c>
      <c r="I3118">
        <v>4</v>
      </c>
      <c r="J3118">
        <v>46.3</v>
      </c>
      <c r="K3118">
        <v>2.76</v>
      </c>
    </row>
    <row r="3119" spans="1:11" x14ac:dyDescent="0.25">
      <c r="A3119" s="7">
        <v>449670</v>
      </c>
      <c r="B3119" s="7">
        <v>447470</v>
      </c>
      <c r="C3119" t="s">
        <v>50</v>
      </c>
      <c r="D3119" t="s">
        <v>106</v>
      </c>
      <c r="E3119" s="7">
        <v>18</v>
      </c>
      <c r="F3119" s="7" t="s">
        <v>148</v>
      </c>
      <c r="G3119" t="s">
        <v>18</v>
      </c>
      <c r="H3119">
        <v>33</v>
      </c>
      <c r="I3119">
        <v>1</v>
      </c>
      <c r="J3119">
        <v>118.7</v>
      </c>
      <c r="K3119">
        <v>2.76</v>
      </c>
    </row>
    <row r="3120" spans="1:11" x14ac:dyDescent="0.25">
      <c r="A3120" s="7">
        <v>449672</v>
      </c>
      <c r="B3120" s="7">
        <v>447470</v>
      </c>
      <c r="C3120" t="s">
        <v>50</v>
      </c>
      <c r="D3120" t="s">
        <v>106</v>
      </c>
      <c r="E3120" s="7">
        <v>18</v>
      </c>
      <c r="F3120" s="7" t="s">
        <v>148</v>
      </c>
      <c r="G3120" t="s">
        <v>18</v>
      </c>
      <c r="H3120">
        <v>23.4</v>
      </c>
      <c r="I3120">
        <v>2</v>
      </c>
      <c r="J3120">
        <v>57</v>
      </c>
      <c r="K3120">
        <v>2.76</v>
      </c>
    </row>
    <row r="3121" spans="1:11" x14ac:dyDescent="0.25">
      <c r="A3121" s="7">
        <v>449674</v>
      </c>
      <c r="B3121" s="7">
        <v>447470</v>
      </c>
      <c r="C3121" t="s">
        <v>50</v>
      </c>
      <c r="D3121" t="s">
        <v>106</v>
      </c>
      <c r="E3121" s="7">
        <v>18</v>
      </c>
      <c r="F3121" s="7" t="s">
        <v>148</v>
      </c>
      <c r="G3121" t="s">
        <v>18</v>
      </c>
      <c r="H3121">
        <v>26.3</v>
      </c>
      <c r="I3121">
        <v>1</v>
      </c>
      <c r="J3121">
        <v>92</v>
      </c>
      <c r="K3121">
        <v>2.76</v>
      </c>
    </row>
    <row r="3122" spans="1:11" x14ac:dyDescent="0.25">
      <c r="A3122" s="7">
        <v>449676</v>
      </c>
      <c r="B3122" s="7">
        <v>447470</v>
      </c>
      <c r="C3122" t="s">
        <v>50</v>
      </c>
      <c r="D3122" t="s">
        <v>106</v>
      </c>
      <c r="E3122" s="7">
        <v>18</v>
      </c>
      <c r="F3122" s="7" t="s">
        <v>148</v>
      </c>
      <c r="G3122" t="s">
        <v>18</v>
      </c>
      <c r="H3122">
        <v>33.6</v>
      </c>
      <c r="I3122">
        <v>2</v>
      </c>
      <c r="J3122">
        <v>73.5</v>
      </c>
      <c r="K3122">
        <v>2.76</v>
      </c>
    </row>
    <row r="3123" spans="1:11" x14ac:dyDescent="0.25">
      <c r="A3123" s="7">
        <v>449678</v>
      </c>
      <c r="B3123" s="7">
        <v>447470</v>
      </c>
      <c r="C3123" t="s">
        <v>50</v>
      </c>
      <c r="D3123" t="s">
        <v>106</v>
      </c>
      <c r="E3123" s="7">
        <v>18</v>
      </c>
      <c r="F3123" s="7" t="s">
        <v>148</v>
      </c>
      <c r="G3123" t="s">
        <v>18</v>
      </c>
      <c r="H3123">
        <v>23.7</v>
      </c>
      <c r="I3123">
        <v>2</v>
      </c>
      <c r="J3123">
        <v>57</v>
      </c>
      <c r="K3123">
        <v>2.76</v>
      </c>
    </row>
    <row r="3124" spans="1:11" x14ac:dyDescent="0.25">
      <c r="A3124" s="7">
        <v>449682</v>
      </c>
      <c r="B3124" s="7">
        <v>447470</v>
      </c>
      <c r="C3124" t="s">
        <v>50</v>
      </c>
      <c r="D3124" t="s">
        <v>106</v>
      </c>
      <c r="E3124" s="7">
        <v>18</v>
      </c>
      <c r="F3124" s="7" t="s">
        <v>148</v>
      </c>
      <c r="G3124" t="s">
        <v>18</v>
      </c>
      <c r="H3124">
        <v>32.6</v>
      </c>
      <c r="I3124">
        <v>1</v>
      </c>
      <c r="J3124">
        <v>118.7</v>
      </c>
      <c r="K3124">
        <v>2.76</v>
      </c>
    </row>
    <row r="3125" spans="1:11" x14ac:dyDescent="0.25">
      <c r="A3125" s="7">
        <v>449684</v>
      </c>
      <c r="B3125" s="7">
        <v>447470</v>
      </c>
      <c r="C3125" t="s">
        <v>50</v>
      </c>
      <c r="D3125" t="s">
        <v>106</v>
      </c>
      <c r="E3125" s="7">
        <v>18</v>
      </c>
      <c r="F3125" s="7" t="s">
        <v>148</v>
      </c>
      <c r="G3125" t="s">
        <v>18</v>
      </c>
      <c r="H3125">
        <v>23.3</v>
      </c>
      <c r="I3125">
        <v>1</v>
      </c>
      <c r="J3125">
        <v>92</v>
      </c>
      <c r="K3125">
        <v>2.76</v>
      </c>
    </row>
    <row r="3126" spans="1:11" x14ac:dyDescent="0.25">
      <c r="A3126" s="7">
        <v>449708</v>
      </c>
      <c r="B3126" s="7">
        <v>447472</v>
      </c>
      <c r="C3126" t="s">
        <v>50</v>
      </c>
      <c r="D3126" t="s">
        <v>106</v>
      </c>
      <c r="E3126" s="7">
        <v>20</v>
      </c>
      <c r="F3126" s="7" t="s">
        <v>148</v>
      </c>
      <c r="G3126" t="s">
        <v>18</v>
      </c>
      <c r="H3126">
        <v>23.3</v>
      </c>
      <c r="I3126">
        <v>2</v>
      </c>
      <c r="J3126">
        <v>57</v>
      </c>
      <c r="K3126">
        <v>2.76</v>
      </c>
    </row>
    <row r="3127" spans="1:11" x14ac:dyDescent="0.25">
      <c r="A3127" s="7">
        <v>449710</v>
      </c>
      <c r="B3127" s="7">
        <v>447472</v>
      </c>
      <c r="C3127" t="s">
        <v>50</v>
      </c>
      <c r="D3127" t="s">
        <v>106</v>
      </c>
      <c r="E3127" s="7">
        <v>20</v>
      </c>
      <c r="F3127" s="7" t="s">
        <v>148</v>
      </c>
      <c r="G3127" t="s">
        <v>18</v>
      </c>
      <c r="H3127">
        <v>32.200000000000003</v>
      </c>
      <c r="I3127">
        <v>4</v>
      </c>
      <c r="J3127">
        <v>46.3</v>
      </c>
      <c r="K3127">
        <v>2.76</v>
      </c>
    </row>
    <row r="3128" spans="1:11" x14ac:dyDescent="0.25">
      <c r="A3128" s="7">
        <v>449712</v>
      </c>
      <c r="B3128" s="7">
        <v>447472</v>
      </c>
      <c r="C3128" t="s">
        <v>50</v>
      </c>
      <c r="D3128" t="s">
        <v>106</v>
      </c>
      <c r="E3128" s="7">
        <v>20</v>
      </c>
      <c r="F3128" s="7" t="s">
        <v>148</v>
      </c>
      <c r="G3128" t="s">
        <v>18</v>
      </c>
      <c r="H3128">
        <v>26.4</v>
      </c>
      <c r="I3128">
        <v>1</v>
      </c>
      <c r="J3128">
        <v>92</v>
      </c>
      <c r="K3128">
        <v>2.76</v>
      </c>
    </row>
    <row r="3129" spans="1:11" x14ac:dyDescent="0.25">
      <c r="A3129" s="7">
        <v>449714</v>
      </c>
      <c r="B3129" s="7">
        <v>447472</v>
      </c>
      <c r="C3129" t="s">
        <v>50</v>
      </c>
      <c r="D3129" t="s">
        <v>106</v>
      </c>
      <c r="E3129" s="7">
        <v>20</v>
      </c>
      <c r="F3129" s="7" t="s">
        <v>148</v>
      </c>
      <c r="G3129" t="s">
        <v>18</v>
      </c>
      <c r="H3129">
        <v>33.4</v>
      </c>
      <c r="I3129">
        <v>1</v>
      </c>
      <c r="J3129">
        <v>118.7</v>
      </c>
      <c r="K3129">
        <v>2.76</v>
      </c>
    </row>
    <row r="3130" spans="1:11" x14ac:dyDescent="0.25">
      <c r="A3130" s="7">
        <v>449718</v>
      </c>
      <c r="B3130" s="7">
        <v>447472</v>
      </c>
      <c r="C3130" t="s">
        <v>50</v>
      </c>
      <c r="D3130" t="s">
        <v>106</v>
      </c>
      <c r="E3130" s="7">
        <v>20</v>
      </c>
      <c r="F3130" s="7" t="s">
        <v>148</v>
      </c>
      <c r="G3130" t="s">
        <v>18</v>
      </c>
      <c r="H3130">
        <v>32.6</v>
      </c>
      <c r="I3130">
        <v>1</v>
      </c>
      <c r="J3130">
        <v>118.7</v>
      </c>
      <c r="K3130">
        <v>2.76</v>
      </c>
    </row>
    <row r="3131" spans="1:11" x14ac:dyDescent="0.25">
      <c r="A3131" s="7">
        <v>449720</v>
      </c>
      <c r="B3131" s="7">
        <v>447472</v>
      </c>
      <c r="C3131" t="s">
        <v>50</v>
      </c>
      <c r="D3131" t="s">
        <v>106</v>
      </c>
      <c r="E3131" s="7">
        <v>20</v>
      </c>
      <c r="F3131" s="7" t="s">
        <v>148</v>
      </c>
      <c r="G3131" t="s">
        <v>18</v>
      </c>
      <c r="H3131">
        <v>23.5</v>
      </c>
      <c r="I3131">
        <v>1</v>
      </c>
      <c r="J3131">
        <v>92</v>
      </c>
      <c r="K3131">
        <v>2.76</v>
      </c>
    </row>
    <row r="3132" spans="1:11" x14ac:dyDescent="0.25">
      <c r="A3132" s="7">
        <v>449722</v>
      </c>
      <c r="B3132" s="7">
        <v>447472</v>
      </c>
      <c r="C3132" t="s">
        <v>50</v>
      </c>
      <c r="D3132" t="s">
        <v>106</v>
      </c>
      <c r="E3132" s="7">
        <v>20</v>
      </c>
      <c r="F3132" s="7" t="s">
        <v>148</v>
      </c>
      <c r="G3132" t="s">
        <v>18</v>
      </c>
      <c r="H3132">
        <v>36.5</v>
      </c>
      <c r="I3132">
        <v>2</v>
      </c>
      <c r="J3132">
        <v>73.5</v>
      </c>
      <c r="K3132">
        <v>2.76</v>
      </c>
    </row>
    <row r="3133" spans="1:11" x14ac:dyDescent="0.25">
      <c r="A3133" s="7">
        <v>449724</v>
      </c>
      <c r="B3133" s="7">
        <v>447472</v>
      </c>
      <c r="C3133" t="s">
        <v>50</v>
      </c>
      <c r="D3133" t="s">
        <v>106</v>
      </c>
      <c r="E3133" s="7">
        <v>20</v>
      </c>
      <c r="F3133" s="7" t="s">
        <v>148</v>
      </c>
      <c r="G3133" t="s">
        <v>18</v>
      </c>
      <c r="H3133">
        <v>32.6</v>
      </c>
      <c r="I3133">
        <v>1</v>
      </c>
      <c r="J3133">
        <v>118.7</v>
      </c>
      <c r="K3133">
        <v>2.76</v>
      </c>
    </row>
    <row r="3134" spans="1:11" x14ac:dyDescent="0.25">
      <c r="A3134" s="7">
        <v>449726</v>
      </c>
      <c r="B3134" s="7">
        <v>447472</v>
      </c>
      <c r="C3134" t="s">
        <v>50</v>
      </c>
      <c r="D3134" t="s">
        <v>106</v>
      </c>
      <c r="E3134" s="7">
        <v>20</v>
      </c>
      <c r="F3134" s="7" t="s">
        <v>148</v>
      </c>
      <c r="G3134" t="s">
        <v>18</v>
      </c>
      <c r="H3134">
        <v>22.6</v>
      </c>
      <c r="I3134">
        <v>1</v>
      </c>
      <c r="J3134">
        <v>92</v>
      </c>
      <c r="K3134">
        <v>2.76</v>
      </c>
    </row>
    <row r="3135" spans="1:11" x14ac:dyDescent="0.25">
      <c r="A3135" s="7">
        <v>449728</v>
      </c>
      <c r="B3135" s="7">
        <v>447472</v>
      </c>
      <c r="C3135" t="s">
        <v>50</v>
      </c>
      <c r="D3135" t="s">
        <v>106</v>
      </c>
      <c r="E3135" s="7">
        <v>20</v>
      </c>
      <c r="F3135" s="7" t="s">
        <v>148</v>
      </c>
      <c r="G3135" t="s">
        <v>18</v>
      </c>
      <c r="H3135">
        <v>26.6</v>
      </c>
      <c r="I3135">
        <v>4</v>
      </c>
      <c r="J3135">
        <v>35.9</v>
      </c>
      <c r="K3135">
        <v>2.76</v>
      </c>
    </row>
    <row r="3136" spans="1:11" x14ac:dyDescent="0.25">
      <c r="A3136" s="7">
        <v>449730</v>
      </c>
      <c r="B3136" s="7">
        <v>447472</v>
      </c>
      <c r="C3136" t="s">
        <v>50</v>
      </c>
      <c r="D3136" t="s">
        <v>106</v>
      </c>
      <c r="E3136" s="7">
        <v>20</v>
      </c>
      <c r="F3136" s="7" t="s">
        <v>148</v>
      </c>
      <c r="G3136" t="s">
        <v>18</v>
      </c>
      <c r="H3136">
        <v>33.4</v>
      </c>
      <c r="I3136">
        <v>2</v>
      </c>
      <c r="J3136">
        <v>73.5</v>
      </c>
      <c r="K3136">
        <v>2.76</v>
      </c>
    </row>
    <row r="3137" spans="1:11" x14ac:dyDescent="0.25">
      <c r="A3137" s="7">
        <v>449732</v>
      </c>
      <c r="B3137" s="7">
        <v>447472</v>
      </c>
      <c r="C3137" t="s">
        <v>50</v>
      </c>
      <c r="D3137" t="s">
        <v>106</v>
      </c>
      <c r="E3137" s="7">
        <v>20</v>
      </c>
      <c r="F3137" s="7" t="s">
        <v>148</v>
      </c>
      <c r="G3137" t="s">
        <v>18</v>
      </c>
      <c r="H3137">
        <v>23.9</v>
      </c>
      <c r="I3137">
        <v>1</v>
      </c>
      <c r="J3137">
        <v>92</v>
      </c>
      <c r="K3137">
        <v>2.76</v>
      </c>
    </row>
    <row r="3138" spans="1:11" x14ac:dyDescent="0.25">
      <c r="A3138" s="7">
        <v>449734</v>
      </c>
      <c r="B3138" s="7">
        <v>447472</v>
      </c>
      <c r="C3138" t="s">
        <v>50</v>
      </c>
      <c r="D3138" t="s">
        <v>106</v>
      </c>
      <c r="E3138" s="7">
        <v>20</v>
      </c>
      <c r="F3138" s="7" t="s">
        <v>148</v>
      </c>
      <c r="G3138" t="s">
        <v>18</v>
      </c>
      <c r="H3138">
        <v>36.799999999999997</v>
      </c>
      <c r="I3138">
        <v>3</v>
      </c>
      <c r="J3138">
        <v>57</v>
      </c>
      <c r="K3138">
        <v>2.76</v>
      </c>
    </row>
    <row r="3139" spans="1:11" x14ac:dyDescent="0.25">
      <c r="A3139" s="7">
        <v>449736</v>
      </c>
      <c r="B3139" s="7">
        <v>447472</v>
      </c>
      <c r="C3139" t="s">
        <v>50</v>
      </c>
      <c r="D3139" t="s">
        <v>106</v>
      </c>
      <c r="E3139" s="7">
        <v>20</v>
      </c>
      <c r="F3139" s="7" t="s">
        <v>148</v>
      </c>
      <c r="G3139" t="s">
        <v>18</v>
      </c>
      <c r="H3139">
        <v>32.1</v>
      </c>
      <c r="I3139">
        <v>1</v>
      </c>
      <c r="J3139">
        <v>118.7</v>
      </c>
      <c r="K3139">
        <v>2.76</v>
      </c>
    </row>
    <row r="3140" spans="1:11" x14ac:dyDescent="0.25">
      <c r="A3140" s="7">
        <v>449740</v>
      </c>
      <c r="B3140" s="7">
        <v>447473</v>
      </c>
      <c r="C3140" t="s">
        <v>50</v>
      </c>
      <c r="D3140" t="s">
        <v>106</v>
      </c>
      <c r="E3140" s="7">
        <v>22</v>
      </c>
      <c r="F3140" s="7" t="s">
        <v>148</v>
      </c>
      <c r="G3140" t="s">
        <v>18</v>
      </c>
      <c r="H3140">
        <v>40.4</v>
      </c>
      <c r="I3140">
        <v>5</v>
      </c>
      <c r="J3140">
        <v>40.4</v>
      </c>
      <c r="K3140">
        <v>2.76</v>
      </c>
    </row>
    <row r="3141" spans="1:11" x14ac:dyDescent="0.25">
      <c r="A3141" s="7">
        <v>449742</v>
      </c>
      <c r="B3141" s="7">
        <v>447473</v>
      </c>
      <c r="C3141" t="s">
        <v>50</v>
      </c>
      <c r="D3141" t="s">
        <v>106</v>
      </c>
      <c r="E3141" s="7">
        <v>22</v>
      </c>
      <c r="F3141" s="7" t="s">
        <v>148</v>
      </c>
      <c r="G3141" t="s">
        <v>18</v>
      </c>
      <c r="H3141">
        <v>31.9</v>
      </c>
      <c r="I3141">
        <v>1</v>
      </c>
      <c r="J3141">
        <v>92</v>
      </c>
      <c r="K3141">
        <v>2.76</v>
      </c>
    </row>
    <row r="3142" spans="1:11" x14ac:dyDescent="0.25">
      <c r="A3142" s="7">
        <v>449744</v>
      </c>
      <c r="B3142" s="7">
        <v>447473</v>
      </c>
      <c r="C3142" t="s">
        <v>50</v>
      </c>
      <c r="D3142" t="s">
        <v>106</v>
      </c>
      <c r="E3142" s="7">
        <v>22</v>
      </c>
      <c r="F3142" s="7" t="s">
        <v>148</v>
      </c>
      <c r="G3142" t="s">
        <v>18</v>
      </c>
      <c r="H3142">
        <v>43.1</v>
      </c>
      <c r="I3142">
        <v>1</v>
      </c>
      <c r="J3142">
        <v>118.7</v>
      </c>
      <c r="K3142">
        <v>2.76</v>
      </c>
    </row>
    <row r="3143" spans="1:11" x14ac:dyDescent="0.25">
      <c r="A3143" s="7">
        <v>449746</v>
      </c>
      <c r="B3143" s="7">
        <v>447473</v>
      </c>
      <c r="C3143" t="s">
        <v>50</v>
      </c>
      <c r="D3143" t="s">
        <v>106</v>
      </c>
      <c r="E3143" s="7">
        <v>22</v>
      </c>
      <c r="F3143" s="7" t="s">
        <v>148</v>
      </c>
      <c r="G3143" t="s">
        <v>18</v>
      </c>
      <c r="H3143">
        <v>44.8</v>
      </c>
      <c r="I3143">
        <v>2</v>
      </c>
      <c r="J3143">
        <v>73.5</v>
      </c>
      <c r="K3143">
        <v>2.76</v>
      </c>
    </row>
    <row r="3144" spans="1:11" x14ac:dyDescent="0.25">
      <c r="A3144" s="7">
        <v>449750</v>
      </c>
      <c r="B3144" s="7">
        <v>447473</v>
      </c>
      <c r="C3144" t="s">
        <v>50</v>
      </c>
      <c r="D3144" t="s">
        <v>106</v>
      </c>
      <c r="E3144" s="7">
        <v>22</v>
      </c>
      <c r="F3144" s="7" t="s">
        <v>148</v>
      </c>
      <c r="G3144" t="s">
        <v>18</v>
      </c>
      <c r="H3144">
        <v>31.9</v>
      </c>
      <c r="I3144">
        <v>1</v>
      </c>
      <c r="J3144">
        <v>92</v>
      </c>
      <c r="K3144">
        <v>2.76</v>
      </c>
    </row>
    <row r="3145" spans="1:11" x14ac:dyDescent="0.25">
      <c r="A3145" s="7">
        <v>449752</v>
      </c>
      <c r="B3145" s="7">
        <v>447473</v>
      </c>
      <c r="C3145" t="s">
        <v>50</v>
      </c>
      <c r="D3145" t="s">
        <v>106</v>
      </c>
      <c r="E3145" s="7">
        <v>22</v>
      </c>
      <c r="F3145" s="7" t="s">
        <v>148</v>
      </c>
      <c r="G3145" t="s">
        <v>18</v>
      </c>
      <c r="H3145">
        <v>43.1</v>
      </c>
      <c r="I3145">
        <v>2</v>
      </c>
      <c r="J3145">
        <v>73.5</v>
      </c>
      <c r="K3145">
        <v>2.76</v>
      </c>
    </row>
    <row r="3146" spans="1:11" x14ac:dyDescent="0.25">
      <c r="A3146" s="7">
        <v>449754</v>
      </c>
      <c r="B3146" s="7">
        <v>447473</v>
      </c>
      <c r="C3146" t="s">
        <v>50</v>
      </c>
      <c r="D3146" t="s">
        <v>106</v>
      </c>
      <c r="E3146" s="7">
        <v>22</v>
      </c>
      <c r="F3146" s="7" t="s">
        <v>148</v>
      </c>
      <c r="G3146" t="s">
        <v>18</v>
      </c>
      <c r="H3146">
        <v>45.9</v>
      </c>
      <c r="I3146">
        <v>1</v>
      </c>
      <c r="J3146">
        <v>118.7</v>
      </c>
      <c r="K3146">
        <v>2.76</v>
      </c>
    </row>
    <row r="3147" spans="1:11" x14ac:dyDescent="0.25">
      <c r="A3147" s="7">
        <v>449756</v>
      </c>
      <c r="B3147" s="7">
        <v>447473</v>
      </c>
      <c r="C3147" t="s">
        <v>50</v>
      </c>
      <c r="D3147" t="s">
        <v>106</v>
      </c>
      <c r="E3147" s="7">
        <v>22</v>
      </c>
      <c r="F3147" s="7" t="s">
        <v>148</v>
      </c>
      <c r="G3147" t="s">
        <v>18</v>
      </c>
      <c r="H3147">
        <v>45.5</v>
      </c>
      <c r="I3147">
        <v>2</v>
      </c>
      <c r="J3147">
        <v>73.5</v>
      </c>
      <c r="K3147">
        <v>2.76</v>
      </c>
    </row>
    <row r="3148" spans="1:11" x14ac:dyDescent="0.25">
      <c r="A3148" s="7">
        <v>449758</v>
      </c>
      <c r="B3148" s="7">
        <v>447473</v>
      </c>
      <c r="C3148" t="s">
        <v>50</v>
      </c>
      <c r="D3148" t="s">
        <v>106</v>
      </c>
      <c r="E3148" s="7">
        <v>22</v>
      </c>
      <c r="F3148" s="7" t="s">
        <v>148</v>
      </c>
      <c r="G3148" t="s">
        <v>18</v>
      </c>
      <c r="H3148">
        <v>43</v>
      </c>
      <c r="I3148">
        <v>6</v>
      </c>
      <c r="J3148">
        <v>40.4</v>
      </c>
      <c r="K3148">
        <v>2.76</v>
      </c>
    </row>
    <row r="3149" spans="1:11" x14ac:dyDescent="0.25">
      <c r="A3149" s="7">
        <v>449760</v>
      </c>
      <c r="B3149" s="7">
        <v>447473</v>
      </c>
      <c r="C3149" t="s">
        <v>50</v>
      </c>
      <c r="D3149" t="s">
        <v>106</v>
      </c>
      <c r="E3149" s="7">
        <v>22</v>
      </c>
      <c r="F3149" s="7" t="s">
        <v>148</v>
      </c>
      <c r="G3149" t="s">
        <v>18</v>
      </c>
      <c r="H3149">
        <v>32.200000000000003</v>
      </c>
      <c r="I3149">
        <v>1</v>
      </c>
      <c r="J3149">
        <v>92</v>
      </c>
      <c r="K3149">
        <v>2.76</v>
      </c>
    </row>
    <row r="3150" spans="1:11" x14ac:dyDescent="0.25">
      <c r="A3150" s="7">
        <v>449762</v>
      </c>
      <c r="B3150" s="7">
        <v>447473</v>
      </c>
      <c r="C3150" t="s">
        <v>50</v>
      </c>
      <c r="D3150" t="s">
        <v>106</v>
      </c>
      <c r="E3150" s="7">
        <v>22</v>
      </c>
      <c r="F3150" s="7" t="s">
        <v>148</v>
      </c>
      <c r="G3150" t="s">
        <v>18</v>
      </c>
      <c r="H3150">
        <v>40.6</v>
      </c>
      <c r="I3150">
        <v>5</v>
      </c>
      <c r="J3150">
        <v>40.4</v>
      </c>
      <c r="K3150">
        <v>2.76</v>
      </c>
    </row>
    <row r="3151" spans="1:11" x14ac:dyDescent="0.25">
      <c r="A3151" s="7">
        <v>449764</v>
      </c>
      <c r="B3151" s="7">
        <v>447473</v>
      </c>
      <c r="C3151" t="s">
        <v>50</v>
      </c>
      <c r="D3151" t="s">
        <v>106</v>
      </c>
      <c r="E3151" s="7">
        <v>22</v>
      </c>
      <c r="F3151" s="7" t="s">
        <v>148</v>
      </c>
      <c r="G3151" t="s">
        <v>18</v>
      </c>
      <c r="H3151">
        <v>45.5</v>
      </c>
      <c r="I3151">
        <v>2</v>
      </c>
      <c r="J3151">
        <v>73.5</v>
      </c>
      <c r="K3151">
        <v>2.76</v>
      </c>
    </row>
    <row r="3152" spans="1:11" x14ac:dyDescent="0.25">
      <c r="A3152" s="7">
        <v>449766</v>
      </c>
      <c r="B3152" s="7">
        <v>447473</v>
      </c>
      <c r="C3152" t="s">
        <v>50</v>
      </c>
      <c r="D3152" t="s">
        <v>106</v>
      </c>
      <c r="E3152" s="7">
        <v>22</v>
      </c>
      <c r="F3152" s="7" t="s">
        <v>148</v>
      </c>
      <c r="G3152" t="s">
        <v>18</v>
      </c>
      <c r="H3152">
        <v>43.1</v>
      </c>
      <c r="I3152">
        <v>3</v>
      </c>
      <c r="J3152">
        <v>57</v>
      </c>
      <c r="K3152">
        <v>2.76</v>
      </c>
    </row>
    <row r="3153" spans="1:11" x14ac:dyDescent="0.25">
      <c r="A3153" s="7">
        <v>449770</v>
      </c>
      <c r="B3153" s="7">
        <v>447473</v>
      </c>
      <c r="C3153" t="s">
        <v>50</v>
      </c>
      <c r="D3153" t="s">
        <v>106</v>
      </c>
      <c r="E3153" s="7">
        <v>22</v>
      </c>
      <c r="F3153" s="7" t="s">
        <v>148</v>
      </c>
      <c r="G3153" t="s">
        <v>18</v>
      </c>
      <c r="H3153">
        <v>40.5</v>
      </c>
      <c r="I3153">
        <v>3</v>
      </c>
      <c r="J3153">
        <v>57</v>
      </c>
      <c r="K3153">
        <v>2.76</v>
      </c>
    </row>
    <row r="3154" spans="1:11" x14ac:dyDescent="0.25">
      <c r="A3154" s="7">
        <v>449809</v>
      </c>
      <c r="B3154" s="7">
        <v>447477</v>
      </c>
      <c r="C3154" t="s">
        <v>50</v>
      </c>
      <c r="D3154" t="s">
        <v>130</v>
      </c>
      <c r="E3154" s="7">
        <v>43</v>
      </c>
      <c r="F3154" s="7" t="s">
        <v>148</v>
      </c>
      <c r="G3154" t="s">
        <v>18</v>
      </c>
      <c r="H3154">
        <v>30.4</v>
      </c>
      <c r="I3154">
        <v>1</v>
      </c>
      <c r="J3154">
        <v>92</v>
      </c>
      <c r="K3154">
        <v>2.76</v>
      </c>
    </row>
    <row r="3155" spans="1:11" x14ac:dyDescent="0.25">
      <c r="A3155" s="7">
        <v>449817</v>
      </c>
      <c r="B3155" s="7">
        <v>447477</v>
      </c>
      <c r="C3155" t="s">
        <v>50</v>
      </c>
      <c r="D3155" t="s">
        <v>130</v>
      </c>
      <c r="E3155" s="7">
        <v>43</v>
      </c>
      <c r="F3155" s="7" t="s">
        <v>148</v>
      </c>
      <c r="G3155" t="s">
        <v>18</v>
      </c>
      <c r="H3155">
        <v>30.4</v>
      </c>
      <c r="I3155">
        <v>2</v>
      </c>
      <c r="J3155">
        <v>57</v>
      </c>
      <c r="K3155">
        <v>2.76</v>
      </c>
    </row>
    <row r="3156" spans="1:11" x14ac:dyDescent="0.25">
      <c r="A3156" s="7">
        <v>449819</v>
      </c>
      <c r="B3156" s="7">
        <v>447477</v>
      </c>
      <c r="C3156" t="s">
        <v>50</v>
      </c>
      <c r="D3156" t="s">
        <v>130</v>
      </c>
      <c r="E3156" s="7">
        <v>43</v>
      </c>
      <c r="F3156" s="7" t="s">
        <v>148</v>
      </c>
      <c r="G3156" t="s">
        <v>18</v>
      </c>
      <c r="H3156">
        <v>30.2</v>
      </c>
      <c r="I3156">
        <v>1</v>
      </c>
      <c r="J3156">
        <v>92</v>
      </c>
      <c r="K3156">
        <v>2.76</v>
      </c>
    </row>
    <row r="3157" spans="1:11" x14ac:dyDescent="0.25">
      <c r="A3157" s="7">
        <v>449821</v>
      </c>
      <c r="B3157" s="7">
        <v>447477</v>
      </c>
      <c r="C3157" t="s">
        <v>50</v>
      </c>
      <c r="D3157" t="s">
        <v>130</v>
      </c>
      <c r="E3157" s="7">
        <v>43</v>
      </c>
      <c r="F3157" s="7" t="s">
        <v>148</v>
      </c>
      <c r="G3157" t="s">
        <v>18</v>
      </c>
      <c r="H3157">
        <v>43.1</v>
      </c>
      <c r="I3157">
        <v>1</v>
      </c>
      <c r="J3157">
        <v>118.7</v>
      </c>
      <c r="K3157">
        <v>2.76</v>
      </c>
    </row>
    <row r="3158" spans="1:11" x14ac:dyDescent="0.25">
      <c r="A3158" s="7">
        <v>449823</v>
      </c>
      <c r="B3158" s="7">
        <v>447477</v>
      </c>
      <c r="C3158" t="s">
        <v>50</v>
      </c>
      <c r="D3158" t="s">
        <v>130</v>
      </c>
      <c r="E3158" s="7">
        <v>43</v>
      </c>
      <c r="F3158" s="7" t="s">
        <v>148</v>
      </c>
      <c r="G3158" t="s">
        <v>18</v>
      </c>
      <c r="H3158">
        <v>42.8</v>
      </c>
      <c r="I3158">
        <v>1</v>
      </c>
      <c r="J3158">
        <v>118.7</v>
      </c>
      <c r="K3158">
        <v>2.76</v>
      </c>
    </row>
    <row r="3159" spans="1:11" x14ac:dyDescent="0.25">
      <c r="A3159" s="7">
        <v>449825</v>
      </c>
      <c r="B3159" s="7">
        <v>447477</v>
      </c>
      <c r="C3159" t="s">
        <v>50</v>
      </c>
      <c r="D3159" t="s">
        <v>130</v>
      </c>
      <c r="E3159" s="7">
        <v>43</v>
      </c>
      <c r="F3159" s="7" t="s">
        <v>148</v>
      </c>
      <c r="G3159" t="s">
        <v>18</v>
      </c>
      <c r="H3159">
        <v>40.1</v>
      </c>
      <c r="I3159">
        <v>2</v>
      </c>
      <c r="J3159">
        <v>73.5</v>
      </c>
      <c r="K3159">
        <v>2.76</v>
      </c>
    </row>
    <row r="3160" spans="1:11" x14ac:dyDescent="0.25">
      <c r="A3160" s="7">
        <v>449827</v>
      </c>
      <c r="B3160" s="7">
        <v>447477</v>
      </c>
      <c r="C3160" t="s">
        <v>50</v>
      </c>
      <c r="D3160" t="s">
        <v>130</v>
      </c>
      <c r="E3160" s="7">
        <v>43</v>
      </c>
      <c r="F3160" s="7" t="s">
        <v>148</v>
      </c>
      <c r="G3160" t="s">
        <v>18</v>
      </c>
      <c r="H3160">
        <v>31.3</v>
      </c>
      <c r="I3160">
        <v>3</v>
      </c>
      <c r="J3160">
        <v>44.2</v>
      </c>
      <c r="K3160">
        <v>2.76</v>
      </c>
    </row>
    <row r="3161" spans="1:11" x14ac:dyDescent="0.25">
      <c r="A3161" s="7">
        <v>449829</v>
      </c>
      <c r="B3161" s="7">
        <v>447477</v>
      </c>
      <c r="C3161" t="s">
        <v>50</v>
      </c>
      <c r="D3161" t="s">
        <v>130</v>
      </c>
      <c r="E3161" s="7">
        <v>43</v>
      </c>
      <c r="F3161" s="7" t="s">
        <v>148</v>
      </c>
      <c r="G3161" t="s">
        <v>18</v>
      </c>
      <c r="H3161">
        <v>40.1</v>
      </c>
      <c r="I3161">
        <v>4</v>
      </c>
      <c r="J3161">
        <v>46.3</v>
      </c>
      <c r="K3161">
        <v>2.76</v>
      </c>
    </row>
    <row r="3162" spans="1:11" x14ac:dyDescent="0.25">
      <c r="A3162" s="7">
        <v>449831</v>
      </c>
      <c r="B3162" s="7">
        <v>447477</v>
      </c>
      <c r="C3162" t="s">
        <v>50</v>
      </c>
      <c r="D3162" t="s">
        <v>130</v>
      </c>
      <c r="E3162" s="7">
        <v>43</v>
      </c>
      <c r="F3162" s="7" t="s">
        <v>148</v>
      </c>
      <c r="G3162" t="s">
        <v>18</v>
      </c>
      <c r="H3162">
        <v>43.1</v>
      </c>
      <c r="I3162">
        <v>2</v>
      </c>
      <c r="J3162">
        <v>73.5</v>
      </c>
      <c r="K3162">
        <v>2.76</v>
      </c>
    </row>
    <row r="3163" spans="1:11" x14ac:dyDescent="0.25">
      <c r="A3163" s="7">
        <v>449833</v>
      </c>
      <c r="B3163" s="7">
        <v>447477</v>
      </c>
      <c r="C3163" t="s">
        <v>50</v>
      </c>
      <c r="D3163" t="s">
        <v>130</v>
      </c>
      <c r="E3163" s="7">
        <v>43</v>
      </c>
      <c r="F3163" s="7" t="s">
        <v>148</v>
      </c>
      <c r="G3163" t="s">
        <v>18</v>
      </c>
      <c r="H3163">
        <v>42.1</v>
      </c>
      <c r="I3163">
        <v>1</v>
      </c>
      <c r="J3163">
        <v>118.7</v>
      </c>
      <c r="K3163">
        <v>2.76</v>
      </c>
    </row>
    <row r="3164" spans="1:11" x14ac:dyDescent="0.25">
      <c r="A3164" s="7">
        <v>449835</v>
      </c>
      <c r="B3164" s="7">
        <v>447477</v>
      </c>
      <c r="C3164" t="s">
        <v>50</v>
      </c>
      <c r="D3164" t="s">
        <v>130</v>
      </c>
      <c r="E3164" s="7">
        <v>43</v>
      </c>
      <c r="F3164" s="7" t="s">
        <v>148</v>
      </c>
      <c r="G3164" t="s">
        <v>18</v>
      </c>
      <c r="H3164">
        <v>43</v>
      </c>
      <c r="I3164">
        <v>2</v>
      </c>
      <c r="J3164">
        <v>73.5</v>
      </c>
      <c r="K3164">
        <v>2.76</v>
      </c>
    </row>
    <row r="3165" spans="1:11" x14ac:dyDescent="0.25">
      <c r="A3165" s="7">
        <v>449837</v>
      </c>
      <c r="B3165" s="7">
        <v>447477</v>
      </c>
      <c r="C3165" t="s">
        <v>50</v>
      </c>
      <c r="D3165" t="s">
        <v>130</v>
      </c>
      <c r="E3165" s="7">
        <v>43</v>
      </c>
      <c r="F3165" s="7" t="s">
        <v>148</v>
      </c>
      <c r="G3165" t="s">
        <v>18</v>
      </c>
      <c r="H3165">
        <v>42.7</v>
      </c>
      <c r="I3165">
        <v>4</v>
      </c>
      <c r="J3165">
        <v>46.3</v>
      </c>
      <c r="K3165">
        <v>2.76</v>
      </c>
    </row>
    <row r="3166" spans="1:11" x14ac:dyDescent="0.25">
      <c r="A3166" s="7">
        <v>449839</v>
      </c>
      <c r="B3166" s="7">
        <v>447477</v>
      </c>
      <c r="C3166" t="s">
        <v>50</v>
      </c>
      <c r="D3166" t="s">
        <v>130</v>
      </c>
      <c r="E3166" s="7">
        <v>43</v>
      </c>
      <c r="F3166" s="7" t="s">
        <v>148</v>
      </c>
      <c r="G3166" t="s">
        <v>18</v>
      </c>
      <c r="H3166">
        <v>39.5</v>
      </c>
      <c r="I3166">
        <v>3</v>
      </c>
      <c r="J3166">
        <v>57</v>
      </c>
      <c r="K3166">
        <v>2.76</v>
      </c>
    </row>
    <row r="3167" spans="1:11" x14ac:dyDescent="0.25">
      <c r="A3167" s="7">
        <v>449843</v>
      </c>
      <c r="B3167" s="7">
        <v>447478</v>
      </c>
      <c r="C3167" t="s">
        <v>50</v>
      </c>
      <c r="D3167" t="s">
        <v>130</v>
      </c>
      <c r="E3167" s="7">
        <v>45</v>
      </c>
      <c r="F3167" s="7" t="s">
        <v>148</v>
      </c>
      <c r="G3167" t="s">
        <v>18</v>
      </c>
      <c r="H3167">
        <v>40</v>
      </c>
      <c r="I3167">
        <v>2</v>
      </c>
      <c r="J3167">
        <v>73.5</v>
      </c>
      <c r="K3167">
        <v>2.76</v>
      </c>
    </row>
    <row r="3168" spans="1:11" x14ac:dyDescent="0.25">
      <c r="A3168" s="7">
        <v>449845</v>
      </c>
      <c r="B3168" s="7">
        <v>447478</v>
      </c>
      <c r="C3168" t="s">
        <v>50</v>
      </c>
      <c r="D3168" t="s">
        <v>130</v>
      </c>
      <c r="E3168" s="7">
        <v>45</v>
      </c>
      <c r="F3168" s="7" t="s">
        <v>148</v>
      </c>
      <c r="G3168" t="s">
        <v>18</v>
      </c>
      <c r="H3168">
        <v>43.6</v>
      </c>
      <c r="I3168">
        <v>1</v>
      </c>
      <c r="J3168">
        <v>118.7</v>
      </c>
      <c r="K3168">
        <v>2.76</v>
      </c>
    </row>
    <row r="3169" spans="1:11" x14ac:dyDescent="0.25">
      <c r="A3169" s="7">
        <v>449847</v>
      </c>
      <c r="B3169" s="7">
        <v>447478</v>
      </c>
      <c r="C3169" t="s">
        <v>50</v>
      </c>
      <c r="D3169" t="s">
        <v>130</v>
      </c>
      <c r="E3169" s="7">
        <v>45</v>
      </c>
      <c r="F3169" s="7" t="s">
        <v>148</v>
      </c>
      <c r="G3169" t="s">
        <v>18</v>
      </c>
      <c r="H3169">
        <v>42.5</v>
      </c>
      <c r="I3169">
        <v>3</v>
      </c>
      <c r="J3169">
        <v>57</v>
      </c>
      <c r="K3169">
        <v>2.76</v>
      </c>
    </row>
    <row r="3170" spans="1:11" x14ac:dyDescent="0.25">
      <c r="A3170" s="7">
        <v>449849</v>
      </c>
      <c r="B3170" s="7">
        <v>447478</v>
      </c>
      <c r="C3170" t="s">
        <v>50</v>
      </c>
      <c r="D3170" t="s">
        <v>130</v>
      </c>
      <c r="E3170" s="7">
        <v>45</v>
      </c>
      <c r="F3170" s="7" t="s">
        <v>148</v>
      </c>
      <c r="G3170" t="s">
        <v>18</v>
      </c>
      <c r="H3170">
        <v>31.1</v>
      </c>
      <c r="I3170">
        <v>2</v>
      </c>
      <c r="J3170">
        <v>57</v>
      </c>
      <c r="K3170">
        <v>2.76</v>
      </c>
    </row>
    <row r="3171" spans="1:11" x14ac:dyDescent="0.25">
      <c r="A3171" s="7">
        <v>449851</v>
      </c>
      <c r="B3171" s="7">
        <v>447478</v>
      </c>
      <c r="C3171" t="s">
        <v>50</v>
      </c>
      <c r="D3171" t="s">
        <v>130</v>
      </c>
      <c r="E3171" s="7">
        <v>45</v>
      </c>
      <c r="F3171" s="7" t="s">
        <v>148</v>
      </c>
      <c r="G3171" t="s">
        <v>18</v>
      </c>
      <c r="H3171">
        <v>40.200000000000003</v>
      </c>
      <c r="I3171">
        <v>2</v>
      </c>
      <c r="J3171">
        <v>73.5</v>
      </c>
      <c r="K3171">
        <v>2.76</v>
      </c>
    </row>
    <row r="3172" spans="1:11" x14ac:dyDescent="0.25">
      <c r="A3172" s="7">
        <v>449853</v>
      </c>
      <c r="B3172" s="7">
        <v>447478</v>
      </c>
      <c r="C3172" t="s">
        <v>50</v>
      </c>
      <c r="D3172" t="s">
        <v>130</v>
      </c>
      <c r="E3172" s="7">
        <v>45</v>
      </c>
      <c r="F3172" s="7" t="s">
        <v>148</v>
      </c>
      <c r="G3172" t="s">
        <v>18</v>
      </c>
      <c r="H3172">
        <v>42.5</v>
      </c>
      <c r="I3172">
        <v>1</v>
      </c>
      <c r="J3172">
        <v>118.7</v>
      </c>
      <c r="K3172">
        <v>2.76</v>
      </c>
    </row>
    <row r="3173" spans="1:11" x14ac:dyDescent="0.25">
      <c r="A3173" s="7">
        <v>449855</v>
      </c>
      <c r="B3173" s="7">
        <v>447478</v>
      </c>
      <c r="C3173" t="s">
        <v>50</v>
      </c>
      <c r="D3173" t="s">
        <v>130</v>
      </c>
      <c r="E3173" s="7">
        <v>45</v>
      </c>
      <c r="F3173" s="7" t="s">
        <v>148</v>
      </c>
      <c r="G3173" t="s">
        <v>18</v>
      </c>
      <c r="H3173">
        <v>44.1</v>
      </c>
      <c r="I3173">
        <v>4</v>
      </c>
      <c r="J3173">
        <v>46.3</v>
      </c>
      <c r="K3173">
        <v>2.76</v>
      </c>
    </row>
    <row r="3174" spans="1:11" x14ac:dyDescent="0.25">
      <c r="A3174" s="7">
        <v>449857</v>
      </c>
      <c r="B3174" s="7">
        <v>447478</v>
      </c>
      <c r="C3174" t="s">
        <v>50</v>
      </c>
      <c r="D3174" t="s">
        <v>130</v>
      </c>
      <c r="E3174" s="7">
        <v>45</v>
      </c>
      <c r="F3174" s="7" t="s">
        <v>148</v>
      </c>
      <c r="G3174" t="s">
        <v>18</v>
      </c>
      <c r="H3174">
        <v>40.4</v>
      </c>
      <c r="I3174">
        <v>4</v>
      </c>
      <c r="J3174">
        <v>46.3</v>
      </c>
      <c r="K3174">
        <v>2.76</v>
      </c>
    </row>
    <row r="3175" spans="1:11" x14ac:dyDescent="0.25">
      <c r="A3175" s="7">
        <v>449859</v>
      </c>
      <c r="B3175" s="7">
        <v>447478</v>
      </c>
      <c r="C3175" t="s">
        <v>50</v>
      </c>
      <c r="D3175" t="s">
        <v>130</v>
      </c>
      <c r="E3175" s="7">
        <v>45</v>
      </c>
      <c r="F3175" s="7" t="s">
        <v>148</v>
      </c>
      <c r="G3175" t="s">
        <v>18</v>
      </c>
      <c r="H3175">
        <v>31.1</v>
      </c>
      <c r="I3175">
        <v>4</v>
      </c>
      <c r="J3175">
        <v>35.9</v>
      </c>
      <c r="K3175">
        <v>2.76</v>
      </c>
    </row>
    <row r="3176" spans="1:11" x14ac:dyDescent="0.25">
      <c r="A3176" s="7">
        <v>449861</v>
      </c>
      <c r="B3176" s="7">
        <v>447478</v>
      </c>
      <c r="C3176" t="s">
        <v>50</v>
      </c>
      <c r="D3176" t="s">
        <v>130</v>
      </c>
      <c r="E3176" s="7">
        <v>45</v>
      </c>
      <c r="F3176" s="7" t="s">
        <v>148</v>
      </c>
      <c r="G3176" t="s">
        <v>18</v>
      </c>
      <c r="H3176">
        <v>43.9</v>
      </c>
      <c r="I3176">
        <v>1</v>
      </c>
      <c r="J3176">
        <v>118.7</v>
      </c>
      <c r="K3176">
        <v>2.76</v>
      </c>
    </row>
    <row r="3177" spans="1:11" x14ac:dyDescent="0.25">
      <c r="A3177" s="7">
        <v>449863</v>
      </c>
      <c r="B3177" s="7">
        <v>447478</v>
      </c>
      <c r="C3177" t="s">
        <v>50</v>
      </c>
      <c r="D3177" t="s">
        <v>130</v>
      </c>
      <c r="E3177" s="7">
        <v>45</v>
      </c>
      <c r="F3177" s="7" t="s">
        <v>148</v>
      </c>
      <c r="G3177" t="s">
        <v>18</v>
      </c>
      <c r="H3177">
        <v>43</v>
      </c>
      <c r="I3177">
        <v>2</v>
      </c>
      <c r="J3177">
        <v>73.5</v>
      </c>
      <c r="K3177">
        <v>2.76</v>
      </c>
    </row>
    <row r="3178" spans="1:11" x14ac:dyDescent="0.25">
      <c r="A3178" s="7">
        <v>449865</v>
      </c>
      <c r="B3178" s="7">
        <v>447478</v>
      </c>
      <c r="C3178" t="s">
        <v>50</v>
      </c>
      <c r="D3178" t="s">
        <v>130</v>
      </c>
      <c r="E3178" s="7">
        <v>45</v>
      </c>
      <c r="F3178" s="7" t="s">
        <v>148</v>
      </c>
      <c r="G3178" t="s">
        <v>18</v>
      </c>
      <c r="H3178">
        <v>43</v>
      </c>
      <c r="I3178">
        <v>3</v>
      </c>
      <c r="J3178">
        <v>57</v>
      </c>
      <c r="K3178">
        <v>2.76</v>
      </c>
    </row>
    <row r="3179" spans="1:11" x14ac:dyDescent="0.25">
      <c r="A3179" s="7">
        <v>449867</v>
      </c>
      <c r="B3179" s="7">
        <v>447478</v>
      </c>
      <c r="C3179" t="s">
        <v>50</v>
      </c>
      <c r="D3179" t="s">
        <v>130</v>
      </c>
      <c r="E3179" s="7">
        <v>45</v>
      </c>
      <c r="F3179" s="7" t="s">
        <v>148</v>
      </c>
      <c r="G3179" t="s">
        <v>18</v>
      </c>
      <c r="H3179">
        <v>43.5</v>
      </c>
      <c r="I3179">
        <v>4</v>
      </c>
      <c r="J3179">
        <v>46.3</v>
      </c>
      <c r="K3179">
        <v>2.76</v>
      </c>
    </row>
    <row r="3180" spans="1:11" x14ac:dyDescent="0.25">
      <c r="A3180" s="7">
        <v>449869</v>
      </c>
      <c r="B3180" s="7">
        <v>447478</v>
      </c>
      <c r="C3180" t="s">
        <v>50</v>
      </c>
      <c r="D3180" t="s">
        <v>130</v>
      </c>
      <c r="E3180" s="7">
        <v>45</v>
      </c>
      <c r="F3180" s="7" t="s">
        <v>148</v>
      </c>
      <c r="G3180" t="s">
        <v>18</v>
      </c>
      <c r="H3180">
        <v>40.200000000000003</v>
      </c>
      <c r="I3180">
        <v>1</v>
      </c>
      <c r="J3180">
        <v>118.7</v>
      </c>
      <c r="K3180">
        <v>2.76</v>
      </c>
    </row>
    <row r="3181" spans="1:11" x14ac:dyDescent="0.25">
      <c r="A3181" s="7">
        <v>449871</v>
      </c>
      <c r="B3181" s="7">
        <v>447478</v>
      </c>
      <c r="C3181" t="s">
        <v>50</v>
      </c>
      <c r="D3181" t="s">
        <v>130</v>
      </c>
      <c r="E3181" s="7">
        <v>45</v>
      </c>
      <c r="F3181" s="7" t="s">
        <v>148</v>
      </c>
      <c r="G3181" t="s">
        <v>18</v>
      </c>
      <c r="H3181">
        <v>31.1</v>
      </c>
      <c r="I3181">
        <v>1</v>
      </c>
      <c r="J3181">
        <v>92</v>
      </c>
      <c r="K3181">
        <v>2.76</v>
      </c>
    </row>
    <row r="3182" spans="1:11" x14ac:dyDescent="0.25">
      <c r="A3182" s="7">
        <v>449923</v>
      </c>
      <c r="B3182" s="7">
        <v>447483</v>
      </c>
      <c r="C3182" t="s">
        <v>50</v>
      </c>
      <c r="D3182" t="s">
        <v>101</v>
      </c>
      <c r="E3182" s="7">
        <v>45</v>
      </c>
      <c r="F3182" s="7" t="s">
        <v>148</v>
      </c>
      <c r="G3182" t="s">
        <v>18</v>
      </c>
      <c r="H3182">
        <v>60.8</v>
      </c>
      <c r="I3182">
        <v>3</v>
      </c>
      <c r="J3182">
        <v>57</v>
      </c>
      <c r="K3182">
        <v>2.76</v>
      </c>
    </row>
    <row r="3183" spans="1:11" x14ac:dyDescent="0.25">
      <c r="A3183" s="7">
        <v>449925</v>
      </c>
      <c r="B3183" s="7">
        <v>447483</v>
      </c>
      <c r="C3183" t="s">
        <v>50</v>
      </c>
      <c r="D3183" t="s">
        <v>101</v>
      </c>
      <c r="E3183" s="7">
        <v>45</v>
      </c>
      <c r="F3183" s="7" t="s">
        <v>148</v>
      </c>
      <c r="G3183" t="s">
        <v>18</v>
      </c>
      <c r="H3183">
        <v>47.6</v>
      </c>
      <c r="I3183">
        <v>3</v>
      </c>
      <c r="J3183">
        <v>57</v>
      </c>
      <c r="K3183">
        <v>2.76</v>
      </c>
    </row>
    <row r="3184" spans="1:11" x14ac:dyDescent="0.25">
      <c r="A3184" s="7">
        <v>449927</v>
      </c>
      <c r="B3184" s="7">
        <v>447483</v>
      </c>
      <c r="C3184" t="s">
        <v>50</v>
      </c>
      <c r="D3184" t="s">
        <v>101</v>
      </c>
      <c r="E3184" s="7">
        <v>45</v>
      </c>
      <c r="F3184" s="7" t="s">
        <v>148</v>
      </c>
      <c r="G3184" t="s">
        <v>18</v>
      </c>
      <c r="H3184">
        <v>34.700000000000003</v>
      </c>
      <c r="I3184">
        <v>3</v>
      </c>
      <c r="J3184">
        <v>57</v>
      </c>
      <c r="K3184">
        <v>2.76</v>
      </c>
    </row>
    <row r="3185" spans="1:11" x14ac:dyDescent="0.25">
      <c r="A3185" s="7">
        <v>449928</v>
      </c>
      <c r="B3185" s="7">
        <v>447483</v>
      </c>
      <c r="C3185" t="s">
        <v>50</v>
      </c>
      <c r="D3185" t="s">
        <v>101</v>
      </c>
      <c r="E3185" s="7">
        <v>45</v>
      </c>
      <c r="F3185" s="7" t="s">
        <v>148</v>
      </c>
      <c r="G3185" t="s">
        <v>18</v>
      </c>
      <c r="H3185">
        <v>26.2</v>
      </c>
      <c r="I3185">
        <v>1</v>
      </c>
      <c r="J3185">
        <v>92</v>
      </c>
      <c r="K3185">
        <v>2.76</v>
      </c>
    </row>
    <row r="3186" spans="1:11" x14ac:dyDescent="0.25">
      <c r="A3186" s="7">
        <v>449930</v>
      </c>
      <c r="B3186" s="7">
        <v>447483</v>
      </c>
      <c r="C3186" t="s">
        <v>50</v>
      </c>
      <c r="D3186" t="s">
        <v>101</v>
      </c>
      <c r="E3186" s="7">
        <v>45</v>
      </c>
      <c r="F3186" s="7" t="s">
        <v>148</v>
      </c>
      <c r="G3186" t="s">
        <v>18</v>
      </c>
      <c r="H3186">
        <v>48.6</v>
      </c>
      <c r="I3186">
        <v>2</v>
      </c>
      <c r="J3186">
        <v>73.5</v>
      </c>
      <c r="K3186">
        <v>2.76</v>
      </c>
    </row>
    <row r="3187" spans="1:11" x14ac:dyDescent="0.25">
      <c r="A3187" s="7">
        <v>449932</v>
      </c>
      <c r="B3187" s="7">
        <v>447483</v>
      </c>
      <c r="C3187" t="s">
        <v>50</v>
      </c>
      <c r="D3187" t="s">
        <v>101</v>
      </c>
      <c r="E3187" s="7">
        <v>45</v>
      </c>
      <c r="F3187" s="7" t="s">
        <v>148</v>
      </c>
      <c r="G3187" t="s">
        <v>18</v>
      </c>
      <c r="H3187">
        <v>48.3</v>
      </c>
      <c r="I3187">
        <v>2</v>
      </c>
      <c r="J3187">
        <v>73.5</v>
      </c>
      <c r="K3187">
        <v>2.76</v>
      </c>
    </row>
    <row r="3188" spans="1:11" x14ac:dyDescent="0.25">
      <c r="A3188" s="7">
        <v>449934</v>
      </c>
      <c r="B3188" s="7">
        <v>447483</v>
      </c>
      <c r="C3188" t="s">
        <v>50</v>
      </c>
      <c r="D3188" t="s">
        <v>101</v>
      </c>
      <c r="E3188" s="7">
        <v>45</v>
      </c>
      <c r="F3188" s="7" t="s">
        <v>148</v>
      </c>
      <c r="G3188" t="s">
        <v>18</v>
      </c>
      <c r="H3188">
        <v>58.5</v>
      </c>
      <c r="I3188">
        <v>3</v>
      </c>
      <c r="J3188">
        <v>64.5</v>
      </c>
      <c r="K3188">
        <v>2.76</v>
      </c>
    </row>
    <row r="3189" spans="1:11" x14ac:dyDescent="0.25">
      <c r="A3189" s="7">
        <v>449936</v>
      </c>
      <c r="B3189" s="7">
        <v>447483</v>
      </c>
      <c r="C3189" t="s">
        <v>50</v>
      </c>
      <c r="D3189" t="s">
        <v>101</v>
      </c>
      <c r="E3189" s="7">
        <v>45</v>
      </c>
      <c r="F3189" s="7" t="s">
        <v>148</v>
      </c>
      <c r="G3189" t="s">
        <v>18</v>
      </c>
      <c r="H3189">
        <v>48.2</v>
      </c>
      <c r="I3189">
        <v>1</v>
      </c>
      <c r="J3189">
        <v>118.7</v>
      </c>
      <c r="K3189">
        <v>2.76</v>
      </c>
    </row>
    <row r="3190" spans="1:11" x14ac:dyDescent="0.25">
      <c r="A3190" s="7">
        <v>449938</v>
      </c>
      <c r="B3190" s="7">
        <v>447483</v>
      </c>
      <c r="C3190" t="s">
        <v>50</v>
      </c>
      <c r="D3190" t="s">
        <v>101</v>
      </c>
      <c r="E3190" s="7">
        <v>45</v>
      </c>
      <c r="F3190" s="7" t="s">
        <v>148</v>
      </c>
      <c r="G3190" t="s">
        <v>18</v>
      </c>
      <c r="H3190">
        <v>58.6</v>
      </c>
      <c r="I3190">
        <v>3</v>
      </c>
      <c r="J3190">
        <v>64.5</v>
      </c>
      <c r="K3190">
        <v>2.76</v>
      </c>
    </row>
    <row r="3191" spans="1:11" x14ac:dyDescent="0.25">
      <c r="A3191" s="7">
        <v>449940</v>
      </c>
      <c r="B3191" s="7">
        <v>447484</v>
      </c>
      <c r="C3191" t="s">
        <v>50</v>
      </c>
      <c r="D3191" t="s">
        <v>101</v>
      </c>
      <c r="E3191" s="7">
        <v>46</v>
      </c>
      <c r="F3191" s="7" t="s">
        <v>148</v>
      </c>
      <c r="G3191" t="s">
        <v>18</v>
      </c>
      <c r="H3191">
        <v>43.6</v>
      </c>
      <c r="I3191">
        <v>4</v>
      </c>
      <c r="J3191">
        <v>46.3</v>
      </c>
      <c r="K3191">
        <v>2.76</v>
      </c>
    </row>
    <row r="3192" spans="1:11" x14ac:dyDescent="0.25">
      <c r="A3192" s="7">
        <v>449942</v>
      </c>
      <c r="B3192" s="7">
        <v>447484</v>
      </c>
      <c r="C3192" t="s">
        <v>50</v>
      </c>
      <c r="D3192" t="s">
        <v>101</v>
      </c>
      <c r="E3192" s="7">
        <v>46</v>
      </c>
      <c r="F3192" s="7" t="s">
        <v>148</v>
      </c>
      <c r="G3192" t="s">
        <v>18</v>
      </c>
      <c r="H3192">
        <v>19.2</v>
      </c>
      <c r="I3192">
        <v>1</v>
      </c>
      <c r="J3192">
        <v>92</v>
      </c>
      <c r="K3192">
        <v>2.76</v>
      </c>
    </row>
    <row r="3193" spans="1:11" x14ac:dyDescent="0.25">
      <c r="A3193" s="7">
        <v>449943</v>
      </c>
      <c r="B3193" s="7">
        <v>447484</v>
      </c>
      <c r="C3193" t="s">
        <v>50</v>
      </c>
      <c r="D3193" t="s">
        <v>101</v>
      </c>
      <c r="E3193" s="7">
        <v>46</v>
      </c>
      <c r="F3193" s="7" t="s">
        <v>148</v>
      </c>
      <c r="G3193" t="s">
        <v>18</v>
      </c>
      <c r="H3193">
        <v>24.2</v>
      </c>
      <c r="I3193">
        <v>1</v>
      </c>
      <c r="J3193">
        <v>92</v>
      </c>
      <c r="K3193">
        <v>2.76</v>
      </c>
    </row>
    <row r="3194" spans="1:11" x14ac:dyDescent="0.25">
      <c r="A3194" s="7">
        <v>449945</v>
      </c>
      <c r="B3194" s="7">
        <v>447484</v>
      </c>
      <c r="C3194" t="s">
        <v>50</v>
      </c>
      <c r="D3194" t="s">
        <v>101</v>
      </c>
      <c r="E3194" s="7">
        <v>46</v>
      </c>
      <c r="F3194" s="7" t="s">
        <v>148</v>
      </c>
      <c r="G3194" t="s">
        <v>18</v>
      </c>
      <c r="H3194">
        <v>43.6</v>
      </c>
      <c r="I3194">
        <v>3</v>
      </c>
      <c r="J3194">
        <v>57</v>
      </c>
      <c r="K3194">
        <v>2.76</v>
      </c>
    </row>
    <row r="3195" spans="1:11" x14ac:dyDescent="0.25">
      <c r="A3195" s="7">
        <v>449947</v>
      </c>
      <c r="B3195" s="7">
        <v>447484</v>
      </c>
      <c r="C3195" t="s">
        <v>50</v>
      </c>
      <c r="D3195" t="s">
        <v>101</v>
      </c>
      <c r="E3195" s="7">
        <v>46</v>
      </c>
      <c r="F3195" s="7" t="s">
        <v>148</v>
      </c>
      <c r="G3195" t="s">
        <v>18</v>
      </c>
      <c r="H3195">
        <v>43.1</v>
      </c>
      <c r="I3195">
        <v>3</v>
      </c>
      <c r="J3195">
        <v>57</v>
      </c>
      <c r="K3195">
        <v>2.76</v>
      </c>
    </row>
    <row r="3196" spans="1:11" x14ac:dyDescent="0.25">
      <c r="A3196" s="7">
        <v>449949</v>
      </c>
      <c r="B3196" s="7">
        <v>447484</v>
      </c>
      <c r="C3196" t="s">
        <v>50</v>
      </c>
      <c r="D3196" t="s">
        <v>101</v>
      </c>
      <c r="E3196" s="7">
        <v>46</v>
      </c>
      <c r="F3196" s="7" t="s">
        <v>148</v>
      </c>
      <c r="G3196" t="s">
        <v>18</v>
      </c>
      <c r="H3196">
        <v>24.4</v>
      </c>
      <c r="I3196">
        <v>1</v>
      </c>
      <c r="J3196">
        <v>92</v>
      </c>
      <c r="K3196">
        <v>2.76</v>
      </c>
    </row>
    <row r="3197" spans="1:11" x14ac:dyDescent="0.25">
      <c r="A3197" s="7">
        <v>449950</v>
      </c>
      <c r="B3197" s="7">
        <v>447484</v>
      </c>
      <c r="C3197" t="s">
        <v>50</v>
      </c>
      <c r="D3197" t="s">
        <v>101</v>
      </c>
      <c r="E3197" s="7">
        <v>46</v>
      </c>
      <c r="F3197" s="7" t="s">
        <v>148</v>
      </c>
      <c r="G3197" t="s">
        <v>18</v>
      </c>
      <c r="H3197">
        <v>19.2</v>
      </c>
      <c r="I3197">
        <v>1</v>
      </c>
      <c r="J3197">
        <v>92</v>
      </c>
      <c r="K3197">
        <v>2.76</v>
      </c>
    </row>
    <row r="3198" spans="1:11" x14ac:dyDescent="0.25">
      <c r="A3198" s="7">
        <v>449952</v>
      </c>
      <c r="B3198" s="7">
        <v>447484</v>
      </c>
      <c r="C3198" t="s">
        <v>50</v>
      </c>
      <c r="D3198" t="s">
        <v>101</v>
      </c>
      <c r="E3198" s="7">
        <v>46</v>
      </c>
      <c r="F3198" s="7" t="s">
        <v>148</v>
      </c>
      <c r="G3198" t="s">
        <v>18</v>
      </c>
      <c r="H3198">
        <v>43.6</v>
      </c>
      <c r="I3198">
        <v>1</v>
      </c>
      <c r="J3198">
        <v>118.7</v>
      </c>
      <c r="K3198">
        <v>2.76</v>
      </c>
    </row>
    <row r="3199" spans="1:11" x14ac:dyDescent="0.25">
      <c r="A3199" s="7">
        <v>449954</v>
      </c>
      <c r="B3199" s="7">
        <v>447484</v>
      </c>
      <c r="C3199" t="s">
        <v>50</v>
      </c>
      <c r="D3199" t="s">
        <v>101</v>
      </c>
      <c r="E3199" s="7">
        <v>46</v>
      </c>
      <c r="F3199" s="7" t="s">
        <v>148</v>
      </c>
      <c r="G3199" t="s">
        <v>18</v>
      </c>
      <c r="H3199">
        <v>24.1</v>
      </c>
      <c r="I3199">
        <v>2</v>
      </c>
      <c r="J3199">
        <v>57</v>
      </c>
      <c r="K3199">
        <v>2.76</v>
      </c>
    </row>
    <row r="3200" spans="1:11" x14ac:dyDescent="0.25">
      <c r="A3200" s="7">
        <v>449955</v>
      </c>
      <c r="B3200" s="7">
        <v>447484</v>
      </c>
      <c r="C3200" t="s">
        <v>50</v>
      </c>
      <c r="D3200" t="s">
        <v>101</v>
      </c>
      <c r="E3200" s="7">
        <v>46</v>
      </c>
      <c r="F3200" s="7" t="s">
        <v>148</v>
      </c>
      <c r="G3200" t="s">
        <v>18</v>
      </c>
      <c r="H3200">
        <v>19.2</v>
      </c>
      <c r="I3200">
        <v>1</v>
      </c>
      <c r="J3200">
        <v>92</v>
      </c>
      <c r="K3200">
        <v>2.76</v>
      </c>
    </row>
    <row r="3201" spans="1:11" x14ac:dyDescent="0.25">
      <c r="A3201" s="7">
        <v>449957</v>
      </c>
      <c r="B3201" s="7">
        <v>447484</v>
      </c>
      <c r="C3201" t="s">
        <v>50</v>
      </c>
      <c r="D3201" t="s">
        <v>101</v>
      </c>
      <c r="E3201" s="7">
        <v>46</v>
      </c>
      <c r="F3201" s="7" t="s">
        <v>148</v>
      </c>
      <c r="G3201" t="s">
        <v>18</v>
      </c>
      <c r="H3201">
        <v>19.3</v>
      </c>
      <c r="I3201">
        <v>2</v>
      </c>
      <c r="J3201">
        <v>57</v>
      </c>
      <c r="K3201">
        <v>2.76</v>
      </c>
    </row>
    <row r="3202" spans="1:11" x14ac:dyDescent="0.25">
      <c r="A3202" s="7">
        <v>449958</v>
      </c>
      <c r="B3202" s="7">
        <v>447484</v>
      </c>
      <c r="C3202" t="s">
        <v>50</v>
      </c>
      <c r="D3202" t="s">
        <v>101</v>
      </c>
      <c r="E3202" s="7">
        <v>46</v>
      </c>
      <c r="F3202" s="7" t="s">
        <v>148</v>
      </c>
      <c r="G3202" t="s">
        <v>18</v>
      </c>
      <c r="H3202">
        <v>24.4</v>
      </c>
      <c r="I3202">
        <v>1</v>
      </c>
      <c r="J3202">
        <v>92</v>
      </c>
      <c r="K3202">
        <v>2.76</v>
      </c>
    </row>
    <row r="3203" spans="1:11" x14ac:dyDescent="0.25">
      <c r="A3203" s="7">
        <v>449960</v>
      </c>
      <c r="B3203" s="7">
        <v>447485</v>
      </c>
      <c r="C3203" t="s">
        <v>50</v>
      </c>
      <c r="D3203" t="s">
        <v>101</v>
      </c>
      <c r="E3203" s="7">
        <v>47</v>
      </c>
      <c r="F3203" s="7" t="s">
        <v>148</v>
      </c>
      <c r="G3203" t="s">
        <v>18</v>
      </c>
      <c r="H3203">
        <v>17.5</v>
      </c>
      <c r="I3203">
        <v>1</v>
      </c>
      <c r="J3203">
        <v>92</v>
      </c>
      <c r="K3203">
        <v>2.76</v>
      </c>
    </row>
    <row r="3204" spans="1:11" x14ac:dyDescent="0.25">
      <c r="A3204" s="7">
        <v>449961</v>
      </c>
      <c r="B3204" s="7">
        <v>447485</v>
      </c>
      <c r="C3204" t="s">
        <v>50</v>
      </c>
      <c r="D3204" t="s">
        <v>101</v>
      </c>
      <c r="E3204" s="7">
        <v>47</v>
      </c>
      <c r="F3204" s="7" t="s">
        <v>148</v>
      </c>
      <c r="G3204" t="s">
        <v>18</v>
      </c>
      <c r="H3204">
        <v>25.8</v>
      </c>
      <c r="I3204">
        <v>1</v>
      </c>
      <c r="J3204">
        <v>92</v>
      </c>
      <c r="K3204">
        <v>2.76</v>
      </c>
    </row>
    <row r="3205" spans="1:11" x14ac:dyDescent="0.25">
      <c r="A3205" s="7">
        <v>449962</v>
      </c>
      <c r="B3205" s="7">
        <v>447485</v>
      </c>
      <c r="C3205" t="s">
        <v>50</v>
      </c>
      <c r="D3205" t="s">
        <v>101</v>
      </c>
      <c r="E3205" s="7">
        <v>47</v>
      </c>
      <c r="F3205" s="7" t="s">
        <v>148</v>
      </c>
      <c r="G3205" t="s">
        <v>18</v>
      </c>
      <c r="H3205">
        <v>17.5</v>
      </c>
      <c r="I3205">
        <v>1</v>
      </c>
      <c r="J3205">
        <v>92</v>
      </c>
      <c r="K3205">
        <v>2.76</v>
      </c>
    </row>
    <row r="3206" spans="1:11" x14ac:dyDescent="0.25">
      <c r="A3206" s="7">
        <v>449964</v>
      </c>
      <c r="B3206" s="7">
        <v>447485</v>
      </c>
      <c r="C3206" t="s">
        <v>50</v>
      </c>
      <c r="D3206" t="s">
        <v>101</v>
      </c>
      <c r="E3206" s="7">
        <v>47</v>
      </c>
      <c r="F3206" s="7" t="s">
        <v>148</v>
      </c>
      <c r="G3206" t="s">
        <v>18</v>
      </c>
      <c r="H3206">
        <v>48.4</v>
      </c>
      <c r="I3206">
        <v>2</v>
      </c>
      <c r="J3206">
        <v>73.5</v>
      </c>
      <c r="K3206">
        <v>2.76</v>
      </c>
    </row>
    <row r="3207" spans="1:11" x14ac:dyDescent="0.25">
      <c r="A3207" s="7">
        <v>449966</v>
      </c>
      <c r="B3207" s="7">
        <v>447485</v>
      </c>
      <c r="C3207" t="s">
        <v>50</v>
      </c>
      <c r="D3207" t="s">
        <v>101</v>
      </c>
      <c r="E3207" s="7">
        <v>47</v>
      </c>
      <c r="F3207" s="7" t="s">
        <v>148</v>
      </c>
      <c r="G3207" t="s">
        <v>18</v>
      </c>
      <c r="H3207">
        <v>60.8</v>
      </c>
      <c r="I3207">
        <v>4</v>
      </c>
      <c r="J3207">
        <v>52.4</v>
      </c>
      <c r="K3207">
        <v>2.76</v>
      </c>
    </row>
    <row r="3208" spans="1:11" x14ac:dyDescent="0.25">
      <c r="A3208" s="7">
        <v>449968</v>
      </c>
      <c r="B3208" s="7">
        <v>447485</v>
      </c>
      <c r="C3208" t="s">
        <v>50</v>
      </c>
      <c r="D3208" t="s">
        <v>101</v>
      </c>
      <c r="E3208" s="7">
        <v>47</v>
      </c>
      <c r="F3208" s="7" t="s">
        <v>148</v>
      </c>
      <c r="G3208" t="s">
        <v>18</v>
      </c>
      <c r="H3208">
        <v>48.4</v>
      </c>
      <c r="I3208">
        <v>4</v>
      </c>
      <c r="J3208">
        <v>46.3</v>
      </c>
      <c r="K3208">
        <v>2.76</v>
      </c>
    </row>
    <row r="3209" spans="1:11" x14ac:dyDescent="0.25">
      <c r="A3209" s="7">
        <v>449970</v>
      </c>
      <c r="B3209" s="7">
        <v>447485</v>
      </c>
      <c r="C3209" t="s">
        <v>50</v>
      </c>
      <c r="D3209" t="s">
        <v>101</v>
      </c>
      <c r="E3209" s="7">
        <v>47</v>
      </c>
      <c r="F3209" s="7" t="s">
        <v>148</v>
      </c>
      <c r="G3209" t="s">
        <v>18</v>
      </c>
      <c r="H3209">
        <v>48.6</v>
      </c>
      <c r="I3209">
        <v>2</v>
      </c>
      <c r="J3209">
        <v>73.5</v>
      </c>
      <c r="K3209">
        <v>2.76</v>
      </c>
    </row>
    <row r="3210" spans="1:11" x14ac:dyDescent="0.25">
      <c r="A3210" s="7">
        <v>449972</v>
      </c>
      <c r="B3210" s="7">
        <v>447485</v>
      </c>
      <c r="C3210" t="s">
        <v>50</v>
      </c>
      <c r="D3210" t="s">
        <v>101</v>
      </c>
      <c r="E3210" s="7">
        <v>47</v>
      </c>
      <c r="F3210" s="7" t="s">
        <v>148</v>
      </c>
      <c r="G3210" t="s">
        <v>18</v>
      </c>
      <c r="H3210">
        <v>34.799999999999997</v>
      </c>
      <c r="I3210">
        <v>2</v>
      </c>
      <c r="J3210">
        <v>73.5</v>
      </c>
      <c r="K3210">
        <v>2.76</v>
      </c>
    </row>
    <row r="3211" spans="1:11" x14ac:dyDescent="0.25">
      <c r="A3211" s="7">
        <v>449973</v>
      </c>
      <c r="B3211" s="7">
        <v>447485</v>
      </c>
      <c r="C3211" t="s">
        <v>50</v>
      </c>
      <c r="D3211" t="s">
        <v>101</v>
      </c>
      <c r="E3211" s="7">
        <v>47</v>
      </c>
      <c r="F3211" s="7" t="s">
        <v>148</v>
      </c>
      <c r="G3211" t="s">
        <v>18</v>
      </c>
      <c r="H3211">
        <v>26</v>
      </c>
      <c r="I3211">
        <v>1</v>
      </c>
      <c r="J3211">
        <v>92</v>
      </c>
      <c r="K3211">
        <v>2.76</v>
      </c>
    </row>
    <row r="3212" spans="1:11" x14ac:dyDescent="0.25">
      <c r="A3212" s="7">
        <v>449975</v>
      </c>
      <c r="B3212" s="7">
        <v>447485</v>
      </c>
      <c r="C3212" t="s">
        <v>50</v>
      </c>
      <c r="D3212" t="s">
        <v>101</v>
      </c>
      <c r="E3212" s="7">
        <v>47</v>
      </c>
      <c r="F3212" s="7" t="s">
        <v>148</v>
      </c>
      <c r="G3212" t="s">
        <v>18</v>
      </c>
      <c r="H3212">
        <v>48.6</v>
      </c>
      <c r="I3212">
        <v>4</v>
      </c>
      <c r="J3212">
        <v>46.3</v>
      </c>
      <c r="K3212">
        <v>2.76</v>
      </c>
    </row>
    <row r="3213" spans="1:11" x14ac:dyDescent="0.25">
      <c r="A3213" s="7">
        <v>449977</v>
      </c>
      <c r="B3213" s="7">
        <v>447485</v>
      </c>
      <c r="C3213" t="s">
        <v>50</v>
      </c>
      <c r="D3213" t="s">
        <v>101</v>
      </c>
      <c r="E3213" s="7">
        <v>47</v>
      </c>
      <c r="F3213" s="7" t="s">
        <v>148</v>
      </c>
      <c r="G3213" t="s">
        <v>18</v>
      </c>
      <c r="H3213">
        <v>34.799999999999997</v>
      </c>
      <c r="I3213">
        <v>2</v>
      </c>
      <c r="J3213">
        <v>73.5</v>
      </c>
      <c r="K3213">
        <v>2.76</v>
      </c>
    </row>
    <row r="3214" spans="1:11" x14ac:dyDescent="0.25">
      <c r="A3214" s="7">
        <v>449978</v>
      </c>
      <c r="B3214" s="7">
        <v>447485</v>
      </c>
      <c r="C3214" t="s">
        <v>50</v>
      </c>
      <c r="D3214" t="s">
        <v>101</v>
      </c>
      <c r="E3214" s="7">
        <v>47</v>
      </c>
      <c r="F3214" s="7" t="s">
        <v>148</v>
      </c>
      <c r="G3214" t="s">
        <v>18</v>
      </c>
      <c r="H3214">
        <v>25.6</v>
      </c>
      <c r="I3214">
        <v>1</v>
      </c>
      <c r="J3214">
        <v>92</v>
      </c>
      <c r="K3214">
        <v>2.76</v>
      </c>
    </row>
    <row r="3215" spans="1:11" x14ac:dyDescent="0.25">
      <c r="A3215" s="7">
        <v>449980</v>
      </c>
      <c r="B3215" s="7">
        <v>447486</v>
      </c>
      <c r="C3215" t="s">
        <v>50</v>
      </c>
      <c r="D3215" t="s">
        <v>101</v>
      </c>
      <c r="E3215" s="7">
        <v>48</v>
      </c>
      <c r="F3215" s="7" t="s">
        <v>148</v>
      </c>
      <c r="G3215" t="s">
        <v>18</v>
      </c>
      <c r="H3215">
        <v>44</v>
      </c>
      <c r="I3215">
        <v>1</v>
      </c>
      <c r="J3215">
        <v>118.7</v>
      </c>
      <c r="K3215">
        <v>2.76</v>
      </c>
    </row>
    <row r="3216" spans="1:11" x14ac:dyDescent="0.25">
      <c r="A3216" s="7">
        <v>449985</v>
      </c>
      <c r="B3216" s="7">
        <v>447486</v>
      </c>
      <c r="C3216" t="s">
        <v>50</v>
      </c>
      <c r="D3216" t="s">
        <v>101</v>
      </c>
      <c r="E3216" s="7">
        <v>48</v>
      </c>
      <c r="F3216" s="7" t="s">
        <v>148</v>
      </c>
      <c r="G3216" t="s">
        <v>18</v>
      </c>
      <c r="H3216">
        <v>44.3</v>
      </c>
      <c r="I3216">
        <v>3</v>
      </c>
      <c r="J3216">
        <v>57</v>
      </c>
      <c r="K3216">
        <v>2.76</v>
      </c>
    </row>
    <row r="3217" spans="1:11" x14ac:dyDescent="0.25">
      <c r="A3217" s="7">
        <v>449987</v>
      </c>
      <c r="B3217" s="7">
        <v>447486</v>
      </c>
      <c r="C3217" t="s">
        <v>50</v>
      </c>
      <c r="D3217" t="s">
        <v>101</v>
      </c>
      <c r="E3217" s="7">
        <v>48</v>
      </c>
      <c r="F3217" s="7" t="s">
        <v>148</v>
      </c>
      <c r="G3217" t="s">
        <v>18</v>
      </c>
      <c r="H3217">
        <v>24.8</v>
      </c>
      <c r="I3217">
        <v>1</v>
      </c>
      <c r="J3217">
        <v>92</v>
      </c>
      <c r="K3217">
        <v>2.76</v>
      </c>
    </row>
    <row r="3218" spans="1:11" x14ac:dyDescent="0.25">
      <c r="A3218" s="7">
        <v>449988</v>
      </c>
      <c r="B3218" s="7">
        <v>447486</v>
      </c>
      <c r="C3218" t="s">
        <v>50</v>
      </c>
      <c r="D3218" t="s">
        <v>101</v>
      </c>
      <c r="E3218" s="7">
        <v>48</v>
      </c>
      <c r="F3218" s="7" t="s">
        <v>148</v>
      </c>
      <c r="G3218" t="s">
        <v>18</v>
      </c>
      <c r="H3218">
        <v>19.5</v>
      </c>
      <c r="I3218">
        <v>1</v>
      </c>
      <c r="J3218">
        <v>92</v>
      </c>
      <c r="K3218">
        <v>2.76</v>
      </c>
    </row>
    <row r="3219" spans="1:11" x14ac:dyDescent="0.25">
      <c r="A3219" s="7">
        <v>449990</v>
      </c>
      <c r="B3219" s="7">
        <v>447486</v>
      </c>
      <c r="C3219" t="s">
        <v>50</v>
      </c>
      <c r="D3219" t="s">
        <v>101</v>
      </c>
      <c r="E3219" s="7">
        <v>48</v>
      </c>
      <c r="F3219" s="7" t="s">
        <v>148</v>
      </c>
      <c r="G3219" t="s">
        <v>18</v>
      </c>
      <c r="H3219">
        <v>43.8</v>
      </c>
      <c r="I3219">
        <v>6</v>
      </c>
      <c r="J3219">
        <v>40.4</v>
      </c>
      <c r="K3219">
        <v>2.76</v>
      </c>
    </row>
    <row r="3220" spans="1:11" x14ac:dyDescent="0.25">
      <c r="A3220" s="7">
        <v>449992</v>
      </c>
      <c r="B3220" s="7">
        <v>447486</v>
      </c>
      <c r="C3220" t="s">
        <v>50</v>
      </c>
      <c r="D3220" t="s">
        <v>101</v>
      </c>
      <c r="E3220" s="7">
        <v>48</v>
      </c>
      <c r="F3220" s="7" t="s">
        <v>148</v>
      </c>
      <c r="G3220" t="s">
        <v>18</v>
      </c>
      <c r="H3220">
        <v>44.1</v>
      </c>
      <c r="I3220">
        <v>2</v>
      </c>
      <c r="J3220">
        <v>73.5</v>
      </c>
      <c r="K3220">
        <v>2.76</v>
      </c>
    </row>
    <row r="3221" spans="1:11" x14ac:dyDescent="0.25">
      <c r="A3221" s="7">
        <v>449994</v>
      </c>
      <c r="B3221" s="7">
        <v>447486</v>
      </c>
      <c r="C3221" t="s">
        <v>50</v>
      </c>
      <c r="D3221" t="s">
        <v>101</v>
      </c>
      <c r="E3221" s="7">
        <v>48</v>
      </c>
      <c r="F3221" s="7" t="s">
        <v>148</v>
      </c>
      <c r="G3221" t="s">
        <v>18</v>
      </c>
      <c r="H3221">
        <v>43.9</v>
      </c>
      <c r="I3221">
        <v>2</v>
      </c>
      <c r="J3221">
        <v>73.5</v>
      </c>
      <c r="K3221">
        <v>2.76</v>
      </c>
    </row>
    <row r="3222" spans="1:11" x14ac:dyDescent="0.25">
      <c r="A3222" s="7">
        <v>449996</v>
      </c>
      <c r="B3222" s="7">
        <v>447486</v>
      </c>
      <c r="C3222" t="s">
        <v>50</v>
      </c>
      <c r="D3222" t="s">
        <v>101</v>
      </c>
      <c r="E3222" s="7">
        <v>48</v>
      </c>
      <c r="F3222" s="7" t="s">
        <v>148</v>
      </c>
      <c r="G3222" t="s">
        <v>18</v>
      </c>
      <c r="H3222">
        <v>44.2</v>
      </c>
      <c r="I3222">
        <v>4</v>
      </c>
      <c r="J3222">
        <v>46.3</v>
      </c>
      <c r="K3222">
        <v>2.76</v>
      </c>
    </row>
    <row r="3223" spans="1:11" x14ac:dyDescent="0.25">
      <c r="A3223" s="7">
        <v>449998</v>
      </c>
      <c r="B3223" s="7">
        <v>447487</v>
      </c>
      <c r="C3223" t="s">
        <v>50</v>
      </c>
      <c r="D3223" t="s">
        <v>101</v>
      </c>
      <c r="E3223" s="7">
        <v>49</v>
      </c>
      <c r="F3223" s="7" t="s">
        <v>148</v>
      </c>
      <c r="G3223" t="s">
        <v>18</v>
      </c>
      <c r="H3223">
        <v>41.6</v>
      </c>
      <c r="I3223">
        <v>2</v>
      </c>
      <c r="J3223">
        <v>73.5</v>
      </c>
      <c r="K3223">
        <v>2.76</v>
      </c>
    </row>
    <row r="3224" spans="1:11" x14ac:dyDescent="0.25">
      <c r="A3224" s="7">
        <v>449999</v>
      </c>
      <c r="B3224" s="7">
        <v>447487</v>
      </c>
      <c r="C3224" t="s">
        <v>50</v>
      </c>
      <c r="D3224" t="s">
        <v>101</v>
      </c>
      <c r="E3224" s="7">
        <v>49</v>
      </c>
      <c r="F3224" s="7" t="s">
        <v>148</v>
      </c>
      <c r="G3224" t="s">
        <v>18</v>
      </c>
      <c r="H3224">
        <v>19.3</v>
      </c>
      <c r="I3224">
        <v>2</v>
      </c>
      <c r="J3224">
        <v>57</v>
      </c>
      <c r="K3224">
        <v>2.76</v>
      </c>
    </row>
    <row r="3225" spans="1:11" x14ac:dyDescent="0.25">
      <c r="A3225" s="7">
        <v>450001</v>
      </c>
      <c r="B3225" s="7">
        <v>447487</v>
      </c>
      <c r="C3225" t="s">
        <v>50</v>
      </c>
      <c r="D3225" t="s">
        <v>101</v>
      </c>
      <c r="E3225" s="7">
        <v>49</v>
      </c>
      <c r="F3225" s="7" t="s">
        <v>148</v>
      </c>
      <c r="G3225" t="s">
        <v>18</v>
      </c>
      <c r="H3225">
        <v>48.7</v>
      </c>
      <c r="I3225">
        <v>3</v>
      </c>
      <c r="J3225">
        <v>57</v>
      </c>
      <c r="K3225">
        <v>2.76</v>
      </c>
    </row>
    <row r="3226" spans="1:11" x14ac:dyDescent="0.25">
      <c r="A3226" s="7">
        <v>450003</v>
      </c>
      <c r="B3226" s="7">
        <v>447487</v>
      </c>
      <c r="C3226" t="s">
        <v>50</v>
      </c>
      <c r="D3226" t="s">
        <v>101</v>
      </c>
      <c r="E3226" s="7">
        <v>49</v>
      </c>
      <c r="F3226" s="7" t="s">
        <v>148</v>
      </c>
      <c r="G3226" t="s">
        <v>18</v>
      </c>
      <c r="H3226">
        <v>60.9</v>
      </c>
      <c r="I3226">
        <v>2</v>
      </c>
      <c r="J3226">
        <v>83.2</v>
      </c>
      <c r="K3226">
        <v>2.76</v>
      </c>
    </row>
    <row r="3227" spans="1:11" x14ac:dyDescent="0.25">
      <c r="A3227" s="7">
        <v>450005</v>
      </c>
      <c r="B3227" s="7">
        <v>447487</v>
      </c>
      <c r="C3227" t="s">
        <v>50</v>
      </c>
      <c r="D3227" t="s">
        <v>101</v>
      </c>
      <c r="E3227" s="7">
        <v>49</v>
      </c>
      <c r="F3227" s="7" t="s">
        <v>148</v>
      </c>
      <c r="G3227" t="s">
        <v>18</v>
      </c>
      <c r="H3227">
        <v>48.8</v>
      </c>
      <c r="I3227">
        <v>4</v>
      </c>
      <c r="J3227">
        <v>46.3</v>
      </c>
      <c r="K3227">
        <v>2.76</v>
      </c>
    </row>
    <row r="3228" spans="1:11" x14ac:dyDescent="0.25">
      <c r="A3228" s="7">
        <v>450007</v>
      </c>
      <c r="B3228" s="7">
        <v>447487</v>
      </c>
      <c r="C3228" t="s">
        <v>50</v>
      </c>
      <c r="D3228" t="s">
        <v>101</v>
      </c>
      <c r="E3228" s="7">
        <v>49</v>
      </c>
      <c r="F3228" s="7" t="s">
        <v>148</v>
      </c>
      <c r="G3228" t="s">
        <v>18</v>
      </c>
      <c r="H3228">
        <v>48.1</v>
      </c>
      <c r="I3228">
        <v>3</v>
      </c>
      <c r="J3228">
        <v>57</v>
      </c>
      <c r="K3228">
        <v>2.76</v>
      </c>
    </row>
    <row r="3229" spans="1:11" x14ac:dyDescent="0.25">
      <c r="A3229" s="7">
        <v>450009</v>
      </c>
      <c r="B3229" s="7">
        <v>447487</v>
      </c>
      <c r="C3229" t="s">
        <v>50</v>
      </c>
      <c r="D3229" t="s">
        <v>101</v>
      </c>
      <c r="E3229" s="7">
        <v>49</v>
      </c>
      <c r="F3229" s="7" t="s">
        <v>148</v>
      </c>
      <c r="G3229" t="s">
        <v>18</v>
      </c>
      <c r="H3229">
        <v>17.600000000000001</v>
      </c>
      <c r="I3229">
        <v>1</v>
      </c>
      <c r="J3229">
        <v>92</v>
      </c>
      <c r="K3229">
        <v>2.76</v>
      </c>
    </row>
    <row r="3230" spans="1:11" x14ac:dyDescent="0.25">
      <c r="A3230" s="7">
        <v>450010</v>
      </c>
      <c r="B3230" s="7">
        <v>447487</v>
      </c>
      <c r="C3230" t="s">
        <v>50</v>
      </c>
      <c r="D3230" t="s">
        <v>101</v>
      </c>
      <c r="E3230" s="7">
        <v>49</v>
      </c>
      <c r="F3230" s="7" t="s">
        <v>148</v>
      </c>
      <c r="G3230" t="s">
        <v>18</v>
      </c>
      <c r="H3230">
        <v>24.6</v>
      </c>
      <c r="I3230">
        <v>1</v>
      </c>
      <c r="J3230">
        <v>92</v>
      </c>
      <c r="K3230">
        <v>2.76</v>
      </c>
    </row>
    <row r="3231" spans="1:11" x14ac:dyDescent="0.25">
      <c r="A3231" s="7">
        <v>450011</v>
      </c>
      <c r="B3231" s="7">
        <v>447487</v>
      </c>
      <c r="C3231" t="s">
        <v>50</v>
      </c>
      <c r="D3231" t="s">
        <v>101</v>
      </c>
      <c r="E3231" s="7">
        <v>49</v>
      </c>
      <c r="F3231" s="7" t="s">
        <v>148</v>
      </c>
      <c r="G3231" t="s">
        <v>18</v>
      </c>
      <c r="H3231">
        <v>15.9</v>
      </c>
      <c r="I3231">
        <v>1</v>
      </c>
      <c r="J3231">
        <v>92</v>
      </c>
      <c r="K3231">
        <v>2.76</v>
      </c>
    </row>
    <row r="3232" spans="1:11" x14ac:dyDescent="0.25">
      <c r="A3232" s="7">
        <v>450013</v>
      </c>
      <c r="B3232" s="7">
        <v>447487</v>
      </c>
      <c r="C3232" t="s">
        <v>50</v>
      </c>
      <c r="D3232" t="s">
        <v>101</v>
      </c>
      <c r="E3232" s="7">
        <v>49</v>
      </c>
      <c r="F3232" s="7" t="s">
        <v>148</v>
      </c>
      <c r="G3232" t="s">
        <v>18</v>
      </c>
      <c r="H3232">
        <v>48.6</v>
      </c>
      <c r="I3232">
        <v>1</v>
      </c>
      <c r="J3232">
        <v>118.7</v>
      </c>
      <c r="K3232">
        <v>2.76</v>
      </c>
    </row>
    <row r="3233" spans="1:11" x14ac:dyDescent="0.25">
      <c r="A3233" s="7">
        <v>450016</v>
      </c>
      <c r="B3233" s="7">
        <v>447487</v>
      </c>
      <c r="C3233" t="s">
        <v>50</v>
      </c>
      <c r="D3233" t="s">
        <v>101</v>
      </c>
      <c r="E3233" s="7">
        <v>49</v>
      </c>
      <c r="F3233" s="7" t="s">
        <v>148</v>
      </c>
      <c r="G3233" t="s">
        <v>18</v>
      </c>
      <c r="H3233">
        <v>58.2</v>
      </c>
      <c r="I3233">
        <v>2</v>
      </c>
      <c r="J3233">
        <v>83.2</v>
      </c>
      <c r="K3233">
        <v>2.76</v>
      </c>
    </row>
    <row r="3234" spans="1:11" x14ac:dyDescent="0.25">
      <c r="A3234" s="7">
        <v>450035</v>
      </c>
      <c r="B3234" s="7">
        <v>447489</v>
      </c>
      <c r="C3234" t="s">
        <v>50</v>
      </c>
      <c r="D3234" t="s">
        <v>101</v>
      </c>
      <c r="E3234" s="7">
        <v>53</v>
      </c>
      <c r="F3234" s="7" t="s">
        <v>148</v>
      </c>
      <c r="G3234" t="s">
        <v>18</v>
      </c>
      <c r="H3234">
        <v>17.55</v>
      </c>
      <c r="I3234">
        <v>1</v>
      </c>
      <c r="J3234">
        <v>92</v>
      </c>
      <c r="K3234">
        <v>2.76</v>
      </c>
    </row>
    <row r="3235" spans="1:11" x14ac:dyDescent="0.25">
      <c r="A3235" s="7">
        <v>450036</v>
      </c>
      <c r="B3235" s="7">
        <v>447489</v>
      </c>
      <c r="C3235" t="s">
        <v>50</v>
      </c>
      <c r="D3235" t="s">
        <v>101</v>
      </c>
      <c r="E3235" s="7">
        <v>53</v>
      </c>
      <c r="F3235" s="7" t="s">
        <v>148</v>
      </c>
      <c r="G3235" t="s">
        <v>18</v>
      </c>
      <c r="H3235">
        <v>26.1</v>
      </c>
      <c r="I3235">
        <v>3</v>
      </c>
      <c r="J3235">
        <v>44.2</v>
      </c>
      <c r="K3235">
        <v>2.76</v>
      </c>
    </row>
    <row r="3236" spans="1:11" x14ac:dyDescent="0.25">
      <c r="A3236" s="7">
        <v>450039</v>
      </c>
      <c r="B3236" s="7">
        <v>447489</v>
      </c>
      <c r="C3236" t="s">
        <v>50</v>
      </c>
      <c r="D3236" t="s">
        <v>101</v>
      </c>
      <c r="E3236" s="7">
        <v>53</v>
      </c>
      <c r="F3236" s="7" t="s">
        <v>148</v>
      </c>
      <c r="G3236" t="s">
        <v>18</v>
      </c>
      <c r="H3236">
        <v>48.7</v>
      </c>
      <c r="I3236">
        <v>4</v>
      </c>
      <c r="J3236">
        <v>46.3</v>
      </c>
      <c r="K3236">
        <v>2.76</v>
      </c>
    </row>
    <row r="3237" spans="1:11" x14ac:dyDescent="0.25">
      <c r="A3237" s="7">
        <v>450041</v>
      </c>
      <c r="B3237" s="7">
        <v>447489</v>
      </c>
      <c r="C3237" t="s">
        <v>50</v>
      </c>
      <c r="D3237" t="s">
        <v>101</v>
      </c>
      <c r="E3237" s="7">
        <v>53</v>
      </c>
      <c r="F3237" s="7" t="s">
        <v>148</v>
      </c>
      <c r="G3237" t="s">
        <v>18</v>
      </c>
      <c r="H3237">
        <v>61.2</v>
      </c>
      <c r="I3237">
        <v>3</v>
      </c>
      <c r="J3237">
        <v>64.5</v>
      </c>
      <c r="K3237">
        <v>2.76</v>
      </c>
    </row>
    <row r="3238" spans="1:11" x14ac:dyDescent="0.25">
      <c r="A3238" s="7">
        <v>450043</v>
      </c>
      <c r="B3238" s="7">
        <v>447489</v>
      </c>
      <c r="C3238" t="s">
        <v>50</v>
      </c>
      <c r="D3238" t="s">
        <v>101</v>
      </c>
      <c r="E3238" s="7">
        <v>53</v>
      </c>
      <c r="F3238" s="7" t="s">
        <v>148</v>
      </c>
      <c r="G3238" t="s">
        <v>18</v>
      </c>
      <c r="H3238">
        <v>48.4</v>
      </c>
      <c r="I3238">
        <v>4</v>
      </c>
      <c r="J3238">
        <v>46.3</v>
      </c>
      <c r="K3238">
        <v>2.76</v>
      </c>
    </row>
    <row r="3239" spans="1:11" x14ac:dyDescent="0.25">
      <c r="A3239" s="7">
        <v>450045</v>
      </c>
      <c r="B3239" s="7">
        <v>447489</v>
      </c>
      <c r="C3239" t="s">
        <v>50</v>
      </c>
      <c r="D3239" t="s">
        <v>101</v>
      </c>
      <c r="E3239" s="7">
        <v>53</v>
      </c>
      <c r="F3239" s="7" t="s">
        <v>148</v>
      </c>
      <c r="G3239" t="s">
        <v>18</v>
      </c>
      <c r="H3239">
        <v>48.3</v>
      </c>
      <c r="I3239">
        <v>1</v>
      </c>
      <c r="J3239">
        <v>118.7</v>
      </c>
      <c r="K3239">
        <v>2.76</v>
      </c>
    </row>
    <row r="3240" spans="1:11" x14ac:dyDescent="0.25">
      <c r="A3240" s="7">
        <v>450047</v>
      </c>
      <c r="B3240" s="7">
        <v>447489</v>
      </c>
      <c r="C3240" t="s">
        <v>50</v>
      </c>
      <c r="D3240" t="s">
        <v>101</v>
      </c>
      <c r="E3240" s="7">
        <v>53</v>
      </c>
      <c r="F3240" s="7" t="s">
        <v>148</v>
      </c>
      <c r="G3240" t="s">
        <v>18</v>
      </c>
      <c r="H3240">
        <v>60.7</v>
      </c>
      <c r="I3240">
        <v>1</v>
      </c>
      <c r="J3240">
        <v>134.30000000000001</v>
      </c>
      <c r="K3240">
        <v>2.76</v>
      </c>
    </row>
    <row r="3241" spans="1:11" x14ac:dyDescent="0.25">
      <c r="A3241" s="7">
        <v>450049</v>
      </c>
      <c r="B3241" s="7">
        <v>447489</v>
      </c>
      <c r="C3241" t="s">
        <v>50</v>
      </c>
      <c r="D3241" t="s">
        <v>101</v>
      </c>
      <c r="E3241" s="7">
        <v>53</v>
      </c>
      <c r="F3241" s="7" t="s">
        <v>148</v>
      </c>
      <c r="G3241" t="s">
        <v>18</v>
      </c>
      <c r="H3241">
        <v>48.4</v>
      </c>
      <c r="I3241">
        <v>1</v>
      </c>
      <c r="J3241">
        <v>118.7</v>
      </c>
      <c r="K3241">
        <v>2.76</v>
      </c>
    </row>
    <row r="3242" spans="1:11" x14ac:dyDescent="0.25">
      <c r="A3242" s="7">
        <v>450051</v>
      </c>
      <c r="B3242" s="7">
        <v>447489</v>
      </c>
      <c r="C3242" t="s">
        <v>50</v>
      </c>
      <c r="D3242" t="s">
        <v>101</v>
      </c>
      <c r="E3242" s="7">
        <v>53</v>
      </c>
      <c r="F3242" s="7" t="s">
        <v>148</v>
      </c>
      <c r="G3242" t="s">
        <v>18</v>
      </c>
      <c r="H3242">
        <v>60.4</v>
      </c>
      <c r="I3242">
        <v>2</v>
      </c>
      <c r="J3242">
        <v>83.2</v>
      </c>
      <c r="K3242">
        <v>2.76</v>
      </c>
    </row>
    <row r="3243" spans="1:11" x14ac:dyDescent="0.25">
      <c r="A3243" s="7">
        <v>450091</v>
      </c>
      <c r="B3243" s="7">
        <v>447492</v>
      </c>
      <c r="C3243" t="s">
        <v>50</v>
      </c>
      <c r="D3243" t="s">
        <v>101</v>
      </c>
      <c r="E3243" s="7">
        <v>58</v>
      </c>
      <c r="F3243" s="7" t="s">
        <v>148</v>
      </c>
      <c r="G3243" t="s">
        <v>18</v>
      </c>
      <c r="H3243">
        <v>24.5</v>
      </c>
      <c r="I3243">
        <v>1</v>
      </c>
      <c r="J3243">
        <v>92</v>
      </c>
      <c r="K3243">
        <v>2.76</v>
      </c>
    </row>
    <row r="3244" spans="1:11" x14ac:dyDescent="0.25">
      <c r="A3244" s="7">
        <v>450093</v>
      </c>
      <c r="B3244" s="7">
        <v>447492</v>
      </c>
      <c r="C3244" t="s">
        <v>50</v>
      </c>
      <c r="D3244" t="s">
        <v>101</v>
      </c>
      <c r="E3244" s="7">
        <v>58</v>
      </c>
      <c r="F3244" s="7" t="s">
        <v>148</v>
      </c>
      <c r="G3244" t="s">
        <v>18</v>
      </c>
      <c r="H3244">
        <v>44</v>
      </c>
      <c r="I3244">
        <v>3</v>
      </c>
      <c r="J3244">
        <v>57</v>
      </c>
      <c r="K3244">
        <v>2.76</v>
      </c>
    </row>
    <row r="3245" spans="1:11" x14ac:dyDescent="0.25">
      <c r="A3245" s="7">
        <v>450095</v>
      </c>
      <c r="B3245" s="7">
        <v>447492</v>
      </c>
      <c r="C3245" t="s">
        <v>50</v>
      </c>
      <c r="D3245" t="s">
        <v>101</v>
      </c>
      <c r="E3245" s="7">
        <v>58</v>
      </c>
      <c r="F3245" s="7" t="s">
        <v>148</v>
      </c>
      <c r="G3245" t="s">
        <v>18</v>
      </c>
      <c r="H3245">
        <v>43.9</v>
      </c>
      <c r="I3245">
        <v>2</v>
      </c>
      <c r="J3245">
        <v>73.5</v>
      </c>
      <c r="K3245">
        <v>2.76</v>
      </c>
    </row>
    <row r="3246" spans="1:11" x14ac:dyDescent="0.25">
      <c r="A3246" s="7">
        <v>450098</v>
      </c>
      <c r="B3246" s="7">
        <v>447492</v>
      </c>
      <c r="C3246" t="s">
        <v>50</v>
      </c>
      <c r="D3246" t="s">
        <v>101</v>
      </c>
      <c r="E3246" s="7">
        <v>58</v>
      </c>
      <c r="F3246" s="7" t="s">
        <v>148</v>
      </c>
      <c r="G3246" t="s">
        <v>18</v>
      </c>
      <c r="H3246">
        <v>44.3</v>
      </c>
      <c r="I3246">
        <v>1</v>
      </c>
      <c r="J3246">
        <v>118.7</v>
      </c>
      <c r="K3246">
        <v>2.76</v>
      </c>
    </row>
    <row r="3247" spans="1:11" x14ac:dyDescent="0.25">
      <c r="A3247" s="7">
        <v>450100</v>
      </c>
      <c r="B3247" s="7">
        <v>447492</v>
      </c>
      <c r="C3247" t="s">
        <v>50</v>
      </c>
      <c r="D3247" t="s">
        <v>101</v>
      </c>
      <c r="E3247" s="7">
        <v>58</v>
      </c>
      <c r="F3247" s="7" t="s">
        <v>148</v>
      </c>
      <c r="G3247" t="s">
        <v>18</v>
      </c>
      <c r="H3247">
        <v>44.3</v>
      </c>
      <c r="I3247">
        <v>4</v>
      </c>
      <c r="J3247">
        <v>46.3</v>
      </c>
      <c r="K3247">
        <v>2.76</v>
      </c>
    </row>
    <row r="3248" spans="1:11" x14ac:dyDescent="0.25">
      <c r="A3248" s="7">
        <v>450102</v>
      </c>
      <c r="B3248" s="7">
        <v>447492</v>
      </c>
      <c r="C3248" t="s">
        <v>50</v>
      </c>
      <c r="D3248" t="s">
        <v>101</v>
      </c>
      <c r="E3248" s="7">
        <v>58</v>
      </c>
      <c r="F3248" s="7" t="s">
        <v>148</v>
      </c>
      <c r="G3248" t="s">
        <v>18</v>
      </c>
      <c r="H3248">
        <v>43.7</v>
      </c>
      <c r="I3248">
        <v>1</v>
      </c>
      <c r="J3248">
        <v>118.7</v>
      </c>
      <c r="K3248">
        <v>2.76</v>
      </c>
    </row>
    <row r="3249" spans="1:11" x14ac:dyDescent="0.25">
      <c r="A3249" s="7">
        <v>450104</v>
      </c>
      <c r="B3249" s="7">
        <v>447492</v>
      </c>
      <c r="C3249" t="s">
        <v>50</v>
      </c>
      <c r="D3249" t="s">
        <v>101</v>
      </c>
      <c r="E3249" s="7">
        <v>58</v>
      </c>
      <c r="F3249" s="7" t="s">
        <v>148</v>
      </c>
      <c r="G3249" t="s">
        <v>18</v>
      </c>
      <c r="H3249">
        <v>44</v>
      </c>
      <c r="I3249">
        <v>4</v>
      </c>
      <c r="J3249">
        <v>46.3</v>
      </c>
      <c r="K3249">
        <v>2.76</v>
      </c>
    </row>
    <row r="3250" spans="1:11" x14ac:dyDescent="0.25">
      <c r="A3250" s="7">
        <v>450106</v>
      </c>
      <c r="B3250" s="7">
        <v>447492</v>
      </c>
      <c r="C3250" t="s">
        <v>50</v>
      </c>
      <c r="D3250" t="s">
        <v>101</v>
      </c>
      <c r="E3250" s="7">
        <v>58</v>
      </c>
      <c r="F3250" s="7" t="s">
        <v>148</v>
      </c>
      <c r="G3250" t="s">
        <v>18</v>
      </c>
      <c r="H3250">
        <v>19.399999999999999</v>
      </c>
      <c r="I3250">
        <v>1</v>
      </c>
      <c r="J3250">
        <v>92</v>
      </c>
      <c r="K3250">
        <v>2.76</v>
      </c>
    </row>
    <row r="3251" spans="1:11" x14ac:dyDescent="0.25">
      <c r="A3251" s="7">
        <v>450107</v>
      </c>
      <c r="B3251" s="7">
        <v>447492</v>
      </c>
      <c r="C3251" t="s">
        <v>50</v>
      </c>
      <c r="D3251" t="s">
        <v>101</v>
      </c>
      <c r="E3251" s="7">
        <v>58</v>
      </c>
      <c r="F3251" s="7" t="s">
        <v>148</v>
      </c>
      <c r="G3251" t="s">
        <v>18</v>
      </c>
      <c r="H3251">
        <v>24.6</v>
      </c>
      <c r="I3251">
        <v>1</v>
      </c>
      <c r="J3251">
        <v>92</v>
      </c>
      <c r="K3251">
        <v>2.76</v>
      </c>
    </row>
    <row r="3252" spans="1:11" x14ac:dyDescent="0.25">
      <c r="A3252" s="7">
        <v>450108</v>
      </c>
      <c r="B3252" s="7">
        <v>447492</v>
      </c>
      <c r="C3252" t="s">
        <v>50</v>
      </c>
      <c r="D3252" t="s">
        <v>101</v>
      </c>
      <c r="E3252" s="7">
        <v>58</v>
      </c>
      <c r="F3252" s="7" t="s">
        <v>148</v>
      </c>
      <c r="G3252" t="s">
        <v>18</v>
      </c>
      <c r="H3252">
        <v>19.399999999999999</v>
      </c>
      <c r="I3252">
        <v>1</v>
      </c>
      <c r="J3252">
        <v>92</v>
      </c>
      <c r="K3252">
        <v>2.76</v>
      </c>
    </row>
    <row r="3253" spans="1:11" x14ac:dyDescent="0.25">
      <c r="A3253" s="7">
        <v>450126</v>
      </c>
      <c r="B3253" s="7">
        <v>447494</v>
      </c>
      <c r="C3253" t="s">
        <v>50</v>
      </c>
      <c r="D3253" t="s">
        <v>101</v>
      </c>
      <c r="E3253" s="7" t="s">
        <v>131</v>
      </c>
      <c r="F3253" s="7" t="s">
        <v>148</v>
      </c>
      <c r="G3253" t="s">
        <v>18</v>
      </c>
      <c r="H3253">
        <v>17.8</v>
      </c>
      <c r="I3253">
        <v>1</v>
      </c>
      <c r="J3253">
        <v>92</v>
      </c>
      <c r="K3253">
        <v>2.76</v>
      </c>
    </row>
    <row r="3254" spans="1:11" x14ac:dyDescent="0.25">
      <c r="A3254" s="7">
        <v>450127</v>
      </c>
      <c r="B3254" s="7">
        <v>447494</v>
      </c>
      <c r="C3254" t="s">
        <v>50</v>
      </c>
      <c r="D3254" t="s">
        <v>101</v>
      </c>
      <c r="E3254" s="7" t="s">
        <v>131</v>
      </c>
      <c r="F3254" s="7" t="s">
        <v>148</v>
      </c>
      <c r="G3254" t="s">
        <v>18</v>
      </c>
      <c r="H3254">
        <v>43.6</v>
      </c>
      <c r="I3254">
        <v>1</v>
      </c>
      <c r="J3254">
        <v>118.7</v>
      </c>
      <c r="K3254">
        <v>2.76</v>
      </c>
    </row>
    <row r="3255" spans="1:11" x14ac:dyDescent="0.25">
      <c r="A3255" s="7">
        <v>450129</v>
      </c>
      <c r="B3255" s="7">
        <v>447494</v>
      </c>
      <c r="C3255" t="s">
        <v>50</v>
      </c>
      <c r="D3255" t="s">
        <v>101</v>
      </c>
      <c r="E3255" s="7" t="s">
        <v>131</v>
      </c>
      <c r="F3255" s="7" t="s">
        <v>148</v>
      </c>
      <c r="G3255" t="s">
        <v>18</v>
      </c>
      <c r="H3255">
        <v>48.3</v>
      </c>
      <c r="I3255">
        <v>1</v>
      </c>
      <c r="J3255">
        <v>118.7</v>
      </c>
      <c r="K3255">
        <v>2.76</v>
      </c>
    </row>
    <row r="3256" spans="1:11" x14ac:dyDescent="0.25">
      <c r="A3256" s="7">
        <v>450132</v>
      </c>
      <c r="B3256" s="7">
        <v>447494</v>
      </c>
      <c r="C3256" t="s">
        <v>50</v>
      </c>
      <c r="D3256" t="s">
        <v>101</v>
      </c>
      <c r="E3256" s="7" t="s">
        <v>131</v>
      </c>
      <c r="F3256" s="7" t="s">
        <v>148</v>
      </c>
      <c r="G3256" t="s">
        <v>18</v>
      </c>
      <c r="H3256">
        <v>35.4</v>
      </c>
      <c r="I3256">
        <v>5</v>
      </c>
      <c r="J3256">
        <v>40.4</v>
      </c>
      <c r="K3256">
        <v>2.76</v>
      </c>
    </row>
    <row r="3257" spans="1:11" x14ac:dyDescent="0.25">
      <c r="A3257" s="7">
        <v>450135</v>
      </c>
      <c r="B3257" s="7">
        <v>447494</v>
      </c>
      <c r="C3257" t="s">
        <v>50</v>
      </c>
      <c r="D3257" t="s">
        <v>101</v>
      </c>
      <c r="E3257" s="7" t="s">
        <v>131</v>
      </c>
      <c r="F3257" s="7" t="s">
        <v>148</v>
      </c>
      <c r="G3257" t="s">
        <v>18</v>
      </c>
      <c r="H3257">
        <v>48.3</v>
      </c>
      <c r="I3257">
        <v>1</v>
      </c>
      <c r="J3257">
        <v>118.7</v>
      </c>
      <c r="K3257">
        <v>2.76</v>
      </c>
    </row>
    <row r="3258" spans="1:11" x14ac:dyDescent="0.25">
      <c r="A3258" s="7">
        <v>450137</v>
      </c>
      <c r="B3258" s="7">
        <v>447494</v>
      </c>
      <c r="C3258" t="s">
        <v>50</v>
      </c>
      <c r="D3258" t="s">
        <v>101</v>
      </c>
      <c r="E3258" s="7" t="s">
        <v>131</v>
      </c>
      <c r="F3258" s="7" t="s">
        <v>148</v>
      </c>
      <c r="G3258" t="s">
        <v>18</v>
      </c>
      <c r="H3258">
        <v>48.6</v>
      </c>
      <c r="I3258">
        <v>1</v>
      </c>
      <c r="J3258">
        <v>118.7</v>
      </c>
      <c r="K3258">
        <v>2.76</v>
      </c>
    </row>
    <row r="3259" spans="1:11" x14ac:dyDescent="0.25">
      <c r="A3259" s="7">
        <v>450139</v>
      </c>
      <c r="B3259" s="7">
        <v>447494</v>
      </c>
      <c r="C3259" t="s">
        <v>50</v>
      </c>
      <c r="D3259" t="s">
        <v>101</v>
      </c>
      <c r="E3259" s="7" t="s">
        <v>131</v>
      </c>
      <c r="F3259" s="7" t="s">
        <v>148</v>
      </c>
      <c r="G3259" t="s">
        <v>18</v>
      </c>
      <c r="H3259">
        <v>61.3</v>
      </c>
      <c r="I3259">
        <v>5</v>
      </c>
      <c r="J3259">
        <v>45.7</v>
      </c>
      <c r="K3259">
        <v>2.76</v>
      </c>
    </row>
    <row r="3260" spans="1:11" x14ac:dyDescent="0.25">
      <c r="A3260" s="7">
        <v>450141</v>
      </c>
      <c r="B3260" s="7">
        <v>447494</v>
      </c>
      <c r="C3260" t="s">
        <v>50</v>
      </c>
      <c r="D3260" t="s">
        <v>101</v>
      </c>
      <c r="E3260" s="7" t="s">
        <v>131</v>
      </c>
      <c r="F3260" s="7" t="s">
        <v>148</v>
      </c>
      <c r="G3260" t="s">
        <v>18</v>
      </c>
      <c r="H3260">
        <v>48.9</v>
      </c>
      <c r="I3260">
        <v>2</v>
      </c>
      <c r="J3260">
        <v>73.5</v>
      </c>
      <c r="K3260">
        <v>2.76</v>
      </c>
    </row>
    <row r="3261" spans="1:11" x14ac:dyDescent="0.25">
      <c r="A3261" s="7">
        <v>450143</v>
      </c>
      <c r="B3261" s="7">
        <v>447494</v>
      </c>
      <c r="C3261" t="s">
        <v>50</v>
      </c>
      <c r="D3261" t="s">
        <v>101</v>
      </c>
      <c r="E3261" s="7" t="s">
        <v>131</v>
      </c>
      <c r="F3261" s="7" t="s">
        <v>148</v>
      </c>
      <c r="G3261" t="s">
        <v>18</v>
      </c>
      <c r="H3261">
        <v>35.200000000000003</v>
      </c>
      <c r="I3261">
        <v>3</v>
      </c>
      <c r="J3261">
        <v>57</v>
      </c>
      <c r="K3261">
        <v>2.76</v>
      </c>
    </row>
    <row r="3262" spans="1:11" x14ac:dyDescent="0.25">
      <c r="A3262" s="7">
        <v>450144</v>
      </c>
      <c r="B3262" s="7">
        <v>447494</v>
      </c>
      <c r="C3262" t="s">
        <v>50</v>
      </c>
      <c r="D3262" t="s">
        <v>101</v>
      </c>
      <c r="E3262" s="7" t="s">
        <v>131</v>
      </c>
      <c r="F3262" s="7" t="s">
        <v>148</v>
      </c>
      <c r="G3262" t="s">
        <v>18</v>
      </c>
      <c r="H3262">
        <v>26</v>
      </c>
      <c r="I3262">
        <v>1</v>
      </c>
      <c r="J3262">
        <v>92</v>
      </c>
      <c r="K3262">
        <v>2.76</v>
      </c>
    </row>
    <row r="3263" spans="1:11" x14ac:dyDescent="0.25">
      <c r="A3263" s="7">
        <v>450209</v>
      </c>
      <c r="B3263" s="7">
        <v>447498</v>
      </c>
      <c r="C3263" t="s">
        <v>50</v>
      </c>
      <c r="D3263" t="s">
        <v>101</v>
      </c>
      <c r="E3263" s="7" t="s">
        <v>132</v>
      </c>
      <c r="F3263" s="7" t="s">
        <v>148</v>
      </c>
      <c r="G3263" t="s">
        <v>18</v>
      </c>
      <c r="H3263">
        <v>43.4</v>
      </c>
      <c r="I3263">
        <v>3</v>
      </c>
      <c r="J3263">
        <v>57</v>
      </c>
      <c r="K3263">
        <v>2.76</v>
      </c>
    </row>
    <row r="3264" spans="1:11" x14ac:dyDescent="0.25">
      <c r="A3264" s="7">
        <v>450211</v>
      </c>
      <c r="B3264" s="7">
        <v>447498</v>
      </c>
      <c r="C3264" t="s">
        <v>50</v>
      </c>
      <c r="D3264" t="s">
        <v>101</v>
      </c>
      <c r="E3264" s="7" t="s">
        <v>132</v>
      </c>
      <c r="F3264" s="7" t="s">
        <v>148</v>
      </c>
      <c r="G3264" t="s">
        <v>18</v>
      </c>
      <c r="H3264">
        <v>41.7</v>
      </c>
      <c r="I3264">
        <v>1</v>
      </c>
      <c r="J3264">
        <v>118.7</v>
      </c>
      <c r="K3264">
        <v>2.76</v>
      </c>
    </row>
    <row r="3265" spans="1:11" x14ac:dyDescent="0.25">
      <c r="A3265" s="7">
        <v>450213</v>
      </c>
      <c r="B3265" s="7">
        <v>447498</v>
      </c>
      <c r="C3265" t="s">
        <v>50</v>
      </c>
      <c r="D3265" t="s">
        <v>101</v>
      </c>
      <c r="E3265" s="7" t="s">
        <v>132</v>
      </c>
      <c r="F3265" s="7" t="s">
        <v>148</v>
      </c>
      <c r="G3265" t="s">
        <v>18</v>
      </c>
      <c r="H3265">
        <v>42.9</v>
      </c>
      <c r="I3265">
        <v>2</v>
      </c>
      <c r="J3265">
        <v>73.5</v>
      </c>
      <c r="K3265">
        <v>2.76</v>
      </c>
    </row>
    <row r="3266" spans="1:11" x14ac:dyDescent="0.25">
      <c r="A3266" s="7">
        <v>450215</v>
      </c>
      <c r="B3266" s="7">
        <v>447498</v>
      </c>
      <c r="C3266" t="s">
        <v>50</v>
      </c>
      <c r="D3266" t="s">
        <v>101</v>
      </c>
      <c r="E3266" s="7" t="s">
        <v>132</v>
      </c>
      <c r="F3266" s="7" t="s">
        <v>148</v>
      </c>
      <c r="G3266" t="s">
        <v>18</v>
      </c>
      <c r="H3266">
        <v>42.8</v>
      </c>
      <c r="I3266">
        <v>2</v>
      </c>
      <c r="J3266">
        <v>73.5</v>
      </c>
      <c r="K3266">
        <v>2.76</v>
      </c>
    </row>
    <row r="3267" spans="1:11" x14ac:dyDescent="0.25">
      <c r="A3267" s="7">
        <v>450217</v>
      </c>
      <c r="B3267" s="7">
        <v>447498</v>
      </c>
      <c r="C3267" t="s">
        <v>50</v>
      </c>
      <c r="D3267" t="s">
        <v>101</v>
      </c>
      <c r="E3267" s="7" t="s">
        <v>132</v>
      </c>
      <c r="F3267" s="7" t="s">
        <v>148</v>
      </c>
      <c r="G3267" t="s">
        <v>18</v>
      </c>
      <c r="H3267">
        <v>42.7</v>
      </c>
      <c r="I3267">
        <v>2</v>
      </c>
      <c r="J3267">
        <v>73.5</v>
      </c>
      <c r="K3267">
        <v>2.76</v>
      </c>
    </row>
    <row r="3268" spans="1:11" x14ac:dyDescent="0.25">
      <c r="A3268" s="7">
        <v>450219</v>
      </c>
      <c r="B3268" s="7">
        <v>447498</v>
      </c>
      <c r="C3268" t="s">
        <v>50</v>
      </c>
      <c r="D3268" t="s">
        <v>101</v>
      </c>
      <c r="E3268" s="7" t="s">
        <v>132</v>
      </c>
      <c r="F3268" s="7" t="s">
        <v>148</v>
      </c>
      <c r="G3268" t="s">
        <v>18</v>
      </c>
      <c r="H3268">
        <v>43.4</v>
      </c>
      <c r="I3268">
        <v>2</v>
      </c>
      <c r="J3268">
        <v>73.5</v>
      </c>
      <c r="K3268">
        <v>2.76</v>
      </c>
    </row>
    <row r="3269" spans="1:11" x14ac:dyDescent="0.25">
      <c r="A3269" s="7">
        <v>450221</v>
      </c>
      <c r="B3269" s="7">
        <v>447498</v>
      </c>
      <c r="C3269" t="s">
        <v>50</v>
      </c>
      <c r="D3269" t="s">
        <v>101</v>
      </c>
      <c r="E3269" s="7" t="s">
        <v>132</v>
      </c>
      <c r="F3269" s="7" t="s">
        <v>148</v>
      </c>
      <c r="G3269" t="s">
        <v>18</v>
      </c>
      <c r="H3269">
        <v>18.600000000000001</v>
      </c>
      <c r="I3269">
        <v>1</v>
      </c>
      <c r="J3269">
        <v>92</v>
      </c>
      <c r="K3269">
        <v>2.76</v>
      </c>
    </row>
    <row r="3270" spans="1:11" x14ac:dyDescent="0.25">
      <c r="A3270" s="7">
        <v>450222</v>
      </c>
      <c r="B3270" s="7">
        <v>447498</v>
      </c>
      <c r="C3270" t="s">
        <v>50</v>
      </c>
      <c r="D3270" t="s">
        <v>101</v>
      </c>
      <c r="E3270" s="7" t="s">
        <v>132</v>
      </c>
      <c r="F3270" s="7" t="s">
        <v>148</v>
      </c>
      <c r="G3270" t="s">
        <v>18</v>
      </c>
      <c r="H3270">
        <v>24.3</v>
      </c>
      <c r="I3270">
        <v>2</v>
      </c>
      <c r="J3270">
        <v>57</v>
      </c>
      <c r="K3270">
        <v>2.76</v>
      </c>
    </row>
    <row r="3271" spans="1:11" x14ac:dyDescent="0.25">
      <c r="A3271" s="7">
        <v>450224</v>
      </c>
      <c r="B3271" s="7">
        <v>447498</v>
      </c>
      <c r="C3271" t="s">
        <v>50</v>
      </c>
      <c r="D3271" t="s">
        <v>101</v>
      </c>
      <c r="E3271" s="7" t="s">
        <v>132</v>
      </c>
      <c r="F3271" s="7" t="s">
        <v>148</v>
      </c>
      <c r="G3271" t="s">
        <v>18</v>
      </c>
      <c r="H3271">
        <v>43.2</v>
      </c>
      <c r="I3271">
        <v>1</v>
      </c>
      <c r="J3271">
        <v>118.7</v>
      </c>
      <c r="K3271">
        <v>2.76</v>
      </c>
    </row>
    <row r="3272" spans="1:11" x14ac:dyDescent="0.25">
      <c r="A3272" s="7">
        <v>450951</v>
      </c>
      <c r="B3272" s="7">
        <v>447533</v>
      </c>
      <c r="C3272" t="s">
        <v>50</v>
      </c>
      <c r="D3272" t="s">
        <v>42</v>
      </c>
      <c r="E3272" s="7">
        <v>33</v>
      </c>
      <c r="F3272" s="7" t="s">
        <v>148</v>
      </c>
      <c r="G3272" t="s">
        <v>18</v>
      </c>
      <c r="H3272">
        <v>46.5</v>
      </c>
      <c r="I3272">
        <v>2</v>
      </c>
      <c r="J3272">
        <v>73.5</v>
      </c>
      <c r="K3272">
        <v>2.76</v>
      </c>
    </row>
    <row r="3273" spans="1:11" x14ac:dyDescent="0.25">
      <c r="A3273" s="7">
        <v>450953</v>
      </c>
      <c r="B3273" s="7">
        <v>447533</v>
      </c>
      <c r="C3273" t="s">
        <v>50</v>
      </c>
      <c r="D3273" t="s">
        <v>42</v>
      </c>
      <c r="E3273" s="7">
        <v>33</v>
      </c>
      <c r="F3273" s="7" t="s">
        <v>148</v>
      </c>
      <c r="G3273" t="s">
        <v>18</v>
      </c>
      <c r="H3273">
        <v>62.7</v>
      </c>
      <c r="I3273">
        <v>3</v>
      </c>
      <c r="J3273">
        <v>64.5</v>
      </c>
      <c r="K3273">
        <v>2.76</v>
      </c>
    </row>
    <row r="3274" spans="1:11" x14ac:dyDescent="0.25">
      <c r="A3274" s="7">
        <v>450955</v>
      </c>
      <c r="B3274" s="7">
        <v>447533</v>
      </c>
      <c r="C3274" t="s">
        <v>50</v>
      </c>
      <c r="D3274" t="s">
        <v>42</v>
      </c>
      <c r="E3274" s="7">
        <v>33</v>
      </c>
      <c r="F3274" s="7" t="s">
        <v>148</v>
      </c>
      <c r="G3274" t="s">
        <v>18</v>
      </c>
      <c r="H3274">
        <v>28.9</v>
      </c>
      <c r="I3274">
        <v>1</v>
      </c>
      <c r="J3274">
        <v>92</v>
      </c>
      <c r="K3274">
        <v>2.76</v>
      </c>
    </row>
    <row r="3275" spans="1:11" x14ac:dyDescent="0.25">
      <c r="A3275" s="7">
        <v>450956</v>
      </c>
      <c r="B3275" s="7">
        <v>447533</v>
      </c>
      <c r="C3275" t="s">
        <v>50</v>
      </c>
      <c r="D3275" t="s">
        <v>42</v>
      </c>
      <c r="E3275" s="7">
        <v>33</v>
      </c>
      <c r="F3275" s="7" t="s">
        <v>148</v>
      </c>
      <c r="G3275" t="s">
        <v>18</v>
      </c>
      <c r="H3275">
        <v>19.5</v>
      </c>
      <c r="I3275">
        <v>2</v>
      </c>
      <c r="J3275">
        <v>57</v>
      </c>
      <c r="K3275">
        <v>2.76</v>
      </c>
    </row>
    <row r="3276" spans="1:11" x14ac:dyDescent="0.25">
      <c r="A3276" s="7">
        <v>450958</v>
      </c>
      <c r="B3276" s="7">
        <v>447533</v>
      </c>
      <c r="C3276" t="s">
        <v>50</v>
      </c>
      <c r="D3276" t="s">
        <v>42</v>
      </c>
      <c r="E3276" s="7">
        <v>33</v>
      </c>
      <c r="F3276" s="7" t="s">
        <v>148</v>
      </c>
      <c r="G3276" t="s">
        <v>18</v>
      </c>
      <c r="H3276">
        <v>46.6</v>
      </c>
      <c r="I3276">
        <v>4</v>
      </c>
      <c r="J3276">
        <v>46.3</v>
      </c>
      <c r="K3276">
        <v>2.76</v>
      </c>
    </row>
    <row r="3277" spans="1:11" x14ac:dyDescent="0.25">
      <c r="A3277" s="7">
        <v>450960</v>
      </c>
      <c r="B3277" s="7">
        <v>447533</v>
      </c>
      <c r="C3277" t="s">
        <v>50</v>
      </c>
      <c r="D3277" t="s">
        <v>42</v>
      </c>
      <c r="E3277" s="7">
        <v>33</v>
      </c>
      <c r="F3277" s="7" t="s">
        <v>148</v>
      </c>
      <c r="G3277" t="s">
        <v>18</v>
      </c>
      <c r="H3277">
        <v>46.4</v>
      </c>
      <c r="I3277">
        <v>4</v>
      </c>
      <c r="J3277">
        <v>46.3</v>
      </c>
      <c r="K3277">
        <v>2.76</v>
      </c>
    </row>
    <row r="3278" spans="1:11" x14ac:dyDescent="0.25">
      <c r="A3278" s="7">
        <v>450962</v>
      </c>
      <c r="B3278" s="7">
        <v>447533</v>
      </c>
      <c r="C3278" t="s">
        <v>50</v>
      </c>
      <c r="D3278" t="s">
        <v>42</v>
      </c>
      <c r="E3278" s="7">
        <v>33</v>
      </c>
      <c r="F3278" s="7" t="s">
        <v>148</v>
      </c>
      <c r="G3278" t="s">
        <v>18</v>
      </c>
      <c r="H3278">
        <v>63.1</v>
      </c>
      <c r="I3278">
        <v>1</v>
      </c>
      <c r="J3278">
        <v>134.30000000000001</v>
      </c>
      <c r="K3278">
        <v>2.76</v>
      </c>
    </row>
    <row r="3279" spans="1:11" x14ac:dyDescent="0.25">
      <c r="A3279" s="7">
        <v>450964</v>
      </c>
      <c r="B3279" s="7">
        <v>447533</v>
      </c>
      <c r="C3279" t="s">
        <v>50</v>
      </c>
      <c r="D3279" t="s">
        <v>42</v>
      </c>
      <c r="E3279" s="7">
        <v>33</v>
      </c>
      <c r="F3279" s="7" t="s">
        <v>148</v>
      </c>
      <c r="G3279" t="s">
        <v>18</v>
      </c>
      <c r="H3279">
        <v>48.5</v>
      </c>
      <c r="I3279">
        <v>2</v>
      </c>
      <c r="J3279">
        <v>73.5</v>
      </c>
      <c r="K3279">
        <v>2.76</v>
      </c>
    </row>
    <row r="3280" spans="1:11" x14ac:dyDescent="0.25">
      <c r="A3280" s="7">
        <v>450966</v>
      </c>
      <c r="B3280" s="7">
        <v>447533</v>
      </c>
      <c r="C3280" t="s">
        <v>50</v>
      </c>
      <c r="D3280" t="s">
        <v>42</v>
      </c>
      <c r="E3280" s="7">
        <v>33</v>
      </c>
      <c r="F3280" s="7" t="s">
        <v>148</v>
      </c>
      <c r="G3280" t="s">
        <v>18</v>
      </c>
      <c r="H3280">
        <v>46.5</v>
      </c>
      <c r="I3280">
        <v>1</v>
      </c>
      <c r="J3280">
        <v>118.7</v>
      </c>
      <c r="K3280">
        <v>2.76</v>
      </c>
    </row>
    <row r="3281" spans="1:11" x14ac:dyDescent="0.25">
      <c r="A3281" s="7">
        <v>451120</v>
      </c>
      <c r="B3281" s="7">
        <v>447544</v>
      </c>
      <c r="C3281" t="s">
        <v>50</v>
      </c>
      <c r="D3281" t="s">
        <v>113</v>
      </c>
      <c r="E3281" s="7">
        <v>12</v>
      </c>
      <c r="F3281" s="7" t="s">
        <v>148</v>
      </c>
      <c r="G3281" t="s">
        <v>18</v>
      </c>
      <c r="H3281">
        <v>24</v>
      </c>
      <c r="I3281">
        <v>2</v>
      </c>
      <c r="J3281">
        <v>57</v>
      </c>
      <c r="K3281">
        <v>2.76</v>
      </c>
    </row>
    <row r="3282" spans="1:11" x14ac:dyDescent="0.25">
      <c r="A3282" s="7">
        <v>451121</v>
      </c>
      <c r="B3282" s="7">
        <v>447544</v>
      </c>
      <c r="C3282" t="s">
        <v>50</v>
      </c>
      <c r="D3282" t="s">
        <v>113</v>
      </c>
      <c r="E3282" s="7">
        <v>12</v>
      </c>
      <c r="F3282" s="7" t="s">
        <v>148</v>
      </c>
      <c r="G3282" t="s">
        <v>18</v>
      </c>
      <c r="H3282">
        <v>19.600000000000001</v>
      </c>
      <c r="I3282">
        <v>1</v>
      </c>
      <c r="J3282">
        <v>92</v>
      </c>
      <c r="K3282">
        <v>2.76</v>
      </c>
    </row>
    <row r="3283" spans="1:11" x14ac:dyDescent="0.25">
      <c r="A3283" s="7">
        <v>451123</v>
      </c>
      <c r="B3283" s="7">
        <v>447544</v>
      </c>
      <c r="C3283" t="s">
        <v>50</v>
      </c>
      <c r="D3283" t="s">
        <v>113</v>
      </c>
      <c r="E3283" s="7">
        <v>12</v>
      </c>
      <c r="F3283" s="7" t="s">
        <v>148</v>
      </c>
      <c r="G3283" t="s">
        <v>18</v>
      </c>
      <c r="H3283">
        <v>19.3</v>
      </c>
      <c r="I3283">
        <v>1</v>
      </c>
      <c r="J3283">
        <v>92</v>
      </c>
      <c r="K3283">
        <v>2.76</v>
      </c>
    </row>
    <row r="3284" spans="1:11" x14ac:dyDescent="0.25">
      <c r="A3284" s="7">
        <v>451124</v>
      </c>
      <c r="B3284" s="7">
        <v>447544</v>
      </c>
      <c r="C3284" t="s">
        <v>50</v>
      </c>
      <c r="D3284" t="s">
        <v>113</v>
      </c>
      <c r="E3284" s="7">
        <v>12</v>
      </c>
      <c r="F3284" s="7" t="s">
        <v>148</v>
      </c>
      <c r="G3284" t="s">
        <v>18</v>
      </c>
      <c r="H3284">
        <v>23.8</v>
      </c>
      <c r="I3284">
        <v>1</v>
      </c>
      <c r="J3284">
        <v>92</v>
      </c>
      <c r="K3284">
        <v>2.76</v>
      </c>
    </row>
    <row r="3285" spans="1:11" x14ac:dyDescent="0.25">
      <c r="A3285" s="7">
        <v>451126</v>
      </c>
      <c r="B3285" s="7">
        <v>447544</v>
      </c>
      <c r="C3285" t="s">
        <v>50</v>
      </c>
      <c r="D3285" t="s">
        <v>113</v>
      </c>
      <c r="E3285" s="7">
        <v>12</v>
      </c>
      <c r="F3285" s="7" t="s">
        <v>148</v>
      </c>
      <c r="G3285" t="s">
        <v>18</v>
      </c>
      <c r="H3285">
        <v>43.5</v>
      </c>
      <c r="I3285">
        <v>4</v>
      </c>
      <c r="J3285">
        <v>46.3</v>
      </c>
      <c r="K3285">
        <v>2.76</v>
      </c>
    </row>
    <row r="3286" spans="1:11" x14ac:dyDescent="0.25">
      <c r="A3286" s="7">
        <v>451128</v>
      </c>
      <c r="B3286" s="7">
        <v>447544</v>
      </c>
      <c r="C3286" t="s">
        <v>50</v>
      </c>
      <c r="D3286" t="s">
        <v>113</v>
      </c>
      <c r="E3286" s="7">
        <v>12</v>
      </c>
      <c r="F3286" s="7" t="s">
        <v>148</v>
      </c>
      <c r="G3286" t="s">
        <v>18</v>
      </c>
      <c r="H3286">
        <v>43.5</v>
      </c>
      <c r="I3286">
        <v>3</v>
      </c>
      <c r="J3286">
        <v>57</v>
      </c>
      <c r="K3286">
        <v>2.76</v>
      </c>
    </row>
    <row r="3287" spans="1:11" x14ac:dyDescent="0.25">
      <c r="A3287" s="7">
        <v>451130</v>
      </c>
      <c r="B3287" s="7">
        <v>447544</v>
      </c>
      <c r="C3287" t="s">
        <v>50</v>
      </c>
      <c r="D3287" t="s">
        <v>113</v>
      </c>
      <c r="E3287" s="7">
        <v>12</v>
      </c>
      <c r="F3287" s="7" t="s">
        <v>148</v>
      </c>
      <c r="G3287" t="s">
        <v>18</v>
      </c>
      <c r="H3287">
        <v>23.8</v>
      </c>
      <c r="I3287">
        <v>1</v>
      </c>
      <c r="J3287">
        <v>92</v>
      </c>
      <c r="K3287">
        <v>2.76</v>
      </c>
    </row>
    <row r="3288" spans="1:11" x14ac:dyDescent="0.25">
      <c r="A3288" s="7">
        <v>451131</v>
      </c>
      <c r="B3288" s="7">
        <v>447544</v>
      </c>
      <c r="C3288" t="s">
        <v>50</v>
      </c>
      <c r="D3288" t="s">
        <v>113</v>
      </c>
      <c r="E3288" s="7">
        <v>12</v>
      </c>
      <c r="F3288" s="7" t="s">
        <v>148</v>
      </c>
      <c r="G3288" t="s">
        <v>18</v>
      </c>
      <c r="H3288">
        <v>19.399999999999999</v>
      </c>
      <c r="I3288">
        <v>1</v>
      </c>
      <c r="J3288">
        <v>92</v>
      </c>
      <c r="K3288">
        <v>2.76</v>
      </c>
    </row>
    <row r="3289" spans="1:11" x14ac:dyDescent="0.25">
      <c r="A3289" s="7">
        <v>451133</v>
      </c>
      <c r="B3289" s="7">
        <v>447544</v>
      </c>
      <c r="C3289" t="s">
        <v>50</v>
      </c>
      <c r="D3289" t="s">
        <v>113</v>
      </c>
      <c r="E3289" s="7">
        <v>12</v>
      </c>
      <c r="F3289" s="7" t="s">
        <v>148</v>
      </c>
      <c r="G3289" t="s">
        <v>18</v>
      </c>
      <c r="H3289">
        <v>43.4</v>
      </c>
      <c r="I3289">
        <v>3</v>
      </c>
      <c r="J3289">
        <v>57</v>
      </c>
      <c r="K3289">
        <v>2.76</v>
      </c>
    </row>
    <row r="3290" spans="1:11" x14ac:dyDescent="0.25">
      <c r="A3290" s="7">
        <v>451137</v>
      </c>
      <c r="B3290" s="7">
        <v>447544</v>
      </c>
      <c r="C3290" t="s">
        <v>50</v>
      </c>
      <c r="D3290" t="s">
        <v>113</v>
      </c>
      <c r="E3290" s="7">
        <v>12</v>
      </c>
      <c r="F3290" s="7" t="s">
        <v>148</v>
      </c>
      <c r="G3290" t="s">
        <v>18</v>
      </c>
      <c r="H3290">
        <v>42.9</v>
      </c>
      <c r="I3290">
        <v>1</v>
      </c>
      <c r="J3290">
        <v>118.7</v>
      </c>
      <c r="K3290">
        <v>2.76</v>
      </c>
    </row>
    <row r="3291" spans="1:11" x14ac:dyDescent="0.25">
      <c r="A3291" s="7">
        <v>468904</v>
      </c>
      <c r="B3291" s="7">
        <v>451437</v>
      </c>
      <c r="C3291" t="s">
        <v>50</v>
      </c>
      <c r="D3291" t="s">
        <v>96</v>
      </c>
      <c r="E3291" s="7">
        <v>10</v>
      </c>
      <c r="F3291" s="7" t="s">
        <v>148</v>
      </c>
      <c r="G3291" t="s">
        <v>18</v>
      </c>
      <c r="H3291">
        <v>54.8</v>
      </c>
      <c r="I3291">
        <v>1</v>
      </c>
      <c r="J3291">
        <v>134.30000000000001</v>
      </c>
      <c r="K3291">
        <v>2.76</v>
      </c>
    </row>
    <row r="3292" spans="1:11" x14ac:dyDescent="0.25">
      <c r="A3292" s="7">
        <v>468906</v>
      </c>
      <c r="B3292" s="7">
        <v>451437</v>
      </c>
      <c r="C3292" t="s">
        <v>50</v>
      </c>
      <c r="D3292" t="s">
        <v>96</v>
      </c>
      <c r="E3292" s="7">
        <v>10</v>
      </c>
      <c r="F3292" s="7" t="s">
        <v>148</v>
      </c>
      <c r="G3292" t="s">
        <v>18</v>
      </c>
      <c r="H3292">
        <v>54.8</v>
      </c>
      <c r="I3292">
        <v>2</v>
      </c>
      <c r="J3292">
        <v>83.2</v>
      </c>
      <c r="K3292">
        <v>2.76</v>
      </c>
    </row>
    <row r="3293" spans="1:11" x14ac:dyDescent="0.25">
      <c r="A3293" s="7">
        <v>468908</v>
      </c>
      <c r="B3293" s="7">
        <v>451437</v>
      </c>
      <c r="C3293" t="s">
        <v>50</v>
      </c>
      <c r="D3293" t="s">
        <v>96</v>
      </c>
      <c r="E3293" s="7">
        <v>10</v>
      </c>
      <c r="F3293" s="7" t="s">
        <v>148</v>
      </c>
      <c r="G3293" t="s">
        <v>18</v>
      </c>
      <c r="H3293">
        <v>53</v>
      </c>
      <c r="I3293">
        <v>2</v>
      </c>
      <c r="J3293">
        <v>83.2</v>
      </c>
      <c r="K3293">
        <v>2.76</v>
      </c>
    </row>
    <row r="3294" spans="1:11" x14ac:dyDescent="0.25">
      <c r="A3294" s="7">
        <v>468910</v>
      </c>
      <c r="B3294" s="7">
        <v>451437</v>
      </c>
      <c r="C3294" t="s">
        <v>50</v>
      </c>
      <c r="D3294" t="s">
        <v>96</v>
      </c>
      <c r="E3294" s="7">
        <v>10</v>
      </c>
      <c r="F3294" s="7" t="s">
        <v>148</v>
      </c>
      <c r="G3294" t="s">
        <v>18</v>
      </c>
      <c r="H3294">
        <v>54.5</v>
      </c>
      <c r="I3294">
        <v>5</v>
      </c>
      <c r="J3294">
        <v>45.7</v>
      </c>
      <c r="K3294">
        <v>2.76</v>
      </c>
    </row>
    <row r="3295" spans="1:11" x14ac:dyDescent="0.25">
      <c r="A3295" s="7">
        <v>468912</v>
      </c>
      <c r="B3295" s="7">
        <v>451437</v>
      </c>
      <c r="C3295" t="s">
        <v>50</v>
      </c>
      <c r="D3295" t="s">
        <v>96</v>
      </c>
      <c r="E3295" s="7">
        <v>10</v>
      </c>
      <c r="F3295" s="7" t="s">
        <v>148</v>
      </c>
      <c r="G3295" t="s">
        <v>18</v>
      </c>
      <c r="H3295">
        <v>53.9</v>
      </c>
      <c r="I3295">
        <v>2</v>
      </c>
      <c r="J3295">
        <v>83.2</v>
      </c>
      <c r="K3295">
        <v>2.76</v>
      </c>
    </row>
    <row r="3296" spans="1:11" x14ac:dyDescent="0.25">
      <c r="A3296" s="7">
        <v>468914</v>
      </c>
      <c r="B3296" s="7">
        <v>451437</v>
      </c>
      <c r="C3296" t="s">
        <v>50</v>
      </c>
      <c r="D3296" t="s">
        <v>96</v>
      </c>
      <c r="E3296" s="7">
        <v>10</v>
      </c>
      <c r="F3296" s="7" t="s">
        <v>148</v>
      </c>
      <c r="G3296" t="s">
        <v>18</v>
      </c>
      <c r="H3296">
        <v>46</v>
      </c>
      <c r="I3296">
        <v>2</v>
      </c>
      <c r="J3296">
        <v>73.5</v>
      </c>
      <c r="K3296">
        <v>2.76</v>
      </c>
    </row>
    <row r="3297" spans="1:11" x14ac:dyDescent="0.25">
      <c r="A3297" s="7">
        <v>469000</v>
      </c>
      <c r="B3297" s="7">
        <v>451437</v>
      </c>
      <c r="C3297" t="s">
        <v>50</v>
      </c>
      <c r="D3297" t="s">
        <v>96</v>
      </c>
      <c r="E3297" s="7">
        <v>10</v>
      </c>
      <c r="F3297" s="7" t="s">
        <v>148</v>
      </c>
      <c r="G3297" t="s">
        <v>18</v>
      </c>
      <c r="H3297">
        <v>34.200000000000003</v>
      </c>
      <c r="I3297">
        <v>1</v>
      </c>
      <c r="J3297">
        <v>92</v>
      </c>
      <c r="K3297">
        <v>2.76</v>
      </c>
    </row>
    <row r="3298" spans="1:11" x14ac:dyDescent="0.25">
      <c r="A3298" s="7">
        <v>469002</v>
      </c>
      <c r="B3298" s="7">
        <v>451437</v>
      </c>
      <c r="C3298" t="s">
        <v>50</v>
      </c>
      <c r="D3298" t="s">
        <v>96</v>
      </c>
      <c r="E3298" s="7">
        <v>10</v>
      </c>
      <c r="F3298" s="7" t="s">
        <v>148</v>
      </c>
      <c r="G3298" t="s">
        <v>18</v>
      </c>
      <c r="H3298">
        <v>44.3</v>
      </c>
      <c r="I3298">
        <v>2</v>
      </c>
      <c r="J3298">
        <v>73.5</v>
      </c>
      <c r="K3298">
        <v>2.76</v>
      </c>
    </row>
    <row r="3299" spans="1:11" x14ac:dyDescent="0.25">
      <c r="A3299" s="7">
        <v>469004</v>
      </c>
      <c r="B3299" s="7">
        <v>451437</v>
      </c>
      <c r="C3299" t="s">
        <v>50</v>
      </c>
      <c r="D3299" t="s">
        <v>96</v>
      </c>
      <c r="E3299" s="7">
        <v>10</v>
      </c>
      <c r="F3299" s="7" t="s">
        <v>148</v>
      </c>
      <c r="G3299" t="s">
        <v>18</v>
      </c>
      <c r="H3299">
        <v>43.6</v>
      </c>
      <c r="I3299">
        <v>2</v>
      </c>
      <c r="J3299">
        <v>73.5</v>
      </c>
      <c r="K3299">
        <v>2.76</v>
      </c>
    </row>
    <row r="3300" spans="1:11" x14ac:dyDescent="0.25">
      <c r="A3300" s="7">
        <v>469006</v>
      </c>
      <c r="B3300" s="7">
        <v>451437</v>
      </c>
      <c r="C3300" t="s">
        <v>50</v>
      </c>
      <c r="D3300" t="s">
        <v>96</v>
      </c>
      <c r="E3300" s="7">
        <v>10</v>
      </c>
      <c r="F3300" s="7" t="s">
        <v>148</v>
      </c>
      <c r="G3300" t="s">
        <v>18</v>
      </c>
      <c r="H3300">
        <v>34</v>
      </c>
      <c r="I3300">
        <v>1</v>
      </c>
      <c r="J3300">
        <v>92</v>
      </c>
      <c r="K3300">
        <v>2.76</v>
      </c>
    </row>
    <row r="3301" spans="1:11" x14ac:dyDescent="0.25">
      <c r="A3301" s="7">
        <v>469008</v>
      </c>
      <c r="B3301" s="7">
        <v>451437</v>
      </c>
      <c r="C3301" t="s">
        <v>50</v>
      </c>
      <c r="D3301" t="s">
        <v>96</v>
      </c>
      <c r="E3301" s="7">
        <v>10</v>
      </c>
      <c r="F3301" s="7" t="s">
        <v>148</v>
      </c>
      <c r="G3301" t="s">
        <v>18</v>
      </c>
      <c r="H3301">
        <v>43.3</v>
      </c>
      <c r="I3301">
        <v>1</v>
      </c>
      <c r="J3301">
        <v>118.7</v>
      </c>
      <c r="K3301">
        <v>2.76</v>
      </c>
    </row>
    <row r="3302" spans="1:11" x14ac:dyDescent="0.25">
      <c r="A3302" s="7">
        <v>469010</v>
      </c>
      <c r="B3302" s="7">
        <v>451437</v>
      </c>
      <c r="C3302" t="s">
        <v>50</v>
      </c>
      <c r="D3302" t="s">
        <v>96</v>
      </c>
      <c r="E3302" s="7">
        <v>10</v>
      </c>
      <c r="F3302" s="7" t="s">
        <v>148</v>
      </c>
      <c r="G3302" t="s">
        <v>18</v>
      </c>
      <c r="H3302">
        <v>54.1</v>
      </c>
      <c r="I3302">
        <v>4</v>
      </c>
      <c r="J3302">
        <v>52.4</v>
      </c>
      <c r="K3302">
        <v>2.76</v>
      </c>
    </row>
    <row r="3303" spans="1:11" x14ac:dyDescent="0.25">
      <c r="A3303" s="7">
        <v>469012</v>
      </c>
      <c r="B3303" s="7">
        <v>451437</v>
      </c>
      <c r="C3303" t="s">
        <v>50</v>
      </c>
      <c r="D3303" t="s">
        <v>96</v>
      </c>
      <c r="E3303" s="7">
        <v>10</v>
      </c>
      <c r="F3303" s="7" t="s">
        <v>148</v>
      </c>
      <c r="G3303" t="s">
        <v>18</v>
      </c>
      <c r="H3303">
        <v>54.7</v>
      </c>
      <c r="I3303">
        <v>2</v>
      </c>
      <c r="J3303">
        <v>83.2</v>
      </c>
      <c r="K3303">
        <v>2.76</v>
      </c>
    </row>
    <row r="3304" spans="1:11" x14ac:dyDescent="0.25">
      <c r="A3304" s="7">
        <v>469014</v>
      </c>
      <c r="B3304" s="7">
        <v>451437</v>
      </c>
      <c r="C3304" t="s">
        <v>50</v>
      </c>
      <c r="D3304" t="s">
        <v>96</v>
      </c>
      <c r="E3304" s="7">
        <v>10</v>
      </c>
      <c r="F3304" s="7" t="s">
        <v>148</v>
      </c>
      <c r="G3304" t="s">
        <v>18</v>
      </c>
      <c r="H3304">
        <v>54.2</v>
      </c>
      <c r="I3304">
        <v>7</v>
      </c>
      <c r="J3304">
        <v>45.7</v>
      </c>
      <c r="K3304">
        <v>2.76</v>
      </c>
    </row>
    <row r="3305" spans="1:11" x14ac:dyDescent="0.25">
      <c r="A3305" s="7">
        <v>469016</v>
      </c>
      <c r="B3305" s="7">
        <v>451437</v>
      </c>
      <c r="C3305" t="s">
        <v>50</v>
      </c>
      <c r="D3305" t="s">
        <v>96</v>
      </c>
      <c r="E3305" s="7">
        <v>10</v>
      </c>
      <c r="F3305" s="7" t="s">
        <v>148</v>
      </c>
      <c r="G3305" t="s">
        <v>18</v>
      </c>
      <c r="H3305">
        <v>54.8</v>
      </c>
      <c r="I3305">
        <v>1</v>
      </c>
      <c r="J3305">
        <v>134.30000000000001</v>
      </c>
      <c r="K3305">
        <v>2.76</v>
      </c>
    </row>
    <row r="3306" spans="1:11" x14ac:dyDescent="0.25">
      <c r="A3306" s="7">
        <v>469018</v>
      </c>
      <c r="B3306" s="7">
        <v>451437</v>
      </c>
      <c r="C3306" t="s">
        <v>50</v>
      </c>
      <c r="D3306" t="s">
        <v>96</v>
      </c>
      <c r="E3306" s="7">
        <v>10</v>
      </c>
      <c r="F3306" s="7" t="s">
        <v>148</v>
      </c>
      <c r="G3306" t="s">
        <v>18</v>
      </c>
      <c r="H3306">
        <v>54.4</v>
      </c>
      <c r="I3306">
        <v>3</v>
      </c>
      <c r="J3306">
        <v>64.5</v>
      </c>
      <c r="K3306">
        <v>2.76</v>
      </c>
    </row>
    <row r="3307" spans="1:11" x14ac:dyDescent="0.25">
      <c r="A3307" s="7">
        <v>502260</v>
      </c>
      <c r="B3307" s="7">
        <v>501291</v>
      </c>
      <c r="C3307" t="s">
        <v>50</v>
      </c>
      <c r="D3307" t="s">
        <v>133</v>
      </c>
      <c r="E3307" s="7">
        <v>10</v>
      </c>
      <c r="F3307" s="7" t="s">
        <v>148</v>
      </c>
      <c r="G3307" t="s">
        <v>18</v>
      </c>
      <c r="H3307">
        <v>18.899999999999999</v>
      </c>
      <c r="I3307">
        <v>1</v>
      </c>
      <c r="J3307">
        <v>92</v>
      </c>
      <c r="K3307">
        <v>2.76</v>
      </c>
    </row>
    <row r="3308" spans="1:11" x14ac:dyDescent="0.25">
      <c r="A3308" s="7">
        <v>502261</v>
      </c>
      <c r="B3308" s="7">
        <v>501291</v>
      </c>
      <c r="C3308" t="s">
        <v>50</v>
      </c>
      <c r="D3308" t="s">
        <v>133</v>
      </c>
      <c r="E3308" s="7">
        <v>10</v>
      </c>
      <c r="F3308" s="7" t="s">
        <v>148</v>
      </c>
      <c r="G3308" t="s">
        <v>18</v>
      </c>
      <c r="H3308">
        <v>18.600000000000001</v>
      </c>
      <c r="I3308">
        <v>5</v>
      </c>
      <c r="J3308">
        <v>31.3</v>
      </c>
      <c r="K3308">
        <v>2.76</v>
      </c>
    </row>
    <row r="3309" spans="1:11" x14ac:dyDescent="0.25">
      <c r="A3309" s="7">
        <v>502264</v>
      </c>
      <c r="B3309" s="7">
        <v>501291</v>
      </c>
      <c r="C3309" t="s">
        <v>50</v>
      </c>
      <c r="D3309" t="s">
        <v>133</v>
      </c>
      <c r="E3309" s="7">
        <v>10</v>
      </c>
      <c r="F3309" s="7" t="s">
        <v>148</v>
      </c>
      <c r="G3309" t="s">
        <v>18</v>
      </c>
      <c r="H3309">
        <v>18.899999999999999</v>
      </c>
      <c r="I3309">
        <v>3</v>
      </c>
      <c r="J3309">
        <v>44.2</v>
      </c>
      <c r="K3309">
        <v>2.76</v>
      </c>
    </row>
    <row r="3310" spans="1:11" x14ac:dyDescent="0.25">
      <c r="A3310" s="7">
        <v>502265</v>
      </c>
      <c r="B3310" s="7">
        <v>501291</v>
      </c>
      <c r="C3310" t="s">
        <v>50</v>
      </c>
      <c r="D3310" t="s">
        <v>133</v>
      </c>
      <c r="E3310" s="7">
        <v>10</v>
      </c>
      <c r="F3310" s="7" t="s">
        <v>148</v>
      </c>
      <c r="G3310" t="s">
        <v>18</v>
      </c>
      <c r="H3310">
        <v>14.6</v>
      </c>
      <c r="I3310">
        <v>2</v>
      </c>
      <c r="J3310">
        <v>57</v>
      </c>
      <c r="K3310">
        <v>2.76</v>
      </c>
    </row>
    <row r="3311" spans="1:11" x14ac:dyDescent="0.25">
      <c r="A3311" s="7">
        <v>502268</v>
      </c>
      <c r="B3311" s="7">
        <v>501291</v>
      </c>
      <c r="C3311" t="s">
        <v>50</v>
      </c>
      <c r="D3311" t="s">
        <v>133</v>
      </c>
      <c r="E3311" s="7">
        <v>10</v>
      </c>
      <c r="F3311" s="7" t="s">
        <v>148</v>
      </c>
      <c r="G3311" t="s">
        <v>18</v>
      </c>
      <c r="H3311">
        <v>18.899999999999999</v>
      </c>
      <c r="I3311">
        <v>1</v>
      </c>
      <c r="J3311">
        <v>92</v>
      </c>
      <c r="K3311">
        <v>2.76</v>
      </c>
    </row>
    <row r="3312" spans="1:11" x14ac:dyDescent="0.25">
      <c r="A3312" s="7">
        <v>502269</v>
      </c>
      <c r="B3312" s="7">
        <v>501291</v>
      </c>
      <c r="C3312" t="s">
        <v>50</v>
      </c>
      <c r="D3312" t="s">
        <v>133</v>
      </c>
      <c r="E3312" s="7">
        <v>10</v>
      </c>
      <c r="F3312" s="7" t="s">
        <v>148</v>
      </c>
      <c r="G3312" t="s">
        <v>18</v>
      </c>
      <c r="H3312">
        <v>14.3</v>
      </c>
      <c r="I3312">
        <v>1</v>
      </c>
      <c r="J3312">
        <v>92</v>
      </c>
      <c r="K3312">
        <v>2.76</v>
      </c>
    </row>
    <row r="3313" spans="1:11" x14ac:dyDescent="0.25">
      <c r="A3313" s="7">
        <v>502270</v>
      </c>
      <c r="B3313" s="7">
        <v>501291</v>
      </c>
      <c r="C3313" t="s">
        <v>50</v>
      </c>
      <c r="D3313" t="s">
        <v>133</v>
      </c>
      <c r="E3313" s="7">
        <v>10</v>
      </c>
      <c r="F3313" s="7" t="s">
        <v>148</v>
      </c>
      <c r="G3313" t="s">
        <v>18</v>
      </c>
      <c r="H3313">
        <v>18.8</v>
      </c>
      <c r="I3313">
        <v>1</v>
      </c>
      <c r="J3313">
        <v>92</v>
      </c>
      <c r="K3313">
        <v>2.76</v>
      </c>
    </row>
    <row r="3314" spans="1:11" x14ac:dyDescent="0.25">
      <c r="A3314" s="7">
        <v>502271</v>
      </c>
      <c r="B3314" s="7">
        <v>501291</v>
      </c>
      <c r="C3314" t="s">
        <v>50</v>
      </c>
      <c r="D3314" t="s">
        <v>133</v>
      </c>
      <c r="E3314" s="7">
        <v>10</v>
      </c>
      <c r="F3314" s="7" t="s">
        <v>148</v>
      </c>
      <c r="G3314" t="s">
        <v>18</v>
      </c>
      <c r="H3314">
        <v>27.2</v>
      </c>
      <c r="I3314">
        <v>2</v>
      </c>
      <c r="J3314">
        <v>57</v>
      </c>
      <c r="K3314">
        <v>2.76</v>
      </c>
    </row>
    <row r="3315" spans="1:11" x14ac:dyDescent="0.25">
      <c r="A3315" s="7">
        <v>502272</v>
      </c>
      <c r="B3315" s="7">
        <v>501291</v>
      </c>
      <c r="C3315" t="s">
        <v>50</v>
      </c>
      <c r="D3315" t="s">
        <v>133</v>
      </c>
      <c r="E3315" s="7">
        <v>10</v>
      </c>
      <c r="F3315" s="7" t="s">
        <v>148</v>
      </c>
      <c r="G3315" t="s">
        <v>18</v>
      </c>
      <c r="H3315">
        <v>13.9</v>
      </c>
      <c r="I3315">
        <v>1</v>
      </c>
      <c r="J3315">
        <v>92</v>
      </c>
      <c r="K3315">
        <v>2.76</v>
      </c>
    </row>
    <row r="3316" spans="1:11" x14ac:dyDescent="0.25">
      <c r="A3316" s="7">
        <v>502275</v>
      </c>
      <c r="B3316" s="7">
        <v>501291</v>
      </c>
      <c r="C3316" t="s">
        <v>50</v>
      </c>
      <c r="D3316" t="s">
        <v>133</v>
      </c>
      <c r="E3316" s="7">
        <v>10</v>
      </c>
      <c r="F3316" s="7" t="s">
        <v>148</v>
      </c>
      <c r="G3316" t="s">
        <v>18</v>
      </c>
      <c r="H3316">
        <v>37.5</v>
      </c>
      <c r="I3316">
        <v>4</v>
      </c>
      <c r="J3316">
        <v>46.3</v>
      </c>
      <c r="K3316">
        <v>2.76</v>
      </c>
    </row>
    <row r="3317" spans="1:11" x14ac:dyDescent="0.25">
      <c r="A3317" s="7">
        <v>502276</v>
      </c>
      <c r="B3317" s="7">
        <v>501291</v>
      </c>
      <c r="C3317" t="s">
        <v>50</v>
      </c>
      <c r="D3317" t="s">
        <v>133</v>
      </c>
      <c r="E3317" s="7">
        <v>10</v>
      </c>
      <c r="F3317" s="7" t="s">
        <v>148</v>
      </c>
      <c r="G3317" t="s">
        <v>18</v>
      </c>
      <c r="H3317">
        <v>16.7</v>
      </c>
      <c r="I3317">
        <v>1</v>
      </c>
      <c r="J3317">
        <v>92</v>
      </c>
      <c r="K3317">
        <v>2.76</v>
      </c>
    </row>
    <row r="3318" spans="1:11" x14ac:dyDescent="0.25">
      <c r="A3318" s="7">
        <v>502277</v>
      </c>
      <c r="B3318" s="7">
        <v>501291</v>
      </c>
      <c r="C3318" t="s">
        <v>50</v>
      </c>
      <c r="D3318" t="s">
        <v>133</v>
      </c>
      <c r="E3318" s="7">
        <v>10</v>
      </c>
      <c r="F3318" s="7" t="s">
        <v>148</v>
      </c>
      <c r="G3318" t="s">
        <v>18</v>
      </c>
      <c r="H3318">
        <v>18.2</v>
      </c>
      <c r="I3318">
        <v>2</v>
      </c>
      <c r="J3318">
        <v>57</v>
      </c>
      <c r="K3318">
        <v>2.76</v>
      </c>
    </row>
    <row r="3319" spans="1:11" x14ac:dyDescent="0.25">
      <c r="A3319" s="7">
        <v>502278</v>
      </c>
      <c r="B3319" s="7">
        <v>501291</v>
      </c>
      <c r="C3319" t="s">
        <v>50</v>
      </c>
      <c r="D3319" t="s">
        <v>133</v>
      </c>
      <c r="E3319" s="7">
        <v>10</v>
      </c>
      <c r="F3319" s="7" t="s">
        <v>148</v>
      </c>
      <c r="G3319" t="s">
        <v>18</v>
      </c>
      <c r="H3319">
        <v>25.8</v>
      </c>
      <c r="I3319">
        <v>5</v>
      </c>
      <c r="J3319">
        <v>31.3</v>
      </c>
      <c r="K3319">
        <v>2.76</v>
      </c>
    </row>
    <row r="3320" spans="1:11" x14ac:dyDescent="0.25">
      <c r="A3320" s="7">
        <v>502279</v>
      </c>
      <c r="B3320" s="7">
        <v>501291</v>
      </c>
      <c r="C3320" t="s">
        <v>50</v>
      </c>
      <c r="D3320" t="s">
        <v>133</v>
      </c>
      <c r="E3320" s="7">
        <v>10</v>
      </c>
      <c r="F3320" s="7" t="s">
        <v>148</v>
      </c>
      <c r="G3320" t="s">
        <v>18</v>
      </c>
      <c r="H3320">
        <v>13.9</v>
      </c>
      <c r="I3320">
        <v>1</v>
      </c>
      <c r="J3320">
        <v>92</v>
      </c>
      <c r="K3320">
        <v>2.76</v>
      </c>
    </row>
    <row r="3321" spans="1:11" x14ac:dyDescent="0.25">
      <c r="A3321" s="7">
        <v>502282</v>
      </c>
      <c r="B3321" s="7">
        <v>501291</v>
      </c>
      <c r="C3321" t="s">
        <v>50</v>
      </c>
      <c r="D3321" t="s">
        <v>133</v>
      </c>
      <c r="E3321" s="7">
        <v>10</v>
      </c>
      <c r="F3321" s="7" t="s">
        <v>148</v>
      </c>
      <c r="G3321" t="s">
        <v>18</v>
      </c>
      <c r="H3321">
        <v>19</v>
      </c>
      <c r="I3321">
        <v>1</v>
      </c>
      <c r="J3321">
        <v>118.7</v>
      </c>
      <c r="K3321">
        <v>2.76</v>
      </c>
    </row>
    <row r="3322" spans="1:11" x14ac:dyDescent="0.25">
      <c r="A3322" s="7">
        <v>502283</v>
      </c>
      <c r="B3322" s="7">
        <v>501291</v>
      </c>
      <c r="C3322" t="s">
        <v>50</v>
      </c>
      <c r="D3322" t="s">
        <v>133</v>
      </c>
      <c r="E3322" s="7">
        <v>10</v>
      </c>
      <c r="F3322" s="7" t="s">
        <v>148</v>
      </c>
      <c r="G3322" t="s">
        <v>18</v>
      </c>
      <c r="H3322">
        <v>18.600000000000001</v>
      </c>
      <c r="I3322">
        <v>1</v>
      </c>
      <c r="J3322">
        <v>92</v>
      </c>
      <c r="K3322">
        <v>2.76</v>
      </c>
    </row>
    <row r="3323" spans="1:11" x14ac:dyDescent="0.25">
      <c r="A3323" s="7">
        <v>502285</v>
      </c>
      <c r="B3323" s="7">
        <v>501291</v>
      </c>
      <c r="C3323" t="s">
        <v>50</v>
      </c>
      <c r="D3323" t="s">
        <v>133</v>
      </c>
      <c r="E3323" s="7">
        <v>10</v>
      </c>
      <c r="F3323" s="7" t="s">
        <v>148</v>
      </c>
      <c r="G3323" t="s">
        <v>18</v>
      </c>
      <c r="H3323">
        <v>49.4</v>
      </c>
      <c r="I3323">
        <v>3</v>
      </c>
      <c r="J3323">
        <v>64.5</v>
      </c>
      <c r="K3323">
        <v>2.76</v>
      </c>
    </row>
    <row r="3324" spans="1:11" x14ac:dyDescent="0.25">
      <c r="A3324" s="7">
        <v>502286</v>
      </c>
      <c r="B3324" s="7">
        <v>501291</v>
      </c>
      <c r="C3324" t="s">
        <v>50</v>
      </c>
      <c r="D3324" t="s">
        <v>133</v>
      </c>
      <c r="E3324" s="7">
        <v>10</v>
      </c>
      <c r="F3324" s="7" t="s">
        <v>148</v>
      </c>
      <c r="G3324" t="s">
        <v>18</v>
      </c>
      <c r="H3324">
        <v>18.899999999999999</v>
      </c>
      <c r="I3324">
        <v>1</v>
      </c>
      <c r="J3324">
        <v>92</v>
      </c>
      <c r="K3324">
        <v>2.76</v>
      </c>
    </row>
    <row r="3325" spans="1:11" x14ac:dyDescent="0.25">
      <c r="A3325" s="7">
        <v>502287</v>
      </c>
      <c r="B3325" s="7">
        <v>501291</v>
      </c>
      <c r="C3325" t="s">
        <v>50</v>
      </c>
      <c r="D3325" t="s">
        <v>133</v>
      </c>
      <c r="E3325" s="7">
        <v>10</v>
      </c>
      <c r="F3325" s="7" t="s">
        <v>148</v>
      </c>
      <c r="G3325" t="s">
        <v>18</v>
      </c>
      <c r="H3325">
        <v>26</v>
      </c>
      <c r="I3325">
        <v>2</v>
      </c>
      <c r="J3325">
        <v>57</v>
      </c>
      <c r="K3325">
        <v>2.76</v>
      </c>
    </row>
    <row r="3326" spans="1:11" x14ac:dyDescent="0.25">
      <c r="A3326" s="7">
        <v>502288</v>
      </c>
      <c r="B3326" s="7">
        <v>501291</v>
      </c>
      <c r="C3326" t="s">
        <v>50</v>
      </c>
      <c r="D3326" t="s">
        <v>133</v>
      </c>
      <c r="E3326" s="7">
        <v>10</v>
      </c>
      <c r="F3326" s="7" t="s">
        <v>148</v>
      </c>
      <c r="G3326" t="s">
        <v>18</v>
      </c>
      <c r="H3326">
        <v>18.8</v>
      </c>
      <c r="I3326">
        <v>1</v>
      </c>
      <c r="J3326">
        <v>92</v>
      </c>
      <c r="K3326">
        <v>2.76</v>
      </c>
    </row>
    <row r="3327" spans="1:11" x14ac:dyDescent="0.25">
      <c r="A3327" s="7">
        <v>502290</v>
      </c>
      <c r="B3327" s="7">
        <v>501291</v>
      </c>
      <c r="C3327" t="s">
        <v>50</v>
      </c>
      <c r="D3327" t="s">
        <v>133</v>
      </c>
      <c r="E3327" s="7">
        <v>10</v>
      </c>
      <c r="F3327" s="7" t="s">
        <v>148</v>
      </c>
      <c r="G3327" t="s">
        <v>18</v>
      </c>
      <c r="H3327">
        <v>32</v>
      </c>
      <c r="I3327">
        <v>2</v>
      </c>
      <c r="J3327">
        <v>73.5</v>
      </c>
      <c r="K3327">
        <v>2.76</v>
      </c>
    </row>
    <row r="3328" spans="1:11" x14ac:dyDescent="0.25">
      <c r="A3328" s="7">
        <v>502291</v>
      </c>
      <c r="B3328" s="7">
        <v>501291</v>
      </c>
      <c r="C3328" t="s">
        <v>50</v>
      </c>
      <c r="D3328" t="s">
        <v>133</v>
      </c>
      <c r="E3328" s="7">
        <v>10</v>
      </c>
      <c r="F3328" s="7" t="s">
        <v>148</v>
      </c>
      <c r="G3328" t="s">
        <v>18</v>
      </c>
      <c r="H3328">
        <v>18</v>
      </c>
      <c r="I3328">
        <v>1</v>
      </c>
      <c r="J3328">
        <v>92</v>
      </c>
      <c r="K3328">
        <v>2.76</v>
      </c>
    </row>
    <row r="3329" spans="1:11" x14ac:dyDescent="0.25">
      <c r="A3329" s="7">
        <v>502293</v>
      </c>
      <c r="B3329" s="7">
        <v>501291</v>
      </c>
      <c r="C3329" t="s">
        <v>50</v>
      </c>
      <c r="D3329" t="s">
        <v>133</v>
      </c>
      <c r="E3329" s="7">
        <v>10</v>
      </c>
      <c r="F3329" s="7" t="s">
        <v>148</v>
      </c>
      <c r="G3329" t="s">
        <v>18</v>
      </c>
      <c r="H3329">
        <v>94.8</v>
      </c>
      <c r="I3329">
        <v>3</v>
      </c>
      <c r="J3329">
        <v>64.5</v>
      </c>
      <c r="K3329">
        <v>2.76</v>
      </c>
    </row>
    <row r="3330" spans="1:11" x14ac:dyDescent="0.25">
      <c r="A3330" s="7">
        <v>502294</v>
      </c>
      <c r="B3330" s="7">
        <v>501291</v>
      </c>
      <c r="C3330" t="s">
        <v>50</v>
      </c>
      <c r="D3330" t="s">
        <v>133</v>
      </c>
      <c r="E3330" s="7">
        <v>10</v>
      </c>
      <c r="F3330" s="7" t="s">
        <v>148</v>
      </c>
      <c r="G3330" t="s">
        <v>18</v>
      </c>
      <c r="H3330">
        <v>14.3</v>
      </c>
      <c r="I3330">
        <v>1</v>
      </c>
      <c r="J3330">
        <v>92</v>
      </c>
      <c r="K3330">
        <v>2.76</v>
      </c>
    </row>
    <row r="3331" spans="1:11" x14ac:dyDescent="0.25">
      <c r="A3331" s="7">
        <v>502295</v>
      </c>
      <c r="B3331" s="7">
        <v>501291</v>
      </c>
      <c r="C3331" t="s">
        <v>50</v>
      </c>
      <c r="D3331" t="s">
        <v>133</v>
      </c>
      <c r="E3331" s="7">
        <v>10</v>
      </c>
      <c r="F3331" s="7" t="s">
        <v>148</v>
      </c>
      <c r="G3331" t="s">
        <v>18</v>
      </c>
      <c r="H3331">
        <v>25.1</v>
      </c>
      <c r="I3331">
        <v>1</v>
      </c>
      <c r="J3331">
        <v>92</v>
      </c>
      <c r="K3331">
        <v>2.76</v>
      </c>
    </row>
    <row r="3332" spans="1:11" x14ac:dyDescent="0.25">
      <c r="A3332" s="7">
        <v>502296</v>
      </c>
      <c r="B3332" s="7">
        <v>501291</v>
      </c>
      <c r="C3332" t="s">
        <v>50</v>
      </c>
      <c r="D3332" t="s">
        <v>133</v>
      </c>
      <c r="E3332" s="7">
        <v>10</v>
      </c>
      <c r="F3332" s="7" t="s">
        <v>148</v>
      </c>
      <c r="G3332" t="s">
        <v>18</v>
      </c>
      <c r="H3332">
        <v>18.100000000000001</v>
      </c>
      <c r="I3332">
        <v>1</v>
      </c>
      <c r="J3332">
        <v>92</v>
      </c>
      <c r="K3332">
        <v>2.76</v>
      </c>
    </row>
    <row r="3333" spans="1:11" x14ac:dyDescent="0.25">
      <c r="A3333" s="7">
        <v>502298</v>
      </c>
      <c r="B3333" s="7">
        <v>501291</v>
      </c>
      <c r="C3333" t="s">
        <v>50</v>
      </c>
      <c r="D3333" t="s">
        <v>133</v>
      </c>
      <c r="E3333" s="7">
        <v>10</v>
      </c>
      <c r="F3333" s="7" t="s">
        <v>148</v>
      </c>
      <c r="G3333" t="s">
        <v>18</v>
      </c>
      <c r="H3333">
        <v>13.3</v>
      </c>
      <c r="I3333">
        <v>1</v>
      </c>
      <c r="J3333">
        <v>92</v>
      </c>
      <c r="K3333">
        <v>2.76</v>
      </c>
    </row>
    <row r="3334" spans="1:11" x14ac:dyDescent="0.25">
      <c r="A3334" s="7">
        <v>502299</v>
      </c>
      <c r="B3334" s="7">
        <v>501291</v>
      </c>
      <c r="C3334" t="s">
        <v>50</v>
      </c>
      <c r="D3334" t="s">
        <v>133</v>
      </c>
      <c r="E3334" s="7">
        <v>10</v>
      </c>
      <c r="F3334" s="7" t="s">
        <v>148</v>
      </c>
      <c r="G3334" t="s">
        <v>18</v>
      </c>
      <c r="H3334">
        <v>19.399999999999999</v>
      </c>
      <c r="I3334">
        <v>1</v>
      </c>
      <c r="J3334">
        <v>92</v>
      </c>
      <c r="K3334">
        <v>2.76</v>
      </c>
    </row>
    <row r="3335" spans="1:11" x14ac:dyDescent="0.25">
      <c r="A3335" s="7">
        <v>502300</v>
      </c>
      <c r="B3335" s="7">
        <v>501291</v>
      </c>
      <c r="C3335" t="s">
        <v>50</v>
      </c>
      <c r="D3335" t="s">
        <v>133</v>
      </c>
      <c r="E3335" s="7">
        <v>10</v>
      </c>
      <c r="F3335" s="7" t="s">
        <v>148</v>
      </c>
      <c r="G3335" t="s">
        <v>18</v>
      </c>
      <c r="H3335">
        <v>19.100000000000001</v>
      </c>
      <c r="I3335">
        <v>1</v>
      </c>
      <c r="J3335">
        <v>92</v>
      </c>
      <c r="K3335">
        <v>2.76</v>
      </c>
    </row>
    <row r="3336" spans="1:11" x14ac:dyDescent="0.25">
      <c r="A3336" s="7">
        <v>502302</v>
      </c>
      <c r="B3336" s="7">
        <v>501291</v>
      </c>
      <c r="C3336" t="s">
        <v>50</v>
      </c>
      <c r="D3336" t="s">
        <v>133</v>
      </c>
      <c r="E3336" s="7">
        <v>10</v>
      </c>
      <c r="F3336" s="7" t="s">
        <v>148</v>
      </c>
      <c r="G3336" t="s">
        <v>18</v>
      </c>
      <c r="H3336">
        <v>35.1</v>
      </c>
      <c r="I3336">
        <v>2</v>
      </c>
      <c r="J3336">
        <v>73.5</v>
      </c>
      <c r="K3336">
        <v>2.76</v>
      </c>
    </row>
    <row r="3337" spans="1:11" x14ac:dyDescent="0.25">
      <c r="A3337" s="7">
        <v>502303</v>
      </c>
      <c r="B3337" s="7">
        <v>501291</v>
      </c>
      <c r="C3337" t="s">
        <v>50</v>
      </c>
      <c r="D3337" t="s">
        <v>133</v>
      </c>
      <c r="E3337" s="7">
        <v>10</v>
      </c>
      <c r="F3337" s="7" t="s">
        <v>148</v>
      </c>
      <c r="G3337" t="s">
        <v>18</v>
      </c>
      <c r="H3337">
        <v>26.3</v>
      </c>
      <c r="I3337">
        <v>1</v>
      </c>
      <c r="J3337">
        <v>92</v>
      </c>
      <c r="K3337">
        <v>2.76</v>
      </c>
    </row>
    <row r="3338" spans="1:11" x14ac:dyDescent="0.25">
      <c r="A3338" s="7">
        <v>502305</v>
      </c>
      <c r="B3338" s="7">
        <v>501291</v>
      </c>
      <c r="C3338" t="s">
        <v>50</v>
      </c>
      <c r="D3338" t="s">
        <v>133</v>
      </c>
      <c r="E3338" s="7">
        <v>10</v>
      </c>
      <c r="F3338" s="7" t="s">
        <v>148</v>
      </c>
      <c r="G3338" t="s">
        <v>18</v>
      </c>
      <c r="H3338">
        <v>13.96</v>
      </c>
      <c r="I3338">
        <v>1</v>
      </c>
      <c r="J3338">
        <v>92</v>
      </c>
      <c r="K3338">
        <v>2.76</v>
      </c>
    </row>
    <row r="3339" spans="1:11" x14ac:dyDescent="0.25">
      <c r="A3339" s="7">
        <v>502306</v>
      </c>
      <c r="B3339" s="7">
        <v>501291</v>
      </c>
      <c r="C3339" t="s">
        <v>50</v>
      </c>
      <c r="D3339" t="s">
        <v>133</v>
      </c>
      <c r="E3339" s="7">
        <v>10</v>
      </c>
      <c r="F3339" s="7" t="s">
        <v>148</v>
      </c>
      <c r="G3339" t="s">
        <v>18</v>
      </c>
      <c r="H3339">
        <v>25.82</v>
      </c>
      <c r="I3339">
        <v>1</v>
      </c>
      <c r="J3339">
        <v>92</v>
      </c>
      <c r="K3339">
        <v>2.76</v>
      </c>
    </row>
    <row r="3340" spans="1:11" x14ac:dyDescent="0.25">
      <c r="A3340" s="7">
        <v>502307</v>
      </c>
      <c r="B3340" s="7">
        <v>501291</v>
      </c>
      <c r="C3340" t="s">
        <v>50</v>
      </c>
      <c r="D3340" t="s">
        <v>133</v>
      </c>
      <c r="E3340" s="7">
        <v>10</v>
      </c>
      <c r="F3340" s="7" t="s">
        <v>148</v>
      </c>
      <c r="G3340" t="s">
        <v>18</v>
      </c>
      <c r="H3340">
        <v>18.5</v>
      </c>
      <c r="I3340">
        <v>1</v>
      </c>
      <c r="J3340">
        <v>92</v>
      </c>
      <c r="K3340">
        <v>2.76</v>
      </c>
    </row>
    <row r="3341" spans="1:11" x14ac:dyDescent="0.25">
      <c r="A3341" s="7">
        <v>502308</v>
      </c>
      <c r="B3341" s="7">
        <v>501291</v>
      </c>
      <c r="C3341" t="s">
        <v>50</v>
      </c>
      <c r="D3341" t="s">
        <v>133</v>
      </c>
      <c r="E3341" s="7">
        <v>10</v>
      </c>
      <c r="F3341" s="7" t="s">
        <v>148</v>
      </c>
      <c r="G3341" t="s">
        <v>18</v>
      </c>
      <c r="H3341">
        <v>18.899999999999999</v>
      </c>
      <c r="I3341">
        <v>1</v>
      </c>
      <c r="J3341">
        <v>92</v>
      </c>
      <c r="K3341">
        <v>2.76</v>
      </c>
    </row>
    <row r="3342" spans="1:11" x14ac:dyDescent="0.25">
      <c r="A3342" s="7">
        <v>502309</v>
      </c>
      <c r="B3342" s="7">
        <v>501291</v>
      </c>
      <c r="C3342" t="s">
        <v>50</v>
      </c>
      <c r="D3342" t="s">
        <v>133</v>
      </c>
      <c r="E3342" s="7">
        <v>10</v>
      </c>
      <c r="F3342" s="7" t="s">
        <v>148</v>
      </c>
      <c r="G3342" t="s">
        <v>18</v>
      </c>
      <c r="H3342">
        <v>11</v>
      </c>
      <c r="I3342">
        <v>2</v>
      </c>
      <c r="J3342">
        <v>57</v>
      </c>
      <c r="K3342">
        <v>2.76</v>
      </c>
    </row>
    <row r="3343" spans="1:11" x14ac:dyDescent="0.25">
      <c r="A3343" s="7">
        <v>502312</v>
      </c>
      <c r="B3343" s="7">
        <v>501291</v>
      </c>
      <c r="C3343" t="s">
        <v>50</v>
      </c>
      <c r="D3343" t="s">
        <v>133</v>
      </c>
      <c r="E3343" s="7">
        <v>10</v>
      </c>
      <c r="F3343" s="7" t="s">
        <v>148</v>
      </c>
      <c r="G3343" t="s">
        <v>18</v>
      </c>
      <c r="H3343">
        <v>16.7</v>
      </c>
      <c r="I3343">
        <v>1</v>
      </c>
      <c r="J3343">
        <v>92</v>
      </c>
      <c r="K3343">
        <v>2.76</v>
      </c>
    </row>
    <row r="3344" spans="1:11" x14ac:dyDescent="0.25">
      <c r="A3344" s="7">
        <v>502313</v>
      </c>
      <c r="B3344" s="7">
        <v>501291</v>
      </c>
      <c r="C3344" t="s">
        <v>50</v>
      </c>
      <c r="D3344" t="s">
        <v>133</v>
      </c>
      <c r="E3344" s="7">
        <v>10</v>
      </c>
      <c r="F3344" s="7" t="s">
        <v>148</v>
      </c>
      <c r="G3344" t="s">
        <v>18</v>
      </c>
      <c r="H3344">
        <v>18.600000000000001</v>
      </c>
      <c r="I3344">
        <v>2</v>
      </c>
      <c r="J3344">
        <v>57</v>
      </c>
      <c r="K3344">
        <v>2.76</v>
      </c>
    </row>
    <row r="3345" spans="1:11" x14ac:dyDescent="0.25">
      <c r="A3345" s="7">
        <v>502314</v>
      </c>
      <c r="B3345" s="7">
        <v>501291</v>
      </c>
      <c r="C3345" t="s">
        <v>50</v>
      </c>
      <c r="D3345" t="s">
        <v>133</v>
      </c>
      <c r="E3345" s="7">
        <v>10</v>
      </c>
      <c r="F3345" s="7" t="s">
        <v>148</v>
      </c>
      <c r="G3345" t="s">
        <v>18</v>
      </c>
      <c r="H3345">
        <v>16.899999999999999</v>
      </c>
      <c r="I3345">
        <v>1</v>
      </c>
      <c r="J3345">
        <v>92</v>
      </c>
      <c r="K3345">
        <v>2.76</v>
      </c>
    </row>
    <row r="3346" spans="1:11" x14ac:dyDescent="0.25">
      <c r="A3346" s="7">
        <v>502316</v>
      </c>
      <c r="B3346" s="7">
        <v>501291</v>
      </c>
      <c r="C3346" t="s">
        <v>50</v>
      </c>
      <c r="D3346" t="s">
        <v>133</v>
      </c>
      <c r="E3346" s="7">
        <v>10</v>
      </c>
      <c r="F3346" s="7" t="s">
        <v>148</v>
      </c>
      <c r="G3346" t="s">
        <v>18</v>
      </c>
      <c r="H3346">
        <v>19.100000000000001</v>
      </c>
      <c r="I3346">
        <v>1</v>
      </c>
      <c r="J3346">
        <v>92</v>
      </c>
      <c r="K3346">
        <v>2.76</v>
      </c>
    </row>
    <row r="3347" spans="1:11" x14ac:dyDescent="0.25">
      <c r="A3347" s="7">
        <v>502317</v>
      </c>
      <c r="B3347" s="7">
        <v>501291</v>
      </c>
      <c r="C3347" t="s">
        <v>50</v>
      </c>
      <c r="D3347" t="s">
        <v>133</v>
      </c>
      <c r="E3347" s="7">
        <v>10</v>
      </c>
      <c r="F3347" s="7" t="s">
        <v>148</v>
      </c>
      <c r="G3347" t="s">
        <v>18</v>
      </c>
      <c r="H3347">
        <v>18.920000000000002</v>
      </c>
      <c r="I3347">
        <v>1</v>
      </c>
      <c r="J3347">
        <v>92</v>
      </c>
      <c r="K3347">
        <v>2.76</v>
      </c>
    </row>
    <row r="3348" spans="1:11" x14ac:dyDescent="0.25">
      <c r="A3348" s="7">
        <v>502319</v>
      </c>
      <c r="B3348" s="7">
        <v>501291</v>
      </c>
      <c r="C3348" t="s">
        <v>50</v>
      </c>
      <c r="D3348" t="s">
        <v>133</v>
      </c>
      <c r="E3348" s="7">
        <v>10</v>
      </c>
      <c r="F3348" s="7" t="s">
        <v>148</v>
      </c>
      <c r="G3348" t="s">
        <v>18</v>
      </c>
      <c r="H3348">
        <v>19.2</v>
      </c>
      <c r="I3348">
        <v>2</v>
      </c>
      <c r="J3348">
        <v>57</v>
      </c>
      <c r="K3348">
        <v>2.76</v>
      </c>
    </row>
    <row r="3349" spans="1:11" x14ac:dyDescent="0.25">
      <c r="A3349" s="7">
        <v>502320</v>
      </c>
      <c r="B3349" s="7">
        <v>501291</v>
      </c>
      <c r="C3349" t="s">
        <v>50</v>
      </c>
      <c r="D3349" t="s">
        <v>133</v>
      </c>
      <c r="E3349" s="7">
        <v>10</v>
      </c>
      <c r="F3349" s="7" t="s">
        <v>148</v>
      </c>
      <c r="G3349" t="s">
        <v>18</v>
      </c>
      <c r="H3349">
        <v>25.5</v>
      </c>
      <c r="I3349">
        <v>2</v>
      </c>
      <c r="J3349">
        <v>57</v>
      </c>
      <c r="K3349">
        <v>2.76</v>
      </c>
    </row>
    <row r="3350" spans="1:11" x14ac:dyDescent="0.25">
      <c r="A3350" s="7">
        <v>502322</v>
      </c>
      <c r="B3350" s="7">
        <v>501291</v>
      </c>
      <c r="C3350" t="s">
        <v>50</v>
      </c>
      <c r="D3350" t="s">
        <v>133</v>
      </c>
      <c r="E3350" s="7">
        <v>10</v>
      </c>
      <c r="F3350" s="7" t="s">
        <v>148</v>
      </c>
      <c r="G3350" t="s">
        <v>18</v>
      </c>
      <c r="H3350">
        <v>20.100000000000001</v>
      </c>
      <c r="I3350">
        <v>1</v>
      </c>
      <c r="J3350">
        <v>92</v>
      </c>
      <c r="K3350">
        <v>2.76</v>
      </c>
    </row>
    <row r="3351" spans="1:11" x14ac:dyDescent="0.25">
      <c r="A3351" s="7">
        <v>502325</v>
      </c>
      <c r="B3351" s="7">
        <v>501291</v>
      </c>
      <c r="C3351" t="s">
        <v>50</v>
      </c>
      <c r="D3351" t="s">
        <v>133</v>
      </c>
      <c r="E3351" s="7">
        <v>10</v>
      </c>
      <c r="F3351" s="7" t="s">
        <v>148</v>
      </c>
      <c r="G3351" t="s">
        <v>18</v>
      </c>
      <c r="H3351">
        <v>32.9</v>
      </c>
      <c r="I3351">
        <v>1</v>
      </c>
      <c r="J3351">
        <v>118.7</v>
      </c>
      <c r="K3351">
        <v>2.76</v>
      </c>
    </row>
    <row r="3352" spans="1:11" x14ac:dyDescent="0.25">
      <c r="A3352" s="7">
        <v>502327</v>
      </c>
      <c r="B3352" s="7">
        <v>501291</v>
      </c>
      <c r="C3352" t="s">
        <v>50</v>
      </c>
      <c r="D3352" t="s">
        <v>133</v>
      </c>
      <c r="E3352" s="7">
        <v>10</v>
      </c>
      <c r="F3352" s="7" t="s">
        <v>148</v>
      </c>
      <c r="G3352" t="s">
        <v>18</v>
      </c>
      <c r="H3352">
        <v>14.6</v>
      </c>
      <c r="I3352">
        <v>2</v>
      </c>
      <c r="J3352">
        <v>57</v>
      </c>
      <c r="K3352">
        <v>2.76</v>
      </c>
    </row>
    <row r="3353" spans="1:11" x14ac:dyDescent="0.25">
      <c r="A3353" s="7">
        <v>502328</v>
      </c>
      <c r="B3353" s="7">
        <v>501291</v>
      </c>
      <c r="C3353" t="s">
        <v>50</v>
      </c>
      <c r="D3353" t="s">
        <v>133</v>
      </c>
      <c r="E3353" s="7">
        <v>10</v>
      </c>
      <c r="F3353" s="7" t="s">
        <v>148</v>
      </c>
      <c r="G3353" t="s">
        <v>18</v>
      </c>
      <c r="H3353">
        <v>19.100000000000001</v>
      </c>
      <c r="I3353">
        <v>1</v>
      </c>
      <c r="J3353">
        <v>92</v>
      </c>
      <c r="K3353">
        <v>2.76</v>
      </c>
    </row>
    <row r="3354" spans="1:11" x14ac:dyDescent="0.25">
      <c r="A3354" s="7">
        <v>502329</v>
      </c>
      <c r="B3354" s="7">
        <v>501291</v>
      </c>
      <c r="C3354" t="s">
        <v>50</v>
      </c>
      <c r="D3354" t="s">
        <v>133</v>
      </c>
      <c r="E3354" s="7">
        <v>10</v>
      </c>
      <c r="F3354" s="7" t="s">
        <v>148</v>
      </c>
      <c r="G3354" t="s">
        <v>18</v>
      </c>
      <c r="H3354">
        <v>16.7</v>
      </c>
      <c r="I3354">
        <v>2</v>
      </c>
      <c r="J3354">
        <v>57</v>
      </c>
      <c r="K3354">
        <v>2.76</v>
      </c>
    </row>
    <row r="3355" spans="1:11" x14ac:dyDescent="0.25">
      <c r="A3355" s="7">
        <v>502330</v>
      </c>
      <c r="B3355" s="7">
        <v>501291</v>
      </c>
      <c r="C3355" t="s">
        <v>50</v>
      </c>
      <c r="D3355" t="s">
        <v>133</v>
      </c>
      <c r="E3355" s="7">
        <v>10</v>
      </c>
      <c r="F3355" s="7" t="s">
        <v>148</v>
      </c>
      <c r="G3355" t="s">
        <v>18</v>
      </c>
      <c r="H3355">
        <v>18.899999999999999</v>
      </c>
      <c r="I3355">
        <v>3</v>
      </c>
      <c r="J3355">
        <v>44.2</v>
      </c>
      <c r="K3355">
        <v>2.76</v>
      </c>
    </row>
    <row r="3356" spans="1:11" x14ac:dyDescent="0.25">
      <c r="A3356" s="7">
        <v>502332</v>
      </c>
      <c r="B3356" s="7">
        <v>501291</v>
      </c>
      <c r="C3356" t="s">
        <v>50</v>
      </c>
      <c r="D3356" t="s">
        <v>133</v>
      </c>
      <c r="E3356" s="7">
        <v>10</v>
      </c>
      <c r="F3356" s="7" t="s">
        <v>148</v>
      </c>
      <c r="G3356" t="s">
        <v>18</v>
      </c>
      <c r="H3356">
        <v>16.8</v>
      </c>
      <c r="I3356">
        <v>1</v>
      </c>
      <c r="J3356">
        <v>92</v>
      </c>
      <c r="K3356">
        <v>2.76</v>
      </c>
    </row>
    <row r="3357" spans="1:11" x14ac:dyDescent="0.25">
      <c r="A3357" s="7">
        <v>502334</v>
      </c>
      <c r="B3357" s="7">
        <v>501291</v>
      </c>
      <c r="C3357" t="s">
        <v>50</v>
      </c>
      <c r="D3357" t="s">
        <v>133</v>
      </c>
      <c r="E3357" s="7">
        <v>10</v>
      </c>
      <c r="F3357" s="7" t="s">
        <v>148</v>
      </c>
      <c r="G3357" t="s">
        <v>18</v>
      </c>
      <c r="H3357">
        <v>19.100000000000001</v>
      </c>
      <c r="I3357">
        <v>1</v>
      </c>
      <c r="J3357">
        <v>92</v>
      </c>
      <c r="K3357">
        <v>2.76</v>
      </c>
    </row>
    <row r="3358" spans="1:11" x14ac:dyDescent="0.25">
      <c r="A3358" s="7">
        <v>502335</v>
      </c>
      <c r="B3358" s="7">
        <v>501291</v>
      </c>
      <c r="C3358" t="s">
        <v>50</v>
      </c>
      <c r="D3358" t="s">
        <v>133</v>
      </c>
      <c r="E3358" s="7">
        <v>10</v>
      </c>
      <c r="F3358" s="7" t="s">
        <v>148</v>
      </c>
      <c r="G3358" t="s">
        <v>18</v>
      </c>
      <c r="H3358">
        <v>14.1</v>
      </c>
      <c r="I3358">
        <v>1</v>
      </c>
      <c r="J3358">
        <v>92</v>
      </c>
      <c r="K3358">
        <v>2.76</v>
      </c>
    </row>
    <row r="3359" spans="1:11" x14ac:dyDescent="0.25">
      <c r="A3359" s="7">
        <v>502336</v>
      </c>
      <c r="B3359" s="7">
        <v>501291</v>
      </c>
      <c r="C3359" t="s">
        <v>50</v>
      </c>
      <c r="D3359" t="s">
        <v>133</v>
      </c>
      <c r="E3359" s="7">
        <v>10</v>
      </c>
      <c r="F3359" s="7" t="s">
        <v>148</v>
      </c>
      <c r="G3359" t="s">
        <v>18</v>
      </c>
      <c r="H3359">
        <v>37.200000000000003</v>
      </c>
      <c r="I3359">
        <v>3</v>
      </c>
      <c r="J3359">
        <v>57</v>
      </c>
      <c r="K3359">
        <v>2.76</v>
      </c>
    </row>
    <row r="3360" spans="1:11" x14ac:dyDescent="0.25">
      <c r="A3360" s="7">
        <v>502337</v>
      </c>
      <c r="B3360" s="7">
        <v>501291</v>
      </c>
      <c r="C3360" t="s">
        <v>50</v>
      </c>
      <c r="D3360" t="s">
        <v>133</v>
      </c>
      <c r="E3360" s="7">
        <v>10</v>
      </c>
      <c r="F3360" s="7" t="s">
        <v>148</v>
      </c>
      <c r="G3360" t="s">
        <v>18</v>
      </c>
      <c r="H3360">
        <v>25.8</v>
      </c>
      <c r="I3360">
        <v>4</v>
      </c>
      <c r="J3360">
        <v>35.9</v>
      </c>
      <c r="K3360">
        <v>2.76</v>
      </c>
    </row>
    <row r="3361" spans="1:11" x14ac:dyDescent="0.25">
      <c r="A3361" s="7">
        <v>502338</v>
      </c>
      <c r="B3361" s="7">
        <v>501291</v>
      </c>
      <c r="C3361" t="s">
        <v>50</v>
      </c>
      <c r="D3361" t="s">
        <v>133</v>
      </c>
      <c r="E3361" s="7">
        <v>10</v>
      </c>
      <c r="F3361" s="7" t="s">
        <v>148</v>
      </c>
      <c r="G3361" t="s">
        <v>18</v>
      </c>
      <c r="H3361">
        <v>36.5</v>
      </c>
      <c r="I3361">
        <v>2</v>
      </c>
      <c r="J3361">
        <v>73.5</v>
      </c>
      <c r="K3361">
        <v>2.76</v>
      </c>
    </row>
    <row r="3362" spans="1:11" x14ac:dyDescent="0.25">
      <c r="A3362" s="7">
        <v>502339</v>
      </c>
      <c r="B3362" s="7">
        <v>501291</v>
      </c>
      <c r="C3362" t="s">
        <v>50</v>
      </c>
      <c r="D3362" t="s">
        <v>133</v>
      </c>
      <c r="E3362" s="7">
        <v>10</v>
      </c>
      <c r="F3362" s="7" t="s">
        <v>148</v>
      </c>
      <c r="G3362" t="s">
        <v>18</v>
      </c>
      <c r="H3362">
        <v>25.8</v>
      </c>
      <c r="I3362">
        <v>1</v>
      </c>
      <c r="J3362">
        <v>92</v>
      </c>
      <c r="K3362">
        <v>2.76</v>
      </c>
    </row>
    <row r="3363" spans="1:11" x14ac:dyDescent="0.25">
      <c r="A3363" s="7">
        <v>502341</v>
      </c>
      <c r="B3363" s="7">
        <v>501291</v>
      </c>
      <c r="C3363" t="s">
        <v>50</v>
      </c>
      <c r="D3363" t="s">
        <v>133</v>
      </c>
      <c r="E3363" s="7">
        <v>10</v>
      </c>
      <c r="F3363" s="7" t="s">
        <v>148</v>
      </c>
      <c r="G3363" t="s">
        <v>18</v>
      </c>
      <c r="H3363">
        <v>19.100000000000001</v>
      </c>
      <c r="I3363">
        <v>1</v>
      </c>
      <c r="J3363">
        <v>92</v>
      </c>
      <c r="K3363">
        <v>2.76</v>
      </c>
    </row>
    <row r="3364" spans="1:11" x14ac:dyDescent="0.25">
      <c r="A3364" s="7">
        <v>502343</v>
      </c>
      <c r="B3364" s="7">
        <v>501291</v>
      </c>
      <c r="C3364" t="s">
        <v>50</v>
      </c>
      <c r="D3364" t="s">
        <v>133</v>
      </c>
      <c r="E3364" s="7">
        <v>10</v>
      </c>
      <c r="F3364" s="7" t="s">
        <v>148</v>
      </c>
      <c r="G3364" t="s">
        <v>18</v>
      </c>
      <c r="H3364">
        <v>12.2</v>
      </c>
      <c r="I3364">
        <v>1</v>
      </c>
      <c r="J3364">
        <v>92</v>
      </c>
      <c r="K3364">
        <v>2.76</v>
      </c>
    </row>
    <row r="3365" spans="1:11" x14ac:dyDescent="0.25">
      <c r="A3365" s="7">
        <v>502345</v>
      </c>
      <c r="B3365" s="7">
        <v>501291</v>
      </c>
      <c r="C3365" t="s">
        <v>50</v>
      </c>
      <c r="D3365" t="s">
        <v>133</v>
      </c>
      <c r="E3365" s="7">
        <v>10</v>
      </c>
      <c r="F3365" s="7" t="s">
        <v>148</v>
      </c>
      <c r="G3365" t="s">
        <v>18</v>
      </c>
      <c r="H3365">
        <v>26</v>
      </c>
      <c r="I3365">
        <v>2</v>
      </c>
      <c r="J3365">
        <v>57</v>
      </c>
      <c r="K3365">
        <v>2.76</v>
      </c>
    </row>
    <row r="3366" spans="1:11" x14ac:dyDescent="0.25">
      <c r="A3366" s="7">
        <v>502346</v>
      </c>
      <c r="B3366" s="7">
        <v>501291</v>
      </c>
      <c r="C3366" t="s">
        <v>50</v>
      </c>
      <c r="D3366" t="s">
        <v>133</v>
      </c>
      <c r="E3366" s="7">
        <v>10</v>
      </c>
      <c r="F3366" s="7" t="s">
        <v>148</v>
      </c>
      <c r="G3366" t="s">
        <v>18</v>
      </c>
      <c r="H3366">
        <v>33.5</v>
      </c>
      <c r="I3366">
        <v>3</v>
      </c>
      <c r="J3366">
        <v>57</v>
      </c>
      <c r="K3366">
        <v>2.76</v>
      </c>
    </row>
    <row r="3367" spans="1:11" x14ac:dyDescent="0.25">
      <c r="A3367" s="7">
        <v>502347</v>
      </c>
      <c r="B3367" s="7">
        <v>501291</v>
      </c>
      <c r="C3367" t="s">
        <v>50</v>
      </c>
      <c r="D3367" t="s">
        <v>133</v>
      </c>
      <c r="E3367" s="7">
        <v>10</v>
      </c>
      <c r="F3367" s="7" t="s">
        <v>148</v>
      </c>
      <c r="G3367" t="s">
        <v>18</v>
      </c>
      <c r="H3367">
        <v>16.5</v>
      </c>
      <c r="I3367">
        <v>1</v>
      </c>
      <c r="J3367">
        <v>92</v>
      </c>
      <c r="K3367">
        <v>2.76</v>
      </c>
    </row>
    <row r="3368" spans="1:11" x14ac:dyDescent="0.25">
      <c r="A3368" s="7">
        <v>502349</v>
      </c>
      <c r="B3368" s="7">
        <v>501291</v>
      </c>
      <c r="C3368" t="s">
        <v>50</v>
      </c>
      <c r="D3368" t="s">
        <v>133</v>
      </c>
      <c r="E3368" s="7">
        <v>10</v>
      </c>
      <c r="F3368" s="7" t="s">
        <v>148</v>
      </c>
      <c r="G3368" t="s">
        <v>18</v>
      </c>
      <c r="H3368">
        <v>14.5</v>
      </c>
      <c r="I3368">
        <v>1</v>
      </c>
      <c r="J3368">
        <v>92</v>
      </c>
      <c r="K3368">
        <v>2.76</v>
      </c>
    </row>
    <row r="3369" spans="1:11" x14ac:dyDescent="0.25">
      <c r="A3369" s="7">
        <v>502350</v>
      </c>
      <c r="B3369" s="7">
        <v>501291</v>
      </c>
      <c r="C3369" t="s">
        <v>50</v>
      </c>
      <c r="D3369" t="s">
        <v>133</v>
      </c>
      <c r="E3369" s="7">
        <v>10</v>
      </c>
      <c r="F3369" s="7" t="s">
        <v>148</v>
      </c>
      <c r="G3369" t="s">
        <v>18</v>
      </c>
      <c r="H3369">
        <v>13.3</v>
      </c>
      <c r="I3369">
        <v>1</v>
      </c>
      <c r="J3369">
        <v>92</v>
      </c>
      <c r="K3369">
        <v>2.76</v>
      </c>
    </row>
    <row r="3370" spans="1:11" x14ac:dyDescent="0.25">
      <c r="A3370" s="7">
        <v>502351</v>
      </c>
      <c r="B3370" s="7">
        <v>501291</v>
      </c>
      <c r="C3370" t="s">
        <v>50</v>
      </c>
      <c r="D3370" t="s">
        <v>133</v>
      </c>
      <c r="E3370" s="7">
        <v>10</v>
      </c>
      <c r="F3370" s="7" t="s">
        <v>148</v>
      </c>
      <c r="G3370" t="s">
        <v>18</v>
      </c>
      <c r="H3370">
        <v>15.6</v>
      </c>
      <c r="I3370">
        <v>1</v>
      </c>
      <c r="J3370">
        <v>92</v>
      </c>
      <c r="K3370">
        <v>2.76</v>
      </c>
    </row>
    <row r="3371" spans="1:11" x14ac:dyDescent="0.25">
      <c r="A3371" s="7">
        <v>502352</v>
      </c>
      <c r="B3371" s="7">
        <v>501291</v>
      </c>
      <c r="C3371" t="s">
        <v>50</v>
      </c>
      <c r="D3371" t="s">
        <v>133</v>
      </c>
      <c r="E3371" s="7">
        <v>10</v>
      </c>
      <c r="F3371" s="7" t="s">
        <v>148</v>
      </c>
      <c r="G3371" t="s">
        <v>18</v>
      </c>
      <c r="H3371">
        <v>37.200000000000003</v>
      </c>
      <c r="I3371">
        <v>4</v>
      </c>
      <c r="J3371">
        <v>46.3</v>
      </c>
      <c r="K3371">
        <v>2.76</v>
      </c>
    </row>
    <row r="3372" spans="1:11" x14ac:dyDescent="0.25">
      <c r="A3372" s="7">
        <v>502353</v>
      </c>
      <c r="B3372" s="7">
        <v>501291</v>
      </c>
      <c r="C3372" t="s">
        <v>50</v>
      </c>
      <c r="D3372" t="s">
        <v>133</v>
      </c>
      <c r="E3372" s="7">
        <v>10</v>
      </c>
      <c r="F3372" s="7" t="s">
        <v>148</v>
      </c>
      <c r="G3372" t="s">
        <v>18</v>
      </c>
      <c r="H3372">
        <v>18</v>
      </c>
      <c r="I3372">
        <v>1</v>
      </c>
      <c r="J3372">
        <v>92</v>
      </c>
      <c r="K3372">
        <v>2.76</v>
      </c>
    </row>
    <row r="3373" spans="1:11" x14ac:dyDescent="0.25">
      <c r="A3373" s="7">
        <v>502354</v>
      </c>
      <c r="B3373" s="7">
        <v>501291</v>
      </c>
      <c r="C3373" t="s">
        <v>50</v>
      </c>
      <c r="D3373" t="s">
        <v>133</v>
      </c>
      <c r="E3373" s="7">
        <v>10</v>
      </c>
      <c r="F3373" s="7" t="s">
        <v>148</v>
      </c>
      <c r="G3373" t="s">
        <v>18</v>
      </c>
      <c r="H3373">
        <v>25.7</v>
      </c>
      <c r="I3373">
        <v>1</v>
      </c>
      <c r="J3373">
        <v>92</v>
      </c>
      <c r="K3373">
        <v>2.76</v>
      </c>
    </row>
    <row r="3374" spans="1:11" x14ac:dyDescent="0.25">
      <c r="A3374" s="7">
        <v>502356</v>
      </c>
      <c r="B3374" s="7">
        <v>501291</v>
      </c>
      <c r="C3374" t="s">
        <v>50</v>
      </c>
      <c r="D3374" t="s">
        <v>133</v>
      </c>
      <c r="E3374" s="7">
        <v>10</v>
      </c>
      <c r="F3374" s="7" t="s">
        <v>148</v>
      </c>
      <c r="G3374" t="s">
        <v>18</v>
      </c>
      <c r="H3374">
        <v>16.7</v>
      </c>
      <c r="I3374">
        <v>1</v>
      </c>
      <c r="J3374">
        <v>92</v>
      </c>
      <c r="K3374">
        <v>2.76</v>
      </c>
    </row>
    <row r="3375" spans="1:11" x14ac:dyDescent="0.25">
      <c r="A3375" s="7">
        <v>502358</v>
      </c>
      <c r="B3375" s="7">
        <v>501291</v>
      </c>
      <c r="C3375" t="s">
        <v>50</v>
      </c>
      <c r="D3375" t="s">
        <v>133</v>
      </c>
      <c r="E3375" s="7">
        <v>10</v>
      </c>
      <c r="F3375" s="7" t="s">
        <v>148</v>
      </c>
      <c r="G3375" t="s">
        <v>18</v>
      </c>
      <c r="H3375">
        <v>18.399999999999999</v>
      </c>
      <c r="I3375">
        <v>1</v>
      </c>
      <c r="J3375">
        <v>92</v>
      </c>
      <c r="K3375">
        <v>2.76</v>
      </c>
    </row>
    <row r="3376" spans="1:11" x14ac:dyDescent="0.25">
      <c r="A3376" s="7">
        <v>502359</v>
      </c>
      <c r="B3376" s="7">
        <v>501291</v>
      </c>
      <c r="C3376" t="s">
        <v>50</v>
      </c>
      <c r="D3376" t="s">
        <v>133</v>
      </c>
      <c r="E3376" s="7">
        <v>10</v>
      </c>
      <c r="F3376" s="7" t="s">
        <v>148</v>
      </c>
      <c r="G3376" t="s">
        <v>18</v>
      </c>
      <c r="H3376">
        <v>26</v>
      </c>
      <c r="I3376">
        <v>1</v>
      </c>
      <c r="J3376">
        <v>92</v>
      </c>
      <c r="K3376">
        <v>2.76</v>
      </c>
    </row>
    <row r="3377" spans="1:11" x14ac:dyDescent="0.25">
      <c r="A3377" s="7">
        <v>502360</v>
      </c>
      <c r="B3377" s="7">
        <v>501291</v>
      </c>
      <c r="C3377" t="s">
        <v>50</v>
      </c>
      <c r="D3377" t="s">
        <v>133</v>
      </c>
      <c r="E3377" s="7">
        <v>10</v>
      </c>
      <c r="F3377" s="7" t="s">
        <v>148</v>
      </c>
      <c r="G3377" t="s">
        <v>18</v>
      </c>
      <c r="H3377">
        <v>18.8</v>
      </c>
      <c r="I3377">
        <v>1</v>
      </c>
      <c r="J3377">
        <v>92</v>
      </c>
      <c r="K3377">
        <v>2.76</v>
      </c>
    </row>
    <row r="3378" spans="1:11" x14ac:dyDescent="0.25">
      <c r="A3378" s="7">
        <v>502361</v>
      </c>
      <c r="B3378" s="7">
        <v>501291</v>
      </c>
      <c r="C3378" t="s">
        <v>50</v>
      </c>
      <c r="D3378" t="s">
        <v>133</v>
      </c>
      <c r="E3378" s="7">
        <v>10</v>
      </c>
      <c r="F3378" s="7" t="s">
        <v>148</v>
      </c>
      <c r="G3378" t="s">
        <v>18</v>
      </c>
      <c r="H3378">
        <v>19.100000000000001</v>
      </c>
      <c r="I3378">
        <v>1</v>
      </c>
      <c r="J3378">
        <v>92</v>
      </c>
      <c r="K3378">
        <v>2.76</v>
      </c>
    </row>
    <row r="3379" spans="1:11" x14ac:dyDescent="0.25">
      <c r="A3379" s="7">
        <v>502363</v>
      </c>
      <c r="B3379" s="7">
        <v>501291</v>
      </c>
      <c r="C3379" t="s">
        <v>50</v>
      </c>
      <c r="D3379" t="s">
        <v>133</v>
      </c>
      <c r="E3379" s="7">
        <v>10</v>
      </c>
      <c r="F3379" s="7" t="s">
        <v>148</v>
      </c>
      <c r="G3379" t="s">
        <v>18</v>
      </c>
      <c r="H3379">
        <v>18.47</v>
      </c>
      <c r="I3379">
        <v>1</v>
      </c>
      <c r="J3379">
        <v>92</v>
      </c>
      <c r="K3379">
        <v>2.76</v>
      </c>
    </row>
    <row r="3380" spans="1:11" x14ac:dyDescent="0.25">
      <c r="A3380" s="7">
        <v>502364</v>
      </c>
      <c r="B3380" s="7">
        <v>501291</v>
      </c>
      <c r="C3380" t="s">
        <v>50</v>
      </c>
      <c r="D3380" t="s">
        <v>133</v>
      </c>
      <c r="E3380" s="7">
        <v>10</v>
      </c>
      <c r="F3380" s="7" t="s">
        <v>148</v>
      </c>
      <c r="G3380" t="s">
        <v>18</v>
      </c>
      <c r="H3380">
        <v>20.7</v>
      </c>
      <c r="I3380">
        <v>1</v>
      </c>
      <c r="J3380">
        <v>92</v>
      </c>
      <c r="K3380">
        <v>2.76</v>
      </c>
    </row>
    <row r="3381" spans="1:11" x14ac:dyDescent="0.25">
      <c r="A3381" s="7">
        <v>502365</v>
      </c>
      <c r="B3381" s="7">
        <v>501291</v>
      </c>
      <c r="C3381" t="s">
        <v>50</v>
      </c>
      <c r="D3381" t="s">
        <v>133</v>
      </c>
      <c r="E3381" s="7">
        <v>10</v>
      </c>
      <c r="F3381" s="7" t="s">
        <v>148</v>
      </c>
      <c r="G3381" t="s">
        <v>18</v>
      </c>
      <c r="H3381">
        <v>14.4</v>
      </c>
      <c r="I3381">
        <v>1</v>
      </c>
      <c r="J3381">
        <v>92</v>
      </c>
      <c r="K3381">
        <v>2.76</v>
      </c>
    </row>
    <row r="3382" spans="1:11" x14ac:dyDescent="0.25">
      <c r="A3382" s="7">
        <v>502367</v>
      </c>
      <c r="B3382" s="7">
        <v>501291</v>
      </c>
      <c r="C3382" t="s">
        <v>50</v>
      </c>
      <c r="D3382" t="s">
        <v>133</v>
      </c>
      <c r="E3382" s="7">
        <v>10</v>
      </c>
      <c r="F3382" s="7" t="s">
        <v>148</v>
      </c>
      <c r="G3382" t="s">
        <v>18</v>
      </c>
      <c r="H3382">
        <v>26</v>
      </c>
      <c r="I3382">
        <v>2</v>
      </c>
      <c r="J3382">
        <v>57</v>
      </c>
      <c r="K3382">
        <v>2.76</v>
      </c>
    </row>
    <row r="3383" spans="1:11" x14ac:dyDescent="0.25">
      <c r="A3383" s="7">
        <v>502370</v>
      </c>
      <c r="B3383" s="7">
        <v>501291</v>
      </c>
      <c r="C3383" t="s">
        <v>50</v>
      </c>
      <c r="D3383" t="s">
        <v>133</v>
      </c>
      <c r="E3383" s="7">
        <v>10</v>
      </c>
      <c r="F3383" s="7" t="s">
        <v>148</v>
      </c>
      <c r="G3383" t="s">
        <v>18</v>
      </c>
      <c r="H3383">
        <v>26.3</v>
      </c>
      <c r="I3383">
        <v>1</v>
      </c>
      <c r="J3383">
        <v>92</v>
      </c>
      <c r="K3383">
        <v>2.76</v>
      </c>
    </row>
    <row r="3384" spans="1:11" x14ac:dyDescent="0.25">
      <c r="A3384" s="7">
        <v>502371</v>
      </c>
      <c r="B3384" s="7">
        <v>501291</v>
      </c>
      <c r="C3384" t="s">
        <v>50</v>
      </c>
      <c r="D3384" t="s">
        <v>133</v>
      </c>
      <c r="E3384" s="7">
        <v>10</v>
      </c>
      <c r="F3384" s="7" t="s">
        <v>148</v>
      </c>
      <c r="G3384" t="s">
        <v>18</v>
      </c>
      <c r="H3384">
        <v>16.7</v>
      </c>
      <c r="I3384">
        <v>1</v>
      </c>
      <c r="J3384">
        <v>92</v>
      </c>
      <c r="K3384">
        <v>2.76</v>
      </c>
    </row>
    <row r="3385" spans="1:11" x14ac:dyDescent="0.25">
      <c r="A3385" s="7">
        <v>502372</v>
      </c>
      <c r="B3385" s="7">
        <v>501291</v>
      </c>
      <c r="C3385" t="s">
        <v>50</v>
      </c>
      <c r="D3385" t="s">
        <v>133</v>
      </c>
      <c r="E3385" s="7">
        <v>10</v>
      </c>
      <c r="F3385" s="7" t="s">
        <v>148</v>
      </c>
      <c r="G3385" t="s">
        <v>18</v>
      </c>
      <c r="H3385">
        <v>13.96</v>
      </c>
      <c r="I3385">
        <v>1</v>
      </c>
      <c r="J3385">
        <v>92</v>
      </c>
      <c r="K3385">
        <v>2.76</v>
      </c>
    </row>
    <row r="3386" spans="1:11" x14ac:dyDescent="0.25">
      <c r="A3386" s="7">
        <v>502373</v>
      </c>
      <c r="B3386" s="7">
        <v>501291</v>
      </c>
      <c r="C3386" t="s">
        <v>50</v>
      </c>
      <c r="D3386" t="s">
        <v>133</v>
      </c>
      <c r="E3386" s="7">
        <v>10</v>
      </c>
      <c r="F3386" s="7" t="s">
        <v>148</v>
      </c>
      <c r="G3386" t="s">
        <v>18</v>
      </c>
      <c r="H3386">
        <v>26.3</v>
      </c>
      <c r="I3386">
        <v>1</v>
      </c>
      <c r="J3386">
        <v>92</v>
      </c>
      <c r="K3386">
        <v>2.76</v>
      </c>
    </row>
    <row r="3387" spans="1:11" x14ac:dyDescent="0.25">
      <c r="A3387" s="7">
        <v>502374</v>
      </c>
      <c r="B3387" s="7">
        <v>501291</v>
      </c>
      <c r="C3387" t="s">
        <v>50</v>
      </c>
      <c r="D3387" t="s">
        <v>133</v>
      </c>
      <c r="E3387" s="7">
        <v>10</v>
      </c>
      <c r="F3387" s="7" t="s">
        <v>148</v>
      </c>
      <c r="G3387" t="s">
        <v>18</v>
      </c>
      <c r="H3387">
        <v>18.600000000000001</v>
      </c>
      <c r="I3387">
        <v>2</v>
      </c>
      <c r="J3387">
        <v>57</v>
      </c>
      <c r="K3387">
        <v>2.76</v>
      </c>
    </row>
    <row r="3388" spans="1:11" x14ac:dyDescent="0.25">
      <c r="A3388" s="7">
        <v>502375</v>
      </c>
      <c r="B3388" s="7">
        <v>501291</v>
      </c>
      <c r="C3388" t="s">
        <v>50</v>
      </c>
      <c r="D3388" t="s">
        <v>133</v>
      </c>
      <c r="E3388" s="7">
        <v>10</v>
      </c>
      <c r="F3388" s="7" t="s">
        <v>148</v>
      </c>
      <c r="G3388" t="s">
        <v>18</v>
      </c>
      <c r="H3388">
        <v>19.37</v>
      </c>
      <c r="I3388">
        <v>1</v>
      </c>
      <c r="J3388">
        <v>92</v>
      </c>
      <c r="K3388">
        <v>2.76</v>
      </c>
    </row>
    <row r="3389" spans="1:11" x14ac:dyDescent="0.25">
      <c r="A3389" s="7">
        <v>502377</v>
      </c>
      <c r="B3389" s="7">
        <v>501291</v>
      </c>
      <c r="C3389" t="s">
        <v>50</v>
      </c>
      <c r="D3389" t="s">
        <v>133</v>
      </c>
      <c r="E3389" s="7">
        <v>10</v>
      </c>
      <c r="F3389" s="7" t="s">
        <v>148</v>
      </c>
      <c r="G3389" t="s">
        <v>18</v>
      </c>
      <c r="H3389">
        <v>19</v>
      </c>
      <c r="I3389">
        <v>1</v>
      </c>
      <c r="J3389">
        <v>92</v>
      </c>
      <c r="K3389">
        <v>2.76</v>
      </c>
    </row>
    <row r="3390" spans="1:11" x14ac:dyDescent="0.25">
      <c r="A3390" s="7">
        <v>502378</v>
      </c>
      <c r="B3390" s="7">
        <v>501291</v>
      </c>
      <c r="C3390" t="s">
        <v>50</v>
      </c>
      <c r="D3390" t="s">
        <v>133</v>
      </c>
      <c r="E3390" s="7">
        <v>10</v>
      </c>
      <c r="F3390" s="7" t="s">
        <v>148</v>
      </c>
      <c r="G3390" t="s">
        <v>18</v>
      </c>
      <c r="H3390">
        <v>19.3</v>
      </c>
      <c r="I3390">
        <v>1</v>
      </c>
      <c r="J3390">
        <v>92</v>
      </c>
      <c r="K3390">
        <v>2.76</v>
      </c>
    </row>
    <row r="3391" spans="1:11" x14ac:dyDescent="0.25">
      <c r="A3391" s="7">
        <v>502379</v>
      </c>
      <c r="B3391" s="7">
        <v>501291</v>
      </c>
      <c r="C3391" t="s">
        <v>50</v>
      </c>
      <c r="D3391" t="s">
        <v>133</v>
      </c>
      <c r="E3391" s="7">
        <v>10</v>
      </c>
      <c r="F3391" s="7" t="s">
        <v>148</v>
      </c>
      <c r="G3391" t="s">
        <v>18</v>
      </c>
      <c r="H3391">
        <v>19.100000000000001</v>
      </c>
      <c r="I3391">
        <v>1</v>
      </c>
      <c r="J3391">
        <v>92</v>
      </c>
      <c r="K3391">
        <v>2.76</v>
      </c>
    </row>
    <row r="3392" spans="1:11" x14ac:dyDescent="0.25">
      <c r="A3392" s="7">
        <v>502380</v>
      </c>
      <c r="B3392" s="7">
        <v>501291</v>
      </c>
      <c r="C3392" t="s">
        <v>50</v>
      </c>
      <c r="D3392" t="s">
        <v>133</v>
      </c>
      <c r="E3392" s="7">
        <v>10</v>
      </c>
      <c r="F3392" s="7" t="s">
        <v>148</v>
      </c>
      <c r="G3392" t="s">
        <v>18</v>
      </c>
      <c r="H3392">
        <v>19.2</v>
      </c>
      <c r="I3392">
        <v>1</v>
      </c>
      <c r="J3392">
        <v>92</v>
      </c>
      <c r="K3392">
        <v>2.76</v>
      </c>
    </row>
    <row r="3393" spans="1:11" x14ac:dyDescent="0.25">
      <c r="A3393" s="7">
        <v>502381</v>
      </c>
      <c r="B3393" s="7">
        <v>501291</v>
      </c>
      <c r="C3393" t="s">
        <v>50</v>
      </c>
      <c r="D3393" t="s">
        <v>133</v>
      </c>
      <c r="E3393" s="7">
        <v>10</v>
      </c>
      <c r="F3393" s="7" t="s">
        <v>148</v>
      </c>
      <c r="G3393" t="s">
        <v>18</v>
      </c>
      <c r="H3393">
        <v>14.1</v>
      </c>
      <c r="I3393">
        <v>1</v>
      </c>
      <c r="J3393">
        <v>92</v>
      </c>
      <c r="K3393">
        <v>2.76</v>
      </c>
    </row>
    <row r="3394" spans="1:11" x14ac:dyDescent="0.25">
      <c r="A3394" s="7">
        <v>502382</v>
      </c>
      <c r="B3394" s="7">
        <v>501291</v>
      </c>
      <c r="C3394" t="s">
        <v>50</v>
      </c>
      <c r="D3394" t="s">
        <v>133</v>
      </c>
      <c r="E3394" s="7">
        <v>10</v>
      </c>
      <c r="F3394" s="7" t="s">
        <v>148</v>
      </c>
      <c r="G3394" t="s">
        <v>18</v>
      </c>
      <c r="H3394">
        <v>19.399999999999999</v>
      </c>
      <c r="I3394">
        <v>1</v>
      </c>
      <c r="J3394">
        <v>92</v>
      </c>
      <c r="K3394">
        <v>2.76</v>
      </c>
    </row>
    <row r="3395" spans="1:11" x14ac:dyDescent="0.25">
      <c r="A3395" s="7">
        <v>502385</v>
      </c>
      <c r="B3395" s="7">
        <v>501291</v>
      </c>
      <c r="C3395" t="s">
        <v>50</v>
      </c>
      <c r="D3395" t="s">
        <v>133</v>
      </c>
      <c r="E3395" s="7">
        <v>10</v>
      </c>
      <c r="F3395" s="7" t="s">
        <v>148</v>
      </c>
      <c r="G3395" t="s">
        <v>18</v>
      </c>
      <c r="H3395">
        <v>18.3</v>
      </c>
      <c r="I3395">
        <v>1</v>
      </c>
      <c r="J3395">
        <v>92</v>
      </c>
      <c r="K3395">
        <v>2.76</v>
      </c>
    </row>
    <row r="3396" spans="1:11" x14ac:dyDescent="0.25">
      <c r="A3396" s="7">
        <v>502386</v>
      </c>
      <c r="B3396" s="7">
        <v>501291</v>
      </c>
      <c r="C3396" t="s">
        <v>50</v>
      </c>
      <c r="D3396" t="s">
        <v>133</v>
      </c>
      <c r="E3396" s="7">
        <v>10</v>
      </c>
      <c r="F3396" s="7" t="s">
        <v>148</v>
      </c>
      <c r="G3396" t="s">
        <v>18</v>
      </c>
      <c r="H3396">
        <v>25.8</v>
      </c>
      <c r="I3396">
        <v>1</v>
      </c>
      <c r="J3396">
        <v>92</v>
      </c>
      <c r="K3396">
        <v>2.76</v>
      </c>
    </row>
    <row r="3397" spans="1:11" x14ac:dyDescent="0.25">
      <c r="A3397" s="7">
        <v>502387</v>
      </c>
      <c r="B3397" s="7">
        <v>501291</v>
      </c>
      <c r="C3397" t="s">
        <v>50</v>
      </c>
      <c r="D3397" t="s">
        <v>133</v>
      </c>
      <c r="E3397" s="7">
        <v>10</v>
      </c>
      <c r="F3397" s="7" t="s">
        <v>148</v>
      </c>
      <c r="G3397" t="s">
        <v>18</v>
      </c>
      <c r="H3397">
        <v>18.5</v>
      </c>
      <c r="I3397">
        <v>1</v>
      </c>
      <c r="J3397">
        <v>92</v>
      </c>
      <c r="K3397">
        <v>2.76</v>
      </c>
    </row>
    <row r="3398" spans="1:11" x14ac:dyDescent="0.25">
      <c r="A3398" s="7">
        <v>502388</v>
      </c>
      <c r="B3398" s="7">
        <v>501291</v>
      </c>
      <c r="C3398" t="s">
        <v>50</v>
      </c>
      <c r="D3398" t="s">
        <v>133</v>
      </c>
      <c r="E3398" s="7">
        <v>10</v>
      </c>
      <c r="F3398" s="7" t="s">
        <v>148</v>
      </c>
      <c r="G3398" t="s">
        <v>18</v>
      </c>
      <c r="H3398">
        <v>26</v>
      </c>
      <c r="I3398">
        <v>1</v>
      </c>
      <c r="J3398">
        <v>92</v>
      </c>
      <c r="K3398">
        <v>2.76</v>
      </c>
    </row>
    <row r="3399" spans="1:11" x14ac:dyDescent="0.25">
      <c r="A3399" s="7">
        <v>502389</v>
      </c>
      <c r="B3399" s="7">
        <v>501291</v>
      </c>
      <c r="C3399" t="s">
        <v>50</v>
      </c>
      <c r="D3399" t="s">
        <v>133</v>
      </c>
      <c r="E3399" s="7">
        <v>10</v>
      </c>
      <c r="F3399" s="7" t="s">
        <v>148</v>
      </c>
      <c r="G3399" t="s">
        <v>18</v>
      </c>
      <c r="H3399">
        <v>13.7</v>
      </c>
      <c r="I3399">
        <v>1</v>
      </c>
      <c r="J3399">
        <v>92</v>
      </c>
      <c r="K3399">
        <v>2.76</v>
      </c>
    </row>
    <row r="3400" spans="1:11" x14ac:dyDescent="0.25">
      <c r="A3400" s="7">
        <v>502392</v>
      </c>
      <c r="B3400" s="7">
        <v>501291</v>
      </c>
      <c r="C3400" t="s">
        <v>50</v>
      </c>
      <c r="D3400" t="s">
        <v>133</v>
      </c>
      <c r="E3400" s="7">
        <v>10</v>
      </c>
      <c r="F3400" s="7" t="s">
        <v>148</v>
      </c>
      <c r="G3400" t="s">
        <v>18</v>
      </c>
      <c r="H3400">
        <v>45</v>
      </c>
      <c r="I3400">
        <v>1</v>
      </c>
      <c r="J3400">
        <v>118.7</v>
      </c>
      <c r="K3400">
        <v>2.76</v>
      </c>
    </row>
    <row r="3401" spans="1:11" x14ac:dyDescent="0.25">
      <c r="A3401" s="7">
        <v>502393</v>
      </c>
      <c r="B3401" s="7">
        <v>501291</v>
      </c>
      <c r="C3401" t="s">
        <v>50</v>
      </c>
      <c r="D3401" t="s">
        <v>133</v>
      </c>
      <c r="E3401" s="7">
        <v>10</v>
      </c>
      <c r="F3401" s="7" t="s">
        <v>148</v>
      </c>
      <c r="G3401" t="s">
        <v>18</v>
      </c>
      <c r="H3401">
        <v>18.899999999999999</v>
      </c>
      <c r="I3401">
        <v>1</v>
      </c>
      <c r="J3401">
        <v>92</v>
      </c>
      <c r="K3401">
        <v>2.76</v>
      </c>
    </row>
    <row r="3402" spans="1:11" x14ac:dyDescent="0.25">
      <c r="A3402" s="7">
        <v>502394</v>
      </c>
      <c r="B3402" s="7">
        <v>501291</v>
      </c>
      <c r="C3402" t="s">
        <v>50</v>
      </c>
      <c r="D3402" t="s">
        <v>133</v>
      </c>
      <c r="E3402" s="7">
        <v>10</v>
      </c>
      <c r="F3402" s="7" t="s">
        <v>148</v>
      </c>
      <c r="G3402" t="s">
        <v>18</v>
      </c>
      <c r="H3402">
        <v>32.799999999999997</v>
      </c>
      <c r="I3402">
        <v>3</v>
      </c>
      <c r="J3402">
        <v>57</v>
      </c>
      <c r="K3402">
        <v>2.76</v>
      </c>
    </row>
    <row r="3403" spans="1:11" x14ac:dyDescent="0.25">
      <c r="A3403" s="7">
        <v>502396</v>
      </c>
      <c r="B3403" s="7">
        <v>501291</v>
      </c>
      <c r="C3403" t="s">
        <v>50</v>
      </c>
      <c r="D3403" t="s">
        <v>133</v>
      </c>
      <c r="E3403" s="7">
        <v>10</v>
      </c>
      <c r="F3403" s="7" t="s">
        <v>148</v>
      </c>
      <c r="G3403" t="s">
        <v>18</v>
      </c>
      <c r="H3403">
        <v>33.200000000000003</v>
      </c>
      <c r="I3403">
        <v>3</v>
      </c>
      <c r="J3403">
        <v>57</v>
      </c>
      <c r="K3403">
        <v>2.76</v>
      </c>
    </row>
    <row r="3404" spans="1:11" x14ac:dyDescent="0.25">
      <c r="A3404" s="7">
        <v>502668</v>
      </c>
      <c r="B3404" s="7">
        <v>501298</v>
      </c>
      <c r="C3404" t="s">
        <v>50</v>
      </c>
      <c r="D3404" t="s">
        <v>85</v>
      </c>
      <c r="E3404" s="7">
        <v>35</v>
      </c>
      <c r="F3404" s="7" t="s">
        <v>148</v>
      </c>
      <c r="G3404" t="s">
        <v>18</v>
      </c>
      <c r="H3404">
        <v>61</v>
      </c>
      <c r="I3404">
        <v>3</v>
      </c>
      <c r="J3404">
        <v>57</v>
      </c>
      <c r="K3404">
        <v>2.76</v>
      </c>
    </row>
    <row r="3405" spans="1:11" x14ac:dyDescent="0.25">
      <c r="A3405" s="7">
        <v>502670</v>
      </c>
      <c r="B3405" s="7">
        <v>501298</v>
      </c>
      <c r="C3405" t="s">
        <v>50</v>
      </c>
      <c r="D3405" t="s">
        <v>85</v>
      </c>
      <c r="E3405" s="7">
        <v>35</v>
      </c>
      <c r="F3405" s="7" t="s">
        <v>148</v>
      </c>
      <c r="G3405" t="s">
        <v>18</v>
      </c>
      <c r="H3405">
        <v>76</v>
      </c>
      <c r="I3405">
        <v>2</v>
      </c>
      <c r="J3405">
        <v>83.2</v>
      </c>
      <c r="K3405">
        <v>2.76</v>
      </c>
    </row>
    <row r="3406" spans="1:11" x14ac:dyDescent="0.25">
      <c r="A3406" s="7">
        <v>502672</v>
      </c>
      <c r="B3406" s="7">
        <v>501298</v>
      </c>
      <c r="C3406" t="s">
        <v>50</v>
      </c>
      <c r="D3406" t="s">
        <v>85</v>
      </c>
      <c r="E3406" s="7">
        <v>35</v>
      </c>
      <c r="F3406" s="7" t="s">
        <v>148</v>
      </c>
      <c r="G3406" t="s">
        <v>18</v>
      </c>
      <c r="H3406">
        <v>27</v>
      </c>
      <c r="I3406">
        <v>2</v>
      </c>
      <c r="J3406">
        <v>57</v>
      </c>
      <c r="K3406">
        <v>2.76</v>
      </c>
    </row>
    <row r="3407" spans="1:11" x14ac:dyDescent="0.25">
      <c r="A3407" s="7">
        <v>502673</v>
      </c>
      <c r="B3407" s="7">
        <v>501298</v>
      </c>
      <c r="C3407" t="s">
        <v>50</v>
      </c>
      <c r="D3407" t="s">
        <v>85</v>
      </c>
      <c r="E3407" s="7">
        <v>35</v>
      </c>
      <c r="F3407" s="7" t="s">
        <v>148</v>
      </c>
      <c r="G3407" t="s">
        <v>18</v>
      </c>
      <c r="H3407">
        <v>32.700000000000003</v>
      </c>
      <c r="I3407">
        <v>1</v>
      </c>
      <c r="J3407">
        <v>92</v>
      </c>
      <c r="K3407">
        <v>2.76</v>
      </c>
    </row>
    <row r="3408" spans="1:11" x14ac:dyDescent="0.25">
      <c r="A3408" s="7">
        <v>502675</v>
      </c>
      <c r="B3408" s="7">
        <v>501298</v>
      </c>
      <c r="C3408" t="s">
        <v>50</v>
      </c>
      <c r="D3408" t="s">
        <v>85</v>
      </c>
      <c r="E3408" s="7">
        <v>35</v>
      </c>
      <c r="F3408" s="7" t="s">
        <v>148</v>
      </c>
      <c r="G3408" t="s">
        <v>18</v>
      </c>
      <c r="H3408">
        <v>60</v>
      </c>
      <c r="I3408">
        <v>3</v>
      </c>
      <c r="J3408">
        <v>57</v>
      </c>
      <c r="K3408">
        <v>2.76</v>
      </c>
    </row>
    <row r="3409" spans="1:11" x14ac:dyDescent="0.25">
      <c r="A3409" s="7">
        <v>502677</v>
      </c>
      <c r="B3409" s="7">
        <v>501298</v>
      </c>
      <c r="C3409" t="s">
        <v>50</v>
      </c>
      <c r="D3409" t="s">
        <v>85</v>
      </c>
      <c r="E3409" s="7">
        <v>35</v>
      </c>
      <c r="F3409" s="7" t="s">
        <v>148</v>
      </c>
      <c r="G3409" t="s">
        <v>18</v>
      </c>
      <c r="H3409">
        <v>33.9</v>
      </c>
      <c r="I3409">
        <v>1</v>
      </c>
      <c r="J3409">
        <v>92</v>
      </c>
      <c r="K3409">
        <v>2.76</v>
      </c>
    </row>
    <row r="3410" spans="1:11" x14ac:dyDescent="0.25">
      <c r="A3410" s="7">
        <v>502678</v>
      </c>
      <c r="B3410" s="7">
        <v>501298</v>
      </c>
      <c r="C3410" t="s">
        <v>50</v>
      </c>
      <c r="D3410" t="s">
        <v>85</v>
      </c>
      <c r="E3410" s="7">
        <v>35</v>
      </c>
      <c r="F3410" s="7" t="s">
        <v>148</v>
      </c>
      <c r="G3410" t="s">
        <v>18</v>
      </c>
      <c r="H3410">
        <v>20.7</v>
      </c>
      <c r="I3410">
        <v>1</v>
      </c>
      <c r="J3410">
        <v>92</v>
      </c>
      <c r="K3410">
        <v>2.76</v>
      </c>
    </row>
    <row r="3411" spans="1:11" x14ac:dyDescent="0.25">
      <c r="A3411" s="7">
        <v>502679</v>
      </c>
      <c r="B3411" s="7">
        <v>501298</v>
      </c>
      <c r="C3411" t="s">
        <v>50</v>
      </c>
      <c r="D3411" t="s">
        <v>85</v>
      </c>
      <c r="E3411" s="7">
        <v>35</v>
      </c>
      <c r="F3411" s="7" t="s">
        <v>148</v>
      </c>
      <c r="G3411" t="s">
        <v>18</v>
      </c>
      <c r="H3411">
        <v>22.5</v>
      </c>
      <c r="I3411">
        <v>1</v>
      </c>
      <c r="J3411">
        <v>92</v>
      </c>
      <c r="K3411">
        <v>2.76</v>
      </c>
    </row>
    <row r="3412" spans="1:11" x14ac:dyDescent="0.25">
      <c r="A3412" s="7">
        <v>502681</v>
      </c>
      <c r="B3412" s="7">
        <v>501298</v>
      </c>
      <c r="C3412" t="s">
        <v>50</v>
      </c>
      <c r="D3412" t="s">
        <v>85</v>
      </c>
      <c r="E3412" s="7">
        <v>35</v>
      </c>
      <c r="F3412" s="7" t="s">
        <v>148</v>
      </c>
      <c r="G3412" t="s">
        <v>18</v>
      </c>
      <c r="H3412">
        <v>64.900000000000006</v>
      </c>
      <c r="I3412">
        <v>1</v>
      </c>
      <c r="J3412">
        <v>118.7</v>
      </c>
      <c r="K3412">
        <v>2.76</v>
      </c>
    </row>
    <row r="3413" spans="1:11" x14ac:dyDescent="0.25">
      <c r="A3413" s="7">
        <v>502683</v>
      </c>
      <c r="B3413" s="7">
        <v>501298</v>
      </c>
      <c r="C3413" t="s">
        <v>50</v>
      </c>
      <c r="D3413" t="s">
        <v>85</v>
      </c>
      <c r="E3413" s="7">
        <v>35</v>
      </c>
      <c r="F3413" s="7" t="s">
        <v>148</v>
      </c>
      <c r="G3413" t="s">
        <v>18</v>
      </c>
      <c r="H3413">
        <v>60.2</v>
      </c>
      <c r="I3413">
        <v>2</v>
      </c>
      <c r="J3413">
        <v>73.5</v>
      </c>
      <c r="K3413">
        <v>2.76</v>
      </c>
    </row>
    <row r="3414" spans="1:11" x14ac:dyDescent="0.25">
      <c r="A3414" s="7">
        <v>502745</v>
      </c>
      <c r="B3414" s="7">
        <v>447453</v>
      </c>
      <c r="C3414" t="s">
        <v>50</v>
      </c>
      <c r="D3414" t="s">
        <v>104</v>
      </c>
      <c r="E3414" s="7">
        <v>19</v>
      </c>
      <c r="F3414" s="7" t="s">
        <v>149</v>
      </c>
      <c r="G3414" t="s">
        <v>18</v>
      </c>
      <c r="H3414">
        <v>195.1</v>
      </c>
      <c r="I3414">
        <v>1</v>
      </c>
      <c r="J3414" t="s">
        <v>149</v>
      </c>
      <c r="K3414" t="s">
        <v>149</v>
      </c>
    </row>
    <row r="3415" spans="1:11" x14ac:dyDescent="0.25">
      <c r="A3415" s="7">
        <v>503571</v>
      </c>
      <c r="B3415" s="7">
        <v>503569</v>
      </c>
      <c r="C3415" t="s">
        <v>29</v>
      </c>
      <c r="D3415" t="s">
        <v>134</v>
      </c>
      <c r="E3415" s="7">
        <v>92</v>
      </c>
      <c r="F3415" s="7" t="s">
        <v>148</v>
      </c>
      <c r="G3415" t="s">
        <v>11</v>
      </c>
      <c r="H3415">
        <v>50.5</v>
      </c>
      <c r="I3415">
        <v>3</v>
      </c>
      <c r="J3415">
        <v>80.400000000000006</v>
      </c>
      <c r="K3415">
        <v>1.9870000000000001</v>
      </c>
    </row>
    <row r="3416" spans="1:11" x14ac:dyDescent="0.25">
      <c r="A3416" s="7">
        <v>503573</v>
      </c>
      <c r="B3416" s="7">
        <v>503569</v>
      </c>
      <c r="C3416" t="s">
        <v>29</v>
      </c>
      <c r="D3416" t="s">
        <v>134</v>
      </c>
      <c r="E3416" s="7">
        <v>92</v>
      </c>
      <c r="F3416" s="7" t="s">
        <v>148</v>
      </c>
      <c r="G3416" t="s">
        <v>11</v>
      </c>
      <c r="H3416">
        <v>51</v>
      </c>
      <c r="I3416">
        <v>2</v>
      </c>
      <c r="J3416">
        <v>103.9</v>
      </c>
      <c r="K3416">
        <v>1.9870000000000001</v>
      </c>
    </row>
    <row r="3417" spans="1:11" x14ac:dyDescent="0.25">
      <c r="A3417" s="7">
        <v>503575</v>
      </c>
      <c r="B3417" s="7">
        <v>503569</v>
      </c>
      <c r="C3417" t="s">
        <v>29</v>
      </c>
      <c r="D3417" t="s">
        <v>134</v>
      </c>
      <c r="E3417" s="7">
        <v>92</v>
      </c>
      <c r="F3417" s="7" t="s">
        <v>148</v>
      </c>
      <c r="G3417" t="s">
        <v>11</v>
      </c>
      <c r="H3417">
        <v>36.6</v>
      </c>
      <c r="I3417">
        <v>1</v>
      </c>
      <c r="J3417">
        <v>167.6</v>
      </c>
      <c r="K3417">
        <v>1.9870000000000001</v>
      </c>
    </row>
    <row r="3418" spans="1:11" x14ac:dyDescent="0.25">
      <c r="A3418" s="7">
        <v>503577</v>
      </c>
      <c r="B3418" s="7">
        <v>503569</v>
      </c>
      <c r="C3418" t="s">
        <v>29</v>
      </c>
      <c r="D3418" t="s">
        <v>134</v>
      </c>
      <c r="E3418" s="7">
        <v>92</v>
      </c>
      <c r="F3418" s="7" t="s">
        <v>148</v>
      </c>
      <c r="G3418" t="s">
        <v>11</v>
      </c>
      <c r="H3418">
        <v>51.5</v>
      </c>
      <c r="I3418">
        <v>4</v>
      </c>
      <c r="J3418">
        <v>65.3</v>
      </c>
      <c r="K3418">
        <v>1.9870000000000001</v>
      </c>
    </row>
    <row r="3419" spans="1:11" x14ac:dyDescent="0.25">
      <c r="A3419" s="7">
        <v>503579</v>
      </c>
      <c r="B3419" s="7">
        <v>503569</v>
      </c>
      <c r="C3419" t="s">
        <v>29</v>
      </c>
      <c r="D3419" t="s">
        <v>134</v>
      </c>
      <c r="E3419" s="7">
        <v>92</v>
      </c>
      <c r="F3419" s="7" t="s">
        <v>148</v>
      </c>
      <c r="G3419" t="s">
        <v>11</v>
      </c>
      <c r="H3419">
        <v>36.799999999999997</v>
      </c>
      <c r="I3419">
        <v>2</v>
      </c>
      <c r="J3419">
        <v>103.9</v>
      </c>
      <c r="K3419">
        <v>1.9870000000000001</v>
      </c>
    </row>
    <row r="3420" spans="1:11" x14ac:dyDescent="0.25">
      <c r="A3420" s="7">
        <v>503581</v>
      </c>
      <c r="B3420" s="7">
        <v>503569</v>
      </c>
      <c r="C3420" t="s">
        <v>29</v>
      </c>
      <c r="D3420" t="s">
        <v>134</v>
      </c>
      <c r="E3420" s="7">
        <v>92</v>
      </c>
      <c r="F3420" s="7" t="s">
        <v>148</v>
      </c>
      <c r="G3420" t="s">
        <v>11</v>
      </c>
      <c r="H3420">
        <v>51.2</v>
      </c>
      <c r="I3420">
        <v>1</v>
      </c>
      <c r="J3420">
        <v>167.6</v>
      </c>
      <c r="K3420">
        <v>1.9870000000000001</v>
      </c>
    </row>
    <row r="3421" spans="1:11" x14ac:dyDescent="0.25">
      <c r="A3421" s="7">
        <v>503583</v>
      </c>
      <c r="B3421" s="7">
        <v>503569</v>
      </c>
      <c r="C3421" t="s">
        <v>29</v>
      </c>
      <c r="D3421" t="s">
        <v>134</v>
      </c>
      <c r="E3421" s="7">
        <v>92</v>
      </c>
      <c r="F3421" s="7" t="s">
        <v>148</v>
      </c>
      <c r="G3421" t="s">
        <v>11</v>
      </c>
      <c r="H3421">
        <v>36.700000000000003</v>
      </c>
      <c r="I3421">
        <v>1</v>
      </c>
      <c r="J3421">
        <v>167.6</v>
      </c>
      <c r="K3421">
        <v>1.9870000000000001</v>
      </c>
    </row>
    <row r="3422" spans="1:11" x14ac:dyDescent="0.25">
      <c r="A3422" s="7">
        <v>503585</v>
      </c>
      <c r="B3422" s="7">
        <v>503569</v>
      </c>
      <c r="C3422" t="s">
        <v>29</v>
      </c>
      <c r="D3422" t="s">
        <v>134</v>
      </c>
      <c r="E3422" s="7">
        <v>92</v>
      </c>
      <c r="F3422" s="7" t="s">
        <v>148</v>
      </c>
      <c r="G3422" t="s">
        <v>11</v>
      </c>
      <c r="H3422">
        <v>36.299999999999997</v>
      </c>
      <c r="I3422">
        <v>1</v>
      </c>
      <c r="J3422">
        <v>167.6</v>
      </c>
      <c r="K3422">
        <v>1.9870000000000001</v>
      </c>
    </row>
    <row r="3423" spans="1:11" x14ac:dyDescent="0.25">
      <c r="A3423" s="7">
        <v>503587</v>
      </c>
      <c r="B3423" s="7">
        <v>503569</v>
      </c>
      <c r="C3423" t="s">
        <v>29</v>
      </c>
      <c r="D3423" t="s">
        <v>134</v>
      </c>
      <c r="E3423" s="7">
        <v>92</v>
      </c>
      <c r="F3423" s="7" t="s">
        <v>148</v>
      </c>
      <c r="G3423" t="s">
        <v>11</v>
      </c>
      <c r="H3423">
        <v>28.7</v>
      </c>
      <c r="I3423">
        <v>1</v>
      </c>
      <c r="J3423">
        <v>142</v>
      </c>
      <c r="K3423">
        <v>1.9870000000000001</v>
      </c>
    </row>
    <row r="3424" spans="1:11" x14ac:dyDescent="0.25">
      <c r="A3424" s="7">
        <v>503589</v>
      </c>
      <c r="B3424" s="7">
        <v>503569</v>
      </c>
      <c r="C3424" t="s">
        <v>29</v>
      </c>
      <c r="D3424" t="s">
        <v>134</v>
      </c>
      <c r="E3424" s="7">
        <v>92</v>
      </c>
      <c r="F3424" s="7" t="s">
        <v>148</v>
      </c>
      <c r="G3424" t="s">
        <v>11</v>
      </c>
      <c r="H3424">
        <v>37.700000000000003</v>
      </c>
      <c r="I3424">
        <v>1</v>
      </c>
      <c r="J3424">
        <v>167.6</v>
      </c>
      <c r="K3424">
        <v>1.9870000000000001</v>
      </c>
    </row>
    <row r="3425" spans="1:11" x14ac:dyDescent="0.25">
      <c r="A3425" s="7">
        <v>503591</v>
      </c>
      <c r="B3425" s="7">
        <v>503569</v>
      </c>
      <c r="C3425" t="s">
        <v>29</v>
      </c>
      <c r="D3425" t="s">
        <v>134</v>
      </c>
      <c r="E3425" s="7">
        <v>92</v>
      </c>
      <c r="F3425" s="7" t="s">
        <v>148</v>
      </c>
      <c r="G3425" t="s">
        <v>11</v>
      </c>
      <c r="H3425">
        <v>29</v>
      </c>
      <c r="I3425">
        <v>1</v>
      </c>
      <c r="J3425">
        <v>142</v>
      </c>
      <c r="K3425">
        <v>1.9870000000000001</v>
      </c>
    </row>
    <row r="3426" spans="1:11" x14ac:dyDescent="0.25">
      <c r="A3426" s="7">
        <v>503593</v>
      </c>
      <c r="B3426" s="7">
        <v>503569</v>
      </c>
      <c r="C3426" t="s">
        <v>29</v>
      </c>
      <c r="D3426" t="s">
        <v>134</v>
      </c>
      <c r="E3426" s="7">
        <v>92</v>
      </c>
      <c r="F3426" s="7" t="s">
        <v>148</v>
      </c>
      <c r="G3426" t="s">
        <v>11</v>
      </c>
      <c r="H3426">
        <v>36.299999999999997</v>
      </c>
      <c r="I3426">
        <v>2</v>
      </c>
      <c r="J3426">
        <v>88</v>
      </c>
      <c r="K3426">
        <v>1.9870000000000001</v>
      </c>
    </row>
    <row r="3427" spans="1:11" x14ac:dyDescent="0.25">
      <c r="A3427" s="7">
        <v>503596</v>
      </c>
      <c r="B3427" s="7">
        <v>503594</v>
      </c>
      <c r="C3427" t="s">
        <v>29</v>
      </c>
      <c r="D3427" t="s">
        <v>134</v>
      </c>
      <c r="E3427" s="7">
        <v>98</v>
      </c>
      <c r="F3427" s="7" t="s">
        <v>148</v>
      </c>
      <c r="G3427" t="s">
        <v>11</v>
      </c>
      <c r="H3427">
        <v>41.4</v>
      </c>
      <c r="I3427">
        <v>2</v>
      </c>
      <c r="J3427">
        <v>103.9</v>
      </c>
      <c r="K3427">
        <v>1.9870000000000001</v>
      </c>
    </row>
    <row r="3428" spans="1:11" x14ac:dyDescent="0.25">
      <c r="A3428" s="7">
        <v>503598</v>
      </c>
      <c r="B3428" s="7">
        <v>503594</v>
      </c>
      <c r="C3428" t="s">
        <v>29</v>
      </c>
      <c r="D3428" t="s">
        <v>134</v>
      </c>
      <c r="E3428" s="7">
        <v>98</v>
      </c>
      <c r="F3428" s="7" t="s">
        <v>148</v>
      </c>
      <c r="G3428" t="s">
        <v>11</v>
      </c>
      <c r="H3428">
        <v>41.9</v>
      </c>
      <c r="I3428">
        <v>1</v>
      </c>
      <c r="J3428">
        <v>183.2</v>
      </c>
      <c r="K3428">
        <v>1.9870000000000001</v>
      </c>
    </row>
    <row r="3429" spans="1:11" x14ac:dyDescent="0.25">
      <c r="A3429" s="7">
        <v>503600</v>
      </c>
      <c r="B3429" s="7">
        <v>503594</v>
      </c>
      <c r="C3429" t="s">
        <v>29</v>
      </c>
      <c r="D3429" t="s">
        <v>134</v>
      </c>
      <c r="E3429" s="7">
        <v>98</v>
      </c>
      <c r="F3429" s="7" t="s">
        <v>148</v>
      </c>
      <c r="G3429" t="s">
        <v>11</v>
      </c>
      <c r="H3429">
        <v>41.5</v>
      </c>
      <c r="I3429">
        <v>1</v>
      </c>
      <c r="J3429">
        <v>167.6</v>
      </c>
      <c r="K3429">
        <v>1.9870000000000001</v>
      </c>
    </row>
    <row r="3430" spans="1:11" x14ac:dyDescent="0.25">
      <c r="A3430" s="7">
        <v>503602</v>
      </c>
      <c r="B3430" s="7">
        <v>503594</v>
      </c>
      <c r="C3430" t="s">
        <v>29</v>
      </c>
      <c r="D3430" t="s">
        <v>134</v>
      </c>
      <c r="E3430" s="7">
        <v>98</v>
      </c>
      <c r="F3430" s="7" t="s">
        <v>148</v>
      </c>
      <c r="G3430" t="s">
        <v>11</v>
      </c>
      <c r="H3430">
        <v>41.4</v>
      </c>
      <c r="I3430">
        <v>1</v>
      </c>
      <c r="J3430">
        <v>167.6</v>
      </c>
      <c r="K3430">
        <v>1.9870000000000001</v>
      </c>
    </row>
    <row r="3431" spans="1:11" x14ac:dyDescent="0.25">
      <c r="A3431" s="7">
        <v>503604</v>
      </c>
      <c r="B3431" s="7">
        <v>503594</v>
      </c>
      <c r="C3431" t="s">
        <v>29</v>
      </c>
      <c r="D3431" t="s">
        <v>134</v>
      </c>
      <c r="E3431" s="7">
        <v>98</v>
      </c>
      <c r="F3431" s="7" t="s">
        <v>148</v>
      </c>
      <c r="G3431" t="s">
        <v>11</v>
      </c>
      <c r="H3431">
        <v>59.6</v>
      </c>
      <c r="I3431">
        <v>1</v>
      </c>
      <c r="J3431">
        <v>183.2</v>
      </c>
      <c r="K3431">
        <v>1.9870000000000001</v>
      </c>
    </row>
    <row r="3432" spans="1:11" x14ac:dyDescent="0.25">
      <c r="A3432" s="7">
        <v>503606</v>
      </c>
      <c r="B3432" s="7">
        <v>503594</v>
      </c>
      <c r="C3432" t="s">
        <v>29</v>
      </c>
      <c r="D3432" t="s">
        <v>134</v>
      </c>
      <c r="E3432" s="7">
        <v>98</v>
      </c>
      <c r="F3432" s="7" t="s">
        <v>148</v>
      </c>
      <c r="G3432" t="s">
        <v>11</v>
      </c>
      <c r="H3432">
        <v>43.8</v>
      </c>
      <c r="I3432">
        <v>1</v>
      </c>
      <c r="J3432">
        <v>167.6</v>
      </c>
      <c r="K3432">
        <v>1.9870000000000001</v>
      </c>
    </row>
    <row r="3433" spans="1:11" x14ac:dyDescent="0.25">
      <c r="A3433" s="7">
        <v>503608</v>
      </c>
      <c r="B3433" s="7">
        <v>503594</v>
      </c>
      <c r="C3433" t="s">
        <v>29</v>
      </c>
      <c r="D3433" t="s">
        <v>134</v>
      </c>
      <c r="E3433" s="7">
        <v>98</v>
      </c>
      <c r="F3433" s="7" t="s">
        <v>148</v>
      </c>
      <c r="G3433" t="s">
        <v>11</v>
      </c>
      <c r="H3433">
        <v>41.6</v>
      </c>
      <c r="I3433">
        <v>1</v>
      </c>
      <c r="J3433">
        <v>167.6</v>
      </c>
      <c r="K3433">
        <v>1.9870000000000001</v>
      </c>
    </row>
    <row r="3434" spans="1:11" x14ac:dyDescent="0.25">
      <c r="A3434" s="7">
        <v>503610</v>
      </c>
      <c r="B3434" s="7">
        <v>503594</v>
      </c>
      <c r="C3434" t="s">
        <v>29</v>
      </c>
      <c r="D3434" t="s">
        <v>134</v>
      </c>
      <c r="E3434" s="7">
        <v>98</v>
      </c>
      <c r="F3434" s="7" t="s">
        <v>148</v>
      </c>
      <c r="G3434" t="s">
        <v>11</v>
      </c>
      <c r="H3434">
        <v>41</v>
      </c>
      <c r="I3434">
        <v>1</v>
      </c>
      <c r="J3434">
        <v>167.6</v>
      </c>
      <c r="K3434">
        <v>1.9870000000000001</v>
      </c>
    </row>
    <row r="3435" spans="1:11" x14ac:dyDescent="0.25">
      <c r="A3435" s="7">
        <v>503612</v>
      </c>
      <c r="B3435" s="7">
        <v>503594</v>
      </c>
      <c r="C3435" t="s">
        <v>29</v>
      </c>
      <c r="D3435" t="s">
        <v>134</v>
      </c>
      <c r="E3435" s="7">
        <v>98</v>
      </c>
      <c r="F3435" s="7" t="s">
        <v>148</v>
      </c>
      <c r="G3435" t="s">
        <v>11</v>
      </c>
      <c r="H3435">
        <v>52.4</v>
      </c>
      <c r="I3435">
        <v>3</v>
      </c>
      <c r="J3435">
        <v>87.9</v>
      </c>
      <c r="K3435">
        <v>1.9870000000000001</v>
      </c>
    </row>
    <row r="3436" spans="1:11" x14ac:dyDescent="0.25">
      <c r="A3436" s="7">
        <v>503614</v>
      </c>
      <c r="B3436" s="7">
        <v>503594</v>
      </c>
      <c r="C3436" t="s">
        <v>29</v>
      </c>
      <c r="D3436" t="s">
        <v>134</v>
      </c>
      <c r="E3436" s="7">
        <v>98</v>
      </c>
      <c r="F3436" s="7" t="s">
        <v>148</v>
      </c>
      <c r="G3436" t="s">
        <v>11</v>
      </c>
      <c r="H3436">
        <v>30.1</v>
      </c>
      <c r="I3436">
        <v>1</v>
      </c>
      <c r="J3436">
        <v>142</v>
      </c>
      <c r="K3436">
        <v>1.9870000000000001</v>
      </c>
    </row>
    <row r="3437" spans="1:11" x14ac:dyDescent="0.25">
      <c r="A3437" s="7">
        <v>503616</v>
      </c>
      <c r="B3437" s="7">
        <v>503594</v>
      </c>
      <c r="C3437" t="s">
        <v>29</v>
      </c>
      <c r="D3437" t="s">
        <v>134</v>
      </c>
      <c r="E3437" s="7">
        <v>98</v>
      </c>
      <c r="F3437" s="7" t="s">
        <v>148</v>
      </c>
      <c r="G3437" t="s">
        <v>11</v>
      </c>
      <c r="H3437">
        <v>60</v>
      </c>
      <c r="I3437">
        <v>3</v>
      </c>
      <c r="J3437">
        <v>87.9</v>
      </c>
      <c r="K3437">
        <v>1.9870000000000001</v>
      </c>
    </row>
    <row r="3438" spans="1:11" x14ac:dyDescent="0.25">
      <c r="A3438" s="7">
        <v>503618</v>
      </c>
      <c r="B3438" s="7">
        <v>503594</v>
      </c>
      <c r="C3438" t="s">
        <v>29</v>
      </c>
      <c r="D3438" t="s">
        <v>134</v>
      </c>
      <c r="E3438" s="7">
        <v>98</v>
      </c>
      <c r="F3438" s="7" t="s">
        <v>148</v>
      </c>
      <c r="G3438" t="s">
        <v>11</v>
      </c>
      <c r="H3438">
        <v>42.2</v>
      </c>
      <c r="I3438">
        <v>3</v>
      </c>
      <c r="J3438">
        <v>80.400000000000006</v>
      </c>
      <c r="K3438">
        <v>1.9870000000000001</v>
      </c>
    </row>
    <row r="3439" spans="1:11" x14ac:dyDescent="0.25">
      <c r="A3439" s="7">
        <v>503620</v>
      </c>
      <c r="B3439" s="7">
        <v>503594</v>
      </c>
      <c r="C3439" t="s">
        <v>29</v>
      </c>
      <c r="D3439" t="s">
        <v>134</v>
      </c>
      <c r="E3439" s="7">
        <v>98</v>
      </c>
      <c r="F3439" s="7" t="s">
        <v>148</v>
      </c>
      <c r="G3439" t="s">
        <v>11</v>
      </c>
      <c r="H3439">
        <v>53.7</v>
      </c>
      <c r="I3439">
        <v>1</v>
      </c>
      <c r="J3439">
        <v>183.2</v>
      </c>
      <c r="K3439">
        <v>1.9870000000000001</v>
      </c>
    </row>
    <row r="3440" spans="1:11" x14ac:dyDescent="0.25">
      <c r="A3440" s="7">
        <v>503622</v>
      </c>
      <c r="B3440" s="7">
        <v>503594</v>
      </c>
      <c r="C3440" t="s">
        <v>29</v>
      </c>
      <c r="D3440" t="s">
        <v>134</v>
      </c>
      <c r="E3440" s="7">
        <v>98</v>
      </c>
      <c r="F3440" s="7" t="s">
        <v>148</v>
      </c>
      <c r="G3440" t="s">
        <v>11</v>
      </c>
      <c r="H3440">
        <v>31.6</v>
      </c>
      <c r="I3440">
        <v>5</v>
      </c>
      <c r="J3440">
        <v>48.3</v>
      </c>
      <c r="K3440">
        <v>1.9870000000000001</v>
      </c>
    </row>
    <row r="3441" spans="1:11" x14ac:dyDescent="0.25">
      <c r="A3441" s="7">
        <v>503624</v>
      </c>
      <c r="B3441" s="7">
        <v>503594</v>
      </c>
      <c r="C3441" t="s">
        <v>29</v>
      </c>
      <c r="D3441" t="s">
        <v>134</v>
      </c>
      <c r="E3441" s="7">
        <v>98</v>
      </c>
      <c r="F3441" s="7" t="s">
        <v>148</v>
      </c>
      <c r="G3441" t="s">
        <v>11</v>
      </c>
      <c r="H3441">
        <v>60.7</v>
      </c>
      <c r="I3441">
        <v>2</v>
      </c>
      <c r="J3441">
        <v>113.6</v>
      </c>
      <c r="K3441">
        <v>1.9870000000000001</v>
      </c>
    </row>
    <row r="3442" spans="1:11" x14ac:dyDescent="0.25">
      <c r="A3442" s="7">
        <v>503626</v>
      </c>
      <c r="B3442" s="7">
        <v>503594</v>
      </c>
      <c r="C3442" t="s">
        <v>29</v>
      </c>
      <c r="D3442" t="s">
        <v>134</v>
      </c>
      <c r="E3442" s="7">
        <v>98</v>
      </c>
      <c r="F3442" s="7" t="s">
        <v>148</v>
      </c>
      <c r="G3442" t="s">
        <v>11</v>
      </c>
      <c r="H3442">
        <v>60.7</v>
      </c>
      <c r="I3442">
        <v>5</v>
      </c>
      <c r="J3442">
        <v>62.3</v>
      </c>
      <c r="K3442">
        <v>1.9870000000000001</v>
      </c>
    </row>
    <row r="3443" spans="1:11" x14ac:dyDescent="0.25">
      <c r="A3443" s="7">
        <v>506989</v>
      </c>
      <c r="B3443" s="7">
        <v>506987</v>
      </c>
      <c r="C3443" t="s">
        <v>29</v>
      </c>
      <c r="D3443" t="s">
        <v>135</v>
      </c>
      <c r="E3443" s="7">
        <v>28</v>
      </c>
      <c r="F3443" s="7" t="s">
        <v>149</v>
      </c>
      <c r="G3443" t="s">
        <v>18</v>
      </c>
      <c r="H3443">
        <v>85.8</v>
      </c>
      <c r="I3443">
        <v>1</v>
      </c>
      <c r="J3443" t="s">
        <v>149</v>
      </c>
      <c r="K3443" t="s">
        <v>149</v>
      </c>
    </row>
    <row r="3444" spans="1:11" x14ac:dyDescent="0.25">
      <c r="A3444" s="7">
        <v>506991</v>
      </c>
      <c r="B3444" s="7">
        <v>506987</v>
      </c>
      <c r="C3444" t="s">
        <v>29</v>
      </c>
      <c r="D3444" t="s">
        <v>135</v>
      </c>
      <c r="E3444" s="7">
        <v>28</v>
      </c>
      <c r="F3444" s="7" t="s">
        <v>148</v>
      </c>
      <c r="G3444" t="s">
        <v>18</v>
      </c>
      <c r="H3444">
        <v>66</v>
      </c>
      <c r="I3444">
        <v>2</v>
      </c>
      <c r="J3444">
        <v>83.2</v>
      </c>
      <c r="K3444">
        <v>2.76</v>
      </c>
    </row>
    <row r="3445" spans="1:11" x14ac:dyDescent="0.25">
      <c r="A3445" s="7">
        <v>506993</v>
      </c>
      <c r="B3445" s="7">
        <v>506987</v>
      </c>
      <c r="C3445" t="s">
        <v>29</v>
      </c>
      <c r="D3445" t="s">
        <v>135</v>
      </c>
      <c r="E3445" s="7">
        <v>28</v>
      </c>
      <c r="F3445" s="7" t="s">
        <v>148</v>
      </c>
      <c r="G3445" t="s">
        <v>18</v>
      </c>
      <c r="H3445">
        <v>54.7</v>
      </c>
      <c r="I3445">
        <v>6</v>
      </c>
      <c r="J3445">
        <v>40.4</v>
      </c>
      <c r="K3445">
        <v>2.76</v>
      </c>
    </row>
    <row r="3446" spans="1:11" x14ac:dyDescent="0.25">
      <c r="A3446" s="7">
        <v>506995</v>
      </c>
      <c r="B3446" s="7">
        <v>506987</v>
      </c>
      <c r="C3446" t="s">
        <v>29</v>
      </c>
      <c r="D3446" t="s">
        <v>135</v>
      </c>
      <c r="E3446" s="7">
        <v>28</v>
      </c>
      <c r="F3446" s="7" t="s">
        <v>148</v>
      </c>
      <c r="G3446" t="s">
        <v>18</v>
      </c>
      <c r="H3446">
        <v>66.2</v>
      </c>
      <c r="I3446">
        <v>3</v>
      </c>
      <c r="J3446">
        <v>64.5</v>
      </c>
      <c r="K3446">
        <v>2.76</v>
      </c>
    </row>
    <row r="3447" spans="1:11" x14ac:dyDescent="0.25">
      <c r="A3447" s="7">
        <v>506997</v>
      </c>
      <c r="B3447" s="7">
        <v>506987</v>
      </c>
      <c r="C3447" t="s">
        <v>29</v>
      </c>
      <c r="D3447" t="s">
        <v>135</v>
      </c>
      <c r="E3447" s="7">
        <v>28</v>
      </c>
      <c r="F3447" s="7" t="s">
        <v>148</v>
      </c>
      <c r="G3447" t="s">
        <v>18</v>
      </c>
      <c r="H3447">
        <v>55.7</v>
      </c>
      <c r="I3447">
        <v>2</v>
      </c>
      <c r="J3447">
        <v>73.5</v>
      </c>
      <c r="K3447">
        <v>2.76</v>
      </c>
    </row>
    <row r="3448" spans="1:11" x14ac:dyDescent="0.25">
      <c r="A3448" s="7">
        <v>506999</v>
      </c>
      <c r="B3448" s="7">
        <v>506987</v>
      </c>
      <c r="C3448" t="s">
        <v>29</v>
      </c>
      <c r="D3448" t="s">
        <v>135</v>
      </c>
      <c r="E3448" s="7">
        <v>28</v>
      </c>
      <c r="F3448" s="7" t="s">
        <v>148</v>
      </c>
      <c r="G3448" t="s">
        <v>18</v>
      </c>
      <c r="H3448">
        <v>65.400000000000006</v>
      </c>
      <c r="I3448">
        <v>1</v>
      </c>
      <c r="J3448">
        <v>134.30000000000001</v>
      </c>
      <c r="K3448">
        <v>2.76</v>
      </c>
    </row>
    <row r="3449" spans="1:11" x14ac:dyDescent="0.25">
      <c r="A3449" s="7">
        <v>507001</v>
      </c>
      <c r="B3449" s="7">
        <v>506987</v>
      </c>
      <c r="C3449" t="s">
        <v>29</v>
      </c>
      <c r="D3449" t="s">
        <v>135</v>
      </c>
      <c r="E3449" s="7">
        <v>28</v>
      </c>
      <c r="F3449" s="7" t="s">
        <v>148</v>
      </c>
      <c r="G3449" t="s">
        <v>18</v>
      </c>
      <c r="H3449">
        <v>54.7</v>
      </c>
      <c r="I3449">
        <v>1</v>
      </c>
      <c r="J3449">
        <v>118.7</v>
      </c>
      <c r="K3449">
        <v>2.76</v>
      </c>
    </row>
    <row r="3450" spans="1:11" x14ac:dyDescent="0.25">
      <c r="A3450" s="7">
        <v>507004</v>
      </c>
      <c r="B3450" s="7">
        <v>506987</v>
      </c>
      <c r="C3450" t="s">
        <v>29</v>
      </c>
      <c r="D3450" t="s">
        <v>135</v>
      </c>
      <c r="E3450" s="7">
        <v>28</v>
      </c>
      <c r="F3450" s="7" t="s">
        <v>148</v>
      </c>
      <c r="G3450" t="s">
        <v>18</v>
      </c>
      <c r="H3450">
        <v>65.400000000000006</v>
      </c>
      <c r="I3450">
        <v>3</v>
      </c>
      <c r="J3450">
        <v>64.5</v>
      </c>
      <c r="K3450">
        <v>2.76</v>
      </c>
    </row>
    <row r="3451" spans="1:11" x14ac:dyDescent="0.25">
      <c r="A3451" s="7">
        <v>507006</v>
      </c>
      <c r="B3451" s="7">
        <v>506987</v>
      </c>
      <c r="C3451" t="s">
        <v>29</v>
      </c>
      <c r="D3451" t="s">
        <v>135</v>
      </c>
      <c r="E3451" s="7">
        <v>28</v>
      </c>
      <c r="F3451" s="7" t="s">
        <v>148</v>
      </c>
      <c r="G3451" t="s">
        <v>18</v>
      </c>
      <c r="H3451">
        <v>55.3</v>
      </c>
      <c r="I3451">
        <v>1</v>
      </c>
      <c r="J3451">
        <v>118.7</v>
      </c>
      <c r="K3451">
        <v>2.76</v>
      </c>
    </row>
    <row r="3452" spans="1:11" x14ac:dyDescent="0.25">
      <c r="A3452" s="7">
        <v>507009</v>
      </c>
      <c r="B3452" s="7">
        <v>507007</v>
      </c>
      <c r="C3452" t="s">
        <v>29</v>
      </c>
      <c r="D3452" t="s">
        <v>135</v>
      </c>
      <c r="E3452" s="7">
        <v>32</v>
      </c>
      <c r="F3452" s="7" t="s">
        <v>148</v>
      </c>
      <c r="G3452" t="s">
        <v>18</v>
      </c>
      <c r="H3452">
        <v>49.2</v>
      </c>
      <c r="I3452">
        <v>6</v>
      </c>
      <c r="J3452">
        <v>45.7</v>
      </c>
      <c r="K3452">
        <v>2.76</v>
      </c>
    </row>
    <row r="3453" spans="1:11" x14ac:dyDescent="0.25">
      <c r="A3453" s="7">
        <v>507011</v>
      </c>
      <c r="B3453" s="7">
        <v>507007</v>
      </c>
      <c r="C3453" t="s">
        <v>29</v>
      </c>
      <c r="D3453" t="s">
        <v>135</v>
      </c>
      <c r="E3453" s="7">
        <v>32</v>
      </c>
      <c r="F3453" s="7" t="s">
        <v>148</v>
      </c>
      <c r="G3453" t="s">
        <v>18</v>
      </c>
      <c r="H3453">
        <v>44.9</v>
      </c>
      <c r="I3453">
        <v>5</v>
      </c>
      <c r="J3453">
        <v>40.4</v>
      </c>
      <c r="K3453">
        <v>2.76</v>
      </c>
    </row>
    <row r="3454" spans="1:11" x14ac:dyDescent="0.25">
      <c r="A3454" s="7">
        <v>507013</v>
      </c>
      <c r="B3454" s="7">
        <v>507007</v>
      </c>
      <c r="C3454" t="s">
        <v>29</v>
      </c>
      <c r="D3454" t="s">
        <v>135</v>
      </c>
      <c r="E3454" s="7">
        <v>32</v>
      </c>
      <c r="F3454" s="7" t="s">
        <v>148</v>
      </c>
      <c r="G3454" t="s">
        <v>18</v>
      </c>
      <c r="H3454">
        <v>54.1</v>
      </c>
      <c r="I3454">
        <v>4</v>
      </c>
      <c r="J3454">
        <v>52.4</v>
      </c>
      <c r="K3454">
        <v>2.76</v>
      </c>
    </row>
    <row r="3455" spans="1:11" x14ac:dyDescent="0.25">
      <c r="A3455" s="7">
        <v>507015</v>
      </c>
      <c r="B3455" s="7">
        <v>507007</v>
      </c>
      <c r="C3455" t="s">
        <v>29</v>
      </c>
      <c r="D3455" t="s">
        <v>135</v>
      </c>
      <c r="E3455" s="7">
        <v>32</v>
      </c>
      <c r="F3455" s="7" t="s">
        <v>148</v>
      </c>
      <c r="G3455" t="s">
        <v>18</v>
      </c>
      <c r="H3455">
        <v>49.5</v>
      </c>
      <c r="I3455">
        <v>1</v>
      </c>
      <c r="J3455">
        <v>118.7</v>
      </c>
      <c r="K3455">
        <v>2.76</v>
      </c>
    </row>
    <row r="3456" spans="1:11" x14ac:dyDescent="0.25">
      <c r="A3456" s="7">
        <v>507017</v>
      </c>
      <c r="B3456" s="7">
        <v>507007</v>
      </c>
      <c r="C3456" t="s">
        <v>29</v>
      </c>
      <c r="D3456" t="s">
        <v>135</v>
      </c>
      <c r="E3456" s="7">
        <v>32</v>
      </c>
      <c r="F3456" s="7" t="s">
        <v>148</v>
      </c>
      <c r="G3456" t="s">
        <v>18</v>
      </c>
      <c r="H3456">
        <v>40</v>
      </c>
      <c r="I3456">
        <v>1</v>
      </c>
      <c r="J3456">
        <v>118.7</v>
      </c>
      <c r="K3456">
        <v>2.76</v>
      </c>
    </row>
    <row r="3457" spans="1:11" x14ac:dyDescent="0.25">
      <c r="A3457" s="7">
        <v>507019</v>
      </c>
      <c r="B3457" s="7">
        <v>507007</v>
      </c>
      <c r="C3457" t="s">
        <v>29</v>
      </c>
      <c r="D3457" t="s">
        <v>135</v>
      </c>
      <c r="E3457" s="7">
        <v>32</v>
      </c>
      <c r="F3457" s="7" t="s">
        <v>148</v>
      </c>
      <c r="G3457" t="s">
        <v>18</v>
      </c>
      <c r="H3457">
        <v>45</v>
      </c>
      <c r="I3457">
        <v>4</v>
      </c>
      <c r="J3457">
        <v>46.3</v>
      </c>
      <c r="K3457">
        <v>2.76</v>
      </c>
    </row>
    <row r="3458" spans="1:11" x14ac:dyDescent="0.25">
      <c r="A3458" s="7">
        <v>507022</v>
      </c>
      <c r="B3458" s="7">
        <v>507007</v>
      </c>
      <c r="C3458" t="s">
        <v>29</v>
      </c>
      <c r="D3458" t="s">
        <v>135</v>
      </c>
      <c r="E3458" s="7">
        <v>32</v>
      </c>
      <c r="F3458" s="7" t="s">
        <v>148</v>
      </c>
      <c r="G3458" t="s">
        <v>18</v>
      </c>
      <c r="H3458">
        <v>54.3</v>
      </c>
      <c r="I3458">
        <v>2</v>
      </c>
      <c r="J3458">
        <v>83.2</v>
      </c>
      <c r="K3458">
        <v>2.76</v>
      </c>
    </row>
    <row r="3459" spans="1:11" x14ac:dyDescent="0.25">
      <c r="A3459" s="7">
        <v>507024</v>
      </c>
      <c r="B3459" s="7">
        <v>507007</v>
      </c>
      <c r="C3459" t="s">
        <v>29</v>
      </c>
      <c r="D3459" t="s">
        <v>135</v>
      </c>
      <c r="E3459" s="7">
        <v>32</v>
      </c>
      <c r="F3459" s="7" t="s">
        <v>148</v>
      </c>
      <c r="G3459" t="s">
        <v>18</v>
      </c>
      <c r="H3459">
        <v>49.6</v>
      </c>
      <c r="I3459">
        <v>1</v>
      </c>
      <c r="J3459">
        <v>118.7</v>
      </c>
      <c r="K3459">
        <v>2.76</v>
      </c>
    </row>
    <row r="3460" spans="1:11" x14ac:dyDescent="0.25">
      <c r="A3460" s="7">
        <v>507026</v>
      </c>
      <c r="B3460" s="7">
        <v>507007</v>
      </c>
      <c r="C3460" t="s">
        <v>29</v>
      </c>
      <c r="D3460" t="s">
        <v>135</v>
      </c>
      <c r="E3460" s="7">
        <v>32</v>
      </c>
      <c r="F3460" s="7" t="s">
        <v>148</v>
      </c>
      <c r="G3460" t="s">
        <v>18</v>
      </c>
      <c r="H3460">
        <v>45</v>
      </c>
      <c r="I3460">
        <v>2</v>
      </c>
      <c r="J3460">
        <v>73.5</v>
      </c>
      <c r="K3460">
        <v>2.76</v>
      </c>
    </row>
    <row r="3461" spans="1:11" x14ac:dyDescent="0.25">
      <c r="A3461" s="7">
        <v>507028</v>
      </c>
      <c r="B3461" s="7">
        <v>507007</v>
      </c>
      <c r="C3461" t="s">
        <v>29</v>
      </c>
      <c r="D3461" t="s">
        <v>135</v>
      </c>
      <c r="E3461" s="7">
        <v>32</v>
      </c>
      <c r="F3461" s="7" t="s">
        <v>148</v>
      </c>
      <c r="G3461" t="s">
        <v>18</v>
      </c>
      <c r="H3461">
        <v>45.8</v>
      </c>
      <c r="I3461">
        <v>4</v>
      </c>
      <c r="J3461">
        <v>46.3</v>
      </c>
      <c r="K3461">
        <v>2.76</v>
      </c>
    </row>
    <row r="3462" spans="1:11" x14ac:dyDescent="0.25">
      <c r="A3462" s="7">
        <v>507030</v>
      </c>
      <c r="B3462" s="7">
        <v>507007</v>
      </c>
      <c r="C3462" t="s">
        <v>29</v>
      </c>
      <c r="D3462" t="s">
        <v>135</v>
      </c>
      <c r="E3462" s="7">
        <v>32</v>
      </c>
      <c r="F3462" s="7" t="s">
        <v>148</v>
      </c>
      <c r="G3462" t="s">
        <v>18</v>
      </c>
      <c r="H3462">
        <v>50.2</v>
      </c>
      <c r="I3462">
        <v>2</v>
      </c>
      <c r="J3462">
        <v>73.5</v>
      </c>
      <c r="K3462">
        <v>2.76</v>
      </c>
    </row>
    <row r="3463" spans="1:11" x14ac:dyDescent="0.25">
      <c r="A3463" s="7">
        <v>507032</v>
      </c>
      <c r="B3463" s="7">
        <v>507007</v>
      </c>
      <c r="C3463" t="s">
        <v>29</v>
      </c>
      <c r="D3463" t="s">
        <v>135</v>
      </c>
      <c r="E3463" s="7">
        <v>32</v>
      </c>
      <c r="F3463" s="7" t="s">
        <v>148</v>
      </c>
      <c r="G3463" t="s">
        <v>18</v>
      </c>
      <c r="H3463">
        <v>41.2</v>
      </c>
      <c r="I3463">
        <v>1</v>
      </c>
      <c r="J3463">
        <v>118.7</v>
      </c>
      <c r="K3463">
        <v>2.76</v>
      </c>
    </row>
    <row r="3464" spans="1:11" x14ac:dyDescent="0.25">
      <c r="A3464" s="7">
        <v>507034</v>
      </c>
      <c r="B3464" s="7">
        <v>507007</v>
      </c>
      <c r="C3464" t="s">
        <v>29</v>
      </c>
      <c r="D3464" t="s">
        <v>135</v>
      </c>
      <c r="E3464" s="7">
        <v>32</v>
      </c>
      <c r="F3464" s="7" t="s">
        <v>148</v>
      </c>
      <c r="G3464" t="s">
        <v>18</v>
      </c>
      <c r="H3464">
        <v>44.7</v>
      </c>
      <c r="I3464">
        <v>1</v>
      </c>
      <c r="J3464">
        <v>118.7</v>
      </c>
      <c r="K3464">
        <v>2.76</v>
      </c>
    </row>
    <row r="3465" spans="1:11" x14ac:dyDescent="0.25">
      <c r="A3465" s="7">
        <v>507036</v>
      </c>
      <c r="B3465" s="7">
        <v>507007</v>
      </c>
      <c r="C3465" t="s">
        <v>29</v>
      </c>
      <c r="D3465" t="s">
        <v>135</v>
      </c>
      <c r="E3465" s="7">
        <v>32</v>
      </c>
      <c r="F3465" s="7" t="s">
        <v>148</v>
      </c>
      <c r="G3465" t="s">
        <v>18</v>
      </c>
      <c r="H3465">
        <v>54</v>
      </c>
      <c r="I3465">
        <v>1</v>
      </c>
      <c r="J3465">
        <v>134.30000000000001</v>
      </c>
      <c r="K3465">
        <v>2.76</v>
      </c>
    </row>
    <row r="3466" spans="1:11" x14ac:dyDescent="0.25">
      <c r="A3466" s="7">
        <v>507038</v>
      </c>
      <c r="B3466" s="7">
        <v>507007</v>
      </c>
      <c r="C3466" t="s">
        <v>29</v>
      </c>
      <c r="D3466" t="s">
        <v>135</v>
      </c>
      <c r="E3466" s="7">
        <v>32</v>
      </c>
      <c r="F3466" s="7" t="s">
        <v>148</v>
      </c>
      <c r="G3466" t="s">
        <v>18</v>
      </c>
      <c r="H3466">
        <v>50.5</v>
      </c>
      <c r="I3466">
        <v>1</v>
      </c>
      <c r="J3466">
        <v>118.7</v>
      </c>
      <c r="K3466">
        <v>2.76</v>
      </c>
    </row>
    <row r="3467" spans="1:11" x14ac:dyDescent="0.25">
      <c r="A3467" s="7">
        <v>507040</v>
      </c>
      <c r="B3467" s="7">
        <v>507007</v>
      </c>
      <c r="C3467" t="s">
        <v>29</v>
      </c>
      <c r="D3467" t="s">
        <v>135</v>
      </c>
      <c r="E3467" s="7">
        <v>32</v>
      </c>
      <c r="F3467" s="7" t="s">
        <v>148</v>
      </c>
      <c r="G3467" t="s">
        <v>18</v>
      </c>
      <c r="H3467">
        <v>40.6</v>
      </c>
      <c r="I3467">
        <v>1</v>
      </c>
      <c r="J3467">
        <v>118.7</v>
      </c>
      <c r="K3467">
        <v>2.76</v>
      </c>
    </row>
    <row r="3468" spans="1:11" x14ac:dyDescent="0.25">
      <c r="A3468" s="7">
        <v>507666</v>
      </c>
      <c r="B3468" s="7">
        <v>507664</v>
      </c>
      <c r="C3468" t="s">
        <v>29</v>
      </c>
      <c r="D3468" t="s">
        <v>68</v>
      </c>
      <c r="E3468" s="7">
        <v>26</v>
      </c>
      <c r="F3468" s="7" t="s">
        <v>148</v>
      </c>
      <c r="G3468" t="s">
        <v>11</v>
      </c>
      <c r="H3468">
        <v>46.7</v>
      </c>
      <c r="I3468">
        <v>1</v>
      </c>
      <c r="J3468">
        <v>167.6</v>
      </c>
      <c r="K3468">
        <v>1.9870000000000001</v>
      </c>
    </row>
    <row r="3469" spans="1:11" x14ac:dyDescent="0.25">
      <c r="A3469" s="7">
        <v>507668</v>
      </c>
      <c r="B3469" s="7">
        <v>507664</v>
      </c>
      <c r="C3469" t="s">
        <v>29</v>
      </c>
      <c r="D3469" t="s">
        <v>68</v>
      </c>
      <c r="E3469" s="7">
        <v>26</v>
      </c>
      <c r="F3469" s="7" t="s">
        <v>148</v>
      </c>
      <c r="G3469" t="s">
        <v>11</v>
      </c>
      <c r="H3469">
        <v>55.3</v>
      </c>
      <c r="I3469">
        <v>1</v>
      </c>
      <c r="J3469">
        <v>167.6</v>
      </c>
      <c r="K3469">
        <v>1.9870000000000001</v>
      </c>
    </row>
    <row r="3470" spans="1:11" x14ac:dyDescent="0.25">
      <c r="A3470" s="7">
        <v>507670</v>
      </c>
      <c r="B3470" s="7">
        <v>507664</v>
      </c>
      <c r="C3470" t="s">
        <v>29</v>
      </c>
      <c r="D3470" t="s">
        <v>68</v>
      </c>
      <c r="E3470" s="7">
        <v>26</v>
      </c>
      <c r="F3470" s="7" t="s">
        <v>148</v>
      </c>
      <c r="G3470" t="s">
        <v>11</v>
      </c>
      <c r="H3470">
        <v>55.5</v>
      </c>
      <c r="I3470">
        <v>2</v>
      </c>
      <c r="J3470">
        <v>103.9</v>
      </c>
      <c r="K3470">
        <v>1.9870000000000001</v>
      </c>
    </row>
    <row r="3471" spans="1:11" x14ac:dyDescent="0.25">
      <c r="A3471" s="7">
        <v>507672</v>
      </c>
      <c r="B3471" s="7">
        <v>507664</v>
      </c>
      <c r="C3471" t="s">
        <v>29</v>
      </c>
      <c r="D3471" t="s">
        <v>68</v>
      </c>
      <c r="E3471" s="7">
        <v>26</v>
      </c>
      <c r="F3471" s="7" t="s">
        <v>148</v>
      </c>
      <c r="G3471" t="s">
        <v>11</v>
      </c>
      <c r="H3471">
        <v>49</v>
      </c>
      <c r="I3471">
        <v>1</v>
      </c>
      <c r="J3471">
        <v>167.6</v>
      </c>
      <c r="K3471">
        <v>1.9870000000000001</v>
      </c>
    </row>
    <row r="3472" spans="1:11" x14ac:dyDescent="0.25">
      <c r="A3472" s="7">
        <v>507674</v>
      </c>
      <c r="B3472" s="7">
        <v>507664</v>
      </c>
      <c r="C3472" t="s">
        <v>29</v>
      </c>
      <c r="D3472" t="s">
        <v>68</v>
      </c>
      <c r="E3472" s="7">
        <v>26</v>
      </c>
      <c r="F3472" s="7" t="s">
        <v>148</v>
      </c>
      <c r="G3472" t="s">
        <v>11</v>
      </c>
      <c r="H3472">
        <v>48.2</v>
      </c>
      <c r="I3472">
        <v>2</v>
      </c>
      <c r="J3472">
        <v>103.9</v>
      </c>
      <c r="K3472">
        <v>1.9870000000000001</v>
      </c>
    </row>
    <row r="3473" spans="1:11" x14ac:dyDescent="0.25">
      <c r="A3473" s="7">
        <v>507676</v>
      </c>
      <c r="B3473" s="7">
        <v>507664</v>
      </c>
      <c r="C3473" t="s">
        <v>29</v>
      </c>
      <c r="D3473" t="s">
        <v>68</v>
      </c>
      <c r="E3473" s="7">
        <v>26</v>
      </c>
      <c r="F3473" s="7" t="s">
        <v>148</v>
      </c>
      <c r="G3473" t="s">
        <v>11</v>
      </c>
      <c r="H3473">
        <v>54.5</v>
      </c>
      <c r="I3473">
        <v>4</v>
      </c>
      <c r="J3473">
        <v>65.3</v>
      </c>
      <c r="K3473">
        <v>1.9870000000000001</v>
      </c>
    </row>
    <row r="3474" spans="1:11" x14ac:dyDescent="0.25">
      <c r="A3474" s="7">
        <v>507678</v>
      </c>
      <c r="B3474" s="7">
        <v>507664</v>
      </c>
      <c r="C3474" t="s">
        <v>29</v>
      </c>
      <c r="D3474" t="s">
        <v>68</v>
      </c>
      <c r="E3474" s="7">
        <v>26</v>
      </c>
      <c r="F3474" s="7" t="s">
        <v>148</v>
      </c>
      <c r="G3474" t="s">
        <v>11</v>
      </c>
      <c r="H3474">
        <v>53</v>
      </c>
      <c r="I3474">
        <v>2</v>
      </c>
      <c r="J3474">
        <v>103.9</v>
      </c>
      <c r="K3474">
        <v>1.9870000000000001</v>
      </c>
    </row>
    <row r="3475" spans="1:11" x14ac:dyDescent="0.25">
      <c r="A3475" s="7">
        <v>507680</v>
      </c>
      <c r="B3475" s="7">
        <v>507664</v>
      </c>
      <c r="C3475" t="s">
        <v>29</v>
      </c>
      <c r="D3475" t="s">
        <v>68</v>
      </c>
      <c r="E3475" s="7">
        <v>26</v>
      </c>
      <c r="F3475" s="7" t="s">
        <v>148</v>
      </c>
      <c r="G3475" t="s">
        <v>11</v>
      </c>
      <c r="H3475">
        <v>47.4</v>
      </c>
      <c r="I3475">
        <v>1</v>
      </c>
      <c r="J3475">
        <v>167.6</v>
      </c>
      <c r="K3475">
        <v>1.9870000000000001</v>
      </c>
    </row>
    <row r="3476" spans="1:11" x14ac:dyDescent="0.25">
      <c r="A3476" s="7">
        <v>507682</v>
      </c>
      <c r="B3476" s="7">
        <v>507664</v>
      </c>
      <c r="C3476" t="s">
        <v>29</v>
      </c>
      <c r="D3476" t="s">
        <v>68</v>
      </c>
      <c r="E3476" s="7">
        <v>26</v>
      </c>
      <c r="F3476" s="7" t="s">
        <v>148</v>
      </c>
      <c r="G3476" t="s">
        <v>11</v>
      </c>
      <c r="H3476">
        <v>26.3</v>
      </c>
      <c r="I3476">
        <v>1</v>
      </c>
      <c r="J3476">
        <v>142</v>
      </c>
      <c r="K3476">
        <v>1.9870000000000001</v>
      </c>
    </row>
    <row r="3477" spans="1:11" x14ac:dyDescent="0.25">
      <c r="A3477" s="7">
        <v>507684</v>
      </c>
      <c r="B3477" s="7">
        <v>507664</v>
      </c>
      <c r="C3477" t="s">
        <v>29</v>
      </c>
      <c r="D3477" t="s">
        <v>68</v>
      </c>
      <c r="E3477" s="7">
        <v>26</v>
      </c>
      <c r="F3477" s="7" t="s">
        <v>148</v>
      </c>
      <c r="G3477" t="s">
        <v>11</v>
      </c>
      <c r="H3477">
        <v>77.8</v>
      </c>
      <c r="I3477">
        <v>1</v>
      </c>
      <c r="J3477">
        <v>183.2</v>
      </c>
      <c r="K3477">
        <v>1.9870000000000001</v>
      </c>
    </row>
    <row r="3478" spans="1:11" x14ac:dyDescent="0.25">
      <c r="A3478" s="7">
        <v>507686</v>
      </c>
      <c r="B3478" s="7">
        <v>507664</v>
      </c>
      <c r="C3478" t="s">
        <v>29</v>
      </c>
      <c r="D3478" t="s">
        <v>68</v>
      </c>
      <c r="E3478" s="7">
        <v>26</v>
      </c>
      <c r="F3478" s="7" t="s">
        <v>148</v>
      </c>
      <c r="G3478" t="s">
        <v>11</v>
      </c>
      <c r="H3478">
        <v>55.2</v>
      </c>
      <c r="I3478">
        <v>1</v>
      </c>
      <c r="J3478">
        <v>167.6</v>
      </c>
      <c r="K3478">
        <v>1.9870000000000001</v>
      </c>
    </row>
    <row r="3479" spans="1:11" x14ac:dyDescent="0.25">
      <c r="A3479" s="7">
        <v>507688</v>
      </c>
      <c r="B3479" s="7">
        <v>507664</v>
      </c>
      <c r="C3479" t="s">
        <v>29</v>
      </c>
      <c r="D3479" t="s">
        <v>68</v>
      </c>
      <c r="E3479" s="7">
        <v>26</v>
      </c>
      <c r="F3479" s="7" t="s">
        <v>148</v>
      </c>
      <c r="G3479" t="s">
        <v>11</v>
      </c>
      <c r="H3479">
        <v>52.6</v>
      </c>
      <c r="I3479">
        <v>1</v>
      </c>
      <c r="J3479">
        <v>167.6</v>
      </c>
      <c r="K3479">
        <v>1.9870000000000001</v>
      </c>
    </row>
    <row r="3480" spans="1:11" x14ac:dyDescent="0.25">
      <c r="A3480" s="7">
        <v>507690</v>
      </c>
      <c r="B3480" s="7">
        <v>507664</v>
      </c>
      <c r="C3480" t="s">
        <v>29</v>
      </c>
      <c r="D3480" t="s">
        <v>68</v>
      </c>
      <c r="E3480" s="7">
        <v>26</v>
      </c>
      <c r="F3480" s="7" t="s">
        <v>148</v>
      </c>
      <c r="G3480" t="s">
        <v>11</v>
      </c>
      <c r="H3480">
        <v>48.6</v>
      </c>
      <c r="I3480">
        <v>4</v>
      </c>
      <c r="J3480">
        <v>65.3</v>
      </c>
      <c r="K3480">
        <v>1.9870000000000001</v>
      </c>
    </row>
    <row r="3481" spans="1:11" x14ac:dyDescent="0.25">
      <c r="A3481" s="7">
        <v>507693</v>
      </c>
      <c r="B3481" s="7">
        <v>507664</v>
      </c>
      <c r="C3481" t="s">
        <v>29</v>
      </c>
      <c r="D3481" t="s">
        <v>68</v>
      </c>
      <c r="E3481" s="7">
        <v>26</v>
      </c>
      <c r="F3481" s="7" t="s">
        <v>148</v>
      </c>
      <c r="G3481" t="s">
        <v>11</v>
      </c>
      <c r="H3481">
        <v>49.5</v>
      </c>
      <c r="I3481">
        <v>1</v>
      </c>
      <c r="J3481">
        <v>167.6</v>
      </c>
      <c r="K3481">
        <v>1.9870000000000001</v>
      </c>
    </row>
    <row r="3482" spans="1:11" x14ac:dyDescent="0.25">
      <c r="A3482" s="7">
        <v>507695</v>
      </c>
      <c r="B3482" s="7">
        <v>507664</v>
      </c>
      <c r="C3482" t="s">
        <v>29</v>
      </c>
      <c r="D3482" t="s">
        <v>68</v>
      </c>
      <c r="E3482" s="7">
        <v>26</v>
      </c>
      <c r="F3482" s="7" t="s">
        <v>148</v>
      </c>
      <c r="G3482" t="s">
        <v>11</v>
      </c>
      <c r="H3482">
        <v>55.8</v>
      </c>
      <c r="I3482">
        <v>2</v>
      </c>
      <c r="J3482">
        <v>103.9</v>
      </c>
      <c r="K3482">
        <v>1.9870000000000001</v>
      </c>
    </row>
    <row r="3483" spans="1:11" x14ac:dyDescent="0.25">
      <c r="A3483" s="7">
        <v>507697</v>
      </c>
      <c r="B3483" s="7">
        <v>507664</v>
      </c>
      <c r="C3483" t="s">
        <v>29</v>
      </c>
      <c r="D3483" t="s">
        <v>68</v>
      </c>
      <c r="E3483" s="7">
        <v>26</v>
      </c>
      <c r="F3483" s="7" t="s">
        <v>148</v>
      </c>
      <c r="G3483" t="s">
        <v>11</v>
      </c>
      <c r="H3483">
        <v>55.5</v>
      </c>
      <c r="I3483">
        <v>1</v>
      </c>
      <c r="J3483">
        <v>167.6</v>
      </c>
      <c r="K3483">
        <v>1.9870000000000001</v>
      </c>
    </row>
    <row r="3484" spans="1:11" x14ac:dyDescent="0.25">
      <c r="A3484" s="7">
        <v>507699</v>
      </c>
      <c r="B3484" s="7">
        <v>507664</v>
      </c>
      <c r="C3484" t="s">
        <v>29</v>
      </c>
      <c r="D3484" t="s">
        <v>68</v>
      </c>
      <c r="E3484" s="7">
        <v>26</v>
      </c>
      <c r="F3484" s="7" t="s">
        <v>148</v>
      </c>
      <c r="G3484" t="s">
        <v>11</v>
      </c>
      <c r="H3484">
        <v>48.8</v>
      </c>
      <c r="I3484">
        <v>4</v>
      </c>
      <c r="J3484">
        <v>65.3</v>
      </c>
      <c r="K3484">
        <v>1.9870000000000001</v>
      </c>
    </row>
    <row r="3485" spans="1:11" x14ac:dyDescent="0.25">
      <c r="A3485" s="7">
        <v>507701</v>
      </c>
      <c r="B3485" s="7">
        <v>507664</v>
      </c>
      <c r="C3485" t="s">
        <v>29</v>
      </c>
      <c r="D3485" t="s">
        <v>68</v>
      </c>
      <c r="E3485" s="7">
        <v>26</v>
      </c>
      <c r="F3485" s="7" t="s">
        <v>148</v>
      </c>
      <c r="G3485" t="s">
        <v>11</v>
      </c>
      <c r="H3485">
        <v>54.6</v>
      </c>
      <c r="I3485">
        <v>1</v>
      </c>
      <c r="J3485">
        <v>167.6</v>
      </c>
      <c r="K3485">
        <v>1.9870000000000001</v>
      </c>
    </row>
    <row r="3486" spans="1:11" x14ac:dyDescent="0.25">
      <c r="A3486" s="7">
        <v>507703</v>
      </c>
      <c r="B3486" s="7">
        <v>507664</v>
      </c>
      <c r="C3486" t="s">
        <v>29</v>
      </c>
      <c r="D3486" t="s">
        <v>68</v>
      </c>
      <c r="E3486" s="7">
        <v>26</v>
      </c>
      <c r="F3486" s="7" t="s">
        <v>148</v>
      </c>
      <c r="G3486" t="s">
        <v>11</v>
      </c>
      <c r="H3486">
        <v>48.1</v>
      </c>
      <c r="I3486">
        <v>1</v>
      </c>
      <c r="J3486">
        <v>167.6</v>
      </c>
      <c r="K3486">
        <v>1.9870000000000001</v>
      </c>
    </row>
    <row r="3487" spans="1:11" x14ac:dyDescent="0.25">
      <c r="A3487" s="7">
        <v>507705</v>
      </c>
      <c r="B3487" s="7">
        <v>507664</v>
      </c>
      <c r="C3487" t="s">
        <v>29</v>
      </c>
      <c r="D3487" t="s">
        <v>68</v>
      </c>
      <c r="E3487" s="7">
        <v>26</v>
      </c>
      <c r="F3487" s="7" t="s">
        <v>148</v>
      </c>
      <c r="G3487" t="s">
        <v>11</v>
      </c>
      <c r="H3487">
        <v>48.7</v>
      </c>
      <c r="I3487">
        <v>3</v>
      </c>
      <c r="J3487">
        <v>80.400000000000006</v>
      </c>
      <c r="K3487">
        <v>1.9870000000000001</v>
      </c>
    </row>
    <row r="3488" spans="1:11" x14ac:dyDescent="0.25">
      <c r="A3488" s="7">
        <v>507707</v>
      </c>
      <c r="B3488" s="7">
        <v>507664</v>
      </c>
      <c r="C3488" t="s">
        <v>29</v>
      </c>
      <c r="D3488" t="s">
        <v>68</v>
      </c>
      <c r="E3488" s="7">
        <v>26</v>
      </c>
      <c r="F3488" s="7" t="s">
        <v>148</v>
      </c>
      <c r="G3488" t="s">
        <v>11</v>
      </c>
      <c r="H3488">
        <v>54.7</v>
      </c>
      <c r="I3488">
        <v>2</v>
      </c>
      <c r="J3488">
        <v>103.9</v>
      </c>
      <c r="K3488">
        <v>1.9870000000000001</v>
      </c>
    </row>
    <row r="3489" spans="1:11" x14ac:dyDescent="0.25">
      <c r="A3489" s="7">
        <v>507709</v>
      </c>
      <c r="B3489" s="7">
        <v>507664</v>
      </c>
      <c r="C3489" t="s">
        <v>29</v>
      </c>
      <c r="D3489" t="s">
        <v>68</v>
      </c>
      <c r="E3489" s="7">
        <v>26</v>
      </c>
      <c r="F3489" s="7" t="s">
        <v>148</v>
      </c>
      <c r="G3489" t="s">
        <v>11</v>
      </c>
      <c r="H3489">
        <v>55.5</v>
      </c>
      <c r="I3489">
        <v>2</v>
      </c>
      <c r="J3489">
        <v>103.9</v>
      </c>
      <c r="K3489">
        <v>1.9870000000000001</v>
      </c>
    </row>
    <row r="3490" spans="1:11" x14ac:dyDescent="0.25">
      <c r="A3490" s="7">
        <v>507711</v>
      </c>
      <c r="B3490" s="7">
        <v>507664</v>
      </c>
      <c r="C3490" t="s">
        <v>29</v>
      </c>
      <c r="D3490" t="s">
        <v>68</v>
      </c>
      <c r="E3490" s="7">
        <v>26</v>
      </c>
      <c r="F3490" s="7" t="s">
        <v>148</v>
      </c>
      <c r="G3490" t="s">
        <v>11</v>
      </c>
      <c r="H3490">
        <v>49.1</v>
      </c>
      <c r="I3490">
        <v>1</v>
      </c>
      <c r="J3490">
        <v>167.6</v>
      </c>
      <c r="K3490">
        <v>1.9870000000000001</v>
      </c>
    </row>
    <row r="3491" spans="1:11" x14ac:dyDescent="0.25">
      <c r="A3491" s="7">
        <v>507713</v>
      </c>
      <c r="B3491" s="7">
        <v>507664</v>
      </c>
      <c r="C3491" t="s">
        <v>29</v>
      </c>
      <c r="D3491" t="s">
        <v>68</v>
      </c>
      <c r="E3491" s="7">
        <v>26</v>
      </c>
      <c r="F3491" s="7" t="s">
        <v>148</v>
      </c>
      <c r="G3491" t="s">
        <v>11</v>
      </c>
      <c r="H3491">
        <v>48.5</v>
      </c>
      <c r="I3491">
        <v>2</v>
      </c>
      <c r="J3491">
        <v>103.9</v>
      </c>
      <c r="K3491">
        <v>1.9870000000000001</v>
      </c>
    </row>
    <row r="3492" spans="1:11" x14ac:dyDescent="0.25">
      <c r="A3492" s="7">
        <v>510383</v>
      </c>
      <c r="B3492" s="7">
        <v>510381</v>
      </c>
      <c r="C3492" t="s">
        <v>29</v>
      </c>
      <c r="D3492" t="s">
        <v>13</v>
      </c>
      <c r="E3492" s="7">
        <v>2</v>
      </c>
      <c r="F3492" s="7" t="s">
        <v>148</v>
      </c>
      <c r="G3492" t="s">
        <v>11</v>
      </c>
      <c r="H3492">
        <v>47.6</v>
      </c>
      <c r="I3492">
        <v>1</v>
      </c>
      <c r="J3492">
        <v>167.6</v>
      </c>
      <c r="K3492">
        <v>1.9870000000000001</v>
      </c>
    </row>
    <row r="3493" spans="1:11" x14ac:dyDescent="0.25">
      <c r="A3493" s="7">
        <v>510385</v>
      </c>
      <c r="B3493" s="7">
        <v>510381</v>
      </c>
      <c r="C3493" t="s">
        <v>29</v>
      </c>
      <c r="D3493" t="s">
        <v>13</v>
      </c>
      <c r="E3493" s="7">
        <v>2</v>
      </c>
      <c r="F3493" s="7" t="s">
        <v>148</v>
      </c>
      <c r="G3493" t="s">
        <v>11</v>
      </c>
      <c r="H3493">
        <v>46.3</v>
      </c>
      <c r="I3493">
        <v>1</v>
      </c>
      <c r="J3493">
        <v>167.6</v>
      </c>
      <c r="K3493">
        <v>1.9870000000000001</v>
      </c>
    </row>
    <row r="3494" spans="1:11" x14ac:dyDescent="0.25">
      <c r="A3494" s="7">
        <v>510387</v>
      </c>
      <c r="B3494" s="7">
        <v>510381</v>
      </c>
      <c r="C3494" t="s">
        <v>29</v>
      </c>
      <c r="D3494" t="s">
        <v>13</v>
      </c>
      <c r="E3494" s="7">
        <v>2</v>
      </c>
      <c r="F3494" s="7" t="s">
        <v>148</v>
      </c>
      <c r="G3494" t="s">
        <v>11</v>
      </c>
      <c r="H3494">
        <v>61.1</v>
      </c>
      <c r="I3494">
        <v>1</v>
      </c>
      <c r="J3494">
        <v>183.2</v>
      </c>
      <c r="K3494">
        <v>1.9870000000000001</v>
      </c>
    </row>
    <row r="3495" spans="1:11" x14ac:dyDescent="0.25">
      <c r="A3495" s="7">
        <v>510389</v>
      </c>
      <c r="B3495" s="7">
        <v>510381</v>
      </c>
      <c r="C3495" t="s">
        <v>29</v>
      </c>
      <c r="D3495" t="s">
        <v>13</v>
      </c>
      <c r="E3495" s="7">
        <v>2</v>
      </c>
      <c r="F3495" s="7" t="s">
        <v>148</v>
      </c>
      <c r="G3495" t="s">
        <v>11</v>
      </c>
      <c r="H3495">
        <v>46.9</v>
      </c>
      <c r="I3495">
        <v>4</v>
      </c>
      <c r="J3495">
        <v>65.3</v>
      </c>
      <c r="K3495">
        <v>1.9870000000000001</v>
      </c>
    </row>
    <row r="3496" spans="1:11" x14ac:dyDescent="0.25">
      <c r="A3496" s="7">
        <v>510391</v>
      </c>
      <c r="B3496" s="7">
        <v>510381</v>
      </c>
      <c r="C3496" t="s">
        <v>29</v>
      </c>
      <c r="D3496" t="s">
        <v>13</v>
      </c>
      <c r="E3496" s="7">
        <v>2</v>
      </c>
      <c r="F3496" s="7" t="s">
        <v>148</v>
      </c>
      <c r="G3496" t="s">
        <v>11</v>
      </c>
      <c r="H3496">
        <v>61.1</v>
      </c>
      <c r="I3496">
        <v>3</v>
      </c>
      <c r="J3496">
        <v>87.9</v>
      </c>
      <c r="K3496">
        <v>1.9870000000000001</v>
      </c>
    </row>
    <row r="3497" spans="1:11" x14ac:dyDescent="0.25">
      <c r="A3497" s="7">
        <v>510393</v>
      </c>
      <c r="B3497" s="7">
        <v>510381</v>
      </c>
      <c r="C3497" t="s">
        <v>29</v>
      </c>
      <c r="D3497" t="s">
        <v>13</v>
      </c>
      <c r="E3497" s="7">
        <v>2</v>
      </c>
      <c r="F3497" s="7" t="s">
        <v>148</v>
      </c>
      <c r="G3497" t="s">
        <v>11</v>
      </c>
      <c r="H3497">
        <v>46.8</v>
      </c>
      <c r="I3497">
        <v>1</v>
      </c>
      <c r="J3497">
        <v>167.6</v>
      </c>
      <c r="K3497">
        <v>1.9870000000000001</v>
      </c>
    </row>
    <row r="3498" spans="1:11" x14ac:dyDescent="0.25">
      <c r="A3498" s="7">
        <v>510395</v>
      </c>
      <c r="B3498" s="7">
        <v>510381</v>
      </c>
      <c r="C3498" t="s">
        <v>29</v>
      </c>
      <c r="D3498" t="s">
        <v>13</v>
      </c>
      <c r="E3498" s="7">
        <v>2</v>
      </c>
      <c r="F3498" s="7" t="s">
        <v>148</v>
      </c>
      <c r="G3498" t="s">
        <v>11</v>
      </c>
      <c r="H3498">
        <v>47.7</v>
      </c>
      <c r="I3498">
        <v>1</v>
      </c>
      <c r="J3498">
        <v>167.6</v>
      </c>
      <c r="K3498">
        <v>1.9870000000000001</v>
      </c>
    </row>
    <row r="3499" spans="1:11" x14ac:dyDescent="0.25">
      <c r="A3499" s="7">
        <v>510397</v>
      </c>
      <c r="B3499" s="7">
        <v>510381</v>
      </c>
      <c r="C3499" t="s">
        <v>29</v>
      </c>
      <c r="D3499" t="s">
        <v>13</v>
      </c>
      <c r="E3499" s="7">
        <v>2</v>
      </c>
      <c r="F3499" s="7" t="s">
        <v>148</v>
      </c>
      <c r="G3499" t="s">
        <v>11</v>
      </c>
      <c r="H3499">
        <v>60.8</v>
      </c>
      <c r="I3499">
        <v>1</v>
      </c>
      <c r="J3499">
        <v>183.2</v>
      </c>
      <c r="K3499">
        <v>1.9870000000000001</v>
      </c>
    </row>
    <row r="3500" spans="1:11" x14ac:dyDescent="0.25">
      <c r="A3500" s="7">
        <v>510399</v>
      </c>
      <c r="B3500" s="7">
        <v>510381</v>
      </c>
      <c r="C3500" t="s">
        <v>29</v>
      </c>
      <c r="D3500" t="s">
        <v>13</v>
      </c>
      <c r="E3500" s="7">
        <v>2</v>
      </c>
      <c r="F3500" s="7" t="s">
        <v>148</v>
      </c>
      <c r="G3500" t="s">
        <v>11</v>
      </c>
      <c r="H3500">
        <v>45.5</v>
      </c>
      <c r="I3500">
        <v>1</v>
      </c>
      <c r="J3500">
        <v>167.6</v>
      </c>
      <c r="K3500">
        <v>1.9870000000000001</v>
      </c>
    </row>
    <row r="3501" spans="1:11" x14ac:dyDescent="0.25">
      <c r="A3501" s="7">
        <v>510401</v>
      </c>
      <c r="B3501" s="7">
        <v>510381</v>
      </c>
      <c r="C3501" t="s">
        <v>29</v>
      </c>
      <c r="D3501" t="s">
        <v>13</v>
      </c>
      <c r="E3501" s="7">
        <v>2</v>
      </c>
      <c r="F3501" s="7" t="s">
        <v>148</v>
      </c>
      <c r="G3501" t="s">
        <v>11</v>
      </c>
      <c r="H3501">
        <v>45.5</v>
      </c>
      <c r="I3501">
        <v>1</v>
      </c>
      <c r="J3501">
        <v>167.6</v>
      </c>
      <c r="K3501">
        <v>1.9870000000000001</v>
      </c>
    </row>
    <row r="3502" spans="1:11" x14ac:dyDescent="0.25">
      <c r="A3502" s="7">
        <v>510403</v>
      </c>
      <c r="B3502" s="7">
        <v>510381</v>
      </c>
      <c r="C3502" t="s">
        <v>29</v>
      </c>
      <c r="D3502" t="s">
        <v>13</v>
      </c>
      <c r="E3502" s="7">
        <v>2</v>
      </c>
      <c r="F3502" s="7" t="s">
        <v>148</v>
      </c>
      <c r="G3502" t="s">
        <v>11</v>
      </c>
      <c r="H3502">
        <v>59.9</v>
      </c>
      <c r="I3502">
        <v>5</v>
      </c>
      <c r="J3502">
        <v>62.3</v>
      </c>
      <c r="K3502">
        <v>1.9870000000000001</v>
      </c>
    </row>
    <row r="3503" spans="1:11" x14ac:dyDescent="0.25">
      <c r="A3503" s="7">
        <v>510405</v>
      </c>
      <c r="B3503" s="7">
        <v>510381</v>
      </c>
      <c r="C3503" t="s">
        <v>29</v>
      </c>
      <c r="D3503" t="s">
        <v>13</v>
      </c>
      <c r="E3503" s="7">
        <v>2</v>
      </c>
      <c r="F3503" s="7" t="s">
        <v>148</v>
      </c>
      <c r="G3503" t="s">
        <v>11</v>
      </c>
      <c r="H3503">
        <v>46.7</v>
      </c>
      <c r="I3503">
        <v>1</v>
      </c>
      <c r="J3503">
        <v>167.6</v>
      </c>
      <c r="K3503">
        <v>1.9870000000000001</v>
      </c>
    </row>
    <row r="3504" spans="1:11" x14ac:dyDescent="0.25">
      <c r="A3504" s="7">
        <v>511710</v>
      </c>
      <c r="B3504" s="7">
        <v>511708</v>
      </c>
      <c r="C3504" t="s">
        <v>29</v>
      </c>
      <c r="D3504" t="s">
        <v>13</v>
      </c>
      <c r="E3504" s="7">
        <v>77</v>
      </c>
      <c r="F3504" s="7" t="s">
        <v>148</v>
      </c>
      <c r="G3504" t="s">
        <v>18</v>
      </c>
      <c r="H3504">
        <v>43.5</v>
      </c>
      <c r="I3504">
        <v>2</v>
      </c>
      <c r="J3504">
        <v>73.5</v>
      </c>
      <c r="K3504">
        <v>2.76</v>
      </c>
    </row>
    <row r="3505" spans="1:11" x14ac:dyDescent="0.25">
      <c r="A3505" s="7">
        <v>511712</v>
      </c>
      <c r="B3505" s="7">
        <v>511708</v>
      </c>
      <c r="C3505" t="s">
        <v>29</v>
      </c>
      <c r="D3505" t="s">
        <v>13</v>
      </c>
      <c r="E3505" s="7">
        <v>77</v>
      </c>
      <c r="F3505" s="7" t="s">
        <v>148</v>
      </c>
      <c r="G3505" t="s">
        <v>18</v>
      </c>
      <c r="H3505">
        <v>52.3</v>
      </c>
      <c r="I3505">
        <v>2</v>
      </c>
      <c r="J3505">
        <v>73.5</v>
      </c>
      <c r="K3505">
        <v>2.76</v>
      </c>
    </row>
    <row r="3506" spans="1:11" x14ac:dyDescent="0.25">
      <c r="A3506" s="7">
        <v>511714</v>
      </c>
      <c r="B3506" s="7">
        <v>511708</v>
      </c>
      <c r="C3506" t="s">
        <v>29</v>
      </c>
      <c r="D3506" t="s">
        <v>13</v>
      </c>
      <c r="E3506" s="7">
        <v>77</v>
      </c>
      <c r="F3506" s="7" t="s">
        <v>148</v>
      </c>
      <c r="G3506" t="s">
        <v>18</v>
      </c>
      <c r="H3506">
        <v>43</v>
      </c>
      <c r="I3506">
        <v>2</v>
      </c>
      <c r="J3506">
        <v>83.2</v>
      </c>
      <c r="K3506">
        <v>2.76</v>
      </c>
    </row>
    <row r="3507" spans="1:11" x14ac:dyDescent="0.25">
      <c r="A3507" s="7">
        <v>511716</v>
      </c>
      <c r="B3507" s="7">
        <v>511708</v>
      </c>
      <c r="C3507" t="s">
        <v>29</v>
      </c>
      <c r="D3507" t="s">
        <v>13</v>
      </c>
      <c r="E3507" s="7">
        <v>77</v>
      </c>
      <c r="F3507" s="7" t="s">
        <v>148</v>
      </c>
      <c r="G3507" t="s">
        <v>18</v>
      </c>
      <c r="H3507">
        <v>26.6</v>
      </c>
      <c r="I3507">
        <v>3</v>
      </c>
      <c r="J3507">
        <v>57</v>
      </c>
      <c r="K3507">
        <v>2.76</v>
      </c>
    </row>
    <row r="3508" spans="1:11" x14ac:dyDescent="0.25">
      <c r="A3508" s="7">
        <v>511717</v>
      </c>
      <c r="B3508" s="7">
        <v>511708</v>
      </c>
      <c r="C3508" t="s">
        <v>29</v>
      </c>
      <c r="D3508" t="s">
        <v>13</v>
      </c>
      <c r="E3508" s="7">
        <v>77</v>
      </c>
      <c r="F3508" s="7" t="s">
        <v>148</v>
      </c>
      <c r="G3508" t="s">
        <v>18</v>
      </c>
      <c r="H3508">
        <v>26.6</v>
      </c>
      <c r="I3508">
        <v>1</v>
      </c>
      <c r="J3508">
        <v>92</v>
      </c>
      <c r="K3508">
        <v>2.76</v>
      </c>
    </row>
    <row r="3509" spans="1:11" x14ac:dyDescent="0.25">
      <c r="A3509" s="7">
        <v>511719</v>
      </c>
      <c r="B3509" s="7">
        <v>511708</v>
      </c>
      <c r="C3509" t="s">
        <v>29</v>
      </c>
      <c r="D3509" t="s">
        <v>13</v>
      </c>
      <c r="E3509" s="7">
        <v>77</v>
      </c>
      <c r="F3509" s="7" t="s">
        <v>148</v>
      </c>
      <c r="G3509" t="s">
        <v>18</v>
      </c>
      <c r="H3509">
        <v>60.7</v>
      </c>
      <c r="I3509">
        <v>2</v>
      </c>
      <c r="J3509">
        <v>83.2</v>
      </c>
      <c r="K3509">
        <v>2.76</v>
      </c>
    </row>
    <row r="3510" spans="1:11" x14ac:dyDescent="0.25">
      <c r="A3510" s="7">
        <v>511723</v>
      </c>
      <c r="B3510" s="7">
        <v>511708</v>
      </c>
      <c r="C3510" t="s">
        <v>29</v>
      </c>
      <c r="D3510" t="s">
        <v>13</v>
      </c>
      <c r="E3510" s="7">
        <v>77</v>
      </c>
      <c r="F3510" s="7" t="s">
        <v>148</v>
      </c>
      <c r="G3510" t="s">
        <v>18</v>
      </c>
      <c r="H3510">
        <v>62.1</v>
      </c>
      <c r="I3510">
        <v>1</v>
      </c>
      <c r="J3510">
        <v>118.7</v>
      </c>
      <c r="K3510">
        <v>2.76</v>
      </c>
    </row>
    <row r="3511" spans="1:11" x14ac:dyDescent="0.25">
      <c r="A3511" s="7">
        <v>511725</v>
      </c>
      <c r="B3511" s="7">
        <v>511708</v>
      </c>
      <c r="C3511" t="s">
        <v>29</v>
      </c>
      <c r="D3511" t="s">
        <v>13</v>
      </c>
      <c r="E3511" s="7">
        <v>77</v>
      </c>
      <c r="F3511" s="7" t="s">
        <v>148</v>
      </c>
      <c r="G3511" t="s">
        <v>18</v>
      </c>
      <c r="H3511">
        <v>62.4</v>
      </c>
      <c r="I3511">
        <v>1</v>
      </c>
      <c r="J3511">
        <v>118.7</v>
      </c>
      <c r="K3511">
        <v>2.76</v>
      </c>
    </row>
    <row r="3512" spans="1:11" x14ac:dyDescent="0.25">
      <c r="A3512" s="7">
        <v>513254</v>
      </c>
      <c r="B3512" s="7">
        <v>513252</v>
      </c>
      <c r="C3512" t="s">
        <v>29</v>
      </c>
      <c r="D3512" t="s">
        <v>40</v>
      </c>
      <c r="E3512" s="7">
        <v>15</v>
      </c>
      <c r="F3512" s="7" t="s">
        <v>148</v>
      </c>
      <c r="G3512" t="s">
        <v>18</v>
      </c>
      <c r="H3512">
        <v>30.2</v>
      </c>
      <c r="I3512">
        <v>2</v>
      </c>
      <c r="J3512">
        <v>57</v>
      </c>
      <c r="K3512">
        <v>2.76</v>
      </c>
    </row>
    <row r="3513" spans="1:11" x14ac:dyDescent="0.25">
      <c r="A3513" s="7">
        <v>513256</v>
      </c>
      <c r="B3513" s="7">
        <v>513252</v>
      </c>
      <c r="C3513" t="s">
        <v>29</v>
      </c>
      <c r="D3513" t="s">
        <v>40</v>
      </c>
      <c r="E3513" s="7">
        <v>15</v>
      </c>
      <c r="F3513" s="7" t="s">
        <v>148</v>
      </c>
      <c r="G3513" t="s">
        <v>18</v>
      </c>
      <c r="H3513">
        <v>44.1</v>
      </c>
      <c r="I3513">
        <v>1</v>
      </c>
      <c r="J3513">
        <v>118.7</v>
      </c>
      <c r="K3513">
        <v>2.76</v>
      </c>
    </row>
    <row r="3514" spans="1:11" x14ac:dyDescent="0.25">
      <c r="A3514" s="7">
        <v>513258</v>
      </c>
      <c r="B3514" s="7">
        <v>513252</v>
      </c>
      <c r="C3514" t="s">
        <v>29</v>
      </c>
      <c r="D3514" t="s">
        <v>40</v>
      </c>
      <c r="E3514" s="7">
        <v>15</v>
      </c>
      <c r="F3514" s="7" t="s">
        <v>148</v>
      </c>
      <c r="G3514" t="s">
        <v>18</v>
      </c>
      <c r="H3514">
        <v>42.4</v>
      </c>
      <c r="I3514">
        <v>1</v>
      </c>
      <c r="J3514">
        <v>118.7</v>
      </c>
      <c r="K3514">
        <v>2.76</v>
      </c>
    </row>
    <row r="3515" spans="1:11" x14ac:dyDescent="0.25">
      <c r="A3515" s="7">
        <v>513260</v>
      </c>
      <c r="B3515" s="7">
        <v>513252</v>
      </c>
      <c r="C3515" t="s">
        <v>29</v>
      </c>
      <c r="D3515" t="s">
        <v>40</v>
      </c>
      <c r="E3515" s="7">
        <v>15</v>
      </c>
      <c r="F3515" s="7" t="s">
        <v>148</v>
      </c>
      <c r="G3515" t="s">
        <v>18</v>
      </c>
      <c r="H3515">
        <v>29.4</v>
      </c>
      <c r="I3515">
        <v>1</v>
      </c>
      <c r="J3515">
        <v>92</v>
      </c>
      <c r="K3515">
        <v>2.76</v>
      </c>
    </row>
    <row r="3516" spans="1:11" x14ac:dyDescent="0.25">
      <c r="A3516" s="7">
        <v>513262</v>
      </c>
      <c r="B3516" s="7">
        <v>513252</v>
      </c>
      <c r="C3516" t="s">
        <v>29</v>
      </c>
      <c r="D3516" t="s">
        <v>40</v>
      </c>
      <c r="E3516" s="7">
        <v>15</v>
      </c>
      <c r="F3516" s="7" t="s">
        <v>148</v>
      </c>
      <c r="G3516" t="s">
        <v>18</v>
      </c>
      <c r="H3516">
        <v>42.4</v>
      </c>
      <c r="I3516">
        <v>3</v>
      </c>
      <c r="J3516">
        <v>57</v>
      </c>
      <c r="K3516">
        <v>2.76</v>
      </c>
    </row>
    <row r="3517" spans="1:11" x14ac:dyDescent="0.25">
      <c r="A3517" s="7">
        <v>513264</v>
      </c>
      <c r="B3517" s="7">
        <v>513252</v>
      </c>
      <c r="C3517" t="s">
        <v>29</v>
      </c>
      <c r="D3517" t="s">
        <v>40</v>
      </c>
      <c r="E3517" s="7">
        <v>15</v>
      </c>
      <c r="F3517" s="7" t="s">
        <v>148</v>
      </c>
      <c r="G3517" t="s">
        <v>18</v>
      </c>
      <c r="H3517">
        <v>44.3</v>
      </c>
      <c r="I3517">
        <v>4</v>
      </c>
      <c r="J3517">
        <v>46.3</v>
      </c>
      <c r="K3517">
        <v>2.76</v>
      </c>
    </row>
    <row r="3518" spans="1:11" x14ac:dyDescent="0.25">
      <c r="A3518" s="7">
        <v>513266</v>
      </c>
      <c r="B3518" s="7">
        <v>513252</v>
      </c>
      <c r="C3518" t="s">
        <v>29</v>
      </c>
      <c r="D3518" t="s">
        <v>40</v>
      </c>
      <c r="E3518" s="7">
        <v>15</v>
      </c>
      <c r="F3518" s="7" t="s">
        <v>148</v>
      </c>
      <c r="G3518" t="s">
        <v>18</v>
      </c>
      <c r="H3518">
        <v>42.4</v>
      </c>
      <c r="I3518">
        <v>2</v>
      </c>
      <c r="J3518">
        <v>73.5</v>
      </c>
      <c r="K3518">
        <v>2.76</v>
      </c>
    </row>
    <row r="3519" spans="1:11" x14ac:dyDescent="0.25">
      <c r="A3519" s="7">
        <v>513268</v>
      </c>
      <c r="B3519" s="7">
        <v>513252</v>
      </c>
      <c r="C3519" t="s">
        <v>29</v>
      </c>
      <c r="D3519" t="s">
        <v>40</v>
      </c>
      <c r="E3519" s="7">
        <v>15</v>
      </c>
      <c r="F3519" s="7" t="s">
        <v>148</v>
      </c>
      <c r="G3519" t="s">
        <v>18</v>
      </c>
      <c r="H3519">
        <v>29.3</v>
      </c>
      <c r="I3519">
        <v>1</v>
      </c>
      <c r="J3519">
        <v>92</v>
      </c>
      <c r="K3519">
        <v>2.76</v>
      </c>
    </row>
    <row r="3520" spans="1:11" x14ac:dyDescent="0.25">
      <c r="A3520" s="7">
        <v>513270</v>
      </c>
      <c r="B3520" s="7">
        <v>513252</v>
      </c>
      <c r="C3520" t="s">
        <v>29</v>
      </c>
      <c r="D3520" t="s">
        <v>40</v>
      </c>
      <c r="E3520" s="7">
        <v>15</v>
      </c>
      <c r="F3520" s="7" t="s">
        <v>148</v>
      </c>
      <c r="G3520" t="s">
        <v>18</v>
      </c>
      <c r="H3520">
        <v>42.5</v>
      </c>
      <c r="I3520">
        <v>1</v>
      </c>
      <c r="J3520">
        <v>118.7</v>
      </c>
      <c r="K3520">
        <v>2.76</v>
      </c>
    </row>
    <row r="3521" spans="1:11" x14ac:dyDescent="0.25">
      <c r="A3521" s="7">
        <v>513272</v>
      </c>
      <c r="B3521" s="7">
        <v>513252</v>
      </c>
      <c r="C3521" t="s">
        <v>29</v>
      </c>
      <c r="D3521" t="s">
        <v>40</v>
      </c>
      <c r="E3521" s="7">
        <v>15</v>
      </c>
      <c r="F3521" s="7" t="s">
        <v>148</v>
      </c>
      <c r="G3521" t="s">
        <v>18</v>
      </c>
      <c r="H3521">
        <v>44.4</v>
      </c>
      <c r="I3521">
        <v>3</v>
      </c>
      <c r="J3521">
        <v>57</v>
      </c>
      <c r="K3521">
        <v>2.76</v>
      </c>
    </row>
    <row r="3522" spans="1:11" x14ac:dyDescent="0.25">
      <c r="A3522" s="7">
        <v>513274</v>
      </c>
      <c r="B3522" s="7">
        <v>513252</v>
      </c>
      <c r="C3522" t="s">
        <v>29</v>
      </c>
      <c r="D3522" t="s">
        <v>40</v>
      </c>
      <c r="E3522" s="7">
        <v>15</v>
      </c>
      <c r="F3522" s="7" t="s">
        <v>148</v>
      </c>
      <c r="G3522" t="s">
        <v>18</v>
      </c>
      <c r="H3522">
        <v>42.2</v>
      </c>
      <c r="I3522">
        <v>1</v>
      </c>
      <c r="J3522">
        <v>118.7</v>
      </c>
      <c r="K3522">
        <v>2.76</v>
      </c>
    </row>
    <row r="3523" spans="1:11" x14ac:dyDescent="0.25">
      <c r="A3523" s="7">
        <v>513276</v>
      </c>
      <c r="B3523" s="7">
        <v>513252</v>
      </c>
      <c r="C3523" t="s">
        <v>29</v>
      </c>
      <c r="D3523" t="s">
        <v>40</v>
      </c>
      <c r="E3523" s="7">
        <v>15</v>
      </c>
      <c r="F3523" s="7" t="s">
        <v>148</v>
      </c>
      <c r="G3523" t="s">
        <v>18</v>
      </c>
      <c r="H3523">
        <v>30.2</v>
      </c>
      <c r="I3523">
        <v>1</v>
      </c>
      <c r="J3523">
        <v>92</v>
      </c>
      <c r="K3523">
        <v>2.76</v>
      </c>
    </row>
    <row r="3524" spans="1:11" x14ac:dyDescent="0.25">
      <c r="A3524" s="7">
        <v>513278</v>
      </c>
      <c r="B3524" s="7">
        <v>513252</v>
      </c>
      <c r="C3524" t="s">
        <v>29</v>
      </c>
      <c r="D3524" t="s">
        <v>40</v>
      </c>
      <c r="E3524" s="7">
        <v>15</v>
      </c>
      <c r="F3524" s="7" t="s">
        <v>148</v>
      </c>
      <c r="G3524" t="s">
        <v>18</v>
      </c>
      <c r="H3524">
        <v>40.5</v>
      </c>
      <c r="I3524">
        <v>2</v>
      </c>
      <c r="J3524">
        <v>73.5</v>
      </c>
      <c r="K3524">
        <v>2.76</v>
      </c>
    </row>
    <row r="3525" spans="1:11" x14ac:dyDescent="0.25">
      <c r="A3525" s="7">
        <v>513280</v>
      </c>
      <c r="B3525" s="7">
        <v>513252</v>
      </c>
      <c r="C3525" t="s">
        <v>29</v>
      </c>
      <c r="D3525" t="s">
        <v>40</v>
      </c>
      <c r="E3525" s="7">
        <v>15</v>
      </c>
      <c r="F3525" s="7" t="s">
        <v>148</v>
      </c>
      <c r="G3525" t="s">
        <v>18</v>
      </c>
      <c r="H3525">
        <v>44.7</v>
      </c>
      <c r="I3525">
        <v>2</v>
      </c>
      <c r="J3525">
        <v>73.5</v>
      </c>
      <c r="K3525">
        <v>2.76</v>
      </c>
    </row>
    <row r="3526" spans="1:11" x14ac:dyDescent="0.25">
      <c r="A3526" s="7">
        <v>513282</v>
      </c>
      <c r="B3526" s="7">
        <v>513252</v>
      </c>
      <c r="C3526" t="s">
        <v>29</v>
      </c>
      <c r="D3526" t="s">
        <v>40</v>
      </c>
      <c r="E3526" s="7">
        <v>15</v>
      </c>
      <c r="F3526" s="7" t="s">
        <v>148</v>
      </c>
      <c r="G3526" t="s">
        <v>18</v>
      </c>
      <c r="H3526">
        <v>42.4</v>
      </c>
      <c r="I3526">
        <v>2</v>
      </c>
      <c r="J3526">
        <v>73.5</v>
      </c>
      <c r="K3526">
        <v>2.76</v>
      </c>
    </row>
    <row r="3527" spans="1:11" x14ac:dyDescent="0.25">
      <c r="A3527" s="7">
        <v>513284</v>
      </c>
      <c r="B3527" s="7">
        <v>513252</v>
      </c>
      <c r="C3527" t="s">
        <v>29</v>
      </c>
      <c r="D3527" t="s">
        <v>40</v>
      </c>
      <c r="E3527" s="7">
        <v>15</v>
      </c>
      <c r="F3527" s="7" t="s">
        <v>148</v>
      </c>
      <c r="G3527" t="s">
        <v>18</v>
      </c>
      <c r="H3527">
        <v>42.5</v>
      </c>
      <c r="I3527">
        <v>1</v>
      </c>
      <c r="J3527">
        <v>118.7</v>
      </c>
      <c r="K3527">
        <v>2.76</v>
      </c>
    </row>
    <row r="3528" spans="1:11" x14ac:dyDescent="0.25">
      <c r="A3528" s="7">
        <v>513546</v>
      </c>
      <c r="B3528" s="7">
        <v>513544</v>
      </c>
      <c r="C3528" t="s">
        <v>29</v>
      </c>
      <c r="D3528" t="s">
        <v>40</v>
      </c>
      <c r="E3528" s="7">
        <v>17</v>
      </c>
      <c r="F3528" s="7" t="s">
        <v>148</v>
      </c>
      <c r="G3528" t="s">
        <v>18</v>
      </c>
      <c r="H3528">
        <v>67.3</v>
      </c>
      <c r="I3528">
        <v>3</v>
      </c>
      <c r="J3528">
        <v>64.5</v>
      </c>
      <c r="K3528">
        <v>2.76</v>
      </c>
    </row>
    <row r="3529" spans="1:11" x14ac:dyDescent="0.25">
      <c r="A3529" s="7">
        <v>513549</v>
      </c>
      <c r="B3529" s="7">
        <v>513544</v>
      </c>
      <c r="C3529" t="s">
        <v>29</v>
      </c>
      <c r="D3529" t="s">
        <v>40</v>
      </c>
      <c r="E3529" s="7">
        <v>17</v>
      </c>
      <c r="F3529" s="7" t="s">
        <v>148</v>
      </c>
      <c r="G3529" t="s">
        <v>18</v>
      </c>
      <c r="H3529">
        <v>43.9</v>
      </c>
      <c r="I3529">
        <v>1</v>
      </c>
      <c r="J3529">
        <v>118.7</v>
      </c>
      <c r="K3529">
        <v>2.76</v>
      </c>
    </row>
    <row r="3530" spans="1:11" x14ac:dyDescent="0.25">
      <c r="A3530" s="7">
        <v>513551</v>
      </c>
      <c r="B3530" s="7">
        <v>513544</v>
      </c>
      <c r="C3530" t="s">
        <v>29</v>
      </c>
      <c r="D3530" t="s">
        <v>40</v>
      </c>
      <c r="E3530" s="7">
        <v>17</v>
      </c>
      <c r="F3530" s="7" t="s">
        <v>148</v>
      </c>
      <c r="G3530" t="s">
        <v>18</v>
      </c>
      <c r="H3530">
        <v>21.5</v>
      </c>
      <c r="I3530">
        <v>1</v>
      </c>
      <c r="J3530">
        <v>92</v>
      </c>
      <c r="K3530">
        <v>2.76</v>
      </c>
    </row>
    <row r="3531" spans="1:11" x14ac:dyDescent="0.25">
      <c r="A3531" s="7">
        <v>513552</v>
      </c>
      <c r="B3531" s="7">
        <v>513544</v>
      </c>
      <c r="C3531" t="s">
        <v>29</v>
      </c>
      <c r="D3531" t="s">
        <v>40</v>
      </c>
      <c r="E3531" s="7">
        <v>17</v>
      </c>
      <c r="F3531" s="7" t="s">
        <v>148</v>
      </c>
      <c r="G3531" t="s">
        <v>18</v>
      </c>
      <c r="H3531">
        <v>27</v>
      </c>
      <c r="I3531">
        <v>1</v>
      </c>
      <c r="J3531">
        <v>92</v>
      </c>
      <c r="K3531">
        <v>2.76</v>
      </c>
    </row>
    <row r="3532" spans="1:11" x14ac:dyDescent="0.25">
      <c r="A3532" s="7">
        <v>513553</v>
      </c>
      <c r="B3532" s="7">
        <v>513544</v>
      </c>
      <c r="C3532" t="s">
        <v>29</v>
      </c>
      <c r="D3532" t="s">
        <v>40</v>
      </c>
      <c r="E3532" s="7">
        <v>17</v>
      </c>
      <c r="F3532" s="7" t="s">
        <v>148</v>
      </c>
      <c r="G3532" t="s">
        <v>18</v>
      </c>
      <c r="H3532">
        <v>18.8</v>
      </c>
      <c r="I3532">
        <v>1</v>
      </c>
      <c r="J3532">
        <v>92</v>
      </c>
      <c r="K3532">
        <v>2.76</v>
      </c>
    </row>
    <row r="3533" spans="1:11" x14ac:dyDescent="0.25">
      <c r="A3533" s="7">
        <v>513555</v>
      </c>
      <c r="B3533" s="7">
        <v>513544</v>
      </c>
      <c r="C3533" t="s">
        <v>29</v>
      </c>
      <c r="D3533" t="s">
        <v>40</v>
      </c>
      <c r="E3533" s="7">
        <v>17</v>
      </c>
      <c r="F3533" s="7" t="s">
        <v>148</v>
      </c>
      <c r="G3533" t="s">
        <v>18</v>
      </c>
      <c r="H3533">
        <v>44</v>
      </c>
      <c r="I3533">
        <v>3</v>
      </c>
      <c r="J3533">
        <v>57</v>
      </c>
      <c r="K3533">
        <v>2.76</v>
      </c>
    </row>
    <row r="3534" spans="1:11" x14ac:dyDescent="0.25">
      <c r="A3534" s="7">
        <v>513557</v>
      </c>
      <c r="B3534" s="7">
        <v>513544</v>
      </c>
      <c r="C3534" t="s">
        <v>29</v>
      </c>
      <c r="D3534" t="s">
        <v>40</v>
      </c>
      <c r="E3534" s="7">
        <v>17</v>
      </c>
      <c r="F3534" s="7" t="s">
        <v>148</v>
      </c>
      <c r="G3534" t="s">
        <v>18</v>
      </c>
      <c r="H3534">
        <v>43.6</v>
      </c>
      <c r="I3534">
        <v>3</v>
      </c>
      <c r="J3534">
        <v>57</v>
      </c>
      <c r="K3534">
        <v>2.76</v>
      </c>
    </row>
    <row r="3535" spans="1:11" x14ac:dyDescent="0.25">
      <c r="A3535" s="7">
        <v>513559</v>
      </c>
      <c r="B3535" s="7">
        <v>513544</v>
      </c>
      <c r="C3535" t="s">
        <v>29</v>
      </c>
      <c r="D3535" t="s">
        <v>40</v>
      </c>
      <c r="E3535" s="7">
        <v>17</v>
      </c>
      <c r="F3535" s="7" t="s">
        <v>148</v>
      </c>
      <c r="G3535" t="s">
        <v>18</v>
      </c>
      <c r="H3535">
        <v>67.099999999999994</v>
      </c>
      <c r="I3535">
        <v>2</v>
      </c>
      <c r="J3535">
        <v>83.2</v>
      </c>
      <c r="K3535">
        <v>2.76</v>
      </c>
    </row>
    <row r="3536" spans="1:11" x14ac:dyDescent="0.25">
      <c r="A3536" s="7">
        <v>513561</v>
      </c>
      <c r="B3536" s="7">
        <v>513544</v>
      </c>
      <c r="C3536" t="s">
        <v>29</v>
      </c>
      <c r="D3536" t="s">
        <v>40</v>
      </c>
      <c r="E3536" s="7">
        <v>17</v>
      </c>
      <c r="F3536" s="7" t="s">
        <v>148</v>
      </c>
      <c r="G3536" t="s">
        <v>18</v>
      </c>
      <c r="H3536">
        <v>44.9</v>
      </c>
      <c r="I3536">
        <v>2</v>
      </c>
      <c r="J3536">
        <v>73.5</v>
      </c>
      <c r="K3536">
        <v>2.76</v>
      </c>
    </row>
    <row r="3537" spans="1:11" x14ac:dyDescent="0.25">
      <c r="A3537" s="7">
        <v>513563</v>
      </c>
      <c r="B3537" s="7">
        <v>513544</v>
      </c>
      <c r="C3537" t="s">
        <v>29</v>
      </c>
      <c r="D3537" t="s">
        <v>40</v>
      </c>
      <c r="E3537" s="7">
        <v>17</v>
      </c>
      <c r="F3537" s="7" t="s">
        <v>148</v>
      </c>
      <c r="G3537" t="s">
        <v>18</v>
      </c>
      <c r="H3537">
        <v>68.7</v>
      </c>
      <c r="I3537">
        <v>1</v>
      </c>
      <c r="J3537">
        <v>134.30000000000001</v>
      </c>
      <c r="K3537">
        <v>2.76</v>
      </c>
    </row>
    <row r="3538" spans="1:11" x14ac:dyDescent="0.25">
      <c r="A3538" s="7">
        <v>515456</v>
      </c>
      <c r="B3538" s="7">
        <v>515454</v>
      </c>
      <c r="C3538" t="s">
        <v>29</v>
      </c>
      <c r="D3538" t="s">
        <v>42</v>
      </c>
      <c r="E3538" s="7">
        <v>8</v>
      </c>
      <c r="F3538" s="7" t="s">
        <v>148</v>
      </c>
      <c r="G3538" t="s">
        <v>18</v>
      </c>
      <c r="H3538">
        <v>85.3</v>
      </c>
      <c r="I3538">
        <v>3</v>
      </c>
      <c r="J3538">
        <v>69.8</v>
      </c>
      <c r="K3538">
        <v>2.76</v>
      </c>
    </row>
    <row r="3539" spans="1:11" x14ac:dyDescent="0.25">
      <c r="A3539" s="7">
        <v>515458</v>
      </c>
      <c r="B3539" s="7">
        <v>515454</v>
      </c>
      <c r="C3539" t="s">
        <v>29</v>
      </c>
      <c r="D3539" t="s">
        <v>42</v>
      </c>
      <c r="E3539" s="7">
        <v>8</v>
      </c>
      <c r="F3539" s="7" t="s">
        <v>148</v>
      </c>
      <c r="G3539" t="s">
        <v>18</v>
      </c>
      <c r="H3539">
        <v>70</v>
      </c>
      <c r="I3539">
        <v>1</v>
      </c>
      <c r="J3539">
        <v>134.30000000000001</v>
      </c>
      <c r="K3539">
        <v>2.76</v>
      </c>
    </row>
    <row r="3540" spans="1:11" x14ac:dyDescent="0.25">
      <c r="A3540" s="7">
        <v>515460</v>
      </c>
      <c r="B3540" s="7">
        <v>515454</v>
      </c>
      <c r="C3540" t="s">
        <v>29</v>
      </c>
      <c r="D3540" t="s">
        <v>42</v>
      </c>
      <c r="E3540" s="7">
        <v>8</v>
      </c>
      <c r="F3540" s="7" t="s">
        <v>148</v>
      </c>
      <c r="G3540" t="s">
        <v>18</v>
      </c>
      <c r="H3540">
        <v>69.5</v>
      </c>
      <c r="I3540">
        <v>1</v>
      </c>
      <c r="J3540">
        <v>134.30000000000001</v>
      </c>
      <c r="K3540">
        <v>2.76</v>
      </c>
    </row>
    <row r="3541" spans="1:11" x14ac:dyDescent="0.25">
      <c r="A3541" s="7">
        <v>515462</v>
      </c>
      <c r="B3541" s="7">
        <v>515454</v>
      </c>
      <c r="C3541" t="s">
        <v>29</v>
      </c>
      <c r="D3541" t="s">
        <v>42</v>
      </c>
      <c r="E3541" s="7">
        <v>8</v>
      </c>
      <c r="F3541" s="7" t="s">
        <v>148</v>
      </c>
      <c r="G3541" t="s">
        <v>18</v>
      </c>
      <c r="H3541">
        <v>27.3</v>
      </c>
      <c r="I3541">
        <v>1</v>
      </c>
      <c r="J3541">
        <v>118.7</v>
      </c>
      <c r="K3541">
        <v>2.76</v>
      </c>
    </row>
    <row r="3542" spans="1:11" x14ac:dyDescent="0.25">
      <c r="A3542" s="7">
        <v>515463</v>
      </c>
      <c r="B3542" s="7">
        <v>515454</v>
      </c>
      <c r="C3542" t="s">
        <v>29</v>
      </c>
      <c r="D3542" t="s">
        <v>42</v>
      </c>
      <c r="E3542" s="7">
        <v>8</v>
      </c>
      <c r="F3542" s="7" t="s">
        <v>148</v>
      </c>
      <c r="G3542" t="s">
        <v>18</v>
      </c>
      <c r="H3542">
        <v>58.4</v>
      </c>
      <c r="I3542">
        <v>1</v>
      </c>
      <c r="J3542">
        <v>118.7</v>
      </c>
      <c r="K3542">
        <v>2.76</v>
      </c>
    </row>
    <row r="3543" spans="1:11" x14ac:dyDescent="0.25">
      <c r="A3543" s="7">
        <v>515465</v>
      </c>
      <c r="B3543" s="7">
        <v>515454</v>
      </c>
      <c r="C3543" t="s">
        <v>29</v>
      </c>
      <c r="D3543" t="s">
        <v>42</v>
      </c>
      <c r="E3543" s="7">
        <v>8</v>
      </c>
      <c r="F3543" s="7" t="s">
        <v>148</v>
      </c>
      <c r="G3543" t="s">
        <v>18</v>
      </c>
      <c r="H3543">
        <v>68.8</v>
      </c>
      <c r="I3543">
        <v>3</v>
      </c>
      <c r="J3543">
        <v>64.5</v>
      </c>
      <c r="K3543">
        <v>2.76</v>
      </c>
    </row>
    <row r="3544" spans="1:11" x14ac:dyDescent="0.25">
      <c r="A3544" s="7">
        <v>515467</v>
      </c>
      <c r="B3544" s="7">
        <v>515454</v>
      </c>
      <c r="C3544" t="s">
        <v>29</v>
      </c>
      <c r="D3544" t="s">
        <v>42</v>
      </c>
      <c r="E3544" s="7">
        <v>8</v>
      </c>
      <c r="F3544" s="7" t="s">
        <v>148</v>
      </c>
      <c r="G3544" t="s">
        <v>18</v>
      </c>
      <c r="H3544">
        <v>85.9</v>
      </c>
      <c r="I3544">
        <v>1</v>
      </c>
      <c r="J3544">
        <v>145.4</v>
      </c>
      <c r="K3544">
        <v>2.76</v>
      </c>
    </row>
    <row r="3545" spans="1:11" x14ac:dyDescent="0.25">
      <c r="A3545" s="7">
        <v>515469</v>
      </c>
      <c r="B3545" s="7">
        <v>515454</v>
      </c>
      <c r="C3545" t="s">
        <v>29</v>
      </c>
      <c r="D3545" t="s">
        <v>42</v>
      </c>
      <c r="E3545" s="7">
        <v>8</v>
      </c>
      <c r="F3545" s="7" t="s">
        <v>148</v>
      </c>
      <c r="G3545" t="s">
        <v>18</v>
      </c>
      <c r="H3545">
        <v>69</v>
      </c>
      <c r="I3545">
        <v>3</v>
      </c>
      <c r="J3545">
        <v>64.5</v>
      </c>
      <c r="K3545">
        <v>2.76</v>
      </c>
    </row>
    <row r="3546" spans="1:11" x14ac:dyDescent="0.25">
      <c r="A3546" s="7">
        <v>515471</v>
      </c>
      <c r="B3546" s="7">
        <v>515454</v>
      </c>
      <c r="C3546" t="s">
        <v>29</v>
      </c>
      <c r="D3546" t="s">
        <v>42</v>
      </c>
      <c r="E3546" s="7">
        <v>8</v>
      </c>
      <c r="F3546" s="7" t="s">
        <v>148</v>
      </c>
      <c r="G3546" t="s">
        <v>18</v>
      </c>
      <c r="H3546">
        <v>84.6</v>
      </c>
      <c r="I3546">
        <v>2</v>
      </c>
      <c r="J3546">
        <v>90.1</v>
      </c>
      <c r="K3546">
        <v>2.76</v>
      </c>
    </row>
    <row r="3547" spans="1:11" x14ac:dyDescent="0.25">
      <c r="A3547" s="7">
        <v>515475</v>
      </c>
      <c r="B3547" s="7">
        <v>515454</v>
      </c>
      <c r="C3547" t="s">
        <v>29</v>
      </c>
      <c r="D3547" t="s">
        <v>42</v>
      </c>
      <c r="E3547" s="7">
        <v>8</v>
      </c>
      <c r="F3547" s="7" t="s">
        <v>148</v>
      </c>
      <c r="G3547" t="s">
        <v>18</v>
      </c>
      <c r="H3547">
        <v>40.6</v>
      </c>
      <c r="I3547">
        <v>1</v>
      </c>
      <c r="J3547">
        <v>118.7</v>
      </c>
      <c r="K3547">
        <v>2.76</v>
      </c>
    </row>
    <row r="3548" spans="1:11" x14ac:dyDescent="0.25">
      <c r="A3548" s="7">
        <v>515476</v>
      </c>
      <c r="B3548" s="7">
        <v>515454</v>
      </c>
      <c r="C3548" t="s">
        <v>29</v>
      </c>
      <c r="D3548" t="s">
        <v>42</v>
      </c>
      <c r="E3548" s="7">
        <v>8</v>
      </c>
      <c r="F3548" s="7" t="s">
        <v>148</v>
      </c>
      <c r="G3548" t="s">
        <v>18</v>
      </c>
      <c r="H3548">
        <v>19.100000000000001</v>
      </c>
      <c r="I3548">
        <v>1</v>
      </c>
      <c r="J3548">
        <v>92</v>
      </c>
      <c r="K3548">
        <v>2.76</v>
      </c>
    </row>
    <row r="3549" spans="1:11" x14ac:dyDescent="0.25">
      <c r="A3549" s="7">
        <v>515477</v>
      </c>
      <c r="B3549" s="7">
        <v>515454</v>
      </c>
      <c r="C3549" t="s">
        <v>29</v>
      </c>
      <c r="D3549" t="s">
        <v>42</v>
      </c>
      <c r="E3549" s="7">
        <v>8</v>
      </c>
      <c r="F3549" s="7" t="s">
        <v>148</v>
      </c>
      <c r="G3549" t="s">
        <v>18</v>
      </c>
      <c r="H3549">
        <v>22.7</v>
      </c>
      <c r="I3549">
        <v>1</v>
      </c>
      <c r="J3549">
        <v>92</v>
      </c>
      <c r="K3549">
        <v>2.76</v>
      </c>
    </row>
    <row r="3550" spans="1:11" x14ac:dyDescent="0.25">
      <c r="A3550" s="7">
        <v>515479</v>
      </c>
      <c r="B3550" s="7">
        <v>515454</v>
      </c>
      <c r="C3550" t="s">
        <v>29</v>
      </c>
      <c r="D3550" t="s">
        <v>42</v>
      </c>
      <c r="E3550" s="7">
        <v>8</v>
      </c>
      <c r="F3550" s="7" t="s">
        <v>148</v>
      </c>
      <c r="G3550" t="s">
        <v>18</v>
      </c>
      <c r="H3550">
        <v>19.899999999999999</v>
      </c>
      <c r="I3550">
        <v>1</v>
      </c>
      <c r="J3550">
        <v>92</v>
      </c>
      <c r="K3550">
        <v>2.76</v>
      </c>
    </row>
    <row r="3551" spans="1:11" x14ac:dyDescent="0.25">
      <c r="A3551" s="7">
        <v>515480</v>
      </c>
      <c r="B3551" s="7">
        <v>515454</v>
      </c>
      <c r="C3551" t="s">
        <v>29</v>
      </c>
      <c r="D3551" t="s">
        <v>42</v>
      </c>
      <c r="E3551" s="7">
        <v>8</v>
      </c>
      <c r="F3551" s="7" t="s">
        <v>148</v>
      </c>
      <c r="G3551" t="s">
        <v>18</v>
      </c>
      <c r="H3551">
        <v>26.4</v>
      </c>
      <c r="I3551">
        <v>3</v>
      </c>
      <c r="J3551">
        <v>57</v>
      </c>
      <c r="K3551">
        <v>2.76</v>
      </c>
    </row>
    <row r="3552" spans="1:11" x14ac:dyDescent="0.25">
      <c r="A3552" s="7">
        <v>515481</v>
      </c>
      <c r="B3552" s="7">
        <v>515454</v>
      </c>
      <c r="C3552" t="s">
        <v>29</v>
      </c>
      <c r="D3552" t="s">
        <v>42</v>
      </c>
      <c r="E3552" s="7">
        <v>8</v>
      </c>
      <c r="F3552" s="7" t="s">
        <v>148</v>
      </c>
      <c r="G3552" t="s">
        <v>18</v>
      </c>
      <c r="H3552">
        <v>20.6</v>
      </c>
      <c r="I3552">
        <v>3</v>
      </c>
      <c r="J3552">
        <v>57</v>
      </c>
      <c r="K3552">
        <v>2.76</v>
      </c>
    </row>
    <row r="3553" spans="1:11" x14ac:dyDescent="0.25">
      <c r="A3553" s="7">
        <v>515483</v>
      </c>
      <c r="B3553" s="7">
        <v>515454</v>
      </c>
      <c r="C3553" t="s">
        <v>29</v>
      </c>
      <c r="D3553" t="s">
        <v>42</v>
      </c>
      <c r="E3553" s="7">
        <v>8</v>
      </c>
      <c r="F3553" s="7" t="s">
        <v>148</v>
      </c>
      <c r="G3553" t="s">
        <v>18</v>
      </c>
      <c r="H3553">
        <v>85.3</v>
      </c>
      <c r="I3553">
        <v>4</v>
      </c>
      <c r="J3553">
        <v>56.7</v>
      </c>
      <c r="K3553">
        <v>2.76</v>
      </c>
    </row>
    <row r="3554" spans="1:11" x14ac:dyDescent="0.25">
      <c r="A3554" s="7">
        <v>515485</v>
      </c>
      <c r="B3554" s="7">
        <v>515454</v>
      </c>
      <c r="C3554" t="s">
        <v>29</v>
      </c>
      <c r="D3554" t="s">
        <v>42</v>
      </c>
      <c r="E3554" s="7">
        <v>8</v>
      </c>
      <c r="F3554" s="7" t="s">
        <v>148</v>
      </c>
      <c r="G3554" t="s">
        <v>18</v>
      </c>
      <c r="H3554">
        <v>41.1</v>
      </c>
      <c r="I3554">
        <v>1</v>
      </c>
      <c r="J3554">
        <v>118.7</v>
      </c>
      <c r="K3554">
        <v>2.76</v>
      </c>
    </row>
    <row r="3555" spans="1:11" x14ac:dyDescent="0.25">
      <c r="A3555" s="7">
        <v>515486</v>
      </c>
      <c r="B3555" s="7">
        <v>515454</v>
      </c>
      <c r="C3555" t="s">
        <v>29</v>
      </c>
      <c r="D3555" t="s">
        <v>42</v>
      </c>
      <c r="E3555" s="7">
        <v>8</v>
      </c>
      <c r="F3555" s="7" t="s">
        <v>148</v>
      </c>
      <c r="G3555" t="s">
        <v>18</v>
      </c>
      <c r="H3555">
        <v>27.9</v>
      </c>
      <c r="I3555">
        <v>1</v>
      </c>
      <c r="J3555">
        <v>92</v>
      </c>
      <c r="K3555">
        <v>2.76</v>
      </c>
    </row>
    <row r="3556" spans="1:11" x14ac:dyDescent="0.25">
      <c r="A3556" s="7">
        <v>515487</v>
      </c>
      <c r="B3556" s="7">
        <v>515454</v>
      </c>
      <c r="C3556" t="s">
        <v>29</v>
      </c>
      <c r="D3556" t="s">
        <v>42</v>
      </c>
      <c r="E3556" s="7">
        <v>8</v>
      </c>
      <c r="F3556" s="7" t="s">
        <v>148</v>
      </c>
      <c r="G3556" t="s">
        <v>18</v>
      </c>
      <c r="H3556">
        <v>15.7</v>
      </c>
      <c r="I3556">
        <v>1</v>
      </c>
      <c r="J3556">
        <v>92</v>
      </c>
      <c r="K3556">
        <v>2.76</v>
      </c>
    </row>
    <row r="3557" spans="1:11" x14ac:dyDescent="0.25">
      <c r="A3557" s="7">
        <v>515489</v>
      </c>
      <c r="B3557" s="7">
        <v>515454</v>
      </c>
      <c r="C3557" t="s">
        <v>29</v>
      </c>
      <c r="D3557" t="s">
        <v>42</v>
      </c>
      <c r="E3557" s="7">
        <v>8</v>
      </c>
      <c r="F3557" s="7" t="s">
        <v>148</v>
      </c>
      <c r="G3557" t="s">
        <v>18</v>
      </c>
      <c r="H3557">
        <v>28.15</v>
      </c>
      <c r="I3557">
        <v>1</v>
      </c>
      <c r="J3557">
        <v>92</v>
      </c>
      <c r="K3557">
        <v>2.76</v>
      </c>
    </row>
    <row r="3558" spans="1:11" x14ac:dyDescent="0.25">
      <c r="A3558" s="7">
        <v>515490</v>
      </c>
      <c r="B3558" s="7">
        <v>515454</v>
      </c>
      <c r="C3558" t="s">
        <v>29</v>
      </c>
      <c r="D3558" t="s">
        <v>42</v>
      </c>
      <c r="E3558" s="7">
        <v>8</v>
      </c>
      <c r="F3558" s="7" t="s">
        <v>148</v>
      </c>
      <c r="G3558" t="s">
        <v>18</v>
      </c>
      <c r="H3558">
        <v>26.6</v>
      </c>
      <c r="I3558">
        <v>1</v>
      </c>
      <c r="J3558">
        <v>92</v>
      </c>
      <c r="K3558">
        <v>2.76</v>
      </c>
    </row>
    <row r="3559" spans="1:11" x14ac:dyDescent="0.25">
      <c r="A3559" s="7">
        <v>515491</v>
      </c>
      <c r="B3559" s="7">
        <v>515454</v>
      </c>
      <c r="C3559" t="s">
        <v>29</v>
      </c>
      <c r="D3559" t="s">
        <v>42</v>
      </c>
      <c r="E3559" s="7">
        <v>8</v>
      </c>
      <c r="F3559" s="7" t="s">
        <v>148</v>
      </c>
      <c r="G3559" t="s">
        <v>18</v>
      </c>
      <c r="H3559">
        <v>20.45</v>
      </c>
      <c r="I3559">
        <v>1</v>
      </c>
      <c r="J3559">
        <v>92</v>
      </c>
      <c r="K3559">
        <v>2.76</v>
      </c>
    </row>
    <row r="3560" spans="1:11" x14ac:dyDescent="0.25">
      <c r="A3560" s="7">
        <v>515492</v>
      </c>
      <c r="B3560" s="7">
        <v>515454</v>
      </c>
      <c r="C3560" t="s">
        <v>29</v>
      </c>
      <c r="D3560" t="s">
        <v>42</v>
      </c>
      <c r="E3560" s="7">
        <v>8</v>
      </c>
      <c r="F3560" s="7" t="s">
        <v>148</v>
      </c>
      <c r="G3560" t="s">
        <v>18</v>
      </c>
      <c r="H3560">
        <v>20.6</v>
      </c>
      <c r="I3560">
        <v>1</v>
      </c>
      <c r="J3560">
        <v>92</v>
      </c>
      <c r="K3560">
        <v>2.76</v>
      </c>
    </row>
    <row r="3561" spans="1:11" x14ac:dyDescent="0.25">
      <c r="A3561" s="7">
        <v>515493</v>
      </c>
      <c r="B3561" s="7">
        <v>515454</v>
      </c>
      <c r="C3561" t="s">
        <v>29</v>
      </c>
      <c r="D3561" t="s">
        <v>42</v>
      </c>
      <c r="E3561" s="7">
        <v>8</v>
      </c>
      <c r="F3561" s="7" t="s">
        <v>148</v>
      </c>
      <c r="G3561" t="s">
        <v>18</v>
      </c>
      <c r="H3561">
        <v>1</v>
      </c>
      <c r="I3561">
        <v>1</v>
      </c>
      <c r="J3561">
        <v>92</v>
      </c>
      <c r="K3561">
        <v>2.76</v>
      </c>
    </row>
    <row r="3562" spans="1:11" x14ac:dyDescent="0.25">
      <c r="A3562" s="7">
        <v>515495</v>
      </c>
      <c r="B3562" s="7">
        <v>515454</v>
      </c>
      <c r="C3562" t="s">
        <v>29</v>
      </c>
      <c r="D3562" t="s">
        <v>42</v>
      </c>
      <c r="E3562" s="7">
        <v>8</v>
      </c>
      <c r="F3562" s="7" t="s">
        <v>148</v>
      </c>
      <c r="G3562" t="s">
        <v>18</v>
      </c>
      <c r="H3562">
        <v>90.6</v>
      </c>
      <c r="I3562">
        <v>2</v>
      </c>
      <c r="J3562">
        <v>90.1</v>
      </c>
      <c r="K3562">
        <v>2.76</v>
      </c>
    </row>
    <row r="3563" spans="1:11" x14ac:dyDescent="0.25">
      <c r="A3563" s="7">
        <v>515497</v>
      </c>
      <c r="B3563" s="7">
        <v>515454</v>
      </c>
      <c r="C3563" t="s">
        <v>29</v>
      </c>
      <c r="D3563" t="s">
        <v>42</v>
      </c>
      <c r="E3563" s="7">
        <v>8</v>
      </c>
      <c r="F3563" s="7" t="s">
        <v>148</v>
      </c>
      <c r="G3563" t="s">
        <v>18</v>
      </c>
      <c r="H3563">
        <v>97.1</v>
      </c>
      <c r="I3563">
        <v>4</v>
      </c>
      <c r="J3563">
        <v>56.7</v>
      </c>
      <c r="K3563">
        <v>2.76</v>
      </c>
    </row>
    <row r="3564" spans="1:11" x14ac:dyDescent="0.25">
      <c r="A3564" s="7">
        <v>515499</v>
      </c>
      <c r="B3564" s="7">
        <v>515454</v>
      </c>
      <c r="C3564" t="s">
        <v>29</v>
      </c>
      <c r="D3564" t="s">
        <v>42</v>
      </c>
      <c r="E3564" s="7">
        <v>8</v>
      </c>
      <c r="F3564" s="7" t="s">
        <v>148</v>
      </c>
      <c r="G3564" t="s">
        <v>18</v>
      </c>
      <c r="H3564">
        <v>92.1</v>
      </c>
      <c r="I3564">
        <v>4</v>
      </c>
      <c r="J3564">
        <v>56.7</v>
      </c>
      <c r="K3564">
        <v>2.76</v>
      </c>
    </row>
    <row r="3565" spans="1:11" x14ac:dyDescent="0.25">
      <c r="A3565" s="7">
        <v>515501</v>
      </c>
      <c r="B3565" s="7">
        <v>515454</v>
      </c>
      <c r="C3565" t="s">
        <v>29</v>
      </c>
      <c r="D3565" t="s">
        <v>42</v>
      </c>
      <c r="E3565" s="7">
        <v>8</v>
      </c>
      <c r="F3565" s="7" t="s">
        <v>148</v>
      </c>
      <c r="G3565" t="s">
        <v>18</v>
      </c>
      <c r="H3565">
        <v>42.6</v>
      </c>
      <c r="I3565">
        <v>3</v>
      </c>
      <c r="J3565">
        <v>57</v>
      </c>
      <c r="K3565">
        <v>2.76</v>
      </c>
    </row>
    <row r="3566" spans="1:11" x14ac:dyDescent="0.25">
      <c r="A3566" s="7">
        <v>515502</v>
      </c>
      <c r="B3566" s="7">
        <v>515454</v>
      </c>
      <c r="C3566" t="s">
        <v>29</v>
      </c>
      <c r="D3566" t="s">
        <v>42</v>
      </c>
      <c r="E3566" s="7">
        <v>8</v>
      </c>
      <c r="F3566" s="7" t="s">
        <v>148</v>
      </c>
      <c r="G3566" t="s">
        <v>18</v>
      </c>
      <c r="H3566">
        <v>27.5</v>
      </c>
      <c r="I3566">
        <v>1</v>
      </c>
      <c r="J3566">
        <v>92</v>
      </c>
      <c r="K3566">
        <v>2.76</v>
      </c>
    </row>
    <row r="3567" spans="1:11" x14ac:dyDescent="0.25">
      <c r="A3567" s="7">
        <v>515503</v>
      </c>
      <c r="B3567" s="7">
        <v>515454</v>
      </c>
      <c r="C3567" t="s">
        <v>29</v>
      </c>
      <c r="D3567" t="s">
        <v>42</v>
      </c>
      <c r="E3567" s="7">
        <v>8</v>
      </c>
      <c r="F3567" s="7" t="s">
        <v>148</v>
      </c>
      <c r="G3567" t="s">
        <v>18</v>
      </c>
      <c r="H3567">
        <v>22</v>
      </c>
      <c r="I3567">
        <v>1</v>
      </c>
      <c r="J3567">
        <v>92</v>
      </c>
      <c r="K3567">
        <v>2.76</v>
      </c>
    </row>
    <row r="3568" spans="1:11" x14ac:dyDescent="0.25">
      <c r="A3568" s="7">
        <v>515509</v>
      </c>
      <c r="B3568" s="7">
        <v>515454</v>
      </c>
      <c r="C3568" t="s">
        <v>29</v>
      </c>
      <c r="D3568" t="s">
        <v>42</v>
      </c>
      <c r="E3568" s="7">
        <v>8</v>
      </c>
      <c r="F3568" s="7" t="s">
        <v>148</v>
      </c>
      <c r="G3568" t="s">
        <v>18</v>
      </c>
      <c r="H3568">
        <v>93.2</v>
      </c>
      <c r="I3568">
        <v>3</v>
      </c>
      <c r="J3568">
        <v>69.8</v>
      </c>
      <c r="K3568">
        <v>2.76</v>
      </c>
    </row>
    <row r="3569" spans="1:11" x14ac:dyDescent="0.25">
      <c r="A3569" s="7">
        <v>515511</v>
      </c>
      <c r="B3569" s="7">
        <v>515454</v>
      </c>
      <c r="C3569" t="s">
        <v>29</v>
      </c>
      <c r="D3569" t="s">
        <v>42</v>
      </c>
      <c r="E3569" s="7">
        <v>8</v>
      </c>
      <c r="F3569" s="7" t="s">
        <v>148</v>
      </c>
      <c r="G3569" t="s">
        <v>18</v>
      </c>
      <c r="H3569">
        <v>98.1</v>
      </c>
      <c r="I3569">
        <v>1</v>
      </c>
      <c r="J3569">
        <v>145.4</v>
      </c>
      <c r="K3569">
        <v>2.76</v>
      </c>
    </row>
    <row r="3570" spans="1:11" x14ac:dyDescent="0.25">
      <c r="A3570" s="7">
        <v>515519</v>
      </c>
      <c r="B3570" s="7">
        <v>515454</v>
      </c>
      <c r="C3570" t="s">
        <v>29</v>
      </c>
      <c r="D3570" t="s">
        <v>42</v>
      </c>
      <c r="E3570" s="7">
        <v>8</v>
      </c>
      <c r="F3570" s="7" t="s">
        <v>148</v>
      </c>
      <c r="G3570" t="s">
        <v>18</v>
      </c>
      <c r="H3570">
        <v>69.5</v>
      </c>
      <c r="I3570">
        <v>3</v>
      </c>
      <c r="J3570">
        <v>64.5</v>
      </c>
      <c r="K3570">
        <v>2.76</v>
      </c>
    </row>
    <row r="3571" spans="1:11" x14ac:dyDescent="0.25">
      <c r="A3571" s="7">
        <v>515799</v>
      </c>
      <c r="B3571" s="7">
        <v>431550</v>
      </c>
      <c r="C3571" t="s">
        <v>50</v>
      </c>
      <c r="D3571" t="s">
        <v>120</v>
      </c>
      <c r="E3571" s="7">
        <v>12</v>
      </c>
      <c r="F3571" s="7" t="s">
        <v>149</v>
      </c>
      <c r="G3571" t="s">
        <v>18</v>
      </c>
      <c r="H3571">
        <v>0</v>
      </c>
      <c r="I3571">
        <v>1</v>
      </c>
      <c r="J3571" t="s">
        <v>149</v>
      </c>
      <c r="K3571" t="s">
        <v>149</v>
      </c>
    </row>
    <row r="3572" spans="1:11" x14ac:dyDescent="0.25">
      <c r="A3572" s="7">
        <v>515871</v>
      </c>
      <c r="B3572" s="7">
        <v>451437</v>
      </c>
      <c r="C3572" t="s">
        <v>50</v>
      </c>
      <c r="D3572" t="s">
        <v>96</v>
      </c>
      <c r="E3572" s="7">
        <v>10</v>
      </c>
      <c r="F3572" s="7" t="s">
        <v>149</v>
      </c>
      <c r="G3572" t="s">
        <v>18</v>
      </c>
      <c r="H3572">
        <v>152.6</v>
      </c>
      <c r="I3572">
        <v>1</v>
      </c>
      <c r="J3572" t="s">
        <v>149</v>
      </c>
      <c r="K3572" t="s">
        <v>149</v>
      </c>
    </row>
    <row r="3573" spans="1:11" x14ac:dyDescent="0.25">
      <c r="A3573" s="7">
        <v>515922</v>
      </c>
      <c r="B3573" s="7">
        <v>507664</v>
      </c>
      <c r="C3573" t="s">
        <v>29</v>
      </c>
      <c r="D3573" t="s">
        <v>68</v>
      </c>
      <c r="E3573" s="7">
        <v>26</v>
      </c>
      <c r="F3573" s="7" t="s">
        <v>149</v>
      </c>
      <c r="G3573" t="s">
        <v>11</v>
      </c>
      <c r="H3573">
        <v>0</v>
      </c>
      <c r="I3573">
        <v>1</v>
      </c>
      <c r="J3573" t="s">
        <v>149</v>
      </c>
      <c r="K3573" t="s">
        <v>149</v>
      </c>
    </row>
    <row r="3574" spans="1:11" x14ac:dyDescent="0.25">
      <c r="A3574" s="7">
        <v>519343</v>
      </c>
      <c r="B3574" s="7">
        <v>513252</v>
      </c>
      <c r="C3574" t="s">
        <v>29</v>
      </c>
      <c r="D3574" t="s">
        <v>40</v>
      </c>
      <c r="E3574" s="7">
        <v>15</v>
      </c>
      <c r="F3574" s="7" t="s">
        <v>149</v>
      </c>
      <c r="G3574" t="s">
        <v>18</v>
      </c>
      <c r="H3574">
        <v>0</v>
      </c>
      <c r="I3574">
        <v>1</v>
      </c>
      <c r="J3574" t="s">
        <v>149</v>
      </c>
      <c r="K3574" t="s">
        <v>149</v>
      </c>
    </row>
    <row r="3575" spans="1:11" x14ac:dyDescent="0.25">
      <c r="A3575" s="7">
        <v>522761</v>
      </c>
      <c r="B3575" s="7">
        <v>507664</v>
      </c>
      <c r="C3575" t="s">
        <v>29</v>
      </c>
      <c r="D3575" t="s">
        <v>68</v>
      </c>
      <c r="E3575" s="7">
        <v>26</v>
      </c>
      <c r="F3575" s="7" t="s">
        <v>149</v>
      </c>
      <c r="G3575" t="s">
        <v>11</v>
      </c>
      <c r="H3575">
        <v>0</v>
      </c>
      <c r="I3575">
        <v>1</v>
      </c>
      <c r="J3575" t="s">
        <v>149</v>
      </c>
      <c r="K3575" t="s">
        <v>149</v>
      </c>
    </row>
    <row r="3576" spans="1:11" x14ac:dyDescent="0.25">
      <c r="A3576" s="7">
        <v>522823</v>
      </c>
      <c r="B3576" s="7">
        <v>501298</v>
      </c>
      <c r="C3576" t="s">
        <v>50</v>
      </c>
      <c r="D3576" t="s">
        <v>85</v>
      </c>
      <c r="E3576" s="7">
        <v>35</v>
      </c>
      <c r="F3576" s="7" t="s">
        <v>149</v>
      </c>
      <c r="G3576" t="s">
        <v>18</v>
      </c>
      <c r="H3576">
        <v>59.7</v>
      </c>
      <c r="I3576">
        <v>1</v>
      </c>
      <c r="J3576" t="s">
        <v>149</v>
      </c>
      <c r="K3576" t="s">
        <v>149</v>
      </c>
    </row>
    <row r="3577" spans="1:11" x14ac:dyDescent="0.25">
      <c r="A3577" s="7">
        <v>524559</v>
      </c>
      <c r="B3577" s="7">
        <v>513252</v>
      </c>
      <c r="C3577" t="s">
        <v>29</v>
      </c>
      <c r="D3577" t="s">
        <v>40</v>
      </c>
      <c r="E3577" s="7">
        <v>15</v>
      </c>
      <c r="F3577" s="7" t="s">
        <v>149</v>
      </c>
      <c r="G3577" t="s">
        <v>18</v>
      </c>
      <c r="H3577">
        <v>0</v>
      </c>
      <c r="I3577">
        <v>1</v>
      </c>
      <c r="J3577" t="s">
        <v>149</v>
      </c>
      <c r="K3577" t="s">
        <v>149</v>
      </c>
    </row>
    <row r="3578" spans="1:11" x14ac:dyDescent="0.25">
      <c r="A3578" s="7">
        <v>524611</v>
      </c>
      <c r="B3578" s="7">
        <v>507664</v>
      </c>
      <c r="C3578" t="s">
        <v>29</v>
      </c>
      <c r="D3578" t="s">
        <v>68</v>
      </c>
      <c r="E3578" s="7">
        <v>26</v>
      </c>
      <c r="F3578" s="7" t="s">
        <v>149</v>
      </c>
      <c r="G3578" t="s">
        <v>11</v>
      </c>
      <c r="H3578">
        <v>0</v>
      </c>
      <c r="I3578">
        <v>1</v>
      </c>
      <c r="J3578" t="s">
        <v>149</v>
      </c>
      <c r="K3578" t="s">
        <v>149</v>
      </c>
    </row>
    <row r="3579" spans="1:11" x14ac:dyDescent="0.25">
      <c r="A3579" s="7">
        <v>524680</v>
      </c>
      <c r="B3579" s="7">
        <v>507007</v>
      </c>
      <c r="C3579" t="s">
        <v>29</v>
      </c>
      <c r="D3579" t="s">
        <v>135</v>
      </c>
      <c r="E3579" s="7">
        <v>32</v>
      </c>
      <c r="F3579" s="7" t="s">
        <v>149</v>
      </c>
      <c r="G3579" t="s">
        <v>18</v>
      </c>
      <c r="H3579">
        <v>0</v>
      </c>
      <c r="I3579">
        <v>1</v>
      </c>
      <c r="J3579" t="s">
        <v>149</v>
      </c>
      <c r="K3579" t="s">
        <v>149</v>
      </c>
    </row>
    <row r="3580" spans="1:11" x14ac:dyDescent="0.25">
      <c r="A3580" s="7">
        <v>526053</v>
      </c>
      <c r="B3580" s="7">
        <v>431446</v>
      </c>
      <c r="C3580" t="s">
        <v>50</v>
      </c>
      <c r="D3580" t="s">
        <v>99</v>
      </c>
      <c r="E3580" s="7">
        <v>7</v>
      </c>
      <c r="F3580" s="7" t="s">
        <v>148</v>
      </c>
      <c r="G3580" t="s">
        <v>18</v>
      </c>
      <c r="H3580">
        <v>34.299999999999997</v>
      </c>
      <c r="I3580">
        <v>1</v>
      </c>
      <c r="J3580">
        <v>92</v>
      </c>
      <c r="K3580">
        <v>2.76</v>
      </c>
    </row>
    <row r="3581" spans="1:11" x14ac:dyDescent="0.25">
      <c r="A3581" s="7">
        <v>526075</v>
      </c>
      <c r="B3581" s="7">
        <v>431304</v>
      </c>
      <c r="C3581" t="s">
        <v>50</v>
      </c>
      <c r="D3581" t="s">
        <v>87</v>
      </c>
      <c r="E3581" s="7">
        <v>23</v>
      </c>
      <c r="F3581" s="7" t="s">
        <v>148</v>
      </c>
      <c r="G3581" t="s">
        <v>18</v>
      </c>
      <c r="H3581">
        <v>29.1</v>
      </c>
      <c r="I3581">
        <v>1</v>
      </c>
      <c r="J3581">
        <v>92</v>
      </c>
      <c r="K3581">
        <v>2.76</v>
      </c>
    </row>
    <row r="3582" spans="1:11" x14ac:dyDescent="0.25">
      <c r="A3582" s="7">
        <v>526326</v>
      </c>
      <c r="B3582" s="7">
        <v>511708</v>
      </c>
      <c r="C3582" t="s">
        <v>29</v>
      </c>
      <c r="D3582" t="s">
        <v>13</v>
      </c>
      <c r="E3582" s="7">
        <v>77</v>
      </c>
      <c r="F3582" s="7" t="s">
        <v>149</v>
      </c>
      <c r="G3582" t="s">
        <v>18</v>
      </c>
      <c r="H3582">
        <v>60.5</v>
      </c>
      <c r="I3582">
        <v>1</v>
      </c>
      <c r="J3582" t="s">
        <v>149</v>
      </c>
      <c r="K3582" t="s">
        <v>149</v>
      </c>
    </row>
    <row r="3583" spans="1:11" x14ac:dyDescent="0.25">
      <c r="A3583" s="7">
        <v>526464</v>
      </c>
      <c r="B3583" s="7">
        <v>431514</v>
      </c>
      <c r="C3583" t="s">
        <v>50</v>
      </c>
      <c r="D3583" t="s">
        <v>86</v>
      </c>
      <c r="E3583" s="7">
        <v>8</v>
      </c>
      <c r="F3583" s="7" t="s">
        <v>149</v>
      </c>
      <c r="G3583" t="s">
        <v>18</v>
      </c>
      <c r="H3583">
        <v>0</v>
      </c>
      <c r="I3583">
        <v>1</v>
      </c>
      <c r="J3583" t="s">
        <v>149</v>
      </c>
      <c r="K3583" t="s">
        <v>149</v>
      </c>
    </row>
    <row r="3584" spans="1:11" x14ac:dyDescent="0.25">
      <c r="A3584" s="7">
        <v>526520</v>
      </c>
      <c r="B3584" s="7">
        <v>431487</v>
      </c>
      <c r="C3584" t="s">
        <v>50</v>
      </c>
      <c r="D3584" t="s">
        <v>88</v>
      </c>
      <c r="E3584" s="7" t="s">
        <v>112</v>
      </c>
      <c r="F3584" s="7" t="s">
        <v>149</v>
      </c>
      <c r="G3584" t="s">
        <v>18</v>
      </c>
      <c r="H3584">
        <v>0</v>
      </c>
      <c r="I3584">
        <v>1</v>
      </c>
      <c r="J3584" t="s">
        <v>149</v>
      </c>
      <c r="K3584" t="s">
        <v>149</v>
      </c>
    </row>
    <row r="3585" spans="1:11" x14ac:dyDescent="0.25">
      <c r="A3585" s="7">
        <v>526523</v>
      </c>
      <c r="B3585" s="7">
        <v>431516</v>
      </c>
      <c r="C3585" t="s">
        <v>50</v>
      </c>
      <c r="D3585" t="s">
        <v>114</v>
      </c>
      <c r="E3585" s="7" t="s">
        <v>115</v>
      </c>
      <c r="F3585" s="7" t="s">
        <v>149</v>
      </c>
      <c r="G3585" t="s">
        <v>18</v>
      </c>
      <c r="H3585">
        <v>0</v>
      </c>
      <c r="I3585">
        <v>1</v>
      </c>
      <c r="J3585" t="s">
        <v>149</v>
      </c>
      <c r="K3585" t="s">
        <v>149</v>
      </c>
    </row>
    <row r="3586" spans="1:11" x14ac:dyDescent="0.25">
      <c r="A3586" s="7">
        <v>526536</v>
      </c>
      <c r="B3586" s="7">
        <v>431517</v>
      </c>
      <c r="C3586" t="s">
        <v>50</v>
      </c>
      <c r="D3586" t="s">
        <v>114</v>
      </c>
      <c r="E3586" s="7">
        <v>5</v>
      </c>
      <c r="F3586" s="7" t="s">
        <v>149</v>
      </c>
      <c r="G3586" t="s">
        <v>18</v>
      </c>
      <c r="H3586">
        <v>0</v>
      </c>
      <c r="I3586">
        <v>1</v>
      </c>
      <c r="J3586" t="s">
        <v>149</v>
      </c>
      <c r="K3586" t="s">
        <v>149</v>
      </c>
    </row>
    <row r="3587" spans="1:11" x14ac:dyDescent="0.25">
      <c r="A3587" s="7">
        <v>526537</v>
      </c>
      <c r="B3587" s="7">
        <v>431517</v>
      </c>
      <c r="C3587" t="s">
        <v>50</v>
      </c>
      <c r="D3587" t="s">
        <v>114</v>
      </c>
      <c r="E3587" s="7">
        <v>5</v>
      </c>
      <c r="F3587" s="7" t="s">
        <v>149</v>
      </c>
      <c r="G3587" t="s">
        <v>18</v>
      </c>
      <c r="H3587">
        <v>0</v>
      </c>
      <c r="I3587">
        <v>1</v>
      </c>
      <c r="J3587" t="s">
        <v>149</v>
      </c>
      <c r="K3587" t="s">
        <v>149</v>
      </c>
    </row>
    <row r="3588" spans="1:11" x14ac:dyDescent="0.25">
      <c r="A3588" s="7">
        <v>526538</v>
      </c>
      <c r="B3588" s="7">
        <v>431517</v>
      </c>
      <c r="C3588" t="s">
        <v>50</v>
      </c>
      <c r="D3588" t="s">
        <v>114</v>
      </c>
      <c r="E3588" s="7">
        <v>5</v>
      </c>
      <c r="F3588" s="7" t="s">
        <v>149</v>
      </c>
      <c r="G3588" t="s">
        <v>18</v>
      </c>
      <c r="H3588">
        <v>96.4</v>
      </c>
      <c r="I3588">
        <v>1</v>
      </c>
      <c r="J3588" t="s">
        <v>149</v>
      </c>
      <c r="K3588" t="s">
        <v>149</v>
      </c>
    </row>
    <row r="3589" spans="1:11" x14ac:dyDescent="0.25">
      <c r="A3589" s="7">
        <v>526539</v>
      </c>
      <c r="B3589" s="7">
        <v>431517</v>
      </c>
      <c r="C3589" t="s">
        <v>50</v>
      </c>
      <c r="D3589" t="s">
        <v>114</v>
      </c>
      <c r="E3589" s="7">
        <v>5</v>
      </c>
      <c r="F3589" s="7" t="s">
        <v>149</v>
      </c>
      <c r="G3589" t="s">
        <v>18</v>
      </c>
      <c r="H3589">
        <v>107.2</v>
      </c>
      <c r="I3589">
        <v>1</v>
      </c>
      <c r="J3589" t="s">
        <v>149</v>
      </c>
      <c r="K3589" t="s">
        <v>149</v>
      </c>
    </row>
    <row r="3590" spans="1:11" x14ac:dyDescent="0.25">
      <c r="A3590" s="7">
        <v>526540</v>
      </c>
      <c r="B3590" s="7">
        <v>431517</v>
      </c>
      <c r="C3590" t="s">
        <v>50</v>
      </c>
      <c r="D3590" t="s">
        <v>114</v>
      </c>
      <c r="E3590" s="7">
        <v>5</v>
      </c>
      <c r="F3590" s="7" t="s">
        <v>149</v>
      </c>
      <c r="G3590" t="s">
        <v>18</v>
      </c>
      <c r="H3590">
        <v>105.3</v>
      </c>
      <c r="I3590">
        <v>1</v>
      </c>
      <c r="J3590" t="s">
        <v>149</v>
      </c>
      <c r="K3590" t="s">
        <v>149</v>
      </c>
    </row>
    <row r="3591" spans="1:11" x14ac:dyDescent="0.25">
      <c r="A3591" s="7">
        <v>526764</v>
      </c>
      <c r="B3591" s="7">
        <v>515454</v>
      </c>
      <c r="C3591" t="s">
        <v>29</v>
      </c>
      <c r="D3591" t="s">
        <v>42</v>
      </c>
      <c r="E3591" s="7">
        <v>8</v>
      </c>
      <c r="F3591" s="7" t="s">
        <v>149</v>
      </c>
      <c r="G3591" t="s">
        <v>18</v>
      </c>
      <c r="H3591">
        <v>0</v>
      </c>
      <c r="I3591">
        <v>1</v>
      </c>
      <c r="J3591" t="s">
        <v>149</v>
      </c>
      <c r="K3591" t="s">
        <v>149</v>
      </c>
    </row>
    <row r="3592" spans="1:11" x14ac:dyDescent="0.25">
      <c r="A3592" s="7">
        <v>526766</v>
      </c>
      <c r="B3592" s="7">
        <v>515454</v>
      </c>
      <c r="C3592" t="s">
        <v>29</v>
      </c>
      <c r="D3592" t="s">
        <v>42</v>
      </c>
      <c r="E3592" s="7">
        <v>8</v>
      </c>
      <c r="F3592" s="7" t="s">
        <v>149</v>
      </c>
      <c r="G3592" t="s">
        <v>18</v>
      </c>
      <c r="H3592">
        <v>0</v>
      </c>
      <c r="I3592">
        <v>1</v>
      </c>
      <c r="J3592" t="s">
        <v>149</v>
      </c>
      <c r="K3592" t="s">
        <v>149</v>
      </c>
    </row>
    <row r="3593" spans="1:11" x14ac:dyDescent="0.25">
      <c r="A3593" s="7">
        <v>526821</v>
      </c>
      <c r="B3593" s="7">
        <v>431544</v>
      </c>
      <c r="C3593" t="s">
        <v>50</v>
      </c>
      <c r="D3593" t="s">
        <v>89</v>
      </c>
      <c r="E3593" s="7">
        <v>22</v>
      </c>
      <c r="F3593" s="7" t="s">
        <v>149</v>
      </c>
      <c r="G3593" t="s">
        <v>18</v>
      </c>
      <c r="H3593">
        <v>126.8</v>
      </c>
      <c r="I3593">
        <v>1</v>
      </c>
      <c r="J3593" t="s">
        <v>149</v>
      </c>
      <c r="K3593" t="s">
        <v>149</v>
      </c>
    </row>
    <row r="3594" spans="1:11" x14ac:dyDescent="0.25">
      <c r="A3594" s="7">
        <v>526824</v>
      </c>
      <c r="B3594" s="7">
        <v>431544</v>
      </c>
      <c r="C3594" t="s">
        <v>50</v>
      </c>
      <c r="D3594" t="s">
        <v>89</v>
      </c>
      <c r="E3594" s="7">
        <v>22</v>
      </c>
      <c r="F3594" s="7" t="s">
        <v>149</v>
      </c>
      <c r="G3594" t="s">
        <v>18</v>
      </c>
      <c r="H3594">
        <v>56.5</v>
      </c>
      <c r="I3594">
        <v>1</v>
      </c>
      <c r="J3594" t="s">
        <v>149</v>
      </c>
      <c r="K3594" t="s">
        <v>149</v>
      </c>
    </row>
    <row r="3595" spans="1:11" x14ac:dyDescent="0.25">
      <c r="A3595" s="7">
        <v>526912</v>
      </c>
      <c r="B3595" s="7">
        <v>431431</v>
      </c>
      <c r="C3595" t="s">
        <v>50</v>
      </c>
      <c r="D3595" t="s">
        <v>102</v>
      </c>
      <c r="E3595" s="7">
        <v>47</v>
      </c>
      <c r="F3595" s="7" t="s">
        <v>149</v>
      </c>
      <c r="G3595" t="s">
        <v>18</v>
      </c>
      <c r="H3595">
        <v>181.7</v>
      </c>
      <c r="I3595">
        <v>1</v>
      </c>
      <c r="J3595" t="s">
        <v>149</v>
      </c>
      <c r="K3595" t="s">
        <v>149</v>
      </c>
    </row>
    <row r="3596" spans="1:11" x14ac:dyDescent="0.25">
      <c r="A3596" s="7">
        <v>526923</v>
      </c>
      <c r="B3596" s="7">
        <v>431431</v>
      </c>
      <c r="C3596" t="s">
        <v>50</v>
      </c>
      <c r="D3596" t="s">
        <v>102</v>
      </c>
      <c r="E3596" s="7">
        <v>47</v>
      </c>
      <c r="F3596" s="7" t="s">
        <v>149</v>
      </c>
      <c r="G3596" t="s">
        <v>18</v>
      </c>
      <c r="H3596">
        <v>55.5</v>
      </c>
      <c r="I3596">
        <v>1</v>
      </c>
      <c r="J3596" t="s">
        <v>149</v>
      </c>
      <c r="K3596" t="s">
        <v>149</v>
      </c>
    </row>
    <row r="3597" spans="1:11" x14ac:dyDescent="0.25">
      <c r="A3597" s="7">
        <v>526924</v>
      </c>
      <c r="B3597" s="7">
        <v>431431</v>
      </c>
      <c r="C3597" t="s">
        <v>50</v>
      </c>
      <c r="D3597" t="s">
        <v>102</v>
      </c>
      <c r="E3597" s="7">
        <v>47</v>
      </c>
      <c r="F3597" s="7" t="s">
        <v>149</v>
      </c>
      <c r="G3597" t="s">
        <v>18</v>
      </c>
      <c r="H3597">
        <v>119.9</v>
      </c>
      <c r="I3597">
        <v>1</v>
      </c>
      <c r="J3597" t="s">
        <v>149</v>
      </c>
      <c r="K3597" t="s">
        <v>149</v>
      </c>
    </row>
    <row r="3598" spans="1:11" x14ac:dyDescent="0.25">
      <c r="A3598" s="7">
        <v>527382</v>
      </c>
      <c r="B3598" s="7">
        <v>527149</v>
      </c>
      <c r="C3598" t="s">
        <v>29</v>
      </c>
      <c r="D3598" t="s">
        <v>32</v>
      </c>
      <c r="E3598" s="7">
        <v>13</v>
      </c>
      <c r="F3598" s="7" t="s">
        <v>148</v>
      </c>
      <c r="G3598" t="s">
        <v>11</v>
      </c>
      <c r="H3598">
        <v>27.2</v>
      </c>
      <c r="I3598">
        <v>2</v>
      </c>
      <c r="J3598">
        <v>88</v>
      </c>
      <c r="K3598">
        <v>1.9870000000000001</v>
      </c>
    </row>
    <row r="3599" spans="1:11" x14ac:dyDescent="0.25">
      <c r="A3599" s="7">
        <v>527392</v>
      </c>
      <c r="B3599" s="7">
        <v>527149</v>
      </c>
      <c r="C3599" t="s">
        <v>29</v>
      </c>
      <c r="D3599" t="s">
        <v>32</v>
      </c>
      <c r="E3599" s="7">
        <v>13</v>
      </c>
      <c r="F3599" s="7" t="s">
        <v>148</v>
      </c>
      <c r="G3599" t="s">
        <v>11</v>
      </c>
      <c r="H3599">
        <v>60.9</v>
      </c>
      <c r="I3599">
        <v>2</v>
      </c>
      <c r="J3599">
        <v>103.9</v>
      </c>
      <c r="K3599">
        <v>1.9870000000000001</v>
      </c>
    </row>
    <row r="3600" spans="1:11" x14ac:dyDescent="0.25">
      <c r="A3600" s="7">
        <v>527398</v>
      </c>
      <c r="B3600" s="7">
        <v>527149</v>
      </c>
      <c r="C3600" t="s">
        <v>29</v>
      </c>
      <c r="D3600" t="s">
        <v>32</v>
      </c>
      <c r="E3600" s="7">
        <v>13</v>
      </c>
      <c r="F3600" s="7" t="s">
        <v>148</v>
      </c>
      <c r="G3600" t="s">
        <v>11</v>
      </c>
      <c r="H3600">
        <v>74.400000000000006</v>
      </c>
      <c r="I3600">
        <v>4</v>
      </c>
      <c r="J3600">
        <v>71.5</v>
      </c>
      <c r="K3600">
        <v>1.9870000000000001</v>
      </c>
    </row>
    <row r="3601" spans="1:11" x14ac:dyDescent="0.25">
      <c r="A3601" s="7">
        <v>527400</v>
      </c>
      <c r="B3601" s="7">
        <v>527149</v>
      </c>
      <c r="C3601" t="s">
        <v>29</v>
      </c>
      <c r="D3601" t="s">
        <v>32</v>
      </c>
      <c r="E3601" s="7">
        <v>13</v>
      </c>
      <c r="F3601" s="7" t="s">
        <v>148</v>
      </c>
      <c r="G3601" t="s">
        <v>11</v>
      </c>
      <c r="H3601">
        <v>58.9</v>
      </c>
      <c r="I3601">
        <v>2</v>
      </c>
      <c r="J3601">
        <v>103.9</v>
      </c>
      <c r="K3601">
        <v>1.9870000000000001</v>
      </c>
    </row>
    <row r="3602" spans="1:11" x14ac:dyDescent="0.25">
      <c r="A3602" s="7">
        <v>527405</v>
      </c>
      <c r="B3602" s="7">
        <v>527149</v>
      </c>
      <c r="C3602" t="s">
        <v>29</v>
      </c>
      <c r="D3602" t="s">
        <v>32</v>
      </c>
      <c r="E3602" s="7">
        <v>13</v>
      </c>
      <c r="F3602" s="7" t="s">
        <v>148</v>
      </c>
      <c r="G3602" t="s">
        <v>11</v>
      </c>
      <c r="H3602">
        <v>57.9</v>
      </c>
      <c r="I3602">
        <v>3</v>
      </c>
      <c r="J3602">
        <v>80.400000000000006</v>
      </c>
      <c r="K3602">
        <v>1.9870000000000001</v>
      </c>
    </row>
    <row r="3603" spans="1:11" x14ac:dyDescent="0.25">
      <c r="A3603" s="7">
        <v>527411</v>
      </c>
      <c r="B3603" s="7">
        <v>527149</v>
      </c>
      <c r="C3603" t="s">
        <v>29</v>
      </c>
      <c r="D3603" t="s">
        <v>32</v>
      </c>
      <c r="E3603" s="7">
        <v>13</v>
      </c>
      <c r="F3603" s="7" t="s">
        <v>148</v>
      </c>
      <c r="G3603" t="s">
        <v>11</v>
      </c>
      <c r="H3603">
        <v>61.1</v>
      </c>
      <c r="I3603">
        <v>1</v>
      </c>
      <c r="J3603">
        <v>167.6</v>
      </c>
      <c r="K3603">
        <v>1.9870000000000001</v>
      </c>
    </row>
    <row r="3604" spans="1:11" x14ac:dyDescent="0.25">
      <c r="A3604" s="7">
        <v>527423</v>
      </c>
      <c r="B3604" s="7">
        <v>527149</v>
      </c>
      <c r="C3604" t="s">
        <v>29</v>
      </c>
      <c r="D3604" t="s">
        <v>32</v>
      </c>
      <c r="E3604" s="7">
        <v>13</v>
      </c>
      <c r="F3604" s="7" t="s">
        <v>148</v>
      </c>
      <c r="G3604" t="s">
        <v>11</v>
      </c>
      <c r="H3604">
        <v>76.099999999999994</v>
      </c>
      <c r="I3604">
        <v>3</v>
      </c>
      <c r="J3604">
        <v>87.9</v>
      </c>
      <c r="K3604">
        <v>1.9870000000000001</v>
      </c>
    </row>
    <row r="3605" spans="1:11" x14ac:dyDescent="0.25">
      <c r="A3605" s="7">
        <v>527429</v>
      </c>
      <c r="B3605" s="7">
        <v>527149</v>
      </c>
      <c r="C3605" t="s">
        <v>29</v>
      </c>
      <c r="D3605" t="s">
        <v>32</v>
      </c>
      <c r="E3605" s="7">
        <v>13</v>
      </c>
      <c r="F3605" s="7" t="s">
        <v>148</v>
      </c>
      <c r="G3605" t="s">
        <v>11</v>
      </c>
      <c r="H3605">
        <v>57.2</v>
      </c>
      <c r="I3605">
        <v>2</v>
      </c>
      <c r="J3605">
        <v>103.9</v>
      </c>
      <c r="K3605">
        <v>1.9870000000000001</v>
      </c>
    </row>
    <row r="3606" spans="1:11" x14ac:dyDescent="0.25">
      <c r="A3606" s="7">
        <v>527446</v>
      </c>
      <c r="B3606" s="7">
        <v>527150</v>
      </c>
      <c r="C3606" t="s">
        <v>29</v>
      </c>
      <c r="D3606" t="s">
        <v>32</v>
      </c>
      <c r="E3606" s="7">
        <v>22</v>
      </c>
      <c r="F3606" s="7" t="s">
        <v>148</v>
      </c>
      <c r="G3606" t="s">
        <v>18</v>
      </c>
      <c r="H3606">
        <v>50.6</v>
      </c>
      <c r="I3606">
        <v>2</v>
      </c>
      <c r="J3606">
        <v>73.5</v>
      </c>
      <c r="K3606">
        <v>2.76</v>
      </c>
    </row>
    <row r="3607" spans="1:11" x14ac:dyDescent="0.25">
      <c r="A3607" s="7">
        <v>527453</v>
      </c>
      <c r="B3607" s="7">
        <v>527150</v>
      </c>
      <c r="C3607" t="s">
        <v>29</v>
      </c>
      <c r="D3607" t="s">
        <v>32</v>
      </c>
      <c r="E3607" s="7">
        <v>22</v>
      </c>
      <c r="F3607" s="7" t="s">
        <v>148</v>
      </c>
      <c r="G3607" t="s">
        <v>18</v>
      </c>
      <c r="H3607">
        <v>49.7</v>
      </c>
      <c r="I3607">
        <v>2</v>
      </c>
      <c r="J3607">
        <v>73.5</v>
      </c>
      <c r="K3607">
        <v>2.76</v>
      </c>
    </row>
    <row r="3608" spans="1:11" x14ac:dyDescent="0.25">
      <c r="A3608" s="7">
        <v>531227</v>
      </c>
      <c r="B3608" s="7">
        <v>527150</v>
      </c>
      <c r="C3608" t="s">
        <v>29</v>
      </c>
      <c r="D3608" t="s">
        <v>32</v>
      </c>
      <c r="E3608" s="7">
        <v>22</v>
      </c>
      <c r="F3608" s="7" t="s">
        <v>148</v>
      </c>
      <c r="G3608" t="s">
        <v>18</v>
      </c>
      <c r="H3608">
        <v>59</v>
      </c>
      <c r="I3608">
        <v>3</v>
      </c>
      <c r="J3608">
        <v>57</v>
      </c>
      <c r="K3608">
        <v>2.76</v>
      </c>
    </row>
    <row r="3609" spans="1:11" x14ac:dyDescent="0.25">
      <c r="A3609" s="7">
        <v>531231</v>
      </c>
      <c r="B3609" s="7">
        <v>527150</v>
      </c>
      <c r="C3609" t="s">
        <v>29</v>
      </c>
      <c r="D3609" t="s">
        <v>32</v>
      </c>
      <c r="E3609" s="7">
        <v>22</v>
      </c>
      <c r="F3609" s="7" t="s">
        <v>148</v>
      </c>
      <c r="G3609" t="s">
        <v>18</v>
      </c>
      <c r="H3609">
        <v>50.2</v>
      </c>
      <c r="I3609">
        <v>1</v>
      </c>
      <c r="J3609">
        <v>118.7</v>
      </c>
      <c r="K3609">
        <v>2.76</v>
      </c>
    </row>
    <row r="3610" spans="1:11" x14ac:dyDescent="0.25">
      <c r="A3610" s="7">
        <v>531235</v>
      </c>
      <c r="B3610" s="7">
        <v>527150</v>
      </c>
      <c r="C3610" t="s">
        <v>29</v>
      </c>
      <c r="D3610" t="s">
        <v>32</v>
      </c>
      <c r="E3610" s="7">
        <v>22</v>
      </c>
      <c r="F3610" s="7" t="s">
        <v>148</v>
      </c>
      <c r="G3610" t="s">
        <v>18</v>
      </c>
      <c r="H3610">
        <v>51.1</v>
      </c>
      <c r="I3610">
        <v>1</v>
      </c>
      <c r="J3610">
        <v>118.7</v>
      </c>
      <c r="K3610">
        <v>2.76</v>
      </c>
    </row>
    <row r="3611" spans="1:11" x14ac:dyDescent="0.25">
      <c r="A3611" s="7">
        <v>531240</v>
      </c>
      <c r="B3611" s="7">
        <v>527150</v>
      </c>
      <c r="C3611" t="s">
        <v>29</v>
      </c>
      <c r="D3611" t="s">
        <v>32</v>
      </c>
      <c r="E3611" s="7">
        <v>22</v>
      </c>
      <c r="F3611" s="7" t="s">
        <v>148</v>
      </c>
      <c r="G3611" t="s">
        <v>18</v>
      </c>
      <c r="H3611">
        <v>51</v>
      </c>
      <c r="I3611">
        <v>1</v>
      </c>
      <c r="J3611">
        <v>118.7</v>
      </c>
      <c r="K3611">
        <v>2.76</v>
      </c>
    </row>
    <row r="3612" spans="1:11" x14ac:dyDescent="0.25">
      <c r="A3612" s="7">
        <v>531244</v>
      </c>
      <c r="B3612" s="7">
        <v>527150</v>
      </c>
      <c r="C3612" t="s">
        <v>29</v>
      </c>
      <c r="D3612" t="s">
        <v>32</v>
      </c>
      <c r="E3612" s="7">
        <v>22</v>
      </c>
      <c r="F3612" s="7" t="s">
        <v>148</v>
      </c>
      <c r="G3612" t="s">
        <v>18</v>
      </c>
      <c r="H3612">
        <v>59.9</v>
      </c>
      <c r="I3612">
        <v>1</v>
      </c>
      <c r="J3612">
        <v>134.30000000000001</v>
      </c>
      <c r="K3612">
        <v>2.76</v>
      </c>
    </row>
    <row r="3613" spans="1:11" x14ac:dyDescent="0.25">
      <c r="A3613" s="7">
        <v>531246</v>
      </c>
      <c r="B3613" s="7">
        <v>527150</v>
      </c>
      <c r="C3613" t="s">
        <v>29</v>
      </c>
      <c r="D3613" t="s">
        <v>32</v>
      </c>
      <c r="E3613" s="7">
        <v>22</v>
      </c>
      <c r="F3613" s="7" t="s">
        <v>148</v>
      </c>
      <c r="G3613" t="s">
        <v>18</v>
      </c>
      <c r="H3613">
        <v>49.7</v>
      </c>
      <c r="I3613">
        <v>1</v>
      </c>
      <c r="J3613">
        <v>118.7</v>
      </c>
      <c r="K3613">
        <v>2.76</v>
      </c>
    </row>
    <row r="3614" spans="1:11" x14ac:dyDescent="0.25">
      <c r="A3614" s="7">
        <v>532652</v>
      </c>
      <c r="B3614" s="7">
        <v>588205</v>
      </c>
      <c r="C3614" t="s">
        <v>29</v>
      </c>
      <c r="D3614" t="s">
        <v>42</v>
      </c>
      <c r="E3614" s="7">
        <v>5</v>
      </c>
      <c r="F3614" s="7" t="s">
        <v>149</v>
      </c>
      <c r="G3614" t="s">
        <v>11</v>
      </c>
      <c r="H3614">
        <v>0</v>
      </c>
      <c r="I3614">
        <v>1</v>
      </c>
      <c r="J3614" t="s">
        <v>149</v>
      </c>
      <c r="K3614" t="s">
        <v>149</v>
      </c>
    </row>
    <row r="3615" spans="1:11" x14ac:dyDescent="0.25">
      <c r="A3615" s="7">
        <v>532657</v>
      </c>
      <c r="B3615" s="7">
        <v>588205</v>
      </c>
      <c r="C3615" t="s">
        <v>29</v>
      </c>
      <c r="D3615" t="s">
        <v>42</v>
      </c>
      <c r="E3615" s="7">
        <v>5</v>
      </c>
      <c r="F3615" s="7" t="s">
        <v>149</v>
      </c>
      <c r="G3615" t="s">
        <v>11</v>
      </c>
      <c r="H3615">
        <v>0</v>
      </c>
      <c r="I3615">
        <v>1</v>
      </c>
      <c r="J3615" t="s">
        <v>149</v>
      </c>
      <c r="K3615" t="s">
        <v>149</v>
      </c>
    </row>
    <row r="3616" spans="1:11" x14ac:dyDescent="0.25">
      <c r="A3616" s="7">
        <v>535444</v>
      </c>
      <c r="B3616" s="7">
        <v>533799</v>
      </c>
      <c r="C3616" t="s">
        <v>50</v>
      </c>
      <c r="D3616" t="s">
        <v>120</v>
      </c>
      <c r="E3616" s="7">
        <v>6</v>
      </c>
      <c r="F3616" s="7" t="s">
        <v>148</v>
      </c>
      <c r="G3616" t="s">
        <v>18</v>
      </c>
      <c r="H3616">
        <v>17.399999999999999</v>
      </c>
      <c r="I3616">
        <v>2</v>
      </c>
      <c r="J3616">
        <v>57</v>
      </c>
      <c r="K3616">
        <v>2.76</v>
      </c>
    </row>
    <row r="3617" spans="1:11" x14ac:dyDescent="0.25">
      <c r="A3617" s="7">
        <v>535445</v>
      </c>
      <c r="B3617" s="7">
        <v>533799</v>
      </c>
      <c r="C3617" t="s">
        <v>50</v>
      </c>
      <c r="D3617" t="s">
        <v>120</v>
      </c>
      <c r="E3617" s="7">
        <v>6</v>
      </c>
      <c r="F3617" s="7" t="s">
        <v>148</v>
      </c>
      <c r="G3617" t="s">
        <v>18</v>
      </c>
      <c r="H3617">
        <v>44.6</v>
      </c>
      <c r="I3617">
        <v>2</v>
      </c>
      <c r="J3617">
        <v>73.5</v>
      </c>
      <c r="K3617">
        <v>2.76</v>
      </c>
    </row>
    <row r="3618" spans="1:11" x14ac:dyDescent="0.25">
      <c r="A3618" s="7">
        <v>535446</v>
      </c>
      <c r="B3618" s="7">
        <v>533799</v>
      </c>
      <c r="C3618" t="s">
        <v>50</v>
      </c>
      <c r="D3618" t="s">
        <v>120</v>
      </c>
      <c r="E3618" s="7">
        <v>6</v>
      </c>
      <c r="F3618" s="7" t="s">
        <v>148</v>
      </c>
      <c r="G3618" t="s">
        <v>18</v>
      </c>
      <c r="H3618">
        <v>32.1</v>
      </c>
      <c r="I3618">
        <v>3</v>
      </c>
      <c r="J3618">
        <v>57</v>
      </c>
      <c r="K3618">
        <v>2.76</v>
      </c>
    </row>
    <row r="3619" spans="1:11" x14ac:dyDescent="0.25">
      <c r="A3619" s="7">
        <v>535448</v>
      </c>
      <c r="B3619" s="7">
        <v>533799</v>
      </c>
      <c r="C3619" t="s">
        <v>50</v>
      </c>
      <c r="D3619" t="s">
        <v>120</v>
      </c>
      <c r="E3619" s="7">
        <v>6</v>
      </c>
      <c r="F3619" s="7" t="s">
        <v>148</v>
      </c>
      <c r="G3619" t="s">
        <v>18</v>
      </c>
      <c r="H3619">
        <v>16.8</v>
      </c>
      <c r="I3619">
        <v>1</v>
      </c>
      <c r="J3619">
        <v>92</v>
      </c>
      <c r="K3619">
        <v>2.76</v>
      </c>
    </row>
    <row r="3620" spans="1:11" x14ac:dyDescent="0.25">
      <c r="A3620" s="7">
        <v>535449</v>
      </c>
      <c r="B3620" s="7">
        <v>533799</v>
      </c>
      <c r="C3620" t="s">
        <v>50</v>
      </c>
      <c r="D3620" t="s">
        <v>120</v>
      </c>
      <c r="E3620" s="7">
        <v>6</v>
      </c>
      <c r="F3620" s="7" t="s">
        <v>148</v>
      </c>
      <c r="G3620" t="s">
        <v>18</v>
      </c>
      <c r="H3620">
        <v>14.9</v>
      </c>
      <c r="I3620">
        <v>1</v>
      </c>
      <c r="J3620">
        <v>92</v>
      </c>
      <c r="K3620">
        <v>2.76</v>
      </c>
    </row>
    <row r="3621" spans="1:11" x14ac:dyDescent="0.25">
      <c r="A3621" s="7">
        <v>535452</v>
      </c>
      <c r="B3621" s="7">
        <v>533799</v>
      </c>
      <c r="C3621" t="s">
        <v>50</v>
      </c>
      <c r="D3621" t="s">
        <v>120</v>
      </c>
      <c r="E3621" s="7">
        <v>6</v>
      </c>
      <c r="F3621" s="7" t="s">
        <v>148</v>
      </c>
      <c r="G3621" t="s">
        <v>18</v>
      </c>
      <c r="H3621">
        <v>17.7</v>
      </c>
      <c r="I3621">
        <v>1</v>
      </c>
      <c r="J3621">
        <v>92</v>
      </c>
      <c r="K3621">
        <v>2.76</v>
      </c>
    </row>
    <row r="3622" spans="1:11" x14ac:dyDescent="0.25">
      <c r="A3622" s="7">
        <v>535456</v>
      </c>
      <c r="B3622" s="7">
        <v>533799</v>
      </c>
      <c r="C3622" t="s">
        <v>50</v>
      </c>
      <c r="D3622" t="s">
        <v>120</v>
      </c>
      <c r="E3622" s="7">
        <v>6</v>
      </c>
      <c r="F3622" s="7" t="s">
        <v>148</v>
      </c>
      <c r="G3622" t="s">
        <v>18</v>
      </c>
      <c r="H3622">
        <v>16.100000000000001</v>
      </c>
      <c r="I3622">
        <v>1</v>
      </c>
      <c r="J3622">
        <v>92</v>
      </c>
      <c r="K3622">
        <v>2.76</v>
      </c>
    </row>
    <row r="3623" spans="1:11" x14ac:dyDescent="0.25">
      <c r="A3623" s="7">
        <v>535458</v>
      </c>
      <c r="B3623" s="7">
        <v>533799</v>
      </c>
      <c r="C3623" t="s">
        <v>50</v>
      </c>
      <c r="D3623" t="s">
        <v>120</v>
      </c>
      <c r="E3623" s="7">
        <v>6</v>
      </c>
      <c r="F3623" s="7" t="s">
        <v>148</v>
      </c>
      <c r="G3623" t="s">
        <v>18</v>
      </c>
      <c r="H3623">
        <v>17.5</v>
      </c>
      <c r="I3623">
        <v>3</v>
      </c>
      <c r="J3623">
        <v>44.2</v>
      </c>
      <c r="K3623">
        <v>2.76</v>
      </c>
    </row>
    <row r="3624" spans="1:11" x14ac:dyDescent="0.25">
      <c r="A3624" s="7">
        <v>535460</v>
      </c>
      <c r="B3624" s="7">
        <v>533799</v>
      </c>
      <c r="C3624" t="s">
        <v>50</v>
      </c>
      <c r="D3624" t="s">
        <v>120</v>
      </c>
      <c r="E3624" s="7">
        <v>6</v>
      </c>
      <c r="F3624" s="7" t="s">
        <v>148</v>
      </c>
      <c r="G3624" t="s">
        <v>18</v>
      </c>
      <c r="H3624">
        <v>14.3</v>
      </c>
      <c r="I3624">
        <v>4</v>
      </c>
      <c r="J3624">
        <v>35.9</v>
      </c>
      <c r="K3624">
        <v>2.76</v>
      </c>
    </row>
    <row r="3625" spans="1:11" x14ac:dyDescent="0.25">
      <c r="A3625" s="7">
        <v>535461</v>
      </c>
      <c r="B3625" s="7">
        <v>533799</v>
      </c>
      <c r="C3625" t="s">
        <v>50</v>
      </c>
      <c r="D3625" t="s">
        <v>120</v>
      </c>
      <c r="E3625" s="7">
        <v>6</v>
      </c>
      <c r="F3625" s="7" t="s">
        <v>148</v>
      </c>
      <c r="G3625" t="s">
        <v>18</v>
      </c>
      <c r="H3625">
        <v>17.399999999999999</v>
      </c>
      <c r="I3625">
        <v>1</v>
      </c>
      <c r="J3625">
        <v>92</v>
      </c>
      <c r="K3625">
        <v>2.76</v>
      </c>
    </row>
    <row r="3626" spans="1:11" x14ac:dyDescent="0.25">
      <c r="A3626" s="7">
        <v>535462</v>
      </c>
      <c r="B3626" s="7">
        <v>533799</v>
      </c>
      <c r="C3626" t="s">
        <v>50</v>
      </c>
      <c r="D3626" t="s">
        <v>120</v>
      </c>
      <c r="E3626" s="7">
        <v>6</v>
      </c>
      <c r="F3626" s="7" t="s">
        <v>148</v>
      </c>
      <c r="G3626" t="s">
        <v>18</v>
      </c>
      <c r="H3626">
        <v>17.399999999999999</v>
      </c>
      <c r="I3626">
        <v>1</v>
      </c>
      <c r="J3626">
        <v>92</v>
      </c>
      <c r="K3626">
        <v>2.76</v>
      </c>
    </row>
    <row r="3627" spans="1:11" x14ac:dyDescent="0.25">
      <c r="A3627" s="7">
        <v>535463</v>
      </c>
      <c r="B3627" s="7">
        <v>533799</v>
      </c>
      <c r="C3627" t="s">
        <v>50</v>
      </c>
      <c r="D3627" t="s">
        <v>120</v>
      </c>
      <c r="E3627" s="7">
        <v>6</v>
      </c>
      <c r="F3627" s="7" t="s">
        <v>148</v>
      </c>
      <c r="G3627" t="s">
        <v>18</v>
      </c>
      <c r="H3627">
        <v>16.7</v>
      </c>
      <c r="I3627">
        <v>1</v>
      </c>
      <c r="J3627">
        <v>92</v>
      </c>
      <c r="K3627">
        <v>2.76</v>
      </c>
    </row>
    <row r="3628" spans="1:11" x14ac:dyDescent="0.25">
      <c r="A3628" s="7">
        <v>535465</v>
      </c>
      <c r="B3628" s="7">
        <v>533799</v>
      </c>
      <c r="C3628" t="s">
        <v>50</v>
      </c>
      <c r="D3628" t="s">
        <v>120</v>
      </c>
      <c r="E3628" s="7">
        <v>6</v>
      </c>
      <c r="F3628" s="7" t="s">
        <v>148</v>
      </c>
      <c r="G3628" t="s">
        <v>18</v>
      </c>
      <c r="H3628">
        <v>17</v>
      </c>
      <c r="I3628">
        <v>1</v>
      </c>
      <c r="J3628">
        <v>92</v>
      </c>
      <c r="K3628">
        <v>2.76</v>
      </c>
    </row>
    <row r="3629" spans="1:11" x14ac:dyDescent="0.25">
      <c r="A3629" s="7">
        <v>535466</v>
      </c>
      <c r="B3629" s="7">
        <v>533799</v>
      </c>
      <c r="C3629" t="s">
        <v>50</v>
      </c>
      <c r="D3629" t="s">
        <v>120</v>
      </c>
      <c r="E3629" s="7">
        <v>6</v>
      </c>
      <c r="F3629" s="7" t="s">
        <v>148</v>
      </c>
      <c r="G3629" t="s">
        <v>18</v>
      </c>
      <c r="H3629">
        <v>17.399999999999999</v>
      </c>
      <c r="I3629">
        <v>1</v>
      </c>
      <c r="J3629">
        <v>92</v>
      </c>
      <c r="K3629">
        <v>2.76</v>
      </c>
    </row>
    <row r="3630" spans="1:11" x14ac:dyDescent="0.25">
      <c r="A3630" s="7">
        <v>535468</v>
      </c>
      <c r="B3630" s="7">
        <v>533799</v>
      </c>
      <c r="C3630" t="s">
        <v>50</v>
      </c>
      <c r="D3630" t="s">
        <v>120</v>
      </c>
      <c r="E3630" s="7">
        <v>6</v>
      </c>
      <c r="F3630" s="7" t="s">
        <v>148</v>
      </c>
      <c r="G3630" t="s">
        <v>18</v>
      </c>
      <c r="H3630">
        <v>17.3</v>
      </c>
      <c r="I3630">
        <v>1</v>
      </c>
      <c r="J3630">
        <v>92</v>
      </c>
      <c r="K3630">
        <v>2.76</v>
      </c>
    </row>
    <row r="3631" spans="1:11" x14ac:dyDescent="0.25">
      <c r="A3631" s="7">
        <v>535469</v>
      </c>
      <c r="B3631" s="7">
        <v>533799</v>
      </c>
      <c r="C3631" t="s">
        <v>50</v>
      </c>
      <c r="D3631" t="s">
        <v>120</v>
      </c>
      <c r="E3631" s="7">
        <v>6</v>
      </c>
      <c r="F3631" s="7" t="s">
        <v>148</v>
      </c>
      <c r="G3631" t="s">
        <v>18</v>
      </c>
      <c r="H3631">
        <v>18.5</v>
      </c>
      <c r="I3631">
        <v>1</v>
      </c>
      <c r="J3631">
        <v>92</v>
      </c>
      <c r="K3631">
        <v>2.76</v>
      </c>
    </row>
    <row r="3632" spans="1:11" x14ac:dyDescent="0.25">
      <c r="A3632" s="7">
        <v>535470</v>
      </c>
      <c r="B3632" s="7">
        <v>533799</v>
      </c>
      <c r="C3632" t="s">
        <v>50</v>
      </c>
      <c r="D3632" t="s">
        <v>120</v>
      </c>
      <c r="E3632" s="7">
        <v>6</v>
      </c>
      <c r="F3632" s="7" t="s">
        <v>148</v>
      </c>
      <c r="G3632" t="s">
        <v>18</v>
      </c>
      <c r="H3632">
        <v>26</v>
      </c>
      <c r="I3632">
        <v>1</v>
      </c>
      <c r="J3632">
        <v>92</v>
      </c>
      <c r="K3632">
        <v>2.76</v>
      </c>
    </row>
    <row r="3633" spans="1:11" x14ac:dyDescent="0.25">
      <c r="A3633" s="7">
        <v>535471</v>
      </c>
      <c r="B3633" s="7">
        <v>533799</v>
      </c>
      <c r="C3633" t="s">
        <v>50</v>
      </c>
      <c r="D3633" t="s">
        <v>120</v>
      </c>
      <c r="E3633" s="7">
        <v>6</v>
      </c>
      <c r="F3633" s="7" t="s">
        <v>148</v>
      </c>
      <c r="G3633" t="s">
        <v>18</v>
      </c>
      <c r="H3633">
        <v>17.3</v>
      </c>
      <c r="I3633">
        <v>1</v>
      </c>
      <c r="J3633">
        <v>92</v>
      </c>
      <c r="K3633">
        <v>2.76</v>
      </c>
    </row>
    <row r="3634" spans="1:11" x14ac:dyDescent="0.25">
      <c r="A3634" s="7">
        <v>535473</v>
      </c>
      <c r="B3634" s="7">
        <v>533799</v>
      </c>
      <c r="C3634" t="s">
        <v>50</v>
      </c>
      <c r="D3634" t="s">
        <v>120</v>
      </c>
      <c r="E3634" s="7">
        <v>6</v>
      </c>
      <c r="F3634" s="7" t="s">
        <v>148</v>
      </c>
      <c r="G3634" t="s">
        <v>18</v>
      </c>
      <c r="H3634">
        <v>26.3</v>
      </c>
      <c r="I3634">
        <v>1</v>
      </c>
      <c r="J3634">
        <v>92</v>
      </c>
      <c r="K3634">
        <v>2.76</v>
      </c>
    </row>
    <row r="3635" spans="1:11" x14ac:dyDescent="0.25">
      <c r="A3635" s="7">
        <v>535475</v>
      </c>
      <c r="B3635" s="7">
        <v>533799</v>
      </c>
      <c r="C3635" t="s">
        <v>50</v>
      </c>
      <c r="D3635" t="s">
        <v>120</v>
      </c>
      <c r="E3635" s="7">
        <v>6</v>
      </c>
      <c r="F3635" s="7" t="s">
        <v>148</v>
      </c>
      <c r="G3635" t="s">
        <v>18</v>
      </c>
      <c r="H3635">
        <v>17.399999999999999</v>
      </c>
      <c r="I3635">
        <v>2</v>
      </c>
      <c r="J3635">
        <v>57</v>
      </c>
      <c r="K3635">
        <v>2.76</v>
      </c>
    </row>
    <row r="3636" spans="1:11" x14ac:dyDescent="0.25">
      <c r="A3636" s="7">
        <v>535476</v>
      </c>
      <c r="B3636" s="7">
        <v>533799</v>
      </c>
      <c r="C3636" t="s">
        <v>50</v>
      </c>
      <c r="D3636" t="s">
        <v>120</v>
      </c>
      <c r="E3636" s="7">
        <v>6</v>
      </c>
      <c r="F3636" s="7" t="s">
        <v>148</v>
      </c>
      <c r="G3636" t="s">
        <v>18</v>
      </c>
      <c r="H3636">
        <v>31.3</v>
      </c>
      <c r="I3636">
        <v>1</v>
      </c>
      <c r="J3636">
        <v>118.7</v>
      </c>
      <c r="K3636">
        <v>2.76</v>
      </c>
    </row>
    <row r="3637" spans="1:11" x14ac:dyDescent="0.25">
      <c r="A3637" s="7">
        <v>535478</v>
      </c>
      <c r="B3637" s="7">
        <v>533799</v>
      </c>
      <c r="C3637" t="s">
        <v>50</v>
      </c>
      <c r="D3637" t="s">
        <v>120</v>
      </c>
      <c r="E3637" s="7">
        <v>6</v>
      </c>
      <c r="F3637" s="7" t="s">
        <v>148</v>
      </c>
      <c r="G3637" t="s">
        <v>18</v>
      </c>
      <c r="H3637">
        <v>12.7</v>
      </c>
      <c r="I3637">
        <v>1</v>
      </c>
      <c r="J3637">
        <v>92</v>
      </c>
      <c r="K3637">
        <v>2.76</v>
      </c>
    </row>
    <row r="3638" spans="1:11" x14ac:dyDescent="0.25">
      <c r="A3638" s="7">
        <v>535480</v>
      </c>
      <c r="B3638" s="7">
        <v>533799</v>
      </c>
      <c r="C3638" t="s">
        <v>50</v>
      </c>
      <c r="D3638" t="s">
        <v>120</v>
      </c>
      <c r="E3638" s="7">
        <v>6</v>
      </c>
      <c r="F3638" s="7" t="s">
        <v>148</v>
      </c>
      <c r="G3638" t="s">
        <v>18</v>
      </c>
      <c r="H3638">
        <v>16.5</v>
      </c>
      <c r="I3638">
        <v>1</v>
      </c>
      <c r="J3638">
        <v>92</v>
      </c>
      <c r="K3638">
        <v>2.76</v>
      </c>
    </row>
    <row r="3639" spans="1:11" x14ac:dyDescent="0.25">
      <c r="A3639" s="7">
        <v>535481</v>
      </c>
      <c r="B3639" s="7">
        <v>533799</v>
      </c>
      <c r="C3639" t="s">
        <v>50</v>
      </c>
      <c r="D3639" t="s">
        <v>120</v>
      </c>
      <c r="E3639" s="7">
        <v>6</v>
      </c>
      <c r="F3639" s="7" t="s">
        <v>148</v>
      </c>
      <c r="G3639" t="s">
        <v>18</v>
      </c>
      <c r="H3639">
        <v>18.5</v>
      </c>
      <c r="I3639">
        <v>3</v>
      </c>
      <c r="J3639">
        <v>44.2</v>
      </c>
      <c r="K3639">
        <v>2.76</v>
      </c>
    </row>
    <row r="3640" spans="1:11" x14ac:dyDescent="0.25">
      <c r="A3640" s="7">
        <v>535482</v>
      </c>
      <c r="B3640" s="7">
        <v>533799</v>
      </c>
      <c r="C3640" t="s">
        <v>50</v>
      </c>
      <c r="D3640" t="s">
        <v>120</v>
      </c>
      <c r="E3640" s="7">
        <v>6</v>
      </c>
      <c r="F3640" s="7" t="s">
        <v>148</v>
      </c>
      <c r="G3640" t="s">
        <v>18</v>
      </c>
      <c r="H3640">
        <v>12.8</v>
      </c>
      <c r="I3640">
        <v>1</v>
      </c>
      <c r="J3640">
        <v>92</v>
      </c>
      <c r="K3640">
        <v>2.76</v>
      </c>
    </row>
    <row r="3641" spans="1:11" x14ac:dyDescent="0.25">
      <c r="A3641" s="7">
        <v>535483</v>
      </c>
      <c r="B3641" s="7">
        <v>533799</v>
      </c>
      <c r="C3641" t="s">
        <v>50</v>
      </c>
      <c r="D3641" t="s">
        <v>120</v>
      </c>
      <c r="E3641" s="7">
        <v>6</v>
      </c>
      <c r="F3641" s="7" t="s">
        <v>148</v>
      </c>
      <c r="G3641" t="s">
        <v>18</v>
      </c>
      <c r="H3641">
        <v>16.5</v>
      </c>
      <c r="I3641">
        <v>1</v>
      </c>
      <c r="J3641">
        <v>92</v>
      </c>
      <c r="K3641">
        <v>2.76</v>
      </c>
    </row>
    <row r="3642" spans="1:11" x14ac:dyDescent="0.25">
      <c r="A3642" s="7">
        <v>535484</v>
      </c>
      <c r="B3642" s="7">
        <v>533799</v>
      </c>
      <c r="C3642" t="s">
        <v>50</v>
      </c>
      <c r="D3642" t="s">
        <v>120</v>
      </c>
      <c r="E3642" s="7">
        <v>6</v>
      </c>
      <c r="F3642" s="7" t="s">
        <v>148</v>
      </c>
      <c r="G3642" t="s">
        <v>18</v>
      </c>
      <c r="H3642">
        <v>23.9</v>
      </c>
      <c r="I3642">
        <v>2</v>
      </c>
      <c r="J3642">
        <v>57</v>
      </c>
      <c r="K3642">
        <v>2.76</v>
      </c>
    </row>
    <row r="3643" spans="1:11" x14ac:dyDescent="0.25">
      <c r="A3643" s="7">
        <v>535485</v>
      </c>
      <c r="B3643" s="7">
        <v>533799</v>
      </c>
      <c r="C3643" t="s">
        <v>50</v>
      </c>
      <c r="D3643" t="s">
        <v>120</v>
      </c>
      <c r="E3643" s="7">
        <v>6</v>
      </c>
      <c r="F3643" s="7" t="s">
        <v>148</v>
      </c>
      <c r="G3643" t="s">
        <v>18</v>
      </c>
      <c r="H3643">
        <v>17.899999999999999</v>
      </c>
      <c r="I3643">
        <v>1</v>
      </c>
      <c r="J3643">
        <v>92</v>
      </c>
      <c r="K3643">
        <v>2.76</v>
      </c>
    </row>
    <row r="3644" spans="1:11" x14ac:dyDescent="0.25">
      <c r="A3644" s="7">
        <v>535487</v>
      </c>
      <c r="B3644" s="7">
        <v>533799</v>
      </c>
      <c r="C3644" t="s">
        <v>50</v>
      </c>
      <c r="D3644" t="s">
        <v>120</v>
      </c>
      <c r="E3644" s="7">
        <v>6</v>
      </c>
      <c r="F3644" s="7" t="s">
        <v>148</v>
      </c>
      <c r="G3644" t="s">
        <v>18</v>
      </c>
      <c r="H3644">
        <v>25.3</v>
      </c>
      <c r="I3644">
        <v>1</v>
      </c>
      <c r="J3644">
        <v>92</v>
      </c>
      <c r="K3644">
        <v>2.76</v>
      </c>
    </row>
    <row r="3645" spans="1:11" x14ac:dyDescent="0.25">
      <c r="A3645" s="7">
        <v>535488</v>
      </c>
      <c r="B3645" s="7">
        <v>533799</v>
      </c>
      <c r="C3645" t="s">
        <v>50</v>
      </c>
      <c r="D3645" t="s">
        <v>120</v>
      </c>
      <c r="E3645" s="7">
        <v>6</v>
      </c>
      <c r="F3645" s="7" t="s">
        <v>148</v>
      </c>
      <c r="G3645" t="s">
        <v>18</v>
      </c>
      <c r="H3645">
        <v>18.399999999999999</v>
      </c>
      <c r="I3645">
        <v>2</v>
      </c>
      <c r="J3645">
        <v>57</v>
      </c>
      <c r="K3645">
        <v>2.76</v>
      </c>
    </row>
    <row r="3646" spans="1:11" x14ac:dyDescent="0.25">
      <c r="A3646" s="7">
        <v>535489</v>
      </c>
      <c r="B3646" s="7">
        <v>533799</v>
      </c>
      <c r="C3646" t="s">
        <v>50</v>
      </c>
      <c r="D3646" t="s">
        <v>120</v>
      </c>
      <c r="E3646" s="7">
        <v>6</v>
      </c>
      <c r="F3646" s="7" t="s">
        <v>148</v>
      </c>
      <c r="G3646" t="s">
        <v>18</v>
      </c>
      <c r="H3646">
        <v>17.100000000000001</v>
      </c>
      <c r="I3646">
        <v>1</v>
      </c>
      <c r="J3646">
        <v>92</v>
      </c>
      <c r="K3646">
        <v>2.76</v>
      </c>
    </row>
    <row r="3647" spans="1:11" x14ac:dyDescent="0.25">
      <c r="A3647" s="7">
        <v>535490</v>
      </c>
      <c r="B3647" s="7">
        <v>533799</v>
      </c>
      <c r="C3647" t="s">
        <v>50</v>
      </c>
      <c r="D3647" t="s">
        <v>120</v>
      </c>
      <c r="E3647" s="7">
        <v>6</v>
      </c>
      <c r="F3647" s="7" t="s">
        <v>148</v>
      </c>
      <c r="G3647" t="s">
        <v>18</v>
      </c>
      <c r="H3647">
        <v>13.9</v>
      </c>
      <c r="I3647">
        <v>1</v>
      </c>
      <c r="J3647">
        <v>92</v>
      </c>
      <c r="K3647">
        <v>2.76</v>
      </c>
    </row>
    <row r="3648" spans="1:11" x14ac:dyDescent="0.25">
      <c r="A3648" s="7">
        <v>535491</v>
      </c>
      <c r="B3648" s="7">
        <v>533799</v>
      </c>
      <c r="C3648" t="s">
        <v>50</v>
      </c>
      <c r="D3648" t="s">
        <v>120</v>
      </c>
      <c r="E3648" s="7">
        <v>6</v>
      </c>
      <c r="F3648" s="7" t="s">
        <v>148</v>
      </c>
      <c r="G3648" t="s">
        <v>18</v>
      </c>
      <c r="H3648">
        <v>18.5</v>
      </c>
      <c r="I3648">
        <v>1</v>
      </c>
      <c r="J3648">
        <v>92</v>
      </c>
      <c r="K3648">
        <v>2.76</v>
      </c>
    </row>
    <row r="3649" spans="1:11" x14ac:dyDescent="0.25">
      <c r="A3649" s="7">
        <v>535492</v>
      </c>
      <c r="B3649" s="7">
        <v>533799</v>
      </c>
      <c r="C3649" t="s">
        <v>50</v>
      </c>
      <c r="D3649" t="s">
        <v>120</v>
      </c>
      <c r="E3649" s="7">
        <v>6</v>
      </c>
      <c r="F3649" s="7" t="s">
        <v>148</v>
      </c>
      <c r="G3649" t="s">
        <v>18</v>
      </c>
      <c r="H3649">
        <v>17.899999999999999</v>
      </c>
      <c r="I3649">
        <v>1</v>
      </c>
      <c r="J3649">
        <v>92</v>
      </c>
      <c r="K3649">
        <v>2.76</v>
      </c>
    </row>
    <row r="3650" spans="1:11" x14ac:dyDescent="0.25">
      <c r="A3650" s="7">
        <v>535494</v>
      </c>
      <c r="B3650" s="7">
        <v>533799</v>
      </c>
      <c r="C3650" t="s">
        <v>50</v>
      </c>
      <c r="D3650" t="s">
        <v>120</v>
      </c>
      <c r="E3650" s="7">
        <v>6</v>
      </c>
      <c r="F3650" s="7" t="s">
        <v>148</v>
      </c>
      <c r="G3650" t="s">
        <v>18</v>
      </c>
      <c r="H3650">
        <v>16.2</v>
      </c>
      <c r="I3650">
        <v>1</v>
      </c>
      <c r="J3650">
        <v>92</v>
      </c>
      <c r="K3650">
        <v>2.76</v>
      </c>
    </row>
    <row r="3651" spans="1:11" x14ac:dyDescent="0.25">
      <c r="A3651" s="7">
        <v>535496</v>
      </c>
      <c r="B3651" s="7">
        <v>533799</v>
      </c>
      <c r="C3651" t="s">
        <v>50</v>
      </c>
      <c r="D3651" t="s">
        <v>120</v>
      </c>
      <c r="E3651" s="7">
        <v>6</v>
      </c>
      <c r="F3651" s="7" t="s">
        <v>148</v>
      </c>
      <c r="G3651" t="s">
        <v>18</v>
      </c>
      <c r="H3651">
        <v>18.8</v>
      </c>
      <c r="I3651">
        <v>1</v>
      </c>
      <c r="J3651">
        <v>92</v>
      </c>
      <c r="K3651">
        <v>2.76</v>
      </c>
    </row>
    <row r="3652" spans="1:11" x14ac:dyDescent="0.25">
      <c r="A3652" s="7">
        <v>535497</v>
      </c>
      <c r="B3652" s="7">
        <v>533799</v>
      </c>
      <c r="C3652" t="s">
        <v>50</v>
      </c>
      <c r="D3652" t="s">
        <v>120</v>
      </c>
      <c r="E3652" s="7">
        <v>6</v>
      </c>
      <c r="F3652" s="7" t="s">
        <v>148</v>
      </c>
      <c r="G3652" t="s">
        <v>18</v>
      </c>
      <c r="H3652">
        <v>13.3</v>
      </c>
      <c r="I3652">
        <v>1</v>
      </c>
      <c r="J3652">
        <v>92</v>
      </c>
      <c r="K3652">
        <v>2.76</v>
      </c>
    </row>
    <row r="3653" spans="1:11" x14ac:dyDescent="0.25">
      <c r="A3653" s="7">
        <v>535498</v>
      </c>
      <c r="B3653" s="7">
        <v>533799</v>
      </c>
      <c r="C3653" t="s">
        <v>50</v>
      </c>
      <c r="D3653" t="s">
        <v>120</v>
      </c>
      <c r="E3653" s="7">
        <v>6</v>
      </c>
      <c r="F3653" s="7" t="s">
        <v>148</v>
      </c>
      <c r="G3653" t="s">
        <v>18</v>
      </c>
      <c r="H3653">
        <v>18.100000000000001</v>
      </c>
      <c r="I3653">
        <v>1</v>
      </c>
      <c r="J3653">
        <v>92</v>
      </c>
      <c r="K3653">
        <v>2.76</v>
      </c>
    </row>
    <row r="3654" spans="1:11" x14ac:dyDescent="0.25">
      <c r="A3654" s="7">
        <v>535499</v>
      </c>
      <c r="B3654" s="7">
        <v>533799</v>
      </c>
      <c r="C3654" t="s">
        <v>50</v>
      </c>
      <c r="D3654" t="s">
        <v>120</v>
      </c>
      <c r="E3654" s="7">
        <v>6</v>
      </c>
      <c r="F3654" s="7" t="s">
        <v>148</v>
      </c>
      <c r="G3654" t="s">
        <v>18</v>
      </c>
      <c r="H3654">
        <v>24.8</v>
      </c>
      <c r="I3654">
        <v>1</v>
      </c>
      <c r="J3654">
        <v>92</v>
      </c>
      <c r="K3654">
        <v>2.76</v>
      </c>
    </row>
    <row r="3655" spans="1:11" x14ac:dyDescent="0.25">
      <c r="A3655" s="7">
        <v>535500</v>
      </c>
      <c r="B3655" s="7">
        <v>533799</v>
      </c>
      <c r="C3655" t="s">
        <v>50</v>
      </c>
      <c r="D3655" t="s">
        <v>120</v>
      </c>
      <c r="E3655" s="7">
        <v>6</v>
      </c>
      <c r="F3655" s="7" t="s">
        <v>148</v>
      </c>
      <c r="G3655" t="s">
        <v>18</v>
      </c>
      <c r="H3655">
        <v>18.100000000000001</v>
      </c>
      <c r="I3655">
        <v>1</v>
      </c>
      <c r="J3655">
        <v>92</v>
      </c>
      <c r="K3655">
        <v>2.76</v>
      </c>
    </row>
    <row r="3656" spans="1:11" x14ac:dyDescent="0.25">
      <c r="A3656" s="7">
        <v>535501</v>
      </c>
      <c r="B3656" s="7">
        <v>533799</v>
      </c>
      <c r="C3656" t="s">
        <v>50</v>
      </c>
      <c r="D3656" t="s">
        <v>120</v>
      </c>
      <c r="E3656" s="7">
        <v>6</v>
      </c>
      <c r="F3656" s="7" t="s">
        <v>148</v>
      </c>
      <c r="G3656" t="s">
        <v>18</v>
      </c>
      <c r="H3656">
        <v>25.2</v>
      </c>
      <c r="I3656">
        <v>1</v>
      </c>
      <c r="J3656">
        <v>92</v>
      </c>
      <c r="K3656">
        <v>2.76</v>
      </c>
    </row>
    <row r="3657" spans="1:11" x14ac:dyDescent="0.25">
      <c r="A3657" s="7">
        <v>535503</v>
      </c>
      <c r="B3657" s="7">
        <v>533799</v>
      </c>
      <c r="C3657" t="s">
        <v>50</v>
      </c>
      <c r="D3657" t="s">
        <v>120</v>
      </c>
      <c r="E3657" s="7">
        <v>6</v>
      </c>
      <c r="F3657" s="7" t="s">
        <v>148</v>
      </c>
      <c r="G3657" t="s">
        <v>18</v>
      </c>
      <c r="H3657">
        <v>17.399999999999999</v>
      </c>
      <c r="I3657">
        <v>1</v>
      </c>
      <c r="J3657">
        <v>92</v>
      </c>
      <c r="K3657">
        <v>2.76</v>
      </c>
    </row>
    <row r="3658" spans="1:11" x14ac:dyDescent="0.25">
      <c r="A3658" s="7">
        <v>535504</v>
      </c>
      <c r="B3658" s="7">
        <v>533799</v>
      </c>
      <c r="C3658" t="s">
        <v>50</v>
      </c>
      <c r="D3658" t="s">
        <v>120</v>
      </c>
      <c r="E3658" s="7">
        <v>6</v>
      </c>
      <c r="F3658" s="7" t="s">
        <v>148</v>
      </c>
      <c r="G3658" t="s">
        <v>18</v>
      </c>
      <c r="H3658">
        <v>23.5</v>
      </c>
      <c r="I3658">
        <v>3</v>
      </c>
      <c r="J3658">
        <v>44.2</v>
      </c>
      <c r="K3658">
        <v>2.76</v>
      </c>
    </row>
    <row r="3659" spans="1:11" x14ac:dyDescent="0.25">
      <c r="A3659" s="7">
        <v>535505</v>
      </c>
      <c r="B3659" s="7">
        <v>533799</v>
      </c>
      <c r="C3659" t="s">
        <v>50</v>
      </c>
      <c r="D3659" t="s">
        <v>120</v>
      </c>
      <c r="E3659" s="7">
        <v>6</v>
      </c>
      <c r="F3659" s="7" t="s">
        <v>148</v>
      </c>
      <c r="G3659" t="s">
        <v>18</v>
      </c>
      <c r="H3659">
        <v>29.1</v>
      </c>
      <c r="I3659">
        <v>2</v>
      </c>
      <c r="J3659">
        <v>73.5</v>
      </c>
      <c r="K3659">
        <v>2.76</v>
      </c>
    </row>
    <row r="3660" spans="1:11" x14ac:dyDescent="0.25">
      <c r="A3660" s="7">
        <v>535506</v>
      </c>
      <c r="B3660" s="7">
        <v>533799</v>
      </c>
      <c r="C3660" t="s">
        <v>50</v>
      </c>
      <c r="D3660" t="s">
        <v>120</v>
      </c>
      <c r="E3660" s="7">
        <v>6</v>
      </c>
      <c r="F3660" s="7" t="s">
        <v>148</v>
      </c>
      <c r="G3660" t="s">
        <v>18</v>
      </c>
      <c r="H3660">
        <v>17</v>
      </c>
      <c r="I3660">
        <v>1</v>
      </c>
      <c r="J3660">
        <v>92</v>
      </c>
      <c r="K3660">
        <v>2.76</v>
      </c>
    </row>
    <row r="3661" spans="1:11" x14ac:dyDescent="0.25">
      <c r="A3661" s="7">
        <v>535508</v>
      </c>
      <c r="B3661" s="7">
        <v>533799</v>
      </c>
      <c r="C3661" t="s">
        <v>50</v>
      </c>
      <c r="D3661" t="s">
        <v>120</v>
      </c>
      <c r="E3661" s="7">
        <v>6</v>
      </c>
      <c r="F3661" s="7" t="s">
        <v>148</v>
      </c>
      <c r="G3661" t="s">
        <v>18</v>
      </c>
      <c r="H3661">
        <v>12.7</v>
      </c>
      <c r="I3661">
        <v>1</v>
      </c>
      <c r="J3661">
        <v>92</v>
      </c>
      <c r="K3661">
        <v>2.76</v>
      </c>
    </row>
    <row r="3662" spans="1:11" x14ac:dyDescent="0.25">
      <c r="A3662" s="7">
        <v>535509</v>
      </c>
      <c r="B3662" s="7">
        <v>533799</v>
      </c>
      <c r="C3662" t="s">
        <v>50</v>
      </c>
      <c r="D3662" t="s">
        <v>120</v>
      </c>
      <c r="E3662" s="7">
        <v>6</v>
      </c>
      <c r="F3662" s="7" t="s">
        <v>148</v>
      </c>
      <c r="G3662" t="s">
        <v>18</v>
      </c>
      <c r="H3662">
        <v>16.600000000000001</v>
      </c>
      <c r="I3662">
        <v>1</v>
      </c>
      <c r="J3662">
        <v>92</v>
      </c>
      <c r="K3662">
        <v>2.76</v>
      </c>
    </row>
    <row r="3663" spans="1:11" x14ac:dyDescent="0.25">
      <c r="A3663" s="7">
        <v>535510</v>
      </c>
      <c r="B3663" s="7">
        <v>533799</v>
      </c>
      <c r="C3663" t="s">
        <v>50</v>
      </c>
      <c r="D3663" t="s">
        <v>120</v>
      </c>
      <c r="E3663" s="7">
        <v>6</v>
      </c>
      <c r="F3663" s="7" t="s">
        <v>148</v>
      </c>
      <c r="G3663" t="s">
        <v>18</v>
      </c>
      <c r="H3663">
        <v>15.5</v>
      </c>
      <c r="I3663">
        <v>1</v>
      </c>
      <c r="J3663">
        <v>92</v>
      </c>
      <c r="K3663">
        <v>2.76</v>
      </c>
    </row>
    <row r="3664" spans="1:11" x14ac:dyDescent="0.25">
      <c r="A3664" s="7">
        <v>535511</v>
      </c>
      <c r="B3664" s="7">
        <v>533799</v>
      </c>
      <c r="C3664" t="s">
        <v>50</v>
      </c>
      <c r="D3664" t="s">
        <v>120</v>
      </c>
      <c r="E3664" s="7">
        <v>6</v>
      </c>
      <c r="F3664" s="7" t="s">
        <v>148</v>
      </c>
      <c r="G3664" t="s">
        <v>18</v>
      </c>
      <c r="H3664">
        <v>13.8</v>
      </c>
      <c r="I3664">
        <v>1</v>
      </c>
      <c r="J3664">
        <v>92</v>
      </c>
      <c r="K3664">
        <v>2.76</v>
      </c>
    </row>
    <row r="3665" spans="1:11" x14ac:dyDescent="0.25">
      <c r="A3665" s="7">
        <v>535512</v>
      </c>
      <c r="B3665" s="7">
        <v>533799</v>
      </c>
      <c r="C3665" t="s">
        <v>50</v>
      </c>
      <c r="D3665" t="s">
        <v>120</v>
      </c>
      <c r="E3665" s="7">
        <v>6</v>
      </c>
      <c r="F3665" s="7" t="s">
        <v>148</v>
      </c>
      <c r="G3665" t="s">
        <v>18</v>
      </c>
      <c r="H3665">
        <v>17.7</v>
      </c>
      <c r="I3665">
        <v>2</v>
      </c>
      <c r="J3665">
        <v>57</v>
      </c>
      <c r="K3665">
        <v>2.76</v>
      </c>
    </row>
    <row r="3666" spans="1:11" x14ac:dyDescent="0.25">
      <c r="A3666" s="7">
        <v>535513</v>
      </c>
      <c r="B3666" s="7">
        <v>533799</v>
      </c>
      <c r="C3666" t="s">
        <v>50</v>
      </c>
      <c r="D3666" t="s">
        <v>120</v>
      </c>
      <c r="E3666" s="7">
        <v>6</v>
      </c>
      <c r="F3666" s="7" t="s">
        <v>148</v>
      </c>
      <c r="G3666" t="s">
        <v>18</v>
      </c>
      <c r="H3666">
        <v>18</v>
      </c>
      <c r="I3666">
        <v>2</v>
      </c>
      <c r="J3666">
        <v>57</v>
      </c>
      <c r="K3666">
        <v>2.76</v>
      </c>
    </row>
    <row r="3667" spans="1:11" x14ac:dyDescent="0.25">
      <c r="A3667" s="7">
        <v>535515</v>
      </c>
      <c r="B3667" s="7">
        <v>533799</v>
      </c>
      <c r="C3667" t="s">
        <v>50</v>
      </c>
      <c r="D3667" t="s">
        <v>120</v>
      </c>
      <c r="E3667" s="7">
        <v>6</v>
      </c>
      <c r="F3667" s="7" t="s">
        <v>148</v>
      </c>
      <c r="G3667" t="s">
        <v>18</v>
      </c>
      <c r="H3667">
        <v>16.600000000000001</v>
      </c>
      <c r="I3667">
        <v>1</v>
      </c>
      <c r="J3667">
        <v>92</v>
      </c>
      <c r="K3667">
        <v>2.76</v>
      </c>
    </row>
    <row r="3668" spans="1:11" x14ac:dyDescent="0.25">
      <c r="A3668" s="7">
        <v>535516</v>
      </c>
      <c r="B3668" s="7">
        <v>533799</v>
      </c>
      <c r="C3668" t="s">
        <v>50</v>
      </c>
      <c r="D3668" t="s">
        <v>120</v>
      </c>
      <c r="E3668" s="7">
        <v>6</v>
      </c>
      <c r="F3668" s="7" t="s">
        <v>148</v>
      </c>
      <c r="G3668" t="s">
        <v>18</v>
      </c>
      <c r="H3668">
        <v>24.3</v>
      </c>
      <c r="I3668">
        <v>1</v>
      </c>
      <c r="J3668">
        <v>92</v>
      </c>
      <c r="K3668">
        <v>2.76</v>
      </c>
    </row>
    <row r="3669" spans="1:11" x14ac:dyDescent="0.25">
      <c r="A3669" s="7">
        <v>535517</v>
      </c>
      <c r="B3669" s="7">
        <v>533799</v>
      </c>
      <c r="C3669" t="s">
        <v>50</v>
      </c>
      <c r="D3669" t="s">
        <v>120</v>
      </c>
      <c r="E3669" s="7">
        <v>6</v>
      </c>
      <c r="F3669" s="7" t="s">
        <v>148</v>
      </c>
      <c r="G3669" t="s">
        <v>18</v>
      </c>
      <c r="H3669">
        <v>18.2</v>
      </c>
      <c r="I3669">
        <v>1</v>
      </c>
      <c r="J3669">
        <v>92</v>
      </c>
      <c r="K3669">
        <v>2.76</v>
      </c>
    </row>
    <row r="3670" spans="1:11" x14ac:dyDescent="0.25">
      <c r="A3670" s="7">
        <v>535518</v>
      </c>
      <c r="B3670" s="7">
        <v>533799</v>
      </c>
      <c r="C3670" t="s">
        <v>50</v>
      </c>
      <c r="D3670" t="s">
        <v>120</v>
      </c>
      <c r="E3670" s="7">
        <v>6</v>
      </c>
      <c r="F3670" s="7" t="s">
        <v>148</v>
      </c>
      <c r="G3670" t="s">
        <v>18</v>
      </c>
      <c r="H3670">
        <v>16.7</v>
      </c>
      <c r="I3670">
        <v>1</v>
      </c>
      <c r="J3670">
        <v>92</v>
      </c>
      <c r="K3670">
        <v>2.76</v>
      </c>
    </row>
    <row r="3671" spans="1:11" x14ac:dyDescent="0.25">
      <c r="A3671" s="7">
        <v>535519</v>
      </c>
      <c r="B3671" s="7">
        <v>533799</v>
      </c>
      <c r="C3671" t="s">
        <v>50</v>
      </c>
      <c r="D3671" t="s">
        <v>120</v>
      </c>
      <c r="E3671" s="7">
        <v>6</v>
      </c>
      <c r="F3671" s="7" t="s">
        <v>148</v>
      </c>
      <c r="G3671" t="s">
        <v>18</v>
      </c>
      <c r="H3671">
        <v>24.5</v>
      </c>
      <c r="I3671">
        <v>1</v>
      </c>
      <c r="J3671">
        <v>92</v>
      </c>
      <c r="K3671">
        <v>2.76</v>
      </c>
    </row>
    <row r="3672" spans="1:11" x14ac:dyDescent="0.25">
      <c r="A3672" s="7">
        <v>535520</v>
      </c>
      <c r="B3672" s="7">
        <v>533799</v>
      </c>
      <c r="C3672" t="s">
        <v>50</v>
      </c>
      <c r="D3672" t="s">
        <v>120</v>
      </c>
      <c r="E3672" s="7">
        <v>6</v>
      </c>
      <c r="F3672" s="7" t="s">
        <v>148</v>
      </c>
      <c r="G3672" t="s">
        <v>18</v>
      </c>
      <c r="H3672">
        <v>16.100000000000001</v>
      </c>
      <c r="I3672">
        <v>1</v>
      </c>
      <c r="J3672">
        <v>92</v>
      </c>
      <c r="K3672">
        <v>2.76</v>
      </c>
    </row>
    <row r="3673" spans="1:11" x14ac:dyDescent="0.25">
      <c r="A3673" s="7">
        <v>535523</v>
      </c>
      <c r="B3673" s="7">
        <v>533799</v>
      </c>
      <c r="C3673" t="s">
        <v>50</v>
      </c>
      <c r="D3673" t="s">
        <v>120</v>
      </c>
      <c r="E3673" s="7">
        <v>6</v>
      </c>
      <c r="F3673" s="7" t="s">
        <v>148</v>
      </c>
      <c r="G3673" t="s">
        <v>18</v>
      </c>
      <c r="H3673">
        <v>13.7</v>
      </c>
      <c r="I3673">
        <v>1</v>
      </c>
      <c r="J3673">
        <v>92</v>
      </c>
      <c r="K3673">
        <v>2.76</v>
      </c>
    </row>
    <row r="3674" spans="1:11" x14ac:dyDescent="0.25">
      <c r="A3674" s="7">
        <v>535524</v>
      </c>
      <c r="B3674" s="7">
        <v>533799</v>
      </c>
      <c r="C3674" t="s">
        <v>50</v>
      </c>
      <c r="D3674" t="s">
        <v>120</v>
      </c>
      <c r="E3674" s="7">
        <v>6</v>
      </c>
      <c r="F3674" s="7" t="s">
        <v>148</v>
      </c>
      <c r="G3674" t="s">
        <v>18</v>
      </c>
      <c r="H3674">
        <v>17.8</v>
      </c>
      <c r="I3674">
        <v>1</v>
      </c>
      <c r="J3674">
        <v>92</v>
      </c>
      <c r="K3674">
        <v>2.76</v>
      </c>
    </row>
    <row r="3675" spans="1:11" x14ac:dyDescent="0.25">
      <c r="A3675" s="7">
        <v>535525</v>
      </c>
      <c r="B3675" s="7">
        <v>533799</v>
      </c>
      <c r="C3675" t="s">
        <v>50</v>
      </c>
      <c r="D3675" t="s">
        <v>120</v>
      </c>
      <c r="E3675" s="7">
        <v>6</v>
      </c>
      <c r="F3675" s="7" t="s">
        <v>148</v>
      </c>
      <c r="G3675" t="s">
        <v>18</v>
      </c>
      <c r="H3675">
        <v>15.5</v>
      </c>
      <c r="I3675">
        <v>2</v>
      </c>
      <c r="J3675">
        <v>57</v>
      </c>
      <c r="K3675">
        <v>2.76</v>
      </c>
    </row>
    <row r="3676" spans="1:11" x14ac:dyDescent="0.25">
      <c r="A3676" s="7">
        <v>535526</v>
      </c>
      <c r="B3676" s="7">
        <v>533799</v>
      </c>
      <c r="C3676" t="s">
        <v>50</v>
      </c>
      <c r="D3676" t="s">
        <v>120</v>
      </c>
      <c r="E3676" s="7">
        <v>6</v>
      </c>
      <c r="F3676" s="7" t="s">
        <v>148</v>
      </c>
      <c r="G3676" t="s">
        <v>18</v>
      </c>
      <c r="H3676">
        <v>16.5</v>
      </c>
      <c r="I3676">
        <v>1</v>
      </c>
      <c r="J3676">
        <v>92</v>
      </c>
      <c r="K3676">
        <v>2.76</v>
      </c>
    </row>
    <row r="3677" spans="1:11" x14ac:dyDescent="0.25">
      <c r="A3677" s="7">
        <v>535527</v>
      </c>
      <c r="B3677" s="7">
        <v>533799</v>
      </c>
      <c r="C3677" t="s">
        <v>50</v>
      </c>
      <c r="D3677" t="s">
        <v>120</v>
      </c>
      <c r="E3677" s="7">
        <v>6</v>
      </c>
      <c r="F3677" s="7" t="s">
        <v>148</v>
      </c>
      <c r="G3677" t="s">
        <v>18</v>
      </c>
      <c r="H3677">
        <v>12.7</v>
      </c>
      <c r="I3677">
        <v>1</v>
      </c>
      <c r="J3677">
        <v>92</v>
      </c>
      <c r="K3677">
        <v>2.76</v>
      </c>
    </row>
    <row r="3678" spans="1:11" x14ac:dyDescent="0.25">
      <c r="A3678" s="7">
        <v>535529</v>
      </c>
      <c r="B3678" s="7">
        <v>533799</v>
      </c>
      <c r="C3678" t="s">
        <v>50</v>
      </c>
      <c r="D3678" t="s">
        <v>120</v>
      </c>
      <c r="E3678" s="7">
        <v>6</v>
      </c>
      <c r="F3678" s="7" t="s">
        <v>148</v>
      </c>
      <c r="G3678" t="s">
        <v>18</v>
      </c>
      <c r="H3678">
        <v>12.8</v>
      </c>
      <c r="I3678">
        <v>1</v>
      </c>
      <c r="J3678">
        <v>92</v>
      </c>
      <c r="K3678">
        <v>2.76</v>
      </c>
    </row>
    <row r="3679" spans="1:11" x14ac:dyDescent="0.25">
      <c r="A3679" s="7">
        <v>535530</v>
      </c>
      <c r="B3679" s="7">
        <v>533799</v>
      </c>
      <c r="C3679" t="s">
        <v>50</v>
      </c>
      <c r="D3679" t="s">
        <v>120</v>
      </c>
      <c r="E3679" s="7">
        <v>6</v>
      </c>
      <c r="F3679" s="7" t="s">
        <v>148</v>
      </c>
      <c r="G3679" t="s">
        <v>18</v>
      </c>
      <c r="H3679">
        <v>16.7</v>
      </c>
      <c r="I3679">
        <v>1</v>
      </c>
      <c r="J3679">
        <v>92</v>
      </c>
      <c r="K3679">
        <v>2.76</v>
      </c>
    </row>
    <row r="3680" spans="1:11" x14ac:dyDescent="0.25">
      <c r="A3680" s="7">
        <v>535531</v>
      </c>
      <c r="B3680" s="7">
        <v>533799</v>
      </c>
      <c r="C3680" t="s">
        <v>50</v>
      </c>
      <c r="D3680" t="s">
        <v>120</v>
      </c>
      <c r="E3680" s="7">
        <v>6</v>
      </c>
      <c r="F3680" s="7" t="s">
        <v>148</v>
      </c>
      <c r="G3680" t="s">
        <v>18</v>
      </c>
      <c r="H3680">
        <v>23.4</v>
      </c>
      <c r="I3680">
        <v>1</v>
      </c>
      <c r="J3680">
        <v>92</v>
      </c>
      <c r="K3680">
        <v>2.76</v>
      </c>
    </row>
    <row r="3681" spans="1:11" x14ac:dyDescent="0.25">
      <c r="A3681" s="7">
        <v>535532</v>
      </c>
      <c r="B3681" s="7">
        <v>533799</v>
      </c>
      <c r="C3681" t="s">
        <v>50</v>
      </c>
      <c r="D3681" t="s">
        <v>120</v>
      </c>
      <c r="E3681" s="7">
        <v>6</v>
      </c>
      <c r="F3681" s="7" t="s">
        <v>148</v>
      </c>
      <c r="G3681" t="s">
        <v>18</v>
      </c>
      <c r="H3681">
        <v>18.899999999999999</v>
      </c>
      <c r="I3681">
        <v>1</v>
      </c>
      <c r="J3681">
        <v>92</v>
      </c>
      <c r="K3681">
        <v>2.76</v>
      </c>
    </row>
    <row r="3682" spans="1:11" x14ac:dyDescent="0.25">
      <c r="A3682" s="7">
        <v>535533</v>
      </c>
      <c r="B3682" s="7">
        <v>533799</v>
      </c>
      <c r="C3682" t="s">
        <v>50</v>
      </c>
      <c r="D3682" t="s">
        <v>120</v>
      </c>
      <c r="E3682" s="7">
        <v>6</v>
      </c>
      <c r="F3682" s="7" t="s">
        <v>148</v>
      </c>
      <c r="G3682" t="s">
        <v>18</v>
      </c>
      <c r="H3682">
        <v>18.3</v>
      </c>
      <c r="I3682">
        <v>1</v>
      </c>
      <c r="J3682">
        <v>92</v>
      </c>
      <c r="K3682">
        <v>2.76</v>
      </c>
    </row>
    <row r="3683" spans="1:11" x14ac:dyDescent="0.25">
      <c r="A3683" s="7">
        <v>535534</v>
      </c>
      <c r="B3683" s="7">
        <v>533799</v>
      </c>
      <c r="C3683" t="s">
        <v>50</v>
      </c>
      <c r="D3683" t="s">
        <v>120</v>
      </c>
      <c r="E3683" s="7">
        <v>6</v>
      </c>
      <c r="F3683" s="7" t="s">
        <v>148</v>
      </c>
      <c r="G3683" t="s">
        <v>18</v>
      </c>
      <c r="H3683">
        <v>26.8</v>
      </c>
      <c r="I3683">
        <v>3</v>
      </c>
      <c r="J3683">
        <v>44.2</v>
      </c>
      <c r="K3683">
        <v>2.76</v>
      </c>
    </row>
    <row r="3684" spans="1:11" x14ac:dyDescent="0.25">
      <c r="A3684" s="7">
        <v>535536</v>
      </c>
      <c r="B3684" s="7">
        <v>533799</v>
      </c>
      <c r="C3684" t="s">
        <v>50</v>
      </c>
      <c r="D3684" t="s">
        <v>120</v>
      </c>
      <c r="E3684" s="7">
        <v>6</v>
      </c>
      <c r="F3684" s="7" t="s">
        <v>148</v>
      </c>
      <c r="G3684" t="s">
        <v>18</v>
      </c>
      <c r="H3684">
        <v>26.2</v>
      </c>
      <c r="I3684">
        <v>1</v>
      </c>
      <c r="J3684">
        <v>92</v>
      </c>
      <c r="K3684">
        <v>2.76</v>
      </c>
    </row>
    <row r="3685" spans="1:11" x14ac:dyDescent="0.25">
      <c r="A3685" s="7">
        <v>535538</v>
      </c>
      <c r="B3685" s="7">
        <v>533799</v>
      </c>
      <c r="C3685" t="s">
        <v>50</v>
      </c>
      <c r="D3685" t="s">
        <v>120</v>
      </c>
      <c r="E3685" s="7">
        <v>6</v>
      </c>
      <c r="F3685" s="7" t="s">
        <v>148</v>
      </c>
      <c r="G3685" t="s">
        <v>18</v>
      </c>
      <c r="H3685">
        <v>13.6</v>
      </c>
      <c r="I3685">
        <v>1</v>
      </c>
      <c r="J3685">
        <v>92</v>
      </c>
      <c r="K3685">
        <v>2.76</v>
      </c>
    </row>
    <row r="3686" spans="1:11" x14ac:dyDescent="0.25">
      <c r="A3686" s="7">
        <v>535539</v>
      </c>
      <c r="B3686" s="7">
        <v>533799</v>
      </c>
      <c r="C3686" t="s">
        <v>50</v>
      </c>
      <c r="D3686" t="s">
        <v>120</v>
      </c>
      <c r="E3686" s="7">
        <v>6</v>
      </c>
      <c r="F3686" s="7" t="s">
        <v>148</v>
      </c>
      <c r="G3686" t="s">
        <v>18</v>
      </c>
      <c r="H3686">
        <v>18.399999999999999</v>
      </c>
      <c r="I3686">
        <v>1</v>
      </c>
      <c r="J3686">
        <v>92</v>
      </c>
      <c r="K3686">
        <v>2.76</v>
      </c>
    </row>
    <row r="3687" spans="1:11" x14ac:dyDescent="0.25">
      <c r="A3687" s="7">
        <v>535540</v>
      </c>
      <c r="B3687" s="7">
        <v>533799</v>
      </c>
      <c r="C3687" t="s">
        <v>50</v>
      </c>
      <c r="D3687" t="s">
        <v>120</v>
      </c>
      <c r="E3687" s="7">
        <v>6</v>
      </c>
      <c r="F3687" s="7" t="s">
        <v>148</v>
      </c>
      <c r="G3687" t="s">
        <v>18</v>
      </c>
      <c r="H3687">
        <v>15.1</v>
      </c>
      <c r="I3687">
        <v>1</v>
      </c>
      <c r="J3687">
        <v>92</v>
      </c>
      <c r="K3687">
        <v>2.76</v>
      </c>
    </row>
    <row r="3688" spans="1:11" x14ac:dyDescent="0.25">
      <c r="A3688" s="7">
        <v>535541</v>
      </c>
      <c r="B3688" s="7">
        <v>533799</v>
      </c>
      <c r="C3688" t="s">
        <v>50</v>
      </c>
      <c r="D3688" t="s">
        <v>120</v>
      </c>
      <c r="E3688" s="7">
        <v>6</v>
      </c>
      <c r="F3688" s="7" t="s">
        <v>148</v>
      </c>
      <c r="G3688" t="s">
        <v>18</v>
      </c>
      <c r="H3688">
        <v>17.600000000000001</v>
      </c>
      <c r="I3688">
        <v>1</v>
      </c>
      <c r="J3688">
        <v>92</v>
      </c>
      <c r="K3688">
        <v>2.76</v>
      </c>
    </row>
    <row r="3689" spans="1:11" x14ac:dyDescent="0.25">
      <c r="A3689" s="7">
        <v>535543</v>
      </c>
      <c r="B3689" s="7">
        <v>533799</v>
      </c>
      <c r="C3689" t="s">
        <v>50</v>
      </c>
      <c r="D3689" t="s">
        <v>120</v>
      </c>
      <c r="E3689" s="7">
        <v>6</v>
      </c>
      <c r="F3689" s="7" t="s">
        <v>148</v>
      </c>
      <c r="G3689" t="s">
        <v>18</v>
      </c>
      <c r="H3689">
        <v>16</v>
      </c>
      <c r="I3689">
        <v>1</v>
      </c>
      <c r="J3689">
        <v>92</v>
      </c>
      <c r="K3689">
        <v>2.76</v>
      </c>
    </row>
    <row r="3690" spans="1:11" x14ac:dyDescent="0.25">
      <c r="A3690" s="7">
        <v>535544</v>
      </c>
      <c r="B3690" s="7">
        <v>533799</v>
      </c>
      <c r="C3690" t="s">
        <v>50</v>
      </c>
      <c r="D3690" t="s">
        <v>120</v>
      </c>
      <c r="E3690" s="7">
        <v>6</v>
      </c>
      <c r="F3690" s="7" t="s">
        <v>148</v>
      </c>
      <c r="G3690" t="s">
        <v>18</v>
      </c>
      <c r="H3690">
        <v>17.3</v>
      </c>
      <c r="I3690">
        <v>1</v>
      </c>
      <c r="J3690">
        <v>92</v>
      </c>
      <c r="K3690">
        <v>2.76</v>
      </c>
    </row>
    <row r="3691" spans="1:11" x14ac:dyDescent="0.25">
      <c r="A3691" s="7">
        <v>535545</v>
      </c>
      <c r="B3691" s="7">
        <v>533799</v>
      </c>
      <c r="C3691" t="s">
        <v>50</v>
      </c>
      <c r="D3691" t="s">
        <v>120</v>
      </c>
      <c r="E3691" s="7">
        <v>6</v>
      </c>
      <c r="F3691" s="7" t="s">
        <v>148</v>
      </c>
      <c r="G3691" t="s">
        <v>18</v>
      </c>
      <c r="H3691">
        <v>12.7</v>
      </c>
      <c r="I3691">
        <v>3</v>
      </c>
      <c r="J3691">
        <v>44.2</v>
      </c>
      <c r="K3691">
        <v>2.76</v>
      </c>
    </row>
    <row r="3692" spans="1:11" x14ac:dyDescent="0.25">
      <c r="A3692" s="7">
        <v>535546</v>
      </c>
      <c r="B3692" s="7">
        <v>533799</v>
      </c>
      <c r="C3692" t="s">
        <v>50</v>
      </c>
      <c r="D3692" t="s">
        <v>120</v>
      </c>
      <c r="E3692" s="7">
        <v>6</v>
      </c>
      <c r="F3692" s="7" t="s">
        <v>148</v>
      </c>
      <c r="G3692" t="s">
        <v>18</v>
      </c>
      <c r="H3692">
        <v>16.3</v>
      </c>
      <c r="I3692">
        <v>1</v>
      </c>
      <c r="J3692">
        <v>92</v>
      </c>
      <c r="K3692">
        <v>2.76</v>
      </c>
    </row>
    <row r="3693" spans="1:11" x14ac:dyDescent="0.25">
      <c r="A3693" s="7">
        <v>535547</v>
      </c>
      <c r="B3693" s="7">
        <v>533799</v>
      </c>
      <c r="C3693" t="s">
        <v>50</v>
      </c>
      <c r="D3693" t="s">
        <v>120</v>
      </c>
      <c r="E3693" s="7">
        <v>6</v>
      </c>
      <c r="F3693" s="7" t="s">
        <v>148</v>
      </c>
      <c r="G3693" t="s">
        <v>18</v>
      </c>
      <c r="H3693">
        <v>18.100000000000001</v>
      </c>
      <c r="I3693">
        <v>1</v>
      </c>
      <c r="J3693">
        <v>92</v>
      </c>
      <c r="K3693">
        <v>2.76</v>
      </c>
    </row>
    <row r="3694" spans="1:11" x14ac:dyDescent="0.25">
      <c r="A3694" s="7">
        <v>535548</v>
      </c>
      <c r="B3694" s="7">
        <v>533799</v>
      </c>
      <c r="C3694" t="s">
        <v>50</v>
      </c>
      <c r="D3694" t="s">
        <v>120</v>
      </c>
      <c r="E3694" s="7">
        <v>6</v>
      </c>
      <c r="F3694" s="7" t="s">
        <v>148</v>
      </c>
      <c r="G3694" t="s">
        <v>18</v>
      </c>
      <c r="H3694">
        <v>18</v>
      </c>
      <c r="I3694">
        <v>2</v>
      </c>
      <c r="J3694">
        <v>57</v>
      </c>
      <c r="K3694">
        <v>2.76</v>
      </c>
    </row>
    <row r="3695" spans="1:11" x14ac:dyDescent="0.25">
      <c r="A3695" s="7">
        <v>535550</v>
      </c>
      <c r="B3695" s="7">
        <v>533799</v>
      </c>
      <c r="C3695" t="s">
        <v>50</v>
      </c>
      <c r="D3695" t="s">
        <v>120</v>
      </c>
      <c r="E3695" s="7">
        <v>6</v>
      </c>
      <c r="F3695" s="7" t="s">
        <v>148</v>
      </c>
      <c r="G3695" t="s">
        <v>18</v>
      </c>
      <c r="H3695">
        <v>19.100000000000001</v>
      </c>
      <c r="I3695">
        <v>1</v>
      </c>
      <c r="J3695">
        <v>92</v>
      </c>
      <c r="K3695">
        <v>2.76</v>
      </c>
    </row>
    <row r="3696" spans="1:11" x14ac:dyDescent="0.25">
      <c r="A3696" s="7">
        <v>535551</v>
      </c>
      <c r="B3696" s="7">
        <v>533799</v>
      </c>
      <c r="C3696" t="s">
        <v>50</v>
      </c>
      <c r="D3696" t="s">
        <v>120</v>
      </c>
      <c r="E3696" s="7">
        <v>6</v>
      </c>
      <c r="F3696" s="7" t="s">
        <v>148</v>
      </c>
      <c r="G3696" t="s">
        <v>18</v>
      </c>
      <c r="H3696">
        <v>25.9</v>
      </c>
      <c r="I3696">
        <v>5</v>
      </c>
      <c r="J3696">
        <v>31.3</v>
      </c>
      <c r="K3696">
        <v>2.76</v>
      </c>
    </row>
    <row r="3697" spans="1:11" x14ac:dyDescent="0.25">
      <c r="A3697" s="7">
        <v>535552</v>
      </c>
      <c r="B3697" s="7">
        <v>533799</v>
      </c>
      <c r="C3697" t="s">
        <v>50</v>
      </c>
      <c r="D3697" t="s">
        <v>120</v>
      </c>
      <c r="E3697" s="7">
        <v>6</v>
      </c>
      <c r="F3697" s="7" t="s">
        <v>148</v>
      </c>
      <c r="G3697" t="s">
        <v>18</v>
      </c>
      <c r="H3697">
        <v>17.3</v>
      </c>
      <c r="I3697">
        <v>1</v>
      </c>
      <c r="J3697">
        <v>92</v>
      </c>
      <c r="K3697">
        <v>2.76</v>
      </c>
    </row>
    <row r="3698" spans="1:11" x14ac:dyDescent="0.25">
      <c r="A3698" s="7">
        <v>535554</v>
      </c>
      <c r="B3698" s="7">
        <v>533799</v>
      </c>
      <c r="C3698" t="s">
        <v>50</v>
      </c>
      <c r="D3698" t="s">
        <v>120</v>
      </c>
      <c r="E3698" s="7">
        <v>6</v>
      </c>
      <c r="F3698" s="7" t="s">
        <v>148</v>
      </c>
      <c r="G3698" t="s">
        <v>18</v>
      </c>
      <c r="H3698">
        <v>17.100000000000001</v>
      </c>
      <c r="I3698">
        <v>1</v>
      </c>
      <c r="J3698">
        <v>92</v>
      </c>
      <c r="K3698">
        <v>2.76</v>
      </c>
    </row>
    <row r="3699" spans="1:11" x14ac:dyDescent="0.25">
      <c r="A3699" s="7">
        <v>535555</v>
      </c>
      <c r="B3699" s="7">
        <v>533799</v>
      </c>
      <c r="C3699" t="s">
        <v>50</v>
      </c>
      <c r="D3699" t="s">
        <v>120</v>
      </c>
      <c r="E3699" s="7">
        <v>6</v>
      </c>
      <c r="F3699" s="7" t="s">
        <v>148</v>
      </c>
      <c r="G3699" t="s">
        <v>18</v>
      </c>
      <c r="H3699">
        <v>24.8</v>
      </c>
      <c r="I3699">
        <v>1</v>
      </c>
      <c r="J3699">
        <v>92</v>
      </c>
      <c r="K3699">
        <v>2.76</v>
      </c>
    </row>
    <row r="3700" spans="1:11" x14ac:dyDescent="0.25">
      <c r="A3700" s="7">
        <v>535558</v>
      </c>
      <c r="B3700" s="7">
        <v>533799</v>
      </c>
      <c r="C3700" t="s">
        <v>50</v>
      </c>
      <c r="D3700" t="s">
        <v>120</v>
      </c>
      <c r="E3700" s="7">
        <v>6</v>
      </c>
      <c r="F3700" s="7" t="s">
        <v>148</v>
      </c>
      <c r="G3700" t="s">
        <v>18</v>
      </c>
      <c r="H3700">
        <v>12.2</v>
      </c>
      <c r="I3700">
        <v>1</v>
      </c>
      <c r="J3700">
        <v>92</v>
      </c>
      <c r="K3700">
        <v>2.76</v>
      </c>
    </row>
    <row r="3701" spans="1:11" x14ac:dyDescent="0.25">
      <c r="A3701" s="7">
        <v>535559</v>
      </c>
      <c r="B3701" s="7">
        <v>533799</v>
      </c>
      <c r="C3701" t="s">
        <v>50</v>
      </c>
      <c r="D3701" t="s">
        <v>120</v>
      </c>
      <c r="E3701" s="7">
        <v>6</v>
      </c>
      <c r="F3701" s="7" t="s">
        <v>148</v>
      </c>
      <c r="G3701" t="s">
        <v>18</v>
      </c>
      <c r="H3701">
        <v>16.2</v>
      </c>
      <c r="I3701">
        <v>2</v>
      </c>
      <c r="J3701">
        <v>57</v>
      </c>
      <c r="K3701">
        <v>2.76</v>
      </c>
    </row>
    <row r="3702" spans="1:11" x14ac:dyDescent="0.25">
      <c r="A3702" s="7">
        <v>535560</v>
      </c>
      <c r="B3702" s="7">
        <v>533799</v>
      </c>
      <c r="C3702" t="s">
        <v>50</v>
      </c>
      <c r="D3702" t="s">
        <v>120</v>
      </c>
      <c r="E3702" s="7">
        <v>6</v>
      </c>
      <c r="F3702" s="7" t="s">
        <v>148</v>
      </c>
      <c r="G3702" t="s">
        <v>18</v>
      </c>
      <c r="H3702">
        <v>24.1</v>
      </c>
      <c r="I3702">
        <v>1</v>
      </c>
      <c r="J3702">
        <v>92</v>
      </c>
      <c r="K3702">
        <v>2.76</v>
      </c>
    </row>
    <row r="3703" spans="1:11" x14ac:dyDescent="0.25">
      <c r="A3703" s="7">
        <v>535561</v>
      </c>
      <c r="B3703" s="7">
        <v>533799</v>
      </c>
      <c r="C3703" t="s">
        <v>50</v>
      </c>
      <c r="D3703" t="s">
        <v>120</v>
      </c>
      <c r="E3703" s="7">
        <v>6</v>
      </c>
      <c r="F3703" s="7" t="s">
        <v>148</v>
      </c>
      <c r="G3703" t="s">
        <v>18</v>
      </c>
      <c r="H3703">
        <v>18.100000000000001</v>
      </c>
      <c r="I3703">
        <v>1</v>
      </c>
      <c r="J3703">
        <v>92</v>
      </c>
      <c r="K3703">
        <v>2.76</v>
      </c>
    </row>
    <row r="3704" spans="1:11" x14ac:dyDescent="0.25">
      <c r="A3704" s="7">
        <v>535562</v>
      </c>
      <c r="B3704" s="7">
        <v>533799</v>
      </c>
      <c r="C3704" t="s">
        <v>50</v>
      </c>
      <c r="D3704" t="s">
        <v>120</v>
      </c>
      <c r="E3704" s="7">
        <v>6</v>
      </c>
      <c r="F3704" s="7" t="s">
        <v>148</v>
      </c>
      <c r="G3704" t="s">
        <v>18</v>
      </c>
      <c r="H3704">
        <v>13.8</v>
      </c>
      <c r="I3704">
        <v>1</v>
      </c>
      <c r="J3704">
        <v>92</v>
      </c>
      <c r="K3704">
        <v>2.76</v>
      </c>
    </row>
    <row r="3705" spans="1:11" x14ac:dyDescent="0.25">
      <c r="A3705" s="7">
        <v>535564</v>
      </c>
      <c r="B3705" s="7">
        <v>533799</v>
      </c>
      <c r="C3705" t="s">
        <v>50</v>
      </c>
      <c r="D3705" t="s">
        <v>120</v>
      </c>
      <c r="E3705" s="7">
        <v>6</v>
      </c>
      <c r="F3705" s="7" t="s">
        <v>148</v>
      </c>
      <c r="G3705" t="s">
        <v>18</v>
      </c>
      <c r="H3705">
        <v>17.899999999999999</v>
      </c>
      <c r="I3705">
        <v>1</v>
      </c>
      <c r="J3705">
        <v>92</v>
      </c>
      <c r="K3705">
        <v>2.76</v>
      </c>
    </row>
    <row r="3706" spans="1:11" x14ac:dyDescent="0.25">
      <c r="A3706" s="7">
        <v>535565</v>
      </c>
      <c r="B3706" s="7">
        <v>533799</v>
      </c>
      <c r="C3706" t="s">
        <v>50</v>
      </c>
      <c r="D3706" t="s">
        <v>120</v>
      </c>
      <c r="E3706" s="7">
        <v>6</v>
      </c>
      <c r="F3706" s="7" t="s">
        <v>148</v>
      </c>
      <c r="G3706" t="s">
        <v>18</v>
      </c>
      <c r="H3706">
        <v>26.1</v>
      </c>
      <c r="I3706">
        <v>1</v>
      </c>
      <c r="J3706">
        <v>92</v>
      </c>
      <c r="K3706">
        <v>2.76</v>
      </c>
    </row>
    <row r="3707" spans="1:11" x14ac:dyDescent="0.25">
      <c r="A3707" s="7">
        <v>535566</v>
      </c>
      <c r="B3707" s="7">
        <v>533799</v>
      </c>
      <c r="C3707" t="s">
        <v>50</v>
      </c>
      <c r="D3707" t="s">
        <v>120</v>
      </c>
      <c r="E3707" s="7">
        <v>6</v>
      </c>
      <c r="F3707" s="7" t="s">
        <v>148</v>
      </c>
      <c r="G3707" t="s">
        <v>18</v>
      </c>
      <c r="H3707">
        <v>17.2</v>
      </c>
      <c r="I3707">
        <v>1</v>
      </c>
      <c r="J3707">
        <v>92</v>
      </c>
      <c r="K3707">
        <v>2.76</v>
      </c>
    </row>
    <row r="3708" spans="1:11" x14ac:dyDescent="0.25">
      <c r="A3708" s="7">
        <v>535567</v>
      </c>
      <c r="B3708" s="7">
        <v>533799</v>
      </c>
      <c r="C3708" t="s">
        <v>50</v>
      </c>
      <c r="D3708" t="s">
        <v>120</v>
      </c>
      <c r="E3708" s="7">
        <v>6</v>
      </c>
      <c r="F3708" s="7" t="s">
        <v>148</v>
      </c>
      <c r="G3708" t="s">
        <v>18</v>
      </c>
      <c r="H3708">
        <v>13.4</v>
      </c>
      <c r="I3708">
        <v>1</v>
      </c>
      <c r="J3708">
        <v>92</v>
      </c>
      <c r="K3708">
        <v>2.76</v>
      </c>
    </row>
    <row r="3709" spans="1:11" x14ac:dyDescent="0.25">
      <c r="A3709" s="7">
        <v>535568</v>
      </c>
      <c r="B3709" s="7">
        <v>533799</v>
      </c>
      <c r="C3709" t="s">
        <v>50</v>
      </c>
      <c r="D3709" t="s">
        <v>120</v>
      </c>
      <c r="E3709" s="7">
        <v>6</v>
      </c>
      <c r="F3709" s="7" t="s">
        <v>148</v>
      </c>
      <c r="G3709" t="s">
        <v>18</v>
      </c>
      <c r="H3709">
        <v>17.5</v>
      </c>
      <c r="I3709">
        <v>1</v>
      </c>
      <c r="J3709">
        <v>92</v>
      </c>
      <c r="K3709">
        <v>2.76</v>
      </c>
    </row>
    <row r="3710" spans="1:11" x14ac:dyDescent="0.25">
      <c r="A3710" s="7">
        <v>535569</v>
      </c>
      <c r="B3710" s="7">
        <v>533799</v>
      </c>
      <c r="C3710" t="s">
        <v>50</v>
      </c>
      <c r="D3710" t="s">
        <v>120</v>
      </c>
      <c r="E3710" s="7">
        <v>6</v>
      </c>
      <c r="F3710" s="7" t="s">
        <v>148</v>
      </c>
      <c r="G3710" t="s">
        <v>18</v>
      </c>
      <c r="H3710">
        <v>15.6</v>
      </c>
      <c r="I3710">
        <v>1</v>
      </c>
      <c r="J3710">
        <v>92</v>
      </c>
      <c r="K3710">
        <v>2.76</v>
      </c>
    </row>
    <row r="3711" spans="1:11" x14ac:dyDescent="0.25">
      <c r="A3711" s="7">
        <v>535572</v>
      </c>
      <c r="B3711" s="7">
        <v>533799</v>
      </c>
      <c r="C3711" t="s">
        <v>50</v>
      </c>
      <c r="D3711" t="s">
        <v>120</v>
      </c>
      <c r="E3711" s="7">
        <v>6</v>
      </c>
      <c r="F3711" s="7" t="s">
        <v>148</v>
      </c>
      <c r="G3711" t="s">
        <v>18</v>
      </c>
      <c r="H3711">
        <v>14.8</v>
      </c>
      <c r="I3711">
        <v>1</v>
      </c>
      <c r="J3711">
        <v>92</v>
      </c>
      <c r="K3711">
        <v>2.76</v>
      </c>
    </row>
    <row r="3712" spans="1:11" x14ac:dyDescent="0.25">
      <c r="A3712" s="7">
        <v>535573</v>
      </c>
      <c r="B3712" s="7">
        <v>533799</v>
      </c>
      <c r="C3712" t="s">
        <v>50</v>
      </c>
      <c r="D3712" t="s">
        <v>120</v>
      </c>
      <c r="E3712" s="7">
        <v>6</v>
      </c>
      <c r="F3712" s="7" t="s">
        <v>148</v>
      </c>
      <c r="G3712" t="s">
        <v>18</v>
      </c>
      <c r="H3712">
        <v>16.3</v>
      </c>
      <c r="I3712">
        <v>1</v>
      </c>
      <c r="J3712">
        <v>92</v>
      </c>
      <c r="K3712">
        <v>2.76</v>
      </c>
    </row>
    <row r="3713" spans="1:11" x14ac:dyDescent="0.25">
      <c r="A3713" s="7">
        <v>535574</v>
      </c>
      <c r="B3713" s="7">
        <v>533799</v>
      </c>
      <c r="C3713" t="s">
        <v>50</v>
      </c>
      <c r="D3713" t="s">
        <v>120</v>
      </c>
      <c r="E3713" s="7">
        <v>6</v>
      </c>
      <c r="F3713" s="7" t="s">
        <v>148</v>
      </c>
      <c r="G3713" t="s">
        <v>18</v>
      </c>
      <c r="H3713">
        <v>12.2</v>
      </c>
      <c r="I3713">
        <v>1</v>
      </c>
      <c r="J3713">
        <v>92</v>
      </c>
      <c r="K3713">
        <v>2.76</v>
      </c>
    </row>
    <row r="3714" spans="1:11" x14ac:dyDescent="0.25">
      <c r="A3714" s="7">
        <v>535575</v>
      </c>
      <c r="B3714" s="7">
        <v>533799</v>
      </c>
      <c r="C3714" t="s">
        <v>50</v>
      </c>
      <c r="D3714" t="s">
        <v>120</v>
      </c>
      <c r="E3714" s="7">
        <v>6</v>
      </c>
      <c r="F3714" s="7" t="s">
        <v>148</v>
      </c>
      <c r="G3714" t="s">
        <v>18</v>
      </c>
      <c r="H3714">
        <v>16.3</v>
      </c>
      <c r="I3714">
        <v>1</v>
      </c>
      <c r="J3714">
        <v>92</v>
      </c>
      <c r="K3714">
        <v>2.76</v>
      </c>
    </row>
    <row r="3715" spans="1:11" x14ac:dyDescent="0.25">
      <c r="A3715" s="7">
        <v>535576</v>
      </c>
      <c r="B3715" s="7">
        <v>533799</v>
      </c>
      <c r="C3715" t="s">
        <v>50</v>
      </c>
      <c r="D3715" t="s">
        <v>120</v>
      </c>
      <c r="E3715" s="7">
        <v>6</v>
      </c>
      <c r="F3715" s="7" t="s">
        <v>148</v>
      </c>
      <c r="G3715" t="s">
        <v>18</v>
      </c>
      <c r="H3715">
        <v>17.7</v>
      </c>
      <c r="I3715">
        <v>1</v>
      </c>
      <c r="J3715">
        <v>92</v>
      </c>
      <c r="K3715">
        <v>2.76</v>
      </c>
    </row>
    <row r="3716" spans="1:11" x14ac:dyDescent="0.25">
      <c r="A3716" s="7">
        <v>535578</v>
      </c>
      <c r="B3716" s="7">
        <v>533799</v>
      </c>
      <c r="C3716" t="s">
        <v>50</v>
      </c>
      <c r="D3716" t="s">
        <v>120</v>
      </c>
      <c r="E3716" s="7">
        <v>6</v>
      </c>
      <c r="F3716" s="7" t="s">
        <v>148</v>
      </c>
      <c r="G3716" t="s">
        <v>18</v>
      </c>
      <c r="H3716">
        <v>25.2</v>
      </c>
      <c r="I3716">
        <v>1</v>
      </c>
      <c r="J3716">
        <v>92</v>
      </c>
      <c r="K3716">
        <v>2.76</v>
      </c>
    </row>
    <row r="3717" spans="1:11" x14ac:dyDescent="0.25">
      <c r="A3717" s="7">
        <v>535580</v>
      </c>
      <c r="B3717" s="7">
        <v>533799</v>
      </c>
      <c r="C3717" t="s">
        <v>50</v>
      </c>
      <c r="D3717" t="s">
        <v>120</v>
      </c>
      <c r="E3717" s="7">
        <v>6</v>
      </c>
      <c r="F3717" s="7" t="s">
        <v>148</v>
      </c>
      <c r="G3717" t="s">
        <v>18</v>
      </c>
      <c r="H3717">
        <v>17.600000000000001</v>
      </c>
      <c r="I3717">
        <v>1</v>
      </c>
      <c r="J3717">
        <v>92</v>
      </c>
      <c r="K3717">
        <v>2.76</v>
      </c>
    </row>
    <row r="3718" spans="1:11" x14ac:dyDescent="0.25">
      <c r="A3718" s="7">
        <v>535581</v>
      </c>
      <c r="B3718" s="7">
        <v>533799</v>
      </c>
      <c r="C3718" t="s">
        <v>50</v>
      </c>
      <c r="D3718" t="s">
        <v>120</v>
      </c>
      <c r="E3718" s="7">
        <v>6</v>
      </c>
      <c r="F3718" s="7" t="s">
        <v>148</v>
      </c>
      <c r="G3718" t="s">
        <v>18</v>
      </c>
      <c r="H3718">
        <v>24.9</v>
      </c>
      <c r="I3718">
        <v>1</v>
      </c>
      <c r="J3718">
        <v>92</v>
      </c>
      <c r="K3718">
        <v>2.76</v>
      </c>
    </row>
    <row r="3719" spans="1:11" x14ac:dyDescent="0.25">
      <c r="A3719" s="7">
        <v>535582</v>
      </c>
      <c r="B3719" s="7">
        <v>533799</v>
      </c>
      <c r="C3719" t="s">
        <v>50</v>
      </c>
      <c r="D3719" t="s">
        <v>120</v>
      </c>
      <c r="E3719" s="7">
        <v>6</v>
      </c>
      <c r="F3719" s="7" t="s">
        <v>148</v>
      </c>
      <c r="G3719" t="s">
        <v>18</v>
      </c>
      <c r="H3719">
        <v>17.2</v>
      </c>
      <c r="I3719">
        <v>1</v>
      </c>
      <c r="J3719">
        <v>92</v>
      </c>
      <c r="K3719">
        <v>2.76</v>
      </c>
    </row>
    <row r="3720" spans="1:11" x14ac:dyDescent="0.25">
      <c r="A3720" s="7">
        <v>535583</v>
      </c>
      <c r="B3720" s="7">
        <v>533799</v>
      </c>
      <c r="C3720" t="s">
        <v>50</v>
      </c>
      <c r="D3720" t="s">
        <v>120</v>
      </c>
      <c r="E3720" s="7">
        <v>6</v>
      </c>
      <c r="F3720" s="7" t="s">
        <v>148</v>
      </c>
      <c r="G3720" t="s">
        <v>18</v>
      </c>
      <c r="H3720">
        <v>13.2</v>
      </c>
      <c r="I3720">
        <v>1</v>
      </c>
      <c r="J3720">
        <v>92</v>
      </c>
      <c r="K3720">
        <v>2.76</v>
      </c>
    </row>
    <row r="3721" spans="1:11" x14ac:dyDescent="0.25">
      <c r="A3721" s="7">
        <v>535584</v>
      </c>
      <c r="B3721" s="7">
        <v>533799</v>
      </c>
      <c r="C3721" t="s">
        <v>50</v>
      </c>
      <c r="D3721" t="s">
        <v>120</v>
      </c>
      <c r="E3721" s="7">
        <v>6</v>
      </c>
      <c r="F3721" s="7" t="s">
        <v>148</v>
      </c>
      <c r="G3721" t="s">
        <v>18</v>
      </c>
      <c r="H3721">
        <v>18.399999999999999</v>
      </c>
      <c r="I3721">
        <v>1</v>
      </c>
      <c r="J3721">
        <v>92</v>
      </c>
      <c r="K3721">
        <v>2.76</v>
      </c>
    </row>
    <row r="3722" spans="1:11" x14ac:dyDescent="0.25">
      <c r="A3722" s="7">
        <v>535586</v>
      </c>
      <c r="B3722" s="7">
        <v>533799</v>
      </c>
      <c r="C3722" t="s">
        <v>50</v>
      </c>
      <c r="D3722" t="s">
        <v>120</v>
      </c>
      <c r="E3722" s="7">
        <v>6</v>
      </c>
      <c r="F3722" s="7" t="s">
        <v>148</v>
      </c>
      <c r="G3722" t="s">
        <v>18</v>
      </c>
      <c r="H3722">
        <v>12.2</v>
      </c>
      <c r="I3722">
        <v>3</v>
      </c>
      <c r="J3722">
        <v>44.2</v>
      </c>
      <c r="K3722">
        <v>2.76</v>
      </c>
    </row>
    <row r="3723" spans="1:11" x14ac:dyDescent="0.25">
      <c r="A3723" s="7">
        <v>535587</v>
      </c>
      <c r="B3723" s="7">
        <v>533799</v>
      </c>
      <c r="C3723" t="s">
        <v>50</v>
      </c>
      <c r="D3723" t="s">
        <v>120</v>
      </c>
      <c r="E3723" s="7">
        <v>6</v>
      </c>
      <c r="F3723" s="7" t="s">
        <v>148</v>
      </c>
      <c r="G3723" t="s">
        <v>18</v>
      </c>
      <c r="H3723">
        <v>17.899999999999999</v>
      </c>
      <c r="I3723">
        <v>1</v>
      </c>
      <c r="J3723">
        <v>92</v>
      </c>
      <c r="K3723">
        <v>2.76</v>
      </c>
    </row>
    <row r="3724" spans="1:11" x14ac:dyDescent="0.25">
      <c r="A3724" s="7">
        <v>535588</v>
      </c>
      <c r="B3724" s="7">
        <v>533799</v>
      </c>
      <c r="C3724" t="s">
        <v>50</v>
      </c>
      <c r="D3724" t="s">
        <v>120</v>
      </c>
      <c r="E3724" s="7">
        <v>6</v>
      </c>
      <c r="F3724" s="7" t="s">
        <v>148</v>
      </c>
      <c r="G3724" t="s">
        <v>18</v>
      </c>
      <c r="H3724">
        <v>15.4</v>
      </c>
      <c r="I3724">
        <v>1</v>
      </c>
      <c r="J3724">
        <v>92</v>
      </c>
      <c r="K3724">
        <v>2.76</v>
      </c>
    </row>
    <row r="3725" spans="1:11" x14ac:dyDescent="0.25">
      <c r="A3725" s="7">
        <v>535589</v>
      </c>
      <c r="B3725" s="7">
        <v>533799</v>
      </c>
      <c r="C3725" t="s">
        <v>50</v>
      </c>
      <c r="D3725" t="s">
        <v>120</v>
      </c>
      <c r="E3725" s="7">
        <v>6</v>
      </c>
      <c r="F3725" s="7" t="s">
        <v>148</v>
      </c>
      <c r="G3725" t="s">
        <v>18</v>
      </c>
      <c r="H3725">
        <v>18.3</v>
      </c>
      <c r="I3725">
        <v>1</v>
      </c>
      <c r="J3725">
        <v>92</v>
      </c>
      <c r="K3725">
        <v>2.76</v>
      </c>
    </row>
    <row r="3726" spans="1:11" x14ac:dyDescent="0.25">
      <c r="A3726" s="7">
        <v>535590</v>
      </c>
      <c r="B3726" s="7">
        <v>533799</v>
      </c>
      <c r="C3726" t="s">
        <v>50</v>
      </c>
      <c r="D3726" t="s">
        <v>120</v>
      </c>
      <c r="E3726" s="7">
        <v>6</v>
      </c>
      <c r="F3726" s="7" t="s">
        <v>148</v>
      </c>
      <c r="G3726" t="s">
        <v>18</v>
      </c>
      <c r="H3726">
        <v>31.8</v>
      </c>
      <c r="I3726">
        <v>1</v>
      </c>
      <c r="J3726">
        <v>118.7</v>
      </c>
      <c r="K3726">
        <v>2.76</v>
      </c>
    </row>
    <row r="3727" spans="1:11" x14ac:dyDescent="0.25">
      <c r="A3727" s="7">
        <v>535591</v>
      </c>
      <c r="B3727" s="7">
        <v>533799</v>
      </c>
      <c r="C3727" t="s">
        <v>50</v>
      </c>
      <c r="D3727" t="s">
        <v>120</v>
      </c>
      <c r="E3727" s="7">
        <v>6</v>
      </c>
      <c r="F3727" s="7" t="s">
        <v>148</v>
      </c>
      <c r="G3727" t="s">
        <v>18</v>
      </c>
      <c r="H3727">
        <v>17.2</v>
      </c>
      <c r="I3727">
        <v>1</v>
      </c>
      <c r="J3727">
        <v>92</v>
      </c>
      <c r="K3727">
        <v>2.76</v>
      </c>
    </row>
    <row r="3728" spans="1:11" x14ac:dyDescent="0.25">
      <c r="A3728" s="7">
        <v>535593</v>
      </c>
      <c r="B3728" s="7">
        <v>533799</v>
      </c>
      <c r="C3728" t="s">
        <v>50</v>
      </c>
      <c r="D3728" t="s">
        <v>120</v>
      </c>
      <c r="E3728" s="7">
        <v>6</v>
      </c>
      <c r="F3728" s="7" t="s">
        <v>148</v>
      </c>
      <c r="G3728" t="s">
        <v>18</v>
      </c>
      <c r="H3728">
        <v>17.100000000000001</v>
      </c>
      <c r="I3728">
        <v>1</v>
      </c>
      <c r="J3728">
        <v>92</v>
      </c>
      <c r="K3728">
        <v>2.76</v>
      </c>
    </row>
    <row r="3729" spans="1:11" x14ac:dyDescent="0.25">
      <c r="A3729" s="7">
        <v>535594</v>
      </c>
      <c r="B3729" s="7">
        <v>533799</v>
      </c>
      <c r="C3729" t="s">
        <v>50</v>
      </c>
      <c r="D3729" t="s">
        <v>120</v>
      </c>
      <c r="E3729" s="7">
        <v>6</v>
      </c>
      <c r="F3729" s="7" t="s">
        <v>148</v>
      </c>
      <c r="G3729" t="s">
        <v>18</v>
      </c>
      <c r="H3729">
        <v>54.7</v>
      </c>
      <c r="I3729">
        <v>4</v>
      </c>
      <c r="J3729">
        <v>52.4</v>
      </c>
      <c r="K3729">
        <v>2.76</v>
      </c>
    </row>
    <row r="3730" spans="1:11" x14ac:dyDescent="0.25">
      <c r="A3730" s="7">
        <v>535595</v>
      </c>
      <c r="B3730" s="7">
        <v>533799</v>
      </c>
      <c r="C3730" t="s">
        <v>50</v>
      </c>
      <c r="D3730" t="s">
        <v>120</v>
      </c>
      <c r="E3730" s="7">
        <v>6</v>
      </c>
      <c r="F3730" s="7" t="s">
        <v>148</v>
      </c>
      <c r="G3730" t="s">
        <v>18</v>
      </c>
      <c r="H3730">
        <v>17.2</v>
      </c>
      <c r="I3730">
        <v>1</v>
      </c>
      <c r="J3730">
        <v>92</v>
      </c>
      <c r="K3730">
        <v>2.76</v>
      </c>
    </row>
    <row r="3731" spans="1:11" x14ac:dyDescent="0.25">
      <c r="A3731" s="7">
        <v>535596</v>
      </c>
      <c r="B3731" s="7">
        <v>533799</v>
      </c>
      <c r="C3731" t="s">
        <v>50</v>
      </c>
      <c r="D3731" t="s">
        <v>120</v>
      </c>
      <c r="E3731" s="7">
        <v>6</v>
      </c>
      <c r="F3731" s="7" t="s">
        <v>148</v>
      </c>
      <c r="G3731" t="s">
        <v>18</v>
      </c>
      <c r="H3731">
        <v>16.600000000000001</v>
      </c>
      <c r="I3731">
        <v>1</v>
      </c>
      <c r="J3731">
        <v>92</v>
      </c>
      <c r="K3731">
        <v>2.76</v>
      </c>
    </row>
    <row r="3732" spans="1:11" x14ac:dyDescent="0.25">
      <c r="A3732" s="7">
        <v>535597</v>
      </c>
      <c r="B3732" s="7">
        <v>533799</v>
      </c>
      <c r="C3732" t="s">
        <v>50</v>
      </c>
      <c r="D3732" t="s">
        <v>120</v>
      </c>
      <c r="E3732" s="7">
        <v>6</v>
      </c>
      <c r="F3732" s="7" t="s">
        <v>148</v>
      </c>
      <c r="G3732" t="s">
        <v>18</v>
      </c>
      <c r="H3732">
        <v>24.4</v>
      </c>
      <c r="I3732">
        <v>1</v>
      </c>
      <c r="J3732">
        <v>92</v>
      </c>
      <c r="K3732">
        <v>2.76</v>
      </c>
    </row>
    <row r="3733" spans="1:11" x14ac:dyDescent="0.25">
      <c r="A3733" s="7">
        <v>535598</v>
      </c>
      <c r="B3733" s="7">
        <v>533799</v>
      </c>
      <c r="C3733" t="s">
        <v>50</v>
      </c>
      <c r="D3733" t="s">
        <v>120</v>
      </c>
      <c r="E3733" s="7">
        <v>6</v>
      </c>
      <c r="F3733" s="7" t="s">
        <v>148</v>
      </c>
      <c r="G3733" t="s">
        <v>18</v>
      </c>
      <c r="H3733">
        <v>17.2</v>
      </c>
      <c r="I3733">
        <v>1</v>
      </c>
      <c r="J3733">
        <v>92</v>
      </c>
      <c r="K3733">
        <v>2.76</v>
      </c>
    </row>
    <row r="3734" spans="1:11" x14ac:dyDescent="0.25">
      <c r="A3734" s="7">
        <v>535600</v>
      </c>
      <c r="B3734" s="7">
        <v>533799</v>
      </c>
      <c r="C3734" t="s">
        <v>50</v>
      </c>
      <c r="D3734" t="s">
        <v>120</v>
      </c>
      <c r="E3734" s="7">
        <v>6</v>
      </c>
      <c r="F3734" s="7" t="s">
        <v>148</v>
      </c>
      <c r="G3734" t="s">
        <v>18</v>
      </c>
      <c r="H3734">
        <v>17.8</v>
      </c>
      <c r="I3734">
        <v>1</v>
      </c>
      <c r="J3734">
        <v>92</v>
      </c>
      <c r="K3734">
        <v>2.76</v>
      </c>
    </row>
    <row r="3735" spans="1:11" x14ac:dyDescent="0.25">
      <c r="A3735" s="7">
        <v>535602</v>
      </c>
      <c r="B3735" s="7">
        <v>533799</v>
      </c>
      <c r="C3735" t="s">
        <v>50</v>
      </c>
      <c r="D3735" t="s">
        <v>120</v>
      </c>
      <c r="E3735" s="7">
        <v>6</v>
      </c>
      <c r="F3735" s="7" t="s">
        <v>148</v>
      </c>
      <c r="G3735" t="s">
        <v>18</v>
      </c>
      <c r="H3735">
        <v>18</v>
      </c>
      <c r="I3735">
        <v>1</v>
      </c>
      <c r="J3735">
        <v>92</v>
      </c>
      <c r="K3735">
        <v>2.76</v>
      </c>
    </row>
    <row r="3736" spans="1:11" x14ac:dyDescent="0.25">
      <c r="A3736" s="7">
        <v>535603</v>
      </c>
      <c r="B3736" s="7">
        <v>533799</v>
      </c>
      <c r="C3736" t="s">
        <v>50</v>
      </c>
      <c r="D3736" t="s">
        <v>120</v>
      </c>
      <c r="E3736" s="7">
        <v>6</v>
      </c>
      <c r="F3736" s="7" t="s">
        <v>148</v>
      </c>
      <c r="G3736" t="s">
        <v>18</v>
      </c>
      <c r="H3736">
        <v>24.4</v>
      </c>
      <c r="I3736">
        <v>1</v>
      </c>
      <c r="J3736">
        <v>92</v>
      </c>
      <c r="K3736">
        <v>2.76</v>
      </c>
    </row>
    <row r="3737" spans="1:11" x14ac:dyDescent="0.25">
      <c r="A3737" s="7">
        <v>535604</v>
      </c>
      <c r="B3737" s="7">
        <v>533799</v>
      </c>
      <c r="C3737" t="s">
        <v>50</v>
      </c>
      <c r="D3737" t="s">
        <v>120</v>
      </c>
      <c r="E3737" s="7">
        <v>6</v>
      </c>
      <c r="F3737" s="7" t="s">
        <v>148</v>
      </c>
      <c r="G3737" t="s">
        <v>18</v>
      </c>
      <c r="H3737">
        <v>32.299999999999997</v>
      </c>
      <c r="I3737">
        <v>2</v>
      </c>
      <c r="J3737">
        <v>73.5</v>
      </c>
      <c r="K3737">
        <v>2.76</v>
      </c>
    </row>
    <row r="3738" spans="1:11" x14ac:dyDescent="0.25">
      <c r="A3738" s="7">
        <v>535605</v>
      </c>
      <c r="B3738" s="7">
        <v>533799</v>
      </c>
      <c r="C3738" t="s">
        <v>50</v>
      </c>
      <c r="D3738" t="s">
        <v>120</v>
      </c>
      <c r="E3738" s="7">
        <v>6</v>
      </c>
      <c r="F3738" s="7" t="s">
        <v>148</v>
      </c>
      <c r="G3738" t="s">
        <v>18</v>
      </c>
      <c r="H3738">
        <v>18.3</v>
      </c>
      <c r="I3738">
        <v>1</v>
      </c>
      <c r="J3738">
        <v>92</v>
      </c>
      <c r="K3738">
        <v>2.76</v>
      </c>
    </row>
    <row r="3739" spans="1:11" x14ac:dyDescent="0.25">
      <c r="A3739" s="7">
        <v>535606</v>
      </c>
      <c r="B3739" s="7">
        <v>533799</v>
      </c>
      <c r="C3739" t="s">
        <v>50</v>
      </c>
      <c r="D3739" t="s">
        <v>120</v>
      </c>
      <c r="E3739" s="7">
        <v>6</v>
      </c>
      <c r="F3739" s="7" t="s">
        <v>148</v>
      </c>
      <c r="G3739" t="s">
        <v>18</v>
      </c>
      <c r="H3739">
        <v>16.100000000000001</v>
      </c>
      <c r="I3739">
        <v>1</v>
      </c>
      <c r="J3739">
        <v>92</v>
      </c>
      <c r="K3739">
        <v>2.76</v>
      </c>
    </row>
    <row r="3740" spans="1:11" x14ac:dyDescent="0.25">
      <c r="A3740" s="7">
        <v>535608</v>
      </c>
      <c r="B3740" s="7">
        <v>533799</v>
      </c>
      <c r="C3740" t="s">
        <v>50</v>
      </c>
      <c r="D3740" t="s">
        <v>120</v>
      </c>
      <c r="E3740" s="7">
        <v>6</v>
      </c>
      <c r="F3740" s="7" t="s">
        <v>148</v>
      </c>
      <c r="G3740" t="s">
        <v>18</v>
      </c>
      <c r="H3740">
        <v>13</v>
      </c>
      <c r="I3740">
        <v>1</v>
      </c>
      <c r="J3740">
        <v>92</v>
      </c>
      <c r="K3740">
        <v>2.76</v>
      </c>
    </row>
    <row r="3741" spans="1:11" x14ac:dyDescent="0.25">
      <c r="A3741" s="7">
        <v>535609</v>
      </c>
      <c r="B3741" s="7">
        <v>533799</v>
      </c>
      <c r="C3741" t="s">
        <v>50</v>
      </c>
      <c r="D3741" t="s">
        <v>120</v>
      </c>
      <c r="E3741" s="7">
        <v>6</v>
      </c>
      <c r="F3741" s="7" t="s">
        <v>148</v>
      </c>
      <c r="G3741" t="s">
        <v>18</v>
      </c>
      <c r="H3741">
        <v>17.600000000000001</v>
      </c>
      <c r="I3741">
        <v>1</v>
      </c>
      <c r="J3741">
        <v>92</v>
      </c>
      <c r="K3741">
        <v>2.76</v>
      </c>
    </row>
    <row r="3742" spans="1:11" x14ac:dyDescent="0.25">
      <c r="A3742" s="7">
        <v>535611</v>
      </c>
      <c r="B3742" s="7">
        <v>533799</v>
      </c>
      <c r="C3742" t="s">
        <v>50</v>
      </c>
      <c r="D3742" t="s">
        <v>120</v>
      </c>
      <c r="E3742" s="7">
        <v>6</v>
      </c>
      <c r="F3742" s="7" t="s">
        <v>148</v>
      </c>
      <c r="G3742" t="s">
        <v>18</v>
      </c>
      <c r="H3742">
        <v>15.8</v>
      </c>
      <c r="I3742">
        <v>1</v>
      </c>
      <c r="J3742">
        <v>92</v>
      </c>
      <c r="K3742">
        <v>2.76</v>
      </c>
    </row>
    <row r="3743" spans="1:11" x14ac:dyDescent="0.25">
      <c r="A3743" s="7">
        <v>535612</v>
      </c>
      <c r="B3743" s="7">
        <v>533799</v>
      </c>
      <c r="C3743" t="s">
        <v>50</v>
      </c>
      <c r="D3743" t="s">
        <v>120</v>
      </c>
      <c r="E3743" s="7">
        <v>6</v>
      </c>
      <c r="F3743" s="7" t="s">
        <v>148</v>
      </c>
      <c r="G3743" t="s">
        <v>18</v>
      </c>
      <c r="H3743">
        <v>33.799999999999997</v>
      </c>
      <c r="I3743">
        <v>3</v>
      </c>
      <c r="J3743">
        <v>57</v>
      </c>
      <c r="K3743">
        <v>2.76</v>
      </c>
    </row>
    <row r="3744" spans="1:11" x14ac:dyDescent="0.25">
      <c r="A3744" s="7">
        <v>535614</v>
      </c>
      <c r="B3744" s="7">
        <v>533799</v>
      </c>
      <c r="C3744" t="s">
        <v>50</v>
      </c>
      <c r="D3744" t="s">
        <v>120</v>
      </c>
      <c r="E3744" s="7">
        <v>6</v>
      </c>
      <c r="F3744" s="7" t="s">
        <v>148</v>
      </c>
      <c r="G3744" t="s">
        <v>18</v>
      </c>
      <c r="H3744">
        <v>16.100000000000001</v>
      </c>
      <c r="I3744">
        <v>1</v>
      </c>
      <c r="J3744">
        <v>92</v>
      </c>
      <c r="K3744">
        <v>2.76</v>
      </c>
    </row>
    <row r="3745" spans="1:11" x14ac:dyDescent="0.25">
      <c r="A3745" s="7">
        <v>535615</v>
      </c>
      <c r="B3745" s="7">
        <v>533799</v>
      </c>
      <c r="C3745" t="s">
        <v>50</v>
      </c>
      <c r="D3745" t="s">
        <v>120</v>
      </c>
      <c r="E3745" s="7">
        <v>6</v>
      </c>
      <c r="F3745" s="7" t="s">
        <v>148</v>
      </c>
      <c r="G3745" t="s">
        <v>18</v>
      </c>
      <c r="H3745">
        <v>24.5</v>
      </c>
      <c r="I3745">
        <v>1</v>
      </c>
      <c r="J3745">
        <v>92</v>
      </c>
      <c r="K3745">
        <v>2.76</v>
      </c>
    </row>
    <row r="3746" spans="1:11" x14ac:dyDescent="0.25">
      <c r="A3746" s="7">
        <v>535616</v>
      </c>
      <c r="B3746" s="7">
        <v>533799</v>
      </c>
      <c r="C3746" t="s">
        <v>50</v>
      </c>
      <c r="D3746" t="s">
        <v>120</v>
      </c>
      <c r="E3746" s="7">
        <v>6</v>
      </c>
      <c r="F3746" s="7" t="s">
        <v>148</v>
      </c>
      <c r="G3746" t="s">
        <v>18</v>
      </c>
      <c r="H3746">
        <v>17.600000000000001</v>
      </c>
      <c r="I3746">
        <v>1</v>
      </c>
      <c r="J3746">
        <v>92</v>
      </c>
      <c r="K3746">
        <v>2.76</v>
      </c>
    </row>
    <row r="3747" spans="1:11" x14ac:dyDescent="0.25">
      <c r="A3747" s="7">
        <v>535618</v>
      </c>
      <c r="B3747" s="7">
        <v>533799</v>
      </c>
      <c r="C3747" t="s">
        <v>50</v>
      </c>
      <c r="D3747" t="s">
        <v>120</v>
      </c>
      <c r="E3747" s="7">
        <v>6</v>
      </c>
      <c r="F3747" s="7" t="s">
        <v>148</v>
      </c>
      <c r="G3747" t="s">
        <v>18</v>
      </c>
      <c r="H3747">
        <v>25.5</v>
      </c>
      <c r="I3747">
        <v>1</v>
      </c>
      <c r="J3747">
        <v>92</v>
      </c>
      <c r="K3747">
        <v>2.76</v>
      </c>
    </row>
    <row r="3748" spans="1:11" x14ac:dyDescent="0.25">
      <c r="A3748" s="7">
        <v>535622</v>
      </c>
      <c r="B3748" s="7">
        <v>533799</v>
      </c>
      <c r="C3748" t="s">
        <v>50</v>
      </c>
      <c r="D3748" t="s">
        <v>120</v>
      </c>
      <c r="E3748" s="7">
        <v>6</v>
      </c>
      <c r="F3748" s="7" t="s">
        <v>148</v>
      </c>
      <c r="G3748" t="s">
        <v>18</v>
      </c>
      <c r="H3748">
        <v>12.9</v>
      </c>
      <c r="I3748">
        <v>1</v>
      </c>
      <c r="J3748">
        <v>92</v>
      </c>
      <c r="K3748">
        <v>2.76</v>
      </c>
    </row>
    <row r="3749" spans="1:11" x14ac:dyDescent="0.25">
      <c r="A3749" s="7">
        <v>535623</v>
      </c>
      <c r="B3749" s="7">
        <v>533799</v>
      </c>
      <c r="C3749" t="s">
        <v>50</v>
      </c>
      <c r="D3749" t="s">
        <v>120</v>
      </c>
      <c r="E3749" s="7">
        <v>6</v>
      </c>
      <c r="F3749" s="7" t="s">
        <v>148</v>
      </c>
      <c r="G3749" t="s">
        <v>18</v>
      </c>
      <c r="H3749">
        <v>17.3</v>
      </c>
      <c r="I3749">
        <v>1</v>
      </c>
      <c r="J3749">
        <v>92</v>
      </c>
      <c r="K3749">
        <v>2.76</v>
      </c>
    </row>
    <row r="3750" spans="1:11" x14ac:dyDescent="0.25">
      <c r="A3750" s="7">
        <v>535625</v>
      </c>
      <c r="B3750" s="7">
        <v>533799</v>
      </c>
      <c r="C3750" t="s">
        <v>50</v>
      </c>
      <c r="D3750" t="s">
        <v>120</v>
      </c>
      <c r="E3750" s="7">
        <v>6</v>
      </c>
      <c r="F3750" s="7" t="s">
        <v>148</v>
      </c>
      <c r="G3750" t="s">
        <v>18</v>
      </c>
      <c r="H3750">
        <v>16.8</v>
      </c>
      <c r="I3750">
        <v>1</v>
      </c>
      <c r="J3750">
        <v>92</v>
      </c>
      <c r="K3750">
        <v>2.76</v>
      </c>
    </row>
    <row r="3751" spans="1:11" x14ac:dyDescent="0.25">
      <c r="A3751" s="7">
        <v>535626</v>
      </c>
      <c r="B3751" s="7">
        <v>533799</v>
      </c>
      <c r="C3751" t="s">
        <v>50</v>
      </c>
      <c r="D3751" t="s">
        <v>120</v>
      </c>
      <c r="E3751" s="7">
        <v>6</v>
      </c>
      <c r="F3751" s="7" t="s">
        <v>148</v>
      </c>
      <c r="G3751" t="s">
        <v>18</v>
      </c>
      <c r="H3751">
        <v>12.4</v>
      </c>
      <c r="I3751">
        <v>2</v>
      </c>
      <c r="J3751">
        <v>57</v>
      </c>
      <c r="K3751">
        <v>2.76</v>
      </c>
    </row>
    <row r="3752" spans="1:11" x14ac:dyDescent="0.25">
      <c r="A3752" s="7">
        <v>535627</v>
      </c>
      <c r="B3752" s="7">
        <v>533799</v>
      </c>
      <c r="C3752" t="s">
        <v>50</v>
      </c>
      <c r="D3752" t="s">
        <v>120</v>
      </c>
      <c r="E3752" s="7">
        <v>6</v>
      </c>
      <c r="F3752" s="7" t="s">
        <v>148</v>
      </c>
      <c r="G3752" t="s">
        <v>18</v>
      </c>
      <c r="H3752">
        <v>12.8</v>
      </c>
      <c r="I3752">
        <v>1</v>
      </c>
      <c r="J3752">
        <v>92</v>
      </c>
      <c r="K3752">
        <v>2.76</v>
      </c>
    </row>
    <row r="3753" spans="1:11" x14ac:dyDescent="0.25">
      <c r="A3753" s="7">
        <v>535629</v>
      </c>
      <c r="B3753" s="7">
        <v>533799</v>
      </c>
      <c r="C3753" t="s">
        <v>50</v>
      </c>
      <c r="D3753" t="s">
        <v>120</v>
      </c>
      <c r="E3753" s="7">
        <v>6</v>
      </c>
      <c r="F3753" s="7" t="s">
        <v>148</v>
      </c>
      <c r="G3753" t="s">
        <v>18</v>
      </c>
      <c r="H3753">
        <v>25.3</v>
      </c>
      <c r="I3753">
        <v>1</v>
      </c>
      <c r="J3753">
        <v>92</v>
      </c>
      <c r="K3753">
        <v>2.76</v>
      </c>
    </row>
    <row r="3754" spans="1:11" x14ac:dyDescent="0.25">
      <c r="A3754" s="7">
        <v>535630</v>
      </c>
      <c r="B3754" s="7">
        <v>533799</v>
      </c>
      <c r="C3754" t="s">
        <v>50</v>
      </c>
      <c r="D3754" t="s">
        <v>120</v>
      </c>
      <c r="E3754" s="7">
        <v>6</v>
      </c>
      <c r="F3754" s="7" t="s">
        <v>148</v>
      </c>
      <c r="G3754" t="s">
        <v>18</v>
      </c>
      <c r="H3754">
        <v>17.100000000000001</v>
      </c>
      <c r="I3754">
        <v>1</v>
      </c>
      <c r="J3754">
        <v>92</v>
      </c>
      <c r="K3754">
        <v>2.76</v>
      </c>
    </row>
    <row r="3755" spans="1:11" x14ac:dyDescent="0.25">
      <c r="A3755" s="7">
        <v>535631</v>
      </c>
      <c r="B3755" s="7">
        <v>533799</v>
      </c>
      <c r="C3755" t="s">
        <v>50</v>
      </c>
      <c r="D3755" t="s">
        <v>120</v>
      </c>
      <c r="E3755" s="7">
        <v>6</v>
      </c>
      <c r="F3755" s="7" t="s">
        <v>148</v>
      </c>
      <c r="G3755" t="s">
        <v>18</v>
      </c>
      <c r="H3755">
        <v>17.899999999999999</v>
      </c>
      <c r="I3755">
        <v>1</v>
      </c>
      <c r="J3755">
        <v>92</v>
      </c>
      <c r="K3755">
        <v>2.76</v>
      </c>
    </row>
    <row r="3756" spans="1:11" x14ac:dyDescent="0.25">
      <c r="A3756" s="7">
        <v>536341</v>
      </c>
      <c r="B3756" s="7">
        <v>533807</v>
      </c>
      <c r="C3756" t="s">
        <v>50</v>
      </c>
      <c r="D3756" t="s">
        <v>136</v>
      </c>
      <c r="E3756" s="7" t="s">
        <v>137</v>
      </c>
      <c r="F3756" s="7" t="s">
        <v>148</v>
      </c>
      <c r="G3756" t="s">
        <v>18</v>
      </c>
      <c r="H3756">
        <v>30.3</v>
      </c>
      <c r="I3756">
        <v>2</v>
      </c>
      <c r="J3756">
        <v>57</v>
      </c>
      <c r="K3756">
        <v>2.76</v>
      </c>
    </row>
    <row r="3757" spans="1:11" x14ac:dyDescent="0.25">
      <c r="A3757" s="7">
        <v>536343</v>
      </c>
      <c r="B3757" s="7">
        <v>533807</v>
      </c>
      <c r="C3757" t="s">
        <v>50</v>
      </c>
      <c r="D3757" t="s">
        <v>136</v>
      </c>
      <c r="E3757" s="7" t="s">
        <v>137</v>
      </c>
      <c r="F3757" s="7" t="s">
        <v>148</v>
      </c>
      <c r="G3757" t="s">
        <v>18</v>
      </c>
      <c r="H3757">
        <v>42.4</v>
      </c>
      <c r="I3757">
        <v>4</v>
      </c>
      <c r="J3757">
        <v>46.3</v>
      </c>
      <c r="K3757">
        <v>2.76</v>
      </c>
    </row>
    <row r="3758" spans="1:11" x14ac:dyDescent="0.25">
      <c r="A3758" s="7">
        <v>536345</v>
      </c>
      <c r="B3758" s="7">
        <v>533807</v>
      </c>
      <c r="C3758" t="s">
        <v>50</v>
      </c>
      <c r="D3758" t="s">
        <v>136</v>
      </c>
      <c r="E3758" s="7" t="s">
        <v>137</v>
      </c>
      <c r="F3758" s="7" t="s">
        <v>148</v>
      </c>
      <c r="G3758" t="s">
        <v>18</v>
      </c>
      <c r="H3758">
        <v>45.9</v>
      </c>
      <c r="I3758">
        <v>1</v>
      </c>
      <c r="J3758">
        <v>118.7</v>
      </c>
      <c r="K3758">
        <v>2.76</v>
      </c>
    </row>
    <row r="3759" spans="1:11" x14ac:dyDescent="0.25">
      <c r="A3759" s="7">
        <v>536347</v>
      </c>
      <c r="B3759" s="7">
        <v>533807</v>
      </c>
      <c r="C3759" t="s">
        <v>50</v>
      </c>
      <c r="D3759" t="s">
        <v>136</v>
      </c>
      <c r="E3759" s="7" t="s">
        <v>137</v>
      </c>
      <c r="F3759" s="7" t="s">
        <v>148</v>
      </c>
      <c r="G3759" t="s">
        <v>18</v>
      </c>
      <c r="H3759">
        <v>44.3</v>
      </c>
      <c r="I3759">
        <v>1</v>
      </c>
      <c r="J3759">
        <v>118.7</v>
      </c>
      <c r="K3759">
        <v>2.76</v>
      </c>
    </row>
    <row r="3760" spans="1:11" x14ac:dyDescent="0.25">
      <c r="A3760" s="7">
        <v>536349</v>
      </c>
      <c r="B3760" s="7">
        <v>533807</v>
      </c>
      <c r="C3760" t="s">
        <v>50</v>
      </c>
      <c r="D3760" t="s">
        <v>136</v>
      </c>
      <c r="E3760" s="7" t="s">
        <v>137</v>
      </c>
      <c r="F3760" s="7" t="s">
        <v>148</v>
      </c>
      <c r="G3760" t="s">
        <v>18</v>
      </c>
      <c r="H3760">
        <v>30.3</v>
      </c>
      <c r="I3760">
        <v>2</v>
      </c>
      <c r="J3760">
        <v>57</v>
      </c>
      <c r="K3760">
        <v>2.76</v>
      </c>
    </row>
    <row r="3761" spans="1:11" x14ac:dyDescent="0.25">
      <c r="A3761" s="7">
        <v>536351</v>
      </c>
      <c r="B3761" s="7">
        <v>533807</v>
      </c>
      <c r="C3761" t="s">
        <v>50</v>
      </c>
      <c r="D3761" t="s">
        <v>136</v>
      </c>
      <c r="E3761" s="7" t="s">
        <v>137</v>
      </c>
      <c r="F3761" s="7" t="s">
        <v>148</v>
      </c>
      <c r="G3761" t="s">
        <v>18</v>
      </c>
      <c r="H3761">
        <v>42.4</v>
      </c>
      <c r="I3761">
        <v>3</v>
      </c>
      <c r="J3761">
        <v>57</v>
      </c>
      <c r="K3761">
        <v>2.76</v>
      </c>
    </row>
    <row r="3762" spans="1:11" x14ac:dyDescent="0.25">
      <c r="A3762" s="7">
        <v>536357</v>
      </c>
      <c r="B3762" s="7">
        <v>533807</v>
      </c>
      <c r="C3762" t="s">
        <v>50</v>
      </c>
      <c r="D3762" t="s">
        <v>136</v>
      </c>
      <c r="E3762" s="7" t="s">
        <v>137</v>
      </c>
      <c r="F3762" s="7" t="s">
        <v>148</v>
      </c>
      <c r="G3762" t="s">
        <v>18</v>
      </c>
      <c r="H3762">
        <v>44.1</v>
      </c>
      <c r="I3762">
        <v>7</v>
      </c>
      <c r="J3762">
        <v>40.4</v>
      </c>
      <c r="K3762">
        <v>2.76</v>
      </c>
    </row>
    <row r="3763" spans="1:11" x14ac:dyDescent="0.25">
      <c r="A3763" s="7">
        <v>536359</v>
      </c>
      <c r="B3763" s="7">
        <v>533807</v>
      </c>
      <c r="C3763" t="s">
        <v>50</v>
      </c>
      <c r="D3763" t="s">
        <v>136</v>
      </c>
      <c r="E3763" s="7" t="s">
        <v>137</v>
      </c>
      <c r="F3763" s="7" t="s">
        <v>148</v>
      </c>
      <c r="G3763" t="s">
        <v>18</v>
      </c>
      <c r="H3763">
        <v>46.1</v>
      </c>
      <c r="I3763">
        <v>1</v>
      </c>
      <c r="J3763">
        <v>118.7</v>
      </c>
      <c r="K3763">
        <v>2.76</v>
      </c>
    </row>
    <row r="3764" spans="1:11" x14ac:dyDescent="0.25">
      <c r="A3764" s="7">
        <v>536361</v>
      </c>
      <c r="B3764" s="7">
        <v>533807</v>
      </c>
      <c r="C3764" t="s">
        <v>50</v>
      </c>
      <c r="D3764" t="s">
        <v>136</v>
      </c>
      <c r="E3764" s="7" t="s">
        <v>137</v>
      </c>
      <c r="F3764" s="7" t="s">
        <v>148</v>
      </c>
      <c r="G3764" t="s">
        <v>18</v>
      </c>
      <c r="H3764">
        <v>42.3</v>
      </c>
      <c r="I3764">
        <v>3</v>
      </c>
      <c r="J3764">
        <v>57</v>
      </c>
      <c r="K3764">
        <v>2.76</v>
      </c>
    </row>
    <row r="3765" spans="1:11" x14ac:dyDescent="0.25">
      <c r="A3765" s="7">
        <v>536363</v>
      </c>
      <c r="B3765" s="7">
        <v>533807</v>
      </c>
      <c r="C3765" t="s">
        <v>50</v>
      </c>
      <c r="D3765" t="s">
        <v>136</v>
      </c>
      <c r="E3765" s="7" t="s">
        <v>137</v>
      </c>
      <c r="F3765" s="7" t="s">
        <v>148</v>
      </c>
      <c r="G3765" t="s">
        <v>18</v>
      </c>
      <c r="H3765">
        <v>30.5</v>
      </c>
      <c r="I3765">
        <v>2</v>
      </c>
      <c r="J3765">
        <v>57</v>
      </c>
      <c r="K3765">
        <v>2.76</v>
      </c>
    </row>
    <row r="3766" spans="1:11" x14ac:dyDescent="0.25">
      <c r="A3766" s="7">
        <v>536367</v>
      </c>
      <c r="B3766" s="7">
        <v>533807</v>
      </c>
      <c r="C3766" t="s">
        <v>50</v>
      </c>
      <c r="D3766" t="s">
        <v>136</v>
      </c>
      <c r="E3766" s="7" t="s">
        <v>137</v>
      </c>
      <c r="F3766" s="7" t="s">
        <v>148</v>
      </c>
      <c r="G3766" t="s">
        <v>18</v>
      </c>
      <c r="H3766">
        <v>45.4</v>
      </c>
      <c r="I3766">
        <v>3</v>
      </c>
      <c r="J3766">
        <v>57</v>
      </c>
      <c r="K3766">
        <v>2.76</v>
      </c>
    </row>
    <row r="3767" spans="1:11" x14ac:dyDescent="0.25">
      <c r="A3767" s="7">
        <v>536369</v>
      </c>
      <c r="B3767" s="7">
        <v>533807</v>
      </c>
      <c r="C3767" t="s">
        <v>50</v>
      </c>
      <c r="D3767" t="s">
        <v>136</v>
      </c>
      <c r="E3767" s="7" t="s">
        <v>137</v>
      </c>
      <c r="F3767" s="7" t="s">
        <v>148</v>
      </c>
      <c r="G3767" t="s">
        <v>18</v>
      </c>
      <c r="H3767">
        <v>42.5</v>
      </c>
      <c r="I3767">
        <v>1</v>
      </c>
      <c r="J3767">
        <v>118.7</v>
      </c>
      <c r="K3767">
        <v>2.76</v>
      </c>
    </row>
    <row r="3768" spans="1:11" x14ac:dyDescent="0.25">
      <c r="A3768" s="7">
        <v>536371</v>
      </c>
      <c r="B3768" s="7">
        <v>533807</v>
      </c>
      <c r="C3768" t="s">
        <v>50</v>
      </c>
      <c r="D3768" t="s">
        <v>136</v>
      </c>
      <c r="E3768" s="7" t="s">
        <v>137</v>
      </c>
      <c r="F3768" s="7" t="s">
        <v>148</v>
      </c>
      <c r="G3768" t="s">
        <v>18</v>
      </c>
      <c r="H3768">
        <v>30.6</v>
      </c>
      <c r="I3768">
        <v>1</v>
      </c>
      <c r="J3768">
        <v>92</v>
      </c>
      <c r="K3768">
        <v>2.76</v>
      </c>
    </row>
    <row r="3769" spans="1:11" x14ac:dyDescent="0.25">
      <c r="A3769" s="7">
        <v>536373</v>
      </c>
      <c r="B3769" s="7">
        <v>533807</v>
      </c>
      <c r="C3769" t="s">
        <v>50</v>
      </c>
      <c r="D3769" t="s">
        <v>136</v>
      </c>
      <c r="E3769" s="7" t="s">
        <v>137</v>
      </c>
      <c r="F3769" s="7" t="s">
        <v>148</v>
      </c>
      <c r="G3769" t="s">
        <v>18</v>
      </c>
      <c r="H3769">
        <v>44.1</v>
      </c>
      <c r="I3769">
        <v>1</v>
      </c>
      <c r="J3769">
        <v>118.7</v>
      </c>
      <c r="K3769">
        <v>2.76</v>
      </c>
    </row>
    <row r="3770" spans="1:11" x14ac:dyDescent="0.25">
      <c r="A3770" s="7">
        <v>536375</v>
      </c>
      <c r="B3770" s="7">
        <v>533807</v>
      </c>
      <c r="C3770" t="s">
        <v>50</v>
      </c>
      <c r="D3770" t="s">
        <v>136</v>
      </c>
      <c r="E3770" s="7" t="s">
        <v>137</v>
      </c>
      <c r="F3770" s="7" t="s">
        <v>148</v>
      </c>
      <c r="G3770" t="s">
        <v>18</v>
      </c>
      <c r="H3770">
        <v>45.5</v>
      </c>
      <c r="I3770">
        <v>1</v>
      </c>
      <c r="J3770">
        <v>118.7</v>
      </c>
      <c r="K3770">
        <v>2.76</v>
      </c>
    </row>
    <row r="3771" spans="1:11" x14ac:dyDescent="0.25">
      <c r="A3771" s="7">
        <v>536377</v>
      </c>
      <c r="B3771" s="7">
        <v>533807</v>
      </c>
      <c r="C3771" t="s">
        <v>50</v>
      </c>
      <c r="D3771" t="s">
        <v>136</v>
      </c>
      <c r="E3771" s="7" t="s">
        <v>137</v>
      </c>
      <c r="F3771" s="7" t="s">
        <v>148</v>
      </c>
      <c r="G3771" t="s">
        <v>18</v>
      </c>
      <c r="H3771">
        <v>42.2</v>
      </c>
      <c r="I3771">
        <v>3</v>
      </c>
      <c r="J3771">
        <v>57</v>
      </c>
      <c r="K3771">
        <v>2.76</v>
      </c>
    </row>
    <row r="3772" spans="1:11" x14ac:dyDescent="0.25">
      <c r="A3772" s="7">
        <v>536379</v>
      </c>
      <c r="B3772" s="7">
        <v>533807</v>
      </c>
      <c r="C3772" t="s">
        <v>50</v>
      </c>
      <c r="D3772" t="s">
        <v>136</v>
      </c>
      <c r="E3772" s="7" t="s">
        <v>137</v>
      </c>
      <c r="F3772" s="7" t="s">
        <v>148</v>
      </c>
      <c r="G3772" t="s">
        <v>18</v>
      </c>
      <c r="H3772">
        <v>30.4</v>
      </c>
      <c r="I3772">
        <v>1</v>
      </c>
      <c r="J3772">
        <v>92</v>
      </c>
      <c r="K3772">
        <v>2.76</v>
      </c>
    </row>
    <row r="3773" spans="1:11" x14ac:dyDescent="0.25">
      <c r="A3773" s="7">
        <v>536381</v>
      </c>
      <c r="B3773" s="7">
        <v>533807</v>
      </c>
      <c r="C3773" t="s">
        <v>50</v>
      </c>
      <c r="D3773" t="s">
        <v>136</v>
      </c>
      <c r="E3773" s="7" t="s">
        <v>137</v>
      </c>
      <c r="F3773" s="7" t="s">
        <v>148</v>
      </c>
      <c r="G3773" t="s">
        <v>18</v>
      </c>
      <c r="H3773">
        <v>44</v>
      </c>
      <c r="I3773">
        <v>1</v>
      </c>
      <c r="J3773">
        <v>118.7</v>
      </c>
      <c r="K3773">
        <v>2.76</v>
      </c>
    </row>
    <row r="3774" spans="1:11" x14ac:dyDescent="0.25">
      <c r="A3774" s="7">
        <v>536383</v>
      </c>
      <c r="B3774" s="7">
        <v>533807</v>
      </c>
      <c r="C3774" t="s">
        <v>50</v>
      </c>
      <c r="D3774" t="s">
        <v>136</v>
      </c>
      <c r="E3774" s="7" t="s">
        <v>137</v>
      </c>
      <c r="F3774" s="7" t="s">
        <v>148</v>
      </c>
      <c r="G3774" t="s">
        <v>18</v>
      </c>
      <c r="H3774">
        <v>46</v>
      </c>
      <c r="I3774">
        <v>1</v>
      </c>
      <c r="J3774">
        <v>118.7</v>
      </c>
      <c r="K3774">
        <v>2.76</v>
      </c>
    </row>
    <row r="3775" spans="1:11" x14ac:dyDescent="0.25">
      <c r="A3775" s="7">
        <v>536385</v>
      </c>
      <c r="B3775" s="7">
        <v>533807</v>
      </c>
      <c r="C3775" t="s">
        <v>50</v>
      </c>
      <c r="D3775" t="s">
        <v>136</v>
      </c>
      <c r="E3775" s="7" t="s">
        <v>137</v>
      </c>
      <c r="F3775" s="7" t="s">
        <v>148</v>
      </c>
      <c r="G3775" t="s">
        <v>18</v>
      </c>
      <c r="H3775">
        <v>42.2</v>
      </c>
      <c r="I3775">
        <v>2</v>
      </c>
      <c r="J3775">
        <v>73.5</v>
      </c>
      <c r="K3775">
        <v>2.76</v>
      </c>
    </row>
    <row r="3776" spans="1:11" x14ac:dyDescent="0.25">
      <c r="A3776" s="7">
        <v>536387</v>
      </c>
      <c r="B3776" s="7">
        <v>533807</v>
      </c>
      <c r="C3776" t="s">
        <v>50</v>
      </c>
      <c r="D3776" t="s">
        <v>136</v>
      </c>
      <c r="E3776" s="7" t="s">
        <v>137</v>
      </c>
      <c r="F3776" s="7" t="s">
        <v>148</v>
      </c>
      <c r="G3776" t="s">
        <v>18</v>
      </c>
      <c r="H3776">
        <v>30.4</v>
      </c>
      <c r="I3776">
        <v>1</v>
      </c>
      <c r="J3776">
        <v>92</v>
      </c>
      <c r="K3776">
        <v>2.76</v>
      </c>
    </row>
    <row r="3777" spans="1:11" x14ac:dyDescent="0.25">
      <c r="A3777" s="7">
        <v>536389</v>
      </c>
      <c r="B3777" s="7">
        <v>533807</v>
      </c>
      <c r="C3777" t="s">
        <v>50</v>
      </c>
      <c r="D3777" t="s">
        <v>136</v>
      </c>
      <c r="E3777" s="7" t="s">
        <v>137</v>
      </c>
      <c r="F3777" s="7" t="s">
        <v>148</v>
      </c>
      <c r="G3777" t="s">
        <v>18</v>
      </c>
      <c r="H3777">
        <v>44.3</v>
      </c>
      <c r="I3777">
        <v>1</v>
      </c>
      <c r="J3777">
        <v>118.7</v>
      </c>
      <c r="K3777">
        <v>2.76</v>
      </c>
    </row>
    <row r="3778" spans="1:11" x14ac:dyDescent="0.25">
      <c r="A3778" s="7">
        <v>536391</v>
      </c>
      <c r="B3778" s="7">
        <v>533807</v>
      </c>
      <c r="C3778" t="s">
        <v>50</v>
      </c>
      <c r="D3778" t="s">
        <v>136</v>
      </c>
      <c r="E3778" s="7" t="s">
        <v>137</v>
      </c>
      <c r="F3778" s="7" t="s">
        <v>148</v>
      </c>
      <c r="G3778" t="s">
        <v>18</v>
      </c>
      <c r="H3778">
        <v>45.7</v>
      </c>
      <c r="I3778">
        <v>3</v>
      </c>
      <c r="J3778">
        <v>57</v>
      </c>
      <c r="K3778">
        <v>2.76</v>
      </c>
    </row>
    <row r="3779" spans="1:11" x14ac:dyDescent="0.25">
      <c r="A3779" s="7">
        <v>536393</v>
      </c>
      <c r="B3779" s="7">
        <v>533807</v>
      </c>
      <c r="C3779" t="s">
        <v>50</v>
      </c>
      <c r="D3779" t="s">
        <v>136</v>
      </c>
      <c r="E3779" s="7" t="s">
        <v>137</v>
      </c>
      <c r="F3779" s="7" t="s">
        <v>148</v>
      </c>
      <c r="G3779" t="s">
        <v>18</v>
      </c>
      <c r="H3779">
        <v>55.8</v>
      </c>
      <c r="I3779">
        <v>3</v>
      </c>
      <c r="J3779">
        <v>64.5</v>
      </c>
      <c r="K3779">
        <v>2.76</v>
      </c>
    </row>
    <row r="3780" spans="1:11" x14ac:dyDescent="0.25">
      <c r="A3780" s="7">
        <v>536397</v>
      </c>
      <c r="B3780" s="7">
        <v>533807</v>
      </c>
      <c r="C3780" t="s">
        <v>50</v>
      </c>
      <c r="D3780" t="s">
        <v>136</v>
      </c>
      <c r="E3780" s="7" t="s">
        <v>137</v>
      </c>
      <c r="F3780" s="7" t="s">
        <v>148</v>
      </c>
      <c r="G3780" t="s">
        <v>18</v>
      </c>
      <c r="H3780">
        <v>44</v>
      </c>
      <c r="I3780">
        <v>1</v>
      </c>
      <c r="J3780">
        <v>118.7</v>
      </c>
      <c r="K3780">
        <v>2.76</v>
      </c>
    </row>
    <row r="3781" spans="1:11" x14ac:dyDescent="0.25">
      <c r="A3781" s="7">
        <v>536399</v>
      </c>
      <c r="B3781" s="7">
        <v>533807</v>
      </c>
      <c r="C3781" t="s">
        <v>50</v>
      </c>
      <c r="D3781" t="s">
        <v>136</v>
      </c>
      <c r="E3781" s="7" t="s">
        <v>137</v>
      </c>
      <c r="F3781" s="7" t="s">
        <v>148</v>
      </c>
      <c r="G3781" t="s">
        <v>18</v>
      </c>
      <c r="H3781">
        <v>45.4</v>
      </c>
      <c r="I3781">
        <v>3</v>
      </c>
      <c r="J3781">
        <v>57</v>
      </c>
      <c r="K3781">
        <v>2.76</v>
      </c>
    </row>
    <row r="3782" spans="1:11" x14ac:dyDescent="0.25">
      <c r="A3782" s="7">
        <v>536401</v>
      </c>
      <c r="B3782" s="7">
        <v>533807</v>
      </c>
      <c r="C3782" t="s">
        <v>50</v>
      </c>
      <c r="D3782" t="s">
        <v>136</v>
      </c>
      <c r="E3782" s="7" t="s">
        <v>137</v>
      </c>
      <c r="F3782" s="7" t="s">
        <v>148</v>
      </c>
      <c r="G3782" t="s">
        <v>18</v>
      </c>
      <c r="H3782">
        <v>55.8</v>
      </c>
      <c r="I3782">
        <v>4</v>
      </c>
      <c r="J3782">
        <v>52.4</v>
      </c>
      <c r="K3782">
        <v>2.76</v>
      </c>
    </row>
    <row r="3783" spans="1:11" x14ac:dyDescent="0.25">
      <c r="A3783" s="7">
        <v>536403</v>
      </c>
      <c r="B3783" s="7">
        <v>533807</v>
      </c>
      <c r="C3783" t="s">
        <v>50</v>
      </c>
      <c r="D3783" t="s">
        <v>136</v>
      </c>
      <c r="E3783" s="7" t="s">
        <v>137</v>
      </c>
      <c r="F3783" s="7" t="s">
        <v>148</v>
      </c>
      <c r="G3783" t="s">
        <v>18</v>
      </c>
      <c r="H3783">
        <v>44.2</v>
      </c>
      <c r="I3783">
        <v>4</v>
      </c>
      <c r="J3783">
        <v>46.3</v>
      </c>
      <c r="K3783">
        <v>2.76</v>
      </c>
    </row>
    <row r="3784" spans="1:11" x14ac:dyDescent="0.25">
      <c r="A3784" s="7">
        <v>536405</v>
      </c>
      <c r="B3784" s="7">
        <v>533807</v>
      </c>
      <c r="C3784" t="s">
        <v>50</v>
      </c>
      <c r="D3784" t="s">
        <v>136</v>
      </c>
      <c r="E3784" s="7" t="s">
        <v>137</v>
      </c>
      <c r="F3784" s="7" t="s">
        <v>148</v>
      </c>
      <c r="G3784" t="s">
        <v>18</v>
      </c>
      <c r="H3784">
        <v>44.2</v>
      </c>
      <c r="I3784">
        <v>5</v>
      </c>
      <c r="J3784">
        <v>40.4</v>
      </c>
      <c r="K3784">
        <v>2.76</v>
      </c>
    </row>
    <row r="3785" spans="1:11" x14ac:dyDescent="0.25">
      <c r="A3785" s="7">
        <v>536407</v>
      </c>
      <c r="B3785" s="7">
        <v>533807</v>
      </c>
      <c r="C3785" t="s">
        <v>50</v>
      </c>
      <c r="D3785" t="s">
        <v>136</v>
      </c>
      <c r="E3785" s="7" t="s">
        <v>137</v>
      </c>
      <c r="F3785" s="7" t="s">
        <v>148</v>
      </c>
      <c r="G3785" t="s">
        <v>18</v>
      </c>
      <c r="H3785">
        <v>45.7</v>
      </c>
      <c r="I3785">
        <v>4</v>
      </c>
      <c r="J3785">
        <v>46.3</v>
      </c>
      <c r="K3785">
        <v>2.76</v>
      </c>
    </row>
    <row r="3786" spans="1:11" x14ac:dyDescent="0.25">
      <c r="A3786" s="7">
        <v>536409</v>
      </c>
      <c r="B3786" s="7">
        <v>533807</v>
      </c>
      <c r="C3786" t="s">
        <v>50</v>
      </c>
      <c r="D3786" t="s">
        <v>136</v>
      </c>
      <c r="E3786" s="7" t="s">
        <v>137</v>
      </c>
      <c r="F3786" s="7" t="s">
        <v>148</v>
      </c>
      <c r="G3786" t="s">
        <v>18</v>
      </c>
      <c r="H3786">
        <v>56.2</v>
      </c>
      <c r="I3786">
        <v>1</v>
      </c>
      <c r="J3786">
        <v>134.30000000000001</v>
      </c>
      <c r="K3786">
        <v>2.76</v>
      </c>
    </row>
    <row r="3787" spans="1:11" x14ac:dyDescent="0.25">
      <c r="A3787" s="7">
        <v>536411</v>
      </c>
      <c r="B3787" s="7">
        <v>533807</v>
      </c>
      <c r="C3787" t="s">
        <v>50</v>
      </c>
      <c r="D3787" t="s">
        <v>136</v>
      </c>
      <c r="E3787" s="7" t="s">
        <v>137</v>
      </c>
      <c r="F3787" s="7" t="s">
        <v>148</v>
      </c>
      <c r="G3787" t="s">
        <v>18</v>
      </c>
      <c r="H3787">
        <v>44.1</v>
      </c>
      <c r="I3787">
        <v>2</v>
      </c>
      <c r="J3787">
        <v>73.5</v>
      </c>
      <c r="K3787">
        <v>2.76</v>
      </c>
    </row>
    <row r="3788" spans="1:11" x14ac:dyDescent="0.25">
      <c r="A3788" s="7">
        <v>536413</v>
      </c>
      <c r="B3788" s="7">
        <v>533807</v>
      </c>
      <c r="C3788" t="s">
        <v>50</v>
      </c>
      <c r="D3788" t="s">
        <v>136</v>
      </c>
      <c r="E3788" s="7" t="s">
        <v>137</v>
      </c>
      <c r="F3788" s="7" t="s">
        <v>148</v>
      </c>
      <c r="G3788" t="s">
        <v>18</v>
      </c>
      <c r="H3788">
        <v>44.1</v>
      </c>
      <c r="I3788">
        <v>1</v>
      </c>
      <c r="J3788">
        <v>118.7</v>
      </c>
      <c r="K3788">
        <v>2.76</v>
      </c>
    </row>
    <row r="3789" spans="1:11" x14ac:dyDescent="0.25">
      <c r="A3789" s="7">
        <v>536415</v>
      </c>
      <c r="B3789" s="7">
        <v>533807</v>
      </c>
      <c r="C3789" t="s">
        <v>50</v>
      </c>
      <c r="D3789" t="s">
        <v>136</v>
      </c>
      <c r="E3789" s="7" t="s">
        <v>137</v>
      </c>
      <c r="F3789" s="7" t="s">
        <v>148</v>
      </c>
      <c r="G3789" t="s">
        <v>18</v>
      </c>
      <c r="H3789">
        <v>45.5</v>
      </c>
      <c r="I3789">
        <v>1</v>
      </c>
      <c r="J3789">
        <v>118.7</v>
      </c>
      <c r="K3789">
        <v>2.76</v>
      </c>
    </row>
    <row r="3790" spans="1:11" x14ac:dyDescent="0.25">
      <c r="A3790" s="7">
        <v>536417</v>
      </c>
      <c r="B3790" s="7">
        <v>533807</v>
      </c>
      <c r="C3790" t="s">
        <v>50</v>
      </c>
      <c r="D3790" t="s">
        <v>136</v>
      </c>
      <c r="E3790" s="7" t="s">
        <v>137</v>
      </c>
      <c r="F3790" s="7" t="s">
        <v>148</v>
      </c>
      <c r="G3790" t="s">
        <v>18</v>
      </c>
      <c r="H3790">
        <v>56.6</v>
      </c>
      <c r="I3790">
        <v>3</v>
      </c>
      <c r="J3790">
        <v>64.5</v>
      </c>
      <c r="K3790">
        <v>2.76</v>
      </c>
    </row>
    <row r="3791" spans="1:11" x14ac:dyDescent="0.25">
      <c r="A3791" s="7">
        <v>536419</v>
      </c>
      <c r="B3791" s="7">
        <v>533807</v>
      </c>
      <c r="C3791" t="s">
        <v>50</v>
      </c>
      <c r="D3791" t="s">
        <v>136</v>
      </c>
      <c r="E3791" s="7" t="s">
        <v>137</v>
      </c>
      <c r="F3791" s="7" t="s">
        <v>148</v>
      </c>
      <c r="G3791" t="s">
        <v>18</v>
      </c>
      <c r="H3791">
        <v>44.2</v>
      </c>
      <c r="I3791">
        <v>2</v>
      </c>
      <c r="J3791">
        <v>73.5</v>
      </c>
      <c r="K3791">
        <v>2.76</v>
      </c>
    </row>
    <row r="3792" spans="1:11" x14ac:dyDescent="0.25">
      <c r="A3792" s="7">
        <v>536421</v>
      </c>
      <c r="B3792" s="7">
        <v>533807</v>
      </c>
      <c r="C3792" t="s">
        <v>50</v>
      </c>
      <c r="D3792" t="s">
        <v>136</v>
      </c>
      <c r="E3792" s="7" t="s">
        <v>137</v>
      </c>
      <c r="F3792" s="7" t="s">
        <v>148</v>
      </c>
      <c r="G3792" t="s">
        <v>18</v>
      </c>
      <c r="H3792">
        <v>44.3</v>
      </c>
      <c r="I3792">
        <v>5</v>
      </c>
      <c r="J3792">
        <v>40.4</v>
      </c>
      <c r="K3792">
        <v>2.76</v>
      </c>
    </row>
    <row r="3793" spans="1:11" x14ac:dyDescent="0.25">
      <c r="A3793" s="7">
        <v>536423</v>
      </c>
      <c r="B3793" s="7">
        <v>533807</v>
      </c>
      <c r="C3793" t="s">
        <v>50</v>
      </c>
      <c r="D3793" t="s">
        <v>136</v>
      </c>
      <c r="E3793" s="7" t="s">
        <v>137</v>
      </c>
      <c r="F3793" s="7" t="s">
        <v>148</v>
      </c>
      <c r="G3793" t="s">
        <v>18</v>
      </c>
      <c r="H3793">
        <v>45.4</v>
      </c>
      <c r="I3793">
        <v>3</v>
      </c>
      <c r="J3793">
        <v>57</v>
      </c>
      <c r="K3793">
        <v>2.76</v>
      </c>
    </row>
    <row r="3794" spans="1:11" x14ac:dyDescent="0.25">
      <c r="A3794" s="7">
        <v>536425</v>
      </c>
      <c r="B3794" s="7">
        <v>533807</v>
      </c>
      <c r="C3794" t="s">
        <v>50</v>
      </c>
      <c r="D3794" t="s">
        <v>136</v>
      </c>
      <c r="E3794" s="7" t="s">
        <v>137</v>
      </c>
      <c r="F3794" s="7" t="s">
        <v>148</v>
      </c>
      <c r="G3794" t="s">
        <v>18</v>
      </c>
      <c r="H3794">
        <v>45.9</v>
      </c>
      <c r="I3794">
        <v>1</v>
      </c>
      <c r="J3794">
        <v>118.7</v>
      </c>
      <c r="K3794">
        <v>2.76</v>
      </c>
    </row>
    <row r="3795" spans="1:11" x14ac:dyDescent="0.25">
      <c r="A3795" s="7">
        <v>536427</v>
      </c>
      <c r="B3795" s="7">
        <v>533807</v>
      </c>
      <c r="C3795" t="s">
        <v>50</v>
      </c>
      <c r="D3795" t="s">
        <v>136</v>
      </c>
      <c r="E3795" s="7" t="s">
        <v>137</v>
      </c>
      <c r="F3795" s="7" t="s">
        <v>148</v>
      </c>
      <c r="G3795" t="s">
        <v>18</v>
      </c>
      <c r="H3795">
        <v>44.1</v>
      </c>
      <c r="I3795">
        <v>1</v>
      </c>
      <c r="J3795">
        <v>118.7</v>
      </c>
      <c r="K3795">
        <v>2.76</v>
      </c>
    </row>
    <row r="3796" spans="1:11" x14ac:dyDescent="0.25">
      <c r="A3796" s="7">
        <v>536429</v>
      </c>
      <c r="B3796" s="7">
        <v>533807</v>
      </c>
      <c r="C3796" t="s">
        <v>50</v>
      </c>
      <c r="D3796" t="s">
        <v>136</v>
      </c>
      <c r="E3796" s="7" t="s">
        <v>137</v>
      </c>
      <c r="F3796" s="7" t="s">
        <v>148</v>
      </c>
      <c r="G3796" t="s">
        <v>18</v>
      </c>
      <c r="H3796">
        <v>44</v>
      </c>
      <c r="I3796">
        <v>3</v>
      </c>
      <c r="J3796">
        <v>57</v>
      </c>
      <c r="K3796">
        <v>2.76</v>
      </c>
    </row>
    <row r="3797" spans="1:11" x14ac:dyDescent="0.25">
      <c r="A3797" s="7">
        <v>536431</v>
      </c>
      <c r="B3797" s="7">
        <v>533807</v>
      </c>
      <c r="C3797" t="s">
        <v>50</v>
      </c>
      <c r="D3797" t="s">
        <v>136</v>
      </c>
      <c r="E3797" s="7" t="s">
        <v>137</v>
      </c>
      <c r="F3797" s="7" t="s">
        <v>148</v>
      </c>
      <c r="G3797" t="s">
        <v>18</v>
      </c>
      <c r="H3797">
        <v>45.4</v>
      </c>
      <c r="I3797">
        <v>1</v>
      </c>
      <c r="J3797">
        <v>118.7</v>
      </c>
      <c r="K3797">
        <v>2.76</v>
      </c>
    </row>
    <row r="3798" spans="1:11" x14ac:dyDescent="0.25">
      <c r="A3798" s="7">
        <v>536433</v>
      </c>
      <c r="B3798" s="7">
        <v>533807</v>
      </c>
      <c r="C3798" t="s">
        <v>50</v>
      </c>
      <c r="D3798" t="s">
        <v>136</v>
      </c>
      <c r="E3798" s="7" t="s">
        <v>137</v>
      </c>
      <c r="F3798" s="7" t="s">
        <v>148</v>
      </c>
      <c r="G3798" t="s">
        <v>18</v>
      </c>
      <c r="H3798">
        <v>56.3</v>
      </c>
      <c r="I3798">
        <v>1</v>
      </c>
      <c r="J3798">
        <v>134.30000000000001</v>
      </c>
      <c r="K3798">
        <v>2.76</v>
      </c>
    </row>
    <row r="3799" spans="1:11" x14ac:dyDescent="0.25">
      <c r="A3799" s="7">
        <v>536435</v>
      </c>
      <c r="B3799" s="7">
        <v>533807</v>
      </c>
      <c r="C3799" t="s">
        <v>50</v>
      </c>
      <c r="D3799" t="s">
        <v>136</v>
      </c>
      <c r="E3799" s="7" t="s">
        <v>137</v>
      </c>
      <c r="F3799" s="7" t="s">
        <v>148</v>
      </c>
      <c r="G3799" t="s">
        <v>18</v>
      </c>
      <c r="H3799">
        <v>44.2</v>
      </c>
      <c r="I3799">
        <v>3</v>
      </c>
      <c r="J3799">
        <v>57</v>
      </c>
      <c r="K3799">
        <v>2.76</v>
      </c>
    </row>
    <row r="3800" spans="1:11" x14ac:dyDescent="0.25">
      <c r="A3800" s="7">
        <v>536441</v>
      </c>
      <c r="B3800" s="7">
        <v>533807</v>
      </c>
      <c r="C3800" t="s">
        <v>50</v>
      </c>
      <c r="D3800" t="s">
        <v>136</v>
      </c>
      <c r="E3800" s="7" t="s">
        <v>137</v>
      </c>
      <c r="F3800" s="7" t="s">
        <v>148</v>
      </c>
      <c r="G3800" t="s">
        <v>18</v>
      </c>
      <c r="H3800">
        <v>45.8</v>
      </c>
      <c r="I3800">
        <v>5</v>
      </c>
      <c r="J3800">
        <v>40.4</v>
      </c>
      <c r="K3800">
        <v>2.76</v>
      </c>
    </row>
    <row r="3801" spans="1:11" x14ac:dyDescent="0.25">
      <c r="A3801" s="7">
        <v>536443</v>
      </c>
      <c r="B3801" s="7">
        <v>533807</v>
      </c>
      <c r="C3801" t="s">
        <v>50</v>
      </c>
      <c r="D3801" t="s">
        <v>136</v>
      </c>
      <c r="E3801" s="7" t="s">
        <v>137</v>
      </c>
      <c r="F3801" s="7" t="s">
        <v>148</v>
      </c>
      <c r="G3801" t="s">
        <v>18</v>
      </c>
      <c r="H3801">
        <v>44.3</v>
      </c>
      <c r="I3801">
        <v>1</v>
      </c>
      <c r="J3801">
        <v>118.7</v>
      </c>
      <c r="K3801">
        <v>2.76</v>
      </c>
    </row>
    <row r="3802" spans="1:11" x14ac:dyDescent="0.25">
      <c r="A3802" s="7">
        <v>536445</v>
      </c>
      <c r="B3802" s="7">
        <v>533807</v>
      </c>
      <c r="C3802" t="s">
        <v>50</v>
      </c>
      <c r="D3802" t="s">
        <v>136</v>
      </c>
      <c r="E3802" s="7" t="s">
        <v>137</v>
      </c>
      <c r="F3802" s="7" t="s">
        <v>148</v>
      </c>
      <c r="G3802" t="s">
        <v>18</v>
      </c>
      <c r="H3802">
        <v>30.3</v>
      </c>
      <c r="I3802">
        <v>1</v>
      </c>
      <c r="J3802">
        <v>92</v>
      </c>
      <c r="K3802">
        <v>2.76</v>
      </c>
    </row>
    <row r="3803" spans="1:11" x14ac:dyDescent="0.25">
      <c r="A3803" s="7">
        <v>536447</v>
      </c>
      <c r="B3803" s="7">
        <v>533807</v>
      </c>
      <c r="C3803" t="s">
        <v>50</v>
      </c>
      <c r="D3803" t="s">
        <v>136</v>
      </c>
      <c r="E3803" s="7" t="s">
        <v>137</v>
      </c>
      <c r="F3803" s="7" t="s">
        <v>148</v>
      </c>
      <c r="G3803" t="s">
        <v>18</v>
      </c>
      <c r="H3803">
        <v>42.4</v>
      </c>
      <c r="I3803">
        <v>1</v>
      </c>
      <c r="J3803">
        <v>118.7</v>
      </c>
      <c r="K3803">
        <v>2.76</v>
      </c>
    </row>
    <row r="3804" spans="1:11" x14ac:dyDescent="0.25">
      <c r="A3804" s="7">
        <v>536451</v>
      </c>
      <c r="B3804" s="7">
        <v>533807</v>
      </c>
      <c r="C3804" t="s">
        <v>50</v>
      </c>
      <c r="D3804" t="s">
        <v>136</v>
      </c>
      <c r="E3804" s="7" t="s">
        <v>137</v>
      </c>
      <c r="F3804" s="7" t="s">
        <v>148</v>
      </c>
      <c r="G3804" t="s">
        <v>18</v>
      </c>
      <c r="H3804">
        <v>44.3</v>
      </c>
      <c r="I3804">
        <v>1</v>
      </c>
      <c r="J3804">
        <v>118.7</v>
      </c>
      <c r="K3804">
        <v>2.76</v>
      </c>
    </row>
    <row r="3805" spans="1:11" x14ac:dyDescent="0.25">
      <c r="A3805" s="7">
        <v>536453</v>
      </c>
      <c r="B3805" s="7">
        <v>533807</v>
      </c>
      <c r="C3805" t="s">
        <v>50</v>
      </c>
      <c r="D3805" t="s">
        <v>136</v>
      </c>
      <c r="E3805" s="7" t="s">
        <v>137</v>
      </c>
      <c r="F3805" s="7" t="s">
        <v>148</v>
      </c>
      <c r="G3805" t="s">
        <v>18</v>
      </c>
      <c r="H3805">
        <v>30.3</v>
      </c>
      <c r="I3805">
        <v>1</v>
      </c>
      <c r="J3805">
        <v>92</v>
      </c>
      <c r="K3805">
        <v>2.76</v>
      </c>
    </row>
    <row r="3806" spans="1:11" x14ac:dyDescent="0.25">
      <c r="A3806" s="7">
        <v>536455</v>
      </c>
      <c r="B3806" s="7">
        <v>533807</v>
      </c>
      <c r="C3806" t="s">
        <v>50</v>
      </c>
      <c r="D3806" t="s">
        <v>136</v>
      </c>
      <c r="E3806" s="7" t="s">
        <v>137</v>
      </c>
      <c r="F3806" s="7" t="s">
        <v>148</v>
      </c>
      <c r="G3806" t="s">
        <v>18</v>
      </c>
      <c r="H3806">
        <v>42.2</v>
      </c>
      <c r="I3806">
        <v>3</v>
      </c>
      <c r="J3806">
        <v>57</v>
      </c>
      <c r="K3806">
        <v>2.76</v>
      </c>
    </row>
    <row r="3807" spans="1:11" x14ac:dyDescent="0.25">
      <c r="A3807" s="7">
        <v>536457</v>
      </c>
      <c r="B3807" s="7">
        <v>533807</v>
      </c>
      <c r="C3807" t="s">
        <v>50</v>
      </c>
      <c r="D3807" t="s">
        <v>136</v>
      </c>
      <c r="E3807" s="7" t="s">
        <v>137</v>
      </c>
      <c r="F3807" s="7" t="s">
        <v>148</v>
      </c>
      <c r="G3807" t="s">
        <v>18</v>
      </c>
      <c r="H3807">
        <v>45.9</v>
      </c>
      <c r="I3807">
        <v>1</v>
      </c>
      <c r="J3807">
        <v>118.7</v>
      </c>
      <c r="K3807">
        <v>2.76</v>
      </c>
    </row>
    <row r="3808" spans="1:11" x14ac:dyDescent="0.25">
      <c r="A3808" s="7">
        <v>536459</v>
      </c>
      <c r="B3808" s="7">
        <v>533807</v>
      </c>
      <c r="C3808" t="s">
        <v>50</v>
      </c>
      <c r="D3808" t="s">
        <v>136</v>
      </c>
      <c r="E3808" s="7" t="s">
        <v>137</v>
      </c>
      <c r="F3808" s="7" t="s">
        <v>148</v>
      </c>
      <c r="G3808" t="s">
        <v>18</v>
      </c>
      <c r="H3808">
        <v>44</v>
      </c>
      <c r="I3808">
        <v>2</v>
      </c>
      <c r="J3808">
        <v>73.5</v>
      </c>
      <c r="K3808">
        <v>2.76</v>
      </c>
    </row>
    <row r="3809" spans="1:11" x14ac:dyDescent="0.25">
      <c r="A3809" s="7">
        <v>536461</v>
      </c>
      <c r="B3809" s="7">
        <v>533809</v>
      </c>
      <c r="C3809" t="s">
        <v>50</v>
      </c>
      <c r="D3809" t="s">
        <v>111</v>
      </c>
      <c r="E3809" s="7">
        <v>26</v>
      </c>
      <c r="F3809" s="7" t="s">
        <v>148</v>
      </c>
      <c r="G3809" t="s">
        <v>18</v>
      </c>
      <c r="H3809">
        <v>40.700000000000003</v>
      </c>
      <c r="I3809">
        <v>5</v>
      </c>
      <c r="J3809">
        <v>40.4</v>
      </c>
      <c r="K3809">
        <v>2.76</v>
      </c>
    </row>
    <row r="3810" spans="1:11" x14ac:dyDescent="0.25">
      <c r="A3810" s="7">
        <v>536463</v>
      </c>
      <c r="B3810" s="7">
        <v>533809</v>
      </c>
      <c r="C3810" t="s">
        <v>50</v>
      </c>
      <c r="D3810" t="s">
        <v>111</v>
      </c>
      <c r="E3810" s="7">
        <v>26</v>
      </c>
      <c r="F3810" s="7" t="s">
        <v>148</v>
      </c>
      <c r="G3810" t="s">
        <v>18</v>
      </c>
      <c r="H3810">
        <v>62.7</v>
      </c>
      <c r="I3810">
        <v>3</v>
      </c>
      <c r="J3810">
        <v>64.5</v>
      </c>
      <c r="K3810">
        <v>2.76</v>
      </c>
    </row>
    <row r="3811" spans="1:11" x14ac:dyDescent="0.25">
      <c r="A3811" s="7">
        <v>536465</v>
      </c>
      <c r="B3811" s="7">
        <v>533809</v>
      </c>
      <c r="C3811" t="s">
        <v>50</v>
      </c>
      <c r="D3811" t="s">
        <v>111</v>
      </c>
      <c r="E3811" s="7">
        <v>26</v>
      </c>
      <c r="F3811" s="7" t="s">
        <v>148</v>
      </c>
      <c r="G3811" t="s">
        <v>18</v>
      </c>
      <c r="H3811">
        <v>18</v>
      </c>
      <c r="I3811">
        <v>1</v>
      </c>
      <c r="J3811">
        <v>92</v>
      </c>
      <c r="K3811">
        <v>2.76</v>
      </c>
    </row>
    <row r="3812" spans="1:11" x14ac:dyDescent="0.25">
      <c r="A3812" s="7">
        <v>536466</v>
      </c>
      <c r="B3812" s="7">
        <v>533809</v>
      </c>
      <c r="C3812" t="s">
        <v>50</v>
      </c>
      <c r="D3812" t="s">
        <v>111</v>
      </c>
      <c r="E3812" s="7">
        <v>26</v>
      </c>
      <c r="F3812" s="7" t="s">
        <v>148</v>
      </c>
      <c r="G3812" t="s">
        <v>18</v>
      </c>
      <c r="H3812">
        <v>45.7</v>
      </c>
      <c r="I3812">
        <v>2</v>
      </c>
      <c r="J3812">
        <v>73.5</v>
      </c>
      <c r="K3812">
        <v>2.76</v>
      </c>
    </row>
    <row r="3813" spans="1:11" x14ac:dyDescent="0.25">
      <c r="A3813" s="7">
        <v>536468</v>
      </c>
      <c r="B3813" s="7">
        <v>533809</v>
      </c>
      <c r="C3813" t="s">
        <v>50</v>
      </c>
      <c r="D3813" t="s">
        <v>111</v>
      </c>
      <c r="E3813" s="7">
        <v>26</v>
      </c>
      <c r="F3813" s="7" t="s">
        <v>148</v>
      </c>
      <c r="G3813" t="s">
        <v>18</v>
      </c>
      <c r="H3813">
        <v>40.799999999999997</v>
      </c>
      <c r="I3813">
        <v>1</v>
      </c>
      <c r="J3813">
        <v>118.7</v>
      </c>
      <c r="K3813">
        <v>2.76</v>
      </c>
    </row>
    <row r="3814" spans="1:11" x14ac:dyDescent="0.25">
      <c r="A3814" s="7">
        <v>536470</v>
      </c>
      <c r="B3814" s="7">
        <v>533809</v>
      </c>
      <c r="C3814" t="s">
        <v>50</v>
      </c>
      <c r="D3814" t="s">
        <v>111</v>
      </c>
      <c r="E3814" s="7">
        <v>26</v>
      </c>
      <c r="F3814" s="7" t="s">
        <v>148</v>
      </c>
      <c r="G3814" t="s">
        <v>18</v>
      </c>
      <c r="H3814">
        <v>41</v>
      </c>
      <c r="I3814">
        <v>3</v>
      </c>
      <c r="J3814">
        <v>57</v>
      </c>
      <c r="K3814">
        <v>2.76</v>
      </c>
    </row>
    <row r="3815" spans="1:11" x14ac:dyDescent="0.25">
      <c r="A3815" s="7">
        <v>536472</v>
      </c>
      <c r="B3815" s="7">
        <v>533809</v>
      </c>
      <c r="C3815" t="s">
        <v>50</v>
      </c>
      <c r="D3815" t="s">
        <v>111</v>
      </c>
      <c r="E3815" s="7">
        <v>26</v>
      </c>
      <c r="F3815" s="7" t="s">
        <v>148</v>
      </c>
      <c r="G3815" t="s">
        <v>18</v>
      </c>
      <c r="H3815">
        <v>62.8</v>
      </c>
      <c r="I3815">
        <v>2</v>
      </c>
      <c r="J3815">
        <v>83.2</v>
      </c>
      <c r="K3815">
        <v>2.76</v>
      </c>
    </row>
    <row r="3816" spans="1:11" x14ac:dyDescent="0.25">
      <c r="A3816" s="7">
        <v>536474</v>
      </c>
      <c r="B3816" s="7">
        <v>533809</v>
      </c>
      <c r="C3816" t="s">
        <v>50</v>
      </c>
      <c r="D3816" t="s">
        <v>111</v>
      </c>
      <c r="E3816" s="7">
        <v>26</v>
      </c>
      <c r="F3816" s="7" t="s">
        <v>148</v>
      </c>
      <c r="G3816" t="s">
        <v>18</v>
      </c>
      <c r="H3816">
        <v>40.700000000000003</v>
      </c>
      <c r="I3816">
        <v>1</v>
      </c>
      <c r="J3816">
        <v>118.7</v>
      </c>
      <c r="K3816">
        <v>2.76</v>
      </c>
    </row>
    <row r="3817" spans="1:11" x14ac:dyDescent="0.25">
      <c r="A3817" s="7">
        <v>536476</v>
      </c>
      <c r="B3817" s="7">
        <v>533809</v>
      </c>
      <c r="C3817" t="s">
        <v>50</v>
      </c>
      <c r="D3817" t="s">
        <v>111</v>
      </c>
      <c r="E3817" s="7">
        <v>26</v>
      </c>
      <c r="F3817" s="7" t="s">
        <v>148</v>
      </c>
      <c r="G3817" t="s">
        <v>18</v>
      </c>
      <c r="H3817">
        <v>19</v>
      </c>
      <c r="I3817">
        <v>1</v>
      </c>
      <c r="J3817">
        <v>92</v>
      </c>
      <c r="K3817">
        <v>2.76</v>
      </c>
    </row>
    <row r="3818" spans="1:11" x14ac:dyDescent="0.25">
      <c r="A3818" s="7">
        <v>536477</v>
      </c>
      <c r="B3818" s="7">
        <v>533809</v>
      </c>
      <c r="C3818" t="s">
        <v>50</v>
      </c>
      <c r="D3818" t="s">
        <v>111</v>
      </c>
      <c r="E3818" s="7">
        <v>26</v>
      </c>
      <c r="F3818" s="7" t="s">
        <v>148</v>
      </c>
      <c r="G3818" t="s">
        <v>18</v>
      </c>
      <c r="H3818">
        <v>19.3</v>
      </c>
      <c r="I3818">
        <v>1</v>
      </c>
      <c r="J3818">
        <v>92</v>
      </c>
      <c r="K3818">
        <v>2.76</v>
      </c>
    </row>
    <row r="3819" spans="1:11" x14ac:dyDescent="0.25">
      <c r="A3819" s="7">
        <v>536478</v>
      </c>
      <c r="B3819" s="7">
        <v>533809</v>
      </c>
      <c r="C3819" t="s">
        <v>50</v>
      </c>
      <c r="D3819" t="s">
        <v>111</v>
      </c>
      <c r="E3819" s="7">
        <v>26</v>
      </c>
      <c r="F3819" s="7" t="s">
        <v>148</v>
      </c>
      <c r="G3819" t="s">
        <v>18</v>
      </c>
      <c r="H3819">
        <v>26.1</v>
      </c>
      <c r="I3819">
        <v>1</v>
      </c>
      <c r="J3819">
        <v>92</v>
      </c>
      <c r="K3819">
        <v>2.76</v>
      </c>
    </row>
    <row r="3820" spans="1:11" x14ac:dyDescent="0.25">
      <c r="A3820" s="7">
        <v>538852</v>
      </c>
      <c r="B3820" s="7">
        <v>533807</v>
      </c>
      <c r="C3820" t="s">
        <v>50</v>
      </c>
      <c r="D3820" t="s">
        <v>136</v>
      </c>
      <c r="E3820" s="7" t="s">
        <v>137</v>
      </c>
      <c r="F3820" s="7" t="s">
        <v>149</v>
      </c>
      <c r="G3820" t="s">
        <v>18</v>
      </c>
      <c r="H3820">
        <v>0</v>
      </c>
      <c r="I3820">
        <v>1</v>
      </c>
      <c r="J3820" t="s">
        <v>149</v>
      </c>
      <c r="K3820" t="s">
        <v>149</v>
      </c>
    </row>
    <row r="3821" spans="1:11" x14ac:dyDescent="0.25">
      <c r="A3821" s="7">
        <v>538853</v>
      </c>
      <c r="B3821" s="7">
        <v>533807</v>
      </c>
      <c r="C3821" t="s">
        <v>50</v>
      </c>
      <c r="D3821" t="s">
        <v>136</v>
      </c>
      <c r="E3821" s="7" t="s">
        <v>137</v>
      </c>
      <c r="F3821" s="7" t="s">
        <v>149</v>
      </c>
      <c r="G3821" t="s">
        <v>18</v>
      </c>
      <c r="H3821">
        <v>0</v>
      </c>
      <c r="I3821">
        <v>1</v>
      </c>
      <c r="J3821" t="s">
        <v>149</v>
      </c>
      <c r="K3821" t="s">
        <v>149</v>
      </c>
    </row>
    <row r="3822" spans="1:11" x14ac:dyDescent="0.25">
      <c r="A3822" s="7">
        <v>539462</v>
      </c>
      <c r="B3822" s="7">
        <v>431516</v>
      </c>
      <c r="C3822" t="s">
        <v>50</v>
      </c>
      <c r="D3822" t="s">
        <v>114</v>
      </c>
      <c r="E3822" s="7" t="s">
        <v>115</v>
      </c>
      <c r="F3822" s="7" t="s">
        <v>148</v>
      </c>
      <c r="G3822" t="s">
        <v>18</v>
      </c>
      <c r="H3822">
        <v>16.2</v>
      </c>
      <c r="I3822">
        <v>3</v>
      </c>
      <c r="J3822">
        <v>44.2</v>
      </c>
      <c r="K3822">
        <v>2.76</v>
      </c>
    </row>
    <row r="3823" spans="1:11" x14ac:dyDescent="0.25">
      <c r="A3823" s="7">
        <v>539985</v>
      </c>
      <c r="B3823" s="7">
        <v>533807</v>
      </c>
      <c r="C3823" t="s">
        <v>50</v>
      </c>
      <c r="D3823" t="s">
        <v>136</v>
      </c>
      <c r="E3823" s="7" t="s">
        <v>137</v>
      </c>
      <c r="F3823" s="7" t="s">
        <v>148</v>
      </c>
      <c r="G3823" t="s">
        <v>18</v>
      </c>
      <c r="H3823">
        <v>44.2</v>
      </c>
      <c r="I3823">
        <v>1</v>
      </c>
      <c r="J3823">
        <v>118.7</v>
      </c>
      <c r="K3823">
        <v>2.76</v>
      </c>
    </row>
    <row r="3824" spans="1:11" x14ac:dyDescent="0.25">
      <c r="A3824" s="7">
        <v>544808</v>
      </c>
      <c r="B3824" s="7">
        <v>431038</v>
      </c>
      <c r="C3824" t="s">
        <v>29</v>
      </c>
      <c r="D3824" t="s">
        <v>64</v>
      </c>
      <c r="E3824" s="7">
        <v>11</v>
      </c>
      <c r="F3824" s="7" t="s">
        <v>148</v>
      </c>
      <c r="G3824" t="s">
        <v>11</v>
      </c>
      <c r="H3824">
        <v>45.9</v>
      </c>
      <c r="I3824">
        <v>1</v>
      </c>
      <c r="J3824">
        <v>167.6</v>
      </c>
      <c r="K3824">
        <v>1.9870000000000001</v>
      </c>
    </row>
    <row r="3825" spans="1:11" x14ac:dyDescent="0.25">
      <c r="A3825" s="7">
        <v>544979</v>
      </c>
      <c r="B3825" s="7">
        <v>58314</v>
      </c>
      <c r="C3825" t="s">
        <v>29</v>
      </c>
      <c r="D3825" t="s">
        <v>42</v>
      </c>
      <c r="E3825" s="7">
        <v>6</v>
      </c>
      <c r="F3825" s="7" t="s">
        <v>148</v>
      </c>
      <c r="G3825" t="s">
        <v>11</v>
      </c>
      <c r="H3825">
        <v>28.5</v>
      </c>
      <c r="I3825">
        <v>2</v>
      </c>
      <c r="J3825">
        <v>88</v>
      </c>
      <c r="K3825">
        <v>1.9870000000000001</v>
      </c>
    </row>
    <row r="3826" spans="1:11" x14ac:dyDescent="0.25">
      <c r="A3826" s="7">
        <v>545346</v>
      </c>
      <c r="B3826" s="7">
        <v>349602</v>
      </c>
      <c r="C3826" t="s">
        <v>50</v>
      </c>
      <c r="D3826" t="s">
        <v>90</v>
      </c>
      <c r="E3826" s="7">
        <v>96</v>
      </c>
      <c r="F3826" s="7" t="s">
        <v>148</v>
      </c>
      <c r="G3826" t="s">
        <v>18</v>
      </c>
      <c r="H3826">
        <v>42.6</v>
      </c>
      <c r="I3826">
        <v>1</v>
      </c>
      <c r="J3826">
        <v>118.7</v>
      </c>
      <c r="K3826">
        <v>2.76</v>
      </c>
    </row>
    <row r="3827" spans="1:11" x14ac:dyDescent="0.25">
      <c r="A3827" s="7">
        <v>579617</v>
      </c>
      <c r="B3827" s="7">
        <v>431445</v>
      </c>
      <c r="C3827" t="s">
        <v>50</v>
      </c>
      <c r="D3827" t="s">
        <v>99</v>
      </c>
      <c r="E3827" s="7">
        <v>4</v>
      </c>
      <c r="F3827" s="7" t="s">
        <v>148</v>
      </c>
      <c r="G3827" t="s">
        <v>18</v>
      </c>
      <c r="H3827">
        <v>45.2</v>
      </c>
      <c r="I3827">
        <v>1</v>
      </c>
      <c r="J3827">
        <v>118.7</v>
      </c>
      <c r="K3827">
        <v>2.76</v>
      </c>
    </row>
    <row r="3828" spans="1:11" x14ac:dyDescent="0.25">
      <c r="A3828" s="7">
        <v>585783</v>
      </c>
      <c r="B3828" s="7">
        <v>431516</v>
      </c>
      <c r="C3828" t="s">
        <v>50</v>
      </c>
      <c r="D3828" t="s">
        <v>114</v>
      </c>
      <c r="E3828" s="7" t="s">
        <v>115</v>
      </c>
      <c r="F3828" s="7" t="s">
        <v>148</v>
      </c>
      <c r="G3828" t="s">
        <v>18</v>
      </c>
      <c r="H3828">
        <v>17.02</v>
      </c>
      <c r="I3828">
        <v>1</v>
      </c>
      <c r="J3828">
        <v>92</v>
      </c>
      <c r="K3828">
        <v>2.76</v>
      </c>
    </row>
    <row r="3829" spans="1:11" x14ac:dyDescent="0.25">
      <c r="A3829" s="7">
        <v>585789</v>
      </c>
      <c r="B3829" s="7">
        <v>431516</v>
      </c>
      <c r="C3829" t="s">
        <v>50</v>
      </c>
      <c r="D3829" t="s">
        <v>114</v>
      </c>
      <c r="E3829" s="7" t="s">
        <v>115</v>
      </c>
      <c r="F3829" s="7" t="s">
        <v>148</v>
      </c>
      <c r="G3829" t="s">
        <v>18</v>
      </c>
      <c r="H3829">
        <v>12.3</v>
      </c>
      <c r="I3829">
        <v>1</v>
      </c>
      <c r="J3829">
        <v>92</v>
      </c>
      <c r="K3829">
        <v>2.76</v>
      </c>
    </row>
    <row r="3830" spans="1:11" x14ac:dyDescent="0.25">
      <c r="A3830" s="7">
        <v>585984</v>
      </c>
      <c r="B3830" s="7">
        <v>447486</v>
      </c>
      <c r="C3830" t="s">
        <v>50</v>
      </c>
      <c r="D3830" t="s">
        <v>101</v>
      </c>
      <c r="E3830" s="7">
        <v>48</v>
      </c>
      <c r="F3830" s="7" t="s">
        <v>148</v>
      </c>
      <c r="G3830" t="s">
        <v>18</v>
      </c>
      <c r="H3830">
        <v>43.8</v>
      </c>
      <c r="I3830">
        <v>1</v>
      </c>
      <c r="J3830">
        <v>118.7</v>
      </c>
      <c r="K3830">
        <v>2.76</v>
      </c>
    </row>
    <row r="3831" spans="1:11" x14ac:dyDescent="0.25">
      <c r="A3831" s="7">
        <v>587507</v>
      </c>
      <c r="B3831" s="7">
        <v>515454</v>
      </c>
      <c r="C3831" t="s">
        <v>29</v>
      </c>
      <c r="D3831" t="s">
        <v>42</v>
      </c>
      <c r="E3831" s="7">
        <v>8</v>
      </c>
      <c r="F3831" s="7" t="s">
        <v>148</v>
      </c>
      <c r="G3831" t="s">
        <v>18</v>
      </c>
      <c r="H3831">
        <v>97.3</v>
      </c>
      <c r="I3831">
        <v>1</v>
      </c>
      <c r="J3831">
        <v>145.4</v>
      </c>
      <c r="K3831">
        <v>2.76</v>
      </c>
    </row>
    <row r="3832" spans="1:11" x14ac:dyDescent="0.25">
      <c r="A3832" s="7">
        <v>587517</v>
      </c>
      <c r="B3832" s="7">
        <v>587512</v>
      </c>
      <c r="C3832" t="s">
        <v>29</v>
      </c>
      <c r="D3832" t="s">
        <v>46</v>
      </c>
      <c r="E3832" s="7" t="s">
        <v>138</v>
      </c>
      <c r="F3832" s="7" t="s">
        <v>148</v>
      </c>
      <c r="G3832" t="s">
        <v>18</v>
      </c>
      <c r="H3832">
        <v>58</v>
      </c>
      <c r="I3832">
        <v>2</v>
      </c>
      <c r="J3832">
        <v>73.5</v>
      </c>
      <c r="K3832">
        <v>2.76</v>
      </c>
    </row>
    <row r="3833" spans="1:11" x14ac:dyDescent="0.25">
      <c r="A3833" s="7">
        <v>587519</v>
      </c>
      <c r="B3833" s="7">
        <v>587512</v>
      </c>
      <c r="C3833" t="s">
        <v>29</v>
      </c>
      <c r="D3833" t="s">
        <v>46</v>
      </c>
      <c r="E3833" s="7" t="s">
        <v>138</v>
      </c>
      <c r="F3833" s="7" t="s">
        <v>148</v>
      </c>
      <c r="G3833" t="s">
        <v>18</v>
      </c>
      <c r="H3833">
        <v>77.099999999999994</v>
      </c>
      <c r="I3833">
        <v>3</v>
      </c>
      <c r="J3833">
        <v>64.5</v>
      </c>
      <c r="K3833">
        <v>2.76</v>
      </c>
    </row>
    <row r="3834" spans="1:11" x14ac:dyDescent="0.25">
      <c r="A3834" s="7">
        <v>587521</v>
      </c>
      <c r="B3834" s="7">
        <v>587512</v>
      </c>
      <c r="C3834" t="s">
        <v>29</v>
      </c>
      <c r="D3834" t="s">
        <v>46</v>
      </c>
      <c r="E3834" s="7" t="s">
        <v>138</v>
      </c>
      <c r="F3834" s="7" t="s">
        <v>148</v>
      </c>
      <c r="G3834" t="s">
        <v>18</v>
      </c>
      <c r="H3834">
        <v>35.9</v>
      </c>
      <c r="I3834">
        <v>1</v>
      </c>
      <c r="J3834">
        <v>92</v>
      </c>
      <c r="K3834">
        <v>2.76</v>
      </c>
    </row>
    <row r="3835" spans="1:11" x14ac:dyDescent="0.25">
      <c r="A3835" s="7">
        <v>587523</v>
      </c>
      <c r="B3835" s="7">
        <v>587512</v>
      </c>
      <c r="C3835" t="s">
        <v>29</v>
      </c>
      <c r="D3835" t="s">
        <v>46</v>
      </c>
      <c r="E3835" s="7" t="s">
        <v>138</v>
      </c>
      <c r="F3835" s="7" t="s">
        <v>148</v>
      </c>
      <c r="G3835" t="s">
        <v>18</v>
      </c>
      <c r="H3835">
        <v>23.7</v>
      </c>
      <c r="I3835">
        <v>1</v>
      </c>
      <c r="J3835">
        <v>92</v>
      </c>
      <c r="K3835">
        <v>2.76</v>
      </c>
    </row>
    <row r="3836" spans="1:11" x14ac:dyDescent="0.25">
      <c r="A3836" s="7">
        <v>587527</v>
      </c>
      <c r="B3836" s="7">
        <v>587512</v>
      </c>
      <c r="C3836" t="s">
        <v>29</v>
      </c>
      <c r="D3836" t="s">
        <v>46</v>
      </c>
      <c r="E3836" s="7" t="s">
        <v>138</v>
      </c>
      <c r="F3836" s="7" t="s">
        <v>148</v>
      </c>
      <c r="G3836" t="s">
        <v>18</v>
      </c>
      <c r="H3836">
        <v>58.2</v>
      </c>
      <c r="I3836">
        <v>1</v>
      </c>
      <c r="J3836">
        <v>118.7</v>
      </c>
      <c r="K3836">
        <v>2.76</v>
      </c>
    </row>
    <row r="3837" spans="1:11" x14ac:dyDescent="0.25">
      <c r="A3837" s="7">
        <v>587530</v>
      </c>
      <c r="B3837" s="7">
        <v>587512</v>
      </c>
      <c r="C3837" t="s">
        <v>29</v>
      </c>
      <c r="D3837" t="s">
        <v>46</v>
      </c>
      <c r="E3837" s="7" t="s">
        <v>138</v>
      </c>
      <c r="F3837" s="7" t="s">
        <v>148</v>
      </c>
      <c r="G3837" t="s">
        <v>18</v>
      </c>
      <c r="H3837">
        <v>78.400000000000006</v>
      </c>
      <c r="I3837">
        <v>2</v>
      </c>
      <c r="J3837">
        <v>83.2</v>
      </c>
      <c r="K3837">
        <v>2.76</v>
      </c>
    </row>
    <row r="3838" spans="1:11" x14ac:dyDescent="0.25">
      <c r="A3838" s="7">
        <v>587532</v>
      </c>
      <c r="B3838" s="7">
        <v>587512</v>
      </c>
      <c r="C3838" t="s">
        <v>29</v>
      </c>
      <c r="D3838" t="s">
        <v>46</v>
      </c>
      <c r="E3838" s="7" t="s">
        <v>138</v>
      </c>
      <c r="F3838" s="7" t="s">
        <v>148</v>
      </c>
      <c r="G3838" t="s">
        <v>18</v>
      </c>
      <c r="H3838">
        <v>82.9</v>
      </c>
      <c r="I3838">
        <v>4</v>
      </c>
      <c r="J3838">
        <v>52.4</v>
      </c>
      <c r="K3838">
        <v>2.76</v>
      </c>
    </row>
    <row r="3839" spans="1:11" x14ac:dyDescent="0.25">
      <c r="A3839" s="7">
        <v>587534</v>
      </c>
      <c r="B3839" s="7">
        <v>587512</v>
      </c>
      <c r="C3839" t="s">
        <v>29</v>
      </c>
      <c r="D3839" t="s">
        <v>46</v>
      </c>
      <c r="E3839" s="7" t="s">
        <v>138</v>
      </c>
      <c r="F3839" s="7" t="s">
        <v>148</v>
      </c>
      <c r="G3839" t="s">
        <v>18</v>
      </c>
      <c r="H3839">
        <v>81.900000000000006</v>
      </c>
      <c r="I3839">
        <v>4</v>
      </c>
      <c r="J3839">
        <v>52.4</v>
      </c>
      <c r="K3839">
        <v>2.76</v>
      </c>
    </row>
    <row r="3840" spans="1:11" x14ac:dyDescent="0.25">
      <c r="A3840" s="7">
        <v>587536</v>
      </c>
      <c r="B3840" s="7">
        <v>587512</v>
      </c>
      <c r="C3840" t="s">
        <v>29</v>
      </c>
      <c r="D3840" t="s">
        <v>46</v>
      </c>
      <c r="E3840" s="7" t="s">
        <v>138</v>
      </c>
      <c r="F3840" s="7" t="s">
        <v>148</v>
      </c>
      <c r="G3840" t="s">
        <v>18</v>
      </c>
      <c r="H3840">
        <v>76.900000000000006</v>
      </c>
      <c r="I3840">
        <v>4</v>
      </c>
      <c r="J3840">
        <v>52.4</v>
      </c>
      <c r="K3840">
        <v>2.76</v>
      </c>
    </row>
    <row r="3841" spans="1:11" x14ac:dyDescent="0.25">
      <c r="A3841" s="7">
        <v>587538</v>
      </c>
      <c r="B3841" s="7">
        <v>587512</v>
      </c>
      <c r="C3841" t="s">
        <v>29</v>
      </c>
      <c r="D3841" t="s">
        <v>46</v>
      </c>
      <c r="E3841" s="7" t="s">
        <v>138</v>
      </c>
      <c r="F3841" s="7" t="s">
        <v>148</v>
      </c>
      <c r="G3841" t="s">
        <v>18</v>
      </c>
      <c r="H3841">
        <v>52.8</v>
      </c>
      <c r="I3841">
        <v>3</v>
      </c>
      <c r="J3841">
        <v>57</v>
      </c>
      <c r="K3841">
        <v>2.76</v>
      </c>
    </row>
    <row r="3842" spans="1:11" x14ac:dyDescent="0.25">
      <c r="A3842" s="7">
        <v>587539</v>
      </c>
      <c r="B3842" s="7">
        <v>587512</v>
      </c>
      <c r="C3842" t="s">
        <v>29</v>
      </c>
      <c r="D3842" t="s">
        <v>46</v>
      </c>
      <c r="E3842" s="7" t="s">
        <v>138</v>
      </c>
      <c r="F3842" s="7" t="s">
        <v>148</v>
      </c>
      <c r="G3842" t="s">
        <v>18</v>
      </c>
      <c r="H3842">
        <v>41</v>
      </c>
      <c r="I3842">
        <v>1</v>
      </c>
      <c r="J3842">
        <v>92</v>
      </c>
      <c r="K3842">
        <v>2.76</v>
      </c>
    </row>
    <row r="3843" spans="1:11" x14ac:dyDescent="0.25">
      <c r="A3843" s="7">
        <v>587541</v>
      </c>
      <c r="B3843" s="7">
        <v>587512</v>
      </c>
      <c r="C3843" t="s">
        <v>29</v>
      </c>
      <c r="D3843" t="s">
        <v>46</v>
      </c>
      <c r="E3843" s="7" t="s">
        <v>138</v>
      </c>
      <c r="F3843" s="7" t="s">
        <v>148</v>
      </c>
      <c r="G3843" t="s">
        <v>18</v>
      </c>
      <c r="H3843">
        <v>82.7</v>
      </c>
      <c r="I3843">
        <v>2</v>
      </c>
      <c r="J3843">
        <v>83.2</v>
      </c>
      <c r="K3843">
        <v>2.76</v>
      </c>
    </row>
    <row r="3844" spans="1:11" x14ac:dyDescent="0.25">
      <c r="A3844" s="7">
        <v>587543</v>
      </c>
      <c r="B3844" s="7">
        <v>587512</v>
      </c>
      <c r="C3844" t="s">
        <v>29</v>
      </c>
      <c r="D3844" t="s">
        <v>46</v>
      </c>
      <c r="E3844" s="7" t="s">
        <v>138</v>
      </c>
      <c r="F3844" s="7" t="s">
        <v>148</v>
      </c>
      <c r="G3844" t="s">
        <v>18</v>
      </c>
      <c r="H3844">
        <v>72.599999999999994</v>
      </c>
      <c r="I3844">
        <v>1</v>
      </c>
      <c r="J3844">
        <v>134.30000000000001</v>
      </c>
      <c r="K3844">
        <v>2.76</v>
      </c>
    </row>
    <row r="3845" spans="1:11" x14ac:dyDescent="0.25">
      <c r="A3845" s="7">
        <v>587545</v>
      </c>
      <c r="B3845" s="7">
        <v>587512</v>
      </c>
      <c r="C3845" t="s">
        <v>29</v>
      </c>
      <c r="D3845" t="s">
        <v>46</v>
      </c>
      <c r="E3845" s="7" t="s">
        <v>138</v>
      </c>
      <c r="F3845" s="7" t="s">
        <v>148</v>
      </c>
      <c r="G3845" t="s">
        <v>18</v>
      </c>
      <c r="H3845">
        <v>95.2</v>
      </c>
      <c r="I3845">
        <v>1</v>
      </c>
      <c r="J3845">
        <v>134.30000000000001</v>
      </c>
      <c r="K3845">
        <v>2.76</v>
      </c>
    </row>
    <row r="3846" spans="1:11" x14ac:dyDescent="0.25">
      <c r="A3846" s="7">
        <v>587547</v>
      </c>
      <c r="B3846" s="7">
        <v>587512</v>
      </c>
      <c r="C3846" t="s">
        <v>29</v>
      </c>
      <c r="D3846" t="s">
        <v>46</v>
      </c>
      <c r="E3846" s="7" t="s">
        <v>138</v>
      </c>
      <c r="F3846" s="7" t="s">
        <v>148</v>
      </c>
      <c r="G3846" t="s">
        <v>18</v>
      </c>
      <c r="H3846">
        <v>80.7</v>
      </c>
      <c r="I3846">
        <v>1</v>
      </c>
      <c r="J3846">
        <v>134.30000000000001</v>
      </c>
      <c r="K3846">
        <v>2.76</v>
      </c>
    </row>
    <row r="3847" spans="1:11" x14ac:dyDescent="0.25">
      <c r="A3847" s="7">
        <v>587549</v>
      </c>
      <c r="B3847" s="7">
        <v>587512</v>
      </c>
      <c r="C3847" t="s">
        <v>29</v>
      </c>
      <c r="D3847" t="s">
        <v>46</v>
      </c>
      <c r="E3847" s="7" t="s">
        <v>138</v>
      </c>
      <c r="F3847" s="7" t="s">
        <v>148</v>
      </c>
      <c r="G3847" t="s">
        <v>18</v>
      </c>
      <c r="H3847">
        <v>77.8</v>
      </c>
      <c r="I3847">
        <v>2</v>
      </c>
      <c r="J3847">
        <v>83.2</v>
      </c>
      <c r="K3847">
        <v>2.76</v>
      </c>
    </row>
    <row r="3848" spans="1:11" x14ac:dyDescent="0.25">
      <c r="A3848" s="7">
        <v>587552</v>
      </c>
      <c r="B3848" s="7">
        <v>587512</v>
      </c>
      <c r="C3848" t="s">
        <v>29</v>
      </c>
      <c r="D3848" t="s">
        <v>46</v>
      </c>
      <c r="E3848" s="7" t="s">
        <v>138</v>
      </c>
      <c r="F3848" s="7" t="s">
        <v>148</v>
      </c>
      <c r="G3848" t="s">
        <v>18</v>
      </c>
      <c r="H3848">
        <v>58.7</v>
      </c>
      <c r="I3848">
        <v>3</v>
      </c>
      <c r="J3848">
        <v>57</v>
      </c>
      <c r="K3848">
        <v>2.76</v>
      </c>
    </row>
    <row r="3849" spans="1:11" x14ac:dyDescent="0.25">
      <c r="A3849" s="7">
        <v>587554</v>
      </c>
      <c r="B3849" s="7">
        <v>587512</v>
      </c>
      <c r="C3849" t="s">
        <v>29</v>
      </c>
      <c r="D3849" t="s">
        <v>46</v>
      </c>
      <c r="E3849" s="7" t="s">
        <v>138</v>
      </c>
      <c r="F3849" s="7" t="s">
        <v>148</v>
      </c>
      <c r="G3849" t="s">
        <v>18</v>
      </c>
      <c r="H3849">
        <v>82.1</v>
      </c>
      <c r="I3849">
        <v>3</v>
      </c>
      <c r="J3849">
        <v>64.5</v>
      </c>
      <c r="K3849">
        <v>2.76</v>
      </c>
    </row>
    <row r="3850" spans="1:11" x14ac:dyDescent="0.25">
      <c r="A3850" s="7">
        <v>587556</v>
      </c>
      <c r="B3850" s="7">
        <v>587512</v>
      </c>
      <c r="C3850" t="s">
        <v>29</v>
      </c>
      <c r="D3850" t="s">
        <v>46</v>
      </c>
      <c r="E3850" s="7" t="s">
        <v>138</v>
      </c>
      <c r="F3850" s="7" t="s">
        <v>148</v>
      </c>
      <c r="G3850" t="s">
        <v>18</v>
      </c>
      <c r="H3850">
        <v>78.8</v>
      </c>
      <c r="I3850">
        <v>5</v>
      </c>
      <c r="J3850">
        <v>45.7</v>
      </c>
      <c r="K3850">
        <v>2.76</v>
      </c>
    </row>
    <row r="3851" spans="1:11" x14ac:dyDescent="0.25">
      <c r="A3851" s="7">
        <v>587561</v>
      </c>
      <c r="B3851" s="7">
        <v>587512</v>
      </c>
      <c r="C3851" t="s">
        <v>29</v>
      </c>
      <c r="D3851" t="s">
        <v>46</v>
      </c>
      <c r="E3851" s="7" t="s">
        <v>138</v>
      </c>
      <c r="F3851" s="7" t="s">
        <v>148</v>
      </c>
      <c r="G3851" t="s">
        <v>18</v>
      </c>
      <c r="H3851">
        <v>59.7</v>
      </c>
      <c r="I3851">
        <v>1</v>
      </c>
      <c r="J3851">
        <v>118.7</v>
      </c>
      <c r="K3851">
        <v>2.76</v>
      </c>
    </row>
    <row r="3852" spans="1:11" x14ac:dyDescent="0.25">
      <c r="A3852" s="7">
        <v>587572</v>
      </c>
      <c r="B3852" s="7">
        <v>587512</v>
      </c>
      <c r="C3852" t="s">
        <v>29</v>
      </c>
      <c r="D3852" t="s">
        <v>46</v>
      </c>
      <c r="E3852" s="7" t="s">
        <v>138</v>
      </c>
      <c r="F3852" s="7" t="s">
        <v>148</v>
      </c>
      <c r="G3852" t="s">
        <v>18</v>
      </c>
      <c r="H3852">
        <v>21.2</v>
      </c>
      <c r="I3852">
        <v>1</v>
      </c>
      <c r="J3852">
        <v>92</v>
      </c>
      <c r="K3852">
        <v>2.76</v>
      </c>
    </row>
    <row r="3853" spans="1:11" x14ac:dyDescent="0.25">
      <c r="A3853" s="7">
        <v>587577</v>
      </c>
      <c r="B3853" s="7">
        <v>587512</v>
      </c>
      <c r="C3853" t="s">
        <v>29</v>
      </c>
      <c r="D3853" t="s">
        <v>46</v>
      </c>
      <c r="E3853" s="7" t="s">
        <v>138</v>
      </c>
      <c r="F3853" s="7" t="s">
        <v>149</v>
      </c>
      <c r="G3853" t="s">
        <v>18</v>
      </c>
      <c r="H3853">
        <v>0</v>
      </c>
      <c r="I3853">
        <v>1</v>
      </c>
      <c r="J3853" t="s">
        <v>149</v>
      </c>
      <c r="K3853" t="s">
        <v>149</v>
      </c>
    </row>
    <row r="3854" spans="1:11" x14ac:dyDescent="0.25">
      <c r="A3854" s="7">
        <v>592556</v>
      </c>
      <c r="B3854" s="7">
        <v>588205</v>
      </c>
      <c r="C3854" t="s">
        <v>29</v>
      </c>
      <c r="D3854" t="s">
        <v>42</v>
      </c>
      <c r="E3854" s="7">
        <v>5</v>
      </c>
      <c r="F3854" s="7" t="s">
        <v>148</v>
      </c>
      <c r="G3854" t="s">
        <v>11</v>
      </c>
      <c r="H3854">
        <v>29.6</v>
      </c>
      <c r="I3854">
        <v>4</v>
      </c>
      <c r="J3854">
        <v>55.4</v>
      </c>
      <c r="K3854">
        <v>1.9870000000000001</v>
      </c>
    </row>
    <row r="3855" spans="1:11" x14ac:dyDescent="0.25">
      <c r="A3855" s="7">
        <v>592557</v>
      </c>
      <c r="B3855" s="7">
        <v>588205</v>
      </c>
      <c r="C3855" t="s">
        <v>29</v>
      </c>
      <c r="D3855" t="s">
        <v>42</v>
      </c>
      <c r="E3855" s="7">
        <v>5</v>
      </c>
      <c r="F3855" s="7" t="s">
        <v>148</v>
      </c>
      <c r="G3855" t="s">
        <v>11</v>
      </c>
      <c r="H3855">
        <v>35.200000000000003</v>
      </c>
      <c r="I3855">
        <v>1</v>
      </c>
      <c r="J3855">
        <v>167.6</v>
      </c>
      <c r="K3855">
        <v>1.9870000000000001</v>
      </c>
    </row>
    <row r="3856" spans="1:11" x14ac:dyDescent="0.25">
      <c r="A3856" s="7">
        <v>592559</v>
      </c>
      <c r="B3856" s="7">
        <v>588205</v>
      </c>
      <c r="C3856" t="s">
        <v>29</v>
      </c>
      <c r="D3856" t="s">
        <v>42</v>
      </c>
      <c r="E3856" s="7">
        <v>5</v>
      </c>
      <c r="F3856" s="7" t="s">
        <v>148</v>
      </c>
      <c r="G3856" t="s">
        <v>11</v>
      </c>
      <c r="H3856">
        <v>92.3</v>
      </c>
      <c r="I3856">
        <v>5</v>
      </c>
      <c r="J3856">
        <v>66.099999999999994</v>
      </c>
      <c r="K3856">
        <v>1.9870000000000001</v>
      </c>
    </row>
    <row r="3857" spans="1:11" x14ac:dyDescent="0.25">
      <c r="A3857" s="7">
        <v>592561</v>
      </c>
      <c r="B3857" s="7">
        <v>588205</v>
      </c>
      <c r="C3857" t="s">
        <v>29</v>
      </c>
      <c r="D3857" t="s">
        <v>42</v>
      </c>
      <c r="E3857" s="7">
        <v>5</v>
      </c>
      <c r="F3857" s="7" t="s">
        <v>148</v>
      </c>
      <c r="G3857" t="s">
        <v>11</v>
      </c>
      <c r="H3857">
        <v>97.1</v>
      </c>
      <c r="I3857">
        <v>6</v>
      </c>
      <c r="J3857">
        <v>66.099999999999994</v>
      </c>
      <c r="K3857">
        <v>1.9870000000000001</v>
      </c>
    </row>
    <row r="3858" spans="1:11" x14ac:dyDescent="0.25">
      <c r="A3858" s="7">
        <v>592563</v>
      </c>
      <c r="B3858" s="7">
        <v>588205</v>
      </c>
      <c r="C3858" t="s">
        <v>29</v>
      </c>
      <c r="D3858" t="s">
        <v>42</v>
      </c>
      <c r="E3858" s="7">
        <v>5</v>
      </c>
      <c r="F3858" s="7" t="s">
        <v>148</v>
      </c>
      <c r="G3858" t="s">
        <v>11</v>
      </c>
      <c r="H3858">
        <v>46.2</v>
      </c>
      <c r="I3858">
        <v>3</v>
      </c>
      <c r="J3858">
        <v>80.400000000000006</v>
      </c>
      <c r="K3858">
        <v>1.9870000000000001</v>
      </c>
    </row>
    <row r="3859" spans="1:11" x14ac:dyDescent="0.25">
      <c r="A3859" s="7">
        <v>592564</v>
      </c>
      <c r="B3859" s="7">
        <v>588205</v>
      </c>
      <c r="C3859" t="s">
        <v>29</v>
      </c>
      <c r="D3859" t="s">
        <v>42</v>
      </c>
      <c r="E3859" s="7">
        <v>5</v>
      </c>
      <c r="F3859" s="7" t="s">
        <v>148</v>
      </c>
      <c r="G3859" t="s">
        <v>11</v>
      </c>
      <c r="H3859">
        <v>53.9</v>
      </c>
      <c r="I3859">
        <v>3</v>
      </c>
      <c r="J3859">
        <v>80.400000000000006</v>
      </c>
      <c r="K3859">
        <v>1.9870000000000001</v>
      </c>
    </row>
    <row r="3860" spans="1:11" x14ac:dyDescent="0.25">
      <c r="A3860" s="7">
        <v>592566</v>
      </c>
      <c r="B3860" s="7">
        <v>588205</v>
      </c>
      <c r="C3860" t="s">
        <v>29</v>
      </c>
      <c r="D3860" t="s">
        <v>42</v>
      </c>
      <c r="E3860" s="7">
        <v>5</v>
      </c>
      <c r="F3860" s="7" t="s">
        <v>148</v>
      </c>
      <c r="G3860" t="s">
        <v>11</v>
      </c>
      <c r="H3860">
        <v>98.8</v>
      </c>
      <c r="I3860">
        <v>1</v>
      </c>
      <c r="J3860">
        <v>183.2</v>
      </c>
      <c r="K3860">
        <v>1.9870000000000001</v>
      </c>
    </row>
    <row r="3861" spans="1:11" x14ac:dyDescent="0.25">
      <c r="A3861" s="7">
        <v>592568</v>
      </c>
      <c r="B3861" s="7">
        <v>588205</v>
      </c>
      <c r="C3861" t="s">
        <v>29</v>
      </c>
      <c r="D3861" t="s">
        <v>42</v>
      </c>
      <c r="E3861" s="7">
        <v>5</v>
      </c>
      <c r="F3861" s="7" t="s">
        <v>148</v>
      </c>
      <c r="G3861" t="s">
        <v>11</v>
      </c>
      <c r="H3861">
        <v>101.4</v>
      </c>
      <c r="I3861">
        <v>4</v>
      </c>
      <c r="J3861">
        <v>71.5</v>
      </c>
      <c r="K3861">
        <v>1.9870000000000001</v>
      </c>
    </row>
    <row r="3862" spans="1:11" x14ac:dyDescent="0.25">
      <c r="A3862" s="7">
        <v>592570</v>
      </c>
      <c r="B3862" s="7">
        <v>588205</v>
      </c>
      <c r="C3862" t="s">
        <v>29</v>
      </c>
      <c r="D3862" t="s">
        <v>42</v>
      </c>
      <c r="E3862" s="7">
        <v>5</v>
      </c>
      <c r="F3862" s="7" t="s">
        <v>148</v>
      </c>
      <c r="G3862" t="s">
        <v>11</v>
      </c>
      <c r="H3862">
        <v>43.3</v>
      </c>
      <c r="I3862">
        <v>2</v>
      </c>
      <c r="J3862">
        <v>103.9</v>
      </c>
      <c r="K3862">
        <v>1.9870000000000001</v>
      </c>
    </row>
    <row r="3863" spans="1:11" x14ac:dyDescent="0.25">
      <c r="A3863" s="7">
        <v>592571</v>
      </c>
      <c r="B3863" s="7">
        <v>588205</v>
      </c>
      <c r="C3863" t="s">
        <v>29</v>
      </c>
      <c r="D3863" t="s">
        <v>42</v>
      </c>
      <c r="E3863" s="7">
        <v>5</v>
      </c>
      <c r="F3863" s="7" t="s">
        <v>148</v>
      </c>
      <c r="G3863" t="s">
        <v>11</v>
      </c>
      <c r="H3863">
        <v>53.6</v>
      </c>
      <c r="I3863">
        <v>2</v>
      </c>
      <c r="J3863">
        <v>103.9</v>
      </c>
      <c r="K3863">
        <v>1.9870000000000001</v>
      </c>
    </row>
    <row r="3864" spans="1:11" x14ac:dyDescent="0.25">
      <c r="A3864" s="7">
        <v>592574</v>
      </c>
      <c r="B3864" s="7">
        <v>588205</v>
      </c>
      <c r="C3864" t="s">
        <v>29</v>
      </c>
      <c r="D3864" t="s">
        <v>42</v>
      </c>
      <c r="E3864" s="7">
        <v>5</v>
      </c>
      <c r="F3864" s="7" t="s">
        <v>148</v>
      </c>
      <c r="G3864" t="s">
        <v>11</v>
      </c>
      <c r="H3864">
        <v>48.5</v>
      </c>
      <c r="I3864">
        <v>1</v>
      </c>
      <c r="J3864">
        <v>167.6</v>
      </c>
      <c r="K3864">
        <v>1.9870000000000001</v>
      </c>
    </row>
    <row r="3865" spans="1:11" x14ac:dyDescent="0.25">
      <c r="A3865" s="7">
        <v>592575</v>
      </c>
      <c r="B3865" s="7">
        <v>588205</v>
      </c>
      <c r="C3865" t="s">
        <v>29</v>
      </c>
      <c r="D3865" t="s">
        <v>42</v>
      </c>
      <c r="E3865" s="7">
        <v>5</v>
      </c>
      <c r="F3865" s="7" t="s">
        <v>148</v>
      </c>
      <c r="G3865" t="s">
        <v>11</v>
      </c>
      <c r="H3865">
        <v>21.5</v>
      </c>
      <c r="I3865">
        <v>1</v>
      </c>
      <c r="J3865">
        <v>142</v>
      </c>
      <c r="K3865">
        <v>1.9870000000000001</v>
      </c>
    </row>
    <row r="3866" spans="1:11" x14ac:dyDescent="0.25">
      <c r="A3866" s="7">
        <v>592577</v>
      </c>
      <c r="B3866" s="7">
        <v>588205</v>
      </c>
      <c r="C3866" t="s">
        <v>29</v>
      </c>
      <c r="D3866" t="s">
        <v>42</v>
      </c>
      <c r="E3866" s="7">
        <v>5</v>
      </c>
      <c r="F3866" s="7" t="s">
        <v>148</v>
      </c>
      <c r="G3866" t="s">
        <v>11</v>
      </c>
      <c r="H3866">
        <v>73.8</v>
      </c>
      <c r="I3866">
        <v>2</v>
      </c>
      <c r="J3866">
        <v>113.6</v>
      </c>
      <c r="K3866">
        <v>1.9870000000000001</v>
      </c>
    </row>
    <row r="3867" spans="1:11" x14ac:dyDescent="0.25">
      <c r="A3867" s="7">
        <v>592579</v>
      </c>
      <c r="B3867" s="7">
        <v>588205</v>
      </c>
      <c r="C3867" t="s">
        <v>29</v>
      </c>
      <c r="D3867" t="s">
        <v>42</v>
      </c>
      <c r="E3867" s="7">
        <v>5</v>
      </c>
      <c r="F3867" s="7" t="s">
        <v>148</v>
      </c>
      <c r="G3867" t="s">
        <v>11</v>
      </c>
      <c r="H3867">
        <v>72.8</v>
      </c>
      <c r="I3867">
        <v>3</v>
      </c>
      <c r="J3867">
        <v>87.9</v>
      </c>
      <c r="K3867">
        <v>1.9870000000000001</v>
      </c>
    </row>
    <row r="3868" spans="1:11" x14ac:dyDescent="0.25">
      <c r="A3868" s="7">
        <v>592581</v>
      </c>
      <c r="B3868" s="7">
        <v>588205</v>
      </c>
      <c r="C3868" t="s">
        <v>29</v>
      </c>
      <c r="D3868" t="s">
        <v>42</v>
      </c>
      <c r="E3868" s="7">
        <v>5</v>
      </c>
      <c r="F3868" s="7" t="s">
        <v>148</v>
      </c>
      <c r="G3868" t="s">
        <v>11</v>
      </c>
      <c r="H3868">
        <v>71.7</v>
      </c>
      <c r="I3868">
        <v>1</v>
      </c>
      <c r="J3868">
        <v>183.2</v>
      </c>
      <c r="K3868">
        <v>1.9870000000000001</v>
      </c>
    </row>
    <row r="3869" spans="1:11" x14ac:dyDescent="0.25">
      <c r="A3869" s="7">
        <v>592583</v>
      </c>
      <c r="B3869" s="7">
        <v>588205</v>
      </c>
      <c r="C3869" t="s">
        <v>29</v>
      </c>
      <c r="D3869" t="s">
        <v>42</v>
      </c>
      <c r="E3869" s="7">
        <v>5</v>
      </c>
      <c r="F3869" s="7" t="s">
        <v>148</v>
      </c>
      <c r="G3869" t="s">
        <v>11</v>
      </c>
      <c r="H3869">
        <v>56.1</v>
      </c>
      <c r="I3869">
        <v>4</v>
      </c>
      <c r="J3869">
        <v>65.3</v>
      </c>
      <c r="K3869">
        <v>1.9870000000000001</v>
      </c>
    </row>
    <row r="3870" spans="1:11" x14ac:dyDescent="0.25">
      <c r="A3870" s="7">
        <v>592584</v>
      </c>
      <c r="B3870" s="7">
        <v>588205</v>
      </c>
      <c r="C3870" t="s">
        <v>29</v>
      </c>
      <c r="D3870" t="s">
        <v>42</v>
      </c>
      <c r="E3870" s="7">
        <v>5</v>
      </c>
      <c r="F3870" s="7" t="s">
        <v>148</v>
      </c>
      <c r="G3870" t="s">
        <v>11</v>
      </c>
      <c r="H3870">
        <v>31.5</v>
      </c>
      <c r="I3870">
        <v>1</v>
      </c>
      <c r="J3870">
        <v>142</v>
      </c>
      <c r="K3870">
        <v>1.9870000000000001</v>
      </c>
    </row>
    <row r="3871" spans="1:11" x14ac:dyDescent="0.25">
      <c r="A3871" s="7">
        <v>592586</v>
      </c>
      <c r="B3871" s="7">
        <v>588205</v>
      </c>
      <c r="C3871" t="s">
        <v>29</v>
      </c>
      <c r="D3871" t="s">
        <v>42</v>
      </c>
      <c r="E3871" s="7">
        <v>5</v>
      </c>
      <c r="F3871" s="7" t="s">
        <v>148</v>
      </c>
      <c r="G3871" t="s">
        <v>11</v>
      </c>
      <c r="H3871">
        <v>72.099999999999994</v>
      </c>
      <c r="I3871">
        <v>1</v>
      </c>
      <c r="J3871">
        <v>183.2</v>
      </c>
      <c r="K3871">
        <v>1.9870000000000001</v>
      </c>
    </row>
    <row r="3872" spans="1:11" x14ac:dyDescent="0.25">
      <c r="A3872" s="7">
        <v>592588</v>
      </c>
      <c r="B3872" s="7">
        <v>588205</v>
      </c>
      <c r="C3872" t="s">
        <v>29</v>
      </c>
      <c r="D3872" t="s">
        <v>42</v>
      </c>
      <c r="E3872" s="7">
        <v>5</v>
      </c>
      <c r="F3872" s="7" t="s">
        <v>148</v>
      </c>
      <c r="G3872" t="s">
        <v>11</v>
      </c>
      <c r="H3872">
        <v>95.6</v>
      </c>
      <c r="I3872">
        <v>4</v>
      </c>
      <c r="J3872">
        <v>75.900000000000006</v>
      </c>
      <c r="K3872">
        <v>1.9870000000000001</v>
      </c>
    </row>
    <row r="3873" spans="1:11" x14ac:dyDescent="0.25">
      <c r="A3873" s="7">
        <v>592592</v>
      </c>
      <c r="B3873" s="7">
        <v>588205</v>
      </c>
      <c r="C3873" t="s">
        <v>29</v>
      </c>
      <c r="D3873" t="s">
        <v>42</v>
      </c>
      <c r="E3873" s="7">
        <v>5</v>
      </c>
      <c r="F3873" s="7" t="s">
        <v>148</v>
      </c>
      <c r="G3873" t="s">
        <v>11</v>
      </c>
      <c r="H3873">
        <v>58.8</v>
      </c>
      <c r="I3873">
        <v>2</v>
      </c>
      <c r="J3873">
        <v>103.9</v>
      </c>
      <c r="K3873">
        <v>1.9870000000000001</v>
      </c>
    </row>
    <row r="3874" spans="1:11" x14ac:dyDescent="0.25">
      <c r="A3874" s="7">
        <v>592593</v>
      </c>
      <c r="B3874" s="7">
        <v>588205</v>
      </c>
      <c r="C3874" t="s">
        <v>29</v>
      </c>
      <c r="D3874" t="s">
        <v>42</v>
      </c>
      <c r="E3874" s="7">
        <v>5</v>
      </c>
      <c r="F3874" s="7" t="s">
        <v>148</v>
      </c>
      <c r="G3874" t="s">
        <v>11</v>
      </c>
      <c r="H3874">
        <v>29.1</v>
      </c>
      <c r="I3874">
        <v>1</v>
      </c>
      <c r="J3874">
        <v>142</v>
      </c>
      <c r="K3874">
        <v>1.9870000000000001</v>
      </c>
    </row>
    <row r="3875" spans="1:11" x14ac:dyDescent="0.25">
      <c r="A3875" s="7">
        <v>592595</v>
      </c>
      <c r="B3875" s="7">
        <v>588205</v>
      </c>
      <c r="C3875" t="s">
        <v>29</v>
      </c>
      <c r="D3875" t="s">
        <v>42</v>
      </c>
      <c r="E3875" s="7">
        <v>5</v>
      </c>
      <c r="F3875" s="7" t="s">
        <v>148</v>
      </c>
      <c r="G3875" t="s">
        <v>11</v>
      </c>
      <c r="H3875">
        <v>95.7</v>
      </c>
      <c r="I3875">
        <v>1</v>
      </c>
      <c r="J3875">
        <v>194.5</v>
      </c>
      <c r="K3875">
        <v>1.9870000000000001</v>
      </c>
    </row>
    <row r="3876" spans="1:11" x14ac:dyDescent="0.25">
      <c r="A3876" s="7">
        <v>592597</v>
      </c>
      <c r="B3876" s="7">
        <v>588205</v>
      </c>
      <c r="C3876" t="s">
        <v>29</v>
      </c>
      <c r="D3876" t="s">
        <v>42</v>
      </c>
      <c r="E3876" s="7">
        <v>5</v>
      </c>
      <c r="F3876" s="7" t="s">
        <v>148</v>
      </c>
      <c r="G3876" t="s">
        <v>11</v>
      </c>
      <c r="H3876">
        <v>90.1</v>
      </c>
      <c r="I3876">
        <v>1</v>
      </c>
      <c r="J3876">
        <v>183.2</v>
      </c>
      <c r="K3876">
        <v>1.9870000000000001</v>
      </c>
    </row>
    <row r="3877" spans="1:11" x14ac:dyDescent="0.25">
      <c r="A3877" s="7">
        <v>592599</v>
      </c>
      <c r="B3877" s="7">
        <v>588205</v>
      </c>
      <c r="C3877" t="s">
        <v>29</v>
      </c>
      <c r="D3877" t="s">
        <v>42</v>
      </c>
      <c r="E3877" s="7">
        <v>5</v>
      </c>
      <c r="F3877" s="7" t="s">
        <v>148</v>
      </c>
      <c r="G3877" t="s">
        <v>11</v>
      </c>
      <c r="H3877">
        <v>104</v>
      </c>
      <c r="I3877">
        <v>2</v>
      </c>
      <c r="J3877">
        <v>120.6</v>
      </c>
      <c r="K3877">
        <v>1.9870000000000001</v>
      </c>
    </row>
    <row r="3878" spans="1:11" x14ac:dyDescent="0.25">
      <c r="A3878" s="7">
        <v>592601</v>
      </c>
      <c r="B3878" s="7">
        <v>588205</v>
      </c>
      <c r="C3878" t="s">
        <v>29</v>
      </c>
      <c r="D3878" t="s">
        <v>42</v>
      </c>
      <c r="E3878" s="7">
        <v>5</v>
      </c>
      <c r="F3878" s="7" t="s">
        <v>148</v>
      </c>
      <c r="G3878" t="s">
        <v>11</v>
      </c>
      <c r="H3878">
        <v>48</v>
      </c>
      <c r="I3878">
        <v>1</v>
      </c>
      <c r="J3878">
        <v>167.6</v>
      </c>
      <c r="K3878">
        <v>1.9870000000000001</v>
      </c>
    </row>
    <row r="3879" spans="1:11" x14ac:dyDescent="0.25">
      <c r="A3879" s="7">
        <v>592602</v>
      </c>
      <c r="B3879" s="7">
        <v>588205</v>
      </c>
      <c r="C3879" t="s">
        <v>29</v>
      </c>
      <c r="D3879" t="s">
        <v>42</v>
      </c>
      <c r="E3879" s="7">
        <v>5</v>
      </c>
      <c r="F3879" s="7" t="s">
        <v>148</v>
      </c>
      <c r="G3879" t="s">
        <v>11</v>
      </c>
      <c r="H3879">
        <v>28.8</v>
      </c>
      <c r="I3879">
        <v>1</v>
      </c>
      <c r="J3879">
        <v>142</v>
      </c>
      <c r="K3879">
        <v>1.9870000000000001</v>
      </c>
    </row>
    <row r="3880" spans="1:11" x14ac:dyDescent="0.25">
      <c r="A3880" s="7">
        <v>592603</v>
      </c>
      <c r="B3880" s="7">
        <v>588205</v>
      </c>
      <c r="C3880" t="s">
        <v>29</v>
      </c>
      <c r="D3880" t="s">
        <v>42</v>
      </c>
      <c r="E3880" s="7">
        <v>5</v>
      </c>
      <c r="F3880" s="7" t="s">
        <v>148</v>
      </c>
      <c r="G3880" t="s">
        <v>11</v>
      </c>
      <c r="H3880">
        <v>25.3</v>
      </c>
      <c r="I3880">
        <v>1</v>
      </c>
      <c r="J3880">
        <v>142</v>
      </c>
      <c r="K3880">
        <v>1.9870000000000001</v>
      </c>
    </row>
    <row r="3881" spans="1:11" x14ac:dyDescent="0.25">
      <c r="A3881" s="7">
        <v>592605</v>
      </c>
      <c r="B3881" s="7">
        <v>588205</v>
      </c>
      <c r="C3881" t="s">
        <v>29</v>
      </c>
      <c r="D3881" t="s">
        <v>42</v>
      </c>
      <c r="E3881" s="7">
        <v>5</v>
      </c>
      <c r="F3881" s="7" t="s">
        <v>148</v>
      </c>
      <c r="G3881" t="s">
        <v>11</v>
      </c>
      <c r="H3881">
        <v>32.4</v>
      </c>
      <c r="I3881">
        <v>1</v>
      </c>
      <c r="J3881">
        <v>142</v>
      </c>
      <c r="K3881">
        <v>1.9870000000000001</v>
      </c>
    </row>
    <row r="3882" spans="1:11" x14ac:dyDescent="0.25">
      <c r="A3882" s="7">
        <v>592606</v>
      </c>
      <c r="B3882" s="7">
        <v>588205</v>
      </c>
      <c r="C3882" t="s">
        <v>29</v>
      </c>
      <c r="D3882" t="s">
        <v>42</v>
      </c>
      <c r="E3882" s="7">
        <v>5</v>
      </c>
      <c r="F3882" s="7" t="s">
        <v>148</v>
      </c>
      <c r="G3882" t="s">
        <v>11</v>
      </c>
      <c r="H3882">
        <v>44.9</v>
      </c>
      <c r="I3882">
        <v>1</v>
      </c>
      <c r="J3882">
        <v>167.6</v>
      </c>
      <c r="K3882">
        <v>1.9870000000000001</v>
      </c>
    </row>
    <row r="3883" spans="1:11" x14ac:dyDescent="0.25">
      <c r="A3883" s="7">
        <v>592607</v>
      </c>
      <c r="B3883" s="7">
        <v>588205</v>
      </c>
      <c r="C3883" t="s">
        <v>29</v>
      </c>
      <c r="D3883" t="s">
        <v>42</v>
      </c>
      <c r="E3883" s="7">
        <v>5</v>
      </c>
      <c r="F3883" s="7" t="s">
        <v>148</v>
      </c>
      <c r="G3883" t="s">
        <v>11</v>
      </c>
      <c r="H3883">
        <v>26.6</v>
      </c>
      <c r="I3883">
        <v>1</v>
      </c>
      <c r="J3883">
        <v>142</v>
      </c>
      <c r="K3883">
        <v>1.9870000000000001</v>
      </c>
    </row>
    <row r="3884" spans="1:11" x14ac:dyDescent="0.25">
      <c r="A3884" s="7">
        <v>592609</v>
      </c>
      <c r="B3884" s="7">
        <v>588205</v>
      </c>
      <c r="C3884" t="s">
        <v>29</v>
      </c>
      <c r="D3884" t="s">
        <v>42</v>
      </c>
      <c r="E3884" s="7">
        <v>5</v>
      </c>
      <c r="F3884" s="7" t="s">
        <v>148</v>
      </c>
      <c r="G3884" t="s">
        <v>11</v>
      </c>
      <c r="H3884">
        <v>98.2</v>
      </c>
      <c r="I3884">
        <v>2</v>
      </c>
      <c r="J3884">
        <v>120.6</v>
      </c>
      <c r="K3884">
        <v>1.9870000000000001</v>
      </c>
    </row>
    <row r="3885" spans="1:11" x14ac:dyDescent="0.25">
      <c r="A3885" s="7">
        <v>592611</v>
      </c>
      <c r="B3885" s="7">
        <v>588205</v>
      </c>
      <c r="C3885" t="s">
        <v>29</v>
      </c>
      <c r="D3885" t="s">
        <v>42</v>
      </c>
      <c r="E3885" s="7">
        <v>5</v>
      </c>
      <c r="F3885" s="7" t="s">
        <v>148</v>
      </c>
      <c r="G3885" t="s">
        <v>11</v>
      </c>
      <c r="H3885">
        <v>53.2</v>
      </c>
      <c r="I3885">
        <v>1</v>
      </c>
      <c r="J3885">
        <v>167.6</v>
      </c>
      <c r="K3885">
        <v>1.9870000000000001</v>
      </c>
    </row>
    <row r="3886" spans="1:11" x14ac:dyDescent="0.25">
      <c r="A3886" s="7">
        <v>592612</v>
      </c>
      <c r="B3886" s="7">
        <v>588205</v>
      </c>
      <c r="C3886" t="s">
        <v>29</v>
      </c>
      <c r="D3886" t="s">
        <v>42</v>
      </c>
      <c r="E3886" s="7">
        <v>5</v>
      </c>
      <c r="F3886" s="7" t="s">
        <v>148</v>
      </c>
      <c r="G3886" t="s">
        <v>11</v>
      </c>
      <c r="H3886">
        <v>26.7</v>
      </c>
      <c r="I3886">
        <v>1</v>
      </c>
      <c r="J3886">
        <v>142</v>
      </c>
      <c r="K3886">
        <v>1.9870000000000001</v>
      </c>
    </row>
    <row r="3887" spans="1:11" x14ac:dyDescent="0.25">
      <c r="A3887" s="7">
        <v>592613</v>
      </c>
      <c r="B3887" s="7">
        <v>588205</v>
      </c>
      <c r="C3887" t="s">
        <v>29</v>
      </c>
      <c r="D3887" t="s">
        <v>42</v>
      </c>
      <c r="E3887" s="7">
        <v>5</v>
      </c>
      <c r="F3887" s="7" t="s">
        <v>148</v>
      </c>
      <c r="G3887" t="s">
        <v>11</v>
      </c>
      <c r="H3887">
        <v>23.7</v>
      </c>
      <c r="I3887">
        <v>1</v>
      </c>
      <c r="J3887">
        <v>142</v>
      </c>
      <c r="K3887">
        <v>1.9870000000000001</v>
      </c>
    </row>
    <row r="3888" spans="1:11" x14ac:dyDescent="0.25">
      <c r="A3888" s="7">
        <v>592615</v>
      </c>
      <c r="B3888" s="7">
        <v>588205</v>
      </c>
      <c r="C3888" t="s">
        <v>29</v>
      </c>
      <c r="D3888" t="s">
        <v>42</v>
      </c>
      <c r="E3888" s="7">
        <v>5</v>
      </c>
      <c r="F3888" s="7" t="s">
        <v>148</v>
      </c>
      <c r="G3888" t="s">
        <v>11</v>
      </c>
      <c r="H3888">
        <v>100</v>
      </c>
      <c r="I3888">
        <v>1</v>
      </c>
      <c r="J3888">
        <v>183.2</v>
      </c>
      <c r="K3888">
        <v>1.9870000000000001</v>
      </c>
    </row>
    <row r="3889" spans="1:11" x14ac:dyDescent="0.25">
      <c r="A3889" s="7">
        <v>592617</v>
      </c>
      <c r="B3889" s="7">
        <v>588207</v>
      </c>
      <c r="C3889" t="s">
        <v>29</v>
      </c>
      <c r="D3889" t="s">
        <v>43</v>
      </c>
      <c r="E3889" s="7">
        <v>26</v>
      </c>
      <c r="F3889" s="7" t="s">
        <v>148</v>
      </c>
      <c r="G3889" t="s">
        <v>11</v>
      </c>
      <c r="H3889">
        <v>48.4</v>
      </c>
      <c r="I3889">
        <v>1</v>
      </c>
      <c r="J3889">
        <v>167.6</v>
      </c>
      <c r="K3889">
        <v>1.9870000000000001</v>
      </c>
    </row>
    <row r="3890" spans="1:11" x14ac:dyDescent="0.25">
      <c r="A3890" s="7">
        <v>592619</v>
      </c>
      <c r="B3890" s="7">
        <v>588207</v>
      </c>
      <c r="C3890" t="s">
        <v>29</v>
      </c>
      <c r="D3890" t="s">
        <v>43</v>
      </c>
      <c r="E3890" s="7">
        <v>26</v>
      </c>
      <c r="F3890" s="7" t="s">
        <v>148</v>
      </c>
      <c r="G3890" t="s">
        <v>11</v>
      </c>
      <c r="H3890">
        <v>47.4</v>
      </c>
      <c r="I3890">
        <v>2</v>
      </c>
      <c r="J3890">
        <v>103.9</v>
      </c>
      <c r="K3890">
        <v>1.9870000000000001</v>
      </c>
    </row>
    <row r="3891" spans="1:11" x14ac:dyDescent="0.25">
      <c r="A3891" s="7">
        <v>592621</v>
      </c>
      <c r="B3891" s="7">
        <v>588207</v>
      </c>
      <c r="C3891" t="s">
        <v>29</v>
      </c>
      <c r="D3891" t="s">
        <v>43</v>
      </c>
      <c r="E3891" s="7">
        <v>26</v>
      </c>
      <c r="F3891" s="7" t="s">
        <v>148</v>
      </c>
      <c r="G3891" t="s">
        <v>11</v>
      </c>
      <c r="H3891">
        <v>15.5</v>
      </c>
      <c r="I3891">
        <v>1</v>
      </c>
      <c r="J3891">
        <v>142</v>
      </c>
      <c r="K3891">
        <v>1.9870000000000001</v>
      </c>
    </row>
    <row r="3892" spans="1:11" x14ac:dyDescent="0.25">
      <c r="A3892" s="7">
        <v>592622</v>
      </c>
      <c r="B3892" s="7">
        <v>588207</v>
      </c>
      <c r="C3892" t="s">
        <v>29</v>
      </c>
      <c r="D3892" t="s">
        <v>43</v>
      </c>
      <c r="E3892" s="7">
        <v>26</v>
      </c>
      <c r="F3892" s="7" t="s">
        <v>148</v>
      </c>
      <c r="G3892" t="s">
        <v>11</v>
      </c>
      <c r="H3892">
        <v>40.700000000000003</v>
      </c>
      <c r="I3892">
        <v>2</v>
      </c>
      <c r="J3892">
        <v>103.9</v>
      </c>
      <c r="K3892">
        <v>1.9870000000000001</v>
      </c>
    </row>
    <row r="3893" spans="1:11" x14ac:dyDescent="0.25">
      <c r="A3893" s="7">
        <v>592624</v>
      </c>
      <c r="B3893" s="7">
        <v>588207</v>
      </c>
      <c r="C3893" t="s">
        <v>29</v>
      </c>
      <c r="D3893" t="s">
        <v>43</v>
      </c>
      <c r="E3893" s="7">
        <v>26</v>
      </c>
      <c r="F3893" s="7" t="s">
        <v>148</v>
      </c>
      <c r="G3893" t="s">
        <v>11</v>
      </c>
      <c r="H3893">
        <v>47.3</v>
      </c>
      <c r="I3893">
        <v>1</v>
      </c>
      <c r="J3893">
        <v>167.6</v>
      </c>
      <c r="K3893">
        <v>1.9870000000000001</v>
      </c>
    </row>
    <row r="3894" spans="1:11" x14ac:dyDescent="0.25">
      <c r="A3894" s="7">
        <v>592642</v>
      </c>
      <c r="B3894" s="7">
        <v>588210</v>
      </c>
      <c r="C3894" t="s">
        <v>29</v>
      </c>
      <c r="D3894" t="s">
        <v>46</v>
      </c>
      <c r="E3894" s="7">
        <v>5</v>
      </c>
      <c r="F3894" s="7" t="s">
        <v>148</v>
      </c>
      <c r="G3894" t="s">
        <v>11</v>
      </c>
      <c r="H3894">
        <v>58.6</v>
      </c>
      <c r="I3894">
        <v>2</v>
      </c>
      <c r="J3894">
        <v>103.9</v>
      </c>
      <c r="K3894">
        <v>1.9870000000000001</v>
      </c>
    </row>
    <row r="3895" spans="1:11" x14ac:dyDescent="0.25">
      <c r="A3895" s="7">
        <v>592644</v>
      </c>
      <c r="B3895" s="7">
        <v>588210</v>
      </c>
      <c r="C3895" t="s">
        <v>29</v>
      </c>
      <c r="D3895" t="s">
        <v>46</v>
      </c>
      <c r="E3895" s="7">
        <v>5</v>
      </c>
      <c r="F3895" s="7" t="s">
        <v>148</v>
      </c>
      <c r="G3895" t="s">
        <v>11</v>
      </c>
      <c r="H3895">
        <v>60.3</v>
      </c>
      <c r="I3895">
        <v>3</v>
      </c>
      <c r="J3895">
        <v>80.400000000000006</v>
      </c>
      <c r="K3895">
        <v>1.9870000000000001</v>
      </c>
    </row>
    <row r="3896" spans="1:11" x14ac:dyDescent="0.25">
      <c r="A3896" s="7">
        <v>592646</v>
      </c>
      <c r="B3896" s="7">
        <v>588210</v>
      </c>
      <c r="C3896" t="s">
        <v>29</v>
      </c>
      <c r="D3896" t="s">
        <v>46</v>
      </c>
      <c r="E3896" s="7">
        <v>5</v>
      </c>
      <c r="F3896" s="7" t="s">
        <v>148</v>
      </c>
      <c r="G3896" t="s">
        <v>11</v>
      </c>
      <c r="H3896">
        <v>77.7</v>
      </c>
      <c r="I3896">
        <v>5</v>
      </c>
      <c r="J3896">
        <v>62.3</v>
      </c>
      <c r="K3896">
        <v>1.9870000000000001</v>
      </c>
    </row>
    <row r="3897" spans="1:11" x14ac:dyDescent="0.25">
      <c r="A3897" s="7">
        <v>592648</v>
      </c>
      <c r="B3897" s="7">
        <v>588210</v>
      </c>
      <c r="C3897" t="s">
        <v>29</v>
      </c>
      <c r="D3897" t="s">
        <v>46</v>
      </c>
      <c r="E3897" s="7">
        <v>5</v>
      </c>
      <c r="F3897" s="7" t="s">
        <v>148</v>
      </c>
      <c r="G3897" t="s">
        <v>11</v>
      </c>
      <c r="H3897">
        <v>58.7</v>
      </c>
      <c r="I3897">
        <v>2</v>
      </c>
      <c r="J3897">
        <v>103.9</v>
      </c>
      <c r="K3897">
        <v>1.9870000000000001</v>
      </c>
    </row>
    <row r="3898" spans="1:11" x14ac:dyDescent="0.25">
      <c r="A3898" s="7">
        <v>592650</v>
      </c>
      <c r="B3898" s="7">
        <v>588210</v>
      </c>
      <c r="C3898" t="s">
        <v>29</v>
      </c>
      <c r="D3898" t="s">
        <v>46</v>
      </c>
      <c r="E3898" s="7">
        <v>5</v>
      </c>
      <c r="F3898" s="7" t="s">
        <v>148</v>
      </c>
      <c r="G3898" t="s">
        <v>11</v>
      </c>
      <c r="H3898">
        <v>59</v>
      </c>
      <c r="I3898">
        <v>3</v>
      </c>
      <c r="J3898">
        <v>80.400000000000006</v>
      </c>
      <c r="K3898">
        <v>1.9870000000000001</v>
      </c>
    </row>
    <row r="3899" spans="1:11" x14ac:dyDescent="0.25">
      <c r="A3899" s="7">
        <v>592652</v>
      </c>
      <c r="B3899" s="7">
        <v>588210</v>
      </c>
      <c r="C3899" t="s">
        <v>29</v>
      </c>
      <c r="D3899" t="s">
        <v>46</v>
      </c>
      <c r="E3899" s="7">
        <v>5</v>
      </c>
      <c r="F3899" s="7" t="s">
        <v>148</v>
      </c>
      <c r="G3899" t="s">
        <v>11</v>
      </c>
      <c r="H3899">
        <v>61.5</v>
      </c>
      <c r="I3899">
        <v>4</v>
      </c>
      <c r="J3899">
        <v>65.3</v>
      </c>
      <c r="K3899">
        <v>1.9870000000000001</v>
      </c>
    </row>
    <row r="3900" spans="1:11" x14ac:dyDescent="0.25">
      <c r="A3900" s="7">
        <v>592654</v>
      </c>
      <c r="B3900" s="7">
        <v>588210</v>
      </c>
      <c r="C3900" t="s">
        <v>29</v>
      </c>
      <c r="D3900" t="s">
        <v>46</v>
      </c>
      <c r="E3900" s="7">
        <v>5</v>
      </c>
      <c r="F3900" s="7" t="s">
        <v>148</v>
      </c>
      <c r="G3900" t="s">
        <v>11</v>
      </c>
      <c r="H3900">
        <v>79.3</v>
      </c>
      <c r="I3900">
        <v>2</v>
      </c>
      <c r="J3900">
        <v>113.6</v>
      </c>
      <c r="K3900">
        <v>1.9870000000000001</v>
      </c>
    </row>
    <row r="3901" spans="1:11" x14ac:dyDescent="0.25">
      <c r="A3901" s="7">
        <v>611306</v>
      </c>
      <c r="B3901" s="7">
        <v>1604</v>
      </c>
      <c r="C3901" t="s">
        <v>9</v>
      </c>
      <c r="D3901" t="s">
        <v>13</v>
      </c>
      <c r="E3901" s="7">
        <v>12</v>
      </c>
      <c r="F3901" s="7" t="s">
        <v>148</v>
      </c>
      <c r="G3901" t="s">
        <v>11</v>
      </c>
      <c r="H3901">
        <v>45.6</v>
      </c>
      <c r="I3901">
        <v>2</v>
      </c>
      <c r="J3901">
        <v>88</v>
      </c>
      <c r="K3901">
        <v>1.9870000000000001</v>
      </c>
    </row>
    <row r="3902" spans="1:11" x14ac:dyDescent="0.25">
      <c r="A3902" s="7">
        <v>611311</v>
      </c>
      <c r="B3902" s="7">
        <v>431326</v>
      </c>
      <c r="C3902" t="s">
        <v>50</v>
      </c>
      <c r="D3902" t="s">
        <v>85</v>
      </c>
      <c r="E3902" s="7">
        <v>34</v>
      </c>
      <c r="F3902" s="7" t="s">
        <v>148</v>
      </c>
      <c r="G3902" t="s">
        <v>11</v>
      </c>
      <c r="H3902">
        <v>18.600000000000001</v>
      </c>
      <c r="I3902">
        <v>1</v>
      </c>
      <c r="J3902">
        <v>194.5</v>
      </c>
      <c r="K3902">
        <v>1.9870000000000001</v>
      </c>
    </row>
    <row r="3903" spans="1:11" x14ac:dyDescent="0.25">
      <c r="A3903" s="7">
        <v>613069</v>
      </c>
      <c r="B3903" s="7">
        <v>58314</v>
      </c>
      <c r="C3903" t="s">
        <v>29</v>
      </c>
      <c r="D3903" t="s">
        <v>42</v>
      </c>
      <c r="E3903" s="7">
        <v>6</v>
      </c>
      <c r="F3903" s="7" t="s">
        <v>148</v>
      </c>
      <c r="G3903" t="s">
        <v>11</v>
      </c>
      <c r="H3903">
        <v>23.9</v>
      </c>
      <c r="I3903">
        <v>1</v>
      </c>
      <c r="J3903">
        <v>167.6</v>
      </c>
      <c r="K3903">
        <v>1.9870000000000001</v>
      </c>
    </row>
    <row r="3904" spans="1:11" x14ac:dyDescent="0.25">
      <c r="A3904" s="7">
        <v>613070</v>
      </c>
      <c r="B3904" s="7">
        <v>58314</v>
      </c>
      <c r="C3904" t="s">
        <v>29</v>
      </c>
      <c r="D3904" t="s">
        <v>42</v>
      </c>
      <c r="E3904" s="7">
        <v>6</v>
      </c>
      <c r="F3904" s="7" t="s">
        <v>148</v>
      </c>
      <c r="G3904" t="s">
        <v>11</v>
      </c>
      <c r="H3904">
        <v>20</v>
      </c>
      <c r="I3904">
        <v>1</v>
      </c>
      <c r="J3904">
        <v>142</v>
      </c>
      <c r="K3904">
        <v>1.9870000000000001</v>
      </c>
    </row>
    <row r="3905" spans="1:11" x14ac:dyDescent="0.25">
      <c r="A3905" s="7">
        <v>613071</v>
      </c>
      <c r="B3905" s="7">
        <v>58314</v>
      </c>
      <c r="C3905" t="s">
        <v>29</v>
      </c>
      <c r="D3905" t="s">
        <v>42</v>
      </c>
      <c r="E3905" s="7">
        <v>6</v>
      </c>
      <c r="F3905" s="7" t="s">
        <v>148</v>
      </c>
      <c r="G3905" t="s">
        <v>11</v>
      </c>
      <c r="H3905">
        <v>48.6</v>
      </c>
      <c r="I3905">
        <v>1</v>
      </c>
      <c r="J3905">
        <v>167.6</v>
      </c>
      <c r="K3905">
        <v>1.9870000000000001</v>
      </c>
    </row>
    <row r="3906" spans="1:11" x14ac:dyDescent="0.25">
      <c r="A3906" s="7">
        <v>613082</v>
      </c>
      <c r="B3906" s="7">
        <v>58314</v>
      </c>
      <c r="C3906" t="s">
        <v>29</v>
      </c>
      <c r="D3906" t="s">
        <v>42</v>
      </c>
      <c r="E3906" s="7">
        <v>6</v>
      </c>
      <c r="F3906" s="7" t="s">
        <v>148</v>
      </c>
      <c r="G3906" t="s">
        <v>11</v>
      </c>
      <c r="H3906">
        <v>24.6</v>
      </c>
      <c r="I3906">
        <v>1</v>
      </c>
      <c r="J3906">
        <v>142</v>
      </c>
      <c r="K3906">
        <v>1.9870000000000001</v>
      </c>
    </row>
    <row r="3907" spans="1:11" x14ac:dyDescent="0.25">
      <c r="A3907" s="7">
        <v>613094</v>
      </c>
      <c r="B3907" s="7">
        <v>58314</v>
      </c>
      <c r="C3907" t="s">
        <v>29</v>
      </c>
      <c r="D3907" t="s">
        <v>42</v>
      </c>
      <c r="E3907" s="7">
        <v>6</v>
      </c>
      <c r="F3907" s="7" t="s">
        <v>148</v>
      </c>
      <c r="G3907" t="s">
        <v>11</v>
      </c>
      <c r="H3907">
        <v>43.7</v>
      </c>
      <c r="I3907">
        <v>3</v>
      </c>
      <c r="J3907">
        <v>80.400000000000006</v>
      </c>
      <c r="K3907">
        <v>1.9870000000000001</v>
      </c>
    </row>
    <row r="3908" spans="1:11" x14ac:dyDescent="0.25">
      <c r="A3908" s="7">
        <v>613100</v>
      </c>
      <c r="B3908" s="7">
        <v>58314</v>
      </c>
      <c r="C3908" t="s">
        <v>29</v>
      </c>
      <c r="D3908" t="s">
        <v>42</v>
      </c>
      <c r="E3908" s="7">
        <v>6</v>
      </c>
      <c r="F3908" s="7" t="s">
        <v>148</v>
      </c>
      <c r="G3908" t="s">
        <v>11</v>
      </c>
      <c r="H3908">
        <v>20.399999999999999</v>
      </c>
      <c r="I3908">
        <v>1</v>
      </c>
      <c r="J3908">
        <v>142</v>
      </c>
      <c r="K3908">
        <v>1.9870000000000001</v>
      </c>
    </row>
    <row r="3909" spans="1:11" x14ac:dyDescent="0.25">
      <c r="A3909" s="7">
        <v>613120</v>
      </c>
      <c r="B3909" s="7">
        <v>58314</v>
      </c>
      <c r="C3909" t="s">
        <v>29</v>
      </c>
      <c r="D3909" t="s">
        <v>42</v>
      </c>
      <c r="E3909" s="7">
        <v>6</v>
      </c>
      <c r="F3909" s="7" t="s">
        <v>148</v>
      </c>
      <c r="G3909" t="s">
        <v>11</v>
      </c>
      <c r="H3909">
        <v>47.3</v>
      </c>
      <c r="I3909">
        <v>1</v>
      </c>
      <c r="J3909">
        <v>167.6</v>
      </c>
      <c r="K3909">
        <v>1.9870000000000001</v>
      </c>
    </row>
    <row r="3910" spans="1:11" x14ac:dyDescent="0.25">
      <c r="A3910" s="7">
        <v>613132</v>
      </c>
      <c r="B3910" s="7">
        <v>58314</v>
      </c>
      <c r="C3910" t="s">
        <v>29</v>
      </c>
      <c r="D3910" t="s">
        <v>42</v>
      </c>
      <c r="E3910" s="7">
        <v>6</v>
      </c>
      <c r="F3910" s="7" t="s">
        <v>148</v>
      </c>
      <c r="G3910" t="s">
        <v>11</v>
      </c>
      <c r="H3910">
        <v>53.8</v>
      </c>
      <c r="I3910">
        <v>2</v>
      </c>
      <c r="J3910">
        <v>113.6</v>
      </c>
      <c r="K3910">
        <v>1.9870000000000001</v>
      </c>
    </row>
    <row r="3911" spans="1:11" x14ac:dyDescent="0.25">
      <c r="A3911" s="7">
        <v>613148</v>
      </c>
      <c r="B3911" s="7">
        <v>58314</v>
      </c>
      <c r="C3911" t="s">
        <v>29</v>
      </c>
      <c r="D3911" t="s">
        <v>42</v>
      </c>
      <c r="E3911" s="7">
        <v>6</v>
      </c>
      <c r="F3911" s="7" t="s">
        <v>148</v>
      </c>
      <c r="G3911" t="s">
        <v>11</v>
      </c>
      <c r="H3911">
        <v>96.5</v>
      </c>
      <c r="I3911">
        <v>6</v>
      </c>
      <c r="J3911">
        <v>66.099999999999994</v>
      </c>
      <c r="K3911">
        <v>1.9870000000000001</v>
      </c>
    </row>
    <row r="3912" spans="1:11" x14ac:dyDescent="0.25">
      <c r="A3912" s="7">
        <v>613152</v>
      </c>
      <c r="B3912" s="7">
        <v>58314</v>
      </c>
      <c r="C3912" t="s">
        <v>29</v>
      </c>
      <c r="D3912" t="s">
        <v>42</v>
      </c>
      <c r="E3912" s="7">
        <v>6</v>
      </c>
      <c r="F3912" s="7" t="s">
        <v>148</v>
      </c>
      <c r="G3912" t="s">
        <v>11</v>
      </c>
      <c r="H3912">
        <v>38.299999999999997</v>
      </c>
      <c r="I3912">
        <v>1</v>
      </c>
      <c r="J3912">
        <v>167.6</v>
      </c>
      <c r="K3912">
        <v>1.9870000000000001</v>
      </c>
    </row>
    <row r="3913" spans="1:11" x14ac:dyDescent="0.25">
      <c r="A3913" s="7">
        <v>613153</v>
      </c>
      <c r="B3913" s="7">
        <v>58314</v>
      </c>
      <c r="C3913" t="s">
        <v>29</v>
      </c>
      <c r="D3913" t="s">
        <v>42</v>
      </c>
      <c r="E3913" s="7">
        <v>6</v>
      </c>
      <c r="F3913" s="7" t="s">
        <v>148</v>
      </c>
      <c r="G3913" t="s">
        <v>11</v>
      </c>
      <c r="H3913">
        <v>62.8</v>
      </c>
      <c r="I3913">
        <v>1</v>
      </c>
      <c r="J3913">
        <v>183.2</v>
      </c>
      <c r="K3913">
        <v>1.9870000000000001</v>
      </c>
    </row>
    <row r="3914" spans="1:11" x14ac:dyDescent="0.25">
      <c r="A3914" s="7">
        <v>613154</v>
      </c>
      <c r="B3914" s="7">
        <v>58314</v>
      </c>
      <c r="C3914" t="s">
        <v>29</v>
      </c>
      <c r="D3914" t="s">
        <v>42</v>
      </c>
      <c r="E3914" s="7">
        <v>6</v>
      </c>
      <c r="F3914" s="7" t="s">
        <v>148</v>
      </c>
      <c r="G3914" t="s">
        <v>11</v>
      </c>
      <c r="H3914">
        <v>28.6</v>
      </c>
      <c r="I3914">
        <v>1</v>
      </c>
      <c r="J3914">
        <v>142</v>
      </c>
      <c r="K3914">
        <v>1.9870000000000001</v>
      </c>
    </row>
    <row r="3915" spans="1:11" x14ac:dyDescent="0.25">
      <c r="A3915" s="7">
        <v>613155</v>
      </c>
      <c r="B3915" s="7">
        <v>58314</v>
      </c>
      <c r="C3915" t="s">
        <v>29</v>
      </c>
      <c r="D3915" t="s">
        <v>42</v>
      </c>
      <c r="E3915" s="7">
        <v>6</v>
      </c>
      <c r="F3915" s="7" t="s">
        <v>148</v>
      </c>
      <c r="G3915" t="s">
        <v>11</v>
      </c>
      <c r="H3915">
        <v>44.2</v>
      </c>
      <c r="I3915">
        <v>3</v>
      </c>
      <c r="J3915">
        <v>80.400000000000006</v>
      </c>
      <c r="K3915">
        <v>1.9870000000000001</v>
      </c>
    </row>
    <row r="3916" spans="1:11" x14ac:dyDescent="0.25">
      <c r="A3916" s="7">
        <v>613156</v>
      </c>
      <c r="B3916" s="7">
        <v>58314</v>
      </c>
      <c r="C3916" t="s">
        <v>29</v>
      </c>
      <c r="D3916" t="s">
        <v>42</v>
      </c>
      <c r="E3916" s="7">
        <v>6</v>
      </c>
      <c r="F3916" s="7" t="s">
        <v>148</v>
      </c>
      <c r="G3916" t="s">
        <v>11</v>
      </c>
      <c r="H3916">
        <v>24</v>
      </c>
      <c r="I3916">
        <v>1</v>
      </c>
      <c r="J3916">
        <v>142</v>
      </c>
      <c r="K3916">
        <v>1.9870000000000001</v>
      </c>
    </row>
    <row r="3917" spans="1:11" x14ac:dyDescent="0.25">
      <c r="A3917" s="7">
        <v>613159</v>
      </c>
      <c r="B3917" s="7">
        <v>58314</v>
      </c>
      <c r="C3917" t="s">
        <v>29</v>
      </c>
      <c r="D3917" t="s">
        <v>42</v>
      </c>
      <c r="E3917" s="7">
        <v>6</v>
      </c>
      <c r="F3917" s="7" t="s">
        <v>148</v>
      </c>
      <c r="G3917" t="s">
        <v>11</v>
      </c>
      <c r="H3917">
        <v>28.3</v>
      </c>
      <c r="I3917">
        <v>1</v>
      </c>
      <c r="J3917">
        <v>142</v>
      </c>
      <c r="K3917">
        <v>1.9870000000000001</v>
      </c>
    </row>
    <row r="3918" spans="1:11" x14ac:dyDescent="0.25">
      <c r="A3918" s="7">
        <v>613160</v>
      </c>
      <c r="B3918" s="7">
        <v>58314</v>
      </c>
      <c r="C3918" t="s">
        <v>29</v>
      </c>
      <c r="D3918" t="s">
        <v>42</v>
      </c>
      <c r="E3918" s="7">
        <v>6</v>
      </c>
      <c r="F3918" s="7" t="s">
        <v>148</v>
      </c>
      <c r="G3918" t="s">
        <v>11</v>
      </c>
      <c r="H3918">
        <v>20</v>
      </c>
      <c r="I3918">
        <v>1</v>
      </c>
      <c r="J3918">
        <v>142</v>
      </c>
      <c r="K3918">
        <v>1.9870000000000001</v>
      </c>
    </row>
    <row r="3919" spans="1:11" x14ac:dyDescent="0.25">
      <c r="A3919" s="7">
        <v>613161</v>
      </c>
      <c r="B3919" s="7">
        <v>58314</v>
      </c>
      <c r="C3919" t="s">
        <v>29</v>
      </c>
      <c r="D3919" t="s">
        <v>42</v>
      </c>
      <c r="E3919" s="7">
        <v>6</v>
      </c>
      <c r="F3919" s="7" t="s">
        <v>148</v>
      </c>
      <c r="G3919" t="s">
        <v>11</v>
      </c>
      <c r="H3919">
        <v>29.3</v>
      </c>
      <c r="I3919">
        <v>1</v>
      </c>
      <c r="J3919">
        <v>142</v>
      </c>
      <c r="K3919">
        <v>1.9870000000000001</v>
      </c>
    </row>
    <row r="3920" spans="1:11" x14ac:dyDescent="0.25">
      <c r="A3920" s="7">
        <v>613162</v>
      </c>
      <c r="B3920" s="7">
        <v>58314</v>
      </c>
      <c r="C3920" t="s">
        <v>29</v>
      </c>
      <c r="D3920" t="s">
        <v>42</v>
      </c>
      <c r="E3920" s="7">
        <v>6</v>
      </c>
      <c r="F3920" s="7" t="s">
        <v>148</v>
      </c>
      <c r="G3920" t="s">
        <v>11</v>
      </c>
      <c r="H3920">
        <v>15.5</v>
      </c>
      <c r="I3920">
        <v>1</v>
      </c>
      <c r="J3920">
        <v>142</v>
      </c>
      <c r="K3920">
        <v>1.9870000000000001</v>
      </c>
    </row>
    <row r="3921" spans="1:11" x14ac:dyDescent="0.25">
      <c r="A3921" s="7">
        <v>613165</v>
      </c>
      <c r="B3921" s="7">
        <v>58314</v>
      </c>
      <c r="C3921" t="s">
        <v>29</v>
      </c>
      <c r="D3921" t="s">
        <v>42</v>
      </c>
      <c r="E3921" s="7">
        <v>6</v>
      </c>
      <c r="F3921" s="7" t="s">
        <v>148</v>
      </c>
      <c r="G3921" t="s">
        <v>11</v>
      </c>
      <c r="H3921">
        <v>7</v>
      </c>
      <c r="I3921">
        <v>4</v>
      </c>
      <c r="J3921">
        <v>55.4</v>
      </c>
      <c r="K3921">
        <v>1.9870000000000001</v>
      </c>
    </row>
    <row r="3922" spans="1:11" x14ac:dyDescent="0.25">
      <c r="A3922" s="7">
        <v>613166</v>
      </c>
      <c r="B3922" s="7">
        <v>58314</v>
      </c>
      <c r="C3922" t="s">
        <v>29</v>
      </c>
      <c r="D3922" t="s">
        <v>42</v>
      </c>
      <c r="E3922" s="7">
        <v>6</v>
      </c>
      <c r="F3922" s="7" t="s">
        <v>148</v>
      </c>
      <c r="G3922" t="s">
        <v>11</v>
      </c>
      <c r="H3922">
        <v>68.099999999999994</v>
      </c>
      <c r="I3922">
        <v>1</v>
      </c>
      <c r="J3922">
        <v>194.5</v>
      </c>
      <c r="K3922">
        <v>1.9870000000000001</v>
      </c>
    </row>
    <row r="3923" spans="1:11" x14ac:dyDescent="0.25">
      <c r="A3923" s="7">
        <v>613167</v>
      </c>
      <c r="B3923" s="7">
        <v>58314</v>
      </c>
      <c r="C3923" t="s">
        <v>29</v>
      </c>
      <c r="D3923" t="s">
        <v>42</v>
      </c>
      <c r="E3923" s="7">
        <v>6</v>
      </c>
      <c r="F3923" s="7" t="s">
        <v>148</v>
      </c>
      <c r="G3923" t="s">
        <v>11</v>
      </c>
      <c r="H3923">
        <v>28.6</v>
      </c>
      <c r="I3923">
        <v>1</v>
      </c>
      <c r="J3923">
        <v>142</v>
      </c>
      <c r="K3923">
        <v>1.9870000000000001</v>
      </c>
    </row>
    <row r="3924" spans="1:11" x14ac:dyDescent="0.25">
      <c r="A3924" s="7">
        <v>615668</v>
      </c>
      <c r="B3924" s="7">
        <v>1604</v>
      </c>
      <c r="C3924" t="s">
        <v>9</v>
      </c>
      <c r="D3924" t="s">
        <v>13</v>
      </c>
      <c r="E3924" s="7">
        <v>12</v>
      </c>
      <c r="F3924" s="7" t="s">
        <v>148</v>
      </c>
      <c r="G3924" t="s">
        <v>11</v>
      </c>
      <c r="H3924">
        <v>45.7</v>
      </c>
      <c r="I3924">
        <v>3</v>
      </c>
      <c r="J3924">
        <v>80.400000000000006</v>
      </c>
      <c r="K3924">
        <v>1.9870000000000001</v>
      </c>
    </row>
    <row r="3925" spans="1:11" x14ac:dyDescent="0.25">
      <c r="A3925" s="7">
        <v>645086</v>
      </c>
      <c r="B3925" s="7">
        <v>644629</v>
      </c>
      <c r="C3925" t="s">
        <v>15</v>
      </c>
      <c r="D3925" t="s">
        <v>22</v>
      </c>
      <c r="E3925" s="7">
        <v>26</v>
      </c>
      <c r="F3925" s="7" t="s">
        <v>148</v>
      </c>
      <c r="G3925" t="s">
        <v>11</v>
      </c>
      <c r="H3925">
        <v>40.1</v>
      </c>
      <c r="I3925">
        <v>3</v>
      </c>
      <c r="J3925">
        <v>80.400000000000006</v>
      </c>
      <c r="K3925">
        <v>1.9870000000000001</v>
      </c>
    </row>
    <row r="3926" spans="1:11" x14ac:dyDescent="0.25">
      <c r="A3926" s="7">
        <v>645088</v>
      </c>
      <c r="B3926" s="7">
        <v>644629</v>
      </c>
      <c r="C3926" t="s">
        <v>15</v>
      </c>
      <c r="D3926" t="s">
        <v>22</v>
      </c>
      <c r="E3926" s="7">
        <v>26</v>
      </c>
      <c r="F3926" s="7" t="s">
        <v>148</v>
      </c>
      <c r="G3926" t="s">
        <v>11</v>
      </c>
      <c r="H3926">
        <v>40</v>
      </c>
      <c r="I3926">
        <v>1</v>
      </c>
      <c r="J3926">
        <v>167.6</v>
      </c>
      <c r="K3926">
        <v>1.9870000000000001</v>
      </c>
    </row>
    <row r="3927" spans="1:11" x14ac:dyDescent="0.25">
      <c r="A3927" s="7">
        <v>645090</v>
      </c>
      <c r="B3927" s="7">
        <v>644629</v>
      </c>
      <c r="C3927" t="s">
        <v>15</v>
      </c>
      <c r="D3927" t="s">
        <v>22</v>
      </c>
      <c r="E3927" s="7">
        <v>26</v>
      </c>
      <c r="F3927" s="7" t="s">
        <v>148</v>
      </c>
      <c r="G3927" t="s">
        <v>11</v>
      </c>
      <c r="H3927">
        <v>86.4</v>
      </c>
      <c r="I3927">
        <v>3</v>
      </c>
      <c r="J3927">
        <v>93.4</v>
      </c>
      <c r="K3927">
        <v>1.9870000000000001</v>
      </c>
    </row>
    <row r="3928" spans="1:11" x14ac:dyDescent="0.25">
      <c r="A3928" s="7">
        <v>645092</v>
      </c>
      <c r="B3928" s="7">
        <v>644629</v>
      </c>
      <c r="C3928" t="s">
        <v>15</v>
      </c>
      <c r="D3928" t="s">
        <v>22</v>
      </c>
      <c r="E3928" s="7">
        <v>26</v>
      </c>
      <c r="F3928" s="7" t="s">
        <v>148</v>
      </c>
      <c r="G3928" t="s">
        <v>11</v>
      </c>
      <c r="H3928">
        <v>59.8</v>
      </c>
      <c r="I3928">
        <v>3</v>
      </c>
      <c r="J3928">
        <v>87.9</v>
      </c>
      <c r="K3928">
        <v>1.9870000000000001</v>
      </c>
    </row>
    <row r="3929" spans="1:11" x14ac:dyDescent="0.25">
      <c r="A3929" s="7">
        <v>645094</v>
      </c>
      <c r="B3929" s="7">
        <v>644629</v>
      </c>
      <c r="C3929" t="s">
        <v>15</v>
      </c>
      <c r="D3929" t="s">
        <v>22</v>
      </c>
      <c r="E3929" s="7">
        <v>26</v>
      </c>
      <c r="F3929" s="7" t="s">
        <v>148</v>
      </c>
      <c r="G3929" t="s">
        <v>11</v>
      </c>
      <c r="H3929">
        <v>40.200000000000003</v>
      </c>
      <c r="I3929">
        <v>2</v>
      </c>
      <c r="J3929">
        <v>103.9</v>
      </c>
      <c r="K3929">
        <v>1.9870000000000001</v>
      </c>
    </row>
    <row r="3930" spans="1:11" x14ac:dyDescent="0.25">
      <c r="A3930" s="7">
        <v>645096</v>
      </c>
      <c r="B3930" s="7">
        <v>644629</v>
      </c>
      <c r="C3930" t="s">
        <v>15</v>
      </c>
      <c r="D3930" t="s">
        <v>22</v>
      </c>
      <c r="E3930" s="7">
        <v>26</v>
      </c>
      <c r="F3930" s="7" t="s">
        <v>148</v>
      </c>
      <c r="G3930" t="s">
        <v>11</v>
      </c>
      <c r="H3930">
        <v>86.2</v>
      </c>
      <c r="I3930">
        <v>7</v>
      </c>
      <c r="J3930">
        <v>66.099999999999994</v>
      </c>
      <c r="K3930">
        <v>1.9870000000000001</v>
      </c>
    </row>
    <row r="3931" spans="1:11" x14ac:dyDescent="0.25">
      <c r="A3931" s="7">
        <v>645098</v>
      </c>
      <c r="B3931" s="7">
        <v>644629</v>
      </c>
      <c r="C3931" t="s">
        <v>15</v>
      </c>
      <c r="D3931" t="s">
        <v>22</v>
      </c>
      <c r="E3931" s="7">
        <v>26</v>
      </c>
      <c r="F3931" s="7" t="s">
        <v>148</v>
      </c>
      <c r="G3931" t="s">
        <v>11</v>
      </c>
      <c r="H3931">
        <v>86.6</v>
      </c>
      <c r="I3931">
        <v>2</v>
      </c>
      <c r="J3931">
        <v>120.6</v>
      </c>
      <c r="K3931">
        <v>1.9870000000000001</v>
      </c>
    </row>
    <row r="3932" spans="1:11" x14ac:dyDescent="0.25">
      <c r="A3932" s="7">
        <v>645100</v>
      </c>
      <c r="B3932" s="7">
        <v>644629</v>
      </c>
      <c r="C3932" t="s">
        <v>15</v>
      </c>
      <c r="D3932" t="s">
        <v>22</v>
      </c>
      <c r="E3932" s="7">
        <v>26</v>
      </c>
      <c r="F3932" s="7" t="s">
        <v>148</v>
      </c>
      <c r="G3932" t="s">
        <v>11</v>
      </c>
      <c r="H3932">
        <v>59.8</v>
      </c>
      <c r="I3932">
        <v>1</v>
      </c>
      <c r="J3932">
        <v>183.2</v>
      </c>
      <c r="K3932">
        <v>1.9870000000000001</v>
      </c>
    </row>
    <row r="3933" spans="1:11" x14ac:dyDescent="0.25">
      <c r="A3933" s="7">
        <v>645102</v>
      </c>
      <c r="B3933" s="7">
        <v>644629</v>
      </c>
      <c r="C3933" t="s">
        <v>15</v>
      </c>
      <c r="D3933" t="s">
        <v>22</v>
      </c>
      <c r="E3933" s="7">
        <v>26</v>
      </c>
      <c r="F3933" s="7" t="s">
        <v>148</v>
      </c>
      <c r="G3933" t="s">
        <v>11</v>
      </c>
      <c r="H3933">
        <v>40.200000000000003</v>
      </c>
      <c r="I3933">
        <v>1</v>
      </c>
      <c r="J3933">
        <v>167.6</v>
      </c>
      <c r="K3933">
        <v>1.9870000000000001</v>
      </c>
    </row>
    <row r="3934" spans="1:11" x14ac:dyDescent="0.25">
      <c r="A3934" s="7">
        <v>645104</v>
      </c>
      <c r="B3934" s="7">
        <v>644629</v>
      </c>
      <c r="C3934" t="s">
        <v>15</v>
      </c>
      <c r="D3934" t="s">
        <v>22</v>
      </c>
      <c r="E3934" s="7">
        <v>26</v>
      </c>
      <c r="F3934" s="7" t="s">
        <v>148</v>
      </c>
      <c r="G3934" t="s">
        <v>11</v>
      </c>
      <c r="H3934">
        <v>86.7</v>
      </c>
      <c r="I3934">
        <v>4</v>
      </c>
      <c r="J3934">
        <v>75.900000000000006</v>
      </c>
      <c r="K3934">
        <v>1.9870000000000001</v>
      </c>
    </row>
    <row r="3935" spans="1:11" x14ac:dyDescent="0.25">
      <c r="A3935" s="7">
        <v>645106</v>
      </c>
      <c r="B3935" s="7">
        <v>644629</v>
      </c>
      <c r="C3935" t="s">
        <v>15</v>
      </c>
      <c r="D3935" t="s">
        <v>22</v>
      </c>
      <c r="E3935" s="7">
        <v>26</v>
      </c>
      <c r="F3935" s="7" t="s">
        <v>148</v>
      </c>
      <c r="G3935" t="s">
        <v>11</v>
      </c>
      <c r="H3935">
        <v>59.8</v>
      </c>
      <c r="I3935">
        <v>3</v>
      </c>
      <c r="J3935">
        <v>87.9</v>
      </c>
      <c r="K3935">
        <v>1.9870000000000001</v>
      </c>
    </row>
    <row r="3936" spans="1:11" x14ac:dyDescent="0.25">
      <c r="A3936" s="7">
        <v>645108</v>
      </c>
      <c r="B3936" s="7">
        <v>644629</v>
      </c>
      <c r="C3936" t="s">
        <v>15</v>
      </c>
      <c r="D3936" t="s">
        <v>22</v>
      </c>
      <c r="E3936" s="7">
        <v>26</v>
      </c>
      <c r="F3936" s="7" t="s">
        <v>148</v>
      </c>
      <c r="G3936" t="s">
        <v>11</v>
      </c>
      <c r="H3936">
        <v>40.1</v>
      </c>
      <c r="I3936">
        <v>1</v>
      </c>
      <c r="J3936">
        <v>167.6</v>
      </c>
      <c r="K3936">
        <v>1.9870000000000001</v>
      </c>
    </row>
    <row r="3937" spans="1:11" x14ac:dyDescent="0.25">
      <c r="A3937" s="7">
        <v>645110</v>
      </c>
      <c r="B3937" s="7">
        <v>644629</v>
      </c>
      <c r="C3937" t="s">
        <v>15</v>
      </c>
      <c r="D3937" t="s">
        <v>22</v>
      </c>
      <c r="E3937" s="7">
        <v>26</v>
      </c>
      <c r="F3937" s="7" t="s">
        <v>148</v>
      </c>
      <c r="G3937" t="s">
        <v>11</v>
      </c>
      <c r="H3937">
        <v>86</v>
      </c>
      <c r="I3937">
        <v>5</v>
      </c>
      <c r="J3937">
        <v>66.099999999999994</v>
      </c>
      <c r="K3937">
        <v>1.9870000000000001</v>
      </c>
    </row>
    <row r="3938" spans="1:11" x14ac:dyDescent="0.25">
      <c r="A3938" s="7">
        <v>645112</v>
      </c>
      <c r="B3938" s="7">
        <v>644629</v>
      </c>
      <c r="C3938" t="s">
        <v>15</v>
      </c>
      <c r="D3938" t="s">
        <v>22</v>
      </c>
      <c r="E3938" s="7">
        <v>26</v>
      </c>
      <c r="F3938" s="7" t="s">
        <v>148</v>
      </c>
      <c r="G3938" t="s">
        <v>11</v>
      </c>
      <c r="H3938">
        <v>59.3</v>
      </c>
      <c r="I3938">
        <v>3</v>
      </c>
      <c r="J3938">
        <v>87.9</v>
      </c>
      <c r="K3938">
        <v>1.9870000000000001</v>
      </c>
    </row>
    <row r="3939" spans="1:11" x14ac:dyDescent="0.25">
      <c r="A3939" s="7">
        <v>647601</v>
      </c>
      <c r="B3939" s="7">
        <v>501291</v>
      </c>
      <c r="C3939" t="s">
        <v>50</v>
      </c>
      <c r="D3939" t="s">
        <v>133</v>
      </c>
      <c r="E3939" s="7">
        <v>10</v>
      </c>
      <c r="F3939" s="7" t="s">
        <v>148</v>
      </c>
      <c r="G3939" t="s">
        <v>18</v>
      </c>
      <c r="H3939">
        <v>26.6</v>
      </c>
      <c r="I3939">
        <v>1</v>
      </c>
      <c r="J3939">
        <v>92</v>
      </c>
      <c r="K3939">
        <v>2.76</v>
      </c>
    </row>
    <row r="3940" spans="1:11" x14ac:dyDescent="0.25">
      <c r="A3940" s="7">
        <v>648140</v>
      </c>
      <c r="B3940" s="7">
        <v>1604</v>
      </c>
      <c r="C3940" t="s">
        <v>9</v>
      </c>
      <c r="D3940" t="s">
        <v>13</v>
      </c>
      <c r="E3940" s="7">
        <v>12</v>
      </c>
      <c r="F3940" s="7" t="s">
        <v>148</v>
      </c>
      <c r="G3940" t="s">
        <v>11</v>
      </c>
      <c r="H3940">
        <v>35.4</v>
      </c>
      <c r="I3940">
        <v>1</v>
      </c>
      <c r="J3940">
        <v>142</v>
      </c>
      <c r="K3940">
        <v>1.9870000000000001</v>
      </c>
    </row>
    <row r="3941" spans="1:11" x14ac:dyDescent="0.25">
      <c r="A3941" s="7">
        <v>648404</v>
      </c>
      <c r="B3941" s="7">
        <v>431517</v>
      </c>
      <c r="C3941" t="s">
        <v>50</v>
      </c>
      <c r="D3941" t="s">
        <v>114</v>
      </c>
      <c r="E3941" s="7">
        <v>5</v>
      </c>
      <c r="F3941" s="7" t="s">
        <v>148</v>
      </c>
      <c r="G3941" t="s">
        <v>18</v>
      </c>
      <c r="H3941">
        <v>19</v>
      </c>
      <c r="I3941">
        <v>1</v>
      </c>
      <c r="J3941">
        <v>92</v>
      </c>
      <c r="K3941">
        <v>2.76</v>
      </c>
    </row>
    <row r="3942" spans="1:11" x14ac:dyDescent="0.25">
      <c r="A3942" s="7">
        <v>648405</v>
      </c>
      <c r="B3942" s="7">
        <v>431517</v>
      </c>
      <c r="C3942" t="s">
        <v>50</v>
      </c>
      <c r="D3942" t="s">
        <v>114</v>
      </c>
      <c r="E3942" s="7">
        <v>5</v>
      </c>
      <c r="F3942" s="7" t="s">
        <v>148</v>
      </c>
      <c r="G3942" t="s">
        <v>18</v>
      </c>
      <c r="H3942">
        <v>13</v>
      </c>
      <c r="I3942">
        <v>1</v>
      </c>
      <c r="J3942">
        <v>92</v>
      </c>
      <c r="K3942">
        <v>2.76</v>
      </c>
    </row>
    <row r="3943" spans="1:11" x14ac:dyDescent="0.25">
      <c r="A3943" s="7">
        <v>648431</v>
      </c>
      <c r="B3943" s="7">
        <v>431518</v>
      </c>
      <c r="C3943" t="s">
        <v>50</v>
      </c>
      <c r="D3943" t="s">
        <v>114</v>
      </c>
      <c r="E3943" s="7" t="s">
        <v>116</v>
      </c>
      <c r="F3943" s="7" t="s">
        <v>148</v>
      </c>
      <c r="G3943" t="s">
        <v>18</v>
      </c>
      <c r="H3943">
        <v>13</v>
      </c>
      <c r="I3943">
        <v>1</v>
      </c>
      <c r="J3943">
        <v>92</v>
      </c>
      <c r="K3943">
        <v>2.76</v>
      </c>
    </row>
    <row r="3944" spans="1:11" x14ac:dyDescent="0.25">
      <c r="A3944" s="7">
        <v>649376</v>
      </c>
      <c r="B3944" s="7">
        <v>648495</v>
      </c>
      <c r="C3944" t="s">
        <v>139</v>
      </c>
      <c r="D3944" t="s">
        <v>140</v>
      </c>
      <c r="E3944" s="7" t="s">
        <v>141</v>
      </c>
      <c r="F3944" s="7" t="s">
        <v>148</v>
      </c>
      <c r="G3944" t="s">
        <v>11</v>
      </c>
      <c r="H3944">
        <v>36.6</v>
      </c>
      <c r="I3944">
        <v>2</v>
      </c>
      <c r="J3944">
        <v>103.9</v>
      </c>
      <c r="K3944">
        <v>1.9870000000000001</v>
      </c>
    </row>
    <row r="3945" spans="1:11" x14ac:dyDescent="0.25">
      <c r="A3945" s="7">
        <v>649382</v>
      </c>
      <c r="B3945" s="7">
        <v>648495</v>
      </c>
      <c r="C3945" t="s">
        <v>139</v>
      </c>
      <c r="D3945" t="s">
        <v>140</v>
      </c>
      <c r="E3945" s="7" t="s">
        <v>141</v>
      </c>
      <c r="F3945" s="7" t="s">
        <v>148</v>
      </c>
      <c r="G3945" t="s">
        <v>11</v>
      </c>
      <c r="H3945">
        <v>36.200000000000003</v>
      </c>
      <c r="I3945">
        <v>2</v>
      </c>
      <c r="J3945">
        <v>88</v>
      </c>
      <c r="K3945">
        <v>1.9870000000000001</v>
      </c>
    </row>
    <row r="3946" spans="1:11" x14ac:dyDescent="0.25">
      <c r="A3946" s="7">
        <v>649386</v>
      </c>
      <c r="B3946" s="7">
        <v>648495</v>
      </c>
      <c r="C3946" t="s">
        <v>139</v>
      </c>
      <c r="D3946" t="s">
        <v>140</v>
      </c>
      <c r="E3946" s="7" t="s">
        <v>141</v>
      </c>
      <c r="F3946" s="7" t="s">
        <v>148</v>
      </c>
      <c r="G3946" t="s">
        <v>11</v>
      </c>
      <c r="H3946">
        <v>36.4</v>
      </c>
      <c r="I3946">
        <v>1</v>
      </c>
      <c r="J3946">
        <v>142</v>
      </c>
      <c r="K3946">
        <v>1.9870000000000001</v>
      </c>
    </row>
    <row r="3947" spans="1:11" x14ac:dyDescent="0.25">
      <c r="A3947" s="7">
        <v>649388</v>
      </c>
      <c r="B3947" s="7">
        <v>648495</v>
      </c>
      <c r="C3947" t="s">
        <v>139</v>
      </c>
      <c r="D3947" t="s">
        <v>140</v>
      </c>
      <c r="E3947" s="7" t="s">
        <v>141</v>
      </c>
      <c r="F3947" s="7" t="s">
        <v>148</v>
      </c>
      <c r="G3947" t="s">
        <v>11</v>
      </c>
      <c r="H3947">
        <v>56.3</v>
      </c>
      <c r="I3947">
        <v>2</v>
      </c>
      <c r="J3947">
        <v>113.6</v>
      </c>
      <c r="K3947">
        <v>1.9870000000000001</v>
      </c>
    </row>
    <row r="3948" spans="1:11" x14ac:dyDescent="0.25">
      <c r="A3948" s="7">
        <v>649390</v>
      </c>
      <c r="B3948" s="7">
        <v>648495</v>
      </c>
      <c r="C3948" t="s">
        <v>139</v>
      </c>
      <c r="D3948" t="s">
        <v>140</v>
      </c>
      <c r="E3948" s="7" t="s">
        <v>141</v>
      </c>
      <c r="F3948" s="7" t="s">
        <v>148</v>
      </c>
      <c r="G3948" t="s">
        <v>11</v>
      </c>
      <c r="H3948">
        <v>72.5</v>
      </c>
      <c r="I3948">
        <v>1</v>
      </c>
      <c r="J3948">
        <v>194.5</v>
      </c>
      <c r="K3948">
        <v>1.9870000000000001</v>
      </c>
    </row>
    <row r="3949" spans="1:11" x14ac:dyDescent="0.25">
      <c r="A3949" s="7">
        <v>649392</v>
      </c>
      <c r="B3949" s="7">
        <v>648495</v>
      </c>
      <c r="C3949" t="s">
        <v>139</v>
      </c>
      <c r="D3949" t="s">
        <v>140</v>
      </c>
      <c r="E3949" s="7" t="s">
        <v>141</v>
      </c>
      <c r="F3949" s="7" t="s">
        <v>148</v>
      </c>
      <c r="G3949" t="s">
        <v>11</v>
      </c>
      <c r="H3949">
        <v>36</v>
      </c>
      <c r="I3949">
        <v>5</v>
      </c>
      <c r="J3949">
        <v>56.9</v>
      </c>
      <c r="K3949">
        <v>1.9870000000000001</v>
      </c>
    </row>
    <row r="3950" spans="1:11" x14ac:dyDescent="0.25">
      <c r="A3950" s="7">
        <v>649394</v>
      </c>
      <c r="B3950" s="7">
        <v>648495</v>
      </c>
      <c r="C3950" t="s">
        <v>139</v>
      </c>
      <c r="D3950" t="s">
        <v>140</v>
      </c>
      <c r="E3950" s="7" t="s">
        <v>141</v>
      </c>
      <c r="F3950" s="7" t="s">
        <v>148</v>
      </c>
      <c r="G3950" t="s">
        <v>11</v>
      </c>
      <c r="H3950">
        <v>36.6</v>
      </c>
      <c r="I3950">
        <v>2</v>
      </c>
      <c r="J3950">
        <v>88</v>
      </c>
      <c r="K3950">
        <v>1.9870000000000001</v>
      </c>
    </row>
    <row r="3951" spans="1:11" x14ac:dyDescent="0.25">
      <c r="A3951" s="7">
        <v>649398</v>
      </c>
      <c r="B3951" s="7">
        <v>648495</v>
      </c>
      <c r="C3951" t="s">
        <v>139</v>
      </c>
      <c r="D3951" t="s">
        <v>140</v>
      </c>
      <c r="E3951" s="7" t="s">
        <v>141</v>
      </c>
      <c r="F3951" s="7" t="s">
        <v>148</v>
      </c>
      <c r="G3951" t="s">
        <v>11</v>
      </c>
      <c r="H3951">
        <v>28.1</v>
      </c>
      <c r="I3951">
        <v>2</v>
      </c>
      <c r="J3951">
        <v>88</v>
      </c>
      <c r="K3951">
        <v>1.9870000000000001</v>
      </c>
    </row>
    <row r="3952" spans="1:11" x14ac:dyDescent="0.25">
      <c r="A3952" s="7">
        <v>649400</v>
      </c>
      <c r="B3952" s="7">
        <v>648495</v>
      </c>
      <c r="C3952" t="s">
        <v>139</v>
      </c>
      <c r="D3952" t="s">
        <v>140</v>
      </c>
      <c r="E3952" s="7" t="s">
        <v>141</v>
      </c>
      <c r="F3952" s="7" t="s">
        <v>148</v>
      </c>
      <c r="G3952" t="s">
        <v>11</v>
      </c>
      <c r="H3952">
        <v>31.6</v>
      </c>
      <c r="I3952">
        <v>1</v>
      </c>
      <c r="J3952">
        <v>167.6</v>
      </c>
      <c r="K3952">
        <v>1.9870000000000001</v>
      </c>
    </row>
    <row r="3953" spans="1:11" x14ac:dyDescent="0.25">
      <c r="A3953" s="7">
        <v>649404</v>
      </c>
      <c r="B3953" s="7">
        <v>648495</v>
      </c>
      <c r="C3953" t="s">
        <v>139</v>
      </c>
      <c r="D3953" t="s">
        <v>140</v>
      </c>
      <c r="E3953" s="7" t="s">
        <v>141</v>
      </c>
      <c r="F3953" s="7" t="s">
        <v>148</v>
      </c>
      <c r="G3953" t="s">
        <v>11</v>
      </c>
      <c r="H3953">
        <v>36.299999999999997</v>
      </c>
      <c r="I3953">
        <v>2</v>
      </c>
      <c r="J3953">
        <v>103.9</v>
      </c>
      <c r="K3953">
        <v>1.9870000000000001</v>
      </c>
    </row>
    <row r="3954" spans="1:11" x14ac:dyDescent="0.25">
      <c r="A3954" s="7">
        <v>649406</v>
      </c>
      <c r="B3954" s="7">
        <v>648495</v>
      </c>
      <c r="C3954" t="s">
        <v>139</v>
      </c>
      <c r="D3954" t="s">
        <v>140</v>
      </c>
      <c r="E3954" s="7" t="s">
        <v>141</v>
      </c>
      <c r="F3954" s="7" t="s">
        <v>148</v>
      </c>
      <c r="G3954" t="s">
        <v>11</v>
      </c>
      <c r="H3954">
        <v>36.4</v>
      </c>
      <c r="I3954">
        <v>1</v>
      </c>
      <c r="J3954">
        <v>142</v>
      </c>
      <c r="K3954">
        <v>1.9870000000000001</v>
      </c>
    </row>
    <row r="3955" spans="1:11" x14ac:dyDescent="0.25">
      <c r="A3955" s="7">
        <v>649408</v>
      </c>
      <c r="B3955" s="7">
        <v>648495</v>
      </c>
      <c r="C3955" t="s">
        <v>139</v>
      </c>
      <c r="D3955" t="s">
        <v>140</v>
      </c>
      <c r="E3955" s="7" t="s">
        <v>141</v>
      </c>
      <c r="F3955" s="7" t="s">
        <v>148</v>
      </c>
      <c r="G3955" t="s">
        <v>11</v>
      </c>
      <c r="H3955">
        <v>35.5</v>
      </c>
      <c r="I3955">
        <v>3</v>
      </c>
      <c r="J3955">
        <v>68.2</v>
      </c>
      <c r="K3955">
        <v>1.9870000000000001</v>
      </c>
    </row>
    <row r="3956" spans="1:11" x14ac:dyDescent="0.25">
      <c r="A3956" s="7">
        <v>649410</v>
      </c>
      <c r="B3956" s="7">
        <v>648495</v>
      </c>
      <c r="C3956" t="s">
        <v>139</v>
      </c>
      <c r="D3956" t="s">
        <v>140</v>
      </c>
      <c r="E3956" s="7" t="s">
        <v>141</v>
      </c>
      <c r="F3956" s="7" t="s">
        <v>148</v>
      </c>
      <c r="G3956" t="s">
        <v>11</v>
      </c>
      <c r="H3956">
        <v>45.5</v>
      </c>
      <c r="I3956">
        <v>2</v>
      </c>
      <c r="J3956">
        <v>103.9</v>
      </c>
      <c r="K3956">
        <v>1.9870000000000001</v>
      </c>
    </row>
    <row r="3957" spans="1:11" x14ac:dyDescent="0.25">
      <c r="A3957" s="7">
        <v>649412</v>
      </c>
      <c r="B3957" s="7">
        <v>648495</v>
      </c>
      <c r="C3957" t="s">
        <v>139</v>
      </c>
      <c r="D3957" t="s">
        <v>140</v>
      </c>
      <c r="E3957" s="7" t="s">
        <v>141</v>
      </c>
      <c r="F3957" s="7" t="s">
        <v>148</v>
      </c>
      <c r="G3957" t="s">
        <v>11</v>
      </c>
      <c r="H3957">
        <v>20.100000000000001</v>
      </c>
      <c r="I3957">
        <v>1</v>
      </c>
      <c r="J3957">
        <v>142</v>
      </c>
      <c r="K3957">
        <v>1.9870000000000001</v>
      </c>
    </row>
    <row r="3958" spans="1:11" x14ac:dyDescent="0.25">
      <c r="A3958" s="7">
        <v>649414</v>
      </c>
      <c r="B3958" s="7">
        <v>648495</v>
      </c>
      <c r="C3958" t="s">
        <v>139</v>
      </c>
      <c r="D3958" t="s">
        <v>140</v>
      </c>
      <c r="E3958" s="7" t="s">
        <v>141</v>
      </c>
      <c r="F3958" s="7" t="s">
        <v>148</v>
      </c>
      <c r="G3958" t="s">
        <v>11</v>
      </c>
      <c r="H3958">
        <v>37</v>
      </c>
      <c r="I3958">
        <v>1</v>
      </c>
      <c r="J3958">
        <v>167.6</v>
      </c>
      <c r="K3958">
        <v>1.9870000000000001</v>
      </c>
    </row>
    <row r="3959" spans="1:11" x14ac:dyDescent="0.25">
      <c r="A3959" s="7">
        <v>649416</v>
      </c>
      <c r="B3959" s="7">
        <v>648495</v>
      </c>
      <c r="C3959" t="s">
        <v>139</v>
      </c>
      <c r="D3959" t="s">
        <v>140</v>
      </c>
      <c r="E3959" s="7" t="s">
        <v>141</v>
      </c>
      <c r="F3959" s="7" t="s">
        <v>148</v>
      </c>
      <c r="G3959" t="s">
        <v>11</v>
      </c>
      <c r="H3959">
        <v>34.799999999999997</v>
      </c>
      <c r="I3959">
        <v>3</v>
      </c>
      <c r="J3959">
        <v>68.2</v>
      </c>
      <c r="K3959">
        <v>1.9870000000000001</v>
      </c>
    </row>
    <row r="3960" spans="1:11" x14ac:dyDescent="0.25">
      <c r="A3960" s="7">
        <v>649418</v>
      </c>
      <c r="B3960" s="7">
        <v>648495</v>
      </c>
      <c r="C3960" t="s">
        <v>139</v>
      </c>
      <c r="D3960" t="s">
        <v>140</v>
      </c>
      <c r="E3960" s="7" t="s">
        <v>141</v>
      </c>
      <c r="F3960" s="7" t="s">
        <v>148</v>
      </c>
      <c r="G3960" t="s">
        <v>11</v>
      </c>
      <c r="H3960">
        <v>54</v>
      </c>
      <c r="I3960">
        <v>3</v>
      </c>
      <c r="J3960">
        <v>80.400000000000006</v>
      </c>
      <c r="K3960">
        <v>1.9870000000000001</v>
      </c>
    </row>
    <row r="3961" spans="1:11" x14ac:dyDescent="0.25">
      <c r="A3961" s="7">
        <v>649424</v>
      </c>
      <c r="B3961" s="7">
        <v>648495</v>
      </c>
      <c r="C3961" t="s">
        <v>139</v>
      </c>
      <c r="D3961" t="s">
        <v>140</v>
      </c>
      <c r="E3961" s="7" t="s">
        <v>141</v>
      </c>
      <c r="F3961" s="7" t="s">
        <v>148</v>
      </c>
      <c r="G3961" t="s">
        <v>11</v>
      </c>
      <c r="H3961">
        <v>71.7</v>
      </c>
      <c r="I3961">
        <v>4</v>
      </c>
      <c r="J3961">
        <v>71.5</v>
      </c>
      <c r="K3961">
        <v>1.9870000000000001</v>
      </c>
    </row>
    <row r="3962" spans="1:11" x14ac:dyDescent="0.25">
      <c r="A3962" s="7">
        <v>649426</v>
      </c>
      <c r="B3962" s="7">
        <v>648495</v>
      </c>
      <c r="C3962" t="s">
        <v>139</v>
      </c>
      <c r="D3962" t="s">
        <v>140</v>
      </c>
      <c r="E3962" s="7" t="s">
        <v>141</v>
      </c>
      <c r="F3962" s="7" t="s">
        <v>148</v>
      </c>
      <c r="G3962" t="s">
        <v>11</v>
      </c>
      <c r="H3962">
        <v>33.700000000000003</v>
      </c>
      <c r="I3962">
        <v>1</v>
      </c>
      <c r="J3962">
        <v>142</v>
      </c>
      <c r="K3962">
        <v>1.9870000000000001</v>
      </c>
    </row>
    <row r="3963" spans="1:11" x14ac:dyDescent="0.25">
      <c r="A3963" s="7">
        <v>649430</v>
      </c>
      <c r="B3963" s="7">
        <v>648495</v>
      </c>
      <c r="C3963" t="s">
        <v>139</v>
      </c>
      <c r="D3963" t="s">
        <v>140</v>
      </c>
      <c r="E3963" s="7" t="s">
        <v>141</v>
      </c>
      <c r="F3963" s="7" t="s">
        <v>148</v>
      </c>
      <c r="G3963" t="s">
        <v>11</v>
      </c>
      <c r="H3963">
        <v>35.299999999999997</v>
      </c>
      <c r="I3963">
        <v>1</v>
      </c>
      <c r="J3963">
        <v>142</v>
      </c>
      <c r="K3963">
        <v>1.9870000000000001</v>
      </c>
    </row>
    <row r="3964" spans="1:11" x14ac:dyDescent="0.25">
      <c r="A3964" s="7">
        <v>649432</v>
      </c>
      <c r="B3964" s="7">
        <v>648495</v>
      </c>
      <c r="C3964" t="s">
        <v>139</v>
      </c>
      <c r="D3964" t="s">
        <v>140</v>
      </c>
      <c r="E3964" s="7" t="s">
        <v>141</v>
      </c>
      <c r="F3964" s="7" t="s">
        <v>148</v>
      </c>
      <c r="G3964" t="s">
        <v>11</v>
      </c>
      <c r="H3964">
        <v>36.799999999999997</v>
      </c>
      <c r="I3964">
        <v>1</v>
      </c>
      <c r="J3964">
        <v>167.6</v>
      </c>
      <c r="K3964">
        <v>1.9870000000000001</v>
      </c>
    </row>
    <row r="3965" spans="1:11" x14ac:dyDescent="0.25">
      <c r="A3965" s="7">
        <v>658979</v>
      </c>
      <c r="B3965" s="7">
        <v>1604</v>
      </c>
      <c r="C3965" t="s">
        <v>9</v>
      </c>
      <c r="D3965" t="s">
        <v>13</v>
      </c>
      <c r="E3965" s="7">
        <v>12</v>
      </c>
      <c r="F3965" s="7" t="s">
        <v>148</v>
      </c>
      <c r="G3965" t="s">
        <v>11</v>
      </c>
      <c r="H3965">
        <v>46.2</v>
      </c>
      <c r="I3965">
        <v>5</v>
      </c>
      <c r="J3965">
        <v>56.9</v>
      </c>
      <c r="K3965">
        <v>1.9870000000000001</v>
      </c>
    </row>
    <row r="3966" spans="1:11" x14ac:dyDescent="0.25">
      <c r="A3966" s="7">
        <v>659083</v>
      </c>
      <c r="B3966" s="7">
        <v>1610</v>
      </c>
      <c r="C3966" t="s">
        <v>9</v>
      </c>
      <c r="D3966" t="s">
        <v>14</v>
      </c>
      <c r="E3966" s="7">
        <v>9</v>
      </c>
      <c r="F3966" s="7" t="s">
        <v>148</v>
      </c>
      <c r="G3966" t="s">
        <v>11</v>
      </c>
      <c r="H3966">
        <v>42.2</v>
      </c>
      <c r="I3966">
        <v>1</v>
      </c>
      <c r="J3966">
        <v>167.6</v>
      </c>
      <c r="K3966">
        <v>1.9870000000000001</v>
      </c>
    </row>
    <row r="3967" spans="1:11" x14ac:dyDescent="0.25">
      <c r="A3967" s="7">
        <v>660329</v>
      </c>
      <c r="B3967" s="7">
        <v>447470</v>
      </c>
      <c r="C3967" t="s">
        <v>50</v>
      </c>
      <c r="D3967" t="s">
        <v>106</v>
      </c>
      <c r="E3967" s="7">
        <v>18</v>
      </c>
      <c r="F3967" s="7" t="s">
        <v>149</v>
      </c>
      <c r="G3967" t="s">
        <v>18</v>
      </c>
      <c r="H3967">
        <v>36.299999999999997</v>
      </c>
      <c r="I3967">
        <v>1</v>
      </c>
      <c r="J3967" t="s">
        <v>149</v>
      </c>
      <c r="K3967" t="s">
        <v>149</v>
      </c>
    </row>
    <row r="3968" spans="1:11" x14ac:dyDescent="0.25">
      <c r="A3968" s="7">
        <v>660377</v>
      </c>
      <c r="B3968" s="7">
        <v>431326</v>
      </c>
      <c r="C3968" t="s">
        <v>50</v>
      </c>
      <c r="D3968" t="s">
        <v>85</v>
      </c>
      <c r="E3968" s="7">
        <v>34</v>
      </c>
      <c r="F3968" s="7" t="s">
        <v>149</v>
      </c>
      <c r="G3968" t="s">
        <v>11</v>
      </c>
      <c r="H3968">
        <v>141.30000000000001</v>
      </c>
      <c r="I3968">
        <v>1</v>
      </c>
      <c r="J3968" t="s">
        <v>149</v>
      </c>
      <c r="K3968" t="s">
        <v>149</v>
      </c>
    </row>
    <row r="3969" spans="1:11" x14ac:dyDescent="0.25">
      <c r="A3969" s="7">
        <v>661894</v>
      </c>
      <c r="B3969" s="7">
        <v>197182</v>
      </c>
      <c r="C3969" t="s">
        <v>60</v>
      </c>
      <c r="D3969" t="s">
        <v>61</v>
      </c>
      <c r="E3969" s="7">
        <v>6</v>
      </c>
      <c r="F3969" s="7" t="s">
        <v>148</v>
      </c>
      <c r="G3969" t="s">
        <v>11</v>
      </c>
      <c r="H3969">
        <v>44.3</v>
      </c>
      <c r="I3969">
        <v>3</v>
      </c>
      <c r="J3969">
        <v>80.400000000000006</v>
      </c>
      <c r="K3969">
        <v>1.9870000000000001</v>
      </c>
    </row>
    <row r="3970" spans="1:11" x14ac:dyDescent="0.25">
      <c r="A3970" s="7">
        <v>662032</v>
      </c>
      <c r="B3970" s="7">
        <v>425328</v>
      </c>
      <c r="C3970" t="s">
        <v>50</v>
      </c>
      <c r="D3970" t="s">
        <v>16</v>
      </c>
      <c r="E3970" s="7">
        <v>5</v>
      </c>
      <c r="F3970" s="7" t="s">
        <v>148</v>
      </c>
      <c r="G3970" t="s">
        <v>11</v>
      </c>
      <c r="H3970">
        <v>25.2</v>
      </c>
      <c r="I3970">
        <v>5</v>
      </c>
      <c r="J3970">
        <v>48.3</v>
      </c>
      <c r="K3970">
        <v>1.9870000000000001</v>
      </c>
    </row>
    <row r="3971" spans="1:11" x14ac:dyDescent="0.25">
      <c r="A3971" s="7">
        <v>662650</v>
      </c>
      <c r="B3971" s="7">
        <v>242768</v>
      </c>
      <c r="C3971" t="s">
        <v>56</v>
      </c>
      <c r="D3971" t="s">
        <v>70</v>
      </c>
      <c r="E3971" s="7">
        <v>22</v>
      </c>
      <c r="F3971" s="7" t="s">
        <v>148</v>
      </c>
      <c r="G3971" t="s">
        <v>18</v>
      </c>
      <c r="H3971">
        <v>41.3</v>
      </c>
      <c r="I3971">
        <v>1</v>
      </c>
      <c r="J3971">
        <v>118.7</v>
      </c>
      <c r="K3971">
        <v>2.76</v>
      </c>
    </row>
    <row r="3972" spans="1:11" x14ac:dyDescent="0.25">
      <c r="A3972" s="7">
        <v>662680</v>
      </c>
      <c r="B3972" s="7">
        <v>588210</v>
      </c>
      <c r="C3972" t="s">
        <v>29</v>
      </c>
      <c r="D3972" t="s">
        <v>46</v>
      </c>
      <c r="E3972" s="7">
        <v>5</v>
      </c>
      <c r="F3972" s="7" t="s">
        <v>148</v>
      </c>
      <c r="G3972" t="s">
        <v>11</v>
      </c>
      <c r="H3972">
        <v>58.5</v>
      </c>
      <c r="I3972">
        <v>1</v>
      </c>
      <c r="J3972">
        <v>142</v>
      </c>
      <c r="K3972">
        <v>1.9870000000000001</v>
      </c>
    </row>
    <row r="3973" spans="1:11" x14ac:dyDescent="0.25">
      <c r="A3973" s="7">
        <v>662682</v>
      </c>
      <c r="B3973" s="7">
        <v>431038</v>
      </c>
      <c r="C3973" t="s">
        <v>29</v>
      </c>
      <c r="D3973" t="s">
        <v>64</v>
      </c>
      <c r="E3973" s="7">
        <v>11</v>
      </c>
      <c r="F3973" s="7" t="s">
        <v>148</v>
      </c>
      <c r="G3973" t="s">
        <v>11</v>
      </c>
      <c r="H3973">
        <v>46.5</v>
      </c>
      <c r="I3973">
        <v>1</v>
      </c>
      <c r="J3973">
        <v>142</v>
      </c>
      <c r="K3973">
        <v>1.9870000000000001</v>
      </c>
    </row>
    <row r="3974" spans="1:11" x14ac:dyDescent="0.25">
      <c r="A3974" s="7">
        <v>663200</v>
      </c>
      <c r="B3974" s="7">
        <v>431516</v>
      </c>
      <c r="C3974" t="s">
        <v>50</v>
      </c>
      <c r="D3974" t="s">
        <v>114</v>
      </c>
      <c r="E3974" s="7" t="s">
        <v>115</v>
      </c>
      <c r="F3974" s="7" t="s">
        <v>148</v>
      </c>
      <c r="G3974" t="s">
        <v>18</v>
      </c>
      <c r="H3974">
        <v>15.3</v>
      </c>
      <c r="I3974">
        <v>1</v>
      </c>
      <c r="J3974">
        <v>92</v>
      </c>
      <c r="K3974">
        <v>2.76</v>
      </c>
    </row>
    <row r="3975" spans="1:11" x14ac:dyDescent="0.25">
      <c r="A3975" s="7">
        <v>663226</v>
      </c>
      <c r="B3975" s="7">
        <v>431550</v>
      </c>
      <c r="C3975" t="s">
        <v>50</v>
      </c>
      <c r="D3975" t="s">
        <v>120</v>
      </c>
      <c r="E3975" s="7">
        <v>12</v>
      </c>
      <c r="F3975" s="7" t="s">
        <v>148</v>
      </c>
      <c r="G3975" t="s">
        <v>18</v>
      </c>
      <c r="H3975">
        <v>14.6</v>
      </c>
      <c r="I3975">
        <v>1</v>
      </c>
      <c r="J3975">
        <v>92</v>
      </c>
      <c r="K3975">
        <v>2.76</v>
      </c>
    </row>
    <row r="3976" spans="1:11" x14ac:dyDescent="0.25">
      <c r="A3976" s="7">
        <v>663238</v>
      </c>
      <c r="B3976" s="7">
        <v>431517</v>
      </c>
      <c r="C3976" t="s">
        <v>50</v>
      </c>
      <c r="D3976" t="s">
        <v>114</v>
      </c>
      <c r="E3976" s="7">
        <v>5</v>
      </c>
      <c r="F3976" s="7" t="s">
        <v>148</v>
      </c>
      <c r="G3976" t="s">
        <v>18</v>
      </c>
      <c r="H3976">
        <v>15</v>
      </c>
      <c r="I3976">
        <v>1</v>
      </c>
      <c r="J3976">
        <v>92</v>
      </c>
      <c r="K3976">
        <v>2.76</v>
      </c>
    </row>
    <row r="3977" spans="1:11" x14ac:dyDescent="0.25">
      <c r="A3977" s="7">
        <v>663305</v>
      </c>
      <c r="B3977" s="7">
        <v>431550</v>
      </c>
      <c r="C3977" t="s">
        <v>50</v>
      </c>
      <c r="D3977" t="s">
        <v>120</v>
      </c>
      <c r="E3977" s="7">
        <v>12</v>
      </c>
      <c r="F3977" s="7" t="s">
        <v>148</v>
      </c>
      <c r="G3977" t="s">
        <v>18</v>
      </c>
      <c r="H3977">
        <v>18.600000000000001</v>
      </c>
      <c r="I3977">
        <v>1</v>
      </c>
      <c r="J3977">
        <v>92</v>
      </c>
      <c r="K3977">
        <v>2.76</v>
      </c>
    </row>
    <row r="3978" spans="1:11" x14ac:dyDescent="0.25">
      <c r="A3978" s="7">
        <v>664234</v>
      </c>
      <c r="B3978" s="7">
        <v>648495</v>
      </c>
      <c r="C3978" t="s">
        <v>139</v>
      </c>
      <c r="D3978" t="s">
        <v>140</v>
      </c>
      <c r="E3978" s="7" t="s">
        <v>141</v>
      </c>
      <c r="F3978" s="7" t="s">
        <v>148</v>
      </c>
      <c r="G3978" t="s">
        <v>11</v>
      </c>
      <c r="H3978">
        <v>35.299999999999997</v>
      </c>
      <c r="I3978">
        <v>2</v>
      </c>
      <c r="J3978">
        <v>88</v>
      </c>
      <c r="K3978">
        <v>1.9870000000000001</v>
      </c>
    </row>
    <row r="3979" spans="1:11" x14ac:dyDescent="0.25">
      <c r="A3979" s="7">
        <v>664310</v>
      </c>
      <c r="B3979" s="7">
        <v>648495</v>
      </c>
      <c r="C3979" t="s">
        <v>139</v>
      </c>
      <c r="D3979" t="s">
        <v>140</v>
      </c>
      <c r="E3979" s="7" t="s">
        <v>141</v>
      </c>
      <c r="F3979" s="7" t="s">
        <v>148</v>
      </c>
      <c r="G3979" t="s">
        <v>11</v>
      </c>
      <c r="H3979">
        <v>37.5</v>
      </c>
      <c r="I3979">
        <v>2</v>
      </c>
      <c r="J3979">
        <v>88</v>
      </c>
      <c r="K3979">
        <v>1.9870000000000001</v>
      </c>
    </row>
    <row r="3980" spans="1:11" x14ac:dyDescent="0.25">
      <c r="A3980" s="7">
        <v>664353</v>
      </c>
      <c r="B3980" s="7">
        <v>431414</v>
      </c>
      <c r="C3980" t="s">
        <v>50</v>
      </c>
      <c r="D3980" t="s">
        <v>104</v>
      </c>
      <c r="E3980" s="7">
        <v>24</v>
      </c>
      <c r="F3980" s="7" t="s">
        <v>148</v>
      </c>
      <c r="G3980" t="s">
        <v>18</v>
      </c>
      <c r="H3980">
        <v>36.9</v>
      </c>
      <c r="I3980">
        <v>4</v>
      </c>
      <c r="J3980">
        <v>46.3</v>
      </c>
      <c r="K3980">
        <v>2.76</v>
      </c>
    </row>
    <row r="3981" spans="1:11" x14ac:dyDescent="0.25">
      <c r="A3981" s="7">
        <v>664535</v>
      </c>
      <c r="B3981" s="7">
        <v>431516</v>
      </c>
      <c r="C3981" t="s">
        <v>50</v>
      </c>
      <c r="D3981" t="s">
        <v>114</v>
      </c>
      <c r="E3981" s="7" t="s">
        <v>115</v>
      </c>
      <c r="F3981" s="7" t="s">
        <v>148</v>
      </c>
      <c r="G3981" t="s">
        <v>18</v>
      </c>
      <c r="H3981">
        <v>18.399999999999999</v>
      </c>
      <c r="I3981">
        <v>1</v>
      </c>
      <c r="J3981">
        <v>92</v>
      </c>
      <c r="K3981">
        <v>2.76</v>
      </c>
    </row>
    <row r="3982" spans="1:11" x14ac:dyDescent="0.25">
      <c r="A3982" s="7">
        <v>664575</v>
      </c>
      <c r="B3982" s="7">
        <v>431516</v>
      </c>
      <c r="C3982" t="s">
        <v>50</v>
      </c>
      <c r="D3982" t="s">
        <v>114</v>
      </c>
      <c r="E3982" s="7" t="s">
        <v>115</v>
      </c>
      <c r="F3982" s="7" t="s">
        <v>148</v>
      </c>
      <c r="G3982" t="s">
        <v>18</v>
      </c>
      <c r="H3982">
        <v>20.2</v>
      </c>
      <c r="I3982">
        <v>1</v>
      </c>
      <c r="J3982">
        <v>92</v>
      </c>
      <c r="K3982">
        <v>2.76</v>
      </c>
    </row>
    <row r="3983" spans="1:11" x14ac:dyDescent="0.25">
      <c r="A3983" s="7">
        <v>664715</v>
      </c>
      <c r="B3983" s="7">
        <v>349549</v>
      </c>
      <c r="C3983" t="s">
        <v>50</v>
      </c>
      <c r="D3983" t="s">
        <v>86</v>
      </c>
      <c r="E3983" s="7">
        <v>6</v>
      </c>
      <c r="F3983" s="7" t="s">
        <v>148</v>
      </c>
      <c r="G3983" t="s">
        <v>18</v>
      </c>
      <c r="H3983">
        <v>35.700000000000003</v>
      </c>
      <c r="I3983">
        <v>1</v>
      </c>
      <c r="J3983">
        <v>92</v>
      </c>
      <c r="K3983">
        <v>2.76</v>
      </c>
    </row>
    <row r="3984" spans="1:11" x14ac:dyDescent="0.25">
      <c r="A3984" s="7">
        <v>664812</v>
      </c>
      <c r="B3984" s="7">
        <v>431550</v>
      </c>
      <c r="C3984" t="s">
        <v>50</v>
      </c>
      <c r="D3984" t="s">
        <v>120</v>
      </c>
      <c r="E3984" s="7">
        <v>12</v>
      </c>
      <c r="F3984" s="7" t="s">
        <v>148</v>
      </c>
      <c r="G3984" t="s">
        <v>18</v>
      </c>
      <c r="H3984">
        <v>14.9</v>
      </c>
      <c r="I3984">
        <v>4</v>
      </c>
      <c r="J3984">
        <v>35.9</v>
      </c>
      <c r="K3984">
        <v>2.76</v>
      </c>
    </row>
    <row r="3985" spans="1:11" x14ac:dyDescent="0.25">
      <c r="A3985" s="7">
        <v>665868</v>
      </c>
      <c r="B3985" s="7">
        <v>1606</v>
      </c>
      <c r="C3985" t="s">
        <v>9</v>
      </c>
      <c r="D3985" t="s">
        <v>13</v>
      </c>
      <c r="E3985" s="7">
        <v>7</v>
      </c>
      <c r="F3985" s="7" t="s">
        <v>148</v>
      </c>
      <c r="G3985" t="s">
        <v>11</v>
      </c>
      <c r="H3985">
        <v>55.3</v>
      </c>
      <c r="I3985">
        <v>4</v>
      </c>
      <c r="J3985">
        <v>71.5</v>
      </c>
      <c r="K3985">
        <v>1.9870000000000001</v>
      </c>
    </row>
    <row r="3986" spans="1:11" x14ac:dyDescent="0.25">
      <c r="A3986" s="7">
        <v>669939</v>
      </c>
      <c r="B3986" s="7">
        <v>666454</v>
      </c>
      <c r="C3986" t="s">
        <v>50</v>
      </c>
      <c r="D3986" t="s">
        <v>10</v>
      </c>
      <c r="E3986" s="7" t="s">
        <v>142</v>
      </c>
      <c r="F3986" s="7" t="s">
        <v>148</v>
      </c>
      <c r="G3986" t="s">
        <v>18</v>
      </c>
      <c r="H3986">
        <v>96</v>
      </c>
      <c r="I3986">
        <v>2</v>
      </c>
      <c r="J3986">
        <v>90.1</v>
      </c>
      <c r="K3986">
        <v>2.76</v>
      </c>
    </row>
    <row r="3987" spans="1:11" x14ac:dyDescent="0.25">
      <c r="A3987" s="7">
        <v>669941</v>
      </c>
      <c r="B3987" s="7">
        <v>666454</v>
      </c>
      <c r="C3987" t="s">
        <v>50</v>
      </c>
      <c r="D3987" t="s">
        <v>10</v>
      </c>
      <c r="E3987" s="7" t="s">
        <v>142</v>
      </c>
      <c r="F3987" s="7" t="s">
        <v>148</v>
      </c>
      <c r="G3987" t="s">
        <v>18</v>
      </c>
      <c r="H3987">
        <v>95.3</v>
      </c>
      <c r="I3987">
        <v>3</v>
      </c>
      <c r="J3987">
        <v>69.8</v>
      </c>
      <c r="K3987">
        <v>2.76</v>
      </c>
    </row>
    <row r="3988" spans="1:11" x14ac:dyDescent="0.25">
      <c r="A3988" s="7">
        <v>669943</v>
      </c>
      <c r="B3988" s="7">
        <v>666454</v>
      </c>
      <c r="C3988" t="s">
        <v>50</v>
      </c>
      <c r="D3988" t="s">
        <v>10</v>
      </c>
      <c r="E3988" s="7" t="s">
        <v>142</v>
      </c>
      <c r="F3988" s="7" t="s">
        <v>148</v>
      </c>
      <c r="G3988" t="s">
        <v>18</v>
      </c>
      <c r="H3988">
        <v>50.8</v>
      </c>
      <c r="I3988">
        <v>2</v>
      </c>
      <c r="J3988">
        <v>83.2</v>
      </c>
      <c r="K3988">
        <v>2.76</v>
      </c>
    </row>
    <row r="3989" spans="1:11" x14ac:dyDescent="0.25">
      <c r="A3989" s="7">
        <v>669945</v>
      </c>
      <c r="B3989" s="7">
        <v>666454</v>
      </c>
      <c r="C3989" t="s">
        <v>50</v>
      </c>
      <c r="D3989" t="s">
        <v>10</v>
      </c>
      <c r="E3989" s="7" t="s">
        <v>142</v>
      </c>
      <c r="F3989" s="7" t="s">
        <v>148</v>
      </c>
      <c r="G3989" t="s">
        <v>18</v>
      </c>
      <c r="H3989">
        <v>96.4</v>
      </c>
      <c r="I3989">
        <v>3</v>
      </c>
      <c r="J3989">
        <v>69.8</v>
      </c>
      <c r="K3989">
        <v>2.76</v>
      </c>
    </row>
    <row r="3990" spans="1:11" x14ac:dyDescent="0.25">
      <c r="A3990" s="7">
        <v>669947</v>
      </c>
      <c r="B3990" s="7">
        <v>666454</v>
      </c>
      <c r="C3990" t="s">
        <v>50</v>
      </c>
      <c r="D3990" t="s">
        <v>10</v>
      </c>
      <c r="E3990" s="7" t="s">
        <v>142</v>
      </c>
      <c r="F3990" s="7" t="s">
        <v>148</v>
      </c>
      <c r="G3990" t="s">
        <v>18</v>
      </c>
      <c r="H3990">
        <v>50.7</v>
      </c>
      <c r="I3990">
        <v>2</v>
      </c>
      <c r="J3990">
        <v>83.2</v>
      </c>
      <c r="K3990">
        <v>2.76</v>
      </c>
    </row>
    <row r="3991" spans="1:11" x14ac:dyDescent="0.25">
      <c r="A3991" s="7">
        <v>669949</v>
      </c>
      <c r="B3991" s="7">
        <v>666454</v>
      </c>
      <c r="C3991" t="s">
        <v>50</v>
      </c>
      <c r="D3991" t="s">
        <v>10</v>
      </c>
      <c r="E3991" s="7" t="s">
        <v>142</v>
      </c>
      <c r="F3991" s="7" t="s">
        <v>148</v>
      </c>
      <c r="G3991" t="s">
        <v>18</v>
      </c>
      <c r="H3991">
        <v>96.48</v>
      </c>
      <c r="I3991">
        <v>1</v>
      </c>
      <c r="J3991">
        <v>145.4</v>
      </c>
      <c r="K3991">
        <v>2.76</v>
      </c>
    </row>
    <row r="3992" spans="1:11" x14ac:dyDescent="0.25">
      <c r="A3992" s="7">
        <v>669951</v>
      </c>
      <c r="B3992" s="7">
        <v>666454</v>
      </c>
      <c r="C3992" t="s">
        <v>50</v>
      </c>
      <c r="D3992" t="s">
        <v>10</v>
      </c>
      <c r="E3992" s="7" t="s">
        <v>142</v>
      </c>
      <c r="F3992" s="7" t="s">
        <v>148</v>
      </c>
      <c r="G3992" t="s">
        <v>18</v>
      </c>
      <c r="H3992">
        <v>51</v>
      </c>
      <c r="I3992">
        <v>2</v>
      </c>
      <c r="J3992">
        <v>73.5</v>
      </c>
      <c r="K3992">
        <v>2.76</v>
      </c>
    </row>
    <row r="3993" spans="1:11" x14ac:dyDescent="0.25">
      <c r="A3993" s="7">
        <v>669953</v>
      </c>
      <c r="B3993" s="7">
        <v>666454</v>
      </c>
      <c r="C3993" t="s">
        <v>50</v>
      </c>
      <c r="D3993" t="s">
        <v>10</v>
      </c>
      <c r="E3993" s="7" t="s">
        <v>142</v>
      </c>
      <c r="F3993" s="7" t="s">
        <v>148</v>
      </c>
      <c r="G3993" t="s">
        <v>18</v>
      </c>
      <c r="H3993">
        <v>54.3</v>
      </c>
      <c r="I3993">
        <v>1</v>
      </c>
      <c r="J3993">
        <v>134.30000000000001</v>
      </c>
      <c r="K3993">
        <v>2.76</v>
      </c>
    </row>
    <row r="3994" spans="1:11" x14ac:dyDescent="0.25">
      <c r="A3994" s="7">
        <v>669955</v>
      </c>
      <c r="B3994" s="7">
        <v>666454</v>
      </c>
      <c r="C3994" t="s">
        <v>50</v>
      </c>
      <c r="D3994" t="s">
        <v>10</v>
      </c>
      <c r="E3994" s="7" t="s">
        <v>142</v>
      </c>
      <c r="F3994" s="7" t="s">
        <v>148</v>
      </c>
      <c r="G3994" t="s">
        <v>18</v>
      </c>
      <c r="H3994">
        <v>66.8</v>
      </c>
      <c r="I3994">
        <v>2</v>
      </c>
      <c r="J3994">
        <v>83.2</v>
      </c>
      <c r="K3994">
        <v>2.76</v>
      </c>
    </row>
    <row r="3995" spans="1:11" x14ac:dyDescent="0.25">
      <c r="A3995" s="7">
        <v>669957</v>
      </c>
      <c r="B3995" s="7">
        <v>666454</v>
      </c>
      <c r="C3995" t="s">
        <v>50</v>
      </c>
      <c r="D3995" t="s">
        <v>10</v>
      </c>
      <c r="E3995" s="7" t="s">
        <v>142</v>
      </c>
      <c r="F3995" s="7" t="s">
        <v>148</v>
      </c>
      <c r="G3995" t="s">
        <v>18</v>
      </c>
      <c r="H3995">
        <v>54.3</v>
      </c>
      <c r="I3995">
        <v>2</v>
      </c>
      <c r="J3995">
        <v>73.5</v>
      </c>
      <c r="K3995">
        <v>2.76</v>
      </c>
    </row>
    <row r="3996" spans="1:11" x14ac:dyDescent="0.25">
      <c r="A3996" s="7">
        <v>669959</v>
      </c>
      <c r="B3996" s="7">
        <v>666454</v>
      </c>
      <c r="C3996" t="s">
        <v>50</v>
      </c>
      <c r="D3996" t="s">
        <v>10</v>
      </c>
      <c r="E3996" s="7" t="s">
        <v>142</v>
      </c>
      <c r="F3996" s="7" t="s">
        <v>148</v>
      </c>
      <c r="G3996" t="s">
        <v>18</v>
      </c>
      <c r="H3996">
        <v>67.7</v>
      </c>
      <c r="I3996">
        <v>1</v>
      </c>
      <c r="J3996">
        <v>134.30000000000001</v>
      </c>
      <c r="K3996">
        <v>2.76</v>
      </c>
    </row>
    <row r="3997" spans="1:11" x14ac:dyDescent="0.25">
      <c r="A3997" s="7">
        <v>669961</v>
      </c>
      <c r="B3997" s="7">
        <v>666454</v>
      </c>
      <c r="C3997" t="s">
        <v>50</v>
      </c>
      <c r="D3997" t="s">
        <v>10</v>
      </c>
      <c r="E3997" s="7" t="s">
        <v>142</v>
      </c>
      <c r="F3997" s="7" t="s">
        <v>148</v>
      </c>
      <c r="G3997" t="s">
        <v>18</v>
      </c>
      <c r="H3997">
        <v>54.8</v>
      </c>
      <c r="I3997">
        <v>2</v>
      </c>
      <c r="J3997">
        <v>83.2</v>
      </c>
      <c r="K3997">
        <v>2.76</v>
      </c>
    </row>
    <row r="3998" spans="1:11" x14ac:dyDescent="0.25">
      <c r="A3998" s="7">
        <v>669963</v>
      </c>
      <c r="B3998" s="7">
        <v>666454</v>
      </c>
      <c r="C3998" t="s">
        <v>50</v>
      </c>
      <c r="D3998" t="s">
        <v>10</v>
      </c>
      <c r="E3998" s="7" t="s">
        <v>142</v>
      </c>
      <c r="F3998" s="7" t="s">
        <v>148</v>
      </c>
      <c r="G3998" t="s">
        <v>18</v>
      </c>
      <c r="H3998">
        <v>68.099999999999994</v>
      </c>
      <c r="I3998">
        <v>3</v>
      </c>
      <c r="J3998">
        <v>64.5</v>
      </c>
      <c r="K3998">
        <v>2.76</v>
      </c>
    </row>
    <row r="3999" spans="1:11" x14ac:dyDescent="0.25">
      <c r="A3999" s="7">
        <v>673980</v>
      </c>
      <c r="B3999" s="7">
        <v>431431</v>
      </c>
      <c r="C3999" t="s">
        <v>50</v>
      </c>
      <c r="D3999" t="s">
        <v>102</v>
      </c>
      <c r="E3999" s="7">
        <v>47</v>
      </c>
      <c r="F3999" s="7" t="s">
        <v>148</v>
      </c>
      <c r="G3999" t="s">
        <v>18</v>
      </c>
      <c r="H3999">
        <v>22.3</v>
      </c>
      <c r="I3999">
        <v>1</v>
      </c>
      <c r="J3999">
        <v>92</v>
      </c>
      <c r="K3999">
        <v>2.76</v>
      </c>
    </row>
    <row r="4000" spans="1:11" x14ac:dyDescent="0.25">
      <c r="A4000" s="7">
        <v>691827</v>
      </c>
      <c r="B4000" s="7">
        <v>648495</v>
      </c>
      <c r="C4000" t="s">
        <v>139</v>
      </c>
      <c r="D4000" t="s">
        <v>140</v>
      </c>
      <c r="E4000" s="7" t="s">
        <v>141</v>
      </c>
      <c r="F4000" s="7" t="s">
        <v>148</v>
      </c>
      <c r="G4000" t="s">
        <v>11</v>
      </c>
      <c r="H4000">
        <v>17.899999999999999</v>
      </c>
      <c r="I4000">
        <v>2</v>
      </c>
      <c r="J4000">
        <v>88</v>
      </c>
      <c r="K4000">
        <v>1.9870000000000001</v>
      </c>
    </row>
    <row r="4001" spans="1:11" x14ac:dyDescent="0.25">
      <c r="A4001" s="7">
        <v>692027</v>
      </c>
      <c r="B4001" s="7">
        <v>666454</v>
      </c>
      <c r="C4001" t="s">
        <v>50</v>
      </c>
      <c r="D4001" t="s">
        <v>10</v>
      </c>
      <c r="E4001" s="7" t="s">
        <v>142</v>
      </c>
      <c r="F4001" s="7" t="s">
        <v>149</v>
      </c>
      <c r="G4001" t="s">
        <v>18</v>
      </c>
      <c r="H4001">
        <v>0</v>
      </c>
      <c r="I4001">
        <v>1</v>
      </c>
      <c r="J4001" t="s">
        <v>149</v>
      </c>
      <c r="K4001" t="s">
        <v>149</v>
      </c>
    </row>
    <row r="4002" spans="1:11" x14ac:dyDescent="0.25">
      <c r="A4002" s="7">
        <v>692418</v>
      </c>
      <c r="B4002" s="7">
        <v>197183</v>
      </c>
      <c r="C4002" t="s">
        <v>60</v>
      </c>
      <c r="D4002" t="s">
        <v>61</v>
      </c>
      <c r="E4002" s="7" t="s">
        <v>63</v>
      </c>
      <c r="F4002" s="7" t="s">
        <v>148</v>
      </c>
      <c r="G4002" t="s">
        <v>11</v>
      </c>
      <c r="H4002">
        <v>40.4</v>
      </c>
      <c r="I4002">
        <v>4</v>
      </c>
      <c r="J4002">
        <v>65.3</v>
      </c>
      <c r="K4002">
        <v>1.9870000000000001</v>
      </c>
    </row>
    <row r="4003" spans="1:11" x14ac:dyDescent="0.25">
      <c r="A4003" s="7">
        <v>692420</v>
      </c>
      <c r="B4003" s="7">
        <v>1607</v>
      </c>
      <c r="C4003" t="s">
        <v>9</v>
      </c>
      <c r="D4003" t="s">
        <v>13</v>
      </c>
      <c r="E4003" s="7">
        <v>2</v>
      </c>
      <c r="F4003" s="7" t="s">
        <v>148</v>
      </c>
      <c r="G4003" t="s">
        <v>11</v>
      </c>
      <c r="H4003">
        <v>35.799999999999997</v>
      </c>
      <c r="I4003">
        <v>1</v>
      </c>
      <c r="J4003">
        <v>142</v>
      </c>
      <c r="K4003">
        <v>1.9870000000000001</v>
      </c>
    </row>
    <row r="4004" spans="1:11" x14ac:dyDescent="0.25">
      <c r="A4004" s="7">
        <v>692590</v>
      </c>
      <c r="B4004" s="7">
        <v>58202</v>
      </c>
      <c r="C4004" t="s">
        <v>29</v>
      </c>
      <c r="D4004" t="s">
        <v>32</v>
      </c>
      <c r="E4004" s="7" t="s">
        <v>33</v>
      </c>
      <c r="F4004" s="7" t="s">
        <v>148</v>
      </c>
      <c r="G4004" t="s">
        <v>18</v>
      </c>
      <c r="H4004">
        <v>65.599999999999994</v>
      </c>
      <c r="I4004">
        <v>1</v>
      </c>
      <c r="J4004">
        <v>118.7</v>
      </c>
      <c r="K4004">
        <v>2.76</v>
      </c>
    </row>
    <row r="4005" spans="1:11" x14ac:dyDescent="0.25">
      <c r="A4005" s="7">
        <v>692850</v>
      </c>
      <c r="B4005" s="7">
        <v>447415</v>
      </c>
      <c r="C4005" t="s">
        <v>50</v>
      </c>
      <c r="D4005" t="s">
        <v>107</v>
      </c>
      <c r="E4005" s="7">
        <v>6</v>
      </c>
      <c r="F4005" s="7" t="s">
        <v>148</v>
      </c>
      <c r="G4005" t="s">
        <v>18</v>
      </c>
      <c r="H4005">
        <v>27.4</v>
      </c>
      <c r="I4005">
        <v>1</v>
      </c>
      <c r="J4005">
        <v>92</v>
      </c>
      <c r="K4005">
        <v>2.76</v>
      </c>
    </row>
    <row r="4006" spans="1:11" x14ac:dyDescent="0.25">
      <c r="A4006" s="7">
        <v>694068</v>
      </c>
      <c r="B4006" s="7">
        <v>693927</v>
      </c>
      <c r="C4006" t="s">
        <v>29</v>
      </c>
      <c r="D4006" t="s">
        <v>47</v>
      </c>
      <c r="E4006" s="7">
        <v>6</v>
      </c>
      <c r="F4006" s="7" t="s">
        <v>148</v>
      </c>
      <c r="G4006" t="s">
        <v>11</v>
      </c>
      <c r="H4006">
        <v>53.6</v>
      </c>
      <c r="I4006">
        <v>3</v>
      </c>
      <c r="J4006">
        <v>80.400000000000006</v>
      </c>
      <c r="K4006">
        <v>1.9870000000000001</v>
      </c>
    </row>
    <row r="4007" spans="1:11" x14ac:dyDescent="0.25">
      <c r="A4007" s="7">
        <v>694071</v>
      </c>
      <c r="B4007" s="7">
        <v>693927</v>
      </c>
      <c r="C4007" t="s">
        <v>29</v>
      </c>
      <c r="D4007" t="s">
        <v>47</v>
      </c>
      <c r="E4007" s="7">
        <v>6</v>
      </c>
      <c r="F4007" s="7" t="s">
        <v>148</v>
      </c>
      <c r="G4007" t="s">
        <v>11</v>
      </c>
      <c r="H4007">
        <v>54.5</v>
      </c>
      <c r="I4007">
        <v>1</v>
      </c>
      <c r="J4007">
        <v>167.6</v>
      </c>
      <c r="K4007">
        <v>1.9870000000000001</v>
      </c>
    </row>
    <row r="4008" spans="1:11" x14ac:dyDescent="0.25">
      <c r="A4008" s="7">
        <v>694073</v>
      </c>
      <c r="B4008" s="7">
        <v>693927</v>
      </c>
      <c r="C4008" t="s">
        <v>29</v>
      </c>
      <c r="D4008" t="s">
        <v>47</v>
      </c>
      <c r="E4008" s="7">
        <v>6</v>
      </c>
      <c r="F4008" s="7" t="s">
        <v>148</v>
      </c>
      <c r="G4008" t="s">
        <v>11</v>
      </c>
      <c r="H4008">
        <v>53.6</v>
      </c>
      <c r="I4008">
        <v>1</v>
      </c>
      <c r="J4008">
        <v>167.6</v>
      </c>
      <c r="K4008">
        <v>1.9870000000000001</v>
      </c>
    </row>
    <row r="4009" spans="1:11" x14ac:dyDescent="0.25">
      <c r="A4009" s="7">
        <v>694075</v>
      </c>
      <c r="B4009" s="7">
        <v>693927</v>
      </c>
      <c r="C4009" t="s">
        <v>29</v>
      </c>
      <c r="D4009" t="s">
        <v>47</v>
      </c>
      <c r="E4009" s="7">
        <v>6</v>
      </c>
      <c r="F4009" s="7" t="s">
        <v>148</v>
      </c>
      <c r="G4009" t="s">
        <v>11</v>
      </c>
      <c r="H4009">
        <v>55.3</v>
      </c>
      <c r="I4009">
        <v>1</v>
      </c>
      <c r="J4009">
        <v>167.6</v>
      </c>
      <c r="K4009">
        <v>1.9870000000000001</v>
      </c>
    </row>
    <row r="4010" spans="1:11" x14ac:dyDescent="0.25">
      <c r="A4010" s="7">
        <v>694077</v>
      </c>
      <c r="B4010" s="7">
        <v>693927</v>
      </c>
      <c r="C4010" t="s">
        <v>29</v>
      </c>
      <c r="D4010" t="s">
        <v>47</v>
      </c>
      <c r="E4010" s="7">
        <v>6</v>
      </c>
      <c r="F4010" s="7" t="s">
        <v>148</v>
      </c>
      <c r="G4010" t="s">
        <v>11</v>
      </c>
      <c r="H4010">
        <v>54.5</v>
      </c>
      <c r="I4010">
        <v>3</v>
      </c>
      <c r="J4010">
        <v>80.400000000000006</v>
      </c>
      <c r="K4010">
        <v>1.9870000000000001</v>
      </c>
    </row>
    <row r="4011" spans="1:11" x14ac:dyDescent="0.25">
      <c r="A4011" s="7">
        <v>694080</v>
      </c>
      <c r="B4011" s="7">
        <v>693927</v>
      </c>
      <c r="C4011" t="s">
        <v>29</v>
      </c>
      <c r="D4011" t="s">
        <v>47</v>
      </c>
      <c r="E4011" s="7">
        <v>6</v>
      </c>
      <c r="F4011" s="7" t="s">
        <v>148</v>
      </c>
      <c r="G4011" t="s">
        <v>11</v>
      </c>
      <c r="H4011">
        <v>55.5</v>
      </c>
      <c r="I4011">
        <v>2</v>
      </c>
      <c r="J4011">
        <v>103.9</v>
      </c>
      <c r="K4011">
        <v>1.9870000000000001</v>
      </c>
    </row>
    <row r="4012" spans="1:11" x14ac:dyDescent="0.25">
      <c r="A4012" s="7">
        <v>694082</v>
      </c>
      <c r="B4012" s="7">
        <v>693927</v>
      </c>
      <c r="C4012" t="s">
        <v>29</v>
      </c>
      <c r="D4012" t="s">
        <v>47</v>
      </c>
      <c r="E4012" s="7">
        <v>6</v>
      </c>
      <c r="F4012" s="7" t="s">
        <v>148</v>
      </c>
      <c r="G4012" t="s">
        <v>11</v>
      </c>
      <c r="H4012">
        <v>54.5</v>
      </c>
      <c r="I4012">
        <v>1</v>
      </c>
      <c r="J4012">
        <v>167.6</v>
      </c>
      <c r="K4012">
        <v>1.9870000000000001</v>
      </c>
    </row>
    <row r="4013" spans="1:11" x14ac:dyDescent="0.25">
      <c r="A4013" s="7">
        <v>694084</v>
      </c>
      <c r="B4013" s="7">
        <v>693927</v>
      </c>
      <c r="C4013" t="s">
        <v>29</v>
      </c>
      <c r="D4013" t="s">
        <v>47</v>
      </c>
      <c r="E4013" s="7">
        <v>6</v>
      </c>
      <c r="F4013" s="7" t="s">
        <v>148</v>
      </c>
      <c r="G4013" t="s">
        <v>11</v>
      </c>
      <c r="H4013">
        <v>54.3</v>
      </c>
      <c r="I4013">
        <v>2</v>
      </c>
      <c r="J4013">
        <v>103.9</v>
      </c>
      <c r="K4013">
        <v>1.9870000000000001</v>
      </c>
    </row>
    <row r="4014" spans="1:11" x14ac:dyDescent="0.25">
      <c r="A4014" s="7">
        <v>695084</v>
      </c>
      <c r="B4014" s="7">
        <v>1605</v>
      </c>
      <c r="C4014" t="s">
        <v>9</v>
      </c>
      <c r="D4014" t="s">
        <v>13</v>
      </c>
      <c r="E4014" s="7">
        <v>3</v>
      </c>
      <c r="F4014" s="7" t="s">
        <v>148</v>
      </c>
      <c r="G4014" t="s">
        <v>11</v>
      </c>
      <c r="H4014">
        <v>35.1</v>
      </c>
      <c r="I4014">
        <v>1</v>
      </c>
      <c r="J4014">
        <v>142</v>
      </c>
      <c r="K4014">
        <v>1.9870000000000001</v>
      </c>
    </row>
    <row r="4015" spans="1:11" x14ac:dyDescent="0.25">
      <c r="A4015" s="7">
        <v>695110</v>
      </c>
      <c r="B4015" s="7">
        <v>1603</v>
      </c>
      <c r="C4015" t="s">
        <v>9</v>
      </c>
      <c r="D4015" t="s">
        <v>13</v>
      </c>
      <c r="E4015" s="7">
        <v>5</v>
      </c>
      <c r="F4015" s="7" t="s">
        <v>148</v>
      </c>
      <c r="G4015" t="s">
        <v>11</v>
      </c>
      <c r="H4015">
        <v>35.6</v>
      </c>
      <c r="I4015">
        <v>4</v>
      </c>
      <c r="J4015">
        <v>55.4</v>
      </c>
      <c r="K4015">
        <v>1.9870000000000001</v>
      </c>
    </row>
    <row r="4016" spans="1:11" x14ac:dyDescent="0.25">
      <c r="A4016" s="7">
        <v>695526</v>
      </c>
      <c r="B4016" s="7">
        <v>501291</v>
      </c>
      <c r="C4016" t="s">
        <v>50</v>
      </c>
      <c r="D4016" t="s">
        <v>133</v>
      </c>
      <c r="E4016" s="7">
        <v>10</v>
      </c>
      <c r="F4016" s="7" t="s">
        <v>148</v>
      </c>
      <c r="G4016" t="s">
        <v>18</v>
      </c>
      <c r="H4016">
        <v>13.9</v>
      </c>
      <c r="I4016">
        <v>1</v>
      </c>
      <c r="J4016">
        <v>92</v>
      </c>
      <c r="K4016">
        <v>2.76</v>
      </c>
    </row>
    <row r="4017" spans="1:11" x14ac:dyDescent="0.25">
      <c r="A4017" s="7">
        <v>698157</v>
      </c>
      <c r="B4017" s="7">
        <v>58321</v>
      </c>
      <c r="C4017" t="s">
        <v>29</v>
      </c>
      <c r="D4017" t="s">
        <v>43</v>
      </c>
      <c r="E4017" s="7" t="s">
        <v>44</v>
      </c>
      <c r="F4017" s="7" t="s">
        <v>148</v>
      </c>
      <c r="G4017" t="s">
        <v>18</v>
      </c>
      <c r="H4017">
        <v>95</v>
      </c>
      <c r="I4017">
        <v>1</v>
      </c>
      <c r="J4017">
        <v>134.30000000000001</v>
      </c>
      <c r="K4017">
        <v>2.76</v>
      </c>
    </row>
    <row r="4018" spans="1:11" x14ac:dyDescent="0.25">
      <c r="A4018" s="7">
        <v>698185</v>
      </c>
      <c r="B4018" s="7">
        <v>431316</v>
      </c>
      <c r="C4018" t="s">
        <v>50</v>
      </c>
      <c r="D4018" t="s">
        <v>101</v>
      </c>
      <c r="E4018" s="7">
        <v>51</v>
      </c>
      <c r="F4018" s="7" t="s">
        <v>148</v>
      </c>
      <c r="G4018" t="s">
        <v>18</v>
      </c>
      <c r="H4018">
        <v>48.2</v>
      </c>
      <c r="I4018">
        <v>2</v>
      </c>
      <c r="J4018">
        <v>73.5</v>
      </c>
      <c r="K4018">
        <v>2.76</v>
      </c>
    </row>
    <row r="4019" spans="1:11" x14ac:dyDescent="0.25">
      <c r="A4019" s="7">
        <v>698208</v>
      </c>
      <c r="B4019" s="7">
        <v>425364</v>
      </c>
      <c r="C4019" t="s">
        <v>50</v>
      </c>
      <c r="D4019" t="s">
        <v>98</v>
      </c>
      <c r="E4019" s="7">
        <v>16</v>
      </c>
      <c r="F4019" s="7" t="s">
        <v>148</v>
      </c>
      <c r="G4019" t="s">
        <v>18</v>
      </c>
      <c r="H4019">
        <v>39.4</v>
      </c>
      <c r="I4019">
        <v>1</v>
      </c>
      <c r="J4019">
        <v>92</v>
      </c>
      <c r="K4019">
        <v>2.76</v>
      </c>
    </row>
    <row r="4020" spans="1:11" x14ac:dyDescent="0.25">
      <c r="A4020" s="7">
        <v>698960</v>
      </c>
      <c r="B4020" s="7">
        <v>431414</v>
      </c>
      <c r="C4020" t="s">
        <v>50</v>
      </c>
      <c r="D4020" t="s">
        <v>104</v>
      </c>
      <c r="E4020" s="7">
        <v>24</v>
      </c>
      <c r="F4020" s="7" t="s">
        <v>148</v>
      </c>
      <c r="G4020" t="s">
        <v>18</v>
      </c>
      <c r="H4020">
        <v>31</v>
      </c>
      <c r="I4020">
        <v>1</v>
      </c>
      <c r="J4020">
        <v>92</v>
      </c>
      <c r="K4020">
        <v>2.76</v>
      </c>
    </row>
    <row r="4021" spans="1:11" x14ac:dyDescent="0.25">
      <c r="A4021" s="7">
        <v>699955</v>
      </c>
      <c r="B4021" s="7">
        <v>431516</v>
      </c>
      <c r="C4021" t="s">
        <v>50</v>
      </c>
      <c r="D4021" t="s">
        <v>114</v>
      </c>
      <c r="E4021" s="7" t="s">
        <v>115</v>
      </c>
      <c r="F4021" s="7" t="s">
        <v>148</v>
      </c>
      <c r="G4021" t="s">
        <v>18</v>
      </c>
      <c r="H4021">
        <v>13.1</v>
      </c>
      <c r="I4021">
        <v>1</v>
      </c>
      <c r="J4021">
        <v>92</v>
      </c>
      <c r="K4021">
        <v>2.76</v>
      </c>
    </row>
    <row r="4022" spans="1:11" x14ac:dyDescent="0.25">
      <c r="A4022" s="7">
        <v>701394</v>
      </c>
      <c r="B4022" s="7">
        <v>349561</v>
      </c>
      <c r="C4022" t="s">
        <v>50</v>
      </c>
      <c r="D4022" t="s">
        <v>88</v>
      </c>
      <c r="E4022" s="7">
        <v>25</v>
      </c>
      <c r="F4022" s="7" t="s">
        <v>148</v>
      </c>
      <c r="G4022" t="s">
        <v>18</v>
      </c>
      <c r="H4022">
        <v>13.4</v>
      </c>
      <c r="I4022">
        <v>1</v>
      </c>
      <c r="J4022">
        <v>92</v>
      </c>
      <c r="K4022">
        <v>2.76</v>
      </c>
    </row>
    <row r="4023" spans="1:11" x14ac:dyDescent="0.25">
      <c r="A4023" s="7">
        <v>702671</v>
      </c>
      <c r="B4023" s="7">
        <v>431550</v>
      </c>
      <c r="C4023" t="s">
        <v>50</v>
      </c>
      <c r="D4023" t="s">
        <v>120</v>
      </c>
      <c r="E4023" s="7">
        <v>12</v>
      </c>
      <c r="F4023" s="7" t="s">
        <v>148</v>
      </c>
      <c r="G4023" t="s">
        <v>18</v>
      </c>
      <c r="H4023">
        <v>25.9</v>
      </c>
      <c r="I4023">
        <v>1</v>
      </c>
      <c r="J4023">
        <v>92</v>
      </c>
      <c r="K4023">
        <v>2.76</v>
      </c>
    </row>
    <row r="4024" spans="1:11" x14ac:dyDescent="0.25">
      <c r="A4024" s="7">
        <v>705698</v>
      </c>
      <c r="B4024" s="7">
        <v>1603</v>
      </c>
      <c r="C4024" t="s">
        <v>9</v>
      </c>
      <c r="D4024" t="s">
        <v>13</v>
      </c>
      <c r="E4024" s="7">
        <v>5</v>
      </c>
      <c r="F4024" s="7" t="s">
        <v>148</v>
      </c>
      <c r="G4024" t="s">
        <v>11</v>
      </c>
      <c r="H4024">
        <v>46.1</v>
      </c>
      <c r="I4024">
        <v>2</v>
      </c>
      <c r="J4024">
        <v>103.9</v>
      </c>
      <c r="K4024">
        <v>1.9870000000000001</v>
      </c>
    </row>
    <row r="4025" spans="1:11" x14ac:dyDescent="0.25">
      <c r="A4025" s="7">
        <v>705699</v>
      </c>
      <c r="B4025" s="7">
        <v>1591</v>
      </c>
      <c r="C4025" t="s">
        <v>9</v>
      </c>
      <c r="D4025" t="s">
        <v>10</v>
      </c>
      <c r="E4025" s="7">
        <v>4</v>
      </c>
      <c r="F4025" s="7" t="s">
        <v>148</v>
      </c>
      <c r="G4025" t="s">
        <v>11</v>
      </c>
      <c r="H4025">
        <v>45.3</v>
      </c>
      <c r="I4025">
        <v>3</v>
      </c>
      <c r="J4025">
        <v>80.400000000000006</v>
      </c>
      <c r="K4025">
        <v>1.9870000000000001</v>
      </c>
    </row>
    <row r="4026" spans="1:11" x14ac:dyDescent="0.25">
      <c r="A4026" s="7">
        <v>705804</v>
      </c>
      <c r="B4026" s="7">
        <v>349509</v>
      </c>
      <c r="C4026" t="s">
        <v>50</v>
      </c>
      <c r="D4026" t="s">
        <v>87</v>
      </c>
      <c r="E4026" s="7">
        <v>15</v>
      </c>
      <c r="F4026" s="7" t="s">
        <v>148</v>
      </c>
      <c r="G4026" t="s">
        <v>18</v>
      </c>
      <c r="H4026">
        <v>56.7</v>
      </c>
      <c r="I4026">
        <v>1</v>
      </c>
      <c r="J4026">
        <v>134.30000000000001</v>
      </c>
      <c r="K4026">
        <v>2.76</v>
      </c>
    </row>
    <row r="4027" spans="1:11" x14ac:dyDescent="0.25">
      <c r="A4027" s="7">
        <v>706014</v>
      </c>
      <c r="B4027" s="7">
        <v>242723</v>
      </c>
      <c r="C4027" t="s">
        <v>56</v>
      </c>
      <c r="D4027" t="s">
        <v>69</v>
      </c>
      <c r="E4027" s="7">
        <v>62</v>
      </c>
      <c r="F4027" s="7" t="s">
        <v>148</v>
      </c>
      <c r="G4027" t="s">
        <v>18</v>
      </c>
      <c r="H4027">
        <v>35.700000000000003</v>
      </c>
      <c r="I4027">
        <v>1</v>
      </c>
      <c r="J4027">
        <v>92</v>
      </c>
      <c r="K4027">
        <v>2.76</v>
      </c>
    </row>
    <row r="4028" spans="1:11" x14ac:dyDescent="0.25">
      <c r="A4028" s="7">
        <v>706206</v>
      </c>
      <c r="B4028" s="7">
        <v>447466</v>
      </c>
      <c r="C4028" t="s">
        <v>50</v>
      </c>
      <c r="D4028" t="s">
        <v>129</v>
      </c>
      <c r="E4028" s="7">
        <v>64</v>
      </c>
      <c r="F4028" s="7" t="s">
        <v>148</v>
      </c>
      <c r="G4028" t="s">
        <v>18</v>
      </c>
      <c r="H4028">
        <v>38.5</v>
      </c>
      <c r="I4028">
        <v>1</v>
      </c>
      <c r="J4028">
        <v>118.7</v>
      </c>
      <c r="K4028">
        <v>2.76</v>
      </c>
    </row>
    <row r="4029" spans="1:11" x14ac:dyDescent="0.25">
      <c r="A4029" s="7">
        <v>706230</v>
      </c>
      <c r="B4029" s="7">
        <v>425364</v>
      </c>
      <c r="C4029" t="s">
        <v>50</v>
      </c>
      <c r="D4029" t="s">
        <v>98</v>
      </c>
      <c r="E4029" s="7">
        <v>16</v>
      </c>
      <c r="F4029" s="7" t="s">
        <v>148</v>
      </c>
      <c r="G4029" t="s">
        <v>18</v>
      </c>
      <c r="H4029">
        <v>43</v>
      </c>
      <c r="I4029">
        <v>2</v>
      </c>
      <c r="J4029">
        <v>73.5</v>
      </c>
      <c r="K4029">
        <v>2.76</v>
      </c>
    </row>
    <row r="4030" spans="1:11" x14ac:dyDescent="0.25">
      <c r="A4030" s="7">
        <v>708123</v>
      </c>
      <c r="B4030" s="7">
        <v>431380</v>
      </c>
      <c r="C4030" t="s">
        <v>50</v>
      </c>
      <c r="D4030" t="s">
        <v>102</v>
      </c>
      <c r="E4030" s="7">
        <v>51</v>
      </c>
      <c r="F4030" s="7" t="s">
        <v>148</v>
      </c>
      <c r="G4030" t="s">
        <v>18</v>
      </c>
      <c r="H4030">
        <v>36.799999999999997</v>
      </c>
      <c r="I4030">
        <v>5</v>
      </c>
      <c r="J4030">
        <v>31.3</v>
      </c>
      <c r="K4030">
        <v>2.76</v>
      </c>
    </row>
    <row r="4031" spans="1:11" x14ac:dyDescent="0.25">
      <c r="A4031" s="7">
        <v>708130</v>
      </c>
      <c r="B4031" s="7">
        <v>648495</v>
      </c>
      <c r="C4031" t="s">
        <v>139</v>
      </c>
      <c r="D4031" t="s">
        <v>140</v>
      </c>
      <c r="E4031" s="7" t="s">
        <v>141</v>
      </c>
      <c r="F4031" s="7" t="s">
        <v>148</v>
      </c>
      <c r="G4031" t="s">
        <v>11</v>
      </c>
      <c r="H4031">
        <v>36.6</v>
      </c>
      <c r="I4031">
        <v>1</v>
      </c>
      <c r="J4031">
        <v>142</v>
      </c>
      <c r="K4031">
        <v>1.9870000000000001</v>
      </c>
    </row>
    <row r="4032" spans="1:11" x14ac:dyDescent="0.25">
      <c r="A4032" s="7">
        <v>708240</v>
      </c>
      <c r="B4032" s="7">
        <v>349561</v>
      </c>
      <c r="C4032" t="s">
        <v>50</v>
      </c>
      <c r="D4032" t="s">
        <v>88</v>
      </c>
      <c r="E4032" s="7">
        <v>25</v>
      </c>
      <c r="F4032" s="7" t="s">
        <v>148</v>
      </c>
      <c r="G4032" t="s">
        <v>18</v>
      </c>
      <c r="H4032">
        <v>8.1999999999999993</v>
      </c>
      <c r="I4032">
        <v>1</v>
      </c>
      <c r="J4032">
        <v>92</v>
      </c>
      <c r="K4032">
        <v>2.76</v>
      </c>
    </row>
    <row r="4033" spans="1:11" x14ac:dyDescent="0.25">
      <c r="A4033" s="7">
        <v>708284</v>
      </c>
      <c r="B4033" s="7">
        <v>431516</v>
      </c>
      <c r="C4033" t="s">
        <v>50</v>
      </c>
      <c r="D4033" t="s">
        <v>114</v>
      </c>
      <c r="E4033" s="7" t="s">
        <v>115</v>
      </c>
      <c r="F4033" s="7" t="s">
        <v>148</v>
      </c>
      <c r="G4033" t="s">
        <v>18</v>
      </c>
      <c r="H4033">
        <v>18.2</v>
      </c>
      <c r="I4033">
        <v>1</v>
      </c>
      <c r="J4033">
        <v>92</v>
      </c>
      <c r="K4033">
        <v>2.76</v>
      </c>
    </row>
    <row r="4034" spans="1:11" x14ac:dyDescent="0.25">
      <c r="A4034" s="7">
        <v>708286</v>
      </c>
      <c r="B4034" s="7">
        <v>1603</v>
      </c>
      <c r="C4034" t="s">
        <v>9</v>
      </c>
      <c r="D4034" t="s">
        <v>13</v>
      </c>
      <c r="E4034" s="7">
        <v>5</v>
      </c>
      <c r="F4034" s="7" t="s">
        <v>148</v>
      </c>
      <c r="G4034" t="s">
        <v>11</v>
      </c>
      <c r="H4034">
        <v>35.5</v>
      </c>
      <c r="I4034">
        <v>2</v>
      </c>
      <c r="J4034">
        <v>88</v>
      </c>
      <c r="K4034">
        <v>1.9870000000000001</v>
      </c>
    </row>
    <row r="4035" spans="1:11" x14ac:dyDescent="0.25">
      <c r="A4035" s="7">
        <v>708756</v>
      </c>
      <c r="B4035" s="7">
        <v>258550</v>
      </c>
      <c r="C4035" t="s">
        <v>52</v>
      </c>
      <c r="D4035" t="s">
        <v>78</v>
      </c>
      <c r="E4035" s="7">
        <v>5</v>
      </c>
      <c r="F4035" s="7" t="s">
        <v>148</v>
      </c>
      <c r="G4035" t="s">
        <v>11</v>
      </c>
      <c r="H4035">
        <v>23.28</v>
      </c>
      <c r="I4035">
        <v>1</v>
      </c>
      <c r="J4035">
        <v>142</v>
      </c>
      <c r="K4035">
        <v>1.9870000000000001</v>
      </c>
    </row>
    <row r="4036" spans="1:11" x14ac:dyDescent="0.25">
      <c r="A4036" s="7">
        <v>708802</v>
      </c>
      <c r="B4036" s="7">
        <v>62291</v>
      </c>
      <c r="C4036" t="s">
        <v>54</v>
      </c>
      <c r="D4036" t="s">
        <v>55</v>
      </c>
      <c r="E4036" s="7">
        <v>9</v>
      </c>
      <c r="F4036" s="7" t="s">
        <v>148</v>
      </c>
      <c r="G4036" t="s">
        <v>18</v>
      </c>
      <c r="H4036">
        <v>63.2</v>
      </c>
      <c r="I4036">
        <v>2</v>
      </c>
      <c r="J4036">
        <v>73.5</v>
      </c>
      <c r="K4036">
        <v>2.76</v>
      </c>
    </row>
    <row r="4037" spans="1:11" x14ac:dyDescent="0.25">
      <c r="A4037" s="7">
        <v>709866</v>
      </c>
      <c r="B4037" s="7">
        <v>1610</v>
      </c>
      <c r="C4037" t="s">
        <v>9</v>
      </c>
      <c r="D4037" t="s">
        <v>14</v>
      </c>
      <c r="E4037" s="7">
        <v>9</v>
      </c>
      <c r="F4037" s="7" t="s">
        <v>148</v>
      </c>
      <c r="G4037" t="s">
        <v>11</v>
      </c>
      <c r="H4037">
        <v>63</v>
      </c>
      <c r="I4037">
        <v>4</v>
      </c>
      <c r="J4037">
        <v>71.5</v>
      </c>
      <c r="K4037">
        <v>1.9870000000000001</v>
      </c>
    </row>
    <row r="4038" spans="1:11" x14ac:dyDescent="0.25">
      <c r="A4038" s="7">
        <v>709882</v>
      </c>
      <c r="B4038" s="7">
        <v>431544</v>
      </c>
      <c r="C4038" t="s">
        <v>50</v>
      </c>
      <c r="D4038" t="s">
        <v>89</v>
      </c>
      <c r="E4038" s="7">
        <v>22</v>
      </c>
      <c r="F4038" s="7" t="s">
        <v>148</v>
      </c>
      <c r="G4038" t="s">
        <v>18</v>
      </c>
      <c r="H4038">
        <v>55.7</v>
      </c>
      <c r="I4038">
        <v>1</v>
      </c>
      <c r="J4038">
        <v>118.7</v>
      </c>
      <c r="K4038">
        <v>2.76</v>
      </c>
    </row>
    <row r="4039" spans="1:11" x14ac:dyDescent="0.25">
      <c r="A4039" s="7">
        <v>710567</v>
      </c>
      <c r="B4039" s="7">
        <v>56761</v>
      </c>
      <c r="C4039" t="s">
        <v>15</v>
      </c>
      <c r="D4039" t="s">
        <v>16</v>
      </c>
      <c r="E4039" s="7" t="s">
        <v>17</v>
      </c>
      <c r="F4039" s="7" t="s">
        <v>149</v>
      </c>
      <c r="G4039" t="s">
        <v>18</v>
      </c>
      <c r="H4039">
        <v>335.4</v>
      </c>
      <c r="I4039">
        <v>1</v>
      </c>
      <c r="J4039" t="s">
        <v>149</v>
      </c>
      <c r="K4039" t="s">
        <v>149</v>
      </c>
    </row>
    <row r="4040" spans="1:11" x14ac:dyDescent="0.25">
      <c r="A4040" s="7">
        <v>710656</v>
      </c>
      <c r="B4040" s="7">
        <v>431467</v>
      </c>
      <c r="C4040" t="s">
        <v>50</v>
      </c>
      <c r="D4040" t="s">
        <v>110</v>
      </c>
      <c r="E4040" s="7">
        <v>26</v>
      </c>
      <c r="F4040" s="7" t="s">
        <v>148</v>
      </c>
      <c r="G4040" t="s">
        <v>18</v>
      </c>
      <c r="H4040">
        <v>31.5</v>
      </c>
      <c r="I4040">
        <v>1</v>
      </c>
      <c r="J4040">
        <v>92</v>
      </c>
      <c r="K4040">
        <v>2.76</v>
      </c>
    </row>
    <row r="4041" spans="1:11" x14ac:dyDescent="0.25">
      <c r="A4041" s="7">
        <v>710697</v>
      </c>
      <c r="B4041" s="7">
        <v>431414</v>
      </c>
      <c r="C4041" t="s">
        <v>50</v>
      </c>
      <c r="D4041" t="s">
        <v>104</v>
      </c>
      <c r="E4041" s="7">
        <v>24</v>
      </c>
      <c r="F4041" s="7" t="s">
        <v>148</v>
      </c>
      <c r="G4041" t="s">
        <v>18</v>
      </c>
      <c r="H4041">
        <v>36.799999999999997</v>
      </c>
      <c r="I4041">
        <v>1</v>
      </c>
      <c r="J4041">
        <v>118.7</v>
      </c>
      <c r="K4041">
        <v>2.76</v>
      </c>
    </row>
    <row r="4042" spans="1:11" x14ac:dyDescent="0.25">
      <c r="A4042" s="7">
        <v>710983</v>
      </c>
      <c r="B4042" s="7">
        <v>533799</v>
      </c>
      <c r="C4042" t="s">
        <v>50</v>
      </c>
      <c r="D4042" t="s">
        <v>120</v>
      </c>
      <c r="E4042" s="7">
        <v>6</v>
      </c>
      <c r="F4042" s="7" t="s">
        <v>148</v>
      </c>
      <c r="G4042" t="s">
        <v>18</v>
      </c>
      <c r="H4042">
        <v>15.2</v>
      </c>
      <c r="I4042">
        <v>1</v>
      </c>
      <c r="J4042">
        <v>92</v>
      </c>
      <c r="K4042">
        <v>2.76</v>
      </c>
    </row>
    <row r="4043" spans="1:11" x14ac:dyDescent="0.25">
      <c r="A4043" s="7">
        <v>711050</v>
      </c>
      <c r="B4043" s="7">
        <v>58375</v>
      </c>
      <c r="C4043" t="s">
        <v>48</v>
      </c>
      <c r="D4043" t="s">
        <v>49</v>
      </c>
      <c r="E4043" s="7">
        <v>7</v>
      </c>
      <c r="F4043" s="7" t="s">
        <v>148</v>
      </c>
      <c r="G4043" t="s">
        <v>11</v>
      </c>
      <c r="H4043">
        <v>15.75</v>
      </c>
      <c r="I4043">
        <v>1</v>
      </c>
      <c r="J4043">
        <v>142</v>
      </c>
      <c r="K4043">
        <v>1.9870000000000001</v>
      </c>
    </row>
    <row r="4044" spans="1:11" x14ac:dyDescent="0.25">
      <c r="A4044" s="7">
        <v>711065</v>
      </c>
      <c r="B4044" s="7">
        <v>425358</v>
      </c>
      <c r="C4044" t="s">
        <v>50</v>
      </c>
      <c r="D4044" t="s">
        <v>42</v>
      </c>
      <c r="E4044" s="7">
        <v>17</v>
      </c>
      <c r="F4044" s="7" t="s">
        <v>149</v>
      </c>
      <c r="G4044" t="s">
        <v>18</v>
      </c>
      <c r="H4044">
        <v>79.5</v>
      </c>
      <c r="I4044">
        <v>1</v>
      </c>
      <c r="J4044" t="s">
        <v>149</v>
      </c>
      <c r="K4044" t="s">
        <v>149</v>
      </c>
    </row>
    <row r="4045" spans="1:11" x14ac:dyDescent="0.25">
      <c r="A4045" s="7">
        <v>711742</v>
      </c>
      <c r="B4045" s="7">
        <v>431380</v>
      </c>
      <c r="C4045" t="s">
        <v>50</v>
      </c>
      <c r="D4045" t="s">
        <v>102</v>
      </c>
      <c r="E4045" s="7">
        <v>51</v>
      </c>
      <c r="F4045" s="7" t="s">
        <v>148</v>
      </c>
      <c r="G4045" t="s">
        <v>18</v>
      </c>
      <c r="H4045">
        <v>28.6</v>
      </c>
      <c r="I4045">
        <v>1</v>
      </c>
      <c r="J4045">
        <v>92</v>
      </c>
      <c r="K4045">
        <v>2.76</v>
      </c>
    </row>
    <row r="4046" spans="1:11" x14ac:dyDescent="0.25">
      <c r="A4046" s="7">
        <v>711757</v>
      </c>
      <c r="B4046" s="7">
        <v>533799</v>
      </c>
      <c r="C4046" t="s">
        <v>50</v>
      </c>
      <c r="D4046" t="s">
        <v>120</v>
      </c>
      <c r="E4046" s="7">
        <v>6</v>
      </c>
      <c r="F4046" s="7" t="s">
        <v>148</v>
      </c>
      <c r="G4046" t="s">
        <v>18</v>
      </c>
      <c r="H4046">
        <v>17.2</v>
      </c>
      <c r="I4046">
        <v>1</v>
      </c>
      <c r="J4046">
        <v>92</v>
      </c>
      <c r="K4046">
        <v>2.76</v>
      </c>
    </row>
    <row r="4047" spans="1:11" x14ac:dyDescent="0.25">
      <c r="A4047" s="7">
        <v>716798</v>
      </c>
      <c r="B4047" s="7">
        <v>349683</v>
      </c>
      <c r="C4047" t="s">
        <v>50</v>
      </c>
      <c r="D4047" t="s">
        <v>92</v>
      </c>
      <c r="E4047" s="7">
        <v>20</v>
      </c>
      <c r="F4047" s="7" t="s">
        <v>148</v>
      </c>
      <c r="G4047" t="s">
        <v>18</v>
      </c>
      <c r="H4047">
        <v>29.7</v>
      </c>
      <c r="I4047">
        <v>2</v>
      </c>
      <c r="J4047">
        <v>57</v>
      </c>
      <c r="K4047">
        <v>2.76</v>
      </c>
    </row>
    <row r="4048" spans="1:11" x14ac:dyDescent="0.25">
      <c r="A4048" s="7">
        <v>717068</v>
      </c>
      <c r="B4048" s="7">
        <v>431487</v>
      </c>
      <c r="C4048" t="s">
        <v>50</v>
      </c>
      <c r="D4048" t="s">
        <v>88</v>
      </c>
      <c r="E4048" s="7" t="s">
        <v>112</v>
      </c>
      <c r="F4048" s="7" t="s">
        <v>148</v>
      </c>
      <c r="G4048" t="s">
        <v>18</v>
      </c>
      <c r="H4048">
        <v>25.7</v>
      </c>
      <c r="I4048">
        <v>1</v>
      </c>
      <c r="J4048">
        <v>92</v>
      </c>
      <c r="K4048">
        <v>2.76</v>
      </c>
    </row>
    <row r="4049" spans="1:11" x14ac:dyDescent="0.25">
      <c r="A4049" s="7">
        <v>717289</v>
      </c>
      <c r="B4049" s="7">
        <v>447460</v>
      </c>
      <c r="C4049" t="s">
        <v>50</v>
      </c>
      <c r="D4049" t="s">
        <v>104</v>
      </c>
      <c r="E4049" s="7">
        <v>40</v>
      </c>
      <c r="F4049" s="7" t="s">
        <v>148</v>
      </c>
      <c r="G4049" t="s">
        <v>18</v>
      </c>
      <c r="H4049">
        <v>32.1</v>
      </c>
      <c r="I4049">
        <v>1</v>
      </c>
      <c r="J4049">
        <v>92</v>
      </c>
      <c r="K4049">
        <v>2.76</v>
      </c>
    </row>
    <row r="4050" spans="1:11" x14ac:dyDescent="0.25">
      <c r="A4050" s="7">
        <v>717306</v>
      </c>
      <c r="B4050" s="7">
        <v>197250</v>
      </c>
      <c r="C4050" t="s">
        <v>60</v>
      </c>
      <c r="D4050" t="s">
        <v>66</v>
      </c>
      <c r="E4050" s="7">
        <v>11</v>
      </c>
      <c r="F4050" s="7" t="s">
        <v>148</v>
      </c>
      <c r="G4050" t="s">
        <v>11</v>
      </c>
      <c r="H4050">
        <v>51.6</v>
      </c>
      <c r="I4050">
        <v>1</v>
      </c>
      <c r="J4050">
        <v>183.2</v>
      </c>
      <c r="K4050">
        <v>1.9870000000000001</v>
      </c>
    </row>
    <row r="4051" spans="1:11" x14ac:dyDescent="0.25">
      <c r="A4051" s="7">
        <v>717692</v>
      </c>
      <c r="B4051" s="7">
        <v>431283</v>
      </c>
      <c r="C4051" t="s">
        <v>50</v>
      </c>
      <c r="D4051" t="s">
        <v>88</v>
      </c>
      <c r="E4051" s="7">
        <v>12</v>
      </c>
      <c r="F4051" s="7" t="s">
        <v>148</v>
      </c>
      <c r="G4051" t="s">
        <v>18</v>
      </c>
      <c r="H4051">
        <v>18.899999999999999</v>
      </c>
      <c r="I4051">
        <v>1</v>
      </c>
      <c r="J4051">
        <v>92</v>
      </c>
      <c r="K4051">
        <v>2.76</v>
      </c>
    </row>
    <row r="4052" spans="1:11" x14ac:dyDescent="0.25">
      <c r="A4052" s="7">
        <v>718149</v>
      </c>
      <c r="B4052" s="7">
        <v>447376</v>
      </c>
      <c r="C4052" t="s">
        <v>50</v>
      </c>
      <c r="D4052" t="s">
        <v>126</v>
      </c>
      <c r="E4052" s="7">
        <v>7</v>
      </c>
      <c r="F4052" s="7" t="s">
        <v>148</v>
      </c>
      <c r="G4052" t="s">
        <v>18</v>
      </c>
      <c r="H4052">
        <v>24.6</v>
      </c>
      <c r="I4052">
        <v>1</v>
      </c>
      <c r="J4052">
        <v>92</v>
      </c>
      <c r="K4052">
        <v>2.76</v>
      </c>
    </row>
    <row r="4053" spans="1:11" x14ac:dyDescent="0.25">
      <c r="A4053" s="7">
        <v>718162</v>
      </c>
      <c r="B4053" s="7">
        <v>431516</v>
      </c>
      <c r="C4053" t="s">
        <v>50</v>
      </c>
      <c r="D4053" t="s">
        <v>114</v>
      </c>
      <c r="E4053" s="7" t="s">
        <v>115</v>
      </c>
      <c r="F4053" s="7" t="s">
        <v>148</v>
      </c>
      <c r="G4053" t="s">
        <v>18</v>
      </c>
      <c r="H4053">
        <v>16.3</v>
      </c>
      <c r="I4053">
        <v>1</v>
      </c>
      <c r="J4053">
        <v>92</v>
      </c>
      <c r="K4053">
        <v>2.76</v>
      </c>
    </row>
    <row r="4054" spans="1:11" x14ac:dyDescent="0.25">
      <c r="A4054" s="7">
        <v>718169</v>
      </c>
      <c r="B4054" s="7">
        <v>447477</v>
      </c>
      <c r="C4054" t="s">
        <v>50</v>
      </c>
      <c r="D4054" t="s">
        <v>130</v>
      </c>
      <c r="E4054" s="7">
        <v>43</v>
      </c>
      <c r="F4054" s="7" t="s">
        <v>148</v>
      </c>
      <c r="G4054" t="s">
        <v>18</v>
      </c>
      <c r="H4054">
        <v>39.5</v>
      </c>
      <c r="I4054">
        <v>1</v>
      </c>
      <c r="J4054">
        <v>118.7</v>
      </c>
      <c r="K4054">
        <v>2.76</v>
      </c>
    </row>
    <row r="4055" spans="1:11" x14ac:dyDescent="0.25">
      <c r="A4055" s="7">
        <v>718170</v>
      </c>
      <c r="B4055" s="7">
        <v>447477</v>
      </c>
      <c r="C4055" t="s">
        <v>50</v>
      </c>
      <c r="D4055" t="s">
        <v>130</v>
      </c>
      <c r="E4055" s="7">
        <v>43</v>
      </c>
      <c r="F4055" s="7" t="s">
        <v>148</v>
      </c>
      <c r="G4055" t="s">
        <v>18</v>
      </c>
      <c r="H4055">
        <v>42.4</v>
      </c>
      <c r="I4055">
        <v>1</v>
      </c>
      <c r="J4055">
        <v>118.7</v>
      </c>
      <c r="K4055">
        <v>2.76</v>
      </c>
    </row>
    <row r="4056" spans="1:11" x14ac:dyDescent="0.25">
      <c r="A4056" s="7">
        <v>718171</v>
      </c>
      <c r="B4056" s="7">
        <v>425328</v>
      </c>
      <c r="C4056" t="s">
        <v>50</v>
      </c>
      <c r="D4056" t="s">
        <v>16</v>
      </c>
      <c r="E4056" s="7">
        <v>5</v>
      </c>
      <c r="F4056" s="7" t="s">
        <v>148</v>
      </c>
      <c r="G4056" t="s">
        <v>11</v>
      </c>
      <c r="H4056">
        <v>25.6</v>
      </c>
      <c r="I4056">
        <v>1</v>
      </c>
      <c r="J4056">
        <v>142</v>
      </c>
      <c r="K4056">
        <v>1.9870000000000001</v>
      </c>
    </row>
    <row r="4057" spans="1:11" x14ac:dyDescent="0.25">
      <c r="A4057" s="7">
        <v>718267</v>
      </c>
      <c r="B4057" s="7">
        <v>431518</v>
      </c>
      <c r="C4057" t="s">
        <v>50</v>
      </c>
      <c r="D4057" t="s">
        <v>114</v>
      </c>
      <c r="E4057" s="7" t="s">
        <v>116</v>
      </c>
      <c r="F4057" s="7" t="s">
        <v>148</v>
      </c>
      <c r="G4057" t="s">
        <v>18</v>
      </c>
      <c r="H4057">
        <v>16.7</v>
      </c>
      <c r="I4057">
        <v>1</v>
      </c>
      <c r="J4057">
        <v>92</v>
      </c>
      <c r="K4057">
        <v>2.76</v>
      </c>
    </row>
    <row r="4058" spans="1:11" x14ac:dyDescent="0.25">
      <c r="A4058" s="7">
        <v>718566</v>
      </c>
      <c r="B4058" s="7">
        <v>431544</v>
      </c>
      <c r="C4058" t="s">
        <v>50</v>
      </c>
      <c r="D4058" t="s">
        <v>89</v>
      </c>
      <c r="E4058" s="7">
        <v>22</v>
      </c>
      <c r="F4058" s="7" t="s">
        <v>149</v>
      </c>
      <c r="G4058" t="s">
        <v>18</v>
      </c>
      <c r="H4058">
        <v>53.6</v>
      </c>
      <c r="I4058">
        <v>1</v>
      </c>
      <c r="J4058" t="s">
        <v>149</v>
      </c>
      <c r="K4058" t="s">
        <v>149</v>
      </c>
    </row>
    <row r="4059" spans="1:11" x14ac:dyDescent="0.25">
      <c r="A4059" s="7">
        <v>718678</v>
      </c>
      <c r="B4059" s="7">
        <v>447414</v>
      </c>
      <c r="C4059" t="s">
        <v>50</v>
      </c>
      <c r="D4059" t="s">
        <v>107</v>
      </c>
      <c r="E4059" s="7">
        <v>12</v>
      </c>
      <c r="F4059" s="7" t="s">
        <v>148</v>
      </c>
      <c r="G4059" t="s">
        <v>18</v>
      </c>
      <c r="H4059">
        <v>43.5</v>
      </c>
      <c r="I4059">
        <v>2</v>
      </c>
      <c r="J4059">
        <v>73.5</v>
      </c>
      <c r="K4059">
        <v>2.76</v>
      </c>
    </row>
    <row r="4060" spans="1:11" x14ac:dyDescent="0.25">
      <c r="A4060" s="7">
        <v>718783</v>
      </c>
      <c r="B4060" s="7">
        <v>431487</v>
      </c>
      <c r="C4060" t="s">
        <v>50</v>
      </c>
      <c r="D4060" t="s">
        <v>88</v>
      </c>
      <c r="E4060" s="7" t="s">
        <v>112</v>
      </c>
      <c r="F4060" s="7" t="s">
        <v>148</v>
      </c>
      <c r="G4060" t="s">
        <v>18</v>
      </c>
      <c r="H4060">
        <v>26.3</v>
      </c>
      <c r="I4060">
        <v>1</v>
      </c>
      <c r="J4060">
        <v>92</v>
      </c>
      <c r="K4060">
        <v>2.76</v>
      </c>
    </row>
    <row r="4061" spans="1:11" x14ac:dyDescent="0.25">
      <c r="A4061" s="7">
        <v>718837</v>
      </c>
      <c r="B4061" s="7">
        <v>431516</v>
      </c>
      <c r="C4061" t="s">
        <v>50</v>
      </c>
      <c r="D4061" t="s">
        <v>114</v>
      </c>
      <c r="E4061" s="7" t="s">
        <v>115</v>
      </c>
      <c r="F4061" s="7" t="s">
        <v>148</v>
      </c>
      <c r="G4061" t="s">
        <v>18</v>
      </c>
      <c r="H4061">
        <v>16</v>
      </c>
      <c r="I4061">
        <v>1</v>
      </c>
      <c r="J4061">
        <v>118.7</v>
      </c>
      <c r="K4061">
        <v>2.76</v>
      </c>
    </row>
    <row r="4062" spans="1:11" x14ac:dyDescent="0.25">
      <c r="A4062" s="7">
        <v>718853</v>
      </c>
      <c r="B4062" s="7">
        <v>431518</v>
      </c>
      <c r="C4062" t="s">
        <v>50</v>
      </c>
      <c r="D4062" t="s">
        <v>114</v>
      </c>
      <c r="E4062" s="7" t="s">
        <v>116</v>
      </c>
      <c r="F4062" s="7" t="s">
        <v>148</v>
      </c>
      <c r="G4062" t="s">
        <v>18</v>
      </c>
      <c r="H4062">
        <v>17.5</v>
      </c>
      <c r="I4062">
        <v>1</v>
      </c>
      <c r="J4062">
        <v>92</v>
      </c>
      <c r="K4062">
        <v>2.76</v>
      </c>
    </row>
    <row r="4063" spans="1:11" x14ac:dyDescent="0.25">
      <c r="A4063" s="7">
        <v>724458</v>
      </c>
      <c r="B4063" s="7">
        <v>431300</v>
      </c>
      <c r="C4063" t="s">
        <v>50</v>
      </c>
      <c r="D4063" t="s">
        <v>72</v>
      </c>
      <c r="E4063" s="7">
        <v>15</v>
      </c>
      <c r="F4063" s="7" t="s">
        <v>148</v>
      </c>
      <c r="G4063" t="s">
        <v>18</v>
      </c>
      <c r="H4063">
        <v>34.6</v>
      </c>
      <c r="I4063">
        <v>1</v>
      </c>
      <c r="J4063">
        <v>92</v>
      </c>
      <c r="K4063">
        <v>2.76</v>
      </c>
    </row>
    <row r="4064" spans="1:11" x14ac:dyDescent="0.25">
      <c r="A4064" s="7">
        <v>725130</v>
      </c>
      <c r="B4064" s="7">
        <v>447472</v>
      </c>
      <c r="C4064" t="s">
        <v>50</v>
      </c>
      <c r="D4064" t="s">
        <v>106</v>
      </c>
      <c r="E4064" s="7">
        <v>20</v>
      </c>
      <c r="F4064" s="7" t="s">
        <v>148</v>
      </c>
      <c r="G4064" t="s">
        <v>18</v>
      </c>
      <c r="H4064">
        <v>22.7</v>
      </c>
      <c r="I4064">
        <v>1</v>
      </c>
      <c r="J4064">
        <v>92</v>
      </c>
      <c r="K4064">
        <v>2.76</v>
      </c>
    </row>
    <row r="4065" spans="1:11" x14ac:dyDescent="0.25">
      <c r="A4065" s="7">
        <v>725289</v>
      </c>
      <c r="B4065" s="7">
        <v>431518</v>
      </c>
      <c r="C4065" t="s">
        <v>50</v>
      </c>
      <c r="D4065" t="s">
        <v>114</v>
      </c>
      <c r="E4065" s="7" t="s">
        <v>116</v>
      </c>
      <c r="F4065" s="7" t="s">
        <v>148</v>
      </c>
      <c r="G4065" t="s">
        <v>18</v>
      </c>
      <c r="H4065">
        <v>35.4</v>
      </c>
      <c r="I4065">
        <v>1</v>
      </c>
      <c r="J4065">
        <v>118.7</v>
      </c>
      <c r="K4065">
        <v>2.76</v>
      </c>
    </row>
    <row r="4066" spans="1:11" x14ac:dyDescent="0.25">
      <c r="A4066" s="7">
        <v>725860</v>
      </c>
      <c r="B4066" s="7">
        <v>431516</v>
      </c>
      <c r="C4066" t="s">
        <v>50</v>
      </c>
      <c r="D4066" t="s">
        <v>114</v>
      </c>
      <c r="E4066" s="7" t="s">
        <v>115</v>
      </c>
      <c r="F4066" s="7" t="s">
        <v>148</v>
      </c>
      <c r="G4066" t="s">
        <v>18</v>
      </c>
      <c r="H4066">
        <v>24.7</v>
      </c>
      <c r="I4066">
        <v>3</v>
      </c>
      <c r="J4066">
        <v>44.2</v>
      </c>
      <c r="K4066">
        <v>2.76</v>
      </c>
    </row>
    <row r="4067" spans="1:11" x14ac:dyDescent="0.25">
      <c r="A4067" s="7">
        <v>726142</v>
      </c>
      <c r="B4067" s="7">
        <v>56790</v>
      </c>
      <c r="C4067" t="s">
        <v>15</v>
      </c>
      <c r="D4067" t="s">
        <v>22</v>
      </c>
      <c r="E4067" s="7">
        <v>13</v>
      </c>
      <c r="F4067" s="7" t="s">
        <v>148</v>
      </c>
      <c r="G4067" t="s">
        <v>18</v>
      </c>
      <c r="H4067">
        <v>29.9</v>
      </c>
      <c r="I4067">
        <v>1</v>
      </c>
      <c r="J4067">
        <v>92</v>
      </c>
      <c r="K4067">
        <v>2.76</v>
      </c>
    </row>
    <row r="4068" spans="1:11" x14ac:dyDescent="0.25">
      <c r="A4068" s="7">
        <v>726257</v>
      </c>
      <c r="B4068" s="7">
        <v>60037</v>
      </c>
      <c r="C4068" t="s">
        <v>52</v>
      </c>
      <c r="D4068" t="s">
        <v>53</v>
      </c>
      <c r="E4068" s="7">
        <v>37</v>
      </c>
      <c r="F4068" s="7" t="s">
        <v>148</v>
      </c>
      <c r="G4068" t="s">
        <v>18</v>
      </c>
      <c r="H4068">
        <v>67.3</v>
      </c>
      <c r="I4068">
        <v>1</v>
      </c>
      <c r="J4068">
        <v>92</v>
      </c>
      <c r="K4068">
        <v>2.76</v>
      </c>
    </row>
    <row r="4069" spans="1:11" x14ac:dyDescent="0.25">
      <c r="A4069" s="7">
        <v>726671</v>
      </c>
      <c r="B4069" s="7">
        <v>431518</v>
      </c>
      <c r="C4069" t="s">
        <v>50</v>
      </c>
      <c r="D4069" t="s">
        <v>114</v>
      </c>
      <c r="E4069" s="7" t="s">
        <v>116</v>
      </c>
      <c r="F4069" s="7" t="s">
        <v>148</v>
      </c>
      <c r="G4069" t="s">
        <v>18</v>
      </c>
      <c r="H4069">
        <v>18.2</v>
      </c>
      <c r="I4069">
        <v>1</v>
      </c>
      <c r="J4069">
        <v>92</v>
      </c>
      <c r="K4069">
        <v>2.76</v>
      </c>
    </row>
    <row r="4070" spans="1:11" x14ac:dyDescent="0.25">
      <c r="A4070" s="7">
        <v>730234</v>
      </c>
      <c r="B4070" s="7">
        <v>447489</v>
      </c>
      <c r="C4070" t="s">
        <v>50</v>
      </c>
      <c r="D4070" t="s">
        <v>101</v>
      </c>
      <c r="E4070" s="7">
        <v>53</v>
      </c>
      <c r="F4070" s="7" t="s">
        <v>148</v>
      </c>
      <c r="G4070" t="s">
        <v>18</v>
      </c>
      <c r="H4070">
        <v>17.55</v>
      </c>
      <c r="I4070">
        <v>1</v>
      </c>
      <c r="J4070">
        <v>92</v>
      </c>
      <c r="K4070">
        <v>2.76</v>
      </c>
    </row>
    <row r="4071" spans="1:11" x14ac:dyDescent="0.25">
      <c r="A4071" s="7">
        <v>730945</v>
      </c>
      <c r="B4071" s="7">
        <v>431518</v>
      </c>
      <c r="C4071" t="s">
        <v>50</v>
      </c>
      <c r="D4071" t="s">
        <v>114</v>
      </c>
      <c r="E4071" s="7" t="s">
        <v>116</v>
      </c>
      <c r="F4071" s="7" t="s">
        <v>148</v>
      </c>
      <c r="G4071" t="s">
        <v>18</v>
      </c>
      <c r="H4071">
        <v>17.100000000000001</v>
      </c>
      <c r="I4071">
        <v>1</v>
      </c>
      <c r="J4071">
        <v>92</v>
      </c>
      <c r="K4071">
        <v>2.76</v>
      </c>
    </row>
    <row r="4072" spans="1:11" x14ac:dyDescent="0.25">
      <c r="A4072" s="7">
        <v>731021</v>
      </c>
      <c r="B4072" s="7">
        <v>431487</v>
      </c>
      <c r="C4072" t="s">
        <v>50</v>
      </c>
      <c r="D4072" t="s">
        <v>88</v>
      </c>
      <c r="E4072" s="7" t="s">
        <v>112</v>
      </c>
      <c r="F4072" s="7" t="s">
        <v>148</v>
      </c>
      <c r="G4072" t="s">
        <v>18</v>
      </c>
      <c r="H4072">
        <v>25.2</v>
      </c>
      <c r="I4072">
        <v>1</v>
      </c>
      <c r="J4072">
        <v>92</v>
      </c>
      <c r="K4072">
        <v>2.76</v>
      </c>
    </row>
    <row r="4073" spans="1:11" x14ac:dyDescent="0.25">
      <c r="A4073" s="7">
        <v>731625</v>
      </c>
      <c r="B4073" s="7">
        <v>431487</v>
      </c>
      <c r="C4073" t="s">
        <v>50</v>
      </c>
      <c r="D4073" t="s">
        <v>88</v>
      </c>
      <c r="E4073" s="7" t="s">
        <v>112</v>
      </c>
      <c r="F4073" s="7" t="s">
        <v>148</v>
      </c>
      <c r="G4073" t="s">
        <v>18</v>
      </c>
      <c r="H4073">
        <v>16.3</v>
      </c>
      <c r="I4073">
        <v>1</v>
      </c>
      <c r="J4073">
        <v>92</v>
      </c>
      <c r="K4073">
        <v>2.76</v>
      </c>
    </row>
    <row r="4074" spans="1:11" x14ac:dyDescent="0.25">
      <c r="A4074" s="7">
        <v>731839</v>
      </c>
      <c r="B4074" s="7">
        <v>447477</v>
      </c>
      <c r="C4074" t="s">
        <v>50</v>
      </c>
      <c r="D4074" t="s">
        <v>130</v>
      </c>
      <c r="E4074" s="7">
        <v>43</v>
      </c>
      <c r="F4074" s="7" t="s">
        <v>148</v>
      </c>
      <c r="G4074" t="s">
        <v>18</v>
      </c>
      <c r="H4074">
        <v>42.6</v>
      </c>
      <c r="I4074">
        <v>1</v>
      </c>
      <c r="J4074">
        <v>118.7</v>
      </c>
      <c r="K4074">
        <v>2.76</v>
      </c>
    </row>
    <row r="4075" spans="1:11" x14ac:dyDescent="0.25">
      <c r="A4075" s="7">
        <v>732556</v>
      </c>
      <c r="B4075" s="7">
        <v>431517</v>
      </c>
      <c r="C4075" t="s">
        <v>50</v>
      </c>
      <c r="D4075" t="s">
        <v>114</v>
      </c>
      <c r="E4075" s="7">
        <v>5</v>
      </c>
      <c r="F4075" s="7" t="s">
        <v>148</v>
      </c>
      <c r="G4075" t="s">
        <v>18</v>
      </c>
      <c r="H4075">
        <v>16.8</v>
      </c>
      <c r="I4075">
        <v>3</v>
      </c>
      <c r="J4075">
        <v>44.2</v>
      </c>
      <c r="K4075">
        <v>2.76</v>
      </c>
    </row>
    <row r="4076" spans="1:11" x14ac:dyDescent="0.25">
      <c r="A4076" s="7">
        <v>732683</v>
      </c>
      <c r="B4076" s="7">
        <v>431517</v>
      </c>
      <c r="C4076" t="s">
        <v>50</v>
      </c>
      <c r="D4076" t="s">
        <v>114</v>
      </c>
      <c r="E4076" s="7">
        <v>5</v>
      </c>
      <c r="F4076" s="7" t="s">
        <v>148</v>
      </c>
      <c r="G4076" t="s">
        <v>18</v>
      </c>
      <c r="H4076">
        <v>15.2</v>
      </c>
      <c r="I4076">
        <v>1</v>
      </c>
      <c r="J4076">
        <v>92</v>
      </c>
      <c r="K4076">
        <v>2.76</v>
      </c>
    </row>
    <row r="4077" spans="1:11" x14ac:dyDescent="0.25">
      <c r="A4077" s="7">
        <v>735181</v>
      </c>
      <c r="B4077" s="7">
        <v>251144</v>
      </c>
      <c r="C4077" t="s">
        <v>50</v>
      </c>
      <c r="D4077" t="s">
        <v>80</v>
      </c>
      <c r="E4077" s="7">
        <v>10</v>
      </c>
      <c r="F4077" s="7" t="s">
        <v>148</v>
      </c>
      <c r="G4077" t="s">
        <v>18</v>
      </c>
      <c r="H4077">
        <v>26.6</v>
      </c>
      <c r="I4077">
        <v>1</v>
      </c>
      <c r="J4077">
        <v>92</v>
      </c>
      <c r="K4077">
        <v>2.76</v>
      </c>
    </row>
    <row r="4078" spans="1:11" x14ac:dyDescent="0.25">
      <c r="A4078" s="7">
        <v>735221</v>
      </c>
      <c r="B4078" s="7">
        <v>648495</v>
      </c>
      <c r="C4078" t="s">
        <v>139</v>
      </c>
      <c r="D4078" t="s">
        <v>140</v>
      </c>
      <c r="E4078" s="7" t="s">
        <v>141</v>
      </c>
      <c r="F4078" s="7" t="s">
        <v>149</v>
      </c>
      <c r="G4078" t="s">
        <v>11</v>
      </c>
      <c r="H4078">
        <v>53.5</v>
      </c>
      <c r="I4078">
        <v>1</v>
      </c>
      <c r="J4078" t="s">
        <v>149</v>
      </c>
      <c r="K4078" t="s">
        <v>149</v>
      </c>
    </row>
    <row r="4079" spans="1:11" x14ac:dyDescent="0.25">
      <c r="A4079" s="7">
        <v>735244</v>
      </c>
      <c r="B4079" s="7">
        <v>431414</v>
      </c>
      <c r="C4079" t="s">
        <v>50</v>
      </c>
      <c r="D4079" t="s">
        <v>104</v>
      </c>
      <c r="E4079" s="7">
        <v>24</v>
      </c>
      <c r="F4079" s="7" t="s">
        <v>148</v>
      </c>
      <c r="G4079" t="s">
        <v>18</v>
      </c>
      <c r="H4079">
        <v>37.1</v>
      </c>
      <c r="I4079">
        <v>2</v>
      </c>
      <c r="J4079">
        <v>73.5</v>
      </c>
      <c r="K4079">
        <v>2.76</v>
      </c>
    </row>
    <row r="4080" spans="1:11" x14ac:dyDescent="0.25">
      <c r="A4080" s="7">
        <v>735254</v>
      </c>
      <c r="B4080" s="7">
        <v>1604</v>
      </c>
      <c r="C4080" t="s">
        <v>9</v>
      </c>
      <c r="D4080" t="s">
        <v>13</v>
      </c>
      <c r="E4080" s="7">
        <v>12</v>
      </c>
      <c r="F4080" s="7" t="s">
        <v>148</v>
      </c>
      <c r="G4080" t="s">
        <v>11</v>
      </c>
      <c r="H4080">
        <v>35.9</v>
      </c>
      <c r="I4080">
        <v>1</v>
      </c>
      <c r="J4080">
        <v>142</v>
      </c>
      <c r="K4080">
        <v>1.9870000000000001</v>
      </c>
    </row>
    <row r="4081" spans="1:11" x14ac:dyDescent="0.25">
      <c r="A4081" s="7">
        <v>735544</v>
      </c>
      <c r="B4081" s="7">
        <v>533799</v>
      </c>
      <c r="C4081" t="s">
        <v>50</v>
      </c>
      <c r="D4081" t="s">
        <v>120</v>
      </c>
      <c r="E4081" s="7">
        <v>6</v>
      </c>
      <c r="F4081" s="7" t="s">
        <v>148</v>
      </c>
      <c r="G4081" t="s">
        <v>18</v>
      </c>
      <c r="H4081">
        <v>13.3</v>
      </c>
      <c r="I4081">
        <v>2</v>
      </c>
      <c r="J4081">
        <v>57</v>
      </c>
      <c r="K4081">
        <v>2.76</v>
      </c>
    </row>
    <row r="4082" spans="1:11" x14ac:dyDescent="0.25">
      <c r="A4082" s="7">
        <v>735644</v>
      </c>
      <c r="B4082" s="7">
        <v>533799</v>
      </c>
      <c r="C4082" t="s">
        <v>50</v>
      </c>
      <c r="D4082" t="s">
        <v>120</v>
      </c>
      <c r="E4082" s="7">
        <v>6</v>
      </c>
      <c r="F4082" s="7" t="s">
        <v>148</v>
      </c>
      <c r="G4082" t="s">
        <v>18</v>
      </c>
      <c r="H4082">
        <v>15.6</v>
      </c>
      <c r="I4082">
        <v>1</v>
      </c>
      <c r="J4082">
        <v>92</v>
      </c>
      <c r="K4082">
        <v>2.76</v>
      </c>
    </row>
    <row r="4083" spans="1:11" x14ac:dyDescent="0.25">
      <c r="A4083" s="7">
        <v>735651</v>
      </c>
      <c r="B4083" s="7">
        <v>1593</v>
      </c>
      <c r="C4083" t="s">
        <v>9</v>
      </c>
      <c r="D4083" t="s">
        <v>10</v>
      </c>
      <c r="E4083" s="7">
        <v>6</v>
      </c>
      <c r="F4083" s="7" t="s">
        <v>148</v>
      </c>
      <c r="G4083" t="s">
        <v>11</v>
      </c>
      <c r="H4083">
        <v>46.7</v>
      </c>
      <c r="I4083">
        <v>1</v>
      </c>
      <c r="J4083">
        <v>167.6</v>
      </c>
      <c r="K4083">
        <v>1.9870000000000001</v>
      </c>
    </row>
    <row r="4084" spans="1:11" x14ac:dyDescent="0.25">
      <c r="A4084" s="7">
        <v>735963</v>
      </c>
      <c r="B4084" s="7">
        <v>431516</v>
      </c>
      <c r="C4084" t="s">
        <v>50</v>
      </c>
      <c r="D4084" t="s">
        <v>114</v>
      </c>
      <c r="E4084" s="7" t="s">
        <v>115</v>
      </c>
      <c r="F4084" s="7" t="s">
        <v>148</v>
      </c>
      <c r="G4084" t="s">
        <v>18</v>
      </c>
      <c r="H4084">
        <v>14.6</v>
      </c>
      <c r="I4084">
        <v>1</v>
      </c>
      <c r="J4084">
        <v>92</v>
      </c>
      <c r="K4084">
        <v>2.76</v>
      </c>
    </row>
    <row r="4085" spans="1:11" x14ac:dyDescent="0.25">
      <c r="A4085" s="7">
        <v>736364</v>
      </c>
      <c r="B4085" s="7">
        <v>431487</v>
      </c>
      <c r="C4085" t="s">
        <v>50</v>
      </c>
      <c r="D4085" t="s">
        <v>88</v>
      </c>
      <c r="E4085" s="7" t="s">
        <v>112</v>
      </c>
      <c r="F4085" s="7" t="s">
        <v>148</v>
      </c>
      <c r="G4085" t="s">
        <v>18</v>
      </c>
      <c r="H4085">
        <v>25.3</v>
      </c>
      <c r="I4085">
        <v>1</v>
      </c>
      <c r="J4085">
        <v>118.7</v>
      </c>
      <c r="K4085">
        <v>2.76</v>
      </c>
    </row>
    <row r="4086" spans="1:11" x14ac:dyDescent="0.25">
      <c r="A4086" s="7">
        <v>737564</v>
      </c>
      <c r="B4086" s="7">
        <v>447478</v>
      </c>
      <c r="C4086" t="s">
        <v>50</v>
      </c>
      <c r="D4086" t="s">
        <v>130</v>
      </c>
      <c r="E4086" s="7">
        <v>45</v>
      </c>
      <c r="F4086" s="7" t="s">
        <v>148</v>
      </c>
      <c r="G4086" t="s">
        <v>18</v>
      </c>
      <c r="H4086">
        <v>30.9</v>
      </c>
      <c r="I4086">
        <v>1</v>
      </c>
      <c r="J4086">
        <v>92</v>
      </c>
      <c r="K4086">
        <v>2.76</v>
      </c>
    </row>
    <row r="4087" spans="1:11" x14ac:dyDescent="0.25">
      <c r="A4087" s="7">
        <v>737862</v>
      </c>
      <c r="B4087" s="7">
        <v>349561</v>
      </c>
      <c r="C4087" t="s">
        <v>50</v>
      </c>
      <c r="D4087" t="s">
        <v>88</v>
      </c>
      <c r="E4087" s="7">
        <v>25</v>
      </c>
      <c r="F4087" s="7" t="s">
        <v>148</v>
      </c>
      <c r="G4087" t="s">
        <v>18</v>
      </c>
      <c r="H4087">
        <v>37.200000000000003</v>
      </c>
      <c r="I4087">
        <v>1</v>
      </c>
      <c r="J4087">
        <v>118.7</v>
      </c>
      <c r="K4087">
        <v>2.76</v>
      </c>
    </row>
    <row r="4088" spans="1:11" x14ac:dyDescent="0.25">
      <c r="A4088" s="7">
        <v>737886</v>
      </c>
      <c r="B4088" s="7">
        <v>533799</v>
      </c>
      <c r="C4088" t="s">
        <v>50</v>
      </c>
      <c r="D4088" t="s">
        <v>120</v>
      </c>
      <c r="E4088" s="7">
        <v>6</v>
      </c>
      <c r="F4088" s="7" t="s">
        <v>148</v>
      </c>
      <c r="G4088" t="s">
        <v>18</v>
      </c>
      <c r="H4088">
        <v>18</v>
      </c>
      <c r="I4088">
        <v>1</v>
      </c>
      <c r="J4088">
        <v>92</v>
      </c>
      <c r="K4088">
        <v>2.76</v>
      </c>
    </row>
    <row r="4089" spans="1:11" x14ac:dyDescent="0.25">
      <c r="A4089" s="7">
        <v>738049</v>
      </c>
      <c r="B4089" s="7">
        <v>501291</v>
      </c>
      <c r="C4089" t="s">
        <v>50</v>
      </c>
      <c r="D4089" t="s">
        <v>133</v>
      </c>
      <c r="E4089" s="7">
        <v>10</v>
      </c>
      <c r="F4089" s="7" t="s">
        <v>148</v>
      </c>
      <c r="G4089" t="s">
        <v>18</v>
      </c>
      <c r="H4089">
        <v>18.2</v>
      </c>
      <c r="I4089">
        <v>1</v>
      </c>
      <c r="J4089">
        <v>92</v>
      </c>
      <c r="K4089">
        <v>2.76</v>
      </c>
    </row>
    <row r="4090" spans="1:11" x14ac:dyDescent="0.25">
      <c r="A4090" s="7">
        <v>738077</v>
      </c>
      <c r="B4090" s="7">
        <v>447424</v>
      </c>
      <c r="C4090" t="s">
        <v>50</v>
      </c>
      <c r="D4090" t="s">
        <v>118</v>
      </c>
      <c r="E4090" s="7">
        <v>3</v>
      </c>
      <c r="F4090" s="7" t="s">
        <v>148</v>
      </c>
      <c r="G4090" t="s">
        <v>18</v>
      </c>
      <c r="H4090">
        <v>19.7</v>
      </c>
      <c r="I4090">
        <v>1</v>
      </c>
      <c r="J4090">
        <v>92</v>
      </c>
      <c r="K4090">
        <v>2.76</v>
      </c>
    </row>
    <row r="4091" spans="1:11" x14ac:dyDescent="0.25">
      <c r="A4091" s="7">
        <v>738353</v>
      </c>
      <c r="B4091" s="7">
        <v>431487</v>
      </c>
      <c r="C4091" t="s">
        <v>50</v>
      </c>
      <c r="D4091" t="s">
        <v>88</v>
      </c>
      <c r="E4091" s="7" t="s">
        <v>112</v>
      </c>
      <c r="F4091" s="7" t="s">
        <v>148</v>
      </c>
      <c r="G4091" t="s">
        <v>18</v>
      </c>
      <c r="H4091">
        <v>25.3</v>
      </c>
      <c r="I4091">
        <v>1</v>
      </c>
      <c r="J4091">
        <v>92</v>
      </c>
      <c r="K4091">
        <v>2.76</v>
      </c>
    </row>
    <row r="4092" spans="1:11" x14ac:dyDescent="0.25">
      <c r="A4092" s="7">
        <v>738492</v>
      </c>
      <c r="B4092" s="7">
        <v>349578</v>
      </c>
      <c r="C4092" t="s">
        <v>50</v>
      </c>
      <c r="D4092" t="s">
        <v>89</v>
      </c>
      <c r="E4092" s="7">
        <v>34</v>
      </c>
      <c r="F4092" s="7" t="s">
        <v>148</v>
      </c>
      <c r="G4092" t="s">
        <v>18</v>
      </c>
      <c r="H4092">
        <v>45.8</v>
      </c>
      <c r="I4092">
        <v>1</v>
      </c>
      <c r="J4092">
        <v>118.7</v>
      </c>
      <c r="K4092">
        <v>2.76</v>
      </c>
    </row>
    <row r="4093" spans="1:11" x14ac:dyDescent="0.25">
      <c r="A4093" s="7">
        <v>738502</v>
      </c>
      <c r="B4093" s="7">
        <v>431414</v>
      </c>
      <c r="C4093" t="s">
        <v>50</v>
      </c>
      <c r="D4093" t="s">
        <v>104</v>
      </c>
      <c r="E4093" s="7">
        <v>24</v>
      </c>
      <c r="F4093" s="7" t="s">
        <v>148</v>
      </c>
      <c r="G4093" t="s">
        <v>18</v>
      </c>
      <c r="H4093">
        <v>37.299999999999997</v>
      </c>
      <c r="I4093">
        <v>1</v>
      </c>
      <c r="J4093">
        <v>118.7</v>
      </c>
      <c r="K4093">
        <v>2.76</v>
      </c>
    </row>
    <row r="4094" spans="1:11" x14ac:dyDescent="0.25">
      <c r="A4094" s="7">
        <v>738720</v>
      </c>
      <c r="B4094" s="7">
        <v>533807</v>
      </c>
      <c r="C4094" t="s">
        <v>50</v>
      </c>
      <c r="D4094" t="s">
        <v>136</v>
      </c>
      <c r="E4094" s="7" t="s">
        <v>137</v>
      </c>
      <c r="F4094" s="7" t="s">
        <v>148</v>
      </c>
      <c r="G4094" t="s">
        <v>18</v>
      </c>
      <c r="H4094">
        <v>30.5</v>
      </c>
      <c r="I4094">
        <v>1</v>
      </c>
      <c r="J4094">
        <v>92</v>
      </c>
      <c r="K4094">
        <v>2.76</v>
      </c>
    </row>
    <row r="4095" spans="1:11" x14ac:dyDescent="0.25">
      <c r="A4095" s="7">
        <v>739010</v>
      </c>
      <c r="B4095" s="7">
        <v>431550</v>
      </c>
      <c r="C4095" t="s">
        <v>50</v>
      </c>
      <c r="D4095" t="s">
        <v>120</v>
      </c>
      <c r="E4095" s="7">
        <v>12</v>
      </c>
      <c r="F4095" s="7" t="s">
        <v>148</v>
      </c>
      <c r="G4095" t="s">
        <v>18</v>
      </c>
      <c r="H4095">
        <v>17.3</v>
      </c>
      <c r="I4095">
        <v>1</v>
      </c>
      <c r="J4095">
        <v>92</v>
      </c>
      <c r="K4095">
        <v>2.76</v>
      </c>
    </row>
    <row r="4096" spans="1:11" x14ac:dyDescent="0.25">
      <c r="A4096" s="7">
        <v>739227</v>
      </c>
      <c r="B4096" s="7">
        <v>431516</v>
      </c>
      <c r="C4096" t="s">
        <v>50</v>
      </c>
      <c r="D4096" t="s">
        <v>114</v>
      </c>
      <c r="E4096" s="7" t="s">
        <v>115</v>
      </c>
      <c r="F4096" s="7" t="s">
        <v>148</v>
      </c>
      <c r="G4096" t="s">
        <v>18</v>
      </c>
      <c r="H4096">
        <v>11.5</v>
      </c>
      <c r="I4096">
        <v>1</v>
      </c>
      <c r="J4096">
        <v>92</v>
      </c>
      <c r="K4096">
        <v>2.76</v>
      </c>
    </row>
    <row r="4097" spans="1:11" x14ac:dyDescent="0.25">
      <c r="A4097" s="7">
        <v>739232</v>
      </c>
      <c r="B4097" s="7">
        <v>588205</v>
      </c>
      <c r="C4097" t="s">
        <v>29</v>
      </c>
      <c r="D4097" t="s">
        <v>42</v>
      </c>
      <c r="E4097" s="7">
        <v>5</v>
      </c>
      <c r="F4097" s="7" t="s">
        <v>148</v>
      </c>
      <c r="G4097" t="s">
        <v>11</v>
      </c>
      <c r="H4097">
        <v>30.1</v>
      </c>
      <c r="I4097">
        <v>3</v>
      </c>
      <c r="J4097">
        <v>68.2</v>
      </c>
      <c r="K4097">
        <v>1.9870000000000001</v>
      </c>
    </row>
    <row r="4098" spans="1:11" x14ac:dyDescent="0.25">
      <c r="A4098" s="7">
        <v>739376</v>
      </c>
      <c r="B4098" s="7">
        <v>431277</v>
      </c>
      <c r="C4098" t="s">
        <v>50</v>
      </c>
      <c r="D4098" t="s">
        <v>86</v>
      </c>
      <c r="E4098" s="7">
        <v>7</v>
      </c>
      <c r="F4098" s="7" t="s">
        <v>148</v>
      </c>
      <c r="G4098" t="s">
        <v>18</v>
      </c>
      <c r="H4098">
        <v>28.4</v>
      </c>
      <c r="I4098">
        <v>3</v>
      </c>
      <c r="J4098">
        <v>44.2</v>
      </c>
      <c r="K4098">
        <v>2.76</v>
      </c>
    </row>
    <row r="4099" spans="1:11" x14ac:dyDescent="0.25">
      <c r="A4099" s="7">
        <v>739959</v>
      </c>
      <c r="B4099" s="7">
        <v>431445</v>
      </c>
      <c r="C4099" t="s">
        <v>50</v>
      </c>
      <c r="D4099" t="s">
        <v>99</v>
      </c>
      <c r="E4099" s="7">
        <v>4</v>
      </c>
      <c r="F4099" s="7" t="s">
        <v>148</v>
      </c>
      <c r="G4099" t="s">
        <v>18</v>
      </c>
      <c r="H4099">
        <v>42</v>
      </c>
      <c r="I4099">
        <v>1</v>
      </c>
      <c r="J4099">
        <v>118.7</v>
      </c>
      <c r="K4099">
        <v>2.76</v>
      </c>
    </row>
    <row r="4100" spans="1:11" x14ac:dyDescent="0.25">
      <c r="A4100" s="7">
        <v>740109</v>
      </c>
      <c r="B4100" s="7">
        <v>349561</v>
      </c>
      <c r="C4100" t="s">
        <v>50</v>
      </c>
      <c r="D4100" t="s">
        <v>88</v>
      </c>
      <c r="E4100" s="7">
        <v>25</v>
      </c>
      <c r="F4100" s="7" t="s">
        <v>148</v>
      </c>
      <c r="G4100" t="s">
        <v>18</v>
      </c>
      <c r="H4100">
        <v>13.4</v>
      </c>
      <c r="I4100">
        <v>1</v>
      </c>
      <c r="J4100">
        <v>92</v>
      </c>
      <c r="K4100">
        <v>2.76</v>
      </c>
    </row>
    <row r="4101" spans="1:11" x14ac:dyDescent="0.25">
      <c r="A4101" s="7">
        <v>740115</v>
      </c>
      <c r="B4101" s="7">
        <v>431516</v>
      </c>
      <c r="C4101" t="s">
        <v>50</v>
      </c>
      <c r="D4101" t="s">
        <v>114</v>
      </c>
      <c r="E4101" s="7" t="s">
        <v>115</v>
      </c>
      <c r="F4101" s="7" t="s">
        <v>148</v>
      </c>
      <c r="G4101" t="s">
        <v>18</v>
      </c>
      <c r="H4101">
        <v>19.3</v>
      </c>
      <c r="I4101">
        <v>1</v>
      </c>
      <c r="J4101">
        <v>92</v>
      </c>
      <c r="K4101">
        <v>2.76</v>
      </c>
    </row>
    <row r="4102" spans="1:11" x14ac:dyDescent="0.25">
      <c r="A4102" s="7">
        <v>740124</v>
      </c>
      <c r="B4102" s="7">
        <v>431517</v>
      </c>
      <c r="C4102" t="s">
        <v>50</v>
      </c>
      <c r="D4102" t="s">
        <v>114</v>
      </c>
      <c r="E4102" s="7">
        <v>5</v>
      </c>
      <c r="F4102" s="7" t="s">
        <v>148</v>
      </c>
      <c r="G4102" t="s">
        <v>18</v>
      </c>
      <c r="H4102">
        <v>17</v>
      </c>
      <c r="I4102">
        <v>1</v>
      </c>
      <c r="J4102">
        <v>92</v>
      </c>
      <c r="K4102">
        <v>2.76</v>
      </c>
    </row>
    <row r="4103" spans="1:11" x14ac:dyDescent="0.25">
      <c r="A4103" s="7">
        <v>740209</v>
      </c>
      <c r="B4103" s="7">
        <v>588205</v>
      </c>
      <c r="C4103" t="s">
        <v>29</v>
      </c>
      <c r="D4103" t="s">
        <v>42</v>
      </c>
      <c r="E4103" s="7">
        <v>5</v>
      </c>
      <c r="F4103" s="7" t="s">
        <v>148</v>
      </c>
      <c r="G4103" t="s">
        <v>11</v>
      </c>
      <c r="H4103">
        <v>74.099999999999994</v>
      </c>
      <c r="I4103">
        <v>6</v>
      </c>
      <c r="J4103">
        <v>62.3</v>
      </c>
      <c r="K4103">
        <v>1.9870000000000001</v>
      </c>
    </row>
    <row r="4104" spans="1:11" x14ac:dyDescent="0.25">
      <c r="A4104" s="7">
        <v>740492</v>
      </c>
      <c r="B4104" s="7">
        <v>533807</v>
      </c>
      <c r="C4104" t="s">
        <v>50</v>
      </c>
      <c r="D4104" t="s">
        <v>136</v>
      </c>
      <c r="E4104" s="7" t="s">
        <v>137</v>
      </c>
      <c r="F4104" s="7" t="s">
        <v>148</v>
      </c>
      <c r="G4104" t="s">
        <v>18</v>
      </c>
      <c r="H4104">
        <v>30.5</v>
      </c>
      <c r="I4104">
        <v>2</v>
      </c>
      <c r="J4104">
        <v>57</v>
      </c>
      <c r="K4104">
        <v>2.76</v>
      </c>
    </row>
    <row r="4105" spans="1:11" x14ac:dyDescent="0.25">
      <c r="A4105" s="7">
        <v>740941</v>
      </c>
      <c r="B4105" s="7">
        <v>447461</v>
      </c>
      <c r="C4105" t="s">
        <v>50</v>
      </c>
      <c r="D4105" t="s">
        <v>104</v>
      </c>
      <c r="E4105" s="7">
        <v>47</v>
      </c>
      <c r="F4105" s="7" t="s">
        <v>148</v>
      </c>
      <c r="G4105" t="s">
        <v>18</v>
      </c>
      <c r="H4105">
        <v>48.3</v>
      </c>
      <c r="I4105">
        <v>1</v>
      </c>
      <c r="J4105">
        <v>118.7</v>
      </c>
      <c r="K4105">
        <v>2.76</v>
      </c>
    </row>
    <row r="4106" spans="1:11" x14ac:dyDescent="0.25">
      <c r="A4106" s="7">
        <v>741016</v>
      </c>
      <c r="B4106" s="7">
        <v>447397</v>
      </c>
      <c r="C4106" t="s">
        <v>50</v>
      </c>
      <c r="D4106" t="s">
        <v>128</v>
      </c>
      <c r="E4106" s="7">
        <v>45</v>
      </c>
      <c r="F4106" s="7" t="s">
        <v>148</v>
      </c>
      <c r="G4106" t="s">
        <v>18</v>
      </c>
      <c r="H4106">
        <v>72</v>
      </c>
      <c r="I4106">
        <v>3</v>
      </c>
      <c r="J4106">
        <v>64.5</v>
      </c>
      <c r="K4106">
        <v>2.76</v>
      </c>
    </row>
    <row r="4107" spans="1:11" x14ac:dyDescent="0.25">
      <c r="A4107" s="7">
        <v>741666</v>
      </c>
      <c r="B4107" s="7">
        <v>533807</v>
      </c>
      <c r="C4107" t="s">
        <v>50</v>
      </c>
      <c r="D4107" t="s">
        <v>136</v>
      </c>
      <c r="E4107" s="7" t="s">
        <v>137</v>
      </c>
      <c r="F4107" s="7" t="s">
        <v>148</v>
      </c>
      <c r="G4107" t="s">
        <v>18</v>
      </c>
      <c r="H4107">
        <v>45.4</v>
      </c>
      <c r="I4107">
        <v>2</v>
      </c>
      <c r="J4107">
        <v>73.5</v>
      </c>
      <c r="K4107">
        <v>2.76</v>
      </c>
    </row>
    <row r="4108" spans="1:11" x14ac:dyDescent="0.25">
      <c r="A4108" s="7">
        <v>741747</v>
      </c>
      <c r="B4108" s="7">
        <v>447473</v>
      </c>
      <c r="C4108" t="s">
        <v>50</v>
      </c>
      <c r="D4108" t="s">
        <v>106</v>
      </c>
      <c r="E4108" s="7">
        <v>22</v>
      </c>
      <c r="F4108" s="7" t="s">
        <v>148</v>
      </c>
      <c r="G4108" t="s">
        <v>18</v>
      </c>
      <c r="H4108">
        <v>32.200000000000003</v>
      </c>
      <c r="I4108">
        <v>1</v>
      </c>
      <c r="J4108">
        <v>92</v>
      </c>
      <c r="K4108">
        <v>2.76</v>
      </c>
    </row>
    <row r="4109" spans="1:11" x14ac:dyDescent="0.25">
      <c r="A4109" s="7">
        <v>741902</v>
      </c>
      <c r="B4109" s="7">
        <v>533799</v>
      </c>
      <c r="C4109" t="s">
        <v>50</v>
      </c>
      <c r="D4109" t="s">
        <v>120</v>
      </c>
      <c r="E4109" s="7">
        <v>6</v>
      </c>
      <c r="F4109" s="7" t="s">
        <v>148</v>
      </c>
      <c r="G4109" t="s">
        <v>18</v>
      </c>
      <c r="H4109">
        <v>17.5</v>
      </c>
      <c r="I4109">
        <v>1</v>
      </c>
      <c r="J4109">
        <v>92</v>
      </c>
      <c r="K4109">
        <v>2.76</v>
      </c>
    </row>
    <row r="4110" spans="1:11" x14ac:dyDescent="0.25">
      <c r="A4110" s="7">
        <v>742295</v>
      </c>
      <c r="B4110" s="7">
        <v>425328</v>
      </c>
      <c r="C4110" t="s">
        <v>50</v>
      </c>
      <c r="D4110" t="s">
        <v>16</v>
      </c>
      <c r="E4110" s="7">
        <v>5</v>
      </c>
      <c r="F4110" s="7" t="s">
        <v>148</v>
      </c>
      <c r="G4110" t="s">
        <v>11</v>
      </c>
      <c r="H4110">
        <v>24.5</v>
      </c>
      <c r="I4110">
        <v>1</v>
      </c>
      <c r="J4110">
        <v>142</v>
      </c>
      <c r="K4110">
        <v>1.9870000000000001</v>
      </c>
    </row>
    <row r="4111" spans="1:11" x14ac:dyDescent="0.25">
      <c r="A4111" s="7">
        <v>742935</v>
      </c>
      <c r="B4111" s="7">
        <v>431446</v>
      </c>
      <c r="C4111" t="s">
        <v>50</v>
      </c>
      <c r="D4111" t="s">
        <v>99</v>
      </c>
      <c r="E4111" s="7">
        <v>7</v>
      </c>
      <c r="F4111" s="7" t="s">
        <v>148</v>
      </c>
      <c r="G4111" t="s">
        <v>18</v>
      </c>
      <c r="H4111">
        <v>34.5</v>
      </c>
      <c r="I4111">
        <v>2</v>
      </c>
      <c r="J4111">
        <v>57</v>
      </c>
      <c r="K4111">
        <v>2.76</v>
      </c>
    </row>
    <row r="4112" spans="1:11" x14ac:dyDescent="0.25">
      <c r="A4112" s="7">
        <v>743150</v>
      </c>
      <c r="B4112" s="7">
        <v>431544</v>
      </c>
      <c r="C4112" t="s">
        <v>50</v>
      </c>
      <c r="D4112" t="s">
        <v>89</v>
      </c>
      <c r="E4112" s="7">
        <v>22</v>
      </c>
      <c r="F4112" s="7" t="s">
        <v>148</v>
      </c>
      <c r="G4112" t="s">
        <v>18</v>
      </c>
      <c r="H4112">
        <v>68.7</v>
      </c>
      <c r="I4112">
        <v>1</v>
      </c>
      <c r="J4112">
        <v>134.30000000000001</v>
      </c>
      <c r="K4112">
        <v>2.76</v>
      </c>
    </row>
    <row r="4113" spans="1:11" x14ac:dyDescent="0.25">
      <c r="A4113" s="7">
        <v>743156</v>
      </c>
      <c r="B4113" s="7">
        <v>1605</v>
      </c>
      <c r="C4113" t="s">
        <v>9</v>
      </c>
      <c r="D4113" t="s">
        <v>13</v>
      </c>
      <c r="E4113" s="7">
        <v>3</v>
      </c>
      <c r="F4113" s="7" t="s">
        <v>148</v>
      </c>
      <c r="G4113" t="s">
        <v>11</v>
      </c>
      <c r="H4113">
        <v>35.4</v>
      </c>
      <c r="I4113">
        <v>1</v>
      </c>
      <c r="J4113">
        <v>142</v>
      </c>
      <c r="K4113">
        <v>1.9870000000000001</v>
      </c>
    </row>
    <row r="4114" spans="1:11" x14ac:dyDescent="0.25">
      <c r="A4114" s="7">
        <v>743214</v>
      </c>
      <c r="B4114" s="7">
        <v>62292</v>
      </c>
      <c r="C4114" t="s">
        <v>54</v>
      </c>
      <c r="D4114" t="s">
        <v>55</v>
      </c>
      <c r="E4114" s="7">
        <v>11</v>
      </c>
      <c r="F4114" s="7" t="s">
        <v>148</v>
      </c>
      <c r="G4114" t="s">
        <v>18</v>
      </c>
      <c r="H4114">
        <v>113.9</v>
      </c>
      <c r="I4114">
        <v>4</v>
      </c>
      <c r="J4114">
        <v>56.7</v>
      </c>
      <c r="K4114">
        <v>2.76</v>
      </c>
    </row>
    <row r="4115" spans="1:11" x14ac:dyDescent="0.25">
      <c r="A4115" s="7">
        <v>743588</v>
      </c>
      <c r="B4115" s="7">
        <v>425338</v>
      </c>
      <c r="C4115" t="s">
        <v>50</v>
      </c>
      <c r="D4115" t="s">
        <v>96</v>
      </c>
      <c r="E4115" s="7" t="s">
        <v>97</v>
      </c>
      <c r="F4115" s="7" t="s">
        <v>148</v>
      </c>
      <c r="G4115" t="s">
        <v>18</v>
      </c>
      <c r="H4115">
        <v>23.3</v>
      </c>
      <c r="I4115">
        <v>1</v>
      </c>
      <c r="J4115">
        <v>92</v>
      </c>
      <c r="K4115">
        <v>2.76</v>
      </c>
    </row>
    <row r="4116" spans="1:11" x14ac:dyDescent="0.25">
      <c r="A4116" s="7">
        <v>743645</v>
      </c>
      <c r="B4116" s="7">
        <v>431516</v>
      </c>
      <c r="C4116" t="s">
        <v>50</v>
      </c>
      <c r="D4116" t="s">
        <v>114</v>
      </c>
      <c r="E4116" s="7" t="s">
        <v>115</v>
      </c>
      <c r="F4116" s="7" t="s">
        <v>148</v>
      </c>
      <c r="G4116" t="s">
        <v>18</v>
      </c>
      <c r="H4116">
        <v>9</v>
      </c>
      <c r="I4116">
        <v>1</v>
      </c>
      <c r="J4116">
        <v>92</v>
      </c>
      <c r="K4116">
        <v>2.76</v>
      </c>
    </row>
    <row r="4117" spans="1:11" x14ac:dyDescent="0.25">
      <c r="A4117" s="7">
        <v>743796</v>
      </c>
      <c r="B4117" s="7">
        <v>425338</v>
      </c>
      <c r="C4117" t="s">
        <v>50</v>
      </c>
      <c r="D4117" t="s">
        <v>96</v>
      </c>
      <c r="E4117" s="7" t="s">
        <v>97</v>
      </c>
      <c r="F4117" s="7" t="s">
        <v>148</v>
      </c>
      <c r="G4117" t="s">
        <v>18</v>
      </c>
      <c r="H4117">
        <v>58.4</v>
      </c>
      <c r="I4117">
        <v>2</v>
      </c>
      <c r="J4117">
        <v>73.5</v>
      </c>
      <c r="K4117">
        <v>2.76</v>
      </c>
    </row>
    <row r="4118" spans="1:11" x14ac:dyDescent="0.25">
      <c r="A4118" s="7">
        <v>743858</v>
      </c>
      <c r="B4118" s="7">
        <v>447494</v>
      </c>
      <c r="C4118" t="s">
        <v>50</v>
      </c>
      <c r="D4118" t="s">
        <v>101</v>
      </c>
      <c r="E4118" s="7" t="s">
        <v>131</v>
      </c>
      <c r="F4118" s="7" t="s">
        <v>148</v>
      </c>
      <c r="G4118" t="s">
        <v>18</v>
      </c>
      <c r="H4118">
        <v>26.1</v>
      </c>
      <c r="I4118">
        <v>1</v>
      </c>
      <c r="J4118">
        <v>92</v>
      </c>
      <c r="K4118">
        <v>2.76</v>
      </c>
    </row>
    <row r="4119" spans="1:11" x14ac:dyDescent="0.25">
      <c r="A4119" s="7">
        <v>743924</v>
      </c>
      <c r="B4119" s="7">
        <v>425328</v>
      </c>
      <c r="C4119" t="s">
        <v>50</v>
      </c>
      <c r="D4119" t="s">
        <v>16</v>
      </c>
      <c r="E4119" s="7">
        <v>5</v>
      </c>
      <c r="F4119" s="7" t="s">
        <v>148</v>
      </c>
      <c r="G4119" t="s">
        <v>11</v>
      </c>
      <c r="H4119">
        <v>24.3</v>
      </c>
      <c r="I4119">
        <v>1</v>
      </c>
      <c r="J4119">
        <v>142</v>
      </c>
      <c r="K4119">
        <v>1.9870000000000001</v>
      </c>
    </row>
    <row r="4120" spans="1:11" x14ac:dyDescent="0.25">
      <c r="A4120" s="7">
        <v>743959</v>
      </c>
      <c r="B4120" s="7">
        <v>349561</v>
      </c>
      <c r="C4120" t="s">
        <v>50</v>
      </c>
      <c r="D4120" t="s">
        <v>88</v>
      </c>
      <c r="E4120" s="7">
        <v>25</v>
      </c>
      <c r="F4120" s="7" t="s">
        <v>148</v>
      </c>
      <c r="G4120" t="s">
        <v>18</v>
      </c>
      <c r="H4120">
        <v>17</v>
      </c>
      <c r="I4120">
        <v>1</v>
      </c>
      <c r="J4120">
        <v>92</v>
      </c>
      <c r="K4120">
        <v>2.76</v>
      </c>
    </row>
    <row r="4121" spans="1:11" x14ac:dyDescent="0.25">
      <c r="A4121" s="7">
        <v>744230</v>
      </c>
      <c r="B4121" s="7">
        <v>425358</v>
      </c>
      <c r="C4121" t="s">
        <v>50</v>
      </c>
      <c r="D4121" t="s">
        <v>42</v>
      </c>
      <c r="E4121" s="7">
        <v>17</v>
      </c>
      <c r="F4121" s="7" t="s">
        <v>148</v>
      </c>
      <c r="G4121" t="s">
        <v>18</v>
      </c>
      <c r="H4121">
        <v>94.5</v>
      </c>
      <c r="I4121">
        <v>6</v>
      </c>
      <c r="J4121">
        <v>45.7</v>
      </c>
      <c r="K4121">
        <v>2.76</v>
      </c>
    </row>
    <row r="4122" spans="1:11" x14ac:dyDescent="0.25">
      <c r="A4122" s="7">
        <v>744357</v>
      </c>
      <c r="B4122" s="7">
        <v>648495</v>
      </c>
      <c r="C4122" t="s">
        <v>139</v>
      </c>
      <c r="D4122" t="s">
        <v>140</v>
      </c>
      <c r="E4122" s="7" t="s">
        <v>141</v>
      </c>
      <c r="F4122" s="7" t="s">
        <v>148</v>
      </c>
      <c r="G4122" t="s">
        <v>11</v>
      </c>
      <c r="H4122">
        <v>37.6</v>
      </c>
      <c r="I4122">
        <v>1</v>
      </c>
      <c r="J4122">
        <v>142</v>
      </c>
      <c r="K4122">
        <v>1.9870000000000001</v>
      </c>
    </row>
    <row r="4123" spans="1:11" x14ac:dyDescent="0.25">
      <c r="A4123" s="7">
        <v>744583</v>
      </c>
      <c r="B4123" s="7">
        <v>431517</v>
      </c>
      <c r="C4123" t="s">
        <v>50</v>
      </c>
      <c r="D4123" t="s">
        <v>114</v>
      </c>
      <c r="E4123" s="7">
        <v>5</v>
      </c>
      <c r="F4123" s="7" t="s">
        <v>148</v>
      </c>
      <c r="G4123" t="s">
        <v>18</v>
      </c>
      <c r="H4123">
        <v>25.5</v>
      </c>
      <c r="I4123">
        <v>7</v>
      </c>
      <c r="J4123">
        <v>31.3</v>
      </c>
      <c r="K4123">
        <v>2.76</v>
      </c>
    </row>
    <row r="4124" spans="1:11" x14ac:dyDescent="0.25">
      <c r="A4124" s="7">
        <v>744594</v>
      </c>
      <c r="B4124" s="7">
        <v>431517</v>
      </c>
      <c r="C4124" t="s">
        <v>50</v>
      </c>
      <c r="D4124" t="s">
        <v>114</v>
      </c>
      <c r="E4124" s="7">
        <v>5</v>
      </c>
      <c r="F4124" s="7" t="s">
        <v>148</v>
      </c>
      <c r="G4124" t="s">
        <v>18</v>
      </c>
      <c r="H4124">
        <v>17.7</v>
      </c>
      <c r="I4124">
        <v>1</v>
      </c>
      <c r="J4124">
        <v>92</v>
      </c>
      <c r="K4124">
        <v>2.76</v>
      </c>
    </row>
    <row r="4125" spans="1:11" x14ac:dyDescent="0.25">
      <c r="A4125" s="7">
        <v>744694</v>
      </c>
      <c r="B4125" s="7">
        <v>431516</v>
      </c>
      <c r="C4125" t="s">
        <v>50</v>
      </c>
      <c r="D4125" t="s">
        <v>114</v>
      </c>
      <c r="E4125" s="7" t="s">
        <v>115</v>
      </c>
      <c r="F4125" s="7" t="s">
        <v>148</v>
      </c>
      <c r="G4125" t="s">
        <v>18</v>
      </c>
      <c r="H4125">
        <v>18.7</v>
      </c>
      <c r="I4125">
        <v>1</v>
      </c>
      <c r="J4125">
        <v>92</v>
      </c>
      <c r="K4125">
        <v>2.76</v>
      </c>
    </row>
    <row r="4126" spans="1:11" x14ac:dyDescent="0.25">
      <c r="A4126" s="7">
        <v>744750</v>
      </c>
      <c r="B4126" s="7">
        <v>59321</v>
      </c>
      <c r="C4126" t="s">
        <v>50</v>
      </c>
      <c r="D4126" t="s">
        <v>51</v>
      </c>
      <c r="E4126" s="7" t="s">
        <v>39</v>
      </c>
      <c r="F4126" s="7" t="s">
        <v>148</v>
      </c>
      <c r="G4126" t="s">
        <v>18</v>
      </c>
      <c r="H4126">
        <v>40.799999999999997</v>
      </c>
      <c r="I4126">
        <v>5</v>
      </c>
      <c r="J4126">
        <v>45.7</v>
      </c>
      <c r="K4126">
        <v>2.76</v>
      </c>
    </row>
    <row r="4127" spans="1:11" x14ac:dyDescent="0.25">
      <c r="A4127" s="7">
        <v>744948</v>
      </c>
      <c r="B4127" s="7">
        <v>349509</v>
      </c>
      <c r="C4127" t="s">
        <v>50</v>
      </c>
      <c r="D4127" t="s">
        <v>87</v>
      </c>
      <c r="E4127" s="7">
        <v>15</v>
      </c>
      <c r="F4127" s="7" t="s">
        <v>148</v>
      </c>
      <c r="G4127" t="s">
        <v>18</v>
      </c>
      <c r="H4127">
        <v>33.9</v>
      </c>
      <c r="I4127">
        <v>1</v>
      </c>
      <c r="J4127">
        <v>92</v>
      </c>
      <c r="K4127">
        <v>2.76</v>
      </c>
    </row>
    <row r="4128" spans="1:11" x14ac:dyDescent="0.25">
      <c r="A4128" s="7">
        <v>744981</v>
      </c>
      <c r="B4128" s="7">
        <v>349602</v>
      </c>
      <c r="C4128" t="s">
        <v>50</v>
      </c>
      <c r="D4128" t="s">
        <v>90</v>
      </c>
      <c r="E4128" s="7">
        <v>96</v>
      </c>
      <c r="F4128" s="7" t="s">
        <v>148</v>
      </c>
      <c r="G4128" t="s">
        <v>18</v>
      </c>
      <c r="H4128">
        <v>41</v>
      </c>
      <c r="I4128">
        <v>2</v>
      </c>
      <c r="J4128">
        <v>73.5</v>
      </c>
      <c r="K4128">
        <v>2.76</v>
      </c>
    </row>
    <row r="4129" spans="1:11" x14ac:dyDescent="0.25">
      <c r="A4129" s="7">
        <v>745017</v>
      </c>
      <c r="B4129" s="7">
        <v>431500</v>
      </c>
      <c r="C4129" t="s">
        <v>50</v>
      </c>
      <c r="D4129" t="s">
        <v>87</v>
      </c>
      <c r="E4129" s="7">
        <v>19</v>
      </c>
      <c r="F4129" s="7" t="s">
        <v>148</v>
      </c>
      <c r="G4129" t="s">
        <v>18</v>
      </c>
      <c r="H4129">
        <v>35.700000000000003</v>
      </c>
      <c r="I4129">
        <v>1</v>
      </c>
      <c r="J4129">
        <v>92</v>
      </c>
      <c r="K4129">
        <v>2.76</v>
      </c>
    </row>
    <row r="4130" spans="1:11" x14ac:dyDescent="0.25">
      <c r="A4130" s="7">
        <v>745074</v>
      </c>
      <c r="B4130" s="7">
        <v>431467</v>
      </c>
      <c r="C4130" t="s">
        <v>50</v>
      </c>
      <c r="D4130" t="s">
        <v>110</v>
      </c>
      <c r="E4130" s="7">
        <v>26</v>
      </c>
      <c r="F4130" s="7" t="s">
        <v>148</v>
      </c>
      <c r="G4130" t="s">
        <v>18</v>
      </c>
      <c r="H4130">
        <v>31.5</v>
      </c>
      <c r="I4130">
        <v>1</v>
      </c>
      <c r="J4130">
        <v>92</v>
      </c>
      <c r="K4130">
        <v>2.76</v>
      </c>
    </row>
    <row r="4131" spans="1:11" x14ac:dyDescent="0.25">
      <c r="A4131" s="7">
        <v>745134</v>
      </c>
      <c r="B4131" s="7">
        <v>431517</v>
      </c>
      <c r="C4131" t="s">
        <v>50</v>
      </c>
      <c r="D4131" t="s">
        <v>114</v>
      </c>
      <c r="E4131" s="7">
        <v>5</v>
      </c>
      <c r="F4131" s="7" t="s">
        <v>148</v>
      </c>
      <c r="G4131" t="s">
        <v>18</v>
      </c>
      <c r="H4131">
        <v>15.7</v>
      </c>
      <c r="I4131">
        <v>1</v>
      </c>
      <c r="J4131">
        <v>92</v>
      </c>
      <c r="K4131">
        <v>2.76</v>
      </c>
    </row>
    <row r="4132" spans="1:11" x14ac:dyDescent="0.25">
      <c r="A4132" s="7">
        <v>745316</v>
      </c>
      <c r="B4132" s="7">
        <v>447453</v>
      </c>
      <c r="C4132" t="s">
        <v>50</v>
      </c>
      <c r="D4132" t="s">
        <v>104</v>
      </c>
      <c r="E4132" s="7">
        <v>19</v>
      </c>
      <c r="F4132" s="7" t="s">
        <v>148</v>
      </c>
      <c r="G4132" t="s">
        <v>18</v>
      </c>
      <c r="H4132">
        <v>21</v>
      </c>
      <c r="I4132">
        <v>1</v>
      </c>
      <c r="J4132">
        <v>92</v>
      </c>
      <c r="K4132">
        <v>2.76</v>
      </c>
    </row>
    <row r="4133" spans="1:11" x14ac:dyDescent="0.25">
      <c r="A4133" s="7">
        <v>746016</v>
      </c>
      <c r="B4133" s="7">
        <v>242731</v>
      </c>
      <c r="C4133" t="s">
        <v>56</v>
      </c>
      <c r="D4133" t="s">
        <v>69</v>
      </c>
      <c r="E4133" s="7">
        <v>3</v>
      </c>
      <c r="F4133" s="7" t="s">
        <v>148</v>
      </c>
      <c r="G4133" t="s">
        <v>18</v>
      </c>
      <c r="H4133">
        <v>29.5</v>
      </c>
      <c r="I4133">
        <v>1</v>
      </c>
      <c r="J4133">
        <v>92</v>
      </c>
      <c r="K4133">
        <v>2.76</v>
      </c>
    </row>
    <row r="4134" spans="1:11" x14ac:dyDescent="0.25">
      <c r="A4134" s="7">
        <v>746060</v>
      </c>
      <c r="B4134" s="7">
        <v>58315</v>
      </c>
      <c r="C4134" t="s">
        <v>29</v>
      </c>
      <c r="D4134" t="s">
        <v>42</v>
      </c>
      <c r="E4134" s="7">
        <v>7</v>
      </c>
      <c r="F4134" s="7" t="s">
        <v>148</v>
      </c>
      <c r="G4134" t="s">
        <v>18</v>
      </c>
      <c r="H4134">
        <v>0</v>
      </c>
      <c r="I4134">
        <v>1</v>
      </c>
      <c r="J4134">
        <v>92</v>
      </c>
      <c r="K4134">
        <v>2.76</v>
      </c>
    </row>
    <row r="4135" spans="1:11" x14ac:dyDescent="0.25">
      <c r="A4135" s="7">
        <v>746174</v>
      </c>
      <c r="B4135" s="7">
        <v>431298</v>
      </c>
      <c r="C4135" t="s">
        <v>50</v>
      </c>
      <c r="D4135" t="s">
        <v>100</v>
      </c>
      <c r="E4135" s="7">
        <v>16</v>
      </c>
      <c r="F4135" s="7" t="s">
        <v>148</v>
      </c>
      <c r="G4135" t="s">
        <v>18</v>
      </c>
      <c r="H4135">
        <v>45.5</v>
      </c>
      <c r="I4135">
        <v>1</v>
      </c>
      <c r="J4135">
        <v>118.7</v>
      </c>
      <c r="K4135">
        <v>2.76</v>
      </c>
    </row>
    <row r="4136" spans="1:11" x14ac:dyDescent="0.25">
      <c r="A4136" s="7">
        <v>746326</v>
      </c>
      <c r="B4136" s="7">
        <v>1610</v>
      </c>
      <c r="C4136" t="s">
        <v>9</v>
      </c>
      <c r="D4136" t="s">
        <v>14</v>
      </c>
      <c r="E4136" s="7">
        <v>9</v>
      </c>
      <c r="F4136" s="7" t="s">
        <v>148</v>
      </c>
      <c r="G4136" t="s">
        <v>11</v>
      </c>
      <c r="H4136">
        <v>53.1</v>
      </c>
      <c r="I4136">
        <v>1</v>
      </c>
      <c r="J4136">
        <v>183.2</v>
      </c>
      <c r="K4136">
        <v>1.9870000000000001</v>
      </c>
    </row>
    <row r="4137" spans="1:11" x14ac:dyDescent="0.25">
      <c r="A4137" s="7">
        <v>747470</v>
      </c>
      <c r="B4137" s="7">
        <v>431487</v>
      </c>
      <c r="C4137" t="s">
        <v>50</v>
      </c>
      <c r="D4137" t="s">
        <v>88</v>
      </c>
      <c r="E4137" s="7" t="s">
        <v>112</v>
      </c>
      <c r="F4137" s="7" t="s">
        <v>148</v>
      </c>
      <c r="G4137" t="s">
        <v>18</v>
      </c>
      <c r="H4137">
        <v>25.9</v>
      </c>
      <c r="I4137">
        <v>1</v>
      </c>
      <c r="J4137">
        <v>92</v>
      </c>
      <c r="K4137">
        <v>2.76</v>
      </c>
    </row>
    <row r="4138" spans="1:11" x14ac:dyDescent="0.25">
      <c r="A4138" s="7">
        <v>747581</v>
      </c>
      <c r="B4138" s="7">
        <v>501291</v>
      </c>
      <c r="C4138" t="s">
        <v>50</v>
      </c>
      <c r="D4138" t="s">
        <v>133</v>
      </c>
      <c r="E4138" s="7">
        <v>10</v>
      </c>
      <c r="F4138" s="7" t="s">
        <v>148</v>
      </c>
      <c r="G4138" t="s">
        <v>18</v>
      </c>
      <c r="H4138">
        <v>15.8</v>
      </c>
      <c r="I4138">
        <v>1</v>
      </c>
      <c r="J4138">
        <v>92</v>
      </c>
      <c r="K4138">
        <v>2.76</v>
      </c>
    </row>
    <row r="4139" spans="1:11" x14ac:dyDescent="0.25">
      <c r="A4139" s="7">
        <v>747809</v>
      </c>
      <c r="B4139" s="7">
        <v>349561</v>
      </c>
      <c r="C4139" t="s">
        <v>50</v>
      </c>
      <c r="D4139" t="s">
        <v>88</v>
      </c>
      <c r="E4139" s="7">
        <v>25</v>
      </c>
      <c r="F4139" s="7" t="s">
        <v>148</v>
      </c>
      <c r="G4139" t="s">
        <v>18</v>
      </c>
      <c r="H4139">
        <v>15.9</v>
      </c>
      <c r="I4139">
        <v>1</v>
      </c>
      <c r="J4139">
        <v>92</v>
      </c>
      <c r="K4139">
        <v>2.76</v>
      </c>
    </row>
    <row r="4140" spans="1:11" x14ac:dyDescent="0.25">
      <c r="A4140" s="7">
        <v>747834</v>
      </c>
      <c r="B4140" s="7">
        <v>431516</v>
      </c>
      <c r="C4140" t="s">
        <v>50</v>
      </c>
      <c r="D4140" t="s">
        <v>114</v>
      </c>
      <c r="E4140" s="7" t="s">
        <v>115</v>
      </c>
      <c r="F4140" s="7" t="s">
        <v>148</v>
      </c>
      <c r="G4140" t="s">
        <v>18</v>
      </c>
      <c r="H4140">
        <v>32.799999999999997</v>
      </c>
      <c r="I4140">
        <v>1</v>
      </c>
      <c r="J4140">
        <v>118.7</v>
      </c>
      <c r="K4140">
        <v>2.76</v>
      </c>
    </row>
    <row r="4141" spans="1:11" x14ac:dyDescent="0.25">
      <c r="A4141" s="7">
        <v>748242</v>
      </c>
      <c r="B4141" s="7">
        <v>56854</v>
      </c>
      <c r="C4141" t="s">
        <v>15</v>
      </c>
      <c r="D4141" t="s">
        <v>23</v>
      </c>
      <c r="E4141" s="7" t="s">
        <v>25</v>
      </c>
      <c r="F4141" s="7" t="s">
        <v>148</v>
      </c>
      <c r="G4141" t="s">
        <v>18</v>
      </c>
      <c r="H4141">
        <v>30</v>
      </c>
      <c r="I4141">
        <v>2</v>
      </c>
      <c r="J4141">
        <v>57</v>
      </c>
      <c r="K4141">
        <v>2.76</v>
      </c>
    </row>
    <row r="4142" spans="1:11" x14ac:dyDescent="0.25">
      <c r="A4142" s="7">
        <v>748395</v>
      </c>
      <c r="B4142" s="7">
        <v>425338</v>
      </c>
      <c r="C4142" t="s">
        <v>50</v>
      </c>
      <c r="D4142" t="s">
        <v>96</v>
      </c>
      <c r="E4142" s="7" t="s">
        <v>97</v>
      </c>
      <c r="F4142" s="7" t="s">
        <v>148</v>
      </c>
      <c r="G4142" t="s">
        <v>18</v>
      </c>
      <c r="H4142">
        <v>23.5</v>
      </c>
      <c r="I4142">
        <v>1</v>
      </c>
      <c r="J4142">
        <v>92</v>
      </c>
      <c r="K4142">
        <v>2.76</v>
      </c>
    </row>
    <row r="4143" spans="1:11" x14ac:dyDescent="0.25">
      <c r="A4143" s="7">
        <v>748735</v>
      </c>
      <c r="B4143" s="7">
        <v>425332</v>
      </c>
      <c r="C4143" t="s">
        <v>50</v>
      </c>
      <c r="D4143" t="s">
        <v>93</v>
      </c>
      <c r="E4143" s="7">
        <v>12</v>
      </c>
      <c r="F4143" s="7" t="s">
        <v>148</v>
      </c>
      <c r="G4143" t="s">
        <v>18</v>
      </c>
      <c r="H4143">
        <v>35.9</v>
      </c>
      <c r="I4143">
        <v>1</v>
      </c>
      <c r="J4143">
        <v>118.7</v>
      </c>
      <c r="K4143">
        <v>2.76</v>
      </c>
    </row>
    <row r="4144" spans="1:11" x14ac:dyDescent="0.25">
      <c r="A4144" s="7">
        <v>748857</v>
      </c>
      <c r="B4144" s="7">
        <v>431516</v>
      </c>
      <c r="C4144" t="s">
        <v>50</v>
      </c>
      <c r="D4144" t="s">
        <v>114</v>
      </c>
      <c r="E4144" s="7" t="s">
        <v>115</v>
      </c>
      <c r="F4144" s="7" t="s">
        <v>148</v>
      </c>
      <c r="G4144" t="s">
        <v>18</v>
      </c>
      <c r="H4144">
        <v>8.9</v>
      </c>
      <c r="I4144">
        <v>1</v>
      </c>
      <c r="J4144">
        <v>92</v>
      </c>
      <c r="K4144">
        <v>2.76</v>
      </c>
    </row>
    <row r="4145" spans="1:11" x14ac:dyDescent="0.25">
      <c r="A4145" s="7">
        <v>749052</v>
      </c>
      <c r="B4145" s="7">
        <v>431516</v>
      </c>
      <c r="C4145" t="s">
        <v>50</v>
      </c>
      <c r="D4145" t="s">
        <v>114</v>
      </c>
      <c r="E4145" s="7" t="s">
        <v>115</v>
      </c>
      <c r="F4145" s="7" t="s">
        <v>148</v>
      </c>
      <c r="G4145" t="s">
        <v>18</v>
      </c>
      <c r="H4145">
        <v>10.1</v>
      </c>
      <c r="I4145">
        <v>1</v>
      </c>
      <c r="J4145">
        <v>92</v>
      </c>
      <c r="K4145">
        <v>2.76</v>
      </c>
    </row>
    <row r="4146" spans="1:11" x14ac:dyDescent="0.25">
      <c r="A4146" s="7">
        <v>751249</v>
      </c>
      <c r="B4146" s="7">
        <v>447354</v>
      </c>
      <c r="C4146" t="s">
        <v>50</v>
      </c>
      <c r="D4146" t="s">
        <v>16</v>
      </c>
      <c r="E4146" s="7">
        <v>17</v>
      </c>
      <c r="F4146" s="7" t="s">
        <v>148</v>
      </c>
      <c r="G4146" t="s">
        <v>18</v>
      </c>
      <c r="H4146">
        <v>38</v>
      </c>
      <c r="I4146">
        <v>2</v>
      </c>
      <c r="J4146">
        <v>73.5</v>
      </c>
      <c r="K4146">
        <v>2.76</v>
      </c>
    </row>
    <row r="4147" spans="1:11" x14ac:dyDescent="0.25">
      <c r="A4147" s="7">
        <v>751332</v>
      </c>
      <c r="B4147" s="7">
        <v>62290</v>
      </c>
      <c r="C4147" t="s">
        <v>54</v>
      </c>
      <c r="D4147" t="s">
        <v>55</v>
      </c>
      <c r="E4147" s="7">
        <v>7</v>
      </c>
      <c r="F4147" s="7" t="s">
        <v>148</v>
      </c>
      <c r="G4147" t="s">
        <v>18</v>
      </c>
      <c r="H4147">
        <v>88.6</v>
      </c>
      <c r="I4147">
        <v>4</v>
      </c>
      <c r="J4147">
        <v>56.7</v>
      </c>
      <c r="K4147">
        <v>2.76</v>
      </c>
    </row>
    <row r="4148" spans="1:11" x14ac:dyDescent="0.25">
      <c r="A4148" s="7">
        <v>775266</v>
      </c>
      <c r="B4148" s="7">
        <v>275393</v>
      </c>
      <c r="C4148" t="s">
        <v>15</v>
      </c>
      <c r="D4148" t="s">
        <v>20</v>
      </c>
      <c r="E4148" s="7" t="s">
        <v>81</v>
      </c>
      <c r="F4148" s="7" t="s">
        <v>149</v>
      </c>
      <c r="G4148" t="s">
        <v>18</v>
      </c>
      <c r="H4148">
        <v>118.5</v>
      </c>
      <c r="I4148">
        <v>1</v>
      </c>
      <c r="J4148" t="s">
        <v>149</v>
      </c>
      <c r="K4148" t="s">
        <v>149</v>
      </c>
    </row>
    <row r="4149" spans="1:11" x14ac:dyDescent="0.25">
      <c r="A4149" s="7">
        <v>775837</v>
      </c>
      <c r="B4149" s="7">
        <v>431487</v>
      </c>
      <c r="C4149" t="s">
        <v>50</v>
      </c>
      <c r="D4149" t="s">
        <v>88</v>
      </c>
      <c r="E4149" s="7" t="s">
        <v>112</v>
      </c>
      <c r="F4149" s="7" t="s">
        <v>148</v>
      </c>
      <c r="G4149" t="s">
        <v>18</v>
      </c>
      <c r="H4149">
        <v>26</v>
      </c>
      <c r="I4149">
        <v>1</v>
      </c>
      <c r="J4149">
        <v>92</v>
      </c>
      <c r="K4149">
        <v>2.76</v>
      </c>
    </row>
    <row r="4150" spans="1:11" x14ac:dyDescent="0.25">
      <c r="A4150" s="7">
        <v>776120</v>
      </c>
      <c r="B4150" s="7">
        <v>431487</v>
      </c>
      <c r="C4150" t="s">
        <v>50</v>
      </c>
      <c r="D4150" t="s">
        <v>88</v>
      </c>
      <c r="E4150" s="7" t="s">
        <v>112</v>
      </c>
      <c r="F4150" s="7" t="s">
        <v>148</v>
      </c>
      <c r="G4150" t="s">
        <v>18</v>
      </c>
      <c r="H4150">
        <v>16.899999999999999</v>
      </c>
      <c r="I4150">
        <v>1</v>
      </c>
      <c r="J4150">
        <v>92</v>
      </c>
      <c r="K4150">
        <v>2.76</v>
      </c>
    </row>
    <row r="4151" spans="1:11" x14ac:dyDescent="0.25">
      <c r="A4151" s="7">
        <v>776554</v>
      </c>
      <c r="B4151" s="7">
        <v>431487</v>
      </c>
      <c r="C4151" t="s">
        <v>50</v>
      </c>
      <c r="D4151" t="s">
        <v>88</v>
      </c>
      <c r="E4151" s="7" t="s">
        <v>112</v>
      </c>
      <c r="F4151" s="7" t="s">
        <v>148</v>
      </c>
      <c r="G4151" t="s">
        <v>18</v>
      </c>
      <c r="H4151">
        <v>26</v>
      </c>
      <c r="I4151">
        <v>1</v>
      </c>
      <c r="J4151">
        <v>92</v>
      </c>
      <c r="K4151">
        <v>2.76</v>
      </c>
    </row>
    <row r="4152" spans="1:11" x14ac:dyDescent="0.25">
      <c r="A4152" s="7">
        <v>776904</v>
      </c>
      <c r="B4152" s="7">
        <v>431550</v>
      </c>
      <c r="C4152" t="s">
        <v>50</v>
      </c>
      <c r="D4152" t="s">
        <v>120</v>
      </c>
      <c r="E4152" s="7">
        <v>12</v>
      </c>
      <c r="F4152" s="7" t="s">
        <v>148</v>
      </c>
      <c r="G4152" t="s">
        <v>18</v>
      </c>
      <c r="H4152">
        <v>17.899999999999999</v>
      </c>
      <c r="I4152">
        <v>1</v>
      </c>
      <c r="J4152">
        <v>92</v>
      </c>
      <c r="K4152">
        <v>2.76</v>
      </c>
    </row>
    <row r="4153" spans="1:11" x14ac:dyDescent="0.25">
      <c r="A4153" s="7">
        <v>777152</v>
      </c>
      <c r="B4153" s="7">
        <v>431380</v>
      </c>
      <c r="C4153" t="s">
        <v>50</v>
      </c>
      <c r="D4153" t="s">
        <v>102</v>
      </c>
      <c r="E4153" s="7">
        <v>51</v>
      </c>
      <c r="F4153" s="7" t="s">
        <v>148</v>
      </c>
      <c r="G4153" t="s">
        <v>18</v>
      </c>
      <c r="H4153">
        <v>28.6</v>
      </c>
      <c r="I4153">
        <v>1</v>
      </c>
      <c r="J4153">
        <v>92</v>
      </c>
      <c r="K4153">
        <v>2.76</v>
      </c>
    </row>
    <row r="4154" spans="1:11" x14ac:dyDescent="0.25">
      <c r="A4154" s="7">
        <v>777346</v>
      </c>
      <c r="B4154" s="7">
        <v>349602</v>
      </c>
      <c r="C4154" t="s">
        <v>50</v>
      </c>
      <c r="D4154" t="s">
        <v>90</v>
      </c>
      <c r="E4154" s="7">
        <v>96</v>
      </c>
      <c r="F4154" s="7" t="s">
        <v>148</v>
      </c>
      <c r="G4154" t="s">
        <v>18</v>
      </c>
      <c r="H4154">
        <v>62.6</v>
      </c>
      <c r="I4154">
        <v>3</v>
      </c>
      <c r="J4154">
        <v>64.5</v>
      </c>
      <c r="K4154">
        <v>2.76</v>
      </c>
    </row>
    <row r="4155" spans="1:11" x14ac:dyDescent="0.25">
      <c r="A4155" s="7">
        <v>777379</v>
      </c>
      <c r="B4155" s="7">
        <v>501291</v>
      </c>
      <c r="C4155" t="s">
        <v>50</v>
      </c>
      <c r="D4155" t="s">
        <v>133</v>
      </c>
      <c r="E4155" s="7">
        <v>10</v>
      </c>
      <c r="F4155" s="7" t="s">
        <v>149</v>
      </c>
      <c r="G4155" t="s">
        <v>18</v>
      </c>
      <c r="H4155">
        <v>204.5</v>
      </c>
      <c r="I4155">
        <v>1</v>
      </c>
      <c r="J4155" t="s">
        <v>149</v>
      </c>
      <c r="K4155" t="s">
        <v>149</v>
      </c>
    </row>
    <row r="4156" spans="1:11" x14ac:dyDescent="0.25">
      <c r="A4156" s="7">
        <v>777907</v>
      </c>
      <c r="B4156" s="7">
        <v>197183</v>
      </c>
      <c r="C4156" t="s">
        <v>60</v>
      </c>
      <c r="D4156" t="s">
        <v>61</v>
      </c>
      <c r="E4156" s="7" t="s">
        <v>63</v>
      </c>
      <c r="F4156" s="7" t="s">
        <v>148</v>
      </c>
      <c r="G4156" t="s">
        <v>11</v>
      </c>
      <c r="H4156">
        <v>39.6</v>
      </c>
      <c r="I4156">
        <v>1</v>
      </c>
      <c r="J4156">
        <v>142</v>
      </c>
      <c r="K4156">
        <v>1.9870000000000001</v>
      </c>
    </row>
    <row r="4157" spans="1:11" x14ac:dyDescent="0.25">
      <c r="A4157" s="7">
        <v>778405</v>
      </c>
      <c r="B4157" s="7">
        <v>431550</v>
      </c>
      <c r="C4157" t="s">
        <v>50</v>
      </c>
      <c r="D4157" t="s">
        <v>120</v>
      </c>
      <c r="E4157" s="7">
        <v>12</v>
      </c>
      <c r="F4157" s="7" t="s">
        <v>148</v>
      </c>
      <c r="G4157" t="s">
        <v>18</v>
      </c>
      <c r="H4157">
        <v>18.899999999999999</v>
      </c>
      <c r="I4157">
        <v>6</v>
      </c>
      <c r="J4157">
        <v>31.3</v>
      </c>
      <c r="K4157">
        <v>2.76</v>
      </c>
    </row>
    <row r="4158" spans="1:11" x14ac:dyDescent="0.25">
      <c r="A4158" s="7">
        <v>778791</v>
      </c>
      <c r="B4158" s="7">
        <v>349683</v>
      </c>
      <c r="C4158" t="s">
        <v>50</v>
      </c>
      <c r="D4158" t="s">
        <v>92</v>
      </c>
      <c r="E4158" s="7">
        <v>20</v>
      </c>
      <c r="F4158" s="7" t="s">
        <v>148</v>
      </c>
      <c r="G4158" t="s">
        <v>18</v>
      </c>
      <c r="H4158">
        <v>79.7</v>
      </c>
      <c r="I4158">
        <v>4</v>
      </c>
      <c r="J4158">
        <v>52.4</v>
      </c>
      <c r="K4158">
        <v>2.76</v>
      </c>
    </row>
    <row r="4159" spans="1:11" x14ac:dyDescent="0.25">
      <c r="A4159" s="7">
        <v>778838</v>
      </c>
      <c r="B4159" s="7">
        <v>501291</v>
      </c>
      <c r="C4159" t="s">
        <v>50</v>
      </c>
      <c r="D4159" t="s">
        <v>133</v>
      </c>
      <c r="E4159" s="7">
        <v>10</v>
      </c>
      <c r="F4159" s="7" t="s">
        <v>148</v>
      </c>
      <c r="G4159" t="s">
        <v>18</v>
      </c>
      <c r="H4159">
        <v>19.100000000000001</v>
      </c>
      <c r="I4159">
        <v>1</v>
      </c>
      <c r="J4159">
        <v>92</v>
      </c>
      <c r="K4159">
        <v>2.76</v>
      </c>
    </row>
    <row r="4160" spans="1:11" x14ac:dyDescent="0.25">
      <c r="A4160" s="7">
        <v>778848</v>
      </c>
      <c r="B4160" s="7">
        <v>431517</v>
      </c>
      <c r="C4160" t="s">
        <v>50</v>
      </c>
      <c r="D4160" t="s">
        <v>114</v>
      </c>
      <c r="E4160" s="7">
        <v>5</v>
      </c>
      <c r="F4160" s="7" t="s">
        <v>148</v>
      </c>
      <c r="G4160" t="s">
        <v>18</v>
      </c>
      <c r="H4160">
        <v>24.5</v>
      </c>
      <c r="I4160">
        <v>1</v>
      </c>
      <c r="J4160">
        <v>92</v>
      </c>
      <c r="K4160">
        <v>2.76</v>
      </c>
    </row>
    <row r="4161" spans="1:11" x14ac:dyDescent="0.25">
      <c r="A4161" s="7">
        <v>778851</v>
      </c>
      <c r="B4161" s="7">
        <v>447544</v>
      </c>
      <c r="C4161" t="s">
        <v>50</v>
      </c>
      <c r="D4161" t="s">
        <v>113</v>
      </c>
      <c r="E4161" s="7">
        <v>12</v>
      </c>
      <c r="F4161" s="7" t="s">
        <v>148</v>
      </c>
      <c r="G4161" t="s">
        <v>18</v>
      </c>
      <c r="H4161">
        <v>43.7</v>
      </c>
      <c r="I4161">
        <v>1</v>
      </c>
      <c r="J4161">
        <v>118.7</v>
      </c>
      <c r="K4161">
        <v>2.76</v>
      </c>
    </row>
    <row r="4162" spans="1:11" x14ac:dyDescent="0.25">
      <c r="A4162" s="7">
        <v>779019</v>
      </c>
      <c r="B4162" s="7">
        <v>431561</v>
      </c>
      <c r="C4162" t="s">
        <v>50</v>
      </c>
      <c r="D4162" t="s">
        <v>42</v>
      </c>
      <c r="E4162" s="7">
        <v>38</v>
      </c>
      <c r="F4162" s="7" t="s">
        <v>148</v>
      </c>
      <c r="G4162" t="s">
        <v>18</v>
      </c>
      <c r="H4162">
        <v>47.8</v>
      </c>
      <c r="I4162">
        <v>1</v>
      </c>
      <c r="J4162">
        <v>118.7</v>
      </c>
      <c r="K4162">
        <v>2.76</v>
      </c>
    </row>
    <row r="4163" spans="1:11" x14ac:dyDescent="0.25">
      <c r="A4163" s="7">
        <v>781962</v>
      </c>
      <c r="B4163" s="7">
        <v>431517</v>
      </c>
      <c r="C4163" t="s">
        <v>50</v>
      </c>
      <c r="D4163" t="s">
        <v>114</v>
      </c>
      <c r="E4163" s="7">
        <v>5</v>
      </c>
      <c r="F4163" s="7" t="s">
        <v>148</v>
      </c>
      <c r="G4163" t="s">
        <v>18</v>
      </c>
      <c r="H4163">
        <v>14.5</v>
      </c>
      <c r="I4163">
        <v>1</v>
      </c>
      <c r="J4163">
        <v>92</v>
      </c>
      <c r="K4163">
        <v>2.76</v>
      </c>
    </row>
    <row r="4164" spans="1:11" x14ac:dyDescent="0.25">
      <c r="A4164" s="7">
        <v>782309</v>
      </c>
      <c r="B4164" s="7">
        <v>431520</v>
      </c>
      <c r="C4164" t="s">
        <v>50</v>
      </c>
      <c r="D4164" t="s">
        <v>92</v>
      </c>
      <c r="E4164" s="7">
        <v>18</v>
      </c>
      <c r="F4164" s="7" t="s">
        <v>148</v>
      </c>
      <c r="G4164" t="s">
        <v>18</v>
      </c>
      <c r="H4164">
        <v>58.4</v>
      </c>
      <c r="I4164">
        <v>3</v>
      </c>
      <c r="J4164">
        <v>57</v>
      </c>
      <c r="K4164">
        <v>2.76</v>
      </c>
    </row>
    <row r="4165" spans="1:11" x14ac:dyDescent="0.25">
      <c r="A4165" s="7">
        <v>782494</v>
      </c>
      <c r="B4165" s="7">
        <v>62292</v>
      </c>
      <c r="C4165" t="s">
        <v>54</v>
      </c>
      <c r="D4165" t="s">
        <v>55</v>
      </c>
      <c r="E4165" s="7">
        <v>11</v>
      </c>
      <c r="F4165" s="7" t="s">
        <v>148</v>
      </c>
      <c r="G4165" t="s">
        <v>18</v>
      </c>
      <c r="H4165">
        <v>114.4</v>
      </c>
      <c r="I4165">
        <v>5</v>
      </c>
      <c r="J4165">
        <v>49.4</v>
      </c>
      <c r="K4165">
        <v>2.76</v>
      </c>
    </row>
    <row r="4166" spans="1:11" x14ac:dyDescent="0.25">
      <c r="A4166" s="7">
        <v>785220</v>
      </c>
      <c r="B4166" s="7">
        <v>431550</v>
      </c>
      <c r="C4166" t="s">
        <v>50</v>
      </c>
      <c r="D4166" t="s">
        <v>120</v>
      </c>
      <c r="E4166" s="7">
        <v>12</v>
      </c>
      <c r="F4166" s="7" t="s">
        <v>148</v>
      </c>
      <c r="G4166" t="s">
        <v>18</v>
      </c>
      <c r="H4166">
        <v>25</v>
      </c>
      <c r="I4166">
        <v>1</v>
      </c>
      <c r="J4166">
        <v>92</v>
      </c>
      <c r="K4166">
        <v>2.76</v>
      </c>
    </row>
    <row r="4167" spans="1:11" x14ac:dyDescent="0.25">
      <c r="A4167" s="7">
        <v>785242</v>
      </c>
      <c r="B4167" s="7">
        <v>431513</v>
      </c>
      <c r="C4167" t="s">
        <v>50</v>
      </c>
      <c r="D4167" t="s">
        <v>86</v>
      </c>
      <c r="E4167" s="7">
        <v>4</v>
      </c>
      <c r="F4167" s="7" t="s">
        <v>148</v>
      </c>
      <c r="G4167" t="s">
        <v>18</v>
      </c>
      <c r="H4167">
        <v>20.2</v>
      </c>
      <c r="I4167">
        <v>1</v>
      </c>
      <c r="J4167">
        <v>92</v>
      </c>
      <c r="K4167">
        <v>2.76</v>
      </c>
    </row>
    <row r="4168" spans="1:11" x14ac:dyDescent="0.25">
      <c r="A4168" s="7">
        <v>785344</v>
      </c>
      <c r="B4168" s="7">
        <v>62290</v>
      </c>
      <c r="C4168" t="s">
        <v>54</v>
      </c>
      <c r="D4168" t="s">
        <v>55</v>
      </c>
      <c r="E4168" s="7">
        <v>7</v>
      </c>
      <c r="F4168" s="7" t="s">
        <v>148</v>
      </c>
      <c r="G4168" t="s">
        <v>18</v>
      </c>
      <c r="H4168">
        <v>81.400000000000006</v>
      </c>
      <c r="I4168">
        <v>1</v>
      </c>
      <c r="J4168">
        <v>134.30000000000001</v>
      </c>
      <c r="K4168">
        <v>2.76</v>
      </c>
    </row>
    <row r="4169" spans="1:11" x14ac:dyDescent="0.25">
      <c r="A4169" s="7">
        <v>785348</v>
      </c>
      <c r="B4169" s="7">
        <v>515454</v>
      </c>
      <c r="C4169" t="s">
        <v>29</v>
      </c>
      <c r="D4169" t="s">
        <v>42</v>
      </c>
      <c r="E4169" s="7">
        <v>8</v>
      </c>
      <c r="F4169" s="7" t="s">
        <v>148</v>
      </c>
      <c r="G4169" t="s">
        <v>18</v>
      </c>
      <c r="H4169">
        <v>14.6</v>
      </c>
      <c r="I4169">
        <v>1</v>
      </c>
      <c r="J4169">
        <v>118.7</v>
      </c>
      <c r="K4169">
        <v>2.76</v>
      </c>
    </row>
    <row r="4170" spans="1:11" x14ac:dyDescent="0.25">
      <c r="A4170" s="7">
        <v>785452</v>
      </c>
      <c r="B4170" s="7">
        <v>648495</v>
      </c>
      <c r="C4170" t="s">
        <v>139</v>
      </c>
      <c r="D4170" t="s">
        <v>140</v>
      </c>
      <c r="E4170" s="7" t="s">
        <v>141</v>
      </c>
      <c r="F4170" s="7" t="s">
        <v>148</v>
      </c>
      <c r="G4170" t="s">
        <v>11</v>
      </c>
      <c r="H4170">
        <v>36.6</v>
      </c>
      <c r="I4170">
        <v>1</v>
      </c>
      <c r="J4170">
        <v>167.6</v>
      </c>
      <c r="K4170">
        <v>1.9870000000000001</v>
      </c>
    </row>
    <row r="4171" spans="1:11" x14ac:dyDescent="0.25">
      <c r="A4171" s="7">
        <v>785632</v>
      </c>
      <c r="B4171" s="7">
        <v>447453</v>
      </c>
      <c r="C4171" t="s">
        <v>50</v>
      </c>
      <c r="D4171" t="s">
        <v>104</v>
      </c>
      <c r="E4171" s="7">
        <v>19</v>
      </c>
      <c r="F4171" s="7" t="s">
        <v>148</v>
      </c>
      <c r="G4171" t="s">
        <v>18</v>
      </c>
      <c r="H4171">
        <v>22.3</v>
      </c>
      <c r="I4171">
        <v>1</v>
      </c>
      <c r="J4171">
        <v>92</v>
      </c>
      <c r="K4171">
        <v>2.76</v>
      </c>
    </row>
    <row r="4172" spans="1:11" x14ac:dyDescent="0.25">
      <c r="A4172" s="7">
        <v>785750</v>
      </c>
      <c r="B4172" s="7">
        <v>431544</v>
      </c>
      <c r="C4172" t="s">
        <v>50</v>
      </c>
      <c r="D4172" t="s">
        <v>89</v>
      </c>
      <c r="E4172" s="7">
        <v>22</v>
      </c>
      <c r="F4172" s="7" t="s">
        <v>148</v>
      </c>
      <c r="G4172" t="s">
        <v>18</v>
      </c>
      <c r="H4172">
        <v>69.3</v>
      </c>
      <c r="I4172">
        <v>1</v>
      </c>
      <c r="J4172">
        <v>134.30000000000001</v>
      </c>
      <c r="K4172">
        <v>2.76</v>
      </c>
    </row>
    <row r="4173" spans="1:11" x14ac:dyDescent="0.25">
      <c r="A4173" s="7">
        <v>789077</v>
      </c>
      <c r="B4173" s="7">
        <v>431544</v>
      </c>
      <c r="C4173" t="s">
        <v>50</v>
      </c>
      <c r="D4173" t="s">
        <v>89</v>
      </c>
      <c r="E4173" s="7">
        <v>22</v>
      </c>
      <c r="F4173" s="7" t="s">
        <v>148</v>
      </c>
      <c r="G4173" t="s">
        <v>18</v>
      </c>
      <c r="H4173">
        <v>52.5</v>
      </c>
      <c r="I4173">
        <v>1</v>
      </c>
      <c r="J4173">
        <v>118.7</v>
      </c>
      <c r="K4173">
        <v>2.76</v>
      </c>
    </row>
    <row r="4174" spans="1:11" x14ac:dyDescent="0.25">
      <c r="A4174" s="7">
        <v>789233</v>
      </c>
      <c r="B4174" s="7">
        <v>425328</v>
      </c>
      <c r="C4174" t="s">
        <v>50</v>
      </c>
      <c r="D4174" t="s">
        <v>16</v>
      </c>
      <c r="E4174" s="7">
        <v>5</v>
      </c>
      <c r="F4174" s="7" t="s">
        <v>148</v>
      </c>
      <c r="G4174" t="s">
        <v>11</v>
      </c>
      <c r="H4174">
        <v>24.5</v>
      </c>
      <c r="I4174">
        <v>1</v>
      </c>
      <c r="J4174">
        <v>142</v>
      </c>
      <c r="K4174">
        <v>1.9870000000000001</v>
      </c>
    </row>
    <row r="4175" spans="1:11" x14ac:dyDescent="0.25">
      <c r="A4175" s="7">
        <v>789292</v>
      </c>
      <c r="B4175" s="7">
        <v>431276</v>
      </c>
      <c r="C4175" t="s">
        <v>50</v>
      </c>
      <c r="D4175" t="s">
        <v>86</v>
      </c>
      <c r="E4175" s="7">
        <v>10</v>
      </c>
      <c r="F4175" s="7" t="s">
        <v>148</v>
      </c>
      <c r="G4175" t="s">
        <v>18</v>
      </c>
      <c r="H4175">
        <v>20.100000000000001</v>
      </c>
      <c r="I4175">
        <v>1</v>
      </c>
      <c r="J4175">
        <v>92</v>
      </c>
      <c r="K4175">
        <v>2.76</v>
      </c>
    </row>
    <row r="4176" spans="1:11" x14ac:dyDescent="0.25">
      <c r="A4176" s="7">
        <v>789702</v>
      </c>
      <c r="B4176" s="7">
        <v>58190</v>
      </c>
      <c r="C4176" t="s">
        <v>29</v>
      </c>
      <c r="D4176" t="s">
        <v>30</v>
      </c>
      <c r="E4176" s="7">
        <v>16</v>
      </c>
      <c r="F4176" s="7" t="s">
        <v>148</v>
      </c>
      <c r="G4176" t="s">
        <v>18</v>
      </c>
      <c r="H4176">
        <v>63.1</v>
      </c>
      <c r="I4176">
        <v>3</v>
      </c>
      <c r="J4176">
        <v>64.5</v>
      </c>
      <c r="K4176">
        <v>2.76</v>
      </c>
    </row>
    <row r="4177" spans="1:11" x14ac:dyDescent="0.25">
      <c r="A4177" s="7">
        <v>789925</v>
      </c>
      <c r="B4177" s="7">
        <v>250391</v>
      </c>
      <c r="C4177" t="s">
        <v>52</v>
      </c>
      <c r="D4177" t="s">
        <v>78</v>
      </c>
      <c r="E4177" s="7">
        <v>1</v>
      </c>
      <c r="F4177" s="7" t="s">
        <v>148</v>
      </c>
      <c r="G4177" t="s">
        <v>18</v>
      </c>
      <c r="H4177">
        <v>32.299999999999997</v>
      </c>
      <c r="I4177">
        <v>1</v>
      </c>
      <c r="J4177">
        <v>92</v>
      </c>
      <c r="K4177">
        <v>2.76</v>
      </c>
    </row>
    <row r="4178" spans="1:11" x14ac:dyDescent="0.25">
      <c r="A4178" s="7">
        <v>821436</v>
      </c>
      <c r="B4178" s="7">
        <v>425338</v>
      </c>
      <c r="C4178" t="s">
        <v>50</v>
      </c>
      <c r="D4178" t="s">
        <v>96</v>
      </c>
      <c r="E4178" s="7" t="s">
        <v>97</v>
      </c>
      <c r="F4178" s="7" t="s">
        <v>148</v>
      </c>
      <c r="G4178" t="s">
        <v>18</v>
      </c>
      <c r="H4178">
        <v>74.3</v>
      </c>
      <c r="I4178">
        <v>2</v>
      </c>
      <c r="J4178">
        <v>83.2</v>
      </c>
      <c r="K4178">
        <v>2.76</v>
      </c>
    </row>
    <row r="4179" spans="1:11" x14ac:dyDescent="0.25">
      <c r="A4179" s="7">
        <v>821726</v>
      </c>
      <c r="B4179" s="7">
        <v>431514</v>
      </c>
      <c r="C4179" t="s">
        <v>50</v>
      </c>
      <c r="D4179" t="s">
        <v>86</v>
      </c>
      <c r="E4179" s="7">
        <v>8</v>
      </c>
      <c r="F4179" s="7" t="s">
        <v>148</v>
      </c>
      <c r="G4179" t="s">
        <v>18</v>
      </c>
      <c r="H4179">
        <v>37.299999999999997</v>
      </c>
      <c r="I4179">
        <v>1</v>
      </c>
      <c r="J4179">
        <v>92</v>
      </c>
      <c r="K4179">
        <v>2.76</v>
      </c>
    </row>
    <row r="4180" spans="1:11" x14ac:dyDescent="0.25">
      <c r="A4180" s="7">
        <v>821939</v>
      </c>
      <c r="B4180" s="7">
        <v>533799</v>
      </c>
      <c r="C4180" t="s">
        <v>50</v>
      </c>
      <c r="D4180" t="s">
        <v>120</v>
      </c>
      <c r="E4180" s="7">
        <v>6</v>
      </c>
      <c r="F4180" s="7" t="s">
        <v>148</v>
      </c>
      <c r="G4180" t="s">
        <v>18</v>
      </c>
      <c r="H4180">
        <v>24.8</v>
      </c>
      <c r="I4180">
        <v>1</v>
      </c>
      <c r="J4180">
        <v>92</v>
      </c>
      <c r="K4180">
        <v>2.76</v>
      </c>
    </row>
    <row r="4181" spans="1:11" x14ac:dyDescent="0.25">
      <c r="A4181" s="7">
        <v>822225</v>
      </c>
      <c r="B4181" s="7">
        <v>821885</v>
      </c>
      <c r="C4181" t="s">
        <v>139</v>
      </c>
      <c r="D4181" t="s">
        <v>143</v>
      </c>
      <c r="E4181" s="7">
        <v>2</v>
      </c>
      <c r="F4181" s="7" t="s">
        <v>148</v>
      </c>
      <c r="G4181" t="s">
        <v>11</v>
      </c>
      <c r="H4181">
        <v>58.5</v>
      </c>
      <c r="I4181">
        <v>4</v>
      </c>
      <c r="J4181">
        <v>55.4</v>
      </c>
      <c r="K4181">
        <v>1.9870000000000001</v>
      </c>
    </row>
    <row r="4182" spans="1:11" x14ac:dyDescent="0.25">
      <c r="A4182" s="7">
        <v>822227</v>
      </c>
      <c r="B4182" s="7">
        <v>821885</v>
      </c>
      <c r="C4182" t="s">
        <v>139</v>
      </c>
      <c r="D4182" t="s">
        <v>143</v>
      </c>
      <c r="E4182" s="7">
        <v>2</v>
      </c>
      <c r="F4182" s="7" t="s">
        <v>148</v>
      </c>
      <c r="G4182" t="s">
        <v>11</v>
      </c>
      <c r="H4182">
        <v>52</v>
      </c>
      <c r="I4182">
        <v>1</v>
      </c>
      <c r="J4182">
        <v>142</v>
      </c>
      <c r="K4182">
        <v>1.9870000000000001</v>
      </c>
    </row>
    <row r="4183" spans="1:11" x14ac:dyDescent="0.25">
      <c r="A4183" s="7">
        <v>822228</v>
      </c>
      <c r="B4183" s="7">
        <v>821885</v>
      </c>
      <c r="C4183" t="s">
        <v>139</v>
      </c>
      <c r="D4183" t="s">
        <v>143</v>
      </c>
      <c r="E4183" s="7">
        <v>2</v>
      </c>
      <c r="F4183" s="7" t="s">
        <v>148</v>
      </c>
      <c r="G4183" t="s">
        <v>11</v>
      </c>
      <c r="H4183">
        <v>29.9</v>
      </c>
      <c r="I4183">
        <v>1</v>
      </c>
      <c r="J4183">
        <v>142</v>
      </c>
      <c r="K4183">
        <v>1.9870000000000001</v>
      </c>
    </row>
    <row r="4184" spans="1:11" x14ac:dyDescent="0.25">
      <c r="A4184" s="7">
        <v>822229</v>
      </c>
      <c r="B4184" s="7">
        <v>821885</v>
      </c>
      <c r="C4184" t="s">
        <v>139</v>
      </c>
      <c r="D4184" t="s">
        <v>143</v>
      </c>
      <c r="E4184" s="7">
        <v>2</v>
      </c>
      <c r="F4184" s="7" t="s">
        <v>148</v>
      </c>
      <c r="G4184" t="s">
        <v>11</v>
      </c>
      <c r="H4184">
        <v>58.6</v>
      </c>
      <c r="I4184">
        <v>2</v>
      </c>
      <c r="J4184">
        <v>88</v>
      </c>
      <c r="K4184">
        <v>1.9870000000000001</v>
      </c>
    </row>
    <row r="4185" spans="1:11" x14ac:dyDescent="0.25">
      <c r="A4185" s="7">
        <v>822230</v>
      </c>
      <c r="B4185" s="7">
        <v>821885</v>
      </c>
      <c r="C4185" t="s">
        <v>139</v>
      </c>
      <c r="D4185" t="s">
        <v>143</v>
      </c>
      <c r="E4185" s="7">
        <v>2</v>
      </c>
      <c r="F4185" s="7" t="s">
        <v>148</v>
      </c>
      <c r="G4185" t="s">
        <v>11</v>
      </c>
      <c r="H4185">
        <v>61.2</v>
      </c>
      <c r="I4185">
        <v>3</v>
      </c>
      <c r="J4185">
        <v>87.9</v>
      </c>
      <c r="K4185">
        <v>1.9870000000000001</v>
      </c>
    </row>
    <row r="4186" spans="1:11" x14ac:dyDescent="0.25">
      <c r="A4186" s="7">
        <v>822231</v>
      </c>
      <c r="B4186" s="7">
        <v>821885</v>
      </c>
      <c r="C4186" t="s">
        <v>139</v>
      </c>
      <c r="D4186" t="s">
        <v>143</v>
      </c>
      <c r="E4186" s="7">
        <v>2</v>
      </c>
      <c r="F4186" s="7" t="s">
        <v>148</v>
      </c>
      <c r="G4186" t="s">
        <v>11</v>
      </c>
      <c r="H4186">
        <v>40.799999999999997</v>
      </c>
      <c r="I4186">
        <v>1</v>
      </c>
      <c r="J4186">
        <v>167.6</v>
      </c>
      <c r="K4186">
        <v>1.9870000000000001</v>
      </c>
    </row>
    <row r="4187" spans="1:11" x14ac:dyDescent="0.25">
      <c r="A4187" s="7">
        <v>822232</v>
      </c>
      <c r="B4187" s="7">
        <v>821885</v>
      </c>
      <c r="C4187" t="s">
        <v>139</v>
      </c>
      <c r="D4187" t="s">
        <v>143</v>
      </c>
      <c r="E4187" s="7">
        <v>2</v>
      </c>
      <c r="F4187" s="7" t="s">
        <v>148</v>
      </c>
      <c r="G4187" t="s">
        <v>11</v>
      </c>
      <c r="H4187">
        <v>40</v>
      </c>
      <c r="I4187">
        <v>1</v>
      </c>
      <c r="J4187">
        <v>142</v>
      </c>
      <c r="K4187">
        <v>1.9870000000000001</v>
      </c>
    </row>
    <row r="4188" spans="1:11" x14ac:dyDescent="0.25">
      <c r="A4188" s="7">
        <v>822234</v>
      </c>
      <c r="B4188" s="7">
        <v>821885</v>
      </c>
      <c r="C4188" t="s">
        <v>139</v>
      </c>
      <c r="D4188" t="s">
        <v>143</v>
      </c>
      <c r="E4188" s="7">
        <v>2</v>
      </c>
      <c r="F4188" s="7" t="s">
        <v>148</v>
      </c>
      <c r="G4188" t="s">
        <v>11</v>
      </c>
      <c r="H4188">
        <v>41.9</v>
      </c>
      <c r="I4188">
        <v>2</v>
      </c>
      <c r="J4188">
        <v>88</v>
      </c>
      <c r="K4188">
        <v>1.9870000000000001</v>
      </c>
    </row>
    <row r="4189" spans="1:11" x14ac:dyDescent="0.25">
      <c r="A4189" s="7">
        <v>822235</v>
      </c>
      <c r="B4189" s="7">
        <v>821885</v>
      </c>
      <c r="C4189" t="s">
        <v>139</v>
      </c>
      <c r="D4189" t="s">
        <v>143</v>
      </c>
      <c r="E4189" s="7">
        <v>2</v>
      </c>
      <c r="F4189" s="7" t="s">
        <v>148</v>
      </c>
      <c r="G4189" t="s">
        <v>11</v>
      </c>
      <c r="H4189">
        <v>58.9</v>
      </c>
      <c r="I4189">
        <v>1</v>
      </c>
      <c r="J4189">
        <v>183.2</v>
      </c>
      <c r="K4189">
        <v>1.9870000000000001</v>
      </c>
    </row>
    <row r="4190" spans="1:11" x14ac:dyDescent="0.25">
      <c r="A4190" s="7">
        <v>822236</v>
      </c>
      <c r="B4190" s="7">
        <v>821885</v>
      </c>
      <c r="C4190" t="s">
        <v>139</v>
      </c>
      <c r="D4190" t="s">
        <v>143</v>
      </c>
      <c r="E4190" s="7">
        <v>2</v>
      </c>
      <c r="F4190" s="7" t="s">
        <v>148</v>
      </c>
      <c r="G4190" t="s">
        <v>11</v>
      </c>
      <c r="H4190">
        <v>40.799999999999997</v>
      </c>
      <c r="I4190">
        <v>1</v>
      </c>
      <c r="J4190">
        <v>142</v>
      </c>
      <c r="K4190">
        <v>1.9870000000000001</v>
      </c>
    </row>
    <row r="4191" spans="1:11" x14ac:dyDescent="0.25">
      <c r="A4191" s="7">
        <v>822237</v>
      </c>
      <c r="B4191" s="7">
        <v>821885</v>
      </c>
      <c r="C4191" t="s">
        <v>139</v>
      </c>
      <c r="D4191" t="s">
        <v>143</v>
      </c>
      <c r="E4191" s="7">
        <v>2</v>
      </c>
      <c r="F4191" s="7" t="s">
        <v>148</v>
      </c>
      <c r="G4191" t="s">
        <v>11</v>
      </c>
      <c r="H4191">
        <v>40.799999999999997</v>
      </c>
      <c r="I4191">
        <v>3</v>
      </c>
      <c r="J4191">
        <v>68.2</v>
      </c>
      <c r="K4191">
        <v>1.9870000000000001</v>
      </c>
    </row>
    <row r="4192" spans="1:11" x14ac:dyDescent="0.25">
      <c r="A4192" s="7">
        <v>822238</v>
      </c>
      <c r="B4192" s="7">
        <v>821885</v>
      </c>
      <c r="C4192" t="s">
        <v>139</v>
      </c>
      <c r="D4192" t="s">
        <v>143</v>
      </c>
      <c r="E4192" s="7">
        <v>2</v>
      </c>
      <c r="F4192" s="7" t="s">
        <v>148</v>
      </c>
      <c r="G4192" t="s">
        <v>11</v>
      </c>
      <c r="H4192">
        <v>41.8</v>
      </c>
      <c r="I4192">
        <v>1</v>
      </c>
      <c r="J4192">
        <v>142</v>
      </c>
      <c r="K4192">
        <v>1.9870000000000001</v>
      </c>
    </row>
    <row r="4193" spans="1:11" x14ac:dyDescent="0.25">
      <c r="A4193" s="7">
        <v>822239</v>
      </c>
      <c r="B4193" s="7">
        <v>821885</v>
      </c>
      <c r="C4193" t="s">
        <v>139</v>
      </c>
      <c r="D4193" t="s">
        <v>143</v>
      </c>
      <c r="E4193" s="7">
        <v>2</v>
      </c>
      <c r="F4193" s="7" t="s">
        <v>148</v>
      </c>
      <c r="G4193" t="s">
        <v>11</v>
      </c>
      <c r="H4193">
        <v>58.9</v>
      </c>
      <c r="I4193">
        <v>2</v>
      </c>
      <c r="J4193">
        <v>113.6</v>
      </c>
      <c r="K4193">
        <v>1.9870000000000001</v>
      </c>
    </row>
    <row r="4194" spans="1:11" x14ac:dyDescent="0.25">
      <c r="A4194" s="7">
        <v>822240</v>
      </c>
      <c r="B4194" s="7">
        <v>821885</v>
      </c>
      <c r="C4194" t="s">
        <v>139</v>
      </c>
      <c r="D4194" t="s">
        <v>143</v>
      </c>
      <c r="E4194" s="7">
        <v>2</v>
      </c>
      <c r="F4194" s="7" t="s">
        <v>148</v>
      </c>
      <c r="G4194" t="s">
        <v>11</v>
      </c>
      <c r="H4194">
        <v>58.8</v>
      </c>
      <c r="I4194">
        <v>4</v>
      </c>
      <c r="J4194">
        <v>71.5</v>
      </c>
      <c r="K4194">
        <v>1.9870000000000001</v>
      </c>
    </row>
    <row r="4195" spans="1:11" x14ac:dyDescent="0.25">
      <c r="A4195" s="7">
        <v>822241</v>
      </c>
      <c r="B4195" s="7">
        <v>821885</v>
      </c>
      <c r="C4195" t="s">
        <v>139</v>
      </c>
      <c r="D4195" t="s">
        <v>143</v>
      </c>
      <c r="E4195" s="7">
        <v>2</v>
      </c>
      <c r="F4195" s="7" t="s">
        <v>148</v>
      </c>
      <c r="G4195" t="s">
        <v>11</v>
      </c>
      <c r="H4195">
        <v>40.299999999999997</v>
      </c>
      <c r="I4195">
        <v>2</v>
      </c>
      <c r="J4195">
        <v>88</v>
      </c>
      <c r="K4195">
        <v>1.9870000000000001</v>
      </c>
    </row>
    <row r="4196" spans="1:11" x14ac:dyDescent="0.25">
      <c r="A4196" s="7">
        <v>822242</v>
      </c>
      <c r="B4196" s="7">
        <v>821885</v>
      </c>
      <c r="C4196" t="s">
        <v>139</v>
      </c>
      <c r="D4196" t="s">
        <v>143</v>
      </c>
      <c r="E4196" s="7">
        <v>2</v>
      </c>
      <c r="F4196" s="7" t="s">
        <v>148</v>
      </c>
      <c r="G4196" t="s">
        <v>11</v>
      </c>
      <c r="H4196">
        <v>42</v>
      </c>
      <c r="I4196">
        <v>4</v>
      </c>
      <c r="J4196">
        <v>65.3</v>
      </c>
      <c r="K4196">
        <v>1.9870000000000001</v>
      </c>
    </row>
    <row r="4197" spans="1:11" x14ac:dyDescent="0.25">
      <c r="A4197" s="7">
        <v>822243</v>
      </c>
      <c r="B4197" s="7">
        <v>821885</v>
      </c>
      <c r="C4197" t="s">
        <v>139</v>
      </c>
      <c r="D4197" t="s">
        <v>143</v>
      </c>
      <c r="E4197" s="7">
        <v>2</v>
      </c>
      <c r="F4197" s="7" t="s">
        <v>148</v>
      </c>
      <c r="G4197" t="s">
        <v>11</v>
      </c>
      <c r="H4197">
        <v>30.3</v>
      </c>
      <c r="I4197">
        <v>1</v>
      </c>
      <c r="J4197">
        <v>142</v>
      </c>
      <c r="K4197">
        <v>1.9870000000000001</v>
      </c>
    </row>
    <row r="4198" spans="1:11" x14ac:dyDescent="0.25">
      <c r="A4198" s="7">
        <v>822244</v>
      </c>
      <c r="B4198" s="7">
        <v>821885</v>
      </c>
      <c r="C4198" t="s">
        <v>139</v>
      </c>
      <c r="D4198" t="s">
        <v>143</v>
      </c>
      <c r="E4198" s="7">
        <v>2</v>
      </c>
      <c r="F4198" s="7" t="s">
        <v>148</v>
      </c>
      <c r="G4198" t="s">
        <v>11</v>
      </c>
      <c r="H4198">
        <v>41.8</v>
      </c>
      <c r="I4198">
        <v>1</v>
      </c>
      <c r="J4198">
        <v>142</v>
      </c>
      <c r="K4198">
        <v>1.9870000000000001</v>
      </c>
    </row>
    <row r="4199" spans="1:11" x14ac:dyDescent="0.25">
      <c r="A4199" s="7">
        <v>822245</v>
      </c>
      <c r="B4199" s="7">
        <v>821885</v>
      </c>
      <c r="C4199" t="s">
        <v>139</v>
      </c>
      <c r="D4199" t="s">
        <v>143</v>
      </c>
      <c r="E4199" s="7">
        <v>2</v>
      </c>
      <c r="F4199" s="7" t="s">
        <v>148</v>
      </c>
      <c r="G4199" t="s">
        <v>11</v>
      </c>
      <c r="H4199">
        <v>40.799999999999997</v>
      </c>
      <c r="I4199">
        <v>1</v>
      </c>
      <c r="J4199">
        <v>142</v>
      </c>
      <c r="K4199">
        <v>1.9870000000000001</v>
      </c>
    </row>
    <row r="4200" spans="1:11" x14ac:dyDescent="0.25">
      <c r="A4200" s="7">
        <v>822246</v>
      </c>
      <c r="B4200" s="7">
        <v>821885</v>
      </c>
      <c r="C4200" t="s">
        <v>139</v>
      </c>
      <c r="D4200" t="s">
        <v>143</v>
      </c>
      <c r="E4200" s="7">
        <v>2</v>
      </c>
      <c r="F4200" s="7" t="s">
        <v>148</v>
      </c>
      <c r="G4200" t="s">
        <v>11</v>
      </c>
      <c r="H4200">
        <v>57.9</v>
      </c>
      <c r="I4200">
        <v>4</v>
      </c>
      <c r="J4200">
        <v>71.5</v>
      </c>
      <c r="K4200">
        <v>1.9870000000000001</v>
      </c>
    </row>
    <row r="4201" spans="1:11" x14ac:dyDescent="0.25">
      <c r="A4201" s="7">
        <v>822247</v>
      </c>
      <c r="B4201" s="7">
        <v>821885</v>
      </c>
      <c r="C4201" t="s">
        <v>139</v>
      </c>
      <c r="D4201" t="s">
        <v>143</v>
      </c>
      <c r="E4201" s="7">
        <v>2</v>
      </c>
      <c r="F4201" s="7" t="s">
        <v>148</v>
      </c>
      <c r="G4201" t="s">
        <v>11</v>
      </c>
      <c r="H4201">
        <v>58.8</v>
      </c>
      <c r="I4201">
        <v>4</v>
      </c>
      <c r="J4201">
        <v>71.5</v>
      </c>
      <c r="K4201">
        <v>1.9870000000000001</v>
      </c>
    </row>
    <row r="4202" spans="1:11" x14ac:dyDescent="0.25">
      <c r="A4202" s="7">
        <v>822248</v>
      </c>
      <c r="B4202" s="7">
        <v>821885</v>
      </c>
      <c r="C4202" t="s">
        <v>139</v>
      </c>
      <c r="D4202" t="s">
        <v>143</v>
      </c>
      <c r="E4202" s="7">
        <v>2</v>
      </c>
      <c r="F4202" s="7" t="s">
        <v>148</v>
      </c>
      <c r="G4202" t="s">
        <v>11</v>
      </c>
      <c r="H4202">
        <v>40.799999999999997</v>
      </c>
      <c r="I4202">
        <v>1</v>
      </c>
      <c r="J4202">
        <v>142</v>
      </c>
      <c r="K4202">
        <v>1.9870000000000001</v>
      </c>
    </row>
    <row r="4203" spans="1:11" x14ac:dyDescent="0.25">
      <c r="A4203" s="7">
        <v>822249</v>
      </c>
      <c r="B4203" s="7">
        <v>821885</v>
      </c>
      <c r="C4203" t="s">
        <v>139</v>
      </c>
      <c r="D4203" t="s">
        <v>143</v>
      </c>
      <c r="E4203" s="7">
        <v>2</v>
      </c>
      <c r="F4203" s="7" t="s">
        <v>148</v>
      </c>
      <c r="G4203" t="s">
        <v>11</v>
      </c>
      <c r="H4203">
        <v>40.799999999999997</v>
      </c>
      <c r="I4203">
        <v>1</v>
      </c>
      <c r="J4203">
        <v>142</v>
      </c>
      <c r="K4203">
        <v>1.9870000000000001</v>
      </c>
    </row>
    <row r="4204" spans="1:11" x14ac:dyDescent="0.25">
      <c r="A4204" s="7">
        <v>822250</v>
      </c>
      <c r="B4204" s="7">
        <v>821885</v>
      </c>
      <c r="C4204" t="s">
        <v>139</v>
      </c>
      <c r="D4204" t="s">
        <v>143</v>
      </c>
      <c r="E4204" s="7">
        <v>2</v>
      </c>
      <c r="F4204" s="7" t="s">
        <v>148</v>
      </c>
      <c r="G4204" t="s">
        <v>11</v>
      </c>
      <c r="H4204">
        <v>39.9</v>
      </c>
      <c r="I4204">
        <v>3</v>
      </c>
      <c r="J4204">
        <v>68.2</v>
      </c>
      <c r="K4204">
        <v>1.9870000000000001</v>
      </c>
    </row>
    <row r="4205" spans="1:11" x14ac:dyDescent="0.25">
      <c r="A4205" s="7">
        <v>822251</v>
      </c>
      <c r="B4205" s="7">
        <v>821885</v>
      </c>
      <c r="C4205" t="s">
        <v>139</v>
      </c>
      <c r="D4205" t="s">
        <v>143</v>
      </c>
      <c r="E4205" s="7">
        <v>2</v>
      </c>
      <c r="F4205" s="7" t="s">
        <v>148</v>
      </c>
      <c r="G4205" t="s">
        <v>11</v>
      </c>
      <c r="H4205">
        <v>40.200000000000003</v>
      </c>
      <c r="I4205">
        <v>1</v>
      </c>
      <c r="J4205">
        <v>142</v>
      </c>
      <c r="K4205">
        <v>1.9870000000000001</v>
      </c>
    </row>
    <row r="4206" spans="1:11" x14ac:dyDescent="0.25">
      <c r="A4206" s="7">
        <v>822252</v>
      </c>
      <c r="B4206" s="7">
        <v>821885</v>
      </c>
      <c r="C4206" t="s">
        <v>139</v>
      </c>
      <c r="D4206" t="s">
        <v>143</v>
      </c>
      <c r="E4206" s="7">
        <v>2</v>
      </c>
      <c r="F4206" s="7" t="s">
        <v>148</v>
      </c>
      <c r="G4206" t="s">
        <v>11</v>
      </c>
      <c r="H4206">
        <v>41.8</v>
      </c>
      <c r="I4206">
        <v>1</v>
      </c>
      <c r="J4206">
        <v>142</v>
      </c>
      <c r="K4206">
        <v>1.9870000000000001</v>
      </c>
    </row>
    <row r="4207" spans="1:11" x14ac:dyDescent="0.25">
      <c r="A4207" s="7">
        <v>822253</v>
      </c>
      <c r="B4207" s="7">
        <v>821885</v>
      </c>
      <c r="C4207" t="s">
        <v>139</v>
      </c>
      <c r="D4207" t="s">
        <v>143</v>
      </c>
      <c r="E4207" s="7">
        <v>2</v>
      </c>
      <c r="F4207" s="7" t="s">
        <v>148</v>
      </c>
      <c r="G4207" t="s">
        <v>11</v>
      </c>
      <c r="H4207">
        <v>58.7</v>
      </c>
      <c r="I4207">
        <v>2</v>
      </c>
      <c r="J4207">
        <v>103.9</v>
      </c>
      <c r="K4207">
        <v>1.9870000000000001</v>
      </c>
    </row>
    <row r="4208" spans="1:11" x14ac:dyDescent="0.25">
      <c r="A4208" s="7">
        <v>822254</v>
      </c>
      <c r="B4208" s="7">
        <v>821885</v>
      </c>
      <c r="C4208" t="s">
        <v>139</v>
      </c>
      <c r="D4208" t="s">
        <v>143</v>
      </c>
      <c r="E4208" s="7">
        <v>2</v>
      </c>
      <c r="F4208" s="7" t="s">
        <v>148</v>
      </c>
      <c r="G4208" t="s">
        <v>11</v>
      </c>
      <c r="H4208">
        <v>44.8</v>
      </c>
      <c r="I4208">
        <v>1</v>
      </c>
      <c r="J4208">
        <v>167.6</v>
      </c>
      <c r="K4208">
        <v>1.9870000000000001</v>
      </c>
    </row>
    <row r="4209" spans="1:11" x14ac:dyDescent="0.25">
      <c r="A4209" s="7">
        <v>822255</v>
      </c>
      <c r="B4209" s="7">
        <v>821885</v>
      </c>
      <c r="C4209" t="s">
        <v>139</v>
      </c>
      <c r="D4209" t="s">
        <v>143</v>
      </c>
      <c r="E4209" s="7">
        <v>2</v>
      </c>
      <c r="F4209" s="7" t="s">
        <v>148</v>
      </c>
      <c r="G4209" t="s">
        <v>11</v>
      </c>
      <c r="H4209">
        <v>45.1</v>
      </c>
      <c r="I4209">
        <v>2</v>
      </c>
      <c r="J4209">
        <v>103.9</v>
      </c>
      <c r="K4209">
        <v>1.9870000000000001</v>
      </c>
    </row>
    <row r="4210" spans="1:11" x14ac:dyDescent="0.25">
      <c r="A4210" s="7">
        <v>822256</v>
      </c>
      <c r="B4210" s="7">
        <v>821885</v>
      </c>
      <c r="C4210" t="s">
        <v>139</v>
      </c>
      <c r="D4210" t="s">
        <v>143</v>
      </c>
      <c r="E4210" s="7">
        <v>2</v>
      </c>
      <c r="F4210" s="7" t="s">
        <v>148</v>
      </c>
      <c r="G4210" t="s">
        <v>11</v>
      </c>
      <c r="H4210">
        <v>45.2</v>
      </c>
      <c r="I4210">
        <v>2</v>
      </c>
      <c r="J4210">
        <v>103.9</v>
      </c>
      <c r="K4210">
        <v>1.9870000000000001</v>
      </c>
    </row>
    <row r="4211" spans="1:11" x14ac:dyDescent="0.25">
      <c r="A4211" s="7">
        <v>822257</v>
      </c>
      <c r="B4211" s="7">
        <v>821885</v>
      </c>
      <c r="C4211" t="s">
        <v>139</v>
      </c>
      <c r="D4211" t="s">
        <v>143</v>
      </c>
      <c r="E4211" s="7">
        <v>2</v>
      </c>
      <c r="F4211" s="7" t="s">
        <v>148</v>
      </c>
      <c r="G4211" t="s">
        <v>11</v>
      </c>
      <c r="H4211">
        <v>47.2</v>
      </c>
      <c r="I4211">
        <v>3</v>
      </c>
      <c r="J4211">
        <v>80.400000000000006</v>
      </c>
      <c r="K4211">
        <v>1.9870000000000001</v>
      </c>
    </row>
    <row r="4212" spans="1:11" x14ac:dyDescent="0.25">
      <c r="A4212" s="7">
        <v>822258</v>
      </c>
      <c r="B4212" s="7">
        <v>821885</v>
      </c>
      <c r="C4212" t="s">
        <v>139</v>
      </c>
      <c r="D4212" t="s">
        <v>143</v>
      </c>
      <c r="E4212" s="7">
        <v>2</v>
      </c>
      <c r="F4212" s="7" t="s">
        <v>148</v>
      </c>
      <c r="G4212" t="s">
        <v>11</v>
      </c>
      <c r="H4212">
        <v>45</v>
      </c>
      <c r="I4212">
        <v>3</v>
      </c>
      <c r="J4212">
        <v>80.400000000000006</v>
      </c>
      <c r="K4212">
        <v>1.9870000000000001</v>
      </c>
    </row>
    <row r="4213" spans="1:11" x14ac:dyDescent="0.25">
      <c r="A4213" s="7">
        <v>822259</v>
      </c>
      <c r="B4213" s="7">
        <v>821885</v>
      </c>
      <c r="C4213" t="s">
        <v>139</v>
      </c>
      <c r="D4213" t="s">
        <v>143</v>
      </c>
      <c r="E4213" s="7">
        <v>2</v>
      </c>
      <c r="F4213" s="7" t="s">
        <v>148</v>
      </c>
      <c r="G4213" t="s">
        <v>11</v>
      </c>
      <c r="H4213">
        <v>51.4</v>
      </c>
      <c r="I4213">
        <v>4</v>
      </c>
      <c r="J4213">
        <v>71.5</v>
      </c>
      <c r="K4213">
        <v>1.9870000000000001</v>
      </c>
    </row>
    <row r="4214" spans="1:11" x14ac:dyDescent="0.25">
      <c r="A4214" s="7">
        <v>822260</v>
      </c>
      <c r="B4214" s="7">
        <v>821885</v>
      </c>
      <c r="C4214" t="s">
        <v>139</v>
      </c>
      <c r="D4214" t="s">
        <v>143</v>
      </c>
      <c r="E4214" s="7">
        <v>2</v>
      </c>
      <c r="F4214" s="7" t="s">
        <v>148</v>
      </c>
      <c r="G4214" t="s">
        <v>11</v>
      </c>
      <c r="H4214">
        <v>30</v>
      </c>
      <c r="I4214">
        <v>1</v>
      </c>
      <c r="J4214">
        <v>142</v>
      </c>
      <c r="K4214">
        <v>1.9870000000000001</v>
      </c>
    </row>
    <row r="4215" spans="1:11" x14ac:dyDescent="0.25">
      <c r="A4215" s="7">
        <v>822261</v>
      </c>
      <c r="B4215" s="7">
        <v>821885</v>
      </c>
      <c r="C4215" t="s">
        <v>139</v>
      </c>
      <c r="D4215" t="s">
        <v>143</v>
      </c>
      <c r="E4215" s="7">
        <v>2</v>
      </c>
      <c r="F4215" s="7" t="s">
        <v>148</v>
      </c>
      <c r="G4215" t="s">
        <v>11</v>
      </c>
      <c r="H4215">
        <v>58.8</v>
      </c>
      <c r="I4215">
        <v>1</v>
      </c>
      <c r="J4215">
        <v>142</v>
      </c>
      <c r="K4215">
        <v>1.9870000000000001</v>
      </c>
    </row>
    <row r="4216" spans="1:11" x14ac:dyDescent="0.25">
      <c r="A4216" s="7">
        <v>822262</v>
      </c>
      <c r="B4216" s="7">
        <v>821885</v>
      </c>
      <c r="C4216" t="s">
        <v>139</v>
      </c>
      <c r="D4216" t="s">
        <v>143</v>
      </c>
      <c r="E4216" s="7">
        <v>2</v>
      </c>
      <c r="F4216" s="7" t="s">
        <v>148</v>
      </c>
      <c r="G4216" t="s">
        <v>11</v>
      </c>
      <c r="H4216">
        <v>51.3</v>
      </c>
      <c r="I4216">
        <v>1</v>
      </c>
      <c r="J4216">
        <v>183.2</v>
      </c>
      <c r="K4216">
        <v>1.9870000000000001</v>
      </c>
    </row>
    <row r="4217" spans="1:11" x14ac:dyDescent="0.25">
      <c r="A4217" s="7">
        <v>822263</v>
      </c>
      <c r="B4217" s="7">
        <v>821885</v>
      </c>
      <c r="C4217" t="s">
        <v>139</v>
      </c>
      <c r="D4217" t="s">
        <v>143</v>
      </c>
      <c r="E4217" s="7">
        <v>2</v>
      </c>
      <c r="F4217" s="7" t="s">
        <v>148</v>
      </c>
      <c r="G4217" t="s">
        <v>11</v>
      </c>
      <c r="H4217">
        <v>61.2</v>
      </c>
      <c r="I4217">
        <v>1</v>
      </c>
      <c r="J4217">
        <v>194.5</v>
      </c>
      <c r="K4217">
        <v>1.9870000000000001</v>
      </c>
    </row>
    <row r="4218" spans="1:11" x14ac:dyDescent="0.25">
      <c r="A4218" s="7">
        <v>822264</v>
      </c>
      <c r="B4218" s="7">
        <v>821885</v>
      </c>
      <c r="C4218" t="s">
        <v>139</v>
      </c>
      <c r="D4218" t="s">
        <v>143</v>
      </c>
      <c r="E4218" s="7">
        <v>2</v>
      </c>
      <c r="F4218" s="7" t="s">
        <v>148</v>
      </c>
      <c r="G4218" t="s">
        <v>11</v>
      </c>
      <c r="H4218">
        <v>58.3</v>
      </c>
      <c r="I4218">
        <v>1</v>
      </c>
      <c r="J4218">
        <v>183.2</v>
      </c>
      <c r="K4218">
        <v>1.9870000000000001</v>
      </c>
    </row>
    <row r="4219" spans="1:11" x14ac:dyDescent="0.25">
      <c r="A4219" s="7">
        <v>822265</v>
      </c>
      <c r="B4219" s="7">
        <v>821885</v>
      </c>
      <c r="C4219" t="s">
        <v>139</v>
      </c>
      <c r="D4219" t="s">
        <v>143</v>
      </c>
      <c r="E4219" s="7">
        <v>2</v>
      </c>
      <c r="F4219" s="7" t="s">
        <v>148</v>
      </c>
      <c r="G4219" t="s">
        <v>11</v>
      </c>
      <c r="H4219">
        <v>30.3</v>
      </c>
      <c r="I4219">
        <v>1</v>
      </c>
      <c r="J4219">
        <v>142</v>
      </c>
      <c r="K4219">
        <v>1.9870000000000001</v>
      </c>
    </row>
    <row r="4220" spans="1:11" x14ac:dyDescent="0.25">
      <c r="A4220" s="7">
        <v>822266</v>
      </c>
      <c r="B4220" s="7">
        <v>821885</v>
      </c>
      <c r="C4220" t="s">
        <v>139</v>
      </c>
      <c r="D4220" t="s">
        <v>143</v>
      </c>
      <c r="E4220" s="7">
        <v>2</v>
      </c>
      <c r="F4220" s="7" t="s">
        <v>148</v>
      </c>
      <c r="G4220" t="s">
        <v>11</v>
      </c>
      <c r="H4220">
        <v>44.4</v>
      </c>
      <c r="I4220">
        <v>1</v>
      </c>
      <c r="J4220">
        <v>167.6</v>
      </c>
      <c r="K4220">
        <v>1.9870000000000001</v>
      </c>
    </row>
    <row r="4221" spans="1:11" x14ac:dyDescent="0.25">
      <c r="A4221" s="7">
        <v>822267</v>
      </c>
      <c r="B4221" s="7">
        <v>821885</v>
      </c>
      <c r="C4221" t="s">
        <v>139</v>
      </c>
      <c r="D4221" t="s">
        <v>143</v>
      </c>
      <c r="E4221" s="7">
        <v>2</v>
      </c>
      <c r="F4221" s="7" t="s">
        <v>148</v>
      </c>
      <c r="G4221" t="s">
        <v>11</v>
      </c>
      <c r="H4221">
        <v>44.1</v>
      </c>
      <c r="I4221">
        <v>3</v>
      </c>
      <c r="J4221">
        <v>80.400000000000006</v>
      </c>
      <c r="K4221">
        <v>1.9870000000000001</v>
      </c>
    </row>
    <row r="4222" spans="1:11" x14ac:dyDescent="0.25">
      <c r="A4222" s="7">
        <v>822268</v>
      </c>
      <c r="B4222" s="7">
        <v>821885</v>
      </c>
      <c r="C4222" t="s">
        <v>139</v>
      </c>
      <c r="D4222" t="s">
        <v>143</v>
      </c>
      <c r="E4222" s="7">
        <v>2</v>
      </c>
      <c r="F4222" s="7" t="s">
        <v>148</v>
      </c>
      <c r="G4222" t="s">
        <v>11</v>
      </c>
      <c r="H4222">
        <v>46</v>
      </c>
      <c r="I4222">
        <v>1</v>
      </c>
      <c r="J4222">
        <v>167.6</v>
      </c>
      <c r="K4222">
        <v>1.9870000000000001</v>
      </c>
    </row>
    <row r="4223" spans="1:11" x14ac:dyDescent="0.25">
      <c r="A4223" s="7">
        <v>822269</v>
      </c>
      <c r="B4223" s="7">
        <v>821885</v>
      </c>
      <c r="C4223" t="s">
        <v>139</v>
      </c>
      <c r="D4223" t="s">
        <v>143</v>
      </c>
      <c r="E4223" s="7">
        <v>2</v>
      </c>
      <c r="F4223" s="7" t="s">
        <v>148</v>
      </c>
      <c r="G4223" t="s">
        <v>11</v>
      </c>
      <c r="H4223">
        <v>44.6</v>
      </c>
      <c r="I4223">
        <v>1</v>
      </c>
      <c r="J4223">
        <v>167.6</v>
      </c>
      <c r="K4223">
        <v>1.9870000000000001</v>
      </c>
    </row>
    <row r="4224" spans="1:11" x14ac:dyDescent="0.25">
      <c r="A4224" s="7">
        <v>822270</v>
      </c>
      <c r="B4224" s="7">
        <v>821885</v>
      </c>
      <c r="C4224" t="s">
        <v>139</v>
      </c>
      <c r="D4224" t="s">
        <v>143</v>
      </c>
      <c r="E4224" s="7">
        <v>2</v>
      </c>
      <c r="F4224" s="7" t="s">
        <v>148</v>
      </c>
      <c r="G4224" t="s">
        <v>11</v>
      </c>
      <c r="H4224">
        <v>44.1</v>
      </c>
      <c r="I4224">
        <v>2</v>
      </c>
      <c r="J4224">
        <v>103.9</v>
      </c>
      <c r="K4224">
        <v>1.9870000000000001</v>
      </c>
    </row>
    <row r="4225" spans="1:11" x14ac:dyDescent="0.25">
      <c r="A4225" s="7">
        <v>822271</v>
      </c>
      <c r="B4225" s="7">
        <v>821885</v>
      </c>
      <c r="C4225" t="s">
        <v>139</v>
      </c>
      <c r="D4225" t="s">
        <v>143</v>
      </c>
      <c r="E4225" s="7">
        <v>2</v>
      </c>
      <c r="F4225" s="7" t="s">
        <v>148</v>
      </c>
      <c r="G4225" t="s">
        <v>11</v>
      </c>
      <c r="H4225">
        <v>47.3</v>
      </c>
      <c r="I4225">
        <v>1</v>
      </c>
      <c r="J4225">
        <v>167.6</v>
      </c>
      <c r="K4225">
        <v>1.9870000000000001</v>
      </c>
    </row>
    <row r="4226" spans="1:11" x14ac:dyDescent="0.25">
      <c r="A4226" s="7">
        <v>822272</v>
      </c>
      <c r="B4226" s="7">
        <v>821885</v>
      </c>
      <c r="C4226" t="s">
        <v>139</v>
      </c>
      <c r="D4226" t="s">
        <v>143</v>
      </c>
      <c r="E4226" s="7">
        <v>2</v>
      </c>
      <c r="F4226" s="7" t="s">
        <v>148</v>
      </c>
      <c r="G4226" t="s">
        <v>11</v>
      </c>
      <c r="H4226">
        <v>45.9</v>
      </c>
      <c r="I4226">
        <v>2</v>
      </c>
      <c r="J4226">
        <v>103.9</v>
      </c>
      <c r="K4226">
        <v>1.9870000000000001</v>
      </c>
    </row>
    <row r="4227" spans="1:11" x14ac:dyDescent="0.25">
      <c r="A4227" s="7">
        <v>822273</v>
      </c>
      <c r="B4227" s="7">
        <v>821885</v>
      </c>
      <c r="C4227" t="s">
        <v>139</v>
      </c>
      <c r="D4227" t="s">
        <v>143</v>
      </c>
      <c r="E4227" s="7">
        <v>2</v>
      </c>
      <c r="F4227" s="7" t="s">
        <v>148</v>
      </c>
      <c r="G4227" t="s">
        <v>11</v>
      </c>
      <c r="H4227">
        <v>62.1</v>
      </c>
      <c r="I4227">
        <v>1</v>
      </c>
      <c r="J4227">
        <v>167.6</v>
      </c>
      <c r="K4227">
        <v>1.9870000000000001</v>
      </c>
    </row>
    <row r="4228" spans="1:11" x14ac:dyDescent="0.25">
      <c r="A4228" s="7">
        <v>822274</v>
      </c>
      <c r="B4228" s="7">
        <v>821885</v>
      </c>
      <c r="C4228" t="s">
        <v>139</v>
      </c>
      <c r="D4228" t="s">
        <v>143</v>
      </c>
      <c r="E4228" s="7">
        <v>2</v>
      </c>
      <c r="F4228" s="7" t="s">
        <v>148</v>
      </c>
      <c r="G4228" t="s">
        <v>11</v>
      </c>
      <c r="H4228">
        <v>44.8</v>
      </c>
      <c r="I4228">
        <v>4</v>
      </c>
      <c r="J4228">
        <v>65.3</v>
      </c>
      <c r="K4228">
        <v>1.9870000000000001</v>
      </c>
    </row>
    <row r="4229" spans="1:11" x14ac:dyDescent="0.25">
      <c r="A4229" s="7">
        <v>822275</v>
      </c>
      <c r="B4229" s="7">
        <v>821885</v>
      </c>
      <c r="C4229" t="s">
        <v>139</v>
      </c>
      <c r="D4229" t="s">
        <v>143</v>
      </c>
      <c r="E4229" s="7">
        <v>2</v>
      </c>
      <c r="F4229" s="7" t="s">
        <v>148</v>
      </c>
      <c r="G4229" t="s">
        <v>11</v>
      </c>
      <c r="H4229">
        <v>38.6</v>
      </c>
      <c r="I4229">
        <v>1</v>
      </c>
      <c r="J4229">
        <v>142</v>
      </c>
      <c r="K4229">
        <v>1.9870000000000001</v>
      </c>
    </row>
    <row r="4230" spans="1:11" x14ac:dyDescent="0.25">
      <c r="A4230" s="7">
        <v>822276</v>
      </c>
      <c r="B4230" s="7">
        <v>821885</v>
      </c>
      <c r="C4230" t="s">
        <v>139</v>
      </c>
      <c r="D4230" t="s">
        <v>143</v>
      </c>
      <c r="E4230" s="7">
        <v>2</v>
      </c>
      <c r="F4230" s="7" t="s">
        <v>148</v>
      </c>
      <c r="G4230" t="s">
        <v>11</v>
      </c>
      <c r="H4230">
        <v>58.9</v>
      </c>
      <c r="I4230">
        <v>3</v>
      </c>
      <c r="J4230">
        <v>80.400000000000006</v>
      </c>
      <c r="K4230">
        <v>1.9870000000000001</v>
      </c>
    </row>
    <row r="4231" spans="1:11" x14ac:dyDescent="0.25">
      <c r="A4231" s="7">
        <v>822280</v>
      </c>
      <c r="B4231" s="7">
        <v>821885</v>
      </c>
      <c r="C4231" t="s">
        <v>139</v>
      </c>
      <c r="D4231" t="s">
        <v>143</v>
      </c>
      <c r="E4231" s="7">
        <v>2</v>
      </c>
      <c r="F4231" s="7" t="s">
        <v>148</v>
      </c>
      <c r="G4231" t="s">
        <v>11</v>
      </c>
      <c r="H4231">
        <v>46.3</v>
      </c>
      <c r="I4231">
        <v>3</v>
      </c>
      <c r="J4231">
        <v>80.400000000000006</v>
      </c>
      <c r="K4231">
        <v>1.9870000000000001</v>
      </c>
    </row>
    <row r="4232" spans="1:11" x14ac:dyDescent="0.25">
      <c r="A4232" s="7">
        <v>822281</v>
      </c>
      <c r="B4232" s="7">
        <v>821885</v>
      </c>
      <c r="C4232" t="s">
        <v>139</v>
      </c>
      <c r="D4232" t="s">
        <v>143</v>
      </c>
      <c r="E4232" s="7">
        <v>2</v>
      </c>
      <c r="F4232" s="7" t="s">
        <v>148</v>
      </c>
      <c r="G4232" t="s">
        <v>11</v>
      </c>
      <c r="H4232">
        <v>44.7</v>
      </c>
      <c r="I4232">
        <v>1</v>
      </c>
      <c r="J4232">
        <v>167.6</v>
      </c>
      <c r="K4232">
        <v>1.9870000000000001</v>
      </c>
    </row>
    <row r="4233" spans="1:11" x14ac:dyDescent="0.25">
      <c r="A4233" s="7">
        <v>822282</v>
      </c>
      <c r="B4233" s="7">
        <v>821885</v>
      </c>
      <c r="C4233" t="s">
        <v>139</v>
      </c>
      <c r="D4233" t="s">
        <v>143</v>
      </c>
      <c r="E4233" s="7">
        <v>2</v>
      </c>
      <c r="F4233" s="7" t="s">
        <v>148</v>
      </c>
      <c r="G4233" t="s">
        <v>11</v>
      </c>
      <c r="H4233">
        <v>44.8</v>
      </c>
      <c r="I4233">
        <v>1</v>
      </c>
      <c r="J4233">
        <v>167.6</v>
      </c>
      <c r="K4233">
        <v>1.9870000000000001</v>
      </c>
    </row>
    <row r="4234" spans="1:11" x14ac:dyDescent="0.25">
      <c r="A4234" s="7">
        <v>822283</v>
      </c>
      <c r="B4234" s="7">
        <v>821885</v>
      </c>
      <c r="C4234" t="s">
        <v>139</v>
      </c>
      <c r="D4234" t="s">
        <v>143</v>
      </c>
      <c r="E4234" s="7">
        <v>2</v>
      </c>
      <c r="F4234" s="7" t="s">
        <v>148</v>
      </c>
      <c r="G4234" t="s">
        <v>11</v>
      </c>
      <c r="H4234">
        <v>46.3</v>
      </c>
      <c r="I4234">
        <v>2</v>
      </c>
      <c r="J4234">
        <v>103.9</v>
      </c>
      <c r="K4234">
        <v>1.9870000000000001</v>
      </c>
    </row>
    <row r="4235" spans="1:11" x14ac:dyDescent="0.25">
      <c r="A4235" s="7">
        <v>822284</v>
      </c>
      <c r="B4235" s="7">
        <v>821885</v>
      </c>
      <c r="C4235" t="s">
        <v>139</v>
      </c>
      <c r="D4235" t="s">
        <v>143</v>
      </c>
      <c r="E4235" s="7">
        <v>2</v>
      </c>
      <c r="F4235" s="7" t="s">
        <v>148</v>
      </c>
      <c r="G4235" t="s">
        <v>11</v>
      </c>
      <c r="H4235">
        <v>44.8</v>
      </c>
      <c r="I4235">
        <v>1</v>
      </c>
      <c r="J4235">
        <v>167.6</v>
      </c>
      <c r="K4235">
        <v>1.9870000000000001</v>
      </c>
    </row>
    <row r="4236" spans="1:11" x14ac:dyDescent="0.25">
      <c r="A4236" s="7">
        <v>822285</v>
      </c>
      <c r="B4236" s="7">
        <v>821885</v>
      </c>
      <c r="C4236" t="s">
        <v>139</v>
      </c>
      <c r="D4236" t="s">
        <v>143</v>
      </c>
      <c r="E4236" s="7">
        <v>2</v>
      </c>
      <c r="F4236" s="7" t="s">
        <v>148</v>
      </c>
      <c r="G4236" t="s">
        <v>11</v>
      </c>
      <c r="H4236">
        <v>44.4</v>
      </c>
      <c r="I4236">
        <v>1</v>
      </c>
      <c r="J4236">
        <v>167.6</v>
      </c>
      <c r="K4236">
        <v>1.9870000000000001</v>
      </c>
    </row>
    <row r="4237" spans="1:11" x14ac:dyDescent="0.25">
      <c r="A4237" s="7">
        <v>822290</v>
      </c>
      <c r="B4237" s="7">
        <v>821885</v>
      </c>
      <c r="C4237" t="s">
        <v>139</v>
      </c>
      <c r="D4237" t="s">
        <v>143</v>
      </c>
      <c r="E4237" s="7">
        <v>2</v>
      </c>
      <c r="F4237" s="7" t="s">
        <v>148</v>
      </c>
      <c r="G4237" t="s">
        <v>11</v>
      </c>
      <c r="H4237">
        <v>46.5</v>
      </c>
      <c r="I4237">
        <v>4</v>
      </c>
      <c r="J4237">
        <v>65.3</v>
      </c>
      <c r="K4237">
        <v>1.9870000000000001</v>
      </c>
    </row>
    <row r="4238" spans="1:11" x14ac:dyDescent="0.25">
      <c r="A4238" s="7">
        <v>822292</v>
      </c>
      <c r="B4238" s="7">
        <v>821885</v>
      </c>
      <c r="C4238" t="s">
        <v>139</v>
      </c>
      <c r="D4238" t="s">
        <v>143</v>
      </c>
      <c r="E4238" s="7">
        <v>2</v>
      </c>
      <c r="F4238" s="7" t="s">
        <v>148</v>
      </c>
      <c r="G4238" t="s">
        <v>11</v>
      </c>
      <c r="H4238">
        <v>45.3</v>
      </c>
      <c r="I4238">
        <v>1</v>
      </c>
      <c r="J4238">
        <v>167.6</v>
      </c>
      <c r="K4238">
        <v>1.9870000000000001</v>
      </c>
    </row>
    <row r="4239" spans="1:11" x14ac:dyDescent="0.25">
      <c r="A4239" s="7">
        <v>822293</v>
      </c>
      <c r="B4239" s="7">
        <v>821885</v>
      </c>
      <c r="C4239" t="s">
        <v>139</v>
      </c>
      <c r="D4239" t="s">
        <v>143</v>
      </c>
      <c r="E4239" s="7">
        <v>2</v>
      </c>
      <c r="F4239" s="7" t="s">
        <v>148</v>
      </c>
      <c r="G4239" t="s">
        <v>11</v>
      </c>
      <c r="H4239">
        <v>44.6</v>
      </c>
      <c r="I4239">
        <v>2</v>
      </c>
      <c r="J4239">
        <v>103.9</v>
      </c>
      <c r="K4239">
        <v>1.9870000000000001</v>
      </c>
    </row>
    <row r="4240" spans="1:11" x14ac:dyDescent="0.25">
      <c r="A4240" s="7">
        <v>822294</v>
      </c>
      <c r="B4240" s="7">
        <v>821885</v>
      </c>
      <c r="C4240" t="s">
        <v>139</v>
      </c>
      <c r="D4240" t="s">
        <v>143</v>
      </c>
      <c r="E4240" s="7">
        <v>2</v>
      </c>
      <c r="F4240" s="7" t="s">
        <v>148</v>
      </c>
      <c r="G4240" t="s">
        <v>11</v>
      </c>
      <c r="H4240">
        <v>46.5</v>
      </c>
      <c r="I4240">
        <v>1</v>
      </c>
      <c r="J4240">
        <v>167.6</v>
      </c>
      <c r="K4240">
        <v>1.9870000000000001</v>
      </c>
    </row>
    <row r="4241" spans="1:11" x14ac:dyDescent="0.25">
      <c r="A4241" s="7">
        <v>822295</v>
      </c>
      <c r="B4241" s="7">
        <v>821885</v>
      </c>
      <c r="C4241" t="s">
        <v>139</v>
      </c>
      <c r="D4241" t="s">
        <v>143</v>
      </c>
      <c r="E4241" s="7">
        <v>2</v>
      </c>
      <c r="F4241" s="7" t="s">
        <v>148</v>
      </c>
      <c r="G4241" t="s">
        <v>11</v>
      </c>
      <c r="H4241">
        <v>44</v>
      </c>
      <c r="I4241">
        <v>2</v>
      </c>
      <c r="J4241">
        <v>103.9</v>
      </c>
      <c r="K4241">
        <v>1.9870000000000001</v>
      </c>
    </row>
    <row r="4242" spans="1:11" x14ac:dyDescent="0.25">
      <c r="A4242" s="7">
        <v>822296</v>
      </c>
      <c r="B4242" s="7">
        <v>821885</v>
      </c>
      <c r="C4242" t="s">
        <v>139</v>
      </c>
      <c r="D4242" t="s">
        <v>143</v>
      </c>
      <c r="E4242" s="7">
        <v>2</v>
      </c>
      <c r="F4242" s="7" t="s">
        <v>148</v>
      </c>
      <c r="G4242" t="s">
        <v>11</v>
      </c>
      <c r="H4242">
        <v>44.4</v>
      </c>
      <c r="I4242">
        <v>1</v>
      </c>
      <c r="J4242">
        <v>167.6</v>
      </c>
      <c r="K4242">
        <v>1.9870000000000001</v>
      </c>
    </row>
    <row r="4243" spans="1:11" x14ac:dyDescent="0.25">
      <c r="A4243" s="7">
        <v>822297</v>
      </c>
      <c r="B4243" s="7">
        <v>821885</v>
      </c>
      <c r="C4243" t="s">
        <v>139</v>
      </c>
      <c r="D4243" t="s">
        <v>143</v>
      </c>
      <c r="E4243" s="7">
        <v>2</v>
      </c>
      <c r="F4243" s="7" t="s">
        <v>148</v>
      </c>
      <c r="G4243" t="s">
        <v>11</v>
      </c>
      <c r="H4243">
        <v>46.4</v>
      </c>
      <c r="I4243">
        <v>1</v>
      </c>
      <c r="J4243">
        <v>167.6</v>
      </c>
      <c r="K4243">
        <v>1.9870000000000001</v>
      </c>
    </row>
    <row r="4244" spans="1:11" x14ac:dyDescent="0.25">
      <c r="A4244" s="7">
        <v>822299</v>
      </c>
      <c r="B4244" s="7">
        <v>821885</v>
      </c>
      <c r="C4244" t="s">
        <v>139</v>
      </c>
      <c r="D4244" t="s">
        <v>143</v>
      </c>
      <c r="E4244" s="7">
        <v>2</v>
      </c>
      <c r="F4244" s="7" t="s">
        <v>148</v>
      </c>
      <c r="G4244" t="s">
        <v>11</v>
      </c>
      <c r="H4244">
        <v>44.1</v>
      </c>
      <c r="I4244">
        <v>1</v>
      </c>
      <c r="J4244">
        <v>167.6</v>
      </c>
      <c r="K4244">
        <v>1.9870000000000001</v>
      </c>
    </row>
    <row r="4245" spans="1:11" x14ac:dyDescent="0.25">
      <c r="A4245" s="7">
        <v>822300</v>
      </c>
      <c r="B4245" s="7">
        <v>821885</v>
      </c>
      <c r="C4245" t="s">
        <v>139</v>
      </c>
      <c r="D4245" t="s">
        <v>143</v>
      </c>
      <c r="E4245" s="7">
        <v>2</v>
      </c>
      <c r="F4245" s="7" t="s">
        <v>148</v>
      </c>
      <c r="G4245" t="s">
        <v>11</v>
      </c>
      <c r="H4245">
        <v>44.6</v>
      </c>
      <c r="I4245">
        <v>1</v>
      </c>
      <c r="J4245">
        <v>167.6</v>
      </c>
      <c r="K4245">
        <v>1.9870000000000001</v>
      </c>
    </row>
    <row r="4246" spans="1:11" x14ac:dyDescent="0.25">
      <c r="A4246" s="7">
        <v>822301</v>
      </c>
      <c r="B4246" s="7">
        <v>821885</v>
      </c>
      <c r="C4246" t="s">
        <v>139</v>
      </c>
      <c r="D4246" t="s">
        <v>143</v>
      </c>
      <c r="E4246" s="7">
        <v>2</v>
      </c>
      <c r="F4246" s="7" t="s">
        <v>148</v>
      </c>
      <c r="G4246" t="s">
        <v>11</v>
      </c>
      <c r="H4246">
        <v>43.8</v>
      </c>
      <c r="I4246">
        <v>3</v>
      </c>
      <c r="J4246">
        <v>80.400000000000006</v>
      </c>
      <c r="K4246">
        <v>1.9870000000000001</v>
      </c>
    </row>
    <row r="4247" spans="1:11" x14ac:dyDescent="0.25">
      <c r="A4247" s="7">
        <v>822302</v>
      </c>
      <c r="B4247" s="7">
        <v>821885</v>
      </c>
      <c r="C4247" t="s">
        <v>139</v>
      </c>
      <c r="D4247" t="s">
        <v>143</v>
      </c>
      <c r="E4247" s="7">
        <v>2</v>
      </c>
      <c r="F4247" s="7" t="s">
        <v>148</v>
      </c>
      <c r="G4247" t="s">
        <v>11</v>
      </c>
      <c r="H4247">
        <v>45.2</v>
      </c>
      <c r="I4247">
        <v>2</v>
      </c>
      <c r="J4247">
        <v>103.9</v>
      </c>
      <c r="K4247">
        <v>1.9870000000000001</v>
      </c>
    </row>
    <row r="4248" spans="1:11" x14ac:dyDescent="0.25">
      <c r="A4248" s="7">
        <v>822303</v>
      </c>
      <c r="B4248" s="7">
        <v>821885</v>
      </c>
      <c r="C4248" t="s">
        <v>139</v>
      </c>
      <c r="D4248" t="s">
        <v>143</v>
      </c>
      <c r="E4248" s="7">
        <v>2</v>
      </c>
      <c r="F4248" s="7" t="s">
        <v>148</v>
      </c>
      <c r="G4248" t="s">
        <v>11</v>
      </c>
      <c r="H4248">
        <v>45.9</v>
      </c>
      <c r="I4248">
        <v>1</v>
      </c>
      <c r="J4248">
        <v>167.6</v>
      </c>
      <c r="K4248">
        <v>1.9870000000000001</v>
      </c>
    </row>
    <row r="4249" spans="1:11" x14ac:dyDescent="0.25">
      <c r="A4249" s="7">
        <v>822304</v>
      </c>
      <c r="B4249" s="7">
        <v>821885</v>
      </c>
      <c r="C4249" t="s">
        <v>139</v>
      </c>
      <c r="D4249" t="s">
        <v>143</v>
      </c>
      <c r="E4249" s="7">
        <v>2</v>
      </c>
      <c r="F4249" s="7" t="s">
        <v>148</v>
      </c>
      <c r="G4249" t="s">
        <v>11</v>
      </c>
      <c r="H4249">
        <v>44.5</v>
      </c>
      <c r="I4249">
        <v>1</v>
      </c>
      <c r="J4249">
        <v>167.6</v>
      </c>
      <c r="K4249">
        <v>1.9870000000000001</v>
      </c>
    </row>
    <row r="4250" spans="1:11" x14ac:dyDescent="0.25">
      <c r="A4250" s="7">
        <v>822336</v>
      </c>
      <c r="B4250" s="7">
        <v>821885</v>
      </c>
      <c r="C4250" t="s">
        <v>139</v>
      </c>
      <c r="D4250" t="s">
        <v>143</v>
      </c>
      <c r="E4250" s="7">
        <v>2</v>
      </c>
      <c r="F4250" s="7" t="s">
        <v>149</v>
      </c>
      <c r="G4250" t="s">
        <v>11</v>
      </c>
      <c r="H4250">
        <v>59.1</v>
      </c>
      <c r="I4250">
        <v>1</v>
      </c>
      <c r="J4250" t="s">
        <v>149</v>
      </c>
      <c r="K4250" t="s">
        <v>149</v>
      </c>
    </row>
    <row r="4251" spans="1:11" x14ac:dyDescent="0.25">
      <c r="A4251" s="7">
        <v>822527</v>
      </c>
      <c r="B4251" s="7">
        <v>821885</v>
      </c>
      <c r="C4251" t="s">
        <v>139</v>
      </c>
      <c r="D4251" t="s">
        <v>143</v>
      </c>
      <c r="E4251" s="7">
        <v>2</v>
      </c>
      <c r="F4251" s="7" t="s">
        <v>148</v>
      </c>
      <c r="G4251" t="s">
        <v>11</v>
      </c>
      <c r="H4251">
        <v>44.9</v>
      </c>
      <c r="I4251">
        <v>1</v>
      </c>
      <c r="J4251">
        <v>167.6</v>
      </c>
      <c r="K4251">
        <v>1.9870000000000001</v>
      </c>
    </row>
    <row r="4252" spans="1:11" x14ac:dyDescent="0.25">
      <c r="A4252" s="7">
        <v>822528</v>
      </c>
      <c r="B4252" s="7">
        <v>821885</v>
      </c>
      <c r="C4252" t="s">
        <v>139</v>
      </c>
      <c r="D4252" t="s">
        <v>143</v>
      </c>
      <c r="E4252" s="7">
        <v>2</v>
      </c>
      <c r="F4252" s="7" t="s">
        <v>148</v>
      </c>
      <c r="G4252" t="s">
        <v>11</v>
      </c>
      <c r="H4252">
        <v>46.8</v>
      </c>
      <c r="I4252">
        <v>1</v>
      </c>
      <c r="J4252">
        <v>167.6</v>
      </c>
      <c r="K4252">
        <v>1.9870000000000001</v>
      </c>
    </row>
    <row r="4253" spans="1:11" x14ac:dyDescent="0.25">
      <c r="A4253" s="7">
        <v>822529</v>
      </c>
      <c r="B4253" s="7">
        <v>821885</v>
      </c>
      <c r="C4253" t="s">
        <v>139</v>
      </c>
      <c r="D4253" t="s">
        <v>143</v>
      </c>
      <c r="E4253" s="7">
        <v>2</v>
      </c>
      <c r="F4253" s="7" t="s">
        <v>148</v>
      </c>
      <c r="G4253" t="s">
        <v>11</v>
      </c>
      <c r="H4253">
        <v>44.4</v>
      </c>
      <c r="I4253">
        <v>1</v>
      </c>
      <c r="J4253">
        <v>167.6</v>
      </c>
      <c r="K4253">
        <v>1.9870000000000001</v>
      </c>
    </row>
    <row r="4254" spans="1:11" x14ac:dyDescent="0.25">
      <c r="A4254" s="7">
        <v>822530</v>
      </c>
      <c r="B4254" s="7">
        <v>821885</v>
      </c>
      <c r="C4254" t="s">
        <v>139</v>
      </c>
      <c r="D4254" t="s">
        <v>143</v>
      </c>
      <c r="E4254" s="7">
        <v>2</v>
      </c>
      <c r="F4254" s="7" t="s">
        <v>148</v>
      </c>
      <c r="G4254" t="s">
        <v>11</v>
      </c>
      <c r="H4254">
        <v>44.6</v>
      </c>
      <c r="I4254">
        <v>2</v>
      </c>
      <c r="J4254">
        <v>103.9</v>
      </c>
      <c r="K4254">
        <v>1.9870000000000001</v>
      </c>
    </row>
    <row r="4255" spans="1:11" x14ac:dyDescent="0.25">
      <c r="A4255" s="7">
        <v>822531</v>
      </c>
      <c r="B4255" s="7">
        <v>821885</v>
      </c>
      <c r="C4255" t="s">
        <v>139</v>
      </c>
      <c r="D4255" t="s">
        <v>143</v>
      </c>
      <c r="E4255" s="7">
        <v>2</v>
      </c>
      <c r="F4255" s="7" t="s">
        <v>148</v>
      </c>
      <c r="G4255" t="s">
        <v>11</v>
      </c>
      <c r="H4255">
        <v>57.9</v>
      </c>
      <c r="I4255">
        <v>2</v>
      </c>
      <c r="J4255">
        <v>113.6</v>
      </c>
      <c r="K4255">
        <v>1.9870000000000001</v>
      </c>
    </row>
    <row r="4256" spans="1:11" x14ac:dyDescent="0.25">
      <c r="A4256" s="7">
        <v>822534</v>
      </c>
      <c r="B4256" s="7">
        <v>821885</v>
      </c>
      <c r="C4256" t="s">
        <v>139</v>
      </c>
      <c r="D4256" t="s">
        <v>143</v>
      </c>
      <c r="E4256" s="7">
        <v>2</v>
      </c>
      <c r="F4256" s="7" t="s">
        <v>148</v>
      </c>
      <c r="G4256" t="s">
        <v>11</v>
      </c>
      <c r="H4256">
        <v>30.2</v>
      </c>
      <c r="I4256">
        <v>1</v>
      </c>
      <c r="J4256">
        <v>142</v>
      </c>
      <c r="K4256">
        <v>1.9870000000000001</v>
      </c>
    </row>
    <row r="4257" spans="1:11" x14ac:dyDescent="0.25">
      <c r="A4257" s="7">
        <v>822535</v>
      </c>
      <c r="B4257" s="7">
        <v>821885</v>
      </c>
      <c r="C4257" t="s">
        <v>139</v>
      </c>
      <c r="D4257" t="s">
        <v>143</v>
      </c>
      <c r="E4257" s="7">
        <v>2</v>
      </c>
      <c r="F4257" s="7" t="s">
        <v>148</v>
      </c>
      <c r="G4257" t="s">
        <v>11</v>
      </c>
      <c r="H4257">
        <v>61</v>
      </c>
      <c r="I4257">
        <v>3</v>
      </c>
      <c r="J4257">
        <v>87.9</v>
      </c>
      <c r="K4257">
        <v>1.9870000000000001</v>
      </c>
    </row>
    <row r="4258" spans="1:11" x14ac:dyDescent="0.25">
      <c r="A4258" s="7">
        <v>822536</v>
      </c>
      <c r="B4258" s="7">
        <v>821885</v>
      </c>
      <c r="C4258" t="s">
        <v>139</v>
      </c>
      <c r="D4258" t="s">
        <v>143</v>
      </c>
      <c r="E4258" s="7">
        <v>2</v>
      </c>
      <c r="F4258" s="7" t="s">
        <v>148</v>
      </c>
      <c r="G4258" t="s">
        <v>11</v>
      </c>
      <c r="H4258">
        <v>50.9</v>
      </c>
      <c r="I4258">
        <v>1</v>
      </c>
      <c r="J4258">
        <v>167.6</v>
      </c>
      <c r="K4258">
        <v>1.9870000000000001</v>
      </c>
    </row>
    <row r="4259" spans="1:11" x14ac:dyDescent="0.25">
      <c r="A4259" s="7">
        <v>822537</v>
      </c>
      <c r="B4259" s="7">
        <v>821885</v>
      </c>
      <c r="C4259" t="s">
        <v>139</v>
      </c>
      <c r="D4259" t="s">
        <v>143</v>
      </c>
      <c r="E4259" s="7">
        <v>2</v>
      </c>
      <c r="F4259" s="7" t="s">
        <v>148</v>
      </c>
      <c r="G4259" t="s">
        <v>11</v>
      </c>
      <c r="H4259">
        <v>57.8</v>
      </c>
      <c r="I4259">
        <v>2</v>
      </c>
      <c r="J4259">
        <v>113.6</v>
      </c>
      <c r="K4259">
        <v>1.9870000000000001</v>
      </c>
    </row>
    <row r="4260" spans="1:11" x14ac:dyDescent="0.25">
      <c r="A4260" s="7">
        <v>822538</v>
      </c>
      <c r="B4260" s="7">
        <v>821885</v>
      </c>
      <c r="C4260" t="s">
        <v>139</v>
      </c>
      <c r="D4260" t="s">
        <v>143</v>
      </c>
      <c r="E4260" s="7">
        <v>2</v>
      </c>
      <c r="F4260" s="7" t="s">
        <v>148</v>
      </c>
      <c r="G4260" t="s">
        <v>11</v>
      </c>
      <c r="H4260">
        <v>30.6</v>
      </c>
      <c r="I4260">
        <v>1</v>
      </c>
      <c r="J4260">
        <v>142</v>
      </c>
      <c r="K4260">
        <v>1.9870000000000001</v>
      </c>
    </row>
    <row r="4261" spans="1:11" x14ac:dyDescent="0.25">
      <c r="A4261" s="7">
        <v>822539</v>
      </c>
      <c r="B4261" s="7">
        <v>821885</v>
      </c>
      <c r="C4261" t="s">
        <v>139</v>
      </c>
      <c r="D4261" t="s">
        <v>143</v>
      </c>
      <c r="E4261" s="7">
        <v>2</v>
      </c>
      <c r="F4261" s="7" t="s">
        <v>148</v>
      </c>
      <c r="G4261" t="s">
        <v>11</v>
      </c>
      <c r="H4261">
        <v>60.5</v>
      </c>
      <c r="I4261">
        <v>5</v>
      </c>
      <c r="J4261">
        <v>62.3</v>
      </c>
      <c r="K4261">
        <v>1.9870000000000001</v>
      </c>
    </row>
    <row r="4262" spans="1:11" x14ac:dyDescent="0.25">
      <c r="A4262" s="7">
        <v>822540</v>
      </c>
      <c r="B4262" s="7">
        <v>821885</v>
      </c>
      <c r="C4262" t="s">
        <v>139</v>
      </c>
      <c r="D4262" t="s">
        <v>143</v>
      </c>
      <c r="E4262" s="7">
        <v>2</v>
      </c>
      <c r="F4262" s="7" t="s">
        <v>148</v>
      </c>
      <c r="G4262" t="s">
        <v>11</v>
      </c>
      <c r="H4262">
        <v>51.1</v>
      </c>
      <c r="I4262">
        <v>3</v>
      </c>
      <c r="J4262">
        <v>80.400000000000006</v>
      </c>
      <c r="K4262">
        <v>1.9870000000000001</v>
      </c>
    </row>
    <row r="4263" spans="1:11" x14ac:dyDescent="0.25">
      <c r="A4263" s="7">
        <v>822541</v>
      </c>
      <c r="B4263" s="7">
        <v>821885</v>
      </c>
      <c r="C4263" t="s">
        <v>139</v>
      </c>
      <c r="D4263" t="s">
        <v>143</v>
      </c>
      <c r="E4263" s="7">
        <v>2</v>
      </c>
      <c r="F4263" s="7" t="s">
        <v>148</v>
      </c>
      <c r="G4263" t="s">
        <v>11</v>
      </c>
      <c r="H4263">
        <v>58.2</v>
      </c>
      <c r="I4263">
        <v>3</v>
      </c>
      <c r="J4263">
        <v>87.9</v>
      </c>
      <c r="K4263">
        <v>1.9870000000000001</v>
      </c>
    </row>
    <row r="4264" spans="1:11" x14ac:dyDescent="0.25">
      <c r="A4264" s="7">
        <v>822543</v>
      </c>
      <c r="B4264" s="7">
        <v>821885</v>
      </c>
      <c r="C4264" t="s">
        <v>139</v>
      </c>
      <c r="D4264" t="s">
        <v>143</v>
      </c>
      <c r="E4264" s="7">
        <v>2</v>
      </c>
      <c r="F4264" s="7" t="s">
        <v>148</v>
      </c>
      <c r="G4264" t="s">
        <v>11</v>
      </c>
      <c r="H4264">
        <v>60.8</v>
      </c>
      <c r="I4264">
        <v>2</v>
      </c>
      <c r="J4264">
        <v>113.6</v>
      </c>
      <c r="K4264">
        <v>1.9870000000000001</v>
      </c>
    </row>
    <row r="4265" spans="1:11" x14ac:dyDescent="0.25">
      <c r="A4265" s="7">
        <v>822544</v>
      </c>
      <c r="B4265" s="7">
        <v>821885</v>
      </c>
      <c r="C4265" t="s">
        <v>139</v>
      </c>
      <c r="D4265" t="s">
        <v>143</v>
      </c>
      <c r="E4265" s="7">
        <v>2</v>
      </c>
      <c r="F4265" s="7" t="s">
        <v>148</v>
      </c>
      <c r="G4265" t="s">
        <v>11</v>
      </c>
      <c r="H4265">
        <v>51.5</v>
      </c>
      <c r="I4265">
        <v>2</v>
      </c>
      <c r="J4265">
        <v>103.9</v>
      </c>
      <c r="K4265">
        <v>1.9870000000000001</v>
      </c>
    </row>
    <row r="4266" spans="1:11" x14ac:dyDescent="0.25">
      <c r="A4266" s="7">
        <v>822545</v>
      </c>
      <c r="B4266" s="7">
        <v>821885</v>
      </c>
      <c r="C4266" t="s">
        <v>139</v>
      </c>
      <c r="D4266" t="s">
        <v>143</v>
      </c>
      <c r="E4266" s="7">
        <v>2</v>
      </c>
      <c r="F4266" s="7" t="s">
        <v>148</v>
      </c>
      <c r="G4266" t="s">
        <v>11</v>
      </c>
      <c r="H4266">
        <v>14.1</v>
      </c>
      <c r="I4266">
        <v>1</v>
      </c>
      <c r="J4266">
        <v>142</v>
      </c>
      <c r="K4266">
        <v>1.9870000000000001</v>
      </c>
    </row>
    <row r="4267" spans="1:11" x14ac:dyDescent="0.25">
      <c r="A4267" s="7">
        <v>822546</v>
      </c>
      <c r="B4267" s="7">
        <v>821885</v>
      </c>
      <c r="C4267" t="s">
        <v>139</v>
      </c>
      <c r="D4267" t="s">
        <v>143</v>
      </c>
      <c r="E4267" s="7">
        <v>2</v>
      </c>
      <c r="F4267" s="7" t="s">
        <v>148</v>
      </c>
      <c r="G4267" t="s">
        <v>11</v>
      </c>
      <c r="H4267">
        <v>30.1</v>
      </c>
      <c r="I4267">
        <v>1</v>
      </c>
      <c r="J4267">
        <v>142</v>
      </c>
      <c r="K4267">
        <v>1.9870000000000001</v>
      </c>
    </row>
    <row r="4268" spans="1:11" x14ac:dyDescent="0.25">
      <c r="A4268" s="7">
        <v>822547</v>
      </c>
      <c r="B4268" s="7">
        <v>821885</v>
      </c>
      <c r="C4268" t="s">
        <v>139</v>
      </c>
      <c r="D4268" t="s">
        <v>143</v>
      </c>
      <c r="E4268" s="7">
        <v>2</v>
      </c>
      <c r="F4268" s="7" t="s">
        <v>148</v>
      </c>
      <c r="G4268" t="s">
        <v>11</v>
      </c>
      <c r="H4268">
        <v>61.2</v>
      </c>
      <c r="I4268">
        <v>3</v>
      </c>
      <c r="J4268">
        <v>87.9</v>
      </c>
      <c r="K4268">
        <v>1.9870000000000001</v>
      </c>
    </row>
    <row r="4269" spans="1:11" x14ac:dyDescent="0.25">
      <c r="A4269" s="7">
        <v>822548</v>
      </c>
      <c r="B4269" s="7">
        <v>821885</v>
      </c>
      <c r="C4269" t="s">
        <v>139</v>
      </c>
      <c r="D4269" t="s">
        <v>143</v>
      </c>
      <c r="E4269" s="7">
        <v>2</v>
      </c>
      <c r="F4269" s="7" t="s">
        <v>148</v>
      </c>
      <c r="G4269" t="s">
        <v>11</v>
      </c>
      <c r="H4269">
        <v>50.9</v>
      </c>
      <c r="I4269">
        <v>1</v>
      </c>
      <c r="J4269">
        <v>167.6</v>
      </c>
      <c r="K4269">
        <v>1.9870000000000001</v>
      </c>
    </row>
    <row r="4270" spans="1:11" x14ac:dyDescent="0.25">
      <c r="A4270" s="7">
        <v>822549</v>
      </c>
      <c r="B4270" s="7">
        <v>821885</v>
      </c>
      <c r="C4270" t="s">
        <v>139</v>
      </c>
      <c r="D4270" t="s">
        <v>143</v>
      </c>
      <c r="E4270" s="7">
        <v>2</v>
      </c>
      <c r="F4270" s="7" t="s">
        <v>148</v>
      </c>
      <c r="G4270" t="s">
        <v>11</v>
      </c>
      <c r="H4270">
        <v>57.8</v>
      </c>
      <c r="I4270">
        <v>2</v>
      </c>
      <c r="J4270">
        <v>113.6</v>
      </c>
      <c r="K4270">
        <v>1.9870000000000001</v>
      </c>
    </row>
    <row r="4271" spans="1:11" x14ac:dyDescent="0.25">
      <c r="A4271" s="7">
        <v>822550</v>
      </c>
      <c r="B4271" s="7">
        <v>821885</v>
      </c>
      <c r="C4271" t="s">
        <v>139</v>
      </c>
      <c r="D4271" t="s">
        <v>143</v>
      </c>
      <c r="E4271" s="7">
        <v>2</v>
      </c>
      <c r="F4271" s="7" t="s">
        <v>148</v>
      </c>
      <c r="G4271" t="s">
        <v>11</v>
      </c>
      <c r="H4271">
        <v>29.8</v>
      </c>
      <c r="I4271">
        <v>1</v>
      </c>
      <c r="J4271">
        <v>142</v>
      </c>
      <c r="K4271">
        <v>1.9870000000000001</v>
      </c>
    </row>
    <row r="4272" spans="1:11" x14ac:dyDescent="0.25">
      <c r="A4272" s="7">
        <v>822551</v>
      </c>
      <c r="B4272" s="7">
        <v>821885</v>
      </c>
      <c r="C4272" t="s">
        <v>139</v>
      </c>
      <c r="D4272" t="s">
        <v>143</v>
      </c>
      <c r="E4272" s="7">
        <v>2</v>
      </c>
      <c r="F4272" s="7" t="s">
        <v>148</v>
      </c>
      <c r="G4272" t="s">
        <v>11</v>
      </c>
      <c r="H4272">
        <v>60.8</v>
      </c>
      <c r="I4272">
        <v>1</v>
      </c>
      <c r="J4272">
        <v>183.2</v>
      </c>
      <c r="K4272">
        <v>1.9870000000000001</v>
      </c>
    </row>
    <row r="4273" spans="1:11" x14ac:dyDescent="0.25">
      <c r="A4273" s="7">
        <v>822553</v>
      </c>
      <c r="B4273" s="7">
        <v>821885</v>
      </c>
      <c r="C4273" t="s">
        <v>139</v>
      </c>
      <c r="D4273" t="s">
        <v>143</v>
      </c>
      <c r="E4273" s="7">
        <v>2</v>
      </c>
      <c r="F4273" s="7" t="s">
        <v>148</v>
      </c>
      <c r="G4273" t="s">
        <v>11</v>
      </c>
      <c r="H4273">
        <v>51.1</v>
      </c>
      <c r="I4273">
        <v>2</v>
      </c>
      <c r="J4273">
        <v>103.9</v>
      </c>
      <c r="K4273">
        <v>1.9870000000000001</v>
      </c>
    </row>
    <row r="4274" spans="1:11" x14ac:dyDescent="0.25">
      <c r="A4274" s="7">
        <v>822554</v>
      </c>
      <c r="B4274" s="7">
        <v>821885</v>
      </c>
      <c r="C4274" t="s">
        <v>139</v>
      </c>
      <c r="D4274" t="s">
        <v>143</v>
      </c>
      <c r="E4274" s="7">
        <v>2</v>
      </c>
      <c r="F4274" s="7" t="s">
        <v>148</v>
      </c>
      <c r="G4274" t="s">
        <v>11</v>
      </c>
      <c r="H4274">
        <v>41.3</v>
      </c>
      <c r="I4274">
        <v>1</v>
      </c>
      <c r="J4274">
        <v>167.6</v>
      </c>
      <c r="K4274">
        <v>1.9870000000000001</v>
      </c>
    </row>
    <row r="4275" spans="1:11" x14ac:dyDescent="0.25">
      <c r="A4275" s="7">
        <v>822555</v>
      </c>
      <c r="B4275" s="7">
        <v>821885</v>
      </c>
      <c r="C4275" t="s">
        <v>139</v>
      </c>
      <c r="D4275" t="s">
        <v>143</v>
      </c>
      <c r="E4275" s="7">
        <v>2</v>
      </c>
      <c r="F4275" s="7" t="s">
        <v>148</v>
      </c>
      <c r="G4275" t="s">
        <v>11</v>
      </c>
      <c r="H4275">
        <v>51.3</v>
      </c>
      <c r="I4275">
        <v>1</v>
      </c>
      <c r="J4275">
        <v>167.6</v>
      </c>
      <c r="K4275">
        <v>1.9870000000000001</v>
      </c>
    </row>
    <row r="4276" spans="1:11" x14ac:dyDescent="0.25">
      <c r="A4276" s="7">
        <v>822557</v>
      </c>
      <c r="B4276" s="7">
        <v>821885</v>
      </c>
      <c r="C4276" t="s">
        <v>139</v>
      </c>
      <c r="D4276" t="s">
        <v>143</v>
      </c>
      <c r="E4276" s="7">
        <v>2</v>
      </c>
      <c r="F4276" s="7" t="s">
        <v>148</v>
      </c>
      <c r="G4276" t="s">
        <v>11</v>
      </c>
      <c r="H4276">
        <v>30.6</v>
      </c>
      <c r="I4276">
        <v>1</v>
      </c>
      <c r="J4276">
        <v>142</v>
      </c>
      <c r="K4276">
        <v>1.9870000000000001</v>
      </c>
    </row>
    <row r="4277" spans="1:11" x14ac:dyDescent="0.25">
      <c r="A4277" s="7">
        <v>822558</v>
      </c>
      <c r="B4277" s="7">
        <v>821885</v>
      </c>
      <c r="C4277" t="s">
        <v>139</v>
      </c>
      <c r="D4277" t="s">
        <v>143</v>
      </c>
      <c r="E4277" s="7">
        <v>2</v>
      </c>
      <c r="F4277" s="7" t="s">
        <v>148</v>
      </c>
      <c r="G4277" t="s">
        <v>11</v>
      </c>
      <c r="H4277">
        <v>59.2</v>
      </c>
      <c r="I4277">
        <v>3</v>
      </c>
      <c r="J4277">
        <v>87.9</v>
      </c>
      <c r="K4277">
        <v>1.9870000000000001</v>
      </c>
    </row>
    <row r="4278" spans="1:11" x14ac:dyDescent="0.25">
      <c r="A4278" s="7">
        <v>822559</v>
      </c>
      <c r="B4278" s="7">
        <v>821885</v>
      </c>
      <c r="C4278" t="s">
        <v>139</v>
      </c>
      <c r="D4278" t="s">
        <v>143</v>
      </c>
      <c r="E4278" s="7">
        <v>2</v>
      </c>
      <c r="F4278" s="7" t="s">
        <v>148</v>
      </c>
      <c r="G4278" t="s">
        <v>11</v>
      </c>
      <c r="H4278">
        <v>41</v>
      </c>
      <c r="I4278">
        <v>1</v>
      </c>
      <c r="J4278">
        <v>142</v>
      </c>
      <c r="K4278">
        <v>1.9870000000000001</v>
      </c>
    </row>
    <row r="4279" spans="1:11" x14ac:dyDescent="0.25">
      <c r="A4279" s="7">
        <v>822560</v>
      </c>
      <c r="B4279" s="7">
        <v>821885</v>
      </c>
      <c r="C4279" t="s">
        <v>139</v>
      </c>
      <c r="D4279" t="s">
        <v>143</v>
      </c>
      <c r="E4279" s="7">
        <v>2</v>
      </c>
      <c r="F4279" s="7" t="s">
        <v>148</v>
      </c>
      <c r="G4279" t="s">
        <v>11</v>
      </c>
      <c r="H4279">
        <v>51.8</v>
      </c>
      <c r="I4279">
        <v>1</v>
      </c>
      <c r="J4279">
        <v>167.6</v>
      </c>
      <c r="K4279">
        <v>1.9870000000000001</v>
      </c>
    </row>
    <row r="4280" spans="1:11" x14ac:dyDescent="0.25">
      <c r="A4280" s="7">
        <v>822561</v>
      </c>
      <c r="B4280" s="7">
        <v>821885</v>
      </c>
      <c r="C4280" t="s">
        <v>139</v>
      </c>
      <c r="D4280" t="s">
        <v>143</v>
      </c>
      <c r="E4280" s="7">
        <v>2</v>
      </c>
      <c r="F4280" s="7" t="s">
        <v>148</v>
      </c>
      <c r="G4280" t="s">
        <v>11</v>
      </c>
      <c r="H4280">
        <v>30.6</v>
      </c>
      <c r="I4280">
        <v>1</v>
      </c>
      <c r="J4280">
        <v>142</v>
      </c>
      <c r="K4280">
        <v>1.9870000000000001</v>
      </c>
    </row>
    <row r="4281" spans="1:11" x14ac:dyDescent="0.25">
      <c r="A4281" s="7">
        <v>822562</v>
      </c>
      <c r="B4281" s="7">
        <v>821885</v>
      </c>
      <c r="C4281" t="s">
        <v>139</v>
      </c>
      <c r="D4281" t="s">
        <v>143</v>
      </c>
      <c r="E4281" s="7">
        <v>2</v>
      </c>
      <c r="F4281" s="7" t="s">
        <v>148</v>
      </c>
      <c r="G4281" t="s">
        <v>11</v>
      </c>
      <c r="H4281">
        <v>58.7</v>
      </c>
      <c r="I4281">
        <v>2</v>
      </c>
      <c r="J4281">
        <v>113.6</v>
      </c>
      <c r="K4281">
        <v>1.9870000000000001</v>
      </c>
    </row>
    <row r="4282" spans="1:11" x14ac:dyDescent="0.25">
      <c r="A4282" s="7">
        <v>822563</v>
      </c>
      <c r="B4282" s="7">
        <v>821885</v>
      </c>
      <c r="C4282" t="s">
        <v>139</v>
      </c>
      <c r="D4282" t="s">
        <v>143</v>
      </c>
      <c r="E4282" s="7">
        <v>2</v>
      </c>
      <c r="F4282" s="7" t="s">
        <v>148</v>
      </c>
      <c r="G4282" t="s">
        <v>11</v>
      </c>
      <c r="H4282">
        <v>41</v>
      </c>
      <c r="I4282">
        <v>1</v>
      </c>
      <c r="J4282">
        <v>142</v>
      </c>
      <c r="K4282">
        <v>1.9870000000000001</v>
      </c>
    </row>
    <row r="4283" spans="1:11" x14ac:dyDescent="0.25">
      <c r="A4283" s="7">
        <v>822564</v>
      </c>
      <c r="B4283" s="7">
        <v>821885</v>
      </c>
      <c r="C4283" t="s">
        <v>139</v>
      </c>
      <c r="D4283" t="s">
        <v>143</v>
      </c>
      <c r="E4283" s="7">
        <v>2</v>
      </c>
      <c r="F4283" s="7" t="s">
        <v>148</v>
      </c>
      <c r="G4283" t="s">
        <v>11</v>
      </c>
      <c r="H4283">
        <v>51.1</v>
      </c>
      <c r="I4283">
        <v>4</v>
      </c>
      <c r="J4283">
        <v>65.3</v>
      </c>
      <c r="K4283">
        <v>1.9870000000000001</v>
      </c>
    </row>
    <row r="4284" spans="1:11" x14ac:dyDescent="0.25">
      <c r="A4284" s="7">
        <v>822565</v>
      </c>
      <c r="B4284" s="7">
        <v>821885</v>
      </c>
      <c r="C4284" t="s">
        <v>139</v>
      </c>
      <c r="D4284" t="s">
        <v>143</v>
      </c>
      <c r="E4284" s="7">
        <v>2</v>
      </c>
      <c r="F4284" s="7" t="s">
        <v>148</v>
      </c>
      <c r="G4284" t="s">
        <v>11</v>
      </c>
      <c r="H4284">
        <v>30.2</v>
      </c>
      <c r="I4284">
        <v>2</v>
      </c>
      <c r="J4284">
        <v>88</v>
      </c>
      <c r="K4284">
        <v>1.9870000000000001</v>
      </c>
    </row>
    <row r="4285" spans="1:11" x14ac:dyDescent="0.25">
      <c r="A4285" s="7">
        <v>822566</v>
      </c>
      <c r="B4285" s="7">
        <v>821885</v>
      </c>
      <c r="C4285" t="s">
        <v>139</v>
      </c>
      <c r="D4285" t="s">
        <v>143</v>
      </c>
      <c r="E4285" s="7">
        <v>2</v>
      </c>
      <c r="F4285" s="7" t="s">
        <v>148</v>
      </c>
      <c r="G4285" t="s">
        <v>11</v>
      </c>
      <c r="H4285">
        <v>59.1</v>
      </c>
      <c r="I4285">
        <v>3</v>
      </c>
      <c r="J4285">
        <v>87.9</v>
      </c>
      <c r="K4285">
        <v>1.9870000000000001</v>
      </c>
    </row>
    <row r="4286" spans="1:11" x14ac:dyDescent="0.25">
      <c r="A4286" s="7">
        <v>822567</v>
      </c>
      <c r="B4286" s="7">
        <v>821885</v>
      </c>
      <c r="C4286" t="s">
        <v>139</v>
      </c>
      <c r="D4286" t="s">
        <v>143</v>
      </c>
      <c r="E4286" s="7">
        <v>2</v>
      </c>
      <c r="F4286" s="7" t="s">
        <v>148</v>
      </c>
      <c r="G4286" t="s">
        <v>11</v>
      </c>
      <c r="H4286">
        <v>41.5</v>
      </c>
      <c r="I4286">
        <v>1</v>
      </c>
      <c r="J4286">
        <v>142</v>
      </c>
      <c r="K4286">
        <v>1.9870000000000001</v>
      </c>
    </row>
    <row r="4287" spans="1:11" x14ac:dyDescent="0.25">
      <c r="A4287" s="7">
        <v>822568</v>
      </c>
      <c r="B4287" s="7">
        <v>821885</v>
      </c>
      <c r="C4287" t="s">
        <v>139</v>
      </c>
      <c r="D4287" t="s">
        <v>143</v>
      </c>
      <c r="E4287" s="7">
        <v>2</v>
      </c>
      <c r="F4287" s="7" t="s">
        <v>148</v>
      </c>
      <c r="G4287" t="s">
        <v>11</v>
      </c>
      <c r="H4287">
        <v>50.2</v>
      </c>
      <c r="I4287">
        <v>1</v>
      </c>
      <c r="J4287">
        <v>167.6</v>
      </c>
      <c r="K4287">
        <v>1.9870000000000001</v>
      </c>
    </row>
    <row r="4288" spans="1:11" x14ac:dyDescent="0.25">
      <c r="A4288" s="7">
        <v>822569</v>
      </c>
      <c r="B4288" s="7">
        <v>821885</v>
      </c>
      <c r="C4288" t="s">
        <v>139</v>
      </c>
      <c r="D4288" t="s">
        <v>143</v>
      </c>
      <c r="E4288" s="7">
        <v>2</v>
      </c>
      <c r="F4288" s="7" t="s">
        <v>148</v>
      </c>
      <c r="G4288" t="s">
        <v>11</v>
      </c>
      <c r="H4288">
        <v>30.4</v>
      </c>
      <c r="I4288">
        <v>2</v>
      </c>
      <c r="J4288">
        <v>88</v>
      </c>
      <c r="K4288">
        <v>1.9870000000000001</v>
      </c>
    </row>
    <row r="4289" spans="1:11" x14ac:dyDescent="0.25">
      <c r="A4289" s="7">
        <v>822570</v>
      </c>
      <c r="B4289" s="7">
        <v>821885</v>
      </c>
      <c r="C4289" t="s">
        <v>139</v>
      </c>
      <c r="D4289" t="s">
        <v>143</v>
      </c>
      <c r="E4289" s="7">
        <v>2</v>
      </c>
      <c r="F4289" s="7" t="s">
        <v>148</v>
      </c>
      <c r="G4289" t="s">
        <v>11</v>
      </c>
      <c r="H4289">
        <v>59</v>
      </c>
      <c r="I4289">
        <v>1</v>
      </c>
      <c r="J4289">
        <v>183.2</v>
      </c>
      <c r="K4289">
        <v>1.9870000000000001</v>
      </c>
    </row>
    <row r="4290" spans="1:11" x14ac:dyDescent="0.25">
      <c r="A4290" s="7">
        <v>822571</v>
      </c>
      <c r="B4290" s="7">
        <v>821885</v>
      </c>
      <c r="C4290" t="s">
        <v>139</v>
      </c>
      <c r="D4290" t="s">
        <v>143</v>
      </c>
      <c r="E4290" s="7">
        <v>2</v>
      </c>
      <c r="F4290" s="7" t="s">
        <v>148</v>
      </c>
      <c r="G4290" t="s">
        <v>11</v>
      </c>
      <c r="H4290">
        <v>41.4</v>
      </c>
      <c r="I4290">
        <v>1</v>
      </c>
      <c r="J4290">
        <v>142</v>
      </c>
      <c r="K4290">
        <v>1.9870000000000001</v>
      </c>
    </row>
    <row r="4291" spans="1:11" x14ac:dyDescent="0.25">
      <c r="A4291" s="7">
        <v>822572</v>
      </c>
      <c r="B4291" s="7">
        <v>821885</v>
      </c>
      <c r="C4291" t="s">
        <v>139</v>
      </c>
      <c r="D4291" t="s">
        <v>143</v>
      </c>
      <c r="E4291" s="7">
        <v>2</v>
      </c>
      <c r="F4291" s="7" t="s">
        <v>148</v>
      </c>
      <c r="G4291" t="s">
        <v>11</v>
      </c>
      <c r="H4291">
        <v>51.2</v>
      </c>
      <c r="I4291">
        <v>1</v>
      </c>
      <c r="J4291">
        <v>167.6</v>
      </c>
      <c r="K4291">
        <v>1.9870000000000001</v>
      </c>
    </row>
    <row r="4292" spans="1:11" x14ac:dyDescent="0.25">
      <c r="A4292" s="7">
        <v>822573</v>
      </c>
      <c r="B4292" s="7">
        <v>821885</v>
      </c>
      <c r="C4292" t="s">
        <v>139</v>
      </c>
      <c r="D4292" t="s">
        <v>143</v>
      </c>
      <c r="E4292" s="7">
        <v>2</v>
      </c>
      <c r="F4292" s="7" t="s">
        <v>148</v>
      </c>
      <c r="G4292" t="s">
        <v>11</v>
      </c>
      <c r="H4292">
        <v>30.5</v>
      </c>
      <c r="I4292">
        <v>1</v>
      </c>
      <c r="J4292">
        <v>142</v>
      </c>
      <c r="K4292">
        <v>1.9870000000000001</v>
      </c>
    </row>
    <row r="4293" spans="1:11" x14ac:dyDescent="0.25">
      <c r="A4293" s="7">
        <v>822574</v>
      </c>
      <c r="B4293" s="7">
        <v>821885</v>
      </c>
      <c r="C4293" t="s">
        <v>139</v>
      </c>
      <c r="D4293" t="s">
        <v>143</v>
      </c>
      <c r="E4293" s="7">
        <v>2</v>
      </c>
      <c r="F4293" s="7" t="s">
        <v>148</v>
      </c>
      <c r="G4293" t="s">
        <v>11</v>
      </c>
      <c r="H4293">
        <v>59.4</v>
      </c>
      <c r="I4293">
        <v>5</v>
      </c>
      <c r="J4293">
        <v>62.3</v>
      </c>
      <c r="K4293">
        <v>1.9870000000000001</v>
      </c>
    </row>
    <row r="4294" spans="1:11" x14ac:dyDescent="0.25">
      <c r="A4294" s="7">
        <v>822575</v>
      </c>
      <c r="B4294" s="7">
        <v>821885</v>
      </c>
      <c r="C4294" t="s">
        <v>139</v>
      </c>
      <c r="D4294" t="s">
        <v>143</v>
      </c>
      <c r="E4294" s="7">
        <v>2</v>
      </c>
      <c r="F4294" s="7" t="s">
        <v>148</v>
      </c>
      <c r="G4294" t="s">
        <v>11</v>
      </c>
      <c r="H4294">
        <v>62.3</v>
      </c>
      <c r="I4294">
        <v>1</v>
      </c>
      <c r="J4294">
        <v>183.2</v>
      </c>
      <c r="K4294">
        <v>1.9870000000000001</v>
      </c>
    </row>
    <row r="4295" spans="1:11" x14ac:dyDescent="0.25">
      <c r="A4295" s="7">
        <v>822576</v>
      </c>
      <c r="B4295" s="7">
        <v>821885</v>
      </c>
      <c r="C4295" t="s">
        <v>139</v>
      </c>
      <c r="D4295" t="s">
        <v>143</v>
      </c>
      <c r="E4295" s="7">
        <v>2</v>
      </c>
      <c r="F4295" s="7" t="s">
        <v>148</v>
      </c>
      <c r="G4295" t="s">
        <v>11</v>
      </c>
      <c r="H4295">
        <v>62.2</v>
      </c>
      <c r="I4295">
        <v>3</v>
      </c>
      <c r="J4295">
        <v>87.9</v>
      </c>
      <c r="K4295">
        <v>1.9870000000000001</v>
      </c>
    </row>
    <row r="4296" spans="1:11" x14ac:dyDescent="0.25">
      <c r="A4296" s="7">
        <v>822577</v>
      </c>
      <c r="B4296" s="7">
        <v>821885</v>
      </c>
      <c r="C4296" t="s">
        <v>139</v>
      </c>
      <c r="D4296" t="s">
        <v>143</v>
      </c>
      <c r="E4296" s="7">
        <v>2</v>
      </c>
      <c r="F4296" s="7" t="s">
        <v>148</v>
      </c>
      <c r="G4296" t="s">
        <v>11</v>
      </c>
      <c r="H4296">
        <v>44.9</v>
      </c>
      <c r="I4296">
        <v>1</v>
      </c>
      <c r="J4296">
        <v>167.6</v>
      </c>
      <c r="K4296">
        <v>1.9870000000000001</v>
      </c>
    </row>
    <row r="4297" spans="1:11" x14ac:dyDescent="0.25">
      <c r="A4297" s="7">
        <v>822578</v>
      </c>
      <c r="B4297" s="7">
        <v>821885</v>
      </c>
      <c r="C4297" t="s">
        <v>139</v>
      </c>
      <c r="D4297" t="s">
        <v>143</v>
      </c>
      <c r="E4297" s="7">
        <v>2</v>
      </c>
      <c r="F4297" s="7" t="s">
        <v>148</v>
      </c>
      <c r="G4297" t="s">
        <v>11</v>
      </c>
      <c r="H4297">
        <v>30.9</v>
      </c>
      <c r="I4297">
        <v>1</v>
      </c>
      <c r="J4297">
        <v>142</v>
      </c>
      <c r="K4297">
        <v>1.9870000000000001</v>
      </c>
    </row>
    <row r="4298" spans="1:11" x14ac:dyDescent="0.25">
      <c r="A4298" s="7">
        <v>822579</v>
      </c>
      <c r="B4298" s="7">
        <v>821885</v>
      </c>
      <c r="C4298" t="s">
        <v>139</v>
      </c>
      <c r="D4298" t="s">
        <v>143</v>
      </c>
      <c r="E4298" s="7">
        <v>2</v>
      </c>
      <c r="F4298" s="7" t="s">
        <v>148</v>
      </c>
      <c r="G4298" t="s">
        <v>11</v>
      </c>
      <c r="H4298">
        <v>62.3</v>
      </c>
      <c r="I4298">
        <v>2</v>
      </c>
      <c r="J4298">
        <v>113.6</v>
      </c>
      <c r="K4298">
        <v>1.9870000000000001</v>
      </c>
    </row>
    <row r="4299" spans="1:11" x14ac:dyDescent="0.25">
      <c r="A4299" s="7">
        <v>822580</v>
      </c>
      <c r="B4299" s="7">
        <v>821885</v>
      </c>
      <c r="C4299" t="s">
        <v>139</v>
      </c>
      <c r="D4299" t="s">
        <v>143</v>
      </c>
      <c r="E4299" s="7">
        <v>2</v>
      </c>
      <c r="F4299" s="7" t="s">
        <v>148</v>
      </c>
      <c r="G4299" t="s">
        <v>11</v>
      </c>
      <c r="H4299">
        <v>45.2</v>
      </c>
      <c r="I4299">
        <v>3</v>
      </c>
      <c r="J4299">
        <v>80.400000000000006</v>
      </c>
      <c r="K4299">
        <v>1.9870000000000001</v>
      </c>
    </row>
    <row r="4300" spans="1:11" x14ac:dyDescent="0.25">
      <c r="A4300" s="7">
        <v>822581</v>
      </c>
      <c r="B4300" s="7">
        <v>821885</v>
      </c>
      <c r="C4300" t="s">
        <v>139</v>
      </c>
      <c r="D4300" t="s">
        <v>143</v>
      </c>
      <c r="E4300" s="7">
        <v>2</v>
      </c>
      <c r="F4300" s="7" t="s">
        <v>148</v>
      </c>
      <c r="G4300" t="s">
        <v>11</v>
      </c>
      <c r="H4300">
        <v>30.2</v>
      </c>
      <c r="I4300">
        <v>1</v>
      </c>
      <c r="J4300">
        <v>142</v>
      </c>
      <c r="K4300">
        <v>1.9870000000000001</v>
      </c>
    </row>
    <row r="4301" spans="1:11" x14ac:dyDescent="0.25">
      <c r="A4301" s="7">
        <v>822582</v>
      </c>
      <c r="B4301" s="7">
        <v>821885</v>
      </c>
      <c r="C4301" t="s">
        <v>139</v>
      </c>
      <c r="D4301" t="s">
        <v>143</v>
      </c>
      <c r="E4301" s="7">
        <v>2</v>
      </c>
      <c r="F4301" s="7" t="s">
        <v>148</v>
      </c>
      <c r="G4301" t="s">
        <v>11</v>
      </c>
      <c r="H4301">
        <v>62.3</v>
      </c>
      <c r="I4301">
        <v>4</v>
      </c>
      <c r="J4301">
        <v>71.5</v>
      </c>
      <c r="K4301">
        <v>1.9870000000000001</v>
      </c>
    </row>
    <row r="4302" spans="1:11" x14ac:dyDescent="0.25">
      <c r="A4302" s="7">
        <v>822583</v>
      </c>
      <c r="B4302" s="7">
        <v>821885</v>
      </c>
      <c r="C4302" t="s">
        <v>139</v>
      </c>
      <c r="D4302" t="s">
        <v>143</v>
      </c>
      <c r="E4302" s="7">
        <v>2</v>
      </c>
      <c r="F4302" s="7" t="s">
        <v>148</v>
      </c>
      <c r="G4302" t="s">
        <v>11</v>
      </c>
      <c r="H4302">
        <v>45.1</v>
      </c>
      <c r="I4302">
        <v>3</v>
      </c>
      <c r="J4302">
        <v>80.400000000000006</v>
      </c>
      <c r="K4302">
        <v>1.9870000000000001</v>
      </c>
    </row>
    <row r="4303" spans="1:11" x14ac:dyDescent="0.25">
      <c r="A4303" s="7">
        <v>822585</v>
      </c>
      <c r="B4303" s="7">
        <v>821885</v>
      </c>
      <c r="C4303" t="s">
        <v>139</v>
      </c>
      <c r="D4303" t="s">
        <v>143</v>
      </c>
      <c r="E4303" s="7">
        <v>2</v>
      </c>
      <c r="F4303" s="7" t="s">
        <v>148</v>
      </c>
      <c r="G4303" t="s">
        <v>11</v>
      </c>
      <c r="H4303">
        <v>31</v>
      </c>
      <c r="I4303">
        <v>1</v>
      </c>
      <c r="J4303">
        <v>142</v>
      </c>
      <c r="K4303">
        <v>1.9870000000000001</v>
      </c>
    </row>
    <row r="4304" spans="1:11" x14ac:dyDescent="0.25">
      <c r="A4304" s="7">
        <v>822586</v>
      </c>
      <c r="B4304" s="7">
        <v>821885</v>
      </c>
      <c r="C4304" t="s">
        <v>139</v>
      </c>
      <c r="D4304" t="s">
        <v>143</v>
      </c>
      <c r="E4304" s="7">
        <v>2</v>
      </c>
      <c r="F4304" s="7" t="s">
        <v>148</v>
      </c>
      <c r="G4304" t="s">
        <v>11</v>
      </c>
      <c r="H4304">
        <v>62.4</v>
      </c>
      <c r="I4304">
        <v>2</v>
      </c>
      <c r="J4304">
        <v>113.6</v>
      </c>
      <c r="K4304">
        <v>1.9870000000000001</v>
      </c>
    </row>
    <row r="4305" spans="1:11" x14ac:dyDescent="0.25">
      <c r="A4305" s="7">
        <v>822587</v>
      </c>
      <c r="B4305" s="7">
        <v>821885</v>
      </c>
      <c r="C4305" t="s">
        <v>139</v>
      </c>
      <c r="D4305" t="s">
        <v>143</v>
      </c>
      <c r="E4305" s="7">
        <v>2</v>
      </c>
      <c r="F4305" s="7" t="s">
        <v>148</v>
      </c>
      <c r="G4305" t="s">
        <v>11</v>
      </c>
      <c r="H4305">
        <v>45.1</v>
      </c>
      <c r="I4305">
        <v>1</v>
      </c>
      <c r="J4305">
        <v>167.6</v>
      </c>
      <c r="K4305">
        <v>1.9870000000000001</v>
      </c>
    </row>
    <row r="4306" spans="1:11" x14ac:dyDescent="0.25">
      <c r="A4306" s="7">
        <v>822588</v>
      </c>
      <c r="B4306" s="7">
        <v>821885</v>
      </c>
      <c r="C4306" t="s">
        <v>139</v>
      </c>
      <c r="D4306" t="s">
        <v>143</v>
      </c>
      <c r="E4306" s="7">
        <v>2</v>
      </c>
      <c r="F4306" s="7" t="s">
        <v>148</v>
      </c>
      <c r="G4306" t="s">
        <v>11</v>
      </c>
      <c r="H4306">
        <v>29.9</v>
      </c>
      <c r="I4306">
        <v>2</v>
      </c>
      <c r="J4306">
        <v>88</v>
      </c>
      <c r="K4306">
        <v>1.9870000000000001</v>
      </c>
    </row>
    <row r="4307" spans="1:11" x14ac:dyDescent="0.25">
      <c r="A4307" s="7">
        <v>822589</v>
      </c>
      <c r="B4307" s="7">
        <v>821885</v>
      </c>
      <c r="C4307" t="s">
        <v>139</v>
      </c>
      <c r="D4307" t="s">
        <v>143</v>
      </c>
      <c r="E4307" s="7">
        <v>2</v>
      </c>
      <c r="F4307" s="7" t="s">
        <v>148</v>
      </c>
      <c r="G4307" t="s">
        <v>11</v>
      </c>
      <c r="H4307">
        <v>62.4</v>
      </c>
      <c r="I4307">
        <v>3</v>
      </c>
      <c r="J4307">
        <v>87.9</v>
      </c>
      <c r="K4307">
        <v>1.9870000000000001</v>
      </c>
    </row>
    <row r="4308" spans="1:11" x14ac:dyDescent="0.25">
      <c r="A4308" s="7">
        <v>822590</v>
      </c>
      <c r="B4308" s="7">
        <v>821885</v>
      </c>
      <c r="C4308" t="s">
        <v>139</v>
      </c>
      <c r="D4308" t="s">
        <v>143</v>
      </c>
      <c r="E4308" s="7">
        <v>2</v>
      </c>
      <c r="F4308" s="7" t="s">
        <v>148</v>
      </c>
      <c r="G4308" t="s">
        <v>11</v>
      </c>
      <c r="H4308">
        <v>62.1</v>
      </c>
      <c r="I4308">
        <v>5</v>
      </c>
      <c r="J4308">
        <v>62.3</v>
      </c>
      <c r="K4308">
        <v>1.9870000000000001</v>
      </c>
    </row>
    <row r="4309" spans="1:11" x14ac:dyDescent="0.25">
      <c r="A4309" s="7">
        <v>822591</v>
      </c>
      <c r="B4309" s="7">
        <v>821885</v>
      </c>
      <c r="C4309" t="s">
        <v>139</v>
      </c>
      <c r="D4309" t="s">
        <v>143</v>
      </c>
      <c r="E4309" s="7">
        <v>2</v>
      </c>
      <c r="F4309" s="7" t="s">
        <v>148</v>
      </c>
      <c r="G4309" t="s">
        <v>11</v>
      </c>
      <c r="H4309">
        <v>30.3</v>
      </c>
      <c r="I4309">
        <v>1</v>
      </c>
      <c r="J4309">
        <v>142</v>
      </c>
      <c r="K4309">
        <v>1.9870000000000001</v>
      </c>
    </row>
    <row r="4310" spans="1:11" x14ac:dyDescent="0.25">
      <c r="A4310" s="7">
        <v>822592</v>
      </c>
      <c r="B4310" s="7">
        <v>821885</v>
      </c>
      <c r="C4310" t="s">
        <v>139</v>
      </c>
      <c r="D4310" t="s">
        <v>143</v>
      </c>
      <c r="E4310" s="7">
        <v>2</v>
      </c>
      <c r="F4310" s="7" t="s">
        <v>148</v>
      </c>
      <c r="G4310" t="s">
        <v>11</v>
      </c>
      <c r="H4310">
        <v>44.8</v>
      </c>
      <c r="I4310">
        <v>3</v>
      </c>
      <c r="J4310">
        <v>80.400000000000006</v>
      </c>
      <c r="K4310">
        <v>1.9870000000000001</v>
      </c>
    </row>
    <row r="4311" spans="1:11" x14ac:dyDescent="0.25">
      <c r="A4311" s="7">
        <v>822593</v>
      </c>
      <c r="B4311" s="7">
        <v>821885</v>
      </c>
      <c r="C4311" t="s">
        <v>139</v>
      </c>
      <c r="D4311" t="s">
        <v>143</v>
      </c>
      <c r="E4311" s="7">
        <v>2</v>
      </c>
      <c r="F4311" s="7" t="s">
        <v>148</v>
      </c>
      <c r="G4311" t="s">
        <v>11</v>
      </c>
      <c r="H4311">
        <v>62.4</v>
      </c>
      <c r="I4311">
        <v>3</v>
      </c>
      <c r="J4311">
        <v>87.9</v>
      </c>
      <c r="K4311">
        <v>1.9870000000000001</v>
      </c>
    </row>
    <row r="4312" spans="1:11" x14ac:dyDescent="0.25">
      <c r="A4312" s="7">
        <v>822594</v>
      </c>
      <c r="B4312" s="7">
        <v>821885</v>
      </c>
      <c r="C4312" t="s">
        <v>139</v>
      </c>
      <c r="D4312" t="s">
        <v>143</v>
      </c>
      <c r="E4312" s="7">
        <v>2</v>
      </c>
      <c r="F4312" s="7" t="s">
        <v>148</v>
      </c>
      <c r="G4312" t="s">
        <v>11</v>
      </c>
      <c r="H4312">
        <v>31.5</v>
      </c>
      <c r="I4312">
        <v>3</v>
      </c>
      <c r="J4312">
        <v>68.2</v>
      </c>
      <c r="K4312">
        <v>1.9870000000000001</v>
      </c>
    </row>
    <row r="4313" spans="1:11" x14ac:dyDescent="0.25">
      <c r="A4313" s="7">
        <v>822595</v>
      </c>
      <c r="B4313" s="7">
        <v>821885</v>
      </c>
      <c r="C4313" t="s">
        <v>139</v>
      </c>
      <c r="D4313" t="s">
        <v>143</v>
      </c>
      <c r="E4313" s="7">
        <v>2</v>
      </c>
      <c r="F4313" s="7" t="s">
        <v>148</v>
      </c>
      <c r="G4313" t="s">
        <v>11</v>
      </c>
      <c r="H4313">
        <v>44.7</v>
      </c>
      <c r="I4313">
        <v>4</v>
      </c>
      <c r="J4313">
        <v>65.3</v>
      </c>
      <c r="K4313">
        <v>1.9870000000000001</v>
      </c>
    </row>
    <row r="4314" spans="1:11" x14ac:dyDescent="0.25">
      <c r="A4314" s="7">
        <v>822597</v>
      </c>
      <c r="B4314" s="7">
        <v>821885</v>
      </c>
      <c r="C4314" t="s">
        <v>139</v>
      </c>
      <c r="D4314" t="s">
        <v>143</v>
      </c>
      <c r="E4314" s="7">
        <v>2</v>
      </c>
      <c r="F4314" s="7" t="s">
        <v>148</v>
      </c>
      <c r="G4314" t="s">
        <v>11</v>
      </c>
      <c r="H4314">
        <v>62</v>
      </c>
      <c r="I4314">
        <v>2</v>
      </c>
      <c r="J4314">
        <v>113.6</v>
      </c>
      <c r="K4314">
        <v>1.9870000000000001</v>
      </c>
    </row>
    <row r="4315" spans="1:11" x14ac:dyDescent="0.25">
      <c r="A4315" s="7">
        <v>822599</v>
      </c>
      <c r="B4315" s="7">
        <v>821885</v>
      </c>
      <c r="C4315" t="s">
        <v>139</v>
      </c>
      <c r="D4315" t="s">
        <v>143</v>
      </c>
      <c r="E4315" s="7">
        <v>2</v>
      </c>
      <c r="F4315" s="7" t="s">
        <v>148</v>
      </c>
      <c r="G4315" t="s">
        <v>11</v>
      </c>
      <c r="H4315">
        <v>30.3</v>
      </c>
      <c r="I4315">
        <v>2</v>
      </c>
      <c r="J4315">
        <v>88</v>
      </c>
      <c r="K4315">
        <v>1.9870000000000001</v>
      </c>
    </row>
    <row r="4316" spans="1:11" x14ac:dyDescent="0.25">
      <c r="A4316" s="7">
        <v>822600</v>
      </c>
      <c r="B4316" s="7">
        <v>821885</v>
      </c>
      <c r="C4316" t="s">
        <v>139</v>
      </c>
      <c r="D4316" t="s">
        <v>143</v>
      </c>
      <c r="E4316" s="7">
        <v>2</v>
      </c>
      <c r="F4316" s="7" t="s">
        <v>148</v>
      </c>
      <c r="G4316" t="s">
        <v>11</v>
      </c>
      <c r="H4316">
        <v>44.9</v>
      </c>
      <c r="I4316">
        <v>2</v>
      </c>
      <c r="J4316">
        <v>103.9</v>
      </c>
      <c r="K4316">
        <v>1.9870000000000001</v>
      </c>
    </row>
    <row r="4317" spans="1:11" x14ac:dyDescent="0.25">
      <c r="A4317" s="7">
        <v>822604</v>
      </c>
      <c r="B4317" s="7">
        <v>501291</v>
      </c>
      <c r="C4317" t="s">
        <v>50</v>
      </c>
      <c r="D4317" t="s">
        <v>133</v>
      </c>
      <c r="E4317" s="7">
        <v>10</v>
      </c>
      <c r="F4317" s="7" t="s">
        <v>148</v>
      </c>
      <c r="G4317" t="s">
        <v>18</v>
      </c>
      <c r="H4317">
        <v>18.600000000000001</v>
      </c>
      <c r="I4317">
        <v>1</v>
      </c>
      <c r="J4317">
        <v>92</v>
      </c>
      <c r="K4317">
        <v>2.76</v>
      </c>
    </row>
    <row r="4318" spans="1:11" x14ac:dyDescent="0.25">
      <c r="A4318" s="7">
        <v>822605</v>
      </c>
      <c r="B4318" s="7">
        <v>821885</v>
      </c>
      <c r="C4318" t="s">
        <v>139</v>
      </c>
      <c r="D4318" t="s">
        <v>143</v>
      </c>
      <c r="E4318" s="7">
        <v>2</v>
      </c>
      <c r="F4318" s="7" t="s">
        <v>148</v>
      </c>
      <c r="G4318" t="s">
        <v>11</v>
      </c>
      <c r="H4318">
        <v>62.4</v>
      </c>
      <c r="I4318">
        <v>1</v>
      </c>
      <c r="J4318">
        <v>183.2</v>
      </c>
      <c r="K4318">
        <v>1.9870000000000001</v>
      </c>
    </row>
    <row r="4319" spans="1:11" x14ac:dyDescent="0.25">
      <c r="A4319" s="7">
        <v>822606</v>
      </c>
      <c r="B4319" s="7">
        <v>821885</v>
      </c>
      <c r="C4319" t="s">
        <v>139</v>
      </c>
      <c r="D4319" t="s">
        <v>143</v>
      </c>
      <c r="E4319" s="7">
        <v>2</v>
      </c>
      <c r="F4319" s="7" t="s">
        <v>148</v>
      </c>
      <c r="G4319" t="s">
        <v>11</v>
      </c>
      <c r="H4319">
        <v>30.3</v>
      </c>
      <c r="I4319">
        <v>1</v>
      </c>
      <c r="J4319">
        <v>142</v>
      </c>
      <c r="K4319">
        <v>1.9870000000000001</v>
      </c>
    </row>
    <row r="4320" spans="1:11" x14ac:dyDescent="0.25">
      <c r="A4320" s="7">
        <v>822607</v>
      </c>
      <c r="B4320" s="7">
        <v>821885</v>
      </c>
      <c r="C4320" t="s">
        <v>139</v>
      </c>
      <c r="D4320" t="s">
        <v>143</v>
      </c>
      <c r="E4320" s="7">
        <v>2</v>
      </c>
      <c r="F4320" s="7" t="s">
        <v>148</v>
      </c>
      <c r="G4320" t="s">
        <v>11</v>
      </c>
      <c r="H4320">
        <v>45.1</v>
      </c>
      <c r="I4320">
        <v>2</v>
      </c>
      <c r="J4320">
        <v>103.9</v>
      </c>
      <c r="K4320">
        <v>1.9870000000000001</v>
      </c>
    </row>
    <row r="4321" spans="1:11" x14ac:dyDescent="0.25">
      <c r="A4321" s="7">
        <v>822609</v>
      </c>
      <c r="B4321" s="7">
        <v>821885</v>
      </c>
      <c r="C4321" t="s">
        <v>139</v>
      </c>
      <c r="D4321" t="s">
        <v>143</v>
      </c>
      <c r="E4321" s="7">
        <v>2</v>
      </c>
      <c r="F4321" s="7" t="s">
        <v>148</v>
      </c>
      <c r="G4321" t="s">
        <v>11</v>
      </c>
      <c r="H4321">
        <v>62.1</v>
      </c>
      <c r="I4321">
        <v>1</v>
      </c>
      <c r="J4321">
        <v>183.2</v>
      </c>
      <c r="K4321">
        <v>1.9870000000000001</v>
      </c>
    </row>
    <row r="4322" spans="1:11" x14ac:dyDescent="0.25">
      <c r="A4322" s="7">
        <v>822611</v>
      </c>
      <c r="B4322" s="7">
        <v>821885</v>
      </c>
      <c r="C4322" t="s">
        <v>139</v>
      </c>
      <c r="D4322" t="s">
        <v>143</v>
      </c>
      <c r="E4322" s="7">
        <v>2</v>
      </c>
      <c r="F4322" s="7" t="s">
        <v>148</v>
      </c>
      <c r="G4322" t="s">
        <v>11</v>
      </c>
      <c r="H4322">
        <v>30.4</v>
      </c>
      <c r="I4322">
        <v>1</v>
      </c>
      <c r="J4322">
        <v>142</v>
      </c>
      <c r="K4322">
        <v>1.9870000000000001</v>
      </c>
    </row>
    <row r="4323" spans="1:11" x14ac:dyDescent="0.25">
      <c r="A4323" s="7">
        <v>822612</v>
      </c>
      <c r="B4323" s="7">
        <v>821885</v>
      </c>
      <c r="C4323" t="s">
        <v>139</v>
      </c>
      <c r="D4323" t="s">
        <v>143</v>
      </c>
      <c r="E4323" s="7">
        <v>2</v>
      </c>
      <c r="F4323" s="7" t="s">
        <v>148</v>
      </c>
      <c r="G4323" t="s">
        <v>11</v>
      </c>
      <c r="H4323">
        <v>44.5</v>
      </c>
      <c r="I4323">
        <v>1</v>
      </c>
      <c r="J4323">
        <v>167.6</v>
      </c>
      <c r="K4323">
        <v>1.9870000000000001</v>
      </c>
    </row>
    <row r="4324" spans="1:11" x14ac:dyDescent="0.25">
      <c r="A4324" s="7">
        <v>822613</v>
      </c>
      <c r="B4324" s="7">
        <v>821885</v>
      </c>
      <c r="C4324" t="s">
        <v>139</v>
      </c>
      <c r="D4324" t="s">
        <v>143</v>
      </c>
      <c r="E4324" s="7">
        <v>2</v>
      </c>
      <c r="F4324" s="7" t="s">
        <v>148</v>
      </c>
      <c r="G4324" t="s">
        <v>11</v>
      </c>
      <c r="H4324">
        <v>58.5</v>
      </c>
      <c r="I4324">
        <v>1</v>
      </c>
      <c r="J4324">
        <v>183.2</v>
      </c>
      <c r="K4324">
        <v>1.9870000000000001</v>
      </c>
    </row>
    <row r="4325" spans="1:11" x14ac:dyDescent="0.25">
      <c r="A4325" s="7">
        <v>822614</v>
      </c>
      <c r="B4325" s="7">
        <v>821885</v>
      </c>
      <c r="C4325" t="s">
        <v>139</v>
      </c>
      <c r="D4325" t="s">
        <v>143</v>
      </c>
      <c r="E4325" s="7">
        <v>2</v>
      </c>
      <c r="F4325" s="7" t="s">
        <v>148</v>
      </c>
      <c r="G4325" t="s">
        <v>11</v>
      </c>
      <c r="H4325">
        <v>41.2</v>
      </c>
      <c r="I4325">
        <v>2</v>
      </c>
      <c r="J4325">
        <v>88</v>
      </c>
      <c r="K4325">
        <v>1.9870000000000001</v>
      </c>
    </row>
    <row r="4326" spans="1:11" x14ac:dyDescent="0.25">
      <c r="A4326" s="7">
        <v>822615</v>
      </c>
      <c r="B4326" s="7">
        <v>821885</v>
      </c>
      <c r="C4326" t="s">
        <v>139</v>
      </c>
      <c r="D4326" t="s">
        <v>143</v>
      </c>
      <c r="E4326" s="7">
        <v>2</v>
      </c>
      <c r="F4326" s="7" t="s">
        <v>148</v>
      </c>
      <c r="G4326" t="s">
        <v>11</v>
      </c>
      <c r="H4326">
        <v>40</v>
      </c>
      <c r="I4326">
        <v>1</v>
      </c>
      <c r="J4326">
        <v>142</v>
      </c>
      <c r="K4326">
        <v>1.9870000000000001</v>
      </c>
    </row>
    <row r="4327" spans="1:11" x14ac:dyDescent="0.25">
      <c r="A4327" s="7">
        <v>822617</v>
      </c>
      <c r="B4327" s="7">
        <v>821885</v>
      </c>
      <c r="C4327" t="s">
        <v>139</v>
      </c>
      <c r="D4327" t="s">
        <v>143</v>
      </c>
      <c r="E4327" s="7">
        <v>2</v>
      </c>
      <c r="F4327" s="7" t="s">
        <v>148</v>
      </c>
      <c r="G4327" t="s">
        <v>11</v>
      </c>
      <c r="H4327">
        <v>58.5</v>
      </c>
      <c r="I4327">
        <v>3</v>
      </c>
      <c r="J4327">
        <v>87.9</v>
      </c>
      <c r="K4327">
        <v>1.9870000000000001</v>
      </c>
    </row>
    <row r="4328" spans="1:11" x14ac:dyDescent="0.25">
      <c r="A4328" s="7">
        <v>822618</v>
      </c>
      <c r="B4328" s="7">
        <v>821885</v>
      </c>
      <c r="C4328" t="s">
        <v>139</v>
      </c>
      <c r="D4328" t="s">
        <v>143</v>
      </c>
      <c r="E4328" s="7">
        <v>2</v>
      </c>
      <c r="F4328" s="7" t="s">
        <v>148</v>
      </c>
      <c r="G4328" t="s">
        <v>11</v>
      </c>
      <c r="H4328">
        <v>41.9</v>
      </c>
      <c r="I4328">
        <v>2</v>
      </c>
      <c r="J4328">
        <v>103.9</v>
      </c>
      <c r="K4328">
        <v>1.9870000000000001</v>
      </c>
    </row>
    <row r="4329" spans="1:11" x14ac:dyDescent="0.25">
      <c r="A4329" s="7">
        <v>822619</v>
      </c>
      <c r="B4329" s="7">
        <v>821885</v>
      </c>
      <c r="C4329" t="s">
        <v>139</v>
      </c>
      <c r="D4329" t="s">
        <v>143</v>
      </c>
      <c r="E4329" s="7">
        <v>2</v>
      </c>
      <c r="F4329" s="7" t="s">
        <v>148</v>
      </c>
      <c r="G4329" t="s">
        <v>11</v>
      </c>
      <c r="H4329">
        <v>40.5</v>
      </c>
      <c r="I4329">
        <v>2</v>
      </c>
      <c r="J4329">
        <v>88</v>
      </c>
      <c r="K4329">
        <v>1.9870000000000001</v>
      </c>
    </row>
    <row r="4330" spans="1:11" x14ac:dyDescent="0.25">
      <c r="A4330" s="7">
        <v>822620</v>
      </c>
      <c r="B4330" s="7">
        <v>821885</v>
      </c>
      <c r="C4330" t="s">
        <v>139</v>
      </c>
      <c r="D4330" t="s">
        <v>143</v>
      </c>
      <c r="E4330" s="7">
        <v>2</v>
      </c>
      <c r="F4330" s="7" t="s">
        <v>148</v>
      </c>
      <c r="G4330" t="s">
        <v>11</v>
      </c>
      <c r="H4330">
        <v>40.799999999999997</v>
      </c>
      <c r="I4330">
        <v>1</v>
      </c>
      <c r="J4330">
        <v>142</v>
      </c>
      <c r="K4330">
        <v>1.9870000000000001</v>
      </c>
    </row>
    <row r="4331" spans="1:11" x14ac:dyDescent="0.25">
      <c r="A4331" s="7">
        <v>822621</v>
      </c>
      <c r="B4331" s="7">
        <v>821885</v>
      </c>
      <c r="C4331" t="s">
        <v>139</v>
      </c>
      <c r="D4331" t="s">
        <v>143</v>
      </c>
      <c r="E4331" s="7">
        <v>2</v>
      </c>
      <c r="F4331" s="7" t="s">
        <v>148</v>
      </c>
      <c r="G4331" t="s">
        <v>11</v>
      </c>
      <c r="H4331">
        <v>58.3</v>
      </c>
      <c r="I4331">
        <v>2</v>
      </c>
      <c r="J4331">
        <v>113.6</v>
      </c>
      <c r="K4331">
        <v>1.9870000000000001</v>
      </c>
    </row>
    <row r="4332" spans="1:11" x14ac:dyDescent="0.25">
      <c r="A4332" s="7">
        <v>822622</v>
      </c>
      <c r="B4332" s="7">
        <v>821885</v>
      </c>
      <c r="C4332" t="s">
        <v>139</v>
      </c>
      <c r="D4332" t="s">
        <v>143</v>
      </c>
      <c r="E4332" s="7">
        <v>2</v>
      </c>
      <c r="F4332" s="7" t="s">
        <v>148</v>
      </c>
      <c r="G4332" t="s">
        <v>11</v>
      </c>
      <c r="H4332">
        <v>41.4</v>
      </c>
      <c r="I4332">
        <v>1</v>
      </c>
      <c r="J4332">
        <v>142</v>
      </c>
      <c r="K4332">
        <v>1.9870000000000001</v>
      </c>
    </row>
    <row r="4333" spans="1:11" x14ac:dyDescent="0.25">
      <c r="A4333" s="7">
        <v>822623</v>
      </c>
      <c r="B4333" s="7">
        <v>821885</v>
      </c>
      <c r="C4333" t="s">
        <v>139</v>
      </c>
      <c r="D4333" t="s">
        <v>143</v>
      </c>
      <c r="E4333" s="7">
        <v>2</v>
      </c>
      <c r="F4333" s="7" t="s">
        <v>148</v>
      </c>
      <c r="G4333" t="s">
        <v>11</v>
      </c>
      <c r="H4333">
        <v>40.5</v>
      </c>
      <c r="I4333">
        <v>7</v>
      </c>
      <c r="J4333">
        <v>48.3</v>
      </c>
      <c r="K4333">
        <v>1.9870000000000001</v>
      </c>
    </row>
    <row r="4334" spans="1:11" x14ac:dyDescent="0.25">
      <c r="A4334" s="7">
        <v>822624</v>
      </c>
      <c r="B4334" s="7">
        <v>821885</v>
      </c>
      <c r="C4334" t="s">
        <v>139</v>
      </c>
      <c r="D4334" t="s">
        <v>143</v>
      </c>
      <c r="E4334" s="7">
        <v>2</v>
      </c>
      <c r="F4334" s="7" t="s">
        <v>148</v>
      </c>
      <c r="G4334" t="s">
        <v>11</v>
      </c>
      <c r="H4334">
        <v>41.2</v>
      </c>
      <c r="I4334">
        <v>1</v>
      </c>
      <c r="J4334">
        <v>142</v>
      </c>
      <c r="K4334">
        <v>1.9870000000000001</v>
      </c>
    </row>
    <row r="4335" spans="1:11" x14ac:dyDescent="0.25">
      <c r="A4335" s="7">
        <v>822625</v>
      </c>
      <c r="B4335" s="7">
        <v>821885</v>
      </c>
      <c r="C4335" t="s">
        <v>139</v>
      </c>
      <c r="D4335" t="s">
        <v>143</v>
      </c>
      <c r="E4335" s="7">
        <v>2</v>
      </c>
      <c r="F4335" s="7" t="s">
        <v>148</v>
      </c>
      <c r="G4335" t="s">
        <v>11</v>
      </c>
      <c r="H4335">
        <v>57.9</v>
      </c>
      <c r="I4335">
        <v>4</v>
      </c>
      <c r="J4335">
        <v>71.5</v>
      </c>
      <c r="K4335">
        <v>1.9870000000000001</v>
      </c>
    </row>
    <row r="4336" spans="1:11" x14ac:dyDescent="0.25">
      <c r="A4336" s="7">
        <v>822626</v>
      </c>
      <c r="B4336" s="7">
        <v>821885</v>
      </c>
      <c r="C4336" t="s">
        <v>139</v>
      </c>
      <c r="D4336" t="s">
        <v>143</v>
      </c>
      <c r="E4336" s="7">
        <v>2</v>
      </c>
      <c r="F4336" s="7" t="s">
        <v>148</v>
      </c>
      <c r="G4336" t="s">
        <v>11</v>
      </c>
      <c r="H4336">
        <v>41.3</v>
      </c>
      <c r="I4336">
        <v>2</v>
      </c>
      <c r="J4336">
        <v>88</v>
      </c>
      <c r="K4336">
        <v>1.9870000000000001</v>
      </c>
    </row>
    <row r="4337" spans="1:11" x14ac:dyDescent="0.25">
      <c r="A4337" s="7">
        <v>822627</v>
      </c>
      <c r="B4337" s="7">
        <v>821885</v>
      </c>
      <c r="C4337" t="s">
        <v>139</v>
      </c>
      <c r="D4337" t="s">
        <v>143</v>
      </c>
      <c r="E4337" s="7">
        <v>2</v>
      </c>
      <c r="F4337" s="7" t="s">
        <v>148</v>
      </c>
      <c r="G4337" t="s">
        <v>11</v>
      </c>
      <c r="H4337">
        <v>41</v>
      </c>
      <c r="I4337">
        <v>1</v>
      </c>
      <c r="J4337">
        <v>142</v>
      </c>
      <c r="K4337">
        <v>1.9870000000000001</v>
      </c>
    </row>
    <row r="4338" spans="1:11" x14ac:dyDescent="0.25">
      <c r="A4338" s="7">
        <v>822628</v>
      </c>
      <c r="B4338" s="7">
        <v>821885</v>
      </c>
      <c r="C4338" t="s">
        <v>139</v>
      </c>
      <c r="D4338" t="s">
        <v>143</v>
      </c>
      <c r="E4338" s="7">
        <v>2</v>
      </c>
      <c r="F4338" s="7" t="s">
        <v>148</v>
      </c>
      <c r="G4338" t="s">
        <v>11</v>
      </c>
      <c r="H4338">
        <v>41.4</v>
      </c>
      <c r="I4338">
        <v>1</v>
      </c>
      <c r="J4338">
        <v>142</v>
      </c>
      <c r="K4338">
        <v>1.9870000000000001</v>
      </c>
    </row>
    <row r="4339" spans="1:11" x14ac:dyDescent="0.25">
      <c r="A4339" s="7">
        <v>822629</v>
      </c>
      <c r="B4339" s="7">
        <v>821885</v>
      </c>
      <c r="C4339" t="s">
        <v>139</v>
      </c>
      <c r="D4339" t="s">
        <v>143</v>
      </c>
      <c r="E4339" s="7">
        <v>2</v>
      </c>
      <c r="F4339" s="7" t="s">
        <v>148</v>
      </c>
      <c r="G4339" t="s">
        <v>11</v>
      </c>
      <c r="H4339">
        <v>58.2</v>
      </c>
      <c r="I4339">
        <v>4</v>
      </c>
      <c r="J4339">
        <v>71.5</v>
      </c>
      <c r="K4339">
        <v>1.9870000000000001</v>
      </c>
    </row>
    <row r="4340" spans="1:11" x14ac:dyDescent="0.25">
      <c r="A4340" s="7">
        <v>822630</v>
      </c>
      <c r="B4340" s="7">
        <v>821885</v>
      </c>
      <c r="C4340" t="s">
        <v>139</v>
      </c>
      <c r="D4340" t="s">
        <v>143</v>
      </c>
      <c r="E4340" s="7">
        <v>2</v>
      </c>
      <c r="F4340" s="7" t="s">
        <v>148</v>
      </c>
      <c r="G4340" t="s">
        <v>11</v>
      </c>
      <c r="H4340">
        <v>41</v>
      </c>
      <c r="I4340">
        <v>2</v>
      </c>
      <c r="J4340">
        <v>103.9</v>
      </c>
      <c r="K4340">
        <v>1.9870000000000001</v>
      </c>
    </row>
    <row r="4341" spans="1:11" x14ac:dyDescent="0.25">
      <c r="A4341" s="7">
        <v>822633</v>
      </c>
      <c r="B4341" s="7">
        <v>821885</v>
      </c>
      <c r="C4341" t="s">
        <v>139</v>
      </c>
      <c r="D4341" t="s">
        <v>143</v>
      </c>
      <c r="E4341" s="7">
        <v>2</v>
      </c>
      <c r="F4341" s="7" t="s">
        <v>148</v>
      </c>
      <c r="G4341" t="s">
        <v>11</v>
      </c>
      <c r="H4341">
        <v>41.3</v>
      </c>
      <c r="I4341">
        <v>3</v>
      </c>
      <c r="J4341">
        <v>68.2</v>
      </c>
      <c r="K4341">
        <v>1.9870000000000001</v>
      </c>
    </row>
    <row r="4342" spans="1:11" x14ac:dyDescent="0.25">
      <c r="A4342" s="7">
        <v>822634</v>
      </c>
      <c r="B4342" s="7">
        <v>821885</v>
      </c>
      <c r="C4342" t="s">
        <v>139</v>
      </c>
      <c r="D4342" t="s">
        <v>143</v>
      </c>
      <c r="E4342" s="7">
        <v>2</v>
      </c>
      <c r="F4342" s="7" t="s">
        <v>148</v>
      </c>
      <c r="G4342" t="s">
        <v>11</v>
      </c>
      <c r="H4342">
        <v>61.7</v>
      </c>
      <c r="I4342">
        <v>1</v>
      </c>
      <c r="J4342">
        <v>183.2</v>
      </c>
      <c r="K4342">
        <v>1.9870000000000001</v>
      </c>
    </row>
    <row r="4343" spans="1:11" x14ac:dyDescent="0.25">
      <c r="A4343" s="7">
        <v>822635</v>
      </c>
      <c r="B4343" s="7">
        <v>821885</v>
      </c>
      <c r="C4343" t="s">
        <v>139</v>
      </c>
      <c r="D4343" t="s">
        <v>143</v>
      </c>
      <c r="E4343" s="7">
        <v>2</v>
      </c>
      <c r="F4343" s="7" t="s">
        <v>148</v>
      </c>
      <c r="G4343" t="s">
        <v>11</v>
      </c>
      <c r="H4343">
        <v>38.799999999999997</v>
      </c>
      <c r="I4343">
        <v>1</v>
      </c>
      <c r="J4343">
        <v>142</v>
      </c>
      <c r="K4343">
        <v>1.9870000000000001</v>
      </c>
    </row>
    <row r="4344" spans="1:11" x14ac:dyDescent="0.25">
      <c r="A4344" s="7">
        <v>822636</v>
      </c>
      <c r="B4344" s="7">
        <v>821885</v>
      </c>
      <c r="C4344" t="s">
        <v>139</v>
      </c>
      <c r="D4344" t="s">
        <v>143</v>
      </c>
      <c r="E4344" s="7">
        <v>2</v>
      </c>
      <c r="F4344" s="7" t="s">
        <v>148</v>
      </c>
      <c r="G4344" t="s">
        <v>11</v>
      </c>
      <c r="H4344">
        <v>58.8</v>
      </c>
      <c r="I4344">
        <v>1</v>
      </c>
      <c r="J4344">
        <v>167.6</v>
      </c>
      <c r="K4344">
        <v>1.9870000000000001</v>
      </c>
    </row>
    <row r="4345" spans="1:11" x14ac:dyDescent="0.25">
      <c r="A4345" s="7">
        <v>822637</v>
      </c>
      <c r="B4345" s="7">
        <v>821885</v>
      </c>
      <c r="C4345" t="s">
        <v>139</v>
      </c>
      <c r="D4345" t="s">
        <v>143</v>
      </c>
      <c r="E4345" s="7">
        <v>2</v>
      </c>
      <c r="F4345" s="7" t="s">
        <v>148</v>
      </c>
      <c r="G4345" t="s">
        <v>11</v>
      </c>
      <c r="H4345">
        <v>61.6</v>
      </c>
      <c r="I4345">
        <v>3</v>
      </c>
      <c r="J4345">
        <v>87.9</v>
      </c>
      <c r="K4345">
        <v>1.9870000000000001</v>
      </c>
    </row>
    <row r="4346" spans="1:11" x14ac:dyDescent="0.25">
      <c r="A4346" s="7">
        <v>822638</v>
      </c>
      <c r="B4346" s="7">
        <v>821885</v>
      </c>
      <c r="C4346" t="s">
        <v>139</v>
      </c>
      <c r="D4346" t="s">
        <v>143</v>
      </c>
      <c r="E4346" s="7">
        <v>2</v>
      </c>
      <c r="F4346" s="7" t="s">
        <v>148</v>
      </c>
      <c r="G4346" t="s">
        <v>11</v>
      </c>
      <c r="H4346">
        <v>38.799999999999997</v>
      </c>
      <c r="I4346">
        <v>1</v>
      </c>
      <c r="J4346">
        <v>142</v>
      </c>
      <c r="K4346">
        <v>1.9870000000000001</v>
      </c>
    </row>
    <row r="4347" spans="1:11" x14ac:dyDescent="0.25">
      <c r="A4347" s="7">
        <v>822639</v>
      </c>
      <c r="B4347" s="7">
        <v>821885</v>
      </c>
      <c r="C4347" t="s">
        <v>139</v>
      </c>
      <c r="D4347" t="s">
        <v>143</v>
      </c>
      <c r="E4347" s="7">
        <v>2</v>
      </c>
      <c r="F4347" s="7" t="s">
        <v>148</v>
      </c>
      <c r="G4347" t="s">
        <v>11</v>
      </c>
      <c r="H4347">
        <v>58.8</v>
      </c>
      <c r="I4347">
        <v>2</v>
      </c>
      <c r="J4347">
        <v>103.9</v>
      </c>
      <c r="K4347">
        <v>1.9870000000000001</v>
      </c>
    </row>
    <row r="4348" spans="1:11" x14ac:dyDescent="0.25">
      <c r="A4348" s="7">
        <v>822640</v>
      </c>
      <c r="B4348" s="7">
        <v>821885</v>
      </c>
      <c r="C4348" t="s">
        <v>139</v>
      </c>
      <c r="D4348" t="s">
        <v>143</v>
      </c>
      <c r="E4348" s="7">
        <v>2</v>
      </c>
      <c r="F4348" s="7" t="s">
        <v>148</v>
      </c>
      <c r="G4348" t="s">
        <v>11</v>
      </c>
      <c r="H4348">
        <v>61.4</v>
      </c>
      <c r="I4348">
        <v>1</v>
      </c>
      <c r="J4348">
        <v>183.2</v>
      </c>
      <c r="K4348">
        <v>1.9870000000000001</v>
      </c>
    </row>
    <row r="4349" spans="1:11" x14ac:dyDescent="0.25">
      <c r="A4349" s="7">
        <v>822641</v>
      </c>
      <c r="B4349" s="7">
        <v>821885</v>
      </c>
      <c r="C4349" t="s">
        <v>139</v>
      </c>
      <c r="D4349" t="s">
        <v>143</v>
      </c>
      <c r="E4349" s="7">
        <v>2</v>
      </c>
      <c r="F4349" s="7" t="s">
        <v>148</v>
      </c>
      <c r="G4349" t="s">
        <v>11</v>
      </c>
      <c r="H4349">
        <v>39.299999999999997</v>
      </c>
      <c r="I4349">
        <v>1</v>
      </c>
      <c r="J4349">
        <v>142</v>
      </c>
      <c r="K4349">
        <v>1.9870000000000001</v>
      </c>
    </row>
    <row r="4350" spans="1:11" x14ac:dyDescent="0.25">
      <c r="A4350" s="7">
        <v>822642</v>
      </c>
      <c r="B4350" s="7">
        <v>821885</v>
      </c>
      <c r="C4350" t="s">
        <v>139</v>
      </c>
      <c r="D4350" t="s">
        <v>143</v>
      </c>
      <c r="E4350" s="7">
        <v>2</v>
      </c>
      <c r="F4350" s="7" t="s">
        <v>148</v>
      </c>
      <c r="G4350" t="s">
        <v>11</v>
      </c>
      <c r="H4350">
        <v>58.8</v>
      </c>
      <c r="I4350">
        <v>1</v>
      </c>
      <c r="J4350">
        <v>167.6</v>
      </c>
      <c r="K4350">
        <v>1.9870000000000001</v>
      </c>
    </row>
    <row r="4351" spans="1:11" x14ac:dyDescent="0.25">
      <c r="A4351" s="7">
        <v>822643</v>
      </c>
      <c r="B4351" s="7">
        <v>821885</v>
      </c>
      <c r="C4351" t="s">
        <v>139</v>
      </c>
      <c r="D4351" t="s">
        <v>143</v>
      </c>
      <c r="E4351" s="7">
        <v>2</v>
      </c>
      <c r="F4351" s="7" t="s">
        <v>148</v>
      </c>
      <c r="G4351" t="s">
        <v>11</v>
      </c>
      <c r="H4351">
        <v>61.5</v>
      </c>
      <c r="I4351">
        <v>1</v>
      </c>
      <c r="J4351">
        <v>183.2</v>
      </c>
      <c r="K4351">
        <v>1.9870000000000001</v>
      </c>
    </row>
    <row r="4352" spans="1:11" x14ac:dyDescent="0.25">
      <c r="A4352" s="7">
        <v>822644</v>
      </c>
      <c r="B4352" s="7">
        <v>821885</v>
      </c>
      <c r="C4352" t="s">
        <v>139</v>
      </c>
      <c r="D4352" t="s">
        <v>143</v>
      </c>
      <c r="E4352" s="7">
        <v>2</v>
      </c>
      <c r="F4352" s="7" t="s">
        <v>148</v>
      </c>
      <c r="G4352" t="s">
        <v>11</v>
      </c>
      <c r="H4352">
        <v>38.799999999999997</v>
      </c>
      <c r="I4352">
        <v>1</v>
      </c>
      <c r="J4352">
        <v>142</v>
      </c>
      <c r="K4352">
        <v>1.9870000000000001</v>
      </c>
    </row>
    <row r="4353" spans="1:11" x14ac:dyDescent="0.25">
      <c r="A4353" s="7">
        <v>822645</v>
      </c>
      <c r="B4353" s="7">
        <v>821885</v>
      </c>
      <c r="C4353" t="s">
        <v>139</v>
      </c>
      <c r="D4353" t="s">
        <v>143</v>
      </c>
      <c r="E4353" s="7">
        <v>2</v>
      </c>
      <c r="F4353" s="7" t="s">
        <v>148</v>
      </c>
      <c r="G4353" t="s">
        <v>11</v>
      </c>
      <c r="H4353">
        <v>58.7</v>
      </c>
      <c r="I4353">
        <v>1</v>
      </c>
      <c r="J4353">
        <v>167.6</v>
      </c>
      <c r="K4353">
        <v>1.9870000000000001</v>
      </c>
    </row>
    <row r="4354" spans="1:11" x14ac:dyDescent="0.25">
      <c r="A4354" s="7">
        <v>822646</v>
      </c>
      <c r="B4354" s="7">
        <v>821885</v>
      </c>
      <c r="C4354" t="s">
        <v>139</v>
      </c>
      <c r="D4354" t="s">
        <v>143</v>
      </c>
      <c r="E4354" s="7">
        <v>2</v>
      </c>
      <c r="F4354" s="7" t="s">
        <v>148</v>
      </c>
      <c r="G4354" t="s">
        <v>11</v>
      </c>
      <c r="H4354">
        <v>45.2</v>
      </c>
      <c r="I4354">
        <v>3</v>
      </c>
      <c r="J4354">
        <v>80.400000000000006</v>
      </c>
      <c r="K4354">
        <v>1.9870000000000001</v>
      </c>
    </row>
    <row r="4355" spans="1:11" x14ac:dyDescent="0.25">
      <c r="A4355" s="7">
        <v>822647</v>
      </c>
      <c r="B4355" s="7">
        <v>821885</v>
      </c>
      <c r="C4355" t="s">
        <v>139</v>
      </c>
      <c r="D4355" t="s">
        <v>143</v>
      </c>
      <c r="E4355" s="7">
        <v>2</v>
      </c>
      <c r="F4355" s="7" t="s">
        <v>148</v>
      </c>
      <c r="G4355" t="s">
        <v>11</v>
      </c>
      <c r="H4355">
        <v>47.4</v>
      </c>
      <c r="I4355">
        <v>1</v>
      </c>
      <c r="J4355">
        <v>167.6</v>
      </c>
      <c r="K4355">
        <v>1.9870000000000001</v>
      </c>
    </row>
    <row r="4356" spans="1:11" x14ac:dyDescent="0.25">
      <c r="A4356" s="7">
        <v>822648</v>
      </c>
      <c r="B4356" s="7">
        <v>821885</v>
      </c>
      <c r="C4356" t="s">
        <v>139</v>
      </c>
      <c r="D4356" t="s">
        <v>143</v>
      </c>
      <c r="E4356" s="7">
        <v>2</v>
      </c>
      <c r="F4356" s="7" t="s">
        <v>148</v>
      </c>
      <c r="G4356" t="s">
        <v>11</v>
      </c>
      <c r="H4356">
        <v>47.3</v>
      </c>
      <c r="I4356">
        <v>2</v>
      </c>
      <c r="J4356">
        <v>103.9</v>
      </c>
      <c r="K4356">
        <v>1.9870000000000001</v>
      </c>
    </row>
    <row r="4357" spans="1:11" x14ac:dyDescent="0.25">
      <c r="A4357" s="7">
        <v>822649</v>
      </c>
      <c r="B4357" s="7">
        <v>821885</v>
      </c>
      <c r="C4357" t="s">
        <v>139</v>
      </c>
      <c r="D4357" t="s">
        <v>143</v>
      </c>
      <c r="E4357" s="7">
        <v>2</v>
      </c>
      <c r="F4357" s="7" t="s">
        <v>148</v>
      </c>
      <c r="G4357" t="s">
        <v>11</v>
      </c>
      <c r="H4357">
        <v>44.5</v>
      </c>
      <c r="I4357">
        <v>1</v>
      </c>
      <c r="J4357">
        <v>167.6</v>
      </c>
      <c r="K4357">
        <v>1.9870000000000001</v>
      </c>
    </row>
    <row r="4358" spans="1:11" x14ac:dyDescent="0.25">
      <c r="A4358" s="7">
        <v>822650</v>
      </c>
      <c r="B4358" s="7">
        <v>821885</v>
      </c>
      <c r="C4358" t="s">
        <v>139</v>
      </c>
      <c r="D4358" t="s">
        <v>143</v>
      </c>
      <c r="E4358" s="7">
        <v>2</v>
      </c>
      <c r="F4358" s="7" t="s">
        <v>148</v>
      </c>
      <c r="G4358" t="s">
        <v>11</v>
      </c>
      <c r="H4358">
        <v>45.3</v>
      </c>
      <c r="I4358">
        <v>4</v>
      </c>
      <c r="J4358">
        <v>65.3</v>
      </c>
      <c r="K4358">
        <v>1.9870000000000001</v>
      </c>
    </row>
    <row r="4359" spans="1:11" x14ac:dyDescent="0.25">
      <c r="A4359" s="7">
        <v>822653</v>
      </c>
      <c r="B4359" s="7">
        <v>821885</v>
      </c>
      <c r="C4359" t="s">
        <v>139</v>
      </c>
      <c r="D4359" t="s">
        <v>143</v>
      </c>
      <c r="E4359" s="7">
        <v>2</v>
      </c>
      <c r="F4359" s="7" t="s">
        <v>148</v>
      </c>
      <c r="G4359" t="s">
        <v>11</v>
      </c>
      <c r="H4359">
        <v>45.3</v>
      </c>
      <c r="I4359">
        <v>3</v>
      </c>
      <c r="J4359">
        <v>80.400000000000006</v>
      </c>
      <c r="K4359">
        <v>1.9870000000000001</v>
      </c>
    </row>
    <row r="4360" spans="1:11" x14ac:dyDescent="0.25">
      <c r="A4360" s="7">
        <v>822654</v>
      </c>
      <c r="B4360" s="7">
        <v>821885</v>
      </c>
      <c r="C4360" t="s">
        <v>139</v>
      </c>
      <c r="D4360" t="s">
        <v>143</v>
      </c>
      <c r="E4360" s="7">
        <v>2</v>
      </c>
      <c r="F4360" s="7" t="s">
        <v>148</v>
      </c>
      <c r="G4360" t="s">
        <v>11</v>
      </c>
      <c r="H4360">
        <v>45.5</v>
      </c>
      <c r="I4360">
        <v>3</v>
      </c>
      <c r="J4360">
        <v>80.400000000000006</v>
      </c>
      <c r="K4360">
        <v>1.9870000000000001</v>
      </c>
    </row>
    <row r="4361" spans="1:11" x14ac:dyDescent="0.25">
      <c r="A4361" s="7">
        <v>822656</v>
      </c>
      <c r="B4361" s="7">
        <v>821885</v>
      </c>
      <c r="C4361" t="s">
        <v>139</v>
      </c>
      <c r="D4361" t="s">
        <v>143</v>
      </c>
      <c r="E4361" s="7">
        <v>2</v>
      </c>
      <c r="F4361" s="7" t="s">
        <v>148</v>
      </c>
      <c r="G4361" t="s">
        <v>11</v>
      </c>
      <c r="H4361">
        <v>45.5</v>
      </c>
      <c r="I4361">
        <v>2</v>
      </c>
      <c r="J4361">
        <v>103.9</v>
      </c>
      <c r="K4361">
        <v>1.9870000000000001</v>
      </c>
    </row>
    <row r="4362" spans="1:11" x14ac:dyDescent="0.25">
      <c r="A4362" s="7">
        <v>822657</v>
      </c>
      <c r="B4362" s="7">
        <v>821885</v>
      </c>
      <c r="C4362" t="s">
        <v>139</v>
      </c>
      <c r="D4362" t="s">
        <v>143</v>
      </c>
      <c r="E4362" s="7">
        <v>2</v>
      </c>
      <c r="F4362" s="7" t="s">
        <v>148</v>
      </c>
      <c r="G4362" t="s">
        <v>11</v>
      </c>
      <c r="H4362">
        <v>44.6</v>
      </c>
      <c r="I4362">
        <v>2</v>
      </c>
      <c r="J4362">
        <v>103.9</v>
      </c>
      <c r="K4362">
        <v>1.9870000000000001</v>
      </c>
    </row>
    <row r="4363" spans="1:11" x14ac:dyDescent="0.25">
      <c r="A4363" s="7">
        <v>822658</v>
      </c>
      <c r="B4363" s="7">
        <v>821885</v>
      </c>
      <c r="C4363" t="s">
        <v>139</v>
      </c>
      <c r="D4363" t="s">
        <v>143</v>
      </c>
      <c r="E4363" s="7">
        <v>2</v>
      </c>
      <c r="F4363" s="7" t="s">
        <v>148</v>
      </c>
      <c r="G4363" t="s">
        <v>11</v>
      </c>
      <c r="H4363">
        <v>45.3</v>
      </c>
      <c r="I4363">
        <v>1</v>
      </c>
      <c r="J4363">
        <v>167.6</v>
      </c>
      <c r="K4363">
        <v>1.9870000000000001</v>
      </c>
    </row>
    <row r="4364" spans="1:11" x14ac:dyDescent="0.25">
      <c r="A4364" s="7">
        <v>822659</v>
      </c>
      <c r="B4364" s="7">
        <v>821885</v>
      </c>
      <c r="C4364" t="s">
        <v>139</v>
      </c>
      <c r="D4364" t="s">
        <v>143</v>
      </c>
      <c r="E4364" s="7">
        <v>2</v>
      </c>
      <c r="F4364" s="7" t="s">
        <v>148</v>
      </c>
      <c r="G4364" t="s">
        <v>11</v>
      </c>
      <c r="H4364">
        <v>47.4</v>
      </c>
      <c r="I4364">
        <v>1</v>
      </c>
      <c r="J4364">
        <v>167.6</v>
      </c>
      <c r="K4364">
        <v>1.9870000000000001</v>
      </c>
    </row>
    <row r="4365" spans="1:11" x14ac:dyDescent="0.25">
      <c r="A4365" s="7">
        <v>822660</v>
      </c>
      <c r="B4365" s="7">
        <v>821885</v>
      </c>
      <c r="C4365" t="s">
        <v>139</v>
      </c>
      <c r="D4365" t="s">
        <v>143</v>
      </c>
      <c r="E4365" s="7">
        <v>2</v>
      </c>
      <c r="F4365" s="7" t="s">
        <v>148</v>
      </c>
      <c r="G4365" t="s">
        <v>11</v>
      </c>
      <c r="H4365">
        <v>47.3</v>
      </c>
      <c r="I4365">
        <v>1</v>
      </c>
      <c r="J4365">
        <v>167.6</v>
      </c>
      <c r="K4365">
        <v>1.9870000000000001</v>
      </c>
    </row>
    <row r="4366" spans="1:11" x14ac:dyDescent="0.25">
      <c r="A4366" s="7">
        <v>822661</v>
      </c>
      <c r="B4366" s="7">
        <v>821885</v>
      </c>
      <c r="C4366" t="s">
        <v>139</v>
      </c>
      <c r="D4366" t="s">
        <v>143</v>
      </c>
      <c r="E4366" s="7">
        <v>2</v>
      </c>
      <c r="F4366" s="7" t="s">
        <v>148</v>
      </c>
      <c r="G4366" t="s">
        <v>11</v>
      </c>
      <c r="H4366">
        <v>45.3</v>
      </c>
      <c r="I4366">
        <v>1</v>
      </c>
      <c r="J4366">
        <v>167.6</v>
      </c>
      <c r="K4366">
        <v>1.9870000000000001</v>
      </c>
    </row>
    <row r="4367" spans="1:11" x14ac:dyDescent="0.25">
      <c r="A4367" s="7">
        <v>822662</v>
      </c>
      <c r="B4367" s="7">
        <v>821885</v>
      </c>
      <c r="C4367" t="s">
        <v>139</v>
      </c>
      <c r="D4367" t="s">
        <v>143</v>
      </c>
      <c r="E4367" s="7">
        <v>2</v>
      </c>
      <c r="F4367" s="7" t="s">
        <v>148</v>
      </c>
      <c r="G4367" t="s">
        <v>11</v>
      </c>
      <c r="H4367">
        <v>62.8</v>
      </c>
      <c r="I4367">
        <v>4</v>
      </c>
      <c r="J4367">
        <v>71.5</v>
      </c>
      <c r="K4367">
        <v>1.9870000000000001</v>
      </c>
    </row>
    <row r="4368" spans="1:11" x14ac:dyDescent="0.25">
      <c r="A4368" s="7">
        <v>822663</v>
      </c>
      <c r="B4368" s="7">
        <v>821885</v>
      </c>
      <c r="C4368" t="s">
        <v>139</v>
      </c>
      <c r="D4368" t="s">
        <v>143</v>
      </c>
      <c r="E4368" s="7">
        <v>2</v>
      </c>
      <c r="F4368" s="7" t="s">
        <v>148</v>
      </c>
      <c r="G4368" t="s">
        <v>11</v>
      </c>
      <c r="H4368">
        <v>45.6</v>
      </c>
      <c r="I4368">
        <v>1</v>
      </c>
      <c r="J4368">
        <v>167.6</v>
      </c>
      <c r="K4368">
        <v>1.9870000000000001</v>
      </c>
    </row>
    <row r="4369" spans="1:11" x14ac:dyDescent="0.25">
      <c r="A4369" s="7">
        <v>822664</v>
      </c>
      <c r="B4369" s="7">
        <v>821885</v>
      </c>
      <c r="C4369" t="s">
        <v>139</v>
      </c>
      <c r="D4369" t="s">
        <v>143</v>
      </c>
      <c r="E4369" s="7">
        <v>2</v>
      </c>
      <c r="F4369" s="7" t="s">
        <v>148</v>
      </c>
      <c r="G4369" t="s">
        <v>11</v>
      </c>
      <c r="H4369">
        <v>44.8</v>
      </c>
      <c r="I4369">
        <v>1</v>
      </c>
      <c r="J4369">
        <v>167.6</v>
      </c>
      <c r="K4369">
        <v>1.9870000000000001</v>
      </c>
    </row>
    <row r="4370" spans="1:11" x14ac:dyDescent="0.25">
      <c r="A4370" s="7">
        <v>822665</v>
      </c>
      <c r="B4370" s="7">
        <v>821885</v>
      </c>
      <c r="C4370" t="s">
        <v>139</v>
      </c>
      <c r="D4370" t="s">
        <v>143</v>
      </c>
      <c r="E4370" s="7">
        <v>2</v>
      </c>
      <c r="F4370" s="7" t="s">
        <v>148</v>
      </c>
      <c r="G4370" t="s">
        <v>11</v>
      </c>
      <c r="H4370">
        <v>47.3</v>
      </c>
      <c r="I4370">
        <v>4</v>
      </c>
      <c r="J4370">
        <v>65.3</v>
      </c>
      <c r="K4370">
        <v>1.9870000000000001</v>
      </c>
    </row>
    <row r="4371" spans="1:11" x14ac:dyDescent="0.25">
      <c r="A4371" s="7">
        <v>822666</v>
      </c>
      <c r="B4371" s="7">
        <v>821885</v>
      </c>
      <c r="C4371" t="s">
        <v>139</v>
      </c>
      <c r="D4371" t="s">
        <v>143</v>
      </c>
      <c r="E4371" s="7">
        <v>2</v>
      </c>
      <c r="F4371" s="7" t="s">
        <v>148</v>
      </c>
      <c r="G4371" t="s">
        <v>11</v>
      </c>
      <c r="H4371">
        <v>45.6</v>
      </c>
      <c r="I4371">
        <v>2</v>
      </c>
      <c r="J4371">
        <v>103.9</v>
      </c>
      <c r="K4371">
        <v>1.9870000000000001</v>
      </c>
    </row>
    <row r="4372" spans="1:11" x14ac:dyDescent="0.25">
      <c r="A4372" s="7">
        <v>822667</v>
      </c>
      <c r="B4372" s="7">
        <v>821885</v>
      </c>
      <c r="C4372" t="s">
        <v>139</v>
      </c>
      <c r="D4372" t="s">
        <v>143</v>
      </c>
      <c r="E4372" s="7">
        <v>2</v>
      </c>
      <c r="F4372" s="7" t="s">
        <v>148</v>
      </c>
      <c r="G4372" t="s">
        <v>11</v>
      </c>
      <c r="H4372">
        <v>47.4</v>
      </c>
      <c r="I4372">
        <v>1</v>
      </c>
      <c r="J4372">
        <v>167.6</v>
      </c>
      <c r="K4372">
        <v>1.9870000000000001</v>
      </c>
    </row>
    <row r="4373" spans="1:11" x14ac:dyDescent="0.25">
      <c r="A4373" s="7">
        <v>822668</v>
      </c>
      <c r="B4373" s="7">
        <v>821885</v>
      </c>
      <c r="C4373" t="s">
        <v>139</v>
      </c>
      <c r="D4373" t="s">
        <v>143</v>
      </c>
      <c r="E4373" s="7">
        <v>2</v>
      </c>
      <c r="F4373" s="7" t="s">
        <v>148</v>
      </c>
      <c r="G4373" t="s">
        <v>11</v>
      </c>
      <c r="H4373">
        <v>30.3</v>
      </c>
      <c r="I4373">
        <v>1</v>
      </c>
      <c r="J4373">
        <v>142</v>
      </c>
      <c r="K4373">
        <v>1.9870000000000001</v>
      </c>
    </row>
    <row r="4374" spans="1:11" x14ac:dyDescent="0.25">
      <c r="A4374" s="7">
        <v>822669</v>
      </c>
      <c r="B4374" s="7">
        <v>821885</v>
      </c>
      <c r="C4374" t="s">
        <v>139</v>
      </c>
      <c r="D4374" t="s">
        <v>143</v>
      </c>
      <c r="E4374" s="7">
        <v>2</v>
      </c>
      <c r="F4374" s="7" t="s">
        <v>148</v>
      </c>
      <c r="G4374" t="s">
        <v>11</v>
      </c>
      <c r="H4374">
        <v>45.4</v>
      </c>
      <c r="I4374">
        <v>1</v>
      </c>
      <c r="J4374">
        <v>167.6</v>
      </c>
      <c r="K4374">
        <v>1.9870000000000001</v>
      </c>
    </row>
    <row r="4375" spans="1:11" x14ac:dyDescent="0.25">
      <c r="A4375" s="7">
        <v>822670</v>
      </c>
      <c r="B4375" s="7">
        <v>821885</v>
      </c>
      <c r="C4375" t="s">
        <v>139</v>
      </c>
      <c r="D4375" t="s">
        <v>143</v>
      </c>
      <c r="E4375" s="7">
        <v>2</v>
      </c>
      <c r="F4375" s="7" t="s">
        <v>148</v>
      </c>
      <c r="G4375" t="s">
        <v>11</v>
      </c>
      <c r="H4375">
        <v>45.8</v>
      </c>
      <c r="I4375">
        <v>2</v>
      </c>
      <c r="J4375">
        <v>103.9</v>
      </c>
      <c r="K4375">
        <v>1.9870000000000001</v>
      </c>
    </row>
    <row r="4376" spans="1:11" x14ac:dyDescent="0.25">
      <c r="A4376" s="7">
        <v>822671</v>
      </c>
      <c r="B4376" s="7">
        <v>821885</v>
      </c>
      <c r="C4376" t="s">
        <v>139</v>
      </c>
      <c r="D4376" t="s">
        <v>143</v>
      </c>
      <c r="E4376" s="7">
        <v>2</v>
      </c>
      <c r="F4376" s="7" t="s">
        <v>148</v>
      </c>
      <c r="G4376" t="s">
        <v>11</v>
      </c>
      <c r="H4376">
        <v>47.7</v>
      </c>
      <c r="I4376">
        <v>1</v>
      </c>
      <c r="J4376">
        <v>167.6</v>
      </c>
      <c r="K4376">
        <v>1.9870000000000001</v>
      </c>
    </row>
    <row r="4377" spans="1:11" x14ac:dyDescent="0.25">
      <c r="A4377" s="7">
        <v>822672</v>
      </c>
      <c r="B4377" s="7">
        <v>821885</v>
      </c>
      <c r="C4377" t="s">
        <v>139</v>
      </c>
      <c r="D4377" t="s">
        <v>143</v>
      </c>
      <c r="E4377" s="7">
        <v>2</v>
      </c>
      <c r="F4377" s="7" t="s">
        <v>148</v>
      </c>
      <c r="G4377" t="s">
        <v>11</v>
      </c>
      <c r="H4377">
        <v>44.2</v>
      </c>
      <c r="I4377">
        <v>2</v>
      </c>
      <c r="J4377">
        <v>103.9</v>
      </c>
      <c r="K4377">
        <v>1.9870000000000001</v>
      </c>
    </row>
    <row r="4378" spans="1:11" x14ac:dyDescent="0.25">
      <c r="A4378" s="7">
        <v>822673</v>
      </c>
      <c r="B4378" s="7">
        <v>821885</v>
      </c>
      <c r="C4378" t="s">
        <v>139</v>
      </c>
      <c r="D4378" t="s">
        <v>143</v>
      </c>
      <c r="E4378" s="7">
        <v>2</v>
      </c>
      <c r="F4378" s="7" t="s">
        <v>148</v>
      </c>
      <c r="G4378" t="s">
        <v>11</v>
      </c>
      <c r="H4378">
        <v>30.3</v>
      </c>
      <c r="I4378">
        <v>1</v>
      </c>
      <c r="J4378">
        <v>142</v>
      </c>
      <c r="K4378">
        <v>1.9870000000000001</v>
      </c>
    </row>
    <row r="4379" spans="1:11" x14ac:dyDescent="0.25">
      <c r="A4379" s="7">
        <v>822674</v>
      </c>
      <c r="B4379" s="7">
        <v>821885</v>
      </c>
      <c r="C4379" t="s">
        <v>139</v>
      </c>
      <c r="D4379" t="s">
        <v>143</v>
      </c>
      <c r="E4379" s="7">
        <v>2</v>
      </c>
      <c r="F4379" s="7" t="s">
        <v>148</v>
      </c>
      <c r="G4379" t="s">
        <v>11</v>
      </c>
      <c r="H4379">
        <v>45.7</v>
      </c>
      <c r="I4379">
        <v>4</v>
      </c>
      <c r="J4379">
        <v>65.3</v>
      </c>
      <c r="K4379">
        <v>1.9870000000000001</v>
      </c>
    </row>
    <row r="4380" spans="1:11" x14ac:dyDescent="0.25">
      <c r="A4380" s="7">
        <v>822675</v>
      </c>
      <c r="B4380" s="7">
        <v>821885</v>
      </c>
      <c r="C4380" t="s">
        <v>139</v>
      </c>
      <c r="D4380" t="s">
        <v>143</v>
      </c>
      <c r="E4380" s="7">
        <v>2</v>
      </c>
      <c r="F4380" s="7" t="s">
        <v>148</v>
      </c>
      <c r="G4380" t="s">
        <v>11</v>
      </c>
      <c r="H4380">
        <v>62.8</v>
      </c>
      <c r="I4380">
        <v>2</v>
      </c>
      <c r="J4380">
        <v>113.6</v>
      </c>
      <c r="K4380">
        <v>1.9870000000000001</v>
      </c>
    </row>
    <row r="4381" spans="1:11" x14ac:dyDescent="0.25">
      <c r="A4381" s="7">
        <v>822676</v>
      </c>
      <c r="B4381" s="7">
        <v>821885</v>
      </c>
      <c r="C4381" t="s">
        <v>139</v>
      </c>
      <c r="D4381" t="s">
        <v>143</v>
      </c>
      <c r="E4381" s="7">
        <v>2</v>
      </c>
      <c r="F4381" s="7" t="s">
        <v>148</v>
      </c>
      <c r="G4381" t="s">
        <v>11</v>
      </c>
      <c r="H4381">
        <v>62.7</v>
      </c>
      <c r="I4381">
        <v>3</v>
      </c>
      <c r="J4381">
        <v>87.9</v>
      </c>
      <c r="K4381">
        <v>1.9870000000000001</v>
      </c>
    </row>
    <row r="4382" spans="1:11" x14ac:dyDescent="0.25">
      <c r="A4382" s="7">
        <v>822677</v>
      </c>
      <c r="B4382" s="7">
        <v>821885</v>
      </c>
      <c r="C4382" t="s">
        <v>139</v>
      </c>
      <c r="D4382" t="s">
        <v>143</v>
      </c>
      <c r="E4382" s="7">
        <v>2</v>
      </c>
      <c r="F4382" s="7" t="s">
        <v>148</v>
      </c>
      <c r="G4382" t="s">
        <v>11</v>
      </c>
      <c r="H4382">
        <v>45.8</v>
      </c>
      <c r="I4382">
        <v>2</v>
      </c>
      <c r="J4382">
        <v>103.9</v>
      </c>
      <c r="K4382">
        <v>1.9870000000000001</v>
      </c>
    </row>
    <row r="4383" spans="1:11" x14ac:dyDescent="0.25">
      <c r="A4383" s="7">
        <v>822678</v>
      </c>
      <c r="B4383" s="7">
        <v>821885</v>
      </c>
      <c r="C4383" t="s">
        <v>139</v>
      </c>
      <c r="D4383" t="s">
        <v>143</v>
      </c>
      <c r="E4383" s="7">
        <v>2</v>
      </c>
      <c r="F4383" s="7" t="s">
        <v>148</v>
      </c>
      <c r="G4383" t="s">
        <v>11</v>
      </c>
      <c r="H4383">
        <v>30.3</v>
      </c>
      <c r="I4383">
        <v>1</v>
      </c>
      <c r="J4383">
        <v>142</v>
      </c>
      <c r="K4383">
        <v>1.9870000000000001</v>
      </c>
    </row>
    <row r="4384" spans="1:11" x14ac:dyDescent="0.25">
      <c r="A4384" s="7">
        <v>822679</v>
      </c>
      <c r="B4384" s="7">
        <v>821885</v>
      </c>
      <c r="C4384" t="s">
        <v>139</v>
      </c>
      <c r="D4384" t="s">
        <v>143</v>
      </c>
      <c r="E4384" s="7">
        <v>2</v>
      </c>
      <c r="F4384" s="7" t="s">
        <v>148</v>
      </c>
      <c r="G4384" t="s">
        <v>11</v>
      </c>
      <c r="H4384">
        <v>45.8</v>
      </c>
      <c r="I4384">
        <v>3</v>
      </c>
      <c r="J4384">
        <v>80.400000000000006</v>
      </c>
      <c r="K4384">
        <v>1.9870000000000001</v>
      </c>
    </row>
    <row r="4385" spans="1:11" x14ac:dyDescent="0.25">
      <c r="A4385" s="7">
        <v>822680</v>
      </c>
      <c r="B4385" s="7">
        <v>821885</v>
      </c>
      <c r="C4385" t="s">
        <v>139</v>
      </c>
      <c r="D4385" t="s">
        <v>143</v>
      </c>
      <c r="E4385" s="7">
        <v>2</v>
      </c>
      <c r="F4385" s="7" t="s">
        <v>148</v>
      </c>
      <c r="G4385" t="s">
        <v>11</v>
      </c>
      <c r="H4385">
        <v>40.9</v>
      </c>
      <c r="I4385">
        <v>1</v>
      </c>
      <c r="J4385">
        <v>142</v>
      </c>
      <c r="K4385">
        <v>1.9870000000000001</v>
      </c>
    </row>
    <row r="4386" spans="1:11" x14ac:dyDescent="0.25">
      <c r="A4386" s="7">
        <v>822681</v>
      </c>
      <c r="B4386" s="7">
        <v>821885</v>
      </c>
      <c r="C4386" t="s">
        <v>139</v>
      </c>
      <c r="D4386" t="s">
        <v>143</v>
      </c>
      <c r="E4386" s="7">
        <v>2</v>
      </c>
      <c r="F4386" s="7" t="s">
        <v>148</v>
      </c>
      <c r="G4386" t="s">
        <v>11</v>
      </c>
      <c r="H4386">
        <v>52</v>
      </c>
      <c r="I4386">
        <v>2</v>
      </c>
      <c r="J4386">
        <v>103.9</v>
      </c>
      <c r="K4386">
        <v>1.9870000000000001</v>
      </c>
    </row>
    <row r="4387" spans="1:11" x14ac:dyDescent="0.25">
      <c r="A4387" s="7">
        <v>822682</v>
      </c>
      <c r="B4387" s="7">
        <v>821885</v>
      </c>
      <c r="C4387" t="s">
        <v>139</v>
      </c>
      <c r="D4387" t="s">
        <v>143</v>
      </c>
      <c r="E4387" s="7">
        <v>2</v>
      </c>
      <c r="F4387" s="7" t="s">
        <v>148</v>
      </c>
      <c r="G4387" t="s">
        <v>11</v>
      </c>
      <c r="H4387">
        <v>30.5</v>
      </c>
      <c r="I4387">
        <v>1</v>
      </c>
      <c r="J4387">
        <v>142</v>
      </c>
      <c r="K4387">
        <v>1.9870000000000001</v>
      </c>
    </row>
    <row r="4388" spans="1:11" x14ac:dyDescent="0.25">
      <c r="A4388" s="7">
        <v>822683</v>
      </c>
      <c r="B4388" s="7">
        <v>821885</v>
      </c>
      <c r="C4388" t="s">
        <v>139</v>
      </c>
      <c r="D4388" t="s">
        <v>143</v>
      </c>
      <c r="E4388" s="7">
        <v>2</v>
      </c>
      <c r="F4388" s="7" t="s">
        <v>148</v>
      </c>
      <c r="G4388" t="s">
        <v>11</v>
      </c>
      <c r="H4388">
        <v>59.4</v>
      </c>
      <c r="I4388">
        <v>1</v>
      </c>
      <c r="J4388">
        <v>142</v>
      </c>
      <c r="K4388">
        <v>1.9870000000000001</v>
      </c>
    </row>
    <row r="4389" spans="1:11" x14ac:dyDescent="0.25">
      <c r="A4389" s="7">
        <v>822684</v>
      </c>
      <c r="B4389" s="7">
        <v>821885</v>
      </c>
      <c r="C4389" t="s">
        <v>139</v>
      </c>
      <c r="D4389" t="s">
        <v>143</v>
      </c>
      <c r="E4389" s="7">
        <v>2</v>
      </c>
      <c r="F4389" s="7" t="s">
        <v>148</v>
      </c>
      <c r="G4389" t="s">
        <v>11</v>
      </c>
      <c r="H4389">
        <v>41.9</v>
      </c>
      <c r="I4389">
        <v>1</v>
      </c>
      <c r="J4389">
        <v>142</v>
      </c>
      <c r="K4389">
        <v>1.9870000000000001</v>
      </c>
    </row>
    <row r="4390" spans="1:11" x14ac:dyDescent="0.25">
      <c r="A4390" s="7">
        <v>822685</v>
      </c>
      <c r="B4390" s="7">
        <v>821885</v>
      </c>
      <c r="C4390" t="s">
        <v>139</v>
      </c>
      <c r="D4390" t="s">
        <v>143</v>
      </c>
      <c r="E4390" s="7">
        <v>2</v>
      </c>
      <c r="F4390" s="7" t="s">
        <v>148</v>
      </c>
      <c r="G4390" t="s">
        <v>11</v>
      </c>
      <c r="H4390">
        <v>51.8</v>
      </c>
      <c r="I4390">
        <v>1</v>
      </c>
      <c r="J4390">
        <v>167.6</v>
      </c>
      <c r="K4390">
        <v>1.9870000000000001</v>
      </c>
    </row>
    <row r="4391" spans="1:11" x14ac:dyDescent="0.25">
      <c r="A4391" s="7">
        <v>822686</v>
      </c>
      <c r="B4391" s="7">
        <v>821885</v>
      </c>
      <c r="C4391" t="s">
        <v>139</v>
      </c>
      <c r="D4391" t="s">
        <v>143</v>
      </c>
      <c r="E4391" s="7">
        <v>2</v>
      </c>
      <c r="F4391" s="7" t="s">
        <v>148</v>
      </c>
      <c r="G4391" t="s">
        <v>11</v>
      </c>
      <c r="H4391">
        <v>30.6</v>
      </c>
      <c r="I4391">
        <v>1</v>
      </c>
      <c r="J4391">
        <v>142</v>
      </c>
      <c r="K4391">
        <v>1.9870000000000001</v>
      </c>
    </row>
    <row r="4392" spans="1:11" x14ac:dyDescent="0.25">
      <c r="A4392" s="7">
        <v>822687</v>
      </c>
      <c r="B4392" s="7">
        <v>821885</v>
      </c>
      <c r="C4392" t="s">
        <v>139</v>
      </c>
      <c r="D4392" t="s">
        <v>143</v>
      </c>
      <c r="E4392" s="7">
        <v>2</v>
      </c>
      <c r="F4392" s="7" t="s">
        <v>148</v>
      </c>
      <c r="G4392" t="s">
        <v>11</v>
      </c>
      <c r="H4392">
        <v>59.3</v>
      </c>
      <c r="I4392">
        <v>3</v>
      </c>
      <c r="J4392">
        <v>87.9</v>
      </c>
      <c r="K4392">
        <v>1.9870000000000001</v>
      </c>
    </row>
    <row r="4393" spans="1:11" x14ac:dyDescent="0.25">
      <c r="A4393" s="7">
        <v>822688</v>
      </c>
      <c r="B4393" s="7">
        <v>821885</v>
      </c>
      <c r="C4393" t="s">
        <v>139</v>
      </c>
      <c r="D4393" t="s">
        <v>143</v>
      </c>
      <c r="E4393" s="7">
        <v>2</v>
      </c>
      <c r="F4393" s="7" t="s">
        <v>148</v>
      </c>
      <c r="G4393" t="s">
        <v>11</v>
      </c>
      <c r="H4393">
        <v>42</v>
      </c>
      <c r="I4393">
        <v>1</v>
      </c>
      <c r="J4393">
        <v>142</v>
      </c>
      <c r="K4393">
        <v>1.9870000000000001</v>
      </c>
    </row>
    <row r="4394" spans="1:11" x14ac:dyDescent="0.25">
      <c r="A4394" s="7">
        <v>822689</v>
      </c>
      <c r="B4394" s="7">
        <v>821885</v>
      </c>
      <c r="C4394" t="s">
        <v>139</v>
      </c>
      <c r="D4394" t="s">
        <v>143</v>
      </c>
      <c r="E4394" s="7">
        <v>2</v>
      </c>
      <c r="F4394" s="7" t="s">
        <v>148</v>
      </c>
      <c r="G4394" t="s">
        <v>11</v>
      </c>
      <c r="H4394">
        <v>51.7</v>
      </c>
      <c r="I4394">
        <v>2</v>
      </c>
      <c r="J4394">
        <v>103.9</v>
      </c>
      <c r="K4394">
        <v>1.9870000000000001</v>
      </c>
    </row>
    <row r="4395" spans="1:11" x14ac:dyDescent="0.25">
      <c r="A4395" s="7">
        <v>822690</v>
      </c>
      <c r="B4395" s="7">
        <v>821885</v>
      </c>
      <c r="C4395" t="s">
        <v>139</v>
      </c>
      <c r="D4395" t="s">
        <v>143</v>
      </c>
      <c r="E4395" s="7">
        <v>2</v>
      </c>
      <c r="F4395" s="7" t="s">
        <v>148</v>
      </c>
      <c r="G4395" t="s">
        <v>11</v>
      </c>
      <c r="H4395">
        <v>30.7</v>
      </c>
      <c r="I4395">
        <v>1</v>
      </c>
      <c r="J4395">
        <v>142</v>
      </c>
      <c r="K4395">
        <v>1.9870000000000001</v>
      </c>
    </row>
    <row r="4396" spans="1:11" x14ac:dyDescent="0.25">
      <c r="A4396" s="7">
        <v>822691</v>
      </c>
      <c r="B4396" s="7">
        <v>821885</v>
      </c>
      <c r="C4396" t="s">
        <v>139</v>
      </c>
      <c r="D4396" t="s">
        <v>143</v>
      </c>
      <c r="E4396" s="7">
        <v>2</v>
      </c>
      <c r="F4396" s="7" t="s">
        <v>148</v>
      </c>
      <c r="G4396" t="s">
        <v>11</v>
      </c>
      <c r="H4396">
        <v>59.3</v>
      </c>
      <c r="I4396">
        <v>4</v>
      </c>
      <c r="J4396">
        <v>71.5</v>
      </c>
      <c r="K4396">
        <v>1.9870000000000001</v>
      </c>
    </row>
    <row r="4397" spans="1:11" x14ac:dyDescent="0.25">
      <c r="A4397" s="7">
        <v>822692</v>
      </c>
      <c r="B4397" s="7">
        <v>821885</v>
      </c>
      <c r="C4397" t="s">
        <v>139</v>
      </c>
      <c r="D4397" t="s">
        <v>143</v>
      </c>
      <c r="E4397" s="7">
        <v>2</v>
      </c>
      <c r="F4397" s="7" t="s">
        <v>148</v>
      </c>
      <c r="G4397" t="s">
        <v>11</v>
      </c>
      <c r="H4397">
        <v>41.9</v>
      </c>
      <c r="I4397">
        <v>1</v>
      </c>
      <c r="J4397">
        <v>142</v>
      </c>
      <c r="K4397">
        <v>1.9870000000000001</v>
      </c>
    </row>
    <row r="4398" spans="1:11" x14ac:dyDescent="0.25">
      <c r="A4398" s="7">
        <v>822693</v>
      </c>
      <c r="B4398" s="7">
        <v>821885</v>
      </c>
      <c r="C4398" t="s">
        <v>139</v>
      </c>
      <c r="D4398" t="s">
        <v>143</v>
      </c>
      <c r="E4398" s="7">
        <v>2</v>
      </c>
      <c r="F4398" s="7" t="s">
        <v>148</v>
      </c>
      <c r="G4398" t="s">
        <v>11</v>
      </c>
      <c r="H4398">
        <v>51.5</v>
      </c>
      <c r="I4398">
        <v>1</v>
      </c>
      <c r="J4398">
        <v>167.6</v>
      </c>
      <c r="K4398">
        <v>1.9870000000000001</v>
      </c>
    </row>
    <row r="4399" spans="1:11" x14ac:dyDescent="0.25">
      <c r="A4399" s="7">
        <v>822694</v>
      </c>
      <c r="B4399" s="7">
        <v>821885</v>
      </c>
      <c r="C4399" t="s">
        <v>139</v>
      </c>
      <c r="D4399" t="s">
        <v>143</v>
      </c>
      <c r="E4399" s="7">
        <v>2</v>
      </c>
      <c r="F4399" s="7" t="s">
        <v>148</v>
      </c>
      <c r="G4399" t="s">
        <v>11</v>
      </c>
      <c r="H4399">
        <v>30.8</v>
      </c>
      <c r="I4399">
        <v>2</v>
      </c>
      <c r="J4399">
        <v>88</v>
      </c>
      <c r="K4399">
        <v>1.9870000000000001</v>
      </c>
    </row>
    <row r="4400" spans="1:11" x14ac:dyDescent="0.25">
      <c r="A4400" s="7">
        <v>822695</v>
      </c>
      <c r="B4400" s="7">
        <v>821885</v>
      </c>
      <c r="C4400" t="s">
        <v>139</v>
      </c>
      <c r="D4400" t="s">
        <v>143</v>
      </c>
      <c r="E4400" s="7">
        <v>2</v>
      </c>
      <c r="F4400" s="7" t="s">
        <v>148</v>
      </c>
      <c r="G4400" t="s">
        <v>11</v>
      </c>
      <c r="H4400">
        <v>59.4</v>
      </c>
      <c r="I4400">
        <v>4</v>
      </c>
      <c r="J4400">
        <v>71.5</v>
      </c>
      <c r="K4400">
        <v>1.9870000000000001</v>
      </c>
    </row>
    <row r="4401" spans="1:11" x14ac:dyDescent="0.25">
      <c r="A4401" s="7">
        <v>822696</v>
      </c>
      <c r="B4401" s="7">
        <v>821885</v>
      </c>
      <c r="C4401" t="s">
        <v>139</v>
      </c>
      <c r="D4401" t="s">
        <v>143</v>
      </c>
      <c r="E4401" s="7">
        <v>2</v>
      </c>
      <c r="F4401" s="7" t="s">
        <v>148</v>
      </c>
      <c r="G4401" t="s">
        <v>11</v>
      </c>
      <c r="H4401">
        <v>41.7</v>
      </c>
      <c r="I4401">
        <v>1</v>
      </c>
      <c r="J4401">
        <v>142</v>
      </c>
      <c r="K4401">
        <v>1.9870000000000001</v>
      </c>
    </row>
    <row r="4402" spans="1:11" x14ac:dyDescent="0.25">
      <c r="A4402" s="7">
        <v>822697</v>
      </c>
      <c r="B4402" s="7">
        <v>821885</v>
      </c>
      <c r="C4402" t="s">
        <v>139</v>
      </c>
      <c r="D4402" t="s">
        <v>143</v>
      </c>
      <c r="E4402" s="7">
        <v>2</v>
      </c>
      <c r="F4402" s="7" t="s">
        <v>148</v>
      </c>
      <c r="G4402" t="s">
        <v>11</v>
      </c>
      <c r="H4402">
        <v>51.6</v>
      </c>
      <c r="I4402">
        <v>4</v>
      </c>
      <c r="J4402">
        <v>65.3</v>
      </c>
      <c r="K4402">
        <v>1.9870000000000001</v>
      </c>
    </row>
    <row r="4403" spans="1:11" x14ac:dyDescent="0.25">
      <c r="A4403" s="7">
        <v>822698</v>
      </c>
      <c r="B4403" s="7">
        <v>821885</v>
      </c>
      <c r="C4403" t="s">
        <v>139</v>
      </c>
      <c r="D4403" t="s">
        <v>143</v>
      </c>
      <c r="E4403" s="7">
        <v>2</v>
      </c>
      <c r="F4403" s="7" t="s">
        <v>148</v>
      </c>
      <c r="G4403" t="s">
        <v>11</v>
      </c>
      <c r="H4403">
        <v>30.5</v>
      </c>
      <c r="I4403">
        <v>5</v>
      </c>
      <c r="J4403">
        <v>48.3</v>
      </c>
      <c r="K4403">
        <v>1.9870000000000001</v>
      </c>
    </row>
    <row r="4404" spans="1:11" x14ac:dyDescent="0.25">
      <c r="A4404" s="7">
        <v>822699</v>
      </c>
      <c r="B4404" s="7">
        <v>821885</v>
      </c>
      <c r="C4404" t="s">
        <v>139</v>
      </c>
      <c r="D4404" t="s">
        <v>143</v>
      </c>
      <c r="E4404" s="7">
        <v>2</v>
      </c>
      <c r="F4404" s="7" t="s">
        <v>148</v>
      </c>
      <c r="G4404" t="s">
        <v>11</v>
      </c>
      <c r="H4404">
        <v>59.3</v>
      </c>
      <c r="I4404">
        <v>3</v>
      </c>
      <c r="J4404">
        <v>87.9</v>
      </c>
      <c r="K4404">
        <v>1.9870000000000001</v>
      </c>
    </row>
    <row r="4405" spans="1:11" x14ac:dyDescent="0.25">
      <c r="A4405" s="7">
        <v>822700</v>
      </c>
      <c r="B4405" s="7">
        <v>821885</v>
      </c>
      <c r="C4405" t="s">
        <v>139</v>
      </c>
      <c r="D4405" t="s">
        <v>143</v>
      </c>
      <c r="E4405" s="7">
        <v>2</v>
      </c>
      <c r="F4405" s="7" t="s">
        <v>148</v>
      </c>
      <c r="G4405" t="s">
        <v>11</v>
      </c>
      <c r="H4405">
        <v>61.5</v>
      </c>
      <c r="I4405">
        <v>3</v>
      </c>
      <c r="J4405">
        <v>87.9</v>
      </c>
      <c r="K4405">
        <v>1.9870000000000001</v>
      </c>
    </row>
    <row r="4406" spans="1:11" x14ac:dyDescent="0.25">
      <c r="A4406" s="7">
        <v>822701</v>
      </c>
      <c r="B4406" s="7">
        <v>821885</v>
      </c>
      <c r="C4406" t="s">
        <v>139</v>
      </c>
      <c r="D4406" t="s">
        <v>143</v>
      </c>
      <c r="E4406" s="7">
        <v>2</v>
      </c>
      <c r="F4406" s="7" t="s">
        <v>148</v>
      </c>
      <c r="G4406" t="s">
        <v>11</v>
      </c>
      <c r="H4406">
        <v>62.9</v>
      </c>
      <c r="I4406">
        <v>1</v>
      </c>
      <c r="J4406">
        <v>142</v>
      </c>
      <c r="K4406">
        <v>1.9870000000000001</v>
      </c>
    </row>
    <row r="4407" spans="1:11" x14ac:dyDescent="0.25">
      <c r="A4407" s="7">
        <v>822702</v>
      </c>
      <c r="B4407" s="7">
        <v>821885</v>
      </c>
      <c r="C4407" t="s">
        <v>139</v>
      </c>
      <c r="D4407" t="s">
        <v>143</v>
      </c>
      <c r="E4407" s="7">
        <v>2</v>
      </c>
      <c r="F4407" s="7" t="s">
        <v>148</v>
      </c>
      <c r="G4407" t="s">
        <v>11</v>
      </c>
      <c r="H4407">
        <v>46.2</v>
      </c>
      <c r="I4407">
        <v>1</v>
      </c>
      <c r="J4407">
        <v>167.6</v>
      </c>
      <c r="K4407">
        <v>1.9870000000000001</v>
      </c>
    </row>
    <row r="4408" spans="1:11" x14ac:dyDescent="0.25">
      <c r="A4408" s="7">
        <v>822703</v>
      </c>
      <c r="B4408" s="7">
        <v>821885</v>
      </c>
      <c r="C4408" t="s">
        <v>139</v>
      </c>
      <c r="D4408" t="s">
        <v>143</v>
      </c>
      <c r="E4408" s="7">
        <v>2</v>
      </c>
      <c r="F4408" s="7" t="s">
        <v>148</v>
      </c>
      <c r="G4408" t="s">
        <v>11</v>
      </c>
      <c r="H4408">
        <v>30.7</v>
      </c>
      <c r="I4408">
        <v>1</v>
      </c>
      <c r="J4408">
        <v>142</v>
      </c>
      <c r="K4408">
        <v>1.9870000000000001</v>
      </c>
    </row>
    <row r="4409" spans="1:11" x14ac:dyDescent="0.25">
      <c r="A4409" s="7">
        <v>822704</v>
      </c>
      <c r="B4409" s="7">
        <v>821885</v>
      </c>
      <c r="C4409" t="s">
        <v>139</v>
      </c>
      <c r="D4409" t="s">
        <v>143</v>
      </c>
      <c r="E4409" s="7">
        <v>2</v>
      </c>
      <c r="F4409" s="7" t="s">
        <v>148</v>
      </c>
      <c r="G4409" t="s">
        <v>11</v>
      </c>
      <c r="H4409">
        <v>63.6</v>
      </c>
      <c r="I4409">
        <v>1</v>
      </c>
      <c r="J4409">
        <v>183.2</v>
      </c>
      <c r="K4409">
        <v>1.9870000000000001</v>
      </c>
    </row>
    <row r="4410" spans="1:11" x14ac:dyDescent="0.25">
      <c r="A4410" s="7">
        <v>822705</v>
      </c>
      <c r="B4410" s="7">
        <v>821885</v>
      </c>
      <c r="C4410" t="s">
        <v>139</v>
      </c>
      <c r="D4410" t="s">
        <v>143</v>
      </c>
      <c r="E4410" s="7">
        <v>2</v>
      </c>
      <c r="F4410" s="7" t="s">
        <v>148</v>
      </c>
      <c r="G4410" t="s">
        <v>11</v>
      </c>
      <c r="H4410">
        <v>46.1</v>
      </c>
      <c r="I4410">
        <v>1</v>
      </c>
      <c r="J4410">
        <v>167.6</v>
      </c>
      <c r="K4410">
        <v>1.9870000000000001</v>
      </c>
    </row>
    <row r="4411" spans="1:11" x14ac:dyDescent="0.25">
      <c r="A4411" s="7">
        <v>822707</v>
      </c>
      <c r="B4411" s="7">
        <v>821885</v>
      </c>
      <c r="C4411" t="s">
        <v>139</v>
      </c>
      <c r="D4411" t="s">
        <v>143</v>
      </c>
      <c r="E4411" s="7">
        <v>2</v>
      </c>
      <c r="F4411" s="7" t="s">
        <v>148</v>
      </c>
      <c r="G4411" t="s">
        <v>11</v>
      </c>
      <c r="H4411">
        <v>30.4</v>
      </c>
      <c r="I4411">
        <v>4</v>
      </c>
      <c r="J4411">
        <v>55.4</v>
      </c>
      <c r="K4411">
        <v>1.9870000000000001</v>
      </c>
    </row>
    <row r="4412" spans="1:11" x14ac:dyDescent="0.25">
      <c r="A4412" s="7">
        <v>822708</v>
      </c>
      <c r="B4412" s="7">
        <v>821885</v>
      </c>
      <c r="C4412" t="s">
        <v>139</v>
      </c>
      <c r="D4412" t="s">
        <v>143</v>
      </c>
      <c r="E4412" s="7">
        <v>2</v>
      </c>
      <c r="F4412" s="7" t="s">
        <v>148</v>
      </c>
      <c r="G4412" t="s">
        <v>11</v>
      </c>
      <c r="H4412">
        <v>62.9</v>
      </c>
      <c r="I4412">
        <v>3</v>
      </c>
      <c r="J4412">
        <v>87.9</v>
      </c>
      <c r="K4412">
        <v>1.9870000000000001</v>
      </c>
    </row>
    <row r="4413" spans="1:11" x14ac:dyDescent="0.25">
      <c r="A4413" s="7">
        <v>822710</v>
      </c>
      <c r="B4413" s="7">
        <v>821885</v>
      </c>
      <c r="C4413" t="s">
        <v>139</v>
      </c>
      <c r="D4413" t="s">
        <v>143</v>
      </c>
      <c r="E4413" s="7">
        <v>2</v>
      </c>
      <c r="F4413" s="7" t="s">
        <v>148</v>
      </c>
      <c r="G4413" t="s">
        <v>11</v>
      </c>
      <c r="H4413">
        <v>46.1</v>
      </c>
      <c r="I4413">
        <v>2</v>
      </c>
      <c r="J4413">
        <v>103.9</v>
      </c>
      <c r="K4413">
        <v>1.9870000000000001</v>
      </c>
    </row>
    <row r="4414" spans="1:11" x14ac:dyDescent="0.25">
      <c r="A4414" s="7">
        <v>822711</v>
      </c>
      <c r="B4414" s="7">
        <v>821885</v>
      </c>
      <c r="C4414" t="s">
        <v>139</v>
      </c>
      <c r="D4414" t="s">
        <v>143</v>
      </c>
      <c r="E4414" s="7">
        <v>2</v>
      </c>
      <c r="F4414" s="7" t="s">
        <v>148</v>
      </c>
      <c r="G4414" t="s">
        <v>11</v>
      </c>
      <c r="H4414">
        <v>30.7</v>
      </c>
      <c r="I4414">
        <v>2</v>
      </c>
      <c r="J4414">
        <v>88</v>
      </c>
      <c r="K4414">
        <v>1.9870000000000001</v>
      </c>
    </row>
    <row r="4415" spans="1:11" x14ac:dyDescent="0.25">
      <c r="A4415" s="7">
        <v>822712</v>
      </c>
      <c r="B4415" s="7">
        <v>821885</v>
      </c>
      <c r="C4415" t="s">
        <v>139</v>
      </c>
      <c r="D4415" t="s">
        <v>143</v>
      </c>
      <c r="E4415" s="7">
        <v>2</v>
      </c>
      <c r="F4415" s="7" t="s">
        <v>148</v>
      </c>
      <c r="G4415" t="s">
        <v>11</v>
      </c>
      <c r="H4415">
        <v>62.9</v>
      </c>
      <c r="I4415">
        <v>2</v>
      </c>
      <c r="J4415">
        <v>113.6</v>
      </c>
      <c r="K4415">
        <v>1.9870000000000001</v>
      </c>
    </row>
    <row r="4416" spans="1:11" x14ac:dyDescent="0.25">
      <c r="A4416" s="7">
        <v>822713</v>
      </c>
      <c r="B4416" s="7">
        <v>821885</v>
      </c>
      <c r="C4416" t="s">
        <v>139</v>
      </c>
      <c r="D4416" t="s">
        <v>143</v>
      </c>
      <c r="E4416" s="7">
        <v>2</v>
      </c>
      <c r="F4416" s="7" t="s">
        <v>148</v>
      </c>
      <c r="G4416" t="s">
        <v>11</v>
      </c>
      <c r="H4416">
        <v>46.1</v>
      </c>
      <c r="I4416">
        <v>1</v>
      </c>
      <c r="J4416">
        <v>167.6</v>
      </c>
      <c r="K4416">
        <v>1.9870000000000001</v>
      </c>
    </row>
    <row r="4417" spans="1:11" x14ac:dyDescent="0.25">
      <c r="A4417" s="7">
        <v>822716</v>
      </c>
      <c r="B4417" s="7">
        <v>821885</v>
      </c>
      <c r="C4417" t="s">
        <v>139</v>
      </c>
      <c r="D4417" t="s">
        <v>143</v>
      </c>
      <c r="E4417" s="7">
        <v>2</v>
      </c>
      <c r="F4417" s="7" t="s">
        <v>148</v>
      </c>
      <c r="G4417" t="s">
        <v>11</v>
      </c>
      <c r="H4417">
        <v>30.7</v>
      </c>
      <c r="I4417">
        <v>1</v>
      </c>
      <c r="J4417">
        <v>142</v>
      </c>
      <c r="K4417">
        <v>1.9870000000000001</v>
      </c>
    </row>
    <row r="4418" spans="1:11" x14ac:dyDescent="0.25">
      <c r="A4418" s="7">
        <v>822717</v>
      </c>
      <c r="B4418" s="7">
        <v>821885</v>
      </c>
      <c r="C4418" t="s">
        <v>139</v>
      </c>
      <c r="D4418" t="s">
        <v>143</v>
      </c>
      <c r="E4418" s="7">
        <v>2</v>
      </c>
      <c r="F4418" s="7" t="s">
        <v>148</v>
      </c>
      <c r="G4418" t="s">
        <v>11</v>
      </c>
      <c r="H4418">
        <v>62.9</v>
      </c>
      <c r="I4418">
        <v>2</v>
      </c>
      <c r="J4418">
        <v>113.6</v>
      </c>
      <c r="K4418">
        <v>1.9870000000000001</v>
      </c>
    </row>
    <row r="4419" spans="1:11" x14ac:dyDescent="0.25">
      <c r="A4419" s="7">
        <v>822718</v>
      </c>
      <c r="B4419" s="7">
        <v>821885</v>
      </c>
      <c r="C4419" t="s">
        <v>139</v>
      </c>
      <c r="D4419" t="s">
        <v>143</v>
      </c>
      <c r="E4419" s="7">
        <v>2</v>
      </c>
      <c r="F4419" s="7" t="s">
        <v>148</v>
      </c>
      <c r="G4419" t="s">
        <v>11</v>
      </c>
      <c r="H4419">
        <v>62.8</v>
      </c>
      <c r="I4419">
        <v>6</v>
      </c>
      <c r="J4419">
        <v>62.3</v>
      </c>
      <c r="K4419">
        <v>1.9870000000000001</v>
      </c>
    </row>
    <row r="4420" spans="1:11" x14ac:dyDescent="0.25">
      <c r="A4420" s="7">
        <v>822719</v>
      </c>
      <c r="B4420" s="7">
        <v>821885</v>
      </c>
      <c r="C4420" t="s">
        <v>139</v>
      </c>
      <c r="D4420" t="s">
        <v>143</v>
      </c>
      <c r="E4420" s="7">
        <v>2</v>
      </c>
      <c r="F4420" s="7" t="s">
        <v>148</v>
      </c>
      <c r="G4420" t="s">
        <v>11</v>
      </c>
      <c r="H4420">
        <v>30.2</v>
      </c>
      <c r="I4420">
        <v>2</v>
      </c>
      <c r="J4420">
        <v>88</v>
      </c>
      <c r="K4420">
        <v>1.9870000000000001</v>
      </c>
    </row>
    <row r="4421" spans="1:11" x14ac:dyDescent="0.25">
      <c r="A4421" s="7">
        <v>822720</v>
      </c>
      <c r="B4421" s="7">
        <v>821885</v>
      </c>
      <c r="C4421" t="s">
        <v>139</v>
      </c>
      <c r="D4421" t="s">
        <v>143</v>
      </c>
      <c r="E4421" s="7">
        <v>2</v>
      </c>
      <c r="F4421" s="7" t="s">
        <v>148</v>
      </c>
      <c r="G4421" t="s">
        <v>11</v>
      </c>
      <c r="H4421">
        <v>45.8</v>
      </c>
      <c r="I4421">
        <v>1</v>
      </c>
      <c r="J4421">
        <v>167.6</v>
      </c>
      <c r="K4421">
        <v>1.9870000000000001</v>
      </c>
    </row>
    <row r="4422" spans="1:11" x14ac:dyDescent="0.25">
      <c r="A4422" s="7">
        <v>822721</v>
      </c>
      <c r="B4422" s="7">
        <v>821885</v>
      </c>
      <c r="C4422" t="s">
        <v>139</v>
      </c>
      <c r="D4422" t="s">
        <v>143</v>
      </c>
      <c r="E4422" s="7">
        <v>2</v>
      </c>
      <c r="F4422" s="7" t="s">
        <v>148</v>
      </c>
      <c r="G4422" t="s">
        <v>11</v>
      </c>
      <c r="H4422">
        <v>62.9</v>
      </c>
      <c r="I4422">
        <v>4</v>
      </c>
      <c r="J4422">
        <v>71.5</v>
      </c>
      <c r="K4422">
        <v>1.9870000000000001</v>
      </c>
    </row>
    <row r="4423" spans="1:11" x14ac:dyDescent="0.25">
      <c r="A4423" s="7">
        <v>822722</v>
      </c>
      <c r="B4423" s="7">
        <v>821885</v>
      </c>
      <c r="C4423" t="s">
        <v>139</v>
      </c>
      <c r="D4423" t="s">
        <v>143</v>
      </c>
      <c r="E4423" s="7">
        <v>2</v>
      </c>
      <c r="F4423" s="7" t="s">
        <v>148</v>
      </c>
      <c r="G4423" t="s">
        <v>11</v>
      </c>
      <c r="H4423">
        <v>30.3</v>
      </c>
      <c r="I4423">
        <v>2</v>
      </c>
      <c r="J4423">
        <v>88</v>
      </c>
      <c r="K4423">
        <v>1.9870000000000001</v>
      </c>
    </row>
    <row r="4424" spans="1:11" x14ac:dyDescent="0.25">
      <c r="A4424" s="7">
        <v>822763</v>
      </c>
      <c r="B4424" s="7">
        <v>821885</v>
      </c>
      <c r="C4424" t="s">
        <v>139</v>
      </c>
      <c r="D4424" t="s">
        <v>143</v>
      </c>
      <c r="E4424" s="7">
        <v>2</v>
      </c>
      <c r="F4424" s="7" t="s">
        <v>148</v>
      </c>
      <c r="G4424" t="s">
        <v>11</v>
      </c>
      <c r="H4424">
        <v>43.8</v>
      </c>
      <c r="I4424">
        <v>1</v>
      </c>
      <c r="J4424">
        <v>167.6</v>
      </c>
      <c r="K4424">
        <v>1.9870000000000001</v>
      </c>
    </row>
    <row r="4425" spans="1:11" x14ac:dyDescent="0.25">
      <c r="A4425" s="7">
        <v>822765</v>
      </c>
      <c r="B4425" s="7">
        <v>821885</v>
      </c>
      <c r="C4425" t="s">
        <v>139</v>
      </c>
      <c r="D4425" t="s">
        <v>143</v>
      </c>
      <c r="E4425" s="7">
        <v>2</v>
      </c>
      <c r="F4425" s="7" t="s">
        <v>148</v>
      </c>
      <c r="G4425" t="s">
        <v>11</v>
      </c>
      <c r="H4425">
        <v>61.9</v>
      </c>
      <c r="I4425">
        <v>3</v>
      </c>
      <c r="J4425">
        <v>93.4</v>
      </c>
      <c r="K4425">
        <v>1.9870000000000001</v>
      </c>
    </row>
    <row r="4426" spans="1:11" x14ac:dyDescent="0.25">
      <c r="A4426" s="7">
        <v>823550</v>
      </c>
      <c r="B4426" s="7">
        <v>823191</v>
      </c>
      <c r="C4426" t="s">
        <v>50</v>
      </c>
      <c r="D4426" t="s">
        <v>144</v>
      </c>
      <c r="E4426" s="7">
        <v>19</v>
      </c>
      <c r="F4426" s="7" t="s">
        <v>148</v>
      </c>
      <c r="G4426" t="s">
        <v>11</v>
      </c>
      <c r="H4426">
        <v>13.84</v>
      </c>
      <c r="I4426">
        <v>1</v>
      </c>
      <c r="J4426">
        <v>142</v>
      </c>
      <c r="K4426">
        <v>1.9870000000000001</v>
      </c>
    </row>
    <row r="4427" spans="1:11" x14ac:dyDescent="0.25">
      <c r="A4427" s="7">
        <v>823551</v>
      </c>
      <c r="B4427" s="7">
        <v>823191</v>
      </c>
      <c r="C4427" t="s">
        <v>50</v>
      </c>
      <c r="D4427" t="s">
        <v>144</v>
      </c>
      <c r="E4427" s="7">
        <v>19</v>
      </c>
      <c r="F4427" s="7" t="s">
        <v>148</v>
      </c>
      <c r="G4427" t="s">
        <v>11</v>
      </c>
      <c r="H4427">
        <v>17.02</v>
      </c>
      <c r="I4427">
        <v>1</v>
      </c>
      <c r="J4427">
        <v>142</v>
      </c>
      <c r="K4427">
        <v>1.9870000000000001</v>
      </c>
    </row>
    <row r="4428" spans="1:11" x14ac:dyDescent="0.25">
      <c r="A4428" s="7">
        <v>823555</v>
      </c>
      <c r="B4428" s="7">
        <v>823191</v>
      </c>
      <c r="C4428" t="s">
        <v>50</v>
      </c>
      <c r="D4428" t="s">
        <v>144</v>
      </c>
      <c r="E4428" s="7">
        <v>19</v>
      </c>
      <c r="F4428" s="7" t="s">
        <v>148</v>
      </c>
      <c r="G4428" t="s">
        <v>11</v>
      </c>
      <c r="H4428">
        <v>38.74</v>
      </c>
      <c r="I4428">
        <v>1</v>
      </c>
      <c r="J4428">
        <v>142</v>
      </c>
      <c r="K4428">
        <v>1.9870000000000001</v>
      </c>
    </row>
    <row r="4429" spans="1:11" x14ac:dyDescent="0.25">
      <c r="A4429" s="7">
        <v>823562</v>
      </c>
      <c r="B4429" s="7">
        <v>823191</v>
      </c>
      <c r="C4429" t="s">
        <v>50</v>
      </c>
      <c r="D4429" t="s">
        <v>144</v>
      </c>
      <c r="E4429" s="7">
        <v>19</v>
      </c>
      <c r="F4429" s="7" t="s">
        <v>148</v>
      </c>
      <c r="G4429" t="s">
        <v>11</v>
      </c>
      <c r="H4429">
        <v>50.78</v>
      </c>
      <c r="I4429">
        <v>3</v>
      </c>
      <c r="J4429">
        <v>80.400000000000006</v>
      </c>
      <c r="K4429">
        <v>1.9870000000000001</v>
      </c>
    </row>
    <row r="4430" spans="1:11" x14ac:dyDescent="0.25">
      <c r="A4430" s="7">
        <v>823574</v>
      </c>
      <c r="B4430" s="7">
        <v>823191</v>
      </c>
      <c r="C4430" t="s">
        <v>50</v>
      </c>
      <c r="D4430" t="s">
        <v>144</v>
      </c>
      <c r="E4430" s="7">
        <v>19</v>
      </c>
      <c r="F4430" s="7" t="s">
        <v>148</v>
      </c>
      <c r="G4430" t="s">
        <v>11</v>
      </c>
      <c r="H4430">
        <v>37.36</v>
      </c>
      <c r="I4430">
        <v>3</v>
      </c>
      <c r="J4430">
        <v>80.400000000000006</v>
      </c>
      <c r="K4430">
        <v>1.9870000000000001</v>
      </c>
    </row>
    <row r="4431" spans="1:11" x14ac:dyDescent="0.25">
      <c r="A4431" s="7">
        <v>823592</v>
      </c>
      <c r="B4431" s="7">
        <v>823191</v>
      </c>
      <c r="C4431" t="s">
        <v>50</v>
      </c>
      <c r="D4431" t="s">
        <v>144</v>
      </c>
      <c r="E4431" s="7">
        <v>19</v>
      </c>
      <c r="F4431" s="7" t="s">
        <v>148</v>
      </c>
      <c r="G4431" t="s">
        <v>11</v>
      </c>
      <c r="H4431">
        <v>36.67</v>
      </c>
      <c r="I4431">
        <v>1</v>
      </c>
      <c r="J4431">
        <v>142</v>
      </c>
      <c r="K4431">
        <v>1.9870000000000001</v>
      </c>
    </row>
    <row r="4432" spans="1:11" x14ac:dyDescent="0.25">
      <c r="A4432" s="7">
        <v>823795</v>
      </c>
      <c r="B4432" s="7">
        <v>823191</v>
      </c>
      <c r="C4432" t="s">
        <v>50</v>
      </c>
      <c r="D4432" t="s">
        <v>144</v>
      </c>
      <c r="E4432" s="7">
        <v>19</v>
      </c>
      <c r="F4432" s="7" t="s">
        <v>148</v>
      </c>
      <c r="G4432" t="s">
        <v>11</v>
      </c>
      <c r="H4432">
        <v>12.14</v>
      </c>
      <c r="I4432">
        <v>1</v>
      </c>
      <c r="J4432">
        <v>142</v>
      </c>
      <c r="K4432">
        <v>1.9870000000000001</v>
      </c>
    </row>
    <row r="4433" spans="1:11" x14ac:dyDescent="0.25">
      <c r="A4433" s="7">
        <v>823868</v>
      </c>
      <c r="B4433" s="7">
        <v>823191</v>
      </c>
      <c r="C4433" t="s">
        <v>50</v>
      </c>
      <c r="D4433" t="s">
        <v>144</v>
      </c>
      <c r="E4433" s="7">
        <v>19</v>
      </c>
      <c r="F4433" s="7" t="s">
        <v>148</v>
      </c>
      <c r="G4433" t="s">
        <v>11</v>
      </c>
      <c r="H4433">
        <v>14.25</v>
      </c>
      <c r="I4433">
        <v>1</v>
      </c>
      <c r="J4433">
        <v>142</v>
      </c>
      <c r="K4433">
        <v>1.9870000000000001</v>
      </c>
    </row>
    <row r="4434" spans="1:11" x14ac:dyDescent="0.25">
      <c r="A4434" s="7">
        <v>823880</v>
      </c>
      <c r="B4434" s="7">
        <v>823191</v>
      </c>
      <c r="C4434" t="s">
        <v>50</v>
      </c>
      <c r="D4434" t="s">
        <v>144</v>
      </c>
      <c r="E4434" s="7">
        <v>19</v>
      </c>
      <c r="F4434" s="7" t="s">
        <v>148</v>
      </c>
      <c r="G4434" t="s">
        <v>11</v>
      </c>
      <c r="H4434">
        <v>12.51</v>
      </c>
      <c r="I4434">
        <v>1</v>
      </c>
      <c r="J4434">
        <v>142</v>
      </c>
      <c r="K4434">
        <v>1.9870000000000001</v>
      </c>
    </row>
    <row r="4435" spans="1:11" x14ac:dyDescent="0.25">
      <c r="A4435" s="7">
        <v>823885</v>
      </c>
      <c r="B4435" s="7">
        <v>823191</v>
      </c>
      <c r="C4435" t="s">
        <v>50</v>
      </c>
      <c r="D4435" t="s">
        <v>144</v>
      </c>
      <c r="E4435" s="7">
        <v>19</v>
      </c>
      <c r="F4435" s="7" t="s">
        <v>148</v>
      </c>
      <c r="G4435" t="s">
        <v>11</v>
      </c>
      <c r="H4435">
        <v>18.829999999999998</v>
      </c>
      <c r="I4435">
        <v>2</v>
      </c>
      <c r="J4435">
        <v>88</v>
      </c>
      <c r="K4435">
        <v>1.9870000000000001</v>
      </c>
    </row>
    <row r="4436" spans="1:11" x14ac:dyDescent="0.25">
      <c r="A4436" s="7">
        <v>823894</v>
      </c>
      <c r="B4436" s="7">
        <v>823191</v>
      </c>
      <c r="C4436" t="s">
        <v>50</v>
      </c>
      <c r="D4436" t="s">
        <v>144</v>
      </c>
      <c r="E4436" s="7">
        <v>19</v>
      </c>
      <c r="F4436" s="7" t="s">
        <v>148</v>
      </c>
      <c r="G4436" t="s">
        <v>11</v>
      </c>
      <c r="H4436">
        <v>15.86</v>
      </c>
      <c r="I4436">
        <v>1</v>
      </c>
      <c r="J4436">
        <v>142</v>
      </c>
      <c r="K4436">
        <v>1.9870000000000001</v>
      </c>
    </row>
    <row r="4437" spans="1:11" x14ac:dyDescent="0.25">
      <c r="A4437" s="7">
        <v>823906</v>
      </c>
      <c r="B4437" s="7">
        <v>823191</v>
      </c>
      <c r="C4437" t="s">
        <v>50</v>
      </c>
      <c r="D4437" t="s">
        <v>144</v>
      </c>
      <c r="E4437" s="7">
        <v>19</v>
      </c>
      <c r="F4437" s="7" t="s">
        <v>148</v>
      </c>
      <c r="G4437" t="s">
        <v>11</v>
      </c>
      <c r="H4437">
        <v>15.74</v>
      </c>
      <c r="I4437">
        <v>1</v>
      </c>
      <c r="J4437">
        <v>142</v>
      </c>
      <c r="K4437">
        <v>1.9870000000000001</v>
      </c>
    </row>
    <row r="4438" spans="1:11" x14ac:dyDescent="0.25">
      <c r="A4438" s="7">
        <v>823915</v>
      </c>
      <c r="B4438" s="7">
        <v>823191</v>
      </c>
      <c r="C4438" t="s">
        <v>50</v>
      </c>
      <c r="D4438" t="s">
        <v>144</v>
      </c>
      <c r="E4438" s="7">
        <v>19</v>
      </c>
      <c r="F4438" s="7" t="s">
        <v>148</v>
      </c>
      <c r="G4438" t="s">
        <v>11</v>
      </c>
      <c r="H4438">
        <v>45.6</v>
      </c>
      <c r="I4438">
        <v>2</v>
      </c>
      <c r="J4438">
        <v>103.9</v>
      </c>
      <c r="K4438">
        <v>1.9870000000000001</v>
      </c>
    </row>
    <row r="4439" spans="1:11" x14ac:dyDescent="0.25">
      <c r="A4439" s="7">
        <v>823924</v>
      </c>
      <c r="B4439" s="7">
        <v>823191</v>
      </c>
      <c r="C4439" t="s">
        <v>50</v>
      </c>
      <c r="D4439" t="s">
        <v>144</v>
      </c>
      <c r="E4439" s="7">
        <v>19</v>
      </c>
      <c r="F4439" s="7" t="s">
        <v>148</v>
      </c>
      <c r="G4439" t="s">
        <v>11</v>
      </c>
      <c r="H4439">
        <v>34.200000000000003</v>
      </c>
      <c r="I4439">
        <v>4</v>
      </c>
      <c r="J4439">
        <v>65.3</v>
      </c>
      <c r="K4439">
        <v>1.9870000000000001</v>
      </c>
    </row>
    <row r="4440" spans="1:11" x14ac:dyDescent="0.25">
      <c r="A4440" s="7">
        <v>823933</v>
      </c>
      <c r="B4440" s="7">
        <v>823191</v>
      </c>
      <c r="C4440" t="s">
        <v>50</v>
      </c>
      <c r="D4440" t="s">
        <v>144</v>
      </c>
      <c r="E4440" s="7">
        <v>19</v>
      </c>
      <c r="F4440" s="7" t="s">
        <v>148</v>
      </c>
      <c r="G4440" t="s">
        <v>11</v>
      </c>
      <c r="H4440">
        <v>31.23</v>
      </c>
      <c r="I4440">
        <v>1</v>
      </c>
      <c r="J4440">
        <v>142</v>
      </c>
      <c r="K4440">
        <v>1.9870000000000001</v>
      </c>
    </row>
    <row r="4441" spans="1:11" x14ac:dyDescent="0.25">
      <c r="A4441" s="7">
        <v>823939</v>
      </c>
      <c r="B4441" s="7">
        <v>823191</v>
      </c>
      <c r="C4441" t="s">
        <v>50</v>
      </c>
      <c r="D4441" t="s">
        <v>144</v>
      </c>
      <c r="E4441" s="7">
        <v>19</v>
      </c>
      <c r="F4441" s="7" t="s">
        <v>148</v>
      </c>
      <c r="G4441" t="s">
        <v>11</v>
      </c>
      <c r="H4441">
        <v>25.9</v>
      </c>
      <c r="I4441">
        <v>1</v>
      </c>
      <c r="J4441">
        <v>142</v>
      </c>
      <c r="K4441">
        <v>1.9870000000000001</v>
      </c>
    </row>
    <row r="4442" spans="1:11" x14ac:dyDescent="0.25">
      <c r="A4442" s="7">
        <v>823948</v>
      </c>
      <c r="B4442" s="7">
        <v>823191</v>
      </c>
      <c r="C4442" t="s">
        <v>50</v>
      </c>
      <c r="D4442" t="s">
        <v>144</v>
      </c>
      <c r="E4442" s="7">
        <v>19</v>
      </c>
      <c r="F4442" s="7" t="s">
        <v>148</v>
      </c>
      <c r="G4442" t="s">
        <v>11</v>
      </c>
      <c r="H4442">
        <v>12.26</v>
      </c>
      <c r="I4442">
        <v>1</v>
      </c>
      <c r="J4442">
        <v>142</v>
      </c>
      <c r="K4442">
        <v>1.9870000000000001</v>
      </c>
    </row>
    <row r="4443" spans="1:11" x14ac:dyDescent="0.25">
      <c r="A4443" s="7">
        <v>823958</v>
      </c>
      <c r="B4443" s="7">
        <v>823191</v>
      </c>
      <c r="C4443" t="s">
        <v>50</v>
      </c>
      <c r="D4443" t="s">
        <v>144</v>
      </c>
      <c r="E4443" s="7">
        <v>19</v>
      </c>
      <c r="F4443" s="7" t="s">
        <v>148</v>
      </c>
      <c r="G4443" t="s">
        <v>11</v>
      </c>
      <c r="H4443">
        <v>13.88</v>
      </c>
      <c r="I4443">
        <v>1</v>
      </c>
      <c r="J4443">
        <v>142</v>
      </c>
      <c r="K4443">
        <v>1.9870000000000001</v>
      </c>
    </row>
    <row r="4444" spans="1:11" x14ac:dyDescent="0.25">
      <c r="A4444" s="7">
        <v>823966</v>
      </c>
      <c r="B4444" s="7">
        <v>823191</v>
      </c>
      <c r="C4444" t="s">
        <v>50</v>
      </c>
      <c r="D4444" t="s">
        <v>144</v>
      </c>
      <c r="E4444" s="7">
        <v>19</v>
      </c>
      <c r="F4444" s="7" t="s">
        <v>148</v>
      </c>
      <c r="G4444" t="s">
        <v>11</v>
      </c>
      <c r="H4444">
        <v>15.39</v>
      </c>
      <c r="I4444">
        <v>1</v>
      </c>
      <c r="J4444">
        <v>142</v>
      </c>
      <c r="K4444">
        <v>1.9870000000000001</v>
      </c>
    </row>
    <row r="4445" spans="1:11" x14ac:dyDescent="0.25">
      <c r="A4445" s="7">
        <v>823975</v>
      </c>
      <c r="B4445" s="7">
        <v>823191</v>
      </c>
      <c r="C4445" t="s">
        <v>50</v>
      </c>
      <c r="D4445" t="s">
        <v>144</v>
      </c>
      <c r="E4445" s="7">
        <v>19</v>
      </c>
      <c r="F4445" s="7" t="s">
        <v>148</v>
      </c>
      <c r="G4445" t="s">
        <v>11</v>
      </c>
      <c r="H4445">
        <v>17.010000000000002</v>
      </c>
      <c r="I4445">
        <v>1</v>
      </c>
      <c r="J4445">
        <v>142</v>
      </c>
      <c r="K4445">
        <v>1.9870000000000001</v>
      </c>
    </row>
    <row r="4446" spans="1:11" x14ac:dyDescent="0.25">
      <c r="A4446" s="7">
        <v>823987</v>
      </c>
      <c r="B4446" s="7">
        <v>823191</v>
      </c>
      <c r="C4446" t="s">
        <v>50</v>
      </c>
      <c r="D4446" t="s">
        <v>144</v>
      </c>
      <c r="E4446" s="7">
        <v>19</v>
      </c>
      <c r="F4446" s="7" t="s">
        <v>148</v>
      </c>
      <c r="G4446" t="s">
        <v>11</v>
      </c>
      <c r="H4446">
        <v>15.76</v>
      </c>
      <c r="I4446">
        <v>1</v>
      </c>
      <c r="J4446">
        <v>142</v>
      </c>
      <c r="K4446">
        <v>1.9870000000000001</v>
      </c>
    </row>
    <row r="4447" spans="1:11" x14ac:dyDescent="0.25">
      <c r="A4447" s="7">
        <v>824001</v>
      </c>
      <c r="B4447" s="7">
        <v>823191</v>
      </c>
      <c r="C4447" t="s">
        <v>50</v>
      </c>
      <c r="D4447" t="s">
        <v>144</v>
      </c>
      <c r="E4447" s="7">
        <v>19</v>
      </c>
      <c r="F4447" s="7" t="s">
        <v>148</v>
      </c>
      <c r="G4447" t="s">
        <v>11</v>
      </c>
      <c r="H4447">
        <v>16.850000000000001</v>
      </c>
      <c r="I4447">
        <v>1</v>
      </c>
      <c r="J4447">
        <v>142</v>
      </c>
      <c r="K4447">
        <v>1.9870000000000001</v>
      </c>
    </row>
    <row r="4448" spans="1:11" x14ac:dyDescent="0.25">
      <c r="A4448" s="7">
        <v>824023</v>
      </c>
      <c r="B4448" s="7">
        <v>823191</v>
      </c>
      <c r="C4448" t="s">
        <v>50</v>
      </c>
      <c r="D4448" t="s">
        <v>144</v>
      </c>
      <c r="E4448" s="7">
        <v>19</v>
      </c>
      <c r="F4448" s="7" t="s">
        <v>148</v>
      </c>
      <c r="G4448" t="s">
        <v>11</v>
      </c>
      <c r="H4448">
        <v>10.15</v>
      </c>
      <c r="I4448">
        <v>1</v>
      </c>
      <c r="J4448">
        <v>142</v>
      </c>
      <c r="K4448">
        <v>1.9870000000000001</v>
      </c>
    </row>
    <row r="4449" spans="1:11" x14ac:dyDescent="0.25">
      <c r="A4449" s="7">
        <v>824025</v>
      </c>
      <c r="B4449" s="7">
        <v>823191</v>
      </c>
      <c r="C4449" t="s">
        <v>50</v>
      </c>
      <c r="D4449" t="s">
        <v>144</v>
      </c>
      <c r="E4449" s="7">
        <v>19</v>
      </c>
      <c r="F4449" s="7" t="s">
        <v>148</v>
      </c>
      <c r="G4449" t="s">
        <v>11</v>
      </c>
      <c r="H4449">
        <v>15.64</v>
      </c>
      <c r="I4449">
        <v>1</v>
      </c>
      <c r="J4449">
        <v>142</v>
      </c>
      <c r="K4449">
        <v>1.9870000000000001</v>
      </c>
    </row>
    <row r="4450" spans="1:11" x14ac:dyDescent="0.25">
      <c r="A4450" s="7">
        <v>824034</v>
      </c>
      <c r="B4450" s="7">
        <v>823191</v>
      </c>
      <c r="C4450" t="s">
        <v>50</v>
      </c>
      <c r="D4450" t="s">
        <v>144</v>
      </c>
      <c r="E4450" s="7">
        <v>19</v>
      </c>
      <c r="F4450" s="7" t="s">
        <v>148</v>
      </c>
      <c r="G4450" t="s">
        <v>11</v>
      </c>
      <c r="H4450">
        <v>45.28</v>
      </c>
      <c r="I4450">
        <v>2</v>
      </c>
      <c r="J4450">
        <v>103.9</v>
      </c>
      <c r="K4450">
        <v>1.9870000000000001</v>
      </c>
    </row>
    <row r="4451" spans="1:11" x14ac:dyDescent="0.25">
      <c r="A4451" s="7">
        <v>824046</v>
      </c>
      <c r="B4451" s="7">
        <v>823191</v>
      </c>
      <c r="C4451" t="s">
        <v>50</v>
      </c>
      <c r="D4451" t="s">
        <v>144</v>
      </c>
      <c r="E4451" s="7">
        <v>19</v>
      </c>
      <c r="F4451" s="7" t="s">
        <v>148</v>
      </c>
      <c r="G4451" t="s">
        <v>11</v>
      </c>
      <c r="H4451">
        <v>35.270000000000003</v>
      </c>
      <c r="I4451">
        <v>1</v>
      </c>
      <c r="J4451">
        <v>167.6</v>
      </c>
      <c r="K4451">
        <v>1.9870000000000001</v>
      </c>
    </row>
    <row r="4452" spans="1:11" x14ac:dyDescent="0.25">
      <c r="A4452" s="7">
        <v>824052</v>
      </c>
      <c r="B4452" s="7">
        <v>823191</v>
      </c>
      <c r="C4452" t="s">
        <v>50</v>
      </c>
      <c r="D4452" t="s">
        <v>144</v>
      </c>
      <c r="E4452" s="7">
        <v>19</v>
      </c>
      <c r="F4452" s="7" t="s">
        <v>148</v>
      </c>
      <c r="G4452" t="s">
        <v>11</v>
      </c>
      <c r="H4452">
        <v>30.77</v>
      </c>
      <c r="I4452">
        <v>1</v>
      </c>
      <c r="J4452">
        <v>142</v>
      </c>
      <c r="K4452">
        <v>1.9870000000000001</v>
      </c>
    </row>
    <row r="4453" spans="1:11" x14ac:dyDescent="0.25">
      <c r="A4453" s="7">
        <v>824061</v>
      </c>
      <c r="B4453" s="7">
        <v>823191</v>
      </c>
      <c r="C4453" t="s">
        <v>50</v>
      </c>
      <c r="D4453" t="s">
        <v>144</v>
      </c>
      <c r="E4453" s="7">
        <v>19</v>
      </c>
      <c r="F4453" s="7" t="s">
        <v>148</v>
      </c>
      <c r="G4453" t="s">
        <v>11</v>
      </c>
      <c r="H4453">
        <v>27.77</v>
      </c>
      <c r="I4453">
        <v>1</v>
      </c>
      <c r="J4453">
        <v>142</v>
      </c>
      <c r="K4453">
        <v>1.9870000000000001</v>
      </c>
    </row>
    <row r="4454" spans="1:11" x14ac:dyDescent="0.25">
      <c r="A4454" s="7">
        <v>824073</v>
      </c>
      <c r="B4454" s="7">
        <v>823191</v>
      </c>
      <c r="C4454" t="s">
        <v>50</v>
      </c>
      <c r="D4454" t="s">
        <v>144</v>
      </c>
      <c r="E4454" s="7">
        <v>19</v>
      </c>
      <c r="F4454" s="7" t="s">
        <v>148</v>
      </c>
      <c r="G4454" t="s">
        <v>11</v>
      </c>
      <c r="H4454">
        <v>22.44</v>
      </c>
      <c r="I4454">
        <v>1</v>
      </c>
      <c r="J4454">
        <v>142</v>
      </c>
      <c r="K4454">
        <v>1.9870000000000001</v>
      </c>
    </row>
    <row r="4455" spans="1:11" x14ac:dyDescent="0.25">
      <c r="A4455" s="7">
        <v>824088</v>
      </c>
      <c r="B4455" s="7">
        <v>823191</v>
      </c>
      <c r="C4455" t="s">
        <v>50</v>
      </c>
      <c r="D4455" t="s">
        <v>144</v>
      </c>
      <c r="E4455" s="7">
        <v>19</v>
      </c>
      <c r="F4455" s="7" t="s">
        <v>148</v>
      </c>
      <c r="G4455" t="s">
        <v>11</v>
      </c>
      <c r="H4455">
        <v>12.62</v>
      </c>
      <c r="I4455">
        <v>1</v>
      </c>
      <c r="J4455">
        <v>142</v>
      </c>
      <c r="K4455">
        <v>1.9870000000000001</v>
      </c>
    </row>
    <row r="4456" spans="1:11" x14ac:dyDescent="0.25">
      <c r="A4456" s="7">
        <v>824090</v>
      </c>
      <c r="B4456" s="7">
        <v>823191</v>
      </c>
      <c r="C4456" t="s">
        <v>50</v>
      </c>
      <c r="D4456" t="s">
        <v>144</v>
      </c>
      <c r="E4456" s="7">
        <v>19</v>
      </c>
      <c r="F4456" s="7" t="s">
        <v>148</v>
      </c>
      <c r="G4456" t="s">
        <v>11</v>
      </c>
      <c r="H4456">
        <v>19.77</v>
      </c>
      <c r="I4456">
        <v>1</v>
      </c>
      <c r="J4456">
        <v>142</v>
      </c>
      <c r="K4456">
        <v>1.9870000000000001</v>
      </c>
    </row>
    <row r="4457" spans="1:11" x14ac:dyDescent="0.25">
      <c r="A4457" s="7">
        <v>824093</v>
      </c>
      <c r="B4457" s="7">
        <v>823191</v>
      </c>
      <c r="C4457" t="s">
        <v>50</v>
      </c>
      <c r="D4457" t="s">
        <v>144</v>
      </c>
      <c r="E4457" s="7">
        <v>19</v>
      </c>
      <c r="F4457" s="7" t="s">
        <v>148</v>
      </c>
      <c r="G4457" t="s">
        <v>11</v>
      </c>
      <c r="H4457">
        <v>16.07</v>
      </c>
      <c r="I4457">
        <v>1</v>
      </c>
      <c r="J4457">
        <v>142</v>
      </c>
      <c r="K4457">
        <v>1.9870000000000001</v>
      </c>
    </row>
    <row r="4458" spans="1:11" x14ac:dyDescent="0.25">
      <c r="A4458" s="7">
        <v>824096</v>
      </c>
      <c r="B4458" s="7">
        <v>823191</v>
      </c>
      <c r="C4458" t="s">
        <v>50</v>
      </c>
      <c r="D4458" t="s">
        <v>144</v>
      </c>
      <c r="E4458" s="7">
        <v>19</v>
      </c>
      <c r="F4458" s="7" t="s">
        <v>148</v>
      </c>
      <c r="G4458" t="s">
        <v>11</v>
      </c>
      <c r="H4458">
        <v>34.94</v>
      </c>
      <c r="I4458">
        <v>1</v>
      </c>
      <c r="J4458">
        <v>142</v>
      </c>
      <c r="K4458">
        <v>1.9870000000000001</v>
      </c>
    </row>
    <row r="4459" spans="1:11" x14ac:dyDescent="0.25">
      <c r="A4459" s="7">
        <v>824099</v>
      </c>
      <c r="B4459" s="7">
        <v>823191</v>
      </c>
      <c r="C4459" t="s">
        <v>50</v>
      </c>
      <c r="D4459" t="s">
        <v>144</v>
      </c>
      <c r="E4459" s="7">
        <v>19</v>
      </c>
      <c r="F4459" s="7" t="s">
        <v>148</v>
      </c>
      <c r="G4459" t="s">
        <v>11</v>
      </c>
      <c r="H4459">
        <v>15.68</v>
      </c>
      <c r="I4459">
        <v>1</v>
      </c>
      <c r="J4459">
        <v>142</v>
      </c>
      <c r="K4459">
        <v>1.9870000000000001</v>
      </c>
    </row>
    <row r="4460" spans="1:11" x14ac:dyDescent="0.25">
      <c r="A4460" s="7">
        <v>824108</v>
      </c>
      <c r="B4460" s="7">
        <v>823191</v>
      </c>
      <c r="C4460" t="s">
        <v>50</v>
      </c>
      <c r="D4460" t="s">
        <v>144</v>
      </c>
      <c r="E4460" s="7">
        <v>19</v>
      </c>
      <c r="F4460" s="7" t="s">
        <v>148</v>
      </c>
      <c r="G4460" t="s">
        <v>11</v>
      </c>
      <c r="H4460">
        <v>31.62</v>
      </c>
      <c r="I4460">
        <v>1</v>
      </c>
      <c r="J4460">
        <v>142</v>
      </c>
      <c r="K4460">
        <v>1.9870000000000001</v>
      </c>
    </row>
    <row r="4461" spans="1:11" x14ac:dyDescent="0.25">
      <c r="A4461" s="7">
        <v>824109</v>
      </c>
      <c r="B4461" s="7">
        <v>823191</v>
      </c>
      <c r="C4461" t="s">
        <v>50</v>
      </c>
      <c r="D4461" t="s">
        <v>144</v>
      </c>
      <c r="E4461" s="7">
        <v>19</v>
      </c>
      <c r="F4461" s="7" t="s">
        <v>148</v>
      </c>
      <c r="G4461" t="s">
        <v>11</v>
      </c>
      <c r="H4461">
        <v>46.29</v>
      </c>
      <c r="I4461">
        <v>1</v>
      </c>
      <c r="J4461">
        <v>142</v>
      </c>
      <c r="K4461">
        <v>1.9870000000000001</v>
      </c>
    </row>
    <row r="4462" spans="1:11" x14ac:dyDescent="0.25">
      <c r="A4462" s="7">
        <v>824110</v>
      </c>
      <c r="B4462" s="7">
        <v>823191</v>
      </c>
      <c r="C4462" t="s">
        <v>50</v>
      </c>
      <c r="D4462" t="s">
        <v>144</v>
      </c>
      <c r="E4462" s="7">
        <v>19</v>
      </c>
      <c r="F4462" s="7" t="s">
        <v>148</v>
      </c>
      <c r="G4462" t="s">
        <v>11</v>
      </c>
      <c r="H4462">
        <v>36.21</v>
      </c>
      <c r="I4462">
        <v>1</v>
      </c>
      <c r="J4462">
        <v>142</v>
      </c>
      <c r="K4462">
        <v>1.9870000000000001</v>
      </c>
    </row>
    <row r="4463" spans="1:11" x14ac:dyDescent="0.25">
      <c r="A4463" s="7">
        <v>824115</v>
      </c>
      <c r="B4463" s="7">
        <v>823191</v>
      </c>
      <c r="C4463" t="s">
        <v>50</v>
      </c>
      <c r="D4463" t="s">
        <v>144</v>
      </c>
      <c r="E4463" s="7">
        <v>19</v>
      </c>
      <c r="F4463" s="7" t="s">
        <v>148</v>
      </c>
      <c r="G4463" t="s">
        <v>11</v>
      </c>
      <c r="H4463">
        <v>21.59</v>
      </c>
      <c r="I4463">
        <v>1</v>
      </c>
      <c r="J4463">
        <v>142</v>
      </c>
      <c r="K4463">
        <v>1.9870000000000001</v>
      </c>
    </row>
    <row r="4464" spans="1:11" x14ac:dyDescent="0.25">
      <c r="A4464" s="7">
        <v>824118</v>
      </c>
      <c r="B4464" s="7">
        <v>823191</v>
      </c>
      <c r="C4464" t="s">
        <v>50</v>
      </c>
      <c r="D4464" t="s">
        <v>144</v>
      </c>
      <c r="E4464" s="7">
        <v>19</v>
      </c>
      <c r="F4464" s="7" t="s">
        <v>148</v>
      </c>
      <c r="G4464" t="s">
        <v>11</v>
      </c>
      <c r="H4464">
        <v>27.16</v>
      </c>
      <c r="I4464">
        <v>1</v>
      </c>
      <c r="J4464">
        <v>142</v>
      </c>
      <c r="K4464">
        <v>1.9870000000000001</v>
      </c>
    </row>
    <row r="4465" spans="1:11" x14ac:dyDescent="0.25">
      <c r="A4465" s="7">
        <v>824553</v>
      </c>
      <c r="B4465" s="7">
        <v>821885</v>
      </c>
      <c r="C4465" t="s">
        <v>139</v>
      </c>
      <c r="D4465" t="s">
        <v>143</v>
      </c>
      <c r="E4465" s="7">
        <v>2</v>
      </c>
      <c r="F4465" s="7" t="s">
        <v>148</v>
      </c>
      <c r="G4465" t="s">
        <v>11</v>
      </c>
      <c r="H4465">
        <v>61.3</v>
      </c>
      <c r="I4465">
        <v>2</v>
      </c>
      <c r="J4465">
        <v>113.6</v>
      </c>
      <c r="K4465">
        <v>1.9870000000000001</v>
      </c>
    </row>
    <row r="4466" spans="1:11" x14ac:dyDescent="0.25">
      <c r="A4466" s="7">
        <v>824555</v>
      </c>
      <c r="B4466" s="7">
        <v>821885</v>
      </c>
      <c r="C4466" t="s">
        <v>139</v>
      </c>
      <c r="D4466" t="s">
        <v>143</v>
      </c>
      <c r="E4466" s="7">
        <v>2</v>
      </c>
      <c r="F4466" s="7" t="s">
        <v>148</v>
      </c>
      <c r="G4466" t="s">
        <v>11</v>
      </c>
      <c r="H4466">
        <v>51</v>
      </c>
      <c r="I4466">
        <v>4</v>
      </c>
      <c r="J4466">
        <v>71.5</v>
      </c>
      <c r="K4466">
        <v>1.9870000000000001</v>
      </c>
    </row>
    <row r="4467" spans="1:11" x14ac:dyDescent="0.25">
      <c r="A4467" s="7">
        <v>824559</v>
      </c>
      <c r="B4467" s="7">
        <v>821885</v>
      </c>
      <c r="C4467" t="s">
        <v>139</v>
      </c>
      <c r="D4467" t="s">
        <v>143</v>
      </c>
      <c r="E4467" s="7">
        <v>2</v>
      </c>
      <c r="F4467" s="7" t="s">
        <v>148</v>
      </c>
      <c r="G4467" t="s">
        <v>11</v>
      </c>
      <c r="H4467">
        <v>46.4</v>
      </c>
      <c r="I4467">
        <v>1</v>
      </c>
      <c r="J4467">
        <v>167.6</v>
      </c>
      <c r="K4467">
        <v>1.9870000000000001</v>
      </c>
    </row>
    <row r="4468" spans="1:11" x14ac:dyDescent="0.25">
      <c r="A4468" s="7">
        <v>828305</v>
      </c>
      <c r="B4468" s="7">
        <v>431487</v>
      </c>
      <c r="C4468" t="s">
        <v>50</v>
      </c>
      <c r="D4468" t="s">
        <v>88</v>
      </c>
      <c r="E4468" s="7" t="s">
        <v>112</v>
      </c>
      <c r="F4468" s="7" t="s">
        <v>149</v>
      </c>
      <c r="G4468" t="s">
        <v>18</v>
      </c>
      <c r="H4468">
        <v>639.5</v>
      </c>
      <c r="I4468">
        <v>1</v>
      </c>
      <c r="J4468" t="s">
        <v>149</v>
      </c>
      <c r="K4468" t="s">
        <v>149</v>
      </c>
    </row>
    <row r="4469" spans="1:11" x14ac:dyDescent="0.25">
      <c r="A4469" s="7">
        <v>828388</v>
      </c>
      <c r="B4469" s="7">
        <v>349561</v>
      </c>
      <c r="C4469" t="s">
        <v>50</v>
      </c>
      <c r="D4469" t="s">
        <v>88</v>
      </c>
      <c r="E4469" s="7">
        <v>25</v>
      </c>
      <c r="F4469" s="7" t="s">
        <v>148</v>
      </c>
      <c r="G4469" t="s">
        <v>18</v>
      </c>
      <c r="H4469">
        <v>93</v>
      </c>
      <c r="I4469">
        <v>3</v>
      </c>
      <c r="J4469">
        <v>69.8</v>
      </c>
      <c r="K4469">
        <v>2.76</v>
      </c>
    </row>
    <row r="4470" spans="1:11" x14ac:dyDescent="0.25">
      <c r="A4470" s="7">
        <v>828681</v>
      </c>
      <c r="B4470" s="7">
        <v>431518</v>
      </c>
      <c r="C4470" t="s">
        <v>50</v>
      </c>
      <c r="D4470" t="s">
        <v>114</v>
      </c>
      <c r="E4470" s="7" t="s">
        <v>116</v>
      </c>
      <c r="F4470" s="7" t="s">
        <v>148</v>
      </c>
      <c r="G4470" t="s">
        <v>18</v>
      </c>
      <c r="H4470">
        <v>17.7</v>
      </c>
      <c r="I4470">
        <v>1</v>
      </c>
      <c r="J4470">
        <v>92</v>
      </c>
      <c r="K4470">
        <v>2.76</v>
      </c>
    </row>
    <row r="4471" spans="1:11" x14ac:dyDescent="0.25">
      <c r="A4471" s="7">
        <v>828682</v>
      </c>
      <c r="B4471" s="7">
        <v>431518</v>
      </c>
      <c r="C4471" t="s">
        <v>50</v>
      </c>
      <c r="D4471" t="s">
        <v>114</v>
      </c>
      <c r="E4471" s="7" t="s">
        <v>116</v>
      </c>
      <c r="F4471" s="7" t="s">
        <v>148</v>
      </c>
      <c r="G4471" t="s">
        <v>18</v>
      </c>
      <c r="H4471">
        <v>24.2</v>
      </c>
      <c r="I4471">
        <v>1</v>
      </c>
      <c r="J4471">
        <v>92</v>
      </c>
      <c r="K4471">
        <v>2.76</v>
      </c>
    </row>
    <row r="4472" spans="1:11" x14ac:dyDescent="0.25">
      <c r="A4472" s="7">
        <v>828685</v>
      </c>
      <c r="B4472" s="7">
        <v>501298</v>
      </c>
      <c r="C4472" t="s">
        <v>50</v>
      </c>
      <c r="D4472" t="s">
        <v>85</v>
      </c>
      <c r="E4472" s="7">
        <v>35</v>
      </c>
      <c r="F4472" s="7" t="s">
        <v>149</v>
      </c>
      <c r="G4472" t="s">
        <v>18</v>
      </c>
      <c r="H4472">
        <v>88.6</v>
      </c>
      <c r="I4472">
        <v>1</v>
      </c>
      <c r="J4472" t="s">
        <v>149</v>
      </c>
      <c r="K4472" t="s">
        <v>149</v>
      </c>
    </row>
    <row r="4473" spans="1:11" x14ac:dyDescent="0.25">
      <c r="A4473" s="7">
        <v>828950</v>
      </c>
      <c r="B4473" s="7">
        <v>425334</v>
      </c>
      <c r="C4473" t="s">
        <v>50</v>
      </c>
      <c r="D4473" t="s">
        <v>94</v>
      </c>
      <c r="E4473" s="7" t="s">
        <v>95</v>
      </c>
      <c r="F4473" s="7" t="s">
        <v>148</v>
      </c>
      <c r="G4473" t="s">
        <v>18</v>
      </c>
      <c r="H4473">
        <v>41.7</v>
      </c>
      <c r="I4473">
        <v>2</v>
      </c>
      <c r="J4473">
        <v>73.5</v>
      </c>
      <c r="K4473">
        <v>2.76</v>
      </c>
    </row>
    <row r="4474" spans="1:11" x14ac:dyDescent="0.25">
      <c r="A4474" s="7">
        <v>829068</v>
      </c>
      <c r="B4474" s="7">
        <v>275472</v>
      </c>
      <c r="C4474" t="s">
        <v>15</v>
      </c>
      <c r="D4474" t="s">
        <v>82</v>
      </c>
      <c r="E4474" s="7">
        <v>47</v>
      </c>
      <c r="F4474" s="7" t="s">
        <v>148</v>
      </c>
      <c r="G4474" t="s">
        <v>11</v>
      </c>
      <c r="H4474">
        <v>59.7</v>
      </c>
      <c r="I4474">
        <v>1</v>
      </c>
      <c r="J4474">
        <v>183.2</v>
      </c>
      <c r="K4474">
        <v>1.9870000000000001</v>
      </c>
    </row>
    <row r="4475" spans="1:11" x14ac:dyDescent="0.25">
      <c r="A4475" s="7">
        <v>829096</v>
      </c>
      <c r="B4475" s="7">
        <v>501291</v>
      </c>
      <c r="C4475" t="s">
        <v>50</v>
      </c>
      <c r="D4475" t="s">
        <v>133</v>
      </c>
      <c r="E4475" s="7">
        <v>10</v>
      </c>
      <c r="F4475" s="7" t="s">
        <v>148</v>
      </c>
      <c r="G4475" t="s">
        <v>18</v>
      </c>
      <c r="H4475">
        <v>15.1</v>
      </c>
      <c r="I4475">
        <v>1</v>
      </c>
      <c r="J4475">
        <v>92</v>
      </c>
      <c r="K4475">
        <v>2.76</v>
      </c>
    </row>
    <row r="4476" spans="1:11" x14ac:dyDescent="0.25">
      <c r="A4476" s="7">
        <v>829100</v>
      </c>
      <c r="B4476" s="7">
        <v>501291</v>
      </c>
      <c r="C4476" t="s">
        <v>50</v>
      </c>
      <c r="D4476" t="s">
        <v>133</v>
      </c>
      <c r="E4476" s="7">
        <v>10</v>
      </c>
      <c r="F4476" s="7" t="s">
        <v>148</v>
      </c>
      <c r="G4476" t="s">
        <v>18</v>
      </c>
      <c r="H4476">
        <v>23.5</v>
      </c>
      <c r="I4476">
        <v>4</v>
      </c>
      <c r="J4476">
        <v>35.9</v>
      </c>
      <c r="K4476">
        <v>2.76</v>
      </c>
    </row>
    <row r="4477" spans="1:11" x14ac:dyDescent="0.25">
      <c r="A4477" s="7">
        <v>829102</v>
      </c>
      <c r="B4477" s="7">
        <v>501291</v>
      </c>
      <c r="C4477" t="s">
        <v>50</v>
      </c>
      <c r="D4477" t="s">
        <v>133</v>
      </c>
      <c r="E4477" s="7">
        <v>10</v>
      </c>
      <c r="F4477" s="7" t="s">
        <v>148</v>
      </c>
      <c r="G4477" t="s">
        <v>18</v>
      </c>
      <c r="H4477">
        <v>18.600000000000001</v>
      </c>
      <c r="I4477">
        <v>4</v>
      </c>
      <c r="J4477">
        <v>35.9</v>
      </c>
      <c r="K4477">
        <v>2.76</v>
      </c>
    </row>
    <row r="4478" spans="1:11" x14ac:dyDescent="0.25">
      <c r="A4478" s="7">
        <v>829177</v>
      </c>
      <c r="B4478" s="7">
        <v>821885</v>
      </c>
      <c r="C4478" t="s">
        <v>139</v>
      </c>
      <c r="D4478" t="s">
        <v>143</v>
      </c>
      <c r="E4478" s="7">
        <v>2</v>
      </c>
      <c r="F4478" s="7" t="s">
        <v>148</v>
      </c>
      <c r="G4478" t="s">
        <v>11</v>
      </c>
      <c r="H4478">
        <v>30</v>
      </c>
      <c r="I4478">
        <v>1</v>
      </c>
      <c r="J4478">
        <v>142</v>
      </c>
      <c r="K4478">
        <v>1.9870000000000001</v>
      </c>
    </row>
    <row r="4479" spans="1:11" x14ac:dyDescent="0.25">
      <c r="A4479" s="7">
        <v>829184</v>
      </c>
      <c r="B4479" s="7">
        <v>447454</v>
      </c>
      <c r="C4479" t="s">
        <v>50</v>
      </c>
      <c r="D4479" t="s">
        <v>104</v>
      </c>
      <c r="E4479" s="7">
        <v>26</v>
      </c>
      <c r="F4479" s="7" t="s">
        <v>148</v>
      </c>
      <c r="G4479" t="s">
        <v>18</v>
      </c>
      <c r="H4479">
        <v>28.6</v>
      </c>
      <c r="I4479">
        <v>1</v>
      </c>
      <c r="J4479">
        <v>118.7</v>
      </c>
      <c r="K4479">
        <v>2.76</v>
      </c>
    </row>
    <row r="4480" spans="1:11" x14ac:dyDescent="0.25">
      <c r="A4480" s="7">
        <v>829256</v>
      </c>
      <c r="B4480" s="7">
        <v>431555</v>
      </c>
      <c r="C4480" t="s">
        <v>50</v>
      </c>
      <c r="D4480" t="s">
        <v>101</v>
      </c>
      <c r="E4480" s="7">
        <v>70</v>
      </c>
      <c r="F4480" s="7" t="s">
        <v>148</v>
      </c>
      <c r="G4480" t="s">
        <v>18</v>
      </c>
      <c r="H4480">
        <v>19</v>
      </c>
      <c r="I4480">
        <v>2</v>
      </c>
      <c r="J4480">
        <v>57</v>
      </c>
      <c r="K4480">
        <v>2.76</v>
      </c>
    </row>
    <row r="4481" spans="1:11" x14ac:dyDescent="0.25">
      <c r="A4481" s="7">
        <v>829304</v>
      </c>
      <c r="B4481" s="7">
        <v>349561</v>
      </c>
      <c r="C4481" t="s">
        <v>50</v>
      </c>
      <c r="D4481" t="s">
        <v>88</v>
      </c>
      <c r="E4481" s="7">
        <v>25</v>
      </c>
      <c r="F4481" s="7" t="s">
        <v>148</v>
      </c>
      <c r="G4481" t="s">
        <v>18</v>
      </c>
      <c r="H4481">
        <v>17.899999999999999</v>
      </c>
      <c r="I4481">
        <v>5</v>
      </c>
      <c r="J4481">
        <v>31.3</v>
      </c>
      <c r="K4481">
        <v>2.76</v>
      </c>
    </row>
    <row r="4482" spans="1:11" x14ac:dyDescent="0.25">
      <c r="A4482" s="7">
        <v>829655</v>
      </c>
      <c r="B4482" s="7">
        <v>242895</v>
      </c>
      <c r="C4482" t="s">
        <v>56</v>
      </c>
      <c r="D4482" t="s">
        <v>73</v>
      </c>
      <c r="E4482" s="7">
        <v>3</v>
      </c>
      <c r="F4482" s="7" t="s">
        <v>148</v>
      </c>
      <c r="G4482" t="s">
        <v>18</v>
      </c>
      <c r="H4482">
        <v>40.4</v>
      </c>
      <c r="I4482">
        <v>1</v>
      </c>
      <c r="J4482">
        <v>118.7</v>
      </c>
      <c r="K4482">
        <v>2.76</v>
      </c>
    </row>
    <row r="4483" spans="1:11" x14ac:dyDescent="0.25">
      <c r="A4483" s="7">
        <v>830286</v>
      </c>
      <c r="B4483" s="7">
        <v>1614</v>
      </c>
      <c r="C4483" t="s">
        <v>9</v>
      </c>
      <c r="D4483" t="s">
        <v>14</v>
      </c>
      <c r="E4483" s="7">
        <v>3</v>
      </c>
      <c r="F4483" s="7" t="s">
        <v>148</v>
      </c>
      <c r="G4483" t="s">
        <v>11</v>
      </c>
      <c r="H4483">
        <v>52.3</v>
      </c>
      <c r="I4483">
        <v>5</v>
      </c>
      <c r="J4483">
        <v>56.9</v>
      </c>
      <c r="K4483">
        <v>1.9870000000000001</v>
      </c>
    </row>
    <row r="4484" spans="1:11" x14ac:dyDescent="0.25">
      <c r="A4484" s="7">
        <v>830304</v>
      </c>
      <c r="B4484" s="7">
        <v>1593</v>
      </c>
      <c r="C4484" t="s">
        <v>9</v>
      </c>
      <c r="D4484" t="s">
        <v>10</v>
      </c>
      <c r="E4484" s="7">
        <v>6</v>
      </c>
      <c r="F4484" s="7" t="s">
        <v>148</v>
      </c>
      <c r="G4484" t="s">
        <v>11</v>
      </c>
      <c r="H4484">
        <v>47</v>
      </c>
      <c r="I4484">
        <v>5</v>
      </c>
      <c r="J4484">
        <v>56.9</v>
      </c>
      <c r="K4484">
        <v>1.9870000000000001</v>
      </c>
    </row>
    <row r="4485" spans="1:11" x14ac:dyDescent="0.25">
      <c r="A4485" s="7">
        <v>832067</v>
      </c>
      <c r="B4485" s="7">
        <v>425328</v>
      </c>
      <c r="C4485" t="s">
        <v>50</v>
      </c>
      <c r="D4485" t="s">
        <v>16</v>
      </c>
      <c r="E4485" s="7">
        <v>5</v>
      </c>
      <c r="F4485" s="7" t="s">
        <v>148</v>
      </c>
      <c r="G4485" t="s">
        <v>11</v>
      </c>
      <c r="H4485">
        <v>25.9</v>
      </c>
      <c r="I4485">
        <v>5</v>
      </c>
      <c r="J4485">
        <v>48.3</v>
      </c>
      <c r="K4485">
        <v>1.9870000000000001</v>
      </c>
    </row>
    <row r="4486" spans="1:11" x14ac:dyDescent="0.25">
      <c r="A4486" s="7">
        <v>832323</v>
      </c>
      <c r="B4486" s="7">
        <v>431544</v>
      </c>
      <c r="C4486" t="s">
        <v>50</v>
      </c>
      <c r="D4486" t="s">
        <v>89</v>
      </c>
      <c r="E4486" s="7">
        <v>22</v>
      </c>
      <c r="F4486" s="7" t="s">
        <v>148</v>
      </c>
      <c r="G4486" t="s">
        <v>18</v>
      </c>
      <c r="H4486">
        <v>56.2</v>
      </c>
      <c r="I4486">
        <v>1</v>
      </c>
      <c r="J4486">
        <v>118.7</v>
      </c>
      <c r="K4486">
        <v>2.76</v>
      </c>
    </row>
    <row r="4487" spans="1:11" x14ac:dyDescent="0.25">
      <c r="A4487" s="7">
        <v>1316729</v>
      </c>
      <c r="B4487" s="7">
        <v>1600</v>
      </c>
      <c r="C4487" t="s">
        <v>9</v>
      </c>
      <c r="D4487" t="s">
        <v>12</v>
      </c>
      <c r="E4487" s="7">
        <v>6</v>
      </c>
      <c r="F4487" s="7" t="s">
        <v>148</v>
      </c>
      <c r="G4487" t="s">
        <v>11</v>
      </c>
      <c r="H4487">
        <v>35.9</v>
      </c>
      <c r="I4487">
        <v>1</v>
      </c>
      <c r="J4487">
        <v>142</v>
      </c>
      <c r="K4487">
        <v>1.9870000000000001</v>
      </c>
    </row>
    <row r="4488" spans="1:11" x14ac:dyDescent="0.25">
      <c r="A4488" s="7">
        <v>1317010</v>
      </c>
      <c r="B4488" s="7">
        <v>431368</v>
      </c>
      <c r="C4488" t="s">
        <v>50</v>
      </c>
      <c r="D4488" t="s">
        <v>104</v>
      </c>
      <c r="E4488" s="7">
        <v>28</v>
      </c>
      <c r="F4488" s="7" t="s">
        <v>148</v>
      </c>
      <c r="G4488" t="s">
        <v>18</v>
      </c>
      <c r="H4488">
        <v>31.5</v>
      </c>
      <c r="I4488">
        <v>1</v>
      </c>
      <c r="J4488">
        <v>92</v>
      </c>
      <c r="K4488">
        <v>2.76</v>
      </c>
    </row>
    <row r="4489" spans="1:11" x14ac:dyDescent="0.25">
      <c r="A4489" s="7">
        <v>1317117</v>
      </c>
      <c r="B4489" s="7">
        <v>431550</v>
      </c>
      <c r="C4489" t="s">
        <v>50</v>
      </c>
      <c r="D4489" t="s">
        <v>120</v>
      </c>
      <c r="E4489" s="7">
        <v>12</v>
      </c>
      <c r="F4489" s="7" t="s">
        <v>148</v>
      </c>
      <c r="G4489" t="s">
        <v>18</v>
      </c>
      <c r="H4489">
        <v>18</v>
      </c>
      <c r="I4489">
        <v>1</v>
      </c>
      <c r="J4489">
        <v>92</v>
      </c>
      <c r="K4489">
        <v>2.76</v>
      </c>
    </row>
    <row r="4490" spans="1:11" x14ac:dyDescent="0.25">
      <c r="A4490" s="7">
        <v>1317357</v>
      </c>
      <c r="B4490" s="7">
        <v>533807</v>
      </c>
      <c r="C4490" t="s">
        <v>50</v>
      </c>
      <c r="D4490" t="s">
        <v>136</v>
      </c>
      <c r="E4490" s="7" t="s">
        <v>137</v>
      </c>
      <c r="F4490" s="7" t="s">
        <v>148</v>
      </c>
      <c r="G4490" t="s">
        <v>18</v>
      </c>
      <c r="H4490">
        <v>44</v>
      </c>
      <c r="I4490">
        <v>3</v>
      </c>
      <c r="J4490">
        <v>57</v>
      </c>
      <c r="K4490">
        <v>2.76</v>
      </c>
    </row>
    <row r="4491" spans="1:11" x14ac:dyDescent="0.25">
      <c r="A4491" s="7">
        <v>1317362</v>
      </c>
      <c r="B4491" s="7">
        <v>349628</v>
      </c>
      <c r="C4491" t="s">
        <v>50</v>
      </c>
      <c r="D4491" t="s">
        <v>91</v>
      </c>
      <c r="E4491" s="7">
        <v>22</v>
      </c>
      <c r="F4491" s="7" t="s">
        <v>148</v>
      </c>
      <c r="G4491" t="s">
        <v>18</v>
      </c>
      <c r="H4491">
        <v>52.9</v>
      </c>
      <c r="I4491">
        <v>5</v>
      </c>
      <c r="J4491">
        <v>40.4</v>
      </c>
      <c r="K4491">
        <v>2.76</v>
      </c>
    </row>
    <row r="4492" spans="1:11" x14ac:dyDescent="0.25">
      <c r="A4492" s="7">
        <v>1317525</v>
      </c>
      <c r="B4492" s="7">
        <v>431408</v>
      </c>
      <c r="C4492" t="s">
        <v>50</v>
      </c>
      <c r="D4492" t="s">
        <v>107</v>
      </c>
      <c r="E4492" s="7">
        <v>8</v>
      </c>
      <c r="F4492" s="7" t="s">
        <v>148</v>
      </c>
      <c r="G4492" t="s">
        <v>18</v>
      </c>
      <c r="H4492">
        <v>64.7</v>
      </c>
      <c r="I4492">
        <v>1</v>
      </c>
      <c r="J4492">
        <v>134.30000000000001</v>
      </c>
      <c r="K4492">
        <v>2.76</v>
      </c>
    </row>
    <row r="4493" spans="1:11" x14ac:dyDescent="0.25">
      <c r="A4493" s="7">
        <v>1317626</v>
      </c>
      <c r="B4493" s="7">
        <v>533799</v>
      </c>
      <c r="C4493" t="s">
        <v>50</v>
      </c>
      <c r="D4493" t="s">
        <v>120</v>
      </c>
      <c r="E4493" s="7">
        <v>6</v>
      </c>
      <c r="F4493" s="7" t="s">
        <v>148</v>
      </c>
      <c r="G4493" t="s">
        <v>18</v>
      </c>
      <c r="H4493">
        <v>17.2</v>
      </c>
      <c r="I4493">
        <v>4</v>
      </c>
      <c r="J4493">
        <v>35.9</v>
      </c>
      <c r="K4493">
        <v>2.76</v>
      </c>
    </row>
    <row r="4494" spans="1:11" x14ac:dyDescent="0.25">
      <c r="A4494" s="7">
        <v>1325875</v>
      </c>
      <c r="B4494" s="7">
        <v>431513</v>
      </c>
      <c r="C4494" t="s">
        <v>50</v>
      </c>
      <c r="D4494" t="s">
        <v>86</v>
      </c>
      <c r="E4494" s="7">
        <v>4</v>
      </c>
      <c r="F4494" s="7" t="s">
        <v>148</v>
      </c>
      <c r="G4494" t="s">
        <v>18</v>
      </c>
      <c r="H4494">
        <v>20.6</v>
      </c>
      <c r="I4494">
        <v>1</v>
      </c>
      <c r="J4494">
        <v>92</v>
      </c>
      <c r="K4494">
        <v>2.76</v>
      </c>
    </row>
    <row r="4495" spans="1:11" x14ac:dyDescent="0.25">
      <c r="A4495" s="7">
        <v>1326162</v>
      </c>
      <c r="B4495" s="7">
        <v>447388</v>
      </c>
      <c r="C4495" t="s">
        <v>50</v>
      </c>
      <c r="D4495" t="s">
        <v>127</v>
      </c>
      <c r="E4495" s="7">
        <v>28</v>
      </c>
      <c r="F4495" s="7" t="s">
        <v>148</v>
      </c>
      <c r="G4495" t="s">
        <v>18</v>
      </c>
      <c r="H4495">
        <v>55.6</v>
      </c>
      <c r="I4495">
        <v>1</v>
      </c>
      <c r="J4495">
        <v>118.7</v>
      </c>
      <c r="K4495">
        <v>2.76</v>
      </c>
    </row>
    <row r="4496" spans="1:11" x14ac:dyDescent="0.25">
      <c r="A4496" s="7">
        <v>1326441</v>
      </c>
      <c r="B4496" s="7">
        <v>447454</v>
      </c>
      <c r="C4496" t="s">
        <v>50</v>
      </c>
      <c r="D4496" t="s">
        <v>104</v>
      </c>
      <c r="E4496" s="7">
        <v>26</v>
      </c>
      <c r="F4496" s="7" t="s">
        <v>148</v>
      </c>
      <c r="G4496" t="s">
        <v>18</v>
      </c>
      <c r="H4496">
        <v>42.4</v>
      </c>
      <c r="I4496">
        <v>3</v>
      </c>
      <c r="J4496">
        <v>57</v>
      </c>
      <c r="K4496">
        <v>2.76</v>
      </c>
    </row>
    <row r="4497" spans="1:11" x14ac:dyDescent="0.25">
      <c r="A4497" s="7">
        <v>1326444</v>
      </c>
      <c r="B4497" s="7">
        <v>533799</v>
      </c>
      <c r="C4497" t="s">
        <v>50</v>
      </c>
      <c r="D4497" t="s">
        <v>120</v>
      </c>
      <c r="E4497" s="7">
        <v>6</v>
      </c>
      <c r="F4497" s="7" t="s">
        <v>148</v>
      </c>
      <c r="G4497" t="s">
        <v>18</v>
      </c>
      <c r="H4497">
        <v>12.6</v>
      </c>
      <c r="I4497">
        <v>3</v>
      </c>
      <c r="J4497">
        <v>44.2</v>
      </c>
      <c r="K4497">
        <v>2.76</v>
      </c>
    </row>
    <row r="4498" spans="1:11" x14ac:dyDescent="0.25">
      <c r="A4498" s="7">
        <v>1326737</v>
      </c>
      <c r="B4498" s="7">
        <v>58360</v>
      </c>
      <c r="C4498" t="s">
        <v>48</v>
      </c>
      <c r="D4498" t="s">
        <v>49</v>
      </c>
      <c r="E4498" s="7">
        <v>10</v>
      </c>
      <c r="F4498" s="7" t="s">
        <v>148</v>
      </c>
      <c r="G4498" t="s">
        <v>11</v>
      </c>
      <c r="H4498">
        <v>45</v>
      </c>
      <c r="I4498">
        <v>4</v>
      </c>
      <c r="J4498">
        <v>65.3</v>
      </c>
      <c r="K4498">
        <v>1.9870000000000001</v>
      </c>
    </row>
    <row r="4499" spans="1:11" x14ac:dyDescent="0.25">
      <c r="A4499" s="7">
        <v>1328354</v>
      </c>
      <c r="B4499" s="7">
        <v>431517</v>
      </c>
      <c r="C4499" t="s">
        <v>50</v>
      </c>
      <c r="D4499" t="s">
        <v>114</v>
      </c>
      <c r="E4499" s="7">
        <v>5</v>
      </c>
      <c r="F4499" s="7" t="s">
        <v>148</v>
      </c>
      <c r="G4499" t="s">
        <v>18</v>
      </c>
      <c r="H4499">
        <v>25</v>
      </c>
      <c r="I4499">
        <v>4</v>
      </c>
      <c r="J4499">
        <v>35.9</v>
      </c>
      <c r="K4499">
        <v>2.76</v>
      </c>
    </row>
    <row r="4500" spans="1:11" x14ac:dyDescent="0.25">
      <c r="A4500" s="7">
        <v>1328359</v>
      </c>
      <c r="B4500" s="7">
        <v>431316</v>
      </c>
      <c r="C4500" t="s">
        <v>50</v>
      </c>
      <c r="D4500" t="s">
        <v>101</v>
      </c>
      <c r="E4500" s="7">
        <v>51</v>
      </c>
      <c r="F4500" s="7" t="s">
        <v>148</v>
      </c>
      <c r="G4500" t="s">
        <v>18</v>
      </c>
      <c r="H4500">
        <v>17.5</v>
      </c>
      <c r="I4500">
        <v>1</v>
      </c>
      <c r="J4500">
        <v>92</v>
      </c>
      <c r="K4500">
        <v>2.76</v>
      </c>
    </row>
    <row r="4501" spans="1:11" x14ac:dyDescent="0.25">
      <c r="A4501" s="7">
        <v>1328373</v>
      </c>
      <c r="B4501" s="7">
        <v>425334</v>
      </c>
      <c r="C4501" t="s">
        <v>50</v>
      </c>
      <c r="D4501" t="s">
        <v>94</v>
      </c>
      <c r="E4501" s="7" t="s">
        <v>95</v>
      </c>
      <c r="F4501" s="7" t="s">
        <v>148</v>
      </c>
      <c r="G4501" t="s">
        <v>18</v>
      </c>
      <c r="H4501">
        <v>29.1</v>
      </c>
      <c r="I4501">
        <v>1</v>
      </c>
      <c r="J4501">
        <v>92</v>
      </c>
      <c r="K4501">
        <v>2.76</v>
      </c>
    </row>
    <row r="4502" spans="1:11" x14ac:dyDescent="0.25">
      <c r="A4502" s="7">
        <v>1328383</v>
      </c>
      <c r="B4502" s="7">
        <v>425328</v>
      </c>
      <c r="C4502" t="s">
        <v>50</v>
      </c>
      <c r="D4502" t="s">
        <v>16</v>
      </c>
      <c r="E4502" s="7">
        <v>5</v>
      </c>
      <c r="F4502" s="7" t="s">
        <v>148</v>
      </c>
      <c r="G4502" t="s">
        <v>11</v>
      </c>
      <c r="H4502">
        <v>26.7</v>
      </c>
      <c r="I4502">
        <v>1</v>
      </c>
      <c r="J4502">
        <v>142</v>
      </c>
      <c r="K4502">
        <v>1.9870000000000001</v>
      </c>
    </row>
    <row r="4503" spans="1:11" x14ac:dyDescent="0.25">
      <c r="A4503" s="7">
        <v>1328417</v>
      </c>
      <c r="B4503" s="7">
        <v>431517</v>
      </c>
      <c r="C4503" t="s">
        <v>50</v>
      </c>
      <c r="D4503" t="s">
        <v>114</v>
      </c>
      <c r="E4503" s="7">
        <v>5</v>
      </c>
      <c r="F4503" s="7" t="s">
        <v>148</v>
      </c>
      <c r="G4503" t="s">
        <v>18</v>
      </c>
      <c r="H4503">
        <v>25.2</v>
      </c>
      <c r="I4503">
        <v>1</v>
      </c>
      <c r="J4503">
        <v>92</v>
      </c>
      <c r="K4503">
        <v>2.76</v>
      </c>
    </row>
    <row r="4504" spans="1:11" x14ac:dyDescent="0.25">
      <c r="A4504" s="7">
        <v>1328643</v>
      </c>
      <c r="B4504" s="7">
        <v>533807</v>
      </c>
      <c r="C4504" t="s">
        <v>50</v>
      </c>
      <c r="D4504" t="s">
        <v>136</v>
      </c>
      <c r="E4504" s="7" t="s">
        <v>137</v>
      </c>
      <c r="F4504" s="7" t="s">
        <v>148</v>
      </c>
      <c r="G4504" t="s">
        <v>18</v>
      </c>
      <c r="H4504">
        <v>42.2</v>
      </c>
      <c r="I4504">
        <v>2</v>
      </c>
      <c r="J4504">
        <v>73.5</v>
      </c>
      <c r="K4504">
        <v>2.76</v>
      </c>
    </row>
    <row r="4505" spans="1:11" x14ac:dyDescent="0.25">
      <c r="A4505" s="7">
        <v>1329226</v>
      </c>
      <c r="B4505" s="7">
        <v>431518</v>
      </c>
      <c r="C4505" t="s">
        <v>50</v>
      </c>
      <c r="D4505" t="s">
        <v>114</v>
      </c>
      <c r="E4505" s="7" t="s">
        <v>116</v>
      </c>
      <c r="F4505" s="7" t="s">
        <v>148</v>
      </c>
      <c r="G4505" t="s">
        <v>18</v>
      </c>
      <c r="H4505">
        <v>15.3</v>
      </c>
      <c r="I4505">
        <v>1</v>
      </c>
      <c r="J4505">
        <v>92</v>
      </c>
      <c r="K4505">
        <v>2.76</v>
      </c>
    </row>
    <row r="4506" spans="1:11" x14ac:dyDescent="0.25">
      <c r="A4506" s="7">
        <v>1329296</v>
      </c>
      <c r="B4506" s="7">
        <v>59321</v>
      </c>
      <c r="C4506" t="s">
        <v>50</v>
      </c>
      <c r="D4506" t="s">
        <v>51</v>
      </c>
      <c r="E4506" s="7" t="s">
        <v>39</v>
      </c>
      <c r="F4506" s="7" t="s">
        <v>148</v>
      </c>
      <c r="G4506" t="s">
        <v>18</v>
      </c>
      <c r="H4506">
        <v>37.200000000000003</v>
      </c>
      <c r="I4506">
        <v>1</v>
      </c>
      <c r="J4506">
        <v>118.7</v>
      </c>
      <c r="K4506">
        <v>2.76</v>
      </c>
    </row>
    <row r="4507" spans="1:11" x14ac:dyDescent="0.25">
      <c r="A4507" s="7">
        <v>1329457</v>
      </c>
      <c r="B4507" s="7">
        <v>431415</v>
      </c>
      <c r="C4507" t="s">
        <v>50</v>
      </c>
      <c r="D4507" t="s">
        <v>104</v>
      </c>
      <c r="E4507" s="7" t="s">
        <v>108</v>
      </c>
      <c r="F4507" s="7" t="s">
        <v>148</v>
      </c>
      <c r="G4507" t="s">
        <v>18</v>
      </c>
      <c r="H4507">
        <v>24.1</v>
      </c>
      <c r="I4507">
        <v>1</v>
      </c>
      <c r="J4507">
        <v>92</v>
      </c>
      <c r="K4507">
        <v>2.76</v>
      </c>
    </row>
    <row r="4508" spans="1:11" x14ac:dyDescent="0.25">
      <c r="A4508" s="7">
        <v>1329464</v>
      </c>
      <c r="B4508" s="7">
        <v>431550</v>
      </c>
      <c r="C4508" t="s">
        <v>50</v>
      </c>
      <c r="D4508" t="s">
        <v>120</v>
      </c>
      <c r="E4508" s="7">
        <v>12</v>
      </c>
      <c r="F4508" s="7" t="s">
        <v>148</v>
      </c>
      <c r="G4508" t="s">
        <v>18</v>
      </c>
      <c r="H4508">
        <v>16.5</v>
      </c>
      <c r="I4508">
        <v>1</v>
      </c>
      <c r="J4508">
        <v>92</v>
      </c>
      <c r="K4508">
        <v>2.76</v>
      </c>
    </row>
    <row r="4509" spans="1:11" x14ac:dyDescent="0.25">
      <c r="A4509" s="7">
        <v>1329483</v>
      </c>
      <c r="B4509" s="7">
        <v>431517</v>
      </c>
      <c r="C4509" t="s">
        <v>50</v>
      </c>
      <c r="D4509" t="s">
        <v>114</v>
      </c>
      <c r="E4509" s="7">
        <v>5</v>
      </c>
      <c r="F4509" s="7" t="s">
        <v>148</v>
      </c>
      <c r="G4509" t="s">
        <v>18</v>
      </c>
      <c r="H4509">
        <v>16.3</v>
      </c>
      <c r="I4509">
        <v>1</v>
      </c>
      <c r="J4509">
        <v>92</v>
      </c>
      <c r="K4509">
        <v>2.76</v>
      </c>
    </row>
    <row r="4510" spans="1:11" x14ac:dyDescent="0.25">
      <c r="A4510" s="7">
        <v>1329544</v>
      </c>
      <c r="B4510" s="7">
        <v>447354</v>
      </c>
      <c r="C4510" t="s">
        <v>50</v>
      </c>
      <c r="D4510" t="s">
        <v>16</v>
      </c>
      <c r="E4510" s="7">
        <v>17</v>
      </c>
      <c r="F4510" s="7" t="s">
        <v>148</v>
      </c>
      <c r="G4510" t="s">
        <v>18</v>
      </c>
      <c r="H4510">
        <v>37.6</v>
      </c>
      <c r="I4510">
        <v>1</v>
      </c>
      <c r="J4510">
        <v>118.7</v>
      </c>
      <c r="K4510">
        <v>2.76</v>
      </c>
    </row>
    <row r="4511" spans="1:11" x14ac:dyDescent="0.25">
      <c r="A4511" s="7">
        <v>1329674</v>
      </c>
      <c r="B4511" s="7">
        <v>501291</v>
      </c>
      <c r="C4511" t="s">
        <v>50</v>
      </c>
      <c r="D4511" t="s">
        <v>133</v>
      </c>
      <c r="E4511" s="7">
        <v>10</v>
      </c>
      <c r="F4511" s="7" t="s">
        <v>148</v>
      </c>
      <c r="G4511" t="s">
        <v>18</v>
      </c>
      <c r="H4511">
        <v>18.600000000000001</v>
      </c>
      <c r="I4511">
        <v>1</v>
      </c>
      <c r="J4511">
        <v>92</v>
      </c>
      <c r="K4511">
        <v>2.76</v>
      </c>
    </row>
    <row r="4512" spans="1:11" x14ac:dyDescent="0.25">
      <c r="A4512" s="7">
        <v>1329715</v>
      </c>
      <c r="B4512" s="7">
        <v>431550</v>
      </c>
      <c r="C4512" t="s">
        <v>50</v>
      </c>
      <c r="D4512" t="s">
        <v>120</v>
      </c>
      <c r="E4512" s="7">
        <v>12</v>
      </c>
      <c r="F4512" s="7" t="s">
        <v>148</v>
      </c>
      <c r="G4512" t="s">
        <v>18</v>
      </c>
      <c r="H4512">
        <v>20</v>
      </c>
      <c r="I4512">
        <v>1</v>
      </c>
      <c r="J4512">
        <v>92</v>
      </c>
      <c r="K4512">
        <v>2.76</v>
      </c>
    </row>
    <row r="4513" spans="1:11" x14ac:dyDescent="0.25">
      <c r="A4513" s="7">
        <v>1329746</v>
      </c>
      <c r="B4513" s="7">
        <v>821885</v>
      </c>
      <c r="C4513" t="s">
        <v>139</v>
      </c>
      <c r="D4513" t="s">
        <v>143</v>
      </c>
      <c r="E4513" s="7">
        <v>2</v>
      </c>
      <c r="F4513" s="7" t="s">
        <v>148</v>
      </c>
      <c r="G4513" t="s">
        <v>11</v>
      </c>
      <c r="H4513">
        <v>47.3</v>
      </c>
      <c r="I4513">
        <v>1</v>
      </c>
      <c r="J4513">
        <v>167.6</v>
      </c>
      <c r="K4513">
        <v>1.9870000000000001</v>
      </c>
    </row>
    <row r="4514" spans="1:11" x14ac:dyDescent="0.25">
      <c r="A4514" s="7">
        <v>1330028</v>
      </c>
      <c r="B4514" s="7">
        <v>242792</v>
      </c>
      <c r="C4514" t="s">
        <v>56</v>
      </c>
      <c r="D4514" t="s">
        <v>71</v>
      </c>
      <c r="E4514" s="7">
        <v>31</v>
      </c>
      <c r="F4514" s="7" t="s">
        <v>148</v>
      </c>
      <c r="G4514" t="s">
        <v>18</v>
      </c>
      <c r="H4514">
        <v>54.2</v>
      </c>
      <c r="I4514">
        <v>1</v>
      </c>
      <c r="J4514">
        <v>118.7</v>
      </c>
      <c r="K4514">
        <v>2.76</v>
      </c>
    </row>
    <row r="4515" spans="1:11" x14ac:dyDescent="0.25">
      <c r="A4515" s="7">
        <v>1330163</v>
      </c>
      <c r="B4515" s="7">
        <v>821885</v>
      </c>
      <c r="C4515" t="s">
        <v>139</v>
      </c>
      <c r="D4515" t="s">
        <v>143</v>
      </c>
      <c r="E4515" s="7">
        <v>2</v>
      </c>
      <c r="F4515" s="7" t="s">
        <v>148</v>
      </c>
      <c r="G4515" t="s">
        <v>11</v>
      </c>
      <c r="H4515">
        <v>46.9</v>
      </c>
      <c r="I4515">
        <v>1</v>
      </c>
      <c r="J4515">
        <v>167.6</v>
      </c>
      <c r="K4515">
        <v>1.9870000000000001</v>
      </c>
    </row>
    <row r="4516" spans="1:11" x14ac:dyDescent="0.25">
      <c r="A4516" s="7">
        <v>1330979</v>
      </c>
      <c r="B4516" s="7">
        <v>431487</v>
      </c>
      <c r="C4516" t="s">
        <v>50</v>
      </c>
      <c r="D4516" t="s">
        <v>88</v>
      </c>
      <c r="E4516" s="7" t="s">
        <v>112</v>
      </c>
      <c r="F4516" s="7" t="s">
        <v>148</v>
      </c>
      <c r="G4516" t="s">
        <v>18</v>
      </c>
      <c r="H4516">
        <v>18.3</v>
      </c>
      <c r="I4516">
        <v>1</v>
      </c>
      <c r="J4516">
        <v>92</v>
      </c>
      <c r="K4516">
        <v>2.76</v>
      </c>
    </row>
    <row r="4517" spans="1:11" x14ac:dyDescent="0.25">
      <c r="A4517" s="7">
        <v>1331320</v>
      </c>
      <c r="B4517" s="7">
        <v>501291</v>
      </c>
      <c r="C4517" t="s">
        <v>50</v>
      </c>
      <c r="D4517" t="s">
        <v>133</v>
      </c>
      <c r="E4517" s="7">
        <v>10</v>
      </c>
      <c r="F4517" s="7" t="s">
        <v>148</v>
      </c>
      <c r="G4517" t="s">
        <v>18</v>
      </c>
      <c r="H4517">
        <v>26.2</v>
      </c>
      <c r="I4517">
        <v>5</v>
      </c>
      <c r="J4517">
        <v>31.3</v>
      </c>
      <c r="K4517">
        <v>2.76</v>
      </c>
    </row>
    <row r="4518" spans="1:11" x14ac:dyDescent="0.25">
      <c r="A4518" s="7">
        <v>1331943</v>
      </c>
      <c r="B4518" s="7">
        <v>349561</v>
      </c>
      <c r="C4518" t="s">
        <v>50</v>
      </c>
      <c r="D4518" t="s">
        <v>88</v>
      </c>
      <c r="E4518" s="7">
        <v>25</v>
      </c>
      <c r="F4518" s="7" t="s">
        <v>148</v>
      </c>
      <c r="G4518" t="s">
        <v>18</v>
      </c>
      <c r="H4518">
        <v>17.5</v>
      </c>
      <c r="I4518">
        <v>1</v>
      </c>
      <c r="J4518">
        <v>92</v>
      </c>
      <c r="K4518">
        <v>2.76</v>
      </c>
    </row>
    <row r="4519" spans="1:11" x14ac:dyDescent="0.25">
      <c r="A4519" s="7">
        <v>1332231</v>
      </c>
      <c r="B4519" s="7">
        <v>349548</v>
      </c>
      <c r="C4519" t="s">
        <v>50</v>
      </c>
      <c r="D4519" t="s">
        <v>86</v>
      </c>
      <c r="E4519" s="7">
        <v>12</v>
      </c>
      <c r="F4519" s="7" t="s">
        <v>148</v>
      </c>
      <c r="G4519" t="s">
        <v>18</v>
      </c>
      <c r="H4519">
        <v>35.6</v>
      </c>
      <c r="I4519">
        <v>1</v>
      </c>
      <c r="J4519">
        <v>92</v>
      </c>
      <c r="K4519">
        <v>2.76</v>
      </c>
    </row>
    <row r="4520" spans="1:11" x14ac:dyDescent="0.25">
      <c r="A4520" s="7">
        <v>1332243</v>
      </c>
      <c r="B4520" s="7">
        <v>533799</v>
      </c>
      <c r="C4520" t="s">
        <v>50</v>
      </c>
      <c r="D4520" t="s">
        <v>120</v>
      </c>
      <c r="E4520" s="7">
        <v>6</v>
      </c>
      <c r="F4520" s="7" t="s">
        <v>148</v>
      </c>
      <c r="G4520" t="s">
        <v>18</v>
      </c>
      <c r="H4520">
        <v>18.5</v>
      </c>
      <c r="I4520">
        <v>2</v>
      </c>
      <c r="J4520">
        <v>57</v>
      </c>
      <c r="K4520">
        <v>2.76</v>
      </c>
    </row>
    <row r="4521" spans="1:11" x14ac:dyDescent="0.25">
      <c r="A4521" s="7">
        <v>1332263</v>
      </c>
      <c r="B4521" s="7">
        <v>823191</v>
      </c>
      <c r="C4521" t="s">
        <v>50</v>
      </c>
      <c r="D4521" t="s">
        <v>144</v>
      </c>
      <c r="E4521" s="7">
        <v>19</v>
      </c>
      <c r="F4521" s="7" t="s">
        <v>148</v>
      </c>
      <c r="G4521" t="s">
        <v>11</v>
      </c>
      <c r="H4521">
        <v>35.44</v>
      </c>
      <c r="I4521">
        <v>1</v>
      </c>
      <c r="J4521">
        <v>142</v>
      </c>
      <c r="K4521">
        <v>1.9870000000000001</v>
      </c>
    </row>
    <row r="4522" spans="1:11" x14ac:dyDescent="0.25">
      <c r="A4522" s="7">
        <v>1332369</v>
      </c>
      <c r="B4522" s="7">
        <v>431516</v>
      </c>
      <c r="C4522" t="s">
        <v>50</v>
      </c>
      <c r="D4522" t="s">
        <v>114</v>
      </c>
      <c r="E4522" s="7" t="s">
        <v>115</v>
      </c>
      <c r="F4522" s="7" t="s">
        <v>148</v>
      </c>
      <c r="G4522" t="s">
        <v>18</v>
      </c>
      <c r="H4522">
        <v>15.2</v>
      </c>
      <c r="I4522">
        <v>1</v>
      </c>
      <c r="J4522">
        <v>92</v>
      </c>
      <c r="K4522">
        <v>2.76</v>
      </c>
    </row>
    <row r="4523" spans="1:11" x14ac:dyDescent="0.25">
      <c r="A4523" s="7">
        <v>1332495</v>
      </c>
      <c r="B4523" s="7">
        <v>431517</v>
      </c>
      <c r="C4523" t="s">
        <v>50</v>
      </c>
      <c r="D4523" t="s">
        <v>114</v>
      </c>
      <c r="E4523" s="7">
        <v>5</v>
      </c>
      <c r="F4523" s="7" t="s">
        <v>148</v>
      </c>
      <c r="G4523" t="s">
        <v>18</v>
      </c>
      <c r="H4523">
        <v>17.8</v>
      </c>
      <c r="I4523">
        <v>1</v>
      </c>
      <c r="J4523">
        <v>92</v>
      </c>
      <c r="K4523">
        <v>2.76</v>
      </c>
    </row>
    <row r="4524" spans="1:11" x14ac:dyDescent="0.25">
      <c r="A4524" s="7">
        <v>1332676</v>
      </c>
      <c r="B4524" s="7">
        <v>431276</v>
      </c>
      <c r="C4524" t="s">
        <v>50</v>
      </c>
      <c r="D4524" t="s">
        <v>86</v>
      </c>
      <c r="E4524" s="7">
        <v>10</v>
      </c>
      <c r="F4524" s="7" t="s">
        <v>148</v>
      </c>
      <c r="G4524" t="s">
        <v>18</v>
      </c>
      <c r="H4524">
        <v>36.200000000000003</v>
      </c>
      <c r="I4524">
        <v>1</v>
      </c>
      <c r="J4524">
        <v>92</v>
      </c>
      <c r="K4524">
        <v>2.76</v>
      </c>
    </row>
    <row r="4525" spans="1:11" x14ac:dyDescent="0.25">
      <c r="A4525" s="7">
        <v>1332761</v>
      </c>
      <c r="B4525" s="7">
        <v>58314</v>
      </c>
      <c r="C4525" t="s">
        <v>29</v>
      </c>
      <c r="D4525" t="s">
        <v>42</v>
      </c>
      <c r="E4525" s="7">
        <v>6</v>
      </c>
      <c r="F4525" s="7" t="s">
        <v>148</v>
      </c>
      <c r="G4525" t="s">
        <v>11</v>
      </c>
      <c r="H4525">
        <v>24.5</v>
      </c>
      <c r="I4525">
        <v>1</v>
      </c>
      <c r="J4525">
        <v>142</v>
      </c>
      <c r="K4525">
        <v>1.9870000000000001</v>
      </c>
    </row>
    <row r="4526" spans="1:11" x14ac:dyDescent="0.25">
      <c r="A4526" s="7">
        <v>1332766</v>
      </c>
      <c r="B4526" s="7">
        <v>431534</v>
      </c>
      <c r="C4526" t="s">
        <v>50</v>
      </c>
      <c r="D4526" t="s">
        <v>118</v>
      </c>
      <c r="E4526" s="7">
        <v>13</v>
      </c>
      <c r="F4526" s="7" t="s">
        <v>148</v>
      </c>
      <c r="G4526" t="s">
        <v>18</v>
      </c>
      <c r="H4526">
        <v>45.1</v>
      </c>
      <c r="I4526">
        <v>1</v>
      </c>
      <c r="J4526">
        <v>118.7</v>
      </c>
      <c r="K4526">
        <v>2.76</v>
      </c>
    </row>
    <row r="4527" spans="1:11" x14ac:dyDescent="0.25">
      <c r="A4527" s="7">
        <v>1333613</v>
      </c>
      <c r="B4527" s="7">
        <v>349561</v>
      </c>
      <c r="C4527" t="s">
        <v>50</v>
      </c>
      <c r="D4527" t="s">
        <v>88</v>
      </c>
      <c r="E4527" s="7">
        <v>25</v>
      </c>
      <c r="F4527" s="7" t="s">
        <v>148</v>
      </c>
      <c r="G4527" t="s">
        <v>18</v>
      </c>
      <c r="H4527">
        <v>17.899999999999999</v>
      </c>
      <c r="I4527">
        <v>1</v>
      </c>
      <c r="J4527">
        <v>92</v>
      </c>
      <c r="K4527">
        <v>2.76</v>
      </c>
    </row>
    <row r="4528" spans="1:11" x14ac:dyDescent="0.25">
      <c r="A4528" s="7">
        <v>1333756</v>
      </c>
      <c r="B4528" s="7">
        <v>431516</v>
      </c>
      <c r="C4528" t="s">
        <v>50</v>
      </c>
      <c r="D4528" t="s">
        <v>114</v>
      </c>
      <c r="E4528" s="7" t="s">
        <v>115</v>
      </c>
      <c r="F4528" s="7" t="s">
        <v>148</v>
      </c>
      <c r="G4528" t="s">
        <v>18</v>
      </c>
      <c r="H4528">
        <v>10.1</v>
      </c>
      <c r="I4528">
        <v>1</v>
      </c>
      <c r="J4528">
        <v>92</v>
      </c>
      <c r="K4528">
        <v>2.76</v>
      </c>
    </row>
    <row r="4529" spans="1:11" x14ac:dyDescent="0.25">
      <c r="A4529" s="7">
        <v>1333759</v>
      </c>
      <c r="B4529" s="7">
        <v>431516</v>
      </c>
      <c r="C4529" t="s">
        <v>50</v>
      </c>
      <c r="D4529" t="s">
        <v>114</v>
      </c>
      <c r="E4529" s="7" t="s">
        <v>115</v>
      </c>
      <c r="F4529" s="7" t="s">
        <v>148</v>
      </c>
      <c r="G4529" t="s">
        <v>18</v>
      </c>
      <c r="H4529">
        <v>19.899999999999999</v>
      </c>
      <c r="I4529">
        <v>1</v>
      </c>
      <c r="J4529">
        <v>92</v>
      </c>
      <c r="K4529">
        <v>2.76</v>
      </c>
    </row>
    <row r="4530" spans="1:11" x14ac:dyDescent="0.25">
      <c r="A4530" s="7">
        <v>1333767</v>
      </c>
      <c r="B4530" s="7">
        <v>431516</v>
      </c>
      <c r="C4530" t="s">
        <v>50</v>
      </c>
      <c r="D4530" t="s">
        <v>114</v>
      </c>
      <c r="E4530" s="7" t="s">
        <v>115</v>
      </c>
      <c r="F4530" s="7" t="s">
        <v>148</v>
      </c>
      <c r="G4530" t="s">
        <v>18</v>
      </c>
      <c r="H4530">
        <v>18.5</v>
      </c>
      <c r="I4530">
        <v>1</v>
      </c>
      <c r="J4530">
        <v>92</v>
      </c>
      <c r="K4530">
        <v>2.76</v>
      </c>
    </row>
    <row r="4531" spans="1:11" x14ac:dyDescent="0.25">
      <c r="A4531" s="7">
        <v>1333977</v>
      </c>
      <c r="B4531" s="7">
        <v>58194</v>
      </c>
      <c r="C4531" t="s">
        <v>29</v>
      </c>
      <c r="D4531" t="s">
        <v>31</v>
      </c>
      <c r="E4531" s="7">
        <v>93</v>
      </c>
      <c r="F4531" s="7" t="s">
        <v>148</v>
      </c>
      <c r="G4531" t="s">
        <v>18</v>
      </c>
      <c r="H4531">
        <v>46.5</v>
      </c>
      <c r="I4531">
        <v>1</v>
      </c>
      <c r="J4531">
        <v>92</v>
      </c>
      <c r="K4531">
        <v>2.76</v>
      </c>
    </row>
    <row r="4532" spans="1:11" x14ac:dyDescent="0.25">
      <c r="A4532" s="7">
        <v>1334057</v>
      </c>
      <c r="B4532" s="7">
        <v>533799</v>
      </c>
      <c r="C4532" t="s">
        <v>50</v>
      </c>
      <c r="D4532" t="s">
        <v>120</v>
      </c>
      <c r="E4532" s="7">
        <v>6</v>
      </c>
      <c r="F4532" s="7" t="s">
        <v>148</v>
      </c>
      <c r="G4532" t="s">
        <v>18</v>
      </c>
      <c r="H4532">
        <v>18.399999999999999</v>
      </c>
      <c r="I4532">
        <v>1</v>
      </c>
      <c r="J4532">
        <v>92</v>
      </c>
      <c r="K4532">
        <v>2.76</v>
      </c>
    </row>
    <row r="4533" spans="1:11" x14ac:dyDescent="0.25">
      <c r="A4533" s="7">
        <v>1334123</v>
      </c>
      <c r="B4533" s="7">
        <v>533799</v>
      </c>
      <c r="C4533" t="s">
        <v>50</v>
      </c>
      <c r="D4533" t="s">
        <v>120</v>
      </c>
      <c r="E4533" s="7">
        <v>6</v>
      </c>
      <c r="F4533" s="7" t="s">
        <v>148</v>
      </c>
      <c r="G4533" t="s">
        <v>18</v>
      </c>
      <c r="H4533">
        <v>16.100000000000001</v>
      </c>
      <c r="I4533">
        <v>1</v>
      </c>
      <c r="J4533">
        <v>92</v>
      </c>
      <c r="K4533">
        <v>2.76</v>
      </c>
    </row>
    <row r="4534" spans="1:11" x14ac:dyDescent="0.25">
      <c r="A4534" s="7">
        <v>1334270</v>
      </c>
      <c r="B4534" s="7">
        <v>533799</v>
      </c>
      <c r="C4534" t="s">
        <v>50</v>
      </c>
      <c r="D4534" t="s">
        <v>120</v>
      </c>
      <c r="E4534" s="7">
        <v>6</v>
      </c>
      <c r="F4534" s="7" t="s">
        <v>148</v>
      </c>
      <c r="G4534" t="s">
        <v>18</v>
      </c>
      <c r="H4534">
        <v>17.899999999999999</v>
      </c>
      <c r="I4534">
        <v>1</v>
      </c>
      <c r="J4534">
        <v>92</v>
      </c>
      <c r="K4534">
        <v>2.76</v>
      </c>
    </row>
    <row r="4535" spans="1:11" x14ac:dyDescent="0.25">
      <c r="A4535" s="7">
        <v>1334329</v>
      </c>
      <c r="B4535" s="7">
        <v>431516</v>
      </c>
      <c r="C4535" t="s">
        <v>50</v>
      </c>
      <c r="D4535" t="s">
        <v>114</v>
      </c>
      <c r="E4535" s="7" t="s">
        <v>115</v>
      </c>
      <c r="F4535" s="7" t="s">
        <v>148</v>
      </c>
      <c r="G4535" t="s">
        <v>18</v>
      </c>
      <c r="H4535">
        <v>23.6</v>
      </c>
      <c r="I4535">
        <v>1</v>
      </c>
      <c r="J4535">
        <v>92</v>
      </c>
      <c r="K4535">
        <v>2.76</v>
      </c>
    </row>
    <row r="4536" spans="1:11" x14ac:dyDescent="0.25">
      <c r="A4536" s="7">
        <v>1334574</v>
      </c>
      <c r="B4536" s="7">
        <v>431516</v>
      </c>
      <c r="C4536" t="s">
        <v>50</v>
      </c>
      <c r="D4536" t="s">
        <v>114</v>
      </c>
      <c r="E4536" s="7" t="s">
        <v>115</v>
      </c>
      <c r="F4536" s="7" t="s">
        <v>148</v>
      </c>
      <c r="G4536" t="s">
        <v>18</v>
      </c>
      <c r="H4536">
        <v>7.9</v>
      </c>
      <c r="I4536">
        <v>1</v>
      </c>
      <c r="J4536">
        <v>92</v>
      </c>
      <c r="K4536">
        <v>2.76</v>
      </c>
    </row>
    <row r="4537" spans="1:11" x14ac:dyDescent="0.25">
      <c r="A4537" s="7">
        <v>1334598</v>
      </c>
      <c r="B4537" s="7">
        <v>431517</v>
      </c>
      <c r="C4537" t="s">
        <v>50</v>
      </c>
      <c r="D4537" t="s">
        <v>114</v>
      </c>
      <c r="E4537" s="7">
        <v>5</v>
      </c>
      <c r="F4537" s="7" t="s">
        <v>148</v>
      </c>
      <c r="G4537" t="s">
        <v>18</v>
      </c>
      <c r="H4537">
        <v>17.100000000000001</v>
      </c>
      <c r="I4537">
        <v>1</v>
      </c>
      <c r="J4537">
        <v>92</v>
      </c>
      <c r="K4537">
        <v>2.76</v>
      </c>
    </row>
    <row r="4538" spans="1:11" x14ac:dyDescent="0.25">
      <c r="A4538" s="7">
        <v>1334799</v>
      </c>
      <c r="B4538" s="7">
        <v>197249</v>
      </c>
      <c r="C4538" t="s">
        <v>60</v>
      </c>
      <c r="D4538" t="s">
        <v>66</v>
      </c>
      <c r="E4538" s="7">
        <v>10</v>
      </c>
      <c r="F4538" s="7" t="s">
        <v>148</v>
      </c>
      <c r="G4538" t="s">
        <v>11</v>
      </c>
      <c r="H4538">
        <v>31.3</v>
      </c>
      <c r="I4538">
        <v>2</v>
      </c>
      <c r="J4538">
        <v>88</v>
      </c>
      <c r="K4538">
        <v>1.9870000000000001</v>
      </c>
    </row>
    <row r="4539" spans="1:11" x14ac:dyDescent="0.25">
      <c r="A4539" s="7">
        <v>1334800</v>
      </c>
      <c r="B4539" s="7">
        <v>56764</v>
      </c>
      <c r="C4539" t="s">
        <v>15</v>
      </c>
      <c r="D4539" t="s">
        <v>16</v>
      </c>
      <c r="E4539" s="7" t="s">
        <v>19</v>
      </c>
      <c r="F4539" s="7" t="s">
        <v>148</v>
      </c>
      <c r="G4539" t="s">
        <v>18</v>
      </c>
      <c r="H4539">
        <v>31.6</v>
      </c>
      <c r="I4539">
        <v>1</v>
      </c>
      <c r="J4539">
        <v>92</v>
      </c>
      <c r="K4539">
        <v>2.76</v>
      </c>
    </row>
    <row r="4540" spans="1:11" x14ac:dyDescent="0.25">
      <c r="A4540" s="7">
        <v>1335007</v>
      </c>
      <c r="B4540" s="7">
        <v>447473</v>
      </c>
      <c r="C4540" t="s">
        <v>50</v>
      </c>
      <c r="D4540" t="s">
        <v>106</v>
      </c>
      <c r="E4540" s="7">
        <v>22</v>
      </c>
      <c r="F4540" s="7" t="s">
        <v>148</v>
      </c>
      <c r="G4540" t="s">
        <v>18</v>
      </c>
      <c r="H4540">
        <v>40.1</v>
      </c>
      <c r="I4540">
        <v>1</v>
      </c>
      <c r="J4540">
        <v>118.7</v>
      </c>
      <c r="K4540">
        <v>2.76</v>
      </c>
    </row>
    <row r="4541" spans="1:11" x14ac:dyDescent="0.25">
      <c r="A4541" s="7">
        <v>1335135</v>
      </c>
      <c r="B4541" s="7">
        <v>533799</v>
      </c>
      <c r="C4541" t="s">
        <v>50</v>
      </c>
      <c r="D4541" t="s">
        <v>120</v>
      </c>
      <c r="E4541" s="7">
        <v>6</v>
      </c>
      <c r="F4541" s="7" t="s">
        <v>148</v>
      </c>
      <c r="G4541" t="s">
        <v>18</v>
      </c>
      <c r="H4541">
        <v>42.8</v>
      </c>
      <c r="I4541">
        <v>1</v>
      </c>
      <c r="J4541">
        <v>118.7</v>
      </c>
      <c r="K4541">
        <v>2.76</v>
      </c>
    </row>
    <row r="4542" spans="1:11" x14ac:dyDescent="0.25">
      <c r="A4542" s="7">
        <v>1335263</v>
      </c>
      <c r="B4542" s="7">
        <v>1592</v>
      </c>
      <c r="C4542" t="s">
        <v>9</v>
      </c>
      <c r="D4542" t="s">
        <v>10</v>
      </c>
      <c r="E4542" s="7">
        <v>8</v>
      </c>
      <c r="F4542" s="7" t="s">
        <v>148</v>
      </c>
      <c r="G4542" t="s">
        <v>11</v>
      </c>
      <c r="H4542">
        <v>54.4</v>
      </c>
      <c r="I4542">
        <v>1</v>
      </c>
      <c r="J4542">
        <v>167.6</v>
      </c>
      <c r="K4542">
        <v>1.9870000000000001</v>
      </c>
    </row>
    <row r="4543" spans="1:11" x14ac:dyDescent="0.25">
      <c r="A4543" s="7">
        <v>1335268</v>
      </c>
      <c r="B4543" s="7">
        <v>1603</v>
      </c>
      <c r="C4543" t="s">
        <v>9</v>
      </c>
      <c r="D4543" t="s">
        <v>13</v>
      </c>
      <c r="E4543" s="7">
        <v>5</v>
      </c>
      <c r="F4543" s="7" t="s">
        <v>148</v>
      </c>
      <c r="G4543" t="s">
        <v>11</v>
      </c>
      <c r="H4543">
        <v>45.9</v>
      </c>
      <c r="I4543">
        <v>1</v>
      </c>
      <c r="J4543">
        <v>167.6</v>
      </c>
      <c r="K4543">
        <v>1.9870000000000001</v>
      </c>
    </row>
    <row r="4544" spans="1:11" x14ac:dyDescent="0.25">
      <c r="A4544" s="7">
        <v>1335370</v>
      </c>
      <c r="B4544" s="7">
        <v>447472</v>
      </c>
      <c r="C4544" t="s">
        <v>50</v>
      </c>
      <c r="D4544" t="s">
        <v>106</v>
      </c>
      <c r="E4544" s="7">
        <v>20</v>
      </c>
      <c r="F4544" s="7" t="s">
        <v>148</v>
      </c>
      <c r="G4544" t="s">
        <v>18</v>
      </c>
      <c r="H4544">
        <v>23.2</v>
      </c>
      <c r="I4544">
        <v>1</v>
      </c>
      <c r="J4544">
        <v>92</v>
      </c>
      <c r="K4544">
        <v>2.76</v>
      </c>
    </row>
    <row r="4545" spans="1:11" x14ac:dyDescent="0.25">
      <c r="A4545" s="7">
        <v>1335519</v>
      </c>
      <c r="B4545" s="7">
        <v>1605</v>
      </c>
      <c r="C4545" t="s">
        <v>9</v>
      </c>
      <c r="D4545" t="s">
        <v>13</v>
      </c>
      <c r="E4545" s="7">
        <v>3</v>
      </c>
      <c r="F4545" s="7" t="s">
        <v>148</v>
      </c>
      <c r="G4545" t="s">
        <v>11</v>
      </c>
      <c r="H4545">
        <v>45.5</v>
      </c>
      <c r="I4545">
        <v>1</v>
      </c>
      <c r="J4545">
        <v>167.6</v>
      </c>
      <c r="K4545">
        <v>1.9870000000000001</v>
      </c>
    </row>
    <row r="4546" spans="1:11" x14ac:dyDescent="0.25">
      <c r="A4546" s="7">
        <v>1335715</v>
      </c>
      <c r="B4546" s="7">
        <v>648495</v>
      </c>
      <c r="C4546" t="s">
        <v>139</v>
      </c>
      <c r="D4546" t="s">
        <v>140</v>
      </c>
      <c r="E4546" s="7" t="s">
        <v>141</v>
      </c>
      <c r="F4546" s="7" t="s">
        <v>148</v>
      </c>
      <c r="G4546" t="s">
        <v>11</v>
      </c>
      <c r="H4546">
        <v>17.399999999999999</v>
      </c>
      <c r="I4546">
        <v>1</v>
      </c>
      <c r="J4546">
        <v>142</v>
      </c>
      <c r="K4546">
        <v>1.9870000000000001</v>
      </c>
    </row>
    <row r="4547" spans="1:11" x14ac:dyDescent="0.25">
      <c r="A4547" s="7">
        <v>1335795</v>
      </c>
      <c r="B4547" s="7">
        <v>431380</v>
      </c>
      <c r="C4547" t="s">
        <v>50</v>
      </c>
      <c r="D4547" t="s">
        <v>102</v>
      </c>
      <c r="E4547" s="7">
        <v>51</v>
      </c>
      <c r="F4547" s="7" t="s">
        <v>148</v>
      </c>
      <c r="G4547" t="s">
        <v>18</v>
      </c>
      <c r="H4547">
        <v>27.5</v>
      </c>
      <c r="I4547">
        <v>1</v>
      </c>
      <c r="J4547">
        <v>92</v>
      </c>
      <c r="K4547">
        <v>2.76</v>
      </c>
    </row>
    <row r="4548" spans="1:11" x14ac:dyDescent="0.25">
      <c r="A4548" s="7">
        <v>1335890</v>
      </c>
      <c r="B4548" s="7">
        <v>349385</v>
      </c>
      <c r="C4548" t="s">
        <v>50</v>
      </c>
      <c r="D4548" t="s">
        <v>85</v>
      </c>
      <c r="E4548" s="7">
        <v>32</v>
      </c>
      <c r="F4548" s="7" t="s">
        <v>148</v>
      </c>
      <c r="G4548" t="s">
        <v>18</v>
      </c>
      <c r="H4548">
        <v>19.3</v>
      </c>
      <c r="I4548">
        <v>1</v>
      </c>
      <c r="J4548">
        <v>92</v>
      </c>
      <c r="K4548">
        <v>2.76</v>
      </c>
    </row>
    <row r="4549" spans="1:11" x14ac:dyDescent="0.25">
      <c r="A4549" s="7">
        <v>1335904</v>
      </c>
      <c r="B4549" s="7">
        <v>533799</v>
      </c>
      <c r="C4549" t="s">
        <v>50</v>
      </c>
      <c r="D4549" t="s">
        <v>120</v>
      </c>
      <c r="E4549" s="7">
        <v>6</v>
      </c>
      <c r="F4549" s="7" t="s">
        <v>148</v>
      </c>
      <c r="G4549" t="s">
        <v>18</v>
      </c>
      <c r="H4549">
        <v>24.8</v>
      </c>
      <c r="I4549">
        <v>1</v>
      </c>
      <c r="J4549">
        <v>92</v>
      </c>
      <c r="K4549">
        <v>2.76</v>
      </c>
    </row>
    <row r="4550" spans="1:11" x14ac:dyDescent="0.25">
      <c r="A4550" s="7">
        <v>1335972</v>
      </c>
      <c r="B4550" s="7">
        <v>501291</v>
      </c>
      <c r="C4550" t="s">
        <v>50</v>
      </c>
      <c r="D4550" t="s">
        <v>133</v>
      </c>
      <c r="E4550" s="7">
        <v>10</v>
      </c>
      <c r="F4550" s="7" t="s">
        <v>148</v>
      </c>
      <c r="G4550" t="s">
        <v>18</v>
      </c>
      <c r="H4550">
        <v>19.399999999999999</v>
      </c>
      <c r="I4550">
        <v>1</v>
      </c>
      <c r="J4550">
        <v>92</v>
      </c>
      <c r="K4550">
        <v>2.76</v>
      </c>
    </row>
    <row r="4551" spans="1:11" x14ac:dyDescent="0.25">
      <c r="A4551" s="7">
        <v>1336207</v>
      </c>
      <c r="B4551" s="7">
        <v>349561</v>
      </c>
      <c r="C4551" t="s">
        <v>50</v>
      </c>
      <c r="D4551" t="s">
        <v>88</v>
      </c>
      <c r="E4551" s="7">
        <v>25</v>
      </c>
      <c r="F4551" s="7" t="s">
        <v>148</v>
      </c>
      <c r="G4551" t="s">
        <v>18</v>
      </c>
      <c r="H4551">
        <v>17.399999999999999</v>
      </c>
      <c r="I4551">
        <v>1</v>
      </c>
      <c r="J4551">
        <v>92</v>
      </c>
      <c r="K4551">
        <v>2.76</v>
      </c>
    </row>
    <row r="4552" spans="1:11" x14ac:dyDescent="0.25">
      <c r="A4552" s="7">
        <v>1336218</v>
      </c>
      <c r="B4552" s="7">
        <v>62292</v>
      </c>
      <c r="C4552" t="s">
        <v>54</v>
      </c>
      <c r="D4552" t="s">
        <v>55</v>
      </c>
      <c r="E4552" s="7">
        <v>11</v>
      </c>
      <c r="F4552" s="7" t="s">
        <v>148</v>
      </c>
      <c r="G4552" t="s">
        <v>18</v>
      </c>
      <c r="H4552">
        <v>89.9</v>
      </c>
      <c r="I4552">
        <v>1</v>
      </c>
      <c r="J4552">
        <v>134.30000000000001</v>
      </c>
      <c r="K4552">
        <v>2.76</v>
      </c>
    </row>
    <row r="4553" spans="1:11" x14ac:dyDescent="0.25">
      <c r="A4553" s="7">
        <v>1336403</v>
      </c>
      <c r="B4553" s="7">
        <v>425328</v>
      </c>
      <c r="C4553" t="s">
        <v>50</v>
      </c>
      <c r="D4553" t="s">
        <v>16</v>
      </c>
      <c r="E4553" s="7">
        <v>5</v>
      </c>
      <c r="F4553" s="7" t="s">
        <v>148</v>
      </c>
      <c r="G4553" t="s">
        <v>11</v>
      </c>
      <c r="H4553">
        <v>26.7</v>
      </c>
      <c r="I4553">
        <v>1</v>
      </c>
      <c r="J4553">
        <v>142</v>
      </c>
      <c r="K4553">
        <v>1.9870000000000001</v>
      </c>
    </row>
    <row r="4554" spans="1:11" x14ac:dyDescent="0.25">
      <c r="A4554" s="7">
        <v>1336443</v>
      </c>
      <c r="B4554" s="7">
        <v>501291</v>
      </c>
      <c r="C4554" t="s">
        <v>50</v>
      </c>
      <c r="D4554" t="s">
        <v>133</v>
      </c>
      <c r="E4554" s="7">
        <v>10</v>
      </c>
      <c r="F4554" s="7" t="s">
        <v>148</v>
      </c>
      <c r="G4554" t="s">
        <v>18</v>
      </c>
      <c r="H4554">
        <v>17</v>
      </c>
      <c r="I4554">
        <v>1</v>
      </c>
      <c r="J4554">
        <v>92</v>
      </c>
      <c r="K4554">
        <v>2.76</v>
      </c>
    </row>
    <row r="4555" spans="1:11" x14ac:dyDescent="0.25">
      <c r="A4555" s="7">
        <v>1336487</v>
      </c>
      <c r="B4555" s="7">
        <v>197180</v>
      </c>
      <c r="C4555" t="s">
        <v>60</v>
      </c>
      <c r="D4555" t="s">
        <v>61</v>
      </c>
      <c r="E4555" s="7">
        <v>4</v>
      </c>
      <c r="F4555" s="7" t="s">
        <v>148</v>
      </c>
      <c r="G4555" t="s">
        <v>11</v>
      </c>
      <c r="H4555">
        <v>41.6</v>
      </c>
      <c r="I4555">
        <v>1</v>
      </c>
      <c r="J4555">
        <v>167.6</v>
      </c>
      <c r="K4555">
        <v>1.9870000000000001</v>
      </c>
    </row>
    <row r="4556" spans="1:11" x14ac:dyDescent="0.25">
      <c r="A4556" s="7">
        <v>1336748</v>
      </c>
      <c r="B4556" s="7">
        <v>431423</v>
      </c>
      <c r="C4556" t="s">
        <v>50</v>
      </c>
      <c r="D4556" t="s">
        <v>105</v>
      </c>
      <c r="E4556" s="7">
        <v>9</v>
      </c>
      <c r="F4556" s="7" t="s">
        <v>148</v>
      </c>
      <c r="G4556" t="s">
        <v>18</v>
      </c>
      <c r="H4556">
        <v>37.299999999999997</v>
      </c>
      <c r="I4556">
        <v>1</v>
      </c>
      <c r="J4556">
        <v>118.7</v>
      </c>
      <c r="K4556">
        <v>2.76</v>
      </c>
    </row>
    <row r="4557" spans="1:11" x14ac:dyDescent="0.25">
      <c r="A4557" s="7">
        <v>1336816</v>
      </c>
      <c r="B4557" s="7">
        <v>1595</v>
      </c>
      <c r="C4557" t="s">
        <v>9</v>
      </c>
      <c r="D4557" t="s">
        <v>10</v>
      </c>
      <c r="E4557" s="7">
        <v>9</v>
      </c>
      <c r="F4557" s="7" t="s">
        <v>148</v>
      </c>
      <c r="G4557" t="s">
        <v>11</v>
      </c>
      <c r="H4557">
        <v>42</v>
      </c>
      <c r="I4557">
        <v>1</v>
      </c>
      <c r="J4557">
        <v>167.6</v>
      </c>
      <c r="K4557">
        <v>1.9870000000000001</v>
      </c>
    </row>
    <row r="4558" spans="1:11" x14ac:dyDescent="0.25">
      <c r="A4558" s="7">
        <v>1336909</v>
      </c>
      <c r="B4558" s="7">
        <v>821885</v>
      </c>
      <c r="C4558" t="s">
        <v>139</v>
      </c>
      <c r="D4558" t="s">
        <v>143</v>
      </c>
      <c r="E4558" s="7">
        <v>2</v>
      </c>
      <c r="F4558" s="7" t="s">
        <v>148</v>
      </c>
      <c r="G4558" t="s">
        <v>11</v>
      </c>
      <c r="H4558">
        <v>40.5</v>
      </c>
      <c r="I4558">
        <v>1</v>
      </c>
      <c r="J4558">
        <v>142</v>
      </c>
      <c r="K4558">
        <v>1.9870000000000001</v>
      </c>
    </row>
    <row r="4559" spans="1:11" x14ac:dyDescent="0.25">
      <c r="A4559" s="7">
        <v>1337064</v>
      </c>
      <c r="B4559" s="7">
        <v>425328</v>
      </c>
      <c r="C4559" t="s">
        <v>50</v>
      </c>
      <c r="D4559" t="s">
        <v>16</v>
      </c>
      <c r="E4559" s="7">
        <v>5</v>
      </c>
      <c r="F4559" s="7" t="s">
        <v>148</v>
      </c>
      <c r="G4559" t="s">
        <v>11</v>
      </c>
      <c r="H4559">
        <v>24.7</v>
      </c>
      <c r="I4559">
        <v>1</v>
      </c>
      <c r="J4559">
        <v>142</v>
      </c>
      <c r="K4559">
        <v>1.9870000000000001</v>
      </c>
    </row>
    <row r="4560" spans="1:11" x14ac:dyDescent="0.25">
      <c r="A4560" s="7">
        <v>1337068</v>
      </c>
      <c r="B4560" s="7">
        <v>425328</v>
      </c>
      <c r="C4560" t="s">
        <v>50</v>
      </c>
      <c r="D4560" t="s">
        <v>16</v>
      </c>
      <c r="E4560" s="7">
        <v>5</v>
      </c>
      <c r="F4560" s="7" t="s">
        <v>148</v>
      </c>
      <c r="G4560" t="s">
        <v>11</v>
      </c>
      <c r="H4560">
        <v>24.5</v>
      </c>
      <c r="I4560">
        <v>1</v>
      </c>
      <c r="J4560">
        <v>142</v>
      </c>
      <c r="K4560">
        <v>1.9870000000000001</v>
      </c>
    </row>
    <row r="4561" spans="1:11" x14ac:dyDescent="0.25">
      <c r="A4561" s="7">
        <v>1337102</v>
      </c>
      <c r="B4561" s="7">
        <v>501291</v>
      </c>
      <c r="C4561" t="s">
        <v>50</v>
      </c>
      <c r="D4561" t="s">
        <v>133</v>
      </c>
      <c r="E4561" s="7">
        <v>10</v>
      </c>
      <c r="F4561" s="7" t="s">
        <v>148</v>
      </c>
      <c r="G4561" t="s">
        <v>18</v>
      </c>
      <c r="H4561">
        <v>26</v>
      </c>
      <c r="I4561">
        <v>1</v>
      </c>
      <c r="J4561">
        <v>92</v>
      </c>
      <c r="K4561">
        <v>2.76</v>
      </c>
    </row>
    <row r="4562" spans="1:11" x14ac:dyDescent="0.25">
      <c r="A4562" s="7">
        <v>1337110</v>
      </c>
      <c r="B4562" s="7">
        <v>62291</v>
      </c>
      <c r="C4562" t="s">
        <v>54</v>
      </c>
      <c r="D4562" t="s">
        <v>55</v>
      </c>
      <c r="E4562" s="7">
        <v>9</v>
      </c>
      <c r="F4562" s="7" t="s">
        <v>148</v>
      </c>
      <c r="G4562" t="s">
        <v>18</v>
      </c>
      <c r="H4562">
        <v>96.6</v>
      </c>
      <c r="I4562">
        <v>1</v>
      </c>
      <c r="J4562">
        <v>145.4</v>
      </c>
      <c r="K4562">
        <v>2.76</v>
      </c>
    </row>
    <row r="4563" spans="1:11" x14ac:dyDescent="0.25">
      <c r="A4563" s="7">
        <v>1337133</v>
      </c>
      <c r="B4563" s="7">
        <v>447388</v>
      </c>
      <c r="C4563" t="s">
        <v>50</v>
      </c>
      <c r="D4563" t="s">
        <v>127</v>
      </c>
      <c r="E4563" s="7">
        <v>28</v>
      </c>
      <c r="F4563" s="7" t="s">
        <v>148</v>
      </c>
      <c r="G4563" t="s">
        <v>18</v>
      </c>
      <c r="H4563">
        <v>69.2</v>
      </c>
      <c r="I4563">
        <v>1</v>
      </c>
      <c r="J4563">
        <v>134.30000000000001</v>
      </c>
      <c r="K4563">
        <v>2.76</v>
      </c>
    </row>
    <row r="4564" spans="1:11" x14ac:dyDescent="0.25">
      <c r="A4564" s="7">
        <v>1337140</v>
      </c>
      <c r="B4564" s="7">
        <v>431518</v>
      </c>
      <c r="C4564" t="s">
        <v>50</v>
      </c>
      <c r="D4564" t="s">
        <v>114</v>
      </c>
      <c r="E4564" s="7" t="s">
        <v>116</v>
      </c>
      <c r="F4564" s="7" t="s">
        <v>148</v>
      </c>
      <c r="G4564" t="s">
        <v>18</v>
      </c>
      <c r="H4564">
        <v>15.7</v>
      </c>
      <c r="I4564">
        <v>1</v>
      </c>
      <c r="J4564">
        <v>92</v>
      </c>
      <c r="K4564">
        <v>2.76</v>
      </c>
    </row>
    <row r="4565" spans="1:11" x14ac:dyDescent="0.25">
      <c r="A4565" s="7">
        <v>1337206</v>
      </c>
      <c r="B4565" s="7">
        <v>431422</v>
      </c>
      <c r="C4565" t="s">
        <v>50</v>
      </c>
      <c r="D4565" t="s">
        <v>105</v>
      </c>
      <c r="E4565" s="7">
        <v>4</v>
      </c>
      <c r="F4565" s="7" t="s">
        <v>149</v>
      </c>
      <c r="G4565" t="s">
        <v>18</v>
      </c>
      <c r="H4565">
        <v>158</v>
      </c>
      <c r="I4565">
        <v>1</v>
      </c>
      <c r="J4565" t="s">
        <v>149</v>
      </c>
      <c r="K4565" t="s">
        <v>149</v>
      </c>
    </row>
    <row r="4566" spans="1:11" x14ac:dyDescent="0.25">
      <c r="A4566" s="7">
        <v>1337354</v>
      </c>
      <c r="B4566" s="7">
        <v>56854</v>
      </c>
      <c r="C4566" t="s">
        <v>15</v>
      </c>
      <c r="D4566" t="s">
        <v>23</v>
      </c>
      <c r="E4566" s="7" t="s">
        <v>25</v>
      </c>
      <c r="F4566" s="7" t="s">
        <v>148</v>
      </c>
      <c r="G4566" t="s">
        <v>18</v>
      </c>
      <c r="H4566">
        <v>30</v>
      </c>
      <c r="I4566">
        <v>1</v>
      </c>
      <c r="J4566">
        <v>92</v>
      </c>
      <c r="K4566">
        <v>2.76</v>
      </c>
    </row>
    <row r="4567" spans="1:11" x14ac:dyDescent="0.25">
      <c r="A4567" s="7">
        <v>1337426</v>
      </c>
      <c r="B4567" s="7">
        <v>447171</v>
      </c>
      <c r="C4567" t="s">
        <v>29</v>
      </c>
      <c r="D4567" t="s">
        <v>36</v>
      </c>
      <c r="E4567" s="7" t="s">
        <v>122</v>
      </c>
      <c r="F4567" s="7" t="s">
        <v>148</v>
      </c>
      <c r="G4567" t="s">
        <v>11</v>
      </c>
      <c r="H4567">
        <v>36.9</v>
      </c>
      <c r="I4567">
        <v>1</v>
      </c>
      <c r="J4567">
        <v>142</v>
      </c>
      <c r="K4567">
        <v>1.9870000000000001</v>
      </c>
    </row>
    <row r="4568" spans="1:11" x14ac:dyDescent="0.25">
      <c r="A4568" s="7">
        <v>1337450</v>
      </c>
      <c r="B4568" s="7">
        <v>533799</v>
      </c>
      <c r="C4568" t="s">
        <v>50</v>
      </c>
      <c r="D4568" t="s">
        <v>120</v>
      </c>
      <c r="E4568" s="7">
        <v>6</v>
      </c>
      <c r="F4568" s="7" t="s">
        <v>148</v>
      </c>
      <c r="G4568" t="s">
        <v>18</v>
      </c>
      <c r="H4568">
        <v>25.8</v>
      </c>
      <c r="I4568">
        <v>2</v>
      </c>
      <c r="J4568">
        <v>57</v>
      </c>
      <c r="K4568">
        <v>2.76</v>
      </c>
    </row>
    <row r="4569" spans="1:11" x14ac:dyDescent="0.25">
      <c r="A4569" s="7">
        <v>1337522</v>
      </c>
      <c r="B4569" s="7">
        <v>447171</v>
      </c>
      <c r="C4569" t="s">
        <v>29</v>
      </c>
      <c r="D4569" t="s">
        <v>36</v>
      </c>
      <c r="E4569" s="7" t="s">
        <v>122</v>
      </c>
      <c r="F4569" s="7" t="s">
        <v>148</v>
      </c>
      <c r="G4569" t="s">
        <v>11</v>
      </c>
      <c r="H4569">
        <v>36.9</v>
      </c>
      <c r="I4569">
        <v>1</v>
      </c>
      <c r="J4569">
        <v>142</v>
      </c>
      <c r="K4569">
        <v>1.9870000000000001</v>
      </c>
    </row>
    <row r="4570" spans="1:11" x14ac:dyDescent="0.25">
      <c r="A4570" s="7">
        <v>1337966</v>
      </c>
      <c r="B4570" s="7">
        <v>431516</v>
      </c>
      <c r="C4570" t="s">
        <v>50</v>
      </c>
      <c r="D4570" t="s">
        <v>114</v>
      </c>
      <c r="E4570" s="7" t="s">
        <v>115</v>
      </c>
      <c r="F4570" s="7" t="s">
        <v>148</v>
      </c>
      <c r="G4570" t="s">
        <v>18</v>
      </c>
      <c r="H4570">
        <v>26.1</v>
      </c>
      <c r="I4570">
        <v>2</v>
      </c>
      <c r="J4570">
        <v>57</v>
      </c>
      <c r="K4570">
        <v>2.76</v>
      </c>
    </row>
    <row r="4571" spans="1:11" x14ac:dyDescent="0.25">
      <c r="A4571"/>
      <c r="B4571"/>
      <c r="E4571"/>
      <c r="F4571"/>
    </row>
    <row r="4572" spans="1:11" x14ac:dyDescent="0.25">
      <c r="A4572"/>
      <c r="B4572"/>
      <c r="E4572"/>
      <c r="F4572"/>
    </row>
    <row r="4573" spans="1:11" x14ac:dyDescent="0.25">
      <c r="A4573"/>
      <c r="B4573"/>
      <c r="E4573"/>
      <c r="F4573"/>
    </row>
    <row r="4574" spans="1:11" x14ac:dyDescent="0.25">
      <c r="A4574"/>
      <c r="B4574"/>
      <c r="E4574"/>
      <c r="F4574"/>
    </row>
    <row r="4575" spans="1:11" x14ac:dyDescent="0.25">
      <c r="A4575"/>
      <c r="B4575"/>
      <c r="E4575"/>
      <c r="F4575"/>
    </row>
    <row r="4576" spans="1:11" x14ac:dyDescent="0.25">
      <c r="A4576"/>
      <c r="B4576"/>
      <c r="E4576"/>
      <c r="F4576"/>
    </row>
    <row r="4577" spans="1:6" x14ac:dyDescent="0.25">
      <c r="A4577"/>
      <c r="B4577"/>
      <c r="E4577"/>
      <c r="F4577"/>
    </row>
    <row r="4578" spans="1:6" x14ac:dyDescent="0.25">
      <c r="A4578"/>
      <c r="B4578"/>
      <c r="E4578"/>
      <c r="F4578"/>
    </row>
    <row r="4579" spans="1:6" x14ac:dyDescent="0.25">
      <c r="A4579"/>
      <c r="B4579"/>
      <c r="E4579"/>
      <c r="F4579"/>
    </row>
    <row r="4580" spans="1:6" x14ac:dyDescent="0.25">
      <c r="A4580"/>
      <c r="B4580"/>
      <c r="E4580"/>
      <c r="F4580"/>
    </row>
    <row r="4581" spans="1:6" x14ac:dyDescent="0.25">
      <c r="A4581"/>
      <c r="B4581"/>
      <c r="E4581"/>
      <c r="F4581"/>
    </row>
    <row r="4582" spans="1:6" x14ac:dyDescent="0.25">
      <c r="A4582"/>
      <c r="B4582"/>
      <c r="E4582"/>
      <c r="F4582"/>
    </row>
    <row r="4583" spans="1:6" x14ac:dyDescent="0.25">
      <c r="A4583"/>
      <c r="B4583"/>
      <c r="E4583"/>
      <c r="F4583"/>
    </row>
    <row r="4584" spans="1:6" x14ac:dyDescent="0.25">
      <c r="A4584"/>
      <c r="B4584"/>
      <c r="E4584"/>
      <c r="F4584"/>
    </row>
    <row r="4585" spans="1:6" x14ac:dyDescent="0.25">
      <c r="A4585"/>
      <c r="B4585"/>
      <c r="E4585"/>
      <c r="F4585"/>
    </row>
    <row r="4586" spans="1:6" x14ac:dyDescent="0.25">
      <c r="A4586"/>
      <c r="B4586"/>
      <c r="E4586"/>
      <c r="F4586"/>
    </row>
    <row r="4587" spans="1:6" x14ac:dyDescent="0.25">
      <c r="A4587"/>
      <c r="B4587"/>
      <c r="E4587"/>
      <c r="F4587"/>
    </row>
    <row r="4588" spans="1:6" x14ac:dyDescent="0.25">
      <c r="A4588"/>
      <c r="B4588"/>
      <c r="E4588"/>
      <c r="F4588"/>
    </row>
    <row r="4589" spans="1:6" x14ac:dyDescent="0.25">
      <c r="A4589"/>
      <c r="B4589"/>
      <c r="E4589"/>
      <c r="F4589"/>
    </row>
    <row r="4590" spans="1:6" x14ac:dyDescent="0.25">
      <c r="A4590"/>
      <c r="B4590"/>
      <c r="E4590"/>
      <c r="F4590"/>
    </row>
    <row r="4591" spans="1:6" x14ac:dyDescent="0.25">
      <c r="A4591"/>
      <c r="B4591"/>
      <c r="E4591"/>
      <c r="F4591"/>
    </row>
    <row r="4592" spans="1:6" x14ac:dyDescent="0.25">
      <c r="A4592"/>
      <c r="B4592"/>
      <c r="E4592"/>
      <c r="F4592"/>
    </row>
    <row r="4593" spans="1:6" x14ac:dyDescent="0.25">
      <c r="A4593"/>
      <c r="B4593"/>
      <c r="E4593"/>
      <c r="F4593"/>
    </row>
    <row r="4594" spans="1:6" x14ac:dyDescent="0.25">
      <c r="A4594"/>
      <c r="B4594"/>
      <c r="E4594"/>
      <c r="F4594"/>
    </row>
    <row r="4595" spans="1:6" x14ac:dyDescent="0.25">
      <c r="A4595"/>
      <c r="B4595"/>
      <c r="E4595"/>
      <c r="F4595"/>
    </row>
    <row r="4596" spans="1:6" x14ac:dyDescent="0.25">
      <c r="A4596"/>
      <c r="B4596"/>
      <c r="E4596"/>
      <c r="F4596"/>
    </row>
    <row r="4597" spans="1:6" x14ac:dyDescent="0.25">
      <c r="A4597"/>
      <c r="B4597"/>
      <c r="E4597"/>
      <c r="F4597"/>
    </row>
    <row r="4598" spans="1:6" x14ac:dyDescent="0.25">
      <c r="A4598"/>
      <c r="B4598"/>
      <c r="E4598"/>
      <c r="F4598"/>
    </row>
    <row r="4599" spans="1:6" x14ac:dyDescent="0.25">
      <c r="A4599"/>
      <c r="B4599"/>
      <c r="E4599"/>
      <c r="F4599"/>
    </row>
    <row r="4600" spans="1:6" x14ac:dyDescent="0.25">
      <c r="A4600"/>
      <c r="B4600"/>
      <c r="E4600"/>
      <c r="F4600"/>
    </row>
    <row r="4601" spans="1:6" x14ac:dyDescent="0.25">
      <c r="A4601"/>
      <c r="B4601"/>
      <c r="E4601"/>
      <c r="F4601"/>
    </row>
    <row r="4602" spans="1:6" x14ac:dyDescent="0.25">
      <c r="A4602"/>
      <c r="B4602"/>
      <c r="E4602"/>
      <c r="F4602"/>
    </row>
    <row r="4603" spans="1:6" x14ac:dyDescent="0.25">
      <c r="A4603"/>
      <c r="B4603"/>
      <c r="E4603"/>
      <c r="F4603"/>
    </row>
    <row r="4604" spans="1:6" x14ac:dyDescent="0.25">
      <c r="A4604"/>
      <c r="B4604"/>
      <c r="E4604"/>
      <c r="F4604"/>
    </row>
    <row r="4605" spans="1:6" x14ac:dyDescent="0.25">
      <c r="A4605"/>
      <c r="B4605"/>
      <c r="E4605"/>
      <c r="F4605"/>
    </row>
    <row r="4606" spans="1:6" x14ac:dyDescent="0.25">
      <c r="A4606"/>
      <c r="B4606"/>
      <c r="E4606"/>
      <c r="F4606"/>
    </row>
    <row r="4607" spans="1:6" x14ac:dyDescent="0.25">
      <c r="A4607"/>
      <c r="B4607"/>
      <c r="E4607"/>
      <c r="F4607"/>
    </row>
    <row r="4608" spans="1:6" x14ac:dyDescent="0.25">
      <c r="A4608"/>
      <c r="B4608"/>
      <c r="E4608"/>
      <c r="F4608"/>
    </row>
    <row r="4609" spans="1:6" x14ac:dyDescent="0.25">
      <c r="A4609"/>
      <c r="B4609"/>
      <c r="E4609"/>
      <c r="F4609"/>
    </row>
    <row r="4610" spans="1:6" x14ac:dyDescent="0.25">
      <c r="A4610"/>
      <c r="B4610"/>
      <c r="E4610"/>
      <c r="F4610"/>
    </row>
    <row r="4611" spans="1:6" x14ac:dyDescent="0.25">
      <c r="A4611"/>
      <c r="B4611"/>
      <c r="E4611"/>
      <c r="F4611"/>
    </row>
    <row r="4612" spans="1:6" x14ac:dyDescent="0.25">
      <c r="A4612"/>
      <c r="B4612"/>
      <c r="E4612"/>
      <c r="F4612"/>
    </row>
    <row r="4613" spans="1:6" x14ac:dyDescent="0.25">
      <c r="A4613"/>
      <c r="B4613"/>
      <c r="E4613"/>
      <c r="F4613"/>
    </row>
    <row r="4614" spans="1:6" x14ac:dyDescent="0.25">
      <c r="A4614"/>
      <c r="B4614"/>
      <c r="E4614"/>
      <c r="F4614"/>
    </row>
    <row r="4615" spans="1:6" x14ac:dyDescent="0.25">
      <c r="A4615"/>
      <c r="B4615"/>
      <c r="E4615"/>
      <c r="F4615"/>
    </row>
    <row r="4616" spans="1:6" x14ac:dyDescent="0.25">
      <c r="A4616"/>
      <c r="B4616"/>
      <c r="E4616"/>
      <c r="F4616"/>
    </row>
    <row r="4617" spans="1:6" x14ac:dyDescent="0.25">
      <c r="A4617"/>
      <c r="B4617"/>
      <c r="E4617"/>
      <c r="F4617"/>
    </row>
    <row r="4618" spans="1:6" x14ac:dyDescent="0.25">
      <c r="A4618"/>
      <c r="B4618"/>
      <c r="E4618"/>
      <c r="F4618"/>
    </row>
    <row r="4619" spans="1:6" x14ac:dyDescent="0.25">
      <c r="A4619"/>
      <c r="B4619"/>
      <c r="E4619"/>
      <c r="F4619"/>
    </row>
    <row r="4620" spans="1:6" x14ac:dyDescent="0.25">
      <c r="A4620"/>
      <c r="B4620"/>
      <c r="E4620"/>
      <c r="F4620"/>
    </row>
    <row r="4621" spans="1:6" x14ac:dyDescent="0.25">
      <c r="A4621"/>
      <c r="B4621"/>
      <c r="E4621"/>
      <c r="F4621"/>
    </row>
    <row r="4622" spans="1:6" x14ac:dyDescent="0.25">
      <c r="A4622"/>
      <c r="B4622"/>
      <c r="E4622"/>
      <c r="F4622"/>
    </row>
    <row r="4623" spans="1:6" x14ac:dyDescent="0.25">
      <c r="A4623"/>
      <c r="B4623"/>
      <c r="E4623"/>
      <c r="F4623"/>
    </row>
    <row r="4624" spans="1:6" x14ac:dyDescent="0.25">
      <c r="A4624"/>
      <c r="B4624"/>
      <c r="E4624"/>
      <c r="F4624"/>
    </row>
    <row r="4625" spans="1:6" x14ac:dyDescent="0.25">
      <c r="A4625"/>
      <c r="B4625"/>
      <c r="E4625"/>
      <c r="F4625"/>
    </row>
    <row r="4626" spans="1:6" x14ac:dyDescent="0.25">
      <c r="A4626"/>
      <c r="B4626"/>
      <c r="E4626"/>
      <c r="F4626"/>
    </row>
    <row r="4627" spans="1:6" x14ac:dyDescent="0.25">
      <c r="A4627"/>
      <c r="B4627"/>
      <c r="E4627"/>
      <c r="F4627"/>
    </row>
    <row r="4628" spans="1:6" x14ac:dyDescent="0.25">
      <c r="A4628"/>
      <c r="B4628"/>
      <c r="E4628"/>
      <c r="F4628"/>
    </row>
    <row r="4629" spans="1:6" x14ac:dyDescent="0.25">
      <c r="A4629"/>
      <c r="B4629"/>
      <c r="E4629"/>
      <c r="F4629"/>
    </row>
    <row r="4630" spans="1:6" x14ac:dyDescent="0.25">
      <c r="A4630"/>
      <c r="B4630"/>
      <c r="E4630"/>
      <c r="F4630"/>
    </row>
    <row r="4631" spans="1:6" x14ac:dyDescent="0.25">
      <c r="A4631"/>
      <c r="B4631"/>
      <c r="E4631"/>
      <c r="F4631"/>
    </row>
    <row r="4632" spans="1:6" x14ac:dyDescent="0.25">
      <c r="A4632"/>
      <c r="B4632"/>
      <c r="E4632"/>
      <c r="F4632"/>
    </row>
    <row r="4633" spans="1:6" x14ac:dyDescent="0.25">
      <c r="A4633"/>
      <c r="B4633"/>
      <c r="E4633"/>
      <c r="F4633"/>
    </row>
    <row r="4634" spans="1:6" x14ac:dyDescent="0.25">
      <c r="A4634"/>
      <c r="B4634"/>
      <c r="E4634"/>
      <c r="F4634"/>
    </row>
    <row r="4635" spans="1:6" x14ac:dyDescent="0.25">
      <c r="A4635"/>
      <c r="B4635"/>
      <c r="E4635"/>
      <c r="F4635"/>
    </row>
    <row r="4636" spans="1:6" x14ac:dyDescent="0.25">
      <c r="A4636"/>
      <c r="B4636"/>
      <c r="E4636"/>
      <c r="F4636"/>
    </row>
    <row r="4637" spans="1:6" x14ac:dyDescent="0.25">
      <c r="A4637"/>
      <c r="B4637"/>
      <c r="E4637"/>
      <c r="F4637"/>
    </row>
    <row r="4638" spans="1:6" x14ac:dyDescent="0.25">
      <c r="A4638"/>
      <c r="B4638"/>
      <c r="E4638"/>
      <c r="F4638"/>
    </row>
    <row r="4639" spans="1:6" x14ac:dyDescent="0.25">
      <c r="A4639"/>
      <c r="B4639"/>
      <c r="E4639"/>
      <c r="F4639"/>
    </row>
    <row r="4640" spans="1:6" x14ac:dyDescent="0.25">
      <c r="A4640"/>
      <c r="B4640"/>
      <c r="E4640"/>
      <c r="F4640"/>
    </row>
    <row r="4641" spans="1:6" x14ac:dyDescent="0.25">
      <c r="A4641"/>
      <c r="B4641"/>
      <c r="E4641"/>
      <c r="F4641"/>
    </row>
    <row r="4642" spans="1:6" x14ac:dyDescent="0.25">
      <c r="A4642"/>
      <c r="B4642"/>
      <c r="E4642"/>
      <c r="F4642"/>
    </row>
    <row r="4643" spans="1:6" x14ac:dyDescent="0.25">
      <c r="A4643"/>
      <c r="B4643"/>
      <c r="E4643"/>
      <c r="F4643"/>
    </row>
    <row r="4644" spans="1:6" x14ac:dyDescent="0.25">
      <c r="A4644"/>
      <c r="B4644"/>
      <c r="E4644"/>
      <c r="F4644"/>
    </row>
    <row r="4645" spans="1:6" x14ac:dyDescent="0.25">
      <c r="A4645"/>
      <c r="B4645"/>
      <c r="E4645"/>
      <c r="F4645"/>
    </row>
    <row r="4646" spans="1:6" x14ac:dyDescent="0.25">
      <c r="A4646"/>
      <c r="B4646"/>
      <c r="E4646"/>
      <c r="F4646"/>
    </row>
    <row r="4647" spans="1:6" x14ac:dyDescent="0.25">
      <c r="A4647"/>
      <c r="B4647"/>
      <c r="E4647"/>
      <c r="F4647"/>
    </row>
    <row r="4648" spans="1:6" x14ac:dyDescent="0.25">
      <c r="A4648"/>
      <c r="B4648"/>
      <c r="E4648"/>
      <c r="F4648"/>
    </row>
    <row r="4649" spans="1:6" x14ac:dyDescent="0.25">
      <c r="A4649"/>
      <c r="B4649"/>
      <c r="E4649"/>
      <c r="F4649"/>
    </row>
    <row r="4650" spans="1:6" x14ac:dyDescent="0.25">
      <c r="A4650"/>
      <c r="B4650"/>
      <c r="E4650"/>
      <c r="F4650"/>
    </row>
    <row r="4651" spans="1:6" x14ac:dyDescent="0.25">
      <c r="A4651"/>
      <c r="B4651"/>
      <c r="E4651"/>
      <c r="F4651"/>
    </row>
    <row r="4652" spans="1:6" x14ac:dyDescent="0.25">
      <c r="A4652"/>
      <c r="B4652"/>
      <c r="E4652"/>
      <c r="F4652"/>
    </row>
    <row r="4653" spans="1:6" x14ac:dyDescent="0.25">
      <c r="A4653"/>
      <c r="B4653"/>
      <c r="E4653"/>
      <c r="F4653"/>
    </row>
    <row r="4654" spans="1:6" x14ac:dyDescent="0.25">
      <c r="A4654"/>
      <c r="B4654"/>
      <c r="E4654"/>
      <c r="F4654"/>
    </row>
    <row r="4655" spans="1:6" x14ac:dyDescent="0.25">
      <c r="A4655"/>
      <c r="B4655"/>
      <c r="E4655"/>
      <c r="F4655"/>
    </row>
    <row r="4656" spans="1:6" x14ac:dyDescent="0.25">
      <c r="A4656"/>
      <c r="B4656"/>
      <c r="E4656"/>
      <c r="F4656"/>
    </row>
    <row r="4657" spans="1:6" x14ac:dyDescent="0.25">
      <c r="A4657"/>
      <c r="B4657"/>
      <c r="E4657"/>
      <c r="F4657"/>
    </row>
    <row r="4658" spans="1:6" x14ac:dyDescent="0.25">
      <c r="A4658"/>
      <c r="B4658"/>
      <c r="E4658"/>
      <c r="F4658"/>
    </row>
    <row r="4659" spans="1:6" x14ac:dyDescent="0.25">
      <c r="A4659"/>
      <c r="B4659"/>
      <c r="E4659"/>
      <c r="F4659"/>
    </row>
    <row r="4660" spans="1:6" x14ac:dyDescent="0.25">
      <c r="A4660"/>
      <c r="B4660"/>
      <c r="E4660"/>
      <c r="F4660"/>
    </row>
    <row r="4661" spans="1:6" x14ac:dyDescent="0.25">
      <c r="A4661"/>
      <c r="B4661"/>
      <c r="E4661"/>
      <c r="F4661"/>
    </row>
    <row r="4662" spans="1:6" x14ac:dyDescent="0.25">
      <c r="A4662"/>
      <c r="B4662"/>
      <c r="E4662"/>
      <c r="F4662"/>
    </row>
    <row r="4663" spans="1:6" x14ac:dyDescent="0.25">
      <c r="A4663"/>
      <c r="B4663"/>
      <c r="E4663"/>
      <c r="F4663"/>
    </row>
    <row r="4664" spans="1:6" x14ac:dyDescent="0.25">
      <c r="A4664"/>
      <c r="B4664"/>
      <c r="E4664"/>
      <c r="F4664"/>
    </row>
    <row r="4665" spans="1:6" x14ac:dyDescent="0.25">
      <c r="A4665"/>
      <c r="B4665"/>
      <c r="E4665"/>
      <c r="F4665"/>
    </row>
    <row r="4666" spans="1:6" x14ac:dyDescent="0.25">
      <c r="A4666"/>
      <c r="B4666"/>
      <c r="E4666"/>
      <c r="F4666"/>
    </row>
    <row r="4667" spans="1:6" x14ac:dyDescent="0.25">
      <c r="A4667"/>
      <c r="B4667"/>
      <c r="E4667"/>
      <c r="F4667"/>
    </row>
    <row r="4668" spans="1:6" x14ac:dyDescent="0.25">
      <c r="A4668"/>
      <c r="B4668"/>
      <c r="E4668"/>
      <c r="F4668"/>
    </row>
    <row r="4669" spans="1:6" x14ac:dyDescent="0.25">
      <c r="A4669"/>
      <c r="B4669"/>
      <c r="E4669"/>
      <c r="F4669"/>
    </row>
    <row r="4670" spans="1:6" x14ac:dyDescent="0.25">
      <c r="A4670"/>
      <c r="B4670"/>
      <c r="E4670"/>
      <c r="F4670"/>
    </row>
    <row r="4671" spans="1:6" x14ac:dyDescent="0.25">
      <c r="A4671"/>
      <c r="B4671"/>
      <c r="E4671"/>
      <c r="F4671"/>
    </row>
    <row r="4672" spans="1:6" x14ac:dyDescent="0.25">
      <c r="A4672"/>
      <c r="B4672"/>
      <c r="E4672"/>
      <c r="F4672"/>
    </row>
    <row r="4673" spans="1:6" x14ac:dyDescent="0.25">
      <c r="A4673"/>
      <c r="B4673"/>
      <c r="E4673"/>
      <c r="F4673"/>
    </row>
    <row r="4674" spans="1:6" x14ac:dyDescent="0.25">
      <c r="A4674"/>
      <c r="B4674"/>
      <c r="E4674"/>
      <c r="F4674"/>
    </row>
    <row r="4675" spans="1:6" x14ac:dyDescent="0.25">
      <c r="A4675"/>
      <c r="B4675"/>
      <c r="E4675"/>
      <c r="F4675"/>
    </row>
    <row r="4676" spans="1:6" x14ac:dyDescent="0.25">
      <c r="A4676"/>
      <c r="B4676"/>
      <c r="E4676"/>
      <c r="F4676"/>
    </row>
    <row r="4677" spans="1:6" x14ac:dyDescent="0.25">
      <c r="A4677"/>
      <c r="B4677"/>
      <c r="E4677"/>
      <c r="F4677"/>
    </row>
    <row r="4678" spans="1:6" x14ac:dyDescent="0.25">
      <c r="A4678"/>
      <c r="B4678"/>
      <c r="E4678"/>
      <c r="F4678"/>
    </row>
    <row r="4679" spans="1:6" x14ac:dyDescent="0.25">
      <c r="A4679"/>
      <c r="B4679"/>
      <c r="E4679"/>
      <c r="F4679"/>
    </row>
    <row r="4680" spans="1:6" x14ac:dyDescent="0.25">
      <c r="A4680"/>
      <c r="B4680"/>
      <c r="E4680"/>
      <c r="F4680"/>
    </row>
    <row r="4681" spans="1:6" x14ac:dyDescent="0.25">
      <c r="A4681"/>
      <c r="B4681"/>
      <c r="E4681"/>
      <c r="F4681"/>
    </row>
    <row r="4682" spans="1:6" x14ac:dyDescent="0.25">
      <c r="A4682"/>
      <c r="B4682"/>
      <c r="E4682"/>
      <c r="F4682"/>
    </row>
    <row r="4683" spans="1:6" x14ac:dyDescent="0.25">
      <c r="A4683"/>
      <c r="B4683"/>
      <c r="E4683"/>
      <c r="F4683"/>
    </row>
    <row r="4684" spans="1:6" x14ac:dyDescent="0.25">
      <c r="A4684"/>
      <c r="B4684"/>
      <c r="E4684"/>
      <c r="F4684"/>
    </row>
    <row r="4685" spans="1:6" x14ac:dyDescent="0.25">
      <c r="A4685"/>
      <c r="B4685"/>
      <c r="E4685"/>
      <c r="F4685"/>
    </row>
    <row r="4686" spans="1:6" x14ac:dyDescent="0.25">
      <c r="A4686"/>
      <c r="B4686"/>
      <c r="E4686"/>
      <c r="F4686"/>
    </row>
    <row r="4687" spans="1:6" x14ac:dyDescent="0.25">
      <c r="A4687"/>
      <c r="B4687"/>
      <c r="E4687"/>
      <c r="F4687"/>
    </row>
    <row r="4688" spans="1:6" x14ac:dyDescent="0.25">
      <c r="A4688"/>
      <c r="B4688"/>
      <c r="E4688"/>
      <c r="F4688"/>
    </row>
    <row r="4689" spans="1:6" x14ac:dyDescent="0.25">
      <c r="A4689"/>
      <c r="B4689"/>
      <c r="E4689"/>
      <c r="F4689"/>
    </row>
    <row r="4690" spans="1:6" x14ac:dyDescent="0.25">
      <c r="A4690"/>
      <c r="B4690"/>
      <c r="E4690"/>
      <c r="F4690"/>
    </row>
    <row r="4691" spans="1:6" x14ac:dyDescent="0.25">
      <c r="A4691"/>
      <c r="B4691"/>
      <c r="E4691"/>
      <c r="F4691"/>
    </row>
    <row r="4692" spans="1:6" x14ac:dyDescent="0.25">
      <c r="A4692"/>
      <c r="B4692"/>
      <c r="E4692"/>
      <c r="F4692"/>
    </row>
    <row r="4693" spans="1:6" x14ac:dyDescent="0.25">
      <c r="A4693"/>
      <c r="B4693"/>
      <c r="E4693"/>
      <c r="F4693"/>
    </row>
    <row r="4694" spans="1:6" x14ac:dyDescent="0.25">
      <c r="A4694"/>
      <c r="B4694"/>
      <c r="E4694"/>
      <c r="F4694"/>
    </row>
    <row r="4695" spans="1:6" x14ac:dyDescent="0.25">
      <c r="A4695"/>
      <c r="B4695"/>
      <c r="E4695"/>
      <c r="F4695"/>
    </row>
    <row r="4696" spans="1:6" x14ac:dyDescent="0.25">
      <c r="A4696"/>
      <c r="B4696"/>
      <c r="E4696"/>
      <c r="F4696"/>
    </row>
    <row r="4697" spans="1:6" x14ac:dyDescent="0.25">
      <c r="A4697"/>
      <c r="B4697"/>
      <c r="E4697"/>
      <c r="F4697"/>
    </row>
    <row r="4698" spans="1:6" x14ac:dyDescent="0.25">
      <c r="A4698"/>
      <c r="B4698"/>
      <c r="E4698"/>
      <c r="F4698"/>
    </row>
    <row r="4699" spans="1:6" x14ac:dyDescent="0.25">
      <c r="A4699"/>
      <c r="B4699"/>
      <c r="E4699"/>
      <c r="F4699"/>
    </row>
    <row r="4700" spans="1:6" x14ac:dyDescent="0.25">
      <c r="A4700"/>
      <c r="B4700"/>
      <c r="E4700"/>
      <c r="F4700"/>
    </row>
    <row r="4701" spans="1:6" x14ac:dyDescent="0.25">
      <c r="A4701"/>
      <c r="B4701"/>
      <c r="E4701"/>
      <c r="F4701"/>
    </row>
    <row r="4702" spans="1:6" x14ac:dyDescent="0.25">
      <c r="A4702"/>
      <c r="B4702"/>
      <c r="E4702"/>
      <c r="F4702"/>
    </row>
    <row r="4703" spans="1:6" x14ac:dyDescent="0.25">
      <c r="A4703"/>
      <c r="B4703"/>
      <c r="E4703"/>
      <c r="F4703"/>
    </row>
    <row r="4704" spans="1:6" x14ac:dyDescent="0.25">
      <c r="A4704"/>
      <c r="B4704"/>
      <c r="E4704"/>
      <c r="F4704"/>
    </row>
    <row r="4705" spans="1:6" x14ac:dyDescent="0.25">
      <c r="A4705"/>
      <c r="B4705"/>
      <c r="E4705"/>
      <c r="F4705"/>
    </row>
    <row r="4706" spans="1:6" x14ac:dyDescent="0.25">
      <c r="A4706"/>
      <c r="B4706"/>
      <c r="E4706"/>
      <c r="F4706"/>
    </row>
    <row r="4707" spans="1:6" x14ac:dyDescent="0.25">
      <c r="A4707"/>
      <c r="B4707"/>
      <c r="E4707"/>
      <c r="F4707"/>
    </row>
    <row r="4708" spans="1:6" x14ac:dyDescent="0.25">
      <c r="A4708"/>
      <c r="B4708"/>
      <c r="E4708"/>
      <c r="F4708"/>
    </row>
    <row r="4709" spans="1:6" x14ac:dyDescent="0.25">
      <c r="A4709"/>
      <c r="B4709"/>
      <c r="E4709"/>
      <c r="F4709"/>
    </row>
    <row r="4710" spans="1:6" x14ac:dyDescent="0.25">
      <c r="A4710"/>
      <c r="B4710"/>
      <c r="E4710"/>
      <c r="F4710"/>
    </row>
    <row r="4711" spans="1:6" x14ac:dyDescent="0.25">
      <c r="A4711"/>
      <c r="B4711"/>
      <c r="E4711"/>
      <c r="F4711"/>
    </row>
    <row r="4712" spans="1:6" x14ac:dyDescent="0.25">
      <c r="A4712"/>
      <c r="B4712"/>
      <c r="E4712"/>
      <c r="F4712"/>
    </row>
    <row r="4713" spans="1:6" x14ac:dyDescent="0.25">
      <c r="A4713"/>
      <c r="B4713"/>
      <c r="E4713"/>
      <c r="F4713"/>
    </row>
    <row r="4714" spans="1:6" x14ac:dyDescent="0.25">
      <c r="A4714"/>
      <c r="B4714"/>
      <c r="E4714"/>
      <c r="F4714"/>
    </row>
    <row r="4715" spans="1:6" x14ac:dyDescent="0.25">
      <c r="A4715"/>
      <c r="B4715"/>
      <c r="E4715"/>
      <c r="F4715"/>
    </row>
    <row r="4716" spans="1:6" x14ac:dyDescent="0.25">
      <c r="A4716"/>
      <c r="B4716"/>
      <c r="E4716"/>
      <c r="F4716"/>
    </row>
    <row r="4717" spans="1:6" x14ac:dyDescent="0.25">
      <c r="A4717"/>
      <c r="B4717"/>
      <c r="E4717"/>
      <c r="F4717"/>
    </row>
    <row r="4718" spans="1:6" x14ac:dyDescent="0.25">
      <c r="A4718"/>
      <c r="B4718"/>
      <c r="E4718"/>
      <c r="F4718"/>
    </row>
    <row r="4719" spans="1:6" x14ac:dyDescent="0.25">
      <c r="A4719"/>
      <c r="B4719"/>
      <c r="E4719"/>
      <c r="F4719"/>
    </row>
    <row r="4720" spans="1:6" x14ac:dyDescent="0.25">
      <c r="A4720"/>
      <c r="B4720"/>
      <c r="E4720"/>
      <c r="F4720"/>
    </row>
    <row r="4721" spans="1:6" x14ac:dyDescent="0.25">
      <c r="A4721"/>
      <c r="B4721"/>
      <c r="E4721"/>
      <c r="F4721"/>
    </row>
    <row r="4722" spans="1:6" x14ac:dyDescent="0.25">
      <c r="A4722"/>
      <c r="B4722"/>
      <c r="E4722"/>
      <c r="F4722"/>
    </row>
    <row r="4723" spans="1:6" x14ac:dyDescent="0.25">
      <c r="A4723"/>
      <c r="B4723"/>
      <c r="E4723"/>
      <c r="F4723"/>
    </row>
    <row r="4724" spans="1:6" x14ac:dyDescent="0.25">
      <c r="A4724"/>
      <c r="B4724"/>
      <c r="E4724"/>
      <c r="F4724"/>
    </row>
    <row r="4725" spans="1:6" x14ac:dyDescent="0.25">
      <c r="A4725"/>
      <c r="B4725"/>
      <c r="E4725"/>
      <c r="F4725"/>
    </row>
    <row r="4726" spans="1:6" x14ac:dyDescent="0.25">
      <c r="A4726"/>
      <c r="B4726"/>
      <c r="E4726"/>
      <c r="F4726"/>
    </row>
    <row r="4727" spans="1:6" x14ac:dyDescent="0.25">
      <c r="A4727"/>
      <c r="B4727"/>
      <c r="E4727"/>
      <c r="F4727"/>
    </row>
    <row r="4728" spans="1:6" x14ac:dyDescent="0.25">
      <c r="A4728"/>
      <c r="B4728"/>
      <c r="E4728"/>
      <c r="F4728"/>
    </row>
    <row r="4729" spans="1:6" x14ac:dyDescent="0.25">
      <c r="A4729"/>
      <c r="B4729"/>
      <c r="E4729"/>
      <c r="F4729"/>
    </row>
    <row r="4730" spans="1:6" x14ac:dyDescent="0.25">
      <c r="A4730"/>
      <c r="B4730"/>
      <c r="E4730"/>
      <c r="F4730"/>
    </row>
    <row r="4731" spans="1:6" x14ac:dyDescent="0.25">
      <c r="A4731"/>
      <c r="B4731"/>
      <c r="E4731"/>
      <c r="F4731"/>
    </row>
    <row r="4732" spans="1:6" x14ac:dyDescent="0.25">
      <c r="A4732"/>
      <c r="B4732"/>
      <c r="E4732"/>
      <c r="F4732"/>
    </row>
    <row r="4733" spans="1:6" x14ac:dyDescent="0.25">
      <c r="A4733"/>
      <c r="B4733"/>
      <c r="E4733"/>
      <c r="F4733"/>
    </row>
    <row r="4734" spans="1:6" x14ac:dyDescent="0.25">
      <c r="A4734"/>
      <c r="B4734"/>
      <c r="E4734"/>
      <c r="F4734"/>
    </row>
    <row r="4735" spans="1:6" x14ac:dyDescent="0.25">
      <c r="A4735"/>
      <c r="B4735"/>
      <c r="E4735"/>
      <c r="F4735"/>
    </row>
    <row r="4736" spans="1:6" x14ac:dyDescent="0.25">
      <c r="A4736"/>
      <c r="B4736"/>
      <c r="E4736"/>
      <c r="F4736"/>
    </row>
    <row r="4737" spans="1:6" x14ac:dyDescent="0.25">
      <c r="A4737"/>
      <c r="B4737"/>
      <c r="E4737"/>
      <c r="F4737"/>
    </row>
    <row r="4738" spans="1:6" x14ac:dyDescent="0.25">
      <c r="A4738"/>
      <c r="B4738"/>
      <c r="E4738"/>
      <c r="F4738"/>
    </row>
    <row r="4739" spans="1:6" x14ac:dyDescent="0.25">
      <c r="A4739"/>
      <c r="B4739"/>
      <c r="E4739"/>
      <c r="F4739"/>
    </row>
    <row r="4740" spans="1:6" x14ac:dyDescent="0.25">
      <c r="A4740"/>
      <c r="B4740"/>
      <c r="E4740"/>
      <c r="F4740"/>
    </row>
    <row r="4741" spans="1:6" x14ac:dyDescent="0.25">
      <c r="A4741"/>
      <c r="B4741"/>
      <c r="E4741"/>
      <c r="F4741"/>
    </row>
    <row r="4742" spans="1:6" x14ac:dyDescent="0.25">
      <c r="A4742"/>
      <c r="B4742"/>
      <c r="E4742"/>
      <c r="F4742"/>
    </row>
    <row r="4743" spans="1:6" x14ac:dyDescent="0.25">
      <c r="A4743"/>
      <c r="B4743"/>
      <c r="E4743"/>
      <c r="F4743"/>
    </row>
    <row r="4744" spans="1:6" x14ac:dyDescent="0.25">
      <c r="A4744"/>
      <c r="B4744"/>
      <c r="E4744"/>
      <c r="F4744"/>
    </row>
    <row r="4745" spans="1:6" x14ac:dyDescent="0.25">
      <c r="A4745"/>
      <c r="B4745"/>
      <c r="E4745"/>
      <c r="F4745"/>
    </row>
    <row r="4746" spans="1:6" x14ac:dyDescent="0.25">
      <c r="A4746"/>
      <c r="B4746"/>
      <c r="E4746"/>
      <c r="F4746"/>
    </row>
    <row r="4747" spans="1:6" x14ac:dyDescent="0.25">
      <c r="A4747"/>
      <c r="B4747"/>
      <c r="E4747"/>
      <c r="F4747"/>
    </row>
    <row r="4748" spans="1:6" x14ac:dyDescent="0.25">
      <c r="A4748"/>
      <c r="B4748"/>
      <c r="E4748"/>
      <c r="F4748"/>
    </row>
    <row r="4749" spans="1:6" x14ac:dyDescent="0.25">
      <c r="A4749"/>
      <c r="B4749"/>
      <c r="E4749"/>
      <c r="F4749"/>
    </row>
    <row r="4750" spans="1:6" x14ac:dyDescent="0.25">
      <c r="A4750"/>
      <c r="B4750"/>
      <c r="E4750"/>
      <c r="F4750"/>
    </row>
    <row r="4751" spans="1:6" x14ac:dyDescent="0.25">
      <c r="A4751"/>
      <c r="B4751"/>
      <c r="E4751"/>
      <c r="F4751"/>
    </row>
    <row r="4752" spans="1:6" x14ac:dyDescent="0.25">
      <c r="A4752"/>
      <c r="B4752"/>
      <c r="E4752"/>
      <c r="F4752"/>
    </row>
    <row r="4753" spans="1:6" x14ac:dyDescent="0.25">
      <c r="A4753"/>
      <c r="B4753"/>
      <c r="E4753"/>
      <c r="F4753"/>
    </row>
    <row r="4754" spans="1:6" x14ac:dyDescent="0.25">
      <c r="A4754"/>
      <c r="B4754"/>
      <c r="E4754"/>
      <c r="F4754"/>
    </row>
    <row r="4755" spans="1:6" x14ac:dyDescent="0.25">
      <c r="A4755"/>
      <c r="B4755"/>
      <c r="E4755"/>
      <c r="F4755"/>
    </row>
    <row r="4756" spans="1:6" x14ac:dyDescent="0.25">
      <c r="A4756"/>
      <c r="B4756"/>
      <c r="E4756"/>
      <c r="F4756"/>
    </row>
    <row r="4757" spans="1:6" x14ac:dyDescent="0.25">
      <c r="A4757"/>
      <c r="B4757"/>
      <c r="E4757"/>
      <c r="F4757"/>
    </row>
    <row r="4758" spans="1:6" x14ac:dyDescent="0.25">
      <c r="A4758"/>
      <c r="B4758"/>
      <c r="E4758"/>
      <c r="F4758"/>
    </row>
    <row r="4759" spans="1:6" x14ac:dyDescent="0.25">
      <c r="A4759"/>
      <c r="B4759"/>
      <c r="E4759"/>
      <c r="F4759"/>
    </row>
    <row r="4760" spans="1:6" x14ac:dyDescent="0.25">
      <c r="A4760"/>
      <c r="B4760"/>
      <c r="E4760"/>
      <c r="F4760"/>
    </row>
    <row r="4761" spans="1:6" x14ac:dyDescent="0.25">
      <c r="A4761"/>
      <c r="B4761"/>
      <c r="E4761"/>
      <c r="F4761"/>
    </row>
    <row r="4762" spans="1:6" x14ac:dyDescent="0.25">
      <c r="A4762"/>
      <c r="B4762"/>
      <c r="E4762"/>
      <c r="F4762"/>
    </row>
    <row r="4763" spans="1:6" x14ac:dyDescent="0.25">
      <c r="A4763"/>
      <c r="B4763"/>
      <c r="E4763"/>
      <c r="F4763"/>
    </row>
    <row r="4764" spans="1:6" x14ac:dyDescent="0.25">
      <c r="A4764"/>
      <c r="B4764"/>
      <c r="E4764"/>
      <c r="F4764"/>
    </row>
    <row r="4765" spans="1:6" x14ac:dyDescent="0.25">
      <c r="A4765"/>
      <c r="B4765"/>
      <c r="E4765"/>
      <c r="F4765"/>
    </row>
    <row r="4766" spans="1:6" x14ac:dyDescent="0.25">
      <c r="A4766"/>
      <c r="B4766"/>
      <c r="E4766"/>
      <c r="F4766"/>
    </row>
    <row r="4767" spans="1:6" x14ac:dyDescent="0.25">
      <c r="A4767"/>
      <c r="B4767"/>
      <c r="E4767"/>
      <c r="F4767"/>
    </row>
    <row r="4768" spans="1:6" x14ac:dyDescent="0.25">
      <c r="A4768"/>
      <c r="B4768"/>
      <c r="E4768"/>
      <c r="F4768"/>
    </row>
    <row r="4769" spans="1:6" x14ac:dyDescent="0.25">
      <c r="A4769"/>
      <c r="B4769"/>
      <c r="E4769"/>
      <c r="F4769"/>
    </row>
    <row r="4770" spans="1:6" x14ac:dyDescent="0.25">
      <c r="A4770"/>
      <c r="B4770"/>
      <c r="E4770"/>
      <c r="F4770"/>
    </row>
    <row r="4771" spans="1:6" x14ac:dyDescent="0.25">
      <c r="A4771"/>
      <c r="B4771"/>
      <c r="E4771"/>
      <c r="F4771"/>
    </row>
    <row r="4772" spans="1:6" x14ac:dyDescent="0.25">
      <c r="A4772"/>
      <c r="B4772"/>
      <c r="E4772"/>
      <c r="F4772"/>
    </row>
    <row r="4773" spans="1:6" x14ac:dyDescent="0.25">
      <c r="A4773"/>
      <c r="B4773"/>
      <c r="E4773"/>
      <c r="F4773"/>
    </row>
    <row r="4774" spans="1:6" x14ac:dyDescent="0.25">
      <c r="A4774"/>
      <c r="B4774"/>
      <c r="E4774"/>
      <c r="F4774"/>
    </row>
    <row r="4775" spans="1:6" x14ac:dyDescent="0.25">
      <c r="A4775"/>
      <c r="B4775"/>
      <c r="E4775"/>
      <c r="F4775"/>
    </row>
    <row r="4776" spans="1:6" x14ac:dyDescent="0.25">
      <c r="A4776"/>
      <c r="B4776"/>
      <c r="E4776"/>
      <c r="F4776"/>
    </row>
    <row r="4777" spans="1:6" x14ac:dyDescent="0.25">
      <c r="A4777"/>
      <c r="B4777"/>
      <c r="E4777"/>
      <c r="F4777"/>
    </row>
    <row r="4778" spans="1:6" x14ac:dyDescent="0.25">
      <c r="A4778"/>
      <c r="B4778"/>
      <c r="E4778"/>
      <c r="F4778"/>
    </row>
    <row r="4779" spans="1:6" x14ac:dyDescent="0.25">
      <c r="A4779"/>
      <c r="B4779"/>
      <c r="E4779"/>
      <c r="F4779"/>
    </row>
    <row r="4780" spans="1:6" x14ac:dyDescent="0.25">
      <c r="A4780"/>
      <c r="B4780"/>
      <c r="E4780"/>
      <c r="F4780"/>
    </row>
    <row r="4781" spans="1:6" x14ac:dyDescent="0.25">
      <c r="A4781"/>
      <c r="B4781"/>
      <c r="E4781"/>
      <c r="F4781"/>
    </row>
    <row r="4782" spans="1:6" x14ac:dyDescent="0.25">
      <c r="A4782"/>
      <c r="B4782"/>
      <c r="E4782"/>
      <c r="F4782"/>
    </row>
    <row r="4783" spans="1:6" x14ac:dyDescent="0.25">
      <c r="A4783"/>
      <c r="B4783"/>
      <c r="E4783"/>
      <c r="F4783"/>
    </row>
    <row r="4784" spans="1:6" x14ac:dyDescent="0.25">
      <c r="A4784"/>
      <c r="B4784"/>
      <c r="E4784"/>
      <c r="F4784"/>
    </row>
    <row r="4785" spans="1:6" x14ac:dyDescent="0.25">
      <c r="A4785"/>
      <c r="B4785"/>
      <c r="E4785"/>
      <c r="F4785"/>
    </row>
    <row r="4786" spans="1:6" x14ac:dyDescent="0.25">
      <c r="A4786"/>
      <c r="B4786"/>
      <c r="E4786"/>
      <c r="F4786"/>
    </row>
    <row r="4787" spans="1:6" x14ac:dyDescent="0.25">
      <c r="A4787"/>
      <c r="B4787"/>
      <c r="E4787"/>
      <c r="F4787"/>
    </row>
    <row r="4788" spans="1:6" x14ac:dyDescent="0.25">
      <c r="A4788"/>
      <c r="B4788"/>
      <c r="E4788"/>
      <c r="F4788"/>
    </row>
    <row r="4789" spans="1:6" x14ac:dyDescent="0.25">
      <c r="A4789"/>
      <c r="B4789"/>
      <c r="E4789"/>
      <c r="F4789"/>
    </row>
    <row r="4790" spans="1:6" x14ac:dyDescent="0.25">
      <c r="A4790"/>
      <c r="B4790"/>
      <c r="E4790"/>
      <c r="F4790"/>
    </row>
    <row r="4791" spans="1:6" x14ac:dyDescent="0.25">
      <c r="A4791"/>
      <c r="B4791"/>
      <c r="E4791"/>
      <c r="F4791"/>
    </row>
    <row r="4792" spans="1:6" x14ac:dyDescent="0.25">
      <c r="A4792"/>
      <c r="B4792"/>
      <c r="E4792"/>
      <c r="F4792"/>
    </row>
    <row r="4793" spans="1:6" x14ac:dyDescent="0.25">
      <c r="A4793"/>
      <c r="B4793"/>
      <c r="E4793"/>
      <c r="F4793"/>
    </row>
    <row r="4794" spans="1:6" x14ac:dyDescent="0.25">
      <c r="A4794"/>
      <c r="B4794"/>
      <c r="E4794"/>
      <c r="F4794"/>
    </row>
    <row r="4795" spans="1:6" x14ac:dyDescent="0.25">
      <c r="A4795"/>
      <c r="B4795"/>
      <c r="E4795"/>
      <c r="F4795"/>
    </row>
    <row r="4796" spans="1:6" x14ac:dyDescent="0.25">
      <c r="A4796"/>
      <c r="B4796"/>
      <c r="E4796"/>
      <c r="F4796"/>
    </row>
    <row r="4797" spans="1:6" x14ac:dyDescent="0.25">
      <c r="A4797"/>
      <c r="B4797"/>
      <c r="E4797"/>
      <c r="F4797"/>
    </row>
    <row r="4798" spans="1:6" x14ac:dyDescent="0.25">
      <c r="A4798"/>
      <c r="B4798"/>
      <c r="E4798"/>
      <c r="F4798"/>
    </row>
    <row r="4799" spans="1:6" x14ac:dyDescent="0.25">
      <c r="A4799"/>
      <c r="B4799"/>
      <c r="E4799"/>
      <c r="F4799"/>
    </row>
    <row r="4800" spans="1:6" x14ac:dyDescent="0.25">
      <c r="A4800"/>
      <c r="B4800"/>
      <c r="E4800"/>
      <c r="F4800"/>
    </row>
    <row r="4801" spans="1:6" x14ac:dyDescent="0.25">
      <c r="A4801"/>
      <c r="B4801"/>
      <c r="E4801"/>
      <c r="F4801"/>
    </row>
    <row r="4802" spans="1:6" x14ac:dyDescent="0.25">
      <c r="A4802"/>
      <c r="B4802"/>
      <c r="E4802"/>
      <c r="F4802"/>
    </row>
    <row r="4803" spans="1:6" x14ac:dyDescent="0.25">
      <c r="A4803"/>
      <c r="B4803"/>
      <c r="E4803"/>
      <c r="F4803"/>
    </row>
    <row r="4804" spans="1:6" x14ac:dyDescent="0.25">
      <c r="A4804"/>
      <c r="B4804"/>
      <c r="E4804"/>
      <c r="F4804"/>
    </row>
    <row r="4805" spans="1:6" x14ac:dyDescent="0.25">
      <c r="A4805"/>
      <c r="B4805"/>
      <c r="E4805"/>
      <c r="F4805"/>
    </row>
    <row r="4806" spans="1:6" x14ac:dyDescent="0.25">
      <c r="A4806"/>
      <c r="B4806"/>
      <c r="E4806"/>
      <c r="F4806"/>
    </row>
    <row r="4807" spans="1:6" x14ac:dyDescent="0.25">
      <c r="A4807"/>
      <c r="B4807"/>
      <c r="E4807"/>
      <c r="F4807"/>
    </row>
    <row r="4808" spans="1:6" x14ac:dyDescent="0.25">
      <c r="A4808"/>
      <c r="B4808"/>
      <c r="E4808"/>
      <c r="F4808"/>
    </row>
    <row r="4809" spans="1:6" x14ac:dyDescent="0.25">
      <c r="A4809"/>
      <c r="B4809"/>
      <c r="E4809"/>
      <c r="F4809"/>
    </row>
    <row r="4810" spans="1:6" x14ac:dyDescent="0.25">
      <c r="A4810"/>
      <c r="B4810"/>
      <c r="E4810"/>
      <c r="F4810"/>
    </row>
    <row r="4811" spans="1:6" x14ac:dyDescent="0.25">
      <c r="A4811"/>
      <c r="B4811"/>
      <c r="E4811"/>
      <c r="F4811"/>
    </row>
    <row r="4812" spans="1:6" x14ac:dyDescent="0.25">
      <c r="A4812"/>
      <c r="B4812"/>
      <c r="E4812"/>
      <c r="F4812"/>
    </row>
    <row r="4813" spans="1:6" x14ac:dyDescent="0.25">
      <c r="A4813"/>
      <c r="B4813"/>
      <c r="E4813"/>
      <c r="F4813"/>
    </row>
    <row r="4814" spans="1:6" x14ac:dyDescent="0.25">
      <c r="A4814"/>
      <c r="B4814"/>
      <c r="E4814"/>
      <c r="F4814"/>
    </row>
    <row r="4815" spans="1:6" x14ac:dyDescent="0.25">
      <c r="A4815"/>
      <c r="B4815"/>
      <c r="E4815"/>
      <c r="F4815"/>
    </row>
    <row r="4816" spans="1:6" x14ac:dyDescent="0.25">
      <c r="A4816"/>
      <c r="B4816"/>
      <c r="E4816"/>
      <c r="F4816"/>
    </row>
    <row r="4817" spans="1:6" x14ac:dyDescent="0.25">
      <c r="A4817"/>
      <c r="B4817"/>
      <c r="E4817"/>
      <c r="F4817"/>
    </row>
    <row r="4818" spans="1:6" x14ac:dyDescent="0.25">
      <c r="A4818"/>
      <c r="B4818"/>
      <c r="E4818"/>
      <c r="F4818"/>
    </row>
    <row r="4819" spans="1:6" x14ac:dyDescent="0.25">
      <c r="A4819"/>
      <c r="B4819"/>
      <c r="E4819"/>
      <c r="F4819"/>
    </row>
    <row r="4820" spans="1:6" x14ac:dyDescent="0.25">
      <c r="A4820"/>
      <c r="B4820"/>
      <c r="E4820"/>
      <c r="F4820"/>
    </row>
    <row r="4821" spans="1:6" x14ac:dyDescent="0.25">
      <c r="A4821"/>
      <c r="B4821"/>
      <c r="E4821"/>
      <c r="F4821"/>
    </row>
    <row r="4822" spans="1:6" x14ac:dyDescent="0.25">
      <c r="A4822"/>
      <c r="B4822"/>
      <c r="E4822"/>
      <c r="F4822"/>
    </row>
    <row r="4823" spans="1:6" x14ac:dyDescent="0.25">
      <c r="A4823"/>
      <c r="B4823"/>
      <c r="E4823"/>
      <c r="F4823"/>
    </row>
    <row r="4824" spans="1:6" x14ac:dyDescent="0.25">
      <c r="A4824"/>
      <c r="B4824"/>
      <c r="E4824"/>
      <c r="F4824"/>
    </row>
    <row r="4825" spans="1:6" x14ac:dyDescent="0.25">
      <c r="A4825"/>
      <c r="B4825"/>
      <c r="E4825"/>
      <c r="F4825"/>
    </row>
    <row r="4826" spans="1:6" x14ac:dyDescent="0.25">
      <c r="A4826"/>
      <c r="B4826"/>
      <c r="E4826"/>
      <c r="F4826"/>
    </row>
    <row r="4827" spans="1:6" x14ac:dyDescent="0.25">
      <c r="A4827"/>
      <c r="B4827"/>
      <c r="E4827"/>
      <c r="F4827"/>
    </row>
    <row r="4828" spans="1:6" x14ac:dyDescent="0.25">
      <c r="A4828"/>
      <c r="B4828"/>
      <c r="E4828"/>
      <c r="F4828"/>
    </row>
    <row r="4829" spans="1:6" x14ac:dyDescent="0.25">
      <c r="A4829"/>
      <c r="B4829"/>
      <c r="E4829"/>
      <c r="F4829"/>
    </row>
    <row r="4830" spans="1:6" x14ac:dyDescent="0.25">
      <c r="A4830"/>
      <c r="B4830"/>
      <c r="E4830"/>
      <c r="F4830"/>
    </row>
    <row r="4831" spans="1:6" x14ac:dyDescent="0.25">
      <c r="A4831"/>
      <c r="B4831"/>
      <c r="E4831"/>
      <c r="F4831"/>
    </row>
    <row r="4832" spans="1:6" x14ac:dyDescent="0.25">
      <c r="A4832"/>
      <c r="B4832"/>
      <c r="E4832"/>
      <c r="F4832"/>
    </row>
    <row r="4833" spans="1:6" x14ac:dyDescent="0.25">
      <c r="A4833"/>
      <c r="B4833"/>
      <c r="E4833"/>
      <c r="F4833"/>
    </row>
    <row r="4834" spans="1:6" x14ac:dyDescent="0.25">
      <c r="A4834"/>
      <c r="B4834"/>
      <c r="E4834"/>
      <c r="F4834"/>
    </row>
    <row r="4835" spans="1:6" x14ac:dyDescent="0.25">
      <c r="A4835"/>
      <c r="B4835"/>
      <c r="E4835"/>
      <c r="F4835"/>
    </row>
    <row r="4836" spans="1:6" x14ac:dyDescent="0.25">
      <c r="A4836"/>
      <c r="B4836"/>
      <c r="E4836"/>
      <c r="F4836"/>
    </row>
    <row r="4837" spans="1:6" x14ac:dyDescent="0.25">
      <c r="A4837"/>
      <c r="B4837"/>
      <c r="E4837"/>
      <c r="F4837"/>
    </row>
    <row r="4838" spans="1:6" x14ac:dyDescent="0.25">
      <c r="A4838"/>
      <c r="B4838"/>
      <c r="E4838"/>
      <c r="F4838"/>
    </row>
    <row r="4839" spans="1:6" x14ac:dyDescent="0.25">
      <c r="A4839"/>
      <c r="B4839"/>
      <c r="E4839"/>
      <c r="F4839"/>
    </row>
    <row r="4840" spans="1:6" x14ac:dyDescent="0.25">
      <c r="A4840"/>
      <c r="B4840"/>
      <c r="E4840"/>
      <c r="F4840"/>
    </row>
    <row r="4841" spans="1:6" x14ac:dyDescent="0.25">
      <c r="A4841"/>
      <c r="B4841"/>
      <c r="E4841"/>
      <c r="F4841"/>
    </row>
    <row r="4842" spans="1:6" x14ac:dyDescent="0.25">
      <c r="A4842"/>
      <c r="B4842"/>
      <c r="E4842"/>
      <c r="F4842"/>
    </row>
    <row r="4843" spans="1:6" x14ac:dyDescent="0.25">
      <c r="A4843"/>
      <c r="B4843"/>
      <c r="E4843"/>
      <c r="F4843"/>
    </row>
    <row r="4844" spans="1:6" x14ac:dyDescent="0.25">
      <c r="A4844"/>
      <c r="B4844"/>
      <c r="E4844"/>
      <c r="F4844"/>
    </row>
    <row r="4845" spans="1:6" x14ac:dyDescent="0.25">
      <c r="A4845"/>
      <c r="B4845"/>
      <c r="E4845"/>
      <c r="F4845"/>
    </row>
    <row r="4846" spans="1:6" x14ac:dyDescent="0.25">
      <c r="A4846"/>
      <c r="B4846"/>
      <c r="E4846"/>
      <c r="F4846"/>
    </row>
    <row r="4847" spans="1:6" x14ac:dyDescent="0.25">
      <c r="A4847"/>
      <c r="B4847"/>
      <c r="E4847"/>
      <c r="F4847"/>
    </row>
    <row r="4848" spans="1:6" x14ac:dyDescent="0.25">
      <c r="A4848"/>
      <c r="B4848"/>
      <c r="E4848"/>
      <c r="F4848"/>
    </row>
    <row r="4849" spans="1:6" x14ac:dyDescent="0.25">
      <c r="A4849"/>
      <c r="B4849"/>
      <c r="E4849"/>
      <c r="F4849"/>
    </row>
    <row r="4850" spans="1:6" x14ac:dyDescent="0.25">
      <c r="A4850"/>
      <c r="B4850"/>
      <c r="E4850"/>
      <c r="F4850"/>
    </row>
    <row r="4851" spans="1:6" x14ac:dyDescent="0.25">
      <c r="A4851"/>
      <c r="B4851"/>
      <c r="E4851"/>
      <c r="F4851"/>
    </row>
    <row r="4852" spans="1:6" x14ac:dyDescent="0.25">
      <c r="A4852"/>
      <c r="B4852"/>
      <c r="E4852"/>
      <c r="F4852"/>
    </row>
    <row r="4853" spans="1:6" x14ac:dyDescent="0.25">
      <c r="A4853"/>
      <c r="B4853"/>
      <c r="E4853"/>
      <c r="F4853"/>
    </row>
    <row r="4854" spans="1:6" x14ac:dyDescent="0.25">
      <c r="A4854"/>
      <c r="B4854"/>
      <c r="E4854"/>
      <c r="F4854"/>
    </row>
    <row r="4855" spans="1:6" x14ac:dyDescent="0.25">
      <c r="A4855"/>
      <c r="B4855"/>
      <c r="E4855"/>
      <c r="F4855"/>
    </row>
    <row r="4856" spans="1:6" x14ac:dyDescent="0.25">
      <c r="A4856"/>
      <c r="B4856"/>
      <c r="E4856"/>
      <c r="F4856"/>
    </row>
    <row r="4857" spans="1:6" x14ac:dyDescent="0.25">
      <c r="A4857"/>
      <c r="B4857"/>
      <c r="E4857"/>
      <c r="F4857"/>
    </row>
    <row r="4858" spans="1:6" x14ac:dyDescent="0.25">
      <c r="A4858"/>
      <c r="B4858"/>
      <c r="E4858"/>
      <c r="F4858"/>
    </row>
    <row r="4859" spans="1:6" x14ac:dyDescent="0.25">
      <c r="A4859"/>
      <c r="B4859"/>
      <c r="E4859"/>
      <c r="F4859"/>
    </row>
    <row r="4860" spans="1:6" x14ac:dyDescent="0.25">
      <c r="A4860"/>
      <c r="B4860"/>
      <c r="E4860"/>
      <c r="F4860"/>
    </row>
    <row r="4861" spans="1:6" x14ac:dyDescent="0.25">
      <c r="A4861"/>
      <c r="B4861"/>
      <c r="E4861"/>
      <c r="F4861"/>
    </row>
    <row r="4862" spans="1:6" x14ac:dyDescent="0.25">
      <c r="A4862"/>
      <c r="B4862"/>
      <c r="E4862"/>
      <c r="F4862"/>
    </row>
    <row r="4863" spans="1:6" x14ac:dyDescent="0.25">
      <c r="A4863"/>
      <c r="B4863"/>
      <c r="E4863"/>
      <c r="F4863"/>
    </row>
    <row r="4864" spans="1:6" x14ac:dyDescent="0.25">
      <c r="A4864"/>
      <c r="B4864"/>
      <c r="E4864"/>
      <c r="F4864"/>
    </row>
    <row r="4865" spans="1:6" x14ac:dyDescent="0.25">
      <c r="A4865"/>
      <c r="B4865"/>
      <c r="E4865"/>
      <c r="F4865"/>
    </row>
    <row r="4866" spans="1:6" x14ac:dyDescent="0.25">
      <c r="A4866"/>
      <c r="B4866"/>
      <c r="E4866"/>
      <c r="F4866"/>
    </row>
    <row r="4867" spans="1:6" x14ac:dyDescent="0.25">
      <c r="A4867"/>
      <c r="B4867"/>
      <c r="E4867"/>
      <c r="F4867"/>
    </row>
    <row r="4868" spans="1:6" x14ac:dyDescent="0.25">
      <c r="A4868"/>
      <c r="B4868"/>
      <c r="E4868"/>
      <c r="F4868"/>
    </row>
    <row r="4869" spans="1:6" x14ac:dyDescent="0.25">
      <c r="A4869"/>
      <c r="B4869"/>
      <c r="E4869"/>
      <c r="F4869"/>
    </row>
    <row r="4870" spans="1:6" x14ac:dyDescent="0.25">
      <c r="A4870"/>
      <c r="B4870"/>
      <c r="E4870"/>
      <c r="F4870"/>
    </row>
    <row r="4871" spans="1:6" x14ac:dyDescent="0.25">
      <c r="A4871"/>
      <c r="B4871"/>
      <c r="E4871"/>
      <c r="F4871"/>
    </row>
    <row r="4872" spans="1:6" x14ac:dyDescent="0.25">
      <c r="A4872"/>
      <c r="B4872"/>
      <c r="E4872"/>
      <c r="F4872"/>
    </row>
    <row r="4873" spans="1:6" x14ac:dyDescent="0.25">
      <c r="A4873"/>
      <c r="B4873"/>
      <c r="E4873"/>
      <c r="F4873"/>
    </row>
    <row r="4874" spans="1:6" x14ac:dyDescent="0.25">
      <c r="A4874"/>
      <c r="B4874"/>
      <c r="E4874"/>
      <c r="F4874"/>
    </row>
    <row r="4875" spans="1:6" x14ac:dyDescent="0.25">
      <c r="A4875"/>
      <c r="B4875"/>
      <c r="E4875"/>
      <c r="F4875"/>
    </row>
    <row r="4876" spans="1:6" x14ac:dyDescent="0.25">
      <c r="A4876"/>
      <c r="B4876"/>
      <c r="E4876"/>
      <c r="F4876"/>
    </row>
    <row r="4877" spans="1:6" x14ac:dyDescent="0.25">
      <c r="A4877"/>
      <c r="B4877"/>
      <c r="E4877"/>
      <c r="F4877"/>
    </row>
    <row r="4878" spans="1:6" x14ac:dyDescent="0.25">
      <c r="A4878"/>
      <c r="B4878"/>
      <c r="E4878"/>
      <c r="F4878"/>
    </row>
    <row r="4879" spans="1:6" x14ac:dyDescent="0.25">
      <c r="A4879"/>
      <c r="B4879"/>
      <c r="E4879"/>
      <c r="F4879"/>
    </row>
    <row r="4880" spans="1:6" x14ac:dyDescent="0.25">
      <c r="A4880"/>
      <c r="B4880"/>
      <c r="E4880"/>
      <c r="F4880"/>
    </row>
    <row r="4881" spans="1:6" x14ac:dyDescent="0.25">
      <c r="A4881"/>
      <c r="B4881"/>
      <c r="E4881"/>
      <c r="F4881"/>
    </row>
    <row r="4882" spans="1:6" x14ac:dyDescent="0.25">
      <c r="A4882"/>
      <c r="B4882"/>
      <c r="E4882"/>
      <c r="F4882"/>
    </row>
    <row r="4883" spans="1:6" x14ac:dyDescent="0.25">
      <c r="A4883"/>
      <c r="B4883"/>
      <c r="E4883"/>
      <c r="F4883"/>
    </row>
    <row r="4884" spans="1:6" x14ac:dyDescent="0.25">
      <c r="A4884"/>
      <c r="B4884"/>
      <c r="E4884"/>
      <c r="F4884"/>
    </row>
    <row r="4885" spans="1:6" x14ac:dyDescent="0.25">
      <c r="A4885"/>
      <c r="B4885"/>
      <c r="E4885"/>
      <c r="F4885"/>
    </row>
    <row r="4886" spans="1:6" x14ac:dyDescent="0.25">
      <c r="A4886"/>
      <c r="B4886"/>
      <c r="E4886"/>
      <c r="F4886"/>
    </row>
    <row r="4887" spans="1:6" x14ac:dyDescent="0.25">
      <c r="A4887"/>
      <c r="B4887"/>
      <c r="E4887"/>
      <c r="F4887"/>
    </row>
    <row r="4888" spans="1:6" x14ac:dyDescent="0.25">
      <c r="A4888"/>
      <c r="B4888"/>
      <c r="E4888"/>
      <c r="F4888"/>
    </row>
    <row r="4889" spans="1:6" x14ac:dyDescent="0.25">
      <c r="A4889"/>
      <c r="B4889"/>
      <c r="E4889"/>
      <c r="F4889"/>
    </row>
    <row r="4890" spans="1:6" x14ac:dyDescent="0.25">
      <c r="A4890"/>
      <c r="B4890"/>
      <c r="E4890"/>
      <c r="F4890"/>
    </row>
    <row r="4891" spans="1:6" x14ac:dyDescent="0.25">
      <c r="A4891"/>
      <c r="B4891"/>
      <c r="E4891"/>
      <c r="F4891"/>
    </row>
    <row r="4892" spans="1:6" x14ac:dyDescent="0.25">
      <c r="A4892"/>
      <c r="B4892"/>
      <c r="E4892"/>
      <c r="F4892"/>
    </row>
    <row r="4893" spans="1:6" x14ac:dyDescent="0.25">
      <c r="A4893"/>
      <c r="B4893"/>
      <c r="E4893"/>
      <c r="F4893"/>
    </row>
    <row r="4894" spans="1:6" x14ac:dyDescent="0.25">
      <c r="A4894"/>
      <c r="B4894"/>
      <c r="E4894"/>
      <c r="F4894"/>
    </row>
    <row r="4895" spans="1:6" x14ac:dyDescent="0.25">
      <c r="A4895"/>
      <c r="B4895"/>
      <c r="E4895"/>
      <c r="F4895"/>
    </row>
    <row r="4896" spans="1:6" x14ac:dyDescent="0.25">
      <c r="A4896"/>
      <c r="B4896"/>
      <c r="E4896"/>
      <c r="F4896"/>
    </row>
    <row r="4897" spans="1:6" x14ac:dyDescent="0.25">
      <c r="A4897"/>
      <c r="B4897"/>
      <c r="E4897"/>
      <c r="F4897"/>
    </row>
    <row r="4898" spans="1:6" x14ac:dyDescent="0.25">
      <c r="A4898"/>
      <c r="B4898"/>
      <c r="E4898"/>
      <c r="F4898"/>
    </row>
    <row r="4899" spans="1:6" x14ac:dyDescent="0.25">
      <c r="A4899"/>
      <c r="B4899"/>
      <c r="E4899"/>
      <c r="F4899"/>
    </row>
    <row r="4900" spans="1:6" x14ac:dyDescent="0.25">
      <c r="A4900"/>
      <c r="B4900"/>
      <c r="E4900"/>
      <c r="F4900"/>
    </row>
    <row r="4901" spans="1:6" x14ac:dyDescent="0.25">
      <c r="A4901"/>
      <c r="B4901"/>
      <c r="E4901"/>
      <c r="F4901"/>
    </row>
    <row r="4902" spans="1:6" x14ac:dyDescent="0.25">
      <c r="A4902"/>
      <c r="B4902"/>
      <c r="E4902"/>
      <c r="F4902"/>
    </row>
    <row r="4903" spans="1:6" x14ac:dyDescent="0.25">
      <c r="A4903"/>
      <c r="B4903"/>
      <c r="E4903"/>
      <c r="F4903"/>
    </row>
    <row r="4904" spans="1:6" x14ac:dyDescent="0.25">
      <c r="A4904"/>
      <c r="B4904"/>
      <c r="E4904"/>
      <c r="F4904"/>
    </row>
    <row r="4905" spans="1:6" x14ac:dyDescent="0.25">
      <c r="A4905"/>
      <c r="B4905"/>
      <c r="E4905"/>
      <c r="F4905"/>
    </row>
    <row r="4906" spans="1:6" x14ac:dyDescent="0.25">
      <c r="A4906"/>
      <c r="B4906"/>
      <c r="E4906"/>
      <c r="F4906"/>
    </row>
    <row r="4907" spans="1:6" x14ac:dyDescent="0.25">
      <c r="A4907"/>
      <c r="B4907"/>
      <c r="E4907"/>
      <c r="F4907"/>
    </row>
    <row r="4908" spans="1:6" x14ac:dyDescent="0.25">
      <c r="A4908"/>
      <c r="B4908"/>
      <c r="E4908"/>
      <c r="F4908"/>
    </row>
    <row r="4909" spans="1:6" x14ac:dyDescent="0.25">
      <c r="A4909"/>
      <c r="B4909"/>
      <c r="E4909"/>
      <c r="F4909"/>
    </row>
    <row r="4910" spans="1:6" x14ac:dyDescent="0.25">
      <c r="A4910"/>
      <c r="B4910"/>
      <c r="E4910"/>
      <c r="F4910"/>
    </row>
    <row r="4911" spans="1:6" x14ac:dyDescent="0.25">
      <c r="A4911"/>
      <c r="B4911"/>
      <c r="E4911"/>
      <c r="F4911"/>
    </row>
    <row r="4912" spans="1:6" x14ac:dyDescent="0.25">
      <c r="A4912"/>
      <c r="B4912"/>
      <c r="E4912"/>
      <c r="F4912"/>
    </row>
    <row r="4913" spans="1:6" x14ac:dyDescent="0.25">
      <c r="A4913"/>
      <c r="B4913"/>
      <c r="E4913"/>
      <c r="F4913"/>
    </row>
    <row r="4914" spans="1:6" x14ac:dyDescent="0.25">
      <c r="A4914"/>
      <c r="B4914"/>
      <c r="E4914"/>
      <c r="F4914"/>
    </row>
    <row r="4915" spans="1:6" x14ac:dyDescent="0.25">
      <c r="A4915"/>
      <c r="B4915"/>
      <c r="E4915"/>
      <c r="F4915"/>
    </row>
    <row r="4916" spans="1:6" x14ac:dyDescent="0.25">
      <c r="A4916"/>
      <c r="B4916"/>
      <c r="E4916"/>
      <c r="F4916"/>
    </row>
    <row r="4917" spans="1:6" x14ac:dyDescent="0.25">
      <c r="A4917"/>
      <c r="B4917"/>
      <c r="E4917"/>
      <c r="F4917"/>
    </row>
    <row r="4918" spans="1:6" x14ac:dyDescent="0.25">
      <c r="A4918"/>
      <c r="B4918"/>
      <c r="E4918"/>
      <c r="F4918"/>
    </row>
    <row r="4919" spans="1:6" x14ac:dyDescent="0.25">
      <c r="A4919"/>
      <c r="B4919"/>
      <c r="E4919"/>
      <c r="F4919"/>
    </row>
    <row r="4920" spans="1:6" x14ac:dyDescent="0.25">
      <c r="A4920"/>
      <c r="B4920"/>
      <c r="E4920"/>
      <c r="F4920"/>
    </row>
    <row r="4921" spans="1:6" x14ac:dyDescent="0.25">
      <c r="A4921"/>
      <c r="B4921"/>
      <c r="E4921"/>
      <c r="F4921"/>
    </row>
    <row r="4922" spans="1:6" x14ac:dyDescent="0.25">
      <c r="A4922"/>
      <c r="B4922"/>
      <c r="E4922"/>
      <c r="F4922"/>
    </row>
    <row r="4923" spans="1:6" x14ac:dyDescent="0.25">
      <c r="A4923"/>
      <c r="B4923"/>
      <c r="E4923"/>
      <c r="F4923"/>
    </row>
    <row r="4924" spans="1:6" x14ac:dyDescent="0.25">
      <c r="A4924"/>
      <c r="B4924"/>
      <c r="E4924"/>
      <c r="F4924"/>
    </row>
    <row r="4925" spans="1:6" x14ac:dyDescent="0.25">
      <c r="A4925"/>
      <c r="B4925"/>
      <c r="E4925"/>
      <c r="F4925"/>
    </row>
    <row r="4926" spans="1:6" x14ac:dyDescent="0.25">
      <c r="A4926"/>
      <c r="B4926"/>
      <c r="E4926"/>
      <c r="F4926"/>
    </row>
    <row r="4927" spans="1:6" x14ac:dyDescent="0.25">
      <c r="A4927"/>
      <c r="B4927"/>
      <c r="E4927"/>
      <c r="F4927"/>
    </row>
    <row r="4928" spans="1:6" x14ac:dyDescent="0.25">
      <c r="A4928"/>
      <c r="B4928"/>
      <c r="E4928"/>
      <c r="F4928"/>
    </row>
    <row r="4929" spans="1:6" x14ac:dyDescent="0.25">
      <c r="A4929"/>
      <c r="B4929"/>
      <c r="E4929"/>
      <c r="F4929"/>
    </row>
    <row r="4930" spans="1:6" x14ac:dyDescent="0.25">
      <c r="A4930"/>
      <c r="B4930"/>
      <c r="E4930"/>
      <c r="F4930"/>
    </row>
    <row r="4931" spans="1:6" x14ac:dyDescent="0.25">
      <c r="A4931"/>
      <c r="B4931"/>
      <c r="E4931"/>
      <c r="F4931"/>
    </row>
    <row r="4932" spans="1:6" x14ac:dyDescent="0.25">
      <c r="A4932"/>
      <c r="B4932"/>
      <c r="E4932"/>
      <c r="F4932"/>
    </row>
    <row r="4933" spans="1:6" x14ac:dyDescent="0.25">
      <c r="A4933"/>
      <c r="B4933"/>
      <c r="E4933"/>
      <c r="F4933"/>
    </row>
    <row r="4934" spans="1:6" x14ac:dyDescent="0.25">
      <c r="A4934"/>
      <c r="B4934"/>
      <c r="E4934"/>
      <c r="F4934"/>
    </row>
    <row r="4935" spans="1:6" x14ac:dyDescent="0.25">
      <c r="A4935"/>
      <c r="B4935"/>
      <c r="E4935"/>
      <c r="F4935"/>
    </row>
    <row r="4936" spans="1:6" x14ac:dyDescent="0.25">
      <c r="A4936"/>
      <c r="B4936"/>
      <c r="E4936"/>
      <c r="F4936"/>
    </row>
    <row r="4937" spans="1:6" x14ac:dyDescent="0.25">
      <c r="A4937"/>
      <c r="B4937"/>
      <c r="E4937"/>
      <c r="F4937"/>
    </row>
    <row r="4938" spans="1:6" x14ac:dyDescent="0.25">
      <c r="A4938"/>
      <c r="B4938"/>
      <c r="E4938"/>
      <c r="F4938"/>
    </row>
    <row r="4939" spans="1:6" x14ac:dyDescent="0.25">
      <c r="A4939"/>
      <c r="B4939"/>
      <c r="E4939"/>
      <c r="F4939"/>
    </row>
    <row r="4940" spans="1:6" x14ac:dyDescent="0.25">
      <c r="A4940"/>
      <c r="B4940"/>
      <c r="E4940"/>
      <c r="F4940"/>
    </row>
    <row r="4941" spans="1:6" x14ac:dyDescent="0.25">
      <c r="A4941"/>
      <c r="B4941"/>
      <c r="E4941"/>
      <c r="F4941"/>
    </row>
    <row r="4942" spans="1:6" x14ac:dyDescent="0.25">
      <c r="A4942"/>
      <c r="B4942"/>
      <c r="E4942"/>
      <c r="F4942"/>
    </row>
    <row r="4943" spans="1:6" x14ac:dyDescent="0.25">
      <c r="A4943"/>
      <c r="B4943"/>
      <c r="E4943"/>
      <c r="F4943"/>
    </row>
    <row r="4944" spans="1:6" x14ac:dyDescent="0.25">
      <c r="A4944"/>
      <c r="B4944"/>
      <c r="E4944"/>
      <c r="F4944"/>
    </row>
    <row r="4945" spans="1:6" x14ac:dyDescent="0.25">
      <c r="A4945"/>
      <c r="B4945"/>
      <c r="E4945"/>
      <c r="F4945"/>
    </row>
    <row r="4946" spans="1:6" x14ac:dyDescent="0.25">
      <c r="A4946"/>
      <c r="B4946"/>
      <c r="E4946"/>
      <c r="F4946"/>
    </row>
    <row r="4947" spans="1:6" x14ac:dyDescent="0.25">
      <c r="A4947"/>
      <c r="B4947"/>
      <c r="E4947"/>
      <c r="F4947"/>
    </row>
    <row r="4948" spans="1:6" x14ac:dyDescent="0.25">
      <c r="A4948"/>
      <c r="B4948"/>
      <c r="E4948"/>
      <c r="F4948"/>
    </row>
    <row r="4949" spans="1:6" x14ac:dyDescent="0.25">
      <c r="A4949"/>
      <c r="B4949"/>
      <c r="E4949"/>
      <c r="F4949"/>
    </row>
    <row r="4950" spans="1:6" x14ac:dyDescent="0.25">
      <c r="A4950"/>
      <c r="B4950"/>
      <c r="E4950"/>
      <c r="F4950"/>
    </row>
    <row r="4951" spans="1:6" x14ac:dyDescent="0.25">
      <c r="A4951"/>
      <c r="B4951"/>
      <c r="E4951"/>
      <c r="F4951"/>
    </row>
    <row r="4952" spans="1:6" x14ac:dyDescent="0.25">
      <c r="A4952"/>
      <c r="B4952"/>
      <c r="E4952"/>
      <c r="F4952"/>
    </row>
    <row r="4953" spans="1:6" x14ac:dyDescent="0.25">
      <c r="A4953"/>
      <c r="B4953"/>
      <c r="E4953"/>
      <c r="F4953"/>
    </row>
    <row r="4954" spans="1:6" x14ac:dyDescent="0.25">
      <c r="A4954"/>
      <c r="B4954"/>
      <c r="E4954"/>
      <c r="F4954"/>
    </row>
    <row r="4955" spans="1:6" x14ac:dyDescent="0.25">
      <c r="A4955"/>
      <c r="B4955"/>
      <c r="E4955"/>
      <c r="F4955"/>
    </row>
    <row r="4956" spans="1:6" x14ac:dyDescent="0.25">
      <c r="A4956"/>
      <c r="B4956"/>
      <c r="E4956"/>
      <c r="F4956"/>
    </row>
    <row r="4957" spans="1:6" x14ac:dyDescent="0.25">
      <c r="A4957"/>
      <c r="B4957"/>
      <c r="E4957"/>
      <c r="F4957"/>
    </row>
    <row r="4958" spans="1:6" x14ac:dyDescent="0.25">
      <c r="A4958"/>
      <c r="B4958"/>
      <c r="E4958"/>
      <c r="F4958"/>
    </row>
    <row r="4959" spans="1:6" x14ac:dyDescent="0.25">
      <c r="A4959"/>
      <c r="B4959"/>
      <c r="E4959"/>
      <c r="F4959"/>
    </row>
    <row r="4960" spans="1:6" x14ac:dyDescent="0.25">
      <c r="A4960"/>
      <c r="B4960"/>
      <c r="E4960"/>
      <c r="F4960"/>
    </row>
    <row r="4961" spans="1:6" x14ac:dyDescent="0.25">
      <c r="A4961"/>
      <c r="B4961"/>
      <c r="E4961"/>
      <c r="F4961"/>
    </row>
    <row r="4962" spans="1:6" x14ac:dyDescent="0.25">
      <c r="A4962"/>
      <c r="B4962"/>
      <c r="E4962"/>
      <c r="F4962"/>
    </row>
    <row r="4963" spans="1:6" x14ac:dyDescent="0.25">
      <c r="A4963"/>
      <c r="B4963"/>
      <c r="E4963"/>
      <c r="F4963"/>
    </row>
    <row r="4964" spans="1:6" x14ac:dyDescent="0.25">
      <c r="A4964"/>
      <c r="B4964"/>
      <c r="E4964"/>
      <c r="F4964"/>
    </row>
    <row r="4965" spans="1:6" x14ac:dyDescent="0.25">
      <c r="A4965"/>
      <c r="B4965"/>
      <c r="E4965"/>
      <c r="F4965"/>
    </row>
    <row r="4966" spans="1:6" x14ac:dyDescent="0.25">
      <c r="A4966"/>
      <c r="B4966"/>
      <c r="E4966"/>
      <c r="F4966"/>
    </row>
    <row r="4967" spans="1:6" x14ac:dyDescent="0.25">
      <c r="A4967"/>
      <c r="B4967"/>
      <c r="E4967"/>
      <c r="F4967"/>
    </row>
    <row r="4968" spans="1:6" x14ac:dyDescent="0.25">
      <c r="A4968"/>
      <c r="B4968"/>
      <c r="E4968"/>
      <c r="F4968"/>
    </row>
    <row r="4969" spans="1:6" x14ac:dyDescent="0.25">
      <c r="A4969"/>
      <c r="B4969"/>
      <c r="E4969"/>
      <c r="F4969"/>
    </row>
    <row r="4970" spans="1:6" x14ac:dyDescent="0.25">
      <c r="A4970"/>
      <c r="B4970"/>
      <c r="E4970"/>
      <c r="F4970"/>
    </row>
    <row r="4971" spans="1:6" x14ac:dyDescent="0.25">
      <c r="A4971"/>
      <c r="B4971"/>
      <c r="E4971"/>
      <c r="F4971"/>
    </row>
    <row r="4972" spans="1:6" x14ac:dyDescent="0.25">
      <c r="A4972"/>
      <c r="B4972"/>
      <c r="E4972"/>
      <c r="F4972"/>
    </row>
    <row r="4973" spans="1:6" x14ac:dyDescent="0.25">
      <c r="A4973"/>
      <c r="B4973"/>
      <c r="E4973"/>
      <c r="F4973"/>
    </row>
    <row r="4974" spans="1:6" x14ac:dyDescent="0.25">
      <c r="A4974"/>
      <c r="B4974"/>
      <c r="E4974"/>
      <c r="F4974"/>
    </row>
    <row r="4975" spans="1:6" x14ac:dyDescent="0.25">
      <c r="A4975"/>
      <c r="B4975"/>
      <c r="E4975"/>
      <c r="F4975"/>
    </row>
    <row r="4976" spans="1:6" x14ac:dyDescent="0.25">
      <c r="A4976"/>
      <c r="B4976"/>
      <c r="E4976"/>
      <c r="F4976"/>
    </row>
    <row r="4977" spans="1:6" x14ac:dyDescent="0.25">
      <c r="A4977"/>
      <c r="B4977"/>
      <c r="E4977"/>
      <c r="F4977"/>
    </row>
    <row r="4978" spans="1:6" x14ac:dyDescent="0.25">
      <c r="A4978"/>
      <c r="B4978"/>
      <c r="E4978"/>
      <c r="F4978"/>
    </row>
    <row r="4979" spans="1:6" x14ac:dyDescent="0.25">
      <c r="A4979"/>
      <c r="B4979"/>
      <c r="E4979"/>
      <c r="F4979"/>
    </row>
    <row r="4980" spans="1:6" x14ac:dyDescent="0.25">
      <c r="A4980"/>
      <c r="B4980"/>
      <c r="E4980"/>
      <c r="F4980"/>
    </row>
    <row r="4981" spans="1:6" x14ac:dyDescent="0.25">
      <c r="A4981"/>
      <c r="B4981"/>
      <c r="E4981"/>
      <c r="F4981"/>
    </row>
    <row r="4982" spans="1:6" x14ac:dyDescent="0.25">
      <c r="A4982"/>
      <c r="B4982"/>
      <c r="E4982"/>
      <c r="F4982"/>
    </row>
    <row r="4983" spans="1:6" x14ac:dyDescent="0.25">
      <c r="A4983"/>
      <c r="B4983"/>
      <c r="E4983"/>
      <c r="F4983"/>
    </row>
    <row r="4984" spans="1:6" x14ac:dyDescent="0.25">
      <c r="A4984"/>
      <c r="B4984"/>
      <c r="E4984"/>
      <c r="F4984"/>
    </row>
    <row r="4985" spans="1:6" x14ac:dyDescent="0.25">
      <c r="A4985"/>
      <c r="B4985"/>
      <c r="E4985"/>
      <c r="F4985"/>
    </row>
    <row r="4986" spans="1:6" x14ac:dyDescent="0.25">
      <c r="A4986"/>
      <c r="B4986"/>
      <c r="E4986"/>
      <c r="F4986"/>
    </row>
    <row r="4987" spans="1:6" x14ac:dyDescent="0.25">
      <c r="A4987"/>
      <c r="B4987"/>
      <c r="E4987"/>
      <c r="F4987"/>
    </row>
    <row r="4988" spans="1:6" x14ac:dyDescent="0.25">
      <c r="A4988"/>
      <c r="B4988"/>
      <c r="E4988"/>
      <c r="F4988"/>
    </row>
    <row r="4989" spans="1:6" x14ac:dyDescent="0.25">
      <c r="A4989"/>
      <c r="B4989"/>
      <c r="E4989"/>
      <c r="F4989"/>
    </row>
    <row r="4990" spans="1:6" x14ac:dyDescent="0.25">
      <c r="A4990"/>
      <c r="B4990"/>
      <c r="E4990"/>
      <c r="F4990"/>
    </row>
    <row r="4991" spans="1:6" x14ac:dyDescent="0.25">
      <c r="A4991"/>
      <c r="B4991"/>
      <c r="E4991"/>
      <c r="F4991"/>
    </row>
    <row r="4992" spans="1:6" x14ac:dyDescent="0.25">
      <c r="A4992"/>
      <c r="B4992"/>
      <c r="E4992"/>
      <c r="F4992"/>
    </row>
    <row r="4993" spans="1:6" x14ac:dyDescent="0.25">
      <c r="A4993"/>
      <c r="B4993"/>
      <c r="E4993"/>
      <c r="F4993"/>
    </row>
    <row r="4994" spans="1:6" x14ac:dyDescent="0.25">
      <c r="A4994"/>
      <c r="B4994"/>
      <c r="E4994"/>
      <c r="F4994"/>
    </row>
    <row r="4995" spans="1:6" x14ac:dyDescent="0.25">
      <c r="A4995"/>
      <c r="B4995"/>
      <c r="E4995"/>
      <c r="F4995"/>
    </row>
    <row r="4996" spans="1:6" x14ac:dyDescent="0.25">
      <c r="A4996"/>
      <c r="B4996"/>
      <c r="E4996"/>
      <c r="F4996"/>
    </row>
    <row r="4997" spans="1:6" x14ac:dyDescent="0.25">
      <c r="A4997"/>
      <c r="B4997"/>
      <c r="E4997"/>
      <c r="F4997"/>
    </row>
    <row r="4998" spans="1:6" x14ac:dyDescent="0.25">
      <c r="A4998"/>
      <c r="B4998"/>
      <c r="E4998"/>
      <c r="F4998"/>
    </row>
    <row r="4999" spans="1:6" x14ac:dyDescent="0.25">
      <c r="A4999"/>
      <c r="B4999"/>
      <c r="E4999"/>
      <c r="F4999"/>
    </row>
    <row r="5000" spans="1:6" x14ac:dyDescent="0.25">
      <c r="A5000"/>
      <c r="B5000"/>
      <c r="E5000"/>
      <c r="F5000"/>
    </row>
    <row r="5001" spans="1:6" x14ac:dyDescent="0.25">
      <c r="A5001"/>
      <c r="B5001"/>
      <c r="E5001"/>
      <c r="F5001"/>
    </row>
    <row r="5002" spans="1:6" x14ac:dyDescent="0.25">
      <c r="A5002"/>
      <c r="B5002"/>
      <c r="E5002"/>
      <c r="F5002"/>
    </row>
    <row r="5003" spans="1:6" x14ac:dyDescent="0.25">
      <c r="A5003"/>
      <c r="B5003"/>
      <c r="E5003"/>
      <c r="F5003"/>
    </row>
    <row r="5004" spans="1:6" x14ac:dyDescent="0.25">
      <c r="A5004"/>
      <c r="B5004"/>
      <c r="E5004"/>
      <c r="F5004"/>
    </row>
    <row r="5005" spans="1:6" x14ac:dyDescent="0.25">
      <c r="A5005"/>
      <c r="B5005"/>
      <c r="E5005"/>
      <c r="F5005"/>
    </row>
    <row r="5006" spans="1:6" x14ac:dyDescent="0.25">
      <c r="A5006"/>
      <c r="B5006"/>
      <c r="E5006"/>
      <c r="F5006"/>
    </row>
    <row r="5007" spans="1:6" x14ac:dyDescent="0.25">
      <c r="A5007"/>
      <c r="B5007"/>
      <c r="E5007"/>
      <c r="F5007"/>
    </row>
    <row r="5008" spans="1:6" x14ac:dyDescent="0.25">
      <c r="A5008"/>
      <c r="B5008"/>
      <c r="E5008"/>
      <c r="F5008"/>
    </row>
    <row r="5009" spans="1:6" x14ac:dyDescent="0.25">
      <c r="A5009"/>
      <c r="B5009"/>
      <c r="E5009"/>
      <c r="F5009"/>
    </row>
    <row r="5010" spans="1:6" x14ac:dyDescent="0.25">
      <c r="A5010"/>
      <c r="B5010"/>
      <c r="E5010"/>
      <c r="F5010"/>
    </row>
    <row r="5011" spans="1:6" x14ac:dyDescent="0.25">
      <c r="A5011"/>
      <c r="B5011"/>
      <c r="E5011"/>
      <c r="F5011"/>
    </row>
    <row r="5012" spans="1:6" x14ac:dyDescent="0.25">
      <c r="A5012"/>
      <c r="B5012"/>
      <c r="E5012"/>
      <c r="F5012"/>
    </row>
    <row r="5013" spans="1:6" x14ac:dyDescent="0.25">
      <c r="A5013"/>
      <c r="B5013"/>
      <c r="E5013"/>
      <c r="F5013"/>
    </row>
    <row r="5014" spans="1:6" x14ac:dyDescent="0.25">
      <c r="A5014"/>
      <c r="B5014"/>
      <c r="E5014"/>
      <c r="F5014"/>
    </row>
    <row r="5015" spans="1:6" x14ac:dyDescent="0.25">
      <c r="A5015"/>
      <c r="B5015"/>
      <c r="E5015"/>
      <c r="F5015"/>
    </row>
    <row r="5016" spans="1:6" x14ac:dyDescent="0.25">
      <c r="A5016"/>
      <c r="B5016"/>
      <c r="E5016"/>
      <c r="F5016"/>
    </row>
    <row r="5017" spans="1:6" x14ac:dyDescent="0.25">
      <c r="A5017"/>
      <c r="B5017"/>
      <c r="E5017"/>
      <c r="F5017"/>
    </row>
    <row r="5018" spans="1:6" x14ac:dyDescent="0.25">
      <c r="A5018"/>
      <c r="B5018"/>
      <c r="E5018"/>
      <c r="F5018"/>
    </row>
    <row r="5019" spans="1:6" x14ac:dyDescent="0.25">
      <c r="A5019"/>
      <c r="B5019"/>
      <c r="E5019"/>
      <c r="F5019"/>
    </row>
    <row r="5020" spans="1:6" x14ac:dyDescent="0.25">
      <c r="A5020"/>
      <c r="B5020"/>
      <c r="E5020"/>
      <c r="F5020"/>
    </row>
    <row r="5021" spans="1:6" x14ac:dyDescent="0.25">
      <c r="A5021"/>
      <c r="B5021"/>
      <c r="E5021"/>
      <c r="F5021"/>
    </row>
    <row r="5022" spans="1:6" x14ac:dyDescent="0.25">
      <c r="A5022"/>
      <c r="B5022"/>
      <c r="E5022"/>
      <c r="F5022"/>
    </row>
    <row r="5023" spans="1:6" x14ac:dyDescent="0.25">
      <c r="A5023"/>
      <c r="B5023"/>
      <c r="E5023"/>
      <c r="F5023"/>
    </row>
    <row r="5024" spans="1:6" x14ac:dyDescent="0.25">
      <c r="A5024"/>
      <c r="B5024"/>
      <c r="E5024"/>
      <c r="F5024"/>
    </row>
    <row r="5025" spans="1:6" x14ac:dyDescent="0.25">
      <c r="A5025"/>
      <c r="B5025"/>
      <c r="E5025"/>
      <c r="F5025"/>
    </row>
    <row r="5026" spans="1:6" x14ac:dyDescent="0.25">
      <c r="A5026"/>
      <c r="B5026"/>
      <c r="E5026"/>
      <c r="F5026"/>
    </row>
    <row r="5027" spans="1:6" x14ac:dyDescent="0.25">
      <c r="A5027"/>
      <c r="B5027"/>
      <c r="E5027"/>
      <c r="F5027"/>
    </row>
    <row r="5028" spans="1:6" x14ac:dyDescent="0.25">
      <c r="A5028"/>
      <c r="B5028"/>
      <c r="E5028"/>
      <c r="F5028"/>
    </row>
    <row r="5029" spans="1:6" x14ac:dyDescent="0.25">
      <c r="A5029"/>
      <c r="B5029"/>
      <c r="E5029"/>
      <c r="F5029"/>
    </row>
    <row r="5030" spans="1:6" x14ac:dyDescent="0.25">
      <c r="A5030"/>
      <c r="B5030"/>
      <c r="E5030"/>
      <c r="F5030"/>
    </row>
    <row r="5031" spans="1:6" x14ac:dyDescent="0.25">
      <c r="A5031"/>
      <c r="B5031"/>
      <c r="E5031"/>
      <c r="F5031"/>
    </row>
    <row r="5032" spans="1:6" x14ac:dyDescent="0.25">
      <c r="A5032"/>
      <c r="B5032"/>
      <c r="E5032"/>
      <c r="F5032"/>
    </row>
    <row r="5033" spans="1:6" x14ac:dyDescent="0.25">
      <c r="A5033"/>
      <c r="B5033"/>
      <c r="E5033"/>
      <c r="F5033"/>
    </row>
    <row r="5034" spans="1:6" x14ac:dyDescent="0.25">
      <c r="A5034"/>
      <c r="B5034"/>
      <c r="E5034"/>
      <c r="F5034"/>
    </row>
    <row r="5035" spans="1:6" x14ac:dyDescent="0.25">
      <c r="A5035"/>
      <c r="B5035"/>
      <c r="E5035"/>
      <c r="F5035"/>
    </row>
    <row r="5036" spans="1:6" x14ac:dyDescent="0.25">
      <c r="A5036"/>
      <c r="B5036"/>
      <c r="E5036"/>
      <c r="F5036"/>
    </row>
    <row r="5037" spans="1:6" x14ac:dyDescent="0.25">
      <c r="A5037"/>
      <c r="B5037"/>
      <c r="E5037"/>
      <c r="F5037"/>
    </row>
    <row r="5038" spans="1:6" x14ac:dyDescent="0.25">
      <c r="A5038"/>
      <c r="B5038"/>
      <c r="E5038"/>
      <c r="F5038"/>
    </row>
    <row r="5039" spans="1:6" x14ac:dyDescent="0.25">
      <c r="A5039"/>
      <c r="B5039"/>
      <c r="E5039"/>
      <c r="F5039"/>
    </row>
    <row r="5040" spans="1:6" x14ac:dyDescent="0.25">
      <c r="A5040"/>
      <c r="B5040"/>
      <c r="E5040"/>
      <c r="F5040"/>
    </row>
    <row r="5041" spans="1:6" x14ac:dyDescent="0.25">
      <c r="A5041"/>
      <c r="B5041"/>
      <c r="E5041"/>
      <c r="F5041"/>
    </row>
    <row r="5042" spans="1:6" x14ac:dyDescent="0.25">
      <c r="A5042"/>
      <c r="B5042"/>
      <c r="E5042"/>
      <c r="F5042"/>
    </row>
    <row r="5043" spans="1:6" x14ac:dyDescent="0.25">
      <c r="A5043"/>
      <c r="B5043"/>
      <c r="E5043"/>
      <c r="F5043"/>
    </row>
    <row r="5044" spans="1:6" x14ac:dyDescent="0.25">
      <c r="A5044"/>
      <c r="B5044"/>
      <c r="E5044"/>
      <c r="F5044"/>
    </row>
    <row r="5045" spans="1:6" x14ac:dyDescent="0.25">
      <c r="A5045"/>
      <c r="B5045"/>
      <c r="E5045"/>
      <c r="F5045"/>
    </row>
    <row r="5046" spans="1:6" x14ac:dyDescent="0.25">
      <c r="A5046"/>
      <c r="B5046"/>
      <c r="E5046"/>
      <c r="F5046"/>
    </row>
    <row r="5047" spans="1:6" x14ac:dyDescent="0.25">
      <c r="A5047"/>
      <c r="B5047"/>
      <c r="E5047"/>
      <c r="F5047"/>
    </row>
    <row r="5048" spans="1:6" x14ac:dyDescent="0.25">
      <c r="A5048"/>
      <c r="B5048"/>
      <c r="E5048"/>
      <c r="F5048"/>
    </row>
    <row r="5049" spans="1:6" x14ac:dyDescent="0.25">
      <c r="A5049"/>
      <c r="B5049"/>
      <c r="E5049"/>
      <c r="F5049"/>
    </row>
    <row r="5050" spans="1:6" x14ac:dyDescent="0.25">
      <c r="A5050"/>
      <c r="B5050"/>
      <c r="E5050"/>
      <c r="F5050"/>
    </row>
    <row r="5051" spans="1:6" x14ac:dyDescent="0.25">
      <c r="A5051"/>
      <c r="B5051"/>
      <c r="E5051"/>
      <c r="F5051"/>
    </row>
    <row r="5052" spans="1:6" x14ac:dyDescent="0.25">
      <c r="A5052"/>
      <c r="B5052"/>
      <c r="E5052"/>
      <c r="F5052"/>
    </row>
    <row r="5053" spans="1:6" x14ac:dyDescent="0.25">
      <c r="A5053"/>
      <c r="B5053"/>
      <c r="E5053"/>
      <c r="F5053"/>
    </row>
    <row r="5054" spans="1:6" x14ac:dyDescent="0.25">
      <c r="A5054"/>
      <c r="B5054"/>
      <c r="E5054"/>
      <c r="F5054"/>
    </row>
    <row r="5055" spans="1:6" x14ac:dyDescent="0.25">
      <c r="A5055"/>
      <c r="B5055"/>
      <c r="E5055"/>
      <c r="F5055"/>
    </row>
    <row r="5056" spans="1:6" x14ac:dyDescent="0.25">
      <c r="A5056"/>
      <c r="B5056"/>
      <c r="E5056"/>
      <c r="F5056"/>
    </row>
    <row r="5057" spans="1:6" x14ac:dyDescent="0.25">
      <c r="A5057"/>
      <c r="B5057"/>
      <c r="E5057"/>
      <c r="F5057"/>
    </row>
    <row r="5058" spans="1:6" x14ac:dyDescent="0.25">
      <c r="A5058"/>
      <c r="B5058"/>
      <c r="E5058"/>
      <c r="F5058"/>
    </row>
    <row r="5059" spans="1:6" x14ac:dyDescent="0.25">
      <c r="A5059"/>
      <c r="B5059"/>
      <c r="E5059"/>
      <c r="F5059"/>
    </row>
    <row r="5060" spans="1:6" x14ac:dyDescent="0.25">
      <c r="A5060"/>
      <c r="B5060"/>
      <c r="E5060"/>
      <c r="F5060"/>
    </row>
    <row r="5061" spans="1:6" x14ac:dyDescent="0.25">
      <c r="A5061"/>
      <c r="B5061"/>
      <c r="E5061"/>
      <c r="F5061"/>
    </row>
    <row r="5062" spans="1:6" x14ac:dyDescent="0.25">
      <c r="A5062"/>
      <c r="B5062"/>
      <c r="E5062"/>
      <c r="F5062"/>
    </row>
    <row r="5063" spans="1:6" x14ac:dyDescent="0.25">
      <c r="A5063"/>
      <c r="B5063"/>
      <c r="E5063"/>
      <c r="F5063"/>
    </row>
    <row r="5064" spans="1:6" x14ac:dyDescent="0.25">
      <c r="A5064"/>
      <c r="B5064"/>
      <c r="E5064"/>
      <c r="F5064"/>
    </row>
    <row r="5065" spans="1:6" x14ac:dyDescent="0.25">
      <c r="A5065"/>
      <c r="B5065"/>
      <c r="E5065"/>
      <c r="F5065"/>
    </row>
    <row r="5066" spans="1:6" x14ac:dyDescent="0.25">
      <c r="A5066"/>
      <c r="B5066"/>
      <c r="E5066"/>
      <c r="F5066"/>
    </row>
    <row r="5067" spans="1:6" x14ac:dyDescent="0.25">
      <c r="A5067"/>
      <c r="B5067"/>
      <c r="E5067"/>
      <c r="F5067"/>
    </row>
    <row r="5068" spans="1:6" x14ac:dyDescent="0.25">
      <c r="A5068"/>
      <c r="B5068"/>
      <c r="E5068"/>
      <c r="F5068"/>
    </row>
    <row r="5069" spans="1:6" x14ac:dyDescent="0.25">
      <c r="A5069"/>
      <c r="B5069"/>
      <c r="E5069"/>
      <c r="F5069"/>
    </row>
    <row r="5070" spans="1:6" x14ac:dyDescent="0.25">
      <c r="A5070"/>
      <c r="B5070"/>
      <c r="E5070"/>
      <c r="F5070"/>
    </row>
    <row r="5071" spans="1:6" x14ac:dyDescent="0.25">
      <c r="A5071"/>
      <c r="B5071"/>
      <c r="E5071"/>
      <c r="F5071"/>
    </row>
    <row r="5072" spans="1:6" x14ac:dyDescent="0.25">
      <c r="A5072"/>
      <c r="B5072"/>
      <c r="E5072"/>
      <c r="F5072"/>
    </row>
    <row r="5073" spans="1:6" x14ac:dyDescent="0.25">
      <c r="A5073"/>
      <c r="B5073"/>
      <c r="E5073"/>
      <c r="F5073"/>
    </row>
    <row r="5074" spans="1:6" x14ac:dyDescent="0.25">
      <c r="A5074"/>
      <c r="B5074"/>
      <c r="E5074"/>
      <c r="F5074"/>
    </row>
    <row r="5075" spans="1:6" x14ac:dyDescent="0.25">
      <c r="A5075"/>
      <c r="B5075"/>
      <c r="E5075"/>
      <c r="F5075"/>
    </row>
    <row r="5076" spans="1:6" x14ac:dyDescent="0.25">
      <c r="A5076"/>
      <c r="B5076"/>
      <c r="E5076"/>
      <c r="F5076"/>
    </row>
    <row r="5077" spans="1:6" x14ac:dyDescent="0.25">
      <c r="A5077"/>
      <c r="B5077"/>
      <c r="E5077"/>
      <c r="F5077"/>
    </row>
    <row r="5078" spans="1:6" x14ac:dyDescent="0.25">
      <c r="A5078"/>
      <c r="B5078"/>
      <c r="E5078"/>
      <c r="F5078"/>
    </row>
    <row r="5079" spans="1:6" x14ac:dyDescent="0.25">
      <c r="A5079"/>
      <c r="B5079"/>
      <c r="E5079"/>
      <c r="F5079"/>
    </row>
    <row r="5080" spans="1:6" x14ac:dyDescent="0.25">
      <c r="A5080"/>
      <c r="B5080"/>
      <c r="E5080"/>
      <c r="F5080"/>
    </row>
    <row r="5081" spans="1:6" x14ac:dyDescent="0.25">
      <c r="A5081"/>
      <c r="B5081"/>
      <c r="E5081"/>
      <c r="F5081"/>
    </row>
    <row r="5082" spans="1:6" x14ac:dyDescent="0.25">
      <c r="A5082"/>
      <c r="B5082"/>
      <c r="E5082"/>
      <c r="F5082"/>
    </row>
    <row r="5083" spans="1:6" x14ac:dyDescent="0.25">
      <c r="A5083"/>
      <c r="B5083"/>
      <c r="E5083"/>
      <c r="F5083"/>
    </row>
    <row r="5084" spans="1:6" x14ac:dyDescent="0.25">
      <c r="A5084"/>
      <c r="B5084"/>
      <c r="E5084"/>
      <c r="F5084"/>
    </row>
    <row r="5085" spans="1:6" x14ac:dyDescent="0.25">
      <c r="A5085"/>
      <c r="B5085"/>
      <c r="E5085"/>
      <c r="F5085"/>
    </row>
    <row r="5086" spans="1:6" x14ac:dyDescent="0.25">
      <c r="A5086"/>
      <c r="B5086"/>
      <c r="E5086"/>
      <c r="F5086"/>
    </row>
    <row r="5087" spans="1:6" x14ac:dyDescent="0.25">
      <c r="A5087"/>
      <c r="B5087"/>
      <c r="E5087"/>
      <c r="F5087"/>
    </row>
    <row r="5088" spans="1:6" x14ac:dyDescent="0.25">
      <c r="A5088"/>
      <c r="B5088"/>
      <c r="E5088"/>
      <c r="F5088"/>
    </row>
    <row r="5089" spans="1:6" x14ac:dyDescent="0.25">
      <c r="A5089"/>
      <c r="B5089"/>
      <c r="E5089"/>
      <c r="F5089"/>
    </row>
    <row r="5090" spans="1:6" x14ac:dyDescent="0.25">
      <c r="A5090"/>
      <c r="B5090"/>
      <c r="E5090"/>
      <c r="F5090"/>
    </row>
    <row r="5091" spans="1:6" x14ac:dyDescent="0.25">
      <c r="A5091"/>
      <c r="B5091"/>
      <c r="E5091"/>
      <c r="F5091"/>
    </row>
    <row r="5092" spans="1:6" x14ac:dyDescent="0.25">
      <c r="A5092"/>
      <c r="B5092"/>
      <c r="E5092"/>
      <c r="F5092"/>
    </row>
    <row r="5093" spans="1:6" x14ac:dyDescent="0.25">
      <c r="A5093"/>
      <c r="B5093"/>
      <c r="E5093"/>
      <c r="F5093"/>
    </row>
    <row r="5094" spans="1:6" x14ac:dyDescent="0.25">
      <c r="A5094"/>
      <c r="B5094"/>
      <c r="E5094"/>
      <c r="F5094"/>
    </row>
    <row r="5095" spans="1:6" x14ac:dyDescent="0.25">
      <c r="A5095"/>
      <c r="B5095"/>
      <c r="E5095"/>
      <c r="F5095"/>
    </row>
    <row r="5096" spans="1:6" x14ac:dyDescent="0.25">
      <c r="A5096"/>
      <c r="B5096"/>
      <c r="E5096"/>
      <c r="F5096"/>
    </row>
    <row r="5097" spans="1:6" x14ac:dyDescent="0.25">
      <c r="A5097"/>
      <c r="B5097"/>
      <c r="E5097"/>
      <c r="F5097"/>
    </row>
    <row r="5098" spans="1:6" x14ac:dyDescent="0.25">
      <c r="A5098"/>
      <c r="B5098"/>
      <c r="E5098"/>
      <c r="F5098"/>
    </row>
    <row r="5099" spans="1:6" x14ac:dyDescent="0.25">
      <c r="A5099"/>
      <c r="B5099"/>
      <c r="E5099"/>
      <c r="F5099"/>
    </row>
    <row r="5100" spans="1:6" x14ac:dyDescent="0.25">
      <c r="A5100"/>
      <c r="B5100"/>
      <c r="E5100"/>
      <c r="F5100"/>
    </row>
    <row r="5101" spans="1:6" x14ac:dyDescent="0.25">
      <c r="A5101"/>
      <c r="B5101"/>
      <c r="E5101"/>
      <c r="F5101"/>
    </row>
    <row r="5102" spans="1:6" x14ac:dyDescent="0.25">
      <c r="A5102"/>
      <c r="B5102"/>
      <c r="E5102"/>
      <c r="F5102"/>
    </row>
    <row r="5103" spans="1:6" x14ac:dyDescent="0.25">
      <c r="A5103"/>
      <c r="B5103"/>
      <c r="E5103"/>
      <c r="F5103"/>
    </row>
    <row r="5104" spans="1:6" x14ac:dyDescent="0.25">
      <c r="A5104"/>
      <c r="B5104"/>
      <c r="E5104"/>
      <c r="F5104"/>
    </row>
    <row r="5105" spans="1:6" x14ac:dyDescent="0.25">
      <c r="A5105"/>
      <c r="B5105"/>
      <c r="E5105"/>
      <c r="F5105"/>
    </row>
    <row r="5106" spans="1:6" x14ac:dyDescent="0.25">
      <c r="A5106"/>
      <c r="B5106"/>
      <c r="E5106"/>
      <c r="F5106"/>
    </row>
    <row r="5107" spans="1:6" x14ac:dyDescent="0.25">
      <c r="A5107"/>
      <c r="B5107"/>
      <c r="E5107"/>
      <c r="F5107"/>
    </row>
    <row r="5108" spans="1:6" x14ac:dyDescent="0.25">
      <c r="A5108"/>
      <c r="B5108"/>
      <c r="E5108"/>
      <c r="F5108"/>
    </row>
    <row r="5109" spans="1:6" x14ac:dyDescent="0.25">
      <c r="A5109"/>
      <c r="B5109"/>
      <c r="E5109"/>
      <c r="F5109"/>
    </row>
    <row r="5110" spans="1:6" x14ac:dyDescent="0.25">
      <c r="A5110"/>
      <c r="B5110"/>
      <c r="E5110"/>
      <c r="F5110"/>
    </row>
    <row r="5111" spans="1:6" x14ac:dyDescent="0.25">
      <c r="A5111"/>
      <c r="B5111"/>
      <c r="E5111"/>
      <c r="F5111"/>
    </row>
    <row r="5112" spans="1:6" x14ac:dyDescent="0.25">
      <c r="A5112"/>
      <c r="B5112"/>
      <c r="E5112"/>
      <c r="F5112"/>
    </row>
    <row r="5113" spans="1:6" x14ac:dyDescent="0.25">
      <c r="A5113"/>
      <c r="B5113"/>
      <c r="E5113"/>
      <c r="F5113"/>
    </row>
    <row r="5114" spans="1:6" x14ac:dyDescent="0.25">
      <c r="A5114"/>
      <c r="B5114"/>
      <c r="E5114"/>
      <c r="F5114"/>
    </row>
    <row r="5115" spans="1:6" x14ac:dyDescent="0.25">
      <c r="A5115"/>
      <c r="B5115"/>
      <c r="E5115"/>
      <c r="F5115"/>
    </row>
    <row r="5116" spans="1:6" x14ac:dyDescent="0.25">
      <c r="A5116"/>
      <c r="B5116"/>
      <c r="E5116"/>
      <c r="F5116"/>
    </row>
    <row r="5117" spans="1:6" x14ac:dyDescent="0.25">
      <c r="A5117"/>
      <c r="B5117"/>
      <c r="E5117"/>
      <c r="F5117"/>
    </row>
    <row r="5118" spans="1:6" x14ac:dyDescent="0.25">
      <c r="A5118"/>
      <c r="B5118"/>
      <c r="E5118"/>
      <c r="F5118"/>
    </row>
    <row r="5119" spans="1:6" x14ac:dyDescent="0.25">
      <c r="A5119"/>
      <c r="B5119"/>
      <c r="E5119"/>
      <c r="F5119"/>
    </row>
    <row r="5120" spans="1:6" x14ac:dyDescent="0.25">
      <c r="A5120"/>
      <c r="B5120"/>
      <c r="E5120"/>
      <c r="F5120"/>
    </row>
    <row r="5121" spans="1:6" x14ac:dyDescent="0.25">
      <c r="A5121"/>
      <c r="B5121"/>
      <c r="E5121"/>
      <c r="F5121"/>
    </row>
    <row r="5122" spans="1:6" x14ac:dyDescent="0.25">
      <c r="A5122"/>
      <c r="B5122"/>
      <c r="E5122"/>
      <c r="F5122"/>
    </row>
    <row r="5123" spans="1:6" x14ac:dyDescent="0.25">
      <c r="A5123"/>
      <c r="B5123"/>
      <c r="E5123"/>
      <c r="F5123"/>
    </row>
    <row r="5124" spans="1:6" x14ac:dyDescent="0.25">
      <c r="A5124"/>
      <c r="B5124"/>
      <c r="E5124"/>
      <c r="F5124"/>
    </row>
    <row r="5125" spans="1:6" x14ac:dyDescent="0.25">
      <c r="A5125"/>
      <c r="B5125"/>
      <c r="E5125"/>
      <c r="F5125"/>
    </row>
    <row r="5126" spans="1:6" x14ac:dyDescent="0.25">
      <c r="A5126"/>
      <c r="B5126"/>
      <c r="E5126"/>
      <c r="F5126"/>
    </row>
    <row r="5127" spans="1:6" x14ac:dyDescent="0.25">
      <c r="A5127"/>
      <c r="B5127"/>
      <c r="E5127"/>
      <c r="F5127"/>
    </row>
    <row r="5128" spans="1:6" x14ac:dyDescent="0.25">
      <c r="A5128"/>
      <c r="B5128"/>
      <c r="E5128"/>
      <c r="F5128"/>
    </row>
    <row r="5129" spans="1:6" x14ac:dyDescent="0.25">
      <c r="A5129"/>
      <c r="B5129"/>
      <c r="E5129"/>
      <c r="F5129"/>
    </row>
    <row r="5130" spans="1:6" x14ac:dyDescent="0.25">
      <c r="A5130"/>
      <c r="B5130"/>
      <c r="E5130"/>
      <c r="F5130"/>
    </row>
    <row r="5131" spans="1:6" x14ac:dyDescent="0.25">
      <c r="A5131"/>
      <c r="B5131"/>
      <c r="E5131"/>
      <c r="F5131"/>
    </row>
    <row r="5132" spans="1:6" x14ac:dyDescent="0.25">
      <c r="A5132"/>
      <c r="B5132"/>
      <c r="E5132"/>
      <c r="F5132"/>
    </row>
    <row r="5133" spans="1:6" x14ac:dyDescent="0.25">
      <c r="A5133"/>
      <c r="B5133"/>
      <c r="E5133"/>
      <c r="F5133"/>
    </row>
    <row r="5134" spans="1:6" x14ac:dyDescent="0.25">
      <c r="A5134"/>
      <c r="B5134"/>
      <c r="E5134"/>
      <c r="F5134"/>
    </row>
    <row r="5135" spans="1:6" x14ac:dyDescent="0.25">
      <c r="A5135"/>
      <c r="B5135"/>
      <c r="E5135"/>
      <c r="F5135"/>
    </row>
    <row r="5136" spans="1:6" x14ac:dyDescent="0.25">
      <c r="A5136"/>
      <c r="B5136"/>
      <c r="E5136"/>
      <c r="F5136"/>
    </row>
    <row r="5137" spans="1:6" x14ac:dyDescent="0.25">
      <c r="A5137"/>
      <c r="B5137"/>
      <c r="E5137"/>
      <c r="F5137"/>
    </row>
    <row r="5138" spans="1:6" x14ac:dyDescent="0.25">
      <c r="A5138"/>
      <c r="B5138"/>
      <c r="E5138"/>
      <c r="F5138"/>
    </row>
    <row r="5139" spans="1:6" x14ac:dyDescent="0.25">
      <c r="A5139"/>
      <c r="B5139"/>
      <c r="E5139"/>
      <c r="F5139"/>
    </row>
    <row r="5140" spans="1:6" x14ac:dyDescent="0.25">
      <c r="A5140"/>
      <c r="B5140"/>
      <c r="E5140"/>
      <c r="F5140"/>
    </row>
    <row r="5141" spans="1:6" x14ac:dyDescent="0.25">
      <c r="A5141"/>
      <c r="B5141"/>
      <c r="E5141"/>
      <c r="F5141"/>
    </row>
    <row r="5142" spans="1:6" x14ac:dyDescent="0.25">
      <c r="A5142"/>
      <c r="B5142"/>
      <c r="E5142"/>
      <c r="F5142"/>
    </row>
    <row r="5143" spans="1:6" x14ac:dyDescent="0.25">
      <c r="A5143"/>
      <c r="B5143"/>
      <c r="E5143"/>
      <c r="F5143"/>
    </row>
    <row r="5144" spans="1:6" x14ac:dyDescent="0.25">
      <c r="A5144"/>
      <c r="B5144"/>
      <c r="E5144"/>
      <c r="F5144"/>
    </row>
    <row r="5145" spans="1:6" x14ac:dyDescent="0.25">
      <c r="A5145"/>
      <c r="B5145"/>
      <c r="E5145"/>
      <c r="F5145"/>
    </row>
    <row r="5146" spans="1:6" x14ac:dyDescent="0.25">
      <c r="A5146"/>
      <c r="B5146"/>
      <c r="E5146"/>
      <c r="F5146"/>
    </row>
    <row r="5147" spans="1:6" x14ac:dyDescent="0.25">
      <c r="A5147"/>
      <c r="B5147"/>
      <c r="E5147"/>
      <c r="F5147"/>
    </row>
    <row r="5148" spans="1:6" x14ac:dyDescent="0.25">
      <c r="A5148"/>
      <c r="B5148"/>
      <c r="E5148"/>
      <c r="F5148"/>
    </row>
    <row r="5149" spans="1:6" x14ac:dyDescent="0.25">
      <c r="A5149"/>
      <c r="B5149"/>
      <c r="E5149"/>
      <c r="F5149"/>
    </row>
    <row r="5150" spans="1:6" x14ac:dyDescent="0.25">
      <c r="A5150"/>
      <c r="B5150"/>
      <c r="E5150"/>
      <c r="F5150"/>
    </row>
    <row r="5151" spans="1:6" x14ac:dyDescent="0.25">
      <c r="A5151"/>
      <c r="B5151"/>
      <c r="E5151"/>
      <c r="F5151"/>
    </row>
    <row r="5152" spans="1:6" x14ac:dyDescent="0.25">
      <c r="A5152"/>
      <c r="B5152"/>
      <c r="E5152"/>
      <c r="F5152"/>
    </row>
    <row r="5153" spans="1:6" x14ac:dyDescent="0.25">
      <c r="A5153"/>
      <c r="B5153"/>
      <c r="E5153"/>
      <c r="F5153"/>
    </row>
    <row r="5154" spans="1:6" x14ac:dyDescent="0.25">
      <c r="A5154"/>
      <c r="B5154"/>
      <c r="E5154"/>
      <c r="F5154"/>
    </row>
    <row r="5155" spans="1:6" x14ac:dyDescent="0.25">
      <c r="A5155"/>
      <c r="B5155"/>
      <c r="E5155"/>
      <c r="F5155"/>
    </row>
    <row r="5156" spans="1:6" x14ac:dyDescent="0.25">
      <c r="A5156"/>
      <c r="B5156"/>
      <c r="E5156"/>
      <c r="F5156"/>
    </row>
    <row r="5157" spans="1:6" x14ac:dyDescent="0.25">
      <c r="A5157"/>
      <c r="B5157"/>
      <c r="E5157"/>
      <c r="F5157"/>
    </row>
    <row r="5158" spans="1:6" x14ac:dyDescent="0.25">
      <c r="A5158"/>
      <c r="B5158"/>
      <c r="E5158"/>
      <c r="F5158"/>
    </row>
    <row r="5159" spans="1:6" x14ac:dyDescent="0.25">
      <c r="A5159"/>
      <c r="B5159"/>
      <c r="E5159"/>
      <c r="F5159"/>
    </row>
    <row r="5160" spans="1:6" x14ac:dyDescent="0.25">
      <c r="A5160"/>
      <c r="B5160"/>
      <c r="E5160"/>
      <c r="F5160"/>
    </row>
    <row r="5161" spans="1:6" x14ac:dyDescent="0.25">
      <c r="A5161"/>
      <c r="B5161"/>
      <c r="E5161"/>
      <c r="F5161"/>
    </row>
    <row r="5162" spans="1:6" x14ac:dyDescent="0.25">
      <c r="A5162"/>
      <c r="B5162"/>
      <c r="E5162"/>
      <c r="F5162"/>
    </row>
    <row r="5163" spans="1:6" x14ac:dyDescent="0.25">
      <c r="A5163"/>
      <c r="B5163"/>
      <c r="E5163"/>
      <c r="F5163"/>
    </row>
    <row r="5164" spans="1:6" x14ac:dyDescent="0.25">
      <c r="A5164"/>
      <c r="B5164"/>
      <c r="E5164"/>
      <c r="F5164"/>
    </row>
    <row r="5165" spans="1:6" x14ac:dyDescent="0.25">
      <c r="A5165"/>
      <c r="B5165"/>
      <c r="E5165"/>
      <c r="F5165"/>
    </row>
    <row r="5166" spans="1:6" x14ac:dyDescent="0.25">
      <c r="A5166"/>
      <c r="B5166"/>
      <c r="E5166"/>
      <c r="F5166"/>
    </row>
    <row r="5167" spans="1:6" x14ac:dyDescent="0.25">
      <c r="A5167"/>
      <c r="B5167"/>
      <c r="E5167"/>
      <c r="F5167"/>
    </row>
    <row r="5168" spans="1:6" x14ac:dyDescent="0.25">
      <c r="A5168"/>
      <c r="B5168"/>
      <c r="E5168"/>
      <c r="F5168"/>
    </row>
    <row r="5169" spans="1:6" x14ac:dyDescent="0.25">
      <c r="A5169"/>
      <c r="B5169"/>
      <c r="E5169"/>
      <c r="F5169"/>
    </row>
    <row r="5170" spans="1:6" x14ac:dyDescent="0.25">
      <c r="A5170"/>
      <c r="B5170"/>
      <c r="E5170"/>
      <c r="F5170"/>
    </row>
    <row r="5171" spans="1:6" x14ac:dyDescent="0.25">
      <c r="A5171"/>
      <c r="B5171"/>
      <c r="E5171"/>
      <c r="F5171"/>
    </row>
    <row r="5172" spans="1:6" x14ac:dyDescent="0.25">
      <c r="A5172"/>
      <c r="B5172"/>
      <c r="E5172"/>
      <c r="F5172"/>
    </row>
    <row r="5173" spans="1:6" x14ac:dyDescent="0.25">
      <c r="A5173"/>
      <c r="B5173"/>
      <c r="E5173"/>
      <c r="F5173"/>
    </row>
    <row r="5174" spans="1:6" x14ac:dyDescent="0.25">
      <c r="A5174"/>
      <c r="B5174"/>
      <c r="E5174"/>
      <c r="F5174"/>
    </row>
    <row r="5175" spans="1:6" x14ac:dyDescent="0.25">
      <c r="A5175"/>
      <c r="B5175"/>
      <c r="E5175"/>
      <c r="F5175"/>
    </row>
    <row r="5176" spans="1:6" x14ac:dyDescent="0.25">
      <c r="A5176"/>
      <c r="B5176"/>
      <c r="E5176"/>
      <c r="F5176"/>
    </row>
    <row r="5177" spans="1:6" x14ac:dyDescent="0.25">
      <c r="A5177"/>
      <c r="B5177"/>
      <c r="E5177"/>
      <c r="F5177"/>
    </row>
    <row r="5178" spans="1:6" x14ac:dyDescent="0.25">
      <c r="A5178"/>
      <c r="B5178"/>
      <c r="E5178"/>
      <c r="F5178"/>
    </row>
    <row r="5179" spans="1:6" x14ac:dyDescent="0.25">
      <c r="A5179"/>
      <c r="B5179"/>
      <c r="E5179"/>
      <c r="F5179"/>
    </row>
    <row r="5180" spans="1:6" x14ac:dyDescent="0.25">
      <c r="A5180"/>
      <c r="B5180"/>
      <c r="E5180"/>
      <c r="F5180"/>
    </row>
    <row r="5181" spans="1:6" x14ac:dyDescent="0.25">
      <c r="A5181"/>
      <c r="B5181"/>
      <c r="E5181"/>
      <c r="F5181"/>
    </row>
    <row r="5182" spans="1:6" x14ac:dyDescent="0.25">
      <c r="A5182"/>
      <c r="B5182"/>
      <c r="E5182"/>
      <c r="F5182"/>
    </row>
    <row r="5183" spans="1:6" x14ac:dyDescent="0.25">
      <c r="A5183"/>
      <c r="B5183"/>
      <c r="E5183"/>
      <c r="F5183"/>
    </row>
    <row r="5184" spans="1:6" x14ac:dyDescent="0.25">
      <c r="A5184"/>
      <c r="B5184"/>
      <c r="E5184"/>
      <c r="F5184"/>
    </row>
    <row r="5185" spans="1:6" x14ac:dyDescent="0.25">
      <c r="A5185"/>
      <c r="B5185"/>
      <c r="E5185"/>
      <c r="F5185"/>
    </row>
    <row r="5186" spans="1:6" x14ac:dyDescent="0.25">
      <c r="A5186"/>
      <c r="B5186"/>
      <c r="E5186"/>
      <c r="F5186"/>
    </row>
    <row r="5187" spans="1:6" x14ac:dyDescent="0.25">
      <c r="A5187"/>
      <c r="B5187"/>
      <c r="E5187"/>
      <c r="F5187"/>
    </row>
    <row r="5188" spans="1:6" x14ac:dyDescent="0.25">
      <c r="A5188"/>
      <c r="B5188"/>
      <c r="E5188"/>
      <c r="F5188"/>
    </row>
    <row r="5189" spans="1:6" x14ac:dyDescent="0.25">
      <c r="A5189"/>
      <c r="B5189"/>
      <c r="E5189"/>
      <c r="F5189"/>
    </row>
    <row r="5190" spans="1:6" x14ac:dyDescent="0.25">
      <c r="A5190"/>
      <c r="B5190"/>
      <c r="E5190"/>
      <c r="F5190"/>
    </row>
    <row r="5191" spans="1:6" x14ac:dyDescent="0.25">
      <c r="A5191"/>
      <c r="B5191"/>
      <c r="E5191"/>
      <c r="F5191"/>
    </row>
    <row r="5192" spans="1:6" x14ac:dyDescent="0.25">
      <c r="A5192"/>
      <c r="B5192"/>
      <c r="E5192"/>
      <c r="F5192"/>
    </row>
    <row r="5193" spans="1:6" x14ac:dyDescent="0.25">
      <c r="A5193"/>
      <c r="B5193"/>
      <c r="E5193"/>
      <c r="F5193"/>
    </row>
    <row r="5194" spans="1:6" x14ac:dyDescent="0.25">
      <c r="A5194"/>
      <c r="B5194"/>
      <c r="E5194"/>
      <c r="F5194"/>
    </row>
    <row r="5195" spans="1:6" x14ac:dyDescent="0.25">
      <c r="A5195"/>
      <c r="B5195"/>
      <c r="E5195"/>
      <c r="F5195"/>
    </row>
    <row r="5196" spans="1:6" x14ac:dyDescent="0.25">
      <c r="A5196"/>
      <c r="B5196"/>
      <c r="E5196"/>
      <c r="F5196"/>
    </row>
    <row r="5197" spans="1:6" x14ac:dyDescent="0.25">
      <c r="A5197"/>
      <c r="B5197"/>
      <c r="E5197"/>
      <c r="F5197"/>
    </row>
    <row r="5198" spans="1:6" x14ac:dyDescent="0.25">
      <c r="A5198"/>
      <c r="B5198"/>
      <c r="E5198"/>
      <c r="F5198"/>
    </row>
    <row r="5199" spans="1:6" x14ac:dyDescent="0.25">
      <c r="A5199"/>
      <c r="B5199"/>
      <c r="E5199"/>
      <c r="F5199"/>
    </row>
    <row r="5200" spans="1:6" x14ac:dyDescent="0.25">
      <c r="A5200"/>
      <c r="B5200"/>
      <c r="E5200"/>
      <c r="F5200"/>
    </row>
    <row r="5201" spans="1:6" x14ac:dyDescent="0.25">
      <c r="A5201"/>
      <c r="B5201"/>
      <c r="E5201"/>
      <c r="F5201"/>
    </row>
    <row r="5202" spans="1:6" x14ac:dyDescent="0.25">
      <c r="A5202"/>
      <c r="B5202"/>
      <c r="E5202"/>
      <c r="F5202"/>
    </row>
    <row r="5203" spans="1:6" x14ac:dyDescent="0.25">
      <c r="A5203"/>
      <c r="B5203"/>
      <c r="E5203"/>
      <c r="F5203"/>
    </row>
    <row r="5204" spans="1:6" x14ac:dyDescent="0.25">
      <c r="A5204"/>
      <c r="B5204"/>
      <c r="E5204"/>
      <c r="F5204"/>
    </row>
    <row r="5205" spans="1:6" x14ac:dyDescent="0.25">
      <c r="A5205"/>
      <c r="B5205"/>
      <c r="E5205"/>
      <c r="F5205"/>
    </row>
    <row r="5206" spans="1:6" x14ac:dyDescent="0.25">
      <c r="A5206"/>
      <c r="B5206"/>
      <c r="E5206"/>
      <c r="F5206"/>
    </row>
    <row r="5207" spans="1:6" x14ac:dyDescent="0.25">
      <c r="A5207"/>
      <c r="B5207"/>
      <c r="E5207"/>
      <c r="F5207"/>
    </row>
    <row r="5208" spans="1:6" x14ac:dyDescent="0.25">
      <c r="A5208"/>
      <c r="B5208"/>
      <c r="E5208"/>
      <c r="F5208"/>
    </row>
    <row r="5209" spans="1:6" x14ac:dyDescent="0.25">
      <c r="A5209"/>
      <c r="B5209"/>
      <c r="E5209"/>
      <c r="F5209"/>
    </row>
    <row r="5210" spans="1:6" x14ac:dyDescent="0.25">
      <c r="A5210"/>
      <c r="B5210"/>
      <c r="E5210"/>
      <c r="F5210"/>
    </row>
    <row r="5211" spans="1:6" x14ac:dyDescent="0.25">
      <c r="A5211"/>
      <c r="B5211"/>
      <c r="E5211"/>
      <c r="F5211"/>
    </row>
    <row r="5212" spans="1:6" x14ac:dyDescent="0.25">
      <c r="A5212"/>
      <c r="B5212"/>
      <c r="E5212"/>
      <c r="F5212"/>
    </row>
    <row r="5213" spans="1:6" x14ac:dyDescent="0.25">
      <c r="A5213"/>
      <c r="B5213"/>
      <c r="E5213"/>
      <c r="F5213"/>
    </row>
    <row r="5214" spans="1:6" x14ac:dyDescent="0.25">
      <c r="A5214"/>
      <c r="B5214"/>
      <c r="E5214"/>
      <c r="F5214"/>
    </row>
    <row r="5215" spans="1:6" x14ac:dyDescent="0.25">
      <c r="A5215"/>
      <c r="B5215"/>
      <c r="E5215"/>
      <c r="F5215"/>
    </row>
    <row r="5216" spans="1:6" x14ac:dyDescent="0.25">
      <c r="A5216"/>
      <c r="B5216"/>
      <c r="E5216"/>
      <c r="F5216"/>
    </row>
    <row r="5217" spans="1:6" x14ac:dyDescent="0.25">
      <c r="A5217"/>
      <c r="B5217"/>
      <c r="E5217"/>
      <c r="F5217"/>
    </row>
    <row r="5218" spans="1:6" x14ac:dyDescent="0.25">
      <c r="A5218"/>
      <c r="B5218"/>
      <c r="E5218"/>
      <c r="F5218"/>
    </row>
    <row r="5219" spans="1:6" x14ac:dyDescent="0.25">
      <c r="A5219"/>
      <c r="B5219"/>
      <c r="E5219"/>
      <c r="F5219"/>
    </row>
    <row r="5220" spans="1:6" x14ac:dyDescent="0.25">
      <c r="A5220"/>
      <c r="B5220"/>
      <c r="E5220"/>
      <c r="F5220"/>
    </row>
    <row r="5221" spans="1:6" x14ac:dyDescent="0.25">
      <c r="A5221"/>
      <c r="B5221"/>
      <c r="E5221"/>
      <c r="F5221"/>
    </row>
    <row r="5222" spans="1:6" x14ac:dyDescent="0.25">
      <c r="A5222"/>
      <c r="B5222"/>
      <c r="E5222"/>
      <c r="F5222"/>
    </row>
    <row r="5223" spans="1:6" x14ac:dyDescent="0.25">
      <c r="A5223"/>
      <c r="B5223"/>
      <c r="E5223"/>
      <c r="F5223"/>
    </row>
    <row r="5224" spans="1:6" x14ac:dyDescent="0.25">
      <c r="A5224"/>
      <c r="B5224"/>
      <c r="E5224"/>
      <c r="F5224"/>
    </row>
    <row r="5225" spans="1:6" x14ac:dyDescent="0.25">
      <c r="A5225"/>
      <c r="B5225"/>
      <c r="E5225"/>
      <c r="F5225"/>
    </row>
    <row r="5226" spans="1:6" x14ac:dyDescent="0.25">
      <c r="A5226"/>
      <c r="B5226"/>
      <c r="E5226"/>
      <c r="F5226"/>
    </row>
    <row r="5227" spans="1:6" x14ac:dyDescent="0.25">
      <c r="A5227"/>
      <c r="B5227"/>
      <c r="E5227"/>
      <c r="F5227"/>
    </row>
    <row r="5228" spans="1:6" x14ac:dyDescent="0.25">
      <c r="A5228"/>
      <c r="B5228"/>
      <c r="E5228"/>
      <c r="F5228"/>
    </row>
    <row r="5229" spans="1:6" x14ac:dyDescent="0.25">
      <c r="A5229"/>
      <c r="B5229"/>
      <c r="E5229"/>
      <c r="F5229"/>
    </row>
    <row r="5230" spans="1:6" x14ac:dyDescent="0.25">
      <c r="A5230"/>
      <c r="B5230"/>
      <c r="E5230"/>
      <c r="F5230"/>
    </row>
    <row r="5231" spans="1:6" x14ac:dyDescent="0.25">
      <c r="A5231"/>
      <c r="B5231"/>
      <c r="E5231"/>
      <c r="F5231"/>
    </row>
    <row r="5232" spans="1:6" x14ac:dyDescent="0.25">
      <c r="A5232"/>
      <c r="B5232"/>
      <c r="E5232"/>
      <c r="F5232"/>
    </row>
    <row r="5233" spans="1:6" x14ac:dyDescent="0.25">
      <c r="A5233"/>
      <c r="B5233"/>
      <c r="E5233"/>
      <c r="F5233"/>
    </row>
    <row r="5234" spans="1:6" x14ac:dyDescent="0.25">
      <c r="A5234"/>
      <c r="B5234"/>
      <c r="E5234"/>
      <c r="F5234"/>
    </row>
    <row r="5235" spans="1:6" x14ac:dyDescent="0.25">
      <c r="A5235"/>
      <c r="B5235"/>
      <c r="E5235"/>
      <c r="F5235"/>
    </row>
    <row r="5236" spans="1:6" x14ac:dyDescent="0.25">
      <c r="A5236"/>
      <c r="B5236"/>
      <c r="E5236"/>
      <c r="F5236"/>
    </row>
    <row r="5237" spans="1:6" x14ac:dyDescent="0.25">
      <c r="A5237"/>
      <c r="B5237"/>
      <c r="E5237"/>
      <c r="F5237"/>
    </row>
    <row r="5238" spans="1:6" x14ac:dyDescent="0.25">
      <c r="A5238"/>
      <c r="B5238"/>
      <c r="E5238"/>
      <c r="F5238"/>
    </row>
    <row r="5239" spans="1:6" x14ac:dyDescent="0.25">
      <c r="A5239"/>
      <c r="B5239"/>
      <c r="E5239"/>
      <c r="F5239"/>
    </row>
    <row r="5240" spans="1:6" x14ac:dyDescent="0.25">
      <c r="A5240"/>
      <c r="B5240"/>
      <c r="E5240"/>
      <c r="F5240"/>
    </row>
    <row r="5241" spans="1:6" x14ac:dyDescent="0.25">
      <c r="A5241"/>
      <c r="B5241"/>
      <c r="E5241"/>
      <c r="F5241"/>
    </row>
    <row r="5242" spans="1:6" x14ac:dyDescent="0.25">
      <c r="A5242"/>
      <c r="B5242"/>
      <c r="E5242"/>
      <c r="F5242"/>
    </row>
    <row r="5243" spans="1:6" x14ac:dyDescent="0.25">
      <c r="A5243"/>
      <c r="B5243"/>
      <c r="E5243"/>
      <c r="F5243"/>
    </row>
    <row r="5244" spans="1:6" x14ac:dyDescent="0.25">
      <c r="A5244"/>
      <c r="B5244"/>
      <c r="E5244"/>
      <c r="F5244"/>
    </row>
    <row r="5245" spans="1:6" x14ac:dyDescent="0.25">
      <c r="A5245"/>
      <c r="B5245"/>
      <c r="E5245"/>
      <c r="F5245"/>
    </row>
    <row r="5246" spans="1:6" x14ac:dyDescent="0.25">
      <c r="A5246"/>
      <c r="B5246"/>
      <c r="E5246"/>
      <c r="F5246"/>
    </row>
    <row r="5247" spans="1:6" x14ac:dyDescent="0.25">
      <c r="A5247"/>
      <c r="B5247"/>
      <c r="E5247"/>
      <c r="F5247"/>
    </row>
    <row r="5248" spans="1:6" x14ac:dyDescent="0.25">
      <c r="A5248"/>
      <c r="B5248"/>
      <c r="E5248"/>
      <c r="F5248"/>
    </row>
    <row r="5249" spans="1:6" x14ac:dyDescent="0.25">
      <c r="A5249"/>
      <c r="B5249"/>
      <c r="E5249"/>
      <c r="F5249"/>
    </row>
    <row r="5250" spans="1:6" x14ac:dyDescent="0.25">
      <c r="A5250"/>
      <c r="B5250"/>
      <c r="E5250"/>
      <c r="F5250"/>
    </row>
    <row r="5251" spans="1:6" x14ac:dyDescent="0.25">
      <c r="A5251"/>
      <c r="B5251"/>
      <c r="E5251"/>
      <c r="F5251"/>
    </row>
    <row r="5252" spans="1:6" x14ac:dyDescent="0.25">
      <c r="A5252"/>
      <c r="B5252"/>
      <c r="E5252"/>
      <c r="F5252"/>
    </row>
    <row r="5253" spans="1:6" x14ac:dyDescent="0.25">
      <c r="A5253"/>
      <c r="B5253"/>
      <c r="E5253"/>
      <c r="F5253"/>
    </row>
    <row r="5254" spans="1:6" x14ac:dyDescent="0.25">
      <c r="A5254"/>
      <c r="B5254"/>
      <c r="E5254"/>
      <c r="F5254"/>
    </row>
    <row r="5255" spans="1:6" x14ac:dyDescent="0.25">
      <c r="A5255"/>
      <c r="B5255"/>
      <c r="E5255"/>
      <c r="F5255"/>
    </row>
    <row r="5256" spans="1:6" x14ac:dyDescent="0.25">
      <c r="A5256"/>
      <c r="B5256"/>
      <c r="E5256"/>
      <c r="F5256"/>
    </row>
    <row r="5257" spans="1:6" x14ac:dyDescent="0.25">
      <c r="A5257"/>
      <c r="B5257"/>
      <c r="E5257"/>
      <c r="F5257"/>
    </row>
    <row r="5258" spans="1:6" x14ac:dyDescent="0.25">
      <c r="A5258"/>
      <c r="B5258"/>
      <c r="E5258"/>
      <c r="F5258"/>
    </row>
    <row r="5259" spans="1:6" x14ac:dyDescent="0.25">
      <c r="A5259"/>
      <c r="B5259"/>
      <c r="E5259"/>
      <c r="F5259"/>
    </row>
    <row r="5260" spans="1:6" x14ac:dyDescent="0.25">
      <c r="A5260"/>
      <c r="B5260"/>
      <c r="E5260"/>
      <c r="F5260"/>
    </row>
    <row r="5261" spans="1:6" x14ac:dyDescent="0.25">
      <c r="A5261"/>
      <c r="B5261"/>
      <c r="E5261"/>
      <c r="F5261"/>
    </row>
    <row r="5262" spans="1:6" x14ac:dyDescent="0.25">
      <c r="A5262"/>
      <c r="B5262"/>
      <c r="E5262"/>
      <c r="F5262"/>
    </row>
    <row r="5263" spans="1:6" x14ac:dyDescent="0.25">
      <c r="A5263"/>
      <c r="B5263"/>
      <c r="E5263"/>
      <c r="F5263"/>
    </row>
    <row r="5264" spans="1:6" x14ac:dyDescent="0.25">
      <c r="A5264"/>
      <c r="B5264"/>
      <c r="E5264"/>
      <c r="F5264"/>
    </row>
    <row r="5265" spans="1:6" x14ac:dyDescent="0.25">
      <c r="A5265"/>
      <c r="B5265"/>
      <c r="E5265"/>
      <c r="F5265"/>
    </row>
    <row r="5266" spans="1:6" x14ac:dyDescent="0.25">
      <c r="A5266"/>
      <c r="B5266"/>
      <c r="E5266"/>
      <c r="F5266"/>
    </row>
    <row r="5267" spans="1:6" x14ac:dyDescent="0.25">
      <c r="A5267"/>
      <c r="B5267"/>
      <c r="E5267"/>
      <c r="F5267"/>
    </row>
    <row r="5268" spans="1:6" x14ac:dyDescent="0.25">
      <c r="A5268"/>
      <c r="B5268"/>
      <c r="E5268"/>
      <c r="F5268"/>
    </row>
    <row r="5269" spans="1:6" x14ac:dyDescent="0.25">
      <c r="A5269"/>
      <c r="B5269"/>
      <c r="E5269"/>
      <c r="F5269"/>
    </row>
    <row r="5270" spans="1:6" x14ac:dyDescent="0.25">
      <c r="A5270"/>
      <c r="B5270"/>
      <c r="E5270"/>
      <c r="F5270"/>
    </row>
    <row r="5271" spans="1:6" x14ac:dyDescent="0.25">
      <c r="A5271"/>
      <c r="B5271"/>
      <c r="E5271"/>
      <c r="F5271"/>
    </row>
    <row r="5272" spans="1:6" x14ac:dyDescent="0.25">
      <c r="A5272"/>
      <c r="B5272"/>
      <c r="E5272"/>
      <c r="F5272"/>
    </row>
    <row r="5273" spans="1:6" x14ac:dyDescent="0.25">
      <c r="A5273"/>
      <c r="B5273"/>
      <c r="E5273"/>
      <c r="F5273"/>
    </row>
    <row r="5274" spans="1:6" x14ac:dyDescent="0.25">
      <c r="A5274"/>
      <c r="B5274"/>
      <c r="E5274"/>
      <c r="F5274"/>
    </row>
    <row r="5275" spans="1:6" x14ac:dyDescent="0.25">
      <c r="A5275"/>
      <c r="B5275"/>
      <c r="E5275"/>
      <c r="F5275"/>
    </row>
    <row r="5276" spans="1:6" x14ac:dyDescent="0.25">
      <c r="A5276"/>
      <c r="B5276"/>
      <c r="E5276"/>
      <c r="F5276"/>
    </row>
    <row r="5277" spans="1:6" x14ac:dyDescent="0.25">
      <c r="A5277"/>
      <c r="B5277"/>
      <c r="E5277"/>
      <c r="F5277"/>
    </row>
    <row r="5278" spans="1:6" x14ac:dyDescent="0.25">
      <c r="A5278"/>
      <c r="B5278"/>
      <c r="E5278"/>
      <c r="F5278"/>
    </row>
    <row r="5279" spans="1:6" x14ac:dyDescent="0.25">
      <c r="A5279"/>
      <c r="B5279"/>
      <c r="E5279"/>
      <c r="F5279"/>
    </row>
    <row r="5280" spans="1:6" x14ac:dyDescent="0.25">
      <c r="A5280"/>
      <c r="B5280"/>
      <c r="E5280"/>
      <c r="F5280"/>
    </row>
    <row r="5281" spans="1:6" x14ac:dyDescent="0.25">
      <c r="A5281"/>
      <c r="B5281"/>
      <c r="E5281"/>
      <c r="F5281"/>
    </row>
    <row r="5282" spans="1:6" x14ac:dyDescent="0.25">
      <c r="A5282"/>
      <c r="B5282"/>
      <c r="E5282"/>
      <c r="F5282"/>
    </row>
    <row r="5283" spans="1:6" x14ac:dyDescent="0.25">
      <c r="A5283"/>
      <c r="B5283"/>
      <c r="E5283"/>
      <c r="F5283"/>
    </row>
    <row r="5284" spans="1:6" x14ac:dyDescent="0.25">
      <c r="A5284"/>
      <c r="B5284"/>
      <c r="E5284"/>
      <c r="F5284"/>
    </row>
    <row r="5285" spans="1:6" x14ac:dyDescent="0.25">
      <c r="A5285"/>
      <c r="B5285"/>
      <c r="E5285"/>
      <c r="F5285"/>
    </row>
    <row r="5286" spans="1:6" x14ac:dyDescent="0.25">
      <c r="A5286"/>
      <c r="B5286"/>
      <c r="E5286"/>
      <c r="F5286"/>
    </row>
    <row r="5287" spans="1:6" x14ac:dyDescent="0.25">
      <c r="A5287"/>
      <c r="B5287"/>
      <c r="E5287"/>
      <c r="F5287"/>
    </row>
    <row r="5288" spans="1:6" x14ac:dyDescent="0.25">
      <c r="A5288"/>
      <c r="B5288"/>
      <c r="E5288"/>
      <c r="F5288"/>
    </row>
    <row r="5289" spans="1:6" x14ac:dyDescent="0.25">
      <c r="A5289"/>
      <c r="B5289"/>
      <c r="E5289"/>
      <c r="F5289"/>
    </row>
    <row r="5290" spans="1:6" x14ac:dyDescent="0.25">
      <c r="A5290"/>
      <c r="B5290"/>
      <c r="E5290"/>
      <c r="F5290"/>
    </row>
    <row r="5291" spans="1:6" x14ac:dyDescent="0.25">
      <c r="A5291"/>
      <c r="B5291"/>
      <c r="E5291"/>
      <c r="F5291"/>
    </row>
    <row r="5292" spans="1:6" x14ac:dyDescent="0.25">
      <c r="A5292"/>
      <c r="B5292"/>
      <c r="E5292"/>
      <c r="F5292"/>
    </row>
    <row r="5293" spans="1:6" x14ac:dyDescent="0.25">
      <c r="A5293"/>
      <c r="B5293"/>
      <c r="E5293"/>
      <c r="F5293"/>
    </row>
    <row r="5294" spans="1:6" x14ac:dyDescent="0.25">
      <c r="A5294"/>
      <c r="B5294"/>
      <c r="E5294"/>
      <c r="F5294"/>
    </row>
    <row r="5295" spans="1:6" x14ac:dyDescent="0.25">
      <c r="A5295"/>
      <c r="B5295"/>
      <c r="E5295"/>
      <c r="F5295"/>
    </row>
    <row r="5296" spans="1:6" x14ac:dyDescent="0.25">
      <c r="A5296"/>
      <c r="B5296"/>
      <c r="E5296"/>
      <c r="F5296"/>
    </row>
    <row r="5297" spans="1:6" x14ac:dyDescent="0.25">
      <c r="A5297"/>
      <c r="B5297"/>
      <c r="E5297"/>
      <c r="F5297"/>
    </row>
    <row r="5298" spans="1:6" x14ac:dyDescent="0.25">
      <c r="A5298"/>
      <c r="B5298"/>
      <c r="E5298"/>
      <c r="F5298"/>
    </row>
    <row r="5299" spans="1:6" x14ac:dyDescent="0.25">
      <c r="A5299"/>
      <c r="B5299"/>
      <c r="E5299"/>
      <c r="F5299"/>
    </row>
    <row r="5300" spans="1:6" x14ac:dyDescent="0.25">
      <c r="A5300"/>
      <c r="B5300"/>
      <c r="E5300"/>
      <c r="F5300"/>
    </row>
    <row r="5301" spans="1:6" x14ac:dyDescent="0.25">
      <c r="A5301"/>
      <c r="B5301"/>
      <c r="E5301"/>
      <c r="F5301"/>
    </row>
    <row r="5302" spans="1:6" x14ac:dyDescent="0.25">
      <c r="A5302"/>
      <c r="B5302"/>
      <c r="E5302"/>
      <c r="F5302"/>
    </row>
    <row r="5303" spans="1:6" x14ac:dyDescent="0.25">
      <c r="A5303"/>
      <c r="B5303"/>
      <c r="E5303"/>
      <c r="F5303"/>
    </row>
    <row r="5304" spans="1:6" x14ac:dyDescent="0.25">
      <c r="A5304"/>
      <c r="B5304"/>
      <c r="E5304"/>
      <c r="F5304"/>
    </row>
    <row r="5305" spans="1:6" x14ac:dyDescent="0.25">
      <c r="A5305"/>
      <c r="B5305"/>
      <c r="E5305"/>
      <c r="F5305"/>
    </row>
    <row r="5306" spans="1:6" x14ac:dyDescent="0.25">
      <c r="A5306"/>
      <c r="B5306"/>
      <c r="E5306"/>
      <c r="F5306"/>
    </row>
    <row r="5307" spans="1:6" x14ac:dyDescent="0.25">
      <c r="A5307"/>
      <c r="B5307"/>
      <c r="E5307"/>
      <c r="F5307"/>
    </row>
    <row r="5308" spans="1:6" x14ac:dyDescent="0.25">
      <c r="A5308"/>
      <c r="B5308"/>
      <c r="E5308"/>
      <c r="F5308"/>
    </row>
    <row r="5309" spans="1:6" x14ac:dyDescent="0.25">
      <c r="A5309"/>
      <c r="B5309"/>
      <c r="E5309"/>
      <c r="F5309"/>
    </row>
    <row r="5310" spans="1:6" x14ac:dyDescent="0.25">
      <c r="A5310"/>
      <c r="B5310"/>
      <c r="E5310"/>
      <c r="F5310"/>
    </row>
    <row r="5311" spans="1:6" x14ac:dyDescent="0.25">
      <c r="A5311"/>
      <c r="B5311"/>
      <c r="E5311"/>
      <c r="F5311"/>
    </row>
    <row r="5312" spans="1:6" x14ac:dyDescent="0.25">
      <c r="A5312"/>
      <c r="B5312"/>
      <c r="E5312"/>
      <c r="F5312"/>
    </row>
    <row r="5313" spans="1:6" x14ac:dyDescent="0.25">
      <c r="A5313"/>
      <c r="B5313"/>
      <c r="E5313"/>
      <c r="F5313"/>
    </row>
    <row r="5314" spans="1:6" x14ac:dyDescent="0.25">
      <c r="A5314"/>
      <c r="B5314"/>
      <c r="E5314"/>
      <c r="F5314"/>
    </row>
    <row r="5315" spans="1:6" x14ac:dyDescent="0.25">
      <c r="A5315"/>
      <c r="B5315"/>
      <c r="E5315"/>
      <c r="F5315"/>
    </row>
    <row r="5316" spans="1:6" x14ac:dyDescent="0.25">
      <c r="A5316"/>
      <c r="B5316"/>
      <c r="E5316"/>
      <c r="F5316"/>
    </row>
    <row r="5317" spans="1:6" x14ac:dyDescent="0.25">
      <c r="A5317"/>
      <c r="B5317"/>
      <c r="E5317"/>
      <c r="F5317"/>
    </row>
    <row r="5318" spans="1:6" x14ac:dyDescent="0.25">
      <c r="A5318"/>
      <c r="B5318"/>
      <c r="E5318"/>
      <c r="F5318"/>
    </row>
    <row r="5319" spans="1:6" x14ac:dyDescent="0.25">
      <c r="A5319"/>
      <c r="B5319"/>
      <c r="E5319"/>
      <c r="F5319"/>
    </row>
    <row r="5320" spans="1:6" x14ac:dyDescent="0.25">
      <c r="A5320"/>
      <c r="B5320"/>
      <c r="E5320"/>
      <c r="F5320"/>
    </row>
    <row r="5321" spans="1:6" x14ac:dyDescent="0.25">
      <c r="A5321"/>
      <c r="B5321"/>
      <c r="E5321"/>
      <c r="F5321"/>
    </row>
    <row r="5322" spans="1:6" x14ac:dyDescent="0.25">
      <c r="A5322"/>
      <c r="B5322"/>
      <c r="E5322"/>
      <c r="F5322"/>
    </row>
    <row r="5323" spans="1:6" x14ac:dyDescent="0.25">
      <c r="A5323"/>
      <c r="B5323"/>
      <c r="E5323"/>
      <c r="F5323"/>
    </row>
    <row r="5324" spans="1:6" x14ac:dyDescent="0.25">
      <c r="A5324"/>
      <c r="B5324"/>
      <c r="E5324"/>
      <c r="F5324"/>
    </row>
    <row r="5325" spans="1:6" x14ac:dyDescent="0.25">
      <c r="A5325"/>
      <c r="B5325"/>
      <c r="E5325"/>
      <c r="F5325"/>
    </row>
    <row r="5326" spans="1:6" x14ac:dyDescent="0.25">
      <c r="A5326"/>
      <c r="B5326"/>
      <c r="E5326"/>
      <c r="F5326"/>
    </row>
    <row r="5327" spans="1:6" x14ac:dyDescent="0.25">
      <c r="A5327"/>
      <c r="B5327"/>
      <c r="E5327"/>
      <c r="F5327"/>
    </row>
    <row r="5328" spans="1:6" x14ac:dyDescent="0.25">
      <c r="A5328"/>
      <c r="B5328"/>
      <c r="E5328"/>
      <c r="F5328"/>
    </row>
    <row r="5329" spans="1:6" x14ac:dyDescent="0.25">
      <c r="A5329"/>
      <c r="B5329"/>
      <c r="E5329"/>
      <c r="F5329"/>
    </row>
    <row r="5330" spans="1:6" x14ac:dyDescent="0.25">
      <c r="A5330"/>
      <c r="B5330"/>
      <c r="E5330"/>
      <c r="F5330"/>
    </row>
    <row r="5331" spans="1:6" x14ac:dyDescent="0.25">
      <c r="A5331"/>
      <c r="B5331"/>
      <c r="E5331"/>
      <c r="F5331"/>
    </row>
    <row r="5332" spans="1:6" x14ac:dyDescent="0.25">
      <c r="A5332"/>
      <c r="B5332"/>
      <c r="E5332"/>
      <c r="F5332"/>
    </row>
    <row r="5333" spans="1:6" x14ac:dyDescent="0.25">
      <c r="A5333"/>
      <c r="B5333"/>
      <c r="E5333"/>
      <c r="F5333"/>
    </row>
    <row r="5334" spans="1:6" x14ac:dyDescent="0.25">
      <c r="A5334"/>
      <c r="B5334"/>
      <c r="E5334"/>
      <c r="F5334"/>
    </row>
    <row r="5335" spans="1:6" x14ac:dyDescent="0.25">
      <c r="A5335"/>
      <c r="B5335"/>
      <c r="E5335"/>
      <c r="F5335"/>
    </row>
    <row r="5336" spans="1:6" x14ac:dyDescent="0.25">
      <c r="A5336"/>
      <c r="B5336"/>
      <c r="E5336"/>
      <c r="F5336"/>
    </row>
    <row r="5337" spans="1:6" x14ac:dyDescent="0.25">
      <c r="A5337"/>
      <c r="B5337"/>
      <c r="E5337"/>
      <c r="F5337"/>
    </row>
    <row r="5338" spans="1:6" x14ac:dyDescent="0.25">
      <c r="A5338"/>
      <c r="B5338"/>
      <c r="E5338"/>
      <c r="F5338"/>
    </row>
    <row r="5339" spans="1:6" x14ac:dyDescent="0.25">
      <c r="A5339"/>
      <c r="B5339"/>
      <c r="E5339"/>
      <c r="F5339"/>
    </row>
    <row r="5340" spans="1:6" x14ac:dyDescent="0.25">
      <c r="A5340"/>
      <c r="B5340"/>
      <c r="E5340"/>
      <c r="F5340"/>
    </row>
    <row r="5341" spans="1:6" x14ac:dyDescent="0.25">
      <c r="A5341"/>
      <c r="B5341"/>
      <c r="E5341"/>
      <c r="F5341"/>
    </row>
    <row r="5342" spans="1:6" x14ac:dyDescent="0.25">
      <c r="A5342"/>
      <c r="B5342"/>
      <c r="E5342"/>
      <c r="F5342"/>
    </row>
    <row r="5343" spans="1:6" x14ac:dyDescent="0.25">
      <c r="A5343"/>
      <c r="B5343"/>
      <c r="E5343"/>
      <c r="F5343"/>
    </row>
    <row r="5344" spans="1:6" x14ac:dyDescent="0.25">
      <c r="A5344"/>
      <c r="B5344"/>
      <c r="E5344"/>
      <c r="F5344"/>
    </row>
    <row r="5345" spans="1:6" x14ac:dyDescent="0.25">
      <c r="A5345"/>
      <c r="B5345"/>
      <c r="E5345"/>
      <c r="F5345"/>
    </row>
    <row r="5346" spans="1:6" x14ac:dyDescent="0.25">
      <c r="A5346"/>
      <c r="B5346"/>
      <c r="E5346"/>
      <c r="F5346"/>
    </row>
    <row r="5347" spans="1:6" x14ac:dyDescent="0.25">
      <c r="A5347"/>
      <c r="B5347"/>
      <c r="E5347"/>
      <c r="F5347"/>
    </row>
    <row r="5348" spans="1:6" x14ac:dyDescent="0.25">
      <c r="A5348"/>
      <c r="B5348"/>
      <c r="E5348"/>
      <c r="F5348"/>
    </row>
    <row r="5349" spans="1:6" x14ac:dyDescent="0.25">
      <c r="A5349"/>
      <c r="B5349"/>
      <c r="E5349"/>
      <c r="F5349"/>
    </row>
    <row r="5350" spans="1:6" x14ac:dyDescent="0.25">
      <c r="A5350"/>
      <c r="B5350"/>
      <c r="E5350"/>
      <c r="F5350"/>
    </row>
    <row r="5351" spans="1:6" x14ac:dyDescent="0.25">
      <c r="A5351"/>
      <c r="B5351"/>
      <c r="E5351"/>
      <c r="F5351"/>
    </row>
    <row r="5352" spans="1:6" x14ac:dyDescent="0.25">
      <c r="A5352"/>
      <c r="B5352"/>
      <c r="E5352"/>
      <c r="F5352"/>
    </row>
    <row r="5353" spans="1:6" x14ac:dyDescent="0.25">
      <c r="A5353"/>
      <c r="B5353"/>
      <c r="E5353"/>
      <c r="F5353"/>
    </row>
    <row r="5354" spans="1:6" x14ac:dyDescent="0.25">
      <c r="A5354"/>
      <c r="B5354"/>
      <c r="E5354"/>
      <c r="F5354"/>
    </row>
    <row r="5355" spans="1:6" x14ac:dyDescent="0.25">
      <c r="A5355"/>
      <c r="B5355"/>
      <c r="E5355"/>
      <c r="F5355"/>
    </row>
    <row r="5356" spans="1:6" x14ac:dyDescent="0.25">
      <c r="A5356"/>
      <c r="B5356"/>
      <c r="E5356"/>
      <c r="F5356"/>
    </row>
    <row r="5357" spans="1:6" x14ac:dyDescent="0.25">
      <c r="A5357"/>
      <c r="B5357"/>
      <c r="E5357"/>
      <c r="F5357"/>
    </row>
    <row r="5358" spans="1:6" x14ac:dyDescent="0.25">
      <c r="A5358"/>
      <c r="B5358"/>
      <c r="E5358"/>
      <c r="F5358"/>
    </row>
    <row r="5359" spans="1:6" x14ac:dyDescent="0.25">
      <c r="A5359"/>
      <c r="B5359"/>
      <c r="E5359"/>
      <c r="F5359"/>
    </row>
    <row r="5360" spans="1:6" x14ac:dyDescent="0.25">
      <c r="A5360"/>
      <c r="B5360"/>
      <c r="E5360"/>
      <c r="F5360"/>
    </row>
    <row r="5361" spans="1:6" x14ac:dyDescent="0.25">
      <c r="A5361"/>
      <c r="B5361"/>
      <c r="E5361"/>
      <c r="F5361"/>
    </row>
    <row r="5362" spans="1:6" x14ac:dyDescent="0.25">
      <c r="A5362"/>
      <c r="B5362"/>
      <c r="E5362"/>
      <c r="F5362"/>
    </row>
    <row r="5363" spans="1:6" x14ac:dyDescent="0.25">
      <c r="A5363"/>
      <c r="B5363"/>
      <c r="E5363"/>
      <c r="F5363"/>
    </row>
    <row r="5364" spans="1:6" x14ac:dyDescent="0.25">
      <c r="A5364"/>
      <c r="B5364"/>
      <c r="E5364"/>
      <c r="F5364"/>
    </row>
    <row r="5365" spans="1:6" x14ac:dyDescent="0.25">
      <c r="A5365"/>
      <c r="B5365"/>
      <c r="E5365"/>
      <c r="F5365"/>
    </row>
    <row r="5366" spans="1:6" x14ac:dyDescent="0.25">
      <c r="A5366"/>
      <c r="B5366"/>
      <c r="E5366"/>
      <c r="F5366"/>
    </row>
    <row r="5367" spans="1:6" x14ac:dyDescent="0.25">
      <c r="A5367"/>
      <c r="B5367"/>
      <c r="E5367"/>
      <c r="F5367"/>
    </row>
    <row r="5368" spans="1:6" x14ac:dyDescent="0.25">
      <c r="A5368"/>
      <c r="B5368"/>
      <c r="E5368"/>
      <c r="F5368"/>
    </row>
    <row r="5369" spans="1:6" x14ac:dyDescent="0.25">
      <c r="A5369"/>
      <c r="B5369"/>
      <c r="E5369"/>
      <c r="F5369"/>
    </row>
    <row r="5370" spans="1:6" x14ac:dyDescent="0.25">
      <c r="A5370"/>
      <c r="B5370"/>
      <c r="E5370"/>
      <c r="F5370"/>
    </row>
    <row r="5371" spans="1:6" x14ac:dyDescent="0.25">
      <c r="A5371"/>
      <c r="B5371"/>
      <c r="E5371"/>
      <c r="F5371"/>
    </row>
    <row r="5372" spans="1:6" x14ac:dyDescent="0.25">
      <c r="A5372"/>
      <c r="B5372"/>
      <c r="E5372"/>
      <c r="F5372"/>
    </row>
    <row r="5373" spans="1:6" x14ac:dyDescent="0.25">
      <c r="A5373"/>
      <c r="B5373"/>
      <c r="E5373"/>
      <c r="F5373"/>
    </row>
    <row r="5374" spans="1:6" x14ac:dyDescent="0.25">
      <c r="A5374"/>
      <c r="B5374"/>
      <c r="E5374"/>
      <c r="F5374"/>
    </row>
    <row r="5375" spans="1:6" x14ac:dyDescent="0.25">
      <c r="A5375"/>
      <c r="B5375"/>
      <c r="E5375"/>
      <c r="F5375"/>
    </row>
    <row r="5376" spans="1:6" x14ac:dyDescent="0.25">
      <c r="A5376"/>
      <c r="B5376"/>
      <c r="E5376"/>
      <c r="F5376"/>
    </row>
    <row r="5377" spans="1:6" x14ac:dyDescent="0.25">
      <c r="A5377"/>
      <c r="B5377"/>
      <c r="E5377"/>
      <c r="F5377"/>
    </row>
    <row r="5378" spans="1:6" x14ac:dyDescent="0.25">
      <c r="A5378"/>
      <c r="B5378"/>
      <c r="E5378"/>
      <c r="F5378"/>
    </row>
    <row r="5379" spans="1:6" x14ac:dyDescent="0.25">
      <c r="A5379"/>
      <c r="B5379"/>
      <c r="E5379"/>
      <c r="F5379"/>
    </row>
    <row r="5380" spans="1:6" x14ac:dyDescent="0.25">
      <c r="A5380"/>
      <c r="B5380"/>
      <c r="E5380"/>
      <c r="F5380"/>
    </row>
    <row r="5381" spans="1:6" x14ac:dyDescent="0.25">
      <c r="A5381"/>
      <c r="B5381"/>
      <c r="E5381"/>
      <c r="F5381"/>
    </row>
    <row r="5382" spans="1:6" x14ac:dyDescent="0.25">
      <c r="A5382"/>
      <c r="B5382"/>
      <c r="E5382"/>
      <c r="F5382"/>
    </row>
    <row r="5383" spans="1:6" x14ac:dyDescent="0.25">
      <c r="A5383"/>
      <c r="B5383"/>
      <c r="E5383"/>
      <c r="F5383"/>
    </row>
    <row r="5384" spans="1:6" x14ac:dyDescent="0.25">
      <c r="A5384"/>
      <c r="B5384"/>
      <c r="E5384"/>
      <c r="F5384"/>
    </row>
    <row r="5385" spans="1:6" x14ac:dyDescent="0.25">
      <c r="A5385"/>
      <c r="B5385"/>
      <c r="E5385"/>
      <c r="F5385"/>
    </row>
    <row r="5386" spans="1:6" x14ac:dyDescent="0.25">
      <c r="A5386"/>
      <c r="B5386"/>
      <c r="E5386"/>
      <c r="F5386"/>
    </row>
    <row r="5387" spans="1:6" x14ac:dyDescent="0.25">
      <c r="A5387"/>
      <c r="B5387"/>
      <c r="E5387"/>
      <c r="F5387"/>
    </row>
    <row r="5388" spans="1:6" x14ac:dyDescent="0.25">
      <c r="A5388"/>
      <c r="B5388"/>
      <c r="E5388"/>
      <c r="F5388"/>
    </row>
    <row r="5389" spans="1:6" x14ac:dyDescent="0.25">
      <c r="A5389"/>
      <c r="B5389"/>
      <c r="E5389"/>
      <c r="F5389"/>
    </row>
    <row r="5390" spans="1:6" x14ac:dyDescent="0.25">
      <c r="A5390"/>
      <c r="B5390"/>
      <c r="E5390"/>
      <c r="F5390"/>
    </row>
    <row r="5391" spans="1:6" x14ac:dyDescent="0.25">
      <c r="A5391"/>
      <c r="B5391"/>
      <c r="E5391"/>
      <c r="F5391"/>
    </row>
    <row r="5392" spans="1:6" x14ac:dyDescent="0.25">
      <c r="A5392"/>
      <c r="B5392"/>
      <c r="E5392"/>
      <c r="F5392"/>
    </row>
    <row r="5393" spans="1:6" x14ac:dyDescent="0.25">
      <c r="A5393"/>
      <c r="B5393"/>
      <c r="E5393"/>
      <c r="F5393"/>
    </row>
    <row r="5394" spans="1:6" x14ac:dyDescent="0.25">
      <c r="A5394"/>
      <c r="B5394"/>
      <c r="E5394"/>
      <c r="F5394"/>
    </row>
    <row r="5395" spans="1:6" x14ac:dyDescent="0.25">
      <c r="A5395"/>
      <c r="B5395"/>
      <c r="E5395"/>
      <c r="F5395"/>
    </row>
    <row r="5396" spans="1:6" x14ac:dyDescent="0.25">
      <c r="A5396"/>
      <c r="B5396"/>
      <c r="E5396"/>
      <c r="F5396"/>
    </row>
    <row r="5397" spans="1:6" x14ac:dyDescent="0.25">
      <c r="A5397"/>
      <c r="B5397"/>
      <c r="E5397"/>
      <c r="F5397"/>
    </row>
    <row r="5398" spans="1:6" x14ac:dyDescent="0.25">
      <c r="A5398"/>
      <c r="B5398"/>
      <c r="E5398"/>
      <c r="F5398"/>
    </row>
    <row r="5399" spans="1:6" x14ac:dyDescent="0.25">
      <c r="A5399"/>
      <c r="B5399"/>
      <c r="E5399"/>
      <c r="F5399"/>
    </row>
    <row r="5400" spans="1:6" x14ac:dyDescent="0.25">
      <c r="A5400"/>
      <c r="B5400"/>
      <c r="E5400"/>
      <c r="F5400"/>
    </row>
    <row r="5401" spans="1:6" x14ac:dyDescent="0.25">
      <c r="A5401"/>
      <c r="B5401"/>
      <c r="E5401"/>
      <c r="F5401"/>
    </row>
    <row r="5402" spans="1:6" x14ac:dyDescent="0.25">
      <c r="A5402"/>
      <c r="B5402"/>
      <c r="E5402"/>
      <c r="F5402"/>
    </row>
    <row r="5403" spans="1:6" x14ac:dyDescent="0.25">
      <c r="A5403"/>
      <c r="B5403"/>
      <c r="E5403"/>
      <c r="F5403"/>
    </row>
    <row r="5404" spans="1:6" x14ac:dyDescent="0.25">
      <c r="A5404"/>
      <c r="B5404"/>
      <c r="E5404"/>
      <c r="F5404"/>
    </row>
    <row r="5405" spans="1:6" x14ac:dyDescent="0.25">
      <c r="A5405"/>
      <c r="B5405"/>
      <c r="E5405"/>
      <c r="F5405"/>
    </row>
    <row r="5406" spans="1:6" x14ac:dyDescent="0.25">
      <c r="A5406"/>
      <c r="B5406"/>
      <c r="E5406"/>
      <c r="F5406"/>
    </row>
    <row r="5407" spans="1:6" x14ac:dyDescent="0.25">
      <c r="A5407"/>
      <c r="B5407"/>
      <c r="E5407"/>
      <c r="F5407"/>
    </row>
    <row r="5408" spans="1:6" x14ac:dyDescent="0.25">
      <c r="A5408"/>
      <c r="B5408"/>
      <c r="E5408"/>
      <c r="F5408"/>
    </row>
    <row r="5409" spans="1:6" x14ac:dyDescent="0.25">
      <c r="A5409"/>
      <c r="B5409"/>
      <c r="E5409"/>
      <c r="F5409"/>
    </row>
    <row r="5410" spans="1:6" x14ac:dyDescent="0.25">
      <c r="A5410"/>
      <c r="B5410"/>
      <c r="E5410"/>
      <c r="F5410"/>
    </row>
    <row r="5411" spans="1:6" x14ac:dyDescent="0.25">
      <c r="A5411"/>
      <c r="B5411"/>
      <c r="E5411"/>
      <c r="F5411"/>
    </row>
    <row r="5412" spans="1:6" x14ac:dyDescent="0.25">
      <c r="A5412"/>
      <c r="B5412"/>
      <c r="E5412"/>
      <c r="F5412"/>
    </row>
    <row r="5413" spans="1:6" x14ac:dyDescent="0.25">
      <c r="A5413"/>
      <c r="B5413"/>
      <c r="E5413"/>
      <c r="F5413"/>
    </row>
    <row r="5414" spans="1:6" x14ac:dyDescent="0.25">
      <c r="A5414"/>
      <c r="B5414"/>
      <c r="E5414"/>
      <c r="F5414"/>
    </row>
    <row r="5415" spans="1:6" x14ac:dyDescent="0.25">
      <c r="A5415"/>
      <c r="B5415"/>
      <c r="E5415"/>
      <c r="F5415"/>
    </row>
    <row r="5416" spans="1:6" x14ac:dyDescent="0.25">
      <c r="A5416"/>
      <c r="B5416"/>
      <c r="E5416"/>
      <c r="F5416"/>
    </row>
    <row r="5417" spans="1:6" x14ac:dyDescent="0.25">
      <c r="A5417"/>
      <c r="B5417"/>
      <c r="E5417"/>
      <c r="F5417"/>
    </row>
    <row r="5418" spans="1:6" x14ac:dyDescent="0.25">
      <c r="A5418"/>
      <c r="B5418"/>
      <c r="E5418"/>
      <c r="F5418"/>
    </row>
    <row r="5419" spans="1:6" x14ac:dyDescent="0.25">
      <c r="A5419"/>
      <c r="B5419"/>
      <c r="E5419"/>
      <c r="F5419"/>
    </row>
    <row r="5420" spans="1:6" x14ac:dyDescent="0.25">
      <c r="A5420"/>
      <c r="B5420"/>
      <c r="E5420"/>
      <c r="F5420"/>
    </row>
    <row r="5421" spans="1:6" x14ac:dyDescent="0.25">
      <c r="A5421"/>
      <c r="B5421"/>
      <c r="E5421"/>
      <c r="F5421"/>
    </row>
    <row r="5422" spans="1:6" x14ac:dyDescent="0.25">
      <c r="A5422"/>
      <c r="B5422"/>
      <c r="E5422"/>
      <c r="F5422"/>
    </row>
    <row r="5423" spans="1:6" x14ac:dyDescent="0.25">
      <c r="A5423"/>
      <c r="B5423"/>
      <c r="E5423"/>
      <c r="F5423"/>
    </row>
    <row r="5424" spans="1:6" x14ac:dyDescent="0.25">
      <c r="A5424"/>
      <c r="B5424"/>
      <c r="E5424"/>
      <c r="F5424"/>
    </row>
    <row r="5425" spans="1:6" x14ac:dyDescent="0.25">
      <c r="A5425"/>
      <c r="B5425"/>
      <c r="E5425"/>
      <c r="F5425"/>
    </row>
    <row r="5426" spans="1:6" x14ac:dyDescent="0.25">
      <c r="A5426"/>
      <c r="B5426"/>
      <c r="E5426"/>
      <c r="F5426"/>
    </row>
    <row r="5427" spans="1:6" x14ac:dyDescent="0.25">
      <c r="A5427"/>
      <c r="B5427"/>
      <c r="E5427"/>
      <c r="F5427"/>
    </row>
    <row r="5428" spans="1:6" x14ac:dyDescent="0.25">
      <c r="A5428"/>
      <c r="B5428"/>
      <c r="E5428"/>
      <c r="F5428"/>
    </row>
    <row r="5429" spans="1:6" x14ac:dyDescent="0.25">
      <c r="A5429"/>
      <c r="B5429"/>
      <c r="E5429"/>
      <c r="F5429"/>
    </row>
    <row r="5430" spans="1:6" x14ac:dyDescent="0.25">
      <c r="A5430"/>
      <c r="B5430"/>
      <c r="E5430"/>
      <c r="F5430"/>
    </row>
    <row r="5431" spans="1:6" x14ac:dyDescent="0.25">
      <c r="A5431"/>
      <c r="B5431"/>
      <c r="E5431"/>
      <c r="F5431"/>
    </row>
    <row r="5432" spans="1:6" x14ac:dyDescent="0.25">
      <c r="A5432"/>
      <c r="B5432"/>
      <c r="E5432"/>
      <c r="F5432"/>
    </row>
    <row r="5433" spans="1:6" x14ac:dyDescent="0.25">
      <c r="A5433"/>
      <c r="B5433"/>
      <c r="E5433"/>
      <c r="F5433"/>
    </row>
    <row r="5434" spans="1:6" x14ac:dyDescent="0.25">
      <c r="A5434"/>
      <c r="B5434"/>
      <c r="E5434"/>
      <c r="F5434"/>
    </row>
    <row r="5435" spans="1:6" x14ac:dyDescent="0.25">
      <c r="A5435"/>
      <c r="B5435"/>
      <c r="E5435"/>
      <c r="F5435"/>
    </row>
    <row r="5436" spans="1:6" x14ac:dyDescent="0.25">
      <c r="A5436"/>
      <c r="B5436"/>
      <c r="E5436"/>
      <c r="F5436"/>
    </row>
    <row r="5437" spans="1:6" x14ac:dyDescent="0.25">
      <c r="A5437"/>
      <c r="B5437"/>
      <c r="E5437"/>
      <c r="F5437"/>
    </row>
    <row r="5438" spans="1:6" x14ac:dyDescent="0.25">
      <c r="A5438"/>
      <c r="B5438"/>
      <c r="E5438"/>
      <c r="F5438"/>
    </row>
    <row r="5439" spans="1:6" x14ac:dyDescent="0.25">
      <c r="A5439"/>
      <c r="B5439"/>
      <c r="E5439"/>
      <c r="F5439"/>
    </row>
    <row r="5440" spans="1:6" x14ac:dyDescent="0.25">
      <c r="A5440"/>
      <c r="B5440"/>
      <c r="E5440"/>
      <c r="F5440"/>
    </row>
    <row r="5441" spans="1:6" x14ac:dyDescent="0.25">
      <c r="A5441"/>
      <c r="B5441"/>
      <c r="E5441"/>
      <c r="F5441"/>
    </row>
    <row r="5442" spans="1:6" x14ac:dyDescent="0.25">
      <c r="A5442"/>
      <c r="B5442"/>
      <c r="E5442"/>
      <c r="F5442"/>
    </row>
    <row r="5443" spans="1:6" x14ac:dyDescent="0.25">
      <c r="A5443"/>
      <c r="B5443"/>
      <c r="E5443"/>
      <c r="F5443"/>
    </row>
    <row r="5444" spans="1:6" x14ac:dyDescent="0.25">
      <c r="A5444"/>
      <c r="B5444"/>
      <c r="E5444"/>
      <c r="F5444"/>
    </row>
    <row r="5445" spans="1:6" x14ac:dyDescent="0.25">
      <c r="A5445"/>
      <c r="B5445"/>
      <c r="E5445"/>
      <c r="F5445"/>
    </row>
    <row r="5446" spans="1:6" x14ac:dyDescent="0.25">
      <c r="A5446"/>
      <c r="B5446"/>
      <c r="E5446"/>
      <c r="F5446"/>
    </row>
    <row r="5447" spans="1:6" x14ac:dyDescent="0.25">
      <c r="A5447"/>
      <c r="B5447"/>
      <c r="E5447"/>
      <c r="F5447"/>
    </row>
    <row r="5448" spans="1:6" x14ac:dyDescent="0.25">
      <c r="A5448"/>
      <c r="B5448"/>
      <c r="E5448"/>
      <c r="F5448"/>
    </row>
    <row r="5449" spans="1:6" x14ac:dyDescent="0.25">
      <c r="A5449"/>
      <c r="B5449"/>
      <c r="E5449"/>
      <c r="F5449"/>
    </row>
    <row r="5450" spans="1:6" x14ac:dyDescent="0.25">
      <c r="A5450"/>
      <c r="B5450"/>
      <c r="E5450"/>
      <c r="F5450"/>
    </row>
    <row r="5451" spans="1:6" x14ac:dyDescent="0.25">
      <c r="A5451"/>
      <c r="B5451"/>
      <c r="E5451"/>
      <c r="F5451"/>
    </row>
    <row r="5452" spans="1:6" x14ac:dyDescent="0.25">
      <c r="A5452"/>
      <c r="B5452"/>
      <c r="E5452"/>
      <c r="F5452"/>
    </row>
    <row r="5453" spans="1:6" x14ac:dyDescent="0.25">
      <c r="A5453"/>
      <c r="B5453"/>
      <c r="E5453"/>
      <c r="F5453"/>
    </row>
    <row r="5454" spans="1:6" x14ac:dyDescent="0.25">
      <c r="A5454"/>
      <c r="B5454"/>
      <c r="E5454"/>
      <c r="F5454"/>
    </row>
    <row r="5455" spans="1:6" x14ac:dyDescent="0.25">
      <c r="A5455"/>
      <c r="B5455"/>
      <c r="E5455"/>
      <c r="F5455"/>
    </row>
    <row r="5456" spans="1:6" x14ac:dyDescent="0.25">
      <c r="A5456"/>
      <c r="B5456"/>
      <c r="E5456"/>
      <c r="F5456"/>
    </row>
    <row r="5457" spans="1:6" x14ac:dyDescent="0.25">
      <c r="A5457"/>
      <c r="B5457"/>
      <c r="E5457"/>
      <c r="F5457"/>
    </row>
    <row r="5458" spans="1:6" x14ac:dyDescent="0.25">
      <c r="A5458"/>
      <c r="B5458"/>
      <c r="E5458"/>
      <c r="F5458"/>
    </row>
    <row r="5459" spans="1:6" x14ac:dyDescent="0.25">
      <c r="A5459"/>
      <c r="B5459"/>
      <c r="E5459"/>
      <c r="F5459"/>
    </row>
    <row r="5460" spans="1:6" x14ac:dyDescent="0.25">
      <c r="A5460"/>
      <c r="B5460"/>
      <c r="E5460"/>
      <c r="F5460"/>
    </row>
    <row r="5461" spans="1:6" x14ac:dyDescent="0.25">
      <c r="A5461"/>
      <c r="B5461"/>
      <c r="E5461"/>
      <c r="F5461"/>
    </row>
    <row r="5462" spans="1:6" x14ac:dyDescent="0.25">
      <c r="A5462"/>
      <c r="B5462"/>
      <c r="E5462"/>
      <c r="F5462"/>
    </row>
    <row r="5463" spans="1:6" x14ac:dyDescent="0.25">
      <c r="A5463"/>
      <c r="B5463"/>
      <c r="E5463"/>
      <c r="F5463"/>
    </row>
    <row r="5464" spans="1:6" x14ac:dyDescent="0.25">
      <c r="A5464"/>
      <c r="B5464"/>
      <c r="E5464"/>
      <c r="F5464"/>
    </row>
    <row r="5465" spans="1:6" x14ac:dyDescent="0.25">
      <c r="A5465"/>
      <c r="B5465"/>
      <c r="E5465"/>
      <c r="F5465"/>
    </row>
    <row r="5466" spans="1:6" x14ac:dyDescent="0.25">
      <c r="A5466"/>
      <c r="B5466"/>
      <c r="E5466"/>
      <c r="F5466"/>
    </row>
    <row r="5467" spans="1:6" x14ac:dyDescent="0.25">
      <c r="A5467"/>
      <c r="B5467"/>
      <c r="E5467"/>
      <c r="F5467"/>
    </row>
    <row r="5468" spans="1:6" x14ac:dyDescent="0.25">
      <c r="A5468"/>
      <c r="B5468"/>
      <c r="E5468"/>
      <c r="F5468"/>
    </row>
    <row r="5469" spans="1:6" x14ac:dyDescent="0.25">
      <c r="A5469"/>
      <c r="B5469"/>
      <c r="E5469"/>
      <c r="F5469"/>
    </row>
    <row r="5470" spans="1:6" x14ac:dyDescent="0.25">
      <c r="A5470"/>
      <c r="B5470"/>
      <c r="E5470"/>
      <c r="F5470"/>
    </row>
    <row r="5471" spans="1:6" x14ac:dyDescent="0.25">
      <c r="A5471"/>
      <c r="B5471"/>
      <c r="E5471"/>
      <c r="F5471"/>
    </row>
    <row r="5472" spans="1:6" x14ac:dyDescent="0.25">
      <c r="A5472"/>
      <c r="B5472"/>
      <c r="E5472"/>
      <c r="F5472"/>
    </row>
    <row r="5473" spans="1:6" x14ac:dyDescent="0.25">
      <c r="A5473"/>
      <c r="B5473"/>
      <c r="E5473"/>
      <c r="F5473"/>
    </row>
    <row r="5474" spans="1:6" x14ac:dyDescent="0.25">
      <c r="A5474"/>
      <c r="B5474"/>
      <c r="E5474"/>
      <c r="F5474"/>
    </row>
    <row r="5475" spans="1:6" x14ac:dyDescent="0.25">
      <c r="A5475"/>
      <c r="B5475"/>
      <c r="E5475"/>
      <c r="F5475"/>
    </row>
    <row r="5476" spans="1:6" x14ac:dyDescent="0.25">
      <c r="A5476"/>
      <c r="B5476"/>
      <c r="E5476"/>
      <c r="F5476"/>
    </row>
    <row r="5477" spans="1:6" x14ac:dyDescent="0.25">
      <c r="A5477"/>
      <c r="B5477"/>
      <c r="E5477"/>
      <c r="F5477"/>
    </row>
    <row r="5478" spans="1:6" x14ac:dyDescent="0.25">
      <c r="A5478"/>
      <c r="B5478"/>
      <c r="E5478"/>
      <c r="F5478"/>
    </row>
    <row r="5479" spans="1:6" x14ac:dyDescent="0.25">
      <c r="A5479"/>
      <c r="B5479"/>
      <c r="E5479"/>
      <c r="F5479"/>
    </row>
    <row r="5480" spans="1:6" x14ac:dyDescent="0.25">
      <c r="A5480"/>
      <c r="B5480"/>
      <c r="E5480"/>
      <c r="F5480"/>
    </row>
    <row r="5481" spans="1:6" x14ac:dyDescent="0.25">
      <c r="A5481"/>
      <c r="B5481"/>
      <c r="E5481"/>
      <c r="F5481"/>
    </row>
    <row r="5482" spans="1:6" x14ac:dyDescent="0.25">
      <c r="A5482"/>
      <c r="B5482"/>
      <c r="E5482"/>
      <c r="F5482"/>
    </row>
    <row r="5483" spans="1:6" x14ac:dyDescent="0.25">
      <c r="A5483"/>
      <c r="B5483"/>
      <c r="E5483"/>
      <c r="F5483"/>
    </row>
    <row r="5484" spans="1:6" x14ac:dyDescent="0.25">
      <c r="A5484"/>
      <c r="B5484"/>
      <c r="E5484"/>
      <c r="F5484"/>
    </row>
    <row r="5485" spans="1:6" x14ac:dyDescent="0.25">
      <c r="A5485"/>
      <c r="B5485"/>
      <c r="E5485"/>
      <c r="F5485"/>
    </row>
    <row r="5486" spans="1:6" x14ac:dyDescent="0.25">
      <c r="A5486"/>
      <c r="B5486"/>
      <c r="E5486"/>
      <c r="F5486"/>
    </row>
    <row r="5487" spans="1:6" x14ac:dyDescent="0.25">
      <c r="A5487"/>
      <c r="B5487"/>
      <c r="E5487"/>
      <c r="F5487"/>
    </row>
    <row r="5488" spans="1:6" x14ac:dyDescent="0.25">
      <c r="A5488"/>
      <c r="B5488"/>
      <c r="E5488"/>
      <c r="F5488"/>
    </row>
    <row r="5489" spans="1:6" x14ac:dyDescent="0.25">
      <c r="A5489"/>
      <c r="B5489"/>
      <c r="E5489"/>
      <c r="F5489"/>
    </row>
    <row r="5490" spans="1:6" x14ac:dyDescent="0.25">
      <c r="A5490"/>
      <c r="B5490"/>
      <c r="E5490"/>
      <c r="F5490"/>
    </row>
    <row r="5491" spans="1:6" x14ac:dyDescent="0.25">
      <c r="A5491"/>
      <c r="B5491"/>
      <c r="E5491"/>
      <c r="F5491"/>
    </row>
    <row r="5492" spans="1:6" x14ac:dyDescent="0.25">
      <c r="A5492"/>
      <c r="B5492"/>
      <c r="E5492"/>
      <c r="F5492"/>
    </row>
    <row r="5493" spans="1:6" x14ac:dyDescent="0.25">
      <c r="A5493"/>
      <c r="B5493"/>
      <c r="E5493"/>
      <c r="F5493"/>
    </row>
    <row r="5494" spans="1:6" x14ac:dyDescent="0.25">
      <c r="A5494"/>
      <c r="B5494"/>
      <c r="E5494"/>
      <c r="F5494"/>
    </row>
    <row r="5495" spans="1:6" x14ac:dyDescent="0.25">
      <c r="A5495"/>
      <c r="B5495"/>
      <c r="E5495"/>
      <c r="F5495"/>
    </row>
    <row r="5496" spans="1:6" x14ac:dyDescent="0.25">
      <c r="A5496"/>
      <c r="B5496"/>
      <c r="E5496"/>
      <c r="F5496"/>
    </row>
    <row r="5497" spans="1:6" x14ac:dyDescent="0.25">
      <c r="A5497"/>
      <c r="B5497"/>
      <c r="E5497"/>
      <c r="F5497"/>
    </row>
    <row r="5498" spans="1:6" x14ac:dyDescent="0.25">
      <c r="A5498"/>
      <c r="B5498"/>
      <c r="E5498"/>
      <c r="F5498"/>
    </row>
    <row r="5499" spans="1:6" x14ac:dyDescent="0.25">
      <c r="A5499"/>
      <c r="B5499"/>
      <c r="E5499"/>
      <c r="F5499"/>
    </row>
    <row r="5500" spans="1:6" x14ac:dyDescent="0.25">
      <c r="A5500"/>
      <c r="B5500"/>
      <c r="E5500"/>
      <c r="F5500"/>
    </row>
    <row r="5501" spans="1:6" x14ac:dyDescent="0.25">
      <c r="A5501"/>
      <c r="B5501"/>
      <c r="E5501"/>
      <c r="F5501"/>
    </row>
    <row r="5502" spans="1:6" x14ac:dyDescent="0.25">
      <c r="A5502"/>
      <c r="B5502"/>
      <c r="E5502"/>
      <c r="F5502"/>
    </row>
    <row r="5503" spans="1:6" x14ac:dyDescent="0.25">
      <c r="A5503"/>
      <c r="B5503"/>
      <c r="E5503"/>
      <c r="F5503"/>
    </row>
    <row r="5504" spans="1:6" x14ac:dyDescent="0.25">
      <c r="A5504"/>
      <c r="B5504"/>
      <c r="E5504"/>
      <c r="F5504"/>
    </row>
    <row r="5505" spans="1:6" x14ac:dyDescent="0.25">
      <c r="A5505"/>
      <c r="B5505"/>
      <c r="E5505"/>
      <c r="F5505"/>
    </row>
    <row r="5506" spans="1:6" x14ac:dyDescent="0.25">
      <c r="A5506"/>
      <c r="B5506"/>
      <c r="E5506"/>
      <c r="F5506"/>
    </row>
    <row r="5507" spans="1:6" x14ac:dyDescent="0.25">
      <c r="A5507"/>
      <c r="B5507"/>
      <c r="E5507"/>
      <c r="F5507"/>
    </row>
    <row r="5508" spans="1:6" x14ac:dyDescent="0.25">
      <c r="A5508"/>
      <c r="B5508"/>
      <c r="E5508"/>
      <c r="F5508"/>
    </row>
    <row r="5509" spans="1:6" x14ac:dyDescent="0.25">
      <c r="A5509"/>
      <c r="B5509"/>
      <c r="E5509"/>
      <c r="F5509"/>
    </row>
    <row r="5510" spans="1:6" x14ac:dyDescent="0.25">
      <c r="A5510"/>
      <c r="B5510"/>
      <c r="E5510"/>
      <c r="F5510"/>
    </row>
    <row r="5511" spans="1:6" x14ac:dyDescent="0.25">
      <c r="A5511"/>
      <c r="B5511"/>
      <c r="E5511"/>
      <c r="F5511"/>
    </row>
    <row r="5512" spans="1:6" x14ac:dyDescent="0.25">
      <c r="A5512"/>
      <c r="B5512"/>
      <c r="E5512"/>
      <c r="F5512"/>
    </row>
    <row r="5513" spans="1:6" x14ac:dyDescent="0.25">
      <c r="A5513"/>
      <c r="B5513"/>
      <c r="E5513"/>
      <c r="F5513"/>
    </row>
    <row r="5514" spans="1:6" x14ac:dyDescent="0.25">
      <c r="A5514"/>
      <c r="B5514"/>
      <c r="E5514"/>
      <c r="F5514"/>
    </row>
    <row r="5515" spans="1:6" x14ac:dyDescent="0.25">
      <c r="A5515"/>
      <c r="B5515"/>
      <c r="E5515"/>
      <c r="F5515"/>
    </row>
    <row r="5516" spans="1:6" x14ac:dyDescent="0.25">
      <c r="A5516"/>
      <c r="B5516"/>
      <c r="E5516"/>
      <c r="F5516"/>
    </row>
    <row r="5517" spans="1:6" x14ac:dyDescent="0.25">
      <c r="A5517"/>
      <c r="B5517"/>
      <c r="E5517"/>
      <c r="F5517"/>
    </row>
    <row r="5518" spans="1:6" x14ac:dyDescent="0.25">
      <c r="A5518"/>
      <c r="B5518"/>
      <c r="E5518"/>
      <c r="F5518"/>
    </row>
    <row r="5519" spans="1:6" x14ac:dyDescent="0.25">
      <c r="A5519"/>
      <c r="B5519"/>
      <c r="E5519"/>
      <c r="F5519"/>
    </row>
    <row r="5520" spans="1:6" x14ac:dyDescent="0.25">
      <c r="A5520"/>
      <c r="B5520"/>
      <c r="E5520"/>
      <c r="F5520"/>
    </row>
    <row r="5521" spans="1:6" x14ac:dyDescent="0.25">
      <c r="A5521"/>
      <c r="B5521"/>
      <c r="E5521"/>
      <c r="F5521"/>
    </row>
    <row r="5522" spans="1:6" x14ac:dyDescent="0.25">
      <c r="A5522"/>
      <c r="B5522"/>
      <c r="E5522"/>
      <c r="F5522"/>
    </row>
    <row r="5523" spans="1:6" x14ac:dyDescent="0.25">
      <c r="A5523"/>
      <c r="B5523"/>
      <c r="E5523"/>
      <c r="F5523"/>
    </row>
    <row r="5524" spans="1:6" x14ac:dyDescent="0.25">
      <c r="A5524"/>
      <c r="B5524"/>
      <c r="E5524"/>
      <c r="F5524"/>
    </row>
    <row r="5525" spans="1:6" x14ac:dyDescent="0.25">
      <c r="A5525"/>
      <c r="B5525"/>
      <c r="E5525"/>
      <c r="F5525"/>
    </row>
    <row r="5526" spans="1:6" x14ac:dyDescent="0.25">
      <c r="A5526"/>
      <c r="B5526"/>
      <c r="E5526"/>
      <c r="F5526"/>
    </row>
    <row r="5527" spans="1:6" x14ac:dyDescent="0.25">
      <c r="A5527"/>
      <c r="B5527"/>
      <c r="E5527"/>
      <c r="F5527"/>
    </row>
    <row r="5528" spans="1:6" x14ac:dyDescent="0.25">
      <c r="A5528"/>
      <c r="B5528"/>
      <c r="E5528"/>
      <c r="F5528"/>
    </row>
    <row r="5529" spans="1:6" x14ac:dyDescent="0.25">
      <c r="A5529"/>
      <c r="B5529"/>
      <c r="E5529"/>
      <c r="F5529"/>
    </row>
    <row r="5530" spans="1:6" x14ac:dyDescent="0.25">
      <c r="A5530"/>
      <c r="B5530"/>
      <c r="E5530"/>
      <c r="F5530"/>
    </row>
    <row r="5531" spans="1:6" x14ac:dyDescent="0.25">
      <c r="A5531"/>
      <c r="B5531"/>
      <c r="E5531"/>
      <c r="F5531"/>
    </row>
    <row r="5532" spans="1:6" x14ac:dyDescent="0.25">
      <c r="A5532"/>
      <c r="B5532"/>
      <c r="E5532"/>
      <c r="F5532"/>
    </row>
    <row r="5533" spans="1:6" x14ac:dyDescent="0.25">
      <c r="A5533"/>
      <c r="B5533"/>
      <c r="E5533"/>
      <c r="F5533"/>
    </row>
    <row r="5534" spans="1:6" x14ac:dyDescent="0.25">
      <c r="A5534"/>
      <c r="B5534"/>
      <c r="E5534"/>
      <c r="F5534"/>
    </row>
    <row r="5535" spans="1:6" x14ac:dyDescent="0.25">
      <c r="A5535"/>
      <c r="B5535"/>
      <c r="E5535"/>
      <c r="F5535"/>
    </row>
    <row r="5536" spans="1:6" x14ac:dyDescent="0.25">
      <c r="A5536"/>
      <c r="B5536"/>
      <c r="E5536"/>
      <c r="F5536"/>
    </row>
    <row r="5537" spans="1:6" x14ac:dyDescent="0.25">
      <c r="A5537"/>
      <c r="B5537"/>
      <c r="E5537"/>
      <c r="F5537"/>
    </row>
    <row r="5538" spans="1:6" x14ac:dyDescent="0.25">
      <c r="A5538"/>
      <c r="B5538"/>
      <c r="E5538"/>
      <c r="F5538"/>
    </row>
    <row r="5539" spans="1:6" x14ac:dyDescent="0.25">
      <c r="A5539"/>
      <c r="B5539"/>
      <c r="E5539"/>
      <c r="F5539"/>
    </row>
    <row r="5540" spans="1:6" x14ac:dyDescent="0.25">
      <c r="A5540"/>
      <c r="B5540"/>
      <c r="E5540"/>
      <c r="F5540"/>
    </row>
    <row r="5541" spans="1:6" x14ac:dyDescent="0.25">
      <c r="A5541"/>
      <c r="B5541"/>
      <c r="E5541"/>
      <c r="F5541"/>
    </row>
    <row r="5542" spans="1:6" x14ac:dyDescent="0.25">
      <c r="A5542"/>
      <c r="B5542"/>
      <c r="E5542"/>
      <c r="F5542"/>
    </row>
    <row r="5543" spans="1:6" x14ac:dyDescent="0.25">
      <c r="A5543"/>
      <c r="B5543"/>
      <c r="E5543"/>
      <c r="F5543"/>
    </row>
    <row r="5544" spans="1:6" x14ac:dyDescent="0.25">
      <c r="A5544"/>
      <c r="B5544"/>
      <c r="E5544"/>
      <c r="F5544"/>
    </row>
    <row r="5545" spans="1:6" x14ac:dyDescent="0.25">
      <c r="A5545"/>
      <c r="B5545"/>
      <c r="E5545"/>
      <c r="F5545"/>
    </row>
    <row r="5546" spans="1:6" x14ac:dyDescent="0.25">
      <c r="A5546"/>
      <c r="B5546"/>
      <c r="E5546"/>
      <c r="F5546"/>
    </row>
    <row r="5547" spans="1:6" x14ac:dyDescent="0.25">
      <c r="A5547"/>
      <c r="B5547"/>
      <c r="E5547"/>
      <c r="F5547"/>
    </row>
    <row r="5548" spans="1:6" x14ac:dyDescent="0.25">
      <c r="A5548"/>
      <c r="B5548"/>
      <c r="E5548"/>
      <c r="F5548"/>
    </row>
    <row r="5549" spans="1:6" x14ac:dyDescent="0.25">
      <c r="A5549"/>
      <c r="B5549"/>
      <c r="E5549"/>
      <c r="F5549"/>
    </row>
    <row r="5550" spans="1:6" x14ac:dyDescent="0.25">
      <c r="A5550"/>
      <c r="B5550"/>
      <c r="E5550"/>
      <c r="F5550"/>
    </row>
    <row r="5551" spans="1:6" x14ac:dyDescent="0.25">
      <c r="A5551"/>
      <c r="B5551"/>
      <c r="E5551"/>
      <c r="F5551"/>
    </row>
    <row r="5552" spans="1:6" x14ac:dyDescent="0.25">
      <c r="A5552"/>
      <c r="B5552"/>
      <c r="E5552"/>
      <c r="F5552"/>
    </row>
    <row r="5553" spans="1:6" x14ac:dyDescent="0.25">
      <c r="A5553"/>
      <c r="B5553"/>
      <c r="E5553"/>
      <c r="F5553"/>
    </row>
    <row r="5554" spans="1:6" x14ac:dyDescent="0.25">
      <c r="A5554"/>
      <c r="B5554"/>
      <c r="E5554"/>
      <c r="F5554"/>
    </row>
    <row r="5555" spans="1:6" x14ac:dyDescent="0.25">
      <c r="A5555"/>
      <c r="B5555"/>
      <c r="E5555"/>
      <c r="F5555"/>
    </row>
    <row r="5556" spans="1:6" x14ac:dyDescent="0.25">
      <c r="A5556"/>
      <c r="B5556"/>
      <c r="E5556"/>
      <c r="F5556"/>
    </row>
    <row r="5557" spans="1:6" x14ac:dyDescent="0.25">
      <c r="A5557"/>
      <c r="B5557"/>
      <c r="E5557"/>
      <c r="F5557"/>
    </row>
    <row r="5558" spans="1:6" x14ac:dyDescent="0.25">
      <c r="A5558"/>
      <c r="B5558"/>
      <c r="E5558"/>
      <c r="F5558"/>
    </row>
    <row r="5559" spans="1:6" x14ac:dyDescent="0.25">
      <c r="A5559"/>
      <c r="B5559"/>
      <c r="E5559"/>
      <c r="F5559"/>
    </row>
    <row r="5560" spans="1:6" x14ac:dyDescent="0.25">
      <c r="A5560"/>
      <c r="B5560"/>
      <c r="E5560"/>
      <c r="F5560"/>
    </row>
    <row r="5561" spans="1:6" x14ac:dyDescent="0.25">
      <c r="A5561"/>
      <c r="B5561"/>
      <c r="E5561"/>
      <c r="F5561"/>
    </row>
    <row r="5562" spans="1:6" x14ac:dyDescent="0.25">
      <c r="A5562"/>
      <c r="B5562"/>
      <c r="E5562"/>
      <c r="F5562"/>
    </row>
    <row r="5563" spans="1:6" x14ac:dyDescent="0.25">
      <c r="A5563"/>
      <c r="B5563"/>
      <c r="E5563"/>
      <c r="F5563"/>
    </row>
    <row r="5564" spans="1:6" x14ac:dyDescent="0.25">
      <c r="A5564"/>
      <c r="B5564"/>
      <c r="E5564"/>
      <c r="F5564"/>
    </row>
    <row r="5565" spans="1:6" x14ac:dyDescent="0.25">
      <c r="A5565"/>
      <c r="B5565"/>
      <c r="E5565"/>
      <c r="F5565"/>
    </row>
    <row r="5566" spans="1:6" x14ac:dyDescent="0.25">
      <c r="A5566"/>
      <c r="B5566"/>
      <c r="E5566"/>
      <c r="F5566"/>
    </row>
    <row r="5567" spans="1:6" x14ac:dyDescent="0.25">
      <c r="A5567"/>
      <c r="B5567"/>
      <c r="E5567"/>
      <c r="F5567"/>
    </row>
    <row r="5568" spans="1:6" x14ac:dyDescent="0.25">
      <c r="A5568"/>
      <c r="B5568"/>
      <c r="E5568"/>
      <c r="F5568"/>
    </row>
    <row r="5569" spans="1:6" x14ac:dyDescent="0.25">
      <c r="A5569"/>
      <c r="B5569"/>
      <c r="E5569"/>
      <c r="F5569"/>
    </row>
    <row r="5570" spans="1:6" x14ac:dyDescent="0.25">
      <c r="A5570"/>
      <c r="B5570"/>
      <c r="E5570"/>
      <c r="F5570"/>
    </row>
    <row r="5571" spans="1:6" x14ac:dyDescent="0.25">
      <c r="A5571"/>
      <c r="B5571"/>
      <c r="E5571"/>
      <c r="F5571"/>
    </row>
    <row r="5572" spans="1:6" x14ac:dyDescent="0.25">
      <c r="A5572"/>
      <c r="B5572"/>
      <c r="E5572"/>
      <c r="F5572"/>
    </row>
    <row r="5573" spans="1:6" x14ac:dyDescent="0.25">
      <c r="A5573"/>
      <c r="B5573"/>
      <c r="E5573"/>
      <c r="F5573"/>
    </row>
    <row r="5574" spans="1:6" x14ac:dyDescent="0.25">
      <c r="A5574"/>
      <c r="B5574"/>
      <c r="E5574"/>
      <c r="F5574"/>
    </row>
    <row r="5575" spans="1:6" x14ac:dyDescent="0.25">
      <c r="A5575"/>
      <c r="B5575"/>
      <c r="E5575"/>
      <c r="F5575"/>
    </row>
    <row r="5576" spans="1:6" x14ac:dyDescent="0.25">
      <c r="A5576"/>
      <c r="B5576"/>
      <c r="E5576"/>
      <c r="F5576"/>
    </row>
    <row r="5577" spans="1:6" x14ac:dyDescent="0.25">
      <c r="A5577"/>
      <c r="B5577"/>
      <c r="E5577"/>
      <c r="F5577"/>
    </row>
    <row r="5578" spans="1:6" x14ac:dyDescent="0.25">
      <c r="A5578"/>
      <c r="B5578"/>
      <c r="E5578"/>
      <c r="F5578"/>
    </row>
    <row r="5579" spans="1:6" x14ac:dyDescent="0.25">
      <c r="A5579"/>
      <c r="B5579"/>
      <c r="E5579"/>
      <c r="F5579"/>
    </row>
    <row r="5580" spans="1:6" x14ac:dyDescent="0.25">
      <c r="A5580"/>
      <c r="B5580"/>
      <c r="E5580"/>
      <c r="F5580"/>
    </row>
    <row r="5581" spans="1:6" x14ac:dyDescent="0.25">
      <c r="A5581"/>
      <c r="B5581"/>
      <c r="E5581"/>
      <c r="F5581"/>
    </row>
    <row r="5582" spans="1:6" x14ac:dyDescent="0.25">
      <c r="A5582"/>
      <c r="B5582"/>
      <c r="E5582"/>
      <c r="F5582"/>
    </row>
    <row r="5583" spans="1:6" x14ac:dyDescent="0.25">
      <c r="A5583"/>
      <c r="B5583"/>
      <c r="E5583"/>
      <c r="F5583"/>
    </row>
    <row r="5584" spans="1:6" x14ac:dyDescent="0.25">
      <c r="A5584"/>
      <c r="B5584"/>
      <c r="E5584"/>
      <c r="F5584"/>
    </row>
    <row r="5585" spans="1:6" x14ac:dyDescent="0.25">
      <c r="A5585"/>
      <c r="B5585"/>
      <c r="E5585"/>
      <c r="F5585"/>
    </row>
    <row r="5586" spans="1:6" x14ac:dyDescent="0.25">
      <c r="A5586"/>
      <c r="B5586"/>
      <c r="E5586"/>
      <c r="F5586"/>
    </row>
    <row r="5587" spans="1:6" x14ac:dyDescent="0.25">
      <c r="A5587"/>
      <c r="B5587"/>
      <c r="E5587"/>
      <c r="F5587"/>
    </row>
    <row r="5588" spans="1:6" x14ac:dyDescent="0.25">
      <c r="A5588"/>
      <c r="B5588"/>
      <c r="E5588"/>
      <c r="F5588"/>
    </row>
    <row r="5589" spans="1:6" x14ac:dyDescent="0.25">
      <c r="A5589"/>
      <c r="B5589"/>
      <c r="E5589"/>
      <c r="F5589"/>
    </row>
    <row r="5590" spans="1:6" x14ac:dyDescent="0.25">
      <c r="A5590"/>
      <c r="B5590"/>
      <c r="E5590"/>
      <c r="F5590"/>
    </row>
    <row r="5591" spans="1:6" x14ac:dyDescent="0.25">
      <c r="A5591"/>
      <c r="B5591"/>
      <c r="E5591"/>
      <c r="F5591"/>
    </row>
    <row r="5592" spans="1:6" x14ac:dyDescent="0.25">
      <c r="A5592"/>
      <c r="B5592"/>
      <c r="E5592"/>
      <c r="F5592"/>
    </row>
    <row r="5593" spans="1:6" x14ac:dyDescent="0.25">
      <c r="A5593"/>
      <c r="B5593"/>
      <c r="E5593"/>
      <c r="F5593"/>
    </row>
    <row r="5594" spans="1:6" x14ac:dyDescent="0.25">
      <c r="A5594"/>
      <c r="B5594"/>
      <c r="E5594"/>
      <c r="F5594"/>
    </row>
    <row r="5595" spans="1:6" x14ac:dyDescent="0.25">
      <c r="A5595"/>
      <c r="B5595"/>
      <c r="E5595"/>
      <c r="F5595"/>
    </row>
    <row r="5596" spans="1:6" x14ac:dyDescent="0.25">
      <c r="A5596"/>
      <c r="B5596"/>
      <c r="E5596"/>
      <c r="F5596"/>
    </row>
    <row r="5597" spans="1:6" x14ac:dyDescent="0.25">
      <c r="A5597"/>
      <c r="B5597"/>
      <c r="E5597"/>
      <c r="F5597"/>
    </row>
    <row r="5598" spans="1:6" x14ac:dyDescent="0.25">
      <c r="A5598"/>
      <c r="B5598"/>
      <c r="E5598"/>
      <c r="F5598"/>
    </row>
    <row r="5599" spans="1:6" x14ac:dyDescent="0.25">
      <c r="A5599"/>
      <c r="B5599"/>
      <c r="E5599"/>
      <c r="F5599"/>
    </row>
    <row r="5600" spans="1:6" x14ac:dyDescent="0.25">
      <c r="A5600"/>
      <c r="B5600"/>
      <c r="E5600"/>
      <c r="F5600"/>
    </row>
    <row r="5601" spans="1:6" x14ac:dyDescent="0.25">
      <c r="A5601"/>
      <c r="B5601"/>
      <c r="E5601"/>
      <c r="F5601"/>
    </row>
    <row r="5602" spans="1:6" x14ac:dyDescent="0.25">
      <c r="A5602"/>
      <c r="B5602"/>
      <c r="E5602"/>
      <c r="F5602"/>
    </row>
    <row r="5603" spans="1:6" x14ac:dyDescent="0.25">
      <c r="A5603"/>
      <c r="B5603"/>
      <c r="E5603"/>
      <c r="F5603"/>
    </row>
    <row r="5604" spans="1:6" x14ac:dyDescent="0.25">
      <c r="A5604"/>
      <c r="B5604"/>
      <c r="E5604"/>
      <c r="F5604"/>
    </row>
    <row r="5605" spans="1:6" x14ac:dyDescent="0.25">
      <c r="A5605"/>
      <c r="B5605"/>
      <c r="E5605"/>
      <c r="F5605"/>
    </row>
    <row r="5606" spans="1:6" x14ac:dyDescent="0.25">
      <c r="A5606"/>
      <c r="B5606"/>
      <c r="E5606"/>
      <c r="F5606"/>
    </row>
    <row r="5607" spans="1:6" x14ac:dyDescent="0.25">
      <c r="A5607"/>
      <c r="B5607"/>
      <c r="E5607"/>
      <c r="F5607"/>
    </row>
    <row r="5608" spans="1:6" x14ac:dyDescent="0.25">
      <c r="A5608"/>
      <c r="B5608"/>
      <c r="E5608"/>
      <c r="F5608"/>
    </row>
    <row r="5609" spans="1:6" x14ac:dyDescent="0.25">
      <c r="A5609"/>
      <c r="B5609"/>
      <c r="E5609"/>
      <c r="F5609"/>
    </row>
    <row r="5610" spans="1:6" x14ac:dyDescent="0.25">
      <c r="A5610"/>
      <c r="B5610"/>
      <c r="E5610"/>
      <c r="F5610"/>
    </row>
    <row r="5611" spans="1:6" x14ac:dyDescent="0.25">
      <c r="A5611"/>
      <c r="B5611"/>
      <c r="E5611"/>
      <c r="F5611"/>
    </row>
    <row r="5612" spans="1:6" x14ac:dyDescent="0.25">
      <c r="A5612"/>
      <c r="B5612"/>
      <c r="E5612"/>
      <c r="F5612"/>
    </row>
    <row r="5613" spans="1:6" x14ac:dyDescent="0.25">
      <c r="A5613"/>
      <c r="B5613"/>
      <c r="E5613"/>
      <c r="F5613"/>
    </row>
    <row r="5614" spans="1:6" x14ac:dyDescent="0.25">
      <c r="A5614"/>
      <c r="B5614"/>
      <c r="E5614"/>
      <c r="F5614"/>
    </row>
    <row r="5615" spans="1:6" x14ac:dyDescent="0.25">
      <c r="A5615"/>
      <c r="B5615"/>
      <c r="E5615"/>
      <c r="F5615"/>
    </row>
    <row r="5616" spans="1:6" x14ac:dyDescent="0.25">
      <c r="A5616"/>
      <c r="B5616"/>
      <c r="E5616"/>
      <c r="F5616"/>
    </row>
    <row r="5617" spans="1:6" x14ac:dyDescent="0.25">
      <c r="A5617"/>
      <c r="B5617"/>
      <c r="E5617"/>
      <c r="F5617"/>
    </row>
    <row r="5618" spans="1:6" x14ac:dyDescent="0.25">
      <c r="A5618"/>
      <c r="B5618"/>
      <c r="E5618"/>
      <c r="F5618"/>
    </row>
    <row r="5619" spans="1:6" x14ac:dyDescent="0.25">
      <c r="A5619"/>
      <c r="B5619"/>
      <c r="E5619"/>
      <c r="F5619"/>
    </row>
    <row r="5620" spans="1:6" x14ac:dyDescent="0.25">
      <c r="A5620"/>
      <c r="B5620"/>
      <c r="E5620"/>
      <c r="F5620"/>
    </row>
    <row r="5621" spans="1:6" x14ac:dyDescent="0.25">
      <c r="A5621"/>
      <c r="B5621"/>
      <c r="E5621"/>
      <c r="F5621"/>
    </row>
    <row r="5622" spans="1:6" x14ac:dyDescent="0.25">
      <c r="A5622"/>
      <c r="B5622"/>
      <c r="E5622"/>
      <c r="F5622"/>
    </row>
    <row r="5623" spans="1:6" x14ac:dyDescent="0.25">
      <c r="A5623"/>
      <c r="B5623"/>
      <c r="E5623"/>
      <c r="F5623"/>
    </row>
    <row r="5624" spans="1:6" x14ac:dyDescent="0.25">
      <c r="A5624"/>
      <c r="B5624"/>
      <c r="E5624"/>
      <c r="F5624"/>
    </row>
    <row r="5625" spans="1:6" x14ac:dyDescent="0.25">
      <c r="A5625"/>
      <c r="B5625"/>
      <c r="E5625"/>
      <c r="F5625"/>
    </row>
    <row r="5626" spans="1:6" x14ac:dyDescent="0.25">
      <c r="A5626"/>
      <c r="B5626"/>
      <c r="E5626"/>
      <c r="F5626"/>
    </row>
    <row r="5627" spans="1:6" x14ac:dyDescent="0.25">
      <c r="A5627"/>
      <c r="B5627"/>
      <c r="E5627"/>
      <c r="F5627"/>
    </row>
    <row r="5628" spans="1:6" x14ac:dyDescent="0.25">
      <c r="A5628"/>
      <c r="B5628"/>
      <c r="E5628"/>
      <c r="F5628"/>
    </row>
    <row r="5629" spans="1:6" x14ac:dyDescent="0.25">
      <c r="A5629"/>
      <c r="B5629"/>
      <c r="E5629"/>
      <c r="F5629"/>
    </row>
    <row r="5630" spans="1:6" x14ac:dyDescent="0.25">
      <c r="A5630"/>
      <c r="B5630"/>
      <c r="E5630"/>
      <c r="F5630"/>
    </row>
    <row r="5631" spans="1:6" x14ac:dyDescent="0.25">
      <c r="A5631"/>
      <c r="B5631"/>
      <c r="E5631"/>
      <c r="F5631"/>
    </row>
    <row r="5632" spans="1:6" x14ac:dyDescent="0.25">
      <c r="A5632"/>
      <c r="B5632"/>
      <c r="E5632"/>
      <c r="F5632"/>
    </row>
    <row r="5633" spans="1:6" x14ac:dyDescent="0.25">
      <c r="A5633"/>
      <c r="B5633"/>
      <c r="E5633"/>
      <c r="F5633"/>
    </row>
    <row r="5634" spans="1:6" x14ac:dyDescent="0.25">
      <c r="A5634"/>
      <c r="B5634"/>
      <c r="E5634"/>
      <c r="F5634"/>
    </row>
    <row r="5635" spans="1:6" x14ac:dyDescent="0.25">
      <c r="A5635"/>
      <c r="B5635"/>
      <c r="E5635"/>
      <c r="F5635"/>
    </row>
    <row r="5636" spans="1:6" x14ac:dyDescent="0.25">
      <c r="A5636"/>
      <c r="B5636"/>
      <c r="E5636"/>
      <c r="F5636"/>
    </row>
    <row r="5637" spans="1:6" x14ac:dyDescent="0.25">
      <c r="A5637"/>
      <c r="B5637"/>
      <c r="E5637"/>
      <c r="F5637"/>
    </row>
    <row r="5638" spans="1:6" x14ac:dyDescent="0.25">
      <c r="A5638"/>
      <c r="B5638"/>
      <c r="E5638"/>
      <c r="F5638"/>
    </row>
    <row r="5639" spans="1:6" x14ac:dyDescent="0.25">
      <c r="A5639"/>
      <c r="B5639"/>
      <c r="E5639"/>
      <c r="F5639"/>
    </row>
    <row r="5640" spans="1:6" x14ac:dyDescent="0.25">
      <c r="A5640"/>
      <c r="B5640"/>
      <c r="E5640"/>
      <c r="F5640"/>
    </row>
    <row r="5641" spans="1:6" x14ac:dyDescent="0.25">
      <c r="A5641"/>
      <c r="B5641"/>
      <c r="E5641"/>
      <c r="F5641"/>
    </row>
    <row r="5642" spans="1:6" x14ac:dyDescent="0.25">
      <c r="A5642"/>
      <c r="B5642"/>
      <c r="E5642"/>
      <c r="F5642"/>
    </row>
    <row r="5643" spans="1:6" x14ac:dyDescent="0.25">
      <c r="A5643"/>
      <c r="B5643"/>
      <c r="E5643"/>
      <c r="F5643"/>
    </row>
    <row r="5644" spans="1:6" x14ac:dyDescent="0.25">
      <c r="A5644"/>
      <c r="B5644"/>
      <c r="E5644"/>
      <c r="F5644"/>
    </row>
    <row r="5645" spans="1:6" x14ac:dyDescent="0.25">
      <c r="A5645"/>
      <c r="B5645"/>
      <c r="E5645"/>
      <c r="F5645"/>
    </row>
    <row r="5646" spans="1:6" x14ac:dyDescent="0.25">
      <c r="A5646"/>
      <c r="B5646"/>
      <c r="E5646"/>
      <c r="F5646"/>
    </row>
    <row r="5647" spans="1:6" x14ac:dyDescent="0.25">
      <c r="A5647"/>
      <c r="B5647"/>
      <c r="E5647"/>
      <c r="F5647"/>
    </row>
    <row r="5648" spans="1:6" x14ac:dyDescent="0.25">
      <c r="A5648"/>
      <c r="B5648"/>
      <c r="E5648"/>
      <c r="F5648"/>
    </row>
    <row r="5649" spans="1:6" x14ac:dyDescent="0.25">
      <c r="A5649"/>
      <c r="B5649"/>
      <c r="E5649"/>
      <c r="F5649"/>
    </row>
    <row r="5650" spans="1:6" x14ac:dyDescent="0.25">
      <c r="A5650"/>
      <c r="B5650"/>
      <c r="E5650"/>
      <c r="F5650"/>
    </row>
    <row r="5651" spans="1:6" x14ac:dyDescent="0.25">
      <c r="A5651"/>
      <c r="B5651"/>
      <c r="E5651"/>
      <c r="F5651"/>
    </row>
    <row r="5652" spans="1:6" x14ac:dyDescent="0.25">
      <c r="A5652"/>
      <c r="B5652"/>
      <c r="E5652"/>
      <c r="F5652"/>
    </row>
    <row r="5653" spans="1:6" x14ac:dyDescent="0.25">
      <c r="A5653"/>
      <c r="B5653"/>
      <c r="E5653"/>
      <c r="F5653"/>
    </row>
    <row r="5654" spans="1:6" x14ac:dyDescent="0.25">
      <c r="A5654"/>
      <c r="B5654"/>
      <c r="E5654"/>
      <c r="F5654"/>
    </row>
    <row r="5655" spans="1:6" x14ac:dyDescent="0.25">
      <c r="A5655"/>
      <c r="B5655"/>
      <c r="E5655"/>
      <c r="F5655"/>
    </row>
    <row r="5656" spans="1:6" x14ac:dyDescent="0.25">
      <c r="A5656"/>
      <c r="B5656"/>
      <c r="E5656"/>
      <c r="F5656"/>
    </row>
    <row r="5657" spans="1:6" x14ac:dyDescent="0.25">
      <c r="A5657"/>
      <c r="B5657"/>
      <c r="E5657"/>
      <c r="F5657"/>
    </row>
    <row r="5658" spans="1:6" x14ac:dyDescent="0.25">
      <c r="A5658"/>
      <c r="B5658"/>
      <c r="E5658"/>
      <c r="F5658"/>
    </row>
    <row r="5659" spans="1:6" x14ac:dyDescent="0.25">
      <c r="A5659"/>
      <c r="B5659"/>
      <c r="E5659"/>
      <c r="F5659"/>
    </row>
    <row r="5660" spans="1:6" x14ac:dyDescent="0.25">
      <c r="A5660"/>
      <c r="B5660"/>
      <c r="E5660"/>
      <c r="F5660"/>
    </row>
    <row r="5661" spans="1:6" x14ac:dyDescent="0.25">
      <c r="A5661"/>
      <c r="B5661"/>
      <c r="E5661"/>
      <c r="F5661"/>
    </row>
    <row r="5662" spans="1:6" x14ac:dyDescent="0.25">
      <c r="A5662"/>
      <c r="B5662"/>
      <c r="E5662"/>
      <c r="F5662"/>
    </row>
    <row r="5663" spans="1:6" x14ac:dyDescent="0.25">
      <c r="A5663"/>
      <c r="B5663"/>
      <c r="E5663"/>
      <c r="F5663"/>
    </row>
    <row r="5664" spans="1:6" x14ac:dyDescent="0.25">
      <c r="A5664"/>
      <c r="B5664"/>
      <c r="E5664"/>
      <c r="F5664"/>
    </row>
    <row r="5665" spans="1:6" x14ac:dyDescent="0.25">
      <c r="A5665"/>
      <c r="B5665"/>
      <c r="E5665"/>
      <c r="F5665"/>
    </row>
    <row r="5666" spans="1:6" x14ac:dyDescent="0.25">
      <c r="A5666"/>
      <c r="B5666"/>
      <c r="E5666"/>
      <c r="F5666"/>
    </row>
    <row r="5667" spans="1:6" x14ac:dyDescent="0.25">
      <c r="A5667"/>
      <c r="B5667"/>
      <c r="E5667"/>
      <c r="F5667"/>
    </row>
    <row r="5668" spans="1:6" x14ac:dyDescent="0.25">
      <c r="A5668"/>
      <c r="B5668"/>
      <c r="E5668"/>
      <c r="F5668"/>
    </row>
    <row r="5669" spans="1:6" x14ac:dyDescent="0.25">
      <c r="A5669"/>
      <c r="B5669"/>
      <c r="E5669"/>
      <c r="F5669"/>
    </row>
    <row r="5670" spans="1:6" x14ac:dyDescent="0.25">
      <c r="A5670"/>
      <c r="B5670"/>
      <c r="E5670"/>
      <c r="F5670"/>
    </row>
    <row r="5671" spans="1:6" x14ac:dyDescent="0.25">
      <c r="A5671"/>
      <c r="B5671"/>
      <c r="E5671"/>
      <c r="F5671"/>
    </row>
    <row r="5672" spans="1:6" x14ac:dyDescent="0.25">
      <c r="A5672"/>
      <c r="B5672"/>
      <c r="E5672"/>
      <c r="F5672"/>
    </row>
    <row r="5673" spans="1:6" x14ac:dyDescent="0.25">
      <c r="A5673"/>
      <c r="B5673"/>
      <c r="E5673"/>
      <c r="F5673"/>
    </row>
    <row r="5674" spans="1:6" x14ac:dyDescent="0.25">
      <c r="A5674"/>
      <c r="B5674"/>
      <c r="E5674"/>
      <c r="F5674"/>
    </row>
    <row r="5675" spans="1:6" x14ac:dyDescent="0.25">
      <c r="A5675"/>
      <c r="B5675"/>
      <c r="E5675"/>
      <c r="F5675"/>
    </row>
    <row r="5676" spans="1:6" x14ac:dyDescent="0.25">
      <c r="A5676"/>
      <c r="B5676"/>
      <c r="E5676"/>
      <c r="F5676"/>
    </row>
    <row r="5677" spans="1:6" x14ac:dyDescent="0.25">
      <c r="A5677"/>
      <c r="B5677"/>
      <c r="E5677"/>
      <c r="F5677"/>
    </row>
    <row r="5678" spans="1:6" x14ac:dyDescent="0.25">
      <c r="A5678"/>
      <c r="B5678"/>
      <c r="E5678"/>
      <c r="F5678"/>
    </row>
    <row r="5679" spans="1:6" x14ac:dyDescent="0.25">
      <c r="A5679"/>
      <c r="B5679"/>
      <c r="E5679"/>
      <c r="F5679"/>
    </row>
    <row r="5680" spans="1:6" x14ac:dyDescent="0.25">
      <c r="A5680"/>
      <c r="B5680"/>
      <c r="E5680"/>
      <c r="F5680"/>
    </row>
    <row r="5681" spans="1:6" x14ac:dyDescent="0.25">
      <c r="A5681"/>
      <c r="B5681"/>
      <c r="E5681"/>
      <c r="F5681"/>
    </row>
    <row r="5682" spans="1:6" x14ac:dyDescent="0.25">
      <c r="A5682"/>
      <c r="B5682"/>
      <c r="E5682"/>
      <c r="F5682"/>
    </row>
    <row r="5683" spans="1:6" x14ac:dyDescent="0.25">
      <c r="A5683"/>
      <c r="B5683"/>
      <c r="E5683"/>
      <c r="F5683"/>
    </row>
    <row r="5684" spans="1:6" x14ac:dyDescent="0.25">
      <c r="A5684"/>
      <c r="B5684"/>
      <c r="E5684"/>
      <c r="F5684"/>
    </row>
    <row r="5685" spans="1:6" x14ac:dyDescent="0.25">
      <c r="A5685"/>
      <c r="B5685"/>
      <c r="E5685"/>
      <c r="F5685"/>
    </row>
    <row r="5686" spans="1:6" x14ac:dyDescent="0.25">
      <c r="A5686"/>
      <c r="B5686"/>
      <c r="E5686"/>
      <c r="F5686"/>
    </row>
    <row r="5687" spans="1:6" x14ac:dyDescent="0.25">
      <c r="A5687"/>
      <c r="B5687"/>
      <c r="E5687"/>
      <c r="F5687"/>
    </row>
    <row r="5688" spans="1:6" x14ac:dyDescent="0.25">
      <c r="A5688"/>
      <c r="B5688"/>
      <c r="E5688"/>
      <c r="F5688"/>
    </row>
    <row r="5689" spans="1:6" x14ac:dyDescent="0.25">
      <c r="A5689"/>
      <c r="B5689"/>
      <c r="E5689"/>
      <c r="F5689"/>
    </row>
    <row r="5690" spans="1:6" x14ac:dyDescent="0.25">
      <c r="A5690"/>
      <c r="B5690"/>
      <c r="E5690"/>
      <c r="F5690"/>
    </row>
    <row r="5691" spans="1:6" x14ac:dyDescent="0.25">
      <c r="A5691"/>
      <c r="B5691"/>
      <c r="E5691"/>
      <c r="F5691"/>
    </row>
    <row r="5692" spans="1:6" x14ac:dyDescent="0.25">
      <c r="A5692"/>
      <c r="B5692"/>
      <c r="E5692"/>
      <c r="F5692"/>
    </row>
    <row r="5693" spans="1:6" x14ac:dyDescent="0.25">
      <c r="A5693"/>
      <c r="B5693"/>
      <c r="E5693"/>
      <c r="F5693"/>
    </row>
    <row r="5694" spans="1:6" x14ac:dyDescent="0.25">
      <c r="A5694"/>
      <c r="B5694"/>
      <c r="E5694"/>
      <c r="F5694"/>
    </row>
    <row r="5695" spans="1:6" x14ac:dyDescent="0.25">
      <c r="A5695"/>
      <c r="B5695"/>
      <c r="E5695"/>
      <c r="F5695"/>
    </row>
    <row r="5696" spans="1:6" x14ac:dyDescent="0.25">
      <c r="A5696"/>
      <c r="B5696"/>
      <c r="E5696"/>
      <c r="F5696"/>
    </row>
    <row r="5697" spans="1:6" x14ac:dyDescent="0.25">
      <c r="A5697"/>
      <c r="B5697"/>
      <c r="E5697"/>
      <c r="F5697"/>
    </row>
    <row r="5698" spans="1:6" x14ac:dyDescent="0.25">
      <c r="A5698"/>
      <c r="B5698"/>
      <c r="E5698"/>
      <c r="F5698"/>
    </row>
    <row r="5699" spans="1:6" x14ac:dyDescent="0.25">
      <c r="A5699"/>
      <c r="B5699"/>
      <c r="E5699"/>
      <c r="F5699"/>
    </row>
    <row r="5700" spans="1:6" x14ac:dyDescent="0.25">
      <c r="A5700"/>
      <c r="B5700"/>
      <c r="E5700"/>
      <c r="F5700"/>
    </row>
    <row r="5701" spans="1:6" x14ac:dyDescent="0.25">
      <c r="A5701"/>
      <c r="B5701"/>
      <c r="E5701"/>
      <c r="F5701"/>
    </row>
    <row r="5702" spans="1:6" x14ac:dyDescent="0.25">
      <c r="A5702"/>
      <c r="B5702"/>
      <c r="E5702"/>
      <c r="F5702"/>
    </row>
    <row r="5703" spans="1:6" x14ac:dyDescent="0.25">
      <c r="A5703"/>
      <c r="B5703"/>
      <c r="E5703"/>
      <c r="F5703"/>
    </row>
    <row r="5704" spans="1:6" x14ac:dyDescent="0.25">
      <c r="A5704"/>
      <c r="B5704"/>
      <c r="E5704"/>
      <c r="F5704"/>
    </row>
    <row r="5705" spans="1:6" x14ac:dyDescent="0.25">
      <c r="A5705"/>
      <c r="B5705"/>
      <c r="E5705"/>
      <c r="F5705"/>
    </row>
    <row r="5706" spans="1:6" x14ac:dyDescent="0.25">
      <c r="A5706"/>
      <c r="B5706"/>
      <c r="E5706"/>
      <c r="F5706"/>
    </row>
    <row r="5707" spans="1:6" x14ac:dyDescent="0.25">
      <c r="A5707"/>
      <c r="B5707"/>
      <c r="E5707"/>
      <c r="F5707"/>
    </row>
    <row r="5708" spans="1:6" x14ac:dyDescent="0.25">
      <c r="A5708"/>
      <c r="B5708"/>
      <c r="E5708"/>
      <c r="F5708"/>
    </row>
    <row r="5709" spans="1:6" x14ac:dyDescent="0.25">
      <c r="A5709"/>
      <c r="B5709"/>
      <c r="E5709"/>
      <c r="F5709"/>
    </row>
    <row r="5710" spans="1:6" x14ac:dyDescent="0.25">
      <c r="A5710"/>
      <c r="B5710"/>
      <c r="E5710"/>
      <c r="F5710"/>
    </row>
    <row r="5711" spans="1:6" x14ac:dyDescent="0.25">
      <c r="A5711"/>
      <c r="B5711"/>
      <c r="E5711"/>
      <c r="F5711"/>
    </row>
    <row r="5712" spans="1:6" x14ac:dyDescent="0.25">
      <c r="A5712"/>
      <c r="B5712"/>
      <c r="E5712"/>
      <c r="F5712"/>
    </row>
    <row r="5713" spans="1:6" x14ac:dyDescent="0.25">
      <c r="A5713"/>
      <c r="B5713"/>
      <c r="E5713"/>
      <c r="F5713"/>
    </row>
    <row r="5714" spans="1:6" x14ac:dyDescent="0.25">
      <c r="A5714"/>
      <c r="B5714"/>
      <c r="E5714"/>
      <c r="F5714"/>
    </row>
    <row r="5715" spans="1:6" x14ac:dyDescent="0.25">
      <c r="A5715"/>
      <c r="B5715"/>
      <c r="E5715"/>
      <c r="F5715"/>
    </row>
    <row r="5716" spans="1:6" x14ac:dyDescent="0.25">
      <c r="A5716"/>
      <c r="B5716"/>
      <c r="E5716"/>
      <c r="F5716"/>
    </row>
    <row r="5717" spans="1:6" x14ac:dyDescent="0.25">
      <c r="A5717"/>
      <c r="B5717"/>
      <c r="E5717"/>
      <c r="F5717"/>
    </row>
    <row r="5718" spans="1:6" x14ac:dyDescent="0.25">
      <c r="A5718"/>
      <c r="B5718"/>
      <c r="E5718"/>
      <c r="F5718"/>
    </row>
    <row r="5719" spans="1:6" x14ac:dyDescent="0.25">
      <c r="A5719"/>
      <c r="B5719"/>
      <c r="E5719"/>
      <c r="F5719"/>
    </row>
    <row r="5720" spans="1:6" x14ac:dyDescent="0.25">
      <c r="A5720"/>
      <c r="B5720"/>
      <c r="E5720"/>
      <c r="F5720"/>
    </row>
    <row r="5721" spans="1:6" x14ac:dyDescent="0.25">
      <c r="A5721"/>
      <c r="B5721"/>
      <c r="E5721"/>
      <c r="F5721"/>
    </row>
    <row r="5722" spans="1:6" x14ac:dyDescent="0.25">
      <c r="A5722"/>
      <c r="B5722"/>
      <c r="E5722"/>
      <c r="F5722"/>
    </row>
    <row r="5723" spans="1:6" x14ac:dyDescent="0.25">
      <c r="A5723"/>
      <c r="B5723"/>
      <c r="E5723"/>
      <c r="F5723"/>
    </row>
    <row r="5724" spans="1:6" x14ac:dyDescent="0.25">
      <c r="A5724"/>
      <c r="B5724"/>
      <c r="E5724"/>
      <c r="F5724"/>
    </row>
    <row r="5725" spans="1:6" x14ac:dyDescent="0.25">
      <c r="A5725"/>
      <c r="B5725"/>
      <c r="E5725"/>
      <c r="F5725"/>
    </row>
    <row r="5726" spans="1:6" x14ac:dyDescent="0.25">
      <c r="A5726"/>
      <c r="B5726"/>
      <c r="E5726"/>
      <c r="F5726"/>
    </row>
    <row r="5727" spans="1:6" x14ac:dyDescent="0.25">
      <c r="A5727"/>
      <c r="B5727"/>
      <c r="E5727"/>
      <c r="F5727"/>
    </row>
    <row r="5728" spans="1:6" x14ac:dyDescent="0.25">
      <c r="A5728"/>
      <c r="B5728"/>
      <c r="E5728"/>
      <c r="F5728"/>
    </row>
    <row r="5729" spans="1:6" x14ac:dyDescent="0.25">
      <c r="A5729"/>
      <c r="B5729"/>
      <c r="E5729"/>
      <c r="F5729"/>
    </row>
    <row r="5730" spans="1:6" x14ac:dyDescent="0.25">
      <c r="A5730"/>
      <c r="B5730"/>
      <c r="E5730"/>
      <c r="F5730"/>
    </row>
    <row r="5731" spans="1:6" x14ac:dyDescent="0.25">
      <c r="A5731"/>
      <c r="B5731"/>
      <c r="E5731"/>
      <c r="F5731"/>
    </row>
    <row r="5732" spans="1:6" x14ac:dyDescent="0.25">
      <c r="A5732"/>
      <c r="B5732"/>
      <c r="E5732"/>
      <c r="F5732"/>
    </row>
    <row r="5733" spans="1:6" x14ac:dyDescent="0.25">
      <c r="A5733"/>
      <c r="B5733"/>
      <c r="E5733"/>
      <c r="F5733"/>
    </row>
    <row r="5734" spans="1:6" x14ac:dyDescent="0.25">
      <c r="A5734"/>
      <c r="B5734"/>
      <c r="E5734"/>
      <c r="F5734"/>
    </row>
    <row r="5735" spans="1:6" x14ac:dyDescent="0.25">
      <c r="A5735"/>
      <c r="B5735"/>
      <c r="E5735"/>
      <c r="F5735"/>
    </row>
    <row r="5736" spans="1:6" x14ac:dyDescent="0.25">
      <c r="A5736"/>
      <c r="B5736"/>
      <c r="E5736"/>
      <c r="F5736"/>
    </row>
    <row r="5737" spans="1:6" x14ac:dyDescent="0.25">
      <c r="A5737"/>
      <c r="B5737"/>
      <c r="E5737"/>
      <c r="F5737"/>
    </row>
    <row r="5738" spans="1:6" x14ac:dyDescent="0.25">
      <c r="A5738"/>
      <c r="B5738"/>
      <c r="E5738"/>
      <c r="F5738"/>
    </row>
    <row r="5739" spans="1:6" x14ac:dyDescent="0.25">
      <c r="A5739"/>
      <c r="B5739"/>
      <c r="E5739"/>
      <c r="F5739"/>
    </row>
    <row r="5740" spans="1:6" x14ac:dyDescent="0.25">
      <c r="A5740"/>
      <c r="B5740"/>
      <c r="E5740"/>
      <c r="F5740"/>
    </row>
    <row r="5741" spans="1:6" x14ac:dyDescent="0.25">
      <c r="A5741"/>
      <c r="B5741"/>
      <c r="E5741"/>
      <c r="F5741"/>
    </row>
    <row r="5742" spans="1:6" x14ac:dyDescent="0.25">
      <c r="A5742"/>
      <c r="B5742"/>
      <c r="E5742"/>
      <c r="F5742"/>
    </row>
    <row r="5743" spans="1:6" x14ac:dyDescent="0.25">
      <c r="A5743"/>
      <c r="B5743"/>
      <c r="E5743"/>
      <c r="F5743"/>
    </row>
    <row r="5744" spans="1:6" x14ac:dyDescent="0.25">
      <c r="A5744"/>
      <c r="B5744"/>
      <c r="E5744"/>
      <c r="F5744"/>
    </row>
    <row r="5745" spans="1:6" x14ac:dyDescent="0.25">
      <c r="A5745"/>
      <c r="B5745"/>
      <c r="E5745"/>
      <c r="F5745"/>
    </row>
    <row r="5746" spans="1:6" x14ac:dyDescent="0.25">
      <c r="A5746"/>
      <c r="B5746"/>
      <c r="E5746"/>
      <c r="F5746"/>
    </row>
    <row r="5747" spans="1:6" x14ac:dyDescent="0.25">
      <c r="A5747"/>
      <c r="B5747"/>
      <c r="E5747"/>
      <c r="F5747"/>
    </row>
    <row r="5748" spans="1:6" x14ac:dyDescent="0.25">
      <c r="A5748"/>
      <c r="B5748"/>
      <c r="E5748"/>
      <c r="F5748"/>
    </row>
    <row r="5749" spans="1:6" x14ac:dyDescent="0.25">
      <c r="A5749"/>
      <c r="B5749"/>
      <c r="E5749"/>
      <c r="F5749"/>
    </row>
    <row r="5750" spans="1:6" x14ac:dyDescent="0.25">
      <c r="A5750"/>
      <c r="B5750"/>
      <c r="E5750"/>
      <c r="F5750"/>
    </row>
    <row r="5751" spans="1:6" x14ac:dyDescent="0.25">
      <c r="A5751"/>
      <c r="B5751"/>
      <c r="E5751"/>
      <c r="F5751"/>
    </row>
    <row r="5752" spans="1:6" x14ac:dyDescent="0.25">
      <c r="A5752"/>
      <c r="B5752"/>
      <c r="E5752"/>
      <c r="F5752"/>
    </row>
    <row r="5753" spans="1:6" x14ac:dyDescent="0.25">
      <c r="A5753"/>
      <c r="B5753"/>
      <c r="E5753"/>
      <c r="F5753"/>
    </row>
    <row r="5754" spans="1:6" x14ac:dyDescent="0.25">
      <c r="A5754"/>
      <c r="B5754"/>
      <c r="E5754"/>
      <c r="F5754"/>
    </row>
    <row r="5755" spans="1:6" x14ac:dyDescent="0.25">
      <c r="A5755"/>
      <c r="B5755"/>
      <c r="E5755"/>
      <c r="F5755"/>
    </row>
    <row r="5756" spans="1:6" x14ac:dyDescent="0.25">
      <c r="A5756"/>
      <c r="B5756"/>
      <c r="E5756"/>
      <c r="F5756"/>
    </row>
    <row r="5757" spans="1:6" x14ac:dyDescent="0.25">
      <c r="A5757"/>
      <c r="B5757"/>
      <c r="E5757"/>
      <c r="F5757"/>
    </row>
    <row r="5758" spans="1:6" x14ac:dyDescent="0.25">
      <c r="A5758"/>
      <c r="B5758"/>
      <c r="E5758"/>
      <c r="F5758"/>
    </row>
    <row r="5759" spans="1:6" x14ac:dyDescent="0.25">
      <c r="A5759"/>
      <c r="B5759"/>
      <c r="E5759"/>
      <c r="F5759"/>
    </row>
    <row r="5760" spans="1:6" x14ac:dyDescent="0.25">
      <c r="A5760"/>
      <c r="B5760"/>
      <c r="E5760"/>
      <c r="F5760"/>
    </row>
    <row r="5761" spans="1:6" x14ac:dyDescent="0.25">
      <c r="A5761"/>
      <c r="B5761"/>
      <c r="E5761"/>
      <c r="F5761"/>
    </row>
    <row r="5762" spans="1:6" x14ac:dyDescent="0.25">
      <c r="A5762"/>
      <c r="B5762"/>
      <c r="E5762"/>
      <c r="F5762"/>
    </row>
    <row r="5763" spans="1:6" x14ac:dyDescent="0.25">
      <c r="A5763"/>
      <c r="B5763"/>
      <c r="E5763"/>
      <c r="F5763"/>
    </row>
    <row r="5764" spans="1:6" x14ac:dyDescent="0.25">
      <c r="A5764"/>
      <c r="B5764"/>
      <c r="E5764"/>
      <c r="F5764"/>
    </row>
    <row r="5765" spans="1:6" x14ac:dyDescent="0.25">
      <c r="A5765"/>
      <c r="B5765"/>
      <c r="E5765"/>
      <c r="F5765"/>
    </row>
    <row r="5766" spans="1:6" x14ac:dyDescent="0.25">
      <c r="A5766"/>
      <c r="B5766"/>
      <c r="E5766"/>
      <c r="F5766"/>
    </row>
    <row r="5767" spans="1:6" x14ac:dyDescent="0.25">
      <c r="A5767"/>
      <c r="B5767"/>
      <c r="E5767"/>
      <c r="F5767"/>
    </row>
    <row r="5768" spans="1:6" x14ac:dyDescent="0.25">
      <c r="A5768"/>
      <c r="B5768"/>
      <c r="E5768"/>
      <c r="F5768"/>
    </row>
    <row r="5769" spans="1:6" x14ac:dyDescent="0.25">
      <c r="A5769"/>
      <c r="B5769"/>
      <c r="E5769"/>
      <c r="F5769"/>
    </row>
    <row r="5770" spans="1:6" x14ac:dyDescent="0.25">
      <c r="A5770"/>
      <c r="B5770"/>
      <c r="E5770"/>
      <c r="F5770"/>
    </row>
    <row r="5771" spans="1:6" x14ac:dyDescent="0.25">
      <c r="A5771"/>
      <c r="B5771"/>
      <c r="E5771"/>
      <c r="F5771"/>
    </row>
    <row r="5772" spans="1:6" x14ac:dyDescent="0.25">
      <c r="A5772"/>
      <c r="B5772"/>
      <c r="E5772"/>
      <c r="F5772"/>
    </row>
    <row r="5773" spans="1:6" x14ac:dyDescent="0.25">
      <c r="A5773"/>
      <c r="B5773"/>
      <c r="E5773"/>
      <c r="F5773"/>
    </row>
    <row r="5774" spans="1:6" x14ac:dyDescent="0.25">
      <c r="A5774"/>
      <c r="B5774"/>
      <c r="E5774"/>
      <c r="F5774"/>
    </row>
    <row r="5775" spans="1:6" x14ac:dyDescent="0.25">
      <c r="A5775"/>
      <c r="B5775"/>
      <c r="E5775"/>
      <c r="F5775"/>
    </row>
    <row r="5776" spans="1:6" x14ac:dyDescent="0.25">
      <c r="A5776"/>
      <c r="B5776"/>
      <c r="E5776"/>
      <c r="F5776"/>
    </row>
    <row r="5777" spans="1:6" x14ac:dyDescent="0.25">
      <c r="A5777"/>
      <c r="B5777"/>
      <c r="E5777"/>
      <c r="F5777"/>
    </row>
    <row r="5778" spans="1:6" x14ac:dyDescent="0.25">
      <c r="A5778"/>
      <c r="B5778"/>
      <c r="E5778"/>
      <c r="F5778"/>
    </row>
    <row r="5779" spans="1:6" x14ac:dyDescent="0.25">
      <c r="A5779"/>
      <c r="B5779"/>
      <c r="E5779"/>
      <c r="F5779"/>
    </row>
    <row r="5780" spans="1:6" x14ac:dyDescent="0.25">
      <c r="A5780"/>
      <c r="B5780"/>
      <c r="E5780"/>
      <c r="F5780"/>
    </row>
    <row r="5781" spans="1:6" x14ac:dyDescent="0.25">
      <c r="A5781"/>
      <c r="B5781"/>
      <c r="E5781"/>
      <c r="F5781"/>
    </row>
    <row r="5782" spans="1:6" x14ac:dyDescent="0.25">
      <c r="A5782"/>
      <c r="B5782"/>
      <c r="E5782"/>
      <c r="F5782"/>
    </row>
    <row r="5783" spans="1:6" x14ac:dyDescent="0.25">
      <c r="A5783"/>
      <c r="B5783"/>
      <c r="E5783"/>
      <c r="F5783"/>
    </row>
    <row r="5784" spans="1:6" x14ac:dyDescent="0.25">
      <c r="A5784"/>
      <c r="B5784"/>
      <c r="E5784"/>
      <c r="F5784"/>
    </row>
    <row r="5785" spans="1:6" x14ac:dyDescent="0.25">
      <c r="A5785"/>
      <c r="B5785"/>
      <c r="E5785"/>
      <c r="F5785"/>
    </row>
    <row r="5786" spans="1:6" x14ac:dyDescent="0.25">
      <c r="A5786"/>
      <c r="B5786"/>
      <c r="E5786"/>
      <c r="F5786"/>
    </row>
    <row r="5787" spans="1:6" x14ac:dyDescent="0.25">
      <c r="A5787"/>
      <c r="B5787"/>
      <c r="E5787"/>
      <c r="F5787"/>
    </row>
    <row r="5788" spans="1:6" x14ac:dyDescent="0.25">
      <c r="A5788"/>
      <c r="B5788"/>
      <c r="E5788"/>
      <c r="F5788"/>
    </row>
    <row r="5789" spans="1:6" x14ac:dyDescent="0.25">
      <c r="A5789"/>
      <c r="B5789"/>
      <c r="E5789"/>
      <c r="F5789"/>
    </row>
    <row r="5790" spans="1:6" x14ac:dyDescent="0.25">
      <c r="A5790"/>
      <c r="B5790"/>
      <c r="E5790"/>
      <c r="F5790"/>
    </row>
    <row r="5791" spans="1:6" x14ac:dyDescent="0.25">
      <c r="A5791"/>
      <c r="B5791"/>
      <c r="E5791"/>
      <c r="F5791"/>
    </row>
    <row r="5792" spans="1:6" x14ac:dyDescent="0.25">
      <c r="A5792"/>
      <c r="B5792"/>
      <c r="E5792"/>
      <c r="F5792"/>
    </row>
    <row r="5793" spans="1:6" x14ac:dyDescent="0.25">
      <c r="A5793"/>
      <c r="B5793"/>
      <c r="E5793"/>
      <c r="F5793"/>
    </row>
    <row r="5794" spans="1:6" x14ac:dyDescent="0.25">
      <c r="A5794"/>
      <c r="B5794"/>
      <c r="E5794"/>
      <c r="F5794"/>
    </row>
    <row r="5795" spans="1:6" x14ac:dyDescent="0.25">
      <c r="A5795"/>
      <c r="B5795"/>
      <c r="E5795"/>
      <c r="F5795"/>
    </row>
    <row r="5796" spans="1:6" x14ac:dyDescent="0.25">
      <c r="A5796"/>
      <c r="B5796"/>
      <c r="E5796"/>
      <c r="F5796"/>
    </row>
    <row r="5797" spans="1:6" x14ac:dyDescent="0.25">
      <c r="A5797"/>
      <c r="B5797"/>
      <c r="E5797"/>
      <c r="F5797"/>
    </row>
    <row r="5798" spans="1:6" x14ac:dyDescent="0.25">
      <c r="A5798"/>
      <c r="B5798"/>
      <c r="E5798"/>
      <c r="F5798"/>
    </row>
    <row r="5799" spans="1:6" x14ac:dyDescent="0.25">
      <c r="A5799"/>
      <c r="B5799"/>
      <c r="E5799"/>
      <c r="F5799"/>
    </row>
    <row r="5800" spans="1:6" x14ac:dyDescent="0.25">
      <c r="A5800"/>
      <c r="B5800"/>
      <c r="E5800"/>
      <c r="F5800"/>
    </row>
    <row r="5801" spans="1:6" x14ac:dyDescent="0.25">
      <c r="A5801"/>
      <c r="B5801"/>
      <c r="E5801"/>
      <c r="F5801"/>
    </row>
    <row r="5802" spans="1:6" x14ac:dyDescent="0.25">
      <c r="A5802"/>
      <c r="B5802"/>
      <c r="E5802"/>
      <c r="F5802"/>
    </row>
    <row r="5803" spans="1:6" x14ac:dyDescent="0.25">
      <c r="A5803"/>
      <c r="B5803"/>
      <c r="E5803"/>
      <c r="F5803"/>
    </row>
    <row r="5804" spans="1:6" x14ac:dyDescent="0.25">
      <c r="A5804"/>
      <c r="B5804"/>
      <c r="E5804"/>
      <c r="F5804"/>
    </row>
    <row r="5805" spans="1:6" x14ac:dyDescent="0.25">
      <c r="A5805"/>
      <c r="B5805"/>
      <c r="E5805"/>
      <c r="F5805"/>
    </row>
    <row r="5806" spans="1:6" x14ac:dyDescent="0.25">
      <c r="A5806"/>
      <c r="B5806"/>
      <c r="E5806"/>
      <c r="F5806"/>
    </row>
    <row r="5807" spans="1:6" x14ac:dyDescent="0.25">
      <c r="A5807"/>
      <c r="B5807"/>
      <c r="E5807"/>
      <c r="F5807"/>
    </row>
    <row r="5808" spans="1:6" x14ac:dyDescent="0.25">
      <c r="A5808"/>
      <c r="B5808"/>
      <c r="E5808"/>
      <c r="F5808"/>
    </row>
    <row r="5809" spans="1:6" x14ac:dyDescent="0.25">
      <c r="A5809"/>
      <c r="B5809"/>
      <c r="E5809"/>
      <c r="F5809"/>
    </row>
    <row r="5810" spans="1:6" x14ac:dyDescent="0.25">
      <c r="A5810"/>
      <c r="B5810"/>
      <c r="E5810"/>
      <c r="F5810"/>
    </row>
    <row r="5811" spans="1:6" x14ac:dyDescent="0.25">
      <c r="A5811"/>
      <c r="B5811"/>
      <c r="E5811"/>
      <c r="F5811"/>
    </row>
    <row r="5812" spans="1:6" x14ac:dyDescent="0.25">
      <c r="A5812"/>
      <c r="B5812"/>
      <c r="E5812"/>
      <c r="F5812"/>
    </row>
    <row r="5813" spans="1:6" x14ac:dyDescent="0.25">
      <c r="A5813"/>
      <c r="B5813"/>
      <c r="E5813"/>
      <c r="F5813"/>
    </row>
    <row r="5814" spans="1:6" x14ac:dyDescent="0.25">
      <c r="A5814"/>
      <c r="B5814"/>
      <c r="E5814"/>
      <c r="F5814"/>
    </row>
    <row r="5815" spans="1:6" x14ac:dyDescent="0.25">
      <c r="A5815"/>
      <c r="B5815"/>
      <c r="E5815"/>
      <c r="F5815"/>
    </row>
    <row r="5816" spans="1:6" x14ac:dyDescent="0.25">
      <c r="A5816"/>
      <c r="B5816"/>
      <c r="E5816"/>
      <c r="F5816"/>
    </row>
    <row r="5817" spans="1:6" x14ac:dyDescent="0.25">
      <c r="A5817"/>
      <c r="B5817"/>
      <c r="E5817"/>
      <c r="F5817"/>
    </row>
    <row r="5818" spans="1:6" x14ac:dyDescent="0.25">
      <c r="A5818"/>
      <c r="B5818"/>
      <c r="E5818"/>
      <c r="F5818"/>
    </row>
    <row r="5819" spans="1:6" x14ac:dyDescent="0.25">
      <c r="A5819"/>
      <c r="B5819"/>
      <c r="E5819"/>
      <c r="F5819"/>
    </row>
    <row r="5820" spans="1:6" x14ac:dyDescent="0.25">
      <c r="A5820"/>
      <c r="B5820"/>
      <c r="E5820"/>
      <c r="F5820"/>
    </row>
    <row r="5821" spans="1:6" x14ac:dyDescent="0.25">
      <c r="A5821"/>
      <c r="B5821"/>
      <c r="E5821"/>
      <c r="F5821"/>
    </row>
    <row r="5822" spans="1:6" x14ac:dyDescent="0.25">
      <c r="A5822"/>
      <c r="B5822"/>
      <c r="E5822"/>
      <c r="F5822"/>
    </row>
    <row r="5823" spans="1:6" x14ac:dyDescent="0.25">
      <c r="A5823"/>
      <c r="B5823"/>
      <c r="E5823"/>
      <c r="F5823"/>
    </row>
    <row r="5824" spans="1:6" x14ac:dyDescent="0.25">
      <c r="A5824"/>
      <c r="B5824"/>
      <c r="E5824"/>
      <c r="F5824"/>
    </row>
    <row r="5825" spans="1:6" x14ac:dyDescent="0.25">
      <c r="A5825"/>
      <c r="B5825"/>
      <c r="E5825"/>
      <c r="F5825"/>
    </row>
    <row r="5826" spans="1:6" x14ac:dyDescent="0.25">
      <c r="A5826"/>
      <c r="B5826"/>
      <c r="E5826"/>
      <c r="F5826"/>
    </row>
    <row r="5827" spans="1:6" x14ac:dyDescent="0.25">
      <c r="A5827"/>
      <c r="B5827"/>
      <c r="E5827"/>
      <c r="F5827"/>
    </row>
    <row r="5828" spans="1:6" x14ac:dyDescent="0.25">
      <c r="A5828"/>
      <c r="B5828"/>
      <c r="E5828"/>
      <c r="F5828"/>
    </row>
    <row r="5829" spans="1:6" x14ac:dyDescent="0.25">
      <c r="A5829"/>
      <c r="B5829"/>
      <c r="E5829"/>
      <c r="F5829"/>
    </row>
    <row r="5830" spans="1:6" x14ac:dyDescent="0.25">
      <c r="A5830"/>
      <c r="B5830"/>
      <c r="E5830"/>
      <c r="F5830"/>
    </row>
    <row r="5831" spans="1:6" x14ac:dyDescent="0.25">
      <c r="A5831"/>
      <c r="B5831"/>
      <c r="E5831"/>
      <c r="F5831"/>
    </row>
    <row r="5832" spans="1:6" x14ac:dyDescent="0.25">
      <c r="A5832"/>
      <c r="B5832"/>
      <c r="E5832"/>
      <c r="F5832"/>
    </row>
    <row r="5833" spans="1:6" x14ac:dyDescent="0.25">
      <c r="A5833"/>
      <c r="B5833"/>
      <c r="E5833"/>
      <c r="F5833"/>
    </row>
    <row r="5834" spans="1:6" x14ac:dyDescent="0.25">
      <c r="A5834"/>
      <c r="B5834"/>
      <c r="E5834"/>
      <c r="F5834"/>
    </row>
    <row r="5835" spans="1:6" x14ac:dyDescent="0.25">
      <c r="A5835"/>
      <c r="B5835"/>
      <c r="E5835"/>
      <c r="F5835"/>
    </row>
    <row r="5836" spans="1:6" x14ac:dyDescent="0.25">
      <c r="A5836"/>
      <c r="B5836"/>
      <c r="E5836"/>
      <c r="F5836"/>
    </row>
    <row r="5837" spans="1:6" x14ac:dyDescent="0.25">
      <c r="A5837"/>
      <c r="B5837"/>
      <c r="E5837"/>
      <c r="F5837"/>
    </row>
    <row r="5838" spans="1:6" x14ac:dyDescent="0.25">
      <c r="A5838"/>
      <c r="B5838"/>
      <c r="E5838"/>
      <c r="F5838"/>
    </row>
    <row r="5839" spans="1:6" x14ac:dyDescent="0.25">
      <c r="A5839"/>
      <c r="B5839"/>
      <c r="E5839"/>
      <c r="F5839"/>
    </row>
    <row r="5840" spans="1:6" x14ac:dyDescent="0.25">
      <c r="A5840"/>
      <c r="B5840"/>
      <c r="E5840"/>
      <c r="F5840"/>
    </row>
    <row r="5841" spans="1:6" x14ac:dyDescent="0.25">
      <c r="A5841"/>
      <c r="B5841"/>
      <c r="E5841"/>
      <c r="F5841"/>
    </row>
    <row r="5842" spans="1:6" x14ac:dyDescent="0.25">
      <c r="A5842"/>
      <c r="B5842"/>
      <c r="E5842"/>
      <c r="F5842"/>
    </row>
    <row r="5843" spans="1:6" x14ac:dyDescent="0.25">
      <c r="A5843"/>
      <c r="B5843"/>
      <c r="E5843"/>
      <c r="F5843"/>
    </row>
    <row r="5844" spans="1:6" x14ac:dyDescent="0.25">
      <c r="A5844"/>
      <c r="B5844"/>
      <c r="E5844"/>
      <c r="F5844"/>
    </row>
    <row r="5845" spans="1:6" x14ac:dyDescent="0.25">
      <c r="A5845"/>
      <c r="B5845"/>
      <c r="E5845"/>
      <c r="F5845"/>
    </row>
    <row r="5846" spans="1:6" x14ac:dyDescent="0.25">
      <c r="A5846"/>
      <c r="B5846"/>
      <c r="E5846"/>
      <c r="F5846"/>
    </row>
    <row r="5847" spans="1:6" x14ac:dyDescent="0.25">
      <c r="A5847"/>
      <c r="B5847"/>
      <c r="E5847"/>
      <c r="F5847"/>
    </row>
    <row r="5848" spans="1:6" x14ac:dyDescent="0.25">
      <c r="A5848"/>
      <c r="B5848"/>
      <c r="E5848"/>
      <c r="F5848"/>
    </row>
    <row r="5849" spans="1:6" x14ac:dyDescent="0.25">
      <c r="A5849"/>
      <c r="B5849"/>
      <c r="E5849"/>
      <c r="F5849"/>
    </row>
    <row r="5850" spans="1:6" x14ac:dyDescent="0.25">
      <c r="A5850"/>
      <c r="B5850"/>
      <c r="E5850"/>
      <c r="F5850"/>
    </row>
    <row r="5851" spans="1:6" x14ac:dyDescent="0.25">
      <c r="A5851"/>
      <c r="B5851"/>
      <c r="E5851"/>
      <c r="F5851"/>
    </row>
    <row r="5852" spans="1:6" x14ac:dyDescent="0.25">
      <c r="A5852"/>
      <c r="B5852"/>
      <c r="E5852"/>
      <c r="F5852"/>
    </row>
    <row r="5853" spans="1:6" x14ac:dyDescent="0.25">
      <c r="A5853"/>
      <c r="B5853"/>
      <c r="E5853"/>
      <c r="F5853"/>
    </row>
    <row r="5854" spans="1:6" x14ac:dyDescent="0.25">
      <c r="A5854"/>
      <c r="B5854"/>
      <c r="E5854"/>
      <c r="F5854"/>
    </row>
    <row r="5855" spans="1:6" x14ac:dyDescent="0.25">
      <c r="A5855"/>
      <c r="B5855"/>
      <c r="E5855"/>
      <c r="F5855"/>
    </row>
    <row r="5856" spans="1:6" x14ac:dyDescent="0.25">
      <c r="A5856"/>
      <c r="B5856"/>
      <c r="E5856"/>
      <c r="F5856"/>
    </row>
    <row r="5857" spans="1:6" x14ac:dyDescent="0.25">
      <c r="A5857"/>
      <c r="B5857"/>
      <c r="E5857"/>
      <c r="F5857"/>
    </row>
    <row r="5858" spans="1:6" x14ac:dyDescent="0.25">
      <c r="A5858"/>
      <c r="B5858"/>
      <c r="E5858"/>
      <c r="F5858"/>
    </row>
    <row r="5859" spans="1:6" x14ac:dyDescent="0.25">
      <c r="A5859"/>
      <c r="B5859"/>
      <c r="E5859"/>
      <c r="F5859"/>
    </row>
    <row r="5860" spans="1:6" x14ac:dyDescent="0.25">
      <c r="A5860"/>
      <c r="B5860"/>
      <c r="E5860"/>
      <c r="F5860"/>
    </row>
  </sheetData>
  <autoFilter ref="A1:K4570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1"/>
  <sheetViews>
    <sheetView workbookViewId="0">
      <pane ySplit="1" topLeftCell="A2" activePane="bottomLeft" state="frozen"/>
      <selection pane="bottomLeft" activeCell="J315" sqref="J315:J316"/>
    </sheetView>
  </sheetViews>
  <sheetFormatPr defaultRowHeight="15" x14ac:dyDescent="0.25"/>
  <cols>
    <col min="1" max="1" width="16.85546875" style="7" customWidth="1"/>
    <col min="2" max="2" width="15.42578125" bestFit="1" customWidth="1"/>
    <col min="3" max="3" width="28" bestFit="1" customWidth="1"/>
    <col min="4" max="4" width="15.28515625" customWidth="1"/>
    <col min="5" max="5" width="14.5703125" customWidth="1"/>
    <col min="6" max="6" width="22.28515625" style="11" customWidth="1"/>
    <col min="7" max="7" width="15.5703125" style="7" bestFit="1" customWidth="1"/>
    <col min="8" max="8" width="22.28515625" bestFit="1" customWidth="1"/>
    <col min="9" max="9" width="18.7109375" customWidth="1"/>
    <col min="10" max="10" width="12.7109375" style="21" customWidth="1"/>
  </cols>
  <sheetData>
    <row r="1" spans="1:10" s="18" customFormat="1" ht="30" x14ac:dyDescent="0.25">
      <c r="A1" s="18" t="s">
        <v>4</v>
      </c>
      <c r="B1" s="18" t="s">
        <v>5</v>
      </c>
      <c r="C1" s="18" t="s">
        <v>6</v>
      </c>
      <c r="D1" s="18" t="s">
        <v>7</v>
      </c>
      <c r="E1" s="18" t="s">
        <v>151</v>
      </c>
      <c r="F1" s="19" t="s">
        <v>318</v>
      </c>
      <c r="G1" s="18" t="s">
        <v>319</v>
      </c>
      <c r="H1" s="18" t="s">
        <v>161</v>
      </c>
      <c r="I1" s="1" t="s">
        <v>310</v>
      </c>
      <c r="J1" s="1" t="s">
        <v>162</v>
      </c>
    </row>
    <row r="2" spans="1:10" x14ac:dyDescent="0.25">
      <c r="A2" s="7">
        <v>1591</v>
      </c>
      <c r="B2" t="s">
        <v>9</v>
      </c>
      <c r="C2" t="s">
        <v>10</v>
      </c>
      <c r="D2">
        <v>4</v>
      </c>
      <c r="E2">
        <v>216</v>
      </c>
      <c r="F2" s="11">
        <v>9233041001131</v>
      </c>
      <c r="G2" s="7" t="s">
        <v>154</v>
      </c>
      <c r="H2" t="s">
        <v>153</v>
      </c>
      <c r="I2" t="s">
        <v>153</v>
      </c>
      <c r="J2" s="21">
        <v>348</v>
      </c>
    </row>
    <row r="3" spans="1:10" x14ac:dyDescent="0.25">
      <c r="A3" s="7">
        <v>1592</v>
      </c>
      <c r="B3" t="s">
        <v>9</v>
      </c>
      <c r="C3" t="s">
        <v>10</v>
      </c>
      <c r="D3">
        <v>8</v>
      </c>
      <c r="E3">
        <v>217</v>
      </c>
      <c r="F3" s="11">
        <v>9233041000738</v>
      </c>
      <c r="G3" s="7" t="s">
        <v>154</v>
      </c>
      <c r="H3" t="s">
        <v>153</v>
      </c>
      <c r="I3" t="s">
        <v>153</v>
      </c>
      <c r="J3" s="21">
        <v>1086</v>
      </c>
    </row>
    <row r="4" spans="1:10" x14ac:dyDescent="0.25">
      <c r="A4" s="7">
        <v>1593</v>
      </c>
      <c r="B4" t="s">
        <v>9</v>
      </c>
      <c r="C4" t="s">
        <v>10</v>
      </c>
      <c r="D4">
        <v>6</v>
      </c>
      <c r="E4">
        <v>218</v>
      </c>
      <c r="F4" s="11">
        <v>9233041000830</v>
      </c>
      <c r="G4" s="7" t="s">
        <v>154</v>
      </c>
      <c r="H4" t="s">
        <v>153</v>
      </c>
      <c r="I4" t="s">
        <v>153</v>
      </c>
      <c r="J4" s="21">
        <v>1294</v>
      </c>
    </row>
    <row r="5" spans="1:10" x14ac:dyDescent="0.25">
      <c r="A5" s="7">
        <v>1594</v>
      </c>
      <c r="B5" t="s">
        <v>9</v>
      </c>
      <c r="C5" t="s">
        <v>10</v>
      </c>
      <c r="D5">
        <v>7</v>
      </c>
      <c r="E5">
        <v>219</v>
      </c>
      <c r="F5" s="11">
        <v>6491034000237</v>
      </c>
      <c r="G5" s="7" t="s">
        <v>154</v>
      </c>
      <c r="H5" t="s">
        <v>153</v>
      </c>
      <c r="I5" t="s">
        <v>153</v>
      </c>
      <c r="J5" s="21">
        <v>673</v>
      </c>
    </row>
    <row r="6" spans="1:10" x14ac:dyDescent="0.25">
      <c r="A6" s="7">
        <v>1595</v>
      </c>
      <c r="B6" t="s">
        <v>9</v>
      </c>
      <c r="C6" t="s">
        <v>10</v>
      </c>
      <c r="D6">
        <v>9</v>
      </c>
      <c r="E6">
        <v>220</v>
      </c>
      <c r="F6" s="11">
        <v>9233041000832</v>
      </c>
      <c r="G6" s="7" t="s">
        <v>154</v>
      </c>
      <c r="H6" t="s">
        <v>153</v>
      </c>
      <c r="I6" t="s">
        <v>153</v>
      </c>
      <c r="J6" s="21">
        <v>2112</v>
      </c>
    </row>
    <row r="7" spans="1:10" x14ac:dyDescent="0.25">
      <c r="A7" s="7">
        <v>1596</v>
      </c>
      <c r="B7" t="s">
        <v>9</v>
      </c>
      <c r="C7" t="s">
        <v>10</v>
      </c>
      <c r="D7">
        <v>3</v>
      </c>
      <c r="E7">
        <v>221</v>
      </c>
      <c r="F7" s="11">
        <v>6491034000328</v>
      </c>
      <c r="G7" s="7" t="s">
        <v>154</v>
      </c>
      <c r="H7" t="s">
        <v>153</v>
      </c>
      <c r="I7" t="s">
        <v>153</v>
      </c>
      <c r="J7" s="21">
        <v>505</v>
      </c>
    </row>
    <row r="8" spans="1:10" x14ac:dyDescent="0.25">
      <c r="A8" s="7">
        <v>1598</v>
      </c>
      <c r="B8" t="s">
        <v>9</v>
      </c>
      <c r="C8" t="s">
        <v>12</v>
      </c>
      <c r="D8">
        <v>13</v>
      </c>
      <c r="E8">
        <v>222</v>
      </c>
      <c r="F8" s="11">
        <v>7789058050064</v>
      </c>
      <c r="G8" s="7" t="s">
        <v>154</v>
      </c>
      <c r="H8" t="s">
        <v>153</v>
      </c>
      <c r="I8" t="s">
        <v>153</v>
      </c>
      <c r="J8" s="21">
        <v>149</v>
      </c>
    </row>
    <row r="9" spans="1:10" x14ac:dyDescent="0.25">
      <c r="A9" s="7">
        <v>1599</v>
      </c>
      <c r="B9" t="s">
        <v>9</v>
      </c>
      <c r="C9" t="s">
        <v>12</v>
      </c>
      <c r="D9">
        <v>7</v>
      </c>
      <c r="E9">
        <v>223</v>
      </c>
      <c r="F9" s="11">
        <v>6491043005970</v>
      </c>
      <c r="G9" s="7" t="s">
        <v>154</v>
      </c>
      <c r="H9" t="s">
        <v>153</v>
      </c>
      <c r="I9" t="s">
        <v>153</v>
      </c>
      <c r="J9" s="21">
        <v>438</v>
      </c>
    </row>
    <row r="10" spans="1:10" x14ac:dyDescent="0.25">
      <c r="A10" s="7">
        <v>1600</v>
      </c>
      <c r="B10" t="s">
        <v>9</v>
      </c>
      <c r="C10" t="s">
        <v>12</v>
      </c>
      <c r="D10">
        <v>6</v>
      </c>
      <c r="E10">
        <v>224</v>
      </c>
      <c r="F10" s="11">
        <v>103080337</v>
      </c>
      <c r="G10" s="7" t="s">
        <v>154</v>
      </c>
      <c r="H10" t="s">
        <v>153</v>
      </c>
      <c r="I10" t="s">
        <v>153</v>
      </c>
      <c r="J10" s="21">
        <v>934</v>
      </c>
    </row>
    <row r="11" spans="1:10" x14ac:dyDescent="0.25">
      <c r="A11" s="7">
        <v>1601</v>
      </c>
      <c r="B11" t="s">
        <v>9</v>
      </c>
      <c r="C11" t="s">
        <v>12</v>
      </c>
      <c r="D11">
        <v>9</v>
      </c>
      <c r="E11">
        <v>225</v>
      </c>
      <c r="F11" s="11">
        <v>7789058035277</v>
      </c>
      <c r="G11" s="7" t="s">
        <v>154</v>
      </c>
      <c r="H11" t="s">
        <v>153</v>
      </c>
      <c r="I11" t="s">
        <v>153</v>
      </c>
      <c r="J11" s="21">
        <v>240</v>
      </c>
    </row>
    <row r="12" spans="1:10" x14ac:dyDescent="0.25">
      <c r="A12" s="7">
        <v>1603</v>
      </c>
      <c r="B12" t="s">
        <v>9</v>
      </c>
      <c r="C12" t="s">
        <v>13</v>
      </c>
      <c r="D12">
        <v>5</v>
      </c>
      <c r="E12">
        <v>226</v>
      </c>
      <c r="F12" s="11">
        <v>34703363</v>
      </c>
      <c r="G12" s="7" t="s">
        <v>154</v>
      </c>
      <c r="H12" t="s">
        <v>153</v>
      </c>
      <c r="I12" t="s">
        <v>153</v>
      </c>
      <c r="J12" s="21">
        <v>1370</v>
      </c>
    </row>
    <row r="13" spans="1:10" x14ac:dyDescent="0.25">
      <c r="A13" s="7">
        <v>1604</v>
      </c>
      <c r="B13" t="s">
        <v>9</v>
      </c>
      <c r="C13" t="s">
        <v>13</v>
      </c>
      <c r="D13">
        <v>12</v>
      </c>
      <c r="E13">
        <v>227</v>
      </c>
      <c r="F13" s="11">
        <v>9233041000245</v>
      </c>
      <c r="G13" s="7" t="s">
        <v>154</v>
      </c>
      <c r="H13" t="s">
        <v>153</v>
      </c>
      <c r="I13" t="s">
        <v>153</v>
      </c>
      <c r="J13" s="21">
        <v>1757</v>
      </c>
    </row>
    <row r="14" spans="1:10" x14ac:dyDescent="0.25">
      <c r="A14" s="7">
        <v>1605</v>
      </c>
      <c r="B14" t="s">
        <v>9</v>
      </c>
      <c r="C14" t="s">
        <v>13</v>
      </c>
      <c r="D14">
        <v>3</v>
      </c>
      <c r="E14">
        <v>228</v>
      </c>
      <c r="F14" s="11">
        <v>9233041001011</v>
      </c>
      <c r="G14" s="7" t="s">
        <v>154</v>
      </c>
      <c r="H14" t="s">
        <v>153</v>
      </c>
      <c r="I14" t="s">
        <v>153</v>
      </c>
      <c r="J14" s="21">
        <v>1422</v>
      </c>
    </row>
    <row r="15" spans="1:10" x14ac:dyDescent="0.25">
      <c r="A15" s="7">
        <v>1606</v>
      </c>
      <c r="B15" t="s">
        <v>9</v>
      </c>
      <c r="C15" t="s">
        <v>13</v>
      </c>
      <c r="D15">
        <v>7</v>
      </c>
      <c r="E15">
        <v>229</v>
      </c>
      <c r="F15" s="11">
        <v>9233041000896</v>
      </c>
      <c r="G15" s="7" t="s">
        <v>154</v>
      </c>
      <c r="H15" t="s">
        <v>153</v>
      </c>
      <c r="I15" t="s">
        <v>153</v>
      </c>
      <c r="J15" s="21">
        <v>995</v>
      </c>
    </row>
    <row r="16" spans="1:10" x14ac:dyDescent="0.25">
      <c r="A16" s="7">
        <v>1607</v>
      </c>
      <c r="B16" t="s">
        <v>9</v>
      </c>
      <c r="C16" t="s">
        <v>13</v>
      </c>
      <c r="D16">
        <v>2</v>
      </c>
      <c r="E16">
        <v>230</v>
      </c>
      <c r="F16" s="11">
        <v>625780</v>
      </c>
      <c r="G16" s="7" t="s">
        <v>154</v>
      </c>
      <c r="H16" t="s">
        <v>153</v>
      </c>
      <c r="I16" t="s">
        <v>153</v>
      </c>
      <c r="J16" s="21">
        <v>471</v>
      </c>
    </row>
    <row r="17" spans="1:10" x14ac:dyDescent="0.25">
      <c r="A17" s="7">
        <v>1608</v>
      </c>
      <c r="B17" t="s">
        <v>9</v>
      </c>
      <c r="C17" t="s">
        <v>13</v>
      </c>
      <c r="D17">
        <v>14</v>
      </c>
      <c r="E17">
        <v>231</v>
      </c>
      <c r="F17" s="11">
        <v>16491034000297</v>
      </c>
      <c r="G17" s="7" t="s">
        <v>154</v>
      </c>
      <c r="H17" t="s">
        <v>153</v>
      </c>
      <c r="I17" t="s">
        <v>153</v>
      </c>
      <c r="J17" s="21">
        <v>443</v>
      </c>
    </row>
    <row r="18" spans="1:10" x14ac:dyDescent="0.25">
      <c r="A18" s="7">
        <v>1610</v>
      </c>
      <c r="B18" t="s">
        <v>9</v>
      </c>
      <c r="C18" t="s">
        <v>14</v>
      </c>
      <c r="D18">
        <v>9</v>
      </c>
      <c r="E18">
        <v>232</v>
      </c>
      <c r="F18" s="11">
        <v>11076071001571</v>
      </c>
      <c r="G18" s="7" t="s">
        <v>154</v>
      </c>
      <c r="H18" t="s">
        <v>153</v>
      </c>
      <c r="I18" t="s">
        <v>153</v>
      </c>
      <c r="J18" s="21">
        <v>1396</v>
      </c>
    </row>
    <row r="19" spans="1:10" x14ac:dyDescent="0.25">
      <c r="A19" s="7">
        <v>1611</v>
      </c>
      <c r="B19" t="s">
        <v>9</v>
      </c>
      <c r="C19" t="s">
        <v>14</v>
      </c>
      <c r="D19">
        <v>11</v>
      </c>
      <c r="E19">
        <v>233</v>
      </c>
      <c r="F19" s="11">
        <v>9233041000485</v>
      </c>
      <c r="G19" s="7" t="s">
        <v>154</v>
      </c>
      <c r="H19" t="s">
        <v>153</v>
      </c>
      <c r="I19" t="s">
        <v>153</v>
      </c>
      <c r="J19" s="21">
        <v>1263</v>
      </c>
    </row>
    <row r="20" spans="1:10" x14ac:dyDescent="0.25">
      <c r="A20" s="7">
        <v>1612</v>
      </c>
      <c r="B20" t="s">
        <v>9</v>
      </c>
      <c r="C20" t="s">
        <v>14</v>
      </c>
      <c r="D20">
        <v>7</v>
      </c>
      <c r="E20">
        <v>234</v>
      </c>
      <c r="F20" s="11">
        <v>33679074</v>
      </c>
      <c r="G20" s="7" t="s">
        <v>154</v>
      </c>
      <c r="H20" t="s">
        <v>153</v>
      </c>
      <c r="I20" t="s">
        <v>153</v>
      </c>
      <c r="J20" s="21">
        <v>0</v>
      </c>
    </row>
    <row r="21" spans="1:10" x14ac:dyDescent="0.25">
      <c r="A21" s="7">
        <v>1613</v>
      </c>
      <c r="B21" t="s">
        <v>9</v>
      </c>
      <c r="C21" t="s">
        <v>14</v>
      </c>
      <c r="D21">
        <v>5</v>
      </c>
      <c r="E21">
        <v>235</v>
      </c>
      <c r="F21" s="11">
        <v>9233041000671</v>
      </c>
      <c r="G21" s="7" t="s">
        <v>154</v>
      </c>
      <c r="H21" t="s">
        <v>153</v>
      </c>
      <c r="I21" t="s">
        <v>153</v>
      </c>
      <c r="J21" s="21">
        <v>822</v>
      </c>
    </row>
    <row r="22" spans="1:10" x14ac:dyDescent="0.25">
      <c r="A22" s="7">
        <v>1614</v>
      </c>
      <c r="B22" t="s">
        <v>9</v>
      </c>
      <c r="C22" t="s">
        <v>14</v>
      </c>
      <c r="D22">
        <v>3</v>
      </c>
      <c r="E22">
        <v>236</v>
      </c>
      <c r="F22" s="11">
        <v>34703313</v>
      </c>
      <c r="G22" s="7" t="s">
        <v>154</v>
      </c>
      <c r="H22" t="s">
        <v>153</v>
      </c>
      <c r="I22" t="s">
        <v>153</v>
      </c>
      <c r="J22" s="21">
        <v>2652</v>
      </c>
    </row>
    <row r="23" spans="1:10" x14ac:dyDescent="0.25">
      <c r="A23" s="7">
        <v>56761</v>
      </c>
      <c r="B23" t="s">
        <v>15</v>
      </c>
      <c r="C23" t="s">
        <v>16</v>
      </c>
      <c r="D23" t="s">
        <v>17</v>
      </c>
      <c r="E23">
        <v>409</v>
      </c>
      <c r="F23" s="11">
        <v>8986037000496</v>
      </c>
      <c r="G23" s="7" t="s">
        <v>154</v>
      </c>
      <c r="H23" t="s">
        <v>153</v>
      </c>
      <c r="I23" t="s">
        <v>153</v>
      </c>
      <c r="J23" s="21">
        <v>840</v>
      </c>
    </row>
    <row r="24" spans="1:10" x14ac:dyDescent="0.25">
      <c r="A24" s="7">
        <v>56764</v>
      </c>
      <c r="B24" t="s">
        <v>15</v>
      </c>
      <c r="C24" t="s">
        <v>16</v>
      </c>
      <c r="D24" t="s">
        <v>19</v>
      </c>
      <c r="E24">
        <v>412</v>
      </c>
      <c r="F24" s="11">
        <v>8986037000490</v>
      </c>
      <c r="G24" s="7" t="s">
        <v>154</v>
      </c>
      <c r="H24" t="s">
        <v>153</v>
      </c>
      <c r="I24" t="s">
        <v>153</v>
      </c>
      <c r="J24" s="21">
        <v>1400</v>
      </c>
    </row>
    <row r="25" spans="1:10" x14ac:dyDescent="0.25">
      <c r="A25" s="7">
        <v>56778</v>
      </c>
      <c r="B25" t="s">
        <v>15</v>
      </c>
      <c r="C25" t="s">
        <v>20</v>
      </c>
      <c r="D25" t="s">
        <v>21</v>
      </c>
      <c r="E25">
        <v>423</v>
      </c>
      <c r="F25" s="11">
        <v>384638</v>
      </c>
      <c r="G25" s="7" t="s">
        <v>154</v>
      </c>
      <c r="H25" t="s">
        <v>153</v>
      </c>
      <c r="I25" t="s">
        <v>153</v>
      </c>
      <c r="J25" s="21">
        <v>3032</v>
      </c>
    </row>
    <row r="26" spans="1:10" x14ac:dyDescent="0.25">
      <c r="A26" s="7">
        <v>56789</v>
      </c>
      <c r="B26" t="s">
        <v>15</v>
      </c>
      <c r="C26" t="s">
        <v>22</v>
      </c>
      <c r="D26">
        <v>9</v>
      </c>
      <c r="E26">
        <v>429</v>
      </c>
      <c r="F26" s="11">
        <v>944</v>
      </c>
      <c r="G26" s="7" t="s">
        <v>154</v>
      </c>
      <c r="H26" t="s">
        <v>153</v>
      </c>
      <c r="I26" t="s">
        <v>153</v>
      </c>
      <c r="J26" s="21">
        <v>1766</v>
      </c>
    </row>
    <row r="27" spans="1:10" x14ac:dyDescent="0.25">
      <c r="A27" s="7">
        <v>56790</v>
      </c>
      <c r="B27" t="s">
        <v>15</v>
      </c>
      <c r="C27" t="s">
        <v>22</v>
      </c>
      <c r="D27">
        <v>13</v>
      </c>
      <c r="E27">
        <v>430</v>
      </c>
      <c r="F27" s="11">
        <v>1116</v>
      </c>
      <c r="G27" s="7" t="s">
        <v>154</v>
      </c>
      <c r="H27" t="s">
        <v>153</v>
      </c>
      <c r="I27" t="s">
        <v>153</v>
      </c>
      <c r="J27" s="21">
        <v>1560</v>
      </c>
    </row>
    <row r="28" spans="1:10" x14ac:dyDescent="0.25">
      <c r="A28" s="7">
        <v>56791</v>
      </c>
      <c r="B28" t="s">
        <v>15</v>
      </c>
      <c r="C28" t="s">
        <v>22</v>
      </c>
      <c r="D28">
        <v>46</v>
      </c>
      <c r="E28">
        <v>431</v>
      </c>
      <c r="F28" s="11">
        <v>8022034000139</v>
      </c>
      <c r="G28" s="7" t="s">
        <v>154</v>
      </c>
      <c r="H28" t="s">
        <v>153</v>
      </c>
      <c r="I28" t="s">
        <v>153</v>
      </c>
      <c r="J28" s="21">
        <v>1974</v>
      </c>
    </row>
    <row r="29" spans="1:10" x14ac:dyDescent="0.25">
      <c r="A29" s="7">
        <v>56802</v>
      </c>
      <c r="B29" t="s">
        <v>15</v>
      </c>
      <c r="C29" t="s">
        <v>22</v>
      </c>
      <c r="D29">
        <v>30</v>
      </c>
      <c r="E29">
        <v>442</v>
      </c>
      <c r="F29" s="11">
        <v>5472140</v>
      </c>
      <c r="G29" s="7" t="s">
        <v>154</v>
      </c>
      <c r="H29" t="s">
        <v>153</v>
      </c>
      <c r="I29" t="s">
        <v>153</v>
      </c>
      <c r="J29" s="21">
        <v>3650</v>
      </c>
    </row>
    <row r="30" spans="1:10" x14ac:dyDescent="0.25">
      <c r="A30" s="7">
        <v>56844</v>
      </c>
      <c r="B30" t="s">
        <v>15</v>
      </c>
      <c r="C30" t="s">
        <v>23</v>
      </c>
      <c r="D30" t="s">
        <v>24</v>
      </c>
      <c r="E30">
        <v>480</v>
      </c>
      <c r="F30" s="11">
        <v>8022034000206</v>
      </c>
      <c r="G30" s="7" t="s">
        <v>154</v>
      </c>
      <c r="H30" t="s">
        <v>153</v>
      </c>
      <c r="I30" t="s">
        <v>153</v>
      </c>
      <c r="J30" s="21">
        <v>1809</v>
      </c>
    </row>
    <row r="31" spans="1:10" x14ac:dyDescent="0.25">
      <c r="A31" s="7">
        <v>56854</v>
      </c>
      <c r="B31" t="s">
        <v>15</v>
      </c>
      <c r="C31" t="s">
        <v>23</v>
      </c>
      <c r="D31" t="s">
        <v>25</v>
      </c>
      <c r="E31">
        <v>490</v>
      </c>
      <c r="F31" s="11">
        <v>1062</v>
      </c>
      <c r="G31" s="7" t="s">
        <v>154</v>
      </c>
      <c r="H31" t="s">
        <v>153</v>
      </c>
      <c r="I31" t="s">
        <v>153</v>
      </c>
      <c r="J31" s="21">
        <v>2000</v>
      </c>
    </row>
    <row r="32" spans="1:10" x14ac:dyDescent="0.25">
      <c r="A32" s="7">
        <v>56869</v>
      </c>
      <c r="B32" t="s">
        <v>15</v>
      </c>
      <c r="C32" t="s">
        <v>26</v>
      </c>
      <c r="D32" t="s">
        <v>27</v>
      </c>
      <c r="E32">
        <v>500</v>
      </c>
      <c r="F32" s="11">
        <v>57032697</v>
      </c>
      <c r="G32" s="7" t="s">
        <v>154</v>
      </c>
      <c r="H32" t="s">
        <v>153</v>
      </c>
      <c r="I32" t="s">
        <v>153</v>
      </c>
      <c r="J32" s="21">
        <v>2462</v>
      </c>
    </row>
    <row r="33" spans="1:10" x14ac:dyDescent="0.25">
      <c r="A33" s="7">
        <v>56962</v>
      </c>
      <c r="B33" t="s">
        <v>15</v>
      </c>
      <c r="C33" t="s">
        <v>28</v>
      </c>
      <c r="D33">
        <v>38</v>
      </c>
      <c r="E33">
        <v>553</v>
      </c>
      <c r="F33" s="11">
        <v>9082058001097</v>
      </c>
      <c r="G33" s="7" t="s">
        <v>154</v>
      </c>
      <c r="H33" t="s">
        <v>153</v>
      </c>
      <c r="I33" t="s">
        <v>153</v>
      </c>
      <c r="J33" s="21">
        <v>3720</v>
      </c>
    </row>
    <row r="34" spans="1:10" x14ac:dyDescent="0.25">
      <c r="A34" s="7">
        <v>56963</v>
      </c>
      <c r="B34" t="s">
        <v>15</v>
      </c>
      <c r="C34" t="s">
        <v>28</v>
      </c>
      <c r="D34">
        <v>36</v>
      </c>
      <c r="E34">
        <v>554</v>
      </c>
      <c r="F34" s="11">
        <v>11068072000630</v>
      </c>
      <c r="G34" s="7" t="s">
        <v>154</v>
      </c>
      <c r="H34" t="s">
        <v>153</v>
      </c>
      <c r="I34" t="s">
        <v>153</v>
      </c>
      <c r="J34" s="21">
        <v>2820</v>
      </c>
    </row>
    <row r="35" spans="1:10" x14ac:dyDescent="0.25">
      <c r="A35" s="7">
        <v>58190</v>
      </c>
      <c r="B35" t="s">
        <v>29</v>
      </c>
      <c r="C35" t="s">
        <v>30</v>
      </c>
      <c r="D35">
        <v>16</v>
      </c>
      <c r="E35">
        <v>651</v>
      </c>
      <c r="F35" s="11">
        <v>348148</v>
      </c>
      <c r="G35" s="7" t="s">
        <v>154</v>
      </c>
      <c r="H35" t="s">
        <v>155</v>
      </c>
      <c r="I35" t="s">
        <v>157</v>
      </c>
      <c r="J35" s="21">
        <v>1836</v>
      </c>
    </row>
    <row r="36" spans="1:10" x14ac:dyDescent="0.25">
      <c r="A36" s="7">
        <v>58190</v>
      </c>
      <c r="B36" t="s">
        <v>29</v>
      </c>
      <c r="C36" t="s">
        <v>30</v>
      </c>
      <c r="D36">
        <v>16</v>
      </c>
      <c r="E36">
        <v>651</v>
      </c>
      <c r="F36" s="11">
        <v>348148</v>
      </c>
      <c r="G36" s="7" t="s">
        <v>154</v>
      </c>
      <c r="H36" t="s">
        <v>155</v>
      </c>
      <c r="I36" t="s">
        <v>156</v>
      </c>
      <c r="J36" s="21">
        <v>440</v>
      </c>
    </row>
    <row r="37" spans="1:10" x14ac:dyDescent="0.25">
      <c r="A37" s="7">
        <v>58193</v>
      </c>
      <c r="B37" t="s">
        <v>29</v>
      </c>
      <c r="C37" t="s">
        <v>31</v>
      </c>
      <c r="D37">
        <v>59</v>
      </c>
      <c r="E37">
        <v>653</v>
      </c>
      <c r="F37" s="11">
        <v>9707039001637</v>
      </c>
      <c r="G37" s="7" t="s">
        <v>154</v>
      </c>
      <c r="H37" t="s">
        <v>153</v>
      </c>
      <c r="I37" t="s">
        <v>153</v>
      </c>
      <c r="J37" s="21">
        <v>646</v>
      </c>
    </row>
    <row r="38" spans="1:10" x14ac:dyDescent="0.25">
      <c r="A38" s="7">
        <v>58194</v>
      </c>
      <c r="B38" t="s">
        <v>29</v>
      </c>
      <c r="C38" t="s">
        <v>31</v>
      </c>
      <c r="D38">
        <v>93</v>
      </c>
      <c r="E38">
        <v>654</v>
      </c>
      <c r="F38" s="11">
        <v>100286029</v>
      </c>
      <c r="G38" s="7" t="s">
        <v>154</v>
      </c>
      <c r="H38" t="s">
        <v>153</v>
      </c>
      <c r="I38" t="s">
        <v>153</v>
      </c>
      <c r="J38" s="21">
        <v>1392.1</v>
      </c>
    </row>
    <row r="39" spans="1:10" x14ac:dyDescent="0.25">
      <c r="A39" s="7">
        <v>58202</v>
      </c>
      <c r="B39" t="s">
        <v>29</v>
      </c>
      <c r="C39" t="s">
        <v>32</v>
      </c>
      <c r="D39" t="s">
        <v>33</v>
      </c>
      <c r="E39">
        <v>661</v>
      </c>
      <c r="F39" s="11">
        <v>94272251</v>
      </c>
      <c r="G39" s="7" t="s">
        <v>154</v>
      </c>
      <c r="H39" t="s">
        <v>153</v>
      </c>
      <c r="I39" t="s">
        <v>153</v>
      </c>
      <c r="J39" s="21">
        <v>6464.7999999999602</v>
      </c>
    </row>
    <row r="40" spans="1:10" x14ac:dyDescent="0.25">
      <c r="A40" s="7">
        <v>58204</v>
      </c>
      <c r="B40" t="s">
        <v>29</v>
      </c>
      <c r="C40" t="s">
        <v>32</v>
      </c>
      <c r="D40">
        <v>21</v>
      </c>
      <c r="E40">
        <v>663</v>
      </c>
      <c r="F40" s="11">
        <v>94241457</v>
      </c>
      <c r="G40" s="7" t="s">
        <v>154</v>
      </c>
      <c r="H40" t="s">
        <v>153</v>
      </c>
      <c r="I40" t="s">
        <v>153</v>
      </c>
      <c r="J40" s="21">
        <v>1703.3199999999799</v>
      </c>
    </row>
    <row r="41" spans="1:10" x14ac:dyDescent="0.25">
      <c r="A41" s="7">
        <v>58210</v>
      </c>
      <c r="B41" t="s">
        <v>29</v>
      </c>
      <c r="C41" t="s">
        <v>32</v>
      </c>
      <c r="D41">
        <v>27</v>
      </c>
      <c r="E41">
        <v>669</v>
      </c>
      <c r="F41" s="11">
        <v>94241802</v>
      </c>
      <c r="G41" s="7" t="s">
        <v>154</v>
      </c>
      <c r="H41" t="s">
        <v>153</v>
      </c>
      <c r="I41" t="s">
        <v>153</v>
      </c>
      <c r="J41" s="21">
        <v>1895.67</v>
      </c>
    </row>
    <row r="42" spans="1:10" x14ac:dyDescent="0.25">
      <c r="A42" s="7">
        <v>58212</v>
      </c>
      <c r="B42" t="s">
        <v>29</v>
      </c>
      <c r="C42" t="s">
        <v>32</v>
      </c>
      <c r="D42">
        <v>25</v>
      </c>
      <c r="E42">
        <v>671</v>
      </c>
      <c r="F42" s="11">
        <v>102360865</v>
      </c>
      <c r="G42" s="7" t="s">
        <v>154</v>
      </c>
      <c r="H42" t="s">
        <v>153</v>
      </c>
      <c r="I42" t="s">
        <v>153</v>
      </c>
      <c r="J42" s="21">
        <v>1598</v>
      </c>
    </row>
    <row r="43" spans="1:10" x14ac:dyDescent="0.25">
      <c r="A43" s="7">
        <v>58218</v>
      </c>
      <c r="B43" t="s">
        <v>29</v>
      </c>
      <c r="C43" t="s">
        <v>34</v>
      </c>
      <c r="D43">
        <v>3</v>
      </c>
      <c r="E43">
        <v>675</v>
      </c>
      <c r="F43" s="11">
        <v>94241798</v>
      </c>
      <c r="G43" s="7" t="s">
        <v>154</v>
      </c>
      <c r="H43" t="s">
        <v>153</v>
      </c>
      <c r="I43" t="s">
        <v>153</v>
      </c>
      <c r="J43" s="21">
        <v>3984.87</v>
      </c>
    </row>
    <row r="44" spans="1:10" x14ac:dyDescent="0.25">
      <c r="A44" s="7">
        <v>58236</v>
      </c>
      <c r="B44" t="s">
        <v>29</v>
      </c>
      <c r="C44" t="s">
        <v>36</v>
      </c>
      <c r="D44">
        <v>38</v>
      </c>
      <c r="E44">
        <v>688</v>
      </c>
      <c r="F44" s="11">
        <v>103170386</v>
      </c>
      <c r="G44" s="7" t="s">
        <v>154</v>
      </c>
      <c r="H44" t="s">
        <v>153</v>
      </c>
      <c r="I44" t="s">
        <v>153</v>
      </c>
      <c r="J44" s="21">
        <v>3004.77</v>
      </c>
    </row>
    <row r="45" spans="1:10" x14ac:dyDescent="0.25">
      <c r="A45" s="7">
        <v>58245</v>
      </c>
      <c r="B45" t="s">
        <v>29</v>
      </c>
      <c r="C45" t="s">
        <v>37</v>
      </c>
      <c r="D45">
        <v>13</v>
      </c>
      <c r="E45">
        <v>695</v>
      </c>
      <c r="F45" s="11">
        <v>103170342</v>
      </c>
      <c r="G45" s="7" t="s">
        <v>154</v>
      </c>
      <c r="H45" t="s">
        <v>153</v>
      </c>
      <c r="I45" t="s">
        <v>153</v>
      </c>
      <c r="J45" s="21">
        <v>3598.3100000000099</v>
      </c>
    </row>
    <row r="46" spans="1:10" x14ac:dyDescent="0.25">
      <c r="A46" s="7">
        <v>58277</v>
      </c>
      <c r="B46" t="s">
        <v>29</v>
      </c>
      <c r="C46" t="s">
        <v>38</v>
      </c>
      <c r="D46">
        <v>28</v>
      </c>
      <c r="E46">
        <v>719</v>
      </c>
      <c r="F46" s="11">
        <v>102359974</v>
      </c>
      <c r="G46" s="7" t="s">
        <v>154</v>
      </c>
      <c r="H46" t="s">
        <v>153</v>
      </c>
      <c r="I46" t="s">
        <v>153</v>
      </c>
      <c r="J46" s="21">
        <v>1104</v>
      </c>
    </row>
    <row r="47" spans="1:10" x14ac:dyDescent="0.25">
      <c r="A47" s="7">
        <v>58301</v>
      </c>
      <c r="B47" t="s">
        <v>29</v>
      </c>
      <c r="C47" t="s">
        <v>14</v>
      </c>
      <c r="D47">
        <v>22</v>
      </c>
      <c r="E47">
        <v>738</v>
      </c>
      <c r="F47" s="11">
        <v>94241795</v>
      </c>
      <c r="G47" s="7" t="s">
        <v>154</v>
      </c>
      <c r="H47" t="s">
        <v>153</v>
      </c>
      <c r="I47" t="s">
        <v>153</v>
      </c>
      <c r="J47" s="21">
        <v>2147.8899999999799</v>
      </c>
    </row>
    <row r="48" spans="1:10" x14ac:dyDescent="0.25">
      <c r="A48" s="7">
        <v>58312</v>
      </c>
      <c r="B48" t="s">
        <v>29</v>
      </c>
      <c r="C48" t="s">
        <v>41</v>
      </c>
      <c r="D48">
        <v>8</v>
      </c>
      <c r="E48">
        <v>748</v>
      </c>
      <c r="F48" s="11">
        <v>56415</v>
      </c>
      <c r="G48" s="7" t="s">
        <v>154</v>
      </c>
      <c r="H48" t="s">
        <v>153</v>
      </c>
      <c r="I48" t="s">
        <v>153</v>
      </c>
      <c r="J48" s="21">
        <v>1033</v>
      </c>
    </row>
    <row r="49" spans="1:10" x14ac:dyDescent="0.25">
      <c r="A49" s="7">
        <v>58314</v>
      </c>
      <c r="B49" t="s">
        <v>29</v>
      </c>
      <c r="C49" t="s">
        <v>42</v>
      </c>
      <c r="D49">
        <v>6</v>
      </c>
      <c r="E49">
        <v>749</v>
      </c>
      <c r="F49" s="11">
        <v>288291</v>
      </c>
      <c r="G49" s="7" t="s">
        <v>154</v>
      </c>
      <c r="H49" t="s">
        <v>153</v>
      </c>
      <c r="I49" t="s">
        <v>153</v>
      </c>
      <c r="J49" s="21">
        <v>6711</v>
      </c>
    </row>
    <row r="50" spans="1:10" x14ac:dyDescent="0.25">
      <c r="A50" s="7">
        <v>58315</v>
      </c>
      <c r="B50" t="s">
        <v>29</v>
      </c>
      <c r="C50" t="s">
        <v>42</v>
      </c>
      <c r="D50">
        <v>7</v>
      </c>
      <c r="E50">
        <v>750</v>
      </c>
      <c r="F50" s="11">
        <v>290027</v>
      </c>
      <c r="G50" s="7" t="s">
        <v>154</v>
      </c>
      <c r="H50" t="s">
        <v>153</v>
      </c>
      <c r="I50" t="s">
        <v>153</v>
      </c>
      <c r="J50" s="21">
        <v>5502</v>
      </c>
    </row>
    <row r="51" spans="1:10" x14ac:dyDescent="0.25">
      <c r="A51" s="7">
        <v>58321</v>
      </c>
      <c r="B51" t="s">
        <v>29</v>
      </c>
      <c r="C51" t="s">
        <v>43</v>
      </c>
      <c r="D51" t="s">
        <v>44</v>
      </c>
      <c r="E51">
        <v>755</v>
      </c>
      <c r="F51" s="11">
        <v>9217041000428</v>
      </c>
      <c r="G51" s="7" t="s">
        <v>154</v>
      </c>
      <c r="H51" t="s">
        <v>153</v>
      </c>
      <c r="I51" t="s">
        <v>153</v>
      </c>
      <c r="J51" s="21">
        <v>8012.0699999999897</v>
      </c>
    </row>
    <row r="52" spans="1:10" x14ac:dyDescent="0.25">
      <c r="A52" s="7">
        <v>58322</v>
      </c>
      <c r="B52" t="s">
        <v>29</v>
      </c>
      <c r="C52" t="s">
        <v>43</v>
      </c>
      <c r="D52">
        <v>48</v>
      </c>
      <c r="E52">
        <v>756</v>
      </c>
      <c r="F52" s="11">
        <v>103170392</v>
      </c>
      <c r="G52" s="7" t="s">
        <v>154</v>
      </c>
      <c r="H52" t="s">
        <v>153</v>
      </c>
      <c r="I52" t="s">
        <v>153</v>
      </c>
      <c r="J52" s="21">
        <v>2015.63</v>
      </c>
    </row>
    <row r="53" spans="1:10" x14ac:dyDescent="0.25">
      <c r="A53" s="7">
        <v>58327</v>
      </c>
      <c r="B53" t="s">
        <v>29</v>
      </c>
      <c r="C53" t="s">
        <v>43</v>
      </c>
      <c r="D53" t="s">
        <v>45</v>
      </c>
      <c r="E53">
        <v>761</v>
      </c>
      <c r="F53" s="11">
        <v>103170332</v>
      </c>
      <c r="G53" s="7" t="s">
        <v>154</v>
      </c>
      <c r="H53" t="s">
        <v>153</v>
      </c>
      <c r="I53" t="s">
        <v>153</v>
      </c>
      <c r="J53" s="21">
        <v>1788.3500000000099</v>
      </c>
    </row>
    <row r="54" spans="1:10" x14ac:dyDescent="0.25">
      <c r="A54" s="7">
        <v>58329</v>
      </c>
      <c r="B54" t="s">
        <v>29</v>
      </c>
      <c r="C54" t="s">
        <v>43</v>
      </c>
      <c r="D54">
        <v>25</v>
      </c>
      <c r="E54">
        <v>763</v>
      </c>
      <c r="F54" s="11">
        <v>103170081</v>
      </c>
      <c r="G54" s="7" t="s">
        <v>154</v>
      </c>
      <c r="H54" t="s">
        <v>153</v>
      </c>
      <c r="I54" t="s">
        <v>153</v>
      </c>
      <c r="J54" s="21">
        <v>1615.22</v>
      </c>
    </row>
    <row r="55" spans="1:10" x14ac:dyDescent="0.25">
      <c r="A55" s="7">
        <v>58331</v>
      </c>
      <c r="B55" t="s">
        <v>29</v>
      </c>
      <c r="C55" t="s">
        <v>43</v>
      </c>
      <c r="D55">
        <v>46</v>
      </c>
      <c r="E55">
        <v>765</v>
      </c>
      <c r="F55" s="11">
        <v>94241790</v>
      </c>
      <c r="G55" s="7" t="s">
        <v>154</v>
      </c>
      <c r="H55" t="s">
        <v>153</v>
      </c>
      <c r="I55" t="s">
        <v>153</v>
      </c>
      <c r="J55" s="21">
        <v>1739.3799999999901</v>
      </c>
    </row>
    <row r="56" spans="1:10" x14ac:dyDescent="0.25">
      <c r="A56" s="7">
        <v>58341</v>
      </c>
      <c r="B56" t="s">
        <v>29</v>
      </c>
      <c r="C56" t="s">
        <v>46</v>
      </c>
      <c r="D56">
        <v>15</v>
      </c>
      <c r="E56">
        <v>774</v>
      </c>
      <c r="F56" s="11">
        <v>103170335</v>
      </c>
      <c r="G56" s="7" t="s">
        <v>154</v>
      </c>
      <c r="H56" t="s">
        <v>153</v>
      </c>
      <c r="I56" t="s">
        <v>153</v>
      </c>
      <c r="J56" s="21">
        <v>3490.4500000000098</v>
      </c>
    </row>
    <row r="57" spans="1:10" x14ac:dyDescent="0.25">
      <c r="A57" s="7">
        <v>58342</v>
      </c>
      <c r="B57" t="s">
        <v>29</v>
      </c>
      <c r="C57" t="s">
        <v>46</v>
      </c>
      <c r="D57">
        <v>13</v>
      </c>
      <c r="E57">
        <v>775</v>
      </c>
      <c r="F57" s="11">
        <v>103170379</v>
      </c>
      <c r="G57" s="7" t="s">
        <v>154</v>
      </c>
      <c r="H57" t="s">
        <v>153</v>
      </c>
      <c r="I57" t="s">
        <v>153</v>
      </c>
      <c r="J57" s="21">
        <v>4295.1499999999896</v>
      </c>
    </row>
    <row r="58" spans="1:10" x14ac:dyDescent="0.25">
      <c r="A58" s="7">
        <v>58343</v>
      </c>
      <c r="B58" t="s">
        <v>29</v>
      </c>
      <c r="C58" t="s">
        <v>46</v>
      </c>
      <c r="D58">
        <v>17</v>
      </c>
      <c r="E58">
        <v>776</v>
      </c>
      <c r="F58" s="11">
        <v>103170427</v>
      </c>
      <c r="G58" s="7" t="s">
        <v>154</v>
      </c>
      <c r="H58" t="s">
        <v>153</v>
      </c>
      <c r="I58" t="s">
        <v>153</v>
      </c>
      <c r="J58" s="21">
        <v>2272.8999999999901</v>
      </c>
    </row>
    <row r="59" spans="1:10" x14ac:dyDescent="0.25">
      <c r="A59" s="7">
        <v>58346</v>
      </c>
      <c r="B59" t="s">
        <v>29</v>
      </c>
      <c r="C59" t="s">
        <v>47</v>
      </c>
      <c r="D59">
        <v>14</v>
      </c>
      <c r="E59">
        <v>778</v>
      </c>
      <c r="F59" s="11">
        <v>103170387</v>
      </c>
      <c r="G59" s="7" t="s">
        <v>154</v>
      </c>
      <c r="H59" t="s">
        <v>153</v>
      </c>
      <c r="I59" t="s">
        <v>153</v>
      </c>
      <c r="J59" s="21">
        <v>1686.6599999999901</v>
      </c>
    </row>
    <row r="60" spans="1:10" x14ac:dyDescent="0.25">
      <c r="A60" s="7">
        <v>58360</v>
      </c>
      <c r="B60" t="s">
        <v>48</v>
      </c>
      <c r="C60" t="s">
        <v>49</v>
      </c>
      <c r="D60">
        <v>10</v>
      </c>
      <c r="E60">
        <v>789</v>
      </c>
      <c r="F60" s="11">
        <v>102212787</v>
      </c>
      <c r="G60" s="7" t="s">
        <v>154</v>
      </c>
      <c r="H60" t="s">
        <v>153</v>
      </c>
      <c r="I60" t="s">
        <v>153</v>
      </c>
      <c r="J60" s="21">
        <v>1854</v>
      </c>
    </row>
    <row r="61" spans="1:10" x14ac:dyDescent="0.25">
      <c r="A61" s="7">
        <v>58362</v>
      </c>
      <c r="B61" t="s">
        <v>48</v>
      </c>
      <c r="C61" t="s">
        <v>49</v>
      </c>
      <c r="D61">
        <v>4</v>
      </c>
      <c r="E61">
        <v>791</v>
      </c>
      <c r="F61" s="11">
        <v>67577</v>
      </c>
      <c r="G61" s="7" t="s">
        <v>154</v>
      </c>
      <c r="H61" t="s">
        <v>155</v>
      </c>
      <c r="I61" t="s">
        <v>157</v>
      </c>
      <c r="J61" s="21">
        <v>974</v>
      </c>
    </row>
    <row r="62" spans="1:10" x14ac:dyDescent="0.25">
      <c r="A62" s="7">
        <v>58362</v>
      </c>
      <c r="B62" t="s">
        <v>48</v>
      </c>
      <c r="C62" t="s">
        <v>49</v>
      </c>
      <c r="D62">
        <v>4</v>
      </c>
      <c r="E62">
        <v>791</v>
      </c>
      <c r="F62" s="11">
        <v>67577</v>
      </c>
      <c r="G62" s="7" t="s">
        <v>154</v>
      </c>
      <c r="H62" t="s">
        <v>155</v>
      </c>
      <c r="I62" t="s">
        <v>156</v>
      </c>
      <c r="J62" s="21">
        <v>282</v>
      </c>
    </row>
    <row r="63" spans="1:10" x14ac:dyDescent="0.25">
      <c r="A63" s="7">
        <v>58363</v>
      </c>
      <c r="B63" t="s">
        <v>48</v>
      </c>
      <c r="C63" t="s">
        <v>49</v>
      </c>
      <c r="D63">
        <v>11</v>
      </c>
      <c r="E63">
        <v>792</v>
      </c>
      <c r="F63" s="11">
        <v>67619</v>
      </c>
      <c r="G63" s="7" t="s">
        <v>154</v>
      </c>
      <c r="H63" t="s">
        <v>155</v>
      </c>
      <c r="I63" t="s">
        <v>157</v>
      </c>
      <c r="J63" s="21">
        <v>1074</v>
      </c>
    </row>
    <row r="64" spans="1:10" x14ac:dyDescent="0.25">
      <c r="A64" s="7">
        <v>58363</v>
      </c>
      <c r="B64" t="s">
        <v>48</v>
      </c>
      <c r="C64" t="s">
        <v>49</v>
      </c>
      <c r="D64">
        <v>11</v>
      </c>
      <c r="E64">
        <v>792</v>
      </c>
      <c r="F64" s="11">
        <v>67619</v>
      </c>
      <c r="G64" s="7" t="s">
        <v>154</v>
      </c>
      <c r="H64" t="s">
        <v>155</v>
      </c>
      <c r="I64" t="s">
        <v>156</v>
      </c>
      <c r="J64" s="21">
        <v>390</v>
      </c>
    </row>
    <row r="65" spans="1:10" x14ac:dyDescent="0.25">
      <c r="A65" s="7">
        <v>58364</v>
      </c>
      <c r="B65" t="s">
        <v>48</v>
      </c>
      <c r="C65" t="s">
        <v>49</v>
      </c>
      <c r="D65">
        <v>21</v>
      </c>
      <c r="E65">
        <v>793</v>
      </c>
      <c r="F65" s="11">
        <v>67583</v>
      </c>
      <c r="G65" s="7" t="s">
        <v>154</v>
      </c>
      <c r="H65" t="s">
        <v>155</v>
      </c>
      <c r="I65" t="s">
        <v>157</v>
      </c>
      <c r="J65" s="21">
        <v>671</v>
      </c>
    </row>
    <row r="66" spans="1:10" x14ac:dyDescent="0.25">
      <c r="A66" s="7">
        <v>58364</v>
      </c>
      <c r="B66" t="s">
        <v>48</v>
      </c>
      <c r="C66" t="s">
        <v>49</v>
      </c>
      <c r="D66">
        <v>21</v>
      </c>
      <c r="E66">
        <v>793</v>
      </c>
      <c r="F66" s="11">
        <v>67583</v>
      </c>
      <c r="G66" s="7" t="s">
        <v>154</v>
      </c>
      <c r="H66" t="s">
        <v>155</v>
      </c>
      <c r="I66" t="s">
        <v>156</v>
      </c>
      <c r="J66" s="21">
        <v>131</v>
      </c>
    </row>
    <row r="67" spans="1:10" x14ac:dyDescent="0.25">
      <c r="A67" s="7">
        <v>58366</v>
      </c>
      <c r="B67" t="s">
        <v>48</v>
      </c>
      <c r="C67" t="s">
        <v>49</v>
      </c>
      <c r="D67">
        <v>8</v>
      </c>
      <c r="E67">
        <v>795</v>
      </c>
      <c r="F67" s="11">
        <v>102213449</v>
      </c>
      <c r="G67" s="7" t="s">
        <v>154</v>
      </c>
      <c r="H67" t="s">
        <v>153</v>
      </c>
      <c r="I67" t="s">
        <v>153</v>
      </c>
      <c r="J67" s="21">
        <v>543</v>
      </c>
    </row>
    <row r="68" spans="1:10" x14ac:dyDescent="0.25">
      <c r="A68" s="7">
        <v>58367</v>
      </c>
      <c r="B68" t="s">
        <v>48</v>
      </c>
      <c r="C68" t="s">
        <v>49</v>
      </c>
      <c r="D68">
        <v>22</v>
      </c>
      <c r="E68">
        <v>796</v>
      </c>
      <c r="F68" s="11">
        <v>67623</v>
      </c>
      <c r="G68" s="7" t="s">
        <v>154</v>
      </c>
      <c r="H68" t="s">
        <v>155</v>
      </c>
      <c r="I68" t="s">
        <v>157</v>
      </c>
      <c r="J68" s="21">
        <v>960</v>
      </c>
    </row>
    <row r="69" spans="1:10" x14ac:dyDescent="0.25">
      <c r="A69" s="7">
        <v>58367</v>
      </c>
      <c r="B69" t="s">
        <v>48</v>
      </c>
      <c r="C69" t="s">
        <v>49</v>
      </c>
      <c r="D69">
        <v>22</v>
      </c>
      <c r="E69">
        <v>796</v>
      </c>
      <c r="F69" s="11">
        <v>67623</v>
      </c>
      <c r="G69" s="7" t="s">
        <v>154</v>
      </c>
      <c r="H69" t="s">
        <v>155</v>
      </c>
      <c r="I69" t="s">
        <v>156</v>
      </c>
      <c r="J69" s="21">
        <v>240</v>
      </c>
    </row>
    <row r="70" spans="1:10" x14ac:dyDescent="0.25">
      <c r="A70" s="7">
        <v>58369</v>
      </c>
      <c r="B70" t="s">
        <v>48</v>
      </c>
      <c r="C70" t="s">
        <v>49</v>
      </c>
      <c r="D70">
        <v>12</v>
      </c>
      <c r="E70">
        <v>798</v>
      </c>
      <c r="F70" s="11">
        <v>67616</v>
      </c>
      <c r="G70" s="7" t="s">
        <v>154</v>
      </c>
      <c r="H70" t="s">
        <v>155</v>
      </c>
      <c r="I70" t="s">
        <v>157</v>
      </c>
      <c r="J70" s="21">
        <v>528</v>
      </c>
    </row>
    <row r="71" spans="1:10" x14ac:dyDescent="0.25">
      <c r="A71" s="7">
        <v>58369</v>
      </c>
      <c r="B71" t="s">
        <v>48</v>
      </c>
      <c r="C71" t="s">
        <v>49</v>
      </c>
      <c r="D71">
        <v>12</v>
      </c>
      <c r="E71">
        <v>798</v>
      </c>
      <c r="F71" s="11">
        <v>67616</v>
      </c>
      <c r="G71" s="7" t="s">
        <v>154</v>
      </c>
      <c r="H71" t="s">
        <v>155</v>
      </c>
      <c r="I71" t="s">
        <v>156</v>
      </c>
      <c r="J71" s="21">
        <v>189</v>
      </c>
    </row>
    <row r="72" spans="1:10" x14ac:dyDescent="0.25">
      <c r="A72" s="7">
        <v>58370</v>
      </c>
      <c r="B72" t="s">
        <v>48</v>
      </c>
      <c r="C72" t="s">
        <v>49</v>
      </c>
      <c r="D72">
        <v>18</v>
      </c>
      <c r="E72">
        <v>799</v>
      </c>
      <c r="F72" s="11">
        <v>67617</v>
      </c>
      <c r="G72" s="7" t="s">
        <v>154</v>
      </c>
      <c r="H72" t="s">
        <v>155</v>
      </c>
      <c r="I72" t="s">
        <v>157</v>
      </c>
      <c r="J72" s="21">
        <v>391</v>
      </c>
    </row>
    <row r="73" spans="1:10" x14ac:dyDescent="0.25">
      <c r="A73" s="7">
        <v>58370</v>
      </c>
      <c r="B73" t="s">
        <v>48</v>
      </c>
      <c r="C73" t="s">
        <v>49</v>
      </c>
      <c r="D73">
        <v>18</v>
      </c>
      <c r="E73">
        <v>799</v>
      </c>
      <c r="F73" s="11">
        <v>67617</v>
      </c>
      <c r="G73" s="7" t="s">
        <v>154</v>
      </c>
      <c r="H73" t="s">
        <v>155</v>
      </c>
      <c r="I73" t="s">
        <v>156</v>
      </c>
      <c r="J73" s="21">
        <v>135</v>
      </c>
    </row>
    <row r="74" spans="1:10" x14ac:dyDescent="0.25">
      <c r="A74" s="7">
        <v>58371</v>
      </c>
      <c r="B74" t="s">
        <v>48</v>
      </c>
      <c r="C74" t="s">
        <v>49</v>
      </c>
      <c r="D74">
        <v>19</v>
      </c>
      <c r="E74">
        <v>800</v>
      </c>
      <c r="F74" s="11">
        <v>67597</v>
      </c>
      <c r="G74" s="7" t="s">
        <v>154</v>
      </c>
      <c r="H74" t="s">
        <v>155</v>
      </c>
      <c r="I74" t="s">
        <v>157</v>
      </c>
      <c r="J74" s="21">
        <v>670</v>
      </c>
    </row>
    <row r="75" spans="1:10" x14ac:dyDescent="0.25">
      <c r="A75" s="7">
        <v>58371</v>
      </c>
      <c r="B75" t="s">
        <v>48</v>
      </c>
      <c r="C75" t="s">
        <v>49</v>
      </c>
      <c r="D75">
        <v>19</v>
      </c>
      <c r="E75">
        <v>800</v>
      </c>
      <c r="F75" s="11">
        <v>67597</v>
      </c>
      <c r="G75" s="7" t="s">
        <v>154</v>
      </c>
      <c r="H75" t="s">
        <v>155</v>
      </c>
      <c r="I75" t="s">
        <v>156</v>
      </c>
      <c r="J75" s="21">
        <v>140</v>
      </c>
    </row>
    <row r="76" spans="1:10" x14ac:dyDescent="0.25">
      <c r="A76" s="7">
        <v>58372</v>
      </c>
      <c r="B76" t="s">
        <v>48</v>
      </c>
      <c r="C76" t="s">
        <v>49</v>
      </c>
      <c r="D76">
        <v>14</v>
      </c>
      <c r="E76">
        <v>801</v>
      </c>
      <c r="F76" s="11">
        <v>67589</v>
      </c>
      <c r="G76" s="7" t="s">
        <v>154</v>
      </c>
      <c r="H76" t="s">
        <v>155</v>
      </c>
      <c r="I76" t="s">
        <v>157</v>
      </c>
      <c r="J76" s="21">
        <v>1198</v>
      </c>
    </row>
    <row r="77" spans="1:10" x14ac:dyDescent="0.25">
      <c r="A77" s="7">
        <v>58372</v>
      </c>
      <c r="B77" t="s">
        <v>48</v>
      </c>
      <c r="C77" t="s">
        <v>49</v>
      </c>
      <c r="D77">
        <v>14</v>
      </c>
      <c r="E77">
        <v>801</v>
      </c>
      <c r="F77" s="11">
        <v>67589</v>
      </c>
      <c r="G77" s="7" t="s">
        <v>154</v>
      </c>
      <c r="H77" t="s">
        <v>155</v>
      </c>
      <c r="I77" t="s">
        <v>156</v>
      </c>
      <c r="J77" s="21">
        <v>273</v>
      </c>
    </row>
    <row r="78" spans="1:10" x14ac:dyDescent="0.25">
      <c r="A78" s="7">
        <v>58373</v>
      </c>
      <c r="B78" t="s">
        <v>48</v>
      </c>
      <c r="C78" t="s">
        <v>49</v>
      </c>
      <c r="D78">
        <v>25</v>
      </c>
      <c r="E78">
        <v>802</v>
      </c>
      <c r="F78" s="11">
        <v>102212797</v>
      </c>
      <c r="G78" s="7" t="s">
        <v>154</v>
      </c>
      <c r="H78" t="s">
        <v>153</v>
      </c>
      <c r="I78" t="s">
        <v>153</v>
      </c>
      <c r="J78" s="21">
        <v>1677</v>
      </c>
    </row>
    <row r="79" spans="1:10" x14ac:dyDescent="0.25">
      <c r="A79" s="7">
        <v>58374</v>
      </c>
      <c r="B79" t="s">
        <v>48</v>
      </c>
      <c r="C79" t="s">
        <v>49</v>
      </c>
      <c r="D79">
        <v>23</v>
      </c>
      <c r="E79">
        <v>803</v>
      </c>
      <c r="F79" s="11">
        <v>102212737</v>
      </c>
      <c r="G79" s="7" t="s">
        <v>154</v>
      </c>
      <c r="H79" t="s">
        <v>153</v>
      </c>
      <c r="I79" t="s">
        <v>153</v>
      </c>
      <c r="J79" s="21">
        <v>1386</v>
      </c>
    </row>
    <row r="80" spans="1:10" x14ac:dyDescent="0.25">
      <c r="A80" s="7">
        <v>58375</v>
      </c>
      <c r="B80" t="s">
        <v>48</v>
      </c>
      <c r="C80" t="s">
        <v>49</v>
      </c>
      <c r="D80">
        <v>7</v>
      </c>
      <c r="E80">
        <v>804</v>
      </c>
      <c r="F80" s="11">
        <v>67621</v>
      </c>
      <c r="G80" s="7" t="s">
        <v>154</v>
      </c>
      <c r="H80" t="s">
        <v>155</v>
      </c>
      <c r="I80" t="s">
        <v>157</v>
      </c>
      <c r="J80" s="21">
        <v>656</v>
      </c>
    </row>
    <row r="81" spans="1:10" x14ac:dyDescent="0.25">
      <c r="A81" s="7">
        <v>58375</v>
      </c>
      <c r="B81" t="s">
        <v>48</v>
      </c>
      <c r="C81" t="s">
        <v>49</v>
      </c>
      <c r="D81">
        <v>7</v>
      </c>
      <c r="E81">
        <v>804</v>
      </c>
      <c r="F81" s="11">
        <v>67621</v>
      </c>
      <c r="G81" s="7" t="s">
        <v>154</v>
      </c>
      <c r="H81" t="s">
        <v>155</v>
      </c>
      <c r="I81" t="s">
        <v>156</v>
      </c>
      <c r="J81" s="21">
        <v>208</v>
      </c>
    </row>
    <row r="82" spans="1:10" x14ac:dyDescent="0.25">
      <c r="A82" s="7">
        <v>58376</v>
      </c>
      <c r="B82" t="s">
        <v>48</v>
      </c>
      <c r="C82" t="s">
        <v>49</v>
      </c>
      <c r="D82">
        <v>13</v>
      </c>
      <c r="E82">
        <v>805</v>
      </c>
      <c r="F82" s="11">
        <v>67567</v>
      </c>
      <c r="G82" s="7" t="s">
        <v>154</v>
      </c>
      <c r="H82" t="s">
        <v>155</v>
      </c>
      <c r="I82" t="s">
        <v>157</v>
      </c>
      <c r="J82" s="21">
        <v>577</v>
      </c>
    </row>
    <row r="83" spans="1:10" x14ac:dyDescent="0.25">
      <c r="A83" s="7">
        <v>58376</v>
      </c>
      <c r="B83" t="s">
        <v>48</v>
      </c>
      <c r="C83" t="s">
        <v>49</v>
      </c>
      <c r="D83">
        <v>13</v>
      </c>
      <c r="E83">
        <v>805</v>
      </c>
      <c r="F83" s="11">
        <v>67567</v>
      </c>
      <c r="G83" s="7" t="s">
        <v>154</v>
      </c>
      <c r="H83" t="s">
        <v>155</v>
      </c>
      <c r="I83" t="s">
        <v>156</v>
      </c>
      <c r="J83" s="21">
        <v>176</v>
      </c>
    </row>
    <row r="84" spans="1:10" x14ac:dyDescent="0.25">
      <c r="A84" s="7">
        <v>58377</v>
      </c>
      <c r="B84" t="s">
        <v>48</v>
      </c>
      <c r="C84" t="s">
        <v>49</v>
      </c>
      <c r="D84">
        <v>15</v>
      </c>
      <c r="E84">
        <v>806</v>
      </c>
      <c r="F84" s="11">
        <v>67601</v>
      </c>
      <c r="G84" s="7" t="s">
        <v>154</v>
      </c>
      <c r="H84" t="s">
        <v>155</v>
      </c>
      <c r="I84" t="s">
        <v>157</v>
      </c>
      <c r="J84" s="21">
        <v>495</v>
      </c>
    </row>
    <row r="85" spans="1:10" x14ac:dyDescent="0.25">
      <c r="A85" s="7">
        <v>58377</v>
      </c>
      <c r="B85" t="s">
        <v>48</v>
      </c>
      <c r="C85" t="s">
        <v>49</v>
      </c>
      <c r="D85">
        <v>15</v>
      </c>
      <c r="E85">
        <v>806</v>
      </c>
      <c r="F85" s="11">
        <v>67601</v>
      </c>
      <c r="G85" s="7" t="s">
        <v>154</v>
      </c>
      <c r="H85" t="s">
        <v>155</v>
      </c>
      <c r="I85" t="s">
        <v>156</v>
      </c>
      <c r="J85" s="21">
        <v>165</v>
      </c>
    </row>
    <row r="86" spans="1:10" x14ac:dyDescent="0.25">
      <c r="A86" s="7">
        <v>58378</v>
      </c>
      <c r="B86" t="s">
        <v>48</v>
      </c>
      <c r="C86" t="s">
        <v>49</v>
      </c>
      <c r="D86">
        <v>16</v>
      </c>
      <c r="E86">
        <v>807</v>
      </c>
      <c r="F86" s="11">
        <v>67575</v>
      </c>
      <c r="G86" s="7" t="s">
        <v>154</v>
      </c>
      <c r="H86" t="s">
        <v>155</v>
      </c>
      <c r="I86" t="s">
        <v>157</v>
      </c>
      <c r="J86" s="21">
        <v>1252</v>
      </c>
    </row>
    <row r="87" spans="1:10" x14ac:dyDescent="0.25">
      <c r="A87" s="7">
        <v>58378</v>
      </c>
      <c r="B87" t="s">
        <v>48</v>
      </c>
      <c r="C87" t="s">
        <v>49</v>
      </c>
      <c r="D87">
        <v>16</v>
      </c>
      <c r="E87">
        <v>807</v>
      </c>
      <c r="F87" s="11">
        <v>67575</v>
      </c>
      <c r="G87" s="7" t="s">
        <v>154</v>
      </c>
      <c r="H87" t="s">
        <v>155</v>
      </c>
      <c r="I87" t="s">
        <v>156</v>
      </c>
      <c r="J87" s="21">
        <v>395</v>
      </c>
    </row>
    <row r="88" spans="1:10" x14ac:dyDescent="0.25">
      <c r="A88" s="7">
        <v>59321</v>
      </c>
      <c r="B88" t="s">
        <v>50</v>
      </c>
      <c r="C88" t="s">
        <v>51</v>
      </c>
      <c r="D88" t="s">
        <v>39</v>
      </c>
      <c r="E88">
        <v>877</v>
      </c>
      <c r="F88" s="11">
        <v>9233071001547</v>
      </c>
      <c r="G88" s="7" t="s">
        <v>154</v>
      </c>
      <c r="H88" t="s">
        <v>153</v>
      </c>
      <c r="I88" t="s">
        <v>153</v>
      </c>
      <c r="J88" s="21">
        <v>3243</v>
      </c>
    </row>
    <row r="89" spans="1:10" x14ac:dyDescent="0.25">
      <c r="A89" s="7">
        <v>60037</v>
      </c>
      <c r="B89" t="s">
        <v>52</v>
      </c>
      <c r="C89" t="s">
        <v>53</v>
      </c>
      <c r="D89">
        <v>37</v>
      </c>
      <c r="E89">
        <v>953</v>
      </c>
      <c r="F89" s="11">
        <v>11076126097764</v>
      </c>
      <c r="G89" s="7" t="s">
        <v>154</v>
      </c>
      <c r="H89" t="s">
        <v>153</v>
      </c>
      <c r="I89" t="s">
        <v>153</v>
      </c>
      <c r="J89" s="21">
        <v>851</v>
      </c>
    </row>
    <row r="90" spans="1:10" x14ac:dyDescent="0.25">
      <c r="A90" s="7">
        <v>62290</v>
      </c>
      <c r="B90" t="s">
        <v>54</v>
      </c>
      <c r="C90" t="s">
        <v>55</v>
      </c>
      <c r="D90">
        <v>7</v>
      </c>
      <c r="E90">
        <v>1148</v>
      </c>
      <c r="F90" s="11">
        <v>605586</v>
      </c>
      <c r="G90" s="7" t="s">
        <v>154</v>
      </c>
      <c r="H90" t="s">
        <v>153</v>
      </c>
      <c r="I90" t="s">
        <v>153</v>
      </c>
      <c r="J90" s="21">
        <v>4800</v>
      </c>
    </row>
    <row r="91" spans="1:10" x14ac:dyDescent="0.25">
      <c r="A91" s="7">
        <v>62291</v>
      </c>
      <c r="B91" t="s">
        <v>54</v>
      </c>
      <c r="C91" t="s">
        <v>55</v>
      </c>
      <c r="D91">
        <v>9</v>
      </c>
      <c r="E91">
        <v>1149</v>
      </c>
      <c r="F91" s="11">
        <v>206766</v>
      </c>
      <c r="G91" s="7" t="s">
        <v>154</v>
      </c>
      <c r="H91" t="s">
        <v>153</v>
      </c>
      <c r="I91" t="s">
        <v>153</v>
      </c>
      <c r="J91" s="21">
        <v>295</v>
      </c>
    </row>
    <row r="92" spans="1:10" x14ac:dyDescent="0.25">
      <c r="A92" s="7">
        <v>62291</v>
      </c>
      <c r="B92" t="s">
        <v>54</v>
      </c>
      <c r="C92" t="s">
        <v>55</v>
      </c>
      <c r="D92">
        <v>9</v>
      </c>
      <c r="E92">
        <v>1149</v>
      </c>
      <c r="F92" s="11">
        <v>34315153</v>
      </c>
      <c r="G92" s="7" t="s">
        <v>154</v>
      </c>
      <c r="H92" t="s">
        <v>153</v>
      </c>
      <c r="I92" t="s">
        <v>153</v>
      </c>
      <c r="J92" s="21">
        <v>7800</v>
      </c>
    </row>
    <row r="93" spans="1:10" x14ac:dyDescent="0.25">
      <c r="A93" s="7">
        <v>62292</v>
      </c>
      <c r="B93" t="s">
        <v>54</v>
      </c>
      <c r="C93" t="s">
        <v>55</v>
      </c>
      <c r="D93">
        <v>11</v>
      </c>
      <c r="E93">
        <v>1150</v>
      </c>
      <c r="F93" s="11">
        <v>605571</v>
      </c>
      <c r="G93" s="7" t="s">
        <v>154</v>
      </c>
      <c r="H93" t="s">
        <v>153</v>
      </c>
      <c r="I93" t="s">
        <v>153</v>
      </c>
      <c r="J93" s="21">
        <v>4715</v>
      </c>
    </row>
    <row r="94" spans="1:10" x14ac:dyDescent="0.25">
      <c r="A94" s="7">
        <v>62292</v>
      </c>
      <c r="B94" t="s">
        <v>54</v>
      </c>
      <c r="C94" t="s">
        <v>55</v>
      </c>
      <c r="D94">
        <v>11</v>
      </c>
      <c r="E94">
        <v>1150</v>
      </c>
      <c r="F94" s="11">
        <v>41219</v>
      </c>
      <c r="G94" s="7" t="s">
        <v>154</v>
      </c>
      <c r="H94" t="s">
        <v>153</v>
      </c>
      <c r="I94" t="s">
        <v>153</v>
      </c>
      <c r="J94" s="21">
        <v>133</v>
      </c>
    </row>
    <row r="95" spans="1:10" x14ac:dyDescent="0.25">
      <c r="A95" s="7">
        <v>62980</v>
      </c>
      <c r="B95" t="s">
        <v>56</v>
      </c>
      <c r="C95" t="s">
        <v>22</v>
      </c>
      <c r="D95">
        <v>89</v>
      </c>
      <c r="E95">
        <v>1410</v>
      </c>
      <c r="F95" s="11">
        <v>6491038002980</v>
      </c>
      <c r="G95" s="7" t="s">
        <v>154</v>
      </c>
      <c r="H95" t="s">
        <v>153</v>
      </c>
      <c r="I95" t="s">
        <v>153</v>
      </c>
      <c r="J95" s="21">
        <v>13.5</v>
      </c>
    </row>
    <row r="96" spans="1:10" x14ac:dyDescent="0.25">
      <c r="A96" s="7">
        <v>63010</v>
      </c>
      <c r="B96" t="s">
        <v>56</v>
      </c>
      <c r="C96" t="s">
        <v>57</v>
      </c>
      <c r="D96">
        <v>21</v>
      </c>
      <c r="E96">
        <v>1412</v>
      </c>
      <c r="F96" s="11">
        <v>6491038000795</v>
      </c>
      <c r="G96" s="7" t="s">
        <v>154</v>
      </c>
      <c r="H96" t="s">
        <v>153</v>
      </c>
      <c r="I96" t="s">
        <v>153</v>
      </c>
      <c r="J96" s="21">
        <v>538.400000000001</v>
      </c>
    </row>
    <row r="97" spans="1:10" x14ac:dyDescent="0.25">
      <c r="A97" s="7">
        <v>63012</v>
      </c>
      <c r="B97" t="s">
        <v>56</v>
      </c>
      <c r="C97" t="s">
        <v>57</v>
      </c>
      <c r="D97">
        <v>24</v>
      </c>
      <c r="E97">
        <v>1413</v>
      </c>
      <c r="F97" s="11">
        <v>6491034001508</v>
      </c>
      <c r="G97" s="7" t="s">
        <v>154</v>
      </c>
      <c r="H97" t="s">
        <v>153</v>
      </c>
      <c r="I97" t="s">
        <v>153</v>
      </c>
      <c r="J97" s="21">
        <v>0</v>
      </c>
    </row>
    <row r="98" spans="1:10" x14ac:dyDescent="0.25">
      <c r="A98" s="7">
        <v>63012</v>
      </c>
      <c r="B98" t="s">
        <v>56</v>
      </c>
      <c r="C98" t="s">
        <v>57</v>
      </c>
      <c r="D98">
        <v>24</v>
      </c>
      <c r="E98">
        <v>1413</v>
      </c>
      <c r="F98" s="11">
        <v>6491038000687</v>
      </c>
      <c r="G98" s="7" t="s">
        <v>154</v>
      </c>
      <c r="H98" t="s">
        <v>153</v>
      </c>
      <c r="I98" t="s">
        <v>153</v>
      </c>
      <c r="J98" s="21">
        <v>0</v>
      </c>
    </row>
    <row r="99" spans="1:10" x14ac:dyDescent="0.25">
      <c r="A99" s="7">
        <v>63241</v>
      </c>
      <c r="B99" t="s">
        <v>56</v>
      </c>
      <c r="C99" t="s">
        <v>58</v>
      </c>
      <c r="D99">
        <v>8</v>
      </c>
      <c r="E99">
        <v>1424</v>
      </c>
      <c r="F99" s="11">
        <v>6491038001304</v>
      </c>
      <c r="G99" s="7" t="s">
        <v>154</v>
      </c>
      <c r="H99" t="s">
        <v>153</v>
      </c>
      <c r="I99" t="s">
        <v>153</v>
      </c>
      <c r="J99" s="21">
        <v>8.3000000000001801</v>
      </c>
    </row>
    <row r="100" spans="1:10" x14ac:dyDescent="0.25">
      <c r="A100" s="7">
        <v>63241</v>
      </c>
      <c r="B100" t="s">
        <v>56</v>
      </c>
      <c r="C100" t="s">
        <v>58</v>
      </c>
      <c r="D100">
        <v>8</v>
      </c>
      <c r="E100">
        <v>1424</v>
      </c>
      <c r="F100" s="11">
        <v>6491039000220</v>
      </c>
      <c r="G100" s="7" t="s">
        <v>154</v>
      </c>
      <c r="H100" t="s">
        <v>153</v>
      </c>
      <c r="I100" t="s">
        <v>153</v>
      </c>
      <c r="J100" s="21">
        <v>19.5</v>
      </c>
    </row>
    <row r="101" spans="1:10" x14ac:dyDescent="0.25">
      <c r="A101" s="7">
        <v>63249</v>
      </c>
      <c r="B101" t="s">
        <v>56</v>
      </c>
      <c r="C101" t="s">
        <v>59</v>
      </c>
      <c r="D101">
        <v>16</v>
      </c>
      <c r="E101">
        <v>1426</v>
      </c>
      <c r="F101" s="11">
        <v>6491038000736</v>
      </c>
      <c r="G101" s="7" t="s">
        <v>154</v>
      </c>
      <c r="H101" t="s">
        <v>153</v>
      </c>
      <c r="I101" t="s">
        <v>153</v>
      </c>
      <c r="J101" s="21">
        <v>27.299999999999301</v>
      </c>
    </row>
    <row r="102" spans="1:10" x14ac:dyDescent="0.25">
      <c r="A102" s="7">
        <v>197178</v>
      </c>
      <c r="B102" t="s">
        <v>60</v>
      </c>
      <c r="C102" t="s">
        <v>61</v>
      </c>
      <c r="D102">
        <v>10</v>
      </c>
      <c r="E102">
        <v>1477</v>
      </c>
      <c r="F102" s="11" t="s">
        <v>158</v>
      </c>
      <c r="G102" s="7" t="s">
        <v>154</v>
      </c>
      <c r="H102" t="s">
        <v>153</v>
      </c>
      <c r="I102" t="s">
        <v>153</v>
      </c>
      <c r="J102" s="21">
        <v>2060</v>
      </c>
    </row>
    <row r="103" spans="1:10" x14ac:dyDescent="0.25">
      <c r="A103" s="7">
        <v>197180</v>
      </c>
      <c r="B103" t="s">
        <v>60</v>
      </c>
      <c r="C103" t="s">
        <v>61</v>
      </c>
      <c r="D103">
        <v>4</v>
      </c>
      <c r="E103">
        <v>1479</v>
      </c>
      <c r="F103" s="11">
        <v>11075086006432</v>
      </c>
      <c r="G103" s="7" t="s">
        <v>154</v>
      </c>
      <c r="H103" t="s">
        <v>153</v>
      </c>
      <c r="I103" t="s">
        <v>153</v>
      </c>
      <c r="J103" s="21">
        <v>187.5</v>
      </c>
    </row>
    <row r="104" spans="1:10" x14ac:dyDescent="0.25">
      <c r="A104" s="7">
        <v>197181</v>
      </c>
      <c r="B104" t="s">
        <v>60</v>
      </c>
      <c r="C104" t="s">
        <v>61</v>
      </c>
      <c r="D104" t="s">
        <v>62</v>
      </c>
      <c r="E104">
        <v>1480</v>
      </c>
      <c r="F104" s="11">
        <v>7531040000040</v>
      </c>
      <c r="G104" s="7" t="s">
        <v>154</v>
      </c>
      <c r="H104" t="s">
        <v>153</v>
      </c>
      <c r="I104" t="s">
        <v>153</v>
      </c>
      <c r="J104" s="21">
        <v>1429</v>
      </c>
    </row>
    <row r="105" spans="1:10" x14ac:dyDescent="0.25">
      <c r="A105" s="7">
        <v>197182</v>
      </c>
      <c r="B105" t="s">
        <v>60</v>
      </c>
      <c r="C105" t="s">
        <v>61</v>
      </c>
      <c r="D105">
        <v>6</v>
      </c>
      <c r="E105">
        <v>1481</v>
      </c>
      <c r="F105" s="11">
        <v>923035000050</v>
      </c>
      <c r="G105" s="7" t="s">
        <v>154</v>
      </c>
      <c r="H105" t="s">
        <v>153</v>
      </c>
      <c r="I105" t="s">
        <v>153</v>
      </c>
      <c r="J105" s="21">
        <v>1162</v>
      </c>
    </row>
    <row r="106" spans="1:10" x14ac:dyDescent="0.25">
      <c r="A106" s="7">
        <v>197183</v>
      </c>
      <c r="B106" t="s">
        <v>60</v>
      </c>
      <c r="C106" t="s">
        <v>61</v>
      </c>
      <c r="D106" t="s">
        <v>63</v>
      </c>
      <c r="E106">
        <v>1482</v>
      </c>
      <c r="F106" s="11">
        <v>7531040000071</v>
      </c>
      <c r="G106" s="7" t="s">
        <v>154</v>
      </c>
      <c r="H106" t="s">
        <v>153</v>
      </c>
      <c r="I106" t="s">
        <v>153</v>
      </c>
      <c r="J106" s="21">
        <v>1536</v>
      </c>
    </row>
    <row r="107" spans="1:10" x14ac:dyDescent="0.25">
      <c r="A107" s="7">
        <v>197198</v>
      </c>
      <c r="B107" t="s">
        <v>60</v>
      </c>
      <c r="C107" t="s">
        <v>64</v>
      </c>
      <c r="D107">
        <v>2</v>
      </c>
      <c r="E107">
        <v>1493</v>
      </c>
      <c r="F107" s="11">
        <v>7531044000132</v>
      </c>
      <c r="G107" s="7" t="s">
        <v>154</v>
      </c>
      <c r="H107" t="s">
        <v>153</v>
      </c>
      <c r="I107" t="s">
        <v>153</v>
      </c>
      <c r="J107" s="21">
        <v>1058</v>
      </c>
    </row>
    <row r="108" spans="1:10" x14ac:dyDescent="0.25">
      <c r="A108" s="7">
        <v>197200</v>
      </c>
      <c r="B108" t="s">
        <v>60</v>
      </c>
      <c r="C108" t="s">
        <v>64</v>
      </c>
      <c r="D108" t="s">
        <v>65</v>
      </c>
      <c r="E108">
        <v>1495</v>
      </c>
      <c r="F108" s="11">
        <v>7531044000115</v>
      </c>
      <c r="G108" s="7" t="s">
        <v>154</v>
      </c>
      <c r="H108" t="s">
        <v>153</v>
      </c>
      <c r="I108" t="s">
        <v>153</v>
      </c>
      <c r="J108" s="21">
        <v>208</v>
      </c>
    </row>
    <row r="109" spans="1:10" x14ac:dyDescent="0.25">
      <c r="A109" s="7">
        <v>197202</v>
      </c>
      <c r="B109" t="s">
        <v>60</v>
      </c>
      <c r="C109" t="s">
        <v>64</v>
      </c>
      <c r="D109">
        <v>40</v>
      </c>
      <c r="E109">
        <v>1497</v>
      </c>
      <c r="F109" s="11">
        <v>57368262</v>
      </c>
      <c r="G109" s="7" t="s">
        <v>154</v>
      </c>
      <c r="H109" t="s">
        <v>153</v>
      </c>
      <c r="I109" t="s">
        <v>153</v>
      </c>
      <c r="J109" s="21">
        <v>1599</v>
      </c>
    </row>
    <row r="110" spans="1:10" x14ac:dyDescent="0.25">
      <c r="A110" s="7">
        <v>197249</v>
      </c>
      <c r="B110" t="s">
        <v>60</v>
      </c>
      <c r="C110" t="s">
        <v>66</v>
      </c>
      <c r="D110">
        <v>10</v>
      </c>
      <c r="E110">
        <v>1514</v>
      </c>
      <c r="F110" s="11">
        <v>6491031000122</v>
      </c>
      <c r="G110" s="7" t="s">
        <v>154</v>
      </c>
      <c r="H110" t="s">
        <v>153</v>
      </c>
      <c r="I110" t="s">
        <v>153</v>
      </c>
      <c r="J110" s="21">
        <v>800</v>
      </c>
    </row>
    <row r="111" spans="1:10" x14ac:dyDescent="0.25">
      <c r="A111" s="7">
        <v>197249</v>
      </c>
      <c r="B111" t="s">
        <v>60</v>
      </c>
      <c r="C111" t="s">
        <v>66</v>
      </c>
      <c r="D111">
        <v>10</v>
      </c>
      <c r="E111">
        <v>1514</v>
      </c>
      <c r="F111" s="11">
        <v>649161202688830</v>
      </c>
      <c r="G111" s="7" t="s">
        <v>154</v>
      </c>
      <c r="H111" t="s">
        <v>153</v>
      </c>
      <c r="I111" t="s">
        <v>153</v>
      </c>
      <c r="J111" s="21">
        <v>834</v>
      </c>
    </row>
    <row r="112" spans="1:10" x14ac:dyDescent="0.25">
      <c r="A112" s="7">
        <v>197250</v>
      </c>
      <c r="B112" t="s">
        <v>60</v>
      </c>
      <c r="C112" t="s">
        <v>66</v>
      </c>
      <c r="D112">
        <v>11</v>
      </c>
      <c r="E112">
        <v>1515</v>
      </c>
      <c r="F112" s="11">
        <v>9233041000881</v>
      </c>
      <c r="G112" s="7" t="s">
        <v>154</v>
      </c>
      <c r="H112" t="s">
        <v>153</v>
      </c>
      <c r="I112" t="s">
        <v>153</v>
      </c>
      <c r="J112" s="21">
        <v>1510</v>
      </c>
    </row>
    <row r="113" spans="1:10" x14ac:dyDescent="0.25">
      <c r="A113" s="7">
        <v>197251</v>
      </c>
      <c r="B113" t="s">
        <v>60</v>
      </c>
      <c r="C113" t="s">
        <v>66</v>
      </c>
      <c r="D113">
        <v>5</v>
      </c>
      <c r="E113">
        <v>1516</v>
      </c>
      <c r="F113" s="11">
        <v>94292293</v>
      </c>
      <c r="G113" s="7" t="s">
        <v>154</v>
      </c>
      <c r="H113" t="s">
        <v>153</v>
      </c>
      <c r="I113" t="s">
        <v>153</v>
      </c>
      <c r="J113" s="21">
        <v>1931</v>
      </c>
    </row>
    <row r="114" spans="1:10" x14ac:dyDescent="0.25">
      <c r="A114" s="7">
        <v>235619</v>
      </c>
      <c r="B114" t="s">
        <v>60</v>
      </c>
      <c r="C114" t="s">
        <v>61</v>
      </c>
      <c r="D114" t="s">
        <v>67</v>
      </c>
      <c r="E114">
        <v>1552</v>
      </c>
      <c r="F114" s="11">
        <v>7531040000087</v>
      </c>
      <c r="G114" s="7" t="s">
        <v>154</v>
      </c>
      <c r="H114" t="s">
        <v>153</v>
      </c>
      <c r="I114" t="s">
        <v>153</v>
      </c>
      <c r="J114" s="21">
        <v>860</v>
      </c>
    </row>
    <row r="115" spans="1:10" x14ac:dyDescent="0.25">
      <c r="A115" s="7">
        <v>235619</v>
      </c>
      <c r="B115" t="s">
        <v>60</v>
      </c>
      <c r="C115" t="s">
        <v>61</v>
      </c>
      <c r="D115" t="s">
        <v>67</v>
      </c>
      <c r="E115">
        <v>1552</v>
      </c>
      <c r="F115" s="11">
        <v>7531040000090</v>
      </c>
      <c r="G115" s="7" t="s">
        <v>154</v>
      </c>
      <c r="H115" t="s">
        <v>153</v>
      </c>
      <c r="I115" t="s">
        <v>153</v>
      </c>
      <c r="J115" s="21">
        <v>750</v>
      </c>
    </row>
    <row r="116" spans="1:10" x14ac:dyDescent="0.25">
      <c r="A116" s="7">
        <v>242668</v>
      </c>
      <c r="B116" t="s">
        <v>29</v>
      </c>
      <c r="C116" t="s">
        <v>31</v>
      </c>
      <c r="D116">
        <v>57</v>
      </c>
      <c r="E116">
        <v>1734</v>
      </c>
      <c r="F116" s="11">
        <v>67186</v>
      </c>
      <c r="G116" s="7" t="s">
        <v>154</v>
      </c>
      <c r="H116" t="s">
        <v>155</v>
      </c>
      <c r="I116" t="s">
        <v>157</v>
      </c>
      <c r="J116" s="21">
        <v>1156</v>
      </c>
    </row>
    <row r="117" spans="1:10" x14ac:dyDescent="0.25">
      <c r="A117" s="7">
        <v>242668</v>
      </c>
      <c r="B117" t="s">
        <v>29</v>
      </c>
      <c r="C117" t="s">
        <v>31</v>
      </c>
      <c r="D117">
        <v>57</v>
      </c>
      <c r="E117">
        <v>1734</v>
      </c>
      <c r="F117" s="11">
        <v>67186</v>
      </c>
      <c r="G117" s="7" t="s">
        <v>154</v>
      </c>
      <c r="H117" t="s">
        <v>155</v>
      </c>
      <c r="I117" t="s">
        <v>156</v>
      </c>
      <c r="J117" s="21">
        <v>531</v>
      </c>
    </row>
    <row r="118" spans="1:10" x14ac:dyDescent="0.25">
      <c r="A118" s="7">
        <v>242717</v>
      </c>
      <c r="B118" t="s">
        <v>56</v>
      </c>
      <c r="C118" t="s">
        <v>69</v>
      </c>
      <c r="D118">
        <v>39</v>
      </c>
      <c r="E118">
        <v>1761</v>
      </c>
      <c r="F118" s="11">
        <v>6491027001307</v>
      </c>
      <c r="G118" s="7" t="s">
        <v>154</v>
      </c>
      <c r="H118" t="s">
        <v>153</v>
      </c>
      <c r="I118" t="s">
        <v>153</v>
      </c>
      <c r="J118" s="21">
        <v>1967.4</v>
      </c>
    </row>
    <row r="119" spans="1:10" x14ac:dyDescent="0.25">
      <c r="A119" s="7">
        <v>242723</v>
      </c>
      <c r="B119" t="s">
        <v>56</v>
      </c>
      <c r="C119" t="s">
        <v>69</v>
      </c>
      <c r="D119">
        <v>62</v>
      </c>
      <c r="E119">
        <v>1767</v>
      </c>
      <c r="F119" s="11">
        <v>6491034000070</v>
      </c>
      <c r="G119" s="7" t="s">
        <v>154</v>
      </c>
      <c r="H119" t="s">
        <v>153</v>
      </c>
      <c r="I119" t="s">
        <v>153</v>
      </c>
      <c r="J119" s="21">
        <v>331.6</v>
      </c>
    </row>
    <row r="120" spans="1:10" x14ac:dyDescent="0.25">
      <c r="A120" s="7">
        <v>242723</v>
      </c>
      <c r="B120" t="s">
        <v>56</v>
      </c>
      <c r="C120" t="s">
        <v>69</v>
      </c>
      <c r="D120">
        <v>62</v>
      </c>
      <c r="E120">
        <v>1767</v>
      </c>
      <c r="F120" s="11">
        <v>6491038002533</v>
      </c>
      <c r="G120" s="7" t="s">
        <v>154</v>
      </c>
      <c r="H120" t="s">
        <v>153</v>
      </c>
      <c r="I120" t="s">
        <v>153</v>
      </c>
      <c r="J120" s="21">
        <v>270.89999999999401</v>
      </c>
    </row>
    <row r="121" spans="1:10" x14ac:dyDescent="0.25">
      <c r="A121" s="7">
        <v>242731</v>
      </c>
      <c r="B121" t="s">
        <v>56</v>
      </c>
      <c r="C121" t="s">
        <v>69</v>
      </c>
      <c r="D121">
        <v>3</v>
      </c>
      <c r="E121">
        <v>1775</v>
      </c>
      <c r="F121" s="11">
        <v>6491034000283</v>
      </c>
      <c r="G121" s="7" t="s">
        <v>154</v>
      </c>
      <c r="H121" t="s">
        <v>153</v>
      </c>
      <c r="I121" t="s">
        <v>153</v>
      </c>
      <c r="J121" s="21">
        <v>92.400000000001498</v>
      </c>
    </row>
    <row r="122" spans="1:10" x14ac:dyDescent="0.25">
      <c r="A122" s="7">
        <v>242731</v>
      </c>
      <c r="B122" t="s">
        <v>56</v>
      </c>
      <c r="C122" t="s">
        <v>69</v>
      </c>
      <c r="D122">
        <v>3</v>
      </c>
      <c r="E122">
        <v>1775</v>
      </c>
      <c r="F122" s="11">
        <v>6491034000478</v>
      </c>
      <c r="G122" s="7" t="s">
        <v>154</v>
      </c>
      <c r="H122" t="s">
        <v>153</v>
      </c>
      <c r="I122" t="s">
        <v>153</v>
      </c>
      <c r="J122" s="21">
        <v>427.79999999999598</v>
      </c>
    </row>
    <row r="123" spans="1:10" x14ac:dyDescent="0.25">
      <c r="A123" s="7">
        <v>242731</v>
      </c>
      <c r="B123" t="s">
        <v>56</v>
      </c>
      <c r="C123" t="s">
        <v>69</v>
      </c>
      <c r="D123">
        <v>3</v>
      </c>
      <c r="E123">
        <v>1775</v>
      </c>
      <c r="F123" s="11">
        <v>6491034000483</v>
      </c>
      <c r="G123" s="7" t="s">
        <v>154</v>
      </c>
      <c r="H123" t="s">
        <v>153</v>
      </c>
      <c r="I123" t="s">
        <v>153</v>
      </c>
      <c r="J123" s="21">
        <v>922.30000000000302</v>
      </c>
    </row>
    <row r="124" spans="1:10" x14ac:dyDescent="0.25">
      <c r="A124" s="7">
        <v>242738</v>
      </c>
      <c r="B124" t="s">
        <v>56</v>
      </c>
      <c r="C124" t="s">
        <v>70</v>
      </c>
      <c r="D124">
        <v>34</v>
      </c>
      <c r="E124">
        <v>1780</v>
      </c>
      <c r="F124" s="11">
        <v>9233041000571</v>
      </c>
      <c r="G124" s="7" t="s">
        <v>154</v>
      </c>
      <c r="H124" t="s">
        <v>153</v>
      </c>
      <c r="I124" t="s">
        <v>153</v>
      </c>
      <c r="J124" s="21">
        <v>405.310000000012</v>
      </c>
    </row>
    <row r="125" spans="1:10" x14ac:dyDescent="0.25">
      <c r="A125" s="7">
        <v>242740</v>
      </c>
      <c r="B125" t="s">
        <v>56</v>
      </c>
      <c r="C125" t="s">
        <v>70</v>
      </c>
      <c r="D125">
        <v>36</v>
      </c>
      <c r="E125">
        <v>1782</v>
      </c>
      <c r="F125" s="11">
        <v>9233041001185</v>
      </c>
      <c r="G125" s="7" t="s">
        <v>154</v>
      </c>
      <c r="H125" t="s">
        <v>153</v>
      </c>
      <c r="I125" t="s">
        <v>153</v>
      </c>
      <c r="J125" s="21">
        <v>559.5</v>
      </c>
    </row>
    <row r="126" spans="1:10" x14ac:dyDescent="0.25">
      <c r="A126" s="7">
        <v>242742</v>
      </c>
      <c r="B126" t="s">
        <v>56</v>
      </c>
      <c r="C126" t="s">
        <v>70</v>
      </c>
      <c r="D126">
        <v>38</v>
      </c>
      <c r="E126">
        <v>1784</v>
      </c>
      <c r="F126" s="11">
        <v>6491027000488</v>
      </c>
      <c r="G126" s="7" t="s">
        <v>154</v>
      </c>
      <c r="H126" t="s">
        <v>153</v>
      </c>
      <c r="I126" t="s">
        <v>153</v>
      </c>
      <c r="J126" s="21">
        <v>68.599999999999895</v>
      </c>
    </row>
    <row r="127" spans="1:10" x14ac:dyDescent="0.25">
      <c r="A127" s="7">
        <v>242742</v>
      </c>
      <c r="B127" t="s">
        <v>56</v>
      </c>
      <c r="C127" t="s">
        <v>70</v>
      </c>
      <c r="D127">
        <v>38</v>
      </c>
      <c r="E127">
        <v>1784</v>
      </c>
      <c r="F127" s="11">
        <v>6491027000583</v>
      </c>
      <c r="G127" s="7" t="s">
        <v>154</v>
      </c>
      <c r="H127" t="s">
        <v>153</v>
      </c>
      <c r="I127" t="s">
        <v>153</v>
      </c>
      <c r="J127" s="21">
        <v>1035.6000000000099</v>
      </c>
    </row>
    <row r="128" spans="1:10" x14ac:dyDescent="0.25">
      <c r="A128" s="7">
        <v>242761</v>
      </c>
      <c r="B128" t="s">
        <v>56</v>
      </c>
      <c r="C128" t="s">
        <v>70</v>
      </c>
      <c r="D128">
        <v>13</v>
      </c>
      <c r="E128">
        <v>1803</v>
      </c>
      <c r="F128" s="11">
        <v>9233034000378</v>
      </c>
      <c r="G128" s="7" t="s">
        <v>154</v>
      </c>
      <c r="H128" t="s">
        <v>153</v>
      </c>
      <c r="I128" t="s">
        <v>153</v>
      </c>
      <c r="J128" s="21">
        <v>1272.77000000002</v>
      </c>
    </row>
    <row r="129" spans="1:10" x14ac:dyDescent="0.25">
      <c r="A129" s="7">
        <v>242768</v>
      </c>
      <c r="B129" t="s">
        <v>56</v>
      </c>
      <c r="C129" t="s">
        <v>70</v>
      </c>
      <c r="D129">
        <v>22</v>
      </c>
      <c r="E129">
        <v>1810</v>
      </c>
      <c r="F129" s="11">
        <v>9233041000882</v>
      </c>
      <c r="G129" s="7" t="s">
        <v>154</v>
      </c>
      <c r="H129" t="s">
        <v>153</v>
      </c>
      <c r="I129" t="s">
        <v>153</v>
      </c>
      <c r="J129" s="21">
        <v>591.05000000000302</v>
      </c>
    </row>
    <row r="130" spans="1:10" x14ac:dyDescent="0.25">
      <c r="A130" s="7">
        <v>242769</v>
      </c>
      <c r="B130" t="s">
        <v>56</v>
      </c>
      <c r="C130" t="s">
        <v>70</v>
      </c>
      <c r="D130">
        <v>24</v>
      </c>
      <c r="E130">
        <v>1811</v>
      </c>
      <c r="F130" s="11">
        <v>9233041001061</v>
      </c>
      <c r="G130" s="7" t="s">
        <v>154</v>
      </c>
      <c r="H130" t="s">
        <v>153</v>
      </c>
      <c r="I130" t="s">
        <v>153</v>
      </c>
      <c r="J130" s="21">
        <v>849.12000000001001</v>
      </c>
    </row>
    <row r="131" spans="1:10" x14ac:dyDescent="0.25">
      <c r="A131" s="7">
        <v>242771</v>
      </c>
      <c r="B131" t="s">
        <v>56</v>
      </c>
      <c r="C131" t="s">
        <v>70</v>
      </c>
      <c r="D131">
        <v>26</v>
      </c>
      <c r="E131">
        <v>1813</v>
      </c>
      <c r="F131" s="11">
        <v>9233041000520</v>
      </c>
      <c r="G131" s="7" t="s">
        <v>154</v>
      </c>
      <c r="H131" t="s">
        <v>153</v>
      </c>
      <c r="I131" t="s">
        <v>153</v>
      </c>
      <c r="J131" s="21">
        <v>0</v>
      </c>
    </row>
    <row r="132" spans="1:10" x14ac:dyDescent="0.25">
      <c r="A132" s="7">
        <v>242774</v>
      </c>
      <c r="B132" t="s">
        <v>56</v>
      </c>
      <c r="C132" t="s">
        <v>70</v>
      </c>
      <c r="D132">
        <v>28</v>
      </c>
      <c r="E132">
        <v>1816</v>
      </c>
      <c r="F132" s="11">
        <v>9233041001220</v>
      </c>
      <c r="G132" s="7" t="s">
        <v>154</v>
      </c>
      <c r="H132" t="s">
        <v>153</v>
      </c>
      <c r="I132" t="s">
        <v>153</v>
      </c>
      <c r="J132" s="21">
        <v>1094.78</v>
      </c>
    </row>
    <row r="133" spans="1:10" x14ac:dyDescent="0.25">
      <c r="A133" s="7">
        <v>242778</v>
      </c>
      <c r="B133" t="s">
        <v>56</v>
      </c>
      <c r="C133" t="s">
        <v>70</v>
      </c>
      <c r="D133">
        <v>30</v>
      </c>
      <c r="E133">
        <v>1820</v>
      </c>
      <c r="F133" s="11">
        <v>9233041001219</v>
      </c>
      <c r="G133" s="7" t="s">
        <v>154</v>
      </c>
      <c r="H133" t="s">
        <v>153</v>
      </c>
      <c r="I133" t="s">
        <v>153</v>
      </c>
      <c r="J133" s="21">
        <v>0</v>
      </c>
    </row>
    <row r="134" spans="1:10" x14ac:dyDescent="0.25">
      <c r="A134" s="7">
        <v>242780</v>
      </c>
      <c r="B134" t="s">
        <v>56</v>
      </c>
      <c r="C134" t="s">
        <v>70</v>
      </c>
      <c r="D134">
        <v>55</v>
      </c>
      <c r="E134">
        <v>1822</v>
      </c>
      <c r="F134" s="11">
        <v>9707039001834</v>
      </c>
      <c r="G134" s="7" t="s">
        <v>154</v>
      </c>
      <c r="H134" t="s">
        <v>153</v>
      </c>
      <c r="I134" t="s">
        <v>153</v>
      </c>
      <c r="J134" s="21">
        <v>66.199999999997104</v>
      </c>
    </row>
    <row r="135" spans="1:10" x14ac:dyDescent="0.25">
      <c r="A135" s="7">
        <v>242781</v>
      </c>
      <c r="B135" t="s">
        <v>56</v>
      </c>
      <c r="C135" t="s">
        <v>70</v>
      </c>
      <c r="D135">
        <v>59</v>
      </c>
      <c r="E135">
        <v>1823</v>
      </c>
      <c r="F135" s="11">
        <v>9233041000231</v>
      </c>
      <c r="G135" s="7" t="s">
        <v>154</v>
      </c>
      <c r="H135" t="s">
        <v>153</v>
      </c>
      <c r="I135" t="s">
        <v>153</v>
      </c>
      <c r="J135" s="21">
        <v>699.24000000002002</v>
      </c>
    </row>
    <row r="136" spans="1:10" x14ac:dyDescent="0.25">
      <c r="A136" s="7">
        <v>242792</v>
      </c>
      <c r="B136" t="s">
        <v>56</v>
      </c>
      <c r="C136" t="s">
        <v>71</v>
      </c>
      <c r="D136">
        <v>31</v>
      </c>
      <c r="E136">
        <v>1831</v>
      </c>
      <c r="F136" s="11">
        <v>6491039000648</v>
      </c>
      <c r="G136" s="7" t="s">
        <v>154</v>
      </c>
      <c r="H136" t="s">
        <v>153</v>
      </c>
      <c r="I136" t="s">
        <v>153</v>
      </c>
      <c r="J136" s="21">
        <v>25.599999999998499</v>
      </c>
    </row>
    <row r="137" spans="1:10" x14ac:dyDescent="0.25">
      <c r="A137" s="7">
        <v>242792</v>
      </c>
      <c r="B137" t="s">
        <v>56</v>
      </c>
      <c r="C137" t="s">
        <v>71</v>
      </c>
      <c r="D137">
        <v>31</v>
      </c>
      <c r="E137">
        <v>1831</v>
      </c>
      <c r="F137" s="11">
        <v>6491039000691</v>
      </c>
      <c r="G137" s="7" t="s">
        <v>154</v>
      </c>
      <c r="H137" t="s">
        <v>153</v>
      </c>
      <c r="I137" t="s">
        <v>153</v>
      </c>
      <c r="J137" s="21">
        <v>250.20000000000101</v>
      </c>
    </row>
    <row r="138" spans="1:10" x14ac:dyDescent="0.25">
      <c r="A138" s="7">
        <v>242798</v>
      </c>
      <c r="B138" t="s">
        <v>56</v>
      </c>
      <c r="C138" t="s">
        <v>71</v>
      </c>
      <c r="D138">
        <v>5</v>
      </c>
      <c r="E138">
        <v>1837</v>
      </c>
      <c r="F138" s="11">
        <v>9707039001850</v>
      </c>
      <c r="G138" s="7" t="s">
        <v>154</v>
      </c>
      <c r="H138" t="s">
        <v>153</v>
      </c>
      <c r="I138" t="s">
        <v>153</v>
      </c>
      <c r="J138" s="21">
        <v>155.099999999999</v>
      </c>
    </row>
    <row r="139" spans="1:10" x14ac:dyDescent="0.25">
      <c r="A139" s="7">
        <v>242821</v>
      </c>
      <c r="B139" t="s">
        <v>56</v>
      </c>
      <c r="C139" t="s">
        <v>22</v>
      </c>
      <c r="D139">
        <v>85</v>
      </c>
      <c r="E139">
        <v>1858</v>
      </c>
      <c r="F139" s="11">
        <v>9233041000999</v>
      </c>
      <c r="G139" s="7" t="s">
        <v>154</v>
      </c>
      <c r="H139" t="s">
        <v>153</v>
      </c>
      <c r="I139" t="s">
        <v>153</v>
      </c>
      <c r="J139" s="21">
        <v>2471.12</v>
      </c>
    </row>
    <row r="140" spans="1:10" x14ac:dyDescent="0.25">
      <c r="A140" s="7">
        <v>242823</v>
      </c>
      <c r="B140" t="s">
        <v>56</v>
      </c>
      <c r="C140" t="s">
        <v>22</v>
      </c>
      <c r="D140">
        <v>91</v>
      </c>
      <c r="E140">
        <v>1860</v>
      </c>
      <c r="F140" s="11">
        <v>6491034000233</v>
      </c>
      <c r="G140" s="7" t="s">
        <v>154</v>
      </c>
      <c r="H140" t="s">
        <v>153</v>
      </c>
      <c r="I140" t="s">
        <v>153</v>
      </c>
      <c r="J140" s="21">
        <v>495</v>
      </c>
    </row>
    <row r="141" spans="1:10" x14ac:dyDescent="0.25">
      <c r="A141" s="7">
        <v>242828</v>
      </c>
      <c r="B141" t="s">
        <v>56</v>
      </c>
      <c r="C141" t="s">
        <v>22</v>
      </c>
      <c r="D141">
        <v>87</v>
      </c>
      <c r="E141">
        <v>1865</v>
      </c>
      <c r="F141" s="11">
        <v>6491031000268</v>
      </c>
      <c r="G141" s="7" t="s">
        <v>154</v>
      </c>
      <c r="H141" t="s">
        <v>153</v>
      </c>
      <c r="I141" t="s">
        <v>153</v>
      </c>
      <c r="J141" s="21">
        <v>330.70999999999901</v>
      </c>
    </row>
    <row r="142" spans="1:10" x14ac:dyDescent="0.25">
      <c r="A142" s="7">
        <v>242839</v>
      </c>
      <c r="B142" t="s">
        <v>56</v>
      </c>
      <c r="C142" t="s">
        <v>57</v>
      </c>
      <c r="D142">
        <v>18</v>
      </c>
      <c r="E142">
        <v>1873</v>
      </c>
      <c r="F142" s="11">
        <v>6491034002455</v>
      </c>
      <c r="G142" s="7" t="s">
        <v>154</v>
      </c>
      <c r="H142" t="s">
        <v>153</v>
      </c>
      <c r="I142" t="s">
        <v>153</v>
      </c>
      <c r="J142" s="21">
        <v>0</v>
      </c>
    </row>
    <row r="143" spans="1:10" x14ac:dyDescent="0.25">
      <c r="A143" s="7">
        <v>242839</v>
      </c>
      <c r="B143" t="s">
        <v>56</v>
      </c>
      <c r="C143" t="s">
        <v>57</v>
      </c>
      <c r="D143">
        <v>18</v>
      </c>
      <c r="E143">
        <v>1873</v>
      </c>
      <c r="F143" s="11">
        <v>6491034002464</v>
      </c>
      <c r="G143" s="7" t="s">
        <v>154</v>
      </c>
      <c r="H143" t="s">
        <v>153</v>
      </c>
      <c r="I143" t="s">
        <v>153</v>
      </c>
      <c r="J143" s="21">
        <v>0</v>
      </c>
    </row>
    <row r="144" spans="1:10" x14ac:dyDescent="0.25">
      <c r="A144" s="7">
        <v>242866</v>
      </c>
      <c r="B144" t="s">
        <v>56</v>
      </c>
      <c r="C144" t="s">
        <v>72</v>
      </c>
      <c r="D144">
        <v>25</v>
      </c>
      <c r="E144">
        <v>1892</v>
      </c>
      <c r="F144" s="11">
        <v>9233041000853</v>
      </c>
      <c r="G144" s="7" t="s">
        <v>154</v>
      </c>
      <c r="H144" t="s">
        <v>153</v>
      </c>
      <c r="I144" t="s">
        <v>153</v>
      </c>
      <c r="J144" s="21">
        <v>5394.25</v>
      </c>
    </row>
    <row r="145" spans="1:10" x14ac:dyDescent="0.25">
      <c r="A145" s="7">
        <v>242881</v>
      </c>
      <c r="B145" t="s">
        <v>56</v>
      </c>
      <c r="C145" t="s">
        <v>59</v>
      </c>
      <c r="D145">
        <v>11</v>
      </c>
      <c r="E145">
        <v>1901</v>
      </c>
      <c r="F145" s="11">
        <v>6491034000179</v>
      </c>
      <c r="G145" s="7" t="s">
        <v>154</v>
      </c>
      <c r="H145" t="s">
        <v>153</v>
      </c>
      <c r="I145" t="s">
        <v>153</v>
      </c>
      <c r="J145" s="21">
        <v>47.399999999999601</v>
      </c>
    </row>
    <row r="146" spans="1:10" x14ac:dyDescent="0.25">
      <c r="A146" s="7">
        <v>242883</v>
      </c>
      <c r="B146" t="s">
        <v>56</v>
      </c>
      <c r="C146" t="s">
        <v>59</v>
      </c>
      <c r="D146">
        <v>2</v>
      </c>
      <c r="E146">
        <v>1903</v>
      </c>
      <c r="F146" s="11">
        <v>6491031000238</v>
      </c>
      <c r="G146" s="7" t="s">
        <v>154</v>
      </c>
      <c r="H146" t="s">
        <v>153</v>
      </c>
      <c r="I146" t="s">
        <v>153</v>
      </c>
      <c r="J146" s="21">
        <v>515.19999999999698</v>
      </c>
    </row>
    <row r="147" spans="1:10" x14ac:dyDescent="0.25">
      <c r="A147" s="7">
        <v>242883</v>
      </c>
      <c r="B147" t="s">
        <v>56</v>
      </c>
      <c r="C147" t="s">
        <v>59</v>
      </c>
      <c r="D147">
        <v>2</v>
      </c>
      <c r="E147">
        <v>1903</v>
      </c>
      <c r="F147" s="11">
        <v>6491034000406</v>
      </c>
      <c r="G147" s="7" t="s">
        <v>154</v>
      </c>
      <c r="H147" t="s">
        <v>153</v>
      </c>
      <c r="I147" t="s">
        <v>153</v>
      </c>
      <c r="J147" s="21">
        <v>0</v>
      </c>
    </row>
    <row r="148" spans="1:10" x14ac:dyDescent="0.25">
      <c r="A148" s="7">
        <v>242884</v>
      </c>
      <c r="B148" t="s">
        <v>56</v>
      </c>
      <c r="C148" t="s">
        <v>59</v>
      </c>
      <c r="D148">
        <v>28</v>
      </c>
      <c r="E148">
        <v>1904</v>
      </c>
      <c r="F148" s="11">
        <v>6491034000346</v>
      </c>
      <c r="G148" s="7" t="s">
        <v>154</v>
      </c>
      <c r="H148" t="s">
        <v>153</v>
      </c>
      <c r="I148" t="s">
        <v>153</v>
      </c>
      <c r="J148" s="21">
        <v>80.600000000002197</v>
      </c>
    </row>
    <row r="149" spans="1:10" x14ac:dyDescent="0.25">
      <c r="A149" s="7">
        <v>242884</v>
      </c>
      <c r="B149" t="s">
        <v>56</v>
      </c>
      <c r="C149" t="s">
        <v>59</v>
      </c>
      <c r="D149">
        <v>28</v>
      </c>
      <c r="E149">
        <v>1904</v>
      </c>
      <c r="F149" s="11">
        <v>318878</v>
      </c>
      <c r="G149" s="7" t="s">
        <v>154</v>
      </c>
      <c r="H149" t="s">
        <v>153</v>
      </c>
      <c r="I149" t="s">
        <v>153</v>
      </c>
      <c r="J149" s="21">
        <v>553</v>
      </c>
    </row>
    <row r="150" spans="1:10" x14ac:dyDescent="0.25">
      <c r="A150" s="7">
        <v>242885</v>
      </c>
      <c r="B150" t="s">
        <v>56</v>
      </c>
      <c r="C150" t="s">
        <v>59</v>
      </c>
      <c r="D150">
        <v>3</v>
      </c>
      <c r="E150">
        <v>1905</v>
      </c>
      <c r="F150" s="11">
        <v>6491038000653</v>
      </c>
      <c r="G150" s="7" t="s">
        <v>154</v>
      </c>
      <c r="H150" t="s">
        <v>153</v>
      </c>
      <c r="I150" t="s">
        <v>153</v>
      </c>
      <c r="J150" s="21">
        <v>154.099999999999</v>
      </c>
    </row>
    <row r="151" spans="1:10" x14ac:dyDescent="0.25">
      <c r="A151" s="7">
        <v>242886</v>
      </c>
      <c r="B151" t="s">
        <v>56</v>
      </c>
      <c r="C151" t="s">
        <v>59</v>
      </c>
      <c r="D151">
        <v>35</v>
      </c>
      <c r="E151">
        <v>1906</v>
      </c>
      <c r="F151" s="11">
        <v>6491027001665</v>
      </c>
      <c r="G151" s="7" t="s">
        <v>154</v>
      </c>
      <c r="H151" t="s">
        <v>153</v>
      </c>
      <c r="I151" t="s">
        <v>153</v>
      </c>
      <c r="J151" s="21">
        <v>0</v>
      </c>
    </row>
    <row r="152" spans="1:10" x14ac:dyDescent="0.25">
      <c r="A152" s="7">
        <v>242893</v>
      </c>
      <c r="B152" t="s">
        <v>56</v>
      </c>
      <c r="C152" t="s">
        <v>59</v>
      </c>
      <c r="D152">
        <v>8</v>
      </c>
      <c r="E152">
        <v>1912</v>
      </c>
      <c r="F152" s="11">
        <v>9233041001207</v>
      </c>
      <c r="G152" s="7" t="s">
        <v>154</v>
      </c>
      <c r="H152" t="s">
        <v>153</v>
      </c>
      <c r="I152" t="s">
        <v>153</v>
      </c>
      <c r="J152" s="21">
        <v>895.52999999999895</v>
      </c>
    </row>
    <row r="153" spans="1:10" x14ac:dyDescent="0.25">
      <c r="A153" s="7">
        <v>242895</v>
      </c>
      <c r="B153" t="s">
        <v>56</v>
      </c>
      <c r="C153" t="s">
        <v>73</v>
      </c>
      <c r="D153">
        <v>3</v>
      </c>
      <c r="E153">
        <v>1913</v>
      </c>
      <c r="F153" s="11">
        <v>6491038000688</v>
      </c>
      <c r="G153" s="7" t="s">
        <v>154</v>
      </c>
      <c r="H153" t="s">
        <v>153</v>
      </c>
      <c r="I153" t="s">
        <v>153</v>
      </c>
      <c r="J153" s="21">
        <v>183.20000000000101</v>
      </c>
    </row>
    <row r="154" spans="1:10" x14ac:dyDescent="0.25">
      <c r="A154" s="7">
        <v>242895</v>
      </c>
      <c r="B154" t="s">
        <v>56</v>
      </c>
      <c r="C154" t="s">
        <v>73</v>
      </c>
      <c r="D154">
        <v>3</v>
      </c>
      <c r="E154">
        <v>1913</v>
      </c>
      <c r="F154" s="11">
        <v>6491038001481</v>
      </c>
      <c r="G154" s="7" t="s">
        <v>154</v>
      </c>
      <c r="H154" t="s">
        <v>153</v>
      </c>
      <c r="I154" t="s">
        <v>153</v>
      </c>
      <c r="J154" s="21">
        <v>0</v>
      </c>
    </row>
    <row r="155" spans="1:10" x14ac:dyDescent="0.25">
      <c r="A155" s="7">
        <v>242903</v>
      </c>
      <c r="B155" t="s">
        <v>56</v>
      </c>
      <c r="C155" t="s">
        <v>74</v>
      </c>
      <c r="D155">
        <v>49</v>
      </c>
      <c r="E155">
        <v>1919</v>
      </c>
      <c r="F155" s="11">
        <v>9707039001143</v>
      </c>
      <c r="G155" s="7" t="s">
        <v>154</v>
      </c>
      <c r="H155" t="s">
        <v>153</v>
      </c>
      <c r="I155" t="s">
        <v>153</v>
      </c>
      <c r="J155" s="21">
        <v>0</v>
      </c>
    </row>
    <row r="156" spans="1:10" x14ac:dyDescent="0.25">
      <c r="A156" s="7">
        <v>242947</v>
      </c>
      <c r="B156" t="s">
        <v>56</v>
      </c>
      <c r="C156" t="s">
        <v>75</v>
      </c>
      <c r="D156">
        <v>14</v>
      </c>
      <c r="E156">
        <v>1953</v>
      </c>
      <c r="F156" s="11">
        <v>6491034000183</v>
      </c>
      <c r="G156" s="7" t="s">
        <v>154</v>
      </c>
      <c r="H156" t="s">
        <v>153</v>
      </c>
      <c r="I156" t="s">
        <v>153</v>
      </c>
      <c r="J156" s="21">
        <v>0</v>
      </c>
    </row>
    <row r="157" spans="1:10" x14ac:dyDescent="0.25">
      <c r="A157" s="7">
        <v>242958</v>
      </c>
      <c r="B157" t="s">
        <v>56</v>
      </c>
      <c r="C157" t="s">
        <v>76</v>
      </c>
      <c r="D157">
        <v>24</v>
      </c>
      <c r="E157">
        <v>1962</v>
      </c>
      <c r="F157" s="11">
        <v>6491027001012</v>
      </c>
      <c r="G157" s="7" t="s">
        <v>154</v>
      </c>
      <c r="H157" t="s">
        <v>153</v>
      </c>
      <c r="I157" t="s">
        <v>153</v>
      </c>
      <c r="J157" s="21">
        <v>242.900000000001</v>
      </c>
    </row>
    <row r="158" spans="1:10" x14ac:dyDescent="0.25">
      <c r="A158" s="7">
        <v>242962</v>
      </c>
      <c r="B158" t="s">
        <v>56</v>
      </c>
      <c r="C158" t="s">
        <v>77</v>
      </c>
      <c r="D158">
        <v>12</v>
      </c>
      <c r="E158">
        <v>1965</v>
      </c>
      <c r="F158" s="11">
        <v>6491034000344</v>
      </c>
      <c r="G158" s="7" t="s">
        <v>154</v>
      </c>
      <c r="H158" t="s">
        <v>153</v>
      </c>
      <c r="I158" t="s">
        <v>153</v>
      </c>
      <c r="J158" s="21">
        <v>215.400000000001</v>
      </c>
    </row>
    <row r="159" spans="1:10" x14ac:dyDescent="0.25">
      <c r="A159" s="7">
        <v>250391</v>
      </c>
      <c r="B159" t="s">
        <v>52</v>
      </c>
      <c r="C159" t="s">
        <v>78</v>
      </c>
      <c r="D159">
        <v>1</v>
      </c>
      <c r="E159">
        <v>2165</v>
      </c>
      <c r="F159" s="11">
        <v>8102025000065</v>
      </c>
      <c r="G159" s="7" t="s">
        <v>154</v>
      </c>
      <c r="H159" t="s">
        <v>153</v>
      </c>
      <c r="I159" t="s">
        <v>153</v>
      </c>
      <c r="J159" s="21">
        <v>750</v>
      </c>
    </row>
    <row r="160" spans="1:10" x14ac:dyDescent="0.25">
      <c r="A160" s="7">
        <v>250449</v>
      </c>
      <c r="B160" t="s">
        <v>52</v>
      </c>
      <c r="C160" t="s">
        <v>78</v>
      </c>
      <c r="D160">
        <v>4</v>
      </c>
      <c r="E160">
        <v>2168</v>
      </c>
      <c r="F160" s="11">
        <v>802580900015866</v>
      </c>
      <c r="G160" s="7" t="s">
        <v>154</v>
      </c>
      <c r="H160" t="s">
        <v>153</v>
      </c>
      <c r="I160" t="s">
        <v>153</v>
      </c>
      <c r="J160" s="21">
        <v>1020</v>
      </c>
    </row>
    <row r="161" spans="1:10" x14ac:dyDescent="0.25">
      <c r="A161" s="7">
        <v>251141</v>
      </c>
      <c r="B161" t="s">
        <v>50</v>
      </c>
      <c r="C161" t="s">
        <v>79</v>
      </c>
      <c r="D161">
        <v>20</v>
      </c>
      <c r="E161">
        <v>1990</v>
      </c>
      <c r="F161" s="11">
        <v>9217030001922</v>
      </c>
      <c r="G161" s="7" t="s">
        <v>154</v>
      </c>
      <c r="H161" t="s">
        <v>153</v>
      </c>
      <c r="I161" t="s">
        <v>153</v>
      </c>
      <c r="J161" s="21">
        <v>2110</v>
      </c>
    </row>
    <row r="162" spans="1:10" x14ac:dyDescent="0.25">
      <c r="A162" s="7">
        <v>251142</v>
      </c>
      <c r="B162" t="s">
        <v>50</v>
      </c>
      <c r="C162" t="s">
        <v>79</v>
      </c>
      <c r="D162">
        <v>22</v>
      </c>
      <c r="E162">
        <v>1991</v>
      </c>
      <c r="F162" s="11">
        <v>9217030000804</v>
      </c>
      <c r="G162" s="7" t="s">
        <v>154</v>
      </c>
      <c r="H162" t="s">
        <v>153</v>
      </c>
      <c r="I162" t="s">
        <v>153</v>
      </c>
      <c r="J162" s="21">
        <v>2150</v>
      </c>
    </row>
    <row r="163" spans="1:10" x14ac:dyDescent="0.25">
      <c r="A163" s="7">
        <v>251144</v>
      </c>
      <c r="B163" t="s">
        <v>50</v>
      </c>
      <c r="C163" t="s">
        <v>80</v>
      </c>
      <c r="D163">
        <v>10</v>
      </c>
      <c r="E163">
        <v>1992</v>
      </c>
      <c r="F163" s="11">
        <v>8102025000048</v>
      </c>
      <c r="G163" s="7" t="s">
        <v>154</v>
      </c>
      <c r="H163" t="s">
        <v>153</v>
      </c>
      <c r="I163" t="s">
        <v>153</v>
      </c>
      <c r="J163" s="21">
        <v>1729</v>
      </c>
    </row>
    <row r="164" spans="1:10" x14ac:dyDescent="0.25">
      <c r="A164" s="7">
        <v>258550</v>
      </c>
      <c r="B164" t="s">
        <v>52</v>
      </c>
      <c r="C164" t="s">
        <v>78</v>
      </c>
      <c r="D164">
        <v>5</v>
      </c>
      <c r="E164">
        <v>2175</v>
      </c>
      <c r="F164" s="11">
        <v>711170202640256</v>
      </c>
      <c r="G164" s="7" t="s">
        <v>154</v>
      </c>
      <c r="H164" t="s">
        <v>153</v>
      </c>
      <c r="I164" t="s">
        <v>153</v>
      </c>
      <c r="J164" s="21">
        <v>1980</v>
      </c>
    </row>
    <row r="165" spans="1:10" x14ac:dyDescent="0.25">
      <c r="A165" s="7">
        <v>258762</v>
      </c>
      <c r="B165" t="s">
        <v>52</v>
      </c>
      <c r="C165" t="s">
        <v>59</v>
      </c>
      <c r="D165">
        <v>16</v>
      </c>
      <c r="E165">
        <v>2166</v>
      </c>
      <c r="F165" s="11">
        <v>802580900014371</v>
      </c>
      <c r="G165" s="7" t="s">
        <v>154</v>
      </c>
      <c r="H165" t="s">
        <v>153</v>
      </c>
      <c r="I165" t="s">
        <v>153</v>
      </c>
      <c r="J165" s="21">
        <v>1200</v>
      </c>
    </row>
    <row r="166" spans="1:10" x14ac:dyDescent="0.25">
      <c r="A166" s="7">
        <v>272990</v>
      </c>
      <c r="B166" t="s">
        <v>29</v>
      </c>
      <c r="C166" t="s">
        <v>13</v>
      </c>
      <c r="D166">
        <v>79</v>
      </c>
      <c r="E166">
        <v>2233</v>
      </c>
      <c r="F166" s="11">
        <v>103170071</v>
      </c>
      <c r="G166" s="7" t="s">
        <v>154</v>
      </c>
      <c r="H166" t="s">
        <v>153</v>
      </c>
      <c r="I166" t="s">
        <v>153</v>
      </c>
      <c r="J166" s="21">
        <v>1532.66</v>
      </c>
    </row>
    <row r="167" spans="1:10" x14ac:dyDescent="0.25">
      <c r="A167" s="7">
        <v>275393</v>
      </c>
      <c r="B167" t="s">
        <v>15</v>
      </c>
      <c r="C167" t="s">
        <v>20</v>
      </c>
      <c r="D167" t="s">
        <v>81</v>
      </c>
      <c r="E167">
        <v>2359</v>
      </c>
      <c r="F167" s="11">
        <v>8022034000095</v>
      </c>
      <c r="G167" s="7" t="s">
        <v>154</v>
      </c>
      <c r="H167" t="s">
        <v>153</v>
      </c>
      <c r="I167" t="s">
        <v>153</v>
      </c>
      <c r="J167" s="21">
        <v>1480</v>
      </c>
    </row>
    <row r="168" spans="1:10" x14ac:dyDescent="0.25">
      <c r="A168" s="7">
        <v>275401</v>
      </c>
      <c r="B168" t="s">
        <v>15</v>
      </c>
      <c r="C168" t="s">
        <v>22</v>
      </c>
      <c r="D168">
        <v>22</v>
      </c>
      <c r="E168">
        <v>2351</v>
      </c>
      <c r="F168" s="11">
        <v>22583</v>
      </c>
      <c r="G168" s="7" t="s">
        <v>154</v>
      </c>
      <c r="H168" t="s">
        <v>153</v>
      </c>
      <c r="I168" t="s">
        <v>153</v>
      </c>
      <c r="J168" s="21">
        <v>3818</v>
      </c>
    </row>
    <row r="169" spans="1:10" x14ac:dyDescent="0.25">
      <c r="A169" s="7">
        <v>275472</v>
      </c>
      <c r="B169" t="s">
        <v>15</v>
      </c>
      <c r="C169" t="s">
        <v>82</v>
      </c>
      <c r="D169">
        <v>47</v>
      </c>
      <c r="E169">
        <v>2368</v>
      </c>
      <c r="F169" s="11">
        <v>1060</v>
      </c>
      <c r="G169" s="7" t="s">
        <v>154</v>
      </c>
      <c r="H169" t="s">
        <v>153</v>
      </c>
      <c r="I169" t="s">
        <v>153</v>
      </c>
      <c r="J169" s="21">
        <v>402</v>
      </c>
    </row>
    <row r="170" spans="1:10" x14ac:dyDescent="0.25">
      <c r="A170" s="7">
        <v>275475</v>
      </c>
      <c r="B170" t="s">
        <v>15</v>
      </c>
      <c r="C170" t="s">
        <v>82</v>
      </c>
      <c r="D170">
        <v>57</v>
      </c>
      <c r="E170">
        <v>2370</v>
      </c>
      <c r="F170" s="11">
        <v>1054</v>
      </c>
      <c r="G170" s="7" t="s">
        <v>154</v>
      </c>
      <c r="H170" t="s">
        <v>153</v>
      </c>
      <c r="I170" t="s">
        <v>153</v>
      </c>
      <c r="J170" s="21">
        <v>3359</v>
      </c>
    </row>
    <row r="171" spans="1:10" x14ac:dyDescent="0.25">
      <c r="A171" s="7">
        <v>301384</v>
      </c>
      <c r="B171" t="s">
        <v>29</v>
      </c>
      <c r="C171" t="s">
        <v>36</v>
      </c>
      <c r="D171" t="s">
        <v>159</v>
      </c>
      <c r="E171">
        <v>2808</v>
      </c>
      <c r="F171" s="11">
        <v>100285999</v>
      </c>
      <c r="G171" s="7" t="s">
        <v>154</v>
      </c>
      <c r="H171" t="s">
        <v>153</v>
      </c>
      <c r="I171" t="s">
        <v>153</v>
      </c>
      <c r="J171" s="21">
        <v>0</v>
      </c>
    </row>
    <row r="172" spans="1:10" x14ac:dyDescent="0.25">
      <c r="A172" s="7">
        <v>301434</v>
      </c>
      <c r="B172" t="s">
        <v>29</v>
      </c>
      <c r="C172" t="s">
        <v>36</v>
      </c>
      <c r="D172" t="s">
        <v>84</v>
      </c>
      <c r="E172">
        <v>2809</v>
      </c>
      <c r="F172" s="11">
        <v>100285936</v>
      </c>
      <c r="G172" s="7" t="s">
        <v>154</v>
      </c>
      <c r="H172" t="s">
        <v>153</v>
      </c>
      <c r="I172" t="s">
        <v>153</v>
      </c>
      <c r="J172" s="21">
        <v>1512.82</v>
      </c>
    </row>
    <row r="173" spans="1:10" x14ac:dyDescent="0.25">
      <c r="A173" s="7">
        <v>301495</v>
      </c>
      <c r="B173" t="s">
        <v>29</v>
      </c>
      <c r="C173" t="s">
        <v>37</v>
      </c>
      <c r="D173">
        <v>33</v>
      </c>
      <c r="E173">
        <v>2810</v>
      </c>
      <c r="F173" s="11">
        <v>100285929</v>
      </c>
      <c r="G173" s="7" t="s">
        <v>154</v>
      </c>
      <c r="H173" t="s">
        <v>153</v>
      </c>
      <c r="I173" t="s">
        <v>153</v>
      </c>
      <c r="J173" s="21">
        <v>2176.7199999999998</v>
      </c>
    </row>
    <row r="174" spans="1:10" x14ac:dyDescent="0.25">
      <c r="A174" s="7">
        <v>301588</v>
      </c>
      <c r="B174" t="s">
        <v>29</v>
      </c>
      <c r="C174" t="s">
        <v>35</v>
      </c>
      <c r="D174">
        <v>5</v>
      </c>
      <c r="E174">
        <v>2816</v>
      </c>
      <c r="F174" s="11">
        <v>9233041000646</v>
      </c>
      <c r="G174" s="7" t="s">
        <v>154</v>
      </c>
      <c r="H174" t="s">
        <v>153</v>
      </c>
      <c r="I174" t="s">
        <v>153</v>
      </c>
      <c r="J174" s="21">
        <v>1316.6499999999901</v>
      </c>
    </row>
    <row r="175" spans="1:10" x14ac:dyDescent="0.25">
      <c r="A175" s="7">
        <v>339162</v>
      </c>
      <c r="B175" t="s">
        <v>29</v>
      </c>
      <c r="C175" t="s">
        <v>36</v>
      </c>
      <c r="D175" t="s">
        <v>160</v>
      </c>
      <c r="E175">
        <v>2807</v>
      </c>
      <c r="F175" s="11">
        <v>102139318</v>
      </c>
      <c r="G175" s="7" t="s">
        <v>154</v>
      </c>
      <c r="H175" t="s">
        <v>153</v>
      </c>
      <c r="I175" t="s">
        <v>153</v>
      </c>
      <c r="J175" s="21">
        <v>0</v>
      </c>
    </row>
    <row r="176" spans="1:10" x14ac:dyDescent="0.25">
      <c r="A176" s="7">
        <v>347723</v>
      </c>
      <c r="B176" t="s">
        <v>29</v>
      </c>
      <c r="C176" t="s">
        <v>31</v>
      </c>
      <c r="D176">
        <v>99</v>
      </c>
      <c r="E176">
        <v>2897</v>
      </c>
      <c r="F176" s="11">
        <v>9233069000491</v>
      </c>
      <c r="G176" s="7" t="s">
        <v>154</v>
      </c>
      <c r="H176" t="s">
        <v>153</v>
      </c>
      <c r="I176" t="s">
        <v>153</v>
      </c>
      <c r="J176" s="21">
        <v>1591.16</v>
      </c>
    </row>
    <row r="177" spans="1:10" x14ac:dyDescent="0.25">
      <c r="A177" s="7">
        <v>347743</v>
      </c>
      <c r="B177" t="s">
        <v>29</v>
      </c>
      <c r="C177" t="s">
        <v>31</v>
      </c>
      <c r="D177">
        <v>91</v>
      </c>
      <c r="E177">
        <v>2894</v>
      </c>
      <c r="F177" s="11">
        <v>9233069000493</v>
      </c>
      <c r="G177" s="7" t="s">
        <v>154</v>
      </c>
      <c r="H177" t="s">
        <v>153</v>
      </c>
      <c r="I177" t="s">
        <v>153</v>
      </c>
      <c r="J177" s="21">
        <v>1921.1799999999901</v>
      </c>
    </row>
    <row r="178" spans="1:10" x14ac:dyDescent="0.25">
      <c r="A178" s="7">
        <v>349385</v>
      </c>
      <c r="B178" t="s">
        <v>50</v>
      </c>
      <c r="C178" t="s">
        <v>85</v>
      </c>
      <c r="D178">
        <v>32</v>
      </c>
      <c r="E178">
        <v>3012</v>
      </c>
      <c r="F178" s="11">
        <v>8102025000082</v>
      </c>
      <c r="G178" s="7" t="s">
        <v>154</v>
      </c>
      <c r="H178" t="s">
        <v>153</v>
      </c>
      <c r="I178" t="s">
        <v>153</v>
      </c>
      <c r="J178" s="21">
        <v>4044</v>
      </c>
    </row>
    <row r="179" spans="1:10" x14ac:dyDescent="0.25">
      <c r="A179" s="7">
        <v>349400</v>
      </c>
      <c r="B179" t="s">
        <v>50</v>
      </c>
      <c r="C179" t="s">
        <v>86</v>
      </c>
      <c r="D179">
        <v>16</v>
      </c>
      <c r="E179">
        <v>3024</v>
      </c>
      <c r="F179" s="11">
        <v>8102025000031</v>
      </c>
      <c r="G179" s="7" t="s">
        <v>154</v>
      </c>
      <c r="H179" t="s">
        <v>153</v>
      </c>
      <c r="I179" t="s">
        <v>153</v>
      </c>
      <c r="J179" s="21">
        <v>1224</v>
      </c>
    </row>
    <row r="180" spans="1:10" x14ac:dyDescent="0.25">
      <c r="A180" s="7">
        <v>349509</v>
      </c>
      <c r="B180" t="s">
        <v>50</v>
      </c>
      <c r="C180" t="s">
        <v>87</v>
      </c>
      <c r="D180">
        <v>15</v>
      </c>
      <c r="E180">
        <v>3124</v>
      </c>
      <c r="F180" s="11">
        <v>8102025000093</v>
      </c>
      <c r="G180" s="7" t="s">
        <v>154</v>
      </c>
      <c r="H180" t="s">
        <v>153</v>
      </c>
      <c r="I180" t="s">
        <v>153</v>
      </c>
      <c r="J180" s="21">
        <v>2836</v>
      </c>
    </row>
    <row r="181" spans="1:10" x14ac:dyDescent="0.25">
      <c r="A181" s="7">
        <v>349548</v>
      </c>
      <c r="B181" t="s">
        <v>50</v>
      </c>
      <c r="C181" t="s">
        <v>86</v>
      </c>
      <c r="D181">
        <v>12</v>
      </c>
      <c r="E181">
        <v>3159</v>
      </c>
      <c r="F181" s="11">
        <v>8022034000061</v>
      </c>
      <c r="G181" s="7" t="s">
        <v>154</v>
      </c>
      <c r="H181" t="s">
        <v>153</v>
      </c>
      <c r="I181" t="s">
        <v>153</v>
      </c>
      <c r="J181" s="21">
        <v>3608</v>
      </c>
    </row>
    <row r="182" spans="1:10" x14ac:dyDescent="0.25">
      <c r="A182" s="7">
        <v>349549</v>
      </c>
      <c r="B182" t="s">
        <v>50</v>
      </c>
      <c r="C182" t="s">
        <v>86</v>
      </c>
      <c r="D182">
        <v>6</v>
      </c>
      <c r="E182">
        <v>3160</v>
      </c>
      <c r="F182" s="11">
        <v>8102025000055</v>
      </c>
      <c r="G182" s="7" t="s">
        <v>154</v>
      </c>
      <c r="H182" t="s">
        <v>153</v>
      </c>
      <c r="I182" t="s">
        <v>153</v>
      </c>
      <c r="J182" s="21">
        <v>3749</v>
      </c>
    </row>
    <row r="183" spans="1:10" x14ac:dyDescent="0.25">
      <c r="A183" s="7">
        <v>349561</v>
      </c>
      <c r="B183" t="s">
        <v>50</v>
      </c>
      <c r="C183" t="s">
        <v>88</v>
      </c>
      <c r="D183">
        <v>25</v>
      </c>
      <c r="E183">
        <v>3172</v>
      </c>
      <c r="F183" s="11">
        <v>8034018000371</v>
      </c>
      <c r="G183" s="7" t="s">
        <v>154</v>
      </c>
      <c r="H183" t="s">
        <v>153</v>
      </c>
      <c r="I183" t="s">
        <v>153</v>
      </c>
      <c r="J183" s="21">
        <v>10560</v>
      </c>
    </row>
    <row r="184" spans="1:10" x14ac:dyDescent="0.25">
      <c r="A184" s="7">
        <v>349578</v>
      </c>
      <c r="B184" t="s">
        <v>50</v>
      </c>
      <c r="C184" t="s">
        <v>89</v>
      </c>
      <c r="D184">
        <v>34</v>
      </c>
      <c r="E184">
        <v>3189</v>
      </c>
      <c r="F184" s="11">
        <v>8102025000005</v>
      </c>
      <c r="G184" s="7" t="s">
        <v>154</v>
      </c>
      <c r="H184" t="s">
        <v>153</v>
      </c>
      <c r="I184" t="s">
        <v>153</v>
      </c>
      <c r="J184" s="21">
        <v>1619</v>
      </c>
    </row>
    <row r="185" spans="1:10" x14ac:dyDescent="0.25">
      <c r="A185" s="7">
        <v>349602</v>
      </c>
      <c r="B185" t="s">
        <v>50</v>
      </c>
      <c r="C185" t="s">
        <v>90</v>
      </c>
      <c r="D185">
        <v>96</v>
      </c>
      <c r="E185">
        <v>3212</v>
      </c>
      <c r="F185" s="11">
        <v>6491027000150</v>
      </c>
      <c r="G185" s="7" t="s">
        <v>154</v>
      </c>
      <c r="H185" t="s">
        <v>153</v>
      </c>
      <c r="I185" t="s">
        <v>153</v>
      </c>
      <c r="J185" s="21">
        <v>1348</v>
      </c>
    </row>
    <row r="186" spans="1:10" x14ac:dyDescent="0.25">
      <c r="A186" s="7">
        <v>349602</v>
      </c>
      <c r="B186" t="s">
        <v>50</v>
      </c>
      <c r="C186" t="s">
        <v>90</v>
      </c>
      <c r="D186">
        <v>96</v>
      </c>
      <c r="E186">
        <v>3212</v>
      </c>
      <c r="F186" s="11">
        <v>6491027000576</v>
      </c>
      <c r="G186" s="7" t="s">
        <v>154</v>
      </c>
      <c r="H186" t="s">
        <v>153</v>
      </c>
      <c r="I186" t="s">
        <v>153</v>
      </c>
      <c r="J186" s="21">
        <v>700</v>
      </c>
    </row>
    <row r="187" spans="1:10" x14ac:dyDescent="0.25">
      <c r="A187" s="7">
        <v>349628</v>
      </c>
      <c r="B187" t="s">
        <v>50</v>
      </c>
      <c r="C187" t="s">
        <v>91</v>
      </c>
      <c r="D187">
        <v>22</v>
      </c>
      <c r="E187">
        <v>3238</v>
      </c>
      <c r="F187" s="11">
        <v>6491027000498</v>
      </c>
      <c r="G187" s="7" t="s">
        <v>154</v>
      </c>
      <c r="H187" t="s">
        <v>153</v>
      </c>
      <c r="I187" t="s">
        <v>153</v>
      </c>
      <c r="J187" s="21">
        <v>815</v>
      </c>
    </row>
    <row r="188" spans="1:10" x14ac:dyDescent="0.25">
      <c r="A188" s="7">
        <v>349628</v>
      </c>
      <c r="B188" t="s">
        <v>50</v>
      </c>
      <c r="C188" t="s">
        <v>91</v>
      </c>
      <c r="D188">
        <v>22</v>
      </c>
      <c r="E188">
        <v>3238</v>
      </c>
      <c r="F188" s="11">
        <v>6491027001009</v>
      </c>
      <c r="G188" s="7" t="s">
        <v>154</v>
      </c>
      <c r="H188" t="s">
        <v>153</v>
      </c>
      <c r="I188" t="s">
        <v>153</v>
      </c>
      <c r="J188" s="21">
        <v>836</v>
      </c>
    </row>
    <row r="189" spans="1:10" x14ac:dyDescent="0.25">
      <c r="A189" s="7">
        <v>349636</v>
      </c>
      <c r="B189" t="s">
        <v>50</v>
      </c>
      <c r="C189" t="s">
        <v>89</v>
      </c>
      <c r="D189">
        <v>32</v>
      </c>
      <c r="E189">
        <v>3245</v>
      </c>
      <c r="F189" s="11">
        <v>8102025000098</v>
      </c>
      <c r="G189" s="7" t="s">
        <v>154</v>
      </c>
      <c r="H189" t="s">
        <v>153</v>
      </c>
      <c r="I189" t="s">
        <v>153</v>
      </c>
      <c r="J189" s="21">
        <v>3799</v>
      </c>
    </row>
    <row r="190" spans="1:10" x14ac:dyDescent="0.25">
      <c r="A190" s="7">
        <v>349683</v>
      </c>
      <c r="B190" t="s">
        <v>50</v>
      </c>
      <c r="C190" t="s">
        <v>92</v>
      </c>
      <c r="D190">
        <v>20</v>
      </c>
      <c r="E190">
        <v>3291</v>
      </c>
      <c r="F190" s="11">
        <v>8102025000047</v>
      </c>
      <c r="G190" s="7" t="s">
        <v>154</v>
      </c>
      <c r="H190" t="s">
        <v>153</v>
      </c>
      <c r="I190" t="s">
        <v>153</v>
      </c>
      <c r="J190" s="21">
        <v>2029</v>
      </c>
    </row>
    <row r="191" spans="1:10" x14ac:dyDescent="0.25">
      <c r="A191" s="7">
        <v>425328</v>
      </c>
      <c r="B191" t="s">
        <v>50</v>
      </c>
      <c r="C191" t="s">
        <v>16</v>
      </c>
      <c r="D191">
        <v>5</v>
      </c>
      <c r="E191">
        <v>3565</v>
      </c>
      <c r="F191" s="11">
        <v>8986037000312</v>
      </c>
      <c r="G191" s="7" t="s">
        <v>154</v>
      </c>
      <c r="H191" t="s">
        <v>153</v>
      </c>
      <c r="I191" t="s">
        <v>153</v>
      </c>
      <c r="J191" s="21">
        <v>13440</v>
      </c>
    </row>
    <row r="192" spans="1:10" x14ac:dyDescent="0.25">
      <c r="A192" s="7">
        <v>425332</v>
      </c>
      <c r="B192" t="s">
        <v>50</v>
      </c>
      <c r="C192" t="s">
        <v>93</v>
      </c>
      <c r="D192">
        <v>12</v>
      </c>
      <c r="E192">
        <v>3568</v>
      </c>
      <c r="F192" s="11">
        <v>8102025000042</v>
      </c>
      <c r="G192" s="7" t="s">
        <v>154</v>
      </c>
      <c r="H192" t="s">
        <v>153</v>
      </c>
      <c r="I192" t="s">
        <v>153</v>
      </c>
      <c r="J192" s="21">
        <v>4611</v>
      </c>
    </row>
    <row r="193" spans="1:10" x14ac:dyDescent="0.25">
      <c r="A193" s="7">
        <v>425334</v>
      </c>
      <c r="B193" t="s">
        <v>50</v>
      </c>
      <c r="C193" t="s">
        <v>94</v>
      </c>
      <c r="D193" t="s">
        <v>95</v>
      </c>
      <c r="E193">
        <v>3569</v>
      </c>
      <c r="F193" s="11">
        <v>8102025000023</v>
      </c>
      <c r="G193" s="7" t="s">
        <v>154</v>
      </c>
      <c r="H193" t="s">
        <v>153</v>
      </c>
      <c r="I193" t="s">
        <v>153</v>
      </c>
      <c r="J193" s="21">
        <v>3931</v>
      </c>
    </row>
    <row r="194" spans="1:10" x14ac:dyDescent="0.25">
      <c r="A194" s="7">
        <v>425338</v>
      </c>
      <c r="B194" t="s">
        <v>50</v>
      </c>
      <c r="C194" t="s">
        <v>96</v>
      </c>
      <c r="D194" t="s">
        <v>97</v>
      </c>
      <c r="E194">
        <v>3572</v>
      </c>
      <c r="F194" s="11">
        <v>8102025000045</v>
      </c>
      <c r="G194" s="7" t="s">
        <v>154</v>
      </c>
      <c r="H194" t="s">
        <v>153</v>
      </c>
      <c r="I194" t="s">
        <v>153</v>
      </c>
      <c r="J194" s="21">
        <v>9153</v>
      </c>
    </row>
    <row r="195" spans="1:10" x14ac:dyDescent="0.25">
      <c r="A195" s="7">
        <v>425358</v>
      </c>
      <c r="B195" t="s">
        <v>50</v>
      </c>
      <c r="C195" t="s">
        <v>42</v>
      </c>
      <c r="D195">
        <v>17</v>
      </c>
      <c r="E195">
        <v>3588</v>
      </c>
      <c r="F195" s="11">
        <v>8102025000369</v>
      </c>
      <c r="G195" s="7" t="s">
        <v>154</v>
      </c>
      <c r="H195" t="s">
        <v>153</v>
      </c>
      <c r="I195" t="s">
        <v>153</v>
      </c>
      <c r="J195" s="21">
        <v>0</v>
      </c>
    </row>
    <row r="196" spans="1:10" x14ac:dyDescent="0.25">
      <c r="A196" s="7">
        <v>425364</v>
      </c>
      <c r="B196" t="s">
        <v>50</v>
      </c>
      <c r="C196" t="s">
        <v>98</v>
      </c>
      <c r="D196">
        <v>16</v>
      </c>
      <c r="E196">
        <v>3592</v>
      </c>
      <c r="F196" s="11">
        <v>8102025000054</v>
      </c>
      <c r="G196" s="7" t="s">
        <v>154</v>
      </c>
      <c r="H196" t="s">
        <v>153</v>
      </c>
      <c r="I196" t="s">
        <v>153</v>
      </c>
      <c r="J196" s="21">
        <v>5524</v>
      </c>
    </row>
    <row r="197" spans="1:10" x14ac:dyDescent="0.25">
      <c r="A197" s="7">
        <v>431038</v>
      </c>
      <c r="B197" t="s">
        <v>29</v>
      </c>
      <c r="C197" t="s">
        <v>64</v>
      </c>
      <c r="D197">
        <v>11</v>
      </c>
      <c r="E197">
        <v>3614</v>
      </c>
      <c r="F197" s="11">
        <v>103170388</v>
      </c>
      <c r="G197" s="7" t="s">
        <v>154</v>
      </c>
      <c r="H197" t="s">
        <v>153</v>
      </c>
      <c r="I197" t="s">
        <v>153</v>
      </c>
      <c r="J197" s="21">
        <v>4589.4000000000196</v>
      </c>
    </row>
    <row r="198" spans="1:10" x14ac:dyDescent="0.25">
      <c r="A198" s="7">
        <v>431274</v>
      </c>
      <c r="B198" t="s">
        <v>50</v>
      </c>
      <c r="C198" t="s">
        <v>16</v>
      </c>
      <c r="D198">
        <v>7</v>
      </c>
      <c r="E198">
        <v>3686</v>
      </c>
      <c r="F198" s="11">
        <v>112194660</v>
      </c>
      <c r="G198" s="7" t="s">
        <v>154</v>
      </c>
      <c r="H198" t="s">
        <v>153</v>
      </c>
      <c r="I198" t="s">
        <v>153</v>
      </c>
      <c r="J198" s="21">
        <v>1051</v>
      </c>
    </row>
    <row r="199" spans="1:10" x14ac:dyDescent="0.25">
      <c r="A199" s="7">
        <v>431276</v>
      </c>
      <c r="B199" t="s">
        <v>50</v>
      </c>
      <c r="C199" t="s">
        <v>86</v>
      </c>
      <c r="D199">
        <v>10</v>
      </c>
      <c r="E199">
        <v>4641</v>
      </c>
      <c r="F199" s="11">
        <v>8102025000062</v>
      </c>
      <c r="G199" s="7" t="s">
        <v>154</v>
      </c>
      <c r="H199" t="s">
        <v>153</v>
      </c>
      <c r="I199" t="s">
        <v>153</v>
      </c>
      <c r="J199" s="21">
        <v>2505</v>
      </c>
    </row>
    <row r="200" spans="1:10" x14ac:dyDescent="0.25">
      <c r="A200" s="7">
        <v>431277</v>
      </c>
      <c r="B200" t="s">
        <v>50</v>
      </c>
      <c r="C200" t="s">
        <v>86</v>
      </c>
      <c r="D200">
        <v>7</v>
      </c>
      <c r="E200">
        <v>3666</v>
      </c>
      <c r="F200" s="11">
        <v>9233055000696</v>
      </c>
      <c r="G200" s="7" t="s">
        <v>154</v>
      </c>
      <c r="H200" t="s">
        <v>153</v>
      </c>
      <c r="I200" t="s">
        <v>153</v>
      </c>
      <c r="J200" s="21">
        <v>2417</v>
      </c>
    </row>
    <row r="201" spans="1:10" x14ac:dyDescent="0.25">
      <c r="A201" s="7">
        <v>431283</v>
      </c>
      <c r="B201" t="s">
        <v>50</v>
      </c>
      <c r="C201" t="s">
        <v>88</v>
      </c>
      <c r="D201">
        <v>12</v>
      </c>
      <c r="E201">
        <v>3702</v>
      </c>
      <c r="F201" s="11">
        <v>6491027000041</v>
      </c>
      <c r="G201" s="7" t="s">
        <v>154</v>
      </c>
      <c r="H201" t="s">
        <v>153</v>
      </c>
      <c r="I201" t="s">
        <v>153</v>
      </c>
      <c r="J201" s="21">
        <v>492</v>
      </c>
    </row>
    <row r="202" spans="1:10" x14ac:dyDescent="0.25">
      <c r="A202" s="7">
        <v>431283</v>
      </c>
      <c r="B202" t="s">
        <v>50</v>
      </c>
      <c r="C202" t="s">
        <v>88</v>
      </c>
      <c r="D202">
        <v>12</v>
      </c>
      <c r="E202">
        <v>3702</v>
      </c>
      <c r="F202" s="11">
        <v>6491027000885</v>
      </c>
      <c r="G202" s="7" t="s">
        <v>154</v>
      </c>
      <c r="H202" t="s">
        <v>153</v>
      </c>
      <c r="I202" t="s">
        <v>153</v>
      </c>
      <c r="J202" s="21">
        <v>492</v>
      </c>
    </row>
    <row r="203" spans="1:10" x14ac:dyDescent="0.25">
      <c r="A203" s="7">
        <v>431288</v>
      </c>
      <c r="B203" t="s">
        <v>50</v>
      </c>
      <c r="C203" t="s">
        <v>99</v>
      </c>
      <c r="D203">
        <v>14</v>
      </c>
      <c r="E203">
        <v>4652</v>
      </c>
      <c r="F203" s="11">
        <v>8102025000057</v>
      </c>
      <c r="G203" s="7" t="s">
        <v>154</v>
      </c>
      <c r="H203" t="s">
        <v>153</v>
      </c>
      <c r="I203" t="s">
        <v>153</v>
      </c>
      <c r="J203" s="21">
        <v>5107</v>
      </c>
    </row>
    <row r="204" spans="1:10" x14ac:dyDescent="0.25">
      <c r="A204" s="7">
        <v>431298</v>
      </c>
      <c r="B204" t="s">
        <v>50</v>
      </c>
      <c r="C204" t="s">
        <v>100</v>
      </c>
      <c r="D204">
        <v>16</v>
      </c>
      <c r="E204">
        <v>3769</v>
      </c>
      <c r="F204" s="11">
        <v>8102025000061</v>
      </c>
      <c r="G204" s="7" t="s">
        <v>154</v>
      </c>
      <c r="H204" t="s">
        <v>153</v>
      </c>
      <c r="I204" t="s">
        <v>153</v>
      </c>
      <c r="J204" s="21">
        <v>9942</v>
      </c>
    </row>
    <row r="205" spans="1:10" x14ac:dyDescent="0.25">
      <c r="A205" s="7">
        <v>431300</v>
      </c>
      <c r="B205" t="s">
        <v>50</v>
      </c>
      <c r="C205" t="s">
        <v>72</v>
      </c>
      <c r="D205">
        <v>15</v>
      </c>
      <c r="E205">
        <v>4666</v>
      </c>
      <c r="F205" s="11">
        <v>8102025000107</v>
      </c>
      <c r="G205" s="7" t="s">
        <v>154</v>
      </c>
      <c r="H205" t="s">
        <v>153</v>
      </c>
      <c r="I205" t="s">
        <v>153</v>
      </c>
      <c r="J205" s="21">
        <v>2833</v>
      </c>
    </row>
    <row r="206" spans="1:10" x14ac:dyDescent="0.25">
      <c r="A206" s="7">
        <v>431304</v>
      </c>
      <c r="B206" t="s">
        <v>50</v>
      </c>
      <c r="C206" t="s">
        <v>87</v>
      </c>
      <c r="D206">
        <v>23</v>
      </c>
      <c r="E206">
        <v>4644</v>
      </c>
      <c r="F206" s="11">
        <v>8102025000015</v>
      </c>
      <c r="G206" s="7" t="s">
        <v>154</v>
      </c>
      <c r="H206" t="s">
        <v>153</v>
      </c>
      <c r="I206" t="s">
        <v>153</v>
      </c>
      <c r="J206" s="21">
        <v>4646</v>
      </c>
    </row>
    <row r="207" spans="1:10" x14ac:dyDescent="0.25">
      <c r="A207" s="7">
        <v>431316</v>
      </c>
      <c r="B207" t="s">
        <v>50</v>
      </c>
      <c r="C207" t="s">
        <v>101</v>
      </c>
      <c r="D207">
        <v>51</v>
      </c>
      <c r="E207">
        <v>3767</v>
      </c>
      <c r="F207" s="11">
        <v>112193380</v>
      </c>
      <c r="G207" s="7" t="s">
        <v>154</v>
      </c>
      <c r="H207" t="s">
        <v>153</v>
      </c>
      <c r="I207" t="s">
        <v>153</v>
      </c>
      <c r="J207" s="21">
        <v>1630</v>
      </c>
    </row>
    <row r="208" spans="1:10" x14ac:dyDescent="0.25">
      <c r="A208" s="7">
        <v>431322</v>
      </c>
      <c r="B208" t="s">
        <v>50</v>
      </c>
      <c r="C208" t="s">
        <v>102</v>
      </c>
      <c r="D208">
        <v>49</v>
      </c>
      <c r="E208">
        <v>4661</v>
      </c>
      <c r="F208" s="11">
        <v>6491040000002</v>
      </c>
      <c r="G208" s="7" t="s">
        <v>154</v>
      </c>
      <c r="H208" t="s">
        <v>153</v>
      </c>
      <c r="I208" t="s">
        <v>153</v>
      </c>
      <c r="J208" s="21">
        <v>0</v>
      </c>
    </row>
    <row r="209" spans="1:10" x14ac:dyDescent="0.25">
      <c r="A209" s="7">
        <v>431326</v>
      </c>
      <c r="B209" t="s">
        <v>50</v>
      </c>
      <c r="C209" t="s">
        <v>85</v>
      </c>
      <c r="D209">
        <v>34</v>
      </c>
      <c r="E209">
        <v>4667</v>
      </c>
      <c r="F209" s="11">
        <v>8102025000033</v>
      </c>
      <c r="G209" s="7" t="s">
        <v>154</v>
      </c>
      <c r="H209" t="s">
        <v>153</v>
      </c>
      <c r="I209" t="s">
        <v>153</v>
      </c>
      <c r="J209" s="21">
        <v>9651</v>
      </c>
    </row>
    <row r="210" spans="1:10" x14ac:dyDescent="0.25">
      <c r="A210" s="7">
        <v>431331</v>
      </c>
      <c r="B210" t="s">
        <v>50</v>
      </c>
      <c r="C210" t="s">
        <v>103</v>
      </c>
      <c r="D210">
        <v>45</v>
      </c>
      <c r="E210">
        <v>3647</v>
      </c>
      <c r="F210" s="11">
        <v>6491027000839</v>
      </c>
      <c r="G210" s="7" t="s">
        <v>154</v>
      </c>
      <c r="H210" t="s">
        <v>153</v>
      </c>
      <c r="I210" t="s">
        <v>153</v>
      </c>
      <c r="J210" s="21">
        <v>2215</v>
      </c>
    </row>
    <row r="211" spans="1:10" x14ac:dyDescent="0.25">
      <c r="A211" s="7">
        <v>431331</v>
      </c>
      <c r="B211" t="s">
        <v>50</v>
      </c>
      <c r="C211" t="s">
        <v>103</v>
      </c>
      <c r="D211">
        <v>45</v>
      </c>
      <c r="E211">
        <v>3647</v>
      </c>
      <c r="F211" s="11">
        <v>6491027000904</v>
      </c>
      <c r="G211" s="7" t="s">
        <v>154</v>
      </c>
      <c r="H211" t="s">
        <v>153</v>
      </c>
      <c r="I211" t="s">
        <v>153</v>
      </c>
      <c r="J211" s="21">
        <v>3483</v>
      </c>
    </row>
    <row r="212" spans="1:10" x14ac:dyDescent="0.25">
      <c r="A212" s="7">
        <v>431343</v>
      </c>
      <c r="B212" t="s">
        <v>50</v>
      </c>
      <c r="C212" t="s">
        <v>92</v>
      </c>
      <c r="D212">
        <v>14</v>
      </c>
      <c r="E212">
        <v>4592</v>
      </c>
      <c r="F212" s="11">
        <v>6491031000056</v>
      </c>
      <c r="G212" s="7" t="s">
        <v>154</v>
      </c>
      <c r="H212" t="s">
        <v>153</v>
      </c>
      <c r="I212" t="s">
        <v>153</v>
      </c>
      <c r="J212" s="21">
        <v>2724</v>
      </c>
    </row>
    <row r="213" spans="1:10" x14ac:dyDescent="0.25">
      <c r="A213" s="7">
        <v>431343</v>
      </c>
      <c r="B213" t="s">
        <v>50</v>
      </c>
      <c r="C213" t="s">
        <v>92</v>
      </c>
      <c r="D213">
        <v>14</v>
      </c>
      <c r="E213">
        <v>4592</v>
      </c>
      <c r="F213" s="11">
        <v>7531044000130</v>
      </c>
      <c r="G213" s="7" t="s">
        <v>154</v>
      </c>
      <c r="H213" t="s">
        <v>153</v>
      </c>
      <c r="I213" t="s">
        <v>153</v>
      </c>
      <c r="J213" s="21">
        <v>462</v>
      </c>
    </row>
    <row r="214" spans="1:10" x14ac:dyDescent="0.25">
      <c r="A214" s="7">
        <v>431368</v>
      </c>
      <c r="B214" t="s">
        <v>50</v>
      </c>
      <c r="C214" t="s">
        <v>104</v>
      </c>
      <c r="D214">
        <v>28</v>
      </c>
      <c r="E214">
        <v>3726</v>
      </c>
      <c r="F214" s="11">
        <v>92330540000390</v>
      </c>
      <c r="G214" s="7" t="s">
        <v>154</v>
      </c>
      <c r="H214" t="s">
        <v>153</v>
      </c>
      <c r="I214" t="s">
        <v>153</v>
      </c>
      <c r="J214" s="21">
        <v>5145</v>
      </c>
    </row>
    <row r="215" spans="1:10" x14ac:dyDescent="0.25">
      <c r="A215" s="7">
        <v>431371</v>
      </c>
      <c r="B215" t="s">
        <v>50</v>
      </c>
      <c r="C215" t="s">
        <v>105</v>
      </c>
      <c r="D215">
        <v>7</v>
      </c>
      <c r="E215">
        <v>4654</v>
      </c>
      <c r="F215" s="11">
        <v>6491027000699</v>
      </c>
      <c r="G215" s="7" t="s">
        <v>154</v>
      </c>
      <c r="H215" t="s">
        <v>153</v>
      </c>
      <c r="I215" t="s">
        <v>153</v>
      </c>
      <c r="J215" s="21">
        <v>3346</v>
      </c>
    </row>
    <row r="216" spans="1:10" x14ac:dyDescent="0.25">
      <c r="A216" s="7">
        <v>431371</v>
      </c>
      <c r="B216" t="s">
        <v>50</v>
      </c>
      <c r="C216" t="s">
        <v>105</v>
      </c>
      <c r="D216">
        <v>7</v>
      </c>
      <c r="E216">
        <v>4654</v>
      </c>
      <c r="F216" s="11">
        <v>6491027001669</v>
      </c>
      <c r="G216" s="7" t="s">
        <v>154</v>
      </c>
      <c r="H216" t="s">
        <v>153</v>
      </c>
      <c r="I216" t="s">
        <v>153</v>
      </c>
      <c r="J216" s="21">
        <v>659</v>
      </c>
    </row>
    <row r="217" spans="1:10" x14ac:dyDescent="0.25">
      <c r="A217" s="7">
        <v>431375</v>
      </c>
      <c r="B217" t="s">
        <v>50</v>
      </c>
      <c r="C217" t="s">
        <v>106</v>
      </c>
      <c r="D217">
        <v>1</v>
      </c>
      <c r="E217">
        <v>3723</v>
      </c>
      <c r="F217" s="11">
        <v>6491031000005</v>
      </c>
      <c r="G217" s="7" t="s">
        <v>154</v>
      </c>
      <c r="H217" t="s">
        <v>153</v>
      </c>
      <c r="I217" t="s">
        <v>153</v>
      </c>
      <c r="J217" s="21">
        <v>1711</v>
      </c>
    </row>
    <row r="218" spans="1:10" x14ac:dyDescent="0.25">
      <c r="A218" s="7">
        <v>431375</v>
      </c>
      <c r="B218" t="s">
        <v>50</v>
      </c>
      <c r="C218" t="s">
        <v>106</v>
      </c>
      <c r="D218">
        <v>1</v>
      </c>
      <c r="E218">
        <v>3723</v>
      </c>
      <c r="F218" s="11">
        <v>6491031000010</v>
      </c>
      <c r="G218" s="7" t="s">
        <v>154</v>
      </c>
      <c r="H218" t="s">
        <v>153</v>
      </c>
      <c r="I218" t="s">
        <v>153</v>
      </c>
      <c r="J218" s="21">
        <v>5232</v>
      </c>
    </row>
    <row r="219" spans="1:10" x14ac:dyDescent="0.25">
      <c r="A219" s="7">
        <v>431380</v>
      </c>
      <c r="B219" t="s">
        <v>50</v>
      </c>
      <c r="C219" t="s">
        <v>102</v>
      </c>
      <c r="D219">
        <v>51</v>
      </c>
      <c r="E219">
        <v>4660</v>
      </c>
      <c r="F219" s="11">
        <v>8102025000117</v>
      </c>
      <c r="G219" s="7" t="s">
        <v>154</v>
      </c>
      <c r="H219" t="s">
        <v>153</v>
      </c>
      <c r="I219" t="s">
        <v>153</v>
      </c>
      <c r="J219" s="21">
        <v>3168</v>
      </c>
    </row>
    <row r="220" spans="1:10" x14ac:dyDescent="0.25">
      <c r="A220" s="7">
        <v>431391</v>
      </c>
      <c r="B220" t="s">
        <v>50</v>
      </c>
      <c r="C220" t="s">
        <v>86</v>
      </c>
      <c r="D220">
        <v>14</v>
      </c>
      <c r="E220">
        <v>4642</v>
      </c>
      <c r="F220" s="11">
        <v>92330410000337</v>
      </c>
      <c r="G220" s="7" t="s">
        <v>154</v>
      </c>
      <c r="H220" t="s">
        <v>153</v>
      </c>
      <c r="I220" t="s">
        <v>153</v>
      </c>
      <c r="J220" s="21">
        <v>2027</v>
      </c>
    </row>
    <row r="221" spans="1:10" x14ac:dyDescent="0.25">
      <c r="A221" s="7">
        <v>431408</v>
      </c>
      <c r="B221" t="s">
        <v>50</v>
      </c>
      <c r="C221" t="s">
        <v>107</v>
      </c>
      <c r="D221">
        <v>8</v>
      </c>
      <c r="E221">
        <v>3673</v>
      </c>
      <c r="F221" s="11">
        <v>6491027000037</v>
      </c>
      <c r="G221" s="7" t="s">
        <v>154</v>
      </c>
      <c r="H221" t="s">
        <v>153</v>
      </c>
      <c r="I221" t="s">
        <v>153</v>
      </c>
      <c r="J221" s="21">
        <v>2810</v>
      </c>
    </row>
    <row r="222" spans="1:10" x14ac:dyDescent="0.25">
      <c r="A222" s="7">
        <v>431414</v>
      </c>
      <c r="B222" t="s">
        <v>50</v>
      </c>
      <c r="C222" t="s">
        <v>104</v>
      </c>
      <c r="D222">
        <v>24</v>
      </c>
      <c r="E222">
        <v>3717</v>
      </c>
      <c r="F222" s="11">
        <v>9233055000126</v>
      </c>
      <c r="G222" s="7" t="s">
        <v>154</v>
      </c>
      <c r="H222" t="s">
        <v>153</v>
      </c>
      <c r="I222" t="s">
        <v>153</v>
      </c>
      <c r="J222" s="21">
        <v>3888</v>
      </c>
    </row>
    <row r="223" spans="1:10" x14ac:dyDescent="0.25">
      <c r="A223" s="7">
        <v>431415</v>
      </c>
      <c r="B223" t="s">
        <v>50</v>
      </c>
      <c r="C223" t="s">
        <v>104</v>
      </c>
      <c r="D223" t="s">
        <v>108</v>
      </c>
      <c r="E223">
        <v>3847</v>
      </c>
      <c r="F223" s="11">
        <v>9233055001007</v>
      </c>
      <c r="G223" s="7" t="s">
        <v>154</v>
      </c>
      <c r="H223" t="s">
        <v>153</v>
      </c>
      <c r="I223" t="s">
        <v>153</v>
      </c>
      <c r="J223" s="21">
        <v>4800</v>
      </c>
    </row>
    <row r="224" spans="1:10" x14ac:dyDescent="0.25">
      <c r="A224" s="7">
        <v>431422</v>
      </c>
      <c r="B224" t="s">
        <v>50</v>
      </c>
      <c r="C224" t="s">
        <v>105</v>
      </c>
      <c r="D224">
        <v>4</v>
      </c>
      <c r="E224">
        <v>3985</v>
      </c>
      <c r="F224" s="11">
        <v>8102025000003</v>
      </c>
      <c r="G224" s="7" t="s">
        <v>154</v>
      </c>
      <c r="H224" t="s">
        <v>153</v>
      </c>
      <c r="I224" t="s">
        <v>153</v>
      </c>
      <c r="J224" s="21">
        <v>4560</v>
      </c>
    </row>
    <row r="225" spans="1:10" x14ac:dyDescent="0.25">
      <c r="A225" s="7">
        <v>431423</v>
      </c>
      <c r="B225" t="s">
        <v>50</v>
      </c>
      <c r="C225" t="s">
        <v>105</v>
      </c>
      <c r="D225">
        <v>9</v>
      </c>
      <c r="E225">
        <v>4655</v>
      </c>
      <c r="F225" s="11">
        <v>6491027000858</v>
      </c>
      <c r="G225" s="7" t="s">
        <v>154</v>
      </c>
      <c r="H225" t="s">
        <v>153</v>
      </c>
      <c r="I225" t="s">
        <v>153</v>
      </c>
      <c r="J225" s="21">
        <v>817</v>
      </c>
    </row>
    <row r="226" spans="1:10" x14ac:dyDescent="0.25">
      <c r="A226" s="7">
        <v>431423</v>
      </c>
      <c r="B226" t="s">
        <v>50</v>
      </c>
      <c r="C226" t="s">
        <v>105</v>
      </c>
      <c r="D226">
        <v>9</v>
      </c>
      <c r="E226">
        <v>4655</v>
      </c>
      <c r="F226" s="11">
        <v>6491027001054</v>
      </c>
      <c r="G226" s="7" t="s">
        <v>154</v>
      </c>
      <c r="H226" t="s">
        <v>153</v>
      </c>
      <c r="I226" t="s">
        <v>153</v>
      </c>
      <c r="J226" s="21">
        <v>2225</v>
      </c>
    </row>
    <row r="227" spans="1:10" x14ac:dyDescent="0.25">
      <c r="A227" s="7">
        <v>431431</v>
      </c>
      <c r="B227" t="s">
        <v>50</v>
      </c>
      <c r="C227" t="s">
        <v>102</v>
      </c>
      <c r="D227">
        <v>47</v>
      </c>
      <c r="E227">
        <v>4659</v>
      </c>
      <c r="F227" s="11">
        <v>8102025000030</v>
      </c>
      <c r="G227" s="7" t="s">
        <v>154</v>
      </c>
      <c r="H227" t="s">
        <v>153</v>
      </c>
      <c r="I227" t="s">
        <v>153</v>
      </c>
      <c r="J227" s="21">
        <v>3156</v>
      </c>
    </row>
    <row r="228" spans="1:10" x14ac:dyDescent="0.25">
      <c r="A228" s="7">
        <v>431433</v>
      </c>
      <c r="B228" t="s">
        <v>50</v>
      </c>
      <c r="C228" t="s">
        <v>109</v>
      </c>
      <c r="D228">
        <v>6</v>
      </c>
      <c r="E228">
        <v>3803</v>
      </c>
      <c r="F228" s="11">
        <v>6491027000958</v>
      </c>
      <c r="G228" s="7" t="s">
        <v>154</v>
      </c>
      <c r="H228" t="s">
        <v>153</v>
      </c>
      <c r="I228" t="s">
        <v>153</v>
      </c>
      <c r="J228" s="21">
        <v>1924</v>
      </c>
    </row>
    <row r="229" spans="1:10" x14ac:dyDescent="0.25">
      <c r="A229" s="7">
        <v>431433</v>
      </c>
      <c r="B229" t="s">
        <v>50</v>
      </c>
      <c r="C229" t="s">
        <v>109</v>
      </c>
      <c r="D229">
        <v>6</v>
      </c>
      <c r="E229">
        <v>3803</v>
      </c>
      <c r="F229" s="11">
        <v>6491027001377</v>
      </c>
      <c r="G229" s="7" t="s">
        <v>154</v>
      </c>
      <c r="H229" t="s">
        <v>153</v>
      </c>
      <c r="I229" t="s">
        <v>153</v>
      </c>
      <c r="J229" s="21">
        <v>2658</v>
      </c>
    </row>
    <row r="230" spans="1:10" x14ac:dyDescent="0.25">
      <c r="A230" s="7">
        <v>431445</v>
      </c>
      <c r="B230" t="s">
        <v>50</v>
      </c>
      <c r="C230" t="s">
        <v>99</v>
      </c>
      <c r="D230">
        <v>4</v>
      </c>
      <c r="E230">
        <v>4650</v>
      </c>
      <c r="F230" s="11">
        <v>8102025000041</v>
      </c>
      <c r="G230" s="7" t="s">
        <v>154</v>
      </c>
      <c r="H230" t="s">
        <v>153</v>
      </c>
      <c r="I230" t="s">
        <v>153</v>
      </c>
      <c r="J230" s="21">
        <v>6608</v>
      </c>
    </row>
    <row r="231" spans="1:10" x14ac:dyDescent="0.25">
      <c r="A231" s="7">
        <v>431446</v>
      </c>
      <c r="B231" t="s">
        <v>50</v>
      </c>
      <c r="C231" t="s">
        <v>99</v>
      </c>
      <c r="D231">
        <v>7</v>
      </c>
      <c r="E231">
        <v>4651</v>
      </c>
      <c r="F231" s="11">
        <v>9233117145648</v>
      </c>
      <c r="G231" s="7" t="s">
        <v>154</v>
      </c>
      <c r="H231" t="s">
        <v>153</v>
      </c>
      <c r="I231" t="s">
        <v>153</v>
      </c>
      <c r="J231" s="21">
        <v>5354</v>
      </c>
    </row>
    <row r="232" spans="1:10" x14ac:dyDescent="0.25">
      <c r="A232" s="7">
        <v>431467</v>
      </c>
      <c r="B232" t="s">
        <v>50</v>
      </c>
      <c r="C232" t="s">
        <v>110</v>
      </c>
      <c r="D232">
        <v>26</v>
      </c>
      <c r="E232">
        <v>3983</v>
      </c>
      <c r="F232" s="11">
        <v>8102025000027</v>
      </c>
      <c r="G232" s="7" t="s">
        <v>154</v>
      </c>
      <c r="H232" t="s">
        <v>153</v>
      </c>
      <c r="I232" t="s">
        <v>153</v>
      </c>
      <c r="J232" s="21">
        <v>4623</v>
      </c>
    </row>
    <row r="233" spans="1:10" x14ac:dyDescent="0.25">
      <c r="A233" s="7">
        <v>431474</v>
      </c>
      <c r="B233" t="s">
        <v>50</v>
      </c>
      <c r="C233" t="s">
        <v>101</v>
      </c>
      <c r="D233">
        <v>68</v>
      </c>
      <c r="E233">
        <v>3807</v>
      </c>
      <c r="F233" s="11">
        <v>6491027000486</v>
      </c>
      <c r="G233" s="7" t="s">
        <v>154</v>
      </c>
      <c r="H233" t="s">
        <v>153</v>
      </c>
      <c r="I233" t="s">
        <v>153</v>
      </c>
      <c r="J233" s="21">
        <v>388</v>
      </c>
    </row>
    <row r="234" spans="1:10" x14ac:dyDescent="0.25">
      <c r="A234" s="7">
        <v>431474</v>
      </c>
      <c r="B234" t="s">
        <v>50</v>
      </c>
      <c r="C234" t="s">
        <v>101</v>
      </c>
      <c r="D234">
        <v>68</v>
      </c>
      <c r="E234">
        <v>3807</v>
      </c>
      <c r="F234" s="11">
        <v>6491027001048</v>
      </c>
      <c r="G234" s="7" t="s">
        <v>154</v>
      </c>
      <c r="H234" t="s">
        <v>153</v>
      </c>
      <c r="I234" t="s">
        <v>153</v>
      </c>
      <c r="J234" s="21">
        <v>388</v>
      </c>
    </row>
    <row r="235" spans="1:10" x14ac:dyDescent="0.25">
      <c r="A235" s="7">
        <v>431477</v>
      </c>
      <c r="B235" t="s">
        <v>50</v>
      </c>
      <c r="C235" t="s">
        <v>111</v>
      </c>
      <c r="D235">
        <v>19</v>
      </c>
      <c r="E235">
        <v>3768</v>
      </c>
      <c r="F235" s="11">
        <v>6491027000177</v>
      </c>
      <c r="G235" s="7" t="s">
        <v>154</v>
      </c>
      <c r="H235" t="s">
        <v>153</v>
      </c>
      <c r="I235" t="s">
        <v>153</v>
      </c>
      <c r="J235" s="21">
        <v>682</v>
      </c>
    </row>
    <row r="236" spans="1:10" x14ac:dyDescent="0.25">
      <c r="A236" s="7">
        <v>431477</v>
      </c>
      <c r="B236" t="s">
        <v>50</v>
      </c>
      <c r="C236" t="s">
        <v>111</v>
      </c>
      <c r="D236">
        <v>19</v>
      </c>
      <c r="E236">
        <v>3768</v>
      </c>
      <c r="F236" s="11">
        <v>6491027000318</v>
      </c>
      <c r="G236" s="7" t="s">
        <v>154</v>
      </c>
      <c r="H236" t="s">
        <v>153</v>
      </c>
      <c r="I236" t="s">
        <v>153</v>
      </c>
      <c r="J236" s="21">
        <v>4049</v>
      </c>
    </row>
    <row r="237" spans="1:10" x14ac:dyDescent="0.25">
      <c r="A237" s="7">
        <v>431487</v>
      </c>
      <c r="B237" t="s">
        <v>50</v>
      </c>
      <c r="C237" t="s">
        <v>88</v>
      </c>
      <c r="D237" t="s">
        <v>112</v>
      </c>
      <c r="E237">
        <v>4677</v>
      </c>
      <c r="F237" s="11">
        <v>102265420</v>
      </c>
      <c r="G237" s="7" t="s">
        <v>154</v>
      </c>
      <c r="H237" t="s">
        <v>153</v>
      </c>
      <c r="I237" t="s">
        <v>153</v>
      </c>
      <c r="J237" s="21">
        <v>10760</v>
      </c>
    </row>
    <row r="238" spans="1:10" x14ac:dyDescent="0.25">
      <c r="A238" s="7">
        <v>431500</v>
      </c>
      <c r="B238" t="s">
        <v>50</v>
      </c>
      <c r="C238" t="s">
        <v>87</v>
      </c>
      <c r="D238">
        <v>19</v>
      </c>
      <c r="E238">
        <v>4643</v>
      </c>
      <c r="F238" s="11">
        <v>8102025000024</v>
      </c>
      <c r="G238" s="7" t="s">
        <v>154</v>
      </c>
      <c r="H238" t="s">
        <v>153</v>
      </c>
      <c r="I238" t="s">
        <v>153</v>
      </c>
      <c r="J238" s="21">
        <v>2552</v>
      </c>
    </row>
    <row r="239" spans="1:10" x14ac:dyDescent="0.25">
      <c r="A239" s="7">
        <v>431501</v>
      </c>
      <c r="B239" t="s">
        <v>50</v>
      </c>
      <c r="C239" t="s">
        <v>89</v>
      </c>
      <c r="D239">
        <v>28</v>
      </c>
      <c r="E239">
        <v>4636</v>
      </c>
      <c r="F239" s="11">
        <v>8102025000019</v>
      </c>
      <c r="G239" s="7" t="s">
        <v>154</v>
      </c>
      <c r="H239" t="s">
        <v>153</v>
      </c>
      <c r="I239" t="s">
        <v>153</v>
      </c>
      <c r="J239" s="21">
        <v>3775</v>
      </c>
    </row>
    <row r="240" spans="1:10" x14ac:dyDescent="0.25">
      <c r="A240" s="7">
        <v>431508</v>
      </c>
      <c r="B240" t="s">
        <v>50</v>
      </c>
      <c r="C240" t="s">
        <v>113</v>
      </c>
      <c r="D240">
        <v>6</v>
      </c>
      <c r="E240">
        <v>3796</v>
      </c>
      <c r="F240" s="11">
        <v>6491027000438</v>
      </c>
      <c r="G240" s="7" t="s">
        <v>154</v>
      </c>
      <c r="H240" t="s">
        <v>153</v>
      </c>
      <c r="I240" t="s">
        <v>153</v>
      </c>
      <c r="J240" s="21">
        <v>1072</v>
      </c>
    </row>
    <row r="241" spans="1:10" x14ac:dyDescent="0.25">
      <c r="A241" s="7">
        <v>431508</v>
      </c>
      <c r="B241" t="s">
        <v>50</v>
      </c>
      <c r="C241" t="s">
        <v>113</v>
      </c>
      <c r="D241">
        <v>6</v>
      </c>
      <c r="E241">
        <v>3796</v>
      </c>
      <c r="F241" s="11">
        <v>6491027001191</v>
      </c>
      <c r="G241" s="7" t="s">
        <v>154</v>
      </c>
      <c r="H241" t="s">
        <v>153</v>
      </c>
      <c r="I241" t="s">
        <v>153</v>
      </c>
      <c r="J241" s="21">
        <v>1350</v>
      </c>
    </row>
    <row r="242" spans="1:10" x14ac:dyDescent="0.25">
      <c r="A242" s="7">
        <v>431513</v>
      </c>
      <c r="B242" t="s">
        <v>50</v>
      </c>
      <c r="C242" t="s">
        <v>86</v>
      </c>
      <c r="D242">
        <v>4</v>
      </c>
      <c r="E242">
        <v>4638</v>
      </c>
      <c r="F242" s="11">
        <v>8102025000032</v>
      </c>
      <c r="G242" s="7" t="s">
        <v>154</v>
      </c>
      <c r="H242" t="s">
        <v>153</v>
      </c>
      <c r="I242" t="s">
        <v>153</v>
      </c>
      <c r="J242" s="21">
        <v>3063</v>
      </c>
    </row>
    <row r="243" spans="1:10" x14ac:dyDescent="0.25">
      <c r="A243" s="7">
        <v>431514</v>
      </c>
      <c r="B243" t="s">
        <v>50</v>
      </c>
      <c r="C243" t="s">
        <v>86</v>
      </c>
      <c r="D243">
        <v>8</v>
      </c>
      <c r="E243">
        <v>4640</v>
      </c>
      <c r="F243" s="11">
        <v>8102025000105</v>
      </c>
      <c r="G243" s="7" t="s">
        <v>154</v>
      </c>
      <c r="H243" t="s">
        <v>153</v>
      </c>
      <c r="I243" t="s">
        <v>153</v>
      </c>
      <c r="J243" s="21">
        <v>5505</v>
      </c>
    </row>
    <row r="244" spans="1:10" x14ac:dyDescent="0.25">
      <c r="A244" s="7">
        <v>431516</v>
      </c>
      <c r="B244" t="s">
        <v>50</v>
      </c>
      <c r="C244" t="s">
        <v>114</v>
      </c>
      <c r="D244" t="s">
        <v>115</v>
      </c>
      <c r="E244">
        <v>4684</v>
      </c>
      <c r="F244" s="11">
        <v>9217102265404</v>
      </c>
      <c r="G244" s="7" t="s">
        <v>154</v>
      </c>
      <c r="H244" t="s">
        <v>153</v>
      </c>
      <c r="I244" t="s">
        <v>153</v>
      </c>
      <c r="J244" s="21">
        <v>18360</v>
      </c>
    </row>
    <row r="245" spans="1:10" x14ac:dyDescent="0.25">
      <c r="A245" s="7">
        <v>431517</v>
      </c>
      <c r="B245" t="s">
        <v>50</v>
      </c>
      <c r="C245" t="s">
        <v>114</v>
      </c>
      <c r="D245">
        <v>5</v>
      </c>
      <c r="E245">
        <v>4631</v>
      </c>
      <c r="F245" s="11">
        <v>8034018000560</v>
      </c>
      <c r="G245" s="7" t="s">
        <v>154</v>
      </c>
      <c r="H245" t="s">
        <v>153</v>
      </c>
      <c r="I245" t="s">
        <v>153</v>
      </c>
      <c r="J245" s="21">
        <v>6460</v>
      </c>
    </row>
    <row r="246" spans="1:10" x14ac:dyDescent="0.25">
      <c r="A246" s="7">
        <v>431518</v>
      </c>
      <c r="B246" t="s">
        <v>50</v>
      </c>
      <c r="C246" t="s">
        <v>114</v>
      </c>
      <c r="D246" t="s">
        <v>116</v>
      </c>
      <c r="E246">
        <v>3697</v>
      </c>
      <c r="F246" s="11">
        <v>9217029000865</v>
      </c>
      <c r="G246" s="7" t="s">
        <v>154</v>
      </c>
      <c r="H246" t="s">
        <v>153</v>
      </c>
      <c r="I246" t="s">
        <v>153</v>
      </c>
      <c r="J246" s="21">
        <v>17850</v>
      </c>
    </row>
    <row r="247" spans="1:10" x14ac:dyDescent="0.25">
      <c r="A247" s="7">
        <v>431520</v>
      </c>
      <c r="B247" t="s">
        <v>50</v>
      </c>
      <c r="C247" t="s">
        <v>92</v>
      </c>
      <c r="D247">
        <v>18</v>
      </c>
      <c r="E247">
        <v>4617</v>
      </c>
      <c r="F247" s="11">
        <v>8102025000038</v>
      </c>
      <c r="G247" s="7" t="s">
        <v>154</v>
      </c>
      <c r="H247" t="s">
        <v>153</v>
      </c>
      <c r="I247" t="s">
        <v>153</v>
      </c>
      <c r="J247" s="21">
        <v>6434</v>
      </c>
    </row>
    <row r="248" spans="1:10" x14ac:dyDescent="0.25">
      <c r="A248" s="7">
        <v>431532</v>
      </c>
      <c r="B248" t="s">
        <v>50</v>
      </c>
      <c r="C248" t="s">
        <v>117</v>
      </c>
      <c r="D248">
        <v>12</v>
      </c>
      <c r="E248">
        <v>3680</v>
      </c>
      <c r="F248" s="11">
        <v>6491031000119</v>
      </c>
      <c r="G248" s="7" t="s">
        <v>154</v>
      </c>
      <c r="H248" t="s">
        <v>153</v>
      </c>
      <c r="I248" t="s">
        <v>153</v>
      </c>
      <c r="J248" s="21">
        <v>860</v>
      </c>
    </row>
    <row r="249" spans="1:10" x14ac:dyDescent="0.25">
      <c r="A249" s="7">
        <v>431532</v>
      </c>
      <c r="B249" t="s">
        <v>50</v>
      </c>
      <c r="C249" t="s">
        <v>117</v>
      </c>
      <c r="D249">
        <v>12</v>
      </c>
      <c r="E249">
        <v>3680</v>
      </c>
      <c r="F249" s="11">
        <v>9707039001619</v>
      </c>
      <c r="G249" s="7" t="s">
        <v>154</v>
      </c>
      <c r="H249" t="s">
        <v>153</v>
      </c>
      <c r="I249" t="s">
        <v>153</v>
      </c>
      <c r="J249" s="21">
        <v>1565</v>
      </c>
    </row>
    <row r="250" spans="1:10" x14ac:dyDescent="0.25">
      <c r="A250" s="7">
        <v>431534</v>
      </c>
      <c r="B250" t="s">
        <v>50</v>
      </c>
      <c r="C250" t="s">
        <v>118</v>
      </c>
      <c r="D250">
        <v>13</v>
      </c>
      <c r="E250">
        <v>3712</v>
      </c>
      <c r="F250" s="11">
        <v>6491027000542</v>
      </c>
      <c r="G250" s="7" t="s">
        <v>154</v>
      </c>
      <c r="H250" t="s">
        <v>153</v>
      </c>
      <c r="I250" t="s">
        <v>153</v>
      </c>
      <c r="J250" s="21">
        <v>745</v>
      </c>
    </row>
    <row r="251" spans="1:10" x14ac:dyDescent="0.25">
      <c r="A251" s="7">
        <v>431534</v>
      </c>
      <c r="B251" t="s">
        <v>50</v>
      </c>
      <c r="C251" t="s">
        <v>118</v>
      </c>
      <c r="D251">
        <v>13</v>
      </c>
      <c r="E251">
        <v>3712</v>
      </c>
      <c r="F251" s="11">
        <v>6491027000770</v>
      </c>
      <c r="G251" s="7" t="s">
        <v>154</v>
      </c>
      <c r="H251" t="s">
        <v>153</v>
      </c>
      <c r="I251" t="s">
        <v>153</v>
      </c>
      <c r="J251" s="21">
        <v>745</v>
      </c>
    </row>
    <row r="252" spans="1:10" x14ac:dyDescent="0.25">
      <c r="A252" s="7">
        <v>431541</v>
      </c>
      <c r="B252" t="s">
        <v>50</v>
      </c>
      <c r="C252" t="s">
        <v>87</v>
      </c>
      <c r="D252">
        <v>29</v>
      </c>
      <c r="E252">
        <v>4645</v>
      </c>
      <c r="F252" s="11">
        <v>8102025000091</v>
      </c>
      <c r="G252" s="7" t="s">
        <v>154</v>
      </c>
      <c r="H252" t="s">
        <v>153</v>
      </c>
      <c r="I252" t="s">
        <v>153</v>
      </c>
      <c r="J252" s="21">
        <v>2660</v>
      </c>
    </row>
    <row r="253" spans="1:10" x14ac:dyDescent="0.25">
      <c r="A253" s="7">
        <v>431543</v>
      </c>
      <c r="B253" t="s">
        <v>50</v>
      </c>
      <c r="C253" t="s">
        <v>87</v>
      </c>
      <c r="D253" t="s">
        <v>119</v>
      </c>
      <c r="E253">
        <v>4646</v>
      </c>
      <c r="F253" s="11">
        <v>8102025000029</v>
      </c>
      <c r="G253" s="7" t="s">
        <v>154</v>
      </c>
      <c r="H253" t="s">
        <v>153</v>
      </c>
      <c r="I253" t="s">
        <v>153</v>
      </c>
      <c r="J253" s="21">
        <v>3868</v>
      </c>
    </row>
    <row r="254" spans="1:10" x14ac:dyDescent="0.25">
      <c r="A254" s="7">
        <v>431544</v>
      </c>
      <c r="B254" t="s">
        <v>50</v>
      </c>
      <c r="C254" t="s">
        <v>89</v>
      </c>
      <c r="D254">
        <v>22</v>
      </c>
      <c r="E254">
        <v>4634</v>
      </c>
      <c r="F254" s="11">
        <v>8102025000097</v>
      </c>
      <c r="G254" s="7" t="s">
        <v>154</v>
      </c>
      <c r="H254" t="s">
        <v>153</v>
      </c>
      <c r="I254" t="s">
        <v>153</v>
      </c>
      <c r="J254" s="21">
        <v>2453</v>
      </c>
    </row>
    <row r="255" spans="1:10" x14ac:dyDescent="0.25">
      <c r="A255" s="7">
        <v>431550</v>
      </c>
      <c r="B255" t="s">
        <v>50</v>
      </c>
      <c r="C255" t="s">
        <v>120</v>
      </c>
      <c r="D255">
        <v>12</v>
      </c>
      <c r="E255">
        <v>4069</v>
      </c>
      <c r="F255" s="11">
        <v>803480700009289</v>
      </c>
      <c r="G255" s="7" t="s">
        <v>154</v>
      </c>
      <c r="H255" t="s">
        <v>153</v>
      </c>
      <c r="I255" t="s">
        <v>153</v>
      </c>
      <c r="J255" s="21">
        <v>10420</v>
      </c>
    </row>
    <row r="256" spans="1:10" x14ac:dyDescent="0.25">
      <c r="A256" s="7">
        <v>431554</v>
      </c>
      <c r="B256" t="s">
        <v>50</v>
      </c>
      <c r="C256" t="s">
        <v>101</v>
      </c>
      <c r="D256" t="s">
        <v>121</v>
      </c>
      <c r="E256">
        <v>3770</v>
      </c>
      <c r="F256" s="11">
        <v>6491027001448</v>
      </c>
      <c r="G256" s="7" t="s">
        <v>154</v>
      </c>
      <c r="H256" t="s">
        <v>153</v>
      </c>
      <c r="I256" t="s">
        <v>153</v>
      </c>
      <c r="J256" s="21">
        <v>1178</v>
      </c>
    </row>
    <row r="257" spans="1:10" x14ac:dyDescent="0.25">
      <c r="A257" s="7">
        <v>431554</v>
      </c>
      <c r="B257" t="s">
        <v>50</v>
      </c>
      <c r="C257" t="s">
        <v>101</v>
      </c>
      <c r="D257" t="s">
        <v>121</v>
      </c>
      <c r="E257">
        <v>3770</v>
      </c>
      <c r="F257" s="11">
        <v>6491027001569</v>
      </c>
      <c r="G257" s="7" t="s">
        <v>154</v>
      </c>
      <c r="H257" t="s">
        <v>153</v>
      </c>
      <c r="I257" t="s">
        <v>153</v>
      </c>
      <c r="J257" s="21">
        <v>1179</v>
      </c>
    </row>
    <row r="258" spans="1:10" x14ac:dyDescent="0.25">
      <c r="A258" s="7">
        <v>431555</v>
      </c>
      <c r="B258" t="s">
        <v>50</v>
      </c>
      <c r="C258" t="s">
        <v>101</v>
      </c>
      <c r="D258">
        <v>70</v>
      </c>
      <c r="E258">
        <v>3812</v>
      </c>
      <c r="F258" s="11">
        <v>6491027001409</v>
      </c>
      <c r="G258" s="7" t="s">
        <v>154</v>
      </c>
      <c r="H258" t="s">
        <v>153</v>
      </c>
      <c r="I258" t="s">
        <v>153</v>
      </c>
      <c r="J258" s="21">
        <v>744</v>
      </c>
    </row>
    <row r="259" spans="1:10" x14ac:dyDescent="0.25">
      <c r="A259" s="7">
        <v>431555</v>
      </c>
      <c r="B259" t="s">
        <v>50</v>
      </c>
      <c r="C259" t="s">
        <v>101</v>
      </c>
      <c r="D259">
        <v>70</v>
      </c>
      <c r="E259">
        <v>3812</v>
      </c>
      <c r="F259" s="11">
        <v>6491027001680</v>
      </c>
      <c r="G259" s="7" t="s">
        <v>154</v>
      </c>
      <c r="H259" t="s">
        <v>153</v>
      </c>
      <c r="I259" t="s">
        <v>153</v>
      </c>
      <c r="J259" s="21">
        <v>744</v>
      </c>
    </row>
    <row r="260" spans="1:10" x14ac:dyDescent="0.25">
      <c r="A260" s="7">
        <v>431561</v>
      </c>
      <c r="B260" t="s">
        <v>50</v>
      </c>
      <c r="C260" t="s">
        <v>42</v>
      </c>
      <c r="D260">
        <v>38</v>
      </c>
      <c r="E260">
        <v>3846</v>
      </c>
      <c r="F260" s="11">
        <v>11075102138922</v>
      </c>
      <c r="G260" s="7" t="s">
        <v>154</v>
      </c>
      <c r="H260" t="s">
        <v>153</v>
      </c>
      <c r="I260" t="s">
        <v>153</v>
      </c>
      <c r="J260" s="21">
        <v>4306</v>
      </c>
    </row>
    <row r="261" spans="1:10" x14ac:dyDescent="0.25">
      <c r="A261" s="7">
        <v>447171</v>
      </c>
      <c r="B261" t="s">
        <v>29</v>
      </c>
      <c r="C261" t="s">
        <v>36</v>
      </c>
      <c r="D261" t="s">
        <v>122</v>
      </c>
      <c r="E261">
        <v>4728</v>
      </c>
      <c r="F261" s="11">
        <v>348216</v>
      </c>
      <c r="G261" s="7" t="s">
        <v>154</v>
      </c>
      <c r="H261" t="s">
        <v>155</v>
      </c>
      <c r="I261" t="s">
        <v>157</v>
      </c>
      <c r="J261" s="21">
        <v>837</v>
      </c>
    </row>
    <row r="262" spans="1:10" x14ac:dyDescent="0.25">
      <c r="A262" s="7">
        <v>447171</v>
      </c>
      <c r="B262" t="s">
        <v>29</v>
      </c>
      <c r="C262" t="s">
        <v>36</v>
      </c>
      <c r="D262" t="s">
        <v>122</v>
      </c>
      <c r="E262">
        <v>4728</v>
      </c>
      <c r="F262" s="11">
        <v>348216</v>
      </c>
      <c r="G262" s="7" t="s">
        <v>154</v>
      </c>
      <c r="H262" t="s">
        <v>155</v>
      </c>
      <c r="I262" t="s">
        <v>156</v>
      </c>
      <c r="J262" s="21">
        <v>411</v>
      </c>
    </row>
    <row r="263" spans="1:10" x14ac:dyDescent="0.25">
      <c r="A263" s="7">
        <v>447175</v>
      </c>
      <c r="B263" t="s">
        <v>29</v>
      </c>
      <c r="C263" t="s">
        <v>123</v>
      </c>
      <c r="D263">
        <v>22</v>
      </c>
      <c r="E263">
        <v>4727</v>
      </c>
      <c r="F263" s="11">
        <v>94241783</v>
      </c>
      <c r="G263" s="7" t="s">
        <v>154</v>
      </c>
      <c r="H263" t="s">
        <v>153</v>
      </c>
      <c r="I263" t="s">
        <v>153</v>
      </c>
      <c r="J263" s="21">
        <v>1319.8999999999901</v>
      </c>
    </row>
    <row r="264" spans="1:10" x14ac:dyDescent="0.25">
      <c r="A264" s="7">
        <v>447354</v>
      </c>
      <c r="B264" t="s">
        <v>50</v>
      </c>
      <c r="C264" t="s">
        <v>16</v>
      </c>
      <c r="D264">
        <v>17</v>
      </c>
      <c r="E264">
        <v>3778</v>
      </c>
      <c r="F264" s="11">
        <v>111201925</v>
      </c>
      <c r="G264" s="7" t="s">
        <v>154</v>
      </c>
      <c r="H264" t="s">
        <v>153</v>
      </c>
      <c r="I264" t="s">
        <v>153</v>
      </c>
      <c r="J264" s="21">
        <v>3048.2759999999998</v>
      </c>
    </row>
    <row r="265" spans="1:10" x14ac:dyDescent="0.25">
      <c r="A265" s="7">
        <v>447355</v>
      </c>
      <c r="B265" t="s">
        <v>50</v>
      </c>
      <c r="C265" t="s">
        <v>16</v>
      </c>
      <c r="D265">
        <v>19</v>
      </c>
      <c r="E265">
        <v>3779</v>
      </c>
      <c r="F265" s="11">
        <v>112193347</v>
      </c>
      <c r="G265" s="7" t="s">
        <v>154</v>
      </c>
      <c r="H265" t="s">
        <v>153</v>
      </c>
      <c r="I265" t="s">
        <v>153</v>
      </c>
      <c r="J265" s="21">
        <v>1232.096</v>
      </c>
    </row>
    <row r="266" spans="1:10" x14ac:dyDescent="0.25">
      <c r="A266" s="7">
        <v>447357</v>
      </c>
      <c r="B266" t="s">
        <v>50</v>
      </c>
      <c r="C266" t="s">
        <v>124</v>
      </c>
      <c r="D266">
        <v>23</v>
      </c>
      <c r="E266">
        <v>6842</v>
      </c>
      <c r="F266" s="11">
        <v>273424</v>
      </c>
      <c r="G266" s="7" t="s">
        <v>154</v>
      </c>
      <c r="H266" t="s">
        <v>153</v>
      </c>
      <c r="I266" t="s">
        <v>153</v>
      </c>
      <c r="J266" s="21">
        <v>3262.7000000000098</v>
      </c>
    </row>
    <row r="267" spans="1:10" x14ac:dyDescent="0.25">
      <c r="A267" s="7">
        <v>447367</v>
      </c>
      <c r="B267" t="s">
        <v>50</v>
      </c>
      <c r="C267" t="s">
        <v>125</v>
      </c>
      <c r="D267">
        <v>20</v>
      </c>
      <c r="E267">
        <v>4022</v>
      </c>
      <c r="F267" s="11">
        <v>8102025000122</v>
      </c>
      <c r="G267" s="7" t="s">
        <v>154</v>
      </c>
      <c r="H267" t="s">
        <v>153</v>
      </c>
      <c r="I267" t="s">
        <v>153</v>
      </c>
      <c r="J267" s="21">
        <v>4612</v>
      </c>
    </row>
    <row r="268" spans="1:10" x14ac:dyDescent="0.25">
      <c r="A268" s="7">
        <v>447375</v>
      </c>
      <c r="B268" t="s">
        <v>50</v>
      </c>
      <c r="C268" t="s">
        <v>126</v>
      </c>
      <c r="D268">
        <v>2</v>
      </c>
      <c r="E268">
        <v>4049</v>
      </c>
      <c r="F268" s="11">
        <v>6491027000862</v>
      </c>
      <c r="G268" s="7" t="s">
        <v>154</v>
      </c>
      <c r="H268" t="s">
        <v>153</v>
      </c>
      <c r="I268" t="s">
        <v>153</v>
      </c>
      <c r="J268" s="21">
        <v>2343</v>
      </c>
    </row>
    <row r="269" spans="1:10" x14ac:dyDescent="0.25">
      <c r="A269" s="7">
        <v>447375</v>
      </c>
      <c r="B269" t="s">
        <v>50</v>
      </c>
      <c r="C269" t="s">
        <v>126</v>
      </c>
      <c r="D269">
        <v>2</v>
      </c>
      <c r="E269">
        <v>4049</v>
      </c>
      <c r="F269" s="11">
        <v>6491027001072</v>
      </c>
      <c r="G269" s="7" t="s">
        <v>154</v>
      </c>
      <c r="H269" t="s">
        <v>153</v>
      </c>
      <c r="I269" t="s">
        <v>153</v>
      </c>
      <c r="J269" s="21">
        <v>1124</v>
      </c>
    </row>
    <row r="270" spans="1:10" x14ac:dyDescent="0.25">
      <c r="A270" s="7">
        <v>447376</v>
      </c>
      <c r="B270" t="s">
        <v>50</v>
      </c>
      <c r="C270" t="s">
        <v>126</v>
      </c>
      <c r="D270">
        <v>7</v>
      </c>
      <c r="E270">
        <v>4050</v>
      </c>
      <c r="F270" s="11">
        <v>6491027000928</v>
      </c>
      <c r="G270" s="7" t="s">
        <v>154</v>
      </c>
      <c r="H270" t="s">
        <v>153</v>
      </c>
      <c r="I270" t="s">
        <v>153</v>
      </c>
      <c r="J270" s="21">
        <v>1504</v>
      </c>
    </row>
    <row r="271" spans="1:10" x14ac:dyDescent="0.25">
      <c r="A271" s="7">
        <v>447376</v>
      </c>
      <c r="B271" t="s">
        <v>50</v>
      </c>
      <c r="C271" t="s">
        <v>126</v>
      </c>
      <c r="D271">
        <v>7</v>
      </c>
      <c r="E271">
        <v>4050</v>
      </c>
      <c r="F271" s="11">
        <v>6491027001011</v>
      </c>
      <c r="G271" s="7" t="s">
        <v>154</v>
      </c>
      <c r="H271" t="s">
        <v>153</v>
      </c>
      <c r="I271" t="s">
        <v>153</v>
      </c>
      <c r="J271" s="21">
        <v>1504</v>
      </c>
    </row>
    <row r="272" spans="1:10" x14ac:dyDescent="0.25">
      <c r="A272" s="7">
        <v>447388</v>
      </c>
      <c r="B272" t="s">
        <v>50</v>
      </c>
      <c r="C272" t="s">
        <v>127</v>
      </c>
      <c r="D272">
        <v>28</v>
      </c>
      <c r="E272">
        <v>3901</v>
      </c>
      <c r="F272" s="11">
        <v>6491027000153</v>
      </c>
      <c r="G272" s="7" t="s">
        <v>154</v>
      </c>
      <c r="H272" t="s">
        <v>153</v>
      </c>
      <c r="I272" t="s">
        <v>153</v>
      </c>
      <c r="J272" s="21">
        <v>502</v>
      </c>
    </row>
    <row r="273" spans="1:10" x14ac:dyDescent="0.25">
      <c r="A273" s="7">
        <v>447388</v>
      </c>
      <c r="B273" t="s">
        <v>50</v>
      </c>
      <c r="C273" t="s">
        <v>127</v>
      </c>
      <c r="D273">
        <v>28</v>
      </c>
      <c r="E273">
        <v>3901</v>
      </c>
      <c r="F273" s="11">
        <v>6491031000081</v>
      </c>
      <c r="G273" s="7" t="s">
        <v>154</v>
      </c>
      <c r="H273" t="s">
        <v>153</v>
      </c>
      <c r="I273" t="s">
        <v>153</v>
      </c>
      <c r="J273" s="21">
        <v>1695</v>
      </c>
    </row>
    <row r="274" spans="1:10" x14ac:dyDescent="0.25">
      <c r="A274" s="7">
        <v>447397</v>
      </c>
      <c r="B274" t="s">
        <v>50</v>
      </c>
      <c r="C274" t="s">
        <v>128</v>
      </c>
      <c r="D274">
        <v>45</v>
      </c>
      <c r="E274">
        <v>3922</v>
      </c>
      <c r="F274" s="11">
        <v>6491031000130</v>
      </c>
      <c r="G274" s="7" t="s">
        <v>154</v>
      </c>
      <c r="H274" t="s">
        <v>153</v>
      </c>
      <c r="I274" t="s">
        <v>153</v>
      </c>
      <c r="J274" s="21">
        <v>2014</v>
      </c>
    </row>
    <row r="275" spans="1:10" x14ac:dyDescent="0.25">
      <c r="A275" s="7">
        <v>447397</v>
      </c>
      <c r="B275" t="s">
        <v>50</v>
      </c>
      <c r="C275" t="s">
        <v>128</v>
      </c>
      <c r="D275">
        <v>45</v>
      </c>
      <c r="E275">
        <v>3922</v>
      </c>
      <c r="F275" s="11">
        <v>6491031000165</v>
      </c>
      <c r="G275" s="7" t="s">
        <v>154</v>
      </c>
      <c r="H275" t="s">
        <v>153</v>
      </c>
      <c r="I275" t="s">
        <v>153</v>
      </c>
      <c r="J275" s="21">
        <v>3864</v>
      </c>
    </row>
    <row r="276" spans="1:10" x14ac:dyDescent="0.25">
      <c r="A276" s="7">
        <v>447414</v>
      </c>
      <c r="B276" t="s">
        <v>50</v>
      </c>
      <c r="C276" t="s">
        <v>107</v>
      </c>
      <c r="D276">
        <v>12</v>
      </c>
      <c r="E276">
        <v>3743</v>
      </c>
      <c r="F276" s="11">
        <v>8448025000059</v>
      </c>
      <c r="G276" s="7" t="s">
        <v>154</v>
      </c>
      <c r="H276" t="s">
        <v>153</v>
      </c>
      <c r="I276" t="s">
        <v>153</v>
      </c>
      <c r="J276" s="21">
        <v>1849</v>
      </c>
    </row>
    <row r="277" spans="1:10" x14ac:dyDescent="0.25">
      <c r="A277" s="7">
        <v>447415</v>
      </c>
      <c r="B277" t="s">
        <v>50</v>
      </c>
      <c r="C277" t="s">
        <v>107</v>
      </c>
      <c r="D277">
        <v>6</v>
      </c>
      <c r="E277">
        <v>3744</v>
      </c>
      <c r="F277" s="11">
        <v>6491027000757</v>
      </c>
      <c r="G277" s="7" t="s">
        <v>154</v>
      </c>
      <c r="H277" t="s">
        <v>153</v>
      </c>
      <c r="I277" t="s">
        <v>153</v>
      </c>
      <c r="J277" s="21">
        <v>1726</v>
      </c>
    </row>
    <row r="278" spans="1:10" x14ac:dyDescent="0.25">
      <c r="A278" s="7">
        <v>447415</v>
      </c>
      <c r="B278" t="s">
        <v>50</v>
      </c>
      <c r="C278" t="s">
        <v>107</v>
      </c>
      <c r="D278">
        <v>6</v>
      </c>
      <c r="E278">
        <v>3744</v>
      </c>
      <c r="F278" s="11">
        <v>6491027001598</v>
      </c>
      <c r="G278" s="7" t="s">
        <v>154</v>
      </c>
      <c r="H278" t="s">
        <v>153</v>
      </c>
      <c r="I278" t="s">
        <v>153</v>
      </c>
      <c r="J278" s="21">
        <v>1044</v>
      </c>
    </row>
    <row r="279" spans="1:10" x14ac:dyDescent="0.25">
      <c r="A279" s="7">
        <v>447419</v>
      </c>
      <c r="B279" t="s">
        <v>50</v>
      </c>
      <c r="C279" t="s">
        <v>118</v>
      </c>
      <c r="D279">
        <v>15</v>
      </c>
      <c r="E279">
        <v>3814</v>
      </c>
      <c r="F279" s="11">
        <v>6491027001177</v>
      </c>
      <c r="G279" s="7" t="s">
        <v>154</v>
      </c>
      <c r="H279" t="s">
        <v>153</v>
      </c>
      <c r="I279" t="s">
        <v>153</v>
      </c>
      <c r="J279" s="21">
        <v>701</v>
      </c>
    </row>
    <row r="280" spans="1:10" x14ac:dyDescent="0.25">
      <c r="A280" s="7">
        <v>447419</v>
      </c>
      <c r="B280" t="s">
        <v>50</v>
      </c>
      <c r="C280" t="s">
        <v>118</v>
      </c>
      <c r="D280">
        <v>15</v>
      </c>
      <c r="E280">
        <v>3814</v>
      </c>
      <c r="F280" s="11">
        <v>95220656</v>
      </c>
      <c r="G280" s="7" t="s">
        <v>154</v>
      </c>
      <c r="H280" t="s">
        <v>153</v>
      </c>
      <c r="I280" t="s">
        <v>153</v>
      </c>
      <c r="J280" s="21">
        <v>701</v>
      </c>
    </row>
    <row r="281" spans="1:10" x14ac:dyDescent="0.25">
      <c r="A281" s="7">
        <v>447423</v>
      </c>
      <c r="B281" t="s">
        <v>50</v>
      </c>
      <c r="C281" t="s">
        <v>118</v>
      </c>
      <c r="D281">
        <v>21</v>
      </c>
      <c r="E281">
        <v>3819</v>
      </c>
      <c r="F281" s="11">
        <v>6491031000018</v>
      </c>
      <c r="G281" s="7" t="s">
        <v>154</v>
      </c>
      <c r="H281" t="s">
        <v>153</v>
      </c>
      <c r="I281" t="s">
        <v>153</v>
      </c>
      <c r="J281" s="21">
        <v>1036</v>
      </c>
    </row>
    <row r="282" spans="1:10" x14ac:dyDescent="0.25">
      <c r="A282" s="7">
        <v>447424</v>
      </c>
      <c r="B282" t="s">
        <v>50</v>
      </c>
      <c r="C282" t="s">
        <v>118</v>
      </c>
      <c r="D282">
        <v>3</v>
      </c>
      <c r="E282">
        <v>3821</v>
      </c>
      <c r="F282" s="11">
        <v>6491027000440</v>
      </c>
      <c r="G282" s="7" t="s">
        <v>154</v>
      </c>
      <c r="H282" t="s">
        <v>153</v>
      </c>
      <c r="I282" t="s">
        <v>153</v>
      </c>
      <c r="J282" s="21">
        <v>1058</v>
      </c>
    </row>
    <row r="283" spans="1:10" x14ac:dyDescent="0.25">
      <c r="A283" s="7">
        <v>447424</v>
      </c>
      <c r="B283" t="s">
        <v>50</v>
      </c>
      <c r="C283" t="s">
        <v>118</v>
      </c>
      <c r="D283">
        <v>3</v>
      </c>
      <c r="E283">
        <v>3821</v>
      </c>
      <c r="F283" s="11">
        <v>6491027001028</v>
      </c>
      <c r="G283" s="7" t="s">
        <v>154</v>
      </c>
      <c r="H283" t="s">
        <v>153</v>
      </c>
      <c r="I283" t="s">
        <v>153</v>
      </c>
      <c r="J283" s="21">
        <v>1058</v>
      </c>
    </row>
    <row r="284" spans="1:10" x14ac:dyDescent="0.25">
      <c r="A284" s="7">
        <v>447425</v>
      </c>
      <c r="B284" t="s">
        <v>50</v>
      </c>
      <c r="C284" t="s">
        <v>118</v>
      </c>
      <c r="D284">
        <v>4</v>
      </c>
      <c r="E284">
        <v>3825</v>
      </c>
      <c r="F284" s="11">
        <v>6491027001092</v>
      </c>
      <c r="G284" s="7" t="s">
        <v>154</v>
      </c>
      <c r="H284" t="s">
        <v>153</v>
      </c>
      <c r="I284" t="s">
        <v>153</v>
      </c>
      <c r="J284" s="21">
        <v>1251</v>
      </c>
    </row>
    <row r="285" spans="1:10" x14ac:dyDescent="0.25">
      <c r="A285" s="7">
        <v>447425</v>
      </c>
      <c r="B285" t="s">
        <v>50</v>
      </c>
      <c r="C285" t="s">
        <v>118</v>
      </c>
      <c r="D285">
        <v>4</v>
      </c>
      <c r="E285">
        <v>3825</v>
      </c>
      <c r="F285" s="11">
        <v>6491027001631</v>
      </c>
      <c r="G285" s="7" t="s">
        <v>154</v>
      </c>
      <c r="H285" t="s">
        <v>153</v>
      </c>
      <c r="I285" t="s">
        <v>153</v>
      </c>
      <c r="J285" s="21">
        <v>1251</v>
      </c>
    </row>
    <row r="286" spans="1:10" x14ac:dyDescent="0.25">
      <c r="A286" s="7">
        <v>447453</v>
      </c>
      <c r="B286" t="s">
        <v>50</v>
      </c>
      <c r="C286" t="s">
        <v>104</v>
      </c>
      <c r="D286">
        <v>19</v>
      </c>
      <c r="E286">
        <v>3951</v>
      </c>
      <c r="F286" s="11">
        <v>7882054000733</v>
      </c>
      <c r="G286" s="7" t="s">
        <v>154</v>
      </c>
      <c r="H286" t="s">
        <v>153</v>
      </c>
      <c r="I286" t="s">
        <v>153</v>
      </c>
      <c r="J286" s="21">
        <v>1743</v>
      </c>
    </row>
    <row r="287" spans="1:10" x14ac:dyDescent="0.25">
      <c r="A287" s="7">
        <v>447454</v>
      </c>
      <c r="B287" t="s">
        <v>50</v>
      </c>
      <c r="C287" t="s">
        <v>104</v>
      </c>
      <c r="D287">
        <v>26</v>
      </c>
      <c r="E287">
        <v>3954</v>
      </c>
      <c r="F287" s="11">
        <v>9233053001434</v>
      </c>
      <c r="G287" s="7" t="s">
        <v>154</v>
      </c>
      <c r="H287" t="s">
        <v>153</v>
      </c>
      <c r="I287" t="s">
        <v>153</v>
      </c>
      <c r="J287" s="21">
        <v>5455</v>
      </c>
    </row>
    <row r="288" spans="1:10" x14ac:dyDescent="0.25">
      <c r="A288" s="7">
        <v>447460</v>
      </c>
      <c r="B288" t="s">
        <v>50</v>
      </c>
      <c r="C288" t="s">
        <v>104</v>
      </c>
      <c r="D288">
        <v>40</v>
      </c>
      <c r="E288">
        <v>3967</v>
      </c>
      <c r="F288" s="11">
        <v>9026029015644</v>
      </c>
      <c r="G288" s="7" t="s">
        <v>154</v>
      </c>
      <c r="H288" t="s">
        <v>153</v>
      </c>
      <c r="I288" t="s">
        <v>153</v>
      </c>
      <c r="J288" s="21">
        <v>1002</v>
      </c>
    </row>
    <row r="289" spans="1:10" x14ac:dyDescent="0.25">
      <c r="A289" s="7">
        <v>447461</v>
      </c>
      <c r="B289" t="s">
        <v>50</v>
      </c>
      <c r="C289" t="s">
        <v>104</v>
      </c>
      <c r="D289">
        <v>47</v>
      </c>
      <c r="E289">
        <v>3969</v>
      </c>
      <c r="F289" s="11">
        <v>6491027000758</v>
      </c>
      <c r="G289" s="7" t="s">
        <v>154</v>
      </c>
      <c r="H289" t="s">
        <v>153</v>
      </c>
      <c r="I289" t="s">
        <v>153</v>
      </c>
      <c r="J289" s="21">
        <v>3854.1</v>
      </c>
    </row>
    <row r="290" spans="1:10" x14ac:dyDescent="0.25">
      <c r="A290" s="7">
        <v>447461</v>
      </c>
      <c r="B290" t="s">
        <v>50</v>
      </c>
      <c r="C290" t="s">
        <v>104</v>
      </c>
      <c r="D290">
        <v>47</v>
      </c>
      <c r="E290">
        <v>3969</v>
      </c>
      <c r="F290" s="11">
        <v>6491027000804</v>
      </c>
      <c r="G290" s="7" t="s">
        <v>154</v>
      </c>
      <c r="H290" t="s">
        <v>153</v>
      </c>
      <c r="I290" t="s">
        <v>153</v>
      </c>
      <c r="J290" s="21">
        <v>3893</v>
      </c>
    </row>
    <row r="291" spans="1:10" x14ac:dyDescent="0.25">
      <c r="A291" s="7">
        <v>447466</v>
      </c>
      <c r="B291" t="s">
        <v>50</v>
      </c>
      <c r="C291" t="s">
        <v>129</v>
      </c>
      <c r="D291">
        <v>64</v>
      </c>
      <c r="E291">
        <v>3902</v>
      </c>
      <c r="F291" s="11">
        <v>8102025000052</v>
      </c>
      <c r="G291" s="7" t="s">
        <v>154</v>
      </c>
      <c r="H291" t="s">
        <v>153</v>
      </c>
      <c r="I291" t="s">
        <v>153</v>
      </c>
      <c r="J291" s="21">
        <v>2774</v>
      </c>
    </row>
    <row r="292" spans="1:10" x14ac:dyDescent="0.25">
      <c r="A292" s="7">
        <v>447466</v>
      </c>
      <c r="B292" t="s">
        <v>50</v>
      </c>
      <c r="C292" t="s">
        <v>129</v>
      </c>
      <c r="D292">
        <v>64</v>
      </c>
      <c r="E292">
        <v>3902</v>
      </c>
      <c r="F292" s="11">
        <v>8102025000419</v>
      </c>
      <c r="G292" s="7" t="s">
        <v>154</v>
      </c>
      <c r="H292" t="s">
        <v>153</v>
      </c>
      <c r="I292" t="s">
        <v>153</v>
      </c>
      <c r="J292" s="21">
        <v>2544</v>
      </c>
    </row>
    <row r="293" spans="1:10" x14ac:dyDescent="0.25">
      <c r="A293" s="7">
        <v>447470</v>
      </c>
      <c r="B293" t="s">
        <v>50</v>
      </c>
      <c r="C293" t="s">
        <v>106</v>
      </c>
      <c r="D293">
        <v>18</v>
      </c>
      <c r="E293">
        <v>3907</v>
      </c>
      <c r="F293" s="11">
        <v>8102019000057</v>
      </c>
      <c r="G293" s="7" t="s">
        <v>154</v>
      </c>
      <c r="H293" t="s">
        <v>153</v>
      </c>
      <c r="I293" t="s">
        <v>153</v>
      </c>
      <c r="J293" s="21">
        <v>3301</v>
      </c>
    </row>
    <row r="294" spans="1:10" x14ac:dyDescent="0.25">
      <c r="A294" s="7">
        <v>447472</v>
      </c>
      <c r="B294" t="s">
        <v>50</v>
      </c>
      <c r="C294" t="s">
        <v>106</v>
      </c>
      <c r="D294">
        <v>20</v>
      </c>
      <c r="E294">
        <v>3950</v>
      </c>
      <c r="F294" s="11">
        <v>8102019000130</v>
      </c>
      <c r="G294" s="7" t="s">
        <v>154</v>
      </c>
      <c r="H294" t="s">
        <v>153</v>
      </c>
      <c r="I294" t="s">
        <v>153</v>
      </c>
      <c r="J294" s="21">
        <v>4395</v>
      </c>
    </row>
    <row r="295" spans="1:10" x14ac:dyDescent="0.25">
      <c r="A295" s="7">
        <v>447473</v>
      </c>
      <c r="B295" t="s">
        <v>50</v>
      </c>
      <c r="C295" t="s">
        <v>106</v>
      </c>
      <c r="D295">
        <v>22</v>
      </c>
      <c r="E295">
        <v>3952</v>
      </c>
      <c r="F295" s="11">
        <v>8022025000125</v>
      </c>
      <c r="G295" s="7" t="s">
        <v>154</v>
      </c>
      <c r="H295" t="s">
        <v>153</v>
      </c>
      <c r="I295" t="s">
        <v>153</v>
      </c>
      <c r="J295" s="21">
        <v>4844</v>
      </c>
    </row>
    <row r="296" spans="1:10" x14ac:dyDescent="0.25">
      <c r="A296" s="7">
        <v>447477</v>
      </c>
      <c r="B296" t="s">
        <v>50</v>
      </c>
      <c r="C296" t="s">
        <v>130</v>
      </c>
      <c r="D296">
        <v>43</v>
      </c>
      <c r="E296">
        <v>3964</v>
      </c>
      <c r="F296" s="11">
        <v>9233055000105</v>
      </c>
      <c r="G296" s="7" t="s">
        <v>154</v>
      </c>
      <c r="H296" t="s">
        <v>153</v>
      </c>
      <c r="I296" t="s">
        <v>153</v>
      </c>
      <c r="J296" s="21">
        <v>3377</v>
      </c>
    </row>
    <row r="297" spans="1:10" x14ac:dyDescent="0.25">
      <c r="A297" s="7">
        <v>447478</v>
      </c>
      <c r="B297" t="s">
        <v>50</v>
      </c>
      <c r="C297" t="s">
        <v>130</v>
      </c>
      <c r="D297">
        <v>45</v>
      </c>
      <c r="E297">
        <v>3968</v>
      </c>
      <c r="F297" s="11">
        <v>9233031000353</v>
      </c>
      <c r="G297" s="7" t="s">
        <v>154</v>
      </c>
      <c r="H297" t="s">
        <v>153</v>
      </c>
      <c r="I297" t="s">
        <v>153</v>
      </c>
      <c r="J297" s="21">
        <v>4258</v>
      </c>
    </row>
    <row r="298" spans="1:10" x14ac:dyDescent="0.25">
      <c r="A298" s="7">
        <v>447483</v>
      </c>
      <c r="B298" t="s">
        <v>50</v>
      </c>
      <c r="C298" t="s">
        <v>101</v>
      </c>
      <c r="D298">
        <v>45</v>
      </c>
      <c r="E298">
        <v>4029</v>
      </c>
      <c r="F298" s="11">
        <v>6491027001615</v>
      </c>
      <c r="G298" s="7" t="s">
        <v>154</v>
      </c>
      <c r="H298" t="s">
        <v>153</v>
      </c>
      <c r="I298" t="s">
        <v>153</v>
      </c>
      <c r="J298" s="21">
        <v>754</v>
      </c>
    </row>
    <row r="299" spans="1:10" x14ac:dyDescent="0.25">
      <c r="A299" s="7">
        <v>447483</v>
      </c>
      <c r="B299" t="s">
        <v>50</v>
      </c>
      <c r="C299" t="s">
        <v>101</v>
      </c>
      <c r="D299">
        <v>45</v>
      </c>
      <c r="E299">
        <v>4029</v>
      </c>
      <c r="F299" s="11">
        <v>7793068000090</v>
      </c>
      <c r="G299" s="7" t="s">
        <v>154</v>
      </c>
      <c r="H299" t="s">
        <v>153</v>
      </c>
      <c r="I299" t="s">
        <v>153</v>
      </c>
      <c r="J299" s="21">
        <v>753</v>
      </c>
    </row>
    <row r="300" spans="1:10" x14ac:dyDescent="0.25">
      <c r="A300" s="7">
        <v>447484</v>
      </c>
      <c r="B300" t="s">
        <v>50</v>
      </c>
      <c r="C300" t="s">
        <v>101</v>
      </c>
      <c r="D300">
        <v>46</v>
      </c>
      <c r="E300">
        <v>4030</v>
      </c>
      <c r="F300" s="11">
        <v>7789058058267</v>
      </c>
      <c r="G300" s="7" t="s">
        <v>154</v>
      </c>
      <c r="H300" t="s">
        <v>153</v>
      </c>
      <c r="I300" t="s">
        <v>153</v>
      </c>
      <c r="J300" s="21">
        <v>689</v>
      </c>
    </row>
    <row r="301" spans="1:10" x14ac:dyDescent="0.25">
      <c r="A301" s="7">
        <v>447484</v>
      </c>
      <c r="B301" t="s">
        <v>50</v>
      </c>
      <c r="C301" t="s">
        <v>101</v>
      </c>
      <c r="D301">
        <v>46</v>
      </c>
      <c r="E301">
        <v>4030</v>
      </c>
      <c r="F301" s="11">
        <v>98271608</v>
      </c>
      <c r="G301" s="7" t="s">
        <v>154</v>
      </c>
      <c r="H301" t="s">
        <v>153</v>
      </c>
      <c r="I301" t="s">
        <v>153</v>
      </c>
      <c r="J301" s="21">
        <v>689</v>
      </c>
    </row>
    <row r="302" spans="1:10" x14ac:dyDescent="0.25">
      <c r="A302" s="7">
        <v>447485</v>
      </c>
      <c r="B302" t="s">
        <v>50</v>
      </c>
      <c r="C302" t="s">
        <v>101</v>
      </c>
      <c r="D302">
        <v>47</v>
      </c>
      <c r="E302">
        <v>4031</v>
      </c>
      <c r="F302" s="11">
        <v>6491031000113</v>
      </c>
      <c r="G302" s="7" t="s">
        <v>154</v>
      </c>
      <c r="H302" t="s">
        <v>153</v>
      </c>
      <c r="I302" t="s">
        <v>153</v>
      </c>
      <c r="J302" s="21">
        <v>851</v>
      </c>
    </row>
    <row r="303" spans="1:10" x14ac:dyDescent="0.25">
      <c r="A303" s="7">
        <v>447485</v>
      </c>
      <c r="B303" t="s">
        <v>50</v>
      </c>
      <c r="C303" t="s">
        <v>101</v>
      </c>
      <c r="D303">
        <v>47</v>
      </c>
      <c r="E303">
        <v>4031</v>
      </c>
      <c r="F303" s="11">
        <v>6491031000160</v>
      </c>
      <c r="G303" s="7" t="s">
        <v>154</v>
      </c>
      <c r="H303" t="s">
        <v>153</v>
      </c>
      <c r="I303" t="s">
        <v>153</v>
      </c>
      <c r="J303" s="21">
        <v>850</v>
      </c>
    </row>
    <row r="304" spans="1:10" x14ac:dyDescent="0.25">
      <c r="A304" s="7">
        <v>447486</v>
      </c>
      <c r="B304" t="s">
        <v>50</v>
      </c>
      <c r="C304" t="s">
        <v>101</v>
      </c>
      <c r="D304">
        <v>48</v>
      </c>
      <c r="E304">
        <v>4032</v>
      </c>
      <c r="F304" s="11">
        <v>6491027001535</v>
      </c>
      <c r="G304" s="7" t="s">
        <v>154</v>
      </c>
      <c r="H304" t="s">
        <v>153</v>
      </c>
      <c r="I304" t="s">
        <v>153</v>
      </c>
      <c r="J304" s="21">
        <v>535</v>
      </c>
    </row>
    <row r="305" spans="1:10" x14ac:dyDescent="0.25">
      <c r="A305" s="7">
        <v>447486</v>
      </c>
      <c r="B305" t="s">
        <v>50</v>
      </c>
      <c r="C305" t="s">
        <v>101</v>
      </c>
      <c r="D305">
        <v>48</v>
      </c>
      <c r="E305">
        <v>4032</v>
      </c>
      <c r="F305" s="11">
        <v>6491031000124</v>
      </c>
      <c r="G305" s="7" t="s">
        <v>154</v>
      </c>
      <c r="H305" t="s">
        <v>153</v>
      </c>
      <c r="I305" t="s">
        <v>153</v>
      </c>
      <c r="J305" s="21">
        <v>534</v>
      </c>
    </row>
    <row r="306" spans="1:10" x14ac:dyDescent="0.25">
      <c r="A306" s="7">
        <v>447487</v>
      </c>
      <c r="B306" t="s">
        <v>50</v>
      </c>
      <c r="C306" t="s">
        <v>101</v>
      </c>
      <c r="D306">
        <v>49</v>
      </c>
      <c r="E306">
        <v>4035</v>
      </c>
      <c r="F306" s="11">
        <v>6491027000866</v>
      </c>
      <c r="G306" s="7" t="s">
        <v>154</v>
      </c>
      <c r="H306" t="s">
        <v>153</v>
      </c>
      <c r="I306" t="s">
        <v>153</v>
      </c>
      <c r="J306" s="21">
        <v>896</v>
      </c>
    </row>
    <row r="307" spans="1:10" x14ac:dyDescent="0.25">
      <c r="A307" s="7">
        <v>447487</v>
      </c>
      <c r="B307" t="s">
        <v>50</v>
      </c>
      <c r="C307" t="s">
        <v>101</v>
      </c>
      <c r="D307">
        <v>49</v>
      </c>
      <c r="E307">
        <v>4035</v>
      </c>
      <c r="F307" s="11">
        <v>6491027000882</v>
      </c>
      <c r="G307" s="7" t="s">
        <v>154</v>
      </c>
      <c r="H307" t="s">
        <v>153</v>
      </c>
      <c r="I307" t="s">
        <v>153</v>
      </c>
      <c r="J307" s="21">
        <v>896</v>
      </c>
    </row>
    <row r="308" spans="1:10" x14ac:dyDescent="0.25">
      <c r="A308" s="7">
        <v>447489</v>
      </c>
      <c r="B308" t="s">
        <v>50</v>
      </c>
      <c r="C308" t="s">
        <v>101</v>
      </c>
      <c r="D308">
        <v>53</v>
      </c>
      <c r="E308">
        <v>4039</v>
      </c>
      <c r="F308" s="11">
        <v>6491031000017</v>
      </c>
      <c r="G308" s="7" t="s">
        <v>154</v>
      </c>
      <c r="H308" t="s">
        <v>153</v>
      </c>
      <c r="I308" t="s">
        <v>153</v>
      </c>
      <c r="J308" s="21">
        <v>682</v>
      </c>
    </row>
    <row r="309" spans="1:10" x14ac:dyDescent="0.25">
      <c r="A309" s="7">
        <v>447489</v>
      </c>
      <c r="B309" t="s">
        <v>50</v>
      </c>
      <c r="C309" t="s">
        <v>101</v>
      </c>
      <c r="D309">
        <v>53</v>
      </c>
      <c r="E309">
        <v>4039</v>
      </c>
      <c r="F309" s="11">
        <v>6491031000019</v>
      </c>
      <c r="G309" s="7" t="s">
        <v>154</v>
      </c>
      <c r="H309" t="s">
        <v>153</v>
      </c>
      <c r="I309" t="s">
        <v>153</v>
      </c>
      <c r="J309" s="21">
        <v>682</v>
      </c>
    </row>
    <row r="310" spans="1:10" x14ac:dyDescent="0.25">
      <c r="A310" s="7">
        <v>447492</v>
      </c>
      <c r="B310" t="s">
        <v>50</v>
      </c>
      <c r="C310" t="s">
        <v>101</v>
      </c>
      <c r="D310">
        <v>58</v>
      </c>
      <c r="E310">
        <v>4048</v>
      </c>
      <c r="F310" s="11">
        <v>6491027001654</v>
      </c>
      <c r="G310" s="7" t="s">
        <v>154</v>
      </c>
      <c r="H310" t="s">
        <v>153</v>
      </c>
      <c r="I310" t="s">
        <v>153</v>
      </c>
      <c r="J310" s="21">
        <v>580</v>
      </c>
    </row>
    <row r="311" spans="1:10" x14ac:dyDescent="0.25">
      <c r="A311" s="7">
        <v>447492</v>
      </c>
      <c r="B311" t="s">
        <v>50</v>
      </c>
      <c r="C311" t="s">
        <v>101</v>
      </c>
      <c r="D311">
        <v>58</v>
      </c>
      <c r="E311">
        <v>4048</v>
      </c>
      <c r="F311" s="11">
        <v>6491043006124</v>
      </c>
      <c r="G311" s="7" t="s">
        <v>154</v>
      </c>
      <c r="H311" t="s">
        <v>153</v>
      </c>
      <c r="I311" t="s">
        <v>153</v>
      </c>
      <c r="J311" s="21">
        <v>580</v>
      </c>
    </row>
    <row r="312" spans="1:10" x14ac:dyDescent="0.25">
      <c r="A312" s="7">
        <v>447494</v>
      </c>
      <c r="B312" t="s">
        <v>50</v>
      </c>
      <c r="C312" t="s">
        <v>101</v>
      </c>
      <c r="D312" t="s">
        <v>131</v>
      </c>
      <c r="E312">
        <v>4053</v>
      </c>
      <c r="F312" s="11">
        <v>111201721</v>
      </c>
      <c r="G312" s="7" t="s">
        <v>154</v>
      </c>
      <c r="H312" t="s">
        <v>153</v>
      </c>
      <c r="I312" t="s">
        <v>153</v>
      </c>
      <c r="J312" s="21">
        <v>2565</v>
      </c>
    </row>
    <row r="313" spans="1:10" x14ac:dyDescent="0.25">
      <c r="A313" s="7">
        <v>447498</v>
      </c>
      <c r="B313" t="s">
        <v>50</v>
      </c>
      <c r="C313" t="s">
        <v>101</v>
      </c>
      <c r="D313" t="s">
        <v>132</v>
      </c>
      <c r="E313">
        <v>4063</v>
      </c>
      <c r="F313" s="11">
        <v>6491031000099</v>
      </c>
      <c r="G313" s="7" t="s">
        <v>154</v>
      </c>
      <c r="H313" t="s">
        <v>153</v>
      </c>
      <c r="I313" t="s">
        <v>153</v>
      </c>
      <c r="J313" s="21">
        <v>566</v>
      </c>
    </row>
    <row r="314" spans="1:10" x14ac:dyDescent="0.25">
      <c r="A314" s="7">
        <v>447498</v>
      </c>
      <c r="B314" t="s">
        <v>50</v>
      </c>
      <c r="C314" t="s">
        <v>101</v>
      </c>
      <c r="D314" t="s">
        <v>132</v>
      </c>
      <c r="E314">
        <v>4063</v>
      </c>
      <c r="F314" s="11">
        <v>6491031000108</v>
      </c>
      <c r="G314" s="7" t="s">
        <v>154</v>
      </c>
      <c r="H314" t="s">
        <v>153</v>
      </c>
      <c r="I314" t="s">
        <v>153</v>
      </c>
      <c r="J314" s="21">
        <v>566</v>
      </c>
    </row>
    <row r="315" spans="1:10" x14ac:dyDescent="0.25">
      <c r="A315" s="7">
        <v>447533</v>
      </c>
      <c r="B315" t="s">
        <v>50</v>
      </c>
      <c r="C315" t="s">
        <v>42</v>
      </c>
      <c r="D315">
        <v>33</v>
      </c>
      <c r="E315">
        <v>3921</v>
      </c>
      <c r="F315" s="11">
        <v>6491031000074</v>
      </c>
      <c r="G315" s="7" t="s">
        <v>154</v>
      </c>
      <c r="H315" t="s">
        <v>153</v>
      </c>
      <c r="I315" t="s">
        <v>153</v>
      </c>
      <c r="J315" s="21">
        <v>1909</v>
      </c>
    </row>
    <row r="316" spans="1:10" x14ac:dyDescent="0.25">
      <c r="A316" s="7">
        <v>447533</v>
      </c>
      <c r="B316" t="s">
        <v>50</v>
      </c>
      <c r="C316" t="s">
        <v>42</v>
      </c>
      <c r="D316">
        <v>33</v>
      </c>
      <c r="E316">
        <v>3921</v>
      </c>
      <c r="F316" s="11">
        <v>6491031000109</v>
      </c>
      <c r="G316" s="7" t="s">
        <v>154</v>
      </c>
      <c r="H316" t="s">
        <v>153</v>
      </c>
      <c r="I316" t="s">
        <v>153</v>
      </c>
      <c r="J316" s="21">
        <v>5407</v>
      </c>
    </row>
    <row r="317" spans="1:10" x14ac:dyDescent="0.25">
      <c r="A317" s="7">
        <v>447544</v>
      </c>
      <c r="B317" t="s">
        <v>50</v>
      </c>
      <c r="C317" t="s">
        <v>113</v>
      </c>
      <c r="D317">
        <v>12</v>
      </c>
      <c r="E317">
        <v>3960</v>
      </c>
      <c r="F317" s="11">
        <v>6491027000546</v>
      </c>
      <c r="G317" s="7" t="s">
        <v>154</v>
      </c>
      <c r="H317" t="s">
        <v>153</v>
      </c>
      <c r="I317" t="s">
        <v>153</v>
      </c>
      <c r="J317" s="21">
        <v>1983</v>
      </c>
    </row>
    <row r="318" spans="1:10" x14ac:dyDescent="0.25">
      <c r="A318" s="7">
        <v>447544</v>
      </c>
      <c r="B318" t="s">
        <v>50</v>
      </c>
      <c r="C318" t="s">
        <v>113</v>
      </c>
      <c r="D318">
        <v>12</v>
      </c>
      <c r="E318">
        <v>3960</v>
      </c>
      <c r="F318" s="11">
        <v>6491027000995</v>
      </c>
      <c r="G318" s="7" t="s">
        <v>154</v>
      </c>
      <c r="H318" t="s">
        <v>153</v>
      </c>
      <c r="I318" t="s">
        <v>153</v>
      </c>
      <c r="J318" s="21">
        <v>1202</v>
      </c>
    </row>
    <row r="319" spans="1:10" x14ac:dyDescent="0.25">
      <c r="A319" s="7">
        <v>451437</v>
      </c>
      <c r="B319" t="s">
        <v>50</v>
      </c>
      <c r="C319" t="s">
        <v>96</v>
      </c>
      <c r="D319">
        <v>10</v>
      </c>
      <c r="E319">
        <v>4080</v>
      </c>
      <c r="F319" s="11">
        <v>8102025000096</v>
      </c>
      <c r="G319" s="7" t="s">
        <v>154</v>
      </c>
      <c r="H319" t="s">
        <v>153</v>
      </c>
      <c r="I319" t="s">
        <v>153</v>
      </c>
      <c r="J319" s="21">
        <v>6224</v>
      </c>
    </row>
    <row r="320" spans="1:10" x14ac:dyDescent="0.25">
      <c r="A320" s="7">
        <v>501291</v>
      </c>
      <c r="B320" t="s">
        <v>50</v>
      </c>
      <c r="C320" t="s">
        <v>133</v>
      </c>
      <c r="D320">
        <v>10</v>
      </c>
      <c r="E320">
        <v>4524</v>
      </c>
      <c r="F320" s="11">
        <v>9217041000393</v>
      </c>
      <c r="G320" s="7" t="s">
        <v>154</v>
      </c>
      <c r="H320" t="s">
        <v>153</v>
      </c>
      <c r="I320" t="s">
        <v>153</v>
      </c>
      <c r="J320" s="21">
        <v>14927.74</v>
      </c>
    </row>
    <row r="321" spans="1:10" x14ac:dyDescent="0.25">
      <c r="A321" s="7">
        <v>501298</v>
      </c>
      <c r="B321" t="s">
        <v>50</v>
      </c>
      <c r="C321" t="s">
        <v>85</v>
      </c>
      <c r="D321">
        <v>35</v>
      </c>
      <c r="E321">
        <v>4521</v>
      </c>
      <c r="F321" s="11">
        <v>803480700006134</v>
      </c>
      <c r="G321" s="7" t="s">
        <v>154</v>
      </c>
      <c r="H321" t="s">
        <v>153</v>
      </c>
      <c r="I321" t="s">
        <v>153</v>
      </c>
      <c r="J321" s="21">
        <v>19060</v>
      </c>
    </row>
    <row r="322" spans="1:10" x14ac:dyDescent="0.25">
      <c r="A322" s="7">
        <v>503569</v>
      </c>
      <c r="B322" t="s">
        <v>29</v>
      </c>
      <c r="C322" t="s">
        <v>134</v>
      </c>
      <c r="D322">
        <v>92</v>
      </c>
      <c r="E322">
        <v>4133</v>
      </c>
      <c r="F322" s="11">
        <v>102065914</v>
      </c>
      <c r="G322" s="7" t="s">
        <v>154</v>
      </c>
      <c r="H322" t="s">
        <v>153</v>
      </c>
      <c r="I322" t="s">
        <v>153</v>
      </c>
      <c r="J322" s="21">
        <v>8535</v>
      </c>
    </row>
    <row r="323" spans="1:10" x14ac:dyDescent="0.25">
      <c r="A323" s="7">
        <v>503594</v>
      </c>
      <c r="B323" t="s">
        <v>29</v>
      </c>
      <c r="C323" t="s">
        <v>134</v>
      </c>
      <c r="D323">
        <v>98</v>
      </c>
      <c r="E323">
        <v>4087</v>
      </c>
      <c r="F323" s="11">
        <v>100286050</v>
      </c>
      <c r="G323" s="7" t="s">
        <v>154</v>
      </c>
      <c r="H323" t="s">
        <v>153</v>
      </c>
      <c r="I323" t="s">
        <v>153</v>
      </c>
      <c r="J323" s="21">
        <v>3167.8200000000102</v>
      </c>
    </row>
    <row r="324" spans="1:10" x14ac:dyDescent="0.25">
      <c r="A324" s="7">
        <v>506987</v>
      </c>
      <c r="B324" t="s">
        <v>29</v>
      </c>
      <c r="C324" t="s">
        <v>135</v>
      </c>
      <c r="D324">
        <v>28</v>
      </c>
      <c r="E324">
        <v>4095</v>
      </c>
      <c r="F324" s="11">
        <v>96235565</v>
      </c>
      <c r="G324" s="7" t="s">
        <v>154</v>
      </c>
      <c r="H324" t="s">
        <v>153</v>
      </c>
      <c r="I324" t="s">
        <v>153</v>
      </c>
      <c r="J324" s="21">
        <v>1314</v>
      </c>
    </row>
    <row r="325" spans="1:10" x14ac:dyDescent="0.25">
      <c r="A325" s="7">
        <v>506987</v>
      </c>
      <c r="B325" t="s">
        <v>29</v>
      </c>
      <c r="C325" t="s">
        <v>135</v>
      </c>
      <c r="D325">
        <v>28</v>
      </c>
      <c r="E325">
        <v>4095</v>
      </c>
      <c r="F325" s="11">
        <v>97128632</v>
      </c>
      <c r="G325" s="7" t="s">
        <v>154</v>
      </c>
      <c r="H325" t="s">
        <v>153</v>
      </c>
      <c r="I325" t="s">
        <v>153</v>
      </c>
      <c r="J325" s="21">
        <v>789</v>
      </c>
    </row>
    <row r="326" spans="1:10" x14ac:dyDescent="0.25">
      <c r="A326" s="7">
        <v>507007</v>
      </c>
      <c r="B326" t="s">
        <v>29</v>
      </c>
      <c r="C326" t="s">
        <v>135</v>
      </c>
      <c r="D326">
        <v>32</v>
      </c>
      <c r="E326">
        <v>4096</v>
      </c>
      <c r="F326" s="11">
        <v>9233041000423</v>
      </c>
      <c r="G326" s="7" t="s">
        <v>154</v>
      </c>
      <c r="H326" t="s">
        <v>153</v>
      </c>
      <c r="I326" t="s">
        <v>153</v>
      </c>
      <c r="J326" s="21">
        <v>3908.6700000000101</v>
      </c>
    </row>
    <row r="327" spans="1:10" x14ac:dyDescent="0.25">
      <c r="A327" s="7">
        <v>507664</v>
      </c>
      <c r="B327" t="s">
        <v>29</v>
      </c>
      <c r="C327" t="s">
        <v>68</v>
      </c>
      <c r="D327">
        <v>26</v>
      </c>
      <c r="E327">
        <v>4097</v>
      </c>
      <c r="F327" s="11">
        <v>100132827</v>
      </c>
      <c r="G327" s="7" t="s">
        <v>154</v>
      </c>
      <c r="H327" t="s">
        <v>153</v>
      </c>
      <c r="I327" t="s">
        <v>153</v>
      </c>
      <c r="J327" s="21">
        <v>6218.1599999999899</v>
      </c>
    </row>
    <row r="328" spans="1:10" x14ac:dyDescent="0.25">
      <c r="A328" s="7">
        <v>510381</v>
      </c>
      <c r="B328" t="s">
        <v>29</v>
      </c>
      <c r="C328" t="s">
        <v>13</v>
      </c>
      <c r="D328">
        <v>2</v>
      </c>
      <c r="E328">
        <v>4104</v>
      </c>
      <c r="F328" s="11">
        <v>103170329</v>
      </c>
      <c r="G328" s="7" t="s">
        <v>154</v>
      </c>
      <c r="H328" t="s">
        <v>153</v>
      </c>
      <c r="I328" t="s">
        <v>153</v>
      </c>
      <c r="J328" s="21">
        <v>4273.5700000000097</v>
      </c>
    </row>
    <row r="329" spans="1:10" x14ac:dyDescent="0.25">
      <c r="A329" s="7">
        <v>511708</v>
      </c>
      <c r="B329" t="s">
        <v>29</v>
      </c>
      <c r="C329" t="s">
        <v>13</v>
      </c>
      <c r="D329">
        <v>77</v>
      </c>
      <c r="E329">
        <v>4108</v>
      </c>
      <c r="F329" s="11">
        <v>9233041000281</v>
      </c>
      <c r="G329" s="7" t="s">
        <v>154</v>
      </c>
      <c r="H329" t="s">
        <v>153</v>
      </c>
      <c r="I329" t="s">
        <v>153</v>
      </c>
      <c r="J329" s="21">
        <v>1484.08</v>
      </c>
    </row>
    <row r="330" spans="1:10" x14ac:dyDescent="0.25">
      <c r="A330" s="7">
        <v>513252</v>
      </c>
      <c r="B330" t="s">
        <v>29</v>
      </c>
      <c r="C330" t="s">
        <v>40</v>
      </c>
      <c r="D330">
        <v>15</v>
      </c>
      <c r="E330">
        <v>4115</v>
      </c>
      <c r="F330" s="11">
        <v>9233041001136</v>
      </c>
      <c r="G330" s="7" t="s">
        <v>154</v>
      </c>
      <c r="H330" t="s">
        <v>153</v>
      </c>
      <c r="I330" t="s">
        <v>153</v>
      </c>
      <c r="J330" s="21">
        <v>2883.09</v>
      </c>
    </row>
    <row r="331" spans="1:10" x14ac:dyDescent="0.25">
      <c r="A331" s="7">
        <v>513544</v>
      </c>
      <c r="B331" t="s">
        <v>29</v>
      </c>
      <c r="C331" t="s">
        <v>40</v>
      </c>
      <c r="D331">
        <v>17</v>
      </c>
      <c r="E331">
        <v>4117</v>
      </c>
      <c r="F331" s="11">
        <v>9233041000848</v>
      </c>
      <c r="G331" s="7" t="s">
        <v>154</v>
      </c>
      <c r="H331" t="s">
        <v>153</v>
      </c>
      <c r="I331" t="s">
        <v>153</v>
      </c>
      <c r="J331" s="21">
        <v>1983.6699999999801</v>
      </c>
    </row>
    <row r="332" spans="1:10" x14ac:dyDescent="0.25">
      <c r="A332" s="7">
        <v>515454</v>
      </c>
      <c r="B332" t="s">
        <v>29</v>
      </c>
      <c r="C332" t="s">
        <v>42</v>
      </c>
      <c r="D332">
        <v>8</v>
      </c>
      <c r="E332">
        <v>4129</v>
      </c>
      <c r="F332" s="11">
        <v>290028</v>
      </c>
      <c r="G332" s="7" t="s">
        <v>154</v>
      </c>
      <c r="H332" t="s">
        <v>153</v>
      </c>
      <c r="I332" t="s">
        <v>153</v>
      </c>
      <c r="J332" s="21">
        <v>6781</v>
      </c>
    </row>
    <row r="333" spans="1:10" x14ac:dyDescent="0.25">
      <c r="A333" s="7">
        <v>527149</v>
      </c>
      <c r="B333" t="s">
        <v>29</v>
      </c>
      <c r="C333" t="s">
        <v>32</v>
      </c>
      <c r="D333">
        <v>13</v>
      </c>
      <c r="E333">
        <v>7599</v>
      </c>
      <c r="F333" s="11">
        <v>9233041000603</v>
      </c>
      <c r="G333" s="7" t="s">
        <v>154</v>
      </c>
      <c r="H333" t="s">
        <v>153</v>
      </c>
      <c r="I333" t="s">
        <v>153</v>
      </c>
      <c r="J333" s="21">
        <v>1829.8500000000099</v>
      </c>
    </row>
    <row r="334" spans="1:10" x14ac:dyDescent="0.25">
      <c r="A334" s="7">
        <v>527150</v>
      </c>
      <c r="B334" t="s">
        <v>29</v>
      </c>
      <c r="C334" t="s">
        <v>32</v>
      </c>
      <c r="D334">
        <v>22</v>
      </c>
      <c r="E334">
        <v>5554</v>
      </c>
      <c r="F334" s="11">
        <v>9233041000586</v>
      </c>
      <c r="G334" s="7" t="s">
        <v>154</v>
      </c>
      <c r="H334" t="s">
        <v>153</v>
      </c>
      <c r="I334" t="s">
        <v>153</v>
      </c>
      <c r="J334" s="21">
        <v>1477.8</v>
      </c>
    </row>
    <row r="335" spans="1:10" x14ac:dyDescent="0.25">
      <c r="A335" s="7">
        <v>533799</v>
      </c>
      <c r="B335" t="s">
        <v>50</v>
      </c>
      <c r="C335" t="s">
        <v>120</v>
      </c>
      <c r="D335">
        <v>6</v>
      </c>
      <c r="E335">
        <v>5213</v>
      </c>
      <c r="F335" s="11">
        <v>8034018000542</v>
      </c>
      <c r="G335" s="7" t="s">
        <v>154</v>
      </c>
      <c r="H335" t="s">
        <v>153</v>
      </c>
      <c r="I335" t="s">
        <v>153</v>
      </c>
      <c r="J335" s="21">
        <v>-20490</v>
      </c>
    </row>
    <row r="336" spans="1:10" x14ac:dyDescent="0.25">
      <c r="A336" s="7">
        <v>533807</v>
      </c>
      <c r="B336" t="s">
        <v>50</v>
      </c>
      <c r="C336" t="s">
        <v>136</v>
      </c>
      <c r="D336" t="s">
        <v>137</v>
      </c>
      <c r="E336">
        <v>5218</v>
      </c>
      <c r="F336" s="11">
        <v>9217029000442</v>
      </c>
      <c r="G336" s="7" t="s">
        <v>154</v>
      </c>
      <c r="H336" t="s">
        <v>153</v>
      </c>
      <c r="I336" t="s">
        <v>153</v>
      </c>
      <c r="J336" s="21">
        <v>6540</v>
      </c>
    </row>
    <row r="337" spans="1:10" x14ac:dyDescent="0.25">
      <c r="A337" s="7">
        <v>533809</v>
      </c>
      <c r="B337" t="s">
        <v>50</v>
      </c>
      <c r="C337" t="s">
        <v>111</v>
      </c>
      <c r="D337">
        <v>26</v>
      </c>
      <c r="E337">
        <v>5195</v>
      </c>
      <c r="F337" s="11">
        <v>6491027001085</v>
      </c>
      <c r="G337" s="7" t="s">
        <v>154</v>
      </c>
      <c r="H337" t="s">
        <v>153</v>
      </c>
      <c r="I337" t="s">
        <v>153</v>
      </c>
      <c r="J337" s="21">
        <v>1572</v>
      </c>
    </row>
    <row r="338" spans="1:10" x14ac:dyDescent="0.25">
      <c r="A338" s="7">
        <v>533809</v>
      </c>
      <c r="B338" t="s">
        <v>50</v>
      </c>
      <c r="C338" t="s">
        <v>111</v>
      </c>
      <c r="D338">
        <v>26</v>
      </c>
      <c r="E338">
        <v>5195</v>
      </c>
      <c r="F338" s="11">
        <v>6491027001105</v>
      </c>
      <c r="G338" s="7" t="s">
        <v>154</v>
      </c>
      <c r="H338" t="s">
        <v>153</v>
      </c>
      <c r="I338" t="s">
        <v>153</v>
      </c>
      <c r="J338" s="21">
        <v>1056</v>
      </c>
    </row>
    <row r="339" spans="1:10" x14ac:dyDescent="0.25">
      <c r="A339" s="7">
        <v>587512</v>
      </c>
      <c r="B339" t="s">
        <v>29</v>
      </c>
      <c r="C339" t="s">
        <v>46</v>
      </c>
      <c r="D339" t="s">
        <v>138</v>
      </c>
      <c r="E339">
        <v>6015</v>
      </c>
      <c r="F339" s="11">
        <v>94272243</v>
      </c>
      <c r="G339" s="7" t="s">
        <v>154</v>
      </c>
      <c r="H339" t="s">
        <v>153</v>
      </c>
      <c r="I339" t="s">
        <v>153</v>
      </c>
      <c r="J339" s="21">
        <v>5728.4200000000101</v>
      </c>
    </row>
    <row r="340" spans="1:10" x14ac:dyDescent="0.25">
      <c r="A340" s="7">
        <v>588205</v>
      </c>
      <c r="B340" t="s">
        <v>29</v>
      </c>
      <c r="C340" t="s">
        <v>42</v>
      </c>
      <c r="D340">
        <v>5</v>
      </c>
      <c r="E340">
        <v>6495</v>
      </c>
      <c r="F340" s="11">
        <v>289165</v>
      </c>
      <c r="G340" s="7" t="s">
        <v>154</v>
      </c>
      <c r="H340" t="s">
        <v>153</v>
      </c>
      <c r="I340" t="s">
        <v>153</v>
      </c>
      <c r="J340" s="21">
        <v>6785</v>
      </c>
    </row>
    <row r="341" spans="1:10" x14ac:dyDescent="0.25">
      <c r="A341" s="7">
        <v>588207</v>
      </c>
      <c r="B341" t="s">
        <v>29</v>
      </c>
      <c r="C341" t="s">
        <v>43</v>
      </c>
      <c r="D341">
        <v>26</v>
      </c>
      <c r="E341">
        <v>6288</v>
      </c>
      <c r="F341" s="11">
        <v>9233069000916</v>
      </c>
      <c r="G341" s="7" t="s">
        <v>154</v>
      </c>
      <c r="H341" t="s">
        <v>153</v>
      </c>
      <c r="I341" t="s">
        <v>153</v>
      </c>
      <c r="J341" s="21">
        <v>1293.25999999999</v>
      </c>
    </row>
    <row r="342" spans="1:10" x14ac:dyDescent="0.25">
      <c r="A342" s="7">
        <v>588210</v>
      </c>
      <c r="B342" t="s">
        <v>29</v>
      </c>
      <c r="C342" t="s">
        <v>46</v>
      </c>
      <c r="D342">
        <v>5</v>
      </c>
      <c r="E342">
        <v>6290</v>
      </c>
      <c r="F342" s="11">
        <v>103170107</v>
      </c>
      <c r="G342" s="7" t="s">
        <v>154</v>
      </c>
      <c r="H342" t="s">
        <v>153</v>
      </c>
      <c r="I342" t="s">
        <v>153</v>
      </c>
      <c r="J342" s="21">
        <v>4487.5799999999899</v>
      </c>
    </row>
    <row r="343" spans="1:10" x14ac:dyDescent="0.25">
      <c r="A343" s="7">
        <v>644629</v>
      </c>
      <c r="B343" t="s">
        <v>15</v>
      </c>
      <c r="C343" t="s">
        <v>22</v>
      </c>
      <c r="D343">
        <v>26</v>
      </c>
      <c r="E343">
        <v>6781</v>
      </c>
      <c r="F343" s="11">
        <v>7872037009601</v>
      </c>
      <c r="G343" s="7" t="s">
        <v>154</v>
      </c>
      <c r="H343" t="s">
        <v>153</v>
      </c>
      <c r="I343" t="s">
        <v>153</v>
      </c>
      <c r="J343" s="21">
        <v>2770</v>
      </c>
    </row>
    <row r="344" spans="1:10" x14ac:dyDescent="0.25">
      <c r="A344" s="7">
        <v>648495</v>
      </c>
      <c r="B344" t="s">
        <v>139</v>
      </c>
      <c r="C344" t="s">
        <v>140</v>
      </c>
      <c r="D344" t="s">
        <v>141</v>
      </c>
      <c r="E344">
        <v>6919</v>
      </c>
      <c r="F344" s="11">
        <v>8520019000837</v>
      </c>
      <c r="G344" s="7" t="s">
        <v>154</v>
      </c>
      <c r="H344" t="s">
        <v>153</v>
      </c>
      <c r="I344" t="s">
        <v>153</v>
      </c>
      <c r="J344" s="21">
        <v>3900</v>
      </c>
    </row>
    <row r="345" spans="1:10" x14ac:dyDescent="0.25">
      <c r="A345" s="7">
        <v>666454</v>
      </c>
      <c r="B345" t="s">
        <v>50</v>
      </c>
      <c r="C345" t="s">
        <v>10</v>
      </c>
      <c r="D345" t="s">
        <v>142</v>
      </c>
      <c r="E345">
        <v>7711</v>
      </c>
      <c r="F345" s="11">
        <v>8102025000017</v>
      </c>
      <c r="G345" s="7" t="s">
        <v>154</v>
      </c>
      <c r="H345" t="s">
        <v>153</v>
      </c>
      <c r="I345" t="s">
        <v>153</v>
      </c>
      <c r="J345" s="21">
        <v>2100</v>
      </c>
    </row>
    <row r="346" spans="1:10" x14ac:dyDescent="0.25">
      <c r="A346" s="7">
        <v>693927</v>
      </c>
      <c r="B346" t="s">
        <v>29</v>
      </c>
      <c r="C346" t="s">
        <v>47</v>
      </c>
      <c r="D346">
        <v>6</v>
      </c>
      <c r="E346">
        <v>7869</v>
      </c>
      <c r="F346" s="11">
        <v>9233041000986</v>
      </c>
      <c r="G346" s="7" t="s">
        <v>154</v>
      </c>
      <c r="H346" t="s">
        <v>153</v>
      </c>
      <c r="I346" t="s">
        <v>153</v>
      </c>
      <c r="J346" s="21">
        <v>2025.81</v>
      </c>
    </row>
    <row r="347" spans="1:10" x14ac:dyDescent="0.25">
      <c r="A347" s="7">
        <v>821885</v>
      </c>
      <c r="B347" t="s">
        <v>139</v>
      </c>
      <c r="C347" t="s">
        <v>143</v>
      </c>
      <c r="D347">
        <v>2</v>
      </c>
      <c r="E347">
        <v>10023</v>
      </c>
      <c r="F347" s="11">
        <v>8034020000762</v>
      </c>
      <c r="G347" s="7" t="s">
        <v>154</v>
      </c>
      <c r="H347" t="s">
        <v>153</v>
      </c>
      <c r="I347" t="s">
        <v>153</v>
      </c>
      <c r="J347" s="21">
        <v>9040</v>
      </c>
    </row>
    <row r="348" spans="1:10" x14ac:dyDescent="0.25">
      <c r="A348" s="7">
        <v>821885</v>
      </c>
      <c r="B348" t="s">
        <v>139</v>
      </c>
      <c r="C348" t="s">
        <v>143</v>
      </c>
      <c r="D348">
        <v>2</v>
      </c>
      <c r="E348">
        <v>10023</v>
      </c>
      <c r="F348" s="11">
        <v>8034020000784</v>
      </c>
      <c r="G348" s="7" t="s">
        <v>154</v>
      </c>
      <c r="H348" t="s">
        <v>153</v>
      </c>
      <c r="I348" t="s">
        <v>153</v>
      </c>
      <c r="J348" s="21">
        <v>9840</v>
      </c>
    </row>
    <row r="349" spans="1:10" x14ac:dyDescent="0.25">
      <c r="A349" s="7">
        <v>821885</v>
      </c>
      <c r="B349" t="s">
        <v>139</v>
      </c>
      <c r="C349" t="s">
        <v>143</v>
      </c>
      <c r="D349">
        <v>2</v>
      </c>
      <c r="E349">
        <v>10023</v>
      </c>
      <c r="F349" s="11">
        <v>8034020000787</v>
      </c>
      <c r="G349" s="7" t="s">
        <v>154</v>
      </c>
      <c r="H349" t="s">
        <v>153</v>
      </c>
      <c r="I349" t="s">
        <v>153</v>
      </c>
      <c r="J349" s="21">
        <v>11600</v>
      </c>
    </row>
    <row r="350" spans="1:10" x14ac:dyDescent="0.25">
      <c r="A350" s="7">
        <v>821885</v>
      </c>
      <c r="B350" t="s">
        <v>139</v>
      </c>
      <c r="C350" t="s">
        <v>143</v>
      </c>
      <c r="D350">
        <v>2</v>
      </c>
      <c r="E350">
        <v>10023</v>
      </c>
      <c r="F350" s="11">
        <v>8034020000833</v>
      </c>
      <c r="G350" s="7" t="s">
        <v>154</v>
      </c>
      <c r="H350" t="s">
        <v>153</v>
      </c>
      <c r="I350" t="s">
        <v>153</v>
      </c>
      <c r="J350" s="21">
        <v>7120</v>
      </c>
    </row>
    <row r="351" spans="1:10" x14ac:dyDescent="0.25">
      <c r="A351" s="7">
        <v>823191</v>
      </c>
      <c r="B351" t="s">
        <v>50</v>
      </c>
      <c r="C351" t="s">
        <v>144</v>
      </c>
      <c r="D351">
        <v>19</v>
      </c>
      <c r="E351">
        <v>10029</v>
      </c>
      <c r="F351" s="11">
        <v>9072020001417</v>
      </c>
      <c r="G351" s="7" t="s">
        <v>154</v>
      </c>
      <c r="H351" t="s">
        <v>153</v>
      </c>
      <c r="I351" t="s">
        <v>153</v>
      </c>
      <c r="J351" s="21">
        <v>3120</v>
      </c>
    </row>
  </sheetData>
  <autoFilter ref="A1:J35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258"/>
  <sheetViews>
    <sheetView topLeftCell="B1" workbookViewId="0">
      <pane ySplit="1" topLeftCell="A2" activePane="bottomLeft" state="frozen"/>
      <selection pane="bottomLeft" activeCell="F3" sqref="F3:F2881"/>
    </sheetView>
  </sheetViews>
  <sheetFormatPr defaultRowHeight="15" x14ac:dyDescent="0.25"/>
  <cols>
    <col min="1" max="1" width="8" bestFit="1" customWidth="1"/>
    <col min="2" max="2" width="14.5703125" bestFit="1" customWidth="1"/>
    <col min="3" max="3" width="15.42578125" bestFit="1" customWidth="1"/>
    <col min="4" max="4" width="28" bestFit="1" customWidth="1"/>
    <col min="6" max="6" width="20.28515625" style="11" bestFit="1" customWidth="1"/>
    <col min="7" max="7" width="10.5703125" style="7" customWidth="1"/>
    <col min="8" max="8" width="11" customWidth="1"/>
    <col min="9" max="9" width="13.85546875" customWidth="1"/>
    <col min="10" max="10" width="4.7109375" customWidth="1"/>
    <col min="11" max="11" width="5.85546875" style="7" customWidth="1"/>
    <col min="12" max="12" width="15.5703125" customWidth="1"/>
    <col min="13" max="13" width="21.5703125" style="12" bestFit="1" customWidth="1"/>
  </cols>
  <sheetData>
    <row r="1" spans="1:13" s="1" customFormat="1" ht="30" x14ac:dyDescent="0.25">
      <c r="A1" s="1" t="s">
        <v>146</v>
      </c>
      <c r="B1" s="1" t="s">
        <v>4</v>
      </c>
      <c r="C1" s="1" t="s">
        <v>5</v>
      </c>
      <c r="D1" s="1" t="s">
        <v>6</v>
      </c>
      <c r="E1" s="1" t="s">
        <v>7</v>
      </c>
      <c r="F1" s="10" t="s">
        <v>318</v>
      </c>
      <c r="G1" s="1" t="s">
        <v>319</v>
      </c>
      <c r="H1" s="1" t="s">
        <v>164</v>
      </c>
      <c r="I1" s="1" t="s">
        <v>310</v>
      </c>
      <c r="J1" s="1" t="s">
        <v>8</v>
      </c>
      <c r="K1" s="1" t="s">
        <v>147</v>
      </c>
      <c r="L1" s="1" t="s">
        <v>152</v>
      </c>
      <c r="M1" s="22" t="s">
        <v>162</v>
      </c>
    </row>
    <row r="2" spans="1:13" x14ac:dyDescent="0.25">
      <c r="A2">
        <v>2196</v>
      </c>
      <c r="B2">
        <v>1610</v>
      </c>
      <c r="C2" t="s">
        <v>9</v>
      </c>
      <c r="D2" t="s">
        <v>14</v>
      </c>
      <c r="E2">
        <v>9</v>
      </c>
      <c r="F2" s="11">
        <v>218867</v>
      </c>
      <c r="G2" s="7" t="s">
        <v>165</v>
      </c>
      <c r="H2" t="s">
        <v>153</v>
      </c>
      <c r="I2" t="s">
        <v>153</v>
      </c>
      <c r="J2" t="s">
        <v>11</v>
      </c>
      <c r="K2" s="7" t="s">
        <v>148</v>
      </c>
      <c r="L2">
        <v>1.9870000000000001</v>
      </c>
      <c r="M2" s="12">
        <v>65</v>
      </c>
    </row>
    <row r="3" spans="1:13" x14ac:dyDescent="0.25">
      <c r="A3">
        <v>2236</v>
      </c>
      <c r="B3">
        <v>1591</v>
      </c>
      <c r="C3" t="s">
        <v>9</v>
      </c>
      <c r="D3" t="s">
        <v>10</v>
      </c>
      <c r="E3">
        <v>4</v>
      </c>
      <c r="F3" s="11">
        <v>7789134078711</v>
      </c>
      <c r="G3" s="7" t="s">
        <v>165</v>
      </c>
      <c r="H3" t="s">
        <v>153</v>
      </c>
      <c r="I3" t="s">
        <v>153</v>
      </c>
      <c r="J3" t="s">
        <v>11</v>
      </c>
      <c r="K3" s="7" t="s">
        <v>148</v>
      </c>
      <c r="L3">
        <v>1.9870000000000001</v>
      </c>
      <c r="M3" s="12">
        <v>0</v>
      </c>
    </row>
    <row r="4" spans="1:13" x14ac:dyDescent="0.25">
      <c r="A4">
        <v>3142</v>
      </c>
      <c r="B4">
        <v>1592</v>
      </c>
      <c r="C4" t="s">
        <v>9</v>
      </c>
      <c r="D4" t="s">
        <v>10</v>
      </c>
      <c r="E4">
        <v>8</v>
      </c>
      <c r="F4" s="11">
        <v>57233325</v>
      </c>
      <c r="G4" s="7" t="s">
        <v>165</v>
      </c>
      <c r="H4" t="s">
        <v>153</v>
      </c>
      <c r="I4" t="s">
        <v>153</v>
      </c>
      <c r="J4" t="s">
        <v>11</v>
      </c>
      <c r="K4" s="7" t="s">
        <v>148</v>
      </c>
      <c r="L4">
        <v>1.9870000000000001</v>
      </c>
      <c r="M4" s="12">
        <v>124</v>
      </c>
    </row>
    <row r="5" spans="1:13" x14ac:dyDescent="0.25">
      <c r="A5">
        <v>3171</v>
      </c>
      <c r="B5">
        <v>1612</v>
      </c>
      <c r="C5" t="s">
        <v>9</v>
      </c>
      <c r="D5" t="s">
        <v>14</v>
      </c>
      <c r="E5">
        <v>7</v>
      </c>
      <c r="F5" s="11">
        <v>16716</v>
      </c>
      <c r="G5" s="7" t="s">
        <v>165</v>
      </c>
      <c r="H5" t="s">
        <v>153</v>
      </c>
      <c r="I5" t="s">
        <v>153</v>
      </c>
      <c r="J5" t="s">
        <v>11</v>
      </c>
      <c r="K5" s="7" t="s">
        <v>148</v>
      </c>
      <c r="L5">
        <v>1.9870000000000001</v>
      </c>
      <c r="M5" s="12">
        <v>348</v>
      </c>
    </row>
    <row r="6" spans="1:13" x14ac:dyDescent="0.25">
      <c r="A6">
        <v>3249</v>
      </c>
      <c r="B6">
        <v>1605</v>
      </c>
      <c r="C6" t="s">
        <v>9</v>
      </c>
      <c r="D6" t="s">
        <v>13</v>
      </c>
      <c r="E6">
        <v>3</v>
      </c>
      <c r="F6" s="11">
        <v>114106024</v>
      </c>
      <c r="G6" s="7" t="s">
        <v>165</v>
      </c>
      <c r="H6" t="s">
        <v>153</v>
      </c>
      <c r="I6" t="s">
        <v>153</v>
      </c>
      <c r="J6" t="s">
        <v>11</v>
      </c>
      <c r="K6" s="7" t="s">
        <v>148</v>
      </c>
      <c r="L6">
        <v>1.9870000000000001</v>
      </c>
      <c r="M6" s="12">
        <v>290</v>
      </c>
    </row>
    <row r="7" spans="1:13" x14ac:dyDescent="0.25">
      <c r="A7">
        <v>4224</v>
      </c>
      <c r="B7">
        <v>1614</v>
      </c>
      <c r="C7" t="s">
        <v>9</v>
      </c>
      <c r="D7" t="s">
        <v>14</v>
      </c>
      <c r="E7">
        <v>3</v>
      </c>
      <c r="F7" s="11">
        <v>20827</v>
      </c>
      <c r="G7" s="7" t="s">
        <v>165</v>
      </c>
      <c r="H7" t="s">
        <v>153</v>
      </c>
      <c r="I7" t="s">
        <v>153</v>
      </c>
      <c r="J7" t="s">
        <v>11</v>
      </c>
      <c r="K7" s="7" t="s">
        <v>148</v>
      </c>
      <c r="L7">
        <v>1.9870000000000001</v>
      </c>
      <c r="M7" s="12">
        <v>0</v>
      </c>
    </row>
    <row r="8" spans="1:13" x14ac:dyDescent="0.25">
      <c r="A8">
        <v>5180</v>
      </c>
      <c r="B8">
        <v>1593</v>
      </c>
      <c r="C8" t="s">
        <v>9</v>
      </c>
      <c r="D8" t="s">
        <v>10</v>
      </c>
      <c r="E8">
        <v>6</v>
      </c>
      <c r="F8" s="11">
        <v>101687</v>
      </c>
      <c r="G8" s="7" t="s">
        <v>165</v>
      </c>
      <c r="H8" t="s">
        <v>153</v>
      </c>
      <c r="I8" t="s">
        <v>294</v>
      </c>
      <c r="J8" t="s">
        <v>11</v>
      </c>
      <c r="K8" s="7" t="s">
        <v>148</v>
      </c>
      <c r="L8" t="s">
        <v>294</v>
      </c>
      <c r="M8" t="s">
        <v>294</v>
      </c>
    </row>
    <row r="9" spans="1:13" x14ac:dyDescent="0.25">
      <c r="A9">
        <v>5837</v>
      </c>
      <c r="B9">
        <v>1598</v>
      </c>
      <c r="C9" t="s">
        <v>9</v>
      </c>
      <c r="D9" t="s">
        <v>12</v>
      </c>
      <c r="E9">
        <v>13</v>
      </c>
      <c r="F9" s="11">
        <v>6491034002452</v>
      </c>
      <c r="G9" s="7" t="s">
        <v>165</v>
      </c>
      <c r="H9" t="s">
        <v>153</v>
      </c>
      <c r="I9" t="s">
        <v>153</v>
      </c>
      <c r="J9" t="s">
        <v>11</v>
      </c>
      <c r="K9" s="7" t="s">
        <v>148</v>
      </c>
      <c r="L9">
        <v>1.9870000000000001</v>
      </c>
      <c r="M9" s="12">
        <v>52.600000000000399</v>
      </c>
    </row>
    <row r="10" spans="1:13" x14ac:dyDescent="0.25">
      <c r="A10">
        <v>6442</v>
      </c>
      <c r="B10">
        <v>1595</v>
      </c>
      <c r="C10" t="s">
        <v>9</v>
      </c>
      <c r="D10" t="s">
        <v>10</v>
      </c>
      <c r="E10">
        <v>9</v>
      </c>
      <c r="F10" s="11">
        <v>187656</v>
      </c>
      <c r="G10" s="7" t="s">
        <v>165</v>
      </c>
      <c r="H10" t="s">
        <v>153</v>
      </c>
      <c r="I10" t="s">
        <v>294</v>
      </c>
      <c r="J10" t="s">
        <v>11</v>
      </c>
      <c r="K10" s="7" t="s">
        <v>148</v>
      </c>
      <c r="L10" t="s">
        <v>294</v>
      </c>
      <c r="M10" t="s">
        <v>294</v>
      </c>
    </row>
    <row r="11" spans="1:13" x14ac:dyDescent="0.25">
      <c r="A11">
        <v>6731</v>
      </c>
      <c r="B11">
        <v>1594</v>
      </c>
      <c r="C11" t="s">
        <v>9</v>
      </c>
      <c r="D11" t="s">
        <v>10</v>
      </c>
      <c r="E11">
        <v>7</v>
      </c>
      <c r="F11" s="11">
        <v>40022811</v>
      </c>
      <c r="G11" s="7" t="s">
        <v>165</v>
      </c>
      <c r="H11" t="s">
        <v>153</v>
      </c>
      <c r="I11" t="s">
        <v>153</v>
      </c>
      <c r="J11" t="s">
        <v>11</v>
      </c>
      <c r="K11" s="7" t="s">
        <v>148</v>
      </c>
      <c r="L11">
        <v>1.9870000000000001</v>
      </c>
      <c r="M11" s="12">
        <v>102</v>
      </c>
    </row>
    <row r="12" spans="1:13" x14ac:dyDescent="0.25">
      <c r="A12">
        <v>6857</v>
      </c>
      <c r="B12">
        <v>1593</v>
      </c>
      <c r="C12" t="s">
        <v>9</v>
      </c>
      <c r="D12" t="s">
        <v>10</v>
      </c>
      <c r="E12">
        <v>6</v>
      </c>
      <c r="F12" s="11">
        <v>718361202900591</v>
      </c>
      <c r="G12" s="7" t="s">
        <v>165</v>
      </c>
      <c r="H12" t="s">
        <v>153</v>
      </c>
      <c r="I12" t="s">
        <v>294</v>
      </c>
      <c r="J12" t="s">
        <v>11</v>
      </c>
      <c r="K12" s="7" t="s">
        <v>148</v>
      </c>
      <c r="L12" t="s">
        <v>294</v>
      </c>
      <c r="M12" t="s">
        <v>294</v>
      </c>
    </row>
    <row r="13" spans="1:13" x14ac:dyDescent="0.25">
      <c r="A13">
        <v>6929</v>
      </c>
      <c r="B13">
        <v>1592</v>
      </c>
      <c r="C13" t="s">
        <v>9</v>
      </c>
      <c r="D13" t="s">
        <v>10</v>
      </c>
      <c r="E13">
        <v>8</v>
      </c>
      <c r="F13" s="11">
        <v>907355</v>
      </c>
      <c r="G13" s="7" t="s">
        <v>165</v>
      </c>
      <c r="H13" t="s">
        <v>153</v>
      </c>
      <c r="I13" t="s">
        <v>153</v>
      </c>
      <c r="J13" t="s">
        <v>11</v>
      </c>
      <c r="K13" s="7" t="s">
        <v>148</v>
      </c>
      <c r="L13">
        <v>1.9870000000000001</v>
      </c>
      <c r="M13" s="12">
        <v>-1072.8</v>
      </c>
    </row>
    <row r="14" spans="1:13" x14ac:dyDescent="0.25">
      <c r="A14">
        <v>7389</v>
      </c>
      <c r="B14">
        <v>1614</v>
      </c>
      <c r="C14" t="s">
        <v>9</v>
      </c>
      <c r="D14" t="s">
        <v>14</v>
      </c>
      <c r="E14">
        <v>3</v>
      </c>
      <c r="F14" s="11">
        <v>16275</v>
      </c>
      <c r="G14" s="7" t="s">
        <v>165</v>
      </c>
      <c r="H14" t="s">
        <v>153</v>
      </c>
      <c r="I14" t="s">
        <v>153</v>
      </c>
      <c r="J14" t="s">
        <v>11</v>
      </c>
      <c r="K14" s="7" t="s">
        <v>148</v>
      </c>
      <c r="L14">
        <v>1.9870000000000001</v>
      </c>
      <c r="M14" s="12">
        <v>85.800000000000196</v>
      </c>
    </row>
    <row r="15" spans="1:13" x14ac:dyDescent="0.25">
      <c r="A15">
        <v>7409</v>
      </c>
      <c r="B15">
        <v>1594</v>
      </c>
      <c r="C15" t="s">
        <v>9</v>
      </c>
      <c r="D15" t="s">
        <v>10</v>
      </c>
      <c r="E15">
        <v>7</v>
      </c>
      <c r="F15" s="11">
        <v>64916100243852</v>
      </c>
      <c r="G15" s="7" t="s">
        <v>165</v>
      </c>
      <c r="H15" t="s">
        <v>153</v>
      </c>
      <c r="I15" t="s">
        <v>153</v>
      </c>
      <c r="J15" t="s">
        <v>11</v>
      </c>
      <c r="K15" s="7" t="s">
        <v>148</v>
      </c>
      <c r="L15">
        <v>1.9870000000000001</v>
      </c>
      <c r="M15" s="12">
        <v>253</v>
      </c>
    </row>
    <row r="16" spans="1:13" x14ac:dyDescent="0.25">
      <c r="A16">
        <v>8145</v>
      </c>
      <c r="B16">
        <v>1592</v>
      </c>
      <c r="C16" t="s">
        <v>9</v>
      </c>
      <c r="D16" t="s">
        <v>10</v>
      </c>
      <c r="E16">
        <v>8</v>
      </c>
      <c r="F16" s="11">
        <v>144315</v>
      </c>
      <c r="G16" s="7" t="s">
        <v>165</v>
      </c>
      <c r="H16" t="s">
        <v>153</v>
      </c>
      <c r="I16" t="s">
        <v>153</v>
      </c>
      <c r="J16" t="s">
        <v>11</v>
      </c>
      <c r="K16" s="7" t="s">
        <v>148</v>
      </c>
      <c r="L16">
        <v>1.9870000000000001</v>
      </c>
      <c r="M16" s="12">
        <v>282</v>
      </c>
    </row>
    <row r="17" spans="1:13" x14ac:dyDescent="0.25">
      <c r="A17">
        <v>8416</v>
      </c>
      <c r="B17">
        <v>1614</v>
      </c>
      <c r="C17" t="s">
        <v>9</v>
      </c>
      <c r="D17" t="s">
        <v>14</v>
      </c>
      <c r="E17">
        <v>3</v>
      </c>
      <c r="F17" s="11">
        <v>138038</v>
      </c>
      <c r="G17" s="7" t="s">
        <v>165</v>
      </c>
      <c r="H17" t="s">
        <v>153</v>
      </c>
      <c r="I17" t="s">
        <v>153</v>
      </c>
      <c r="J17" t="s">
        <v>11</v>
      </c>
      <c r="K17" s="7" t="s">
        <v>148</v>
      </c>
      <c r="L17">
        <v>1.9870000000000001</v>
      </c>
      <c r="M17" s="12">
        <v>-31</v>
      </c>
    </row>
    <row r="18" spans="1:13" x14ac:dyDescent="0.25">
      <c r="A18">
        <v>8513</v>
      </c>
      <c r="B18">
        <v>1610</v>
      </c>
      <c r="C18" t="s">
        <v>9</v>
      </c>
      <c r="D18" t="s">
        <v>14</v>
      </c>
      <c r="E18">
        <v>9</v>
      </c>
      <c r="F18" s="11">
        <v>9583013</v>
      </c>
      <c r="G18" s="7" t="s">
        <v>165</v>
      </c>
      <c r="H18" t="s">
        <v>153</v>
      </c>
      <c r="I18" t="s">
        <v>153</v>
      </c>
      <c r="J18" t="s">
        <v>11</v>
      </c>
      <c r="K18" s="7" t="s">
        <v>148</v>
      </c>
      <c r="L18">
        <v>1.9870000000000001</v>
      </c>
      <c r="M18" s="12">
        <v>74</v>
      </c>
    </row>
    <row r="19" spans="1:13" x14ac:dyDescent="0.25">
      <c r="A19">
        <v>9478</v>
      </c>
      <c r="B19">
        <v>1605</v>
      </c>
      <c r="C19" t="s">
        <v>9</v>
      </c>
      <c r="D19" t="s">
        <v>13</v>
      </c>
      <c r="E19">
        <v>3</v>
      </c>
      <c r="F19" s="11">
        <v>22898827</v>
      </c>
      <c r="G19" s="7" t="s">
        <v>165</v>
      </c>
      <c r="H19" t="s">
        <v>153</v>
      </c>
      <c r="I19" t="s">
        <v>294</v>
      </c>
      <c r="J19" t="s">
        <v>11</v>
      </c>
      <c r="K19" s="7" t="s">
        <v>148</v>
      </c>
      <c r="L19" t="s">
        <v>294</v>
      </c>
      <c r="M19" t="s">
        <v>294</v>
      </c>
    </row>
    <row r="20" spans="1:13" x14ac:dyDescent="0.25">
      <c r="A20">
        <v>9771</v>
      </c>
      <c r="B20">
        <v>1599</v>
      </c>
      <c r="C20" t="s">
        <v>9</v>
      </c>
      <c r="D20" t="s">
        <v>12</v>
      </c>
      <c r="E20">
        <v>7</v>
      </c>
      <c r="F20" s="11">
        <v>59869608</v>
      </c>
      <c r="G20" s="7" t="s">
        <v>165</v>
      </c>
      <c r="H20" t="s">
        <v>153</v>
      </c>
      <c r="I20" t="s">
        <v>153</v>
      </c>
      <c r="J20" t="s">
        <v>11</v>
      </c>
      <c r="K20" s="7" t="s">
        <v>148</v>
      </c>
      <c r="L20">
        <v>1.9870000000000001</v>
      </c>
      <c r="M20" s="12">
        <v>486</v>
      </c>
    </row>
    <row r="21" spans="1:13" x14ac:dyDescent="0.25">
      <c r="A21">
        <v>10288</v>
      </c>
      <c r="B21">
        <v>1612</v>
      </c>
      <c r="C21" t="s">
        <v>9</v>
      </c>
      <c r="D21" t="s">
        <v>14</v>
      </c>
      <c r="E21">
        <v>7</v>
      </c>
      <c r="F21" s="11">
        <v>9194397</v>
      </c>
      <c r="G21" s="7" t="s">
        <v>165</v>
      </c>
      <c r="H21" t="s">
        <v>153</v>
      </c>
      <c r="I21" t="s">
        <v>153</v>
      </c>
      <c r="J21" t="s">
        <v>11</v>
      </c>
      <c r="K21" s="7" t="s">
        <v>148</v>
      </c>
      <c r="L21">
        <v>1.9870000000000001</v>
      </c>
      <c r="M21" s="12">
        <v>321</v>
      </c>
    </row>
    <row r="22" spans="1:13" x14ac:dyDescent="0.25">
      <c r="A22">
        <v>10841</v>
      </c>
      <c r="B22">
        <v>1598</v>
      </c>
      <c r="C22" t="s">
        <v>9</v>
      </c>
      <c r="D22" t="s">
        <v>12</v>
      </c>
      <c r="E22">
        <v>13</v>
      </c>
      <c r="F22" s="11">
        <v>6491034002069</v>
      </c>
      <c r="G22" s="7" t="s">
        <v>165</v>
      </c>
      <c r="H22" t="s">
        <v>153</v>
      </c>
      <c r="I22" t="s">
        <v>153</v>
      </c>
      <c r="J22" t="s">
        <v>11</v>
      </c>
      <c r="K22" s="7" t="s">
        <v>148</v>
      </c>
      <c r="L22">
        <v>1.9870000000000001</v>
      </c>
      <c r="M22" s="12">
        <v>89</v>
      </c>
    </row>
    <row r="23" spans="1:13" x14ac:dyDescent="0.25">
      <c r="A23">
        <v>10926</v>
      </c>
      <c r="B23">
        <v>1610</v>
      </c>
      <c r="C23" t="s">
        <v>9</v>
      </c>
      <c r="D23" t="s">
        <v>14</v>
      </c>
      <c r="E23">
        <v>9</v>
      </c>
      <c r="F23" s="11">
        <v>138449</v>
      </c>
      <c r="G23" s="7" t="s">
        <v>165</v>
      </c>
      <c r="H23" t="s">
        <v>153</v>
      </c>
      <c r="I23" t="s">
        <v>153</v>
      </c>
      <c r="J23" t="s">
        <v>11</v>
      </c>
      <c r="K23" s="7" t="s">
        <v>148</v>
      </c>
      <c r="L23">
        <v>1.9870000000000001</v>
      </c>
      <c r="M23" s="12">
        <v>37</v>
      </c>
    </row>
    <row r="24" spans="1:13" x14ac:dyDescent="0.25">
      <c r="A24">
        <v>11504</v>
      </c>
      <c r="B24">
        <v>1600</v>
      </c>
      <c r="C24" t="s">
        <v>9</v>
      </c>
      <c r="D24" t="s">
        <v>12</v>
      </c>
      <c r="E24">
        <v>6</v>
      </c>
      <c r="F24" s="11">
        <v>9579213</v>
      </c>
      <c r="G24" s="7" t="s">
        <v>165</v>
      </c>
      <c r="H24" t="s">
        <v>153</v>
      </c>
      <c r="I24" t="s">
        <v>153</v>
      </c>
      <c r="J24" t="s">
        <v>11</v>
      </c>
      <c r="K24" s="7" t="s">
        <v>148</v>
      </c>
      <c r="L24">
        <v>1.9870000000000001</v>
      </c>
      <c r="M24" s="12">
        <v>128</v>
      </c>
    </row>
    <row r="25" spans="1:13" x14ac:dyDescent="0.25">
      <c r="A25">
        <v>11618</v>
      </c>
      <c r="B25">
        <v>1595</v>
      </c>
      <c r="C25" t="s">
        <v>9</v>
      </c>
      <c r="D25" t="s">
        <v>10</v>
      </c>
      <c r="E25">
        <v>9</v>
      </c>
      <c r="F25" s="11">
        <v>131083</v>
      </c>
      <c r="G25" s="7" t="s">
        <v>165</v>
      </c>
      <c r="H25" t="s">
        <v>153</v>
      </c>
      <c r="I25" t="s">
        <v>153</v>
      </c>
      <c r="J25" t="s">
        <v>11</v>
      </c>
      <c r="K25" s="7" t="s">
        <v>148</v>
      </c>
      <c r="L25">
        <v>1.9870000000000001</v>
      </c>
      <c r="M25" s="12">
        <v>142</v>
      </c>
    </row>
    <row r="26" spans="1:13" x14ac:dyDescent="0.25">
      <c r="A26">
        <v>12141</v>
      </c>
      <c r="B26">
        <v>1613</v>
      </c>
      <c r="C26" t="s">
        <v>9</v>
      </c>
      <c r="D26" t="s">
        <v>14</v>
      </c>
      <c r="E26">
        <v>5</v>
      </c>
      <c r="F26" s="11">
        <v>4564310</v>
      </c>
      <c r="G26" s="7" t="s">
        <v>165</v>
      </c>
      <c r="H26" t="s">
        <v>153</v>
      </c>
      <c r="I26" t="s">
        <v>153</v>
      </c>
      <c r="J26" t="s">
        <v>11</v>
      </c>
      <c r="K26" s="7" t="s">
        <v>148</v>
      </c>
      <c r="L26">
        <v>1.9870000000000001</v>
      </c>
      <c r="M26" s="12">
        <v>234</v>
      </c>
    </row>
    <row r="27" spans="1:13" x14ac:dyDescent="0.25">
      <c r="A27">
        <v>12236</v>
      </c>
      <c r="B27">
        <v>1595</v>
      </c>
      <c r="C27" t="s">
        <v>9</v>
      </c>
      <c r="D27" t="s">
        <v>10</v>
      </c>
      <c r="E27">
        <v>9</v>
      </c>
      <c r="F27" s="11">
        <v>184740</v>
      </c>
      <c r="G27" s="7" t="s">
        <v>165</v>
      </c>
      <c r="H27" t="s">
        <v>153</v>
      </c>
      <c r="I27" t="s">
        <v>153</v>
      </c>
      <c r="J27" t="s">
        <v>11</v>
      </c>
      <c r="K27" s="7" t="s">
        <v>148</v>
      </c>
      <c r="L27">
        <v>1.9870000000000001</v>
      </c>
      <c r="M27" s="12">
        <v>633</v>
      </c>
    </row>
    <row r="28" spans="1:13" x14ac:dyDescent="0.25">
      <c r="A28">
        <v>12672</v>
      </c>
      <c r="B28">
        <v>1595</v>
      </c>
      <c r="C28" t="s">
        <v>9</v>
      </c>
      <c r="D28" t="s">
        <v>10</v>
      </c>
      <c r="E28">
        <v>9</v>
      </c>
      <c r="F28" s="11">
        <v>58149894</v>
      </c>
      <c r="G28" s="7" t="s">
        <v>165</v>
      </c>
      <c r="H28" t="s">
        <v>153</v>
      </c>
      <c r="I28" t="s">
        <v>294</v>
      </c>
      <c r="J28" t="s">
        <v>11</v>
      </c>
      <c r="K28" s="7" t="s">
        <v>148</v>
      </c>
      <c r="L28" t="s">
        <v>294</v>
      </c>
      <c r="M28" t="s">
        <v>294</v>
      </c>
    </row>
    <row r="29" spans="1:13" x14ac:dyDescent="0.25">
      <c r="A29">
        <v>13254</v>
      </c>
      <c r="B29">
        <v>1595</v>
      </c>
      <c r="C29" t="s">
        <v>9</v>
      </c>
      <c r="D29" t="s">
        <v>10</v>
      </c>
      <c r="E29">
        <v>9</v>
      </c>
      <c r="F29" s="11">
        <v>16697</v>
      </c>
      <c r="G29" s="7" t="s">
        <v>165</v>
      </c>
      <c r="H29" t="s">
        <v>153</v>
      </c>
      <c r="I29" t="s">
        <v>153</v>
      </c>
      <c r="J29" t="s">
        <v>11</v>
      </c>
      <c r="K29" s="7" t="s">
        <v>148</v>
      </c>
      <c r="L29">
        <v>1.9870000000000001</v>
      </c>
      <c r="M29" s="12">
        <v>167</v>
      </c>
    </row>
    <row r="30" spans="1:13" x14ac:dyDescent="0.25">
      <c r="A30">
        <v>13534</v>
      </c>
      <c r="B30">
        <v>1596</v>
      </c>
      <c r="C30" t="s">
        <v>9</v>
      </c>
      <c r="D30" t="s">
        <v>10</v>
      </c>
      <c r="E30">
        <v>3</v>
      </c>
      <c r="F30" s="11">
        <v>52320</v>
      </c>
      <c r="G30" s="7" t="s">
        <v>165</v>
      </c>
      <c r="H30" t="s">
        <v>153</v>
      </c>
      <c r="I30" t="s">
        <v>153</v>
      </c>
      <c r="J30" t="s">
        <v>11</v>
      </c>
      <c r="K30" s="7" t="s">
        <v>148</v>
      </c>
      <c r="L30">
        <v>1.9870000000000001</v>
      </c>
      <c r="M30" s="12">
        <v>303</v>
      </c>
    </row>
    <row r="31" spans="1:13" x14ac:dyDescent="0.25">
      <c r="A31">
        <v>13638</v>
      </c>
      <c r="B31">
        <v>1596</v>
      </c>
      <c r="C31" t="s">
        <v>9</v>
      </c>
      <c r="D31" t="s">
        <v>10</v>
      </c>
      <c r="E31">
        <v>3</v>
      </c>
      <c r="F31" s="11">
        <v>9470029000931</v>
      </c>
      <c r="G31" s="7" t="s">
        <v>165</v>
      </c>
      <c r="H31" t="s">
        <v>153</v>
      </c>
      <c r="I31" t="s">
        <v>153</v>
      </c>
      <c r="J31" t="s">
        <v>11</v>
      </c>
      <c r="K31" s="7" t="s">
        <v>148</v>
      </c>
      <c r="L31">
        <v>1.9870000000000001</v>
      </c>
      <c r="M31" s="12">
        <v>239</v>
      </c>
    </row>
    <row r="32" spans="1:13" x14ac:dyDescent="0.25">
      <c r="A32">
        <v>14192</v>
      </c>
      <c r="B32">
        <v>1605</v>
      </c>
      <c r="C32" t="s">
        <v>9</v>
      </c>
      <c r="D32" t="s">
        <v>13</v>
      </c>
      <c r="E32">
        <v>3</v>
      </c>
      <c r="F32" s="11">
        <v>281619</v>
      </c>
      <c r="G32" s="7" t="s">
        <v>165</v>
      </c>
      <c r="H32" t="s">
        <v>153</v>
      </c>
      <c r="I32" t="s">
        <v>294</v>
      </c>
      <c r="J32" t="s">
        <v>11</v>
      </c>
      <c r="K32" s="7" t="s">
        <v>148</v>
      </c>
      <c r="L32" t="s">
        <v>294</v>
      </c>
      <c r="M32" t="s">
        <v>294</v>
      </c>
    </row>
    <row r="33" spans="1:13" x14ac:dyDescent="0.25">
      <c r="A33">
        <v>14286</v>
      </c>
      <c r="B33">
        <v>1614</v>
      </c>
      <c r="C33" t="s">
        <v>9</v>
      </c>
      <c r="D33" t="s">
        <v>14</v>
      </c>
      <c r="E33">
        <v>3</v>
      </c>
      <c r="F33" s="11">
        <v>441177</v>
      </c>
      <c r="G33" s="7" t="s">
        <v>165</v>
      </c>
      <c r="H33" t="s">
        <v>153</v>
      </c>
      <c r="I33" t="s">
        <v>153</v>
      </c>
      <c r="J33" t="s">
        <v>11</v>
      </c>
      <c r="K33" s="7" t="s">
        <v>148</v>
      </c>
      <c r="L33">
        <v>1.9870000000000001</v>
      </c>
      <c r="M33" s="12">
        <v>181</v>
      </c>
    </row>
    <row r="34" spans="1:13" x14ac:dyDescent="0.25">
      <c r="A34">
        <v>14972</v>
      </c>
      <c r="B34">
        <v>1610</v>
      </c>
      <c r="C34" t="s">
        <v>9</v>
      </c>
      <c r="D34" t="s">
        <v>14</v>
      </c>
      <c r="E34">
        <v>9</v>
      </c>
      <c r="F34" s="11">
        <v>139804</v>
      </c>
      <c r="G34" s="7" t="s">
        <v>165</v>
      </c>
      <c r="H34" t="s">
        <v>153</v>
      </c>
      <c r="I34" t="s">
        <v>294</v>
      </c>
      <c r="J34" t="s">
        <v>11</v>
      </c>
      <c r="K34" s="7" t="s">
        <v>148</v>
      </c>
      <c r="L34" t="s">
        <v>294</v>
      </c>
      <c r="M34" t="s">
        <v>294</v>
      </c>
    </row>
    <row r="35" spans="1:13" x14ac:dyDescent="0.25">
      <c r="A35">
        <v>15921</v>
      </c>
      <c r="B35">
        <v>1592</v>
      </c>
      <c r="C35" t="s">
        <v>9</v>
      </c>
      <c r="D35" t="s">
        <v>10</v>
      </c>
      <c r="E35">
        <v>8</v>
      </c>
      <c r="F35" s="11">
        <v>749502</v>
      </c>
      <c r="G35" s="7" t="s">
        <v>165</v>
      </c>
      <c r="H35" t="s">
        <v>153</v>
      </c>
      <c r="I35" t="s">
        <v>153</v>
      </c>
      <c r="J35" t="s">
        <v>11</v>
      </c>
      <c r="K35" s="7" t="s">
        <v>148</v>
      </c>
      <c r="L35">
        <v>1.9870000000000001</v>
      </c>
      <c r="M35" s="12">
        <v>250</v>
      </c>
    </row>
    <row r="36" spans="1:13" x14ac:dyDescent="0.25">
      <c r="A36">
        <v>15943</v>
      </c>
      <c r="B36">
        <v>1603</v>
      </c>
      <c r="C36" t="s">
        <v>9</v>
      </c>
      <c r="D36" t="s">
        <v>13</v>
      </c>
      <c r="E36">
        <v>5</v>
      </c>
      <c r="F36" s="11">
        <v>298238</v>
      </c>
      <c r="G36" s="7" t="s">
        <v>165</v>
      </c>
      <c r="H36" t="s">
        <v>153</v>
      </c>
      <c r="I36" t="s">
        <v>153</v>
      </c>
      <c r="J36" t="s">
        <v>11</v>
      </c>
      <c r="K36" s="7" t="s">
        <v>148</v>
      </c>
      <c r="L36">
        <v>1.9870000000000001</v>
      </c>
      <c r="M36" s="12">
        <v>158</v>
      </c>
    </row>
    <row r="37" spans="1:13" x14ac:dyDescent="0.25">
      <c r="A37">
        <v>16040</v>
      </c>
      <c r="B37">
        <v>1610</v>
      </c>
      <c r="C37" t="s">
        <v>9</v>
      </c>
      <c r="D37" t="s">
        <v>14</v>
      </c>
      <c r="E37">
        <v>9</v>
      </c>
      <c r="F37" s="11">
        <v>138358</v>
      </c>
      <c r="G37" s="7" t="s">
        <v>165</v>
      </c>
      <c r="H37" t="s">
        <v>153</v>
      </c>
      <c r="I37" t="s">
        <v>153</v>
      </c>
      <c r="J37" t="s">
        <v>11</v>
      </c>
      <c r="K37" s="7" t="s">
        <v>148</v>
      </c>
      <c r="L37">
        <v>1.9870000000000001</v>
      </c>
      <c r="M37" s="12">
        <v>82</v>
      </c>
    </row>
    <row r="38" spans="1:13" x14ac:dyDescent="0.25">
      <c r="A38">
        <v>16329</v>
      </c>
      <c r="B38">
        <v>1605</v>
      </c>
      <c r="C38" t="s">
        <v>9</v>
      </c>
      <c r="D38" t="s">
        <v>13</v>
      </c>
      <c r="E38">
        <v>3</v>
      </c>
      <c r="F38" s="11">
        <v>57135090</v>
      </c>
      <c r="G38" s="7" t="s">
        <v>165</v>
      </c>
      <c r="H38" t="s">
        <v>153</v>
      </c>
      <c r="I38" t="s">
        <v>294</v>
      </c>
      <c r="J38" t="s">
        <v>11</v>
      </c>
      <c r="K38" s="7" t="s">
        <v>148</v>
      </c>
      <c r="L38" t="s">
        <v>294</v>
      </c>
      <c r="M38" t="s">
        <v>294</v>
      </c>
    </row>
    <row r="39" spans="1:13" x14ac:dyDescent="0.25">
      <c r="A39">
        <v>17209</v>
      </c>
      <c r="B39">
        <v>1614</v>
      </c>
      <c r="C39" t="s">
        <v>9</v>
      </c>
      <c r="D39" t="s">
        <v>14</v>
      </c>
      <c r="E39">
        <v>3</v>
      </c>
      <c r="F39" s="11">
        <v>20830</v>
      </c>
      <c r="G39" s="7" t="s">
        <v>165</v>
      </c>
      <c r="H39" t="s">
        <v>153</v>
      </c>
      <c r="I39" t="s">
        <v>153</v>
      </c>
      <c r="J39" t="s">
        <v>11</v>
      </c>
      <c r="K39" s="7" t="s">
        <v>148</v>
      </c>
      <c r="L39">
        <v>1.9870000000000001</v>
      </c>
      <c r="M39" s="12">
        <v>0</v>
      </c>
    </row>
    <row r="40" spans="1:13" x14ac:dyDescent="0.25">
      <c r="A40">
        <v>17464</v>
      </c>
      <c r="B40">
        <v>1605</v>
      </c>
      <c r="C40" t="s">
        <v>9</v>
      </c>
      <c r="D40" t="s">
        <v>13</v>
      </c>
      <c r="E40">
        <v>3</v>
      </c>
      <c r="F40" s="11">
        <v>281428</v>
      </c>
      <c r="G40" s="7" t="s">
        <v>165</v>
      </c>
      <c r="H40" t="s">
        <v>153</v>
      </c>
      <c r="I40" t="s">
        <v>153</v>
      </c>
      <c r="J40" t="s">
        <v>11</v>
      </c>
      <c r="K40" s="7" t="s">
        <v>148</v>
      </c>
      <c r="L40">
        <v>1.9870000000000001</v>
      </c>
      <c r="M40" s="12">
        <v>183</v>
      </c>
    </row>
    <row r="41" spans="1:13" x14ac:dyDescent="0.25">
      <c r="A41">
        <v>19899</v>
      </c>
      <c r="B41">
        <v>1595</v>
      </c>
      <c r="C41" t="s">
        <v>9</v>
      </c>
      <c r="D41" t="s">
        <v>10</v>
      </c>
      <c r="E41">
        <v>9</v>
      </c>
      <c r="F41" s="11">
        <v>187936</v>
      </c>
      <c r="G41" s="7" t="s">
        <v>165</v>
      </c>
      <c r="H41" t="s">
        <v>153</v>
      </c>
      <c r="I41" t="s">
        <v>153</v>
      </c>
      <c r="J41" t="s">
        <v>11</v>
      </c>
      <c r="K41" s="7" t="s">
        <v>148</v>
      </c>
      <c r="L41">
        <v>1.9870000000000001</v>
      </c>
      <c r="M41" s="12">
        <v>367</v>
      </c>
    </row>
    <row r="42" spans="1:13" x14ac:dyDescent="0.25">
      <c r="A42">
        <v>21045</v>
      </c>
      <c r="B42">
        <v>1614</v>
      </c>
      <c r="C42" t="s">
        <v>9</v>
      </c>
      <c r="D42" t="s">
        <v>14</v>
      </c>
      <c r="E42">
        <v>3</v>
      </c>
      <c r="F42" s="11">
        <v>55085</v>
      </c>
      <c r="G42" s="7" t="s">
        <v>165</v>
      </c>
      <c r="H42" t="s">
        <v>153</v>
      </c>
      <c r="I42" t="s">
        <v>153</v>
      </c>
      <c r="J42" t="s">
        <v>11</v>
      </c>
      <c r="K42" s="7" t="s">
        <v>148</v>
      </c>
      <c r="L42">
        <v>1.9870000000000001</v>
      </c>
      <c r="M42" s="12">
        <v>164</v>
      </c>
    </row>
    <row r="43" spans="1:13" x14ac:dyDescent="0.25">
      <c r="A43">
        <v>21118</v>
      </c>
      <c r="B43">
        <v>1614</v>
      </c>
      <c r="C43" t="s">
        <v>9</v>
      </c>
      <c r="D43" t="s">
        <v>14</v>
      </c>
      <c r="E43">
        <v>3</v>
      </c>
      <c r="F43" s="11">
        <v>27934811</v>
      </c>
      <c r="G43" s="7" t="s">
        <v>165</v>
      </c>
      <c r="H43" t="s">
        <v>153</v>
      </c>
      <c r="I43" t="s">
        <v>294</v>
      </c>
      <c r="J43" t="s">
        <v>11</v>
      </c>
      <c r="K43" s="7" t="s">
        <v>148</v>
      </c>
      <c r="L43" t="s">
        <v>294</v>
      </c>
      <c r="M43" t="s">
        <v>294</v>
      </c>
    </row>
    <row r="44" spans="1:13" x14ac:dyDescent="0.25">
      <c r="A44">
        <v>21348</v>
      </c>
      <c r="B44">
        <v>1614</v>
      </c>
      <c r="C44" t="s">
        <v>9</v>
      </c>
      <c r="D44" t="s">
        <v>14</v>
      </c>
      <c r="E44">
        <v>3</v>
      </c>
      <c r="F44" s="11">
        <v>989726</v>
      </c>
      <c r="G44" s="7" t="s">
        <v>165</v>
      </c>
      <c r="H44" t="s">
        <v>153</v>
      </c>
      <c r="I44" t="s">
        <v>294</v>
      </c>
      <c r="J44" t="s">
        <v>11</v>
      </c>
      <c r="K44" s="7" t="s">
        <v>148</v>
      </c>
      <c r="L44" t="s">
        <v>294</v>
      </c>
      <c r="M44" t="s">
        <v>294</v>
      </c>
    </row>
    <row r="45" spans="1:13" x14ac:dyDescent="0.25">
      <c r="A45">
        <v>21561</v>
      </c>
      <c r="B45">
        <v>1605</v>
      </c>
      <c r="C45" t="s">
        <v>9</v>
      </c>
      <c r="D45" t="s">
        <v>13</v>
      </c>
      <c r="E45">
        <v>3</v>
      </c>
      <c r="F45" s="11">
        <v>96081584</v>
      </c>
      <c r="G45" s="7" t="s">
        <v>165</v>
      </c>
      <c r="H45" t="s">
        <v>153</v>
      </c>
      <c r="I45" t="s">
        <v>153</v>
      </c>
      <c r="J45" t="s">
        <v>11</v>
      </c>
      <c r="K45" s="7" t="s">
        <v>148</v>
      </c>
      <c r="L45">
        <v>1.9870000000000001</v>
      </c>
      <c r="M45" s="12">
        <v>58</v>
      </c>
    </row>
    <row r="46" spans="1:13" x14ac:dyDescent="0.25">
      <c r="A46">
        <v>21752</v>
      </c>
      <c r="B46">
        <v>1595</v>
      </c>
      <c r="C46" t="s">
        <v>9</v>
      </c>
      <c r="D46" t="s">
        <v>10</v>
      </c>
      <c r="E46">
        <v>9</v>
      </c>
      <c r="F46" s="11">
        <v>6491018000059</v>
      </c>
      <c r="G46" s="7" t="s">
        <v>165</v>
      </c>
      <c r="H46" t="s">
        <v>153</v>
      </c>
      <c r="I46" t="s">
        <v>153</v>
      </c>
      <c r="J46" t="s">
        <v>11</v>
      </c>
      <c r="K46" s="7" t="s">
        <v>148</v>
      </c>
      <c r="L46">
        <v>1.9870000000000001</v>
      </c>
      <c r="M46" s="12">
        <v>173</v>
      </c>
    </row>
    <row r="47" spans="1:13" x14ac:dyDescent="0.25">
      <c r="A47">
        <v>22260</v>
      </c>
      <c r="B47">
        <v>1592</v>
      </c>
      <c r="C47" t="s">
        <v>9</v>
      </c>
      <c r="D47" t="s">
        <v>10</v>
      </c>
      <c r="E47">
        <v>8</v>
      </c>
      <c r="F47" s="11">
        <v>1100013775</v>
      </c>
      <c r="G47" s="7" t="s">
        <v>165</v>
      </c>
      <c r="H47" t="s">
        <v>153</v>
      </c>
      <c r="I47" t="s">
        <v>153</v>
      </c>
      <c r="J47" t="s">
        <v>11</v>
      </c>
      <c r="K47" s="7" t="s">
        <v>148</v>
      </c>
      <c r="L47">
        <v>1.9870000000000001</v>
      </c>
      <c r="M47" s="12">
        <v>354</v>
      </c>
    </row>
    <row r="48" spans="1:13" x14ac:dyDescent="0.25">
      <c r="A48">
        <v>22862</v>
      </c>
      <c r="B48">
        <v>1611</v>
      </c>
      <c r="C48" t="s">
        <v>9</v>
      </c>
      <c r="D48" t="s">
        <v>14</v>
      </c>
      <c r="E48">
        <v>11</v>
      </c>
      <c r="F48" s="11">
        <v>102404764</v>
      </c>
      <c r="G48" s="7" t="s">
        <v>165</v>
      </c>
      <c r="H48" t="s">
        <v>153</v>
      </c>
      <c r="I48" t="s">
        <v>153</v>
      </c>
      <c r="J48" t="s">
        <v>11</v>
      </c>
      <c r="K48" s="7" t="s">
        <v>148</v>
      </c>
      <c r="L48">
        <v>1.9870000000000001</v>
      </c>
      <c r="M48" s="12">
        <v>281</v>
      </c>
    </row>
    <row r="49" spans="1:13" x14ac:dyDescent="0.25">
      <c r="A49">
        <v>22898</v>
      </c>
      <c r="B49">
        <v>1592</v>
      </c>
      <c r="C49" t="s">
        <v>9</v>
      </c>
      <c r="D49" t="s">
        <v>10</v>
      </c>
      <c r="E49">
        <v>8</v>
      </c>
      <c r="F49" s="11">
        <v>291005</v>
      </c>
      <c r="G49" s="7" t="s">
        <v>165</v>
      </c>
      <c r="H49" t="s">
        <v>153</v>
      </c>
      <c r="I49" t="s">
        <v>153</v>
      </c>
      <c r="J49" t="s">
        <v>11</v>
      </c>
      <c r="K49" s="7" t="s">
        <v>148</v>
      </c>
      <c r="L49">
        <v>1.9870000000000001</v>
      </c>
      <c r="M49" s="12">
        <v>2021.5</v>
      </c>
    </row>
    <row r="50" spans="1:13" x14ac:dyDescent="0.25">
      <c r="A50">
        <v>23124</v>
      </c>
      <c r="B50">
        <v>1604</v>
      </c>
      <c r="C50" t="s">
        <v>9</v>
      </c>
      <c r="D50" t="s">
        <v>13</v>
      </c>
      <c r="E50">
        <v>12</v>
      </c>
      <c r="F50" s="11">
        <v>152371</v>
      </c>
      <c r="G50" s="7" t="s">
        <v>165</v>
      </c>
      <c r="H50" t="s">
        <v>153</v>
      </c>
      <c r="I50" t="s">
        <v>153</v>
      </c>
      <c r="J50" t="s">
        <v>11</v>
      </c>
      <c r="K50" s="7" t="s">
        <v>148</v>
      </c>
      <c r="L50">
        <v>1.9870000000000001</v>
      </c>
      <c r="M50" s="12">
        <v>298</v>
      </c>
    </row>
    <row r="51" spans="1:13" x14ac:dyDescent="0.25">
      <c r="A51">
        <v>24259</v>
      </c>
      <c r="B51">
        <v>1604</v>
      </c>
      <c r="C51" t="s">
        <v>9</v>
      </c>
      <c r="D51" t="s">
        <v>13</v>
      </c>
      <c r="E51">
        <v>12</v>
      </c>
      <c r="F51" s="11">
        <v>188918</v>
      </c>
      <c r="G51" s="7" t="s">
        <v>165</v>
      </c>
      <c r="H51" t="s">
        <v>153</v>
      </c>
      <c r="I51" t="s">
        <v>153</v>
      </c>
      <c r="J51" t="s">
        <v>11</v>
      </c>
      <c r="K51" s="7" t="s">
        <v>148</v>
      </c>
      <c r="L51">
        <v>1.9870000000000001</v>
      </c>
      <c r="M51" s="12">
        <v>113</v>
      </c>
    </row>
    <row r="52" spans="1:13" x14ac:dyDescent="0.25">
      <c r="A52">
        <v>24630</v>
      </c>
      <c r="B52">
        <v>1614</v>
      </c>
      <c r="C52" t="s">
        <v>9</v>
      </c>
      <c r="D52" t="s">
        <v>14</v>
      </c>
      <c r="E52">
        <v>3</v>
      </c>
      <c r="F52" s="11">
        <v>112025</v>
      </c>
      <c r="G52" s="7" t="s">
        <v>165</v>
      </c>
      <c r="H52" t="s">
        <v>153</v>
      </c>
      <c r="I52" t="s">
        <v>153</v>
      </c>
      <c r="J52" t="s">
        <v>11</v>
      </c>
      <c r="K52" s="7" t="s">
        <v>148</v>
      </c>
      <c r="L52">
        <v>1.9870000000000001</v>
      </c>
      <c r="M52" s="12">
        <v>0</v>
      </c>
    </row>
    <row r="53" spans="1:13" x14ac:dyDescent="0.25">
      <c r="A53">
        <v>24852</v>
      </c>
      <c r="B53">
        <v>1607</v>
      </c>
      <c r="C53" t="s">
        <v>9</v>
      </c>
      <c r="D53" t="s">
        <v>13</v>
      </c>
      <c r="E53">
        <v>2</v>
      </c>
      <c r="F53" s="11">
        <v>107338713</v>
      </c>
      <c r="G53" s="7" t="s">
        <v>165</v>
      </c>
      <c r="H53" t="s">
        <v>153</v>
      </c>
      <c r="I53" t="s">
        <v>153</v>
      </c>
      <c r="J53" t="s">
        <v>11</v>
      </c>
      <c r="K53" s="7" t="s">
        <v>148</v>
      </c>
      <c r="L53">
        <v>1.9870000000000001</v>
      </c>
      <c r="M53" s="12">
        <v>87</v>
      </c>
    </row>
    <row r="54" spans="1:13" x14ac:dyDescent="0.25">
      <c r="A54">
        <v>25430</v>
      </c>
      <c r="B54">
        <v>1606</v>
      </c>
      <c r="C54" t="s">
        <v>9</v>
      </c>
      <c r="D54" t="s">
        <v>13</v>
      </c>
      <c r="E54">
        <v>7</v>
      </c>
      <c r="F54" s="11">
        <v>32311311</v>
      </c>
      <c r="G54" s="7" t="s">
        <v>165</v>
      </c>
      <c r="H54" t="s">
        <v>153</v>
      </c>
      <c r="I54" t="s">
        <v>153</v>
      </c>
      <c r="J54" t="s">
        <v>11</v>
      </c>
      <c r="K54" s="7" t="s">
        <v>148</v>
      </c>
      <c r="L54">
        <v>1.9870000000000001</v>
      </c>
      <c r="M54" s="12">
        <v>62</v>
      </c>
    </row>
    <row r="55" spans="1:13" x14ac:dyDescent="0.25">
      <c r="A55">
        <v>25661</v>
      </c>
      <c r="B55">
        <v>1601</v>
      </c>
      <c r="C55" t="s">
        <v>9</v>
      </c>
      <c r="D55" t="s">
        <v>12</v>
      </c>
      <c r="E55">
        <v>9</v>
      </c>
      <c r="F55" s="11">
        <v>57418369</v>
      </c>
      <c r="G55" s="7" t="s">
        <v>165</v>
      </c>
      <c r="H55" t="s">
        <v>153</v>
      </c>
      <c r="I55" t="s">
        <v>153</v>
      </c>
      <c r="J55" t="s">
        <v>11</v>
      </c>
      <c r="K55" s="7" t="s">
        <v>148</v>
      </c>
      <c r="L55">
        <v>1.9870000000000001</v>
      </c>
      <c r="M55" s="12">
        <v>18</v>
      </c>
    </row>
    <row r="56" spans="1:13" x14ac:dyDescent="0.25">
      <c r="A56">
        <v>25807</v>
      </c>
      <c r="B56">
        <v>1596</v>
      </c>
      <c r="C56" t="s">
        <v>9</v>
      </c>
      <c r="D56" t="s">
        <v>10</v>
      </c>
      <c r="E56">
        <v>3</v>
      </c>
      <c r="F56" s="11">
        <v>270080</v>
      </c>
      <c r="G56" s="7" t="s">
        <v>165</v>
      </c>
      <c r="H56" t="s">
        <v>153</v>
      </c>
      <c r="I56" t="s">
        <v>153</v>
      </c>
      <c r="J56" t="s">
        <v>11</v>
      </c>
      <c r="K56" s="7" t="s">
        <v>148</v>
      </c>
      <c r="L56">
        <v>1.9870000000000001</v>
      </c>
      <c r="M56" s="12">
        <v>11</v>
      </c>
    </row>
    <row r="57" spans="1:13" x14ac:dyDescent="0.25">
      <c r="A57">
        <v>27444</v>
      </c>
      <c r="B57">
        <v>1593</v>
      </c>
      <c r="C57" t="s">
        <v>9</v>
      </c>
      <c r="D57" t="s">
        <v>10</v>
      </c>
      <c r="E57">
        <v>6</v>
      </c>
      <c r="F57" s="11">
        <v>321870</v>
      </c>
      <c r="G57" s="7" t="s">
        <v>165</v>
      </c>
      <c r="H57" t="s">
        <v>153</v>
      </c>
      <c r="I57" t="s">
        <v>153</v>
      </c>
      <c r="J57" t="s">
        <v>11</v>
      </c>
      <c r="K57" s="7" t="s">
        <v>148</v>
      </c>
      <c r="L57">
        <v>1.9870000000000001</v>
      </c>
      <c r="M57" s="12">
        <v>0</v>
      </c>
    </row>
    <row r="58" spans="1:13" x14ac:dyDescent="0.25">
      <c r="A58">
        <v>27710</v>
      </c>
      <c r="B58">
        <v>1610</v>
      </c>
      <c r="C58" t="s">
        <v>9</v>
      </c>
      <c r="D58" t="s">
        <v>14</v>
      </c>
      <c r="E58">
        <v>9</v>
      </c>
      <c r="F58" s="11">
        <v>16616</v>
      </c>
      <c r="G58" s="7" t="s">
        <v>165</v>
      </c>
      <c r="H58" t="s">
        <v>153</v>
      </c>
      <c r="I58" t="s">
        <v>153</v>
      </c>
      <c r="J58" t="s">
        <v>11</v>
      </c>
      <c r="K58" s="7" t="s">
        <v>148</v>
      </c>
      <c r="L58">
        <v>1.9870000000000001</v>
      </c>
      <c r="M58" s="12">
        <v>170</v>
      </c>
    </row>
    <row r="59" spans="1:13" x14ac:dyDescent="0.25">
      <c r="A59">
        <v>28461</v>
      </c>
      <c r="B59">
        <v>1610</v>
      </c>
      <c r="C59" t="s">
        <v>9</v>
      </c>
      <c r="D59" t="s">
        <v>14</v>
      </c>
      <c r="E59">
        <v>9</v>
      </c>
      <c r="F59" s="11">
        <v>13154658</v>
      </c>
      <c r="G59" s="7" t="s">
        <v>165</v>
      </c>
      <c r="H59" t="s">
        <v>153</v>
      </c>
      <c r="I59" t="s">
        <v>153</v>
      </c>
      <c r="J59" t="s">
        <v>11</v>
      </c>
      <c r="K59" s="7" t="s">
        <v>148</v>
      </c>
      <c r="L59">
        <v>1.9870000000000001</v>
      </c>
      <c r="M59" s="12">
        <v>561</v>
      </c>
    </row>
    <row r="60" spans="1:13" x14ac:dyDescent="0.25">
      <c r="A60">
        <v>28517</v>
      </c>
      <c r="B60">
        <v>1610</v>
      </c>
      <c r="C60" t="s">
        <v>9</v>
      </c>
      <c r="D60" t="s">
        <v>14</v>
      </c>
      <c r="E60">
        <v>9</v>
      </c>
      <c r="F60" s="11">
        <v>22924344</v>
      </c>
      <c r="G60" s="7" t="s">
        <v>165</v>
      </c>
      <c r="H60" t="s">
        <v>153</v>
      </c>
      <c r="I60" t="s">
        <v>153</v>
      </c>
      <c r="J60" t="s">
        <v>11</v>
      </c>
      <c r="K60" s="7" t="s">
        <v>148</v>
      </c>
      <c r="L60">
        <v>1.9870000000000001</v>
      </c>
      <c r="M60" s="12">
        <v>-9</v>
      </c>
    </row>
    <row r="61" spans="1:13" x14ac:dyDescent="0.25">
      <c r="A61">
        <v>29168</v>
      </c>
      <c r="B61">
        <v>1606</v>
      </c>
      <c r="C61" t="s">
        <v>9</v>
      </c>
      <c r="D61" t="s">
        <v>13</v>
      </c>
      <c r="E61">
        <v>7</v>
      </c>
      <c r="F61" s="11">
        <v>220836</v>
      </c>
      <c r="G61" s="7" t="s">
        <v>165</v>
      </c>
      <c r="H61" t="s">
        <v>153</v>
      </c>
      <c r="I61" t="s">
        <v>153</v>
      </c>
      <c r="J61" t="s">
        <v>11</v>
      </c>
      <c r="K61" s="7" t="s">
        <v>148</v>
      </c>
      <c r="L61">
        <v>1.9870000000000001</v>
      </c>
      <c r="M61" s="12">
        <v>154</v>
      </c>
    </row>
    <row r="62" spans="1:13" x14ac:dyDescent="0.25">
      <c r="A62">
        <v>29352</v>
      </c>
      <c r="B62">
        <v>1613</v>
      </c>
      <c r="C62" t="s">
        <v>9</v>
      </c>
      <c r="D62" t="s">
        <v>14</v>
      </c>
      <c r="E62">
        <v>5</v>
      </c>
      <c r="F62" s="11">
        <v>7684</v>
      </c>
      <c r="G62" s="7" t="s">
        <v>165</v>
      </c>
      <c r="H62" t="s">
        <v>153</v>
      </c>
      <c r="I62" t="s">
        <v>153</v>
      </c>
      <c r="J62" t="s">
        <v>11</v>
      </c>
      <c r="K62" s="7" t="s">
        <v>148</v>
      </c>
      <c r="L62">
        <v>1.9870000000000001</v>
      </c>
      <c r="M62" s="12">
        <v>250</v>
      </c>
    </row>
    <row r="63" spans="1:13" x14ac:dyDescent="0.25">
      <c r="A63">
        <v>29693</v>
      </c>
      <c r="B63">
        <v>1614</v>
      </c>
      <c r="C63" t="s">
        <v>9</v>
      </c>
      <c r="D63" t="s">
        <v>14</v>
      </c>
      <c r="E63">
        <v>3</v>
      </c>
      <c r="F63" s="11">
        <v>57254164</v>
      </c>
      <c r="G63" s="7" t="s">
        <v>165</v>
      </c>
      <c r="H63" t="s">
        <v>153</v>
      </c>
      <c r="I63" t="s">
        <v>153</v>
      </c>
      <c r="J63" t="s">
        <v>11</v>
      </c>
      <c r="K63" s="7" t="s">
        <v>148</v>
      </c>
      <c r="L63">
        <v>1.9870000000000001</v>
      </c>
      <c r="M63" s="12">
        <v>359</v>
      </c>
    </row>
    <row r="64" spans="1:13" x14ac:dyDescent="0.25">
      <c r="A64">
        <v>29991</v>
      </c>
      <c r="B64">
        <v>1595</v>
      </c>
      <c r="C64" t="s">
        <v>9</v>
      </c>
      <c r="D64" t="s">
        <v>10</v>
      </c>
      <c r="E64">
        <v>9</v>
      </c>
      <c r="F64" s="11">
        <v>1390970</v>
      </c>
      <c r="G64" s="7" t="s">
        <v>165</v>
      </c>
      <c r="H64" t="s">
        <v>153</v>
      </c>
      <c r="I64" t="s">
        <v>153</v>
      </c>
      <c r="J64" t="s">
        <v>11</v>
      </c>
      <c r="K64" s="7" t="s">
        <v>148</v>
      </c>
      <c r="L64">
        <v>1.9870000000000001</v>
      </c>
      <c r="M64" s="12">
        <v>346</v>
      </c>
    </row>
    <row r="65" spans="1:13" x14ac:dyDescent="0.25">
      <c r="A65">
        <v>30593</v>
      </c>
      <c r="B65">
        <v>1595</v>
      </c>
      <c r="C65" t="s">
        <v>9</v>
      </c>
      <c r="D65" t="s">
        <v>10</v>
      </c>
      <c r="E65">
        <v>9</v>
      </c>
      <c r="F65" s="11">
        <v>9031019</v>
      </c>
      <c r="G65" s="7" t="s">
        <v>165</v>
      </c>
      <c r="H65" t="s">
        <v>153</v>
      </c>
      <c r="I65" t="s">
        <v>153</v>
      </c>
      <c r="J65" t="s">
        <v>11</v>
      </c>
      <c r="K65" s="7" t="s">
        <v>148</v>
      </c>
      <c r="L65">
        <v>1.9870000000000001</v>
      </c>
      <c r="M65" s="12">
        <v>319.20000000000402</v>
      </c>
    </row>
    <row r="66" spans="1:13" x14ac:dyDescent="0.25">
      <c r="A66">
        <v>30707</v>
      </c>
      <c r="B66">
        <v>1600</v>
      </c>
      <c r="C66" t="s">
        <v>9</v>
      </c>
      <c r="D66" t="s">
        <v>12</v>
      </c>
      <c r="E66">
        <v>6</v>
      </c>
      <c r="F66" s="11">
        <v>22897348</v>
      </c>
      <c r="G66" s="7" t="s">
        <v>165</v>
      </c>
      <c r="H66" t="s">
        <v>153</v>
      </c>
      <c r="I66" t="s">
        <v>153</v>
      </c>
      <c r="J66" t="s">
        <v>11</v>
      </c>
      <c r="K66" s="7" t="s">
        <v>148</v>
      </c>
      <c r="L66">
        <v>1.9870000000000001</v>
      </c>
      <c r="M66" s="12">
        <v>183</v>
      </c>
    </row>
    <row r="67" spans="1:13" x14ac:dyDescent="0.25">
      <c r="A67">
        <v>30957</v>
      </c>
      <c r="B67">
        <v>1592</v>
      </c>
      <c r="C67" t="s">
        <v>9</v>
      </c>
      <c r="D67" t="s">
        <v>10</v>
      </c>
      <c r="E67">
        <v>8</v>
      </c>
      <c r="F67" s="11">
        <v>299274</v>
      </c>
      <c r="G67" s="7" t="s">
        <v>165</v>
      </c>
      <c r="H67" t="s">
        <v>153</v>
      </c>
      <c r="I67" t="s">
        <v>153</v>
      </c>
      <c r="J67" t="s">
        <v>11</v>
      </c>
      <c r="K67" s="7" t="s">
        <v>148</v>
      </c>
      <c r="L67">
        <v>1.9870000000000001</v>
      </c>
      <c r="M67" s="12">
        <v>147</v>
      </c>
    </row>
    <row r="68" spans="1:13" x14ac:dyDescent="0.25">
      <c r="A68">
        <v>32140</v>
      </c>
      <c r="B68">
        <v>1594</v>
      </c>
      <c r="C68" t="s">
        <v>9</v>
      </c>
      <c r="D68" t="s">
        <v>10</v>
      </c>
      <c r="E68">
        <v>7</v>
      </c>
      <c r="F68" s="11">
        <v>421948</v>
      </c>
      <c r="G68" s="7" t="s">
        <v>165</v>
      </c>
      <c r="H68" t="s">
        <v>153</v>
      </c>
      <c r="I68" t="s">
        <v>153</v>
      </c>
      <c r="J68" t="s">
        <v>11</v>
      </c>
      <c r="K68" s="7" t="s">
        <v>148</v>
      </c>
      <c r="L68">
        <v>1.9870000000000001</v>
      </c>
      <c r="M68" s="12">
        <v>115</v>
      </c>
    </row>
    <row r="69" spans="1:13" x14ac:dyDescent="0.25">
      <c r="A69">
        <v>32621</v>
      </c>
      <c r="B69">
        <v>1593</v>
      </c>
      <c r="C69" t="s">
        <v>9</v>
      </c>
      <c r="D69" t="s">
        <v>10</v>
      </c>
      <c r="E69">
        <v>6</v>
      </c>
      <c r="F69" s="11">
        <v>2941010</v>
      </c>
      <c r="G69" s="7" t="s">
        <v>165</v>
      </c>
      <c r="H69" t="s">
        <v>153</v>
      </c>
      <c r="I69" t="s">
        <v>294</v>
      </c>
      <c r="J69" t="s">
        <v>11</v>
      </c>
      <c r="K69" s="7" t="s">
        <v>148</v>
      </c>
      <c r="L69" t="s">
        <v>294</v>
      </c>
      <c r="M69" t="s">
        <v>294</v>
      </c>
    </row>
    <row r="70" spans="1:13" x14ac:dyDescent="0.25">
      <c r="A70">
        <v>32689</v>
      </c>
      <c r="B70">
        <v>1595</v>
      </c>
      <c r="C70" t="s">
        <v>9</v>
      </c>
      <c r="D70" t="s">
        <v>10</v>
      </c>
      <c r="E70">
        <v>9</v>
      </c>
      <c r="F70" s="11">
        <v>139568</v>
      </c>
      <c r="G70" s="7" t="s">
        <v>165</v>
      </c>
      <c r="H70" t="s">
        <v>153</v>
      </c>
      <c r="I70" t="s">
        <v>153</v>
      </c>
      <c r="J70" t="s">
        <v>11</v>
      </c>
      <c r="K70" s="7" t="s">
        <v>148</v>
      </c>
      <c r="L70">
        <v>1.9870000000000001</v>
      </c>
      <c r="M70" s="12">
        <v>-327</v>
      </c>
    </row>
    <row r="71" spans="1:13" x14ac:dyDescent="0.25">
      <c r="A71">
        <v>32910</v>
      </c>
      <c r="B71">
        <v>1604</v>
      </c>
      <c r="C71" t="s">
        <v>9</v>
      </c>
      <c r="D71" t="s">
        <v>13</v>
      </c>
      <c r="E71">
        <v>12</v>
      </c>
      <c r="F71" s="11">
        <v>1212156</v>
      </c>
      <c r="G71" s="7" t="s">
        <v>165</v>
      </c>
      <c r="H71" t="s">
        <v>153</v>
      </c>
      <c r="I71" t="s">
        <v>153</v>
      </c>
      <c r="J71" t="s">
        <v>11</v>
      </c>
      <c r="K71" s="7" t="s">
        <v>148</v>
      </c>
      <c r="L71">
        <v>1.9870000000000001</v>
      </c>
      <c r="M71" s="12">
        <v>0</v>
      </c>
    </row>
    <row r="72" spans="1:13" x14ac:dyDescent="0.25">
      <c r="A72">
        <v>33359</v>
      </c>
      <c r="B72">
        <v>1605</v>
      </c>
      <c r="C72" t="s">
        <v>9</v>
      </c>
      <c r="D72" t="s">
        <v>13</v>
      </c>
      <c r="E72">
        <v>3</v>
      </c>
      <c r="F72" s="11">
        <v>178232</v>
      </c>
      <c r="G72" s="7" t="s">
        <v>165</v>
      </c>
      <c r="H72" t="s">
        <v>153</v>
      </c>
      <c r="I72" t="s">
        <v>153</v>
      </c>
      <c r="J72" t="s">
        <v>11</v>
      </c>
      <c r="K72" s="7" t="s">
        <v>148</v>
      </c>
      <c r="L72">
        <v>1.9870000000000001</v>
      </c>
      <c r="M72" s="12">
        <v>67</v>
      </c>
    </row>
    <row r="73" spans="1:13" x14ac:dyDescent="0.25">
      <c r="A73">
        <v>33521</v>
      </c>
      <c r="B73">
        <v>1591</v>
      </c>
      <c r="C73" t="s">
        <v>9</v>
      </c>
      <c r="D73" t="s">
        <v>10</v>
      </c>
      <c r="E73">
        <v>4</v>
      </c>
      <c r="F73" s="11">
        <v>4233916</v>
      </c>
      <c r="G73" s="7" t="s">
        <v>165</v>
      </c>
      <c r="H73" t="s">
        <v>153</v>
      </c>
      <c r="I73" t="s">
        <v>153</v>
      </c>
      <c r="J73" t="s">
        <v>11</v>
      </c>
      <c r="K73" s="7" t="s">
        <v>148</v>
      </c>
      <c r="L73">
        <v>1.9870000000000001</v>
      </c>
      <c r="M73" s="12">
        <v>0</v>
      </c>
    </row>
    <row r="74" spans="1:13" x14ac:dyDescent="0.25">
      <c r="A74">
        <v>34472</v>
      </c>
      <c r="B74">
        <v>1604</v>
      </c>
      <c r="C74" t="s">
        <v>9</v>
      </c>
      <c r="D74" t="s">
        <v>13</v>
      </c>
      <c r="E74">
        <v>12</v>
      </c>
      <c r="F74" s="11">
        <v>184898</v>
      </c>
      <c r="G74" s="7" t="s">
        <v>165</v>
      </c>
      <c r="H74" t="s">
        <v>153</v>
      </c>
      <c r="I74" t="s">
        <v>153</v>
      </c>
      <c r="J74" t="s">
        <v>11</v>
      </c>
      <c r="K74" s="7" t="s">
        <v>148</v>
      </c>
      <c r="L74">
        <v>1.9870000000000001</v>
      </c>
      <c r="M74" s="12">
        <v>39</v>
      </c>
    </row>
    <row r="75" spans="1:13" x14ac:dyDescent="0.25">
      <c r="A75">
        <v>34857</v>
      </c>
      <c r="B75">
        <v>1592</v>
      </c>
      <c r="C75" t="s">
        <v>9</v>
      </c>
      <c r="D75" t="s">
        <v>10</v>
      </c>
      <c r="E75">
        <v>8</v>
      </c>
      <c r="F75" s="11">
        <v>35434411</v>
      </c>
      <c r="G75" s="7" t="s">
        <v>165</v>
      </c>
      <c r="H75" t="s">
        <v>153</v>
      </c>
      <c r="I75" t="s">
        <v>153</v>
      </c>
      <c r="J75" t="s">
        <v>11</v>
      </c>
      <c r="K75" s="7" t="s">
        <v>148</v>
      </c>
      <c r="L75">
        <v>1.9870000000000001</v>
      </c>
      <c r="M75" s="12">
        <v>0</v>
      </c>
    </row>
    <row r="76" spans="1:13" x14ac:dyDescent="0.25">
      <c r="A76">
        <v>35076</v>
      </c>
      <c r="B76">
        <v>1614</v>
      </c>
      <c r="C76" t="s">
        <v>9</v>
      </c>
      <c r="D76" t="s">
        <v>14</v>
      </c>
      <c r="E76">
        <v>3</v>
      </c>
      <c r="F76" s="11">
        <v>187655</v>
      </c>
      <c r="G76" s="7" t="s">
        <v>165</v>
      </c>
      <c r="H76" t="s">
        <v>153</v>
      </c>
      <c r="I76" t="s">
        <v>153</v>
      </c>
      <c r="J76" t="s">
        <v>11</v>
      </c>
      <c r="K76" s="7" t="s">
        <v>148</v>
      </c>
      <c r="L76">
        <v>1.9870000000000001</v>
      </c>
      <c r="M76" s="12">
        <v>171</v>
      </c>
    </row>
    <row r="77" spans="1:13" x14ac:dyDescent="0.25">
      <c r="A77">
        <v>35983</v>
      </c>
      <c r="B77">
        <v>1595</v>
      </c>
      <c r="C77" t="s">
        <v>9</v>
      </c>
      <c r="D77" t="s">
        <v>10</v>
      </c>
      <c r="E77">
        <v>9</v>
      </c>
      <c r="F77" s="11">
        <v>227747</v>
      </c>
      <c r="G77" s="7" t="s">
        <v>165</v>
      </c>
      <c r="H77" t="s">
        <v>153</v>
      </c>
      <c r="I77" t="s">
        <v>294</v>
      </c>
      <c r="J77" t="s">
        <v>11</v>
      </c>
      <c r="K77" s="7" t="s">
        <v>148</v>
      </c>
      <c r="L77" t="s">
        <v>294</v>
      </c>
      <c r="M77" t="s">
        <v>294</v>
      </c>
    </row>
    <row r="78" spans="1:13" x14ac:dyDescent="0.25">
      <c r="A78">
        <v>36027</v>
      </c>
      <c r="B78">
        <v>1611</v>
      </c>
      <c r="C78" t="s">
        <v>9</v>
      </c>
      <c r="D78" t="s">
        <v>14</v>
      </c>
      <c r="E78">
        <v>11</v>
      </c>
      <c r="F78" s="11">
        <v>112032</v>
      </c>
      <c r="G78" s="7" t="s">
        <v>165</v>
      </c>
      <c r="H78" t="s">
        <v>153</v>
      </c>
      <c r="I78" t="s">
        <v>153</v>
      </c>
      <c r="J78" t="s">
        <v>11</v>
      </c>
      <c r="K78" s="7" t="s">
        <v>148</v>
      </c>
      <c r="L78">
        <v>1.9870000000000001</v>
      </c>
      <c r="M78" s="12">
        <v>85</v>
      </c>
    </row>
    <row r="79" spans="1:13" x14ac:dyDescent="0.25">
      <c r="A79">
        <v>36492</v>
      </c>
      <c r="B79">
        <v>1610</v>
      </c>
      <c r="C79" t="s">
        <v>9</v>
      </c>
      <c r="D79" t="s">
        <v>14</v>
      </c>
      <c r="E79">
        <v>9</v>
      </c>
      <c r="F79" s="11">
        <v>103098703</v>
      </c>
      <c r="G79" s="7" t="s">
        <v>165</v>
      </c>
      <c r="H79" t="s">
        <v>153</v>
      </c>
      <c r="I79" t="s">
        <v>153</v>
      </c>
      <c r="J79" t="s">
        <v>11</v>
      </c>
      <c r="K79" s="7" t="s">
        <v>148</v>
      </c>
      <c r="L79">
        <v>1.9870000000000001</v>
      </c>
      <c r="M79" s="12">
        <v>212</v>
      </c>
    </row>
    <row r="80" spans="1:13" x14ac:dyDescent="0.25">
      <c r="A80">
        <v>36762</v>
      </c>
      <c r="B80">
        <v>1603</v>
      </c>
      <c r="C80" t="s">
        <v>9</v>
      </c>
      <c r="D80" t="s">
        <v>13</v>
      </c>
      <c r="E80">
        <v>5</v>
      </c>
      <c r="F80" s="11">
        <v>6491034002907</v>
      </c>
      <c r="G80" s="7" t="s">
        <v>165</v>
      </c>
      <c r="H80" t="s">
        <v>153</v>
      </c>
      <c r="I80" t="s">
        <v>153</v>
      </c>
      <c r="J80" t="s">
        <v>11</v>
      </c>
      <c r="K80" s="7" t="s">
        <v>148</v>
      </c>
      <c r="L80">
        <v>1.9870000000000001</v>
      </c>
      <c r="M80" s="12">
        <v>122</v>
      </c>
    </row>
    <row r="81" spans="1:13" x14ac:dyDescent="0.25">
      <c r="A81">
        <v>36924</v>
      </c>
      <c r="B81">
        <v>1614</v>
      </c>
      <c r="C81" t="s">
        <v>9</v>
      </c>
      <c r="D81" t="s">
        <v>14</v>
      </c>
      <c r="E81">
        <v>3</v>
      </c>
      <c r="F81" s="11">
        <v>242780</v>
      </c>
      <c r="G81" s="7" t="s">
        <v>165</v>
      </c>
      <c r="H81" t="s">
        <v>153</v>
      </c>
      <c r="I81" t="s">
        <v>153</v>
      </c>
      <c r="J81" t="s">
        <v>11</v>
      </c>
      <c r="K81" s="7" t="s">
        <v>148</v>
      </c>
      <c r="L81">
        <v>1.9870000000000001</v>
      </c>
      <c r="M81" s="12">
        <v>158</v>
      </c>
    </row>
    <row r="82" spans="1:13" x14ac:dyDescent="0.25">
      <c r="A82">
        <v>37582</v>
      </c>
      <c r="B82">
        <v>1593</v>
      </c>
      <c r="C82" t="s">
        <v>9</v>
      </c>
      <c r="D82" t="s">
        <v>10</v>
      </c>
      <c r="E82">
        <v>6</v>
      </c>
      <c r="F82" s="11">
        <v>33019</v>
      </c>
      <c r="G82" s="7" t="s">
        <v>165</v>
      </c>
      <c r="H82" t="s">
        <v>153</v>
      </c>
      <c r="I82" t="s">
        <v>153</v>
      </c>
      <c r="J82" t="s">
        <v>11</v>
      </c>
      <c r="K82" s="7" t="s">
        <v>148</v>
      </c>
      <c r="L82">
        <v>1.9870000000000001</v>
      </c>
      <c r="M82" s="12">
        <v>619</v>
      </c>
    </row>
    <row r="83" spans="1:13" x14ac:dyDescent="0.25">
      <c r="A83">
        <v>38602</v>
      </c>
      <c r="B83">
        <v>1601</v>
      </c>
      <c r="C83" t="s">
        <v>9</v>
      </c>
      <c r="D83" t="s">
        <v>12</v>
      </c>
      <c r="E83">
        <v>9</v>
      </c>
      <c r="F83" s="11">
        <v>88843</v>
      </c>
      <c r="G83" s="7" t="s">
        <v>165</v>
      </c>
      <c r="H83" t="s">
        <v>153</v>
      </c>
      <c r="I83" t="s">
        <v>153</v>
      </c>
      <c r="J83" t="s">
        <v>11</v>
      </c>
      <c r="K83" s="7" t="s">
        <v>148</v>
      </c>
      <c r="L83">
        <v>1.9870000000000001</v>
      </c>
      <c r="M83" s="12">
        <v>222</v>
      </c>
    </row>
    <row r="84" spans="1:13" x14ac:dyDescent="0.25">
      <c r="A84">
        <v>38773</v>
      </c>
      <c r="B84">
        <v>1591</v>
      </c>
      <c r="C84" t="s">
        <v>9</v>
      </c>
      <c r="D84" t="s">
        <v>10</v>
      </c>
      <c r="E84">
        <v>4</v>
      </c>
      <c r="F84" s="11">
        <v>16723</v>
      </c>
      <c r="G84" s="7" t="s">
        <v>165</v>
      </c>
      <c r="H84" t="s">
        <v>153</v>
      </c>
      <c r="I84" t="s">
        <v>153</v>
      </c>
      <c r="J84" t="s">
        <v>11</v>
      </c>
      <c r="K84" s="7" t="s">
        <v>148</v>
      </c>
      <c r="L84">
        <v>1.9870000000000001</v>
      </c>
      <c r="M84" s="12">
        <v>69</v>
      </c>
    </row>
    <row r="85" spans="1:13" x14ac:dyDescent="0.25">
      <c r="A85">
        <v>39228</v>
      </c>
      <c r="B85">
        <v>1608</v>
      </c>
      <c r="C85" t="s">
        <v>9</v>
      </c>
      <c r="D85" t="s">
        <v>13</v>
      </c>
      <c r="E85">
        <v>14</v>
      </c>
      <c r="F85" s="11">
        <v>80228</v>
      </c>
      <c r="G85" s="7" t="s">
        <v>165</v>
      </c>
      <c r="H85" t="s">
        <v>153</v>
      </c>
      <c r="I85" t="s">
        <v>294</v>
      </c>
      <c r="J85" t="s">
        <v>11</v>
      </c>
      <c r="K85" s="7" t="s">
        <v>148</v>
      </c>
      <c r="L85" t="s">
        <v>294</v>
      </c>
      <c r="M85" t="s">
        <v>294</v>
      </c>
    </row>
    <row r="86" spans="1:13" x14ac:dyDescent="0.25">
      <c r="A86">
        <v>39852</v>
      </c>
      <c r="B86">
        <v>1603</v>
      </c>
      <c r="C86" t="s">
        <v>9</v>
      </c>
      <c r="D86" t="s">
        <v>13</v>
      </c>
      <c r="E86">
        <v>5</v>
      </c>
      <c r="F86" s="11">
        <v>1966062</v>
      </c>
      <c r="G86" s="7" t="s">
        <v>165</v>
      </c>
      <c r="H86" t="s">
        <v>153</v>
      </c>
      <c r="I86" t="s">
        <v>153</v>
      </c>
      <c r="J86" t="s">
        <v>11</v>
      </c>
      <c r="K86" s="7" t="s">
        <v>148</v>
      </c>
      <c r="L86">
        <v>1.9870000000000001</v>
      </c>
      <c r="M86" s="12">
        <v>0</v>
      </c>
    </row>
    <row r="87" spans="1:13" x14ac:dyDescent="0.25">
      <c r="A87">
        <v>40366</v>
      </c>
      <c r="B87">
        <v>1600</v>
      </c>
      <c r="C87" t="s">
        <v>9</v>
      </c>
      <c r="D87" t="s">
        <v>12</v>
      </c>
      <c r="E87">
        <v>6</v>
      </c>
      <c r="F87" s="11">
        <v>302419</v>
      </c>
      <c r="G87" s="7" t="s">
        <v>165</v>
      </c>
      <c r="H87" t="s">
        <v>153</v>
      </c>
      <c r="I87" t="s">
        <v>153</v>
      </c>
      <c r="J87" t="s">
        <v>11</v>
      </c>
      <c r="K87" s="7" t="s">
        <v>148</v>
      </c>
      <c r="L87">
        <v>1.9870000000000001</v>
      </c>
      <c r="M87" s="12">
        <v>129</v>
      </c>
    </row>
    <row r="88" spans="1:13" x14ac:dyDescent="0.25">
      <c r="A88">
        <v>41168</v>
      </c>
      <c r="B88">
        <v>1605</v>
      </c>
      <c r="C88" t="s">
        <v>9</v>
      </c>
      <c r="D88" t="s">
        <v>13</v>
      </c>
      <c r="E88">
        <v>3</v>
      </c>
      <c r="F88" s="11">
        <v>138425</v>
      </c>
      <c r="G88" s="7" t="s">
        <v>165</v>
      </c>
      <c r="H88" t="s">
        <v>153</v>
      </c>
      <c r="I88" t="s">
        <v>153</v>
      </c>
      <c r="J88" t="s">
        <v>11</v>
      </c>
      <c r="K88" s="7" t="s">
        <v>148</v>
      </c>
      <c r="L88">
        <v>1.9870000000000001</v>
      </c>
      <c r="M88" s="12">
        <v>263</v>
      </c>
    </row>
    <row r="89" spans="1:13" x14ac:dyDescent="0.25">
      <c r="A89">
        <v>41281</v>
      </c>
      <c r="B89">
        <v>1593</v>
      </c>
      <c r="C89" t="s">
        <v>9</v>
      </c>
      <c r="D89" t="s">
        <v>10</v>
      </c>
      <c r="E89">
        <v>6</v>
      </c>
      <c r="F89" s="11">
        <v>25810309</v>
      </c>
      <c r="G89" s="7" t="s">
        <v>165</v>
      </c>
      <c r="H89" t="s">
        <v>153</v>
      </c>
      <c r="I89" t="s">
        <v>294</v>
      </c>
      <c r="J89" t="s">
        <v>11</v>
      </c>
      <c r="K89" s="7" t="s">
        <v>148</v>
      </c>
      <c r="L89" t="s">
        <v>294</v>
      </c>
      <c r="M89" t="s">
        <v>294</v>
      </c>
    </row>
    <row r="90" spans="1:13" x14ac:dyDescent="0.25">
      <c r="A90">
        <v>41389</v>
      </c>
      <c r="B90">
        <v>1595</v>
      </c>
      <c r="C90" t="s">
        <v>9</v>
      </c>
      <c r="D90" t="s">
        <v>10</v>
      </c>
      <c r="E90">
        <v>9</v>
      </c>
      <c r="F90" s="11">
        <v>505015</v>
      </c>
      <c r="G90" s="7" t="s">
        <v>165</v>
      </c>
      <c r="H90" t="s">
        <v>153</v>
      </c>
      <c r="I90" t="s">
        <v>294</v>
      </c>
      <c r="J90" t="s">
        <v>11</v>
      </c>
      <c r="K90" s="7" t="s">
        <v>148</v>
      </c>
      <c r="L90" t="s">
        <v>294</v>
      </c>
      <c r="M90" t="s">
        <v>294</v>
      </c>
    </row>
    <row r="91" spans="1:13" x14ac:dyDescent="0.25">
      <c r="A91">
        <v>42600</v>
      </c>
      <c r="B91">
        <v>1591</v>
      </c>
      <c r="C91" t="s">
        <v>9</v>
      </c>
      <c r="D91" t="s">
        <v>10</v>
      </c>
      <c r="E91">
        <v>4</v>
      </c>
      <c r="F91" s="11">
        <v>475429</v>
      </c>
      <c r="G91" s="7" t="s">
        <v>165</v>
      </c>
      <c r="H91" t="s">
        <v>153</v>
      </c>
      <c r="I91" t="s">
        <v>153</v>
      </c>
      <c r="J91" t="s">
        <v>11</v>
      </c>
      <c r="K91" s="7" t="s">
        <v>148</v>
      </c>
      <c r="L91">
        <v>1.9870000000000001</v>
      </c>
      <c r="M91" s="12">
        <v>-30</v>
      </c>
    </row>
    <row r="92" spans="1:13" x14ac:dyDescent="0.25">
      <c r="A92">
        <v>42646</v>
      </c>
      <c r="B92">
        <v>1603</v>
      </c>
      <c r="C92" t="s">
        <v>9</v>
      </c>
      <c r="D92" t="s">
        <v>13</v>
      </c>
      <c r="E92">
        <v>5</v>
      </c>
      <c r="F92" s="11">
        <v>25262</v>
      </c>
      <c r="G92" s="7" t="s">
        <v>165</v>
      </c>
      <c r="H92" t="s">
        <v>153</v>
      </c>
      <c r="I92" t="s">
        <v>294</v>
      </c>
      <c r="J92" t="s">
        <v>11</v>
      </c>
      <c r="K92" s="7" t="s">
        <v>148</v>
      </c>
      <c r="L92" t="s">
        <v>294</v>
      </c>
      <c r="M92" t="s">
        <v>294</v>
      </c>
    </row>
    <row r="93" spans="1:13" x14ac:dyDescent="0.25">
      <c r="A93">
        <v>42813</v>
      </c>
      <c r="B93">
        <v>1604</v>
      </c>
      <c r="C93" t="s">
        <v>9</v>
      </c>
      <c r="D93" t="s">
        <v>13</v>
      </c>
      <c r="E93">
        <v>12</v>
      </c>
      <c r="F93" s="11" t="s">
        <v>166</v>
      </c>
      <c r="G93" s="7" t="s">
        <v>165</v>
      </c>
      <c r="H93" t="s">
        <v>153</v>
      </c>
      <c r="I93" t="s">
        <v>153</v>
      </c>
      <c r="J93" t="s">
        <v>11</v>
      </c>
      <c r="K93" s="7" t="s">
        <v>148</v>
      </c>
      <c r="L93">
        <v>1.9870000000000001</v>
      </c>
      <c r="M93" s="12">
        <v>239</v>
      </c>
    </row>
    <row r="94" spans="1:13" x14ac:dyDescent="0.25">
      <c r="A94">
        <v>43911</v>
      </c>
      <c r="B94">
        <v>1614</v>
      </c>
      <c r="C94" t="s">
        <v>9</v>
      </c>
      <c r="D94" t="s">
        <v>14</v>
      </c>
      <c r="E94">
        <v>3</v>
      </c>
      <c r="F94" s="11">
        <v>58122718</v>
      </c>
      <c r="G94" s="7" t="s">
        <v>165</v>
      </c>
      <c r="H94" t="s">
        <v>153</v>
      </c>
      <c r="I94" t="s">
        <v>153</v>
      </c>
      <c r="J94" t="s">
        <v>11</v>
      </c>
      <c r="K94" s="7" t="s">
        <v>148</v>
      </c>
      <c r="L94">
        <v>1.9870000000000001</v>
      </c>
      <c r="M94" s="12">
        <v>341</v>
      </c>
    </row>
    <row r="95" spans="1:13" x14ac:dyDescent="0.25">
      <c r="A95">
        <v>44067</v>
      </c>
      <c r="B95">
        <v>1593</v>
      </c>
      <c r="C95" t="s">
        <v>9</v>
      </c>
      <c r="D95" t="s">
        <v>10</v>
      </c>
      <c r="E95">
        <v>6</v>
      </c>
      <c r="F95" s="11">
        <v>16707</v>
      </c>
      <c r="G95" s="7" t="s">
        <v>165</v>
      </c>
      <c r="H95" t="s">
        <v>153</v>
      </c>
      <c r="I95" t="s">
        <v>153</v>
      </c>
      <c r="J95" t="s">
        <v>11</v>
      </c>
      <c r="K95" s="7" t="s">
        <v>148</v>
      </c>
      <c r="L95">
        <v>1.9870000000000001</v>
      </c>
      <c r="M95" s="12">
        <v>40</v>
      </c>
    </row>
    <row r="96" spans="1:13" x14ac:dyDescent="0.25">
      <c r="A96">
        <v>44233</v>
      </c>
      <c r="B96">
        <v>1611</v>
      </c>
      <c r="C96" t="s">
        <v>9</v>
      </c>
      <c r="D96" t="s">
        <v>14</v>
      </c>
      <c r="E96">
        <v>11</v>
      </c>
      <c r="F96" s="11">
        <v>375976</v>
      </c>
      <c r="G96" s="7" t="s">
        <v>165</v>
      </c>
      <c r="H96" t="s">
        <v>155</v>
      </c>
      <c r="I96" t="s">
        <v>157</v>
      </c>
      <c r="J96" t="s">
        <v>11</v>
      </c>
      <c r="K96" s="7" t="s">
        <v>148</v>
      </c>
      <c r="L96">
        <v>2.2850000000000001</v>
      </c>
      <c r="M96" s="12">
        <v>168</v>
      </c>
    </row>
    <row r="97" spans="1:13" x14ac:dyDescent="0.25">
      <c r="A97">
        <v>44233</v>
      </c>
      <c r="B97">
        <v>1611</v>
      </c>
      <c r="C97" t="s">
        <v>9</v>
      </c>
      <c r="D97" t="s">
        <v>14</v>
      </c>
      <c r="E97">
        <v>11</v>
      </c>
      <c r="F97" s="11">
        <v>375976</v>
      </c>
      <c r="G97" s="7" t="s">
        <v>165</v>
      </c>
      <c r="H97" t="s">
        <v>155</v>
      </c>
      <c r="I97" t="s">
        <v>156</v>
      </c>
      <c r="J97" t="s">
        <v>11</v>
      </c>
      <c r="K97" s="7" t="s">
        <v>148</v>
      </c>
      <c r="L97">
        <v>1.012</v>
      </c>
      <c r="M97" s="12">
        <v>15</v>
      </c>
    </row>
    <row r="98" spans="1:13" x14ac:dyDescent="0.25">
      <c r="A98">
        <v>44587</v>
      </c>
      <c r="B98">
        <v>1600</v>
      </c>
      <c r="C98" t="s">
        <v>9</v>
      </c>
      <c r="D98" t="s">
        <v>12</v>
      </c>
      <c r="E98">
        <v>6</v>
      </c>
      <c r="F98" s="11">
        <v>801384</v>
      </c>
      <c r="G98" s="7" t="s">
        <v>165</v>
      </c>
      <c r="H98" t="s">
        <v>153</v>
      </c>
      <c r="I98" t="s">
        <v>153</v>
      </c>
      <c r="J98" t="s">
        <v>11</v>
      </c>
      <c r="K98" s="7" t="s">
        <v>148</v>
      </c>
      <c r="L98">
        <v>1.9870000000000001</v>
      </c>
      <c r="M98" s="12">
        <v>137</v>
      </c>
    </row>
    <row r="99" spans="1:13" x14ac:dyDescent="0.25">
      <c r="A99">
        <v>44895</v>
      </c>
      <c r="B99">
        <v>1606</v>
      </c>
      <c r="C99" t="s">
        <v>9</v>
      </c>
      <c r="D99" t="s">
        <v>13</v>
      </c>
      <c r="E99">
        <v>7</v>
      </c>
      <c r="F99" s="11">
        <v>182017</v>
      </c>
      <c r="G99" s="7" t="s">
        <v>165</v>
      </c>
      <c r="H99" t="s">
        <v>153</v>
      </c>
      <c r="I99" t="s">
        <v>153</v>
      </c>
      <c r="J99" t="s">
        <v>11</v>
      </c>
      <c r="K99" s="7" t="s">
        <v>148</v>
      </c>
      <c r="L99">
        <v>1.9870000000000001</v>
      </c>
      <c r="M99" s="12">
        <v>372</v>
      </c>
    </row>
    <row r="100" spans="1:13" x14ac:dyDescent="0.25">
      <c r="A100">
        <v>45258</v>
      </c>
      <c r="B100">
        <v>1613</v>
      </c>
      <c r="C100" t="s">
        <v>9</v>
      </c>
      <c r="D100" t="s">
        <v>14</v>
      </c>
      <c r="E100">
        <v>5</v>
      </c>
      <c r="F100" s="11">
        <v>6491034000290</v>
      </c>
      <c r="G100" s="7" t="s">
        <v>165</v>
      </c>
      <c r="H100" t="s">
        <v>153</v>
      </c>
      <c r="I100" t="s">
        <v>153</v>
      </c>
      <c r="J100" t="s">
        <v>11</v>
      </c>
      <c r="K100" s="7" t="s">
        <v>148</v>
      </c>
      <c r="L100">
        <v>1.9870000000000001</v>
      </c>
      <c r="M100" s="12">
        <v>250</v>
      </c>
    </row>
    <row r="101" spans="1:13" x14ac:dyDescent="0.25">
      <c r="A101">
        <v>46149</v>
      </c>
      <c r="B101">
        <v>1591</v>
      </c>
      <c r="C101" t="s">
        <v>9</v>
      </c>
      <c r="D101" t="s">
        <v>10</v>
      </c>
      <c r="E101">
        <v>4</v>
      </c>
      <c r="F101" s="11">
        <v>184163</v>
      </c>
      <c r="G101" s="7" t="s">
        <v>165</v>
      </c>
      <c r="H101" t="s">
        <v>153</v>
      </c>
      <c r="I101" t="s">
        <v>153</v>
      </c>
      <c r="J101" t="s">
        <v>11</v>
      </c>
      <c r="K101" s="7" t="s">
        <v>148</v>
      </c>
      <c r="L101">
        <v>1.9870000000000001</v>
      </c>
      <c r="M101" s="12">
        <v>-794.2</v>
      </c>
    </row>
    <row r="102" spans="1:13" x14ac:dyDescent="0.25">
      <c r="A102">
        <v>46635</v>
      </c>
      <c r="B102">
        <v>1613</v>
      </c>
      <c r="C102" t="s">
        <v>9</v>
      </c>
      <c r="D102" t="s">
        <v>14</v>
      </c>
      <c r="E102">
        <v>5</v>
      </c>
      <c r="F102" s="11">
        <v>7580</v>
      </c>
      <c r="G102" s="7" t="s">
        <v>165</v>
      </c>
      <c r="H102" t="s">
        <v>153</v>
      </c>
      <c r="I102" t="s">
        <v>153</v>
      </c>
      <c r="J102" t="s">
        <v>11</v>
      </c>
      <c r="K102" s="7" t="s">
        <v>148</v>
      </c>
      <c r="L102">
        <v>1.9870000000000001</v>
      </c>
      <c r="M102" s="12">
        <v>352</v>
      </c>
    </row>
    <row r="103" spans="1:13" x14ac:dyDescent="0.25">
      <c r="A103">
        <v>46693</v>
      </c>
      <c r="B103">
        <v>1612</v>
      </c>
      <c r="C103" t="s">
        <v>9</v>
      </c>
      <c r="D103" t="s">
        <v>14</v>
      </c>
      <c r="E103">
        <v>7</v>
      </c>
      <c r="F103" s="11">
        <v>735241</v>
      </c>
      <c r="G103" s="7" t="s">
        <v>165</v>
      </c>
      <c r="H103" t="s">
        <v>153</v>
      </c>
      <c r="I103" t="s">
        <v>153</v>
      </c>
      <c r="J103" t="s">
        <v>11</v>
      </c>
      <c r="K103" s="7" t="s">
        <v>148</v>
      </c>
      <c r="L103">
        <v>1.9870000000000001</v>
      </c>
      <c r="M103" s="12">
        <v>383</v>
      </c>
    </row>
    <row r="104" spans="1:13" x14ac:dyDescent="0.25">
      <c r="A104">
        <v>47494</v>
      </c>
      <c r="B104">
        <v>1610</v>
      </c>
      <c r="C104" t="s">
        <v>9</v>
      </c>
      <c r="D104" t="s">
        <v>14</v>
      </c>
      <c r="E104">
        <v>9</v>
      </c>
      <c r="F104" s="11">
        <v>147627</v>
      </c>
      <c r="G104" s="7" t="s">
        <v>165</v>
      </c>
      <c r="H104" t="s">
        <v>153</v>
      </c>
      <c r="I104" t="s">
        <v>294</v>
      </c>
      <c r="J104" t="s">
        <v>11</v>
      </c>
      <c r="K104" s="7" t="s">
        <v>148</v>
      </c>
      <c r="L104" t="s">
        <v>294</v>
      </c>
      <c r="M104" t="s">
        <v>294</v>
      </c>
    </row>
    <row r="105" spans="1:13" x14ac:dyDescent="0.25">
      <c r="A105">
        <v>47839</v>
      </c>
      <c r="B105">
        <v>1614</v>
      </c>
      <c r="C105" t="s">
        <v>9</v>
      </c>
      <c r="D105" t="s">
        <v>14</v>
      </c>
      <c r="E105">
        <v>3</v>
      </c>
      <c r="F105" s="11">
        <v>794657</v>
      </c>
      <c r="G105" s="7" t="s">
        <v>165</v>
      </c>
      <c r="H105" t="s">
        <v>153</v>
      </c>
      <c r="I105" t="s">
        <v>153</v>
      </c>
      <c r="J105" t="s">
        <v>11</v>
      </c>
      <c r="K105" s="7" t="s">
        <v>148</v>
      </c>
      <c r="L105">
        <v>1.9870000000000001</v>
      </c>
      <c r="M105" s="12">
        <v>105</v>
      </c>
    </row>
    <row r="106" spans="1:13" x14ac:dyDescent="0.25">
      <c r="A106">
        <v>47953</v>
      </c>
      <c r="B106">
        <v>1603</v>
      </c>
      <c r="C106" t="s">
        <v>9</v>
      </c>
      <c r="D106" t="s">
        <v>13</v>
      </c>
      <c r="E106">
        <v>5</v>
      </c>
      <c r="F106" s="11">
        <v>1808510</v>
      </c>
      <c r="G106" s="7" t="s">
        <v>165</v>
      </c>
      <c r="H106" t="s">
        <v>153</v>
      </c>
      <c r="I106" t="s">
        <v>153</v>
      </c>
      <c r="J106" t="s">
        <v>11</v>
      </c>
      <c r="K106" s="7" t="s">
        <v>148</v>
      </c>
      <c r="L106">
        <v>1.9870000000000001</v>
      </c>
      <c r="M106" s="12">
        <v>-588</v>
      </c>
    </row>
    <row r="107" spans="1:13" x14ac:dyDescent="0.25">
      <c r="A107">
        <v>48139</v>
      </c>
      <c r="B107">
        <v>1595</v>
      </c>
      <c r="C107" t="s">
        <v>9</v>
      </c>
      <c r="D107" t="s">
        <v>10</v>
      </c>
      <c r="E107">
        <v>9</v>
      </c>
      <c r="F107" s="11">
        <v>42200</v>
      </c>
      <c r="G107" s="7" t="s">
        <v>165</v>
      </c>
      <c r="H107" t="s">
        <v>153</v>
      </c>
      <c r="I107" t="s">
        <v>294</v>
      </c>
      <c r="J107" t="s">
        <v>11</v>
      </c>
      <c r="K107" s="7" t="s">
        <v>148</v>
      </c>
      <c r="L107" t="s">
        <v>294</v>
      </c>
      <c r="M107" t="s">
        <v>294</v>
      </c>
    </row>
    <row r="108" spans="1:13" x14ac:dyDescent="0.25">
      <c r="A108">
        <v>48468</v>
      </c>
      <c r="B108">
        <v>1591</v>
      </c>
      <c r="C108" t="s">
        <v>9</v>
      </c>
      <c r="D108" t="s">
        <v>10</v>
      </c>
      <c r="E108">
        <v>4</v>
      </c>
      <c r="F108" s="11">
        <v>5210</v>
      </c>
      <c r="G108" s="7" t="s">
        <v>165</v>
      </c>
      <c r="H108" t="s">
        <v>153</v>
      </c>
      <c r="I108" t="s">
        <v>153</v>
      </c>
      <c r="J108" t="s">
        <v>11</v>
      </c>
      <c r="K108" s="7" t="s">
        <v>148</v>
      </c>
      <c r="L108">
        <v>1.9870000000000001</v>
      </c>
      <c r="M108" s="12">
        <v>236</v>
      </c>
    </row>
    <row r="109" spans="1:13" x14ac:dyDescent="0.25">
      <c r="A109">
        <v>48601</v>
      </c>
      <c r="B109">
        <v>1595</v>
      </c>
      <c r="C109" t="s">
        <v>9</v>
      </c>
      <c r="D109" t="s">
        <v>10</v>
      </c>
      <c r="E109">
        <v>9</v>
      </c>
      <c r="F109" s="11">
        <v>60196</v>
      </c>
      <c r="G109" s="7" t="s">
        <v>165</v>
      </c>
      <c r="H109" t="s">
        <v>153</v>
      </c>
      <c r="I109" t="s">
        <v>153</v>
      </c>
      <c r="J109" t="s">
        <v>11</v>
      </c>
      <c r="K109" s="7" t="s">
        <v>148</v>
      </c>
      <c r="L109">
        <v>1.9870000000000001</v>
      </c>
      <c r="M109" s="12">
        <v>72</v>
      </c>
    </row>
    <row r="110" spans="1:13" x14ac:dyDescent="0.25">
      <c r="A110">
        <v>49832</v>
      </c>
      <c r="B110">
        <v>1591</v>
      </c>
      <c r="C110" t="s">
        <v>9</v>
      </c>
      <c r="D110" t="s">
        <v>10</v>
      </c>
      <c r="E110">
        <v>4</v>
      </c>
      <c r="F110" s="11">
        <v>289139</v>
      </c>
      <c r="G110" s="7" t="s">
        <v>165</v>
      </c>
      <c r="H110" t="s">
        <v>153</v>
      </c>
      <c r="I110" t="s">
        <v>153</v>
      </c>
      <c r="J110" t="s">
        <v>11</v>
      </c>
      <c r="K110" s="7" t="s">
        <v>148</v>
      </c>
      <c r="L110">
        <v>1.9870000000000001</v>
      </c>
      <c r="M110" s="12">
        <v>-126</v>
      </c>
    </row>
    <row r="111" spans="1:13" x14ac:dyDescent="0.25">
      <c r="A111">
        <v>50090</v>
      </c>
      <c r="B111">
        <v>1592</v>
      </c>
      <c r="C111" t="s">
        <v>9</v>
      </c>
      <c r="D111" t="s">
        <v>10</v>
      </c>
      <c r="E111">
        <v>8</v>
      </c>
      <c r="F111" s="11">
        <v>187849</v>
      </c>
      <c r="G111" s="7" t="s">
        <v>165</v>
      </c>
      <c r="H111" t="s">
        <v>153</v>
      </c>
      <c r="I111" t="s">
        <v>153</v>
      </c>
      <c r="J111" t="s">
        <v>11</v>
      </c>
      <c r="K111" s="7" t="s">
        <v>148</v>
      </c>
      <c r="L111">
        <v>1.9870000000000001</v>
      </c>
      <c r="M111" s="12">
        <v>224</v>
      </c>
    </row>
    <row r="112" spans="1:13" x14ac:dyDescent="0.25">
      <c r="A112">
        <v>50858</v>
      </c>
      <c r="B112">
        <v>1603</v>
      </c>
      <c r="C112" t="s">
        <v>9</v>
      </c>
      <c r="D112" t="s">
        <v>13</v>
      </c>
      <c r="E112">
        <v>5</v>
      </c>
      <c r="F112" s="11">
        <v>187120</v>
      </c>
      <c r="G112" s="7" t="s">
        <v>165</v>
      </c>
      <c r="H112" t="s">
        <v>153</v>
      </c>
      <c r="I112" t="s">
        <v>153</v>
      </c>
      <c r="J112" t="s">
        <v>11</v>
      </c>
      <c r="K112" s="7" t="s">
        <v>148</v>
      </c>
      <c r="L112">
        <v>1.9870000000000001</v>
      </c>
      <c r="M112" s="12">
        <v>-335.2</v>
      </c>
    </row>
    <row r="113" spans="1:13" x14ac:dyDescent="0.25">
      <c r="A113">
        <v>51042</v>
      </c>
      <c r="B113">
        <v>1592</v>
      </c>
      <c r="C113" t="s">
        <v>9</v>
      </c>
      <c r="D113" t="s">
        <v>10</v>
      </c>
      <c r="E113">
        <v>8</v>
      </c>
      <c r="F113" s="11">
        <v>16202909</v>
      </c>
      <c r="G113" s="7" t="s">
        <v>165</v>
      </c>
      <c r="H113" t="s">
        <v>153</v>
      </c>
      <c r="I113" t="s">
        <v>153</v>
      </c>
      <c r="J113" t="s">
        <v>11</v>
      </c>
      <c r="K113" s="7" t="s">
        <v>148</v>
      </c>
      <c r="L113">
        <v>1.9870000000000001</v>
      </c>
      <c r="M113" s="12">
        <v>66</v>
      </c>
    </row>
    <row r="114" spans="1:13" x14ac:dyDescent="0.25">
      <c r="A114">
        <v>52334</v>
      </c>
      <c r="B114">
        <v>1591</v>
      </c>
      <c r="C114" t="s">
        <v>9</v>
      </c>
      <c r="D114" t="s">
        <v>10</v>
      </c>
      <c r="E114">
        <v>4</v>
      </c>
      <c r="F114" s="11">
        <v>33242</v>
      </c>
      <c r="G114" s="7" t="s">
        <v>165</v>
      </c>
      <c r="H114" t="s">
        <v>153</v>
      </c>
      <c r="I114" t="s">
        <v>153</v>
      </c>
      <c r="J114" t="s">
        <v>11</v>
      </c>
      <c r="K114" s="7" t="s">
        <v>148</v>
      </c>
      <c r="L114">
        <v>1.9870000000000001</v>
      </c>
      <c r="M114" s="12">
        <v>0</v>
      </c>
    </row>
    <row r="115" spans="1:13" x14ac:dyDescent="0.25">
      <c r="A115">
        <v>53022</v>
      </c>
      <c r="B115">
        <v>1592</v>
      </c>
      <c r="C115" t="s">
        <v>9</v>
      </c>
      <c r="D115" t="s">
        <v>10</v>
      </c>
      <c r="E115">
        <v>8</v>
      </c>
      <c r="F115" s="11">
        <v>146227</v>
      </c>
      <c r="G115" s="7" t="s">
        <v>165</v>
      </c>
      <c r="H115" t="s">
        <v>153</v>
      </c>
      <c r="I115" t="s">
        <v>153</v>
      </c>
      <c r="J115" t="s">
        <v>11</v>
      </c>
      <c r="K115" s="7" t="s">
        <v>148</v>
      </c>
      <c r="L115">
        <v>1.9870000000000001</v>
      </c>
      <c r="M115" s="12">
        <v>428.29999999999899</v>
      </c>
    </row>
    <row r="116" spans="1:13" x14ac:dyDescent="0.25">
      <c r="A116">
        <v>54285</v>
      </c>
      <c r="B116">
        <v>1603</v>
      </c>
      <c r="C116" t="s">
        <v>9</v>
      </c>
      <c r="D116" t="s">
        <v>13</v>
      </c>
      <c r="E116">
        <v>5</v>
      </c>
      <c r="F116" s="11">
        <v>14852</v>
      </c>
      <c r="G116" s="7" t="s">
        <v>165</v>
      </c>
      <c r="H116" t="s">
        <v>153</v>
      </c>
      <c r="I116" t="s">
        <v>153</v>
      </c>
      <c r="J116" t="s">
        <v>11</v>
      </c>
      <c r="K116" s="7" t="s">
        <v>148</v>
      </c>
      <c r="L116">
        <v>1.9870000000000001</v>
      </c>
      <c r="M116" s="12">
        <v>127</v>
      </c>
    </row>
    <row r="117" spans="1:13" x14ac:dyDescent="0.25">
      <c r="A117">
        <v>54365</v>
      </c>
      <c r="B117">
        <v>1599</v>
      </c>
      <c r="C117" t="s">
        <v>9</v>
      </c>
      <c r="D117" t="s">
        <v>12</v>
      </c>
      <c r="E117">
        <v>7</v>
      </c>
      <c r="F117" s="11">
        <v>286090</v>
      </c>
      <c r="G117" s="7" t="s">
        <v>165</v>
      </c>
      <c r="H117" t="s">
        <v>153</v>
      </c>
      <c r="I117" t="s">
        <v>294</v>
      </c>
      <c r="J117" t="s">
        <v>11</v>
      </c>
      <c r="K117" s="7" t="s">
        <v>148</v>
      </c>
      <c r="L117" t="s">
        <v>294</v>
      </c>
      <c r="M117" t="s">
        <v>294</v>
      </c>
    </row>
    <row r="118" spans="1:13" x14ac:dyDescent="0.25">
      <c r="A118">
        <v>54483</v>
      </c>
      <c r="B118">
        <v>1611</v>
      </c>
      <c r="C118" t="s">
        <v>9</v>
      </c>
      <c r="D118" t="s">
        <v>14</v>
      </c>
      <c r="E118">
        <v>11</v>
      </c>
      <c r="F118" s="11">
        <v>420743</v>
      </c>
      <c r="G118" s="7" t="s">
        <v>165</v>
      </c>
      <c r="H118" t="s">
        <v>153</v>
      </c>
      <c r="I118" t="s">
        <v>153</v>
      </c>
      <c r="J118" t="s">
        <v>11</v>
      </c>
      <c r="K118" s="7" t="s">
        <v>148</v>
      </c>
      <c r="L118">
        <v>1.9870000000000001</v>
      </c>
      <c r="M118" s="12">
        <v>82</v>
      </c>
    </row>
    <row r="119" spans="1:13" x14ac:dyDescent="0.25">
      <c r="A119">
        <v>54637</v>
      </c>
      <c r="B119">
        <v>1605</v>
      </c>
      <c r="C119" t="s">
        <v>9</v>
      </c>
      <c r="D119" t="s">
        <v>13</v>
      </c>
      <c r="E119">
        <v>3</v>
      </c>
      <c r="F119" s="11">
        <v>58096790</v>
      </c>
      <c r="G119" s="7" t="s">
        <v>165</v>
      </c>
      <c r="H119" t="s">
        <v>153</v>
      </c>
      <c r="I119" t="s">
        <v>294</v>
      </c>
      <c r="J119" t="s">
        <v>11</v>
      </c>
      <c r="K119" s="7" t="s">
        <v>148</v>
      </c>
      <c r="L119" t="s">
        <v>294</v>
      </c>
      <c r="M119" t="s">
        <v>294</v>
      </c>
    </row>
    <row r="120" spans="1:13" x14ac:dyDescent="0.25">
      <c r="A120">
        <v>54741</v>
      </c>
      <c r="B120">
        <v>1592</v>
      </c>
      <c r="C120" t="s">
        <v>9</v>
      </c>
      <c r="D120" t="s">
        <v>10</v>
      </c>
      <c r="E120">
        <v>8</v>
      </c>
      <c r="F120" s="11">
        <v>4239916</v>
      </c>
      <c r="G120" s="7" t="s">
        <v>165</v>
      </c>
      <c r="H120" t="s">
        <v>153</v>
      </c>
      <c r="I120" t="s">
        <v>153</v>
      </c>
      <c r="J120" t="s">
        <v>11</v>
      </c>
      <c r="K120" s="7" t="s">
        <v>148</v>
      </c>
      <c r="L120">
        <v>1.9870000000000001</v>
      </c>
      <c r="M120" s="12">
        <v>230.599999999999</v>
      </c>
    </row>
    <row r="121" spans="1:13" x14ac:dyDescent="0.25">
      <c r="A121">
        <v>55080</v>
      </c>
      <c r="B121">
        <v>1593</v>
      </c>
      <c r="C121" t="s">
        <v>9</v>
      </c>
      <c r="D121" t="s">
        <v>10</v>
      </c>
      <c r="E121">
        <v>6</v>
      </c>
      <c r="F121" s="11">
        <v>32311011</v>
      </c>
      <c r="G121" s="7" t="s">
        <v>165</v>
      </c>
      <c r="H121" t="s">
        <v>153</v>
      </c>
      <c r="I121" t="s">
        <v>153</v>
      </c>
      <c r="J121" t="s">
        <v>11</v>
      </c>
      <c r="K121" s="7" t="s">
        <v>148</v>
      </c>
      <c r="L121">
        <v>1.9870000000000001</v>
      </c>
      <c r="M121" s="12">
        <v>62</v>
      </c>
    </row>
    <row r="122" spans="1:13" x14ac:dyDescent="0.25">
      <c r="A122">
        <v>55288</v>
      </c>
      <c r="B122">
        <v>1591</v>
      </c>
      <c r="C122" t="s">
        <v>9</v>
      </c>
      <c r="D122" t="s">
        <v>10</v>
      </c>
      <c r="E122">
        <v>4</v>
      </c>
      <c r="F122" s="11">
        <v>58096912</v>
      </c>
      <c r="G122" s="7" t="s">
        <v>165</v>
      </c>
      <c r="H122" t="s">
        <v>153</v>
      </c>
      <c r="I122" t="s">
        <v>153</v>
      </c>
      <c r="J122" t="s">
        <v>11</v>
      </c>
      <c r="K122" s="7" t="s">
        <v>148</v>
      </c>
      <c r="L122">
        <v>1.9870000000000001</v>
      </c>
      <c r="M122" s="12">
        <v>109</v>
      </c>
    </row>
    <row r="123" spans="1:13" x14ac:dyDescent="0.25">
      <c r="A123">
        <v>55337</v>
      </c>
      <c r="B123">
        <v>1600</v>
      </c>
      <c r="C123" t="s">
        <v>9</v>
      </c>
      <c r="D123" t="s">
        <v>12</v>
      </c>
      <c r="E123">
        <v>6</v>
      </c>
      <c r="F123" s="11">
        <v>420197</v>
      </c>
      <c r="G123" s="7" t="s">
        <v>165</v>
      </c>
      <c r="H123" t="s">
        <v>153</v>
      </c>
      <c r="I123" t="s">
        <v>294</v>
      </c>
      <c r="J123" t="s">
        <v>11</v>
      </c>
      <c r="K123" s="7" t="s">
        <v>148</v>
      </c>
      <c r="L123" t="s">
        <v>294</v>
      </c>
      <c r="M123" t="s">
        <v>294</v>
      </c>
    </row>
    <row r="124" spans="1:13" x14ac:dyDescent="0.25">
      <c r="A124">
        <v>63551</v>
      </c>
      <c r="B124">
        <v>58370</v>
      </c>
      <c r="C124" t="s">
        <v>48</v>
      </c>
      <c r="D124" t="s">
        <v>49</v>
      </c>
      <c r="E124">
        <v>18</v>
      </c>
      <c r="F124" s="11" t="s">
        <v>167</v>
      </c>
      <c r="G124" s="7" t="s">
        <v>165</v>
      </c>
      <c r="H124" t="s">
        <v>153</v>
      </c>
      <c r="I124" t="s">
        <v>153</v>
      </c>
      <c r="J124" t="s">
        <v>11</v>
      </c>
      <c r="K124" s="7" t="s">
        <v>148</v>
      </c>
      <c r="L124">
        <v>1.9870000000000001</v>
      </c>
      <c r="M124" s="12">
        <v>0</v>
      </c>
    </row>
    <row r="125" spans="1:13" x14ac:dyDescent="0.25">
      <c r="A125">
        <v>63741</v>
      </c>
      <c r="B125">
        <v>56963</v>
      </c>
      <c r="C125" t="s">
        <v>15</v>
      </c>
      <c r="D125" t="s">
        <v>28</v>
      </c>
      <c r="E125">
        <v>36</v>
      </c>
      <c r="F125" s="11">
        <v>7789128386106</v>
      </c>
      <c r="G125" s="7" t="s">
        <v>165</v>
      </c>
      <c r="H125" t="s">
        <v>153</v>
      </c>
      <c r="I125" t="s">
        <v>153</v>
      </c>
      <c r="J125" t="s">
        <v>11</v>
      </c>
      <c r="K125" s="7" t="s">
        <v>148</v>
      </c>
      <c r="L125">
        <v>1.9870000000000001</v>
      </c>
      <c r="M125" s="12">
        <v>91</v>
      </c>
    </row>
    <row r="126" spans="1:13" x14ac:dyDescent="0.25">
      <c r="A126">
        <v>63836</v>
      </c>
      <c r="B126">
        <v>58363</v>
      </c>
      <c r="C126" t="s">
        <v>48</v>
      </c>
      <c r="D126" t="s">
        <v>49</v>
      </c>
      <c r="E126">
        <v>11</v>
      </c>
      <c r="F126" s="11">
        <v>34914711</v>
      </c>
      <c r="G126" s="7" t="s">
        <v>165</v>
      </c>
      <c r="H126" t="s">
        <v>153</v>
      </c>
      <c r="I126" t="s">
        <v>294</v>
      </c>
      <c r="J126" t="s">
        <v>11</v>
      </c>
      <c r="K126" s="7" t="s">
        <v>148</v>
      </c>
      <c r="L126" t="s">
        <v>294</v>
      </c>
      <c r="M126" t="s">
        <v>294</v>
      </c>
    </row>
    <row r="127" spans="1:13" x14ac:dyDescent="0.25">
      <c r="A127">
        <v>63866</v>
      </c>
      <c r="B127">
        <v>58321</v>
      </c>
      <c r="C127" t="s">
        <v>29</v>
      </c>
      <c r="D127" t="s">
        <v>43</v>
      </c>
      <c r="E127" t="s">
        <v>44</v>
      </c>
      <c r="F127" s="11">
        <v>7446854</v>
      </c>
      <c r="G127" s="7" t="s">
        <v>165</v>
      </c>
      <c r="H127" t="s">
        <v>153</v>
      </c>
      <c r="I127" t="s">
        <v>153</v>
      </c>
      <c r="J127" t="s">
        <v>18</v>
      </c>
      <c r="K127" s="7" t="s">
        <v>148</v>
      </c>
      <c r="L127">
        <v>2.76</v>
      </c>
      <c r="M127" s="12">
        <v>1312</v>
      </c>
    </row>
    <row r="128" spans="1:13" x14ac:dyDescent="0.25">
      <c r="A128">
        <v>63944</v>
      </c>
      <c r="B128">
        <v>62291</v>
      </c>
      <c r="C128" t="s">
        <v>54</v>
      </c>
      <c r="D128" t="s">
        <v>55</v>
      </c>
      <c r="E128">
        <v>9</v>
      </c>
      <c r="F128" s="11">
        <v>216997</v>
      </c>
      <c r="G128" s="7" t="s">
        <v>165</v>
      </c>
      <c r="H128" t="s">
        <v>153</v>
      </c>
      <c r="I128" t="s">
        <v>153</v>
      </c>
      <c r="J128" t="s">
        <v>18</v>
      </c>
      <c r="K128" s="7" t="s">
        <v>148</v>
      </c>
      <c r="L128">
        <v>2.76</v>
      </c>
      <c r="M128" s="12">
        <v>304</v>
      </c>
    </row>
    <row r="129" spans="1:13" x14ac:dyDescent="0.25">
      <c r="A129">
        <v>64175</v>
      </c>
      <c r="B129">
        <v>58314</v>
      </c>
      <c r="C129" t="s">
        <v>29</v>
      </c>
      <c r="D129" t="s">
        <v>42</v>
      </c>
      <c r="E129">
        <v>6</v>
      </c>
      <c r="F129" s="11">
        <v>127094</v>
      </c>
      <c r="G129" s="7" t="s">
        <v>165</v>
      </c>
      <c r="H129" t="s">
        <v>153</v>
      </c>
      <c r="I129" t="s">
        <v>153</v>
      </c>
      <c r="J129" t="s">
        <v>11</v>
      </c>
      <c r="K129" s="7" t="s">
        <v>148</v>
      </c>
      <c r="L129">
        <v>1.9870000000000001</v>
      </c>
      <c r="M129" s="12">
        <v>700</v>
      </c>
    </row>
    <row r="130" spans="1:13" x14ac:dyDescent="0.25">
      <c r="A130">
        <v>64186</v>
      </c>
      <c r="B130">
        <v>56791</v>
      </c>
      <c r="C130" t="s">
        <v>15</v>
      </c>
      <c r="D130" t="s">
        <v>22</v>
      </c>
      <c r="E130">
        <v>46</v>
      </c>
      <c r="F130" s="11">
        <v>409828</v>
      </c>
      <c r="G130" s="7" t="s">
        <v>165</v>
      </c>
      <c r="H130" t="s">
        <v>153</v>
      </c>
      <c r="I130" t="s">
        <v>153</v>
      </c>
      <c r="J130" t="s">
        <v>11</v>
      </c>
      <c r="K130" s="7" t="s">
        <v>148</v>
      </c>
      <c r="L130">
        <v>1.9870000000000001</v>
      </c>
      <c r="M130" s="12">
        <v>10</v>
      </c>
    </row>
    <row r="131" spans="1:13" x14ac:dyDescent="0.25">
      <c r="A131">
        <v>64289</v>
      </c>
      <c r="B131">
        <v>58210</v>
      </c>
      <c r="C131" t="s">
        <v>29</v>
      </c>
      <c r="D131" t="s">
        <v>32</v>
      </c>
      <c r="E131">
        <v>27</v>
      </c>
      <c r="F131" s="11">
        <v>6681893</v>
      </c>
      <c r="G131" s="7" t="s">
        <v>165</v>
      </c>
      <c r="H131" t="s">
        <v>153</v>
      </c>
      <c r="I131" t="s">
        <v>153</v>
      </c>
      <c r="J131" t="s">
        <v>11</v>
      </c>
      <c r="K131" s="7" t="s">
        <v>148</v>
      </c>
      <c r="L131">
        <v>1.9870000000000001</v>
      </c>
      <c r="M131" s="12">
        <v>71</v>
      </c>
    </row>
    <row r="132" spans="1:13" x14ac:dyDescent="0.25">
      <c r="A132">
        <v>64975</v>
      </c>
      <c r="B132">
        <v>56789</v>
      </c>
      <c r="C132" t="s">
        <v>15</v>
      </c>
      <c r="D132" t="s">
        <v>22</v>
      </c>
      <c r="E132">
        <v>9</v>
      </c>
      <c r="F132" s="11">
        <v>7791054028157</v>
      </c>
      <c r="G132" s="7" t="s">
        <v>165</v>
      </c>
      <c r="H132" t="s">
        <v>153</v>
      </c>
      <c r="I132" t="s">
        <v>153</v>
      </c>
      <c r="J132" t="s">
        <v>18</v>
      </c>
      <c r="K132" s="7" t="s">
        <v>148</v>
      </c>
      <c r="L132">
        <v>2.76</v>
      </c>
      <c r="M132" s="12">
        <v>81</v>
      </c>
    </row>
    <row r="133" spans="1:13" x14ac:dyDescent="0.25">
      <c r="A133">
        <v>65123</v>
      </c>
      <c r="B133">
        <v>56790</v>
      </c>
      <c r="C133" t="s">
        <v>15</v>
      </c>
      <c r="D133" t="s">
        <v>22</v>
      </c>
      <c r="E133">
        <v>13</v>
      </c>
      <c r="F133" s="11">
        <v>187162</v>
      </c>
      <c r="G133" s="7" t="s">
        <v>165</v>
      </c>
      <c r="H133" t="s">
        <v>153</v>
      </c>
      <c r="I133" t="s">
        <v>153</v>
      </c>
      <c r="J133" t="s">
        <v>18</v>
      </c>
      <c r="K133" s="7" t="s">
        <v>148</v>
      </c>
      <c r="L133">
        <v>2.76</v>
      </c>
      <c r="M133" s="12">
        <v>68</v>
      </c>
    </row>
    <row r="134" spans="1:13" x14ac:dyDescent="0.25">
      <c r="A134">
        <v>65269</v>
      </c>
      <c r="B134">
        <v>56854</v>
      </c>
      <c r="C134" t="s">
        <v>15</v>
      </c>
      <c r="D134" t="s">
        <v>23</v>
      </c>
      <c r="E134" t="s">
        <v>25</v>
      </c>
      <c r="F134" s="11">
        <v>348848</v>
      </c>
      <c r="G134" s="7" t="s">
        <v>165</v>
      </c>
      <c r="H134" t="s">
        <v>153</v>
      </c>
      <c r="I134" t="s">
        <v>153</v>
      </c>
      <c r="J134" t="s">
        <v>18</v>
      </c>
      <c r="K134" s="7" t="s">
        <v>148</v>
      </c>
      <c r="L134">
        <v>2.76</v>
      </c>
      <c r="M134" s="12">
        <v>54</v>
      </c>
    </row>
    <row r="135" spans="1:13" x14ac:dyDescent="0.25">
      <c r="A135">
        <v>65367</v>
      </c>
      <c r="B135">
        <v>56789</v>
      </c>
      <c r="C135" t="s">
        <v>15</v>
      </c>
      <c r="D135" t="s">
        <v>22</v>
      </c>
      <c r="E135">
        <v>9</v>
      </c>
      <c r="F135" s="11">
        <v>122258</v>
      </c>
      <c r="G135" s="7" t="s">
        <v>165</v>
      </c>
      <c r="H135" t="s">
        <v>153</v>
      </c>
      <c r="I135" t="s">
        <v>153</v>
      </c>
      <c r="J135" t="s">
        <v>18</v>
      </c>
      <c r="K135" s="7" t="s">
        <v>148</v>
      </c>
      <c r="L135">
        <v>2.76</v>
      </c>
      <c r="M135" s="12">
        <v>116</v>
      </c>
    </row>
    <row r="136" spans="1:13" x14ac:dyDescent="0.25">
      <c r="A136">
        <v>65491</v>
      </c>
      <c r="B136">
        <v>56789</v>
      </c>
      <c r="C136" t="s">
        <v>15</v>
      </c>
      <c r="D136" t="s">
        <v>22</v>
      </c>
      <c r="E136">
        <v>9</v>
      </c>
      <c r="F136" s="11">
        <v>498058</v>
      </c>
      <c r="G136" s="7" t="s">
        <v>165</v>
      </c>
      <c r="H136" t="s">
        <v>153</v>
      </c>
      <c r="I136" t="s">
        <v>153</v>
      </c>
      <c r="J136" t="s">
        <v>18</v>
      </c>
      <c r="K136" s="7" t="s">
        <v>148</v>
      </c>
      <c r="L136">
        <v>2.76</v>
      </c>
      <c r="M136" s="12">
        <v>119</v>
      </c>
    </row>
    <row r="137" spans="1:13" x14ac:dyDescent="0.25">
      <c r="A137">
        <v>65679</v>
      </c>
      <c r="B137">
        <v>56854</v>
      </c>
      <c r="C137" t="s">
        <v>15</v>
      </c>
      <c r="D137" t="s">
        <v>23</v>
      </c>
      <c r="E137" t="s">
        <v>25</v>
      </c>
      <c r="F137" s="11">
        <v>97327743</v>
      </c>
      <c r="G137" s="7" t="s">
        <v>165</v>
      </c>
      <c r="H137" t="s">
        <v>153</v>
      </c>
      <c r="I137" t="s">
        <v>153</v>
      </c>
      <c r="J137" t="s">
        <v>18</v>
      </c>
      <c r="K137" s="7" t="s">
        <v>148</v>
      </c>
      <c r="L137">
        <v>2.76</v>
      </c>
      <c r="M137" s="12">
        <v>0</v>
      </c>
    </row>
    <row r="138" spans="1:13" x14ac:dyDescent="0.25">
      <c r="A138">
        <v>65681</v>
      </c>
      <c r="B138">
        <v>56790</v>
      </c>
      <c r="C138" t="s">
        <v>15</v>
      </c>
      <c r="D138" t="s">
        <v>22</v>
      </c>
      <c r="E138">
        <v>13</v>
      </c>
      <c r="F138" s="11">
        <v>152779</v>
      </c>
      <c r="G138" s="7" t="s">
        <v>165</v>
      </c>
      <c r="H138" t="s">
        <v>153</v>
      </c>
      <c r="I138" t="s">
        <v>153</v>
      </c>
      <c r="J138" t="s">
        <v>18</v>
      </c>
      <c r="K138" s="7" t="s">
        <v>148</v>
      </c>
      <c r="L138">
        <v>2.76</v>
      </c>
      <c r="M138" s="12">
        <v>142</v>
      </c>
    </row>
    <row r="139" spans="1:13" x14ac:dyDescent="0.25">
      <c r="A139">
        <v>66179</v>
      </c>
      <c r="B139">
        <v>56789</v>
      </c>
      <c r="C139" t="s">
        <v>15</v>
      </c>
      <c r="D139" t="s">
        <v>22</v>
      </c>
      <c r="E139">
        <v>9</v>
      </c>
      <c r="F139" s="11">
        <v>1646</v>
      </c>
      <c r="G139" s="7" t="s">
        <v>165</v>
      </c>
      <c r="H139" t="s">
        <v>153</v>
      </c>
      <c r="I139" t="s">
        <v>153</v>
      </c>
      <c r="J139" t="s">
        <v>18</v>
      </c>
      <c r="K139" s="7" t="s">
        <v>148</v>
      </c>
      <c r="L139">
        <v>2.76</v>
      </c>
      <c r="M139" s="12">
        <v>121</v>
      </c>
    </row>
    <row r="140" spans="1:13" x14ac:dyDescent="0.25">
      <c r="A140">
        <v>66357</v>
      </c>
      <c r="B140">
        <v>56789</v>
      </c>
      <c r="C140" t="s">
        <v>15</v>
      </c>
      <c r="D140" t="s">
        <v>22</v>
      </c>
      <c r="E140">
        <v>9</v>
      </c>
      <c r="F140" s="11">
        <v>181031</v>
      </c>
      <c r="G140" s="7" t="s">
        <v>165</v>
      </c>
      <c r="H140" t="s">
        <v>153</v>
      </c>
      <c r="I140" t="s">
        <v>153</v>
      </c>
      <c r="J140" t="s">
        <v>18</v>
      </c>
      <c r="K140" s="7" t="s">
        <v>148</v>
      </c>
      <c r="L140">
        <v>2.76</v>
      </c>
      <c r="M140" s="12">
        <v>205</v>
      </c>
    </row>
    <row r="141" spans="1:13" x14ac:dyDescent="0.25">
      <c r="A141">
        <v>66407</v>
      </c>
      <c r="B141">
        <v>56854</v>
      </c>
      <c r="C141" t="s">
        <v>15</v>
      </c>
      <c r="D141" t="s">
        <v>23</v>
      </c>
      <c r="E141" t="s">
        <v>25</v>
      </c>
      <c r="F141" s="11">
        <v>13032499</v>
      </c>
      <c r="G141" s="7" t="s">
        <v>165</v>
      </c>
      <c r="H141" t="s">
        <v>153</v>
      </c>
      <c r="I141" t="s">
        <v>153</v>
      </c>
      <c r="J141" t="s">
        <v>18</v>
      </c>
      <c r="K141" s="7" t="s">
        <v>148</v>
      </c>
      <c r="L141">
        <v>2.76</v>
      </c>
      <c r="M141" s="12">
        <v>201</v>
      </c>
    </row>
    <row r="142" spans="1:13" x14ac:dyDescent="0.25">
      <c r="A142">
        <v>66933</v>
      </c>
      <c r="B142">
        <v>56790</v>
      </c>
      <c r="C142" t="s">
        <v>15</v>
      </c>
      <c r="D142" t="s">
        <v>22</v>
      </c>
      <c r="E142">
        <v>13</v>
      </c>
      <c r="F142" s="11">
        <v>108984</v>
      </c>
      <c r="G142" s="7" t="s">
        <v>165</v>
      </c>
      <c r="H142" t="s">
        <v>153</v>
      </c>
      <c r="I142" t="s">
        <v>153</v>
      </c>
      <c r="J142" t="s">
        <v>18</v>
      </c>
      <c r="K142" s="7" t="s">
        <v>148</v>
      </c>
      <c r="L142">
        <v>2.76</v>
      </c>
      <c r="M142" s="12">
        <v>52</v>
      </c>
    </row>
    <row r="143" spans="1:13" x14ac:dyDescent="0.25">
      <c r="A143">
        <v>67161</v>
      </c>
      <c r="B143">
        <v>56790</v>
      </c>
      <c r="C143" t="s">
        <v>15</v>
      </c>
      <c r="D143" t="s">
        <v>22</v>
      </c>
      <c r="E143">
        <v>13</v>
      </c>
      <c r="F143" s="11">
        <v>108337762</v>
      </c>
      <c r="G143" s="7" t="s">
        <v>165</v>
      </c>
      <c r="H143" t="s">
        <v>153</v>
      </c>
      <c r="I143" t="s">
        <v>153</v>
      </c>
      <c r="J143" t="s">
        <v>18</v>
      </c>
      <c r="K143" s="7" t="s">
        <v>148</v>
      </c>
      <c r="L143">
        <v>2.76</v>
      </c>
      <c r="M143" s="12">
        <v>85</v>
      </c>
    </row>
    <row r="144" spans="1:13" x14ac:dyDescent="0.25">
      <c r="A144">
        <v>67365</v>
      </c>
      <c r="B144">
        <v>56761</v>
      </c>
      <c r="C144" t="s">
        <v>15</v>
      </c>
      <c r="D144" t="s">
        <v>16</v>
      </c>
      <c r="E144" t="s">
        <v>17</v>
      </c>
      <c r="F144" s="11">
        <v>184148</v>
      </c>
      <c r="G144" s="7" t="s">
        <v>165</v>
      </c>
      <c r="H144" t="s">
        <v>153</v>
      </c>
      <c r="I144" t="s">
        <v>153</v>
      </c>
      <c r="J144" t="s">
        <v>18</v>
      </c>
      <c r="K144" s="7" t="s">
        <v>148</v>
      </c>
      <c r="L144">
        <v>2.76</v>
      </c>
      <c r="M144" s="12">
        <v>193</v>
      </c>
    </row>
    <row r="145" spans="1:13" x14ac:dyDescent="0.25">
      <c r="A145">
        <v>67485</v>
      </c>
      <c r="B145">
        <v>56790</v>
      </c>
      <c r="C145" t="s">
        <v>15</v>
      </c>
      <c r="D145" t="s">
        <v>22</v>
      </c>
      <c r="E145">
        <v>13</v>
      </c>
      <c r="F145" s="11">
        <v>7789063045052</v>
      </c>
      <c r="G145" s="7" t="s">
        <v>165</v>
      </c>
      <c r="H145" t="s">
        <v>153</v>
      </c>
      <c r="I145" t="s">
        <v>153</v>
      </c>
      <c r="J145" t="s">
        <v>18</v>
      </c>
      <c r="K145" s="7" t="s">
        <v>148</v>
      </c>
      <c r="L145">
        <v>2.76</v>
      </c>
      <c r="M145" s="12">
        <v>117</v>
      </c>
    </row>
    <row r="146" spans="1:13" x14ac:dyDescent="0.25">
      <c r="A146">
        <v>68107</v>
      </c>
      <c r="B146">
        <v>56854</v>
      </c>
      <c r="C146" t="s">
        <v>15</v>
      </c>
      <c r="D146" t="s">
        <v>23</v>
      </c>
      <c r="E146" t="s">
        <v>25</v>
      </c>
      <c r="F146" s="11">
        <v>97326231</v>
      </c>
      <c r="G146" s="7" t="s">
        <v>165</v>
      </c>
      <c r="H146" t="s">
        <v>153</v>
      </c>
      <c r="I146" t="s">
        <v>153</v>
      </c>
      <c r="J146" t="s">
        <v>18</v>
      </c>
      <c r="K146" s="7" t="s">
        <v>148</v>
      </c>
      <c r="L146">
        <v>2.76</v>
      </c>
      <c r="M146" s="12">
        <v>107</v>
      </c>
    </row>
    <row r="147" spans="1:13" x14ac:dyDescent="0.25">
      <c r="A147">
        <v>68799</v>
      </c>
      <c r="B147">
        <v>56790</v>
      </c>
      <c r="C147" t="s">
        <v>15</v>
      </c>
      <c r="D147" t="s">
        <v>22</v>
      </c>
      <c r="E147">
        <v>13</v>
      </c>
      <c r="F147" s="11">
        <v>28334</v>
      </c>
      <c r="G147" s="7" t="s">
        <v>165</v>
      </c>
      <c r="H147" t="s">
        <v>153</v>
      </c>
      <c r="I147" t="s">
        <v>153</v>
      </c>
      <c r="J147" t="s">
        <v>18</v>
      </c>
      <c r="K147" s="7" t="s">
        <v>148</v>
      </c>
      <c r="L147">
        <v>2.76</v>
      </c>
      <c r="M147" s="12">
        <v>86</v>
      </c>
    </row>
    <row r="148" spans="1:13" x14ac:dyDescent="0.25">
      <c r="A148">
        <v>68825</v>
      </c>
      <c r="B148">
        <v>56789</v>
      </c>
      <c r="C148" t="s">
        <v>15</v>
      </c>
      <c r="D148" t="s">
        <v>22</v>
      </c>
      <c r="E148">
        <v>9</v>
      </c>
      <c r="F148" s="11">
        <v>394008</v>
      </c>
      <c r="G148" s="7" t="s">
        <v>165</v>
      </c>
      <c r="H148" t="s">
        <v>153</v>
      </c>
      <c r="I148" t="s">
        <v>153</v>
      </c>
      <c r="J148" t="s">
        <v>18</v>
      </c>
      <c r="K148" s="7" t="s">
        <v>148</v>
      </c>
      <c r="L148">
        <v>2.76</v>
      </c>
      <c r="M148" s="12">
        <v>246</v>
      </c>
    </row>
    <row r="149" spans="1:13" x14ac:dyDescent="0.25">
      <c r="A149">
        <v>69133</v>
      </c>
      <c r="B149">
        <v>56854</v>
      </c>
      <c r="C149" t="s">
        <v>15</v>
      </c>
      <c r="D149" t="s">
        <v>23</v>
      </c>
      <c r="E149" t="s">
        <v>25</v>
      </c>
      <c r="F149" s="11">
        <v>15012050</v>
      </c>
      <c r="G149" s="7" t="s">
        <v>165</v>
      </c>
      <c r="H149" t="s">
        <v>153</v>
      </c>
      <c r="I149" t="s">
        <v>153</v>
      </c>
      <c r="J149" t="s">
        <v>18</v>
      </c>
      <c r="K149" s="7" t="s">
        <v>148</v>
      </c>
      <c r="L149">
        <v>2.76</v>
      </c>
      <c r="M149" s="12">
        <v>92</v>
      </c>
    </row>
    <row r="150" spans="1:13" x14ac:dyDescent="0.25">
      <c r="A150">
        <v>69159</v>
      </c>
      <c r="B150">
        <v>56854</v>
      </c>
      <c r="C150" t="s">
        <v>15</v>
      </c>
      <c r="D150" t="s">
        <v>23</v>
      </c>
      <c r="E150" t="s">
        <v>25</v>
      </c>
      <c r="F150" s="11">
        <v>57211172</v>
      </c>
      <c r="G150" s="7" t="s">
        <v>165</v>
      </c>
      <c r="H150" t="s">
        <v>153</v>
      </c>
      <c r="I150" t="s">
        <v>153</v>
      </c>
      <c r="J150" t="s">
        <v>18</v>
      </c>
      <c r="K150" s="7" t="s">
        <v>148</v>
      </c>
      <c r="L150">
        <v>2.76</v>
      </c>
      <c r="M150" s="12">
        <v>311</v>
      </c>
    </row>
    <row r="151" spans="1:13" x14ac:dyDescent="0.25">
      <c r="A151">
        <v>69295</v>
      </c>
      <c r="B151">
        <v>56854</v>
      </c>
      <c r="C151" t="s">
        <v>15</v>
      </c>
      <c r="D151" t="s">
        <v>23</v>
      </c>
      <c r="E151" t="s">
        <v>25</v>
      </c>
      <c r="F151" s="11">
        <v>28294509</v>
      </c>
      <c r="G151" s="7" t="s">
        <v>165</v>
      </c>
      <c r="H151" t="s">
        <v>153</v>
      </c>
      <c r="I151" t="s">
        <v>153</v>
      </c>
      <c r="J151" t="s">
        <v>18</v>
      </c>
      <c r="K151" s="7" t="s">
        <v>148</v>
      </c>
      <c r="L151">
        <v>2.76</v>
      </c>
      <c r="M151" s="12">
        <v>72</v>
      </c>
    </row>
    <row r="152" spans="1:13" x14ac:dyDescent="0.25">
      <c r="A152">
        <v>69301</v>
      </c>
      <c r="B152">
        <v>56790</v>
      </c>
      <c r="C152" t="s">
        <v>15</v>
      </c>
      <c r="D152" t="s">
        <v>22</v>
      </c>
      <c r="E152">
        <v>13</v>
      </c>
      <c r="F152" s="11">
        <v>39320</v>
      </c>
      <c r="G152" s="7" t="s">
        <v>165</v>
      </c>
      <c r="H152" t="s">
        <v>153</v>
      </c>
      <c r="I152" t="s">
        <v>153</v>
      </c>
      <c r="J152" t="s">
        <v>18</v>
      </c>
      <c r="K152" s="7" t="s">
        <v>148</v>
      </c>
      <c r="L152">
        <v>2.76</v>
      </c>
      <c r="M152" s="12">
        <v>57</v>
      </c>
    </row>
    <row r="153" spans="1:13" x14ac:dyDescent="0.25">
      <c r="A153">
        <v>69313</v>
      </c>
      <c r="B153">
        <v>56790</v>
      </c>
      <c r="C153" t="s">
        <v>15</v>
      </c>
      <c r="D153" t="s">
        <v>22</v>
      </c>
      <c r="E153">
        <v>13</v>
      </c>
      <c r="F153" s="11">
        <v>136535</v>
      </c>
      <c r="G153" s="7" t="s">
        <v>165</v>
      </c>
      <c r="H153" t="s">
        <v>153</v>
      </c>
      <c r="I153" t="s">
        <v>153</v>
      </c>
      <c r="J153" t="s">
        <v>18</v>
      </c>
      <c r="K153" s="7" t="s">
        <v>148</v>
      </c>
      <c r="L153">
        <v>2.76</v>
      </c>
      <c r="M153" s="12">
        <v>17</v>
      </c>
    </row>
    <row r="154" spans="1:13" x14ac:dyDescent="0.25">
      <c r="A154">
        <v>69471</v>
      </c>
      <c r="B154">
        <v>56761</v>
      </c>
      <c r="C154" t="s">
        <v>15</v>
      </c>
      <c r="D154" t="s">
        <v>16</v>
      </c>
      <c r="E154" t="s">
        <v>17</v>
      </c>
      <c r="F154" s="11">
        <v>121857</v>
      </c>
      <c r="G154" s="7" t="s">
        <v>165</v>
      </c>
      <c r="H154" t="s">
        <v>153</v>
      </c>
      <c r="I154" t="s">
        <v>153</v>
      </c>
      <c r="J154" t="s">
        <v>18</v>
      </c>
      <c r="K154" s="7" t="s">
        <v>148</v>
      </c>
      <c r="L154">
        <v>2.76</v>
      </c>
      <c r="M154" s="12">
        <v>280</v>
      </c>
    </row>
    <row r="155" spans="1:13" x14ac:dyDescent="0.25">
      <c r="A155">
        <v>69507</v>
      </c>
      <c r="B155">
        <v>56789</v>
      </c>
      <c r="C155" t="s">
        <v>15</v>
      </c>
      <c r="D155" t="s">
        <v>22</v>
      </c>
      <c r="E155">
        <v>9</v>
      </c>
      <c r="F155" s="11">
        <v>304087</v>
      </c>
      <c r="G155" s="7" t="s">
        <v>165</v>
      </c>
      <c r="H155" t="s">
        <v>153</v>
      </c>
      <c r="I155" t="s">
        <v>153</v>
      </c>
      <c r="J155" t="s">
        <v>18</v>
      </c>
      <c r="K155" s="7" t="s">
        <v>148</v>
      </c>
      <c r="L155">
        <v>2.76</v>
      </c>
      <c r="M155" s="12">
        <v>92</v>
      </c>
    </row>
    <row r="156" spans="1:13" x14ac:dyDescent="0.25">
      <c r="A156">
        <v>69651</v>
      </c>
      <c r="B156">
        <v>56854</v>
      </c>
      <c r="C156" t="s">
        <v>15</v>
      </c>
      <c r="D156" t="s">
        <v>23</v>
      </c>
      <c r="E156" t="s">
        <v>25</v>
      </c>
      <c r="F156" s="11">
        <v>313485</v>
      </c>
      <c r="G156" s="7" t="s">
        <v>165</v>
      </c>
      <c r="H156" t="s">
        <v>153</v>
      </c>
      <c r="I156" t="s">
        <v>153</v>
      </c>
      <c r="J156" t="s">
        <v>18</v>
      </c>
      <c r="K156" s="7" t="s">
        <v>148</v>
      </c>
      <c r="L156">
        <v>2.76</v>
      </c>
      <c r="M156" s="12">
        <v>74</v>
      </c>
    </row>
    <row r="157" spans="1:13" x14ac:dyDescent="0.25">
      <c r="A157">
        <v>70607</v>
      </c>
      <c r="B157">
        <v>56854</v>
      </c>
      <c r="C157" t="s">
        <v>15</v>
      </c>
      <c r="D157" t="s">
        <v>23</v>
      </c>
      <c r="E157" t="s">
        <v>25</v>
      </c>
      <c r="F157" s="11">
        <v>97134515</v>
      </c>
      <c r="G157" s="7" t="s">
        <v>165</v>
      </c>
      <c r="H157" t="s">
        <v>153</v>
      </c>
      <c r="I157" t="s">
        <v>153</v>
      </c>
      <c r="J157" t="s">
        <v>18</v>
      </c>
      <c r="K157" s="7" t="s">
        <v>148</v>
      </c>
      <c r="L157">
        <v>2.76</v>
      </c>
      <c r="M157" s="12">
        <v>198</v>
      </c>
    </row>
    <row r="158" spans="1:13" x14ac:dyDescent="0.25">
      <c r="A158">
        <v>70703</v>
      </c>
      <c r="B158">
        <v>58315</v>
      </c>
      <c r="C158" t="s">
        <v>29</v>
      </c>
      <c r="D158" t="s">
        <v>42</v>
      </c>
      <c r="E158">
        <v>7</v>
      </c>
      <c r="F158" s="11">
        <v>6003735</v>
      </c>
      <c r="G158" s="7" t="s">
        <v>165</v>
      </c>
      <c r="H158" t="s">
        <v>153</v>
      </c>
      <c r="I158" t="s">
        <v>294</v>
      </c>
      <c r="J158" t="s">
        <v>18</v>
      </c>
      <c r="K158" s="7" t="s">
        <v>148</v>
      </c>
      <c r="L158" t="s">
        <v>294</v>
      </c>
      <c r="M158" t="s">
        <v>294</v>
      </c>
    </row>
    <row r="159" spans="1:13" x14ac:dyDescent="0.25">
      <c r="A159">
        <v>70703</v>
      </c>
      <c r="B159">
        <v>58315</v>
      </c>
      <c r="C159" t="s">
        <v>29</v>
      </c>
      <c r="D159" t="s">
        <v>42</v>
      </c>
      <c r="E159">
        <v>7</v>
      </c>
      <c r="F159" s="11">
        <v>6003740</v>
      </c>
      <c r="G159" s="7" t="s">
        <v>165</v>
      </c>
      <c r="H159" t="s">
        <v>153</v>
      </c>
      <c r="I159" t="s">
        <v>294</v>
      </c>
      <c r="J159" t="s">
        <v>18</v>
      </c>
      <c r="K159" s="7" t="s">
        <v>148</v>
      </c>
      <c r="L159" t="s">
        <v>294</v>
      </c>
      <c r="M159" t="s">
        <v>294</v>
      </c>
    </row>
    <row r="160" spans="1:13" x14ac:dyDescent="0.25">
      <c r="A160">
        <v>70703</v>
      </c>
      <c r="B160">
        <v>58315</v>
      </c>
      <c r="C160" t="s">
        <v>29</v>
      </c>
      <c r="D160" t="s">
        <v>42</v>
      </c>
      <c r="E160">
        <v>7</v>
      </c>
      <c r="F160" s="11">
        <v>261413</v>
      </c>
      <c r="G160" s="7" t="s">
        <v>165</v>
      </c>
      <c r="H160" t="s">
        <v>153</v>
      </c>
      <c r="I160" t="s">
        <v>294</v>
      </c>
      <c r="J160" t="s">
        <v>18</v>
      </c>
      <c r="K160" s="7" t="s">
        <v>148</v>
      </c>
      <c r="L160" t="s">
        <v>294</v>
      </c>
      <c r="M160" t="s">
        <v>294</v>
      </c>
    </row>
    <row r="161" spans="1:13" x14ac:dyDescent="0.25">
      <c r="A161">
        <v>70759</v>
      </c>
      <c r="B161">
        <v>58315</v>
      </c>
      <c r="C161" t="s">
        <v>29</v>
      </c>
      <c r="D161" t="s">
        <v>42</v>
      </c>
      <c r="E161">
        <v>7</v>
      </c>
      <c r="F161" s="11">
        <v>6004116</v>
      </c>
      <c r="G161" s="7" t="s">
        <v>165</v>
      </c>
      <c r="H161" t="s">
        <v>153</v>
      </c>
      <c r="I161" t="s">
        <v>294</v>
      </c>
      <c r="J161" t="s">
        <v>18</v>
      </c>
      <c r="K161" s="7" t="s">
        <v>148</v>
      </c>
      <c r="L161" t="s">
        <v>294</v>
      </c>
      <c r="M161" t="s">
        <v>294</v>
      </c>
    </row>
    <row r="162" spans="1:13" x14ac:dyDescent="0.25">
      <c r="A162">
        <v>71084</v>
      </c>
      <c r="B162">
        <v>58315</v>
      </c>
      <c r="C162" t="s">
        <v>29</v>
      </c>
      <c r="D162" t="s">
        <v>42</v>
      </c>
      <c r="E162">
        <v>7</v>
      </c>
      <c r="F162" s="11">
        <v>6295</v>
      </c>
      <c r="G162" s="7" t="s">
        <v>165</v>
      </c>
      <c r="H162" t="s">
        <v>153</v>
      </c>
      <c r="I162" t="s">
        <v>153</v>
      </c>
      <c r="J162" t="s">
        <v>18</v>
      </c>
      <c r="K162" s="7" t="s">
        <v>148</v>
      </c>
      <c r="L162">
        <v>2.76</v>
      </c>
      <c r="M162" s="12">
        <v>800</v>
      </c>
    </row>
    <row r="163" spans="1:13" x14ac:dyDescent="0.25">
      <c r="A163">
        <v>71144</v>
      </c>
      <c r="B163">
        <v>58360</v>
      </c>
      <c r="C163" t="s">
        <v>48</v>
      </c>
      <c r="D163" t="s">
        <v>49</v>
      </c>
      <c r="E163">
        <v>10</v>
      </c>
      <c r="F163" s="11">
        <v>27135411</v>
      </c>
      <c r="G163" s="7" t="s">
        <v>165</v>
      </c>
      <c r="H163" t="s">
        <v>153</v>
      </c>
      <c r="I163" t="s">
        <v>153</v>
      </c>
      <c r="J163" t="s">
        <v>11</v>
      </c>
      <c r="K163" s="7" t="s">
        <v>148</v>
      </c>
      <c r="L163">
        <v>1.9870000000000001</v>
      </c>
      <c r="M163" s="12">
        <v>143</v>
      </c>
    </row>
    <row r="164" spans="1:13" x14ac:dyDescent="0.25">
      <c r="A164">
        <v>71483</v>
      </c>
      <c r="B164">
        <v>56764</v>
      </c>
      <c r="C164" t="s">
        <v>15</v>
      </c>
      <c r="D164" t="s">
        <v>16</v>
      </c>
      <c r="E164" t="s">
        <v>19</v>
      </c>
      <c r="F164" s="11">
        <v>199066</v>
      </c>
      <c r="G164" s="7" t="s">
        <v>165</v>
      </c>
      <c r="H164" t="s">
        <v>153</v>
      </c>
      <c r="I164" t="s">
        <v>153</v>
      </c>
      <c r="J164" t="s">
        <v>18</v>
      </c>
      <c r="K164" s="7" t="s">
        <v>148</v>
      </c>
      <c r="L164">
        <v>2.76</v>
      </c>
      <c r="M164" s="12">
        <v>21</v>
      </c>
    </row>
    <row r="165" spans="1:13" x14ac:dyDescent="0.25">
      <c r="A165">
        <v>71921</v>
      </c>
      <c r="B165">
        <v>58202</v>
      </c>
      <c r="C165" t="s">
        <v>29</v>
      </c>
      <c r="D165" t="s">
        <v>32</v>
      </c>
      <c r="E165" t="s">
        <v>33</v>
      </c>
      <c r="F165" s="11">
        <v>7789137219069</v>
      </c>
      <c r="G165" s="7" t="s">
        <v>165</v>
      </c>
      <c r="H165" t="s">
        <v>153</v>
      </c>
      <c r="I165" t="s">
        <v>153</v>
      </c>
      <c r="J165" t="s">
        <v>18</v>
      </c>
      <c r="K165" s="7" t="s">
        <v>148</v>
      </c>
      <c r="L165">
        <v>2.76</v>
      </c>
      <c r="M165" s="12">
        <v>403</v>
      </c>
    </row>
    <row r="166" spans="1:13" x14ac:dyDescent="0.25">
      <c r="A166">
        <v>72109</v>
      </c>
      <c r="B166">
        <v>58312</v>
      </c>
      <c r="C166" t="s">
        <v>29</v>
      </c>
      <c r="D166" t="s">
        <v>41</v>
      </c>
      <c r="E166">
        <v>8</v>
      </c>
      <c r="F166" s="11">
        <v>692</v>
      </c>
      <c r="G166" s="7" t="s">
        <v>165</v>
      </c>
      <c r="H166" t="s">
        <v>153</v>
      </c>
      <c r="I166" t="s">
        <v>153</v>
      </c>
      <c r="J166" t="s">
        <v>18</v>
      </c>
      <c r="K166" s="7" t="s">
        <v>148</v>
      </c>
      <c r="L166">
        <v>2.76</v>
      </c>
      <c r="M166" s="12">
        <v>0</v>
      </c>
    </row>
    <row r="167" spans="1:13" x14ac:dyDescent="0.25">
      <c r="A167">
        <v>72307</v>
      </c>
      <c r="B167">
        <v>58210</v>
      </c>
      <c r="C167" t="s">
        <v>29</v>
      </c>
      <c r="D167" t="s">
        <v>32</v>
      </c>
      <c r="E167">
        <v>27</v>
      </c>
      <c r="F167" s="11">
        <v>136072</v>
      </c>
      <c r="G167" s="7" t="s">
        <v>165</v>
      </c>
      <c r="H167" t="s">
        <v>153</v>
      </c>
      <c r="I167" t="s">
        <v>153</v>
      </c>
      <c r="J167" t="s">
        <v>11</v>
      </c>
      <c r="K167" s="7" t="s">
        <v>148</v>
      </c>
      <c r="L167">
        <v>1.9870000000000001</v>
      </c>
      <c r="M167" s="12">
        <v>136</v>
      </c>
    </row>
    <row r="168" spans="1:13" x14ac:dyDescent="0.25">
      <c r="A168">
        <v>72387</v>
      </c>
      <c r="B168">
        <v>58360</v>
      </c>
      <c r="C168" t="s">
        <v>48</v>
      </c>
      <c r="D168" t="s">
        <v>49</v>
      </c>
      <c r="E168">
        <v>10</v>
      </c>
      <c r="F168" s="11">
        <v>27528011</v>
      </c>
      <c r="G168" s="7" t="s">
        <v>165</v>
      </c>
      <c r="H168" t="s">
        <v>153</v>
      </c>
      <c r="I168" t="s">
        <v>294</v>
      </c>
      <c r="J168" t="s">
        <v>11</v>
      </c>
      <c r="K168" s="7" t="s">
        <v>148</v>
      </c>
      <c r="L168" t="s">
        <v>294</v>
      </c>
      <c r="M168" t="s">
        <v>294</v>
      </c>
    </row>
    <row r="169" spans="1:13" x14ac:dyDescent="0.25">
      <c r="A169">
        <v>72936</v>
      </c>
      <c r="B169">
        <v>56963</v>
      </c>
      <c r="C169" t="s">
        <v>15</v>
      </c>
      <c r="D169" t="s">
        <v>28</v>
      </c>
      <c r="E169">
        <v>36</v>
      </c>
      <c r="F169" s="11">
        <v>100356</v>
      </c>
      <c r="G169" s="7" t="s">
        <v>165</v>
      </c>
      <c r="H169" t="s">
        <v>153</v>
      </c>
      <c r="I169" t="s">
        <v>153</v>
      </c>
      <c r="J169" t="s">
        <v>11</v>
      </c>
      <c r="K169" s="7" t="s">
        <v>148</v>
      </c>
      <c r="L169">
        <v>1.9870000000000001</v>
      </c>
      <c r="M169" s="12">
        <v>103</v>
      </c>
    </row>
    <row r="170" spans="1:13" x14ac:dyDescent="0.25">
      <c r="A170">
        <v>72961</v>
      </c>
      <c r="B170">
        <v>58342</v>
      </c>
      <c r="C170" t="s">
        <v>29</v>
      </c>
      <c r="D170" t="s">
        <v>46</v>
      </c>
      <c r="E170">
        <v>13</v>
      </c>
      <c r="F170" s="11">
        <v>122266</v>
      </c>
      <c r="G170" s="7" t="s">
        <v>165</v>
      </c>
      <c r="H170" t="s">
        <v>153</v>
      </c>
      <c r="I170" t="s">
        <v>294</v>
      </c>
      <c r="J170" t="s">
        <v>11</v>
      </c>
      <c r="K170" s="7" t="s">
        <v>148</v>
      </c>
      <c r="L170" t="s">
        <v>294</v>
      </c>
      <c r="M170" t="s">
        <v>294</v>
      </c>
    </row>
    <row r="171" spans="1:13" x14ac:dyDescent="0.25">
      <c r="A171">
        <v>72969</v>
      </c>
      <c r="B171">
        <v>58341</v>
      </c>
      <c r="C171" t="s">
        <v>29</v>
      </c>
      <c r="D171" t="s">
        <v>46</v>
      </c>
      <c r="E171">
        <v>15</v>
      </c>
      <c r="F171" s="11">
        <v>326681</v>
      </c>
      <c r="G171" s="7" t="s">
        <v>165</v>
      </c>
      <c r="H171" t="s">
        <v>153</v>
      </c>
      <c r="I171" t="s">
        <v>294</v>
      </c>
      <c r="J171" t="s">
        <v>18</v>
      </c>
      <c r="K171" s="7" t="s">
        <v>148</v>
      </c>
      <c r="L171" t="s">
        <v>294</v>
      </c>
      <c r="M171" t="s">
        <v>294</v>
      </c>
    </row>
    <row r="172" spans="1:13" x14ac:dyDescent="0.25">
      <c r="A172">
        <v>73764</v>
      </c>
      <c r="B172">
        <v>58277</v>
      </c>
      <c r="C172" t="s">
        <v>29</v>
      </c>
      <c r="D172" t="s">
        <v>38</v>
      </c>
      <c r="E172">
        <v>28</v>
      </c>
      <c r="F172" s="11">
        <v>102373</v>
      </c>
      <c r="G172" s="7" t="s">
        <v>165</v>
      </c>
      <c r="H172" t="s">
        <v>153</v>
      </c>
      <c r="I172" t="s">
        <v>153</v>
      </c>
      <c r="J172" t="s">
        <v>18</v>
      </c>
      <c r="K172" s="7" t="s">
        <v>148</v>
      </c>
      <c r="L172">
        <v>2.76</v>
      </c>
      <c r="M172" s="12">
        <v>112</v>
      </c>
    </row>
    <row r="173" spans="1:13" x14ac:dyDescent="0.25">
      <c r="A173">
        <v>73780</v>
      </c>
      <c r="B173">
        <v>58322</v>
      </c>
      <c r="C173" t="s">
        <v>29</v>
      </c>
      <c r="D173" t="s">
        <v>43</v>
      </c>
      <c r="E173">
        <v>48</v>
      </c>
      <c r="F173" s="11">
        <v>98122029</v>
      </c>
      <c r="G173" s="7" t="s">
        <v>165</v>
      </c>
      <c r="H173" t="s">
        <v>153</v>
      </c>
      <c r="I173" t="s">
        <v>153</v>
      </c>
      <c r="J173" t="s">
        <v>18</v>
      </c>
      <c r="K173" s="7" t="s">
        <v>148</v>
      </c>
      <c r="L173">
        <v>2.76</v>
      </c>
      <c r="M173" s="12">
        <v>250</v>
      </c>
    </row>
    <row r="174" spans="1:13" x14ac:dyDescent="0.25">
      <c r="A174">
        <v>73850</v>
      </c>
      <c r="B174">
        <v>58327</v>
      </c>
      <c r="C174" t="s">
        <v>29</v>
      </c>
      <c r="D174" t="s">
        <v>43</v>
      </c>
      <c r="E174" t="s">
        <v>45</v>
      </c>
      <c r="F174" s="11">
        <v>123906</v>
      </c>
      <c r="G174" s="7" t="s">
        <v>165</v>
      </c>
      <c r="H174" t="s">
        <v>153</v>
      </c>
      <c r="I174" t="s">
        <v>153</v>
      </c>
      <c r="J174" t="s">
        <v>18</v>
      </c>
      <c r="K174" s="7" t="s">
        <v>148</v>
      </c>
      <c r="L174">
        <v>2.76</v>
      </c>
      <c r="M174" s="12">
        <v>160</v>
      </c>
    </row>
    <row r="175" spans="1:13" x14ac:dyDescent="0.25">
      <c r="A175">
        <v>74019</v>
      </c>
      <c r="B175">
        <v>58378</v>
      </c>
      <c r="C175" t="s">
        <v>48</v>
      </c>
      <c r="D175" t="s">
        <v>49</v>
      </c>
      <c r="E175">
        <v>16</v>
      </c>
      <c r="F175" s="11">
        <v>14036513</v>
      </c>
      <c r="G175" s="7" t="s">
        <v>165</v>
      </c>
      <c r="H175" t="s">
        <v>153</v>
      </c>
      <c r="I175" t="s">
        <v>153</v>
      </c>
      <c r="J175" t="s">
        <v>11</v>
      </c>
      <c r="K175" s="7" t="s">
        <v>148</v>
      </c>
      <c r="L175">
        <v>1.9870000000000001</v>
      </c>
      <c r="M175" s="12">
        <v>275</v>
      </c>
    </row>
    <row r="176" spans="1:13" x14ac:dyDescent="0.25">
      <c r="A176">
        <v>74262</v>
      </c>
      <c r="B176">
        <v>58193</v>
      </c>
      <c r="C176" t="s">
        <v>29</v>
      </c>
      <c r="D176" t="s">
        <v>31</v>
      </c>
      <c r="E176">
        <v>59</v>
      </c>
      <c r="F176" s="11">
        <v>1818295</v>
      </c>
      <c r="G176" s="7" t="s">
        <v>165</v>
      </c>
      <c r="H176" t="s">
        <v>153</v>
      </c>
      <c r="I176" t="s">
        <v>294</v>
      </c>
      <c r="J176" t="s">
        <v>11</v>
      </c>
      <c r="K176" s="7" t="s">
        <v>148</v>
      </c>
      <c r="L176" t="s">
        <v>294</v>
      </c>
      <c r="M176" t="s">
        <v>294</v>
      </c>
    </row>
    <row r="177" spans="1:13" x14ac:dyDescent="0.25">
      <c r="A177">
        <v>74487</v>
      </c>
      <c r="B177">
        <v>58210</v>
      </c>
      <c r="C177" t="s">
        <v>29</v>
      </c>
      <c r="D177" t="s">
        <v>32</v>
      </c>
      <c r="E177">
        <v>27</v>
      </c>
      <c r="F177" s="11">
        <v>341523</v>
      </c>
      <c r="G177" s="7" t="s">
        <v>165</v>
      </c>
      <c r="H177" t="s">
        <v>153</v>
      </c>
      <c r="I177" t="s">
        <v>153</v>
      </c>
      <c r="J177" t="s">
        <v>11</v>
      </c>
      <c r="K177" s="7" t="s">
        <v>148</v>
      </c>
      <c r="L177">
        <v>1.9870000000000001</v>
      </c>
      <c r="M177" s="12">
        <v>204</v>
      </c>
    </row>
    <row r="178" spans="1:13" x14ac:dyDescent="0.25">
      <c r="A178">
        <v>74956</v>
      </c>
      <c r="B178">
        <v>56764</v>
      </c>
      <c r="C178" t="s">
        <v>15</v>
      </c>
      <c r="D178" t="s">
        <v>16</v>
      </c>
      <c r="E178" t="s">
        <v>19</v>
      </c>
      <c r="F178" s="11">
        <v>126189917</v>
      </c>
      <c r="G178" s="7" t="s">
        <v>165</v>
      </c>
      <c r="H178" t="s">
        <v>153</v>
      </c>
      <c r="I178" t="s">
        <v>153</v>
      </c>
      <c r="J178" t="s">
        <v>18</v>
      </c>
      <c r="K178" s="7" t="s">
        <v>148</v>
      </c>
      <c r="L178">
        <v>2.76</v>
      </c>
      <c r="M178" s="12">
        <v>97</v>
      </c>
    </row>
    <row r="179" spans="1:13" x14ac:dyDescent="0.25">
      <c r="A179">
        <v>75196</v>
      </c>
      <c r="B179">
        <v>58204</v>
      </c>
      <c r="C179" t="s">
        <v>29</v>
      </c>
      <c r="D179" t="s">
        <v>32</v>
      </c>
      <c r="E179">
        <v>21</v>
      </c>
      <c r="F179" s="11">
        <v>702862</v>
      </c>
      <c r="G179" s="7" t="s">
        <v>165</v>
      </c>
      <c r="H179" t="s">
        <v>153</v>
      </c>
      <c r="I179" t="s">
        <v>153</v>
      </c>
      <c r="J179" t="s">
        <v>11</v>
      </c>
      <c r="K179" s="7" t="s">
        <v>148</v>
      </c>
      <c r="L179">
        <v>1.9870000000000001</v>
      </c>
      <c r="M179" s="12">
        <v>1015</v>
      </c>
    </row>
    <row r="180" spans="1:13" x14ac:dyDescent="0.25">
      <c r="A180">
        <v>75477</v>
      </c>
      <c r="B180">
        <v>58218</v>
      </c>
      <c r="C180" t="s">
        <v>29</v>
      </c>
      <c r="D180" t="s">
        <v>34</v>
      </c>
      <c r="E180">
        <v>3</v>
      </c>
      <c r="F180" s="11">
        <v>88893</v>
      </c>
      <c r="G180" s="7" t="s">
        <v>165</v>
      </c>
      <c r="H180" t="s">
        <v>153</v>
      </c>
      <c r="I180" t="s">
        <v>294</v>
      </c>
      <c r="J180" t="s">
        <v>11</v>
      </c>
      <c r="K180" s="7" t="s">
        <v>148</v>
      </c>
      <c r="L180" t="s">
        <v>294</v>
      </c>
      <c r="M180" t="s">
        <v>294</v>
      </c>
    </row>
    <row r="181" spans="1:13" x14ac:dyDescent="0.25">
      <c r="A181">
        <v>75522</v>
      </c>
      <c r="B181">
        <v>58321</v>
      </c>
      <c r="C181" t="s">
        <v>29</v>
      </c>
      <c r="D181" t="s">
        <v>43</v>
      </c>
      <c r="E181" t="s">
        <v>44</v>
      </c>
      <c r="F181" s="11" t="s">
        <v>168</v>
      </c>
      <c r="G181" s="7" t="s">
        <v>165</v>
      </c>
      <c r="H181" t="s">
        <v>153</v>
      </c>
      <c r="I181" t="s">
        <v>153</v>
      </c>
      <c r="J181" t="s">
        <v>18</v>
      </c>
      <c r="K181" s="7" t="s">
        <v>148</v>
      </c>
      <c r="L181">
        <v>2.76</v>
      </c>
      <c r="M181" s="12">
        <v>419</v>
      </c>
    </row>
    <row r="182" spans="1:13" x14ac:dyDescent="0.25">
      <c r="A182">
        <v>75778</v>
      </c>
      <c r="B182">
        <v>59321</v>
      </c>
      <c r="C182" t="s">
        <v>50</v>
      </c>
      <c r="D182" t="s">
        <v>51</v>
      </c>
      <c r="E182" t="s">
        <v>39</v>
      </c>
      <c r="F182" s="11">
        <v>672231</v>
      </c>
      <c r="G182" s="7" t="s">
        <v>165</v>
      </c>
      <c r="H182" t="s">
        <v>153</v>
      </c>
      <c r="I182" t="s">
        <v>153</v>
      </c>
      <c r="J182" t="s">
        <v>18</v>
      </c>
      <c r="K182" s="7" t="s">
        <v>148</v>
      </c>
      <c r="L182">
        <v>2.76</v>
      </c>
      <c r="M182" s="12">
        <v>160</v>
      </c>
    </row>
    <row r="183" spans="1:13" x14ac:dyDescent="0.25">
      <c r="A183">
        <v>75994</v>
      </c>
      <c r="B183">
        <v>58378</v>
      </c>
      <c r="C183" t="s">
        <v>48</v>
      </c>
      <c r="D183" t="s">
        <v>49</v>
      </c>
      <c r="E183">
        <v>16</v>
      </c>
      <c r="F183" s="11">
        <v>6747504</v>
      </c>
      <c r="G183" s="7" t="s">
        <v>165</v>
      </c>
      <c r="H183" t="s">
        <v>153</v>
      </c>
      <c r="I183" t="s">
        <v>153</v>
      </c>
      <c r="J183" t="s">
        <v>11</v>
      </c>
      <c r="K183" s="7" t="s">
        <v>148</v>
      </c>
      <c r="L183">
        <v>1.9870000000000001</v>
      </c>
      <c r="M183" s="12">
        <v>110</v>
      </c>
    </row>
    <row r="184" spans="1:13" x14ac:dyDescent="0.25">
      <c r="A184">
        <v>76088</v>
      </c>
      <c r="B184">
        <v>62291</v>
      </c>
      <c r="C184" t="s">
        <v>54</v>
      </c>
      <c r="D184" t="s">
        <v>55</v>
      </c>
      <c r="E184">
        <v>9</v>
      </c>
      <c r="F184" s="11">
        <v>67082905</v>
      </c>
      <c r="G184" s="7" t="s">
        <v>165</v>
      </c>
      <c r="H184" t="s">
        <v>153</v>
      </c>
      <c r="I184" t="s">
        <v>153</v>
      </c>
      <c r="J184" t="s">
        <v>18</v>
      </c>
      <c r="K184" s="7" t="s">
        <v>148</v>
      </c>
      <c r="L184">
        <v>2.76</v>
      </c>
      <c r="M184" s="12">
        <v>412</v>
      </c>
    </row>
    <row r="185" spans="1:13" x14ac:dyDescent="0.25">
      <c r="A185">
        <v>76181</v>
      </c>
      <c r="B185">
        <v>58321</v>
      </c>
      <c r="C185" t="s">
        <v>29</v>
      </c>
      <c r="D185" t="s">
        <v>43</v>
      </c>
      <c r="E185" t="s">
        <v>44</v>
      </c>
      <c r="F185" s="11">
        <v>284311</v>
      </c>
      <c r="G185" s="7" t="s">
        <v>165</v>
      </c>
      <c r="H185" t="s">
        <v>153</v>
      </c>
      <c r="I185" t="s">
        <v>153</v>
      </c>
      <c r="J185" t="s">
        <v>18</v>
      </c>
      <c r="K185" s="7" t="s">
        <v>148</v>
      </c>
      <c r="L185">
        <v>2.76</v>
      </c>
      <c r="M185" s="12">
        <v>526</v>
      </c>
    </row>
    <row r="186" spans="1:13" x14ac:dyDescent="0.25">
      <c r="A186">
        <v>76357</v>
      </c>
      <c r="B186">
        <v>58245</v>
      </c>
      <c r="C186" t="s">
        <v>29</v>
      </c>
      <c r="D186" t="s">
        <v>37</v>
      </c>
      <c r="E186">
        <v>13</v>
      </c>
      <c r="F186" s="11">
        <v>27001289</v>
      </c>
      <c r="G186" s="7" t="s">
        <v>165</v>
      </c>
      <c r="H186" t="s">
        <v>153</v>
      </c>
      <c r="I186" t="s">
        <v>294</v>
      </c>
      <c r="J186" t="s">
        <v>11</v>
      </c>
      <c r="K186" s="7" t="s">
        <v>148</v>
      </c>
      <c r="L186" t="s">
        <v>294</v>
      </c>
      <c r="M186" t="s">
        <v>294</v>
      </c>
    </row>
    <row r="187" spans="1:13" x14ac:dyDescent="0.25">
      <c r="A187">
        <v>76549</v>
      </c>
      <c r="B187">
        <v>58322</v>
      </c>
      <c r="C187" t="s">
        <v>29</v>
      </c>
      <c r="D187" t="s">
        <v>43</v>
      </c>
      <c r="E187">
        <v>48</v>
      </c>
      <c r="F187" s="11">
        <v>9266</v>
      </c>
      <c r="G187" s="7" t="s">
        <v>165</v>
      </c>
      <c r="H187" t="s">
        <v>153</v>
      </c>
      <c r="I187" t="s">
        <v>153</v>
      </c>
      <c r="J187" t="s">
        <v>18</v>
      </c>
      <c r="K187" s="7" t="s">
        <v>148</v>
      </c>
      <c r="L187">
        <v>2.76</v>
      </c>
      <c r="M187" s="12">
        <v>129</v>
      </c>
    </row>
    <row r="188" spans="1:13" x14ac:dyDescent="0.25">
      <c r="A188">
        <v>76621</v>
      </c>
      <c r="B188">
        <v>58366</v>
      </c>
      <c r="C188" t="s">
        <v>48</v>
      </c>
      <c r="D188" t="s">
        <v>49</v>
      </c>
      <c r="E188">
        <v>8</v>
      </c>
      <c r="F188" s="11">
        <v>27720911</v>
      </c>
      <c r="G188" s="7" t="s">
        <v>165</v>
      </c>
      <c r="H188" t="s">
        <v>153</v>
      </c>
      <c r="I188" t="s">
        <v>153</v>
      </c>
      <c r="J188" t="s">
        <v>11</v>
      </c>
      <c r="K188" s="7" t="s">
        <v>148</v>
      </c>
      <c r="L188">
        <v>1.9870000000000001</v>
      </c>
      <c r="M188" s="12">
        <v>177</v>
      </c>
    </row>
    <row r="189" spans="1:13" x14ac:dyDescent="0.25">
      <c r="A189">
        <v>76690</v>
      </c>
      <c r="B189">
        <v>62290</v>
      </c>
      <c r="C189" t="s">
        <v>54</v>
      </c>
      <c r="D189" t="s">
        <v>55</v>
      </c>
      <c r="E189">
        <v>7</v>
      </c>
      <c r="F189" s="11">
        <v>7789061004329</v>
      </c>
      <c r="G189" s="7" t="s">
        <v>165</v>
      </c>
      <c r="H189" t="s">
        <v>153</v>
      </c>
      <c r="I189" t="s">
        <v>153</v>
      </c>
      <c r="J189" t="s">
        <v>18</v>
      </c>
      <c r="K189" s="7" t="s">
        <v>148</v>
      </c>
      <c r="L189">
        <v>2.76</v>
      </c>
      <c r="M189" s="12">
        <v>238</v>
      </c>
    </row>
    <row r="190" spans="1:13" x14ac:dyDescent="0.25">
      <c r="A190">
        <v>77173</v>
      </c>
      <c r="B190">
        <v>58202</v>
      </c>
      <c r="C190" t="s">
        <v>29</v>
      </c>
      <c r="D190" t="s">
        <v>32</v>
      </c>
      <c r="E190" t="s">
        <v>33</v>
      </c>
      <c r="F190" s="11" t="s">
        <v>169</v>
      </c>
      <c r="G190" s="7" t="s">
        <v>165</v>
      </c>
      <c r="H190" t="s">
        <v>153</v>
      </c>
      <c r="I190" t="s">
        <v>153</v>
      </c>
      <c r="J190" t="s">
        <v>18</v>
      </c>
      <c r="K190" s="7" t="s">
        <v>148</v>
      </c>
      <c r="L190">
        <v>2.76</v>
      </c>
      <c r="M190" s="12">
        <v>232</v>
      </c>
    </row>
    <row r="191" spans="1:13" x14ac:dyDescent="0.25">
      <c r="A191">
        <v>77201</v>
      </c>
      <c r="B191">
        <v>56963</v>
      </c>
      <c r="C191" t="s">
        <v>15</v>
      </c>
      <c r="D191" t="s">
        <v>28</v>
      </c>
      <c r="E191">
        <v>36</v>
      </c>
      <c r="F191" s="11">
        <v>58088821</v>
      </c>
      <c r="G191" s="7" t="s">
        <v>165</v>
      </c>
      <c r="H191" t="s">
        <v>153</v>
      </c>
      <c r="I191" t="s">
        <v>153</v>
      </c>
      <c r="J191" t="s">
        <v>11</v>
      </c>
      <c r="K191" s="7" t="s">
        <v>148</v>
      </c>
      <c r="L191">
        <v>1.9870000000000001</v>
      </c>
      <c r="M191" s="12">
        <v>202</v>
      </c>
    </row>
    <row r="192" spans="1:13" x14ac:dyDescent="0.25">
      <c r="A192">
        <v>77531</v>
      </c>
      <c r="B192">
        <v>58210</v>
      </c>
      <c r="C192" t="s">
        <v>29</v>
      </c>
      <c r="D192" t="s">
        <v>32</v>
      </c>
      <c r="E192">
        <v>27</v>
      </c>
      <c r="F192" s="11">
        <v>143489</v>
      </c>
      <c r="G192" s="7" t="s">
        <v>165</v>
      </c>
      <c r="H192" t="s">
        <v>153</v>
      </c>
      <c r="I192" t="s">
        <v>153</v>
      </c>
      <c r="J192" t="s">
        <v>11</v>
      </c>
      <c r="K192" s="7" t="s">
        <v>148</v>
      </c>
      <c r="L192">
        <v>1.9870000000000001</v>
      </c>
      <c r="M192" s="12">
        <v>94</v>
      </c>
    </row>
    <row r="193" spans="1:13" x14ac:dyDescent="0.25">
      <c r="A193">
        <v>77547</v>
      </c>
      <c r="B193">
        <v>62292</v>
      </c>
      <c r="C193" t="s">
        <v>54</v>
      </c>
      <c r="D193" t="s">
        <v>55</v>
      </c>
      <c r="E193">
        <v>11</v>
      </c>
      <c r="F193" s="11">
        <v>9074905</v>
      </c>
      <c r="G193" s="7" t="s">
        <v>165</v>
      </c>
      <c r="H193" t="s">
        <v>153</v>
      </c>
      <c r="I193" t="s">
        <v>153</v>
      </c>
      <c r="J193" t="s">
        <v>18</v>
      </c>
      <c r="K193" s="7" t="s">
        <v>148</v>
      </c>
      <c r="L193">
        <v>2.76</v>
      </c>
      <c r="M193" s="12">
        <v>257</v>
      </c>
    </row>
    <row r="194" spans="1:13" x14ac:dyDescent="0.25">
      <c r="A194">
        <v>77728</v>
      </c>
      <c r="B194">
        <v>58343</v>
      </c>
      <c r="C194" t="s">
        <v>29</v>
      </c>
      <c r="D194" t="s">
        <v>46</v>
      </c>
      <c r="E194">
        <v>17</v>
      </c>
      <c r="F194" s="11">
        <v>116263</v>
      </c>
      <c r="G194" s="7" t="s">
        <v>165</v>
      </c>
      <c r="H194" t="s">
        <v>153</v>
      </c>
      <c r="I194" t="s">
        <v>153</v>
      </c>
      <c r="J194" t="s">
        <v>18</v>
      </c>
      <c r="K194" s="7" t="s">
        <v>148</v>
      </c>
      <c r="L194">
        <v>2.76</v>
      </c>
      <c r="M194" s="12">
        <v>237</v>
      </c>
    </row>
    <row r="195" spans="1:13" x14ac:dyDescent="0.25">
      <c r="A195">
        <v>77791</v>
      </c>
      <c r="B195">
        <v>58322</v>
      </c>
      <c r="C195" t="s">
        <v>29</v>
      </c>
      <c r="D195" t="s">
        <v>43</v>
      </c>
      <c r="E195">
        <v>48</v>
      </c>
      <c r="F195" s="11">
        <v>97537</v>
      </c>
      <c r="G195" s="7" t="s">
        <v>165</v>
      </c>
      <c r="H195" t="s">
        <v>153</v>
      </c>
      <c r="I195" t="s">
        <v>153</v>
      </c>
      <c r="J195" t="s">
        <v>18</v>
      </c>
      <c r="K195" s="7" t="s">
        <v>148</v>
      </c>
      <c r="L195">
        <v>2.76</v>
      </c>
      <c r="M195" s="12">
        <v>150</v>
      </c>
    </row>
    <row r="196" spans="1:13" x14ac:dyDescent="0.25">
      <c r="A196">
        <v>77951</v>
      </c>
      <c r="B196">
        <v>58362</v>
      </c>
      <c r="C196" t="s">
        <v>48</v>
      </c>
      <c r="D196" t="s">
        <v>49</v>
      </c>
      <c r="E196">
        <v>4</v>
      </c>
      <c r="F196" s="11">
        <v>58265369</v>
      </c>
      <c r="G196" s="7" t="s">
        <v>165</v>
      </c>
      <c r="H196" t="s">
        <v>153</v>
      </c>
      <c r="I196" t="s">
        <v>153</v>
      </c>
      <c r="J196" t="s">
        <v>11</v>
      </c>
      <c r="K196" s="7" t="s">
        <v>148</v>
      </c>
      <c r="L196">
        <v>1.9870000000000001</v>
      </c>
      <c r="M196" s="12">
        <v>291</v>
      </c>
    </row>
    <row r="197" spans="1:13" x14ac:dyDescent="0.25">
      <c r="A197">
        <v>78024</v>
      </c>
      <c r="B197">
        <v>62290</v>
      </c>
      <c r="C197" t="s">
        <v>54</v>
      </c>
      <c r="D197" t="s">
        <v>55</v>
      </c>
      <c r="E197">
        <v>7</v>
      </c>
      <c r="F197" s="11">
        <v>7288010265407</v>
      </c>
      <c r="G197" s="7" t="s">
        <v>165</v>
      </c>
      <c r="H197" t="s">
        <v>153</v>
      </c>
      <c r="I197" t="s">
        <v>153</v>
      </c>
      <c r="J197" t="s">
        <v>18</v>
      </c>
      <c r="K197" s="7" t="s">
        <v>148</v>
      </c>
      <c r="L197">
        <v>2.76</v>
      </c>
      <c r="M197" s="12">
        <v>330</v>
      </c>
    </row>
    <row r="198" spans="1:13" x14ac:dyDescent="0.25">
      <c r="A198">
        <v>78096</v>
      </c>
      <c r="B198">
        <v>59321</v>
      </c>
      <c r="C198" t="s">
        <v>50</v>
      </c>
      <c r="D198" t="s">
        <v>51</v>
      </c>
      <c r="E198" t="s">
        <v>39</v>
      </c>
      <c r="F198" s="11">
        <v>77542</v>
      </c>
      <c r="G198" s="7" t="s">
        <v>165</v>
      </c>
      <c r="H198" t="s">
        <v>153</v>
      </c>
      <c r="I198" t="s">
        <v>153</v>
      </c>
      <c r="J198" t="s">
        <v>18</v>
      </c>
      <c r="K198" s="7" t="s">
        <v>148</v>
      </c>
      <c r="L198">
        <v>2.76</v>
      </c>
      <c r="M198" s="12">
        <v>193</v>
      </c>
    </row>
    <row r="199" spans="1:13" x14ac:dyDescent="0.25">
      <c r="A199">
        <v>78207</v>
      </c>
      <c r="B199">
        <v>58363</v>
      </c>
      <c r="C199" t="s">
        <v>48</v>
      </c>
      <c r="D199" t="s">
        <v>49</v>
      </c>
      <c r="E199">
        <v>11</v>
      </c>
      <c r="F199" s="11">
        <v>36003511</v>
      </c>
      <c r="G199" s="7" t="s">
        <v>165</v>
      </c>
      <c r="H199" t="s">
        <v>153</v>
      </c>
      <c r="I199" t="s">
        <v>153</v>
      </c>
      <c r="J199" t="s">
        <v>11</v>
      </c>
      <c r="K199" s="7" t="s">
        <v>148</v>
      </c>
      <c r="L199">
        <v>1.9870000000000001</v>
      </c>
      <c r="M199" s="12">
        <v>486</v>
      </c>
    </row>
    <row r="200" spans="1:13" x14ac:dyDescent="0.25">
      <c r="A200">
        <v>78223</v>
      </c>
      <c r="B200">
        <v>58202</v>
      </c>
      <c r="C200" t="s">
        <v>29</v>
      </c>
      <c r="D200" t="s">
        <v>32</v>
      </c>
      <c r="E200" t="s">
        <v>33</v>
      </c>
      <c r="F200" s="11">
        <v>56042</v>
      </c>
      <c r="G200" s="7" t="s">
        <v>165</v>
      </c>
      <c r="H200" t="s">
        <v>153</v>
      </c>
      <c r="I200" t="s">
        <v>153</v>
      </c>
      <c r="J200" t="s">
        <v>18</v>
      </c>
      <c r="K200" s="7" t="s">
        <v>148</v>
      </c>
      <c r="L200">
        <v>2.76</v>
      </c>
      <c r="M200" s="12">
        <v>121</v>
      </c>
    </row>
    <row r="201" spans="1:13" x14ac:dyDescent="0.25">
      <c r="A201">
        <v>78269</v>
      </c>
      <c r="B201">
        <v>62290</v>
      </c>
      <c r="C201" t="s">
        <v>54</v>
      </c>
      <c r="D201" t="s">
        <v>55</v>
      </c>
      <c r="E201">
        <v>7</v>
      </c>
      <c r="F201" s="11">
        <v>324483</v>
      </c>
      <c r="G201" s="7" t="s">
        <v>165</v>
      </c>
      <c r="H201" t="s">
        <v>153</v>
      </c>
      <c r="I201" t="s">
        <v>153</v>
      </c>
      <c r="J201" t="s">
        <v>18</v>
      </c>
      <c r="K201" s="7" t="s">
        <v>148</v>
      </c>
      <c r="L201">
        <v>2.76</v>
      </c>
      <c r="M201" s="12">
        <v>203</v>
      </c>
    </row>
    <row r="202" spans="1:13" x14ac:dyDescent="0.25">
      <c r="A202">
        <v>78549</v>
      </c>
      <c r="B202">
        <v>58343</v>
      </c>
      <c r="C202" t="s">
        <v>29</v>
      </c>
      <c r="D202" t="s">
        <v>46</v>
      </c>
      <c r="E202">
        <v>17</v>
      </c>
      <c r="F202" s="11">
        <v>371024</v>
      </c>
      <c r="G202" s="7" t="s">
        <v>165</v>
      </c>
      <c r="H202" t="s">
        <v>153</v>
      </c>
      <c r="I202" t="s">
        <v>153</v>
      </c>
      <c r="J202" t="s">
        <v>18</v>
      </c>
      <c r="K202" s="7" t="s">
        <v>148</v>
      </c>
      <c r="L202">
        <v>2.76</v>
      </c>
      <c r="M202" s="12">
        <v>327</v>
      </c>
    </row>
    <row r="203" spans="1:13" x14ac:dyDescent="0.25">
      <c r="A203">
        <v>78627</v>
      </c>
      <c r="B203">
        <v>62291</v>
      </c>
      <c r="C203" t="s">
        <v>54</v>
      </c>
      <c r="D203" t="s">
        <v>55</v>
      </c>
      <c r="E203">
        <v>9</v>
      </c>
      <c r="F203" s="11">
        <v>9081034018993</v>
      </c>
      <c r="G203" s="7" t="s">
        <v>165</v>
      </c>
      <c r="H203" t="s">
        <v>153</v>
      </c>
      <c r="I203" t="s">
        <v>153</v>
      </c>
      <c r="J203" t="s">
        <v>18</v>
      </c>
      <c r="K203" s="7" t="s">
        <v>148</v>
      </c>
      <c r="L203">
        <v>2.76</v>
      </c>
      <c r="M203" s="12">
        <v>1559</v>
      </c>
    </row>
    <row r="204" spans="1:13" x14ac:dyDescent="0.25">
      <c r="A204">
        <v>78657</v>
      </c>
      <c r="B204">
        <v>58277</v>
      </c>
      <c r="C204" t="s">
        <v>29</v>
      </c>
      <c r="D204" t="s">
        <v>38</v>
      </c>
      <c r="E204">
        <v>28</v>
      </c>
      <c r="F204" s="11">
        <v>807603</v>
      </c>
      <c r="G204" s="7" t="s">
        <v>165</v>
      </c>
      <c r="H204" t="s">
        <v>153</v>
      </c>
      <c r="I204" t="s">
        <v>153</v>
      </c>
      <c r="J204" t="s">
        <v>18</v>
      </c>
      <c r="K204" s="7" t="s">
        <v>148</v>
      </c>
      <c r="L204">
        <v>2.76</v>
      </c>
      <c r="M204" s="12">
        <v>226</v>
      </c>
    </row>
    <row r="205" spans="1:13" x14ac:dyDescent="0.25">
      <c r="A205">
        <v>78731</v>
      </c>
      <c r="B205">
        <v>58236</v>
      </c>
      <c r="C205" t="s">
        <v>29</v>
      </c>
      <c r="D205" t="s">
        <v>36</v>
      </c>
      <c r="E205">
        <v>38</v>
      </c>
      <c r="F205" s="11">
        <v>371859</v>
      </c>
      <c r="G205" s="7" t="s">
        <v>170</v>
      </c>
      <c r="H205" t="s">
        <v>153</v>
      </c>
      <c r="I205" t="s">
        <v>153</v>
      </c>
      <c r="J205" t="s">
        <v>11</v>
      </c>
      <c r="K205" s="7" t="s">
        <v>148</v>
      </c>
      <c r="L205">
        <v>1.9870000000000001</v>
      </c>
      <c r="M205" s="12">
        <v>5</v>
      </c>
    </row>
    <row r="206" spans="1:13" x14ac:dyDescent="0.25">
      <c r="A206">
        <v>78753</v>
      </c>
      <c r="B206">
        <v>56790</v>
      </c>
      <c r="C206" t="s">
        <v>15</v>
      </c>
      <c r="D206" t="s">
        <v>22</v>
      </c>
      <c r="E206">
        <v>13</v>
      </c>
      <c r="F206" s="11">
        <v>43294</v>
      </c>
      <c r="G206" s="7" t="s">
        <v>165</v>
      </c>
      <c r="H206" t="s">
        <v>153</v>
      </c>
      <c r="I206" t="s">
        <v>153</v>
      </c>
      <c r="J206" t="s">
        <v>18</v>
      </c>
      <c r="K206" s="7" t="s">
        <v>148</v>
      </c>
      <c r="L206">
        <v>2.76</v>
      </c>
      <c r="M206" s="12">
        <v>108</v>
      </c>
    </row>
    <row r="207" spans="1:13" x14ac:dyDescent="0.25">
      <c r="A207">
        <v>78763</v>
      </c>
      <c r="B207">
        <v>58194</v>
      </c>
      <c r="C207" t="s">
        <v>29</v>
      </c>
      <c r="D207" t="s">
        <v>31</v>
      </c>
      <c r="E207">
        <v>93</v>
      </c>
      <c r="F207" s="11">
        <v>55155503329</v>
      </c>
      <c r="G207" s="7" t="s">
        <v>165</v>
      </c>
      <c r="H207" t="s">
        <v>153</v>
      </c>
      <c r="I207" t="s">
        <v>153</v>
      </c>
      <c r="J207" t="s">
        <v>18</v>
      </c>
      <c r="K207" s="7" t="s">
        <v>148</v>
      </c>
      <c r="L207">
        <v>2.76</v>
      </c>
      <c r="M207" s="12">
        <v>290</v>
      </c>
    </row>
    <row r="208" spans="1:13" x14ac:dyDescent="0.25">
      <c r="A208">
        <v>79063</v>
      </c>
      <c r="B208">
        <v>58321</v>
      </c>
      <c r="C208" t="s">
        <v>29</v>
      </c>
      <c r="D208" t="s">
        <v>43</v>
      </c>
      <c r="E208" t="s">
        <v>44</v>
      </c>
      <c r="F208" s="11">
        <v>747971108084039</v>
      </c>
      <c r="G208" s="7" t="s">
        <v>165</v>
      </c>
      <c r="H208" t="s">
        <v>153</v>
      </c>
      <c r="I208" t="s">
        <v>153</v>
      </c>
      <c r="J208" t="s">
        <v>18</v>
      </c>
      <c r="K208" s="7" t="s">
        <v>148</v>
      </c>
      <c r="L208">
        <v>2.76</v>
      </c>
      <c r="M208" s="12">
        <v>575</v>
      </c>
    </row>
    <row r="209" spans="1:13" x14ac:dyDescent="0.25">
      <c r="A209">
        <v>79492</v>
      </c>
      <c r="B209">
        <v>58331</v>
      </c>
      <c r="C209" t="s">
        <v>29</v>
      </c>
      <c r="D209" t="s">
        <v>43</v>
      </c>
      <c r="E209">
        <v>46</v>
      </c>
      <c r="F209" s="11">
        <v>521628</v>
      </c>
      <c r="G209" s="7" t="s">
        <v>165</v>
      </c>
      <c r="H209" t="s">
        <v>153</v>
      </c>
      <c r="I209" t="s">
        <v>153</v>
      </c>
      <c r="J209" t="s">
        <v>18</v>
      </c>
      <c r="K209" s="7" t="s">
        <v>148</v>
      </c>
      <c r="L209">
        <v>2.76</v>
      </c>
      <c r="M209" s="12">
        <v>140</v>
      </c>
    </row>
    <row r="210" spans="1:13" x14ac:dyDescent="0.25">
      <c r="A210">
        <v>79500</v>
      </c>
      <c r="B210">
        <v>58314</v>
      </c>
      <c r="C210" t="s">
        <v>29</v>
      </c>
      <c r="D210" t="s">
        <v>42</v>
      </c>
      <c r="E210">
        <v>6</v>
      </c>
      <c r="F210" s="11">
        <v>57363904</v>
      </c>
      <c r="G210" s="7" t="s">
        <v>170</v>
      </c>
      <c r="H210" t="s">
        <v>153</v>
      </c>
      <c r="I210" t="s">
        <v>294</v>
      </c>
      <c r="J210" t="s">
        <v>11</v>
      </c>
      <c r="K210" s="7" t="s">
        <v>148</v>
      </c>
      <c r="L210" t="s">
        <v>294</v>
      </c>
      <c r="M210" t="s">
        <v>294</v>
      </c>
    </row>
    <row r="211" spans="1:13" x14ac:dyDescent="0.25">
      <c r="A211">
        <v>79769</v>
      </c>
      <c r="B211">
        <v>56764</v>
      </c>
      <c r="C211" t="s">
        <v>15</v>
      </c>
      <c r="D211" t="s">
        <v>16</v>
      </c>
      <c r="E211" t="s">
        <v>19</v>
      </c>
      <c r="F211" s="11">
        <v>319272</v>
      </c>
      <c r="G211" s="7" t="s">
        <v>165</v>
      </c>
      <c r="H211" t="s">
        <v>153</v>
      </c>
      <c r="I211" t="s">
        <v>153</v>
      </c>
      <c r="J211" t="s">
        <v>18</v>
      </c>
      <c r="K211" s="7" t="s">
        <v>148</v>
      </c>
      <c r="L211">
        <v>2.76</v>
      </c>
      <c r="M211" s="12">
        <v>100</v>
      </c>
    </row>
    <row r="212" spans="1:13" x14ac:dyDescent="0.25">
      <c r="A212">
        <v>79857</v>
      </c>
      <c r="B212">
        <v>58322</v>
      </c>
      <c r="C212" t="s">
        <v>29</v>
      </c>
      <c r="D212" t="s">
        <v>43</v>
      </c>
      <c r="E212">
        <v>48</v>
      </c>
      <c r="F212" s="11">
        <v>29701</v>
      </c>
      <c r="G212" s="7" t="s">
        <v>165</v>
      </c>
      <c r="H212" t="s">
        <v>153</v>
      </c>
      <c r="I212" t="s">
        <v>294</v>
      </c>
      <c r="J212" t="s">
        <v>18</v>
      </c>
      <c r="K212" s="7" t="s">
        <v>148</v>
      </c>
      <c r="L212" t="s">
        <v>294</v>
      </c>
      <c r="M212" t="s">
        <v>294</v>
      </c>
    </row>
    <row r="213" spans="1:13" x14ac:dyDescent="0.25">
      <c r="A213">
        <v>80044</v>
      </c>
      <c r="B213">
        <v>56962</v>
      </c>
      <c r="C213" t="s">
        <v>15</v>
      </c>
      <c r="D213" t="s">
        <v>28</v>
      </c>
      <c r="E213">
        <v>38</v>
      </c>
      <c r="F213" s="11">
        <v>7789031057433</v>
      </c>
      <c r="G213" s="7" t="s">
        <v>165</v>
      </c>
      <c r="H213" t="s">
        <v>153</v>
      </c>
      <c r="I213" t="s">
        <v>153</v>
      </c>
      <c r="J213" t="s">
        <v>11</v>
      </c>
      <c r="K213" s="7" t="s">
        <v>148</v>
      </c>
      <c r="L213">
        <v>1.9870000000000001</v>
      </c>
      <c r="M213" s="12">
        <v>180</v>
      </c>
    </row>
    <row r="214" spans="1:13" x14ac:dyDescent="0.25">
      <c r="A214">
        <v>80213</v>
      </c>
      <c r="B214">
        <v>58373</v>
      </c>
      <c r="C214" t="s">
        <v>48</v>
      </c>
      <c r="D214" t="s">
        <v>49</v>
      </c>
      <c r="E214">
        <v>25</v>
      </c>
      <c r="F214" s="11">
        <v>27527911</v>
      </c>
      <c r="G214" s="7" t="s">
        <v>165</v>
      </c>
      <c r="H214" t="s">
        <v>153</v>
      </c>
      <c r="I214" t="s">
        <v>153</v>
      </c>
      <c r="J214" t="s">
        <v>11</v>
      </c>
      <c r="K214" s="7" t="s">
        <v>148</v>
      </c>
      <c r="L214">
        <v>1.9870000000000001</v>
      </c>
      <c r="M214" s="12">
        <v>167</v>
      </c>
    </row>
    <row r="215" spans="1:13" x14ac:dyDescent="0.25">
      <c r="A215">
        <v>80231</v>
      </c>
      <c r="B215">
        <v>58327</v>
      </c>
      <c r="C215" t="s">
        <v>29</v>
      </c>
      <c r="D215" t="s">
        <v>43</v>
      </c>
      <c r="E215" t="s">
        <v>45</v>
      </c>
      <c r="F215" s="11">
        <v>30032046</v>
      </c>
      <c r="G215" s="7" t="s">
        <v>165</v>
      </c>
      <c r="H215" t="s">
        <v>153</v>
      </c>
      <c r="I215" t="s">
        <v>153</v>
      </c>
      <c r="J215" t="s">
        <v>18</v>
      </c>
      <c r="K215" s="7" t="s">
        <v>148</v>
      </c>
      <c r="L215">
        <v>2.76</v>
      </c>
      <c r="M215" s="12">
        <v>100</v>
      </c>
    </row>
    <row r="216" spans="1:13" x14ac:dyDescent="0.25">
      <c r="A216">
        <v>80710</v>
      </c>
      <c r="B216">
        <v>58372</v>
      </c>
      <c r="C216" t="s">
        <v>48</v>
      </c>
      <c r="D216" t="s">
        <v>49</v>
      </c>
      <c r="E216">
        <v>14</v>
      </c>
      <c r="F216" s="11">
        <v>210117</v>
      </c>
      <c r="G216" s="7" t="s">
        <v>165</v>
      </c>
      <c r="H216" t="s">
        <v>153</v>
      </c>
      <c r="I216" t="s">
        <v>153</v>
      </c>
      <c r="J216" t="s">
        <v>11</v>
      </c>
      <c r="K216" s="7" t="s">
        <v>148</v>
      </c>
      <c r="L216">
        <v>1.9870000000000001</v>
      </c>
      <c r="M216" s="12">
        <v>762</v>
      </c>
    </row>
    <row r="217" spans="1:13" x14ac:dyDescent="0.25">
      <c r="A217">
        <v>81005</v>
      </c>
      <c r="B217">
        <v>58374</v>
      </c>
      <c r="C217" t="s">
        <v>48</v>
      </c>
      <c r="D217" t="s">
        <v>49</v>
      </c>
      <c r="E217">
        <v>23</v>
      </c>
      <c r="F217" s="11">
        <v>27527211</v>
      </c>
      <c r="G217" s="7" t="s">
        <v>165</v>
      </c>
      <c r="H217" t="s">
        <v>153</v>
      </c>
      <c r="I217" t="s">
        <v>153</v>
      </c>
      <c r="J217" t="s">
        <v>11</v>
      </c>
      <c r="K217" s="7" t="s">
        <v>148</v>
      </c>
      <c r="L217">
        <v>1.9870000000000001</v>
      </c>
      <c r="M217" s="12">
        <v>511</v>
      </c>
    </row>
    <row r="218" spans="1:13" x14ac:dyDescent="0.25">
      <c r="A218">
        <v>81705</v>
      </c>
      <c r="B218">
        <v>58327</v>
      </c>
      <c r="C218" t="s">
        <v>29</v>
      </c>
      <c r="D218" t="s">
        <v>43</v>
      </c>
      <c r="E218" t="s">
        <v>45</v>
      </c>
      <c r="F218" s="11">
        <v>713325006814</v>
      </c>
      <c r="G218" s="7" t="s">
        <v>165</v>
      </c>
      <c r="H218" t="s">
        <v>153</v>
      </c>
      <c r="I218" t="s">
        <v>153</v>
      </c>
      <c r="J218" t="s">
        <v>18</v>
      </c>
      <c r="K218" s="7" t="s">
        <v>148</v>
      </c>
      <c r="L218">
        <v>2.76</v>
      </c>
      <c r="M218" s="12">
        <v>120</v>
      </c>
    </row>
    <row r="219" spans="1:13" x14ac:dyDescent="0.25">
      <c r="A219">
        <v>82068</v>
      </c>
      <c r="B219">
        <v>62291</v>
      </c>
      <c r="C219" t="s">
        <v>54</v>
      </c>
      <c r="D219" t="s">
        <v>55</v>
      </c>
      <c r="E219">
        <v>9</v>
      </c>
      <c r="F219" s="11">
        <v>355093</v>
      </c>
      <c r="G219" s="7" t="s">
        <v>165</v>
      </c>
      <c r="H219" t="s">
        <v>153</v>
      </c>
      <c r="I219" t="s">
        <v>153</v>
      </c>
      <c r="J219" t="s">
        <v>18</v>
      </c>
      <c r="K219" s="7" t="s">
        <v>148</v>
      </c>
      <c r="L219">
        <v>2.76</v>
      </c>
      <c r="M219" s="12">
        <v>275</v>
      </c>
    </row>
    <row r="220" spans="1:13" x14ac:dyDescent="0.25">
      <c r="A220">
        <v>82147</v>
      </c>
      <c r="B220">
        <v>58202</v>
      </c>
      <c r="C220" t="s">
        <v>29</v>
      </c>
      <c r="D220" t="s">
        <v>32</v>
      </c>
      <c r="E220" t="s">
        <v>33</v>
      </c>
      <c r="F220" s="11">
        <v>708937</v>
      </c>
      <c r="G220" s="7" t="s">
        <v>165</v>
      </c>
      <c r="H220" t="s">
        <v>153</v>
      </c>
      <c r="I220" t="s">
        <v>294</v>
      </c>
      <c r="J220" t="s">
        <v>18</v>
      </c>
      <c r="K220" s="7" t="s">
        <v>148</v>
      </c>
      <c r="L220" t="s">
        <v>294</v>
      </c>
      <c r="M220" t="s">
        <v>294</v>
      </c>
    </row>
    <row r="221" spans="1:13" x14ac:dyDescent="0.25">
      <c r="A221">
        <v>82679</v>
      </c>
      <c r="B221">
        <v>56962</v>
      </c>
      <c r="C221" t="s">
        <v>15</v>
      </c>
      <c r="D221" t="s">
        <v>28</v>
      </c>
      <c r="E221">
        <v>38</v>
      </c>
      <c r="F221" s="11">
        <v>58195902</v>
      </c>
      <c r="G221" s="7" t="s">
        <v>165</v>
      </c>
      <c r="H221" t="s">
        <v>153</v>
      </c>
      <c r="I221" t="s">
        <v>153</v>
      </c>
      <c r="J221" t="s">
        <v>11</v>
      </c>
      <c r="K221" s="7" t="s">
        <v>148</v>
      </c>
      <c r="L221">
        <v>1.9870000000000001</v>
      </c>
      <c r="M221" s="12">
        <v>121</v>
      </c>
    </row>
    <row r="222" spans="1:13" x14ac:dyDescent="0.25">
      <c r="A222">
        <v>83362</v>
      </c>
      <c r="B222">
        <v>58190</v>
      </c>
      <c r="C222" t="s">
        <v>29</v>
      </c>
      <c r="D222" t="s">
        <v>30</v>
      </c>
      <c r="E222">
        <v>16</v>
      </c>
      <c r="F222" s="11">
        <v>3008304</v>
      </c>
      <c r="G222" s="7" t="s">
        <v>165</v>
      </c>
      <c r="H222" t="s">
        <v>153</v>
      </c>
      <c r="I222" t="s">
        <v>153</v>
      </c>
      <c r="J222" t="s">
        <v>18</v>
      </c>
      <c r="K222" s="7" t="s">
        <v>148</v>
      </c>
      <c r="L222">
        <v>2.76</v>
      </c>
      <c r="M222" s="12">
        <v>360</v>
      </c>
    </row>
    <row r="223" spans="1:13" x14ac:dyDescent="0.25">
      <c r="A223">
        <v>83676</v>
      </c>
      <c r="B223">
        <v>58245</v>
      </c>
      <c r="C223" t="s">
        <v>29</v>
      </c>
      <c r="D223" t="s">
        <v>37</v>
      </c>
      <c r="E223">
        <v>13</v>
      </c>
      <c r="F223" s="11">
        <v>65375</v>
      </c>
      <c r="G223" s="7" t="s">
        <v>165</v>
      </c>
      <c r="H223" t="s">
        <v>153</v>
      </c>
      <c r="I223" t="s">
        <v>294</v>
      </c>
      <c r="J223" t="s">
        <v>11</v>
      </c>
      <c r="K223" s="7" t="s">
        <v>148</v>
      </c>
      <c r="L223" t="s">
        <v>294</v>
      </c>
      <c r="M223" t="s">
        <v>294</v>
      </c>
    </row>
    <row r="224" spans="1:13" x14ac:dyDescent="0.25">
      <c r="A224">
        <v>83997</v>
      </c>
      <c r="B224">
        <v>58375</v>
      </c>
      <c r="C224" t="s">
        <v>48</v>
      </c>
      <c r="D224" t="s">
        <v>49</v>
      </c>
      <c r="E224">
        <v>7</v>
      </c>
      <c r="F224" s="11">
        <v>59266803</v>
      </c>
      <c r="G224" s="7" t="s">
        <v>165</v>
      </c>
      <c r="H224" t="s">
        <v>153</v>
      </c>
      <c r="I224" t="s">
        <v>294</v>
      </c>
      <c r="J224" t="s">
        <v>11</v>
      </c>
      <c r="K224" s="7" t="s">
        <v>148</v>
      </c>
      <c r="L224" t="s">
        <v>294</v>
      </c>
      <c r="M224" t="s">
        <v>294</v>
      </c>
    </row>
    <row r="225" spans="1:13" x14ac:dyDescent="0.25">
      <c r="A225">
        <v>84147</v>
      </c>
      <c r="B225">
        <v>58314</v>
      </c>
      <c r="C225" t="s">
        <v>29</v>
      </c>
      <c r="D225" t="s">
        <v>42</v>
      </c>
      <c r="E225">
        <v>6</v>
      </c>
      <c r="F225" s="11">
        <v>57363904</v>
      </c>
      <c r="G225" s="7" t="s">
        <v>170</v>
      </c>
      <c r="H225" t="s">
        <v>153</v>
      </c>
      <c r="I225" t="s">
        <v>294</v>
      </c>
      <c r="J225" t="s">
        <v>11</v>
      </c>
      <c r="K225" s="7" t="s">
        <v>148</v>
      </c>
      <c r="L225" t="s">
        <v>294</v>
      </c>
      <c r="M225" t="s">
        <v>294</v>
      </c>
    </row>
    <row r="226" spans="1:13" x14ac:dyDescent="0.25">
      <c r="A226">
        <v>84345</v>
      </c>
      <c r="B226">
        <v>58236</v>
      </c>
      <c r="C226" t="s">
        <v>29</v>
      </c>
      <c r="D226" t="s">
        <v>36</v>
      </c>
      <c r="E226">
        <v>38</v>
      </c>
      <c r="F226" s="11">
        <v>39174911</v>
      </c>
      <c r="G226" s="7" t="s">
        <v>165</v>
      </c>
      <c r="H226" t="s">
        <v>153</v>
      </c>
      <c r="I226" t="s">
        <v>153</v>
      </c>
      <c r="J226" t="s">
        <v>11</v>
      </c>
      <c r="K226" s="7" t="s">
        <v>148</v>
      </c>
      <c r="L226">
        <v>1.9870000000000001</v>
      </c>
      <c r="M226" s="12">
        <v>5</v>
      </c>
    </row>
    <row r="227" spans="1:13" x14ac:dyDescent="0.25">
      <c r="A227">
        <v>84651</v>
      </c>
      <c r="B227">
        <v>58212</v>
      </c>
      <c r="C227" t="s">
        <v>29</v>
      </c>
      <c r="D227" t="s">
        <v>32</v>
      </c>
      <c r="E227">
        <v>25</v>
      </c>
      <c r="F227" s="11">
        <v>125993</v>
      </c>
      <c r="G227" s="7" t="s">
        <v>165</v>
      </c>
      <c r="H227" t="s">
        <v>153</v>
      </c>
      <c r="I227" t="s">
        <v>153</v>
      </c>
      <c r="J227" t="s">
        <v>11</v>
      </c>
      <c r="K227" s="7" t="s">
        <v>148</v>
      </c>
      <c r="L227">
        <v>1.9870000000000001</v>
      </c>
      <c r="M227" s="12">
        <v>110</v>
      </c>
    </row>
    <row r="228" spans="1:13" x14ac:dyDescent="0.25">
      <c r="A228">
        <v>84711</v>
      </c>
      <c r="B228">
        <v>56962</v>
      </c>
      <c r="C228" t="s">
        <v>15</v>
      </c>
      <c r="D228" t="s">
        <v>28</v>
      </c>
      <c r="E228">
        <v>38</v>
      </c>
      <c r="F228" s="11">
        <v>284853</v>
      </c>
      <c r="G228" s="7" t="s">
        <v>165</v>
      </c>
      <c r="H228" t="s">
        <v>153</v>
      </c>
      <c r="I228" t="s">
        <v>153</v>
      </c>
      <c r="J228" t="s">
        <v>11</v>
      </c>
      <c r="K228" s="7" t="s">
        <v>148</v>
      </c>
      <c r="L228">
        <v>1.9870000000000001</v>
      </c>
      <c r="M228" s="12">
        <v>84</v>
      </c>
    </row>
    <row r="229" spans="1:13" x14ac:dyDescent="0.25">
      <c r="A229">
        <v>84981</v>
      </c>
      <c r="B229">
        <v>58190</v>
      </c>
      <c r="C229" t="s">
        <v>29</v>
      </c>
      <c r="D229" t="s">
        <v>30</v>
      </c>
      <c r="E229">
        <v>16</v>
      </c>
      <c r="F229" s="11">
        <v>3008212</v>
      </c>
      <c r="G229" s="7" t="s">
        <v>165</v>
      </c>
      <c r="H229" t="s">
        <v>153</v>
      </c>
      <c r="I229" t="s">
        <v>153</v>
      </c>
      <c r="J229" t="s">
        <v>18</v>
      </c>
      <c r="K229" s="7" t="s">
        <v>148</v>
      </c>
      <c r="L229">
        <v>2.76</v>
      </c>
      <c r="M229" s="12">
        <v>59</v>
      </c>
    </row>
    <row r="230" spans="1:13" x14ac:dyDescent="0.25">
      <c r="A230">
        <v>85485</v>
      </c>
      <c r="B230">
        <v>58327</v>
      </c>
      <c r="C230" t="s">
        <v>29</v>
      </c>
      <c r="D230" t="s">
        <v>43</v>
      </c>
      <c r="E230" t="s">
        <v>45</v>
      </c>
      <c r="F230" s="11">
        <v>697004</v>
      </c>
      <c r="G230" s="7" t="s">
        <v>165</v>
      </c>
      <c r="H230" t="s">
        <v>153</v>
      </c>
      <c r="I230" t="s">
        <v>294</v>
      </c>
      <c r="J230" t="s">
        <v>18</v>
      </c>
      <c r="K230" s="7" t="s">
        <v>148</v>
      </c>
      <c r="L230" t="s">
        <v>294</v>
      </c>
      <c r="M230" t="s">
        <v>294</v>
      </c>
    </row>
    <row r="231" spans="1:13" x14ac:dyDescent="0.25">
      <c r="A231">
        <v>85891</v>
      </c>
      <c r="B231">
        <v>58331</v>
      </c>
      <c r="C231" t="s">
        <v>29</v>
      </c>
      <c r="D231" t="s">
        <v>43</v>
      </c>
      <c r="E231">
        <v>46</v>
      </c>
      <c r="F231" s="11">
        <v>73074</v>
      </c>
      <c r="G231" s="7" t="s">
        <v>165</v>
      </c>
      <c r="H231" t="s">
        <v>153</v>
      </c>
      <c r="I231" t="s">
        <v>153</v>
      </c>
      <c r="J231" t="s">
        <v>18</v>
      </c>
      <c r="K231" s="7" t="s">
        <v>148</v>
      </c>
      <c r="L231">
        <v>2.76</v>
      </c>
      <c r="M231" s="12">
        <v>361</v>
      </c>
    </row>
    <row r="232" spans="1:13" x14ac:dyDescent="0.25">
      <c r="A232">
        <v>86076</v>
      </c>
      <c r="B232">
        <v>56791</v>
      </c>
      <c r="C232" t="s">
        <v>15</v>
      </c>
      <c r="D232" t="s">
        <v>22</v>
      </c>
      <c r="E232">
        <v>46</v>
      </c>
      <c r="F232" s="11">
        <v>7789069082419</v>
      </c>
      <c r="G232" s="7" t="s">
        <v>165</v>
      </c>
      <c r="H232" t="s">
        <v>153</v>
      </c>
      <c r="I232" t="s">
        <v>153</v>
      </c>
      <c r="J232" t="s">
        <v>11</v>
      </c>
      <c r="K232" s="7" t="s">
        <v>148</v>
      </c>
      <c r="L232">
        <v>1.9870000000000001</v>
      </c>
      <c r="M232" s="12">
        <v>131</v>
      </c>
    </row>
    <row r="233" spans="1:13" x14ac:dyDescent="0.25">
      <c r="A233">
        <v>86602</v>
      </c>
      <c r="B233">
        <v>56791</v>
      </c>
      <c r="C233" t="s">
        <v>15</v>
      </c>
      <c r="D233" t="s">
        <v>22</v>
      </c>
      <c r="E233">
        <v>46</v>
      </c>
      <c r="F233" s="11">
        <v>493191</v>
      </c>
      <c r="G233" s="7" t="s">
        <v>165</v>
      </c>
      <c r="H233" t="s">
        <v>153</v>
      </c>
      <c r="I233" t="s">
        <v>153</v>
      </c>
      <c r="J233" t="s">
        <v>11</v>
      </c>
      <c r="K233" s="7" t="s">
        <v>148</v>
      </c>
      <c r="L233">
        <v>1.9870000000000001</v>
      </c>
      <c r="M233" s="12">
        <v>218</v>
      </c>
    </row>
    <row r="234" spans="1:13" x14ac:dyDescent="0.25">
      <c r="A234">
        <v>86693</v>
      </c>
      <c r="B234">
        <v>58363</v>
      </c>
      <c r="C234" t="s">
        <v>48</v>
      </c>
      <c r="D234" t="s">
        <v>49</v>
      </c>
      <c r="E234">
        <v>11</v>
      </c>
      <c r="F234" s="11">
        <v>82510</v>
      </c>
      <c r="G234" s="7" t="s">
        <v>165</v>
      </c>
      <c r="H234" t="s">
        <v>153</v>
      </c>
      <c r="I234" t="s">
        <v>153</v>
      </c>
      <c r="J234" t="s">
        <v>11</v>
      </c>
      <c r="K234" s="7" t="s">
        <v>148</v>
      </c>
      <c r="L234">
        <v>1.9870000000000001</v>
      </c>
      <c r="M234" s="12">
        <v>0</v>
      </c>
    </row>
    <row r="235" spans="1:13" x14ac:dyDescent="0.25">
      <c r="A235">
        <v>86930</v>
      </c>
      <c r="B235">
        <v>58331</v>
      </c>
      <c r="C235" t="s">
        <v>29</v>
      </c>
      <c r="D235" t="s">
        <v>43</v>
      </c>
      <c r="E235">
        <v>46</v>
      </c>
      <c r="F235" s="11">
        <v>684060</v>
      </c>
      <c r="G235" s="7" t="s">
        <v>165</v>
      </c>
      <c r="H235" t="s">
        <v>153</v>
      </c>
      <c r="I235" t="s">
        <v>153</v>
      </c>
      <c r="J235" t="s">
        <v>18</v>
      </c>
      <c r="K235" s="7" t="s">
        <v>148</v>
      </c>
      <c r="L235">
        <v>2.76</v>
      </c>
      <c r="M235" s="12">
        <v>137</v>
      </c>
    </row>
    <row r="236" spans="1:13" x14ac:dyDescent="0.25">
      <c r="A236">
        <v>87039</v>
      </c>
      <c r="B236">
        <v>58367</v>
      </c>
      <c r="C236" t="s">
        <v>48</v>
      </c>
      <c r="D236" t="s">
        <v>49</v>
      </c>
      <c r="E236">
        <v>22</v>
      </c>
      <c r="F236" s="11">
        <v>163932</v>
      </c>
      <c r="G236" s="7" t="s">
        <v>165</v>
      </c>
      <c r="H236" t="s">
        <v>153</v>
      </c>
      <c r="I236" t="s">
        <v>153</v>
      </c>
      <c r="J236" t="s">
        <v>11</v>
      </c>
      <c r="K236" s="7" t="s">
        <v>148</v>
      </c>
      <c r="L236">
        <v>1.9870000000000001</v>
      </c>
      <c r="M236" s="12">
        <v>85</v>
      </c>
    </row>
    <row r="237" spans="1:13" x14ac:dyDescent="0.25">
      <c r="A237">
        <v>87193</v>
      </c>
      <c r="B237">
        <v>56761</v>
      </c>
      <c r="C237" t="s">
        <v>15</v>
      </c>
      <c r="D237" t="s">
        <v>16</v>
      </c>
      <c r="E237" t="s">
        <v>17</v>
      </c>
      <c r="F237" s="11">
        <v>486122</v>
      </c>
      <c r="G237" s="7" t="s">
        <v>165</v>
      </c>
      <c r="H237" t="s">
        <v>153</v>
      </c>
      <c r="I237" t="s">
        <v>153</v>
      </c>
      <c r="J237" t="s">
        <v>18</v>
      </c>
      <c r="K237" s="7" t="s">
        <v>148</v>
      </c>
      <c r="L237">
        <v>2.76</v>
      </c>
      <c r="M237" s="12">
        <v>138</v>
      </c>
    </row>
    <row r="238" spans="1:13" x14ac:dyDescent="0.25">
      <c r="A238">
        <v>87301</v>
      </c>
      <c r="B238">
        <v>58314</v>
      </c>
      <c r="C238" t="s">
        <v>29</v>
      </c>
      <c r="D238" t="s">
        <v>42</v>
      </c>
      <c r="E238">
        <v>6</v>
      </c>
      <c r="F238" s="11">
        <v>58017437</v>
      </c>
      <c r="G238" s="7" t="s">
        <v>165</v>
      </c>
      <c r="H238" t="s">
        <v>153</v>
      </c>
      <c r="I238" t="s">
        <v>153</v>
      </c>
      <c r="J238" t="s">
        <v>11</v>
      </c>
      <c r="K238" s="7" t="s">
        <v>148</v>
      </c>
      <c r="L238">
        <v>1.9870000000000001</v>
      </c>
      <c r="M238" s="12">
        <v>5</v>
      </c>
    </row>
    <row r="239" spans="1:13" x14ac:dyDescent="0.25">
      <c r="A239">
        <v>87393</v>
      </c>
      <c r="B239">
        <v>62290</v>
      </c>
      <c r="C239" t="s">
        <v>54</v>
      </c>
      <c r="D239" t="s">
        <v>55</v>
      </c>
      <c r="E239">
        <v>7</v>
      </c>
      <c r="F239" s="11">
        <v>373721</v>
      </c>
      <c r="G239" s="7" t="s">
        <v>165</v>
      </c>
      <c r="H239" t="s">
        <v>153</v>
      </c>
      <c r="I239" t="s">
        <v>153</v>
      </c>
      <c r="J239" t="s">
        <v>18</v>
      </c>
      <c r="K239" s="7" t="s">
        <v>148</v>
      </c>
      <c r="L239">
        <v>2.76</v>
      </c>
      <c r="M239" s="12">
        <v>90</v>
      </c>
    </row>
    <row r="240" spans="1:13" x14ac:dyDescent="0.25">
      <c r="A240">
        <v>87866</v>
      </c>
      <c r="B240">
        <v>58194</v>
      </c>
      <c r="C240" t="s">
        <v>29</v>
      </c>
      <c r="D240" t="s">
        <v>31</v>
      </c>
      <c r="E240">
        <v>93</v>
      </c>
      <c r="F240" s="11">
        <v>55155506687</v>
      </c>
      <c r="G240" s="7" t="s">
        <v>165</v>
      </c>
      <c r="H240" t="s">
        <v>153</v>
      </c>
      <c r="I240" t="s">
        <v>294</v>
      </c>
      <c r="J240" t="s">
        <v>18</v>
      </c>
      <c r="K240" s="7" t="s">
        <v>148</v>
      </c>
      <c r="L240" t="s">
        <v>294</v>
      </c>
      <c r="M240" t="s">
        <v>294</v>
      </c>
    </row>
    <row r="241" spans="1:13" x14ac:dyDescent="0.25">
      <c r="A241">
        <v>87950</v>
      </c>
      <c r="B241">
        <v>58362</v>
      </c>
      <c r="C241" t="s">
        <v>48</v>
      </c>
      <c r="D241" t="s">
        <v>49</v>
      </c>
      <c r="E241">
        <v>4</v>
      </c>
      <c r="F241" s="11">
        <v>34000180</v>
      </c>
      <c r="G241" s="7" t="s">
        <v>165</v>
      </c>
      <c r="H241" t="s">
        <v>153</v>
      </c>
      <c r="I241" t="s">
        <v>153</v>
      </c>
      <c r="J241" t="s">
        <v>11</v>
      </c>
      <c r="K241" s="7" t="s">
        <v>148</v>
      </c>
      <c r="L241">
        <v>1.9870000000000001</v>
      </c>
      <c r="M241" s="12">
        <v>186</v>
      </c>
    </row>
    <row r="242" spans="1:13" x14ac:dyDescent="0.25">
      <c r="A242">
        <v>88070</v>
      </c>
      <c r="B242">
        <v>58327</v>
      </c>
      <c r="C242" t="s">
        <v>29</v>
      </c>
      <c r="D242" t="s">
        <v>43</v>
      </c>
      <c r="E242" t="s">
        <v>45</v>
      </c>
      <c r="F242" s="11">
        <v>258010</v>
      </c>
      <c r="G242" s="7" t="s">
        <v>165</v>
      </c>
      <c r="H242" t="s">
        <v>153</v>
      </c>
      <c r="I242" t="s">
        <v>153</v>
      </c>
      <c r="J242" t="s">
        <v>18</v>
      </c>
      <c r="K242" s="7" t="s">
        <v>148</v>
      </c>
      <c r="L242">
        <v>2.76</v>
      </c>
      <c r="M242" s="12">
        <v>172</v>
      </c>
    </row>
    <row r="243" spans="1:13" x14ac:dyDescent="0.25">
      <c r="A243">
        <v>88141</v>
      </c>
      <c r="B243">
        <v>58360</v>
      </c>
      <c r="C243" t="s">
        <v>48</v>
      </c>
      <c r="D243" t="s">
        <v>49</v>
      </c>
      <c r="E243">
        <v>10</v>
      </c>
      <c r="F243" s="11">
        <v>26866711</v>
      </c>
      <c r="G243" s="7" t="s">
        <v>165</v>
      </c>
      <c r="H243" t="s">
        <v>153</v>
      </c>
      <c r="I243" t="s">
        <v>153</v>
      </c>
      <c r="J243" t="s">
        <v>11</v>
      </c>
      <c r="K243" s="7" t="s">
        <v>148</v>
      </c>
      <c r="L243">
        <v>1.9870000000000001</v>
      </c>
      <c r="M243" s="12">
        <v>125</v>
      </c>
    </row>
    <row r="244" spans="1:13" x14ac:dyDescent="0.25">
      <c r="A244">
        <v>88359</v>
      </c>
      <c r="B244">
        <v>58190</v>
      </c>
      <c r="C244" t="s">
        <v>29</v>
      </c>
      <c r="D244" t="s">
        <v>30</v>
      </c>
      <c r="E244">
        <v>16</v>
      </c>
      <c r="F244" s="11">
        <v>35617</v>
      </c>
      <c r="G244" s="7" t="s">
        <v>165</v>
      </c>
      <c r="H244" t="s">
        <v>153</v>
      </c>
      <c r="I244" t="s">
        <v>153</v>
      </c>
      <c r="J244" t="s">
        <v>18</v>
      </c>
      <c r="K244" s="7" t="s">
        <v>148</v>
      </c>
      <c r="L244">
        <v>2.76</v>
      </c>
      <c r="M244" s="12">
        <v>200</v>
      </c>
    </row>
    <row r="245" spans="1:13" x14ac:dyDescent="0.25">
      <c r="A245">
        <v>88997</v>
      </c>
      <c r="B245">
        <v>58301</v>
      </c>
      <c r="C245" t="s">
        <v>29</v>
      </c>
      <c r="D245" t="s">
        <v>14</v>
      </c>
      <c r="E245">
        <v>22</v>
      </c>
      <c r="F245" s="11">
        <v>74320</v>
      </c>
      <c r="G245" s="7" t="s">
        <v>165</v>
      </c>
      <c r="H245" t="s">
        <v>153</v>
      </c>
      <c r="I245" t="s">
        <v>153</v>
      </c>
      <c r="J245" t="s">
        <v>11</v>
      </c>
      <c r="K245" s="7" t="s">
        <v>148</v>
      </c>
      <c r="L245">
        <v>1.9870000000000001</v>
      </c>
      <c r="M245" s="12">
        <v>203</v>
      </c>
    </row>
    <row r="246" spans="1:13" x14ac:dyDescent="0.25">
      <c r="A246">
        <v>89459</v>
      </c>
      <c r="B246">
        <v>58366</v>
      </c>
      <c r="C246" t="s">
        <v>48</v>
      </c>
      <c r="D246" t="s">
        <v>49</v>
      </c>
      <c r="E246">
        <v>8</v>
      </c>
      <c r="F246" s="11">
        <v>4115208001</v>
      </c>
      <c r="G246" s="7" t="s">
        <v>165</v>
      </c>
      <c r="H246" t="s">
        <v>153</v>
      </c>
      <c r="I246" t="s">
        <v>153</v>
      </c>
      <c r="J246" t="s">
        <v>11</v>
      </c>
      <c r="K246" s="7" t="s">
        <v>148</v>
      </c>
      <c r="L246">
        <v>1.9870000000000001</v>
      </c>
      <c r="M246" s="12">
        <v>160</v>
      </c>
    </row>
    <row r="247" spans="1:13" x14ac:dyDescent="0.25">
      <c r="A247">
        <v>89538</v>
      </c>
      <c r="B247">
        <v>56963</v>
      </c>
      <c r="C247" t="s">
        <v>15</v>
      </c>
      <c r="D247" t="s">
        <v>28</v>
      </c>
      <c r="E247">
        <v>36</v>
      </c>
      <c r="F247" s="11">
        <v>98073</v>
      </c>
      <c r="G247" s="7" t="s">
        <v>165</v>
      </c>
      <c r="H247" t="s">
        <v>153</v>
      </c>
      <c r="I247" t="s">
        <v>153</v>
      </c>
      <c r="J247" t="s">
        <v>11</v>
      </c>
      <c r="K247" s="7" t="s">
        <v>148</v>
      </c>
      <c r="L247">
        <v>1.9870000000000001</v>
      </c>
      <c r="M247" s="12">
        <v>193</v>
      </c>
    </row>
    <row r="248" spans="1:13" x14ac:dyDescent="0.25">
      <c r="A248">
        <v>89598</v>
      </c>
      <c r="B248">
        <v>58202</v>
      </c>
      <c r="C248" t="s">
        <v>29</v>
      </c>
      <c r="D248" t="s">
        <v>32</v>
      </c>
      <c r="E248" t="s">
        <v>33</v>
      </c>
      <c r="F248" s="11">
        <v>294731</v>
      </c>
      <c r="G248" s="7" t="s">
        <v>165</v>
      </c>
      <c r="H248" t="s">
        <v>153</v>
      </c>
      <c r="I248" t="s">
        <v>153</v>
      </c>
      <c r="J248" t="s">
        <v>18</v>
      </c>
      <c r="K248" s="7" t="s">
        <v>148</v>
      </c>
      <c r="L248">
        <v>2.76</v>
      </c>
      <c r="M248" s="12">
        <v>0</v>
      </c>
    </row>
    <row r="249" spans="1:13" x14ac:dyDescent="0.25">
      <c r="A249">
        <v>90033</v>
      </c>
      <c r="B249">
        <v>56778</v>
      </c>
      <c r="C249" t="s">
        <v>15</v>
      </c>
      <c r="D249" t="s">
        <v>20</v>
      </c>
      <c r="E249" t="s">
        <v>21</v>
      </c>
      <c r="F249" s="11">
        <v>9863609</v>
      </c>
      <c r="G249" s="7" t="s">
        <v>165</v>
      </c>
      <c r="H249" t="s">
        <v>153</v>
      </c>
      <c r="I249" t="s">
        <v>153</v>
      </c>
      <c r="J249" t="s">
        <v>11</v>
      </c>
      <c r="K249" s="7" t="s">
        <v>148</v>
      </c>
      <c r="L249">
        <v>1.9870000000000001</v>
      </c>
      <c r="M249" s="12">
        <v>38</v>
      </c>
    </row>
    <row r="250" spans="1:13" x14ac:dyDescent="0.25">
      <c r="A250">
        <v>90035</v>
      </c>
      <c r="B250">
        <v>56778</v>
      </c>
      <c r="C250" t="s">
        <v>15</v>
      </c>
      <c r="D250" t="s">
        <v>20</v>
      </c>
      <c r="E250" t="s">
        <v>21</v>
      </c>
      <c r="F250" s="11">
        <v>58164646</v>
      </c>
      <c r="G250" s="7" t="s">
        <v>165</v>
      </c>
      <c r="H250" t="s">
        <v>153</v>
      </c>
      <c r="I250" t="s">
        <v>153</v>
      </c>
      <c r="J250" t="s">
        <v>11</v>
      </c>
      <c r="K250" s="7" t="s">
        <v>148</v>
      </c>
      <c r="L250">
        <v>1.9870000000000001</v>
      </c>
      <c r="M250" s="12">
        <v>335</v>
      </c>
    </row>
    <row r="251" spans="1:13" x14ac:dyDescent="0.25">
      <c r="A251">
        <v>90043</v>
      </c>
      <c r="B251">
        <v>56778</v>
      </c>
      <c r="C251" t="s">
        <v>15</v>
      </c>
      <c r="D251" t="s">
        <v>20</v>
      </c>
      <c r="E251" t="s">
        <v>21</v>
      </c>
      <c r="F251" s="11">
        <v>235466</v>
      </c>
      <c r="G251" s="7" t="s">
        <v>165</v>
      </c>
      <c r="H251" t="s">
        <v>153</v>
      </c>
      <c r="I251" t="s">
        <v>153</v>
      </c>
      <c r="J251" t="s">
        <v>11</v>
      </c>
      <c r="K251" s="7" t="s">
        <v>148</v>
      </c>
      <c r="L251">
        <v>1.9870000000000001</v>
      </c>
      <c r="M251" s="12">
        <v>73</v>
      </c>
    </row>
    <row r="252" spans="1:13" x14ac:dyDescent="0.25">
      <c r="A252">
        <v>90045</v>
      </c>
      <c r="B252">
        <v>56778</v>
      </c>
      <c r="C252" t="s">
        <v>15</v>
      </c>
      <c r="D252" t="s">
        <v>20</v>
      </c>
      <c r="E252" t="s">
        <v>21</v>
      </c>
      <c r="F252" s="11">
        <v>108204309</v>
      </c>
      <c r="G252" s="7" t="s">
        <v>165</v>
      </c>
      <c r="H252" t="s">
        <v>153</v>
      </c>
      <c r="I252" t="s">
        <v>153</v>
      </c>
      <c r="J252" t="s">
        <v>11</v>
      </c>
      <c r="K252" s="7" t="s">
        <v>148</v>
      </c>
      <c r="L252">
        <v>1.9870000000000001</v>
      </c>
      <c r="M252" s="12">
        <v>175</v>
      </c>
    </row>
    <row r="253" spans="1:13" x14ac:dyDescent="0.25">
      <c r="A253">
        <v>90047</v>
      </c>
      <c r="B253">
        <v>56778</v>
      </c>
      <c r="C253" t="s">
        <v>15</v>
      </c>
      <c r="D253" t="s">
        <v>20</v>
      </c>
      <c r="E253" t="s">
        <v>21</v>
      </c>
      <c r="F253" s="11">
        <v>3285</v>
      </c>
      <c r="G253" s="7" t="s">
        <v>165</v>
      </c>
      <c r="H253" t="s">
        <v>153</v>
      </c>
      <c r="I253" t="s">
        <v>153</v>
      </c>
      <c r="J253" t="s">
        <v>11</v>
      </c>
      <c r="K253" s="7" t="s">
        <v>148</v>
      </c>
      <c r="L253">
        <v>1.9870000000000001</v>
      </c>
      <c r="M253" s="12">
        <v>147</v>
      </c>
    </row>
    <row r="254" spans="1:13" x14ac:dyDescent="0.25">
      <c r="A254">
        <v>90093</v>
      </c>
      <c r="B254">
        <v>58360</v>
      </c>
      <c r="C254" t="s">
        <v>48</v>
      </c>
      <c r="D254" t="s">
        <v>49</v>
      </c>
      <c r="E254">
        <v>10</v>
      </c>
      <c r="F254" s="11">
        <v>27144511</v>
      </c>
      <c r="G254" s="7" t="s">
        <v>165</v>
      </c>
      <c r="H254" t="s">
        <v>153</v>
      </c>
      <c r="I254" t="s">
        <v>153</v>
      </c>
      <c r="J254" t="s">
        <v>11</v>
      </c>
      <c r="K254" s="7" t="s">
        <v>148</v>
      </c>
      <c r="L254">
        <v>1.9870000000000001</v>
      </c>
      <c r="M254" s="12">
        <v>0</v>
      </c>
    </row>
    <row r="255" spans="1:13" x14ac:dyDescent="0.25">
      <c r="A255">
        <v>90509</v>
      </c>
      <c r="B255">
        <v>56778</v>
      </c>
      <c r="C255" t="s">
        <v>15</v>
      </c>
      <c r="D255" t="s">
        <v>20</v>
      </c>
      <c r="E255" t="s">
        <v>21</v>
      </c>
      <c r="F255" s="11">
        <v>7789129117196</v>
      </c>
      <c r="G255" s="7" t="s">
        <v>165</v>
      </c>
      <c r="H255" t="s">
        <v>153</v>
      </c>
      <c r="I255" t="s">
        <v>153</v>
      </c>
      <c r="J255" t="s">
        <v>11</v>
      </c>
      <c r="K255" s="7" t="s">
        <v>148</v>
      </c>
      <c r="L255">
        <v>1.9870000000000001</v>
      </c>
      <c r="M255" s="12">
        <v>84</v>
      </c>
    </row>
    <row r="256" spans="1:13" x14ac:dyDescent="0.25">
      <c r="A256">
        <v>90511</v>
      </c>
      <c r="B256">
        <v>56778</v>
      </c>
      <c r="C256" t="s">
        <v>15</v>
      </c>
      <c r="D256" t="s">
        <v>20</v>
      </c>
      <c r="E256" t="s">
        <v>21</v>
      </c>
      <c r="F256" s="11">
        <v>128146447</v>
      </c>
      <c r="G256" s="7" t="s">
        <v>165</v>
      </c>
      <c r="H256" t="s">
        <v>153</v>
      </c>
      <c r="I256" t="s">
        <v>153</v>
      </c>
      <c r="J256" t="s">
        <v>11</v>
      </c>
      <c r="K256" s="7" t="s">
        <v>148</v>
      </c>
      <c r="L256">
        <v>1.9870000000000001</v>
      </c>
      <c r="M256" s="12">
        <v>108</v>
      </c>
    </row>
    <row r="257" spans="1:13" x14ac:dyDescent="0.25">
      <c r="A257">
        <v>90513</v>
      </c>
      <c r="B257">
        <v>56778</v>
      </c>
      <c r="C257" t="s">
        <v>15</v>
      </c>
      <c r="D257" t="s">
        <v>20</v>
      </c>
      <c r="E257" t="s">
        <v>21</v>
      </c>
      <c r="F257" s="11" t="s">
        <v>171</v>
      </c>
      <c r="G257" s="7" t="s">
        <v>165</v>
      </c>
      <c r="H257" t="s">
        <v>153</v>
      </c>
      <c r="I257" t="s">
        <v>153</v>
      </c>
      <c r="J257" t="s">
        <v>11</v>
      </c>
      <c r="K257" s="7" t="s">
        <v>148</v>
      </c>
      <c r="L257">
        <v>1.9870000000000001</v>
      </c>
      <c r="M257" s="12">
        <v>195</v>
      </c>
    </row>
    <row r="258" spans="1:13" x14ac:dyDescent="0.25">
      <c r="A258">
        <v>90583</v>
      </c>
      <c r="B258">
        <v>56802</v>
      </c>
      <c r="C258" t="s">
        <v>15</v>
      </c>
      <c r="D258" t="s">
        <v>22</v>
      </c>
      <c r="E258">
        <v>30</v>
      </c>
      <c r="F258" s="11">
        <v>6896737</v>
      </c>
      <c r="G258" s="7" t="s">
        <v>165</v>
      </c>
      <c r="H258" t="s">
        <v>153</v>
      </c>
      <c r="I258" t="s">
        <v>153</v>
      </c>
      <c r="J258" t="s">
        <v>11</v>
      </c>
      <c r="K258" s="7" t="s">
        <v>148</v>
      </c>
      <c r="L258">
        <v>1.9870000000000001</v>
      </c>
      <c r="M258" s="12">
        <v>167</v>
      </c>
    </row>
    <row r="259" spans="1:13" x14ac:dyDescent="0.25">
      <c r="A259">
        <v>90585</v>
      </c>
      <c r="B259">
        <v>56802</v>
      </c>
      <c r="C259" t="s">
        <v>15</v>
      </c>
      <c r="D259" t="s">
        <v>22</v>
      </c>
      <c r="E259">
        <v>30</v>
      </c>
      <c r="F259" s="11">
        <v>6896331</v>
      </c>
      <c r="G259" s="7" t="s">
        <v>165</v>
      </c>
      <c r="H259" t="s">
        <v>153</v>
      </c>
      <c r="I259" t="s">
        <v>153</v>
      </c>
      <c r="J259" t="s">
        <v>11</v>
      </c>
      <c r="K259" s="7" t="s">
        <v>148</v>
      </c>
      <c r="L259">
        <v>1.9870000000000001</v>
      </c>
      <c r="M259" s="12">
        <v>98</v>
      </c>
    </row>
    <row r="260" spans="1:13" x14ac:dyDescent="0.25">
      <c r="A260">
        <v>90587</v>
      </c>
      <c r="B260">
        <v>56802</v>
      </c>
      <c r="C260" t="s">
        <v>15</v>
      </c>
      <c r="D260" t="s">
        <v>22</v>
      </c>
      <c r="E260">
        <v>30</v>
      </c>
      <c r="F260" s="11">
        <v>6896743</v>
      </c>
      <c r="G260" s="7" t="s">
        <v>165</v>
      </c>
      <c r="H260" t="s">
        <v>153</v>
      </c>
      <c r="I260" t="s">
        <v>153</v>
      </c>
      <c r="J260" t="s">
        <v>11</v>
      </c>
      <c r="K260" s="7" t="s">
        <v>148</v>
      </c>
      <c r="L260">
        <v>1.9870000000000001</v>
      </c>
      <c r="M260" s="12">
        <v>235</v>
      </c>
    </row>
    <row r="261" spans="1:13" x14ac:dyDescent="0.25">
      <c r="A261">
        <v>90601</v>
      </c>
      <c r="B261">
        <v>56802</v>
      </c>
      <c r="C261" t="s">
        <v>15</v>
      </c>
      <c r="D261" t="s">
        <v>22</v>
      </c>
      <c r="E261">
        <v>30</v>
      </c>
      <c r="F261" s="11">
        <v>68964420</v>
      </c>
      <c r="G261" s="7" t="s">
        <v>165</v>
      </c>
      <c r="H261" t="s">
        <v>153</v>
      </c>
      <c r="I261" t="s">
        <v>153</v>
      </c>
      <c r="J261" t="s">
        <v>11</v>
      </c>
      <c r="K261" s="7" t="s">
        <v>148</v>
      </c>
      <c r="L261">
        <v>1.9870000000000001</v>
      </c>
      <c r="M261" s="12">
        <v>305</v>
      </c>
    </row>
    <row r="262" spans="1:13" x14ac:dyDescent="0.25">
      <c r="A262">
        <v>90609</v>
      </c>
      <c r="B262">
        <v>56802</v>
      </c>
      <c r="C262" t="s">
        <v>15</v>
      </c>
      <c r="D262" t="s">
        <v>22</v>
      </c>
      <c r="E262">
        <v>30</v>
      </c>
      <c r="F262" s="11">
        <v>6896738</v>
      </c>
      <c r="G262" s="7" t="s">
        <v>165</v>
      </c>
      <c r="H262" t="s">
        <v>153</v>
      </c>
      <c r="I262" t="s">
        <v>153</v>
      </c>
      <c r="J262" t="s">
        <v>11</v>
      </c>
      <c r="K262" s="7" t="s">
        <v>148</v>
      </c>
      <c r="L262">
        <v>1.9870000000000001</v>
      </c>
      <c r="M262" s="12">
        <v>115</v>
      </c>
    </row>
    <row r="263" spans="1:13" x14ac:dyDescent="0.25">
      <c r="A263">
        <v>90835</v>
      </c>
      <c r="B263">
        <v>56778</v>
      </c>
      <c r="C263" t="s">
        <v>15</v>
      </c>
      <c r="D263" t="s">
        <v>20</v>
      </c>
      <c r="E263" t="s">
        <v>21</v>
      </c>
      <c r="F263" s="11">
        <v>108203523</v>
      </c>
      <c r="G263" s="7" t="s">
        <v>165</v>
      </c>
      <c r="H263" t="s">
        <v>153</v>
      </c>
      <c r="I263" t="s">
        <v>153</v>
      </c>
      <c r="J263" t="s">
        <v>11</v>
      </c>
      <c r="K263" s="7" t="s">
        <v>148</v>
      </c>
      <c r="L263">
        <v>1.9870000000000001</v>
      </c>
      <c r="M263" s="12">
        <v>89</v>
      </c>
    </row>
    <row r="264" spans="1:13" x14ac:dyDescent="0.25">
      <c r="A264">
        <v>90899</v>
      </c>
      <c r="B264">
        <v>56802</v>
      </c>
      <c r="C264" t="s">
        <v>15</v>
      </c>
      <c r="D264" t="s">
        <v>22</v>
      </c>
      <c r="E264">
        <v>30</v>
      </c>
      <c r="F264" s="11">
        <v>6896540</v>
      </c>
      <c r="G264" s="7" t="s">
        <v>165</v>
      </c>
      <c r="H264" t="s">
        <v>153</v>
      </c>
      <c r="I264" t="s">
        <v>153</v>
      </c>
      <c r="J264" t="s">
        <v>11</v>
      </c>
      <c r="K264" s="7" t="s">
        <v>148</v>
      </c>
      <c r="L264">
        <v>1.9870000000000001</v>
      </c>
      <c r="M264" s="12">
        <v>155</v>
      </c>
    </row>
    <row r="265" spans="1:13" x14ac:dyDescent="0.25">
      <c r="A265">
        <v>90901</v>
      </c>
      <c r="B265">
        <v>56802</v>
      </c>
      <c r="C265" t="s">
        <v>15</v>
      </c>
      <c r="D265" t="s">
        <v>22</v>
      </c>
      <c r="E265">
        <v>30</v>
      </c>
      <c r="F265" s="11">
        <v>6896763</v>
      </c>
      <c r="G265" s="7" t="s">
        <v>165</v>
      </c>
      <c r="H265" t="s">
        <v>153</v>
      </c>
      <c r="I265" t="s">
        <v>153</v>
      </c>
      <c r="J265" t="s">
        <v>11</v>
      </c>
      <c r="K265" s="7" t="s">
        <v>148</v>
      </c>
      <c r="L265">
        <v>1.9870000000000001</v>
      </c>
      <c r="M265" s="12">
        <v>204</v>
      </c>
    </row>
    <row r="266" spans="1:13" x14ac:dyDescent="0.25">
      <c r="A266">
        <v>90923</v>
      </c>
      <c r="B266">
        <v>56802</v>
      </c>
      <c r="C266" t="s">
        <v>15</v>
      </c>
      <c r="D266" t="s">
        <v>22</v>
      </c>
      <c r="E266">
        <v>30</v>
      </c>
      <c r="F266" s="11">
        <v>6896765</v>
      </c>
      <c r="G266" s="7" t="s">
        <v>165</v>
      </c>
      <c r="H266" t="s">
        <v>153</v>
      </c>
      <c r="I266" t="s">
        <v>153</v>
      </c>
      <c r="J266" t="s">
        <v>11</v>
      </c>
      <c r="K266" s="7" t="s">
        <v>148</v>
      </c>
      <c r="L266">
        <v>1.9870000000000001</v>
      </c>
      <c r="M266" s="12">
        <v>229</v>
      </c>
    </row>
    <row r="267" spans="1:13" x14ac:dyDescent="0.25">
      <c r="A267">
        <v>90925</v>
      </c>
      <c r="B267">
        <v>56802</v>
      </c>
      <c r="C267" t="s">
        <v>15</v>
      </c>
      <c r="D267" t="s">
        <v>22</v>
      </c>
      <c r="E267">
        <v>30</v>
      </c>
      <c r="F267" s="11">
        <v>6896694</v>
      </c>
      <c r="G267" s="7" t="s">
        <v>165</v>
      </c>
      <c r="H267" t="s">
        <v>153</v>
      </c>
      <c r="I267" t="s">
        <v>153</v>
      </c>
      <c r="J267" t="s">
        <v>11</v>
      </c>
      <c r="K267" s="7" t="s">
        <v>148</v>
      </c>
      <c r="L267">
        <v>1.9870000000000001</v>
      </c>
      <c r="M267" s="12">
        <v>496</v>
      </c>
    </row>
    <row r="268" spans="1:13" x14ac:dyDescent="0.25">
      <c r="A268">
        <v>90927</v>
      </c>
      <c r="B268">
        <v>56802</v>
      </c>
      <c r="C268" t="s">
        <v>15</v>
      </c>
      <c r="D268" t="s">
        <v>22</v>
      </c>
      <c r="E268">
        <v>30</v>
      </c>
      <c r="F268" s="11">
        <v>6896435</v>
      </c>
      <c r="G268" s="7" t="s">
        <v>165</v>
      </c>
      <c r="H268" t="s">
        <v>153</v>
      </c>
      <c r="I268" t="s">
        <v>153</v>
      </c>
      <c r="J268" t="s">
        <v>11</v>
      </c>
      <c r="K268" s="7" t="s">
        <v>148</v>
      </c>
      <c r="L268">
        <v>1.9870000000000001</v>
      </c>
      <c r="M268" s="12">
        <v>144</v>
      </c>
    </row>
    <row r="269" spans="1:13" x14ac:dyDescent="0.25">
      <c r="A269">
        <v>90977</v>
      </c>
      <c r="B269">
        <v>56778</v>
      </c>
      <c r="C269" t="s">
        <v>15</v>
      </c>
      <c r="D269" t="s">
        <v>20</v>
      </c>
      <c r="E269" t="s">
        <v>21</v>
      </c>
      <c r="F269" s="11">
        <v>15007386</v>
      </c>
      <c r="G269" s="7" t="s">
        <v>165</v>
      </c>
      <c r="H269" t="s">
        <v>153</v>
      </c>
      <c r="I269" t="s">
        <v>153</v>
      </c>
      <c r="J269" t="s">
        <v>11</v>
      </c>
      <c r="K269" s="7" t="s">
        <v>148</v>
      </c>
      <c r="L269">
        <v>1.9870000000000001</v>
      </c>
      <c r="M269" s="12">
        <v>131</v>
      </c>
    </row>
    <row r="270" spans="1:13" x14ac:dyDescent="0.25">
      <c r="A270">
        <v>90979</v>
      </c>
      <c r="B270">
        <v>56778</v>
      </c>
      <c r="C270" t="s">
        <v>15</v>
      </c>
      <c r="D270" t="s">
        <v>20</v>
      </c>
      <c r="E270" t="s">
        <v>21</v>
      </c>
      <c r="F270" s="11">
        <v>251254</v>
      </c>
      <c r="G270" s="7" t="s">
        <v>165</v>
      </c>
      <c r="H270" t="s">
        <v>153</v>
      </c>
      <c r="I270" t="s">
        <v>294</v>
      </c>
      <c r="J270" t="s">
        <v>11</v>
      </c>
      <c r="K270" s="7" t="s">
        <v>148</v>
      </c>
      <c r="L270" t="s">
        <v>294</v>
      </c>
      <c r="M270" t="s">
        <v>294</v>
      </c>
    </row>
    <row r="271" spans="1:13" x14ac:dyDescent="0.25">
      <c r="A271">
        <v>90993</v>
      </c>
      <c r="B271">
        <v>56778</v>
      </c>
      <c r="C271" t="s">
        <v>15</v>
      </c>
      <c r="D271" t="s">
        <v>20</v>
      </c>
      <c r="E271" t="s">
        <v>21</v>
      </c>
      <c r="F271" s="11">
        <v>460768</v>
      </c>
      <c r="G271" s="7" t="s">
        <v>165</v>
      </c>
      <c r="H271" t="s">
        <v>153</v>
      </c>
      <c r="I271" t="s">
        <v>153</v>
      </c>
      <c r="J271" t="s">
        <v>11</v>
      </c>
      <c r="K271" s="7" t="s">
        <v>148</v>
      </c>
      <c r="L271">
        <v>1.9870000000000001</v>
      </c>
      <c r="M271" s="12">
        <v>45</v>
      </c>
    </row>
    <row r="272" spans="1:13" x14ac:dyDescent="0.25">
      <c r="A272">
        <v>90995</v>
      </c>
      <c r="B272">
        <v>56778</v>
      </c>
      <c r="C272" t="s">
        <v>15</v>
      </c>
      <c r="D272" t="s">
        <v>20</v>
      </c>
      <c r="E272" t="s">
        <v>21</v>
      </c>
      <c r="F272" s="11">
        <v>57324353</v>
      </c>
      <c r="G272" s="7" t="s">
        <v>165</v>
      </c>
      <c r="H272" t="s">
        <v>153</v>
      </c>
      <c r="I272" t="s">
        <v>153</v>
      </c>
      <c r="J272" t="s">
        <v>11</v>
      </c>
      <c r="K272" s="7" t="s">
        <v>148</v>
      </c>
      <c r="L272">
        <v>1.9870000000000001</v>
      </c>
      <c r="M272" s="12">
        <v>287</v>
      </c>
    </row>
    <row r="273" spans="1:13" x14ac:dyDescent="0.25">
      <c r="A273">
        <v>91459</v>
      </c>
      <c r="B273">
        <v>56802</v>
      </c>
      <c r="C273" t="s">
        <v>15</v>
      </c>
      <c r="D273" t="s">
        <v>22</v>
      </c>
      <c r="E273">
        <v>30</v>
      </c>
      <c r="F273" s="11">
        <v>529645</v>
      </c>
      <c r="G273" s="7" t="s">
        <v>165</v>
      </c>
      <c r="H273" t="s">
        <v>153</v>
      </c>
      <c r="I273" t="s">
        <v>153</v>
      </c>
      <c r="J273" t="s">
        <v>11</v>
      </c>
      <c r="K273" s="7" t="s">
        <v>148</v>
      </c>
      <c r="L273">
        <v>1.9870000000000001</v>
      </c>
      <c r="M273" s="12">
        <v>406</v>
      </c>
    </row>
    <row r="274" spans="1:13" x14ac:dyDescent="0.25">
      <c r="A274">
        <v>91473</v>
      </c>
      <c r="B274">
        <v>56802</v>
      </c>
      <c r="C274" t="s">
        <v>15</v>
      </c>
      <c r="D274" t="s">
        <v>22</v>
      </c>
      <c r="E274">
        <v>30</v>
      </c>
      <c r="F274" s="11">
        <v>57462539</v>
      </c>
      <c r="G274" s="7" t="s">
        <v>165</v>
      </c>
      <c r="H274" t="s">
        <v>153</v>
      </c>
      <c r="I274" t="s">
        <v>153</v>
      </c>
      <c r="J274" t="s">
        <v>11</v>
      </c>
      <c r="K274" s="7" t="s">
        <v>148</v>
      </c>
      <c r="L274">
        <v>1.9870000000000001</v>
      </c>
      <c r="M274" s="12">
        <v>141</v>
      </c>
    </row>
    <row r="275" spans="1:13" x14ac:dyDescent="0.25">
      <c r="A275">
        <v>91475</v>
      </c>
      <c r="B275">
        <v>56802</v>
      </c>
      <c r="C275" t="s">
        <v>15</v>
      </c>
      <c r="D275" t="s">
        <v>22</v>
      </c>
      <c r="E275">
        <v>30</v>
      </c>
      <c r="F275" s="11">
        <v>6896244</v>
      </c>
      <c r="G275" s="7" t="s">
        <v>165</v>
      </c>
      <c r="H275" t="s">
        <v>153</v>
      </c>
      <c r="I275" t="s">
        <v>153</v>
      </c>
      <c r="J275" t="s">
        <v>11</v>
      </c>
      <c r="K275" s="7" t="s">
        <v>148</v>
      </c>
      <c r="L275">
        <v>1.9870000000000001</v>
      </c>
      <c r="M275" s="12">
        <v>132</v>
      </c>
    </row>
    <row r="276" spans="1:13" x14ac:dyDescent="0.25">
      <c r="A276">
        <v>92191</v>
      </c>
      <c r="B276">
        <v>56869</v>
      </c>
      <c r="C276" t="s">
        <v>15</v>
      </c>
      <c r="D276" t="s">
        <v>26</v>
      </c>
      <c r="E276" t="s">
        <v>27</v>
      </c>
      <c r="F276" s="11">
        <v>77862</v>
      </c>
      <c r="G276" s="7" t="s">
        <v>165</v>
      </c>
      <c r="H276" t="s">
        <v>153</v>
      </c>
      <c r="I276" t="s">
        <v>153</v>
      </c>
      <c r="J276" t="s">
        <v>11</v>
      </c>
      <c r="K276" s="7" t="s">
        <v>148</v>
      </c>
      <c r="L276">
        <v>1.9870000000000001</v>
      </c>
      <c r="M276" s="12">
        <v>129</v>
      </c>
    </row>
    <row r="277" spans="1:13" x14ac:dyDescent="0.25">
      <c r="A277">
        <v>92199</v>
      </c>
      <c r="B277">
        <v>56869</v>
      </c>
      <c r="C277" t="s">
        <v>15</v>
      </c>
      <c r="D277" t="s">
        <v>26</v>
      </c>
      <c r="E277" t="s">
        <v>27</v>
      </c>
      <c r="F277" s="11">
        <v>660386</v>
      </c>
      <c r="G277" s="7" t="s">
        <v>165</v>
      </c>
      <c r="H277" t="s">
        <v>153</v>
      </c>
      <c r="I277" t="s">
        <v>153</v>
      </c>
      <c r="J277" t="s">
        <v>11</v>
      </c>
      <c r="K277" s="7" t="s">
        <v>148</v>
      </c>
      <c r="L277">
        <v>1.9870000000000001</v>
      </c>
      <c r="M277" s="12">
        <v>190</v>
      </c>
    </row>
    <row r="278" spans="1:13" x14ac:dyDescent="0.25">
      <c r="A278">
        <v>92201</v>
      </c>
      <c r="B278">
        <v>56869</v>
      </c>
      <c r="C278" t="s">
        <v>15</v>
      </c>
      <c r="D278" t="s">
        <v>26</v>
      </c>
      <c r="E278" t="s">
        <v>27</v>
      </c>
      <c r="F278" s="11">
        <v>9470069015343</v>
      </c>
      <c r="G278" s="7" t="s">
        <v>165</v>
      </c>
      <c r="H278" t="s">
        <v>153</v>
      </c>
      <c r="I278" t="s">
        <v>153</v>
      </c>
      <c r="J278" t="s">
        <v>11</v>
      </c>
      <c r="K278" s="7" t="s">
        <v>148</v>
      </c>
      <c r="L278">
        <v>1.9870000000000001</v>
      </c>
      <c r="M278" s="12">
        <v>190</v>
      </c>
    </row>
    <row r="279" spans="1:13" x14ac:dyDescent="0.25">
      <c r="A279">
        <v>92203</v>
      </c>
      <c r="B279">
        <v>56869</v>
      </c>
      <c r="C279" t="s">
        <v>15</v>
      </c>
      <c r="D279" t="s">
        <v>26</v>
      </c>
      <c r="E279" t="s">
        <v>27</v>
      </c>
      <c r="F279" s="11">
        <v>44459</v>
      </c>
      <c r="G279" s="7" t="s">
        <v>165</v>
      </c>
      <c r="H279" t="s">
        <v>153</v>
      </c>
      <c r="I279" t="s">
        <v>153</v>
      </c>
      <c r="J279" t="s">
        <v>11</v>
      </c>
      <c r="K279" s="7" t="s">
        <v>148</v>
      </c>
      <c r="L279">
        <v>1.9870000000000001</v>
      </c>
      <c r="M279" s="12">
        <v>0</v>
      </c>
    </row>
    <row r="280" spans="1:13" x14ac:dyDescent="0.25">
      <c r="A280">
        <v>92971</v>
      </c>
      <c r="B280">
        <v>56869</v>
      </c>
      <c r="C280" t="s">
        <v>15</v>
      </c>
      <c r="D280" t="s">
        <v>26</v>
      </c>
      <c r="E280" t="s">
        <v>27</v>
      </c>
      <c r="F280" s="11">
        <v>7793068003498</v>
      </c>
      <c r="G280" s="7" t="s">
        <v>165</v>
      </c>
      <c r="H280" t="s">
        <v>153</v>
      </c>
      <c r="I280" t="s">
        <v>153</v>
      </c>
      <c r="J280" t="s">
        <v>11</v>
      </c>
      <c r="K280" s="7" t="s">
        <v>148</v>
      </c>
      <c r="L280">
        <v>1.9870000000000001</v>
      </c>
      <c r="M280" s="12">
        <v>57</v>
      </c>
    </row>
    <row r="281" spans="1:13" x14ac:dyDescent="0.25">
      <c r="A281">
        <v>92991</v>
      </c>
      <c r="B281">
        <v>56869</v>
      </c>
      <c r="C281" t="s">
        <v>15</v>
      </c>
      <c r="D281" t="s">
        <v>26</v>
      </c>
      <c r="E281" t="s">
        <v>27</v>
      </c>
      <c r="F281" s="11">
        <v>194519</v>
      </c>
      <c r="G281" s="7" t="s">
        <v>165</v>
      </c>
      <c r="H281" t="s">
        <v>153</v>
      </c>
      <c r="I281" t="s">
        <v>153</v>
      </c>
      <c r="J281" t="s">
        <v>11</v>
      </c>
      <c r="K281" s="7" t="s">
        <v>148</v>
      </c>
      <c r="L281">
        <v>1.9870000000000001</v>
      </c>
      <c r="M281" s="12">
        <v>0</v>
      </c>
    </row>
    <row r="282" spans="1:13" x14ac:dyDescent="0.25">
      <c r="A282">
        <v>93475</v>
      </c>
      <c r="B282">
        <v>56869</v>
      </c>
      <c r="C282" t="s">
        <v>15</v>
      </c>
      <c r="D282" t="s">
        <v>26</v>
      </c>
      <c r="E282" t="s">
        <v>27</v>
      </c>
      <c r="F282" s="11">
        <v>120255939</v>
      </c>
      <c r="G282" s="7" t="s">
        <v>165</v>
      </c>
      <c r="H282" t="s">
        <v>153</v>
      </c>
      <c r="I282" t="s">
        <v>153</v>
      </c>
      <c r="J282" t="s">
        <v>11</v>
      </c>
      <c r="K282" s="7" t="s">
        <v>148</v>
      </c>
      <c r="L282">
        <v>1.9870000000000001</v>
      </c>
      <c r="M282" s="12">
        <v>159</v>
      </c>
    </row>
    <row r="283" spans="1:13" x14ac:dyDescent="0.25">
      <c r="A283">
        <v>93483</v>
      </c>
      <c r="B283">
        <v>56869</v>
      </c>
      <c r="C283" t="s">
        <v>15</v>
      </c>
      <c r="D283" t="s">
        <v>26</v>
      </c>
      <c r="E283" t="s">
        <v>27</v>
      </c>
      <c r="F283" s="11">
        <v>9470069004187</v>
      </c>
      <c r="G283" s="7" t="s">
        <v>165</v>
      </c>
      <c r="H283" t="s">
        <v>153</v>
      </c>
      <c r="I283" t="s">
        <v>153</v>
      </c>
      <c r="J283" t="s">
        <v>11</v>
      </c>
      <c r="K283" s="7" t="s">
        <v>148</v>
      </c>
      <c r="L283">
        <v>1.9870000000000001</v>
      </c>
      <c r="M283" s="12">
        <v>343</v>
      </c>
    </row>
    <row r="284" spans="1:13" x14ac:dyDescent="0.25">
      <c r="A284">
        <v>93485</v>
      </c>
      <c r="B284">
        <v>56869</v>
      </c>
      <c r="C284" t="s">
        <v>15</v>
      </c>
      <c r="D284" t="s">
        <v>26</v>
      </c>
      <c r="E284" t="s">
        <v>27</v>
      </c>
      <c r="F284" s="11">
        <v>3162</v>
      </c>
      <c r="G284" s="7" t="s">
        <v>165</v>
      </c>
      <c r="H284" t="s">
        <v>153</v>
      </c>
      <c r="I284" t="s">
        <v>153</v>
      </c>
      <c r="J284" t="s">
        <v>11</v>
      </c>
      <c r="K284" s="7" t="s">
        <v>148</v>
      </c>
      <c r="L284">
        <v>1.9870000000000001</v>
      </c>
      <c r="M284" s="12">
        <v>150</v>
      </c>
    </row>
    <row r="285" spans="1:13" x14ac:dyDescent="0.25">
      <c r="A285">
        <v>93491</v>
      </c>
      <c r="B285">
        <v>56869</v>
      </c>
      <c r="C285" t="s">
        <v>15</v>
      </c>
      <c r="D285" t="s">
        <v>26</v>
      </c>
      <c r="E285" t="s">
        <v>27</v>
      </c>
      <c r="F285" s="11">
        <v>194405</v>
      </c>
      <c r="G285" s="7" t="s">
        <v>165</v>
      </c>
      <c r="H285" t="s">
        <v>153</v>
      </c>
      <c r="I285" t="s">
        <v>153</v>
      </c>
      <c r="J285" t="s">
        <v>11</v>
      </c>
      <c r="K285" s="7" t="s">
        <v>148</v>
      </c>
      <c r="L285">
        <v>1.9870000000000001</v>
      </c>
      <c r="M285" s="12">
        <v>134</v>
      </c>
    </row>
    <row r="286" spans="1:13" x14ac:dyDescent="0.25">
      <c r="A286">
        <v>96947</v>
      </c>
      <c r="B286">
        <v>58315</v>
      </c>
      <c r="C286" t="s">
        <v>29</v>
      </c>
      <c r="D286" t="s">
        <v>42</v>
      </c>
      <c r="E286">
        <v>7</v>
      </c>
      <c r="F286" s="11" t="s">
        <v>172</v>
      </c>
      <c r="G286" s="7" t="s">
        <v>165</v>
      </c>
      <c r="H286" t="s">
        <v>153</v>
      </c>
      <c r="I286" t="s">
        <v>294</v>
      </c>
      <c r="J286" t="s">
        <v>18</v>
      </c>
      <c r="K286" s="7" t="s">
        <v>148</v>
      </c>
      <c r="L286" t="s">
        <v>294</v>
      </c>
      <c r="M286" t="s">
        <v>294</v>
      </c>
    </row>
    <row r="287" spans="1:13" x14ac:dyDescent="0.25">
      <c r="A287">
        <v>97096</v>
      </c>
      <c r="B287">
        <v>56761</v>
      </c>
      <c r="C287" t="s">
        <v>15</v>
      </c>
      <c r="D287" t="s">
        <v>16</v>
      </c>
      <c r="E287" t="s">
        <v>17</v>
      </c>
      <c r="F287" s="11">
        <v>486398</v>
      </c>
      <c r="G287" s="7" t="s">
        <v>165</v>
      </c>
      <c r="H287" t="s">
        <v>153</v>
      </c>
      <c r="I287" t="s">
        <v>153</v>
      </c>
      <c r="J287" t="s">
        <v>18</v>
      </c>
      <c r="K287" s="7" t="s">
        <v>148</v>
      </c>
      <c r="L287">
        <v>2.76</v>
      </c>
      <c r="M287" s="12">
        <v>131</v>
      </c>
    </row>
    <row r="288" spans="1:13" x14ac:dyDescent="0.25">
      <c r="A288">
        <v>97214</v>
      </c>
      <c r="B288">
        <v>58315</v>
      </c>
      <c r="C288" t="s">
        <v>29</v>
      </c>
      <c r="D288" t="s">
        <v>42</v>
      </c>
      <c r="E288">
        <v>7</v>
      </c>
      <c r="F288" s="11">
        <v>261432</v>
      </c>
      <c r="G288" s="7" t="s">
        <v>165</v>
      </c>
      <c r="H288" t="s">
        <v>153</v>
      </c>
      <c r="I288" t="s">
        <v>153</v>
      </c>
      <c r="J288" t="s">
        <v>18</v>
      </c>
      <c r="K288" s="7" t="s">
        <v>148</v>
      </c>
      <c r="L288">
        <v>2.76</v>
      </c>
      <c r="M288" s="12">
        <v>65</v>
      </c>
    </row>
    <row r="289" spans="1:13" x14ac:dyDescent="0.25">
      <c r="A289">
        <v>98090</v>
      </c>
      <c r="B289">
        <v>56791</v>
      </c>
      <c r="C289" t="s">
        <v>15</v>
      </c>
      <c r="D289" t="s">
        <v>22</v>
      </c>
      <c r="E289">
        <v>46</v>
      </c>
      <c r="F289" s="11">
        <v>430836</v>
      </c>
      <c r="G289" s="7" t="s">
        <v>165</v>
      </c>
      <c r="H289" t="s">
        <v>153</v>
      </c>
      <c r="I289" t="s">
        <v>153</v>
      </c>
      <c r="J289" t="s">
        <v>11</v>
      </c>
      <c r="K289" s="7" t="s">
        <v>148</v>
      </c>
      <c r="L289">
        <v>1.9870000000000001</v>
      </c>
      <c r="M289" s="12">
        <v>228</v>
      </c>
    </row>
    <row r="290" spans="1:13" x14ac:dyDescent="0.25">
      <c r="A290">
        <v>98417</v>
      </c>
      <c r="B290">
        <v>58315</v>
      </c>
      <c r="C290" t="s">
        <v>29</v>
      </c>
      <c r="D290" t="s">
        <v>42</v>
      </c>
      <c r="E290">
        <v>7</v>
      </c>
      <c r="F290" s="11" t="s">
        <v>173</v>
      </c>
      <c r="G290" s="7" t="s">
        <v>165</v>
      </c>
      <c r="H290" t="s">
        <v>153</v>
      </c>
      <c r="I290" t="s">
        <v>294</v>
      </c>
      <c r="J290" t="s">
        <v>18</v>
      </c>
      <c r="K290" s="7" t="s">
        <v>148</v>
      </c>
      <c r="L290" t="s">
        <v>294</v>
      </c>
      <c r="M290" t="s">
        <v>294</v>
      </c>
    </row>
    <row r="291" spans="1:13" x14ac:dyDescent="0.25">
      <c r="A291">
        <v>98665</v>
      </c>
      <c r="B291">
        <v>56764</v>
      </c>
      <c r="C291" t="s">
        <v>15</v>
      </c>
      <c r="D291" t="s">
        <v>16</v>
      </c>
      <c r="E291" t="s">
        <v>19</v>
      </c>
      <c r="F291" s="11">
        <v>96232021</v>
      </c>
      <c r="G291" s="7" t="s">
        <v>165</v>
      </c>
      <c r="H291" t="s">
        <v>153</v>
      </c>
      <c r="I291" t="s">
        <v>153</v>
      </c>
      <c r="J291" t="s">
        <v>18</v>
      </c>
      <c r="K291" s="7" t="s">
        <v>148</v>
      </c>
      <c r="L291">
        <v>2.76</v>
      </c>
      <c r="M291" s="12">
        <v>45</v>
      </c>
    </row>
    <row r="292" spans="1:13" x14ac:dyDescent="0.25">
      <c r="A292">
        <v>98917</v>
      </c>
      <c r="B292">
        <v>58376</v>
      </c>
      <c r="C292" t="s">
        <v>48</v>
      </c>
      <c r="D292" t="s">
        <v>49</v>
      </c>
      <c r="E292">
        <v>13</v>
      </c>
      <c r="F292" s="11">
        <v>3802009</v>
      </c>
      <c r="G292" s="7" t="s">
        <v>165</v>
      </c>
      <c r="H292" t="s">
        <v>153</v>
      </c>
      <c r="I292" t="s">
        <v>153</v>
      </c>
      <c r="J292" t="s">
        <v>11</v>
      </c>
      <c r="K292" s="7" t="s">
        <v>148</v>
      </c>
      <c r="L292">
        <v>1.9870000000000001</v>
      </c>
      <c r="M292" s="12">
        <v>0</v>
      </c>
    </row>
    <row r="293" spans="1:13" x14ac:dyDescent="0.25">
      <c r="A293">
        <v>99328</v>
      </c>
      <c r="B293">
        <v>58210</v>
      </c>
      <c r="C293" t="s">
        <v>29</v>
      </c>
      <c r="D293" t="s">
        <v>32</v>
      </c>
      <c r="E293">
        <v>27</v>
      </c>
      <c r="F293" s="11">
        <v>267079</v>
      </c>
      <c r="G293" s="7" t="s">
        <v>165</v>
      </c>
      <c r="H293" t="s">
        <v>153</v>
      </c>
      <c r="I293" t="s">
        <v>153</v>
      </c>
      <c r="J293" t="s">
        <v>11</v>
      </c>
      <c r="K293" s="7" t="s">
        <v>148</v>
      </c>
      <c r="L293">
        <v>1.9870000000000001</v>
      </c>
      <c r="M293" s="12">
        <v>157</v>
      </c>
    </row>
    <row r="294" spans="1:13" x14ac:dyDescent="0.25">
      <c r="A294">
        <v>99388</v>
      </c>
      <c r="B294">
        <v>58277</v>
      </c>
      <c r="C294" t="s">
        <v>29</v>
      </c>
      <c r="D294" t="s">
        <v>38</v>
      </c>
      <c r="E294">
        <v>28</v>
      </c>
      <c r="F294" s="11">
        <v>7789053017278</v>
      </c>
      <c r="G294" s="7" t="s">
        <v>165</v>
      </c>
      <c r="H294" t="s">
        <v>153</v>
      </c>
      <c r="I294" t="s">
        <v>153</v>
      </c>
      <c r="J294" t="s">
        <v>18</v>
      </c>
      <c r="K294" s="7" t="s">
        <v>148</v>
      </c>
      <c r="L294">
        <v>2.76</v>
      </c>
      <c r="M294" s="12">
        <v>85</v>
      </c>
    </row>
    <row r="295" spans="1:13" x14ac:dyDescent="0.25">
      <c r="A295">
        <v>100067</v>
      </c>
      <c r="B295">
        <v>59321</v>
      </c>
      <c r="C295" t="s">
        <v>50</v>
      </c>
      <c r="D295" t="s">
        <v>51</v>
      </c>
      <c r="E295" t="s">
        <v>39</v>
      </c>
      <c r="F295" s="11">
        <v>59299958</v>
      </c>
      <c r="G295" s="7" t="s">
        <v>165</v>
      </c>
      <c r="H295" t="s">
        <v>153</v>
      </c>
      <c r="I295" t="s">
        <v>153</v>
      </c>
      <c r="J295" t="s">
        <v>18</v>
      </c>
      <c r="K295" s="7" t="s">
        <v>148</v>
      </c>
      <c r="L295">
        <v>2.76</v>
      </c>
      <c r="M295" s="12">
        <v>52</v>
      </c>
    </row>
    <row r="296" spans="1:13" x14ac:dyDescent="0.25">
      <c r="A296">
        <v>100166</v>
      </c>
      <c r="B296">
        <v>58210</v>
      </c>
      <c r="C296" t="s">
        <v>29</v>
      </c>
      <c r="D296" t="s">
        <v>32</v>
      </c>
      <c r="E296">
        <v>27</v>
      </c>
      <c r="F296" s="11">
        <v>7789017016703</v>
      </c>
      <c r="G296" s="7" t="s">
        <v>165</v>
      </c>
      <c r="H296" t="s">
        <v>153</v>
      </c>
      <c r="I296" t="s">
        <v>153</v>
      </c>
      <c r="J296" t="s">
        <v>11</v>
      </c>
      <c r="K296" s="7" t="s">
        <v>148</v>
      </c>
      <c r="L296">
        <v>1.9870000000000001</v>
      </c>
      <c r="M296" s="12">
        <v>115</v>
      </c>
    </row>
    <row r="297" spans="1:13" x14ac:dyDescent="0.25">
      <c r="A297">
        <v>100326</v>
      </c>
      <c r="B297">
        <v>58202</v>
      </c>
      <c r="C297" t="s">
        <v>29</v>
      </c>
      <c r="D297" t="s">
        <v>32</v>
      </c>
      <c r="E297" t="s">
        <v>33</v>
      </c>
      <c r="F297" s="11">
        <v>123192</v>
      </c>
      <c r="G297" s="7" t="s">
        <v>165</v>
      </c>
      <c r="H297" t="s">
        <v>153</v>
      </c>
      <c r="I297" t="s">
        <v>153</v>
      </c>
      <c r="J297" t="s">
        <v>18</v>
      </c>
      <c r="K297" s="7" t="s">
        <v>148</v>
      </c>
      <c r="L297">
        <v>2.76</v>
      </c>
      <c r="M297" s="12">
        <v>500</v>
      </c>
    </row>
    <row r="298" spans="1:13" x14ac:dyDescent="0.25">
      <c r="A298">
        <v>100642</v>
      </c>
      <c r="B298">
        <v>58193</v>
      </c>
      <c r="C298" t="s">
        <v>29</v>
      </c>
      <c r="D298" t="s">
        <v>31</v>
      </c>
      <c r="E298">
        <v>59</v>
      </c>
      <c r="F298" s="11">
        <v>1173820</v>
      </c>
      <c r="G298" s="7" t="s">
        <v>165</v>
      </c>
      <c r="H298" t="s">
        <v>153</v>
      </c>
      <c r="I298" t="s">
        <v>153</v>
      </c>
      <c r="J298" t="s">
        <v>11</v>
      </c>
      <c r="K298" s="7" t="s">
        <v>148</v>
      </c>
      <c r="L298">
        <v>1.9870000000000001</v>
      </c>
      <c r="M298" s="12">
        <v>1</v>
      </c>
    </row>
    <row r="299" spans="1:13" x14ac:dyDescent="0.25">
      <c r="A299">
        <v>100669</v>
      </c>
      <c r="B299">
        <v>58315</v>
      </c>
      <c r="C299" t="s">
        <v>29</v>
      </c>
      <c r="D299" t="s">
        <v>42</v>
      </c>
      <c r="E299">
        <v>7</v>
      </c>
      <c r="F299" s="11">
        <v>22102009</v>
      </c>
      <c r="G299" s="7" t="s">
        <v>165</v>
      </c>
      <c r="H299" t="s">
        <v>153</v>
      </c>
      <c r="I299" t="s">
        <v>153</v>
      </c>
      <c r="J299" t="s">
        <v>18</v>
      </c>
      <c r="K299" s="7" t="s">
        <v>148</v>
      </c>
      <c r="L299">
        <v>2.76</v>
      </c>
      <c r="M299" s="12">
        <v>205</v>
      </c>
    </row>
    <row r="300" spans="1:13" x14ac:dyDescent="0.25">
      <c r="A300">
        <v>101127</v>
      </c>
      <c r="B300">
        <v>56962</v>
      </c>
      <c r="C300" t="s">
        <v>15</v>
      </c>
      <c r="D300" t="s">
        <v>28</v>
      </c>
      <c r="E300">
        <v>38</v>
      </c>
      <c r="F300" s="11">
        <v>58131210</v>
      </c>
      <c r="G300" s="7" t="s">
        <v>165</v>
      </c>
      <c r="H300" t="s">
        <v>153</v>
      </c>
      <c r="I300" t="s">
        <v>153</v>
      </c>
      <c r="J300" t="s">
        <v>11</v>
      </c>
      <c r="K300" s="7" t="s">
        <v>148</v>
      </c>
      <c r="L300">
        <v>1.9870000000000001</v>
      </c>
      <c r="M300" s="12">
        <v>259</v>
      </c>
    </row>
    <row r="301" spans="1:13" x14ac:dyDescent="0.25">
      <c r="A301">
        <v>101359</v>
      </c>
      <c r="B301">
        <v>58377</v>
      </c>
      <c r="C301" t="s">
        <v>48</v>
      </c>
      <c r="D301" t="s">
        <v>49</v>
      </c>
      <c r="E301">
        <v>15</v>
      </c>
      <c r="F301" s="11">
        <v>697853</v>
      </c>
      <c r="G301" s="7" t="s">
        <v>165</v>
      </c>
      <c r="H301" t="s">
        <v>153</v>
      </c>
      <c r="I301" t="s">
        <v>153</v>
      </c>
      <c r="J301" t="s">
        <v>11</v>
      </c>
      <c r="K301" s="7" t="s">
        <v>148</v>
      </c>
      <c r="L301">
        <v>1.9870000000000001</v>
      </c>
      <c r="M301" s="12">
        <v>335</v>
      </c>
    </row>
    <row r="302" spans="1:13" x14ac:dyDescent="0.25">
      <c r="A302">
        <v>101440</v>
      </c>
      <c r="B302">
        <v>58346</v>
      </c>
      <c r="C302" t="s">
        <v>29</v>
      </c>
      <c r="D302" t="s">
        <v>47</v>
      </c>
      <c r="E302">
        <v>14</v>
      </c>
      <c r="F302" s="11">
        <v>32640109</v>
      </c>
      <c r="G302" s="7" t="s">
        <v>165</v>
      </c>
      <c r="H302" t="s">
        <v>153</v>
      </c>
      <c r="I302" t="s">
        <v>294</v>
      </c>
      <c r="J302" t="s">
        <v>11</v>
      </c>
      <c r="K302" s="7" t="s">
        <v>148</v>
      </c>
      <c r="L302" t="s">
        <v>294</v>
      </c>
      <c r="M302" t="s">
        <v>294</v>
      </c>
    </row>
    <row r="303" spans="1:13" x14ac:dyDescent="0.25">
      <c r="A303">
        <v>101532</v>
      </c>
      <c r="B303">
        <v>58315</v>
      </c>
      <c r="C303" t="s">
        <v>29</v>
      </c>
      <c r="D303" t="s">
        <v>42</v>
      </c>
      <c r="E303">
        <v>7</v>
      </c>
      <c r="F303" s="11">
        <v>261421</v>
      </c>
      <c r="G303" s="7" t="s">
        <v>165</v>
      </c>
      <c r="H303" t="s">
        <v>153</v>
      </c>
      <c r="I303" t="s">
        <v>153</v>
      </c>
      <c r="J303" t="s">
        <v>18</v>
      </c>
      <c r="K303" s="7" t="s">
        <v>148</v>
      </c>
      <c r="L303">
        <v>2.76</v>
      </c>
      <c r="M303" s="12">
        <v>106</v>
      </c>
    </row>
    <row r="304" spans="1:13" x14ac:dyDescent="0.25">
      <c r="A304">
        <v>101588</v>
      </c>
      <c r="B304">
        <v>62290</v>
      </c>
      <c r="C304" t="s">
        <v>54</v>
      </c>
      <c r="D304" t="s">
        <v>55</v>
      </c>
      <c r="E304">
        <v>7</v>
      </c>
      <c r="F304" s="11">
        <v>97135187</v>
      </c>
      <c r="G304" s="7" t="s">
        <v>165</v>
      </c>
      <c r="H304" t="s">
        <v>153</v>
      </c>
      <c r="I304" t="s">
        <v>153</v>
      </c>
      <c r="J304" t="s">
        <v>18</v>
      </c>
      <c r="K304" s="7" t="s">
        <v>148</v>
      </c>
      <c r="L304">
        <v>2.76</v>
      </c>
      <c r="M304" s="12">
        <v>108</v>
      </c>
    </row>
    <row r="305" spans="1:13" x14ac:dyDescent="0.25">
      <c r="A305">
        <v>101654</v>
      </c>
      <c r="B305">
        <v>56963</v>
      </c>
      <c r="C305" t="s">
        <v>15</v>
      </c>
      <c r="D305" t="s">
        <v>28</v>
      </c>
      <c r="E305">
        <v>36</v>
      </c>
      <c r="F305" s="11">
        <v>7789129118331</v>
      </c>
      <c r="G305" s="7" t="s">
        <v>165</v>
      </c>
      <c r="H305" t="s">
        <v>153</v>
      </c>
      <c r="I305" t="s">
        <v>153</v>
      </c>
      <c r="J305" t="s">
        <v>11</v>
      </c>
      <c r="K305" s="7" t="s">
        <v>148</v>
      </c>
      <c r="L305">
        <v>1.9870000000000001</v>
      </c>
      <c r="M305" s="12">
        <v>6</v>
      </c>
    </row>
    <row r="306" spans="1:13" x14ac:dyDescent="0.25">
      <c r="A306">
        <v>102211</v>
      </c>
      <c r="B306">
        <v>58327</v>
      </c>
      <c r="C306" t="s">
        <v>29</v>
      </c>
      <c r="D306" t="s">
        <v>43</v>
      </c>
      <c r="E306" t="s">
        <v>45</v>
      </c>
      <c r="F306" s="11">
        <v>999675</v>
      </c>
      <c r="G306" s="7" t="s">
        <v>165</v>
      </c>
      <c r="H306" t="s">
        <v>153</v>
      </c>
      <c r="I306" t="s">
        <v>153</v>
      </c>
      <c r="J306" t="s">
        <v>18</v>
      </c>
      <c r="K306" s="7" t="s">
        <v>148</v>
      </c>
      <c r="L306">
        <v>2.76</v>
      </c>
      <c r="M306" s="12">
        <v>100</v>
      </c>
    </row>
    <row r="307" spans="1:13" x14ac:dyDescent="0.25">
      <c r="A307">
        <v>102266</v>
      </c>
      <c r="B307">
        <v>59321</v>
      </c>
      <c r="C307" t="s">
        <v>50</v>
      </c>
      <c r="D307" t="s">
        <v>51</v>
      </c>
      <c r="E307" t="s">
        <v>39</v>
      </c>
      <c r="F307" s="11">
        <v>1501270719517</v>
      </c>
      <c r="G307" s="7" t="s">
        <v>165</v>
      </c>
      <c r="H307" t="s">
        <v>153</v>
      </c>
      <c r="I307" t="s">
        <v>153</v>
      </c>
      <c r="J307" t="s">
        <v>18</v>
      </c>
      <c r="K307" s="7" t="s">
        <v>148</v>
      </c>
      <c r="L307">
        <v>2.76</v>
      </c>
      <c r="M307" s="12">
        <v>55</v>
      </c>
    </row>
    <row r="308" spans="1:13" x14ac:dyDescent="0.25">
      <c r="A308">
        <v>102728</v>
      </c>
      <c r="B308">
        <v>56790</v>
      </c>
      <c r="C308" t="s">
        <v>15</v>
      </c>
      <c r="D308" t="s">
        <v>22</v>
      </c>
      <c r="E308">
        <v>13</v>
      </c>
      <c r="F308" s="11">
        <v>165756</v>
      </c>
      <c r="G308" s="7" t="s">
        <v>165</v>
      </c>
      <c r="H308" t="s">
        <v>153</v>
      </c>
      <c r="I308" t="s">
        <v>153</v>
      </c>
      <c r="J308" t="s">
        <v>18</v>
      </c>
      <c r="K308" s="7" t="s">
        <v>148</v>
      </c>
      <c r="L308">
        <v>2.76</v>
      </c>
      <c r="M308" s="12">
        <v>181</v>
      </c>
    </row>
    <row r="309" spans="1:13" x14ac:dyDescent="0.25">
      <c r="A309">
        <v>102788</v>
      </c>
      <c r="B309">
        <v>58341</v>
      </c>
      <c r="C309" t="s">
        <v>29</v>
      </c>
      <c r="D309" t="s">
        <v>46</v>
      </c>
      <c r="E309">
        <v>15</v>
      </c>
      <c r="F309" s="11">
        <v>582526</v>
      </c>
      <c r="G309" s="7" t="s">
        <v>165</v>
      </c>
      <c r="H309" t="s">
        <v>153</v>
      </c>
      <c r="I309" t="s">
        <v>153</v>
      </c>
      <c r="J309" t="s">
        <v>18</v>
      </c>
      <c r="K309" s="7" t="s">
        <v>148</v>
      </c>
      <c r="L309">
        <v>2.76</v>
      </c>
      <c r="M309" s="12">
        <v>564</v>
      </c>
    </row>
    <row r="310" spans="1:13" x14ac:dyDescent="0.25">
      <c r="A310">
        <v>103581</v>
      </c>
      <c r="B310">
        <v>58218</v>
      </c>
      <c r="C310" t="s">
        <v>29</v>
      </c>
      <c r="D310" t="s">
        <v>34</v>
      </c>
      <c r="E310">
        <v>3</v>
      </c>
      <c r="F310" s="11">
        <v>98401</v>
      </c>
      <c r="G310" s="7" t="s">
        <v>165</v>
      </c>
      <c r="H310" t="s">
        <v>153</v>
      </c>
      <c r="I310" t="s">
        <v>153</v>
      </c>
      <c r="J310" t="s">
        <v>11</v>
      </c>
      <c r="K310" s="7" t="s">
        <v>148</v>
      </c>
      <c r="L310">
        <v>1.9870000000000001</v>
      </c>
      <c r="M310" s="12">
        <v>402</v>
      </c>
    </row>
    <row r="311" spans="1:13" x14ac:dyDescent="0.25">
      <c r="A311">
        <v>104363</v>
      </c>
      <c r="B311">
        <v>58315</v>
      </c>
      <c r="C311" t="s">
        <v>29</v>
      </c>
      <c r="D311" t="s">
        <v>42</v>
      </c>
      <c r="E311">
        <v>7</v>
      </c>
      <c r="F311" s="11">
        <v>58074210</v>
      </c>
      <c r="G311" s="7" t="s">
        <v>165</v>
      </c>
      <c r="H311" t="s">
        <v>153</v>
      </c>
      <c r="I311" t="s">
        <v>153</v>
      </c>
      <c r="J311" t="s">
        <v>18</v>
      </c>
      <c r="K311" s="7" t="s">
        <v>148</v>
      </c>
      <c r="L311">
        <v>2.76</v>
      </c>
      <c r="M311" s="12">
        <v>-116</v>
      </c>
    </row>
    <row r="312" spans="1:13" x14ac:dyDescent="0.25">
      <c r="A312">
        <v>104389</v>
      </c>
      <c r="B312">
        <v>58204</v>
      </c>
      <c r="C312" t="s">
        <v>29</v>
      </c>
      <c r="D312" t="s">
        <v>32</v>
      </c>
      <c r="E312">
        <v>21</v>
      </c>
      <c r="F312" s="11">
        <v>57229945</v>
      </c>
      <c r="G312" s="7" t="s">
        <v>165</v>
      </c>
      <c r="H312" t="s">
        <v>153</v>
      </c>
      <c r="I312" t="s">
        <v>153</v>
      </c>
      <c r="J312" t="s">
        <v>11</v>
      </c>
      <c r="K312" s="7" t="s">
        <v>148</v>
      </c>
      <c r="L312">
        <v>1.9870000000000001</v>
      </c>
      <c r="M312" s="12">
        <v>0</v>
      </c>
    </row>
    <row r="313" spans="1:13" x14ac:dyDescent="0.25">
      <c r="A313">
        <v>105720</v>
      </c>
      <c r="B313">
        <v>58245</v>
      </c>
      <c r="C313" t="s">
        <v>29</v>
      </c>
      <c r="D313" t="s">
        <v>37</v>
      </c>
      <c r="E313">
        <v>13</v>
      </c>
      <c r="F313" s="11">
        <v>28340</v>
      </c>
      <c r="G313" s="7" t="s">
        <v>165</v>
      </c>
      <c r="H313" t="s">
        <v>153</v>
      </c>
      <c r="I313" t="s">
        <v>153</v>
      </c>
      <c r="J313" t="s">
        <v>11</v>
      </c>
      <c r="K313" s="7" t="s">
        <v>148</v>
      </c>
      <c r="L313">
        <v>1.9870000000000001</v>
      </c>
      <c r="M313" s="12">
        <v>356</v>
      </c>
    </row>
    <row r="314" spans="1:13" x14ac:dyDescent="0.25">
      <c r="A314">
        <v>106549</v>
      </c>
      <c r="B314">
        <v>58360</v>
      </c>
      <c r="C314" t="s">
        <v>48</v>
      </c>
      <c r="D314" t="s">
        <v>49</v>
      </c>
      <c r="E314">
        <v>10</v>
      </c>
      <c r="F314" s="11">
        <v>27530911</v>
      </c>
      <c r="G314" s="7" t="s">
        <v>165</v>
      </c>
      <c r="H314" t="s">
        <v>153</v>
      </c>
      <c r="I314" t="s">
        <v>153</v>
      </c>
      <c r="J314" t="s">
        <v>11</v>
      </c>
      <c r="K314" s="7" t="s">
        <v>148</v>
      </c>
      <c r="L314">
        <v>1.9870000000000001</v>
      </c>
      <c r="M314" s="12">
        <v>40</v>
      </c>
    </row>
    <row r="315" spans="1:13" x14ac:dyDescent="0.25">
      <c r="A315">
        <v>106618</v>
      </c>
      <c r="B315">
        <v>63012</v>
      </c>
      <c r="C315" t="s">
        <v>56</v>
      </c>
      <c r="D315" t="s">
        <v>57</v>
      </c>
      <c r="E315">
        <v>24</v>
      </c>
      <c r="F315" s="11">
        <v>325805</v>
      </c>
      <c r="G315" s="7" t="s">
        <v>165</v>
      </c>
      <c r="H315" t="s">
        <v>153</v>
      </c>
      <c r="I315" t="s">
        <v>294</v>
      </c>
      <c r="J315" t="s">
        <v>18</v>
      </c>
      <c r="K315" s="7" t="s">
        <v>148</v>
      </c>
      <c r="L315" t="s">
        <v>294</v>
      </c>
      <c r="M315" t="s">
        <v>294</v>
      </c>
    </row>
    <row r="316" spans="1:13" x14ac:dyDescent="0.25">
      <c r="A316">
        <v>106654</v>
      </c>
      <c r="B316">
        <v>58373</v>
      </c>
      <c r="C316" t="s">
        <v>48</v>
      </c>
      <c r="D316" t="s">
        <v>49</v>
      </c>
      <c r="E316">
        <v>25</v>
      </c>
      <c r="F316" s="11">
        <v>133385</v>
      </c>
      <c r="G316" s="7" t="s">
        <v>165</v>
      </c>
      <c r="H316" t="s">
        <v>153</v>
      </c>
      <c r="I316" t="s">
        <v>153</v>
      </c>
      <c r="J316" t="s">
        <v>11</v>
      </c>
      <c r="K316" s="7" t="s">
        <v>148</v>
      </c>
      <c r="L316">
        <v>1.9870000000000001</v>
      </c>
      <c r="M316" s="12">
        <v>464</v>
      </c>
    </row>
    <row r="317" spans="1:13" x14ac:dyDescent="0.25">
      <c r="A317">
        <v>107219</v>
      </c>
      <c r="B317">
        <v>62291</v>
      </c>
      <c r="C317" t="s">
        <v>54</v>
      </c>
      <c r="D317" t="s">
        <v>55</v>
      </c>
      <c r="E317">
        <v>9</v>
      </c>
      <c r="F317" s="11">
        <v>3987883</v>
      </c>
      <c r="G317" s="7" t="s">
        <v>165</v>
      </c>
      <c r="H317" t="s">
        <v>153</v>
      </c>
      <c r="I317" t="s">
        <v>294</v>
      </c>
      <c r="J317" t="s">
        <v>18</v>
      </c>
      <c r="K317" s="7" t="s">
        <v>148</v>
      </c>
      <c r="L317" t="s">
        <v>294</v>
      </c>
      <c r="M317" t="s">
        <v>294</v>
      </c>
    </row>
    <row r="318" spans="1:13" x14ac:dyDescent="0.25">
      <c r="A318">
        <v>107418</v>
      </c>
      <c r="B318">
        <v>58375</v>
      </c>
      <c r="C318" t="s">
        <v>48</v>
      </c>
      <c r="D318" t="s">
        <v>49</v>
      </c>
      <c r="E318">
        <v>7</v>
      </c>
      <c r="F318" s="11">
        <v>7791060052216</v>
      </c>
      <c r="G318" s="7" t="s">
        <v>170</v>
      </c>
      <c r="H318" t="s">
        <v>153</v>
      </c>
      <c r="I318" t="s">
        <v>294</v>
      </c>
      <c r="J318" t="s">
        <v>11</v>
      </c>
      <c r="K318" s="7" t="s">
        <v>148</v>
      </c>
      <c r="L318" t="s">
        <v>294</v>
      </c>
      <c r="M318" t="s">
        <v>294</v>
      </c>
    </row>
    <row r="319" spans="1:13" x14ac:dyDescent="0.25">
      <c r="A319">
        <v>107543</v>
      </c>
      <c r="B319">
        <v>58210</v>
      </c>
      <c r="C319" t="s">
        <v>29</v>
      </c>
      <c r="D319" t="s">
        <v>32</v>
      </c>
      <c r="E319">
        <v>27</v>
      </c>
      <c r="F319" s="11">
        <v>202954</v>
      </c>
      <c r="G319" s="7" t="s">
        <v>165</v>
      </c>
      <c r="H319" t="s">
        <v>153</v>
      </c>
      <c r="I319" t="s">
        <v>153</v>
      </c>
      <c r="J319" t="s">
        <v>11</v>
      </c>
      <c r="K319" s="7" t="s">
        <v>148</v>
      </c>
      <c r="L319">
        <v>1.9870000000000001</v>
      </c>
      <c r="M319" s="12">
        <v>78</v>
      </c>
    </row>
    <row r="320" spans="1:13" x14ac:dyDescent="0.25">
      <c r="A320">
        <v>108023</v>
      </c>
      <c r="B320">
        <v>58212</v>
      </c>
      <c r="C320" t="s">
        <v>29</v>
      </c>
      <c r="D320" t="s">
        <v>32</v>
      </c>
      <c r="E320">
        <v>25</v>
      </c>
      <c r="F320" s="11">
        <v>197943</v>
      </c>
      <c r="G320" s="7" t="s">
        <v>165</v>
      </c>
      <c r="H320" t="s">
        <v>153</v>
      </c>
      <c r="I320" t="s">
        <v>153</v>
      </c>
      <c r="J320" t="s">
        <v>11</v>
      </c>
      <c r="K320" s="7" t="s">
        <v>148</v>
      </c>
      <c r="L320">
        <v>1.9870000000000001</v>
      </c>
      <c r="M320" s="12">
        <v>634</v>
      </c>
    </row>
    <row r="321" spans="1:13" x14ac:dyDescent="0.25">
      <c r="A321">
        <v>108267</v>
      </c>
      <c r="B321">
        <v>60037</v>
      </c>
      <c r="C321" t="s">
        <v>52</v>
      </c>
      <c r="D321" t="s">
        <v>53</v>
      </c>
      <c r="E321">
        <v>37</v>
      </c>
      <c r="F321" s="11">
        <v>297300</v>
      </c>
      <c r="G321" s="7" t="s">
        <v>165</v>
      </c>
      <c r="H321" t="s">
        <v>153</v>
      </c>
      <c r="I321" t="s">
        <v>153</v>
      </c>
      <c r="J321" t="s">
        <v>18</v>
      </c>
      <c r="K321" s="7" t="s">
        <v>148</v>
      </c>
      <c r="L321">
        <v>2.76</v>
      </c>
      <c r="M321" s="12">
        <v>100</v>
      </c>
    </row>
    <row r="322" spans="1:13" x14ac:dyDescent="0.25">
      <c r="A322">
        <v>108280</v>
      </c>
      <c r="B322">
        <v>60037</v>
      </c>
      <c r="C322" t="s">
        <v>52</v>
      </c>
      <c r="D322" t="s">
        <v>53</v>
      </c>
      <c r="E322">
        <v>37</v>
      </c>
      <c r="F322" s="11">
        <v>126685</v>
      </c>
      <c r="G322" s="7" t="s">
        <v>165</v>
      </c>
      <c r="H322" t="s">
        <v>153</v>
      </c>
      <c r="I322" t="s">
        <v>153</v>
      </c>
      <c r="J322" t="s">
        <v>18</v>
      </c>
      <c r="K322" s="7" t="s">
        <v>148</v>
      </c>
      <c r="L322">
        <v>2.76</v>
      </c>
      <c r="M322" s="12">
        <v>0</v>
      </c>
    </row>
    <row r="323" spans="1:13" x14ac:dyDescent="0.25">
      <c r="A323">
        <v>108282</v>
      </c>
      <c r="B323">
        <v>60037</v>
      </c>
      <c r="C323" t="s">
        <v>52</v>
      </c>
      <c r="D323" t="s">
        <v>53</v>
      </c>
      <c r="E323">
        <v>37</v>
      </c>
      <c r="F323" s="11">
        <v>85452</v>
      </c>
      <c r="G323" s="7" t="s">
        <v>165</v>
      </c>
      <c r="H323" t="s">
        <v>153</v>
      </c>
      <c r="I323" t="s">
        <v>153</v>
      </c>
      <c r="J323" t="s">
        <v>18</v>
      </c>
      <c r="K323" s="7" t="s">
        <v>148</v>
      </c>
      <c r="L323">
        <v>2.76</v>
      </c>
      <c r="M323" s="12">
        <v>107</v>
      </c>
    </row>
    <row r="324" spans="1:13" x14ac:dyDescent="0.25">
      <c r="A324">
        <v>108284</v>
      </c>
      <c r="B324">
        <v>60037</v>
      </c>
      <c r="C324" t="s">
        <v>52</v>
      </c>
      <c r="D324" t="s">
        <v>53</v>
      </c>
      <c r="E324">
        <v>37</v>
      </c>
      <c r="F324" s="11">
        <v>57226213</v>
      </c>
      <c r="G324" s="7" t="s">
        <v>165</v>
      </c>
      <c r="H324" t="s">
        <v>153</v>
      </c>
      <c r="I324" t="s">
        <v>153</v>
      </c>
      <c r="J324" t="s">
        <v>18</v>
      </c>
      <c r="K324" s="7" t="s">
        <v>148</v>
      </c>
      <c r="L324">
        <v>2.76</v>
      </c>
      <c r="M324" s="12">
        <v>-126</v>
      </c>
    </row>
    <row r="325" spans="1:13" x14ac:dyDescent="0.25">
      <c r="A325">
        <v>108316</v>
      </c>
      <c r="B325">
        <v>58346</v>
      </c>
      <c r="C325" t="s">
        <v>29</v>
      </c>
      <c r="D325" t="s">
        <v>47</v>
      </c>
      <c r="E325">
        <v>14</v>
      </c>
      <c r="F325" s="11">
        <v>28452639</v>
      </c>
      <c r="G325" s="7" t="s">
        <v>165</v>
      </c>
      <c r="H325" t="s">
        <v>153</v>
      </c>
      <c r="I325" t="s">
        <v>294</v>
      </c>
      <c r="J325" t="s">
        <v>11</v>
      </c>
      <c r="K325" s="7" t="s">
        <v>148</v>
      </c>
      <c r="L325" t="s">
        <v>294</v>
      </c>
      <c r="M325" t="s">
        <v>294</v>
      </c>
    </row>
    <row r="326" spans="1:13" x14ac:dyDescent="0.25">
      <c r="A326">
        <v>108359</v>
      </c>
      <c r="B326">
        <v>56962</v>
      </c>
      <c r="C326" t="s">
        <v>15</v>
      </c>
      <c r="D326" t="s">
        <v>28</v>
      </c>
      <c r="E326">
        <v>38</v>
      </c>
      <c r="F326" s="11">
        <v>58117898</v>
      </c>
      <c r="G326" s="7" t="s">
        <v>165</v>
      </c>
      <c r="H326" t="s">
        <v>153</v>
      </c>
      <c r="I326" t="s">
        <v>153</v>
      </c>
      <c r="J326" t="s">
        <v>11</v>
      </c>
      <c r="K326" s="7" t="s">
        <v>148</v>
      </c>
      <c r="L326">
        <v>1.9870000000000001</v>
      </c>
      <c r="M326" s="12">
        <v>157</v>
      </c>
    </row>
    <row r="327" spans="1:13" x14ac:dyDescent="0.25">
      <c r="A327">
        <v>108552</v>
      </c>
      <c r="B327">
        <v>58362</v>
      </c>
      <c r="C327" t="s">
        <v>48</v>
      </c>
      <c r="D327" t="s">
        <v>49</v>
      </c>
      <c r="E327">
        <v>4</v>
      </c>
      <c r="F327" s="11">
        <v>6491038000909</v>
      </c>
      <c r="G327" s="7" t="s">
        <v>165</v>
      </c>
      <c r="H327" t="s">
        <v>153</v>
      </c>
      <c r="I327" t="s">
        <v>153</v>
      </c>
      <c r="J327" t="s">
        <v>11</v>
      </c>
      <c r="K327" s="7" t="s">
        <v>148</v>
      </c>
      <c r="L327">
        <v>1.9870000000000001</v>
      </c>
      <c r="M327" s="12">
        <v>0</v>
      </c>
    </row>
    <row r="328" spans="1:13" x14ac:dyDescent="0.25">
      <c r="A328">
        <v>108922</v>
      </c>
      <c r="B328">
        <v>58327</v>
      </c>
      <c r="C328" t="s">
        <v>29</v>
      </c>
      <c r="D328" t="s">
        <v>43</v>
      </c>
      <c r="E328" t="s">
        <v>45</v>
      </c>
      <c r="F328" s="11">
        <v>210313</v>
      </c>
      <c r="G328" s="7" t="s">
        <v>165</v>
      </c>
      <c r="H328" t="s">
        <v>153</v>
      </c>
      <c r="I328" t="s">
        <v>153</v>
      </c>
      <c r="J328" t="s">
        <v>18</v>
      </c>
      <c r="K328" s="7" t="s">
        <v>148</v>
      </c>
      <c r="L328">
        <v>2.76</v>
      </c>
      <c r="M328" s="12">
        <v>231</v>
      </c>
    </row>
    <row r="329" spans="1:13" x14ac:dyDescent="0.25">
      <c r="A329">
        <v>108978</v>
      </c>
      <c r="B329">
        <v>62291</v>
      </c>
      <c r="C329" t="s">
        <v>54</v>
      </c>
      <c r="D329" t="s">
        <v>55</v>
      </c>
      <c r="E329">
        <v>9</v>
      </c>
      <c r="F329" s="11">
        <v>323575</v>
      </c>
      <c r="G329" s="7" t="s">
        <v>165</v>
      </c>
      <c r="H329" t="s">
        <v>153</v>
      </c>
      <c r="I329" t="s">
        <v>153</v>
      </c>
      <c r="J329" t="s">
        <v>18</v>
      </c>
      <c r="K329" s="7" t="s">
        <v>148</v>
      </c>
      <c r="L329">
        <v>2.76</v>
      </c>
      <c r="M329" s="12">
        <v>177</v>
      </c>
    </row>
    <row r="330" spans="1:13" x14ac:dyDescent="0.25">
      <c r="A330">
        <v>109787</v>
      </c>
      <c r="B330">
        <v>56963</v>
      </c>
      <c r="C330" t="s">
        <v>15</v>
      </c>
      <c r="D330" t="s">
        <v>28</v>
      </c>
      <c r="E330">
        <v>36</v>
      </c>
      <c r="F330" s="11">
        <v>500450</v>
      </c>
      <c r="G330" s="7" t="s">
        <v>165</v>
      </c>
      <c r="H330" t="s">
        <v>153</v>
      </c>
      <c r="I330" t="s">
        <v>153</v>
      </c>
      <c r="J330" t="s">
        <v>11</v>
      </c>
      <c r="K330" s="7" t="s">
        <v>148</v>
      </c>
      <c r="L330">
        <v>1.9870000000000001</v>
      </c>
      <c r="M330" s="12">
        <v>209</v>
      </c>
    </row>
    <row r="331" spans="1:13" x14ac:dyDescent="0.25">
      <c r="A331">
        <v>109807</v>
      </c>
      <c r="B331">
        <v>62292</v>
      </c>
      <c r="C331" t="s">
        <v>54</v>
      </c>
      <c r="D331" t="s">
        <v>55</v>
      </c>
      <c r="E331">
        <v>11</v>
      </c>
      <c r="F331" s="11">
        <v>42259</v>
      </c>
      <c r="G331" s="7" t="s">
        <v>165</v>
      </c>
      <c r="H331" t="s">
        <v>153</v>
      </c>
      <c r="I331" t="s">
        <v>294</v>
      </c>
      <c r="J331" t="s">
        <v>18</v>
      </c>
      <c r="K331" s="7" t="s">
        <v>148</v>
      </c>
      <c r="L331" t="s">
        <v>294</v>
      </c>
      <c r="M331" t="s">
        <v>294</v>
      </c>
    </row>
    <row r="332" spans="1:13" x14ac:dyDescent="0.25">
      <c r="A332">
        <v>109902</v>
      </c>
      <c r="B332">
        <v>58370</v>
      </c>
      <c r="C332" t="s">
        <v>48</v>
      </c>
      <c r="D332" t="s">
        <v>49</v>
      </c>
      <c r="E332">
        <v>18</v>
      </c>
      <c r="F332" s="11">
        <v>36359411</v>
      </c>
      <c r="G332" s="7" t="s">
        <v>165</v>
      </c>
      <c r="H332" t="s">
        <v>153</v>
      </c>
      <c r="I332" t="s">
        <v>153</v>
      </c>
      <c r="J332" t="s">
        <v>11</v>
      </c>
      <c r="K332" s="7" t="s">
        <v>148</v>
      </c>
      <c r="L332">
        <v>1.9870000000000001</v>
      </c>
      <c r="M332" s="12">
        <v>146</v>
      </c>
    </row>
    <row r="333" spans="1:13" x14ac:dyDescent="0.25">
      <c r="A333">
        <v>110110</v>
      </c>
      <c r="B333">
        <v>58190</v>
      </c>
      <c r="C333" t="s">
        <v>29</v>
      </c>
      <c r="D333" t="s">
        <v>30</v>
      </c>
      <c r="E333">
        <v>16</v>
      </c>
      <c r="F333" s="11">
        <v>3008261</v>
      </c>
      <c r="G333" s="7" t="s">
        <v>165</v>
      </c>
      <c r="H333" t="s">
        <v>153</v>
      </c>
      <c r="I333" t="s">
        <v>153</v>
      </c>
      <c r="J333" t="s">
        <v>18</v>
      </c>
      <c r="K333" s="7" t="s">
        <v>148</v>
      </c>
      <c r="L333">
        <v>2.76</v>
      </c>
      <c r="M333" s="12">
        <v>65</v>
      </c>
    </row>
    <row r="334" spans="1:13" x14ac:dyDescent="0.25">
      <c r="A334">
        <v>110241</v>
      </c>
      <c r="B334">
        <v>56962</v>
      </c>
      <c r="C334" t="s">
        <v>15</v>
      </c>
      <c r="D334" t="s">
        <v>28</v>
      </c>
      <c r="E334">
        <v>38</v>
      </c>
      <c r="F334" s="11">
        <v>59355754</v>
      </c>
      <c r="G334" s="7" t="s">
        <v>165</v>
      </c>
      <c r="H334" t="s">
        <v>153</v>
      </c>
      <c r="I334" t="s">
        <v>153</v>
      </c>
      <c r="J334" t="s">
        <v>11</v>
      </c>
      <c r="K334" s="7" t="s">
        <v>148</v>
      </c>
      <c r="L334">
        <v>1.9870000000000001</v>
      </c>
      <c r="M334" s="12">
        <v>226</v>
      </c>
    </row>
    <row r="335" spans="1:13" x14ac:dyDescent="0.25">
      <c r="A335">
        <v>110307</v>
      </c>
      <c r="B335">
        <v>56962</v>
      </c>
      <c r="C335" t="s">
        <v>15</v>
      </c>
      <c r="D335" t="s">
        <v>28</v>
      </c>
      <c r="E335">
        <v>38</v>
      </c>
      <c r="F335" s="11">
        <v>58154614</v>
      </c>
      <c r="G335" s="7" t="s">
        <v>165</v>
      </c>
      <c r="H335" t="s">
        <v>153</v>
      </c>
      <c r="I335" t="s">
        <v>153</v>
      </c>
      <c r="J335" t="s">
        <v>11</v>
      </c>
      <c r="K335" s="7" t="s">
        <v>148</v>
      </c>
      <c r="L335">
        <v>1.9870000000000001</v>
      </c>
      <c r="M335" s="12">
        <v>93</v>
      </c>
    </row>
    <row r="336" spans="1:13" x14ac:dyDescent="0.25">
      <c r="A336">
        <v>110625</v>
      </c>
      <c r="B336">
        <v>60037</v>
      </c>
      <c r="C336" t="s">
        <v>52</v>
      </c>
      <c r="D336" t="s">
        <v>53</v>
      </c>
      <c r="E336">
        <v>37</v>
      </c>
      <c r="F336" s="11">
        <v>649161202536018</v>
      </c>
      <c r="G336" s="7" t="s">
        <v>165</v>
      </c>
      <c r="H336" t="s">
        <v>153</v>
      </c>
      <c r="I336" t="s">
        <v>153</v>
      </c>
      <c r="J336" t="s">
        <v>18</v>
      </c>
      <c r="K336" s="7" t="s">
        <v>148</v>
      </c>
      <c r="L336">
        <v>2.76</v>
      </c>
      <c r="M336" s="12">
        <v>200</v>
      </c>
    </row>
    <row r="337" spans="1:13" x14ac:dyDescent="0.25">
      <c r="A337">
        <v>110629</v>
      </c>
      <c r="B337">
        <v>60037</v>
      </c>
      <c r="C337" t="s">
        <v>52</v>
      </c>
      <c r="D337" t="s">
        <v>53</v>
      </c>
      <c r="E337">
        <v>37</v>
      </c>
      <c r="F337" s="11">
        <v>95104741</v>
      </c>
      <c r="G337" s="7" t="s">
        <v>165</v>
      </c>
      <c r="H337" t="s">
        <v>153</v>
      </c>
      <c r="I337" t="s">
        <v>153</v>
      </c>
      <c r="J337" t="s">
        <v>18</v>
      </c>
      <c r="K337" s="7" t="s">
        <v>148</v>
      </c>
      <c r="L337">
        <v>2.76</v>
      </c>
      <c r="M337" s="12">
        <v>120</v>
      </c>
    </row>
    <row r="338" spans="1:13" x14ac:dyDescent="0.25">
      <c r="A338">
        <v>110989</v>
      </c>
      <c r="B338">
        <v>58364</v>
      </c>
      <c r="C338" t="s">
        <v>48</v>
      </c>
      <c r="D338" t="s">
        <v>49</v>
      </c>
      <c r="E338">
        <v>21</v>
      </c>
      <c r="F338" s="11">
        <v>89143</v>
      </c>
      <c r="G338" s="7" t="s">
        <v>165</v>
      </c>
      <c r="H338" t="s">
        <v>153</v>
      </c>
      <c r="I338" t="s">
        <v>153</v>
      </c>
      <c r="J338" t="s">
        <v>11</v>
      </c>
      <c r="K338" s="7" t="s">
        <v>148</v>
      </c>
      <c r="L338">
        <v>1.9870000000000001</v>
      </c>
      <c r="M338" s="12">
        <v>68</v>
      </c>
    </row>
    <row r="339" spans="1:13" x14ac:dyDescent="0.25">
      <c r="A339">
        <v>111087</v>
      </c>
      <c r="B339">
        <v>58374</v>
      </c>
      <c r="C339" t="s">
        <v>48</v>
      </c>
      <c r="D339" t="s">
        <v>49</v>
      </c>
      <c r="E339">
        <v>23</v>
      </c>
      <c r="F339" s="11">
        <v>2781811</v>
      </c>
      <c r="G339" s="7" t="s">
        <v>165</v>
      </c>
      <c r="H339" t="s">
        <v>153</v>
      </c>
      <c r="I339" t="s">
        <v>153</v>
      </c>
      <c r="J339" t="s">
        <v>11</v>
      </c>
      <c r="K339" s="7" t="s">
        <v>148</v>
      </c>
      <c r="L339">
        <v>1.9870000000000001</v>
      </c>
      <c r="M339" s="12">
        <v>101</v>
      </c>
    </row>
    <row r="340" spans="1:13" x14ac:dyDescent="0.25">
      <c r="A340">
        <v>111158</v>
      </c>
      <c r="B340">
        <v>58322</v>
      </c>
      <c r="C340" t="s">
        <v>29</v>
      </c>
      <c r="D340" t="s">
        <v>43</v>
      </c>
      <c r="E340">
        <v>48</v>
      </c>
      <c r="F340" s="11">
        <v>97973</v>
      </c>
      <c r="G340" s="7" t="s">
        <v>165</v>
      </c>
      <c r="H340" t="s">
        <v>153</v>
      </c>
      <c r="I340" t="s">
        <v>153</v>
      </c>
      <c r="J340" t="s">
        <v>18</v>
      </c>
      <c r="K340" s="7" t="s">
        <v>148</v>
      </c>
      <c r="L340">
        <v>2.76</v>
      </c>
      <c r="M340" s="12">
        <v>170</v>
      </c>
    </row>
    <row r="341" spans="1:13" x14ac:dyDescent="0.25">
      <c r="A341">
        <v>111184</v>
      </c>
      <c r="B341">
        <v>58371</v>
      </c>
      <c r="C341" t="s">
        <v>48</v>
      </c>
      <c r="D341" t="s">
        <v>49</v>
      </c>
      <c r="E341">
        <v>19</v>
      </c>
      <c r="F341" s="11">
        <v>139491</v>
      </c>
      <c r="G341" s="7" t="s">
        <v>165</v>
      </c>
      <c r="H341" t="s">
        <v>153</v>
      </c>
      <c r="I341" t="s">
        <v>294</v>
      </c>
      <c r="J341" t="s">
        <v>11</v>
      </c>
      <c r="K341" s="7" t="s">
        <v>148</v>
      </c>
      <c r="L341" t="s">
        <v>294</v>
      </c>
      <c r="M341" t="s">
        <v>294</v>
      </c>
    </row>
    <row r="342" spans="1:13" x14ac:dyDescent="0.25">
      <c r="A342">
        <v>111356</v>
      </c>
      <c r="B342">
        <v>58329</v>
      </c>
      <c r="C342" t="s">
        <v>29</v>
      </c>
      <c r="D342" t="s">
        <v>43</v>
      </c>
      <c r="E342">
        <v>25</v>
      </c>
      <c r="F342" s="11">
        <v>300074</v>
      </c>
      <c r="G342" s="7" t="s">
        <v>165</v>
      </c>
      <c r="H342" t="s">
        <v>153</v>
      </c>
      <c r="I342" t="s">
        <v>294</v>
      </c>
      <c r="J342" t="s">
        <v>18</v>
      </c>
      <c r="K342" s="7" t="s">
        <v>148</v>
      </c>
      <c r="L342" t="s">
        <v>294</v>
      </c>
      <c r="M342" t="s">
        <v>294</v>
      </c>
    </row>
    <row r="343" spans="1:13" x14ac:dyDescent="0.25">
      <c r="A343">
        <v>111983</v>
      </c>
      <c r="B343">
        <v>58360</v>
      </c>
      <c r="C343" t="s">
        <v>48</v>
      </c>
      <c r="D343" t="s">
        <v>49</v>
      </c>
      <c r="E343">
        <v>10</v>
      </c>
      <c r="F343" s="11">
        <v>27532511</v>
      </c>
      <c r="G343" s="7" t="s">
        <v>165</v>
      </c>
      <c r="H343" t="s">
        <v>153</v>
      </c>
      <c r="I343" t="s">
        <v>153</v>
      </c>
      <c r="J343" t="s">
        <v>11</v>
      </c>
      <c r="K343" s="7" t="s">
        <v>148</v>
      </c>
      <c r="L343">
        <v>1.9870000000000001</v>
      </c>
      <c r="M343" s="12">
        <v>0</v>
      </c>
    </row>
    <row r="344" spans="1:13" x14ac:dyDescent="0.25">
      <c r="A344">
        <v>112204</v>
      </c>
      <c r="B344">
        <v>56962</v>
      </c>
      <c r="C344" t="s">
        <v>15</v>
      </c>
      <c r="D344" t="s">
        <v>28</v>
      </c>
      <c r="E344">
        <v>38</v>
      </c>
      <c r="F344" s="11">
        <v>57379061</v>
      </c>
      <c r="G344" s="7" t="s">
        <v>165</v>
      </c>
      <c r="H344" t="s">
        <v>153</v>
      </c>
      <c r="I344" t="s">
        <v>153</v>
      </c>
      <c r="J344" t="s">
        <v>11</v>
      </c>
      <c r="K344" s="7" t="s">
        <v>148</v>
      </c>
      <c r="L344">
        <v>1.9870000000000001</v>
      </c>
      <c r="M344" s="12">
        <v>145</v>
      </c>
    </row>
    <row r="345" spans="1:13" x14ac:dyDescent="0.25">
      <c r="A345">
        <v>112511</v>
      </c>
      <c r="B345">
        <v>58210</v>
      </c>
      <c r="C345" t="s">
        <v>29</v>
      </c>
      <c r="D345" t="s">
        <v>32</v>
      </c>
      <c r="E345">
        <v>27</v>
      </c>
      <c r="F345" s="11">
        <v>276158</v>
      </c>
      <c r="G345" s="7" t="s">
        <v>165</v>
      </c>
      <c r="H345" t="s">
        <v>153</v>
      </c>
      <c r="I345" t="s">
        <v>153</v>
      </c>
      <c r="J345" t="s">
        <v>11</v>
      </c>
      <c r="K345" s="7" t="s">
        <v>148</v>
      </c>
      <c r="L345">
        <v>1.9870000000000001</v>
      </c>
      <c r="M345" s="12">
        <v>1</v>
      </c>
    </row>
    <row r="346" spans="1:13" x14ac:dyDescent="0.25">
      <c r="A346">
        <v>113211</v>
      </c>
      <c r="B346">
        <v>56791</v>
      </c>
      <c r="C346" t="s">
        <v>15</v>
      </c>
      <c r="D346" t="s">
        <v>22</v>
      </c>
      <c r="E346">
        <v>46</v>
      </c>
      <c r="F346" s="11">
        <v>7791029042717</v>
      </c>
      <c r="G346" s="7" t="s">
        <v>165</v>
      </c>
      <c r="H346" t="s">
        <v>153</v>
      </c>
      <c r="I346" t="s">
        <v>153</v>
      </c>
      <c r="J346" t="s">
        <v>11</v>
      </c>
      <c r="K346" s="7" t="s">
        <v>148</v>
      </c>
      <c r="L346">
        <v>1.9870000000000001</v>
      </c>
      <c r="M346" s="12">
        <v>134</v>
      </c>
    </row>
    <row r="347" spans="1:13" x14ac:dyDescent="0.25">
      <c r="A347">
        <v>113570</v>
      </c>
      <c r="B347">
        <v>56963</v>
      </c>
      <c r="C347" t="s">
        <v>15</v>
      </c>
      <c r="D347" t="s">
        <v>28</v>
      </c>
      <c r="E347">
        <v>36</v>
      </c>
      <c r="F347" s="11">
        <v>35419709</v>
      </c>
      <c r="G347" s="7" t="s">
        <v>165</v>
      </c>
      <c r="H347" t="s">
        <v>153</v>
      </c>
      <c r="I347" t="s">
        <v>153</v>
      </c>
      <c r="J347" t="s">
        <v>11</v>
      </c>
      <c r="K347" s="7" t="s">
        <v>148</v>
      </c>
      <c r="L347">
        <v>1.9870000000000001</v>
      </c>
      <c r="M347" s="12">
        <v>0</v>
      </c>
    </row>
    <row r="348" spans="1:13" x14ac:dyDescent="0.25">
      <c r="A348">
        <v>113699</v>
      </c>
      <c r="B348">
        <v>56764</v>
      </c>
      <c r="C348" t="s">
        <v>15</v>
      </c>
      <c r="D348" t="s">
        <v>16</v>
      </c>
      <c r="E348" t="s">
        <v>19</v>
      </c>
      <c r="F348" s="11">
        <v>96005</v>
      </c>
      <c r="G348" s="7" t="s">
        <v>165</v>
      </c>
      <c r="H348" t="s">
        <v>153</v>
      </c>
      <c r="I348" t="s">
        <v>153</v>
      </c>
      <c r="J348" t="s">
        <v>18</v>
      </c>
      <c r="K348" s="7" t="s">
        <v>148</v>
      </c>
      <c r="L348">
        <v>2.76</v>
      </c>
      <c r="M348" s="12">
        <v>151</v>
      </c>
    </row>
    <row r="349" spans="1:13" x14ac:dyDescent="0.25">
      <c r="A349">
        <v>114018</v>
      </c>
      <c r="B349">
        <v>56962</v>
      </c>
      <c r="C349" t="s">
        <v>15</v>
      </c>
      <c r="D349" t="s">
        <v>28</v>
      </c>
      <c r="E349">
        <v>38</v>
      </c>
      <c r="F349" s="11">
        <v>485869</v>
      </c>
      <c r="G349" s="7" t="s">
        <v>165</v>
      </c>
      <c r="H349" t="s">
        <v>153</v>
      </c>
      <c r="I349" t="s">
        <v>153</v>
      </c>
      <c r="J349" t="s">
        <v>11</v>
      </c>
      <c r="K349" s="7" t="s">
        <v>148</v>
      </c>
      <c r="L349">
        <v>1.9870000000000001</v>
      </c>
      <c r="M349" s="12">
        <v>230</v>
      </c>
    </row>
    <row r="350" spans="1:13" x14ac:dyDescent="0.25">
      <c r="A350">
        <v>114047</v>
      </c>
      <c r="B350">
        <v>63010</v>
      </c>
      <c r="C350" t="s">
        <v>56</v>
      </c>
      <c r="D350" t="s">
        <v>57</v>
      </c>
      <c r="E350">
        <v>21</v>
      </c>
      <c r="F350" s="11">
        <v>19027157</v>
      </c>
      <c r="G350" s="7" t="s">
        <v>165</v>
      </c>
      <c r="H350" t="s">
        <v>153</v>
      </c>
      <c r="I350" t="s">
        <v>153</v>
      </c>
      <c r="J350" t="s">
        <v>18</v>
      </c>
      <c r="K350" s="7" t="s">
        <v>148</v>
      </c>
      <c r="L350">
        <v>2.76</v>
      </c>
      <c r="M350" s="12">
        <v>227</v>
      </c>
    </row>
    <row r="351" spans="1:13" x14ac:dyDescent="0.25">
      <c r="A351">
        <v>114149</v>
      </c>
      <c r="B351">
        <v>56764</v>
      </c>
      <c r="C351" t="s">
        <v>15</v>
      </c>
      <c r="D351" t="s">
        <v>16</v>
      </c>
      <c r="E351" t="s">
        <v>19</v>
      </c>
      <c r="F351" s="11">
        <v>26868493</v>
      </c>
      <c r="G351" s="7" t="s">
        <v>165</v>
      </c>
      <c r="H351" t="s">
        <v>153</v>
      </c>
      <c r="I351" t="s">
        <v>153</v>
      </c>
      <c r="J351" t="s">
        <v>18</v>
      </c>
      <c r="K351" s="7" t="s">
        <v>148</v>
      </c>
      <c r="L351">
        <v>2.76</v>
      </c>
      <c r="M351" s="12">
        <v>0</v>
      </c>
    </row>
    <row r="352" spans="1:13" x14ac:dyDescent="0.25">
      <c r="A352">
        <v>114159</v>
      </c>
      <c r="B352">
        <v>58321</v>
      </c>
      <c r="C352" t="s">
        <v>29</v>
      </c>
      <c r="D352" t="s">
        <v>43</v>
      </c>
      <c r="E352" t="s">
        <v>44</v>
      </c>
      <c r="F352" s="11">
        <v>20015762</v>
      </c>
      <c r="G352" s="7" t="s">
        <v>165</v>
      </c>
      <c r="H352" t="s">
        <v>153</v>
      </c>
      <c r="I352" t="s">
        <v>153</v>
      </c>
      <c r="J352" t="s">
        <v>18</v>
      </c>
      <c r="K352" s="7" t="s">
        <v>148</v>
      </c>
      <c r="L352">
        <v>2.76</v>
      </c>
      <c r="M352" s="12">
        <v>400</v>
      </c>
    </row>
    <row r="353" spans="1:13" x14ac:dyDescent="0.25">
      <c r="A353">
        <v>114192</v>
      </c>
      <c r="B353">
        <v>58204</v>
      </c>
      <c r="C353" t="s">
        <v>29</v>
      </c>
      <c r="D353" t="s">
        <v>32</v>
      </c>
      <c r="E353">
        <v>21</v>
      </c>
      <c r="F353" s="11">
        <v>649161002429046</v>
      </c>
      <c r="G353" s="7" t="s">
        <v>165</v>
      </c>
      <c r="H353" t="s">
        <v>153</v>
      </c>
      <c r="I353" t="s">
        <v>153</v>
      </c>
      <c r="J353" t="s">
        <v>11</v>
      </c>
      <c r="K353" s="7" t="s">
        <v>148</v>
      </c>
      <c r="L353">
        <v>1.9870000000000001</v>
      </c>
      <c r="M353" s="12">
        <v>365</v>
      </c>
    </row>
    <row r="354" spans="1:13" x14ac:dyDescent="0.25">
      <c r="A354">
        <v>114297</v>
      </c>
      <c r="B354">
        <v>58322</v>
      </c>
      <c r="C354" t="s">
        <v>29</v>
      </c>
      <c r="D354" t="s">
        <v>43</v>
      </c>
      <c r="E354">
        <v>48</v>
      </c>
      <c r="F354" s="11">
        <v>140289</v>
      </c>
      <c r="G354" s="7" t="s">
        <v>165</v>
      </c>
      <c r="H354" t="s">
        <v>153</v>
      </c>
      <c r="I354" t="s">
        <v>153</v>
      </c>
      <c r="J354" t="s">
        <v>18</v>
      </c>
      <c r="K354" s="7" t="s">
        <v>148</v>
      </c>
      <c r="L354">
        <v>2.76</v>
      </c>
      <c r="M354" s="12">
        <v>80</v>
      </c>
    </row>
    <row r="355" spans="1:13" x14ac:dyDescent="0.25">
      <c r="A355">
        <v>114325</v>
      </c>
      <c r="B355">
        <v>58342</v>
      </c>
      <c r="C355" t="s">
        <v>29</v>
      </c>
      <c r="D355" t="s">
        <v>46</v>
      </c>
      <c r="E355">
        <v>13</v>
      </c>
      <c r="F355" s="11">
        <v>100143401</v>
      </c>
      <c r="G355" s="7" t="s">
        <v>165</v>
      </c>
      <c r="H355" t="s">
        <v>153</v>
      </c>
      <c r="I355" t="s">
        <v>153</v>
      </c>
      <c r="J355" t="s">
        <v>11</v>
      </c>
      <c r="K355" s="7" t="s">
        <v>148</v>
      </c>
      <c r="L355">
        <v>1.9870000000000001</v>
      </c>
      <c r="M355" s="12">
        <v>140</v>
      </c>
    </row>
    <row r="356" spans="1:13" x14ac:dyDescent="0.25">
      <c r="A356">
        <v>114767</v>
      </c>
      <c r="B356">
        <v>62291</v>
      </c>
      <c r="C356" t="s">
        <v>54</v>
      </c>
      <c r="D356" t="s">
        <v>55</v>
      </c>
      <c r="E356">
        <v>9</v>
      </c>
      <c r="F356" s="11">
        <v>252220</v>
      </c>
      <c r="G356" s="7" t="s">
        <v>165</v>
      </c>
      <c r="H356" t="s">
        <v>153</v>
      </c>
      <c r="I356" t="s">
        <v>153</v>
      </c>
      <c r="J356" t="s">
        <v>18</v>
      </c>
      <c r="K356" s="7" t="s">
        <v>148</v>
      </c>
      <c r="L356">
        <v>2.76</v>
      </c>
      <c r="M356" s="12">
        <v>170</v>
      </c>
    </row>
    <row r="357" spans="1:13" x14ac:dyDescent="0.25">
      <c r="A357">
        <v>114787</v>
      </c>
      <c r="B357">
        <v>58367</v>
      </c>
      <c r="C357" t="s">
        <v>48</v>
      </c>
      <c r="D357" t="s">
        <v>49</v>
      </c>
      <c r="E357">
        <v>22</v>
      </c>
      <c r="F357" s="11">
        <v>163947</v>
      </c>
      <c r="G357" s="7" t="s">
        <v>165</v>
      </c>
      <c r="H357" t="s">
        <v>153</v>
      </c>
      <c r="I357" t="s">
        <v>153</v>
      </c>
      <c r="J357" t="s">
        <v>11</v>
      </c>
      <c r="K357" s="7" t="s">
        <v>148</v>
      </c>
      <c r="L357">
        <v>1.9870000000000001</v>
      </c>
      <c r="M357" s="12">
        <v>217</v>
      </c>
    </row>
    <row r="358" spans="1:13" x14ac:dyDescent="0.25">
      <c r="A358">
        <v>115457</v>
      </c>
      <c r="B358">
        <v>58314</v>
      </c>
      <c r="C358" t="s">
        <v>29</v>
      </c>
      <c r="D358" t="s">
        <v>42</v>
      </c>
      <c r="E358">
        <v>6</v>
      </c>
      <c r="F358" s="11">
        <v>750345</v>
      </c>
      <c r="G358" s="7" t="s">
        <v>170</v>
      </c>
      <c r="H358" t="s">
        <v>153</v>
      </c>
      <c r="I358" t="s">
        <v>294</v>
      </c>
      <c r="J358" t="s">
        <v>11</v>
      </c>
      <c r="K358" s="7" t="s">
        <v>148</v>
      </c>
      <c r="L358" t="s">
        <v>294</v>
      </c>
      <c r="M358" t="s">
        <v>294</v>
      </c>
    </row>
    <row r="359" spans="1:13" x14ac:dyDescent="0.25">
      <c r="A359">
        <v>115786</v>
      </c>
      <c r="B359">
        <v>58367</v>
      </c>
      <c r="C359" t="s">
        <v>48</v>
      </c>
      <c r="D359" t="s">
        <v>49</v>
      </c>
      <c r="E359">
        <v>22</v>
      </c>
      <c r="F359" s="11">
        <v>163893</v>
      </c>
      <c r="G359" s="7" t="s">
        <v>165</v>
      </c>
      <c r="H359" t="s">
        <v>153</v>
      </c>
      <c r="I359" t="s">
        <v>153</v>
      </c>
      <c r="J359" t="s">
        <v>11</v>
      </c>
      <c r="K359" s="7" t="s">
        <v>148</v>
      </c>
      <c r="L359">
        <v>1.9870000000000001</v>
      </c>
      <c r="M359" s="12">
        <v>425</v>
      </c>
    </row>
    <row r="360" spans="1:13" x14ac:dyDescent="0.25">
      <c r="A360">
        <v>115837</v>
      </c>
      <c r="B360">
        <v>63012</v>
      </c>
      <c r="C360" t="s">
        <v>56</v>
      </c>
      <c r="D360" t="s">
        <v>57</v>
      </c>
      <c r="E360">
        <v>24</v>
      </c>
      <c r="F360" s="11">
        <v>43370812</v>
      </c>
      <c r="G360" s="7" t="s">
        <v>165</v>
      </c>
      <c r="H360" t="s">
        <v>153</v>
      </c>
      <c r="I360" t="s">
        <v>294</v>
      </c>
      <c r="J360" t="s">
        <v>18</v>
      </c>
      <c r="K360" s="7" t="s">
        <v>148</v>
      </c>
      <c r="L360" t="s">
        <v>294</v>
      </c>
      <c r="M360" t="s">
        <v>294</v>
      </c>
    </row>
    <row r="361" spans="1:13" x14ac:dyDescent="0.25">
      <c r="A361">
        <v>116282</v>
      </c>
      <c r="B361">
        <v>59321</v>
      </c>
      <c r="C361" t="s">
        <v>50</v>
      </c>
      <c r="D361" t="s">
        <v>51</v>
      </c>
      <c r="E361" t="s">
        <v>39</v>
      </c>
      <c r="F361" s="11">
        <v>23264</v>
      </c>
      <c r="G361" s="7" t="s">
        <v>165</v>
      </c>
      <c r="H361" t="s">
        <v>153</v>
      </c>
      <c r="I361" t="s">
        <v>153</v>
      </c>
      <c r="J361" t="s">
        <v>18</v>
      </c>
      <c r="K361" s="7" t="s">
        <v>148</v>
      </c>
      <c r="L361">
        <v>2.76</v>
      </c>
      <c r="M361" s="12">
        <v>87</v>
      </c>
    </row>
    <row r="362" spans="1:13" x14ac:dyDescent="0.25">
      <c r="A362">
        <v>116373</v>
      </c>
      <c r="B362">
        <v>59321</v>
      </c>
      <c r="C362" t="s">
        <v>50</v>
      </c>
      <c r="D362" t="s">
        <v>51</v>
      </c>
      <c r="E362" t="s">
        <v>39</v>
      </c>
      <c r="F362" s="11">
        <v>7791057040273</v>
      </c>
      <c r="G362" s="7" t="s">
        <v>165</v>
      </c>
      <c r="H362" t="s">
        <v>153</v>
      </c>
      <c r="I362" t="s">
        <v>153</v>
      </c>
      <c r="J362" t="s">
        <v>18</v>
      </c>
      <c r="K362" s="7" t="s">
        <v>148</v>
      </c>
      <c r="L362">
        <v>2.76</v>
      </c>
      <c r="M362" s="12">
        <v>210</v>
      </c>
    </row>
    <row r="363" spans="1:13" x14ac:dyDescent="0.25">
      <c r="A363">
        <v>116741</v>
      </c>
      <c r="B363">
        <v>58329</v>
      </c>
      <c r="C363" t="s">
        <v>29</v>
      </c>
      <c r="D363" t="s">
        <v>43</v>
      </c>
      <c r="E363">
        <v>25</v>
      </c>
      <c r="F363" s="11">
        <v>376953</v>
      </c>
      <c r="G363" s="7" t="s">
        <v>165</v>
      </c>
      <c r="H363" t="s">
        <v>153</v>
      </c>
      <c r="I363" t="s">
        <v>153</v>
      </c>
      <c r="J363" t="s">
        <v>18</v>
      </c>
      <c r="K363" s="7" t="s">
        <v>148</v>
      </c>
      <c r="L363">
        <v>2.76</v>
      </c>
      <c r="M363" s="12">
        <v>149</v>
      </c>
    </row>
    <row r="364" spans="1:13" x14ac:dyDescent="0.25">
      <c r="A364">
        <v>116769</v>
      </c>
      <c r="B364">
        <v>62291</v>
      </c>
      <c r="C364" t="s">
        <v>54</v>
      </c>
      <c r="D364" t="s">
        <v>55</v>
      </c>
      <c r="E364">
        <v>9</v>
      </c>
      <c r="F364" s="11">
        <v>701048</v>
      </c>
      <c r="G364" s="7" t="s">
        <v>165</v>
      </c>
      <c r="H364" t="s">
        <v>153</v>
      </c>
      <c r="I364" t="s">
        <v>153</v>
      </c>
      <c r="J364" t="s">
        <v>18</v>
      </c>
      <c r="K364" s="7" t="s">
        <v>148</v>
      </c>
      <c r="L364">
        <v>2.76</v>
      </c>
      <c r="M364" s="12">
        <v>129</v>
      </c>
    </row>
    <row r="365" spans="1:13" x14ac:dyDescent="0.25">
      <c r="A365">
        <v>117075</v>
      </c>
      <c r="B365">
        <v>56764</v>
      </c>
      <c r="C365" t="s">
        <v>15</v>
      </c>
      <c r="D365" t="s">
        <v>16</v>
      </c>
      <c r="E365" t="s">
        <v>19</v>
      </c>
      <c r="F365" s="11">
        <v>157527</v>
      </c>
      <c r="G365" s="7" t="s">
        <v>165</v>
      </c>
      <c r="H365" t="s">
        <v>153</v>
      </c>
      <c r="I365" t="s">
        <v>153</v>
      </c>
      <c r="J365" t="s">
        <v>18</v>
      </c>
      <c r="K365" s="7" t="s">
        <v>148</v>
      </c>
      <c r="L365">
        <v>2.76</v>
      </c>
      <c r="M365" s="12">
        <v>42</v>
      </c>
    </row>
    <row r="366" spans="1:13" x14ac:dyDescent="0.25">
      <c r="A366">
        <v>117126</v>
      </c>
      <c r="B366">
        <v>58236</v>
      </c>
      <c r="C366" t="s">
        <v>29</v>
      </c>
      <c r="D366" t="s">
        <v>36</v>
      </c>
      <c r="E366">
        <v>38</v>
      </c>
      <c r="F366" s="11">
        <v>64916100247501</v>
      </c>
      <c r="G366" s="7" t="s">
        <v>165</v>
      </c>
      <c r="H366" t="s">
        <v>153</v>
      </c>
      <c r="I366" t="s">
        <v>153</v>
      </c>
      <c r="J366" t="s">
        <v>11</v>
      </c>
      <c r="K366" s="7" t="s">
        <v>148</v>
      </c>
      <c r="L366">
        <v>1.9870000000000001</v>
      </c>
      <c r="M366" s="12">
        <v>330</v>
      </c>
    </row>
    <row r="367" spans="1:13" x14ac:dyDescent="0.25">
      <c r="A367">
        <v>117130</v>
      </c>
      <c r="B367">
        <v>58366</v>
      </c>
      <c r="C367" t="s">
        <v>48</v>
      </c>
      <c r="D367" t="s">
        <v>49</v>
      </c>
      <c r="E367">
        <v>8</v>
      </c>
      <c r="F367" s="11">
        <v>133314</v>
      </c>
      <c r="G367" s="7" t="s">
        <v>165</v>
      </c>
      <c r="H367" t="s">
        <v>153</v>
      </c>
      <c r="I367" t="s">
        <v>153</v>
      </c>
      <c r="J367" t="s">
        <v>11</v>
      </c>
      <c r="K367" s="7" t="s">
        <v>148</v>
      </c>
      <c r="L367">
        <v>1.9870000000000001</v>
      </c>
      <c r="M367" s="12">
        <v>90</v>
      </c>
    </row>
    <row r="368" spans="1:13" x14ac:dyDescent="0.25">
      <c r="A368">
        <v>117425</v>
      </c>
      <c r="B368">
        <v>58369</v>
      </c>
      <c r="C368" t="s">
        <v>48</v>
      </c>
      <c r="D368" t="s">
        <v>49</v>
      </c>
      <c r="E368">
        <v>12</v>
      </c>
      <c r="F368" s="11">
        <v>27532911</v>
      </c>
      <c r="G368" s="7" t="s">
        <v>165</v>
      </c>
      <c r="H368" t="s">
        <v>153</v>
      </c>
      <c r="I368" t="s">
        <v>153</v>
      </c>
      <c r="J368" t="s">
        <v>11</v>
      </c>
      <c r="K368" s="7" t="s">
        <v>148</v>
      </c>
      <c r="L368">
        <v>1.9870000000000001</v>
      </c>
      <c r="M368" s="12">
        <v>191</v>
      </c>
    </row>
    <row r="369" spans="1:13" x14ac:dyDescent="0.25">
      <c r="A369">
        <v>117516</v>
      </c>
      <c r="B369">
        <v>58372</v>
      </c>
      <c r="C369" t="s">
        <v>48</v>
      </c>
      <c r="D369" t="s">
        <v>49</v>
      </c>
      <c r="E369">
        <v>14</v>
      </c>
      <c r="F369" s="11">
        <v>210140</v>
      </c>
      <c r="G369" s="7" t="s">
        <v>165</v>
      </c>
      <c r="H369" t="s">
        <v>153</v>
      </c>
      <c r="I369" t="s">
        <v>153</v>
      </c>
      <c r="J369" t="s">
        <v>11</v>
      </c>
      <c r="K369" s="7" t="s">
        <v>148</v>
      </c>
      <c r="L369">
        <v>1.9870000000000001</v>
      </c>
      <c r="M369" s="12">
        <v>228</v>
      </c>
    </row>
    <row r="370" spans="1:13" x14ac:dyDescent="0.25">
      <c r="A370">
        <v>117765</v>
      </c>
      <c r="B370">
        <v>56963</v>
      </c>
      <c r="C370" t="s">
        <v>15</v>
      </c>
      <c r="D370" t="s">
        <v>28</v>
      </c>
      <c r="E370">
        <v>36</v>
      </c>
      <c r="F370" s="11">
        <v>401076</v>
      </c>
      <c r="G370" s="7" t="s">
        <v>165</v>
      </c>
      <c r="H370" t="s">
        <v>153</v>
      </c>
      <c r="I370" t="s">
        <v>153</v>
      </c>
      <c r="J370" t="s">
        <v>11</v>
      </c>
      <c r="K370" s="7" t="s">
        <v>148</v>
      </c>
      <c r="L370">
        <v>1.9870000000000001</v>
      </c>
      <c r="M370" s="12">
        <v>251</v>
      </c>
    </row>
    <row r="371" spans="1:13" x14ac:dyDescent="0.25">
      <c r="A371">
        <v>118186</v>
      </c>
      <c r="B371">
        <v>58245</v>
      </c>
      <c r="C371" t="s">
        <v>29</v>
      </c>
      <c r="D371" t="s">
        <v>37</v>
      </c>
      <c r="E371">
        <v>13</v>
      </c>
      <c r="F371" s="11">
        <v>649161002297683</v>
      </c>
      <c r="G371" s="7" t="s">
        <v>165</v>
      </c>
      <c r="H371" t="s">
        <v>153</v>
      </c>
      <c r="I371" t="s">
        <v>294</v>
      </c>
      <c r="J371" t="s">
        <v>11</v>
      </c>
      <c r="K371" s="7" t="s">
        <v>148</v>
      </c>
      <c r="L371" t="s">
        <v>294</v>
      </c>
      <c r="M371" t="s">
        <v>294</v>
      </c>
    </row>
    <row r="372" spans="1:13" x14ac:dyDescent="0.25">
      <c r="A372">
        <v>118200</v>
      </c>
      <c r="B372">
        <v>58190</v>
      </c>
      <c r="C372" t="s">
        <v>29</v>
      </c>
      <c r="D372" t="s">
        <v>30</v>
      </c>
      <c r="E372">
        <v>16</v>
      </c>
      <c r="F372" s="11">
        <v>565658</v>
      </c>
      <c r="G372" s="7" t="s">
        <v>165</v>
      </c>
      <c r="H372" t="s">
        <v>153</v>
      </c>
      <c r="I372" t="s">
        <v>153</v>
      </c>
      <c r="J372" t="s">
        <v>18</v>
      </c>
      <c r="K372" s="7" t="s">
        <v>148</v>
      </c>
      <c r="L372">
        <v>2.76</v>
      </c>
      <c r="M372" s="12">
        <v>300</v>
      </c>
    </row>
    <row r="373" spans="1:13" x14ac:dyDescent="0.25">
      <c r="A373">
        <v>118209</v>
      </c>
      <c r="B373">
        <v>62290</v>
      </c>
      <c r="C373" t="s">
        <v>54</v>
      </c>
      <c r="D373" t="s">
        <v>55</v>
      </c>
      <c r="E373">
        <v>7</v>
      </c>
      <c r="F373" s="11">
        <v>1185027</v>
      </c>
      <c r="G373" s="7" t="s">
        <v>165</v>
      </c>
      <c r="H373" t="s">
        <v>153</v>
      </c>
      <c r="I373" t="s">
        <v>294</v>
      </c>
      <c r="J373" t="s">
        <v>18</v>
      </c>
      <c r="K373" s="7" t="s">
        <v>148</v>
      </c>
      <c r="L373" t="s">
        <v>294</v>
      </c>
      <c r="M373" t="s">
        <v>294</v>
      </c>
    </row>
    <row r="374" spans="1:13" x14ac:dyDescent="0.25">
      <c r="A374">
        <v>118287</v>
      </c>
      <c r="B374">
        <v>63241</v>
      </c>
      <c r="C374" t="s">
        <v>56</v>
      </c>
      <c r="D374" t="s">
        <v>58</v>
      </c>
      <c r="E374">
        <v>8</v>
      </c>
      <c r="F374" s="11">
        <v>391426</v>
      </c>
      <c r="G374" s="7" t="s">
        <v>165</v>
      </c>
      <c r="H374" t="s">
        <v>153</v>
      </c>
      <c r="I374" t="s">
        <v>294</v>
      </c>
      <c r="J374" t="s">
        <v>18</v>
      </c>
      <c r="K374" s="7" t="s">
        <v>148</v>
      </c>
      <c r="L374" t="s">
        <v>294</v>
      </c>
      <c r="M374" t="s">
        <v>294</v>
      </c>
    </row>
    <row r="375" spans="1:13" x14ac:dyDescent="0.25">
      <c r="A375">
        <v>118311</v>
      </c>
      <c r="B375">
        <v>58190</v>
      </c>
      <c r="C375" t="s">
        <v>29</v>
      </c>
      <c r="D375" t="s">
        <v>30</v>
      </c>
      <c r="E375">
        <v>16</v>
      </c>
      <c r="F375" s="11">
        <v>3008219</v>
      </c>
      <c r="G375" s="7" t="s">
        <v>165</v>
      </c>
      <c r="H375" t="s">
        <v>153</v>
      </c>
      <c r="I375" t="s">
        <v>153</v>
      </c>
      <c r="J375" t="s">
        <v>18</v>
      </c>
      <c r="K375" s="7" t="s">
        <v>148</v>
      </c>
      <c r="L375">
        <v>2.76</v>
      </c>
      <c r="M375" s="12">
        <v>430</v>
      </c>
    </row>
    <row r="376" spans="1:13" x14ac:dyDescent="0.25">
      <c r="A376">
        <v>118321</v>
      </c>
      <c r="B376">
        <v>58236</v>
      </c>
      <c r="C376" t="s">
        <v>29</v>
      </c>
      <c r="D376" t="s">
        <v>36</v>
      </c>
      <c r="E376">
        <v>38</v>
      </c>
      <c r="F376" s="11">
        <v>119793</v>
      </c>
      <c r="G376" s="7" t="s">
        <v>165</v>
      </c>
      <c r="H376" t="s">
        <v>153</v>
      </c>
      <c r="I376" t="s">
        <v>153</v>
      </c>
      <c r="J376" t="s">
        <v>11</v>
      </c>
      <c r="K376" s="7" t="s">
        <v>148</v>
      </c>
      <c r="L376">
        <v>1.9870000000000001</v>
      </c>
      <c r="M376" s="12">
        <v>390</v>
      </c>
    </row>
    <row r="377" spans="1:13" x14ac:dyDescent="0.25">
      <c r="A377">
        <v>118333</v>
      </c>
      <c r="B377">
        <v>63249</v>
      </c>
      <c r="C377" t="s">
        <v>56</v>
      </c>
      <c r="D377" t="s">
        <v>59</v>
      </c>
      <c r="E377">
        <v>16</v>
      </c>
      <c r="F377" s="11">
        <v>24212</v>
      </c>
      <c r="G377" s="7" t="s">
        <v>165</v>
      </c>
      <c r="H377" t="s">
        <v>153</v>
      </c>
      <c r="I377" t="s">
        <v>153</v>
      </c>
      <c r="J377" t="s">
        <v>18</v>
      </c>
      <c r="K377" s="7" t="s">
        <v>148</v>
      </c>
      <c r="L377">
        <v>2.76</v>
      </c>
      <c r="M377" s="12">
        <v>3</v>
      </c>
    </row>
    <row r="378" spans="1:13" x14ac:dyDescent="0.25">
      <c r="A378">
        <v>118353</v>
      </c>
      <c r="B378">
        <v>58331</v>
      </c>
      <c r="C378" t="s">
        <v>29</v>
      </c>
      <c r="D378" t="s">
        <v>43</v>
      </c>
      <c r="E378">
        <v>46</v>
      </c>
      <c r="F378" s="11">
        <v>691412</v>
      </c>
      <c r="G378" s="7" t="s">
        <v>165</v>
      </c>
      <c r="H378" t="s">
        <v>153</v>
      </c>
      <c r="I378" t="s">
        <v>153</v>
      </c>
      <c r="J378" t="s">
        <v>18</v>
      </c>
      <c r="K378" s="7" t="s">
        <v>148</v>
      </c>
      <c r="L378">
        <v>2.76</v>
      </c>
      <c r="M378" s="12">
        <v>0</v>
      </c>
    </row>
    <row r="379" spans="1:13" x14ac:dyDescent="0.25">
      <c r="A379">
        <v>118361</v>
      </c>
      <c r="B379">
        <v>58322</v>
      </c>
      <c r="C379" t="s">
        <v>29</v>
      </c>
      <c r="D379" t="s">
        <v>43</v>
      </c>
      <c r="E379">
        <v>48</v>
      </c>
      <c r="F379" s="11">
        <v>123304</v>
      </c>
      <c r="G379" s="7" t="s">
        <v>165</v>
      </c>
      <c r="H379" t="s">
        <v>153</v>
      </c>
      <c r="I379" t="s">
        <v>153</v>
      </c>
      <c r="J379" t="s">
        <v>18</v>
      </c>
      <c r="K379" s="7" t="s">
        <v>148</v>
      </c>
      <c r="L379">
        <v>2.76</v>
      </c>
      <c r="M379" s="12">
        <v>87</v>
      </c>
    </row>
    <row r="380" spans="1:13" x14ac:dyDescent="0.25">
      <c r="A380">
        <v>118429</v>
      </c>
      <c r="B380">
        <v>58374</v>
      </c>
      <c r="C380" t="s">
        <v>48</v>
      </c>
      <c r="D380" t="s">
        <v>49</v>
      </c>
      <c r="E380">
        <v>23</v>
      </c>
      <c r="F380" s="11">
        <v>27144211</v>
      </c>
      <c r="G380" s="7" t="s">
        <v>165</v>
      </c>
      <c r="H380" t="s">
        <v>153</v>
      </c>
      <c r="I380" t="s">
        <v>153</v>
      </c>
      <c r="J380" t="s">
        <v>11</v>
      </c>
      <c r="K380" s="7" t="s">
        <v>148</v>
      </c>
      <c r="L380">
        <v>1.9870000000000001</v>
      </c>
      <c r="M380" s="12">
        <v>277</v>
      </c>
    </row>
    <row r="381" spans="1:13" x14ac:dyDescent="0.25">
      <c r="A381">
        <v>118916</v>
      </c>
      <c r="B381">
        <v>58210</v>
      </c>
      <c r="C381" t="s">
        <v>29</v>
      </c>
      <c r="D381" t="s">
        <v>32</v>
      </c>
      <c r="E381">
        <v>27</v>
      </c>
      <c r="F381" s="11">
        <v>107363</v>
      </c>
      <c r="G381" s="7" t="s">
        <v>165</v>
      </c>
      <c r="H381" t="s">
        <v>153</v>
      </c>
      <c r="I381" t="s">
        <v>153</v>
      </c>
      <c r="J381" t="s">
        <v>11</v>
      </c>
      <c r="K381" s="7" t="s">
        <v>148</v>
      </c>
      <c r="L381">
        <v>1.9870000000000001</v>
      </c>
      <c r="M381" s="12">
        <v>63</v>
      </c>
    </row>
    <row r="382" spans="1:13" x14ac:dyDescent="0.25">
      <c r="A382">
        <v>118922</v>
      </c>
      <c r="B382">
        <v>62292</v>
      </c>
      <c r="C382" t="s">
        <v>54</v>
      </c>
      <c r="D382" t="s">
        <v>55</v>
      </c>
      <c r="E382">
        <v>11</v>
      </c>
      <c r="F382" s="11">
        <v>326957</v>
      </c>
      <c r="G382" s="7" t="s">
        <v>165</v>
      </c>
      <c r="H382" t="s">
        <v>153</v>
      </c>
      <c r="I382" t="s">
        <v>153</v>
      </c>
      <c r="J382" t="s">
        <v>18</v>
      </c>
      <c r="K382" s="7" t="s">
        <v>148</v>
      </c>
      <c r="L382">
        <v>2.76</v>
      </c>
      <c r="M382" s="12">
        <v>185</v>
      </c>
    </row>
    <row r="383" spans="1:13" x14ac:dyDescent="0.25">
      <c r="A383">
        <v>118944</v>
      </c>
      <c r="B383">
        <v>56962</v>
      </c>
      <c r="C383" t="s">
        <v>15</v>
      </c>
      <c r="D383" t="s">
        <v>28</v>
      </c>
      <c r="E383">
        <v>38</v>
      </c>
      <c r="F383" s="11">
        <v>469577</v>
      </c>
      <c r="G383" s="7" t="s">
        <v>165</v>
      </c>
      <c r="H383" t="s">
        <v>153</v>
      </c>
      <c r="I383" t="s">
        <v>153</v>
      </c>
      <c r="J383" t="s">
        <v>11</v>
      </c>
      <c r="K383" s="7" t="s">
        <v>148</v>
      </c>
      <c r="L383">
        <v>1.9870000000000001</v>
      </c>
      <c r="M383" s="12">
        <v>139</v>
      </c>
    </row>
    <row r="384" spans="1:13" x14ac:dyDescent="0.25">
      <c r="A384">
        <v>118950</v>
      </c>
      <c r="B384">
        <v>58202</v>
      </c>
      <c r="C384" t="s">
        <v>29</v>
      </c>
      <c r="D384" t="s">
        <v>32</v>
      </c>
      <c r="E384" t="s">
        <v>33</v>
      </c>
      <c r="F384" s="11">
        <v>108144</v>
      </c>
      <c r="G384" s="7" t="s">
        <v>165</v>
      </c>
      <c r="H384" t="s">
        <v>153</v>
      </c>
      <c r="I384" t="s">
        <v>153</v>
      </c>
      <c r="J384" t="s">
        <v>18</v>
      </c>
      <c r="K384" s="7" t="s">
        <v>148</v>
      </c>
      <c r="L384">
        <v>2.76</v>
      </c>
      <c r="M384" s="12">
        <v>170</v>
      </c>
    </row>
    <row r="385" spans="1:13" x14ac:dyDescent="0.25">
      <c r="A385">
        <v>119058</v>
      </c>
      <c r="B385">
        <v>58314</v>
      </c>
      <c r="C385" t="s">
        <v>29</v>
      </c>
      <c r="D385" t="s">
        <v>42</v>
      </c>
      <c r="E385">
        <v>6</v>
      </c>
      <c r="F385" s="11">
        <v>718151</v>
      </c>
      <c r="G385" s="7" t="s">
        <v>165</v>
      </c>
      <c r="H385" t="s">
        <v>153</v>
      </c>
      <c r="I385" t="s">
        <v>294</v>
      </c>
      <c r="J385" t="s">
        <v>11</v>
      </c>
      <c r="K385" s="7" t="s">
        <v>148</v>
      </c>
      <c r="L385" t="s">
        <v>294</v>
      </c>
      <c r="M385" t="s">
        <v>294</v>
      </c>
    </row>
    <row r="386" spans="1:13" x14ac:dyDescent="0.25">
      <c r="A386">
        <v>119240</v>
      </c>
      <c r="B386">
        <v>58245</v>
      </c>
      <c r="C386" t="s">
        <v>29</v>
      </c>
      <c r="D386" t="s">
        <v>37</v>
      </c>
      <c r="E386">
        <v>13</v>
      </c>
      <c r="F386" s="11">
        <v>33935932</v>
      </c>
      <c r="G386" s="7" t="s">
        <v>170</v>
      </c>
      <c r="H386" t="s">
        <v>153</v>
      </c>
      <c r="I386" t="s">
        <v>294</v>
      </c>
      <c r="J386" t="s">
        <v>11</v>
      </c>
      <c r="K386" s="7" t="s">
        <v>148</v>
      </c>
      <c r="L386" t="s">
        <v>294</v>
      </c>
      <c r="M386" t="s">
        <v>294</v>
      </c>
    </row>
    <row r="387" spans="1:13" x14ac:dyDescent="0.25">
      <c r="A387">
        <v>119313</v>
      </c>
      <c r="B387">
        <v>58194</v>
      </c>
      <c r="C387" t="s">
        <v>29</v>
      </c>
      <c r="D387" t="s">
        <v>31</v>
      </c>
      <c r="E387">
        <v>93</v>
      </c>
      <c r="F387" s="11">
        <v>55155504943</v>
      </c>
      <c r="G387" s="7" t="s">
        <v>165</v>
      </c>
      <c r="H387" t="s">
        <v>153</v>
      </c>
      <c r="I387" t="s">
        <v>153</v>
      </c>
      <c r="J387" t="s">
        <v>18</v>
      </c>
      <c r="K387" s="7" t="s">
        <v>148</v>
      </c>
      <c r="L387">
        <v>2.76</v>
      </c>
      <c r="M387" s="12">
        <v>244</v>
      </c>
    </row>
    <row r="388" spans="1:13" x14ac:dyDescent="0.25">
      <c r="A388">
        <v>119540</v>
      </c>
      <c r="B388">
        <v>58236</v>
      </c>
      <c r="C388" t="s">
        <v>29</v>
      </c>
      <c r="D388" t="s">
        <v>36</v>
      </c>
      <c r="E388">
        <v>38</v>
      </c>
      <c r="F388" s="11">
        <v>126157</v>
      </c>
      <c r="G388" s="7" t="s">
        <v>165</v>
      </c>
      <c r="H388" t="s">
        <v>153</v>
      </c>
      <c r="I388" t="s">
        <v>153</v>
      </c>
      <c r="J388" t="s">
        <v>11</v>
      </c>
      <c r="K388" s="7" t="s">
        <v>148</v>
      </c>
      <c r="L388">
        <v>1.9870000000000001</v>
      </c>
      <c r="M388" s="12">
        <v>370</v>
      </c>
    </row>
    <row r="389" spans="1:13" x14ac:dyDescent="0.25">
      <c r="A389">
        <v>119740</v>
      </c>
      <c r="B389">
        <v>58212</v>
      </c>
      <c r="C389" t="s">
        <v>29</v>
      </c>
      <c r="D389" t="s">
        <v>32</v>
      </c>
      <c r="E389">
        <v>25</v>
      </c>
      <c r="F389" s="11">
        <v>67270</v>
      </c>
      <c r="G389" s="7" t="s">
        <v>165</v>
      </c>
      <c r="H389" t="s">
        <v>153</v>
      </c>
      <c r="I389" t="s">
        <v>153</v>
      </c>
      <c r="J389" t="s">
        <v>11</v>
      </c>
      <c r="K389" s="7" t="s">
        <v>148</v>
      </c>
      <c r="L389">
        <v>1.9870000000000001</v>
      </c>
      <c r="M389" s="12">
        <v>135</v>
      </c>
    </row>
    <row r="390" spans="1:13" x14ac:dyDescent="0.25">
      <c r="A390">
        <v>120169</v>
      </c>
      <c r="B390">
        <v>58245</v>
      </c>
      <c r="C390" t="s">
        <v>29</v>
      </c>
      <c r="D390" t="s">
        <v>37</v>
      </c>
      <c r="E390">
        <v>13</v>
      </c>
      <c r="F390" s="11">
        <v>58154252</v>
      </c>
      <c r="G390" s="7" t="s">
        <v>165</v>
      </c>
      <c r="H390" t="s">
        <v>153</v>
      </c>
      <c r="I390" t="s">
        <v>153</v>
      </c>
      <c r="J390" t="s">
        <v>11</v>
      </c>
      <c r="K390" s="7" t="s">
        <v>148</v>
      </c>
      <c r="L390">
        <v>1.9870000000000001</v>
      </c>
      <c r="M390" s="12">
        <v>267</v>
      </c>
    </row>
    <row r="391" spans="1:13" x14ac:dyDescent="0.25">
      <c r="A391">
        <v>120175</v>
      </c>
      <c r="B391">
        <v>58210</v>
      </c>
      <c r="C391" t="s">
        <v>29</v>
      </c>
      <c r="D391" t="s">
        <v>32</v>
      </c>
      <c r="E391">
        <v>27</v>
      </c>
      <c r="F391" s="11">
        <v>177135</v>
      </c>
      <c r="G391" s="7" t="s">
        <v>165</v>
      </c>
      <c r="H391" t="s">
        <v>153</v>
      </c>
      <c r="I391" t="s">
        <v>153</v>
      </c>
      <c r="J391" t="s">
        <v>11</v>
      </c>
      <c r="K391" s="7" t="s">
        <v>148</v>
      </c>
      <c r="L391">
        <v>1.9870000000000001</v>
      </c>
      <c r="M391" s="12">
        <v>305</v>
      </c>
    </row>
    <row r="392" spans="1:13" x14ac:dyDescent="0.25">
      <c r="A392">
        <v>121240</v>
      </c>
      <c r="B392">
        <v>58277</v>
      </c>
      <c r="C392" t="s">
        <v>29</v>
      </c>
      <c r="D392" t="s">
        <v>38</v>
      </c>
      <c r="E392">
        <v>28</v>
      </c>
      <c r="F392" s="11">
        <v>57387956</v>
      </c>
      <c r="G392" s="7" t="s">
        <v>165</v>
      </c>
      <c r="H392" t="s">
        <v>153</v>
      </c>
      <c r="I392" t="s">
        <v>153</v>
      </c>
      <c r="J392" t="s">
        <v>18</v>
      </c>
      <c r="K392" s="7" t="s">
        <v>148</v>
      </c>
      <c r="L392">
        <v>2.76</v>
      </c>
      <c r="M392" s="12">
        <v>172</v>
      </c>
    </row>
    <row r="393" spans="1:13" x14ac:dyDescent="0.25">
      <c r="A393">
        <v>121258</v>
      </c>
      <c r="B393">
        <v>58315</v>
      </c>
      <c r="C393" t="s">
        <v>29</v>
      </c>
      <c r="D393" t="s">
        <v>42</v>
      </c>
      <c r="E393">
        <v>7</v>
      </c>
      <c r="F393" s="11" t="s">
        <v>174</v>
      </c>
      <c r="G393" s="7" t="s">
        <v>165</v>
      </c>
      <c r="H393" t="s">
        <v>153</v>
      </c>
      <c r="I393" t="s">
        <v>294</v>
      </c>
      <c r="J393" t="s">
        <v>18</v>
      </c>
      <c r="K393" s="7" t="s">
        <v>148</v>
      </c>
      <c r="L393" t="s">
        <v>294</v>
      </c>
      <c r="M393" t="s">
        <v>294</v>
      </c>
    </row>
    <row r="394" spans="1:13" x14ac:dyDescent="0.25">
      <c r="A394">
        <v>121777</v>
      </c>
      <c r="B394">
        <v>63241</v>
      </c>
      <c r="C394" t="s">
        <v>56</v>
      </c>
      <c r="D394" t="s">
        <v>58</v>
      </c>
      <c r="E394">
        <v>8</v>
      </c>
      <c r="F394" s="11">
        <v>7791085038521</v>
      </c>
      <c r="G394" s="7" t="s">
        <v>165</v>
      </c>
      <c r="H394" t="s">
        <v>153</v>
      </c>
      <c r="I394" t="s">
        <v>153</v>
      </c>
      <c r="J394" t="s">
        <v>18</v>
      </c>
      <c r="K394" s="7" t="s">
        <v>148</v>
      </c>
      <c r="L394">
        <v>2.76</v>
      </c>
      <c r="M394" s="12">
        <v>7</v>
      </c>
    </row>
    <row r="395" spans="1:13" x14ac:dyDescent="0.25">
      <c r="A395">
        <v>121797</v>
      </c>
      <c r="B395">
        <v>58321</v>
      </c>
      <c r="C395" t="s">
        <v>29</v>
      </c>
      <c r="D395" t="s">
        <v>43</v>
      </c>
      <c r="E395" t="s">
        <v>44</v>
      </c>
      <c r="F395" s="11">
        <v>673840</v>
      </c>
      <c r="G395" s="7" t="s">
        <v>165</v>
      </c>
      <c r="H395" t="s">
        <v>153</v>
      </c>
      <c r="I395" t="s">
        <v>153</v>
      </c>
      <c r="J395" t="s">
        <v>18</v>
      </c>
      <c r="K395" s="7" t="s">
        <v>148</v>
      </c>
      <c r="L395">
        <v>2.76</v>
      </c>
      <c r="M395" s="12">
        <v>335</v>
      </c>
    </row>
    <row r="396" spans="1:13" x14ac:dyDescent="0.25">
      <c r="A396">
        <v>122025</v>
      </c>
      <c r="B396">
        <v>58245</v>
      </c>
      <c r="C396" t="s">
        <v>29</v>
      </c>
      <c r="D396" t="s">
        <v>37</v>
      </c>
      <c r="E396">
        <v>13</v>
      </c>
      <c r="F396" s="11">
        <v>33935932</v>
      </c>
      <c r="G396" s="7" t="s">
        <v>170</v>
      </c>
      <c r="H396" t="s">
        <v>153</v>
      </c>
      <c r="I396" t="s">
        <v>294</v>
      </c>
      <c r="J396" t="s">
        <v>11</v>
      </c>
      <c r="K396" s="7" t="s">
        <v>148</v>
      </c>
      <c r="L396" t="s">
        <v>294</v>
      </c>
      <c r="M396" t="s">
        <v>294</v>
      </c>
    </row>
    <row r="397" spans="1:13" x14ac:dyDescent="0.25">
      <c r="A397">
        <v>122243</v>
      </c>
      <c r="B397">
        <v>63012</v>
      </c>
      <c r="C397" t="s">
        <v>56</v>
      </c>
      <c r="D397" t="s">
        <v>57</v>
      </c>
      <c r="E397">
        <v>24</v>
      </c>
      <c r="F397" s="11">
        <v>117419086</v>
      </c>
      <c r="G397" s="7" t="s">
        <v>165</v>
      </c>
      <c r="H397" t="s">
        <v>153</v>
      </c>
      <c r="I397" t="s">
        <v>294</v>
      </c>
      <c r="J397" t="s">
        <v>18</v>
      </c>
      <c r="K397" s="7" t="s">
        <v>148</v>
      </c>
      <c r="L397" t="s">
        <v>294</v>
      </c>
      <c r="M397" t="s">
        <v>294</v>
      </c>
    </row>
    <row r="398" spans="1:13" x14ac:dyDescent="0.25">
      <c r="A398">
        <v>122685</v>
      </c>
      <c r="B398">
        <v>58315</v>
      </c>
      <c r="C398" t="s">
        <v>29</v>
      </c>
      <c r="D398" t="s">
        <v>42</v>
      </c>
      <c r="E398">
        <v>7</v>
      </c>
      <c r="F398" s="11">
        <v>575567</v>
      </c>
      <c r="G398" s="7" t="s">
        <v>165</v>
      </c>
      <c r="H398" t="s">
        <v>153</v>
      </c>
      <c r="I398" t="s">
        <v>153</v>
      </c>
      <c r="J398" t="s">
        <v>18</v>
      </c>
      <c r="K398" s="7" t="s">
        <v>148</v>
      </c>
      <c r="L398">
        <v>2.76</v>
      </c>
      <c r="M398" s="12">
        <v>69</v>
      </c>
    </row>
    <row r="399" spans="1:13" x14ac:dyDescent="0.25">
      <c r="A399">
        <v>123428</v>
      </c>
      <c r="B399">
        <v>58315</v>
      </c>
      <c r="C399" t="s">
        <v>29</v>
      </c>
      <c r="D399" t="s">
        <v>42</v>
      </c>
      <c r="E399">
        <v>7</v>
      </c>
      <c r="F399" s="11">
        <v>261416</v>
      </c>
      <c r="G399" s="7" t="s">
        <v>165</v>
      </c>
      <c r="H399" t="s">
        <v>153</v>
      </c>
      <c r="I399" t="s">
        <v>153</v>
      </c>
      <c r="J399" t="s">
        <v>18</v>
      </c>
      <c r="K399" s="7" t="s">
        <v>148</v>
      </c>
      <c r="L399">
        <v>2.76</v>
      </c>
      <c r="M399" s="12">
        <v>25</v>
      </c>
    </row>
    <row r="400" spans="1:13" x14ac:dyDescent="0.25">
      <c r="A400">
        <v>124037</v>
      </c>
      <c r="B400">
        <v>62290</v>
      </c>
      <c r="C400" t="s">
        <v>54</v>
      </c>
      <c r="D400" t="s">
        <v>55</v>
      </c>
      <c r="E400">
        <v>7</v>
      </c>
      <c r="F400" s="11">
        <v>302803</v>
      </c>
      <c r="G400" s="7" t="s">
        <v>165</v>
      </c>
      <c r="H400" t="s">
        <v>153</v>
      </c>
      <c r="I400" t="s">
        <v>153</v>
      </c>
      <c r="J400" t="s">
        <v>18</v>
      </c>
      <c r="K400" s="7" t="s">
        <v>148</v>
      </c>
      <c r="L400">
        <v>2.76</v>
      </c>
      <c r="M400" s="12">
        <v>807</v>
      </c>
    </row>
    <row r="401" spans="1:13" x14ac:dyDescent="0.25">
      <c r="A401">
        <v>124126</v>
      </c>
      <c r="B401">
        <v>62291</v>
      </c>
      <c r="C401" t="s">
        <v>54</v>
      </c>
      <c r="D401" t="s">
        <v>55</v>
      </c>
      <c r="E401">
        <v>9</v>
      </c>
      <c r="F401" s="11">
        <v>961150</v>
      </c>
      <c r="G401" s="7" t="s">
        <v>165</v>
      </c>
      <c r="H401" t="s">
        <v>153</v>
      </c>
      <c r="I401" t="s">
        <v>153</v>
      </c>
      <c r="J401" t="s">
        <v>18</v>
      </c>
      <c r="K401" s="7" t="s">
        <v>148</v>
      </c>
      <c r="L401">
        <v>2.76</v>
      </c>
      <c r="M401" s="12">
        <v>271</v>
      </c>
    </row>
    <row r="402" spans="1:13" x14ac:dyDescent="0.25">
      <c r="A402">
        <v>124441</v>
      </c>
      <c r="B402">
        <v>58342</v>
      </c>
      <c r="C402" t="s">
        <v>29</v>
      </c>
      <c r="D402" t="s">
        <v>46</v>
      </c>
      <c r="E402">
        <v>13</v>
      </c>
      <c r="F402" s="11">
        <v>73934</v>
      </c>
      <c r="G402" s="7" t="s">
        <v>165</v>
      </c>
      <c r="H402" t="s">
        <v>153</v>
      </c>
      <c r="I402" t="s">
        <v>294</v>
      </c>
      <c r="J402" t="s">
        <v>11</v>
      </c>
      <c r="K402" s="7" t="s">
        <v>148</v>
      </c>
      <c r="L402" t="s">
        <v>294</v>
      </c>
      <c r="M402" t="s">
        <v>294</v>
      </c>
    </row>
    <row r="403" spans="1:13" x14ac:dyDescent="0.25">
      <c r="A403">
        <v>124449</v>
      </c>
      <c r="B403">
        <v>58236</v>
      </c>
      <c r="C403" t="s">
        <v>29</v>
      </c>
      <c r="D403" t="s">
        <v>36</v>
      </c>
      <c r="E403">
        <v>38</v>
      </c>
      <c r="F403" s="11">
        <v>199559</v>
      </c>
      <c r="G403" s="7" t="s">
        <v>165</v>
      </c>
      <c r="H403" t="s">
        <v>153</v>
      </c>
      <c r="I403" t="s">
        <v>153</v>
      </c>
      <c r="J403" t="s">
        <v>11</v>
      </c>
      <c r="K403" s="7" t="s">
        <v>148</v>
      </c>
      <c r="L403">
        <v>1.9870000000000001</v>
      </c>
      <c r="M403" s="12">
        <v>118.8</v>
      </c>
    </row>
    <row r="404" spans="1:13" x14ac:dyDescent="0.25">
      <c r="A404">
        <v>124603</v>
      </c>
      <c r="B404">
        <v>58312</v>
      </c>
      <c r="C404" t="s">
        <v>29</v>
      </c>
      <c r="D404" t="s">
        <v>41</v>
      </c>
      <c r="E404">
        <v>8</v>
      </c>
      <c r="F404" s="11">
        <v>41000049</v>
      </c>
      <c r="G404" s="7" t="s">
        <v>165</v>
      </c>
      <c r="H404" t="s">
        <v>153</v>
      </c>
      <c r="I404" t="s">
        <v>153</v>
      </c>
      <c r="J404" t="s">
        <v>18</v>
      </c>
      <c r="K404" s="7" t="s">
        <v>148</v>
      </c>
      <c r="L404">
        <v>2.76</v>
      </c>
      <c r="M404" s="12">
        <v>64</v>
      </c>
    </row>
    <row r="405" spans="1:13" x14ac:dyDescent="0.25">
      <c r="A405">
        <v>124685</v>
      </c>
      <c r="B405">
        <v>58341</v>
      </c>
      <c r="C405" t="s">
        <v>29</v>
      </c>
      <c r="D405" t="s">
        <v>46</v>
      </c>
      <c r="E405">
        <v>15</v>
      </c>
      <c r="F405" s="11">
        <v>128595</v>
      </c>
      <c r="G405" s="7" t="s">
        <v>165</v>
      </c>
      <c r="H405" t="s">
        <v>153</v>
      </c>
      <c r="I405" t="s">
        <v>153</v>
      </c>
      <c r="J405" t="s">
        <v>18</v>
      </c>
      <c r="K405" s="7" t="s">
        <v>148</v>
      </c>
      <c r="L405">
        <v>2.76</v>
      </c>
      <c r="M405" s="12">
        <v>134</v>
      </c>
    </row>
    <row r="406" spans="1:13" x14ac:dyDescent="0.25">
      <c r="A406">
        <v>124689</v>
      </c>
      <c r="B406">
        <v>58341</v>
      </c>
      <c r="C406" t="s">
        <v>29</v>
      </c>
      <c r="D406" t="s">
        <v>46</v>
      </c>
      <c r="E406">
        <v>15</v>
      </c>
      <c r="F406" s="11">
        <v>96178654</v>
      </c>
      <c r="G406" s="7" t="s">
        <v>165</v>
      </c>
      <c r="H406" t="s">
        <v>153</v>
      </c>
      <c r="I406" t="s">
        <v>153</v>
      </c>
      <c r="J406" t="s">
        <v>18</v>
      </c>
      <c r="K406" s="7" t="s">
        <v>148</v>
      </c>
      <c r="L406">
        <v>2.76</v>
      </c>
      <c r="M406" s="12">
        <v>31</v>
      </c>
    </row>
    <row r="407" spans="1:13" x14ac:dyDescent="0.25">
      <c r="A407">
        <v>124839</v>
      </c>
      <c r="B407">
        <v>58314</v>
      </c>
      <c r="C407" t="s">
        <v>29</v>
      </c>
      <c r="D407" t="s">
        <v>42</v>
      </c>
      <c r="E407">
        <v>6</v>
      </c>
      <c r="F407" s="11">
        <v>4016330</v>
      </c>
      <c r="G407" s="7" t="s">
        <v>170</v>
      </c>
      <c r="H407" t="s">
        <v>153</v>
      </c>
      <c r="I407" t="s">
        <v>153</v>
      </c>
      <c r="J407" t="s">
        <v>11</v>
      </c>
      <c r="K407" s="7" t="s">
        <v>148</v>
      </c>
      <c r="L407">
        <v>1.9870000000000001</v>
      </c>
      <c r="M407" s="12">
        <v>0</v>
      </c>
    </row>
    <row r="408" spans="1:13" x14ac:dyDescent="0.25">
      <c r="A408">
        <v>124839</v>
      </c>
      <c r="B408">
        <v>58314</v>
      </c>
      <c r="C408" t="s">
        <v>29</v>
      </c>
      <c r="D408" t="s">
        <v>42</v>
      </c>
      <c r="E408">
        <v>6</v>
      </c>
      <c r="F408" s="11">
        <v>778914199592</v>
      </c>
      <c r="G408" s="7" t="s">
        <v>165</v>
      </c>
      <c r="H408" t="s">
        <v>153</v>
      </c>
      <c r="I408" t="s">
        <v>153</v>
      </c>
      <c r="J408" t="s">
        <v>11</v>
      </c>
      <c r="K408" s="7" t="s">
        <v>148</v>
      </c>
      <c r="L408">
        <v>1.9870000000000001</v>
      </c>
      <c r="M408" s="12">
        <v>4</v>
      </c>
    </row>
    <row r="409" spans="1:13" x14ac:dyDescent="0.25">
      <c r="A409">
        <v>124897</v>
      </c>
      <c r="B409">
        <v>56764</v>
      </c>
      <c r="C409" t="s">
        <v>15</v>
      </c>
      <c r="D409" t="s">
        <v>16</v>
      </c>
      <c r="E409" t="s">
        <v>19</v>
      </c>
      <c r="F409" s="11">
        <v>23539</v>
      </c>
      <c r="G409" s="7" t="s">
        <v>165</v>
      </c>
      <c r="H409" t="s">
        <v>153</v>
      </c>
      <c r="I409" t="s">
        <v>153</v>
      </c>
      <c r="J409" t="s">
        <v>18</v>
      </c>
      <c r="K409" s="7" t="s">
        <v>148</v>
      </c>
      <c r="L409">
        <v>2.76</v>
      </c>
      <c r="M409" s="12">
        <v>101</v>
      </c>
    </row>
    <row r="410" spans="1:13" x14ac:dyDescent="0.25">
      <c r="A410">
        <v>124935</v>
      </c>
      <c r="B410">
        <v>58371</v>
      </c>
      <c r="C410" t="s">
        <v>48</v>
      </c>
      <c r="D410" t="s">
        <v>49</v>
      </c>
      <c r="E410">
        <v>19</v>
      </c>
      <c r="F410" s="11">
        <v>58153726</v>
      </c>
      <c r="G410" s="7" t="s">
        <v>165</v>
      </c>
      <c r="H410" t="s">
        <v>153</v>
      </c>
      <c r="I410" t="s">
        <v>153</v>
      </c>
      <c r="J410" t="s">
        <v>11</v>
      </c>
      <c r="K410" s="7" t="s">
        <v>148</v>
      </c>
      <c r="L410">
        <v>1.9870000000000001</v>
      </c>
      <c r="M410" s="12">
        <v>500</v>
      </c>
    </row>
    <row r="411" spans="1:13" x14ac:dyDescent="0.25">
      <c r="A411">
        <v>125085</v>
      </c>
      <c r="B411">
        <v>58212</v>
      </c>
      <c r="C411" t="s">
        <v>29</v>
      </c>
      <c r="D411" t="s">
        <v>32</v>
      </c>
      <c r="E411">
        <v>25</v>
      </c>
      <c r="F411" s="11">
        <v>43514</v>
      </c>
      <c r="G411" s="7" t="s">
        <v>165</v>
      </c>
      <c r="H411" t="s">
        <v>153</v>
      </c>
      <c r="I411" t="s">
        <v>153</v>
      </c>
      <c r="J411" t="s">
        <v>11</v>
      </c>
      <c r="K411" s="7" t="s">
        <v>148</v>
      </c>
      <c r="L411">
        <v>1.9870000000000001</v>
      </c>
      <c r="M411" s="12">
        <v>127</v>
      </c>
    </row>
    <row r="412" spans="1:13" x14ac:dyDescent="0.25">
      <c r="A412">
        <v>125370</v>
      </c>
      <c r="B412">
        <v>58341</v>
      </c>
      <c r="C412" t="s">
        <v>29</v>
      </c>
      <c r="D412" t="s">
        <v>46</v>
      </c>
      <c r="E412">
        <v>15</v>
      </c>
      <c r="F412" s="11">
        <v>691235</v>
      </c>
      <c r="G412" s="7" t="s">
        <v>165</v>
      </c>
      <c r="H412" t="s">
        <v>153</v>
      </c>
      <c r="I412" t="s">
        <v>153</v>
      </c>
      <c r="J412" t="s">
        <v>18</v>
      </c>
      <c r="K412" s="7" t="s">
        <v>148</v>
      </c>
      <c r="L412">
        <v>2.76</v>
      </c>
      <c r="M412" s="12">
        <v>0</v>
      </c>
    </row>
    <row r="413" spans="1:13" x14ac:dyDescent="0.25">
      <c r="A413">
        <v>125717</v>
      </c>
      <c r="B413">
        <v>56764</v>
      </c>
      <c r="C413" t="s">
        <v>15</v>
      </c>
      <c r="D413" t="s">
        <v>16</v>
      </c>
      <c r="E413" t="s">
        <v>19</v>
      </c>
      <c r="F413" s="11">
        <v>7789066108172</v>
      </c>
      <c r="G413" s="7" t="s">
        <v>165</v>
      </c>
      <c r="H413" t="s">
        <v>153</v>
      </c>
      <c r="I413" t="s">
        <v>153</v>
      </c>
      <c r="J413" t="s">
        <v>18</v>
      </c>
      <c r="K413" s="7" t="s">
        <v>148</v>
      </c>
      <c r="L413">
        <v>2.76</v>
      </c>
      <c r="M413" s="12">
        <v>58</v>
      </c>
    </row>
    <row r="414" spans="1:13" x14ac:dyDescent="0.25">
      <c r="A414">
        <v>125847</v>
      </c>
      <c r="B414">
        <v>56962</v>
      </c>
      <c r="C414" t="s">
        <v>15</v>
      </c>
      <c r="D414" t="s">
        <v>28</v>
      </c>
      <c r="E414">
        <v>38</v>
      </c>
      <c r="F414" s="11">
        <v>127106802</v>
      </c>
      <c r="G414" s="7" t="s">
        <v>165</v>
      </c>
      <c r="H414" t="s">
        <v>153</v>
      </c>
      <c r="I414" t="s">
        <v>153</v>
      </c>
      <c r="J414" t="s">
        <v>11</v>
      </c>
      <c r="K414" s="7" t="s">
        <v>148</v>
      </c>
      <c r="L414">
        <v>1.9870000000000001</v>
      </c>
      <c r="M414" s="12">
        <v>101</v>
      </c>
    </row>
    <row r="415" spans="1:13" x14ac:dyDescent="0.25">
      <c r="A415">
        <v>126148</v>
      </c>
      <c r="B415">
        <v>58343</v>
      </c>
      <c r="C415" t="s">
        <v>29</v>
      </c>
      <c r="D415" t="s">
        <v>46</v>
      </c>
      <c r="E415">
        <v>17</v>
      </c>
      <c r="F415" s="11">
        <v>31242120</v>
      </c>
      <c r="G415" s="7" t="s">
        <v>165</v>
      </c>
      <c r="H415" t="s">
        <v>153</v>
      </c>
      <c r="I415" t="s">
        <v>153</v>
      </c>
      <c r="J415" t="s">
        <v>18</v>
      </c>
      <c r="K415" s="7" t="s">
        <v>148</v>
      </c>
      <c r="L415">
        <v>2.76</v>
      </c>
      <c r="M415" s="12">
        <v>103</v>
      </c>
    </row>
    <row r="416" spans="1:13" x14ac:dyDescent="0.25">
      <c r="A416">
        <v>126199</v>
      </c>
      <c r="B416">
        <v>58378</v>
      </c>
      <c r="C416" t="s">
        <v>48</v>
      </c>
      <c r="D416" t="s">
        <v>49</v>
      </c>
      <c r="E416">
        <v>16</v>
      </c>
      <c r="F416" s="11">
        <v>270455</v>
      </c>
      <c r="G416" s="7" t="s">
        <v>165</v>
      </c>
      <c r="H416" t="s">
        <v>153</v>
      </c>
      <c r="I416" t="s">
        <v>153</v>
      </c>
      <c r="J416" t="s">
        <v>11</v>
      </c>
      <c r="K416" s="7" t="s">
        <v>148</v>
      </c>
      <c r="L416">
        <v>1.9870000000000001</v>
      </c>
      <c r="M416" s="12">
        <v>0</v>
      </c>
    </row>
    <row r="417" spans="1:13" x14ac:dyDescent="0.25">
      <c r="A417">
        <v>126496</v>
      </c>
      <c r="B417">
        <v>58321</v>
      </c>
      <c r="C417" t="s">
        <v>29</v>
      </c>
      <c r="D417" t="s">
        <v>43</v>
      </c>
      <c r="E417" t="s">
        <v>44</v>
      </c>
      <c r="F417" s="11">
        <v>92781</v>
      </c>
      <c r="G417" s="7" t="s">
        <v>165</v>
      </c>
      <c r="H417" t="s">
        <v>153</v>
      </c>
      <c r="I417" t="s">
        <v>153</v>
      </c>
      <c r="J417" t="s">
        <v>18</v>
      </c>
      <c r="K417" s="7" t="s">
        <v>148</v>
      </c>
      <c r="L417">
        <v>2.76</v>
      </c>
      <c r="M417" s="12">
        <v>351</v>
      </c>
    </row>
    <row r="418" spans="1:13" x14ac:dyDescent="0.25">
      <c r="A418">
        <v>126585</v>
      </c>
      <c r="B418">
        <v>58194</v>
      </c>
      <c r="C418" t="s">
        <v>29</v>
      </c>
      <c r="D418" t="s">
        <v>31</v>
      </c>
      <c r="E418">
        <v>93</v>
      </c>
      <c r="F418" s="11">
        <v>121471</v>
      </c>
      <c r="G418" s="7" t="s">
        <v>165</v>
      </c>
      <c r="H418" t="s">
        <v>153</v>
      </c>
      <c r="I418" t="s">
        <v>294</v>
      </c>
      <c r="J418" t="s">
        <v>18</v>
      </c>
      <c r="K418" s="7" t="s">
        <v>148</v>
      </c>
      <c r="L418" t="s">
        <v>294</v>
      </c>
      <c r="M418" t="s">
        <v>294</v>
      </c>
    </row>
    <row r="419" spans="1:13" x14ac:dyDescent="0.25">
      <c r="A419">
        <v>126923</v>
      </c>
      <c r="B419">
        <v>58377</v>
      </c>
      <c r="C419" t="s">
        <v>48</v>
      </c>
      <c r="D419" t="s">
        <v>49</v>
      </c>
      <c r="E419">
        <v>15</v>
      </c>
      <c r="F419" s="11">
        <v>27524911</v>
      </c>
      <c r="G419" s="7" t="s">
        <v>165</v>
      </c>
      <c r="H419" t="s">
        <v>153</v>
      </c>
      <c r="I419" t="s">
        <v>153</v>
      </c>
      <c r="J419" t="s">
        <v>11</v>
      </c>
      <c r="K419" s="7" t="s">
        <v>148</v>
      </c>
      <c r="L419">
        <v>1.9870000000000001</v>
      </c>
      <c r="M419" s="12">
        <v>8</v>
      </c>
    </row>
    <row r="420" spans="1:13" x14ac:dyDescent="0.25">
      <c r="A420">
        <v>126929</v>
      </c>
      <c r="B420">
        <v>56962</v>
      </c>
      <c r="C420" t="s">
        <v>15</v>
      </c>
      <c r="D420" t="s">
        <v>28</v>
      </c>
      <c r="E420">
        <v>38</v>
      </c>
      <c r="F420" s="11">
        <v>39040</v>
      </c>
      <c r="G420" s="7" t="s">
        <v>165</v>
      </c>
      <c r="H420" t="s">
        <v>153</v>
      </c>
      <c r="I420" t="s">
        <v>153</v>
      </c>
      <c r="J420" t="s">
        <v>11</v>
      </c>
      <c r="K420" s="7" t="s">
        <v>148</v>
      </c>
      <c r="L420">
        <v>1.9870000000000001</v>
      </c>
      <c r="M420" s="12">
        <v>180</v>
      </c>
    </row>
    <row r="421" spans="1:13" x14ac:dyDescent="0.25">
      <c r="A421">
        <v>127211</v>
      </c>
      <c r="B421">
        <v>58218</v>
      </c>
      <c r="C421" t="s">
        <v>29</v>
      </c>
      <c r="D421" t="s">
        <v>34</v>
      </c>
      <c r="E421">
        <v>3</v>
      </c>
      <c r="F421" s="11">
        <v>67067</v>
      </c>
      <c r="G421" s="7" t="s">
        <v>165</v>
      </c>
      <c r="H421" t="s">
        <v>153</v>
      </c>
      <c r="I421" t="s">
        <v>153</v>
      </c>
      <c r="J421" t="s">
        <v>11</v>
      </c>
      <c r="K421" s="7" t="s">
        <v>148</v>
      </c>
      <c r="L421">
        <v>1.9870000000000001</v>
      </c>
      <c r="M421" s="12">
        <v>433</v>
      </c>
    </row>
    <row r="422" spans="1:13" x14ac:dyDescent="0.25">
      <c r="A422">
        <v>127325</v>
      </c>
      <c r="B422">
        <v>56791</v>
      </c>
      <c r="C422" t="s">
        <v>15</v>
      </c>
      <c r="D422" t="s">
        <v>22</v>
      </c>
      <c r="E422">
        <v>46</v>
      </c>
      <c r="F422" s="11">
        <v>137061</v>
      </c>
      <c r="G422" s="7" t="s">
        <v>165</v>
      </c>
      <c r="H422" t="s">
        <v>153</v>
      </c>
      <c r="I422" t="s">
        <v>153</v>
      </c>
      <c r="J422" t="s">
        <v>11</v>
      </c>
      <c r="K422" s="7" t="s">
        <v>148</v>
      </c>
      <c r="L422">
        <v>1.9870000000000001</v>
      </c>
      <c r="M422" s="12">
        <v>275</v>
      </c>
    </row>
    <row r="423" spans="1:13" x14ac:dyDescent="0.25">
      <c r="A423">
        <v>127354</v>
      </c>
      <c r="B423">
        <v>58314</v>
      </c>
      <c r="C423" t="s">
        <v>29</v>
      </c>
      <c r="D423" t="s">
        <v>42</v>
      </c>
      <c r="E423">
        <v>6</v>
      </c>
      <c r="F423" s="11">
        <v>179779</v>
      </c>
      <c r="G423" s="7" t="s">
        <v>165</v>
      </c>
      <c r="H423" t="s">
        <v>153</v>
      </c>
      <c r="I423" t="s">
        <v>294</v>
      </c>
      <c r="J423" t="s">
        <v>11</v>
      </c>
      <c r="K423" s="7" t="s">
        <v>148</v>
      </c>
      <c r="L423" t="s">
        <v>294</v>
      </c>
      <c r="M423" t="s">
        <v>294</v>
      </c>
    </row>
    <row r="424" spans="1:13" x14ac:dyDescent="0.25">
      <c r="A424">
        <v>127434</v>
      </c>
      <c r="B424">
        <v>56789</v>
      </c>
      <c r="C424" t="s">
        <v>15</v>
      </c>
      <c r="D424" t="s">
        <v>22</v>
      </c>
      <c r="E424">
        <v>9</v>
      </c>
      <c r="F424" s="11">
        <v>16492</v>
      </c>
      <c r="G424" s="7" t="s">
        <v>165</v>
      </c>
      <c r="H424" t="s">
        <v>153</v>
      </c>
      <c r="I424" t="s">
        <v>153</v>
      </c>
      <c r="J424" t="s">
        <v>18</v>
      </c>
      <c r="K424" s="7" t="s">
        <v>148</v>
      </c>
      <c r="L424">
        <v>2.76</v>
      </c>
      <c r="M424" s="12">
        <v>1</v>
      </c>
    </row>
    <row r="425" spans="1:13" x14ac:dyDescent="0.25">
      <c r="A425">
        <v>128610</v>
      </c>
      <c r="B425">
        <v>58315</v>
      </c>
      <c r="C425" t="s">
        <v>29</v>
      </c>
      <c r="D425" t="s">
        <v>42</v>
      </c>
      <c r="E425">
        <v>7</v>
      </c>
      <c r="F425" s="11" t="s">
        <v>175</v>
      </c>
      <c r="G425" s="7" t="s">
        <v>165</v>
      </c>
      <c r="H425" t="s">
        <v>153</v>
      </c>
      <c r="I425" t="s">
        <v>294</v>
      </c>
      <c r="J425" t="s">
        <v>18</v>
      </c>
      <c r="K425" s="7" t="s">
        <v>148</v>
      </c>
      <c r="L425" t="s">
        <v>294</v>
      </c>
      <c r="M425" t="s">
        <v>294</v>
      </c>
    </row>
    <row r="426" spans="1:13" x14ac:dyDescent="0.25">
      <c r="A426">
        <v>128723</v>
      </c>
      <c r="B426">
        <v>62291</v>
      </c>
      <c r="C426" t="s">
        <v>54</v>
      </c>
      <c r="D426" t="s">
        <v>55</v>
      </c>
      <c r="E426">
        <v>9</v>
      </c>
      <c r="F426" s="11">
        <v>464443</v>
      </c>
      <c r="G426" s="7" t="s">
        <v>165</v>
      </c>
      <c r="H426" t="s">
        <v>153</v>
      </c>
      <c r="I426" t="s">
        <v>153</v>
      </c>
      <c r="J426" t="s">
        <v>18</v>
      </c>
      <c r="K426" s="7" t="s">
        <v>148</v>
      </c>
      <c r="L426">
        <v>2.76</v>
      </c>
      <c r="M426" s="12">
        <v>89</v>
      </c>
    </row>
    <row r="427" spans="1:13" x14ac:dyDescent="0.25">
      <c r="A427">
        <v>129008</v>
      </c>
      <c r="B427">
        <v>58329</v>
      </c>
      <c r="C427" t="s">
        <v>29</v>
      </c>
      <c r="D427" t="s">
        <v>43</v>
      </c>
      <c r="E427">
        <v>25</v>
      </c>
      <c r="F427" s="11">
        <v>127779</v>
      </c>
      <c r="G427" s="7" t="s">
        <v>165</v>
      </c>
      <c r="H427" t="s">
        <v>153</v>
      </c>
      <c r="I427" t="s">
        <v>153</v>
      </c>
      <c r="J427" t="s">
        <v>18</v>
      </c>
      <c r="K427" s="7" t="s">
        <v>148</v>
      </c>
      <c r="L427">
        <v>2.76</v>
      </c>
      <c r="M427" s="12">
        <v>120</v>
      </c>
    </row>
    <row r="428" spans="1:13" x14ac:dyDescent="0.25">
      <c r="A428">
        <v>129116</v>
      </c>
      <c r="B428">
        <v>63241</v>
      </c>
      <c r="C428" t="s">
        <v>56</v>
      </c>
      <c r="D428" t="s">
        <v>58</v>
      </c>
      <c r="E428">
        <v>8</v>
      </c>
      <c r="F428" s="11" t="s">
        <v>176</v>
      </c>
      <c r="G428" s="7" t="s">
        <v>165</v>
      </c>
      <c r="H428" t="s">
        <v>153</v>
      </c>
      <c r="I428" t="s">
        <v>294</v>
      </c>
      <c r="J428" t="s">
        <v>18</v>
      </c>
      <c r="K428" s="7" t="s">
        <v>148</v>
      </c>
      <c r="L428" t="s">
        <v>294</v>
      </c>
      <c r="M428" t="s">
        <v>294</v>
      </c>
    </row>
    <row r="429" spans="1:13" x14ac:dyDescent="0.25">
      <c r="A429">
        <v>129222</v>
      </c>
      <c r="B429">
        <v>58369</v>
      </c>
      <c r="C429" t="s">
        <v>48</v>
      </c>
      <c r="D429" t="s">
        <v>49</v>
      </c>
      <c r="E429">
        <v>12</v>
      </c>
      <c r="F429" s="11">
        <v>3805783</v>
      </c>
      <c r="G429" s="7" t="s">
        <v>165</v>
      </c>
      <c r="H429" t="s">
        <v>153</v>
      </c>
      <c r="I429" t="s">
        <v>153</v>
      </c>
      <c r="J429" t="s">
        <v>11</v>
      </c>
      <c r="K429" s="7" t="s">
        <v>148</v>
      </c>
      <c r="L429">
        <v>1.9870000000000001</v>
      </c>
      <c r="M429" s="12">
        <v>71</v>
      </c>
    </row>
    <row r="430" spans="1:13" x14ac:dyDescent="0.25">
      <c r="A430">
        <v>129222</v>
      </c>
      <c r="B430">
        <v>58369</v>
      </c>
      <c r="C430" t="s">
        <v>48</v>
      </c>
      <c r="D430" t="s">
        <v>49</v>
      </c>
      <c r="E430">
        <v>12</v>
      </c>
      <c r="F430" s="11" t="s">
        <v>177</v>
      </c>
      <c r="G430" s="7" t="s">
        <v>165</v>
      </c>
      <c r="H430" t="s">
        <v>153</v>
      </c>
      <c r="I430" t="s">
        <v>153</v>
      </c>
      <c r="J430" t="s">
        <v>11</v>
      </c>
      <c r="K430" s="7" t="s">
        <v>148</v>
      </c>
      <c r="L430">
        <v>1.9870000000000001</v>
      </c>
      <c r="M430" s="12">
        <v>123</v>
      </c>
    </row>
    <row r="431" spans="1:13" x14ac:dyDescent="0.25">
      <c r="A431">
        <v>129270</v>
      </c>
      <c r="B431">
        <v>58373</v>
      </c>
      <c r="C431" t="s">
        <v>48</v>
      </c>
      <c r="D431" t="s">
        <v>49</v>
      </c>
      <c r="E431">
        <v>25</v>
      </c>
      <c r="F431" s="11">
        <v>27526811</v>
      </c>
      <c r="G431" s="7" t="s">
        <v>165</v>
      </c>
      <c r="H431" t="s">
        <v>153</v>
      </c>
      <c r="I431" t="s">
        <v>153</v>
      </c>
      <c r="J431" t="s">
        <v>11</v>
      </c>
      <c r="K431" s="7" t="s">
        <v>148</v>
      </c>
      <c r="L431">
        <v>1.9870000000000001</v>
      </c>
      <c r="M431" s="12">
        <v>151</v>
      </c>
    </row>
    <row r="432" spans="1:13" x14ac:dyDescent="0.25">
      <c r="A432">
        <v>129322</v>
      </c>
      <c r="B432">
        <v>58218</v>
      </c>
      <c r="C432" t="s">
        <v>29</v>
      </c>
      <c r="D432" t="s">
        <v>34</v>
      </c>
      <c r="E432">
        <v>3</v>
      </c>
      <c r="F432" s="11">
        <v>483268</v>
      </c>
      <c r="G432" s="7" t="s">
        <v>165</v>
      </c>
      <c r="H432" t="s">
        <v>153</v>
      </c>
      <c r="I432" t="s">
        <v>153</v>
      </c>
      <c r="J432" t="s">
        <v>11</v>
      </c>
      <c r="K432" s="7" t="s">
        <v>148</v>
      </c>
      <c r="L432">
        <v>1.9870000000000001</v>
      </c>
      <c r="M432" s="12">
        <v>-44</v>
      </c>
    </row>
    <row r="433" spans="1:13" x14ac:dyDescent="0.25">
      <c r="A433">
        <v>129352</v>
      </c>
      <c r="B433">
        <v>58366</v>
      </c>
      <c r="C433" t="s">
        <v>48</v>
      </c>
      <c r="D433" t="s">
        <v>49</v>
      </c>
      <c r="E433">
        <v>8</v>
      </c>
      <c r="F433" s="11">
        <v>27527111</v>
      </c>
      <c r="G433" s="7" t="s">
        <v>165</v>
      </c>
      <c r="H433" t="s">
        <v>153</v>
      </c>
      <c r="I433" t="s">
        <v>153</v>
      </c>
      <c r="J433" t="s">
        <v>11</v>
      </c>
      <c r="K433" s="7" t="s">
        <v>148</v>
      </c>
      <c r="L433">
        <v>1.9870000000000001</v>
      </c>
      <c r="M433" s="12">
        <v>421</v>
      </c>
    </row>
    <row r="434" spans="1:13" x14ac:dyDescent="0.25">
      <c r="A434">
        <v>129914</v>
      </c>
      <c r="B434">
        <v>58371</v>
      </c>
      <c r="C434" t="s">
        <v>48</v>
      </c>
      <c r="D434" t="s">
        <v>49</v>
      </c>
      <c r="E434">
        <v>19</v>
      </c>
      <c r="F434" s="11">
        <v>3475110</v>
      </c>
      <c r="G434" s="7" t="s">
        <v>165</v>
      </c>
      <c r="H434" t="s">
        <v>153</v>
      </c>
      <c r="I434" t="s">
        <v>153</v>
      </c>
      <c r="J434" t="s">
        <v>11</v>
      </c>
      <c r="K434" s="7" t="s">
        <v>148</v>
      </c>
      <c r="L434">
        <v>1.9870000000000001</v>
      </c>
      <c r="M434" s="12">
        <v>187</v>
      </c>
    </row>
    <row r="435" spans="1:13" x14ac:dyDescent="0.25">
      <c r="A435">
        <v>129972</v>
      </c>
      <c r="B435">
        <v>58370</v>
      </c>
      <c r="C435" t="s">
        <v>48</v>
      </c>
      <c r="D435" t="s">
        <v>49</v>
      </c>
      <c r="E435">
        <v>18</v>
      </c>
      <c r="F435" s="11">
        <v>3803296</v>
      </c>
      <c r="G435" s="7" t="s">
        <v>165</v>
      </c>
      <c r="H435" t="s">
        <v>153</v>
      </c>
      <c r="I435" t="s">
        <v>153</v>
      </c>
      <c r="J435" t="s">
        <v>11</v>
      </c>
      <c r="K435" s="7" t="s">
        <v>148</v>
      </c>
      <c r="L435">
        <v>1.9870000000000001</v>
      </c>
      <c r="M435" s="12">
        <v>0</v>
      </c>
    </row>
    <row r="436" spans="1:13" x14ac:dyDescent="0.25">
      <c r="A436">
        <v>130102</v>
      </c>
      <c r="B436">
        <v>58312</v>
      </c>
      <c r="C436" t="s">
        <v>29</v>
      </c>
      <c r="D436" t="s">
        <v>41</v>
      </c>
      <c r="E436">
        <v>8</v>
      </c>
      <c r="F436" s="11">
        <v>301738</v>
      </c>
      <c r="G436" s="7" t="s">
        <v>165</v>
      </c>
      <c r="H436" t="s">
        <v>153</v>
      </c>
      <c r="I436" t="s">
        <v>153</v>
      </c>
      <c r="J436" t="s">
        <v>18</v>
      </c>
      <c r="K436" s="7" t="s">
        <v>148</v>
      </c>
      <c r="L436">
        <v>2.76</v>
      </c>
      <c r="M436" s="12">
        <v>70</v>
      </c>
    </row>
    <row r="437" spans="1:13" x14ac:dyDescent="0.25">
      <c r="A437">
        <v>130150</v>
      </c>
      <c r="B437">
        <v>56962</v>
      </c>
      <c r="C437" t="s">
        <v>15</v>
      </c>
      <c r="D437" t="s">
        <v>28</v>
      </c>
      <c r="E437">
        <v>38</v>
      </c>
      <c r="F437" s="11">
        <v>399855</v>
      </c>
      <c r="G437" s="7" t="s">
        <v>165</v>
      </c>
      <c r="H437" t="s">
        <v>153</v>
      </c>
      <c r="I437" t="s">
        <v>153</v>
      </c>
      <c r="J437" t="s">
        <v>11</v>
      </c>
      <c r="K437" s="7" t="s">
        <v>148</v>
      </c>
      <c r="L437">
        <v>1.9870000000000001</v>
      </c>
      <c r="M437" s="12">
        <v>77</v>
      </c>
    </row>
    <row r="438" spans="1:13" x14ac:dyDescent="0.25">
      <c r="A438">
        <v>130239</v>
      </c>
      <c r="B438">
        <v>58210</v>
      </c>
      <c r="C438" t="s">
        <v>29</v>
      </c>
      <c r="D438" t="s">
        <v>32</v>
      </c>
      <c r="E438">
        <v>27</v>
      </c>
      <c r="F438" s="11">
        <v>341522</v>
      </c>
      <c r="G438" s="7" t="s">
        <v>165</v>
      </c>
      <c r="H438" t="s">
        <v>153</v>
      </c>
      <c r="I438" t="s">
        <v>153</v>
      </c>
      <c r="J438" t="s">
        <v>11</v>
      </c>
      <c r="K438" s="7" t="s">
        <v>148</v>
      </c>
      <c r="L438">
        <v>1.9870000000000001</v>
      </c>
      <c r="M438" s="12">
        <v>132</v>
      </c>
    </row>
    <row r="439" spans="1:13" x14ac:dyDescent="0.25">
      <c r="A439">
        <v>130407</v>
      </c>
      <c r="B439">
        <v>58367</v>
      </c>
      <c r="C439" t="s">
        <v>48</v>
      </c>
      <c r="D439" t="s">
        <v>49</v>
      </c>
      <c r="E439">
        <v>22</v>
      </c>
      <c r="F439" s="11">
        <v>12653</v>
      </c>
      <c r="G439" s="7" t="s">
        <v>165</v>
      </c>
      <c r="H439" t="s">
        <v>153</v>
      </c>
      <c r="I439" t="s">
        <v>153</v>
      </c>
      <c r="J439" t="s">
        <v>11</v>
      </c>
      <c r="K439" s="7" t="s">
        <v>148</v>
      </c>
      <c r="L439">
        <v>1.9870000000000001</v>
      </c>
      <c r="M439" s="12">
        <v>66</v>
      </c>
    </row>
    <row r="440" spans="1:13" x14ac:dyDescent="0.25">
      <c r="A440">
        <v>130761</v>
      </c>
      <c r="B440">
        <v>58301</v>
      </c>
      <c r="C440" t="s">
        <v>29</v>
      </c>
      <c r="D440" t="s">
        <v>14</v>
      </c>
      <c r="E440">
        <v>22</v>
      </c>
      <c r="F440" s="11">
        <v>95711</v>
      </c>
      <c r="G440" s="7" t="s">
        <v>165</v>
      </c>
      <c r="H440" t="s">
        <v>153</v>
      </c>
      <c r="I440" t="s">
        <v>153</v>
      </c>
      <c r="J440" t="s">
        <v>11</v>
      </c>
      <c r="K440" s="7" t="s">
        <v>148</v>
      </c>
      <c r="L440">
        <v>1.9870000000000001</v>
      </c>
      <c r="M440" s="12">
        <v>194</v>
      </c>
    </row>
    <row r="441" spans="1:13" x14ac:dyDescent="0.25">
      <c r="A441">
        <v>130931</v>
      </c>
      <c r="B441">
        <v>62291</v>
      </c>
      <c r="C441" t="s">
        <v>54</v>
      </c>
      <c r="D441" t="s">
        <v>55</v>
      </c>
      <c r="E441">
        <v>9</v>
      </c>
      <c r="F441" s="11">
        <v>155847</v>
      </c>
      <c r="G441" s="7" t="s">
        <v>165</v>
      </c>
      <c r="H441" t="s">
        <v>153</v>
      </c>
      <c r="I441" t="s">
        <v>153</v>
      </c>
      <c r="J441" t="s">
        <v>18</v>
      </c>
      <c r="K441" s="7" t="s">
        <v>148</v>
      </c>
      <c r="L441">
        <v>2.76</v>
      </c>
      <c r="M441" s="12">
        <v>472</v>
      </c>
    </row>
    <row r="442" spans="1:13" x14ac:dyDescent="0.25">
      <c r="A442">
        <v>131506</v>
      </c>
      <c r="B442">
        <v>58202</v>
      </c>
      <c r="C442" t="s">
        <v>29</v>
      </c>
      <c r="D442" t="s">
        <v>32</v>
      </c>
      <c r="E442" t="s">
        <v>33</v>
      </c>
      <c r="F442" s="11">
        <v>329192</v>
      </c>
      <c r="G442" s="7" t="s">
        <v>165</v>
      </c>
      <c r="H442" t="s">
        <v>153</v>
      </c>
      <c r="I442" t="s">
        <v>294</v>
      </c>
      <c r="J442" t="s">
        <v>18</v>
      </c>
      <c r="K442" s="7" t="s">
        <v>148</v>
      </c>
      <c r="L442" t="s">
        <v>294</v>
      </c>
      <c r="M442" t="s">
        <v>294</v>
      </c>
    </row>
    <row r="443" spans="1:13" x14ac:dyDescent="0.25">
      <c r="A443">
        <v>131973</v>
      </c>
      <c r="B443">
        <v>58312</v>
      </c>
      <c r="C443" t="s">
        <v>29</v>
      </c>
      <c r="D443" t="s">
        <v>41</v>
      </c>
      <c r="E443">
        <v>8</v>
      </c>
      <c r="F443" s="11">
        <v>4003315</v>
      </c>
      <c r="G443" s="7" t="s">
        <v>165</v>
      </c>
      <c r="H443" t="s">
        <v>153</v>
      </c>
      <c r="I443" t="s">
        <v>153</v>
      </c>
      <c r="J443" t="s">
        <v>18</v>
      </c>
      <c r="K443" s="7" t="s">
        <v>148</v>
      </c>
      <c r="L443">
        <v>2.76</v>
      </c>
      <c r="M443" s="12">
        <v>100</v>
      </c>
    </row>
    <row r="444" spans="1:13" x14ac:dyDescent="0.25">
      <c r="A444">
        <v>132531</v>
      </c>
      <c r="B444">
        <v>58218</v>
      </c>
      <c r="C444" t="s">
        <v>29</v>
      </c>
      <c r="D444" t="s">
        <v>34</v>
      </c>
      <c r="E444">
        <v>3</v>
      </c>
      <c r="F444" s="11">
        <v>26570</v>
      </c>
      <c r="G444" s="7" t="s">
        <v>165</v>
      </c>
      <c r="H444" t="s">
        <v>153</v>
      </c>
      <c r="I444" t="s">
        <v>153</v>
      </c>
      <c r="J444" t="s">
        <v>11</v>
      </c>
      <c r="K444" s="7" t="s">
        <v>148</v>
      </c>
      <c r="L444">
        <v>1.9870000000000001</v>
      </c>
      <c r="M444" s="12">
        <v>150</v>
      </c>
    </row>
    <row r="445" spans="1:13" x14ac:dyDescent="0.25">
      <c r="A445">
        <v>132535</v>
      </c>
      <c r="B445">
        <v>58322</v>
      </c>
      <c r="C445" t="s">
        <v>29</v>
      </c>
      <c r="D445" t="s">
        <v>43</v>
      </c>
      <c r="E445">
        <v>48</v>
      </c>
      <c r="F445" s="11">
        <v>350027</v>
      </c>
      <c r="G445" s="7" t="s">
        <v>165</v>
      </c>
      <c r="H445" t="s">
        <v>153</v>
      </c>
      <c r="I445" t="s">
        <v>294</v>
      </c>
      <c r="J445" t="s">
        <v>18</v>
      </c>
      <c r="K445" s="7" t="s">
        <v>148</v>
      </c>
      <c r="L445" t="s">
        <v>294</v>
      </c>
      <c r="M445" t="s">
        <v>294</v>
      </c>
    </row>
    <row r="446" spans="1:13" x14ac:dyDescent="0.25">
      <c r="A446">
        <v>132646</v>
      </c>
      <c r="B446">
        <v>58377</v>
      </c>
      <c r="C446" t="s">
        <v>48</v>
      </c>
      <c r="D446" t="s">
        <v>49</v>
      </c>
      <c r="E446">
        <v>15</v>
      </c>
      <c r="F446" s="11">
        <v>2342227</v>
      </c>
      <c r="G446" s="7" t="s">
        <v>165</v>
      </c>
      <c r="H446" t="s">
        <v>153</v>
      </c>
      <c r="I446" t="s">
        <v>153</v>
      </c>
      <c r="J446" t="s">
        <v>11</v>
      </c>
      <c r="K446" s="7" t="s">
        <v>148</v>
      </c>
      <c r="L446">
        <v>1.9870000000000001</v>
      </c>
      <c r="M446" s="12">
        <v>210</v>
      </c>
    </row>
    <row r="447" spans="1:13" x14ac:dyDescent="0.25">
      <c r="A447">
        <v>133025</v>
      </c>
      <c r="B447">
        <v>62292</v>
      </c>
      <c r="C447" t="s">
        <v>54</v>
      </c>
      <c r="D447" t="s">
        <v>55</v>
      </c>
      <c r="E447">
        <v>11</v>
      </c>
      <c r="F447" s="11">
        <v>321651</v>
      </c>
      <c r="G447" s="7" t="s">
        <v>165</v>
      </c>
      <c r="H447" t="s">
        <v>153</v>
      </c>
      <c r="I447" t="s">
        <v>294</v>
      </c>
      <c r="J447" t="s">
        <v>18</v>
      </c>
      <c r="K447" s="7" t="s">
        <v>148</v>
      </c>
      <c r="L447" t="s">
        <v>294</v>
      </c>
      <c r="M447" t="s">
        <v>294</v>
      </c>
    </row>
    <row r="448" spans="1:13" x14ac:dyDescent="0.25">
      <c r="A448">
        <v>133403</v>
      </c>
      <c r="B448">
        <v>58376</v>
      </c>
      <c r="C448" t="s">
        <v>48</v>
      </c>
      <c r="D448" t="s">
        <v>49</v>
      </c>
      <c r="E448">
        <v>13</v>
      </c>
      <c r="F448" s="11">
        <v>27530711</v>
      </c>
      <c r="G448" s="7" t="s">
        <v>165</v>
      </c>
      <c r="H448" t="s">
        <v>153</v>
      </c>
      <c r="I448" t="s">
        <v>153</v>
      </c>
      <c r="J448" t="s">
        <v>11</v>
      </c>
      <c r="K448" s="7" t="s">
        <v>148</v>
      </c>
      <c r="L448">
        <v>1.9870000000000001</v>
      </c>
      <c r="M448" s="12">
        <v>222</v>
      </c>
    </row>
    <row r="449" spans="1:13" x14ac:dyDescent="0.25">
      <c r="A449">
        <v>133597</v>
      </c>
      <c r="B449">
        <v>58321</v>
      </c>
      <c r="C449" t="s">
        <v>29</v>
      </c>
      <c r="D449" t="s">
        <v>43</v>
      </c>
      <c r="E449" t="s">
        <v>44</v>
      </c>
      <c r="F449" s="11">
        <v>128395</v>
      </c>
      <c r="G449" s="7" t="s">
        <v>165</v>
      </c>
      <c r="H449" t="s">
        <v>153</v>
      </c>
      <c r="I449" t="s">
        <v>153</v>
      </c>
      <c r="J449" t="s">
        <v>18</v>
      </c>
      <c r="K449" s="7" t="s">
        <v>148</v>
      </c>
      <c r="L449">
        <v>2.76</v>
      </c>
      <c r="M449" s="12">
        <v>400</v>
      </c>
    </row>
    <row r="450" spans="1:13" x14ac:dyDescent="0.25">
      <c r="A450">
        <v>133726</v>
      </c>
      <c r="B450">
        <v>62290</v>
      </c>
      <c r="C450" t="s">
        <v>54</v>
      </c>
      <c r="D450" t="s">
        <v>55</v>
      </c>
      <c r="E450">
        <v>7</v>
      </c>
      <c r="F450" s="11">
        <v>47174908</v>
      </c>
      <c r="G450" s="7" t="s">
        <v>165</v>
      </c>
      <c r="H450" t="s">
        <v>153</v>
      </c>
      <c r="I450" t="s">
        <v>153</v>
      </c>
      <c r="J450" t="s">
        <v>18</v>
      </c>
      <c r="K450" s="7" t="s">
        <v>148</v>
      </c>
      <c r="L450">
        <v>2.76</v>
      </c>
      <c r="M450" s="12">
        <v>80</v>
      </c>
    </row>
    <row r="451" spans="1:13" x14ac:dyDescent="0.25">
      <c r="A451">
        <v>133768</v>
      </c>
      <c r="B451">
        <v>58366</v>
      </c>
      <c r="C451" t="s">
        <v>48</v>
      </c>
      <c r="D451" t="s">
        <v>49</v>
      </c>
      <c r="E451">
        <v>8</v>
      </c>
      <c r="F451" s="11">
        <v>27277811</v>
      </c>
      <c r="G451" s="7" t="s">
        <v>165</v>
      </c>
      <c r="H451" t="s">
        <v>153</v>
      </c>
      <c r="I451" t="s">
        <v>153</v>
      </c>
      <c r="J451" t="s">
        <v>11</v>
      </c>
      <c r="K451" s="7" t="s">
        <v>148</v>
      </c>
      <c r="L451">
        <v>1.9870000000000001</v>
      </c>
      <c r="M451" s="12">
        <v>552</v>
      </c>
    </row>
    <row r="452" spans="1:13" x14ac:dyDescent="0.25">
      <c r="A452">
        <v>133790</v>
      </c>
      <c r="B452">
        <v>56764</v>
      </c>
      <c r="C452" t="s">
        <v>15</v>
      </c>
      <c r="D452" t="s">
        <v>16</v>
      </c>
      <c r="E452" t="s">
        <v>19</v>
      </c>
      <c r="F452" s="11">
        <v>133906</v>
      </c>
      <c r="G452" s="7" t="s">
        <v>165</v>
      </c>
      <c r="H452" t="s">
        <v>153</v>
      </c>
      <c r="I452" t="s">
        <v>153</v>
      </c>
      <c r="J452" t="s">
        <v>18</v>
      </c>
      <c r="K452" s="7" t="s">
        <v>148</v>
      </c>
      <c r="L452">
        <v>2.76</v>
      </c>
      <c r="M452" s="12">
        <v>82</v>
      </c>
    </row>
    <row r="453" spans="1:13" x14ac:dyDescent="0.25">
      <c r="A453">
        <v>133903</v>
      </c>
      <c r="B453">
        <v>58343</v>
      </c>
      <c r="C453" t="s">
        <v>29</v>
      </c>
      <c r="D453" t="s">
        <v>46</v>
      </c>
      <c r="E453">
        <v>17</v>
      </c>
      <c r="F453" s="11">
        <v>116567</v>
      </c>
      <c r="G453" s="7" t="s">
        <v>165</v>
      </c>
      <c r="H453" t="s">
        <v>153</v>
      </c>
      <c r="I453" t="s">
        <v>153</v>
      </c>
      <c r="J453" t="s">
        <v>18</v>
      </c>
      <c r="K453" s="7" t="s">
        <v>148</v>
      </c>
      <c r="L453">
        <v>2.76</v>
      </c>
      <c r="M453" s="12">
        <v>501</v>
      </c>
    </row>
    <row r="454" spans="1:13" x14ac:dyDescent="0.25">
      <c r="A454">
        <v>134254</v>
      </c>
      <c r="B454">
        <v>58301</v>
      </c>
      <c r="C454" t="s">
        <v>29</v>
      </c>
      <c r="D454" t="s">
        <v>14</v>
      </c>
      <c r="E454">
        <v>22</v>
      </c>
      <c r="F454" s="11">
        <v>59264349</v>
      </c>
      <c r="G454" s="7" t="s">
        <v>165</v>
      </c>
      <c r="H454" t="s">
        <v>153</v>
      </c>
      <c r="I454" t="s">
        <v>153</v>
      </c>
      <c r="J454" t="s">
        <v>11</v>
      </c>
      <c r="K454" s="7" t="s">
        <v>148</v>
      </c>
      <c r="L454">
        <v>1.9870000000000001</v>
      </c>
      <c r="M454" s="12">
        <v>399</v>
      </c>
    </row>
    <row r="455" spans="1:13" x14ac:dyDescent="0.25">
      <c r="A455">
        <v>134404</v>
      </c>
      <c r="B455">
        <v>58194</v>
      </c>
      <c r="C455" t="s">
        <v>29</v>
      </c>
      <c r="D455" t="s">
        <v>31</v>
      </c>
      <c r="E455">
        <v>93</v>
      </c>
      <c r="F455" s="11">
        <v>55155504587</v>
      </c>
      <c r="G455" s="7" t="s">
        <v>165</v>
      </c>
      <c r="H455" t="s">
        <v>153</v>
      </c>
      <c r="I455" t="s">
        <v>153</v>
      </c>
      <c r="J455" t="s">
        <v>18</v>
      </c>
      <c r="K455" s="7" t="s">
        <v>148</v>
      </c>
      <c r="L455">
        <v>2.76</v>
      </c>
      <c r="M455" s="12">
        <v>-263.60000000000002</v>
      </c>
    </row>
    <row r="456" spans="1:13" x14ac:dyDescent="0.25">
      <c r="A456">
        <v>134414</v>
      </c>
      <c r="B456">
        <v>62290</v>
      </c>
      <c r="C456" t="s">
        <v>54</v>
      </c>
      <c r="D456" t="s">
        <v>55</v>
      </c>
      <c r="E456">
        <v>7</v>
      </c>
      <c r="F456" s="11">
        <v>171036</v>
      </c>
      <c r="G456" s="7" t="s">
        <v>165</v>
      </c>
      <c r="H456" t="s">
        <v>153</v>
      </c>
      <c r="I456" t="s">
        <v>153</v>
      </c>
      <c r="J456" t="s">
        <v>18</v>
      </c>
      <c r="K456" s="7" t="s">
        <v>148</v>
      </c>
      <c r="L456">
        <v>2.76</v>
      </c>
      <c r="M456" s="12">
        <v>488</v>
      </c>
    </row>
    <row r="457" spans="1:13" x14ac:dyDescent="0.25">
      <c r="A457">
        <v>134831</v>
      </c>
      <c r="B457">
        <v>59321</v>
      </c>
      <c r="C457" t="s">
        <v>50</v>
      </c>
      <c r="D457" t="s">
        <v>51</v>
      </c>
      <c r="E457" t="s">
        <v>39</v>
      </c>
      <c r="F457" s="11">
        <v>649161002103199</v>
      </c>
      <c r="G457" s="7" t="s">
        <v>165</v>
      </c>
      <c r="H457" t="s">
        <v>153</v>
      </c>
      <c r="I457" t="s">
        <v>153</v>
      </c>
      <c r="J457" t="s">
        <v>18</v>
      </c>
      <c r="K457" s="7" t="s">
        <v>148</v>
      </c>
      <c r="L457">
        <v>2.76</v>
      </c>
      <c r="M457" s="12">
        <v>88</v>
      </c>
    </row>
    <row r="458" spans="1:13" x14ac:dyDescent="0.25">
      <c r="A458">
        <v>134899</v>
      </c>
      <c r="B458">
        <v>58193</v>
      </c>
      <c r="C458" t="s">
        <v>29</v>
      </c>
      <c r="D458" t="s">
        <v>31</v>
      </c>
      <c r="E458">
        <v>59</v>
      </c>
      <c r="F458" s="11">
        <v>6681643</v>
      </c>
      <c r="G458" s="7" t="s">
        <v>165</v>
      </c>
      <c r="H458" t="s">
        <v>153</v>
      </c>
      <c r="I458" t="s">
        <v>153</v>
      </c>
      <c r="J458" t="s">
        <v>11</v>
      </c>
      <c r="K458" s="7" t="s">
        <v>148</v>
      </c>
      <c r="L458">
        <v>1.9870000000000001</v>
      </c>
      <c r="M458" s="12">
        <v>250</v>
      </c>
    </row>
    <row r="459" spans="1:13" x14ac:dyDescent="0.25">
      <c r="A459">
        <v>135043</v>
      </c>
      <c r="B459">
        <v>56963</v>
      </c>
      <c r="C459" t="s">
        <v>15</v>
      </c>
      <c r="D459" t="s">
        <v>28</v>
      </c>
      <c r="E459">
        <v>36</v>
      </c>
      <c r="F459" s="11">
        <v>7789084011155</v>
      </c>
      <c r="G459" s="7" t="s">
        <v>165</v>
      </c>
      <c r="H459" t="s">
        <v>153</v>
      </c>
      <c r="I459" t="s">
        <v>153</v>
      </c>
      <c r="J459" t="s">
        <v>11</v>
      </c>
      <c r="K459" s="7" t="s">
        <v>148</v>
      </c>
      <c r="L459">
        <v>1.9870000000000001</v>
      </c>
      <c r="M459" s="12">
        <v>155</v>
      </c>
    </row>
    <row r="460" spans="1:13" x14ac:dyDescent="0.25">
      <c r="A460">
        <v>135059</v>
      </c>
      <c r="B460">
        <v>58315</v>
      </c>
      <c r="C460" t="s">
        <v>29</v>
      </c>
      <c r="D460" t="s">
        <v>42</v>
      </c>
      <c r="E460">
        <v>7</v>
      </c>
      <c r="F460" s="11">
        <v>549592</v>
      </c>
      <c r="G460" s="7" t="s">
        <v>165</v>
      </c>
      <c r="H460" t="s">
        <v>153</v>
      </c>
      <c r="I460" t="s">
        <v>294</v>
      </c>
      <c r="J460" t="s">
        <v>18</v>
      </c>
      <c r="K460" s="7" t="s">
        <v>148</v>
      </c>
      <c r="L460" t="s">
        <v>294</v>
      </c>
      <c r="M460" t="s">
        <v>294</v>
      </c>
    </row>
    <row r="461" spans="1:13" x14ac:dyDescent="0.25">
      <c r="A461">
        <v>135059</v>
      </c>
      <c r="B461">
        <v>58315</v>
      </c>
      <c r="C461" t="s">
        <v>29</v>
      </c>
      <c r="D461" t="s">
        <v>42</v>
      </c>
      <c r="E461">
        <v>7</v>
      </c>
      <c r="F461" s="11">
        <v>143645</v>
      </c>
      <c r="G461" s="7" t="s">
        <v>165</v>
      </c>
      <c r="H461" t="s">
        <v>153</v>
      </c>
      <c r="I461" t="s">
        <v>294</v>
      </c>
      <c r="J461" t="s">
        <v>18</v>
      </c>
      <c r="K461" s="7" t="s">
        <v>148</v>
      </c>
      <c r="L461" t="s">
        <v>294</v>
      </c>
      <c r="M461" t="s">
        <v>294</v>
      </c>
    </row>
    <row r="462" spans="1:13" x14ac:dyDescent="0.25">
      <c r="A462">
        <v>135371</v>
      </c>
      <c r="B462">
        <v>58364</v>
      </c>
      <c r="C462" t="s">
        <v>48</v>
      </c>
      <c r="D462" t="s">
        <v>49</v>
      </c>
      <c r="E462">
        <v>21</v>
      </c>
      <c r="F462" s="11">
        <v>8890394</v>
      </c>
      <c r="G462" s="7" t="s">
        <v>165</v>
      </c>
      <c r="H462" t="s">
        <v>153</v>
      </c>
      <c r="I462" t="s">
        <v>153</v>
      </c>
      <c r="J462" t="s">
        <v>11</v>
      </c>
      <c r="K462" s="7" t="s">
        <v>148</v>
      </c>
      <c r="L462">
        <v>1.9870000000000001</v>
      </c>
      <c r="M462" s="12">
        <v>420</v>
      </c>
    </row>
    <row r="463" spans="1:13" x14ac:dyDescent="0.25">
      <c r="A463">
        <v>135692</v>
      </c>
      <c r="B463">
        <v>58315</v>
      </c>
      <c r="C463" t="s">
        <v>29</v>
      </c>
      <c r="D463" t="s">
        <v>42</v>
      </c>
      <c r="E463">
        <v>7</v>
      </c>
      <c r="F463" s="11">
        <v>782566</v>
      </c>
      <c r="G463" s="7" t="s">
        <v>165</v>
      </c>
      <c r="H463" t="s">
        <v>153</v>
      </c>
      <c r="I463" t="s">
        <v>153</v>
      </c>
      <c r="J463" t="s">
        <v>18</v>
      </c>
      <c r="K463" s="7" t="s">
        <v>148</v>
      </c>
      <c r="L463">
        <v>2.76</v>
      </c>
      <c r="M463" s="12">
        <v>160</v>
      </c>
    </row>
    <row r="464" spans="1:13" x14ac:dyDescent="0.25">
      <c r="A464">
        <v>136437</v>
      </c>
      <c r="B464">
        <v>58374</v>
      </c>
      <c r="C464" t="s">
        <v>48</v>
      </c>
      <c r="D464" t="s">
        <v>49</v>
      </c>
      <c r="E464">
        <v>23</v>
      </c>
      <c r="F464" s="11">
        <v>27719811</v>
      </c>
      <c r="G464" s="7" t="s">
        <v>165</v>
      </c>
      <c r="H464" t="s">
        <v>153</v>
      </c>
      <c r="I464" t="s">
        <v>153</v>
      </c>
      <c r="J464" t="s">
        <v>11</v>
      </c>
      <c r="K464" s="7" t="s">
        <v>148</v>
      </c>
      <c r="L464">
        <v>1.9870000000000001</v>
      </c>
      <c r="M464" s="12">
        <v>108</v>
      </c>
    </row>
    <row r="465" spans="1:13" x14ac:dyDescent="0.25">
      <c r="A465">
        <v>136535</v>
      </c>
      <c r="B465">
        <v>58341</v>
      </c>
      <c r="C465" t="s">
        <v>29</v>
      </c>
      <c r="D465" t="s">
        <v>46</v>
      </c>
      <c r="E465">
        <v>15</v>
      </c>
      <c r="F465" s="11">
        <v>48933</v>
      </c>
      <c r="G465" s="7" t="s">
        <v>165</v>
      </c>
      <c r="H465" t="s">
        <v>153</v>
      </c>
      <c r="I465" t="s">
        <v>153</v>
      </c>
      <c r="J465" t="s">
        <v>18</v>
      </c>
      <c r="K465" s="7" t="s">
        <v>148</v>
      </c>
      <c r="L465">
        <v>2.76</v>
      </c>
      <c r="M465" s="12">
        <v>480</v>
      </c>
    </row>
    <row r="466" spans="1:13" x14ac:dyDescent="0.25">
      <c r="A466">
        <v>136869</v>
      </c>
      <c r="B466">
        <v>58202</v>
      </c>
      <c r="C466" t="s">
        <v>29</v>
      </c>
      <c r="D466" t="s">
        <v>32</v>
      </c>
      <c r="E466" t="s">
        <v>33</v>
      </c>
      <c r="F466" s="11">
        <v>348131</v>
      </c>
      <c r="G466" s="7" t="s">
        <v>165</v>
      </c>
      <c r="H466" t="s">
        <v>153</v>
      </c>
      <c r="I466" t="s">
        <v>153</v>
      </c>
      <c r="J466" t="s">
        <v>18</v>
      </c>
      <c r="K466" s="7" t="s">
        <v>148</v>
      </c>
      <c r="L466">
        <v>2.76</v>
      </c>
      <c r="M466" s="12">
        <v>0</v>
      </c>
    </row>
    <row r="467" spans="1:13" x14ac:dyDescent="0.25">
      <c r="A467">
        <v>137038</v>
      </c>
      <c r="B467">
        <v>58374</v>
      </c>
      <c r="C467" t="s">
        <v>48</v>
      </c>
      <c r="D467" t="s">
        <v>49</v>
      </c>
      <c r="E467">
        <v>23</v>
      </c>
      <c r="F467" s="11">
        <v>27293611</v>
      </c>
      <c r="G467" s="7" t="s">
        <v>165</v>
      </c>
      <c r="H467" t="s">
        <v>153</v>
      </c>
      <c r="I467" t="s">
        <v>153</v>
      </c>
      <c r="J467" t="s">
        <v>11</v>
      </c>
      <c r="K467" s="7" t="s">
        <v>148</v>
      </c>
      <c r="L467">
        <v>1.9870000000000001</v>
      </c>
      <c r="M467" s="12">
        <v>0</v>
      </c>
    </row>
    <row r="468" spans="1:13" x14ac:dyDescent="0.25">
      <c r="A468">
        <v>137088</v>
      </c>
      <c r="B468">
        <v>58346</v>
      </c>
      <c r="C468" t="s">
        <v>29</v>
      </c>
      <c r="D468" t="s">
        <v>47</v>
      </c>
      <c r="E468">
        <v>14</v>
      </c>
      <c r="F468" s="11">
        <v>116668</v>
      </c>
      <c r="G468" s="7" t="s">
        <v>165</v>
      </c>
      <c r="H468" t="s">
        <v>153</v>
      </c>
      <c r="I468" t="s">
        <v>294</v>
      </c>
      <c r="J468" t="s">
        <v>11</v>
      </c>
      <c r="K468" s="7" t="s">
        <v>148</v>
      </c>
      <c r="L468" t="s">
        <v>294</v>
      </c>
      <c r="M468" t="s">
        <v>294</v>
      </c>
    </row>
    <row r="469" spans="1:13" x14ac:dyDescent="0.25">
      <c r="A469">
        <v>137862</v>
      </c>
      <c r="B469">
        <v>58245</v>
      </c>
      <c r="C469" t="s">
        <v>29</v>
      </c>
      <c r="D469" t="s">
        <v>37</v>
      </c>
      <c r="E469">
        <v>13</v>
      </c>
      <c r="F469" s="11">
        <v>11076081005508</v>
      </c>
      <c r="G469" s="7" t="s">
        <v>165</v>
      </c>
      <c r="H469" t="s">
        <v>153</v>
      </c>
      <c r="I469" t="s">
        <v>294</v>
      </c>
      <c r="J469" t="s">
        <v>11</v>
      </c>
      <c r="K469" s="7" t="s">
        <v>148</v>
      </c>
      <c r="L469" t="s">
        <v>294</v>
      </c>
      <c r="M469" t="s">
        <v>294</v>
      </c>
    </row>
    <row r="470" spans="1:13" x14ac:dyDescent="0.25">
      <c r="A470">
        <v>137913</v>
      </c>
      <c r="B470">
        <v>58204</v>
      </c>
      <c r="C470" t="s">
        <v>29</v>
      </c>
      <c r="D470" t="s">
        <v>32</v>
      </c>
      <c r="E470">
        <v>21</v>
      </c>
      <c r="F470" s="11">
        <v>52925</v>
      </c>
      <c r="G470" s="7" t="s">
        <v>165</v>
      </c>
      <c r="H470" t="s">
        <v>153</v>
      </c>
      <c r="I470" t="s">
        <v>153</v>
      </c>
      <c r="J470" t="s">
        <v>11</v>
      </c>
      <c r="K470" s="7" t="s">
        <v>148</v>
      </c>
      <c r="L470">
        <v>1.9870000000000001</v>
      </c>
      <c r="M470" s="12">
        <v>278</v>
      </c>
    </row>
    <row r="471" spans="1:13" x14ac:dyDescent="0.25">
      <c r="A471">
        <v>138755</v>
      </c>
      <c r="B471">
        <v>58321</v>
      </c>
      <c r="C471" t="s">
        <v>29</v>
      </c>
      <c r="D471" t="s">
        <v>43</v>
      </c>
      <c r="E471" t="s">
        <v>44</v>
      </c>
      <c r="F471" s="11">
        <v>1974735</v>
      </c>
      <c r="G471" s="7" t="s">
        <v>165</v>
      </c>
      <c r="H471" t="s">
        <v>153</v>
      </c>
      <c r="I471" t="s">
        <v>153</v>
      </c>
      <c r="J471" t="s">
        <v>18</v>
      </c>
      <c r="K471" s="7" t="s">
        <v>148</v>
      </c>
      <c r="L471">
        <v>2.76</v>
      </c>
      <c r="M471" s="12">
        <v>167</v>
      </c>
    </row>
    <row r="472" spans="1:13" x14ac:dyDescent="0.25">
      <c r="A472">
        <v>138872</v>
      </c>
      <c r="B472">
        <v>63241</v>
      </c>
      <c r="C472" t="s">
        <v>56</v>
      </c>
      <c r="D472" t="s">
        <v>58</v>
      </c>
      <c r="E472">
        <v>8</v>
      </c>
      <c r="F472" s="11">
        <v>8013397</v>
      </c>
      <c r="G472" s="7" t="s">
        <v>165</v>
      </c>
      <c r="H472" t="s">
        <v>153</v>
      </c>
      <c r="I472" t="s">
        <v>153</v>
      </c>
      <c r="J472" t="s">
        <v>18</v>
      </c>
      <c r="K472" s="7" t="s">
        <v>148</v>
      </c>
      <c r="L472">
        <v>2.76</v>
      </c>
      <c r="M472" s="12">
        <v>0</v>
      </c>
    </row>
    <row r="473" spans="1:13" x14ac:dyDescent="0.25">
      <c r="A473">
        <v>139092</v>
      </c>
      <c r="B473">
        <v>58204</v>
      </c>
      <c r="C473" t="s">
        <v>29</v>
      </c>
      <c r="D473" t="s">
        <v>32</v>
      </c>
      <c r="E473">
        <v>21</v>
      </c>
      <c r="F473" s="11">
        <v>271062</v>
      </c>
      <c r="G473" s="7" t="s">
        <v>165</v>
      </c>
      <c r="H473" t="s">
        <v>153</v>
      </c>
      <c r="I473" t="s">
        <v>153</v>
      </c>
      <c r="J473" t="s">
        <v>11</v>
      </c>
      <c r="K473" s="7" t="s">
        <v>148</v>
      </c>
      <c r="L473">
        <v>1.9870000000000001</v>
      </c>
      <c r="M473" s="12">
        <v>64</v>
      </c>
    </row>
    <row r="474" spans="1:13" x14ac:dyDescent="0.25">
      <c r="A474">
        <v>139305</v>
      </c>
      <c r="B474">
        <v>62292</v>
      </c>
      <c r="C474" t="s">
        <v>54</v>
      </c>
      <c r="D474" t="s">
        <v>55</v>
      </c>
      <c r="E474">
        <v>11</v>
      </c>
      <c r="F474" s="11" t="s">
        <v>178</v>
      </c>
      <c r="G474" s="7" t="s">
        <v>165</v>
      </c>
      <c r="H474" t="s">
        <v>153</v>
      </c>
      <c r="I474" t="s">
        <v>294</v>
      </c>
      <c r="J474" t="s">
        <v>18</v>
      </c>
      <c r="K474" s="7" t="s">
        <v>148</v>
      </c>
      <c r="L474" t="s">
        <v>294</v>
      </c>
      <c r="M474" t="s">
        <v>294</v>
      </c>
    </row>
    <row r="475" spans="1:13" x14ac:dyDescent="0.25">
      <c r="A475">
        <v>139426</v>
      </c>
      <c r="B475">
        <v>58236</v>
      </c>
      <c r="C475" t="s">
        <v>29</v>
      </c>
      <c r="D475" t="s">
        <v>36</v>
      </c>
      <c r="E475">
        <v>38</v>
      </c>
      <c r="F475" s="11">
        <v>72600</v>
      </c>
      <c r="G475" s="7" t="s">
        <v>165</v>
      </c>
      <c r="H475" t="s">
        <v>153</v>
      </c>
      <c r="I475" t="s">
        <v>153</v>
      </c>
      <c r="J475" t="s">
        <v>11</v>
      </c>
      <c r="K475" s="7" t="s">
        <v>148</v>
      </c>
      <c r="L475">
        <v>1.9870000000000001</v>
      </c>
      <c r="M475" s="12">
        <v>330</v>
      </c>
    </row>
    <row r="476" spans="1:13" x14ac:dyDescent="0.25">
      <c r="A476">
        <v>140026</v>
      </c>
      <c r="B476">
        <v>58210</v>
      </c>
      <c r="C476" t="s">
        <v>29</v>
      </c>
      <c r="D476" t="s">
        <v>32</v>
      </c>
      <c r="E476">
        <v>27</v>
      </c>
      <c r="F476" s="11">
        <v>151471</v>
      </c>
      <c r="G476" s="7" t="s">
        <v>165</v>
      </c>
      <c r="H476" t="s">
        <v>153</v>
      </c>
      <c r="I476" t="s">
        <v>153</v>
      </c>
      <c r="J476" t="s">
        <v>11</v>
      </c>
      <c r="K476" s="7" t="s">
        <v>148</v>
      </c>
      <c r="L476">
        <v>1.9870000000000001</v>
      </c>
      <c r="M476" s="12">
        <v>129</v>
      </c>
    </row>
    <row r="477" spans="1:13" x14ac:dyDescent="0.25">
      <c r="A477">
        <v>140102</v>
      </c>
      <c r="B477">
        <v>62291</v>
      </c>
      <c r="C477" t="s">
        <v>54</v>
      </c>
      <c r="D477" t="s">
        <v>55</v>
      </c>
      <c r="E477">
        <v>9</v>
      </c>
      <c r="F477" s="11">
        <v>7789060033552</v>
      </c>
      <c r="G477" s="7" t="s">
        <v>165</v>
      </c>
      <c r="H477" t="s">
        <v>153</v>
      </c>
      <c r="I477" t="s">
        <v>153</v>
      </c>
      <c r="J477" t="s">
        <v>18</v>
      </c>
      <c r="K477" s="7" t="s">
        <v>148</v>
      </c>
      <c r="L477">
        <v>2.76</v>
      </c>
      <c r="M477" s="12">
        <v>430</v>
      </c>
    </row>
    <row r="478" spans="1:13" x14ac:dyDescent="0.25">
      <c r="A478">
        <v>140183</v>
      </c>
      <c r="B478">
        <v>56764</v>
      </c>
      <c r="C478" t="s">
        <v>15</v>
      </c>
      <c r="D478" t="s">
        <v>16</v>
      </c>
      <c r="E478" t="s">
        <v>19</v>
      </c>
      <c r="F478" s="11">
        <v>58143751</v>
      </c>
      <c r="G478" s="7" t="s">
        <v>165</v>
      </c>
      <c r="H478" t="s">
        <v>153</v>
      </c>
      <c r="I478" t="s">
        <v>153</v>
      </c>
      <c r="J478" t="s">
        <v>18</v>
      </c>
      <c r="K478" s="7" t="s">
        <v>148</v>
      </c>
      <c r="L478">
        <v>2.76</v>
      </c>
      <c r="M478" s="12">
        <v>232</v>
      </c>
    </row>
    <row r="479" spans="1:13" x14ac:dyDescent="0.25">
      <c r="A479">
        <v>140325</v>
      </c>
      <c r="B479">
        <v>58322</v>
      </c>
      <c r="C479" t="s">
        <v>29</v>
      </c>
      <c r="D479" t="s">
        <v>43</v>
      </c>
      <c r="E479">
        <v>48</v>
      </c>
      <c r="F479" s="11">
        <v>25121</v>
      </c>
      <c r="G479" s="7" t="s">
        <v>165</v>
      </c>
      <c r="H479" t="s">
        <v>153</v>
      </c>
      <c r="I479" t="s">
        <v>153</v>
      </c>
      <c r="J479" t="s">
        <v>18</v>
      </c>
      <c r="K479" s="7" t="s">
        <v>148</v>
      </c>
      <c r="L479">
        <v>2.76</v>
      </c>
      <c r="M479" s="12">
        <v>23</v>
      </c>
    </row>
    <row r="480" spans="1:13" x14ac:dyDescent="0.25">
      <c r="A480">
        <v>140441</v>
      </c>
      <c r="B480">
        <v>58315</v>
      </c>
      <c r="C480" t="s">
        <v>29</v>
      </c>
      <c r="D480" t="s">
        <v>42</v>
      </c>
      <c r="E480">
        <v>7</v>
      </c>
      <c r="F480" s="11">
        <v>261419</v>
      </c>
      <c r="G480" s="7" t="s">
        <v>170</v>
      </c>
      <c r="H480" t="s">
        <v>153</v>
      </c>
      <c r="I480" t="s">
        <v>153</v>
      </c>
      <c r="J480" t="s">
        <v>18</v>
      </c>
      <c r="K480" s="7" t="s">
        <v>148</v>
      </c>
      <c r="L480">
        <v>2.76</v>
      </c>
      <c r="M480" s="12">
        <v>246</v>
      </c>
    </row>
    <row r="481" spans="1:13" x14ac:dyDescent="0.25">
      <c r="A481">
        <v>140441</v>
      </c>
      <c r="B481">
        <v>58315</v>
      </c>
      <c r="C481" t="s">
        <v>29</v>
      </c>
      <c r="D481" t="s">
        <v>42</v>
      </c>
      <c r="E481">
        <v>7</v>
      </c>
      <c r="F481" s="11">
        <v>117341</v>
      </c>
      <c r="G481" s="7" t="s">
        <v>165</v>
      </c>
      <c r="H481" t="s">
        <v>153</v>
      </c>
      <c r="I481" t="s">
        <v>153</v>
      </c>
      <c r="J481" t="s">
        <v>18</v>
      </c>
      <c r="K481" s="7" t="s">
        <v>148</v>
      </c>
      <c r="L481">
        <v>2.76</v>
      </c>
      <c r="M481" s="12">
        <v>87</v>
      </c>
    </row>
    <row r="482" spans="1:13" x14ac:dyDescent="0.25">
      <c r="A482">
        <v>140501</v>
      </c>
      <c r="B482">
        <v>56764</v>
      </c>
      <c r="C482" t="s">
        <v>15</v>
      </c>
      <c r="D482" t="s">
        <v>16</v>
      </c>
      <c r="E482" t="s">
        <v>19</v>
      </c>
      <c r="F482" s="11">
        <v>346370</v>
      </c>
      <c r="G482" s="7" t="s">
        <v>165</v>
      </c>
      <c r="H482" t="s">
        <v>153</v>
      </c>
      <c r="I482" t="s">
        <v>153</v>
      </c>
      <c r="J482" t="s">
        <v>18</v>
      </c>
      <c r="K482" s="7" t="s">
        <v>148</v>
      </c>
      <c r="L482">
        <v>2.76</v>
      </c>
      <c r="M482" s="12">
        <v>38</v>
      </c>
    </row>
    <row r="483" spans="1:13" x14ac:dyDescent="0.25">
      <c r="A483">
        <v>140899</v>
      </c>
      <c r="B483">
        <v>58314</v>
      </c>
      <c r="C483" t="s">
        <v>29</v>
      </c>
      <c r="D483" t="s">
        <v>42</v>
      </c>
      <c r="E483">
        <v>6</v>
      </c>
      <c r="F483" s="11">
        <v>6560</v>
      </c>
      <c r="G483" s="7" t="s">
        <v>165</v>
      </c>
      <c r="H483" t="s">
        <v>155</v>
      </c>
      <c r="I483" t="s">
        <v>294</v>
      </c>
      <c r="J483" t="s">
        <v>11</v>
      </c>
      <c r="K483" s="7" t="s">
        <v>148</v>
      </c>
      <c r="L483" t="s">
        <v>294</v>
      </c>
      <c r="M483" t="s">
        <v>294</v>
      </c>
    </row>
    <row r="484" spans="1:13" x14ac:dyDescent="0.25">
      <c r="A484">
        <v>141289</v>
      </c>
      <c r="B484">
        <v>56963</v>
      </c>
      <c r="C484" t="s">
        <v>15</v>
      </c>
      <c r="D484" t="s">
        <v>28</v>
      </c>
      <c r="E484">
        <v>36</v>
      </c>
      <c r="F484" s="11">
        <v>514760</v>
      </c>
      <c r="G484" s="7" t="s">
        <v>165</v>
      </c>
      <c r="H484" t="s">
        <v>153</v>
      </c>
      <c r="I484" t="s">
        <v>153</v>
      </c>
      <c r="J484" t="s">
        <v>11</v>
      </c>
      <c r="K484" s="7" t="s">
        <v>148</v>
      </c>
      <c r="L484">
        <v>1.9870000000000001</v>
      </c>
      <c r="M484" s="12">
        <v>345</v>
      </c>
    </row>
    <row r="485" spans="1:13" x14ac:dyDescent="0.25">
      <c r="A485">
        <v>141321</v>
      </c>
      <c r="B485">
        <v>56962</v>
      </c>
      <c r="C485" t="s">
        <v>15</v>
      </c>
      <c r="D485" t="s">
        <v>28</v>
      </c>
      <c r="E485">
        <v>38</v>
      </c>
      <c r="F485" s="11">
        <v>9470031000861</v>
      </c>
      <c r="G485" s="7" t="s">
        <v>165</v>
      </c>
      <c r="H485" t="s">
        <v>153</v>
      </c>
      <c r="I485" t="s">
        <v>153</v>
      </c>
      <c r="J485" t="s">
        <v>11</v>
      </c>
      <c r="K485" s="7" t="s">
        <v>148</v>
      </c>
      <c r="L485">
        <v>1.9870000000000001</v>
      </c>
      <c r="M485" s="12">
        <v>233</v>
      </c>
    </row>
    <row r="486" spans="1:13" x14ac:dyDescent="0.25">
      <c r="A486">
        <v>141348</v>
      </c>
      <c r="B486">
        <v>58301</v>
      </c>
      <c r="C486" t="s">
        <v>29</v>
      </c>
      <c r="D486" t="s">
        <v>14</v>
      </c>
      <c r="E486">
        <v>22</v>
      </c>
      <c r="F486" s="11">
        <v>131542</v>
      </c>
      <c r="G486" s="7" t="s">
        <v>165</v>
      </c>
      <c r="H486" t="s">
        <v>153</v>
      </c>
      <c r="I486" t="s">
        <v>153</v>
      </c>
      <c r="J486" t="s">
        <v>11</v>
      </c>
      <c r="K486" s="7" t="s">
        <v>148</v>
      </c>
      <c r="L486">
        <v>1.9870000000000001</v>
      </c>
      <c r="M486" s="12">
        <v>124</v>
      </c>
    </row>
    <row r="487" spans="1:13" x14ac:dyDescent="0.25">
      <c r="A487">
        <v>141506</v>
      </c>
      <c r="B487">
        <v>58321</v>
      </c>
      <c r="C487" t="s">
        <v>29</v>
      </c>
      <c r="D487" t="s">
        <v>43</v>
      </c>
      <c r="E487" t="s">
        <v>44</v>
      </c>
      <c r="F487" s="11">
        <v>183110</v>
      </c>
      <c r="G487" s="7" t="s">
        <v>165</v>
      </c>
      <c r="H487" t="s">
        <v>153</v>
      </c>
      <c r="I487" t="s">
        <v>153</v>
      </c>
      <c r="J487" t="s">
        <v>18</v>
      </c>
      <c r="K487" s="7" t="s">
        <v>148</v>
      </c>
      <c r="L487">
        <v>2.76</v>
      </c>
      <c r="M487" s="12">
        <v>177</v>
      </c>
    </row>
    <row r="488" spans="1:13" x14ac:dyDescent="0.25">
      <c r="A488">
        <v>141557</v>
      </c>
      <c r="B488">
        <v>58341</v>
      </c>
      <c r="C488" t="s">
        <v>29</v>
      </c>
      <c r="D488" t="s">
        <v>46</v>
      </c>
      <c r="E488">
        <v>15</v>
      </c>
      <c r="F488" s="11">
        <v>382932</v>
      </c>
      <c r="G488" s="7" t="s">
        <v>165</v>
      </c>
      <c r="H488" t="s">
        <v>153</v>
      </c>
      <c r="I488" t="s">
        <v>153</v>
      </c>
      <c r="J488" t="s">
        <v>18</v>
      </c>
      <c r="K488" s="7" t="s">
        <v>148</v>
      </c>
      <c r="L488">
        <v>2.76</v>
      </c>
      <c r="M488" s="12">
        <v>170</v>
      </c>
    </row>
    <row r="489" spans="1:13" x14ac:dyDescent="0.25">
      <c r="A489">
        <v>141672</v>
      </c>
      <c r="B489">
        <v>58194</v>
      </c>
      <c r="C489" t="s">
        <v>29</v>
      </c>
      <c r="D489" t="s">
        <v>31</v>
      </c>
      <c r="E489">
        <v>93</v>
      </c>
      <c r="F489" s="11">
        <v>55155505653</v>
      </c>
      <c r="G489" s="7" t="s">
        <v>165</v>
      </c>
      <c r="H489" t="s">
        <v>153</v>
      </c>
      <c r="I489" t="s">
        <v>153</v>
      </c>
      <c r="J489" t="s">
        <v>18</v>
      </c>
      <c r="K489" s="7" t="s">
        <v>148</v>
      </c>
      <c r="L489">
        <v>2.76</v>
      </c>
      <c r="M489" s="12">
        <v>276</v>
      </c>
    </row>
    <row r="490" spans="1:13" x14ac:dyDescent="0.25">
      <c r="A490">
        <v>141746</v>
      </c>
      <c r="B490">
        <v>56791</v>
      </c>
      <c r="C490" t="s">
        <v>15</v>
      </c>
      <c r="D490" t="s">
        <v>22</v>
      </c>
      <c r="E490">
        <v>46</v>
      </c>
      <c r="F490" s="11">
        <v>108336848</v>
      </c>
      <c r="G490" s="7" t="s">
        <v>165</v>
      </c>
      <c r="H490" t="s">
        <v>153</v>
      </c>
      <c r="I490" t="s">
        <v>153</v>
      </c>
      <c r="J490" t="s">
        <v>11</v>
      </c>
      <c r="K490" s="7" t="s">
        <v>148</v>
      </c>
      <c r="L490">
        <v>1.9870000000000001</v>
      </c>
      <c r="M490" s="12">
        <v>131</v>
      </c>
    </row>
    <row r="491" spans="1:13" x14ac:dyDescent="0.25">
      <c r="A491">
        <v>141778</v>
      </c>
      <c r="B491">
        <v>58375</v>
      </c>
      <c r="C491" t="s">
        <v>48</v>
      </c>
      <c r="D491" t="s">
        <v>49</v>
      </c>
      <c r="E491">
        <v>7</v>
      </c>
      <c r="F491" s="11">
        <v>103111</v>
      </c>
      <c r="G491" s="7" t="s">
        <v>165</v>
      </c>
      <c r="H491" t="s">
        <v>153</v>
      </c>
      <c r="I491" t="s">
        <v>153</v>
      </c>
      <c r="J491" t="s">
        <v>11</v>
      </c>
      <c r="K491" s="7" t="s">
        <v>148</v>
      </c>
      <c r="L491">
        <v>1.9870000000000001</v>
      </c>
      <c r="M491" s="12">
        <v>482</v>
      </c>
    </row>
    <row r="492" spans="1:13" x14ac:dyDescent="0.25">
      <c r="A492">
        <v>141832</v>
      </c>
      <c r="B492">
        <v>58342</v>
      </c>
      <c r="C492" t="s">
        <v>29</v>
      </c>
      <c r="D492" t="s">
        <v>46</v>
      </c>
      <c r="E492">
        <v>13</v>
      </c>
      <c r="F492" s="11">
        <v>99045</v>
      </c>
      <c r="G492" s="7" t="s">
        <v>165</v>
      </c>
      <c r="H492" t="s">
        <v>153</v>
      </c>
      <c r="I492" t="s">
        <v>294</v>
      </c>
      <c r="J492" t="s">
        <v>11</v>
      </c>
      <c r="K492" s="7" t="s">
        <v>148</v>
      </c>
      <c r="L492" t="s">
        <v>294</v>
      </c>
      <c r="M492" t="s">
        <v>294</v>
      </c>
    </row>
    <row r="493" spans="1:13" x14ac:dyDescent="0.25">
      <c r="A493">
        <v>141925</v>
      </c>
      <c r="B493">
        <v>59321</v>
      </c>
      <c r="C493" t="s">
        <v>50</v>
      </c>
      <c r="D493" t="s">
        <v>51</v>
      </c>
      <c r="E493" t="s">
        <v>39</v>
      </c>
      <c r="F493" s="11">
        <v>74394305</v>
      </c>
      <c r="G493" s="7" t="s">
        <v>165</v>
      </c>
      <c r="H493" t="s">
        <v>153</v>
      </c>
      <c r="I493" t="s">
        <v>153</v>
      </c>
      <c r="J493" t="s">
        <v>18</v>
      </c>
      <c r="K493" s="7" t="s">
        <v>148</v>
      </c>
      <c r="L493">
        <v>2.76</v>
      </c>
      <c r="M493" s="12">
        <v>0</v>
      </c>
    </row>
    <row r="494" spans="1:13" x14ac:dyDescent="0.25">
      <c r="A494">
        <v>142193</v>
      </c>
      <c r="B494">
        <v>58315</v>
      </c>
      <c r="C494" t="s">
        <v>29</v>
      </c>
      <c r="D494" t="s">
        <v>42</v>
      </c>
      <c r="E494">
        <v>7</v>
      </c>
      <c r="F494" s="11">
        <v>715982</v>
      </c>
      <c r="G494" s="7" t="s">
        <v>165</v>
      </c>
      <c r="H494" t="s">
        <v>153</v>
      </c>
      <c r="I494" t="s">
        <v>153</v>
      </c>
      <c r="J494" t="s">
        <v>18</v>
      </c>
      <c r="K494" s="7" t="s">
        <v>148</v>
      </c>
      <c r="L494">
        <v>2.76</v>
      </c>
      <c r="M494" s="12">
        <v>78</v>
      </c>
    </row>
    <row r="495" spans="1:13" x14ac:dyDescent="0.25">
      <c r="A495">
        <v>142559</v>
      </c>
      <c r="B495">
        <v>58312</v>
      </c>
      <c r="C495" t="s">
        <v>29</v>
      </c>
      <c r="D495" t="s">
        <v>41</v>
      </c>
      <c r="E495">
        <v>8</v>
      </c>
      <c r="F495" s="11">
        <v>9000693</v>
      </c>
      <c r="G495" s="7" t="s">
        <v>165</v>
      </c>
      <c r="H495" t="s">
        <v>153</v>
      </c>
      <c r="I495" t="s">
        <v>153</v>
      </c>
      <c r="J495" t="s">
        <v>18</v>
      </c>
      <c r="K495" s="7" t="s">
        <v>148</v>
      </c>
      <c r="L495">
        <v>2.76</v>
      </c>
      <c r="M495" s="12">
        <v>0</v>
      </c>
    </row>
    <row r="496" spans="1:13" x14ac:dyDescent="0.25">
      <c r="A496">
        <v>142633</v>
      </c>
      <c r="B496">
        <v>58360</v>
      </c>
      <c r="C496" t="s">
        <v>48</v>
      </c>
      <c r="D496" t="s">
        <v>49</v>
      </c>
      <c r="E496">
        <v>10</v>
      </c>
      <c r="F496" s="11">
        <v>117415333</v>
      </c>
      <c r="G496" s="7" t="s">
        <v>165</v>
      </c>
      <c r="H496" t="s">
        <v>153</v>
      </c>
      <c r="I496" t="s">
        <v>153</v>
      </c>
      <c r="J496" t="s">
        <v>11</v>
      </c>
      <c r="K496" s="7" t="s">
        <v>148</v>
      </c>
      <c r="L496">
        <v>1.9870000000000001</v>
      </c>
      <c r="M496" s="12">
        <v>204</v>
      </c>
    </row>
    <row r="497" spans="1:13" x14ac:dyDescent="0.25">
      <c r="A497">
        <v>142645</v>
      </c>
      <c r="B497">
        <v>58343</v>
      </c>
      <c r="C497" t="s">
        <v>29</v>
      </c>
      <c r="D497" t="s">
        <v>46</v>
      </c>
      <c r="E497">
        <v>17</v>
      </c>
      <c r="F497" s="11">
        <v>175505</v>
      </c>
      <c r="G497" s="7" t="s">
        <v>165</v>
      </c>
      <c r="H497" t="s">
        <v>153</v>
      </c>
      <c r="I497" t="s">
        <v>153</v>
      </c>
      <c r="J497" t="s">
        <v>18</v>
      </c>
      <c r="K497" s="7" t="s">
        <v>148</v>
      </c>
      <c r="L497">
        <v>2.76</v>
      </c>
      <c r="M497" s="12">
        <v>305</v>
      </c>
    </row>
    <row r="498" spans="1:13" x14ac:dyDescent="0.25">
      <c r="A498">
        <v>142939</v>
      </c>
      <c r="B498">
        <v>58341</v>
      </c>
      <c r="C498" t="s">
        <v>29</v>
      </c>
      <c r="D498" t="s">
        <v>46</v>
      </c>
      <c r="E498">
        <v>15</v>
      </c>
      <c r="F498" s="11">
        <v>54909</v>
      </c>
      <c r="G498" s="7" t="s">
        <v>165</v>
      </c>
      <c r="H498" t="s">
        <v>155</v>
      </c>
      <c r="I498" t="s">
        <v>157</v>
      </c>
      <c r="J498" t="s">
        <v>18</v>
      </c>
      <c r="K498" s="7" t="s">
        <v>148</v>
      </c>
      <c r="L498">
        <v>3.1739999999999999</v>
      </c>
      <c r="M498" s="12">
        <v>14</v>
      </c>
    </row>
    <row r="499" spans="1:13" x14ac:dyDescent="0.25">
      <c r="A499">
        <v>142939</v>
      </c>
      <c r="B499">
        <v>58341</v>
      </c>
      <c r="C499" t="s">
        <v>29</v>
      </c>
      <c r="D499" t="s">
        <v>46</v>
      </c>
      <c r="E499">
        <v>15</v>
      </c>
      <c r="F499" s="11">
        <v>54909</v>
      </c>
      <c r="G499" s="7" t="s">
        <v>165</v>
      </c>
      <c r="H499" t="s">
        <v>155</v>
      </c>
      <c r="I499" t="s">
        <v>156</v>
      </c>
      <c r="J499" t="s">
        <v>18</v>
      </c>
      <c r="K499" s="7" t="s">
        <v>148</v>
      </c>
      <c r="L499">
        <v>1.44</v>
      </c>
      <c r="M499" s="12">
        <v>106</v>
      </c>
    </row>
    <row r="500" spans="1:13" x14ac:dyDescent="0.25">
      <c r="A500">
        <v>143183</v>
      </c>
      <c r="B500">
        <v>63010</v>
      </c>
      <c r="C500" t="s">
        <v>56</v>
      </c>
      <c r="D500" t="s">
        <v>57</v>
      </c>
      <c r="E500">
        <v>21</v>
      </c>
      <c r="F500" s="11">
        <v>351548</v>
      </c>
      <c r="G500" s="7" t="s">
        <v>165</v>
      </c>
      <c r="H500" t="s">
        <v>153</v>
      </c>
      <c r="I500" t="s">
        <v>153</v>
      </c>
      <c r="J500" t="s">
        <v>18</v>
      </c>
      <c r="K500" s="7" t="s">
        <v>148</v>
      </c>
      <c r="L500">
        <v>2.76</v>
      </c>
      <c r="M500" s="12">
        <v>177</v>
      </c>
    </row>
    <row r="501" spans="1:13" x14ac:dyDescent="0.25">
      <c r="A501">
        <v>143564</v>
      </c>
      <c r="B501">
        <v>58341</v>
      </c>
      <c r="C501" t="s">
        <v>29</v>
      </c>
      <c r="D501" t="s">
        <v>46</v>
      </c>
      <c r="E501">
        <v>15</v>
      </c>
      <c r="F501" s="11">
        <v>112258</v>
      </c>
      <c r="G501" s="7" t="s">
        <v>165</v>
      </c>
      <c r="H501" t="s">
        <v>153</v>
      </c>
      <c r="I501" t="s">
        <v>153</v>
      </c>
      <c r="J501" t="s">
        <v>18</v>
      </c>
      <c r="K501" s="7" t="s">
        <v>148</v>
      </c>
      <c r="L501">
        <v>2.76</v>
      </c>
      <c r="M501" s="12">
        <v>267</v>
      </c>
    </row>
    <row r="502" spans="1:13" x14ac:dyDescent="0.25">
      <c r="A502">
        <v>143605</v>
      </c>
      <c r="B502">
        <v>58315</v>
      </c>
      <c r="C502" t="s">
        <v>29</v>
      </c>
      <c r="D502" t="s">
        <v>42</v>
      </c>
      <c r="E502">
        <v>7</v>
      </c>
      <c r="F502" s="11">
        <v>6004032</v>
      </c>
      <c r="G502" s="7" t="s">
        <v>165</v>
      </c>
      <c r="H502" t="s">
        <v>153</v>
      </c>
      <c r="I502" t="s">
        <v>294</v>
      </c>
      <c r="J502" t="s">
        <v>18</v>
      </c>
      <c r="K502" s="7" t="s">
        <v>148</v>
      </c>
      <c r="L502" t="s">
        <v>294</v>
      </c>
      <c r="M502" t="s">
        <v>294</v>
      </c>
    </row>
    <row r="503" spans="1:13" x14ac:dyDescent="0.25">
      <c r="A503">
        <v>143934</v>
      </c>
      <c r="B503">
        <v>58374</v>
      </c>
      <c r="C503" t="s">
        <v>48</v>
      </c>
      <c r="D503" t="s">
        <v>49</v>
      </c>
      <c r="E503">
        <v>23</v>
      </c>
      <c r="F503" s="11">
        <v>27244511</v>
      </c>
      <c r="G503" s="7" t="s">
        <v>165</v>
      </c>
      <c r="H503" t="s">
        <v>153</v>
      </c>
      <c r="I503" t="s">
        <v>153</v>
      </c>
      <c r="J503" t="s">
        <v>11</v>
      </c>
      <c r="K503" s="7" t="s">
        <v>148</v>
      </c>
      <c r="L503">
        <v>1.9870000000000001</v>
      </c>
      <c r="M503" s="12">
        <v>48</v>
      </c>
    </row>
    <row r="504" spans="1:13" x14ac:dyDescent="0.25">
      <c r="A504">
        <v>143970</v>
      </c>
      <c r="B504">
        <v>56764</v>
      </c>
      <c r="C504" t="s">
        <v>15</v>
      </c>
      <c r="D504" t="s">
        <v>16</v>
      </c>
      <c r="E504" t="s">
        <v>19</v>
      </c>
      <c r="F504" s="11">
        <v>13888</v>
      </c>
      <c r="G504" s="7" t="s">
        <v>165</v>
      </c>
      <c r="H504" t="s">
        <v>153</v>
      </c>
      <c r="I504" t="s">
        <v>153</v>
      </c>
      <c r="J504" t="s">
        <v>18</v>
      </c>
      <c r="K504" s="7" t="s">
        <v>148</v>
      </c>
      <c r="L504">
        <v>2.76</v>
      </c>
      <c r="M504" s="12">
        <v>53</v>
      </c>
    </row>
    <row r="505" spans="1:13" x14ac:dyDescent="0.25">
      <c r="A505">
        <v>144053</v>
      </c>
      <c r="B505">
        <v>58218</v>
      </c>
      <c r="C505" t="s">
        <v>29</v>
      </c>
      <c r="D505" t="s">
        <v>34</v>
      </c>
      <c r="E505">
        <v>3</v>
      </c>
      <c r="F505" s="11">
        <v>6925745</v>
      </c>
      <c r="G505" s="7" t="s">
        <v>165</v>
      </c>
      <c r="H505" t="s">
        <v>153</v>
      </c>
      <c r="I505" t="s">
        <v>294</v>
      </c>
      <c r="J505" t="s">
        <v>11</v>
      </c>
      <c r="K505" s="7" t="s">
        <v>148</v>
      </c>
      <c r="L505" t="s">
        <v>294</v>
      </c>
      <c r="M505" t="s">
        <v>294</v>
      </c>
    </row>
    <row r="506" spans="1:13" x14ac:dyDescent="0.25">
      <c r="A506">
        <v>144374</v>
      </c>
      <c r="B506">
        <v>59321</v>
      </c>
      <c r="C506" t="s">
        <v>50</v>
      </c>
      <c r="D506" t="s">
        <v>51</v>
      </c>
      <c r="E506" t="s">
        <v>39</v>
      </c>
      <c r="F506" s="11">
        <v>97169619</v>
      </c>
      <c r="G506" s="7" t="s">
        <v>165</v>
      </c>
      <c r="H506" t="s">
        <v>153</v>
      </c>
      <c r="I506" t="s">
        <v>294</v>
      </c>
      <c r="J506" t="s">
        <v>18</v>
      </c>
      <c r="K506" s="7" t="s">
        <v>148</v>
      </c>
      <c r="L506" t="s">
        <v>294</v>
      </c>
      <c r="M506" t="s">
        <v>294</v>
      </c>
    </row>
    <row r="507" spans="1:13" x14ac:dyDescent="0.25">
      <c r="A507">
        <v>144424</v>
      </c>
      <c r="B507">
        <v>58315</v>
      </c>
      <c r="C507" t="s">
        <v>29</v>
      </c>
      <c r="D507" t="s">
        <v>42</v>
      </c>
      <c r="E507">
        <v>7</v>
      </c>
      <c r="F507" s="11">
        <v>133810</v>
      </c>
      <c r="G507" s="7" t="s">
        <v>165</v>
      </c>
      <c r="H507" t="s">
        <v>153</v>
      </c>
      <c r="I507" t="s">
        <v>153</v>
      </c>
      <c r="J507" t="s">
        <v>18</v>
      </c>
      <c r="K507" s="7" t="s">
        <v>148</v>
      </c>
      <c r="L507">
        <v>2.76</v>
      </c>
      <c r="M507" s="12">
        <v>663</v>
      </c>
    </row>
    <row r="508" spans="1:13" x14ac:dyDescent="0.25">
      <c r="A508">
        <v>144506</v>
      </c>
      <c r="B508">
        <v>58218</v>
      </c>
      <c r="C508" t="s">
        <v>29</v>
      </c>
      <c r="D508" t="s">
        <v>34</v>
      </c>
      <c r="E508">
        <v>3</v>
      </c>
      <c r="F508" s="11">
        <v>58074208</v>
      </c>
      <c r="G508" s="7" t="s">
        <v>165</v>
      </c>
      <c r="H508" t="s">
        <v>153</v>
      </c>
      <c r="I508" t="s">
        <v>153</v>
      </c>
      <c r="J508" t="s">
        <v>11</v>
      </c>
      <c r="K508" s="7" t="s">
        <v>148</v>
      </c>
      <c r="L508">
        <v>1.9870000000000001</v>
      </c>
      <c r="M508" s="12">
        <v>210</v>
      </c>
    </row>
    <row r="509" spans="1:13" x14ac:dyDescent="0.25">
      <c r="A509">
        <v>144957</v>
      </c>
      <c r="B509">
        <v>58315</v>
      </c>
      <c r="C509" t="s">
        <v>29</v>
      </c>
      <c r="D509" t="s">
        <v>42</v>
      </c>
      <c r="E509">
        <v>7</v>
      </c>
      <c r="F509" s="11">
        <v>5005600</v>
      </c>
      <c r="G509" s="7" t="s">
        <v>165</v>
      </c>
      <c r="H509" t="s">
        <v>153</v>
      </c>
      <c r="I509" t="s">
        <v>153</v>
      </c>
      <c r="J509" t="s">
        <v>18</v>
      </c>
      <c r="K509" s="7" t="s">
        <v>148</v>
      </c>
      <c r="L509">
        <v>2.76</v>
      </c>
      <c r="M509" s="12">
        <v>237</v>
      </c>
    </row>
    <row r="510" spans="1:13" x14ac:dyDescent="0.25">
      <c r="A510">
        <v>145464</v>
      </c>
      <c r="B510">
        <v>58315</v>
      </c>
      <c r="C510" t="s">
        <v>29</v>
      </c>
      <c r="D510" t="s">
        <v>42</v>
      </c>
      <c r="E510">
        <v>7</v>
      </c>
      <c r="F510" s="11">
        <v>7789139199571</v>
      </c>
      <c r="G510" s="7" t="s">
        <v>165</v>
      </c>
      <c r="H510" t="s">
        <v>153</v>
      </c>
      <c r="I510" t="s">
        <v>153</v>
      </c>
      <c r="J510" t="s">
        <v>18</v>
      </c>
      <c r="K510" s="7" t="s">
        <v>148</v>
      </c>
      <c r="L510">
        <v>2.76</v>
      </c>
      <c r="M510" s="12">
        <v>50</v>
      </c>
    </row>
    <row r="511" spans="1:13" x14ac:dyDescent="0.25">
      <c r="A511">
        <v>145508</v>
      </c>
      <c r="B511">
        <v>58321</v>
      </c>
      <c r="C511" t="s">
        <v>29</v>
      </c>
      <c r="D511" t="s">
        <v>43</v>
      </c>
      <c r="E511" t="s">
        <v>44</v>
      </c>
      <c r="F511" s="11">
        <v>126160</v>
      </c>
      <c r="G511" s="7" t="s">
        <v>165</v>
      </c>
      <c r="H511" t="s">
        <v>153</v>
      </c>
      <c r="I511" t="s">
        <v>153</v>
      </c>
      <c r="J511" t="s">
        <v>18</v>
      </c>
      <c r="K511" s="7" t="s">
        <v>148</v>
      </c>
      <c r="L511">
        <v>2.76</v>
      </c>
      <c r="M511" s="12">
        <v>250</v>
      </c>
    </row>
    <row r="512" spans="1:13" x14ac:dyDescent="0.25">
      <c r="A512">
        <v>145971</v>
      </c>
      <c r="B512">
        <v>58204</v>
      </c>
      <c r="C512" t="s">
        <v>29</v>
      </c>
      <c r="D512" t="s">
        <v>32</v>
      </c>
      <c r="E512">
        <v>21</v>
      </c>
      <c r="F512" s="11">
        <v>124587962</v>
      </c>
      <c r="G512" s="7" t="s">
        <v>165</v>
      </c>
      <c r="H512" t="s">
        <v>153</v>
      </c>
      <c r="I512" t="s">
        <v>153</v>
      </c>
      <c r="J512" t="s">
        <v>11</v>
      </c>
      <c r="K512" s="7" t="s">
        <v>148</v>
      </c>
      <c r="L512">
        <v>1.9870000000000001</v>
      </c>
      <c r="M512" s="12">
        <v>692</v>
      </c>
    </row>
    <row r="513" spans="1:13" x14ac:dyDescent="0.25">
      <c r="A513">
        <v>146205</v>
      </c>
      <c r="B513">
        <v>58236</v>
      </c>
      <c r="C513" t="s">
        <v>29</v>
      </c>
      <c r="D513" t="s">
        <v>36</v>
      </c>
      <c r="E513">
        <v>38</v>
      </c>
      <c r="F513" s="11">
        <v>150548</v>
      </c>
      <c r="G513" s="7" t="s">
        <v>165</v>
      </c>
      <c r="H513" t="s">
        <v>153</v>
      </c>
      <c r="I513" t="s">
        <v>153</v>
      </c>
      <c r="J513" t="s">
        <v>11</v>
      </c>
      <c r="K513" s="7" t="s">
        <v>148</v>
      </c>
      <c r="L513">
        <v>1.9870000000000001</v>
      </c>
      <c r="M513" s="12">
        <v>11</v>
      </c>
    </row>
    <row r="514" spans="1:13" x14ac:dyDescent="0.25">
      <c r="A514">
        <v>146831</v>
      </c>
      <c r="B514">
        <v>58375</v>
      </c>
      <c r="C514" t="s">
        <v>48</v>
      </c>
      <c r="D514" t="s">
        <v>49</v>
      </c>
      <c r="E514">
        <v>7</v>
      </c>
      <c r="F514" s="11">
        <v>7791060052216</v>
      </c>
      <c r="G514" s="7" t="s">
        <v>170</v>
      </c>
      <c r="H514" t="s">
        <v>153</v>
      </c>
      <c r="I514" t="s">
        <v>294</v>
      </c>
      <c r="J514" t="s">
        <v>11</v>
      </c>
      <c r="K514" s="7" t="s">
        <v>148</v>
      </c>
      <c r="L514" t="s">
        <v>294</v>
      </c>
      <c r="M514" t="s">
        <v>294</v>
      </c>
    </row>
    <row r="515" spans="1:13" x14ac:dyDescent="0.25">
      <c r="A515">
        <v>146893</v>
      </c>
      <c r="B515">
        <v>58372</v>
      </c>
      <c r="C515" t="s">
        <v>48</v>
      </c>
      <c r="D515" t="s">
        <v>49</v>
      </c>
      <c r="E515">
        <v>14</v>
      </c>
      <c r="F515" s="11">
        <v>207292</v>
      </c>
      <c r="G515" s="7" t="s">
        <v>165</v>
      </c>
      <c r="H515" t="s">
        <v>153</v>
      </c>
      <c r="I515" t="s">
        <v>153</v>
      </c>
      <c r="J515" t="s">
        <v>11</v>
      </c>
      <c r="K515" s="7" t="s">
        <v>148</v>
      </c>
      <c r="L515">
        <v>1.9870000000000001</v>
      </c>
      <c r="M515" s="12">
        <v>271</v>
      </c>
    </row>
    <row r="516" spans="1:13" x14ac:dyDescent="0.25">
      <c r="A516">
        <v>147491</v>
      </c>
      <c r="B516">
        <v>58218</v>
      </c>
      <c r="C516" t="s">
        <v>29</v>
      </c>
      <c r="D516" t="s">
        <v>34</v>
      </c>
      <c r="E516">
        <v>3</v>
      </c>
      <c r="F516" s="11">
        <v>185216</v>
      </c>
      <c r="G516" s="7" t="s">
        <v>165</v>
      </c>
      <c r="H516" t="s">
        <v>153</v>
      </c>
      <c r="I516" t="s">
        <v>153</v>
      </c>
      <c r="J516" t="s">
        <v>11</v>
      </c>
      <c r="K516" s="7" t="s">
        <v>148</v>
      </c>
      <c r="L516">
        <v>1.9870000000000001</v>
      </c>
      <c r="M516" s="12">
        <v>232</v>
      </c>
    </row>
    <row r="517" spans="1:13" x14ac:dyDescent="0.25">
      <c r="A517">
        <v>147572</v>
      </c>
      <c r="B517">
        <v>58190</v>
      </c>
      <c r="C517" t="s">
        <v>29</v>
      </c>
      <c r="D517" t="s">
        <v>30</v>
      </c>
      <c r="E517">
        <v>16</v>
      </c>
      <c r="F517" s="11">
        <v>547698</v>
      </c>
      <c r="G517" s="7" t="s">
        <v>165</v>
      </c>
      <c r="H517" t="s">
        <v>153</v>
      </c>
      <c r="I517" t="s">
        <v>153</v>
      </c>
      <c r="J517" t="s">
        <v>18</v>
      </c>
      <c r="K517" s="7" t="s">
        <v>148</v>
      </c>
      <c r="L517">
        <v>2.76</v>
      </c>
      <c r="M517" s="12">
        <v>43</v>
      </c>
    </row>
    <row r="518" spans="1:13" x14ac:dyDescent="0.25">
      <c r="A518">
        <v>147900</v>
      </c>
      <c r="B518">
        <v>56844</v>
      </c>
      <c r="C518" t="s">
        <v>15</v>
      </c>
      <c r="D518" t="s">
        <v>23</v>
      </c>
      <c r="E518" t="s">
        <v>24</v>
      </c>
      <c r="F518" s="11">
        <v>141285</v>
      </c>
      <c r="G518" s="7" t="s">
        <v>165</v>
      </c>
      <c r="H518" t="s">
        <v>153</v>
      </c>
      <c r="I518" t="s">
        <v>153</v>
      </c>
      <c r="J518" t="s">
        <v>11</v>
      </c>
      <c r="K518" s="7" t="s">
        <v>148</v>
      </c>
      <c r="L518">
        <v>1.9870000000000001</v>
      </c>
      <c r="M518" s="12">
        <v>0</v>
      </c>
    </row>
    <row r="519" spans="1:13" x14ac:dyDescent="0.25">
      <c r="A519">
        <v>147920</v>
      </c>
      <c r="B519">
        <v>56844</v>
      </c>
      <c r="C519" t="s">
        <v>15</v>
      </c>
      <c r="D519" t="s">
        <v>23</v>
      </c>
      <c r="E519" t="s">
        <v>24</v>
      </c>
      <c r="F519" s="11">
        <v>141399</v>
      </c>
      <c r="G519" s="7" t="s">
        <v>170</v>
      </c>
      <c r="H519" t="s">
        <v>153</v>
      </c>
      <c r="I519" t="s">
        <v>153</v>
      </c>
      <c r="J519" t="s">
        <v>11</v>
      </c>
      <c r="K519" s="7" t="s">
        <v>148</v>
      </c>
      <c r="L519">
        <v>1.9870000000000001</v>
      </c>
      <c r="M519" s="12">
        <v>0</v>
      </c>
    </row>
    <row r="520" spans="1:13" x14ac:dyDescent="0.25">
      <c r="A520">
        <v>147924</v>
      </c>
      <c r="B520">
        <v>56844</v>
      </c>
      <c r="C520" t="s">
        <v>15</v>
      </c>
      <c r="D520" t="s">
        <v>23</v>
      </c>
      <c r="E520" t="s">
        <v>24</v>
      </c>
      <c r="F520" s="11">
        <v>141399</v>
      </c>
      <c r="G520" s="7" t="s">
        <v>170</v>
      </c>
      <c r="H520" t="s">
        <v>153</v>
      </c>
      <c r="I520" t="s">
        <v>153</v>
      </c>
      <c r="J520" t="s">
        <v>11</v>
      </c>
      <c r="K520" s="7" t="s">
        <v>148</v>
      </c>
      <c r="L520">
        <v>1.9870000000000001</v>
      </c>
      <c r="M520" s="12">
        <v>0</v>
      </c>
    </row>
    <row r="521" spans="1:13" x14ac:dyDescent="0.25">
      <c r="A521">
        <v>148173</v>
      </c>
      <c r="B521">
        <v>62980</v>
      </c>
      <c r="C521" t="s">
        <v>56</v>
      </c>
      <c r="D521" t="s">
        <v>22</v>
      </c>
      <c r="E521">
        <v>89</v>
      </c>
      <c r="F521" s="11">
        <v>1913179</v>
      </c>
      <c r="G521" s="7" t="s">
        <v>165</v>
      </c>
      <c r="H521" t="s">
        <v>153</v>
      </c>
      <c r="I521" t="s">
        <v>294</v>
      </c>
      <c r="J521" t="s">
        <v>18</v>
      </c>
      <c r="K521" s="7" t="s">
        <v>148</v>
      </c>
      <c r="L521" t="s">
        <v>294</v>
      </c>
      <c r="M521" t="s">
        <v>294</v>
      </c>
    </row>
    <row r="522" spans="1:13" x14ac:dyDescent="0.25">
      <c r="A522">
        <v>148289</v>
      </c>
      <c r="B522">
        <v>58210</v>
      </c>
      <c r="C522" t="s">
        <v>29</v>
      </c>
      <c r="D522" t="s">
        <v>32</v>
      </c>
      <c r="E522">
        <v>27</v>
      </c>
      <c r="F522" s="11">
        <v>7737150</v>
      </c>
      <c r="G522" s="7" t="s">
        <v>165</v>
      </c>
      <c r="H522" t="s">
        <v>153</v>
      </c>
      <c r="I522" t="s">
        <v>153</v>
      </c>
      <c r="J522" t="s">
        <v>11</v>
      </c>
      <c r="K522" s="7" t="s">
        <v>148</v>
      </c>
      <c r="L522">
        <v>1.9870000000000001</v>
      </c>
      <c r="M522" s="12">
        <v>0</v>
      </c>
    </row>
    <row r="523" spans="1:13" x14ac:dyDescent="0.25">
      <c r="A523">
        <v>149282</v>
      </c>
      <c r="B523">
        <v>58329</v>
      </c>
      <c r="C523" t="s">
        <v>29</v>
      </c>
      <c r="D523" t="s">
        <v>43</v>
      </c>
      <c r="E523">
        <v>25</v>
      </c>
      <c r="F523" s="11">
        <v>123357</v>
      </c>
      <c r="G523" s="7" t="s">
        <v>165</v>
      </c>
      <c r="H523" t="s">
        <v>153</v>
      </c>
      <c r="I523" t="s">
        <v>153</v>
      </c>
      <c r="J523" t="s">
        <v>18</v>
      </c>
      <c r="K523" s="7" t="s">
        <v>148</v>
      </c>
      <c r="L523">
        <v>2.76</v>
      </c>
      <c r="M523" s="12">
        <v>1231</v>
      </c>
    </row>
    <row r="524" spans="1:13" x14ac:dyDescent="0.25">
      <c r="A524">
        <v>149394</v>
      </c>
      <c r="B524">
        <v>58212</v>
      </c>
      <c r="C524" t="s">
        <v>29</v>
      </c>
      <c r="D524" t="s">
        <v>32</v>
      </c>
      <c r="E524">
        <v>25</v>
      </c>
      <c r="F524" s="11" t="s">
        <v>179</v>
      </c>
      <c r="G524" s="7" t="s">
        <v>165</v>
      </c>
      <c r="H524" t="s">
        <v>153</v>
      </c>
      <c r="I524" t="s">
        <v>153</v>
      </c>
      <c r="J524" t="s">
        <v>11</v>
      </c>
      <c r="K524" s="7" t="s">
        <v>148</v>
      </c>
      <c r="L524">
        <v>1.9870000000000001</v>
      </c>
      <c r="M524" s="12">
        <v>293</v>
      </c>
    </row>
    <row r="525" spans="1:13" x14ac:dyDescent="0.25">
      <c r="A525">
        <v>149557</v>
      </c>
      <c r="B525">
        <v>56963</v>
      </c>
      <c r="C525" t="s">
        <v>15</v>
      </c>
      <c r="D525" t="s">
        <v>28</v>
      </c>
      <c r="E525">
        <v>36</v>
      </c>
      <c r="F525" s="11">
        <v>107274306</v>
      </c>
      <c r="G525" s="7" t="s">
        <v>165</v>
      </c>
      <c r="H525" t="s">
        <v>153</v>
      </c>
      <c r="I525" t="s">
        <v>153</v>
      </c>
      <c r="J525" t="s">
        <v>11</v>
      </c>
      <c r="K525" s="7" t="s">
        <v>148</v>
      </c>
      <c r="L525">
        <v>1.9870000000000001</v>
      </c>
      <c r="M525" s="12">
        <v>156</v>
      </c>
    </row>
    <row r="526" spans="1:13" x14ac:dyDescent="0.25">
      <c r="A526">
        <v>149858</v>
      </c>
      <c r="B526">
        <v>58373</v>
      </c>
      <c r="C526" t="s">
        <v>48</v>
      </c>
      <c r="D526" t="s">
        <v>49</v>
      </c>
      <c r="E526">
        <v>25</v>
      </c>
      <c r="F526" s="11">
        <v>27277711</v>
      </c>
      <c r="G526" s="7" t="s">
        <v>165</v>
      </c>
      <c r="H526" t="s">
        <v>153</v>
      </c>
      <c r="I526" t="s">
        <v>153</v>
      </c>
      <c r="J526" t="s">
        <v>11</v>
      </c>
      <c r="K526" s="7" t="s">
        <v>148</v>
      </c>
      <c r="L526">
        <v>1.9870000000000001</v>
      </c>
      <c r="M526" s="12">
        <v>198</v>
      </c>
    </row>
    <row r="527" spans="1:13" x14ac:dyDescent="0.25">
      <c r="A527">
        <v>150178</v>
      </c>
      <c r="B527">
        <v>58321</v>
      </c>
      <c r="C527" t="s">
        <v>29</v>
      </c>
      <c r="D527" t="s">
        <v>43</v>
      </c>
      <c r="E527" t="s">
        <v>44</v>
      </c>
      <c r="F527" s="11">
        <v>53555623200</v>
      </c>
      <c r="G527" s="7" t="s">
        <v>165</v>
      </c>
      <c r="H527" t="s">
        <v>153</v>
      </c>
      <c r="I527" t="s">
        <v>153</v>
      </c>
      <c r="J527" t="s">
        <v>18</v>
      </c>
      <c r="K527" s="7" t="s">
        <v>148</v>
      </c>
      <c r="L527">
        <v>2.76</v>
      </c>
      <c r="M527" s="12">
        <v>370</v>
      </c>
    </row>
    <row r="528" spans="1:13" x14ac:dyDescent="0.25">
      <c r="A528">
        <v>150386</v>
      </c>
      <c r="B528">
        <v>56963</v>
      </c>
      <c r="C528" t="s">
        <v>15</v>
      </c>
      <c r="D528" t="s">
        <v>28</v>
      </c>
      <c r="E528">
        <v>36</v>
      </c>
      <c r="F528" s="11">
        <v>275551</v>
      </c>
      <c r="G528" s="7" t="s">
        <v>165</v>
      </c>
      <c r="H528" t="s">
        <v>153</v>
      </c>
      <c r="I528" t="s">
        <v>153</v>
      </c>
      <c r="J528" t="s">
        <v>11</v>
      </c>
      <c r="K528" s="7" t="s">
        <v>148</v>
      </c>
      <c r="L528">
        <v>1.9870000000000001</v>
      </c>
      <c r="M528" s="12">
        <v>162</v>
      </c>
    </row>
    <row r="529" spans="1:13" x14ac:dyDescent="0.25">
      <c r="A529">
        <v>150486</v>
      </c>
      <c r="B529">
        <v>58327</v>
      </c>
      <c r="C529" t="s">
        <v>29</v>
      </c>
      <c r="D529" t="s">
        <v>43</v>
      </c>
      <c r="E529" t="s">
        <v>45</v>
      </c>
      <c r="F529" s="11">
        <v>543554</v>
      </c>
      <c r="G529" s="7" t="s">
        <v>165</v>
      </c>
      <c r="H529" t="s">
        <v>153</v>
      </c>
      <c r="I529" t="s">
        <v>294</v>
      </c>
      <c r="J529" t="s">
        <v>18</v>
      </c>
      <c r="K529" s="7" t="s">
        <v>148</v>
      </c>
      <c r="L529" t="s">
        <v>294</v>
      </c>
      <c r="M529" t="s">
        <v>294</v>
      </c>
    </row>
    <row r="530" spans="1:13" x14ac:dyDescent="0.25">
      <c r="A530">
        <v>150614</v>
      </c>
      <c r="B530">
        <v>58362</v>
      </c>
      <c r="C530" t="s">
        <v>48</v>
      </c>
      <c r="D530" t="s">
        <v>49</v>
      </c>
      <c r="E530">
        <v>4</v>
      </c>
      <c r="F530" s="11">
        <v>12392510</v>
      </c>
      <c r="G530" s="7" t="s">
        <v>165</v>
      </c>
      <c r="H530" t="s">
        <v>153</v>
      </c>
      <c r="I530" t="s">
        <v>153</v>
      </c>
      <c r="J530" t="s">
        <v>11</v>
      </c>
      <c r="K530" s="7" t="s">
        <v>148</v>
      </c>
      <c r="L530">
        <v>1.9870000000000001</v>
      </c>
      <c r="M530" s="12">
        <v>350</v>
      </c>
    </row>
    <row r="531" spans="1:13" x14ac:dyDescent="0.25">
      <c r="A531">
        <v>150622</v>
      </c>
      <c r="B531">
        <v>56761</v>
      </c>
      <c r="C531" t="s">
        <v>15</v>
      </c>
      <c r="D531" t="s">
        <v>16</v>
      </c>
      <c r="E531" t="s">
        <v>17</v>
      </c>
      <c r="F531" s="11">
        <v>186567</v>
      </c>
      <c r="G531" s="7" t="s">
        <v>165</v>
      </c>
      <c r="H531" t="s">
        <v>153</v>
      </c>
      <c r="I531" t="s">
        <v>153</v>
      </c>
      <c r="J531" t="s">
        <v>18</v>
      </c>
      <c r="K531" s="7" t="s">
        <v>148</v>
      </c>
      <c r="L531">
        <v>2.76</v>
      </c>
      <c r="M531" s="12">
        <v>59</v>
      </c>
    </row>
    <row r="532" spans="1:13" x14ac:dyDescent="0.25">
      <c r="A532">
        <v>150828</v>
      </c>
      <c r="B532">
        <v>58202</v>
      </c>
      <c r="C532" t="s">
        <v>29</v>
      </c>
      <c r="D532" t="s">
        <v>32</v>
      </c>
      <c r="E532" t="s">
        <v>33</v>
      </c>
      <c r="F532" s="11">
        <v>577781</v>
      </c>
      <c r="G532" s="7" t="s">
        <v>165</v>
      </c>
      <c r="H532" t="s">
        <v>153</v>
      </c>
      <c r="I532" t="s">
        <v>294</v>
      </c>
      <c r="J532" t="s">
        <v>18</v>
      </c>
      <c r="K532" s="7" t="s">
        <v>148</v>
      </c>
      <c r="L532" t="s">
        <v>294</v>
      </c>
      <c r="M532" t="s">
        <v>294</v>
      </c>
    </row>
    <row r="533" spans="1:13" x14ac:dyDescent="0.25">
      <c r="A533">
        <v>151007</v>
      </c>
      <c r="B533">
        <v>58315</v>
      </c>
      <c r="C533" t="s">
        <v>29</v>
      </c>
      <c r="D533" t="s">
        <v>42</v>
      </c>
      <c r="E533">
        <v>7</v>
      </c>
      <c r="F533" s="11">
        <v>261428</v>
      </c>
      <c r="G533" s="7" t="s">
        <v>165</v>
      </c>
      <c r="H533" t="s">
        <v>153</v>
      </c>
      <c r="I533" t="s">
        <v>294</v>
      </c>
      <c r="J533" t="s">
        <v>18</v>
      </c>
      <c r="K533" s="7" t="s">
        <v>148</v>
      </c>
      <c r="L533" t="s">
        <v>294</v>
      </c>
      <c r="M533" t="s">
        <v>294</v>
      </c>
    </row>
    <row r="534" spans="1:13" x14ac:dyDescent="0.25">
      <c r="A534">
        <v>151395</v>
      </c>
      <c r="B534">
        <v>56844</v>
      </c>
      <c r="C534" t="s">
        <v>15</v>
      </c>
      <c r="D534" t="s">
        <v>23</v>
      </c>
      <c r="E534" t="s">
        <v>24</v>
      </c>
      <c r="F534" s="11">
        <v>141773</v>
      </c>
      <c r="G534" s="7" t="s">
        <v>165</v>
      </c>
      <c r="H534" t="s">
        <v>153</v>
      </c>
      <c r="I534" t="s">
        <v>153</v>
      </c>
      <c r="J534" t="s">
        <v>11</v>
      </c>
      <c r="K534" s="7" t="s">
        <v>148</v>
      </c>
      <c r="L534">
        <v>1.9870000000000001</v>
      </c>
      <c r="M534" s="12">
        <v>185</v>
      </c>
    </row>
    <row r="535" spans="1:13" x14ac:dyDescent="0.25">
      <c r="A535">
        <v>151397</v>
      </c>
      <c r="B535">
        <v>56844</v>
      </c>
      <c r="C535" t="s">
        <v>15</v>
      </c>
      <c r="D535" t="s">
        <v>23</v>
      </c>
      <c r="E535" t="s">
        <v>24</v>
      </c>
      <c r="F535" s="11">
        <v>141429</v>
      </c>
      <c r="G535" s="7" t="s">
        <v>165</v>
      </c>
      <c r="H535" t="s">
        <v>153</v>
      </c>
      <c r="I535" t="s">
        <v>153</v>
      </c>
      <c r="J535" t="s">
        <v>11</v>
      </c>
      <c r="K535" s="7" t="s">
        <v>148</v>
      </c>
      <c r="L535">
        <v>1.9870000000000001</v>
      </c>
      <c r="M535" s="12">
        <v>64</v>
      </c>
    </row>
    <row r="536" spans="1:13" x14ac:dyDescent="0.25">
      <c r="A536">
        <v>151488</v>
      </c>
      <c r="B536">
        <v>58370</v>
      </c>
      <c r="C536" t="s">
        <v>48</v>
      </c>
      <c r="D536" t="s">
        <v>49</v>
      </c>
      <c r="E536">
        <v>18</v>
      </c>
      <c r="F536" s="11">
        <v>140153</v>
      </c>
      <c r="G536" s="7" t="s">
        <v>165</v>
      </c>
      <c r="H536" t="s">
        <v>153</v>
      </c>
      <c r="I536" t="s">
        <v>153</v>
      </c>
      <c r="J536" t="s">
        <v>11</v>
      </c>
      <c r="K536" s="7" t="s">
        <v>148</v>
      </c>
      <c r="L536">
        <v>1.9870000000000001</v>
      </c>
      <c r="M536" s="12">
        <v>276</v>
      </c>
    </row>
    <row r="537" spans="1:13" x14ac:dyDescent="0.25">
      <c r="A537">
        <v>151589</v>
      </c>
      <c r="B537">
        <v>58314</v>
      </c>
      <c r="C537" t="s">
        <v>29</v>
      </c>
      <c r="D537" t="s">
        <v>42</v>
      </c>
      <c r="E537">
        <v>6</v>
      </c>
      <c r="F537" s="11">
        <v>750345</v>
      </c>
      <c r="G537" s="7" t="s">
        <v>170</v>
      </c>
      <c r="H537" t="s">
        <v>153</v>
      </c>
      <c r="I537" t="s">
        <v>294</v>
      </c>
      <c r="J537" t="s">
        <v>11</v>
      </c>
      <c r="K537" s="7" t="s">
        <v>148</v>
      </c>
      <c r="L537" t="s">
        <v>294</v>
      </c>
      <c r="M537" t="s">
        <v>294</v>
      </c>
    </row>
    <row r="538" spans="1:13" x14ac:dyDescent="0.25">
      <c r="A538">
        <v>151874</v>
      </c>
      <c r="B538">
        <v>56844</v>
      </c>
      <c r="C538" t="s">
        <v>15</v>
      </c>
      <c r="D538" t="s">
        <v>23</v>
      </c>
      <c r="E538" t="s">
        <v>24</v>
      </c>
      <c r="F538" s="11">
        <v>141284</v>
      </c>
      <c r="G538" s="7" t="s">
        <v>165</v>
      </c>
      <c r="H538" t="s">
        <v>153</v>
      </c>
      <c r="I538" t="s">
        <v>153</v>
      </c>
      <c r="J538" t="s">
        <v>11</v>
      </c>
      <c r="K538" s="7" t="s">
        <v>148</v>
      </c>
      <c r="L538">
        <v>1.9870000000000001</v>
      </c>
      <c r="M538" s="12">
        <v>182</v>
      </c>
    </row>
    <row r="539" spans="1:13" x14ac:dyDescent="0.25">
      <c r="A539">
        <v>151876</v>
      </c>
      <c r="B539">
        <v>56844</v>
      </c>
      <c r="C539" t="s">
        <v>15</v>
      </c>
      <c r="D539" t="s">
        <v>23</v>
      </c>
      <c r="E539" t="s">
        <v>24</v>
      </c>
      <c r="F539" s="11">
        <v>142199</v>
      </c>
      <c r="G539" s="7" t="s">
        <v>165</v>
      </c>
      <c r="H539" t="s">
        <v>153</v>
      </c>
      <c r="I539" t="s">
        <v>153</v>
      </c>
      <c r="J539" t="s">
        <v>11</v>
      </c>
      <c r="K539" s="7" t="s">
        <v>148</v>
      </c>
      <c r="L539">
        <v>1.9870000000000001</v>
      </c>
      <c r="M539" s="12">
        <v>130</v>
      </c>
    </row>
    <row r="540" spans="1:13" x14ac:dyDescent="0.25">
      <c r="A540">
        <v>151891</v>
      </c>
      <c r="B540">
        <v>56844</v>
      </c>
      <c r="C540" t="s">
        <v>15</v>
      </c>
      <c r="D540" t="s">
        <v>23</v>
      </c>
      <c r="E540" t="s">
        <v>24</v>
      </c>
      <c r="F540" s="11">
        <v>141325</v>
      </c>
      <c r="G540" s="7" t="s">
        <v>165</v>
      </c>
      <c r="H540" t="s">
        <v>153</v>
      </c>
      <c r="I540" t="s">
        <v>153</v>
      </c>
      <c r="J540" t="s">
        <v>11</v>
      </c>
      <c r="K540" s="7" t="s">
        <v>148</v>
      </c>
      <c r="L540">
        <v>1.9870000000000001</v>
      </c>
      <c r="M540" s="12">
        <v>114</v>
      </c>
    </row>
    <row r="541" spans="1:13" x14ac:dyDescent="0.25">
      <c r="A541">
        <v>152065</v>
      </c>
      <c r="B541">
        <v>58346</v>
      </c>
      <c r="C541" t="s">
        <v>29</v>
      </c>
      <c r="D541" t="s">
        <v>47</v>
      </c>
      <c r="E541">
        <v>14</v>
      </c>
      <c r="F541" s="11">
        <v>186908</v>
      </c>
      <c r="G541" s="7" t="s">
        <v>165</v>
      </c>
      <c r="H541" t="s">
        <v>153</v>
      </c>
      <c r="I541" t="s">
        <v>153</v>
      </c>
      <c r="J541" t="s">
        <v>11</v>
      </c>
      <c r="K541" s="7" t="s">
        <v>148</v>
      </c>
      <c r="L541">
        <v>1.9870000000000001</v>
      </c>
      <c r="M541" s="12">
        <v>286</v>
      </c>
    </row>
    <row r="542" spans="1:13" x14ac:dyDescent="0.25">
      <c r="A542">
        <v>152678</v>
      </c>
      <c r="B542">
        <v>58374</v>
      </c>
      <c r="C542" t="s">
        <v>48</v>
      </c>
      <c r="D542" t="s">
        <v>49</v>
      </c>
      <c r="E542">
        <v>23</v>
      </c>
      <c r="F542" s="11">
        <v>27533111</v>
      </c>
      <c r="G542" s="7" t="s">
        <v>165</v>
      </c>
      <c r="H542" t="s">
        <v>153</v>
      </c>
      <c r="I542" t="s">
        <v>153</v>
      </c>
      <c r="J542" t="s">
        <v>11</v>
      </c>
      <c r="K542" s="7" t="s">
        <v>148</v>
      </c>
      <c r="L542">
        <v>1.9870000000000001</v>
      </c>
      <c r="M542" s="12">
        <v>194</v>
      </c>
    </row>
    <row r="543" spans="1:13" x14ac:dyDescent="0.25">
      <c r="A543">
        <v>152686</v>
      </c>
      <c r="B543">
        <v>62292</v>
      </c>
      <c r="C543" t="s">
        <v>54</v>
      </c>
      <c r="D543" t="s">
        <v>55</v>
      </c>
      <c r="E543">
        <v>11</v>
      </c>
      <c r="F543" s="11">
        <v>98614</v>
      </c>
      <c r="G543" s="7" t="s">
        <v>165</v>
      </c>
      <c r="H543" t="s">
        <v>153</v>
      </c>
      <c r="I543" t="s">
        <v>294</v>
      </c>
      <c r="J543" t="s">
        <v>18</v>
      </c>
      <c r="K543" s="7" t="s">
        <v>148</v>
      </c>
      <c r="L543" t="s">
        <v>294</v>
      </c>
      <c r="M543" t="s">
        <v>294</v>
      </c>
    </row>
    <row r="544" spans="1:13" x14ac:dyDescent="0.25">
      <c r="A544">
        <v>153026</v>
      </c>
      <c r="B544">
        <v>62291</v>
      </c>
      <c r="C544" t="s">
        <v>54</v>
      </c>
      <c r="D544" t="s">
        <v>55</v>
      </c>
      <c r="E544">
        <v>9</v>
      </c>
      <c r="F544" s="11">
        <v>228950</v>
      </c>
      <c r="G544" s="7" t="s">
        <v>165</v>
      </c>
      <c r="H544" t="s">
        <v>153</v>
      </c>
      <c r="I544" t="s">
        <v>153</v>
      </c>
      <c r="J544" t="s">
        <v>18</v>
      </c>
      <c r="K544" s="7" t="s">
        <v>148</v>
      </c>
      <c r="L544">
        <v>2.76</v>
      </c>
      <c r="M544" s="12">
        <v>-43</v>
      </c>
    </row>
    <row r="545" spans="1:13" x14ac:dyDescent="0.25">
      <c r="A545">
        <v>153504</v>
      </c>
      <c r="B545">
        <v>58204</v>
      </c>
      <c r="C545" t="s">
        <v>29</v>
      </c>
      <c r="D545" t="s">
        <v>32</v>
      </c>
      <c r="E545">
        <v>21</v>
      </c>
      <c r="F545" s="11">
        <v>689594</v>
      </c>
      <c r="G545" s="7" t="s">
        <v>165</v>
      </c>
      <c r="H545" t="s">
        <v>153</v>
      </c>
      <c r="I545" t="s">
        <v>153</v>
      </c>
      <c r="J545" t="s">
        <v>11</v>
      </c>
      <c r="K545" s="7" t="s">
        <v>148</v>
      </c>
      <c r="L545">
        <v>1.9870000000000001</v>
      </c>
      <c r="M545" s="12">
        <v>157</v>
      </c>
    </row>
    <row r="546" spans="1:13" x14ac:dyDescent="0.25">
      <c r="A546">
        <v>153970</v>
      </c>
      <c r="B546">
        <v>58218</v>
      </c>
      <c r="C546" t="s">
        <v>29</v>
      </c>
      <c r="D546" t="s">
        <v>34</v>
      </c>
      <c r="E546">
        <v>3</v>
      </c>
      <c r="F546" s="11">
        <v>57110038</v>
      </c>
      <c r="G546" s="7" t="s">
        <v>165</v>
      </c>
      <c r="H546" t="s">
        <v>153</v>
      </c>
      <c r="I546" t="s">
        <v>294</v>
      </c>
      <c r="J546" t="s">
        <v>11</v>
      </c>
      <c r="K546" s="7" t="s">
        <v>148</v>
      </c>
      <c r="L546" t="s">
        <v>294</v>
      </c>
      <c r="M546" t="s">
        <v>294</v>
      </c>
    </row>
    <row r="547" spans="1:13" x14ac:dyDescent="0.25">
      <c r="A547">
        <v>154125</v>
      </c>
      <c r="B547">
        <v>56963</v>
      </c>
      <c r="C547" t="s">
        <v>15</v>
      </c>
      <c r="D547" t="s">
        <v>28</v>
      </c>
      <c r="E547">
        <v>36</v>
      </c>
      <c r="F547" s="11">
        <v>186333</v>
      </c>
      <c r="G547" s="7" t="s">
        <v>165</v>
      </c>
      <c r="H547" t="s">
        <v>153</v>
      </c>
      <c r="I547" t="s">
        <v>153</v>
      </c>
      <c r="J547" t="s">
        <v>11</v>
      </c>
      <c r="K547" s="7" t="s">
        <v>148</v>
      </c>
      <c r="L547">
        <v>1.9870000000000001</v>
      </c>
      <c r="M547" s="12">
        <v>201</v>
      </c>
    </row>
    <row r="548" spans="1:13" x14ac:dyDescent="0.25">
      <c r="A548">
        <v>154225</v>
      </c>
      <c r="B548">
        <v>58321</v>
      </c>
      <c r="C548" t="s">
        <v>29</v>
      </c>
      <c r="D548" t="s">
        <v>43</v>
      </c>
      <c r="E548" t="s">
        <v>44</v>
      </c>
      <c r="F548" s="11">
        <v>10246</v>
      </c>
      <c r="G548" s="7" t="s">
        <v>165</v>
      </c>
      <c r="H548" t="s">
        <v>153</v>
      </c>
      <c r="I548" t="s">
        <v>153</v>
      </c>
      <c r="J548" t="s">
        <v>18</v>
      </c>
      <c r="K548" s="7" t="s">
        <v>148</v>
      </c>
      <c r="L548">
        <v>2.76</v>
      </c>
      <c r="M548" s="12">
        <v>1050</v>
      </c>
    </row>
    <row r="549" spans="1:13" x14ac:dyDescent="0.25">
      <c r="A549">
        <v>154228</v>
      </c>
      <c r="B549">
        <v>56963</v>
      </c>
      <c r="C549" t="s">
        <v>15</v>
      </c>
      <c r="D549" t="s">
        <v>28</v>
      </c>
      <c r="E549">
        <v>36</v>
      </c>
      <c r="F549" s="11">
        <v>126295554</v>
      </c>
      <c r="G549" s="7" t="s">
        <v>165</v>
      </c>
      <c r="H549" t="s">
        <v>153</v>
      </c>
      <c r="I549" t="s">
        <v>153</v>
      </c>
      <c r="J549" t="s">
        <v>11</v>
      </c>
      <c r="K549" s="7" t="s">
        <v>148</v>
      </c>
      <c r="L549">
        <v>1.9870000000000001</v>
      </c>
      <c r="M549" s="12">
        <v>178</v>
      </c>
    </row>
    <row r="550" spans="1:13" x14ac:dyDescent="0.25">
      <c r="A550">
        <v>155076</v>
      </c>
      <c r="B550">
        <v>58360</v>
      </c>
      <c r="C550" t="s">
        <v>48</v>
      </c>
      <c r="D550" t="s">
        <v>49</v>
      </c>
      <c r="E550">
        <v>10</v>
      </c>
      <c r="F550" s="11">
        <v>97993</v>
      </c>
      <c r="G550" s="7" t="s">
        <v>165</v>
      </c>
      <c r="H550" t="s">
        <v>153</v>
      </c>
      <c r="I550" t="s">
        <v>294</v>
      </c>
      <c r="J550" t="s">
        <v>11</v>
      </c>
      <c r="K550" s="7" t="s">
        <v>148</v>
      </c>
      <c r="L550" t="s">
        <v>294</v>
      </c>
      <c r="M550" t="s">
        <v>294</v>
      </c>
    </row>
    <row r="551" spans="1:13" x14ac:dyDescent="0.25">
      <c r="A551">
        <v>155096</v>
      </c>
      <c r="B551">
        <v>56963</v>
      </c>
      <c r="C551" t="s">
        <v>15</v>
      </c>
      <c r="D551" t="s">
        <v>28</v>
      </c>
      <c r="E551">
        <v>36</v>
      </c>
      <c r="F551" s="11">
        <v>88004</v>
      </c>
      <c r="G551" s="7" t="s">
        <v>165</v>
      </c>
      <c r="H551" t="s">
        <v>153</v>
      </c>
      <c r="I551" t="s">
        <v>153</v>
      </c>
      <c r="J551" t="s">
        <v>11</v>
      </c>
      <c r="K551" s="7" t="s">
        <v>148</v>
      </c>
      <c r="L551">
        <v>1.9870000000000001</v>
      </c>
      <c r="M551" s="12">
        <v>273</v>
      </c>
    </row>
    <row r="552" spans="1:13" x14ac:dyDescent="0.25">
      <c r="A552">
        <v>155356</v>
      </c>
      <c r="B552">
        <v>59321</v>
      </c>
      <c r="C552" t="s">
        <v>50</v>
      </c>
      <c r="D552" t="s">
        <v>51</v>
      </c>
      <c r="E552" t="s">
        <v>39</v>
      </c>
      <c r="F552" s="11">
        <v>17076009</v>
      </c>
      <c r="G552" s="7" t="s">
        <v>165</v>
      </c>
      <c r="H552" t="s">
        <v>153</v>
      </c>
      <c r="I552" t="s">
        <v>294</v>
      </c>
      <c r="J552" t="s">
        <v>18</v>
      </c>
      <c r="K552" s="7" t="s">
        <v>148</v>
      </c>
      <c r="L552" t="s">
        <v>294</v>
      </c>
      <c r="M552" t="s">
        <v>294</v>
      </c>
    </row>
    <row r="553" spans="1:13" x14ac:dyDescent="0.25">
      <c r="A553">
        <v>155587</v>
      </c>
      <c r="B553">
        <v>58194</v>
      </c>
      <c r="C553" t="s">
        <v>29</v>
      </c>
      <c r="D553" t="s">
        <v>31</v>
      </c>
      <c r="E553">
        <v>93</v>
      </c>
      <c r="F553" s="11">
        <v>2400822</v>
      </c>
      <c r="G553" s="7" t="s">
        <v>165</v>
      </c>
      <c r="H553" t="s">
        <v>153</v>
      </c>
      <c r="I553" t="s">
        <v>153</v>
      </c>
      <c r="J553" t="s">
        <v>18</v>
      </c>
      <c r="K553" s="7" t="s">
        <v>148</v>
      </c>
      <c r="L553">
        <v>2.76</v>
      </c>
      <c r="M553" s="12">
        <v>213</v>
      </c>
    </row>
    <row r="554" spans="1:13" x14ac:dyDescent="0.25">
      <c r="A554">
        <v>155595</v>
      </c>
      <c r="B554">
        <v>58315</v>
      </c>
      <c r="C554" t="s">
        <v>29</v>
      </c>
      <c r="D554" t="s">
        <v>42</v>
      </c>
      <c r="E554">
        <v>7</v>
      </c>
      <c r="F554" s="11" t="s">
        <v>180</v>
      </c>
      <c r="G554" s="7" t="s">
        <v>165</v>
      </c>
      <c r="H554" t="s">
        <v>153</v>
      </c>
      <c r="I554" t="s">
        <v>153</v>
      </c>
      <c r="J554" t="s">
        <v>18</v>
      </c>
      <c r="K554" s="7" t="s">
        <v>148</v>
      </c>
      <c r="L554">
        <v>2.76</v>
      </c>
      <c r="M554" s="12">
        <v>83</v>
      </c>
    </row>
    <row r="555" spans="1:13" x14ac:dyDescent="0.25">
      <c r="A555">
        <v>155670</v>
      </c>
      <c r="B555">
        <v>58370</v>
      </c>
      <c r="C555" t="s">
        <v>48</v>
      </c>
      <c r="D555" t="s">
        <v>49</v>
      </c>
      <c r="E555">
        <v>18</v>
      </c>
      <c r="F555" s="11">
        <v>257788</v>
      </c>
      <c r="G555" s="7" t="s">
        <v>165</v>
      </c>
      <c r="H555" t="s">
        <v>153</v>
      </c>
      <c r="I555" t="s">
        <v>153</v>
      </c>
      <c r="J555" t="s">
        <v>11</v>
      </c>
      <c r="K555" s="7" t="s">
        <v>148</v>
      </c>
      <c r="L555">
        <v>1.9870000000000001</v>
      </c>
      <c r="M555" s="12">
        <v>-2247</v>
      </c>
    </row>
    <row r="556" spans="1:13" x14ac:dyDescent="0.25">
      <c r="A556">
        <v>155945</v>
      </c>
      <c r="B556">
        <v>58236</v>
      </c>
      <c r="C556" t="s">
        <v>29</v>
      </c>
      <c r="D556" t="s">
        <v>36</v>
      </c>
      <c r="E556">
        <v>38</v>
      </c>
      <c r="F556" s="11">
        <v>100395</v>
      </c>
      <c r="G556" s="7" t="s">
        <v>165</v>
      </c>
      <c r="H556" t="s">
        <v>153</v>
      </c>
      <c r="I556" t="s">
        <v>153</v>
      </c>
      <c r="J556" t="s">
        <v>11</v>
      </c>
      <c r="K556" s="7" t="s">
        <v>148</v>
      </c>
      <c r="L556">
        <v>1.9870000000000001</v>
      </c>
      <c r="M556" s="12">
        <v>280</v>
      </c>
    </row>
    <row r="557" spans="1:13" x14ac:dyDescent="0.25">
      <c r="A557">
        <v>156299</v>
      </c>
      <c r="B557">
        <v>56789</v>
      </c>
      <c r="C557" t="s">
        <v>15</v>
      </c>
      <c r="D557" t="s">
        <v>22</v>
      </c>
      <c r="E557">
        <v>9</v>
      </c>
      <c r="F557" s="11">
        <v>118226517</v>
      </c>
      <c r="G557" s="7" t="s">
        <v>165</v>
      </c>
      <c r="H557" t="s">
        <v>153</v>
      </c>
      <c r="I557" t="s">
        <v>153</v>
      </c>
      <c r="J557" t="s">
        <v>18</v>
      </c>
      <c r="K557" s="7" t="s">
        <v>148</v>
      </c>
      <c r="L557">
        <v>2.76</v>
      </c>
      <c r="M557" s="12">
        <v>119</v>
      </c>
    </row>
    <row r="558" spans="1:13" x14ac:dyDescent="0.25">
      <c r="A558">
        <v>156320</v>
      </c>
      <c r="B558">
        <v>58301</v>
      </c>
      <c r="C558" t="s">
        <v>29</v>
      </c>
      <c r="D558" t="s">
        <v>14</v>
      </c>
      <c r="E558">
        <v>22</v>
      </c>
      <c r="F558" s="11">
        <v>961006</v>
      </c>
      <c r="G558" s="7" t="s">
        <v>165</v>
      </c>
      <c r="H558" t="s">
        <v>153</v>
      </c>
      <c r="I558" t="s">
        <v>153</v>
      </c>
      <c r="J558" t="s">
        <v>11</v>
      </c>
      <c r="K558" s="7" t="s">
        <v>148</v>
      </c>
      <c r="L558">
        <v>1.9870000000000001</v>
      </c>
      <c r="M558" s="12">
        <v>280</v>
      </c>
    </row>
    <row r="559" spans="1:13" x14ac:dyDescent="0.25">
      <c r="A559">
        <v>156394</v>
      </c>
      <c r="B559">
        <v>58218</v>
      </c>
      <c r="C559" t="s">
        <v>29</v>
      </c>
      <c r="D559" t="s">
        <v>34</v>
      </c>
      <c r="E559">
        <v>3</v>
      </c>
      <c r="F559" s="11">
        <v>101055</v>
      </c>
      <c r="G559" s="7" t="s">
        <v>165</v>
      </c>
      <c r="H559" t="s">
        <v>153</v>
      </c>
      <c r="I559" t="s">
        <v>153</v>
      </c>
      <c r="J559" t="s">
        <v>11</v>
      </c>
      <c r="K559" s="7" t="s">
        <v>148</v>
      </c>
      <c r="L559">
        <v>1.9870000000000001</v>
      </c>
      <c r="M559" s="12">
        <v>203</v>
      </c>
    </row>
    <row r="560" spans="1:13" x14ac:dyDescent="0.25">
      <c r="A560">
        <v>157027</v>
      </c>
      <c r="B560">
        <v>58315</v>
      </c>
      <c r="C560" t="s">
        <v>29</v>
      </c>
      <c r="D560" t="s">
        <v>42</v>
      </c>
      <c r="E560">
        <v>7</v>
      </c>
      <c r="F560" s="11" t="s">
        <v>181</v>
      </c>
      <c r="G560" s="7" t="s">
        <v>165</v>
      </c>
      <c r="H560" t="s">
        <v>153</v>
      </c>
      <c r="I560" t="s">
        <v>294</v>
      </c>
      <c r="J560" t="s">
        <v>18</v>
      </c>
      <c r="K560" s="7" t="s">
        <v>148</v>
      </c>
      <c r="L560" t="s">
        <v>294</v>
      </c>
      <c r="M560" t="s">
        <v>294</v>
      </c>
    </row>
    <row r="561" spans="1:13" x14ac:dyDescent="0.25">
      <c r="A561">
        <v>157164</v>
      </c>
      <c r="B561">
        <v>62290</v>
      </c>
      <c r="C561" t="s">
        <v>54</v>
      </c>
      <c r="D561" t="s">
        <v>55</v>
      </c>
      <c r="E561">
        <v>7</v>
      </c>
      <c r="F561" s="11">
        <v>10774</v>
      </c>
      <c r="G561" s="7" t="s">
        <v>165</v>
      </c>
      <c r="H561" t="s">
        <v>153</v>
      </c>
      <c r="I561" t="s">
        <v>153</v>
      </c>
      <c r="J561" t="s">
        <v>18</v>
      </c>
      <c r="K561" s="7" t="s">
        <v>148</v>
      </c>
      <c r="L561">
        <v>2.76</v>
      </c>
      <c r="M561" s="12">
        <v>57</v>
      </c>
    </row>
    <row r="562" spans="1:13" x14ac:dyDescent="0.25">
      <c r="A562">
        <v>157216</v>
      </c>
      <c r="B562">
        <v>58312</v>
      </c>
      <c r="C562" t="s">
        <v>29</v>
      </c>
      <c r="D562" t="s">
        <v>41</v>
      </c>
      <c r="E562">
        <v>8</v>
      </c>
      <c r="F562" s="11">
        <v>145890</v>
      </c>
      <c r="G562" s="7" t="s">
        <v>165</v>
      </c>
      <c r="H562" t="s">
        <v>153</v>
      </c>
      <c r="I562" t="s">
        <v>153</v>
      </c>
      <c r="J562" t="s">
        <v>18</v>
      </c>
      <c r="K562" s="7" t="s">
        <v>148</v>
      </c>
      <c r="L562">
        <v>2.76</v>
      </c>
      <c r="M562" s="12">
        <v>120</v>
      </c>
    </row>
    <row r="563" spans="1:13" x14ac:dyDescent="0.25">
      <c r="A563">
        <v>157260</v>
      </c>
      <c r="B563">
        <v>58367</v>
      </c>
      <c r="C563" t="s">
        <v>48</v>
      </c>
      <c r="D563" t="s">
        <v>49</v>
      </c>
      <c r="E563">
        <v>22</v>
      </c>
      <c r="F563" s="11">
        <v>163847</v>
      </c>
      <c r="G563" s="7" t="s">
        <v>165</v>
      </c>
      <c r="H563" t="s">
        <v>153</v>
      </c>
      <c r="I563" t="s">
        <v>153</v>
      </c>
      <c r="J563" t="s">
        <v>11</v>
      </c>
      <c r="K563" s="7" t="s">
        <v>148</v>
      </c>
      <c r="L563">
        <v>1.9870000000000001</v>
      </c>
      <c r="M563" s="12">
        <v>0</v>
      </c>
    </row>
    <row r="564" spans="1:13" x14ac:dyDescent="0.25">
      <c r="A564">
        <v>157866</v>
      </c>
      <c r="B564">
        <v>59321</v>
      </c>
      <c r="C564" t="s">
        <v>50</v>
      </c>
      <c r="D564" t="s">
        <v>51</v>
      </c>
      <c r="E564" t="s">
        <v>39</v>
      </c>
      <c r="F564" s="11">
        <v>721210</v>
      </c>
      <c r="G564" s="7" t="s">
        <v>165</v>
      </c>
      <c r="H564" t="s">
        <v>153</v>
      </c>
      <c r="I564" t="s">
        <v>153</v>
      </c>
      <c r="J564" t="s">
        <v>18</v>
      </c>
      <c r="K564" s="7" t="s">
        <v>148</v>
      </c>
      <c r="L564">
        <v>2.76</v>
      </c>
      <c r="M564" s="12">
        <v>1424</v>
      </c>
    </row>
    <row r="565" spans="1:13" x14ac:dyDescent="0.25">
      <c r="A565">
        <v>158132</v>
      </c>
      <c r="B565">
        <v>58210</v>
      </c>
      <c r="C565" t="s">
        <v>29</v>
      </c>
      <c r="D565" t="s">
        <v>32</v>
      </c>
      <c r="E565">
        <v>27</v>
      </c>
      <c r="F565" s="11">
        <v>7756043</v>
      </c>
      <c r="G565" s="7" t="s">
        <v>165</v>
      </c>
      <c r="H565" t="s">
        <v>153</v>
      </c>
      <c r="I565" t="s">
        <v>153</v>
      </c>
      <c r="J565" t="s">
        <v>11</v>
      </c>
      <c r="K565" s="7" t="s">
        <v>148</v>
      </c>
      <c r="L565">
        <v>1.9870000000000001</v>
      </c>
      <c r="M565" s="12">
        <v>70</v>
      </c>
    </row>
    <row r="566" spans="1:13" x14ac:dyDescent="0.25">
      <c r="A566">
        <v>158309</v>
      </c>
      <c r="B566">
        <v>56761</v>
      </c>
      <c r="C566" t="s">
        <v>15</v>
      </c>
      <c r="D566" t="s">
        <v>16</v>
      </c>
      <c r="E566" t="s">
        <v>17</v>
      </c>
      <c r="F566" s="11">
        <v>486395</v>
      </c>
      <c r="G566" s="7" t="s">
        <v>165</v>
      </c>
      <c r="H566" t="s">
        <v>153</v>
      </c>
      <c r="I566" t="s">
        <v>153</v>
      </c>
      <c r="J566" t="s">
        <v>18</v>
      </c>
      <c r="K566" s="7" t="s">
        <v>148</v>
      </c>
      <c r="L566">
        <v>2.76</v>
      </c>
      <c r="M566" s="12">
        <v>125</v>
      </c>
    </row>
    <row r="567" spans="1:13" x14ac:dyDescent="0.25">
      <c r="A567">
        <v>158472</v>
      </c>
      <c r="B567">
        <v>58314</v>
      </c>
      <c r="C567" t="s">
        <v>29</v>
      </c>
      <c r="D567" t="s">
        <v>42</v>
      </c>
      <c r="E567">
        <v>6</v>
      </c>
      <c r="F567" s="11">
        <v>24314509</v>
      </c>
      <c r="G567" s="7" t="s">
        <v>170</v>
      </c>
      <c r="H567" t="s">
        <v>153</v>
      </c>
      <c r="I567" t="s">
        <v>294</v>
      </c>
      <c r="J567" t="s">
        <v>11</v>
      </c>
      <c r="K567" s="7" t="s">
        <v>148</v>
      </c>
      <c r="L567" t="s">
        <v>294</v>
      </c>
      <c r="M567" t="s">
        <v>294</v>
      </c>
    </row>
    <row r="568" spans="1:13" x14ac:dyDescent="0.25">
      <c r="A568">
        <v>158852</v>
      </c>
      <c r="B568">
        <v>58346</v>
      </c>
      <c r="C568" t="s">
        <v>29</v>
      </c>
      <c r="D568" t="s">
        <v>47</v>
      </c>
      <c r="E568">
        <v>14</v>
      </c>
      <c r="F568" s="11">
        <v>7789137069023</v>
      </c>
      <c r="G568" s="7" t="s">
        <v>165</v>
      </c>
      <c r="H568" t="s">
        <v>153</v>
      </c>
      <c r="I568" t="s">
        <v>294</v>
      </c>
      <c r="J568" t="s">
        <v>11</v>
      </c>
      <c r="K568" s="7" t="s">
        <v>148</v>
      </c>
      <c r="L568" t="s">
        <v>294</v>
      </c>
      <c r="M568" t="s">
        <v>294</v>
      </c>
    </row>
    <row r="569" spans="1:13" x14ac:dyDescent="0.25">
      <c r="A569">
        <v>159401</v>
      </c>
      <c r="B569">
        <v>59321</v>
      </c>
      <c r="C569" t="s">
        <v>50</v>
      </c>
      <c r="D569" t="s">
        <v>51</v>
      </c>
      <c r="E569" t="s">
        <v>39</v>
      </c>
      <c r="F569" s="11">
        <v>331020</v>
      </c>
      <c r="G569" s="7" t="s">
        <v>165</v>
      </c>
      <c r="H569" t="s">
        <v>153</v>
      </c>
      <c r="I569" t="s">
        <v>153</v>
      </c>
      <c r="J569" t="s">
        <v>18</v>
      </c>
      <c r="K569" s="7" t="s">
        <v>148</v>
      </c>
      <c r="L569">
        <v>2.76</v>
      </c>
      <c r="M569" s="12">
        <v>-169</v>
      </c>
    </row>
    <row r="570" spans="1:13" x14ac:dyDescent="0.25">
      <c r="A570">
        <v>159559</v>
      </c>
      <c r="B570">
        <v>58202</v>
      </c>
      <c r="C570" t="s">
        <v>29</v>
      </c>
      <c r="D570" t="s">
        <v>32</v>
      </c>
      <c r="E570" t="s">
        <v>33</v>
      </c>
      <c r="F570" s="11">
        <v>557706</v>
      </c>
      <c r="G570" s="7" t="s">
        <v>165</v>
      </c>
      <c r="H570" t="s">
        <v>153</v>
      </c>
      <c r="I570" t="s">
        <v>153</v>
      </c>
      <c r="J570" t="s">
        <v>18</v>
      </c>
      <c r="K570" s="7" t="s">
        <v>148</v>
      </c>
      <c r="L570">
        <v>2.76</v>
      </c>
      <c r="M570" s="12">
        <v>810</v>
      </c>
    </row>
    <row r="571" spans="1:13" x14ac:dyDescent="0.25">
      <c r="A571">
        <v>159734</v>
      </c>
      <c r="B571">
        <v>58346</v>
      </c>
      <c r="C571" t="s">
        <v>29</v>
      </c>
      <c r="D571" t="s">
        <v>47</v>
      </c>
      <c r="E571">
        <v>14</v>
      </c>
      <c r="F571" s="11">
        <v>99293</v>
      </c>
      <c r="G571" s="7" t="s">
        <v>165</v>
      </c>
      <c r="H571" t="s">
        <v>153</v>
      </c>
      <c r="I571" t="s">
        <v>153</v>
      </c>
      <c r="J571" t="s">
        <v>11</v>
      </c>
      <c r="K571" s="7" t="s">
        <v>148</v>
      </c>
      <c r="L571">
        <v>1.9870000000000001</v>
      </c>
      <c r="M571" s="12">
        <v>324</v>
      </c>
    </row>
    <row r="572" spans="1:13" x14ac:dyDescent="0.25">
      <c r="A572">
        <v>159926</v>
      </c>
      <c r="B572">
        <v>58376</v>
      </c>
      <c r="C572" t="s">
        <v>48</v>
      </c>
      <c r="D572" t="s">
        <v>49</v>
      </c>
      <c r="E572">
        <v>13</v>
      </c>
      <c r="F572" s="11">
        <v>27532711</v>
      </c>
      <c r="G572" s="7" t="s">
        <v>165</v>
      </c>
      <c r="H572" t="s">
        <v>153</v>
      </c>
      <c r="I572" t="s">
        <v>153</v>
      </c>
      <c r="J572" t="s">
        <v>11</v>
      </c>
      <c r="K572" s="7" t="s">
        <v>148</v>
      </c>
      <c r="L572">
        <v>1.9870000000000001</v>
      </c>
      <c r="M572" s="12">
        <v>92</v>
      </c>
    </row>
    <row r="573" spans="1:13" x14ac:dyDescent="0.25">
      <c r="A573">
        <v>160308</v>
      </c>
      <c r="B573">
        <v>58202</v>
      </c>
      <c r="C573" t="s">
        <v>29</v>
      </c>
      <c r="D573" t="s">
        <v>32</v>
      </c>
      <c r="E573" t="s">
        <v>33</v>
      </c>
      <c r="F573" s="11">
        <v>136009</v>
      </c>
      <c r="G573" s="7" t="s">
        <v>165</v>
      </c>
      <c r="H573" t="s">
        <v>153</v>
      </c>
      <c r="I573" t="s">
        <v>153</v>
      </c>
      <c r="J573" t="s">
        <v>18</v>
      </c>
      <c r="K573" s="7" t="s">
        <v>148</v>
      </c>
      <c r="L573">
        <v>2.76</v>
      </c>
      <c r="M573" s="12">
        <v>121</v>
      </c>
    </row>
    <row r="574" spans="1:13" x14ac:dyDescent="0.25">
      <c r="A574">
        <v>160893</v>
      </c>
      <c r="B574">
        <v>56790</v>
      </c>
      <c r="C574" t="s">
        <v>15</v>
      </c>
      <c r="D574" t="s">
        <v>22</v>
      </c>
      <c r="E574">
        <v>13</v>
      </c>
      <c r="F574" s="11">
        <v>27897</v>
      </c>
      <c r="G574" s="7" t="s">
        <v>165</v>
      </c>
      <c r="H574" t="s">
        <v>153</v>
      </c>
      <c r="I574" t="s">
        <v>153</v>
      </c>
      <c r="J574" t="s">
        <v>18</v>
      </c>
      <c r="K574" s="7" t="s">
        <v>148</v>
      </c>
      <c r="L574">
        <v>2.76</v>
      </c>
      <c r="M574" s="12">
        <v>0</v>
      </c>
    </row>
    <row r="575" spans="1:13" x14ac:dyDescent="0.25">
      <c r="A575">
        <v>160953</v>
      </c>
      <c r="B575">
        <v>56790</v>
      </c>
      <c r="C575" t="s">
        <v>15</v>
      </c>
      <c r="D575" t="s">
        <v>22</v>
      </c>
      <c r="E575">
        <v>13</v>
      </c>
      <c r="F575" s="11">
        <v>469075</v>
      </c>
      <c r="G575" s="7" t="s">
        <v>165</v>
      </c>
      <c r="H575" t="s">
        <v>153</v>
      </c>
      <c r="I575" t="s">
        <v>153</v>
      </c>
      <c r="J575" t="s">
        <v>18</v>
      </c>
      <c r="K575" s="7" t="s">
        <v>148</v>
      </c>
      <c r="L575">
        <v>2.76</v>
      </c>
      <c r="M575" s="12">
        <v>36</v>
      </c>
    </row>
    <row r="576" spans="1:13" x14ac:dyDescent="0.25">
      <c r="A576">
        <v>160955</v>
      </c>
      <c r="B576">
        <v>56790</v>
      </c>
      <c r="C576" t="s">
        <v>15</v>
      </c>
      <c r="D576" t="s">
        <v>22</v>
      </c>
      <c r="E576">
        <v>13</v>
      </c>
      <c r="F576" s="11">
        <v>7789045049983</v>
      </c>
      <c r="G576" s="7" t="s">
        <v>165</v>
      </c>
      <c r="H576" t="s">
        <v>153</v>
      </c>
      <c r="I576" t="s">
        <v>153</v>
      </c>
      <c r="J576" t="s">
        <v>18</v>
      </c>
      <c r="K576" s="7" t="s">
        <v>148</v>
      </c>
      <c r="L576">
        <v>2.76</v>
      </c>
      <c r="M576" s="12">
        <v>0</v>
      </c>
    </row>
    <row r="577" spans="1:13" x14ac:dyDescent="0.25">
      <c r="A577">
        <v>161069</v>
      </c>
      <c r="B577">
        <v>56854</v>
      </c>
      <c r="C577" t="s">
        <v>15</v>
      </c>
      <c r="D577" t="s">
        <v>23</v>
      </c>
      <c r="E577" t="s">
        <v>25</v>
      </c>
      <c r="F577" s="11">
        <v>90188071</v>
      </c>
      <c r="G577" s="7" t="s">
        <v>165</v>
      </c>
      <c r="H577" t="s">
        <v>153</v>
      </c>
      <c r="I577" t="s">
        <v>153</v>
      </c>
      <c r="J577" t="s">
        <v>18</v>
      </c>
      <c r="K577" s="7" t="s">
        <v>148</v>
      </c>
      <c r="L577">
        <v>2.76</v>
      </c>
      <c r="M577" s="12">
        <v>101</v>
      </c>
    </row>
    <row r="578" spans="1:13" x14ac:dyDescent="0.25">
      <c r="A578">
        <v>161467</v>
      </c>
      <c r="B578">
        <v>56854</v>
      </c>
      <c r="C578" t="s">
        <v>15</v>
      </c>
      <c r="D578" t="s">
        <v>23</v>
      </c>
      <c r="E578" t="s">
        <v>25</v>
      </c>
      <c r="F578" s="11">
        <v>118226540</v>
      </c>
      <c r="G578" s="7" t="s">
        <v>165</v>
      </c>
      <c r="H578" t="s">
        <v>153</v>
      </c>
      <c r="I578" t="s">
        <v>153</v>
      </c>
      <c r="J578" t="s">
        <v>18</v>
      </c>
      <c r="K578" s="7" t="s">
        <v>148</v>
      </c>
      <c r="L578">
        <v>2.76</v>
      </c>
      <c r="M578" s="12">
        <v>112</v>
      </c>
    </row>
    <row r="579" spans="1:13" x14ac:dyDescent="0.25">
      <c r="A579">
        <v>161523</v>
      </c>
      <c r="B579">
        <v>56854</v>
      </c>
      <c r="C579" t="s">
        <v>15</v>
      </c>
      <c r="D579" t="s">
        <v>23</v>
      </c>
      <c r="E579" t="s">
        <v>25</v>
      </c>
      <c r="F579" s="11">
        <v>119460358</v>
      </c>
      <c r="G579" s="7" t="s">
        <v>165</v>
      </c>
      <c r="H579" t="s">
        <v>153</v>
      </c>
      <c r="I579" t="s">
        <v>153</v>
      </c>
      <c r="J579" t="s">
        <v>18</v>
      </c>
      <c r="K579" s="7" t="s">
        <v>148</v>
      </c>
      <c r="L579">
        <v>2.76</v>
      </c>
      <c r="M579" s="12">
        <v>76</v>
      </c>
    </row>
    <row r="580" spans="1:13" x14ac:dyDescent="0.25">
      <c r="A580">
        <v>161573</v>
      </c>
      <c r="B580">
        <v>56789</v>
      </c>
      <c r="C580" t="s">
        <v>15</v>
      </c>
      <c r="D580" t="s">
        <v>22</v>
      </c>
      <c r="E580">
        <v>9</v>
      </c>
      <c r="F580" s="11">
        <v>9397</v>
      </c>
      <c r="G580" s="7" t="s">
        <v>165</v>
      </c>
      <c r="H580" t="s">
        <v>153</v>
      </c>
      <c r="I580" t="s">
        <v>153</v>
      </c>
      <c r="J580" t="s">
        <v>18</v>
      </c>
      <c r="K580" s="7" t="s">
        <v>148</v>
      </c>
      <c r="L580">
        <v>2.76</v>
      </c>
      <c r="M580" s="12">
        <v>112</v>
      </c>
    </row>
    <row r="581" spans="1:13" x14ac:dyDescent="0.25">
      <c r="A581">
        <v>162167</v>
      </c>
      <c r="B581">
        <v>56854</v>
      </c>
      <c r="C581" t="s">
        <v>15</v>
      </c>
      <c r="D581" t="s">
        <v>23</v>
      </c>
      <c r="E581" t="s">
        <v>25</v>
      </c>
      <c r="F581" s="11">
        <v>477138</v>
      </c>
      <c r="G581" s="7" t="s">
        <v>165</v>
      </c>
      <c r="H581" t="s">
        <v>153</v>
      </c>
      <c r="I581" t="s">
        <v>153</v>
      </c>
      <c r="J581" t="s">
        <v>18</v>
      </c>
      <c r="K581" s="7" t="s">
        <v>148</v>
      </c>
      <c r="L581">
        <v>2.76</v>
      </c>
      <c r="M581" s="12">
        <v>121</v>
      </c>
    </row>
    <row r="582" spans="1:13" x14ac:dyDescent="0.25">
      <c r="A582">
        <v>162225</v>
      </c>
      <c r="B582">
        <v>56789</v>
      </c>
      <c r="C582" t="s">
        <v>15</v>
      </c>
      <c r="D582" t="s">
        <v>22</v>
      </c>
      <c r="E582">
        <v>9</v>
      </c>
      <c r="F582" s="11">
        <v>7789036017427</v>
      </c>
      <c r="G582" s="7" t="s">
        <v>165</v>
      </c>
      <c r="H582" t="s">
        <v>153</v>
      </c>
      <c r="I582" t="s">
        <v>153</v>
      </c>
      <c r="J582" t="s">
        <v>18</v>
      </c>
      <c r="K582" s="7" t="s">
        <v>148</v>
      </c>
      <c r="L582">
        <v>2.76</v>
      </c>
      <c r="M582" s="12">
        <v>99</v>
      </c>
    </row>
    <row r="583" spans="1:13" x14ac:dyDescent="0.25">
      <c r="A583">
        <v>162293</v>
      </c>
      <c r="B583">
        <v>56789</v>
      </c>
      <c r="C583" t="s">
        <v>15</v>
      </c>
      <c r="D583" t="s">
        <v>22</v>
      </c>
      <c r="E583">
        <v>9</v>
      </c>
      <c r="F583" s="11">
        <v>535850</v>
      </c>
      <c r="G583" s="7" t="s">
        <v>165</v>
      </c>
      <c r="H583" t="s">
        <v>153</v>
      </c>
      <c r="I583" t="s">
        <v>153</v>
      </c>
      <c r="J583" t="s">
        <v>18</v>
      </c>
      <c r="K583" s="7" t="s">
        <v>148</v>
      </c>
      <c r="L583">
        <v>2.76</v>
      </c>
      <c r="M583" s="12">
        <v>139</v>
      </c>
    </row>
    <row r="584" spans="1:13" x14ac:dyDescent="0.25">
      <c r="A584">
        <v>162433</v>
      </c>
      <c r="B584">
        <v>56789</v>
      </c>
      <c r="C584" t="s">
        <v>15</v>
      </c>
      <c r="D584" t="s">
        <v>22</v>
      </c>
      <c r="E584">
        <v>9</v>
      </c>
      <c r="F584" s="11">
        <v>107076230</v>
      </c>
      <c r="G584" s="7" t="s">
        <v>165</v>
      </c>
      <c r="H584" t="s">
        <v>153</v>
      </c>
      <c r="I584" t="s">
        <v>153</v>
      </c>
      <c r="J584" t="s">
        <v>18</v>
      </c>
      <c r="K584" s="7" t="s">
        <v>148</v>
      </c>
      <c r="L584">
        <v>2.76</v>
      </c>
      <c r="M584" s="12">
        <v>119</v>
      </c>
    </row>
    <row r="585" spans="1:13" x14ac:dyDescent="0.25">
      <c r="A585">
        <v>163095</v>
      </c>
      <c r="B585">
        <v>58212</v>
      </c>
      <c r="C585" t="s">
        <v>29</v>
      </c>
      <c r="D585" t="s">
        <v>32</v>
      </c>
      <c r="E585">
        <v>25</v>
      </c>
      <c r="F585" s="11">
        <v>765</v>
      </c>
      <c r="G585" s="7" t="s">
        <v>165</v>
      </c>
      <c r="H585" t="s">
        <v>153</v>
      </c>
      <c r="I585" t="s">
        <v>294</v>
      </c>
      <c r="J585" t="s">
        <v>11</v>
      </c>
      <c r="K585" s="7" t="s">
        <v>148</v>
      </c>
      <c r="L585" t="s">
        <v>294</v>
      </c>
      <c r="M585" t="s">
        <v>294</v>
      </c>
    </row>
    <row r="586" spans="1:13" x14ac:dyDescent="0.25">
      <c r="A586">
        <v>163244</v>
      </c>
      <c r="B586">
        <v>56764</v>
      </c>
      <c r="C586" t="s">
        <v>15</v>
      </c>
      <c r="D586" t="s">
        <v>16</v>
      </c>
      <c r="E586" t="s">
        <v>19</v>
      </c>
      <c r="F586" s="11">
        <v>282606</v>
      </c>
      <c r="G586" s="7" t="s">
        <v>165</v>
      </c>
      <c r="H586" t="s">
        <v>153</v>
      </c>
      <c r="I586" t="s">
        <v>153</v>
      </c>
      <c r="J586" t="s">
        <v>18</v>
      </c>
      <c r="K586" s="7" t="s">
        <v>148</v>
      </c>
      <c r="L586">
        <v>2.76</v>
      </c>
      <c r="M586" s="12">
        <v>61</v>
      </c>
    </row>
    <row r="587" spans="1:13" x14ac:dyDescent="0.25">
      <c r="A587">
        <v>163264</v>
      </c>
      <c r="B587">
        <v>58342</v>
      </c>
      <c r="C587" t="s">
        <v>29</v>
      </c>
      <c r="D587" t="s">
        <v>46</v>
      </c>
      <c r="E587">
        <v>13</v>
      </c>
      <c r="F587" s="11">
        <v>288025</v>
      </c>
      <c r="G587" s="7" t="s">
        <v>165</v>
      </c>
      <c r="H587" t="s">
        <v>153</v>
      </c>
      <c r="I587" t="s">
        <v>294</v>
      </c>
      <c r="J587" t="s">
        <v>11</v>
      </c>
      <c r="K587" s="7" t="s">
        <v>148</v>
      </c>
      <c r="L587" t="s">
        <v>294</v>
      </c>
      <c r="M587" t="s">
        <v>294</v>
      </c>
    </row>
    <row r="588" spans="1:13" x14ac:dyDescent="0.25">
      <c r="A588">
        <v>163274</v>
      </c>
      <c r="B588">
        <v>58362</v>
      </c>
      <c r="C588" t="s">
        <v>48</v>
      </c>
      <c r="D588" t="s">
        <v>49</v>
      </c>
      <c r="E588">
        <v>4</v>
      </c>
      <c r="F588" s="11">
        <v>130309</v>
      </c>
      <c r="G588" s="7" t="s">
        <v>165</v>
      </c>
      <c r="H588" t="s">
        <v>153</v>
      </c>
      <c r="I588" t="s">
        <v>153</v>
      </c>
      <c r="J588" t="s">
        <v>11</v>
      </c>
      <c r="K588" s="7" t="s">
        <v>148</v>
      </c>
      <c r="L588">
        <v>1.9870000000000001</v>
      </c>
      <c r="M588" s="12">
        <v>177</v>
      </c>
    </row>
    <row r="589" spans="1:13" x14ac:dyDescent="0.25">
      <c r="A589">
        <v>163304</v>
      </c>
      <c r="B589">
        <v>58315</v>
      </c>
      <c r="C589" t="s">
        <v>29</v>
      </c>
      <c r="D589" t="s">
        <v>42</v>
      </c>
      <c r="E589">
        <v>7</v>
      </c>
      <c r="F589" s="11" t="s">
        <v>182</v>
      </c>
      <c r="G589" s="7" t="s">
        <v>165</v>
      </c>
      <c r="H589" t="s">
        <v>153</v>
      </c>
      <c r="I589" t="s">
        <v>294</v>
      </c>
      <c r="J589" t="s">
        <v>18</v>
      </c>
      <c r="K589" s="7" t="s">
        <v>148</v>
      </c>
      <c r="L589" t="s">
        <v>294</v>
      </c>
      <c r="M589" t="s">
        <v>294</v>
      </c>
    </row>
    <row r="590" spans="1:13" x14ac:dyDescent="0.25">
      <c r="A590">
        <v>163326</v>
      </c>
      <c r="B590">
        <v>58371</v>
      </c>
      <c r="C590" t="s">
        <v>48</v>
      </c>
      <c r="D590" t="s">
        <v>49</v>
      </c>
      <c r="E590">
        <v>19</v>
      </c>
      <c r="F590" s="11">
        <v>3474974</v>
      </c>
      <c r="G590" s="7" t="s">
        <v>165</v>
      </c>
      <c r="H590" t="s">
        <v>153</v>
      </c>
      <c r="I590" t="s">
        <v>153</v>
      </c>
      <c r="J590" t="s">
        <v>11</v>
      </c>
      <c r="K590" s="7" t="s">
        <v>148</v>
      </c>
      <c r="L590">
        <v>1.9870000000000001</v>
      </c>
      <c r="M590" s="12">
        <v>0</v>
      </c>
    </row>
    <row r="591" spans="1:13" x14ac:dyDescent="0.25">
      <c r="A591">
        <v>163326</v>
      </c>
      <c r="B591">
        <v>58371</v>
      </c>
      <c r="C591" t="s">
        <v>48</v>
      </c>
      <c r="D591" t="s">
        <v>49</v>
      </c>
      <c r="E591">
        <v>19</v>
      </c>
      <c r="F591" s="11">
        <v>4650367</v>
      </c>
      <c r="G591" s="7" t="s">
        <v>165</v>
      </c>
      <c r="H591" t="s">
        <v>153</v>
      </c>
      <c r="I591" t="s">
        <v>153</v>
      </c>
      <c r="J591" t="s">
        <v>11</v>
      </c>
      <c r="K591" s="7" t="s">
        <v>148</v>
      </c>
      <c r="L591">
        <v>1.9870000000000001</v>
      </c>
      <c r="M591" s="12">
        <v>0</v>
      </c>
    </row>
    <row r="592" spans="1:13" x14ac:dyDescent="0.25">
      <c r="A592">
        <v>163410</v>
      </c>
      <c r="B592">
        <v>58327</v>
      </c>
      <c r="C592" t="s">
        <v>29</v>
      </c>
      <c r="D592" t="s">
        <v>43</v>
      </c>
      <c r="E592" t="s">
        <v>45</v>
      </c>
      <c r="F592" s="11">
        <v>241278</v>
      </c>
      <c r="G592" s="7" t="s">
        <v>165</v>
      </c>
      <c r="H592" t="s">
        <v>153</v>
      </c>
      <c r="I592" t="s">
        <v>294</v>
      </c>
      <c r="J592" t="s">
        <v>18</v>
      </c>
      <c r="K592" s="7" t="s">
        <v>148</v>
      </c>
      <c r="L592" t="s">
        <v>294</v>
      </c>
      <c r="M592" t="s">
        <v>294</v>
      </c>
    </row>
    <row r="593" spans="1:13" x14ac:dyDescent="0.25">
      <c r="A593">
        <v>163461</v>
      </c>
      <c r="B593">
        <v>58360</v>
      </c>
      <c r="C593" t="s">
        <v>48</v>
      </c>
      <c r="D593" t="s">
        <v>49</v>
      </c>
      <c r="E593">
        <v>10</v>
      </c>
      <c r="F593" s="11">
        <v>58122724</v>
      </c>
      <c r="G593" s="7" t="s">
        <v>165</v>
      </c>
      <c r="H593" t="s">
        <v>153</v>
      </c>
      <c r="I593" t="s">
        <v>294</v>
      </c>
      <c r="J593" t="s">
        <v>11</v>
      </c>
      <c r="K593" s="7" t="s">
        <v>148</v>
      </c>
      <c r="L593" t="s">
        <v>294</v>
      </c>
      <c r="M593" t="s">
        <v>294</v>
      </c>
    </row>
    <row r="594" spans="1:13" x14ac:dyDescent="0.25">
      <c r="A594">
        <v>163674</v>
      </c>
      <c r="B594">
        <v>58363</v>
      </c>
      <c r="C594" t="s">
        <v>48</v>
      </c>
      <c r="D594" t="s">
        <v>49</v>
      </c>
      <c r="E594">
        <v>11</v>
      </c>
      <c r="F594" s="11">
        <v>140688</v>
      </c>
      <c r="G594" s="7" t="s">
        <v>165</v>
      </c>
      <c r="H594" t="s">
        <v>153</v>
      </c>
      <c r="I594" t="s">
        <v>153</v>
      </c>
      <c r="J594" t="s">
        <v>11</v>
      </c>
      <c r="K594" s="7" t="s">
        <v>148</v>
      </c>
      <c r="L594">
        <v>1.9870000000000001</v>
      </c>
      <c r="M594" s="12">
        <v>320</v>
      </c>
    </row>
    <row r="595" spans="1:13" x14ac:dyDescent="0.25">
      <c r="A595">
        <v>163696</v>
      </c>
      <c r="B595">
        <v>58346</v>
      </c>
      <c r="C595" t="s">
        <v>29</v>
      </c>
      <c r="D595" t="s">
        <v>47</v>
      </c>
      <c r="E595">
        <v>14</v>
      </c>
      <c r="F595" s="11">
        <v>3887102</v>
      </c>
      <c r="G595" s="7" t="s">
        <v>165</v>
      </c>
      <c r="H595" t="s">
        <v>153</v>
      </c>
      <c r="I595" t="s">
        <v>153</v>
      </c>
      <c r="J595" t="s">
        <v>11</v>
      </c>
      <c r="K595" s="7" t="s">
        <v>148</v>
      </c>
      <c r="L595">
        <v>1.9870000000000001</v>
      </c>
      <c r="M595" s="12">
        <v>0</v>
      </c>
    </row>
    <row r="596" spans="1:13" x14ac:dyDescent="0.25">
      <c r="A596">
        <v>164139</v>
      </c>
      <c r="B596">
        <v>58314</v>
      </c>
      <c r="C596" t="s">
        <v>29</v>
      </c>
      <c r="D596" t="s">
        <v>42</v>
      </c>
      <c r="E596">
        <v>6</v>
      </c>
      <c r="F596" s="11">
        <v>4016330</v>
      </c>
      <c r="G596" s="7" t="s">
        <v>170</v>
      </c>
      <c r="H596" t="s">
        <v>153</v>
      </c>
      <c r="I596" t="s">
        <v>153</v>
      </c>
      <c r="J596" t="s">
        <v>11</v>
      </c>
      <c r="K596" s="7" t="s">
        <v>148</v>
      </c>
      <c r="L596">
        <v>1.9870000000000001</v>
      </c>
      <c r="M596" s="12">
        <v>0</v>
      </c>
    </row>
    <row r="597" spans="1:13" x14ac:dyDescent="0.25">
      <c r="A597">
        <v>164139</v>
      </c>
      <c r="B597">
        <v>58314</v>
      </c>
      <c r="C597" t="s">
        <v>29</v>
      </c>
      <c r="D597" t="s">
        <v>42</v>
      </c>
      <c r="E597">
        <v>6</v>
      </c>
      <c r="F597" s="11">
        <v>103478</v>
      </c>
      <c r="G597" s="7" t="s">
        <v>165</v>
      </c>
      <c r="H597" t="s">
        <v>153</v>
      </c>
      <c r="I597" t="s">
        <v>294</v>
      </c>
      <c r="J597" t="s">
        <v>11</v>
      </c>
      <c r="K597" s="7" t="s">
        <v>148</v>
      </c>
      <c r="L597" t="s">
        <v>294</v>
      </c>
      <c r="M597" t="s">
        <v>294</v>
      </c>
    </row>
    <row r="598" spans="1:13" x14ac:dyDescent="0.25">
      <c r="A598">
        <v>164849</v>
      </c>
      <c r="B598">
        <v>62290</v>
      </c>
      <c r="C598" t="s">
        <v>54</v>
      </c>
      <c r="D598" t="s">
        <v>55</v>
      </c>
      <c r="E598">
        <v>7</v>
      </c>
      <c r="F598" s="11">
        <v>801405</v>
      </c>
      <c r="G598" s="7" t="s">
        <v>165</v>
      </c>
      <c r="H598" t="s">
        <v>153</v>
      </c>
      <c r="I598" t="s">
        <v>153</v>
      </c>
      <c r="J598" t="s">
        <v>18</v>
      </c>
      <c r="K598" s="7" t="s">
        <v>148</v>
      </c>
      <c r="L598">
        <v>2.76</v>
      </c>
      <c r="M598" s="12">
        <v>-140</v>
      </c>
    </row>
    <row r="599" spans="1:13" x14ac:dyDescent="0.25">
      <c r="A599">
        <v>165381</v>
      </c>
      <c r="B599">
        <v>58314</v>
      </c>
      <c r="C599" t="s">
        <v>29</v>
      </c>
      <c r="D599" t="s">
        <v>42</v>
      </c>
      <c r="E599">
        <v>6</v>
      </c>
      <c r="F599" s="11">
        <v>57363904</v>
      </c>
      <c r="G599" s="7" t="s">
        <v>170</v>
      </c>
      <c r="H599" t="s">
        <v>153</v>
      </c>
      <c r="I599" t="s">
        <v>294</v>
      </c>
      <c r="J599" t="s">
        <v>11</v>
      </c>
      <c r="K599" s="7" t="s">
        <v>148</v>
      </c>
      <c r="L599" t="s">
        <v>294</v>
      </c>
      <c r="M599" t="s">
        <v>294</v>
      </c>
    </row>
    <row r="600" spans="1:13" x14ac:dyDescent="0.25">
      <c r="A600">
        <v>166006</v>
      </c>
      <c r="B600">
        <v>58314</v>
      </c>
      <c r="C600" t="s">
        <v>29</v>
      </c>
      <c r="D600" t="s">
        <v>42</v>
      </c>
      <c r="E600">
        <v>6</v>
      </c>
      <c r="F600" s="11">
        <v>222053</v>
      </c>
      <c r="G600" s="7" t="s">
        <v>165</v>
      </c>
      <c r="H600" t="s">
        <v>153</v>
      </c>
      <c r="I600" t="s">
        <v>294</v>
      </c>
      <c r="J600" t="s">
        <v>11</v>
      </c>
      <c r="K600" s="7" t="s">
        <v>148</v>
      </c>
      <c r="L600" t="s">
        <v>294</v>
      </c>
      <c r="M600" t="s">
        <v>294</v>
      </c>
    </row>
    <row r="601" spans="1:13" x14ac:dyDescent="0.25">
      <c r="A601">
        <v>166092</v>
      </c>
      <c r="B601">
        <v>58362</v>
      </c>
      <c r="C601" t="s">
        <v>48</v>
      </c>
      <c r="D601" t="s">
        <v>49</v>
      </c>
      <c r="E601">
        <v>4</v>
      </c>
      <c r="F601" s="11">
        <v>2450915</v>
      </c>
      <c r="G601" s="7" t="s">
        <v>165</v>
      </c>
      <c r="H601" t="s">
        <v>153</v>
      </c>
      <c r="I601" t="s">
        <v>153</v>
      </c>
      <c r="J601" t="s">
        <v>11</v>
      </c>
      <c r="K601" s="7" t="s">
        <v>148</v>
      </c>
      <c r="L601">
        <v>1.9870000000000001</v>
      </c>
      <c r="M601" s="12">
        <v>0</v>
      </c>
    </row>
    <row r="602" spans="1:13" x14ac:dyDescent="0.25">
      <c r="A602">
        <v>166100</v>
      </c>
      <c r="B602">
        <v>58376</v>
      </c>
      <c r="C602" t="s">
        <v>48</v>
      </c>
      <c r="D602" t="s">
        <v>49</v>
      </c>
      <c r="E602">
        <v>13</v>
      </c>
      <c r="F602" s="11">
        <v>26868311</v>
      </c>
      <c r="G602" s="7" t="s">
        <v>165</v>
      </c>
      <c r="H602" t="s">
        <v>153</v>
      </c>
      <c r="I602" t="s">
        <v>153</v>
      </c>
      <c r="J602" t="s">
        <v>11</v>
      </c>
      <c r="K602" s="7" t="s">
        <v>148</v>
      </c>
      <c r="L602">
        <v>1.9870000000000001</v>
      </c>
      <c r="M602" s="12">
        <v>-112</v>
      </c>
    </row>
    <row r="603" spans="1:13" x14ac:dyDescent="0.25">
      <c r="A603">
        <v>166152</v>
      </c>
      <c r="B603">
        <v>58314</v>
      </c>
      <c r="C603" t="s">
        <v>29</v>
      </c>
      <c r="D603" t="s">
        <v>42</v>
      </c>
      <c r="E603">
        <v>6</v>
      </c>
      <c r="F603" s="11">
        <v>57363904</v>
      </c>
      <c r="G603" s="7" t="s">
        <v>170</v>
      </c>
      <c r="H603" t="s">
        <v>153</v>
      </c>
      <c r="I603" t="s">
        <v>294</v>
      </c>
      <c r="J603" t="s">
        <v>11</v>
      </c>
      <c r="K603" s="7" t="s">
        <v>148</v>
      </c>
      <c r="L603" t="s">
        <v>294</v>
      </c>
      <c r="M603" t="s">
        <v>294</v>
      </c>
    </row>
    <row r="604" spans="1:13" x14ac:dyDescent="0.25">
      <c r="A604">
        <v>166485</v>
      </c>
      <c r="B604">
        <v>58343</v>
      </c>
      <c r="C604" t="s">
        <v>29</v>
      </c>
      <c r="D604" t="s">
        <v>46</v>
      </c>
      <c r="E604">
        <v>17</v>
      </c>
      <c r="F604" s="11">
        <v>2400788</v>
      </c>
      <c r="G604" s="7" t="s">
        <v>165</v>
      </c>
      <c r="H604" t="s">
        <v>153</v>
      </c>
      <c r="I604" t="s">
        <v>153</v>
      </c>
      <c r="J604" t="s">
        <v>18</v>
      </c>
      <c r="K604" s="7" t="s">
        <v>148</v>
      </c>
      <c r="L604">
        <v>2.76</v>
      </c>
      <c r="M604" s="12">
        <v>315</v>
      </c>
    </row>
    <row r="605" spans="1:13" x14ac:dyDescent="0.25">
      <c r="A605">
        <v>166549</v>
      </c>
      <c r="B605">
        <v>56764</v>
      </c>
      <c r="C605" t="s">
        <v>15</v>
      </c>
      <c r="D605" t="s">
        <v>16</v>
      </c>
      <c r="E605" t="s">
        <v>19</v>
      </c>
      <c r="F605" s="11">
        <v>511038</v>
      </c>
      <c r="G605" s="7" t="s">
        <v>165</v>
      </c>
      <c r="H605" t="s">
        <v>153</v>
      </c>
      <c r="I605" t="s">
        <v>153</v>
      </c>
      <c r="J605" t="s">
        <v>18</v>
      </c>
      <c r="K605" s="7" t="s">
        <v>148</v>
      </c>
      <c r="L605">
        <v>2.76</v>
      </c>
      <c r="M605" s="12">
        <v>131</v>
      </c>
    </row>
    <row r="606" spans="1:13" x14ac:dyDescent="0.25">
      <c r="A606">
        <v>166675</v>
      </c>
      <c r="B606">
        <v>63010</v>
      </c>
      <c r="C606" t="s">
        <v>56</v>
      </c>
      <c r="D606" t="s">
        <v>57</v>
      </c>
      <c r="E606">
        <v>21</v>
      </c>
      <c r="F606" s="11">
        <v>300266</v>
      </c>
      <c r="G606" s="7" t="s">
        <v>165</v>
      </c>
      <c r="H606" t="s">
        <v>153</v>
      </c>
      <c r="I606" t="s">
        <v>153</v>
      </c>
      <c r="J606" t="s">
        <v>18</v>
      </c>
      <c r="K606" s="7" t="s">
        <v>148</v>
      </c>
      <c r="L606">
        <v>2.76</v>
      </c>
      <c r="M606" s="12">
        <v>253</v>
      </c>
    </row>
    <row r="607" spans="1:13" x14ac:dyDescent="0.25">
      <c r="A607">
        <v>166924</v>
      </c>
      <c r="B607">
        <v>58364</v>
      </c>
      <c r="C607" t="s">
        <v>48</v>
      </c>
      <c r="D607" t="s">
        <v>49</v>
      </c>
      <c r="E607">
        <v>21</v>
      </c>
      <c r="F607" s="11">
        <v>140793</v>
      </c>
      <c r="G607" s="7" t="s">
        <v>165</v>
      </c>
      <c r="H607" t="s">
        <v>153</v>
      </c>
      <c r="I607" t="s">
        <v>153</v>
      </c>
      <c r="J607" t="s">
        <v>11</v>
      </c>
      <c r="K607" s="7" t="s">
        <v>148</v>
      </c>
      <c r="L607">
        <v>1.9870000000000001</v>
      </c>
      <c r="M607" s="12">
        <v>10</v>
      </c>
    </row>
    <row r="608" spans="1:13" x14ac:dyDescent="0.25">
      <c r="A608">
        <v>166954</v>
      </c>
      <c r="B608">
        <v>58321</v>
      </c>
      <c r="C608" t="s">
        <v>29</v>
      </c>
      <c r="D608" t="s">
        <v>43</v>
      </c>
      <c r="E608" t="s">
        <v>44</v>
      </c>
      <c r="F608" s="11">
        <v>980168</v>
      </c>
      <c r="G608" s="7" t="s">
        <v>165</v>
      </c>
      <c r="H608" t="s">
        <v>153</v>
      </c>
      <c r="I608" t="s">
        <v>294</v>
      </c>
      <c r="J608" t="s">
        <v>18</v>
      </c>
      <c r="K608" s="7" t="s">
        <v>148</v>
      </c>
      <c r="L608" t="s">
        <v>294</v>
      </c>
      <c r="M608" t="s">
        <v>294</v>
      </c>
    </row>
    <row r="609" spans="1:13" x14ac:dyDescent="0.25">
      <c r="A609">
        <v>167515</v>
      </c>
      <c r="B609">
        <v>62290</v>
      </c>
      <c r="C609" t="s">
        <v>54</v>
      </c>
      <c r="D609" t="s">
        <v>55</v>
      </c>
      <c r="E609">
        <v>7</v>
      </c>
      <c r="F609" s="11">
        <v>521752</v>
      </c>
      <c r="G609" s="7" t="s">
        <v>165</v>
      </c>
      <c r="H609" t="s">
        <v>153</v>
      </c>
      <c r="I609" t="s">
        <v>153</v>
      </c>
      <c r="J609" t="s">
        <v>18</v>
      </c>
      <c r="K609" s="7" t="s">
        <v>148</v>
      </c>
      <c r="L609">
        <v>2.76</v>
      </c>
      <c r="M609" s="12">
        <v>96</v>
      </c>
    </row>
    <row r="610" spans="1:13" x14ac:dyDescent="0.25">
      <c r="A610">
        <v>167553</v>
      </c>
      <c r="B610">
        <v>58314</v>
      </c>
      <c r="C610" t="s">
        <v>29</v>
      </c>
      <c r="D610" t="s">
        <v>42</v>
      </c>
      <c r="E610">
        <v>6</v>
      </c>
      <c r="F610" s="11">
        <v>751634</v>
      </c>
      <c r="G610" s="7" t="s">
        <v>165</v>
      </c>
      <c r="H610" t="s">
        <v>153</v>
      </c>
      <c r="I610" t="s">
        <v>294</v>
      </c>
      <c r="J610" t="s">
        <v>11</v>
      </c>
      <c r="K610" s="7" t="s">
        <v>148</v>
      </c>
      <c r="L610" t="s">
        <v>294</v>
      </c>
      <c r="M610" t="s">
        <v>294</v>
      </c>
    </row>
    <row r="611" spans="1:13" x14ac:dyDescent="0.25">
      <c r="A611">
        <v>167561</v>
      </c>
      <c r="B611">
        <v>58312</v>
      </c>
      <c r="C611" t="s">
        <v>29</v>
      </c>
      <c r="D611" t="s">
        <v>41</v>
      </c>
      <c r="E611">
        <v>8</v>
      </c>
      <c r="F611" s="11">
        <v>34895</v>
      </c>
      <c r="G611" s="7" t="s">
        <v>165</v>
      </c>
      <c r="H611" t="s">
        <v>153</v>
      </c>
      <c r="I611" t="s">
        <v>153</v>
      </c>
      <c r="J611" t="s">
        <v>18</v>
      </c>
      <c r="K611" s="7" t="s">
        <v>148</v>
      </c>
      <c r="L611">
        <v>2.76</v>
      </c>
      <c r="M611" s="12">
        <v>91</v>
      </c>
    </row>
    <row r="612" spans="1:13" x14ac:dyDescent="0.25">
      <c r="A612">
        <v>167846</v>
      </c>
      <c r="B612">
        <v>58376</v>
      </c>
      <c r="C612" t="s">
        <v>48</v>
      </c>
      <c r="D612" t="s">
        <v>49</v>
      </c>
      <c r="E612">
        <v>13</v>
      </c>
      <c r="F612" s="11">
        <v>110831</v>
      </c>
      <c r="G612" s="7" t="s">
        <v>165</v>
      </c>
      <c r="H612" t="s">
        <v>153</v>
      </c>
      <c r="I612" t="s">
        <v>153</v>
      </c>
      <c r="J612" t="s">
        <v>11</v>
      </c>
      <c r="K612" s="7" t="s">
        <v>148</v>
      </c>
      <c r="L612">
        <v>1.9870000000000001</v>
      </c>
      <c r="M612" s="12">
        <v>210</v>
      </c>
    </row>
    <row r="613" spans="1:13" x14ac:dyDescent="0.25">
      <c r="A613">
        <v>168259</v>
      </c>
      <c r="B613">
        <v>58322</v>
      </c>
      <c r="C613" t="s">
        <v>29</v>
      </c>
      <c r="D613" t="s">
        <v>43</v>
      </c>
      <c r="E613">
        <v>48</v>
      </c>
      <c r="F613" s="11">
        <v>113440</v>
      </c>
      <c r="G613" s="7" t="s">
        <v>165</v>
      </c>
      <c r="H613" t="s">
        <v>153</v>
      </c>
      <c r="I613" t="s">
        <v>153</v>
      </c>
      <c r="J613" t="s">
        <v>18</v>
      </c>
      <c r="K613" s="7" t="s">
        <v>148</v>
      </c>
      <c r="L613">
        <v>2.76</v>
      </c>
      <c r="M613" s="12">
        <v>81</v>
      </c>
    </row>
    <row r="614" spans="1:13" x14ac:dyDescent="0.25">
      <c r="A614">
        <v>168390</v>
      </c>
      <c r="B614">
        <v>56791</v>
      </c>
      <c r="C614" t="s">
        <v>15</v>
      </c>
      <c r="D614" t="s">
        <v>22</v>
      </c>
      <c r="E614">
        <v>46</v>
      </c>
      <c r="F614" s="11">
        <v>402471</v>
      </c>
      <c r="G614" s="7" t="s">
        <v>165</v>
      </c>
      <c r="H614" t="s">
        <v>153</v>
      </c>
      <c r="I614" t="s">
        <v>153</v>
      </c>
      <c r="J614" t="s">
        <v>11</v>
      </c>
      <c r="K614" s="7" t="s">
        <v>148</v>
      </c>
      <c r="L614">
        <v>1.9870000000000001</v>
      </c>
      <c r="M614" s="12">
        <v>117</v>
      </c>
    </row>
    <row r="615" spans="1:13" x14ac:dyDescent="0.25">
      <c r="A615">
        <v>168526</v>
      </c>
      <c r="B615">
        <v>58312</v>
      </c>
      <c r="C615" t="s">
        <v>29</v>
      </c>
      <c r="D615" t="s">
        <v>41</v>
      </c>
      <c r="E615">
        <v>8</v>
      </c>
      <c r="F615" s="11">
        <v>6491027001315</v>
      </c>
      <c r="G615" s="7" t="s">
        <v>165</v>
      </c>
      <c r="H615" t="s">
        <v>153</v>
      </c>
      <c r="I615" t="s">
        <v>153</v>
      </c>
      <c r="J615" t="s">
        <v>18</v>
      </c>
      <c r="K615" s="7" t="s">
        <v>148</v>
      </c>
      <c r="L615">
        <v>2.76</v>
      </c>
      <c r="M615" s="12">
        <v>229</v>
      </c>
    </row>
    <row r="616" spans="1:13" x14ac:dyDescent="0.25">
      <c r="A616">
        <v>168600</v>
      </c>
      <c r="B616">
        <v>62291</v>
      </c>
      <c r="C616" t="s">
        <v>54</v>
      </c>
      <c r="D616" t="s">
        <v>55</v>
      </c>
      <c r="E616">
        <v>9</v>
      </c>
      <c r="F616" s="11">
        <v>238476</v>
      </c>
      <c r="G616" s="7" t="s">
        <v>165</v>
      </c>
      <c r="H616" t="s">
        <v>153</v>
      </c>
      <c r="I616" t="s">
        <v>153</v>
      </c>
      <c r="J616" t="s">
        <v>18</v>
      </c>
      <c r="K616" s="7" t="s">
        <v>148</v>
      </c>
      <c r="L616">
        <v>2.76</v>
      </c>
      <c r="M616" s="12">
        <v>250</v>
      </c>
    </row>
    <row r="617" spans="1:13" x14ac:dyDescent="0.25">
      <c r="A617">
        <v>168677</v>
      </c>
      <c r="B617">
        <v>58378</v>
      </c>
      <c r="C617" t="s">
        <v>48</v>
      </c>
      <c r="D617" t="s">
        <v>49</v>
      </c>
      <c r="E617">
        <v>16</v>
      </c>
      <c r="F617" s="11">
        <v>37981013</v>
      </c>
      <c r="G617" s="7" t="s">
        <v>165</v>
      </c>
      <c r="H617" t="s">
        <v>153</v>
      </c>
      <c r="I617" t="s">
        <v>294</v>
      </c>
      <c r="J617" t="s">
        <v>11</v>
      </c>
      <c r="K617" s="7" t="s">
        <v>148</v>
      </c>
      <c r="L617" t="s">
        <v>294</v>
      </c>
      <c r="M617" t="s">
        <v>294</v>
      </c>
    </row>
    <row r="618" spans="1:13" x14ac:dyDescent="0.25">
      <c r="A618">
        <v>168834</v>
      </c>
      <c r="B618">
        <v>58202</v>
      </c>
      <c r="C618" t="s">
        <v>29</v>
      </c>
      <c r="D618" t="s">
        <v>32</v>
      </c>
      <c r="E618" t="s">
        <v>33</v>
      </c>
      <c r="F618" s="11">
        <v>108138</v>
      </c>
      <c r="G618" s="7" t="s">
        <v>165</v>
      </c>
      <c r="H618" t="s">
        <v>153</v>
      </c>
      <c r="I618" t="s">
        <v>153</v>
      </c>
      <c r="J618" t="s">
        <v>18</v>
      </c>
      <c r="K618" s="7" t="s">
        <v>148</v>
      </c>
      <c r="L618">
        <v>2.76</v>
      </c>
      <c r="M618" s="12">
        <v>143</v>
      </c>
    </row>
    <row r="619" spans="1:13" x14ac:dyDescent="0.25">
      <c r="A619">
        <v>168911</v>
      </c>
      <c r="B619">
        <v>58190</v>
      </c>
      <c r="C619" t="s">
        <v>29</v>
      </c>
      <c r="D619" t="s">
        <v>30</v>
      </c>
      <c r="E619">
        <v>16</v>
      </c>
      <c r="F619" s="11">
        <v>277714</v>
      </c>
      <c r="G619" s="7" t="s">
        <v>165</v>
      </c>
      <c r="H619" t="s">
        <v>153</v>
      </c>
      <c r="I619" t="s">
        <v>153</v>
      </c>
      <c r="J619" t="s">
        <v>18</v>
      </c>
      <c r="K619" s="7" t="s">
        <v>148</v>
      </c>
      <c r="L619">
        <v>2.76</v>
      </c>
      <c r="M619" s="12">
        <v>345</v>
      </c>
    </row>
    <row r="620" spans="1:13" x14ac:dyDescent="0.25">
      <c r="A620">
        <v>168949</v>
      </c>
      <c r="B620">
        <v>58321</v>
      </c>
      <c r="C620" t="s">
        <v>29</v>
      </c>
      <c r="D620" t="s">
        <v>43</v>
      </c>
      <c r="E620" t="s">
        <v>44</v>
      </c>
      <c r="F620" s="11">
        <v>37039</v>
      </c>
      <c r="G620" s="7" t="s">
        <v>165</v>
      </c>
      <c r="H620" t="s">
        <v>155</v>
      </c>
      <c r="I620" t="s">
        <v>157</v>
      </c>
      <c r="J620" t="s">
        <v>18</v>
      </c>
      <c r="K620" s="7" t="s">
        <v>148</v>
      </c>
      <c r="L620">
        <v>3.1739999999999999</v>
      </c>
      <c r="M620" s="12">
        <v>527</v>
      </c>
    </row>
    <row r="621" spans="1:13" x14ac:dyDescent="0.25">
      <c r="A621">
        <v>168949</v>
      </c>
      <c r="B621">
        <v>58321</v>
      </c>
      <c r="C621" t="s">
        <v>29</v>
      </c>
      <c r="D621" t="s">
        <v>43</v>
      </c>
      <c r="E621" t="s">
        <v>44</v>
      </c>
      <c r="F621" s="11">
        <v>37039</v>
      </c>
      <c r="G621" s="7" t="s">
        <v>165</v>
      </c>
      <c r="H621" t="s">
        <v>155</v>
      </c>
      <c r="I621" t="s">
        <v>156</v>
      </c>
      <c r="J621" t="s">
        <v>18</v>
      </c>
      <c r="K621" s="7" t="s">
        <v>148</v>
      </c>
      <c r="L621">
        <v>1.44</v>
      </c>
      <c r="M621" s="12">
        <v>295</v>
      </c>
    </row>
    <row r="622" spans="1:13" x14ac:dyDescent="0.25">
      <c r="A622">
        <v>169323</v>
      </c>
      <c r="B622">
        <v>56778</v>
      </c>
      <c r="C622" t="s">
        <v>15</v>
      </c>
      <c r="D622" t="s">
        <v>20</v>
      </c>
      <c r="E622" t="s">
        <v>21</v>
      </c>
      <c r="F622" s="11">
        <v>58166314</v>
      </c>
      <c r="G622" s="7" t="s">
        <v>165</v>
      </c>
      <c r="H622" t="s">
        <v>153</v>
      </c>
      <c r="I622" t="s">
        <v>153</v>
      </c>
      <c r="J622" t="s">
        <v>11</v>
      </c>
      <c r="K622" s="7" t="s">
        <v>148</v>
      </c>
      <c r="L622">
        <v>1.9870000000000001</v>
      </c>
      <c r="M622" s="12">
        <v>67</v>
      </c>
    </row>
    <row r="623" spans="1:13" x14ac:dyDescent="0.25">
      <c r="A623">
        <v>169325</v>
      </c>
      <c r="B623">
        <v>56778</v>
      </c>
      <c r="C623" t="s">
        <v>15</v>
      </c>
      <c r="D623" t="s">
        <v>20</v>
      </c>
      <c r="E623" t="s">
        <v>21</v>
      </c>
      <c r="F623" s="11">
        <v>58238050</v>
      </c>
      <c r="G623" s="7" t="s">
        <v>165</v>
      </c>
      <c r="H623" t="s">
        <v>153</v>
      </c>
      <c r="I623" t="s">
        <v>153</v>
      </c>
      <c r="J623" t="s">
        <v>11</v>
      </c>
      <c r="K623" s="7" t="s">
        <v>148</v>
      </c>
      <c r="L623">
        <v>1.9870000000000001</v>
      </c>
      <c r="M623" s="12">
        <v>253</v>
      </c>
    </row>
    <row r="624" spans="1:13" x14ac:dyDescent="0.25">
      <c r="A624">
        <v>169327</v>
      </c>
      <c r="B624">
        <v>56778</v>
      </c>
      <c r="C624" t="s">
        <v>15</v>
      </c>
      <c r="D624" t="s">
        <v>20</v>
      </c>
      <c r="E624" t="s">
        <v>21</v>
      </c>
      <c r="F624" s="11">
        <v>278438</v>
      </c>
      <c r="G624" s="7" t="s">
        <v>165</v>
      </c>
      <c r="H624" t="s">
        <v>153</v>
      </c>
      <c r="I624" t="s">
        <v>153</v>
      </c>
      <c r="J624" t="s">
        <v>11</v>
      </c>
      <c r="K624" s="7" t="s">
        <v>148</v>
      </c>
      <c r="L624">
        <v>1.9870000000000001</v>
      </c>
      <c r="M624" s="12">
        <v>320</v>
      </c>
    </row>
    <row r="625" spans="1:13" x14ac:dyDescent="0.25">
      <c r="A625">
        <v>169475</v>
      </c>
      <c r="B625">
        <v>56802</v>
      </c>
      <c r="C625" t="s">
        <v>15</v>
      </c>
      <c r="D625" t="s">
        <v>22</v>
      </c>
      <c r="E625">
        <v>30</v>
      </c>
      <c r="F625" s="11">
        <v>6896246</v>
      </c>
      <c r="G625" s="7" t="s">
        <v>165</v>
      </c>
      <c r="H625" t="s">
        <v>153</v>
      </c>
      <c r="I625" t="s">
        <v>153</v>
      </c>
      <c r="J625" t="s">
        <v>11</v>
      </c>
      <c r="K625" s="7" t="s">
        <v>148</v>
      </c>
      <c r="L625">
        <v>1.9870000000000001</v>
      </c>
      <c r="M625" s="12">
        <v>239</v>
      </c>
    </row>
    <row r="626" spans="1:13" x14ac:dyDescent="0.25">
      <c r="A626">
        <v>169477</v>
      </c>
      <c r="B626">
        <v>56802</v>
      </c>
      <c r="C626" t="s">
        <v>15</v>
      </c>
      <c r="D626" t="s">
        <v>22</v>
      </c>
      <c r="E626">
        <v>30</v>
      </c>
      <c r="F626" s="11">
        <v>6896367</v>
      </c>
      <c r="G626" s="7" t="s">
        <v>165</v>
      </c>
      <c r="H626" t="s">
        <v>153</v>
      </c>
      <c r="I626" t="s">
        <v>153</v>
      </c>
      <c r="J626" t="s">
        <v>11</v>
      </c>
      <c r="K626" s="7" t="s">
        <v>148</v>
      </c>
      <c r="L626">
        <v>1.9870000000000001</v>
      </c>
      <c r="M626" s="12">
        <v>403</v>
      </c>
    </row>
    <row r="627" spans="1:13" x14ac:dyDescent="0.25">
      <c r="A627">
        <v>170165</v>
      </c>
      <c r="B627">
        <v>56869</v>
      </c>
      <c r="C627" t="s">
        <v>15</v>
      </c>
      <c r="D627" t="s">
        <v>26</v>
      </c>
      <c r="E627" t="s">
        <v>27</v>
      </c>
      <c r="F627" s="11">
        <v>9470069015628</v>
      </c>
      <c r="G627" s="7" t="s">
        <v>165</v>
      </c>
      <c r="H627" t="s">
        <v>153</v>
      </c>
      <c r="I627" t="s">
        <v>153</v>
      </c>
      <c r="J627" t="s">
        <v>11</v>
      </c>
      <c r="K627" s="7" t="s">
        <v>148</v>
      </c>
      <c r="L627">
        <v>1.9870000000000001</v>
      </c>
      <c r="M627" s="12">
        <v>79</v>
      </c>
    </row>
    <row r="628" spans="1:13" x14ac:dyDescent="0.25">
      <c r="A628">
        <v>170167</v>
      </c>
      <c r="B628">
        <v>56869</v>
      </c>
      <c r="C628" t="s">
        <v>15</v>
      </c>
      <c r="D628" t="s">
        <v>26</v>
      </c>
      <c r="E628" t="s">
        <v>27</v>
      </c>
      <c r="F628" s="11">
        <v>112449</v>
      </c>
      <c r="G628" s="7" t="s">
        <v>165</v>
      </c>
      <c r="H628" t="s">
        <v>153</v>
      </c>
      <c r="I628" t="s">
        <v>153</v>
      </c>
      <c r="J628" t="s">
        <v>11</v>
      </c>
      <c r="K628" s="7" t="s">
        <v>148</v>
      </c>
      <c r="L628">
        <v>1.9870000000000001</v>
      </c>
      <c r="M628" s="12">
        <v>165</v>
      </c>
    </row>
    <row r="629" spans="1:13" x14ac:dyDescent="0.25">
      <c r="A629">
        <v>170169</v>
      </c>
      <c r="B629">
        <v>56869</v>
      </c>
      <c r="C629" t="s">
        <v>15</v>
      </c>
      <c r="D629" t="s">
        <v>26</v>
      </c>
      <c r="E629" t="s">
        <v>27</v>
      </c>
      <c r="F629" s="11">
        <v>397339</v>
      </c>
      <c r="G629" s="7" t="s">
        <v>165</v>
      </c>
      <c r="H629" t="s">
        <v>153</v>
      </c>
      <c r="I629" t="s">
        <v>153</v>
      </c>
      <c r="J629" t="s">
        <v>11</v>
      </c>
      <c r="K629" s="7" t="s">
        <v>148</v>
      </c>
      <c r="L629">
        <v>1.9870000000000001</v>
      </c>
      <c r="M629" s="12">
        <v>220</v>
      </c>
    </row>
    <row r="630" spans="1:13" x14ac:dyDescent="0.25">
      <c r="A630">
        <v>170171</v>
      </c>
      <c r="B630">
        <v>56869</v>
      </c>
      <c r="C630" t="s">
        <v>15</v>
      </c>
      <c r="D630" t="s">
        <v>26</v>
      </c>
      <c r="E630" t="s">
        <v>27</v>
      </c>
      <c r="F630" s="11">
        <v>7789069082250</v>
      </c>
      <c r="G630" s="7" t="s">
        <v>165</v>
      </c>
      <c r="H630" t="s">
        <v>153</v>
      </c>
      <c r="I630" t="s">
        <v>153</v>
      </c>
      <c r="J630" t="s">
        <v>11</v>
      </c>
      <c r="K630" s="7" t="s">
        <v>148</v>
      </c>
      <c r="L630">
        <v>1.9870000000000001</v>
      </c>
      <c r="M630" s="12">
        <v>130</v>
      </c>
    </row>
    <row r="631" spans="1:13" x14ac:dyDescent="0.25">
      <c r="A631">
        <v>172012</v>
      </c>
      <c r="B631">
        <v>58369</v>
      </c>
      <c r="C631" t="s">
        <v>48</v>
      </c>
      <c r="D631" t="s">
        <v>49</v>
      </c>
      <c r="E631">
        <v>12</v>
      </c>
      <c r="F631" s="11">
        <v>63212</v>
      </c>
      <c r="G631" s="7" t="s">
        <v>165</v>
      </c>
      <c r="H631" t="s">
        <v>153</v>
      </c>
      <c r="I631" t="s">
        <v>153</v>
      </c>
      <c r="J631" t="s">
        <v>11</v>
      </c>
      <c r="K631" s="7" t="s">
        <v>148</v>
      </c>
      <c r="L631">
        <v>1.9870000000000001</v>
      </c>
      <c r="M631" s="12">
        <v>266</v>
      </c>
    </row>
    <row r="632" spans="1:13" x14ac:dyDescent="0.25">
      <c r="A632">
        <v>172268</v>
      </c>
      <c r="B632">
        <v>58210</v>
      </c>
      <c r="C632" t="s">
        <v>29</v>
      </c>
      <c r="D632" t="s">
        <v>32</v>
      </c>
      <c r="E632">
        <v>27</v>
      </c>
      <c r="F632" s="11">
        <v>265871</v>
      </c>
      <c r="G632" s="7" t="s">
        <v>165</v>
      </c>
      <c r="H632" t="s">
        <v>153</v>
      </c>
      <c r="I632" t="s">
        <v>153</v>
      </c>
      <c r="J632" t="s">
        <v>11</v>
      </c>
      <c r="K632" s="7" t="s">
        <v>148</v>
      </c>
      <c r="L632">
        <v>1.9870000000000001</v>
      </c>
      <c r="M632" s="12">
        <v>285</v>
      </c>
    </row>
    <row r="633" spans="1:13" x14ac:dyDescent="0.25">
      <c r="A633">
        <v>172843</v>
      </c>
      <c r="B633">
        <v>58376</v>
      </c>
      <c r="C633" t="s">
        <v>48</v>
      </c>
      <c r="D633" t="s">
        <v>49</v>
      </c>
      <c r="E633">
        <v>13</v>
      </c>
      <c r="F633" s="11">
        <v>126295577</v>
      </c>
      <c r="G633" s="7" t="s">
        <v>165</v>
      </c>
      <c r="H633" t="s">
        <v>153</v>
      </c>
      <c r="I633" t="s">
        <v>153</v>
      </c>
      <c r="J633" t="s">
        <v>11</v>
      </c>
      <c r="K633" s="7" t="s">
        <v>148</v>
      </c>
      <c r="L633">
        <v>1.9870000000000001</v>
      </c>
      <c r="M633" s="12">
        <v>0</v>
      </c>
    </row>
    <row r="634" spans="1:13" x14ac:dyDescent="0.25">
      <c r="A634">
        <v>172908</v>
      </c>
      <c r="B634">
        <v>56962</v>
      </c>
      <c r="C634" t="s">
        <v>15</v>
      </c>
      <c r="D634" t="s">
        <v>28</v>
      </c>
      <c r="E634">
        <v>38</v>
      </c>
      <c r="F634" s="11">
        <v>96446105</v>
      </c>
      <c r="G634" s="7" t="s">
        <v>165</v>
      </c>
      <c r="H634" t="s">
        <v>153</v>
      </c>
      <c r="I634" t="s">
        <v>153</v>
      </c>
      <c r="J634" t="s">
        <v>11</v>
      </c>
      <c r="K634" s="7" t="s">
        <v>148</v>
      </c>
      <c r="L634">
        <v>1.9870000000000001</v>
      </c>
      <c r="M634" s="12">
        <v>801</v>
      </c>
    </row>
    <row r="635" spans="1:13" x14ac:dyDescent="0.25">
      <c r="A635">
        <v>173248</v>
      </c>
      <c r="B635">
        <v>58370</v>
      </c>
      <c r="C635" t="s">
        <v>48</v>
      </c>
      <c r="D635" t="s">
        <v>49</v>
      </c>
      <c r="E635">
        <v>18</v>
      </c>
      <c r="F635" s="11">
        <v>278420</v>
      </c>
      <c r="G635" s="7" t="s">
        <v>165</v>
      </c>
      <c r="H635" t="s">
        <v>153</v>
      </c>
      <c r="I635" t="s">
        <v>153</v>
      </c>
      <c r="J635" t="s">
        <v>11</v>
      </c>
      <c r="K635" s="7" t="s">
        <v>148</v>
      </c>
      <c r="L635">
        <v>1.9870000000000001</v>
      </c>
      <c r="M635" s="12">
        <v>0</v>
      </c>
    </row>
    <row r="636" spans="1:13" x14ac:dyDescent="0.25">
      <c r="A636">
        <v>173356</v>
      </c>
      <c r="B636">
        <v>58342</v>
      </c>
      <c r="C636" t="s">
        <v>29</v>
      </c>
      <c r="D636" t="s">
        <v>46</v>
      </c>
      <c r="E636">
        <v>13</v>
      </c>
      <c r="F636" s="11">
        <v>111148</v>
      </c>
      <c r="G636" s="7" t="s">
        <v>165</v>
      </c>
      <c r="H636" t="s">
        <v>153</v>
      </c>
      <c r="I636" t="s">
        <v>153</v>
      </c>
      <c r="J636" t="s">
        <v>11</v>
      </c>
      <c r="K636" s="7" t="s">
        <v>148</v>
      </c>
      <c r="L636">
        <v>1.9870000000000001</v>
      </c>
      <c r="M636" s="12">
        <v>250</v>
      </c>
    </row>
    <row r="637" spans="1:13" x14ac:dyDescent="0.25">
      <c r="A637">
        <v>173389</v>
      </c>
      <c r="B637">
        <v>58314</v>
      </c>
      <c r="C637" t="s">
        <v>29</v>
      </c>
      <c r="D637" t="s">
        <v>42</v>
      </c>
      <c r="E637">
        <v>6</v>
      </c>
      <c r="F637" s="11">
        <v>321209</v>
      </c>
      <c r="G637" s="7" t="s">
        <v>170</v>
      </c>
      <c r="H637" t="s">
        <v>153</v>
      </c>
      <c r="I637" t="s">
        <v>294</v>
      </c>
      <c r="J637" t="s">
        <v>11</v>
      </c>
      <c r="K637" s="7" t="s">
        <v>148</v>
      </c>
      <c r="L637" t="s">
        <v>294</v>
      </c>
      <c r="M637" t="s">
        <v>294</v>
      </c>
    </row>
    <row r="638" spans="1:13" x14ac:dyDescent="0.25">
      <c r="A638">
        <v>173443</v>
      </c>
      <c r="B638">
        <v>58202</v>
      </c>
      <c r="C638" t="s">
        <v>29</v>
      </c>
      <c r="D638" t="s">
        <v>32</v>
      </c>
      <c r="E638" t="s">
        <v>33</v>
      </c>
      <c r="F638" s="11">
        <v>173384</v>
      </c>
      <c r="G638" s="7" t="s">
        <v>165</v>
      </c>
      <c r="H638" t="s">
        <v>153</v>
      </c>
      <c r="I638" t="s">
        <v>294</v>
      </c>
      <c r="J638" t="s">
        <v>18</v>
      </c>
      <c r="K638" s="7" t="s">
        <v>148</v>
      </c>
      <c r="L638" t="s">
        <v>294</v>
      </c>
      <c r="M638" t="s">
        <v>294</v>
      </c>
    </row>
    <row r="639" spans="1:13" x14ac:dyDescent="0.25">
      <c r="A639">
        <v>173493</v>
      </c>
      <c r="B639">
        <v>58327</v>
      </c>
      <c r="C639" t="s">
        <v>29</v>
      </c>
      <c r="D639" t="s">
        <v>43</v>
      </c>
      <c r="E639" t="s">
        <v>45</v>
      </c>
      <c r="F639" s="11">
        <v>998772</v>
      </c>
      <c r="G639" s="7" t="s">
        <v>165</v>
      </c>
      <c r="H639" t="s">
        <v>153</v>
      </c>
      <c r="I639" t="s">
        <v>153</v>
      </c>
      <c r="J639" t="s">
        <v>18</v>
      </c>
      <c r="K639" s="7" t="s">
        <v>148</v>
      </c>
      <c r="L639">
        <v>2.76</v>
      </c>
      <c r="M639" s="12">
        <v>98</v>
      </c>
    </row>
    <row r="640" spans="1:13" x14ac:dyDescent="0.25">
      <c r="A640">
        <v>173533</v>
      </c>
      <c r="B640">
        <v>58346</v>
      </c>
      <c r="C640" t="s">
        <v>29</v>
      </c>
      <c r="D640" t="s">
        <v>47</v>
      </c>
      <c r="E640">
        <v>14</v>
      </c>
      <c r="F640" s="11">
        <v>718649</v>
      </c>
      <c r="G640" s="7" t="s">
        <v>165</v>
      </c>
      <c r="H640" t="s">
        <v>153</v>
      </c>
      <c r="I640" t="s">
        <v>294</v>
      </c>
      <c r="J640" t="s">
        <v>11</v>
      </c>
      <c r="K640" s="7" t="s">
        <v>148</v>
      </c>
      <c r="L640" t="s">
        <v>294</v>
      </c>
      <c r="M640" t="s">
        <v>294</v>
      </c>
    </row>
    <row r="641" spans="1:13" x14ac:dyDescent="0.25">
      <c r="A641">
        <v>173553</v>
      </c>
      <c r="B641">
        <v>62291</v>
      </c>
      <c r="C641" t="s">
        <v>54</v>
      </c>
      <c r="D641" t="s">
        <v>55</v>
      </c>
      <c r="E641">
        <v>9</v>
      </c>
      <c r="F641" s="11">
        <v>32184</v>
      </c>
      <c r="G641" s="7" t="s">
        <v>165</v>
      </c>
      <c r="H641" t="s">
        <v>153</v>
      </c>
      <c r="I641" t="s">
        <v>153</v>
      </c>
      <c r="J641" t="s">
        <v>18</v>
      </c>
      <c r="K641" s="7" t="s">
        <v>148</v>
      </c>
      <c r="L641">
        <v>2.76</v>
      </c>
      <c r="M641" s="12">
        <v>1078</v>
      </c>
    </row>
    <row r="642" spans="1:13" x14ac:dyDescent="0.25">
      <c r="A642">
        <v>173928</v>
      </c>
      <c r="B642">
        <v>58236</v>
      </c>
      <c r="C642" t="s">
        <v>29</v>
      </c>
      <c r="D642" t="s">
        <v>36</v>
      </c>
      <c r="E642">
        <v>38</v>
      </c>
      <c r="F642" s="11">
        <v>371859</v>
      </c>
      <c r="G642" s="7" t="s">
        <v>170</v>
      </c>
      <c r="H642" t="s">
        <v>153</v>
      </c>
      <c r="I642" t="s">
        <v>153</v>
      </c>
      <c r="J642" t="s">
        <v>11</v>
      </c>
      <c r="K642" s="7" t="s">
        <v>148</v>
      </c>
      <c r="L642">
        <v>1.9870000000000001</v>
      </c>
      <c r="M642" s="12">
        <v>5</v>
      </c>
    </row>
    <row r="643" spans="1:13" x14ac:dyDescent="0.25">
      <c r="A643">
        <v>174085</v>
      </c>
      <c r="B643">
        <v>58331</v>
      </c>
      <c r="C643" t="s">
        <v>29</v>
      </c>
      <c r="D643" t="s">
        <v>43</v>
      </c>
      <c r="E643">
        <v>46</v>
      </c>
      <c r="F643" s="11">
        <v>11075082006003</v>
      </c>
      <c r="G643" s="7" t="s">
        <v>165</v>
      </c>
      <c r="H643" t="s">
        <v>153</v>
      </c>
      <c r="I643" t="s">
        <v>153</v>
      </c>
      <c r="J643" t="s">
        <v>18</v>
      </c>
      <c r="K643" s="7" t="s">
        <v>148</v>
      </c>
      <c r="L643">
        <v>2.76</v>
      </c>
      <c r="M643" s="12">
        <v>1300</v>
      </c>
    </row>
    <row r="644" spans="1:13" x14ac:dyDescent="0.25">
      <c r="A644">
        <v>174211</v>
      </c>
      <c r="B644">
        <v>58364</v>
      </c>
      <c r="C644" t="s">
        <v>48</v>
      </c>
      <c r="D644" t="s">
        <v>49</v>
      </c>
      <c r="E644">
        <v>21</v>
      </c>
      <c r="F644" s="11">
        <v>27527511</v>
      </c>
      <c r="G644" s="7" t="s">
        <v>165</v>
      </c>
      <c r="H644" t="s">
        <v>153</v>
      </c>
      <c r="I644" t="s">
        <v>153</v>
      </c>
      <c r="J644" t="s">
        <v>11</v>
      </c>
      <c r="K644" s="7" t="s">
        <v>148</v>
      </c>
      <c r="L644">
        <v>1.9870000000000001</v>
      </c>
      <c r="M644" s="12">
        <v>427</v>
      </c>
    </row>
    <row r="645" spans="1:13" x14ac:dyDescent="0.25">
      <c r="A645">
        <v>174269</v>
      </c>
      <c r="B645">
        <v>62291</v>
      </c>
      <c r="C645" t="s">
        <v>54</v>
      </c>
      <c r="D645" t="s">
        <v>55</v>
      </c>
      <c r="E645">
        <v>9</v>
      </c>
      <c r="F645" s="11">
        <v>603580809297852</v>
      </c>
      <c r="G645" s="7" t="s">
        <v>165</v>
      </c>
      <c r="H645" t="s">
        <v>153</v>
      </c>
      <c r="I645" t="s">
        <v>153</v>
      </c>
      <c r="J645" t="s">
        <v>18</v>
      </c>
      <c r="K645" s="7" t="s">
        <v>148</v>
      </c>
      <c r="L645">
        <v>2.76</v>
      </c>
      <c r="M645" s="12">
        <v>1550</v>
      </c>
    </row>
    <row r="646" spans="1:13" x14ac:dyDescent="0.25">
      <c r="A646">
        <v>174488</v>
      </c>
      <c r="B646">
        <v>58343</v>
      </c>
      <c r="C646" t="s">
        <v>29</v>
      </c>
      <c r="D646" t="s">
        <v>46</v>
      </c>
      <c r="E646">
        <v>17</v>
      </c>
      <c r="F646" s="11">
        <v>56579</v>
      </c>
      <c r="G646" s="7" t="s">
        <v>165</v>
      </c>
      <c r="H646" t="s">
        <v>155</v>
      </c>
      <c r="I646" t="s">
        <v>157</v>
      </c>
      <c r="J646" t="s">
        <v>18</v>
      </c>
      <c r="K646" s="7" t="s">
        <v>148</v>
      </c>
      <c r="L646">
        <v>3.1739999999999999</v>
      </c>
      <c r="M646" s="12">
        <v>106</v>
      </c>
    </row>
    <row r="647" spans="1:13" x14ac:dyDescent="0.25">
      <c r="A647">
        <v>174488</v>
      </c>
      <c r="B647">
        <v>58343</v>
      </c>
      <c r="C647" t="s">
        <v>29</v>
      </c>
      <c r="D647" t="s">
        <v>46</v>
      </c>
      <c r="E647">
        <v>17</v>
      </c>
      <c r="F647" s="11">
        <v>56579</v>
      </c>
      <c r="G647" s="7" t="s">
        <v>165</v>
      </c>
      <c r="H647" t="s">
        <v>155</v>
      </c>
      <c r="I647" t="s">
        <v>156</v>
      </c>
      <c r="J647" t="s">
        <v>18</v>
      </c>
      <c r="K647" s="7" t="s">
        <v>148</v>
      </c>
      <c r="L647">
        <v>1.44</v>
      </c>
      <c r="M647" s="12">
        <v>32</v>
      </c>
    </row>
    <row r="648" spans="1:13" x14ac:dyDescent="0.25">
      <c r="A648">
        <v>174538</v>
      </c>
      <c r="B648">
        <v>56791</v>
      </c>
      <c r="C648" t="s">
        <v>15</v>
      </c>
      <c r="D648" t="s">
        <v>22</v>
      </c>
      <c r="E648">
        <v>46</v>
      </c>
      <c r="F648" s="11">
        <v>7789066001344</v>
      </c>
      <c r="G648" s="7" t="s">
        <v>165</v>
      </c>
      <c r="H648" t="s">
        <v>153</v>
      </c>
      <c r="I648" t="s">
        <v>153</v>
      </c>
      <c r="J648" t="s">
        <v>11</v>
      </c>
      <c r="K648" s="7" t="s">
        <v>148</v>
      </c>
      <c r="L648">
        <v>1.9870000000000001</v>
      </c>
      <c r="M648" s="12">
        <v>172</v>
      </c>
    </row>
    <row r="649" spans="1:13" x14ac:dyDescent="0.25">
      <c r="A649">
        <v>174825</v>
      </c>
      <c r="B649">
        <v>58375</v>
      </c>
      <c r="C649" t="s">
        <v>48</v>
      </c>
      <c r="D649" t="s">
        <v>49</v>
      </c>
      <c r="E649">
        <v>7</v>
      </c>
      <c r="F649" s="11" t="s">
        <v>183</v>
      </c>
      <c r="G649" s="7" t="s">
        <v>165</v>
      </c>
      <c r="H649" t="s">
        <v>153</v>
      </c>
      <c r="I649" t="s">
        <v>153</v>
      </c>
      <c r="J649" t="s">
        <v>11</v>
      </c>
      <c r="K649" s="7" t="s">
        <v>148</v>
      </c>
      <c r="L649">
        <v>1.9870000000000001</v>
      </c>
      <c r="M649" s="12">
        <v>1023</v>
      </c>
    </row>
    <row r="650" spans="1:13" x14ac:dyDescent="0.25">
      <c r="A650">
        <v>175596</v>
      </c>
      <c r="B650">
        <v>58202</v>
      </c>
      <c r="C650" t="s">
        <v>29</v>
      </c>
      <c r="D650" t="s">
        <v>32</v>
      </c>
      <c r="E650" t="s">
        <v>33</v>
      </c>
      <c r="F650" s="11">
        <v>477220</v>
      </c>
      <c r="G650" s="7" t="s">
        <v>165</v>
      </c>
      <c r="H650" t="s">
        <v>153</v>
      </c>
      <c r="I650" t="s">
        <v>153</v>
      </c>
      <c r="J650" t="s">
        <v>18</v>
      </c>
      <c r="K650" s="7" t="s">
        <v>148</v>
      </c>
      <c r="L650">
        <v>2.76</v>
      </c>
      <c r="M650" s="12">
        <v>200</v>
      </c>
    </row>
    <row r="651" spans="1:13" x14ac:dyDescent="0.25">
      <c r="A651">
        <v>175669</v>
      </c>
      <c r="B651">
        <v>58346</v>
      </c>
      <c r="C651" t="s">
        <v>29</v>
      </c>
      <c r="D651" t="s">
        <v>47</v>
      </c>
      <c r="E651">
        <v>14</v>
      </c>
      <c r="F651" s="11">
        <v>807824</v>
      </c>
      <c r="G651" s="7" t="s">
        <v>165</v>
      </c>
      <c r="H651" t="s">
        <v>153</v>
      </c>
      <c r="I651" t="s">
        <v>294</v>
      </c>
      <c r="J651" t="s">
        <v>11</v>
      </c>
      <c r="K651" s="7" t="s">
        <v>148</v>
      </c>
      <c r="L651" t="s">
        <v>294</v>
      </c>
      <c r="M651" t="s">
        <v>294</v>
      </c>
    </row>
    <row r="652" spans="1:13" x14ac:dyDescent="0.25">
      <c r="A652">
        <v>175753</v>
      </c>
      <c r="B652">
        <v>60037</v>
      </c>
      <c r="C652" t="s">
        <v>52</v>
      </c>
      <c r="D652" t="s">
        <v>53</v>
      </c>
      <c r="E652">
        <v>37</v>
      </c>
      <c r="F652" s="11">
        <v>128679</v>
      </c>
      <c r="G652" s="7" t="s">
        <v>165</v>
      </c>
      <c r="H652" t="s">
        <v>153</v>
      </c>
      <c r="I652" t="s">
        <v>153</v>
      </c>
      <c r="J652" t="s">
        <v>18</v>
      </c>
      <c r="K652" s="7" t="s">
        <v>148</v>
      </c>
      <c r="L652">
        <v>2.76</v>
      </c>
      <c r="M652" s="12">
        <v>0</v>
      </c>
    </row>
    <row r="653" spans="1:13" x14ac:dyDescent="0.25">
      <c r="A653">
        <v>175755</v>
      </c>
      <c r="B653">
        <v>60037</v>
      </c>
      <c r="C653" t="s">
        <v>52</v>
      </c>
      <c r="D653" t="s">
        <v>53</v>
      </c>
      <c r="E653">
        <v>37</v>
      </c>
      <c r="F653" s="11">
        <v>9015607</v>
      </c>
      <c r="G653" s="7" t="s">
        <v>165</v>
      </c>
      <c r="H653" t="s">
        <v>153</v>
      </c>
      <c r="I653" t="s">
        <v>153</v>
      </c>
      <c r="J653" t="s">
        <v>18</v>
      </c>
      <c r="K653" s="7" t="s">
        <v>148</v>
      </c>
      <c r="L653">
        <v>2.76</v>
      </c>
      <c r="M653" s="12">
        <v>59</v>
      </c>
    </row>
    <row r="654" spans="1:13" x14ac:dyDescent="0.25">
      <c r="A654">
        <v>176024</v>
      </c>
      <c r="B654">
        <v>58212</v>
      </c>
      <c r="C654" t="s">
        <v>29</v>
      </c>
      <c r="D654" t="s">
        <v>32</v>
      </c>
      <c r="E654">
        <v>25</v>
      </c>
      <c r="F654" s="11">
        <v>179478</v>
      </c>
      <c r="G654" s="7" t="s">
        <v>165</v>
      </c>
      <c r="H654" t="s">
        <v>153</v>
      </c>
      <c r="I654" t="s">
        <v>153</v>
      </c>
      <c r="J654" t="s">
        <v>11</v>
      </c>
      <c r="K654" s="7" t="s">
        <v>148</v>
      </c>
      <c r="L654">
        <v>1.9870000000000001</v>
      </c>
      <c r="M654" s="12">
        <v>244</v>
      </c>
    </row>
    <row r="655" spans="1:13" x14ac:dyDescent="0.25">
      <c r="A655">
        <v>176560</v>
      </c>
      <c r="B655">
        <v>62291</v>
      </c>
      <c r="C655" t="s">
        <v>54</v>
      </c>
      <c r="D655" t="s">
        <v>55</v>
      </c>
      <c r="E655">
        <v>9</v>
      </c>
      <c r="F655" s="11" t="s">
        <v>184</v>
      </c>
      <c r="G655" s="7" t="s">
        <v>165</v>
      </c>
      <c r="H655" t="s">
        <v>153</v>
      </c>
      <c r="I655" t="s">
        <v>153</v>
      </c>
      <c r="J655" t="s">
        <v>18</v>
      </c>
      <c r="K655" s="7" t="s">
        <v>148</v>
      </c>
      <c r="L655">
        <v>2.76</v>
      </c>
      <c r="M655" s="12">
        <v>43</v>
      </c>
    </row>
    <row r="656" spans="1:13" x14ac:dyDescent="0.25">
      <c r="A656">
        <v>176792</v>
      </c>
      <c r="B656">
        <v>58362</v>
      </c>
      <c r="C656" t="s">
        <v>48</v>
      </c>
      <c r="D656" t="s">
        <v>49</v>
      </c>
      <c r="E656">
        <v>4</v>
      </c>
      <c r="F656" s="11">
        <v>2823049</v>
      </c>
      <c r="G656" s="7" t="s">
        <v>165</v>
      </c>
      <c r="H656" t="s">
        <v>153</v>
      </c>
      <c r="I656" t="s">
        <v>153</v>
      </c>
      <c r="J656" t="s">
        <v>11</v>
      </c>
      <c r="K656" s="7" t="s">
        <v>148</v>
      </c>
      <c r="L656">
        <v>1.9870000000000001</v>
      </c>
      <c r="M656" s="12">
        <v>0</v>
      </c>
    </row>
    <row r="657" spans="1:13" x14ac:dyDescent="0.25">
      <c r="A657">
        <v>177096</v>
      </c>
      <c r="B657">
        <v>58301</v>
      </c>
      <c r="C657" t="s">
        <v>29</v>
      </c>
      <c r="D657" t="s">
        <v>14</v>
      </c>
      <c r="E657">
        <v>22</v>
      </c>
      <c r="F657" s="11">
        <v>97764</v>
      </c>
      <c r="G657" s="7" t="s">
        <v>165</v>
      </c>
      <c r="H657" t="s">
        <v>153</v>
      </c>
      <c r="I657" t="s">
        <v>153</v>
      </c>
      <c r="J657" t="s">
        <v>11</v>
      </c>
      <c r="K657" s="7" t="s">
        <v>148</v>
      </c>
      <c r="L657">
        <v>1.9870000000000001</v>
      </c>
      <c r="M657" s="12">
        <v>-326.8</v>
      </c>
    </row>
    <row r="658" spans="1:13" x14ac:dyDescent="0.25">
      <c r="A658">
        <v>177236</v>
      </c>
      <c r="B658">
        <v>63012</v>
      </c>
      <c r="C658" t="s">
        <v>56</v>
      </c>
      <c r="D658" t="s">
        <v>57</v>
      </c>
      <c r="E658">
        <v>24</v>
      </c>
      <c r="F658" s="11">
        <v>628500046000</v>
      </c>
      <c r="G658" s="7" t="s">
        <v>165</v>
      </c>
      <c r="H658" t="s">
        <v>153</v>
      </c>
      <c r="I658" t="s">
        <v>294</v>
      </c>
      <c r="J658" t="s">
        <v>18</v>
      </c>
      <c r="K658" s="7" t="s">
        <v>148</v>
      </c>
      <c r="L658" t="s">
        <v>294</v>
      </c>
      <c r="M658" t="s">
        <v>294</v>
      </c>
    </row>
    <row r="659" spans="1:13" x14ac:dyDescent="0.25">
      <c r="A659">
        <v>177256</v>
      </c>
      <c r="B659">
        <v>58202</v>
      </c>
      <c r="C659" t="s">
        <v>29</v>
      </c>
      <c r="D659" t="s">
        <v>32</v>
      </c>
      <c r="E659" t="s">
        <v>33</v>
      </c>
      <c r="F659" s="11">
        <v>690356</v>
      </c>
      <c r="G659" s="7" t="s">
        <v>165</v>
      </c>
      <c r="H659" t="s">
        <v>153</v>
      </c>
      <c r="I659" t="s">
        <v>153</v>
      </c>
      <c r="J659" t="s">
        <v>18</v>
      </c>
      <c r="K659" s="7" t="s">
        <v>148</v>
      </c>
      <c r="L659">
        <v>2.76</v>
      </c>
      <c r="M659" s="12">
        <v>337</v>
      </c>
    </row>
    <row r="660" spans="1:13" x14ac:dyDescent="0.25">
      <c r="A660">
        <v>177376</v>
      </c>
      <c r="B660">
        <v>58342</v>
      </c>
      <c r="C660" t="s">
        <v>29</v>
      </c>
      <c r="D660" t="s">
        <v>46</v>
      </c>
      <c r="E660">
        <v>13</v>
      </c>
      <c r="F660" s="11">
        <v>116068466</v>
      </c>
      <c r="G660" s="7" t="s">
        <v>165</v>
      </c>
      <c r="H660" t="s">
        <v>153</v>
      </c>
      <c r="I660" t="s">
        <v>153</v>
      </c>
      <c r="J660" t="s">
        <v>11</v>
      </c>
      <c r="K660" s="7" t="s">
        <v>148</v>
      </c>
      <c r="L660">
        <v>1.9870000000000001</v>
      </c>
      <c r="M660" s="12">
        <v>2224</v>
      </c>
    </row>
    <row r="661" spans="1:13" x14ac:dyDescent="0.25">
      <c r="A661">
        <v>177877</v>
      </c>
      <c r="B661">
        <v>58236</v>
      </c>
      <c r="C661" t="s">
        <v>29</v>
      </c>
      <c r="D661" t="s">
        <v>36</v>
      </c>
      <c r="E661">
        <v>38</v>
      </c>
      <c r="F661" s="11">
        <v>132571</v>
      </c>
      <c r="G661" s="7" t="s">
        <v>165</v>
      </c>
      <c r="H661" t="s">
        <v>153</v>
      </c>
      <c r="I661" t="s">
        <v>294</v>
      </c>
      <c r="J661" t="s">
        <v>11</v>
      </c>
      <c r="K661" s="7" t="s">
        <v>148</v>
      </c>
      <c r="L661" t="s">
        <v>294</v>
      </c>
      <c r="M661" t="s">
        <v>294</v>
      </c>
    </row>
    <row r="662" spans="1:13" x14ac:dyDescent="0.25">
      <c r="A662">
        <v>178032</v>
      </c>
      <c r="B662">
        <v>58327</v>
      </c>
      <c r="C662" t="s">
        <v>29</v>
      </c>
      <c r="D662" t="s">
        <v>43</v>
      </c>
      <c r="E662" t="s">
        <v>45</v>
      </c>
      <c r="F662" s="11">
        <v>98948</v>
      </c>
      <c r="G662" s="7" t="s">
        <v>165</v>
      </c>
      <c r="H662" t="s">
        <v>153</v>
      </c>
      <c r="I662" t="s">
        <v>153</v>
      </c>
      <c r="J662" t="s">
        <v>18</v>
      </c>
      <c r="K662" s="7" t="s">
        <v>148</v>
      </c>
      <c r="L662">
        <v>2.76</v>
      </c>
      <c r="M662" s="12">
        <v>100</v>
      </c>
    </row>
    <row r="663" spans="1:13" x14ac:dyDescent="0.25">
      <c r="A663">
        <v>178127</v>
      </c>
      <c r="B663">
        <v>58218</v>
      </c>
      <c r="C663" t="s">
        <v>29</v>
      </c>
      <c r="D663" t="s">
        <v>34</v>
      </c>
      <c r="E663">
        <v>3</v>
      </c>
      <c r="F663" s="11">
        <v>280637</v>
      </c>
      <c r="G663" s="7" t="s">
        <v>165</v>
      </c>
      <c r="H663" t="s">
        <v>153</v>
      </c>
      <c r="I663" t="s">
        <v>294</v>
      </c>
      <c r="J663" t="s">
        <v>11</v>
      </c>
      <c r="K663" s="7" t="s">
        <v>148</v>
      </c>
      <c r="L663" t="s">
        <v>294</v>
      </c>
      <c r="M663" t="s">
        <v>294</v>
      </c>
    </row>
    <row r="664" spans="1:13" x14ac:dyDescent="0.25">
      <c r="A664">
        <v>178368</v>
      </c>
      <c r="B664">
        <v>58360</v>
      </c>
      <c r="C664" t="s">
        <v>48</v>
      </c>
      <c r="D664" t="s">
        <v>49</v>
      </c>
      <c r="E664">
        <v>10</v>
      </c>
      <c r="F664" s="11">
        <v>26866511</v>
      </c>
      <c r="G664" s="7" t="s">
        <v>165</v>
      </c>
      <c r="H664" t="s">
        <v>153</v>
      </c>
      <c r="I664" t="s">
        <v>153</v>
      </c>
      <c r="J664" t="s">
        <v>11</v>
      </c>
      <c r="K664" s="7" t="s">
        <v>148</v>
      </c>
      <c r="L664">
        <v>1.9870000000000001</v>
      </c>
      <c r="M664" s="12">
        <v>44</v>
      </c>
    </row>
    <row r="665" spans="1:13" x14ac:dyDescent="0.25">
      <c r="A665">
        <v>178808</v>
      </c>
      <c r="B665">
        <v>58327</v>
      </c>
      <c r="C665" t="s">
        <v>29</v>
      </c>
      <c r="D665" t="s">
        <v>43</v>
      </c>
      <c r="E665" t="s">
        <v>45</v>
      </c>
      <c r="F665" s="11">
        <v>631101</v>
      </c>
      <c r="G665" s="7" t="s">
        <v>165</v>
      </c>
      <c r="H665" t="s">
        <v>153</v>
      </c>
      <c r="I665" t="s">
        <v>294</v>
      </c>
      <c r="J665" t="s">
        <v>18</v>
      </c>
      <c r="K665" s="7" t="s">
        <v>148</v>
      </c>
      <c r="L665" t="s">
        <v>294</v>
      </c>
      <c r="M665" t="s">
        <v>294</v>
      </c>
    </row>
    <row r="666" spans="1:13" x14ac:dyDescent="0.25">
      <c r="A666">
        <v>178964</v>
      </c>
      <c r="B666">
        <v>58372</v>
      </c>
      <c r="C666" t="s">
        <v>48</v>
      </c>
      <c r="D666" t="s">
        <v>49</v>
      </c>
      <c r="E666">
        <v>14</v>
      </c>
      <c r="F666" s="11">
        <v>203590</v>
      </c>
      <c r="G666" s="7" t="s">
        <v>165</v>
      </c>
      <c r="H666" t="s">
        <v>153</v>
      </c>
      <c r="I666" t="s">
        <v>153</v>
      </c>
      <c r="J666" t="s">
        <v>11</v>
      </c>
      <c r="K666" s="7" t="s">
        <v>148</v>
      </c>
      <c r="L666">
        <v>1.9870000000000001</v>
      </c>
      <c r="M666" s="12">
        <v>126</v>
      </c>
    </row>
    <row r="667" spans="1:13" x14ac:dyDescent="0.25">
      <c r="A667">
        <v>179093</v>
      </c>
      <c r="B667">
        <v>62292</v>
      </c>
      <c r="C667" t="s">
        <v>54</v>
      </c>
      <c r="D667" t="s">
        <v>55</v>
      </c>
      <c r="E667">
        <v>11</v>
      </c>
      <c r="F667" s="11">
        <v>7791085008521</v>
      </c>
      <c r="G667" s="7" t="s">
        <v>165</v>
      </c>
      <c r="H667" t="s">
        <v>153</v>
      </c>
      <c r="I667" t="s">
        <v>294</v>
      </c>
      <c r="J667" t="s">
        <v>18</v>
      </c>
      <c r="K667" s="7" t="s">
        <v>148</v>
      </c>
      <c r="L667" t="s">
        <v>294</v>
      </c>
      <c r="M667" t="s">
        <v>294</v>
      </c>
    </row>
    <row r="668" spans="1:13" x14ac:dyDescent="0.25">
      <c r="A668">
        <v>179279</v>
      </c>
      <c r="B668">
        <v>58315</v>
      </c>
      <c r="C668" t="s">
        <v>29</v>
      </c>
      <c r="D668" t="s">
        <v>42</v>
      </c>
      <c r="E668">
        <v>7</v>
      </c>
      <c r="F668" s="11">
        <v>356725</v>
      </c>
      <c r="G668" s="7" t="s">
        <v>165</v>
      </c>
      <c r="H668" t="s">
        <v>153</v>
      </c>
      <c r="I668" t="s">
        <v>153</v>
      </c>
      <c r="J668" t="s">
        <v>18</v>
      </c>
      <c r="K668" s="7" t="s">
        <v>148</v>
      </c>
      <c r="L668">
        <v>2.76</v>
      </c>
      <c r="M668" s="12">
        <v>177</v>
      </c>
    </row>
    <row r="669" spans="1:13" x14ac:dyDescent="0.25">
      <c r="A669">
        <v>179564</v>
      </c>
      <c r="B669">
        <v>58218</v>
      </c>
      <c r="C669" t="s">
        <v>29</v>
      </c>
      <c r="D669" t="s">
        <v>34</v>
      </c>
      <c r="E669">
        <v>3</v>
      </c>
      <c r="F669" s="11">
        <v>130923</v>
      </c>
      <c r="G669" s="7" t="s">
        <v>165</v>
      </c>
      <c r="H669" t="s">
        <v>153</v>
      </c>
      <c r="I669" t="s">
        <v>153</v>
      </c>
      <c r="J669" t="s">
        <v>11</v>
      </c>
      <c r="K669" s="7" t="s">
        <v>148</v>
      </c>
      <c r="L669">
        <v>1.9870000000000001</v>
      </c>
      <c r="M669" s="12">
        <v>118</v>
      </c>
    </row>
    <row r="670" spans="1:13" x14ac:dyDescent="0.25">
      <c r="A670">
        <v>179917</v>
      </c>
      <c r="B670">
        <v>58204</v>
      </c>
      <c r="C670" t="s">
        <v>29</v>
      </c>
      <c r="D670" t="s">
        <v>32</v>
      </c>
      <c r="E670">
        <v>21</v>
      </c>
      <c r="F670" s="11">
        <v>205170</v>
      </c>
      <c r="G670" s="7" t="s">
        <v>165</v>
      </c>
      <c r="H670" t="s">
        <v>153</v>
      </c>
      <c r="I670" t="s">
        <v>153</v>
      </c>
      <c r="J670" t="s">
        <v>11</v>
      </c>
      <c r="K670" s="7" t="s">
        <v>148</v>
      </c>
      <c r="L670">
        <v>1.9870000000000001</v>
      </c>
      <c r="M670" s="12">
        <v>279</v>
      </c>
    </row>
    <row r="671" spans="1:13" x14ac:dyDescent="0.25">
      <c r="A671">
        <v>179928</v>
      </c>
      <c r="B671">
        <v>58373</v>
      </c>
      <c r="C671" t="s">
        <v>48</v>
      </c>
      <c r="D671" t="s">
        <v>49</v>
      </c>
      <c r="E671">
        <v>25</v>
      </c>
      <c r="F671" s="11">
        <v>210659</v>
      </c>
      <c r="G671" s="7" t="s">
        <v>165</v>
      </c>
      <c r="H671" t="s">
        <v>153</v>
      </c>
      <c r="I671" t="s">
        <v>153</v>
      </c>
      <c r="J671" t="s">
        <v>11</v>
      </c>
      <c r="K671" s="7" t="s">
        <v>148</v>
      </c>
      <c r="L671">
        <v>1.9870000000000001</v>
      </c>
      <c r="M671" s="12">
        <v>174</v>
      </c>
    </row>
    <row r="672" spans="1:13" x14ac:dyDescent="0.25">
      <c r="A672">
        <v>180381</v>
      </c>
      <c r="B672">
        <v>58346</v>
      </c>
      <c r="C672" t="s">
        <v>29</v>
      </c>
      <c r="D672" t="s">
        <v>47</v>
      </c>
      <c r="E672">
        <v>14</v>
      </c>
      <c r="F672" s="11">
        <v>32247088</v>
      </c>
      <c r="G672" s="7" t="s">
        <v>165</v>
      </c>
      <c r="H672" t="s">
        <v>153</v>
      </c>
      <c r="I672" t="s">
        <v>294</v>
      </c>
      <c r="J672" t="s">
        <v>11</v>
      </c>
      <c r="K672" s="7" t="s">
        <v>148</v>
      </c>
      <c r="L672" t="s">
        <v>294</v>
      </c>
      <c r="M672" t="s">
        <v>294</v>
      </c>
    </row>
    <row r="673" spans="1:13" x14ac:dyDescent="0.25">
      <c r="A673">
        <v>180602</v>
      </c>
      <c r="B673">
        <v>56791</v>
      </c>
      <c r="C673" t="s">
        <v>15</v>
      </c>
      <c r="D673" t="s">
        <v>22</v>
      </c>
      <c r="E673">
        <v>46</v>
      </c>
      <c r="F673" s="11">
        <v>78004</v>
      </c>
      <c r="G673" s="7" t="s">
        <v>165</v>
      </c>
      <c r="H673" t="s">
        <v>153</v>
      </c>
      <c r="I673" t="s">
        <v>153</v>
      </c>
      <c r="J673" t="s">
        <v>11</v>
      </c>
      <c r="K673" s="7" t="s">
        <v>148</v>
      </c>
      <c r="L673">
        <v>1.9870000000000001</v>
      </c>
      <c r="M673" s="12">
        <v>70</v>
      </c>
    </row>
    <row r="674" spans="1:13" x14ac:dyDescent="0.25">
      <c r="A674">
        <v>180633</v>
      </c>
      <c r="B674">
        <v>62291</v>
      </c>
      <c r="C674" t="s">
        <v>54</v>
      </c>
      <c r="D674" t="s">
        <v>55</v>
      </c>
      <c r="E674">
        <v>9</v>
      </c>
      <c r="F674" s="11">
        <v>7789061004741</v>
      </c>
      <c r="G674" s="7" t="s">
        <v>165</v>
      </c>
      <c r="H674" t="s">
        <v>153</v>
      </c>
      <c r="I674" t="s">
        <v>153</v>
      </c>
      <c r="J674" t="s">
        <v>18</v>
      </c>
      <c r="K674" s="7" t="s">
        <v>148</v>
      </c>
      <c r="L674">
        <v>2.76</v>
      </c>
      <c r="M674" s="12">
        <v>237</v>
      </c>
    </row>
    <row r="675" spans="1:13" x14ac:dyDescent="0.25">
      <c r="A675">
        <v>180731</v>
      </c>
      <c r="B675">
        <v>58212</v>
      </c>
      <c r="C675" t="s">
        <v>29</v>
      </c>
      <c r="D675" t="s">
        <v>32</v>
      </c>
      <c r="E675">
        <v>25</v>
      </c>
      <c r="F675" s="11">
        <v>180397</v>
      </c>
      <c r="G675" s="7" t="s">
        <v>165</v>
      </c>
      <c r="H675" t="s">
        <v>153</v>
      </c>
      <c r="I675" t="s">
        <v>153</v>
      </c>
      <c r="J675" t="s">
        <v>11</v>
      </c>
      <c r="K675" s="7" t="s">
        <v>148</v>
      </c>
      <c r="L675">
        <v>1.9870000000000001</v>
      </c>
      <c r="M675" s="12">
        <v>160</v>
      </c>
    </row>
    <row r="676" spans="1:13" x14ac:dyDescent="0.25">
      <c r="A676">
        <v>180767</v>
      </c>
      <c r="B676">
        <v>58277</v>
      </c>
      <c r="C676" t="s">
        <v>29</v>
      </c>
      <c r="D676" t="s">
        <v>38</v>
      </c>
      <c r="E676">
        <v>28</v>
      </c>
      <c r="F676" s="11">
        <v>349166</v>
      </c>
      <c r="G676" s="7" t="s">
        <v>165</v>
      </c>
      <c r="H676" t="s">
        <v>153</v>
      </c>
      <c r="I676" t="s">
        <v>294</v>
      </c>
      <c r="J676" t="s">
        <v>18</v>
      </c>
      <c r="K676" s="7" t="s">
        <v>148</v>
      </c>
      <c r="L676" t="s">
        <v>294</v>
      </c>
      <c r="M676" t="s">
        <v>294</v>
      </c>
    </row>
    <row r="677" spans="1:13" x14ac:dyDescent="0.25">
      <c r="A677">
        <v>180773</v>
      </c>
      <c r="B677">
        <v>58341</v>
      </c>
      <c r="C677" t="s">
        <v>29</v>
      </c>
      <c r="D677" t="s">
        <v>46</v>
      </c>
      <c r="E677">
        <v>15</v>
      </c>
      <c r="F677" s="11">
        <v>88339</v>
      </c>
      <c r="G677" s="7" t="s">
        <v>165</v>
      </c>
      <c r="H677" t="s">
        <v>153</v>
      </c>
      <c r="I677" t="s">
        <v>294</v>
      </c>
      <c r="J677" t="s">
        <v>18</v>
      </c>
      <c r="K677" s="7" t="s">
        <v>148</v>
      </c>
      <c r="L677" t="s">
        <v>294</v>
      </c>
      <c r="M677" t="s">
        <v>294</v>
      </c>
    </row>
    <row r="678" spans="1:13" x14ac:dyDescent="0.25">
      <c r="A678">
        <v>181008</v>
      </c>
      <c r="B678">
        <v>58236</v>
      </c>
      <c r="C678" t="s">
        <v>29</v>
      </c>
      <c r="D678" t="s">
        <v>36</v>
      </c>
      <c r="E678">
        <v>38</v>
      </c>
      <c r="F678" s="11">
        <v>12872</v>
      </c>
      <c r="G678" s="7" t="s">
        <v>165</v>
      </c>
      <c r="H678" t="s">
        <v>155</v>
      </c>
      <c r="I678" t="s">
        <v>157</v>
      </c>
      <c r="J678" t="s">
        <v>11</v>
      </c>
      <c r="K678" s="7" t="s">
        <v>148</v>
      </c>
      <c r="L678">
        <v>2.2850000000000001</v>
      </c>
      <c r="M678" s="12">
        <v>137</v>
      </c>
    </row>
    <row r="679" spans="1:13" x14ac:dyDescent="0.25">
      <c r="A679">
        <v>181008</v>
      </c>
      <c r="B679">
        <v>58236</v>
      </c>
      <c r="C679" t="s">
        <v>29</v>
      </c>
      <c r="D679" t="s">
        <v>36</v>
      </c>
      <c r="E679">
        <v>38</v>
      </c>
      <c r="F679" s="11">
        <v>12872</v>
      </c>
      <c r="G679" s="7" t="s">
        <v>165</v>
      </c>
      <c r="H679" t="s">
        <v>155</v>
      </c>
      <c r="I679" t="s">
        <v>156</v>
      </c>
      <c r="J679" t="s">
        <v>11</v>
      </c>
      <c r="K679" s="7" t="s">
        <v>148</v>
      </c>
      <c r="L679">
        <v>1.012</v>
      </c>
      <c r="M679" s="12">
        <v>36</v>
      </c>
    </row>
    <row r="680" spans="1:13" x14ac:dyDescent="0.25">
      <c r="A680">
        <v>181210</v>
      </c>
      <c r="B680">
        <v>58315</v>
      </c>
      <c r="C680" t="s">
        <v>29</v>
      </c>
      <c r="D680" t="s">
        <v>42</v>
      </c>
      <c r="E680">
        <v>7</v>
      </c>
      <c r="F680" s="11">
        <v>5006351</v>
      </c>
      <c r="G680" s="7" t="s">
        <v>165</v>
      </c>
      <c r="H680" t="s">
        <v>153</v>
      </c>
      <c r="I680" t="s">
        <v>153</v>
      </c>
      <c r="J680" t="s">
        <v>18</v>
      </c>
      <c r="K680" s="7" t="s">
        <v>148</v>
      </c>
      <c r="L680">
        <v>2.76</v>
      </c>
      <c r="M680" s="12">
        <v>82</v>
      </c>
    </row>
    <row r="681" spans="1:13" x14ac:dyDescent="0.25">
      <c r="A681">
        <v>181608</v>
      </c>
      <c r="B681">
        <v>58367</v>
      </c>
      <c r="C681" t="s">
        <v>48</v>
      </c>
      <c r="D681" t="s">
        <v>49</v>
      </c>
      <c r="E681">
        <v>22</v>
      </c>
      <c r="F681" s="11">
        <v>173292</v>
      </c>
      <c r="G681" s="7" t="s">
        <v>165</v>
      </c>
      <c r="H681" t="s">
        <v>153</v>
      </c>
      <c r="I681" t="s">
        <v>153</v>
      </c>
      <c r="J681" t="s">
        <v>11</v>
      </c>
      <c r="K681" s="7" t="s">
        <v>148</v>
      </c>
      <c r="L681">
        <v>1.9870000000000001</v>
      </c>
      <c r="M681" s="12">
        <v>309</v>
      </c>
    </row>
    <row r="682" spans="1:13" x14ac:dyDescent="0.25">
      <c r="A682">
        <v>182670</v>
      </c>
      <c r="B682">
        <v>58312</v>
      </c>
      <c r="C682" t="s">
        <v>29</v>
      </c>
      <c r="D682" t="s">
        <v>41</v>
      </c>
      <c r="E682">
        <v>8</v>
      </c>
      <c r="F682" s="11">
        <v>4008424</v>
      </c>
      <c r="G682" s="7" t="s">
        <v>165</v>
      </c>
      <c r="H682" t="s">
        <v>153</v>
      </c>
      <c r="I682" t="s">
        <v>153</v>
      </c>
      <c r="J682" t="s">
        <v>18</v>
      </c>
      <c r="K682" s="7" t="s">
        <v>148</v>
      </c>
      <c r="L682">
        <v>2.76</v>
      </c>
      <c r="M682" s="12">
        <v>160</v>
      </c>
    </row>
    <row r="683" spans="1:13" x14ac:dyDescent="0.25">
      <c r="A683">
        <v>182714</v>
      </c>
      <c r="B683">
        <v>58329</v>
      </c>
      <c r="C683" t="s">
        <v>29</v>
      </c>
      <c r="D683" t="s">
        <v>43</v>
      </c>
      <c r="E683">
        <v>25</v>
      </c>
      <c r="F683" s="11">
        <v>735228</v>
      </c>
      <c r="G683" s="7" t="s">
        <v>165</v>
      </c>
      <c r="H683" t="s">
        <v>153</v>
      </c>
      <c r="I683" t="s">
        <v>153</v>
      </c>
      <c r="J683" t="s">
        <v>18</v>
      </c>
      <c r="K683" s="7" t="s">
        <v>148</v>
      </c>
      <c r="L683">
        <v>2.76</v>
      </c>
      <c r="M683" s="12">
        <v>80</v>
      </c>
    </row>
    <row r="684" spans="1:13" x14ac:dyDescent="0.25">
      <c r="A684">
        <v>182766</v>
      </c>
      <c r="B684">
        <v>58366</v>
      </c>
      <c r="C684" t="s">
        <v>48</v>
      </c>
      <c r="D684" t="s">
        <v>49</v>
      </c>
      <c r="E684">
        <v>8</v>
      </c>
      <c r="F684" s="11">
        <v>27532811</v>
      </c>
      <c r="G684" s="7" t="s">
        <v>165</v>
      </c>
      <c r="H684" t="s">
        <v>153</v>
      </c>
      <c r="I684" t="s">
        <v>153</v>
      </c>
      <c r="J684" t="s">
        <v>11</v>
      </c>
      <c r="K684" s="7" t="s">
        <v>148</v>
      </c>
      <c r="L684">
        <v>1.9870000000000001</v>
      </c>
      <c r="M684" s="12">
        <v>280</v>
      </c>
    </row>
    <row r="685" spans="1:13" x14ac:dyDescent="0.25">
      <c r="A685">
        <v>183151</v>
      </c>
      <c r="B685">
        <v>58331</v>
      </c>
      <c r="C685" t="s">
        <v>29</v>
      </c>
      <c r="D685" t="s">
        <v>43</v>
      </c>
      <c r="E685">
        <v>46</v>
      </c>
      <c r="F685" s="11">
        <v>20224</v>
      </c>
      <c r="G685" s="7" t="s">
        <v>165</v>
      </c>
      <c r="H685" t="s">
        <v>153</v>
      </c>
      <c r="I685" t="s">
        <v>153</v>
      </c>
      <c r="J685" t="s">
        <v>18</v>
      </c>
      <c r="K685" s="7" t="s">
        <v>148</v>
      </c>
      <c r="L685">
        <v>2.76</v>
      </c>
      <c r="M685" s="12">
        <v>203</v>
      </c>
    </row>
    <row r="686" spans="1:13" x14ac:dyDescent="0.25">
      <c r="A686">
        <v>183527</v>
      </c>
      <c r="B686">
        <v>58301</v>
      </c>
      <c r="C686" t="s">
        <v>29</v>
      </c>
      <c r="D686" t="s">
        <v>14</v>
      </c>
      <c r="E686">
        <v>22</v>
      </c>
      <c r="F686" s="11">
        <v>24958</v>
      </c>
      <c r="G686" s="7" t="s">
        <v>165</v>
      </c>
      <c r="H686" t="s">
        <v>153</v>
      </c>
      <c r="I686" t="s">
        <v>153</v>
      </c>
      <c r="J686" t="s">
        <v>11</v>
      </c>
      <c r="K686" s="7" t="s">
        <v>148</v>
      </c>
      <c r="L686">
        <v>1.9870000000000001</v>
      </c>
      <c r="M686" s="12">
        <v>300</v>
      </c>
    </row>
    <row r="687" spans="1:13" x14ac:dyDescent="0.25">
      <c r="A687">
        <v>183583</v>
      </c>
      <c r="B687">
        <v>62292</v>
      </c>
      <c r="C687" t="s">
        <v>54</v>
      </c>
      <c r="D687" t="s">
        <v>55</v>
      </c>
      <c r="E687">
        <v>11</v>
      </c>
      <c r="F687" s="11">
        <v>236964</v>
      </c>
      <c r="G687" s="7" t="s">
        <v>165</v>
      </c>
      <c r="H687" t="s">
        <v>153</v>
      </c>
      <c r="I687" t="s">
        <v>153</v>
      </c>
      <c r="J687" t="s">
        <v>18</v>
      </c>
      <c r="K687" s="7" t="s">
        <v>148</v>
      </c>
      <c r="L687">
        <v>2.76</v>
      </c>
      <c r="M687" s="12">
        <v>356</v>
      </c>
    </row>
    <row r="688" spans="1:13" x14ac:dyDescent="0.25">
      <c r="A688">
        <v>183722</v>
      </c>
      <c r="B688">
        <v>56962</v>
      </c>
      <c r="C688" t="s">
        <v>15</v>
      </c>
      <c r="D688" t="s">
        <v>28</v>
      </c>
      <c r="E688">
        <v>38</v>
      </c>
      <c r="F688" s="11">
        <v>127231729</v>
      </c>
      <c r="G688" s="7" t="s">
        <v>165</v>
      </c>
      <c r="H688" t="s">
        <v>153</v>
      </c>
      <c r="I688" t="s">
        <v>153</v>
      </c>
      <c r="J688" t="s">
        <v>11</v>
      </c>
      <c r="K688" s="7" t="s">
        <v>148</v>
      </c>
      <c r="L688">
        <v>1.9870000000000001</v>
      </c>
      <c r="M688" s="12">
        <v>136</v>
      </c>
    </row>
    <row r="689" spans="1:13" x14ac:dyDescent="0.25">
      <c r="A689">
        <v>184526</v>
      </c>
      <c r="B689">
        <v>56962</v>
      </c>
      <c r="C689" t="s">
        <v>15</v>
      </c>
      <c r="D689" t="s">
        <v>28</v>
      </c>
      <c r="E689">
        <v>38</v>
      </c>
      <c r="F689" s="11">
        <v>126112111</v>
      </c>
      <c r="G689" s="7" t="s">
        <v>165</v>
      </c>
      <c r="H689" t="s">
        <v>153</v>
      </c>
      <c r="I689" t="s">
        <v>153</v>
      </c>
      <c r="J689" t="s">
        <v>11</v>
      </c>
      <c r="K689" s="7" t="s">
        <v>148</v>
      </c>
      <c r="L689">
        <v>1.9870000000000001</v>
      </c>
      <c r="M689" s="12">
        <v>148</v>
      </c>
    </row>
    <row r="690" spans="1:13" x14ac:dyDescent="0.25">
      <c r="A690">
        <v>184911</v>
      </c>
      <c r="B690">
        <v>58378</v>
      </c>
      <c r="C690" t="s">
        <v>48</v>
      </c>
      <c r="D690" t="s">
        <v>49</v>
      </c>
      <c r="E690">
        <v>16</v>
      </c>
      <c r="F690" s="11">
        <v>58112516</v>
      </c>
      <c r="G690" s="7" t="s">
        <v>165</v>
      </c>
      <c r="H690" t="s">
        <v>153</v>
      </c>
      <c r="I690" t="s">
        <v>153</v>
      </c>
      <c r="J690" t="s">
        <v>11</v>
      </c>
      <c r="K690" s="7" t="s">
        <v>148</v>
      </c>
      <c r="L690">
        <v>1.9870000000000001</v>
      </c>
      <c r="M690" s="12">
        <v>195</v>
      </c>
    </row>
    <row r="691" spans="1:13" x14ac:dyDescent="0.25">
      <c r="A691">
        <v>184949</v>
      </c>
      <c r="B691">
        <v>58315</v>
      </c>
      <c r="C691" t="s">
        <v>29</v>
      </c>
      <c r="D691" t="s">
        <v>42</v>
      </c>
      <c r="E691">
        <v>7</v>
      </c>
      <c r="F691" s="11">
        <v>6004025</v>
      </c>
      <c r="G691" s="7" t="s">
        <v>165</v>
      </c>
      <c r="H691" t="s">
        <v>153</v>
      </c>
      <c r="I691" t="s">
        <v>153</v>
      </c>
      <c r="J691" t="s">
        <v>18</v>
      </c>
      <c r="K691" s="7" t="s">
        <v>148</v>
      </c>
      <c r="L691">
        <v>2.76</v>
      </c>
      <c r="M691" s="12">
        <v>169</v>
      </c>
    </row>
    <row r="692" spans="1:13" x14ac:dyDescent="0.25">
      <c r="A692">
        <v>185004</v>
      </c>
      <c r="B692">
        <v>58190</v>
      </c>
      <c r="C692" t="s">
        <v>29</v>
      </c>
      <c r="D692" t="s">
        <v>30</v>
      </c>
      <c r="E692">
        <v>16</v>
      </c>
      <c r="F692" s="11">
        <v>57315104</v>
      </c>
      <c r="G692" s="7" t="s">
        <v>165</v>
      </c>
      <c r="H692" t="s">
        <v>153</v>
      </c>
      <c r="I692" t="s">
        <v>153</v>
      </c>
      <c r="J692" t="s">
        <v>18</v>
      </c>
      <c r="K692" s="7" t="s">
        <v>148</v>
      </c>
      <c r="L692">
        <v>2.76</v>
      </c>
      <c r="M692" s="12">
        <v>200</v>
      </c>
    </row>
    <row r="693" spans="1:13" x14ac:dyDescent="0.25">
      <c r="A693">
        <v>185441</v>
      </c>
      <c r="B693">
        <v>58218</v>
      </c>
      <c r="C693" t="s">
        <v>29</v>
      </c>
      <c r="D693" t="s">
        <v>34</v>
      </c>
      <c r="E693">
        <v>3</v>
      </c>
      <c r="F693" s="11">
        <v>789053020142</v>
      </c>
      <c r="G693" s="7" t="s">
        <v>165</v>
      </c>
      <c r="H693" t="s">
        <v>153</v>
      </c>
      <c r="I693" t="s">
        <v>153</v>
      </c>
      <c r="J693" t="s">
        <v>11</v>
      </c>
      <c r="K693" s="7" t="s">
        <v>148</v>
      </c>
      <c r="L693">
        <v>1.9870000000000001</v>
      </c>
      <c r="M693" s="12">
        <v>444</v>
      </c>
    </row>
    <row r="694" spans="1:13" x14ac:dyDescent="0.25">
      <c r="A694">
        <v>185491</v>
      </c>
      <c r="B694">
        <v>58343</v>
      </c>
      <c r="C694" t="s">
        <v>29</v>
      </c>
      <c r="D694" t="s">
        <v>46</v>
      </c>
      <c r="E694">
        <v>17</v>
      </c>
      <c r="F694" s="11">
        <v>124686</v>
      </c>
      <c r="G694" s="7" t="s">
        <v>165</v>
      </c>
      <c r="H694" t="s">
        <v>153</v>
      </c>
      <c r="I694" t="s">
        <v>153</v>
      </c>
      <c r="J694" t="s">
        <v>18</v>
      </c>
      <c r="K694" s="7" t="s">
        <v>148</v>
      </c>
      <c r="L694">
        <v>2.76</v>
      </c>
      <c r="M694" s="12">
        <v>493</v>
      </c>
    </row>
    <row r="695" spans="1:13" x14ac:dyDescent="0.25">
      <c r="A695">
        <v>186184</v>
      </c>
      <c r="B695">
        <v>62980</v>
      </c>
      <c r="C695" t="s">
        <v>56</v>
      </c>
      <c r="D695" t="s">
        <v>22</v>
      </c>
      <c r="E695">
        <v>89</v>
      </c>
      <c r="F695" s="11">
        <v>104392</v>
      </c>
      <c r="G695" s="7" t="s">
        <v>165</v>
      </c>
      <c r="H695" t="s">
        <v>153</v>
      </c>
      <c r="I695" t="s">
        <v>294</v>
      </c>
      <c r="J695" t="s">
        <v>18</v>
      </c>
      <c r="K695" s="7" t="s">
        <v>148</v>
      </c>
      <c r="L695" t="s">
        <v>294</v>
      </c>
      <c r="M695" t="s">
        <v>294</v>
      </c>
    </row>
    <row r="696" spans="1:13" x14ac:dyDescent="0.25">
      <c r="A696">
        <v>186388</v>
      </c>
      <c r="B696">
        <v>59321</v>
      </c>
      <c r="C696" t="s">
        <v>50</v>
      </c>
      <c r="D696" t="s">
        <v>51</v>
      </c>
      <c r="E696" t="s">
        <v>39</v>
      </c>
      <c r="F696" s="11">
        <v>88961</v>
      </c>
      <c r="G696" s="7" t="s">
        <v>165</v>
      </c>
      <c r="H696" t="s">
        <v>153</v>
      </c>
      <c r="I696" t="s">
        <v>153</v>
      </c>
      <c r="J696" t="s">
        <v>18</v>
      </c>
      <c r="K696" s="7" t="s">
        <v>148</v>
      </c>
      <c r="L696">
        <v>2.76</v>
      </c>
      <c r="M696" s="12">
        <v>157</v>
      </c>
    </row>
    <row r="697" spans="1:13" x14ac:dyDescent="0.25">
      <c r="A697">
        <v>186966</v>
      </c>
      <c r="B697">
        <v>58301</v>
      </c>
      <c r="C697" t="s">
        <v>29</v>
      </c>
      <c r="D697" t="s">
        <v>14</v>
      </c>
      <c r="E697">
        <v>22</v>
      </c>
      <c r="F697" s="11">
        <v>1414009</v>
      </c>
      <c r="G697" s="7" t="s">
        <v>165</v>
      </c>
      <c r="H697" t="s">
        <v>153</v>
      </c>
      <c r="I697" t="s">
        <v>153</v>
      </c>
      <c r="J697" t="s">
        <v>11</v>
      </c>
      <c r="K697" s="7" t="s">
        <v>148</v>
      </c>
      <c r="L697">
        <v>1.9870000000000001</v>
      </c>
      <c r="M697" s="12">
        <v>189</v>
      </c>
    </row>
    <row r="698" spans="1:13" x14ac:dyDescent="0.25">
      <c r="A698">
        <v>187018</v>
      </c>
      <c r="B698">
        <v>58329</v>
      </c>
      <c r="C698" t="s">
        <v>29</v>
      </c>
      <c r="D698" t="s">
        <v>43</v>
      </c>
      <c r="E698">
        <v>25</v>
      </c>
      <c r="F698" s="11">
        <v>371802</v>
      </c>
      <c r="G698" s="7" t="s">
        <v>165</v>
      </c>
      <c r="H698" t="s">
        <v>153</v>
      </c>
      <c r="I698" t="s">
        <v>153</v>
      </c>
      <c r="J698" t="s">
        <v>18</v>
      </c>
      <c r="K698" s="7" t="s">
        <v>148</v>
      </c>
      <c r="L698">
        <v>2.76</v>
      </c>
      <c r="M698" s="12">
        <v>249</v>
      </c>
    </row>
    <row r="699" spans="1:13" x14ac:dyDescent="0.25">
      <c r="A699">
        <v>187072</v>
      </c>
      <c r="B699">
        <v>58322</v>
      </c>
      <c r="C699" t="s">
        <v>29</v>
      </c>
      <c r="D699" t="s">
        <v>43</v>
      </c>
      <c r="E699">
        <v>48</v>
      </c>
      <c r="F699" s="11">
        <v>181281</v>
      </c>
      <c r="G699" s="7" t="s">
        <v>165</v>
      </c>
      <c r="H699" t="s">
        <v>153</v>
      </c>
      <c r="I699" t="s">
        <v>153</v>
      </c>
      <c r="J699" t="s">
        <v>18</v>
      </c>
      <c r="K699" s="7" t="s">
        <v>148</v>
      </c>
      <c r="L699">
        <v>2.76</v>
      </c>
      <c r="M699" s="12">
        <v>95</v>
      </c>
    </row>
    <row r="700" spans="1:13" x14ac:dyDescent="0.25">
      <c r="A700">
        <v>187123</v>
      </c>
      <c r="B700">
        <v>58331</v>
      </c>
      <c r="C700" t="s">
        <v>29</v>
      </c>
      <c r="D700" t="s">
        <v>43</v>
      </c>
      <c r="E700">
        <v>46</v>
      </c>
      <c r="F700" s="11">
        <v>649161102426792</v>
      </c>
      <c r="G700" s="7" t="s">
        <v>165</v>
      </c>
      <c r="H700" t="s">
        <v>153</v>
      </c>
      <c r="I700" t="s">
        <v>153</v>
      </c>
      <c r="J700" t="s">
        <v>18</v>
      </c>
      <c r="K700" s="7" t="s">
        <v>148</v>
      </c>
      <c r="L700">
        <v>2.76</v>
      </c>
      <c r="M700" s="12">
        <v>550</v>
      </c>
    </row>
    <row r="701" spans="1:13" x14ac:dyDescent="0.25">
      <c r="A701">
        <v>187439</v>
      </c>
      <c r="B701">
        <v>58341</v>
      </c>
      <c r="C701" t="s">
        <v>29</v>
      </c>
      <c r="D701" t="s">
        <v>46</v>
      </c>
      <c r="E701">
        <v>15</v>
      </c>
      <c r="F701" s="11">
        <v>309822</v>
      </c>
      <c r="G701" s="7" t="s">
        <v>165</v>
      </c>
      <c r="H701" t="s">
        <v>155</v>
      </c>
      <c r="I701" t="s">
        <v>157</v>
      </c>
      <c r="J701" t="s">
        <v>18</v>
      </c>
      <c r="K701" s="7" t="s">
        <v>148</v>
      </c>
      <c r="L701">
        <v>3.1739999999999999</v>
      </c>
      <c r="M701" s="12">
        <v>-481</v>
      </c>
    </row>
    <row r="702" spans="1:13" x14ac:dyDescent="0.25">
      <c r="A702">
        <v>187439</v>
      </c>
      <c r="B702">
        <v>58341</v>
      </c>
      <c r="C702" t="s">
        <v>29</v>
      </c>
      <c r="D702" t="s">
        <v>46</v>
      </c>
      <c r="E702">
        <v>15</v>
      </c>
      <c r="F702" s="11">
        <v>309822</v>
      </c>
      <c r="G702" s="7" t="s">
        <v>165</v>
      </c>
      <c r="H702" t="s">
        <v>155</v>
      </c>
      <c r="I702" t="s">
        <v>156</v>
      </c>
      <c r="J702" t="s">
        <v>18</v>
      </c>
      <c r="K702" s="7" t="s">
        <v>148</v>
      </c>
      <c r="L702">
        <v>1.44</v>
      </c>
      <c r="M702" s="12">
        <v>-204</v>
      </c>
    </row>
    <row r="703" spans="1:13" x14ac:dyDescent="0.25">
      <c r="A703">
        <v>187447</v>
      </c>
      <c r="B703">
        <v>58315</v>
      </c>
      <c r="C703" t="s">
        <v>29</v>
      </c>
      <c r="D703" t="s">
        <v>42</v>
      </c>
      <c r="E703">
        <v>7</v>
      </c>
      <c r="F703" s="11">
        <v>15216</v>
      </c>
      <c r="G703" s="7" t="s">
        <v>165</v>
      </c>
      <c r="H703" t="s">
        <v>153</v>
      </c>
      <c r="I703" t="s">
        <v>153</v>
      </c>
      <c r="J703" t="s">
        <v>18</v>
      </c>
      <c r="K703" s="7" t="s">
        <v>148</v>
      </c>
      <c r="L703">
        <v>2.76</v>
      </c>
      <c r="M703" s="12">
        <v>108</v>
      </c>
    </row>
    <row r="704" spans="1:13" x14ac:dyDescent="0.25">
      <c r="A704">
        <v>187593</v>
      </c>
      <c r="B704">
        <v>58346</v>
      </c>
      <c r="C704" t="s">
        <v>29</v>
      </c>
      <c r="D704" t="s">
        <v>47</v>
      </c>
      <c r="E704">
        <v>14</v>
      </c>
      <c r="F704" s="11">
        <v>85337</v>
      </c>
      <c r="G704" s="7" t="s">
        <v>165</v>
      </c>
      <c r="H704" t="s">
        <v>153</v>
      </c>
      <c r="I704" t="s">
        <v>153</v>
      </c>
      <c r="J704" t="s">
        <v>11</v>
      </c>
      <c r="K704" s="7" t="s">
        <v>148</v>
      </c>
      <c r="L704">
        <v>1.9870000000000001</v>
      </c>
      <c r="M704" s="12">
        <v>101</v>
      </c>
    </row>
    <row r="705" spans="1:13" x14ac:dyDescent="0.25">
      <c r="A705">
        <v>187794</v>
      </c>
      <c r="B705">
        <v>56791</v>
      </c>
      <c r="C705" t="s">
        <v>15</v>
      </c>
      <c r="D705" t="s">
        <v>22</v>
      </c>
      <c r="E705">
        <v>46</v>
      </c>
      <c r="F705" s="11">
        <v>97144547</v>
      </c>
      <c r="G705" s="7" t="s">
        <v>165</v>
      </c>
      <c r="H705" t="s">
        <v>153</v>
      </c>
      <c r="I705" t="s">
        <v>153</v>
      </c>
      <c r="J705" t="s">
        <v>11</v>
      </c>
      <c r="K705" s="7" t="s">
        <v>148</v>
      </c>
      <c r="L705">
        <v>1.9870000000000001</v>
      </c>
      <c r="M705" s="12">
        <v>73</v>
      </c>
    </row>
    <row r="706" spans="1:13" x14ac:dyDescent="0.25">
      <c r="A706">
        <v>187918</v>
      </c>
      <c r="B706">
        <v>56791</v>
      </c>
      <c r="C706" t="s">
        <v>15</v>
      </c>
      <c r="D706" t="s">
        <v>22</v>
      </c>
      <c r="E706">
        <v>46</v>
      </c>
      <c r="F706" s="11">
        <v>845302</v>
      </c>
      <c r="G706" s="7" t="s">
        <v>165</v>
      </c>
      <c r="H706" t="s">
        <v>153</v>
      </c>
      <c r="I706" t="s">
        <v>153</v>
      </c>
      <c r="J706" t="s">
        <v>11</v>
      </c>
      <c r="K706" s="7" t="s">
        <v>148</v>
      </c>
      <c r="L706">
        <v>1.9870000000000001</v>
      </c>
      <c r="M706" s="12">
        <v>48</v>
      </c>
    </row>
    <row r="707" spans="1:13" x14ac:dyDescent="0.25">
      <c r="A707">
        <v>188099</v>
      </c>
      <c r="B707">
        <v>58369</v>
      </c>
      <c r="C707" t="s">
        <v>48</v>
      </c>
      <c r="D707" t="s">
        <v>49</v>
      </c>
      <c r="E707">
        <v>12</v>
      </c>
      <c r="F707" s="11">
        <v>27527611</v>
      </c>
      <c r="G707" s="7" t="s">
        <v>165</v>
      </c>
      <c r="H707" t="s">
        <v>153</v>
      </c>
      <c r="I707" t="s">
        <v>153</v>
      </c>
      <c r="J707" t="s">
        <v>11</v>
      </c>
      <c r="K707" s="7" t="s">
        <v>148</v>
      </c>
      <c r="L707">
        <v>1.9870000000000001</v>
      </c>
      <c r="M707" s="12">
        <v>0</v>
      </c>
    </row>
    <row r="708" spans="1:13" x14ac:dyDescent="0.25">
      <c r="A708">
        <v>188490</v>
      </c>
      <c r="B708">
        <v>58301</v>
      </c>
      <c r="C708" t="s">
        <v>29</v>
      </c>
      <c r="D708" t="s">
        <v>14</v>
      </c>
      <c r="E708">
        <v>22</v>
      </c>
      <c r="F708" s="11">
        <v>138363</v>
      </c>
      <c r="G708" s="7" t="s">
        <v>165</v>
      </c>
      <c r="H708" t="s">
        <v>153</v>
      </c>
      <c r="I708" t="s">
        <v>153</v>
      </c>
      <c r="J708" t="s">
        <v>11</v>
      </c>
      <c r="K708" s="7" t="s">
        <v>148</v>
      </c>
      <c r="L708">
        <v>1.9870000000000001</v>
      </c>
      <c r="M708" s="12">
        <v>94</v>
      </c>
    </row>
    <row r="709" spans="1:13" x14ac:dyDescent="0.25">
      <c r="A709">
        <v>188560</v>
      </c>
      <c r="B709">
        <v>62291</v>
      </c>
      <c r="C709" t="s">
        <v>54</v>
      </c>
      <c r="D709" t="s">
        <v>55</v>
      </c>
      <c r="E709">
        <v>9</v>
      </c>
      <c r="F709" s="11">
        <v>58104617</v>
      </c>
      <c r="G709" s="7" t="s">
        <v>165</v>
      </c>
      <c r="H709" t="s">
        <v>153</v>
      </c>
      <c r="I709" t="s">
        <v>153</v>
      </c>
      <c r="J709" t="s">
        <v>18</v>
      </c>
      <c r="K709" s="7" t="s">
        <v>148</v>
      </c>
      <c r="L709">
        <v>2.76</v>
      </c>
      <c r="M709" s="12">
        <v>81</v>
      </c>
    </row>
    <row r="710" spans="1:13" x14ac:dyDescent="0.25">
      <c r="A710">
        <v>188607</v>
      </c>
      <c r="B710">
        <v>58360</v>
      </c>
      <c r="C710" t="s">
        <v>48</v>
      </c>
      <c r="D710" t="s">
        <v>49</v>
      </c>
      <c r="E710">
        <v>10</v>
      </c>
      <c r="F710" s="11">
        <v>27530611</v>
      </c>
      <c r="G710" s="7" t="s">
        <v>165</v>
      </c>
      <c r="H710" t="s">
        <v>153</v>
      </c>
      <c r="I710" t="s">
        <v>153</v>
      </c>
      <c r="J710" t="s">
        <v>11</v>
      </c>
      <c r="K710" s="7" t="s">
        <v>148</v>
      </c>
      <c r="L710">
        <v>1.9870000000000001</v>
      </c>
      <c r="M710" s="12">
        <v>0</v>
      </c>
    </row>
    <row r="711" spans="1:13" x14ac:dyDescent="0.25">
      <c r="A711">
        <v>188767</v>
      </c>
      <c r="B711">
        <v>58373</v>
      </c>
      <c r="C711" t="s">
        <v>48</v>
      </c>
      <c r="D711" t="s">
        <v>49</v>
      </c>
      <c r="E711">
        <v>25</v>
      </c>
      <c r="F711" s="11">
        <v>27278211</v>
      </c>
      <c r="G711" s="7" t="s">
        <v>165</v>
      </c>
      <c r="H711" t="s">
        <v>153</v>
      </c>
      <c r="I711" t="s">
        <v>153</v>
      </c>
      <c r="J711" t="s">
        <v>11</v>
      </c>
      <c r="K711" s="7" t="s">
        <v>148</v>
      </c>
      <c r="L711">
        <v>1.9870000000000001</v>
      </c>
      <c r="M711" s="12">
        <v>129</v>
      </c>
    </row>
    <row r="712" spans="1:13" x14ac:dyDescent="0.25">
      <c r="A712">
        <v>188790</v>
      </c>
      <c r="B712">
        <v>58315</v>
      </c>
      <c r="C712" t="s">
        <v>29</v>
      </c>
      <c r="D712" t="s">
        <v>42</v>
      </c>
      <c r="E712">
        <v>7</v>
      </c>
      <c r="F712" s="11">
        <v>780062</v>
      </c>
      <c r="G712" s="7" t="s">
        <v>165</v>
      </c>
      <c r="H712" t="s">
        <v>153</v>
      </c>
      <c r="I712" t="s">
        <v>153</v>
      </c>
      <c r="J712" t="s">
        <v>18</v>
      </c>
      <c r="K712" s="7" t="s">
        <v>148</v>
      </c>
      <c r="L712">
        <v>2.76</v>
      </c>
      <c r="M712" s="12">
        <v>290</v>
      </c>
    </row>
    <row r="713" spans="1:13" x14ac:dyDescent="0.25">
      <c r="A713">
        <v>188823</v>
      </c>
      <c r="B713">
        <v>58315</v>
      </c>
      <c r="C713" t="s">
        <v>29</v>
      </c>
      <c r="D713" t="s">
        <v>42</v>
      </c>
      <c r="E713">
        <v>7</v>
      </c>
      <c r="F713" s="11">
        <v>5005593</v>
      </c>
      <c r="G713" s="7" t="s">
        <v>165</v>
      </c>
      <c r="H713" t="s">
        <v>153</v>
      </c>
      <c r="I713" t="s">
        <v>294</v>
      </c>
      <c r="J713" t="s">
        <v>18</v>
      </c>
      <c r="K713" s="7" t="s">
        <v>148</v>
      </c>
      <c r="L713" t="s">
        <v>294</v>
      </c>
      <c r="M713" t="s">
        <v>294</v>
      </c>
    </row>
    <row r="714" spans="1:13" x14ac:dyDescent="0.25">
      <c r="A714">
        <v>188973</v>
      </c>
      <c r="B714">
        <v>56844</v>
      </c>
      <c r="C714" t="s">
        <v>15</v>
      </c>
      <c r="D714" t="s">
        <v>23</v>
      </c>
      <c r="E714" t="s">
        <v>24</v>
      </c>
      <c r="F714" s="11">
        <v>142023</v>
      </c>
      <c r="G714" s="7" t="s">
        <v>165</v>
      </c>
      <c r="H714" t="s">
        <v>153</v>
      </c>
      <c r="I714" t="s">
        <v>153</v>
      </c>
      <c r="J714" t="s">
        <v>11</v>
      </c>
      <c r="K714" s="7" t="s">
        <v>148</v>
      </c>
      <c r="L714">
        <v>1.9870000000000001</v>
      </c>
      <c r="M714" s="12">
        <v>176</v>
      </c>
    </row>
    <row r="715" spans="1:13" x14ac:dyDescent="0.25">
      <c r="A715">
        <v>188975</v>
      </c>
      <c r="B715">
        <v>56844</v>
      </c>
      <c r="C715" t="s">
        <v>15</v>
      </c>
      <c r="D715" t="s">
        <v>23</v>
      </c>
      <c r="E715" t="s">
        <v>24</v>
      </c>
      <c r="F715" s="11">
        <v>142175</v>
      </c>
      <c r="G715" s="7" t="s">
        <v>165</v>
      </c>
      <c r="H715" t="s">
        <v>153</v>
      </c>
      <c r="I715" t="s">
        <v>153</v>
      </c>
      <c r="J715" t="s">
        <v>11</v>
      </c>
      <c r="K715" s="7" t="s">
        <v>148</v>
      </c>
      <c r="L715">
        <v>1.9870000000000001</v>
      </c>
      <c r="M715" s="12">
        <v>225</v>
      </c>
    </row>
    <row r="716" spans="1:13" x14ac:dyDescent="0.25">
      <c r="A716">
        <v>188977</v>
      </c>
      <c r="B716">
        <v>56844</v>
      </c>
      <c r="C716" t="s">
        <v>15</v>
      </c>
      <c r="D716" t="s">
        <v>23</v>
      </c>
      <c r="E716" t="s">
        <v>24</v>
      </c>
      <c r="F716" s="11">
        <v>141308</v>
      </c>
      <c r="G716" s="7" t="s">
        <v>165</v>
      </c>
      <c r="H716" t="s">
        <v>153</v>
      </c>
      <c r="I716" t="s">
        <v>153</v>
      </c>
      <c r="J716" t="s">
        <v>11</v>
      </c>
      <c r="K716" s="7" t="s">
        <v>148</v>
      </c>
      <c r="L716">
        <v>1.9870000000000001</v>
      </c>
      <c r="M716" s="12">
        <v>244</v>
      </c>
    </row>
    <row r="717" spans="1:13" x14ac:dyDescent="0.25">
      <c r="A717">
        <v>188979</v>
      </c>
      <c r="B717">
        <v>56844</v>
      </c>
      <c r="C717" t="s">
        <v>15</v>
      </c>
      <c r="D717" t="s">
        <v>23</v>
      </c>
      <c r="E717" t="s">
        <v>24</v>
      </c>
      <c r="F717" s="11">
        <v>141247</v>
      </c>
      <c r="G717" s="7" t="s">
        <v>165</v>
      </c>
      <c r="H717" t="s">
        <v>153</v>
      </c>
      <c r="I717" t="s">
        <v>153</v>
      </c>
      <c r="J717" t="s">
        <v>11</v>
      </c>
      <c r="K717" s="7" t="s">
        <v>148</v>
      </c>
      <c r="L717">
        <v>1.9870000000000001</v>
      </c>
      <c r="M717" s="12">
        <v>94</v>
      </c>
    </row>
    <row r="718" spans="1:13" x14ac:dyDescent="0.25">
      <c r="A718">
        <v>188981</v>
      </c>
      <c r="B718">
        <v>56844</v>
      </c>
      <c r="C718" t="s">
        <v>15</v>
      </c>
      <c r="D718" t="s">
        <v>23</v>
      </c>
      <c r="E718" t="s">
        <v>24</v>
      </c>
      <c r="F718" s="11">
        <v>142178</v>
      </c>
      <c r="G718" s="7" t="s">
        <v>165</v>
      </c>
      <c r="H718" t="s">
        <v>153</v>
      </c>
      <c r="I718" t="s">
        <v>153</v>
      </c>
      <c r="J718" t="s">
        <v>11</v>
      </c>
      <c r="K718" s="7" t="s">
        <v>148</v>
      </c>
      <c r="L718">
        <v>1.9870000000000001</v>
      </c>
      <c r="M718" s="12">
        <v>105</v>
      </c>
    </row>
    <row r="719" spans="1:13" x14ac:dyDescent="0.25">
      <c r="A719">
        <v>189000</v>
      </c>
      <c r="B719">
        <v>58218</v>
      </c>
      <c r="C719" t="s">
        <v>29</v>
      </c>
      <c r="D719" t="s">
        <v>34</v>
      </c>
      <c r="E719">
        <v>3</v>
      </c>
      <c r="F719" s="11">
        <v>690350</v>
      </c>
      <c r="G719" s="7" t="s">
        <v>165</v>
      </c>
      <c r="H719" t="s">
        <v>153</v>
      </c>
      <c r="I719" t="s">
        <v>153</v>
      </c>
      <c r="J719" t="s">
        <v>11</v>
      </c>
      <c r="K719" s="7" t="s">
        <v>148</v>
      </c>
      <c r="L719">
        <v>1.9870000000000001</v>
      </c>
      <c r="M719" s="12">
        <v>332</v>
      </c>
    </row>
    <row r="720" spans="1:13" x14ac:dyDescent="0.25">
      <c r="A720">
        <v>189021</v>
      </c>
      <c r="B720">
        <v>58321</v>
      </c>
      <c r="C720" t="s">
        <v>29</v>
      </c>
      <c r="D720" t="s">
        <v>43</v>
      </c>
      <c r="E720" t="s">
        <v>44</v>
      </c>
      <c r="F720" s="11">
        <v>101823</v>
      </c>
      <c r="G720" s="7" t="s">
        <v>165</v>
      </c>
      <c r="H720" t="s">
        <v>153</v>
      </c>
      <c r="I720" t="s">
        <v>153</v>
      </c>
      <c r="J720" t="s">
        <v>18</v>
      </c>
      <c r="K720" s="7" t="s">
        <v>148</v>
      </c>
      <c r="L720">
        <v>2.76</v>
      </c>
      <c r="M720" s="12">
        <v>50</v>
      </c>
    </row>
    <row r="721" spans="1:13" x14ac:dyDescent="0.25">
      <c r="A721">
        <v>189083</v>
      </c>
      <c r="B721">
        <v>62291</v>
      </c>
      <c r="C721" t="s">
        <v>54</v>
      </c>
      <c r="D721" t="s">
        <v>55</v>
      </c>
      <c r="E721">
        <v>9</v>
      </c>
      <c r="F721" s="11">
        <v>29508</v>
      </c>
      <c r="G721" s="7" t="s">
        <v>165</v>
      </c>
      <c r="H721" t="s">
        <v>153</v>
      </c>
      <c r="I721" t="s">
        <v>294</v>
      </c>
      <c r="J721" t="s">
        <v>18</v>
      </c>
      <c r="K721" s="7" t="s">
        <v>148</v>
      </c>
      <c r="L721" t="s">
        <v>294</v>
      </c>
      <c r="M721" t="s">
        <v>294</v>
      </c>
    </row>
    <row r="722" spans="1:13" x14ac:dyDescent="0.25">
      <c r="A722">
        <v>189213</v>
      </c>
      <c r="B722">
        <v>58378</v>
      </c>
      <c r="C722" t="s">
        <v>48</v>
      </c>
      <c r="D722" t="s">
        <v>49</v>
      </c>
      <c r="E722">
        <v>16</v>
      </c>
      <c r="F722" s="11">
        <v>27526711</v>
      </c>
      <c r="G722" s="7" t="s">
        <v>165</v>
      </c>
      <c r="H722" t="s">
        <v>153</v>
      </c>
      <c r="I722" t="s">
        <v>153</v>
      </c>
      <c r="J722" t="s">
        <v>11</v>
      </c>
      <c r="K722" s="7" t="s">
        <v>148</v>
      </c>
      <c r="L722">
        <v>1.9870000000000001</v>
      </c>
      <c r="M722" s="12">
        <v>604</v>
      </c>
    </row>
    <row r="723" spans="1:13" x14ac:dyDescent="0.25">
      <c r="A723">
        <v>189239</v>
      </c>
      <c r="B723">
        <v>58210</v>
      </c>
      <c r="C723" t="s">
        <v>29</v>
      </c>
      <c r="D723" t="s">
        <v>32</v>
      </c>
      <c r="E723">
        <v>27</v>
      </c>
      <c r="F723" s="11">
        <v>7613627</v>
      </c>
      <c r="G723" s="7" t="s">
        <v>165</v>
      </c>
      <c r="H723" t="s">
        <v>153</v>
      </c>
      <c r="I723" t="s">
        <v>153</v>
      </c>
      <c r="J723" t="s">
        <v>11</v>
      </c>
      <c r="K723" s="7" t="s">
        <v>148</v>
      </c>
      <c r="L723">
        <v>1.9870000000000001</v>
      </c>
      <c r="M723" s="12">
        <v>129</v>
      </c>
    </row>
    <row r="724" spans="1:13" x14ac:dyDescent="0.25">
      <c r="A724">
        <v>189498</v>
      </c>
      <c r="B724">
        <v>62292</v>
      </c>
      <c r="C724" t="s">
        <v>54</v>
      </c>
      <c r="D724" t="s">
        <v>55</v>
      </c>
      <c r="E724">
        <v>11</v>
      </c>
      <c r="F724" s="11">
        <v>8592308</v>
      </c>
      <c r="G724" s="7" t="s">
        <v>165</v>
      </c>
      <c r="H724" t="s">
        <v>153</v>
      </c>
      <c r="I724" t="s">
        <v>294</v>
      </c>
      <c r="J724" t="s">
        <v>18</v>
      </c>
      <c r="K724" s="7" t="s">
        <v>148</v>
      </c>
      <c r="L724" t="s">
        <v>294</v>
      </c>
      <c r="M724" t="s">
        <v>294</v>
      </c>
    </row>
    <row r="725" spans="1:13" x14ac:dyDescent="0.25">
      <c r="A725">
        <v>189540</v>
      </c>
      <c r="B725">
        <v>58315</v>
      </c>
      <c r="C725" t="s">
        <v>29</v>
      </c>
      <c r="D725" t="s">
        <v>42</v>
      </c>
      <c r="E725">
        <v>7</v>
      </c>
      <c r="F725" s="11" t="s">
        <v>185</v>
      </c>
      <c r="G725" s="7" t="s">
        <v>165</v>
      </c>
      <c r="H725" t="s">
        <v>153</v>
      </c>
      <c r="I725" t="s">
        <v>294</v>
      </c>
      <c r="J725" t="s">
        <v>18</v>
      </c>
      <c r="K725" s="7" t="s">
        <v>148</v>
      </c>
      <c r="L725" t="s">
        <v>294</v>
      </c>
      <c r="M725" t="s">
        <v>294</v>
      </c>
    </row>
    <row r="726" spans="1:13" x14ac:dyDescent="0.25">
      <c r="A726">
        <v>189574</v>
      </c>
      <c r="B726">
        <v>58373</v>
      </c>
      <c r="C726" t="s">
        <v>48</v>
      </c>
      <c r="D726" t="s">
        <v>49</v>
      </c>
      <c r="E726">
        <v>25</v>
      </c>
      <c r="F726" s="11">
        <v>27527711</v>
      </c>
      <c r="G726" s="7" t="s">
        <v>165</v>
      </c>
      <c r="H726" t="s">
        <v>153</v>
      </c>
      <c r="I726" t="s">
        <v>153</v>
      </c>
      <c r="J726" t="s">
        <v>11</v>
      </c>
      <c r="K726" s="7" t="s">
        <v>148</v>
      </c>
      <c r="L726">
        <v>1.9870000000000001</v>
      </c>
      <c r="M726" s="12">
        <v>32</v>
      </c>
    </row>
    <row r="727" spans="1:13" x14ac:dyDescent="0.25">
      <c r="A727">
        <v>189612</v>
      </c>
      <c r="B727">
        <v>58202</v>
      </c>
      <c r="C727" t="s">
        <v>29</v>
      </c>
      <c r="D727" t="s">
        <v>32</v>
      </c>
      <c r="E727" t="s">
        <v>33</v>
      </c>
      <c r="F727" s="11">
        <v>711270706155116</v>
      </c>
      <c r="G727" s="7" t="s">
        <v>165</v>
      </c>
      <c r="H727" t="s">
        <v>153</v>
      </c>
      <c r="I727" t="s">
        <v>153</v>
      </c>
      <c r="J727" t="s">
        <v>18</v>
      </c>
      <c r="K727" s="7" t="s">
        <v>148</v>
      </c>
      <c r="L727">
        <v>2.76</v>
      </c>
      <c r="M727" s="12">
        <v>620</v>
      </c>
    </row>
    <row r="728" spans="1:13" x14ac:dyDescent="0.25">
      <c r="A728">
        <v>189687</v>
      </c>
      <c r="B728">
        <v>58374</v>
      </c>
      <c r="C728" t="s">
        <v>48</v>
      </c>
      <c r="D728" t="s">
        <v>49</v>
      </c>
      <c r="E728">
        <v>23</v>
      </c>
      <c r="F728" s="11">
        <v>28120711</v>
      </c>
      <c r="G728" s="7" t="s">
        <v>165</v>
      </c>
      <c r="H728" t="s">
        <v>153</v>
      </c>
      <c r="I728" t="s">
        <v>153</v>
      </c>
      <c r="J728" t="s">
        <v>11</v>
      </c>
      <c r="K728" s="7" t="s">
        <v>148</v>
      </c>
      <c r="L728">
        <v>1.9870000000000001</v>
      </c>
      <c r="M728" s="12">
        <v>110</v>
      </c>
    </row>
    <row r="729" spans="1:13" x14ac:dyDescent="0.25">
      <c r="A729">
        <v>189868</v>
      </c>
      <c r="B729">
        <v>62292</v>
      </c>
      <c r="C729" t="s">
        <v>54</v>
      </c>
      <c r="D729" t="s">
        <v>55</v>
      </c>
      <c r="E729">
        <v>11</v>
      </c>
      <c r="F729" s="11">
        <v>218217</v>
      </c>
      <c r="G729" s="7" t="s">
        <v>165</v>
      </c>
      <c r="H729" t="s">
        <v>153</v>
      </c>
      <c r="I729" t="s">
        <v>153</v>
      </c>
      <c r="J729" t="s">
        <v>18</v>
      </c>
      <c r="K729" s="7" t="s">
        <v>148</v>
      </c>
      <c r="L729">
        <v>2.76</v>
      </c>
      <c r="M729" s="12">
        <v>53</v>
      </c>
    </row>
    <row r="730" spans="1:13" x14ac:dyDescent="0.25">
      <c r="A730">
        <v>190076</v>
      </c>
      <c r="B730">
        <v>58360</v>
      </c>
      <c r="C730" t="s">
        <v>48</v>
      </c>
      <c r="D730" t="s">
        <v>49</v>
      </c>
      <c r="E730">
        <v>10</v>
      </c>
      <c r="F730" s="11">
        <v>26865311</v>
      </c>
      <c r="G730" s="7" t="s">
        <v>165</v>
      </c>
      <c r="H730" t="s">
        <v>153</v>
      </c>
      <c r="I730" t="s">
        <v>153</v>
      </c>
      <c r="J730" t="s">
        <v>11</v>
      </c>
      <c r="K730" s="7" t="s">
        <v>148</v>
      </c>
      <c r="L730">
        <v>1.9870000000000001</v>
      </c>
      <c r="M730" s="12">
        <v>111</v>
      </c>
    </row>
    <row r="731" spans="1:13" x14ac:dyDescent="0.25">
      <c r="A731">
        <v>190405</v>
      </c>
      <c r="B731">
        <v>58373</v>
      </c>
      <c r="C731" t="s">
        <v>48</v>
      </c>
      <c r="D731" t="s">
        <v>49</v>
      </c>
      <c r="E731">
        <v>25</v>
      </c>
      <c r="F731" s="11">
        <v>26866411</v>
      </c>
      <c r="G731" s="7" t="s">
        <v>165</v>
      </c>
      <c r="H731" t="s">
        <v>153</v>
      </c>
      <c r="I731" t="s">
        <v>153</v>
      </c>
      <c r="J731" t="s">
        <v>11</v>
      </c>
      <c r="K731" s="7" t="s">
        <v>148</v>
      </c>
      <c r="L731">
        <v>1.9870000000000001</v>
      </c>
      <c r="M731" s="12">
        <v>324</v>
      </c>
    </row>
    <row r="732" spans="1:13" x14ac:dyDescent="0.25">
      <c r="A732">
        <v>190407</v>
      </c>
      <c r="B732">
        <v>58341</v>
      </c>
      <c r="C732" t="s">
        <v>29</v>
      </c>
      <c r="D732" t="s">
        <v>46</v>
      </c>
      <c r="E732">
        <v>15</v>
      </c>
      <c r="F732" s="11">
        <v>349913</v>
      </c>
      <c r="G732" s="7" t="s">
        <v>165</v>
      </c>
      <c r="H732" t="s">
        <v>153</v>
      </c>
      <c r="I732" t="s">
        <v>153</v>
      </c>
      <c r="J732" t="s">
        <v>18</v>
      </c>
      <c r="K732" s="7" t="s">
        <v>148</v>
      </c>
      <c r="L732">
        <v>2.76</v>
      </c>
      <c r="M732" s="12">
        <v>150</v>
      </c>
    </row>
    <row r="733" spans="1:13" x14ac:dyDescent="0.25">
      <c r="A733">
        <v>190626</v>
      </c>
      <c r="B733">
        <v>58193</v>
      </c>
      <c r="C733" t="s">
        <v>29</v>
      </c>
      <c r="D733" t="s">
        <v>31</v>
      </c>
      <c r="E733">
        <v>59</v>
      </c>
      <c r="F733" s="11">
        <v>97321825</v>
      </c>
      <c r="G733" s="7" t="s">
        <v>165</v>
      </c>
      <c r="H733" t="s">
        <v>153</v>
      </c>
      <c r="I733" t="s">
        <v>153</v>
      </c>
      <c r="J733" t="s">
        <v>11</v>
      </c>
      <c r="K733" s="7" t="s">
        <v>148</v>
      </c>
      <c r="L733">
        <v>1.9870000000000001</v>
      </c>
      <c r="M733" s="12">
        <v>-806</v>
      </c>
    </row>
    <row r="734" spans="1:13" x14ac:dyDescent="0.25">
      <c r="A734">
        <v>190713</v>
      </c>
      <c r="B734">
        <v>58312</v>
      </c>
      <c r="C734" t="s">
        <v>29</v>
      </c>
      <c r="D734" t="s">
        <v>41</v>
      </c>
      <c r="E734">
        <v>8</v>
      </c>
      <c r="F734" s="11">
        <v>186573</v>
      </c>
      <c r="G734" s="7" t="s">
        <v>165</v>
      </c>
      <c r="H734" t="s">
        <v>153</v>
      </c>
      <c r="I734" t="s">
        <v>153</v>
      </c>
      <c r="J734" t="s">
        <v>18</v>
      </c>
      <c r="K734" s="7" t="s">
        <v>148</v>
      </c>
      <c r="L734">
        <v>2.76</v>
      </c>
      <c r="M734" s="12">
        <v>0</v>
      </c>
    </row>
    <row r="735" spans="1:13" x14ac:dyDescent="0.25">
      <c r="A735">
        <v>190880</v>
      </c>
      <c r="B735">
        <v>58321</v>
      </c>
      <c r="C735" t="s">
        <v>29</v>
      </c>
      <c r="D735" t="s">
        <v>43</v>
      </c>
      <c r="E735" t="s">
        <v>44</v>
      </c>
      <c r="F735" s="11">
        <v>67549</v>
      </c>
      <c r="G735" s="7" t="s">
        <v>165</v>
      </c>
      <c r="H735" t="s">
        <v>153</v>
      </c>
      <c r="I735" t="s">
        <v>153</v>
      </c>
      <c r="J735" t="s">
        <v>18</v>
      </c>
      <c r="K735" s="7" t="s">
        <v>148</v>
      </c>
      <c r="L735">
        <v>2.76</v>
      </c>
      <c r="M735" s="12">
        <v>200</v>
      </c>
    </row>
    <row r="736" spans="1:13" x14ac:dyDescent="0.25">
      <c r="A736">
        <v>191217</v>
      </c>
      <c r="B736">
        <v>58342</v>
      </c>
      <c r="C736" t="s">
        <v>29</v>
      </c>
      <c r="D736" t="s">
        <v>46</v>
      </c>
      <c r="E736">
        <v>13</v>
      </c>
      <c r="F736" s="11">
        <v>290384</v>
      </c>
      <c r="G736" s="7" t="s">
        <v>165</v>
      </c>
      <c r="H736" t="s">
        <v>153</v>
      </c>
      <c r="I736" t="s">
        <v>153</v>
      </c>
      <c r="J736" t="s">
        <v>11</v>
      </c>
      <c r="K736" s="7" t="s">
        <v>148</v>
      </c>
      <c r="L736">
        <v>1.9870000000000001</v>
      </c>
      <c r="M736" s="12">
        <v>100</v>
      </c>
    </row>
    <row r="737" spans="1:13" x14ac:dyDescent="0.25">
      <c r="A737">
        <v>192190</v>
      </c>
      <c r="B737">
        <v>58329</v>
      </c>
      <c r="C737" t="s">
        <v>29</v>
      </c>
      <c r="D737" t="s">
        <v>43</v>
      </c>
      <c r="E737">
        <v>25</v>
      </c>
      <c r="F737" s="11">
        <v>7789130289246</v>
      </c>
      <c r="G737" s="7" t="s">
        <v>165</v>
      </c>
      <c r="H737" t="s">
        <v>153</v>
      </c>
      <c r="I737" t="s">
        <v>153</v>
      </c>
      <c r="J737" t="s">
        <v>18</v>
      </c>
      <c r="K737" s="7" t="s">
        <v>148</v>
      </c>
      <c r="L737">
        <v>2.76</v>
      </c>
      <c r="M737" s="12">
        <v>126</v>
      </c>
    </row>
    <row r="738" spans="1:13" x14ac:dyDescent="0.25">
      <c r="A738">
        <v>192319</v>
      </c>
      <c r="B738">
        <v>56791</v>
      </c>
      <c r="C738" t="s">
        <v>15</v>
      </c>
      <c r="D738" t="s">
        <v>22</v>
      </c>
      <c r="E738">
        <v>46</v>
      </c>
      <c r="F738" s="11">
        <v>58128603</v>
      </c>
      <c r="G738" s="7" t="s">
        <v>165</v>
      </c>
      <c r="H738" t="s">
        <v>153</v>
      </c>
      <c r="I738" t="s">
        <v>153</v>
      </c>
      <c r="J738" t="s">
        <v>11</v>
      </c>
      <c r="K738" s="7" t="s">
        <v>148</v>
      </c>
      <c r="L738">
        <v>1.9870000000000001</v>
      </c>
      <c r="M738" s="12">
        <v>211</v>
      </c>
    </row>
    <row r="739" spans="1:13" x14ac:dyDescent="0.25">
      <c r="A739">
        <v>192402</v>
      </c>
      <c r="B739">
        <v>56778</v>
      </c>
      <c r="C739" t="s">
        <v>15</v>
      </c>
      <c r="D739" t="s">
        <v>20</v>
      </c>
      <c r="E739" t="s">
        <v>21</v>
      </c>
      <c r="F739" s="11" t="s">
        <v>186</v>
      </c>
      <c r="G739" s="7" t="s">
        <v>165</v>
      </c>
      <c r="H739" t="s">
        <v>153</v>
      </c>
      <c r="I739" t="s">
        <v>294</v>
      </c>
      <c r="J739" t="s">
        <v>11</v>
      </c>
      <c r="K739" s="7" t="s">
        <v>149</v>
      </c>
      <c r="L739">
        <v>4.2110000000000003</v>
      </c>
      <c r="M739" t="s">
        <v>294</v>
      </c>
    </row>
    <row r="740" spans="1:13" x14ac:dyDescent="0.25">
      <c r="A740">
        <v>192423</v>
      </c>
      <c r="B740">
        <v>56790</v>
      </c>
      <c r="C740" t="s">
        <v>15</v>
      </c>
      <c r="D740" t="s">
        <v>22</v>
      </c>
      <c r="E740">
        <v>13</v>
      </c>
      <c r="F740" s="11" t="s">
        <v>186</v>
      </c>
      <c r="G740" s="7" t="s">
        <v>165</v>
      </c>
      <c r="H740" t="s">
        <v>153</v>
      </c>
      <c r="I740" t="s">
        <v>294</v>
      </c>
      <c r="J740" t="s">
        <v>18</v>
      </c>
      <c r="K740" s="7" t="s">
        <v>149</v>
      </c>
      <c r="L740">
        <v>4.2110000000000003</v>
      </c>
      <c r="M740" t="s">
        <v>294</v>
      </c>
    </row>
    <row r="741" spans="1:13" x14ac:dyDescent="0.25">
      <c r="A741">
        <v>192425</v>
      </c>
      <c r="B741">
        <v>56791</v>
      </c>
      <c r="C741" t="s">
        <v>15</v>
      </c>
      <c r="D741" t="s">
        <v>22</v>
      </c>
      <c r="E741">
        <v>46</v>
      </c>
      <c r="F741" s="11" t="s">
        <v>186</v>
      </c>
      <c r="G741" s="7" t="s">
        <v>165</v>
      </c>
      <c r="H741" t="s">
        <v>153</v>
      </c>
      <c r="I741" t="s">
        <v>294</v>
      </c>
      <c r="J741" t="s">
        <v>11</v>
      </c>
      <c r="K741" s="7" t="s">
        <v>149</v>
      </c>
      <c r="L741">
        <v>4.2110000000000003</v>
      </c>
      <c r="M741" t="s">
        <v>294</v>
      </c>
    </row>
    <row r="742" spans="1:13" x14ac:dyDescent="0.25">
      <c r="A742">
        <v>192442</v>
      </c>
      <c r="B742">
        <v>56802</v>
      </c>
      <c r="C742" t="s">
        <v>15</v>
      </c>
      <c r="D742" t="s">
        <v>22</v>
      </c>
      <c r="E742">
        <v>30</v>
      </c>
      <c r="F742" s="11" t="s">
        <v>186</v>
      </c>
      <c r="G742" s="7" t="s">
        <v>165</v>
      </c>
      <c r="H742" t="s">
        <v>153</v>
      </c>
      <c r="I742" t="s">
        <v>153</v>
      </c>
      <c r="J742" t="s">
        <v>11</v>
      </c>
      <c r="K742" s="7" t="s">
        <v>149</v>
      </c>
      <c r="L742">
        <v>4.2110000000000003</v>
      </c>
      <c r="M742" s="12">
        <v>5</v>
      </c>
    </row>
    <row r="743" spans="1:13" x14ac:dyDescent="0.25">
      <c r="A743">
        <v>192635</v>
      </c>
      <c r="B743">
        <v>56962</v>
      </c>
      <c r="C743" t="s">
        <v>15</v>
      </c>
      <c r="D743" t="s">
        <v>28</v>
      </c>
      <c r="E743">
        <v>38</v>
      </c>
      <c r="F743" s="11" t="s">
        <v>186</v>
      </c>
      <c r="G743" s="7" t="s">
        <v>165</v>
      </c>
      <c r="H743" t="s">
        <v>153</v>
      </c>
      <c r="I743" t="s">
        <v>153</v>
      </c>
      <c r="J743" t="s">
        <v>11</v>
      </c>
      <c r="K743" s="7" t="s">
        <v>149</v>
      </c>
      <c r="L743">
        <v>4.2110000000000003</v>
      </c>
      <c r="M743" s="12">
        <v>17</v>
      </c>
    </row>
    <row r="744" spans="1:13" x14ac:dyDescent="0.25">
      <c r="A744">
        <v>192637</v>
      </c>
      <c r="B744">
        <v>56963</v>
      </c>
      <c r="C744" t="s">
        <v>15</v>
      </c>
      <c r="D744" t="s">
        <v>28</v>
      </c>
      <c r="E744">
        <v>36</v>
      </c>
      <c r="F744" s="11" t="s">
        <v>186</v>
      </c>
      <c r="G744" s="7" t="s">
        <v>165</v>
      </c>
      <c r="H744" t="s">
        <v>153</v>
      </c>
      <c r="I744" t="s">
        <v>153</v>
      </c>
      <c r="J744" t="s">
        <v>11</v>
      </c>
      <c r="K744" s="7" t="s">
        <v>149</v>
      </c>
      <c r="L744">
        <v>4.2110000000000003</v>
      </c>
      <c r="M744" s="12">
        <v>26</v>
      </c>
    </row>
    <row r="745" spans="1:13" x14ac:dyDescent="0.25">
      <c r="A745">
        <v>192752</v>
      </c>
      <c r="B745">
        <v>58202</v>
      </c>
      <c r="C745" t="s">
        <v>29</v>
      </c>
      <c r="D745" t="s">
        <v>32</v>
      </c>
      <c r="E745" t="s">
        <v>33</v>
      </c>
      <c r="F745" s="11" t="s">
        <v>187</v>
      </c>
      <c r="G745" s="7" t="s">
        <v>165</v>
      </c>
      <c r="H745" t="s">
        <v>153</v>
      </c>
      <c r="I745" t="s">
        <v>153</v>
      </c>
      <c r="J745" t="s">
        <v>18</v>
      </c>
      <c r="K745" s="7" t="s">
        <v>149</v>
      </c>
      <c r="L745">
        <v>4.2110000000000003</v>
      </c>
      <c r="M745" s="12">
        <v>5</v>
      </c>
    </row>
    <row r="746" spans="1:13" x14ac:dyDescent="0.25">
      <c r="A746">
        <v>192763</v>
      </c>
      <c r="B746">
        <v>58212</v>
      </c>
      <c r="C746" t="s">
        <v>29</v>
      </c>
      <c r="D746" t="s">
        <v>32</v>
      </c>
      <c r="E746">
        <v>25</v>
      </c>
      <c r="F746" s="11" t="s">
        <v>188</v>
      </c>
      <c r="G746" s="7" t="s">
        <v>165</v>
      </c>
      <c r="H746" t="s">
        <v>153</v>
      </c>
      <c r="I746" t="s">
        <v>153</v>
      </c>
      <c r="J746" t="s">
        <v>11</v>
      </c>
      <c r="K746" s="7" t="s">
        <v>149</v>
      </c>
      <c r="L746">
        <v>4.2110000000000003</v>
      </c>
      <c r="M746" s="12">
        <v>5</v>
      </c>
    </row>
    <row r="747" spans="1:13" x14ac:dyDescent="0.25">
      <c r="A747">
        <v>192799</v>
      </c>
      <c r="B747">
        <v>58236</v>
      </c>
      <c r="C747" t="s">
        <v>29</v>
      </c>
      <c r="D747" t="s">
        <v>36</v>
      </c>
      <c r="E747">
        <v>38</v>
      </c>
      <c r="F747" s="11" t="s">
        <v>189</v>
      </c>
      <c r="G747" s="7" t="s">
        <v>165</v>
      </c>
      <c r="H747" t="s">
        <v>153</v>
      </c>
      <c r="I747" t="s">
        <v>153</v>
      </c>
      <c r="J747" t="s">
        <v>11</v>
      </c>
      <c r="K747" s="7" t="s">
        <v>149</v>
      </c>
      <c r="L747">
        <v>4.2110000000000003</v>
      </c>
      <c r="M747" s="12">
        <v>5</v>
      </c>
    </row>
    <row r="748" spans="1:13" x14ac:dyDescent="0.25">
      <c r="A748">
        <v>192904</v>
      </c>
      <c r="B748">
        <v>58314</v>
      </c>
      <c r="C748" t="s">
        <v>29</v>
      </c>
      <c r="D748" t="s">
        <v>42</v>
      </c>
      <c r="E748">
        <v>6</v>
      </c>
      <c r="F748" s="11" t="s">
        <v>190</v>
      </c>
      <c r="G748" s="7" t="s">
        <v>165</v>
      </c>
      <c r="H748" t="s">
        <v>153</v>
      </c>
      <c r="I748" t="s">
        <v>153</v>
      </c>
      <c r="J748" t="s">
        <v>11</v>
      </c>
      <c r="K748" s="7" t="s">
        <v>149</v>
      </c>
      <c r="L748">
        <v>4.2110000000000003</v>
      </c>
      <c r="M748" s="12">
        <v>5</v>
      </c>
    </row>
    <row r="749" spans="1:13" x14ac:dyDescent="0.25">
      <c r="A749">
        <v>192905</v>
      </c>
      <c r="B749">
        <v>58315</v>
      </c>
      <c r="C749" t="s">
        <v>29</v>
      </c>
      <c r="D749" t="s">
        <v>42</v>
      </c>
      <c r="E749">
        <v>7</v>
      </c>
      <c r="F749" s="11" t="s">
        <v>191</v>
      </c>
      <c r="G749" s="7" t="s">
        <v>165</v>
      </c>
      <c r="H749" t="s">
        <v>153</v>
      </c>
      <c r="I749" t="s">
        <v>153</v>
      </c>
      <c r="J749" t="s">
        <v>18</v>
      </c>
      <c r="K749" s="7" t="s">
        <v>149</v>
      </c>
      <c r="L749">
        <v>4.2110000000000003</v>
      </c>
      <c r="M749" s="12">
        <v>5</v>
      </c>
    </row>
    <row r="750" spans="1:13" x14ac:dyDescent="0.25">
      <c r="A750">
        <v>192906</v>
      </c>
      <c r="B750">
        <v>58315</v>
      </c>
      <c r="C750" t="s">
        <v>29</v>
      </c>
      <c r="D750" t="s">
        <v>42</v>
      </c>
      <c r="E750">
        <v>7</v>
      </c>
      <c r="F750" s="11" t="s">
        <v>192</v>
      </c>
      <c r="G750" s="7" t="s">
        <v>165</v>
      </c>
      <c r="H750" t="s">
        <v>153</v>
      </c>
      <c r="I750" t="s">
        <v>153</v>
      </c>
      <c r="J750" t="s">
        <v>18</v>
      </c>
      <c r="K750" s="7" t="s">
        <v>149</v>
      </c>
      <c r="L750">
        <v>4.2110000000000003</v>
      </c>
      <c r="M750" s="12">
        <v>26</v>
      </c>
    </row>
    <row r="751" spans="1:13" x14ac:dyDescent="0.25">
      <c r="A751">
        <v>192914</v>
      </c>
      <c r="B751">
        <v>58321</v>
      </c>
      <c r="C751" t="s">
        <v>29</v>
      </c>
      <c r="D751" t="s">
        <v>43</v>
      </c>
      <c r="E751" t="s">
        <v>44</v>
      </c>
      <c r="F751" s="11" t="s">
        <v>193</v>
      </c>
      <c r="G751" s="7" t="s">
        <v>165</v>
      </c>
      <c r="H751" t="s">
        <v>153</v>
      </c>
      <c r="I751" t="s">
        <v>153</v>
      </c>
      <c r="J751" t="s">
        <v>18</v>
      </c>
      <c r="K751" s="7" t="s">
        <v>149</v>
      </c>
      <c r="L751">
        <v>4.2110000000000003</v>
      </c>
      <c r="M751" s="12">
        <v>5</v>
      </c>
    </row>
    <row r="752" spans="1:13" x14ac:dyDescent="0.25">
      <c r="A752">
        <v>192915</v>
      </c>
      <c r="B752">
        <v>58322</v>
      </c>
      <c r="C752" t="s">
        <v>29</v>
      </c>
      <c r="D752" t="s">
        <v>43</v>
      </c>
      <c r="E752">
        <v>48</v>
      </c>
      <c r="F752" s="11" t="s">
        <v>194</v>
      </c>
      <c r="G752" s="7" t="s">
        <v>165</v>
      </c>
      <c r="H752" t="s">
        <v>153</v>
      </c>
      <c r="I752" t="s">
        <v>153</v>
      </c>
      <c r="J752" t="s">
        <v>18</v>
      </c>
      <c r="K752" s="7" t="s">
        <v>149</v>
      </c>
      <c r="L752">
        <v>4.2110000000000003</v>
      </c>
      <c r="M752" s="12">
        <v>5</v>
      </c>
    </row>
    <row r="753" spans="1:13" x14ac:dyDescent="0.25">
      <c r="A753">
        <v>192918</v>
      </c>
      <c r="B753">
        <v>58327</v>
      </c>
      <c r="C753" t="s">
        <v>29</v>
      </c>
      <c r="D753" t="s">
        <v>43</v>
      </c>
      <c r="E753" t="s">
        <v>45</v>
      </c>
      <c r="F753" s="11" t="s">
        <v>195</v>
      </c>
      <c r="G753" s="7" t="s">
        <v>165</v>
      </c>
      <c r="H753" t="s">
        <v>153</v>
      </c>
      <c r="I753" t="s">
        <v>153</v>
      </c>
      <c r="J753" t="s">
        <v>18</v>
      </c>
      <c r="K753" s="7" t="s">
        <v>149</v>
      </c>
      <c r="L753">
        <v>4.2110000000000003</v>
      </c>
      <c r="M753" s="12">
        <v>27</v>
      </c>
    </row>
    <row r="754" spans="1:13" x14ac:dyDescent="0.25">
      <c r="A754">
        <v>192924</v>
      </c>
      <c r="B754">
        <v>58341</v>
      </c>
      <c r="C754" t="s">
        <v>29</v>
      </c>
      <c r="D754" t="s">
        <v>46</v>
      </c>
      <c r="E754">
        <v>15</v>
      </c>
      <c r="F754" s="11" t="s">
        <v>196</v>
      </c>
      <c r="G754" s="7" t="s">
        <v>165</v>
      </c>
      <c r="H754" t="s">
        <v>153</v>
      </c>
      <c r="I754" t="s">
        <v>153</v>
      </c>
      <c r="J754" t="s">
        <v>18</v>
      </c>
      <c r="K754" s="7" t="s">
        <v>149</v>
      </c>
      <c r="L754">
        <v>4.2110000000000003</v>
      </c>
      <c r="M754" s="12">
        <v>5</v>
      </c>
    </row>
    <row r="755" spans="1:13" x14ac:dyDescent="0.25">
      <c r="A755">
        <v>193339</v>
      </c>
      <c r="B755">
        <v>62290</v>
      </c>
      <c r="C755" t="s">
        <v>54</v>
      </c>
      <c r="D755" t="s">
        <v>55</v>
      </c>
      <c r="E755">
        <v>7</v>
      </c>
      <c r="F755" s="11" t="s">
        <v>186</v>
      </c>
      <c r="G755" s="7" t="s">
        <v>165</v>
      </c>
      <c r="H755" t="s">
        <v>153</v>
      </c>
      <c r="I755" t="s">
        <v>294</v>
      </c>
      <c r="J755" t="s">
        <v>18</v>
      </c>
      <c r="K755" s="7" t="s">
        <v>149</v>
      </c>
      <c r="L755">
        <v>4.2110000000000003</v>
      </c>
      <c r="M755" t="s">
        <v>294</v>
      </c>
    </row>
    <row r="756" spans="1:13" x14ac:dyDescent="0.25">
      <c r="A756">
        <v>193340</v>
      </c>
      <c r="B756">
        <v>62291</v>
      </c>
      <c r="C756" t="s">
        <v>54</v>
      </c>
      <c r="D756" t="s">
        <v>55</v>
      </c>
      <c r="E756">
        <v>9</v>
      </c>
      <c r="F756" s="11" t="s">
        <v>186</v>
      </c>
      <c r="G756" s="7" t="s">
        <v>165</v>
      </c>
      <c r="H756" t="s">
        <v>153</v>
      </c>
      <c r="I756" t="s">
        <v>294</v>
      </c>
      <c r="J756" t="s">
        <v>18</v>
      </c>
      <c r="K756" s="7" t="s">
        <v>149</v>
      </c>
      <c r="L756">
        <v>4.2110000000000003</v>
      </c>
      <c r="M756" t="s">
        <v>294</v>
      </c>
    </row>
    <row r="757" spans="1:13" x14ac:dyDescent="0.25">
      <c r="A757">
        <v>193341</v>
      </c>
      <c r="B757">
        <v>62291</v>
      </c>
      <c r="C757" t="s">
        <v>54</v>
      </c>
      <c r="D757" t="s">
        <v>55</v>
      </c>
      <c r="E757">
        <v>9</v>
      </c>
      <c r="F757" s="11" t="s">
        <v>186</v>
      </c>
      <c r="G757" s="7" t="s">
        <v>165</v>
      </c>
      <c r="H757" t="s">
        <v>153</v>
      </c>
      <c r="I757" t="s">
        <v>294</v>
      </c>
      <c r="J757" t="s">
        <v>18</v>
      </c>
      <c r="K757" s="7" t="s">
        <v>149</v>
      </c>
      <c r="L757">
        <v>4.2110000000000003</v>
      </c>
      <c r="M757" t="s">
        <v>294</v>
      </c>
    </row>
    <row r="758" spans="1:13" x14ac:dyDescent="0.25">
      <c r="A758">
        <v>193342</v>
      </c>
      <c r="B758">
        <v>62291</v>
      </c>
      <c r="C758" t="s">
        <v>54</v>
      </c>
      <c r="D758" t="s">
        <v>55</v>
      </c>
      <c r="E758">
        <v>9</v>
      </c>
      <c r="F758" s="11" t="s">
        <v>186</v>
      </c>
      <c r="G758" s="7" t="s">
        <v>165</v>
      </c>
      <c r="H758" t="s">
        <v>153</v>
      </c>
      <c r="I758" t="s">
        <v>294</v>
      </c>
      <c r="J758" t="s">
        <v>18</v>
      </c>
      <c r="K758" s="7" t="s">
        <v>149</v>
      </c>
      <c r="L758">
        <v>4.2110000000000003</v>
      </c>
      <c r="M758" t="s">
        <v>294</v>
      </c>
    </row>
    <row r="759" spans="1:13" x14ac:dyDescent="0.25">
      <c r="A759">
        <v>193343</v>
      </c>
      <c r="B759">
        <v>62292</v>
      </c>
      <c r="C759" t="s">
        <v>54</v>
      </c>
      <c r="D759" t="s">
        <v>55</v>
      </c>
      <c r="E759">
        <v>11</v>
      </c>
      <c r="F759" s="11" t="s">
        <v>186</v>
      </c>
      <c r="G759" s="7" t="s">
        <v>165</v>
      </c>
      <c r="H759" t="s">
        <v>153</v>
      </c>
      <c r="I759" t="s">
        <v>294</v>
      </c>
      <c r="J759" t="s">
        <v>18</v>
      </c>
      <c r="K759" s="7" t="s">
        <v>149</v>
      </c>
      <c r="L759">
        <v>4.2110000000000003</v>
      </c>
      <c r="M759" t="s">
        <v>294</v>
      </c>
    </row>
    <row r="760" spans="1:13" x14ac:dyDescent="0.25">
      <c r="A760">
        <v>193344</v>
      </c>
      <c r="B760">
        <v>62292</v>
      </c>
      <c r="C760" t="s">
        <v>54</v>
      </c>
      <c r="D760" t="s">
        <v>55</v>
      </c>
      <c r="E760">
        <v>11</v>
      </c>
      <c r="F760" s="11" t="s">
        <v>186</v>
      </c>
      <c r="G760" s="7" t="s">
        <v>165</v>
      </c>
      <c r="H760" t="s">
        <v>153</v>
      </c>
      <c r="I760" t="s">
        <v>294</v>
      </c>
      <c r="J760" t="s">
        <v>18</v>
      </c>
      <c r="K760" s="7" t="s">
        <v>149</v>
      </c>
      <c r="L760">
        <v>4.2110000000000003</v>
      </c>
      <c r="M760" t="s">
        <v>294</v>
      </c>
    </row>
    <row r="761" spans="1:13" x14ac:dyDescent="0.25">
      <c r="A761">
        <v>193346</v>
      </c>
      <c r="B761">
        <v>62292</v>
      </c>
      <c r="C761" t="s">
        <v>54</v>
      </c>
      <c r="D761" t="s">
        <v>55</v>
      </c>
      <c r="E761">
        <v>11</v>
      </c>
      <c r="F761" s="11" t="s">
        <v>186</v>
      </c>
      <c r="G761" s="7" t="s">
        <v>165</v>
      </c>
      <c r="H761" t="s">
        <v>153</v>
      </c>
      <c r="I761" t="s">
        <v>294</v>
      </c>
      <c r="J761" t="s">
        <v>18</v>
      </c>
      <c r="K761" s="7" t="s">
        <v>149</v>
      </c>
      <c r="L761">
        <v>4.2110000000000003</v>
      </c>
      <c r="M761" t="s">
        <v>294</v>
      </c>
    </row>
    <row r="762" spans="1:13" x14ac:dyDescent="0.25">
      <c r="A762">
        <v>197461</v>
      </c>
      <c r="B762">
        <v>197178</v>
      </c>
      <c r="C762" t="s">
        <v>60</v>
      </c>
      <c r="D762" t="s">
        <v>61</v>
      </c>
      <c r="E762">
        <v>10</v>
      </c>
      <c r="F762" s="11">
        <v>17598</v>
      </c>
      <c r="G762" s="7" t="s">
        <v>165</v>
      </c>
      <c r="H762" t="s">
        <v>153</v>
      </c>
      <c r="I762" t="s">
        <v>153</v>
      </c>
      <c r="J762" t="s">
        <v>11</v>
      </c>
      <c r="K762" s="7" t="s">
        <v>148</v>
      </c>
      <c r="L762">
        <v>1.9870000000000001</v>
      </c>
      <c r="M762" s="12">
        <v>677</v>
      </c>
    </row>
    <row r="763" spans="1:13" x14ac:dyDescent="0.25">
      <c r="A763">
        <v>197463</v>
      </c>
      <c r="B763">
        <v>197178</v>
      </c>
      <c r="C763" t="s">
        <v>60</v>
      </c>
      <c r="D763" t="s">
        <v>61</v>
      </c>
      <c r="E763">
        <v>10</v>
      </c>
      <c r="F763" s="11">
        <v>17624</v>
      </c>
      <c r="G763" s="7" t="s">
        <v>165</v>
      </c>
      <c r="H763" t="s">
        <v>153</v>
      </c>
      <c r="I763" t="s">
        <v>153</v>
      </c>
      <c r="J763" t="s">
        <v>11</v>
      </c>
      <c r="K763" s="7" t="s">
        <v>148</v>
      </c>
      <c r="L763">
        <v>1.9870000000000001</v>
      </c>
      <c r="M763" s="12">
        <v>477</v>
      </c>
    </row>
    <row r="764" spans="1:13" x14ac:dyDescent="0.25">
      <c r="A764">
        <v>197465</v>
      </c>
      <c r="B764">
        <v>197178</v>
      </c>
      <c r="C764" t="s">
        <v>60</v>
      </c>
      <c r="D764" t="s">
        <v>61</v>
      </c>
      <c r="E764">
        <v>10</v>
      </c>
      <c r="F764" s="11">
        <v>57135095</v>
      </c>
      <c r="G764" s="7" t="s">
        <v>165</v>
      </c>
      <c r="H764" t="s">
        <v>153</v>
      </c>
      <c r="I764" t="s">
        <v>153</v>
      </c>
      <c r="J764" t="s">
        <v>11</v>
      </c>
      <c r="K764" s="7" t="s">
        <v>148</v>
      </c>
      <c r="L764">
        <v>1.9870000000000001</v>
      </c>
      <c r="M764" s="12">
        <v>88</v>
      </c>
    </row>
    <row r="765" spans="1:13" x14ac:dyDescent="0.25">
      <c r="A765">
        <v>197467</v>
      </c>
      <c r="B765">
        <v>197178</v>
      </c>
      <c r="C765" t="s">
        <v>60</v>
      </c>
      <c r="D765" t="s">
        <v>61</v>
      </c>
      <c r="E765">
        <v>10</v>
      </c>
      <c r="F765" s="11">
        <v>57336012</v>
      </c>
      <c r="G765" s="7" t="s">
        <v>165</v>
      </c>
      <c r="H765" t="s">
        <v>153</v>
      </c>
      <c r="I765" t="s">
        <v>294</v>
      </c>
      <c r="J765" t="s">
        <v>11</v>
      </c>
      <c r="K765" s="7" t="s">
        <v>148</v>
      </c>
      <c r="L765" t="s">
        <v>294</v>
      </c>
      <c r="M765" t="s">
        <v>294</v>
      </c>
    </row>
    <row r="766" spans="1:13" x14ac:dyDescent="0.25">
      <c r="A766">
        <v>197469</v>
      </c>
      <c r="B766">
        <v>197178</v>
      </c>
      <c r="C766" t="s">
        <v>60</v>
      </c>
      <c r="D766" t="s">
        <v>61</v>
      </c>
      <c r="E766">
        <v>10</v>
      </c>
      <c r="F766" s="11">
        <v>57271066</v>
      </c>
      <c r="G766" s="7" t="s">
        <v>165</v>
      </c>
      <c r="H766" t="s">
        <v>153</v>
      </c>
      <c r="I766" t="s">
        <v>153</v>
      </c>
      <c r="J766" t="s">
        <v>11</v>
      </c>
      <c r="K766" s="7" t="s">
        <v>148</v>
      </c>
      <c r="L766">
        <v>1.9870000000000001</v>
      </c>
      <c r="M766" s="12">
        <v>216</v>
      </c>
    </row>
    <row r="767" spans="1:13" x14ac:dyDescent="0.25">
      <c r="A767">
        <v>197471</v>
      </c>
      <c r="B767">
        <v>197178</v>
      </c>
      <c r="C767" t="s">
        <v>60</v>
      </c>
      <c r="D767" t="s">
        <v>61</v>
      </c>
      <c r="E767">
        <v>10</v>
      </c>
      <c r="F767" s="11">
        <v>77261</v>
      </c>
      <c r="G767" s="7" t="s">
        <v>165</v>
      </c>
      <c r="H767" t="s">
        <v>153</v>
      </c>
      <c r="I767" t="s">
        <v>153</v>
      </c>
      <c r="J767" t="s">
        <v>11</v>
      </c>
      <c r="K767" s="7" t="s">
        <v>148</v>
      </c>
      <c r="L767">
        <v>1.9870000000000001</v>
      </c>
      <c r="M767" s="12">
        <v>202</v>
      </c>
    </row>
    <row r="768" spans="1:13" x14ac:dyDescent="0.25">
      <c r="A768">
        <v>197473</v>
      </c>
      <c r="B768">
        <v>197178</v>
      </c>
      <c r="C768" t="s">
        <v>60</v>
      </c>
      <c r="D768" t="s">
        <v>61</v>
      </c>
      <c r="E768">
        <v>10</v>
      </c>
      <c r="F768" s="11">
        <v>17617</v>
      </c>
      <c r="G768" s="7" t="s">
        <v>165</v>
      </c>
      <c r="H768" t="s">
        <v>153</v>
      </c>
      <c r="I768" t="s">
        <v>294</v>
      </c>
      <c r="J768" t="s">
        <v>11</v>
      </c>
      <c r="K768" s="7" t="s">
        <v>148</v>
      </c>
      <c r="L768" t="s">
        <v>294</v>
      </c>
      <c r="M768" t="s">
        <v>294</v>
      </c>
    </row>
    <row r="769" spans="1:13" x14ac:dyDescent="0.25">
      <c r="A769">
        <v>197475</v>
      </c>
      <c r="B769">
        <v>197178</v>
      </c>
      <c r="C769" t="s">
        <v>60</v>
      </c>
      <c r="D769" t="s">
        <v>61</v>
      </c>
      <c r="E769">
        <v>10</v>
      </c>
      <c r="F769" s="11">
        <v>420342</v>
      </c>
      <c r="G769" s="7" t="s">
        <v>165</v>
      </c>
      <c r="H769" t="s">
        <v>153</v>
      </c>
      <c r="I769" t="s">
        <v>153</v>
      </c>
      <c r="J769" t="s">
        <v>11</v>
      </c>
      <c r="K769" s="7" t="s">
        <v>148</v>
      </c>
      <c r="L769">
        <v>1.9870000000000001</v>
      </c>
      <c r="M769" s="12">
        <v>148</v>
      </c>
    </row>
    <row r="770" spans="1:13" x14ac:dyDescent="0.25">
      <c r="A770">
        <v>197509</v>
      </c>
      <c r="B770">
        <v>197180</v>
      </c>
      <c r="C770" t="s">
        <v>60</v>
      </c>
      <c r="D770" t="s">
        <v>61</v>
      </c>
      <c r="E770">
        <v>4</v>
      </c>
      <c r="F770" s="11">
        <v>57364415</v>
      </c>
      <c r="G770" s="7" t="s">
        <v>165</v>
      </c>
      <c r="H770" t="s">
        <v>153</v>
      </c>
      <c r="I770" t="s">
        <v>153</v>
      </c>
      <c r="J770" t="s">
        <v>11</v>
      </c>
      <c r="K770" s="7" t="s">
        <v>148</v>
      </c>
      <c r="L770">
        <v>1.9870000000000001</v>
      </c>
      <c r="M770" s="12">
        <v>187</v>
      </c>
    </row>
    <row r="771" spans="1:13" x14ac:dyDescent="0.25">
      <c r="A771">
        <v>197511</v>
      </c>
      <c r="B771">
        <v>197180</v>
      </c>
      <c r="C771" t="s">
        <v>60</v>
      </c>
      <c r="D771" t="s">
        <v>61</v>
      </c>
      <c r="E771">
        <v>4</v>
      </c>
      <c r="F771" s="11">
        <v>23358010</v>
      </c>
      <c r="G771" s="7" t="s">
        <v>165</v>
      </c>
      <c r="H771" t="s">
        <v>153</v>
      </c>
      <c r="I771" t="s">
        <v>294</v>
      </c>
      <c r="J771" t="s">
        <v>11</v>
      </c>
      <c r="K771" s="7" t="s">
        <v>148</v>
      </c>
      <c r="L771" t="s">
        <v>294</v>
      </c>
      <c r="M771" t="s">
        <v>294</v>
      </c>
    </row>
    <row r="772" spans="1:13" x14ac:dyDescent="0.25">
      <c r="A772">
        <v>197513</v>
      </c>
      <c r="B772">
        <v>197180</v>
      </c>
      <c r="C772" t="s">
        <v>60</v>
      </c>
      <c r="D772" t="s">
        <v>61</v>
      </c>
      <c r="E772">
        <v>4</v>
      </c>
      <c r="F772" s="11">
        <v>20570567</v>
      </c>
      <c r="G772" s="7" t="s">
        <v>165</v>
      </c>
      <c r="H772" t="s">
        <v>153</v>
      </c>
      <c r="I772" t="s">
        <v>294</v>
      </c>
      <c r="J772" t="s">
        <v>11</v>
      </c>
      <c r="K772" s="7" t="s">
        <v>148</v>
      </c>
      <c r="L772" t="s">
        <v>294</v>
      </c>
      <c r="M772" t="s">
        <v>294</v>
      </c>
    </row>
    <row r="773" spans="1:13" x14ac:dyDescent="0.25">
      <c r="A773">
        <v>197515</v>
      </c>
      <c r="B773">
        <v>197180</v>
      </c>
      <c r="C773" t="s">
        <v>60</v>
      </c>
      <c r="D773" t="s">
        <v>61</v>
      </c>
      <c r="E773">
        <v>4</v>
      </c>
      <c r="F773" s="11">
        <v>20898</v>
      </c>
      <c r="G773" s="7" t="s">
        <v>165</v>
      </c>
      <c r="H773" t="s">
        <v>153</v>
      </c>
      <c r="I773" t="s">
        <v>153</v>
      </c>
      <c r="J773" t="s">
        <v>11</v>
      </c>
      <c r="K773" s="7" t="s">
        <v>148</v>
      </c>
      <c r="L773">
        <v>1.9870000000000001</v>
      </c>
      <c r="M773" s="12">
        <v>-77</v>
      </c>
    </row>
    <row r="774" spans="1:13" x14ac:dyDescent="0.25">
      <c r="A774">
        <v>197519</v>
      </c>
      <c r="B774">
        <v>197180</v>
      </c>
      <c r="C774" t="s">
        <v>60</v>
      </c>
      <c r="D774" t="s">
        <v>61</v>
      </c>
      <c r="E774">
        <v>4</v>
      </c>
      <c r="F774" s="11">
        <v>20901</v>
      </c>
      <c r="G774" s="7" t="s">
        <v>165</v>
      </c>
      <c r="H774" t="s">
        <v>153</v>
      </c>
      <c r="I774" t="s">
        <v>153</v>
      </c>
      <c r="J774" t="s">
        <v>11</v>
      </c>
      <c r="K774" s="7" t="s">
        <v>148</v>
      </c>
      <c r="L774">
        <v>1.9870000000000001</v>
      </c>
      <c r="M774" s="12">
        <v>88</v>
      </c>
    </row>
    <row r="775" spans="1:13" x14ac:dyDescent="0.25">
      <c r="A775">
        <v>197521</v>
      </c>
      <c r="B775">
        <v>197180</v>
      </c>
      <c r="C775" t="s">
        <v>60</v>
      </c>
      <c r="D775" t="s">
        <v>61</v>
      </c>
      <c r="E775">
        <v>4</v>
      </c>
      <c r="F775" s="11">
        <v>297152</v>
      </c>
      <c r="G775" s="7" t="s">
        <v>165</v>
      </c>
      <c r="H775" t="s">
        <v>153</v>
      </c>
      <c r="I775" t="s">
        <v>153</v>
      </c>
      <c r="J775" t="s">
        <v>11</v>
      </c>
      <c r="K775" s="7" t="s">
        <v>148</v>
      </c>
      <c r="L775">
        <v>1.9870000000000001</v>
      </c>
      <c r="M775" s="12">
        <v>73</v>
      </c>
    </row>
    <row r="776" spans="1:13" x14ac:dyDescent="0.25">
      <c r="A776">
        <v>197523</v>
      </c>
      <c r="B776">
        <v>197180</v>
      </c>
      <c r="C776" t="s">
        <v>60</v>
      </c>
      <c r="D776" t="s">
        <v>61</v>
      </c>
      <c r="E776">
        <v>4</v>
      </c>
      <c r="F776" s="11">
        <v>421587</v>
      </c>
      <c r="G776" s="7" t="s">
        <v>165</v>
      </c>
      <c r="H776" t="s">
        <v>153</v>
      </c>
      <c r="I776" t="s">
        <v>153</v>
      </c>
      <c r="J776" t="s">
        <v>11</v>
      </c>
      <c r="K776" s="7" t="s">
        <v>148</v>
      </c>
      <c r="L776">
        <v>1.9870000000000001</v>
      </c>
      <c r="M776" s="12">
        <v>123</v>
      </c>
    </row>
    <row r="777" spans="1:13" x14ac:dyDescent="0.25">
      <c r="A777">
        <v>197525</v>
      </c>
      <c r="B777">
        <v>197180</v>
      </c>
      <c r="C777" t="s">
        <v>60</v>
      </c>
      <c r="D777" t="s">
        <v>61</v>
      </c>
      <c r="E777">
        <v>4</v>
      </c>
      <c r="F777" s="11">
        <v>454097</v>
      </c>
      <c r="G777" s="7" t="s">
        <v>165</v>
      </c>
      <c r="H777" t="s">
        <v>153</v>
      </c>
      <c r="I777" t="s">
        <v>153</v>
      </c>
      <c r="J777" t="s">
        <v>11</v>
      </c>
      <c r="K777" s="7" t="s">
        <v>148</v>
      </c>
      <c r="L777">
        <v>1.9870000000000001</v>
      </c>
      <c r="M777" s="12">
        <v>87</v>
      </c>
    </row>
    <row r="778" spans="1:13" x14ac:dyDescent="0.25">
      <c r="A778">
        <v>197527</v>
      </c>
      <c r="B778">
        <v>197180</v>
      </c>
      <c r="C778" t="s">
        <v>60</v>
      </c>
      <c r="D778" t="s">
        <v>61</v>
      </c>
      <c r="E778">
        <v>4</v>
      </c>
      <c r="F778" s="11">
        <v>289000</v>
      </c>
      <c r="G778" s="7" t="s">
        <v>165</v>
      </c>
      <c r="H778" t="s">
        <v>153</v>
      </c>
      <c r="I778" t="s">
        <v>153</v>
      </c>
      <c r="J778" t="s">
        <v>11</v>
      </c>
      <c r="K778" s="7" t="s">
        <v>148</v>
      </c>
      <c r="L778">
        <v>1.9870000000000001</v>
      </c>
      <c r="M778" s="12">
        <v>0</v>
      </c>
    </row>
    <row r="779" spans="1:13" x14ac:dyDescent="0.25">
      <c r="A779">
        <v>197529</v>
      </c>
      <c r="B779">
        <v>197180</v>
      </c>
      <c r="C779" t="s">
        <v>60</v>
      </c>
      <c r="D779" t="s">
        <v>61</v>
      </c>
      <c r="E779">
        <v>4</v>
      </c>
      <c r="F779" s="11">
        <v>103101008</v>
      </c>
      <c r="G779" s="7" t="s">
        <v>165</v>
      </c>
      <c r="H779" t="s">
        <v>153</v>
      </c>
      <c r="I779" t="s">
        <v>153</v>
      </c>
      <c r="J779" t="s">
        <v>11</v>
      </c>
      <c r="K779" s="7" t="s">
        <v>148</v>
      </c>
      <c r="L779">
        <v>1.9870000000000001</v>
      </c>
      <c r="M779" s="12">
        <v>-1092.77</v>
      </c>
    </row>
    <row r="780" spans="1:13" x14ac:dyDescent="0.25">
      <c r="A780">
        <v>197531</v>
      </c>
      <c r="B780">
        <v>197180</v>
      </c>
      <c r="C780" t="s">
        <v>60</v>
      </c>
      <c r="D780" t="s">
        <v>61</v>
      </c>
      <c r="E780">
        <v>4</v>
      </c>
      <c r="F780" s="11">
        <v>209306</v>
      </c>
      <c r="G780" s="7" t="s">
        <v>165</v>
      </c>
      <c r="H780" t="s">
        <v>153</v>
      </c>
      <c r="I780" t="s">
        <v>153</v>
      </c>
      <c r="J780" t="s">
        <v>11</v>
      </c>
      <c r="K780" s="7" t="s">
        <v>148</v>
      </c>
      <c r="L780">
        <v>1.9870000000000001</v>
      </c>
      <c r="M780" s="12">
        <v>242</v>
      </c>
    </row>
    <row r="781" spans="1:13" x14ac:dyDescent="0.25">
      <c r="A781">
        <v>197533</v>
      </c>
      <c r="B781">
        <v>197181</v>
      </c>
      <c r="C781" t="s">
        <v>60</v>
      </c>
      <c r="D781" t="s">
        <v>61</v>
      </c>
      <c r="E781" t="s">
        <v>62</v>
      </c>
      <c r="F781" s="11">
        <v>17620</v>
      </c>
      <c r="G781" s="7" t="s">
        <v>165</v>
      </c>
      <c r="H781" t="s">
        <v>153</v>
      </c>
      <c r="I781" t="s">
        <v>294</v>
      </c>
      <c r="J781" t="s">
        <v>11</v>
      </c>
      <c r="K781" s="7" t="s">
        <v>148</v>
      </c>
      <c r="L781" t="s">
        <v>294</v>
      </c>
      <c r="M781" t="s">
        <v>294</v>
      </c>
    </row>
    <row r="782" spans="1:13" x14ac:dyDescent="0.25">
      <c r="A782">
        <v>197535</v>
      </c>
      <c r="B782">
        <v>197181</v>
      </c>
      <c r="C782" t="s">
        <v>60</v>
      </c>
      <c r="D782" t="s">
        <v>61</v>
      </c>
      <c r="E782" t="s">
        <v>62</v>
      </c>
      <c r="F782" s="11">
        <v>17610</v>
      </c>
      <c r="G782" s="7" t="s">
        <v>165</v>
      </c>
      <c r="H782" t="s">
        <v>153</v>
      </c>
      <c r="I782" t="s">
        <v>153</v>
      </c>
      <c r="J782" t="s">
        <v>11</v>
      </c>
      <c r="K782" s="7" t="s">
        <v>148</v>
      </c>
      <c r="L782">
        <v>1.9870000000000001</v>
      </c>
      <c r="M782" s="12">
        <v>563</v>
      </c>
    </row>
    <row r="783" spans="1:13" x14ac:dyDescent="0.25">
      <c r="A783">
        <v>197537</v>
      </c>
      <c r="B783">
        <v>197181</v>
      </c>
      <c r="C783" t="s">
        <v>60</v>
      </c>
      <c r="D783" t="s">
        <v>61</v>
      </c>
      <c r="E783" t="s">
        <v>62</v>
      </c>
      <c r="F783" s="11">
        <v>58150074</v>
      </c>
      <c r="G783" s="7" t="s">
        <v>165</v>
      </c>
      <c r="H783" t="s">
        <v>153</v>
      </c>
      <c r="I783" t="s">
        <v>153</v>
      </c>
      <c r="J783" t="s">
        <v>11</v>
      </c>
      <c r="K783" s="7" t="s">
        <v>148</v>
      </c>
      <c r="L783">
        <v>1.9870000000000001</v>
      </c>
      <c r="M783" s="12">
        <v>63</v>
      </c>
    </row>
    <row r="784" spans="1:13" x14ac:dyDescent="0.25">
      <c r="A784">
        <v>197539</v>
      </c>
      <c r="B784">
        <v>197181</v>
      </c>
      <c r="C784" t="s">
        <v>60</v>
      </c>
      <c r="D784" t="s">
        <v>61</v>
      </c>
      <c r="E784" t="s">
        <v>62</v>
      </c>
      <c r="F784" s="11">
        <v>26823311</v>
      </c>
      <c r="G784" s="7" t="s">
        <v>165</v>
      </c>
      <c r="H784" t="s">
        <v>153</v>
      </c>
      <c r="I784" t="s">
        <v>153</v>
      </c>
      <c r="J784" t="s">
        <v>11</v>
      </c>
      <c r="K784" s="7" t="s">
        <v>148</v>
      </c>
      <c r="L784">
        <v>1.9870000000000001</v>
      </c>
      <c r="M784" s="12">
        <v>445</v>
      </c>
    </row>
    <row r="785" spans="1:13" x14ac:dyDescent="0.25">
      <c r="A785">
        <v>197541</v>
      </c>
      <c r="B785">
        <v>197181</v>
      </c>
      <c r="C785" t="s">
        <v>60</v>
      </c>
      <c r="D785" t="s">
        <v>61</v>
      </c>
      <c r="E785" t="s">
        <v>62</v>
      </c>
      <c r="F785" s="11">
        <v>57349119</v>
      </c>
      <c r="G785" s="7" t="s">
        <v>165</v>
      </c>
      <c r="H785" t="s">
        <v>153</v>
      </c>
      <c r="I785" t="s">
        <v>153</v>
      </c>
      <c r="J785" t="s">
        <v>11</v>
      </c>
      <c r="K785" s="7" t="s">
        <v>148</v>
      </c>
      <c r="L785">
        <v>1.9870000000000001</v>
      </c>
      <c r="M785" s="12">
        <v>153</v>
      </c>
    </row>
    <row r="786" spans="1:13" x14ac:dyDescent="0.25">
      <c r="A786">
        <v>197545</v>
      </c>
      <c r="B786">
        <v>197181</v>
      </c>
      <c r="C786" t="s">
        <v>60</v>
      </c>
      <c r="D786" t="s">
        <v>61</v>
      </c>
      <c r="E786" t="s">
        <v>62</v>
      </c>
      <c r="F786" s="11">
        <v>55098</v>
      </c>
      <c r="G786" s="7" t="s">
        <v>165</v>
      </c>
      <c r="H786" t="s">
        <v>153</v>
      </c>
      <c r="I786" t="s">
        <v>153</v>
      </c>
      <c r="J786" t="s">
        <v>11</v>
      </c>
      <c r="K786" s="7" t="s">
        <v>148</v>
      </c>
      <c r="L786">
        <v>1.9870000000000001</v>
      </c>
      <c r="M786" s="12">
        <v>70.5</v>
      </c>
    </row>
    <row r="787" spans="1:13" x14ac:dyDescent="0.25">
      <c r="A787">
        <v>197549</v>
      </c>
      <c r="B787">
        <v>197182</v>
      </c>
      <c r="C787" t="s">
        <v>60</v>
      </c>
      <c r="D787" t="s">
        <v>61</v>
      </c>
      <c r="E787">
        <v>6</v>
      </c>
      <c r="F787" s="11">
        <v>112730</v>
      </c>
      <c r="G787" s="7" t="s">
        <v>165</v>
      </c>
      <c r="H787" t="s">
        <v>153</v>
      </c>
      <c r="I787" t="s">
        <v>153</v>
      </c>
      <c r="J787" t="s">
        <v>11</v>
      </c>
      <c r="K787" s="7" t="s">
        <v>148</v>
      </c>
      <c r="L787">
        <v>1.9870000000000001</v>
      </c>
      <c r="M787" s="12">
        <v>130</v>
      </c>
    </row>
    <row r="788" spans="1:13" x14ac:dyDescent="0.25">
      <c r="A788">
        <v>197551</v>
      </c>
      <c r="B788">
        <v>197182</v>
      </c>
      <c r="C788" t="s">
        <v>60</v>
      </c>
      <c r="D788" t="s">
        <v>61</v>
      </c>
      <c r="E788">
        <v>6</v>
      </c>
      <c r="F788" s="11">
        <v>20897</v>
      </c>
      <c r="G788" s="7" t="s">
        <v>165</v>
      </c>
      <c r="H788" t="s">
        <v>153</v>
      </c>
      <c r="I788" t="s">
        <v>153</v>
      </c>
      <c r="J788" t="s">
        <v>11</v>
      </c>
      <c r="K788" s="7" t="s">
        <v>148</v>
      </c>
      <c r="L788">
        <v>1.9870000000000001</v>
      </c>
      <c r="M788" s="12">
        <v>461</v>
      </c>
    </row>
    <row r="789" spans="1:13" x14ac:dyDescent="0.25">
      <c r="A789">
        <v>197553</v>
      </c>
      <c r="B789">
        <v>197182</v>
      </c>
      <c r="C789" t="s">
        <v>60</v>
      </c>
      <c r="D789" t="s">
        <v>61</v>
      </c>
      <c r="E789">
        <v>6</v>
      </c>
      <c r="F789" s="11">
        <v>232201</v>
      </c>
      <c r="G789" s="7" t="s">
        <v>165</v>
      </c>
      <c r="H789" t="s">
        <v>153</v>
      </c>
      <c r="I789" t="s">
        <v>153</v>
      </c>
      <c r="J789" t="s">
        <v>11</v>
      </c>
      <c r="K789" s="7" t="s">
        <v>148</v>
      </c>
      <c r="L789">
        <v>1.9870000000000001</v>
      </c>
      <c r="M789" s="12">
        <v>3</v>
      </c>
    </row>
    <row r="790" spans="1:13" x14ac:dyDescent="0.25">
      <c r="A790">
        <v>197555</v>
      </c>
      <c r="B790">
        <v>197182</v>
      </c>
      <c r="C790" t="s">
        <v>60</v>
      </c>
      <c r="D790" t="s">
        <v>61</v>
      </c>
      <c r="E790">
        <v>6</v>
      </c>
      <c r="F790" s="11">
        <v>20909</v>
      </c>
      <c r="G790" s="7" t="s">
        <v>165</v>
      </c>
      <c r="H790" t="s">
        <v>153</v>
      </c>
      <c r="I790" t="s">
        <v>153</v>
      </c>
      <c r="J790" t="s">
        <v>11</v>
      </c>
      <c r="K790" s="7" t="s">
        <v>148</v>
      </c>
      <c r="L790">
        <v>1.9870000000000001</v>
      </c>
      <c r="M790" s="12">
        <v>0</v>
      </c>
    </row>
    <row r="791" spans="1:13" x14ac:dyDescent="0.25">
      <c r="A791">
        <v>197557</v>
      </c>
      <c r="B791">
        <v>197182</v>
      </c>
      <c r="C791" t="s">
        <v>60</v>
      </c>
      <c r="D791" t="s">
        <v>61</v>
      </c>
      <c r="E791">
        <v>6</v>
      </c>
      <c r="F791" s="11">
        <v>202320</v>
      </c>
      <c r="G791" s="7" t="s">
        <v>165</v>
      </c>
      <c r="H791" t="s">
        <v>153</v>
      </c>
      <c r="I791" t="s">
        <v>153</v>
      </c>
      <c r="J791" t="s">
        <v>11</v>
      </c>
      <c r="K791" s="7" t="s">
        <v>148</v>
      </c>
      <c r="L791">
        <v>1.9870000000000001</v>
      </c>
      <c r="M791" s="12">
        <v>103</v>
      </c>
    </row>
    <row r="792" spans="1:13" x14ac:dyDescent="0.25">
      <c r="A792">
        <v>197559</v>
      </c>
      <c r="B792">
        <v>197182</v>
      </c>
      <c r="C792" t="s">
        <v>60</v>
      </c>
      <c r="D792" t="s">
        <v>61</v>
      </c>
      <c r="E792">
        <v>6</v>
      </c>
      <c r="F792" s="11">
        <v>303121</v>
      </c>
      <c r="G792" s="7" t="s">
        <v>165</v>
      </c>
      <c r="H792" t="s">
        <v>153</v>
      </c>
      <c r="I792" t="s">
        <v>153</v>
      </c>
      <c r="J792" t="s">
        <v>11</v>
      </c>
      <c r="K792" s="7" t="s">
        <v>148</v>
      </c>
      <c r="L792">
        <v>1.9870000000000001</v>
      </c>
      <c r="M792" s="12">
        <v>143</v>
      </c>
    </row>
    <row r="793" spans="1:13" x14ac:dyDescent="0.25">
      <c r="A793">
        <v>197561</v>
      </c>
      <c r="B793">
        <v>197182</v>
      </c>
      <c r="C793" t="s">
        <v>60</v>
      </c>
      <c r="D793" t="s">
        <v>61</v>
      </c>
      <c r="E793">
        <v>6</v>
      </c>
      <c r="F793" s="11">
        <v>26961811</v>
      </c>
      <c r="G793" s="7" t="s">
        <v>165</v>
      </c>
      <c r="H793" t="s">
        <v>153</v>
      </c>
      <c r="I793" t="s">
        <v>294</v>
      </c>
      <c r="J793" t="s">
        <v>11</v>
      </c>
      <c r="K793" s="7" t="s">
        <v>148</v>
      </c>
      <c r="L793" t="s">
        <v>294</v>
      </c>
      <c r="M793" t="s">
        <v>294</v>
      </c>
    </row>
    <row r="794" spans="1:13" x14ac:dyDescent="0.25">
      <c r="A794">
        <v>197565</v>
      </c>
      <c r="B794">
        <v>197183</v>
      </c>
      <c r="C794" t="s">
        <v>60</v>
      </c>
      <c r="D794" t="s">
        <v>61</v>
      </c>
      <c r="E794" t="s">
        <v>63</v>
      </c>
      <c r="F794" s="11">
        <v>314621</v>
      </c>
      <c r="G794" s="7" t="s">
        <v>165</v>
      </c>
      <c r="H794" t="s">
        <v>153</v>
      </c>
      <c r="I794" t="s">
        <v>153</v>
      </c>
      <c r="J794" t="s">
        <v>11</v>
      </c>
      <c r="K794" s="7" t="s">
        <v>148</v>
      </c>
      <c r="L794">
        <v>1.9870000000000001</v>
      </c>
      <c r="M794" s="12">
        <v>90</v>
      </c>
    </row>
    <row r="795" spans="1:13" x14ac:dyDescent="0.25">
      <c r="A795">
        <v>197571</v>
      </c>
      <c r="B795">
        <v>197183</v>
      </c>
      <c r="C795" t="s">
        <v>60</v>
      </c>
      <c r="D795" t="s">
        <v>61</v>
      </c>
      <c r="E795" t="s">
        <v>63</v>
      </c>
      <c r="F795" s="11">
        <v>3697815</v>
      </c>
      <c r="G795" s="7" t="s">
        <v>165</v>
      </c>
      <c r="H795" t="s">
        <v>153</v>
      </c>
      <c r="I795" t="s">
        <v>153</v>
      </c>
      <c r="J795" t="s">
        <v>11</v>
      </c>
      <c r="K795" s="7" t="s">
        <v>148</v>
      </c>
      <c r="L795">
        <v>1.9870000000000001</v>
      </c>
      <c r="M795" s="12">
        <v>266</v>
      </c>
    </row>
    <row r="796" spans="1:13" x14ac:dyDescent="0.25">
      <c r="A796">
        <v>197573</v>
      </c>
      <c r="B796">
        <v>197183</v>
      </c>
      <c r="C796" t="s">
        <v>60</v>
      </c>
      <c r="D796" t="s">
        <v>61</v>
      </c>
      <c r="E796" t="s">
        <v>63</v>
      </c>
      <c r="F796" s="11">
        <v>269999</v>
      </c>
      <c r="G796" s="7" t="s">
        <v>165</v>
      </c>
      <c r="H796" t="s">
        <v>153</v>
      </c>
      <c r="I796" t="s">
        <v>294</v>
      </c>
      <c r="J796" t="s">
        <v>11</v>
      </c>
      <c r="K796" s="7" t="s">
        <v>148</v>
      </c>
      <c r="L796" t="s">
        <v>294</v>
      </c>
      <c r="M796" t="s">
        <v>294</v>
      </c>
    </row>
    <row r="797" spans="1:13" x14ac:dyDescent="0.25">
      <c r="A797">
        <v>197577</v>
      </c>
      <c r="B797">
        <v>197183</v>
      </c>
      <c r="C797" t="s">
        <v>60</v>
      </c>
      <c r="D797" t="s">
        <v>61</v>
      </c>
      <c r="E797" t="s">
        <v>63</v>
      </c>
      <c r="F797" s="11">
        <v>17615</v>
      </c>
      <c r="G797" s="7" t="s">
        <v>165</v>
      </c>
      <c r="H797" t="s">
        <v>153</v>
      </c>
      <c r="I797" t="s">
        <v>294</v>
      </c>
      <c r="J797" t="s">
        <v>11</v>
      </c>
      <c r="K797" s="7" t="s">
        <v>148</v>
      </c>
      <c r="L797" t="s">
        <v>294</v>
      </c>
      <c r="M797" t="s">
        <v>294</v>
      </c>
    </row>
    <row r="798" spans="1:13" x14ac:dyDescent="0.25">
      <c r="A798">
        <v>197789</v>
      </c>
      <c r="B798">
        <v>197198</v>
      </c>
      <c r="C798" t="s">
        <v>60</v>
      </c>
      <c r="D798" t="s">
        <v>64</v>
      </c>
      <c r="E798">
        <v>2</v>
      </c>
      <c r="F798" s="11">
        <v>21711910</v>
      </c>
      <c r="G798" s="7" t="s">
        <v>165</v>
      </c>
      <c r="H798" t="s">
        <v>153</v>
      </c>
      <c r="I798" t="s">
        <v>153</v>
      </c>
      <c r="J798" t="s">
        <v>11</v>
      </c>
      <c r="K798" s="7" t="s">
        <v>148</v>
      </c>
      <c r="L798">
        <v>1.9870000000000001</v>
      </c>
      <c r="M798" s="12">
        <v>123</v>
      </c>
    </row>
    <row r="799" spans="1:13" x14ac:dyDescent="0.25">
      <c r="A799">
        <v>197795</v>
      </c>
      <c r="B799">
        <v>197198</v>
      </c>
      <c r="C799" t="s">
        <v>60</v>
      </c>
      <c r="D799" t="s">
        <v>64</v>
      </c>
      <c r="E799">
        <v>2</v>
      </c>
      <c r="F799" s="11">
        <v>451271</v>
      </c>
      <c r="G799" s="7" t="s">
        <v>165</v>
      </c>
      <c r="H799" t="s">
        <v>153</v>
      </c>
      <c r="I799" t="s">
        <v>153</v>
      </c>
      <c r="J799" t="s">
        <v>11</v>
      </c>
      <c r="K799" s="7" t="s">
        <v>148</v>
      </c>
      <c r="L799">
        <v>1.9870000000000001</v>
      </c>
      <c r="M799" s="12">
        <v>252</v>
      </c>
    </row>
    <row r="800" spans="1:13" x14ac:dyDescent="0.25">
      <c r="A800">
        <v>197797</v>
      </c>
      <c r="B800">
        <v>197198</v>
      </c>
      <c r="C800" t="s">
        <v>60</v>
      </c>
      <c r="D800" t="s">
        <v>64</v>
      </c>
      <c r="E800">
        <v>2</v>
      </c>
      <c r="F800" s="11">
        <v>198189</v>
      </c>
      <c r="G800" s="7" t="s">
        <v>165</v>
      </c>
      <c r="H800" t="s">
        <v>153</v>
      </c>
      <c r="I800" t="s">
        <v>294</v>
      </c>
      <c r="J800" t="s">
        <v>11</v>
      </c>
      <c r="K800" s="7" t="s">
        <v>148</v>
      </c>
      <c r="L800" t="s">
        <v>294</v>
      </c>
      <c r="M800" t="s">
        <v>294</v>
      </c>
    </row>
    <row r="801" spans="1:13" x14ac:dyDescent="0.25">
      <c r="A801">
        <v>197801</v>
      </c>
      <c r="B801">
        <v>197198</v>
      </c>
      <c r="C801" t="s">
        <v>60</v>
      </c>
      <c r="D801" t="s">
        <v>64</v>
      </c>
      <c r="E801">
        <v>2</v>
      </c>
      <c r="F801" s="11">
        <v>505508</v>
      </c>
      <c r="G801" s="7" t="s">
        <v>165</v>
      </c>
      <c r="H801" t="s">
        <v>153</v>
      </c>
      <c r="I801" t="s">
        <v>153</v>
      </c>
      <c r="J801" t="s">
        <v>11</v>
      </c>
      <c r="K801" s="7" t="s">
        <v>148</v>
      </c>
      <c r="L801">
        <v>1.9870000000000001</v>
      </c>
      <c r="M801" s="12">
        <v>50</v>
      </c>
    </row>
    <row r="802" spans="1:13" x14ac:dyDescent="0.25">
      <c r="A802">
        <v>197835</v>
      </c>
      <c r="B802">
        <v>197200</v>
      </c>
      <c r="C802" t="s">
        <v>60</v>
      </c>
      <c r="D802" t="s">
        <v>64</v>
      </c>
      <c r="E802" t="s">
        <v>65</v>
      </c>
      <c r="F802" s="11">
        <v>6491034002582</v>
      </c>
      <c r="G802" s="7" t="s">
        <v>165</v>
      </c>
      <c r="H802" t="s">
        <v>153</v>
      </c>
      <c r="I802" t="s">
        <v>153</v>
      </c>
      <c r="J802" t="s">
        <v>11</v>
      </c>
      <c r="K802" s="7" t="s">
        <v>148</v>
      </c>
      <c r="L802">
        <v>1.9870000000000001</v>
      </c>
      <c r="M802" s="12">
        <v>129</v>
      </c>
    </row>
    <row r="803" spans="1:13" x14ac:dyDescent="0.25">
      <c r="A803">
        <v>197837</v>
      </c>
      <c r="B803">
        <v>197200</v>
      </c>
      <c r="C803" t="s">
        <v>60</v>
      </c>
      <c r="D803" t="s">
        <v>64</v>
      </c>
      <c r="E803" t="s">
        <v>65</v>
      </c>
      <c r="F803" s="11">
        <v>6491034002476</v>
      </c>
      <c r="G803" s="7" t="s">
        <v>165</v>
      </c>
      <c r="H803" t="s">
        <v>153</v>
      </c>
      <c r="I803" t="s">
        <v>153</v>
      </c>
      <c r="J803" t="s">
        <v>11</v>
      </c>
      <c r="K803" s="7" t="s">
        <v>148</v>
      </c>
      <c r="L803">
        <v>1.9870000000000001</v>
      </c>
      <c r="M803" s="12">
        <v>56</v>
      </c>
    </row>
    <row r="804" spans="1:13" x14ac:dyDescent="0.25">
      <c r="A804">
        <v>197843</v>
      </c>
      <c r="B804">
        <v>197202</v>
      </c>
      <c r="C804" t="s">
        <v>60</v>
      </c>
      <c r="D804" t="s">
        <v>64</v>
      </c>
      <c r="E804">
        <v>40</v>
      </c>
      <c r="F804" s="11">
        <v>216781</v>
      </c>
      <c r="G804" s="7" t="s">
        <v>165</v>
      </c>
      <c r="H804" t="s">
        <v>153</v>
      </c>
      <c r="I804" t="s">
        <v>153</v>
      </c>
      <c r="J804" t="s">
        <v>11</v>
      </c>
      <c r="K804" s="7" t="s">
        <v>148</v>
      </c>
      <c r="L804">
        <v>1.9870000000000001</v>
      </c>
      <c r="M804" s="12">
        <v>52</v>
      </c>
    </row>
    <row r="805" spans="1:13" x14ac:dyDescent="0.25">
      <c r="A805">
        <v>197845</v>
      </c>
      <c r="B805">
        <v>197202</v>
      </c>
      <c r="C805" t="s">
        <v>60</v>
      </c>
      <c r="D805" t="s">
        <v>64</v>
      </c>
      <c r="E805">
        <v>40</v>
      </c>
      <c r="F805" s="11">
        <v>420828</v>
      </c>
      <c r="G805" s="7" t="s">
        <v>165</v>
      </c>
      <c r="H805" t="s">
        <v>153</v>
      </c>
      <c r="I805" t="s">
        <v>153</v>
      </c>
      <c r="J805" t="s">
        <v>11</v>
      </c>
      <c r="K805" s="7" t="s">
        <v>148</v>
      </c>
      <c r="L805">
        <v>1.9870000000000001</v>
      </c>
      <c r="M805" s="12">
        <v>723</v>
      </c>
    </row>
    <row r="806" spans="1:13" x14ac:dyDescent="0.25">
      <c r="A806">
        <v>197847</v>
      </c>
      <c r="B806">
        <v>197202</v>
      </c>
      <c r="C806" t="s">
        <v>60</v>
      </c>
      <c r="D806" t="s">
        <v>64</v>
      </c>
      <c r="E806">
        <v>40</v>
      </c>
      <c r="F806" s="11">
        <v>224077</v>
      </c>
      <c r="G806" s="7" t="s">
        <v>165</v>
      </c>
      <c r="H806" t="s">
        <v>153</v>
      </c>
      <c r="I806" t="s">
        <v>153</v>
      </c>
      <c r="J806" t="s">
        <v>11</v>
      </c>
      <c r="K806" s="7" t="s">
        <v>148</v>
      </c>
      <c r="L806">
        <v>1.9870000000000001</v>
      </c>
      <c r="M806" s="12">
        <v>92</v>
      </c>
    </row>
    <row r="807" spans="1:13" x14ac:dyDescent="0.25">
      <c r="A807">
        <v>197849</v>
      </c>
      <c r="B807">
        <v>197202</v>
      </c>
      <c r="C807" t="s">
        <v>60</v>
      </c>
      <c r="D807" t="s">
        <v>64</v>
      </c>
      <c r="E807">
        <v>40</v>
      </c>
      <c r="F807" s="11" t="s">
        <v>197</v>
      </c>
      <c r="G807" s="7" t="s">
        <v>165</v>
      </c>
      <c r="H807" t="s">
        <v>153</v>
      </c>
      <c r="I807" t="s">
        <v>153</v>
      </c>
      <c r="J807" t="s">
        <v>11</v>
      </c>
      <c r="K807" s="7" t="s">
        <v>148</v>
      </c>
      <c r="L807">
        <v>1.9870000000000001</v>
      </c>
      <c r="M807" s="12">
        <v>402</v>
      </c>
    </row>
    <row r="808" spans="1:13" x14ac:dyDescent="0.25">
      <c r="A808">
        <v>197851</v>
      </c>
      <c r="B808">
        <v>197202</v>
      </c>
      <c r="C808" t="s">
        <v>60</v>
      </c>
      <c r="D808" t="s">
        <v>64</v>
      </c>
      <c r="E808">
        <v>40</v>
      </c>
      <c r="F808" s="11">
        <v>139566</v>
      </c>
      <c r="G808" s="7" t="s">
        <v>165</v>
      </c>
      <c r="H808" t="s">
        <v>153</v>
      </c>
      <c r="I808" t="s">
        <v>294</v>
      </c>
      <c r="J808" t="s">
        <v>11</v>
      </c>
      <c r="K808" s="7" t="s">
        <v>148</v>
      </c>
      <c r="L808" t="s">
        <v>294</v>
      </c>
      <c r="M808" t="s">
        <v>294</v>
      </c>
    </row>
    <row r="809" spans="1:13" x14ac:dyDescent="0.25">
      <c r="A809">
        <v>197853</v>
      </c>
      <c r="B809">
        <v>197202</v>
      </c>
      <c r="C809" t="s">
        <v>60</v>
      </c>
      <c r="D809" t="s">
        <v>64</v>
      </c>
      <c r="E809">
        <v>40</v>
      </c>
      <c r="F809" s="11">
        <v>103147183</v>
      </c>
      <c r="G809" s="7" t="s">
        <v>165</v>
      </c>
      <c r="H809" t="s">
        <v>153</v>
      </c>
      <c r="I809" t="s">
        <v>153</v>
      </c>
      <c r="J809" t="s">
        <v>11</v>
      </c>
      <c r="K809" s="7" t="s">
        <v>148</v>
      </c>
      <c r="L809">
        <v>1.9870000000000001</v>
      </c>
      <c r="M809" s="12">
        <v>203</v>
      </c>
    </row>
    <row r="810" spans="1:13" x14ac:dyDescent="0.25">
      <c r="A810">
        <v>197855</v>
      </c>
      <c r="B810">
        <v>197202</v>
      </c>
      <c r="C810" t="s">
        <v>60</v>
      </c>
      <c r="D810" t="s">
        <v>64</v>
      </c>
      <c r="E810">
        <v>40</v>
      </c>
      <c r="F810" s="11">
        <v>57214</v>
      </c>
      <c r="G810" s="7" t="s">
        <v>165</v>
      </c>
      <c r="H810" t="s">
        <v>153</v>
      </c>
      <c r="I810" t="s">
        <v>294</v>
      </c>
      <c r="J810" t="s">
        <v>11</v>
      </c>
      <c r="K810" s="7" t="s">
        <v>148</v>
      </c>
      <c r="L810" t="s">
        <v>294</v>
      </c>
      <c r="M810" t="s">
        <v>294</v>
      </c>
    </row>
    <row r="811" spans="1:13" x14ac:dyDescent="0.25">
      <c r="A811">
        <v>198280</v>
      </c>
      <c r="B811">
        <v>197249</v>
      </c>
      <c r="C811" t="s">
        <v>60</v>
      </c>
      <c r="D811" t="s">
        <v>66</v>
      </c>
      <c r="E811">
        <v>10</v>
      </c>
      <c r="F811" s="11">
        <v>6491034000446</v>
      </c>
      <c r="G811" s="7" t="s">
        <v>165</v>
      </c>
      <c r="H811" t="s">
        <v>153</v>
      </c>
      <c r="I811" t="s">
        <v>153</v>
      </c>
      <c r="J811" t="s">
        <v>11</v>
      </c>
      <c r="K811" s="7" t="s">
        <v>148</v>
      </c>
      <c r="L811">
        <v>1.9870000000000001</v>
      </c>
      <c r="M811" s="12">
        <v>47</v>
      </c>
    </row>
    <row r="812" spans="1:13" x14ac:dyDescent="0.25">
      <c r="A812">
        <v>198282</v>
      </c>
      <c r="B812">
        <v>197249</v>
      </c>
      <c r="C812" t="s">
        <v>60</v>
      </c>
      <c r="D812" t="s">
        <v>66</v>
      </c>
      <c r="E812">
        <v>10</v>
      </c>
      <c r="F812" s="11">
        <v>6491034000302</v>
      </c>
      <c r="G812" s="7" t="s">
        <v>165</v>
      </c>
      <c r="H812" t="s">
        <v>153</v>
      </c>
      <c r="I812" t="s">
        <v>153</v>
      </c>
      <c r="J812" t="s">
        <v>11</v>
      </c>
      <c r="K812" s="7" t="s">
        <v>148</v>
      </c>
      <c r="L812">
        <v>1.9870000000000001</v>
      </c>
      <c r="M812" s="12">
        <v>180</v>
      </c>
    </row>
    <row r="813" spans="1:13" x14ac:dyDescent="0.25">
      <c r="A813">
        <v>198284</v>
      </c>
      <c r="B813">
        <v>197249</v>
      </c>
      <c r="C813" t="s">
        <v>60</v>
      </c>
      <c r="D813" t="s">
        <v>66</v>
      </c>
      <c r="E813">
        <v>10</v>
      </c>
      <c r="F813" s="11">
        <v>6491034000443</v>
      </c>
      <c r="G813" s="7" t="s">
        <v>165</v>
      </c>
      <c r="H813" t="s">
        <v>153</v>
      </c>
      <c r="I813" t="s">
        <v>153</v>
      </c>
      <c r="J813" t="s">
        <v>11</v>
      </c>
      <c r="K813" s="7" t="s">
        <v>148</v>
      </c>
      <c r="L813">
        <v>1.9870000000000001</v>
      </c>
      <c r="M813" s="12">
        <v>0</v>
      </c>
    </row>
    <row r="814" spans="1:13" x14ac:dyDescent="0.25">
      <c r="A814">
        <v>198286</v>
      </c>
      <c r="B814">
        <v>197249</v>
      </c>
      <c r="C814" t="s">
        <v>60</v>
      </c>
      <c r="D814" t="s">
        <v>66</v>
      </c>
      <c r="E814">
        <v>10</v>
      </c>
      <c r="F814" s="11">
        <v>6491034002663</v>
      </c>
      <c r="G814" s="7" t="s">
        <v>165</v>
      </c>
      <c r="H814" t="s">
        <v>153</v>
      </c>
      <c r="I814" t="s">
        <v>153</v>
      </c>
      <c r="J814" t="s">
        <v>11</v>
      </c>
      <c r="K814" s="7" t="s">
        <v>148</v>
      </c>
      <c r="L814">
        <v>1.9870000000000001</v>
      </c>
      <c r="M814" s="12">
        <v>126</v>
      </c>
    </row>
    <row r="815" spans="1:13" x14ac:dyDescent="0.25">
      <c r="A815">
        <v>198292</v>
      </c>
      <c r="B815">
        <v>197249</v>
      </c>
      <c r="C815" t="s">
        <v>60</v>
      </c>
      <c r="D815" t="s">
        <v>66</v>
      </c>
      <c r="E815">
        <v>10</v>
      </c>
      <c r="F815" s="11">
        <v>420154</v>
      </c>
      <c r="G815" s="7" t="s">
        <v>165</v>
      </c>
      <c r="H815" t="s">
        <v>153</v>
      </c>
      <c r="I815" t="s">
        <v>153</v>
      </c>
      <c r="J815" t="s">
        <v>11</v>
      </c>
      <c r="K815" s="7" t="s">
        <v>148</v>
      </c>
      <c r="L815">
        <v>1.9870000000000001</v>
      </c>
      <c r="M815" s="12">
        <v>241</v>
      </c>
    </row>
    <row r="816" spans="1:13" x14ac:dyDescent="0.25">
      <c r="A816">
        <v>198294</v>
      </c>
      <c r="B816">
        <v>197249</v>
      </c>
      <c r="C816" t="s">
        <v>60</v>
      </c>
      <c r="D816" t="s">
        <v>66</v>
      </c>
      <c r="E816">
        <v>10</v>
      </c>
      <c r="F816" s="11">
        <v>6491034000444</v>
      </c>
      <c r="G816" s="7" t="s">
        <v>165</v>
      </c>
      <c r="H816" t="s">
        <v>153</v>
      </c>
      <c r="I816" t="s">
        <v>153</v>
      </c>
      <c r="J816" t="s">
        <v>11</v>
      </c>
      <c r="K816" s="7" t="s">
        <v>148</v>
      </c>
      <c r="L816">
        <v>1.9870000000000001</v>
      </c>
      <c r="M816" s="12">
        <v>112</v>
      </c>
    </row>
    <row r="817" spans="1:13" x14ac:dyDescent="0.25">
      <c r="A817">
        <v>198296</v>
      </c>
      <c r="B817">
        <v>197249</v>
      </c>
      <c r="C817" t="s">
        <v>60</v>
      </c>
      <c r="D817" t="s">
        <v>66</v>
      </c>
      <c r="E817">
        <v>10</v>
      </c>
      <c r="F817" s="11">
        <v>6491034000331</v>
      </c>
      <c r="G817" s="7" t="s">
        <v>165</v>
      </c>
      <c r="H817" t="s">
        <v>153</v>
      </c>
      <c r="I817" t="s">
        <v>153</v>
      </c>
      <c r="J817" t="s">
        <v>11</v>
      </c>
      <c r="K817" s="7" t="s">
        <v>148</v>
      </c>
      <c r="L817">
        <v>1.9870000000000001</v>
      </c>
      <c r="M817" s="12">
        <v>65</v>
      </c>
    </row>
    <row r="818" spans="1:13" x14ac:dyDescent="0.25">
      <c r="A818">
        <v>198300</v>
      </c>
      <c r="B818">
        <v>197249</v>
      </c>
      <c r="C818" t="s">
        <v>60</v>
      </c>
      <c r="D818" t="s">
        <v>66</v>
      </c>
      <c r="E818">
        <v>10</v>
      </c>
      <c r="F818" s="11">
        <v>425391</v>
      </c>
      <c r="G818" s="7" t="s">
        <v>165</v>
      </c>
      <c r="H818" t="s">
        <v>153</v>
      </c>
      <c r="I818" t="s">
        <v>153</v>
      </c>
      <c r="J818" t="s">
        <v>11</v>
      </c>
      <c r="K818" s="7" t="s">
        <v>148</v>
      </c>
      <c r="L818">
        <v>1.9870000000000001</v>
      </c>
      <c r="M818" s="12">
        <v>29</v>
      </c>
    </row>
    <row r="819" spans="1:13" x14ac:dyDescent="0.25">
      <c r="A819">
        <v>198302</v>
      </c>
      <c r="B819">
        <v>197249</v>
      </c>
      <c r="C819" t="s">
        <v>60</v>
      </c>
      <c r="D819" t="s">
        <v>66</v>
      </c>
      <c r="E819">
        <v>10</v>
      </c>
      <c r="F819" s="11">
        <v>103151276</v>
      </c>
      <c r="G819" s="7" t="s">
        <v>165</v>
      </c>
      <c r="H819" t="s">
        <v>153</v>
      </c>
      <c r="I819" t="s">
        <v>294</v>
      </c>
      <c r="J819" t="s">
        <v>11</v>
      </c>
      <c r="K819" s="7" t="s">
        <v>148</v>
      </c>
      <c r="L819" t="s">
        <v>294</v>
      </c>
      <c r="M819" t="s">
        <v>294</v>
      </c>
    </row>
    <row r="820" spans="1:13" x14ac:dyDescent="0.25">
      <c r="A820">
        <v>198304</v>
      </c>
      <c r="B820">
        <v>197250</v>
      </c>
      <c r="C820" t="s">
        <v>60</v>
      </c>
      <c r="D820" t="s">
        <v>66</v>
      </c>
      <c r="E820">
        <v>11</v>
      </c>
      <c r="F820" s="11">
        <v>174670</v>
      </c>
      <c r="G820" s="7" t="s">
        <v>165</v>
      </c>
      <c r="H820" t="s">
        <v>153</v>
      </c>
      <c r="I820" t="s">
        <v>153</v>
      </c>
      <c r="J820" t="s">
        <v>11</v>
      </c>
      <c r="K820" s="7" t="s">
        <v>148</v>
      </c>
      <c r="L820">
        <v>1.9870000000000001</v>
      </c>
      <c r="M820" s="12">
        <v>157</v>
      </c>
    </row>
    <row r="821" spans="1:13" x14ac:dyDescent="0.25">
      <c r="A821">
        <v>198306</v>
      </c>
      <c r="B821">
        <v>197250</v>
      </c>
      <c r="C821" t="s">
        <v>60</v>
      </c>
      <c r="D821" t="s">
        <v>66</v>
      </c>
      <c r="E821">
        <v>11</v>
      </c>
      <c r="F821" s="11" t="s">
        <v>198</v>
      </c>
      <c r="G821" s="7" t="s">
        <v>165</v>
      </c>
      <c r="H821" t="s">
        <v>153</v>
      </c>
      <c r="I821" t="s">
        <v>153</v>
      </c>
      <c r="J821" t="s">
        <v>11</v>
      </c>
      <c r="K821" s="7" t="s">
        <v>148</v>
      </c>
      <c r="L821">
        <v>1.9870000000000001</v>
      </c>
      <c r="M821" s="12">
        <v>155.5</v>
      </c>
    </row>
    <row r="822" spans="1:13" x14ac:dyDescent="0.25">
      <c r="A822">
        <v>198308</v>
      </c>
      <c r="B822">
        <v>197250</v>
      </c>
      <c r="C822" t="s">
        <v>60</v>
      </c>
      <c r="D822" t="s">
        <v>66</v>
      </c>
      <c r="E822">
        <v>11</v>
      </c>
      <c r="F822" s="11">
        <v>421854</v>
      </c>
      <c r="G822" s="7" t="s">
        <v>165</v>
      </c>
      <c r="H822" t="s">
        <v>153</v>
      </c>
      <c r="I822" t="s">
        <v>153</v>
      </c>
      <c r="J822" t="s">
        <v>11</v>
      </c>
      <c r="K822" s="7" t="s">
        <v>148</v>
      </c>
      <c r="L822">
        <v>1.9870000000000001</v>
      </c>
      <c r="M822" s="12">
        <v>150</v>
      </c>
    </row>
    <row r="823" spans="1:13" x14ac:dyDescent="0.25">
      <c r="A823">
        <v>198312</v>
      </c>
      <c r="B823">
        <v>197250</v>
      </c>
      <c r="C823" t="s">
        <v>60</v>
      </c>
      <c r="D823" t="s">
        <v>66</v>
      </c>
      <c r="E823">
        <v>11</v>
      </c>
      <c r="F823" s="11">
        <v>18240810</v>
      </c>
      <c r="G823" s="7" t="s">
        <v>165</v>
      </c>
      <c r="H823" t="s">
        <v>153</v>
      </c>
      <c r="I823" t="s">
        <v>153</v>
      </c>
      <c r="J823" t="s">
        <v>11</v>
      </c>
      <c r="K823" s="7" t="s">
        <v>148</v>
      </c>
      <c r="L823">
        <v>1.9870000000000001</v>
      </c>
      <c r="M823" s="12">
        <v>101</v>
      </c>
    </row>
    <row r="824" spans="1:13" x14ac:dyDescent="0.25">
      <c r="A824">
        <v>198314</v>
      </c>
      <c r="B824">
        <v>197250</v>
      </c>
      <c r="C824" t="s">
        <v>60</v>
      </c>
      <c r="D824" t="s">
        <v>66</v>
      </c>
      <c r="E824">
        <v>11</v>
      </c>
      <c r="F824" s="11">
        <v>421340</v>
      </c>
      <c r="G824" s="7" t="s">
        <v>165</v>
      </c>
      <c r="H824" t="s">
        <v>153</v>
      </c>
      <c r="I824" t="s">
        <v>153</v>
      </c>
      <c r="J824" t="s">
        <v>11</v>
      </c>
      <c r="K824" s="7" t="s">
        <v>148</v>
      </c>
      <c r="L824">
        <v>1.9870000000000001</v>
      </c>
      <c r="M824" s="12">
        <v>32</v>
      </c>
    </row>
    <row r="825" spans="1:13" x14ac:dyDescent="0.25">
      <c r="A825">
        <v>198316</v>
      </c>
      <c r="B825">
        <v>197250</v>
      </c>
      <c r="C825" t="s">
        <v>60</v>
      </c>
      <c r="D825" t="s">
        <v>66</v>
      </c>
      <c r="E825">
        <v>11</v>
      </c>
      <c r="F825" s="11">
        <v>421917</v>
      </c>
      <c r="G825" s="7" t="s">
        <v>165</v>
      </c>
      <c r="H825" t="s">
        <v>153</v>
      </c>
      <c r="I825" t="s">
        <v>153</v>
      </c>
      <c r="J825" t="s">
        <v>11</v>
      </c>
      <c r="K825" s="7" t="s">
        <v>148</v>
      </c>
      <c r="L825">
        <v>1.9870000000000001</v>
      </c>
      <c r="M825" s="12">
        <v>155</v>
      </c>
    </row>
    <row r="826" spans="1:13" x14ac:dyDescent="0.25">
      <c r="A826">
        <v>198318</v>
      </c>
      <c r="B826">
        <v>197250</v>
      </c>
      <c r="C826" t="s">
        <v>60</v>
      </c>
      <c r="D826" t="s">
        <v>66</v>
      </c>
      <c r="E826">
        <v>11</v>
      </c>
      <c r="F826" s="11">
        <v>167774</v>
      </c>
      <c r="G826" s="7" t="s">
        <v>165</v>
      </c>
      <c r="H826" t="s">
        <v>153</v>
      </c>
      <c r="I826" t="s">
        <v>153</v>
      </c>
      <c r="J826" t="s">
        <v>11</v>
      </c>
      <c r="K826" s="7" t="s">
        <v>148</v>
      </c>
      <c r="L826">
        <v>1.9870000000000001</v>
      </c>
      <c r="M826" s="12">
        <v>215</v>
      </c>
    </row>
    <row r="827" spans="1:13" x14ac:dyDescent="0.25">
      <c r="A827">
        <v>198320</v>
      </c>
      <c r="B827">
        <v>197250</v>
      </c>
      <c r="C827" t="s">
        <v>60</v>
      </c>
      <c r="D827" t="s">
        <v>66</v>
      </c>
      <c r="E827">
        <v>11</v>
      </c>
      <c r="F827" s="11">
        <v>42628</v>
      </c>
      <c r="G827" s="7" t="s">
        <v>165</v>
      </c>
      <c r="H827" t="s">
        <v>153</v>
      </c>
      <c r="I827" t="s">
        <v>153</v>
      </c>
      <c r="J827" t="s">
        <v>11</v>
      </c>
      <c r="K827" s="7" t="s">
        <v>148</v>
      </c>
      <c r="L827">
        <v>1.9870000000000001</v>
      </c>
      <c r="M827" s="12">
        <v>642.4</v>
      </c>
    </row>
    <row r="828" spans="1:13" x14ac:dyDescent="0.25">
      <c r="A828">
        <v>198322</v>
      </c>
      <c r="B828">
        <v>197250</v>
      </c>
      <c r="C828" t="s">
        <v>60</v>
      </c>
      <c r="D828" t="s">
        <v>66</v>
      </c>
      <c r="E828">
        <v>11</v>
      </c>
      <c r="F828" s="11">
        <v>421276</v>
      </c>
      <c r="G828" s="7" t="s">
        <v>165</v>
      </c>
      <c r="H828" t="s">
        <v>153</v>
      </c>
      <c r="I828" t="s">
        <v>294</v>
      </c>
      <c r="J828" t="s">
        <v>11</v>
      </c>
      <c r="K828" s="7" t="s">
        <v>148</v>
      </c>
      <c r="L828" t="s">
        <v>294</v>
      </c>
      <c r="M828" t="s">
        <v>294</v>
      </c>
    </row>
    <row r="829" spans="1:13" x14ac:dyDescent="0.25">
      <c r="A829">
        <v>198324</v>
      </c>
      <c r="B829">
        <v>197250</v>
      </c>
      <c r="C829" t="s">
        <v>60</v>
      </c>
      <c r="D829" t="s">
        <v>66</v>
      </c>
      <c r="E829">
        <v>11</v>
      </c>
      <c r="F829" s="11">
        <v>421665</v>
      </c>
      <c r="G829" s="7" t="s">
        <v>165</v>
      </c>
      <c r="H829" t="s">
        <v>153</v>
      </c>
      <c r="I829" t="s">
        <v>153</v>
      </c>
      <c r="J829" t="s">
        <v>11</v>
      </c>
      <c r="K829" s="7" t="s">
        <v>148</v>
      </c>
      <c r="L829">
        <v>1.9870000000000001</v>
      </c>
      <c r="M829" s="12">
        <v>426</v>
      </c>
    </row>
    <row r="830" spans="1:13" x14ac:dyDescent="0.25">
      <c r="A830">
        <v>198328</v>
      </c>
      <c r="B830">
        <v>197251</v>
      </c>
      <c r="C830" t="s">
        <v>60</v>
      </c>
      <c r="D830" t="s">
        <v>66</v>
      </c>
      <c r="E830">
        <v>5</v>
      </c>
      <c r="F830" s="11">
        <v>105382</v>
      </c>
      <c r="G830" s="7" t="s">
        <v>165</v>
      </c>
      <c r="H830" t="s">
        <v>153</v>
      </c>
      <c r="I830" t="s">
        <v>153</v>
      </c>
      <c r="J830" t="s">
        <v>11</v>
      </c>
      <c r="K830" s="7" t="s">
        <v>148</v>
      </c>
      <c r="L830">
        <v>1.9870000000000001</v>
      </c>
      <c r="M830" s="12">
        <v>164</v>
      </c>
    </row>
    <row r="831" spans="1:13" x14ac:dyDescent="0.25">
      <c r="A831">
        <v>198330</v>
      </c>
      <c r="B831">
        <v>197251</v>
      </c>
      <c r="C831" t="s">
        <v>60</v>
      </c>
      <c r="D831" t="s">
        <v>66</v>
      </c>
      <c r="E831">
        <v>5</v>
      </c>
      <c r="F831" s="11">
        <v>143520</v>
      </c>
      <c r="G831" s="7" t="s">
        <v>165</v>
      </c>
      <c r="H831" t="s">
        <v>153</v>
      </c>
      <c r="I831" t="s">
        <v>153</v>
      </c>
      <c r="J831" t="s">
        <v>11</v>
      </c>
      <c r="K831" s="7" t="s">
        <v>148</v>
      </c>
      <c r="L831">
        <v>1.9870000000000001</v>
      </c>
      <c r="M831" s="12">
        <v>98</v>
      </c>
    </row>
    <row r="832" spans="1:13" x14ac:dyDescent="0.25">
      <c r="A832">
        <v>198332</v>
      </c>
      <c r="B832">
        <v>197251</v>
      </c>
      <c r="C832" t="s">
        <v>60</v>
      </c>
      <c r="D832" t="s">
        <v>66</v>
      </c>
      <c r="E832">
        <v>5</v>
      </c>
      <c r="F832" s="11">
        <v>143702</v>
      </c>
      <c r="G832" s="7" t="s">
        <v>165</v>
      </c>
      <c r="H832" t="s">
        <v>153</v>
      </c>
      <c r="I832" t="s">
        <v>294</v>
      </c>
      <c r="J832" t="s">
        <v>11</v>
      </c>
      <c r="K832" s="7" t="s">
        <v>148</v>
      </c>
      <c r="L832" t="s">
        <v>294</v>
      </c>
      <c r="M832" t="s">
        <v>294</v>
      </c>
    </row>
    <row r="833" spans="1:13" x14ac:dyDescent="0.25">
      <c r="A833">
        <v>198334</v>
      </c>
      <c r="B833">
        <v>197251</v>
      </c>
      <c r="C833" t="s">
        <v>60</v>
      </c>
      <c r="D833" t="s">
        <v>66</v>
      </c>
      <c r="E833">
        <v>5</v>
      </c>
      <c r="F833" s="11">
        <v>270107</v>
      </c>
      <c r="G833" s="7" t="s">
        <v>165</v>
      </c>
      <c r="H833" t="s">
        <v>153</v>
      </c>
      <c r="I833" t="s">
        <v>153</v>
      </c>
      <c r="J833" t="s">
        <v>11</v>
      </c>
      <c r="K833" s="7" t="s">
        <v>148</v>
      </c>
      <c r="L833">
        <v>1.9870000000000001</v>
      </c>
      <c r="M833" s="12">
        <v>181</v>
      </c>
    </row>
    <row r="834" spans="1:13" x14ac:dyDescent="0.25">
      <c r="A834">
        <v>198338</v>
      </c>
      <c r="B834">
        <v>197251</v>
      </c>
      <c r="C834" t="s">
        <v>60</v>
      </c>
      <c r="D834" t="s">
        <v>66</v>
      </c>
      <c r="E834">
        <v>5</v>
      </c>
      <c r="F834" s="11">
        <v>10572</v>
      </c>
      <c r="G834" s="7" t="s">
        <v>165</v>
      </c>
      <c r="H834" t="s">
        <v>153</v>
      </c>
      <c r="I834" t="s">
        <v>153</v>
      </c>
      <c r="J834" t="s">
        <v>11</v>
      </c>
      <c r="K834" s="7" t="s">
        <v>148</v>
      </c>
      <c r="L834">
        <v>1.9870000000000001</v>
      </c>
      <c r="M834" s="12">
        <v>430</v>
      </c>
    </row>
    <row r="835" spans="1:13" x14ac:dyDescent="0.25">
      <c r="A835">
        <v>198340</v>
      </c>
      <c r="B835">
        <v>197251</v>
      </c>
      <c r="C835" t="s">
        <v>60</v>
      </c>
      <c r="D835" t="s">
        <v>66</v>
      </c>
      <c r="E835">
        <v>5</v>
      </c>
      <c r="F835" s="11">
        <v>88745</v>
      </c>
      <c r="G835" s="7" t="s">
        <v>165</v>
      </c>
      <c r="H835" t="s">
        <v>153</v>
      </c>
      <c r="I835" t="s">
        <v>153</v>
      </c>
      <c r="J835" t="s">
        <v>11</v>
      </c>
      <c r="K835" s="7" t="s">
        <v>148</v>
      </c>
      <c r="L835">
        <v>1.9870000000000001</v>
      </c>
      <c r="M835" s="12">
        <v>120.2</v>
      </c>
    </row>
    <row r="836" spans="1:13" x14ac:dyDescent="0.25">
      <c r="A836">
        <v>198342</v>
      </c>
      <c r="B836">
        <v>197251</v>
      </c>
      <c r="C836" t="s">
        <v>60</v>
      </c>
      <c r="D836" t="s">
        <v>66</v>
      </c>
      <c r="E836">
        <v>5</v>
      </c>
      <c r="F836" s="11">
        <v>8360</v>
      </c>
      <c r="G836" s="7" t="s">
        <v>165</v>
      </c>
      <c r="H836" t="s">
        <v>153</v>
      </c>
      <c r="I836" t="s">
        <v>294</v>
      </c>
      <c r="J836" t="s">
        <v>11</v>
      </c>
      <c r="K836" s="7" t="s">
        <v>148</v>
      </c>
      <c r="L836" t="s">
        <v>294</v>
      </c>
      <c r="M836" t="s">
        <v>294</v>
      </c>
    </row>
    <row r="837" spans="1:13" x14ac:dyDescent="0.25">
      <c r="A837">
        <v>198344</v>
      </c>
      <c r="B837">
        <v>197251</v>
      </c>
      <c r="C837" t="s">
        <v>60</v>
      </c>
      <c r="D837" t="s">
        <v>66</v>
      </c>
      <c r="E837">
        <v>5</v>
      </c>
      <c r="F837" s="11">
        <v>60815</v>
      </c>
      <c r="G837" s="7" t="s">
        <v>165</v>
      </c>
      <c r="H837" t="s">
        <v>153</v>
      </c>
      <c r="I837" t="s">
        <v>153</v>
      </c>
      <c r="J837" t="s">
        <v>11</v>
      </c>
      <c r="K837" s="7" t="s">
        <v>148</v>
      </c>
      <c r="L837">
        <v>1.9870000000000001</v>
      </c>
      <c r="M837" s="12">
        <v>45</v>
      </c>
    </row>
    <row r="838" spans="1:13" x14ac:dyDescent="0.25">
      <c r="A838">
        <v>198346</v>
      </c>
      <c r="B838">
        <v>197251</v>
      </c>
      <c r="C838" t="s">
        <v>60</v>
      </c>
      <c r="D838" t="s">
        <v>66</v>
      </c>
      <c r="E838">
        <v>5</v>
      </c>
      <c r="F838" s="11">
        <v>276</v>
      </c>
      <c r="G838" s="7" t="s">
        <v>165</v>
      </c>
      <c r="H838" t="s">
        <v>153</v>
      </c>
      <c r="I838" t="s">
        <v>294</v>
      </c>
      <c r="J838" t="s">
        <v>11</v>
      </c>
      <c r="K838" s="7" t="s">
        <v>148</v>
      </c>
      <c r="L838" t="s">
        <v>294</v>
      </c>
      <c r="M838" t="s">
        <v>294</v>
      </c>
    </row>
    <row r="839" spans="1:13" x14ac:dyDescent="0.25">
      <c r="A839">
        <v>198348</v>
      </c>
      <c r="B839">
        <v>197251</v>
      </c>
      <c r="C839" t="s">
        <v>60</v>
      </c>
      <c r="D839" t="s">
        <v>66</v>
      </c>
      <c r="E839">
        <v>5</v>
      </c>
      <c r="F839" s="11">
        <v>289550</v>
      </c>
      <c r="G839" s="7" t="s">
        <v>165</v>
      </c>
      <c r="H839" t="s">
        <v>153</v>
      </c>
      <c r="I839" t="s">
        <v>153</v>
      </c>
      <c r="J839" t="s">
        <v>11</v>
      </c>
      <c r="K839" s="7" t="s">
        <v>148</v>
      </c>
      <c r="L839">
        <v>1.9870000000000001</v>
      </c>
      <c r="M839" s="12">
        <v>20</v>
      </c>
    </row>
    <row r="840" spans="1:13" x14ac:dyDescent="0.25">
      <c r="A840">
        <v>240434</v>
      </c>
      <c r="B840">
        <v>235619</v>
      </c>
      <c r="C840" t="s">
        <v>60</v>
      </c>
      <c r="D840" t="s">
        <v>61</v>
      </c>
      <c r="E840" t="s">
        <v>67</v>
      </c>
      <c r="F840" s="11">
        <v>6491034002067</v>
      </c>
      <c r="G840" s="7" t="s">
        <v>165</v>
      </c>
      <c r="H840" t="s">
        <v>153</v>
      </c>
      <c r="I840" t="s">
        <v>153</v>
      </c>
      <c r="J840" t="s">
        <v>11</v>
      </c>
      <c r="K840" s="7" t="s">
        <v>148</v>
      </c>
      <c r="L840">
        <v>1.9870000000000001</v>
      </c>
      <c r="M840" s="12">
        <v>50</v>
      </c>
    </row>
    <row r="841" spans="1:13" x14ac:dyDescent="0.25">
      <c r="A841">
        <v>240480</v>
      </c>
      <c r="B841">
        <v>235619</v>
      </c>
      <c r="C841" t="s">
        <v>60</v>
      </c>
      <c r="D841" t="s">
        <v>61</v>
      </c>
      <c r="E841" t="s">
        <v>67</v>
      </c>
      <c r="F841" s="11">
        <v>212408</v>
      </c>
      <c r="G841" s="7" t="s">
        <v>165</v>
      </c>
      <c r="H841" t="s">
        <v>153</v>
      </c>
      <c r="I841" t="s">
        <v>153</v>
      </c>
      <c r="J841" t="s">
        <v>11</v>
      </c>
      <c r="K841" s="7" t="s">
        <v>148</v>
      </c>
      <c r="L841">
        <v>1.9870000000000001</v>
      </c>
      <c r="M841" s="12">
        <v>0</v>
      </c>
    </row>
    <row r="842" spans="1:13" x14ac:dyDescent="0.25">
      <c r="A842">
        <v>240642</v>
      </c>
      <c r="B842">
        <v>197181</v>
      </c>
      <c r="C842" t="s">
        <v>60</v>
      </c>
      <c r="D842" t="s">
        <v>61</v>
      </c>
      <c r="E842" t="s">
        <v>62</v>
      </c>
      <c r="F842" s="11">
        <v>58228644</v>
      </c>
      <c r="G842" s="7" t="s">
        <v>165</v>
      </c>
      <c r="H842" t="s">
        <v>153</v>
      </c>
      <c r="I842" t="s">
        <v>153</v>
      </c>
      <c r="J842" t="s">
        <v>11</v>
      </c>
      <c r="K842" s="7" t="s">
        <v>148</v>
      </c>
      <c r="L842">
        <v>1.9870000000000001</v>
      </c>
      <c r="M842" s="12">
        <v>9.4</v>
      </c>
    </row>
    <row r="843" spans="1:13" x14ac:dyDescent="0.25">
      <c r="A843">
        <v>241422</v>
      </c>
      <c r="B843">
        <v>58314</v>
      </c>
      <c r="C843" t="s">
        <v>29</v>
      </c>
      <c r="D843" t="s">
        <v>42</v>
      </c>
      <c r="E843">
        <v>6</v>
      </c>
      <c r="F843" s="11">
        <v>24314509</v>
      </c>
      <c r="G843" s="7" t="s">
        <v>170</v>
      </c>
      <c r="H843" t="s">
        <v>153</v>
      </c>
      <c r="I843" t="s">
        <v>294</v>
      </c>
      <c r="J843" t="s">
        <v>11</v>
      </c>
      <c r="K843" s="7" t="s">
        <v>148</v>
      </c>
      <c r="L843" t="s">
        <v>294</v>
      </c>
      <c r="M843" t="s">
        <v>294</v>
      </c>
    </row>
    <row r="844" spans="1:13" x14ac:dyDescent="0.25">
      <c r="A844">
        <v>242994</v>
      </c>
      <c r="B844">
        <v>242668</v>
      </c>
      <c r="C844" t="s">
        <v>29</v>
      </c>
      <c r="D844" t="s">
        <v>31</v>
      </c>
      <c r="E844">
        <v>57</v>
      </c>
      <c r="F844" s="11">
        <v>7789137218783</v>
      </c>
      <c r="G844" s="7" t="s">
        <v>165</v>
      </c>
      <c r="H844" t="s">
        <v>153</v>
      </c>
      <c r="I844" t="s">
        <v>153</v>
      </c>
      <c r="J844" t="s">
        <v>18</v>
      </c>
      <c r="K844" s="7" t="s">
        <v>148</v>
      </c>
      <c r="L844">
        <v>2.76</v>
      </c>
      <c r="M844" s="12">
        <v>500</v>
      </c>
    </row>
    <row r="845" spans="1:13" x14ac:dyDescent="0.25">
      <c r="A845">
        <v>242998</v>
      </c>
      <c r="B845">
        <v>242668</v>
      </c>
      <c r="C845" t="s">
        <v>29</v>
      </c>
      <c r="D845" t="s">
        <v>31</v>
      </c>
      <c r="E845">
        <v>57</v>
      </c>
      <c r="F845" s="11">
        <v>345704</v>
      </c>
      <c r="G845" s="7" t="s">
        <v>165</v>
      </c>
      <c r="H845" t="s">
        <v>153</v>
      </c>
      <c r="I845" t="s">
        <v>153</v>
      </c>
      <c r="J845" t="s">
        <v>18</v>
      </c>
      <c r="K845" s="7" t="s">
        <v>148</v>
      </c>
      <c r="L845">
        <v>2.76</v>
      </c>
      <c r="M845" s="12">
        <v>155</v>
      </c>
    </row>
    <row r="846" spans="1:13" x14ac:dyDescent="0.25">
      <c r="A846">
        <v>243000</v>
      </c>
      <c r="B846">
        <v>242668</v>
      </c>
      <c r="C846" t="s">
        <v>29</v>
      </c>
      <c r="D846" t="s">
        <v>31</v>
      </c>
      <c r="E846">
        <v>57</v>
      </c>
      <c r="F846" s="11">
        <v>177211</v>
      </c>
      <c r="G846" s="7" t="s">
        <v>165</v>
      </c>
      <c r="H846" t="s">
        <v>153</v>
      </c>
      <c r="I846" t="s">
        <v>153</v>
      </c>
      <c r="J846" t="s">
        <v>18</v>
      </c>
      <c r="K846" s="7" t="s">
        <v>148</v>
      </c>
      <c r="L846">
        <v>2.76</v>
      </c>
      <c r="M846" s="12">
        <v>0</v>
      </c>
    </row>
    <row r="847" spans="1:13" x14ac:dyDescent="0.25">
      <c r="A847">
        <v>243004</v>
      </c>
      <c r="B847">
        <v>242668</v>
      </c>
      <c r="C847" t="s">
        <v>29</v>
      </c>
      <c r="D847" t="s">
        <v>31</v>
      </c>
      <c r="E847">
        <v>57</v>
      </c>
      <c r="F847" s="11">
        <v>7789053</v>
      </c>
      <c r="G847" s="7" t="s">
        <v>165</v>
      </c>
      <c r="H847" t="s">
        <v>153</v>
      </c>
      <c r="I847" t="s">
        <v>153</v>
      </c>
      <c r="J847" t="s">
        <v>18</v>
      </c>
      <c r="K847" s="7" t="s">
        <v>148</v>
      </c>
      <c r="L847">
        <v>2.76</v>
      </c>
      <c r="M847" s="12">
        <v>903</v>
      </c>
    </row>
    <row r="848" spans="1:13" x14ac:dyDescent="0.25">
      <c r="A848">
        <v>243008</v>
      </c>
      <c r="B848">
        <v>242668</v>
      </c>
      <c r="C848" t="s">
        <v>29</v>
      </c>
      <c r="D848" t="s">
        <v>31</v>
      </c>
      <c r="E848">
        <v>57</v>
      </c>
      <c r="F848" s="11">
        <v>58085705</v>
      </c>
      <c r="G848" s="7" t="s">
        <v>165</v>
      </c>
      <c r="H848" t="s">
        <v>153</v>
      </c>
      <c r="I848" t="s">
        <v>153</v>
      </c>
      <c r="J848" t="s">
        <v>18</v>
      </c>
      <c r="K848" s="7" t="s">
        <v>148</v>
      </c>
      <c r="L848">
        <v>2.76</v>
      </c>
      <c r="M848" s="12">
        <v>189</v>
      </c>
    </row>
    <row r="849" spans="1:13" x14ac:dyDescent="0.25">
      <c r="A849">
        <v>244100</v>
      </c>
      <c r="B849">
        <v>242717</v>
      </c>
      <c r="C849" t="s">
        <v>56</v>
      </c>
      <c r="D849" t="s">
        <v>69</v>
      </c>
      <c r="E849">
        <v>39</v>
      </c>
      <c r="F849" s="11">
        <v>4551527</v>
      </c>
      <c r="G849" s="7" t="s">
        <v>165</v>
      </c>
      <c r="H849" t="s">
        <v>153</v>
      </c>
      <c r="I849" t="s">
        <v>294</v>
      </c>
      <c r="J849" t="s">
        <v>18</v>
      </c>
      <c r="K849" s="7" t="s">
        <v>148</v>
      </c>
      <c r="L849" t="s">
        <v>294</v>
      </c>
      <c r="M849" t="s">
        <v>294</v>
      </c>
    </row>
    <row r="850" spans="1:13" x14ac:dyDescent="0.25">
      <c r="A850">
        <v>244102</v>
      </c>
      <c r="B850">
        <v>242717</v>
      </c>
      <c r="C850" t="s">
        <v>56</v>
      </c>
      <c r="D850" t="s">
        <v>69</v>
      </c>
      <c r="E850">
        <v>39</v>
      </c>
      <c r="F850" s="11" t="s">
        <v>199</v>
      </c>
      <c r="G850" s="7" t="s">
        <v>165</v>
      </c>
      <c r="H850" t="s">
        <v>153</v>
      </c>
      <c r="I850" t="s">
        <v>294</v>
      </c>
      <c r="J850" t="s">
        <v>18</v>
      </c>
      <c r="K850" s="7" t="s">
        <v>148</v>
      </c>
      <c r="L850" t="s">
        <v>294</v>
      </c>
      <c r="M850" t="s">
        <v>294</v>
      </c>
    </row>
    <row r="851" spans="1:13" x14ac:dyDescent="0.25">
      <c r="A851">
        <v>244138</v>
      </c>
      <c r="B851">
        <v>242723</v>
      </c>
      <c r="C851" t="s">
        <v>56</v>
      </c>
      <c r="D851" t="s">
        <v>69</v>
      </c>
      <c r="E851">
        <v>62</v>
      </c>
      <c r="F851" s="11">
        <v>108336556</v>
      </c>
      <c r="G851" s="7" t="s">
        <v>165</v>
      </c>
      <c r="H851" t="s">
        <v>153</v>
      </c>
      <c r="I851" t="s">
        <v>153</v>
      </c>
      <c r="J851" t="s">
        <v>18</v>
      </c>
      <c r="K851" s="7" t="s">
        <v>148</v>
      </c>
      <c r="L851">
        <v>2.76</v>
      </c>
      <c r="M851" s="12">
        <v>0</v>
      </c>
    </row>
    <row r="852" spans="1:13" x14ac:dyDescent="0.25">
      <c r="A852">
        <v>244140</v>
      </c>
      <c r="B852">
        <v>242723</v>
      </c>
      <c r="C852" t="s">
        <v>56</v>
      </c>
      <c r="D852" t="s">
        <v>69</v>
      </c>
      <c r="E852">
        <v>62</v>
      </c>
      <c r="F852" s="11">
        <v>627301</v>
      </c>
      <c r="G852" s="7" t="s">
        <v>165</v>
      </c>
      <c r="H852" t="s">
        <v>153</v>
      </c>
      <c r="I852" t="s">
        <v>153</v>
      </c>
      <c r="J852" t="s">
        <v>18</v>
      </c>
      <c r="K852" s="7" t="s">
        <v>148</v>
      </c>
      <c r="L852">
        <v>2.76</v>
      </c>
      <c r="M852" s="12">
        <v>0</v>
      </c>
    </row>
    <row r="853" spans="1:13" x14ac:dyDescent="0.25">
      <c r="A853">
        <v>244142</v>
      </c>
      <c r="B853">
        <v>242723</v>
      </c>
      <c r="C853" t="s">
        <v>56</v>
      </c>
      <c r="D853" t="s">
        <v>69</v>
      </c>
      <c r="E853">
        <v>62</v>
      </c>
      <c r="F853" s="11" t="s">
        <v>200</v>
      </c>
      <c r="G853" s="7" t="s">
        <v>165</v>
      </c>
      <c r="H853" t="s">
        <v>153</v>
      </c>
      <c r="I853" t="s">
        <v>294</v>
      </c>
      <c r="J853" t="s">
        <v>18</v>
      </c>
      <c r="K853" s="7" t="s">
        <v>148</v>
      </c>
      <c r="L853" t="s">
        <v>294</v>
      </c>
      <c r="M853" t="s">
        <v>294</v>
      </c>
    </row>
    <row r="854" spans="1:13" x14ac:dyDescent="0.25">
      <c r="A854">
        <v>244144</v>
      </c>
      <c r="B854">
        <v>242723</v>
      </c>
      <c r="C854" t="s">
        <v>56</v>
      </c>
      <c r="D854" t="s">
        <v>69</v>
      </c>
      <c r="E854">
        <v>62</v>
      </c>
      <c r="F854" s="11">
        <v>394185</v>
      </c>
      <c r="G854" s="7" t="s">
        <v>165</v>
      </c>
      <c r="H854" t="s">
        <v>153</v>
      </c>
      <c r="I854" t="s">
        <v>294</v>
      </c>
      <c r="J854" t="s">
        <v>18</v>
      </c>
      <c r="K854" s="7" t="s">
        <v>148</v>
      </c>
      <c r="L854" t="s">
        <v>294</v>
      </c>
      <c r="M854" t="s">
        <v>294</v>
      </c>
    </row>
    <row r="855" spans="1:13" x14ac:dyDescent="0.25">
      <c r="A855">
        <v>244146</v>
      </c>
      <c r="B855">
        <v>242723</v>
      </c>
      <c r="C855" t="s">
        <v>56</v>
      </c>
      <c r="D855" t="s">
        <v>69</v>
      </c>
      <c r="E855">
        <v>62</v>
      </c>
      <c r="F855" s="11">
        <v>627600150000</v>
      </c>
      <c r="G855" s="7" t="s">
        <v>165</v>
      </c>
      <c r="H855" t="s">
        <v>153</v>
      </c>
      <c r="I855" t="s">
        <v>294</v>
      </c>
      <c r="J855" t="s">
        <v>18</v>
      </c>
      <c r="K855" s="7" t="s">
        <v>148</v>
      </c>
      <c r="L855" t="s">
        <v>294</v>
      </c>
      <c r="M855" t="s">
        <v>294</v>
      </c>
    </row>
    <row r="856" spans="1:13" x14ac:dyDescent="0.25">
      <c r="A856">
        <v>244148</v>
      </c>
      <c r="B856">
        <v>242723</v>
      </c>
      <c r="C856" t="s">
        <v>56</v>
      </c>
      <c r="D856" t="s">
        <v>69</v>
      </c>
      <c r="E856">
        <v>62</v>
      </c>
      <c r="F856" s="11">
        <v>627600156000</v>
      </c>
      <c r="G856" s="7" t="s">
        <v>165</v>
      </c>
      <c r="H856" t="s">
        <v>153</v>
      </c>
      <c r="I856" t="s">
        <v>294</v>
      </c>
      <c r="J856" t="s">
        <v>18</v>
      </c>
      <c r="K856" s="7" t="s">
        <v>148</v>
      </c>
      <c r="L856" t="s">
        <v>294</v>
      </c>
      <c r="M856" t="s">
        <v>294</v>
      </c>
    </row>
    <row r="857" spans="1:13" x14ac:dyDescent="0.25">
      <c r="A857">
        <v>244152</v>
      </c>
      <c r="B857">
        <v>242723</v>
      </c>
      <c r="C857" t="s">
        <v>56</v>
      </c>
      <c r="D857" t="s">
        <v>69</v>
      </c>
      <c r="E857">
        <v>62</v>
      </c>
      <c r="F857" s="11">
        <v>142539</v>
      </c>
      <c r="G857" s="7" t="s">
        <v>165</v>
      </c>
      <c r="H857" t="s">
        <v>153</v>
      </c>
      <c r="I857" t="s">
        <v>294</v>
      </c>
      <c r="J857" t="s">
        <v>18</v>
      </c>
      <c r="K857" s="7" t="s">
        <v>148</v>
      </c>
      <c r="L857" t="s">
        <v>294</v>
      </c>
      <c r="M857" t="s">
        <v>294</v>
      </c>
    </row>
    <row r="858" spans="1:13" x14ac:dyDescent="0.25">
      <c r="A858">
        <v>244154</v>
      </c>
      <c r="B858">
        <v>242723</v>
      </c>
      <c r="C858" t="s">
        <v>56</v>
      </c>
      <c r="D858" t="s">
        <v>69</v>
      </c>
      <c r="E858">
        <v>62</v>
      </c>
      <c r="F858" s="11">
        <v>108336387</v>
      </c>
      <c r="G858" s="7" t="s">
        <v>165</v>
      </c>
      <c r="H858" t="s">
        <v>153</v>
      </c>
      <c r="I858" t="s">
        <v>153</v>
      </c>
      <c r="J858" t="s">
        <v>18</v>
      </c>
      <c r="K858" s="7" t="s">
        <v>148</v>
      </c>
      <c r="L858">
        <v>2.76</v>
      </c>
      <c r="M858" s="12">
        <v>285</v>
      </c>
    </row>
    <row r="859" spans="1:13" x14ac:dyDescent="0.25">
      <c r="A859">
        <v>244158</v>
      </c>
      <c r="B859">
        <v>242723</v>
      </c>
      <c r="C859" t="s">
        <v>56</v>
      </c>
      <c r="D859" t="s">
        <v>69</v>
      </c>
      <c r="E859">
        <v>62</v>
      </c>
      <c r="F859" s="11">
        <v>108203179</v>
      </c>
      <c r="G859" s="7" t="s">
        <v>165</v>
      </c>
      <c r="H859" t="s">
        <v>153</v>
      </c>
      <c r="I859" t="s">
        <v>153</v>
      </c>
      <c r="J859" t="s">
        <v>18</v>
      </c>
      <c r="K859" s="7" t="s">
        <v>148</v>
      </c>
      <c r="L859">
        <v>2.76</v>
      </c>
      <c r="M859" s="12">
        <v>0</v>
      </c>
    </row>
    <row r="860" spans="1:13" x14ac:dyDescent="0.25">
      <c r="A860">
        <v>244160</v>
      </c>
      <c r="B860">
        <v>242723</v>
      </c>
      <c r="C860" t="s">
        <v>56</v>
      </c>
      <c r="D860" t="s">
        <v>69</v>
      </c>
      <c r="E860">
        <v>62</v>
      </c>
      <c r="F860" s="11">
        <v>55115264</v>
      </c>
      <c r="G860" s="7" t="s">
        <v>165</v>
      </c>
      <c r="H860" t="s">
        <v>153</v>
      </c>
      <c r="I860" t="s">
        <v>294</v>
      </c>
      <c r="J860" t="s">
        <v>18</v>
      </c>
      <c r="K860" s="7" t="s">
        <v>148</v>
      </c>
      <c r="L860" t="s">
        <v>294</v>
      </c>
      <c r="M860" t="s">
        <v>294</v>
      </c>
    </row>
    <row r="861" spans="1:13" x14ac:dyDescent="0.25">
      <c r="A861">
        <v>244162</v>
      </c>
      <c r="B861">
        <v>242723</v>
      </c>
      <c r="C861" t="s">
        <v>56</v>
      </c>
      <c r="D861" t="s">
        <v>69</v>
      </c>
      <c r="E861">
        <v>62</v>
      </c>
      <c r="F861" s="11">
        <v>59335870</v>
      </c>
      <c r="G861" s="7" t="s">
        <v>165</v>
      </c>
      <c r="H861" t="s">
        <v>153</v>
      </c>
      <c r="I861" t="s">
        <v>294</v>
      </c>
      <c r="J861" t="s">
        <v>18</v>
      </c>
      <c r="K861" s="7" t="s">
        <v>148</v>
      </c>
      <c r="L861" t="s">
        <v>294</v>
      </c>
      <c r="M861" t="s">
        <v>294</v>
      </c>
    </row>
    <row r="862" spans="1:13" x14ac:dyDescent="0.25">
      <c r="A862">
        <v>244164</v>
      </c>
      <c r="B862">
        <v>242723</v>
      </c>
      <c r="C862" t="s">
        <v>56</v>
      </c>
      <c r="D862" t="s">
        <v>69</v>
      </c>
      <c r="E862">
        <v>62</v>
      </c>
      <c r="F862" s="11">
        <v>627600151000</v>
      </c>
      <c r="G862" s="7" t="s">
        <v>165</v>
      </c>
      <c r="H862" t="s">
        <v>153</v>
      </c>
      <c r="I862" t="s">
        <v>294</v>
      </c>
      <c r="J862" t="s">
        <v>18</v>
      </c>
      <c r="K862" s="7" t="s">
        <v>148</v>
      </c>
      <c r="L862" t="s">
        <v>294</v>
      </c>
      <c r="M862" t="s">
        <v>294</v>
      </c>
    </row>
    <row r="863" spans="1:13" x14ac:dyDescent="0.25">
      <c r="A863">
        <v>244240</v>
      </c>
      <c r="B863">
        <v>242731</v>
      </c>
      <c r="C863" t="s">
        <v>56</v>
      </c>
      <c r="D863" t="s">
        <v>69</v>
      </c>
      <c r="E863">
        <v>3</v>
      </c>
      <c r="F863" s="11">
        <v>136159</v>
      </c>
      <c r="G863" s="7" t="s">
        <v>165</v>
      </c>
      <c r="H863" t="s">
        <v>153</v>
      </c>
      <c r="I863" t="s">
        <v>294</v>
      </c>
      <c r="J863" t="s">
        <v>18</v>
      </c>
      <c r="K863" s="7" t="s">
        <v>148</v>
      </c>
      <c r="L863" t="s">
        <v>294</v>
      </c>
      <c r="M863" t="s">
        <v>294</v>
      </c>
    </row>
    <row r="864" spans="1:13" x14ac:dyDescent="0.25">
      <c r="A864">
        <v>244242</v>
      </c>
      <c r="B864">
        <v>242731</v>
      </c>
      <c r="C864" t="s">
        <v>56</v>
      </c>
      <c r="D864" t="s">
        <v>69</v>
      </c>
      <c r="E864">
        <v>3</v>
      </c>
      <c r="F864" s="11" t="s">
        <v>201</v>
      </c>
      <c r="G864" s="7" t="s">
        <v>165</v>
      </c>
      <c r="H864" t="s">
        <v>153</v>
      </c>
      <c r="I864" t="s">
        <v>294</v>
      </c>
      <c r="J864" t="s">
        <v>18</v>
      </c>
      <c r="K864" s="7" t="s">
        <v>148</v>
      </c>
      <c r="L864" t="s">
        <v>294</v>
      </c>
      <c r="M864" t="s">
        <v>294</v>
      </c>
    </row>
    <row r="865" spans="1:13" x14ac:dyDescent="0.25">
      <c r="A865">
        <v>244244</v>
      </c>
      <c r="B865">
        <v>242731</v>
      </c>
      <c r="C865" t="s">
        <v>56</v>
      </c>
      <c r="D865" t="s">
        <v>69</v>
      </c>
      <c r="E865">
        <v>3</v>
      </c>
      <c r="F865" s="11">
        <v>26347</v>
      </c>
      <c r="G865" s="7" t="s">
        <v>165</v>
      </c>
      <c r="H865" t="s">
        <v>153</v>
      </c>
      <c r="I865" t="s">
        <v>153</v>
      </c>
      <c r="J865" t="s">
        <v>18</v>
      </c>
      <c r="K865" s="7" t="s">
        <v>148</v>
      </c>
      <c r="L865">
        <v>2.76</v>
      </c>
      <c r="M865" s="12">
        <v>327</v>
      </c>
    </row>
    <row r="866" spans="1:13" x14ac:dyDescent="0.25">
      <c r="A866">
        <v>244246</v>
      </c>
      <c r="B866">
        <v>242731</v>
      </c>
      <c r="C866" t="s">
        <v>56</v>
      </c>
      <c r="D866" t="s">
        <v>69</v>
      </c>
      <c r="E866">
        <v>3</v>
      </c>
      <c r="F866" s="11">
        <v>28905</v>
      </c>
      <c r="G866" s="7" t="s">
        <v>165</v>
      </c>
      <c r="H866" t="s">
        <v>153</v>
      </c>
      <c r="I866" t="s">
        <v>153</v>
      </c>
      <c r="J866" t="s">
        <v>18</v>
      </c>
      <c r="K866" s="7" t="s">
        <v>148</v>
      </c>
      <c r="L866">
        <v>2.76</v>
      </c>
      <c r="M866" s="12">
        <v>0</v>
      </c>
    </row>
    <row r="867" spans="1:13" x14ac:dyDescent="0.25">
      <c r="A867">
        <v>244250</v>
      </c>
      <c r="B867">
        <v>242731</v>
      </c>
      <c r="C867" t="s">
        <v>56</v>
      </c>
      <c r="D867" t="s">
        <v>69</v>
      </c>
      <c r="E867">
        <v>3</v>
      </c>
      <c r="F867" s="11" t="s">
        <v>202</v>
      </c>
      <c r="G867" s="7" t="s">
        <v>165</v>
      </c>
      <c r="H867" t="s">
        <v>153</v>
      </c>
      <c r="I867" t="s">
        <v>153</v>
      </c>
      <c r="J867" t="s">
        <v>18</v>
      </c>
      <c r="K867" s="7" t="s">
        <v>148</v>
      </c>
      <c r="L867">
        <v>2.76</v>
      </c>
      <c r="M867" s="12">
        <v>608</v>
      </c>
    </row>
    <row r="868" spans="1:13" x14ac:dyDescent="0.25">
      <c r="A868">
        <v>244252</v>
      </c>
      <c r="B868">
        <v>242731</v>
      </c>
      <c r="C868" t="s">
        <v>56</v>
      </c>
      <c r="D868" t="s">
        <v>69</v>
      </c>
      <c r="E868">
        <v>3</v>
      </c>
      <c r="F868" s="11">
        <v>8596498</v>
      </c>
      <c r="G868" s="7" t="s">
        <v>165</v>
      </c>
      <c r="H868" t="s">
        <v>153</v>
      </c>
      <c r="I868" t="s">
        <v>153</v>
      </c>
      <c r="J868" t="s">
        <v>18</v>
      </c>
      <c r="K868" s="7" t="s">
        <v>148</v>
      </c>
      <c r="L868">
        <v>2.76</v>
      </c>
      <c r="M868" s="12">
        <v>70</v>
      </c>
    </row>
    <row r="869" spans="1:13" x14ac:dyDescent="0.25">
      <c r="A869">
        <v>244256</v>
      </c>
      <c r="B869">
        <v>242731</v>
      </c>
      <c r="C869" t="s">
        <v>56</v>
      </c>
      <c r="D869" t="s">
        <v>69</v>
      </c>
      <c r="E869">
        <v>3</v>
      </c>
      <c r="F869" s="11">
        <v>7791056029838</v>
      </c>
      <c r="G869" s="7" t="s">
        <v>165</v>
      </c>
      <c r="H869" t="s">
        <v>153</v>
      </c>
      <c r="I869" t="s">
        <v>294</v>
      </c>
      <c r="J869" t="s">
        <v>18</v>
      </c>
      <c r="K869" s="7" t="s">
        <v>148</v>
      </c>
      <c r="L869" t="s">
        <v>294</v>
      </c>
      <c r="M869" t="s">
        <v>294</v>
      </c>
    </row>
    <row r="870" spans="1:13" x14ac:dyDescent="0.25">
      <c r="A870">
        <v>244258</v>
      </c>
      <c r="B870">
        <v>242731</v>
      </c>
      <c r="C870" t="s">
        <v>56</v>
      </c>
      <c r="D870" t="s">
        <v>69</v>
      </c>
      <c r="E870">
        <v>3</v>
      </c>
      <c r="F870" s="11">
        <v>54507108</v>
      </c>
      <c r="G870" s="7" t="s">
        <v>165</v>
      </c>
      <c r="H870" t="s">
        <v>153</v>
      </c>
      <c r="I870" t="s">
        <v>153</v>
      </c>
      <c r="J870" t="s">
        <v>18</v>
      </c>
      <c r="K870" s="7" t="s">
        <v>148</v>
      </c>
      <c r="L870">
        <v>2.76</v>
      </c>
      <c r="M870" s="12">
        <v>10</v>
      </c>
    </row>
    <row r="871" spans="1:13" x14ac:dyDescent="0.25">
      <c r="A871">
        <v>244260</v>
      </c>
      <c r="B871">
        <v>242731</v>
      </c>
      <c r="C871" t="s">
        <v>56</v>
      </c>
      <c r="D871" t="s">
        <v>69</v>
      </c>
      <c r="E871">
        <v>3</v>
      </c>
      <c r="F871" s="11" t="s">
        <v>203</v>
      </c>
      <c r="G871" s="7" t="s">
        <v>165</v>
      </c>
      <c r="H871" t="s">
        <v>153</v>
      </c>
      <c r="I871" t="s">
        <v>153</v>
      </c>
      <c r="J871" t="s">
        <v>18</v>
      </c>
      <c r="K871" s="7" t="s">
        <v>148</v>
      </c>
      <c r="L871">
        <v>2.76</v>
      </c>
      <c r="M871" s="12">
        <v>0</v>
      </c>
    </row>
    <row r="872" spans="1:13" x14ac:dyDescent="0.25">
      <c r="A872">
        <v>244262</v>
      </c>
      <c r="B872">
        <v>242731</v>
      </c>
      <c r="C872" t="s">
        <v>56</v>
      </c>
      <c r="D872" t="s">
        <v>69</v>
      </c>
      <c r="E872">
        <v>3</v>
      </c>
      <c r="F872" s="11">
        <v>7791057051288</v>
      </c>
      <c r="G872" s="7" t="s">
        <v>165</v>
      </c>
      <c r="H872" t="s">
        <v>153</v>
      </c>
      <c r="I872" t="s">
        <v>294</v>
      </c>
      <c r="J872" t="s">
        <v>18</v>
      </c>
      <c r="K872" s="7" t="s">
        <v>148</v>
      </c>
      <c r="L872" t="s">
        <v>294</v>
      </c>
      <c r="M872" t="s">
        <v>294</v>
      </c>
    </row>
    <row r="873" spans="1:13" x14ac:dyDescent="0.25">
      <c r="A873">
        <v>244354</v>
      </c>
      <c r="B873">
        <v>242738</v>
      </c>
      <c r="C873" t="s">
        <v>56</v>
      </c>
      <c r="D873" t="s">
        <v>70</v>
      </c>
      <c r="E873">
        <v>34</v>
      </c>
      <c r="F873" s="11">
        <v>140471</v>
      </c>
      <c r="G873" s="7" t="s">
        <v>165</v>
      </c>
      <c r="H873" t="s">
        <v>153</v>
      </c>
      <c r="I873" t="s">
        <v>294</v>
      </c>
      <c r="J873" t="s">
        <v>18</v>
      </c>
      <c r="K873" s="7" t="s">
        <v>148</v>
      </c>
      <c r="L873" t="s">
        <v>294</v>
      </c>
      <c r="M873" t="s">
        <v>294</v>
      </c>
    </row>
    <row r="874" spans="1:13" x14ac:dyDescent="0.25">
      <c r="A874">
        <v>244356</v>
      </c>
      <c r="B874">
        <v>242738</v>
      </c>
      <c r="C874" t="s">
        <v>56</v>
      </c>
      <c r="D874" t="s">
        <v>70</v>
      </c>
      <c r="E874">
        <v>34</v>
      </c>
      <c r="F874" s="11">
        <v>137861</v>
      </c>
      <c r="G874" s="7" t="s">
        <v>165</v>
      </c>
      <c r="H874" t="s">
        <v>153</v>
      </c>
      <c r="I874" t="s">
        <v>294</v>
      </c>
      <c r="J874" t="s">
        <v>18</v>
      </c>
      <c r="K874" s="7" t="s">
        <v>148</v>
      </c>
      <c r="L874" t="s">
        <v>294</v>
      </c>
      <c r="M874" t="s">
        <v>294</v>
      </c>
    </row>
    <row r="875" spans="1:13" x14ac:dyDescent="0.25">
      <c r="A875">
        <v>244358</v>
      </c>
      <c r="B875">
        <v>242738</v>
      </c>
      <c r="C875" t="s">
        <v>56</v>
      </c>
      <c r="D875" t="s">
        <v>70</v>
      </c>
      <c r="E875">
        <v>34</v>
      </c>
      <c r="F875" s="11">
        <v>10003097</v>
      </c>
      <c r="G875" s="7" t="s">
        <v>165</v>
      </c>
      <c r="H875" t="s">
        <v>153</v>
      </c>
      <c r="I875" t="s">
        <v>153</v>
      </c>
      <c r="J875" t="s">
        <v>18</v>
      </c>
      <c r="K875" s="7" t="s">
        <v>148</v>
      </c>
      <c r="L875">
        <v>2.76</v>
      </c>
      <c r="M875" s="12">
        <v>293</v>
      </c>
    </row>
    <row r="876" spans="1:13" x14ac:dyDescent="0.25">
      <c r="A876">
        <v>244360</v>
      </c>
      <c r="B876">
        <v>242738</v>
      </c>
      <c r="C876" t="s">
        <v>56</v>
      </c>
      <c r="D876" t="s">
        <v>70</v>
      </c>
      <c r="E876">
        <v>34</v>
      </c>
      <c r="F876" s="11">
        <v>136131</v>
      </c>
      <c r="G876" s="7" t="s">
        <v>165</v>
      </c>
      <c r="H876" t="s">
        <v>153</v>
      </c>
      <c r="I876" t="s">
        <v>294</v>
      </c>
      <c r="J876" t="s">
        <v>18</v>
      </c>
      <c r="K876" s="7" t="s">
        <v>148</v>
      </c>
      <c r="L876" t="s">
        <v>294</v>
      </c>
      <c r="M876" t="s">
        <v>294</v>
      </c>
    </row>
    <row r="877" spans="1:13" x14ac:dyDescent="0.25">
      <c r="A877">
        <v>244362</v>
      </c>
      <c r="B877">
        <v>242738</v>
      </c>
      <c r="C877" t="s">
        <v>56</v>
      </c>
      <c r="D877" t="s">
        <v>70</v>
      </c>
      <c r="E877">
        <v>34</v>
      </c>
      <c r="F877" s="11">
        <v>5</v>
      </c>
      <c r="G877" s="7" t="s">
        <v>165</v>
      </c>
      <c r="H877" t="s">
        <v>153</v>
      </c>
      <c r="I877" t="s">
        <v>294</v>
      </c>
      <c r="J877" t="s">
        <v>18</v>
      </c>
      <c r="K877" s="7" t="s">
        <v>148</v>
      </c>
      <c r="L877" t="s">
        <v>294</v>
      </c>
      <c r="M877" t="s">
        <v>294</v>
      </c>
    </row>
    <row r="878" spans="1:13" x14ac:dyDescent="0.25">
      <c r="A878">
        <v>244364</v>
      </c>
      <c r="B878">
        <v>242738</v>
      </c>
      <c r="C878" t="s">
        <v>56</v>
      </c>
      <c r="D878" t="s">
        <v>70</v>
      </c>
      <c r="E878">
        <v>34</v>
      </c>
      <c r="F878" s="11">
        <v>27336</v>
      </c>
      <c r="G878" s="7" t="s">
        <v>165</v>
      </c>
      <c r="H878" t="s">
        <v>153</v>
      </c>
      <c r="I878" t="s">
        <v>153</v>
      </c>
      <c r="J878" t="s">
        <v>18</v>
      </c>
      <c r="K878" s="7" t="s">
        <v>148</v>
      </c>
      <c r="L878">
        <v>2.76</v>
      </c>
      <c r="M878" s="12">
        <v>30</v>
      </c>
    </row>
    <row r="879" spans="1:13" x14ac:dyDescent="0.25">
      <c r="A879">
        <v>244366</v>
      </c>
      <c r="B879">
        <v>242738</v>
      </c>
      <c r="C879" t="s">
        <v>56</v>
      </c>
      <c r="D879" t="s">
        <v>70</v>
      </c>
      <c r="E879">
        <v>34</v>
      </c>
      <c r="F879" s="11">
        <v>627000343000</v>
      </c>
      <c r="G879" s="7" t="s">
        <v>165</v>
      </c>
      <c r="H879" t="s">
        <v>153</v>
      </c>
      <c r="I879" t="s">
        <v>294</v>
      </c>
      <c r="J879" t="s">
        <v>18</v>
      </c>
      <c r="K879" s="7" t="s">
        <v>148</v>
      </c>
      <c r="L879" t="s">
        <v>294</v>
      </c>
      <c r="M879" t="s">
        <v>294</v>
      </c>
    </row>
    <row r="880" spans="1:13" x14ac:dyDescent="0.25">
      <c r="A880">
        <v>244370</v>
      </c>
      <c r="B880">
        <v>242738</v>
      </c>
      <c r="C880" t="s">
        <v>56</v>
      </c>
      <c r="D880" t="s">
        <v>70</v>
      </c>
      <c r="E880">
        <v>34</v>
      </c>
      <c r="F880" s="11">
        <v>128700</v>
      </c>
      <c r="G880" s="7" t="s">
        <v>165</v>
      </c>
      <c r="H880" t="s">
        <v>153</v>
      </c>
      <c r="I880" t="s">
        <v>294</v>
      </c>
      <c r="J880" t="s">
        <v>18</v>
      </c>
      <c r="K880" s="7" t="s">
        <v>148</v>
      </c>
      <c r="L880" t="s">
        <v>294</v>
      </c>
      <c r="M880" t="s">
        <v>294</v>
      </c>
    </row>
    <row r="881" spans="1:13" x14ac:dyDescent="0.25">
      <c r="A881">
        <v>244372</v>
      </c>
      <c r="B881">
        <v>242738</v>
      </c>
      <c r="C881" t="s">
        <v>56</v>
      </c>
      <c r="D881" t="s">
        <v>70</v>
      </c>
      <c r="E881">
        <v>34</v>
      </c>
      <c r="F881" s="11">
        <v>7791052027245</v>
      </c>
      <c r="G881" s="7" t="s">
        <v>165</v>
      </c>
      <c r="H881" t="s">
        <v>153</v>
      </c>
      <c r="I881" t="s">
        <v>153</v>
      </c>
      <c r="J881" t="s">
        <v>18</v>
      </c>
      <c r="K881" s="7" t="s">
        <v>148</v>
      </c>
      <c r="L881">
        <v>2.76</v>
      </c>
      <c r="M881" s="12">
        <v>64</v>
      </c>
    </row>
    <row r="882" spans="1:13" x14ac:dyDescent="0.25">
      <c r="A882">
        <v>244374</v>
      </c>
      <c r="B882">
        <v>242738</v>
      </c>
      <c r="C882" t="s">
        <v>56</v>
      </c>
      <c r="D882" t="s">
        <v>70</v>
      </c>
      <c r="E882">
        <v>34</v>
      </c>
      <c r="F882" s="11">
        <v>32072791</v>
      </c>
      <c r="G882" s="7" t="s">
        <v>165</v>
      </c>
      <c r="H882" t="s">
        <v>153</v>
      </c>
      <c r="I882" t="s">
        <v>294</v>
      </c>
      <c r="J882" t="s">
        <v>18</v>
      </c>
      <c r="K882" s="7" t="s">
        <v>148</v>
      </c>
      <c r="L882" t="s">
        <v>294</v>
      </c>
      <c r="M882" t="s">
        <v>294</v>
      </c>
    </row>
    <row r="883" spans="1:13" x14ac:dyDescent="0.25">
      <c r="A883">
        <v>244376</v>
      </c>
      <c r="B883">
        <v>242738</v>
      </c>
      <c r="C883" t="s">
        <v>56</v>
      </c>
      <c r="D883" t="s">
        <v>70</v>
      </c>
      <c r="E883">
        <v>34</v>
      </c>
      <c r="F883" s="11">
        <v>39710245</v>
      </c>
      <c r="G883" s="7" t="s">
        <v>165</v>
      </c>
      <c r="H883" t="s">
        <v>153</v>
      </c>
      <c r="I883" t="s">
        <v>294</v>
      </c>
      <c r="J883" t="s">
        <v>18</v>
      </c>
      <c r="K883" s="7" t="s">
        <v>148</v>
      </c>
      <c r="L883" t="s">
        <v>294</v>
      </c>
      <c r="M883" t="s">
        <v>294</v>
      </c>
    </row>
    <row r="884" spans="1:13" x14ac:dyDescent="0.25">
      <c r="A884">
        <v>244402</v>
      </c>
      <c r="B884">
        <v>242740</v>
      </c>
      <c r="C884" t="s">
        <v>56</v>
      </c>
      <c r="D884" t="s">
        <v>70</v>
      </c>
      <c r="E884">
        <v>36</v>
      </c>
      <c r="F884" s="11">
        <v>7791024029215</v>
      </c>
      <c r="G884" s="7" t="s">
        <v>165</v>
      </c>
      <c r="H884" t="s">
        <v>153</v>
      </c>
      <c r="I884" t="s">
        <v>153</v>
      </c>
      <c r="J884" t="s">
        <v>18</v>
      </c>
      <c r="K884" s="7" t="s">
        <v>148</v>
      </c>
      <c r="L884">
        <v>2.76</v>
      </c>
      <c r="M884" s="12">
        <v>220</v>
      </c>
    </row>
    <row r="885" spans="1:13" x14ac:dyDescent="0.25">
      <c r="A885">
        <v>244404</v>
      </c>
      <c r="B885">
        <v>242740</v>
      </c>
      <c r="C885" t="s">
        <v>56</v>
      </c>
      <c r="D885" t="s">
        <v>70</v>
      </c>
      <c r="E885">
        <v>36</v>
      </c>
      <c r="F885" s="11">
        <v>95369876</v>
      </c>
      <c r="G885" s="7" t="s">
        <v>165</v>
      </c>
      <c r="H885" t="s">
        <v>153</v>
      </c>
      <c r="I885" t="s">
        <v>153</v>
      </c>
      <c r="J885" t="s">
        <v>18</v>
      </c>
      <c r="K885" s="7" t="s">
        <v>148</v>
      </c>
      <c r="L885">
        <v>2.76</v>
      </c>
      <c r="M885" s="12">
        <v>50</v>
      </c>
    </row>
    <row r="886" spans="1:13" x14ac:dyDescent="0.25">
      <c r="A886">
        <v>244406</v>
      </c>
      <c r="B886">
        <v>242740</v>
      </c>
      <c r="C886" t="s">
        <v>56</v>
      </c>
      <c r="D886" t="s">
        <v>70</v>
      </c>
      <c r="E886">
        <v>36</v>
      </c>
      <c r="F886" s="11">
        <v>418164</v>
      </c>
      <c r="G886" s="7" t="s">
        <v>165</v>
      </c>
      <c r="H886" t="s">
        <v>153</v>
      </c>
      <c r="I886" t="s">
        <v>153</v>
      </c>
      <c r="J886" t="s">
        <v>18</v>
      </c>
      <c r="K886" s="7" t="s">
        <v>148</v>
      </c>
      <c r="L886">
        <v>2.76</v>
      </c>
      <c r="M886" s="12">
        <v>0</v>
      </c>
    </row>
    <row r="887" spans="1:13" x14ac:dyDescent="0.25">
      <c r="A887">
        <v>244408</v>
      </c>
      <c r="B887">
        <v>242740</v>
      </c>
      <c r="C887" t="s">
        <v>56</v>
      </c>
      <c r="D887" t="s">
        <v>70</v>
      </c>
      <c r="E887">
        <v>36</v>
      </c>
      <c r="F887" s="11">
        <v>600212</v>
      </c>
      <c r="G887" s="7" t="s">
        <v>165</v>
      </c>
      <c r="H887" t="s">
        <v>153</v>
      </c>
      <c r="I887" t="s">
        <v>153</v>
      </c>
      <c r="J887" t="s">
        <v>18</v>
      </c>
      <c r="K887" s="7" t="s">
        <v>148</v>
      </c>
      <c r="L887">
        <v>2.76</v>
      </c>
      <c r="M887" s="12">
        <v>35</v>
      </c>
    </row>
    <row r="888" spans="1:13" x14ac:dyDescent="0.25">
      <c r="A888">
        <v>244410</v>
      </c>
      <c r="B888">
        <v>242740</v>
      </c>
      <c r="C888" t="s">
        <v>56</v>
      </c>
      <c r="D888" t="s">
        <v>70</v>
      </c>
      <c r="E888">
        <v>36</v>
      </c>
      <c r="F888" s="11">
        <v>3340243</v>
      </c>
      <c r="G888" s="7" t="s">
        <v>165</v>
      </c>
      <c r="H888" t="s">
        <v>153</v>
      </c>
      <c r="I888" t="s">
        <v>294</v>
      </c>
      <c r="J888" t="s">
        <v>18</v>
      </c>
      <c r="K888" s="7" t="s">
        <v>148</v>
      </c>
      <c r="L888" t="s">
        <v>294</v>
      </c>
      <c r="M888" t="s">
        <v>294</v>
      </c>
    </row>
    <row r="889" spans="1:13" x14ac:dyDescent="0.25">
      <c r="A889">
        <v>244412</v>
      </c>
      <c r="B889">
        <v>242740</v>
      </c>
      <c r="C889" t="s">
        <v>56</v>
      </c>
      <c r="D889" t="s">
        <v>70</v>
      </c>
      <c r="E889">
        <v>36</v>
      </c>
      <c r="F889" s="11">
        <v>11873445</v>
      </c>
      <c r="G889" s="7" t="s">
        <v>165</v>
      </c>
      <c r="H889" t="s">
        <v>153</v>
      </c>
      <c r="I889" t="s">
        <v>294</v>
      </c>
      <c r="J889" t="s">
        <v>18</v>
      </c>
      <c r="K889" s="7" t="s">
        <v>148</v>
      </c>
      <c r="L889" t="s">
        <v>294</v>
      </c>
      <c r="M889" t="s">
        <v>294</v>
      </c>
    </row>
    <row r="890" spans="1:13" x14ac:dyDescent="0.25">
      <c r="A890">
        <v>244414</v>
      </c>
      <c r="B890">
        <v>242740</v>
      </c>
      <c r="C890" t="s">
        <v>56</v>
      </c>
      <c r="D890" t="s">
        <v>70</v>
      </c>
      <c r="E890">
        <v>36</v>
      </c>
      <c r="F890" s="11">
        <v>347630</v>
      </c>
      <c r="G890" s="7" t="s">
        <v>165</v>
      </c>
      <c r="H890" t="s">
        <v>153</v>
      </c>
      <c r="I890" t="s">
        <v>153</v>
      </c>
      <c r="J890" t="s">
        <v>18</v>
      </c>
      <c r="K890" s="7" t="s">
        <v>148</v>
      </c>
      <c r="L890">
        <v>2.76</v>
      </c>
      <c r="M890" s="12">
        <v>178</v>
      </c>
    </row>
    <row r="891" spans="1:13" x14ac:dyDescent="0.25">
      <c r="A891">
        <v>244416</v>
      </c>
      <c r="B891">
        <v>242740</v>
      </c>
      <c r="C891" t="s">
        <v>56</v>
      </c>
      <c r="D891" t="s">
        <v>70</v>
      </c>
      <c r="E891">
        <v>36</v>
      </c>
      <c r="F891" s="11">
        <v>947166</v>
      </c>
      <c r="G891" s="7" t="s">
        <v>165</v>
      </c>
      <c r="H891" t="s">
        <v>153</v>
      </c>
      <c r="I891" t="s">
        <v>294</v>
      </c>
      <c r="J891" t="s">
        <v>18</v>
      </c>
      <c r="K891" s="7" t="s">
        <v>148</v>
      </c>
      <c r="L891" t="s">
        <v>294</v>
      </c>
      <c r="M891" t="s">
        <v>294</v>
      </c>
    </row>
    <row r="892" spans="1:13" x14ac:dyDescent="0.25">
      <c r="A892">
        <v>244418</v>
      </c>
      <c r="B892">
        <v>242740</v>
      </c>
      <c r="C892" t="s">
        <v>56</v>
      </c>
      <c r="D892" t="s">
        <v>70</v>
      </c>
      <c r="E892">
        <v>36</v>
      </c>
      <c r="F892" s="11">
        <v>354614</v>
      </c>
      <c r="G892" s="7" t="s">
        <v>165</v>
      </c>
      <c r="H892" t="s">
        <v>153</v>
      </c>
      <c r="I892" t="s">
        <v>153</v>
      </c>
      <c r="J892" t="s">
        <v>18</v>
      </c>
      <c r="K892" s="7" t="s">
        <v>148</v>
      </c>
      <c r="L892">
        <v>2.76</v>
      </c>
      <c r="M892" s="12">
        <v>70</v>
      </c>
    </row>
    <row r="893" spans="1:13" x14ac:dyDescent="0.25">
      <c r="A893">
        <v>244420</v>
      </c>
      <c r="B893">
        <v>242740</v>
      </c>
      <c r="C893" t="s">
        <v>56</v>
      </c>
      <c r="D893" t="s">
        <v>70</v>
      </c>
      <c r="E893">
        <v>36</v>
      </c>
      <c r="F893" s="11">
        <v>31243407</v>
      </c>
      <c r="G893" s="7" t="s">
        <v>165</v>
      </c>
      <c r="H893" t="s">
        <v>153</v>
      </c>
      <c r="I893" t="s">
        <v>153</v>
      </c>
      <c r="J893" t="s">
        <v>18</v>
      </c>
      <c r="K893" s="7" t="s">
        <v>148</v>
      </c>
      <c r="L893">
        <v>2.76</v>
      </c>
      <c r="M893" s="12">
        <v>0</v>
      </c>
    </row>
    <row r="894" spans="1:13" x14ac:dyDescent="0.25">
      <c r="A894">
        <v>244422</v>
      </c>
      <c r="B894">
        <v>242740</v>
      </c>
      <c r="C894" t="s">
        <v>56</v>
      </c>
      <c r="D894" t="s">
        <v>70</v>
      </c>
      <c r="E894">
        <v>36</v>
      </c>
      <c r="F894" s="11">
        <v>28386025</v>
      </c>
      <c r="G894" s="7" t="s">
        <v>165</v>
      </c>
      <c r="H894" t="s">
        <v>153</v>
      </c>
      <c r="I894" t="s">
        <v>294</v>
      </c>
      <c r="J894" t="s">
        <v>18</v>
      </c>
      <c r="K894" s="7" t="s">
        <v>148</v>
      </c>
      <c r="L894" t="s">
        <v>294</v>
      </c>
      <c r="M894" t="s">
        <v>294</v>
      </c>
    </row>
    <row r="895" spans="1:13" x14ac:dyDescent="0.25">
      <c r="A895">
        <v>244424</v>
      </c>
      <c r="B895">
        <v>242740</v>
      </c>
      <c r="C895" t="s">
        <v>56</v>
      </c>
      <c r="D895" t="s">
        <v>70</v>
      </c>
      <c r="E895">
        <v>36</v>
      </c>
      <c r="F895" s="11">
        <v>330690</v>
      </c>
      <c r="G895" s="7" t="s">
        <v>165</v>
      </c>
      <c r="H895" t="s">
        <v>153</v>
      </c>
      <c r="I895" t="s">
        <v>294</v>
      </c>
      <c r="J895" t="s">
        <v>18</v>
      </c>
      <c r="K895" s="7" t="s">
        <v>148</v>
      </c>
      <c r="L895" t="s">
        <v>294</v>
      </c>
      <c r="M895" t="s">
        <v>294</v>
      </c>
    </row>
    <row r="896" spans="1:13" x14ac:dyDescent="0.25">
      <c r="A896">
        <v>244450</v>
      </c>
      <c r="B896">
        <v>242742</v>
      </c>
      <c r="C896" t="s">
        <v>56</v>
      </c>
      <c r="D896" t="s">
        <v>70</v>
      </c>
      <c r="E896">
        <v>38</v>
      </c>
      <c r="F896" s="11">
        <v>345082</v>
      </c>
      <c r="G896" s="7" t="s">
        <v>165</v>
      </c>
      <c r="H896" t="s">
        <v>153</v>
      </c>
      <c r="I896" t="s">
        <v>153</v>
      </c>
      <c r="J896" t="s">
        <v>18</v>
      </c>
      <c r="K896" s="7" t="s">
        <v>148</v>
      </c>
      <c r="L896">
        <v>2.76</v>
      </c>
      <c r="M896" s="12">
        <v>160</v>
      </c>
    </row>
    <row r="897" spans="1:13" x14ac:dyDescent="0.25">
      <c r="A897">
        <v>244452</v>
      </c>
      <c r="B897">
        <v>242742</v>
      </c>
      <c r="C897" t="s">
        <v>56</v>
      </c>
      <c r="D897" t="s">
        <v>70</v>
      </c>
      <c r="E897">
        <v>38</v>
      </c>
      <c r="F897" s="11">
        <v>2381629</v>
      </c>
      <c r="G897" s="7" t="s">
        <v>165</v>
      </c>
      <c r="H897" t="s">
        <v>153</v>
      </c>
      <c r="I897" t="s">
        <v>294</v>
      </c>
      <c r="J897" t="s">
        <v>18</v>
      </c>
      <c r="K897" s="7" t="s">
        <v>148</v>
      </c>
      <c r="L897" t="s">
        <v>294</v>
      </c>
      <c r="M897" t="s">
        <v>294</v>
      </c>
    </row>
    <row r="898" spans="1:13" x14ac:dyDescent="0.25">
      <c r="A898">
        <v>244454</v>
      </c>
      <c r="B898">
        <v>242742</v>
      </c>
      <c r="C898" t="s">
        <v>56</v>
      </c>
      <c r="D898" t="s">
        <v>70</v>
      </c>
      <c r="E898">
        <v>38</v>
      </c>
      <c r="F898" s="11">
        <v>62992</v>
      </c>
      <c r="G898" s="7" t="s">
        <v>165</v>
      </c>
      <c r="H898" t="s">
        <v>153</v>
      </c>
      <c r="I898" t="s">
        <v>294</v>
      </c>
      <c r="J898" t="s">
        <v>18</v>
      </c>
      <c r="K898" s="7" t="s">
        <v>148</v>
      </c>
      <c r="L898" t="s">
        <v>294</v>
      </c>
      <c r="M898" t="s">
        <v>294</v>
      </c>
    </row>
    <row r="899" spans="1:13" x14ac:dyDescent="0.25">
      <c r="A899">
        <v>244456</v>
      </c>
      <c r="B899">
        <v>242742</v>
      </c>
      <c r="C899" t="s">
        <v>56</v>
      </c>
      <c r="D899" t="s">
        <v>70</v>
      </c>
      <c r="E899">
        <v>38</v>
      </c>
      <c r="F899" s="11">
        <v>473221</v>
      </c>
      <c r="G899" s="7" t="s">
        <v>165</v>
      </c>
      <c r="H899" t="s">
        <v>153</v>
      </c>
      <c r="I899" t="s">
        <v>294</v>
      </c>
      <c r="J899" t="s">
        <v>18</v>
      </c>
      <c r="K899" s="7" t="s">
        <v>148</v>
      </c>
      <c r="L899" t="s">
        <v>294</v>
      </c>
      <c r="M899" t="s">
        <v>294</v>
      </c>
    </row>
    <row r="900" spans="1:13" x14ac:dyDescent="0.25">
      <c r="A900">
        <v>244458</v>
      </c>
      <c r="B900">
        <v>242742</v>
      </c>
      <c r="C900" t="s">
        <v>56</v>
      </c>
      <c r="D900" t="s">
        <v>70</v>
      </c>
      <c r="E900">
        <v>38</v>
      </c>
      <c r="F900" s="11">
        <v>379319</v>
      </c>
      <c r="G900" s="7" t="s">
        <v>165</v>
      </c>
      <c r="H900" t="s">
        <v>153</v>
      </c>
      <c r="I900" t="s">
        <v>294</v>
      </c>
      <c r="J900" t="s">
        <v>18</v>
      </c>
      <c r="K900" s="7" t="s">
        <v>148</v>
      </c>
      <c r="L900" t="s">
        <v>294</v>
      </c>
      <c r="M900" t="s">
        <v>294</v>
      </c>
    </row>
    <row r="901" spans="1:13" x14ac:dyDescent="0.25">
      <c r="A901">
        <v>244460</v>
      </c>
      <c r="B901">
        <v>242742</v>
      </c>
      <c r="C901" t="s">
        <v>56</v>
      </c>
      <c r="D901" t="s">
        <v>70</v>
      </c>
      <c r="E901">
        <v>38</v>
      </c>
      <c r="F901" s="11">
        <v>6124314</v>
      </c>
      <c r="G901" s="7" t="s">
        <v>165</v>
      </c>
      <c r="H901" t="s">
        <v>153</v>
      </c>
      <c r="I901" t="s">
        <v>294</v>
      </c>
      <c r="J901" t="s">
        <v>18</v>
      </c>
      <c r="K901" s="7" t="s">
        <v>148</v>
      </c>
      <c r="L901" t="s">
        <v>294</v>
      </c>
      <c r="M901" t="s">
        <v>294</v>
      </c>
    </row>
    <row r="902" spans="1:13" x14ac:dyDescent="0.25">
      <c r="A902">
        <v>244462</v>
      </c>
      <c r="B902">
        <v>242742</v>
      </c>
      <c r="C902" t="s">
        <v>56</v>
      </c>
      <c r="D902" t="s">
        <v>70</v>
      </c>
      <c r="E902">
        <v>38</v>
      </c>
      <c r="F902" s="11">
        <v>4769124</v>
      </c>
      <c r="G902" s="7" t="s">
        <v>165</v>
      </c>
      <c r="H902" t="s">
        <v>153</v>
      </c>
      <c r="I902" t="s">
        <v>294</v>
      </c>
      <c r="J902" t="s">
        <v>18</v>
      </c>
      <c r="K902" s="7" t="s">
        <v>148</v>
      </c>
      <c r="L902" t="s">
        <v>294</v>
      </c>
      <c r="M902" t="s">
        <v>294</v>
      </c>
    </row>
    <row r="903" spans="1:13" x14ac:dyDescent="0.25">
      <c r="A903">
        <v>244464</v>
      </c>
      <c r="B903">
        <v>242742</v>
      </c>
      <c r="C903" t="s">
        <v>56</v>
      </c>
      <c r="D903" t="s">
        <v>70</v>
      </c>
      <c r="E903">
        <v>38</v>
      </c>
      <c r="F903" s="11" t="s">
        <v>204</v>
      </c>
      <c r="G903" s="7" t="s">
        <v>165</v>
      </c>
      <c r="H903" t="s">
        <v>153</v>
      </c>
      <c r="I903" t="s">
        <v>294</v>
      </c>
      <c r="J903" t="s">
        <v>18</v>
      </c>
      <c r="K903" s="7" t="s">
        <v>148</v>
      </c>
      <c r="L903" t="s">
        <v>294</v>
      </c>
      <c r="M903" t="s">
        <v>294</v>
      </c>
    </row>
    <row r="904" spans="1:13" x14ac:dyDescent="0.25">
      <c r="A904">
        <v>244466</v>
      </c>
      <c r="B904">
        <v>242742</v>
      </c>
      <c r="C904" t="s">
        <v>56</v>
      </c>
      <c r="D904" t="s">
        <v>70</v>
      </c>
      <c r="E904">
        <v>38</v>
      </c>
      <c r="F904" s="11">
        <v>569394</v>
      </c>
      <c r="G904" s="7" t="s">
        <v>165</v>
      </c>
      <c r="H904" t="s">
        <v>153</v>
      </c>
      <c r="I904" t="s">
        <v>153</v>
      </c>
      <c r="J904" t="s">
        <v>18</v>
      </c>
      <c r="K904" s="7" t="s">
        <v>148</v>
      </c>
      <c r="L904">
        <v>2.76</v>
      </c>
      <c r="M904" s="12">
        <v>161</v>
      </c>
    </row>
    <row r="905" spans="1:13" x14ac:dyDescent="0.25">
      <c r="A905">
        <v>244996</v>
      </c>
      <c r="B905">
        <v>242761</v>
      </c>
      <c r="C905" t="s">
        <v>56</v>
      </c>
      <c r="D905" t="s">
        <v>70</v>
      </c>
      <c r="E905">
        <v>13</v>
      </c>
      <c r="F905" s="11">
        <v>122138</v>
      </c>
      <c r="G905" s="7" t="s">
        <v>165</v>
      </c>
      <c r="H905" t="s">
        <v>153</v>
      </c>
      <c r="I905" t="s">
        <v>153</v>
      </c>
      <c r="J905" t="s">
        <v>18</v>
      </c>
      <c r="K905" s="7" t="s">
        <v>148</v>
      </c>
      <c r="L905">
        <v>2.76</v>
      </c>
      <c r="M905" s="12">
        <v>80</v>
      </c>
    </row>
    <row r="906" spans="1:13" x14ac:dyDescent="0.25">
      <c r="A906">
        <v>244998</v>
      </c>
      <c r="B906">
        <v>242761</v>
      </c>
      <c r="C906" t="s">
        <v>56</v>
      </c>
      <c r="D906" t="s">
        <v>70</v>
      </c>
      <c r="E906">
        <v>13</v>
      </c>
      <c r="F906" s="11">
        <v>888840</v>
      </c>
      <c r="G906" s="7" t="s">
        <v>165</v>
      </c>
      <c r="H906" t="s">
        <v>153</v>
      </c>
      <c r="I906" t="s">
        <v>153</v>
      </c>
      <c r="J906" t="s">
        <v>18</v>
      </c>
      <c r="K906" s="7" t="s">
        <v>148</v>
      </c>
      <c r="L906">
        <v>2.76</v>
      </c>
      <c r="M906" s="12">
        <v>74</v>
      </c>
    </row>
    <row r="907" spans="1:13" x14ac:dyDescent="0.25">
      <c r="A907">
        <v>245000</v>
      </c>
      <c r="B907">
        <v>242761</v>
      </c>
      <c r="C907" t="s">
        <v>56</v>
      </c>
      <c r="D907" t="s">
        <v>70</v>
      </c>
      <c r="E907">
        <v>13</v>
      </c>
      <c r="F907" s="11">
        <v>7791054058966</v>
      </c>
      <c r="G907" s="7" t="s">
        <v>165</v>
      </c>
      <c r="H907" t="s">
        <v>153</v>
      </c>
      <c r="I907" t="s">
        <v>153</v>
      </c>
      <c r="J907" t="s">
        <v>18</v>
      </c>
      <c r="K907" s="7" t="s">
        <v>148</v>
      </c>
      <c r="L907">
        <v>2.76</v>
      </c>
      <c r="M907" s="12">
        <v>124</v>
      </c>
    </row>
    <row r="908" spans="1:13" x14ac:dyDescent="0.25">
      <c r="A908">
        <v>245002</v>
      </c>
      <c r="B908">
        <v>242761</v>
      </c>
      <c r="C908" t="s">
        <v>56</v>
      </c>
      <c r="D908" t="s">
        <v>70</v>
      </c>
      <c r="E908">
        <v>13</v>
      </c>
      <c r="F908" s="11">
        <v>108337789</v>
      </c>
      <c r="G908" s="7" t="s">
        <v>165</v>
      </c>
      <c r="H908" t="s">
        <v>153</v>
      </c>
      <c r="I908" t="s">
        <v>294</v>
      </c>
      <c r="J908" t="s">
        <v>18</v>
      </c>
      <c r="K908" s="7" t="s">
        <v>148</v>
      </c>
      <c r="L908" t="s">
        <v>294</v>
      </c>
      <c r="M908" t="s">
        <v>294</v>
      </c>
    </row>
    <row r="909" spans="1:13" x14ac:dyDescent="0.25">
      <c r="A909">
        <v>245004</v>
      </c>
      <c r="B909">
        <v>242761</v>
      </c>
      <c r="C909" t="s">
        <v>56</v>
      </c>
      <c r="D909" t="s">
        <v>70</v>
      </c>
      <c r="E909">
        <v>13</v>
      </c>
      <c r="F909" s="11">
        <v>7789141209110</v>
      </c>
      <c r="G909" s="7" t="s">
        <v>165</v>
      </c>
      <c r="H909" t="s">
        <v>153</v>
      </c>
      <c r="I909" t="s">
        <v>153</v>
      </c>
      <c r="J909" t="s">
        <v>18</v>
      </c>
      <c r="K909" s="7" t="s">
        <v>148</v>
      </c>
      <c r="L909">
        <v>2.76</v>
      </c>
      <c r="M909" s="12">
        <v>134</v>
      </c>
    </row>
    <row r="910" spans="1:13" x14ac:dyDescent="0.25">
      <c r="A910">
        <v>245006</v>
      </c>
      <c r="B910">
        <v>242761</v>
      </c>
      <c r="C910" t="s">
        <v>56</v>
      </c>
      <c r="D910" t="s">
        <v>70</v>
      </c>
      <c r="E910">
        <v>13</v>
      </c>
      <c r="F910" s="11">
        <v>218896</v>
      </c>
      <c r="G910" s="7" t="s">
        <v>165</v>
      </c>
      <c r="H910" t="s">
        <v>153</v>
      </c>
      <c r="I910" t="s">
        <v>294</v>
      </c>
      <c r="J910" t="s">
        <v>18</v>
      </c>
      <c r="K910" s="7" t="s">
        <v>148</v>
      </c>
      <c r="L910" t="s">
        <v>294</v>
      </c>
      <c r="M910" t="s">
        <v>294</v>
      </c>
    </row>
    <row r="911" spans="1:13" x14ac:dyDescent="0.25">
      <c r="A911">
        <v>245008</v>
      </c>
      <c r="B911">
        <v>242761</v>
      </c>
      <c r="C911" t="s">
        <v>56</v>
      </c>
      <c r="D911" t="s">
        <v>70</v>
      </c>
      <c r="E911">
        <v>13</v>
      </c>
      <c r="F911" s="11">
        <v>137556</v>
      </c>
      <c r="G911" s="7" t="s">
        <v>165</v>
      </c>
      <c r="H911" t="s">
        <v>153</v>
      </c>
      <c r="I911" t="s">
        <v>153</v>
      </c>
      <c r="J911" t="s">
        <v>18</v>
      </c>
      <c r="K911" s="7" t="s">
        <v>148</v>
      </c>
      <c r="L911">
        <v>2.76</v>
      </c>
      <c r="M911" s="12">
        <v>1</v>
      </c>
    </row>
    <row r="912" spans="1:13" x14ac:dyDescent="0.25">
      <c r="A912">
        <v>245010</v>
      </c>
      <c r="B912">
        <v>242761</v>
      </c>
      <c r="C912" t="s">
        <v>56</v>
      </c>
      <c r="D912" t="s">
        <v>70</v>
      </c>
      <c r="E912">
        <v>13</v>
      </c>
      <c r="F912" s="11">
        <v>38727</v>
      </c>
      <c r="G912" s="7" t="s">
        <v>165</v>
      </c>
      <c r="H912" t="s">
        <v>153</v>
      </c>
      <c r="I912" t="s">
        <v>153</v>
      </c>
      <c r="J912" t="s">
        <v>18</v>
      </c>
      <c r="K912" s="7" t="s">
        <v>148</v>
      </c>
      <c r="L912">
        <v>2.76</v>
      </c>
      <c r="M912" s="12">
        <v>36</v>
      </c>
    </row>
    <row r="913" spans="1:13" x14ac:dyDescent="0.25">
      <c r="A913">
        <v>245012</v>
      </c>
      <c r="B913">
        <v>242761</v>
      </c>
      <c r="C913" t="s">
        <v>56</v>
      </c>
      <c r="D913" t="s">
        <v>70</v>
      </c>
      <c r="E913">
        <v>13</v>
      </c>
      <c r="F913" s="11">
        <v>20494</v>
      </c>
      <c r="G913" s="7" t="s">
        <v>165</v>
      </c>
      <c r="H913" t="s">
        <v>153</v>
      </c>
      <c r="I913" t="s">
        <v>153</v>
      </c>
      <c r="J913" t="s">
        <v>18</v>
      </c>
      <c r="K913" s="7" t="s">
        <v>148</v>
      </c>
      <c r="L913">
        <v>2.76</v>
      </c>
      <c r="M913" s="12">
        <v>0</v>
      </c>
    </row>
    <row r="914" spans="1:13" x14ac:dyDescent="0.25">
      <c r="A914">
        <v>245014</v>
      </c>
      <c r="B914">
        <v>242761</v>
      </c>
      <c r="C914" t="s">
        <v>56</v>
      </c>
      <c r="D914" t="s">
        <v>70</v>
      </c>
      <c r="E914">
        <v>13</v>
      </c>
      <c r="F914" s="11">
        <v>135386</v>
      </c>
      <c r="G914" s="7" t="s">
        <v>165</v>
      </c>
      <c r="H914" t="s">
        <v>153</v>
      </c>
      <c r="I914" t="s">
        <v>153</v>
      </c>
      <c r="J914" t="s">
        <v>18</v>
      </c>
      <c r="K914" s="7" t="s">
        <v>148</v>
      </c>
      <c r="L914">
        <v>2.76</v>
      </c>
      <c r="M914" s="12">
        <v>44</v>
      </c>
    </row>
    <row r="915" spans="1:13" x14ac:dyDescent="0.25">
      <c r="A915">
        <v>245016</v>
      </c>
      <c r="B915">
        <v>242761</v>
      </c>
      <c r="C915" t="s">
        <v>56</v>
      </c>
      <c r="D915" t="s">
        <v>70</v>
      </c>
      <c r="E915">
        <v>13</v>
      </c>
      <c r="F915" s="11">
        <v>7789134104691</v>
      </c>
      <c r="G915" s="7" t="s">
        <v>165</v>
      </c>
      <c r="H915" t="s">
        <v>153</v>
      </c>
      <c r="I915" t="s">
        <v>153</v>
      </c>
      <c r="J915" t="s">
        <v>18</v>
      </c>
      <c r="K915" s="7" t="s">
        <v>148</v>
      </c>
      <c r="L915">
        <v>2.76</v>
      </c>
      <c r="M915" s="12">
        <v>57</v>
      </c>
    </row>
    <row r="916" spans="1:13" x14ac:dyDescent="0.25">
      <c r="A916">
        <v>245018</v>
      </c>
      <c r="B916">
        <v>242761</v>
      </c>
      <c r="C916" t="s">
        <v>56</v>
      </c>
      <c r="D916" t="s">
        <v>70</v>
      </c>
      <c r="E916">
        <v>13</v>
      </c>
      <c r="F916" s="11">
        <v>258742</v>
      </c>
      <c r="G916" s="7" t="s">
        <v>165</v>
      </c>
      <c r="H916" t="s">
        <v>153</v>
      </c>
      <c r="I916" t="s">
        <v>153</v>
      </c>
      <c r="J916" t="s">
        <v>18</v>
      </c>
      <c r="K916" s="7" t="s">
        <v>148</v>
      </c>
      <c r="L916">
        <v>2.76</v>
      </c>
      <c r="M916" s="12">
        <v>63</v>
      </c>
    </row>
    <row r="917" spans="1:13" x14ac:dyDescent="0.25">
      <c r="A917">
        <v>245156</v>
      </c>
      <c r="B917">
        <v>242768</v>
      </c>
      <c r="C917" t="s">
        <v>56</v>
      </c>
      <c r="D917" t="s">
        <v>70</v>
      </c>
      <c r="E917">
        <v>22</v>
      </c>
      <c r="F917" s="11">
        <v>150563</v>
      </c>
      <c r="G917" s="7" t="s">
        <v>165</v>
      </c>
      <c r="H917" t="s">
        <v>153</v>
      </c>
      <c r="I917" t="s">
        <v>153</v>
      </c>
      <c r="J917" t="s">
        <v>18</v>
      </c>
      <c r="K917" s="7" t="s">
        <v>148</v>
      </c>
      <c r="L917">
        <v>2.76</v>
      </c>
      <c r="M917" s="12">
        <v>203</v>
      </c>
    </row>
    <row r="918" spans="1:13" x14ac:dyDescent="0.25">
      <c r="A918">
        <v>245160</v>
      </c>
      <c r="B918">
        <v>242768</v>
      </c>
      <c r="C918" t="s">
        <v>56</v>
      </c>
      <c r="D918" t="s">
        <v>70</v>
      </c>
      <c r="E918">
        <v>22</v>
      </c>
      <c r="F918" s="11">
        <v>256867</v>
      </c>
      <c r="G918" s="7" t="s">
        <v>165</v>
      </c>
      <c r="H918" t="s">
        <v>153</v>
      </c>
      <c r="I918" t="s">
        <v>294</v>
      </c>
      <c r="J918" t="s">
        <v>18</v>
      </c>
      <c r="K918" s="7" t="s">
        <v>148</v>
      </c>
      <c r="L918" t="s">
        <v>294</v>
      </c>
      <c r="M918" t="s">
        <v>294</v>
      </c>
    </row>
    <row r="919" spans="1:13" x14ac:dyDescent="0.25">
      <c r="A919">
        <v>245162</v>
      </c>
      <c r="B919">
        <v>242768</v>
      </c>
      <c r="C919" t="s">
        <v>56</v>
      </c>
      <c r="D919" t="s">
        <v>70</v>
      </c>
      <c r="E919">
        <v>22</v>
      </c>
      <c r="F919" s="11">
        <v>53801</v>
      </c>
      <c r="G919" s="7" t="s">
        <v>165</v>
      </c>
      <c r="H919" t="s">
        <v>153</v>
      </c>
      <c r="I919" t="s">
        <v>153</v>
      </c>
      <c r="J919" t="s">
        <v>18</v>
      </c>
      <c r="K919" s="7" t="s">
        <v>148</v>
      </c>
      <c r="L919">
        <v>2.76</v>
      </c>
      <c r="M919" s="12">
        <v>44</v>
      </c>
    </row>
    <row r="920" spans="1:13" x14ac:dyDescent="0.25">
      <c r="A920">
        <v>245164</v>
      </c>
      <c r="B920">
        <v>242768</v>
      </c>
      <c r="C920" t="s">
        <v>56</v>
      </c>
      <c r="D920" t="s">
        <v>70</v>
      </c>
      <c r="E920">
        <v>22</v>
      </c>
      <c r="F920" s="11">
        <v>418210</v>
      </c>
      <c r="G920" s="7" t="s">
        <v>165</v>
      </c>
      <c r="H920" t="s">
        <v>153</v>
      </c>
      <c r="I920" t="s">
        <v>153</v>
      </c>
      <c r="J920" t="s">
        <v>18</v>
      </c>
      <c r="K920" s="7" t="s">
        <v>148</v>
      </c>
      <c r="L920">
        <v>2.76</v>
      </c>
      <c r="M920" s="12">
        <v>49</v>
      </c>
    </row>
    <row r="921" spans="1:13" x14ac:dyDescent="0.25">
      <c r="A921">
        <v>245166</v>
      </c>
      <c r="B921">
        <v>242768</v>
      </c>
      <c r="C921" t="s">
        <v>56</v>
      </c>
      <c r="D921" t="s">
        <v>70</v>
      </c>
      <c r="E921">
        <v>22</v>
      </c>
      <c r="F921" s="11">
        <v>12767289</v>
      </c>
      <c r="G921" s="7" t="s">
        <v>165</v>
      </c>
      <c r="H921" t="s">
        <v>153</v>
      </c>
      <c r="I921" t="s">
        <v>294</v>
      </c>
      <c r="J921" t="s">
        <v>18</v>
      </c>
      <c r="K921" s="7" t="s">
        <v>148</v>
      </c>
      <c r="L921" t="s">
        <v>294</v>
      </c>
      <c r="M921" t="s">
        <v>294</v>
      </c>
    </row>
    <row r="922" spans="1:13" x14ac:dyDescent="0.25">
      <c r="A922">
        <v>245168</v>
      </c>
      <c r="B922">
        <v>242768</v>
      </c>
      <c r="C922" t="s">
        <v>56</v>
      </c>
      <c r="D922" t="s">
        <v>70</v>
      </c>
      <c r="E922">
        <v>22</v>
      </c>
      <c r="F922" s="11" t="s">
        <v>205</v>
      </c>
      <c r="G922" s="7" t="s">
        <v>165</v>
      </c>
      <c r="H922" t="s">
        <v>153</v>
      </c>
      <c r="I922" t="s">
        <v>294</v>
      </c>
      <c r="J922" t="s">
        <v>18</v>
      </c>
      <c r="K922" s="7" t="s">
        <v>148</v>
      </c>
      <c r="L922" t="s">
        <v>294</v>
      </c>
      <c r="M922" t="s">
        <v>294</v>
      </c>
    </row>
    <row r="923" spans="1:13" x14ac:dyDescent="0.25">
      <c r="A923">
        <v>245170</v>
      </c>
      <c r="B923">
        <v>242768</v>
      </c>
      <c r="C923" t="s">
        <v>56</v>
      </c>
      <c r="D923" t="s">
        <v>70</v>
      </c>
      <c r="E923">
        <v>22</v>
      </c>
      <c r="F923" s="11">
        <v>11941308</v>
      </c>
      <c r="G923" s="7" t="s">
        <v>165</v>
      </c>
      <c r="H923" t="s">
        <v>153</v>
      </c>
      <c r="I923" t="s">
        <v>153</v>
      </c>
      <c r="J923" t="s">
        <v>18</v>
      </c>
      <c r="K923" s="7" t="s">
        <v>148</v>
      </c>
      <c r="L923">
        <v>2.76</v>
      </c>
      <c r="M923" s="12">
        <v>47</v>
      </c>
    </row>
    <row r="924" spans="1:13" x14ac:dyDescent="0.25">
      <c r="A924">
        <v>245172</v>
      </c>
      <c r="B924">
        <v>242768</v>
      </c>
      <c r="C924" t="s">
        <v>56</v>
      </c>
      <c r="D924" t="s">
        <v>70</v>
      </c>
      <c r="E924">
        <v>22</v>
      </c>
      <c r="F924" s="11">
        <v>7791039042838</v>
      </c>
      <c r="G924" s="7" t="s">
        <v>165</v>
      </c>
      <c r="H924" t="s">
        <v>153</v>
      </c>
      <c r="I924" t="s">
        <v>153</v>
      </c>
      <c r="J924" t="s">
        <v>18</v>
      </c>
      <c r="K924" s="7" t="s">
        <v>148</v>
      </c>
      <c r="L924">
        <v>2.76</v>
      </c>
      <c r="M924" s="12">
        <v>70</v>
      </c>
    </row>
    <row r="925" spans="1:13" x14ac:dyDescent="0.25">
      <c r="A925">
        <v>245174</v>
      </c>
      <c r="B925">
        <v>242768</v>
      </c>
      <c r="C925" t="s">
        <v>56</v>
      </c>
      <c r="D925" t="s">
        <v>70</v>
      </c>
      <c r="E925">
        <v>22</v>
      </c>
      <c r="F925" s="11">
        <v>174756</v>
      </c>
      <c r="G925" s="7" t="s">
        <v>165</v>
      </c>
      <c r="H925" t="s">
        <v>153</v>
      </c>
      <c r="I925" t="s">
        <v>153</v>
      </c>
      <c r="J925" t="s">
        <v>18</v>
      </c>
      <c r="K925" s="7" t="s">
        <v>148</v>
      </c>
      <c r="L925">
        <v>2.76</v>
      </c>
      <c r="M925" s="12">
        <v>101</v>
      </c>
    </row>
    <row r="926" spans="1:13" x14ac:dyDescent="0.25">
      <c r="A926">
        <v>245176</v>
      </c>
      <c r="B926">
        <v>242768</v>
      </c>
      <c r="C926" t="s">
        <v>56</v>
      </c>
      <c r="D926" t="s">
        <v>70</v>
      </c>
      <c r="E926">
        <v>22</v>
      </c>
      <c r="F926" s="11">
        <v>96178870</v>
      </c>
      <c r="G926" s="7" t="s">
        <v>165</v>
      </c>
      <c r="H926" t="s">
        <v>153</v>
      </c>
      <c r="I926" t="s">
        <v>153</v>
      </c>
      <c r="J926" t="s">
        <v>18</v>
      </c>
      <c r="K926" s="7" t="s">
        <v>148</v>
      </c>
      <c r="L926">
        <v>2.76</v>
      </c>
      <c r="M926" s="12">
        <v>6</v>
      </c>
    </row>
    <row r="927" spans="1:13" x14ac:dyDescent="0.25">
      <c r="A927">
        <v>245178</v>
      </c>
      <c r="B927">
        <v>242768</v>
      </c>
      <c r="C927" t="s">
        <v>56</v>
      </c>
      <c r="D927" t="s">
        <v>70</v>
      </c>
      <c r="E927">
        <v>22</v>
      </c>
      <c r="F927" s="11">
        <v>59529</v>
      </c>
      <c r="G927" s="7" t="s">
        <v>165</v>
      </c>
      <c r="H927" t="s">
        <v>153</v>
      </c>
      <c r="I927" t="s">
        <v>153</v>
      </c>
      <c r="J927" t="s">
        <v>18</v>
      </c>
      <c r="K927" s="7" t="s">
        <v>148</v>
      </c>
      <c r="L927">
        <v>2.76</v>
      </c>
      <c r="M927" s="12">
        <v>-29</v>
      </c>
    </row>
    <row r="928" spans="1:13" x14ac:dyDescent="0.25">
      <c r="A928">
        <v>245180</v>
      </c>
      <c r="B928">
        <v>242769</v>
      </c>
      <c r="C928" t="s">
        <v>56</v>
      </c>
      <c r="D928" t="s">
        <v>70</v>
      </c>
      <c r="E928">
        <v>24</v>
      </c>
      <c r="F928" s="11">
        <v>275450</v>
      </c>
      <c r="G928" s="7" t="s">
        <v>165</v>
      </c>
      <c r="H928" t="s">
        <v>153</v>
      </c>
      <c r="I928" t="s">
        <v>153</v>
      </c>
      <c r="J928" t="s">
        <v>11</v>
      </c>
      <c r="K928" s="7" t="s">
        <v>148</v>
      </c>
      <c r="L928">
        <v>1.9870000000000001</v>
      </c>
      <c r="M928" s="12">
        <v>265</v>
      </c>
    </row>
    <row r="929" spans="1:13" x14ac:dyDescent="0.25">
      <c r="A929">
        <v>245184</v>
      </c>
      <c r="B929">
        <v>242769</v>
      </c>
      <c r="C929" t="s">
        <v>56</v>
      </c>
      <c r="D929" t="s">
        <v>70</v>
      </c>
      <c r="E929">
        <v>24</v>
      </c>
      <c r="F929" s="11">
        <v>347692</v>
      </c>
      <c r="G929" s="7" t="s">
        <v>165</v>
      </c>
      <c r="H929" t="s">
        <v>153</v>
      </c>
      <c r="I929" t="s">
        <v>294</v>
      </c>
      <c r="J929" t="s">
        <v>11</v>
      </c>
      <c r="K929" s="7" t="s">
        <v>148</v>
      </c>
      <c r="L929" t="s">
        <v>294</v>
      </c>
      <c r="M929" t="s">
        <v>294</v>
      </c>
    </row>
    <row r="930" spans="1:13" x14ac:dyDescent="0.25">
      <c r="A930">
        <v>245186</v>
      </c>
      <c r="B930">
        <v>242769</v>
      </c>
      <c r="C930" t="s">
        <v>56</v>
      </c>
      <c r="D930" t="s">
        <v>70</v>
      </c>
      <c r="E930">
        <v>24</v>
      </c>
      <c r="F930" s="11">
        <v>656096</v>
      </c>
      <c r="G930" s="7" t="s">
        <v>165</v>
      </c>
      <c r="H930" t="s">
        <v>153</v>
      </c>
      <c r="I930" t="s">
        <v>153</v>
      </c>
      <c r="J930" t="s">
        <v>11</v>
      </c>
      <c r="K930" s="7" t="s">
        <v>148</v>
      </c>
      <c r="L930">
        <v>1.9870000000000001</v>
      </c>
      <c r="M930" s="12">
        <v>7</v>
      </c>
    </row>
    <row r="931" spans="1:13" x14ac:dyDescent="0.25">
      <c r="A931">
        <v>245222</v>
      </c>
      <c r="B931">
        <v>242771</v>
      </c>
      <c r="C931" t="s">
        <v>56</v>
      </c>
      <c r="D931" t="s">
        <v>70</v>
      </c>
      <c r="E931">
        <v>26</v>
      </c>
      <c r="F931" s="11">
        <v>1073112</v>
      </c>
      <c r="G931" s="7" t="s">
        <v>165</v>
      </c>
      <c r="H931" t="s">
        <v>153</v>
      </c>
      <c r="I931" t="s">
        <v>294</v>
      </c>
      <c r="J931" t="s">
        <v>18</v>
      </c>
      <c r="K931" s="7" t="s">
        <v>148</v>
      </c>
      <c r="L931" t="s">
        <v>294</v>
      </c>
      <c r="M931" t="s">
        <v>294</v>
      </c>
    </row>
    <row r="932" spans="1:13" x14ac:dyDescent="0.25">
      <c r="A932">
        <v>245224</v>
      </c>
      <c r="B932">
        <v>242771</v>
      </c>
      <c r="C932" t="s">
        <v>56</v>
      </c>
      <c r="D932" t="s">
        <v>70</v>
      </c>
      <c r="E932">
        <v>26</v>
      </c>
      <c r="F932" s="11">
        <v>2316720</v>
      </c>
      <c r="G932" s="7" t="s">
        <v>165</v>
      </c>
      <c r="H932" t="s">
        <v>153</v>
      </c>
      <c r="I932" t="s">
        <v>294</v>
      </c>
      <c r="J932" t="s">
        <v>18</v>
      </c>
      <c r="K932" s="7" t="s">
        <v>148</v>
      </c>
      <c r="L932" t="s">
        <v>294</v>
      </c>
      <c r="M932" t="s">
        <v>294</v>
      </c>
    </row>
    <row r="933" spans="1:13" x14ac:dyDescent="0.25">
      <c r="A933">
        <v>245226</v>
      </c>
      <c r="B933">
        <v>242771</v>
      </c>
      <c r="C933" t="s">
        <v>56</v>
      </c>
      <c r="D933" t="s">
        <v>70</v>
      </c>
      <c r="E933">
        <v>26</v>
      </c>
      <c r="F933" s="11">
        <v>330417</v>
      </c>
      <c r="G933" s="7" t="s">
        <v>165</v>
      </c>
      <c r="H933" t="s">
        <v>153</v>
      </c>
      <c r="I933" t="s">
        <v>294</v>
      </c>
      <c r="J933" t="s">
        <v>18</v>
      </c>
      <c r="K933" s="7" t="s">
        <v>148</v>
      </c>
      <c r="L933" t="s">
        <v>294</v>
      </c>
      <c r="M933" t="s">
        <v>294</v>
      </c>
    </row>
    <row r="934" spans="1:13" x14ac:dyDescent="0.25">
      <c r="A934">
        <v>245228</v>
      </c>
      <c r="B934">
        <v>242771</v>
      </c>
      <c r="C934" t="s">
        <v>56</v>
      </c>
      <c r="D934" t="s">
        <v>70</v>
      </c>
      <c r="E934">
        <v>26</v>
      </c>
      <c r="F934" s="11">
        <v>27327</v>
      </c>
      <c r="G934" s="7" t="s">
        <v>165</v>
      </c>
      <c r="H934" t="s">
        <v>153</v>
      </c>
      <c r="I934" t="s">
        <v>294</v>
      </c>
      <c r="J934" t="s">
        <v>18</v>
      </c>
      <c r="K934" s="7" t="s">
        <v>148</v>
      </c>
      <c r="L934" t="s">
        <v>294</v>
      </c>
      <c r="M934" t="s">
        <v>294</v>
      </c>
    </row>
    <row r="935" spans="1:13" x14ac:dyDescent="0.25">
      <c r="A935">
        <v>245230</v>
      </c>
      <c r="B935">
        <v>242771</v>
      </c>
      <c r="C935" t="s">
        <v>56</v>
      </c>
      <c r="D935" t="s">
        <v>70</v>
      </c>
      <c r="E935">
        <v>26</v>
      </c>
      <c r="F935" s="11">
        <v>5541117</v>
      </c>
      <c r="G935" s="7" t="s">
        <v>165</v>
      </c>
      <c r="H935" t="s">
        <v>153</v>
      </c>
      <c r="I935" t="s">
        <v>294</v>
      </c>
      <c r="J935" t="s">
        <v>18</v>
      </c>
      <c r="K935" s="7" t="s">
        <v>148</v>
      </c>
      <c r="L935" t="s">
        <v>294</v>
      </c>
      <c r="M935" t="s">
        <v>294</v>
      </c>
    </row>
    <row r="936" spans="1:13" x14ac:dyDescent="0.25">
      <c r="A936">
        <v>245232</v>
      </c>
      <c r="B936">
        <v>242771</v>
      </c>
      <c r="C936" t="s">
        <v>56</v>
      </c>
      <c r="D936" t="s">
        <v>70</v>
      </c>
      <c r="E936">
        <v>26</v>
      </c>
      <c r="F936" s="11" t="s">
        <v>206</v>
      </c>
      <c r="G936" s="7" t="s">
        <v>165</v>
      </c>
      <c r="H936" t="s">
        <v>153</v>
      </c>
      <c r="I936" t="s">
        <v>294</v>
      </c>
      <c r="J936" t="s">
        <v>18</v>
      </c>
      <c r="K936" s="7" t="s">
        <v>148</v>
      </c>
      <c r="L936" t="s">
        <v>294</v>
      </c>
      <c r="M936" t="s">
        <v>294</v>
      </c>
    </row>
    <row r="937" spans="1:13" x14ac:dyDescent="0.25">
      <c r="A937">
        <v>245234</v>
      </c>
      <c r="B937">
        <v>242771</v>
      </c>
      <c r="C937" t="s">
        <v>56</v>
      </c>
      <c r="D937" t="s">
        <v>70</v>
      </c>
      <c r="E937">
        <v>26</v>
      </c>
      <c r="F937" s="11">
        <v>52850</v>
      </c>
      <c r="G937" s="7" t="s">
        <v>165</v>
      </c>
      <c r="H937" t="s">
        <v>153</v>
      </c>
      <c r="I937" t="s">
        <v>294</v>
      </c>
      <c r="J937" t="s">
        <v>18</v>
      </c>
      <c r="K937" s="7" t="s">
        <v>148</v>
      </c>
      <c r="L937" t="s">
        <v>294</v>
      </c>
      <c r="M937" t="s">
        <v>294</v>
      </c>
    </row>
    <row r="938" spans="1:13" x14ac:dyDescent="0.25">
      <c r="A938">
        <v>245236</v>
      </c>
      <c r="B938">
        <v>242771</v>
      </c>
      <c r="C938" t="s">
        <v>56</v>
      </c>
      <c r="D938" t="s">
        <v>70</v>
      </c>
      <c r="E938">
        <v>26</v>
      </c>
      <c r="F938" s="11">
        <v>1517508</v>
      </c>
      <c r="G938" s="7" t="s">
        <v>165</v>
      </c>
      <c r="H938" t="s">
        <v>153</v>
      </c>
      <c r="I938" t="s">
        <v>294</v>
      </c>
      <c r="J938" t="s">
        <v>18</v>
      </c>
      <c r="K938" s="7" t="s">
        <v>148</v>
      </c>
      <c r="L938" t="s">
        <v>294</v>
      </c>
      <c r="M938" t="s">
        <v>294</v>
      </c>
    </row>
    <row r="939" spans="1:13" x14ac:dyDescent="0.25">
      <c r="A939">
        <v>245238</v>
      </c>
      <c r="B939">
        <v>242771</v>
      </c>
      <c r="C939" t="s">
        <v>56</v>
      </c>
      <c r="D939" t="s">
        <v>70</v>
      </c>
      <c r="E939">
        <v>26</v>
      </c>
      <c r="F939" s="11">
        <v>7791054052338</v>
      </c>
      <c r="G939" s="7" t="s">
        <v>165</v>
      </c>
      <c r="H939" t="s">
        <v>153</v>
      </c>
      <c r="I939" t="s">
        <v>294</v>
      </c>
      <c r="J939" t="s">
        <v>18</v>
      </c>
      <c r="K939" s="7" t="s">
        <v>148</v>
      </c>
      <c r="L939" t="s">
        <v>294</v>
      </c>
      <c r="M939" t="s">
        <v>294</v>
      </c>
    </row>
    <row r="940" spans="1:13" x14ac:dyDescent="0.25">
      <c r="A940">
        <v>245240</v>
      </c>
      <c r="B940">
        <v>242771</v>
      </c>
      <c r="C940" t="s">
        <v>56</v>
      </c>
      <c r="D940" t="s">
        <v>70</v>
      </c>
      <c r="E940">
        <v>26</v>
      </c>
      <c r="F940" s="11">
        <v>391505</v>
      </c>
      <c r="G940" s="7" t="s">
        <v>165</v>
      </c>
      <c r="H940" t="s">
        <v>153</v>
      </c>
      <c r="I940" t="s">
        <v>294</v>
      </c>
      <c r="J940" t="s">
        <v>18</v>
      </c>
      <c r="K940" s="7" t="s">
        <v>148</v>
      </c>
      <c r="L940" t="s">
        <v>294</v>
      </c>
      <c r="M940" t="s">
        <v>294</v>
      </c>
    </row>
    <row r="941" spans="1:13" x14ac:dyDescent="0.25">
      <c r="A941">
        <v>245242</v>
      </c>
      <c r="B941">
        <v>242771</v>
      </c>
      <c r="C941" t="s">
        <v>56</v>
      </c>
      <c r="D941" t="s">
        <v>70</v>
      </c>
      <c r="E941">
        <v>26</v>
      </c>
      <c r="F941" s="11">
        <v>655042</v>
      </c>
      <c r="G941" s="7" t="s">
        <v>165</v>
      </c>
      <c r="H941" t="s">
        <v>153</v>
      </c>
      <c r="I941" t="s">
        <v>294</v>
      </c>
      <c r="J941" t="s">
        <v>18</v>
      </c>
      <c r="K941" s="7" t="s">
        <v>148</v>
      </c>
      <c r="L941" t="s">
        <v>294</v>
      </c>
      <c r="M941" t="s">
        <v>294</v>
      </c>
    </row>
    <row r="942" spans="1:13" x14ac:dyDescent="0.25">
      <c r="A942">
        <v>245244</v>
      </c>
      <c r="B942">
        <v>242771</v>
      </c>
      <c r="C942" t="s">
        <v>56</v>
      </c>
      <c r="D942" t="s">
        <v>70</v>
      </c>
      <c r="E942">
        <v>26</v>
      </c>
      <c r="F942" s="11">
        <v>6008777</v>
      </c>
      <c r="G942" s="7" t="s">
        <v>165</v>
      </c>
      <c r="H942" t="s">
        <v>153</v>
      </c>
      <c r="I942" t="s">
        <v>294</v>
      </c>
      <c r="J942" t="s">
        <v>18</v>
      </c>
      <c r="K942" s="7" t="s">
        <v>148</v>
      </c>
      <c r="L942" t="s">
        <v>294</v>
      </c>
      <c r="M942" t="s">
        <v>294</v>
      </c>
    </row>
    <row r="943" spans="1:13" x14ac:dyDescent="0.25">
      <c r="A943">
        <v>245310</v>
      </c>
      <c r="B943">
        <v>242774</v>
      </c>
      <c r="C943" t="s">
        <v>56</v>
      </c>
      <c r="D943" t="s">
        <v>70</v>
      </c>
      <c r="E943">
        <v>28</v>
      </c>
      <c r="F943" s="11">
        <v>194904</v>
      </c>
      <c r="G943" s="7" t="s">
        <v>165</v>
      </c>
      <c r="H943" t="s">
        <v>153</v>
      </c>
      <c r="I943" t="s">
        <v>294</v>
      </c>
      <c r="J943" t="s">
        <v>18</v>
      </c>
      <c r="K943" s="7" t="s">
        <v>148</v>
      </c>
      <c r="L943" t="s">
        <v>294</v>
      </c>
      <c r="M943" t="s">
        <v>294</v>
      </c>
    </row>
    <row r="944" spans="1:13" x14ac:dyDescent="0.25">
      <c r="A944">
        <v>245312</v>
      </c>
      <c r="B944">
        <v>242774</v>
      </c>
      <c r="C944" t="s">
        <v>56</v>
      </c>
      <c r="D944" t="s">
        <v>70</v>
      </c>
      <c r="E944">
        <v>28</v>
      </c>
      <c r="F944" s="11">
        <v>54532</v>
      </c>
      <c r="G944" s="7" t="s">
        <v>165</v>
      </c>
      <c r="H944" t="s">
        <v>153</v>
      </c>
      <c r="I944" t="s">
        <v>153</v>
      </c>
      <c r="J944" t="s">
        <v>18</v>
      </c>
      <c r="K944" s="7" t="s">
        <v>148</v>
      </c>
      <c r="L944">
        <v>2.76</v>
      </c>
      <c r="M944" s="12">
        <v>110</v>
      </c>
    </row>
    <row r="945" spans="1:13" x14ac:dyDescent="0.25">
      <c r="A945">
        <v>245314</v>
      </c>
      <c r="B945">
        <v>242774</v>
      </c>
      <c r="C945" t="s">
        <v>56</v>
      </c>
      <c r="D945" t="s">
        <v>70</v>
      </c>
      <c r="E945">
        <v>28</v>
      </c>
      <c r="F945" s="11">
        <v>7791059070249</v>
      </c>
      <c r="G945" s="7" t="s">
        <v>165</v>
      </c>
      <c r="H945" t="s">
        <v>153</v>
      </c>
      <c r="I945" t="s">
        <v>153</v>
      </c>
      <c r="J945" t="s">
        <v>18</v>
      </c>
      <c r="K945" s="7" t="s">
        <v>148</v>
      </c>
      <c r="L945">
        <v>2.76</v>
      </c>
      <c r="M945" s="12">
        <v>157</v>
      </c>
    </row>
    <row r="946" spans="1:13" x14ac:dyDescent="0.25">
      <c r="A946">
        <v>245316</v>
      </c>
      <c r="B946">
        <v>242774</v>
      </c>
      <c r="C946" t="s">
        <v>56</v>
      </c>
      <c r="D946" t="s">
        <v>70</v>
      </c>
      <c r="E946">
        <v>28</v>
      </c>
      <c r="F946" s="11">
        <v>226244</v>
      </c>
      <c r="G946" s="7" t="s">
        <v>165</v>
      </c>
      <c r="H946" t="s">
        <v>153</v>
      </c>
      <c r="I946" t="s">
        <v>294</v>
      </c>
      <c r="J946" t="s">
        <v>18</v>
      </c>
      <c r="K946" s="7" t="s">
        <v>148</v>
      </c>
      <c r="L946" t="s">
        <v>294</v>
      </c>
      <c r="M946" t="s">
        <v>294</v>
      </c>
    </row>
    <row r="947" spans="1:13" x14ac:dyDescent="0.25">
      <c r="A947">
        <v>245318</v>
      </c>
      <c r="B947">
        <v>242774</v>
      </c>
      <c r="C947" t="s">
        <v>56</v>
      </c>
      <c r="D947" t="s">
        <v>70</v>
      </c>
      <c r="E947">
        <v>28</v>
      </c>
      <c r="F947" s="11">
        <v>2371297</v>
      </c>
      <c r="G947" s="7" t="s">
        <v>165</v>
      </c>
      <c r="H947" t="s">
        <v>153</v>
      </c>
      <c r="I947" t="s">
        <v>294</v>
      </c>
      <c r="J947" t="s">
        <v>18</v>
      </c>
      <c r="K947" s="7" t="s">
        <v>148</v>
      </c>
      <c r="L947" t="s">
        <v>294</v>
      </c>
      <c r="M947" t="s">
        <v>294</v>
      </c>
    </row>
    <row r="948" spans="1:13" x14ac:dyDescent="0.25">
      <c r="A948">
        <v>245320</v>
      </c>
      <c r="B948">
        <v>242774</v>
      </c>
      <c r="C948" t="s">
        <v>56</v>
      </c>
      <c r="D948" t="s">
        <v>70</v>
      </c>
      <c r="E948">
        <v>28</v>
      </c>
      <c r="F948" s="11">
        <v>9524045</v>
      </c>
      <c r="G948" s="7" t="s">
        <v>165</v>
      </c>
      <c r="H948" t="s">
        <v>153</v>
      </c>
      <c r="I948" t="s">
        <v>153</v>
      </c>
      <c r="J948" t="s">
        <v>18</v>
      </c>
      <c r="K948" s="7" t="s">
        <v>148</v>
      </c>
      <c r="L948">
        <v>2.76</v>
      </c>
      <c r="M948" s="12">
        <v>300</v>
      </c>
    </row>
    <row r="949" spans="1:13" x14ac:dyDescent="0.25">
      <c r="A949">
        <v>245322</v>
      </c>
      <c r="B949">
        <v>242774</v>
      </c>
      <c r="C949" t="s">
        <v>56</v>
      </c>
      <c r="D949" t="s">
        <v>70</v>
      </c>
      <c r="E949">
        <v>28</v>
      </c>
      <c r="F949" s="11">
        <v>108948</v>
      </c>
      <c r="G949" s="7" t="s">
        <v>165</v>
      </c>
      <c r="H949" t="s">
        <v>153</v>
      </c>
      <c r="I949" t="s">
        <v>294</v>
      </c>
      <c r="J949" t="s">
        <v>18</v>
      </c>
      <c r="K949" s="7" t="s">
        <v>148</v>
      </c>
      <c r="L949" t="s">
        <v>294</v>
      </c>
      <c r="M949" t="s">
        <v>294</v>
      </c>
    </row>
    <row r="950" spans="1:13" x14ac:dyDescent="0.25">
      <c r="A950">
        <v>245324</v>
      </c>
      <c r="B950">
        <v>242774</v>
      </c>
      <c r="C950" t="s">
        <v>56</v>
      </c>
      <c r="D950" t="s">
        <v>70</v>
      </c>
      <c r="E950">
        <v>28</v>
      </c>
      <c r="F950" s="11">
        <v>189551</v>
      </c>
      <c r="G950" s="7" t="s">
        <v>165</v>
      </c>
      <c r="H950" t="s">
        <v>153</v>
      </c>
      <c r="I950" t="s">
        <v>153</v>
      </c>
      <c r="J950" t="s">
        <v>18</v>
      </c>
      <c r="K950" s="7" t="s">
        <v>148</v>
      </c>
      <c r="L950">
        <v>2.76</v>
      </c>
      <c r="M950" s="12">
        <v>70</v>
      </c>
    </row>
    <row r="951" spans="1:13" x14ac:dyDescent="0.25">
      <c r="A951">
        <v>245326</v>
      </c>
      <c r="B951">
        <v>242774</v>
      </c>
      <c r="C951" t="s">
        <v>56</v>
      </c>
      <c r="D951" t="s">
        <v>70</v>
      </c>
      <c r="E951">
        <v>28</v>
      </c>
      <c r="F951" s="11">
        <v>258743</v>
      </c>
      <c r="G951" s="7" t="s">
        <v>165</v>
      </c>
      <c r="H951" t="s">
        <v>153</v>
      </c>
      <c r="I951" t="s">
        <v>153</v>
      </c>
      <c r="J951" t="s">
        <v>18</v>
      </c>
      <c r="K951" s="7" t="s">
        <v>148</v>
      </c>
      <c r="L951">
        <v>2.76</v>
      </c>
      <c r="M951" s="12">
        <v>161</v>
      </c>
    </row>
    <row r="952" spans="1:13" x14ac:dyDescent="0.25">
      <c r="A952">
        <v>245328</v>
      </c>
      <c r="B952">
        <v>242774</v>
      </c>
      <c r="C952" t="s">
        <v>56</v>
      </c>
      <c r="D952" t="s">
        <v>70</v>
      </c>
      <c r="E952">
        <v>28</v>
      </c>
      <c r="F952" s="11">
        <v>107103</v>
      </c>
      <c r="G952" s="7" t="s">
        <v>165</v>
      </c>
      <c r="H952" t="s">
        <v>153</v>
      </c>
      <c r="I952" t="s">
        <v>294</v>
      </c>
      <c r="J952" t="s">
        <v>18</v>
      </c>
      <c r="K952" s="7" t="s">
        <v>148</v>
      </c>
      <c r="L952" t="s">
        <v>294</v>
      </c>
      <c r="M952" t="s">
        <v>294</v>
      </c>
    </row>
    <row r="953" spans="1:13" x14ac:dyDescent="0.25">
      <c r="A953">
        <v>245330</v>
      </c>
      <c r="B953">
        <v>242774</v>
      </c>
      <c r="C953" t="s">
        <v>56</v>
      </c>
      <c r="D953" t="s">
        <v>70</v>
      </c>
      <c r="E953">
        <v>28</v>
      </c>
      <c r="F953" s="11">
        <v>690282</v>
      </c>
      <c r="G953" s="7" t="s">
        <v>165</v>
      </c>
      <c r="H953" t="s">
        <v>153</v>
      </c>
      <c r="I953" t="s">
        <v>294</v>
      </c>
      <c r="J953" t="s">
        <v>18</v>
      </c>
      <c r="K953" s="7" t="s">
        <v>148</v>
      </c>
      <c r="L953" t="s">
        <v>294</v>
      </c>
      <c r="M953" t="s">
        <v>294</v>
      </c>
    </row>
    <row r="954" spans="1:13" x14ac:dyDescent="0.25">
      <c r="A954">
        <v>245404</v>
      </c>
      <c r="B954">
        <v>242778</v>
      </c>
      <c r="C954" t="s">
        <v>56</v>
      </c>
      <c r="D954" t="s">
        <v>70</v>
      </c>
      <c r="E954">
        <v>30</v>
      </c>
      <c r="F954" s="11">
        <v>35760</v>
      </c>
      <c r="G954" s="7" t="s">
        <v>165</v>
      </c>
      <c r="H954" t="s">
        <v>153</v>
      </c>
      <c r="I954" t="s">
        <v>294</v>
      </c>
      <c r="J954" t="s">
        <v>18</v>
      </c>
      <c r="K954" s="7" t="s">
        <v>148</v>
      </c>
      <c r="L954" t="s">
        <v>294</v>
      </c>
      <c r="M954" t="s">
        <v>294</v>
      </c>
    </row>
    <row r="955" spans="1:13" x14ac:dyDescent="0.25">
      <c r="A955">
        <v>245406</v>
      </c>
      <c r="B955">
        <v>242778</v>
      </c>
      <c r="C955" t="s">
        <v>56</v>
      </c>
      <c r="D955" t="s">
        <v>70</v>
      </c>
      <c r="E955">
        <v>30</v>
      </c>
      <c r="F955" s="11">
        <v>1048681</v>
      </c>
      <c r="G955" s="7" t="s">
        <v>165</v>
      </c>
      <c r="H955" t="s">
        <v>153</v>
      </c>
      <c r="I955" t="s">
        <v>294</v>
      </c>
      <c r="J955" t="s">
        <v>18</v>
      </c>
      <c r="K955" s="7" t="s">
        <v>148</v>
      </c>
      <c r="L955" t="s">
        <v>294</v>
      </c>
      <c r="M955" t="s">
        <v>294</v>
      </c>
    </row>
    <row r="956" spans="1:13" x14ac:dyDescent="0.25">
      <c r="A956">
        <v>245408</v>
      </c>
      <c r="B956">
        <v>242778</v>
      </c>
      <c r="C956" t="s">
        <v>56</v>
      </c>
      <c r="D956" t="s">
        <v>70</v>
      </c>
      <c r="E956">
        <v>30</v>
      </c>
      <c r="F956" s="11">
        <v>10321022</v>
      </c>
      <c r="G956" s="7" t="s">
        <v>165</v>
      </c>
      <c r="H956" t="s">
        <v>153</v>
      </c>
      <c r="I956" t="s">
        <v>294</v>
      </c>
      <c r="J956" t="s">
        <v>18</v>
      </c>
      <c r="K956" s="7" t="s">
        <v>148</v>
      </c>
      <c r="L956" t="s">
        <v>294</v>
      </c>
      <c r="M956" t="s">
        <v>294</v>
      </c>
    </row>
    <row r="957" spans="1:13" x14ac:dyDescent="0.25">
      <c r="A957">
        <v>245410</v>
      </c>
      <c r="B957">
        <v>242778</v>
      </c>
      <c r="C957" t="s">
        <v>56</v>
      </c>
      <c r="D957" t="s">
        <v>70</v>
      </c>
      <c r="E957">
        <v>30</v>
      </c>
      <c r="F957" s="11">
        <v>28928</v>
      </c>
      <c r="G957" s="7" t="s">
        <v>165</v>
      </c>
      <c r="H957" t="s">
        <v>153</v>
      </c>
      <c r="I957" t="s">
        <v>294</v>
      </c>
      <c r="J957" t="s">
        <v>18</v>
      </c>
      <c r="K957" s="7" t="s">
        <v>148</v>
      </c>
      <c r="L957" t="s">
        <v>294</v>
      </c>
      <c r="M957" t="s">
        <v>294</v>
      </c>
    </row>
    <row r="958" spans="1:13" x14ac:dyDescent="0.25">
      <c r="A958">
        <v>245412</v>
      </c>
      <c r="B958">
        <v>242778</v>
      </c>
      <c r="C958" t="s">
        <v>56</v>
      </c>
      <c r="D958" t="s">
        <v>70</v>
      </c>
      <c r="E958">
        <v>30</v>
      </c>
      <c r="F958" s="11">
        <v>6004192</v>
      </c>
      <c r="G958" s="7" t="s">
        <v>165</v>
      </c>
      <c r="H958" t="s">
        <v>153</v>
      </c>
      <c r="I958" t="s">
        <v>294</v>
      </c>
      <c r="J958" t="s">
        <v>18</v>
      </c>
      <c r="K958" s="7" t="s">
        <v>148</v>
      </c>
      <c r="L958" t="s">
        <v>294</v>
      </c>
      <c r="M958" t="s">
        <v>294</v>
      </c>
    </row>
    <row r="959" spans="1:13" x14ac:dyDescent="0.25">
      <c r="A959">
        <v>245414</v>
      </c>
      <c r="B959">
        <v>242778</v>
      </c>
      <c r="C959" t="s">
        <v>56</v>
      </c>
      <c r="D959" t="s">
        <v>70</v>
      </c>
      <c r="E959">
        <v>30</v>
      </c>
      <c r="F959" s="11" t="s">
        <v>207</v>
      </c>
      <c r="G959" s="7" t="s">
        <v>165</v>
      </c>
      <c r="H959" t="s">
        <v>153</v>
      </c>
      <c r="I959" t="s">
        <v>294</v>
      </c>
      <c r="J959" t="s">
        <v>18</v>
      </c>
      <c r="K959" s="7" t="s">
        <v>148</v>
      </c>
      <c r="L959" t="s">
        <v>294</v>
      </c>
      <c r="M959" t="s">
        <v>294</v>
      </c>
    </row>
    <row r="960" spans="1:13" x14ac:dyDescent="0.25">
      <c r="A960">
        <v>245416</v>
      </c>
      <c r="B960">
        <v>242778</v>
      </c>
      <c r="C960" t="s">
        <v>56</v>
      </c>
      <c r="D960" t="s">
        <v>70</v>
      </c>
      <c r="E960">
        <v>30</v>
      </c>
      <c r="F960" s="11">
        <v>22235</v>
      </c>
      <c r="G960" s="7" t="s">
        <v>165</v>
      </c>
      <c r="H960" t="s">
        <v>153</v>
      </c>
      <c r="I960" t="s">
        <v>294</v>
      </c>
      <c r="J960" t="s">
        <v>18</v>
      </c>
      <c r="K960" s="7" t="s">
        <v>148</v>
      </c>
      <c r="L960" t="s">
        <v>294</v>
      </c>
      <c r="M960" t="s">
        <v>294</v>
      </c>
    </row>
    <row r="961" spans="1:13" x14ac:dyDescent="0.25">
      <c r="A961">
        <v>245418</v>
      </c>
      <c r="B961">
        <v>242778</v>
      </c>
      <c r="C961" t="s">
        <v>56</v>
      </c>
      <c r="D961" t="s">
        <v>70</v>
      </c>
      <c r="E961">
        <v>30</v>
      </c>
      <c r="F961" s="11">
        <v>815946</v>
      </c>
      <c r="G961" s="7" t="s">
        <v>165</v>
      </c>
      <c r="H961" t="s">
        <v>153</v>
      </c>
      <c r="I961" t="s">
        <v>294</v>
      </c>
      <c r="J961" t="s">
        <v>18</v>
      </c>
      <c r="K961" s="7" t="s">
        <v>148</v>
      </c>
      <c r="L961" t="s">
        <v>294</v>
      </c>
      <c r="M961" t="s">
        <v>294</v>
      </c>
    </row>
    <row r="962" spans="1:13" x14ac:dyDescent="0.25">
      <c r="A962">
        <v>245420</v>
      </c>
      <c r="B962">
        <v>242778</v>
      </c>
      <c r="C962" t="s">
        <v>56</v>
      </c>
      <c r="D962" t="s">
        <v>70</v>
      </c>
      <c r="E962">
        <v>30</v>
      </c>
      <c r="F962" s="11" t="s">
        <v>208</v>
      </c>
      <c r="G962" s="7" t="s">
        <v>165</v>
      </c>
      <c r="H962" t="s">
        <v>153</v>
      </c>
      <c r="I962" t="s">
        <v>294</v>
      </c>
      <c r="J962" t="s">
        <v>18</v>
      </c>
      <c r="K962" s="7" t="s">
        <v>148</v>
      </c>
      <c r="L962" t="s">
        <v>294</v>
      </c>
      <c r="M962" t="s">
        <v>294</v>
      </c>
    </row>
    <row r="963" spans="1:13" x14ac:dyDescent="0.25">
      <c r="A963">
        <v>245422</v>
      </c>
      <c r="B963">
        <v>242778</v>
      </c>
      <c r="C963" t="s">
        <v>56</v>
      </c>
      <c r="D963" t="s">
        <v>70</v>
      </c>
      <c r="E963">
        <v>30</v>
      </c>
      <c r="F963" s="11">
        <v>483462</v>
      </c>
      <c r="G963" s="7" t="s">
        <v>165</v>
      </c>
      <c r="H963" t="s">
        <v>153</v>
      </c>
      <c r="I963" t="s">
        <v>294</v>
      </c>
      <c r="J963" t="s">
        <v>18</v>
      </c>
      <c r="K963" s="7" t="s">
        <v>148</v>
      </c>
      <c r="L963" t="s">
        <v>294</v>
      </c>
      <c r="M963" t="s">
        <v>294</v>
      </c>
    </row>
    <row r="964" spans="1:13" x14ac:dyDescent="0.25">
      <c r="A964">
        <v>245424</v>
      </c>
      <c r="B964">
        <v>242778</v>
      </c>
      <c r="C964" t="s">
        <v>56</v>
      </c>
      <c r="D964" t="s">
        <v>70</v>
      </c>
      <c r="E964">
        <v>30</v>
      </c>
      <c r="F964" s="11">
        <v>7116841</v>
      </c>
      <c r="G964" s="7" t="s">
        <v>165</v>
      </c>
      <c r="H964" t="s">
        <v>153</v>
      </c>
      <c r="I964" t="s">
        <v>294</v>
      </c>
      <c r="J964" t="s">
        <v>18</v>
      </c>
      <c r="K964" s="7" t="s">
        <v>148</v>
      </c>
      <c r="L964" t="s">
        <v>294</v>
      </c>
      <c r="M964" t="s">
        <v>294</v>
      </c>
    </row>
    <row r="965" spans="1:13" x14ac:dyDescent="0.25">
      <c r="A965">
        <v>245426</v>
      </c>
      <c r="B965">
        <v>242778</v>
      </c>
      <c r="C965" t="s">
        <v>56</v>
      </c>
      <c r="D965" t="s">
        <v>70</v>
      </c>
      <c r="E965">
        <v>30</v>
      </c>
      <c r="F965" s="11">
        <v>370788</v>
      </c>
      <c r="G965" s="7" t="s">
        <v>165</v>
      </c>
      <c r="H965" t="s">
        <v>153</v>
      </c>
      <c r="I965" t="s">
        <v>294</v>
      </c>
      <c r="J965" t="s">
        <v>18</v>
      </c>
      <c r="K965" s="7" t="s">
        <v>148</v>
      </c>
      <c r="L965" t="s">
        <v>294</v>
      </c>
      <c r="M965" t="s">
        <v>294</v>
      </c>
    </row>
    <row r="966" spans="1:13" x14ac:dyDescent="0.25">
      <c r="A966">
        <v>245452</v>
      </c>
      <c r="B966">
        <v>242780</v>
      </c>
      <c r="C966" t="s">
        <v>56</v>
      </c>
      <c r="D966" t="s">
        <v>70</v>
      </c>
      <c r="E966">
        <v>55</v>
      </c>
      <c r="F966" s="11">
        <v>352102</v>
      </c>
      <c r="G966" s="7" t="s">
        <v>165</v>
      </c>
      <c r="H966" t="s">
        <v>153</v>
      </c>
      <c r="I966" t="s">
        <v>153</v>
      </c>
      <c r="J966" t="s">
        <v>18</v>
      </c>
      <c r="K966" s="7" t="s">
        <v>148</v>
      </c>
      <c r="L966">
        <v>2.76</v>
      </c>
      <c r="M966" s="12">
        <v>-38</v>
      </c>
    </row>
    <row r="967" spans="1:13" x14ac:dyDescent="0.25">
      <c r="A967">
        <v>245454</v>
      </c>
      <c r="B967">
        <v>242780</v>
      </c>
      <c r="C967" t="s">
        <v>56</v>
      </c>
      <c r="D967" t="s">
        <v>70</v>
      </c>
      <c r="E967">
        <v>55</v>
      </c>
      <c r="F967" s="11">
        <v>567117</v>
      </c>
      <c r="G967" s="7" t="s">
        <v>165</v>
      </c>
      <c r="H967" t="s">
        <v>153</v>
      </c>
      <c r="I967" t="s">
        <v>294</v>
      </c>
      <c r="J967" t="s">
        <v>18</v>
      </c>
      <c r="K967" s="7" t="s">
        <v>148</v>
      </c>
      <c r="L967" t="s">
        <v>294</v>
      </c>
      <c r="M967" t="s">
        <v>294</v>
      </c>
    </row>
    <row r="968" spans="1:13" x14ac:dyDescent="0.25">
      <c r="A968">
        <v>245456</v>
      </c>
      <c r="B968">
        <v>242780</v>
      </c>
      <c r="C968" t="s">
        <v>56</v>
      </c>
      <c r="D968" t="s">
        <v>70</v>
      </c>
      <c r="E968">
        <v>55</v>
      </c>
      <c r="F968" s="11">
        <v>2006952</v>
      </c>
      <c r="G968" s="7" t="s">
        <v>165</v>
      </c>
      <c r="H968" t="s">
        <v>153</v>
      </c>
      <c r="I968" t="s">
        <v>294</v>
      </c>
      <c r="J968" t="s">
        <v>18</v>
      </c>
      <c r="K968" s="7" t="s">
        <v>148</v>
      </c>
      <c r="L968" t="s">
        <v>294</v>
      </c>
      <c r="M968" t="s">
        <v>294</v>
      </c>
    </row>
    <row r="969" spans="1:13" x14ac:dyDescent="0.25">
      <c r="A969">
        <v>245458</v>
      </c>
      <c r="B969">
        <v>242780</v>
      </c>
      <c r="C969" t="s">
        <v>56</v>
      </c>
      <c r="D969" t="s">
        <v>70</v>
      </c>
      <c r="E969">
        <v>55</v>
      </c>
      <c r="F969" s="11">
        <v>418046</v>
      </c>
      <c r="G969" s="7" t="s">
        <v>165</v>
      </c>
      <c r="H969" t="s">
        <v>153</v>
      </c>
      <c r="I969" t="s">
        <v>294</v>
      </c>
      <c r="J969" t="s">
        <v>18</v>
      </c>
      <c r="K969" s="7" t="s">
        <v>148</v>
      </c>
      <c r="L969" t="s">
        <v>294</v>
      </c>
      <c r="M969" t="s">
        <v>294</v>
      </c>
    </row>
    <row r="970" spans="1:13" x14ac:dyDescent="0.25">
      <c r="A970">
        <v>245460</v>
      </c>
      <c r="B970">
        <v>242780</v>
      </c>
      <c r="C970" t="s">
        <v>56</v>
      </c>
      <c r="D970" t="s">
        <v>70</v>
      </c>
      <c r="E970">
        <v>55</v>
      </c>
      <c r="F970" s="11">
        <v>11879226</v>
      </c>
      <c r="G970" s="7" t="s">
        <v>165</v>
      </c>
      <c r="H970" t="s">
        <v>153</v>
      </c>
      <c r="I970" t="s">
        <v>153</v>
      </c>
      <c r="J970" t="s">
        <v>18</v>
      </c>
      <c r="K970" s="7" t="s">
        <v>148</v>
      </c>
      <c r="L970">
        <v>2.76</v>
      </c>
      <c r="M970" s="12">
        <v>1</v>
      </c>
    </row>
    <row r="971" spans="1:13" x14ac:dyDescent="0.25">
      <c r="A971">
        <v>245462</v>
      </c>
      <c r="B971">
        <v>242780</v>
      </c>
      <c r="C971" t="s">
        <v>56</v>
      </c>
      <c r="D971" t="s">
        <v>70</v>
      </c>
      <c r="E971">
        <v>55</v>
      </c>
      <c r="F971" s="11">
        <v>990450</v>
      </c>
      <c r="G971" s="7" t="s">
        <v>165</v>
      </c>
      <c r="H971" t="s">
        <v>153</v>
      </c>
      <c r="I971" t="s">
        <v>294</v>
      </c>
      <c r="J971" t="s">
        <v>18</v>
      </c>
      <c r="K971" s="7" t="s">
        <v>148</v>
      </c>
      <c r="L971" t="s">
        <v>294</v>
      </c>
      <c r="M971" t="s">
        <v>294</v>
      </c>
    </row>
    <row r="972" spans="1:13" x14ac:dyDescent="0.25">
      <c r="A972">
        <v>245464</v>
      </c>
      <c r="B972">
        <v>242780</v>
      </c>
      <c r="C972" t="s">
        <v>56</v>
      </c>
      <c r="D972" t="s">
        <v>70</v>
      </c>
      <c r="E972">
        <v>55</v>
      </c>
      <c r="F972" s="11">
        <v>55512</v>
      </c>
      <c r="G972" s="7" t="s">
        <v>165</v>
      </c>
      <c r="H972" t="s">
        <v>153</v>
      </c>
      <c r="I972" t="s">
        <v>294</v>
      </c>
      <c r="J972" t="s">
        <v>18</v>
      </c>
      <c r="K972" s="7" t="s">
        <v>148</v>
      </c>
      <c r="L972" t="s">
        <v>294</v>
      </c>
      <c r="M972" t="s">
        <v>294</v>
      </c>
    </row>
    <row r="973" spans="1:13" x14ac:dyDescent="0.25">
      <c r="A973">
        <v>245466</v>
      </c>
      <c r="B973">
        <v>242780</v>
      </c>
      <c r="C973" t="s">
        <v>56</v>
      </c>
      <c r="D973" t="s">
        <v>70</v>
      </c>
      <c r="E973">
        <v>55</v>
      </c>
      <c r="F973" s="11">
        <v>108115336</v>
      </c>
      <c r="G973" s="7" t="s">
        <v>165</v>
      </c>
      <c r="H973" t="s">
        <v>153</v>
      </c>
      <c r="I973" t="s">
        <v>294</v>
      </c>
      <c r="J973" t="s">
        <v>18</v>
      </c>
      <c r="K973" s="7" t="s">
        <v>148</v>
      </c>
      <c r="L973" t="s">
        <v>294</v>
      </c>
      <c r="M973" t="s">
        <v>294</v>
      </c>
    </row>
    <row r="974" spans="1:13" x14ac:dyDescent="0.25">
      <c r="A974">
        <v>245468</v>
      </c>
      <c r="B974">
        <v>242781</v>
      </c>
      <c r="C974" t="s">
        <v>56</v>
      </c>
      <c r="D974" t="s">
        <v>70</v>
      </c>
      <c r="E974">
        <v>59</v>
      </c>
      <c r="F974" s="11">
        <v>98109781</v>
      </c>
      <c r="G974" s="7" t="s">
        <v>165</v>
      </c>
      <c r="H974" t="s">
        <v>153</v>
      </c>
      <c r="I974" t="s">
        <v>153</v>
      </c>
      <c r="J974" t="s">
        <v>18</v>
      </c>
      <c r="K974" s="7" t="s">
        <v>148</v>
      </c>
      <c r="L974">
        <v>2.76</v>
      </c>
      <c r="M974" s="12">
        <v>7</v>
      </c>
    </row>
    <row r="975" spans="1:13" x14ac:dyDescent="0.25">
      <c r="A975">
        <v>245470</v>
      </c>
      <c r="B975">
        <v>242781</v>
      </c>
      <c r="C975" t="s">
        <v>56</v>
      </c>
      <c r="D975" t="s">
        <v>70</v>
      </c>
      <c r="E975">
        <v>59</v>
      </c>
      <c r="F975" s="11">
        <v>127096933</v>
      </c>
      <c r="G975" s="7" t="s">
        <v>165</v>
      </c>
      <c r="H975" t="s">
        <v>153</v>
      </c>
      <c r="I975" t="s">
        <v>294</v>
      </c>
      <c r="J975" t="s">
        <v>18</v>
      </c>
      <c r="K975" s="7" t="s">
        <v>148</v>
      </c>
      <c r="L975" t="s">
        <v>294</v>
      </c>
      <c r="M975" t="s">
        <v>294</v>
      </c>
    </row>
    <row r="976" spans="1:13" x14ac:dyDescent="0.25">
      <c r="A976">
        <v>245472</v>
      </c>
      <c r="B976">
        <v>242781</v>
      </c>
      <c r="C976" t="s">
        <v>56</v>
      </c>
      <c r="D976" t="s">
        <v>70</v>
      </c>
      <c r="E976">
        <v>59</v>
      </c>
      <c r="F976" s="11">
        <v>304539</v>
      </c>
      <c r="G976" s="7" t="s">
        <v>165</v>
      </c>
      <c r="H976" t="s">
        <v>153</v>
      </c>
      <c r="I976" t="s">
        <v>153</v>
      </c>
      <c r="J976" t="s">
        <v>18</v>
      </c>
      <c r="K976" s="7" t="s">
        <v>148</v>
      </c>
      <c r="L976">
        <v>2.76</v>
      </c>
      <c r="M976" s="12">
        <v>41</v>
      </c>
    </row>
    <row r="977" spans="1:13" x14ac:dyDescent="0.25">
      <c r="A977">
        <v>245474</v>
      </c>
      <c r="B977">
        <v>242781</v>
      </c>
      <c r="C977" t="s">
        <v>56</v>
      </c>
      <c r="D977" t="s">
        <v>70</v>
      </c>
      <c r="E977">
        <v>59</v>
      </c>
      <c r="F977" s="11">
        <v>7791056023298</v>
      </c>
      <c r="G977" s="7" t="s">
        <v>165</v>
      </c>
      <c r="H977" t="s">
        <v>153</v>
      </c>
      <c r="I977" t="s">
        <v>294</v>
      </c>
      <c r="J977" t="s">
        <v>18</v>
      </c>
      <c r="K977" s="7" t="s">
        <v>148</v>
      </c>
      <c r="L977" t="s">
        <v>294</v>
      </c>
      <c r="M977" t="s">
        <v>294</v>
      </c>
    </row>
    <row r="978" spans="1:13" x14ac:dyDescent="0.25">
      <c r="A978">
        <v>245476</v>
      </c>
      <c r="B978">
        <v>242781</v>
      </c>
      <c r="C978" t="s">
        <v>56</v>
      </c>
      <c r="D978" t="s">
        <v>70</v>
      </c>
      <c r="E978">
        <v>59</v>
      </c>
      <c r="F978" s="11">
        <v>11911</v>
      </c>
      <c r="G978" s="7" t="s">
        <v>165</v>
      </c>
      <c r="H978" t="s">
        <v>153</v>
      </c>
      <c r="I978" t="s">
        <v>294</v>
      </c>
      <c r="J978" t="s">
        <v>18</v>
      </c>
      <c r="K978" s="7" t="s">
        <v>148</v>
      </c>
      <c r="L978" t="s">
        <v>294</v>
      </c>
      <c r="M978" t="s">
        <v>294</v>
      </c>
    </row>
    <row r="979" spans="1:13" x14ac:dyDescent="0.25">
      <c r="A979">
        <v>245478</v>
      </c>
      <c r="B979">
        <v>242781</v>
      </c>
      <c r="C979" t="s">
        <v>56</v>
      </c>
      <c r="D979" t="s">
        <v>70</v>
      </c>
      <c r="E979">
        <v>59</v>
      </c>
      <c r="F979" s="11">
        <v>269469</v>
      </c>
      <c r="G979" s="7" t="s">
        <v>165</v>
      </c>
      <c r="H979" t="s">
        <v>153</v>
      </c>
      <c r="I979" t="s">
        <v>294</v>
      </c>
      <c r="J979" t="s">
        <v>18</v>
      </c>
      <c r="K979" s="7" t="s">
        <v>148</v>
      </c>
      <c r="L979" t="s">
        <v>294</v>
      </c>
      <c r="M979" t="s">
        <v>294</v>
      </c>
    </row>
    <row r="980" spans="1:13" x14ac:dyDescent="0.25">
      <c r="A980">
        <v>245480</v>
      </c>
      <c r="B980">
        <v>242781</v>
      </c>
      <c r="C980" t="s">
        <v>56</v>
      </c>
      <c r="D980" t="s">
        <v>70</v>
      </c>
      <c r="E980">
        <v>59</v>
      </c>
      <c r="F980" s="11">
        <v>22492</v>
      </c>
      <c r="G980" s="7" t="s">
        <v>165</v>
      </c>
      <c r="H980" t="s">
        <v>153</v>
      </c>
      <c r="I980" t="s">
        <v>153</v>
      </c>
      <c r="J980" t="s">
        <v>18</v>
      </c>
      <c r="K980" s="7" t="s">
        <v>148</v>
      </c>
      <c r="L980">
        <v>2.76</v>
      </c>
      <c r="M980" s="12">
        <v>45</v>
      </c>
    </row>
    <row r="981" spans="1:13" x14ac:dyDescent="0.25">
      <c r="A981">
        <v>245482</v>
      </c>
      <c r="B981">
        <v>242781</v>
      </c>
      <c r="C981" t="s">
        <v>56</v>
      </c>
      <c r="D981" t="s">
        <v>70</v>
      </c>
      <c r="E981">
        <v>59</v>
      </c>
      <c r="F981" s="11">
        <v>186494</v>
      </c>
      <c r="G981" s="7" t="s">
        <v>165</v>
      </c>
      <c r="H981" t="s">
        <v>153</v>
      </c>
      <c r="I981" t="s">
        <v>153</v>
      </c>
      <c r="J981" t="s">
        <v>18</v>
      </c>
      <c r="K981" s="7" t="s">
        <v>148</v>
      </c>
      <c r="L981">
        <v>2.76</v>
      </c>
      <c r="M981" s="12">
        <v>0</v>
      </c>
    </row>
    <row r="982" spans="1:13" x14ac:dyDescent="0.25">
      <c r="A982">
        <v>245484</v>
      </c>
      <c r="B982">
        <v>242781</v>
      </c>
      <c r="C982" t="s">
        <v>56</v>
      </c>
      <c r="D982" t="s">
        <v>70</v>
      </c>
      <c r="E982">
        <v>59</v>
      </c>
      <c r="F982" s="11">
        <v>58648</v>
      </c>
      <c r="G982" s="7" t="s">
        <v>165</v>
      </c>
      <c r="H982" t="s">
        <v>153</v>
      </c>
      <c r="I982" t="s">
        <v>153</v>
      </c>
      <c r="J982" t="s">
        <v>18</v>
      </c>
      <c r="K982" s="7" t="s">
        <v>148</v>
      </c>
      <c r="L982">
        <v>2.76</v>
      </c>
      <c r="M982" s="12">
        <v>-13</v>
      </c>
    </row>
    <row r="983" spans="1:13" x14ac:dyDescent="0.25">
      <c r="A983">
        <v>245486</v>
      </c>
      <c r="B983">
        <v>242781</v>
      </c>
      <c r="C983" t="s">
        <v>56</v>
      </c>
      <c r="D983" t="s">
        <v>70</v>
      </c>
      <c r="E983">
        <v>59</v>
      </c>
      <c r="F983" s="11">
        <v>35079</v>
      </c>
      <c r="G983" s="7" t="s">
        <v>165</v>
      </c>
      <c r="H983" t="s">
        <v>153</v>
      </c>
      <c r="I983" t="s">
        <v>294</v>
      </c>
      <c r="J983" t="s">
        <v>18</v>
      </c>
      <c r="K983" s="7" t="s">
        <v>148</v>
      </c>
      <c r="L983" t="s">
        <v>294</v>
      </c>
      <c r="M983" t="s">
        <v>294</v>
      </c>
    </row>
    <row r="984" spans="1:13" x14ac:dyDescent="0.25">
      <c r="A984">
        <v>245488</v>
      </c>
      <c r="B984">
        <v>242781</v>
      </c>
      <c r="C984" t="s">
        <v>56</v>
      </c>
      <c r="D984" t="s">
        <v>70</v>
      </c>
      <c r="E984">
        <v>59</v>
      </c>
      <c r="F984" s="11">
        <v>2484540</v>
      </c>
      <c r="G984" s="7" t="s">
        <v>165</v>
      </c>
      <c r="H984" t="s">
        <v>153</v>
      </c>
      <c r="I984" t="s">
        <v>294</v>
      </c>
      <c r="J984" t="s">
        <v>18</v>
      </c>
      <c r="K984" s="7" t="s">
        <v>148</v>
      </c>
      <c r="L984" t="s">
        <v>294</v>
      </c>
      <c r="M984" t="s">
        <v>294</v>
      </c>
    </row>
    <row r="985" spans="1:13" x14ac:dyDescent="0.25">
      <c r="A985">
        <v>245490</v>
      </c>
      <c r="B985">
        <v>242781</v>
      </c>
      <c r="C985" t="s">
        <v>56</v>
      </c>
      <c r="D985" t="s">
        <v>70</v>
      </c>
      <c r="E985">
        <v>59</v>
      </c>
      <c r="F985" s="11">
        <v>360658</v>
      </c>
      <c r="G985" s="7" t="s">
        <v>165</v>
      </c>
      <c r="H985" t="s">
        <v>153</v>
      </c>
      <c r="I985" t="s">
        <v>294</v>
      </c>
      <c r="J985" t="s">
        <v>18</v>
      </c>
      <c r="K985" s="7" t="s">
        <v>148</v>
      </c>
      <c r="L985" t="s">
        <v>294</v>
      </c>
      <c r="M985" t="s">
        <v>294</v>
      </c>
    </row>
    <row r="986" spans="1:13" x14ac:dyDescent="0.25">
      <c r="A986">
        <v>245966</v>
      </c>
      <c r="B986">
        <v>242792</v>
      </c>
      <c r="C986" t="s">
        <v>56</v>
      </c>
      <c r="D986" t="s">
        <v>71</v>
      </c>
      <c r="E986">
        <v>31</v>
      </c>
      <c r="F986" s="11">
        <v>2235087</v>
      </c>
      <c r="G986" s="7" t="s">
        <v>165</v>
      </c>
      <c r="H986" t="s">
        <v>153</v>
      </c>
      <c r="I986" t="s">
        <v>153</v>
      </c>
      <c r="J986" t="s">
        <v>18</v>
      </c>
      <c r="K986" s="7" t="s">
        <v>148</v>
      </c>
      <c r="L986">
        <v>2.76</v>
      </c>
      <c r="M986" s="12">
        <v>0</v>
      </c>
    </row>
    <row r="987" spans="1:13" x14ac:dyDescent="0.25">
      <c r="A987">
        <v>245970</v>
      </c>
      <c r="B987">
        <v>242792</v>
      </c>
      <c r="C987" t="s">
        <v>56</v>
      </c>
      <c r="D987" t="s">
        <v>71</v>
      </c>
      <c r="E987">
        <v>31</v>
      </c>
      <c r="F987" s="11">
        <v>45301</v>
      </c>
      <c r="G987" s="7" t="s">
        <v>165</v>
      </c>
      <c r="H987" t="s">
        <v>153</v>
      </c>
      <c r="I987" t="s">
        <v>153</v>
      </c>
      <c r="J987" t="s">
        <v>18</v>
      </c>
      <c r="K987" s="7" t="s">
        <v>148</v>
      </c>
      <c r="L987">
        <v>2.76</v>
      </c>
      <c r="M987" s="12">
        <v>911</v>
      </c>
    </row>
    <row r="988" spans="1:13" x14ac:dyDescent="0.25">
      <c r="A988">
        <v>245972</v>
      </c>
      <c r="B988">
        <v>242792</v>
      </c>
      <c r="C988" t="s">
        <v>56</v>
      </c>
      <c r="D988" t="s">
        <v>71</v>
      </c>
      <c r="E988">
        <v>31</v>
      </c>
      <c r="F988" s="11">
        <v>421107</v>
      </c>
      <c r="G988" s="7" t="s">
        <v>165</v>
      </c>
      <c r="H988" t="s">
        <v>153</v>
      </c>
      <c r="I988" t="s">
        <v>153</v>
      </c>
      <c r="J988" t="s">
        <v>18</v>
      </c>
      <c r="K988" s="7" t="s">
        <v>148</v>
      </c>
      <c r="L988">
        <v>2.76</v>
      </c>
      <c r="M988" s="12">
        <v>0</v>
      </c>
    </row>
    <row r="989" spans="1:13" x14ac:dyDescent="0.25">
      <c r="A989">
        <v>246046</v>
      </c>
      <c r="B989">
        <v>242798</v>
      </c>
      <c r="C989" t="s">
        <v>56</v>
      </c>
      <c r="D989" t="s">
        <v>71</v>
      </c>
      <c r="E989">
        <v>5</v>
      </c>
      <c r="F989" s="11">
        <v>270926</v>
      </c>
      <c r="G989" s="7" t="s">
        <v>165</v>
      </c>
      <c r="H989" t="s">
        <v>153</v>
      </c>
      <c r="I989" t="s">
        <v>153</v>
      </c>
      <c r="J989" t="s">
        <v>18</v>
      </c>
      <c r="K989" s="7" t="s">
        <v>148</v>
      </c>
      <c r="L989">
        <v>2.76</v>
      </c>
      <c r="M989" s="12">
        <v>0</v>
      </c>
    </row>
    <row r="990" spans="1:13" x14ac:dyDescent="0.25">
      <c r="A990">
        <v>246048</v>
      </c>
      <c r="B990">
        <v>242798</v>
      </c>
      <c r="C990" t="s">
        <v>56</v>
      </c>
      <c r="D990" t="s">
        <v>71</v>
      </c>
      <c r="E990">
        <v>5</v>
      </c>
      <c r="F990" s="11">
        <v>1029630</v>
      </c>
      <c r="G990" s="7" t="s">
        <v>165</v>
      </c>
      <c r="H990" t="s">
        <v>153</v>
      </c>
      <c r="I990" t="s">
        <v>153</v>
      </c>
      <c r="J990" t="s">
        <v>18</v>
      </c>
      <c r="K990" s="7" t="s">
        <v>148</v>
      </c>
      <c r="L990">
        <v>2.76</v>
      </c>
      <c r="M990" s="12">
        <v>160</v>
      </c>
    </row>
    <row r="991" spans="1:13" x14ac:dyDescent="0.25">
      <c r="A991">
        <v>246050</v>
      </c>
      <c r="B991">
        <v>242798</v>
      </c>
      <c r="C991" t="s">
        <v>56</v>
      </c>
      <c r="D991" t="s">
        <v>71</v>
      </c>
      <c r="E991">
        <v>5</v>
      </c>
      <c r="F991" s="11">
        <v>1032774</v>
      </c>
      <c r="G991" s="7" t="s">
        <v>165</v>
      </c>
      <c r="H991" t="s">
        <v>153</v>
      </c>
      <c r="I991" t="s">
        <v>153</v>
      </c>
      <c r="J991" t="s">
        <v>18</v>
      </c>
      <c r="K991" s="7" t="s">
        <v>148</v>
      </c>
      <c r="L991">
        <v>2.76</v>
      </c>
      <c r="M991" s="12">
        <v>0</v>
      </c>
    </row>
    <row r="992" spans="1:13" x14ac:dyDescent="0.25">
      <c r="A992">
        <v>246644</v>
      </c>
      <c r="B992">
        <v>242821</v>
      </c>
      <c r="C992" t="s">
        <v>56</v>
      </c>
      <c r="D992" t="s">
        <v>22</v>
      </c>
      <c r="E992">
        <v>85</v>
      </c>
      <c r="F992" s="11">
        <v>47294</v>
      </c>
      <c r="G992" s="7" t="s">
        <v>165</v>
      </c>
      <c r="H992" t="s">
        <v>153</v>
      </c>
      <c r="I992" t="s">
        <v>153</v>
      </c>
      <c r="J992" t="s">
        <v>18</v>
      </c>
      <c r="K992" s="7" t="s">
        <v>148</v>
      </c>
      <c r="L992">
        <v>2.76</v>
      </c>
      <c r="M992" s="12">
        <v>400</v>
      </c>
    </row>
    <row r="993" spans="1:13" x14ac:dyDescent="0.25">
      <c r="A993">
        <v>246646</v>
      </c>
      <c r="B993">
        <v>242821</v>
      </c>
      <c r="C993" t="s">
        <v>56</v>
      </c>
      <c r="D993" t="s">
        <v>22</v>
      </c>
      <c r="E993">
        <v>85</v>
      </c>
      <c r="F993" s="11">
        <v>10362743</v>
      </c>
      <c r="G993" s="7" t="s">
        <v>165</v>
      </c>
      <c r="H993" t="s">
        <v>153</v>
      </c>
      <c r="I993" t="s">
        <v>153</v>
      </c>
      <c r="J993" t="s">
        <v>18</v>
      </c>
      <c r="K993" s="7" t="s">
        <v>148</v>
      </c>
      <c r="L993">
        <v>2.76</v>
      </c>
      <c r="M993" s="12">
        <v>0</v>
      </c>
    </row>
    <row r="994" spans="1:13" x14ac:dyDescent="0.25">
      <c r="A994">
        <v>246648</v>
      </c>
      <c r="B994">
        <v>242821</v>
      </c>
      <c r="C994" t="s">
        <v>56</v>
      </c>
      <c r="D994" t="s">
        <v>22</v>
      </c>
      <c r="E994">
        <v>85</v>
      </c>
      <c r="F994" s="11">
        <v>143434</v>
      </c>
      <c r="G994" s="7" t="s">
        <v>165</v>
      </c>
      <c r="H994" t="s">
        <v>153</v>
      </c>
      <c r="I994" t="s">
        <v>153</v>
      </c>
      <c r="J994" t="s">
        <v>18</v>
      </c>
      <c r="K994" s="7" t="s">
        <v>148</v>
      </c>
      <c r="L994">
        <v>2.76</v>
      </c>
      <c r="M994" s="12">
        <v>12</v>
      </c>
    </row>
    <row r="995" spans="1:13" x14ac:dyDescent="0.25">
      <c r="A995">
        <v>246650</v>
      </c>
      <c r="B995">
        <v>242821</v>
      </c>
      <c r="C995" t="s">
        <v>56</v>
      </c>
      <c r="D995" t="s">
        <v>22</v>
      </c>
      <c r="E995">
        <v>85</v>
      </c>
      <c r="F995" s="11">
        <v>779157028073</v>
      </c>
      <c r="G995" s="7" t="s">
        <v>165</v>
      </c>
      <c r="H995" t="s">
        <v>153</v>
      </c>
      <c r="I995" t="s">
        <v>294</v>
      </c>
      <c r="J995" t="s">
        <v>18</v>
      </c>
      <c r="K995" s="7" t="s">
        <v>148</v>
      </c>
      <c r="L995" t="s">
        <v>294</v>
      </c>
      <c r="M995" t="s">
        <v>294</v>
      </c>
    </row>
    <row r="996" spans="1:13" x14ac:dyDescent="0.25">
      <c r="A996">
        <v>246652</v>
      </c>
      <c r="B996">
        <v>242821</v>
      </c>
      <c r="C996" t="s">
        <v>56</v>
      </c>
      <c r="D996" t="s">
        <v>22</v>
      </c>
      <c r="E996">
        <v>85</v>
      </c>
      <c r="F996" s="11" t="s">
        <v>209</v>
      </c>
      <c r="G996" s="7" t="s">
        <v>165</v>
      </c>
      <c r="H996" t="s">
        <v>153</v>
      </c>
      <c r="I996" t="s">
        <v>294</v>
      </c>
      <c r="J996" t="s">
        <v>18</v>
      </c>
      <c r="K996" s="7" t="s">
        <v>148</v>
      </c>
      <c r="L996" t="s">
        <v>294</v>
      </c>
      <c r="M996" t="s">
        <v>294</v>
      </c>
    </row>
    <row r="997" spans="1:13" x14ac:dyDescent="0.25">
      <c r="A997">
        <v>246654</v>
      </c>
      <c r="B997">
        <v>242821</v>
      </c>
      <c r="C997" t="s">
        <v>56</v>
      </c>
      <c r="D997" t="s">
        <v>22</v>
      </c>
      <c r="E997">
        <v>85</v>
      </c>
      <c r="F997" s="11">
        <v>838498</v>
      </c>
      <c r="G997" s="7" t="s">
        <v>165</v>
      </c>
      <c r="H997" t="s">
        <v>153</v>
      </c>
      <c r="I997" t="s">
        <v>294</v>
      </c>
      <c r="J997" t="s">
        <v>18</v>
      </c>
      <c r="K997" s="7" t="s">
        <v>148</v>
      </c>
      <c r="L997" t="s">
        <v>294</v>
      </c>
      <c r="M997" t="s">
        <v>294</v>
      </c>
    </row>
    <row r="998" spans="1:13" x14ac:dyDescent="0.25">
      <c r="A998">
        <v>246656</v>
      </c>
      <c r="B998">
        <v>242821</v>
      </c>
      <c r="C998" t="s">
        <v>56</v>
      </c>
      <c r="D998" t="s">
        <v>22</v>
      </c>
      <c r="E998">
        <v>85</v>
      </c>
      <c r="F998" s="11">
        <v>531191</v>
      </c>
      <c r="G998" s="7" t="s">
        <v>165</v>
      </c>
      <c r="H998" t="s">
        <v>153</v>
      </c>
      <c r="I998" t="s">
        <v>153</v>
      </c>
      <c r="J998" t="s">
        <v>18</v>
      </c>
      <c r="K998" s="7" t="s">
        <v>148</v>
      </c>
      <c r="L998">
        <v>2.76</v>
      </c>
      <c r="M998" s="12">
        <v>0</v>
      </c>
    </row>
    <row r="999" spans="1:13" x14ac:dyDescent="0.25">
      <c r="A999">
        <v>246658</v>
      </c>
      <c r="B999">
        <v>242821</v>
      </c>
      <c r="C999" t="s">
        <v>56</v>
      </c>
      <c r="D999" t="s">
        <v>22</v>
      </c>
      <c r="E999">
        <v>85</v>
      </c>
      <c r="F999" s="11">
        <v>143625</v>
      </c>
      <c r="G999" s="7" t="s">
        <v>165</v>
      </c>
      <c r="H999" t="s">
        <v>153</v>
      </c>
      <c r="I999" t="s">
        <v>153</v>
      </c>
      <c r="J999" t="s">
        <v>18</v>
      </c>
      <c r="K999" s="7" t="s">
        <v>148</v>
      </c>
      <c r="L999">
        <v>2.76</v>
      </c>
      <c r="M999" s="12">
        <v>50</v>
      </c>
    </row>
    <row r="1000" spans="1:13" x14ac:dyDescent="0.25">
      <c r="A1000">
        <v>246660</v>
      </c>
      <c r="B1000">
        <v>242821</v>
      </c>
      <c r="C1000" t="s">
        <v>56</v>
      </c>
      <c r="D1000" t="s">
        <v>22</v>
      </c>
      <c r="E1000">
        <v>85</v>
      </c>
      <c r="F1000" s="11">
        <v>209148</v>
      </c>
      <c r="G1000" s="7" t="s">
        <v>165</v>
      </c>
      <c r="H1000" t="s">
        <v>153</v>
      </c>
      <c r="I1000" t="s">
        <v>294</v>
      </c>
      <c r="J1000" t="s">
        <v>18</v>
      </c>
      <c r="K1000" s="7" t="s">
        <v>148</v>
      </c>
      <c r="L1000" t="s">
        <v>294</v>
      </c>
      <c r="M1000" t="s">
        <v>294</v>
      </c>
    </row>
    <row r="1001" spans="1:13" x14ac:dyDescent="0.25">
      <c r="A1001">
        <v>246662</v>
      </c>
      <c r="B1001">
        <v>242821</v>
      </c>
      <c r="C1001" t="s">
        <v>56</v>
      </c>
      <c r="D1001" t="s">
        <v>22</v>
      </c>
      <c r="E1001">
        <v>85</v>
      </c>
      <c r="F1001" s="11">
        <v>136154</v>
      </c>
      <c r="G1001" s="7" t="s">
        <v>165</v>
      </c>
      <c r="H1001" t="s">
        <v>153</v>
      </c>
      <c r="I1001" t="s">
        <v>294</v>
      </c>
      <c r="J1001" t="s">
        <v>18</v>
      </c>
      <c r="K1001" s="7" t="s">
        <v>148</v>
      </c>
      <c r="L1001" t="s">
        <v>294</v>
      </c>
      <c r="M1001" t="s">
        <v>294</v>
      </c>
    </row>
    <row r="1002" spans="1:13" x14ac:dyDescent="0.25">
      <c r="A1002">
        <v>246664</v>
      </c>
      <c r="B1002">
        <v>242821</v>
      </c>
      <c r="C1002" t="s">
        <v>56</v>
      </c>
      <c r="D1002" t="s">
        <v>22</v>
      </c>
      <c r="E1002">
        <v>85</v>
      </c>
      <c r="F1002" s="11">
        <v>29306811</v>
      </c>
      <c r="G1002" s="7" t="s">
        <v>165</v>
      </c>
      <c r="H1002" t="s">
        <v>153</v>
      </c>
      <c r="I1002" t="s">
        <v>153</v>
      </c>
      <c r="J1002" t="s">
        <v>18</v>
      </c>
      <c r="K1002" s="7" t="s">
        <v>148</v>
      </c>
      <c r="L1002">
        <v>2.76</v>
      </c>
      <c r="M1002" s="12">
        <v>73</v>
      </c>
    </row>
    <row r="1003" spans="1:13" x14ac:dyDescent="0.25">
      <c r="A1003">
        <v>246666</v>
      </c>
      <c r="B1003">
        <v>242821</v>
      </c>
      <c r="C1003" t="s">
        <v>56</v>
      </c>
      <c r="D1003" t="s">
        <v>22</v>
      </c>
      <c r="E1003">
        <v>85</v>
      </c>
      <c r="F1003" s="11">
        <v>316258</v>
      </c>
      <c r="G1003" s="7" t="s">
        <v>165</v>
      </c>
      <c r="H1003" t="s">
        <v>153</v>
      </c>
      <c r="I1003" t="s">
        <v>294</v>
      </c>
      <c r="J1003" t="s">
        <v>18</v>
      </c>
      <c r="K1003" s="7" t="s">
        <v>148</v>
      </c>
      <c r="L1003" t="s">
        <v>294</v>
      </c>
      <c r="M1003" t="s">
        <v>294</v>
      </c>
    </row>
    <row r="1004" spans="1:13" x14ac:dyDescent="0.25">
      <c r="A1004">
        <v>246676</v>
      </c>
      <c r="B1004">
        <v>242823</v>
      </c>
      <c r="C1004" t="s">
        <v>56</v>
      </c>
      <c r="D1004" t="s">
        <v>22</v>
      </c>
      <c r="E1004">
        <v>91</v>
      </c>
      <c r="F1004" s="11">
        <v>8957160</v>
      </c>
      <c r="G1004" s="7" t="s">
        <v>165</v>
      </c>
      <c r="H1004" t="s">
        <v>153</v>
      </c>
      <c r="I1004" t="s">
        <v>294</v>
      </c>
      <c r="J1004" t="s">
        <v>18</v>
      </c>
      <c r="K1004" s="7" t="s">
        <v>148</v>
      </c>
      <c r="L1004" t="s">
        <v>294</v>
      </c>
      <c r="M1004" t="s">
        <v>294</v>
      </c>
    </row>
    <row r="1005" spans="1:13" x14ac:dyDescent="0.25">
      <c r="A1005">
        <v>246678</v>
      </c>
      <c r="B1005">
        <v>242823</v>
      </c>
      <c r="C1005" t="s">
        <v>56</v>
      </c>
      <c r="D1005" t="s">
        <v>22</v>
      </c>
      <c r="E1005">
        <v>91</v>
      </c>
      <c r="F1005" s="11">
        <v>4813</v>
      </c>
      <c r="G1005" s="7" t="s">
        <v>165</v>
      </c>
      <c r="H1005" t="s">
        <v>153</v>
      </c>
      <c r="I1005" t="s">
        <v>294</v>
      </c>
      <c r="J1005" t="s">
        <v>18</v>
      </c>
      <c r="K1005" s="7" t="s">
        <v>148</v>
      </c>
      <c r="L1005" t="s">
        <v>294</v>
      </c>
      <c r="M1005" t="s">
        <v>294</v>
      </c>
    </row>
    <row r="1006" spans="1:13" x14ac:dyDescent="0.25">
      <c r="A1006">
        <v>246680</v>
      </c>
      <c r="B1006">
        <v>242823</v>
      </c>
      <c r="C1006" t="s">
        <v>56</v>
      </c>
      <c r="D1006" t="s">
        <v>22</v>
      </c>
      <c r="E1006">
        <v>91</v>
      </c>
      <c r="F1006" s="11" t="s">
        <v>210</v>
      </c>
      <c r="G1006" s="7" t="s">
        <v>165</v>
      </c>
      <c r="H1006" t="s">
        <v>153</v>
      </c>
      <c r="I1006" t="s">
        <v>294</v>
      </c>
      <c r="J1006" t="s">
        <v>18</v>
      </c>
      <c r="K1006" s="7" t="s">
        <v>148</v>
      </c>
      <c r="L1006" t="s">
        <v>294</v>
      </c>
      <c r="M1006" t="s">
        <v>294</v>
      </c>
    </row>
    <row r="1007" spans="1:13" x14ac:dyDescent="0.25">
      <c r="A1007">
        <v>246682</v>
      </c>
      <c r="B1007">
        <v>242823</v>
      </c>
      <c r="C1007" t="s">
        <v>56</v>
      </c>
      <c r="D1007" t="s">
        <v>22</v>
      </c>
      <c r="E1007">
        <v>91</v>
      </c>
      <c r="F1007" s="11" t="s">
        <v>211</v>
      </c>
      <c r="G1007" s="7" t="s">
        <v>165</v>
      </c>
      <c r="H1007" t="s">
        <v>153</v>
      </c>
      <c r="I1007" t="s">
        <v>153</v>
      </c>
      <c r="J1007" t="s">
        <v>18</v>
      </c>
      <c r="K1007" s="7" t="s">
        <v>148</v>
      </c>
      <c r="L1007">
        <v>2.76</v>
      </c>
      <c r="M1007" s="12">
        <v>10</v>
      </c>
    </row>
    <row r="1008" spans="1:13" x14ac:dyDescent="0.25">
      <c r="A1008">
        <v>246684</v>
      </c>
      <c r="B1008">
        <v>242823</v>
      </c>
      <c r="C1008" t="s">
        <v>56</v>
      </c>
      <c r="D1008" t="s">
        <v>22</v>
      </c>
      <c r="E1008">
        <v>91</v>
      </c>
      <c r="F1008" s="11">
        <v>7789134078723</v>
      </c>
      <c r="G1008" s="7" t="s">
        <v>165</v>
      </c>
      <c r="H1008" t="s">
        <v>153</v>
      </c>
      <c r="I1008" t="s">
        <v>153</v>
      </c>
      <c r="J1008" t="s">
        <v>18</v>
      </c>
      <c r="K1008" s="7" t="s">
        <v>148</v>
      </c>
      <c r="L1008">
        <v>2.76</v>
      </c>
      <c r="M1008" s="12">
        <v>11</v>
      </c>
    </row>
    <row r="1009" spans="1:13" x14ac:dyDescent="0.25">
      <c r="A1009">
        <v>246686</v>
      </c>
      <c r="B1009">
        <v>242823</v>
      </c>
      <c r="C1009" t="s">
        <v>56</v>
      </c>
      <c r="D1009" t="s">
        <v>22</v>
      </c>
      <c r="E1009">
        <v>91</v>
      </c>
      <c r="F1009" s="11">
        <v>114232305</v>
      </c>
      <c r="G1009" s="7" t="s">
        <v>165</v>
      </c>
      <c r="H1009" t="s">
        <v>153</v>
      </c>
      <c r="I1009" t="s">
        <v>294</v>
      </c>
      <c r="J1009" t="s">
        <v>18</v>
      </c>
      <c r="K1009" s="7" t="s">
        <v>148</v>
      </c>
      <c r="L1009" t="s">
        <v>294</v>
      </c>
      <c r="M1009" t="s">
        <v>294</v>
      </c>
    </row>
    <row r="1010" spans="1:13" x14ac:dyDescent="0.25">
      <c r="A1010">
        <v>246688</v>
      </c>
      <c r="B1010">
        <v>242823</v>
      </c>
      <c r="C1010" t="s">
        <v>56</v>
      </c>
      <c r="D1010" t="s">
        <v>22</v>
      </c>
      <c r="E1010">
        <v>91</v>
      </c>
      <c r="F1010" s="11">
        <v>17000397</v>
      </c>
      <c r="G1010" s="7" t="s">
        <v>165</v>
      </c>
      <c r="H1010" t="s">
        <v>153</v>
      </c>
      <c r="I1010" t="s">
        <v>294</v>
      </c>
      <c r="J1010" t="s">
        <v>18</v>
      </c>
      <c r="K1010" s="7" t="s">
        <v>148</v>
      </c>
      <c r="L1010" t="s">
        <v>294</v>
      </c>
      <c r="M1010" t="s">
        <v>294</v>
      </c>
    </row>
    <row r="1011" spans="1:13" x14ac:dyDescent="0.25">
      <c r="A1011">
        <v>246690</v>
      </c>
      <c r="B1011">
        <v>242823</v>
      </c>
      <c r="C1011" t="s">
        <v>56</v>
      </c>
      <c r="D1011" t="s">
        <v>22</v>
      </c>
      <c r="E1011">
        <v>91</v>
      </c>
      <c r="F1011" s="11">
        <v>57006835</v>
      </c>
      <c r="G1011" s="7" t="s">
        <v>165</v>
      </c>
      <c r="H1011" t="s">
        <v>153</v>
      </c>
      <c r="I1011" t="s">
        <v>153</v>
      </c>
      <c r="J1011" t="s">
        <v>18</v>
      </c>
      <c r="K1011" s="7" t="s">
        <v>148</v>
      </c>
      <c r="L1011">
        <v>2.76</v>
      </c>
      <c r="M1011" s="12">
        <v>0</v>
      </c>
    </row>
    <row r="1012" spans="1:13" x14ac:dyDescent="0.25">
      <c r="A1012">
        <v>246836</v>
      </c>
      <c r="B1012">
        <v>242828</v>
      </c>
      <c r="C1012" t="s">
        <v>56</v>
      </c>
      <c r="D1012" t="s">
        <v>22</v>
      </c>
      <c r="E1012">
        <v>87</v>
      </c>
      <c r="F1012" s="11">
        <v>146859</v>
      </c>
      <c r="G1012" s="7" t="s">
        <v>165</v>
      </c>
      <c r="H1012" t="s">
        <v>153</v>
      </c>
      <c r="I1012" t="s">
        <v>153</v>
      </c>
      <c r="J1012" t="s">
        <v>18</v>
      </c>
      <c r="K1012" s="7" t="s">
        <v>148</v>
      </c>
      <c r="L1012">
        <v>2.76</v>
      </c>
      <c r="M1012" s="12">
        <v>100</v>
      </c>
    </row>
    <row r="1013" spans="1:13" x14ac:dyDescent="0.25">
      <c r="A1013">
        <v>246838</v>
      </c>
      <c r="B1013">
        <v>242828</v>
      </c>
      <c r="C1013" t="s">
        <v>56</v>
      </c>
      <c r="D1013" t="s">
        <v>22</v>
      </c>
      <c r="E1013">
        <v>87</v>
      </c>
      <c r="F1013" s="11">
        <v>7791052028899</v>
      </c>
      <c r="G1013" s="7" t="s">
        <v>165</v>
      </c>
      <c r="H1013" t="s">
        <v>153</v>
      </c>
      <c r="I1013" t="s">
        <v>294</v>
      </c>
      <c r="J1013" t="s">
        <v>18</v>
      </c>
      <c r="K1013" s="7" t="s">
        <v>148</v>
      </c>
      <c r="L1013" t="s">
        <v>294</v>
      </c>
      <c r="M1013" t="s">
        <v>294</v>
      </c>
    </row>
    <row r="1014" spans="1:13" x14ac:dyDescent="0.25">
      <c r="A1014">
        <v>246840</v>
      </c>
      <c r="B1014">
        <v>242828</v>
      </c>
      <c r="C1014" t="s">
        <v>56</v>
      </c>
      <c r="D1014" t="s">
        <v>22</v>
      </c>
      <c r="E1014">
        <v>87</v>
      </c>
      <c r="F1014" s="11">
        <v>13820732</v>
      </c>
      <c r="G1014" s="7" t="s">
        <v>165</v>
      </c>
      <c r="H1014" t="s">
        <v>153</v>
      </c>
      <c r="I1014" t="s">
        <v>153</v>
      </c>
      <c r="J1014" t="s">
        <v>18</v>
      </c>
      <c r="K1014" s="7" t="s">
        <v>148</v>
      </c>
      <c r="L1014">
        <v>2.76</v>
      </c>
      <c r="M1014" s="12">
        <v>30</v>
      </c>
    </row>
    <row r="1015" spans="1:13" x14ac:dyDescent="0.25">
      <c r="A1015">
        <v>246964</v>
      </c>
      <c r="B1015">
        <v>242839</v>
      </c>
      <c r="C1015" t="s">
        <v>56</v>
      </c>
      <c r="D1015" t="s">
        <v>57</v>
      </c>
      <c r="E1015">
        <v>18</v>
      </c>
      <c r="F1015" s="11">
        <v>126295521</v>
      </c>
      <c r="G1015" s="7" t="s">
        <v>165</v>
      </c>
      <c r="H1015" t="s">
        <v>153</v>
      </c>
      <c r="I1015" t="s">
        <v>153</v>
      </c>
      <c r="J1015" t="s">
        <v>18</v>
      </c>
      <c r="K1015" s="7" t="s">
        <v>148</v>
      </c>
      <c r="L1015">
        <v>2.76</v>
      </c>
      <c r="M1015" s="12">
        <v>0</v>
      </c>
    </row>
    <row r="1016" spans="1:13" x14ac:dyDescent="0.25">
      <c r="A1016">
        <v>246966</v>
      </c>
      <c r="B1016">
        <v>242839</v>
      </c>
      <c r="C1016" t="s">
        <v>56</v>
      </c>
      <c r="D1016" t="s">
        <v>57</v>
      </c>
      <c r="E1016">
        <v>18</v>
      </c>
      <c r="F1016" s="11" t="s">
        <v>212</v>
      </c>
      <c r="G1016" s="7" t="s">
        <v>165</v>
      </c>
      <c r="H1016" t="s">
        <v>153</v>
      </c>
      <c r="I1016" t="s">
        <v>294</v>
      </c>
      <c r="J1016" t="s">
        <v>18</v>
      </c>
      <c r="K1016" s="7" t="s">
        <v>148</v>
      </c>
      <c r="L1016" t="s">
        <v>294</v>
      </c>
      <c r="M1016" t="s">
        <v>294</v>
      </c>
    </row>
    <row r="1017" spans="1:13" x14ac:dyDescent="0.25">
      <c r="A1017">
        <v>246968</v>
      </c>
      <c r="B1017">
        <v>242839</v>
      </c>
      <c r="C1017" t="s">
        <v>56</v>
      </c>
      <c r="D1017" t="s">
        <v>57</v>
      </c>
      <c r="E1017">
        <v>18</v>
      </c>
      <c r="F1017" s="11">
        <v>195194</v>
      </c>
      <c r="G1017" s="7" t="s">
        <v>165</v>
      </c>
      <c r="H1017" t="s">
        <v>153</v>
      </c>
      <c r="I1017" t="s">
        <v>153</v>
      </c>
      <c r="J1017" t="s">
        <v>18</v>
      </c>
      <c r="K1017" s="7" t="s">
        <v>148</v>
      </c>
      <c r="L1017">
        <v>2.76</v>
      </c>
      <c r="M1017" s="12">
        <v>0</v>
      </c>
    </row>
    <row r="1018" spans="1:13" x14ac:dyDescent="0.25">
      <c r="A1018">
        <v>246970</v>
      </c>
      <c r="B1018">
        <v>242839</v>
      </c>
      <c r="C1018" t="s">
        <v>56</v>
      </c>
      <c r="D1018" t="s">
        <v>57</v>
      </c>
      <c r="E1018">
        <v>18</v>
      </c>
      <c r="F1018" s="11">
        <v>132663</v>
      </c>
      <c r="G1018" s="7" t="s">
        <v>165</v>
      </c>
      <c r="H1018" t="s">
        <v>153</v>
      </c>
      <c r="I1018" t="s">
        <v>153</v>
      </c>
      <c r="J1018" t="s">
        <v>18</v>
      </c>
      <c r="K1018" s="7" t="s">
        <v>148</v>
      </c>
      <c r="L1018">
        <v>2.76</v>
      </c>
      <c r="M1018" s="12">
        <v>234</v>
      </c>
    </row>
    <row r="1019" spans="1:13" x14ac:dyDescent="0.25">
      <c r="A1019">
        <v>247200</v>
      </c>
      <c r="B1019">
        <v>242866</v>
      </c>
      <c r="C1019" t="s">
        <v>56</v>
      </c>
      <c r="D1019" t="s">
        <v>72</v>
      </c>
      <c r="E1019">
        <v>25</v>
      </c>
      <c r="F1019" s="11">
        <v>129648</v>
      </c>
      <c r="G1019" s="7" t="s">
        <v>165</v>
      </c>
      <c r="H1019" t="s">
        <v>153</v>
      </c>
      <c r="I1019" t="s">
        <v>153</v>
      </c>
      <c r="J1019" t="s">
        <v>18</v>
      </c>
      <c r="K1019" s="7" t="s">
        <v>148</v>
      </c>
      <c r="L1019">
        <v>2.76</v>
      </c>
      <c r="M1019" s="12">
        <v>95</v>
      </c>
    </row>
    <row r="1020" spans="1:13" x14ac:dyDescent="0.25">
      <c r="A1020">
        <v>247202</v>
      </c>
      <c r="B1020">
        <v>242866</v>
      </c>
      <c r="C1020" t="s">
        <v>56</v>
      </c>
      <c r="D1020" t="s">
        <v>72</v>
      </c>
      <c r="E1020">
        <v>25</v>
      </c>
      <c r="F1020" s="11">
        <v>7791054052346</v>
      </c>
      <c r="G1020" s="7" t="s">
        <v>165</v>
      </c>
      <c r="H1020" t="s">
        <v>153</v>
      </c>
      <c r="I1020" t="s">
        <v>153</v>
      </c>
      <c r="J1020" t="s">
        <v>18</v>
      </c>
      <c r="K1020" s="7" t="s">
        <v>148</v>
      </c>
      <c r="L1020">
        <v>2.76</v>
      </c>
      <c r="M1020" s="12">
        <v>255</v>
      </c>
    </row>
    <row r="1021" spans="1:13" x14ac:dyDescent="0.25">
      <c r="A1021">
        <v>247204</v>
      </c>
      <c r="B1021">
        <v>242866</v>
      </c>
      <c r="C1021" t="s">
        <v>56</v>
      </c>
      <c r="D1021" t="s">
        <v>72</v>
      </c>
      <c r="E1021">
        <v>25</v>
      </c>
      <c r="F1021" s="11">
        <v>34549</v>
      </c>
      <c r="G1021" s="7" t="s">
        <v>165</v>
      </c>
      <c r="H1021" t="s">
        <v>153</v>
      </c>
      <c r="I1021" t="s">
        <v>153</v>
      </c>
      <c r="J1021" t="s">
        <v>18</v>
      </c>
      <c r="K1021" s="7" t="s">
        <v>148</v>
      </c>
      <c r="L1021">
        <v>2.76</v>
      </c>
      <c r="M1021" s="12">
        <v>1142</v>
      </c>
    </row>
    <row r="1022" spans="1:13" x14ac:dyDescent="0.25">
      <c r="A1022">
        <v>247206</v>
      </c>
      <c r="B1022">
        <v>242866</v>
      </c>
      <c r="C1022" t="s">
        <v>56</v>
      </c>
      <c r="D1022" t="s">
        <v>72</v>
      </c>
      <c r="E1022">
        <v>25</v>
      </c>
      <c r="F1022" s="11">
        <v>132555</v>
      </c>
      <c r="G1022" s="7" t="s">
        <v>165</v>
      </c>
      <c r="H1022" t="s">
        <v>153</v>
      </c>
      <c r="I1022" t="s">
        <v>153</v>
      </c>
      <c r="J1022" t="s">
        <v>18</v>
      </c>
      <c r="K1022" s="7" t="s">
        <v>148</v>
      </c>
      <c r="L1022">
        <v>2.76</v>
      </c>
      <c r="M1022" s="12">
        <v>48</v>
      </c>
    </row>
    <row r="1023" spans="1:13" x14ac:dyDescent="0.25">
      <c r="A1023">
        <v>247208</v>
      </c>
      <c r="B1023">
        <v>242866</v>
      </c>
      <c r="C1023" t="s">
        <v>56</v>
      </c>
      <c r="D1023" t="s">
        <v>72</v>
      </c>
      <c r="E1023">
        <v>25</v>
      </c>
      <c r="F1023" s="11">
        <v>207780</v>
      </c>
      <c r="G1023" s="7" t="s">
        <v>165</v>
      </c>
      <c r="H1023" t="s">
        <v>153</v>
      </c>
      <c r="I1023" t="s">
        <v>153</v>
      </c>
      <c r="J1023" t="s">
        <v>18</v>
      </c>
      <c r="K1023" s="7" t="s">
        <v>148</v>
      </c>
      <c r="L1023">
        <v>2.76</v>
      </c>
      <c r="M1023" s="12">
        <v>245</v>
      </c>
    </row>
    <row r="1024" spans="1:13" x14ac:dyDescent="0.25">
      <c r="A1024">
        <v>247210</v>
      </c>
      <c r="B1024">
        <v>242866</v>
      </c>
      <c r="C1024" t="s">
        <v>56</v>
      </c>
      <c r="D1024" t="s">
        <v>72</v>
      </c>
      <c r="E1024">
        <v>25</v>
      </c>
      <c r="F1024" s="11">
        <v>7882048009005</v>
      </c>
      <c r="G1024" s="7" t="s">
        <v>165</v>
      </c>
      <c r="H1024" t="s">
        <v>153</v>
      </c>
      <c r="I1024" t="s">
        <v>153</v>
      </c>
      <c r="J1024" t="s">
        <v>18</v>
      </c>
      <c r="K1024" s="7" t="s">
        <v>148</v>
      </c>
      <c r="L1024">
        <v>2.76</v>
      </c>
      <c r="M1024" s="12">
        <v>-827</v>
      </c>
    </row>
    <row r="1025" spans="1:13" x14ac:dyDescent="0.25">
      <c r="A1025">
        <v>247212</v>
      </c>
      <c r="B1025">
        <v>242866</v>
      </c>
      <c r="C1025" t="s">
        <v>56</v>
      </c>
      <c r="D1025" t="s">
        <v>72</v>
      </c>
      <c r="E1025">
        <v>25</v>
      </c>
      <c r="F1025" s="11">
        <v>188427</v>
      </c>
      <c r="G1025" s="7" t="s">
        <v>165</v>
      </c>
      <c r="H1025" t="s">
        <v>153</v>
      </c>
      <c r="I1025" t="s">
        <v>153</v>
      </c>
      <c r="J1025" t="s">
        <v>18</v>
      </c>
      <c r="K1025" s="7" t="s">
        <v>148</v>
      </c>
      <c r="L1025">
        <v>2.76</v>
      </c>
      <c r="M1025" s="12">
        <v>76</v>
      </c>
    </row>
    <row r="1026" spans="1:13" x14ac:dyDescent="0.25">
      <c r="A1026">
        <v>247214</v>
      </c>
      <c r="B1026">
        <v>242866</v>
      </c>
      <c r="C1026" t="s">
        <v>56</v>
      </c>
      <c r="D1026" t="s">
        <v>72</v>
      </c>
      <c r="E1026">
        <v>25</v>
      </c>
      <c r="F1026" s="11">
        <v>108082527</v>
      </c>
      <c r="G1026" s="7" t="s">
        <v>165</v>
      </c>
      <c r="H1026" t="s">
        <v>153</v>
      </c>
      <c r="I1026" t="s">
        <v>153</v>
      </c>
      <c r="J1026" t="s">
        <v>18</v>
      </c>
      <c r="K1026" s="7" t="s">
        <v>148</v>
      </c>
      <c r="L1026">
        <v>2.76</v>
      </c>
      <c r="M1026" s="12">
        <v>209</v>
      </c>
    </row>
    <row r="1027" spans="1:13" x14ac:dyDescent="0.25">
      <c r="A1027">
        <v>247216</v>
      </c>
      <c r="B1027">
        <v>242866</v>
      </c>
      <c r="C1027" t="s">
        <v>56</v>
      </c>
      <c r="D1027" t="s">
        <v>72</v>
      </c>
      <c r="E1027">
        <v>25</v>
      </c>
      <c r="F1027" s="11">
        <v>9147017</v>
      </c>
      <c r="G1027" s="7" t="s">
        <v>165</v>
      </c>
      <c r="H1027" t="s">
        <v>153</v>
      </c>
      <c r="I1027" t="s">
        <v>153</v>
      </c>
      <c r="J1027" t="s">
        <v>18</v>
      </c>
      <c r="K1027" s="7" t="s">
        <v>148</v>
      </c>
      <c r="L1027">
        <v>2.76</v>
      </c>
      <c r="M1027" s="12">
        <v>939</v>
      </c>
    </row>
    <row r="1028" spans="1:13" x14ac:dyDescent="0.25">
      <c r="A1028">
        <v>247218</v>
      </c>
      <c r="B1028">
        <v>242866</v>
      </c>
      <c r="C1028" t="s">
        <v>56</v>
      </c>
      <c r="D1028" t="s">
        <v>72</v>
      </c>
      <c r="E1028">
        <v>25</v>
      </c>
      <c r="F1028" s="11">
        <v>259642</v>
      </c>
      <c r="G1028" s="7" t="s">
        <v>165</v>
      </c>
      <c r="H1028" t="s">
        <v>153</v>
      </c>
      <c r="I1028" t="s">
        <v>153</v>
      </c>
      <c r="J1028" t="s">
        <v>18</v>
      </c>
      <c r="K1028" s="7" t="s">
        <v>148</v>
      </c>
      <c r="L1028">
        <v>2.76</v>
      </c>
      <c r="M1028" s="12">
        <v>216</v>
      </c>
    </row>
    <row r="1029" spans="1:13" x14ac:dyDescent="0.25">
      <c r="A1029">
        <v>247220</v>
      </c>
      <c r="B1029">
        <v>242866</v>
      </c>
      <c r="C1029" t="s">
        <v>56</v>
      </c>
      <c r="D1029" t="s">
        <v>72</v>
      </c>
      <c r="E1029">
        <v>25</v>
      </c>
      <c r="F1029" s="11">
        <v>127275</v>
      </c>
      <c r="G1029" s="7" t="s">
        <v>165</v>
      </c>
      <c r="H1029" t="s">
        <v>153</v>
      </c>
      <c r="I1029" t="s">
        <v>153</v>
      </c>
      <c r="J1029" t="s">
        <v>18</v>
      </c>
      <c r="K1029" s="7" t="s">
        <v>148</v>
      </c>
      <c r="L1029">
        <v>2.76</v>
      </c>
      <c r="M1029" s="12">
        <v>90</v>
      </c>
    </row>
    <row r="1030" spans="1:13" x14ac:dyDescent="0.25">
      <c r="A1030">
        <v>247222</v>
      </c>
      <c r="B1030">
        <v>242866</v>
      </c>
      <c r="C1030" t="s">
        <v>56</v>
      </c>
      <c r="D1030" t="s">
        <v>72</v>
      </c>
      <c r="E1030">
        <v>25</v>
      </c>
      <c r="F1030" s="11">
        <v>16732808</v>
      </c>
      <c r="G1030" s="7" t="s">
        <v>165</v>
      </c>
      <c r="H1030" t="s">
        <v>153</v>
      </c>
      <c r="I1030" t="s">
        <v>153</v>
      </c>
      <c r="J1030" t="s">
        <v>18</v>
      </c>
      <c r="K1030" s="7" t="s">
        <v>148</v>
      </c>
      <c r="L1030">
        <v>2.76</v>
      </c>
      <c r="M1030" s="12">
        <v>1457</v>
      </c>
    </row>
    <row r="1031" spans="1:13" x14ac:dyDescent="0.25">
      <c r="A1031">
        <v>247402</v>
      </c>
      <c r="B1031">
        <v>242881</v>
      </c>
      <c r="C1031" t="s">
        <v>56</v>
      </c>
      <c r="D1031" t="s">
        <v>59</v>
      </c>
      <c r="E1031">
        <v>11</v>
      </c>
      <c r="F1031" s="11">
        <v>2029323</v>
      </c>
      <c r="G1031" s="7" t="s">
        <v>165</v>
      </c>
      <c r="H1031" t="s">
        <v>153</v>
      </c>
      <c r="I1031" t="s">
        <v>153</v>
      </c>
      <c r="J1031" t="s">
        <v>18</v>
      </c>
      <c r="K1031" s="7" t="s">
        <v>148</v>
      </c>
      <c r="L1031">
        <v>2.76</v>
      </c>
      <c r="M1031" s="12">
        <v>0</v>
      </c>
    </row>
    <row r="1032" spans="1:13" x14ac:dyDescent="0.25">
      <c r="A1032">
        <v>247404</v>
      </c>
      <c r="B1032">
        <v>242881</v>
      </c>
      <c r="C1032" t="s">
        <v>56</v>
      </c>
      <c r="D1032" t="s">
        <v>59</v>
      </c>
      <c r="E1032">
        <v>11</v>
      </c>
      <c r="F1032" s="11">
        <v>986376</v>
      </c>
      <c r="G1032" s="7" t="s">
        <v>165</v>
      </c>
      <c r="H1032" t="s">
        <v>153</v>
      </c>
      <c r="I1032" t="s">
        <v>153</v>
      </c>
      <c r="J1032" t="s">
        <v>18</v>
      </c>
      <c r="K1032" s="7" t="s">
        <v>148</v>
      </c>
      <c r="L1032">
        <v>2.76</v>
      </c>
      <c r="M1032" s="12">
        <v>0</v>
      </c>
    </row>
    <row r="1033" spans="1:13" x14ac:dyDescent="0.25">
      <c r="A1033">
        <v>247408</v>
      </c>
      <c r="B1033">
        <v>242883</v>
      </c>
      <c r="C1033" t="s">
        <v>56</v>
      </c>
      <c r="D1033" t="s">
        <v>59</v>
      </c>
      <c r="E1033">
        <v>2</v>
      </c>
      <c r="F1033" s="11">
        <v>39675782</v>
      </c>
      <c r="G1033" s="7" t="s">
        <v>165</v>
      </c>
      <c r="H1033" t="s">
        <v>153</v>
      </c>
      <c r="I1033" t="s">
        <v>153</v>
      </c>
      <c r="J1033" t="s">
        <v>18</v>
      </c>
      <c r="K1033" s="7" t="s">
        <v>148</v>
      </c>
      <c r="L1033">
        <v>2.76</v>
      </c>
      <c r="M1033" s="12">
        <v>0</v>
      </c>
    </row>
    <row r="1034" spans="1:13" x14ac:dyDescent="0.25">
      <c r="A1034">
        <v>247410</v>
      </c>
      <c r="B1034">
        <v>242883</v>
      </c>
      <c r="C1034" t="s">
        <v>56</v>
      </c>
      <c r="D1034" t="s">
        <v>59</v>
      </c>
      <c r="E1034">
        <v>2</v>
      </c>
      <c r="F1034" s="11">
        <v>126279883</v>
      </c>
      <c r="G1034" s="7" t="s">
        <v>165</v>
      </c>
      <c r="H1034" t="s">
        <v>153</v>
      </c>
      <c r="I1034" t="s">
        <v>153</v>
      </c>
      <c r="J1034" t="s">
        <v>18</v>
      </c>
      <c r="K1034" s="7" t="s">
        <v>148</v>
      </c>
      <c r="L1034">
        <v>2.76</v>
      </c>
      <c r="M1034" s="12">
        <v>0</v>
      </c>
    </row>
    <row r="1035" spans="1:13" x14ac:dyDescent="0.25">
      <c r="A1035">
        <v>247412</v>
      </c>
      <c r="B1035">
        <v>242883</v>
      </c>
      <c r="C1035" t="s">
        <v>56</v>
      </c>
      <c r="D1035" t="s">
        <v>59</v>
      </c>
      <c r="E1035">
        <v>2</v>
      </c>
      <c r="F1035" s="11">
        <v>8044949</v>
      </c>
      <c r="G1035" s="7" t="s">
        <v>165</v>
      </c>
      <c r="H1035" t="s">
        <v>153</v>
      </c>
      <c r="I1035" t="s">
        <v>153</v>
      </c>
      <c r="J1035" t="s">
        <v>18</v>
      </c>
      <c r="K1035" s="7" t="s">
        <v>148</v>
      </c>
      <c r="L1035">
        <v>2.76</v>
      </c>
      <c r="M1035" s="12">
        <v>0</v>
      </c>
    </row>
    <row r="1036" spans="1:13" x14ac:dyDescent="0.25">
      <c r="A1036">
        <v>247414</v>
      </c>
      <c r="B1036">
        <v>242883</v>
      </c>
      <c r="C1036" t="s">
        <v>56</v>
      </c>
      <c r="D1036" t="s">
        <v>59</v>
      </c>
      <c r="E1036">
        <v>2</v>
      </c>
      <c r="F1036" s="11">
        <v>1046729</v>
      </c>
      <c r="G1036" s="7" t="s">
        <v>165</v>
      </c>
      <c r="H1036" t="s">
        <v>153</v>
      </c>
      <c r="I1036" t="s">
        <v>153</v>
      </c>
      <c r="J1036" t="s">
        <v>18</v>
      </c>
      <c r="K1036" s="7" t="s">
        <v>148</v>
      </c>
      <c r="L1036">
        <v>2.76</v>
      </c>
      <c r="M1036" s="12">
        <v>0</v>
      </c>
    </row>
    <row r="1037" spans="1:13" x14ac:dyDescent="0.25">
      <c r="A1037">
        <v>247416</v>
      </c>
      <c r="B1037">
        <v>242883</v>
      </c>
      <c r="C1037" t="s">
        <v>56</v>
      </c>
      <c r="D1037" t="s">
        <v>59</v>
      </c>
      <c r="E1037">
        <v>2</v>
      </c>
      <c r="F1037" s="11">
        <v>6107835</v>
      </c>
      <c r="G1037" s="7" t="s">
        <v>165</v>
      </c>
      <c r="H1037" t="s">
        <v>153</v>
      </c>
      <c r="I1037" t="s">
        <v>153</v>
      </c>
      <c r="J1037" t="s">
        <v>18</v>
      </c>
      <c r="K1037" s="7" t="s">
        <v>148</v>
      </c>
      <c r="L1037">
        <v>2.76</v>
      </c>
      <c r="M1037" s="12">
        <v>0</v>
      </c>
    </row>
    <row r="1038" spans="1:13" x14ac:dyDescent="0.25">
      <c r="A1038">
        <v>247418</v>
      </c>
      <c r="B1038">
        <v>242883</v>
      </c>
      <c r="C1038" t="s">
        <v>56</v>
      </c>
      <c r="D1038" t="s">
        <v>59</v>
      </c>
      <c r="E1038">
        <v>2</v>
      </c>
      <c r="F1038" s="11">
        <v>45974</v>
      </c>
      <c r="G1038" s="7" t="s">
        <v>165</v>
      </c>
      <c r="H1038" t="s">
        <v>153</v>
      </c>
      <c r="I1038" t="s">
        <v>153</v>
      </c>
      <c r="J1038" t="s">
        <v>18</v>
      </c>
      <c r="K1038" s="7" t="s">
        <v>148</v>
      </c>
      <c r="L1038">
        <v>2.76</v>
      </c>
      <c r="M1038" s="12">
        <v>0</v>
      </c>
    </row>
    <row r="1039" spans="1:13" x14ac:dyDescent="0.25">
      <c r="A1039">
        <v>247420</v>
      </c>
      <c r="B1039">
        <v>242883</v>
      </c>
      <c r="C1039" t="s">
        <v>56</v>
      </c>
      <c r="D1039" t="s">
        <v>59</v>
      </c>
      <c r="E1039">
        <v>2</v>
      </c>
      <c r="F1039" s="11">
        <v>12492157</v>
      </c>
      <c r="G1039" s="7" t="s">
        <v>165</v>
      </c>
      <c r="H1039" t="s">
        <v>153</v>
      </c>
      <c r="I1039" t="s">
        <v>153</v>
      </c>
      <c r="J1039" t="s">
        <v>18</v>
      </c>
      <c r="K1039" s="7" t="s">
        <v>148</v>
      </c>
      <c r="L1039">
        <v>2.76</v>
      </c>
      <c r="M1039" s="12">
        <v>0</v>
      </c>
    </row>
    <row r="1040" spans="1:13" x14ac:dyDescent="0.25">
      <c r="A1040">
        <v>247422</v>
      </c>
      <c r="B1040">
        <v>242883</v>
      </c>
      <c r="C1040" t="s">
        <v>56</v>
      </c>
      <c r="D1040" t="s">
        <v>59</v>
      </c>
      <c r="E1040">
        <v>2</v>
      </c>
      <c r="F1040" s="11">
        <v>838294</v>
      </c>
      <c r="G1040" s="7" t="s">
        <v>165</v>
      </c>
      <c r="H1040" t="s">
        <v>153</v>
      </c>
      <c r="I1040" t="s">
        <v>153</v>
      </c>
      <c r="J1040" t="s">
        <v>18</v>
      </c>
      <c r="K1040" s="7" t="s">
        <v>148</v>
      </c>
      <c r="L1040">
        <v>2.76</v>
      </c>
      <c r="M1040" s="12">
        <v>-449</v>
      </c>
    </row>
    <row r="1041" spans="1:13" x14ac:dyDescent="0.25">
      <c r="A1041">
        <v>247424</v>
      </c>
      <c r="B1041">
        <v>242884</v>
      </c>
      <c r="C1041" t="s">
        <v>56</v>
      </c>
      <c r="D1041" t="s">
        <v>59</v>
      </c>
      <c r="E1041">
        <v>28</v>
      </c>
      <c r="F1041" s="11">
        <v>121139258</v>
      </c>
      <c r="G1041" s="7" t="s">
        <v>165</v>
      </c>
      <c r="H1041" t="s">
        <v>153</v>
      </c>
      <c r="I1041" t="s">
        <v>153</v>
      </c>
      <c r="J1041" t="s">
        <v>18</v>
      </c>
      <c r="K1041" s="7" t="s">
        <v>148</v>
      </c>
      <c r="L1041">
        <v>2.76</v>
      </c>
      <c r="M1041" s="12">
        <v>0</v>
      </c>
    </row>
    <row r="1042" spans="1:13" x14ac:dyDescent="0.25">
      <c r="A1042">
        <v>247426</v>
      </c>
      <c r="B1042">
        <v>242884</v>
      </c>
      <c r="C1042" t="s">
        <v>56</v>
      </c>
      <c r="D1042" t="s">
        <v>59</v>
      </c>
      <c r="E1042">
        <v>28</v>
      </c>
      <c r="F1042" s="11">
        <v>61839</v>
      </c>
      <c r="G1042" s="7" t="s">
        <v>165</v>
      </c>
      <c r="H1042" t="s">
        <v>153</v>
      </c>
      <c r="I1042" t="s">
        <v>153</v>
      </c>
      <c r="J1042" t="s">
        <v>18</v>
      </c>
      <c r="K1042" s="7" t="s">
        <v>148</v>
      </c>
      <c r="L1042">
        <v>2.76</v>
      </c>
      <c r="M1042" s="12">
        <v>90</v>
      </c>
    </row>
    <row r="1043" spans="1:13" x14ac:dyDescent="0.25">
      <c r="A1043">
        <v>247428</v>
      </c>
      <c r="B1043">
        <v>242884</v>
      </c>
      <c r="C1043" t="s">
        <v>56</v>
      </c>
      <c r="D1043" t="s">
        <v>59</v>
      </c>
      <c r="E1043">
        <v>28</v>
      </c>
      <c r="F1043" s="11">
        <v>94302780</v>
      </c>
      <c r="G1043" s="7" t="s">
        <v>165</v>
      </c>
      <c r="H1043" t="s">
        <v>153</v>
      </c>
      <c r="I1043" t="s">
        <v>153</v>
      </c>
      <c r="J1043" t="s">
        <v>18</v>
      </c>
      <c r="K1043" s="7" t="s">
        <v>148</v>
      </c>
      <c r="L1043">
        <v>2.76</v>
      </c>
      <c r="M1043" s="12">
        <v>115</v>
      </c>
    </row>
    <row r="1044" spans="1:13" x14ac:dyDescent="0.25">
      <c r="A1044">
        <v>247430</v>
      </c>
      <c r="B1044">
        <v>242884</v>
      </c>
      <c r="C1044" t="s">
        <v>56</v>
      </c>
      <c r="D1044" t="s">
        <v>59</v>
      </c>
      <c r="E1044">
        <v>28</v>
      </c>
      <c r="F1044" s="11">
        <v>184615</v>
      </c>
      <c r="G1044" s="7" t="s">
        <v>165</v>
      </c>
      <c r="H1044" t="s">
        <v>153</v>
      </c>
      <c r="I1044" t="s">
        <v>153</v>
      </c>
      <c r="J1044" t="s">
        <v>18</v>
      </c>
      <c r="K1044" s="7" t="s">
        <v>148</v>
      </c>
      <c r="L1044">
        <v>2.76</v>
      </c>
      <c r="M1044" s="12">
        <v>400</v>
      </c>
    </row>
    <row r="1045" spans="1:13" x14ac:dyDescent="0.25">
      <c r="A1045">
        <v>247432</v>
      </c>
      <c r="B1045">
        <v>242884</v>
      </c>
      <c r="C1045" t="s">
        <v>56</v>
      </c>
      <c r="D1045" t="s">
        <v>59</v>
      </c>
      <c r="E1045">
        <v>28</v>
      </c>
      <c r="F1045" s="11">
        <v>175952</v>
      </c>
      <c r="G1045" s="7" t="s">
        <v>165</v>
      </c>
      <c r="H1045" t="s">
        <v>153</v>
      </c>
      <c r="I1045" t="s">
        <v>153</v>
      </c>
      <c r="J1045" t="s">
        <v>18</v>
      </c>
      <c r="K1045" s="7" t="s">
        <v>148</v>
      </c>
      <c r="L1045">
        <v>2.76</v>
      </c>
      <c r="M1045" s="12">
        <v>0</v>
      </c>
    </row>
    <row r="1046" spans="1:13" x14ac:dyDescent="0.25">
      <c r="A1046">
        <v>247434</v>
      </c>
      <c r="B1046">
        <v>242884</v>
      </c>
      <c r="C1046" t="s">
        <v>56</v>
      </c>
      <c r="D1046" t="s">
        <v>59</v>
      </c>
      <c r="E1046">
        <v>28</v>
      </c>
      <c r="F1046" s="11">
        <v>756476</v>
      </c>
      <c r="G1046" s="7" t="s">
        <v>165</v>
      </c>
      <c r="H1046" t="s">
        <v>153</v>
      </c>
      <c r="I1046" t="s">
        <v>153</v>
      </c>
      <c r="J1046" t="s">
        <v>18</v>
      </c>
      <c r="K1046" s="7" t="s">
        <v>148</v>
      </c>
      <c r="L1046">
        <v>2.76</v>
      </c>
      <c r="M1046" s="12">
        <v>0</v>
      </c>
    </row>
    <row r="1047" spans="1:13" x14ac:dyDescent="0.25">
      <c r="A1047">
        <v>247436</v>
      </c>
      <c r="B1047">
        <v>242884</v>
      </c>
      <c r="C1047" t="s">
        <v>56</v>
      </c>
      <c r="D1047" t="s">
        <v>59</v>
      </c>
      <c r="E1047">
        <v>28</v>
      </c>
      <c r="F1047" s="11">
        <v>186262</v>
      </c>
      <c r="G1047" s="7" t="s">
        <v>165</v>
      </c>
      <c r="H1047" t="s">
        <v>153</v>
      </c>
      <c r="I1047" t="s">
        <v>153</v>
      </c>
      <c r="J1047" t="s">
        <v>18</v>
      </c>
      <c r="K1047" s="7" t="s">
        <v>148</v>
      </c>
      <c r="L1047">
        <v>2.76</v>
      </c>
      <c r="M1047" s="12">
        <v>0</v>
      </c>
    </row>
    <row r="1048" spans="1:13" x14ac:dyDescent="0.25">
      <c r="A1048">
        <v>247438</v>
      </c>
      <c r="B1048">
        <v>242884</v>
      </c>
      <c r="C1048" t="s">
        <v>56</v>
      </c>
      <c r="D1048" t="s">
        <v>59</v>
      </c>
      <c r="E1048">
        <v>28</v>
      </c>
      <c r="F1048" s="11">
        <v>8976564</v>
      </c>
      <c r="G1048" s="7" t="s">
        <v>165</v>
      </c>
      <c r="H1048" t="s">
        <v>153</v>
      </c>
      <c r="I1048" t="s">
        <v>153</v>
      </c>
      <c r="J1048" t="s">
        <v>18</v>
      </c>
      <c r="K1048" s="7" t="s">
        <v>148</v>
      </c>
      <c r="L1048">
        <v>2.76</v>
      </c>
      <c r="M1048" s="12">
        <v>0</v>
      </c>
    </row>
    <row r="1049" spans="1:13" x14ac:dyDescent="0.25">
      <c r="A1049">
        <v>247440</v>
      </c>
      <c r="B1049">
        <v>242885</v>
      </c>
      <c r="C1049" t="s">
        <v>56</v>
      </c>
      <c r="D1049" t="s">
        <v>59</v>
      </c>
      <c r="E1049">
        <v>3</v>
      </c>
      <c r="F1049" s="11">
        <v>474578</v>
      </c>
      <c r="G1049" s="7" t="s">
        <v>165</v>
      </c>
      <c r="H1049" t="s">
        <v>153</v>
      </c>
      <c r="I1049" t="s">
        <v>153</v>
      </c>
      <c r="J1049" t="s">
        <v>18</v>
      </c>
      <c r="K1049" s="7" t="s">
        <v>148</v>
      </c>
      <c r="L1049">
        <v>2.76</v>
      </c>
      <c r="M1049" s="12">
        <v>0</v>
      </c>
    </row>
    <row r="1050" spans="1:13" x14ac:dyDescent="0.25">
      <c r="A1050">
        <v>247442</v>
      </c>
      <c r="B1050">
        <v>242885</v>
      </c>
      <c r="C1050" t="s">
        <v>56</v>
      </c>
      <c r="D1050" t="s">
        <v>59</v>
      </c>
      <c r="E1050">
        <v>3</v>
      </c>
      <c r="F1050" s="11">
        <v>984042</v>
      </c>
      <c r="G1050" s="7" t="s">
        <v>165</v>
      </c>
      <c r="H1050" t="s">
        <v>153</v>
      </c>
      <c r="I1050" t="s">
        <v>294</v>
      </c>
      <c r="J1050" t="s">
        <v>18</v>
      </c>
      <c r="K1050" s="7" t="s">
        <v>148</v>
      </c>
      <c r="L1050" t="s">
        <v>294</v>
      </c>
      <c r="M1050" t="s">
        <v>294</v>
      </c>
    </row>
    <row r="1051" spans="1:13" x14ac:dyDescent="0.25">
      <c r="A1051">
        <v>247444</v>
      </c>
      <c r="B1051">
        <v>242885</v>
      </c>
      <c r="C1051" t="s">
        <v>56</v>
      </c>
      <c r="D1051" t="s">
        <v>59</v>
      </c>
      <c r="E1051">
        <v>3</v>
      </c>
      <c r="F1051" s="11">
        <v>278679</v>
      </c>
      <c r="G1051" s="7" t="s">
        <v>165</v>
      </c>
      <c r="H1051" t="s">
        <v>153</v>
      </c>
      <c r="I1051" t="s">
        <v>153</v>
      </c>
      <c r="J1051" t="s">
        <v>18</v>
      </c>
      <c r="K1051" s="7" t="s">
        <v>148</v>
      </c>
      <c r="L1051">
        <v>2.76</v>
      </c>
      <c r="M1051" s="12">
        <v>0</v>
      </c>
    </row>
    <row r="1052" spans="1:13" x14ac:dyDescent="0.25">
      <c r="A1052">
        <v>247448</v>
      </c>
      <c r="B1052">
        <v>242886</v>
      </c>
      <c r="C1052" t="s">
        <v>56</v>
      </c>
      <c r="D1052" t="s">
        <v>59</v>
      </c>
      <c r="E1052">
        <v>35</v>
      </c>
      <c r="F1052" s="11">
        <v>1714276</v>
      </c>
      <c r="G1052" s="7" t="s">
        <v>165</v>
      </c>
      <c r="H1052" t="s">
        <v>153</v>
      </c>
      <c r="I1052" t="s">
        <v>153</v>
      </c>
      <c r="J1052" t="s">
        <v>18</v>
      </c>
      <c r="K1052" s="7" t="s">
        <v>148</v>
      </c>
      <c r="L1052">
        <v>2.76</v>
      </c>
      <c r="M1052" s="12">
        <v>0</v>
      </c>
    </row>
    <row r="1053" spans="1:13" x14ac:dyDescent="0.25">
      <c r="A1053">
        <v>247500</v>
      </c>
      <c r="B1053">
        <v>242893</v>
      </c>
      <c r="C1053" t="s">
        <v>56</v>
      </c>
      <c r="D1053" t="s">
        <v>59</v>
      </c>
      <c r="E1053">
        <v>8</v>
      </c>
      <c r="F1053" s="11">
        <v>351740</v>
      </c>
      <c r="G1053" s="7" t="s">
        <v>165</v>
      </c>
      <c r="H1053" t="s">
        <v>153</v>
      </c>
      <c r="I1053" t="s">
        <v>153</v>
      </c>
      <c r="J1053" t="s">
        <v>18</v>
      </c>
      <c r="K1053" s="7" t="s">
        <v>148</v>
      </c>
      <c r="L1053">
        <v>2.76</v>
      </c>
      <c r="M1053" s="12">
        <v>1</v>
      </c>
    </row>
    <row r="1054" spans="1:13" x14ac:dyDescent="0.25">
      <c r="A1054">
        <v>247502</v>
      </c>
      <c r="B1054">
        <v>242893</v>
      </c>
      <c r="C1054" t="s">
        <v>56</v>
      </c>
      <c r="D1054" t="s">
        <v>59</v>
      </c>
      <c r="E1054">
        <v>8</v>
      </c>
      <c r="F1054" s="11">
        <v>339175</v>
      </c>
      <c r="G1054" s="7" t="s">
        <v>165</v>
      </c>
      <c r="H1054" t="s">
        <v>153</v>
      </c>
      <c r="I1054" t="s">
        <v>153</v>
      </c>
      <c r="J1054" t="s">
        <v>18</v>
      </c>
      <c r="K1054" s="7" t="s">
        <v>148</v>
      </c>
      <c r="L1054">
        <v>2.76</v>
      </c>
      <c r="M1054" s="12">
        <v>0</v>
      </c>
    </row>
    <row r="1055" spans="1:13" x14ac:dyDescent="0.25">
      <c r="A1055">
        <v>247504</v>
      </c>
      <c r="B1055">
        <v>242893</v>
      </c>
      <c r="C1055" t="s">
        <v>56</v>
      </c>
      <c r="D1055" t="s">
        <v>59</v>
      </c>
      <c r="E1055">
        <v>8</v>
      </c>
      <c r="F1055" s="11">
        <v>792242</v>
      </c>
      <c r="G1055" s="7" t="s">
        <v>165</v>
      </c>
      <c r="H1055" t="s">
        <v>153</v>
      </c>
      <c r="I1055" t="s">
        <v>153</v>
      </c>
      <c r="J1055" t="s">
        <v>18</v>
      </c>
      <c r="K1055" s="7" t="s">
        <v>148</v>
      </c>
      <c r="L1055">
        <v>2.76</v>
      </c>
      <c r="M1055" s="12">
        <v>0</v>
      </c>
    </row>
    <row r="1056" spans="1:13" x14ac:dyDescent="0.25">
      <c r="A1056">
        <v>247506</v>
      </c>
      <c r="B1056">
        <v>242893</v>
      </c>
      <c r="C1056" t="s">
        <v>56</v>
      </c>
      <c r="D1056" t="s">
        <v>59</v>
      </c>
      <c r="E1056">
        <v>8</v>
      </c>
      <c r="F1056" s="11">
        <v>351313</v>
      </c>
      <c r="G1056" s="7" t="s">
        <v>165</v>
      </c>
      <c r="H1056" t="s">
        <v>153</v>
      </c>
      <c r="I1056" t="s">
        <v>153</v>
      </c>
      <c r="J1056" t="s">
        <v>18</v>
      </c>
      <c r="K1056" s="7" t="s">
        <v>148</v>
      </c>
      <c r="L1056">
        <v>2.76</v>
      </c>
      <c r="M1056" s="12">
        <v>410</v>
      </c>
    </row>
    <row r="1057" spans="1:13" x14ac:dyDescent="0.25">
      <c r="A1057">
        <v>247508</v>
      </c>
      <c r="B1057">
        <v>242893</v>
      </c>
      <c r="C1057" t="s">
        <v>56</v>
      </c>
      <c r="D1057" t="s">
        <v>59</v>
      </c>
      <c r="E1057">
        <v>8</v>
      </c>
      <c r="F1057" s="11">
        <v>13191146</v>
      </c>
      <c r="G1057" s="7" t="s">
        <v>165</v>
      </c>
      <c r="H1057" t="s">
        <v>153</v>
      </c>
      <c r="I1057" t="s">
        <v>153</v>
      </c>
      <c r="J1057" t="s">
        <v>18</v>
      </c>
      <c r="K1057" s="7" t="s">
        <v>148</v>
      </c>
      <c r="L1057">
        <v>2.76</v>
      </c>
      <c r="M1057" s="12">
        <v>0</v>
      </c>
    </row>
    <row r="1058" spans="1:13" x14ac:dyDescent="0.25">
      <c r="A1058">
        <v>247510</v>
      </c>
      <c r="B1058">
        <v>242893</v>
      </c>
      <c r="C1058" t="s">
        <v>56</v>
      </c>
      <c r="D1058" t="s">
        <v>59</v>
      </c>
      <c r="E1058">
        <v>8</v>
      </c>
      <c r="F1058" s="11">
        <v>30664559</v>
      </c>
      <c r="G1058" s="7" t="s">
        <v>165</v>
      </c>
      <c r="H1058" t="s">
        <v>153</v>
      </c>
      <c r="I1058" t="s">
        <v>153</v>
      </c>
      <c r="J1058" t="s">
        <v>18</v>
      </c>
      <c r="K1058" s="7" t="s">
        <v>148</v>
      </c>
      <c r="L1058">
        <v>2.76</v>
      </c>
      <c r="M1058" s="12">
        <v>0</v>
      </c>
    </row>
    <row r="1059" spans="1:13" x14ac:dyDescent="0.25">
      <c r="A1059">
        <v>247512</v>
      </c>
      <c r="B1059">
        <v>242893</v>
      </c>
      <c r="C1059" t="s">
        <v>56</v>
      </c>
      <c r="D1059" t="s">
        <v>59</v>
      </c>
      <c r="E1059">
        <v>8</v>
      </c>
      <c r="F1059" s="11">
        <v>628400085000</v>
      </c>
      <c r="G1059" s="7" t="s">
        <v>165</v>
      </c>
      <c r="H1059" t="s">
        <v>153</v>
      </c>
      <c r="I1059" t="s">
        <v>153</v>
      </c>
      <c r="J1059" t="s">
        <v>18</v>
      </c>
      <c r="K1059" s="7" t="s">
        <v>148</v>
      </c>
      <c r="L1059">
        <v>2.76</v>
      </c>
      <c r="M1059" s="12">
        <v>0</v>
      </c>
    </row>
    <row r="1060" spans="1:13" x14ac:dyDescent="0.25">
      <c r="A1060">
        <v>247514</v>
      </c>
      <c r="B1060">
        <v>242893</v>
      </c>
      <c r="C1060" t="s">
        <v>56</v>
      </c>
      <c r="D1060" t="s">
        <v>59</v>
      </c>
      <c r="E1060">
        <v>8</v>
      </c>
      <c r="F1060" s="11">
        <v>4614906</v>
      </c>
      <c r="G1060" s="7" t="s">
        <v>165</v>
      </c>
      <c r="H1060" t="s">
        <v>153</v>
      </c>
      <c r="I1060" t="s">
        <v>153</v>
      </c>
      <c r="J1060" t="s">
        <v>18</v>
      </c>
      <c r="K1060" s="7" t="s">
        <v>148</v>
      </c>
      <c r="L1060">
        <v>2.76</v>
      </c>
      <c r="M1060" s="12">
        <v>100</v>
      </c>
    </row>
    <row r="1061" spans="1:13" x14ac:dyDescent="0.25">
      <c r="A1061">
        <v>247516</v>
      </c>
      <c r="B1061">
        <v>242893</v>
      </c>
      <c r="C1061" t="s">
        <v>56</v>
      </c>
      <c r="D1061" t="s">
        <v>59</v>
      </c>
      <c r="E1061">
        <v>8</v>
      </c>
      <c r="F1061" s="11">
        <v>493683</v>
      </c>
      <c r="G1061" s="7" t="s">
        <v>165</v>
      </c>
      <c r="H1061" t="s">
        <v>153</v>
      </c>
      <c r="I1061" t="s">
        <v>153</v>
      </c>
      <c r="J1061" t="s">
        <v>18</v>
      </c>
      <c r="K1061" s="7" t="s">
        <v>148</v>
      </c>
      <c r="L1061">
        <v>2.76</v>
      </c>
      <c r="M1061" s="12">
        <v>0</v>
      </c>
    </row>
    <row r="1062" spans="1:13" x14ac:dyDescent="0.25">
      <c r="A1062">
        <v>247518</v>
      </c>
      <c r="B1062">
        <v>242893</v>
      </c>
      <c r="C1062" t="s">
        <v>56</v>
      </c>
      <c r="D1062" t="s">
        <v>59</v>
      </c>
      <c r="E1062">
        <v>8</v>
      </c>
      <c r="F1062" s="11">
        <v>368786</v>
      </c>
      <c r="G1062" s="7" t="s">
        <v>165</v>
      </c>
      <c r="H1062" t="s">
        <v>153</v>
      </c>
      <c r="I1062" t="s">
        <v>153</v>
      </c>
      <c r="J1062" t="s">
        <v>18</v>
      </c>
      <c r="K1062" s="7" t="s">
        <v>148</v>
      </c>
      <c r="L1062">
        <v>2.76</v>
      </c>
      <c r="M1062" s="12">
        <v>208</v>
      </c>
    </row>
    <row r="1063" spans="1:13" x14ac:dyDescent="0.25">
      <c r="A1063">
        <v>247520</v>
      </c>
      <c r="B1063">
        <v>242893</v>
      </c>
      <c r="C1063" t="s">
        <v>56</v>
      </c>
      <c r="D1063" t="s">
        <v>59</v>
      </c>
      <c r="E1063">
        <v>8</v>
      </c>
      <c r="F1063" s="11">
        <v>336012</v>
      </c>
      <c r="G1063" s="7" t="s">
        <v>165</v>
      </c>
      <c r="H1063" t="s">
        <v>153</v>
      </c>
      <c r="I1063" t="s">
        <v>153</v>
      </c>
      <c r="J1063" t="s">
        <v>18</v>
      </c>
      <c r="K1063" s="7" t="s">
        <v>148</v>
      </c>
      <c r="L1063">
        <v>2.76</v>
      </c>
      <c r="M1063" s="12">
        <v>150</v>
      </c>
    </row>
    <row r="1064" spans="1:13" x14ac:dyDescent="0.25">
      <c r="A1064">
        <v>247522</v>
      </c>
      <c r="B1064">
        <v>242893</v>
      </c>
      <c r="C1064" t="s">
        <v>56</v>
      </c>
      <c r="D1064" t="s">
        <v>59</v>
      </c>
      <c r="E1064">
        <v>8</v>
      </c>
      <c r="F1064" s="11">
        <v>351729</v>
      </c>
      <c r="G1064" s="7" t="s">
        <v>165</v>
      </c>
      <c r="H1064" t="s">
        <v>153</v>
      </c>
      <c r="I1064" t="s">
        <v>294</v>
      </c>
      <c r="J1064" t="s">
        <v>18</v>
      </c>
      <c r="K1064" s="7" t="s">
        <v>148</v>
      </c>
      <c r="L1064" t="s">
        <v>294</v>
      </c>
      <c r="M1064" t="s">
        <v>294</v>
      </c>
    </row>
    <row r="1065" spans="1:13" x14ac:dyDescent="0.25">
      <c r="A1065">
        <v>247524</v>
      </c>
      <c r="B1065">
        <v>242895</v>
      </c>
      <c r="C1065" t="s">
        <v>56</v>
      </c>
      <c r="D1065" t="s">
        <v>73</v>
      </c>
      <c r="E1065">
        <v>3</v>
      </c>
      <c r="F1065" s="11">
        <v>55145</v>
      </c>
      <c r="G1065" s="7" t="s">
        <v>165</v>
      </c>
      <c r="H1065" t="s">
        <v>153</v>
      </c>
      <c r="I1065" t="s">
        <v>153</v>
      </c>
      <c r="J1065" t="s">
        <v>18</v>
      </c>
      <c r="K1065" s="7" t="s">
        <v>148</v>
      </c>
      <c r="L1065">
        <v>2.76</v>
      </c>
      <c r="M1065" s="12">
        <v>310</v>
      </c>
    </row>
    <row r="1066" spans="1:13" x14ac:dyDescent="0.25">
      <c r="A1066">
        <v>247526</v>
      </c>
      <c r="B1066">
        <v>242895</v>
      </c>
      <c r="C1066" t="s">
        <v>56</v>
      </c>
      <c r="D1066" t="s">
        <v>73</v>
      </c>
      <c r="E1066">
        <v>3</v>
      </c>
      <c r="F1066" s="11">
        <v>453918</v>
      </c>
      <c r="G1066" s="7" t="s">
        <v>165</v>
      </c>
      <c r="H1066" t="s">
        <v>153</v>
      </c>
      <c r="I1066" t="s">
        <v>294</v>
      </c>
      <c r="J1066" t="s">
        <v>18</v>
      </c>
      <c r="K1066" s="7" t="s">
        <v>148</v>
      </c>
      <c r="L1066" t="s">
        <v>294</v>
      </c>
      <c r="M1066" t="s">
        <v>294</v>
      </c>
    </row>
    <row r="1067" spans="1:13" x14ac:dyDescent="0.25">
      <c r="A1067">
        <v>247530</v>
      </c>
      <c r="B1067">
        <v>242895</v>
      </c>
      <c r="C1067" t="s">
        <v>56</v>
      </c>
      <c r="D1067" t="s">
        <v>73</v>
      </c>
      <c r="E1067">
        <v>3</v>
      </c>
      <c r="F1067" s="11">
        <v>774675</v>
      </c>
      <c r="G1067" s="7" t="s">
        <v>165</v>
      </c>
      <c r="H1067" t="s">
        <v>153</v>
      </c>
      <c r="I1067" t="s">
        <v>294</v>
      </c>
      <c r="J1067" t="s">
        <v>18</v>
      </c>
      <c r="K1067" s="7" t="s">
        <v>148</v>
      </c>
      <c r="L1067" t="s">
        <v>294</v>
      </c>
      <c r="M1067" t="s">
        <v>294</v>
      </c>
    </row>
    <row r="1068" spans="1:13" x14ac:dyDescent="0.25">
      <c r="A1068">
        <v>247626</v>
      </c>
      <c r="B1068">
        <v>242903</v>
      </c>
      <c r="C1068" t="s">
        <v>56</v>
      </c>
      <c r="D1068" t="s">
        <v>74</v>
      </c>
      <c r="E1068">
        <v>49</v>
      </c>
      <c r="F1068" s="11">
        <v>628300089000</v>
      </c>
      <c r="G1068" s="7" t="s">
        <v>165</v>
      </c>
      <c r="H1068" t="s">
        <v>153</v>
      </c>
      <c r="I1068" t="s">
        <v>294</v>
      </c>
      <c r="J1068" t="s">
        <v>18</v>
      </c>
      <c r="K1068" s="7" t="s">
        <v>148</v>
      </c>
      <c r="L1068" t="s">
        <v>294</v>
      </c>
      <c r="M1068" t="s">
        <v>294</v>
      </c>
    </row>
    <row r="1069" spans="1:13" x14ac:dyDescent="0.25">
      <c r="A1069">
        <v>247628</v>
      </c>
      <c r="B1069">
        <v>242903</v>
      </c>
      <c r="C1069" t="s">
        <v>56</v>
      </c>
      <c r="D1069" t="s">
        <v>74</v>
      </c>
      <c r="E1069">
        <v>49</v>
      </c>
      <c r="F1069" s="11">
        <v>975791</v>
      </c>
      <c r="G1069" s="7" t="s">
        <v>165</v>
      </c>
      <c r="H1069" t="s">
        <v>153</v>
      </c>
      <c r="I1069" t="s">
        <v>294</v>
      </c>
      <c r="J1069" t="s">
        <v>18</v>
      </c>
      <c r="K1069" s="7" t="s">
        <v>148</v>
      </c>
      <c r="L1069" t="s">
        <v>294</v>
      </c>
      <c r="M1069" t="s">
        <v>294</v>
      </c>
    </row>
    <row r="1070" spans="1:13" x14ac:dyDescent="0.25">
      <c r="A1070">
        <v>247630</v>
      </c>
      <c r="B1070">
        <v>242903</v>
      </c>
      <c r="C1070" t="s">
        <v>56</v>
      </c>
      <c r="D1070" t="s">
        <v>74</v>
      </c>
      <c r="E1070">
        <v>49</v>
      </c>
      <c r="F1070" s="11">
        <v>177203</v>
      </c>
      <c r="G1070" s="7" t="s">
        <v>165</v>
      </c>
      <c r="H1070" t="s">
        <v>153</v>
      </c>
      <c r="I1070" t="s">
        <v>294</v>
      </c>
      <c r="J1070" t="s">
        <v>18</v>
      </c>
      <c r="K1070" s="7" t="s">
        <v>148</v>
      </c>
      <c r="L1070" t="s">
        <v>294</v>
      </c>
      <c r="M1070" t="s">
        <v>294</v>
      </c>
    </row>
    <row r="1071" spans="1:13" x14ac:dyDescent="0.25">
      <c r="A1071">
        <v>247632</v>
      </c>
      <c r="B1071">
        <v>242903</v>
      </c>
      <c r="C1071" t="s">
        <v>56</v>
      </c>
      <c r="D1071" t="s">
        <v>74</v>
      </c>
      <c r="E1071">
        <v>49</v>
      </c>
      <c r="F1071" s="11">
        <v>306087</v>
      </c>
      <c r="G1071" s="7" t="s">
        <v>165</v>
      </c>
      <c r="H1071" t="s">
        <v>153</v>
      </c>
      <c r="I1071" t="s">
        <v>294</v>
      </c>
      <c r="J1071" t="s">
        <v>18</v>
      </c>
      <c r="K1071" s="7" t="s">
        <v>148</v>
      </c>
      <c r="L1071" t="s">
        <v>294</v>
      </c>
      <c r="M1071" t="s">
        <v>294</v>
      </c>
    </row>
    <row r="1072" spans="1:13" x14ac:dyDescent="0.25">
      <c r="A1072">
        <v>249440</v>
      </c>
      <c r="B1072">
        <v>242947</v>
      </c>
      <c r="C1072" t="s">
        <v>56</v>
      </c>
      <c r="D1072" t="s">
        <v>75</v>
      </c>
      <c r="E1072">
        <v>14</v>
      </c>
      <c r="F1072" s="11">
        <v>18111763</v>
      </c>
      <c r="G1072" s="7" t="s">
        <v>165</v>
      </c>
      <c r="H1072" t="s">
        <v>153</v>
      </c>
      <c r="I1072" t="s">
        <v>294</v>
      </c>
      <c r="J1072" t="s">
        <v>18</v>
      </c>
      <c r="K1072" s="7" t="s">
        <v>148</v>
      </c>
      <c r="L1072" t="s">
        <v>294</v>
      </c>
      <c r="M1072" t="s">
        <v>294</v>
      </c>
    </row>
    <row r="1073" spans="1:13" x14ac:dyDescent="0.25">
      <c r="A1073">
        <v>249442</v>
      </c>
      <c r="B1073">
        <v>242947</v>
      </c>
      <c r="C1073" t="s">
        <v>56</v>
      </c>
      <c r="D1073" t="s">
        <v>75</v>
      </c>
      <c r="E1073">
        <v>14</v>
      </c>
      <c r="F1073" s="11">
        <v>243759</v>
      </c>
      <c r="G1073" s="7" t="s">
        <v>165</v>
      </c>
      <c r="H1073" t="s">
        <v>153</v>
      </c>
      <c r="I1073" t="s">
        <v>294</v>
      </c>
      <c r="J1073" t="s">
        <v>18</v>
      </c>
      <c r="K1073" s="7" t="s">
        <v>148</v>
      </c>
      <c r="L1073" t="s">
        <v>294</v>
      </c>
      <c r="M1073" t="s">
        <v>294</v>
      </c>
    </row>
    <row r="1074" spans="1:13" x14ac:dyDescent="0.25">
      <c r="A1074">
        <v>249444</v>
      </c>
      <c r="B1074">
        <v>242947</v>
      </c>
      <c r="C1074" t="s">
        <v>56</v>
      </c>
      <c r="D1074" t="s">
        <v>75</v>
      </c>
      <c r="E1074">
        <v>14</v>
      </c>
      <c r="F1074" s="11">
        <v>3590993</v>
      </c>
      <c r="G1074" s="7" t="s">
        <v>165</v>
      </c>
      <c r="H1074" t="s">
        <v>153</v>
      </c>
      <c r="I1074" t="s">
        <v>294</v>
      </c>
      <c r="J1074" t="s">
        <v>18</v>
      </c>
      <c r="K1074" s="7" t="s">
        <v>148</v>
      </c>
      <c r="L1074" t="s">
        <v>294</v>
      </c>
      <c r="M1074" t="s">
        <v>294</v>
      </c>
    </row>
    <row r="1075" spans="1:13" x14ac:dyDescent="0.25">
      <c r="A1075">
        <v>249446</v>
      </c>
      <c r="B1075">
        <v>242947</v>
      </c>
      <c r="C1075" t="s">
        <v>56</v>
      </c>
      <c r="D1075" t="s">
        <v>75</v>
      </c>
      <c r="E1075">
        <v>14</v>
      </c>
      <c r="F1075" s="11">
        <v>721672</v>
      </c>
      <c r="G1075" s="7" t="s">
        <v>165</v>
      </c>
      <c r="H1075" t="s">
        <v>153</v>
      </c>
      <c r="I1075" t="s">
        <v>153</v>
      </c>
      <c r="J1075" t="s">
        <v>18</v>
      </c>
      <c r="K1075" s="7" t="s">
        <v>148</v>
      </c>
      <c r="L1075">
        <v>2.76</v>
      </c>
      <c r="M1075" s="12">
        <v>77</v>
      </c>
    </row>
    <row r="1076" spans="1:13" x14ac:dyDescent="0.25">
      <c r="A1076">
        <v>249448</v>
      </c>
      <c r="B1076">
        <v>242947</v>
      </c>
      <c r="C1076" t="s">
        <v>56</v>
      </c>
      <c r="D1076" t="s">
        <v>75</v>
      </c>
      <c r="E1076">
        <v>14</v>
      </c>
      <c r="F1076" s="11">
        <v>668949</v>
      </c>
      <c r="G1076" s="7" t="s">
        <v>165</v>
      </c>
      <c r="H1076" t="s">
        <v>153</v>
      </c>
      <c r="I1076" t="s">
        <v>294</v>
      </c>
      <c r="J1076" t="s">
        <v>18</v>
      </c>
      <c r="K1076" s="7" t="s">
        <v>148</v>
      </c>
      <c r="L1076" t="s">
        <v>294</v>
      </c>
      <c r="M1076" t="s">
        <v>294</v>
      </c>
    </row>
    <row r="1077" spans="1:13" x14ac:dyDescent="0.25">
      <c r="A1077">
        <v>249452</v>
      </c>
      <c r="B1077">
        <v>242947</v>
      </c>
      <c r="C1077" t="s">
        <v>56</v>
      </c>
      <c r="D1077" t="s">
        <v>75</v>
      </c>
      <c r="E1077">
        <v>14</v>
      </c>
      <c r="F1077" s="11">
        <v>9115028</v>
      </c>
      <c r="G1077" s="7" t="s">
        <v>165</v>
      </c>
      <c r="H1077" t="s">
        <v>153</v>
      </c>
      <c r="I1077" t="s">
        <v>294</v>
      </c>
      <c r="J1077" t="s">
        <v>18</v>
      </c>
      <c r="K1077" s="7" t="s">
        <v>148</v>
      </c>
      <c r="L1077" t="s">
        <v>294</v>
      </c>
      <c r="M1077" t="s">
        <v>294</v>
      </c>
    </row>
    <row r="1078" spans="1:13" x14ac:dyDescent="0.25">
      <c r="A1078">
        <v>249564</v>
      </c>
      <c r="B1078">
        <v>242958</v>
      </c>
      <c r="C1078" t="s">
        <v>56</v>
      </c>
      <c r="D1078" t="s">
        <v>76</v>
      </c>
      <c r="E1078">
        <v>24</v>
      </c>
      <c r="F1078" s="11">
        <v>108115670</v>
      </c>
      <c r="G1078" s="7" t="s">
        <v>165</v>
      </c>
      <c r="H1078" t="s">
        <v>153</v>
      </c>
      <c r="I1078" t="s">
        <v>153</v>
      </c>
      <c r="J1078" t="s">
        <v>18</v>
      </c>
      <c r="K1078" s="7" t="s">
        <v>148</v>
      </c>
      <c r="L1078">
        <v>2.76</v>
      </c>
      <c r="M1078" s="12">
        <v>83</v>
      </c>
    </row>
    <row r="1079" spans="1:13" x14ac:dyDescent="0.25">
      <c r="A1079">
        <v>249566</v>
      </c>
      <c r="B1079">
        <v>242958</v>
      </c>
      <c r="C1079" t="s">
        <v>56</v>
      </c>
      <c r="D1079" t="s">
        <v>76</v>
      </c>
      <c r="E1079">
        <v>24</v>
      </c>
      <c r="F1079" s="11" t="s">
        <v>213</v>
      </c>
      <c r="G1079" s="7" t="s">
        <v>165</v>
      </c>
      <c r="H1079" t="s">
        <v>153</v>
      </c>
      <c r="I1079" t="s">
        <v>153</v>
      </c>
      <c r="J1079" t="s">
        <v>18</v>
      </c>
      <c r="K1079" s="7" t="s">
        <v>148</v>
      </c>
      <c r="L1079">
        <v>2.76</v>
      </c>
      <c r="M1079" s="12">
        <v>2</v>
      </c>
    </row>
    <row r="1080" spans="1:13" x14ac:dyDescent="0.25">
      <c r="A1080">
        <v>249568</v>
      </c>
      <c r="B1080">
        <v>242958</v>
      </c>
      <c r="C1080" t="s">
        <v>56</v>
      </c>
      <c r="D1080" t="s">
        <v>76</v>
      </c>
      <c r="E1080">
        <v>24</v>
      </c>
      <c r="F1080" s="11">
        <v>184671</v>
      </c>
      <c r="G1080" s="7" t="s">
        <v>165</v>
      </c>
      <c r="H1080" t="s">
        <v>153</v>
      </c>
      <c r="I1080" t="s">
        <v>294</v>
      </c>
      <c r="J1080" t="s">
        <v>18</v>
      </c>
      <c r="K1080" s="7" t="s">
        <v>148</v>
      </c>
      <c r="L1080" t="s">
        <v>294</v>
      </c>
      <c r="M1080" t="s">
        <v>294</v>
      </c>
    </row>
    <row r="1081" spans="1:13" x14ac:dyDescent="0.25">
      <c r="A1081">
        <v>249570</v>
      </c>
      <c r="B1081">
        <v>242958</v>
      </c>
      <c r="C1081" t="s">
        <v>56</v>
      </c>
      <c r="D1081" t="s">
        <v>76</v>
      </c>
      <c r="E1081">
        <v>24</v>
      </c>
      <c r="F1081" s="11">
        <v>7791042026913</v>
      </c>
      <c r="G1081" s="7" t="s">
        <v>165</v>
      </c>
      <c r="H1081" t="s">
        <v>153</v>
      </c>
      <c r="I1081" t="s">
        <v>153</v>
      </c>
      <c r="J1081" t="s">
        <v>18</v>
      </c>
      <c r="K1081" s="7" t="s">
        <v>148</v>
      </c>
      <c r="L1081">
        <v>2.76</v>
      </c>
      <c r="M1081" s="12">
        <v>6</v>
      </c>
    </row>
    <row r="1082" spans="1:13" x14ac:dyDescent="0.25">
      <c r="A1082">
        <v>249588</v>
      </c>
      <c r="B1082">
        <v>242962</v>
      </c>
      <c r="C1082" t="s">
        <v>56</v>
      </c>
      <c r="D1082" t="s">
        <v>77</v>
      </c>
      <c r="E1082">
        <v>12</v>
      </c>
      <c r="F1082" s="11">
        <v>3678844</v>
      </c>
      <c r="G1082" s="7" t="s">
        <v>165</v>
      </c>
      <c r="H1082" t="s">
        <v>153</v>
      </c>
      <c r="I1082" t="s">
        <v>294</v>
      </c>
      <c r="J1082" t="s">
        <v>18</v>
      </c>
      <c r="K1082" s="7" t="s">
        <v>148</v>
      </c>
      <c r="L1082" t="s">
        <v>294</v>
      </c>
      <c r="M1082" t="s">
        <v>294</v>
      </c>
    </row>
    <row r="1083" spans="1:13" x14ac:dyDescent="0.25">
      <c r="A1083">
        <v>249590</v>
      </c>
      <c r="B1083">
        <v>242962</v>
      </c>
      <c r="C1083" t="s">
        <v>56</v>
      </c>
      <c r="D1083" t="s">
        <v>77</v>
      </c>
      <c r="E1083">
        <v>12</v>
      </c>
      <c r="F1083" s="11">
        <v>1876675</v>
      </c>
      <c r="G1083" s="7" t="s">
        <v>165</v>
      </c>
      <c r="H1083" t="s">
        <v>153</v>
      </c>
      <c r="I1083" t="s">
        <v>294</v>
      </c>
      <c r="J1083" t="s">
        <v>18</v>
      </c>
      <c r="K1083" s="7" t="s">
        <v>148</v>
      </c>
      <c r="L1083" t="s">
        <v>294</v>
      </c>
      <c r="M1083" t="s">
        <v>294</v>
      </c>
    </row>
    <row r="1084" spans="1:13" x14ac:dyDescent="0.25">
      <c r="A1084">
        <v>249592</v>
      </c>
      <c r="B1084">
        <v>242962</v>
      </c>
      <c r="C1084" t="s">
        <v>56</v>
      </c>
      <c r="D1084" t="s">
        <v>77</v>
      </c>
      <c r="E1084">
        <v>12</v>
      </c>
      <c r="F1084" s="11">
        <v>92310</v>
      </c>
      <c r="G1084" s="7" t="s">
        <v>165</v>
      </c>
      <c r="H1084" t="s">
        <v>153</v>
      </c>
      <c r="I1084" t="s">
        <v>294</v>
      </c>
      <c r="J1084" t="s">
        <v>18</v>
      </c>
      <c r="K1084" s="7" t="s">
        <v>148</v>
      </c>
      <c r="L1084" t="s">
        <v>294</v>
      </c>
      <c r="M1084" t="s">
        <v>294</v>
      </c>
    </row>
    <row r="1085" spans="1:13" x14ac:dyDescent="0.25">
      <c r="A1085">
        <v>249594</v>
      </c>
      <c r="B1085">
        <v>242962</v>
      </c>
      <c r="C1085" t="s">
        <v>56</v>
      </c>
      <c r="D1085" t="s">
        <v>77</v>
      </c>
      <c r="E1085">
        <v>12</v>
      </c>
      <c r="F1085" s="11">
        <v>156181</v>
      </c>
      <c r="G1085" s="7" t="s">
        <v>165</v>
      </c>
      <c r="H1085" t="s">
        <v>153</v>
      </c>
      <c r="I1085" t="s">
        <v>153</v>
      </c>
      <c r="J1085" t="s">
        <v>18</v>
      </c>
      <c r="K1085" s="7" t="s">
        <v>148</v>
      </c>
      <c r="L1085">
        <v>2.76</v>
      </c>
      <c r="M1085" s="12">
        <v>62</v>
      </c>
    </row>
    <row r="1086" spans="1:13" x14ac:dyDescent="0.25">
      <c r="A1086">
        <v>249598</v>
      </c>
      <c r="B1086">
        <v>242962</v>
      </c>
      <c r="C1086" t="s">
        <v>56</v>
      </c>
      <c r="D1086" t="s">
        <v>77</v>
      </c>
      <c r="E1086">
        <v>12</v>
      </c>
      <c r="F1086" s="11">
        <v>756755</v>
      </c>
      <c r="G1086" s="7" t="s">
        <v>165</v>
      </c>
      <c r="H1086" t="s">
        <v>153</v>
      </c>
      <c r="I1086" t="s">
        <v>294</v>
      </c>
      <c r="J1086" t="s">
        <v>18</v>
      </c>
      <c r="K1086" s="7" t="s">
        <v>148</v>
      </c>
      <c r="L1086" t="s">
        <v>294</v>
      </c>
      <c r="M1086" t="s">
        <v>294</v>
      </c>
    </row>
    <row r="1087" spans="1:13" x14ac:dyDescent="0.25">
      <c r="A1087">
        <v>249600</v>
      </c>
      <c r="B1087">
        <v>242962</v>
      </c>
      <c r="C1087" t="s">
        <v>56</v>
      </c>
      <c r="D1087" t="s">
        <v>77</v>
      </c>
      <c r="E1087">
        <v>12</v>
      </c>
      <c r="F1087" s="11">
        <v>194735</v>
      </c>
      <c r="G1087" s="7" t="s">
        <v>165</v>
      </c>
      <c r="H1087" t="s">
        <v>153</v>
      </c>
      <c r="I1087" t="s">
        <v>153</v>
      </c>
      <c r="J1087" t="s">
        <v>18</v>
      </c>
      <c r="K1087" s="7" t="s">
        <v>148</v>
      </c>
      <c r="L1087">
        <v>2.76</v>
      </c>
      <c r="M1087" s="12">
        <v>0</v>
      </c>
    </row>
    <row r="1088" spans="1:13" x14ac:dyDescent="0.25">
      <c r="A1088">
        <v>249602</v>
      </c>
      <c r="B1088">
        <v>242962</v>
      </c>
      <c r="C1088" t="s">
        <v>56</v>
      </c>
      <c r="D1088" t="s">
        <v>77</v>
      </c>
      <c r="E1088">
        <v>12</v>
      </c>
      <c r="F1088" s="11">
        <v>853670</v>
      </c>
      <c r="G1088" s="7" t="s">
        <v>165</v>
      </c>
      <c r="H1088" t="s">
        <v>153</v>
      </c>
      <c r="I1088" t="s">
        <v>294</v>
      </c>
      <c r="J1088" t="s">
        <v>18</v>
      </c>
      <c r="K1088" s="7" t="s">
        <v>148</v>
      </c>
      <c r="L1088" t="s">
        <v>294</v>
      </c>
      <c r="M1088" t="s">
        <v>294</v>
      </c>
    </row>
    <row r="1089" spans="1:13" x14ac:dyDescent="0.25">
      <c r="A1089">
        <v>249604</v>
      </c>
      <c r="B1089">
        <v>242962</v>
      </c>
      <c r="C1089" t="s">
        <v>56</v>
      </c>
      <c r="D1089" t="s">
        <v>77</v>
      </c>
      <c r="E1089">
        <v>12</v>
      </c>
      <c r="F1089" s="11">
        <v>11001474</v>
      </c>
      <c r="G1089" s="7" t="s">
        <v>165</v>
      </c>
      <c r="H1089" t="s">
        <v>153</v>
      </c>
      <c r="I1089" t="s">
        <v>294</v>
      </c>
      <c r="J1089" t="s">
        <v>18</v>
      </c>
      <c r="K1089" s="7" t="s">
        <v>148</v>
      </c>
      <c r="L1089" t="s">
        <v>294</v>
      </c>
      <c r="M1089" t="s">
        <v>294</v>
      </c>
    </row>
    <row r="1090" spans="1:13" x14ac:dyDescent="0.25">
      <c r="A1090">
        <v>249606</v>
      </c>
      <c r="B1090">
        <v>242962</v>
      </c>
      <c r="C1090" t="s">
        <v>56</v>
      </c>
      <c r="D1090" t="s">
        <v>77</v>
      </c>
      <c r="E1090">
        <v>12</v>
      </c>
      <c r="F1090" s="11">
        <v>108336383</v>
      </c>
      <c r="G1090" s="7" t="s">
        <v>165</v>
      </c>
      <c r="H1090" t="s">
        <v>153</v>
      </c>
      <c r="I1090" t="s">
        <v>294</v>
      </c>
      <c r="J1090" t="s">
        <v>18</v>
      </c>
      <c r="K1090" s="7" t="s">
        <v>148</v>
      </c>
      <c r="L1090" t="s">
        <v>294</v>
      </c>
      <c r="M1090" t="s">
        <v>294</v>
      </c>
    </row>
    <row r="1091" spans="1:13" x14ac:dyDescent="0.25">
      <c r="A1091">
        <v>249608</v>
      </c>
      <c r="B1091">
        <v>242962</v>
      </c>
      <c r="C1091" t="s">
        <v>56</v>
      </c>
      <c r="D1091" t="s">
        <v>77</v>
      </c>
      <c r="E1091">
        <v>12</v>
      </c>
      <c r="F1091" s="11">
        <v>266864</v>
      </c>
      <c r="G1091" s="7" t="s">
        <v>165</v>
      </c>
      <c r="H1091" t="s">
        <v>153</v>
      </c>
      <c r="I1091" t="s">
        <v>294</v>
      </c>
      <c r="J1091" t="s">
        <v>18</v>
      </c>
      <c r="K1091" s="7" t="s">
        <v>148</v>
      </c>
      <c r="L1091" t="s">
        <v>294</v>
      </c>
      <c r="M1091" t="s">
        <v>294</v>
      </c>
    </row>
    <row r="1092" spans="1:13" x14ac:dyDescent="0.25">
      <c r="A1092">
        <v>249610</v>
      </c>
      <c r="B1092">
        <v>242962</v>
      </c>
      <c r="C1092" t="s">
        <v>56</v>
      </c>
      <c r="D1092" t="s">
        <v>77</v>
      </c>
      <c r="E1092">
        <v>12</v>
      </c>
      <c r="F1092" s="11">
        <v>186495</v>
      </c>
      <c r="G1092" s="7" t="s">
        <v>165</v>
      </c>
      <c r="H1092" t="s">
        <v>153</v>
      </c>
      <c r="I1092" t="s">
        <v>153</v>
      </c>
      <c r="J1092" t="s">
        <v>18</v>
      </c>
      <c r="K1092" s="7" t="s">
        <v>148</v>
      </c>
      <c r="L1092">
        <v>2.76</v>
      </c>
      <c r="M1092" s="12">
        <v>95</v>
      </c>
    </row>
    <row r="1093" spans="1:13" x14ac:dyDescent="0.25">
      <c r="A1093">
        <v>250394</v>
      </c>
      <c r="B1093">
        <v>250391</v>
      </c>
      <c r="C1093" t="s">
        <v>52</v>
      </c>
      <c r="D1093" t="s">
        <v>78</v>
      </c>
      <c r="E1093">
        <v>1</v>
      </c>
      <c r="F1093" s="11">
        <v>15016111</v>
      </c>
      <c r="G1093" s="7" t="s">
        <v>165</v>
      </c>
      <c r="H1093" t="s">
        <v>153</v>
      </c>
      <c r="I1093" t="s">
        <v>153</v>
      </c>
      <c r="J1093" t="s">
        <v>18</v>
      </c>
      <c r="K1093" s="7" t="s">
        <v>148</v>
      </c>
      <c r="L1093">
        <v>2.76</v>
      </c>
      <c r="M1093" s="12">
        <v>0</v>
      </c>
    </row>
    <row r="1094" spans="1:13" x14ac:dyDescent="0.25">
      <c r="A1094">
        <v>250398</v>
      </c>
      <c r="B1094">
        <v>250391</v>
      </c>
      <c r="C1094" t="s">
        <v>52</v>
      </c>
      <c r="D1094" t="s">
        <v>78</v>
      </c>
      <c r="E1094">
        <v>1</v>
      </c>
      <c r="F1094" s="11">
        <v>62016701</v>
      </c>
      <c r="G1094" s="7" t="s">
        <v>165</v>
      </c>
      <c r="H1094" t="s">
        <v>153</v>
      </c>
      <c r="I1094" t="s">
        <v>153</v>
      </c>
      <c r="J1094" t="s">
        <v>18</v>
      </c>
      <c r="K1094" s="7" t="s">
        <v>148</v>
      </c>
      <c r="L1094">
        <v>2.76</v>
      </c>
      <c r="M1094" s="12">
        <v>558</v>
      </c>
    </row>
    <row r="1095" spans="1:13" x14ac:dyDescent="0.25">
      <c r="A1095">
        <v>250404</v>
      </c>
      <c r="B1095">
        <v>250391</v>
      </c>
      <c r="C1095" t="s">
        <v>52</v>
      </c>
      <c r="D1095" t="s">
        <v>78</v>
      </c>
      <c r="E1095">
        <v>1</v>
      </c>
      <c r="F1095" s="11">
        <v>277938</v>
      </c>
      <c r="G1095" s="7" t="s">
        <v>165</v>
      </c>
      <c r="H1095" t="s">
        <v>153</v>
      </c>
      <c r="I1095" t="s">
        <v>153</v>
      </c>
      <c r="J1095" t="s">
        <v>18</v>
      </c>
      <c r="K1095" s="7" t="s">
        <v>148</v>
      </c>
      <c r="L1095">
        <v>2.76</v>
      </c>
      <c r="M1095" s="12">
        <v>118</v>
      </c>
    </row>
    <row r="1096" spans="1:13" x14ac:dyDescent="0.25">
      <c r="A1096">
        <v>250424</v>
      </c>
      <c r="B1096">
        <v>250391</v>
      </c>
      <c r="C1096" t="s">
        <v>52</v>
      </c>
      <c r="D1096" t="s">
        <v>78</v>
      </c>
      <c r="E1096">
        <v>1</v>
      </c>
      <c r="F1096" s="11">
        <v>649161002366914</v>
      </c>
      <c r="G1096" s="7" t="s">
        <v>165</v>
      </c>
      <c r="H1096" t="s">
        <v>153</v>
      </c>
      <c r="I1096" t="s">
        <v>153</v>
      </c>
      <c r="J1096" t="s">
        <v>18</v>
      </c>
      <c r="K1096" s="7" t="s">
        <v>148</v>
      </c>
      <c r="L1096">
        <v>2.76</v>
      </c>
      <c r="M1096" s="12">
        <v>100</v>
      </c>
    </row>
    <row r="1097" spans="1:13" x14ac:dyDescent="0.25">
      <c r="A1097">
        <v>250432</v>
      </c>
      <c r="B1097">
        <v>250391</v>
      </c>
      <c r="C1097" t="s">
        <v>52</v>
      </c>
      <c r="D1097" t="s">
        <v>78</v>
      </c>
      <c r="E1097">
        <v>1</v>
      </c>
      <c r="F1097" s="11">
        <v>649161203175360</v>
      </c>
      <c r="G1097" s="7" t="s">
        <v>165</v>
      </c>
      <c r="H1097" t="s">
        <v>153</v>
      </c>
      <c r="I1097" t="s">
        <v>153</v>
      </c>
      <c r="J1097" t="s">
        <v>18</v>
      </c>
      <c r="K1097" s="7" t="s">
        <v>148</v>
      </c>
      <c r="L1097">
        <v>2.76</v>
      </c>
      <c r="M1097" s="12">
        <v>127</v>
      </c>
    </row>
    <row r="1098" spans="1:13" x14ac:dyDescent="0.25">
      <c r="A1098">
        <v>250441</v>
      </c>
      <c r="B1098">
        <v>250391</v>
      </c>
      <c r="C1098" t="s">
        <v>52</v>
      </c>
      <c r="D1098" t="s">
        <v>78</v>
      </c>
      <c r="E1098">
        <v>1</v>
      </c>
      <c r="F1098" s="11" t="s">
        <v>214</v>
      </c>
      <c r="G1098" s="7" t="s">
        <v>165</v>
      </c>
      <c r="H1098" t="s">
        <v>153</v>
      </c>
      <c r="I1098" t="s">
        <v>153</v>
      </c>
      <c r="J1098" t="s">
        <v>18</v>
      </c>
      <c r="K1098" s="7" t="s">
        <v>148</v>
      </c>
      <c r="L1098">
        <v>2.76</v>
      </c>
      <c r="M1098" s="12">
        <v>265</v>
      </c>
    </row>
    <row r="1099" spans="1:13" x14ac:dyDescent="0.25">
      <c r="A1099">
        <v>250445</v>
      </c>
      <c r="B1099">
        <v>250391</v>
      </c>
      <c r="C1099" t="s">
        <v>52</v>
      </c>
      <c r="D1099" t="s">
        <v>78</v>
      </c>
      <c r="E1099">
        <v>1</v>
      </c>
      <c r="F1099" s="11">
        <v>69094024</v>
      </c>
      <c r="G1099" s="7" t="s">
        <v>165</v>
      </c>
      <c r="H1099" t="s">
        <v>153</v>
      </c>
      <c r="I1099" t="s">
        <v>153</v>
      </c>
      <c r="J1099" t="s">
        <v>18</v>
      </c>
      <c r="K1099" s="7" t="s">
        <v>148</v>
      </c>
      <c r="L1099">
        <v>2.76</v>
      </c>
      <c r="M1099" s="12">
        <v>38</v>
      </c>
    </row>
    <row r="1100" spans="1:13" x14ac:dyDescent="0.25">
      <c r="A1100">
        <v>250451</v>
      </c>
      <c r="B1100">
        <v>250449</v>
      </c>
      <c r="C1100" t="s">
        <v>52</v>
      </c>
      <c r="D1100" t="s">
        <v>78</v>
      </c>
      <c r="E1100">
        <v>4</v>
      </c>
      <c r="F1100" s="11">
        <v>649161002300864</v>
      </c>
      <c r="G1100" s="7" t="s">
        <v>165</v>
      </c>
      <c r="H1100" t="s">
        <v>153</v>
      </c>
      <c r="I1100" t="s">
        <v>153</v>
      </c>
      <c r="J1100" t="s">
        <v>18</v>
      </c>
      <c r="K1100" s="7" t="s">
        <v>148</v>
      </c>
      <c r="L1100">
        <v>2.76</v>
      </c>
      <c r="M1100" s="12">
        <v>103</v>
      </c>
    </row>
    <row r="1101" spans="1:13" x14ac:dyDescent="0.25">
      <c r="A1101">
        <v>250458</v>
      </c>
      <c r="B1101">
        <v>250449</v>
      </c>
      <c r="C1101" t="s">
        <v>52</v>
      </c>
      <c r="D1101" t="s">
        <v>78</v>
      </c>
      <c r="E1101">
        <v>4</v>
      </c>
      <c r="F1101" s="11">
        <v>37488</v>
      </c>
      <c r="G1101" s="7" t="s">
        <v>165</v>
      </c>
      <c r="H1101" t="s">
        <v>153</v>
      </c>
      <c r="I1101" t="s">
        <v>153</v>
      </c>
      <c r="J1101" t="s">
        <v>18</v>
      </c>
      <c r="K1101" s="7" t="s">
        <v>148</v>
      </c>
      <c r="L1101">
        <v>2.76</v>
      </c>
      <c r="M1101" s="12">
        <v>5</v>
      </c>
    </row>
    <row r="1102" spans="1:13" x14ac:dyDescent="0.25">
      <c r="A1102">
        <v>250463</v>
      </c>
      <c r="B1102">
        <v>250449</v>
      </c>
      <c r="C1102" t="s">
        <v>52</v>
      </c>
      <c r="D1102" t="s">
        <v>78</v>
      </c>
      <c r="E1102">
        <v>4</v>
      </c>
      <c r="F1102" s="11">
        <v>7791027022135</v>
      </c>
      <c r="G1102" s="7" t="s">
        <v>165</v>
      </c>
      <c r="H1102" t="s">
        <v>153</v>
      </c>
      <c r="I1102" t="s">
        <v>153</v>
      </c>
      <c r="J1102" t="s">
        <v>18</v>
      </c>
      <c r="K1102" s="7" t="s">
        <v>148</v>
      </c>
      <c r="L1102">
        <v>2.76</v>
      </c>
      <c r="M1102" s="12">
        <v>84</v>
      </c>
    </row>
    <row r="1103" spans="1:13" x14ac:dyDescent="0.25">
      <c r="A1103">
        <v>250467</v>
      </c>
      <c r="B1103">
        <v>250449</v>
      </c>
      <c r="C1103" t="s">
        <v>52</v>
      </c>
      <c r="D1103" t="s">
        <v>78</v>
      </c>
      <c r="E1103">
        <v>4</v>
      </c>
      <c r="F1103" s="11">
        <v>1100023915</v>
      </c>
      <c r="G1103" s="7" t="s">
        <v>165</v>
      </c>
      <c r="H1103" t="s">
        <v>153</v>
      </c>
      <c r="I1103" t="s">
        <v>153</v>
      </c>
      <c r="J1103" t="s">
        <v>18</v>
      </c>
      <c r="K1103" s="7" t="s">
        <v>148</v>
      </c>
      <c r="L1103">
        <v>2.76</v>
      </c>
      <c r="M1103" s="12">
        <v>0</v>
      </c>
    </row>
    <row r="1104" spans="1:13" x14ac:dyDescent="0.25">
      <c r="A1104">
        <v>250472</v>
      </c>
      <c r="B1104">
        <v>250449</v>
      </c>
      <c r="C1104" t="s">
        <v>52</v>
      </c>
      <c r="D1104" t="s">
        <v>78</v>
      </c>
      <c r="E1104">
        <v>4</v>
      </c>
      <c r="F1104" s="11">
        <v>340318</v>
      </c>
      <c r="G1104" s="7" t="s">
        <v>165</v>
      </c>
      <c r="H1104" t="s">
        <v>153</v>
      </c>
      <c r="I1104" t="s">
        <v>153</v>
      </c>
      <c r="J1104" t="s">
        <v>18</v>
      </c>
      <c r="K1104" s="7" t="s">
        <v>148</v>
      </c>
      <c r="L1104">
        <v>2.76</v>
      </c>
      <c r="M1104" s="12">
        <v>325</v>
      </c>
    </row>
    <row r="1105" spans="1:13" x14ac:dyDescent="0.25">
      <c r="A1105">
        <v>250485</v>
      </c>
      <c r="B1105">
        <v>250449</v>
      </c>
      <c r="C1105" t="s">
        <v>52</v>
      </c>
      <c r="D1105" t="s">
        <v>78</v>
      </c>
      <c r="E1105">
        <v>4</v>
      </c>
      <c r="F1105" s="11">
        <v>139434</v>
      </c>
      <c r="G1105" s="7" t="s">
        <v>165</v>
      </c>
      <c r="H1105" t="s">
        <v>153</v>
      </c>
      <c r="I1105" t="s">
        <v>294</v>
      </c>
      <c r="J1105" t="s">
        <v>18</v>
      </c>
      <c r="K1105" s="7" t="s">
        <v>148</v>
      </c>
      <c r="L1105" t="s">
        <v>294</v>
      </c>
      <c r="M1105" t="s">
        <v>294</v>
      </c>
    </row>
    <row r="1106" spans="1:13" x14ac:dyDescent="0.25">
      <c r="A1106">
        <v>250496</v>
      </c>
      <c r="B1106">
        <v>250449</v>
      </c>
      <c r="C1106" t="s">
        <v>52</v>
      </c>
      <c r="D1106" t="s">
        <v>78</v>
      </c>
      <c r="E1106">
        <v>4</v>
      </c>
      <c r="F1106" s="11">
        <v>69095123</v>
      </c>
      <c r="G1106" s="7" t="s">
        <v>165</v>
      </c>
      <c r="H1106" t="s">
        <v>153</v>
      </c>
      <c r="I1106" t="s">
        <v>153</v>
      </c>
      <c r="J1106" t="s">
        <v>18</v>
      </c>
      <c r="K1106" s="7" t="s">
        <v>148</v>
      </c>
      <c r="L1106">
        <v>2.76</v>
      </c>
      <c r="M1106" s="12">
        <v>60</v>
      </c>
    </row>
    <row r="1107" spans="1:13" x14ac:dyDescent="0.25">
      <c r="A1107">
        <v>250505</v>
      </c>
      <c r="B1107">
        <v>250449</v>
      </c>
      <c r="C1107" t="s">
        <v>52</v>
      </c>
      <c r="D1107" t="s">
        <v>78</v>
      </c>
      <c r="E1107">
        <v>4</v>
      </c>
      <c r="F1107" s="11">
        <v>118442144</v>
      </c>
      <c r="G1107" s="7" t="s">
        <v>165</v>
      </c>
      <c r="H1107" t="s">
        <v>153</v>
      </c>
      <c r="I1107" t="s">
        <v>153</v>
      </c>
      <c r="J1107" t="s">
        <v>18</v>
      </c>
      <c r="K1107" s="7" t="s">
        <v>148</v>
      </c>
      <c r="L1107">
        <v>2.76</v>
      </c>
      <c r="M1107" s="12">
        <v>155</v>
      </c>
    </row>
    <row r="1108" spans="1:13" x14ac:dyDescent="0.25">
      <c r="A1108">
        <v>254675</v>
      </c>
      <c r="B1108">
        <v>251141</v>
      </c>
      <c r="C1108" t="s">
        <v>50</v>
      </c>
      <c r="D1108" t="s">
        <v>79</v>
      </c>
      <c r="E1108">
        <v>20</v>
      </c>
      <c r="F1108" s="11">
        <v>65101895</v>
      </c>
      <c r="G1108" s="7" t="s">
        <v>165</v>
      </c>
      <c r="H1108" t="s">
        <v>153</v>
      </c>
      <c r="I1108" t="s">
        <v>153</v>
      </c>
      <c r="J1108" t="s">
        <v>18</v>
      </c>
      <c r="K1108" s="7" t="s">
        <v>148</v>
      </c>
      <c r="L1108">
        <v>2.76</v>
      </c>
      <c r="M1108" s="12">
        <v>100</v>
      </c>
    </row>
    <row r="1109" spans="1:13" x14ac:dyDescent="0.25">
      <c r="A1109">
        <v>254677</v>
      </c>
      <c r="B1109">
        <v>251141</v>
      </c>
      <c r="C1109" t="s">
        <v>50</v>
      </c>
      <c r="D1109" t="s">
        <v>79</v>
      </c>
      <c r="E1109">
        <v>20</v>
      </c>
      <c r="F1109" s="11">
        <v>287349</v>
      </c>
      <c r="G1109" s="7" t="s">
        <v>165</v>
      </c>
      <c r="H1109" t="s">
        <v>153</v>
      </c>
      <c r="I1109" t="s">
        <v>153</v>
      </c>
      <c r="J1109" t="s">
        <v>18</v>
      </c>
      <c r="K1109" s="7" t="s">
        <v>148</v>
      </c>
      <c r="L1109">
        <v>2.76</v>
      </c>
      <c r="M1109" s="12">
        <v>323</v>
      </c>
    </row>
    <row r="1110" spans="1:13" x14ac:dyDescent="0.25">
      <c r="A1110">
        <v>254679</v>
      </c>
      <c r="B1110">
        <v>251141</v>
      </c>
      <c r="C1110" t="s">
        <v>50</v>
      </c>
      <c r="D1110" t="s">
        <v>79</v>
      </c>
      <c r="E1110">
        <v>20</v>
      </c>
      <c r="F1110" s="11">
        <v>62044414</v>
      </c>
      <c r="G1110" s="7" t="s">
        <v>165</v>
      </c>
      <c r="H1110" t="s">
        <v>153</v>
      </c>
      <c r="I1110" t="s">
        <v>153</v>
      </c>
      <c r="J1110" t="s">
        <v>18</v>
      </c>
      <c r="K1110" s="7" t="s">
        <v>148</v>
      </c>
      <c r="L1110">
        <v>2.76</v>
      </c>
      <c r="M1110" s="12">
        <v>236</v>
      </c>
    </row>
    <row r="1111" spans="1:13" x14ac:dyDescent="0.25">
      <c r="A1111">
        <v>254681</v>
      </c>
      <c r="B1111">
        <v>251141</v>
      </c>
      <c r="C1111" t="s">
        <v>50</v>
      </c>
      <c r="D1111" t="s">
        <v>79</v>
      </c>
      <c r="E1111">
        <v>20</v>
      </c>
      <c r="F1111" s="11">
        <v>45416</v>
      </c>
      <c r="G1111" s="7" t="s">
        <v>165</v>
      </c>
      <c r="H1111" t="s">
        <v>153</v>
      </c>
      <c r="I1111" t="s">
        <v>153</v>
      </c>
      <c r="J1111" t="s">
        <v>18</v>
      </c>
      <c r="K1111" s="7" t="s">
        <v>148</v>
      </c>
      <c r="L1111">
        <v>2.76</v>
      </c>
      <c r="M1111" s="12">
        <v>150</v>
      </c>
    </row>
    <row r="1112" spans="1:13" x14ac:dyDescent="0.25">
      <c r="A1112">
        <v>254683</v>
      </c>
      <c r="B1112">
        <v>251141</v>
      </c>
      <c r="C1112" t="s">
        <v>50</v>
      </c>
      <c r="D1112" t="s">
        <v>79</v>
      </c>
      <c r="E1112">
        <v>20</v>
      </c>
      <c r="F1112" s="11">
        <v>476138</v>
      </c>
      <c r="G1112" s="7" t="s">
        <v>165</v>
      </c>
      <c r="H1112" t="s">
        <v>153</v>
      </c>
      <c r="I1112" t="s">
        <v>153</v>
      </c>
      <c r="J1112" t="s">
        <v>18</v>
      </c>
      <c r="K1112" s="7" t="s">
        <v>148</v>
      </c>
      <c r="L1112">
        <v>2.76</v>
      </c>
      <c r="M1112" s="12">
        <v>335</v>
      </c>
    </row>
    <row r="1113" spans="1:13" x14ac:dyDescent="0.25">
      <c r="A1113">
        <v>254685</v>
      </c>
      <c r="B1113">
        <v>251141</v>
      </c>
      <c r="C1113" t="s">
        <v>50</v>
      </c>
      <c r="D1113" t="s">
        <v>79</v>
      </c>
      <c r="E1113">
        <v>20</v>
      </c>
      <c r="F1113" s="11">
        <v>60149655</v>
      </c>
      <c r="G1113" s="7" t="s">
        <v>165</v>
      </c>
      <c r="H1113" t="s">
        <v>153</v>
      </c>
      <c r="I1113" t="s">
        <v>153</v>
      </c>
      <c r="J1113" t="s">
        <v>18</v>
      </c>
      <c r="K1113" s="7" t="s">
        <v>148</v>
      </c>
      <c r="L1113">
        <v>2.76</v>
      </c>
      <c r="M1113" s="12">
        <v>200</v>
      </c>
    </row>
    <row r="1114" spans="1:13" x14ac:dyDescent="0.25">
      <c r="A1114">
        <v>254687</v>
      </c>
      <c r="B1114">
        <v>251141</v>
      </c>
      <c r="C1114" t="s">
        <v>50</v>
      </c>
      <c r="D1114" t="s">
        <v>79</v>
      </c>
      <c r="E1114">
        <v>20</v>
      </c>
      <c r="F1114" s="11">
        <v>9707039001845</v>
      </c>
      <c r="G1114" s="7" t="s">
        <v>165</v>
      </c>
      <c r="H1114" t="s">
        <v>153</v>
      </c>
      <c r="I1114" t="s">
        <v>153</v>
      </c>
      <c r="J1114" t="s">
        <v>18</v>
      </c>
      <c r="K1114" s="7" t="s">
        <v>148</v>
      </c>
      <c r="L1114">
        <v>2.76</v>
      </c>
      <c r="M1114" s="12">
        <v>451</v>
      </c>
    </row>
    <row r="1115" spans="1:13" x14ac:dyDescent="0.25">
      <c r="A1115">
        <v>254689</v>
      </c>
      <c r="B1115">
        <v>251141</v>
      </c>
      <c r="C1115" t="s">
        <v>50</v>
      </c>
      <c r="D1115" t="s">
        <v>79</v>
      </c>
      <c r="E1115">
        <v>20</v>
      </c>
      <c r="F1115" s="11">
        <v>60160936</v>
      </c>
      <c r="G1115" s="7" t="s">
        <v>165</v>
      </c>
      <c r="H1115" t="s">
        <v>153</v>
      </c>
      <c r="I1115" t="s">
        <v>153</v>
      </c>
      <c r="J1115" t="s">
        <v>18</v>
      </c>
      <c r="K1115" s="7" t="s">
        <v>148</v>
      </c>
      <c r="L1115">
        <v>2.76</v>
      </c>
      <c r="M1115" s="12">
        <v>0</v>
      </c>
    </row>
    <row r="1116" spans="1:13" x14ac:dyDescent="0.25">
      <c r="A1116">
        <v>254691</v>
      </c>
      <c r="B1116">
        <v>251142</v>
      </c>
      <c r="C1116" t="s">
        <v>50</v>
      </c>
      <c r="D1116" t="s">
        <v>79</v>
      </c>
      <c r="E1116">
        <v>22</v>
      </c>
      <c r="F1116" s="11">
        <v>63118004</v>
      </c>
      <c r="G1116" s="7" t="s">
        <v>165</v>
      </c>
      <c r="H1116" t="s">
        <v>153</v>
      </c>
      <c r="I1116" t="s">
        <v>294</v>
      </c>
      <c r="J1116" t="s">
        <v>11</v>
      </c>
      <c r="K1116" s="7" t="s">
        <v>148</v>
      </c>
      <c r="L1116" t="s">
        <v>294</v>
      </c>
      <c r="M1116" t="s">
        <v>294</v>
      </c>
    </row>
    <row r="1117" spans="1:13" x14ac:dyDescent="0.25">
      <c r="A1117">
        <v>254693</v>
      </c>
      <c r="B1117">
        <v>251142</v>
      </c>
      <c r="C1117" t="s">
        <v>50</v>
      </c>
      <c r="D1117" t="s">
        <v>79</v>
      </c>
      <c r="E1117">
        <v>22</v>
      </c>
      <c r="F1117" s="11">
        <v>65102082</v>
      </c>
      <c r="G1117" s="7" t="s">
        <v>165</v>
      </c>
      <c r="H1117" t="s">
        <v>153</v>
      </c>
      <c r="I1117" t="s">
        <v>153</v>
      </c>
      <c r="J1117" t="s">
        <v>11</v>
      </c>
      <c r="K1117" s="7" t="s">
        <v>148</v>
      </c>
      <c r="L1117">
        <v>1.9870000000000001</v>
      </c>
      <c r="M1117" s="12">
        <v>698</v>
      </c>
    </row>
    <row r="1118" spans="1:13" x14ac:dyDescent="0.25">
      <c r="A1118">
        <v>254695</v>
      </c>
      <c r="B1118">
        <v>251142</v>
      </c>
      <c r="C1118" t="s">
        <v>50</v>
      </c>
      <c r="D1118" t="s">
        <v>79</v>
      </c>
      <c r="E1118">
        <v>22</v>
      </c>
      <c r="F1118" s="11">
        <v>65112952</v>
      </c>
      <c r="G1118" s="7" t="s">
        <v>165</v>
      </c>
      <c r="H1118" t="s">
        <v>153</v>
      </c>
      <c r="I1118" t="s">
        <v>294</v>
      </c>
      <c r="J1118" t="s">
        <v>11</v>
      </c>
      <c r="K1118" s="7" t="s">
        <v>148</v>
      </c>
      <c r="L1118" t="s">
        <v>294</v>
      </c>
      <c r="M1118" t="s">
        <v>294</v>
      </c>
    </row>
    <row r="1119" spans="1:13" x14ac:dyDescent="0.25">
      <c r="A1119">
        <v>254697</v>
      </c>
      <c r="B1119">
        <v>251142</v>
      </c>
      <c r="C1119" t="s">
        <v>50</v>
      </c>
      <c r="D1119" t="s">
        <v>79</v>
      </c>
      <c r="E1119">
        <v>22</v>
      </c>
      <c r="F1119" s="11">
        <v>65112917</v>
      </c>
      <c r="G1119" s="7" t="s">
        <v>165</v>
      </c>
      <c r="H1119" t="s">
        <v>153</v>
      </c>
      <c r="I1119" t="s">
        <v>153</v>
      </c>
      <c r="J1119" t="s">
        <v>11</v>
      </c>
      <c r="K1119" s="7" t="s">
        <v>148</v>
      </c>
      <c r="L1119">
        <v>1.9870000000000001</v>
      </c>
      <c r="M1119" s="12">
        <v>230</v>
      </c>
    </row>
    <row r="1120" spans="1:13" x14ac:dyDescent="0.25">
      <c r="A1120">
        <v>254699</v>
      </c>
      <c r="B1120">
        <v>251142</v>
      </c>
      <c r="C1120" t="s">
        <v>50</v>
      </c>
      <c r="D1120" t="s">
        <v>79</v>
      </c>
      <c r="E1120">
        <v>22</v>
      </c>
      <c r="F1120" s="11">
        <v>65112929</v>
      </c>
      <c r="G1120" s="7" t="s">
        <v>165</v>
      </c>
      <c r="H1120" t="s">
        <v>153</v>
      </c>
      <c r="I1120" t="s">
        <v>294</v>
      </c>
      <c r="J1120" t="s">
        <v>11</v>
      </c>
      <c r="K1120" s="7" t="s">
        <v>148</v>
      </c>
      <c r="L1120" t="s">
        <v>294</v>
      </c>
      <c r="M1120" t="s">
        <v>294</v>
      </c>
    </row>
    <row r="1121" spans="1:13" x14ac:dyDescent="0.25">
      <c r="A1121">
        <v>254701</v>
      </c>
      <c r="B1121">
        <v>251142</v>
      </c>
      <c r="C1121" t="s">
        <v>50</v>
      </c>
      <c r="D1121" t="s">
        <v>79</v>
      </c>
      <c r="E1121">
        <v>22</v>
      </c>
      <c r="F1121" s="11">
        <v>65113128</v>
      </c>
      <c r="G1121" s="7" t="s">
        <v>165</v>
      </c>
      <c r="H1121" t="s">
        <v>153</v>
      </c>
      <c r="I1121" t="s">
        <v>294</v>
      </c>
      <c r="J1121" t="s">
        <v>11</v>
      </c>
      <c r="K1121" s="7" t="s">
        <v>148</v>
      </c>
      <c r="L1121" t="s">
        <v>294</v>
      </c>
      <c r="M1121" t="s">
        <v>294</v>
      </c>
    </row>
    <row r="1122" spans="1:13" x14ac:dyDescent="0.25">
      <c r="A1122">
        <v>254705</v>
      </c>
      <c r="B1122">
        <v>251144</v>
      </c>
      <c r="C1122" t="s">
        <v>50</v>
      </c>
      <c r="D1122" t="s">
        <v>80</v>
      </c>
      <c r="E1122">
        <v>10</v>
      </c>
      <c r="F1122" s="11">
        <v>25470517770</v>
      </c>
      <c r="G1122" s="7" t="s">
        <v>165</v>
      </c>
      <c r="H1122" t="s">
        <v>153</v>
      </c>
      <c r="I1122" t="s">
        <v>153</v>
      </c>
      <c r="J1122" t="s">
        <v>18</v>
      </c>
      <c r="K1122" s="7" t="s">
        <v>148</v>
      </c>
      <c r="L1122">
        <v>2.76</v>
      </c>
      <c r="M1122" s="12">
        <v>29</v>
      </c>
    </row>
    <row r="1123" spans="1:13" x14ac:dyDescent="0.25">
      <c r="A1123">
        <v>254709</v>
      </c>
      <c r="B1123">
        <v>251144</v>
      </c>
      <c r="C1123" t="s">
        <v>50</v>
      </c>
      <c r="D1123" t="s">
        <v>80</v>
      </c>
      <c r="E1123">
        <v>10</v>
      </c>
      <c r="F1123" s="11" t="s">
        <v>215</v>
      </c>
      <c r="G1123" s="7" t="s">
        <v>165</v>
      </c>
      <c r="H1123" t="s">
        <v>153</v>
      </c>
      <c r="I1123" t="s">
        <v>294</v>
      </c>
      <c r="J1123" t="s">
        <v>18</v>
      </c>
      <c r="K1123" s="7" t="s">
        <v>148</v>
      </c>
      <c r="L1123" t="s">
        <v>294</v>
      </c>
      <c r="M1123" t="s">
        <v>294</v>
      </c>
    </row>
    <row r="1124" spans="1:13" x14ac:dyDescent="0.25">
      <c r="A1124">
        <v>254715</v>
      </c>
      <c r="B1124">
        <v>251144</v>
      </c>
      <c r="C1124" t="s">
        <v>50</v>
      </c>
      <c r="D1124" t="s">
        <v>80</v>
      </c>
      <c r="E1124">
        <v>10</v>
      </c>
      <c r="F1124" s="11">
        <v>65059859</v>
      </c>
      <c r="G1124" s="7" t="s">
        <v>165</v>
      </c>
      <c r="H1124" t="s">
        <v>153</v>
      </c>
      <c r="I1124" t="s">
        <v>294</v>
      </c>
      <c r="J1124" t="s">
        <v>18</v>
      </c>
      <c r="K1124" s="7" t="s">
        <v>148</v>
      </c>
      <c r="L1124" t="s">
        <v>294</v>
      </c>
      <c r="M1124" t="s">
        <v>294</v>
      </c>
    </row>
    <row r="1125" spans="1:13" x14ac:dyDescent="0.25">
      <c r="A1125">
        <v>254717</v>
      </c>
      <c r="B1125">
        <v>251144</v>
      </c>
      <c r="C1125" t="s">
        <v>50</v>
      </c>
      <c r="D1125" t="s">
        <v>80</v>
      </c>
      <c r="E1125">
        <v>10</v>
      </c>
      <c r="F1125" s="11">
        <v>456012</v>
      </c>
      <c r="G1125" s="7" t="s">
        <v>165</v>
      </c>
      <c r="H1125" t="s">
        <v>153</v>
      </c>
      <c r="I1125" t="s">
        <v>153</v>
      </c>
      <c r="J1125" t="s">
        <v>18</v>
      </c>
      <c r="K1125" s="7" t="s">
        <v>148</v>
      </c>
      <c r="L1125">
        <v>2.76</v>
      </c>
      <c r="M1125" s="12">
        <v>100</v>
      </c>
    </row>
    <row r="1126" spans="1:13" x14ac:dyDescent="0.25">
      <c r="A1126">
        <v>254719</v>
      </c>
      <c r="B1126">
        <v>251144</v>
      </c>
      <c r="C1126" t="s">
        <v>50</v>
      </c>
      <c r="D1126" t="s">
        <v>80</v>
      </c>
      <c r="E1126">
        <v>10</v>
      </c>
      <c r="F1126" s="11">
        <v>63118121</v>
      </c>
      <c r="G1126" s="7" t="s">
        <v>165</v>
      </c>
      <c r="H1126" t="s">
        <v>153</v>
      </c>
      <c r="I1126" t="s">
        <v>294</v>
      </c>
      <c r="J1126" t="s">
        <v>18</v>
      </c>
      <c r="K1126" s="7" t="s">
        <v>148</v>
      </c>
      <c r="L1126" t="s">
        <v>294</v>
      </c>
      <c r="M1126" t="s">
        <v>294</v>
      </c>
    </row>
    <row r="1127" spans="1:13" x14ac:dyDescent="0.25">
      <c r="A1127">
        <v>254721</v>
      </c>
      <c r="B1127">
        <v>251144</v>
      </c>
      <c r="C1127" t="s">
        <v>50</v>
      </c>
      <c r="D1127" t="s">
        <v>80</v>
      </c>
      <c r="E1127">
        <v>10</v>
      </c>
      <c r="F1127" s="11">
        <v>65081265</v>
      </c>
      <c r="G1127" s="7" t="s">
        <v>165</v>
      </c>
      <c r="H1127" t="s">
        <v>153</v>
      </c>
      <c r="I1127" t="s">
        <v>294</v>
      </c>
      <c r="J1127" t="s">
        <v>18</v>
      </c>
      <c r="K1127" s="7" t="s">
        <v>148</v>
      </c>
      <c r="L1127" t="s">
        <v>294</v>
      </c>
      <c r="M1127" t="s">
        <v>294</v>
      </c>
    </row>
    <row r="1128" spans="1:13" x14ac:dyDescent="0.25">
      <c r="A1128">
        <v>254723</v>
      </c>
      <c r="B1128">
        <v>251144</v>
      </c>
      <c r="C1128" t="s">
        <v>50</v>
      </c>
      <c r="D1128" t="s">
        <v>80</v>
      </c>
      <c r="E1128">
        <v>10</v>
      </c>
      <c r="F1128" s="11">
        <v>193948</v>
      </c>
      <c r="G1128" s="7" t="s">
        <v>165</v>
      </c>
      <c r="H1128" t="s">
        <v>153</v>
      </c>
      <c r="I1128" t="s">
        <v>153</v>
      </c>
      <c r="J1128" t="s">
        <v>18</v>
      </c>
      <c r="K1128" s="7" t="s">
        <v>148</v>
      </c>
      <c r="L1128">
        <v>2.76</v>
      </c>
      <c r="M1128" s="12">
        <v>186</v>
      </c>
    </row>
    <row r="1129" spans="1:13" x14ac:dyDescent="0.25">
      <c r="A1129">
        <v>254725</v>
      </c>
      <c r="B1129">
        <v>251144</v>
      </c>
      <c r="C1129" t="s">
        <v>50</v>
      </c>
      <c r="D1129" t="s">
        <v>80</v>
      </c>
      <c r="E1129">
        <v>10</v>
      </c>
      <c r="F1129" s="11">
        <v>64916102445540</v>
      </c>
      <c r="G1129" s="7" t="s">
        <v>165</v>
      </c>
      <c r="H1129" t="s">
        <v>153</v>
      </c>
      <c r="I1129" t="s">
        <v>153</v>
      </c>
      <c r="J1129" t="s">
        <v>18</v>
      </c>
      <c r="K1129" s="7" t="s">
        <v>148</v>
      </c>
      <c r="L1129">
        <v>2.76</v>
      </c>
      <c r="M1129" s="12">
        <v>0</v>
      </c>
    </row>
    <row r="1130" spans="1:13" x14ac:dyDescent="0.25">
      <c r="A1130">
        <v>258553</v>
      </c>
      <c r="B1130">
        <v>258550</v>
      </c>
      <c r="C1130" t="s">
        <v>52</v>
      </c>
      <c r="D1130" t="s">
        <v>78</v>
      </c>
      <c r="E1130">
        <v>5</v>
      </c>
      <c r="F1130" s="11">
        <v>282467</v>
      </c>
      <c r="G1130" s="7" t="s">
        <v>165</v>
      </c>
      <c r="H1130" t="s">
        <v>153</v>
      </c>
      <c r="I1130" t="s">
        <v>153</v>
      </c>
      <c r="J1130" t="s">
        <v>11</v>
      </c>
      <c r="K1130" s="7" t="s">
        <v>148</v>
      </c>
      <c r="L1130">
        <v>1.9870000000000001</v>
      </c>
      <c r="M1130" s="12">
        <v>113</v>
      </c>
    </row>
    <row r="1131" spans="1:13" x14ac:dyDescent="0.25">
      <c r="A1131">
        <v>258560</v>
      </c>
      <c r="B1131">
        <v>258550</v>
      </c>
      <c r="C1131" t="s">
        <v>52</v>
      </c>
      <c r="D1131" t="s">
        <v>78</v>
      </c>
      <c r="E1131">
        <v>5</v>
      </c>
      <c r="F1131" s="11">
        <v>268764</v>
      </c>
      <c r="G1131" s="7" t="s">
        <v>165</v>
      </c>
      <c r="H1131" t="s">
        <v>153</v>
      </c>
      <c r="I1131" t="s">
        <v>153</v>
      </c>
      <c r="J1131" t="s">
        <v>11</v>
      </c>
      <c r="K1131" s="7" t="s">
        <v>148</v>
      </c>
      <c r="L1131">
        <v>1.9870000000000001</v>
      </c>
      <c r="M1131" s="12">
        <v>503</v>
      </c>
    </row>
    <row r="1132" spans="1:13" x14ac:dyDescent="0.25">
      <c r="A1132">
        <v>258566</v>
      </c>
      <c r="B1132">
        <v>258550</v>
      </c>
      <c r="C1132" t="s">
        <v>52</v>
      </c>
      <c r="D1132" t="s">
        <v>78</v>
      </c>
      <c r="E1132">
        <v>5</v>
      </c>
      <c r="F1132" s="11">
        <v>267957</v>
      </c>
      <c r="G1132" s="7" t="s">
        <v>165</v>
      </c>
      <c r="H1132" t="s">
        <v>153</v>
      </c>
      <c r="I1132" t="s">
        <v>153</v>
      </c>
      <c r="J1132" t="s">
        <v>11</v>
      </c>
      <c r="K1132" s="7" t="s">
        <v>148</v>
      </c>
      <c r="L1132">
        <v>1.9870000000000001</v>
      </c>
      <c r="M1132" s="12">
        <v>150</v>
      </c>
    </row>
    <row r="1133" spans="1:13" x14ac:dyDescent="0.25">
      <c r="A1133">
        <v>258570</v>
      </c>
      <c r="B1133">
        <v>258550</v>
      </c>
      <c r="C1133" t="s">
        <v>52</v>
      </c>
      <c r="D1133" t="s">
        <v>78</v>
      </c>
      <c r="E1133">
        <v>5</v>
      </c>
      <c r="F1133" s="11">
        <v>264703</v>
      </c>
      <c r="G1133" s="7" t="s">
        <v>165</v>
      </c>
      <c r="H1133" t="s">
        <v>153</v>
      </c>
      <c r="I1133" t="s">
        <v>153</v>
      </c>
      <c r="J1133" t="s">
        <v>11</v>
      </c>
      <c r="K1133" s="7" t="s">
        <v>148</v>
      </c>
      <c r="L1133">
        <v>1.9870000000000001</v>
      </c>
      <c r="M1133" s="12">
        <v>187</v>
      </c>
    </row>
    <row r="1134" spans="1:13" x14ac:dyDescent="0.25">
      <c r="A1134">
        <v>258574</v>
      </c>
      <c r="B1134">
        <v>258550</v>
      </c>
      <c r="C1134" t="s">
        <v>52</v>
      </c>
      <c r="D1134" t="s">
        <v>78</v>
      </c>
      <c r="E1134">
        <v>5</v>
      </c>
      <c r="F1134" s="11">
        <v>43474</v>
      </c>
      <c r="G1134" s="7" t="s">
        <v>165</v>
      </c>
      <c r="H1134" t="s">
        <v>153</v>
      </c>
      <c r="I1134" t="s">
        <v>153</v>
      </c>
      <c r="J1134" t="s">
        <v>11</v>
      </c>
      <c r="K1134" s="7" t="s">
        <v>148</v>
      </c>
      <c r="L1134">
        <v>1.9870000000000001</v>
      </c>
      <c r="M1134" s="12">
        <v>297</v>
      </c>
    </row>
    <row r="1135" spans="1:13" x14ac:dyDescent="0.25">
      <c r="A1135">
        <v>258580</v>
      </c>
      <c r="B1135">
        <v>258550</v>
      </c>
      <c r="C1135" t="s">
        <v>52</v>
      </c>
      <c r="D1135" t="s">
        <v>78</v>
      </c>
      <c r="E1135">
        <v>5</v>
      </c>
      <c r="F1135" s="11">
        <v>43477</v>
      </c>
      <c r="G1135" s="7" t="s">
        <v>165</v>
      </c>
      <c r="H1135" t="s">
        <v>153</v>
      </c>
      <c r="I1135" t="s">
        <v>153</v>
      </c>
      <c r="J1135" t="s">
        <v>11</v>
      </c>
      <c r="K1135" s="7" t="s">
        <v>148</v>
      </c>
      <c r="L1135">
        <v>1.9870000000000001</v>
      </c>
      <c r="M1135" s="12">
        <v>193</v>
      </c>
    </row>
    <row r="1136" spans="1:13" x14ac:dyDescent="0.25">
      <c r="A1136">
        <v>258584</v>
      </c>
      <c r="B1136">
        <v>258550</v>
      </c>
      <c r="C1136" t="s">
        <v>52</v>
      </c>
      <c r="D1136" t="s">
        <v>78</v>
      </c>
      <c r="E1136">
        <v>5</v>
      </c>
      <c r="F1136" s="11">
        <v>43479</v>
      </c>
      <c r="G1136" s="7" t="s">
        <v>165</v>
      </c>
      <c r="H1136" t="s">
        <v>153</v>
      </c>
      <c r="I1136" t="s">
        <v>153</v>
      </c>
      <c r="J1136" t="s">
        <v>11</v>
      </c>
      <c r="K1136" s="7" t="s">
        <v>148</v>
      </c>
      <c r="L1136">
        <v>1.9870000000000001</v>
      </c>
      <c r="M1136" s="12">
        <v>76</v>
      </c>
    </row>
    <row r="1137" spans="1:13" x14ac:dyDescent="0.25">
      <c r="A1137">
        <v>258764</v>
      </c>
      <c r="B1137">
        <v>258762</v>
      </c>
      <c r="C1137" t="s">
        <v>52</v>
      </c>
      <c r="D1137" t="s">
        <v>59</v>
      </c>
      <c r="E1137">
        <v>16</v>
      </c>
      <c r="F1137" s="11">
        <v>7789129118176</v>
      </c>
      <c r="G1137" s="7" t="s">
        <v>165</v>
      </c>
      <c r="H1137" t="s">
        <v>153</v>
      </c>
      <c r="I1137" t="s">
        <v>153</v>
      </c>
      <c r="J1137" t="s">
        <v>18</v>
      </c>
      <c r="K1137" s="7" t="s">
        <v>148</v>
      </c>
      <c r="L1137">
        <v>2.76</v>
      </c>
      <c r="M1137" s="12">
        <v>116</v>
      </c>
    </row>
    <row r="1138" spans="1:13" x14ac:dyDescent="0.25">
      <c r="A1138">
        <v>258766</v>
      </c>
      <c r="B1138">
        <v>258762</v>
      </c>
      <c r="C1138" t="s">
        <v>52</v>
      </c>
      <c r="D1138" t="s">
        <v>59</v>
      </c>
      <c r="E1138">
        <v>16</v>
      </c>
      <c r="F1138" s="11">
        <v>61054601</v>
      </c>
      <c r="G1138" s="7" t="s">
        <v>165</v>
      </c>
      <c r="H1138" t="s">
        <v>153</v>
      </c>
      <c r="I1138" t="s">
        <v>153</v>
      </c>
      <c r="J1138" t="s">
        <v>18</v>
      </c>
      <c r="K1138" s="7" t="s">
        <v>148</v>
      </c>
      <c r="L1138">
        <v>2.76</v>
      </c>
      <c r="M1138" s="12">
        <v>149</v>
      </c>
    </row>
    <row r="1139" spans="1:13" x14ac:dyDescent="0.25">
      <c r="A1139">
        <v>258768</v>
      </c>
      <c r="B1139">
        <v>258762</v>
      </c>
      <c r="C1139" t="s">
        <v>52</v>
      </c>
      <c r="D1139" t="s">
        <v>59</v>
      </c>
      <c r="E1139">
        <v>16</v>
      </c>
      <c r="F1139" s="11">
        <v>58164402</v>
      </c>
      <c r="G1139" s="7" t="s">
        <v>165</v>
      </c>
      <c r="H1139" t="s">
        <v>153</v>
      </c>
      <c r="I1139" t="s">
        <v>153</v>
      </c>
      <c r="J1139" t="s">
        <v>18</v>
      </c>
      <c r="K1139" s="7" t="s">
        <v>148</v>
      </c>
      <c r="L1139">
        <v>2.76</v>
      </c>
      <c r="M1139" s="12">
        <v>42</v>
      </c>
    </row>
    <row r="1140" spans="1:13" x14ac:dyDescent="0.25">
      <c r="A1140">
        <v>258770</v>
      </c>
      <c r="B1140">
        <v>258762</v>
      </c>
      <c r="C1140" t="s">
        <v>52</v>
      </c>
      <c r="D1140" t="s">
        <v>59</v>
      </c>
      <c r="E1140">
        <v>16</v>
      </c>
      <c r="F1140" s="11">
        <v>62026435</v>
      </c>
      <c r="G1140" s="7" t="s">
        <v>165</v>
      </c>
      <c r="H1140" t="s">
        <v>153</v>
      </c>
      <c r="I1140" t="s">
        <v>153</v>
      </c>
      <c r="J1140" t="s">
        <v>18</v>
      </c>
      <c r="K1140" s="7" t="s">
        <v>148</v>
      </c>
      <c r="L1140">
        <v>2.76</v>
      </c>
      <c r="M1140" s="12">
        <v>114</v>
      </c>
    </row>
    <row r="1141" spans="1:13" x14ac:dyDescent="0.25">
      <c r="A1141">
        <v>258772</v>
      </c>
      <c r="B1141">
        <v>258762</v>
      </c>
      <c r="C1141" t="s">
        <v>52</v>
      </c>
      <c r="D1141" t="s">
        <v>59</v>
      </c>
      <c r="E1141">
        <v>16</v>
      </c>
      <c r="F1141" s="11">
        <v>15012616</v>
      </c>
      <c r="G1141" s="7" t="s">
        <v>165</v>
      </c>
      <c r="H1141" t="s">
        <v>153</v>
      </c>
      <c r="I1141" t="s">
        <v>153</v>
      </c>
      <c r="J1141" t="s">
        <v>18</v>
      </c>
      <c r="K1141" s="7" t="s">
        <v>148</v>
      </c>
      <c r="L1141">
        <v>2.76</v>
      </c>
      <c r="M1141" s="12">
        <v>58</v>
      </c>
    </row>
    <row r="1142" spans="1:13" x14ac:dyDescent="0.25">
      <c r="A1142">
        <v>258774</v>
      </c>
      <c r="B1142">
        <v>258762</v>
      </c>
      <c r="C1142" t="s">
        <v>52</v>
      </c>
      <c r="D1142" t="s">
        <v>59</v>
      </c>
      <c r="E1142">
        <v>16</v>
      </c>
      <c r="F1142" s="11">
        <v>107259670</v>
      </c>
      <c r="G1142" s="7" t="s">
        <v>165</v>
      </c>
      <c r="H1142" t="s">
        <v>153</v>
      </c>
      <c r="I1142" t="s">
        <v>294</v>
      </c>
      <c r="J1142" t="s">
        <v>18</v>
      </c>
      <c r="K1142" s="7" t="s">
        <v>148</v>
      </c>
      <c r="L1142" t="s">
        <v>294</v>
      </c>
      <c r="M1142" t="s">
        <v>294</v>
      </c>
    </row>
    <row r="1143" spans="1:13" x14ac:dyDescent="0.25">
      <c r="A1143">
        <v>258776</v>
      </c>
      <c r="B1143">
        <v>258762</v>
      </c>
      <c r="C1143" t="s">
        <v>52</v>
      </c>
      <c r="D1143" t="s">
        <v>59</v>
      </c>
      <c r="E1143">
        <v>16</v>
      </c>
      <c r="F1143" s="11">
        <v>387815</v>
      </c>
      <c r="G1143" s="7" t="s">
        <v>165</v>
      </c>
      <c r="H1143" t="s">
        <v>153</v>
      </c>
      <c r="I1143" t="s">
        <v>294</v>
      </c>
      <c r="J1143" t="s">
        <v>18</v>
      </c>
      <c r="K1143" s="7" t="s">
        <v>148</v>
      </c>
      <c r="L1143" t="s">
        <v>294</v>
      </c>
      <c r="M1143" t="s">
        <v>294</v>
      </c>
    </row>
    <row r="1144" spans="1:13" x14ac:dyDescent="0.25">
      <c r="A1144">
        <v>258778</v>
      </c>
      <c r="B1144">
        <v>258762</v>
      </c>
      <c r="C1144" t="s">
        <v>52</v>
      </c>
      <c r="D1144" t="s">
        <v>59</v>
      </c>
      <c r="E1144">
        <v>16</v>
      </c>
      <c r="F1144" s="11">
        <v>15012152</v>
      </c>
      <c r="G1144" s="7" t="s">
        <v>165</v>
      </c>
      <c r="H1144" t="s">
        <v>153</v>
      </c>
      <c r="I1144" t="s">
        <v>153</v>
      </c>
      <c r="J1144" t="s">
        <v>18</v>
      </c>
      <c r="K1144" s="7" t="s">
        <v>148</v>
      </c>
      <c r="L1144">
        <v>2.76</v>
      </c>
      <c r="M1144" s="12">
        <v>67</v>
      </c>
    </row>
    <row r="1145" spans="1:13" x14ac:dyDescent="0.25">
      <c r="A1145">
        <v>260732</v>
      </c>
      <c r="B1145">
        <v>58190</v>
      </c>
      <c r="C1145" t="s">
        <v>29</v>
      </c>
      <c r="D1145" t="s">
        <v>30</v>
      </c>
      <c r="E1145">
        <v>16</v>
      </c>
      <c r="F1145" s="11" t="s">
        <v>216</v>
      </c>
      <c r="G1145" s="7" t="s">
        <v>165</v>
      </c>
      <c r="H1145" t="s">
        <v>153</v>
      </c>
      <c r="I1145" t="s">
        <v>153</v>
      </c>
      <c r="J1145" t="s">
        <v>18</v>
      </c>
      <c r="K1145" s="7" t="s">
        <v>148</v>
      </c>
      <c r="L1145">
        <v>2.76</v>
      </c>
      <c r="M1145" s="12">
        <v>61</v>
      </c>
    </row>
    <row r="1146" spans="1:13" x14ac:dyDescent="0.25">
      <c r="A1146">
        <v>265685</v>
      </c>
      <c r="B1146">
        <v>1593</v>
      </c>
      <c r="C1146" t="s">
        <v>9</v>
      </c>
      <c r="D1146" t="s">
        <v>10</v>
      </c>
      <c r="E1146">
        <v>6</v>
      </c>
      <c r="F1146" s="11">
        <v>108506</v>
      </c>
      <c r="G1146" s="7" t="s">
        <v>165</v>
      </c>
      <c r="H1146" t="s">
        <v>153</v>
      </c>
      <c r="I1146" t="s">
        <v>153</v>
      </c>
      <c r="J1146" t="s">
        <v>11</v>
      </c>
      <c r="K1146" s="7" t="s">
        <v>148</v>
      </c>
      <c r="L1146">
        <v>1.9870000000000001</v>
      </c>
      <c r="M1146" s="12">
        <v>70</v>
      </c>
    </row>
    <row r="1147" spans="1:13" x14ac:dyDescent="0.25">
      <c r="A1147">
        <v>266345</v>
      </c>
      <c r="B1147">
        <v>58343</v>
      </c>
      <c r="C1147" t="s">
        <v>29</v>
      </c>
      <c r="D1147" t="s">
        <v>46</v>
      </c>
      <c r="E1147">
        <v>17</v>
      </c>
      <c r="F1147" s="11" t="s">
        <v>217</v>
      </c>
      <c r="G1147" s="7" t="s">
        <v>165</v>
      </c>
      <c r="H1147" t="s">
        <v>153</v>
      </c>
      <c r="I1147" t="s">
        <v>153</v>
      </c>
      <c r="J1147" t="s">
        <v>18</v>
      </c>
      <c r="K1147" s="7" t="s">
        <v>149</v>
      </c>
      <c r="L1147">
        <v>4.2110000000000003</v>
      </c>
      <c r="M1147" s="12">
        <v>26</v>
      </c>
    </row>
    <row r="1148" spans="1:13" x14ac:dyDescent="0.25">
      <c r="A1148">
        <v>266955</v>
      </c>
      <c r="B1148">
        <v>58314</v>
      </c>
      <c r="C1148" t="s">
        <v>29</v>
      </c>
      <c r="D1148" t="s">
        <v>42</v>
      </c>
      <c r="E1148">
        <v>6</v>
      </c>
      <c r="F1148" s="11" t="s">
        <v>218</v>
      </c>
      <c r="G1148" s="7" t="s">
        <v>165</v>
      </c>
      <c r="H1148" t="s">
        <v>153</v>
      </c>
      <c r="I1148" t="s">
        <v>153</v>
      </c>
      <c r="J1148" t="s">
        <v>11</v>
      </c>
      <c r="K1148" s="7" t="s">
        <v>149</v>
      </c>
      <c r="L1148">
        <v>4.2110000000000003</v>
      </c>
      <c r="M1148" s="12">
        <v>26</v>
      </c>
    </row>
    <row r="1149" spans="1:13" x14ac:dyDescent="0.25">
      <c r="A1149">
        <v>267758</v>
      </c>
      <c r="B1149">
        <v>258550</v>
      </c>
      <c r="C1149" t="s">
        <v>52</v>
      </c>
      <c r="D1149" t="s">
        <v>78</v>
      </c>
      <c r="E1149">
        <v>5</v>
      </c>
      <c r="F1149" s="11">
        <v>282454</v>
      </c>
      <c r="G1149" s="7" t="s">
        <v>170</v>
      </c>
      <c r="H1149" t="s">
        <v>153</v>
      </c>
      <c r="I1149" t="s">
        <v>153</v>
      </c>
      <c r="J1149" t="s">
        <v>11</v>
      </c>
      <c r="K1149" s="7" t="s">
        <v>148</v>
      </c>
      <c r="L1149">
        <v>1.9870000000000001</v>
      </c>
      <c r="M1149" s="12">
        <v>435</v>
      </c>
    </row>
    <row r="1150" spans="1:13" x14ac:dyDescent="0.25">
      <c r="A1150">
        <v>267759</v>
      </c>
      <c r="B1150">
        <v>258550</v>
      </c>
      <c r="C1150" t="s">
        <v>52</v>
      </c>
      <c r="D1150" t="s">
        <v>78</v>
      </c>
      <c r="E1150">
        <v>5</v>
      </c>
      <c r="F1150" s="11">
        <v>282454</v>
      </c>
      <c r="G1150" s="7" t="s">
        <v>170</v>
      </c>
      <c r="H1150" t="s">
        <v>153</v>
      </c>
      <c r="I1150" t="s">
        <v>153</v>
      </c>
      <c r="J1150" t="s">
        <v>11</v>
      </c>
      <c r="K1150" s="7" t="s">
        <v>148</v>
      </c>
      <c r="L1150">
        <v>1.9870000000000001</v>
      </c>
      <c r="M1150" s="12">
        <v>435</v>
      </c>
    </row>
    <row r="1151" spans="1:13" x14ac:dyDescent="0.25">
      <c r="A1151">
        <v>273147</v>
      </c>
      <c r="B1151">
        <v>272990</v>
      </c>
      <c r="C1151" t="s">
        <v>29</v>
      </c>
      <c r="D1151" t="s">
        <v>13</v>
      </c>
      <c r="E1151">
        <v>79</v>
      </c>
      <c r="F1151" s="11">
        <v>129770</v>
      </c>
      <c r="G1151" s="7" t="s">
        <v>165</v>
      </c>
      <c r="H1151" t="s">
        <v>153</v>
      </c>
      <c r="I1151" t="s">
        <v>153</v>
      </c>
      <c r="J1151" t="s">
        <v>18</v>
      </c>
      <c r="K1151" s="7" t="s">
        <v>148</v>
      </c>
      <c r="L1151">
        <v>2.76</v>
      </c>
      <c r="M1151" s="12">
        <v>95</v>
      </c>
    </row>
    <row r="1152" spans="1:13" x14ac:dyDescent="0.25">
      <c r="A1152">
        <v>273149</v>
      </c>
      <c r="B1152">
        <v>272990</v>
      </c>
      <c r="C1152" t="s">
        <v>29</v>
      </c>
      <c r="D1152" t="s">
        <v>13</v>
      </c>
      <c r="E1152">
        <v>79</v>
      </c>
      <c r="F1152" s="11">
        <v>129755</v>
      </c>
      <c r="G1152" s="7" t="s">
        <v>165</v>
      </c>
      <c r="H1152" t="s">
        <v>153</v>
      </c>
      <c r="I1152" t="s">
        <v>294</v>
      </c>
      <c r="J1152" t="s">
        <v>18</v>
      </c>
      <c r="K1152" s="7" t="s">
        <v>148</v>
      </c>
      <c r="L1152" t="s">
        <v>294</v>
      </c>
      <c r="M1152" t="s">
        <v>294</v>
      </c>
    </row>
    <row r="1153" spans="1:13" x14ac:dyDescent="0.25">
      <c r="A1153">
        <v>273153</v>
      </c>
      <c r="B1153">
        <v>272990</v>
      </c>
      <c r="C1153" t="s">
        <v>29</v>
      </c>
      <c r="D1153" t="s">
        <v>13</v>
      </c>
      <c r="E1153">
        <v>79</v>
      </c>
      <c r="F1153" s="11">
        <v>311398</v>
      </c>
      <c r="G1153" s="7" t="s">
        <v>165</v>
      </c>
      <c r="H1153" t="s">
        <v>153</v>
      </c>
      <c r="I1153" t="s">
        <v>153</v>
      </c>
      <c r="J1153" t="s">
        <v>18</v>
      </c>
      <c r="K1153" s="7" t="s">
        <v>148</v>
      </c>
      <c r="L1153">
        <v>2.76</v>
      </c>
      <c r="M1153" s="12">
        <v>219</v>
      </c>
    </row>
    <row r="1154" spans="1:13" x14ac:dyDescent="0.25">
      <c r="A1154">
        <v>273155</v>
      </c>
      <c r="B1154">
        <v>272990</v>
      </c>
      <c r="C1154" t="s">
        <v>29</v>
      </c>
      <c r="D1154" t="s">
        <v>13</v>
      </c>
      <c r="E1154">
        <v>79</v>
      </c>
      <c r="F1154" s="11">
        <v>691831</v>
      </c>
      <c r="G1154" s="7" t="s">
        <v>165</v>
      </c>
      <c r="H1154" t="s">
        <v>153</v>
      </c>
      <c r="I1154" t="s">
        <v>294</v>
      </c>
      <c r="J1154" t="s">
        <v>18</v>
      </c>
      <c r="K1154" s="7" t="s">
        <v>148</v>
      </c>
      <c r="L1154" t="s">
        <v>294</v>
      </c>
      <c r="M1154" t="s">
        <v>294</v>
      </c>
    </row>
    <row r="1155" spans="1:13" x14ac:dyDescent="0.25">
      <c r="A1155">
        <v>273157</v>
      </c>
      <c r="B1155">
        <v>272990</v>
      </c>
      <c r="C1155" t="s">
        <v>29</v>
      </c>
      <c r="D1155" t="s">
        <v>13</v>
      </c>
      <c r="E1155">
        <v>79</v>
      </c>
      <c r="F1155" s="11">
        <v>217415</v>
      </c>
      <c r="G1155" s="7" t="s">
        <v>165</v>
      </c>
      <c r="H1155" t="s">
        <v>153</v>
      </c>
      <c r="I1155" t="s">
        <v>294</v>
      </c>
      <c r="J1155" t="s">
        <v>18</v>
      </c>
      <c r="K1155" s="7" t="s">
        <v>148</v>
      </c>
      <c r="L1155" t="s">
        <v>294</v>
      </c>
      <c r="M1155" t="s">
        <v>294</v>
      </c>
    </row>
    <row r="1156" spans="1:13" x14ac:dyDescent="0.25">
      <c r="A1156">
        <v>273159</v>
      </c>
      <c r="B1156">
        <v>272990</v>
      </c>
      <c r="C1156" t="s">
        <v>29</v>
      </c>
      <c r="D1156" t="s">
        <v>13</v>
      </c>
      <c r="E1156">
        <v>79</v>
      </c>
      <c r="F1156" s="11">
        <v>69113</v>
      </c>
      <c r="G1156" s="7" t="s">
        <v>165</v>
      </c>
      <c r="H1156" t="s">
        <v>153</v>
      </c>
      <c r="I1156" t="s">
        <v>153</v>
      </c>
      <c r="J1156" t="s">
        <v>18</v>
      </c>
      <c r="K1156" s="7" t="s">
        <v>148</v>
      </c>
      <c r="L1156">
        <v>2.76</v>
      </c>
      <c r="M1156" s="12">
        <v>313</v>
      </c>
    </row>
    <row r="1157" spans="1:13" x14ac:dyDescent="0.25">
      <c r="A1157">
        <v>277313</v>
      </c>
      <c r="B1157">
        <v>275393</v>
      </c>
      <c r="C1157" t="s">
        <v>15</v>
      </c>
      <c r="D1157" t="s">
        <v>20</v>
      </c>
      <c r="E1157" t="s">
        <v>81</v>
      </c>
      <c r="F1157" s="11">
        <v>7789131482335</v>
      </c>
      <c r="G1157" s="7" t="s">
        <v>165</v>
      </c>
      <c r="H1157" t="s">
        <v>153</v>
      </c>
      <c r="I1157" t="s">
        <v>153</v>
      </c>
      <c r="J1157" t="s">
        <v>18</v>
      </c>
      <c r="K1157" s="7" t="s">
        <v>148</v>
      </c>
      <c r="L1157">
        <v>2.76</v>
      </c>
      <c r="M1157" s="12">
        <v>47</v>
      </c>
    </row>
    <row r="1158" spans="1:13" x14ac:dyDescent="0.25">
      <c r="A1158">
        <v>277315</v>
      </c>
      <c r="B1158">
        <v>275393</v>
      </c>
      <c r="C1158" t="s">
        <v>15</v>
      </c>
      <c r="D1158" t="s">
        <v>20</v>
      </c>
      <c r="E1158" t="s">
        <v>81</v>
      </c>
      <c r="F1158" s="11">
        <v>342713</v>
      </c>
      <c r="G1158" s="7" t="s">
        <v>165</v>
      </c>
      <c r="H1158" t="s">
        <v>153</v>
      </c>
      <c r="I1158" t="s">
        <v>153</v>
      </c>
      <c r="J1158" t="s">
        <v>18</v>
      </c>
      <c r="K1158" s="7" t="s">
        <v>148</v>
      </c>
      <c r="L1158">
        <v>2.76</v>
      </c>
      <c r="M1158" s="12">
        <v>82</v>
      </c>
    </row>
    <row r="1159" spans="1:13" x14ac:dyDescent="0.25">
      <c r="A1159">
        <v>277317</v>
      </c>
      <c r="B1159">
        <v>275393</v>
      </c>
      <c r="C1159" t="s">
        <v>15</v>
      </c>
      <c r="D1159" t="s">
        <v>20</v>
      </c>
      <c r="E1159" t="s">
        <v>81</v>
      </c>
      <c r="F1159" s="11">
        <v>980666</v>
      </c>
      <c r="G1159" s="7" t="s">
        <v>165</v>
      </c>
      <c r="H1159" t="s">
        <v>153</v>
      </c>
      <c r="I1159" t="s">
        <v>153</v>
      </c>
      <c r="J1159" t="s">
        <v>18</v>
      </c>
      <c r="K1159" s="7" t="s">
        <v>148</v>
      </c>
      <c r="L1159">
        <v>2.76</v>
      </c>
      <c r="M1159" s="12">
        <v>56</v>
      </c>
    </row>
    <row r="1160" spans="1:13" x14ac:dyDescent="0.25">
      <c r="A1160">
        <v>277319</v>
      </c>
      <c r="B1160">
        <v>275393</v>
      </c>
      <c r="C1160" t="s">
        <v>15</v>
      </c>
      <c r="D1160" t="s">
        <v>20</v>
      </c>
      <c r="E1160" t="s">
        <v>81</v>
      </c>
      <c r="F1160" s="11">
        <v>431764</v>
      </c>
      <c r="G1160" s="7" t="s">
        <v>165</v>
      </c>
      <c r="H1160" t="s">
        <v>153</v>
      </c>
      <c r="I1160" t="s">
        <v>153</v>
      </c>
      <c r="J1160" t="s">
        <v>18</v>
      </c>
      <c r="K1160" s="7" t="s">
        <v>148</v>
      </c>
      <c r="L1160">
        <v>2.76</v>
      </c>
      <c r="M1160" s="12">
        <v>3</v>
      </c>
    </row>
    <row r="1161" spans="1:13" x14ac:dyDescent="0.25">
      <c r="A1161">
        <v>277321</v>
      </c>
      <c r="B1161">
        <v>275393</v>
      </c>
      <c r="C1161" t="s">
        <v>15</v>
      </c>
      <c r="D1161" t="s">
        <v>20</v>
      </c>
      <c r="E1161" t="s">
        <v>81</v>
      </c>
      <c r="F1161" s="11">
        <v>184251</v>
      </c>
      <c r="G1161" s="7" t="s">
        <v>165</v>
      </c>
      <c r="H1161" t="s">
        <v>153</v>
      </c>
      <c r="I1161" t="s">
        <v>153</v>
      </c>
      <c r="J1161" t="s">
        <v>18</v>
      </c>
      <c r="K1161" s="7" t="s">
        <v>148</v>
      </c>
      <c r="L1161">
        <v>2.76</v>
      </c>
      <c r="M1161" s="12">
        <v>190</v>
      </c>
    </row>
    <row r="1162" spans="1:13" x14ac:dyDescent="0.25">
      <c r="A1162">
        <v>277323</v>
      </c>
      <c r="B1162">
        <v>275393</v>
      </c>
      <c r="C1162" t="s">
        <v>15</v>
      </c>
      <c r="D1162" t="s">
        <v>20</v>
      </c>
      <c r="E1162" t="s">
        <v>81</v>
      </c>
      <c r="F1162" s="11">
        <v>79072</v>
      </c>
      <c r="G1162" s="7" t="s">
        <v>165</v>
      </c>
      <c r="H1162" t="s">
        <v>153</v>
      </c>
      <c r="I1162" t="s">
        <v>153</v>
      </c>
      <c r="J1162" t="s">
        <v>18</v>
      </c>
      <c r="K1162" s="7" t="s">
        <v>148</v>
      </c>
      <c r="L1162">
        <v>2.76</v>
      </c>
      <c r="M1162" s="12">
        <v>72</v>
      </c>
    </row>
    <row r="1163" spans="1:13" x14ac:dyDescent="0.25">
      <c r="A1163">
        <v>277325</v>
      </c>
      <c r="B1163">
        <v>275393</v>
      </c>
      <c r="C1163" t="s">
        <v>15</v>
      </c>
      <c r="D1163" t="s">
        <v>20</v>
      </c>
      <c r="E1163" t="s">
        <v>81</v>
      </c>
      <c r="F1163" s="11">
        <v>184146</v>
      </c>
      <c r="G1163" s="7" t="s">
        <v>165</v>
      </c>
      <c r="H1163" t="s">
        <v>153</v>
      </c>
      <c r="I1163" t="s">
        <v>153</v>
      </c>
      <c r="J1163" t="s">
        <v>18</v>
      </c>
      <c r="K1163" s="7" t="s">
        <v>148</v>
      </c>
      <c r="L1163">
        <v>2.76</v>
      </c>
      <c r="M1163" s="12">
        <v>370</v>
      </c>
    </row>
    <row r="1164" spans="1:13" x14ac:dyDescent="0.25">
      <c r="A1164">
        <v>277327</v>
      </c>
      <c r="B1164">
        <v>275393</v>
      </c>
      <c r="C1164" t="s">
        <v>15</v>
      </c>
      <c r="D1164" t="s">
        <v>20</v>
      </c>
      <c r="E1164" t="s">
        <v>81</v>
      </c>
      <c r="F1164" s="11">
        <v>229972</v>
      </c>
      <c r="G1164" s="7" t="s">
        <v>165</v>
      </c>
      <c r="H1164" t="s">
        <v>153</v>
      </c>
      <c r="I1164" t="s">
        <v>153</v>
      </c>
      <c r="J1164" t="s">
        <v>18</v>
      </c>
      <c r="K1164" s="7" t="s">
        <v>148</v>
      </c>
      <c r="L1164">
        <v>2.76</v>
      </c>
      <c r="M1164" s="12">
        <v>52</v>
      </c>
    </row>
    <row r="1165" spans="1:13" x14ac:dyDescent="0.25">
      <c r="A1165">
        <v>277329</v>
      </c>
      <c r="B1165">
        <v>275393</v>
      </c>
      <c r="C1165" t="s">
        <v>15</v>
      </c>
      <c r="D1165" t="s">
        <v>20</v>
      </c>
      <c r="E1165" t="s">
        <v>81</v>
      </c>
      <c r="F1165" s="11">
        <v>58017945</v>
      </c>
      <c r="G1165" s="7" t="s">
        <v>165</v>
      </c>
      <c r="H1165" t="s">
        <v>153</v>
      </c>
      <c r="I1165" t="s">
        <v>153</v>
      </c>
      <c r="J1165" t="s">
        <v>18</v>
      </c>
      <c r="K1165" s="7" t="s">
        <v>148</v>
      </c>
      <c r="L1165">
        <v>2.76</v>
      </c>
      <c r="M1165" s="12">
        <v>0</v>
      </c>
    </row>
    <row r="1166" spans="1:13" x14ac:dyDescent="0.25">
      <c r="A1166">
        <v>277332</v>
      </c>
      <c r="B1166">
        <v>275393</v>
      </c>
      <c r="C1166" t="s">
        <v>15</v>
      </c>
      <c r="D1166" t="s">
        <v>20</v>
      </c>
      <c r="E1166" t="s">
        <v>81</v>
      </c>
      <c r="F1166" s="11">
        <v>476329</v>
      </c>
      <c r="G1166" s="7" t="s">
        <v>165</v>
      </c>
      <c r="H1166" t="s">
        <v>153</v>
      </c>
      <c r="I1166" t="s">
        <v>153</v>
      </c>
      <c r="J1166" t="s">
        <v>18</v>
      </c>
      <c r="K1166" s="7" t="s">
        <v>148</v>
      </c>
      <c r="L1166">
        <v>2.76</v>
      </c>
      <c r="M1166" s="12">
        <v>50</v>
      </c>
    </row>
    <row r="1167" spans="1:13" x14ac:dyDescent="0.25">
      <c r="A1167">
        <v>277334</v>
      </c>
      <c r="B1167">
        <v>275393</v>
      </c>
      <c r="C1167" t="s">
        <v>15</v>
      </c>
      <c r="D1167" t="s">
        <v>20</v>
      </c>
      <c r="E1167" t="s">
        <v>81</v>
      </c>
      <c r="F1167" s="11">
        <v>7789076044440</v>
      </c>
      <c r="G1167" s="7" t="s">
        <v>165</v>
      </c>
      <c r="H1167" t="s">
        <v>153</v>
      </c>
      <c r="I1167" t="s">
        <v>153</v>
      </c>
      <c r="J1167" t="s">
        <v>18</v>
      </c>
      <c r="K1167" s="7" t="s">
        <v>148</v>
      </c>
      <c r="L1167">
        <v>2.76</v>
      </c>
      <c r="M1167" s="12">
        <v>73</v>
      </c>
    </row>
    <row r="1168" spans="1:13" x14ac:dyDescent="0.25">
      <c r="A1168">
        <v>277336</v>
      </c>
      <c r="B1168">
        <v>275393</v>
      </c>
      <c r="C1168" t="s">
        <v>15</v>
      </c>
      <c r="D1168" t="s">
        <v>20</v>
      </c>
      <c r="E1168" t="s">
        <v>81</v>
      </c>
      <c r="F1168" s="11">
        <v>114143173</v>
      </c>
      <c r="G1168" s="7" t="s">
        <v>165</v>
      </c>
      <c r="H1168" t="s">
        <v>153</v>
      </c>
      <c r="I1168" t="s">
        <v>153</v>
      </c>
      <c r="J1168" t="s">
        <v>18</v>
      </c>
      <c r="K1168" s="7" t="s">
        <v>148</v>
      </c>
      <c r="L1168">
        <v>2.76</v>
      </c>
      <c r="M1168" s="12">
        <v>60</v>
      </c>
    </row>
    <row r="1169" spans="1:13" x14ac:dyDescent="0.25">
      <c r="A1169">
        <v>277338</v>
      </c>
      <c r="B1169">
        <v>275393</v>
      </c>
      <c r="C1169" t="s">
        <v>15</v>
      </c>
      <c r="D1169" t="s">
        <v>20</v>
      </c>
      <c r="E1169" t="s">
        <v>81</v>
      </c>
      <c r="F1169" s="11">
        <v>7789130256533</v>
      </c>
      <c r="G1169" s="7" t="s">
        <v>165</v>
      </c>
      <c r="H1169" t="s">
        <v>153</v>
      </c>
      <c r="I1169" t="s">
        <v>153</v>
      </c>
      <c r="J1169" t="s">
        <v>18</v>
      </c>
      <c r="K1169" s="7" t="s">
        <v>148</v>
      </c>
      <c r="L1169">
        <v>2.76</v>
      </c>
      <c r="M1169" s="12">
        <v>0</v>
      </c>
    </row>
    <row r="1170" spans="1:13" x14ac:dyDescent="0.25">
      <c r="A1170">
        <v>277340</v>
      </c>
      <c r="B1170">
        <v>275393</v>
      </c>
      <c r="C1170" t="s">
        <v>15</v>
      </c>
      <c r="D1170" t="s">
        <v>20</v>
      </c>
      <c r="E1170" t="s">
        <v>81</v>
      </c>
      <c r="F1170" s="11">
        <v>534290</v>
      </c>
      <c r="G1170" s="7" t="s">
        <v>165</v>
      </c>
      <c r="H1170" t="s">
        <v>153</v>
      </c>
      <c r="I1170" t="s">
        <v>153</v>
      </c>
      <c r="J1170" t="s">
        <v>18</v>
      </c>
      <c r="K1170" s="7" t="s">
        <v>148</v>
      </c>
      <c r="L1170">
        <v>2.76</v>
      </c>
      <c r="M1170" s="12">
        <v>130</v>
      </c>
    </row>
    <row r="1171" spans="1:13" x14ac:dyDescent="0.25">
      <c r="A1171">
        <v>277342</v>
      </c>
      <c r="B1171">
        <v>275393</v>
      </c>
      <c r="C1171" t="s">
        <v>15</v>
      </c>
      <c r="D1171" t="s">
        <v>20</v>
      </c>
      <c r="E1171" t="s">
        <v>81</v>
      </c>
      <c r="F1171" s="11">
        <v>7789088069887</v>
      </c>
      <c r="G1171" s="7" t="s">
        <v>165</v>
      </c>
      <c r="H1171" t="s">
        <v>153</v>
      </c>
      <c r="I1171" t="s">
        <v>153</v>
      </c>
      <c r="J1171" t="s">
        <v>18</v>
      </c>
      <c r="K1171" s="7" t="s">
        <v>148</v>
      </c>
      <c r="L1171">
        <v>2.76</v>
      </c>
      <c r="M1171" s="12">
        <v>61</v>
      </c>
    </row>
    <row r="1172" spans="1:13" x14ac:dyDescent="0.25">
      <c r="A1172">
        <v>278450</v>
      </c>
      <c r="B1172">
        <v>275401</v>
      </c>
      <c r="C1172" t="s">
        <v>15</v>
      </c>
      <c r="D1172" t="s">
        <v>22</v>
      </c>
      <c r="E1172">
        <v>22</v>
      </c>
      <c r="F1172" s="11">
        <v>848984</v>
      </c>
      <c r="G1172" s="7" t="s">
        <v>165</v>
      </c>
      <c r="H1172" t="s">
        <v>153</v>
      </c>
      <c r="I1172" t="s">
        <v>153</v>
      </c>
      <c r="J1172" t="s">
        <v>11</v>
      </c>
      <c r="K1172" s="7" t="s">
        <v>148</v>
      </c>
      <c r="L1172">
        <v>1.9870000000000001</v>
      </c>
      <c r="M1172" s="12">
        <v>312</v>
      </c>
    </row>
    <row r="1173" spans="1:13" x14ac:dyDescent="0.25">
      <c r="A1173">
        <v>278452</v>
      </c>
      <c r="B1173">
        <v>275401</v>
      </c>
      <c r="C1173" t="s">
        <v>15</v>
      </c>
      <c r="D1173" t="s">
        <v>22</v>
      </c>
      <c r="E1173">
        <v>22</v>
      </c>
      <c r="F1173" s="11">
        <v>7789128401238</v>
      </c>
      <c r="G1173" s="7" t="s">
        <v>165</v>
      </c>
      <c r="H1173" t="s">
        <v>153</v>
      </c>
      <c r="I1173" t="s">
        <v>153</v>
      </c>
      <c r="J1173" t="s">
        <v>11</v>
      </c>
      <c r="K1173" s="7" t="s">
        <v>148</v>
      </c>
      <c r="L1173">
        <v>1.9870000000000001</v>
      </c>
      <c r="M1173" s="12">
        <v>8</v>
      </c>
    </row>
    <row r="1174" spans="1:13" x14ac:dyDescent="0.25">
      <c r="A1174">
        <v>278454</v>
      </c>
      <c r="B1174">
        <v>275401</v>
      </c>
      <c r="C1174" t="s">
        <v>15</v>
      </c>
      <c r="D1174" t="s">
        <v>22</v>
      </c>
      <c r="E1174">
        <v>22</v>
      </c>
      <c r="F1174" s="11">
        <v>58015670</v>
      </c>
      <c r="G1174" s="7" t="s">
        <v>165</v>
      </c>
      <c r="H1174" t="s">
        <v>153</v>
      </c>
      <c r="I1174" t="s">
        <v>153</v>
      </c>
      <c r="J1174" t="s">
        <v>11</v>
      </c>
      <c r="K1174" s="7" t="s">
        <v>148</v>
      </c>
      <c r="L1174">
        <v>1.9870000000000001</v>
      </c>
      <c r="M1174" s="12">
        <v>640</v>
      </c>
    </row>
    <row r="1175" spans="1:13" x14ac:dyDescent="0.25">
      <c r="A1175">
        <v>278456</v>
      </c>
      <c r="B1175">
        <v>275401</v>
      </c>
      <c r="C1175" t="s">
        <v>15</v>
      </c>
      <c r="D1175" t="s">
        <v>22</v>
      </c>
      <c r="E1175">
        <v>22</v>
      </c>
      <c r="F1175" s="11">
        <v>104363186</v>
      </c>
      <c r="G1175" s="7" t="s">
        <v>165</v>
      </c>
      <c r="H1175" t="s">
        <v>153</v>
      </c>
      <c r="I1175" t="s">
        <v>153</v>
      </c>
      <c r="J1175" t="s">
        <v>11</v>
      </c>
      <c r="K1175" s="7" t="s">
        <v>148</v>
      </c>
      <c r="L1175">
        <v>1.9870000000000001</v>
      </c>
      <c r="M1175" s="12">
        <v>338</v>
      </c>
    </row>
    <row r="1176" spans="1:13" x14ac:dyDescent="0.25">
      <c r="A1176">
        <v>278458</v>
      </c>
      <c r="B1176">
        <v>275401</v>
      </c>
      <c r="C1176" t="s">
        <v>15</v>
      </c>
      <c r="D1176" t="s">
        <v>22</v>
      </c>
      <c r="E1176">
        <v>22</v>
      </c>
      <c r="F1176" s="11">
        <v>244772</v>
      </c>
      <c r="G1176" s="7" t="s">
        <v>165</v>
      </c>
      <c r="H1176" t="s">
        <v>153</v>
      </c>
      <c r="I1176" t="s">
        <v>153</v>
      </c>
      <c r="J1176" t="s">
        <v>11</v>
      </c>
      <c r="K1176" s="7" t="s">
        <v>148</v>
      </c>
      <c r="L1176">
        <v>1.9870000000000001</v>
      </c>
      <c r="M1176" s="12">
        <v>243</v>
      </c>
    </row>
    <row r="1177" spans="1:13" x14ac:dyDescent="0.25">
      <c r="A1177">
        <v>278461</v>
      </c>
      <c r="B1177">
        <v>275401</v>
      </c>
      <c r="C1177" t="s">
        <v>15</v>
      </c>
      <c r="D1177" t="s">
        <v>22</v>
      </c>
      <c r="E1177">
        <v>22</v>
      </c>
      <c r="F1177" s="11">
        <v>57182813</v>
      </c>
      <c r="G1177" s="7" t="s">
        <v>165</v>
      </c>
      <c r="H1177" t="s">
        <v>153</v>
      </c>
      <c r="I1177" t="s">
        <v>153</v>
      </c>
      <c r="J1177" t="s">
        <v>11</v>
      </c>
      <c r="K1177" s="7" t="s">
        <v>148</v>
      </c>
      <c r="L1177">
        <v>1.9870000000000001</v>
      </c>
      <c r="M1177" s="12">
        <v>177</v>
      </c>
    </row>
    <row r="1178" spans="1:13" x14ac:dyDescent="0.25">
      <c r="A1178">
        <v>278465</v>
      </c>
      <c r="B1178">
        <v>275401</v>
      </c>
      <c r="C1178" t="s">
        <v>15</v>
      </c>
      <c r="D1178" t="s">
        <v>22</v>
      </c>
      <c r="E1178">
        <v>22</v>
      </c>
      <c r="F1178" s="11">
        <v>97268289</v>
      </c>
      <c r="G1178" s="7" t="s">
        <v>165</v>
      </c>
      <c r="H1178" t="s">
        <v>153</v>
      </c>
      <c r="I1178" t="s">
        <v>153</v>
      </c>
      <c r="J1178" t="s">
        <v>11</v>
      </c>
      <c r="K1178" s="7" t="s">
        <v>148</v>
      </c>
      <c r="L1178">
        <v>1.9870000000000001</v>
      </c>
      <c r="M1178" s="12">
        <v>167</v>
      </c>
    </row>
    <row r="1179" spans="1:13" x14ac:dyDescent="0.25">
      <c r="A1179">
        <v>278467</v>
      </c>
      <c r="B1179">
        <v>275401</v>
      </c>
      <c r="C1179" t="s">
        <v>15</v>
      </c>
      <c r="D1179" t="s">
        <v>22</v>
      </c>
      <c r="E1179">
        <v>22</v>
      </c>
      <c r="F1179" s="11">
        <v>527978</v>
      </c>
      <c r="G1179" s="7" t="s">
        <v>165</v>
      </c>
      <c r="H1179" t="s">
        <v>153</v>
      </c>
      <c r="I1179" t="s">
        <v>153</v>
      </c>
      <c r="J1179" t="s">
        <v>11</v>
      </c>
      <c r="K1179" s="7" t="s">
        <v>148</v>
      </c>
      <c r="L1179">
        <v>1.9870000000000001</v>
      </c>
      <c r="M1179" s="12">
        <v>123</v>
      </c>
    </row>
    <row r="1180" spans="1:13" x14ac:dyDescent="0.25">
      <c r="A1180">
        <v>278469</v>
      </c>
      <c r="B1180">
        <v>275401</v>
      </c>
      <c r="C1180" t="s">
        <v>15</v>
      </c>
      <c r="D1180" t="s">
        <v>22</v>
      </c>
      <c r="E1180">
        <v>22</v>
      </c>
      <c r="F1180" s="11">
        <v>97301962</v>
      </c>
      <c r="G1180" s="7" t="s">
        <v>165</v>
      </c>
      <c r="H1180" t="s">
        <v>153</v>
      </c>
      <c r="I1180" t="s">
        <v>153</v>
      </c>
      <c r="J1180" t="s">
        <v>11</v>
      </c>
      <c r="K1180" s="7" t="s">
        <v>148</v>
      </c>
      <c r="L1180">
        <v>1.9870000000000001</v>
      </c>
      <c r="M1180" s="12">
        <v>186</v>
      </c>
    </row>
    <row r="1181" spans="1:13" x14ac:dyDescent="0.25">
      <c r="A1181">
        <v>278471</v>
      </c>
      <c r="B1181">
        <v>275401</v>
      </c>
      <c r="C1181" t="s">
        <v>15</v>
      </c>
      <c r="D1181" t="s">
        <v>22</v>
      </c>
      <c r="E1181">
        <v>22</v>
      </c>
      <c r="F1181" s="11">
        <v>49106</v>
      </c>
      <c r="G1181" s="7" t="s">
        <v>165</v>
      </c>
      <c r="H1181" t="s">
        <v>153</v>
      </c>
      <c r="I1181" t="s">
        <v>153</v>
      </c>
      <c r="J1181" t="s">
        <v>11</v>
      </c>
      <c r="K1181" s="7" t="s">
        <v>148</v>
      </c>
      <c r="L1181">
        <v>1.9870000000000001</v>
      </c>
      <c r="M1181" s="12">
        <v>277</v>
      </c>
    </row>
    <row r="1182" spans="1:13" x14ac:dyDescent="0.25">
      <c r="A1182">
        <v>278473</v>
      </c>
      <c r="B1182">
        <v>275401</v>
      </c>
      <c r="C1182" t="s">
        <v>15</v>
      </c>
      <c r="D1182" t="s">
        <v>22</v>
      </c>
      <c r="E1182">
        <v>22</v>
      </c>
      <c r="F1182" s="11">
        <v>282547</v>
      </c>
      <c r="G1182" s="7" t="s">
        <v>165</v>
      </c>
      <c r="H1182" t="s">
        <v>153</v>
      </c>
      <c r="I1182" t="s">
        <v>153</v>
      </c>
      <c r="J1182" t="s">
        <v>11</v>
      </c>
      <c r="K1182" s="7" t="s">
        <v>148</v>
      </c>
      <c r="L1182">
        <v>1.9870000000000001</v>
      </c>
      <c r="M1182" s="12">
        <v>127</v>
      </c>
    </row>
    <row r="1183" spans="1:13" x14ac:dyDescent="0.25">
      <c r="A1183">
        <v>278475</v>
      </c>
      <c r="B1183">
        <v>275401</v>
      </c>
      <c r="C1183" t="s">
        <v>15</v>
      </c>
      <c r="D1183" t="s">
        <v>22</v>
      </c>
      <c r="E1183">
        <v>22</v>
      </c>
      <c r="F1183" s="11">
        <v>98090109</v>
      </c>
      <c r="G1183" s="7" t="s">
        <v>165</v>
      </c>
      <c r="H1183" t="s">
        <v>153</v>
      </c>
      <c r="I1183" t="s">
        <v>153</v>
      </c>
      <c r="J1183" t="s">
        <v>11</v>
      </c>
      <c r="K1183" s="7" t="s">
        <v>148</v>
      </c>
      <c r="L1183">
        <v>1.9870000000000001</v>
      </c>
      <c r="M1183" s="12">
        <v>165</v>
      </c>
    </row>
    <row r="1184" spans="1:13" x14ac:dyDescent="0.25">
      <c r="A1184">
        <v>278477</v>
      </c>
      <c r="B1184">
        <v>275401</v>
      </c>
      <c r="C1184" t="s">
        <v>15</v>
      </c>
      <c r="D1184" t="s">
        <v>22</v>
      </c>
      <c r="E1184">
        <v>22</v>
      </c>
      <c r="F1184" s="11">
        <v>38212</v>
      </c>
      <c r="G1184" s="7" t="s">
        <v>165</v>
      </c>
      <c r="H1184" t="s">
        <v>153</v>
      </c>
      <c r="I1184" t="s">
        <v>153</v>
      </c>
      <c r="J1184" t="s">
        <v>11</v>
      </c>
      <c r="K1184" s="7" t="s">
        <v>148</v>
      </c>
      <c r="L1184">
        <v>1.9870000000000001</v>
      </c>
      <c r="M1184" s="12">
        <v>298</v>
      </c>
    </row>
    <row r="1185" spans="1:13" x14ac:dyDescent="0.25">
      <c r="A1185">
        <v>287563</v>
      </c>
      <c r="B1185">
        <v>275472</v>
      </c>
      <c r="C1185" t="s">
        <v>15</v>
      </c>
      <c r="D1185" t="s">
        <v>82</v>
      </c>
      <c r="E1185">
        <v>47</v>
      </c>
      <c r="F1185" s="11">
        <v>291309</v>
      </c>
      <c r="G1185" s="7" t="s">
        <v>165</v>
      </c>
      <c r="H1185" t="s">
        <v>153</v>
      </c>
      <c r="I1185" t="s">
        <v>294</v>
      </c>
      <c r="J1185" t="s">
        <v>11</v>
      </c>
      <c r="K1185" s="7" t="s">
        <v>148</v>
      </c>
      <c r="L1185" t="s">
        <v>294</v>
      </c>
      <c r="M1185" t="s">
        <v>294</v>
      </c>
    </row>
    <row r="1186" spans="1:13" x14ac:dyDescent="0.25">
      <c r="A1186">
        <v>287565</v>
      </c>
      <c r="B1186">
        <v>275472</v>
      </c>
      <c r="C1186" t="s">
        <v>15</v>
      </c>
      <c r="D1186" t="s">
        <v>82</v>
      </c>
      <c r="E1186">
        <v>47</v>
      </c>
      <c r="F1186" s="11">
        <v>497956</v>
      </c>
      <c r="G1186" s="7" t="s">
        <v>165</v>
      </c>
      <c r="H1186" t="s">
        <v>153</v>
      </c>
      <c r="I1186" t="s">
        <v>153</v>
      </c>
      <c r="J1186" t="s">
        <v>11</v>
      </c>
      <c r="K1186" s="7" t="s">
        <v>148</v>
      </c>
      <c r="L1186">
        <v>1.9870000000000001</v>
      </c>
      <c r="M1186" s="12">
        <v>147</v>
      </c>
    </row>
    <row r="1187" spans="1:13" x14ac:dyDescent="0.25">
      <c r="A1187">
        <v>287569</v>
      </c>
      <c r="B1187">
        <v>275472</v>
      </c>
      <c r="C1187" t="s">
        <v>15</v>
      </c>
      <c r="D1187" t="s">
        <v>82</v>
      </c>
      <c r="E1187">
        <v>47</v>
      </c>
      <c r="F1187" s="11">
        <v>107427086</v>
      </c>
      <c r="G1187" s="7" t="s">
        <v>165</v>
      </c>
      <c r="H1187" t="s">
        <v>153</v>
      </c>
      <c r="I1187" t="s">
        <v>153</v>
      </c>
      <c r="J1187" t="s">
        <v>11</v>
      </c>
      <c r="K1187" s="7" t="s">
        <v>148</v>
      </c>
      <c r="L1187">
        <v>1.9870000000000001</v>
      </c>
      <c r="M1187" s="12">
        <v>235</v>
      </c>
    </row>
    <row r="1188" spans="1:13" x14ac:dyDescent="0.25">
      <c r="A1188">
        <v>287571</v>
      </c>
      <c r="B1188">
        <v>275472</v>
      </c>
      <c r="C1188" t="s">
        <v>15</v>
      </c>
      <c r="D1188" t="s">
        <v>82</v>
      </c>
      <c r="E1188">
        <v>47</v>
      </c>
      <c r="F1188" s="11">
        <v>95399738</v>
      </c>
      <c r="G1188" s="7" t="s">
        <v>165</v>
      </c>
      <c r="H1188" t="s">
        <v>153</v>
      </c>
      <c r="I1188" t="s">
        <v>153</v>
      </c>
      <c r="J1188" t="s">
        <v>11</v>
      </c>
      <c r="K1188" s="7" t="s">
        <v>148</v>
      </c>
      <c r="L1188">
        <v>1.9870000000000001</v>
      </c>
      <c r="M1188" s="12">
        <v>295</v>
      </c>
    </row>
    <row r="1189" spans="1:13" x14ac:dyDescent="0.25">
      <c r="A1189">
        <v>287573</v>
      </c>
      <c r="B1189">
        <v>275472</v>
      </c>
      <c r="C1189" t="s">
        <v>15</v>
      </c>
      <c r="D1189" t="s">
        <v>82</v>
      </c>
      <c r="E1189">
        <v>47</v>
      </c>
      <c r="F1189" s="11">
        <v>117424680</v>
      </c>
      <c r="G1189" s="7" t="s">
        <v>165</v>
      </c>
      <c r="H1189" t="s">
        <v>153</v>
      </c>
      <c r="I1189" t="s">
        <v>153</v>
      </c>
      <c r="J1189" t="s">
        <v>11</v>
      </c>
      <c r="K1189" s="7" t="s">
        <v>148</v>
      </c>
      <c r="L1189">
        <v>1.9870000000000001</v>
      </c>
      <c r="M1189" s="12">
        <v>143</v>
      </c>
    </row>
    <row r="1190" spans="1:13" x14ac:dyDescent="0.25">
      <c r="A1190">
        <v>287575</v>
      </c>
      <c r="B1190">
        <v>275472</v>
      </c>
      <c r="C1190" t="s">
        <v>15</v>
      </c>
      <c r="D1190" t="s">
        <v>82</v>
      </c>
      <c r="E1190">
        <v>47</v>
      </c>
      <c r="F1190" s="11">
        <v>58200951</v>
      </c>
      <c r="G1190" s="7" t="s">
        <v>165</v>
      </c>
      <c r="H1190" t="s">
        <v>153</v>
      </c>
      <c r="I1190" t="s">
        <v>153</v>
      </c>
      <c r="J1190" t="s">
        <v>11</v>
      </c>
      <c r="K1190" s="7" t="s">
        <v>148</v>
      </c>
      <c r="L1190">
        <v>1.9870000000000001</v>
      </c>
      <c r="M1190" s="12">
        <v>0</v>
      </c>
    </row>
    <row r="1191" spans="1:13" x14ac:dyDescent="0.25">
      <c r="A1191">
        <v>287577</v>
      </c>
      <c r="B1191">
        <v>275472</v>
      </c>
      <c r="C1191" t="s">
        <v>15</v>
      </c>
      <c r="D1191" t="s">
        <v>82</v>
      </c>
      <c r="E1191">
        <v>47</v>
      </c>
      <c r="F1191" s="11">
        <v>58200935</v>
      </c>
      <c r="G1191" s="7" t="s">
        <v>165</v>
      </c>
      <c r="H1191" t="s">
        <v>153</v>
      </c>
      <c r="I1191" t="s">
        <v>153</v>
      </c>
      <c r="J1191" t="s">
        <v>11</v>
      </c>
      <c r="K1191" s="7" t="s">
        <v>148</v>
      </c>
      <c r="L1191">
        <v>1.9870000000000001</v>
      </c>
      <c r="M1191" s="12">
        <v>152</v>
      </c>
    </row>
    <row r="1192" spans="1:13" x14ac:dyDescent="0.25">
      <c r="A1192">
        <v>287579</v>
      </c>
      <c r="B1192">
        <v>275472</v>
      </c>
      <c r="C1192" t="s">
        <v>15</v>
      </c>
      <c r="D1192" t="s">
        <v>82</v>
      </c>
      <c r="E1192">
        <v>47</v>
      </c>
      <c r="F1192" s="11">
        <v>114298909</v>
      </c>
      <c r="G1192" s="7" t="s">
        <v>165</v>
      </c>
      <c r="H1192" t="s">
        <v>153</v>
      </c>
      <c r="I1192" t="s">
        <v>153</v>
      </c>
      <c r="J1192" t="s">
        <v>11</v>
      </c>
      <c r="K1192" s="7" t="s">
        <v>148</v>
      </c>
      <c r="L1192">
        <v>1.9870000000000001</v>
      </c>
      <c r="M1192" s="12">
        <v>0</v>
      </c>
    </row>
    <row r="1193" spans="1:13" x14ac:dyDescent="0.25">
      <c r="A1193">
        <v>287581</v>
      </c>
      <c r="B1193">
        <v>275472</v>
      </c>
      <c r="C1193" t="s">
        <v>15</v>
      </c>
      <c r="D1193" t="s">
        <v>82</v>
      </c>
      <c r="E1193">
        <v>47</v>
      </c>
      <c r="F1193" s="11">
        <v>390877</v>
      </c>
      <c r="G1193" s="7" t="s">
        <v>165</v>
      </c>
      <c r="H1193" t="s">
        <v>153</v>
      </c>
      <c r="I1193" t="s">
        <v>153</v>
      </c>
      <c r="J1193" t="s">
        <v>11</v>
      </c>
      <c r="K1193" s="7" t="s">
        <v>148</v>
      </c>
      <c r="L1193">
        <v>1.9870000000000001</v>
      </c>
      <c r="M1193" s="12">
        <v>186</v>
      </c>
    </row>
    <row r="1194" spans="1:13" x14ac:dyDescent="0.25">
      <c r="A1194">
        <v>287837</v>
      </c>
      <c r="B1194">
        <v>275475</v>
      </c>
      <c r="C1194" t="s">
        <v>15</v>
      </c>
      <c r="D1194" t="s">
        <v>82</v>
      </c>
      <c r="E1194">
        <v>57</v>
      </c>
      <c r="F1194" s="11">
        <v>7789130161274</v>
      </c>
      <c r="G1194" s="7" t="s">
        <v>165</v>
      </c>
      <c r="H1194" t="s">
        <v>153</v>
      </c>
      <c r="I1194" t="s">
        <v>153</v>
      </c>
      <c r="J1194" t="s">
        <v>11</v>
      </c>
      <c r="K1194" s="7" t="s">
        <v>148</v>
      </c>
      <c r="L1194">
        <v>1.9870000000000001</v>
      </c>
      <c r="M1194" s="12">
        <v>150</v>
      </c>
    </row>
    <row r="1195" spans="1:13" x14ac:dyDescent="0.25">
      <c r="A1195">
        <v>287839</v>
      </c>
      <c r="B1195">
        <v>275475</v>
      </c>
      <c r="C1195" t="s">
        <v>15</v>
      </c>
      <c r="D1195" t="s">
        <v>82</v>
      </c>
      <c r="E1195">
        <v>57</v>
      </c>
      <c r="F1195" s="11">
        <v>7789130256656</v>
      </c>
      <c r="G1195" s="7" t="s">
        <v>165</v>
      </c>
      <c r="H1195" t="s">
        <v>153</v>
      </c>
      <c r="I1195" t="s">
        <v>153</v>
      </c>
      <c r="J1195" t="s">
        <v>11</v>
      </c>
      <c r="K1195" s="7" t="s">
        <v>148</v>
      </c>
      <c r="L1195">
        <v>1.9870000000000001</v>
      </c>
      <c r="M1195" s="12">
        <v>121</v>
      </c>
    </row>
    <row r="1196" spans="1:13" x14ac:dyDescent="0.25">
      <c r="A1196">
        <v>287841</v>
      </c>
      <c r="B1196">
        <v>275475</v>
      </c>
      <c r="C1196" t="s">
        <v>15</v>
      </c>
      <c r="D1196" t="s">
        <v>82</v>
      </c>
      <c r="E1196">
        <v>57</v>
      </c>
      <c r="F1196" s="11">
        <v>63493</v>
      </c>
      <c r="G1196" s="7" t="s">
        <v>165</v>
      </c>
      <c r="H1196" t="s">
        <v>153</v>
      </c>
      <c r="I1196" t="s">
        <v>153</v>
      </c>
      <c r="J1196" t="s">
        <v>11</v>
      </c>
      <c r="K1196" s="7" t="s">
        <v>148</v>
      </c>
      <c r="L1196">
        <v>1.9870000000000001</v>
      </c>
      <c r="M1196" s="12">
        <v>40</v>
      </c>
    </row>
    <row r="1197" spans="1:13" x14ac:dyDescent="0.25">
      <c r="A1197">
        <v>287843</v>
      </c>
      <c r="B1197">
        <v>275475</v>
      </c>
      <c r="C1197" t="s">
        <v>15</v>
      </c>
      <c r="D1197" t="s">
        <v>82</v>
      </c>
      <c r="E1197">
        <v>57</v>
      </c>
      <c r="F1197" s="11">
        <v>315439</v>
      </c>
      <c r="G1197" s="7" t="s">
        <v>165</v>
      </c>
      <c r="H1197" t="s">
        <v>153</v>
      </c>
      <c r="I1197" t="s">
        <v>153</v>
      </c>
      <c r="J1197" t="s">
        <v>11</v>
      </c>
      <c r="K1197" s="7" t="s">
        <v>148</v>
      </c>
      <c r="L1197">
        <v>1.9870000000000001</v>
      </c>
      <c r="M1197" s="12">
        <v>232</v>
      </c>
    </row>
    <row r="1198" spans="1:13" x14ac:dyDescent="0.25">
      <c r="A1198">
        <v>287845</v>
      </c>
      <c r="B1198">
        <v>275475</v>
      </c>
      <c r="C1198" t="s">
        <v>15</v>
      </c>
      <c r="D1198" t="s">
        <v>82</v>
      </c>
      <c r="E1198">
        <v>57</v>
      </c>
      <c r="F1198" s="11">
        <v>950572</v>
      </c>
      <c r="G1198" s="7" t="s">
        <v>165</v>
      </c>
      <c r="H1198" t="s">
        <v>153</v>
      </c>
      <c r="I1198" t="s">
        <v>153</v>
      </c>
      <c r="J1198" t="s">
        <v>11</v>
      </c>
      <c r="K1198" s="7" t="s">
        <v>148</v>
      </c>
      <c r="L1198">
        <v>1.9870000000000001</v>
      </c>
      <c r="M1198" s="12">
        <v>183</v>
      </c>
    </row>
    <row r="1199" spans="1:13" x14ac:dyDescent="0.25">
      <c r="A1199">
        <v>287847</v>
      </c>
      <c r="B1199">
        <v>275475</v>
      </c>
      <c r="C1199" t="s">
        <v>15</v>
      </c>
      <c r="D1199" t="s">
        <v>82</v>
      </c>
      <c r="E1199">
        <v>57</v>
      </c>
      <c r="F1199" s="11">
        <v>11067133149856</v>
      </c>
      <c r="G1199" s="7" t="s">
        <v>165</v>
      </c>
      <c r="H1199" t="s">
        <v>153</v>
      </c>
      <c r="I1199" t="s">
        <v>153</v>
      </c>
      <c r="J1199" t="s">
        <v>11</v>
      </c>
      <c r="K1199" s="7" t="s">
        <v>148</v>
      </c>
      <c r="L1199">
        <v>1.9870000000000001</v>
      </c>
      <c r="M1199" s="12">
        <v>214</v>
      </c>
    </row>
    <row r="1200" spans="1:13" x14ac:dyDescent="0.25">
      <c r="A1200">
        <v>287849</v>
      </c>
      <c r="B1200">
        <v>275475</v>
      </c>
      <c r="C1200" t="s">
        <v>15</v>
      </c>
      <c r="D1200" t="s">
        <v>82</v>
      </c>
      <c r="E1200">
        <v>57</v>
      </c>
      <c r="F1200" s="11">
        <v>7789054195226</v>
      </c>
      <c r="G1200" s="7" t="s">
        <v>165</v>
      </c>
      <c r="H1200" t="s">
        <v>153</v>
      </c>
      <c r="I1200" t="s">
        <v>153</v>
      </c>
      <c r="J1200" t="s">
        <v>11</v>
      </c>
      <c r="K1200" s="7" t="s">
        <v>148</v>
      </c>
      <c r="L1200">
        <v>1.9870000000000001</v>
      </c>
      <c r="M1200" s="12">
        <v>293</v>
      </c>
    </row>
    <row r="1201" spans="1:13" x14ac:dyDescent="0.25">
      <c r="A1201">
        <v>287851</v>
      </c>
      <c r="B1201">
        <v>275475</v>
      </c>
      <c r="C1201" t="s">
        <v>15</v>
      </c>
      <c r="D1201" t="s">
        <v>82</v>
      </c>
      <c r="E1201">
        <v>57</v>
      </c>
      <c r="F1201" s="11">
        <v>57383151</v>
      </c>
      <c r="G1201" s="7" t="s">
        <v>165</v>
      </c>
      <c r="H1201" t="s">
        <v>153</v>
      </c>
      <c r="I1201" t="s">
        <v>153</v>
      </c>
      <c r="J1201" t="s">
        <v>11</v>
      </c>
      <c r="K1201" s="7" t="s">
        <v>148</v>
      </c>
      <c r="L1201">
        <v>1.9870000000000001</v>
      </c>
      <c r="M1201" s="12">
        <v>174</v>
      </c>
    </row>
    <row r="1202" spans="1:13" x14ac:dyDescent="0.25">
      <c r="A1202">
        <v>287853</v>
      </c>
      <c r="B1202">
        <v>275475</v>
      </c>
      <c r="C1202" t="s">
        <v>15</v>
      </c>
      <c r="D1202" t="s">
        <v>82</v>
      </c>
      <c r="E1202">
        <v>57</v>
      </c>
      <c r="F1202" s="11">
        <v>100228830</v>
      </c>
      <c r="G1202" s="7" t="s">
        <v>165</v>
      </c>
      <c r="H1202" t="s">
        <v>153</v>
      </c>
      <c r="I1202" t="s">
        <v>153</v>
      </c>
      <c r="J1202" t="s">
        <v>11</v>
      </c>
      <c r="K1202" s="7" t="s">
        <v>148</v>
      </c>
      <c r="L1202">
        <v>1.9870000000000001</v>
      </c>
      <c r="M1202" s="12">
        <v>171</v>
      </c>
    </row>
    <row r="1203" spans="1:13" x14ac:dyDescent="0.25">
      <c r="A1203">
        <v>287855</v>
      </c>
      <c r="B1203">
        <v>275475</v>
      </c>
      <c r="C1203" t="s">
        <v>15</v>
      </c>
      <c r="D1203" t="s">
        <v>82</v>
      </c>
      <c r="E1203">
        <v>57</v>
      </c>
      <c r="F1203" s="11">
        <v>7789031058136</v>
      </c>
      <c r="G1203" s="7" t="s">
        <v>165</v>
      </c>
      <c r="H1203" t="s">
        <v>153</v>
      </c>
      <c r="I1203" t="s">
        <v>153</v>
      </c>
      <c r="J1203" t="s">
        <v>11</v>
      </c>
      <c r="K1203" s="7" t="s">
        <v>148</v>
      </c>
      <c r="L1203">
        <v>1.9870000000000001</v>
      </c>
      <c r="M1203" s="12">
        <v>209</v>
      </c>
    </row>
    <row r="1204" spans="1:13" x14ac:dyDescent="0.25">
      <c r="A1204">
        <v>287857</v>
      </c>
      <c r="B1204">
        <v>275475</v>
      </c>
      <c r="C1204" t="s">
        <v>15</v>
      </c>
      <c r="D1204" t="s">
        <v>82</v>
      </c>
      <c r="E1204">
        <v>57</v>
      </c>
      <c r="F1204" s="11">
        <v>9808827</v>
      </c>
      <c r="G1204" s="7" t="s">
        <v>165</v>
      </c>
      <c r="H1204" t="s">
        <v>153</v>
      </c>
      <c r="I1204" t="s">
        <v>153</v>
      </c>
      <c r="J1204" t="s">
        <v>11</v>
      </c>
      <c r="K1204" s="7" t="s">
        <v>148</v>
      </c>
      <c r="L1204">
        <v>1.9870000000000001</v>
      </c>
      <c r="M1204" s="12">
        <v>129</v>
      </c>
    </row>
    <row r="1205" spans="1:13" x14ac:dyDescent="0.25">
      <c r="A1205">
        <v>287859</v>
      </c>
      <c r="B1205">
        <v>275475</v>
      </c>
      <c r="C1205" t="s">
        <v>15</v>
      </c>
      <c r="D1205" t="s">
        <v>82</v>
      </c>
      <c r="E1205">
        <v>57</v>
      </c>
      <c r="F1205" s="11">
        <v>292990</v>
      </c>
      <c r="G1205" s="7" t="s">
        <v>165</v>
      </c>
      <c r="H1205" t="s">
        <v>153</v>
      </c>
      <c r="I1205" t="s">
        <v>153</v>
      </c>
      <c r="J1205" t="s">
        <v>11</v>
      </c>
      <c r="K1205" s="7" t="s">
        <v>148</v>
      </c>
      <c r="L1205">
        <v>1.9870000000000001</v>
      </c>
      <c r="M1205" s="12">
        <v>151</v>
      </c>
    </row>
    <row r="1206" spans="1:13" x14ac:dyDescent="0.25">
      <c r="A1206">
        <v>287861</v>
      </c>
      <c r="B1206">
        <v>275475</v>
      </c>
      <c r="C1206" t="s">
        <v>15</v>
      </c>
      <c r="D1206" t="s">
        <v>82</v>
      </c>
      <c r="E1206">
        <v>57</v>
      </c>
      <c r="F1206" s="11">
        <v>59276558</v>
      </c>
      <c r="G1206" s="7" t="s">
        <v>165</v>
      </c>
      <c r="H1206" t="s">
        <v>153</v>
      </c>
      <c r="I1206" t="s">
        <v>153</v>
      </c>
      <c r="J1206" t="s">
        <v>11</v>
      </c>
      <c r="K1206" s="7" t="s">
        <v>148</v>
      </c>
      <c r="L1206">
        <v>1.9870000000000001</v>
      </c>
      <c r="M1206" s="12">
        <v>336</v>
      </c>
    </row>
    <row r="1207" spans="1:13" x14ac:dyDescent="0.25">
      <c r="A1207">
        <v>287863</v>
      </c>
      <c r="B1207">
        <v>275475</v>
      </c>
      <c r="C1207" t="s">
        <v>15</v>
      </c>
      <c r="D1207" t="s">
        <v>82</v>
      </c>
      <c r="E1207">
        <v>57</v>
      </c>
      <c r="F1207" s="11">
        <v>58142989</v>
      </c>
      <c r="G1207" s="7" t="s">
        <v>165</v>
      </c>
      <c r="H1207" t="s">
        <v>153</v>
      </c>
      <c r="I1207" t="s">
        <v>153</v>
      </c>
      <c r="J1207" t="s">
        <v>11</v>
      </c>
      <c r="K1207" s="7" t="s">
        <v>148</v>
      </c>
      <c r="L1207">
        <v>1.9870000000000001</v>
      </c>
      <c r="M1207" s="12">
        <v>84</v>
      </c>
    </row>
    <row r="1208" spans="1:13" x14ac:dyDescent="0.25">
      <c r="A1208">
        <v>287865</v>
      </c>
      <c r="B1208">
        <v>275475</v>
      </c>
      <c r="C1208" t="s">
        <v>15</v>
      </c>
      <c r="D1208" t="s">
        <v>82</v>
      </c>
      <c r="E1208">
        <v>57</v>
      </c>
      <c r="F1208" s="11">
        <v>57448854</v>
      </c>
      <c r="G1208" s="7" t="s">
        <v>165</v>
      </c>
      <c r="H1208" t="s">
        <v>153</v>
      </c>
      <c r="I1208" t="s">
        <v>153</v>
      </c>
      <c r="J1208" t="s">
        <v>11</v>
      </c>
      <c r="K1208" s="7" t="s">
        <v>148</v>
      </c>
      <c r="L1208">
        <v>1.9870000000000001</v>
      </c>
      <c r="M1208" s="12">
        <v>289</v>
      </c>
    </row>
    <row r="1209" spans="1:13" x14ac:dyDescent="0.25">
      <c r="A1209">
        <v>301386</v>
      </c>
      <c r="B1209">
        <v>301384</v>
      </c>
      <c r="C1209" t="s">
        <v>29</v>
      </c>
      <c r="D1209" t="s">
        <v>36</v>
      </c>
      <c r="E1209" t="s">
        <v>159</v>
      </c>
      <c r="F1209" s="11">
        <v>133617</v>
      </c>
      <c r="G1209" s="7" t="s">
        <v>165</v>
      </c>
      <c r="H1209" t="s">
        <v>153</v>
      </c>
      <c r="I1209" t="s">
        <v>294</v>
      </c>
      <c r="J1209" t="s">
        <v>11</v>
      </c>
      <c r="K1209" s="7" t="s">
        <v>148</v>
      </c>
      <c r="L1209" t="s">
        <v>294</v>
      </c>
      <c r="M1209" t="s">
        <v>294</v>
      </c>
    </row>
    <row r="1210" spans="1:13" x14ac:dyDescent="0.25">
      <c r="A1210">
        <v>301389</v>
      </c>
      <c r="B1210">
        <v>301384</v>
      </c>
      <c r="C1210" t="s">
        <v>29</v>
      </c>
      <c r="D1210" t="s">
        <v>36</v>
      </c>
      <c r="E1210" t="s">
        <v>159</v>
      </c>
      <c r="F1210" s="11">
        <v>117776</v>
      </c>
      <c r="G1210" s="7" t="s">
        <v>165</v>
      </c>
      <c r="H1210" t="s">
        <v>153</v>
      </c>
      <c r="I1210" t="s">
        <v>294</v>
      </c>
      <c r="J1210" t="s">
        <v>11</v>
      </c>
      <c r="K1210" s="7" t="s">
        <v>148</v>
      </c>
      <c r="L1210" t="s">
        <v>294</v>
      </c>
      <c r="M1210" t="s">
        <v>294</v>
      </c>
    </row>
    <row r="1211" spans="1:13" x14ac:dyDescent="0.25">
      <c r="A1211">
        <v>301397</v>
      </c>
      <c r="B1211">
        <v>301384</v>
      </c>
      <c r="C1211" t="s">
        <v>29</v>
      </c>
      <c r="D1211" t="s">
        <v>36</v>
      </c>
      <c r="E1211" t="s">
        <v>159</v>
      </c>
      <c r="F1211" s="11">
        <v>107181</v>
      </c>
      <c r="G1211" s="7" t="s">
        <v>165</v>
      </c>
      <c r="H1211" t="s">
        <v>153</v>
      </c>
      <c r="I1211" t="s">
        <v>294</v>
      </c>
      <c r="J1211" t="s">
        <v>11</v>
      </c>
      <c r="K1211" s="7" t="s">
        <v>148</v>
      </c>
      <c r="L1211" t="s">
        <v>294</v>
      </c>
      <c r="M1211" t="s">
        <v>294</v>
      </c>
    </row>
    <row r="1212" spans="1:13" x14ac:dyDescent="0.25">
      <c r="A1212">
        <v>301404</v>
      </c>
      <c r="B1212">
        <v>301384</v>
      </c>
      <c r="C1212" t="s">
        <v>29</v>
      </c>
      <c r="D1212" t="s">
        <v>36</v>
      </c>
      <c r="E1212" t="s">
        <v>159</v>
      </c>
      <c r="F1212" s="11">
        <v>7468583</v>
      </c>
      <c r="G1212" s="7" t="s">
        <v>165</v>
      </c>
      <c r="H1212" t="s">
        <v>153</v>
      </c>
      <c r="I1212" t="s">
        <v>294</v>
      </c>
      <c r="J1212" t="s">
        <v>11</v>
      </c>
      <c r="K1212" s="7" t="s">
        <v>148</v>
      </c>
      <c r="L1212" t="s">
        <v>294</v>
      </c>
      <c r="M1212" t="s">
        <v>294</v>
      </c>
    </row>
    <row r="1213" spans="1:13" x14ac:dyDescent="0.25">
      <c r="A1213">
        <v>301412</v>
      </c>
      <c r="B1213">
        <v>301384</v>
      </c>
      <c r="C1213" t="s">
        <v>29</v>
      </c>
      <c r="D1213" t="s">
        <v>36</v>
      </c>
      <c r="E1213" t="s">
        <v>159</v>
      </c>
      <c r="F1213" s="11">
        <v>180306</v>
      </c>
      <c r="G1213" s="7" t="s">
        <v>165</v>
      </c>
      <c r="H1213" t="s">
        <v>153</v>
      </c>
      <c r="I1213" t="s">
        <v>153</v>
      </c>
      <c r="J1213" t="s">
        <v>11</v>
      </c>
      <c r="K1213" s="7" t="s">
        <v>148</v>
      </c>
      <c r="L1213">
        <v>1.9870000000000001</v>
      </c>
      <c r="M1213" s="12">
        <v>-383</v>
      </c>
    </row>
    <row r="1214" spans="1:13" x14ac:dyDescent="0.25">
      <c r="A1214">
        <v>301429</v>
      </c>
      <c r="B1214">
        <v>301384</v>
      </c>
      <c r="C1214" t="s">
        <v>29</v>
      </c>
      <c r="D1214" t="s">
        <v>36</v>
      </c>
      <c r="E1214" t="s">
        <v>159</v>
      </c>
      <c r="F1214" s="11">
        <v>311769</v>
      </c>
      <c r="G1214" s="7" t="s">
        <v>165</v>
      </c>
      <c r="H1214" t="s">
        <v>153</v>
      </c>
      <c r="I1214" t="s">
        <v>294</v>
      </c>
      <c r="J1214" t="s">
        <v>11</v>
      </c>
      <c r="K1214" s="7" t="s">
        <v>148</v>
      </c>
      <c r="L1214" t="s">
        <v>294</v>
      </c>
      <c r="M1214" t="s">
        <v>294</v>
      </c>
    </row>
    <row r="1215" spans="1:13" x14ac:dyDescent="0.25">
      <c r="A1215">
        <v>301431</v>
      </c>
      <c r="B1215">
        <v>301384</v>
      </c>
      <c r="C1215" t="s">
        <v>29</v>
      </c>
      <c r="D1215" t="s">
        <v>36</v>
      </c>
      <c r="E1215" t="s">
        <v>159</v>
      </c>
      <c r="F1215" s="11">
        <v>294047</v>
      </c>
      <c r="G1215" s="7" t="s">
        <v>165</v>
      </c>
      <c r="H1215" t="s">
        <v>153</v>
      </c>
      <c r="I1215" t="s">
        <v>294</v>
      </c>
      <c r="J1215" t="s">
        <v>11</v>
      </c>
      <c r="K1215" s="7" t="s">
        <v>148</v>
      </c>
      <c r="L1215" t="s">
        <v>294</v>
      </c>
      <c r="M1215" t="s">
        <v>294</v>
      </c>
    </row>
    <row r="1216" spans="1:13" x14ac:dyDescent="0.25">
      <c r="A1216">
        <v>301442</v>
      </c>
      <c r="B1216">
        <v>301434</v>
      </c>
      <c r="C1216" t="s">
        <v>29</v>
      </c>
      <c r="D1216" t="s">
        <v>36</v>
      </c>
      <c r="E1216" t="s">
        <v>84</v>
      </c>
      <c r="F1216" s="11" t="s">
        <v>219</v>
      </c>
      <c r="G1216" s="7" t="s">
        <v>165</v>
      </c>
      <c r="H1216" t="s">
        <v>153</v>
      </c>
      <c r="I1216" t="s">
        <v>294</v>
      </c>
      <c r="J1216" t="s">
        <v>18</v>
      </c>
      <c r="K1216" s="7" t="s">
        <v>148</v>
      </c>
      <c r="L1216" t="s">
        <v>294</v>
      </c>
      <c r="M1216" t="s">
        <v>294</v>
      </c>
    </row>
    <row r="1217" spans="1:13" x14ac:dyDescent="0.25">
      <c r="A1217">
        <v>301448</v>
      </c>
      <c r="B1217">
        <v>301434</v>
      </c>
      <c r="C1217" t="s">
        <v>29</v>
      </c>
      <c r="D1217" t="s">
        <v>36</v>
      </c>
      <c r="E1217" t="s">
        <v>84</v>
      </c>
      <c r="F1217" s="11">
        <v>64910334000293</v>
      </c>
      <c r="G1217" s="7" t="s">
        <v>165</v>
      </c>
      <c r="H1217" t="s">
        <v>153</v>
      </c>
      <c r="I1217" t="s">
        <v>153</v>
      </c>
      <c r="J1217" t="s">
        <v>18</v>
      </c>
      <c r="K1217" s="7" t="s">
        <v>148</v>
      </c>
      <c r="L1217">
        <v>2.76</v>
      </c>
      <c r="M1217" s="12">
        <v>120</v>
      </c>
    </row>
    <row r="1218" spans="1:13" x14ac:dyDescent="0.25">
      <c r="A1218">
        <v>301468</v>
      </c>
      <c r="B1218">
        <v>301434</v>
      </c>
      <c r="C1218" t="s">
        <v>29</v>
      </c>
      <c r="D1218" t="s">
        <v>36</v>
      </c>
      <c r="E1218" t="s">
        <v>84</v>
      </c>
      <c r="F1218" s="11">
        <v>6491034000185</v>
      </c>
      <c r="G1218" s="7" t="s">
        <v>165</v>
      </c>
      <c r="H1218" t="s">
        <v>153</v>
      </c>
      <c r="I1218" t="s">
        <v>153</v>
      </c>
      <c r="J1218" t="s">
        <v>18</v>
      </c>
      <c r="K1218" s="7" t="s">
        <v>148</v>
      </c>
      <c r="L1218">
        <v>2.76</v>
      </c>
      <c r="M1218" s="12">
        <v>200</v>
      </c>
    </row>
    <row r="1219" spans="1:13" x14ac:dyDescent="0.25">
      <c r="A1219">
        <v>301478</v>
      </c>
      <c r="B1219">
        <v>301434</v>
      </c>
      <c r="C1219" t="s">
        <v>29</v>
      </c>
      <c r="D1219" t="s">
        <v>36</v>
      </c>
      <c r="E1219" t="s">
        <v>84</v>
      </c>
      <c r="F1219" s="11">
        <v>448378</v>
      </c>
      <c r="G1219" s="7" t="s">
        <v>165</v>
      </c>
      <c r="H1219" t="s">
        <v>153</v>
      </c>
      <c r="I1219" t="s">
        <v>153</v>
      </c>
      <c r="J1219" t="s">
        <v>18</v>
      </c>
      <c r="K1219" s="7" t="s">
        <v>148</v>
      </c>
      <c r="L1219">
        <v>2.76</v>
      </c>
      <c r="M1219" s="12">
        <v>17</v>
      </c>
    </row>
    <row r="1220" spans="1:13" x14ac:dyDescent="0.25">
      <c r="A1220">
        <v>301483</v>
      </c>
      <c r="B1220">
        <v>301434</v>
      </c>
      <c r="C1220" t="s">
        <v>29</v>
      </c>
      <c r="D1220" t="s">
        <v>36</v>
      </c>
      <c r="E1220" t="s">
        <v>84</v>
      </c>
      <c r="F1220" s="11">
        <v>956354</v>
      </c>
      <c r="G1220" s="7" t="s">
        <v>165</v>
      </c>
      <c r="H1220" t="s">
        <v>153</v>
      </c>
      <c r="I1220" t="s">
        <v>153</v>
      </c>
      <c r="J1220" t="s">
        <v>18</v>
      </c>
      <c r="K1220" s="7" t="s">
        <v>148</v>
      </c>
      <c r="L1220">
        <v>2.76</v>
      </c>
      <c r="M1220" s="12">
        <v>50</v>
      </c>
    </row>
    <row r="1221" spans="1:13" x14ac:dyDescent="0.25">
      <c r="A1221">
        <v>301492</v>
      </c>
      <c r="B1221">
        <v>301434</v>
      </c>
      <c r="C1221" t="s">
        <v>29</v>
      </c>
      <c r="D1221" t="s">
        <v>36</v>
      </c>
      <c r="E1221" t="s">
        <v>84</v>
      </c>
      <c r="F1221" s="11">
        <v>333880</v>
      </c>
      <c r="G1221" s="7" t="s">
        <v>165</v>
      </c>
      <c r="H1221" t="s">
        <v>153</v>
      </c>
      <c r="I1221" t="s">
        <v>153</v>
      </c>
      <c r="J1221" t="s">
        <v>18</v>
      </c>
      <c r="K1221" s="7" t="s">
        <v>148</v>
      </c>
      <c r="L1221">
        <v>2.76</v>
      </c>
      <c r="M1221" s="12">
        <v>52</v>
      </c>
    </row>
    <row r="1222" spans="1:13" x14ac:dyDescent="0.25">
      <c r="A1222">
        <v>301498</v>
      </c>
      <c r="B1222">
        <v>301495</v>
      </c>
      <c r="C1222" t="s">
        <v>29</v>
      </c>
      <c r="D1222" t="s">
        <v>37</v>
      </c>
      <c r="E1222">
        <v>33</v>
      </c>
      <c r="F1222" s="11">
        <v>58140631</v>
      </c>
      <c r="G1222" s="7" t="s">
        <v>165</v>
      </c>
      <c r="H1222" t="s">
        <v>153</v>
      </c>
      <c r="I1222" t="s">
        <v>153</v>
      </c>
      <c r="J1222" t="s">
        <v>11</v>
      </c>
      <c r="K1222" s="7" t="s">
        <v>148</v>
      </c>
      <c r="L1222">
        <v>1.9870000000000001</v>
      </c>
      <c r="M1222" s="12">
        <v>191</v>
      </c>
    </row>
    <row r="1223" spans="1:13" x14ac:dyDescent="0.25">
      <c r="A1223">
        <v>301504</v>
      </c>
      <c r="B1223">
        <v>301495</v>
      </c>
      <c r="C1223" t="s">
        <v>29</v>
      </c>
      <c r="D1223" t="s">
        <v>37</v>
      </c>
      <c r="E1223">
        <v>33</v>
      </c>
      <c r="F1223" s="11">
        <v>153374</v>
      </c>
      <c r="G1223" s="7" t="s">
        <v>165</v>
      </c>
      <c r="H1223" t="s">
        <v>153</v>
      </c>
      <c r="I1223" t="s">
        <v>153</v>
      </c>
      <c r="J1223" t="s">
        <v>11</v>
      </c>
      <c r="K1223" s="7" t="s">
        <v>148</v>
      </c>
      <c r="L1223">
        <v>1.9870000000000001</v>
      </c>
      <c r="M1223" s="12">
        <v>0</v>
      </c>
    </row>
    <row r="1224" spans="1:13" x14ac:dyDescent="0.25">
      <c r="A1224">
        <v>301505</v>
      </c>
      <c r="B1224">
        <v>301495</v>
      </c>
      <c r="C1224" t="s">
        <v>29</v>
      </c>
      <c r="D1224" t="s">
        <v>37</v>
      </c>
      <c r="E1224">
        <v>33</v>
      </c>
      <c r="F1224" s="11">
        <v>4838092</v>
      </c>
      <c r="G1224" s="7" t="s">
        <v>165</v>
      </c>
      <c r="H1224" t="s">
        <v>153</v>
      </c>
      <c r="I1224" t="s">
        <v>153</v>
      </c>
      <c r="J1224" t="s">
        <v>11</v>
      </c>
      <c r="K1224" s="7" t="s">
        <v>148</v>
      </c>
      <c r="L1224">
        <v>1.9870000000000001</v>
      </c>
      <c r="M1224" s="12">
        <v>1</v>
      </c>
    </row>
    <row r="1225" spans="1:13" x14ac:dyDescent="0.25">
      <c r="A1225">
        <v>301545</v>
      </c>
      <c r="B1225">
        <v>301495</v>
      </c>
      <c r="C1225" t="s">
        <v>29</v>
      </c>
      <c r="D1225" t="s">
        <v>37</v>
      </c>
      <c r="E1225">
        <v>33</v>
      </c>
      <c r="F1225" s="11">
        <v>187880</v>
      </c>
      <c r="G1225" s="7" t="s">
        <v>165</v>
      </c>
      <c r="H1225" t="s">
        <v>153</v>
      </c>
      <c r="I1225" t="s">
        <v>153</v>
      </c>
      <c r="J1225" t="s">
        <v>11</v>
      </c>
      <c r="K1225" s="7" t="s">
        <v>148</v>
      </c>
      <c r="L1225">
        <v>1.9870000000000001</v>
      </c>
      <c r="M1225" s="12">
        <v>1043</v>
      </c>
    </row>
    <row r="1226" spans="1:13" x14ac:dyDescent="0.25">
      <c r="A1226">
        <v>301552</v>
      </c>
      <c r="B1226">
        <v>301495</v>
      </c>
      <c r="C1226" t="s">
        <v>29</v>
      </c>
      <c r="D1226" t="s">
        <v>37</v>
      </c>
      <c r="E1226">
        <v>33</v>
      </c>
      <c r="F1226" s="11">
        <v>153410</v>
      </c>
      <c r="G1226" s="7" t="s">
        <v>165</v>
      </c>
      <c r="H1226" t="s">
        <v>153</v>
      </c>
      <c r="I1226" t="s">
        <v>153</v>
      </c>
      <c r="J1226" t="s">
        <v>11</v>
      </c>
      <c r="K1226" s="7" t="s">
        <v>148</v>
      </c>
      <c r="L1226">
        <v>1.9870000000000001</v>
      </c>
      <c r="M1226" s="12">
        <v>674</v>
      </c>
    </row>
    <row r="1227" spans="1:13" x14ac:dyDescent="0.25">
      <c r="A1227">
        <v>301557</v>
      </c>
      <c r="B1227">
        <v>301495</v>
      </c>
      <c r="C1227" t="s">
        <v>29</v>
      </c>
      <c r="D1227" t="s">
        <v>37</v>
      </c>
      <c r="E1227">
        <v>33</v>
      </c>
      <c r="F1227" s="11">
        <v>205543</v>
      </c>
      <c r="G1227" s="7" t="s">
        <v>165</v>
      </c>
      <c r="H1227" t="s">
        <v>153</v>
      </c>
      <c r="I1227" t="s">
        <v>153</v>
      </c>
      <c r="J1227" t="s">
        <v>11</v>
      </c>
      <c r="K1227" s="7" t="s">
        <v>148</v>
      </c>
      <c r="L1227">
        <v>1.9870000000000001</v>
      </c>
      <c r="M1227" s="12">
        <v>286</v>
      </c>
    </row>
    <row r="1228" spans="1:13" x14ac:dyDescent="0.25">
      <c r="A1228">
        <v>301570</v>
      </c>
      <c r="B1228">
        <v>301495</v>
      </c>
      <c r="C1228" t="s">
        <v>29</v>
      </c>
      <c r="D1228" t="s">
        <v>37</v>
      </c>
      <c r="E1228">
        <v>33</v>
      </c>
      <c r="F1228" s="11">
        <v>90048</v>
      </c>
      <c r="G1228" s="7" t="s">
        <v>165</v>
      </c>
      <c r="H1228" t="s">
        <v>153</v>
      </c>
      <c r="I1228" t="s">
        <v>153</v>
      </c>
      <c r="J1228" t="s">
        <v>11</v>
      </c>
      <c r="K1228" s="7" t="s">
        <v>148</v>
      </c>
      <c r="L1228">
        <v>1.9870000000000001</v>
      </c>
      <c r="M1228" s="12">
        <v>0</v>
      </c>
    </row>
    <row r="1229" spans="1:13" x14ac:dyDescent="0.25">
      <c r="A1229">
        <v>301582</v>
      </c>
      <c r="B1229">
        <v>301495</v>
      </c>
      <c r="C1229" t="s">
        <v>29</v>
      </c>
      <c r="D1229" t="s">
        <v>37</v>
      </c>
      <c r="E1229">
        <v>33</v>
      </c>
      <c r="F1229" s="11">
        <v>251208</v>
      </c>
      <c r="G1229" s="7" t="s">
        <v>165</v>
      </c>
      <c r="H1229" t="s">
        <v>153</v>
      </c>
      <c r="I1229" t="s">
        <v>153</v>
      </c>
      <c r="J1229" t="s">
        <v>11</v>
      </c>
      <c r="K1229" s="7" t="s">
        <v>148</v>
      </c>
      <c r="L1229">
        <v>1.9870000000000001</v>
      </c>
      <c r="M1229" s="12">
        <v>178</v>
      </c>
    </row>
    <row r="1230" spans="1:13" x14ac:dyDescent="0.25">
      <c r="A1230">
        <v>301590</v>
      </c>
      <c r="B1230">
        <v>301588</v>
      </c>
      <c r="C1230" t="s">
        <v>29</v>
      </c>
      <c r="D1230" t="s">
        <v>35</v>
      </c>
      <c r="E1230">
        <v>5</v>
      </c>
      <c r="F1230" s="11">
        <v>749326</v>
      </c>
      <c r="G1230" s="7" t="s">
        <v>165</v>
      </c>
      <c r="H1230" t="s">
        <v>153</v>
      </c>
      <c r="I1230" t="s">
        <v>153</v>
      </c>
      <c r="J1230" t="s">
        <v>11</v>
      </c>
      <c r="K1230" s="7" t="s">
        <v>148</v>
      </c>
      <c r="L1230">
        <v>1.9870000000000001</v>
      </c>
      <c r="M1230" s="12">
        <v>231</v>
      </c>
    </row>
    <row r="1231" spans="1:13" x14ac:dyDescent="0.25">
      <c r="A1231">
        <v>301594</v>
      </c>
      <c r="B1231">
        <v>301588</v>
      </c>
      <c r="C1231" t="s">
        <v>29</v>
      </c>
      <c r="D1231" t="s">
        <v>35</v>
      </c>
      <c r="E1231">
        <v>5</v>
      </c>
      <c r="F1231" s="11">
        <v>2077</v>
      </c>
      <c r="G1231" s="7" t="s">
        <v>165</v>
      </c>
      <c r="H1231" t="s">
        <v>153</v>
      </c>
      <c r="I1231" t="s">
        <v>153</v>
      </c>
      <c r="J1231" t="s">
        <v>11</v>
      </c>
      <c r="K1231" s="7" t="s">
        <v>148</v>
      </c>
      <c r="L1231">
        <v>1.9870000000000001</v>
      </c>
      <c r="M1231" s="12">
        <v>385</v>
      </c>
    </row>
    <row r="1232" spans="1:13" x14ac:dyDescent="0.25">
      <c r="A1232">
        <v>301603</v>
      </c>
      <c r="B1232">
        <v>301588</v>
      </c>
      <c r="C1232" t="s">
        <v>29</v>
      </c>
      <c r="D1232" t="s">
        <v>35</v>
      </c>
      <c r="E1232">
        <v>5</v>
      </c>
      <c r="F1232" s="11">
        <v>147408</v>
      </c>
      <c r="G1232" s="7" t="s">
        <v>165</v>
      </c>
      <c r="H1232" t="s">
        <v>153</v>
      </c>
      <c r="I1232" t="s">
        <v>153</v>
      </c>
      <c r="J1232" t="s">
        <v>11</v>
      </c>
      <c r="K1232" s="7" t="s">
        <v>148</v>
      </c>
      <c r="L1232">
        <v>1.9870000000000001</v>
      </c>
      <c r="M1232" s="12">
        <v>252</v>
      </c>
    </row>
    <row r="1233" spans="1:13" x14ac:dyDescent="0.25">
      <c r="A1233">
        <v>301607</v>
      </c>
      <c r="B1233">
        <v>301588</v>
      </c>
      <c r="C1233" t="s">
        <v>29</v>
      </c>
      <c r="D1233" t="s">
        <v>35</v>
      </c>
      <c r="E1233">
        <v>5</v>
      </c>
      <c r="F1233" s="11">
        <v>151015</v>
      </c>
      <c r="G1233" s="7" t="s">
        <v>165</v>
      </c>
      <c r="H1233" t="s">
        <v>153</v>
      </c>
      <c r="I1233" t="s">
        <v>153</v>
      </c>
      <c r="J1233" t="s">
        <v>11</v>
      </c>
      <c r="K1233" s="7" t="s">
        <v>148</v>
      </c>
      <c r="L1233">
        <v>1.9870000000000001</v>
      </c>
      <c r="M1233" s="12">
        <v>232</v>
      </c>
    </row>
    <row r="1234" spans="1:13" x14ac:dyDescent="0.25">
      <c r="A1234">
        <v>301617</v>
      </c>
      <c r="B1234">
        <v>301588</v>
      </c>
      <c r="C1234" t="s">
        <v>29</v>
      </c>
      <c r="D1234" t="s">
        <v>35</v>
      </c>
      <c r="E1234">
        <v>5</v>
      </c>
      <c r="F1234" s="11">
        <v>147024</v>
      </c>
      <c r="G1234" s="7" t="s">
        <v>165</v>
      </c>
      <c r="H1234" t="s">
        <v>153</v>
      </c>
      <c r="I1234" t="s">
        <v>153</v>
      </c>
      <c r="J1234" t="s">
        <v>11</v>
      </c>
      <c r="K1234" s="7" t="s">
        <v>148</v>
      </c>
      <c r="L1234">
        <v>1.9870000000000001</v>
      </c>
      <c r="M1234" s="12">
        <v>1</v>
      </c>
    </row>
    <row r="1235" spans="1:13" x14ac:dyDescent="0.25">
      <c r="A1235">
        <v>339091</v>
      </c>
      <c r="B1235">
        <v>301588</v>
      </c>
      <c r="C1235" t="s">
        <v>29</v>
      </c>
      <c r="D1235" t="s">
        <v>35</v>
      </c>
      <c r="E1235">
        <v>5</v>
      </c>
      <c r="F1235" s="11">
        <v>128156</v>
      </c>
      <c r="G1235" s="7" t="s">
        <v>170</v>
      </c>
      <c r="H1235" t="s">
        <v>153</v>
      </c>
      <c r="I1235" t="s">
        <v>153</v>
      </c>
      <c r="J1235" t="s">
        <v>11</v>
      </c>
      <c r="K1235" s="7" t="s">
        <v>148</v>
      </c>
      <c r="L1235">
        <v>1.9870000000000001</v>
      </c>
      <c r="M1235" s="12">
        <v>267</v>
      </c>
    </row>
    <row r="1236" spans="1:13" x14ac:dyDescent="0.25">
      <c r="A1236">
        <v>339095</v>
      </c>
      <c r="B1236">
        <v>301588</v>
      </c>
      <c r="C1236" t="s">
        <v>29</v>
      </c>
      <c r="D1236" t="s">
        <v>35</v>
      </c>
      <c r="E1236">
        <v>5</v>
      </c>
      <c r="F1236" s="11">
        <v>128156</v>
      </c>
      <c r="G1236" s="7" t="s">
        <v>170</v>
      </c>
      <c r="H1236" t="s">
        <v>153</v>
      </c>
      <c r="I1236" t="s">
        <v>153</v>
      </c>
      <c r="J1236" t="s">
        <v>11</v>
      </c>
      <c r="K1236" s="7" t="s">
        <v>148</v>
      </c>
      <c r="L1236">
        <v>1.9870000000000001</v>
      </c>
      <c r="M1236" s="12">
        <v>267</v>
      </c>
    </row>
    <row r="1237" spans="1:13" x14ac:dyDescent="0.25">
      <c r="A1237">
        <v>339098</v>
      </c>
      <c r="B1237">
        <v>301588</v>
      </c>
      <c r="C1237" t="s">
        <v>29</v>
      </c>
      <c r="D1237" t="s">
        <v>35</v>
      </c>
      <c r="E1237">
        <v>5</v>
      </c>
      <c r="F1237" s="11">
        <v>151695</v>
      </c>
      <c r="G1237" s="7" t="s">
        <v>165</v>
      </c>
      <c r="H1237" t="s">
        <v>153</v>
      </c>
      <c r="I1237" t="s">
        <v>153</v>
      </c>
      <c r="J1237" t="s">
        <v>11</v>
      </c>
      <c r="K1237" s="7" t="s">
        <v>148</v>
      </c>
      <c r="L1237">
        <v>1.9870000000000001</v>
      </c>
      <c r="M1237" s="12">
        <v>94</v>
      </c>
    </row>
    <row r="1238" spans="1:13" x14ac:dyDescent="0.25">
      <c r="A1238">
        <v>339103</v>
      </c>
      <c r="B1238">
        <v>301588</v>
      </c>
      <c r="C1238" t="s">
        <v>29</v>
      </c>
      <c r="D1238" t="s">
        <v>35</v>
      </c>
      <c r="E1238">
        <v>5</v>
      </c>
      <c r="F1238" s="11">
        <v>148221</v>
      </c>
      <c r="G1238" s="7" t="s">
        <v>165</v>
      </c>
      <c r="H1238" t="s">
        <v>153</v>
      </c>
      <c r="I1238" t="s">
        <v>153</v>
      </c>
      <c r="J1238" t="s">
        <v>11</v>
      </c>
      <c r="K1238" s="7" t="s">
        <v>148</v>
      </c>
      <c r="L1238">
        <v>1.9870000000000001</v>
      </c>
      <c r="M1238" s="12">
        <v>115</v>
      </c>
    </row>
    <row r="1239" spans="1:13" x14ac:dyDescent="0.25">
      <c r="A1239">
        <v>339166</v>
      </c>
      <c r="B1239">
        <v>339162</v>
      </c>
      <c r="C1239" t="s">
        <v>29</v>
      </c>
      <c r="D1239" t="s">
        <v>36</v>
      </c>
      <c r="E1239" t="s">
        <v>160</v>
      </c>
      <c r="F1239" s="11">
        <v>3552697</v>
      </c>
      <c r="G1239" s="7" t="s">
        <v>170</v>
      </c>
      <c r="H1239" t="s">
        <v>153</v>
      </c>
      <c r="I1239" t="s">
        <v>294</v>
      </c>
      <c r="J1239" t="s">
        <v>11</v>
      </c>
      <c r="K1239" s="7" t="s">
        <v>148</v>
      </c>
      <c r="L1239" t="s">
        <v>294</v>
      </c>
      <c r="M1239" t="s">
        <v>294</v>
      </c>
    </row>
    <row r="1240" spans="1:13" x14ac:dyDescent="0.25">
      <c r="A1240">
        <v>339169</v>
      </c>
      <c r="B1240">
        <v>339162</v>
      </c>
      <c r="C1240" t="s">
        <v>29</v>
      </c>
      <c r="D1240" t="s">
        <v>36</v>
      </c>
      <c r="E1240" t="s">
        <v>160</v>
      </c>
      <c r="F1240" s="11">
        <v>129719</v>
      </c>
      <c r="G1240" s="7" t="s">
        <v>170</v>
      </c>
      <c r="H1240" t="s">
        <v>153</v>
      </c>
      <c r="I1240" t="s">
        <v>294</v>
      </c>
      <c r="J1240" t="s">
        <v>11</v>
      </c>
      <c r="K1240" s="7" t="s">
        <v>148</v>
      </c>
      <c r="L1240" t="s">
        <v>294</v>
      </c>
      <c r="M1240" t="s">
        <v>294</v>
      </c>
    </row>
    <row r="1241" spans="1:13" x14ac:dyDescent="0.25">
      <c r="A1241">
        <v>339172</v>
      </c>
      <c r="B1241">
        <v>339162</v>
      </c>
      <c r="C1241" t="s">
        <v>29</v>
      </c>
      <c r="D1241" t="s">
        <v>36</v>
      </c>
      <c r="E1241" t="s">
        <v>160</v>
      </c>
      <c r="F1241" s="11">
        <v>129719</v>
      </c>
      <c r="G1241" s="7" t="s">
        <v>170</v>
      </c>
      <c r="H1241" t="s">
        <v>153</v>
      </c>
      <c r="I1241" t="s">
        <v>294</v>
      </c>
      <c r="J1241" t="s">
        <v>11</v>
      </c>
      <c r="K1241" s="7" t="s">
        <v>148</v>
      </c>
      <c r="L1241" t="s">
        <v>294</v>
      </c>
      <c r="M1241" t="s">
        <v>294</v>
      </c>
    </row>
    <row r="1242" spans="1:13" x14ac:dyDescent="0.25">
      <c r="A1242">
        <v>339174</v>
      </c>
      <c r="B1242">
        <v>339162</v>
      </c>
      <c r="C1242" t="s">
        <v>29</v>
      </c>
      <c r="D1242" t="s">
        <v>36</v>
      </c>
      <c r="E1242" t="s">
        <v>160</v>
      </c>
      <c r="F1242" s="11">
        <v>155024</v>
      </c>
      <c r="G1242" s="7" t="s">
        <v>165</v>
      </c>
      <c r="H1242" t="s">
        <v>153</v>
      </c>
      <c r="I1242" t="s">
        <v>153</v>
      </c>
      <c r="J1242" t="s">
        <v>11</v>
      </c>
      <c r="K1242" s="7" t="s">
        <v>148</v>
      </c>
      <c r="L1242">
        <v>1.9870000000000001</v>
      </c>
      <c r="M1242" s="12">
        <v>0</v>
      </c>
    </row>
    <row r="1243" spans="1:13" x14ac:dyDescent="0.25">
      <c r="A1243">
        <v>339182</v>
      </c>
      <c r="B1243">
        <v>339162</v>
      </c>
      <c r="C1243" t="s">
        <v>29</v>
      </c>
      <c r="D1243" t="s">
        <v>36</v>
      </c>
      <c r="E1243" t="s">
        <v>160</v>
      </c>
      <c r="F1243" s="11">
        <v>56657356</v>
      </c>
      <c r="G1243" s="7" t="s">
        <v>165</v>
      </c>
      <c r="H1243" t="s">
        <v>153</v>
      </c>
      <c r="I1243" t="s">
        <v>294</v>
      </c>
      <c r="J1243" t="s">
        <v>11</v>
      </c>
      <c r="K1243" s="7" t="s">
        <v>148</v>
      </c>
      <c r="L1243" t="s">
        <v>294</v>
      </c>
      <c r="M1243" t="s">
        <v>294</v>
      </c>
    </row>
    <row r="1244" spans="1:13" x14ac:dyDescent="0.25">
      <c r="A1244">
        <v>339185</v>
      </c>
      <c r="B1244">
        <v>339162</v>
      </c>
      <c r="C1244" t="s">
        <v>29</v>
      </c>
      <c r="D1244" t="s">
        <v>36</v>
      </c>
      <c r="E1244" t="s">
        <v>160</v>
      </c>
      <c r="F1244" s="11">
        <v>3672408</v>
      </c>
      <c r="G1244" s="7" t="s">
        <v>165</v>
      </c>
      <c r="H1244" t="s">
        <v>153</v>
      </c>
      <c r="I1244" t="s">
        <v>294</v>
      </c>
      <c r="J1244" t="s">
        <v>11</v>
      </c>
      <c r="K1244" s="7" t="s">
        <v>148</v>
      </c>
      <c r="L1244" t="s">
        <v>294</v>
      </c>
      <c r="M1244" t="s">
        <v>294</v>
      </c>
    </row>
    <row r="1245" spans="1:13" x14ac:dyDescent="0.25">
      <c r="A1245">
        <v>339190</v>
      </c>
      <c r="B1245">
        <v>339162</v>
      </c>
      <c r="C1245" t="s">
        <v>29</v>
      </c>
      <c r="D1245" t="s">
        <v>36</v>
      </c>
      <c r="E1245" t="s">
        <v>160</v>
      </c>
      <c r="F1245" s="11">
        <v>28473074</v>
      </c>
      <c r="G1245" s="7" t="s">
        <v>165</v>
      </c>
      <c r="H1245" t="s">
        <v>153</v>
      </c>
      <c r="I1245" t="s">
        <v>294</v>
      </c>
      <c r="J1245" t="s">
        <v>11</v>
      </c>
      <c r="K1245" s="7" t="s">
        <v>148</v>
      </c>
      <c r="L1245" t="s">
        <v>294</v>
      </c>
      <c r="M1245" t="s">
        <v>294</v>
      </c>
    </row>
    <row r="1246" spans="1:13" x14ac:dyDescent="0.25">
      <c r="A1246">
        <v>339193</v>
      </c>
      <c r="B1246">
        <v>339162</v>
      </c>
      <c r="C1246" t="s">
        <v>29</v>
      </c>
      <c r="D1246" t="s">
        <v>36</v>
      </c>
      <c r="E1246" t="s">
        <v>160</v>
      </c>
      <c r="F1246" s="11">
        <v>186156</v>
      </c>
      <c r="G1246" s="7" t="s">
        <v>165</v>
      </c>
      <c r="H1246" t="s">
        <v>153</v>
      </c>
      <c r="I1246" t="s">
        <v>294</v>
      </c>
      <c r="J1246" t="s">
        <v>11</v>
      </c>
      <c r="K1246" s="7" t="s">
        <v>148</v>
      </c>
      <c r="L1246" t="s">
        <v>294</v>
      </c>
      <c r="M1246" t="s">
        <v>294</v>
      </c>
    </row>
    <row r="1247" spans="1:13" x14ac:dyDescent="0.25">
      <c r="A1247">
        <v>339195</v>
      </c>
      <c r="B1247">
        <v>339162</v>
      </c>
      <c r="C1247" t="s">
        <v>29</v>
      </c>
      <c r="D1247" t="s">
        <v>36</v>
      </c>
      <c r="E1247" t="s">
        <v>160</v>
      </c>
      <c r="F1247" s="11">
        <v>274110</v>
      </c>
      <c r="G1247" s="7" t="s">
        <v>165</v>
      </c>
      <c r="H1247" t="s">
        <v>153</v>
      </c>
      <c r="I1247" t="s">
        <v>294</v>
      </c>
      <c r="J1247" t="s">
        <v>11</v>
      </c>
      <c r="K1247" s="7" t="s">
        <v>148</v>
      </c>
      <c r="L1247" t="s">
        <v>294</v>
      </c>
      <c r="M1247" t="s">
        <v>294</v>
      </c>
    </row>
    <row r="1248" spans="1:13" x14ac:dyDescent="0.25">
      <c r="A1248">
        <v>339197</v>
      </c>
      <c r="B1248">
        <v>339162</v>
      </c>
      <c r="C1248" t="s">
        <v>29</v>
      </c>
      <c r="D1248" t="s">
        <v>36</v>
      </c>
      <c r="E1248" t="s">
        <v>160</v>
      </c>
      <c r="F1248" s="11">
        <v>456658</v>
      </c>
      <c r="G1248" s="7" t="s">
        <v>165</v>
      </c>
      <c r="H1248" t="s">
        <v>153</v>
      </c>
      <c r="I1248" t="s">
        <v>294</v>
      </c>
      <c r="J1248" t="s">
        <v>11</v>
      </c>
      <c r="K1248" s="7" t="s">
        <v>148</v>
      </c>
      <c r="L1248" t="s">
        <v>294</v>
      </c>
      <c r="M1248" t="s">
        <v>294</v>
      </c>
    </row>
    <row r="1249" spans="1:13" x14ac:dyDescent="0.25">
      <c r="A1249">
        <v>339201</v>
      </c>
      <c r="B1249">
        <v>339162</v>
      </c>
      <c r="C1249" t="s">
        <v>29</v>
      </c>
      <c r="D1249" t="s">
        <v>36</v>
      </c>
      <c r="E1249" t="s">
        <v>160</v>
      </c>
      <c r="F1249" s="11">
        <v>3053105</v>
      </c>
      <c r="G1249" s="7" t="s">
        <v>165</v>
      </c>
      <c r="H1249" t="s">
        <v>153</v>
      </c>
      <c r="I1249" t="s">
        <v>294</v>
      </c>
      <c r="J1249" t="s">
        <v>11</v>
      </c>
      <c r="K1249" s="7" t="s">
        <v>148</v>
      </c>
      <c r="L1249" t="s">
        <v>294</v>
      </c>
      <c r="M1249" t="s">
        <v>294</v>
      </c>
    </row>
    <row r="1250" spans="1:13" x14ac:dyDescent="0.25">
      <c r="A1250">
        <v>339203</v>
      </c>
      <c r="B1250">
        <v>339162</v>
      </c>
      <c r="C1250" t="s">
        <v>29</v>
      </c>
      <c r="D1250" t="s">
        <v>36</v>
      </c>
      <c r="E1250" t="s">
        <v>160</v>
      </c>
      <c r="F1250" s="11">
        <v>116103</v>
      </c>
      <c r="G1250" s="7" t="s">
        <v>165</v>
      </c>
      <c r="H1250" t="s">
        <v>153</v>
      </c>
      <c r="I1250" t="s">
        <v>294</v>
      </c>
      <c r="J1250" t="s">
        <v>11</v>
      </c>
      <c r="K1250" s="7" t="s">
        <v>148</v>
      </c>
      <c r="L1250" t="s">
        <v>294</v>
      </c>
      <c r="M1250" t="s">
        <v>294</v>
      </c>
    </row>
    <row r="1251" spans="1:13" x14ac:dyDescent="0.25">
      <c r="A1251">
        <v>339208</v>
      </c>
      <c r="B1251">
        <v>339162</v>
      </c>
      <c r="C1251" t="s">
        <v>29</v>
      </c>
      <c r="D1251" t="s">
        <v>36</v>
      </c>
      <c r="E1251" t="s">
        <v>160</v>
      </c>
      <c r="F1251" s="11">
        <v>58319</v>
      </c>
      <c r="G1251" s="7" t="s">
        <v>165</v>
      </c>
      <c r="H1251" t="s">
        <v>153</v>
      </c>
      <c r="I1251" t="s">
        <v>294</v>
      </c>
      <c r="J1251" t="s">
        <v>11</v>
      </c>
      <c r="K1251" s="7" t="s">
        <v>148</v>
      </c>
      <c r="L1251" t="s">
        <v>294</v>
      </c>
      <c r="M1251" t="s">
        <v>294</v>
      </c>
    </row>
    <row r="1252" spans="1:13" x14ac:dyDescent="0.25">
      <c r="A1252">
        <v>347639</v>
      </c>
      <c r="B1252">
        <v>301434</v>
      </c>
      <c r="C1252" t="s">
        <v>29</v>
      </c>
      <c r="D1252" t="s">
        <v>36</v>
      </c>
      <c r="E1252" t="s">
        <v>84</v>
      </c>
      <c r="F1252" s="11" t="s">
        <v>220</v>
      </c>
      <c r="G1252" s="7" t="s">
        <v>165</v>
      </c>
      <c r="H1252" t="s">
        <v>153</v>
      </c>
      <c r="I1252" t="s">
        <v>153</v>
      </c>
      <c r="J1252" t="s">
        <v>18</v>
      </c>
      <c r="K1252" s="7" t="s">
        <v>149</v>
      </c>
      <c r="L1252">
        <v>4.2110000000000003</v>
      </c>
      <c r="M1252" s="12">
        <v>20</v>
      </c>
    </row>
    <row r="1253" spans="1:13" x14ac:dyDescent="0.25">
      <c r="A1253">
        <v>347646</v>
      </c>
      <c r="B1253">
        <v>58315</v>
      </c>
      <c r="C1253" t="s">
        <v>29</v>
      </c>
      <c r="D1253" t="s">
        <v>42</v>
      </c>
      <c r="E1253">
        <v>7</v>
      </c>
      <c r="F1253" s="11">
        <v>261419</v>
      </c>
      <c r="G1253" s="7" t="s">
        <v>170</v>
      </c>
      <c r="H1253" t="s">
        <v>153</v>
      </c>
      <c r="I1253" t="s">
        <v>153</v>
      </c>
      <c r="J1253" t="s">
        <v>18</v>
      </c>
      <c r="K1253" s="7" t="s">
        <v>148</v>
      </c>
      <c r="L1253">
        <v>2.76</v>
      </c>
      <c r="M1253" s="12">
        <v>246</v>
      </c>
    </row>
    <row r="1254" spans="1:13" x14ac:dyDescent="0.25">
      <c r="A1254">
        <v>347646</v>
      </c>
      <c r="B1254">
        <v>58315</v>
      </c>
      <c r="C1254" t="s">
        <v>29</v>
      </c>
      <c r="D1254" t="s">
        <v>42</v>
      </c>
      <c r="E1254">
        <v>7</v>
      </c>
      <c r="F1254" s="11">
        <v>5004779</v>
      </c>
      <c r="G1254" s="7" t="s">
        <v>165</v>
      </c>
      <c r="H1254" t="s">
        <v>153</v>
      </c>
      <c r="I1254" t="s">
        <v>153</v>
      </c>
      <c r="J1254" t="s">
        <v>18</v>
      </c>
      <c r="K1254" s="7" t="s">
        <v>148</v>
      </c>
      <c r="L1254">
        <v>2.76</v>
      </c>
      <c r="M1254" s="12">
        <v>88</v>
      </c>
    </row>
    <row r="1255" spans="1:13" x14ac:dyDescent="0.25">
      <c r="A1255">
        <v>347727</v>
      </c>
      <c r="B1255">
        <v>347723</v>
      </c>
      <c r="C1255" t="s">
        <v>29</v>
      </c>
      <c r="D1255" t="s">
        <v>31</v>
      </c>
      <c r="E1255">
        <v>99</v>
      </c>
      <c r="F1255" s="11">
        <v>55155503839</v>
      </c>
      <c r="G1255" s="7" t="s">
        <v>165</v>
      </c>
      <c r="H1255" t="s">
        <v>153</v>
      </c>
      <c r="I1255" t="s">
        <v>153</v>
      </c>
      <c r="J1255" t="s">
        <v>18</v>
      </c>
      <c r="K1255" s="7" t="s">
        <v>148</v>
      </c>
      <c r="L1255">
        <v>2.76</v>
      </c>
      <c r="M1255" s="12">
        <v>155</v>
      </c>
    </row>
    <row r="1256" spans="1:13" x14ac:dyDescent="0.25">
      <c r="A1256">
        <v>347730</v>
      </c>
      <c r="B1256">
        <v>347723</v>
      </c>
      <c r="C1256" t="s">
        <v>29</v>
      </c>
      <c r="D1256" t="s">
        <v>31</v>
      </c>
      <c r="E1256">
        <v>99</v>
      </c>
      <c r="F1256" s="11">
        <v>55155504170</v>
      </c>
      <c r="G1256" s="7" t="s">
        <v>165</v>
      </c>
      <c r="H1256" t="s">
        <v>153</v>
      </c>
      <c r="I1256" t="s">
        <v>153</v>
      </c>
      <c r="J1256" t="s">
        <v>18</v>
      </c>
      <c r="K1256" s="7" t="s">
        <v>148</v>
      </c>
      <c r="L1256">
        <v>2.76</v>
      </c>
      <c r="M1256" s="12">
        <v>30</v>
      </c>
    </row>
    <row r="1257" spans="1:13" x14ac:dyDescent="0.25">
      <c r="A1257">
        <v>347735</v>
      </c>
      <c r="B1257">
        <v>347723</v>
      </c>
      <c r="C1257" t="s">
        <v>29</v>
      </c>
      <c r="D1257" t="s">
        <v>31</v>
      </c>
      <c r="E1257">
        <v>99</v>
      </c>
      <c r="F1257" s="11">
        <v>55155504086</v>
      </c>
      <c r="G1257" s="7" t="s">
        <v>165</v>
      </c>
      <c r="H1257" t="s">
        <v>153</v>
      </c>
      <c r="I1257" t="s">
        <v>153</v>
      </c>
      <c r="J1257" t="s">
        <v>18</v>
      </c>
      <c r="K1257" s="7" t="s">
        <v>148</v>
      </c>
      <c r="L1257">
        <v>2.76</v>
      </c>
      <c r="M1257" s="12">
        <v>134</v>
      </c>
    </row>
    <row r="1258" spans="1:13" x14ac:dyDescent="0.25">
      <c r="A1258">
        <v>347741</v>
      </c>
      <c r="B1258">
        <v>347723</v>
      </c>
      <c r="C1258" t="s">
        <v>29</v>
      </c>
      <c r="D1258" t="s">
        <v>31</v>
      </c>
      <c r="E1258">
        <v>99</v>
      </c>
      <c r="F1258" s="11">
        <v>55155503612</v>
      </c>
      <c r="G1258" s="7" t="s">
        <v>165</v>
      </c>
      <c r="H1258" t="s">
        <v>153</v>
      </c>
      <c r="I1258" t="s">
        <v>153</v>
      </c>
      <c r="J1258" t="s">
        <v>18</v>
      </c>
      <c r="K1258" s="7" t="s">
        <v>148</v>
      </c>
      <c r="L1258">
        <v>2.76</v>
      </c>
      <c r="M1258" s="12">
        <v>346</v>
      </c>
    </row>
    <row r="1259" spans="1:13" x14ac:dyDescent="0.25">
      <c r="A1259">
        <v>347745</v>
      </c>
      <c r="B1259">
        <v>347743</v>
      </c>
      <c r="C1259" t="s">
        <v>29</v>
      </c>
      <c r="D1259" t="s">
        <v>31</v>
      </c>
      <c r="E1259">
        <v>91</v>
      </c>
      <c r="F1259" s="11">
        <v>55155815844</v>
      </c>
      <c r="G1259" s="7" t="s">
        <v>165</v>
      </c>
      <c r="H1259" t="s">
        <v>153</v>
      </c>
      <c r="I1259" t="s">
        <v>153</v>
      </c>
      <c r="J1259" t="s">
        <v>18</v>
      </c>
      <c r="K1259" s="7" t="s">
        <v>148</v>
      </c>
      <c r="L1259">
        <v>2.76</v>
      </c>
      <c r="M1259" s="12">
        <v>271</v>
      </c>
    </row>
    <row r="1260" spans="1:13" x14ac:dyDescent="0.25">
      <c r="A1260">
        <v>347748</v>
      </c>
      <c r="B1260">
        <v>347743</v>
      </c>
      <c r="C1260" t="s">
        <v>29</v>
      </c>
      <c r="D1260" t="s">
        <v>31</v>
      </c>
      <c r="E1260">
        <v>91</v>
      </c>
      <c r="F1260" s="11">
        <v>55155616950</v>
      </c>
      <c r="G1260" s="7" t="s">
        <v>165</v>
      </c>
      <c r="H1260" t="s">
        <v>153</v>
      </c>
      <c r="I1260" t="s">
        <v>153</v>
      </c>
      <c r="J1260" t="s">
        <v>18</v>
      </c>
      <c r="K1260" s="7" t="s">
        <v>148</v>
      </c>
      <c r="L1260">
        <v>2.76</v>
      </c>
      <c r="M1260" s="12">
        <v>111</v>
      </c>
    </row>
    <row r="1261" spans="1:13" x14ac:dyDescent="0.25">
      <c r="A1261">
        <v>347751</v>
      </c>
      <c r="B1261">
        <v>347743</v>
      </c>
      <c r="C1261" t="s">
        <v>29</v>
      </c>
      <c r="D1261" t="s">
        <v>31</v>
      </c>
      <c r="E1261">
        <v>91</v>
      </c>
      <c r="F1261" s="11">
        <v>2363517</v>
      </c>
      <c r="G1261" s="7" t="s">
        <v>165</v>
      </c>
      <c r="H1261" t="s">
        <v>153</v>
      </c>
      <c r="I1261" t="s">
        <v>153</v>
      </c>
      <c r="J1261" t="s">
        <v>18</v>
      </c>
      <c r="K1261" s="7" t="s">
        <v>148</v>
      </c>
      <c r="L1261">
        <v>2.76</v>
      </c>
      <c r="M1261" s="12">
        <v>192</v>
      </c>
    </row>
    <row r="1262" spans="1:13" x14ac:dyDescent="0.25">
      <c r="A1262">
        <v>347756</v>
      </c>
      <c r="B1262">
        <v>347723</v>
      </c>
      <c r="C1262" t="s">
        <v>29</v>
      </c>
      <c r="D1262" t="s">
        <v>31</v>
      </c>
      <c r="E1262">
        <v>99</v>
      </c>
      <c r="F1262" s="11">
        <v>55155504122</v>
      </c>
      <c r="G1262" s="7" t="s">
        <v>165</v>
      </c>
      <c r="H1262" t="s">
        <v>153</v>
      </c>
      <c r="I1262" t="s">
        <v>153</v>
      </c>
      <c r="J1262" t="s">
        <v>18</v>
      </c>
      <c r="K1262" s="7" t="s">
        <v>148</v>
      </c>
      <c r="L1262">
        <v>2.76</v>
      </c>
      <c r="M1262" s="12">
        <v>45</v>
      </c>
    </row>
    <row r="1263" spans="1:13" x14ac:dyDescent="0.25">
      <c r="A1263">
        <v>347758</v>
      </c>
      <c r="B1263">
        <v>347743</v>
      </c>
      <c r="C1263" t="s">
        <v>29</v>
      </c>
      <c r="D1263" t="s">
        <v>31</v>
      </c>
      <c r="E1263">
        <v>91</v>
      </c>
      <c r="F1263" s="11">
        <v>620758</v>
      </c>
      <c r="G1263" s="7" t="s">
        <v>165</v>
      </c>
      <c r="H1263" t="s">
        <v>153</v>
      </c>
      <c r="I1263" t="s">
        <v>153</v>
      </c>
      <c r="J1263" t="s">
        <v>18</v>
      </c>
      <c r="K1263" s="7" t="s">
        <v>148</v>
      </c>
      <c r="L1263">
        <v>2.76</v>
      </c>
      <c r="M1263" s="12">
        <v>231</v>
      </c>
    </row>
    <row r="1264" spans="1:13" x14ac:dyDescent="0.25">
      <c r="A1264">
        <v>347763</v>
      </c>
      <c r="B1264">
        <v>347723</v>
      </c>
      <c r="C1264" t="s">
        <v>29</v>
      </c>
      <c r="D1264" t="s">
        <v>31</v>
      </c>
      <c r="E1264">
        <v>99</v>
      </c>
      <c r="F1264" s="11">
        <v>55155504267</v>
      </c>
      <c r="G1264" s="7" t="s">
        <v>165</v>
      </c>
      <c r="H1264" t="s">
        <v>153</v>
      </c>
      <c r="I1264" t="s">
        <v>294</v>
      </c>
      <c r="J1264" t="s">
        <v>18</v>
      </c>
      <c r="K1264" s="7" t="s">
        <v>148</v>
      </c>
      <c r="L1264" t="s">
        <v>294</v>
      </c>
      <c r="M1264" t="s">
        <v>294</v>
      </c>
    </row>
    <row r="1265" spans="1:13" x14ac:dyDescent="0.25">
      <c r="A1265">
        <v>347765</v>
      </c>
      <c r="B1265">
        <v>347743</v>
      </c>
      <c r="C1265" t="s">
        <v>29</v>
      </c>
      <c r="D1265" t="s">
        <v>31</v>
      </c>
      <c r="E1265">
        <v>91</v>
      </c>
      <c r="F1265" s="11">
        <v>55155616447</v>
      </c>
      <c r="G1265" s="7" t="s">
        <v>165</v>
      </c>
      <c r="H1265" t="s">
        <v>153</v>
      </c>
      <c r="I1265" t="s">
        <v>153</v>
      </c>
      <c r="J1265" t="s">
        <v>18</v>
      </c>
      <c r="K1265" s="7" t="s">
        <v>148</v>
      </c>
      <c r="L1265">
        <v>2.76</v>
      </c>
      <c r="M1265" s="12">
        <v>162</v>
      </c>
    </row>
    <row r="1266" spans="1:13" x14ac:dyDescent="0.25">
      <c r="A1266">
        <v>347780</v>
      </c>
      <c r="B1266">
        <v>347743</v>
      </c>
      <c r="C1266" t="s">
        <v>29</v>
      </c>
      <c r="D1266" t="s">
        <v>31</v>
      </c>
      <c r="E1266">
        <v>91</v>
      </c>
      <c r="F1266" s="11">
        <v>55155816509</v>
      </c>
      <c r="G1266" s="7" t="s">
        <v>165</v>
      </c>
      <c r="H1266" t="s">
        <v>153</v>
      </c>
      <c r="I1266" t="s">
        <v>153</v>
      </c>
      <c r="J1266" t="s">
        <v>18</v>
      </c>
      <c r="K1266" s="7" t="s">
        <v>148</v>
      </c>
      <c r="L1266">
        <v>2.76</v>
      </c>
      <c r="M1266" s="12">
        <v>250</v>
      </c>
    </row>
    <row r="1267" spans="1:13" x14ac:dyDescent="0.25">
      <c r="A1267">
        <v>347800</v>
      </c>
      <c r="B1267">
        <v>347743</v>
      </c>
      <c r="C1267" t="s">
        <v>29</v>
      </c>
      <c r="D1267" t="s">
        <v>31</v>
      </c>
      <c r="E1267">
        <v>91</v>
      </c>
      <c r="F1267" s="11">
        <v>55155618338</v>
      </c>
      <c r="G1267" s="7" t="s">
        <v>165</v>
      </c>
      <c r="H1267" t="s">
        <v>153</v>
      </c>
      <c r="I1267" t="s">
        <v>153</v>
      </c>
      <c r="J1267" t="s">
        <v>18</v>
      </c>
      <c r="K1267" s="7" t="s">
        <v>148</v>
      </c>
      <c r="L1267">
        <v>2.76</v>
      </c>
      <c r="M1267" s="12">
        <v>364</v>
      </c>
    </row>
    <row r="1268" spans="1:13" x14ac:dyDescent="0.25">
      <c r="A1268">
        <v>347803</v>
      </c>
      <c r="B1268">
        <v>347723</v>
      </c>
      <c r="C1268" t="s">
        <v>29</v>
      </c>
      <c r="D1268" t="s">
        <v>31</v>
      </c>
      <c r="E1268">
        <v>99</v>
      </c>
      <c r="F1268" s="11">
        <v>55155504121</v>
      </c>
      <c r="G1268" s="7" t="s">
        <v>165</v>
      </c>
      <c r="H1268" t="s">
        <v>153</v>
      </c>
      <c r="I1268" t="s">
        <v>153</v>
      </c>
      <c r="J1268" t="s">
        <v>18</v>
      </c>
      <c r="K1268" s="7" t="s">
        <v>148</v>
      </c>
      <c r="L1268">
        <v>2.76</v>
      </c>
      <c r="M1268" s="12">
        <v>60</v>
      </c>
    </row>
    <row r="1269" spans="1:13" x14ac:dyDescent="0.25">
      <c r="A1269">
        <v>347810</v>
      </c>
      <c r="B1269">
        <v>347743</v>
      </c>
      <c r="C1269" t="s">
        <v>29</v>
      </c>
      <c r="D1269" t="s">
        <v>31</v>
      </c>
      <c r="E1269">
        <v>91</v>
      </c>
      <c r="F1269" s="11">
        <v>55155815885</v>
      </c>
      <c r="G1269" s="7" t="s">
        <v>165</v>
      </c>
      <c r="H1269" t="s">
        <v>153</v>
      </c>
      <c r="I1269" t="s">
        <v>153</v>
      </c>
      <c r="J1269" t="s">
        <v>18</v>
      </c>
      <c r="K1269" s="7" t="s">
        <v>148</v>
      </c>
      <c r="L1269">
        <v>2.76</v>
      </c>
      <c r="M1269" s="12">
        <v>0</v>
      </c>
    </row>
    <row r="1270" spans="1:13" x14ac:dyDescent="0.25">
      <c r="A1270">
        <v>347814</v>
      </c>
      <c r="B1270">
        <v>347723</v>
      </c>
      <c r="C1270" t="s">
        <v>29</v>
      </c>
      <c r="D1270" t="s">
        <v>31</v>
      </c>
      <c r="E1270">
        <v>99</v>
      </c>
      <c r="F1270" s="11">
        <v>55155503471</v>
      </c>
      <c r="G1270" s="7" t="s">
        <v>165</v>
      </c>
      <c r="H1270" t="s">
        <v>153</v>
      </c>
      <c r="I1270" t="s">
        <v>153</v>
      </c>
      <c r="J1270" t="s">
        <v>18</v>
      </c>
      <c r="K1270" s="7" t="s">
        <v>148</v>
      </c>
      <c r="L1270">
        <v>2.76</v>
      </c>
      <c r="M1270" s="12">
        <v>338</v>
      </c>
    </row>
    <row r="1271" spans="1:13" x14ac:dyDescent="0.25">
      <c r="A1271">
        <v>347832</v>
      </c>
      <c r="B1271">
        <v>347743</v>
      </c>
      <c r="C1271" t="s">
        <v>29</v>
      </c>
      <c r="D1271" t="s">
        <v>31</v>
      </c>
      <c r="E1271">
        <v>91</v>
      </c>
      <c r="F1271" s="11">
        <v>55155814762</v>
      </c>
      <c r="G1271" s="7" t="s">
        <v>165</v>
      </c>
      <c r="H1271" t="s">
        <v>153</v>
      </c>
      <c r="I1271" t="s">
        <v>294</v>
      </c>
      <c r="J1271" t="s">
        <v>18</v>
      </c>
      <c r="K1271" s="7" t="s">
        <v>148</v>
      </c>
      <c r="L1271" t="s">
        <v>294</v>
      </c>
      <c r="M1271" t="s">
        <v>294</v>
      </c>
    </row>
    <row r="1272" spans="1:13" x14ac:dyDescent="0.25">
      <c r="A1272">
        <v>347837</v>
      </c>
      <c r="B1272">
        <v>347743</v>
      </c>
      <c r="C1272" t="s">
        <v>29</v>
      </c>
      <c r="D1272" t="s">
        <v>31</v>
      </c>
      <c r="E1272">
        <v>91</v>
      </c>
      <c r="F1272" s="11">
        <v>5.5155815359011E+18</v>
      </c>
      <c r="G1272" s="7" t="s">
        <v>165</v>
      </c>
      <c r="H1272" t="s">
        <v>153</v>
      </c>
      <c r="I1272" t="s">
        <v>153</v>
      </c>
      <c r="J1272" t="s">
        <v>18</v>
      </c>
      <c r="K1272" s="7" t="s">
        <v>148</v>
      </c>
      <c r="L1272">
        <v>2.76</v>
      </c>
      <c r="M1272" s="12">
        <v>-536.4</v>
      </c>
    </row>
    <row r="1273" spans="1:13" x14ac:dyDescent="0.25">
      <c r="A1273">
        <v>347849</v>
      </c>
      <c r="B1273">
        <v>347743</v>
      </c>
      <c r="C1273" t="s">
        <v>29</v>
      </c>
      <c r="D1273" t="s">
        <v>31</v>
      </c>
      <c r="E1273">
        <v>91</v>
      </c>
      <c r="F1273" s="11">
        <v>55155718469</v>
      </c>
      <c r="G1273" s="7" t="s">
        <v>165</v>
      </c>
      <c r="H1273" t="s">
        <v>153</v>
      </c>
      <c r="I1273" t="s">
        <v>153</v>
      </c>
      <c r="J1273" t="s">
        <v>18</v>
      </c>
      <c r="K1273" s="7" t="s">
        <v>148</v>
      </c>
      <c r="L1273">
        <v>2.76</v>
      </c>
      <c r="M1273" s="12">
        <v>263</v>
      </c>
    </row>
    <row r="1274" spans="1:13" x14ac:dyDescent="0.25">
      <c r="A1274">
        <v>347867</v>
      </c>
      <c r="B1274">
        <v>347723</v>
      </c>
      <c r="C1274" t="s">
        <v>29</v>
      </c>
      <c r="D1274" t="s">
        <v>31</v>
      </c>
      <c r="E1274">
        <v>99</v>
      </c>
      <c r="F1274" s="11">
        <v>55155504692</v>
      </c>
      <c r="G1274" s="7" t="s">
        <v>165</v>
      </c>
      <c r="H1274" t="s">
        <v>153</v>
      </c>
      <c r="I1274" t="s">
        <v>153</v>
      </c>
      <c r="J1274" t="s">
        <v>18</v>
      </c>
      <c r="K1274" s="7" t="s">
        <v>148</v>
      </c>
      <c r="L1274">
        <v>2.76</v>
      </c>
      <c r="M1274" s="12">
        <v>0</v>
      </c>
    </row>
    <row r="1275" spans="1:13" x14ac:dyDescent="0.25">
      <c r="A1275">
        <v>347877</v>
      </c>
      <c r="B1275">
        <v>347723</v>
      </c>
      <c r="C1275" t="s">
        <v>29</v>
      </c>
      <c r="D1275" t="s">
        <v>31</v>
      </c>
      <c r="E1275">
        <v>99</v>
      </c>
      <c r="F1275" s="11">
        <v>55155506445</v>
      </c>
      <c r="G1275" s="7" t="s">
        <v>165</v>
      </c>
      <c r="H1275" t="s">
        <v>153</v>
      </c>
      <c r="I1275" t="s">
        <v>153</v>
      </c>
      <c r="J1275" t="s">
        <v>18</v>
      </c>
      <c r="K1275" s="7" t="s">
        <v>148</v>
      </c>
      <c r="L1275">
        <v>2.76</v>
      </c>
      <c r="M1275" s="12">
        <v>248</v>
      </c>
    </row>
    <row r="1276" spans="1:13" x14ac:dyDescent="0.25">
      <c r="A1276">
        <v>347902</v>
      </c>
      <c r="B1276">
        <v>347723</v>
      </c>
      <c r="C1276" t="s">
        <v>29</v>
      </c>
      <c r="D1276" t="s">
        <v>31</v>
      </c>
      <c r="E1276">
        <v>99</v>
      </c>
      <c r="F1276" s="11">
        <v>55155503775</v>
      </c>
      <c r="G1276" s="7" t="s">
        <v>165</v>
      </c>
      <c r="H1276" t="s">
        <v>153</v>
      </c>
      <c r="I1276" t="s">
        <v>153</v>
      </c>
      <c r="J1276" t="s">
        <v>18</v>
      </c>
      <c r="K1276" s="7" t="s">
        <v>148</v>
      </c>
      <c r="L1276">
        <v>2.76</v>
      </c>
      <c r="M1276" s="12">
        <v>260</v>
      </c>
    </row>
    <row r="1277" spans="1:13" x14ac:dyDescent="0.25">
      <c r="A1277">
        <v>347906</v>
      </c>
      <c r="B1277">
        <v>347723</v>
      </c>
      <c r="C1277" t="s">
        <v>29</v>
      </c>
      <c r="D1277" t="s">
        <v>31</v>
      </c>
      <c r="E1277">
        <v>99</v>
      </c>
      <c r="F1277" s="11">
        <v>55155504021</v>
      </c>
      <c r="G1277" s="7" t="s">
        <v>165</v>
      </c>
      <c r="H1277" t="s">
        <v>153</v>
      </c>
      <c r="I1277" t="s">
        <v>294</v>
      </c>
      <c r="J1277" t="s">
        <v>18</v>
      </c>
      <c r="K1277" s="7" t="s">
        <v>148</v>
      </c>
      <c r="L1277" t="s">
        <v>294</v>
      </c>
      <c r="M1277" t="s">
        <v>294</v>
      </c>
    </row>
    <row r="1278" spans="1:13" x14ac:dyDescent="0.25">
      <c r="A1278">
        <v>348533</v>
      </c>
      <c r="B1278">
        <v>301434</v>
      </c>
      <c r="C1278" t="s">
        <v>29</v>
      </c>
      <c r="D1278" t="s">
        <v>36</v>
      </c>
      <c r="E1278" t="s">
        <v>84</v>
      </c>
      <c r="F1278" s="11" t="s">
        <v>221</v>
      </c>
      <c r="G1278" s="7" t="s">
        <v>165</v>
      </c>
      <c r="H1278" t="s">
        <v>153</v>
      </c>
      <c r="I1278" t="s">
        <v>294</v>
      </c>
      <c r="J1278" t="s">
        <v>18</v>
      </c>
      <c r="K1278" s="7" t="s">
        <v>149</v>
      </c>
      <c r="L1278">
        <v>4.2110000000000003</v>
      </c>
      <c r="M1278" t="s">
        <v>294</v>
      </c>
    </row>
    <row r="1279" spans="1:13" x14ac:dyDescent="0.25">
      <c r="A1279">
        <v>348535</v>
      </c>
      <c r="B1279">
        <v>301434</v>
      </c>
      <c r="C1279" t="s">
        <v>29</v>
      </c>
      <c r="D1279" t="s">
        <v>36</v>
      </c>
      <c r="E1279" t="s">
        <v>84</v>
      </c>
      <c r="F1279" s="11" t="s">
        <v>222</v>
      </c>
      <c r="G1279" s="7" t="s">
        <v>165</v>
      </c>
      <c r="H1279" t="s">
        <v>153</v>
      </c>
      <c r="I1279" t="s">
        <v>294</v>
      </c>
      <c r="J1279" t="s">
        <v>18</v>
      </c>
      <c r="K1279" s="7" t="s">
        <v>149</v>
      </c>
      <c r="L1279">
        <v>4.2110000000000003</v>
      </c>
      <c r="M1279" t="s">
        <v>294</v>
      </c>
    </row>
    <row r="1280" spans="1:13" x14ac:dyDescent="0.25">
      <c r="A1280">
        <v>375458</v>
      </c>
      <c r="B1280">
        <v>349548</v>
      </c>
      <c r="C1280" t="s">
        <v>50</v>
      </c>
      <c r="D1280" t="s">
        <v>86</v>
      </c>
      <c r="E1280">
        <v>12</v>
      </c>
      <c r="F1280" s="11">
        <v>17234371</v>
      </c>
      <c r="G1280" s="7" t="s">
        <v>165</v>
      </c>
      <c r="H1280" t="s">
        <v>153</v>
      </c>
      <c r="I1280" t="s">
        <v>294</v>
      </c>
      <c r="J1280" t="s">
        <v>18</v>
      </c>
      <c r="K1280" s="7" t="s">
        <v>148</v>
      </c>
      <c r="L1280" t="s">
        <v>294</v>
      </c>
      <c r="M1280" t="s">
        <v>294</v>
      </c>
    </row>
    <row r="1281" spans="1:13" x14ac:dyDescent="0.25">
      <c r="A1281">
        <v>375460</v>
      </c>
      <c r="B1281">
        <v>349548</v>
      </c>
      <c r="C1281" t="s">
        <v>50</v>
      </c>
      <c r="D1281" t="s">
        <v>86</v>
      </c>
      <c r="E1281">
        <v>12</v>
      </c>
      <c r="F1281" s="11">
        <v>292155</v>
      </c>
      <c r="G1281" s="7" t="s">
        <v>165</v>
      </c>
      <c r="H1281" t="s">
        <v>153</v>
      </c>
      <c r="I1281" t="s">
        <v>153</v>
      </c>
      <c r="J1281" t="s">
        <v>18</v>
      </c>
      <c r="K1281" s="7" t="s">
        <v>148</v>
      </c>
      <c r="L1281">
        <v>2.76</v>
      </c>
      <c r="M1281" s="12">
        <v>300</v>
      </c>
    </row>
    <row r="1282" spans="1:13" x14ac:dyDescent="0.25">
      <c r="A1282">
        <v>375462</v>
      </c>
      <c r="B1282">
        <v>349548</v>
      </c>
      <c r="C1282" t="s">
        <v>50</v>
      </c>
      <c r="D1282" t="s">
        <v>86</v>
      </c>
      <c r="E1282">
        <v>12</v>
      </c>
      <c r="F1282" s="11">
        <v>5623621</v>
      </c>
      <c r="G1282" s="7" t="s">
        <v>165</v>
      </c>
      <c r="H1282" t="s">
        <v>153</v>
      </c>
      <c r="I1282" t="s">
        <v>294</v>
      </c>
      <c r="J1282" t="s">
        <v>18</v>
      </c>
      <c r="K1282" s="7" t="s">
        <v>148</v>
      </c>
      <c r="L1282" t="s">
        <v>294</v>
      </c>
      <c r="M1282" t="s">
        <v>294</v>
      </c>
    </row>
    <row r="1283" spans="1:13" x14ac:dyDescent="0.25">
      <c r="A1283">
        <v>375464</v>
      </c>
      <c r="B1283">
        <v>349548</v>
      </c>
      <c r="C1283" t="s">
        <v>50</v>
      </c>
      <c r="D1283" t="s">
        <v>86</v>
      </c>
      <c r="E1283">
        <v>12</v>
      </c>
      <c r="F1283" s="11">
        <v>1200000187</v>
      </c>
      <c r="G1283" s="7" t="s">
        <v>165</v>
      </c>
      <c r="H1283" t="s">
        <v>153</v>
      </c>
      <c r="I1283" t="s">
        <v>294</v>
      </c>
      <c r="J1283" t="s">
        <v>18</v>
      </c>
      <c r="K1283" s="7" t="s">
        <v>148</v>
      </c>
      <c r="L1283" t="s">
        <v>294</v>
      </c>
      <c r="M1283" t="s">
        <v>294</v>
      </c>
    </row>
    <row r="1284" spans="1:13" x14ac:dyDescent="0.25">
      <c r="A1284">
        <v>375466</v>
      </c>
      <c r="B1284">
        <v>349548</v>
      </c>
      <c r="C1284" t="s">
        <v>50</v>
      </c>
      <c r="D1284" t="s">
        <v>86</v>
      </c>
      <c r="E1284">
        <v>12</v>
      </c>
      <c r="F1284" s="11">
        <v>69040145</v>
      </c>
      <c r="G1284" s="7" t="s">
        <v>165</v>
      </c>
      <c r="H1284" t="s">
        <v>153</v>
      </c>
      <c r="I1284" t="s">
        <v>294</v>
      </c>
      <c r="J1284" t="s">
        <v>18</v>
      </c>
      <c r="K1284" s="7" t="s">
        <v>148</v>
      </c>
      <c r="L1284" t="s">
        <v>294</v>
      </c>
      <c r="M1284" t="s">
        <v>294</v>
      </c>
    </row>
    <row r="1285" spans="1:13" x14ac:dyDescent="0.25">
      <c r="A1285">
        <v>375769</v>
      </c>
      <c r="B1285">
        <v>349548</v>
      </c>
      <c r="C1285" t="s">
        <v>50</v>
      </c>
      <c r="D1285" t="s">
        <v>86</v>
      </c>
      <c r="E1285">
        <v>12</v>
      </c>
      <c r="F1285" s="11">
        <v>69060198</v>
      </c>
      <c r="G1285" s="7" t="s">
        <v>165</v>
      </c>
      <c r="H1285" t="s">
        <v>153</v>
      </c>
      <c r="I1285" t="s">
        <v>294</v>
      </c>
      <c r="J1285" t="s">
        <v>18</v>
      </c>
      <c r="K1285" s="7" t="s">
        <v>148</v>
      </c>
      <c r="L1285" t="s">
        <v>294</v>
      </c>
      <c r="M1285" t="s">
        <v>294</v>
      </c>
    </row>
    <row r="1286" spans="1:13" x14ac:dyDescent="0.25">
      <c r="A1286">
        <v>375771</v>
      </c>
      <c r="B1286">
        <v>349548</v>
      </c>
      <c r="C1286" t="s">
        <v>50</v>
      </c>
      <c r="D1286" t="s">
        <v>86</v>
      </c>
      <c r="E1286">
        <v>12</v>
      </c>
      <c r="F1286" s="11">
        <v>174743</v>
      </c>
      <c r="G1286" s="7" t="s">
        <v>165</v>
      </c>
      <c r="H1286" t="s">
        <v>153</v>
      </c>
      <c r="I1286" t="s">
        <v>294</v>
      </c>
      <c r="J1286" t="s">
        <v>18</v>
      </c>
      <c r="K1286" s="7" t="s">
        <v>148</v>
      </c>
      <c r="L1286" t="s">
        <v>294</v>
      </c>
      <c r="M1286" t="s">
        <v>294</v>
      </c>
    </row>
    <row r="1287" spans="1:13" x14ac:dyDescent="0.25">
      <c r="A1287">
        <v>375774</v>
      </c>
      <c r="B1287">
        <v>349548</v>
      </c>
      <c r="C1287" t="s">
        <v>50</v>
      </c>
      <c r="D1287" t="s">
        <v>86</v>
      </c>
      <c r="E1287">
        <v>12</v>
      </c>
      <c r="F1287" s="11" t="s">
        <v>223</v>
      </c>
      <c r="G1287" s="7" t="s">
        <v>165</v>
      </c>
      <c r="H1287" t="s">
        <v>153</v>
      </c>
      <c r="I1287" t="s">
        <v>153</v>
      </c>
      <c r="J1287" t="s">
        <v>18</v>
      </c>
      <c r="K1287" s="7" t="s">
        <v>148</v>
      </c>
      <c r="L1287">
        <v>2.76</v>
      </c>
      <c r="M1287" s="12">
        <v>542</v>
      </c>
    </row>
    <row r="1288" spans="1:13" x14ac:dyDescent="0.25">
      <c r="A1288">
        <v>375782</v>
      </c>
      <c r="B1288">
        <v>349548</v>
      </c>
      <c r="C1288" t="s">
        <v>50</v>
      </c>
      <c r="D1288" t="s">
        <v>86</v>
      </c>
      <c r="E1288">
        <v>12</v>
      </c>
      <c r="F1288" s="11">
        <v>40180148</v>
      </c>
      <c r="G1288" s="7" t="s">
        <v>165</v>
      </c>
      <c r="H1288" t="s">
        <v>153</v>
      </c>
      <c r="I1288" t="s">
        <v>153</v>
      </c>
      <c r="J1288" t="s">
        <v>18</v>
      </c>
      <c r="K1288" s="7" t="s">
        <v>148</v>
      </c>
      <c r="L1288">
        <v>2.76</v>
      </c>
      <c r="M1288" s="12">
        <v>464</v>
      </c>
    </row>
    <row r="1289" spans="1:13" x14ac:dyDescent="0.25">
      <c r="A1289">
        <v>375784</v>
      </c>
      <c r="B1289">
        <v>349548</v>
      </c>
      <c r="C1289" t="s">
        <v>50</v>
      </c>
      <c r="D1289" t="s">
        <v>86</v>
      </c>
      <c r="E1289">
        <v>12</v>
      </c>
      <c r="F1289" s="11">
        <v>23988410</v>
      </c>
      <c r="G1289" s="7" t="s">
        <v>165</v>
      </c>
      <c r="H1289" t="s">
        <v>153</v>
      </c>
      <c r="I1289" t="s">
        <v>153</v>
      </c>
      <c r="J1289" t="s">
        <v>18</v>
      </c>
      <c r="K1289" s="7" t="s">
        <v>148</v>
      </c>
      <c r="L1289">
        <v>2.76</v>
      </c>
      <c r="M1289" s="12">
        <v>258</v>
      </c>
    </row>
    <row r="1290" spans="1:13" x14ac:dyDescent="0.25">
      <c r="A1290">
        <v>375788</v>
      </c>
      <c r="B1290">
        <v>349548</v>
      </c>
      <c r="C1290" t="s">
        <v>50</v>
      </c>
      <c r="D1290" t="s">
        <v>86</v>
      </c>
      <c r="E1290">
        <v>12</v>
      </c>
      <c r="F1290" s="11">
        <v>5034783</v>
      </c>
      <c r="G1290" s="7" t="s">
        <v>165</v>
      </c>
      <c r="H1290" t="s">
        <v>153</v>
      </c>
      <c r="I1290" t="s">
        <v>294</v>
      </c>
      <c r="J1290" t="s">
        <v>18</v>
      </c>
      <c r="K1290" s="7" t="s">
        <v>148</v>
      </c>
      <c r="L1290" t="s">
        <v>294</v>
      </c>
      <c r="M1290" t="s">
        <v>294</v>
      </c>
    </row>
    <row r="1291" spans="1:13" x14ac:dyDescent="0.25">
      <c r="A1291">
        <v>375882</v>
      </c>
      <c r="B1291">
        <v>349548</v>
      </c>
      <c r="C1291" t="s">
        <v>50</v>
      </c>
      <c r="D1291" t="s">
        <v>86</v>
      </c>
      <c r="E1291">
        <v>12</v>
      </c>
      <c r="F1291" s="11">
        <v>78928124</v>
      </c>
      <c r="G1291" s="7" t="s">
        <v>165</v>
      </c>
      <c r="H1291" t="s">
        <v>153</v>
      </c>
      <c r="I1291" t="s">
        <v>294</v>
      </c>
      <c r="J1291" t="s">
        <v>18</v>
      </c>
      <c r="K1291" s="7" t="s">
        <v>148</v>
      </c>
      <c r="L1291" t="s">
        <v>294</v>
      </c>
      <c r="M1291" t="s">
        <v>294</v>
      </c>
    </row>
    <row r="1292" spans="1:13" x14ac:dyDescent="0.25">
      <c r="A1292">
        <v>375884</v>
      </c>
      <c r="B1292">
        <v>349549</v>
      </c>
      <c r="C1292" t="s">
        <v>50</v>
      </c>
      <c r="D1292" t="s">
        <v>86</v>
      </c>
      <c r="E1292">
        <v>6</v>
      </c>
      <c r="F1292" s="11">
        <v>718361202931328</v>
      </c>
      <c r="G1292" s="7" t="s">
        <v>170</v>
      </c>
      <c r="H1292" t="s">
        <v>153</v>
      </c>
      <c r="I1292" t="s">
        <v>294</v>
      </c>
      <c r="J1292" t="s">
        <v>18</v>
      </c>
      <c r="K1292" s="7" t="s">
        <v>148</v>
      </c>
      <c r="L1292" t="s">
        <v>294</v>
      </c>
      <c r="M1292" t="s">
        <v>294</v>
      </c>
    </row>
    <row r="1293" spans="1:13" x14ac:dyDescent="0.25">
      <c r="A1293">
        <v>375886</v>
      </c>
      <c r="B1293">
        <v>349549</v>
      </c>
      <c r="C1293" t="s">
        <v>50</v>
      </c>
      <c r="D1293" t="s">
        <v>86</v>
      </c>
      <c r="E1293">
        <v>6</v>
      </c>
      <c r="F1293" s="11">
        <v>56231254</v>
      </c>
      <c r="G1293" s="7" t="s">
        <v>165</v>
      </c>
      <c r="H1293" t="s">
        <v>153</v>
      </c>
      <c r="I1293" t="s">
        <v>294</v>
      </c>
      <c r="J1293" t="s">
        <v>18</v>
      </c>
      <c r="K1293" s="7" t="s">
        <v>148</v>
      </c>
      <c r="L1293" t="s">
        <v>294</v>
      </c>
      <c r="M1293" t="s">
        <v>294</v>
      </c>
    </row>
    <row r="1294" spans="1:13" x14ac:dyDescent="0.25">
      <c r="A1294">
        <v>375892</v>
      </c>
      <c r="B1294">
        <v>349549</v>
      </c>
      <c r="C1294" t="s">
        <v>50</v>
      </c>
      <c r="D1294" t="s">
        <v>86</v>
      </c>
      <c r="E1294">
        <v>6</v>
      </c>
      <c r="F1294" s="11">
        <v>700041</v>
      </c>
      <c r="G1294" s="7" t="s">
        <v>165</v>
      </c>
      <c r="H1294" t="s">
        <v>153</v>
      </c>
      <c r="I1294" t="s">
        <v>153</v>
      </c>
      <c r="J1294" t="s">
        <v>18</v>
      </c>
      <c r="K1294" s="7" t="s">
        <v>148</v>
      </c>
      <c r="L1294">
        <v>2.76</v>
      </c>
      <c r="M1294" s="12">
        <v>300</v>
      </c>
    </row>
    <row r="1295" spans="1:13" x14ac:dyDescent="0.25">
      <c r="A1295">
        <v>375896</v>
      </c>
      <c r="B1295">
        <v>349549</v>
      </c>
      <c r="C1295" t="s">
        <v>50</v>
      </c>
      <c r="D1295" t="s">
        <v>86</v>
      </c>
      <c r="E1295">
        <v>6</v>
      </c>
      <c r="F1295" s="11">
        <v>694790</v>
      </c>
      <c r="G1295" s="7" t="s">
        <v>165</v>
      </c>
      <c r="H1295" t="s">
        <v>153</v>
      </c>
      <c r="I1295" t="s">
        <v>153</v>
      </c>
      <c r="J1295" t="s">
        <v>18</v>
      </c>
      <c r="K1295" s="7" t="s">
        <v>148</v>
      </c>
      <c r="L1295">
        <v>2.76</v>
      </c>
      <c r="M1295" s="12">
        <v>267</v>
      </c>
    </row>
    <row r="1296" spans="1:13" x14ac:dyDescent="0.25">
      <c r="A1296">
        <v>375899</v>
      </c>
      <c r="B1296">
        <v>349549</v>
      </c>
      <c r="C1296" t="s">
        <v>50</v>
      </c>
      <c r="D1296" t="s">
        <v>86</v>
      </c>
      <c r="E1296">
        <v>6</v>
      </c>
      <c r="F1296" s="11">
        <v>117318685</v>
      </c>
      <c r="G1296" s="7" t="s">
        <v>165</v>
      </c>
      <c r="H1296" t="s">
        <v>153</v>
      </c>
      <c r="I1296" t="s">
        <v>153</v>
      </c>
      <c r="J1296" t="s">
        <v>18</v>
      </c>
      <c r="K1296" s="7" t="s">
        <v>148</v>
      </c>
      <c r="L1296">
        <v>2.76</v>
      </c>
      <c r="M1296" s="12">
        <v>101</v>
      </c>
    </row>
    <row r="1297" spans="1:13" x14ac:dyDescent="0.25">
      <c r="A1297">
        <v>375901</v>
      </c>
      <c r="B1297">
        <v>349549</v>
      </c>
      <c r="C1297" t="s">
        <v>50</v>
      </c>
      <c r="D1297" t="s">
        <v>86</v>
      </c>
      <c r="E1297">
        <v>6</v>
      </c>
      <c r="F1297" s="11">
        <v>16001260</v>
      </c>
      <c r="G1297" s="7" t="s">
        <v>165</v>
      </c>
      <c r="H1297" t="s">
        <v>153</v>
      </c>
      <c r="I1297" t="s">
        <v>153</v>
      </c>
      <c r="J1297" t="s">
        <v>18</v>
      </c>
      <c r="K1297" s="7" t="s">
        <v>148</v>
      </c>
      <c r="L1297">
        <v>2.76</v>
      </c>
      <c r="M1297" s="12">
        <v>286</v>
      </c>
    </row>
    <row r="1298" spans="1:13" x14ac:dyDescent="0.25">
      <c r="A1298">
        <v>375903</v>
      </c>
      <c r="B1298">
        <v>349549</v>
      </c>
      <c r="C1298" t="s">
        <v>50</v>
      </c>
      <c r="D1298" t="s">
        <v>86</v>
      </c>
      <c r="E1298">
        <v>6</v>
      </c>
      <c r="F1298" s="11">
        <v>37590378939</v>
      </c>
      <c r="G1298" s="7" t="s">
        <v>165</v>
      </c>
      <c r="H1298" t="s">
        <v>153</v>
      </c>
      <c r="I1298" t="s">
        <v>294</v>
      </c>
      <c r="J1298" t="s">
        <v>18</v>
      </c>
      <c r="K1298" s="7" t="s">
        <v>148</v>
      </c>
      <c r="L1298" t="s">
        <v>294</v>
      </c>
      <c r="M1298" t="s">
        <v>294</v>
      </c>
    </row>
    <row r="1299" spans="1:13" x14ac:dyDescent="0.25">
      <c r="A1299">
        <v>375929</v>
      </c>
      <c r="B1299">
        <v>349549</v>
      </c>
      <c r="C1299" t="s">
        <v>50</v>
      </c>
      <c r="D1299" t="s">
        <v>86</v>
      </c>
      <c r="E1299">
        <v>6</v>
      </c>
      <c r="F1299" s="11">
        <v>332572</v>
      </c>
      <c r="G1299" s="7" t="s">
        <v>165</v>
      </c>
      <c r="H1299" t="s">
        <v>153</v>
      </c>
      <c r="I1299" t="s">
        <v>153</v>
      </c>
      <c r="J1299" t="s">
        <v>18</v>
      </c>
      <c r="K1299" s="7" t="s">
        <v>148</v>
      </c>
      <c r="L1299">
        <v>2.76</v>
      </c>
      <c r="M1299" s="12">
        <v>617</v>
      </c>
    </row>
    <row r="1300" spans="1:13" x14ac:dyDescent="0.25">
      <c r="A1300">
        <v>375930</v>
      </c>
      <c r="B1300">
        <v>349549</v>
      </c>
      <c r="C1300" t="s">
        <v>50</v>
      </c>
      <c r="D1300" t="s">
        <v>86</v>
      </c>
      <c r="E1300">
        <v>6</v>
      </c>
      <c r="F1300" s="11">
        <v>718361202931328</v>
      </c>
      <c r="G1300" s="7" t="s">
        <v>170</v>
      </c>
      <c r="H1300" t="s">
        <v>153</v>
      </c>
      <c r="I1300" t="s">
        <v>294</v>
      </c>
      <c r="J1300" t="s">
        <v>18</v>
      </c>
      <c r="K1300" s="7" t="s">
        <v>148</v>
      </c>
      <c r="L1300" t="s">
        <v>294</v>
      </c>
      <c r="M1300" t="s">
        <v>294</v>
      </c>
    </row>
    <row r="1301" spans="1:13" x14ac:dyDescent="0.25">
      <c r="A1301">
        <v>375932</v>
      </c>
      <c r="B1301">
        <v>349549</v>
      </c>
      <c r="C1301" t="s">
        <v>50</v>
      </c>
      <c r="D1301" t="s">
        <v>86</v>
      </c>
      <c r="E1301">
        <v>6</v>
      </c>
      <c r="F1301" s="11">
        <v>32040753</v>
      </c>
      <c r="G1301" s="7" t="s">
        <v>165</v>
      </c>
      <c r="H1301" t="s">
        <v>153</v>
      </c>
      <c r="I1301" t="s">
        <v>294</v>
      </c>
      <c r="J1301" t="s">
        <v>18</v>
      </c>
      <c r="K1301" s="7" t="s">
        <v>148</v>
      </c>
      <c r="L1301" t="s">
        <v>294</v>
      </c>
      <c r="M1301" t="s">
        <v>294</v>
      </c>
    </row>
    <row r="1302" spans="1:13" x14ac:dyDescent="0.25">
      <c r="A1302">
        <v>375933</v>
      </c>
      <c r="B1302">
        <v>349549</v>
      </c>
      <c r="C1302" t="s">
        <v>50</v>
      </c>
      <c r="D1302" t="s">
        <v>86</v>
      </c>
      <c r="E1302">
        <v>6</v>
      </c>
      <c r="F1302" s="11">
        <v>2766170</v>
      </c>
      <c r="G1302" s="7" t="s">
        <v>165</v>
      </c>
      <c r="H1302" t="s">
        <v>153</v>
      </c>
      <c r="I1302" t="s">
        <v>294</v>
      </c>
      <c r="J1302" t="s">
        <v>18</v>
      </c>
      <c r="K1302" s="7" t="s">
        <v>148</v>
      </c>
      <c r="L1302" t="s">
        <v>294</v>
      </c>
      <c r="M1302" t="s">
        <v>294</v>
      </c>
    </row>
    <row r="1303" spans="1:13" x14ac:dyDescent="0.25">
      <c r="A1303">
        <v>375937</v>
      </c>
      <c r="B1303">
        <v>349549</v>
      </c>
      <c r="C1303" t="s">
        <v>50</v>
      </c>
      <c r="D1303" t="s">
        <v>86</v>
      </c>
      <c r="E1303">
        <v>6</v>
      </c>
      <c r="F1303" s="11">
        <v>16545</v>
      </c>
      <c r="G1303" s="7" t="s">
        <v>165</v>
      </c>
      <c r="H1303" t="s">
        <v>153</v>
      </c>
      <c r="I1303" t="s">
        <v>153</v>
      </c>
      <c r="J1303" t="s">
        <v>18</v>
      </c>
      <c r="K1303" s="7" t="s">
        <v>148</v>
      </c>
      <c r="L1303">
        <v>2.76</v>
      </c>
      <c r="M1303" s="12">
        <v>235</v>
      </c>
    </row>
    <row r="1304" spans="1:13" x14ac:dyDescent="0.25">
      <c r="A1304">
        <v>375939</v>
      </c>
      <c r="B1304">
        <v>349549</v>
      </c>
      <c r="C1304" t="s">
        <v>50</v>
      </c>
      <c r="D1304" t="s">
        <v>86</v>
      </c>
      <c r="E1304">
        <v>6</v>
      </c>
      <c r="F1304" s="11">
        <v>75018504</v>
      </c>
      <c r="G1304" s="7" t="s">
        <v>165</v>
      </c>
      <c r="H1304" t="s">
        <v>153</v>
      </c>
      <c r="I1304" t="s">
        <v>153</v>
      </c>
      <c r="J1304" t="s">
        <v>18</v>
      </c>
      <c r="K1304" s="7" t="s">
        <v>148</v>
      </c>
      <c r="L1304">
        <v>2.76</v>
      </c>
      <c r="M1304" s="12">
        <v>150</v>
      </c>
    </row>
    <row r="1305" spans="1:13" x14ac:dyDescent="0.25">
      <c r="A1305">
        <v>375945</v>
      </c>
      <c r="B1305">
        <v>349549</v>
      </c>
      <c r="C1305" t="s">
        <v>50</v>
      </c>
      <c r="D1305" t="s">
        <v>86</v>
      </c>
      <c r="E1305">
        <v>6</v>
      </c>
      <c r="F1305" s="11">
        <v>107427</v>
      </c>
      <c r="G1305" s="7" t="s">
        <v>165</v>
      </c>
      <c r="H1305" t="s">
        <v>153</v>
      </c>
      <c r="I1305" t="s">
        <v>153</v>
      </c>
      <c r="J1305" t="s">
        <v>18</v>
      </c>
      <c r="K1305" s="7" t="s">
        <v>148</v>
      </c>
      <c r="L1305">
        <v>2.76</v>
      </c>
      <c r="M1305" s="12">
        <v>76</v>
      </c>
    </row>
    <row r="1306" spans="1:13" x14ac:dyDescent="0.25">
      <c r="A1306">
        <v>377406</v>
      </c>
      <c r="B1306">
        <v>349509</v>
      </c>
      <c r="C1306" t="s">
        <v>50</v>
      </c>
      <c r="D1306" t="s">
        <v>87</v>
      </c>
      <c r="E1306">
        <v>15</v>
      </c>
      <c r="F1306" s="11">
        <v>114219769</v>
      </c>
      <c r="G1306" s="7" t="s">
        <v>165</v>
      </c>
      <c r="H1306" t="s">
        <v>153</v>
      </c>
      <c r="I1306" t="s">
        <v>153</v>
      </c>
      <c r="J1306" t="s">
        <v>18</v>
      </c>
      <c r="K1306" s="7" t="s">
        <v>148</v>
      </c>
      <c r="L1306">
        <v>2.76</v>
      </c>
      <c r="M1306" s="12">
        <v>-41</v>
      </c>
    </row>
    <row r="1307" spans="1:13" x14ac:dyDescent="0.25">
      <c r="A1307">
        <v>377408</v>
      </c>
      <c r="B1307">
        <v>349509</v>
      </c>
      <c r="C1307" t="s">
        <v>50</v>
      </c>
      <c r="D1307" t="s">
        <v>87</v>
      </c>
      <c r="E1307">
        <v>15</v>
      </c>
      <c r="F1307" s="11">
        <v>107297071</v>
      </c>
      <c r="G1307" s="7" t="s">
        <v>165</v>
      </c>
      <c r="H1307" t="s">
        <v>153</v>
      </c>
      <c r="I1307" t="s">
        <v>153</v>
      </c>
      <c r="J1307" t="s">
        <v>18</v>
      </c>
      <c r="K1307" s="7" t="s">
        <v>148</v>
      </c>
      <c r="L1307">
        <v>2.76</v>
      </c>
      <c r="M1307" s="12">
        <v>-36</v>
      </c>
    </row>
    <row r="1308" spans="1:13" x14ac:dyDescent="0.25">
      <c r="A1308">
        <v>377410</v>
      </c>
      <c r="B1308">
        <v>349509</v>
      </c>
      <c r="C1308" t="s">
        <v>50</v>
      </c>
      <c r="D1308" t="s">
        <v>87</v>
      </c>
      <c r="E1308">
        <v>15</v>
      </c>
      <c r="F1308" s="11">
        <v>57178239</v>
      </c>
      <c r="G1308" s="7" t="s">
        <v>165</v>
      </c>
      <c r="H1308" t="s">
        <v>153</v>
      </c>
      <c r="I1308" t="s">
        <v>153</v>
      </c>
      <c r="J1308" t="s">
        <v>18</v>
      </c>
      <c r="K1308" s="7" t="s">
        <v>148</v>
      </c>
      <c r="L1308">
        <v>2.76</v>
      </c>
      <c r="M1308" s="12">
        <v>205</v>
      </c>
    </row>
    <row r="1309" spans="1:13" x14ac:dyDescent="0.25">
      <c r="A1309">
        <v>377412</v>
      </c>
      <c r="B1309">
        <v>349509</v>
      </c>
      <c r="C1309" t="s">
        <v>50</v>
      </c>
      <c r="D1309" t="s">
        <v>87</v>
      </c>
      <c r="E1309">
        <v>15</v>
      </c>
      <c r="F1309" s="11">
        <v>120078973</v>
      </c>
      <c r="G1309" s="7" t="s">
        <v>165</v>
      </c>
      <c r="H1309" t="s">
        <v>153</v>
      </c>
      <c r="I1309" t="s">
        <v>153</v>
      </c>
      <c r="J1309" t="s">
        <v>18</v>
      </c>
      <c r="K1309" s="7" t="s">
        <v>148</v>
      </c>
      <c r="L1309">
        <v>2.76</v>
      </c>
      <c r="M1309" s="12">
        <v>352</v>
      </c>
    </row>
    <row r="1310" spans="1:13" x14ac:dyDescent="0.25">
      <c r="A1310">
        <v>377414</v>
      </c>
      <c r="B1310">
        <v>349509</v>
      </c>
      <c r="C1310" t="s">
        <v>50</v>
      </c>
      <c r="D1310" t="s">
        <v>87</v>
      </c>
      <c r="E1310">
        <v>15</v>
      </c>
      <c r="F1310" s="11">
        <v>57230957</v>
      </c>
      <c r="G1310" s="7" t="s">
        <v>165</v>
      </c>
      <c r="H1310" t="s">
        <v>153</v>
      </c>
      <c r="I1310" t="s">
        <v>153</v>
      </c>
      <c r="J1310" t="s">
        <v>18</v>
      </c>
      <c r="K1310" s="7" t="s">
        <v>148</v>
      </c>
      <c r="L1310">
        <v>2.76</v>
      </c>
      <c r="M1310" s="12">
        <v>87</v>
      </c>
    </row>
    <row r="1311" spans="1:13" x14ac:dyDescent="0.25">
      <c r="A1311">
        <v>377535</v>
      </c>
      <c r="B1311">
        <v>349509</v>
      </c>
      <c r="C1311" t="s">
        <v>50</v>
      </c>
      <c r="D1311" t="s">
        <v>87</v>
      </c>
      <c r="E1311">
        <v>15</v>
      </c>
      <c r="F1311" s="11">
        <v>64483</v>
      </c>
      <c r="G1311" s="7" t="s">
        <v>165</v>
      </c>
      <c r="H1311" t="s">
        <v>153</v>
      </c>
      <c r="I1311" t="s">
        <v>294</v>
      </c>
      <c r="J1311" t="s">
        <v>18</v>
      </c>
      <c r="K1311" s="7" t="s">
        <v>148</v>
      </c>
      <c r="L1311" t="s">
        <v>294</v>
      </c>
      <c r="M1311" t="s">
        <v>294</v>
      </c>
    </row>
    <row r="1312" spans="1:13" x14ac:dyDescent="0.25">
      <c r="A1312">
        <v>377537</v>
      </c>
      <c r="B1312">
        <v>349509</v>
      </c>
      <c r="C1312" t="s">
        <v>50</v>
      </c>
      <c r="D1312" t="s">
        <v>87</v>
      </c>
      <c r="E1312">
        <v>15</v>
      </c>
      <c r="F1312" s="11">
        <v>59299736</v>
      </c>
      <c r="G1312" s="7" t="s">
        <v>165</v>
      </c>
      <c r="H1312" t="s">
        <v>153</v>
      </c>
      <c r="I1312" t="s">
        <v>153</v>
      </c>
      <c r="J1312" t="s">
        <v>18</v>
      </c>
      <c r="K1312" s="7" t="s">
        <v>148</v>
      </c>
      <c r="L1312">
        <v>2.76</v>
      </c>
      <c r="M1312" s="12">
        <v>2</v>
      </c>
    </row>
    <row r="1313" spans="1:13" x14ac:dyDescent="0.25">
      <c r="A1313">
        <v>377542</v>
      </c>
      <c r="B1313">
        <v>349509</v>
      </c>
      <c r="C1313" t="s">
        <v>50</v>
      </c>
      <c r="D1313" t="s">
        <v>87</v>
      </c>
      <c r="E1313">
        <v>15</v>
      </c>
      <c r="F1313" s="11">
        <v>2012112271</v>
      </c>
      <c r="G1313" s="7" t="s">
        <v>165</v>
      </c>
      <c r="H1313" t="s">
        <v>153</v>
      </c>
      <c r="I1313" t="s">
        <v>294</v>
      </c>
      <c r="J1313" t="s">
        <v>18</v>
      </c>
      <c r="K1313" s="7" t="s">
        <v>148</v>
      </c>
      <c r="L1313" t="s">
        <v>294</v>
      </c>
      <c r="M1313" t="s">
        <v>294</v>
      </c>
    </row>
    <row r="1314" spans="1:13" x14ac:dyDescent="0.25">
      <c r="A1314">
        <v>377544</v>
      </c>
      <c r="B1314">
        <v>349509</v>
      </c>
      <c r="C1314" t="s">
        <v>50</v>
      </c>
      <c r="D1314" t="s">
        <v>87</v>
      </c>
      <c r="E1314">
        <v>15</v>
      </c>
      <c r="F1314" s="11">
        <v>475758</v>
      </c>
      <c r="G1314" s="7" t="s">
        <v>165</v>
      </c>
      <c r="H1314" t="s">
        <v>153</v>
      </c>
      <c r="I1314" t="s">
        <v>153</v>
      </c>
      <c r="J1314" t="s">
        <v>18</v>
      </c>
      <c r="K1314" s="7" t="s">
        <v>148</v>
      </c>
      <c r="L1314">
        <v>2.76</v>
      </c>
      <c r="M1314" s="12">
        <v>0</v>
      </c>
    </row>
    <row r="1315" spans="1:13" x14ac:dyDescent="0.25">
      <c r="A1315">
        <v>377546</v>
      </c>
      <c r="B1315">
        <v>349509</v>
      </c>
      <c r="C1315" t="s">
        <v>50</v>
      </c>
      <c r="D1315" t="s">
        <v>87</v>
      </c>
      <c r="E1315">
        <v>15</v>
      </c>
      <c r="F1315" s="11">
        <v>694932</v>
      </c>
      <c r="G1315" s="7" t="s">
        <v>165</v>
      </c>
      <c r="H1315" t="s">
        <v>153</v>
      </c>
      <c r="I1315" t="s">
        <v>153</v>
      </c>
      <c r="J1315" t="s">
        <v>18</v>
      </c>
      <c r="K1315" s="7" t="s">
        <v>148</v>
      </c>
      <c r="L1315">
        <v>2.76</v>
      </c>
      <c r="M1315" s="12">
        <v>162</v>
      </c>
    </row>
    <row r="1316" spans="1:13" x14ac:dyDescent="0.25">
      <c r="A1316">
        <v>377548</v>
      </c>
      <c r="B1316">
        <v>349509</v>
      </c>
      <c r="C1316" t="s">
        <v>50</v>
      </c>
      <c r="D1316" t="s">
        <v>87</v>
      </c>
      <c r="E1316">
        <v>15</v>
      </c>
      <c r="F1316" s="11">
        <v>422499</v>
      </c>
      <c r="G1316" s="7" t="s">
        <v>165</v>
      </c>
      <c r="H1316" t="s">
        <v>153</v>
      </c>
      <c r="I1316" t="s">
        <v>294</v>
      </c>
      <c r="J1316" t="s">
        <v>18</v>
      </c>
      <c r="K1316" s="7" t="s">
        <v>148</v>
      </c>
      <c r="L1316" t="s">
        <v>294</v>
      </c>
      <c r="M1316" t="s">
        <v>294</v>
      </c>
    </row>
    <row r="1317" spans="1:13" x14ac:dyDescent="0.25">
      <c r="A1317">
        <v>377550</v>
      </c>
      <c r="B1317">
        <v>349509</v>
      </c>
      <c r="C1317" t="s">
        <v>50</v>
      </c>
      <c r="D1317" t="s">
        <v>87</v>
      </c>
      <c r="E1317">
        <v>15</v>
      </c>
      <c r="F1317" s="11">
        <v>3000670</v>
      </c>
      <c r="G1317" s="7" t="s">
        <v>165</v>
      </c>
      <c r="H1317" t="s">
        <v>153</v>
      </c>
      <c r="I1317" t="s">
        <v>153</v>
      </c>
      <c r="J1317" t="s">
        <v>18</v>
      </c>
      <c r="K1317" s="7" t="s">
        <v>148</v>
      </c>
      <c r="L1317">
        <v>2.76</v>
      </c>
      <c r="M1317" s="12">
        <v>100</v>
      </c>
    </row>
    <row r="1318" spans="1:13" x14ac:dyDescent="0.25">
      <c r="A1318">
        <v>377552</v>
      </c>
      <c r="B1318">
        <v>349509</v>
      </c>
      <c r="C1318" t="s">
        <v>50</v>
      </c>
      <c r="D1318" t="s">
        <v>87</v>
      </c>
      <c r="E1318">
        <v>15</v>
      </c>
      <c r="F1318" s="11">
        <v>59291142</v>
      </c>
      <c r="G1318" s="7" t="s">
        <v>165</v>
      </c>
      <c r="H1318" t="s">
        <v>153</v>
      </c>
      <c r="I1318" t="s">
        <v>153</v>
      </c>
      <c r="J1318" t="s">
        <v>18</v>
      </c>
      <c r="K1318" s="7" t="s">
        <v>148</v>
      </c>
      <c r="L1318">
        <v>2.76</v>
      </c>
      <c r="M1318" s="12">
        <v>90</v>
      </c>
    </row>
    <row r="1319" spans="1:13" x14ac:dyDescent="0.25">
      <c r="A1319">
        <v>377554</v>
      </c>
      <c r="B1319">
        <v>349509</v>
      </c>
      <c r="C1319" t="s">
        <v>50</v>
      </c>
      <c r="D1319" t="s">
        <v>87</v>
      </c>
      <c r="E1319">
        <v>15</v>
      </c>
      <c r="F1319" s="11">
        <v>117318836</v>
      </c>
      <c r="G1319" s="7" t="s">
        <v>165</v>
      </c>
      <c r="H1319" t="s">
        <v>153</v>
      </c>
      <c r="I1319" t="s">
        <v>153</v>
      </c>
      <c r="J1319" t="s">
        <v>18</v>
      </c>
      <c r="K1319" s="7" t="s">
        <v>148</v>
      </c>
      <c r="L1319">
        <v>2.76</v>
      </c>
      <c r="M1319" s="12">
        <v>24</v>
      </c>
    </row>
    <row r="1320" spans="1:13" x14ac:dyDescent="0.25">
      <c r="A1320">
        <v>378294</v>
      </c>
      <c r="B1320">
        <v>349636</v>
      </c>
      <c r="C1320" t="s">
        <v>50</v>
      </c>
      <c r="D1320" t="s">
        <v>89</v>
      </c>
      <c r="E1320">
        <v>32</v>
      </c>
      <c r="F1320" s="11">
        <v>300714</v>
      </c>
      <c r="G1320" s="7" t="s">
        <v>165</v>
      </c>
      <c r="H1320" t="s">
        <v>153</v>
      </c>
      <c r="I1320" t="s">
        <v>294</v>
      </c>
      <c r="J1320" t="s">
        <v>18</v>
      </c>
      <c r="K1320" s="7" t="s">
        <v>148</v>
      </c>
      <c r="L1320" t="s">
        <v>294</v>
      </c>
      <c r="M1320" t="s">
        <v>294</v>
      </c>
    </row>
    <row r="1321" spans="1:13" x14ac:dyDescent="0.25">
      <c r="A1321">
        <v>378296</v>
      </c>
      <c r="B1321">
        <v>349636</v>
      </c>
      <c r="C1321" t="s">
        <v>50</v>
      </c>
      <c r="D1321" t="s">
        <v>89</v>
      </c>
      <c r="E1321">
        <v>32</v>
      </c>
      <c r="F1321" s="11" t="s">
        <v>224</v>
      </c>
      <c r="G1321" s="7" t="s">
        <v>165</v>
      </c>
      <c r="H1321" t="s">
        <v>153</v>
      </c>
      <c r="I1321" t="s">
        <v>153</v>
      </c>
      <c r="J1321" t="s">
        <v>18</v>
      </c>
      <c r="K1321" s="7" t="s">
        <v>148</v>
      </c>
      <c r="L1321">
        <v>2.76</v>
      </c>
      <c r="M1321" s="12">
        <v>241</v>
      </c>
    </row>
    <row r="1322" spans="1:13" x14ac:dyDescent="0.25">
      <c r="A1322">
        <v>378298</v>
      </c>
      <c r="B1322">
        <v>349636</v>
      </c>
      <c r="C1322" t="s">
        <v>50</v>
      </c>
      <c r="D1322" t="s">
        <v>89</v>
      </c>
      <c r="E1322">
        <v>32</v>
      </c>
      <c r="F1322" s="11">
        <v>65074076</v>
      </c>
      <c r="G1322" s="7" t="s">
        <v>165</v>
      </c>
      <c r="H1322" t="s">
        <v>153</v>
      </c>
      <c r="I1322" t="s">
        <v>153</v>
      </c>
      <c r="J1322" t="s">
        <v>18</v>
      </c>
      <c r="K1322" s="7" t="s">
        <v>148</v>
      </c>
      <c r="L1322">
        <v>2.76</v>
      </c>
      <c r="M1322" s="12">
        <v>424</v>
      </c>
    </row>
    <row r="1323" spans="1:13" x14ac:dyDescent="0.25">
      <c r="A1323">
        <v>378300</v>
      </c>
      <c r="B1323">
        <v>349636</v>
      </c>
      <c r="C1323" t="s">
        <v>50</v>
      </c>
      <c r="D1323" t="s">
        <v>89</v>
      </c>
      <c r="E1323">
        <v>32</v>
      </c>
      <c r="F1323" s="11">
        <v>2390824</v>
      </c>
      <c r="G1323" s="7" t="s">
        <v>165</v>
      </c>
      <c r="H1323" t="s">
        <v>153</v>
      </c>
      <c r="I1323" t="s">
        <v>153</v>
      </c>
      <c r="J1323" t="s">
        <v>18</v>
      </c>
      <c r="K1323" s="7" t="s">
        <v>148</v>
      </c>
      <c r="L1323">
        <v>2.76</v>
      </c>
      <c r="M1323" s="12">
        <v>150</v>
      </c>
    </row>
    <row r="1324" spans="1:13" x14ac:dyDescent="0.25">
      <c r="A1324">
        <v>378302</v>
      </c>
      <c r="B1324">
        <v>349636</v>
      </c>
      <c r="C1324" t="s">
        <v>50</v>
      </c>
      <c r="D1324" t="s">
        <v>89</v>
      </c>
      <c r="E1324">
        <v>32</v>
      </c>
      <c r="F1324" s="11">
        <v>69094160</v>
      </c>
      <c r="G1324" s="7" t="s">
        <v>165</v>
      </c>
      <c r="H1324" t="s">
        <v>153</v>
      </c>
      <c r="I1324" t="s">
        <v>153</v>
      </c>
      <c r="J1324" t="s">
        <v>18</v>
      </c>
      <c r="K1324" s="7" t="s">
        <v>148</v>
      </c>
      <c r="L1324">
        <v>2.76</v>
      </c>
      <c r="M1324" s="12">
        <v>150</v>
      </c>
    </row>
    <row r="1325" spans="1:13" x14ac:dyDescent="0.25">
      <c r="A1325">
        <v>378304</v>
      </c>
      <c r="B1325">
        <v>349636</v>
      </c>
      <c r="C1325" t="s">
        <v>50</v>
      </c>
      <c r="D1325" t="s">
        <v>89</v>
      </c>
      <c r="E1325">
        <v>32</v>
      </c>
      <c r="F1325" s="11">
        <v>7791054063930</v>
      </c>
      <c r="G1325" s="7" t="s">
        <v>165</v>
      </c>
      <c r="H1325" t="s">
        <v>153</v>
      </c>
      <c r="I1325" t="s">
        <v>153</v>
      </c>
      <c r="J1325" t="s">
        <v>18</v>
      </c>
      <c r="K1325" s="7" t="s">
        <v>148</v>
      </c>
      <c r="L1325">
        <v>2.76</v>
      </c>
      <c r="M1325" s="12">
        <v>107</v>
      </c>
    </row>
    <row r="1326" spans="1:13" x14ac:dyDescent="0.25">
      <c r="A1326">
        <v>378580</v>
      </c>
      <c r="B1326">
        <v>349636</v>
      </c>
      <c r="C1326" t="s">
        <v>50</v>
      </c>
      <c r="D1326" t="s">
        <v>89</v>
      </c>
      <c r="E1326">
        <v>32</v>
      </c>
      <c r="F1326" s="11">
        <v>473136</v>
      </c>
      <c r="G1326" s="7" t="s">
        <v>165</v>
      </c>
      <c r="H1326" t="s">
        <v>153</v>
      </c>
      <c r="I1326" t="s">
        <v>153</v>
      </c>
      <c r="J1326" t="s">
        <v>18</v>
      </c>
      <c r="K1326" s="7" t="s">
        <v>148</v>
      </c>
      <c r="L1326">
        <v>2.76</v>
      </c>
      <c r="M1326" s="12">
        <v>446</v>
      </c>
    </row>
    <row r="1327" spans="1:13" x14ac:dyDescent="0.25">
      <c r="A1327">
        <v>378582</v>
      </c>
      <c r="B1327">
        <v>349636</v>
      </c>
      <c r="C1327" t="s">
        <v>50</v>
      </c>
      <c r="D1327" t="s">
        <v>89</v>
      </c>
      <c r="E1327">
        <v>32</v>
      </c>
      <c r="F1327" s="11">
        <v>4673083</v>
      </c>
      <c r="G1327" s="7" t="s">
        <v>165</v>
      </c>
      <c r="H1327" t="s">
        <v>153</v>
      </c>
      <c r="I1327" t="s">
        <v>153</v>
      </c>
      <c r="J1327" t="s">
        <v>18</v>
      </c>
      <c r="K1327" s="7" t="s">
        <v>148</v>
      </c>
      <c r="L1327">
        <v>2.76</v>
      </c>
      <c r="M1327" s="12">
        <v>430</v>
      </c>
    </row>
    <row r="1328" spans="1:13" x14ac:dyDescent="0.25">
      <c r="A1328">
        <v>378584</v>
      </c>
      <c r="B1328">
        <v>349636</v>
      </c>
      <c r="C1328" t="s">
        <v>50</v>
      </c>
      <c r="D1328" t="s">
        <v>89</v>
      </c>
      <c r="E1328">
        <v>32</v>
      </c>
      <c r="F1328" s="11">
        <v>1716628</v>
      </c>
      <c r="G1328" s="7" t="s">
        <v>165</v>
      </c>
      <c r="H1328" t="s">
        <v>153</v>
      </c>
      <c r="I1328" t="s">
        <v>153</v>
      </c>
      <c r="J1328" t="s">
        <v>18</v>
      </c>
      <c r="K1328" s="7" t="s">
        <v>148</v>
      </c>
      <c r="L1328">
        <v>2.76</v>
      </c>
      <c r="M1328" s="12">
        <v>548</v>
      </c>
    </row>
    <row r="1329" spans="1:13" x14ac:dyDescent="0.25">
      <c r="A1329">
        <v>378586</v>
      </c>
      <c r="B1329">
        <v>349636</v>
      </c>
      <c r="C1329" t="s">
        <v>50</v>
      </c>
      <c r="D1329" t="s">
        <v>89</v>
      </c>
      <c r="E1329">
        <v>32</v>
      </c>
      <c r="F1329" s="11">
        <v>18859</v>
      </c>
      <c r="G1329" s="7" t="s">
        <v>165</v>
      </c>
      <c r="H1329" t="s">
        <v>153</v>
      </c>
      <c r="I1329" t="s">
        <v>294</v>
      </c>
      <c r="J1329" t="s">
        <v>18</v>
      </c>
      <c r="K1329" s="7" t="s">
        <v>148</v>
      </c>
      <c r="L1329" t="s">
        <v>294</v>
      </c>
      <c r="M1329" t="s">
        <v>294</v>
      </c>
    </row>
    <row r="1330" spans="1:13" x14ac:dyDescent="0.25">
      <c r="A1330">
        <v>378588</v>
      </c>
      <c r="B1330">
        <v>349636</v>
      </c>
      <c r="C1330" t="s">
        <v>50</v>
      </c>
      <c r="D1330" t="s">
        <v>89</v>
      </c>
      <c r="E1330">
        <v>32</v>
      </c>
      <c r="F1330" s="11">
        <v>613397</v>
      </c>
      <c r="G1330" s="7" t="s">
        <v>165</v>
      </c>
      <c r="H1330" t="s">
        <v>153</v>
      </c>
      <c r="I1330" t="s">
        <v>153</v>
      </c>
      <c r="J1330" t="s">
        <v>18</v>
      </c>
      <c r="K1330" s="7" t="s">
        <v>148</v>
      </c>
      <c r="L1330">
        <v>2.76</v>
      </c>
      <c r="M1330" s="12">
        <v>360</v>
      </c>
    </row>
    <row r="1331" spans="1:13" x14ac:dyDescent="0.25">
      <c r="A1331">
        <v>378590</v>
      </c>
      <c r="B1331">
        <v>349636</v>
      </c>
      <c r="C1331" t="s">
        <v>50</v>
      </c>
      <c r="D1331" t="s">
        <v>89</v>
      </c>
      <c r="E1331">
        <v>32</v>
      </c>
      <c r="F1331" s="11">
        <v>649161102321197</v>
      </c>
      <c r="G1331" s="7" t="s">
        <v>165</v>
      </c>
      <c r="H1331" t="s">
        <v>153</v>
      </c>
      <c r="I1331" t="s">
        <v>153</v>
      </c>
      <c r="J1331" t="s">
        <v>18</v>
      </c>
      <c r="K1331" s="7" t="s">
        <v>148</v>
      </c>
      <c r="L1331">
        <v>2.76</v>
      </c>
      <c r="M1331" s="12">
        <v>400</v>
      </c>
    </row>
    <row r="1332" spans="1:13" x14ac:dyDescent="0.25">
      <c r="A1332">
        <v>382829</v>
      </c>
      <c r="B1332">
        <v>349385</v>
      </c>
      <c r="C1332" t="s">
        <v>50</v>
      </c>
      <c r="D1332" t="s">
        <v>85</v>
      </c>
      <c r="E1332">
        <v>32</v>
      </c>
      <c r="F1332" s="11">
        <v>914527</v>
      </c>
      <c r="G1332" s="7" t="s">
        <v>165</v>
      </c>
      <c r="H1332" t="s">
        <v>153</v>
      </c>
      <c r="I1332" t="s">
        <v>153</v>
      </c>
      <c r="J1332" t="s">
        <v>18</v>
      </c>
      <c r="K1332" s="7" t="s">
        <v>148</v>
      </c>
      <c r="L1332">
        <v>2.76</v>
      </c>
      <c r="M1332" s="12">
        <v>230</v>
      </c>
    </row>
    <row r="1333" spans="1:13" x14ac:dyDescent="0.25">
      <c r="A1333">
        <v>382832</v>
      </c>
      <c r="B1333">
        <v>349385</v>
      </c>
      <c r="C1333" t="s">
        <v>50</v>
      </c>
      <c r="D1333" t="s">
        <v>85</v>
      </c>
      <c r="E1333">
        <v>32</v>
      </c>
      <c r="F1333" s="11">
        <v>10445303</v>
      </c>
      <c r="G1333" s="7" t="s">
        <v>165</v>
      </c>
      <c r="H1333" t="s">
        <v>153</v>
      </c>
      <c r="I1333" t="s">
        <v>153</v>
      </c>
      <c r="J1333" t="s">
        <v>18</v>
      </c>
      <c r="K1333" s="7" t="s">
        <v>148</v>
      </c>
      <c r="L1333">
        <v>2.76</v>
      </c>
      <c r="M1333" s="12">
        <v>56</v>
      </c>
    </row>
    <row r="1334" spans="1:13" x14ac:dyDescent="0.25">
      <c r="A1334">
        <v>382837</v>
      </c>
      <c r="B1334">
        <v>349385</v>
      </c>
      <c r="C1334" t="s">
        <v>50</v>
      </c>
      <c r="D1334" t="s">
        <v>85</v>
      </c>
      <c r="E1334">
        <v>32</v>
      </c>
      <c r="F1334" s="11">
        <v>3930688</v>
      </c>
      <c r="G1334" s="7" t="s">
        <v>165</v>
      </c>
      <c r="H1334" t="s">
        <v>153</v>
      </c>
      <c r="I1334" t="s">
        <v>153</v>
      </c>
      <c r="J1334" t="s">
        <v>18</v>
      </c>
      <c r="K1334" s="7" t="s">
        <v>148</v>
      </c>
      <c r="L1334">
        <v>2.76</v>
      </c>
      <c r="M1334" s="12">
        <v>30</v>
      </c>
    </row>
    <row r="1335" spans="1:13" x14ac:dyDescent="0.25">
      <c r="A1335">
        <v>382838</v>
      </c>
      <c r="B1335">
        <v>349385</v>
      </c>
      <c r="C1335" t="s">
        <v>50</v>
      </c>
      <c r="D1335" t="s">
        <v>85</v>
      </c>
      <c r="E1335">
        <v>32</v>
      </c>
      <c r="F1335" s="11">
        <v>61040985</v>
      </c>
      <c r="G1335" s="7" t="s">
        <v>165</v>
      </c>
      <c r="H1335" t="s">
        <v>153</v>
      </c>
      <c r="I1335" t="s">
        <v>153</v>
      </c>
      <c r="J1335" t="s">
        <v>18</v>
      </c>
      <c r="K1335" s="7" t="s">
        <v>148</v>
      </c>
      <c r="L1335">
        <v>2.76</v>
      </c>
      <c r="M1335" s="12">
        <v>38</v>
      </c>
    </row>
    <row r="1336" spans="1:13" x14ac:dyDescent="0.25">
      <c r="A1336">
        <v>382910</v>
      </c>
      <c r="B1336">
        <v>349385</v>
      </c>
      <c r="C1336" t="s">
        <v>50</v>
      </c>
      <c r="D1336" t="s">
        <v>85</v>
      </c>
      <c r="E1336">
        <v>32</v>
      </c>
      <c r="F1336" s="11">
        <v>484417</v>
      </c>
      <c r="G1336" s="7" t="s">
        <v>165</v>
      </c>
      <c r="H1336" t="s">
        <v>153</v>
      </c>
      <c r="I1336" t="s">
        <v>294</v>
      </c>
      <c r="J1336" t="s">
        <v>18</v>
      </c>
      <c r="K1336" s="7" t="s">
        <v>148</v>
      </c>
      <c r="L1336" t="s">
        <v>294</v>
      </c>
      <c r="M1336" t="s">
        <v>294</v>
      </c>
    </row>
    <row r="1337" spans="1:13" x14ac:dyDescent="0.25">
      <c r="A1337">
        <v>382910</v>
      </c>
      <c r="B1337">
        <v>349385</v>
      </c>
      <c r="C1337" t="s">
        <v>50</v>
      </c>
      <c r="D1337" t="s">
        <v>85</v>
      </c>
      <c r="E1337">
        <v>32</v>
      </c>
      <c r="F1337" s="11">
        <v>85094382910</v>
      </c>
      <c r="G1337" s="7" t="s">
        <v>165</v>
      </c>
      <c r="H1337" t="s">
        <v>153</v>
      </c>
      <c r="I1337" t="s">
        <v>294</v>
      </c>
      <c r="J1337" t="s">
        <v>18</v>
      </c>
      <c r="K1337" s="7" t="s">
        <v>148</v>
      </c>
      <c r="L1337" t="s">
        <v>294</v>
      </c>
      <c r="M1337" t="s">
        <v>294</v>
      </c>
    </row>
    <row r="1338" spans="1:13" x14ac:dyDescent="0.25">
      <c r="A1338">
        <v>382914</v>
      </c>
      <c r="B1338">
        <v>349385</v>
      </c>
      <c r="C1338" t="s">
        <v>50</v>
      </c>
      <c r="D1338" t="s">
        <v>85</v>
      </c>
      <c r="E1338">
        <v>32</v>
      </c>
      <c r="F1338" s="11">
        <v>747880101371896</v>
      </c>
      <c r="G1338" s="7" t="s">
        <v>165</v>
      </c>
      <c r="H1338" t="s">
        <v>153</v>
      </c>
      <c r="I1338" t="s">
        <v>153</v>
      </c>
      <c r="J1338" t="s">
        <v>18</v>
      </c>
      <c r="K1338" s="7" t="s">
        <v>149</v>
      </c>
      <c r="L1338">
        <v>4.2110000000000003</v>
      </c>
      <c r="M1338" s="12">
        <v>406.70679999999999</v>
      </c>
    </row>
    <row r="1339" spans="1:13" x14ac:dyDescent="0.25">
      <c r="A1339">
        <v>382915</v>
      </c>
      <c r="B1339">
        <v>349385</v>
      </c>
      <c r="C1339" t="s">
        <v>50</v>
      </c>
      <c r="D1339" t="s">
        <v>85</v>
      </c>
      <c r="E1339">
        <v>32</v>
      </c>
      <c r="F1339" s="11">
        <v>6441</v>
      </c>
      <c r="G1339" s="7" t="s">
        <v>165</v>
      </c>
      <c r="H1339" t="s">
        <v>153</v>
      </c>
      <c r="I1339" t="s">
        <v>153</v>
      </c>
      <c r="J1339" t="s">
        <v>18</v>
      </c>
      <c r="K1339" s="7" t="s">
        <v>148</v>
      </c>
      <c r="L1339">
        <v>2.76</v>
      </c>
      <c r="M1339" s="12">
        <v>120</v>
      </c>
    </row>
    <row r="1340" spans="1:13" x14ac:dyDescent="0.25">
      <c r="A1340">
        <v>382916</v>
      </c>
      <c r="B1340">
        <v>349385</v>
      </c>
      <c r="C1340" t="s">
        <v>50</v>
      </c>
      <c r="D1340" t="s">
        <v>85</v>
      </c>
      <c r="E1340">
        <v>32</v>
      </c>
      <c r="F1340" s="11">
        <v>375807</v>
      </c>
      <c r="G1340" s="7" t="s">
        <v>165</v>
      </c>
      <c r="H1340" t="s">
        <v>153</v>
      </c>
      <c r="I1340" t="s">
        <v>153</v>
      </c>
      <c r="J1340" t="s">
        <v>18</v>
      </c>
      <c r="K1340" s="7" t="s">
        <v>148</v>
      </c>
      <c r="L1340">
        <v>2.76</v>
      </c>
      <c r="M1340" s="12">
        <v>91</v>
      </c>
    </row>
    <row r="1341" spans="1:13" x14ac:dyDescent="0.25">
      <c r="A1341">
        <v>384342</v>
      </c>
      <c r="B1341">
        <v>349578</v>
      </c>
      <c r="C1341" t="s">
        <v>50</v>
      </c>
      <c r="D1341" t="s">
        <v>89</v>
      </c>
      <c r="E1341">
        <v>34</v>
      </c>
      <c r="F1341" s="11">
        <v>104750</v>
      </c>
      <c r="G1341" s="7" t="s">
        <v>165</v>
      </c>
      <c r="H1341" t="s">
        <v>153</v>
      </c>
      <c r="I1341" t="s">
        <v>294</v>
      </c>
      <c r="J1341" t="s">
        <v>18</v>
      </c>
      <c r="K1341" s="7" t="s">
        <v>148</v>
      </c>
      <c r="L1341" t="s">
        <v>294</v>
      </c>
      <c r="M1341" t="s">
        <v>294</v>
      </c>
    </row>
    <row r="1342" spans="1:13" x14ac:dyDescent="0.25">
      <c r="A1342">
        <v>384344</v>
      </c>
      <c r="B1342">
        <v>349578</v>
      </c>
      <c r="C1342" t="s">
        <v>50</v>
      </c>
      <c r="D1342" t="s">
        <v>89</v>
      </c>
      <c r="E1342">
        <v>34</v>
      </c>
      <c r="F1342" s="11">
        <v>5025568</v>
      </c>
      <c r="G1342" s="7" t="s">
        <v>165</v>
      </c>
      <c r="H1342" t="s">
        <v>153</v>
      </c>
      <c r="I1342" t="s">
        <v>153</v>
      </c>
      <c r="J1342" t="s">
        <v>18</v>
      </c>
      <c r="K1342" s="7" t="s">
        <v>148</v>
      </c>
      <c r="L1342">
        <v>2.76</v>
      </c>
      <c r="M1342" s="12">
        <v>250</v>
      </c>
    </row>
    <row r="1343" spans="1:13" x14ac:dyDescent="0.25">
      <c r="A1343">
        <v>384346</v>
      </c>
      <c r="B1343">
        <v>349578</v>
      </c>
      <c r="C1343" t="s">
        <v>50</v>
      </c>
      <c r="D1343" t="s">
        <v>89</v>
      </c>
      <c r="E1343">
        <v>34</v>
      </c>
      <c r="F1343" s="11">
        <v>555943</v>
      </c>
      <c r="G1343" s="7" t="s">
        <v>165</v>
      </c>
      <c r="H1343" t="s">
        <v>153</v>
      </c>
      <c r="I1343" t="s">
        <v>294</v>
      </c>
      <c r="J1343" t="s">
        <v>18</v>
      </c>
      <c r="K1343" s="7" t="s">
        <v>148</v>
      </c>
      <c r="L1343" t="s">
        <v>294</v>
      </c>
      <c r="M1343" t="s">
        <v>294</v>
      </c>
    </row>
    <row r="1344" spans="1:13" x14ac:dyDescent="0.25">
      <c r="A1344">
        <v>384348</v>
      </c>
      <c r="B1344">
        <v>349578</v>
      </c>
      <c r="C1344" t="s">
        <v>50</v>
      </c>
      <c r="D1344" t="s">
        <v>89</v>
      </c>
      <c r="E1344">
        <v>34</v>
      </c>
      <c r="F1344" s="11">
        <v>7793077004221</v>
      </c>
      <c r="G1344" s="7" t="s">
        <v>165</v>
      </c>
      <c r="H1344" t="s">
        <v>153</v>
      </c>
      <c r="I1344" t="s">
        <v>153</v>
      </c>
      <c r="J1344" t="s">
        <v>18</v>
      </c>
      <c r="K1344" s="7" t="s">
        <v>148</v>
      </c>
      <c r="L1344">
        <v>2.76</v>
      </c>
      <c r="M1344" s="12">
        <v>175</v>
      </c>
    </row>
    <row r="1345" spans="1:13" x14ac:dyDescent="0.25">
      <c r="A1345">
        <v>384350</v>
      </c>
      <c r="B1345">
        <v>349578</v>
      </c>
      <c r="C1345" t="s">
        <v>50</v>
      </c>
      <c r="D1345" t="s">
        <v>89</v>
      </c>
      <c r="E1345">
        <v>34</v>
      </c>
      <c r="F1345" s="11">
        <v>5517259</v>
      </c>
      <c r="G1345" s="7" t="s">
        <v>165</v>
      </c>
      <c r="H1345" t="s">
        <v>153</v>
      </c>
      <c r="I1345" t="s">
        <v>153</v>
      </c>
      <c r="J1345" t="s">
        <v>18</v>
      </c>
      <c r="K1345" s="7" t="s">
        <v>148</v>
      </c>
      <c r="L1345">
        <v>2.76</v>
      </c>
      <c r="M1345" s="12">
        <v>160</v>
      </c>
    </row>
    <row r="1346" spans="1:13" x14ac:dyDescent="0.25">
      <c r="A1346">
        <v>384352</v>
      </c>
      <c r="B1346">
        <v>349578</v>
      </c>
      <c r="C1346" t="s">
        <v>50</v>
      </c>
      <c r="D1346" t="s">
        <v>89</v>
      </c>
      <c r="E1346">
        <v>34</v>
      </c>
      <c r="F1346" s="11">
        <v>48662</v>
      </c>
      <c r="G1346" s="7" t="s">
        <v>165</v>
      </c>
      <c r="H1346" t="s">
        <v>153</v>
      </c>
      <c r="I1346" t="s">
        <v>294</v>
      </c>
      <c r="J1346" t="s">
        <v>18</v>
      </c>
      <c r="K1346" s="7" t="s">
        <v>148</v>
      </c>
      <c r="L1346" t="s">
        <v>294</v>
      </c>
      <c r="M1346" t="s">
        <v>294</v>
      </c>
    </row>
    <row r="1347" spans="1:13" x14ac:dyDescent="0.25">
      <c r="A1347">
        <v>384354</v>
      </c>
      <c r="B1347">
        <v>349578</v>
      </c>
      <c r="C1347" t="s">
        <v>50</v>
      </c>
      <c r="D1347" t="s">
        <v>89</v>
      </c>
      <c r="E1347">
        <v>34</v>
      </c>
      <c r="F1347" s="11">
        <v>703552</v>
      </c>
      <c r="G1347" s="7" t="s">
        <v>165</v>
      </c>
      <c r="H1347" t="s">
        <v>153</v>
      </c>
      <c r="I1347" t="s">
        <v>153</v>
      </c>
      <c r="J1347" t="s">
        <v>18</v>
      </c>
      <c r="K1347" s="7" t="s">
        <v>148</v>
      </c>
      <c r="L1347">
        <v>2.76</v>
      </c>
      <c r="M1347" s="12">
        <v>90</v>
      </c>
    </row>
    <row r="1348" spans="1:13" x14ac:dyDescent="0.25">
      <c r="A1348">
        <v>384356</v>
      </c>
      <c r="B1348">
        <v>349578</v>
      </c>
      <c r="C1348" t="s">
        <v>50</v>
      </c>
      <c r="D1348" t="s">
        <v>89</v>
      </c>
      <c r="E1348">
        <v>34</v>
      </c>
      <c r="F1348" s="11">
        <v>660074</v>
      </c>
      <c r="G1348" s="7" t="s">
        <v>165</v>
      </c>
      <c r="H1348" t="s">
        <v>153</v>
      </c>
      <c r="I1348" t="s">
        <v>294</v>
      </c>
      <c r="J1348" t="s">
        <v>18</v>
      </c>
      <c r="K1348" s="7" t="s">
        <v>148</v>
      </c>
      <c r="L1348" t="s">
        <v>294</v>
      </c>
      <c r="M1348" t="s">
        <v>294</v>
      </c>
    </row>
    <row r="1349" spans="1:13" x14ac:dyDescent="0.25">
      <c r="A1349">
        <v>384358</v>
      </c>
      <c r="B1349">
        <v>349578</v>
      </c>
      <c r="C1349" t="s">
        <v>50</v>
      </c>
      <c r="D1349" t="s">
        <v>89</v>
      </c>
      <c r="E1349">
        <v>34</v>
      </c>
      <c r="F1349" s="11">
        <v>787968</v>
      </c>
      <c r="G1349" s="7" t="s">
        <v>165</v>
      </c>
      <c r="H1349" t="s">
        <v>153</v>
      </c>
      <c r="I1349" t="s">
        <v>153</v>
      </c>
      <c r="J1349" t="s">
        <v>18</v>
      </c>
      <c r="K1349" s="7" t="s">
        <v>148</v>
      </c>
      <c r="L1349">
        <v>2.76</v>
      </c>
      <c r="M1349" s="12">
        <v>536</v>
      </c>
    </row>
    <row r="1350" spans="1:13" x14ac:dyDescent="0.25">
      <c r="A1350">
        <v>384360</v>
      </c>
      <c r="B1350">
        <v>349578</v>
      </c>
      <c r="C1350" t="s">
        <v>50</v>
      </c>
      <c r="D1350" t="s">
        <v>89</v>
      </c>
      <c r="E1350">
        <v>34</v>
      </c>
      <c r="F1350" s="11">
        <v>359871</v>
      </c>
      <c r="G1350" s="7" t="s">
        <v>165</v>
      </c>
      <c r="H1350" t="s">
        <v>153</v>
      </c>
      <c r="I1350" t="s">
        <v>153</v>
      </c>
      <c r="J1350" t="s">
        <v>18</v>
      </c>
      <c r="K1350" s="7" t="s">
        <v>148</v>
      </c>
      <c r="L1350">
        <v>2.76</v>
      </c>
      <c r="M1350" s="12">
        <v>360</v>
      </c>
    </row>
    <row r="1351" spans="1:13" x14ac:dyDescent="0.25">
      <c r="A1351">
        <v>384362</v>
      </c>
      <c r="B1351">
        <v>349578</v>
      </c>
      <c r="C1351" t="s">
        <v>50</v>
      </c>
      <c r="D1351" t="s">
        <v>89</v>
      </c>
      <c r="E1351">
        <v>34</v>
      </c>
      <c r="F1351" s="11">
        <v>1876007</v>
      </c>
      <c r="G1351" s="7" t="s">
        <v>165</v>
      </c>
      <c r="H1351" t="s">
        <v>153</v>
      </c>
      <c r="I1351" t="s">
        <v>294</v>
      </c>
      <c r="J1351" t="s">
        <v>18</v>
      </c>
      <c r="K1351" s="7" t="s">
        <v>148</v>
      </c>
      <c r="L1351" t="s">
        <v>294</v>
      </c>
      <c r="M1351" t="s">
        <v>294</v>
      </c>
    </row>
    <row r="1352" spans="1:13" x14ac:dyDescent="0.25">
      <c r="A1352">
        <v>390246</v>
      </c>
      <c r="B1352">
        <v>349400</v>
      </c>
      <c r="C1352" t="s">
        <v>50</v>
      </c>
      <c r="D1352" t="s">
        <v>86</v>
      </c>
      <c r="E1352">
        <v>16</v>
      </c>
      <c r="F1352" s="11" t="s">
        <v>225</v>
      </c>
      <c r="G1352" s="7" t="s">
        <v>165</v>
      </c>
      <c r="H1352" t="s">
        <v>153</v>
      </c>
      <c r="I1352" t="s">
        <v>294</v>
      </c>
      <c r="J1352" t="s">
        <v>18</v>
      </c>
      <c r="K1352" s="7" t="s">
        <v>148</v>
      </c>
      <c r="L1352" t="s">
        <v>294</v>
      </c>
      <c r="M1352" t="s">
        <v>294</v>
      </c>
    </row>
    <row r="1353" spans="1:13" x14ac:dyDescent="0.25">
      <c r="A1353">
        <v>390382</v>
      </c>
      <c r="B1353">
        <v>349400</v>
      </c>
      <c r="C1353" t="s">
        <v>50</v>
      </c>
      <c r="D1353" t="s">
        <v>86</v>
      </c>
      <c r="E1353">
        <v>16</v>
      </c>
      <c r="F1353" s="11">
        <v>39808651</v>
      </c>
      <c r="G1353" s="7" t="s">
        <v>165</v>
      </c>
      <c r="H1353" t="s">
        <v>153</v>
      </c>
      <c r="I1353" t="s">
        <v>294</v>
      </c>
      <c r="J1353" t="s">
        <v>18</v>
      </c>
      <c r="K1353" s="7" t="s">
        <v>148</v>
      </c>
      <c r="L1353" t="s">
        <v>294</v>
      </c>
      <c r="M1353" t="s">
        <v>294</v>
      </c>
    </row>
    <row r="1354" spans="1:13" x14ac:dyDescent="0.25">
      <c r="A1354">
        <v>390384</v>
      </c>
      <c r="B1354">
        <v>349400</v>
      </c>
      <c r="C1354" t="s">
        <v>50</v>
      </c>
      <c r="D1354" t="s">
        <v>86</v>
      </c>
      <c r="E1354">
        <v>16</v>
      </c>
      <c r="F1354" s="11">
        <v>284454</v>
      </c>
      <c r="G1354" s="7" t="s">
        <v>165</v>
      </c>
      <c r="H1354" t="s">
        <v>153</v>
      </c>
      <c r="I1354" t="s">
        <v>153</v>
      </c>
      <c r="J1354" t="s">
        <v>18</v>
      </c>
      <c r="K1354" s="7" t="s">
        <v>148</v>
      </c>
      <c r="L1354">
        <v>2.76</v>
      </c>
      <c r="M1354" s="12">
        <v>221</v>
      </c>
    </row>
    <row r="1355" spans="1:13" x14ac:dyDescent="0.25">
      <c r="A1355">
        <v>390386</v>
      </c>
      <c r="B1355">
        <v>349400</v>
      </c>
      <c r="C1355" t="s">
        <v>50</v>
      </c>
      <c r="D1355" t="s">
        <v>86</v>
      </c>
      <c r="E1355">
        <v>16</v>
      </c>
      <c r="F1355" s="11">
        <v>487847</v>
      </c>
      <c r="G1355" s="7" t="s">
        <v>165</v>
      </c>
      <c r="H1355" t="s">
        <v>153</v>
      </c>
      <c r="I1355" t="s">
        <v>153</v>
      </c>
      <c r="J1355" t="s">
        <v>18</v>
      </c>
      <c r="K1355" s="7" t="s">
        <v>148</v>
      </c>
      <c r="L1355">
        <v>2.76</v>
      </c>
      <c r="M1355" s="12">
        <v>117</v>
      </c>
    </row>
    <row r="1356" spans="1:13" x14ac:dyDescent="0.25">
      <c r="A1356">
        <v>390388</v>
      </c>
      <c r="B1356">
        <v>349400</v>
      </c>
      <c r="C1356" t="s">
        <v>50</v>
      </c>
      <c r="D1356" t="s">
        <v>86</v>
      </c>
      <c r="E1356">
        <v>16</v>
      </c>
      <c r="F1356" s="11">
        <v>329327</v>
      </c>
      <c r="G1356" s="7" t="s">
        <v>165</v>
      </c>
      <c r="H1356" t="s">
        <v>153</v>
      </c>
      <c r="I1356" t="s">
        <v>294</v>
      </c>
      <c r="J1356" t="s">
        <v>18</v>
      </c>
      <c r="K1356" s="7" t="s">
        <v>148</v>
      </c>
      <c r="L1356" t="s">
        <v>294</v>
      </c>
      <c r="M1356" t="s">
        <v>294</v>
      </c>
    </row>
    <row r="1357" spans="1:13" x14ac:dyDescent="0.25">
      <c r="A1357">
        <v>390390</v>
      </c>
      <c r="B1357">
        <v>349400</v>
      </c>
      <c r="C1357" t="s">
        <v>50</v>
      </c>
      <c r="D1357" t="s">
        <v>86</v>
      </c>
      <c r="E1357">
        <v>16</v>
      </c>
      <c r="F1357" s="11">
        <v>5295028</v>
      </c>
      <c r="G1357" s="7" t="s">
        <v>165</v>
      </c>
      <c r="H1357" t="s">
        <v>153</v>
      </c>
      <c r="I1357" t="s">
        <v>294</v>
      </c>
      <c r="J1357" t="s">
        <v>18</v>
      </c>
      <c r="K1357" s="7" t="s">
        <v>148</v>
      </c>
      <c r="L1357" t="s">
        <v>294</v>
      </c>
      <c r="M1357" t="s">
        <v>294</v>
      </c>
    </row>
    <row r="1358" spans="1:13" x14ac:dyDescent="0.25">
      <c r="A1358">
        <v>390392</v>
      </c>
      <c r="B1358">
        <v>349400</v>
      </c>
      <c r="C1358" t="s">
        <v>50</v>
      </c>
      <c r="D1358" t="s">
        <v>86</v>
      </c>
      <c r="E1358">
        <v>16</v>
      </c>
      <c r="F1358" s="11">
        <v>2282088</v>
      </c>
      <c r="G1358" s="7" t="s">
        <v>165</v>
      </c>
      <c r="H1358" t="s">
        <v>153</v>
      </c>
      <c r="I1358" t="s">
        <v>294</v>
      </c>
      <c r="J1358" t="s">
        <v>18</v>
      </c>
      <c r="K1358" s="7" t="s">
        <v>148</v>
      </c>
      <c r="L1358" t="s">
        <v>294</v>
      </c>
      <c r="M1358" t="s">
        <v>294</v>
      </c>
    </row>
    <row r="1359" spans="1:13" x14ac:dyDescent="0.25">
      <c r="A1359">
        <v>390394</v>
      </c>
      <c r="B1359">
        <v>349400</v>
      </c>
      <c r="C1359" t="s">
        <v>50</v>
      </c>
      <c r="D1359" t="s">
        <v>86</v>
      </c>
      <c r="E1359">
        <v>16</v>
      </c>
      <c r="F1359" s="11">
        <v>561072</v>
      </c>
      <c r="G1359" s="7" t="s">
        <v>165</v>
      </c>
      <c r="H1359" t="s">
        <v>153</v>
      </c>
      <c r="I1359" t="s">
        <v>153</v>
      </c>
      <c r="J1359" t="s">
        <v>18</v>
      </c>
      <c r="K1359" s="7" t="s">
        <v>148</v>
      </c>
      <c r="L1359">
        <v>2.76</v>
      </c>
      <c r="M1359" s="12">
        <v>124.8</v>
      </c>
    </row>
    <row r="1360" spans="1:13" x14ac:dyDescent="0.25">
      <c r="A1360">
        <v>390396</v>
      </c>
      <c r="B1360">
        <v>349400</v>
      </c>
      <c r="C1360" t="s">
        <v>50</v>
      </c>
      <c r="D1360" t="s">
        <v>86</v>
      </c>
      <c r="E1360">
        <v>16</v>
      </c>
      <c r="F1360" s="11">
        <v>40686146</v>
      </c>
      <c r="G1360" s="7" t="s">
        <v>165</v>
      </c>
      <c r="H1360" t="s">
        <v>153</v>
      </c>
      <c r="I1360" t="s">
        <v>294</v>
      </c>
      <c r="J1360" t="s">
        <v>18</v>
      </c>
      <c r="K1360" s="7" t="s">
        <v>148</v>
      </c>
      <c r="L1360" t="s">
        <v>294</v>
      </c>
      <c r="M1360" t="s">
        <v>294</v>
      </c>
    </row>
    <row r="1361" spans="1:13" x14ac:dyDescent="0.25">
      <c r="A1361">
        <v>390398</v>
      </c>
      <c r="B1361">
        <v>349400</v>
      </c>
      <c r="C1361" t="s">
        <v>50</v>
      </c>
      <c r="D1361" t="s">
        <v>86</v>
      </c>
      <c r="E1361">
        <v>16</v>
      </c>
      <c r="F1361" s="11">
        <v>153946</v>
      </c>
      <c r="G1361" s="7" t="s">
        <v>165</v>
      </c>
      <c r="H1361" t="s">
        <v>153</v>
      </c>
      <c r="I1361" t="s">
        <v>153</v>
      </c>
      <c r="J1361" t="s">
        <v>18</v>
      </c>
      <c r="K1361" s="7" t="s">
        <v>148</v>
      </c>
      <c r="L1361">
        <v>2.76</v>
      </c>
      <c r="M1361" s="12">
        <v>128</v>
      </c>
    </row>
    <row r="1362" spans="1:13" x14ac:dyDescent="0.25">
      <c r="A1362">
        <v>390401</v>
      </c>
      <c r="B1362">
        <v>349400</v>
      </c>
      <c r="C1362" t="s">
        <v>50</v>
      </c>
      <c r="D1362" t="s">
        <v>86</v>
      </c>
      <c r="E1362">
        <v>16</v>
      </c>
      <c r="F1362" s="11">
        <v>123643</v>
      </c>
      <c r="G1362" s="7" t="s">
        <v>165</v>
      </c>
      <c r="H1362" t="s">
        <v>153</v>
      </c>
      <c r="I1362" t="s">
        <v>294</v>
      </c>
      <c r="J1362" t="s">
        <v>18</v>
      </c>
      <c r="K1362" s="7" t="s">
        <v>148</v>
      </c>
      <c r="L1362" t="s">
        <v>294</v>
      </c>
      <c r="M1362" t="s">
        <v>294</v>
      </c>
    </row>
    <row r="1363" spans="1:13" x14ac:dyDescent="0.25">
      <c r="A1363">
        <v>390403</v>
      </c>
      <c r="B1363">
        <v>349400</v>
      </c>
      <c r="C1363" t="s">
        <v>50</v>
      </c>
      <c r="D1363" t="s">
        <v>86</v>
      </c>
      <c r="E1363">
        <v>16</v>
      </c>
      <c r="F1363" s="11">
        <v>169227</v>
      </c>
      <c r="G1363" s="7" t="s">
        <v>165</v>
      </c>
      <c r="H1363" t="s">
        <v>153</v>
      </c>
      <c r="I1363" t="s">
        <v>294</v>
      </c>
      <c r="J1363" t="s">
        <v>18</v>
      </c>
      <c r="K1363" s="7" t="s">
        <v>148</v>
      </c>
      <c r="L1363" t="s">
        <v>294</v>
      </c>
      <c r="M1363" t="s">
        <v>294</v>
      </c>
    </row>
    <row r="1364" spans="1:13" x14ac:dyDescent="0.25">
      <c r="A1364">
        <v>390565</v>
      </c>
      <c r="B1364">
        <v>349400</v>
      </c>
      <c r="C1364" t="s">
        <v>50</v>
      </c>
      <c r="D1364" t="s">
        <v>86</v>
      </c>
      <c r="E1364">
        <v>16</v>
      </c>
      <c r="F1364" s="11">
        <v>563253</v>
      </c>
      <c r="G1364" s="7" t="s">
        <v>165</v>
      </c>
      <c r="H1364" t="s">
        <v>153</v>
      </c>
      <c r="I1364" t="s">
        <v>294</v>
      </c>
      <c r="J1364" t="s">
        <v>18</v>
      </c>
      <c r="K1364" s="7" t="s">
        <v>148</v>
      </c>
      <c r="L1364" t="s">
        <v>294</v>
      </c>
      <c r="M1364" t="s">
        <v>294</v>
      </c>
    </row>
    <row r="1365" spans="1:13" x14ac:dyDescent="0.25">
      <c r="A1365">
        <v>390567</v>
      </c>
      <c r="B1365">
        <v>349400</v>
      </c>
      <c r="C1365" t="s">
        <v>50</v>
      </c>
      <c r="D1365" t="s">
        <v>86</v>
      </c>
      <c r="E1365">
        <v>16</v>
      </c>
      <c r="F1365" s="11">
        <v>264540</v>
      </c>
      <c r="G1365" s="7" t="s">
        <v>165</v>
      </c>
      <c r="H1365" t="s">
        <v>153</v>
      </c>
      <c r="I1365" t="s">
        <v>153</v>
      </c>
      <c r="J1365" t="s">
        <v>18</v>
      </c>
      <c r="K1365" s="7" t="s">
        <v>148</v>
      </c>
      <c r="L1365">
        <v>2.76</v>
      </c>
      <c r="M1365" s="12">
        <v>156</v>
      </c>
    </row>
    <row r="1366" spans="1:13" x14ac:dyDescent="0.25">
      <c r="A1366">
        <v>390569</v>
      </c>
      <c r="B1366">
        <v>349400</v>
      </c>
      <c r="C1366" t="s">
        <v>50</v>
      </c>
      <c r="D1366" t="s">
        <v>86</v>
      </c>
      <c r="E1366">
        <v>16</v>
      </c>
      <c r="F1366" s="11">
        <v>7818144</v>
      </c>
      <c r="G1366" s="7" t="s">
        <v>165</v>
      </c>
      <c r="H1366" t="s">
        <v>153</v>
      </c>
      <c r="I1366" t="s">
        <v>153</v>
      </c>
      <c r="J1366" t="s">
        <v>18</v>
      </c>
      <c r="K1366" s="7" t="s">
        <v>148</v>
      </c>
      <c r="L1366">
        <v>2.76</v>
      </c>
      <c r="M1366" s="12">
        <v>226</v>
      </c>
    </row>
    <row r="1367" spans="1:13" x14ac:dyDescent="0.25">
      <c r="A1367">
        <v>390572</v>
      </c>
      <c r="B1367">
        <v>349400</v>
      </c>
      <c r="C1367" t="s">
        <v>50</v>
      </c>
      <c r="D1367" t="s">
        <v>86</v>
      </c>
      <c r="E1367">
        <v>16</v>
      </c>
      <c r="F1367" s="11">
        <v>254332</v>
      </c>
      <c r="G1367" s="7" t="s">
        <v>165</v>
      </c>
      <c r="H1367" t="s">
        <v>153</v>
      </c>
      <c r="I1367" t="s">
        <v>294</v>
      </c>
      <c r="J1367" t="s">
        <v>18</v>
      </c>
      <c r="K1367" s="7" t="s">
        <v>148</v>
      </c>
      <c r="L1367" t="s">
        <v>294</v>
      </c>
      <c r="M1367" t="s">
        <v>294</v>
      </c>
    </row>
    <row r="1368" spans="1:13" x14ac:dyDescent="0.25">
      <c r="A1368">
        <v>390575</v>
      </c>
      <c r="B1368">
        <v>349400</v>
      </c>
      <c r="C1368" t="s">
        <v>50</v>
      </c>
      <c r="D1368" t="s">
        <v>86</v>
      </c>
      <c r="E1368">
        <v>16</v>
      </c>
      <c r="F1368" s="11" t="s">
        <v>226</v>
      </c>
      <c r="G1368" s="7" t="s">
        <v>165</v>
      </c>
      <c r="H1368" t="s">
        <v>153</v>
      </c>
      <c r="I1368" t="s">
        <v>153</v>
      </c>
      <c r="J1368" t="s">
        <v>18</v>
      </c>
      <c r="K1368" s="7" t="s">
        <v>149</v>
      </c>
      <c r="L1368">
        <v>4.2110000000000003</v>
      </c>
      <c r="M1368" s="12">
        <v>30.66</v>
      </c>
    </row>
    <row r="1369" spans="1:13" x14ac:dyDescent="0.25">
      <c r="A1369">
        <v>398964</v>
      </c>
      <c r="B1369">
        <v>349628</v>
      </c>
      <c r="C1369" t="s">
        <v>50</v>
      </c>
      <c r="D1369" t="s">
        <v>91</v>
      </c>
      <c r="E1369">
        <v>22</v>
      </c>
      <c r="F1369" s="11">
        <v>692259</v>
      </c>
      <c r="G1369" s="7" t="s">
        <v>165</v>
      </c>
      <c r="H1369" t="s">
        <v>153</v>
      </c>
      <c r="I1369" t="s">
        <v>294</v>
      </c>
      <c r="J1369" t="s">
        <v>18</v>
      </c>
      <c r="K1369" s="7" t="s">
        <v>148</v>
      </c>
      <c r="L1369" t="s">
        <v>294</v>
      </c>
      <c r="M1369" t="s">
        <v>294</v>
      </c>
    </row>
    <row r="1370" spans="1:13" x14ac:dyDescent="0.25">
      <c r="A1370">
        <v>399179</v>
      </c>
      <c r="B1370">
        <v>349628</v>
      </c>
      <c r="C1370" t="s">
        <v>50</v>
      </c>
      <c r="D1370" t="s">
        <v>91</v>
      </c>
      <c r="E1370">
        <v>22</v>
      </c>
      <c r="F1370" s="11">
        <v>850</v>
      </c>
      <c r="G1370" s="7" t="s">
        <v>165</v>
      </c>
      <c r="H1370" t="s">
        <v>153</v>
      </c>
      <c r="I1370" t="s">
        <v>153</v>
      </c>
      <c r="J1370" t="s">
        <v>18</v>
      </c>
      <c r="K1370" s="7" t="s">
        <v>148</v>
      </c>
      <c r="L1370">
        <v>2.76</v>
      </c>
      <c r="M1370" s="12">
        <v>139</v>
      </c>
    </row>
    <row r="1371" spans="1:13" x14ac:dyDescent="0.25">
      <c r="A1371">
        <v>399183</v>
      </c>
      <c r="B1371">
        <v>349628</v>
      </c>
      <c r="C1371" t="s">
        <v>50</v>
      </c>
      <c r="D1371" t="s">
        <v>91</v>
      </c>
      <c r="E1371">
        <v>22</v>
      </c>
      <c r="F1371" s="11">
        <v>58216521</v>
      </c>
      <c r="G1371" s="7" t="s">
        <v>170</v>
      </c>
      <c r="H1371" t="s">
        <v>153</v>
      </c>
      <c r="I1371" t="s">
        <v>153</v>
      </c>
      <c r="J1371" t="s">
        <v>18</v>
      </c>
      <c r="K1371" s="7" t="s">
        <v>148</v>
      </c>
      <c r="L1371">
        <v>2.76</v>
      </c>
      <c r="M1371" s="12">
        <v>257</v>
      </c>
    </row>
    <row r="1372" spans="1:13" x14ac:dyDescent="0.25">
      <c r="A1372">
        <v>399186</v>
      </c>
      <c r="B1372">
        <v>349628</v>
      </c>
      <c r="C1372" t="s">
        <v>50</v>
      </c>
      <c r="D1372" t="s">
        <v>91</v>
      </c>
      <c r="E1372">
        <v>22</v>
      </c>
      <c r="F1372" s="11">
        <v>65113206</v>
      </c>
      <c r="G1372" s="7" t="s">
        <v>165</v>
      </c>
      <c r="H1372" t="s">
        <v>153</v>
      </c>
      <c r="I1372" t="s">
        <v>153</v>
      </c>
      <c r="J1372" t="s">
        <v>18</v>
      </c>
      <c r="K1372" s="7" t="s">
        <v>148</v>
      </c>
      <c r="L1372">
        <v>2.76</v>
      </c>
      <c r="M1372" s="12">
        <v>355</v>
      </c>
    </row>
    <row r="1373" spans="1:13" x14ac:dyDescent="0.25">
      <c r="A1373">
        <v>399188</v>
      </c>
      <c r="B1373">
        <v>349628</v>
      </c>
      <c r="C1373" t="s">
        <v>50</v>
      </c>
      <c r="D1373" t="s">
        <v>91</v>
      </c>
      <c r="E1373">
        <v>22</v>
      </c>
      <c r="F1373" s="11">
        <v>22941</v>
      </c>
      <c r="G1373" s="7" t="s">
        <v>165</v>
      </c>
      <c r="H1373" t="s">
        <v>153</v>
      </c>
      <c r="I1373" t="s">
        <v>153</v>
      </c>
      <c r="J1373" t="s">
        <v>18</v>
      </c>
      <c r="K1373" s="7" t="s">
        <v>148</v>
      </c>
      <c r="L1373">
        <v>2.76</v>
      </c>
      <c r="M1373" s="12">
        <v>60</v>
      </c>
    </row>
    <row r="1374" spans="1:13" x14ac:dyDescent="0.25">
      <c r="A1374">
        <v>399190</v>
      </c>
      <c r="B1374">
        <v>349628</v>
      </c>
      <c r="C1374" t="s">
        <v>50</v>
      </c>
      <c r="D1374" t="s">
        <v>91</v>
      </c>
      <c r="E1374">
        <v>22</v>
      </c>
      <c r="F1374" s="11">
        <v>22911</v>
      </c>
      <c r="G1374" s="7" t="s">
        <v>165</v>
      </c>
      <c r="H1374" t="s">
        <v>153</v>
      </c>
      <c r="I1374" t="s">
        <v>153</v>
      </c>
      <c r="J1374" t="s">
        <v>18</v>
      </c>
      <c r="K1374" s="7" t="s">
        <v>148</v>
      </c>
      <c r="L1374">
        <v>2.76</v>
      </c>
      <c r="M1374" s="12">
        <v>186</v>
      </c>
    </row>
    <row r="1375" spans="1:13" x14ac:dyDescent="0.25">
      <c r="A1375">
        <v>400149</v>
      </c>
      <c r="B1375">
        <v>349561</v>
      </c>
      <c r="C1375" t="s">
        <v>50</v>
      </c>
      <c r="D1375" t="s">
        <v>88</v>
      </c>
      <c r="E1375">
        <v>25</v>
      </c>
      <c r="F1375" s="11">
        <v>36692374</v>
      </c>
      <c r="G1375" s="7" t="s">
        <v>165</v>
      </c>
      <c r="H1375" t="s">
        <v>153</v>
      </c>
      <c r="I1375" t="s">
        <v>153</v>
      </c>
      <c r="J1375" t="s">
        <v>18</v>
      </c>
      <c r="K1375" s="7" t="s">
        <v>148</v>
      </c>
      <c r="L1375">
        <v>2.76</v>
      </c>
      <c r="M1375" s="12">
        <v>99</v>
      </c>
    </row>
    <row r="1376" spans="1:13" x14ac:dyDescent="0.25">
      <c r="A1376">
        <v>400149</v>
      </c>
      <c r="B1376">
        <v>349561</v>
      </c>
      <c r="C1376" t="s">
        <v>50</v>
      </c>
      <c r="D1376" t="s">
        <v>88</v>
      </c>
      <c r="E1376">
        <v>25</v>
      </c>
      <c r="F1376" s="11">
        <v>612479</v>
      </c>
      <c r="G1376" s="7" t="s">
        <v>170</v>
      </c>
      <c r="H1376" t="s">
        <v>153</v>
      </c>
      <c r="I1376" t="s">
        <v>153</v>
      </c>
      <c r="J1376" t="s">
        <v>18</v>
      </c>
      <c r="K1376" s="7" t="s">
        <v>148</v>
      </c>
      <c r="L1376">
        <v>2.76</v>
      </c>
      <c r="M1376" s="12">
        <v>454</v>
      </c>
    </row>
    <row r="1377" spans="1:13" x14ac:dyDescent="0.25">
      <c r="A1377">
        <v>400151</v>
      </c>
      <c r="B1377">
        <v>349561</v>
      </c>
      <c r="C1377" t="s">
        <v>50</v>
      </c>
      <c r="D1377" t="s">
        <v>88</v>
      </c>
      <c r="E1377">
        <v>25</v>
      </c>
      <c r="F1377" s="11">
        <v>7470016002843</v>
      </c>
      <c r="G1377" s="7" t="s">
        <v>165</v>
      </c>
      <c r="H1377" t="s">
        <v>153</v>
      </c>
      <c r="I1377" t="s">
        <v>153</v>
      </c>
      <c r="J1377" t="s">
        <v>18</v>
      </c>
      <c r="K1377" s="7" t="s">
        <v>148</v>
      </c>
      <c r="L1377">
        <v>2.76</v>
      </c>
      <c r="M1377" s="12">
        <v>50</v>
      </c>
    </row>
    <row r="1378" spans="1:13" x14ac:dyDescent="0.25">
      <c r="A1378">
        <v>400153</v>
      </c>
      <c r="B1378">
        <v>349561</v>
      </c>
      <c r="C1378" t="s">
        <v>50</v>
      </c>
      <c r="D1378" t="s">
        <v>88</v>
      </c>
      <c r="E1378">
        <v>25</v>
      </c>
      <c r="F1378" s="11">
        <v>25213962</v>
      </c>
      <c r="G1378" s="7" t="s">
        <v>165</v>
      </c>
      <c r="H1378" t="s">
        <v>153</v>
      </c>
      <c r="I1378" t="s">
        <v>153</v>
      </c>
      <c r="J1378" t="s">
        <v>18</v>
      </c>
      <c r="K1378" s="7" t="s">
        <v>148</v>
      </c>
      <c r="L1378">
        <v>2.76</v>
      </c>
      <c r="M1378" s="12">
        <v>160</v>
      </c>
    </row>
    <row r="1379" spans="1:13" x14ac:dyDescent="0.25">
      <c r="A1379">
        <v>400155</v>
      </c>
      <c r="B1379">
        <v>349561</v>
      </c>
      <c r="C1379" t="s">
        <v>50</v>
      </c>
      <c r="D1379" t="s">
        <v>88</v>
      </c>
      <c r="E1379">
        <v>25</v>
      </c>
      <c r="F1379" s="11">
        <v>445777</v>
      </c>
      <c r="G1379" s="7" t="s">
        <v>165</v>
      </c>
      <c r="H1379" t="s">
        <v>153</v>
      </c>
      <c r="I1379" t="s">
        <v>153</v>
      </c>
      <c r="J1379" t="s">
        <v>18</v>
      </c>
      <c r="K1379" s="7" t="s">
        <v>148</v>
      </c>
      <c r="L1379">
        <v>2.76</v>
      </c>
      <c r="M1379" s="12">
        <v>233</v>
      </c>
    </row>
    <row r="1380" spans="1:13" x14ac:dyDescent="0.25">
      <c r="A1380">
        <v>400161</v>
      </c>
      <c r="B1380">
        <v>349561</v>
      </c>
      <c r="C1380" t="s">
        <v>50</v>
      </c>
      <c r="D1380" t="s">
        <v>88</v>
      </c>
      <c r="E1380">
        <v>25</v>
      </c>
      <c r="F1380" s="11">
        <v>17617183</v>
      </c>
      <c r="G1380" s="7" t="s">
        <v>170</v>
      </c>
      <c r="H1380" t="s">
        <v>153</v>
      </c>
      <c r="I1380" t="s">
        <v>294</v>
      </c>
      <c r="J1380" t="s">
        <v>18</v>
      </c>
      <c r="K1380" s="7" t="s">
        <v>148</v>
      </c>
      <c r="L1380" t="s">
        <v>294</v>
      </c>
      <c r="M1380" t="s">
        <v>294</v>
      </c>
    </row>
    <row r="1381" spans="1:13" x14ac:dyDescent="0.25">
      <c r="A1381">
        <v>400163</v>
      </c>
      <c r="B1381">
        <v>349561</v>
      </c>
      <c r="C1381" t="s">
        <v>50</v>
      </c>
      <c r="D1381" t="s">
        <v>88</v>
      </c>
      <c r="E1381">
        <v>25</v>
      </c>
      <c r="F1381" s="11">
        <v>283721</v>
      </c>
      <c r="G1381" s="7" t="s">
        <v>165</v>
      </c>
      <c r="H1381" t="s">
        <v>153</v>
      </c>
      <c r="I1381" t="s">
        <v>294</v>
      </c>
      <c r="J1381" t="s">
        <v>18</v>
      </c>
      <c r="K1381" s="7" t="s">
        <v>148</v>
      </c>
      <c r="L1381" t="s">
        <v>294</v>
      </c>
      <c r="M1381" t="s">
        <v>294</v>
      </c>
    </row>
    <row r="1382" spans="1:13" x14ac:dyDescent="0.25">
      <c r="A1382">
        <v>400171</v>
      </c>
      <c r="B1382">
        <v>349561</v>
      </c>
      <c r="C1382" t="s">
        <v>50</v>
      </c>
      <c r="D1382" t="s">
        <v>88</v>
      </c>
      <c r="E1382">
        <v>25</v>
      </c>
      <c r="F1382" s="11">
        <v>35132</v>
      </c>
      <c r="G1382" s="7" t="s">
        <v>170</v>
      </c>
      <c r="H1382" t="s">
        <v>153</v>
      </c>
      <c r="I1382" t="s">
        <v>153</v>
      </c>
      <c r="J1382" t="s">
        <v>18</v>
      </c>
      <c r="K1382" s="7" t="s">
        <v>148</v>
      </c>
      <c r="L1382">
        <v>2.76</v>
      </c>
      <c r="M1382" s="12">
        <v>125</v>
      </c>
    </row>
    <row r="1383" spans="1:13" x14ac:dyDescent="0.25">
      <c r="A1383">
        <v>400174</v>
      </c>
      <c r="B1383">
        <v>349561</v>
      </c>
      <c r="C1383" t="s">
        <v>50</v>
      </c>
      <c r="D1383" t="s">
        <v>88</v>
      </c>
      <c r="E1383">
        <v>25</v>
      </c>
      <c r="F1383" s="11">
        <v>17617183</v>
      </c>
      <c r="G1383" s="7" t="s">
        <v>170</v>
      </c>
      <c r="H1383" t="s">
        <v>153</v>
      </c>
      <c r="I1383" t="s">
        <v>294</v>
      </c>
      <c r="J1383" t="s">
        <v>18</v>
      </c>
      <c r="K1383" s="7" t="s">
        <v>148</v>
      </c>
      <c r="L1383" t="s">
        <v>294</v>
      </c>
      <c r="M1383" t="s">
        <v>294</v>
      </c>
    </row>
    <row r="1384" spans="1:13" x14ac:dyDescent="0.25">
      <c r="A1384">
        <v>400202</v>
      </c>
      <c r="B1384">
        <v>349561</v>
      </c>
      <c r="C1384" t="s">
        <v>50</v>
      </c>
      <c r="D1384" t="s">
        <v>88</v>
      </c>
      <c r="E1384">
        <v>25</v>
      </c>
      <c r="F1384" s="11">
        <v>12113</v>
      </c>
      <c r="G1384" s="7" t="s">
        <v>165</v>
      </c>
      <c r="H1384" t="s">
        <v>153</v>
      </c>
      <c r="I1384" t="s">
        <v>294</v>
      </c>
      <c r="J1384" t="s">
        <v>18</v>
      </c>
      <c r="K1384" s="7" t="s">
        <v>148</v>
      </c>
      <c r="L1384" t="s">
        <v>294</v>
      </c>
      <c r="M1384" t="s">
        <v>294</v>
      </c>
    </row>
    <row r="1385" spans="1:13" x14ac:dyDescent="0.25">
      <c r="A1385">
        <v>400206</v>
      </c>
      <c r="B1385">
        <v>349561</v>
      </c>
      <c r="C1385" t="s">
        <v>50</v>
      </c>
      <c r="D1385" t="s">
        <v>88</v>
      </c>
      <c r="E1385">
        <v>25</v>
      </c>
      <c r="F1385" s="11">
        <v>35132</v>
      </c>
      <c r="G1385" s="7" t="s">
        <v>170</v>
      </c>
      <c r="H1385" t="s">
        <v>153</v>
      </c>
      <c r="I1385" t="s">
        <v>153</v>
      </c>
      <c r="J1385" t="s">
        <v>18</v>
      </c>
      <c r="K1385" s="7" t="s">
        <v>148</v>
      </c>
      <c r="L1385">
        <v>2.76</v>
      </c>
      <c r="M1385" s="12">
        <v>125</v>
      </c>
    </row>
    <row r="1386" spans="1:13" x14ac:dyDescent="0.25">
      <c r="A1386">
        <v>400210</v>
      </c>
      <c r="B1386">
        <v>349561</v>
      </c>
      <c r="C1386" t="s">
        <v>50</v>
      </c>
      <c r="D1386" t="s">
        <v>88</v>
      </c>
      <c r="E1386">
        <v>25</v>
      </c>
      <c r="F1386" s="11">
        <v>80006</v>
      </c>
      <c r="G1386" s="7" t="s">
        <v>170</v>
      </c>
      <c r="H1386" t="s">
        <v>153</v>
      </c>
      <c r="I1386" t="s">
        <v>294</v>
      </c>
      <c r="J1386" t="s">
        <v>18</v>
      </c>
      <c r="K1386" s="7" t="s">
        <v>148</v>
      </c>
      <c r="L1386" t="s">
        <v>294</v>
      </c>
      <c r="M1386" t="s">
        <v>294</v>
      </c>
    </row>
    <row r="1387" spans="1:13" x14ac:dyDescent="0.25">
      <c r="A1387">
        <v>400256</v>
      </c>
      <c r="B1387">
        <v>349561</v>
      </c>
      <c r="C1387" t="s">
        <v>50</v>
      </c>
      <c r="D1387" t="s">
        <v>88</v>
      </c>
      <c r="E1387">
        <v>25</v>
      </c>
      <c r="F1387" s="11">
        <v>10998</v>
      </c>
      <c r="G1387" s="7" t="s">
        <v>170</v>
      </c>
      <c r="H1387" t="s">
        <v>153</v>
      </c>
      <c r="I1387" t="s">
        <v>294</v>
      </c>
      <c r="J1387" t="s">
        <v>18</v>
      </c>
      <c r="K1387" s="7" t="s">
        <v>148</v>
      </c>
      <c r="L1387" t="s">
        <v>294</v>
      </c>
      <c r="M1387" t="s">
        <v>294</v>
      </c>
    </row>
    <row r="1388" spans="1:13" x14ac:dyDescent="0.25">
      <c r="A1388">
        <v>400259</v>
      </c>
      <c r="B1388">
        <v>349561</v>
      </c>
      <c r="C1388" t="s">
        <v>50</v>
      </c>
      <c r="D1388" t="s">
        <v>88</v>
      </c>
      <c r="E1388">
        <v>25</v>
      </c>
      <c r="F1388" s="11">
        <v>315215</v>
      </c>
      <c r="G1388" s="7" t="s">
        <v>170</v>
      </c>
      <c r="H1388" t="s">
        <v>153</v>
      </c>
      <c r="I1388" t="s">
        <v>153</v>
      </c>
      <c r="J1388" t="s">
        <v>18</v>
      </c>
      <c r="K1388" s="7" t="s">
        <v>148</v>
      </c>
      <c r="L1388">
        <v>2.76</v>
      </c>
      <c r="M1388" s="12">
        <v>95</v>
      </c>
    </row>
    <row r="1389" spans="1:13" x14ac:dyDescent="0.25">
      <c r="A1389">
        <v>400261</v>
      </c>
      <c r="B1389">
        <v>349561</v>
      </c>
      <c r="C1389" t="s">
        <v>50</v>
      </c>
      <c r="D1389" t="s">
        <v>88</v>
      </c>
      <c r="E1389">
        <v>25</v>
      </c>
      <c r="F1389" s="11">
        <v>18881772</v>
      </c>
      <c r="G1389" s="7" t="s">
        <v>165</v>
      </c>
      <c r="H1389" t="s">
        <v>153</v>
      </c>
      <c r="I1389" t="s">
        <v>153</v>
      </c>
      <c r="J1389" t="s">
        <v>18</v>
      </c>
      <c r="K1389" s="7" t="s">
        <v>148</v>
      </c>
      <c r="L1389">
        <v>2.76</v>
      </c>
      <c r="M1389" s="12">
        <v>86</v>
      </c>
    </row>
    <row r="1390" spans="1:13" x14ac:dyDescent="0.25">
      <c r="A1390">
        <v>400261</v>
      </c>
      <c r="B1390">
        <v>349561</v>
      </c>
      <c r="C1390" t="s">
        <v>50</v>
      </c>
      <c r="D1390" t="s">
        <v>88</v>
      </c>
      <c r="E1390">
        <v>25</v>
      </c>
      <c r="F1390" s="11">
        <v>612479</v>
      </c>
      <c r="G1390" s="7" t="s">
        <v>170</v>
      </c>
      <c r="H1390" t="s">
        <v>153</v>
      </c>
      <c r="I1390" t="s">
        <v>153</v>
      </c>
      <c r="J1390" t="s">
        <v>18</v>
      </c>
      <c r="K1390" s="7" t="s">
        <v>148</v>
      </c>
      <c r="L1390">
        <v>2.76</v>
      </c>
      <c r="M1390" s="12">
        <v>454</v>
      </c>
    </row>
    <row r="1391" spans="1:13" x14ac:dyDescent="0.25">
      <c r="A1391">
        <v>400270</v>
      </c>
      <c r="B1391">
        <v>349561</v>
      </c>
      <c r="C1391" t="s">
        <v>50</v>
      </c>
      <c r="D1391" t="s">
        <v>88</v>
      </c>
      <c r="E1391">
        <v>25</v>
      </c>
      <c r="F1391" s="11">
        <v>6012124</v>
      </c>
      <c r="G1391" s="7" t="s">
        <v>165</v>
      </c>
      <c r="H1391" t="s">
        <v>153</v>
      </c>
      <c r="I1391" t="s">
        <v>153</v>
      </c>
      <c r="J1391" t="s">
        <v>18</v>
      </c>
      <c r="K1391" s="7" t="s">
        <v>148</v>
      </c>
      <c r="L1391">
        <v>2.76</v>
      </c>
      <c r="M1391" s="12">
        <v>217</v>
      </c>
    </row>
    <row r="1392" spans="1:13" x14ac:dyDescent="0.25">
      <c r="A1392">
        <v>400339</v>
      </c>
      <c r="B1392">
        <v>349561</v>
      </c>
      <c r="C1392" t="s">
        <v>50</v>
      </c>
      <c r="D1392" t="s">
        <v>88</v>
      </c>
      <c r="E1392">
        <v>25</v>
      </c>
      <c r="F1392" s="11">
        <v>17617183</v>
      </c>
      <c r="G1392" s="7" t="s">
        <v>170</v>
      </c>
      <c r="H1392" t="s">
        <v>153</v>
      </c>
      <c r="I1392" t="s">
        <v>294</v>
      </c>
      <c r="J1392" t="s">
        <v>18</v>
      </c>
      <c r="K1392" s="7" t="s">
        <v>148</v>
      </c>
      <c r="L1392" t="s">
        <v>294</v>
      </c>
      <c r="M1392" t="s">
        <v>294</v>
      </c>
    </row>
    <row r="1393" spans="1:13" x14ac:dyDescent="0.25">
      <c r="A1393">
        <v>400342</v>
      </c>
      <c r="B1393">
        <v>349561</v>
      </c>
      <c r="C1393" t="s">
        <v>50</v>
      </c>
      <c r="D1393" t="s">
        <v>88</v>
      </c>
      <c r="E1393">
        <v>25</v>
      </c>
      <c r="F1393" s="11">
        <v>43003770</v>
      </c>
      <c r="G1393" s="7" t="s">
        <v>165</v>
      </c>
      <c r="H1393" t="s">
        <v>153</v>
      </c>
      <c r="I1393" t="s">
        <v>294</v>
      </c>
      <c r="J1393" t="s">
        <v>18</v>
      </c>
      <c r="K1393" s="7" t="s">
        <v>148</v>
      </c>
      <c r="L1393" t="s">
        <v>294</v>
      </c>
      <c r="M1393" t="s">
        <v>294</v>
      </c>
    </row>
    <row r="1394" spans="1:13" x14ac:dyDescent="0.25">
      <c r="A1394">
        <v>400342</v>
      </c>
      <c r="B1394">
        <v>349561</v>
      </c>
      <c r="C1394" t="s">
        <v>50</v>
      </c>
      <c r="D1394" t="s">
        <v>88</v>
      </c>
      <c r="E1394">
        <v>25</v>
      </c>
      <c r="F1394" s="11">
        <v>58194683</v>
      </c>
      <c r="G1394" s="7" t="s">
        <v>170</v>
      </c>
      <c r="H1394" t="s">
        <v>153</v>
      </c>
      <c r="I1394" t="s">
        <v>153</v>
      </c>
      <c r="J1394" t="s">
        <v>18</v>
      </c>
      <c r="K1394" s="7" t="s">
        <v>148</v>
      </c>
      <c r="L1394">
        <v>2.76</v>
      </c>
      <c r="M1394" s="12">
        <v>102</v>
      </c>
    </row>
    <row r="1395" spans="1:13" x14ac:dyDescent="0.25">
      <c r="A1395">
        <v>400345</v>
      </c>
      <c r="B1395">
        <v>349561</v>
      </c>
      <c r="C1395" t="s">
        <v>50</v>
      </c>
      <c r="D1395" t="s">
        <v>88</v>
      </c>
      <c r="E1395">
        <v>25</v>
      </c>
      <c r="F1395" s="11">
        <v>283436</v>
      </c>
      <c r="G1395" s="7" t="s">
        <v>165</v>
      </c>
      <c r="H1395" t="s">
        <v>153</v>
      </c>
      <c r="I1395" t="s">
        <v>153</v>
      </c>
      <c r="J1395" t="s">
        <v>18</v>
      </c>
      <c r="K1395" s="7" t="s">
        <v>148</v>
      </c>
      <c r="L1395">
        <v>2.76</v>
      </c>
      <c r="M1395" s="12">
        <v>200</v>
      </c>
    </row>
    <row r="1396" spans="1:13" x14ac:dyDescent="0.25">
      <c r="A1396">
        <v>400348</v>
      </c>
      <c r="B1396">
        <v>349561</v>
      </c>
      <c r="C1396" t="s">
        <v>50</v>
      </c>
      <c r="D1396" t="s">
        <v>88</v>
      </c>
      <c r="E1396">
        <v>25</v>
      </c>
      <c r="F1396" s="11">
        <v>59263734</v>
      </c>
      <c r="G1396" s="7" t="s">
        <v>165</v>
      </c>
      <c r="H1396" t="s">
        <v>153</v>
      </c>
      <c r="I1396" t="s">
        <v>153</v>
      </c>
      <c r="J1396" t="s">
        <v>18</v>
      </c>
      <c r="K1396" s="7" t="s">
        <v>149</v>
      </c>
      <c r="L1396">
        <v>4.2110000000000003</v>
      </c>
      <c r="M1396" s="12">
        <v>91.89</v>
      </c>
    </row>
    <row r="1397" spans="1:13" x14ac:dyDescent="0.25">
      <c r="A1397">
        <v>400350</v>
      </c>
      <c r="B1397">
        <v>349561</v>
      </c>
      <c r="C1397" t="s">
        <v>50</v>
      </c>
      <c r="D1397" t="s">
        <v>88</v>
      </c>
      <c r="E1397">
        <v>25</v>
      </c>
      <c r="F1397" s="11">
        <v>5185</v>
      </c>
      <c r="G1397" s="7" t="s">
        <v>165</v>
      </c>
      <c r="H1397" t="s">
        <v>153</v>
      </c>
      <c r="I1397" t="s">
        <v>153</v>
      </c>
      <c r="J1397" t="s">
        <v>18</v>
      </c>
      <c r="K1397" s="7" t="s">
        <v>149</v>
      </c>
      <c r="L1397">
        <v>4.2110000000000003</v>
      </c>
      <c r="M1397" s="12">
        <v>7182.17</v>
      </c>
    </row>
    <row r="1398" spans="1:13" x14ac:dyDescent="0.25">
      <c r="A1398">
        <v>400354</v>
      </c>
      <c r="B1398">
        <v>349561</v>
      </c>
      <c r="C1398" t="s">
        <v>50</v>
      </c>
      <c r="D1398" t="s">
        <v>88</v>
      </c>
      <c r="E1398">
        <v>25</v>
      </c>
      <c r="F1398" s="11">
        <v>127239315</v>
      </c>
      <c r="G1398" s="7" t="s">
        <v>165</v>
      </c>
      <c r="H1398" t="s">
        <v>153</v>
      </c>
      <c r="I1398" t="s">
        <v>153</v>
      </c>
      <c r="J1398" t="s">
        <v>18</v>
      </c>
      <c r="K1398" s="7" t="s">
        <v>148</v>
      </c>
      <c r="L1398">
        <v>2.76</v>
      </c>
      <c r="M1398" s="12">
        <v>33</v>
      </c>
    </row>
    <row r="1399" spans="1:13" x14ac:dyDescent="0.25">
      <c r="A1399">
        <v>400354</v>
      </c>
      <c r="B1399">
        <v>349561</v>
      </c>
      <c r="C1399" t="s">
        <v>50</v>
      </c>
      <c r="D1399" t="s">
        <v>88</v>
      </c>
      <c r="E1399">
        <v>25</v>
      </c>
      <c r="F1399" s="11">
        <v>612479</v>
      </c>
      <c r="G1399" s="7" t="s">
        <v>170</v>
      </c>
      <c r="H1399" t="s">
        <v>153</v>
      </c>
      <c r="I1399" t="s">
        <v>153</v>
      </c>
      <c r="J1399" t="s">
        <v>18</v>
      </c>
      <c r="K1399" s="7" t="s">
        <v>148</v>
      </c>
      <c r="L1399">
        <v>2.76</v>
      </c>
      <c r="M1399" s="12">
        <v>454</v>
      </c>
    </row>
    <row r="1400" spans="1:13" x14ac:dyDescent="0.25">
      <c r="A1400">
        <v>400378</v>
      </c>
      <c r="B1400">
        <v>349561</v>
      </c>
      <c r="C1400" t="s">
        <v>50</v>
      </c>
      <c r="D1400" t="s">
        <v>88</v>
      </c>
      <c r="E1400">
        <v>25</v>
      </c>
      <c r="F1400" s="11">
        <v>345556</v>
      </c>
      <c r="G1400" s="7" t="s">
        <v>165</v>
      </c>
      <c r="H1400" t="s">
        <v>153</v>
      </c>
      <c r="I1400" t="s">
        <v>153</v>
      </c>
      <c r="J1400" t="s">
        <v>18</v>
      </c>
      <c r="K1400" s="7" t="s">
        <v>148</v>
      </c>
      <c r="L1400">
        <v>2.76</v>
      </c>
      <c r="M1400" s="12">
        <v>50</v>
      </c>
    </row>
    <row r="1401" spans="1:13" x14ac:dyDescent="0.25">
      <c r="A1401">
        <v>400378</v>
      </c>
      <c r="B1401">
        <v>349561</v>
      </c>
      <c r="C1401" t="s">
        <v>50</v>
      </c>
      <c r="D1401" t="s">
        <v>88</v>
      </c>
      <c r="E1401">
        <v>25</v>
      </c>
      <c r="F1401" s="11">
        <v>612479</v>
      </c>
      <c r="G1401" s="7" t="s">
        <v>170</v>
      </c>
      <c r="H1401" t="s">
        <v>153</v>
      </c>
      <c r="I1401" t="s">
        <v>153</v>
      </c>
      <c r="J1401" t="s">
        <v>18</v>
      </c>
      <c r="K1401" s="7" t="s">
        <v>148</v>
      </c>
      <c r="L1401">
        <v>2.76</v>
      </c>
      <c r="M1401" s="12">
        <v>454</v>
      </c>
    </row>
    <row r="1402" spans="1:13" x14ac:dyDescent="0.25">
      <c r="A1402">
        <v>400380</v>
      </c>
      <c r="B1402">
        <v>349561</v>
      </c>
      <c r="C1402" t="s">
        <v>50</v>
      </c>
      <c r="D1402" t="s">
        <v>88</v>
      </c>
      <c r="E1402">
        <v>25</v>
      </c>
      <c r="F1402" s="11">
        <v>904099</v>
      </c>
      <c r="G1402" s="7" t="s">
        <v>165</v>
      </c>
      <c r="H1402" t="s">
        <v>153</v>
      </c>
      <c r="I1402" t="s">
        <v>153</v>
      </c>
      <c r="J1402" t="s">
        <v>18</v>
      </c>
      <c r="K1402" s="7" t="s">
        <v>149</v>
      </c>
      <c r="L1402">
        <v>4.2110000000000003</v>
      </c>
      <c r="M1402" s="12">
        <v>2695.0140000000001</v>
      </c>
    </row>
    <row r="1403" spans="1:13" x14ac:dyDescent="0.25">
      <c r="A1403">
        <v>400381</v>
      </c>
      <c r="B1403">
        <v>349561</v>
      </c>
      <c r="C1403" t="s">
        <v>50</v>
      </c>
      <c r="D1403" t="s">
        <v>88</v>
      </c>
      <c r="E1403">
        <v>25</v>
      </c>
      <c r="F1403" s="11">
        <v>80006</v>
      </c>
      <c r="G1403" s="7" t="s">
        <v>170</v>
      </c>
      <c r="H1403" t="s">
        <v>153</v>
      </c>
      <c r="I1403" t="s">
        <v>294</v>
      </c>
      <c r="J1403" t="s">
        <v>18</v>
      </c>
      <c r="K1403" s="7" t="s">
        <v>148</v>
      </c>
      <c r="L1403" t="s">
        <v>294</v>
      </c>
      <c r="M1403" t="s">
        <v>294</v>
      </c>
    </row>
    <row r="1404" spans="1:13" x14ac:dyDescent="0.25">
      <c r="A1404">
        <v>400383</v>
      </c>
      <c r="B1404">
        <v>349561</v>
      </c>
      <c r="C1404" t="s">
        <v>50</v>
      </c>
      <c r="D1404" t="s">
        <v>88</v>
      </c>
      <c r="E1404">
        <v>25</v>
      </c>
      <c r="F1404" s="11" t="s">
        <v>227</v>
      </c>
      <c r="G1404" s="7" t="s">
        <v>165</v>
      </c>
      <c r="H1404" t="s">
        <v>153</v>
      </c>
      <c r="I1404" t="s">
        <v>153</v>
      </c>
      <c r="J1404" t="s">
        <v>18</v>
      </c>
      <c r="K1404" s="7" t="s">
        <v>149</v>
      </c>
      <c r="L1404">
        <v>4.2110000000000003</v>
      </c>
      <c r="M1404" s="12">
        <v>7.1539999999999999</v>
      </c>
    </row>
    <row r="1405" spans="1:13" x14ac:dyDescent="0.25">
      <c r="A1405">
        <v>400384</v>
      </c>
      <c r="B1405">
        <v>349561</v>
      </c>
      <c r="C1405" t="s">
        <v>50</v>
      </c>
      <c r="D1405" t="s">
        <v>88</v>
      </c>
      <c r="E1405">
        <v>25</v>
      </c>
      <c r="F1405" s="11">
        <v>17617183</v>
      </c>
      <c r="G1405" s="7" t="s">
        <v>170</v>
      </c>
      <c r="H1405" t="s">
        <v>153</v>
      </c>
      <c r="I1405" t="s">
        <v>294</v>
      </c>
      <c r="J1405" t="s">
        <v>18</v>
      </c>
      <c r="K1405" s="7" t="s">
        <v>148</v>
      </c>
      <c r="L1405" t="s">
        <v>294</v>
      </c>
      <c r="M1405" t="s">
        <v>294</v>
      </c>
    </row>
    <row r="1406" spans="1:13" x14ac:dyDescent="0.25">
      <c r="A1406">
        <v>400386</v>
      </c>
      <c r="B1406">
        <v>349561</v>
      </c>
      <c r="C1406" t="s">
        <v>50</v>
      </c>
      <c r="D1406" t="s">
        <v>88</v>
      </c>
      <c r="E1406">
        <v>25</v>
      </c>
      <c r="F1406" s="11">
        <v>315215</v>
      </c>
      <c r="G1406" s="7" t="s">
        <v>170</v>
      </c>
      <c r="H1406" t="s">
        <v>153</v>
      </c>
      <c r="I1406" t="s">
        <v>153</v>
      </c>
      <c r="J1406" t="s">
        <v>18</v>
      </c>
      <c r="K1406" s="7" t="s">
        <v>148</v>
      </c>
      <c r="L1406">
        <v>2.76</v>
      </c>
      <c r="M1406" s="12">
        <v>95</v>
      </c>
    </row>
    <row r="1407" spans="1:13" x14ac:dyDescent="0.25">
      <c r="A1407">
        <v>400416</v>
      </c>
      <c r="B1407">
        <v>349561</v>
      </c>
      <c r="C1407" t="s">
        <v>50</v>
      </c>
      <c r="D1407" t="s">
        <v>88</v>
      </c>
      <c r="E1407">
        <v>25</v>
      </c>
      <c r="F1407" s="11">
        <v>48319</v>
      </c>
      <c r="G1407" s="7" t="s">
        <v>165</v>
      </c>
      <c r="H1407" t="s">
        <v>153</v>
      </c>
      <c r="I1407" t="s">
        <v>153</v>
      </c>
      <c r="J1407" t="s">
        <v>18</v>
      </c>
      <c r="K1407" s="7" t="s">
        <v>148</v>
      </c>
      <c r="L1407">
        <v>2.76</v>
      </c>
      <c r="M1407" s="12">
        <v>0</v>
      </c>
    </row>
    <row r="1408" spans="1:13" x14ac:dyDescent="0.25">
      <c r="A1408">
        <v>400421</v>
      </c>
      <c r="B1408">
        <v>349561</v>
      </c>
      <c r="C1408" t="s">
        <v>50</v>
      </c>
      <c r="D1408" t="s">
        <v>88</v>
      </c>
      <c r="E1408">
        <v>25</v>
      </c>
      <c r="F1408" s="11">
        <v>10998</v>
      </c>
      <c r="G1408" s="7" t="s">
        <v>170</v>
      </c>
      <c r="H1408" t="s">
        <v>153</v>
      </c>
      <c r="I1408" t="s">
        <v>294</v>
      </c>
      <c r="J1408" t="s">
        <v>18</v>
      </c>
      <c r="K1408" s="7" t="s">
        <v>148</v>
      </c>
      <c r="L1408" t="s">
        <v>294</v>
      </c>
      <c r="M1408" t="s">
        <v>294</v>
      </c>
    </row>
    <row r="1409" spans="1:13" x14ac:dyDescent="0.25">
      <c r="A1409">
        <v>400422</v>
      </c>
      <c r="B1409">
        <v>349561</v>
      </c>
      <c r="C1409" t="s">
        <v>50</v>
      </c>
      <c r="D1409" t="s">
        <v>88</v>
      </c>
      <c r="E1409">
        <v>25</v>
      </c>
      <c r="F1409" s="11">
        <v>8000259</v>
      </c>
      <c r="G1409" s="7" t="s">
        <v>165</v>
      </c>
      <c r="H1409" t="s">
        <v>153</v>
      </c>
      <c r="I1409" t="s">
        <v>153</v>
      </c>
      <c r="J1409" t="s">
        <v>18</v>
      </c>
      <c r="K1409" s="7" t="s">
        <v>148</v>
      </c>
      <c r="L1409">
        <v>2.76</v>
      </c>
      <c r="M1409" s="12">
        <v>72</v>
      </c>
    </row>
    <row r="1410" spans="1:13" x14ac:dyDescent="0.25">
      <c r="A1410">
        <v>400422</v>
      </c>
      <c r="B1410">
        <v>349561</v>
      </c>
      <c r="C1410" t="s">
        <v>50</v>
      </c>
      <c r="D1410" t="s">
        <v>88</v>
      </c>
      <c r="E1410">
        <v>25</v>
      </c>
      <c r="F1410" s="11">
        <v>612479</v>
      </c>
      <c r="G1410" s="7" t="s">
        <v>170</v>
      </c>
      <c r="H1410" t="s">
        <v>153</v>
      </c>
      <c r="I1410" t="s">
        <v>153</v>
      </c>
      <c r="J1410" t="s">
        <v>18</v>
      </c>
      <c r="K1410" s="7" t="s">
        <v>148</v>
      </c>
      <c r="L1410">
        <v>2.76</v>
      </c>
      <c r="M1410" s="12">
        <v>454</v>
      </c>
    </row>
    <row r="1411" spans="1:13" x14ac:dyDescent="0.25">
      <c r="A1411">
        <v>400423</v>
      </c>
      <c r="B1411">
        <v>349561</v>
      </c>
      <c r="C1411" t="s">
        <v>50</v>
      </c>
      <c r="D1411" t="s">
        <v>88</v>
      </c>
      <c r="E1411">
        <v>25</v>
      </c>
      <c r="F1411" s="11">
        <v>10998</v>
      </c>
      <c r="G1411" s="7" t="s">
        <v>170</v>
      </c>
      <c r="H1411" t="s">
        <v>153</v>
      </c>
      <c r="I1411" t="s">
        <v>294</v>
      </c>
      <c r="J1411" t="s">
        <v>18</v>
      </c>
      <c r="K1411" s="7" t="s">
        <v>148</v>
      </c>
      <c r="L1411" t="s">
        <v>294</v>
      </c>
      <c r="M1411" t="s">
        <v>294</v>
      </c>
    </row>
    <row r="1412" spans="1:13" x14ac:dyDescent="0.25">
      <c r="A1412">
        <v>400446</v>
      </c>
      <c r="B1412">
        <v>349561</v>
      </c>
      <c r="C1412" t="s">
        <v>50</v>
      </c>
      <c r="D1412" t="s">
        <v>88</v>
      </c>
      <c r="E1412">
        <v>25</v>
      </c>
      <c r="F1412" s="11">
        <v>17617183</v>
      </c>
      <c r="G1412" s="7" t="s">
        <v>170</v>
      </c>
      <c r="H1412" t="s">
        <v>153</v>
      </c>
      <c r="I1412" t="s">
        <v>294</v>
      </c>
      <c r="J1412" t="s">
        <v>18</v>
      </c>
      <c r="K1412" s="7" t="s">
        <v>148</v>
      </c>
      <c r="L1412" t="s">
        <v>294</v>
      </c>
      <c r="M1412" t="s">
        <v>294</v>
      </c>
    </row>
    <row r="1413" spans="1:13" x14ac:dyDescent="0.25">
      <c r="A1413">
        <v>400447</v>
      </c>
      <c r="B1413">
        <v>349561</v>
      </c>
      <c r="C1413" t="s">
        <v>50</v>
      </c>
      <c r="D1413" t="s">
        <v>88</v>
      </c>
      <c r="E1413">
        <v>25</v>
      </c>
      <c r="F1413" s="11">
        <v>6608</v>
      </c>
      <c r="G1413" s="7" t="s">
        <v>170</v>
      </c>
      <c r="H1413" t="s">
        <v>153</v>
      </c>
      <c r="I1413" t="s">
        <v>153</v>
      </c>
      <c r="J1413" t="s">
        <v>18</v>
      </c>
      <c r="K1413" s="7" t="s">
        <v>148</v>
      </c>
      <c r="L1413">
        <v>2.76</v>
      </c>
      <c r="M1413" s="12">
        <v>312</v>
      </c>
    </row>
    <row r="1414" spans="1:13" x14ac:dyDescent="0.25">
      <c r="A1414">
        <v>400454</v>
      </c>
      <c r="B1414">
        <v>349561</v>
      </c>
      <c r="C1414" t="s">
        <v>50</v>
      </c>
      <c r="D1414" t="s">
        <v>88</v>
      </c>
      <c r="E1414">
        <v>25</v>
      </c>
      <c r="F1414" s="11">
        <v>10998</v>
      </c>
      <c r="G1414" s="7" t="s">
        <v>170</v>
      </c>
      <c r="H1414" t="s">
        <v>153</v>
      </c>
      <c r="I1414" t="s">
        <v>294</v>
      </c>
      <c r="J1414" t="s">
        <v>18</v>
      </c>
      <c r="K1414" s="7" t="s">
        <v>148</v>
      </c>
      <c r="L1414" t="s">
        <v>294</v>
      </c>
      <c r="M1414" t="s">
        <v>294</v>
      </c>
    </row>
    <row r="1415" spans="1:13" x14ac:dyDescent="0.25">
      <c r="A1415">
        <v>400455</v>
      </c>
      <c r="B1415">
        <v>349561</v>
      </c>
      <c r="C1415" t="s">
        <v>50</v>
      </c>
      <c r="D1415" t="s">
        <v>88</v>
      </c>
      <c r="E1415">
        <v>25</v>
      </c>
      <c r="F1415" s="11">
        <v>86592</v>
      </c>
      <c r="G1415" s="7" t="s">
        <v>165</v>
      </c>
      <c r="H1415" t="s">
        <v>153</v>
      </c>
      <c r="I1415" t="s">
        <v>294</v>
      </c>
      <c r="J1415" t="s">
        <v>18</v>
      </c>
      <c r="K1415" s="7" t="s">
        <v>148</v>
      </c>
      <c r="L1415" t="s">
        <v>294</v>
      </c>
      <c r="M1415" t="s">
        <v>294</v>
      </c>
    </row>
    <row r="1416" spans="1:13" x14ac:dyDescent="0.25">
      <c r="A1416">
        <v>400457</v>
      </c>
      <c r="B1416">
        <v>349561</v>
      </c>
      <c r="C1416" t="s">
        <v>50</v>
      </c>
      <c r="D1416" t="s">
        <v>88</v>
      </c>
      <c r="E1416">
        <v>25</v>
      </c>
      <c r="F1416" s="11">
        <v>35132</v>
      </c>
      <c r="G1416" s="7" t="s">
        <v>170</v>
      </c>
      <c r="H1416" t="s">
        <v>153</v>
      </c>
      <c r="I1416" t="s">
        <v>153</v>
      </c>
      <c r="J1416" t="s">
        <v>18</v>
      </c>
      <c r="K1416" s="7" t="s">
        <v>148</v>
      </c>
      <c r="L1416">
        <v>2.76</v>
      </c>
      <c r="M1416" s="12">
        <v>125</v>
      </c>
    </row>
    <row r="1417" spans="1:13" x14ac:dyDescent="0.25">
      <c r="A1417">
        <v>400484</v>
      </c>
      <c r="B1417">
        <v>349561</v>
      </c>
      <c r="C1417" t="s">
        <v>50</v>
      </c>
      <c r="D1417" t="s">
        <v>88</v>
      </c>
      <c r="E1417">
        <v>25</v>
      </c>
      <c r="F1417" s="11">
        <v>315215</v>
      </c>
      <c r="G1417" s="7" t="s">
        <v>170</v>
      </c>
      <c r="H1417" t="s">
        <v>153</v>
      </c>
      <c r="I1417" t="s">
        <v>153</v>
      </c>
      <c r="J1417" t="s">
        <v>18</v>
      </c>
      <c r="K1417" s="7" t="s">
        <v>148</v>
      </c>
      <c r="L1417">
        <v>2.76</v>
      </c>
      <c r="M1417" s="12">
        <v>95</v>
      </c>
    </row>
    <row r="1418" spans="1:13" x14ac:dyDescent="0.25">
      <c r="A1418">
        <v>400487</v>
      </c>
      <c r="B1418">
        <v>349561</v>
      </c>
      <c r="C1418" t="s">
        <v>50</v>
      </c>
      <c r="D1418" t="s">
        <v>88</v>
      </c>
      <c r="E1418">
        <v>25</v>
      </c>
      <c r="F1418" s="11">
        <v>98111232</v>
      </c>
      <c r="G1418" s="7" t="s">
        <v>165</v>
      </c>
      <c r="H1418" t="s">
        <v>153</v>
      </c>
      <c r="I1418" t="s">
        <v>294</v>
      </c>
      <c r="J1418" t="s">
        <v>18</v>
      </c>
      <c r="K1418" s="7" t="s">
        <v>148</v>
      </c>
      <c r="L1418" t="s">
        <v>294</v>
      </c>
      <c r="M1418" t="s">
        <v>294</v>
      </c>
    </row>
    <row r="1419" spans="1:13" x14ac:dyDescent="0.25">
      <c r="A1419">
        <v>400487</v>
      </c>
      <c r="B1419">
        <v>349561</v>
      </c>
      <c r="C1419" t="s">
        <v>50</v>
      </c>
      <c r="D1419" t="s">
        <v>88</v>
      </c>
      <c r="E1419">
        <v>25</v>
      </c>
      <c r="F1419" s="11">
        <v>58194683</v>
      </c>
      <c r="G1419" s="7" t="s">
        <v>170</v>
      </c>
      <c r="H1419" t="s">
        <v>153</v>
      </c>
      <c r="I1419" t="s">
        <v>153</v>
      </c>
      <c r="J1419" t="s">
        <v>18</v>
      </c>
      <c r="K1419" s="7" t="s">
        <v>148</v>
      </c>
      <c r="L1419">
        <v>2.76</v>
      </c>
      <c r="M1419" s="12">
        <v>102</v>
      </c>
    </row>
    <row r="1420" spans="1:13" x14ac:dyDescent="0.25">
      <c r="A1420">
        <v>400492</v>
      </c>
      <c r="B1420">
        <v>349561</v>
      </c>
      <c r="C1420" t="s">
        <v>50</v>
      </c>
      <c r="D1420" t="s">
        <v>88</v>
      </c>
      <c r="E1420">
        <v>25</v>
      </c>
      <c r="F1420" s="11">
        <v>121081674</v>
      </c>
      <c r="G1420" s="7" t="s">
        <v>165</v>
      </c>
      <c r="H1420" t="s">
        <v>153</v>
      </c>
      <c r="I1420" t="s">
        <v>153</v>
      </c>
      <c r="J1420" t="s">
        <v>18</v>
      </c>
      <c r="K1420" s="7" t="s">
        <v>148</v>
      </c>
      <c r="L1420">
        <v>2.76</v>
      </c>
      <c r="M1420" s="12">
        <v>0</v>
      </c>
    </row>
    <row r="1421" spans="1:13" x14ac:dyDescent="0.25">
      <c r="A1421">
        <v>400492</v>
      </c>
      <c r="B1421">
        <v>349561</v>
      </c>
      <c r="C1421" t="s">
        <v>50</v>
      </c>
      <c r="D1421" t="s">
        <v>88</v>
      </c>
      <c r="E1421">
        <v>25</v>
      </c>
      <c r="F1421" s="11">
        <v>58194683</v>
      </c>
      <c r="G1421" s="7" t="s">
        <v>170</v>
      </c>
      <c r="H1421" t="s">
        <v>153</v>
      </c>
      <c r="I1421" t="s">
        <v>153</v>
      </c>
      <c r="J1421" t="s">
        <v>18</v>
      </c>
      <c r="K1421" s="7" t="s">
        <v>148</v>
      </c>
      <c r="L1421">
        <v>2.76</v>
      </c>
      <c r="M1421" s="12">
        <v>102</v>
      </c>
    </row>
    <row r="1422" spans="1:13" x14ac:dyDescent="0.25">
      <c r="A1422">
        <v>400493</v>
      </c>
      <c r="B1422">
        <v>349561</v>
      </c>
      <c r="C1422" t="s">
        <v>50</v>
      </c>
      <c r="D1422" t="s">
        <v>88</v>
      </c>
      <c r="E1422">
        <v>25</v>
      </c>
      <c r="F1422" s="11">
        <v>6608</v>
      </c>
      <c r="G1422" s="7" t="s">
        <v>170</v>
      </c>
      <c r="H1422" t="s">
        <v>153</v>
      </c>
      <c r="I1422" t="s">
        <v>153</v>
      </c>
      <c r="J1422" t="s">
        <v>18</v>
      </c>
      <c r="K1422" s="7" t="s">
        <v>148</v>
      </c>
      <c r="L1422">
        <v>2.76</v>
      </c>
      <c r="M1422" s="12">
        <v>312</v>
      </c>
    </row>
    <row r="1423" spans="1:13" x14ac:dyDescent="0.25">
      <c r="A1423">
        <v>400859</v>
      </c>
      <c r="B1423">
        <v>349561</v>
      </c>
      <c r="C1423" t="s">
        <v>50</v>
      </c>
      <c r="D1423" t="s">
        <v>88</v>
      </c>
      <c r="E1423">
        <v>25</v>
      </c>
      <c r="F1423" s="11">
        <v>35132</v>
      </c>
      <c r="G1423" s="7" t="s">
        <v>170</v>
      </c>
      <c r="H1423" t="s">
        <v>153</v>
      </c>
      <c r="I1423" t="s">
        <v>153</v>
      </c>
      <c r="J1423" t="s">
        <v>18</v>
      </c>
      <c r="K1423" s="7" t="s">
        <v>148</v>
      </c>
      <c r="L1423">
        <v>2.76</v>
      </c>
      <c r="M1423" s="12">
        <v>125</v>
      </c>
    </row>
    <row r="1424" spans="1:13" x14ac:dyDescent="0.25">
      <c r="A1424">
        <v>400864</v>
      </c>
      <c r="B1424">
        <v>349561</v>
      </c>
      <c r="C1424" t="s">
        <v>50</v>
      </c>
      <c r="D1424" t="s">
        <v>88</v>
      </c>
      <c r="E1424">
        <v>25</v>
      </c>
      <c r="F1424" s="11">
        <v>10998</v>
      </c>
      <c r="G1424" s="7" t="s">
        <v>170</v>
      </c>
      <c r="H1424" t="s">
        <v>153</v>
      </c>
      <c r="I1424" t="s">
        <v>294</v>
      </c>
      <c r="J1424" t="s">
        <v>18</v>
      </c>
      <c r="K1424" s="7" t="s">
        <v>148</v>
      </c>
      <c r="L1424" t="s">
        <v>294</v>
      </c>
      <c r="M1424" t="s">
        <v>294</v>
      </c>
    </row>
    <row r="1425" spans="1:13" x14ac:dyDescent="0.25">
      <c r="A1425">
        <v>400867</v>
      </c>
      <c r="B1425">
        <v>349561</v>
      </c>
      <c r="C1425" t="s">
        <v>50</v>
      </c>
      <c r="D1425" t="s">
        <v>88</v>
      </c>
      <c r="E1425">
        <v>25</v>
      </c>
      <c r="F1425" s="11">
        <v>80006</v>
      </c>
      <c r="G1425" s="7" t="s">
        <v>170</v>
      </c>
      <c r="H1425" t="s">
        <v>153</v>
      </c>
      <c r="I1425" t="s">
        <v>294</v>
      </c>
      <c r="J1425" t="s">
        <v>18</v>
      </c>
      <c r="K1425" s="7" t="s">
        <v>148</v>
      </c>
      <c r="L1425" t="s">
        <v>294</v>
      </c>
      <c r="M1425" t="s">
        <v>294</v>
      </c>
    </row>
    <row r="1426" spans="1:13" x14ac:dyDescent="0.25">
      <c r="A1426">
        <v>400918</v>
      </c>
      <c r="B1426">
        <v>349561</v>
      </c>
      <c r="C1426" t="s">
        <v>50</v>
      </c>
      <c r="D1426" t="s">
        <v>88</v>
      </c>
      <c r="E1426">
        <v>25</v>
      </c>
      <c r="F1426" s="11">
        <v>129298</v>
      </c>
      <c r="G1426" s="7" t="s">
        <v>165</v>
      </c>
      <c r="H1426" t="s">
        <v>153</v>
      </c>
      <c r="I1426" t="s">
        <v>294</v>
      </c>
      <c r="J1426" t="s">
        <v>18</v>
      </c>
      <c r="K1426" s="7" t="s">
        <v>148</v>
      </c>
      <c r="L1426" t="s">
        <v>294</v>
      </c>
      <c r="M1426" t="s">
        <v>294</v>
      </c>
    </row>
    <row r="1427" spans="1:13" x14ac:dyDescent="0.25">
      <c r="A1427">
        <v>400918</v>
      </c>
      <c r="B1427">
        <v>349561</v>
      </c>
      <c r="C1427" t="s">
        <v>50</v>
      </c>
      <c r="D1427" t="s">
        <v>88</v>
      </c>
      <c r="E1427">
        <v>25</v>
      </c>
      <c r="F1427" s="11">
        <v>58194683</v>
      </c>
      <c r="G1427" s="7" t="s">
        <v>170</v>
      </c>
      <c r="H1427" t="s">
        <v>153</v>
      </c>
      <c r="I1427" t="s">
        <v>153</v>
      </c>
      <c r="J1427" t="s">
        <v>18</v>
      </c>
      <c r="K1427" s="7" t="s">
        <v>148</v>
      </c>
      <c r="L1427">
        <v>2.76</v>
      </c>
      <c r="M1427" s="12">
        <v>102</v>
      </c>
    </row>
    <row r="1428" spans="1:13" x14ac:dyDescent="0.25">
      <c r="A1428">
        <v>400920</v>
      </c>
      <c r="B1428">
        <v>349561</v>
      </c>
      <c r="C1428" t="s">
        <v>50</v>
      </c>
      <c r="D1428" t="s">
        <v>88</v>
      </c>
      <c r="E1428">
        <v>25</v>
      </c>
      <c r="F1428" s="11">
        <v>12734610</v>
      </c>
      <c r="G1428" s="7" t="s">
        <v>165</v>
      </c>
      <c r="H1428" t="s">
        <v>153</v>
      </c>
      <c r="I1428" t="s">
        <v>294</v>
      </c>
      <c r="J1428" t="s">
        <v>18</v>
      </c>
      <c r="K1428" s="7" t="s">
        <v>148</v>
      </c>
      <c r="L1428" t="s">
        <v>294</v>
      </c>
      <c r="M1428" t="s">
        <v>294</v>
      </c>
    </row>
    <row r="1429" spans="1:13" x14ac:dyDescent="0.25">
      <c r="A1429">
        <v>400920</v>
      </c>
      <c r="B1429">
        <v>349561</v>
      </c>
      <c r="C1429" t="s">
        <v>50</v>
      </c>
      <c r="D1429" t="s">
        <v>88</v>
      </c>
      <c r="E1429">
        <v>25</v>
      </c>
      <c r="F1429" s="11">
        <v>58194683</v>
      </c>
      <c r="G1429" s="7" t="s">
        <v>170</v>
      </c>
      <c r="H1429" t="s">
        <v>153</v>
      </c>
      <c r="I1429" t="s">
        <v>153</v>
      </c>
      <c r="J1429" t="s">
        <v>18</v>
      </c>
      <c r="K1429" s="7" t="s">
        <v>148</v>
      </c>
      <c r="L1429">
        <v>2.76</v>
      </c>
      <c r="M1429" s="12">
        <v>102</v>
      </c>
    </row>
    <row r="1430" spans="1:13" x14ac:dyDescent="0.25">
      <c r="A1430">
        <v>400975</v>
      </c>
      <c r="B1430">
        <v>349561</v>
      </c>
      <c r="C1430" t="s">
        <v>50</v>
      </c>
      <c r="D1430" t="s">
        <v>88</v>
      </c>
      <c r="E1430">
        <v>25</v>
      </c>
      <c r="F1430" s="11">
        <v>70430705</v>
      </c>
      <c r="G1430" s="7" t="s">
        <v>165</v>
      </c>
      <c r="H1430" t="s">
        <v>153</v>
      </c>
      <c r="I1430" t="s">
        <v>294</v>
      </c>
      <c r="J1430" t="s">
        <v>18</v>
      </c>
      <c r="K1430" s="7" t="s">
        <v>148</v>
      </c>
      <c r="L1430" t="s">
        <v>294</v>
      </c>
      <c r="M1430" t="s">
        <v>294</v>
      </c>
    </row>
    <row r="1431" spans="1:13" x14ac:dyDescent="0.25">
      <c r="A1431">
        <v>400975</v>
      </c>
      <c r="B1431">
        <v>349561</v>
      </c>
      <c r="C1431" t="s">
        <v>50</v>
      </c>
      <c r="D1431" t="s">
        <v>88</v>
      </c>
      <c r="E1431">
        <v>25</v>
      </c>
      <c r="F1431" s="11">
        <v>58194683</v>
      </c>
      <c r="G1431" s="7" t="s">
        <v>170</v>
      </c>
      <c r="H1431" t="s">
        <v>153</v>
      </c>
      <c r="I1431" t="s">
        <v>153</v>
      </c>
      <c r="J1431" t="s">
        <v>18</v>
      </c>
      <c r="K1431" s="7" t="s">
        <v>148</v>
      </c>
      <c r="L1431">
        <v>2.76</v>
      </c>
      <c r="M1431" s="12">
        <v>102</v>
      </c>
    </row>
    <row r="1432" spans="1:13" x14ac:dyDescent="0.25">
      <c r="A1432">
        <v>400978</v>
      </c>
      <c r="B1432">
        <v>349561</v>
      </c>
      <c r="C1432" t="s">
        <v>50</v>
      </c>
      <c r="D1432" t="s">
        <v>88</v>
      </c>
      <c r="E1432">
        <v>25</v>
      </c>
      <c r="F1432" s="11">
        <v>113485</v>
      </c>
      <c r="G1432" s="7" t="s">
        <v>165</v>
      </c>
      <c r="H1432" t="s">
        <v>153</v>
      </c>
      <c r="I1432" t="s">
        <v>153</v>
      </c>
      <c r="J1432" t="s">
        <v>18</v>
      </c>
      <c r="K1432" s="7" t="s">
        <v>148</v>
      </c>
      <c r="L1432">
        <v>2.76</v>
      </c>
      <c r="M1432" s="12">
        <v>100</v>
      </c>
    </row>
    <row r="1433" spans="1:13" x14ac:dyDescent="0.25">
      <c r="A1433">
        <v>405160</v>
      </c>
      <c r="B1433">
        <v>349602</v>
      </c>
      <c r="C1433" t="s">
        <v>50</v>
      </c>
      <c r="D1433" t="s">
        <v>90</v>
      </c>
      <c r="E1433">
        <v>96</v>
      </c>
      <c r="F1433" s="11">
        <v>6167841</v>
      </c>
      <c r="G1433" s="7" t="s">
        <v>165</v>
      </c>
      <c r="H1433" t="s">
        <v>155</v>
      </c>
      <c r="I1433" t="s">
        <v>157</v>
      </c>
      <c r="J1433" t="s">
        <v>18</v>
      </c>
      <c r="K1433" s="7" t="s">
        <v>148</v>
      </c>
      <c r="L1433">
        <v>3.1739999999999999</v>
      </c>
      <c r="M1433" s="12">
        <v>150.6</v>
      </c>
    </row>
    <row r="1434" spans="1:13" x14ac:dyDescent="0.25">
      <c r="A1434">
        <v>405160</v>
      </c>
      <c r="B1434">
        <v>349602</v>
      </c>
      <c r="C1434" t="s">
        <v>50</v>
      </c>
      <c r="D1434" t="s">
        <v>90</v>
      </c>
      <c r="E1434">
        <v>96</v>
      </c>
      <c r="F1434" s="11">
        <v>6167841</v>
      </c>
      <c r="G1434" s="7" t="s">
        <v>165</v>
      </c>
      <c r="H1434" t="s">
        <v>155</v>
      </c>
      <c r="I1434" t="s">
        <v>156</v>
      </c>
      <c r="J1434" t="s">
        <v>18</v>
      </c>
      <c r="K1434" s="7" t="s">
        <v>148</v>
      </c>
      <c r="L1434">
        <v>1.44</v>
      </c>
      <c r="M1434" s="12">
        <v>86</v>
      </c>
    </row>
    <row r="1435" spans="1:13" x14ac:dyDescent="0.25">
      <c r="A1435">
        <v>405164</v>
      </c>
      <c r="B1435">
        <v>349602</v>
      </c>
      <c r="C1435" t="s">
        <v>50</v>
      </c>
      <c r="D1435" t="s">
        <v>90</v>
      </c>
      <c r="E1435">
        <v>96</v>
      </c>
      <c r="F1435" s="11">
        <v>6167840</v>
      </c>
      <c r="G1435" s="7" t="s">
        <v>165</v>
      </c>
      <c r="H1435" t="s">
        <v>155</v>
      </c>
      <c r="I1435" t="s">
        <v>157</v>
      </c>
      <c r="J1435" t="s">
        <v>18</v>
      </c>
      <c r="K1435" s="7" t="s">
        <v>148</v>
      </c>
      <c r="L1435">
        <v>3.1739999999999999</v>
      </c>
      <c r="M1435" s="12">
        <v>145</v>
      </c>
    </row>
    <row r="1436" spans="1:13" x14ac:dyDescent="0.25">
      <c r="A1436">
        <v>405164</v>
      </c>
      <c r="B1436">
        <v>349602</v>
      </c>
      <c r="C1436" t="s">
        <v>50</v>
      </c>
      <c r="D1436" t="s">
        <v>90</v>
      </c>
      <c r="E1436">
        <v>96</v>
      </c>
      <c r="F1436" s="11">
        <v>6167840</v>
      </c>
      <c r="G1436" s="7" t="s">
        <v>165</v>
      </c>
      <c r="H1436" t="s">
        <v>155</v>
      </c>
      <c r="I1436" t="s">
        <v>156</v>
      </c>
      <c r="J1436" t="s">
        <v>18</v>
      </c>
      <c r="K1436" s="7" t="s">
        <v>148</v>
      </c>
      <c r="L1436">
        <v>1.44</v>
      </c>
      <c r="M1436" s="12">
        <v>46</v>
      </c>
    </row>
    <row r="1437" spans="1:13" x14ac:dyDescent="0.25">
      <c r="A1437">
        <v>405174</v>
      </c>
      <c r="B1437">
        <v>349602</v>
      </c>
      <c r="C1437" t="s">
        <v>50</v>
      </c>
      <c r="D1437" t="s">
        <v>90</v>
      </c>
      <c r="E1437">
        <v>96</v>
      </c>
      <c r="F1437" s="11">
        <v>19002332</v>
      </c>
      <c r="G1437" s="7" t="s">
        <v>165</v>
      </c>
      <c r="H1437" t="s">
        <v>153</v>
      </c>
      <c r="I1437" t="s">
        <v>294</v>
      </c>
      <c r="J1437" t="s">
        <v>18</v>
      </c>
      <c r="K1437" s="7" t="s">
        <v>148</v>
      </c>
      <c r="L1437" t="s">
        <v>294</v>
      </c>
      <c r="M1437" t="s">
        <v>294</v>
      </c>
    </row>
    <row r="1438" spans="1:13" x14ac:dyDescent="0.25">
      <c r="A1438">
        <v>405176</v>
      </c>
      <c r="B1438">
        <v>349602</v>
      </c>
      <c r="C1438" t="s">
        <v>50</v>
      </c>
      <c r="D1438" t="s">
        <v>90</v>
      </c>
      <c r="E1438">
        <v>96</v>
      </c>
      <c r="F1438" s="11">
        <v>46798006</v>
      </c>
      <c r="G1438" s="7" t="s">
        <v>165</v>
      </c>
      <c r="H1438" t="s">
        <v>153</v>
      </c>
      <c r="I1438" t="s">
        <v>294</v>
      </c>
      <c r="J1438" t="s">
        <v>18</v>
      </c>
      <c r="K1438" s="7" t="s">
        <v>148</v>
      </c>
      <c r="L1438" t="s">
        <v>294</v>
      </c>
      <c r="M1438" t="s">
        <v>294</v>
      </c>
    </row>
    <row r="1439" spans="1:13" x14ac:dyDescent="0.25">
      <c r="A1439">
        <v>406499</v>
      </c>
      <c r="B1439">
        <v>349683</v>
      </c>
      <c r="C1439" t="s">
        <v>50</v>
      </c>
      <c r="D1439" t="s">
        <v>92</v>
      </c>
      <c r="E1439">
        <v>20</v>
      </c>
      <c r="F1439" s="11">
        <v>143704</v>
      </c>
      <c r="G1439" s="7" t="s">
        <v>170</v>
      </c>
      <c r="H1439" t="s">
        <v>153</v>
      </c>
      <c r="I1439" t="s">
        <v>153</v>
      </c>
      <c r="J1439" t="s">
        <v>18</v>
      </c>
      <c r="K1439" s="7" t="s">
        <v>148</v>
      </c>
      <c r="L1439">
        <v>2.76</v>
      </c>
      <c r="M1439" s="12">
        <v>557</v>
      </c>
    </row>
    <row r="1440" spans="1:13" x14ac:dyDescent="0.25">
      <c r="A1440">
        <v>406503</v>
      </c>
      <c r="B1440">
        <v>349683</v>
      </c>
      <c r="C1440" t="s">
        <v>50</v>
      </c>
      <c r="D1440" t="s">
        <v>92</v>
      </c>
      <c r="E1440">
        <v>20</v>
      </c>
      <c r="F1440" s="11">
        <v>3928242</v>
      </c>
      <c r="G1440" s="7" t="s">
        <v>165</v>
      </c>
      <c r="H1440" t="s">
        <v>153</v>
      </c>
      <c r="I1440" t="s">
        <v>153</v>
      </c>
      <c r="J1440" t="s">
        <v>18</v>
      </c>
      <c r="K1440" s="7" t="s">
        <v>148</v>
      </c>
      <c r="L1440">
        <v>2.76</v>
      </c>
      <c r="M1440" s="12">
        <v>71</v>
      </c>
    </row>
    <row r="1441" spans="1:13" x14ac:dyDescent="0.25">
      <c r="A1441">
        <v>406510</v>
      </c>
      <c r="B1441">
        <v>349683</v>
      </c>
      <c r="C1441" t="s">
        <v>50</v>
      </c>
      <c r="D1441" t="s">
        <v>92</v>
      </c>
      <c r="E1441">
        <v>20</v>
      </c>
      <c r="F1441" s="11">
        <v>2834185860</v>
      </c>
      <c r="G1441" s="7" t="s">
        <v>170</v>
      </c>
      <c r="H1441" t="s">
        <v>153</v>
      </c>
      <c r="I1441" t="s">
        <v>153</v>
      </c>
      <c r="J1441" t="s">
        <v>18</v>
      </c>
      <c r="K1441" s="7" t="s">
        <v>148</v>
      </c>
      <c r="L1441">
        <v>2.76</v>
      </c>
      <c r="M1441" s="12">
        <v>53</v>
      </c>
    </row>
    <row r="1442" spans="1:13" x14ac:dyDescent="0.25">
      <c r="A1442">
        <v>406512</v>
      </c>
      <c r="B1442">
        <v>349683</v>
      </c>
      <c r="C1442" t="s">
        <v>50</v>
      </c>
      <c r="D1442" t="s">
        <v>92</v>
      </c>
      <c r="E1442">
        <v>20</v>
      </c>
      <c r="F1442" s="11">
        <v>134402</v>
      </c>
      <c r="G1442" s="7" t="s">
        <v>170</v>
      </c>
      <c r="H1442" t="s">
        <v>153</v>
      </c>
      <c r="I1442" t="s">
        <v>153</v>
      </c>
      <c r="J1442" t="s">
        <v>18</v>
      </c>
      <c r="K1442" s="7" t="s">
        <v>148</v>
      </c>
      <c r="L1442">
        <v>2.76</v>
      </c>
      <c r="M1442" s="12">
        <v>160</v>
      </c>
    </row>
    <row r="1443" spans="1:13" x14ac:dyDescent="0.25">
      <c r="A1443">
        <v>406514</v>
      </c>
      <c r="B1443">
        <v>349683</v>
      </c>
      <c r="C1443" t="s">
        <v>50</v>
      </c>
      <c r="D1443" t="s">
        <v>92</v>
      </c>
      <c r="E1443">
        <v>20</v>
      </c>
      <c r="F1443" s="11">
        <v>718361202711081</v>
      </c>
      <c r="G1443" s="7" t="s">
        <v>165</v>
      </c>
      <c r="H1443" t="s">
        <v>153</v>
      </c>
      <c r="I1443" t="s">
        <v>294</v>
      </c>
      <c r="J1443" t="s">
        <v>18</v>
      </c>
      <c r="K1443" s="7" t="s">
        <v>148</v>
      </c>
      <c r="L1443" t="s">
        <v>294</v>
      </c>
      <c r="M1443" t="s">
        <v>294</v>
      </c>
    </row>
    <row r="1444" spans="1:13" x14ac:dyDescent="0.25">
      <c r="A1444">
        <v>406516</v>
      </c>
      <c r="B1444">
        <v>349683</v>
      </c>
      <c r="C1444" t="s">
        <v>50</v>
      </c>
      <c r="D1444" t="s">
        <v>92</v>
      </c>
      <c r="E1444">
        <v>20</v>
      </c>
      <c r="F1444" s="11">
        <v>5189032</v>
      </c>
      <c r="G1444" s="7" t="s">
        <v>165</v>
      </c>
      <c r="H1444" t="s">
        <v>153</v>
      </c>
      <c r="I1444" t="s">
        <v>294</v>
      </c>
      <c r="J1444" t="s">
        <v>18</v>
      </c>
      <c r="K1444" s="7" t="s">
        <v>148</v>
      </c>
      <c r="L1444" t="s">
        <v>294</v>
      </c>
      <c r="M1444" t="s">
        <v>294</v>
      </c>
    </row>
    <row r="1445" spans="1:13" x14ac:dyDescent="0.25">
      <c r="A1445">
        <v>406518</v>
      </c>
      <c r="B1445">
        <v>349683</v>
      </c>
      <c r="C1445" t="s">
        <v>50</v>
      </c>
      <c r="D1445" t="s">
        <v>92</v>
      </c>
      <c r="E1445">
        <v>20</v>
      </c>
      <c r="F1445" s="11">
        <v>60011753</v>
      </c>
      <c r="G1445" s="7" t="s">
        <v>170</v>
      </c>
      <c r="H1445" t="s">
        <v>153</v>
      </c>
      <c r="I1445" t="s">
        <v>294</v>
      </c>
      <c r="J1445" t="s">
        <v>18</v>
      </c>
      <c r="K1445" s="7" t="s">
        <v>148</v>
      </c>
      <c r="L1445" t="s">
        <v>294</v>
      </c>
      <c r="M1445" t="s">
        <v>294</v>
      </c>
    </row>
    <row r="1446" spans="1:13" x14ac:dyDescent="0.25">
      <c r="A1446">
        <v>406521</v>
      </c>
      <c r="B1446">
        <v>349683</v>
      </c>
      <c r="C1446" t="s">
        <v>50</v>
      </c>
      <c r="D1446" t="s">
        <v>92</v>
      </c>
      <c r="E1446">
        <v>20</v>
      </c>
      <c r="F1446" s="11">
        <v>143704</v>
      </c>
      <c r="G1446" s="7" t="s">
        <v>170</v>
      </c>
      <c r="H1446" t="s">
        <v>153</v>
      </c>
      <c r="I1446" t="s">
        <v>153</v>
      </c>
      <c r="J1446" t="s">
        <v>18</v>
      </c>
      <c r="K1446" s="7" t="s">
        <v>148</v>
      </c>
      <c r="L1446">
        <v>2.76</v>
      </c>
      <c r="M1446" s="12">
        <v>557</v>
      </c>
    </row>
    <row r="1447" spans="1:13" x14ac:dyDescent="0.25">
      <c r="A1447">
        <v>406522</v>
      </c>
      <c r="B1447">
        <v>349683</v>
      </c>
      <c r="C1447" t="s">
        <v>50</v>
      </c>
      <c r="D1447" t="s">
        <v>92</v>
      </c>
      <c r="E1447">
        <v>20</v>
      </c>
      <c r="F1447" s="11">
        <v>2834185860</v>
      </c>
      <c r="G1447" s="7" t="s">
        <v>170</v>
      </c>
      <c r="H1447" t="s">
        <v>153</v>
      </c>
      <c r="I1447" t="s">
        <v>153</v>
      </c>
      <c r="J1447" t="s">
        <v>18</v>
      </c>
      <c r="K1447" s="7" t="s">
        <v>148</v>
      </c>
      <c r="L1447">
        <v>2.76</v>
      </c>
      <c r="M1447" s="12">
        <v>53</v>
      </c>
    </row>
    <row r="1448" spans="1:13" x14ac:dyDescent="0.25">
      <c r="A1448">
        <v>406523</v>
      </c>
      <c r="B1448">
        <v>349683</v>
      </c>
      <c r="C1448" t="s">
        <v>50</v>
      </c>
      <c r="D1448" t="s">
        <v>92</v>
      </c>
      <c r="E1448">
        <v>20</v>
      </c>
      <c r="F1448" s="11">
        <v>60011753</v>
      </c>
      <c r="G1448" s="7" t="s">
        <v>170</v>
      </c>
      <c r="H1448" t="s">
        <v>153</v>
      </c>
      <c r="I1448" t="s">
        <v>294</v>
      </c>
      <c r="J1448" t="s">
        <v>18</v>
      </c>
      <c r="K1448" s="7" t="s">
        <v>148</v>
      </c>
      <c r="L1448" t="s">
        <v>294</v>
      </c>
      <c r="M1448" t="s">
        <v>294</v>
      </c>
    </row>
    <row r="1449" spans="1:13" x14ac:dyDescent="0.25">
      <c r="A1449">
        <v>406525</v>
      </c>
      <c r="B1449">
        <v>349683</v>
      </c>
      <c r="C1449" t="s">
        <v>50</v>
      </c>
      <c r="D1449" t="s">
        <v>92</v>
      </c>
      <c r="E1449">
        <v>20</v>
      </c>
      <c r="F1449" s="11">
        <v>62018111</v>
      </c>
      <c r="G1449" s="7" t="s">
        <v>165</v>
      </c>
      <c r="H1449" t="s">
        <v>153</v>
      </c>
      <c r="I1449" t="s">
        <v>153</v>
      </c>
      <c r="J1449" t="s">
        <v>18</v>
      </c>
      <c r="K1449" s="7" t="s">
        <v>148</v>
      </c>
      <c r="L1449">
        <v>2.76</v>
      </c>
      <c r="M1449" s="12">
        <v>168</v>
      </c>
    </row>
    <row r="1450" spans="1:13" x14ac:dyDescent="0.25">
      <c r="A1450">
        <v>406528</v>
      </c>
      <c r="B1450">
        <v>349683</v>
      </c>
      <c r="C1450" t="s">
        <v>50</v>
      </c>
      <c r="D1450" t="s">
        <v>92</v>
      </c>
      <c r="E1450">
        <v>20</v>
      </c>
      <c r="F1450" s="11">
        <v>35097995011</v>
      </c>
      <c r="G1450" s="7" t="s">
        <v>165</v>
      </c>
      <c r="H1450" t="s">
        <v>153</v>
      </c>
      <c r="I1450" t="s">
        <v>294</v>
      </c>
      <c r="J1450" t="s">
        <v>18</v>
      </c>
      <c r="K1450" s="7" t="s">
        <v>148</v>
      </c>
      <c r="L1450" t="s">
        <v>294</v>
      </c>
      <c r="M1450" t="s">
        <v>294</v>
      </c>
    </row>
    <row r="1451" spans="1:13" x14ac:dyDescent="0.25">
      <c r="A1451">
        <v>406529</v>
      </c>
      <c r="B1451">
        <v>349683</v>
      </c>
      <c r="C1451" t="s">
        <v>50</v>
      </c>
      <c r="D1451" t="s">
        <v>92</v>
      </c>
      <c r="E1451">
        <v>20</v>
      </c>
      <c r="F1451" s="11">
        <v>134402</v>
      </c>
      <c r="G1451" s="7" t="s">
        <v>170</v>
      </c>
      <c r="H1451" t="s">
        <v>153</v>
      </c>
      <c r="I1451" t="s">
        <v>153</v>
      </c>
      <c r="J1451" t="s">
        <v>18</v>
      </c>
      <c r="K1451" s="7" t="s">
        <v>148</v>
      </c>
      <c r="L1451">
        <v>2.76</v>
      </c>
      <c r="M1451" s="12">
        <v>160</v>
      </c>
    </row>
    <row r="1452" spans="1:13" x14ac:dyDescent="0.25">
      <c r="A1452">
        <v>406531</v>
      </c>
      <c r="B1452">
        <v>349683</v>
      </c>
      <c r="C1452" t="s">
        <v>50</v>
      </c>
      <c r="D1452" t="s">
        <v>92</v>
      </c>
      <c r="E1452">
        <v>20</v>
      </c>
      <c r="F1452" s="11">
        <v>146615</v>
      </c>
      <c r="G1452" s="7" t="s">
        <v>165</v>
      </c>
      <c r="H1452" t="s">
        <v>153</v>
      </c>
      <c r="I1452" t="s">
        <v>153</v>
      </c>
      <c r="J1452" t="s">
        <v>18</v>
      </c>
      <c r="K1452" s="7" t="s">
        <v>148</v>
      </c>
      <c r="L1452">
        <v>2.76</v>
      </c>
      <c r="M1452" s="12">
        <v>47</v>
      </c>
    </row>
    <row r="1453" spans="1:13" x14ac:dyDescent="0.25">
      <c r="A1453">
        <v>425371</v>
      </c>
      <c r="B1453">
        <v>425328</v>
      </c>
      <c r="C1453" t="s">
        <v>50</v>
      </c>
      <c r="D1453" t="s">
        <v>16</v>
      </c>
      <c r="E1453">
        <v>5</v>
      </c>
      <c r="F1453" s="11">
        <v>205643</v>
      </c>
      <c r="G1453" s="7" t="s">
        <v>170</v>
      </c>
      <c r="H1453" t="s">
        <v>153</v>
      </c>
      <c r="I1453" t="s">
        <v>153</v>
      </c>
      <c r="J1453" t="s">
        <v>11</v>
      </c>
      <c r="K1453" s="7" t="s">
        <v>148</v>
      </c>
      <c r="L1453">
        <v>1.9870000000000001</v>
      </c>
      <c r="M1453" s="12">
        <v>560</v>
      </c>
    </row>
    <row r="1454" spans="1:13" x14ac:dyDescent="0.25">
      <c r="A1454">
        <v>425373</v>
      </c>
      <c r="B1454">
        <v>425328</v>
      </c>
      <c r="C1454" t="s">
        <v>50</v>
      </c>
      <c r="D1454" t="s">
        <v>16</v>
      </c>
      <c r="E1454">
        <v>5</v>
      </c>
      <c r="F1454" s="11">
        <v>205643</v>
      </c>
      <c r="G1454" s="7" t="s">
        <v>170</v>
      </c>
      <c r="H1454" t="s">
        <v>153</v>
      </c>
      <c r="I1454" t="s">
        <v>153</v>
      </c>
      <c r="J1454" t="s">
        <v>11</v>
      </c>
      <c r="K1454" s="7" t="s">
        <v>148</v>
      </c>
      <c r="L1454">
        <v>1.9870000000000001</v>
      </c>
      <c r="M1454" s="12">
        <v>560</v>
      </c>
    </row>
    <row r="1455" spans="1:13" x14ac:dyDescent="0.25">
      <c r="A1455">
        <v>425375</v>
      </c>
      <c r="B1455">
        <v>425328</v>
      </c>
      <c r="C1455" t="s">
        <v>50</v>
      </c>
      <c r="D1455" t="s">
        <v>16</v>
      </c>
      <c r="E1455">
        <v>5</v>
      </c>
      <c r="F1455" s="11">
        <v>205643</v>
      </c>
      <c r="G1455" s="7" t="s">
        <v>170</v>
      </c>
      <c r="H1455" t="s">
        <v>153</v>
      </c>
      <c r="I1455" t="s">
        <v>153</v>
      </c>
      <c r="J1455" t="s">
        <v>11</v>
      </c>
      <c r="K1455" s="7" t="s">
        <v>148</v>
      </c>
      <c r="L1455">
        <v>1.9870000000000001</v>
      </c>
      <c r="M1455" s="12">
        <v>560</v>
      </c>
    </row>
    <row r="1456" spans="1:13" x14ac:dyDescent="0.25">
      <c r="A1456">
        <v>425403</v>
      </c>
      <c r="B1456">
        <v>425328</v>
      </c>
      <c r="C1456" t="s">
        <v>50</v>
      </c>
      <c r="D1456" t="s">
        <v>16</v>
      </c>
      <c r="E1456">
        <v>5</v>
      </c>
      <c r="F1456" s="11">
        <v>1000511</v>
      </c>
      <c r="G1456" s="7" t="s">
        <v>165</v>
      </c>
      <c r="H1456" t="s">
        <v>153</v>
      </c>
      <c r="I1456" t="s">
        <v>294</v>
      </c>
      <c r="J1456" t="s">
        <v>11</v>
      </c>
      <c r="K1456" s="7" t="s">
        <v>148</v>
      </c>
      <c r="L1456" t="s">
        <v>294</v>
      </c>
      <c r="M1456" t="s">
        <v>294</v>
      </c>
    </row>
    <row r="1457" spans="1:13" x14ac:dyDescent="0.25">
      <c r="A1457">
        <v>425507</v>
      </c>
      <c r="B1457">
        <v>425332</v>
      </c>
      <c r="C1457" t="s">
        <v>50</v>
      </c>
      <c r="D1457" t="s">
        <v>93</v>
      </c>
      <c r="E1457">
        <v>12</v>
      </c>
      <c r="F1457" s="11">
        <v>58319734</v>
      </c>
      <c r="G1457" s="7" t="s">
        <v>165</v>
      </c>
      <c r="H1457" t="s">
        <v>153</v>
      </c>
      <c r="I1457" t="s">
        <v>153</v>
      </c>
      <c r="J1457" t="s">
        <v>18</v>
      </c>
      <c r="K1457" s="7" t="s">
        <v>148</v>
      </c>
      <c r="L1457">
        <v>2.76</v>
      </c>
      <c r="M1457" s="12">
        <v>0</v>
      </c>
    </row>
    <row r="1458" spans="1:13" x14ac:dyDescent="0.25">
      <c r="A1458">
        <v>425509</v>
      </c>
      <c r="B1458">
        <v>425332</v>
      </c>
      <c r="C1458" t="s">
        <v>50</v>
      </c>
      <c r="D1458" t="s">
        <v>93</v>
      </c>
      <c r="E1458">
        <v>12</v>
      </c>
      <c r="F1458" s="11">
        <v>58138451</v>
      </c>
      <c r="G1458" s="7" t="s">
        <v>165</v>
      </c>
      <c r="H1458" t="s">
        <v>153</v>
      </c>
      <c r="I1458" t="s">
        <v>153</v>
      </c>
      <c r="J1458" t="s">
        <v>18</v>
      </c>
      <c r="K1458" s="7" t="s">
        <v>148</v>
      </c>
      <c r="L1458">
        <v>2.76</v>
      </c>
      <c r="M1458" s="12">
        <v>90</v>
      </c>
    </row>
    <row r="1459" spans="1:13" x14ac:dyDescent="0.25">
      <c r="A1459">
        <v>425511</v>
      </c>
      <c r="B1459">
        <v>425332</v>
      </c>
      <c r="C1459" t="s">
        <v>50</v>
      </c>
      <c r="D1459" t="s">
        <v>93</v>
      </c>
      <c r="E1459">
        <v>12</v>
      </c>
      <c r="F1459" s="11">
        <v>246412425511</v>
      </c>
      <c r="G1459" s="7" t="s">
        <v>165</v>
      </c>
      <c r="H1459" t="s">
        <v>153</v>
      </c>
      <c r="I1459" t="s">
        <v>153</v>
      </c>
      <c r="J1459" t="s">
        <v>18</v>
      </c>
      <c r="K1459" s="7" t="s">
        <v>148</v>
      </c>
      <c r="L1459">
        <v>2.76</v>
      </c>
      <c r="M1459" s="12">
        <v>40</v>
      </c>
    </row>
    <row r="1460" spans="1:13" x14ac:dyDescent="0.25">
      <c r="A1460">
        <v>425513</v>
      </c>
      <c r="B1460">
        <v>425332</v>
      </c>
      <c r="C1460" t="s">
        <v>50</v>
      </c>
      <c r="D1460" t="s">
        <v>93</v>
      </c>
      <c r="E1460">
        <v>12</v>
      </c>
      <c r="F1460" s="11">
        <v>45801212</v>
      </c>
      <c r="G1460" s="7" t="s">
        <v>165</v>
      </c>
      <c r="H1460" t="s">
        <v>153</v>
      </c>
      <c r="I1460" t="s">
        <v>294</v>
      </c>
      <c r="J1460" t="s">
        <v>18</v>
      </c>
      <c r="K1460" s="7" t="s">
        <v>148</v>
      </c>
      <c r="L1460" t="s">
        <v>294</v>
      </c>
      <c r="M1460" t="s">
        <v>294</v>
      </c>
    </row>
    <row r="1461" spans="1:13" x14ac:dyDescent="0.25">
      <c r="A1461">
        <v>425517</v>
      </c>
      <c r="B1461">
        <v>425332</v>
      </c>
      <c r="C1461" t="s">
        <v>50</v>
      </c>
      <c r="D1461" t="s">
        <v>93</v>
      </c>
      <c r="E1461">
        <v>12</v>
      </c>
      <c r="F1461" s="11">
        <v>1000020</v>
      </c>
      <c r="G1461" s="7" t="s">
        <v>165</v>
      </c>
      <c r="H1461" t="s">
        <v>153</v>
      </c>
      <c r="I1461" t="s">
        <v>153</v>
      </c>
      <c r="J1461" t="s">
        <v>18</v>
      </c>
      <c r="K1461" s="7" t="s">
        <v>148</v>
      </c>
      <c r="L1461">
        <v>2.76</v>
      </c>
      <c r="M1461" s="12">
        <v>153</v>
      </c>
    </row>
    <row r="1462" spans="1:13" x14ac:dyDescent="0.25">
      <c r="A1462">
        <v>425519</v>
      </c>
      <c r="B1462">
        <v>425332</v>
      </c>
      <c r="C1462" t="s">
        <v>50</v>
      </c>
      <c r="D1462" t="s">
        <v>93</v>
      </c>
      <c r="E1462">
        <v>12</v>
      </c>
      <c r="F1462" s="11">
        <v>1000021</v>
      </c>
      <c r="G1462" s="7" t="s">
        <v>165</v>
      </c>
      <c r="H1462" t="s">
        <v>153</v>
      </c>
      <c r="I1462" t="s">
        <v>153</v>
      </c>
      <c r="J1462" t="s">
        <v>18</v>
      </c>
      <c r="K1462" s="7" t="s">
        <v>148</v>
      </c>
      <c r="L1462">
        <v>2.76</v>
      </c>
      <c r="M1462" s="12">
        <v>101</v>
      </c>
    </row>
    <row r="1463" spans="1:13" x14ac:dyDescent="0.25">
      <c r="A1463">
        <v>425521</v>
      </c>
      <c r="B1463">
        <v>425332</v>
      </c>
      <c r="C1463" t="s">
        <v>50</v>
      </c>
      <c r="D1463" t="s">
        <v>93</v>
      </c>
      <c r="E1463">
        <v>12</v>
      </c>
      <c r="F1463" s="11">
        <v>1000022</v>
      </c>
      <c r="G1463" s="7" t="s">
        <v>165</v>
      </c>
      <c r="H1463" t="s">
        <v>153</v>
      </c>
      <c r="I1463" t="s">
        <v>153</v>
      </c>
      <c r="J1463" t="s">
        <v>18</v>
      </c>
      <c r="K1463" s="7" t="s">
        <v>148</v>
      </c>
      <c r="L1463">
        <v>2.76</v>
      </c>
      <c r="M1463" s="12">
        <v>330</v>
      </c>
    </row>
    <row r="1464" spans="1:13" x14ac:dyDescent="0.25">
      <c r="A1464">
        <v>425525</v>
      </c>
      <c r="B1464">
        <v>425334</v>
      </c>
      <c r="C1464" t="s">
        <v>50</v>
      </c>
      <c r="D1464" t="s">
        <v>94</v>
      </c>
      <c r="E1464" t="s">
        <v>95</v>
      </c>
      <c r="F1464" s="11">
        <v>1000023425525</v>
      </c>
      <c r="G1464" s="7" t="s">
        <v>165</v>
      </c>
      <c r="H1464" t="s">
        <v>153</v>
      </c>
      <c r="I1464" t="s">
        <v>153</v>
      </c>
      <c r="J1464" t="s">
        <v>18</v>
      </c>
      <c r="K1464" s="7" t="s">
        <v>148</v>
      </c>
      <c r="L1464">
        <v>2.76</v>
      </c>
      <c r="M1464" s="12">
        <v>54</v>
      </c>
    </row>
    <row r="1465" spans="1:13" x14ac:dyDescent="0.25">
      <c r="A1465">
        <v>425533</v>
      </c>
      <c r="B1465">
        <v>425334</v>
      </c>
      <c r="C1465" t="s">
        <v>50</v>
      </c>
      <c r="D1465" t="s">
        <v>94</v>
      </c>
      <c r="E1465" t="s">
        <v>95</v>
      </c>
      <c r="F1465" s="11">
        <v>42553304591</v>
      </c>
      <c r="G1465" s="7" t="s">
        <v>165</v>
      </c>
      <c r="H1465" t="s">
        <v>153</v>
      </c>
      <c r="I1465" t="s">
        <v>294</v>
      </c>
      <c r="J1465" t="s">
        <v>18</v>
      </c>
      <c r="K1465" s="7" t="s">
        <v>148</v>
      </c>
      <c r="L1465" t="s">
        <v>294</v>
      </c>
      <c r="M1465" t="s">
        <v>294</v>
      </c>
    </row>
    <row r="1466" spans="1:13" x14ac:dyDescent="0.25">
      <c r="A1466">
        <v>425535</v>
      </c>
      <c r="B1466">
        <v>425334</v>
      </c>
      <c r="C1466" t="s">
        <v>50</v>
      </c>
      <c r="D1466" t="s">
        <v>94</v>
      </c>
      <c r="E1466" t="s">
        <v>95</v>
      </c>
      <c r="F1466" s="11">
        <v>58253</v>
      </c>
      <c r="G1466" s="7" t="s">
        <v>165</v>
      </c>
      <c r="H1466" t="s">
        <v>153</v>
      </c>
      <c r="I1466" t="s">
        <v>294</v>
      </c>
      <c r="J1466" t="s">
        <v>18</v>
      </c>
      <c r="K1466" s="7" t="s">
        <v>148</v>
      </c>
      <c r="L1466" t="s">
        <v>294</v>
      </c>
      <c r="M1466" t="s">
        <v>294</v>
      </c>
    </row>
    <row r="1467" spans="1:13" x14ac:dyDescent="0.25">
      <c r="A1467">
        <v>425537</v>
      </c>
      <c r="B1467">
        <v>425334</v>
      </c>
      <c r="C1467" t="s">
        <v>50</v>
      </c>
      <c r="D1467" t="s">
        <v>94</v>
      </c>
      <c r="E1467" t="s">
        <v>95</v>
      </c>
      <c r="F1467" s="11">
        <v>459317147</v>
      </c>
      <c r="G1467" s="7" t="s">
        <v>165</v>
      </c>
      <c r="H1467" t="s">
        <v>153</v>
      </c>
      <c r="I1467" t="s">
        <v>153</v>
      </c>
      <c r="J1467" t="s">
        <v>18</v>
      </c>
      <c r="K1467" s="7" t="s">
        <v>148</v>
      </c>
      <c r="L1467">
        <v>2.76</v>
      </c>
      <c r="M1467" s="12">
        <v>216</v>
      </c>
    </row>
    <row r="1468" spans="1:13" x14ac:dyDescent="0.25">
      <c r="A1468">
        <v>425541</v>
      </c>
      <c r="B1468">
        <v>425334</v>
      </c>
      <c r="C1468" t="s">
        <v>50</v>
      </c>
      <c r="D1468" t="s">
        <v>94</v>
      </c>
      <c r="E1468" t="s">
        <v>95</v>
      </c>
      <c r="F1468" s="11">
        <v>102417392</v>
      </c>
      <c r="G1468" s="7" t="s">
        <v>165</v>
      </c>
      <c r="H1468" t="s">
        <v>153</v>
      </c>
      <c r="I1468" t="s">
        <v>153</v>
      </c>
      <c r="J1468" t="s">
        <v>18</v>
      </c>
      <c r="K1468" s="7" t="s">
        <v>148</v>
      </c>
      <c r="L1468">
        <v>2.76</v>
      </c>
      <c r="M1468" s="12">
        <v>300</v>
      </c>
    </row>
    <row r="1469" spans="1:13" x14ac:dyDescent="0.25">
      <c r="A1469">
        <v>425543</v>
      </c>
      <c r="B1469">
        <v>425334</v>
      </c>
      <c r="C1469" t="s">
        <v>50</v>
      </c>
      <c r="D1469" t="s">
        <v>94</v>
      </c>
      <c r="E1469" t="s">
        <v>95</v>
      </c>
      <c r="F1469" s="11">
        <v>11975</v>
      </c>
      <c r="G1469" s="7" t="s">
        <v>165</v>
      </c>
      <c r="H1469" t="s">
        <v>153</v>
      </c>
      <c r="I1469" t="s">
        <v>153</v>
      </c>
      <c r="J1469" t="s">
        <v>18</v>
      </c>
      <c r="K1469" s="7" t="s">
        <v>148</v>
      </c>
      <c r="L1469">
        <v>2.76</v>
      </c>
      <c r="M1469" s="12">
        <v>157</v>
      </c>
    </row>
    <row r="1470" spans="1:13" x14ac:dyDescent="0.25">
      <c r="A1470">
        <v>425545</v>
      </c>
      <c r="B1470">
        <v>425334</v>
      </c>
      <c r="C1470" t="s">
        <v>50</v>
      </c>
      <c r="D1470" t="s">
        <v>94</v>
      </c>
      <c r="E1470" t="s">
        <v>95</v>
      </c>
      <c r="F1470" s="11">
        <v>435887</v>
      </c>
      <c r="G1470" s="7" t="s">
        <v>165</v>
      </c>
      <c r="H1470" t="s">
        <v>153</v>
      </c>
      <c r="I1470" t="s">
        <v>153</v>
      </c>
      <c r="J1470" t="s">
        <v>18</v>
      </c>
      <c r="K1470" s="7" t="s">
        <v>148</v>
      </c>
      <c r="L1470">
        <v>2.76</v>
      </c>
      <c r="M1470" s="12">
        <v>555</v>
      </c>
    </row>
    <row r="1471" spans="1:13" x14ac:dyDescent="0.25">
      <c r="A1471">
        <v>425550</v>
      </c>
      <c r="B1471">
        <v>425334</v>
      </c>
      <c r="C1471" t="s">
        <v>50</v>
      </c>
      <c r="D1471" t="s">
        <v>94</v>
      </c>
      <c r="E1471" t="s">
        <v>95</v>
      </c>
      <c r="F1471" s="11">
        <v>1000039</v>
      </c>
      <c r="G1471" s="7" t="s">
        <v>165</v>
      </c>
      <c r="H1471" t="s">
        <v>153</v>
      </c>
      <c r="I1471" t="s">
        <v>294</v>
      </c>
      <c r="J1471" t="s">
        <v>18</v>
      </c>
      <c r="K1471" s="7" t="s">
        <v>148</v>
      </c>
      <c r="L1471" t="s">
        <v>294</v>
      </c>
      <c r="M1471" t="s">
        <v>294</v>
      </c>
    </row>
    <row r="1472" spans="1:13" x14ac:dyDescent="0.25">
      <c r="A1472">
        <v>425558</v>
      </c>
      <c r="B1472">
        <v>425334</v>
      </c>
      <c r="C1472" t="s">
        <v>50</v>
      </c>
      <c r="D1472" t="s">
        <v>94</v>
      </c>
      <c r="E1472" t="s">
        <v>95</v>
      </c>
      <c r="F1472" s="11">
        <v>4605171415</v>
      </c>
      <c r="G1472" s="7" t="s">
        <v>165</v>
      </c>
      <c r="H1472" t="s">
        <v>153</v>
      </c>
      <c r="I1472" t="s">
        <v>294</v>
      </c>
      <c r="J1472" t="s">
        <v>18</v>
      </c>
      <c r="K1472" s="7" t="s">
        <v>148</v>
      </c>
      <c r="L1472" t="s">
        <v>294</v>
      </c>
      <c r="M1472" t="s">
        <v>294</v>
      </c>
    </row>
    <row r="1473" spans="1:13" x14ac:dyDescent="0.25">
      <c r="A1473">
        <v>425560</v>
      </c>
      <c r="B1473">
        <v>425334</v>
      </c>
      <c r="C1473" t="s">
        <v>50</v>
      </c>
      <c r="D1473" t="s">
        <v>94</v>
      </c>
      <c r="E1473" t="s">
        <v>95</v>
      </c>
      <c r="F1473" s="11">
        <v>6006861</v>
      </c>
      <c r="G1473" s="7" t="s">
        <v>165</v>
      </c>
      <c r="H1473" t="s">
        <v>153</v>
      </c>
      <c r="I1473" t="s">
        <v>153</v>
      </c>
      <c r="J1473" t="s">
        <v>18</v>
      </c>
      <c r="K1473" s="7" t="s">
        <v>148</v>
      </c>
      <c r="L1473">
        <v>2.76</v>
      </c>
      <c r="M1473" s="12">
        <v>172</v>
      </c>
    </row>
    <row r="1474" spans="1:13" x14ac:dyDescent="0.25">
      <c r="A1474">
        <v>425562</v>
      </c>
      <c r="B1474">
        <v>425334</v>
      </c>
      <c r="C1474" t="s">
        <v>50</v>
      </c>
      <c r="D1474" t="s">
        <v>94</v>
      </c>
      <c r="E1474" t="s">
        <v>95</v>
      </c>
      <c r="F1474" s="11">
        <v>3106</v>
      </c>
      <c r="G1474" s="7" t="s">
        <v>165</v>
      </c>
      <c r="H1474" t="s">
        <v>153</v>
      </c>
      <c r="I1474" t="s">
        <v>153</v>
      </c>
      <c r="J1474" t="s">
        <v>18</v>
      </c>
      <c r="K1474" s="7" t="s">
        <v>148</v>
      </c>
      <c r="L1474">
        <v>2.76</v>
      </c>
      <c r="M1474" s="12">
        <v>419</v>
      </c>
    </row>
    <row r="1475" spans="1:13" x14ac:dyDescent="0.25">
      <c r="A1475">
        <v>425607</v>
      </c>
      <c r="B1475">
        <v>425338</v>
      </c>
      <c r="C1475" t="s">
        <v>50</v>
      </c>
      <c r="D1475" t="s">
        <v>96</v>
      </c>
      <c r="E1475" t="s">
        <v>97</v>
      </c>
      <c r="F1475" s="11">
        <v>1000071</v>
      </c>
      <c r="G1475" s="7" t="s">
        <v>165</v>
      </c>
      <c r="H1475" t="s">
        <v>153</v>
      </c>
      <c r="I1475" t="s">
        <v>153</v>
      </c>
      <c r="J1475" t="s">
        <v>18</v>
      </c>
      <c r="K1475" s="7" t="s">
        <v>148</v>
      </c>
      <c r="L1475">
        <v>2.76</v>
      </c>
      <c r="M1475" s="12">
        <v>134</v>
      </c>
    </row>
    <row r="1476" spans="1:13" x14ac:dyDescent="0.25">
      <c r="A1476">
        <v>425609</v>
      </c>
      <c r="B1476">
        <v>425338</v>
      </c>
      <c r="C1476" t="s">
        <v>50</v>
      </c>
      <c r="D1476" t="s">
        <v>96</v>
      </c>
      <c r="E1476" t="s">
        <v>97</v>
      </c>
      <c r="F1476" s="11">
        <v>1000072</v>
      </c>
      <c r="G1476" s="7" t="s">
        <v>165</v>
      </c>
      <c r="H1476" t="s">
        <v>153</v>
      </c>
      <c r="I1476" t="s">
        <v>294</v>
      </c>
      <c r="J1476" t="s">
        <v>18</v>
      </c>
      <c r="K1476" s="7" t="s">
        <v>148</v>
      </c>
      <c r="L1476" t="s">
        <v>294</v>
      </c>
      <c r="M1476" t="s">
        <v>294</v>
      </c>
    </row>
    <row r="1477" spans="1:13" x14ac:dyDescent="0.25">
      <c r="A1477">
        <v>425618</v>
      </c>
      <c r="B1477">
        <v>425338</v>
      </c>
      <c r="C1477" t="s">
        <v>50</v>
      </c>
      <c r="D1477" t="s">
        <v>96</v>
      </c>
      <c r="E1477" t="s">
        <v>97</v>
      </c>
      <c r="F1477" s="11">
        <v>97394939</v>
      </c>
      <c r="G1477" s="7" t="s">
        <v>165</v>
      </c>
      <c r="H1477" t="s">
        <v>153</v>
      </c>
      <c r="I1477" t="s">
        <v>294</v>
      </c>
      <c r="J1477" t="s">
        <v>18</v>
      </c>
      <c r="K1477" s="7" t="s">
        <v>148</v>
      </c>
      <c r="L1477" t="s">
        <v>294</v>
      </c>
      <c r="M1477" t="s">
        <v>294</v>
      </c>
    </row>
    <row r="1478" spans="1:13" x14ac:dyDescent="0.25">
      <c r="A1478">
        <v>425623</v>
      </c>
      <c r="B1478">
        <v>425338</v>
      </c>
      <c r="C1478" t="s">
        <v>50</v>
      </c>
      <c r="D1478" t="s">
        <v>96</v>
      </c>
      <c r="E1478" t="s">
        <v>97</v>
      </c>
      <c r="F1478" s="11">
        <v>1000089</v>
      </c>
      <c r="G1478" s="7" t="s">
        <v>165</v>
      </c>
      <c r="H1478" t="s">
        <v>153</v>
      </c>
      <c r="I1478" t="s">
        <v>294</v>
      </c>
      <c r="J1478" t="s">
        <v>18</v>
      </c>
      <c r="K1478" s="7" t="s">
        <v>148</v>
      </c>
      <c r="L1478" t="s">
        <v>294</v>
      </c>
      <c r="M1478" t="s">
        <v>294</v>
      </c>
    </row>
    <row r="1479" spans="1:13" x14ac:dyDescent="0.25">
      <c r="A1479">
        <v>425624</v>
      </c>
      <c r="B1479">
        <v>425338</v>
      </c>
      <c r="C1479" t="s">
        <v>50</v>
      </c>
      <c r="D1479" t="s">
        <v>96</v>
      </c>
      <c r="E1479" t="s">
        <v>97</v>
      </c>
      <c r="F1479" s="11">
        <v>1000090</v>
      </c>
      <c r="G1479" s="7" t="s">
        <v>165</v>
      </c>
      <c r="H1479" t="s">
        <v>153</v>
      </c>
      <c r="I1479" t="s">
        <v>294</v>
      </c>
      <c r="J1479" t="s">
        <v>18</v>
      </c>
      <c r="K1479" s="7" t="s">
        <v>148</v>
      </c>
      <c r="L1479" t="s">
        <v>294</v>
      </c>
      <c r="M1479" t="s">
        <v>294</v>
      </c>
    </row>
    <row r="1480" spans="1:13" x14ac:dyDescent="0.25">
      <c r="A1480">
        <v>425630</v>
      </c>
      <c r="B1480">
        <v>425338</v>
      </c>
      <c r="C1480" t="s">
        <v>50</v>
      </c>
      <c r="D1480" t="s">
        <v>96</v>
      </c>
      <c r="E1480" t="s">
        <v>97</v>
      </c>
      <c r="F1480" s="11">
        <v>124392597</v>
      </c>
      <c r="G1480" s="7" t="s">
        <v>165</v>
      </c>
      <c r="H1480" t="s">
        <v>153</v>
      </c>
      <c r="I1480" t="s">
        <v>153</v>
      </c>
      <c r="J1480" t="s">
        <v>18</v>
      </c>
      <c r="K1480" s="7" t="s">
        <v>148</v>
      </c>
      <c r="L1480">
        <v>2.76</v>
      </c>
      <c r="M1480" s="12">
        <v>265</v>
      </c>
    </row>
    <row r="1481" spans="1:13" x14ac:dyDescent="0.25">
      <c r="A1481">
        <v>425632</v>
      </c>
      <c r="B1481">
        <v>425338</v>
      </c>
      <c r="C1481" t="s">
        <v>50</v>
      </c>
      <c r="D1481" t="s">
        <v>96</v>
      </c>
      <c r="E1481" t="s">
        <v>97</v>
      </c>
      <c r="F1481" s="11">
        <v>1000082</v>
      </c>
      <c r="G1481" s="7" t="s">
        <v>165</v>
      </c>
      <c r="H1481" t="s">
        <v>153</v>
      </c>
      <c r="I1481" t="s">
        <v>153</v>
      </c>
      <c r="J1481" t="s">
        <v>18</v>
      </c>
      <c r="K1481" s="7" t="s">
        <v>148</v>
      </c>
      <c r="L1481">
        <v>2.76</v>
      </c>
      <c r="M1481" s="12">
        <v>210</v>
      </c>
    </row>
    <row r="1482" spans="1:13" x14ac:dyDescent="0.25">
      <c r="A1482">
        <v>425634</v>
      </c>
      <c r="B1482">
        <v>425338</v>
      </c>
      <c r="C1482" t="s">
        <v>50</v>
      </c>
      <c r="D1482" t="s">
        <v>96</v>
      </c>
      <c r="E1482" t="s">
        <v>97</v>
      </c>
      <c r="F1482" s="11">
        <v>1000083</v>
      </c>
      <c r="G1482" s="7" t="s">
        <v>165</v>
      </c>
      <c r="H1482" t="s">
        <v>153</v>
      </c>
      <c r="I1482" t="s">
        <v>153</v>
      </c>
      <c r="J1482" t="s">
        <v>18</v>
      </c>
      <c r="K1482" s="7" t="s">
        <v>148</v>
      </c>
      <c r="L1482">
        <v>2.76</v>
      </c>
      <c r="M1482" s="12">
        <v>590</v>
      </c>
    </row>
    <row r="1483" spans="1:13" x14ac:dyDescent="0.25">
      <c r="A1483">
        <v>425635</v>
      </c>
      <c r="B1483">
        <v>425338</v>
      </c>
      <c r="C1483" t="s">
        <v>50</v>
      </c>
      <c r="D1483" t="s">
        <v>96</v>
      </c>
      <c r="E1483" t="s">
        <v>97</v>
      </c>
      <c r="F1483" s="11">
        <v>1000084</v>
      </c>
      <c r="G1483" s="7" t="s">
        <v>165</v>
      </c>
      <c r="H1483" t="s">
        <v>153</v>
      </c>
      <c r="I1483" t="s">
        <v>153</v>
      </c>
      <c r="J1483" t="s">
        <v>18</v>
      </c>
      <c r="K1483" s="7" t="s">
        <v>148</v>
      </c>
      <c r="L1483">
        <v>2.76</v>
      </c>
      <c r="M1483" s="12">
        <v>0</v>
      </c>
    </row>
    <row r="1484" spans="1:13" x14ac:dyDescent="0.25">
      <c r="A1484">
        <v>425637</v>
      </c>
      <c r="B1484">
        <v>425338</v>
      </c>
      <c r="C1484" t="s">
        <v>50</v>
      </c>
      <c r="D1484" t="s">
        <v>96</v>
      </c>
      <c r="E1484" t="s">
        <v>97</v>
      </c>
      <c r="F1484" s="11">
        <v>119139110</v>
      </c>
      <c r="G1484" s="7" t="s">
        <v>165</v>
      </c>
      <c r="H1484" t="s">
        <v>153</v>
      </c>
      <c r="I1484" t="s">
        <v>153</v>
      </c>
      <c r="J1484" t="s">
        <v>18</v>
      </c>
      <c r="K1484" s="7" t="s">
        <v>148</v>
      </c>
      <c r="L1484">
        <v>2.76</v>
      </c>
      <c r="M1484" s="12">
        <v>45</v>
      </c>
    </row>
    <row r="1485" spans="1:13" x14ac:dyDescent="0.25">
      <c r="A1485">
        <v>425639</v>
      </c>
      <c r="B1485">
        <v>425338</v>
      </c>
      <c r="C1485" t="s">
        <v>50</v>
      </c>
      <c r="D1485" t="s">
        <v>96</v>
      </c>
      <c r="E1485" t="s">
        <v>97</v>
      </c>
      <c r="F1485" s="11">
        <v>1000074</v>
      </c>
      <c r="G1485" s="7" t="s">
        <v>165</v>
      </c>
      <c r="H1485" t="s">
        <v>153</v>
      </c>
      <c r="I1485" t="s">
        <v>153</v>
      </c>
      <c r="J1485" t="s">
        <v>18</v>
      </c>
      <c r="K1485" s="7" t="s">
        <v>148</v>
      </c>
      <c r="L1485">
        <v>2.76</v>
      </c>
      <c r="M1485" s="12">
        <v>1000</v>
      </c>
    </row>
    <row r="1486" spans="1:13" x14ac:dyDescent="0.25">
      <c r="A1486">
        <v>425641</v>
      </c>
      <c r="B1486">
        <v>425338</v>
      </c>
      <c r="C1486" t="s">
        <v>50</v>
      </c>
      <c r="D1486" t="s">
        <v>96</v>
      </c>
      <c r="E1486" t="s">
        <v>97</v>
      </c>
      <c r="F1486" s="11">
        <v>88176412</v>
      </c>
      <c r="G1486" s="7" t="s">
        <v>165</v>
      </c>
      <c r="H1486" t="s">
        <v>153</v>
      </c>
      <c r="I1486" t="s">
        <v>153</v>
      </c>
      <c r="J1486" t="s">
        <v>18</v>
      </c>
      <c r="K1486" s="7" t="s">
        <v>148</v>
      </c>
      <c r="L1486">
        <v>2.76</v>
      </c>
      <c r="M1486" s="12">
        <v>746</v>
      </c>
    </row>
    <row r="1487" spans="1:13" x14ac:dyDescent="0.25">
      <c r="A1487">
        <v>425643</v>
      </c>
      <c r="B1487">
        <v>425338</v>
      </c>
      <c r="C1487" t="s">
        <v>50</v>
      </c>
      <c r="D1487" t="s">
        <v>96</v>
      </c>
      <c r="E1487" t="s">
        <v>97</v>
      </c>
      <c r="F1487" s="11">
        <v>85580</v>
      </c>
      <c r="G1487" s="7" t="s">
        <v>165</v>
      </c>
      <c r="H1487" t="s">
        <v>153</v>
      </c>
      <c r="I1487" t="s">
        <v>153</v>
      </c>
      <c r="J1487" t="s">
        <v>18</v>
      </c>
      <c r="K1487" s="7" t="s">
        <v>148</v>
      </c>
      <c r="L1487">
        <v>2.76</v>
      </c>
      <c r="M1487" s="12">
        <v>208</v>
      </c>
    </row>
    <row r="1488" spans="1:13" x14ac:dyDescent="0.25">
      <c r="A1488">
        <v>425645</v>
      </c>
      <c r="B1488">
        <v>425338</v>
      </c>
      <c r="C1488" t="s">
        <v>50</v>
      </c>
      <c r="D1488" t="s">
        <v>96</v>
      </c>
      <c r="E1488" t="s">
        <v>97</v>
      </c>
      <c r="F1488" s="11">
        <v>1000077</v>
      </c>
      <c r="G1488" s="7" t="s">
        <v>165</v>
      </c>
      <c r="H1488" t="s">
        <v>153</v>
      </c>
      <c r="I1488" t="s">
        <v>153</v>
      </c>
      <c r="J1488" t="s">
        <v>18</v>
      </c>
      <c r="K1488" s="7" t="s">
        <v>148</v>
      </c>
      <c r="L1488">
        <v>2.76</v>
      </c>
      <c r="M1488" s="12">
        <v>75</v>
      </c>
    </row>
    <row r="1489" spans="1:13" x14ac:dyDescent="0.25">
      <c r="A1489">
        <v>426353</v>
      </c>
      <c r="B1489">
        <v>425358</v>
      </c>
      <c r="C1489" t="s">
        <v>50</v>
      </c>
      <c r="D1489" t="s">
        <v>42</v>
      </c>
      <c r="E1489">
        <v>17</v>
      </c>
      <c r="F1489" s="11">
        <v>1867294</v>
      </c>
      <c r="G1489" s="7" t="s">
        <v>165</v>
      </c>
      <c r="H1489" t="s">
        <v>153</v>
      </c>
      <c r="I1489" t="s">
        <v>294</v>
      </c>
      <c r="J1489" t="s">
        <v>18</v>
      </c>
      <c r="K1489" s="7" t="s">
        <v>148</v>
      </c>
      <c r="L1489" t="s">
        <v>294</v>
      </c>
      <c r="M1489" t="s">
        <v>294</v>
      </c>
    </row>
    <row r="1490" spans="1:13" x14ac:dyDescent="0.25">
      <c r="A1490">
        <v>426355</v>
      </c>
      <c r="B1490">
        <v>425358</v>
      </c>
      <c r="C1490" t="s">
        <v>50</v>
      </c>
      <c r="D1490" t="s">
        <v>42</v>
      </c>
      <c r="E1490">
        <v>17</v>
      </c>
      <c r="F1490" s="11">
        <v>1000365</v>
      </c>
      <c r="G1490" s="7" t="s">
        <v>170</v>
      </c>
      <c r="H1490" t="s">
        <v>153</v>
      </c>
      <c r="I1490" t="s">
        <v>294</v>
      </c>
      <c r="J1490" t="s">
        <v>18</v>
      </c>
      <c r="K1490" s="7" t="s">
        <v>148</v>
      </c>
      <c r="L1490" t="s">
        <v>294</v>
      </c>
      <c r="M1490" t="s">
        <v>294</v>
      </c>
    </row>
    <row r="1491" spans="1:13" x14ac:dyDescent="0.25">
      <c r="A1491">
        <v>426356</v>
      </c>
      <c r="B1491">
        <v>425358</v>
      </c>
      <c r="C1491" t="s">
        <v>50</v>
      </c>
      <c r="D1491" t="s">
        <v>42</v>
      </c>
      <c r="E1491">
        <v>17</v>
      </c>
      <c r="F1491" s="11">
        <v>1000365</v>
      </c>
      <c r="G1491" s="7" t="s">
        <v>170</v>
      </c>
      <c r="H1491" t="s">
        <v>153</v>
      </c>
      <c r="I1491" t="s">
        <v>294</v>
      </c>
      <c r="J1491" t="s">
        <v>18</v>
      </c>
      <c r="K1491" s="7" t="s">
        <v>148</v>
      </c>
      <c r="L1491" t="s">
        <v>294</v>
      </c>
      <c r="M1491" t="s">
        <v>294</v>
      </c>
    </row>
    <row r="1492" spans="1:13" x14ac:dyDescent="0.25">
      <c r="A1492">
        <v>426358</v>
      </c>
      <c r="B1492">
        <v>425358</v>
      </c>
      <c r="C1492" t="s">
        <v>50</v>
      </c>
      <c r="D1492" t="s">
        <v>42</v>
      </c>
      <c r="E1492">
        <v>17</v>
      </c>
      <c r="F1492" s="11">
        <v>124384</v>
      </c>
      <c r="G1492" s="7" t="s">
        <v>165</v>
      </c>
      <c r="H1492" t="s">
        <v>153</v>
      </c>
      <c r="I1492" t="s">
        <v>153</v>
      </c>
      <c r="J1492" t="s">
        <v>18</v>
      </c>
      <c r="K1492" s="7" t="s">
        <v>148</v>
      </c>
      <c r="L1492">
        <v>2.76</v>
      </c>
      <c r="M1492" s="12">
        <v>135</v>
      </c>
    </row>
    <row r="1493" spans="1:13" x14ac:dyDescent="0.25">
      <c r="A1493">
        <v>426360</v>
      </c>
      <c r="B1493">
        <v>425358</v>
      </c>
      <c r="C1493" t="s">
        <v>50</v>
      </c>
      <c r="D1493" t="s">
        <v>42</v>
      </c>
      <c r="E1493">
        <v>17</v>
      </c>
      <c r="F1493" s="11">
        <v>3189426360</v>
      </c>
      <c r="G1493" s="7" t="s">
        <v>165</v>
      </c>
      <c r="H1493" t="s">
        <v>153</v>
      </c>
      <c r="I1493" t="s">
        <v>153</v>
      </c>
      <c r="J1493" t="s">
        <v>18</v>
      </c>
      <c r="K1493" s="7" t="s">
        <v>148</v>
      </c>
      <c r="L1493">
        <v>2.76</v>
      </c>
      <c r="M1493" s="12">
        <v>420</v>
      </c>
    </row>
    <row r="1494" spans="1:13" x14ac:dyDescent="0.25">
      <c r="A1494">
        <v>426362</v>
      </c>
      <c r="B1494">
        <v>425358</v>
      </c>
      <c r="C1494" t="s">
        <v>50</v>
      </c>
      <c r="D1494" t="s">
        <v>42</v>
      </c>
      <c r="E1494">
        <v>17</v>
      </c>
      <c r="F1494" s="11">
        <v>55155600979</v>
      </c>
      <c r="G1494" s="7" t="s">
        <v>165</v>
      </c>
      <c r="H1494" t="s">
        <v>153</v>
      </c>
      <c r="I1494" t="s">
        <v>153</v>
      </c>
      <c r="J1494" t="s">
        <v>18</v>
      </c>
      <c r="K1494" s="7" t="s">
        <v>148</v>
      </c>
      <c r="L1494">
        <v>2.76</v>
      </c>
      <c r="M1494" s="12">
        <v>177</v>
      </c>
    </row>
    <row r="1495" spans="1:13" x14ac:dyDescent="0.25">
      <c r="A1495">
        <v>426364</v>
      </c>
      <c r="B1495">
        <v>425358</v>
      </c>
      <c r="C1495" t="s">
        <v>50</v>
      </c>
      <c r="D1495" t="s">
        <v>42</v>
      </c>
      <c r="E1495">
        <v>17</v>
      </c>
      <c r="F1495" s="11">
        <v>742594</v>
      </c>
      <c r="G1495" s="7" t="s">
        <v>165</v>
      </c>
      <c r="H1495" t="s">
        <v>153</v>
      </c>
      <c r="I1495" t="s">
        <v>153</v>
      </c>
      <c r="J1495" t="s">
        <v>18</v>
      </c>
      <c r="K1495" s="7" t="s">
        <v>148</v>
      </c>
      <c r="L1495">
        <v>2.76</v>
      </c>
      <c r="M1495" s="12">
        <v>200</v>
      </c>
    </row>
    <row r="1496" spans="1:13" x14ac:dyDescent="0.25">
      <c r="A1496">
        <v>426366</v>
      </c>
      <c r="B1496">
        <v>425358</v>
      </c>
      <c r="C1496" t="s">
        <v>50</v>
      </c>
      <c r="D1496" t="s">
        <v>42</v>
      </c>
      <c r="E1496">
        <v>17</v>
      </c>
      <c r="F1496" s="11">
        <v>100526</v>
      </c>
      <c r="G1496" s="7" t="s">
        <v>170</v>
      </c>
      <c r="H1496" t="s">
        <v>153</v>
      </c>
      <c r="I1496" t="s">
        <v>153</v>
      </c>
      <c r="J1496" t="s">
        <v>18</v>
      </c>
      <c r="K1496" s="7" t="s">
        <v>148</v>
      </c>
      <c r="L1496">
        <v>2.76</v>
      </c>
      <c r="M1496" s="12">
        <v>492</v>
      </c>
    </row>
    <row r="1497" spans="1:13" x14ac:dyDescent="0.25">
      <c r="A1497">
        <v>426368</v>
      </c>
      <c r="B1497">
        <v>425358</v>
      </c>
      <c r="C1497" t="s">
        <v>50</v>
      </c>
      <c r="D1497" t="s">
        <v>42</v>
      </c>
      <c r="E1497">
        <v>17</v>
      </c>
      <c r="F1497" s="11">
        <v>20586248</v>
      </c>
      <c r="G1497" s="7" t="s">
        <v>165</v>
      </c>
      <c r="H1497" t="s">
        <v>153</v>
      </c>
      <c r="I1497" t="s">
        <v>153</v>
      </c>
      <c r="J1497" t="s">
        <v>18</v>
      </c>
      <c r="K1497" s="7" t="s">
        <v>148</v>
      </c>
      <c r="L1497">
        <v>2.76</v>
      </c>
      <c r="M1497" s="12">
        <v>60</v>
      </c>
    </row>
    <row r="1498" spans="1:13" x14ac:dyDescent="0.25">
      <c r="A1498">
        <v>426370</v>
      </c>
      <c r="B1498">
        <v>425358</v>
      </c>
      <c r="C1498" t="s">
        <v>50</v>
      </c>
      <c r="D1498" t="s">
        <v>42</v>
      </c>
      <c r="E1498">
        <v>17</v>
      </c>
      <c r="F1498" s="11">
        <v>1000378</v>
      </c>
      <c r="G1498" s="7" t="s">
        <v>165</v>
      </c>
      <c r="H1498" t="s">
        <v>153</v>
      </c>
      <c r="I1498" t="s">
        <v>153</v>
      </c>
      <c r="J1498" t="s">
        <v>18</v>
      </c>
      <c r="K1498" s="7" t="s">
        <v>148</v>
      </c>
      <c r="L1498">
        <v>2.76</v>
      </c>
      <c r="M1498" s="12">
        <v>233</v>
      </c>
    </row>
    <row r="1499" spans="1:13" x14ac:dyDescent="0.25">
      <c r="A1499">
        <v>426372</v>
      </c>
      <c r="B1499">
        <v>425358</v>
      </c>
      <c r="C1499" t="s">
        <v>50</v>
      </c>
      <c r="D1499" t="s">
        <v>42</v>
      </c>
      <c r="E1499">
        <v>17</v>
      </c>
      <c r="F1499" s="11">
        <v>1000379</v>
      </c>
      <c r="G1499" s="7" t="s">
        <v>165</v>
      </c>
      <c r="H1499" t="s">
        <v>153</v>
      </c>
      <c r="I1499" t="s">
        <v>294</v>
      </c>
      <c r="J1499" t="s">
        <v>18</v>
      </c>
      <c r="K1499" s="7" t="s">
        <v>148</v>
      </c>
      <c r="L1499" t="s">
        <v>294</v>
      </c>
      <c r="M1499" t="s">
        <v>294</v>
      </c>
    </row>
    <row r="1500" spans="1:13" x14ac:dyDescent="0.25">
      <c r="A1500">
        <v>426376</v>
      </c>
      <c r="B1500">
        <v>425358</v>
      </c>
      <c r="C1500" t="s">
        <v>50</v>
      </c>
      <c r="D1500" t="s">
        <v>42</v>
      </c>
      <c r="E1500">
        <v>17</v>
      </c>
      <c r="F1500" s="11">
        <v>11073076001325</v>
      </c>
      <c r="G1500" s="7" t="s">
        <v>165</v>
      </c>
      <c r="H1500" t="s">
        <v>153</v>
      </c>
      <c r="I1500" t="s">
        <v>294</v>
      </c>
      <c r="J1500" t="s">
        <v>18</v>
      </c>
      <c r="K1500" s="7" t="s">
        <v>148</v>
      </c>
      <c r="L1500" t="s">
        <v>294</v>
      </c>
      <c r="M1500" t="s">
        <v>294</v>
      </c>
    </row>
    <row r="1501" spans="1:13" x14ac:dyDescent="0.25">
      <c r="A1501">
        <v>426378</v>
      </c>
      <c r="B1501">
        <v>425358</v>
      </c>
      <c r="C1501" t="s">
        <v>50</v>
      </c>
      <c r="D1501" t="s">
        <v>42</v>
      </c>
      <c r="E1501">
        <v>17</v>
      </c>
      <c r="F1501" s="11">
        <v>1000370</v>
      </c>
      <c r="G1501" s="7" t="s">
        <v>165</v>
      </c>
      <c r="H1501" t="s">
        <v>153</v>
      </c>
      <c r="I1501" t="s">
        <v>153</v>
      </c>
      <c r="J1501" t="s">
        <v>18</v>
      </c>
      <c r="K1501" s="7" t="s">
        <v>148</v>
      </c>
      <c r="L1501">
        <v>2.76</v>
      </c>
      <c r="M1501" s="12">
        <v>0</v>
      </c>
    </row>
    <row r="1502" spans="1:13" x14ac:dyDescent="0.25">
      <c r="A1502">
        <v>426382</v>
      </c>
      <c r="B1502">
        <v>425358</v>
      </c>
      <c r="C1502" t="s">
        <v>50</v>
      </c>
      <c r="D1502" t="s">
        <v>42</v>
      </c>
      <c r="E1502">
        <v>17</v>
      </c>
      <c r="F1502" s="11">
        <v>1000372</v>
      </c>
      <c r="G1502" s="7" t="s">
        <v>165</v>
      </c>
      <c r="H1502" t="s">
        <v>153</v>
      </c>
      <c r="I1502" t="s">
        <v>294</v>
      </c>
      <c r="J1502" t="s">
        <v>18</v>
      </c>
      <c r="K1502" s="7" t="s">
        <v>148</v>
      </c>
      <c r="L1502" t="s">
        <v>294</v>
      </c>
      <c r="M1502" t="s">
        <v>294</v>
      </c>
    </row>
    <row r="1503" spans="1:13" x14ac:dyDescent="0.25">
      <c r="A1503">
        <v>426384</v>
      </c>
      <c r="B1503">
        <v>425358</v>
      </c>
      <c r="C1503" t="s">
        <v>50</v>
      </c>
      <c r="D1503" t="s">
        <v>42</v>
      </c>
      <c r="E1503">
        <v>17</v>
      </c>
      <c r="F1503" s="11">
        <v>130290</v>
      </c>
      <c r="G1503" s="7" t="s">
        <v>165</v>
      </c>
      <c r="H1503" t="s">
        <v>153</v>
      </c>
      <c r="I1503" t="s">
        <v>153</v>
      </c>
      <c r="J1503" t="s">
        <v>18</v>
      </c>
      <c r="K1503" s="7" t="s">
        <v>148</v>
      </c>
      <c r="L1503">
        <v>2.76</v>
      </c>
      <c r="M1503" s="12">
        <v>428</v>
      </c>
    </row>
    <row r="1504" spans="1:13" x14ac:dyDescent="0.25">
      <c r="A1504">
        <v>426386</v>
      </c>
      <c r="B1504">
        <v>425358</v>
      </c>
      <c r="C1504" t="s">
        <v>50</v>
      </c>
      <c r="D1504" t="s">
        <v>42</v>
      </c>
      <c r="E1504">
        <v>17</v>
      </c>
      <c r="F1504" s="11">
        <v>64916100247514</v>
      </c>
      <c r="G1504" s="7" t="s">
        <v>165</v>
      </c>
      <c r="H1504" t="s">
        <v>153</v>
      </c>
      <c r="I1504" t="s">
        <v>153</v>
      </c>
      <c r="J1504" t="s">
        <v>18</v>
      </c>
      <c r="K1504" s="7" t="s">
        <v>148</v>
      </c>
      <c r="L1504">
        <v>2.76</v>
      </c>
      <c r="M1504" s="12">
        <v>91</v>
      </c>
    </row>
    <row r="1505" spans="1:13" x14ac:dyDescent="0.25">
      <c r="A1505">
        <v>426387</v>
      </c>
      <c r="B1505">
        <v>425358</v>
      </c>
      <c r="C1505" t="s">
        <v>50</v>
      </c>
      <c r="D1505" t="s">
        <v>42</v>
      </c>
      <c r="E1505">
        <v>17</v>
      </c>
      <c r="F1505" s="11">
        <v>100526</v>
      </c>
      <c r="G1505" s="7" t="s">
        <v>170</v>
      </c>
      <c r="H1505" t="s">
        <v>153</v>
      </c>
      <c r="I1505" t="s">
        <v>153</v>
      </c>
      <c r="J1505" t="s">
        <v>18</v>
      </c>
      <c r="K1505" s="7" t="s">
        <v>148</v>
      </c>
      <c r="L1505">
        <v>2.76</v>
      </c>
      <c r="M1505" s="12">
        <v>492</v>
      </c>
    </row>
    <row r="1506" spans="1:13" x14ac:dyDescent="0.25">
      <c r="A1506">
        <v>426476</v>
      </c>
      <c r="B1506">
        <v>425364</v>
      </c>
      <c r="C1506" t="s">
        <v>50</v>
      </c>
      <c r="D1506" t="s">
        <v>98</v>
      </c>
      <c r="E1506">
        <v>16</v>
      </c>
      <c r="F1506" s="11">
        <v>1000383</v>
      </c>
      <c r="G1506" s="7" t="s">
        <v>165</v>
      </c>
      <c r="H1506" t="s">
        <v>153</v>
      </c>
      <c r="I1506" t="s">
        <v>153</v>
      </c>
      <c r="J1506" t="s">
        <v>18</v>
      </c>
      <c r="K1506" s="7" t="s">
        <v>148</v>
      </c>
      <c r="L1506">
        <v>2.76</v>
      </c>
      <c r="M1506" s="12">
        <v>135</v>
      </c>
    </row>
    <row r="1507" spans="1:13" x14ac:dyDescent="0.25">
      <c r="A1507">
        <v>426480</v>
      </c>
      <c r="B1507">
        <v>425364</v>
      </c>
      <c r="C1507" t="s">
        <v>50</v>
      </c>
      <c r="D1507" t="s">
        <v>98</v>
      </c>
      <c r="E1507">
        <v>16</v>
      </c>
      <c r="F1507" s="11">
        <v>718361202781060</v>
      </c>
      <c r="G1507" s="7" t="s">
        <v>165</v>
      </c>
      <c r="H1507" t="s">
        <v>153</v>
      </c>
      <c r="I1507" t="s">
        <v>153</v>
      </c>
      <c r="J1507" t="s">
        <v>18</v>
      </c>
      <c r="K1507" s="7" t="s">
        <v>148</v>
      </c>
      <c r="L1507">
        <v>2.76</v>
      </c>
      <c r="M1507" s="12">
        <v>369</v>
      </c>
    </row>
    <row r="1508" spans="1:13" x14ac:dyDescent="0.25">
      <c r="A1508">
        <v>426482</v>
      </c>
      <c r="B1508">
        <v>425364</v>
      </c>
      <c r="C1508" t="s">
        <v>50</v>
      </c>
      <c r="D1508" t="s">
        <v>98</v>
      </c>
      <c r="E1508">
        <v>16</v>
      </c>
      <c r="F1508" s="11">
        <v>1000386</v>
      </c>
      <c r="G1508" s="7" t="s">
        <v>165</v>
      </c>
      <c r="H1508" t="s">
        <v>153</v>
      </c>
      <c r="I1508" t="s">
        <v>153</v>
      </c>
      <c r="J1508" t="s">
        <v>18</v>
      </c>
      <c r="K1508" s="7" t="s">
        <v>148</v>
      </c>
      <c r="L1508">
        <v>2.76</v>
      </c>
      <c r="M1508" s="12">
        <v>114</v>
      </c>
    </row>
    <row r="1509" spans="1:13" x14ac:dyDescent="0.25">
      <c r="A1509">
        <v>426484</v>
      </c>
      <c r="B1509">
        <v>425364</v>
      </c>
      <c r="C1509" t="s">
        <v>50</v>
      </c>
      <c r="D1509" t="s">
        <v>98</v>
      </c>
      <c r="E1509">
        <v>16</v>
      </c>
      <c r="F1509" s="11">
        <v>1000387</v>
      </c>
      <c r="G1509" s="7" t="s">
        <v>165</v>
      </c>
      <c r="H1509" t="s">
        <v>153</v>
      </c>
      <c r="I1509" t="s">
        <v>153</v>
      </c>
      <c r="J1509" t="s">
        <v>18</v>
      </c>
      <c r="K1509" s="7" t="s">
        <v>148</v>
      </c>
      <c r="L1509">
        <v>2.76</v>
      </c>
      <c r="M1509" s="12">
        <v>172</v>
      </c>
    </row>
    <row r="1510" spans="1:13" x14ac:dyDescent="0.25">
      <c r="A1510">
        <v>426486</v>
      </c>
      <c r="B1510">
        <v>425364</v>
      </c>
      <c r="C1510" t="s">
        <v>50</v>
      </c>
      <c r="D1510" t="s">
        <v>98</v>
      </c>
      <c r="E1510">
        <v>16</v>
      </c>
      <c r="F1510" s="11">
        <v>1000388</v>
      </c>
      <c r="G1510" s="7" t="s">
        <v>165</v>
      </c>
      <c r="H1510" t="s">
        <v>153</v>
      </c>
      <c r="I1510" t="s">
        <v>294</v>
      </c>
      <c r="J1510" t="s">
        <v>18</v>
      </c>
      <c r="K1510" s="7" t="s">
        <v>148</v>
      </c>
      <c r="L1510" t="s">
        <v>294</v>
      </c>
      <c r="M1510" t="s">
        <v>294</v>
      </c>
    </row>
    <row r="1511" spans="1:13" x14ac:dyDescent="0.25">
      <c r="A1511">
        <v>426488</v>
      </c>
      <c r="B1511">
        <v>425364</v>
      </c>
      <c r="C1511" t="s">
        <v>50</v>
      </c>
      <c r="D1511" t="s">
        <v>98</v>
      </c>
      <c r="E1511">
        <v>16</v>
      </c>
      <c r="F1511" s="11">
        <v>1000401</v>
      </c>
      <c r="G1511" s="7" t="s">
        <v>165</v>
      </c>
      <c r="H1511" t="s">
        <v>153</v>
      </c>
      <c r="I1511" t="s">
        <v>153</v>
      </c>
      <c r="J1511" t="s">
        <v>18</v>
      </c>
      <c r="K1511" s="7" t="s">
        <v>148</v>
      </c>
      <c r="L1511">
        <v>2.76</v>
      </c>
      <c r="M1511" s="12">
        <v>-68</v>
      </c>
    </row>
    <row r="1512" spans="1:13" x14ac:dyDescent="0.25">
      <c r="A1512">
        <v>426490</v>
      </c>
      <c r="B1512">
        <v>425364</v>
      </c>
      <c r="C1512" t="s">
        <v>50</v>
      </c>
      <c r="D1512" t="s">
        <v>98</v>
      </c>
      <c r="E1512">
        <v>16</v>
      </c>
      <c r="F1512" s="11">
        <v>1000402</v>
      </c>
      <c r="G1512" s="7" t="s">
        <v>165</v>
      </c>
      <c r="H1512" t="s">
        <v>153</v>
      </c>
      <c r="I1512" t="s">
        <v>153</v>
      </c>
      <c r="J1512" t="s">
        <v>18</v>
      </c>
      <c r="K1512" s="7" t="s">
        <v>148</v>
      </c>
      <c r="L1512">
        <v>2.76</v>
      </c>
      <c r="M1512" s="12">
        <v>137</v>
      </c>
    </row>
    <row r="1513" spans="1:13" x14ac:dyDescent="0.25">
      <c r="A1513">
        <v>426492</v>
      </c>
      <c r="B1513">
        <v>425364</v>
      </c>
      <c r="C1513" t="s">
        <v>50</v>
      </c>
      <c r="D1513" t="s">
        <v>98</v>
      </c>
      <c r="E1513">
        <v>16</v>
      </c>
      <c r="F1513" s="11">
        <v>1000403</v>
      </c>
      <c r="G1513" s="7" t="s">
        <v>165</v>
      </c>
      <c r="H1513" t="s">
        <v>153</v>
      </c>
      <c r="I1513" t="s">
        <v>153</v>
      </c>
      <c r="J1513" t="s">
        <v>18</v>
      </c>
      <c r="K1513" s="7" t="s">
        <v>148</v>
      </c>
      <c r="L1513">
        <v>2.76</v>
      </c>
      <c r="M1513" s="12">
        <v>171</v>
      </c>
    </row>
    <row r="1514" spans="1:13" x14ac:dyDescent="0.25">
      <c r="A1514">
        <v>426496</v>
      </c>
      <c r="B1514">
        <v>425364</v>
      </c>
      <c r="C1514" t="s">
        <v>50</v>
      </c>
      <c r="D1514" t="s">
        <v>98</v>
      </c>
      <c r="E1514">
        <v>16</v>
      </c>
      <c r="F1514" s="11">
        <v>36589482</v>
      </c>
      <c r="G1514" s="7" t="s">
        <v>165</v>
      </c>
      <c r="H1514" t="s">
        <v>153</v>
      </c>
      <c r="I1514" t="s">
        <v>153</v>
      </c>
      <c r="J1514" t="s">
        <v>18</v>
      </c>
      <c r="K1514" s="7" t="s">
        <v>148</v>
      </c>
      <c r="L1514">
        <v>2.76</v>
      </c>
      <c r="M1514" s="12">
        <v>150</v>
      </c>
    </row>
    <row r="1515" spans="1:13" x14ac:dyDescent="0.25">
      <c r="A1515">
        <v>426500</v>
      </c>
      <c r="B1515">
        <v>425364</v>
      </c>
      <c r="C1515" t="s">
        <v>50</v>
      </c>
      <c r="D1515" t="s">
        <v>98</v>
      </c>
      <c r="E1515">
        <v>16</v>
      </c>
      <c r="F1515" s="11" t="s">
        <v>228</v>
      </c>
      <c r="G1515" s="7" t="s">
        <v>170</v>
      </c>
      <c r="H1515" t="s">
        <v>153</v>
      </c>
      <c r="I1515" t="s">
        <v>294</v>
      </c>
      <c r="J1515" t="s">
        <v>18</v>
      </c>
      <c r="K1515" s="7" t="s">
        <v>148</v>
      </c>
      <c r="L1515" t="s">
        <v>294</v>
      </c>
      <c r="M1515" t="s">
        <v>294</v>
      </c>
    </row>
    <row r="1516" spans="1:13" x14ac:dyDescent="0.25">
      <c r="A1516">
        <v>426501</v>
      </c>
      <c r="B1516">
        <v>425364</v>
      </c>
      <c r="C1516" t="s">
        <v>50</v>
      </c>
      <c r="D1516" t="s">
        <v>98</v>
      </c>
      <c r="E1516">
        <v>16</v>
      </c>
      <c r="F1516" s="11" t="s">
        <v>228</v>
      </c>
      <c r="G1516" s="7" t="s">
        <v>170</v>
      </c>
      <c r="H1516" t="s">
        <v>153</v>
      </c>
      <c r="I1516" t="s">
        <v>294</v>
      </c>
      <c r="J1516" t="s">
        <v>18</v>
      </c>
      <c r="K1516" s="7" t="s">
        <v>148</v>
      </c>
      <c r="L1516" t="s">
        <v>294</v>
      </c>
      <c r="M1516" t="s">
        <v>294</v>
      </c>
    </row>
    <row r="1517" spans="1:13" x14ac:dyDescent="0.25">
      <c r="A1517">
        <v>426503</v>
      </c>
      <c r="B1517">
        <v>425364</v>
      </c>
      <c r="C1517" t="s">
        <v>50</v>
      </c>
      <c r="D1517" t="s">
        <v>98</v>
      </c>
      <c r="E1517">
        <v>16</v>
      </c>
      <c r="F1517" s="11">
        <v>1000400</v>
      </c>
      <c r="G1517" s="7" t="s">
        <v>165</v>
      </c>
      <c r="H1517" t="s">
        <v>153</v>
      </c>
      <c r="I1517" t="s">
        <v>153</v>
      </c>
      <c r="J1517" t="s">
        <v>18</v>
      </c>
      <c r="K1517" s="7" t="s">
        <v>148</v>
      </c>
      <c r="L1517">
        <v>2.76</v>
      </c>
      <c r="M1517" s="12">
        <v>37</v>
      </c>
    </row>
    <row r="1518" spans="1:13" x14ac:dyDescent="0.25">
      <c r="A1518">
        <v>426505</v>
      </c>
      <c r="B1518">
        <v>425364</v>
      </c>
      <c r="C1518" t="s">
        <v>50</v>
      </c>
      <c r="D1518" t="s">
        <v>98</v>
      </c>
      <c r="E1518">
        <v>16</v>
      </c>
      <c r="F1518" s="11">
        <v>649161002244120</v>
      </c>
      <c r="G1518" s="7" t="s">
        <v>165</v>
      </c>
      <c r="H1518" t="s">
        <v>153</v>
      </c>
      <c r="I1518" t="s">
        <v>153</v>
      </c>
      <c r="J1518" t="s">
        <v>18</v>
      </c>
      <c r="K1518" s="7" t="s">
        <v>148</v>
      </c>
      <c r="L1518">
        <v>2.76</v>
      </c>
      <c r="M1518" s="12">
        <v>504</v>
      </c>
    </row>
    <row r="1519" spans="1:13" x14ac:dyDescent="0.25">
      <c r="A1519">
        <v>426507</v>
      </c>
      <c r="B1519">
        <v>425364</v>
      </c>
      <c r="C1519" t="s">
        <v>50</v>
      </c>
      <c r="D1519" t="s">
        <v>98</v>
      </c>
      <c r="E1519">
        <v>16</v>
      </c>
      <c r="F1519" s="11">
        <v>48730582</v>
      </c>
      <c r="G1519" s="7" t="s">
        <v>165</v>
      </c>
      <c r="H1519" t="s">
        <v>153</v>
      </c>
      <c r="I1519" t="s">
        <v>153</v>
      </c>
      <c r="J1519" t="s">
        <v>18</v>
      </c>
      <c r="K1519" s="7" t="s">
        <v>148</v>
      </c>
      <c r="L1519">
        <v>2.76</v>
      </c>
      <c r="M1519" s="12">
        <v>33</v>
      </c>
    </row>
    <row r="1520" spans="1:13" x14ac:dyDescent="0.25">
      <c r="A1520">
        <v>426508</v>
      </c>
      <c r="B1520">
        <v>425364</v>
      </c>
      <c r="C1520" t="s">
        <v>50</v>
      </c>
      <c r="D1520" t="s">
        <v>98</v>
      </c>
      <c r="E1520">
        <v>16</v>
      </c>
      <c r="F1520" s="11">
        <v>4770070</v>
      </c>
      <c r="G1520" s="7" t="s">
        <v>165</v>
      </c>
      <c r="H1520" t="s">
        <v>153</v>
      </c>
      <c r="I1520" t="s">
        <v>153</v>
      </c>
      <c r="J1520" t="s">
        <v>18</v>
      </c>
      <c r="K1520" s="7" t="s">
        <v>148</v>
      </c>
      <c r="L1520">
        <v>2.76</v>
      </c>
      <c r="M1520" s="12">
        <v>12</v>
      </c>
    </row>
    <row r="1521" spans="1:13" x14ac:dyDescent="0.25">
      <c r="A1521">
        <v>426510</v>
      </c>
      <c r="B1521">
        <v>425364</v>
      </c>
      <c r="C1521" t="s">
        <v>50</v>
      </c>
      <c r="D1521" t="s">
        <v>98</v>
      </c>
      <c r="E1521">
        <v>16</v>
      </c>
      <c r="F1521" s="11">
        <v>39469774</v>
      </c>
      <c r="G1521" s="7" t="s">
        <v>165</v>
      </c>
      <c r="H1521" t="s">
        <v>153</v>
      </c>
      <c r="I1521" t="s">
        <v>294</v>
      </c>
      <c r="J1521" t="s">
        <v>18</v>
      </c>
      <c r="K1521" s="7" t="s">
        <v>148</v>
      </c>
      <c r="L1521" t="s">
        <v>294</v>
      </c>
      <c r="M1521" t="s">
        <v>294</v>
      </c>
    </row>
    <row r="1522" spans="1:13" x14ac:dyDescent="0.25">
      <c r="A1522">
        <v>426511</v>
      </c>
      <c r="B1522">
        <v>425364</v>
      </c>
      <c r="C1522" t="s">
        <v>50</v>
      </c>
      <c r="D1522" t="s">
        <v>98</v>
      </c>
      <c r="E1522">
        <v>16</v>
      </c>
      <c r="F1522" s="11">
        <v>24465905146</v>
      </c>
      <c r="G1522" s="7" t="s">
        <v>165</v>
      </c>
      <c r="H1522" t="s">
        <v>153</v>
      </c>
      <c r="I1522" t="s">
        <v>153</v>
      </c>
      <c r="J1522" t="s">
        <v>18</v>
      </c>
      <c r="K1522" s="7" t="s">
        <v>148</v>
      </c>
      <c r="L1522">
        <v>2.76</v>
      </c>
      <c r="M1522" s="12">
        <v>89</v>
      </c>
    </row>
    <row r="1523" spans="1:13" x14ac:dyDescent="0.25">
      <c r="A1523">
        <v>426512</v>
      </c>
      <c r="B1523">
        <v>425364</v>
      </c>
      <c r="C1523" t="s">
        <v>50</v>
      </c>
      <c r="D1523" t="s">
        <v>98</v>
      </c>
      <c r="E1523">
        <v>16</v>
      </c>
      <c r="F1523" s="11">
        <v>42972849</v>
      </c>
      <c r="G1523" s="7" t="s">
        <v>165</v>
      </c>
      <c r="H1523" t="s">
        <v>153</v>
      </c>
      <c r="I1523" t="s">
        <v>153</v>
      </c>
      <c r="J1523" t="s">
        <v>18</v>
      </c>
      <c r="K1523" s="7" t="s">
        <v>148</v>
      </c>
      <c r="L1523">
        <v>2.76</v>
      </c>
      <c r="M1523" s="12">
        <v>25</v>
      </c>
    </row>
    <row r="1524" spans="1:13" x14ac:dyDescent="0.25">
      <c r="A1524">
        <v>430766</v>
      </c>
      <c r="B1524">
        <v>425328</v>
      </c>
      <c r="C1524" t="s">
        <v>50</v>
      </c>
      <c r="D1524" t="s">
        <v>16</v>
      </c>
      <c r="E1524">
        <v>5</v>
      </c>
      <c r="F1524" s="11" t="s">
        <v>229</v>
      </c>
      <c r="G1524" s="7" t="s">
        <v>165</v>
      </c>
      <c r="H1524" t="s">
        <v>153</v>
      </c>
      <c r="I1524" t="s">
        <v>153</v>
      </c>
      <c r="J1524" t="s">
        <v>11</v>
      </c>
      <c r="K1524" s="7" t="s">
        <v>149</v>
      </c>
      <c r="L1524">
        <v>4.2110000000000003</v>
      </c>
      <c r="M1524" s="12">
        <v>462.96600000000001</v>
      </c>
    </row>
    <row r="1525" spans="1:13" x14ac:dyDescent="0.25">
      <c r="A1525">
        <v>430768</v>
      </c>
      <c r="B1525">
        <v>425332</v>
      </c>
      <c r="C1525" t="s">
        <v>50</v>
      </c>
      <c r="D1525" t="s">
        <v>93</v>
      </c>
      <c r="E1525">
        <v>12</v>
      </c>
      <c r="F1525" s="11">
        <v>5819439</v>
      </c>
      <c r="G1525" s="7" t="s">
        <v>165</v>
      </c>
      <c r="H1525" t="s">
        <v>153</v>
      </c>
      <c r="I1525" t="s">
        <v>153</v>
      </c>
      <c r="J1525" t="s">
        <v>18</v>
      </c>
      <c r="K1525" s="7" t="s">
        <v>149</v>
      </c>
      <c r="L1525">
        <v>4.2110000000000003</v>
      </c>
      <c r="M1525" s="12">
        <v>71.852000000000004</v>
      </c>
    </row>
    <row r="1526" spans="1:13" x14ac:dyDescent="0.25">
      <c r="A1526">
        <v>431042</v>
      </c>
      <c r="B1526">
        <v>431038</v>
      </c>
      <c r="C1526" t="s">
        <v>29</v>
      </c>
      <c r="D1526" t="s">
        <v>64</v>
      </c>
      <c r="E1526">
        <v>11</v>
      </c>
      <c r="F1526" s="11">
        <v>502724</v>
      </c>
      <c r="G1526" s="7" t="s">
        <v>165</v>
      </c>
      <c r="H1526" t="s">
        <v>153</v>
      </c>
      <c r="I1526" t="s">
        <v>294</v>
      </c>
      <c r="J1526" t="s">
        <v>11</v>
      </c>
      <c r="K1526" s="7" t="s">
        <v>148</v>
      </c>
      <c r="L1526" t="s">
        <v>294</v>
      </c>
      <c r="M1526" t="s">
        <v>294</v>
      </c>
    </row>
    <row r="1527" spans="1:13" x14ac:dyDescent="0.25">
      <c r="A1527">
        <v>431109</v>
      </c>
      <c r="B1527">
        <v>431038</v>
      </c>
      <c r="C1527" t="s">
        <v>29</v>
      </c>
      <c r="D1527" t="s">
        <v>64</v>
      </c>
      <c r="E1527">
        <v>11</v>
      </c>
      <c r="F1527" s="11">
        <v>9141</v>
      </c>
      <c r="G1527" s="7" t="s">
        <v>165</v>
      </c>
      <c r="H1527" t="s">
        <v>153</v>
      </c>
      <c r="I1527" t="s">
        <v>153</v>
      </c>
      <c r="J1527" t="s">
        <v>11</v>
      </c>
      <c r="K1527" s="7" t="s">
        <v>148</v>
      </c>
      <c r="L1527">
        <v>1.9870000000000001</v>
      </c>
      <c r="M1527" s="12">
        <v>245</v>
      </c>
    </row>
    <row r="1528" spans="1:13" x14ac:dyDescent="0.25">
      <c r="A1528">
        <v>431178</v>
      </c>
      <c r="B1528">
        <v>431038</v>
      </c>
      <c r="C1528" t="s">
        <v>29</v>
      </c>
      <c r="D1528" t="s">
        <v>64</v>
      </c>
      <c r="E1528">
        <v>11</v>
      </c>
      <c r="F1528" s="11">
        <v>57041204</v>
      </c>
      <c r="G1528" s="7" t="s">
        <v>165</v>
      </c>
      <c r="H1528" t="s">
        <v>153</v>
      </c>
      <c r="I1528" t="s">
        <v>153</v>
      </c>
      <c r="J1528" t="s">
        <v>11</v>
      </c>
      <c r="K1528" s="7" t="s">
        <v>148</v>
      </c>
      <c r="L1528">
        <v>1.9870000000000001</v>
      </c>
      <c r="M1528" s="12">
        <v>-5839</v>
      </c>
    </row>
    <row r="1529" spans="1:13" x14ac:dyDescent="0.25">
      <c r="A1529">
        <v>431657</v>
      </c>
      <c r="B1529">
        <v>431274</v>
      </c>
      <c r="C1529" t="s">
        <v>50</v>
      </c>
      <c r="D1529" t="s">
        <v>16</v>
      </c>
      <c r="E1529">
        <v>7</v>
      </c>
      <c r="F1529" s="11">
        <v>71041951</v>
      </c>
      <c r="G1529" s="7" t="s">
        <v>170</v>
      </c>
      <c r="H1529" t="s">
        <v>153</v>
      </c>
      <c r="I1529" t="s">
        <v>294</v>
      </c>
      <c r="J1529" t="s">
        <v>18</v>
      </c>
      <c r="K1529" s="7" t="s">
        <v>148</v>
      </c>
      <c r="L1529" t="s">
        <v>294</v>
      </c>
      <c r="M1529" t="s">
        <v>294</v>
      </c>
    </row>
    <row r="1530" spans="1:13" x14ac:dyDescent="0.25">
      <c r="A1530">
        <v>431658</v>
      </c>
      <c r="B1530">
        <v>431274</v>
      </c>
      <c r="C1530" t="s">
        <v>50</v>
      </c>
      <c r="D1530" t="s">
        <v>16</v>
      </c>
      <c r="E1530">
        <v>7</v>
      </c>
      <c r="F1530" s="11">
        <v>71041951</v>
      </c>
      <c r="G1530" s="7" t="s">
        <v>170</v>
      </c>
      <c r="H1530" t="s">
        <v>153</v>
      </c>
      <c r="I1530" t="s">
        <v>294</v>
      </c>
      <c r="J1530" t="s">
        <v>18</v>
      </c>
      <c r="K1530" s="7" t="s">
        <v>148</v>
      </c>
      <c r="L1530" t="s">
        <v>294</v>
      </c>
      <c r="M1530" t="s">
        <v>294</v>
      </c>
    </row>
    <row r="1531" spans="1:13" x14ac:dyDescent="0.25">
      <c r="A1531">
        <v>431660</v>
      </c>
      <c r="B1531">
        <v>431274</v>
      </c>
      <c r="C1531" t="s">
        <v>50</v>
      </c>
      <c r="D1531" t="s">
        <v>16</v>
      </c>
      <c r="E1531">
        <v>7</v>
      </c>
      <c r="F1531" s="11">
        <v>7791039049520</v>
      </c>
      <c r="G1531" s="7" t="s">
        <v>170</v>
      </c>
      <c r="H1531" t="s">
        <v>153</v>
      </c>
      <c r="I1531" t="s">
        <v>153</v>
      </c>
      <c r="J1531" t="s">
        <v>18</v>
      </c>
      <c r="K1531" s="7" t="s">
        <v>148</v>
      </c>
      <c r="L1531">
        <v>2.76</v>
      </c>
      <c r="M1531" s="12">
        <v>249</v>
      </c>
    </row>
    <row r="1532" spans="1:13" x14ac:dyDescent="0.25">
      <c r="A1532">
        <v>431661</v>
      </c>
      <c r="B1532">
        <v>431274</v>
      </c>
      <c r="C1532" t="s">
        <v>50</v>
      </c>
      <c r="D1532" t="s">
        <v>16</v>
      </c>
      <c r="E1532">
        <v>7</v>
      </c>
      <c r="F1532" s="11">
        <v>7791039049520</v>
      </c>
      <c r="G1532" s="7" t="s">
        <v>170</v>
      </c>
      <c r="H1532" t="s">
        <v>153</v>
      </c>
      <c r="I1532" t="s">
        <v>153</v>
      </c>
      <c r="J1532" t="s">
        <v>18</v>
      </c>
      <c r="K1532" s="7" t="s">
        <v>148</v>
      </c>
      <c r="L1532">
        <v>2.76</v>
      </c>
      <c r="M1532" s="12">
        <v>249</v>
      </c>
    </row>
    <row r="1533" spans="1:13" x14ac:dyDescent="0.25">
      <c r="A1533">
        <v>431669</v>
      </c>
      <c r="B1533">
        <v>431274</v>
      </c>
      <c r="C1533" t="s">
        <v>50</v>
      </c>
      <c r="D1533" t="s">
        <v>16</v>
      </c>
      <c r="E1533">
        <v>7</v>
      </c>
      <c r="F1533" s="11">
        <v>1000134945</v>
      </c>
      <c r="G1533" s="7" t="s">
        <v>165</v>
      </c>
      <c r="H1533" t="s">
        <v>153</v>
      </c>
      <c r="I1533" t="s">
        <v>153</v>
      </c>
      <c r="J1533" t="s">
        <v>18</v>
      </c>
      <c r="K1533" s="7" t="s">
        <v>148</v>
      </c>
      <c r="L1533">
        <v>2.76</v>
      </c>
      <c r="M1533" s="12">
        <v>296</v>
      </c>
    </row>
    <row r="1534" spans="1:13" x14ac:dyDescent="0.25">
      <c r="A1534">
        <v>431680</v>
      </c>
      <c r="B1534">
        <v>431276</v>
      </c>
      <c r="C1534" t="s">
        <v>50</v>
      </c>
      <c r="D1534" t="s">
        <v>86</v>
      </c>
      <c r="E1534">
        <v>10</v>
      </c>
      <c r="F1534" s="11">
        <v>3029931</v>
      </c>
      <c r="G1534" s="7" t="s">
        <v>170</v>
      </c>
      <c r="H1534" t="s">
        <v>153</v>
      </c>
      <c r="I1534" t="s">
        <v>153</v>
      </c>
      <c r="J1534" t="s">
        <v>18</v>
      </c>
      <c r="K1534" s="7" t="s">
        <v>148</v>
      </c>
      <c r="L1534">
        <v>2.76</v>
      </c>
      <c r="M1534" s="12">
        <v>125</v>
      </c>
    </row>
    <row r="1535" spans="1:13" x14ac:dyDescent="0.25">
      <c r="A1535">
        <v>431681</v>
      </c>
      <c r="B1535">
        <v>431276</v>
      </c>
      <c r="C1535" t="s">
        <v>50</v>
      </c>
      <c r="D1535" t="s">
        <v>86</v>
      </c>
      <c r="E1535">
        <v>10</v>
      </c>
      <c r="F1535" s="11">
        <v>3029931</v>
      </c>
      <c r="G1535" s="7" t="s">
        <v>170</v>
      </c>
      <c r="H1535" t="s">
        <v>153</v>
      </c>
      <c r="I1535" t="s">
        <v>153</v>
      </c>
      <c r="J1535" t="s">
        <v>18</v>
      </c>
      <c r="K1535" s="7" t="s">
        <v>148</v>
      </c>
      <c r="L1535">
        <v>2.76</v>
      </c>
      <c r="M1535" s="12">
        <v>125</v>
      </c>
    </row>
    <row r="1536" spans="1:13" x14ac:dyDescent="0.25">
      <c r="A1536">
        <v>431687</v>
      </c>
      <c r="B1536">
        <v>431276</v>
      </c>
      <c r="C1536" t="s">
        <v>50</v>
      </c>
      <c r="D1536" t="s">
        <v>86</v>
      </c>
      <c r="E1536">
        <v>10</v>
      </c>
      <c r="F1536" s="11">
        <v>75641015</v>
      </c>
      <c r="G1536" s="7" t="s">
        <v>165</v>
      </c>
      <c r="H1536" t="s">
        <v>153</v>
      </c>
      <c r="I1536" t="s">
        <v>153</v>
      </c>
      <c r="J1536" t="s">
        <v>18</v>
      </c>
      <c r="K1536" s="7" t="s">
        <v>148</v>
      </c>
      <c r="L1536">
        <v>2.76</v>
      </c>
      <c r="M1536" s="12">
        <v>220</v>
      </c>
    </row>
    <row r="1537" spans="1:13" x14ac:dyDescent="0.25">
      <c r="A1537">
        <v>431692</v>
      </c>
      <c r="B1537">
        <v>431276</v>
      </c>
      <c r="C1537" t="s">
        <v>50</v>
      </c>
      <c r="D1537" t="s">
        <v>86</v>
      </c>
      <c r="E1537">
        <v>10</v>
      </c>
      <c r="F1537" s="11">
        <v>653651</v>
      </c>
      <c r="G1537" s="7" t="s">
        <v>165</v>
      </c>
      <c r="H1537" t="s">
        <v>153</v>
      </c>
      <c r="I1537" t="s">
        <v>153</v>
      </c>
      <c r="J1537" t="s">
        <v>18</v>
      </c>
      <c r="K1537" s="7" t="s">
        <v>148</v>
      </c>
      <c r="L1537">
        <v>2.76</v>
      </c>
      <c r="M1537" s="12">
        <v>75</v>
      </c>
    </row>
    <row r="1538" spans="1:13" x14ac:dyDescent="0.25">
      <c r="A1538">
        <v>431694</v>
      </c>
      <c r="B1538">
        <v>431276</v>
      </c>
      <c r="C1538" t="s">
        <v>50</v>
      </c>
      <c r="D1538" t="s">
        <v>86</v>
      </c>
      <c r="E1538">
        <v>10</v>
      </c>
      <c r="F1538" s="11">
        <v>25749431694</v>
      </c>
      <c r="G1538" s="7" t="s">
        <v>165</v>
      </c>
      <c r="H1538" t="s">
        <v>153</v>
      </c>
      <c r="I1538" t="s">
        <v>153</v>
      </c>
      <c r="J1538" t="s">
        <v>18</v>
      </c>
      <c r="K1538" s="7" t="s">
        <v>148</v>
      </c>
      <c r="L1538">
        <v>2.76</v>
      </c>
      <c r="M1538" s="12">
        <v>2</v>
      </c>
    </row>
    <row r="1539" spans="1:13" x14ac:dyDescent="0.25">
      <c r="A1539">
        <v>431698</v>
      </c>
      <c r="B1539">
        <v>431276</v>
      </c>
      <c r="C1539" t="s">
        <v>50</v>
      </c>
      <c r="D1539" t="s">
        <v>86</v>
      </c>
      <c r="E1539">
        <v>10</v>
      </c>
      <c r="F1539" s="11">
        <v>69095332</v>
      </c>
      <c r="G1539" s="7" t="s">
        <v>165</v>
      </c>
      <c r="H1539" t="s">
        <v>153</v>
      </c>
      <c r="I1539" t="s">
        <v>294</v>
      </c>
      <c r="J1539" t="s">
        <v>18</v>
      </c>
      <c r="K1539" s="7" t="s">
        <v>148</v>
      </c>
      <c r="L1539" t="s">
        <v>294</v>
      </c>
      <c r="M1539" t="s">
        <v>294</v>
      </c>
    </row>
    <row r="1540" spans="1:13" x14ac:dyDescent="0.25">
      <c r="A1540">
        <v>431700</v>
      </c>
      <c r="B1540">
        <v>431276</v>
      </c>
      <c r="C1540" t="s">
        <v>50</v>
      </c>
      <c r="D1540" t="s">
        <v>86</v>
      </c>
      <c r="E1540">
        <v>10</v>
      </c>
      <c r="F1540" s="11">
        <v>349661</v>
      </c>
      <c r="G1540" s="7" t="s">
        <v>170</v>
      </c>
      <c r="H1540" t="s">
        <v>153</v>
      </c>
      <c r="I1540" t="s">
        <v>153</v>
      </c>
      <c r="J1540" t="s">
        <v>18</v>
      </c>
      <c r="K1540" s="7" t="s">
        <v>148</v>
      </c>
      <c r="L1540">
        <v>2.76</v>
      </c>
      <c r="M1540" s="12">
        <v>300</v>
      </c>
    </row>
    <row r="1541" spans="1:13" x14ac:dyDescent="0.25">
      <c r="A1541">
        <v>431703</v>
      </c>
      <c r="B1541">
        <v>431276</v>
      </c>
      <c r="C1541" t="s">
        <v>50</v>
      </c>
      <c r="D1541" t="s">
        <v>86</v>
      </c>
      <c r="E1541">
        <v>10</v>
      </c>
      <c r="F1541" s="11">
        <v>961426</v>
      </c>
      <c r="G1541" s="7" t="s">
        <v>170</v>
      </c>
      <c r="H1541" t="s">
        <v>153</v>
      </c>
      <c r="I1541" t="s">
        <v>153</v>
      </c>
      <c r="J1541" t="s">
        <v>18</v>
      </c>
      <c r="K1541" s="7" t="s">
        <v>148</v>
      </c>
      <c r="L1541">
        <v>2.76</v>
      </c>
      <c r="M1541" s="12">
        <v>328</v>
      </c>
    </row>
    <row r="1542" spans="1:13" x14ac:dyDescent="0.25">
      <c r="A1542">
        <v>431705</v>
      </c>
      <c r="B1542">
        <v>431276</v>
      </c>
      <c r="C1542" t="s">
        <v>50</v>
      </c>
      <c r="D1542" t="s">
        <v>86</v>
      </c>
      <c r="E1542">
        <v>10</v>
      </c>
      <c r="F1542" s="11">
        <v>718361202970655</v>
      </c>
      <c r="G1542" s="7" t="s">
        <v>165</v>
      </c>
      <c r="H1542" t="s">
        <v>153</v>
      </c>
      <c r="I1542" t="s">
        <v>153</v>
      </c>
      <c r="J1542" t="s">
        <v>18</v>
      </c>
      <c r="K1542" s="7" t="s">
        <v>148</v>
      </c>
      <c r="L1542">
        <v>2.76</v>
      </c>
      <c r="M1542" s="12">
        <v>186</v>
      </c>
    </row>
    <row r="1543" spans="1:13" x14ac:dyDescent="0.25">
      <c r="A1543">
        <v>431707</v>
      </c>
      <c r="B1543">
        <v>431276</v>
      </c>
      <c r="C1543" t="s">
        <v>50</v>
      </c>
      <c r="D1543" t="s">
        <v>86</v>
      </c>
      <c r="E1543">
        <v>10</v>
      </c>
      <c r="F1543" s="11">
        <v>62018856</v>
      </c>
      <c r="G1543" s="7" t="s">
        <v>165</v>
      </c>
      <c r="H1543" t="s">
        <v>153</v>
      </c>
      <c r="I1543" t="s">
        <v>294</v>
      </c>
      <c r="J1543" t="s">
        <v>18</v>
      </c>
      <c r="K1543" s="7" t="s">
        <v>148</v>
      </c>
      <c r="L1543" t="s">
        <v>294</v>
      </c>
      <c r="M1543" t="s">
        <v>294</v>
      </c>
    </row>
    <row r="1544" spans="1:13" x14ac:dyDescent="0.25">
      <c r="A1544">
        <v>431709</v>
      </c>
      <c r="B1544">
        <v>431276</v>
      </c>
      <c r="C1544" t="s">
        <v>50</v>
      </c>
      <c r="D1544" t="s">
        <v>86</v>
      </c>
      <c r="E1544">
        <v>10</v>
      </c>
      <c r="F1544" s="11">
        <v>15013263431709</v>
      </c>
      <c r="G1544" s="7" t="s">
        <v>165</v>
      </c>
      <c r="H1544" t="s">
        <v>153</v>
      </c>
      <c r="I1544" t="s">
        <v>294</v>
      </c>
      <c r="J1544" t="s">
        <v>18</v>
      </c>
      <c r="K1544" s="7" t="s">
        <v>148</v>
      </c>
      <c r="L1544" t="s">
        <v>294</v>
      </c>
      <c r="M1544" t="s">
        <v>294</v>
      </c>
    </row>
    <row r="1545" spans="1:13" x14ac:dyDescent="0.25">
      <c r="A1545">
        <v>431711</v>
      </c>
      <c r="B1545">
        <v>431276</v>
      </c>
      <c r="C1545" t="s">
        <v>50</v>
      </c>
      <c r="D1545" t="s">
        <v>86</v>
      </c>
      <c r="E1545">
        <v>10</v>
      </c>
      <c r="F1545" s="11">
        <v>43171107578</v>
      </c>
      <c r="G1545" s="7" t="s">
        <v>165</v>
      </c>
      <c r="H1545" t="s">
        <v>153</v>
      </c>
      <c r="I1545" t="s">
        <v>153</v>
      </c>
      <c r="J1545" t="s">
        <v>18</v>
      </c>
      <c r="K1545" s="7" t="s">
        <v>148</v>
      </c>
      <c r="L1545">
        <v>2.76</v>
      </c>
      <c r="M1545" s="12">
        <v>98</v>
      </c>
    </row>
    <row r="1546" spans="1:13" x14ac:dyDescent="0.25">
      <c r="A1546">
        <v>431713</v>
      </c>
      <c r="B1546">
        <v>431276</v>
      </c>
      <c r="C1546" t="s">
        <v>50</v>
      </c>
      <c r="D1546" t="s">
        <v>86</v>
      </c>
      <c r="E1546">
        <v>10</v>
      </c>
      <c r="F1546" s="11">
        <v>4987</v>
      </c>
      <c r="G1546" s="7" t="s">
        <v>165</v>
      </c>
      <c r="H1546" t="s">
        <v>153</v>
      </c>
      <c r="I1546" t="s">
        <v>153</v>
      </c>
      <c r="J1546" t="s">
        <v>18</v>
      </c>
      <c r="K1546" s="7" t="s">
        <v>148</v>
      </c>
      <c r="L1546">
        <v>2.76</v>
      </c>
      <c r="M1546" s="12">
        <v>100</v>
      </c>
    </row>
    <row r="1547" spans="1:13" x14ac:dyDescent="0.25">
      <c r="A1547">
        <v>431715</v>
      </c>
      <c r="B1547">
        <v>431276</v>
      </c>
      <c r="C1547" t="s">
        <v>50</v>
      </c>
      <c r="D1547" t="s">
        <v>86</v>
      </c>
      <c r="E1547">
        <v>10</v>
      </c>
      <c r="F1547" s="11">
        <v>75017203</v>
      </c>
      <c r="G1547" s="7" t="s">
        <v>165</v>
      </c>
      <c r="H1547" t="s">
        <v>153</v>
      </c>
      <c r="I1547" t="s">
        <v>153</v>
      </c>
      <c r="J1547" t="s">
        <v>18</v>
      </c>
      <c r="K1547" s="7" t="s">
        <v>148</v>
      </c>
      <c r="L1547">
        <v>2.76</v>
      </c>
      <c r="M1547" s="12">
        <v>200</v>
      </c>
    </row>
    <row r="1548" spans="1:13" x14ac:dyDescent="0.25">
      <c r="A1548">
        <v>431716</v>
      </c>
      <c r="B1548">
        <v>431276</v>
      </c>
      <c r="C1548" t="s">
        <v>50</v>
      </c>
      <c r="D1548" t="s">
        <v>86</v>
      </c>
      <c r="E1548">
        <v>10</v>
      </c>
      <c r="F1548" s="11">
        <v>961426</v>
      </c>
      <c r="G1548" s="7" t="s">
        <v>170</v>
      </c>
      <c r="H1548" t="s">
        <v>153</v>
      </c>
      <c r="I1548" t="s">
        <v>153</v>
      </c>
      <c r="J1548" t="s">
        <v>18</v>
      </c>
      <c r="K1548" s="7" t="s">
        <v>148</v>
      </c>
      <c r="L1548">
        <v>2.76</v>
      </c>
      <c r="M1548" s="12">
        <v>328</v>
      </c>
    </row>
    <row r="1549" spans="1:13" x14ac:dyDescent="0.25">
      <c r="A1549">
        <v>431718</v>
      </c>
      <c r="B1549">
        <v>431277</v>
      </c>
      <c r="C1549" t="s">
        <v>50</v>
      </c>
      <c r="D1549" t="s">
        <v>86</v>
      </c>
      <c r="E1549">
        <v>7</v>
      </c>
      <c r="F1549" s="11">
        <v>101172</v>
      </c>
      <c r="G1549" s="7" t="s">
        <v>165</v>
      </c>
      <c r="H1549" t="s">
        <v>153</v>
      </c>
      <c r="I1549" t="s">
        <v>153</v>
      </c>
      <c r="J1549" t="s">
        <v>18</v>
      </c>
      <c r="K1549" s="7" t="s">
        <v>148</v>
      </c>
      <c r="L1549">
        <v>2.76</v>
      </c>
      <c r="M1549" s="12">
        <v>130</v>
      </c>
    </row>
    <row r="1550" spans="1:13" x14ac:dyDescent="0.25">
      <c r="A1550">
        <v>431721</v>
      </c>
      <c r="B1550">
        <v>431277</v>
      </c>
      <c r="C1550" t="s">
        <v>50</v>
      </c>
      <c r="D1550" t="s">
        <v>86</v>
      </c>
      <c r="E1550">
        <v>7</v>
      </c>
      <c r="F1550" s="11">
        <v>15007741</v>
      </c>
      <c r="G1550" s="7" t="s">
        <v>165</v>
      </c>
      <c r="H1550" t="s">
        <v>153</v>
      </c>
      <c r="I1550" t="s">
        <v>294</v>
      </c>
      <c r="J1550" t="s">
        <v>18</v>
      </c>
      <c r="K1550" s="7" t="s">
        <v>148</v>
      </c>
      <c r="L1550" t="s">
        <v>294</v>
      </c>
      <c r="M1550" t="s">
        <v>294</v>
      </c>
    </row>
    <row r="1551" spans="1:13" x14ac:dyDescent="0.25">
      <c r="A1551">
        <v>431722</v>
      </c>
      <c r="B1551">
        <v>431277</v>
      </c>
      <c r="C1551" t="s">
        <v>50</v>
      </c>
      <c r="D1551" t="s">
        <v>86</v>
      </c>
      <c r="E1551">
        <v>7</v>
      </c>
      <c r="F1551" s="11">
        <v>32258</v>
      </c>
      <c r="G1551" s="7" t="s">
        <v>165</v>
      </c>
      <c r="H1551" t="s">
        <v>153</v>
      </c>
      <c r="I1551" t="s">
        <v>294</v>
      </c>
      <c r="J1551" t="s">
        <v>18</v>
      </c>
      <c r="K1551" s="7" t="s">
        <v>148</v>
      </c>
      <c r="L1551" t="s">
        <v>294</v>
      </c>
      <c r="M1551" t="s">
        <v>294</v>
      </c>
    </row>
    <row r="1552" spans="1:13" x14ac:dyDescent="0.25">
      <c r="A1552">
        <v>431724</v>
      </c>
      <c r="B1552">
        <v>431277</v>
      </c>
      <c r="C1552" t="s">
        <v>50</v>
      </c>
      <c r="D1552" t="s">
        <v>86</v>
      </c>
      <c r="E1552">
        <v>7</v>
      </c>
      <c r="F1552" s="11">
        <v>1363746</v>
      </c>
      <c r="G1552" s="7" t="s">
        <v>165</v>
      </c>
      <c r="H1552" t="s">
        <v>153</v>
      </c>
      <c r="I1552" t="s">
        <v>153</v>
      </c>
      <c r="J1552" t="s">
        <v>18</v>
      </c>
      <c r="K1552" s="7" t="s">
        <v>148</v>
      </c>
      <c r="L1552">
        <v>2.76</v>
      </c>
      <c r="M1552" s="12">
        <v>140</v>
      </c>
    </row>
    <row r="1553" spans="1:13" x14ac:dyDescent="0.25">
      <c r="A1553">
        <v>431726</v>
      </c>
      <c r="B1553">
        <v>431277</v>
      </c>
      <c r="C1553" t="s">
        <v>50</v>
      </c>
      <c r="D1553" t="s">
        <v>86</v>
      </c>
      <c r="E1553">
        <v>7</v>
      </c>
      <c r="F1553" s="11">
        <v>43172607587</v>
      </c>
      <c r="G1553" s="7" t="s">
        <v>165</v>
      </c>
      <c r="H1553" t="s">
        <v>153</v>
      </c>
      <c r="I1553" t="s">
        <v>294</v>
      </c>
      <c r="J1553" t="s">
        <v>18</v>
      </c>
      <c r="K1553" s="7" t="s">
        <v>148</v>
      </c>
      <c r="L1553" t="s">
        <v>294</v>
      </c>
      <c r="M1553" t="s">
        <v>294</v>
      </c>
    </row>
    <row r="1554" spans="1:13" x14ac:dyDescent="0.25">
      <c r="A1554">
        <v>431728</v>
      </c>
      <c r="B1554">
        <v>431277</v>
      </c>
      <c r="C1554" t="s">
        <v>50</v>
      </c>
      <c r="D1554" t="s">
        <v>86</v>
      </c>
      <c r="E1554">
        <v>7</v>
      </c>
      <c r="F1554" s="11" t="s">
        <v>230</v>
      </c>
      <c r="G1554" s="7" t="s">
        <v>170</v>
      </c>
      <c r="H1554" t="s">
        <v>153</v>
      </c>
      <c r="I1554" t="s">
        <v>153</v>
      </c>
      <c r="J1554" t="s">
        <v>18</v>
      </c>
      <c r="K1554" s="7" t="s">
        <v>148</v>
      </c>
      <c r="L1554">
        <v>2.76</v>
      </c>
      <c r="M1554" s="12">
        <v>437</v>
      </c>
    </row>
    <row r="1555" spans="1:13" x14ac:dyDescent="0.25">
      <c r="A1555">
        <v>431730</v>
      </c>
      <c r="B1555">
        <v>431277</v>
      </c>
      <c r="C1555" t="s">
        <v>50</v>
      </c>
      <c r="D1555" t="s">
        <v>86</v>
      </c>
      <c r="E1555">
        <v>7</v>
      </c>
      <c r="F1555" s="11">
        <v>43173007589</v>
      </c>
      <c r="G1555" s="7" t="s">
        <v>165</v>
      </c>
      <c r="H1555" t="s">
        <v>153</v>
      </c>
      <c r="I1555" t="s">
        <v>294</v>
      </c>
      <c r="J1555" t="s">
        <v>18</v>
      </c>
      <c r="K1555" s="7" t="s">
        <v>148</v>
      </c>
      <c r="L1555" t="s">
        <v>294</v>
      </c>
      <c r="M1555" t="s">
        <v>294</v>
      </c>
    </row>
    <row r="1556" spans="1:13" x14ac:dyDescent="0.25">
      <c r="A1556">
        <v>431733</v>
      </c>
      <c r="B1556">
        <v>431277</v>
      </c>
      <c r="C1556" t="s">
        <v>50</v>
      </c>
      <c r="D1556" t="s">
        <v>86</v>
      </c>
      <c r="E1556">
        <v>7</v>
      </c>
      <c r="F1556" s="11">
        <v>59417747</v>
      </c>
      <c r="G1556" s="7" t="s">
        <v>165</v>
      </c>
      <c r="H1556" t="s">
        <v>153</v>
      </c>
      <c r="I1556" t="s">
        <v>153</v>
      </c>
      <c r="J1556" t="s">
        <v>18</v>
      </c>
      <c r="K1556" s="7" t="s">
        <v>148</v>
      </c>
      <c r="L1556">
        <v>2.76</v>
      </c>
      <c r="M1556" s="12">
        <v>236.4</v>
      </c>
    </row>
    <row r="1557" spans="1:13" x14ac:dyDescent="0.25">
      <c r="A1557">
        <v>431735</v>
      </c>
      <c r="B1557">
        <v>431277</v>
      </c>
      <c r="C1557" t="s">
        <v>50</v>
      </c>
      <c r="D1557" t="s">
        <v>86</v>
      </c>
      <c r="E1557">
        <v>7</v>
      </c>
      <c r="F1557" s="11">
        <v>43173507592</v>
      </c>
      <c r="G1557" s="7" t="s">
        <v>165</v>
      </c>
      <c r="H1557" t="s">
        <v>153</v>
      </c>
      <c r="I1557" t="s">
        <v>153</v>
      </c>
      <c r="J1557" t="s">
        <v>18</v>
      </c>
      <c r="K1557" s="7" t="s">
        <v>148</v>
      </c>
      <c r="L1557">
        <v>2.76</v>
      </c>
      <c r="M1557" s="12">
        <v>0</v>
      </c>
    </row>
    <row r="1558" spans="1:13" x14ac:dyDescent="0.25">
      <c r="A1558">
        <v>431740</v>
      </c>
      <c r="B1558">
        <v>431277</v>
      </c>
      <c r="C1558" t="s">
        <v>50</v>
      </c>
      <c r="D1558" t="s">
        <v>86</v>
      </c>
      <c r="E1558">
        <v>7</v>
      </c>
      <c r="F1558" s="11">
        <v>59338863</v>
      </c>
      <c r="G1558" s="7" t="s">
        <v>165</v>
      </c>
      <c r="H1558" t="s">
        <v>153</v>
      </c>
      <c r="I1558" t="s">
        <v>153</v>
      </c>
      <c r="J1558" t="s">
        <v>18</v>
      </c>
      <c r="K1558" s="7" t="s">
        <v>148</v>
      </c>
      <c r="L1558">
        <v>2.76</v>
      </c>
      <c r="M1558" s="12">
        <v>161</v>
      </c>
    </row>
    <row r="1559" spans="1:13" x14ac:dyDescent="0.25">
      <c r="A1559">
        <v>431742</v>
      </c>
      <c r="B1559">
        <v>431277</v>
      </c>
      <c r="C1559" t="s">
        <v>50</v>
      </c>
      <c r="D1559" t="s">
        <v>86</v>
      </c>
      <c r="E1559">
        <v>7</v>
      </c>
      <c r="F1559" s="11">
        <v>43174207596</v>
      </c>
      <c r="G1559" s="7" t="s">
        <v>165</v>
      </c>
      <c r="H1559" t="s">
        <v>153</v>
      </c>
      <c r="I1559" t="s">
        <v>294</v>
      </c>
      <c r="J1559" t="s">
        <v>18</v>
      </c>
      <c r="K1559" s="7" t="s">
        <v>148</v>
      </c>
      <c r="L1559" t="s">
        <v>294</v>
      </c>
      <c r="M1559" t="s">
        <v>294</v>
      </c>
    </row>
    <row r="1560" spans="1:13" x14ac:dyDescent="0.25">
      <c r="A1560">
        <v>431745</v>
      </c>
      <c r="B1560">
        <v>431277</v>
      </c>
      <c r="C1560" t="s">
        <v>50</v>
      </c>
      <c r="D1560" t="s">
        <v>86</v>
      </c>
      <c r="E1560">
        <v>7</v>
      </c>
      <c r="F1560" s="11">
        <v>43174507598</v>
      </c>
      <c r="G1560" s="7" t="s">
        <v>165</v>
      </c>
      <c r="H1560" t="s">
        <v>153</v>
      </c>
      <c r="I1560" t="s">
        <v>153</v>
      </c>
      <c r="J1560" t="s">
        <v>18</v>
      </c>
      <c r="K1560" s="7" t="s">
        <v>148</v>
      </c>
      <c r="L1560">
        <v>2.76</v>
      </c>
      <c r="M1560" s="12">
        <v>200</v>
      </c>
    </row>
    <row r="1561" spans="1:13" x14ac:dyDescent="0.25">
      <c r="A1561">
        <v>431836</v>
      </c>
      <c r="B1561">
        <v>431283</v>
      </c>
      <c r="C1561" t="s">
        <v>50</v>
      </c>
      <c r="D1561" t="s">
        <v>88</v>
      </c>
      <c r="E1561">
        <v>12</v>
      </c>
      <c r="F1561" s="11">
        <v>2632385503</v>
      </c>
      <c r="G1561" s="7" t="s">
        <v>170</v>
      </c>
      <c r="H1561" t="s">
        <v>153</v>
      </c>
      <c r="I1561" t="s">
        <v>294</v>
      </c>
      <c r="J1561" t="s">
        <v>18</v>
      </c>
      <c r="K1561" s="7" t="s">
        <v>148</v>
      </c>
      <c r="L1561" t="s">
        <v>294</v>
      </c>
      <c r="M1561" t="s">
        <v>294</v>
      </c>
    </row>
    <row r="1562" spans="1:13" x14ac:dyDescent="0.25">
      <c r="A1562">
        <v>431837</v>
      </c>
      <c r="B1562">
        <v>431283</v>
      </c>
      <c r="C1562" t="s">
        <v>50</v>
      </c>
      <c r="D1562" t="s">
        <v>88</v>
      </c>
      <c r="E1562">
        <v>12</v>
      </c>
      <c r="F1562" s="11">
        <v>2632385503</v>
      </c>
      <c r="G1562" s="7" t="s">
        <v>170</v>
      </c>
      <c r="H1562" t="s">
        <v>153</v>
      </c>
      <c r="I1562" t="s">
        <v>294</v>
      </c>
      <c r="J1562" t="s">
        <v>18</v>
      </c>
      <c r="K1562" s="7" t="s">
        <v>148</v>
      </c>
      <c r="L1562" t="s">
        <v>294</v>
      </c>
      <c r="M1562" t="s">
        <v>294</v>
      </c>
    </row>
    <row r="1563" spans="1:13" x14ac:dyDescent="0.25">
      <c r="A1563">
        <v>431838</v>
      </c>
      <c r="B1563">
        <v>431283</v>
      </c>
      <c r="C1563" t="s">
        <v>50</v>
      </c>
      <c r="D1563" t="s">
        <v>88</v>
      </c>
      <c r="E1563">
        <v>12</v>
      </c>
      <c r="F1563" s="11">
        <v>2632385503</v>
      </c>
      <c r="G1563" s="7" t="s">
        <v>170</v>
      </c>
      <c r="H1563" t="s">
        <v>153</v>
      </c>
      <c r="I1563" t="s">
        <v>294</v>
      </c>
      <c r="J1563" t="s">
        <v>18</v>
      </c>
      <c r="K1563" s="7" t="s">
        <v>148</v>
      </c>
      <c r="L1563" t="s">
        <v>294</v>
      </c>
      <c r="M1563" t="s">
        <v>294</v>
      </c>
    </row>
    <row r="1564" spans="1:13" x14ac:dyDescent="0.25">
      <c r="A1564">
        <v>431840</v>
      </c>
      <c r="B1564">
        <v>431283</v>
      </c>
      <c r="C1564" t="s">
        <v>50</v>
      </c>
      <c r="D1564" t="s">
        <v>88</v>
      </c>
      <c r="E1564">
        <v>12</v>
      </c>
      <c r="F1564" s="11">
        <v>43184007648</v>
      </c>
      <c r="G1564" s="7" t="s">
        <v>165</v>
      </c>
      <c r="H1564" t="s">
        <v>153</v>
      </c>
      <c r="I1564" t="s">
        <v>153</v>
      </c>
      <c r="J1564" t="s">
        <v>18</v>
      </c>
      <c r="K1564" s="7" t="s">
        <v>148</v>
      </c>
      <c r="L1564">
        <v>2.76</v>
      </c>
      <c r="M1564" s="12">
        <v>15</v>
      </c>
    </row>
    <row r="1565" spans="1:13" x14ac:dyDescent="0.25">
      <c r="A1565">
        <v>431842</v>
      </c>
      <c r="B1565">
        <v>431283</v>
      </c>
      <c r="C1565" t="s">
        <v>50</v>
      </c>
      <c r="D1565" t="s">
        <v>88</v>
      </c>
      <c r="E1565">
        <v>12</v>
      </c>
      <c r="F1565" s="11">
        <v>43017455</v>
      </c>
      <c r="G1565" s="7" t="s">
        <v>165</v>
      </c>
      <c r="H1565" t="s">
        <v>153</v>
      </c>
      <c r="I1565" t="s">
        <v>294</v>
      </c>
      <c r="J1565" t="s">
        <v>18</v>
      </c>
      <c r="K1565" s="7" t="s">
        <v>148</v>
      </c>
      <c r="L1565" t="s">
        <v>294</v>
      </c>
      <c r="M1565" t="s">
        <v>294</v>
      </c>
    </row>
    <row r="1566" spans="1:13" x14ac:dyDescent="0.25">
      <c r="A1566">
        <v>431847</v>
      </c>
      <c r="B1566">
        <v>431283</v>
      </c>
      <c r="C1566" t="s">
        <v>50</v>
      </c>
      <c r="D1566" t="s">
        <v>88</v>
      </c>
      <c r="E1566">
        <v>12</v>
      </c>
      <c r="F1566" s="11">
        <v>7652128</v>
      </c>
      <c r="G1566" s="7" t="s">
        <v>165</v>
      </c>
      <c r="H1566" t="s">
        <v>153</v>
      </c>
      <c r="I1566" t="s">
        <v>153</v>
      </c>
      <c r="J1566" t="s">
        <v>18</v>
      </c>
      <c r="K1566" s="7" t="s">
        <v>148</v>
      </c>
      <c r="L1566">
        <v>2.76</v>
      </c>
      <c r="M1566" s="12">
        <v>79</v>
      </c>
    </row>
    <row r="1567" spans="1:13" x14ac:dyDescent="0.25">
      <c r="A1567">
        <v>431848</v>
      </c>
      <c r="B1567">
        <v>431283</v>
      </c>
      <c r="C1567" t="s">
        <v>50</v>
      </c>
      <c r="D1567" t="s">
        <v>88</v>
      </c>
      <c r="E1567">
        <v>12</v>
      </c>
      <c r="F1567" s="11">
        <v>71057653</v>
      </c>
      <c r="G1567" s="7" t="s">
        <v>165</v>
      </c>
      <c r="H1567" t="s">
        <v>153</v>
      </c>
      <c r="I1567" t="s">
        <v>153</v>
      </c>
      <c r="J1567" t="s">
        <v>18</v>
      </c>
      <c r="K1567" s="7" t="s">
        <v>148</v>
      </c>
      <c r="L1567">
        <v>2.76</v>
      </c>
      <c r="M1567" s="12">
        <v>0</v>
      </c>
    </row>
    <row r="1568" spans="1:13" x14ac:dyDescent="0.25">
      <c r="A1568">
        <v>431850</v>
      </c>
      <c r="B1568">
        <v>431283</v>
      </c>
      <c r="C1568" t="s">
        <v>50</v>
      </c>
      <c r="D1568" t="s">
        <v>88</v>
      </c>
      <c r="E1568">
        <v>12</v>
      </c>
      <c r="F1568" s="11">
        <v>43185007654</v>
      </c>
      <c r="G1568" s="7" t="s">
        <v>165</v>
      </c>
      <c r="H1568" t="s">
        <v>153</v>
      </c>
      <c r="I1568" t="s">
        <v>153</v>
      </c>
      <c r="J1568" t="s">
        <v>18</v>
      </c>
      <c r="K1568" s="7" t="s">
        <v>148</v>
      </c>
      <c r="L1568">
        <v>2.76</v>
      </c>
      <c r="M1568" s="12">
        <v>125</v>
      </c>
    </row>
    <row r="1569" spans="1:13" x14ac:dyDescent="0.25">
      <c r="A1569">
        <v>431852</v>
      </c>
      <c r="B1569">
        <v>431283</v>
      </c>
      <c r="C1569" t="s">
        <v>50</v>
      </c>
      <c r="D1569" t="s">
        <v>88</v>
      </c>
      <c r="E1569">
        <v>12</v>
      </c>
      <c r="F1569" s="11">
        <v>61031668</v>
      </c>
      <c r="G1569" s="7" t="s">
        <v>165</v>
      </c>
      <c r="H1569" t="s">
        <v>153</v>
      </c>
      <c r="I1569" t="s">
        <v>153</v>
      </c>
      <c r="J1569" t="s">
        <v>18</v>
      </c>
      <c r="K1569" s="7" t="s">
        <v>148</v>
      </c>
      <c r="L1569">
        <v>2.76</v>
      </c>
      <c r="M1569" s="12">
        <v>50</v>
      </c>
    </row>
    <row r="1570" spans="1:13" x14ac:dyDescent="0.25">
      <c r="A1570">
        <v>431854</v>
      </c>
      <c r="B1570">
        <v>431283</v>
      </c>
      <c r="C1570" t="s">
        <v>50</v>
      </c>
      <c r="D1570" t="s">
        <v>88</v>
      </c>
      <c r="E1570">
        <v>12</v>
      </c>
      <c r="F1570" s="11">
        <v>16194524</v>
      </c>
      <c r="G1570" s="7" t="s">
        <v>165</v>
      </c>
      <c r="H1570" t="s">
        <v>153</v>
      </c>
      <c r="I1570" t="s">
        <v>153</v>
      </c>
      <c r="J1570" t="s">
        <v>18</v>
      </c>
      <c r="K1570" s="7" t="s">
        <v>148</v>
      </c>
      <c r="L1570">
        <v>2.76</v>
      </c>
      <c r="M1570" s="12">
        <v>340</v>
      </c>
    </row>
    <row r="1571" spans="1:13" x14ac:dyDescent="0.25">
      <c r="A1571">
        <v>431904</v>
      </c>
      <c r="B1571">
        <v>431288</v>
      </c>
      <c r="C1571" t="s">
        <v>50</v>
      </c>
      <c r="D1571" t="s">
        <v>99</v>
      </c>
      <c r="E1571">
        <v>14</v>
      </c>
      <c r="F1571" s="11">
        <v>649161002475821</v>
      </c>
      <c r="G1571" s="7" t="s">
        <v>165</v>
      </c>
      <c r="H1571" t="s">
        <v>153</v>
      </c>
      <c r="I1571" t="s">
        <v>153</v>
      </c>
      <c r="J1571" t="s">
        <v>18</v>
      </c>
      <c r="K1571" s="7" t="s">
        <v>148</v>
      </c>
      <c r="L1571">
        <v>2.76</v>
      </c>
      <c r="M1571" s="12">
        <v>300</v>
      </c>
    </row>
    <row r="1572" spans="1:13" x14ac:dyDescent="0.25">
      <c r="A1572">
        <v>431906</v>
      </c>
      <c r="B1572">
        <v>431288</v>
      </c>
      <c r="C1572" t="s">
        <v>50</v>
      </c>
      <c r="D1572" t="s">
        <v>99</v>
      </c>
      <c r="E1572">
        <v>14</v>
      </c>
      <c r="F1572" s="11">
        <v>2465</v>
      </c>
      <c r="G1572" s="7" t="s">
        <v>165</v>
      </c>
      <c r="H1572" t="s">
        <v>153</v>
      </c>
      <c r="I1572" t="s">
        <v>294</v>
      </c>
      <c r="J1572" t="s">
        <v>18</v>
      </c>
      <c r="K1572" s="7" t="s">
        <v>148</v>
      </c>
      <c r="L1572" t="s">
        <v>294</v>
      </c>
      <c r="M1572" t="s">
        <v>294</v>
      </c>
    </row>
    <row r="1573" spans="1:13" x14ac:dyDescent="0.25">
      <c r="A1573">
        <v>431908</v>
      </c>
      <c r="B1573">
        <v>431288</v>
      </c>
      <c r="C1573" t="s">
        <v>50</v>
      </c>
      <c r="D1573" t="s">
        <v>99</v>
      </c>
      <c r="E1573">
        <v>14</v>
      </c>
      <c r="F1573" s="11">
        <v>372479</v>
      </c>
      <c r="G1573" s="7" t="s">
        <v>165</v>
      </c>
      <c r="H1573" t="s">
        <v>153</v>
      </c>
      <c r="I1573" t="s">
        <v>153</v>
      </c>
      <c r="J1573" t="s">
        <v>18</v>
      </c>
      <c r="K1573" s="7" t="s">
        <v>148</v>
      </c>
      <c r="L1573">
        <v>2.76</v>
      </c>
      <c r="M1573" s="12">
        <v>20</v>
      </c>
    </row>
    <row r="1574" spans="1:13" x14ac:dyDescent="0.25">
      <c r="A1574">
        <v>431912</v>
      </c>
      <c r="B1574">
        <v>431288</v>
      </c>
      <c r="C1574" t="s">
        <v>50</v>
      </c>
      <c r="D1574" t="s">
        <v>99</v>
      </c>
      <c r="E1574">
        <v>14</v>
      </c>
      <c r="F1574" s="11">
        <v>62016899</v>
      </c>
      <c r="G1574" s="7" t="s">
        <v>165</v>
      </c>
      <c r="H1574" t="s">
        <v>153</v>
      </c>
      <c r="I1574" t="s">
        <v>153</v>
      </c>
      <c r="J1574" t="s">
        <v>18</v>
      </c>
      <c r="K1574" s="7" t="s">
        <v>148</v>
      </c>
      <c r="L1574">
        <v>2.76</v>
      </c>
      <c r="M1574" s="12">
        <v>132</v>
      </c>
    </row>
    <row r="1575" spans="1:13" x14ac:dyDescent="0.25">
      <c r="A1575">
        <v>431914</v>
      </c>
      <c r="B1575">
        <v>431288</v>
      </c>
      <c r="C1575" t="s">
        <v>50</v>
      </c>
      <c r="D1575" t="s">
        <v>99</v>
      </c>
      <c r="E1575">
        <v>14</v>
      </c>
      <c r="F1575" s="11">
        <v>7694146</v>
      </c>
      <c r="G1575" s="7" t="s">
        <v>165</v>
      </c>
      <c r="H1575" t="s">
        <v>153</v>
      </c>
      <c r="I1575" t="s">
        <v>153</v>
      </c>
      <c r="J1575" t="s">
        <v>18</v>
      </c>
      <c r="K1575" s="7" t="s">
        <v>148</v>
      </c>
      <c r="L1575">
        <v>2.76</v>
      </c>
      <c r="M1575" s="12">
        <v>200</v>
      </c>
    </row>
    <row r="1576" spans="1:13" x14ac:dyDescent="0.25">
      <c r="A1576">
        <v>431916</v>
      </c>
      <c r="B1576">
        <v>431288</v>
      </c>
      <c r="C1576" t="s">
        <v>50</v>
      </c>
      <c r="D1576" t="s">
        <v>99</v>
      </c>
      <c r="E1576">
        <v>14</v>
      </c>
      <c r="F1576" s="11" t="s">
        <v>231</v>
      </c>
      <c r="G1576" s="7" t="s">
        <v>165</v>
      </c>
      <c r="H1576" t="s">
        <v>153</v>
      </c>
      <c r="I1576" t="s">
        <v>294</v>
      </c>
      <c r="J1576" t="s">
        <v>18</v>
      </c>
      <c r="K1576" s="7" t="s">
        <v>148</v>
      </c>
      <c r="L1576" t="s">
        <v>294</v>
      </c>
      <c r="M1576" t="s">
        <v>294</v>
      </c>
    </row>
    <row r="1577" spans="1:13" x14ac:dyDescent="0.25">
      <c r="A1577">
        <v>431918</v>
      </c>
      <c r="B1577">
        <v>431288</v>
      </c>
      <c r="C1577" t="s">
        <v>50</v>
      </c>
      <c r="D1577" t="s">
        <v>99</v>
      </c>
      <c r="E1577">
        <v>14</v>
      </c>
      <c r="F1577" s="11">
        <v>62019455</v>
      </c>
      <c r="G1577" s="7" t="s">
        <v>165</v>
      </c>
      <c r="H1577" t="s">
        <v>153</v>
      </c>
      <c r="I1577" t="s">
        <v>153</v>
      </c>
      <c r="J1577" t="s">
        <v>18</v>
      </c>
      <c r="K1577" s="7" t="s">
        <v>148</v>
      </c>
      <c r="L1577">
        <v>2.76</v>
      </c>
      <c r="M1577" s="12">
        <v>7</v>
      </c>
    </row>
    <row r="1578" spans="1:13" x14ac:dyDescent="0.25">
      <c r="A1578">
        <v>431920</v>
      </c>
      <c r="B1578">
        <v>431288</v>
      </c>
      <c r="C1578" t="s">
        <v>50</v>
      </c>
      <c r="D1578" t="s">
        <v>99</v>
      </c>
      <c r="E1578">
        <v>14</v>
      </c>
      <c r="F1578" s="11">
        <v>64838</v>
      </c>
      <c r="G1578" s="7" t="s">
        <v>165</v>
      </c>
      <c r="H1578" t="s">
        <v>153</v>
      </c>
      <c r="I1578" t="s">
        <v>153</v>
      </c>
      <c r="J1578" t="s">
        <v>18</v>
      </c>
      <c r="K1578" s="7" t="s">
        <v>148</v>
      </c>
      <c r="L1578">
        <v>2.76</v>
      </c>
      <c r="M1578" s="12">
        <v>70</v>
      </c>
    </row>
    <row r="1579" spans="1:13" x14ac:dyDescent="0.25">
      <c r="A1579">
        <v>431923</v>
      </c>
      <c r="B1579">
        <v>431288</v>
      </c>
      <c r="C1579" t="s">
        <v>50</v>
      </c>
      <c r="D1579" t="s">
        <v>99</v>
      </c>
      <c r="E1579">
        <v>14</v>
      </c>
      <c r="F1579" s="11">
        <v>76991416</v>
      </c>
      <c r="G1579" s="7" t="s">
        <v>165</v>
      </c>
      <c r="H1579" t="s">
        <v>153</v>
      </c>
      <c r="I1579" t="s">
        <v>153</v>
      </c>
      <c r="J1579" t="s">
        <v>18</v>
      </c>
      <c r="K1579" s="7" t="s">
        <v>148</v>
      </c>
      <c r="L1579">
        <v>2.76</v>
      </c>
      <c r="M1579" s="12">
        <v>385</v>
      </c>
    </row>
    <row r="1580" spans="1:13" x14ac:dyDescent="0.25">
      <c r="A1580">
        <v>431925</v>
      </c>
      <c r="B1580">
        <v>431288</v>
      </c>
      <c r="C1580" t="s">
        <v>50</v>
      </c>
      <c r="D1580" t="s">
        <v>99</v>
      </c>
      <c r="E1580">
        <v>14</v>
      </c>
      <c r="F1580" s="11">
        <v>43192507700</v>
      </c>
      <c r="G1580" s="7" t="s">
        <v>165</v>
      </c>
      <c r="H1580" t="s">
        <v>153</v>
      </c>
      <c r="I1580" t="s">
        <v>294</v>
      </c>
      <c r="J1580" t="s">
        <v>18</v>
      </c>
      <c r="K1580" s="7" t="s">
        <v>148</v>
      </c>
      <c r="L1580" t="s">
        <v>294</v>
      </c>
      <c r="M1580" t="s">
        <v>294</v>
      </c>
    </row>
    <row r="1581" spans="1:13" x14ac:dyDescent="0.25">
      <c r="A1581">
        <v>431927</v>
      </c>
      <c r="B1581">
        <v>431288</v>
      </c>
      <c r="C1581" t="s">
        <v>50</v>
      </c>
      <c r="D1581" t="s">
        <v>99</v>
      </c>
      <c r="E1581">
        <v>14</v>
      </c>
      <c r="F1581" s="11">
        <v>118415133</v>
      </c>
      <c r="G1581" s="7" t="s">
        <v>165</v>
      </c>
      <c r="H1581" t="s">
        <v>153</v>
      </c>
      <c r="I1581" t="s">
        <v>153</v>
      </c>
      <c r="J1581" t="s">
        <v>18</v>
      </c>
      <c r="K1581" s="7" t="s">
        <v>148</v>
      </c>
      <c r="L1581">
        <v>2.76</v>
      </c>
      <c r="M1581" s="12">
        <v>159</v>
      </c>
    </row>
    <row r="1582" spans="1:13" x14ac:dyDescent="0.25">
      <c r="A1582">
        <v>431935</v>
      </c>
      <c r="B1582">
        <v>431288</v>
      </c>
      <c r="C1582" t="s">
        <v>50</v>
      </c>
      <c r="D1582" t="s">
        <v>99</v>
      </c>
      <c r="E1582">
        <v>14</v>
      </c>
      <c r="F1582" s="11">
        <v>43193507705</v>
      </c>
      <c r="G1582" s="7" t="s">
        <v>165</v>
      </c>
      <c r="H1582" t="s">
        <v>153</v>
      </c>
      <c r="I1582" t="s">
        <v>153</v>
      </c>
      <c r="J1582" t="s">
        <v>18</v>
      </c>
      <c r="K1582" s="7" t="s">
        <v>148</v>
      </c>
      <c r="L1582">
        <v>2.76</v>
      </c>
      <c r="M1582" s="12">
        <v>340</v>
      </c>
    </row>
    <row r="1583" spans="1:13" x14ac:dyDescent="0.25">
      <c r="A1583">
        <v>432046</v>
      </c>
      <c r="B1583">
        <v>431298</v>
      </c>
      <c r="C1583" t="s">
        <v>50</v>
      </c>
      <c r="D1583" t="s">
        <v>100</v>
      </c>
      <c r="E1583">
        <v>16</v>
      </c>
      <c r="F1583" s="11">
        <v>240667</v>
      </c>
      <c r="G1583" s="7" t="s">
        <v>165</v>
      </c>
      <c r="H1583" t="s">
        <v>153</v>
      </c>
      <c r="I1583" t="s">
        <v>153</v>
      </c>
      <c r="J1583" t="s">
        <v>18</v>
      </c>
      <c r="K1583" s="7" t="s">
        <v>148</v>
      </c>
      <c r="L1583">
        <v>2.76</v>
      </c>
      <c r="M1583" s="12">
        <v>100</v>
      </c>
    </row>
    <row r="1584" spans="1:13" x14ac:dyDescent="0.25">
      <c r="A1584">
        <v>432052</v>
      </c>
      <c r="B1584">
        <v>431298</v>
      </c>
      <c r="C1584" t="s">
        <v>50</v>
      </c>
      <c r="D1584" t="s">
        <v>100</v>
      </c>
      <c r="E1584">
        <v>16</v>
      </c>
      <c r="F1584" s="11" t="s">
        <v>232</v>
      </c>
      <c r="G1584" s="7" t="s">
        <v>165</v>
      </c>
      <c r="H1584" t="s">
        <v>153</v>
      </c>
      <c r="I1584" t="s">
        <v>153</v>
      </c>
      <c r="J1584" t="s">
        <v>18</v>
      </c>
      <c r="K1584" s="7" t="s">
        <v>148</v>
      </c>
      <c r="L1584">
        <v>2.76</v>
      </c>
      <c r="M1584" s="12">
        <v>150</v>
      </c>
    </row>
    <row r="1585" spans="1:13" x14ac:dyDescent="0.25">
      <c r="A1585">
        <v>432056</v>
      </c>
      <c r="B1585">
        <v>431298</v>
      </c>
      <c r="C1585" t="s">
        <v>50</v>
      </c>
      <c r="D1585" t="s">
        <v>100</v>
      </c>
      <c r="E1585">
        <v>16</v>
      </c>
      <c r="F1585" s="11">
        <v>41558</v>
      </c>
      <c r="G1585" s="7" t="s">
        <v>165</v>
      </c>
      <c r="H1585" t="s">
        <v>153</v>
      </c>
      <c r="I1585" t="s">
        <v>153</v>
      </c>
      <c r="J1585" t="s">
        <v>18</v>
      </c>
      <c r="K1585" s="7" t="s">
        <v>148</v>
      </c>
      <c r="L1585">
        <v>2.76</v>
      </c>
      <c r="M1585" s="12">
        <v>163</v>
      </c>
    </row>
    <row r="1586" spans="1:13" x14ac:dyDescent="0.25">
      <c r="A1586">
        <v>432058</v>
      </c>
      <c r="B1586">
        <v>431298</v>
      </c>
      <c r="C1586" t="s">
        <v>50</v>
      </c>
      <c r="D1586" t="s">
        <v>100</v>
      </c>
      <c r="E1586">
        <v>16</v>
      </c>
      <c r="F1586" s="11">
        <v>135222</v>
      </c>
      <c r="G1586" s="7" t="s">
        <v>165</v>
      </c>
      <c r="H1586" t="s">
        <v>153</v>
      </c>
      <c r="I1586" t="s">
        <v>153</v>
      </c>
      <c r="J1586" t="s">
        <v>18</v>
      </c>
      <c r="K1586" s="7" t="s">
        <v>148</v>
      </c>
      <c r="L1586">
        <v>2.76</v>
      </c>
      <c r="M1586" s="12">
        <v>100</v>
      </c>
    </row>
    <row r="1587" spans="1:13" x14ac:dyDescent="0.25">
      <c r="A1587">
        <v>432060</v>
      </c>
      <c r="B1587">
        <v>431298</v>
      </c>
      <c r="C1587" t="s">
        <v>50</v>
      </c>
      <c r="D1587" t="s">
        <v>100</v>
      </c>
      <c r="E1587">
        <v>16</v>
      </c>
      <c r="F1587" s="11">
        <v>11067131176303</v>
      </c>
      <c r="G1587" s="7" t="s">
        <v>165</v>
      </c>
      <c r="H1587" t="s">
        <v>153</v>
      </c>
      <c r="I1587" t="s">
        <v>153</v>
      </c>
      <c r="J1587" t="s">
        <v>18</v>
      </c>
      <c r="K1587" s="7" t="s">
        <v>148</v>
      </c>
      <c r="L1587">
        <v>2.76</v>
      </c>
      <c r="M1587" s="12">
        <v>199</v>
      </c>
    </row>
    <row r="1588" spans="1:13" x14ac:dyDescent="0.25">
      <c r="A1588">
        <v>432062</v>
      </c>
      <c r="B1588">
        <v>431298</v>
      </c>
      <c r="C1588" t="s">
        <v>50</v>
      </c>
      <c r="D1588" t="s">
        <v>100</v>
      </c>
      <c r="E1588">
        <v>16</v>
      </c>
      <c r="F1588" s="11">
        <v>13026518</v>
      </c>
      <c r="G1588" s="7" t="s">
        <v>165</v>
      </c>
      <c r="H1588" t="s">
        <v>153</v>
      </c>
      <c r="I1588" t="s">
        <v>153</v>
      </c>
      <c r="J1588" t="s">
        <v>18</v>
      </c>
      <c r="K1588" s="7" t="s">
        <v>148</v>
      </c>
      <c r="L1588">
        <v>2.76</v>
      </c>
      <c r="M1588" s="12">
        <v>0</v>
      </c>
    </row>
    <row r="1589" spans="1:13" x14ac:dyDescent="0.25">
      <c r="A1589">
        <v>432064</v>
      </c>
      <c r="B1589">
        <v>431298</v>
      </c>
      <c r="C1589" t="s">
        <v>50</v>
      </c>
      <c r="D1589" t="s">
        <v>100</v>
      </c>
      <c r="E1589">
        <v>16</v>
      </c>
      <c r="F1589" s="11">
        <v>10617</v>
      </c>
      <c r="G1589" s="7" t="s">
        <v>165</v>
      </c>
      <c r="H1589" t="s">
        <v>153</v>
      </c>
      <c r="I1589" t="s">
        <v>153</v>
      </c>
      <c r="J1589" t="s">
        <v>18</v>
      </c>
      <c r="K1589" s="7" t="s">
        <v>148</v>
      </c>
      <c r="L1589">
        <v>2.76</v>
      </c>
      <c r="M1589" s="12">
        <v>250</v>
      </c>
    </row>
    <row r="1590" spans="1:13" x14ac:dyDescent="0.25">
      <c r="A1590">
        <v>432068</v>
      </c>
      <c r="B1590">
        <v>431298</v>
      </c>
      <c r="C1590" t="s">
        <v>50</v>
      </c>
      <c r="D1590" t="s">
        <v>100</v>
      </c>
      <c r="E1590">
        <v>16</v>
      </c>
      <c r="F1590" s="11">
        <v>77771611</v>
      </c>
      <c r="G1590" s="7" t="s">
        <v>165</v>
      </c>
      <c r="H1590" t="s">
        <v>153</v>
      </c>
      <c r="I1590" t="s">
        <v>153</v>
      </c>
      <c r="J1590" t="s">
        <v>18</v>
      </c>
      <c r="K1590" s="7" t="s">
        <v>148</v>
      </c>
      <c r="L1590">
        <v>2.76</v>
      </c>
      <c r="M1590" s="12">
        <v>130</v>
      </c>
    </row>
    <row r="1591" spans="1:13" x14ac:dyDescent="0.25">
      <c r="A1591">
        <v>432075</v>
      </c>
      <c r="B1591">
        <v>431298</v>
      </c>
      <c r="C1591" t="s">
        <v>50</v>
      </c>
      <c r="D1591" t="s">
        <v>100</v>
      </c>
      <c r="E1591">
        <v>16</v>
      </c>
      <c r="F1591" s="11">
        <v>59302095</v>
      </c>
      <c r="G1591" s="7" t="s">
        <v>165</v>
      </c>
      <c r="H1591" t="s">
        <v>153</v>
      </c>
      <c r="I1591" t="s">
        <v>153</v>
      </c>
      <c r="J1591" t="s">
        <v>18</v>
      </c>
      <c r="K1591" s="7" t="s">
        <v>148</v>
      </c>
      <c r="L1591">
        <v>2.76</v>
      </c>
      <c r="M1591" s="12">
        <v>50</v>
      </c>
    </row>
    <row r="1592" spans="1:13" x14ac:dyDescent="0.25">
      <c r="A1592">
        <v>432081</v>
      </c>
      <c r="B1592">
        <v>431298</v>
      </c>
      <c r="C1592" t="s">
        <v>50</v>
      </c>
      <c r="D1592" t="s">
        <v>100</v>
      </c>
      <c r="E1592">
        <v>16</v>
      </c>
      <c r="F1592" s="11">
        <v>25594</v>
      </c>
      <c r="G1592" s="7" t="s">
        <v>165</v>
      </c>
      <c r="H1592" t="s">
        <v>153</v>
      </c>
      <c r="I1592" t="s">
        <v>294</v>
      </c>
      <c r="J1592" t="s">
        <v>18</v>
      </c>
      <c r="K1592" s="7" t="s">
        <v>148</v>
      </c>
      <c r="L1592" t="s">
        <v>294</v>
      </c>
      <c r="M1592" t="s">
        <v>294</v>
      </c>
    </row>
    <row r="1593" spans="1:13" x14ac:dyDescent="0.25">
      <c r="A1593">
        <v>432083</v>
      </c>
      <c r="B1593">
        <v>431298</v>
      </c>
      <c r="C1593" t="s">
        <v>50</v>
      </c>
      <c r="D1593" t="s">
        <v>100</v>
      </c>
      <c r="E1593">
        <v>16</v>
      </c>
      <c r="F1593" s="11">
        <v>55155527248</v>
      </c>
      <c r="G1593" s="7" t="s">
        <v>170</v>
      </c>
      <c r="H1593" t="s">
        <v>153</v>
      </c>
      <c r="I1593" t="s">
        <v>153</v>
      </c>
      <c r="J1593" t="s">
        <v>18</v>
      </c>
      <c r="K1593" s="7" t="s">
        <v>148</v>
      </c>
      <c r="L1593">
        <v>2.76</v>
      </c>
      <c r="M1593" s="12">
        <v>232</v>
      </c>
    </row>
    <row r="1594" spans="1:13" x14ac:dyDescent="0.25">
      <c r="A1594">
        <v>432084</v>
      </c>
      <c r="B1594">
        <v>431298</v>
      </c>
      <c r="C1594" t="s">
        <v>50</v>
      </c>
      <c r="D1594" t="s">
        <v>100</v>
      </c>
      <c r="E1594">
        <v>16</v>
      </c>
      <c r="F1594" s="11">
        <v>55155527248</v>
      </c>
      <c r="G1594" s="7" t="s">
        <v>170</v>
      </c>
      <c r="H1594" t="s">
        <v>153</v>
      </c>
      <c r="I1594" t="s">
        <v>153</v>
      </c>
      <c r="J1594" t="s">
        <v>18</v>
      </c>
      <c r="K1594" s="7" t="s">
        <v>148</v>
      </c>
      <c r="L1594">
        <v>2.76</v>
      </c>
      <c r="M1594" s="12">
        <v>232</v>
      </c>
    </row>
    <row r="1595" spans="1:13" x14ac:dyDescent="0.25">
      <c r="A1595">
        <v>432086</v>
      </c>
      <c r="B1595">
        <v>431298</v>
      </c>
      <c r="C1595" t="s">
        <v>50</v>
      </c>
      <c r="D1595" t="s">
        <v>100</v>
      </c>
      <c r="E1595">
        <v>16</v>
      </c>
      <c r="F1595" s="11">
        <v>7790166</v>
      </c>
      <c r="G1595" s="7" t="s">
        <v>165</v>
      </c>
      <c r="H1595" t="s">
        <v>153</v>
      </c>
      <c r="I1595" t="s">
        <v>294</v>
      </c>
      <c r="J1595" t="s">
        <v>18</v>
      </c>
      <c r="K1595" s="7" t="s">
        <v>148</v>
      </c>
      <c r="L1595" t="s">
        <v>294</v>
      </c>
      <c r="M1595" t="s">
        <v>294</v>
      </c>
    </row>
    <row r="1596" spans="1:13" x14ac:dyDescent="0.25">
      <c r="A1596">
        <v>432088</v>
      </c>
      <c r="B1596">
        <v>431298</v>
      </c>
      <c r="C1596" t="s">
        <v>50</v>
      </c>
      <c r="D1596" t="s">
        <v>100</v>
      </c>
      <c r="E1596">
        <v>16</v>
      </c>
      <c r="F1596" s="11">
        <v>118203</v>
      </c>
      <c r="G1596" s="7" t="s">
        <v>165</v>
      </c>
      <c r="H1596" t="s">
        <v>153</v>
      </c>
      <c r="I1596" t="s">
        <v>294</v>
      </c>
      <c r="J1596" t="s">
        <v>18</v>
      </c>
      <c r="K1596" s="7" t="s">
        <v>148</v>
      </c>
      <c r="L1596" t="s">
        <v>294</v>
      </c>
      <c r="M1596" t="s">
        <v>294</v>
      </c>
    </row>
    <row r="1597" spans="1:13" x14ac:dyDescent="0.25">
      <c r="A1597">
        <v>432090</v>
      </c>
      <c r="B1597">
        <v>431298</v>
      </c>
      <c r="C1597" t="s">
        <v>50</v>
      </c>
      <c r="D1597" t="s">
        <v>100</v>
      </c>
      <c r="E1597">
        <v>16</v>
      </c>
      <c r="F1597" s="11">
        <v>43209007792</v>
      </c>
      <c r="G1597" s="7" t="s">
        <v>165</v>
      </c>
      <c r="H1597" t="s">
        <v>153</v>
      </c>
      <c r="I1597" t="s">
        <v>294</v>
      </c>
      <c r="J1597" t="s">
        <v>18</v>
      </c>
      <c r="K1597" s="7" t="s">
        <v>148</v>
      </c>
      <c r="L1597" t="s">
        <v>294</v>
      </c>
      <c r="M1597" t="s">
        <v>294</v>
      </c>
    </row>
    <row r="1598" spans="1:13" x14ac:dyDescent="0.25">
      <c r="A1598">
        <v>432092</v>
      </c>
      <c r="B1598">
        <v>431298</v>
      </c>
      <c r="C1598" t="s">
        <v>50</v>
      </c>
      <c r="D1598" t="s">
        <v>100</v>
      </c>
      <c r="E1598">
        <v>16</v>
      </c>
      <c r="F1598" s="11">
        <v>62014942</v>
      </c>
      <c r="G1598" s="7" t="s">
        <v>165</v>
      </c>
      <c r="H1598" t="s">
        <v>153</v>
      </c>
      <c r="I1598" t="s">
        <v>153</v>
      </c>
      <c r="J1598" t="s">
        <v>18</v>
      </c>
      <c r="K1598" s="7" t="s">
        <v>148</v>
      </c>
      <c r="L1598">
        <v>2.76</v>
      </c>
      <c r="M1598" s="12">
        <v>282</v>
      </c>
    </row>
    <row r="1599" spans="1:13" x14ac:dyDescent="0.25">
      <c r="A1599">
        <v>432094</v>
      </c>
      <c r="B1599">
        <v>431300</v>
      </c>
      <c r="C1599" t="s">
        <v>50</v>
      </c>
      <c r="D1599" t="s">
        <v>72</v>
      </c>
      <c r="E1599">
        <v>15</v>
      </c>
      <c r="F1599" s="11">
        <v>43209407794</v>
      </c>
      <c r="G1599" s="7" t="s">
        <v>165</v>
      </c>
      <c r="H1599" t="s">
        <v>153</v>
      </c>
      <c r="I1599" t="s">
        <v>153</v>
      </c>
      <c r="J1599" t="s">
        <v>18</v>
      </c>
      <c r="K1599" s="7" t="s">
        <v>148</v>
      </c>
      <c r="L1599">
        <v>2.76</v>
      </c>
      <c r="M1599" s="12">
        <v>238</v>
      </c>
    </row>
    <row r="1600" spans="1:13" x14ac:dyDescent="0.25">
      <c r="A1600">
        <v>432096</v>
      </c>
      <c r="B1600">
        <v>431300</v>
      </c>
      <c r="C1600" t="s">
        <v>50</v>
      </c>
      <c r="D1600" t="s">
        <v>72</v>
      </c>
      <c r="E1600">
        <v>15</v>
      </c>
      <c r="F1600" s="11">
        <v>55155527131</v>
      </c>
      <c r="G1600" s="7" t="s">
        <v>165</v>
      </c>
      <c r="H1600" t="s">
        <v>153</v>
      </c>
      <c r="I1600" t="s">
        <v>294</v>
      </c>
      <c r="J1600" t="s">
        <v>18</v>
      </c>
      <c r="K1600" s="7" t="s">
        <v>148</v>
      </c>
      <c r="L1600" t="s">
        <v>294</v>
      </c>
      <c r="M1600" t="s">
        <v>294</v>
      </c>
    </row>
    <row r="1601" spans="1:13" x14ac:dyDescent="0.25">
      <c r="A1601">
        <v>432100</v>
      </c>
      <c r="B1601">
        <v>431300</v>
      </c>
      <c r="C1601" t="s">
        <v>50</v>
      </c>
      <c r="D1601" t="s">
        <v>72</v>
      </c>
      <c r="E1601">
        <v>15</v>
      </c>
      <c r="F1601" s="11">
        <v>7797154</v>
      </c>
      <c r="G1601" s="7" t="s">
        <v>165</v>
      </c>
      <c r="H1601" t="s">
        <v>153</v>
      </c>
      <c r="I1601" t="s">
        <v>294</v>
      </c>
      <c r="J1601" t="s">
        <v>18</v>
      </c>
      <c r="K1601" s="7" t="s">
        <v>148</v>
      </c>
      <c r="L1601" t="s">
        <v>294</v>
      </c>
      <c r="M1601" t="s">
        <v>294</v>
      </c>
    </row>
    <row r="1602" spans="1:13" x14ac:dyDescent="0.25">
      <c r="A1602">
        <v>432102</v>
      </c>
      <c r="B1602">
        <v>431300</v>
      </c>
      <c r="C1602" t="s">
        <v>50</v>
      </c>
      <c r="D1602" t="s">
        <v>72</v>
      </c>
      <c r="E1602">
        <v>15</v>
      </c>
      <c r="F1602" s="11">
        <v>63025</v>
      </c>
      <c r="G1602" s="7" t="s">
        <v>165</v>
      </c>
      <c r="H1602" t="s">
        <v>153</v>
      </c>
      <c r="I1602" t="s">
        <v>294</v>
      </c>
      <c r="J1602" t="s">
        <v>18</v>
      </c>
      <c r="K1602" s="7" t="s">
        <v>148</v>
      </c>
      <c r="L1602" t="s">
        <v>294</v>
      </c>
      <c r="M1602" t="s">
        <v>294</v>
      </c>
    </row>
    <row r="1603" spans="1:13" x14ac:dyDescent="0.25">
      <c r="A1603">
        <v>432104</v>
      </c>
      <c r="B1603">
        <v>431300</v>
      </c>
      <c r="C1603" t="s">
        <v>50</v>
      </c>
      <c r="D1603" t="s">
        <v>72</v>
      </c>
      <c r="E1603">
        <v>15</v>
      </c>
      <c r="F1603" s="11">
        <v>50061209</v>
      </c>
      <c r="G1603" s="7" t="s">
        <v>165</v>
      </c>
      <c r="H1603" t="s">
        <v>153</v>
      </c>
      <c r="I1603" t="s">
        <v>294</v>
      </c>
      <c r="J1603" t="s">
        <v>18</v>
      </c>
      <c r="K1603" s="7" t="s">
        <v>148</v>
      </c>
      <c r="L1603" t="s">
        <v>294</v>
      </c>
      <c r="M1603" t="s">
        <v>294</v>
      </c>
    </row>
    <row r="1604" spans="1:13" x14ac:dyDescent="0.25">
      <c r="A1604">
        <v>432106</v>
      </c>
      <c r="B1604">
        <v>431300</v>
      </c>
      <c r="C1604" t="s">
        <v>50</v>
      </c>
      <c r="D1604" t="s">
        <v>72</v>
      </c>
      <c r="E1604">
        <v>15</v>
      </c>
      <c r="F1604" s="11">
        <v>415574</v>
      </c>
      <c r="G1604" s="7" t="s">
        <v>165</v>
      </c>
      <c r="H1604" t="s">
        <v>153</v>
      </c>
      <c r="I1604" t="s">
        <v>294</v>
      </c>
      <c r="J1604" t="s">
        <v>18</v>
      </c>
      <c r="K1604" s="7" t="s">
        <v>148</v>
      </c>
      <c r="L1604" t="s">
        <v>294</v>
      </c>
      <c r="M1604" t="s">
        <v>294</v>
      </c>
    </row>
    <row r="1605" spans="1:13" x14ac:dyDescent="0.25">
      <c r="A1605">
        <v>432110</v>
      </c>
      <c r="B1605">
        <v>431300</v>
      </c>
      <c r="C1605" t="s">
        <v>50</v>
      </c>
      <c r="D1605" t="s">
        <v>72</v>
      </c>
      <c r="E1605">
        <v>15</v>
      </c>
      <c r="F1605" s="11">
        <v>5510071</v>
      </c>
      <c r="G1605" s="7" t="s">
        <v>165</v>
      </c>
      <c r="H1605" t="s">
        <v>153</v>
      </c>
      <c r="I1605" t="s">
        <v>153</v>
      </c>
      <c r="J1605" t="s">
        <v>18</v>
      </c>
      <c r="K1605" s="7" t="s">
        <v>148</v>
      </c>
      <c r="L1605">
        <v>2.76</v>
      </c>
      <c r="M1605" s="12">
        <v>219</v>
      </c>
    </row>
    <row r="1606" spans="1:13" x14ac:dyDescent="0.25">
      <c r="A1606">
        <v>432112</v>
      </c>
      <c r="B1606">
        <v>431300</v>
      </c>
      <c r="C1606" t="s">
        <v>50</v>
      </c>
      <c r="D1606" t="s">
        <v>72</v>
      </c>
      <c r="E1606">
        <v>15</v>
      </c>
      <c r="F1606" s="11">
        <v>28696683</v>
      </c>
      <c r="G1606" s="7" t="s">
        <v>165</v>
      </c>
      <c r="H1606" t="s">
        <v>153</v>
      </c>
      <c r="I1606" t="s">
        <v>153</v>
      </c>
      <c r="J1606" t="s">
        <v>18</v>
      </c>
      <c r="K1606" s="7" t="s">
        <v>148</v>
      </c>
      <c r="L1606">
        <v>2.76</v>
      </c>
      <c r="M1606" s="12">
        <v>98</v>
      </c>
    </row>
    <row r="1607" spans="1:13" x14ac:dyDescent="0.25">
      <c r="A1607">
        <v>432114</v>
      </c>
      <c r="B1607">
        <v>431300</v>
      </c>
      <c r="C1607" t="s">
        <v>50</v>
      </c>
      <c r="D1607" t="s">
        <v>72</v>
      </c>
      <c r="E1607">
        <v>15</v>
      </c>
      <c r="F1607" s="11">
        <v>43211407804</v>
      </c>
      <c r="G1607" s="7" t="s">
        <v>165</v>
      </c>
      <c r="H1607" t="s">
        <v>153</v>
      </c>
      <c r="I1607" t="s">
        <v>294</v>
      </c>
      <c r="J1607" t="s">
        <v>18</v>
      </c>
      <c r="K1607" s="7" t="s">
        <v>148</v>
      </c>
      <c r="L1607" t="s">
        <v>294</v>
      </c>
      <c r="M1607" t="s">
        <v>294</v>
      </c>
    </row>
    <row r="1608" spans="1:13" x14ac:dyDescent="0.25">
      <c r="A1608">
        <v>432115</v>
      </c>
      <c r="B1608">
        <v>431300</v>
      </c>
      <c r="C1608" t="s">
        <v>50</v>
      </c>
      <c r="D1608" t="s">
        <v>72</v>
      </c>
      <c r="E1608">
        <v>15</v>
      </c>
      <c r="F1608" s="11">
        <v>718361202710770</v>
      </c>
      <c r="G1608" s="7" t="s">
        <v>165</v>
      </c>
      <c r="H1608" t="s">
        <v>153</v>
      </c>
      <c r="I1608" t="s">
        <v>153</v>
      </c>
      <c r="J1608" t="s">
        <v>18</v>
      </c>
      <c r="K1608" s="7" t="s">
        <v>148</v>
      </c>
      <c r="L1608">
        <v>2.76</v>
      </c>
      <c r="M1608" s="12">
        <v>23</v>
      </c>
    </row>
    <row r="1609" spans="1:13" x14ac:dyDescent="0.25">
      <c r="A1609">
        <v>432116</v>
      </c>
      <c r="B1609">
        <v>431300</v>
      </c>
      <c r="C1609" t="s">
        <v>50</v>
      </c>
      <c r="D1609" t="s">
        <v>72</v>
      </c>
      <c r="E1609">
        <v>15</v>
      </c>
      <c r="F1609" s="11">
        <v>55703308</v>
      </c>
      <c r="G1609" s="7" t="s">
        <v>165</v>
      </c>
      <c r="H1609" t="s">
        <v>153</v>
      </c>
      <c r="I1609" t="s">
        <v>294</v>
      </c>
      <c r="J1609" t="s">
        <v>18</v>
      </c>
      <c r="K1609" s="7" t="s">
        <v>148</v>
      </c>
      <c r="L1609" t="s">
        <v>294</v>
      </c>
      <c r="M1609" t="s">
        <v>294</v>
      </c>
    </row>
    <row r="1610" spans="1:13" x14ac:dyDescent="0.25">
      <c r="A1610">
        <v>432120</v>
      </c>
      <c r="B1610">
        <v>431300</v>
      </c>
      <c r="C1610" t="s">
        <v>50</v>
      </c>
      <c r="D1610" t="s">
        <v>72</v>
      </c>
      <c r="E1610">
        <v>15</v>
      </c>
      <c r="F1610" s="11">
        <v>13386</v>
      </c>
      <c r="G1610" s="7" t="s">
        <v>165</v>
      </c>
      <c r="H1610" t="s">
        <v>153</v>
      </c>
      <c r="I1610" t="s">
        <v>153</v>
      </c>
      <c r="J1610" t="s">
        <v>18</v>
      </c>
      <c r="K1610" s="7" t="s">
        <v>148</v>
      </c>
      <c r="L1610">
        <v>2.76</v>
      </c>
      <c r="M1610" s="12">
        <v>16</v>
      </c>
    </row>
    <row r="1611" spans="1:13" x14ac:dyDescent="0.25">
      <c r="A1611">
        <v>432122</v>
      </c>
      <c r="B1611">
        <v>431300</v>
      </c>
      <c r="C1611" t="s">
        <v>50</v>
      </c>
      <c r="D1611" t="s">
        <v>72</v>
      </c>
      <c r="E1611">
        <v>15</v>
      </c>
      <c r="F1611" s="11">
        <v>1501325007809</v>
      </c>
      <c r="G1611" s="7" t="s">
        <v>165</v>
      </c>
      <c r="H1611" t="s">
        <v>153</v>
      </c>
      <c r="I1611" t="s">
        <v>153</v>
      </c>
      <c r="J1611" t="s">
        <v>18</v>
      </c>
      <c r="K1611" s="7" t="s">
        <v>148</v>
      </c>
      <c r="L1611">
        <v>2.76</v>
      </c>
      <c r="M1611" s="12">
        <v>45</v>
      </c>
    </row>
    <row r="1612" spans="1:13" x14ac:dyDescent="0.25">
      <c r="A1612">
        <v>432125</v>
      </c>
      <c r="B1612">
        <v>431300</v>
      </c>
      <c r="C1612" t="s">
        <v>50</v>
      </c>
      <c r="D1612" t="s">
        <v>72</v>
      </c>
      <c r="E1612">
        <v>15</v>
      </c>
      <c r="F1612" s="11">
        <v>414414761</v>
      </c>
      <c r="G1612" s="7" t="s">
        <v>165</v>
      </c>
      <c r="H1612" t="s">
        <v>153</v>
      </c>
      <c r="I1612" t="s">
        <v>294</v>
      </c>
      <c r="J1612" t="s">
        <v>18</v>
      </c>
      <c r="K1612" s="7" t="s">
        <v>148</v>
      </c>
      <c r="L1612" t="s">
        <v>294</v>
      </c>
      <c r="M1612" t="s">
        <v>294</v>
      </c>
    </row>
    <row r="1613" spans="1:13" x14ac:dyDescent="0.25">
      <c r="A1613">
        <v>432127</v>
      </c>
      <c r="B1613">
        <v>431300</v>
      </c>
      <c r="C1613" t="s">
        <v>50</v>
      </c>
      <c r="D1613" t="s">
        <v>72</v>
      </c>
      <c r="E1613">
        <v>15</v>
      </c>
      <c r="F1613" s="11">
        <v>61029942</v>
      </c>
      <c r="G1613" s="7" t="s">
        <v>165</v>
      </c>
      <c r="H1613" t="s">
        <v>153</v>
      </c>
      <c r="I1613" t="s">
        <v>153</v>
      </c>
      <c r="J1613" t="s">
        <v>18</v>
      </c>
      <c r="K1613" s="7" t="s">
        <v>148</v>
      </c>
      <c r="L1613">
        <v>2.76</v>
      </c>
      <c r="M1613" s="12">
        <v>233</v>
      </c>
    </row>
    <row r="1614" spans="1:13" x14ac:dyDescent="0.25">
      <c r="A1614">
        <v>432188</v>
      </c>
      <c r="B1614">
        <v>431304</v>
      </c>
      <c r="C1614" t="s">
        <v>50</v>
      </c>
      <c r="D1614" t="s">
        <v>87</v>
      </c>
      <c r="E1614">
        <v>23</v>
      </c>
      <c r="F1614" s="11">
        <v>8296611</v>
      </c>
      <c r="G1614" s="7" t="s">
        <v>165</v>
      </c>
      <c r="H1614" t="s">
        <v>153</v>
      </c>
      <c r="I1614" t="s">
        <v>153</v>
      </c>
      <c r="J1614" t="s">
        <v>18</v>
      </c>
      <c r="K1614" s="7" t="s">
        <v>148</v>
      </c>
      <c r="L1614">
        <v>2.76</v>
      </c>
      <c r="M1614" s="12">
        <v>202</v>
      </c>
    </row>
    <row r="1615" spans="1:13" x14ac:dyDescent="0.25">
      <c r="A1615">
        <v>432190</v>
      </c>
      <c r="B1615">
        <v>431304</v>
      </c>
      <c r="C1615" t="s">
        <v>50</v>
      </c>
      <c r="D1615" t="s">
        <v>87</v>
      </c>
      <c r="E1615">
        <v>23</v>
      </c>
      <c r="F1615" s="11">
        <v>15010364</v>
      </c>
      <c r="G1615" s="7" t="s">
        <v>165</v>
      </c>
      <c r="H1615" t="s">
        <v>153</v>
      </c>
      <c r="I1615" t="s">
        <v>153</v>
      </c>
      <c r="J1615" t="s">
        <v>18</v>
      </c>
      <c r="K1615" s="7" t="s">
        <v>148</v>
      </c>
      <c r="L1615">
        <v>2.76</v>
      </c>
      <c r="M1615" s="12">
        <v>323</v>
      </c>
    </row>
    <row r="1616" spans="1:13" x14ac:dyDescent="0.25">
      <c r="A1616">
        <v>432192</v>
      </c>
      <c r="B1616">
        <v>431304</v>
      </c>
      <c r="C1616" t="s">
        <v>50</v>
      </c>
      <c r="D1616" t="s">
        <v>87</v>
      </c>
      <c r="E1616">
        <v>23</v>
      </c>
      <c r="F1616" s="11" t="s">
        <v>233</v>
      </c>
      <c r="G1616" s="7" t="s">
        <v>165</v>
      </c>
      <c r="H1616" t="s">
        <v>153</v>
      </c>
      <c r="I1616" t="s">
        <v>153</v>
      </c>
      <c r="J1616" t="s">
        <v>18</v>
      </c>
      <c r="K1616" s="7" t="s">
        <v>148</v>
      </c>
      <c r="L1616">
        <v>2.76</v>
      </c>
      <c r="M1616" s="12">
        <v>126</v>
      </c>
    </row>
    <row r="1617" spans="1:13" x14ac:dyDescent="0.25">
      <c r="A1617">
        <v>432194</v>
      </c>
      <c r="B1617">
        <v>431304</v>
      </c>
      <c r="C1617" t="s">
        <v>50</v>
      </c>
      <c r="D1617" t="s">
        <v>87</v>
      </c>
      <c r="E1617">
        <v>23</v>
      </c>
      <c r="F1617" s="11">
        <v>400078</v>
      </c>
      <c r="G1617" s="7" t="s">
        <v>165</v>
      </c>
      <c r="H1617" t="s">
        <v>153</v>
      </c>
      <c r="I1617" t="s">
        <v>153</v>
      </c>
      <c r="J1617" t="s">
        <v>18</v>
      </c>
      <c r="K1617" s="7" t="s">
        <v>148</v>
      </c>
      <c r="L1617">
        <v>2.76</v>
      </c>
      <c r="M1617" s="12">
        <v>180</v>
      </c>
    </row>
    <row r="1618" spans="1:13" x14ac:dyDescent="0.25">
      <c r="A1618">
        <v>432196</v>
      </c>
      <c r="B1618">
        <v>431304</v>
      </c>
      <c r="C1618" t="s">
        <v>50</v>
      </c>
      <c r="D1618" t="s">
        <v>87</v>
      </c>
      <c r="E1618">
        <v>23</v>
      </c>
      <c r="F1618" s="11">
        <v>57091903</v>
      </c>
      <c r="G1618" s="7" t="s">
        <v>170</v>
      </c>
      <c r="H1618" t="s">
        <v>153</v>
      </c>
      <c r="I1618" t="s">
        <v>153</v>
      </c>
      <c r="J1618" t="s">
        <v>18</v>
      </c>
      <c r="K1618" s="7" t="s">
        <v>148</v>
      </c>
      <c r="L1618">
        <v>2.76</v>
      </c>
      <c r="M1618" s="12">
        <v>72</v>
      </c>
    </row>
    <row r="1619" spans="1:13" x14ac:dyDescent="0.25">
      <c r="A1619">
        <v>432197</v>
      </c>
      <c r="B1619">
        <v>431304</v>
      </c>
      <c r="C1619" t="s">
        <v>50</v>
      </c>
      <c r="D1619" t="s">
        <v>87</v>
      </c>
      <c r="E1619">
        <v>23</v>
      </c>
      <c r="F1619" s="11">
        <v>57091903</v>
      </c>
      <c r="G1619" s="7" t="s">
        <v>170</v>
      </c>
      <c r="H1619" t="s">
        <v>153</v>
      </c>
      <c r="I1619" t="s">
        <v>153</v>
      </c>
      <c r="J1619" t="s">
        <v>18</v>
      </c>
      <c r="K1619" s="7" t="s">
        <v>148</v>
      </c>
      <c r="L1619">
        <v>2.76</v>
      </c>
      <c r="M1619" s="12">
        <v>72</v>
      </c>
    </row>
    <row r="1620" spans="1:13" x14ac:dyDescent="0.25">
      <c r="A1620">
        <v>432199</v>
      </c>
      <c r="B1620">
        <v>431304</v>
      </c>
      <c r="C1620" t="s">
        <v>50</v>
      </c>
      <c r="D1620" t="s">
        <v>87</v>
      </c>
      <c r="E1620">
        <v>23</v>
      </c>
      <c r="F1620" s="11">
        <v>6438195</v>
      </c>
      <c r="G1620" s="7" t="s">
        <v>165</v>
      </c>
      <c r="H1620" t="s">
        <v>153</v>
      </c>
      <c r="I1620" t="s">
        <v>294</v>
      </c>
      <c r="J1620" t="s">
        <v>18</v>
      </c>
      <c r="K1620" s="7" t="s">
        <v>148</v>
      </c>
      <c r="L1620" t="s">
        <v>294</v>
      </c>
      <c r="M1620" t="s">
        <v>294</v>
      </c>
    </row>
    <row r="1621" spans="1:13" x14ac:dyDescent="0.25">
      <c r="A1621">
        <v>432201</v>
      </c>
      <c r="B1621">
        <v>431304</v>
      </c>
      <c r="C1621" t="s">
        <v>50</v>
      </c>
      <c r="D1621" t="s">
        <v>87</v>
      </c>
      <c r="E1621">
        <v>23</v>
      </c>
      <c r="F1621" s="11">
        <v>6428206</v>
      </c>
      <c r="G1621" s="7" t="s">
        <v>165</v>
      </c>
      <c r="H1621" t="s">
        <v>153</v>
      </c>
      <c r="I1621" t="s">
        <v>153</v>
      </c>
      <c r="J1621" t="s">
        <v>18</v>
      </c>
      <c r="K1621" s="7" t="s">
        <v>148</v>
      </c>
      <c r="L1621">
        <v>2.76</v>
      </c>
      <c r="M1621" s="12">
        <v>1117</v>
      </c>
    </row>
    <row r="1622" spans="1:13" x14ac:dyDescent="0.25">
      <c r="A1622">
        <v>432203</v>
      </c>
      <c r="B1622">
        <v>431304</v>
      </c>
      <c r="C1622" t="s">
        <v>50</v>
      </c>
      <c r="D1622" t="s">
        <v>87</v>
      </c>
      <c r="E1622">
        <v>23</v>
      </c>
      <c r="F1622" s="11">
        <v>41629</v>
      </c>
      <c r="G1622" s="7" t="s">
        <v>165</v>
      </c>
      <c r="H1622" t="s">
        <v>153</v>
      </c>
      <c r="I1622" t="s">
        <v>153</v>
      </c>
      <c r="J1622" t="s">
        <v>18</v>
      </c>
      <c r="K1622" s="7" t="s">
        <v>148</v>
      </c>
      <c r="L1622">
        <v>2.76</v>
      </c>
      <c r="M1622" s="12">
        <v>357</v>
      </c>
    </row>
    <row r="1623" spans="1:13" x14ac:dyDescent="0.25">
      <c r="A1623">
        <v>432206</v>
      </c>
      <c r="B1623">
        <v>431304</v>
      </c>
      <c r="C1623" t="s">
        <v>50</v>
      </c>
      <c r="D1623" t="s">
        <v>87</v>
      </c>
      <c r="E1623">
        <v>23</v>
      </c>
      <c r="F1623" s="11">
        <v>58107243</v>
      </c>
      <c r="G1623" s="7" t="s">
        <v>165</v>
      </c>
      <c r="H1623" t="s">
        <v>153</v>
      </c>
      <c r="I1623" t="s">
        <v>153</v>
      </c>
      <c r="J1623" t="s">
        <v>18</v>
      </c>
      <c r="K1623" s="7" t="s">
        <v>148</v>
      </c>
      <c r="L1623">
        <v>2.76</v>
      </c>
      <c r="M1623" s="12">
        <v>454</v>
      </c>
    </row>
    <row r="1624" spans="1:13" x14ac:dyDescent="0.25">
      <c r="A1624">
        <v>432208</v>
      </c>
      <c r="B1624">
        <v>431304</v>
      </c>
      <c r="C1624" t="s">
        <v>50</v>
      </c>
      <c r="D1624" t="s">
        <v>87</v>
      </c>
      <c r="E1624">
        <v>23</v>
      </c>
      <c r="F1624" s="11">
        <v>116352829</v>
      </c>
      <c r="G1624" s="7" t="s">
        <v>165</v>
      </c>
      <c r="H1624" t="s">
        <v>153</v>
      </c>
      <c r="I1624" t="s">
        <v>153</v>
      </c>
      <c r="J1624" t="s">
        <v>18</v>
      </c>
      <c r="K1624" s="7" t="s">
        <v>148</v>
      </c>
      <c r="L1624">
        <v>2.76</v>
      </c>
      <c r="M1624" s="12">
        <v>334</v>
      </c>
    </row>
    <row r="1625" spans="1:13" x14ac:dyDescent="0.25">
      <c r="A1625">
        <v>432210</v>
      </c>
      <c r="B1625">
        <v>431304</v>
      </c>
      <c r="C1625" t="s">
        <v>50</v>
      </c>
      <c r="D1625" t="s">
        <v>87</v>
      </c>
      <c r="E1625">
        <v>23</v>
      </c>
      <c r="F1625" s="11">
        <v>503802</v>
      </c>
      <c r="G1625" s="7" t="s">
        <v>170</v>
      </c>
      <c r="H1625" t="s">
        <v>153</v>
      </c>
      <c r="I1625" t="s">
        <v>153</v>
      </c>
      <c r="J1625" t="s">
        <v>18</v>
      </c>
      <c r="K1625" s="7" t="s">
        <v>148</v>
      </c>
      <c r="L1625">
        <v>2.76</v>
      </c>
      <c r="M1625" s="12">
        <v>423</v>
      </c>
    </row>
    <row r="1626" spans="1:13" x14ac:dyDescent="0.25">
      <c r="A1626">
        <v>432211</v>
      </c>
      <c r="B1626">
        <v>431304</v>
      </c>
      <c r="C1626" t="s">
        <v>50</v>
      </c>
      <c r="D1626" t="s">
        <v>87</v>
      </c>
      <c r="E1626">
        <v>23</v>
      </c>
      <c r="F1626" s="11">
        <v>503802</v>
      </c>
      <c r="G1626" s="7" t="s">
        <v>170</v>
      </c>
      <c r="H1626" t="s">
        <v>153</v>
      </c>
      <c r="I1626" t="s">
        <v>153</v>
      </c>
      <c r="J1626" t="s">
        <v>18</v>
      </c>
      <c r="K1626" s="7" t="s">
        <v>148</v>
      </c>
      <c r="L1626">
        <v>2.76</v>
      </c>
      <c r="M1626" s="12">
        <v>423</v>
      </c>
    </row>
    <row r="1627" spans="1:13" x14ac:dyDescent="0.25">
      <c r="A1627">
        <v>432212</v>
      </c>
      <c r="B1627">
        <v>431304</v>
      </c>
      <c r="C1627" t="s">
        <v>50</v>
      </c>
      <c r="D1627" t="s">
        <v>87</v>
      </c>
      <c r="E1627">
        <v>23</v>
      </c>
      <c r="F1627" s="11">
        <v>503802</v>
      </c>
      <c r="G1627" s="7" t="s">
        <v>170</v>
      </c>
      <c r="H1627" t="s">
        <v>153</v>
      </c>
      <c r="I1627" t="s">
        <v>153</v>
      </c>
      <c r="J1627" t="s">
        <v>18</v>
      </c>
      <c r="K1627" s="7" t="s">
        <v>148</v>
      </c>
      <c r="L1627">
        <v>2.76</v>
      </c>
      <c r="M1627" s="12">
        <v>423</v>
      </c>
    </row>
    <row r="1628" spans="1:13" x14ac:dyDescent="0.25">
      <c r="A1628">
        <v>432214</v>
      </c>
      <c r="B1628">
        <v>431304</v>
      </c>
      <c r="C1628" t="s">
        <v>50</v>
      </c>
      <c r="D1628" t="s">
        <v>87</v>
      </c>
      <c r="E1628">
        <v>23</v>
      </c>
      <c r="F1628" s="11" t="s">
        <v>234</v>
      </c>
      <c r="G1628" s="7" t="s">
        <v>165</v>
      </c>
      <c r="H1628" t="s">
        <v>153</v>
      </c>
      <c r="I1628" t="s">
        <v>153</v>
      </c>
      <c r="J1628" t="s">
        <v>18</v>
      </c>
      <c r="K1628" s="7" t="s">
        <v>148</v>
      </c>
      <c r="L1628">
        <v>2.76</v>
      </c>
      <c r="M1628" s="12">
        <v>300</v>
      </c>
    </row>
    <row r="1629" spans="1:13" x14ac:dyDescent="0.25">
      <c r="A1629">
        <v>432218</v>
      </c>
      <c r="B1629">
        <v>431304</v>
      </c>
      <c r="C1629" t="s">
        <v>50</v>
      </c>
      <c r="D1629" t="s">
        <v>87</v>
      </c>
      <c r="E1629">
        <v>23</v>
      </c>
      <c r="F1629" s="11">
        <v>7789088070772</v>
      </c>
      <c r="G1629" s="7" t="s">
        <v>165</v>
      </c>
      <c r="H1629" t="s">
        <v>153</v>
      </c>
      <c r="I1629" t="s">
        <v>153</v>
      </c>
      <c r="J1629" t="s">
        <v>18</v>
      </c>
      <c r="K1629" s="7" t="s">
        <v>148</v>
      </c>
      <c r="L1629">
        <v>2.76</v>
      </c>
      <c r="M1629" s="12">
        <v>200</v>
      </c>
    </row>
    <row r="1630" spans="1:13" x14ac:dyDescent="0.25">
      <c r="A1630">
        <v>432220</v>
      </c>
      <c r="B1630">
        <v>431304</v>
      </c>
      <c r="C1630" t="s">
        <v>50</v>
      </c>
      <c r="D1630" t="s">
        <v>87</v>
      </c>
      <c r="E1630">
        <v>23</v>
      </c>
      <c r="F1630" s="11">
        <v>6012509307872</v>
      </c>
      <c r="G1630" s="7" t="s">
        <v>165</v>
      </c>
      <c r="H1630" t="s">
        <v>153</v>
      </c>
      <c r="I1630" t="s">
        <v>294</v>
      </c>
      <c r="J1630" t="s">
        <v>18</v>
      </c>
      <c r="K1630" s="7" t="s">
        <v>148</v>
      </c>
      <c r="L1630" t="s">
        <v>294</v>
      </c>
      <c r="M1630" t="s">
        <v>294</v>
      </c>
    </row>
    <row r="1631" spans="1:13" x14ac:dyDescent="0.25">
      <c r="A1631">
        <v>432223</v>
      </c>
      <c r="B1631">
        <v>431304</v>
      </c>
      <c r="C1631" t="s">
        <v>50</v>
      </c>
      <c r="D1631" t="s">
        <v>87</v>
      </c>
      <c r="E1631">
        <v>23</v>
      </c>
      <c r="F1631" s="11">
        <v>684210</v>
      </c>
      <c r="G1631" s="7" t="s">
        <v>165</v>
      </c>
      <c r="H1631" t="s">
        <v>153</v>
      </c>
      <c r="I1631" t="s">
        <v>153</v>
      </c>
      <c r="J1631" t="s">
        <v>18</v>
      </c>
      <c r="K1631" s="7" t="s">
        <v>148</v>
      </c>
      <c r="L1631">
        <v>2.76</v>
      </c>
      <c r="M1631" s="12">
        <v>66</v>
      </c>
    </row>
    <row r="1632" spans="1:13" x14ac:dyDescent="0.25">
      <c r="A1632">
        <v>432225</v>
      </c>
      <c r="B1632">
        <v>431304</v>
      </c>
      <c r="C1632" t="s">
        <v>50</v>
      </c>
      <c r="D1632" t="s">
        <v>87</v>
      </c>
      <c r="E1632">
        <v>23</v>
      </c>
      <c r="F1632" s="11">
        <v>116352140</v>
      </c>
      <c r="G1632" s="7" t="s">
        <v>170</v>
      </c>
      <c r="H1632" t="s">
        <v>153</v>
      </c>
      <c r="I1632" t="s">
        <v>153</v>
      </c>
      <c r="J1632" t="s">
        <v>18</v>
      </c>
      <c r="K1632" s="7" t="s">
        <v>148</v>
      </c>
      <c r="L1632">
        <v>2.76</v>
      </c>
      <c r="M1632" s="12">
        <v>101</v>
      </c>
    </row>
    <row r="1633" spans="1:13" x14ac:dyDescent="0.25">
      <c r="A1633">
        <v>432227</v>
      </c>
      <c r="B1633">
        <v>431304</v>
      </c>
      <c r="C1633" t="s">
        <v>50</v>
      </c>
      <c r="D1633" t="s">
        <v>87</v>
      </c>
      <c r="E1633">
        <v>23</v>
      </c>
      <c r="F1633" s="11">
        <v>2604845357</v>
      </c>
      <c r="G1633" s="7" t="s">
        <v>170</v>
      </c>
      <c r="H1633" t="s">
        <v>153</v>
      </c>
      <c r="I1633" t="s">
        <v>153</v>
      </c>
      <c r="J1633" t="s">
        <v>18</v>
      </c>
      <c r="K1633" s="7" t="s">
        <v>148</v>
      </c>
      <c r="L1633">
        <v>2.76</v>
      </c>
      <c r="M1633" s="12">
        <v>21</v>
      </c>
    </row>
    <row r="1634" spans="1:13" x14ac:dyDescent="0.25">
      <c r="A1634">
        <v>432228</v>
      </c>
      <c r="B1634">
        <v>431304</v>
      </c>
      <c r="C1634" t="s">
        <v>50</v>
      </c>
      <c r="D1634" t="s">
        <v>87</v>
      </c>
      <c r="E1634">
        <v>23</v>
      </c>
      <c r="F1634" s="11">
        <v>2604845357</v>
      </c>
      <c r="G1634" s="7" t="s">
        <v>170</v>
      </c>
      <c r="H1634" t="s">
        <v>153</v>
      </c>
      <c r="I1634" t="s">
        <v>153</v>
      </c>
      <c r="J1634" t="s">
        <v>18</v>
      </c>
      <c r="K1634" s="7" t="s">
        <v>148</v>
      </c>
      <c r="L1634">
        <v>2.76</v>
      </c>
      <c r="M1634" s="12">
        <v>21</v>
      </c>
    </row>
    <row r="1635" spans="1:13" x14ac:dyDescent="0.25">
      <c r="A1635">
        <v>432399</v>
      </c>
      <c r="B1635">
        <v>431316</v>
      </c>
      <c r="C1635" t="s">
        <v>50</v>
      </c>
      <c r="D1635" t="s">
        <v>101</v>
      </c>
      <c r="E1635">
        <v>51</v>
      </c>
      <c r="F1635" s="11">
        <v>2843715898</v>
      </c>
      <c r="G1635" s="7" t="s">
        <v>170</v>
      </c>
      <c r="H1635" t="s">
        <v>153</v>
      </c>
      <c r="I1635" t="s">
        <v>153</v>
      </c>
      <c r="J1635" t="s">
        <v>18</v>
      </c>
      <c r="K1635" s="7" t="s">
        <v>148</v>
      </c>
      <c r="L1635">
        <v>2.76</v>
      </c>
      <c r="M1635" s="12">
        <v>443</v>
      </c>
    </row>
    <row r="1636" spans="1:13" x14ac:dyDescent="0.25">
      <c r="A1636">
        <v>432400</v>
      </c>
      <c r="B1636">
        <v>431316</v>
      </c>
      <c r="C1636" t="s">
        <v>50</v>
      </c>
      <c r="D1636" t="s">
        <v>101</v>
      </c>
      <c r="E1636">
        <v>51</v>
      </c>
      <c r="F1636" s="11">
        <v>2843715898</v>
      </c>
      <c r="G1636" s="7" t="s">
        <v>170</v>
      </c>
      <c r="H1636" t="s">
        <v>153</v>
      </c>
      <c r="I1636" t="s">
        <v>153</v>
      </c>
      <c r="J1636" t="s">
        <v>18</v>
      </c>
      <c r="K1636" s="7" t="s">
        <v>148</v>
      </c>
      <c r="L1636">
        <v>2.76</v>
      </c>
      <c r="M1636" s="12">
        <v>443</v>
      </c>
    </row>
    <row r="1637" spans="1:13" x14ac:dyDescent="0.25">
      <c r="A1637">
        <v>432406</v>
      </c>
      <c r="B1637">
        <v>431316</v>
      </c>
      <c r="C1637" t="s">
        <v>50</v>
      </c>
      <c r="D1637" t="s">
        <v>101</v>
      </c>
      <c r="E1637">
        <v>51</v>
      </c>
      <c r="F1637" s="11">
        <v>115749</v>
      </c>
      <c r="G1637" s="7" t="s">
        <v>165</v>
      </c>
      <c r="H1637" t="s">
        <v>153</v>
      </c>
      <c r="I1637" t="s">
        <v>294</v>
      </c>
      <c r="J1637" t="s">
        <v>18</v>
      </c>
      <c r="K1637" s="7" t="s">
        <v>148</v>
      </c>
      <c r="L1637" t="s">
        <v>294</v>
      </c>
      <c r="M1637" t="s">
        <v>294</v>
      </c>
    </row>
    <row r="1638" spans="1:13" x14ac:dyDescent="0.25">
      <c r="A1638">
        <v>432419</v>
      </c>
      <c r="B1638">
        <v>431316</v>
      </c>
      <c r="C1638" t="s">
        <v>50</v>
      </c>
      <c r="D1638" t="s">
        <v>101</v>
      </c>
      <c r="E1638">
        <v>51</v>
      </c>
      <c r="F1638" s="11">
        <v>988214</v>
      </c>
      <c r="G1638" s="7" t="s">
        <v>165</v>
      </c>
      <c r="H1638" t="s">
        <v>153</v>
      </c>
      <c r="I1638" t="s">
        <v>294</v>
      </c>
      <c r="J1638" t="s">
        <v>18</v>
      </c>
      <c r="K1638" s="7" t="s">
        <v>148</v>
      </c>
      <c r="L1638" t="s">
        <v>294</v>
      </c>
      <c r="M1638" t="s">
        <v>294</v>
      </c>
    </row>
    <row r="1639" spans="1:13" x14ac:dyDescent="0.25">
      <c r="A1639">
        <v>432933</v>
      </c>
      <c r="B1639">
        <v>431326</v>
      </c>
      <c r="C1639" t="s">
        <v>50</v>
      </c>
      <c r="D1639" t="s">
        <v>85</v>
      </c>
      <c r="E1639">
        <v>34</v>
      </c>
      <c r="F1639" s="11">
        <v>15005663</v>
      </c>
      <c r="G1639" s="7" t="s">
        <v>165</v>
      </c>
      <c r="H1639" t="s">
        <v>153</v>
      </c>
      <c r="I1639" t="s">
        <v>294</v>
      </c>
      <c r="J1639" t="s">
        <v>11</v>
      </c>
      <c r="K1639" s="7" t="s">
        <v>148</v>
      </c>
      <c r="L1639" t="s">
        <v>294</v>
      </c>
      <c r="M1639" t="s">
        <v>294</v>
      </c>
    </row>
    <row r="1640" spans="1:13" x14ac:dyDescent="0.25">
      <c r="A1640">
        <v>432939</v>
      </c>
      <c r="B1640">
        <v>431326</v>
      </c>
      <c r="C1640" t="s">
        <v>50</v>
      </c>
      <c r="D1640" t="s">
        <v>85</v>
      </c>
      <c r="E1640">
        <v>34</v>
      </c>
      <c r="F1640" s="11">
        <v>3411131</v>
      </c>
      <c r="G1640" s="7" t="s">
        <v>165</v>
      </c>
      <c r="H1640" t="s">
        <v>153</v>
      </c>
      <c r="I1640" t="s">
        <v>294</v>
      </c>
      <c r="J1640" t="s">
        <v>11</v>
      </c>
      <c r="K1640" s="7" t="s">
        <v>148</v>
      </c>
      <c r="L1640" t="s">
        <v>294</v>
      </c>
      <c r="M1640" t="s">
        <v>294</v>
      </c>
    </row>
    <row r="1641" spans="1:13" x14ac:dyDescent="0.25">
      <c r="A1641">
        <v>432999</v>
      </c>
      <c r="B1641">
        <v>431331</v>
      </c>
      <c r="C1641" t="s">
        <v>50</v>
      </c>
      <c r="D1641" t="s">
        <v>103</v>
      </c>
      <c r="E1641">
        <v>45</v>
      </c>
      <c r="F1641" s="11">
        <v>50066568</v>
      </c>
      <c r="G1641" s="7" t="s">
        <v>165</v>
      </c>
      <c r="H1641" t="s">
        <v>153</v>
      </c>
      <c r="I1641" t="s">
        <v>294</v>
      </c>
      <c r="J1641" t="s">
        <v>18</v>
      </c>
      <c r="K1641" s="7" t="s">
        <v>148</v>
      </c>
      <c r="L1641" t="s">
        <v>294</v>
      </c>
      <c r="M1641" t="s">
        <v>294</v>
      </c>
    </row>
    <row r="1642" spans="1:13" x14ac:dyDescent="0.25">
      <c r="A1642">
        <v>433002</v>
      </c>
      <c r="B1642">
        <v>431331</v>
      </c>
      <c r="C1642" t="s">
        <v>50</v>
      </c>
      <c r="D1642" t="s">
        <v>103</v>
      </c>
      <c r="E1642">
        <v>45</v>
      </c>
      <c r="F1642" s="11">
        <v>2002502</v>
      </c>
      <c r="G1642" s="7" t="s">
        <v>165</v>
      </c>
      <c r="H1642" t="s">
        <v>153</v>
      </c>
      <c r="I1642" t="s">
        <v>294</v>
      </c>
      <c r="J1642" t="s">
        <v>18</v>
      </c>
      <c r="K1642" s="7" t="s">
        <v>148</v>
      </c>
      <c r="L1642" t="s">
        <v>294</v>
      </c>
      <c r="M1642" t="s">
        <v>294</v>
      </c>
    </row>
    <row r="1643" spans="1:13" x14ac:dyDescent="0.25">
      <c r="A1643">
        <v>433004</v>
      </c>
      <c r="B1643">
        <v>431331</v>
      </c>
      <c r="C1643" t="s">
        <v>50</v>
      </c>
      <c r="D1643" t="s">
        <v>103</v>
      </c>
      <c r="E1643">
        <v>45</v>
      </c>
      <c r="F1643" s="11">
        <v>243691</v>
      </c>
      <c r="G1643" s="7" t="s">
        <v>165</v>
      </c>
      <c r="H1643" t="s">
        <v>153</v>
      </c>
      <c r="I1643" t="s">
        <v>153</v>
      </c>
      <c r="J1643" t="s">
        <v>18</v>
      </c>
      <c r="K1643" s="7" t="s">
        <v>148</v>
      </c>
      <c r="L1643">
        <v>2.76</v>
      </c>
      <c r="M1643" s="12">
        <v>114</v>
      </c>
    </row>
    <row r="1644" spans="1:13" x14ac:dyDescent="0.25">
      <c r="A1644">
        <v>433006</v>
      </c>
      <c r="B1644">
        <v>431331</v>
      </c>
      <c r="C1644" t="s">
        <v>50</v>
      </c>
      <c r="D1644" t="s">
        <v>103</v>
      </c>
      <c r="E1644">
        <v>45</v>
      </c>
      <c r="F1644" s="11">
        <v>178075</v>
      </c>
      <c r="G1644" s="7" t="s">
        <v>165</v>
      </c>
      <c r="H1644" t="s">
        <v>153</v>
      </c>
      <c r="I1644" t="s">
        <v>294</v>
      </c>
      <c r="J1644" t="s">
        <v>18</v>
      </c>
      <c r="K1644" s="7" t="s">
        <v>148</v>
      </c>
      <c r="L1644" t="s">
        <v>294</v>
      </c>
      <c r="M1644" t="s">
        <v>294</v>
      </c>
    </row>
    <row r="1645" spans="1:13" x14ac:dyDescent="0.25">
      <c r="A1645">
        <v>433008</v>
      </c>
      <c r="B1645">
        <v>431331</v>
      </c>
      <c r="C1645" t="s">
        <v>50</v>
      </c>
      <c r="D1645" t="s">
        <v>103</v>
      </c>
      <c r="E1645">
        <v>45</v>
      </c>
      <c r="F1645" s="11">
        <v>43300808332</v>
      </c>
      <c r="G1645" s="7" t="s">
        <v>165</v>
      </c>
      <c r="H1645" t="s">
        <v>153</v>
      </c>
      <c r="I1645" t="s">
        <v>294</v>
      </c>
      <c r="J1645" t="s">
        <v>18</v>
      </c>
      <c r="K1645" s="7" t="s">
        <v>148</v>
      </c>
      <c r="L1645" t="s">
        <v>294</v>
      </c>
      <c r="M1645" t="s">
        <v>294</v>
      </c>
    </row>
    <row r="1646" spans="1:13" x14ac:dyDescent="0.25">
      <c r="A1646">
        <v>433011</v>
      </c>
      <c r="B1646">
        <v>431331</v>
      </c>
      <c r="C1646" t="s">
        <v>50</v>
      </c>
      <c r="D1646" t="s">
        <v>103</v>
      </c>
      <c r="E1646">
        <v>45</v>
      </c>
      <c r="F1646" s="11">
        <v>7798337</v>
      </c>
      <c r="G1646" s="7" t="s">
        <v>165</v>
      </c>
      <c r="H1646" t="s">
        <v>153</v>
      </c>
      <c r="I1646" t="s">
        <v>153</v>
      </c>
      <c r="J1646" t="s">
        <v>18</v>
      </c>
      <c r="K1646" s="7" t="s">
        <v>148</v>
      </c>
      <c r="L1646">
        <v>2.76</v>
      </c>
      <c r="M1646" s="12">
        <v>87</v>
      </c>
    </row>
    <row r="1647" spans="1:13" x14ac:dyDescent="0.25">
      <c r="A1647">
        <v>433641</v>
      </c>
      <c r="B1647">
        <v>431343</v>
      </c>
      <c r="C1647" t="s">
        <v>50</v>
      </c>
      <c r="D1647" t="s">
        <v>92</v>
      </c>
      <c r="E1647">
        <v>14</v>
      </c>
      <c r="F1647" s="11">
        <v>60114075</v>
      </c>
      <c r="G1647" s="7" t="s">
        <v>165</v>
      </c>
      <c r="H1647" t="s">
        <v>153</v>
      </c>
      <c r="I1647" t="s">
        <v>294</v>
      </c>
      <c r="J1647" t="s">
        <v>18</v>
      </c>
      <c r="K1647" s="7" t="s">
        <v>148</v>
      </c>
      <c r="L1647" t="s">
        <v>294</v>
      </c>
      <c r="M1647" t="s">
        <v>294</v>
      </c>
    </row>
    <row r="1648" spans="1:13" x14ac:dyDescent="0.25">
      <c r="A1648">
        <v>433644</v>
      </c>
      <c r="B1648">
        <v>431343</v>
      </c>
      <c r="C1648" t="s">
        <v>50</v>
      </c>
      <c r="D1648" t="s">
        <v>92</v>
      </c>
      <c r="E1648">
        <v>14</v>
      </c>
      <c r="F1648" s="11" t="s">
        <v>235</v>
      </c>
      <c r="G1648" s="7" t="s">
        <v>165</v>
      </c>
      <c r="H1648" t="s">
        <v>153</v>
      </c>
      <c r="I1648" t="s">
        <v>153</v>
      </c>
      <c r="J1648" t="s">
        <v>18</v>
      </c>
      <c r="K1648" s="7" t="s">
        <v>148</v>
      </c>
      <c r="L1648">
        <v>2.76</v>
      </c>
      <c r="M1648" s="12">
        <v>147</v>
      </c>
    </row>
    <row r="1649" spans="1:13" x14ac:dyDescent="0.25">
      <c r="A1649">
        <v>433646</v>
      </c>
      <c r="B1649">
        <v>431343</v>
      </c>
      <c r="C1649" t="s">
        <v>50</v>
      </c>
      <c r="D1649" t="s">
        <v>92</v>
      </c>
      <c r="E1649">
        <v>14</v>
      </c>
      <c r="F1649" s="11">
        <v>154992</v>
      </c>
      <c r="G1649" s="7" t="s">
        <v>165</v>
      </c>
      <c r="H1649" t="s">
        <v>153</v>
      </c>
      <c r="I1649" t="s">
        <v>153</v>
      </c>
      <c r="J1649" t="s">
        <v>18</v>
      </c>
      <c r="K1649" s="7" t="s">
        <v>148</v>
      </c>
      <c r="L1649">
        <v>2.76</v>
      </c>
      <c r="M1649" s="12">
        <v>0</v>
      </c>
    </row>
    <row r="1650" spans="1:13" x14ac:dyDescent="0.25">
      <c r="A1650">
        <v>433650</v>
      </c>
      <c r="B1650">
        <v>431343</v>
      </c>
      <c r="C1650" t="s">
        <v>50</v>
      </c>
      <c r="D1650" t="s">
        <v>92</v>
      </c>
      <c r="E1650">
        <v>14</v>
      </c>
      <c r="F1650" s="11">
        <v>407420</v>
      </c>
      <c r="G1650" s="7" t="s">
        <v>165</v>
      </c>
      <c r="H1650" t="s">
        <v>153</v>
      </c>
      <c r="I1650" t="s">
        <v>153</v>
      </c>
      <c r="J1650" t="s">
        <v>18</v>
      </c>
      <c r="K1650" s="7" t="s">
        <v>148</v>
      </c>
      <c r="L1650">
        <v>2.76</v>
      </c>
      <c r="M1650" s="12">
        <v>110</v>
      </c>
    </row>
    <row r="1651" spans="1:13" x14ac:dyDescent="0.25">
      <c r="A1651">
        <v>433652</v>
      </c>
      <c r="B1651">
        <v>431343</v>
      </c>
      <c r="C1651" t="s">
        <v>50</v>
      </c>
      <c r="D1651" t="s">
        <v>92</v>
      </c>
      <c r="E1651">
        <v>14</v>
      </c>
      <c r="F1651" s="11">
        <v>243069</v>
      </c>
      <c r="G1651" s="7" t="s">
        <v>165</v>
      </c>
      <c r="H1651" t="s">
        <v>153</v>
      </c>
      <c r="I1651" t="s">
        <v>153</v>
      </c>
      <c r="J1651" t="s">
        <v>18</v>
      </c>
      <c r="K1651" s="7" t="s">
        <v>148</v>
      </c>
      <c r="L1651">
        <v>2.76</v>
      </c>
      <c r="M1651" s="12">
        <v>47</v>
      </c>
    </row>
    <row r="1652" spans="1:13" x14ac:dyDescent="0.25">
      <c r="A1652">
        <v>433654</v>
      </c>
      <c r="B1652">
        <v>431343</v>
      </c>
      <c r="C1652" t="s">
        <v>50</v>
      </c>
      <c r="D1652" t="s">
        <v>92</v>
      </c>
      <c r="E1652">
        <v>14</v>
      </c>
      <c r="F1652" s="11">
        <v>8691148</v>
      </c>
      <c r="G1652" s="7" t="s">
        <v>165</v>
      </c>
      <c r="H1652" t="s">
        <v>153</v>
      </c>
      <c r="I1652" t="s">
        <v>153</v>
      </c>
      <c r="J1652" t="s">
        <v>18</v>
      </c>
      <c r="K1652" s="7" t="s">
        <v>148</v>
      </c>
      <c r="L1652">
        <v>2.76</v>
      </c>
      <c r="M1652" s="12">
        <v>-21</v>
      </c>
    </row>
    <row r="1653" spans="1:13" x14ac:dyDescent="0.25">
      <c r="A1653">
        <v>434437</v>
      </c>
      <c r="B1653">
        <v>431368</v>
      </c>
      <c r="C1653" t="s">
        <v>50</v>
      </c>
      <c r="D1653" t="s">
        <v>104</v>
      </c>
      <c r="E1653">
        <v>28</v>
      </c>
      <c r="F1653" s="11">
        <v>93158075</v>
      </c>
      <c r="G1653" s="7" t="s">
        <v>165</v>
      </c>
      <c r="H1653" t="s">
        <v>153</v>
      </c>
      <c r="I1653" t="s">
        <v>153</v>
      </c>
      <c r="J1653" t="s">
        <v>18</v>
      </c>
      <c r="K1653" s="7" t="s">
        <v>148</v>
      </c>
      <c r="L1653">
        <v>2.76</v>
      </c>
      <c r="M1653" s="12">
        <v>70</v>
      </c>
    </row>
    <row r="1654" spans="1:13" x14ac:dyDescent="0.25">
      <c r="A1654">
        <v>434439</v>
      </c>
      <c r="B1654">
        <v>431368</v>
      </c>
      <c r="C1654" t="s">
        <v>50</v>
      </c>
      <c r="D1654" t="s">
        <v>104</v>
      </c>
      <c r="E1654">
        <v>28</v>
      </c>
      <c r="F1654" s="11">
        <v>62017974</v>
      </c>
      <c r="G1654" s="7" t="s">
        <v>165</v>
      </c>
      <c r="H1654" t="s">
        <v>153</v>
      </c>
      <c r="I1654" t="s">
        <v>153</v>
      </c>
      <c r="J1654" t="s">
        <v>18</v>
      </c>
      <c r="K1654" s="7" t="s">
        <v>148</v>
      </c>
      <c r="L1654">
        <v>2.76</v>
      </c>
      <c r="M1654" s="12">
        <v>150</v>
      </c>
    </row>
    <row r="1655" spans="1:13" x14ac:dyDescent="0.25">
      <c r="A1655">
        <v>434441</v>
      </c>
      <c r="B1655">
        <v>431368</v>
      </c>
      <c r="C1655" t="s">
        <v>50</v>
      </c>
      <c r="D1655" t="s">
        <v>104</v>
      </c>
      <c r="E1655">
        <v>28</v>
      </c>
      <c r="F1655" s="11">
        <v>94305458</v>
      </c>
      <c r="G1655" s="7" t="s">
        <v>165</v>
      </c>
      <c r="H1655" t="s">
        <v>153</v>
      </c>
      <c r="I1655" t="s">
        <v>153</v>
      </c>
      <c r="J1655" t="s">
        <v>18</v>
      </c>
      <c r="K1655" s="7" t="s">
        <v>148</v>
      </c>
      <c r="L1655">
        <v>2.76</v>
      </c>
      <c r="M1655" s="12">
        <v>77</v>
      </c>
    </row>
    <row r="1656" spans="1:13" x14ac:dyDescent="0.25">
      <c r="A1656">
        <v>434443</v>
      </c>
      <c r="B1656">
        <v>431368</v>
      </c>
      <c r="C1656" t="s">
        <v>50</v>
      </c>
      <c r="D1656" t="s">
        <v>104</v>
      </c>
      <c r="E1656">
        <v>28</v>
      </c>
      <c r="F1656" s="11">
        <v>322496</v>
      </c>
      <c r="G1656" s="7" t="s">
        <v>165</v>
      </c>
      <c r="H1656" t="s">
        <v>153</v>
      </c>
      <c r="I1656" t="s">
        <v>294</v>
      </c>
      <c r="J1656" t="s">
        <v>18</v>
      </c>
      <c r="K1656" s="7" t="s">
        <v>148</v>
      </c>
      <c r="L1656" t="s">
        <v>294</v>
      </c>
      <c r="M1656" t="s">
        <v>294</v>
      </c>
    </row>
    <row r="1657" spans="1:13" x14ac:dyDescent="0.25">
      <c r="A1657">
        <v>434447</v>
      </c>
      <c r="B1657">
        <v>431368</v>
      </c>
      <c r="C1657" t="s">
        <v>50</v>
      </c>
      <c r="D1657" t="s">
        <v>104</v>
      </c>
      <c r="E1657">
        <v>28</v>
      </c>
      <c r="F1657" s="11">
        <v>26051549</v>
      </c>
      <c r="G1657" s="7" t="s">
        <v>165</v>
      </c>
      <c r="H1657" t="s">
        <v>155</v>
      </c>
      <c r="I1657" t="s">
        <v>157</v>
      </c>
      <c r="J1657" t="s">
        <v>18</v>
      </c>
      <c r="K1657" s="7" t="s">
        <v>148</v>
      </c>
      <c r="L1657">
        <v>3.1739999999999999</v>
      </c>
      <c r="M1657" s="12">
        <v>156</v>
      </c>
    </row>
    <row r="1658" spans="1:13" x14ac:dyDescent="0.25">
      <c r="A1658">
        <v>434447</v>
      </c>
      <c r="B1658">
        <v>431368</v>
      </c>
      <c r="C1658" t="s">
        <v>50</v>
      </c>
      <c r="D1658" t="s">
        <v>104</v>
      </c>
      <c r="E1658">
        <v>28</v>
      </c>
      <c r="F1658" s="11">
        <v>26051549</v>
      </c>
      <c r="G1658" s="7" t="s">
        <v>165</v>
      </c>
      <c r="H1658" t="s">
        <v>155</v>
      </c>
      <c r="I1658" t="s">
        <v>156</v>
      </c>
      <c r="J1658" t="s">
        <v>18</v>
      </c>
      <c r="K1658" s="7" t="s">
        <v>148</v>
      </c>
      <c r="L1658">
        <v>1.44</v>
      </c>
      <c r="M1658" s="12">
        <v>48</v>
      </c>
    </row>
    <row r="1659" spans="1:13" x14ac:dyDescent="0.25">
      <c r="A1659">
        <v>434449</v>
      </c>
      <c r="B1659">
        <v>431368</v>
      </c>
      <c r="C1659" t="s">
        <v>50</v>
      </c>
      <c r="D1659" t="s">
        <v>104</v>
      </c>
      <c r="E1659">
        <v>28</v>
      </c>
      <c r="F1659" s="11">
        <v>18449434449</v>
      </c>
      <c r="G1659" s="7" t="s">
        <v>165</v>
      </c>
      <c r="H1659" t="s">
        <v>153</v>
      </c>
      <c r="I1659" t="s">
        <v>294</v>
      </c>
      <c r="J1659" t="s">
        <v>18</v>
      </c>
      <c r="K1659" s="7" t="s">
        <v>148</v>
      </c>
      <c r="L1659" t="s">
        <v>294</v>
      </c>
      <c r="M1659" t="s">
        <v>294</v>
      </c>
    </row>
    <row r="1660" spans="1:13" x14ac:dyDescent="0.25">
      <c r="A1660">
        <v>434451</v>
      </c>
      <c r="B1660">
        <v>431368</v>
      </c>
      <c r="C1660" t="s">
        <v>50</v>
      </c>
      <c r="D1660" t="s">
        <v>104</v>
      </c>
      <c r="E1660">
        <v>28</v>
      </c>
      <c r="F1660" s="11">
        <v>9077329</v>
      </c>
      <c r="G1660" s="7" t="s">
        <v>165</v>
      </c>
      <c r="H1660" t="s">
        <v>153</v>
      </c>
      <c r="I1660" t="s">
        <v>153</v>
      </c>
      <c r="J1660" t="s">
        <v>18</v>
      </c>
      <c r="K1660" s="7" t="s">
        <v>148</v>
      </c>
      <c r="L1660">
        <v>2.76</v>
      </c>
      <c r="M1660" s="12">
        <v>230</v>
      </c>
    </row>
    <row r="1661" spans="1:13" x14ac:dyDescent="0.25">
      <c r="A1661">
        <v>434455</v>
      </c>
      <c r="B1661">
        <v>431368</v>
      </c>
      <c r="C1661" t="s">
        <v>50</v>
      </c>
      <c r="D1661" t="s">
        <v>104</v>
      </c>
      <c r="E1661">
        <v>28</v>
      </c>
      <c r="F1661" s="11">
        <v>718361202656337</v>
      </c>
      <c r="G1661" s="7" t="s">
        <v>165</v>
      </c>
      <c r="H1661" t="s">
        <v>153</v>
      </c>
      <c r="I1661" t="s">
        <v>153</v>
      </c>
      <c r="J1661" t="s">
        <v>18</v>
      </c>
      <c r="K1661" s="7" t="s">
        <v>148</v>
      </c>
      <c r="L1661">
        <v>2.76</v>
      </c>
      <c r="M1661" s="12">
        <v>80</v>
      </c>
    </row>
    <row r="1662" spans="1:13" x14ac:dyDescent="0.25">
      <c r="A1662">
        <v>434457</v>
      </c>
      <c r="B1662">
        <v>431368</v>
      </c>
      <c r="C1662" t="s">
        <v>50</v>
      </c>
      <c r="D1662" t="s">
        <v>104</v>
      </c>
      <c r="E1662">
        <v>28</v>
      </c>
      <c r="F1662" s="11">
        <v>197210</v>
      </c>
      <c r="G1662" s="7" t="s">
        <v>165</v>
      </c>
      <c r="H1662" t="s">
        <v>153</v>
      </c>
      <c r="I1662" t="s">
        <v>153</v>
      </c>
      <c r="J1662" t="s">
        <v>18</v>
      </c>
      <c r="K1662" s="7" t="s">
        <v>148</v>
      </c>
      <c r="L1662">
        <v>2.76</v>
      </c>
      <c r="M1662" s="12">
        <v>186</v>
      </c>
    </row>
    <row r="1663" spans="1:13" x14ac:dyDescent="0.25">
      <c r="A1663">
        <v>434461</v>
      </c>
      <c r="B1663">
        <v>431368</v>
      </c>
      <c r="C1663" t="s">
        <v>50</v>
      </c>
      <c r="D1663" t="s">
        <v>104</v>
      </c>
      <c r="E1663">
        <v>28</v>
      </c>
      <c r="F1663" s="11">
        <v>43446109148</v>
      </c>
      <c r="G1663" s="7" t="s">
        <v>165</v>
      </c>
      <c r="H1663" t="s">
        <v>153</v>
      </c>
      <c r="I1663" t="s">
        <v>153</v>
      </c>
      <c r="J1663" t="s">
        <v>18</v>
      </c>
      <c r="K1663" s="7" t="s">
        <v>148</v>
      </c>
      <c r="L1663">
        <v>2.76</v>
      </c>
      <c r="M1663" s="12">
        <v>2</v>
      </c>
    </row>
    <row r="1664" spans="1:13" x14ac:dyDescent="0.25">
      <c r="A1664">
        <v>434463</v>
      </c>
      <c r="B1664">
        <v>431368</v>
      </c>
      <c r="C1664" t="s">
        <v>50</v>
      </c>
      <c r="D1664" t="s">
        <v>104</v>
      </c>
      <c r="E1664">
        <v>28</v>
      </c>
      <c r="F1664" s="11">
        <v>91492818</v>
      </c>
      <c r="G1664" s="7" t="s">
        <v>165</v>
      </c>
      <c r="H1664" t="s">
        <v>153</v>
      </c>
      <c r="I1664" t="s">
        <v>294</v>
      </c>
      <c r="J1664" t="s">
        <v>18</v>
      </c>
      <c r="K1664" s="7" t="s">
        <v>148</v>
      </c>
      <c r="L1664" t="s">
        <v>294</v>
      </c>
      <c r="M1664" t="s">
        <v>294</v>
      </c>
    </row>
    <row r="1665" spans="1:13" x14ac:dyDescent="0.25">
      <c r="A1665">
        <v>434465</v>
      </c>
      <c r="B1665">
        <v>431368</v>
      </c>
      <c r="C1665" t="s">
        <v>50</v>
      </c>
      <c r="D1665" t="s">
        <v>104</v>
      </c>
      <c r="E1665">
        <v>28</v>
      </c>
      <c r="F1665" s="11">
        <v>93205545</v>
      </c>
      <c r="G1665" s="7" t="s">
        <v>165</v>
      </c>
      <c r="H1665" t="s">
        <v>153</v>
      </c>
      <c r="I1665" t="s">
        <v>153</v>
      </c>
      <c r="J1665" t="s">
        <v>18</v>
      </c>
      <c r="K1665" s="7" t="s">
        <v>148</v>
      </c>
      <c r="L1665">
        <v>2.76</v>
      </c>
      <c r="M1665" s="12">
        <v>80</v>
      </c>
    </row>
    <row r="1666" spans="1:13" x14ac:dyDescent="0.25">
      <c r="A1666">
        <v>434469</v>
      </c>
      <c r="B1666">
        <v>431368</v>
      </c>
      <c r="C1666" t="s">
        <v>50</v>
      </c>
      <c r="D1666" t="s">
        <v>104</v>
      </c>
      <c r="E1666">
        <v>28</v>
      </c>
      <c r="F1666" s="11">
        <v>336703</v>
      </c>
      <c r="G1666" s="7" t="s">
        <v>165</v>
      </c>
      <c r="H1666" t="s">
        <v>153</v>
      </c>
      <c r="I1666" t="s">
        <v>153</v>
      </c>
      <c r="J1666" t="s">
        <v>18</v>
      </c>
      <c r="K1666" s="7" t="s">
        <v>148</v>
      </c>
      <c r="L1666">
        <v>2.76</v>
      </c>
      <c r="M1666" s="12">
        <v>-69</v>
      </c>
    </row>
    <row r="1667" spans="1:13" x14ac:dyDescent="0.25">
      <c r="A1667">
        <v>434473</v>
      </c>
      <c r="B1667">
        <v>431368</v>
      </c>
      <c r="C1667" t="s">
        <v>50</v>
      </c>
      <c r="D1667" t="s">
        <v>104</v>
      </c>
      <c r="E1667">
        <v>28</v>
      </c>
      <c r="F1667" s="11">
        <v>42070023</v>
      </c>
      <c r="G1667" s="7" t="s">
        <v>165</v>
      </c>
      <c r="H1667" t="s">
        <v>153</v>
      </c>
      <c r="I1667" t="s">
        <v>153</v>
      </c>
      <c r="J1667" t="s">
        <v>18</v>
      </c>
      <c r="K1667" s="7" t="s">
        <v>148</v>
      </c>
      <c r="L1667">
        <v>2.76</v>
      </c>
      <c r="M1667" s="12">
        <v>47</v>
      </c>
    </row>
    <row r="1668" spans="1:13" x14ac:dyDescent="0.25">
      <c r="A1668">
        <v>434524</v>
      </c>
      <c r="B1668">
        <v>431371</v>
      </c>
      <c r="C1668" t="s">
        <v>50</v>
      </c>
      <c r="D1668" t="s">
        <v>105</v>
      </c>
      <c r="E1668">
        <v>7</v>
      </c>
      <c r="F1668" s="11">
        <v>8117</v>
      </c>
      <c r="G1668" s="7" t="s">
        <v>165</v>
      </c>
      <c r="H1668" t="s">
        <v>153</v>
      </c>
      <c r="I1668" t="s">
        <v>294</v>
      </c>
      <c r="J1668" t="s">
        <v>18</v>
      </c>
      <c r="K1668" s="7" t="s">
        <v>148</v>
      </c>
      <c r="L1668" t="s">
        <v>294</v>
      </c>
      <c r="M1668" t="s">
        <v>294</v>
      </c>
    </row>
    <row r="1669" spans="1:13" x14ac:dyDescent="0.25">
      <c r="A1669">
        <v>434526</v>
      </c>
      <c r="B1669">
        <v>431371</v>
      </c>
      <c r="C1669" t="s">
        <v>50</v>
      </c>
      <c r="D1669" t="s">
        <v>105</v>
      </c>
      <c r="E1669">
        <v>7</v>
      </c>
      <c r="F1669" s="11">
        <v>918372</v>
      </c>
      <c r="G1669" s="7" t="s">
        <v>165</v>
      </c>
      <c r="H1669" t="s">
        <v>153</v>
      </c>
      <c r="I1669" t="s">
        <v>294</v>
      </c>
      <c r="J1669" t="s">
        <v>18</v>
      </c>
      <c r="K1669" s="7" t="s">
        <v>148</v>
      </c>
      <c r="L1669" t="s">
        <v>294</v>
      </c>
      <c r="M1669" t="s">
        <v>294</v>
      </c>
    </row>
    <row r="1670" spans="1:13" x14ac:dyDescent="0.25">
      <c r="A1670">
        <v>434528</v>
      </c>
      <c r="B1670">
        <v>431371</v>
      </c>
      <c r="C1670" t="s">
        <v>50</v>
      </c>
      <c r="D1670" t="s">
        <v>105</v>
      </c>
      <c r="E1670">
        <v>7</v>
      </c>
      <c r="F1670" s="11">
        <v>43452809184</v>
      </c>
      <c r="G1670" s="7" t="s">
        <v>165</v>
      </c>
      <c r="H1670" t="s">
        <v>153</v>
      </c>
      <c r="I1670" t="s">
        <v>153</v>
      </c>
      <c r="J1670" t="s">
        <v>18</v>
      </c>
      <c r="K1670" s="7" t="s">
        <v>148</v>
      </c>
      <c r="L1670">
        <v>2.76</v>
      </c>
      <c r="M1670" s="12">
        <v>915</v>
      </c>
    </row>
    <row r="1671" spans="1:13" x14ac:dyDescent="0.25">
      <c r="A1671">
        <v>434532</v>
      </c>
      <c r="B1671">
        <v>431371</v>
      </c>
      <c r="C1671" t="s">
        <v>50</v>
      </c>
      <c r="D1671" t="s">
        <v>105</v>
      </c>
      <c r="E1671">
        <v>7</v>
      </c>
      <c r="F1671" s="11">
        <v>43453209186</v>
      </c>
      <c r="G1671" s="7" t="s">
        <v>165</v>
      </c>
      <c r="H1671" t="s">
        <v>153</v>
      </c>
      <c r="I1671" t="s">
        <v>294</v>
      </c>
      <c r="J1671" t="s">
        <v>18</v>
      </c>
      <c r="K1671" s="7" t="s">
        <v>148</v>
      </c>
      <c r="L1671" t="s">
        <v>294</v>
      </c>
      <c r="M1671" t="s">
        <v>294</v>
      </c>
    </row>
    <row r="1672" spans="1:13" x14ac:dyDescent="0.25">
      <c r="A1672">
        <v>434708</v>
      </c>
      <c r="B1672">
        <v>431375</v>
      </c>
      <c r="C1672" t="s">
        <v>50</v>
      </c>
      <c r="D1672" t="s">
        <v>106</v>
      </c>
      <c r="E1672">
        <v>1</v>
      </c>
      <c r="F1672" s="11">
        <v>1364831</v>
      </c>
      <c r="G1672" s="7" t="s">
        <v>170</v>
      </c>
      <c r="H1672" t="s">
        <v>153</v>
      </c>
      <c r="I1672" t="s">
        <v>153</v>
      </c>
      <c r="J1672" t="s">
        <v>18</v>
      </c>
      <c r="K1672" s="7" t="s">
        <v>148</v>
      </c>
      <c r="L1672">
        <v>2.76</v>
      </c>
      <c r="M1672" s="12">
        <v>240</v>
      </c>
    </row>
    <row r="1673" spans="1:13" x14ac:dyDescent="0.25">
      <c r="A1673">
        <v>434710</v>
      </c>
      <c r="B1673">
        <v>431375</v>
      </c>
      <c r="C1673" t="s">
        <v>50</v>
      </c>
      <c r="D1673" t="s">
        <v>106</v>
      </c>
      <c r="E1673">
        <v>1</v>
      </c>
      <c r="F1673" s="11">
        <v>7791070015175</v>
      </c>
      <c r="G1673" s="7" t="s">
        <v>165</v>
      </c>
      <c r="H1673" t="s">
        <v>153</v>
      </c>
      <c r="I1673" t="s">
        <v>294</v>
      </c>
      <c r="J1673" t="s">
        <v>18</v>
      </c>
      <c r="K1673" s="7" t="s">
        <v>148</v>
      </c>
      <c r="L1673" t="s">
        <v>294</v>
      </c>
      <c r="M1673" t="s">
        <v>294</v>
      </c>
    </row>
    <row r="1674" spans="1:13" x14ac:dyDescent="0.25">
      <c r="A1674">
        <v>434714</v>
      </c>
      <c r="B1674">
        <v>431375</v>
      </c>
      <c r="C1674" t="s">
        <v>50</v>
      </c>
      <c r="D1674" t="s">
        <v>106</v>
      </c>
      <c r="E1674">
        <v>1</v>
      </c>
      <c r="F1674" s="11">
        <v>43471409331</v>
      </c>
      <c r="G1674" s="7" t="s">
        <v>165</v>
      </c>
      <c r="H1674" t="s">
        <v>153</v>
      </c>
      <c r="I1674" t="s">
        <v>294</v>
      </c>
      <c r="J1674" t="s">
        <v>18</v>
      </c>
      <c r="K1674" s="7" t="s">
        <v>148</v>
      </c>
      <c r="L1674" t="s">
        <v>294</v>
      </c>
      <c r="M1674" t="s">
        <v>294</v>
      </c>
    </row>
    <row r="1675" spans="1:13" x14ac:dyDescent="0.25">
      <c r="A1675">
        <v>434723</v>
      </c>
      <c r="B1675">
        <v>431375</v>
      </c>
      <c r="C1675" t="s">
        <v>50</v>
      </c>
      <c r="D1675" t="s">
        <v>106</v>
      </c>
      <c r="E1675">
        <v>1</v>
      </c>
      <c r="F1675" s="11">
        <v>451291</v>
      </c>
      <c r="G1675" s="7" t="s">
        <v>170</v>
      </c>
      <c r="H1675" t="s">
        <v>153</v>
      </c>
      <c r="I1675" t="s">
        <v>153</v>
      </c>
      <c r="J1675" t="s">
        <v>18</v>
      </c>
      <c r="K1675" s="7" t="s">
        <v>148</v>
      </c>
      <c r="L1675">
        <v>2.76</v>
      </c>
      <c r="M1675" s="12">
        <v>158</v>
      </c>
    </row>
    <row r="1676" spans="1:13" x14ac:dyDescent="0.25">
      <c r="A1676">
        <v>434724</v>
      </c>
      <c r="B1676">
        <v>431375</v>
      </c>
      <c r="C1676" t="s">
        <v>50</v>
      </c>
      <c r="D1676" t="s">
        <v>106</v>
      </c>
      <c r="E1676">
        <v>1</v>
      </c>
      <c r="F1676" s="11">
        <v>451291</v>
      </c>
      <c r="G1676" s="7" t="s">
        <v>170</v>
      </c>
      <c r="H1676" t="s">
        <v>153</v>
      </c>
      <c r="I1676" t="s">
        <v>153</v>
      </c>
      <c r="J1676" t="s">
        <v>18</v>
      </c>
      <c r="K1676" s="7" t="s">
        <v>148</v>
      </c>
      <c r="L1676">
        <v>2.76</v>
      </c>
      <c r="M1676" s="12">
        <v>158</v>
      </c>
    </row>
    <row r="1677" spans="1:13" x14ac:dyDescent="0.25">
      <c r="A1677">
        <v>434830</v>
      </c>
      <c r="B1677">
        <v>431380</v>
      </c>
      <c r="C1677" t="s">
        <v>50</v>
      </c>
      <c r="D1677" t="s">
        <v>102</v>
      </c>
      <c r="E1677">
        <v>51</v>
      </c>
      <c r="F1677" s="11" t="s">
        <v>236</v>
      </c>
      <c r="G1677" s="7" t="s">
        <v>170</v>
      </c>
      <c r="H1677" t="s">
        <v>153</v>
      </c>
      <c r="I1677" t="s">
        <v>294</v>
      </c>
      <c r="J1677" t="s">
        <v>18</v>
      </c>
      <c r="K1677" s="7" t="s">
        <v>148</v>
      </c>
      <c r="L1677" t="s">
        <v>294</v>
      </c>
      <c r="M1677" t="s">
        <v>294</v>
      </c>
    </row>
    <row r="1678" spans="1:13" x14ac:dyDescent="0.25">
      <c r="A1678">
        <v>434831</v>
      </c>
      <c r="B1678">
        <v>431380</v>
      </c>
      <c r="C1678" t="s">
        <v>50</v>
      </c>
      <c r="D1678" t="s">
        <v>102</v>
      </c>
      <c r="E1678">
        <v>51</v>
      </c>
      <c r="F1678" s="11" t="s">
        <v>236</v>
      </c>
      <c r="G1678" s="7" t="s">
        <v>170</v>
      </c>
      <c r="H1678" t="s">
        <v>153</v>
      </c>
      <c r="I1678" t="s">
        <v>294</v>
      </c>
      <c r="J1678" t="s">
        <v>18</v>
      </c>
      <c r="K1678" s="7" t="s">
        <v>148</v>
      </c>
      <c r="L1678" t="s">
        <v>294</v>
      </c>
      <c r="M1678" t="s">
        <v>294</v>
      </c>
    </row>
    <row r="1679" spans="1:13" x14ac:dyDescent="0.25">
      <c r="A1679">
        <v>434832</v>
      </c>
      <c r="B1679">
        <v>431380</v>
      </c>
      <c r="C1679" t="s">
        <v>50</v>
      </c>
      <c r="D1679" t="s">
        <v>102</v>
      </c>
      <c r="E1679">
        <v>51</v>
      </c>
      <c r="F1679" s="11" t="s">
        <v>236</v>
      </c>
      <c r="G1679" s="7" t="s">
        <v>170</v>
      </c>
      <c r="H1679" t="s">
        <v>153</v>
      </c>
      <c r="I1679" t="s">
        <v>294</v>
      </c>
      <c r="J1679" t="s">
        <v>18</v>
      </c>
      <c r="K1679" s="7" t="s">
        <v>148</v>
      </c>
      <c r="L1679" t="s">
        <v>294</v>
      </c>
      <c r="M1679" t="s">
        <v>294</v>
      </c>
    </row>
    <row r="1680" spans="1:13" x14ac:dyDescent="0.25">
      <c r="A1680">
        <v>434833</v>
      </c>
      <c r="B1680">
        <v>431380</v>
      </c>
      <c r="C1680" t="s">
        <v>50</v>
      </c>
      <c r="D1680" t="s">
        <v>102</v>
      </c>
      <c r="E1680">
        <v>51</v>
      </c>
      <c r="F1680" s="11" t="s">
        <v>237</v>
      </c>
      <c r="G1680" s="7" t="s">
        <v>165</v>
      </c>
      <c r="H1680" t="s">
        <v>153</v>
      </c>
      <c r="I1680" t="s">
        <v>294</v>
      </c>
      <c r="J1680" t="s">
        <v>18</v>
      </c>
      <c r="K1680" s="7" t="s">
        <v>148</v>
      </c>
      <c r="L1680" t="s">
        <v>294</v>
      </c>
      <c r="M1680" t="s">
        <v>294</v>
      </c>
    </row>
    <row r="1681" spans="1:13" x14ac:dyDescent="0.25">
      <c r="A1681">
        <v>434833</v>
      </c>
      <c r="B1681">
        <v>431380</v>
      </c>
      <c r="C1681" t="s">
        <v>50</v>
      </c>
      <c r="D1681" t="s">
        <v>102</v>
      </c>
      <c r="E1681">
        <v>51</v>
      </c>
      <c r="F1681" s="11" t="s">
        <v>236</v>
      </c>
      <c r="G1681" s="7" t="s">
        <v>170</v>
      </c>
      <c r="H1681" t="s">
        <v>153</v>
      </c>
      <c r="I1681" t="s">
        <v>294</v>
      </c>
      <c r="J1681" t="s">
        <v>18</v>
      </c>
      <c r="K1681" s="7" t="s">
        <v>148</v>
      </c>
      <c r="L1681" t="s">
        <v>294</v>
      </c>
      <c r="M1681" t="s">
        <v>294</v>
      </c>
    </row>
    <row r="1682" spans="1:13" x14ac:dyDescent="0.25">
      <c r="A1682">
        <v>434834</v>
      </c>
      <c r="B1682">
        <v>431380</v>
      </c>
      <c r="C1682" t="s">
        <v>50</v>
      </c>
      <c r="D1682" t="s">
        <v>102</v>
      </c>
      <c r="E1682">
        <v>51</v>
      </c>
      <c r="F1682" s="11">
        <v>3604984</v>
      </c>
      <c r="G1682" s="7" t="s">
        <v>165</v>
      </c>
      <c r="H1682" t="s">
        <v>153</v>
      </c>
      <c r="I1682" t="s">
        <v>294</v>
      </c>
      <c r="J1682" t="s">
        <v>18</v>
      </c>
      <c r="K1682" s="7" t="s">
        <v>148</v>
      </c>
      <c r="L1682" t="s">
        <v>294</v>
      </c>
      <c r="M1682" t="s">
        <v>294</v>
      </c>
    </row>
    <row r="1683" spans="1:13" x14ac:dyDescent="0.25">
      <c r="A1683">
        <v>434834</v>
      </c>
      <c r="B1683">
        <v>431380</v>
      </c>
      <c r="C1683" t="s">
        <v>50</v>
      </c>
      <c r="D1683" t="s">
        <v>102</v>
      </c>
      <c r="E1683">
        <v>51</v>
      </c>
      <c r="F1683" s="11" t="s">
        <v>236</v>
      </c>
      <c r="G1683" s="7" t="s">
        <v>170</v>
      </c>
      <c r="H1683" t="s">
        <v>153</v>
      </c>
      <c r="I1683" t="s">
        <v>294</v>
      </c>
      <c r="J1683" t="s">
        <v>18</v>
      </c>
      <c r="K1683" s="7" t="s">
        <v>148</v>
      </c>
      <c r="L1683" t="s">
        <v>294</v>
      </c>
      <c r="M1683" t="s">
        <v>294</v>
      </c>
    </row>
    <row r="1684" spans="1:13" x14ac:dyDescent="0.25">
      <c r="A1684">
        <v>434835</v>
      </c>
      <c r="B1684">
        <v>431380</v>
      </c>
      <c r="C1684" t="s">
        <v>50</v>
      </c>
      <c r="D1684" t="s">
        <v>102</v>
      </c>
      <c r="E1684">
        <v>51</v>
      </c>
      <c r="F1684" s="11">
        <v>969518</v>
      </c>
      <c r="G1684" s="7" t="s">
        <v>165</v>
      </c>
      <c r="H1684" t="s">
        <v>153</v>
      </c>
      <c r="I1684" t="s">
        <v>153</v>
      </c>
      <c r="J1684" t="s">
        <v>18</v>
      </c>
      <c r="K1684" s="7" t="s">
        <v>148</v>
      </c>
      <c r="L1684">
        <v>2.76</v>
      </c>
      <c r="M1684" s="12">
        <v>9</v>
      </c>
    </row>
    <row r="1685" spans="1:13" x14ac:dyDescent="0.25">
      <c r="A1685">
        <v>434835</v>
      </c>
      <c r="B1685">
        <v>431380</v>
      </c>
      <c r="C1685" t="s">
        <v>50</v>
      </c>
      <c r="D1685" t="s">
        <v>102</v>
      </c>
      <c r="E1685">
        <v>51</v>
      </c>
      <c r="F1685" s="11" t="s">
        <v>236</v>
      </c>
      <c r="G1685" s="7" t="s">
        <v>170</v>
      </c>
      <c r="H1685" t="s">
        <v>153</v>
      </c>
      <c r="I1685" t="s">
        <v>294</v>
      </c>
      <c r="J1685" t="s">
        <v>18</v>
      </c>
      <c r="K1685" s="7" t="s">
        <v>148</v>
      </c>
      <c r="L1685" t="s">
        <v>294</v>
      </c>
      <c r="M1685" t="s">
        <v>294</v>
      </c>
    </row>
    <row r="1686" spans="1:13" x14ac:dyDescent="0.25">
      <c r="A1686">
        <v>434844</v>
      </c>
      <c r="B1686">
        <v>431380</v>
      </c>
      <c r="C1686" t="s">
        <v>50</v>
      </c>
      <c r="D1686" t="s">
        <v>102</v>
      </c>
      <c r="E1686">
        <v>51</v>
      </c>
      <c r="F1686" s="11">
        <v>16113</v>
      </c>
      <c r="G1686" s="7" t="s">
        <v>165</v>
      </c>
      <c r="H1686" t="s">
        <v>153</v>
      </c>
      <c r="I1686" t="s">
        <v>153</v>
      </c>
      <c r="J1686" t="s">
        <v>18</v>
      </c>
      <c r="K1686" s="7" t="s">
        <v>148</v>
      </c>
      <c r="L1686">
        <v>2.76</v>
      </c>
      <c r="M1686" s="12">
        <v>103</v>
      </c>
    </row>
    <row r="1687" spans="1:13" x14ac:dyDescent="0.25">
      <c r="A1687">
        <v>434849</v>
      </c>
      <c r="B1687">
        <v>431380</v>
      </c>
      <c r="C1687" t="s">
        <v>50</v>
      </c>
      <c r="D1687" t="s">
        <v>102</v>
      </c>
      <c r="E1687">
        <v>51</v>
      </c>
      <c r="F1687" s="11">
        <v>43484909422</v>
      </c>
      <c r="G1687" s="7" t="s">
        <v>165</v>
      </c>
      <c r="H1687" t="s">
        <v>153</v>
      </c>
      <c r="I1687" t="s">
        <v>153</v>
      </c>
      <c r="J1687" t="s">
        <v>18</v>
      </c>
      <c r="K1687" s="7" t="s">
        <v>148</v>
      </c>
      <c r="L1687">
        <v>2.76</v>
      </c>
      <c r="M1687" s="12">
        <v>4</v>
      </c>
    </row>
    <row r="1688" spans="1:13" x14ac:dyDescent="0.25">
      <c r="A1688">
        <v>434849</v>
      </c>
      <c r="B1688">
        <v>431380</v>
      </c>
      <c r="C1688" t="s">
        <v>50</v>
      </c>
      <c r="D1688" t="s">
        <v>102</v>
      </c>
      <c r="E1688">
        <v>51</v>
      </c>
      <c r="F1688" s="11">
        <v>3441</v>
      </c>
      <c r="G1688" s="7" t="s">
        <v>170</v>
      </c>
      <c r="H1688" t="s">
        <v>153</v>
      </c>
      <c r="I1688" t="s">
        <v>294</v>
      </c>
      <c r="J1688" t="s">
        <v>18</v>
      </c>
      <c r="K1688" s="7" t="s">
        <v>148</v>
      </c>
      <c r="L1688" t="s">
        <v>294</v>
      </c>
      <c r="M1688" t="s">
        <v>294</v>
      </c>
    </row>
    <row r="1689" spans="1:13" x14ac:dyDescent="0.25">
      <c r="A1689">
        <v>434850</v>
      </c>
      <c r="B1689">
        <v>431380</v>
      </c>
      <c r="C1689" t="s">
        <v>50</v>
      </c>
      <c r="D1689" t="s">
        <v>102</v>
      </c>
      <c r="E1689">
        <v>51</v>
      </c>
      <c r="F1689" s="11">
        <v>57222715</v>
      </c>
      <c r="G1689" s="7" t="s">
        <v>165</v>
      </c>
      <c r="H1689" t="s">
        <v>153</v>
      </c>
      <c r="I1689" t="s">
        <v>153</v>
      </c>
      <c r="J1689" t="s">
        <v>18</v>
      </c>
      <c r="K1689" s="7" t="s">
        <v>148</v>
      </c>
      <c r="L1689">
        <v>2.76</v>
      </c>
      <c r="M1689" s="12">
        <v>-964.8</v>
      </c>
    </row>
    <row r="1690" spans="1:13" x14ac:dyDescent="0.25">
      <c r="A1690">
        <v>434855</v>
      </c>
      <c r="B1690">
        <v>431380</v>
      </c>
      <c r="C1690" t="s">
        <v>50</v>
      </c>
      <c r="D1690" t="s">
        <v>102</v>
      </c>
      <c r="E1690">
        <v>51</v>
      </c>
      <c r="F1690" s="11">
        <v>3441</v>
      </c>
      <c r="G1690" s="7" t="s">
        <v>170</v>
      </c>
      <c r="H1690" t="s">
        <v>153</v>
      </c>
      <c r="I1690" t="s">
        <v>294</v>
      </c>
      <c r="J1690" t="s">
        <v>18</v>
      </c>
      <c r="K1690" s="7" t="s">
        <v>148</v>
      </c>
      <c r="L1690" t="s">
        <v>294</v>
      </c>
      <c r="M1690" t="s">
        <v>294</v>
      </c>
    </row>
    <row r="1691" spans="1:13" x14ac:dyDescent="0.25">
      <c r="A1691">
        <v>434857</v>
      </c>
      <c r="B1691">
        <v>431380</v>
      </c>
      <c r="C1691" t="s">
        <v>50</v>
      </c>
      <c r="D1691" t="s">
        <v>102</v>
      </c>
      <c r="E1691">
        <v>51</v>
      </c>
      <c r="F1691" s="11">
        <v>3441</v>
      </c>
      <c r="G1691" s="7" t="s">
        <v>170</v>
      </c>
      <c r="H1691" t="s">
        <v>153</v>
      </c>
      <c r="I1691" t="s">
        <v>294</v>
      </c>
      <c r="J1691" t="s">
        <v>18</v>
      </c>
      <c r="K1691" s="7" t="s">
        <v>148</v>
      </c>
      <c r="L1691" t="s">
        <v>294</v>
      </c>
      <c r="M1691" t="s">
        <v>294</v>
      </c>
    </row>
    <row r="1692" spans="1:13" x14ac:dyDescent="0.25">
      <c r="A1692">
        <v>434859</v>
      </c>
      <c r="B1692">
        <v>431380</v>
      </c>
      <c r="C1692" t="s">
        <v>50</v>
      </c>
      <c r="D1692" t="s">
        <v>102</v>
      </c>
      <c r="E1692">
        <v>51</v>
      </c>
      <c r="F1692" s="11">
        <v>752295</v>
      </c>
      <c r="G1692" s="7" t="s">
        <v>165</v>
      </c>
      <c r="H1692" t="s">
        <v>153</v>
      </c>
      <c r="I1692" t="s">
        <v>153</v>
      </c>
      <c r="J1692" t="s">
        <v>18</v>
      </c>
      <c r="K1692" s="7" t="s">
        <v>148</v>
      </c>
      <c r="L1692">
        <v>2.76</v>
      </c>
      <c r="M1692" s="12">
        <v>200</v>
      </c>
    </row>
    <row r="1693" spans="1:13" x14ac:dyDescent="0.25">
      <c r="A1693">
        <v>434859</v>
      </c>
      <c r="B1693">
        <v>431380</v>
      </c>
      <c r="C1693" t="s">
        <v>50</v>
      </c>
      <c r="D1693" t="s">
        <v>102</v>
      </c>
      <c r="E1693">
        <v>51</v>
      </c>
      <c r="F1693" s="11">
        <v>3441</v>
      </c>
      <c r="G1693" s="7" t="s">
        <v>170</v>
      </c>
      <c r="H1693" t="s">
        <v>153</v>
      </c>
      <c r="I1693" t="s">
        <v>294</v>
      </c>
      <c r="J1693" t="s">
        <v>18</v>
      </c>
      <c r="K1693" s="7" t="s">
        <v>148</v>
      </c>
      <c r="L1693" t="s">
        <v>294</v>
      </c>
      <c r="M1693" t="s">
        <v>294</v>
      </c>
    </row>
    <row r="1694" spans="1:13" x14ac:dyDescent="0.25">
      <c r="A1694">
        <v>434860</v>
      </c>
      <c r="B1694">
        <v>431380</v>
      </c>
      <c r="C1694" t="s">
        <v>50</v>
      </c>
      <c r="D1694" t="s">
        <v>102</v>
      </c>
      <c r="E1694">
        <v>51</v>
      </c>
      <c r="F1694" s="11">
        <v>97144003</v>
      </c>
      <c r="G1694" s="7" t="s">
        <v>165</v>
      </c>
      <c r="H1694" t="s">
        <v>153</v>
      </c>
      <c r="I1694" t="s">
        <v>153</v>
      </c>
      <c r="J1694" t="s">
        <v>18</v>
      </c>
      <c r="K1694" s="7" t="s">
        <v>148</v>
      </c>
      <c r="L1694">
        <v>2.76</v>
      </c>
      <c r="M1694" s="12">
        <v>0</v>
      </c>
    </row>
    <row r="1695" spans="1:13" x14ac:dyDescent="0.25">
      <c r="A1695">
        <v>434860</v>
      </c>
      <c r="B1695">
        <v>431380</v>
      </c>
      <c r="C1695" t="s">
        <v>50</v>
      </c>
      <c r="D1695" t="s">
        <v>102</v>
      </c>
      <c r="E1695">
        <v>51</v>
      </c>
      <c r="F1695" s="11">
        <v>3441</v>
      </c>
      <c r="G1695" s="7" t="s">
        <v>170</v>
      </c>
      <c r="H1695" t="s">
        <v>153</v>
      </c>
      <c r="I1695" t="s">
        <v>294</v>
      </c>
      <c r="J1695" t="s">
        <v>18</v>
      </c>
      <c r="K1695" s="7" t="s">
        <v>148</v>
      </c>
      <c r="L1695" t="s">
        <v>294</v>
      </c>
      <c r="M1695" t="s">
        <v>294</v>
      </c>
    </row>
    <row r="1696" spans="1:13" x14ac:dyDescent="0.25">
      <c r="A1696">
        <v>436005</v>
      </c>
      <c r="B1696">
        <v>431391</v>
      </c>
      <c r="C1696" t="s">
        <v>50</v>
      </c>
      <c r="D1696" t="s">
        <v>86</v>
      </c>
      <c r="E1696">
        <v>14</v>
      </c>
      <c r="F1696" s="11">
        <v>7598644</v>
      </c>
      <c r="G1696" s="7" t="s">
        <v>170</v>
      </c>
      <c r="H1696" t="s">
        <v>153</v>
      </c>
      <c r="I1696" t="s">
        <v>153</v>
      </c>
      <c r="J1696" t="s">
        <v>18</v>
      </c>
      <c r="K1696" s="7" t="s">
        <v>148</v>
      </c>
      <c r="L1696">
        <v>2.76</v>
      </c>
      <c r="M1696" s="12">
        <v>347</v>
      </c>
    </row>
    <row r="1697" spans="1:13" x14ac:dyDescent="0.25">
      <c r="A1697">
        <v>436007</v>
      </c>
      <c r="B1697">
        <v>431391</v>
      </c>
      <c r="C1697" t="s">
        <v>50</v>
      </c>
      <c r="D1697" t="s">
        <v>86</v>
      </c>
      <c r="E1697">
        <v>14</v>
      </c>
      <c r="F1697" s="11">
        <v>7598644</v>
      </c>
      <c r="G1697" s="7" t="s">
        <v>170</v>
      </c>
      <c r="H1697" t="s">
        <v>153</v>
      </c>
      <c r="I1697" t="s">
        <v>153</v>
      </c>
      <c r="J1697" t="s">
        <v>18</v>
      </c>
      <c r="K1697" s="7" t="s">
        <v>148</v>
      </c>
      <c r="L1697">
        <v>2.76</v>
      </c>
      <c r="M1697" s="12">
        <v>347</v>
      </c>
    </row>
    <row r="1698" spans="1:13" x14ac:dyDescent="0.25">
      <c r="A1698">
        <v>436008</v>
      </c>
      <c r="B1698">
        <v>431391</v>
      </c>
      <c r="C1698" t="s">
        <v>50</v>
      </c>
      <c r="D1698" t="s">
        <v>86</v>
      </c>
      <c r="E1698">
        <v>14</v>
      </c>
      <c r="F1698" s="11">
        <v>7598644</v>
      </c>
      <c r="G1698" s="7" t="s">
        <v>170</v>
      </c>
      <c r="H1698" t="s">
        <v>153</v>
      </c>
      <c r="I1698" t="s">
        <v>153</v>
      </c>
      <c r="J1698" t="s">
        <v>18</v>
      </c>
      <c r="K1698" s="7" t="s">
        <v>148</v>
      </c>
      <c r="L1698">
        <v>2.76</v>
      </c>
      <c r="M1698" s="12">
        <v>347</v>
      </c>
    </row>
    <row r="1699" spans="1:13" x14ac:dyDescent="0.25">
      <c r="A1699">
        <v>436014</v>
      </c>
      <c r="B1699">
        <v>431391</v>
      </c>
      <c r="C1699" t="s">
        <v>50</v>
      </c>
      <c r="D1699" t="s">
        <v>86</v>
      </c>
      <c r="E1699">
        <v>14</v>
      </c>
      <c r="F1699" s="11">
        <v>418966</v>
      </c>
      <c r="G1699" s="7" t="s">
        <v>165</v>
      </c>
      <c r="H1699" t="s">
        <v>153</v>
      </c>
      <c r="I1699" t="s">
        <v>153</v>
      </c>
      <c r="J1699" t="s">
        <v>18</v>
      </c>
      <c r="K1699" s="7" t="s">
        <v>148</v>
      </c>
      <c r="L1699">
        <v>2.76</v>
      </c>
      <c r="M1699" s="12">
        <v>137</v>
      </c>
    </row>
    <row r="1700" spans="1:13" x14ac:dyDescent="0.25">
      <c r="A1700">
        <v>436016</v>
      </c>
      <c r="B1700">
        <v>431391</v>
      </c>
      <c r="C1700" t="s">
        <v>50</v>
      </c>
      <c r="D1700" t="s">
        <v>86</v>
      </c>
      <c r="E1700">
        <v>14</v>
      </c>
      <c r="F1700" s="11">
        <v>37201</v>
      </c>
      <c r="G1700" s="7" t="s">
        <v>165</v>
      </c>
      <c r="H1700" t="s">
        <v>153</v>
      </c>
      <c r="I1700" t="s">
        <v>153</v>
      </c>
      <c r="J1700" t="s">
        <v>18</v>
      </c>
      <c r="K1700" s="7" t="s">
        <v>148</v>
      </c>
      <c r="L1700">
        <v>2.76</v>
      </c>
      <c r="M1700" s="12">
        <v>94</v>
      </c>
    </row>
    <row r="1701" spans="1:13" x14ac:dyDescent="0.25">
      <c r="A1701">
        <v>436018</v>
      </c>
      <c r="B1701">
        <v>431391</v>
      </c>
      <c r="C1701" t="s">
        <v>50</v>
      </c>
      <c r="D1701" t="s">
        <v>86</v>
      </c>
      <c r="E1701">
        <v>14</v>
      </c>
      <c r="F1701" s="11">
        <v>101351415</v>
      </c>
      <c r="G1701" s="7" t="s">
        <v>165</v>
      </c>
      <c r="H1701" t="s">
        <v>153</v>
      </c>
      <c r="I1701" t="s">
        <v>294</v>
      </c>
      <c r="J1701" t="s">
        <v>18</v>
      </c>
      <c r="K1701" s="7" t="s">
        <v>148</v>
      </c>
      <c r="L1701" t="s">
        <v>294</v>
      </c>
      <c r="M1701" t="s">
        <v>294</v>
      </c>
    </row>
    <row r="1702" spans="1:13" x14ac:dyDescent="0.25">
      <c r="A1702">
        <v>436020</v>
      </c>
      <c r="B1702">
        <v>431391</v>
      </c>
      <c r="C1702" t="s">
        <v>50</v>
      </c>
      <c r="D1702" t="s">
        <v>86</v>
      </c>
      <c r="E1702">
        <v>14</v>
      </c>
      <c r="F1702" s="11">
        <v>101361416</v>
      </c>
      <c r="G1702" s="7" t="s">
        <v>165</v>
      </c>
      <c r="H1702" t="s">
        <v>153</v>
      </c>
      <c r="I1702" t="s">
        <v>153</v>
      </c>
      <c r="J1702" t="s">
        <v>18</v>
      </c>
      <c r="K1702" s="7" t="s">
        <v>148</v>
      </c>
      <c r="L1702">
        <v>2.76</v>
      </c>
      <c r="M1702" s="12">
        <v>136</v>
      </c>
    </row>
    <row r="1703" spans="1:13" x14ac:dyDescent="0.25">
      <c r="A1703">
        <v>436028</v>
      </c>
      <c r="B1703">
        <v>431391</v>
      </c>
      <c r="C1703" t="s">
        <v>50</v>
      </c>
      <c r="D1703" t="s">
        <v>86</v>
      </c>
      <c r="E1703">
        <v>14</v>
      </c>
      <c r="F1703" s="11">
        <v>97144669</v>
      </c>
      <c r="G1703" s="7" t="s">
        <v>165</v>
      </c>
      <c r="H1703" t="s">
        <v>153</v>
      </c>
      <c r="I1703" t="s">
        <v>153</v>
      </c>
      <c r="J1703" t="s">
        <v>18</v>
      </c>
      <c r="K1703" s="7" t="s">
        <v>148</v>
      </c>
      <c r="L1703">
        <v>2.76</v>
      </c>
      <c r="M1703" s="12">
        <v>106</v>
      </c>
    </row>
    <row r="1704" spans="1:13" x14ac:dyDescent="0.25">
      <c r="A1704">
        <v>436034</v>
      </c>
      <c r="B1704">
        <v>431391</v>
      </c>
      <c r="C1704" t="s">
        <v>50</v>
      </c>
      <c r="D1704" t="s">
        <v>86</v>
      </c>
      <c r="E1704">
        <v>14</v>
      </c>
      <c r="F1704" s="11">
        <v>10144145</v>
      </c>
      <c r="G1704" s="7" t="s">
        <v>165</v>
      </c>
      <c r="H1704" t="s">
        <v>153</v>
      </c>
      <c r="I1704" t="s">
        <v>294</v>
      </c>
      <c r="J1704" t="s">
        <v>18</v>
      </c>
      <c r="K1704" s="7" t="s">
        <v>148</v>
      </c>
      <c r="L1704" t="s">
        <v>294</v>
      </c>
      <c r="M1704" t="s">
        <v>294</v>
      </c>
    </row>
    <row r="1705" spans="1:13" x14ac:dyDescent="0.25">
      <c r="A1705">
        <v>436036</v>
      </c>
      <c r="B1705">
        <v>431391</v>
      </c>
      <c r="C1705" t="s">
        <v>50</v>
      </c>
      <c r="D1705" t="s">
        <v>86</v>
      </c>
      <c r="E1705">
        <v>14</v>
      </c>
      <c r="F1705" s="11">
        <v>2630995488</v>
      </c>
      <c r="G1705" s="7" t="s">
        <v>170</v>
      </c>
      <c r="H1705" t="s">
        <v>153</v>
      </c>
      <c r="I1705" t="s">
        <v>153</v>
      </c>
      <c r="J1705" t="s">
        <v>18</v>
      </c>
      <c r="K1705" s="7" t="s">
        <v>148</v>
      </c>
      <c r="L1705">
        <v>2.76</v>
      </c>
      <c r="M1705" s="12">
        <v>47</v>
      </c>
    </row>
    <row r="1706" spans="1:13" x14ac:dyDescent="0.25">
      <c r="A1706">
        <v>436037</v>
      </c>
      <c r="B1706">
        <v>431391</v>
      </c>
      <c r="C1706" t="s">
        <v>50</v>
      </c>
      <c r="D1706" t="s">
        <v>86</v>
      </c>
      <c r="E1706">
        <v>14</v>
      </c>
      <c r="F1706" s="11">
        <v>2630995488</v>
      </c>
      <c r="G1706" s="7" t="s">
        <v>170</v>
      </c>
      <c r="H1706" t="s">
        <v>153</v>
      </c>
      <c r="I1706" t="s">
        <v>153</v>
      </c>
      <c r="J1706" t="s">
        <v>18</v>
      </c>
      <c r="K1706" s="7" t="s">
        <v>148</v>
      </c>
      <c r="L1706">
        <v>2.76</v>
      </c>
      <c r="M1706" s="12">
        <v>47</v>
      </c>
    </row>
    <row r="1707" spans="1:13" x14ac:dyDescent="0.25">
      <c r="A1707">
        <v>436038</v>
      </c>
      <c r="B1707">
        <v>431391</v>
      </c>
      <c r="C1707" t="s">
        <v>50</v>
      </c>
      <c r="D1707" t="s">
        <v>86</v>
      </c>
      <c r="E1707">
        <v>14</v>
      </c>
      <c r="F1707" s="11">
        <v>2630995488</v>
      </c>
      <c r="G1707" s="7" t="s">
        <v>170</v>
      </c>
      <c r="H1707" t="s">
        <v>153</v>
      </c>
      <c r="I1707" t="s">
        <v>153</v>
      </c>
      <c r="J1707" t="s">
        <v>18</v>
      </c>
      <c r="K1707" s="7" t="s">
        <v>148</v>
      </c>
      <c r="L1707">
        <v>2.76</v>
      </c>
      <c r="M1707" s="12">
        <v>47</v>
      </c>
    </row>
    <row r="1708" spans="1:13" x14ac:dyDescent="0.25">
      <c r="A1708">
        <v>436040</v>
      </c>
      <c r="B1708">
        <v>431391</v>
      </c>
      <c r="C1708" t="s">
        <v>50</v>
      </c>
      <c r="D1708" t="s">
        <v>86</v>
      </c>
      <c r="E1708">
        <v>14</v>
      </c>
      <c r="F1708" s="11">
        <v>15017681</v>
      </c>
      <c r="G1708" s="7" t="s">
        <v>165</v>
      </c>
      <c r="H1708" t="s">
        <v>153</v>
      </c>
      <c r="I1708" t="s">
        <v>153</v>
      </c>
      <c r="J1708" t="s">
        <v>18</v>
      </c>
      <c r="K1708" s="7" t="s">
        <v>148</v>
      </c>
      <c r="L1708">
        <v>2.76</v>
      </c>
      <c r="M1708" s="12">
        <v>10</v>
      </c>
    </row>
    <row r="1709" spans="1:13" x14ac:dyDescent="0.25">
      <c r="A1709">
        <v>436551</v>
      </c>
      <c r="B1709">
        <v>431408</v>
      </c>
      <c r="C1709" t="s">
        <v>50</v>
      </c>
      <c r="D1709" t="s">
        <v>107</v>
      </c>
      <c r="E1709">
        <v>8</v>
      </c>
      <c r="F1709" s="11">
        <v>57910</v>
      </c>
      <c r="G1709" s="7" t="s">
        <v>165</v>
      </c>
      <c r="H1709" t="s">
        <v>153</v>
      </c>
      <c r="I1709" t="s">
        <v>153</v>
      </c>
      <c r="J1709" t="s">
        <v>18</v>
      </c>
      <c r="K1709" s="7" t="s">
        <v>148</v>
      </c>
      <c r="L1709">
        <v>2.76</v>
      </c>
      <c r="M1709" s="12">
        <v>113</v>
      </c>
    </row>
    <row r="1710" spans="1:13" x14ac:dyDescent="0.25">
      <c r="A1710">
        <v>436557</v>
      </c>
      <c r="B1710">
        <v>431408</v>
      </c>
      <c r="C1710" t="s">
        <v>50</v>
      </c>
      <c r="D1710" t="s">
        <v>107</v>
      </c>
      <c r="E1710">
        <v>8</v>
      </c>
      <c r="F1710" s="11">
        <v>43655710463</v>
      </c>
      <c r="G1710" s="7" t="s">
        <v>165</v>
      </c>
      <c r="H1710" t="s">
        <v>153</v>
      </c>
      <c r="I1710" t="s">
        <v>294</v>
      </c>
      <c r="J1710" t="s">
        <v>18</v>
      </c>
      <c r="K1710" s="7" t="s">
        <v>148</v>
      </c>
      <c r="L1710" t="s">
        <v>294</v>
      </c>
      <c r="M1710" t="s">
        <v>294</v>
      </c>
    </row>
    <row r="1711" spans="1:13" x14ac:dyDescent="0.25">
      <c r="A1711">
        <v>436559</v>
      </c>
      <c r="B1711">
        <v>431408</v>
      </c>
      <c r="C1711" t="s">
        <v>50</v>
      </c>
      <c r="D1711" t="s">
        <v>107</v>
      </c>
      <c r="E1711">
        <v>8</v>
      </c>
      <c r="F1711" s="11">
        <v>41938</v>
      </c>
      <c r="G1711" s="7" t="s">
        <v>165</v>
      </c>
      <c r="H1711" t="s">
        <v>153</v>
      </c>
      <c r="I1711" t="s">
        <v>153</v>
      </c>
      <c r="J1711" t="s">
        <v>18</v>
      </c>
      <c r="K1711" s="7" t="s">
        <v>148</v>
      </c>
      <c r="L1711">
        <v>2.76</v>
      </c>
      <c r="M1711" s="12">
        <v>400</v>
      </c>
    </row>
    <row r="1712" spans="1:13" x14ac:dyDescent="0.25">
      <c r="A1712">
        <v>436564</v>
      </c>
      <c r="B1712">
        <v>431408</v>
      </c>
      <c r="C1712" t="s">
        <v>50</v>
      </c>
      <c r="D1712" t="s">
        <v>107</v>
      </c>
      <c r="E1712">
        <v>8</v>
      </c>
      <c r="F1712" s="11">
        <v>347704</v>
      </c>
      <c r="G1712" s="7" t="s">
        <v>165</v>
      </c>
      <c r="H1712" t="s">
        <v>153</v>
      </c>
      <c r="I1712" t="s">
        <v>294</v>
      </c>
      <c r="J1712" t="s">
        <v>18</v>
      </c>
      <c r="K1712" s="7" t="s">
        <v>148</v>
      </c>
      <c r="L1712" t="s">
        <v>294</v>
      </c>
      <c r="M1712" t="s">
        <v>294</v>
      </c>
    </row>
    <row r="1713" spans="1:13" x14ac:dyDescent="0.25">
      <c r="A1713">
        <v>436988</v>
      </c>
      <c r="B1713">
        <v>431414</v>
      </c>
      <c r="C1713" t="s">
        <v>50</v>
      </c>
      <c r="D1713" t="s">
        <v>104</v>
      </c>
      <c r="E1713">
        <v>24</v>
      </c>
      <c r="F1713" s="11">
        <v>6138226</v>
      </c>
      <c r="G1713" s="7" t="s">
        <v>165</v>
      </c>
      <c r="H1713" t="s">
        <v>153</v>
      </c>
      <c r="I1713" t="s">
        <v>294</v>
      </c>
      <c r="J1713" t="s">
        <v>18</v>
      </c>
      <c r="K1713" s="7" t="s">
        <v>148</v>
      </c>
      <c r="L1713" t="s">
        <v>294</v>
      </c>
      <c r="M1713" t="s">
        <v>294</v>
      </c>
    </row>
    <row r="1714" spans="1:13" x14ac:dyDescent="0.25">
      <c r="A1714">
        <v>436990</v>
      </c>
      <c r="B1714">
        <v>431414</v>
      </c>
      <c r="C1714" t="s">
        <v>50</v>
      </c>
      <c r="D1714" t="s">
        <v>104</v>
      </c>
      <c r="E1714">
        <v>24</v>
      </c>
      <c r="F1714" s="11">
        <v>6124231</v>
      </c>
      <c r="G1714" s="7" t="s">
        <v>165</v>
      </c>
      <c r="H1714" t="s">
        <v>153</v>
      </c>
      <c r="I1714" t="s">
        <v>294</v>
      </c>
      <c r="J1714" t="s">
        <v>18</v>
      </c>
      <c r="K1714" s="7" t="s">
        <v>148</v>
      </c>
      <c r="L1714" t="s">
        <v>294</v>
      </c>
      <c r="M1714" t="s">
        <v>294</v>
      </c>
    </row>
    <row r="1715" spans="1:13" x14ac:dyDescent="0.25">
      <c r="A1715">
        <v>436992</v>
      </c>
      <c r="B1715">
        <v>431414</v>
      </c>
      <c r="C1715" t="s">
        <v>50</v>
      </c>
      <c r="D1715" t="s">
        <v>104</v>
      </c>
      <c r="E1715">
        <v>24</v>
      </c>
      <c r="F1715" s="11">
        <v>371896</v>
      </c>
      <c r="G1715" s="7" t="s">
        <v>165</v>
      </c>
      <c r="H1715" t="s">
        <v>153</v>
      </c>
      <c r="I1715" t="s">
        <v>153</v>
      </c>
      <c r="J1715" t="s">
        <v>18</v>
      </c>
      <c r="K1715" s="7" t="s">
        <v>148</v>
      </c>
      <c r="L1715">
        <v>2.76</v>
      </c>
      <c r="M1715" s="12">
        <v>107</v>
      </c>
    </row>
    <row r="1716" spans="1:13" x14ac:dyDescent="0.25">
      <c r="A1716">
        <v>436994</v>
      </c>
      <c r="B1716">
        <v>431414</v>
      </c>
      <c r="C1716" t="s">
        <v>50</v>
      </c>
      <c r="D1716" t="s">
        <v>104</v>
      </c>
      <c r="E1716">
        <v>24</v>
      </c>
      <c r="F1716" s="11">
        <v>59316534</v>
      </c>
      <c r="G1716" s="7" t="s">
        <v>165</v>
      </c>
      <c r="H1716" t="s">
        <v>153</v>
      </c>
      <c r="I1716" t="s">
        <v>153</v>
      </c>
      <c r="J1716" t="s">
        <v>18</v>
      </c>
      <c r="K1716" s="7" t="s">
        <v>148</v>
      </c>
      <c r="L1716">
        <v>2.76</v>
      </c>
      <c r="M1716" s="12">
        <v>60</v>
      </c>
    </row>
    <row r="1717" spans="1:13" x14ac:dyDescent="0.25">
      <c r="A1717">
        <v>436998</v>
      </c>
      <c r="B1717">
        <v>431414</v>
      </c>
      <c r="C1717" t="s">
        <v>50</v>
      </c>
      <c r="D1717" t="s">
        <v>104</v>
      </c>
      <c r="E1717">
        <v>24</v>
      </c>
      <c r="F1717" s="11">
        <v>152345</v>
      </c>
      <c r="G1717" s="7" t="s">
        <v>165</v>
      </c>
      <c r="H1717" t="s">
        <v>153</v>
      </c>
      <c r="I1717" t="s">
        <v>153</v>
      </c>
      <c r="J1717" t="s">
        <v>18</v>
      </c>
      <c r="K1717" s="7" t="s">
        <v>148</v>
      </c>
      <c r="L1717">
        <v>2.76</v>
      </c>
      <c r="M1717" s="12">
        <v>114</v>
      </c>
    </row>
    <row r="1718" spans="1:13" x14ac:dyDescent="0.25">
      <c r="A1718">
        <v>437001</v>
      </c>
      <c r="B1718">
        <v>431414</v>
      </c>
      <c r="C1718" t="s">
        <v>50</v>
      </c>
      <c r="D1718" t="s">
        <v>104</v>
      </c>
      <c r="E1718">
        <v>24</v>
      </c>
      <c r="F1718" s="11">
        <v>97144961</v>
      </c>
      <c r="G1718" s="7" t="s">
        <v>165</v>
      </c>
      <c r="H1718" t="s">
        <v>153</v>
      </c>
      <c r="I1718" t="s">
        <v>153</v>
      </c>
      <c r="J1718" t="s">
        <v>18</v>
      </c>
      <c r="K1718" s="7" t="s">
        <v>148</v>
      </c>
      <c r="L1718">
        <v>2.76</v>
      </c>
      <c r="M1718" s="12">
        <v>51</v>
      </c>
    </row>
    <row r="1719" spans="1:13" x14ac:dyDescent="0.25">
      <c r="A1719">
        <v>437005</v>
      </c>
      <c r="B1719">
        <v>431414</v>
      </c>
      <c r="C1719" t="s">
        <v>50</v>
      </c>
      <c r="D1719" t="s">
        <v>104</v>
      </c>
      <c r="E1719">
        <v>24</v>
      </c>
      <c r="F1719" s="11">
        <v>43700510757</v>
      </c>
      <c r="G1719" s="7" t="s">
        <v>165</v>
      </c>
      <c r="H1719" t="s">
        <v>153</v>
      </c>
      <c r="I1719" t="s">
        <v>153</v>
      </c>
      <c r="J1719" t="s">
        <v>18</v>
      </c>
      <c r="K1719" s="7" t="s">
        <v>148</v>
      </c>
      <c r="L1719">
        <v>2.76</v>
      </c>
      <c r="M1719" s="12">
        <v>120</v>
      </c>
    </row>
    <row r="1720" spans="1:13" x14ac:dyDescent="0.25">
      <c r="A1720">
        <v>437007</v>
      </c>
      <c r="B1720">
        <v>431414</v>
      </c>
      <c r="C1720" t="s">
        <v>50</v>
      </c>
      <c r="D1720" t="s">
        <v>104</v>
      </c>
      <c r="E1720">
        <v>24</v>
      </c>
      <c r="F1720" s="11">
        <v>97353403</v>
      </c>
      <c r="G1720" s="7" t="s">
        <v>165</v>
      </c>
      <c r="H1720" t="s">
        <v>153</v>
      </c>
      <c r="I1720" t="s">
        <v>294</v>
      </c>
      <c r="J1720" t="s">
        <v>18</v>
      </c>
      <c r="K1720" s="7" t="s">
        <v>148</v>
      </c>
      <c r="L1720" t="s">
        <v>294</v>
      </c>
      <c r="M1720" t="s">
        <v>294</v>
      </c>
    </row>
    <row r="1721" spans="1:13" x14ac:dyDescent="0.25">
      <c r="A1721">
        <v>437009</v>
      </c>
      <c r="B1721">
        <v>431414</v>
      </c>
      <c r="C1721" t="s">
        <v>50</v>
      </c>
      <c r="D1721" t="s">
        <v>104</v>
      </c>
      <c r="E1721">
        <v>24</v>
      </c>
      <c r="F1721" s="11">
        <v>1501267010759</v>
      </c>
      <c r="G1721" s="7" t="s">
        <v>165</v>
      </c>
      <c r="H1721" t="s">
        <v>153</v>
      </c>
      <c r="I1721" t="s">
        <v>153</v>
      </c>
      <c r="J1721" t="s">
        <v>18</v>
      </c>
      <c r="K1721" s="7" t="s">
        <v>148</v>
      </c>
      <c r="L1721">
        <v>2.76</v>
      </c>
      <c r="M1721" s="12">
        <v>100</v>
      </c>
    </row>
    <row r="1722" spans="1:13" x14ac:dyDescent="0.25">
      <c r="A1722">
        <v>437011</v>
      </c>
      <c r="B1722">
        <v>431414</v>
      </c>
      <c r="C1722" t="s">
        <v>50</v>
      </c>
      <c r="D1722" t="s">
        <v>104</v>
      </c>
      <c r="E1722">
        <v>24</v>
      </c>
      <c r="F1722" s="11">
        <v>72455</v>
      </c>
      <c r="G1722" s="7" t="s">
        <v>165</v>
      </c>
      <c r="H1722" t="s">
        <v>153</v>
      </c>
      <c r="I1722" t="s">
        <v>153</v>
      </c>
      <c r="J1722" t="s">
        <v>18</v>
      </c>
      <c r="K1722" s="7" t="s">
        <v>148</v>
      </c>
      <c r="L1722">
        <v>2.76</v>
      </c>
      <c r="M1722" s="12">
        <v>150</v>
      </c>
    </row>
    <row r="1723" spans="1:13" x14ac:dyDescent="0.25">
      <c r="A1723">
        <v>437018</v>
      </c>
      <c r="B1723">
        <v>431415</v>
      </c>
      <c r="C1723" t="s">
        <v>50</v>
      </c>
      <c r="D1723" t="s">
        <v>104</v>
      </c>
      <c r="E1723" t="s">
        <v>108</v>
      </c>
      <c r="F1723" s="11">
        <v>43701810764</v>
      </c>
      <c r="G1723" s="7" t="s">
        <v>165</v>
      </c>
      <c r="H1723" t="s">
        <v>153</v>
      </c>
      <c r="I1723" t="s">
        <v>294</v>
      </c>
      <c r="J1723" t="s">
        <v>18</v>
      </c>
      <c r="K1723" s="7" t="s">
        <v>148</v>
      </c>
      <c r="L1723" t="s">
        <v>294</v>
      </c>
      <c r="M1723" t="s">
        <v>294</v>
      </c>
    </row>
    <row r="1724" spans="1:13" x14ac:dyDescent="0.25">
      <c r="A1724">
        <v>437026</v>
      </c>
      <c r="B1724">
        <v>431415</v>
      </c>
      <c r="C1724" t="s">
        <v>50</v>
      </c>
      <c r="D1724" t="s">
        <v>104</v>
      </c>
      <c r="E1724" t="s">
        <v>108</v>
      </c>
      <c r="F1724" s="11">
        <v>157244</v>
      </c>
      <c r="G1724" s="7" t="s">
        <v>165</v>
      </c>
      <c r="H1724" t="s">
        <v>153</v>
      </c>
      <c r="I1724" t="s">
        <v>153</v>
      </c>
      <c r="J1724" t="s">
        <v>18</v>
      </c>
      <c r="K1724" s="7" t="s">
        <v>148</v>
      </c>
      <c r="L1724">
        <v>2.76</v>
      </c>
      <c r="M1724" s="12">
        <v>85</v>
      </c>
    </row>
    <row r="1725" spans="1:13" x14ac:dyDescent="0.25">
      <c r="A1725">
        <v>437028</v>
      </c>
      <c r="B1725">
        <v>431415</v>
      </c>
      <c r="C1725" t="s">
        <v>50</v>
      </c>
      <c r="D1725" t="s">
        <v>104</v>
      </c>
      <c r="E1725" t="s">
        <v>108</v>
      </c>
      <c r="F1725" s="11">
        <v>15016463</v>
      </c>
      <c r="G1725" s="7" t="s">
        <v>165</v>
      </c>
      <c r="H1725" t="s">
        <v>153</v>
      </c>
      <c r="I1725" t="s">
        <v>153</v>
      </c>
      <c r="J1725" t="s">
        <v>18</v>
      </c>
      <c r="K1725" s="7" t="s">
        <v>148</v>
      </c>
      <c r="L1725">
        <v>2.76</v>
      </c>
      <c r="M1725" s="12">
        <v>45</v>
      </c>
    </row>
    <row r="1726" spans="1:13" x14ac:dyDescent="0.25">
      <c r="A1726">
        <v>437030</v>
      </c>
      <c r="B1726">
        <v>431415</v>
      </c>
      <c r="C1726" t="s">
        <v>50</v>
      </c>
      <c r="D1726" t="s">
        <v>104</v>
      </c>
      <c r="E1726" t="s">
        <v>108</v>
      </c>
      <c r="F1726" s="11">
        <v>548906</v>
      </c>
      <c r="G1726" s="7" t="s">
        <v>165</v>
      </c>
      <c r="H1726" t="s">
        <v>153</v>
      </c>
      <c r="I1726" t="s">
        <v>153</v>
      </c>
      <c r="J1726" t="s">
        <v>18</v>
      </c>
      <c r="K1726" s="7" t="s">
        <v>148</v>
      </c>
      <c r="L1726">
        <v>2.76</v>
      </c>
      <c r="M1726" s="12">
        <v>79</v>
      </c>
    </row>
    <row r="1727" spans="1:13" x14ac:dyDescent="0.25">
      <c r="A1727">
        <v>437032</v>
      </c>
      <c r="B1727">
        <v>431415</v>
      </c>
      <c r="C1727" t="s">
        <v>50</v>
      </c>
      <c r="D1727" t="s">
        <v>104</v>
      </c>
      <c r="E1727" t="s">
        <v>108</v>
      </c>
      <c r="F1727" s="11">
        <v>10771422019</v>
      </c>
      <c r="G1727" s="7" t="s">
        <v>165</v>
      </c>
      <c r="H1727" t="s">
        <v>153</v>
      </c>
      <c r="I1727" t="s">
        <v>153</v>
      </c>
      <c r="J1727" t="s">
        <v>18</v>
      </c>
      <c r="K1727" s="7" t="s">
        <v>148</v>
      </c>
      <c r="L1727">
        <v>2.76</v>
      </c>
      <c r="M1727" s="12">
        <v>33</v>
      </c>
    </row>
    <row r="1728" spans="1:13" x14ac:dyDescent="0.25">
      <c r="A1728">
        <v>437036</v>
      </c>
      <c r="B1728">
        <v>431415</v>
      </c>
      <c r="C1728" t="s">
        <v>50</v>
      </c>
      <c r="D1728" t="s">
        <v>104</v>
      </c>
      <c r="E1728" t="s">
        <v>108</v>
      </c>
      <c r="F1728" s="11">
        <v>43703610773</v>
      </c>
      <c r="G1728" s="7" t="s">
        <v>165</v>
      </c>
      <c r="H1728" t="s">
        <v>153</v>
      </c>
      <c r="I1728" t="s">
        <v>153</v>
      </c>
      <c r="J1728" t="s">
        <v>18</v>
      </c>
      <c r="K1728" s="7" t="s">
        <v>148</v>
      </c>
      <c r="L1728">
        <v>2.76</v>
      </c>
      <c r="M1728" s="12">
        <v>20</v>
      </c>
    </row>
    <row r="1729" spans="1:13" x14ac:dyDescent="0.25">
      <c r="A1729">
        <v>437038</v>
      </c>
      <c r="B1729">
        <v>431415</v>
      </c>
      <c r="C1729" t="s">
        <v>50</v>
      </c>
      <c r="D1729" t="s">
        <v>104</v>
      </c>
      <c r="E1729" t="s">
        <v>108</v>
      </c>
      <c r="F1729" s="11">
        <v>43703810774</v>
      </c>
      <c r="G1729" s="7" t="s">
        <v>165</v>
      </c>
      <c r="H1729" t="s">
        <v>153</v>
      </c>
      <c r="I1729" t="s">
        <v>153</v>
      </c>
      <c r="J1729" t="s">
        <v>18</v>
      </c>
      <c r="K1729" s="7" t="s">
        <v>148</v>
      </c>
      <c r="L1729">
        <v>2.76</v>
      </c>
      <c r="M1729" s="12">
        <v>44</v>
      </c>
    </row>
    <row r="1730" spans="1:13" x14ac:dyDescent="0.25">
      <c r="A1730">
        <v>437040</v>
      </c>
      <c r="B1730">
        <v>431415</v>
      </c>
      <c r="C1730" t="s">
        <v>50</v>
      </c>
      <c r="D1730" t="s">
        <v>104</v>
      </c>
      <c r="E1730" t="s">
        <v>108</v>
      </c>
      <c r="F1730" s="11">
        <v>24821872</v>
      </c>
      <c r="G1730" s="7" t="s">
        <v>165</v>
      </c>
      <c r="H1730" t="s">
        <v>153</v>
      </c>
      <c r="I1730" t="s">
        <v>153</v>
      </c>
      <c r="J1730" t="s">
        <v>18</v>
      </c>
      <c r="K1730" s="7" t="s">
        <v>148</v>
      </c>
      <c r="L1730">
        <v>2.76</v>
      </c>
      <c r="M1730" s="12">
        <v>75</v>
      </c>
    </row>
    <row r="1731" spans="1:13" x14ac:dyDescent="0.25">
      <c r="A1731">
        <v>437044</v>
      </c>
      <c r="B1731">
        <v>431415</v>
      </c>
      <c r="C1731" t="s">
        <v>50</v>
      </c>
      <c r="D1731" t="s">
        <v>104</v>
      </c>
      <c r="E1731" t="s">
        <v>108</v>
      </c>
      <c r="F1731" s="11">
        <v>52641811</v>
      </c>
      <c r="G1731" s="7" t="s">
        <v>165</v>
      </c>
      <c r="H1731" t="s">
        <v>153</v>
      </c>
      <c r="I1731" t="s">
        <v>294</v>
      </c>
      <c r="J1731" t="s">
        <v>18</v>
      </c>
      <c r="K1731" s="7" t="s">
        <v>148</v>
      </c>
      <c r="L1731" t="s">
        <v>294</v>
      </c>
      <c r="M1731" t="s">
        <v>294</v>
      </c>
    </row>
    <row r="1732" spans="1:13" x14ac:dyDescent="0.25">
      <c r="A1732">
        <v>437047</v>
      </c>
      <c r="B1732">
        <v>431415</v>
      </c>
      <c r="C1732" t="s">
        <v>50</v>
      </c>
      <c r="D1732" t="s">
        <v>104</v>
      </c>
      <c r="E1732" t="s">
        <v>108</v>
      </c>
      <c r="F1732" s="11">
        <v>7791083013307</v>
      </c>
      <c r="G1732" s="7" t="s">
        <v>165</v>
      </c>
      <c r="H1732" t="s">
        <v>153</v>
      </c>
      <c r="I1732" t="s">
        <v>153</v>
      </c>
      <c r="J1732" t="s">
        <v>18</v>
      </c>
      <c r="K1732" s="7" t="s">
        <v>148</v>
      </c>
      <c r="L1732">
        <v>2.76</v>
      </c>
      <c r="M1732" s="12">
        <v>-175</v>
      </c>
    </row>
    <row r="1733" spans="1:13" x14ac:dyDescent="0.25">
      <c r="A1733">
        <v>437051</v>
      </c>
      <c r="B1733">
        <v>431415</v>
      </c>
      <c r="C1733" t="s">
        <v>50</v>
      </c>
      <c r="D1733" t="s">
        <v>104</v>
      </c>
      <c r="E1733" t="s">
        <v>108</v>
      </c>
      <c r="F1733" s="11">
        <v>7789129525766</v>
      </c>
      <c r="G1733" s="7" t="s">
        <v>165</v>
      </c>
      <c r="H1733" t="s">
        <v>153</v>
      </c>
      <c r="I1733" t="s">
        <v>153</v>
      </c>
      <c r="J1733" t="s">
        <v>18</v>
      </c>
      <c r="K1733" s="7" t="s">
        <v>148</v>
      </c>
      <c r="L1733">
        <v>2.76</v>
      </c>
      <c r="M1733" s="12">
        <v>89</v>
      </c>
    </row>
    <row r="1734" spans="1:13" x14ac:dyDescent="0.25">
      <c r="A1734">
        <v>437413</v>
      </c>
      <c r="B1734">
        <v>431422</v>
      </c>
      <c r="C1734" t="s">
        <v>50</v>
      </c>
      <c r="D1734" t="s">
        <v>105</v>
      </c>
      <c r="E1734">
        <v>4</v>
      </c>
      <c r="F1734" s="11">
        <v>5460652</v>
      </c>
      <c r="G1734" s="7" t="s">
        <v>165</v>
      </c>
      <c r="H1734" t="s">
        <v>153</v>
      </c>
      <c r="I1734" t="s">
        <v>153</v>
      </c>
      <c r="J1734" t="s">
        <v>18</v>
      </c>
      <c r="K1734" s="7" t="s">
        <v>148</v>
      </c>
      <c r="L1734">
        <v>2.76</v>
      </c>
      <c r="M1734" s="12">
        <v>50</v>
      </c>
    </row>
    <row r="1735" spans="1:13" x14ac:dyDescent="0.25">
      <c r="A1735">
        <v>437417</v>
      </c>
      <c r="B1735">
        <v>431422</v>
      </c>
      <c r="C1735" t="s">
        <v>50</v>
      </c>
      <c r="D1735" t="s">
        <v>105</v>
      </c>
      <c r="E1735">
        <v>4</v>
      </c>
      <c r="F1735" s="11">
        <v>43741710989</v>
      </c>
      <c r="G1735" s="7" t="s">
        <v>165</v>
      </c>
      <c r="H1735" t="s">
        <v>153</v>
      </c>
      <c r="I1735" t="s">
        <v>153</v>
      </c>
      <c r="J1735" t="s">
        <v>18</v>
      </c>
      <c r="K1735" s="7" t="s">
        <v>148</v>
      </c>
      <c r="L1735">
        <v>2.76</v>
      </c>
      <c r="M1735" s="12">
        <v>300</v>
      </c>
    </row>
    <row r="1736" spans="1:13" x14ac:dyDescent="0.25">
      <c r="A1736">
        <v>437422</v>
      </c>
      <c r="B1736">
        <v>431422</v>
      </c>
      <c r="C1736" t="s">
        <v>50</v>
      </c>
      <c r="D1736" t="s">
        <v>105</v>
      </c>
      <c r="E1736">
        <v>4</v>
      </c>
      <c r="F1736" s="11">
        <v>11074133599908</v>
      </c>
      <c r="G1736" s="7" t="s">
        <v>165</v>
      </c>
      <c r="H1736" t="s">
        <v>153</v>
      </c>
      <c r="I1736" t="s">
        <v>153</v>
      </c>
      <c r="J1736" t="s">
        <v>18</v>
      </c>
      <c r="K1736" s="7" t="s">
        <v>148</v>
      </c>
      <c r="L1736">
        <v>2.76</v>
      </c>
      <c r="M1736" s="12">
        <v>0</v>
      </c>
    </row>
    <row r="1737" spans="1:13" x14ac:dyDescent="0.25">
      <c r="A1737">
        <v>437424</v>
      </c>
      <c r="B1737">
        <v>431422</v>
      </c>
      <c r="C1737" t="s">
        <v>50</v>
      </c>
      <c r="D1737" t="s">
        <v>105</v>
      </c>
      <c r="E1737">
        <v>4</v>
      </c>
      <c r="F1737" s="11">
        <v>7789130288849</v>
      </c>
      <c r="G1737" s="7" t="s">
        <v>165</v>
      </c>
      <c r="H1737" t="s">
        <v>153</v>
      </c>
      <c r="I1737" t="s">
        <v>153</v>
      </c>
      <c r="J1737" t="s">
        <v>18</v>
      </c>
      <c r="K1737" s="7" t="s">
        <v>148</v>
      </c>
      <c r="L1737">
        <v>2.76</v>
      </c>
      <c r="M1737" s="12">
        <v>263</v>
      </c>
    </row>
    <row r="1738" spans="1:13" x14ac:dyDescent="0.25">
      <c r="A1738">
        <v>437426</v>
      </c>
      <c r="B1738">
        <v>431422</v>
      </c>
      <c r="C1738" t="s">
        <v>50</v>
      </c>
      <c r="D1738" t="s">
        <v>105</v>
      </c>
      <c r="E1738">
        <v>4</v>
      </c>
      <c r="F1738" s="11">
        <v>56823</v>
      </c>
      <c r="G1738" s="7" t="s">
        <v>165</v>
      </c>
      <c r="H1738" t="s">
        <v>153</v>
      </c>
      <c r="I1738" t="s">
        <v>153</v>
      </c>
      <c r="J1738" t="s">
        <v>18</v>
      </c>
      <c r="K1738" s="7" t="s">
        <v>148</v>
      </c>
      <c r="L1738">
        <v>2.76</v>
      </c>
      <c r="M1738" s="12">
        <v>106</v>
      </c>
    </row>
    <row r="1739" spans="1:13" x14ac:dyDescent="0.25">
      <c r="A1739">
        <v>437430</v>
      </c>
      <c r="B1739">
        <v>431422</v>
      </c>
      <c r="C1739" t="s">
        <v>50</v>
      </c>
      <c r="D1739" t="s">
        <v>105</v>
      </c>
      <c r="E1739">
        <v>4</v>
      </c>
      <c r="F1739" s="11">
        <v>30124041</v>
      </c>
      <c r="G1739" s="7" t="s">
        <v>165</v>
      </c>
      <c r="H1739" t="s">
        <v>153</v>
      </c>
      <c r="I1739" t="s">
        <v>153</v>
      </c>
      <c r="J1739" t="s">
        <v>18</v>
      </c>
      <c r="K1739" s="7" t="s">
        <v>148</v>
      </c>
      <c r="L1739">
        <v>2.76</v>
      </c>
      <c r="M1739" s="12">
        <v>1</v>
      </c>
    </row>
    <row r="1740" spans="1:13" x14ac:dyDescent="0.25">
      <c r="A1740">
        <v>437433</v>
      </c>
      <c r="B1740">
        <v>431422</v>
      </c>
      <c r="C1740" t="s">
        <v>50</v>
      </c>
      <c r="D1740" t="s">
        <v>105</v>
      </c>
      <c r="E1740">
        <v>4</v>
      </c>
      <c r="F1740" s="11">
        <v>716912437433</v>
      </c>
      <c r="G1740" s="7" t="s">
        <v>165</v>
      </c>
      <c r="H1740" t="s">
        <v>153</v>
      </c>
      <c r="I1740" t="s">
        <v>153</v>
      </c>
      <c r="J1740" t="s">
        <v>18</v>
      </c>
      <c r="K1740" s="7" t="s">
        <v>148</v>
      </c>
      <c r="L1740">
        <v>2.76</v>
      </c>
      <c r="M1740" s="12">
        <v>100</v>
      </c>
    </row>
    <row r="1741" spans="1:13" x14ac:dyDescent="0.25">
      <c r="A1741">
        <v>437435</v>
      </c>
      <c r="B1741">
        <v>431422</v>
      </c>
      <c r="C1741" t="s">
        <v>50</v>
      </c>
      <c r="D1741" t="s">
        <v>105</v>
      </c>
      <c r="E1741">
        <v>4</v>
      </c>
      <c r="F1741" s="11">
        <v>1424048</v>
      </c>
      <c r="G1741" s="7" t="s">
        <v>165</v>
      </c>
      <c r="H1741" t="s">
        <v>155</v>
      </c>
      <c r="I1741" t="s">
        <v>157</v>
      </c>
      <c r="J1741" t="s">
        <v>18</v>
      </c>
      <c r="K1741" s="7" t="s">
        <v>148</v>
      </c>
      <c r="L1741">
        <v>3.1739999999999999</v>
      </c>
      <c r="M1741" s="12">
        <v>233</v>
      </c>
    </row>
    <row r="1742" spans="1:13" x14ac:dyDescent="0.25">
      <c r="A1742">
        <v>437435</v>
      </c>
      <c r="B1742">
        <v>431422</v>
      </c>
      <c r="C1742" t="s">
        <v>50</v>
      </c>
      <c r="D1742" t="s">
        <v>105</v>
      </c>
      <c r="E1742">
        <v>4</v>
      </c>
      <c r="F1742" s="11">
        <v>1424048</v>
      </c>
      <c r="G1742" s="7" t="s">
        <v>165</v>
      </c>
      <c r="H1742" t="s">
        <v>155</v>
      </c>
      <c r="I1742" t="s">
        <v>156</v>
      </c>
      <c r="J1742" t="s">
        <v>18</v>
      </c>
      <c r="K1742" s="7" t="s">
        <v>148</v>
      </c>
      <c r="L1742">
        <v>1.44</v>
      </c>
      <c r="M1742" s="12">
        <v>102</v>
      </c>
    </row>
    <row r="1743" spans="1:13" x14ac:dyDescent="0.25">
      <c r="A1743">
        <v>437439</v>
      </c>
      <c r="B1743">
        <v>431422</v>
      </c>
      <c r="C1743" t="s">
        <v>50</v>
      </c>
      <c r="D1743" t="s">
        <v>105</v>
      </c>
      <c r="E1743">
        <v>4</v>
      </c>
      <c r="F1743" s="11">
        <v>57128885</v>
      </c>
      <c r="G1743" s="7" t="s">
        <v>165</v>
      </c>
      <c r="H1743" t="s">
        <v>153</v>
      </c>
      <c r="I1743" t="s">
        <v>153</v>
      </c>
      <c r="J1743" t="s">
        <v>18</v>
      </c>
      <c r="K1743" s="7" t="s">
        <v>148</v>
      </c>
      <c r="L1743">
        <v>2.76</v>
      </c>
      <c r="M1743" s="12">
        <v>82</v>
      </c>
    </row>
    <row r="1744" spans="1:13" x14ac:dyDescent="0.25">
      <c r="A1744">
        <v>437441</v>
      </c>
      <c r="B1744">
        <v>431423</v>
      </c>
      <c r="C1744" t="s">
        <v>50</v>
      </c>
      <c r="D1744" t="s">
        <v>105</v>
      </c>
      <c r="E1744">
        <v>9</v>
      </c>
      <c r="F1744" s="11">
        <v>43744111002</v>
      </c>
      <c r="G1744" s="7" t="s">
        <v>165</v>
      </c>
      <c r="H1744" t="s">
        <v>153</v>
      </c>
      <c r="I1744" t="s">
        <v>153</v>
      </c>
      <c r="J1744" t="s">
        <v>18</v>
      </c>
      <c r="K1744" s="7" t="s">
        <v>148</v>
      </c>
      <c r="L1744">
        <v>2.76</v>
      </c>
      <c r="M1744" s="12">
        <v>344</v>
      </c>
    </row>
    <row r="1745" spans="1:13" x14ac:dyDescent="0.25">
      <c r="A1745">
        <v>437443</v>
      </c>
      <c r="B1745">
        <v>431423</v>
      </c>
      <c r="C1745" t="s">
        <v>50</v>
      </c>
      <c r="D1745" t="s">
        <v>105</v>
      </c>
      <c r="E1745">
        <v>9</v>
      </c>
      <c r="F1745" s="11">
        <v>94248539</v>
      </c>
      <c r="G1745" s="7" t="s">
        <v>165</v>
      </c>
      <c r="H1745" t="s">
        <v>153</v>
      </c>
      <c r="I1745" t="s">
        <v>153</v>
      </c>
      <c r="J1745" t="s">
        <v>18</v>
      </c>
      <c r="K1745" s="7" t="s">
        <v>148</v>
      </c>
      <c r="L1745">
        <v>2.76</v>
      </c>
      <c r="M1745" s="12">
        <v>49</v>
      </c>
    </row>
    <row r="1746" spans="1:13" x14ac:dyDescent="0.25">
      <c r="A1746">
        <v>437447</v>
      </c>
      <c r="B1746">
        <v>431423</v>
      </c>
      <c r="C1746" t="s">
        <v>50</v>
      </c>
      <c r="D1746" t="s">
        <v>105</v>
      </c>
      <c r="E1746">
        <v>9</v>
      </c>
      <c r="F1746" s="11">
        <v>59198</v>
      </c>
      <c r="G1746" s="7" t="s">
        <v>165</v>
      </c>
      <c r="H1746" t="s">
        <v>153</v>
      </c>
      <c r="I1746" t="s">
        <v>153</v>
      </c>
      <c r="J1746" t="s">
        <v>18</v>
      </c>
      <c r="K1746" s="7" t="s">
        <v>148</v>
      </c>
      <c r="L1746">
        <v>2.76</v>
      </c>
      <c r="M1746" s="12">
        <v>39</v>
      </c>
    </row>
    <row r="1747" spans="1:13" x14ac:dyDescent="0.25">
      <c r="A1747">
        <v>437451</v>
      </c>
      <c r="B1747">
        <v>431423</v>
      </c>
      <c r="C1747" t="s">
        <v>50</v>
      </c>
      <c r="D1747" t="s">
        <v>105</v>
      </c>
      <c r="E1747">
        <v>9</v>
      </c>
      <c r="F1747" s="11">
        <v>43745111007</v>
      </c>
      <c r="G1747" s="7" t="s">
        <v>165</v>
      </c>
      <c r="H1747" t="s">
        <v>153</v>
      </c>
      <c r="I1747" t="s">
        <v>153</v>
      </c>
      <c r="J1747" t="s">
        <v>18</v>
      </c>
      <c r="K1747" s="7" t="s">
        <v>148</v>
      </c>
      <c r="L1747">
        <v>2.76</v>
      </c>
      <c r="M1747" s="12">
        <v>64</v>
      </c>
    </row>
    <row r="1748" spans="1:13" x14ac:dyDescent="0.25">
      <c r="A1748">
        <v>437453</v>
      </c>
      <c r="B1748">
        <v>431423</v>
      </c>
      <c r="C1748" t="s">
        <v>50</v>
      </c>
      <c r="D1748" t="s">
        <v>105</v>
      </c>
      <c r="E1748">
        <v>9</v>
      </c>
      <c r="F1748" s="11">
        <v>1100001908</v>
      </c>
      <c r="G1748" s="7" t="s">
        <v>165</v>
      </c>
      <c r="H1748" t="s">
        <v>153</v>
      </c>
      <c r="I1748" t="s">
        <v>153</v>
      </c>
      <c r="J1748" t="s">
        <v>18</v>
      </c>
      <c r="K1748" s="7" t="s">
        <v>148</v>
      </c>
      <c r="L1748">
        <v>2.76</v>
      </c>
      <c r="M1748" s="12">
        <v>-192</v>
      </c>
    </row>
    <row r="1749" spans="1:13" x14ac:dyDescent="0.25">
      <c r="A1749">
        <v>437455</v>
      </c>
      <c r="B1749">
        <v>431423</v>
      </c>
      <c r="C1749" t="s">
        <v>50</v>
      </c>
      <c r="D1749" t="s">
        <v>105</v>
      </c>
      <c r="E1749">
        <v>9</v>
      </c>
      <c r="F1749" s="11">
        <v>121100366</v>
      </c>
      <c r="G1749" s="7" t="s">
        <v>165</v>
      </c>
      <c r="H1749" t="s">
        <v>153</v>
      </c>
      <c r="I1749" t="s">
        <v>153</v>
      </c>
      <c r="J1749" t="s">
        <v>18</v>
      </c>
      <c r="K1749" s="7" t="s">
        <v>148</v>
      </c>
      <c r="L1749">
        <v>2.76</v>
      </c>
      <c r="M1749" s="12">
        <v>0</v>
      </c>
    </row>
    <row r="1750" spans="1:13" x14ac:dyDescent="0.25">
      <c r="A1750">
        <v>437946</v>
      </c>
      <c r="B1750">
        <v>431431</v>
      </c>
      <c r="C1750" t="s">
        <v>50</v>
      </c>
      <c r="D1750" t="s">
        <v>102</v>
      </c>
      <c r="E1750">
        <v>47</v>
      </c>
      <c r="F1750" s="11">
        <v>31415</v>
      </c>
      <c r="G1750" s="7" t="s">
        <v>165</v>
      </c>
      <c r="H1750" t="s">
        <v>153</v>
      </c>
      <c r="I1750" t="s">
        <v>153</v>
      </c>
      <c r="J1750" t="s">
        <v>18</v>
      </c>
      <c r="K1750" s="7" t="s">
        <v>148</v>
      </c>
      <c r="L1750">
        <v>2.76</v>
      </c>
      <c r="M1750" s="12">
        <v>213</v>
      </c>
    </row>
    <row r="1751" spans="1:13" x14ac:dyDescent="0.25">
      <c r="A1751">
        <v>437954</v>
      </c>
      <c r="B1751">
        <v>431431</v>
      </c>
      <c r="C1751" t="s">
        <v>50</v>
      </c>
      <c r="D1751" t="s">
        <v>102</v>
      </c>
      <c r="E1751">
        <v>47</v>
      </c>
      <c r="F1751" s="11">
        <v>50034719</v>
      </c>
      <c r="G1751" s="7" t="s">
        <v>170</v>
      </c>
      <c r="H1751" t="s">
        <v>153</v>
      </c>
      <c r="I1751" t="s">
        <v>153</v>
      </c>
      <c r="J1751" t="s">
        <v>18</v>
      </c>
      <c r="K1751" s="7" t="s">
        <v>148</v>
      </c>
      <c r="L1751">
        <v>2.76</v>
      </c>
      <c r="M1751" s="12">
        <v>667</v>
      </c>
    </row>
    <row r="1752" spans="1:13" x14ac:dyDescent="0.25">
      <c r="A1752">
        <v>437959</v>
      </c>
      <c r="B1752">
        <v>431431</v>
      </c>
      <c r="C1752" t="s">
        <v>50</v>
      </c>
      <c r="D1752" t="s">
        <v>102</v>
      </c>
      <c r="E1752">
        <v>47</v>
      </c>
      <c r="F1752" s="11">
        <v>50034719</v>
      </c>
      <c r="G1752" s="7" t="s">
        <v>170</v>
      </c>
      <c r="H1752" t="s">
        <v>153</v>
      </c>
      <c r="I1752" t="s">
        <v>153</v>
      </c>
      <c r="J1752" t="s">
        <v>18</v>
      </c>
      <c r="K1752" s="7" t="s">
        <v>148</v>
      </c>
      <c r="L1752">
        <v>2.76</v>
      </c>
      <c r="M1752" s="12">
        <v>667</v>
      </c>
    </row>
    <row r="1753" spans="1:13" x14ac:dyDescent="0.25">
      <c r="A1753">
        <v>437960</v>
      </c>
      <c r="B1753">
        <v>431431</v>
      </c>
      <c r="C1753" t="s">
        <v>50</v>
      </c>
      <c r="D1753" t="s">
        <v>102</v>
      </c>
      <c r="E1753">
        <v>47</v>
      </c>
      <c r="F1753" s="11">
        <v>117330196</v>
      </c>
      <c r="G1753" s="7" t="s">
        <v>165</v>
      </c>
      <c r="H1753" t="s">
        <v>153</v>
      </c>
      <c r="I1753" t="s">
        <v>294</v>
      </c>
      <c r="J1753" t="s">
        <v>18</v>
      </c>
      <c r="K1753" s="7" t="s">
        <v>148</v>
      </c>
      <c r="L1753" t="s">
        <v>294</v>
      </c>
      <c r="M1753" t="s">
        <v>294</v>
      </c>
    </row>
    <row r="1754" spans="1:13" x14ac:dyDescent="0.25">
      <c r="A1754">
        <v>437960</v>
      </c>
      <c r="B1754">
        <v>431431</v>
      </c>
      <c r="C1754" t="s">
        <v>50</v>
      </c>
      <c r="D1754" t="s">
        <v>102</v>
      </c>
      <c r="E1754">
        <v>47</v>
      </c>
      <c r="F1754" s="11">
        <v>50034719</v>
      </c>
      <c r="G1754" s="7" t="s">
        <v>170</v>
      </c>
      <c r="H1754" t="s">
        <v>153</v>
      </c>
      <c r="I1754" t="s">
        <v>153</v>
      </c>
      <c r="J1754" t="s">
        <v>18</v>
      </c>
      <c r="K1754" s="7" t="s">
        <v>148</v>
      </c>
      <c r="L1754">
        <v>2.76</v>
      </c>
      <c r="M1754" s="12">
        <v>667</v>
      </c>
    </row>
    <row r="1755" spans="1:13" x14ac:dyDescent="0.25">
      <c r="A1755">
        <v>437961</v>
      </c>
      <c r="B1755">
        <v>431431</v>
      </c>
      <c r="C1755" t="s">
        <v>50</v>
      </c>
      <c r="D1755" t="s">
        <v>102</v>
      </c>
      <c r="E1755">
        <v>47</v>
      </c>
      <c r="F1755" s="11">
        <v>23542283</v>
      </c>
      <c r="G1755" s="7" t="s">
        <v>165</v>
      </c>
      <c r="H1755" t="s">
        <v>153</v>
      </c>
      <c r="I1755" t="s">
        <v>153</v>
      </c>
      <c r="J1755" t="s">
        <v>18</v>
      </c>
      <c r="K1755" s="7" t="s">
        <v>148</v>
      </c>
      <c r="L1755">
        <v>2.76</v>
      </c>
      <c r="M1755" s="12">
        <v>83</v>
      </c>
    </row>
    <row r="1756" spans="1:13" x14ac:dyDescent="0.25">
      <c r="A1756">
        <v>437961</v>
      </c>
      <c r="B1756">
        <v>431431</v>
      </c>
      <c r="C1756" t="s">
        <v>50</v>
      </c>
      <c r="D1756" t="s">
        <v>102</v>
      </c>
      <c r="E1756">
        <v>47</v>
      </c>
      <c r="F1756" s="11">
        <v>50034719</v>
      </c>
      <c r="G1756" s="7" t="s">
        <v>170</v>
      </c>
      <c r="H1756" t="s">
        <v>153</v>
      </c>
      <c r="I1756" t="s">
        <v>153</v>
      </c>
      <c r="J1756" t="s">
        <v>18</v>
      </c>
      <c r="K1756" s="7" t="s">
        <v>148</v>
      </c>
      <c r="L1756">
        <v>2.76</v>
      </c>
      <c r="M1756" s="12">
        <v>667</v>
      </c>
    </row>
    <row r="1757" spans="1:13" x14ac:dyDescent="0.25">
      <c r="A1757">
        <v>437996</v>
      </c>
      <c r="B1757">
        <v>431433</v>
      </c>
      <c r="C1757" t="s">
        <v>50</v>
      </c>
      <c r="D1757" t="s">
        <v>109</v>
      </c>
      <c r="E1757">
        <v>6</v>
      </c>
      <c r="F1757" s="11">
        <v>5524330</v>
      </c>
      <c r="G1757" s="7" t="s">
        <v>170</v>
      </c>
      <c r="H1757" t="s">
        <v>153</v>
      </c>
      <c r="I1757" t="s">
        <v>294</v>
      </c>
      <c r="J1757" t="s">
        <v>18</v>
      </c>
      <c r="K1757" s="7" t="s">
        <v>148</v>
      </c>
      <c r="L1757" t="s">
        <v>294</v>
      </c>
      <c r="M1757" t="s">
        <v>294</v>
      </c>
    </row>
    <row r="1758" spans="1:13" x14ac:dyDescent="0.25">
      <c r="A1758">
        <v>438001</v>
      </c>
      <c r="B1758">
        <v>431433</v>
      </c>
      <c r="C1758" t="s">
        <v>50</v>
      </c>
      <c r="D1758" t="s">
        <v>109</v>
      </c>
      <c r="E1758">
        <v>6</v>
      </c>
      <c r="F1758" s="11">
        <v>3394817349</v>
      </c>
      <c r="G1758" s="7" t="s">
        <v>170</v>
      </c>
      <c r="H1758" t="s">
        <v>153</v>
      </c>
      <c r="I1758" t="s">
        <v>294</v>
      </c>
      <c r="J1758" t="s">
        <v>18</v>
      </c>
      <c r="K1758" s="7" t="s">
        <v>148</v>
      </c>
      <c r="L1758" t="s">
        <v>294</v>
      </c>
      <c r="M1758" t="s">
        <v>294</v>
      </c>
    </row>
    <row r="1759" spans="1:13" x14ac:dyDescent="0.25">
      <c r="A1759">
        <v>438004</v>
      </c>
      <c r="B1759">
        <v>431433</v>
      </c>
      <c r="C1759" t="s">
        <v>50</v>
      </c>
      <c r="D1759" t="s">
        <v>109</v>
      </c>
      <c r="E1759">
        <v>6</v>
      </c>
      <c r="F1759" s="11">
        <v>3096656</v>
      </c>
      <c r="G1759" s="7" t="s">
        <v>165</v>
      </c>
      <c r="H1759" t="s">
        <v>153</v>
      </c>
      <c r="I1759" t="s">
        <v>294</v>
      </c>
      <c r="J1759" t="s">
        <v>18</v>
      </c>
      <c r="K1759" s="7" t="s">
        <v>148</v>
      </c>
      <c r="L1759" t="s">
        <v>294</v>
      </c>
      <c r="M1759" t="s">
        <v>294</v>
      </c>
    </row>
    <row r="1760" spans="1:13" x14ac:dyDescent="0.25">
      <c r="A1760">
        <v>438005</v>
      </c>
      <c r="B1760">
        <v>431433</v>
      </c>
      <c r="C1760" t="s">
        <v>50</v>
      </c>
      <c r="D1760" t="s">
        <v>109</v>
      </c>
      <c r="E1760">
        <v>6</v>
      </c>
      <c r="F1760" s="11">
        <v>10552377</v>
      </c>
      <c r="G1760" s="7" t="s">
        <v>165</v>
      </c>
      <c r="H1760" t="s">
        <v>153</v>
      </c>
      <c r="I1760" t="s">
        <v>294</v>
      </c>
      <c r="J1760" t="s">
        <v>18</v>
      </c>
      <c r="K1760" s="7" t="s">
        <v>148</v>
      </c>
      <c r="L1760" t="s">
        <v>294</v>
      </c>
      <c r="M1760" t="s">
        <v>294</v>
      </c>
    </row>
    <row r="1761" spans="1:13" x14ac:dyDescent="0.25">
      <c r="A1761">
        <v>438011</v>
      </c>
      <c r="B1761">
        <v>431433</v>
      </c>
      <c r="C1761" t="s">
        <v>50</v>
      </c>
      <c r="D1761" t="s">
        <v>109</v>
      </c>
      <c r="E1761">
        <v>6</v>
      </c>
      <c r="F1761" s="11" t="s">
        <v>238</v>
      </c>
      <c r="G1761" s="7" t="s">
        <v>170</v>
      </c>
      <c r="H1761" t="s">
        <v>153</v>
      </c>
      <c r="I1761" t="s">
        <v>153</v>
      </c>
      <c r="J1761" t="s">
        <v>18</v>
      </c>
      <c r="K1761" s="7" t="s">
        <v>148</v>
      </c>
      <c r="L1761">
        <v>2.76</v>
      </c>
      <c r="M1761" s="12">
        <v>600</v>
      </c>
    </row>
    <row r="1762" spans="1:13" x14ac:dyDescent="0.25">
      <c r="A1762">
        <v>438012</v>
      </c>
      <c r="B1762">
        <v>431433</v>
      </c>
      <c r="C1762" t="s">
        <v>50</v>
      </c>
      <c r="D1762" t="s">
        <v>109</v>
      </c>
      <c r="E1762">
        <v>6</v>
      </c>
      <c r="F1762" s="11" t="s">
        <v>238</v>
      </c>
      <c r="G1762" s="7" t="s">
        <v>170</v>
      </c>
      <c r="H1762" t="s">
        <v>153</v>
      </c>
      <c r="I1762" t="s">
        <v>153</v>
      </c>
      <c r="J1762" t="s">
        <v>18</v>
      </c>
      <c r="K1762" s="7" t="s">
        <v>148</v>
      </c>
      <c r="L1762">
        <v>2.76</v>
      </c>
      <c r="M1762" s="12">
        <v>600</v>
      </c>
    </row>
    <row r="1763" spans="1:13" x14ac:dyDescent="0.25">
      <c r="A1763">
        <v>438779</v>
      </c>
      <c r="B1763">
        <v>431445</v>
      </c>
      <c r="C1763" t="s">
        <v>50</v>
      </c>
      <c r="D1763" t="s">
        <v>99</v>
      </c>
      <c r="E1763">
        <v>4</v>
      </c>
      <c r="F1763" s="11">
        <v>118111</v>
      </c>
      <c r="G1763" s="7" t="s">
        <v>165</v>
      </c>
      <c r="H1763" t="s">
        <v>153</v>
      </c>
      <c r="I1763" t="s">
        <v>153</v>
      </c>
      <c r="J1763" t="s">
        <v>18</v>
      </c>
      <c r="K1763" s="7" t="s">
        <v>148</v>
      </c>
      <c r="L1763">
        <v>2.76</v>
      </c>
      <c r="M1763" s="12">
        <v>1</v>
      </c>
    </row>
    <row r="1764" spans="1:13" x14ac:dyDescent="0.25">
      <c r="A1764">
        <v>438781</v>
      </c>
      <c r="B1764">
        <v>431445</v>
      </c>
      <c r="C1764" t="s">
        <v>50</v>
      </c>
      <c r="D1764" t="s">
        <v>99</v>
      </c>
      <c r="E1764">
        <v>4</v>
      </c>
      <c r="F1764" s="11">
        <v>59305840</v>
      </c>
      <c r="G1764" s="7" t="s">
        <v>165</v>
      </c>
      <c r="H1764" t="s">
        <v>153</v>
      </c>
      <c r="I1764" t="s">
        <v>153</v>
      </c>
      <c r="J1764" t="s">
        <v>18</v>
      </c>
      <c r="K1764" s="7" t="s">
        <v>148</v>
      </c>
      <c r="L1764">
        <v>2.76</v>
      </c>
      <c r="M1764" s="12">
        <v>424</v>
      </c>
    </row>
    <row r="1765" spans="1:13" x14ac:dyDescent="0.25">
      <c r="A1765">
        <v>438786</v>
      </c>
      <c r="B1765">
        <v>431445</v>
      </c>
      <c r="C1765" t="s">
        <v>50</v>
      </c>
      <c r="D1765" t="s">
        <v>99</v>
      </c>
      <c r="E1765">
        <v>4</v>
      </c>
      <c r="F1765" s="11">
        <v>107100</v>
      </c>
      <c r="G1765" s="7" t="s">
        <v>165</v>
      </c>
      <c r="H1765" t="s">
        <v>153</v>
      </c>
      <c r="I1765" t="s">
        <v>294</v>
      </c>
      <c r="J1765" t="s">
        <v>18</v>
      </c>
      <c r="K1765" s="7" t="s">
        <v>148</v>
      </c>
      <c r="L1765" t="s">
        <v>294</v>
      </c>
      <c r="M1765" t="s">
        <v>294</v>
      </c>
    </row>
    <row r="1766" spans="1:13" x14ac:dyDescent="0.25">
      <c r="A1766">
        <v>438788</v>
      </c>
      <c r="B1766">
        <v>431445</v>
      </c>
      <c r="C1766" t="s">
        <v>50</v>
      </c>
      <c r="D1766" t="s">
        <v>99</v>
      </c>
      <c r="E1766">
        <v>4</v>
      </c>
      <c r="F1766" s="11">
        <v>690357</v>
      </c>
      <c r="G1766" s="7" t="s">
        <v>165</v>
      </c>
      <c r="H1766" t="s">
        <v>153</v>
      </c>
      <c r="I1766" t="s">
        <v>153</v>
      </c>
      <c r="J1766" t="s">
        <v>18</v>
      </c>
      <c r="K1766" s="7" t="s">
        <v>148</v>
      </c>
      <c r="L1766">
        <v>2.76</v>
      </c>
      <c r="M1766" s="12">
        <v>276</v>
      </c>
    </row>
    <row r="1767" spans="1:13" x14ac:dyDescent="0.25">
      <c r="A1767">
        <v>438790</v>
      </c>
      <c r="B1767">
        <v>431445</v>
      </c>
      <c r="C1767" t="s">
        <v>50</v>
      </c>
      <c r="D1767" t="s">
        <v>99</v>
      </c>
      <c r="E1767">
        <v>4</v>
      </c>
      <c r="F1767" s="11">
        <v>11841416</v>
      </c>
      <c r="G1767" s="7" t="s">
        <v>165</v>
      </c>
      <c r="H1767" t="s">
        <v>153</v>
      </c>
      <c r="I1767" t="s">
        <v>153</v>
      </c>
      <c r="J1767" t="s">
        <v>18</v>
      </c>
      <c r="K1767" s="7" t="s">
        <v>148</v>
      </c>
      <c r="L1767">
        <v>2.76</v>
      </c>
      <c r="M1767" s="12">
        <v>0</v>
      </c>
    </row>
    <row r="1768" spans="1:13" x14ac:dyDescent="0.25">
      <c r="A1768">
        <v>438798</v>
      </c>
      <c r="B1768">
        <v>431445</v>
      </c>
      <c r="C1768" t="s">
        <v>50</v>
      </c>
      <c r="D1768" t="s">
        <v>99</v>
      </c>
      <c r="E1768">
        <v>4</v>
      </c>
      <c r="F1768" s="11">
        <v>97144111</v>
      </c>
      <c r="G1768" s="7" t="s">
        <v>165</v>
      </c>
      <c r="H1768" t="s">
        <v>153</v>
      </c>
      <c r="I1768" t="s">
        <v>153</v>
      </c>
      <c r="J1768" t="s">
        <v>18</v>
      </c>
      <c r="K1768" s="7" t="s">
        <v>148</v>
      </c>
      <c r="L1768">
        <v>2.76</v>
      </c>
      <c r="M1768" s="12">
        <v>100</v>
      </c>
    </row>
    <row r="1769" spans="1:13" x14ac:dyDescent="0.25">
      <c r="A1769">
        <v>438800</v>
      </c>
      <c r="B1769">
        <v>431445</v>
      </c>
      <c r="C1769" t="s">
        <v>50</v>
      </c>
      <c r="D1769" t="s">
        <v>99</v>
      </c>
      <c r="E1769">
        <v>4</v>
      </c>
      <c r="F1769" s="11">
        <v>1323579</v>
      </c>
      <c r="G1769" s="7" t="s">
        <v>165</v>
      </c>
      <c r="H1769" t="s">
        <v>153</v>
      </c>
      <c r="I1769" t="s">
        <v>294</v>
      </c>
      <c r="J1769" t="s">
        <v>18</v>
      </c>
      <c r="K1769" s="7" t="s">
        <v>148</v>
      </c>
      <c r="L1769" t="s">
        <v>294</v>
      </c>
      <c r="M1769" t="s">
        <v>294</v>
      </c>
    </row>
    <row r="1770" spans="1:13" x14ac:dyDescent="0.25">
      <c r="A1770">
        <v>438804</v>
      </c>
      <c r="B1770">
        <v>431445</v>
      </c>
      <c r="C1770" t="s">
        <v>50</v>
      </c>
      <c r="D1770" t="s">
        <v>99</v>
      </c>
      <c r="E1770">
        <v>4</v>
      </c>
      <c r="F1770" s="11">
        <v>316167</v>
      </c>
      <c r="G1770" s="7" t="s">
        <v>165</v>
      </c>
      <c r="H1770" t="s">
        <v>153</v>
      </c>
      <c r="I1770" t="s">
        <v>153</v>
      </c>
      <c r="J1770" t="s">
        <v>18</v>
      </c>
      <c r="K1770" s="7" t="s">
        <v>148</v>
      </c>
      <c r="L1770">
        <v>2.76</v>
      </c>
      <c r="M1770" s="12">
        <v>53</v>
      </c>
    </row>
    <row r="1771" spans="1:13" x14ac:dyDescent="0.25">
      <c r="A1771">
        <v>438806</v>
      </c>
      <c r="B1771">
        <v>431445</v>
      </c>
      <c r="C1771" t="s">
        <v>50</v>
      </c>
      <c r="D1771" t="s">
        <v>99</v>
      </c>
      <c r="E1771">
        <v>4</v>
      </c>
      <c r="F1771" s="11">
        <v>469361</v>
      </c>
      <c r="G1771" s="7" t="s">
        <v>165</v>
      </c>
      <c r="H1771" t="s">
        <v>153</v>
      </c>
      <c r="I1771" t="s">
        <v>153</v>
      </c>
      <c r="J1771" t="s">
        <v>18</v>
      </c>
      <c r="K1771" s="7" t="s">
        <v>148</v>
      </c>
      <c r="L1771">
        <v>2.76</v>
      </c>
      <c r="M1771" s="12">
        <v>113</v>
      </c>
    </row>
    <row r="1772" spans="1:13" x14ac:dyDescent="0.25">
      <c r="A1772">
        <v>438808</v>
      </c>
      <c r="B1772">
        <v>431445</v>
      </c>
      <c r="C1772" t="s">
        <v>50</v>
      </c>
      <c r="D1772" t="s">
        <v>99</v>
      </c>
      <c r="E1772">
        <v>4</v>
      </c>
      <c r="F1772" s="11">
        <v>512398</v>
      </c>
      <c r="G1772" s="7" t="s">
        <v>165</v>
      </c>
      <c r="H1772" t="s">
        <v>153</v>
      </c>
      <c r="I1772" t="s">
        <v>294</v>
      </c>
      <c r="J1772" t="s">
        <v>18</v>
      </c>
      <c r="K1772" s="7" t="s">
        <v>148</v>
      </c>
      <c r="L1772" t="s">
        <v>294</v>
      </c>
      <c r="M1772" t="s">
        <v>294</v>
      </c>
    </row>
    <row r="1773" spans="1:13" x14ac:dyDescent="0.25">
      <c r="A1773">
        <v>438812</v>
      </c>
      <c r="B1773">
        <v>431445</v>
      </c>
      <c r="C1773" t="s">
        <v>50</v>
      </c>
      <c r="D1773" t="s">
        <v>99</v>
      </c>
      <c r="E1773">
        <v>4</v>
      </c>
      <c r="F1773" s="11">
        <v>55155707724</v>
      </c>
      <c r="G1773" s="7" t="s">
        <v>165</v>
      </c>
      <c r="H1773" t="s">
        <v>153</v>
      </c>
      <c r="I1773" t="s">
        <v>153</v>
      </c>
      <c r="J1773" t="s">
        <v>18</v>
      </c>
      <c r="K1773" s="7" t="s">
        <v>148</v>
      </c>
      <c r="L1773">
        <v>2.76</v>
      </c>
      <c r="M1773" s="12">
        <v>368</v>
      </c>
    </row>
    <row r="1774" spans="1:13" x14ac:dyDescent="0.25">
      <c r="A1774">
        <v>438816</v>
      </c>
      <c r="B1774">
        <v>431446</v>
      </c>
      <c r="C1774" t="s">
        <v>50</v>
      </c>
      <c r="D1774" t="s">
        <v>99</v>
      </c>
      <c r="E1774">
        <v>7</v>
      </c>
      <c r="F1774" s="11">
        <v>43881611855</v>
      </c>
      <c r="G1774" s="7" t="s">
        <v>165</v>
      </c>
      <c r="H1774" t="s">
        <v>153</v>
      </c>
      <c r="I1774" t="s">
        <v>294</v>
      </c>
      <c r="J1774" t="s">
        <v>18</v>
      </c>
      <c r="K1774" s="7" t="s">
        <v>148</v>
      </c>
      <c r="L1774" t="s">
        <v>294</v>
      </c>
      <c r="M1774" t="s">
        <v>294</v>
      </c>
    </row>
    <row r="1775" spans="1:13" x14ac:dyDescent="0.25">
      <c r="A1775">
        <v>438818</v>
      </c>
      <c r="B1775">
        <v>431446</v>
      </c>
      <c r="C1775" t="s">
        <v>50</v>
      </c>
      <c r="D1775" t="s">
        <v>99</v>
      </c>
      <c r="E1775">
        <v>7</v>
      </c>
      <c r="F1775" s="11">
        <v>43881811856</v>
      </c>
      <c r="G1775" s="7" t="s">
        <v>165</v>
      </c>
      <c r="H1775" t="s">
        <v>153</v>
      </c>
      <c r="I1775" t="s">
        <v>153</v>
      </c>
      <c r="J1775" t="s">
        <v>18</v>
      </c>
      <c r="K1775" s="7" t="s">
        <v>148</v>
      </c>
      <c r="L1775">
        <v>2.76</v>
      </c>
      <c r="M1775" s="12">
        <v>220</v>
      </c>
    </row>
    <row r="1776" spans="1:13" x14ac:dyDescent="0.25">
      <c r="A1776">
        <v>438820</v>
      </c>
      <c r="B1776">
        <v>431446</v>
      </c>
      <c r="C1776" t="s">
        <v>50</v>
      </c>
      <c r="D1776" t="s">
        <v>99</v>
      </c>
      <c r="E1776">
        <v>7</v>
      </c>
      <c r="F1776" s="11">
        <v>43882011857</v>
      </c>
      <c r="G1776" s="7" t="s">
        <v>165</v>
      </c>
      <c r="H1776" t="s">
        <v>153</v>
      </c>
      <c r="I1776" t="s">
        <v>153</v>
      </c>
      <c r="J1776" t="s">
        <v>18</v>
      </c>
      <c r="K1776" s="7" t="s">
        <v>148</v>
      </c>
      <c r="L1776">
        <v>2.76</v>
      </c>
      <c r="M1776" s="12">
        <v>151</v>
      </c>
    </row>
    <row r="1777" spans="1:13" x14ac:dyDescent="0.25">
      <c r="A1777">
        <v>438822</v>
      </c>
      <c r="B1777">
        <v>431446</v>
      </c>
      <c r="C1777" t="s">
        <v>50</v>
      </c>
      <c r="D1777" t="s">
        <v>99</v>
      </c>
      <c r="E1777">
        <v>7</v>
      </c>
      <c r="F1777" s="11">
        <v>59302077</v>
      </c>
      <c r="G1777" s="7" t="s">
        <v>165</v>
      </c>
      <c r="H1777" t="s">
        <v>153</v>
      </c>
      <c r="I1777" t="s">
        <v>153</v>
      </c>
      <c r="J1777" t="s">
        <v>18</v>
      </c>
      <c r="K1777" s="7" t="s">
        <v>148</v>
      </c>
      <c r="L1777">
        <v>2.76</v>
      </c>
      <c r="M1777" s="12">
        <v>146</v>
      </c>
    </row>
    <row r="1778" spans="1:13" x14ac:dyDescent="0.25">
      <c r="A1778">
        <v>438824</v>
      </c>
      <c r="B1778">
        <v>431446</v>
      </c>
      <c r="C1778" t="s">
        <v>50</v>
      </c>
      <c r="D1778" t="s">
        <v>99</v>
      </c>
      <c r="E1778">
        <v>7</v>
      </c>
      <c r="F1778" s="11">
        <v>43882411859</v>
      </c>
      <c r="G1778" s="7" t="s">
        <v>165</v>
      </c>
      <c r="H1778" t="s">
        <v>153</v>
      </c>
      <c r="I1778" t="s">
        <v>153</v>
      </c>
      <c r="J1778" t="s">
        <v>18</v>
      </c>
      <c r="K1778" s="7" t="s">
        <v>148</v>
      </c>
      <c r="L1778">
        <v>2.76</v>
      </c>
      <c r="M1778" s="12">
        <v>0</v>
      </c>
    </row>
    <row r="1779" spans="1:13" x14ac:dyDescent="0.25">
      <c r="A1779">
        <v>438826</v>
      </c>
      <c r="B1779">
        <v>431446</v>
      </c>
      <c r="C1779" t="s">
        <v>50</v>
      </c>
      <c r="D1779" t="s">
        <v>99</v>
      </c>
      <c r="E1779">
        <v>7</v>
      </c>
      <c r="F1779" s="11">
        <v>487522</v>
      </c>
      <c r="G1779" s="7" t="s">
        <v>165</v>
      </c>
      <c r="H1779" t="s">
        <v>153</v>
      </c>
      <c r="I1779" t="s">
        <v>294</v>
      </c>
      <c r="J1779" t="s">
        <v>18</v>
      </c>
      <c r="K1779" s="7" t="s">
        <v>148</v>
      </c>
      <c r="L1779" t="s">
        <v>294</v>
      </c>
      <c r="M1779" t="s">
        <v>294</v>
      </c>
    </row>
    <row r="1780" spans="1:13" x14ac:dyDescent="0.25">
      <c r="A1780">
        <v>438828</v>
      </c>
      <c r="B1780">
        <v>431446</v>
      </c>
      <c r="C1780" t="s">
        <v>50</v>
      </c>
      <c r="D1780" t="s">
        <v>99</v>
      </c>
      <c r="E1780">
        <v>7</v>
      </c>
      <c r="F1780" s="11">
        <v>119874</v>
      </c>
      <c r="G1780" s="7" t="s">
        <v>165</v>
      </c>
      <c r="H1780" t="s">
        <v>153</v>
      </c>
      <c r="I1780" t="s">
        <v>153</v>
      </c>
      <c r="J1780" t="s">
        <v>18</v>
      </c>
      <c r="K1780" s="7" t="s">
        <v>148</v>
      </c>
      <c r="L1780">
        <v>2.76</v>
      </c>
      <c r="M1780" s="12">
        <v>86</v>
      </c>
    </row>
    <row r="1781" spans="1:13" x14ac:dyDescent="0.25">
      <c r="A1781">
        <v>438833</v>
      </c>
      <c r="B1781">
        <v>431446</v>
      </c>
      <c r="C1781" t="s">
        <v>50</v>
      </c>
      <c r="D1781" t="s">
        <v>99</v>
      </c>
      <c r="E1781">
        <v>7</v>
      </c>
      <c r="F1781" s="11">
        <v>114229622</v>
      </c>
      <c r="G1781" s="7" t="s">
        <v>170</v>
      </c>
      <c r="H1781" t="s">
        <v>153</v>
      </c>
      <c r="I1781" t="s">
        <v>153</v>
      </c>
      <c r="J1781" t="s">
        <v>18</v>
      </c>
      <c r="K1781" s="7" t="s">
        <v>148</v>
      </c>
      <c r="L1781">
        <v>2.76</v>
      </c>
      <c r="M1781" s="12">
        <v>2</v>
      </c>
    </row>
    <row r="1782" spans="1:13" x14ac:dyDescent="0.25">
      <c r="A1782">
        <v>438834</v>
      </c>
      <c r="B1782">
        <v>431446</v>
      </c>
      <c r="C1782" t="s">
        <v>50</v>
      </c>
      <c r="D1782" t="s">
        <v>99</v>
      </c>
      <c r="E1782">
        <v>7</v>
      </c>
      <c r="F1782" s="11">
        <v>114229622</v>
      </c>
      <c r="G1782" s="7" t="s">
        <v>170</v>
      </c>
      <c r="H1782" t="s">
        <v>153</v>
      </c>
      <c r="I1782" t="s">
        <v>153</v>
      </c>
      <c r="J1782" t="s">
        <v>18</v>
      </c>
      <c r="K1782" s="7" t="s">
        <v>148</v>
      </c>
      <c r="L1782">
        <v>2.76</v>
      </c>
      <c r="M1782" s="12">
        <v>2</v>
      </c>
    </row>
    <row r="1783" spans="1:13" x14ac:dyDescent="0.25">
      <c r="A1783">
        <v>438836</v>
      </c>
      <c r="B1783">
        <v>431446</v>
      </c>
      <c r="C1783" t="s">
        <v>50</v>
      </c>
      <c r="D1783" t="s">
        <v>99</v>
      </c>
      <c r="E1783">
        <v>7</v>
      </c>
      <c r="F1783" s="11">
        <v>15325</v>
      </c>
      <c r="G1783" s="7" t="s">
        <v>165</v>
      </c>
      <c r="H1783" t="s">
        <v>153</v>
      </c>
      <c r="I1783" t="s">
        <v>153</v>
      </c>
      <c r="J1783" t="s">
        <v>18</v>
      </c>
      <c r="K1783" s="7" t="s">
        <v>148</v>
      </c>
      <c r="L1783">
        <v>2.76</v>
      </c>
      <c r="M1783" s="12">
        <v>65</v>
      </c>
    </row>
    <row r="1784" spans="1:13" x14ac:dyDescent="0.25">
      <c r="A1784">
        <v>438838</v>
      </c>
      <c r="B1784">
        <v>431446</v>
      </c>
      <c r="C1784" t="s">
        <v>50</v>
      </c>
      <c r="D1784" t="s">
        <v>99</v>
      </c>
      <c r="E1784">
        <v>7</v>
      </c>
      <c r="F1784" s="11">
        <v>11867714</v>
      </c>
      <c r="G1784" s="7" t="s">
        <v>165</v>
      </c>
      <c r="H1784" t="s">
        <v>153</v>
      </c>
      <c r="I1784" t="s">
        <v>294</v>
      </c>
      <c r="J1784" t="s">
        <v>18</v>
      </c>
      <c r="K1784" s="7" t="s">
        <v>148</v>
      </c>
      <c r="L1784" t="s">
        <v>294</v>
      </c>
      <c r="M1784" t="s">
        <v>294</v>
      </c>
    </row>
    <row r="1785" spans="1:13" x14ac:dyDescent="0.25">
      <c r="A1785">
        <v>439555</v>
      </c>
      <c r="B1785">
        <v>431467</v>
      </c>
      <c r="C1785" t="s">
        <v>50</v>
      </c>
      <c r="D1785" t="s">
        <v>110</v>
      </c>
      <c r="E1785">
        <v>26</v>
      </c>
      <c r="F1785" s="11">
        <v>61007892</v>
      </c>
      <c r="G1785" s="7" t="s">
        <v>165</v>
      </c>
      <c r="H1785" t="s">
        <v>153</v>
      </c>
      <c r="I1785" t="s">
        <v>153</v>
      </c>
      <c r="J1785" t="s">
        <v>18</v>
      </c>
      <c r="K1785" s="7" t="s">
        <v>148</v>
      </c>
      <c r="L1785">
        <v>2.76</v>
      </c>
      <c r="M1785" s="12">
        <v>60</v>
      </c>
    </row>
    <row r="1786" spans="1:13" x14ac:dyDescent="0.25">
      <c r="A1786">
        <v>439557</v>
      </c>
      <c r="B1786">
        <v>431467</v>
      </c>
      <c r="C1786" t="s">
        <v>50</v>
      </c>
      <c r="D1786" t="s">
        <v>110</v>
      </c>
      <c r="E1786">
        <v>26</v>
      </c>
      <c r="F1786" s="11">
        <v>7789129524601</v>
      </c>
      <c r="G1786" s="7" t="s">
        <v>165</v>
      </c>
      <c r="H1786" t="s">
        <v>153</v>
      </c>
      <c r="I1786" t="s">
        <v>294</v>
      </c>
      <c r="J1786" t="s">
        <v>18</v>
      </c>
      <c r="K1786" s="7" t="s">
        <v>148</v>
      </c>
      <c r="L1786" t="s">
        <v>294</v>
      </c>
      <c r="M1786" t="s">
        <v>294</v>
      </c>
    </row>
    <row r="1787" spans="1:13" x14ac:dyDescent="0.25">
      <c r="A1787">
        <v>439559</v>
      </c>
      <c r="B1787">
        <v>431467</v>
      </c>
      <c r="C1787" t="s">
        <v>50</v>
      </c>
      <c r="D1787" t="s">
        <v>110</v>
      </c>
      <c r="E1787">
        <v>26</v>
      </c>
      <c r="F1787" s="11">
        <v>52322503</v>
      </c>
      <c r="G1787" s="7" t="s">
        <v>165</v>
      </c>
      <c r="H1787" t="s">
        <v>153</v>
      </c>
      <c r="I1787" t="s">
        <v>153</v>
      </c>
      <c r="J1787" t="s">
        <v>18</v>
      </c>
      <c r="K1787" s="7" t="s">
        <v>148</v>
      </c>
      <c r="L1787">
        <v>2.76</v>
      </c>
      <c r="M1787" s="12">
        <v>100</v>
      </c>
    </row>
    <row r="1788" spans="1:13" x14ac:dyDescent="0.25">
      <c r="A1788">
        <v>439569</v>
      </c>
      <c r="B1788">
        <v>431467</v>
      </c>
      <c r="C1788" t="s">
        <v>50</v>
      </c>
      <c r="D1788" t="s">
        <v>110</v>
      </c>
      <c r="E1788">
        <v>26</v>
      </c>
      <c r="F1788" s="11">
        <v>653246</v>
      </c>
      <c r="G1788" s="7" t="s">
        <v>165</v>
      </c>
      <c r="H1788" t="s">
        <v>153</v>
      </c>
      <c r="I1788" t="s">
        <v>294</v>
      </c>
      <c r="J1788" t="s">
        <v>18</v>
      </c>
      <c r="K1788" s="7" t="s">
        <v>148</v>
      </c>
      <c r="L1788" t="s">
        <v>294</v>
      </c>
      <c r="M1788" t="s">
        <v>294</v>
      </c>
    </row>
    <row r="1789" spans="1:13" x14ac:dyDescent="0.25">
      <c r="A1789">
        <v>439571</v>
      </c>
      <c r="B1789">
        <v>431467</v>
      </c>
      <c r="C1789" t="s">
        <v>50</v>
      </c>
      <c r="D1789" t="s">
        <v>110</v>
      </c>
      <c r="E1789">
        <v>26</v>
      </c>
      <c r="F1789" s="11">
        <v>85126</v>
      </c>
      <c r="G1789" s="7" t="s">
        <v>165</v>
      </c>
      <c r="H1789" t="s">
        <v>153</v>
      </c>
      <c r="I1789" t="s">
        <v>153</v>
      </c>
      <c r="J1789" t="s">
        <v>18</v>
      </c>
      <c r="K1789" s="7" t="s">
        <v>148</v>
      </c>
      <c r="L1789">
        <v>2.76</v>
      </c>
      <c r="M1789" s="12">
        <v>72</v>
      </c>
    </row>
    <row r="1790" spans="1:13" x14ac:dyDescent="0.25">
      <c r="A1790">
        <v>439573</v>
      </c>
      <c r="B1790">
        <v>431467</v>
      </c>
      <c r="C1790" t="s">
        <v>50</v>
      </c>
      <c r="D1790" t="s">
        <v>110</v>
      </c>
      <c r="E1790">
        <v>26</v>
      </c>
      <c r="F1790" s="11">
        <v>7789129081976</v>
      </c>
      <c r="G1790" s="7" t="s">
        <v>165</v>
      </c>
      <c r="H1790" t="s">
        <v>153</v>
      </c>
      <c r="I1790" t="s">
        <v>153</v>
      </c>
      <c r="J1790" t="s">
        <v>18</v>
      </c>
      <c r="K1790" s="7" t="s">
        <v>148</v>
      </c>
      <c r="L1790">
        <v>2.76</v>
      </c>
      <c r="M1790" s="12">
        <v>50</v>
      </c>
    </row>
    <row r="1791" spans="1:13" x14ac:dyDescent="0.25">
      <c r="A1791">
        <v>439575</v>
      </c>
      <c r="B1791">
        <v>431467</v>
      </c>
      <c r="C1791" t="s">
        <v>50</v>
      </c>
      <c r="D1791" t="s">
        <v>110</v>
      </c>
      <c r="E1791">
        <v>26</v>
      </c>
      <c r="F1791" s="11">
        <v>57046</v>
      </c>
      <c r="G1791" s="7" t="s">
        <v>165</v>
      </c>
      <c r="H1791" t="s">
        <v>153</v>
      </c>
      <c r="I1791" t="s">
        <v>153</v>
      </c>
      <c r="J1791" t="s">
        <v>18</v>
      </c>
      <c r="K1791" s="7" t="s">
        <v>148</v>
      </c>
      <c r="L1791">
        <v>2.76</v>
      </c>
      <c r="M1791" s="12">
        <v>130</v>
      </c>
    </row>
    <row r="1792" spans="1:13" x14ac:dyDescent="0.25">
      <c r="A1792">
        <v>439577</v>
      </c>
      <c r="B1792">
        <v>431467</v>
      </c>
      <c r="C1792" t="s">
        <v>50</v>
      </c>
      <c r="D1792" t="s">
        <v>110</v>
      </c>
      <c r="E1792">
        <v>26</v>
      </c>
      <c r="F1792" s="11">
        <v>7789074019818</v>
      </c>
      <c r="G1792" s="7" t="s">
        <v>165</v>
      </c>
      <c r="H1792" t="s">
        <v>153</v>
      </c>
      <c r="I1792" t="s">
        <v>294</v>
      </c>
      <c r="J1792" t="s">
        <v>18</v>
      </c>
      <c r="K1792" s="7" t="s">
        <v>148</v>
      </c>
      <c r="L1792" t="s">
        <v>294</v>
      </c>
      <c r="M1792" t="s">
        <v>294</v>
      </c>
    </row>
    <row r="1793" spans="1:13" x14ac:dyDescent="0.25">
      <c r="A1793">
        <v>439579</v>
      </c>
      <c r="B1793">
        <v>431467</v>
      </c>
      <c r="C1793" t="s">
        <v>50</v>
      </c>
      <c r="D1793" t="s">
        <v>110</v>
      </c>
      <c r="E1793">
        <v>26</v>
      </c>
      <c r="F1793" s="11">
        <v>22440914</v>
      </c>
      <c r="G1793" s="7" t="s">
        <v>165</v>
      </c>
      <c r="H1793" t="s">
        <v>153</v>
      </c>
      <c r="I1793" t="s">
        <v>153</v>
      </c>
      <c r="J1793" t="s">
        <v>18</v>
      </c>
      <c r="K1793" s="7" t="s">
        <v>148</v>
      </c>
      <c r="L1793">
        <v>2.76</v>
      </c>
      <c r="M1793" s="12">
        <v>155</v>
      </c>
    </row>
    <row r="1794" spans="1:13" x14ac:dyDescent="0.25">
      <c r="A1794">
        <v>439581</v>
      </c>
      <c r="B1794">
        <v>431467</v>
      </c>
      <c r="C1794" t="s">
        <v>50</v>
      </c>
      <c r="D1794" t="s">
        <v>110</v>
      </c>
      <c r="E1794">
        <v>26</v>
      </c>
      <c r="F1794" s="11">
        <v>92535700</v>
      </c>
      <c r="G1794" s="7" t="s">
        <v>165</v>
      </c>
      <c r="H1794" t="s">
        <v>153</v>
      </c>
      <c r="I1794" t="s">
        <v>153</v>
      </c>
      <c r="J1794" t="s">
        <v>18</v>
      </c>
      <c r="K1794" s="7" t="s">
        <v>148</v>
      </c>
      <c r="L1794">
        <v>2.76</v>
      </c>
      <c r="M1794" s="12">
        <v>192</v>
      </c>
    </row>
    <row r="1795" spans="1:13" x14ac:dyDescent="0.25">
      <c r="A1795">
        <v>439583</v>
      </c>
      <c r="B1795">
        <v>431467</v>
      </c>
      <c r="C1795" t="s">
        <v>50</v>
      </c>
      <c r="D1795" t="s">
        <v>110</v>
      </c>
      <c r="E1795">
        <v>26</v>
      </c>
      <c r="F1795" s="11">
        <v>85203</v>
      </c>
      <c r="G1795" s="7" t="s">
        <v>165</v>
      </c>
      <c r="H1795" t="s">
        <v>153</v>
      </c>
      <c r="I1795" t="s">
        <v>294</v>
      </c>
      <c r="J1795" t="s">
        <v>18</v>
      </c>
      <c r="K1795" s="7" t="s">
        <v>148</v>
      </c>
      <c r="L1795" t="s">
        <v>294</v>
      </c>
      <c r="M1795" t="s">
        <v>294</v>
      </c>
    </row>
    <row r="1796" spans="1:13" x14ac:dyDescent="0.25">
      <c r="A1796">
        <v>439585</v>
      </c>
      <c r="B1796">
        <v>431467</v>
      </c>
      <c r="C1796" t="s">
        <v>50</v>
      </c>
      <c r="D1796" t="s">
        <v>110</v>
      </c>
      <c r="E1796">
        <v>26</v>
      </c>
      <c r="F1796" s="11">
        <v>220420</v>
      </c>
      <c r="G1796" s="7" t="s">
        <v>165</v>
      </c>
      <c r="H1796" t="s">
        <v>153</v>
      </c>
      <c r="I1796" t="s">
        <v>153</v>
      </c>
      <c r="J1796" t="s">
        <v>18</v>
      </c>
      <c r="K1796" s="7" t="s">
        <v>148</v>
      </c>
      <c r="L1796">
        <v>2.76</v>
      </c>
      <c r="M1796" s="12">
        <v>158</v>
      </c>
    </row>
    <row r="1797" spans="1:13" x14ac:dyDescent="0.25">
      <c r="A1797">
        <v>439679</v>
      </c>
      <c r="B1797">
        <v>431474</v>
      </c>
      <c r="C1797" t="s">
        <v>50</v>
      </c>
      <c r="D1797" t="s">
        <v>101</v>
      </c>
      <c r="E1797">
        <v>68</v>
      </c>
      <c r="F1797" s="11">
        <v>39745936</v>
      </c>
      <c r="G1797" s="7" t="s">
        <v>170</v>
      </c>
      <c r="H1797" t="s">
        <v>153</v>
      </c>
      <c r="I1797" t="s">
        <v>294</v>
      </c>
      <c r="J1797" t="s">
        <v>18</v>
      </c>
      <c r="K1797" s="7" t="s">
        <v>148</v>
      </c>
      <c r="L1797" t="s">
        <v>294</v>
      </c>
      <c r="M1797" t="s">
        <v>294</v>
      </c>
    </row>
    <row r="1798" spans="1:13" x14ac:dyDescent="0.25">
      <c r="A1798">
        <v>439680</v>
      </c>
      <c r="B1798">
        <v>431474</v>
      </c>
      <c r="C1798" t="s">
        <v>50</v>
      </c>
      <c r="D1798" t="s">
        <v>101</v>
      </c>
      <c r="E1798">
        <v>68</v>
      </c>
      <c r="F1798" s="11">
        <v>39745936</v>
      </c>
      <c r="G1798" s="7" t="s">
        <v>170</v>
      </c>
      <c r="H1798" t="s">
        <v>153</v>
      </c>
      <c r="I1798" t="s">
        <v>294</v>
      </c>
      <c r="J1798" t="s">
        <v>18</v>
      </c>
      <c r="K1798" s="7" t="s">
        <v>148</v>
      </c>
      <c r="L1798" t="s">
        <v>294</v>
      </c>
      <c r="M1798" t="s">
        <v>294</v>
      </c>
    </row>
    <row r="1799" spans="1:13" x14ac:dyDescent="0.25">
      <c r="A1799">
        <v>439682</v>
      </c>
      <c r="B1799">
        <v>431474</v>
      </c>
      <c r="C1799" t="s">
        <v>50</v>
      </c>
      <c r="D1799" t="s">
        <v>101</v>
      </c>
      <c r="E1799">
        <v>68</v>
      </c>
      <c r="F1799" s="11">
        <v>237675</v>
      </c>
      <c r="G1799" s="7" t="s">
        <v>170</v>
      </c>
      <c r="H1799" t="s">
        <v>153</v>
      </c>
      <c r="I1799" t="s">
        <v>153</v>
      </c>
      <c r="J1799" t="s">
        <v>18</v>
      </c>
      <c r="K1799" s="7" t="s">
        <v>148</v>
      </c>
      <c r="L1799">
        <v>2.76</v>
      </c>
      <c r="M1799" s="12">
        <v>0</v>
      </c>
    </row>
    <row r="1800" spans="1:13" x14ac:dyDescent="0.25">
      <c r="A1800">
        <v>439683</v>
      </c>
      <c r="B1800">
        <v>431474</v>
      </c>
      <c r="C1800" t="s">
        <v>50</v>
      </c>
      <c r="D1800" t="s">
        <v>101</v>
      </c>
      <c r="E1800">
        <v>68</v>
      </c>
      <c r="F1800" s="11">
        <v>237675</v>
      </c>
      <c r="G1800" s="7" t="s">
        <v>170</v>
      </c>
      <c r="H1800" t="s">
        <v>153</v>
      </c>
      <c r="I1800" t="s">
        <v>153</v>
      </c>
      <c r="J1800" t="s">
        <v>18</v>
      </c>
      <c r="K1800" s="7" t="s">
        <v>148</v>
      </c>
      <c r="L1800">
        <v>2.76</v>
      </c>
      <c r="M1800" s="12">
        <v>0</v>
      </c>
    </row>
    <row r="1801" spans="1:13" x14ac:dyDescent="0.25">
      <c r="A1801">
        <v>439686</v>
      </c>
      <c r="B1801">
        <v>431474</v>
      </c>
      <c r="C1801" t="s">
        <v>50</v>
      </c>
      <c r="D1801" t="s">
        <v>101</v>
      </c>
      <c r="E1801">
        <v>68</v>
      </c>
      <c r="F1801" s="11">
        <v>6449161102394070</v>
      </c>
      <c r="G1801" s="7" t="s">
        <v>165</v>
      </c>
      <c r="H1801" t="s">
        <v>153</v>
      </c>
      <c r="I1801" t="s">
        <v>294</v>
      </c>
      <c r="J1801" t="s">
        <v>18</v>
      </c>
      <c r="K1801" s="7" t="s">
        <v>148</v>
      </c>
      <c r="L1801" t="s">
        <v>294</v>
      </c>
      <c r="M1801" t="s">
        <v>294</v>
      </c>
    </row>
    <row r="1802" spans="1:13" x14ac:dyDescent="0.25">
      <c r="A1802">
        <v>439688</v>
      </c>
      <c r="B1802">
        <v>431474</v>
      </c>
      <c r="C1802" t="s">
        <v>50</v>
      </c>
      <c r="D1802" t="s">
        <v>101</v>
      </c>
      <c r="E1802">
        <v>68</v>
      </c>
      <c r="F1802" s="11">
        <v>58074056</v>
      </c>
      <c r="G1802" s="7" t="s">
        <v>170</v>
      </c>
      <c r="H1802" t="s">
        <v>153</v>
      </c>
      <c r="I1802" t="s">
        <v>153</v>
      </c>
      <c r="J1802" t="s">
        <v>18</v>
      </c>
      <c r="K1802" s="7" t="s">
        <v>148</v>
      </c>
      <c r="L1802">
        <v>2.76</v>
      </c>
      <c r="M1802" s="12">
        <v>35</v>
      </c>
    </row>
    <row r="1803" spans="1:13" x14ac:dyDescent="0.25">
      <c r="A1803">
        <v>439689</v>
      </c>
      <c r="B1803">
        <v>431474</v>
      </c>
      <c r="C1803" t="s">
        <v>50</v>
      </c>
      <c r="D1803" t="s">
        <v>101</v>
      </c>
      <c r="E1803">
        <v>68</v>
      </c>
      <c r="F1803" s="11">
        <v>58074056</v>
      </c>
      <c r="G1803" s="7" t="s">
        <v>170</v>
      </c>
      <c r="H1803" t="s">
        <v>153</v>
      </c>
      <c r="I1803" t="s">
        <v>153</v>
      </c>
      <c r="J1803" t="s">
        <v>18</v>
      </c>
      <c r="K1803" s="7" t="s">
        <v>148</v>
      </c>
      <c r="L1803">
        <v>2.76</v>
      </c>
      <c r="M1803" s="12">
        <v>35</v>
      </c>
    </row>
    <row r="1804" spans="1:13" x14ac:dyDescent="0.25">
      <c r="A1804">
        <v>439691</v>
      </c>
      <c r="B1804">
        <v>431474</v>
      </c>
      <c r="C1804" t="s">
        <v>50</v>
      </c>
      <c r="D1804" t="s">
        <v>101</v>
      </c>
      <c r="E1804">
        <v>68</v>
      </c>
      <c r="F1804" s="11">
        <v>14201113</v>
      </c>
      <c r="G1804" s="7" t="s">
        <v>165</v>
      </c>
      <c r="H1804" t="s">
        <v>153</v>
      </c>
      <c r="I1804" t="s">
        <v>153</v>
      </c>
      <c r="J1804" t="s">
        <v>18</v>
      </c>
      <c r="K1804" s="7" t="s">
        <v>148</v>
      </c>
      <c r="L1804">
        <v>2.76</v>
      </c>
      <c r="M1804" s="12">
        <v>95</v>
      </c>
    </row>
    <row r="1805" spans="1:13" x14ac:dyDescent="0.25">
      <c r="A1805">
        <v>439693</v>
      </c>
      <c r="B1805">
        <v>431474</v>
      </c>
      <c r="C1805" t="s">
        <v>50</v>
      </c>
      <c r="D1805" t="s">
        <v>101</v>
      </c>
      <c r="E1805">
        <v>68</v>
      </c>
      <c r="F1805" s="11">
        <v>6449160900455730</v>
      </c>
      <c r="G1805" s="7" t="s">
        <v>165</v>
      </c>
      <c r="H1805" t="s">
        <v>153</v>
      </c>
      <c r="I1805" t="s">
        <v>294</v>
      </c>
      <c r="J1805" t="s">
        <v>18</v>
      </c>
      <c r="K1805" s="7" t="s">
        <v>148</v>
      </c>
      <c r="L1805" t="s">
        <v>294</v>
      </c>
      <c r="M1805" t="s">
        <v>294</v>
      </c>
    </row>
    <row r="1806" spans="1:13" x14ac:dyDescent="0.25">
      <c r="A1806">
        <v>439721</v>
      </c>
      <c r="B1806">
        <v>431477</v>
      </c>
      <c r="C1806" t="s">
        <v>50</v>
      </c>
      <c r="D1806" t="s">
        <v>111</v>
      </c>
      <c r="E1806">
        <v>19</v>
      </c>
      <c r="F1806" s="11">
        <v>12377191</v>
      </c>
      <c r="G1806" s="7" t="s">
        <v>165</v>
      </c>
      <c r="H1806" t="s">
        <v>153</v>
      </c>
      <c r="I1806" t="s">
        <v>153</v>
      </c>
      <c r="J1806" t="s">
        <v>18</v>
      </c>
      <c r="K1806" s="7" t="s">
        <v>148</v>
      </c>
      <c r="L1806">
        <v>2.76</v>
      </c>
      <c r="M1806" s="12">
        <v>0</v>
      </c>
    </row>
    <row r="1807" spans="1:13" x14ac:dyDescent="0.25">
      <c r="A1807">
        <v>440175</v>
      </c>
      <c r="B1807">
        <v>431487</v>
      </c>
      <c r="C1807" t="s">
        <v>50</v>
      </c>
      <c r="D1807" t="s">
        <v>88</v>
      </c>
      <c r="E1807" t="s">
        <v>112</v>
      </c>
      <c r="F1807" s="11">
        <v>233671</v>
      </c>
      <c r="G1807" s="7" t="s">
        <v>165</v>
      </c>
      <c r="H1807" t="s">
        <v>153</v>
      </c>
      <c r="I1807" t="s">
        <v>294</v>
      </c>
      <c r="J1807" t="s">
        <v>18</v>
      </c>
      <c r="K1807" s="7" t="s">
        <v>148</v>
      </c>
      <c r="L1807" t="s">
        <v>294</v>
      </c>
      <c r="M1807" t="s">
        <v>294</v>
      </c>
    </row>
    <row r="1808" spans="1:13" x14ac:dyDescent="0.25">
      <c r="A1808">
        <v>440389</v>
      </c>
      <c r="B1808">
        <v>431487</v>
      </c>
      <c r="C1808" t="s">
        <v>50</v>
      </c>
      <c r="D1808" t="s">
        <v>88</v>
      </c>
      <c r="E1808" t="s">
        <v>112</v>
      </c>
      <c r="F1808" s="11">
        <v>127875341</v>
      </c>
      <c r="G1808" s="7" t="s">
        <v>165</v>
      </c>
      <c r="H1808" t="s">
        <v>153</v>
      </c>
      <c r="I1808" t="s">
        <v>153</v>
      </c>
      <c r="J1808" t="s">
        <v>18</v>
      </c>
      <c r="K1808" s="7" t="s">
        <v>148</v>
      </c>
      <c r="L1808">
        <v>2.76</v>
      </c>
      <c r="M1808" s="12">
        <v>7</v>
      </c>
    </row>
    <row r="1809" spans="1:13" x14ac:dyDescent="0.25">
      <c r="A1809">
        <v>441295</v>
      </c>
      <c r="B1809">
        <v>431500</v>
      </c>
      <c r="C1809" t="s">
        <v>50</v>
      </c>
      <c r="D1809" t="s">
        <v>87</v>
      </c>
      <c r="E1809">
        <v>19</v>
      </c>
      <c r="F1809" s="11">
        <v>522021</v>
      </c>
      <c r="G1809" s="7" t="s">
        <v>165</v>
      </c>
      <c r="H1809" t="s">
        <v>153</v>
      </c>
      <c r="I1809" t="s">
        <v>153</v>
      </c>
      <c r="J1809" t="s">
        <v>18</v>
      </c>
      <c r="K1809" s="7" t="s">
        <v>148</v>
      </c>
      <c r="L1809">
        <v>2.76</v>
      </c>
      <c r="M1809" s="12">
        <v>400</v>
      </c>
    </row>
    <row r="1810" spans="1:13" x14ac:dyDescent="0.25">
      <c r="A1810">
        <v>441300</v>
      </c>
      <c r="B1810">
        <v>431500</v>
      </c>
      <c r="C1810" t="s">
        <v>50</v>
      </c>
      <c r="D1810" t="s">
        <v>87</v>
      </c>
      <c r="E1810">
        <v>19</v>
      </c>
      <c r="F1810" s="11">
        <v>301164</v>
      </c>
      <c r="G1810" s="7" t="s">
        <v>165</v>
      </c>
      <c r="H1810" t="s">
        <v>153</v>
      </c>
      <c r="I1810" t="s">
        <v>294</v>
      </c>
      <c r="J1810" t="s">
        <v>18</v>
      </c>
      <c r="K1810" s="7" t="s">
        <v>148</v>
      </c>
      <c r="L1810" t="s">
        <v>294</v>
      </c>
      <c r="M1810" t="s">
        <v>294</v>
      </c>
    </row>
    <row r="1811" spans="1:13" x14ac:dyDescent="0.25">
      <c r="A1811">
        <v>441302</v>
      </c>
      <c r="B1811">
        <v>431500</v>
      </c>
      <c r="C1811" t="s">
        <v>50</v>
      </c>
      <c r="D1811" t="s">
        <v>87</v>
      </c>
      <c r="E1811">
        <v>19</v>
      </c>
      <c r="F1811" s="11">
        <v>105678441302</v>
      </c>
      <c r="G1811" s="7" t="s">
        <v>165</v>
      </c>
      <c r="H1811" t="s">
        <v>153</v>
      </c>
      <c r="I1811" t="s">
        <v>153</v>
      </c>
      <c r="J1811" t="s">
        <v>18</v>
      </c>
      <c r="K1811" s="7" t="s">
        <v>148</v>
      </c>
      <c r="L1811">
        <v>2.76</v>
      </c>
      <c r="M1811" s="12">
        <v>95</v>
      </c>
    </row>
    <row r="1812" spans="1:13" x14ac:dyDescent="0.25">
      <c r="A1812">
        <v>441306</v>
      </c>
      <c r="B1812">
        <v>431500</v>
      </c>
      <c r="C1812" t="s">
        <v>50</v>
      </c>
      <c r="D1812" t="s">
        <v>87</v>
      </c>
      <c r="E1812">
        <v>19</v>
      </c>
      <c r="F1812" s="11">
        <v>2772</v>
      </c>
      <c r="G1812" s="7" t="s">
        <v>165</v>
      </c>
      <c r="H1812" t="s">
        <v>153</v>
      </c>
      <c r="I1812" t="s">
        <v>294</v>
      </c>
      <c r="J1812" t="s">
        <v>18</v>
      </c>
      <c r="K1812" s="7" t="s">
        <v>148</v>
      </c>
      <c r="L1812" t="s">
        <v>294</v>
      </c>
      <c r="M1812" t="s">
        <v>294</v>
      </c>
    </row>
    <row r="1813" spans="1:13" x14ac:dyDescent="0.25">
      <c r="A1813">
        <v>441309</v>
      </c>
      <c r="B1813">
        <v>431500</v>
      </c>
      <c r="C1813" t="s">
        <v>50</v>
      </c>
      <c r="D1813" t="s">
        <v>87</v>
      </c>
      <c r="E1813">
        <v>19</v>
      </c>
      <c r="F1813" s="11">
        <v>217559</v>
      </c>
      <c r="G1813" s="7" t="s">
        <v>165</v>
      </c>
      <c r="H1813" t="s">
        <v>153</v>
      </c>
      <c r="I1813" t="s">
        <v>153</v>
      </c>
      <c r="J1813" t="s">
        <v>18</v>
      </c>
      <c r="K1813" s="7" t="s">
        <v>148</v>
      </c>
      <c r="L1813">
        <v>2.76</v>
      </c>
      <c r="M1813" s="12">
        <v>201</v>
      </c>
    </row>
    <row r="1814" spans="1:13" x14ac:dyDescent="0.25">
      <c r="A1814">
        <v>441311</v>
      </c>
      <c r="B1814">
        <v>431500</v>
      </c>
      <c r="C1814" t="s">
        <v>50</v>
      </c>
      <c r="D1814" t="s">
        <v>87</v>
      </c>
      <c r="E1814">
        <v>19</v>
      </c>
      <c r="F1814" s="11">
        <v>69082905</v>
      </c>
      <c r="G1814" s="7" t="s">
        <v>165</v>
      </c>
      <c r="H1814" t="s">
        <v>153</v>
      </c>
      <c r="I1814" t="s">
        <v>294</v>
      </c>
      <c r="J1814" t="s">
        <v>18</v>
      </c>
      <c r="K1814" s="7" t="s">
        <v>148</v>
      </c>
      <c r="L1814" t="s">
        <v>294</v>
      </c>
      <c r="M1814" t="s">
        <v>294</v>
      </c>
    </row>
    <row r="1815" spans="1:13" x14ac:dyDescent="0.25">
      <c r="A1815">
        <v>441313</v>
      </c>
      <c r="B1815">
        <v>431500</v>
      </c>
      <c r="C1815" t="s">
        <v>50</v>
      </c>
      <c r="D1815" t="s">
        <v>87</v>
      </c>
      <c r="E1815">
        <v>19</v>
      </c>
      <c r="F1815" s="11">
        <v>104165559</v>
      </c>
      <c r="G1815" s="7" t="s">
        <v>165</v>
      </c>
      <c r="H1815" t="s">
        <v>153</v>
      </c>
      <c r="I1815" t="s">
        <v>153</v>
      </c>
      <c r="J1815" t="s">
        <v>18</v>
      </c>
      <c r="K1815" s="7" t="s">
        <v>148</v>
      </c>
      <c r="L1815">
        <v>2.76</v>
      </c>
      <c r="M1815" s="12">
        <v>72</v>
      </c>
    </row>
    <row r="1816" spans="1:13" x14ac:dyDescent="0.25">
      <c r="A1816">
        <v>441315</v>
      </c>
      <c r="B1816">
        <v>431500</v>
      </c>
      <c r="C1816" t="s">
        <v>50</v>
      </c>
      <c r="D1816" t="s">
        <v>87</v>
      </c>
      <c r="E1816">
        <v>19</v>
      </c>
      <c r="F1816" s="11">
        <v>649161002362732</v>
      </c>
      <c r="G1816" s="7" t="s">
        <v>165</v>
      </c>
      <c r="H1816" t="s">
        <v>153</v>
      </c>
      <c r="I1816" t="s">
        <v>153</v>
      </c>
      <c r="J1816" t="s">
        <v>18</v>
      </c>
      <c r="K1816" s="7" t="s">
        <v>148</v>
      </c>
      <c r="L1816">
        <v>2.76</v>
      </c>
      <c r="M1816" s="12">
        <v>116</v>
      </c>
    </row>
    <row r="1817" spans="1:13" x14ac:dyDescent="0.25">
      <c r="A1817">
        <v>441317</v>
      </c>
      <c r="B1817">
        <v>431500</v>
      </c>
      <c r="C1817" t="s">
        <v>50</v>
      </c>
      <c r="D1817" t="s">
        <v>87</v>
      </c>
      <c r="E1817">
        <v>19</v>
      </c>
      <c r="F1817" s="11">
        <v>44131713508</v>
      </c>
      <c r="G1817" s="7" t="s">
        <v>165</v>
      </c>
      <c r="H1817" t="s">
        <v>153</v>
      </c>
      <c r="I1817" t="s">
        <v>153</v>
      </c>
      <c r="J1817" t="s">
        <v>18</v>
      </c>
      <c r="K1817" s="7" t="s">
        <v>148</v>
      </c>
      <c r="L1817">
        <v>2.76</v>
      </c>
      <c r="M1817" s="12">
        <v>132</v>
      </c>
    </row>
    <row r="1818" spans="1:13" x14ac:dyDescent="0.25">
      <c r="A1818">
        <v>441320</v>
      </c>
      <c r="B1818">
        <v>431500</v>
      </c>
      <c r="C1818" t="s">
        <v>50</v>
      </c>
      <c r="D1818" t="s">
        <v>87</v>
      </c>
      <c r="E1818">
        <v>19</v>
      </c>
      <c r="F1818" s="11">
        <v>7791027024965</v>
      </c>
      <c r="G1818" s="7" t="s">
        <v>165</v>
      </c>
      <c r="H1818" t="s">
        <v>153</v>
      </c>
      <c r="I1818" t="s">
        <v>294</v>
      </c>
      <c r="J1818" t="s">
        <v>18</v>
      </c>
      <c r="K1818" s="7" t="s">
        <v>148</v>
      </c>
      <c r="L1818" t="s">
        <v>294</v>
      </c>
      <c r="M1818" t="s">
        <v>294</v>
      </c>
    </row>
    <row r="1819" spans="1:13" x14ac:dyDescent="0.25">
      <c r="A1819">
        <v>441324</v>
      </c>
      <c r="B1819">
        <v>431500</v>
      </c>
      <c r="C1819" t="s">
        <v>50</v>
      </c>
      <c r="D1819" t="s">
        <v>87</v>
      </c>
      <c r="E1819">
        <v>19</v>
      </c>
      <c r="F1819" s="11">
        <v>1501549613512</v>
      </c>
      <c r="G1819" s="7" t="s">
        <v>165</v>
      </c>
      <c r="H1819" t="s">
        <v>153</v>
      </c>
      <c r="I1819" t="s">
        <v>153</v>
      </c>
      <c r="J1819" t="s">
        <v>18</v>
      </c>
      <c r="K1819" s="7" t="s">
        <v>148</v>
      </c>
      <c r="L1819">
        <v>2.76</v>
      </c>
      <c r="M1819" s="12">
        <v>50</v>
      </c>
    </row>
    <row r="1820" spans="1:13" x14ac:dyDescent="0.25">
      <c r="A1820">
        <v>441326</v>
      </c>
      <c r="B1820">
        <v>431500</v>
      </c>
      <c r="C1820" t="s">
        <v>50</v>
      </c>
      <c r="D1820" t="s">
        <v>87</v>
      </c>
      <c r="E1820">
        <v>19</v>
      </c>
      <c r="F1820" s="11">
        <v>443631</v>
      </c>
      <c r="G1820" s="7" t="s">
        <v>165</v>
      </c>
      <c r="H1820" t="s">
        <v>153</v>
      </c>
      <c r="I1820" t="s">
        <v>153</v>
      </c>
      <c r="J1820" t="s">
        <v>18</v>
      </c>
      <c r="K1820" s="7" t="s">
        <v>148</v>
      </c>
      <c r="L1820">
        <v>2.76</v>
      </c>
      <c r="M1820" s="12">
        <v>40</v>
      </c>
    </row>
    <row r="1821" spans="1:13" x14ac:dyDescent="0.25">
      <c r="A1821">
        <v>441328</v>
      </c>
      <c r="B1821">
        <v>431500</v>
      </c>
      <c r="C1821" t="s">
        <v>50</v>
      </c>
      <c r="D1821" t="s">
        <v>87</v>
      </c>
      <c r="E1821">
        <v>19</v>
      </c>
      <c r="F1821" s="11">
        <v>32008</v>
      </c>
      <c r="G1821" s="7" t="s">
        <v>165</v>
      </c>
      <c r="H1821" t="s">
        <v>153</v>
      </c>
      <c r="I1821" t="s">
        <v>153</v>
      </c>
      <c r="J1821" t="s">
        <v>18</v>
      </c>
      <c r="K1821" s="7" t="s">
        <v>148</v>
      </c>
      <c r="L1821">
        <v>2.76</v>
      </c>
      <c r="M1821" s="12">
        <v>154</v>
      </c>
    </row>
    <row r="1822" spans="1:13" x14ac:dyDescent="0.25">
      <c r="A1822">
        <v>441330</v>
      </c>
      <c r="B1822">
        <v>431501</v>
      </c>
      <c r="C1822" t="s">
        <v>50</v>
      </c>
      <c r="D1822" t="s">
        <v>89</v>
      </c>
      <c r="E1822">
        <v>28</v>
      </c>
      <c r="F1822" s="11">
        <v>11074129091105</v>
      </c>
      <c r="G1822" s="7" t="s">
        <v>165</v>
      </c>
      <c r="H1822" t="s">
        <v>153</v>
      </c>
      <c r="I1822" t="s">
        <v>153</v>
      </c>
      <c r="J1822" t="s">
        <v>18</v>
      </c>
      <c r="K1822" s="7" t="s">
        <v>148</v>
      </c>
      <c r="L1822">
        <v>2.76</v>
      </c>
      <c r="M1822" s="12">
        <v>430</v>
      </c>
    </row>
    <row r="1823" spans="1:13" x14ac:dyDescent="0.25">
      <c r="A1823">
        <v>441332</v>
      </c>
      <c r="B1823">
        <v>431501</v>
      </c>
      <c r="C1823" t="s">
        <v>50</v>
      </c>
      <c r="D1823" t="s">
        <v>89</v>
      </c>
      <c r="E1823">
        <v>28</v>
      </c>
      <c r="F1823" s="11">
        <v>274744</v>
      </c>
      <c r="G1823" s="7" t="s">
        <v>165</v>
      </c>
      <c r="H1823" t="s">
        <v>153</v>
      </c>
      <c r="I1823" t="s">
        <v>153</v>
      </c>
      <c r="J1823" t="s">
        <v>18</v>
      </c>
      <c r="K1823" s="7" t="s">
        <v>148</v>
      </c>
      <c r="L1823">
        <v>2.76</v>
      </c>
      <c r="M1823" s="12">
        <v>224</v>
      </c>
    </row>
    <row r="1824" spans="1:13" x14ac:dyDescent="0.25">
      <c r="A1824">
        <v>441334</v>
      </c>
      <c r="B1824">
        <v>431501</v>
      </c>
      <c r="C1824" t="s">
        <v>50</v>
      </c>
      <c r="D1824" t="s">
        <v>89</v>
      </c>
      <c r="E1824">
        <v>28</v>
      </c>
      <c r="F1824" s="11">
        <v>649161002393965</v>
      </c>
      <c r="G1824" s="7" t="s">
        <v>165</v>
      </c>
      <c r="H1824" t="s">
        <v>153</v>
      </c>
      <c r="I1824" t="s">
        <v>294</v>
      </c>
      <c r="J1824" t="s">
        <v>18</v>
      </c>
      <c r="K1824" s="7" t="s">
        <v>148</v>
      </c>
      <c r="L1824" t="s">
        <v>294</v>
      </c>
      <c r="M1824" t="s">
        <v>294</v>
      </c>
    </row>
    <row r="1825" spans="1:13" x14ac:dyDescent="0.25">
      <c r="A1825">
        <v>441336</v>
      </c>
      <c r="B1825">
        <v>431501</v>
      </c>
      <c r="C1825" t="s">
        <v>50</v>
      </c>
      <c r="D1825" t="s">
        <v>89</v>
      </c>
      <c r="E1825">
        <v>28</v>
      </c>
      <c r="F1825" s="11">
        <v>274043</v>
      </c>
      <c r="G1825" s="7" t="s">
        <v>165</v>
      </c>
      <c r="H1825" t="s">
        <v>153</v>
      </c>
      <c r="I1825" t="s">
        <v>153</v>
      </c>
      <c r="J1825" t="s">
        <v>18</v>
      </c>
      <c r="K1825" s="7" t="s">
        <v>148</v>
      </c>
      <c r="L1825">
        <v>2.76</v>
      </c>
      <c r="M1825" s="12">
        <v>406</v>
      </c>
    </row>
    <row r="1826" spans="1:13" x14ac:dyDescent="0.25">
      <c r="A1826">
        <v>441338</v>
      </c>
      <c r="B1826">
        <v>431501</v>
      </c>
      <c r="C1826" t="s">
        <v>50</v>
      </c>
      <c r="D1826" t="s">
        <v>89</v>
      </c>
      <c r="E1826">
        <v>28</v>
      </c>
      <c r="F1826" s="11">
        <v>56306</v>
      </c>
      <c r="G1826" s="7" t="s">
        <v>165</v>
      </c>
      <c r="H1826" t="s">
        <v>153</v>
      </c>
      <c r="I1826" t="s">
        <v>153</v>
      </c>
      <c r="J1826" t="s">
        <v>18</v>
      </c>
      <c r="K1826" s="7" t="s">
        <v>148</v>
      </c>
      <c r="L1826">
        <v>2.76</v>
      </c>
      <c r="M1826" s="12">
        <v>311</v>
      </c>
    </row>
    <row r="1827" spans="1:13" x14ac:dyDescent="0.25">
      <c r="A1827">
        <v>441340</v>
      </c>
      <c r="B1827">
        <v>431501</v>
      </c>
      <c r="C1827" t="s">
        <v>50</v>
      </c>
      <c r="D1827" t="s">
        <v>89</v>
      </c>
      <c r="E1827">
        <v>28</v>
      </c>
      <c r="F1827" s="11">
        <v>22439017</v>
      </c>
      <c r="G1827" s="7" t="s">
        <v>165</v>
      </c>
      <c r="H1827" t="s">
        <v>153</v>
      </c>
      <c r="I1827" t="s">
        <v>294</v>
      </c>
      <c r="J1827" t="s">
        <v>18</v>
      </c>
      <c r="K1827" s="7" t="s">
        <v>148</v>
      </c>
      <c r="L1827" t="s">
        <v>294</v>
      </c>
      <c r="M1827" t="s">
        <v>294</v>
      </c>
    </row>
    <row r="1828" spans="1:13" x14ac:dyDescent="0.25">
      <c r="A1828">
        <v>441342</v>
      </c>
      <c r="B1828">
        <v>431501</v>
      </c>
      <c r="C1828" t="s">
        <v>50</v>
      </c>
      <c r="D1828" t="s">
        <v>89</v>
      </c>
      <c r="E1828">
        <v>28</v>
      </c>
      <c r="F1828" s="11">
        <v>13521287</v>
      </c>
      <c r="G1828" s="7" t="s">
        <v>165</v>
      </c>
      <c r="H1828" t="s">
        <v>153</v>
      </c>
      <c r="I1828" t="s">
        <v>294</v>
      </c>
      <c r="J1828" t="s">
        <v>18</v>
      </c>
      <c r="K1828" s="7" t="s">
        <v>148</v>
      </c>
      <c r="L1828" t="s">
        <v>294</v>
      </c>
      <c r="M1828" t="s">
        <v>294</v>
      </c>
    </row>
    <row r="1829" spans="1:13" x14ac:dyDescent="0.25">
      <c r="A1829">
        <v>441344</v>
      </c>
      <c r="B1829">
        <v>431501</v>
      </c>
      <c r="C1829" t="s">
        <v>50</v>
      </c>
      <c r="D1829" t="s">
        <v>89</v>
      </c>
      <c r="E1829">
        <v>28</v>
      </c>
      <c r="F1829" s="11" t="s">
        <v>239</v>
      </c>
      <c r="G1829" s="7" t="s">
        <v>165</v>
      </c>
      <c r="H1829" t="s">
        <v>153</v>
      </c>
      <c r="I1829" t="s">
        <v>294</v>
      </c>
      <c r="J1829" t="s">
        <v>18</v>
      </c>
      <c r="K1829" s="7" t="s">
        <v>148</v>
      </c>
      <c r="L1829" t="s">
        <v>294</v>
      </c>
      <c r="M1829" t="s">
        <v>294</v>
      </c>
    </row>
    <row r="1830" spans="1:13" x14ac:dyDescent="0.25">
      <c r="A1830">
        <v>441346</v>
      </c>
      <c r="B1830">
        <v>431501</v>
      </c>
      <c r="C1830" t="s">
        <v>50</v>
      </c>
      <c r="D1830" t="s">
        <v>89</v>
      </c>
      <c r="E1830">
        <v>28</v>
      </c>
      <c r="F1830" s="11">
        <v>314638</v>
      </c>
      <c r="G1830" s="7" t="s">
        <v>165</v>
      </c>
      <c r="H1830" t="s">
        <v>153</v>
      </c>
      <c r="I1830" t="s">
        <v>153</v>
      </c>
      <c r="J1830" t="s">
        <v>18</v>
      </c>
      <c r="K1830" s="7" t="s">
        <v>148</v>
      </c>
      <c r="L1830">
        <v>2.76</v>
      </c>
      <c r="M1830" s="12">
        <v>345</v>
      </c>
    </row>
    <row r="1831" spans="1:13" x14ac:dyDescent="0.25">
      <c r="A1831">
        <v>441348</v>
      </c>
      <c r="B1831">
        <v>431501</v>
      </c>
      <c r="C1831" t="s">
        <v>50</v>
      </c>
      <c r="D1831" t="s">
        <v>89</v>
      </c>
      <c r="E1831">
        <v>28</v>
      </c>
      <c r="F1831" s="11">
        <v>44134813524</v>
      </c>
      <c r="G1831" s="7" t="s">
        <v>165</v>
      </c>
      <c r="H1831" t="s">
        <v>153</v>
      </c>
      <c r="I1831" t="s">
        <v>153</v>
      </c>
      <c r="J1831" t="s">
        <v>18</v>
      </c>
      <c r="K1831" s="7" t="s">
        <v>148</v>
      </c>
      <c r="L1831">
        <v>2.76</v>
      </c>
      <c r="M1831" s="12">
        <v>347</v>
      </c>
    </row>
    <row r="1832" spans="1:13" x14ac:dyDescent="0.25">
      <c r="A1832">
        <v>441350</v>
      </c>
      <c r="B1832">
        <v>431501</v>
      </c>
      <c r="C1832" t="s">
        <v>50</v>
      </c>
      <c r="D1832" t="s">
        <v>89</v>
      </c>
      <c r="E1832">
        <v>28</v>
      </c>
      <c r="F1832" s="11" t="s">
        <v>240</v>
      </c>
      <c r="G1832" s="7" t="s">
        <v>165</v>
      </c>
      <c r="H1832" t="s">
        <v>153</v>
      </c>
      <c r="I1832" t="s">
        <v>153</v>
      </c>
      <c r="J1832" t="s">
        <v>18</v>
      </c>
      <c r="K1832" s="7" t="s">
        <v>148</v>
      </c>
      <c r="L1832">
        <v>2.76</v>
      </c>
      <c r="M1832" s="12">
        <v>342</v>
      </c>
    </row>
    <row r="1833" spans="1:13" x14ac:dyDescent="0.25">
      <c r="A1833">
        <v>441352</v>
      </c>
      <c r="B1833">
        <v>431501</v>
      </c>
      <c r="C1833" t="s">
        <v>50</v>
      </c>
      <c r="D1833" t="s">
        <v>89</v>
      </c>
      <c r="E1833">
        <v>28</v>
      </c>
      <c r="F1833" s="11">
        <v>15010320</v>
      </c>
      <c r="G1833" s="7" t="s">
        <v>165</v>
      </c>
      <c r="H1833" t="s">
        <v>153</v>
      </c>
      <c r="I1833" t="s">
        <v>294</v>
      </c>
      <c r="J1833" t="s">
        <v>18</v>
      </c>
      <c r="K1833" s="7" t="s">
        <v>148</v>
      </c>
      <c r="L1833" t="s">
        <v>294</v>
      </c>
      <c r="M1833" t="s">
        <v>294</v>
      </c>
    </row>
    <row r="1834" spans="1:13" x14ac:dyDescent="0.25">
      <c r="A1834">
        <v>441612</v>
      </c>
      <c r="B1834">
        <v>431508</v>
      </c>
      <c r="C1834" t="s">
        <v>50</v>
      </c>
      <c r="D1834" t="s">
        <v>113</v>
      </c>
      <c r="E1834">
        <v>6</v>
      </c>
      <c r="F1834" s="11">
        <v>2696761</v>
      </c>
      <c r="G1834" s="7" t="s">
        <v>165</v>
      </c>
      <c r="H1834" t="s">
        <v>153</v>
      </c>
      <c r="I1834" t="s">
        <v>153</v>
      </c>
      <c r="J1834" t="s">
        <v>18</v>
      </c>
      <c r="K1834" s="7" t="s">
        <v>148</v>
      </c>
      <c r="L1834">
        <v>2.76</v>
      </c>
      <c r="M1834" s="12">
        <v>469</v>
      </c>
    </row>
    <row r="1835" spans="1:13" x14ac:dyDescent="0.25">
      <c r="A1835">
        <v>441616</v>
      </c>
      <c r="B1835">
        <v>431508</v>
      </c>
      <c r="C1835" t="s">
        <v>50</v>
      </c>
      <c r="D1835" t="s">
        <v>113</v>
      </c>
      <c r="E1835">
        <v>6</v>
      </c>
      <c r="F1835" s="11">
        <v>378017</v>
      </c>
      <c r="G1835" s="7" t="s">
        <v>165</v>
      </c>
      <c r="H1835" t="s">
        <v>153</v>
      </c>
      <c r="I1835" t="s">
        <v>153</v>
      </c>
      <c r="J1835" t="s">
        <v>18</v>
      </c>
      <c r="K1835" s="7" t="s">
        <v>148</v>
      </c>
      <c r="L1835">
        <v>2.76</v>
      </c>
      <c r="M1835" s="12">
        <v>168</v>
      </c>
    </row>
    <row r="1836" spans="1:13" x14ac:dyDescent="0.25">
      <c r="A1836">
        <v>441618</v>
      </c>
      <c r="B1836">
        <v>431508</v>
      </c>
      <c r="C1836" t="s">
        <v>50</v>
      </c>
      <c r="D1836" t="s">
        <v>113</v>
      </c>
      <c r="E1836">
        <v>6</v>
      </c>
      <c r="F1836" s="11">
        <v>328512</v>
      </c>
      <c r="G1836" s="7" t="s">
        <v>165</v>
      </c>
      <c r="H1836" t="s">
        <v>153</v>
      </c>
      <c r="I1836" t="s">
        <v>153</v>
      </c>
      <c r="J1836" t="s">
        <v>18</v>
      </c>
      <c r="K1836" s="7" t="s">
        <v>148</v>
      </c>
      <c r="L1836">
        <v>2.76</v>
      </c>
      <c r="M1836" s="12">
        <v>552</v>
      </c>
    </row>
    <row r="1837" spans="1:13" x14ac:dyDescent="0.25">
      <c r="A1837">
        <v>441620</v>
      </c>
      <c r="B1837">
        <v>431508</v>
      </c>
      <c r="C1837" t="s">
        <v>50</v>
      </c>
      <c r="D1837" t="s">
        <v>113</v>
      </c>
      <c r="E1837">
        <v>6</v>
      </c>
      <c r="F1837" s="11">
        <v>3695145</v>
      </c>
      <c r="G1837" s="7" t="s">
        <v>165</v>
      </c>
      <c r="H1837" t="s">
        <v>153</v>
      </c>
      <c r="I1837" t="s">
        <v>153</v>
      </c>
      <c r="J1837" t="s">
        <v>18</v>
      </c>
      <c r="K1837" s="7" t="s">
        <v>148</v>
      </c>
      <c r="L1837">
        <v>2.76</v>
      </c>
      <c r="M1837" s="12">
        <v>197</v>
      </c>
    </row>
    <row r="1838" spans="1:13" x14ac:dyDescent="0.25">
      <c r="A1838">
        <v>441622</v>
      </c>
      <c r="B1838">
        <v>431508</v>
      </c>
      <c r="C1838" t="s">
        <v>50</v>
      </c>
      <c r="D1838" t="s">
        <v>113</v>
      </c>
      <c r="E1838">
        <v>6</v>
      </c>
      <c r="F1838" s="11">
        <v>649161002396775</v>
      </c>
      <c r="G1838" s="7" t="s">
        <v>165</v>
      </c>
      <c r="H1838" t="s">
        <v>153</v>
      </c>
      <c r="I1838" t="s">
        <v>153</v>
      </c>
      <c r="J1838" t="s">
        <v>18</v>
      </c>
      <c r="K1838" s="7" t="s">
        <v>148</v>
      </c>
      <c r="L1838">
        <v>2.76</v>
      </c>
      <c r="M1838" s="12">
        <v>167</v>
      </c>
    </row>
    <row r="1839" spans="1:13" x14ac:dyDescent="0.25">
      <c r="A1839">
        <v>441626</v>
      </c>
      <c r="B1839">
        <v>431508</v>
      </c>
      <c r="C1839" t="s">
        <v>50</v>
      </c>
      <c r="D1839" t="s">
        <v>113</v>
      </c>
      <c r="E1839">
        <v>6</v>
      </c>
      <c r="F1839" s="11">
        <v>66416</v>
      </c>
      <c r="G1839" s="7" t="s">
        <v>165</v>
      </c>
      <c r="H1839" t="s">
        <v>153</v>
      </c>
      <c r="I1839" t="s">
        <v>153</v>
      </c>
      <c r="J1839" t="s">
        <v>18</v>
      </c>
      <c r="K1839" s="7" t="s">
        <v>148</v>
      </c>
      <c r="L1839">
        <v>2.76</v>
      </c>
      <c r="M1839" s="12">
        <v>390</v>
      </c>
    </row>
    <row r="1840" spans="1:13" x14ac:dyDescent="0.25">
      <c r="A1840">
        <v>441628</v>
      </c>
      <c r="B1840">
        <v>431508</v>
      </c>
      <c r="C1840" t="s">
        <v>50</v>
      </c>
      <c r="D1840" t="s">
        <v>113</v>
      </c>
      <c r="E1840">
        <v>6</v>
      </c>
      <c r="F1840" s="11">
        <v>284513</v>
      </c>
      <c r="G1840" s="7" t="s">
        <v>165</v>
      </c>
      <c r="H1840" t="s">
        <v>153</v>
      </c>
      <c r="I1840" t="s">
        <v>153</v>
      </c>
      <c r="J1840" t="s">
        <v>18</v>
      </c>
      <c r="K1840" s="7" t="s">
        <v>148</v>
      </c>
      <c r="L1840">
        <v>2.76</v>
      </c>
      <c r="M1840" s="12">
        <v>194</v>
      </c>
    </row>
    <row r="1841" spans="1:13" x14ac:dyDescent="0.25">
      <c r="A1841">
        <v>441876</v>
      </c>
      <c r="B1841">
        <v>431513</v>
      </c>
      <c r="C1841" t="s">
        <v>50</v>
      </c>
      <c r="D1841" t="s">
        <v>86</v>
      </c>
      <c r="E1841">
        <v>4</v>
      </c>
      <c r="F1841" s="11" t="s">
        <v>241</v>
      </c>
      <c r="G1841" s="7" t="s">
        <v>165</v>
      </c>
      <c r="H1841" t="s">
        <v>153</v>
      </c>
      <c r="I1841" t="s">
        <v>153</v>
      </c>
      <c r="J1841" t="s">
        <v>18</v>
      </c>
      <c r="K1841" s="7" t="s">
        <v>148</v>
      </c>
      <c r="L1841">
        <v>2.76</v>
      </c>
      <c r="M1841" s="12">
        <v>62</v>
      </c>
    </row>
    <row r="1842" spans="1:13" x14ac:dyDescent="0.25">
      <c r="A1842">
        <v>441878</v>
      </c>
      <c r="B1842">
        <v>431513</v>
      </c>
      <c r="C1842" t="s">
        <v>50</v>
      </c>
      <c r="D1842" t="s">
        <v>86</v>
      </c>
      <c r="E1842">
        <v>4</v>
      </c>
      <c r="F1842" s="11">
        <v>169551</v>
      </c>
      <c r="G1842" s="7" t="s">
        <v>165</v>
      </c>
      <c r="H1842" t="s">
        <v>153</v>
      </c>
      <c r="I1842" t="s">
        <v>294</v>
      </c>
      <c r="J1842" t="s">
        <v>18</v>
      </c>
      <c r="K1842" s="7" t="s">
        <v>148</v>
      </c>
      <c r="L1842" t="s">
        <v>294</v>
      </c>
      <c r="M1842" t="s">
        <v>294</v>
      </c>
    </row>
    <row r="1843" spans="1:13" x14ac:dyDescent="0.25">
      <c r="A1843">
        <v>441880</v>
      </c>
      <c r="B1843">
        <v>431513</v>
      </c>
      <c r="C1843" t="s">
        <v>50</v>
      </c>
      <c r="D1843" t="s">
        <v>86</v>
      </c>
      <c r="E1843">
        <v>4</v>
      </c>
      <c r="F1843" s="11" t="s">
        <v>242</v>
      </c>
      <c r="G1843" s="7" t="s">
        <v>165</v>
      </c>
      <c r="H1843" t="s">
        <v>153</v>
      </c>
      <c r="I1843" t="s">
        <v>153</v>
      </c>
      <c r="J1843" t="s">
        <v>18</v>
      </c>
      <c r="K1843" s="7" t="s">
        <v>148</v>
      </c>
      <c r="L1843">
        <v>2.76</v>
      </c>
      <c r="M1843" s="12">
        <v>100</v>
      </c>
    </row>
    <row r="1844" spans="1:13" x14ac:dyDescent="0.25">
      <c r="A1844">
        <v>441882</v>
      </c>
      <c r="B1844">
        <v>431513</v>
      </c>
      <c r="C1844" t="s">
        <v>50</v>
      </c>
      <c r="D1844" t="s">
        <v>86</v>
      </c>
      <c r="E1844">
        <v>4</v>
      </c>
      <c r="F1844" s="11">
        <v>13220</v>
      </c>
      <c r="G1844" s="7" t="s">
        <v>165</v>
      </c>
      <c r="H1844" t="s">
        <v>153</v>
      </c>
      <c r="I1844" t="s">
        <v>153</v>
      </c>
      <c r="J1844" t="s">
        <v>18</v>
      </c>
      <c r="K1844" s="7" t="s">
        <v>148</v>
      </c>
      <c r="L1844">
        <v>2.76</v>
      </c>
      <c r="M1844" s="12">
        <v>1080</v>
      </c>
    </row>
    <row r="1845" spans="1:13" x14ac:dyDescent="0.25">
      <c r="A1845">
        <v>441885</v>
      </c>
      <c r="B1845">
        <v>431513</v>
      </c>
      <c r="C1845" t="s">
        <v>50</v>
      </c>
      <c r="D1845" t="s">
        <v>86</v>
      </c>
      <c r="E1845">
        <v>4</v>
      </c>
      <c r="F1845" s="11">
        <v>728403</v>
      </c>
      <c r="G1845" s="7" t="s">
        <v>165</v>
      </c>
      <c r="H1845" t="s">
        <v>153</v>
      </c>
      <c r="I1845" t="s">
        <v>294</v>
      </c>
      <c r="J1845" t="s">
        <v>18</v>
      </c>
      <c r="K1845" s="7" t="s">
        <v>148</v>
      </c>
      <c r="L1845" t="s">
        <v>294</v>
      </c>
      <c r="M1845" t="s">
        <v>294</v>
      </c>
    </row>
    <row r="1846" spans="1:13" x14ac:dyDescent="0.25">
      <c r="A1846">
        <v>441887</v>
      </c>
      <c r="B1846">
        <v>431513</v>
      </c>
      <c r="C1846" t="s">
        <v>50</v>
      </c>
      <c r="D1846" t="s">
        <v>86</v>
      </c>
      <c r="E1846">
        <v>4</v>
      </c>
      <c r="F1846" s="11">
        <v>119080798</v>
      </c>
      <c r="G1846" s="7" t="s">
        <v>165</v>
      </c>
      <c r="H1846" t="s">
        <v>153</v>
      </c>
      <c r="I1846" t="s">
        <v>153</v>
      </c>
      <c r="J1846" t="s">
        <v>18</v>
      </c>
      <c r="K1846" s="7" t="s">
        <v>148</v>
      </c>
      <c r="L1846">
        <v>2.76</v>
      </c>
      <c r="M1846" s="12">
        <v>267</v>
      </c>
    </row>
    <row r="1847" spans="1:13" x14ac:dyDescent="0.25">
      <c r="A1847">
        <v>441889</v>
      </c>
      <c r="B1847">
        <v>431513</v>
      </c>
      <c r="C1847" t="s">
        <v>50</v>
      </c>
      <c r="D1847" t="s">
        <v>86</v>
      </c>
      <c r="E1847">
        <v>4</v>
      </c>
      <c r="F1847" s="11">
        <v>169758</v>
      </c>
      <c r="G1847" s="7" t="s">
        <v>165</v>
      </c>
      <c r="H1847" t="s">
        <v>153</v>
      </c>
      <c r="I1847" t="s">
        <v>153</v>
      </c>
      <c r="J1847" t="s">
        <v>18</v>
      </c>
      <c r="K1847" s="7" t="s">
        <v>148</v>
      </c>
      <c r="L1847">
        <v>2.76</v>
      </c>
      <c r="M1847" s="12">
        <v>169</v>
      </c>
    </row>
    <row r="1848" spans="1:13" x14ac:dyDescent="0.25">
      <c r="A1848">
        <v>441891</v>
      </c>
      <c r="B1848">
        <v>431513</v>
      </c>
      <c r="C1848" t="s">
        <v>50</v>
      </c>
      <c r="D1848" t="s">
        <v>86</v>
      </c>
      <c r="E1848">
        <v>4</v>
      </c>
      <c r="F1848" s="11">
        <v>55155804200</v>
      </c>
      <c r="G1848" s="7" t="s">
        <v>165</v>
      </c>
      <c r="H1848" t="s">
        <v>153</v>
      </c>
      <c r="I1848" t="s">
        <v>153</v>
      </c>
      <c r="J1848" t="s">
        <v>18</v>
      </c>
      <c r="K1848" s="7" t="s">
        <v>148</v>
      </c>
      <c r="L1848">
        <v>2.76</v>
      </c>
      <c r="M1848" s="12">
        <v>109</v>
      </c>
    </row>
    <row r="1849" spans="1:13" x14ac:dyDescent="0.25">
      <c r="A1849">
        <v>441893</v>
      </c>
      <c r="B1849">
        <v>431513</v>
      </c>
      <c r="C1849" t="s">
        <v>50</v>
      </c>
      <c r="D1849" t="s">
        <v>86</v>
      </c>
      <c r="E1849">
        <v>4</v>
      </c>
      <c r="F1849" s="11">
        <v>13830410</v>
      </c>
      <c r="G1849" s="7" t="s">
        <v>165</v>
      </c>
      <c r="H1849" t="s">
        <v>153</v>
      </c>
      <c r="I1849" t="s">
        <v>153</v>
      </c>
      <c r="J1849" t="s">
        <v>18</v>
      </c>
      <c r="K1849" s="7" t="s">
        <v>148</v>
      </c>
      <c r="L1849">
        <v>2.76</v>
      </c>
      <c r="M1849" s="12">
        <v>5</v>
      </c>
    </row>
    <row r="1850" spans="1:13" x14ac:dyDescent="0.25">
      <c r="A1850">
        <v>441895</v>
      </c>
      <c r="B1850">
        <v>431513</v>
      </c>
      <c r="C1850" t="s">
        <v>50</v>
      </c>
      <c r="D1850" t="s">
        <v>86</v>
      </c>
      <c r="E1850">
        <v>4</v>
      </c>
      <c r="F1850" s="11">
        <v>13831411</v>
      </c>
      <c r="G1850" s="7" t="s">
        <v>165</v>
      </c>
      <c r="H1850" t="s">
        <v>153</v>
      </c>
      <c r="I1850" t="s">
        <v>153</v>
      </c>
      <c r="J1850" t="s">
        <v>18</v>
      </c>
      <c r="K1850" s="7" t="s">
        <v>148</v>
      </c>
      <c r="L1850">
        <v>2.76</v>
      </c>
      <c r="M1850" s="12">
        <v>34</v>
      </c>
    </row>
    <row r="1851" spans="1:13" x14ac:dyDescent="0.25">
      <c r="A1851">
        <v>441901</v>
      </c>
      <c r="B1851">
        <v>431513</v>
      </c>
      <c r="C1851" t="s">
        <v>50</v>
      </c>
      <c r="D1851" t="s">
        <v>86</v>
      </c>
      <c r="E1851">
        <v>4</v>
      </c>
      <c r="F1851" s="11">
        <v>284091</v>
      </c>
      <c r="G1851" s="7" t="s">
        <v>165</v>
      </c>
      <c r="H1851" t="s">
        <v>153</v>
      </c>
      <c r="I1851" t="s">
        <v>153</v>
      </c>
      <c r="J1851" t="s">
        <v>18</v>
      </c>
      <c r="K1851" s="7" t="s">
        <v>148</v>
      </c>
      <c r="L1851">
        <v>2.76</v>
      </c>
      <c r="M1851" s="12">
        <v>103</v>
      </c>
    </row>
    <row r="1852" spans="1:13" x14ac:dyDescent="0.25">
      <c r="A1852">
        <v>441904</v>
      </c>
      <c r="B1852">
        <v>431513</v>
      </c>
      <c r="C1852" t="s">
        <v>50</v>
      </c>
      <c r="D1852" t="s">
        <v>86</v>
      </c>
      <c r="E1852">
        <v>4</v>
      </c>
      <c r="F1852" s="11">
        <v>118494108</v>
      </c>
      <c r="G1852" s="7" t="s">
        <v>170</v>
      </c>
      <c r="H1852" t="s">
        <v>153</v>
      </c>
      <c r="I1852" t="s">
        <v>294</v>
      </c>
      <c r="J1852" t="s">
        <v>18</v>
      </c>
      <c r="K1852" s="7" t="s">
        <v>148</v>
      </c>
      <c r="L1852" t="s">
        <v>294</v>
      </c>
      <c r="M1852" t="s">
        <v>294</v>
      </c>
    </row>
    <row r="1853" spans="1:13" x14ac:dyDescent="0.25">
      <c r="A1853">
        <v>441911</v>
      </c>
      <c r="B1853">
        <v>431513</v>
      </c>
      <c r="C1853" t="s">
        <v>50</v>
      </c>
      <c r="D1853" t="s">
        <v>86</v>
      </c>
      <c r="E1853">
        <v>4</v>
      </c>
      <c r="F1853" s="11">
        <v>1384149</v>
      </c>
      <c r="G1853" s="7" t="s">
        <v>165</v>
      </c>
      <c r="H1853" t="s">
        <v>153</v>
      </c>
      <c r="I1853" t="s">
        <v>153</v>
      </c>
      <c r="J1853" t="s">
        <v>18</v>
      </c>
      <c r="K1853" s="7" t="s">
        <v>148</v>
      </c>
      <c r="L1853">
        <v>2.76</v>
      </c>
      <c r="M1853" s="12">
        <v>2</v>
      </c>
    </row>
    <row r="1854" spans="1:13" x14ac:dyDescent="0.25">
      <c r="A1854">
        <v>441915</v>
      </c>
      <c r="B1854">
        <v>431514</v>
      </c>
      <c r="C1854" t="s">
        <v>50</v>
      </c>
      <c r="D1854" t="s">
        <v>86</v>
      </c>
      <c r="E1854">
        <v>8</v>
      </c>
      <c r="F1854" s="11">
        <v>26850</v>
      </c>
      <c r="G1854" s="7" t="s">
        <v>165</v>
      </c>
      <c r="H1854" t="s">
        <v>153</v>
      </c>
      <c r="I1854" t="s">
        <v>153</v>
      </c>
      <c r="J1854" t="s">
        <v>18</v>
      </c>
      <c r="K1854" s="7" t="s">
        <v>148</v>
      </c>
      <c r="L1854">
        <v>2.76</v>
      </c>
      <c r="M1854" s="12">
        <v>132</v>
      </c>
    </row>
    <row r="1855" spans="1:13" x14ac:dyDescent="0.25">
      <c r="A1855">
        <v>441917</v>
      </c>
      <c r="B1855">
        <v>431514</v>
      </c>
      <c r="C1855" t="s">
        <v>50</v>
      </c>
      <c r="D1855" t="s">
        <v>86</v>
      </c>
      <c r="E1855">
        <v>8</v>
      </c>
      <c r="F1855" s="11">
        <v>92728</v>
      </c>
      <c r="G1855" s="7" t="s">
        <v>165</v>
      </c>
      <c r="H1855" t="s">
        <v>153</v>
      </c>
      <c r="I1855" t="s">
        <v>153</v>
      </c>
      <c r="J1855" t="s">
        <v>18</v>
      </c>
      <c r="K1855" s="7" t="s">
        <v>148</v>
      </c>
      <c r="L1855">
        <v>2.76</v>
      </c>
      <c r="M1855" s="12">
        <v>17</v>
      </c>
    </row>
    <row r="1856" spans="1:13" x14ac:dyDescent="0.25">
      <c r="A1856">
        <v>441919</v>
      </c>
      <c r="B1856">
        <v>431514</v>
      </c>
      <c r="C1856" t="s">
        <v>50</v>
      </c>
      <c r="D1856" t="s">
        <v>86</v>
      </c>
      <c r="E1856">
        <v>8</v>
      </c>
      <c r="F1856" s="11" t="s">
        <v>243</v>
      </c>
      <c r="G1856" s="7" t="s">
        <v>165</v>
      </c>
      <c r="H1856" t="s">
        <v>153</v>
      </c>
      <c r="I1856" t="s">
        <v>153</v>
      </c>
      <c r="J1856" t="s">
        <v>18</v>
      </c>
      <c r="K1856" s="7" t="s">
        <v>148</v>
      </c>
      <c r="L1856">
        <v>2.76</v>
      </c>
      <c r="M1856" s="12">
        <v>322</v>
      </c>
    </row>
    <row r="1857" spans="1:13" x14ac:dyDescent="0.25">
      <c r="A1857">
        <v>441921</v>
      </c>
      <c r="B1857">
        <v>431514</v>
      </c>
      <c r="C1857" t="s">
        <v>50</v>
      </c>
      <c r="D1857" t="s">
        <v>86</v>
      </c>
      <c r="E1857">
        <v>8</v>
      </c>
      <c r="F1857" s="11">
        <v>9471090115796</v>
      </c>
      <c r="G1857" s="7" t="s">
        <v>165</v>
      </c>
      <c r="H1857" t="s">
        <v>153</v>
      </c>
      <c r="I1857" t="s">
        <v>153</v>
      </c>
      <c r="J1857" t="s">
        <v>18</v>
      </c>
      <c r="K1857" s="7" t="s">
        <v>148</v>
      </c>
      <c r="L1857">
        <v>2.76</v>
      </c>
      <c r="M1857" s="12">
        <v>300</v>
      </c>
    </row>
    <row r="1858" spans="1:13" x14ac:dyDescent="0.25">
      <c r="A1858">
        <v>441923</v>
      </c>
      <c r="B1858">
        <v>431514</v>
      </c>
      <c r="C1858" t="s">
        <v>50</v>
      </c>
      <c r="D1858" t="s">
        <v>86</v>
      </c>
      <c r="E1858">
        <v>8</v>
      </c>
      <c r="F1858" s="11">
        <v>44192313847</v>
      </c>
      <c r="G1858" s="7" t="s">
        <v>165</v>
      </c>
      <c r="H1858" t="s">
        <v>153</v>
      </c>
      <c r="I1858" t="s">
        <v>153</v>
      </c>
      <c r="J1858" t="s">
        <v>18</v>
      </c>
      <c r="K1858" s="7" t="s">
        <v>148</v>
      </c>
      <c r="L1858">
        <v>2.76</v>
      </c>
      <c r="M1858" s="12">
        <v>241</v>
      </c>
    </row>
    <row r="1859" spans="1:13" x14ac:dyDescent="0.25">
      <c r="A1859">
        <v>441927</v>
      </c>
      <c r="B1859">
        <v>431514</v>
      </c>
      <c r="C1859" t="s">
        <v>50</v>
      </c>
      <c r="D1859" t="s">
        <v>86</v>
      </c>
      <c r="E1859">
        <v>8</v>
      </c>
      <c r="F1859" s="11">
        <v>13849822</v>
      </c>
      <c r="G1859" s="7" t="s">
        <v>165</v>
      </c>
      <c r="H1859" t="s">
        <v>153</v>
      </c>
      <c r="I1859" t="s">
        <v>153</v>
      </c>
      <c r="J1859" t="s">
        <v>18</v>
      </c>
      <c r="K1859" s="7" t="s">
        <v>148</v>
      </c>
      <c r="L1859">
        <v>2.76</v>
      </c>
      <c r="M1859" s="12">
        <v>203</v>
      </c>
    </row>
    <row r="1860" spans="1:13" x14ac:dyDescent="0.25">
      <c r="A1860">
        <v>441929</v>
      </c>
      <c r="B1860">
        <v>431514</v>
      </c>
      <c r="C1860" t="s">
        <v>50</v>
      </c>
      <c r="D1860" t="s">
        <v>86</v>
      </c>
      <c r="E1860">
        <v>8</v>
      </c>
      <c r="F1860" s="11">
        <v>336274</v>
      </c>
      <c r="G1860" s="7" t="s">
        <v>165</v>
      </c>
      <c r="H1860" t="s">
        <v>153</v>
      </c>
      <c r="I1860" t="s">
        <v>153</v>
      </c>
      <c r="J1860" t="s">
        <v>18</v>
      </c>
      <c r="K1860" s="7" t="s">
        <v>148</v>
      </c>
      <c r="L1860">
        <v>2.76</v>
      </c>
      <c r="M1860" s="12">
        <v>1450</v>
      </c>
    </row>
    <row r="1861" spans="1:13" x14ac:dyDescent="0.25">
      <c r="A1861">
        <v>441931</v>
      </c>
      <c r="B1861">
        <v>431514</v>
      </c>
      <c r="C1861" t="s">
        <v>50</v>
      </c>
      <c r="D1861" t="s">
        <v>86</v>
      </c>
      <c r="E1861">
        <v>8</v>
      </c>
      <c r="F1861" s="11">
        <v>18663601</v>
      </c>
      <c r="G1861" s="7" t="s">
        <v>165</v>
      </c>
      <c r="H1861" t="s">
        <v>153</v>
      </c>
      <c r="I1861" t="s">
        <v>153</v>
      </c>
      <c r="J1861" t="s">
        <v>18</v>
      </c>
      <c r="K1861" s="7" t="s">
        <v>148</v>
      </c>
      <c r="L1861">
        <v>2.76</v>
      </c>
      <c r="M1861" s="12">
        <v>216</v>
      </c>
    </row>
    <row r="1862" spans="1:13" x14ac:dyDescent="0.25">
      <c r="A1862">
        <v>441933</v>
      </c>
      <c r="B1862">
        <v>431514</v>
      </c>
      <c r="C1862" t="s">
        <v>50</v>
      </c>
      <c r="D1862" t="s">
        <v>86</v>
      </c>
      <c r="E1862">
        <v>8</v>
      </c>
      <c r="F1862" s="11">
        <v>13852815</v>
      </c>
      <c r="G1862" s="7" t="s">
        <v>165</v>
      </c>
      <c r="H1862" t="s">
        <v>153</v>
      </c>
      <c r="I1862" t="s">
        <v>153</v>
      </c>
      <c r="J1862" t="s">
        <v>18</v>
      </c>
      <c r="K1862" s="7" t="s">
        <v>148</v>
      </c>
      <c r="L1862">
        <v>2.76</v>
      </c>
      <c r="M1862" s="12">
        <v>10</v>
      </c>
    </row>
    <row r="1863" spans="1:13" x14ac:dyDescent="0.25">
      <c r="A1863">
        <v>441941</v>
      </c>
      <c r="B1863">
        <v>431514</v>
      </c>
      <c r="C1863" t="s">
        <v>50</v>
      </c>
      <c r="D1863" t="s">
        <v>86</v>
      </c>
      <c r="E1863">
        <v>8</v>
      </c>
      <c r="F1863" s="11">
        <v>182794</v>
      </c>
      <c r="G1863" s="7" t="s">
        <v>165</v>
      </c>
      <c r="H1863" t="s">
        <v>153</v>
      </c>
      <c r="I1863" t="s">
        <v>294</v>
      </c>
      <c r="J1863" t="s">
        <v>18</v>
      </c>
      <c r="K1863" s="7" t="s">
        <v>148</v>
      </c>
      <c r="L1863" t="s">
        <v>294</v>
      </c>
      <c r="M1863" t="s">
        <v>294</v>
      </c>
    </row>
    <row r="1864" spans="1:13" x14ac:dyDescent="0.25">
      <c r="A1864">
        <v>441943</v>
      </c>
      <c r="B1864">
        <v>431514</v>
      </c>
      <c r="C1864" t="s">
        <v>50</v>
      </c>
      <c r="D1864" t="s">
        <v>86</v>
      </c>
      <c r="E1864">
        <v>8</v>
      </c>
      <c r="F1864" s="11">
        <v>3027</v>
      </c>
      <c r="G1864" s="7" t="s">
        <v>165</v>
      </c>
      <c r="H1864" t="s">
        <v>153</v>
      </c>
      <c r="I1864" t="s">
        <v>294</v>
      </c>
      <c r="J1864" t="s">
        <v>18</v>
      </c>
      <c r="K1864" s="7" t="s">
        <v>148</v>
      </c>
      <c r="L1864" t="s">
        <v>294</v>
      </c>
      <c r="M1864" t="s">
        <v>294</v>
      </c>
    </row>
    <row r="1865" spans="1:13" x14ac:dyDescent="0.25">
      <c r="A1865">
        <v>441945</v>
      </c>
      <c r="B1865">
        <v>431514</v>
      </c>
      <c r="C1865" t="s">
        <v>50</v>
      </c>
      <c r="D1865" t="s">
        <v>86</v>
      </c>
      <c r="E1865">
        <v>8</v>
      </c>
      <c r="F1865" s="11">
        <v>44194513858</v>
      </c>
      <c r="G1865" s="7" t="s">
        <v>165</v>
      </c>
      <c r="H1865" t="s">
        <v>153</v>
      </c>
      <c r="I1865" t="s">
        <v>153</v>
      </c>
      <c r="J1865" t="s">
        <v>18</v>
      </c>
      <c r="K1865" s="7" t="s">
        <v>148</v>
      </c>
      <c r="L1865">
        <v>2.76</v>
      </c>
      <c r="M1865" s="12">
        <v>120</v>
      </c>
    </row>
    <row r="1866" spans="1:13" x14ac:dyDescent="0.25">
      <c r="A1866">
        <v>441947</v>
      </c>
      <c r="B1866">
        <v>431514</v>
      </c>
      <c r="C1866" t="s">
        <v>50</v>
      </c>
      <c r="D1866" t="s">
        <v>86</v>
      </c>
      <c r="E1866">
        <v>8</v>
      </c>
      <c r="F1866" s="11">
        <v>84725</v>
      </c>
      <c r="G1866" s="7" t="s">
        <v>165</v>
      </c>
      <c r="H1866" t="s">
        <v>153</v>
      </c>
      <c r="I1866" t="s">
        <v>153</v>
      </c>
      <c r="J1866" t="s">
        <v>18</v>
      </c>
      <c r="K1866" s="7" t="s">
        <v>148</v>
      </c>
      <c r="L1866">
        <v>2.76</v>
      </c>
      <c r="M1866" s="12">
        <v>43</v>
      </c>
    </row>
    <row r="1867" spans="1:13" x14ac:dyDescent="0.25">
      <c r="A1867">
        <v>441950</v>
      </c>
      <c r="B1867">
        <v>431514</v>
      </c>
      <c r="C1867" t="s">
        <v>50</v>
      </c>
      <c r="D1867" t="s">
        <v>86</v>
      </c>
      <c r="E1867">
        <v>8</v>
      </c>
      <c r="F1867" s="11">
        <v>100220020</v>
      </c>
      <c r="G1867" s="7" t="s">
        <v>165</v>
      </c>
      <c r="H1867" t="s">
        <v>153</v>
      </c>
      <c r="I1867" t="s">
        <v>153</v>
      </c>
      <c r="J1867" t="s">
        <v>18</v>
      </c>
      <c r="K1867" s="7" t="s">
        <v>148</v>
      </c>
      <c r="L1867">
        <v>2.76</v>
      </c>
      <c r="M1867" s="12">
        <v>198</v>
      </c>
    </row>
    <row r="1868" spans="1:13" x14ac:dyDescent="0.25">
      <c r="A1868">
        <v>441953</v>
      </c>
      <c r="B1868">
        <v>431514</v>
      </c>
      <c r="C1868" t="s">
        <v>50</v>
      </c>
      <c r="D1868" t="s">
        <v>86</v>
      </c>
      <c r="E1868">
        <v>8</v>
      </c>
      <c r="F1868" s="11">
        <v>350121</v>
      </c>
      <c r="G1868" s="7" t="s">
        <v>165</v>
      </c>
      <c r="H1868" t="s">
        <v>153</v>
      </c>
      <c r="I1868" t="s">
        <v>153</v>
      </c>
      <c r="J1868" t="s">
        <v>18</v>
      </c>
      <c r="K1868" s="7" t="s">
        <v>148</v>
      </c>
      <c r="L1868">
        <v>2.76</v>
      </c>
      <c r="M1868" s="12">
        <v>65</v>
      </c>
    </row>
    <row r="1869" spans="1:13" x14ac:dyDescent="0.25">
      <c r="A1869">
        <v>441955</v>
      </c>
      <c r="B1869">
        <v>431514</v>
      </c>
      <c r="C1869" t="s">
        <v>50</v>
      </c>
      <c r="D1869" t="s">
        <v>86</v>
      </c>
      <c r="E1869">
        <v>8</v>
      </c>
      <c r="F1869" s="11">
        <v>969342</v>
      </c>
      <c r="G1869" s="7" t="s">
        <v>165</v>
      </c>
      <c r="H1869" t="s">
        <v>153</v>
      </c>
      <c r="I1869" t="s">
        <v>153</v>
      </c>
      <c r="J1869" t="s">
        <v>18</v>
      </c>
      <c r="K1869" s="7" t="s">
        <v>148</v>
      </c>
      <c r="L1869">
        <v>2.76</v>
      </c>
      <c r="M1869" s="12">
        <v>0</v>
      </c>
    </row>
    <row r="1870" spans="1:13" x14ac:dyDescent="0.25">
      <c r="A1870">
        <v>441957</v>
      </c>
      <c r="B1870">
        <v>431514</v>
      </c>
      <c r="C1870" t="s">
        <v>50</v>
      </c>
      <c r="D1870" t="s">
        <v>86</v>
      </c>
      <c r="E1870">
        <v>8</v>
      </c>
      <c r="F1870" s="11">
        <v>1386588</v>
      </c>
      <c r="G1870" s="7" t="s">
        <v>165</v>
      </c>
      <c r="H1870" t="s">
        <v>153</v>
      </c>
      <c r="I1870" t="s">
        <v>153</v>
      </c>
      <c r="J1870" t="s">
        <v>18</v>
      </c>
      <c r="K1870" s="7" t="s">
        <v>148</v>
      </c>
      <c r="L1870">
        <v>2.76</v>
      </c>
      <c r="M1870" s="12">
        <v>100</v>
      </c>
    </row>
    <row r="1871" spans="1:13" x14ac:dyDescent="0.25">
      <c r="A1871">
        <v>441959</v>
      </c>
      <c r="B1871">
        <v>431514</v>
      </c>
      <c r="C1871" t="s">
        <v>50</v>
      </c>
      <c r="D1871" t="s">
        <v>86</v>
      </c>
      <c r="E1871">
        <v>8</v>
      </c>
      <c r="F1871" s="11">
        <v>294070</v>
      </c>
      <c r="G1871" s="7" t="s">
        <v>165</v>
      </c>
      <c r="H1871" t="s">
        <v>153</v>
      </c>
      <c r="I1871" t="s">
        <v>294</v>
      </c>
      <c r="J1871" t="s">
        <v>18</v>
      </c>
      <c r="K1871" s="7" t="s">
        <v>148</v>
      </c>
      <c r="L1871" t="s">
        <v>294</v>
      </c>
      <c r="M1871" t="s">
        <v>294</v>
      </c>
    </row>
    <row r="1872" spans="1:13" x14ac:dyDescent="0.25">
      <c r="A1872">
        <v>441961</v>
      </c>
      <c r="B1872">
        <v>431514</v>
      </c>
      <c r="C1872" t="s">
        <v>50</v>
      </c>
      <c r="D1872" t="s">
        <v>86</v>
      </c>
      <c r="E1872">
        <v>8</v>
      </c>
      <c r="F1872" s="11">
        <v>419480</v>
      </c>
      <c r="G1872" s="7" t="s">
        <v>165</v>
      </c>
      <c r="H1872" t="s">
        <v>153</v>
      </c>
      <c r="I1872" t="s">
        <v>153</v>
      </c>
      <c r="J1872" t="s">
        <v>18</v>
      </c>
      <c r="K1872" s="7" t="s">
        <v>148</v>
      </c>
      <c r="L1872">
        <v>2.76</v>
      </c>
      <c r="M1872" s="12">
        <v>230</v>
      </c>
    </row>
    <row r="1873" spans="1:13" x14ac:dyDescent="0.25">
      <c r="A1873">
        <v>441962</v>
      </c>
      <c r="B1873">
        <v>431514</v>
      </c>
      <c r="C1873" t="s">
        <v>50</v>
      </c>
      <c r="D1873" t="s">
        <v>86</v>
      </c>
      <c r="E1873">
        <v>8</v>
      </c>
      <c r="F1873" s="11">
        <v>128707441962</v>
      </c>
      <c r="G1873" s="7" t="s">
        <v>165</v>
      </c>
      <c r="H1873" t="s">
        <v>153</v>
      </c>
      <c r="I1873" t="s">
        <v>153</v>
      </c>
      <c r="J1873" t="s">
        <v>18</v>
      </c>
      <c r="K1873" s="7" t="s">
        <v>148</v>
      </c>
      <c r="L1873">
        <v>2.76</v>
      </c>
      <c r="M1873" s="12">
        <v>0</v>
      </c>
    </row>
    <row r="1874" spans="1:13" x14ac:dyDescent="0.25">
      <c r="A1874">
        <v>441963</v>
      </c>
      <c r="B1874">
        <v>431514</v>
      </c>
      <c r="C1874" t="s">
        <v>50</v>
      </c>
      <c r="D1874" t="s">
        <v>86</v>
      </c>
      <c r="E1874">
        <v>8</v>
      </c>
      <c r="F1874" s="11">
        <v>422937</v>
      </c>
      <c r="G1874" s="7" t="s">
        <v>165</v>
      </c>
      <c r="H1874" t="s">
        <v>153</v>
      </c>
      <c r="I1874" t="s">
        <v>294</v>
      </c>
      <c r="J1874" t="s">
        <v>18</v>
      </c>
      <c r="K1874" s="7" t="s">
        <v>148</v>
      </c>
      <c r="L1874" t="s">
        <v>294</v>
      </c>
      <c r="M1874" t="s">
        <v>294</v>
      </c>
    </row>
    <row r="1875" spans="1:13" x14ac:dyDescent="0.25">
      <c r="A1875">
        <v>441986</v>
      </c>
      <c r="B1875">
        <v>431516</v>
      </c>
      <c r="C1875" t="s">
        <v>50</v>
      </c>
      <c r="D1875" t="s">
        <v>114</v>
      </c>
      <c r="E1875" t="s">
        <v>115</v>
      </c>
      <c r="F1875" s="11">
        <v>1501250413883</v>
      </c>
      <c r="G1875" s="7" t="s">
        <v>165</v>
      </c>
      <c r="H1875" t="s">
        <v>153</v>
      </c>
      <c r="I1875" t="s">
        <v>294</v>
      </c>
      <c r="J1875" t="s">
        <v>18</v>
      </c>
      <c r="K1875" s="7" t="s">
        <v>148</v>
      </c>
      <c r="L1875" t="s">
        <v>294</v>
      </c>
      <c r="M1875" t="s">
        <v>294</v>
      </c>
    </row>
    <row r="1876" spans="1:13" x14ac:dyDescent="0.25">
      <c r="A1876">
        <v>441994</v>
      </c>
      <c r="B1876">
        <v>431516</v>
      </c>
      <c r="C1876" t="s">
        <v>50</v>
      </c>
      <c r="D1876" t="s">
        <v>114</v>
      </c>
      <c r="E1876" t="s">
        <v>115</v>
      </c>
      <c r="F1876" s="11">
        <v>31752</v>
      </c>
      <c r="G1876" s="7" t="s">
        <v>165</v>
      </c>
      <c r="H1876" t="s">
        <v>153</v>
      </c>
      <c r="I1876" t="s">
        <v>153</v>
      </c>
      <c r="J1876" t="s">
        <v>18</v>
      </c>
      <c r="K1876" s="7" t="s">
        <v>148</v>
      </c>
      <c r="L1876">
        <v>2.76</v>
      </c>
      <c r="M1876" s="12">
        <v>34</v>
      </c>
    </row>
    <row r="1877" spans="1:13" x14ac:dyDescent="0.25">
      <c r="A1877">
        <v>442014</v>
      </c>
      <c r="B1877">
        <v>431516</v>
      </c>
      <c r="C1877" t="s">
        <v>50</v>
      </c>
      <c r="D1877" t="s">
        <v>114</v>
      </c>
      <c r="E1877" t="s">
        <v>115</v>
      </c>
      <c r="F1877" s="11">
        <v>54639905</v>
      </c>
      <c r="G1877" s="7" t="s">
        <v>165</v>
      </c>
      <c r="H1877" t="s">
        <v>153</v>
      </c>
      <c r="I1877" t="s">
        <v>153</v>
      </c>
      <c r="J1877" t="s">
        <v>18</v>
      </c>
      <c r="K1877" s="7" t="s">
        <v>148</v>
      </c>
      <c r="L1877">
        <v>2.76</v>
      </c>
      <c r="M1877" s="12">
        <v>0</v>
      </c>
    </row>
    <row r="1878" spans="1:13" x14ac:dyDescent="0.25">
      <c r="A1878">
        <v>442047</v>
      </c>
      <c r="B1878">
        <v>431516</v>
      </c>
      <c r="C1878" t="s">
        <v>50</v>
      </c>
      <c r="D1878" t="s">
        <v>114</v>
      </c>
      <c r="E1878" t="s">
        <v>115</v>
      </c>
      <c r="F1878" s="11">
        <v>288419</v>
      </c>
      <c r="G1878" s="7" t="s">
        <v>165</v>
      </c>
      <c r="H1878" t="s">
        <v>153</v>
      </c>
      <c r="I1878" t="s">
        <v>153</v>
      </c>
      <c r="J1878" t="s">
        <v>18</v>
      </c>
      <c r="K1878" s="7" t="s">
        <v>148</v>
      </c>
      <c r="L1878">
        <v>2.76</v>
      </c>
      <c r="M1878" s="12">
        <v>4</v>
      </c>
    </row>
    <row r="1879" spans="1:13" x14ac:dyDescent="0.25">
      <c r="A1879">
        <v>442049</v>
      </c>
      <c r="B1879">
        <v>431516</v>
      </c>
      <c r="C1879" t="s">
        <v>50</v>
      </c>
      <c r="D1879" t="s">
        <v>114</v>
      </c>
      <c r="E1879" t="s">
        <v>115</v>
      </c>
      <c r="F1879" s="11">
        <v>213103</v>
      </c>
      <c r="G1879" s="7" t="s">
        <v>165</v>
      </c>
      <c r="H1879" t="s">
        <v>153</v>
      </c>
      <c r="I1879" t="s">
        <v>153</v>
      </c>
      <c r="J1879" t="s">
        <v>18</v>
      </c>
      <c r="K1879" s="7" t="s">
        <v>148</v>
      </c>
      <c r="L1879">
        <v>2.76</v>
      </c>
      <c r="M1879" s="12">
        <v>6</v>
      </c>
    </row>
    <row r="1880" spans="1:13" x14ac:dyDescent="0.25">
      <c r="A1880">
        <v>442051</v>
      </c>
      <c r="B1880">
        <v>431516</v>
      </c>
      <c r="C1880" t="s">
        <v>50</v>
      </c>
      <c r="D1880" t="s">
        <v>114</v>
      </c>
      <c r="E1880" t="s">
        <v>115</v>
      </c>
      <c r="F1880" s="11">
        <v>139271132</v>
      </c>
      <c r="G1880" s="7" t="s">
        <v>165</v>
      </c>
      <c r="H1880" t="s">
        <v>153</v>
      </c>
      <c r="I1880" t="s">
        <v>294</v>
      </c>
      <c r="J1880" t="s">
        <v>18</v>
      </c>
      <c r="K1880" s="7" t="s">
        <v>148</v>
      </c>
      <c r="L1880" t="s">
        <v>294</v>
      </c>
      <c r="M1880" t="s">
        <v>294</v>
      </c>
    </row>
    <row r="1881" spans="1:13" x14ac:dyDescent="0.25">
      <c r="A1881">
        <v>442056</v>
      </c>
      <c r="B1881">
        <v>431516</v>
      </c>
      <c r="C1881" t="s">
        <v>50</v>
      </c>
      <c r="D1881" t="s">
        <v>114</v>
      </c>
      <c r="E1881" t="s">
        <v>115</v>
      </c>
      <c r="F1881" s="11">
        <v>23340113931</v>
      </c>
      <c r="G1881" s="7" t="s">
        <v>165</v>
      </c>
      <c r="H1881" t="s">
        <v>153</v>
      </c>
      <c r="I1881" t="s">
        <v>294</v>
      </c>
      <c r="J1881" t="s">
        <v>18</v>
      </c>
      <c r="K1881" s="7" t="s">
        <v>148</v>
      </c>
      <c r="L1881" t="s">
        <v>294</v>
      </c>
      <c r="M1881" t="s">
        <v>294</v>
      </c>
    </row>
    <row r="1882" spans="1:13" x14ac:dyDescent="0.25">
      <c r="A1882">
        <v>442060</v>
      </c>
      <c r="B1882">
        <v>431516</v>
      </c>
      <c r="C1882" t="s">
        <v>50</v>
      </c>
      <c r="D1882" t="s">
        <v>114</v>
      </c>
      <c r="E1882" t="s">
        <v>115</v>
      </c>
      <c r="F1882" s="11">
        <v>313686</v>
      </c>
      <c r="G1882" s="7" t="s">
        <v>165</v>
      </c>
      <c r="H1882" t="s">
        <v>153</v>
      </c>
      <c r="I1882" t="s">
        <v>294</v>
      </c>
      <c r="J1882" t="s">
        <v>18</v>
      </c>
      <c r="K1882" s="7" t="s">
        <v>148</v>
      </c>
      <c r="L1882" t="s">
        <v>294</v>
      </c>
      <c r="M1882" t="s">
        <v>294</v>
      </c>
    </row>
    <row r="1883" spans="1:13" x14ac:dyDescent="0.25">
      <c r="A1883">
        <v>442067</v>
      </c>
      <c r="B1883">
        <v>431516</v>
      </c>
      <c r="C1883" t="s">
        <v>50</v>
      </c>
      <c r="D1883" t="s">
        <v>114</v>
      </c>
      <c r="E1883" t="s">
        <v>115</v>
      </c>
      <c r="F1883" s="11">
        <v>15009739</v>
      </c>
      <c r="G1883" s="7" t="s">
        <v>165</v>
      </c>
      <c r="H1883" t="s">
        <v>153</v>
      </c>
      <c r="I1883" t="s">
        <v>153</v>
      </c>
      <c r="J1883" t="s">
        <v>18</v>
      </c>
      <c r="K1883" s="7" t="s">
        <v>148</v>
      </c>
      <c r="L1883">
        <v>2.76</v>
      </c>
      <c r="M1883" s="12">
        <v>0</v>
      </c>
    </row>
    <row r="1884" spans="1:13" x14ac:dyDescent="0.25">
      <c r="A1884">
        <v>442073</v>
      </c>
      <c r="B1884">
        <v>431516</v>
      </c>
      <c r="C1884" t="s">
        <v>50</v>
      </c>
      <c r="D1884" t="s">
        <v>114</v>
      </c>
      <c r="E1884" t="s">
        <v>115</v>
      </c>
      <c r="F1884" s="11">
        <v>227915</v>
      </c>
      <c r="G1884" s="7" t="s">
        <v>165</v>
      </c>
      <c r="H1884" t="s">
        <v>153</v>
      </c>
      <c r="I1884" t="s">
        <v>294</v>
      </c>
      <c r="J1884" t="s">
        <v>18</v>
      </c>
      <c r="K1884" s="7" t="s">
        <v>148</v>
      </c>
      <c r="L1884" t="s">
        <v>294</v>
      </c>
      <c r="M1884" t="s">
        <v>294</v>
      </c>
    </row>
    <row r="1885" spans="1:13" x14ac:dyDescent="0.25">
      <c r="A1885">
        <v>442075</v>
      </c>
      <c r="B1885">
        <v>431516</v>
      </c>
      <c r="C1885" t="s">
        <v>50</v>
      </c>
      <c r="D1885" t="s">
        <v>114</v>
      </c>
      <c r="E1885" t="s">
        <v>115</v>
      </c>
      <c r="F1885" s="11">
        <v>15012839</v>
      </c>
      <c r="G1885" s="7" t="s">
        <v>165</v>
      </c>
      <c r="H1885" t="s">
        <v>153</v>
      </c>
      <c r="I1885" t="s">
        <v>153</v>
      </c>
      <c r="J1885" t="s">
        <v>18</v>
      </c>
      <c r="K1885" s="7" t="s">
        <v>148</v>
      </c>
      <c r="L1885">
        <v>2.76</v>
      </c>
      <c r="M1885" s="12">
        <v>0</v>
      </c>
    </row>
    <row r="1886" spans="1:13" x14ac:dyDescent="0.25">
      <c r="A1886">
        <v>442077</v>
      </c>
      <c r="B1886">
        <v>431516</v>
      </c>
      <c r="C1886" t="s">
        <v>50</v>
      </c>
      <c r="D1886" t="s">
        <v>114</v>
      </c>
      <c r="E1886" t="s">
        <v>115</v>
      </c>
      <c r="F1886" s="11">
        <v>15012925</v>
      </c>
      <c r="G1886" s="7" t="s">
        <v>165</v>
      </c>
      <c r="H1886" t="s">
        <v>153</v>
      </c>
      <c r="I1886" t="s">
        <v>294</v>
      </c>
      <c r="J1886" t="s">
        <v>18</v>
      </c>
      <c r="K1886" s="7" t="s">
        <v>148</v>
      </c>
      <c r="L1886" t="s">
        <v>294</v>
      </c>
      <c r="M1886" t="s">
        <v>294</v>
      </c>
    </row>
    <row r="1887" spans="1:13" x14ac:dyDescent="0.25">
      <c r="A1887">
        <v>442079</v>
      </c>
      <c r="B1887">
        <v>431516</v>
      </c>
      <c r="C1887" t="s">
        <v>50</v>
      </c>
      <c r="D1887" t="s">
        <v>114</v>
      </c>
      <c r="E1887" t="s">
        <v>115</v>
      </c>
      <c r="F1887" s="11">
        <v>31951609</v>
      </c>
      <c r="G1887" s="7" t="s">
        <v>165</v>
      </c>
      <c r="H1887" t="s">
        <v>153</v>
      </c>
      <c r="I1887" t="s">
        <v>294</v>
      </c>
      <c r="J1887" t="s">
        <v>18</v>
      </c>
      <c r="K1887" s="7" t="s">
        <v>148</v>
      </c>
      <c r="L1887" t="s">
        <v>294</v>
      </c>
      <c r="M1887" t="s">
        <v>294</v>
      </c>
    </row>
    <row r="1888" spans="1:13" x14ac:dyDescent="0.25">
      <c r="A1888">
        <v>442094</v>
      </c>
      <c r="B1888">
        <v>431516</v>
      </c>
      <c r="C1888" t="s">
        <v>50</v>
      </c>
      <c r="D1888" t="s">
        <v>114</v>
      </c>
      <c r="E1888" t="s">
        <v>115</v>
      </c>
      <c r="F1888" s="11">
        <v>125274</v>
      </c>
      <c r="G1888" s="7" t="s">
        <v>165</v>
      </c>
      <c r="H1888" t="s">
        <v>153</v>
      </c>
      <c r="I1888" t="s">
        <v>153</v>
      </c>
      <c r="J1888" t="s">
        <v>18</v>
      </c>
      <c r="K1888" s="7" t="s">
        <v>148</v>
      </c>
      <c r="L1888">
        <v>2.76</v>
      </c>
      <c r="M1888" s="12">
        <v>68</v>
      </c>
    </row>
    <row r="1889" spans="1:13" x14ac:dyDescent="0.25">
      <c r="A1889">
        <v>442098</v>
      </c>
      <c r="B1889">
        <v>431516</v>
      </c>
      <c r="C1889" t="s">
        <v>50</v>
      </c>
      <c r="D1889" t="s">
        <v>114</v>
      </c>
      <c r="E1889" t="s">
        <v>115</v>
      </c>
      <c r="F1889" s="11">
        <v>7789129566815</v>
      </c>
      <c r="G1889" s="7" t="s">
        <v>165</v>
      </c>
      <c r="H1889" t="s">
        <v>153</v>
      </c>
      <c r="I1889" t="s">
        <v>294</v>
      </c>
      <c r="J1889" t="s">
        <v>18</v>
      </c>
      <c r="K1889" s="7" t="s">
        <v>148</v>
      </c>
      <c r="L1889" t="s">
        <v>294</v>
      </c>
      <c r="M1889" t="s">
        <v>294</v>
      </c>
    </row>
    <row r="1890" spans="1:13" x14ac:dyDescent="0.25">
      <c r="A1890">
        <v>442109</v>
      </c>
      <c r="B1890">
        <v>431516</v>
      </c>
      <c r="C1890" t="s">
        <v>50</v>
      </c>
      <c r="D1890" t="s">
        <v>114</v>
      </c>
      <c r="E1890" t="s">
        <v>115</v>
      </c>
      <c r="F1890" s="11">
        <v>108069173</v>
      </c>
      <c r="G1890" s="7" t="s">
        <v>165</v>
      </c>
      <c r="H1890" t="s">
        <v>153</v>
      </c>
      <c r="I1890" t="s">
        <v>294</v>
      </c>
      <c r="J1890" t="s">
        <v>18</v>
      </c>
      <c r="K1890" s="7" t="s">
        <v>148</v>
      </c>
      <c r="L1890" t="s">
        <v>294</v>
      </c>
      <c r="M1890" t="s">
        <v>294</v>
      </c>
    </row>
    <row r="1891" spans="1:13" x14ac:dyDescent="0.25">
      <c r="A1891">
        <v>442124</v>
      </c>
      <c r="B1891">
        <v>431516</v>
      </c>
      <c r="C1891" t="s">
        <v>50</v>
      </c>
      <c r="D1891" t="s">
        <v>114</v>
      </c>
      <c r="E1891" t="s">
        <v>115</v>
      </c>
      <c r="F1891" s="11">
        <v>7789056002768</v>
      </c>
      <c r="G1891" s="7" t="s">
        <v>165</v>
      </c>
      <c r="H1891" t="s">
        <v>153</v>
      </c>
      <c r="I1891" t="s">
        <v>294</v>
      </c>
      <c r="J1891" t="s">
        <v>18</v>
      </c>
      <c r="K1891" s="7" t="s">
        <v>148</v>
      </c>
      <c r="L1891" t="s">
        <v>294</v>
      </c>
      <c r="M1891" t="s">
        <v>294</v>
      </c>
    </row>
    <row r="1892" spans="1:13" x14ac:dyDescent="0.25">
      <c r="A1892">
        <v>442137</v>
      </c>
      <c r="B1892">
        <v>431516</v>
      </c>
      <c r="C1892" t="s">
        <v>50</v>
      </c>
      <c r="D1892" t="s">
        <v>114</v>
      </c>
      <c r="E1892" t="s">
        <v>115</v>
      </c>
      <c r="F1892" s="11">
        <v>15014937</v>
      </c>
      <c r="G1892" s="7" t="s">
        <v>165</v>
      </c>
      <c r="H1892" t="s">
        <v>153</v>
      </c>
      <c r="I1892" t="s">
        <v>153</v>
      </c>
      <c r="J1892" t="s">
        <v>18</v>
      </c>
      <c r="K1892" s="7" t="s">
        <v>148</v>
      </c>
      <c r="L1892">
        <v>2.76</v>
      </c>
      <c r="M1892" s="12">
        <v>1</v>
      </c>
    </row>
    <row r="1893" spans="1:13" x14ac:dyDescent="0.25">
      <c r="A1893">
        <v>442143</v>
      </c>
      <c r="B1893">
        <v>431516</v>
      </c>
      <c r="C1893" t="s">
        <v>50</v>
      </c>
      <c r="D1893" t="s">
        <v>114</v>
      </c>
      <c r="E1893" t="s">
        <v>115</v>
      </c>
      <c r="F1893" s="11">
        <v>141205442143</v>
      </c>
      <c r="G1893" s="7" t="s">
        <v>165</v>
      </c>
      <c r="H1893" t="s">
        <v>153</v>
      </c>
      <c r="I1893" t="s">
        <v>153</v>
      </c>
      <c r="J1893" t="s">
        <v>18</v>
      </c>
      <c r="K1893" s="7" t="s">
        <v>148</v>
      </c>
      <c r="L1893">
        <v>2.76</v>
      </c>
      <c r="M1893" s="12">
        <v>109</v>
      </c>
    </row>
    <row r="1894" spans="1:13" x14ac:dyDescent="0.25">
      <c r="A1894">
        <v>442150</v>
      </c>
      <c r="B1894">
        <v>431516</v>
      </c>
      <c r="C1894" t="s">
        <v>50</v>
      </c>
      <c r="D1894" t="s">
        <v>114</v>
      </c>
      <c r="E1894" t="s">
        <v>115</v>
      </c>
      <c r="F1894" s="11">
        <v>97146308</v>
      </c>
      <c r="G1894" s="7" t="s">
        <v>165</v>
      </c>
      <c r="H1894" t="s">
        <v>153</v>
      </c>
      <c r="I1894" t="s">
        <v>153</v>
      </c>
      <c r="J1894" t="s">
        <v>18</v>
      </c>
      <c r="K1894" s="7" t="s">
        <v>148</v>
      </c>
      <c r="L1894">
        <v>2.76</v>
      </c>
      <c r="M1894" s="12">
        <v>394</v>
      </c>
    </row>
    <row r="1895" spans="1:13" x14ac:dyDescent="0.25">
      <c r="A1895">
        <v>442159</v>
      </c>
      <c r="B1895">
        <v>431516</v>
      </c>
      <c r="C1895" t="s">
        <v>50</v>
      </c>
      <c r="D1895" t="s">
        <v>114</v>
      </c>
      <c r="E1895" t="s">
        <v>115</v>
      </c>
      <c r="F1895" s="11">
        <v>1501455213994</v>
      </c>
      <c r="G1895" s="7" t="s">
        <v>165</v>
      </c>
      <c r="H1895" t="s">
        <v>153</v>
      </c>
      <c r="I1895" t="s">
        <v>153</v>
      </c>
      <c r="J1895" t="s">
        <v>18</v>
      </c>
      <c r="K1895" s="7" t="s">
        <v>148</v>
      </c>
      <c r="L1895">
        <v>2.76</v>
      </c>
      <c r="M1895" s="12">
        <v>90</v>
      </c>
    </row>
    <row r="1896" spans="1:13" x14ac:dyDescent="0.25">
      <c r="A1896">
        <v>442159</v>
      </c>
      <c r="B1896">
        <v>431516</v>
      </c>
      <c r="C1896" t="s">
        <v>50</v>
      </c>
      <c r="D1896" t="s">
        <v>114</v>
      </c>
      <c r="E1896" t="s">
        <v>115</v>
      </c>
      <c r="F1896" s="11">
        <v>15015120</v>
      </c>
      <c r="G1896" s="7" t="s">
        <v>165</v>
      </c>
      <c r="H1896" t="s">
        <v>153</v>
      </c>
      <c r="I1896" t="s">
        <v>153</v>
      </c>
      <c r="J1896" t="s">
        <v>18</v>
      </c>
      <c r="K1896" s="7" t="s">
        <v>148</v>
      </c>
      <c r="L1896">
        <v>2.76</v>
      </c>
      <c r="M1896" s="12">
        <v>92</v>
      </c>
    </row>
    <row r="1897" spans="1:13" x14ac:dyDescent="0.25">
      <c r="A1897">
        <v>442184</v>
      </c>
      <c r="B1897">
        <v>431516</v>
      </c>
      <c r="C1897" t="s">
        <v>50</v>
      </c>
      <c r="D1897" t="s">
        <v>114</v>
      </c>
      <c r="E1897" t="s">
        <v>115</v>
      </c>
      <c r="F1897" s="11">
        <v>98110830</v>
      </c>
      <c r="G1897" s="7" t="s">
        <v>165</v>
      </c>
      <c r="H1897" t="s">
        <v>153</v>
      </c>
      <c r="I1897" t="s">
        <v>294</v>
      </c>
      <c r="J1897" t="s">
        <v>18</v>
      </c>
      <c r="K1897" s="7" t="s">
        <v>148</v>
      </c>
      <c r="L1897" t="s">
        <v>294</v>
      </c>
      <c r="M1897" t="s">
        <v>294</v>
      </c>
    </row>
    <row r="1898" spans="1:13" x14ac:dyDescent="0.25">
      <c r="A1898">
        <v>442199</v>
      </c>
      <c r="B1898">
        <v>431516</v>
      </c>
      <c r="C1898" t="s">
        <v>50</v>
      </c>
      <c r="D1898" t="s">
        <v>114</v>
      </c>
      <c r="E1898" t="s">
        <v>115</v>
      </c>
      <c r="F1898" s="11">
        <v>629170</v>
      </c>
      <c r="G1898" s="7" t="s">
        <v>165</v>
      </c>
      <c r="H1898" t="s">
        <v>153</v>
      </c>
      <c r="I1898" t="s">
        <v>294</v>
      </c>
      <c r="J1898" t="s">
        <v>18</v>
      </c>
      <c r="K1898" s="7" t="s">
        <v>148</v>
      </c>
      <c r="L1898" t="s">
        <v>294</v>
      </c>
      <c r="M1898" t="s">
        <v>294</v>
      </c>
    </row>
    <row r="1899" spans="1:13" x14ac:dyDescent="0.25">
      <c r="A1899">
        <v>442201</v>
      </c>
      <c r="B1899">
        <v>431516</v>
      </c>
      <c r="C1899" t="s">
        <v>50</v>
      </c>
      <c r="D1899" t="s">
        <v>114</v>
      </c>
      <c r="E1899" t="s">
        <v>115</v>
      </c>
      <c r="F1899" s="11">
        <v>121531</v>
      </c>
      <c r="G1899" s="7" t="s">
        <v>165</v>
      </c>
      <c r="H1899" t="s">
        <v>153</v>
      </c>
      <c r="I1899" t="s">
        <v>294</v>
      </c>
      <c r="J1899" t="s">
        <v>18</v>
      </c>
      <c r="K1899" s="7" t="s">
        <v>148</v>
      </c>
      <c r="L1899" t="s">
        <v>294</v>
      </c>
      <c r="M1899" t="s">
        <v>294</v>
      </c>
    </row>
    <row r="1900" spans="1:13" x14ac:dyDescent="0.25">
      <c r="A1900">
        <v>442203</v>
      </c>
      <c r="B1900">
        <v>431516</v>
      </c>
      <c r="C1900" t="s">
        <v>50</v>
      </c>
      <c r="D1900" t="s">
        <v>114</v>
      </c>
      <c r="E1900" t="s">
        <v>115</v>
      </c>
      <c r="F1900" s="11">
        <v>290376</v>
      </c>
      <c r="G1900" s="7" t="s">
        <v>165</v>
      </c>
      <c r="H1900" t="s">
        <v>153</v>
      </c>
      <c r="I1900" t="s">
        <v>153</v>
      </c>
      <c r="J1900" t="s">
        <v>18</v>
      </c>
      <c r="K1900" s="7" t="s">
        <v>148</v>
      </c>
      <c r="L1900">
        <v>2.76</v>
      </c>
      <c r="M1900" s="12">
        <v>94</v>
      </c>
    </row>
    <row r="1901" spans="1:13" x14ac:dyDescent="0.25">
      <c r="A1901">
        <v>442205</v>
      </c>
      <c r="B1901">
        <v>431516</v>
      </c>
      <c r="C1901" t="s">
        <v>50</v>
      </c>
      <c r="D1901" t="s">
        <v>114</v>
      </c>
      <c r="E1901" t="s">
        <v>115</v>
      </c>
      <c r="F1901" s="11" t="s">
        <v>244</v>
      </c>
      <c r="G1901" s="7" t="s">
        <v>165</v>
      </c>
      <c r="H1901" t="s">
        <v>153</v>
      </c>
      <c r="I1901" t="s">
        <v>294</v>
      </c>
      <c r="J1901" t="s">
        <v>18</v>
      </c>
      <c r="K1901" s="7" t="s">
        <v>148</v>
      </c>
      <c r="L1901" t="s">
        <v>294</v>
      </c>
      <c r="M1901" t="s">
        <v>294</v>
      </c>
    </row>
    <row r="1902" spans="1:13" x14ac:dyDescent="0.25">
      <c r="A1902">
        <v>442207</v>
      </c>
      <c r="B1902">
        <v>431516</v>
      </c>
      <c r="C1902" t="s">
        <v>50</v>
      </c>
      <c r="D1902" t="s">
        <v>114</v>
      </c>
      <c r="E1902" t="s">
        <v>115</v>
      </c>
      <c r="F1902" s="11">
        <v>206323</v>
      </c>
      <c r="G1902" s="7" t="s">
        <v>165</v>
      </c>
      <c r="H1902" t="s">
        <v>153</v>
      </c>
      <c r="I1902" t="s">
        <v>153</v>
      </c>
      <c r="J1902" t="s">
        <v>18</v>
      </c>
      <c r="K1902" s="7" t="s">
        <v>148</v>
      </c>
      <c r="L1902">
        <v>2.76</v>
      </c>
      <c r="M1902" s="12">
        <v>86</v>
      </c>
    </row>
    <row r="1903" spans="1:13" x14ac:dyDescent="0.25">
      <c r="A1903">
        <v>442209</v>
      </c>
      <c r="B1903">
        <v>431516</v>
      </c>
      <c r="C1903" t="s">
        <v>50</v>
      </c>
      <c r="D1903" t="s">
        <v>114</v>
      </c>
      <c r="E1903" t="s">
        <v>115</v>
      </c>
      <c r="F1903" s="11">
        <v>14024172</v>
      </c>
      <c r="G1903" s="7" t="s">
        <v>165</v>
      </c>
      <c r="H1903" t="s">
        <v>153</v>
      </c>
      <c r="I1903" t="s">
        <v>153</v>
      </c>
      <c r="J1903" t="s">
        <v>18</v>
      </c>
      <c r="K1903" s="7" t="s">
        <v>148</v>
      </c>
      <c r="L1903">
        <v>2.76</v>
      </c>
      <c r="M1903" s="12">
        <v>25</v>
      </c>
    </row>
    <row r="1904" spans="1:13" x14ac:dyDescent="0.25">
      <c r="A1904">
        <v>442217</v>
      </c>
      <c r="B1904">
        <v>431516</v>
      </c>
      <c r="C1904" t="s">
        <v>50</v>
      </c>
      <c r="D1904" t="s">
        <v>114</v>
      </c>
      <c r="E1904" t="s">
        <v>115</v>
      </c>
      <c r="F1904" s="11">
        <v>283480</v>
      </c>
      <c r="G1904" s="7" t="s">
        <v>165</v>
      </c>
      <c r="H1904" t="s">
        <v>153</v>
      </c>
      <c r="I1904" t="s">
        <v>153</v>
      </c>
      <c r="J1904" t="s">
        <v>18</v>
      </c>
      <c r="K1904" s="7" t="s">
        <v>148</v>
      </c>
      <c r="L1904">
        <v>2.76</v>
      </c>
      <c r="M1904" s="12">
        <v>82</v>
      </c>
    </row>
    <row r="1905" spans="1:13" x14ac:dyDescent="0.25">
      <c r="A1905">
        <v>442219</v>
      </c>
      <c r="B1905">
        <v>431516</v>
      </c>
      <c r="C1905" t="s">
        <v>50</v>
      </c>
      <c r="D1905" t="s">
        <v>114</v>
      </c>
      <c r="E1905" t="s">
        <v>115</v>
      </c>
      <c r="F1905" s="11">
        <v>44221914031</v>
      </c>
      <c r="G1905" s="7" t="s">
        <v>165</v>
      </c>
      <c r="H1905" t="s">
        <v>153</v>
      </c>
      <c r="I1905" t="s">
        <v>153</v>
      </c>
      <c r="J1905" t="s">
        <v>18</v>
      </c>
      <c r="K1905" s="7" t="s">
        <v>148</v>
      </c>
      <c r="L1905">
        <v>2.76</v>
      </c>
      <c r="M1905" s="12">
        <v>-15</v>
      </c>
    </row>
    <row r="1906" spans="1:13" x14ac:dyDescent="0.25">
      <c r="A1906">
        <v>442233</v>
      </c>
      <c r="B1906">
        <v>431516</v>
      </c>
      <c r="C1906" t="s">
        <v>50</v>
      </c>
      <c r="D1906" t="s">
        <v>114</v>
      </c>
      <c r="E1906" t="s">
        <v>115</v>
      </c>
      <c r="F1906" s="11">
        <v>44223314041</v>
      </c>
      <c r="G1906" s="7" t="s">
        <v>165</v>
      </c>
      <c r="H1906" t="s">
        <v>153</v>
      </c>
      <c r="I1906" t="s">
        <v>153</v>
      </c>
      <c r="J1906" t="s">
        <v>18</v>
      </c>
      <c r="K1906" s="7" t="s">
        <v>148</v>
      </c>
      <c r="L1906">
        <v>2.76</v>
      </c>
      <c r="M1906" s="12">
        <v>0</v>
      </c>
    </row>
    <row r="1907" spans="1:13" x14ac:dyDescent="0.25">
      <c r="A1907">
        <v>442248</v>
      </c>
      <c r="B1907">
        <v>431516</v>
      </c>
      <c r="C1907" t="s">
        <v>50</v>
      </c>
      <c r="D1907" t="s">
        <v>114</v>
      </c>
      <c r="E1907" t="s">
        <v>115</v>
      </c>
      <c r="F1907" s="11">
        <v>589991</v>
      </c>
      <c r="G1907" s="7" t="s">
        <v>165</v>
      </c>
      <c r="H1907" t="s">
        <v>153</v>
      </c>
      <c r="I1907" t="s">
        <v>294</v>
      </c>
      <c r="J1907" t="s">
        <v>18</v>
      </c>
      <c r="K1907" s="7" t="s">
        <v>148</v>
      </c>
      <c r="L1907" t="s">
        <v>294</v>
      </c>
      <c r="M1907" t="s">
        <v>294</v>
      </c>
    </row>
    <row r="1908" spans="1:13" x14ac:dyDescent="0.25">
      <c r="A1908">
        <v>442264</v>
      </c>
      <c r="B1908">
        <v>431516</v>
      </c>
      <c r="C1908" t="s">
        <v>50</v>
      </c>
      <c r="D1908" t="s">
        <v>114</v>
      </c>
      <c r="E1908" t="s">
        <v>115</v>
      </c>
      <c r="F1908" s="11" t="s">
        <v>245</v>
      </c>
      <c r="G1908" s="7" t="s">
        <v>165</v>
      </c>
      <c r="H1908" t="s">
        <v>153</v>
      </c>
      <c r="I1908" t="s">
        <v>294</v>
      </c>
      <c r="J1908" t="s">
        <v>18</v>
      </c>
      <c r="K1908" s="7" t="s">
        <v>148</v>
      </c>
      <c r="L1908" t="s">
        <v>294</v>
      </c>
      <c r="M1908" t="s">
        <v>294</v>
      </c>
    </row>
    <row r="1909" spans="1:13" x14ac:dyDescent="0.25">
      <c r="A1909">
        <v>442266</v>
      </c>
      <c r="B1909">
        <v>431516</v>
      </c>
      <c r="C1909" t="s">
        <v>50</v>
      </c>
      <c r="D1909" t="s">
        <v>114</v>
      </c>
      <c r="E1909" t="s">
        <v>115</v>
      </c>
      <c r="F1909" s="11">
        <v>295134</v>
      </c>
      <c r="G1909" s="7" t="s">
        <v>165</v>
      </c>
      <c r="H1909" t="s">
        <v>153</v>
      </c>
      <c r="I1909" t="s">
        <v>153</v>
      </c>
      <c r="J1909" t="s">
        <v>18</v>
      </c>
      <c r="K1909" s="7" t="s">
        <v>148</v>
      </c>
      <c r="L1909">
        <v>2.76</v>
      </c>
      <c r="M1909" s="12">
        <v>52</v>
      </c>
    </row>
    <row r="1910" spans="1:13" x14ac:dyDescent="0.25">
      <c r="A1910">
        <v>442268</v>
      </c>
      <c r="B1910">
        <v>431516</v>
      </c>
      <c r="C1910" t="s">
        <v>50</v>
      </c>
      <c r="D1910" t="s">
        <v>114</v>
      </c>
      <c r="E1910" t="s">
        <v>115</v>
      </c>
      <c r="F1910" s="11">
        <v>6600263</v>
      </c>
      <c r="G1910" s="7" t="s">
        <v>165</v>
      </c>
      <c r="H1910" t="s">
        <v>153</v>
      </c>
      <c r="I1910" t="s">
        <v>153</v>
      </c>
      <c r="J1910" t="s">
        <v>18</v>
      </c>
      <c r="K1910" s="7" t="s">
        <v>148</v>
      </c>
      <c r="L1910">
        <v>2.76</v>
      </c>
      <c r="M1910" s="12">
        <v>75</v>
      </c>
    </row>
    <row r="1911" spans="1:13" x14ac:dyDescent="0.25">
      <c r="A1911">
        <v>442277</v>
      </c>
      <c r="B1911">
        <v>431516</v>
      </c>
      <c r="C1911" t="s">
        <v>50</v>
      </c>
      <c r="D1911" t="s">
        <v>114</v>
      </c>
      <c r="E1911" t="s">
        <v>115</v>
      </c>
      <c r="F1911" s="11">
        <v>289459</v>
      </c>
      <c r="G1911" s="7" t="s">
        <v>165</v>
      </c>
      <c r="H1911" t="s">
        <v>153</v>
      </c>
      <c r="I1911" t="s">
        <v>153</v>
      </c>
      <c r="J1911" t="s">
        <v>18</v>
      </c>
      <c r="K1911" s="7" t="s">
        <v>148</v>
      </c>
      <c r="L1911">
        <v>2.76</v>
      </c>
      <c r="M1911" s="12">
        <v>70</v>
      </c>
    </row>
    <row r="1912" spans="1:13" x14ac:dyDescent="0.25">
      <c r="A1912">
        <v>442283</v>
      </c>
      <c r="B1912">
        <v>431516</v>
      </c>
      <c r="C1912" t="s">
        <v>50</v>
      </c>
      <c r="D1912" t="s">
        <v>114</v>
      </c>
      <c r="E1912" t="s">
        <v>115</v>
      </c>
      <c r="F1912" s="11" t="s">
        <v>246</v>
      </c>
      <c r="G1912" s="7" t="s">
        <v>165</v>
      </c>
      <c r="H1912" t="s">
        <v>153</v>
      </c>
      <c r="I1912" t="s">
        <v>153</v>
      </c>
      <c r="J1912" t="s">
        <v>18</v>
      </c>
      <c r="K1912" s="7" t="s">
        <v>148</v>
      </c>
      <c r="L1912">
        <v>2.76</v>
      </c>
      <c r="M1912" s="12">
        <v>57</v>
      </c>
    </row>
    <row r="1913" spans="1:13" x14ac:dyDescent="0.25">
      <c r="A1913">
        <v>442285</v>
      </c>
      <c r="B1913">
        <v>431516</v>
      </c>
      <c r="C1913" t="s">
        <v>50</v>
      </c>
      <c r="D1913" t="s">
        <v>114</v>
      </c>
      <c r="E1913" t="s">
        <v>115</v>
      </c>
      <c r="F1913" s="11">
        <v>95400808</v>
      </c>
      <c r="G1913" s="7" t="s">
        <v>165</v>
      </c>
      <c r="H1913" t="s">
        <v>153</v>
      </c>
      <c r="I1913" t="s">
        <v>294</v>
      </c>
      <c r="J1913" t="s">
        <v>18</v>
      </c>
      <c r="K1913" s="7" t="s">
        <v>148</v>
      </c>
      <c r="L1913" t="s">
        <v>294</v>
      </c>
      <c r="M1913" t="s">
        <v>294</v>
      </c>
    </row>
    <row r="1914" spans="1:13" x14ac:dyDescent="0.25">
      <c r="A1914">
        <v>442285</v>
      </c>
      <c r="B1914">
        <v>431516</v>
      </c>
      <c r="C1914" t="s">
        <v>50</v>
      </c>
      <c r="D1914" t="s">
        <v>114</v>
      </c>
      <c r="E1914" t="s">
        <v>115</v>
      </c>
      <c r="F1914" s="11">
        <v>1501658314073</v>
      </c>
      <c r="G1914" s="7" t="s">
        <v>165</v>
      </c>
      <c r="H1914" t="s">
        <v>153</v>
      </c>
      <c r="I1914" t="s">
        <v>294</v>
      </c>
      <c r="J1914" t="s">
        <v>18</v>
      </c>
      <c r="K1914" s="7" t="s">
        <v>148</v>
      </c>
      <c r="L1914" t="s">
        <v>294</v>
      </c>
      <c r="M1914" t="s">
        <v>294</v>
      </c>
    </row>
    <row r="1915" spans="1:13" x14ac:dyDescent="0.25">
      <c r="A1915">
        <v>442289</v>
      </c>
      <c r="B1915">
        <v>431516</v>
      </c>
      <c r="C1915" t="s">
        <v>50</v>
      </c>
      <c r="D1915" t="s">
        <v>114</v>
      </c>
      <c r="E1915" t="s">
        <v>115</v>
      </c>
      <c r="F1915" s="11">
        <v>11067130191824</v>
      </c>
      <c r="G1915" s="7" t="s">
        <v>165</v>
      </c>
      <c r="H1915" t="s">
        <v>153</v>
      </c>
      <c r="I1915" t="s">
        <v>294</v>
      </c>
      <c r="J1915" t="s">
        <v>18</v>
      </c>
      <c r="K1915" s="7" t="s">
        <v>148</v>
      </c>
      <c r="L1915" t="s">
        <v>294</v>
      </c>
      <c r="M1915" t="s">
        <v>294</v>
      </c>
    </row>
    <row r="1916" spans="1:13" x14ac:dyDescent="0.25">
      <c r="A1916">
        <v>442292</v>
      </c>
      <c r="B1916">
        <v>431516</v>
      </c>
      <c r="C1916" t="s">
        <v>50</v>
      </c>
      <c r="D1916" t="s">
        <v>114</v>
      </c>
      <c r="E1916" t="s">
        <v>115</v>
      </c>
      <c r="F1916" s="11" t="s">
        <v>247</v>
      </c>
      <c r="G1916" s="7" t="s">
        <v>165</v>
      </c>
      <c r="H1916" t="s">
        <v>153</v>
      </c>
      <c r="I1916" t="s">
        <v>153</v>
      </c>
      <c r="J1916" t="s">
        <v>18</v>
      </c>
      <c r="K1916" s="7" t="s">
        <v>148</v>
      </c>
      <c r="L1916">
        <v>2.76</v>
      </c>
      <c r="M1916" s="12">
        <v>60</v>
      </c>
    </row>
    <row r="1917" spans="1:13" x14ac:dyDescent="0.25">
      <c r="A1917">
        <v>442295</v>
      </c>
      <c r="B1917">
        <v>431516</v>
      </c>
      <c r="C1917" t="s">
        <v>50</v>
      </c>
      <c r="D1917" t="s">
        <v>114</v>
      </c>
      <c r="E1917" t="s">
        <v>115</v>
      </c>
      <c r="F1917" s="11">
        <v>20582507</v>
      </c>
      <c r="G1917" s="7" t="s">
        <v>165</v>
      </c>
      <c r="H1917" t="s">
        <v>153</v>
      </c>
      <c r="I1917" t="s">
        <v>153</v>
      </c>
      <c r="J1917" t="s">
        <v>18</v>
      </c>
      <c r="K1917" s="7" t="s">
        <v>148</v>
      </c>
      <c r="L1917">
        <v>2.76</v>
      </c>
      <c r="M1917" s="12">
        <v>142</v>
      </c>
    </row>
    <row r="1918" spans="1:13" x14ac:dyDescent="0.25">
      <c r="A1918">
        <v>442301</v>
      </c>
      <c r="B1918">
        <v>431516</v>
      </c>
      <c r="C1918" t="s">
        <v>50</v>
      </c>
      <c r="D1918" t="s">
        <v>114</v>
      </c>
      <c r="E1918" t="s">
        <v>115</v>
      </c>
      <c r="F1918" s="11">
        <v>112349374</v>
      </c>
      <c r="G1918" s="7" t="s">
        <v>165</v>
      </c>
      <c r="H1918" t="s">
        <v>153</v>
      </c>
      <c r="I1918" t="s">
        <v>294</v>
      </c>
      <c r="J1918" t="s">
        <v>18</v>
      </c>
      <c r="K1918" s="7" t="s">
        <v>148</v>
      </c>
      <c r="L1918" t="s">
        <v>294</v>
      </c>
      <c r="M1918" t="s">
        <v>294</v>
      </c>
    </row>
    <row r="1919" spans="1:13" x14ac:dyDescent="0.25">
      <c r="A1919">
        <v>442305</v>
      </c>
      <c r="B1919">
        <v>431516</v>
      </c>
      <c r="C1919" t="s">
        <v>50</v>
      </c>
      <c r="D1919" t="s">
        <v>114</v>
      </c>
      <c r="E1919" t="s">
        <v>115</v>
      </c>
      <c r="F1919" s="11">
        <v>273242</v>
      </c>
      <c r="G1919" s="7" t="s">
        <v>165</v>
      </c>
      <c r="H1919" t="s">
        <v>153</v>
      </c>
      <c r="I1919" t="s">
        <v>153</v>
      </c>
      <c r="J1919" t="s">
        <v>18</v>
      </c>
      <c r="K1919" s="7" t="s">
        <v>148</v>
      </c>
      <c r="L1919">
        <v>2.76</v>
      </c>
      <c r="M1919" s="12">
        <v>17</v>
      </c>
    </row>
    <row r="1920" spans="1:13" x14ac:dyDescent="0.25">
      <c r="A1920">
        <v>442309</v>
      </c>
      <c r="B1920">
        <v>431516</v>
      </c>
      <c r="C1920" t="s">
        <v>50</v>
      </c>
      <c r="D1920" t="s">
        <v>114</v>
      </c>
      <c r="E1920" t="s">
        <v>115</v>
      </c>
      <c r="F1920" s="11">
        <v>287251</v>
      </c>
      <c r="G1920" s="7" t="s">
        <v>165</v>
      </c>
      <c r="H1920" t="s">
        <v>153</v>
      </c>
      <c r="I1920" t="s">
        <v>294</v>
      </c>
      <c r="J1920" t="s">
        <v>18</v>
      </c>
      <c r="K1920" s="7" t="s">
        <v>148</v>
      </c>
      <c r="L1920" t="s">
        <v>294</v>
      </c>
      <c r="M1920" t="s">
        <v>294</v>
      </c>
    </row>
    <row r="1921" spans="1:13" x14ac:dyDescent="0.25">
      <c r="A1921">
        <v>442311</v>
      </c>
      <c r="B1921">
        <v>431516</v>
      </c>
      <c r="C1921" t="s">
        <v>50</v>
      </c>
      <c r="D1921" t="s">
        <v>114</v>
      </c>
      <c r="E1921" t="s">
        <v>115</v>
      </c>
      <c r="F1921" s="11">
        <v>736190</v>
      </c>
      <c r="G1921" s="7" t="s">
        <v>165</v>
      </c>
      <c r="H1921" t="s">
        <v>153</v>
      </c>
      <c r="I1921" t="s">
        <v>294</v>
      </c>
      <c r="J1921" t="s">
        <v>18</v>
      </c>
      <c r="K1921" s="7" t="s">
        <v>148</v>
      </c>
      <c r="L1921" t="s">
        <v>294</v>
      </c>
      <c r="M1921" t="s">
        <v>294</v>
      </c>
    </row>
    <row r="1922" spans="1:13" x14ac:dyDescent="0.25">
      <c r="A1922">
        <v>442321</v>
      </c>
      <c r="B1922">
        <v>431516</v>
      </c>
      <c r="C1922" t="s">
        <v>50</v>
      </c>
      <c r="D1922" t="s">
        <v>114</v>
      </c>
      <c r="E1922" t="s">
        <v>115</v>
      </c>
      <c r="F1922" s="11">
        <v>471904</v>
      </c>
      <c r="G1922" s="7" t="s">
        <v>165</v>
      </c>
      <c r="H1922" t="s">
        <v>153</v>
      </c>
      <c r="I1922" t="s">
        <v>294</v>
      </c>
      <c r="J1922" t="s">
        <v>18</v>
      </c>
      <c r="K1922" s="7" t="s">
        <v>148</v>
      </c>
      <c r="L1922" t="s">
        <v>294</v>
      </c>
      <c r="M1922" t="s">
        <v>294</v>
      </c>
    </row>
    <row r="1923" spans="1:13" x14ac:dyDescent="0.25">
      <c r="A1923">
        <v>442328</v>
      </c>
      <c r="B1923">
        <v>431516</v>
      </c>
      <c r="C1923" t="s">
        <v>50</v>
      </c>
      <c r="D1923" t="s">
        <v>114</v>
      </c>
      <c r="E1923" t="s">
        <v>115</v>
      </c>
      <c r="F1923" s="11">
        <v>58125616</v>
      </c>
      <c r="G1923" s="7" t="s">
        <v>165</v>
      </c>
      <c r="H1923" t="s">
        <v>153</v>
      </c>
      <c r="I1923" t="s">
        <v>294</v>
      </c>
      <c r="J1923" t="s">
        <v>18</v>
      </c>
      <c r="K1923" s="7" t="s">
        <v>148</v>
      </c>
      <c r="L1923" t="s">
        <v>294</v>
      </c>
      <c r="M1923" t="s">
        <v>294</v>
      </c>
    </row>
    <row r="1924" spans="1:13" x14ac:dyDescent="0.25">
      <c r="A1924">
        <v>442336</v>
      </c>
      <c r="B1924">
        <v>431516</v>
      </c>
      <c r="C1924" t="s">
        <v>50</v>
      </c>
      <c r="D1924" t="s">
        <v>114</v>
      </c>
      <c r="E1924" t="s">
        <v>115</v>
      </c>
      <c r="F1924" s="11">
        <v>15016626</v>
      </c>
      <c r="G1924" s="7" t="s">
        <v>165</v>
      </c>
      <c r="H1924" t="s">
        <v>153</v>
      </c>
      <c r="I1924" t="s">
        <v>294</v>
      </c>
      <c r="J1924" t="s">
        <v>18</v>
      </c>
      <c r="K1924" s="7" t="s">
        <v>148</v>
      </c>
      <c r="L1924" t="s">
        <v>294</v>
      </c>
      <c r="M1924" t="s">
        <v>294</v>
      </c>
    </row>
    <row r="1925" spans="1:13" x14ac:dyDescent="0.25">
      <c r="A1925">
        <v>442339</v>
      </c>
      <c r="B1925">
        <v>431516</v>
      </c>
      <c r="C1925" t="s">
        <v>50</v>
      </c>
      <c r="D1925" t="s">
        <v>114</v>
      </c>
      <c r="E1925" t="s">
        <v>115</v>
      </c>
      <c r="F1925" s="11">
        <v>26641352</v>
      </c>
      <c r="G1925" s="7" t="s">
        <v>170</v>
      </c>
      <c r="H1925" t="s">
        <v>153</v>
      </c>
      <c r="I1925" t="s">
        <v>294</v>
      </c>
      <c r="J1925" t="s">
        <v>18</v>
      </c>
      <c r="K1925" s="7" t="s">
        <v>148</v>
      </c>
      <c r="L1925" t="s">
        <v>294</v>
      </c>
      <c r="M1925" t="s">
        <v>294</v>
      </c>
    </row>
    <row r="1926" spans="1:13" x14ac:dyDescent="0.25">
      <c r="A1926">
        <v>442340</v>
      </c>
      <c r="B1926">
        <v>431516</v>
      </c>
      <c r="C1926" t="s">
        <v>50</v>
      </c>
      <c r="D1926" t="s">
        <v>114</v>
      </c>
      <c r="E1926" t="s">
        <v>115</v>
      </c>
      <c r="F1926" s="11">
        <v>26641352</v>
      </c>
      <c r="G1926" s="7" t="s">
        <v>170</v>
      </c>
      <c r="H1926" t="s">
        <v>153</v>
      </c>
      <c r="I1926" t="s">
        <v>294</v>
      </c>
      <c r="J1926" t="s">
        <v>18</v>
      </c>
      <c r="K1926" s="7" t="s">
        <v>148</v>
      </c>
      <c r="L1926" t="s">
        <v>294</v>
      </c>
      <c r="M1926" t="s">
        <v>294</v>
      </c>
    </row>
    <row r="1927" spans="1:13" x14ac:dyDescent="0.25">
      <c r="A1927">
        <v>442343</v>
      </c>
      <c r="B1927">
        <v>431516</v>
      </c>
      <c r="C1927" t="s">
        <v>50</v>
      </c>
      <c r="D1927" t="s">
        <v>114</v>
      </c>
      <c r="E1927" t="s">
        <v>115</v>
      </c>
      <c r="F1927" s="11">
        <v>107440932</v>
      </c>
      <c r="G1927" s="7" t="s">
        <v>165</v>
      </c>
      <c r="H1927" t="s">
        <v>153</v>
      </c>
      <c r="I1927" t="s">
        <v>153</v>
      </c>
      <c r="J1927" t="s">
        <v>18</v>
      </c>
      <c r="K1927" s="7" t="s">
        <v>148</v>
      </c>
      <c r="L1927">
        <v>2.76</v>
      </c>
      <c r="M1927" s="12">
        <v>0</v>
      </c>
    </row>
    <row r="1928" spans="1:13" x14ac:dyDescent="0.25">
      <c r="A1928">
        <v>442345</v>
      </c>
      <c r="B1928">
        <v>431516</v>
      </c>
      <c r="C1928" t="s">
        <v>50</v>
      </c>
      <c r="D1928" t="s">
        <v>114</v>
      </c>
      <c r="E1928" t="s">
        <v>115</v>
      </c>
      <c r="F1928" s="11">
        <v>733683</v>
      </c>
      <c r="G1928" s="7" t="s">
        <v>165</v>
      </c>
      <c r="H1928" t="s">
        <v>153</v>
      </c>
      <c r="I1928" t="s">
        <v>294</v>
      </c>
      <c r="J1928" t="s">
        <v>18</v>
      </c>
      <c r="K1928" s="7" t="s">
        <v>148</v>
      </c>
      <c r="L1928" t="s">
        <v>294</v>
      </c>
      <c r="M1928" t="s">
        <v>294</v>
      </c>
    </row>
    <row r="1929" spans="1:13" x14ac:dyDescent="0.25">
      <c r="A1929">
        <v>442369</v>
      </c>
      <c r="B1929">
        <v>431516</v>
      </c>
      <c r="C1929" t="s">
        <v>50</v>
      </c>
      <c r="D1929" t="s">
        <v>114</v>
      </c>
      <c r="E1929" t="s">
        <v>115</v>
      </c>
      <c r="F1929" s="11">
        <v>417345</v>
      </c>
      <c r="G1929" s="7" t="s">
        <v>165</v>
      </c>
      <c r="H1929" t="s">
        <v>153</v>
      </c>
      <c r="I1929" t="s">
        <v>294</v>
      </c>
      <c r="J1929" t="s">
        <v>18</v>
      </c>
      <c r="K1929" s="7" t="s">
        <v>148</v>
      </c>
      <c r="L1929" t="s">
        <v>294</v>
      </c>
      <c r="M1929" t="s">
        <v>294</v>
      </c>
    </row>
    <row r="1930" spans="1:13" x14ac:dyDescent="0.25">
      <c r="A1930">
        <v>442372</v>
      </c>
      <c r="B1930">
        <v>431516</v>
      </c>
      <c r="C1930" t="s">
        <v>50</v>
      </c>
      <c r="D1930" t="s">
        <v>114</v>
      </c>
      <c r="E1930" t="s">
        <v>115</v>
      </c>
      <c r="F1930" s="11">
        <v>31112442372</v>
      </c>
      <c r="G1930" s="7" t="s">
        <v>165</v>
      </c>
      <c r="H1930" t="s">
        <v>153</v>
      </c>
      <c r="I1930" t="s">
        <v>294</v>
      </c>
      <c r="J1930" t="s">
        <v>18</v>
      </c>
      <c r="K1930" s="7" t="s">
        <v>148</v>
      </c>
      <c r="L1930" t="s">
        <v>294</v>
      </c>
      <c r="M1930" t="s">
        <v>294</v>
      </c>
    </row>
    <row r="1931" spans="1:13" x14ac:dyDescent="0.25">
      <c r="A1931">
        <v>442374</v>
      </c>
      <c r="B1931">
        <v>431516</v>
      </c>
      <c r="C1931" t="s">
        <v>50</v>
      </c>
      <c r="D1931" t="s">
        <v>114</v>
      </c>
      <c r="E1931" t="s">
        <v>115</v>
      </c>
      <c r="F1931" s="11">
        <v>114188925</v>
      </c>
      <c r="G1931" s="7" t="s">
        <v>165</v>
      </c>
      <c r="H1931" t="s">
        <v>153</v>
      </c>
      <c r="I1931" t="s">
        <v>153</v>
      </c>
      <c r="J1931" t="s">
        <v>18</v>
      </c>
      <c r="K1931" s="7" t="s">
        <v>148</v>
      </c>
      <c r="L1931">
        <v>2.76</v>
      </c>
      <c r="M1931" s="12">
        <v>62</v>
      </c>
    </row>
    <row r="1932" spans="1:13" x14ac:dyDescent="0.25">
      <c r="A1932">
        <v>442382</v>
      </c>
      <c r="B1932">
        <v>431516</v>
      </c>
      <c r="C1932" t="s">
        <v>50</v>
      </c>
      <c r="D1932" t="s">
        <v>114</v>
      </c>
      <c r="E1932" t="s">
        <v>115</v>
      </c>
      <c r="F1932" s="11">
        <v>85197</v>
      </c>
      <c r="G1932" s="7" t="s">
        <v>170</v>
      </c>
      <c r="H1932" t="s">
        <v>153</v>
      </c>
      <c r="I1932" t="s">
        <v>294</v>
      </c>
      <c r="J1932" t="s">
        <v>18</v>
      </c>
      <c r="K1932" s="7" t="s">
        <v>148</v>
      </c>
      <c r="L1932" t="s">
        <v>294</v>
      </c>
      <c r="M1932" t="s">
        <v>294</v>
      </c>
    </row>
    <row r="1933" spans="1:13" x14ac:dyDescent="0.25">
      <c r="A1933">
        <v>442383</v>
      </c>
      <c r="B1933">
        <v>431516</v>
      </c>
      <c r="C1933" t="s">
        <v>50</v>
      </c>
      <c r="D1933" t="s">
        <v>114</v>
      </c>
      <c r="E1933" t="s">
        <v>115</v>
      </c>
      <c r="F1933" s="11">
        <v>85197</v>
      </c>
      <c r="G1933" s="7" t="s">
        <v>170</v>
      </c>
      <c r="H1933" t="s">
        <v>153</v>
      </c>
      <c r="I1933" t="s">
        <v>294</v>
      </c>
      <c r="J1933" t="s">
        <v>18</v>
      </c>
      <c r="K1933" s="7" t="s">
        <v>148</v>
      </c>
      <c r="L1933" t="s">
        <v>294</v>
      </c>
      <c r="M1933" t="s">
        <v>294</v>
      </c>
    </row>
    <row r="1934" spans="1:13" x14ac:dyDescent="0.25">
      <c r="A1934">
        <v>442387</v>
      </c>
      <c r="B1934">
        <v>431516</v>
      </c>
      <c r="C1934" t="s">
        <v>50</v>
      </c>
      <c r="D1934" t="s">
        <v>114</v>
      </c>
      <c r="E1934" t="s">
        <v>115</v>
      </c>
      <c r="F1934" s="11">
        <v>92333</v>
      </c>
      <c r="G1934" s="7" t="s">
        <v>165</v>
      </c>
      <c r="H1934" t="s">
        <v>153</v>
      </c>
      <c r="I1934" t="s">
        <v>153</v>
      </c>
      <c r="J1934" t="s">
        <v>18</v>
      </c>
      <c r="K1934" s="7" t="s">
        <v>148</v>
      </c>
      <c r="L1934">
        <v>2.76</v>
      </c>
      <c r="M1934" s="12">
        <v>43</v>
      </c>
    </row>
    <row r="1935" spans="1:13" x14ac:dyDescent="0.25">
      <c r="A1935">
        <v>442389</v>
      </c>
      <c r="B1935">
        <v>431516</v>
      </c>
      <c r="C1935" t="s">
        <v>50</v>
      </c>
      <c r="D1935" t="s">
        <v>114</v>
      </c>
      <c r="E1935" t="s">
        <v>115</v>
      </c>
      <c r="F1935" s="11">
        <v>233945</v>
      </c>
      <c r="G1935" s="7" t="s">
        <v>165</v>
      </c>
      <c r="H1935" t="s">
        <v>153</v>
      </c>
      <c r="I1935" t="s">
        <v>294</v>
      </c>
      <c r="J1935" t="s">
        <v>18</v>
      </c>
      <c r="K1935" s="7" t="s">
        <v>148</v>
      </c>
      <c r="L1935" t="s">
        <v>294</v>
      </c>
      <c r="M1935" t="s">
        <v>294</v>
      </c>
    </row>
    <row r="1936" spans="1:13" x14ac:dyDescent="0.25">
      <c r="A1936">
        <v>442402</v>
      </c>
      <c r="B1936">
        <v>431517</v>
      </c>
      <c r="C1936" t="s">
        <v>50</v>
      </c>
      <c r="D1936" t="s">
        <v>114</v>
      </c>
      <c r="E1936">
        <v>5</v>
      </c>
      <c r="F1936" s="11">
        <v>44240214153</v>
      </c>
      <c r="G1936" s="7" t="s">
        <v>165</v>
      </c>
      <c r="H1936" t="s">
        <v>153</v>
      </c>
      <c r="I1936" t="s">
        <v>294</v>
      </c>
      <c r="J1936" t="s">
        <v>18</v>
      </c>
      <c r="K1936" s="7" t="s">
        <v>148</v>
      </c>
      <c r="L1936" t="s">
        <v>294</v>
      </c>
      <c r="M1936" t="s">
        <v>294</v>
      </c>
    </row>
    <row r="1937" spans="1:13" x14ac:dyDescent="0.25">
      <c r="A1937">
        <v>442438</v>
      </c>
      <c r="B1937">
        <v>431517</v>
      </c>
      <c r="C1937" t="s">
        <v>50</v>
      </c>
      <c r="D1937" t="s">
        <v>114</v>
      </c>
      <c r="E1937">
        <v>5</v>
      </c>
      <c r="F1937" s="11">
        <v>59271388</v>
      </c>
      <c r="G1937" s="7" t="s">
        <v>165</v>
      </c>
      <c r="H1937" t="s">
        <v>153</v>
      </c>
      <c r="I1937" t="s">
        <v>153</v>
      </c>
      <c r="J1937" t="s">
        <v>18</v>
      </c>
      <c r="K1937" s="7" t="s">
        <v>148</v>
      </c>
      <c r="L1937">
        <v>2.76</v>
      </c>
      <c r="M1937" s="12">
        <v>148</v>
      </c>
    </row>
    <row r="1938" spans="1:13" x14ac:dyDescent="0.25">
      <c r="A1938">
        <v>442442</v>
      </c>
      <c r="B1938">
        <v>431517</v>
      </c>
      <c r="C1938" t="s">
        <v>50</v>
      </c>
      <c r="D1938" t="s">
        <v>114</v>
      </c>
      <c r="E1938">
        <v>5</v>
      </c>
      <c r="F1938" s="11">
        <v>23229205</v>
      </c>
      <c r="G1938" s="7" t="s">
        <v>170</v>
      </c>
      <c r="H1938" t="s">
        <v>153</v>
      </c>
      <c r="I1938" t="s">
        <v>294</v>
      </c>
      <c r="J1938" t="s">
        <v>18</v>
      </c>
      <c r="K1938" s="7" t="s">
        <v>148</v>
      </c>
      <c r="L1938" t="s">
        <v>294</v>
      </c>
      <c r="M1938" t="s">
        <v>294</v>
      </c>
    </row>
    <row r="1939" spans="1:13" x14ac:dyDescent="0.25">
      <c r="A1939">
        <v>442443</v>
      </c>
      <c r="B1939">
        <v>431517</v>
      </c>
      <c r="C1939" t="s">
        <v>50</v>
      </c>
      <c r="D1939" t="s">
        <v>114</v>
      </c>
      <c r="E1939">
        <v>5</v>
      </c>
      <c r="F1939" s="11">
        <v>23229205</v>
      </c>
      <c r="G1939" s="7" t="s">
        <v>170</v>
      </c>
      <c r="H1939" t="s">
        <v>153</v>
      </c>
      <c r="I1939" t="s">
        <v>294</v>
      </c>
      <c r="J1939" t="s">
        <v>18</v>
      </c>
      <c r="K1939" s="7" t="s">
        <v>148</v>
      </c>
      <c r="L1939" t="s">
        <v>294</v>
      </c>
      <c r="M1939" t="s">
        <v>294</v>
      </c>
    </row>
    <row r="1940" spans="1:13" x14ac:dyDescent="0.25">
      <c r="A1940">
        <v>442464</v>
      </c>
      <c r="B1940">
        <v>431517</v>
      </c>
      <c r="C1940" t="s">
        <v>50</v>
      </c>
      <c r="D1940" t="s">
        <v>114</v>
      </c>
      <c r="E1940">
        <v>5</v>
      </c>
      <c r="F1940" s="11">
        <v>32380405</v>
      </c>
      <c r="G1940" s="7" t="s">
        <v>165</v>
      </c>
      <c r="H1940" t="s">
        <v>153</v>
      </c>
      <c r="I1940" t="s">
        <v>294</v>
      </c>
      <c r="J1940" t="s">
        <v>18</v>
      </c>
      <c r="K1940" s="7" t="s">
        <v>148</v>
      </c>
      <c r="L1940" t="s">
        <v>294</v>
      </c>
      <c r="M1940" t="s">
        <v>294</v>
      </c>
    </row>
    <row r="1941" spans="1:13" x14ac:dyDescent="0.25">
      <c r="A1941">
        <v>442498</v>
      </c>
      <c r="B1941">
        <v>431517</v>
      </c>
      <c r="C1941" t="s">
        <v>50</v>
      </c>
      <c r="D1941" t="s">
        <v>114</v>
      </c>
      <c r="E1941">
        <v>5</v>
      </c>
      <c r="F1941" s="11">
        <v>15010466</v>
      </c>
      <c r="G1941" s="7" t="s">
        <v>170</v>
      </c>
      <c r="H1941" t="s">
        <v>153</v>
      </c>
      <c r="I1941" t="s">
        <v>153</v>
      </c>
      <c r="J1941" t="s">
        <v>18</v>
      </c>
      <c r="K1941" s="7" t="s">
        <v>148</v>
      </c>
      <c r="L1941">
        <v>2.76</v>
      </c>
      <c r="M1941" s="12">
        <v>752</v>
      </c>
    </row>
    <row r="1942" spans="1:13" x14ac:dyDescent="0.25">
      <c r="A1942">
        <v>442499</v>
      </c>
      <c r="B1942">
        <v>431517</v>
      </c>
      <c r="C1942" t="s">
        <v>50</v>
      </c>
      <c r="D1942" t="s">
        <v>114</v>
      </c>
      <c r="E1942">
        <v>5</v>
      </c>
      <c r="F1942" s="11">
        <v>15010466</v>
      </c>
      <c r="G1942" s="7" t="s">
        <v>170</v>
      </c>
      <c r="H1942" t="s">
        <v>153</v>
      </c>
      <c r="I1942" t="s">
        <v>153</v>
      </c>
      <c r="J1942" t="s">
        <v>18</v>
      </c>
      <c r="K1942" s="7" t="s">
        <v>148</v>
      </c>
      <c r="L1942">
        <v>2.76</v>
      </c>
      <c r="M1942" s="12">
        <v>752</v>
      </c>
    </row>
    <row r="1943" spans="1:13" x14ac:dyDescent="0.25">
      <c r="A1943">
        <v>442500</v>
      </c>
      <c r="B1943">
        <v>431517</v>
      </c>
      <c r="C1943" t="s">
        <v>50</v>
      </c>
      <c r="D1943" t="s">
        <v>114</v>
      </c>
      <c r="E1943">
        <v>5</v>
      </c>
      <c r="F1943" s="11">
        <v>15010466</v>
      </c>
      <c r="G1943" s="7" t="s">
        <v>170</v>
      </c>
      <c r="H1943" t="s">
        <v>153</v>
      </c>
      <c r="I1943" t="s">
        <v>153</v>
      </c>
      <c r="J1943" t="s">
        <v>18</v>
      </c>
      <c r="K1943" s="7" t="s">
        <v>148</v>
      </c>
      <c r="L1943">
        <v>2.76</v>
      </c>
      <c r="M1943" s="12">
        <v>752</v>
      </c>
    </row>
    <row r="1944" spans="1:13" x14ac:dyDescent="0.25">
      <c r="A1944">
        <v>442503</v>
      </c>
      <c r="B1944">
        <v>431517</v>
      </c>
      <c r="C1944" t="s">
        <v>50</v>
      </c>
      <c r="D1944" t="s">
        <v>114</v>
      </c>
      <c r="E1944">
        <v>5</v>
      </c>
      <c r="F1944" s="11">
        <v>108089174</v>
      </c>
      <c r="G1944" s="7" t="s">
        <v>170</v>
      </c>
      <c r="H1944" t="s">
        <v>153</v>
      </c>
      <c r="I1944" t="s">
        <v>294</v>
      </c>
      <c r="J1944" t="s">
        <v>18</v>
      </c>
      <c r="K1944" s="7" t="s">
        <v>148</v>
      </c>
      <c r="L1944" t="s">
        <v>294</v>
      </c>
      <c r="M1944" t="s">
        <v>294</v>
      </c>
    </row>
    <row r="1945" spans="1:13" x14ac:dyDescent="0.25">
      <c r="A1945">
        <v>442511</v>
      </c>
      <c r="B1945">
        <v>431517</v>
      </c>
      <c r="C1945" t="s">
        <v>50</v>
      </c>
      <c r="D1945" t="s">
        <v>114</v>
      </c>
      <c r="E1945">
        <v>5</v>
      </c>
      <c r="F1945" s="11">
        <v>108089174</v>
      </c>
      <c r="G1945" s="7" t="s">
        <v>170</v>
      </c>
      <c r="H1945" t="s">
        <v>153</v>
      </c>
      <c r="I1945" t="s">
        <v>294</v>
      </c>
      <c r="J1945" t="s">
        <v>18</v>
      </c>
      <c r="K1945" s="7" t="s">
        <v>148</v>
      </c>
      <c r="L1945" t="s">
        <v>294</v>
      </c>
      <c r="M1945" t="s">
        <v>294</v>
      </c>
    </row>
    <row r="1946" spans="1:13" x14ac:dyDescent="0.25">
      <c r="A1946">
        <v>442513</v>
      </c>
      <c r="B1946">
        <v>431517</v>
      </c>
      <c r="C1946" t="s">
        <v>50</v>
      </c>
      <c r="D1946" t="s">
        <v>114</v>
      </c>
      <c r="E1946">
        <v>5</v>
      </c>
      <c r="F1946" s="11">
        <v>108089174</v>
      </c>
      <c r="G1946" s="7" t="s">
        <v>170</v>
      </c>
      <c r="H1946" t="s">
        <v>153</v>
      </c>
      <c r="I1946" t="s">
        <v>294</v>
      </c>
      <c r="J1946" t="s">
        <v>18</v>
      </c>
      <c r="K1946" s="7" t="s">
        <v>148</v>
      </c>
      <c r="L1946" t="s">
        <v>294</v>
      </c>
      <c r="M1946" t="s">
        <v>294</v>
      </c>
    </row>
    <row r="1947" spans="1:13" x14ac:dyDescent="0.25">
      <c r="A1947">
        <v>442514</v>
      </c>
      <c r="B1947">
        <v>431517</v>
      </c>
      <c r="C1947" t="s">
        <v>50</v>
      </c>
      <c r="D1947" t="s">
        <v>114</v>
      </c>
      <c r="E1947">
        <v>5</v>
      </c>
      <c r="F1947" s="11">
        <v>108089174</v>
      </c>
      <c r="G1947" s="7" t="s">
        <v>170</v>
      </c>
      <c r="H1947" t="s">
        <v>153</v>
      </c>
      <c r="I1947" t="s">
        <v>294</v>
      </c>
      <c r="J1947" t="s">
        <v>18</v>
      </c>
      <c r="K1947" s="7" t="s">
        <v>148</v>
      </c>
      <c r="L1947" t="s">
        <v>294</v>
      </c>
      <c r="M1947" t="s">
        <v>294</v>
      </c>
    </row>
    <row r="1948" spans="1:13" x14ac:dyDescent="0.25">
      <c r="A1948">
        <v>442523</v>
      </c>
      <c r="B1948">
        <v>431517</v>
      </c>
      <c r="C1948" t="s">
        <v>50</v>
      </c>
      <c r="D1948" t="s">
        <v>114</v>
      </c>
      <c r="E1948">
        <v>5</v>
      </c>
      <c r="F1948" s="11">
        <v>59421700</v>
      </c>
      <c r="G1948" s="7" t="s">
        <v>170</v>
      </c>
      <c r="H1948" t="s">
        <v>153</v>
      </c>
      <c r="I1948" t="s">
        <v>153</v>
      </c>
      <c r="J1948" t="s">
        <v>18</v>
      </c>
      <c r="K1948" s="7" t="s">
        <v>148</v>
      </c>
      <c r="L1948">
        <v>2.76</v>
      </c>
      <c r="M1948" s="12">
        <v>194</v>
      </c>
    </row>
    <row r="1949" spans="1:13" x14ac:dyDescent="0.25">
      <c r="A1949">
        <v>442524</v>
      </c>
      <c r="B1949">
        <v>431517</v>
      </c>
      <c r="C1949" t="s">
        <v>50</v>
      </c>
      <c r="D1949" t="s">
        <v>114</v>
      </c>
      <c r="E1949">
        <v>5</v>
      </c>
      <c r="F1949" s="11">
        <v>59421700</v>
      </c>
      <c r="G1949" s="7" t="s">
        <v>170</v>
      </c>
      <c r="H1949" t="s">
        <v>153</v>
      </c>
      <c r="I1949" t="s">
        <v>153</v>
      </c>
      <c r="J1949" t="s">
        <v>18</v>
      </c>
      <c r="K1949" s="7" t="s">
        <v>148</v>
      </c>
      <c r="L1949">
        <v>2.76</v>
      </c>
      <c r="M1949" s="12">
        <v>194</v>
      </c>
    </row>
    <row r="1950" spans="1:13" x14ac:dyDescent="0.25">
      <c r="A1950">
        <v>442525</v>
      </c>
      <c r="B1950">
        <v>431517</v>
      </c>
      <c r="C1950" t="s">
        <v>50</v>
      </c>
      <c r="D1950" t="s">
        <v>114</v>
      </c>
      <c r="E1950">
        <v>5</v>
      </c>
      <c r="F1950" s="11">
        <v>59421700</v>
      </c>
      <c r="G1950" s="7" t="s">
        <v>170</v>
      </c>
      <c r="H1950" t="s">
        <v>153</v>
      </c>
      <c r="I1950" t="s">
        <v>153</v>
      </c>
      <c r="J1950" t="s">
        <v>18</v>
      </c>
      <c r="K1950" s="7" t="s">
        <v>148</v>
      </c>
      <c r="L1950">
        <v>2.76</v>
      </c>
      <c r="M1950" s="12">
        <v>194</v>
      </c>
    </row>
    <row r="1951" spans="1:13" x14ac:dyDescent="0.25">
      <c r="A1951">
        <v>442526</v>
      </c>
      <c r="B1951">
        <v>431517</v>
      </c>
      <c r="C1951" t="s">
        <v>50</v>
      </c>
      <c r="D1951" t="s">
        <v>114</v>
      </c>
      <c r="E1951">
        <v>5</v>
      </c>
      <c r="F1951" s="11">
        <v>59421700</v>
      </c>
      <c r="G1951" s="7" t="s">
        <v>170</v>
      </c>
      <c r="H1951" t="s">
        <v>153</v>
      </c>
      <c r="I1951" t="s">
        <v>153</v>
      </c>
      <c r="J1951" t="s">
        <v>18</v>
      </c>
      <c r="K1951" s="7" t="s">
        <v>148</v>
      </c>
      <c r="L1951">
        <v>2.76</v>
      </c>
      <c r="M1951" s="12">
        <v>194</v>
      </c>
    </row>
    <row r="1952" spans="1:13" x14ac:dyDescent="0.25">
      <c r="A1952">
        <v>442528</v>
      </c>
      <c r="B1952">
        <v>431517</v>
      </c>
      <c r="C1952" t="s">
        <v>50</v>
      </c>
      <c r="D1952" t="s">
        <v>114</v>
      </c>
      <c r="E1952">
        <v>5</v>
      </c>
      <c r="F1952" s="11">
        <v>59421700</v>
      </c>
      <c r="G1952" s="7" t="s">
        <v>170</v>
      </c>
      <c r="H1952" t="s">
        <v>153</v>
      </c>
      <c r="I1952" t="s">
        <v>153</v>
      </c>
      <c r="J1952" t="s">
        <v>18</v>
      </c>
      <c r="K1952" s="7" t="s">
        <v>148</v>
      </c>
      <c r="L1952">
        <v>2.76</v>
      </c>
      <c r="M1952" s="12">
        <v>194</v>
      </c>
    </row>
    <row r="1953" spans="1:13" x14ac:dyDescent="0.25">
      <c r="A1953">
        <v>442531</v>
      </c>
      <c r="B1953">
        <v>431517</v>
      </c>
      <c r="C1953" t="s">
        <v>50</v>
      </c>
      <c r="D1953" t="s">
        <v>114</v>
      </c>
      <c r="E1953">
        <v>5</v>
      </c>
      <c r="F1953" s="11">
        <v>208211</v>
      </c>
      <c r="G1953" s="7" t="s">
        <v>170</v>
      </c>
      <c r="H1953" t="s">
        <v>153</v>
      </c>
      <c r="I1953" t="s">
        <v>153</v>
      </c>
      <c r="J1953" t="s">
        <v>18</v>
      </c>
      <c r="K1953" s="7" t="s">
        <v>148</v>
      </c>
      <c r="L1953">
        <v>2.76</v>
      </c>
      <c r="M1953" s="12">
        <v>800</v>
      </c>
    </row>
    <row r="1954" spans="1:13" x14ac:dyDescent="0.25">
      <c r="A1954">
        <v>442533</v>
      </c>
      <c r="B1954">
        <v>431517</v>
      </c>
      <c r="C1954" t="s">
        <v>50</v>
      </c>
      <c r="D1954" t="s">
        <v>114</v>
      </c>
      <c r="E1954">
        <v>5</v>
      </c>
      <c r="F1954" s="11">
        <v>125075258</v>
      </c>
      <c r="G1954" s="7" t="s">
        <v>170</v>
      </c>
      <c r="H1954" t="s">
        <v>153</v>
      </c>
      <c r="I1954" t="s">
        <v>153</v>
      </c>
      <c r="J1954" t="s">
        <v>18</v>
      </c>
      <c r="K1954" s="7" t="s">
        <v>148</v>
      </c>
      <c r="L1954">
        <v>2.76</v>
      </c>
      <c r="M1954" s="12">
        <v>346</v>
      </c>
    </row>
    <row r="1955" spans="1:13" x14ac:dyDescent="0.25">
      <c r="A1955">
        <v>442534</v>
      </c>
      <c r="B1955">
        <v>431517</v>
      </c>
      <c r="C1955" t="s">
        <v>50</v>
      </c>
      <c r="D1955" t="s">
        <v>114</v>
      </c>
      <c r="E1955">
        <v>5</v>
      </c>
      <c r="F1955" s="11">
        <v>125075258</v>
      </c>
      <c r="G1955" s="7" t="s">
        <v>170</v>
      </c>
      <c r="H1955" t="s">
        <v>153</v>
      </c>
      <c r="I1955" t="s">
        <v>153</v>
      </c>
      <c r="J1955" t="s">
        <v>18</v>
      </c>
      <c r="K1955" s="7" t="s">
        <v>148</v>
      </c>
      <c r="L1955">
        <v>2.76</v>
      </c>
      <c r="M1955" s="12">
        <v>346</v>
      </c>
    </row>
    <row r="1956" spans="1:13" x14ac:dyDescent="0.25">
      <c r="A1956">
        <v>442537</v>
      </c>
      <c r="B1956">
        <v>431517</v>
      </c>
      <c r="C1956" t="s">
        <v>50</v>
      </c>
      <c r="D1956" t="s">
        <v>114</v>
      </c>
      <c r="E1956">
        <v>5</v>
      </c>
      <c r="F1956" s="11">
        <v>208211</v>
      </c>
      <c r="G1956" s="7" t="s">
        <v>170</v>
      </c>
      <c r="H1956" t="s">
        <v>153</v>
      </c>
      <c r="I1956" t="s">
        <v>153</v>
      </c>
      <c r="J1956" t="s">
        <v>18</v>
      </c>
      <c r="K1956" s="7" t="s">
        <v>148</v>
      </c>
      <c r="L1956">
        <v>2.76</v>
      </c>
      <c r="M1956" s="12">
        <v>800</v>
      </c>
    </row>
    <row r="1957" spans="1:13" x14ac:dyDescent="0.25">
      <c r="A1957">
        <v>442539</v>
      </c>
      <c r="B1957">
        <v>431517</v>
      </c>
      <c r="C1957" t="s">
        <v>50</v>
      </c>
      <c r="D1957" t="s">
        <v>114</v>
      </c>
      <c r="E1957">
        <v>5</v>
      </c>
      <c r="F1957" s="11">
        <v>208211</v>
      </c>
      <c r="G1957" s="7" t="s">
        <v>170</v>
      </c>
      <c r="H1957" t="s">
        <v>153</v>
      </c>
      <c r="I1957" t="s">
        <v>153</v>
      </c>
      <c r="J1957" t="s">
        <v>18</v>
      </c>
      <c r="K1957" s="7" t="s">
        <v>148</v>
      </c>
      <c r="L1957">
        <v>2.76</v>
      </c>
      <c r="M1957" s="12">
        <v>800</v>
      </c>
    </row>
    <row r="1958" spans="1:13" x14ac:dyDescent="0.25">
      <c r="A1958">
        <v>442540</v>
      </c>
      <c r="B1958">
        <v>431517</v>
      </c>
      <c r="C1958" t="s">
        <v>50</v>
      </c>
      <c r="D1958" t="s">
        <v>114</v>
      </c>
      <c r="E1958">
        <v>5</v>
      </c>
      <c r="F1958" s="11">
        <v>208211</v>
      </c>
      <c r="G1958" s="7" t="s">
        <v>170</v>
      </c>
      <c r="H1958" t="s">
        <v>153</v>
      </c>
      <c r="I1958" t="s">
        <v>153</v>
      </c>
      <c r="J1958" t="s">
        <v>18</v>
      </c>
      <c r="K1958" s="7" t="s">
        <v>148</v>
      </c>
      <c r="L1958">
        <v>2.76</v>
      </c>
      <c r="M1958" s="12">
        <v>800</v>
      </c>
    </row>
    <row r="1959" spans="1:13" x14ac:dyDescent="0.25">
      <c r="A1959">
        <v>442541</v>
      </c>
      <c r="B1959">
        <v>431517</v>
      </c>
      <c r="C1959" t="s">
        <v>50</v>
      </c>
      <c r="D1959" t="s">
        <v>114</v>
      </c>
      <c r="E1959">
        <v>5</v>
      </c>
      <c r="F1959" s="11">
        <v>208211</v>
      </c>
      <c r="G1959" s="7" t="s">
        <v>170</v>
      </c>
      <c r="H1959" t="s">
        <v>153</v>
      </c>
      <c r="I1959" t="s">
        <v>153</v>
      </c>
      <c r="J1959" t="s">
        <v>18</v>
      </c>
      <c r="K1959" s="7" t="s">
        <v>148</v>
      </c>
      <c r="L1959">
        <v>2.76</v>
      </c>
      <c r="M1959" s="12">
        <v>800</v>
      </c>
    </row>
    <row r="1960" spans="1:13" x14ac:dyDescent="0.25">
      <c r="A1960">
        <v>442549</v>
      </c>
      <c r="B1960">
        <v>431517</v>
      </c>
      <c r="C1960" t="s">
        <v>50</v>
      </c>
      <c r="D1960" t="s">
        <v>114</v>
      </c>
      <c r="E1960">
        <v>5</v>
      </c>
      <c r="F1960" s="11">
        <v>208211</v>
      </c>
      <c r="G1960" s="7" t="s">
        <v>170</v>
      </c>
      <c r="H1960" t="s">
        <v>153</v>
      </c>
      <c r="I1960" t="s">
        <v>153</v>
      </c>
      <c r="J1960" t="s">
        <v>18</v>
      </c>
      <c r="K1960" s="7" t="s">
        <v>148</v>
      </c>
      <c r="L1960">
        <v>2.76</v>
      </c>
      <c r="M1960" s="12">
        <v>800</v>
      </c>
    </row>
    <row r="1961" spans="1:13" x14ac:dyDescent="0.25">
      <c r="A1961">
        <v>442558</v>
      </c>
      <c r="B1961">
        <v>431517</v>
      </c>
      <c r="C1961" t="s">
        <v>50</v>
      </c>
      <c r="D1961" t="s">
        <v>114</v>
      </c>
      <c r="E1961">
        <v>5</v>
      </c>
      <c r="F1961" s="11">
        <v>192795</v>
      </c>
      <c r="G1961" s="7" t="s">
        <v>170</v>
      </c>
      <c r="H1961" t="s">
        <v>153</v>
      </c>
      <c r="I1961" t="s">
        <v>153</v>
      </c>
      <c r="J1961" t="s">
        <v>18</v>
      </c>
      <c r="K1961" s="7" t="s">
        <v>148</v>
      </c>
      <c r="L1961">
        <v>2.76</v>
      </c>
      <c r="M1961" s="12">
        <v>26</v>
      </c>
    </row>
    <row r="1962" spans="1:13" x14ac:dyDescent="0.25">
      <c r="A1962">
        <v>442558</v>
      </c>
      <c r="B1962">
        <v>431517</v>
      </c>
      <c r="C1962" t="s">
        <v>50</v>
      </c>
      <c r="D1962" t="s">
        <v>114</v>
      </c>
      <c r="E1962">
        <v>5</v>
      </c>
      <c r="F1962" s="11">
        <v>427899</v>
      </c>
      <c r="G1962" s="7" t="s">
        <v>165</v>
      </c>
      <c r="H1962" t="s">
        <v>153</v>
      </c>
      <c r="I1962" t="s">
        <v>153</v>
      </c>
      <c r="J1962" t="s">
        <v>18</v>
      </c>
      <c r="K1962" s="7" t="s">
        <v>148</v>
      </c>
      <c r="L1962">
        <v>2.76</v>
      </c>
      <c r="M1962" s="12">
        <v>153</v>
      </c>
    </row>
    <row r="1963" spans="1:13" x14ac:dyDescent="0.25">
      <c r="A1963">
        <v>442559</v>
      </c>
      <c r="B1963">
        <v>431517</v>
      </c>
      <c r="C1963" t="s">
        <v>50</v>
      </c>
      <c r="D1963" t="s">
        <v>114</v>
      </c>
      <c r="E1963">
        <v>5</v>
      </c>
      <c r="F1963" s="11">
        <v>192795</v>
      </c>
      <c r="G1963" s="7" t="s">
        <v>170</v>
      </c>
      <c r="H1963" t="s">
        <v>153</v>
      </c>
      <c r="I1963" t="s">
        <v>153</v>
      </c>
      <c r="J1963" t="s">
        <v>18</v>
      </c>
      <c r="K1963" s="7" t="s">
        <v>148</v>
      </c>
      <c r="L1963">
        <v>2.76</v>
      </c>
      <c r="M1963" s="12">
        <v>26</v>
      </c>
    </row>
    <row r="1964" spans="1:13" x14ac:dyDescent="0.25">
      <c r="A1964">
        <v>442559</v>
      </c>
      <c r="B1964">
        <v>431517</v>
      </c>
      <c r="C1964" t="s">
        <v>50</v>
      </c>
      <c r="D1964" t="s">
        <v>114</v>
      </c>
      <c r="E1964">
        <v>5</v>
      </c>
      <c r="F1964" s="11">
        <v>160124</v>
      </c>
      <c r="G1964" s="7" t="s">
        <v>165</v>
      </c>
      <c r="H1964" t="s">
        <v>153</v>
      </c>
      <c r="I1964" t="s">
        <v>153</v>
      </c>
      <c r="J1964" t="s">
        <v>18</v>
      </c>
      <c r="K1964" s="7" t="s">
        <v>148</v>
      </c>
      <c r="L1964">
        <v>2.76</v>
      </c>
      <c r="M1964" s="12">
        <v>9</v>
      </c>
    </row>
    <row r="1965" spans="1:13" x14ac:dyDescent="0.25">
      <c r="A1965">
        <v>442561</v>
      </c>
      <c r="B1965">
        <v>431517</v>
      </c>
      <c r="C1965" t="s">
        <v>50</v>
      </c>
      <c r="D1965" t="s">
        <v>114</v>
      </c>
      <c r="E1965">
        <v>5</v>
      </c>
      <c r="F1965" s="11">
        <v>192795</v>
      </c>
      <c r="G1965" s="7" t="s">
        <v>170</v>
      </c>
      <c r="H1965" t="s">
        <v>153</v>
      </c>
      <c r="I1965" t="s">
        <v>153</v>
      </c>
      <c r="J1965" t="s">
        <v>18</v>
      </c>
      <c r="K1965" s="7" t="s">
        <v>148</v>
      </c>
      <c r="L1965">
        <v>2.76</v>
      </c>
      <c r="M1965" s="12">
        <v>26</v>
      </c>
    </row>
    <row r="1966" spans="1:13" x14ac:dyDescent="0.25">
      <c r="A1966">
        <v>442561</v>
      </c>
      <c r="B1966">
        <v>431517</v>
      </c>
      <c r="C1966" t="s">
        <v>50</v>
      </c>
      <c r="D1966" t="s">
        <v>114</v>
      </c>
      <c r="E1966">
        <v>5</v>
      </c>
      <c r="F1966" s="11">
        <v>108072283</v>
      </c>
      <c r="G1966" s="7" t="s">
        <v>165</v>
      </c>
      <c r="H1966" t="s">
        <v>153</v>
      </c>
      <c r="I1966" t="s">
        <v>153</v>
      </c>
      <c r="J1966" t="s">
        <v>18</v>
      </c>
      <c r="K1966" s="7" t="s">
        <v>148</v>
      </c>
      <c r="L1966">
        <v>2.76</v>
      </c>
      <c r="M1966" s="12">
        <v>149</v>
      </c>
    </row>
    <row r="1967" spans="1:13" x14ac:dyDescent="0.25">
      <c r="A1967">
        <v>442562</v>
      </c>
      <c r="B1967">
        <v>431517</v>
      </c>
      <c r="C1967" t="s">
        <v>50</v>
      </c>
      <c r="D1967" t="s">
        <v>114</v>
      </c>
      <c r="E1967">
        <v>5</v>
      </c>
      <c r="F1967" s="11">
        <v>192795</v>
      </c>
      <c r="G1967" s="7" t="s">
        <v>170</v>
      </c>
      <c r="H1967" t="s">
        <v>153</v>
      </c>
      <c r="I1967" t="s">
        <v>153</v>
      </c>
      <c r="J1967" t="s">
        <v>18</v>
      </c>
      <c r="K1967" s="7" t="s">
        <v>148</v>
      </c>
      <c r="L1967">
        <v>2.76</v>
      </c>
      <c r="M1967" s="12">
        <v>26</v>
      </c>
    </row>
    <row r="1968" spans="1:13" x14ac:dyDescent="0.25">
      <c r="A1968">
        <v>442562</v>
      </c>
      <c r="B1968">
        <v>431517</v>
      </c>
      <c r="C1968" t="s">
        <v>50</v>
      </c>
      <c r="D1968" t="s">
        <v>114</v>
      </c>
      <c r="E1968">
        <v>5</v>
      </c>
      <c r="F1968" s="11">
        <v>268340</v>
      </c>
      <c r="G1968" s="7" t="s">
        <v>165</v>
      </c>
      <c r="H1968" t="s">
        <v>153</v>
      </c>
      <c r="I1968" t="s">
        <v>153</v>
      </c>
      <c r="J1968" t="s">
        <v>18</v>
      </c>
      <c r="K1968" s="7" t="s">
        <v>148</v>
      </c>
      <c r="L1968">
        <v>2.76</v>
      </c>
      <c r="M1968" s="12">
        <v>0</v>
      </c>
    </row>
    <row r="1969" spans="1:13" x14ac:dyDescent="0.25">
      <c r="A1969">
        <v>442565</v>
      </c>
      <c r="B1969">
        <v>431517</v>
      </c>
      <c r="C1969" t="s">
        <v>50</v>
      </c>
      <c r="D1969" t="s">
        <v>114</v>
      </c>
      <c r="E1969">
        <v>5</v>
      </c>
      <c r="F1969" s="11">
        <v>442610</v>
      </c>
      <c r="G1969" s="7" t="s">
        <v>170</v>
      </c>
      <c r="H1969" t="s">
        <v>153</v>
      </c>
      <c r="I1969" t="s">
        <v>294</v>
      </c>
      <c r="J1969" t="s">
        <v>18</v>
      </c>
      <c r="K1969" s="7" t="s">
        <v>148</v>
      </c>
      <c r="L1969" t="s">
        <v>294</v>
      </c>
      <c r="M1969" t="s">
        <v>294</v>
      </c>
    </row>
    <row r="1970" spans="1:13" x14ac:dyDescent="0.25">
      <c r="A1970">
        <v>442566</v>
      </c>
      <c r="B1970">
        <v>431517</v>
      </c>
      <c r="C1970" t="s">
        <v>50</v>
      </c>
      <c r="D1970" t="s">
        <v>114</v>
      </c>
      <c r="E1970">
        <v>5</v>
      </c>
      <c r="F1970" s="11">
        <v>442610</v>
      </c>
      <c r="G1970" s="7" t="s">
        <v>170</v>
      </c>
      <c r="H1970" t="s">
        <v>153</v>
      </c>
      <c r="I1970" t="s">
        <v>294</v>
      </c>
      <c r="J1970" t="s">
        <v>18</v>
      </c>
      <c r="K1970" s="7" t="s">
        <v>148</v>
      </c>
      <c r="L1970" t="s">
        <v>294</v>
      </c>
      <c r="M1970" t="s">
        <v>294</v>
      </c>
    </row>
    <row r="1971" spans="1:13" x14ac:dyDescent="0.25">
      <c r="A1971">
        <v>442567</v>
      </c>
      <c r="B1971">
        <v>431517</v>
      </c>
      <c r="C1971" t="s">
        <v>50</v>
      </c>
      <c r="D1971" t="s">
        <v>114</v>
      </c>
      <c r="E1971">
        <v>5</v>
      </c>
      <c r="F1971" s="11">
        <v>442610</v>
      </c>
      <c r="G1971" s="7" t="s">
        <v>170</v>
      </c>
      <c r="H1971" t="s">
        <v>153</v>
      </c>
      <c r="I1971" t="s">
        <v>294</v>
      </c>
      <c r="J1971" t="s">
        <v>18</v>
      </c>
      <c r="K1971" s="7" t="s">
        <v>148</v>
      </c>
      <c r="L1971" t="s">
        <v>294</v>
      </c>
      <c r="M1971" t="s">
        <v>294</v>
      </c>
    </row>
    <row r="1972" spans="1:13" x14ac:dyDescent="0.25">
      <c r="A1972">
        <v>442568</v>
      </c>
      <c r="B1972">
        <v>431517</v>
      </c>
      <c r="C1972" t="s">
        <v>50</v>
      </c>
      <c r="D1972" t="s">
        <v>114</v>
      </c>
      <c r="E1972">
        <v>5</v>
      </c>
      <c r="F1972" s="11">
        <v>442610</v>
      </c>
      <c r="G1972" s="7" t="s">
        <v>170</v>
      </c>
      <c r="H1972" t="s">
        <v>153</v>
      </c>
      <c r="I1972" t="s">
        <v>294</v>
      </c>
      <c r="J1972" t="s">
        <v>18</v>
      </c>
      <c r="K1972" s="7" t="s">
        <v>148</v>
      </c>
      <c r="L1972" t="s">
        <v>294</v>
      </c>
      <c r="M1972" t="s">
        <v>294</v>
      </c>
    </row>
    <row r="1973" spans="1:13" x14ac:dyDescent="0.25">
      <c r="A1973">
        <v>442570</v>
      </c>
      <c r="B1973">
        <v>431517</v>
      </c>
      <c r="C1973" t="s">
        <v>50</v>
      </c>
      <c r="D1973" t="s">
        <v>114</v>
      </c>
      <c r="E1973">
        <v>5</v>
      </c>
      <c r="F1973" s="11">
        <v>44257014294</v>
      </c>
      <c r="G1973" s="7" t="s">
        <v>165</v>
      </c>
      <c r="H1973" t="s">
        <v>153</v>
      </c>
      <c r="I1973" t="s">
        <v>294</v>
      </c>
      <c r="J1973" t="s">
        <v>18</v>
      </c>
      <c r="K1973" s="7" t="s">
        <v>148</v>
      </c>
      <c r="L1973" t="s">
        <v>294</v>
      </c>
      <c r="M1973" t="s">
        <v>294</v>
      </c>
    </row>
    <row r="1974" spans="1:13" x14ac:dyDescent="0.25">
      <c r="A1974">
        <v>442572</v>
      </c>
      <c r="B1974">
        <v>431518</v>
      </c>
      <c r="C1974" t="s">
        <v>50</v>
      </c>
      <c r="D1974" t="s">
        <v>114</v>
      </c>
      <c r="E1974" t="s">
        <v>116</v>
      </c>
      <c r="F1974" s="11">
        <v>108226609</v>
      </c>
      <c r="G1974" s="7" t="s">
        <v>170</v>
      </c>
      <c r="H1974" t="s">
        <v>153</v>
      </c>
      <c r="I1974" t="s">
        <v>153</v>
      </c>
      <c r="J1974" t="s">
        <v>18</v>
      </c>
      <c r="K1974" s="7" t="s">
        <v>148</v>
      </c>
      <c r="L1974">
        <v>2.76</v>
      </c>
      <c r="M1974" s="12">
        <v>476</v>
      </c>
    </row>
    <row r="1975" spans="1:13" x14ac:dyDescent="0.25">
      <c r="A1975">
        <v>442572</v>
      </c>
      <c r="B1975">
        <v>431518</v>
      </c>
      <c r="C1975" t="s">
        <v>50</v>
      </c>
      <c r="D1975" t="s">
        <v>114</v>
      </c>
      <c r="E1975" t="s">
        <v>116</v>
      </c>
      <c r="F1975" s="11">
        <v>108222705</v>
      </c>
      <c r="G1975" s="7" t="s">
        <v>165</v>
      </c>
      <c r="H1975" t="s">
        <v>153</v>
      </c>
      <c r="I1975" t="s">
        <v>153</v>
      </c>
      <c r="J1975" t="s">
        <v>18</v>
      </c>
      <c r="K1975" s="7" t="s">
        <v>148</v>
      </c>
      <c r="L1975">
        <v>2.76</v>
      </c>
      <c r="M1975" s="12">
        <v>369</v>
      </c>
    </row>
    <row r="1976" spans="1:13" x14ac:dyDescent="0.25">
      <c r="A1976">
        <v>442575</v>
      </c>
      <c r="B1976">
        <v>431518</v>
      </c>
      <c r="C1976" t="s">
        <v>50</v>
      </c>
      <c r="D1976" t="s">
        <v>114</v>
      </c>
      <c r="E1976" t="s">
        <v>116</v>
      </c>
      <c r="F1976" s="11">
        <v>108226609</v>
      </c>
      <c r="G1976" s="7" t="s">
        <v>170</v>
      </c>
      <c r="H1976" t="s">
        <v>153</v>
      </c>
      <c r="I1976" t="s">
        <v>153</v>
      </c>
      <c r="J1976" t="s">
        <v>18</v>
      </c>
      <c r="K1976" s="7" t="s">
        <v>148</v>
      </c>
      <c r="L1976">
        <v>2.76</v>
      </c>
      <c r="M1976" s="12">
        <v>476</v>
      </c>
    </row>
    <row r="1977" spans="1:13" x14ac:dyDescent="0.25">
      <c r="A1977">
        <v>442575</v>
      </c>
      <c r="B1977">
        <v>431518</v>
      </c>
      <c r="C1977" t="s">
        <v>50</v>
      </c>
      <c r="D1977" t="s">
        <v>114</v>
      </c>
      <c r="E1977" t="s">
        <v>116</v>
      </c>
      <c r="F1977" s="11">
        <v>108227077</v>
      </c>
      <c r="G1977" s="7" t="s">
        <v>165</v>
      </c>
      <c r="H1977" t="s">
        <v>153</v>
      </c>
      <c r="I1977" t="s">
        <v>153</v>
      </c>
      <c r="J1977" t="s">
        <v>18</v>
      </c>
      <c r="K1977" s="7" t="s">
        <v>148</v>
      </c>
      <c r="L1977">
        <v>2.76</v>
      </c>
      <c r="M1977" s="12">
        <v>0</v>
      </c>
    </row>
    <row r="1978" spans="1:13" x14ac:dyDescent="0.25">
      <c r="A1978">
        <v>442609</v>
      </c>
      <c r="B1978">
        <v>431518</v>
      </c>
      <c r="C1978" t="s">
        <v>50</v>
      </c>
      <c r="D1978" t="s">
        <v>114</v>
      </c>
      <c r="E1978" t="s">
        <v>116</v>
      </c>
      <c r="F1978" s="11">
        <v>7791024029548</v>
      </c>
      <c r="G1978" s="7" t="s">
        <v>165</v>
      </c>
      <c r="H1978" t="s">
        <v>153</v>
      </c>
      <c r="I1978" t="s">
        <v>294</v>
      </c>
      <c r="J1978" t="s">
        <v>18</v>
      </c>
      <c r="K1978" s="7" t="s">
        <v>148</v>
      </c>
      <c r="L1978" t="s">
        <v>294</v>
      </c>
      <c r="M1978" t="s">
        <v>294</v>
      </c>
    </row>
    <row r="1979" spans="1:13" x14ac:dyDescent="0.25">
      <c r="A1979">
        <v>442610</v>
      </c>
      <c r="B1979">
        <v>431518</v>
      </c>
      <c r="C1979" t="s">
        <v>50</v>
      </c>
      <c r="D1979" t="s">
        <v>114</v>
      </c>
      <c r="E1979" t="s">
        <v>116</v>
      </c>
      <c r="F1979" s="11">
        <v>15011954</v>
      </c>
      <c r="G1979" s="7" t="s">
        <v>165</v>
      </c>
      <c r="H1979" t="s">
        <v>153</v>
      </c>
      <c r="I1979" t="s">
        <v>153</v>
      </c>
      <c r="J1979" t="s">
        <v>18</v>
      </c>
      <c r="K1979" s="7" t="s">
        <v>148</v>
      </c>
      <c r="L1979">
        <v>2.76</v>
      </c>
      <c r="M1979" s="12">
        <v>60</v>
      </c>
    </row>
    <row r="1980" spans="1:13" x14ac:dyDescent="0.25">
      <c r="A1980">
        <v>442630</v>
      </c>
      <c r="B1980">
        <v>431518</v>
      </c>
      <c r="C1980" t="s">
        <v>50</v>
      </c>
      <c r="D1980" t="s">
        <v>114</v>
      </c>
      <c r="E1980" t="s">
        <v>116</v>
      </c>
      <c r="F1980" s="11">
        <v>92161441</v>
      </c>
      <c r="G1980" s="7" t="s">
        <v>170</v>
      </c>
      <c r="H1980" t="s">
        <v>153</v>
      </c>
      <c r="I1980" t="s">
        <v>294</v>
      </c>
      <c r="J1980" t="s">
        <v>18</v>
      </c>
      <c r="K1980" s="7" t="s">
        <v>148</v>
      </c>
      <c r="L1980" t="s">
        <v>294</v>
      </c>
      <c r="M1980" t="s">
        <v>294</v>
      </c>
    </row>
    <row r="1981" spans="1:13" x14ac:dyDescent="0.25">
      <c r="A1981">
        <v>442631</v>
      </c>
      <c r="B1981">
        <v>431518</v>
      </c>
      <c r="C1981" t="s">
        <v>50</v>
      </c>
      <c r="D1981" t="s">
        <v>114</v>
      </c>
      <c r="E1981" t="s">
        <v>116</v>
      </c>
      <c r="F1981" s="11">
        <v>92161441</v>
      </c>
      <c r="G1981" s="7" t="s">
        <v>170</v>
      </c>
      <c r="H1981" t="s">
        <v>153</v>
      </c>
      <c r="I1981" t="s">
        <v>294</v>
      </c>
      <c r="J1981" t="s">
        <v>18</v>
      </c>
      <c r="K1981" s="7" t="s">
        <v>148</v>
      </c>
      <c r="L1981" t="s">
        <v>294</v>
      </c>
      <c r="M1981" t="s">
        <v>294</v>
      </c>
    </row>
    <row r="1982" spans="1:13" x14ac:dyDescent="0.25">
      <c r="A1982">
        <v>442642</v>
      </c>
      <c r="B1982">
        <v>431518</v>
      </c>
      <c r="C1982" t="s">
        <v>50</v>
      </c>
      <c r="D1982" t="s">
        <v>114</v>
      </c>
      <c r="E1982" t="s">
        <v>116</v>
      </c>
      <c r="F1982" s="11">
        <v>92161441</v>
      </c>
      <c r="G1982" s="7" t="s">
        <v>170</v>
      </c>
      <c r="H1982" t="s">
        <v>153</v>
      </c>
      <c r="I1982" t="s">
        <v>294</v>
      </c>
      <c r="J1982" t="s">
        <v>18</v>
      </c>
      <c r="K1982" s="7" t="s">
        <v>148</v>
      </c>
      <c r="L1982" t="s">
        <v>294</v>
      </c>
      <c r="M1982" t="s">
        <v>294</v>
      </c>
    </row>
    <row r="1983" spans="1:13" x14ac:dyDescent="0.25">
      <c r="A1983">
        <v>442658</v>
      </c>
      <c r="B1983">
        <v>431518</v>
      </c>
      <c r="C1983" t="s">
        <v>50</v>
      </c>
      <c r="D1983" t="s">
        <v>114</v>
      </c>
      <c r="E1983" t="s">
        <v>116</v>
      </c>
      <c r="F1983" s="11">
        <v>7791088004464</v>
      </c>
      <c r="G1983" s="7" t="s">
        <v>170</v>
      </c>
      <c r="H1983" t="s">
        <v>153</v>
      </c>
      <c r="I1983" t="s">
        <v>153</v>
      </c>
      <c r="J1983" t="s">
        <v>18</v>
      </c>
      <c r="K1983" s="7" t="s">
        <v>148</v>
      </c>
      <c r="L1983">
        <v>2.76</v>
      </c>
      <c r="M1983" s="12">
        <v>255</v>
      </c>
    </row>
    <row r="1984" spans="1:13" x14ac:dyDescent="0.25">
      <c r="A1984">
        <v>442659</v>
      </c>
      <c r="B1984">
        <v>431518</v>
      </c>
      <c r="C1984" t="s">
        <v>50</v>
      </c>
      <c r="D1984" t="s">
        <v>114</v>
      </c>
      <c r="E1984" t="s">
        <v>116</v>
      </c>
      <c r="F1984" s="11">
        <v>7791088004464</v>
      </c>
      <c r="G1984" s="7" t="s">
        <v>170</v>
      </c>
      <c r="H1984" t="s">
        <v>153</v>
      </c>
      <c r="I1984" t="s">
        <v>153</v>
      </c>
      <c r="J1984" t="s">
        <v>18</v>
      </c>
      <c r="K1984" s="7" t="s">
        <v>148</v>
      </c>
      <c r="L1984">
        <v>2.76</v>
      </c>
      <c r="M1984" s="12">
        <v>255</v>
      </c>
    </row>
    <row r="1985" spans="1:13" x14ac:dyDescent="0.25">
      <c r="A1985">
        <v>442660</v>
      </c>
      <c r="B1985">
        <v>431518</v>
      </c>
      <c r="C1985" t="s">
        <v>50</v>
      </c>
      <c r="D1985" t="s">
        <v>114</v>
      </c>
      <c r="E1985" t="s">
        <v>116</v>
      </c>
      <c r="F1985" s="11">
        <v>7791088004464</v>
      </c>
      <c r="G1985" s="7" t="s">
        <v>170</v>
      </c>
      <c r="H1985" t="s">
        <v>153</v>
      </c>
      <c r="I1985" t="s">
        <v>153</v>
      </c>
      <c r="J1985" t="s">
        <v>18</v>
      </c>
      <c r="K1985" s="7" t="s">
        <v>148</v>
      </c>
      <c r="L1985">
        <v>2.76</v>
      </c>
      <c r="M1985" s="12">
        <v>255</v>
      </c>
    </row>
    <row r="1986" spans="1:13" x14ac:dyDescent="0.25">
      <c r="A1986">
        <v>442672</v>
      </c>
      <c r="B1986">
        <v>431518</v>
      </c>
      <c r="C1986" t="s">
        <v>50</v>
      </c>
      <c r="D1986" t="s">
        <v>114</v>
      </c>
      <c r="E1986" t="s">
        <v>116</v>
      </c>
      <c r="F1986" s="11">
        <v>2832865847</v>
      </c>
      <c r="G1986" s="7" t="s">
        <v>170</v>
      </c>
      <c r="H1986" t="s">
        <v>153</v>
      </c>
      <c r="I1986" t="s">
        <v>153</v>
      </c>
      <c r="J1986" t="s">
        <v>18</v>
      </c>
      <c r="K1986" s="7" t="s">
        <v>148</v>
      </c>
      <c r="L1986">
        <v>2.76</v>
      </c>
      <c r="M1986" s="12">
        <v>400</v>
      </c>
    </row>
    <row r="1987" spans="1:13" x14ac:dyDescent="0.25">
      <c r="A1987">
        <v>442673</v>
      </c>
      <c r="B1987">
        <v>431518</v>
      </c>
      <c r="C1987" t="s">
        <v>50</v>
      </c>
      <c r="D1987" t="s">
        <v>114</v>
      </c>
      <c r="E1987" t="s">
        <v>116</v>
      </c>
      <c r="F1987" s="11">
        <v>2832865847</v>
      </c>
      <c r="G1987" s="7" t="s">
        <v>170</v>
      </c>
      <c r="H1987" t="s">
        <v>153</v>
      </c>
      <c r="I1987" t="s">
        <v>153</v>
      </c>
      <c r="J1987" t="s">
        <v>18</v>
      </c>
      <c r="K1987" s="7" t="s">
        <v>148</v>
      </c>
      <c r="L1987">
        <v>2.76</v>
      </c>
      <c r="M1987" s="12">
        <v>400</v>
      </c>
    </row>
    <row r="1988" spans="1:13" x14ac:dyDescent="0.25">
      <c r="A1988">
        <v>442674</v>
      </c>
      <c r="B1988">
        <v>431518</v>
      </c>
      <c r="C1988" t="s">
        <v>50</v>
      </c>
      <c r="D1988" t="s">
        <v>114</v>
      </c>
      <c r="E1988" t="s">
        <v>116</v>
      </c>
      <c r="F1988" s="11">
        <v>2832865847</v>
      </c>
      <c r="G1988" s="7" t="s">
        <v>170</v>
      </c>
      <c r="H1988" t="s">
        <v>153</v>
      </c>
      <c r="I1988" t="s">
        <v>153</v>
      </c>
      <c r="J1988" t="s">
        <v>18</v>
      </c>
      <c r="K1988" s="7" t="s">
        <v>148</v>
      </c>
      <c r="L1988">
        <v>2.76</v>
      </c>
      <c r="M1988" s="12">
        <v>400</v>
      </c>
    </row>
    <row r="1989" spans="1:13" x14ac:dyDescent="0.25">
      <c r="A1989">
        <v>442676</v>
      </c>
      <c r="B1989">
        <v>431518</v>
      </c>
      <c r="C1989" t="s">
        <v>50</v>
      </c>
      <c r="D1989" t="s">
        <v>114</v>
      </c>
      <c r="E1989" t="s">
        <v>116</v>
      </c>
      <c r="F1989" s="11">
        <v>48041</v>
      </c>
      <c r="G1989" s="7" t="s">
        <v>165</v>
      </c>
      <c r="H1989" t="s">
        <v>153</v>
      </c>
      <c r="I1989" t="s">
        <v>153</v>
      </c>
      <c r="J1989" t="s">
        <v>18</v>
      </c>
      <c r="K1989" s="7" t="s">
        <v>148</v>
      </c>
      <c r="L1989">
        <v>2.76</v>
      </c>
      <c r="M1989" s="12">
        <v>0</v>
      </c>
    </row>
    <row r="1990" spans="1:13" x14ac:dyDescent="0.25">
      <c r="A1990">
        <v>442685</v>
      </c>
      <c r="B1990">
        <v>431518</v>
      </c>
      <c r="C1990" t="s">
        <v>50</v>
      </c>
      <c r="D1990" t="s">
        <v>114</v>
      </c>
      <c r="E1990" t="s">
        <v>116</v>
      </c>
      <c r="F1990" s="11">
        <v>2832865847</v>
      </c>
      <c r="G1990" s="7" t="s">
        <v>170</v>
      </c>
      <c r="H1990" t="s">
        <v>153</v>
      </c>
      <c r="I1990" t="s">
        <v>153</v>
      </c>
      <c r="J1990" t="s">
        <v>18</v>
      </c>
      <c r="K1990" s="7" t="s">
        <v>148</v>
      </c>
      <c r="L1990">
        <v>2.76</v>
      </c>
      <c r="M1990" s="12">
        <v>400</v>
      </c>
    </row>
    <row r="1991" spans="1:13" x14ac:dyDescent="0.25">
      <c r="A1991">
        <v>442709</v>
      </c>
      <c r="B1991">
        <v>431518</v>
      </c>
      <c r="C1991" t="s">
        <v>50</v>
      </c>
      <c r="D1991" t="s">
        <v>114</v>
      </c>
      <c r="E1991" t="s">
        <v>116</v>
      </c>
      <c r="F1991" s="11">
        <v>127096907</v>
      </c>
      <c r="G1991" s="7" t="s">
        <v>165</v>
      </c>
      <c r="H1991" t="s">
        <v>153</v>
      </c>
      <c r="I1991" t="s">
        <v>153</v>
      </c>
      <c r="J1991" t="s">
        <v>18</v>
      </c>
      <c r="K1991" s="7" t="s">
        <v>148</v>
      </c>
      <c r="L1991">
        <v>2.76</v>
      </c>
      <c r="M1991" s="12">
        <v>49</v>
      </c>
    </row>
    <row r="1992" spans="1:13" x14ac:dyDescent="0.25">
      <c r="A1992">
        <v>442744</v>
      </c>
      <c r="B1992">
        <v>431518</v>
      </c>
      <c r="C1992" t="s">
        <v>50</v>
      </c>
      <c r="D1992" t="s">
        <v>114</v>
      </c>
      <c r="E1992" t="s">
        <v>116</v>
      </c>
      <c r="F1992" s="11">
        <v>10181618</v>
      </c>
      <c r="G1992" s="7" t="s">
        <v>170</v>
      </c>
      <c r="H1992" t="s">
        <v>153</v>
      </c>
      <c r="I1992" t="s">
        <v>153</v>
      </c>
      <c r="J1992" t="s">
        <v>18</v>
      </c>
      <c r="K1992" s="7" t="s">
        <v>148</v>
      </c>
      <c r="L1992">
        <v>2.76</v>
      </c>
      <c r="M1992" s="12">
        <v>138</v>
      </c>
    </row>
    <row r="1993" spans="1:13" x14ac:dyDescent="0.25">
      <c r="A1993">
        <v>442744</v>
      </c>
      <c r="B1993">
        <v>431518</v>
      </c>
      <c r="C1993" t="s">
        <v>50</v>
      </c>
      <c r="D1993" t="s">
        <v>114</v>
      </c>
      <c r="E1993" t="s">
        <v>116</v>
      </c>
      <c r="F1993" s="11">
        <v>737016</v>
      </c>
      <c r="G1993" s="7" t="s">
        <v>165</v>
      </c>
      <c r="H1993" t="s">
        <v>153</v>
      </c>
      <c r="I1993" t="s">
        <v>153</v>
      </c>
      <c r="J1993" t="s">
        <v>18</v>
      </c>
      <c r="K1993" s="7" t="s">
        <v>148</v>
      </c>
      <c r="L1993">
        <v>2.76</v>
      </c>
      <c r="M1993" s="12">
        <v>0</v>
      </c>
    </row>
    <row r="1994" spans="1:13" x14ac:dyDescent="0.25">
      <c r="A1994">
        <v>442746</v>
      </c>
      <c r="B1994">
        <v>431518</v>
      </c>
      <c r="C1994" t="s">
        <v>50</v>
      </c>
      <c r="D1994" t="s">
        <v>114</v>
      </c>
      <c r="E1994" t="s">
        <v>116</v>
      </c>
      <c r="F1994" s="11">
        <v>10181618</v>
      </c>
      <c r="G1994" s="7" t="s">
        <v>170</v>
      </c>
      <c r="H1994" t="s">
        <v>153</v>
      </c>
      <c r="I1994" t="s">
        <v>153</v>
      </c>
      <c r="J1994" t="s">
        <v>18</v>
      </c>
      <c r="K1994" s="7" t="s">
        <v>148</v>
      </c>
      <c r="L1994">
        <v>2.76</v>
      </c>
      <c r="M1994" s="12">
        <v>138</v>
      </c>
    </row>
    <row r="1995" spans="1:13" x14ac:dyDescent="0.25">
      <c r="A1995">
        <v>442746</v>
      </c>
      <c r="B1995">
        <v>431518</v>
      </c>
      <c r="C1995" t="s">
        <v>50</v>
      </c>
      <c r="D1995" t="s">
        <v>114</v>
      </c>
      <c r="E1995" t="s">
        <v>116</v>
      </c>
      <c r="F1995" s="11">
        <v>14442925</v>
      </c>
      <c r="G1995" s="7" t="s">
        <v>165</v>
      </c>
      <c r="H1995" t="s">
        <v>153</v>
      </c>
      <c r="I1995" t="s">
        <v>294</v>
      </c>
      <c r="J1995" t="s">
        <v>18</v>
      </c>
      <c r="K1995" s="7" t="s">
        <v>148</v>
      </c>
      <c r="L1995" t="s">
        <v>294</v>
      </c>
      <c r="M1995" t="s">
        <v>294</v>
      </c>
    </row>
    <row r="1996" spans="1:13" x14ac:dyDescent="0.25">
      <c r="A1996">
        <v>442748</v>
      </c>
      <c r="B1996">
        <v>431518</v>
      </c>
      <c r="C1996" t="s">
        <v>50</v>
      </c>
      <c r="D1996" t="s">
        <v>114</v>
      </c>
      <c r="E1996" t="s">
        <v>116</v>
      </c>
      <c r="F1996" s="11">
        <v>10181618</v>
      </c>
      <c r="G1996" s="7" t="s">
        <v>170</v>
      </c>
      <c r="H1996" t="s">
        <v>153</v>
      </c>
      <c r="I1996" t="s">
        <v>153</v>
      </c>
      <c r="J1996" t="s">
        <v>18</v>
      </c>
      <c r="K1996" s="7" t="s">
        <v>148</v>
      </c>
      <c r="L1996">
        <v>2.76</v>
      </c>
      <c r="M1996" s="12">
        <v>138</v>
      </c>
    </row>
    <row r="1997" spans="1:13" x14ac:dyDescent="0.25">
      <c r="A1997">
        <v>442748</v>
      </c>
      <c r="B1997">
        <v>431518</v>
      </c>
      <c r="C1997" t="s">
        <v>50</v>
      </c>
      <c r="D1997" t="s">
        <v>114</v>
      </c>
      <c r="E1997" t="s">
        <v>116</v>
      </c>
      <c r="F1997" s="11">
        <v>14444925</v>
      </c>
      <c r="G1997" s="7" t="s">
        <v>165</v>
      </c>
      <c r="H1997" t="s">
        <v>153</v>
      </c>
      <c r="I1997" t="s">
        <v>294</v>
      </c>
      <c r="J1997" t="s">
        <v>18</v>
      </c>
      <c r="K1997" s="7" t="s">
        <v>148</v>
      </c>
      <c r="L1997" t="s">
        <v>294</v>
      </c>
      <c r="M1997" t="s">
        <v>294</v>
      </c>
    </row>
    <row r="1998" spans="1:13" x14ac:dyDescent="0.25">
      <c r="A1998">
        <v>442755</v>
      </c>
      <c r="B1998">
        <v>431518</v>
      </c>
      <c r="C1998" t="s">
        <v>50</v>
      </c>
      <c r="D1998" t="s">
        <v>114</v>
      </c>
      <c r="E1998" t="s">
        <v>116</v>
      </c>
      <c r="F1998" s="11">
        <v>44275514449</v>
      </c>
      <c r="G1998" s="7" t="s">
        <v>165</v>
      </c>
      <c r="H1998" t="s">
        <v>153</v>
      </c>
      <c r="I1998" t="s">
        <v>153</v>
      </c>
      <c r="J1998" t="s">
        <v>18</v>
      </c>
      <c r="K1998" s="7" t="s">
        <v>148</v>
      </c>
      <c r="L1998">
        <v>2.76</v>
      </c>
      <c r="M1998" s="12">
        <v>50</v>
      </c>
    </row>
    <row r="1999" spans="1:13" x14ac:dyDescent="0.25">
      <c r="A1999">
        <v>442762</v>
      </c>
      <c r="B1999">
        <v>431518</v>
      </c>
      <c r="C1999" t="s">
        <v>50</v>
      </c>
      <c r="D1999" t="s">
        <v>114</v>
      </c>
      <c r="E1999" t="s">
        <v>116</v>
      </c>
      <c r="F1999" s="11">
        <v>92536541</v>
      </c>
      <c r="G1999" s="7" t="s">
        <v>165</v>
      </c>
      <c r="H1999" t="s">
        <v>153</v>
      </c>
      <c r="I1999" t="s">
        <v>153</v>
      </c>
      <c r="J1999" t="s">
        <v>18</v>
      </c>
      <c r="K1999" s="7" t="s">
        <v>148</v>
      </c>
      <c r="L1999">
        <v>2.76</v>
      </c>
      <c r="M1999" s="12">
        <v>47</v>
      </c>
    </row>
    <row r="2000" spans="1:13" x14ac:dyDescent="0.25">
      <c r="A2000">
        <v>442805</v>
      </c>
      <c r="B2000">
        <v>431520</v>
      </c>
      <c r="C2000" t="s">
        <v>50</v>
      </c>
      <c r="D2000" t="s">
        <v>92</v>
      </c>
      <c r="E2000">
        <v>18</v>
      </c>
      <c r="F2000" s="11">
        <v>2179829</v>
      </c>
      <c r="G2000" s="7" t="s">
        <v>165</v>
      </c>
      <c r="H2000" t="s">
        <v>153</v>
      </c>
      <c r="I2000" t="s">
        <v>153</v>
      </c>
      <c r="J2000" t="s">
        <v>18</v>
      </c>
      <c r="K2000" s="7" t="s">
        <v>148</v>
      </c>
      <c r="L2000">
        <v>2.76</v>
      </c>
      <c r="M2000" s="12">
        <v>135</v>
      </c>
    </row>
    <row r="2001" spans="1:13" x14ac:dyDescent="0.25">
      <c r="A2001">
        <v>442807</v>
      </c>
      <c r="B2001">
        <v>431520</v>
      </c>
      <c r="C2001" t="s">
        <v>50</v>
      </c>
      <c r="D2001" t="s">
        <v>92</v>
      </c>
      <c r="E2001">
        <v>18</v>
      </c>
      <c r="F2001" s="11">
        <v>58265839</v>
      </c>
      <c r="G2001" s="7" t="s">
        <v>170</v>
      </c>
      <c r="H2001" t="s">
        <v>153</v>
      </c>
      <c r="I2001" t="s">
        <v>153</v>
      </c>
      <c r="J2001" t="s">
        <v>18</v>
      </c>
      <c r="K2001" s="7" t="s">
        <v>148</v>
      </c>
      <c r="L2001">
        <v>2.76</v>
      </c>
      <c r="M2001" s="12">
        <v>288</v>
      </c>
    </row>
    <row r="2002" spans="1:13" x14ac:dyDescent="0.25">
      <c r="A2002">
        <v>442808</v>
      </c>
      <c r="B2002">
        <v>431520</v>
      </c>
      <c r="C2002" t="s">
        <v>50</v>
      </c>
      <c r="D2002" t="s">
        <v>92</v>
      </c>
      <c r="E2002">
        <v>18</v>
      </c>
      <c r="F2002" s="11">
        <v>58265839</v>
      </c>
      <c r="G2002" s="7" t="s">
        <v>170</v>
      </c>
      <c r="H2002" t="s">
        <v>153</v>
      </c>
      <c r="I2002" t="s">
        <v>153</v>
      </c>
      <c r="J2002" t="s">
        <v>18</v>
      </c>
      <c r="K2002" s="7" t="s">
        <v>148</v>
      </c>
      <c r="L2002">
        <v>2.76</v>
      </c>
      <c r="M2002" s="12">
        <v>288</v>
      </c>
    </row>
    <row r="2003" spans="1:13" x14ac:dyDescent="0.25">
      <c r="A2003">
        <v>442815</v>
      </c>
      <c r="B2003">
        <v>431520</v>
      </c>
      <c r="C2003" t="s">
        <v>50</v>
      </c>
      <c r="D2003" t="s">
        <v>92</v>
      </c>
      <c r="E2003">
        <v>18</v>
      </c>
      <c r="F2003" s="11">
        <v>69093793</v>
      </c>
      <c r="G2003" s="7" t="s">
        <v>165</v>
      </c>
      <c r="H2003" t="s">
        <v>153</v>
      </c>
      <c r="I2003" t="s">
        <v>153</v>
      </c>
      <c r="J2003" t="s">
        <v>18</v>
      </c>
      <c r="K2003" s="7" t="s">
        <v>148</v>
      </c>
      <c r="L2003">
        <v>2.76</v>
      </c>
      <c r="M2003" s="12">
        <v>84</v>
      </c>
    </row>
    <row r="2004" spans="1:13" x14ac:dyDescent="0.25">
      <c r="A2004">
        <v>442821</v>
      </c>
      <c r="B2004">
        <v>431520</v>
      </c>
      <c r="C2004" t="s">
        <v>50</v>
      </c>
      <c r="D2004" t="s">
        <v>92</v>
      </c>
      <c r="E2004">
        <v>18</v>
      </c>
      <c r="F2004" s="11">
        <v>14018833</v>
      </c>
      <c r="G2004" s="7" t="s">
        <v>165</v>
      </c>
      <c r="H2004" t="s">
        <v>153</v>
      </c>
      <c r="I2004" t="s">
        <v>153</v>
      </c>
      <c r="J2004" t="s">
        <v>18</v>
      </c>
      <c r="K2004" s="7" t="s">
        <v>148</v>
      </c>
      <c r="L2004">
        <v>2.76</v>
      </c>
      <c r="M2004" s="12">
        <v>366</v>
      </c>
    </row>
    <row r="2005" spans="1:13" x14ac:dyDescent="0.25">
      <c r="A2005">
        <v>442823</v>
      </c>
      <c r="B2005">
        <v>431520</v>
      </c>
      <c r="C2005" t="s">
        <v>50</v>
      </c>
      <c r="D2005" t="s">
        <v>92</v>
      </c>
      <c r="E2005">
        <v>18</v>
      </c>
      <c r="F2005" s="11">
        <v>720471</v>
      </c>
      <c r="G2005" s="7" t="s">
        <v>165</v>
      </c>
      <c r="H2005" t="s">
        <v>153</v>
      </c>
      <c r="I2005" t="s">
        <v>294</v>
      </c>
      <c r="J2005" t="s">
        <v>18</v>
      </c>
      <c r="K2005" s="7" t="s">
        <v>148</v>
      </c>
      <c r="L2005" t="s">
        <v>294</v>
      </c>
      <c r="M2005" t="s">
        <v>294</v>
      </c>
    </row>
    <row r="2006" spans="1:13" x14ac:dyDescent="0.25">
      <c r="A2006">
        <v>442825</v>
      </c>
      <c r="B2006">
        <v>431520</v>
      </c>
      <c r="C2006" t="s">
        <v>50</v>
      </c>
      <c r="D2006" t="s">
        <v>92</v>
      </c>
      <c r="E2006">
        <v>18</v>
      </c>
      <c r="F2006" s="11">
        <v>62015882</v>
      </c>
      <c r="G2006" s="7" t="s">
        <v>165</v>
      </c>
      <c r="H2006" t="s">
        <v>153</v>
      </c>
      <c r="I2006" t="s">
        <v>153</v>
      </c>
      <c r="J2006" t="s">
        <v>18</v>
      </c>
      <c r="K2006" s="7" t="s">
        <v>148</v>
      </c>
      <c r="L2006">
        <v>2.76</v>
      </c>
      <c r="M2006" s="12">
        <v>700</v>
      </c>
    </row>
    <row r="2007" spans="1:13" x14ac:dyDescent="0.25">
      <c r="A2007">
        <v>442827</v>
      </c>
      <c r="B2007">
        <v>431520</v>
      </c>
      <c r="C2007" t="s">
        <v>50</v>
      </c>
      <c r="D2007" t="s">
        <v>92</v>
      </c>
      <c r="E2007">
        <v>18</v>
      </c>
      <c r="F2007" s="11">
        <v>100153411</v>
      </c>
      <c r="G2007" s="7" t="s">
        <v>165</v>
      </c>
      <c r="H2007" t="s">
        <v>153</v>
      </c>
      <c r="I2007" t="s">
        <v>153</v>
      </c>
      <c r="J2007" t="s">
        <v>18</v>
      </c>
      <c r="K2007" s="7" t="s">
        <v>148</v>
      </c>
      <c r="L2007">
        <v>2.76</v>
      </c>
      <c r="M2007" s="12">
        <v>149</v>
      </c>
    </row>
    <row r="2008" spans="1:13" x14ac:dyDescent="0.25">
      <c r="A2008">
        <v>442833</v>
      </c>
      <c r="B2008">
        <v>431520</v>
      </c>
      <c r="C2008" t="s">
        <v>50</v>
      </c>
      <c r="D2008" t="s">
        <v>92</v>
      </c>
      <c r="E2008">
        <v>18</v>
      </c>
      <c r="F2008" s="11">
        <v>104847</v>
      </c>
      <c r="G2008" s="7" t="s">
        <v>165</v>
      </c>
      <c r="H2008" t="s">
        <v>153</v>
      </c>
      <c r="I2008" t="s">
        <v>153</v>
      </c>
      <c r="J2008" t="s">
        <v>18</v>
      </c>
      <c r="K2008" s="7" t="s">
        <v>148</v>
      </c>
      <c r="L2008">
        <v>2.76</v>
      </c>
      <c r="M2008" s="12">
        <v>200</v>
      </c>
    </row>
    <row r="2009" spans="1:13" x14ac:dyDescent="0.25">
      <c r="A2009">
        <v>443272</v>
      </c>
      <c r="B2009">
        <v>431532</v>
      </c>
      <c r="C2009" t="s">
        <v>50</v>
      </c>
      <c r="D2009" t="s">
        <v>117</v>
      </c>
      <c r="E2009">
        <v>12</v>
      </c>
      <c r="F2009" s="11">
        <v>60310613</v>
      </c>
      <c r="G2009" s="7" t="s">
        <v>165</v>
      </c>
      <c r="H2009" t="s">
        <v>153</v>
      </c>
      <c r="I2009" t="s">
        <v>153</v>
      </c>
      <c r="J2009" t="s">
        <v>18</v>
      </c>
      <c r="K2009" s="7" t="s">
        <v>148</v>
      </c>
      <c r="L2009">
        <v>2.76</v>
      </c>
      <c r="M2009" s="12">
        <v>58</v>
      </c>
    </row>
    <row r="2010" spans="1:13" x14ac:dyDescent="0.25">
      <c r="A2010">
        <v>443274</v>
      </c>
      <c r="B2010">
        <v>431532</v>
      </c>
      <c r="C2010" t="s">
        <v>50</v>
      </c>
      <c r="D2010" t="s">
        <v>117</v>
      </c>
      <c r="E2010">
        <v>12</v>
      </c>
      <c r="F2010" s="11">
        <v>7789091169017</v>
      </c>
      <c r="G2010" s="7" t="s">
        <v>165</v>
      </c>
      <c r="H2010" t="s">
        <v>153</v>
      </c>
      <c r="I2010" t="s">
        <v>153</v>
      </c>
      <c r="J2010" t="s">
        <v>18</v>
      </c>
      <c r="K2010" s="7" t="s">
        <v>148</v>
      </c>
      <c r="L2010">
        <v>2.76</v>
      </c>
      <c r="M2010" s="12">
        <v>500</v>
      </c>
    </row>
    <row r="2011" spans="1:13" x14ac:dyDescent="0.25">
      <c r="A2011">
        <v>443278</v>
      </c>
      <c r="B2011">
        <v>431532</v>
      </c>
      <c r="C2011" t="s">
        <v>50</v>
      </c>
      <c r="D2011" t="s">
        <v>117</v>
      </c>
      <c r="E2011">
        <v>12</v>
      </c>
      <c r="F2011" s="11">
        <v>64916102368276</v>
      </c>
      <c r="G2011" s="7" t="s">
        <v>165</v>
      </c>
      <c r="H2011" t="s">
        <v>153</v>
      </c>
      <c r="I2011" t="s">
        <v>153</v>
      </c>
      <c r="J2011" t="s">
        <v>18</v>
      </c>
      <c r="K2011" s="7" t="s">
        <v>148</v>
      </c>
      <c r="L2011">
        <v>2.76</v>
      </c>
      <c r="M2011" s="12">
        <v>50</v>
      </c>
    </row>
    <row r="2012" spans="1:13" x14ac:dyDescent="0.25">
      <c r="A2012">
        <v>443280</v>
      </c>
      <c r="B2012">
        <v>431532</v>
      </c>
      <c r="C2012" t="s">
        <v>50</v>
      </c>
      <c r="D2012" t="s">
        <v>117</v>
      </c>
      <c r="E2012">
        <v>12</v>
      </c>
      <c r="F2012" s="11">
        <v>438299</v>
      </c>
      <c r="G2012" s="7" t="s">
        <v>165</v>
      </c>
      <c r="H2012" t="s">
        <v>153</v>
      </c>
      <c r="I2012" t="s">
        <v>294</v>
      </c>
      <c r="J2012" t="s">
        <v>18</v>
      </c>
      <c r="K2012" s="7" t="s">
        <v>148</v>
      </c>
      <c r="L2012" t="s">
        <v>294</v>
      </c>
      <c r="M2012" t="s">
        <v>294</v>
      </c>
    </row>
    <row r="2013" spans="1:13" x14ac:dyDescent="0.25">
      <c r="A2013">
        <v>443282</v>
      </c>
      <c r="B2013">
        <v>431532</v>
      </c>
      <c r="C2013" t="s">
        <v>50</v>
      </c>
      <c r="D2013" t="s">
        <v>117</v>
      </c>
      <c r="E2013">
        <v>12</v>
      </c>
      <c r="F2013" s="11">
        <v>11377</v>
      </c>
      <c r="G2013" s="7" t="s">
        <v>165</v>
      </c>
      <c r="H2013" t="s">
        <v>155</v>
      </c>
      <c r="I2013" t="s">
        <v>157</v>
      </c>
      <c r="J2013" t="s">
        <v>18</v>
      </c>
      <c r="K2013" s="7" t="s">
        <v>148</v>
      </c>
      <c r="L2013">
        <v>3.1739999999999999</v>
      </c>
      <c r="M2013" s="12">
        <v>0</v>
      </c>
    </row>
    <row r="2014" spans="1:13" x14ac:dyDescent="0.25">
      <c r="A2014">
        <v>443282</v>
      </c>
      <c r="B2014">
        <v>431532</v>
      </c>
      <c r="C2014" t="s">
        <v>50</v>
      </c>
      <c r="D2014" t="s">
        <v>117</v>
      </c>
      <c r="E2014">
        <v>12</v>
      </c>
      <c r="F2014" s="11">
        <v>11377</v>
      </c>
      <c r="G2014" s="7" t="s">
        <v>165</v>
      </c>
      <c r="H2014" t="s">
        <v>155</v>
      </c>
      <c r="I2014" t="s">
        <v>156</v>
      </c>
      <c r="J2014" t="s">
        <v>18</v>
      </c>
      <c r="K2014" s="7" t="s">
        <v>148</v>
      </c>
      <c r="L2014">
        <v>1.44</v>
      </c>
      <c r="M2014" s="12">
        <v>0</v>
      </c>
    </row>
    <row r="2015" spans="1:13" x14ac:dyDescent="0.25">
      <c r="A2015">
        <v>443283</v>
      </c>
      <c r="B2015">
        <v>431532</v>
      </c>
      <c r="C2015" t="s">
        <v>50</v>
      </c>
      <c r="D2015" t="s">
        <v>117</v>
      </c>
      <c r="E2015">
        <v>12</v>
      </c>
      <c r="F2015" s="11">
        <v>44328314766</v>
      </c>
      <c r="G2015" s="7" t="s">
        <v>165</v>
      </c>
      <c r="H2015" t="s">
        <v>153</v>
      </c>
      <c r="I2015" t="s">
        <v>294</v>
      </c>
      <c r="J2015" t="s">
        <v>18</v>
      </c>
      <c r="K2015" s="7" t="s">
        <v>148</v>
      </c>
      <c r="L2015" t="s">
        <v>294</v>
      </c>
      <c r="M2015" t="s">
        <v>294</v>
      </c>
    </row>
    <row r="2016" spans="1:13" x14ac:dyDescent="0.25">
      <c r="A2016">
        <v>443285</v>
      </c>
      <c r="B2016">
        <v>431532</v>
      </c>
      <c r="C2016" t="s">
        <v>50</v>
      </c>
      <c r="D2016" t="s">
        <v>117</v>
      </c>
      <c r="E2016">
        <v>12</v>
      </c>
      <c r="F2016" s="11">
        <v>341539</v>
      </c>
      <c r="G2016" s="7" t="s">
        <v>165</v>
      </c>
      <c r="H2016" t="s">
        <v>153</v>
      </c>
      <c r="I2016" t="s">
        <v>153</v>
      </c>
      <c r="J2016" t="s">
        <v>18</v>
      </c>
      <c r="K2016" s="7" t="s">
        <v>148</v>
      </c>
      <c r="L2016">
        <v>2.76</v>
      </c>
      <c r="M2016" s="12">
        <v>50</v>
      </c>
    </row>
    <row r="2017" spans="1:13" x14ac:dyDescent="0.25">
      <c r="A2017">
        <v>443287</v>
      </c>
      <c r="B2017">
        <v>431532</v>
      </c>
      <c r="C2017" t="s">
        <v>50</v>
      </c>
      <c r="D2017" t="s">
        <v>117</v>
      </c>
      <c r="E2017">
        <v>12</v>
      </c>
      <c r="F2017" s="11">
        <v>308334443287</v>
      </c>
      <c r="G2017" s="7" t="s">
        <v>165</v>
      </c>
      <c r="H2017" t="s">
        <v>153</v>
      </c>
      <c r="I2017" t="s">
        <v>153</v>
      </c>
      <c r="J2017" t="s">
        <v>18</v>
      </c>
      <c r="K2017" s="7" t="s">
        <v>148</v>
      </c>
      <c r="L2017">
        <v>2.76</v>
      </c>
      <c r="M2017" s="12">
        <v>43</v>
      </c>
    </row>
    <row r="2018" spans="1:13" x14ac:dyDescent="0.25">
      <c r="A2018">
        <v>443291</v>
      </c>
      <c r="B2018">
        <v>431534</v>
      </c>
      <c r="C2018" t="s">
        <v>50</v>
      </c>
      <c r="D2018" t="s">
        <v>118</v>
      </c>
      <c r="E2018">
        <v>13</v>
      </c>
      <c r="F2018" s="11">
        <v>44329114770</v>
      </c>
      <c r="G2018" s="7" t="s">
        <v>165</v>
      </c>
      <c r="H2018" t="s">
        <v>153</v>
      </c>
      <c r="I2018" t="s">
        <v>153</v>
      </c>
      <c r="J2018" t="s">
        <v>18</v>
      </c>
      <c r="K2018" s="7" t="s">
        <v>148</v>
      </c>
      <c r="L2018">
        <v>2.76</v>
      </c>
      <c r="M2018" s="12">
        <v>285</v>
      </c>
    </row>
    <row r="2019" spans="1:13" x14ac:dyDescent="0.25">
      <c r="A2019">
        <v>443293</v>
      </c>
      <c r="B2019">
        <v>431534</v>
      </c>
      <c r="C2019" t="s">
        <v>50</v>
      </c>
      <c r="D2019" t="s">
        <v>118</v>
      </c>
      <c r="E2019">
        <v>13</v>
      </c>
      <c r="F2019" s="11">
        <v>1359213</v>
      </c>
      <c r="G2019" s="7" t="s">
        <v>165</v>
      </c>
      <c r="H2019" t="s">
        <v>153</v>
      </c>
      <c r="I2019" t="s">
        <v>153</v>
      </c>
      <c r="J2019" t="s">
        <v>18</v>
      </c>
      <c r="K2019" s="7" t="s">
        <v>148</v>
      </c>
      <c r="L2019">
        <v>2.76</v>
      </c>
      <c r="M2019" s="12">
        <v>350</v>
      </c>
    </row>
    <row r="2020" spans="1:13" x14ac:dyDescent="0.25">
      <c r="A2020">
        <v>443295</v>
      </c>
      <c r="B2020">
        <v>431534</v>
      </c>
      <c r="C2020" t="s">
        <v>50</v>
      </c>
      <c r="D2020" t="s">
        <v>118</v>
      </c>
      <c r="E2020">
        <v>13</v>
      </c>
      <c r="F2020" s="11">
        <v>241219</v>
      </c>
      <c r="G2020" s="7" t="s">
        <v>165</v>
      </c>
      <c r="H2020" t="s">
        <v>153</v>
      </c>
      <c r="I2020" t="s">
        <v>153</v>
      </c>
      <c r="J2020" t="s">
        <v>18</v>
      </c>
      <c r="K2020" s="7" t="s">
        <v>148</v>
      </c>
      <c r="L2020">
        <v>2.76</v>
      </c>
      <c r="M2020" s="12">
        <v>200</v>
      </c>
    </row>
    <row r="2021" spans="1:13" x14ac:dyDescent="0.25">
      <c r="A2021">
        <v>443297</v>
      </c>
      <c r="B2021">
        <v>431534</v>
      </c>
      <c r="C2021" t="s">
        <v>50</v>
      </c>
      <c r="D2021" t="s">
        <v>118</v>
      </c>
      <c r="E2021">
        <v>13</v>
      </c>
      <c r="F2021" s="11">
        <v>7789128282268</v>
      </c>
      <c r="G2021" s="7" t="s">
        <v>165</v>
      </c>
      <c r="H2021" t="s">
        <v>153</v>
      </c>
      <c r="I2021" t="s">
        <v>294</v>
      </c>
      <c r="J2021" t="s">
        <v>18</v>
      </c>
      <c r="K2021" s="7" t="s">
        <v>148</v>
      </c>
      <c r="L2021" t="s">
        <v>294</v>
      </c>
      <c r="M2021" t="s">
        <v>294</v>
      </c>
    </row>
    <row r="2022" spans="1:13" x14ac:dyDescent="0.25">
      <c r="A2022">
        <v>443301</v>
      </c>
      <c r="B2022">
        <v>431534</v>
      </c>
      <c r="C2022" t="s">
        <v>50</v>
      </c>
      <c r="D2022" t="s">
        <v>118</v>
      </c>
      <c r="E2022">
        <v>13</v>
      </c>
      <c r="F2022" s="11">
        <v>44330114775</v>
      </c>
      <c r="G2022" s="7" t="s">
        <v>165</v>
      </c>
      <c r="H2022" t="s">
        <v>153</v>
      </c>
      <c r="I2022" t="s">
        <v>153</v>
      </c>
      <c r="J2022" t="s">
        <v>18</v>
      </c>
      <c r="K2022" s="7" t="s">
        <v>148</v>
      </c>
      <c r="L2022">
        <v>2.76</v>
      </c>
      <c r="M2022" s="12">
        <v>0</v>
      </c>
    </row>
    <row r="2023" spans="1:13" x14ac:dyDescent="0.25">
      <c r="A2023">
        <v>443302</v>
      </c>
      <c r="B2023">
        <v>431534</v>
      </c>
      <c r="C2023" t="s">
        <v>50</v>
      </c>
      <c r="D2023" t="s">
        <v>118</v>
      </c>
      <c r="E2023">
        <v>13</v>
      </c>
      <c r="F2023" s="11">
        <v>1364304</v>
      </c>
      <c r="G2023" s="7" t="s">
        <v>165</v>
      </c>
      <c r="H2023" t="s">
        <v>153</v>
      </c>
      <c r="I2023" t="s">
        <v>153</v>
      </c>
      <c r="J2023" t="s">
        <v>18</v>
      </c>
      <c r="K2023" s="7" t="s">
        <v>148</v>
      </c>
      <c r="L2023">
        <v>2.76</v>
      </c>
      <c r="M2023" s="12">
        <v>0</v>
      </c>
    </row>
    <row r="2024" spans="1:13" x14ac:dyDescent="0.25">
      <c r="A2024">
        <v>444486</v>
      </c>
      <c r="B2024">
        <v>431541</v>
      </c>
      <c r="C2024" t="s">
        <v>50</v>
      </c>
      <c r="D2024" t="s">
        <v>87</v>
      </c>
      <c r="E2024">
        <v>29</v>
      </c>
      <c r="F2024" s="11">
        <v>980354</v>
      </c>
      <c r="G2024" s="7" t="s">
        <v>165</v>
      </c>
      <c r="H2024" t="s">
        <v>153</v>
      </c>
      <c r="I2024" t="s">
        <v>153</v>
      </c>
      <c r="J2024" t="s">
        <v>18</v>
      </c>
      <c r="K2024" s="7" t="s">
        <v>148</v>
      </c>
      <c r="L2024">
        <v>2.76</v>
      </c>
      <c r="M2024" s="12">
        <v>233</v>
      </c>
    </row>
    <row r="2025" spans="1:13" x14ac:dyDescent="0.25">
      <c r="A2025">
        <v>444488</v>
      </c>
      <c r="B2025">
        <v>431541</v>
      </c>
      <c r="C2025" t="s">
        <v>50</v>
      </c>
      <c r="D2025" t="s">
        <v>87</v>
      </c>
      <c r="E2025">
        <v>29</v>
      </c>
      <c r="F2025" s="11">
        <v>3402</v>
      </c>
      <c r="G2025" s="7" t="s">
        <v>165</v>
      </c>
      <c r="H2025" t="s">
        <v>153</v>
      </c>
      <c r="I2025" t="s">
        <v>294</v>
      </c>
      <c r="J2025" t="s">
        <v>18</v>
      </c>
      <c r="K2025" s="7" t="s">
        <v>148</v>
      </c>
      <c r="L2025" t="s">
        <v>294</v>
      </c>
      <c r="M2025" t="s">
        <v>294</v>
      </c>
    </row>
    <row r="2026" spans="1:13" x14ac:dyDescent="0.25">
      <c r="A2026">
        <v>444490</v>
      </c>
      <c r="B2026">
        <v>431541</v>
      </c>
      <c r="C2026" t="s">
        <v>50</v>
      </c>
      <c r="D2026" t="s">
        <v>87</v>
      </c>
      <c r="E2026">
        <v>29</v>
      </c>
      <c r="F2026" s="11">
        <v>58158425</v>
      </c>
      <c r="G2026" s="7" t="s">
        <v>170</v>
      </c>
      <c r="H2026" t="s">
        <v>153</v>
      </c>
      <c r="I2026" t="s">
        <v>153</v>
      </c>
      <c r="J2026" t="s">
        <v>18</v>
      </c>
      <c r="K2026" s="7" t="s">
        <v>148</v>
      </c>
      <c r="L2026">
        <v>2.76</v>
      </c>
      <c r="M2026" s="12">
        <v>124</v>
      </c>
    </row>
    <row r="2027" spans="1:13" x14ac:dyDescent="0.25">
      <c r="A2027">
        <v>444491</v>
      </c>
      <c r="B2027">
        <v>431541</v>
      </c>
      <c r="C2027" t="s">
        <v>50</v>
      </c>
      <c r="D2027" t="s">
        <v>87</v>
      </c>
      <c r="E2027">
        <v>29</v>
      </c>
      <c r="F2027" s="11">
        <v>58158425</v>
      </c>
      <c r="G2027" s="7" t="s">
        <v>170</v>
      </c>
      <c r="H2027" t="s">
        <v>153</v>
      </c>
      <c r="I2027" t="s">
        <v>153</v>
      </c>
      <c r="J2027" t="s">
        <v>18</v>
      </c>
      <c r="K2027" s="7" t="s">
        <v>148</v>
      </c>
      <c r="L2027">
        <v>2.76</v>
      </c>
      <c r="M2027" s="12">
        <v>124</v>
      </c>
    </row>
    <row r="2028" spans="1:13" x14ac:dyDescent="0.25">
      <c r="A2028">
        <v>444492</v>
      </c>
      <c r="B2028">
        <v>431541</v>
      </c>
      <c r="C2028" t="s">
        <v>50</v>
      </c>
      <c r="D2028" t="s">
        <v>87</v>
      </c>
      <c r="E2028">
        <v>29</v>
      </c>
      <c r="F2028" s="11">
        <v>58158425</v>
      </c>
      <c r="G2028" s="7" t="s">
        <v>170</v>
      </c>
      <c r="H2028" t="s">
        <v>153</v>
      </c>
      <c r="I2028" t="s">
        <v>153</v>
      </c>
      <c r="J2028" t="s">
        <v>18</v>
      </c>
      <c r="K2028" s="7" t="s">
        <v>148</v>
      </c>
      <c r="L2028">
        <v>2.76</v>
      </c>
      <c r="M2028" s="12">
        <v>124</v>
      </c>
    </row>
    <row r="2029" spans="1:13" x14ac:dyDescent="0.25">
      <c r="A2029">
        <v>444494</v>
      </c>
      <c r="B2029">
        <v>431541</v>
      </c>
      <c r="C2029" t="s">
        <v>50</v>
      </c>
      <c r="D2029" t="s">
        <v>87</v>
      </c>
      <c r="E2029">
        <v>29</v>
      </c>
      <c r="F2029" s="11">
        <v>1640276</v>
      </c>
      <c r="G2029" s="7" t="s">
        <v>165</v>
      </c>
      <c r="H2029" t="s">
        <v>153</v>
      </c>
      <c r="I2029" t="s">
        <v>294</v>
      </c>
      <c r="J2029" t="s">
        <v>18</v>
      </c>
      <c r="K2029" s="7" t="s">
        <v>148</v>
      </c>
      <c r="L2029" t="s">
        <v>294</v>
      </c>
      <c r="M2029" t="s">
        <v>294</v>
      </c>
    </row>
    <row r="2030" spans="1:13" x14ac:dyDescent="0.25">
      <c r="A2030">
        <v>444496</v>
      </c>
      <c r="B2030">
        <v>431541</v>
      </c>
      <c r="C2030" t="s">
        <v>50</v>
      </c>
      <c r="D2030" t="s">
        <v>87</v>
      </c>
      <c r="E2030">
        <v>29</v>
      </c>
      <c r="F2030" s="11">
        <v>138146</v>
      </c>
      <c r="G2030" s="7" t="s">
        <v>165</v>
      </c>
      <c r="H2030" t="s">
        <v>153</v>
      </c>
      <c r="I2030" t="s">
        <v>153</v>
      </c>
      <c r="J2030" t="s">
        <v>18</v>
      </c>
      <c r="K2030" s="7" t="s">
        <v>148</v>
      </c>
      <c r="L2030">
        <v>2.76</v>
      </c>
      <c r="M2030" s="12">
        <v>220</v>
      </c>
    </row>
    <row r="2031" spans="1:13" x14ac:dyDescent="0.25">
      <c r="A2031">
        <v>444498</v>
      </c>
      <c r="B2031">
        <v>431541</v>
      </c>
      <c r="C2031" t="s">
        <v>50</v>
      </c>
      <c r="D2031" t="s">
        <v>87</v>
      </c>
      <c r="E2031">
        <v>29</v>
      </c>
      <c r="F2031" s="11">
        <v>15096134</v>
      </c>
      <c r="G2031" s="7" t="s">
        <v>165</v>
      </c>
      <c r="H2031" t="s">
        <v>153</v>
      </c>
      <c r="I2031" t="s">
        <v>153</v>
      </c>
      <c r="J2031" t="s">
        <v>18</v>
      </c>
      <c r="K2031" s="7" t="s">
        <v>148</v>
      </c>
      <c r="L2031">
        <v>2.76</v>
      </c>
      <c r="M2031" s="12">
        <v>550</v>
      </c>
    </row>
    <row r="2032" spans="1:13" x14ac:dyDescent="0.25">
      <c r="A2032">
        <v>444500</v>
      </c>
      <c r="B2032">
        <v>431541</v>
      </c>
      <c r="C2032" t="s">
        <v>50</v>
      </c>
      <c r="D2032" t="s">
        <v>87</v>
      </c>
      <c r="E2032">
        <v>29</v>
      </c>
      <c r="F2032" s="11">
        <v>103097146</v>
      </c>
      <c r="G2032" s="7" t="s">
        <v>165</v>
      </c>
      <c r="H2032" t="s">
        <v>153</v>
      </c>
      <c r="I2032" t="s">
        <v>153</v>
      </c>
      <c r="J2032" t="s">
        <v>18</v>
      </c>
      <c r="K2032" s="7" t="s">
        <v>148</v>
      </c>
      <c r="L2032">
        <v>2.76</v>
      </c>
      <c r="M2032" s="12">
        <v>200</v>
      </c>
    </row>
    <row r="2033" spans="1:13" x14ac:dyDescent="0.25">
      <c r="A2033">
        <v>444502</v>
      </c>
      <c r="B2033">
        <v>431541</v>
      </c>
      <c r="C2033" t="s">
        <v>50</v>
      </c>
      <c r="D2033" t="s">
        <v>87</v>
      </c>
      <c r="E2033">
        <v>29</v>
      </c>
      <c r="F2033" s="11">
        <v>98110943</v>
      </c>
      <c r="G2033" s="7" t="s">
        <v>165</v>
      </c>
      <c r="H2033" t="s">
        <v>153</v>
      </c>
      <c r="I2033" t="s">
        <v>294</v>
      </c>
      <c r="J2033" t="s">
        <v>18</v>
      </c>
      <c r="K2033" s="7" t="s">
        <v>148</v>
      </c>
      <c r="L2033" t="s">
        <v>294</v>
      </c>
      <c r="M2033" t="s">
        <v>294</v>
      </c>
    </row>
    <row r="2034" spans="1:13" x14ac:dyDescent="0.25">
      <c r="A2034">
        <v>444504</v>
      </c>
      <c r="B2034">
        <v>431541</v>
      </c>
      <c r="C2034" t="s">
        <v>50</v>
      </c>
      <c r="D2034" t="s">
        <v>87</v>
      </c>
      <c r="E2034">
        <v>29</v>
      </c>
      <c r="F2034" s="11">
        <v>44450415463</v>
      </c>
      <c r="G2034" s="7" t="s">
        <v>165</v>
      </c>
      <c r="H2034" t="s">
        <v>153</v>
      </c>
      <c r="I2034" t="s">
        <v>294</v>
      </c>
      <c r="J2034" t="s">
        <v>18</v>
      </c>
      <c r="K2034" s="7" t="s">
        <v>148</v>
      </c>
      <c r="L2034" t="s">
        <v>294</v>
      </c>
      <c r="M2034" t="s">
        <v>294</v>
      </c>
    </row>
    <row r="2035" spans="1:13" x14ac:dyDescent="0.25">
      <c r="A2035">
        <v>444506</v>
      </c>
      <c r="B2035">
        <v>431541</v>
      </c>
      <c r="C2035" t="s">
        <v>50</v>
      </c>
      <c r="D2035" t="s">
        <v>87</v>
      </c>
      <c r="E2035">
        <v>29</v>
      </c>
      <c r="F2035" s="11">
        <v>12804913</v>
      </c>
      <c r="G2035" s="7" t="s">
        <v>165</v>
      </c>
      <c r="H2035" t="s">
        <v>153</v>
      </c>
      <c r="I2035" t="s">
        <v>153</v>
      </c>
      <c r="J2035" t="s">
        <v>18</v>
      </c>
      <c r="K2035" s="7" t="s">
        <v>148</v>
      </c>
      <c r="L2035">
        <v>2.76</v>
      </c>
      <c r="M2035" s="12">
        <v>180</v>
      </c>
    </row>
    <row r="2036" spans="1:13" x14ac:dyDescent="0.25">
      <c r="A2036">
        <v>444508</v>
      </c>
      <c r="B2036">
        <v>431541</v>
      </c>
      <c r="C2036" t="s">
        <v>50</v>
      </c>
      <c r="D2036" t="s">
        <v>87</v>
      </c>
      <c r="E2036">
        <v>29</v>
      </c>
      <c r="F2036" s="11">
        <v>7781128273064</v>
      </c>
      <c r="G2036" s="7" t="s">
        <v>165</v>
      </c>
      <c r="H2036" t="s">
        <v>153</v>
      </c>
      <c r="I2036" t="s">
        <v>294</v>
      </c>
      <c r="J2036" t="s">
        <v>18</v>
      </c>
      <c r="K2036" s="7" t="s">
        <v>148</v>
      </c>
      <c r="L2036" t="s">
        <v>294</v>
      </c>
      <c r="M2036" t="s">
        <v>294</v>
      </c>
    </row>
    <row r="2037" spans="1:13" x14ac:dyDescent="0.25">
      <c r="A2037">
        <v>444510</v>
      </c>
      <c r="B2037">
        <v>431541</v>
      </c>
      <c r="C2037" t="s">
        <v>50</v>
      </c>
      <c r="D2037" t="s">
        <v>87</v>
      </c>
      <c r="E2037">
        <v>29</v>
      </c>
      <c r="F2037" s="11">
        <v>403941</v>
      </c>
      <c r="G2037" s="7" t="s">
        <v>165</v>
      </c>
      <c r="H2037" t="s">
        <v>153</v>
      </c>
      <c r="I2037" t="s">
        <v>153</v>
      </c>
      <c r="J2037" t="s">
        <v>18</v>
      </c>
      <c r="K2037" s="7" t="s">
        <v>148</v>
      </c>
      <c r="L2037">
        <v>2.76</v>
      </c>
      <c r="M2037" s="12">
        <v>150</v>
      </c>
    </row>
    <row r="2038" spans="1:13" x14ac:dyDescent="0.25">
      <c r="A2038">
        <v>444542</v>
      </c>
      <c r="B2038">
        <v>431543</v>
      </c>
      <c r="C2038" t="s">
        <v>50</v>
      </c>
      <c r="D2038" t="s">
        <v>87</v>
      </c>
      <c r="E2038" t="s">
        <v>119</v>
      </c>
      <c r="F2038" s="11">
        <v>63980</v>
      </c>
      <c r="G2038" s="7" t="s">
        <v>165</v>
      </c>
      <c r="H2038" t="s">
        <v>153</v>
      </c>
      <c r="I2038" t="s">
        <v>294</v>
      </c>
      <c r="J2038" t="s">
        <v>18</v>
      </c>
      <c r="K2038" s="7" t="s">
        <v>148</v>
      </c>
      <c r="L2038" t="s">
        <v>294</v>
      </c>
      <c r="M2038" t="s">
        <v>294</v>
      </c>
    </row>
    <row r="2039" spans="1:13" x14ac:dyDescent="0.25">
      <c r="A2039">
        <v>444546</v>
      </c>
      <c r="B2039">
        <v>431543</v>
      </c>
      <c r="C2039" t="s">
        <v>50</v>
      </c>
      <c r="D2039" t="s">
        <v>87</v>
      </c>
      <c r="E2039" t="s">
        <v>119</v>
      </c>
      <c r="F2039" s="11">
        <v>2844855918</v>
      </c>
      <c r="G2039" s="7" t="s">
        <v>170</v>
      </c>
      <c r="H2039" t="s">
        <v>153</v>
      </c>
      <c r="I2039" t="s">
        <v>153</v>
      </c>
      <c r="J2039" t="s">
        <v>18</v>
      </c>
      <c r="K2039" s="7" t="s">
        <v>148</v>
      </c>
      <c r="L2039">
        <v>2.76</v>
      </c>
      <c r="M2039" s="12">
        <v>150</v>
      </c>
    </row>
    <row r="2040" spans="1:13" x14ac:dyDescent="0.25">
      <c r="A2040">
        <v>444549</v>
      </c>
      <c r="B2040">
        <v>431543</v>
      </c>
      <c r="C2040" t="s">
        <v>50</v>
      </c>
      <c r="D2040" t="s">
        <v>87</v>
      </c>
      <c r="E2040" t="s">
        <v>119</v>
      </c>
      <c r="F2040" s="11">
        <v>44454915489</v>
      </c>
      <c r="G2040" s="7" t="s">
        <v>165</v>
      </c>
      <c r="H2040" t="s">
        <v>153</v>
      </c>
      <c r="I2040" t="s">
        <v>294</v>
      </c>
      <c r="J2040" t="s">
        <v>18</v>
      </c>
      <c r="K2040" s="7" t="s">
        <v>148</v>
      </c>
      <c r="L2040" t="s">
        <v>294</v>
      </c>
      <c r="M2040" t="s">
        <v>294</v>
      </c>
    </row>
    <row r="2041" spans="1:13" x14ac:dyDescent="0.25">
      <c r="A2041">
        <v>444551</v>
      </c>
      <c r="B2041">
        <v>431543</v>
      </c>
      <c r="C2041" t="s">
        <v>50</v>
      </c>
      <c r="D2041" t="s">
        <v>87</v>
      </c>
      <c r="E2041" t="s">
        <v>119</v>
      </c>
      <c r="F2041" s="11">
        <v>2833505853</v>
      </c>
      <c r="G2041" s="7" t="s">
        <v>170</v>
      </c>
      <c r="H2041" t="s">
        <v>153</v>
      </c>
      <c r="I2041" t="s">
        <v>294</v>
      </c>
      <c r="J2041" t="s">
        <v>18</v>
      </c>
      <c r="K2041" s="7" t="s">
        <v>148</v>
      </c>
      <c r="L2041" t="s">
        <v>294</v>
      </c>
      <c r="M2041" t="s">
        <v>294</v>
      </c>
    </row>
    <row r="2042" spans="1:13" x14ac:dyDescent="0.25">
      <c r="A2042">
        <v>444552</v>
      </c>
      <c r="B2042">
        <v>431543</v>
      </c>
      <c r="C2042" t="s">
        <v>50</v>
      </c>
      <c r="D2042" t="s">
        <v>87</v>
      </c>
      <c r="E2042" t="s">
        <v>119</v>
      </c>
      <c r="F2042" s="11">
        <v>2833505853</v>
      </c>
      <c r="G2042" s="7" t="s">
        <v>170</v>
      </c>
      <c r="H2042" t="s">
        <v>153</v>
      </c>
      <c r="I2042" t="s">
        <v>294</v>
      </c>
      <c r="J2042" t="s">
        <v>18</v>
      </c>
      <c r="K2042" s="7" t="s">
        <v>148</v>
      </c>
      <c r="L2042" t="s">
        <v>294</v>
      </c>
      <c r="M2042" t="s">
        <v>294</v>
      </c>
    </row>
    <row r="2043" spans="1:13" x14ac:dyDescent="0.25">
      <c r="A2043">
        <v>444554</v>
      </c>
      <c r="B2043">
        <v>431543</v>
      </c>
      <c r="C2043" t="s">
        <v>50</v>
      </c>
      <c r="D2043" t="s">
        <v>87</v>
      </c>
      <c r="E2043" t="s">
        <v>119</v>
      </c>
      <c r="F2043" s="11">
        <v>2929</v>
      </c>
      <c r="G2043" s="7" t="s">
        <v>165</v>
      </c>
      <c r="H2043" t="s">
        <v>153</v>
      </c>
      <c r="I2043" t="s">
        <v>294</v>
      </c>
      <c r="J2043" t="s">
        <v>18</v>
      </c>
      <c r="K2043" s="7" t="s">
        <v>148</v>
      </c>
      <c r="L2043" t="s">
        <v>294</v>
      </c>
      <c r="M2043" t="s">
        <v>294</v>
      </c>
    </row>
    <row r="2044" spans="1:13" x14ac:dyDescent="0.25">
      <c r="A2044">
        <v>444555</v>
      </c>
      <c r="B2044">
        <v>431543</v>
      </c>
      <c r="C2044" t="s">
        <v>50</v>
      </c>
      <c r="D2044" t="s">
        <v>87</v>
      </c>
      <c r="E2044" t="s">
        <v>119</v>
      </c>
      <c r="F2044" s="11">
        <v>2844855918</v>
      </c>
      <c r="G2044" s="7" t="s">
        <v>170</v>
      </c>
      <c r="H2044" t="s">
        <v>153</v>
      </c>
      <c r="I2044" t="s">
        <v>153</v>
      </c>
      <c r="J2044" t="s">
        <v>18</v>
      </c>
      <c r="K2044" s="7" t="s">
        <v>148</v>
      </c>
      <c r="L2044">
        <v>2.76</v>
      </c>
      <c r="M2044" s="12">
        <v>150</v>
      </c>
    </row>
    <row r="2045" spans="1:13" x14ac:dyDescent="0.25">
      <c r="A2045">
        <v>444561</v>
      </c>
      <c r="B2045">
        <v>431544</v>
      </c>
      <c r="C2045" t="s">
        <v>50</v>
      </c>
      <c r="D2045" t="s">
        <v>89</v>
      </c>
      <c r="E2045">
        <v>22</v>
      </c>
      <c r="F2045" s="11">
        <v>225375</v>
      </c>
      <c r="G2045" s="7" t="s">
        <v>165</v>
      </c>
      <c r="H2045" t="s">
        <v>153</v>
      </c>
      <c r="I2045" t="s">
        <v>153</v>
      </c>
      <c r="J2045" t="s">
        <v>18</v>
      </c>
      <c r="K2045" s="7" t="s">
        <v>148</v>
      </c>
      <c r="L2045">
        <v>2.76</v>
      </c>
      <c r="M2045" s="12">
        <v>230</v>
      </c>
    </row>
    <row r="2046" spans="1:13" x14ac:dyDescent="0.25">
      <c r="A2046">
        <v>444567</v>
      </c>
      <c r="B2046">
        <v>431544</v>
      </c>
      <c r="C2046" t="s">
        <v>50</v>
      </c>
      <c r="D2046" t="s">
        <v>89</v>
      </c>
      <c r="E2046">
        <v>22</v>
      </c>
      <c r="F2046" s="11">
        <v>112475</v>
      </c>
      <c r="G2046" s="7" t="s">
        <v>165</v>
      </c>
      <c r="H2046" t="s">
        <v>153</v>
      </c>
      <c r="I2046" t="s">
        <v>153</v>
      </c>
      <c r="J2046" t="s">
        <v>18</v>
      </c>
      <c r="K2046" s="7" t="s">
        <v>148</v>
      </c>
      <c r="L2046">
        <v>2.76</v>
      </c>
      <c r="M2046" s="12">
        <v>-567.5</v>
      </c>
    </row>
    <row r="2047" spans="1:13" x14ac:dyDescent="0.25">
      <c r="A2047">
        <v>444573</v>
      </c>
      <c r="B2047">
        <v>431544</v>
      </c>
      <c r="C2047" t="s">
        <v>50</v>
      </c>
      <c r="D2047" t="s">
        <v>89</v>
      </c>
      <c r="E2047">
        <v>22</v>
      </c>
      <c r="F2047" s="11" t="s">
        <v>248</v>
      </c>
      <c r="G2047" s="7" t="s">
        <v>165</v>
      </c>
      <c r="H2047" t="s">
        <v>153</v>
      </c>
      <c r="I2047" t="s">
        <v>294</v>
      </c>
      <c r="J2047" t="s">
        <v>18</v>
      </c>
      <c r="K2047" s="7" t="s">
        <v>148</v>
      </c>
      <c r="L2047" t="s">
        <v>294</v>
      </c>
      <c r="M2047" t="s">
        <v>294</v>
      </c>
    </row>
    <row r="2048" spans="1:13" x14ac:dyDescent="0.25">
      <c r="A2048">
        <v>444575</v>
      </c>
      <c r="B2048">
        <v>431544</v>
      </c>
      <c r="C2048" t="s">
        <v>50</v>
      </c>
      <c r="D2048" t="s">
        <v>89</v>
      </c>
      <c r="E2048">
        <v>22</v>
      </c>
      <c r="F2048" s="11">
        <v>44457515503</v>
      </c>
      <c r="G2048" s="7" t="s">
        <v>165</v>
      </c>
      <c r="H2048" t="s">
        <v>153</v>
      </c>
      <c r="I2048" t="s">
        <v>294</v>
      </c>
      <c r="J2048" t="s">
        <v>18</v>
      </c>
      <c r="K2048" s="7" t="s">
        <v>148</v>
      </c>
      <c r="L2048" t="s">
        <v>294</v>
      </c>
      <c r="M2048" t="s">
        <v>294</v>
      </c>
    </row>
    <row r="2049" spans="1:13" x14ac:dyDescent="0.25">
      <c r="A2049">
        <v>444584</v>
      </c>
      <c r="B2049">
        <v>431544</v>
      </c>
      <c r="C2049" t="s">
        <v>50</v>
      </c>
      <c r="D2049" t="s">
        <v>89</v>
      </c>
      <c r="E2049">
        <v>22</v>
      </c>
      <c r="F2049" s="11">
        <v>44458415508</v>
      </c>
      <c r="G2049" s="7" t="s">
        <v>165</v>
      </c>
      <c r="H2049" t="s">
        <v>153</v>
      </c>
      <c r="I2049" t="s">
        <v>153</v>
      </c>
      <c r="J2049" t="s">
        <v>18</v>
      </c>
      <c r="K2049" s="7" t="s">
        <v>148</v>
      </c>
      <c r="L2049">
        <v>2.76</v>
      </c>
      <c r="M2049" s="12">
        <v>341</v>
      </c>
    </row>
    <row r="2050" spans="1:13" x14ac:dyDescent="0.25">
      <c r="A2050">
        <v>444586</v>
      </c>
      <c r="B2050">
        <v>431544</v>
      </c>
      <c r="C2050" t="s">
        <v>50</v>
      </c>
      <c r="D2050" t="s">
        <v>89</v>
      </c>
      <c r="E2050">
        <v>22</v>
      </c>
      <c r="F2050" s="11">
        <v>304</v>
      </c>
      <c r="G2050" s="7" t="s">
        <v>165</v>
      </c>
      <c r="H2050" t="s">
        <v>153</v>
      </c>
      <c r="I2050" t="s">
        <v>153</v>
      </c>
      <c r="J2050" t="s">
        <v>18</v>
      </c>
      <c r="K2050" s="7" t="s">
        <v>148</v>
      </c>
      <c r="L2050">
        <v>2.76</v>
      </c>
      <c r="M2050" s="12">
        <v>85</v>
      </c>
    </row>
    <row r="2051" spans="1:13" x14ac:dyDescent="0.25">
      <c r="A2051">
        <v>444902</v>
      </c>
      <c r="B2051">
        <v>431550</v>
      </c>
      <c r="C2051" t="s">
        <v>50</v>
      </c>
      <c r="D2051" t="s">
        <v>120</v>
      </c>
      <c r="E2051">
        <v>12</v>
      </c>
      <c r="F2051" s="11">
        <v>44490215731</v>
      </c>
      <c r="G2051" s="7" t="s">
        <v>165</v>
      </c>
      <c r="H2051" t="s">
        <v>153</v>
      </c>
      <c r="I2051" t="s">
        <v>153</v>
      </c>
      <c r="J2051" t="s">
        <v>18</v>
      </c>
      <c r="K2051" s="7" t="s">
        <v>148</v>
      </c>
      <c r="L2051">
        <v>2.76</v>
      </c>
      <c r="M2051" s="12">
        <v>20</v>
      </c>
    </row>
    <row r="2052" spans="1:13" x14ac:dyDescent="0.25">
      <c r="A2052">
        <v>444907</v>
      </c>
      <c r="B2052">
        <v>431550</v>
      </c>
      <c r="C2052" t="s">
        <v>50</v>
      </c>
      <c r="D2052" t="s">
        <v>120</v>
      </c>
      <c r="E2052">
        <v>12</v>
      </c>
      <c r="F2052" s="11">
        <v>8226814</v>
      </c>
      <c r="G2052" s="7" t="s">
        <v>170</v>
      </c>
      <c r="H2052" t="s">
        <v>153</v>
      </c>
      <c r="I2052" t="s">
        <v>153</v>
      </c>
      <c r="J2052" t="s">
        <v>18</v>
      </c>
      <c r="K2052" s="7" t="s">
        <v>148</v>
      </c>
      <c r="L2052">
        <v>2.76</v>
      </c>
      <c r="M2052" s="12">
        <v>255</v>
      </c>
    </row>
    <row r="2053" spans="1:13" x14ac:dyDescent="0.25">
      <c r="A2053">
        <v>444908</v>
      </c>
      <c r="B2053">
        <v>431550</v>
      </c>
      <c r="C2053" t="s">
        <v>50</v>
      </c>
      <c r="D2053" t="s">
        <v>120</v>
      </c>
      <c r="E2053">
        <v>12</v>
      </c>
      <c r="F2053" s="11">
        <v>8226814</v>
      </c>
      <c r="G2053" s="7" t="s">
        <v>170</v>
      </c>
      <c r="H2053" t="s">
        <v>153</v>
      </c>
      <c r="I2053" t="s">
        <v>153</v>
      </c>
      <c r="J2053" t="s">
        <v>18</v>
      </c>
      <c r="K2053" s="7" t="s">
        <v>148</v>
      </c>
      <c r="L2053">
        <v>2.76</v>
      </c>
      <c r="M2053" s="12">
        <v>255</v>
      </c>
    </row>
    <row r="2054" spans="1:13" x14ac:dyDescent="0.25">
      <c r="A2054">
        <v>444918</v>
      </c>
      <c r="B2054">
        <v>431550</v>
      </c>
      <c r="C2054" t="s">
        <v>50</v>
      </c>
      <c r="D2054" t="s">
        <v>120</v>
      </c>
      <c r="E2054">
        <v>12</v>
      </c>
      <c r="F2054" s="11">
        <v>8226814</v>
      </c>
      <c r="G2054" s="7" t="s">
        <v>170</v>
      </c>
      <c r="H2054" t="s">
        <v>153</v>
      </c>
      <c r="I2054" t="s">
        <v>153</v>
      </c>
      <c r="J2054" t="s">
        <v>18</v>
      </c>
      <c r="K2054" s="7" t="s">
        <v>148</v>
      </c>
      <c r="L2054">
        <v>2.76</v>
      </c>
      <c r="M2054" s="12">
        <v>255</v>
      </c>
    </row>
    <row r="2055" spans="1:13" x14ac:dyDescent="0.25">
      <c r="A2055">
        <v>444919</v>
      </c>
      <c r="B2055">
        <v>431550</v>
      </c>
      <c r="C2055" t="s">
        <v>50</v>
      </c>
      <c r="D2055" t="s">
        <v>120</v>
      </c>
      <c r="E2055">
        <v>12</v>
      </c>
      <c r="F2055" s="11">
        <v>8226814</v>
      </c>
      <c r="G2055" s="7" t="s">
        <v>170</v>
      </c>
      <c r="H2055" t="s">
        <v>153</v>
      </c>
      <c r="I2055" t="s">
        <v>153</v>
      </c>
      <c r="J2055" t="s">
        <v>18</v>
      </c>
      <c r="K2055" s="7" t="s">
        <v>148</v>
      </c>
      <c r="L2055">
        <v>2.76</v>
      </c>
      <c r="M2055" s="12">
        <v>255</v>
      </c>
    </row>
    <row r="2056" spans="1:13" x14ac:dyDescent="0.25">
      <c r="A2056">
        <v>444929</v>
      </c>
      <c r="B2056">
        <v>431550</v>
      </c>
      <c r="C2056" t="s">
        <v>50</v>
      </c>
      <c r="D2056" t="s">
        <v>120</v>
      </c>
      <c r="E2056">
        <v>12</v>
      </c>
      <c r="F2056" s="11">
        <v>15012704</v>
      </c>
      <c r="G2056" s="7" t="s">
        <v>170</v>
      </c>
      <c r="H2056" t="s">
        <v>153</v>
      </c>
      <c r="I2056" t="s">
        <v>294</v>
      </c>
      <c r="J2056" t="s">
        <v>18</v>
      </c>
      <c r="K2056" s="7" t="s">
        <v>148</v>
      </c>
      <c r="L2056" t="s">
        <v>294</v>
      </c>
      <c r="M2056" t="s">
        <v>294</v>
      </c>
    </row>
    <row r="2057" spans="1:13" x14ac:dyDescent="0.25">
      <c r="A2057">
        <v>444931</v>
      </c>
      <c r="B2057">
        <v>431550</v>
      </c>
      <c r="C2057" t="s">
        <v>50</v>
      </c>
      <c r="D2057" t="s">
        <v>120</v>
      </c>
      <c r="E2057">
        <v>12</v>
      </c>
      <c r="F2057" s="11">
        <v>15012704</v>
      </c>
      <c r="G2057" s="7" t="s">
        <v>170</v>
      </c>
      <c r="H2057" t="s">
        <v>153</v>
      </c>
      <c r="I2057" t="s">
        <v>294</v>
      </c>
      <c r="J2057" t="s">
        <v>18</v>
      </c>
      <c r="K2057" s="7" t="s">
        <v>148</v>
      </c>
      <c r="L2057" t="s">
        <v>294</v>
      </c>
      <c r="M2057" t="s">
        <v>294</v>
      </c>
    </row>
    <row r="2058" spans="1:13" x14ac:dyDescent="0.25">
      <c r="A2058">
        <v>444932</v>
      </c>
      <c r="B2058">
        <v>431550</v>
      </c>
      <c r="C2058" t="s">
        <v>50</v>
      </c>
      <c r="D2058" t="s">
        <v>120</v>
      </c>
      <c r="E2058">
        <v>12</v>
      </c>
      <c r="F2058" s="11">
        <v>15012704</v>
      </c>
      <c r="G2058" s="7" t="s">
        <v>170</v>
      </c>
      <c r="H2058" t="s">
        <v>153</v>
      </c>
      <c r="I2058" t="s">
        <v>294</v>
      </c>
      <c r="J2058" t="s">
        <v>18</v>
      </c>
      <c r="K2058" s="7" t="s">
        <v>148</v>
      </c>
      <c r="L2058" t="s">
        <v>294</v>
      </c>
      <c r="M2058" t="s">
        <v>294</v>
      </c>
    </row>
    <row r="2059" spans="1:13" x14ac:dyDescent="0.25">
      <c r="A2059">
        <v>444940</v>
      </c>
      <c r="B2059">
        <v>431550</v>
      </c>
      <c r="C2059" t="s">
        <v>50</v>
      </c>
      <c r="D2059" t="s">
        <v>120</v>
      </c>
      <c r="E2059">
        <v>12</v>
      </c>
      <c r="F2059" s="11">
        <v>15012704</v>
      </c>
      <c r="G2059" s="7" t="s">
        <v>170</v>
      </c>
      <c r="H2059" t="s">
        <v>153</v>
      </c>
      <c r="I2059" t="s">
        <v>294</v>
      </c>
      <c r="J2059" t="s">
        <v>18</v>
      </c>
      <c r="K2059" s="7" t="s">
        <v>148</v>
      </c>
      <c r="L2059" t="s">
        <v>294</v>
      </c>
      <c r="M2059" t="s">
        <v>294</v>
      </c>
    </row>
    <row r="2060" spans="1:13" x14ac:dyDescent="0.25">
      <c r="A2060">
        <v>444949</v>
      </c>
      <c r="B2060">
        <v>431550</v>
      </c>
      <c r="C2060" t="s">
        <v>50</v>
      </c>
      <c r="D2060" t="s">
        <v>120</v>
      </c>
      <c r="E2060">
        <v>12</v>
      </c>
      <c r="F2060" s="11">
        <v>157711216</v>
      </c>
      <c r="G2060" s="7" t="s">
        <v>165</v>
      </c>
      <c r="H2060" t="s">
        <v>153</v>
      </c>
      <c r="I2060" t="s">
        <v>153</v>
      </c>
      <c r="J2060" t="s">
        <v>18</v>
      </c>
      <c r="K2060" s="7" t="s">
        <v>148</v>
      </c>
      <c r="L2060">
        <v>2.76</v>
      </c>
      <c r="M2060" s="12">
        <v>200</v>
      </c>
    </row>
    <row r="2061" spans="1:13" x14ac:dyDescent="0.25">
      <c r="A2061">
        <v>444952</v>
      </c>
      <c r="B2061">
        <v>431550</v>
      </c>
      <c r="C2061" t="s">
        <v>50</v>
      </c>
      <c r="D2061" t="s">
        <v>120</v>
      </c>
      <c r="E2061">
        <v>12</v>
      </c>
      <c r="F2061" s="11">
        <v>668471</v>
      </c>
      <c r="G2061" s="7" t="s">
        <v>170</v>
      </c>
      <c r="H2061" t="s">
        <v>153</v>
      </c>
      <c r="I2061" t="s">
        <v>153</v>
      </c>
      <c r="J2061" t="s">
        <v>18</v>
      </c>
      <c r="K2061" s="7" t="s">
        <v>148</v>
      </c>
      <c r="L2061">
        <v>2.76</v>
      </c>
      <c r="M2061" s="12">
        <v>141</v>
      </c>
    </row>
    <row r="2062" spans="1:13" x14ac:dyDescent="0.25">
      <c r="A2062">
        <v>444953</v>
      </c>
      <c r="B2062">
        <v>431550</v>
      </c>
      <c r="C2062" t="s">
        <v>50</v>
      </c>
      <c r="D2062" t="s">
        <v>120</v>
      </c>
      <c r="E2062">
        <v>12</v>
      </c>
      <c r="F2062" s="11">
        <v>668471</v>
      </c>
      <c r="G2062" s="7" t="s">
        <v>170</v>
      </c>
      <c r="H2062" t="s">
        <v>153</v>
      </c>
      <c r="I2062" t="s">
        <v>153</v>
      </c>
      <c r="J2062" t="s">
        <v>18</v>
      </c>
      <c r="K2062" s="7" t="s">
        <v>148</v>
      </c>
      <c r="L2062">
        <v>2.76</v>
      </c>
      <c r="M2062" s="12">
        <v>141</v>
      </c>
    </row>
    <row r="2063" spans="1:13" x14ac:dyDescent="0.25">
      <c r="A2063">
        <v>444954</v>
      </c>
      <c r="B2063">
        <v>431550</v>
      </c>
      <c r="C2063" t="s">
        <v>50</v>
      </c>
      <c r="D2063" t="s">
        <v>120</v>
      </c>
      <c r="E2063">
        <v>12</v>
      </c>
      <c r="F2063" s="11">
        <v>668471</v>
      </c>
      <c r="G2063" s="7" t="s">
        <v>170</v>
      </c>
      <c r="H2063" t="s">
        <v>153</v>
      </c>
      <c r="I2063" t="s">
        <v>153</v>
      </c>
      <c r="J2063" t="s">
        <v>18</v>
      </c>
      <c r="K2063" s="7" t="s">
        <v>148</v>
      </c>
      <c r="L2063">
        <v>2.76</v>
      </c>
      <c r="M2063" s="12">
        <v>141</v>
      </c>
    </row>
    <row r="2064" spans="1:13" x14ac:dyDescent="0.25">
      <c r="A2064">
        <v>444956</v>
      </c>
      <c r="B2064">
        <v>431550</v>
      </c>
      <c r="C2064" t="s">
        <v>50</v>
      </c>
      <c r="D2064" t="s">
        <v>120</v>
      </c>
      <c r="E2064">
        <v>12</v>
      </c>
      <c r="F2064" s="11">
        <v>355840</v>
      </c>
      <c r="G2064" s="7" t="s">
        <v>165</v>
      </c>
      <c r="H2064" t="s">
        <v>153</v>
      </c>
      <c r="I2064" t="s">
        <v>294</v>
      </c>
      <c r="J2064" t="s">
        <v>18</v>
      </c>
      <c r="K2064" s="7" t="s">
        <v>148</v>
      </c>
      <c r="L2064" t="s">
        <v>294</v>
      </c>
      <c r="M2064" t="s">
        <v>294</v>
      </c>
    </row>
    <row r="2065" spans="1:13" x14ac:dyDescent="0.25">
      <c r="A2065">
        <v>444958</v>
      </c>
      <c r="B2065">
        <v>431550</v>
      </c>
      <c r="C2065" t="s">
        <v>50</v>
      </c>
      <c r="D2065" t="s">
        <v>120</v>
      </c>
      <c r="E2065">
        <v>12</v>
      </c>
      <c r="F2065" s="11">
        <v>118475688</v>
      </c>
      <c r="G2065" s="7" t="s">
        <v>170</v>
      </c>
      <c r="H2065" t="s">
        <v>153</v>
      </c>
      <c r="I2065" t="s">
        <v>153</v>
      </c>
      <c r="J2065" t="s">
        <v>18</v>
      </c>
      <c r="K2065" s="7" t="s">
        <v>148</v>
      </c>
      <c r="L2065">
        <v>2.76</v>
      </c>
      <c r="M2065" s="12">
        <v>283.599999999999</v>
      </c>
    </row>
    <row r="2066" spans="1:13" x14ac:dyDescent="0.25">
      <c r="A2066">
        <v>444960</v>
      </c>
      <c r="B2066">
        <v>431550</v>
      </c>
      <c r="C2066" t="s">
        <v>50</v>
      </c>
      <c r="D2066" t="s">
        <v>120</v>
      </c>
      <c r="E2066">
        <v>12</v>
      </c>
      <c r="F2066" s="11">
        <v>118475688</v>
      </c>
      <c r="G2066" s="7" t="s">
        <v>170</v>
      </c>
      <c r="H2066" t="s">
        <v>153</v>
      </c>
      <c r="I2066" t="s">
        <v>153</v>
      </c>
      <c r="J2066" t="s">
        <v>18</v>
      </c>
      <c r="K2066" s="7" t="s">
        <v>148</v>
      </c>
      <c r="L2066">
        <v>2.76</v>
      </c>
      <c r="M2066" s="12">
        <v>283.599999999999</v>
      </c>
    </row>
    <row r="2067" spans="1:13" x14ac:dyDescent="0.25">
      <c r="A2067">
        <v>444968</v>
      </c>
      <c r="B2067">
        <v>431550</v>
      </c>
      <c r="C2067" t="s">
        <v>50</v>
      </c>
      <c r="D2067" t="s">
        <v>120</v>
      </c>
      <c r="E2067">
        <v>12</v>
      </c>
      <c r="F2067" s="11">
        <v>15008830</v>
      </c>
      <c r="G2067" s="7" t="s">
        <v>170</v>
      </c>
      <c r="H2067" t="s">
        <v>153</v>
      </c>
      <c r="I2067" t="s">
        <v>153</v>
      </c>
      <c r="J2067" t="s">
        <v>18</v>
      </c>
      <c r="K2067" s="7" t="s">
        <v>148</v>
      </c>
      <c r="L2067">
        <v>2.76</v>
      </c>
      <c r="M2067" s="12">
        <v>10</v>
      </c>
    </row>
    <row r="2068" spans="1:13" x14ac:dyDescent="0.25">
      <c r="A2068">
        <v>444969</v>
      </c>
      <c r="B2068">
        <v>431550</v>
      </c>
      <c r="C2068" t="s">
        <v>50</v>
      </c>
      <c r="D2068" t="s">
        <v>120</v>
      </c>
      <c r="E2068">
        <v>12</v>
      </c>
      <c r="F2068" s="11">
        <v>15008830</v>
      </c>
      <c r="G2068" s="7" t="s">
        <v>170</v>
      </c>
      <c r="H2068" t="s">
        <v>153</v>
      </c>
      <c r="I2068" t="s">
        <v>153</v>
      </c>
      <c r="J2068" t="s">
        <v>18</v>
      </c>
      <c r="K2068" s="7" t="s">
        <v>148</v>
      </c>
      <c r="L2068">
        <v>2.76</v>
      </c>
      <c r="M2068" s="12">
        <v>10</v>
      </c>
    </row>
    <row r="2069" spans="1:13" x14ac:dyDescent="0.25">
      <c r="A2069">
        <v>444970</v>
      </c>
      <c r="B2069">
        <v>431550</v>
      </c>
      <c r="C2069" t="s">
        <v>50</v>
      </c>
      <c r="D2069" t="s">
        <v>120</v>
      </c>
      <c r="E2069">
        <v>12</v>
      </c>
      <c r="F2069" s="11">
        <v>118475688</v>
      </c>
      <c r="G2069" s="7" t="s">
        <v>170</v>
      </c>
      <c r="H2069" t="s">
        <v>153</v>
      </c>
      <c r="I2069" t="s">
        <v>153</v>
      </c>
      <c r="J2069" t="s">
        <v>18</v>
      </c>
      <c r="K2069" s="7" t="s">
        <v>148</v>
      </c>
      <c r="L2069">
        <v>2.76</v>
      </c>
      <c r="M2069" s="12">
        <v>283.599999999999</v>
      </c>
    </row>
    <row r="2070" spans="1:13" x14ac:dyDescent="0.25">
      <c r="A2070">
        <v>444971</v>
      </c>
      <c r="B2070">
        <v>431550</v>
      </c>
      <c r="C2070" t="s">
        <v>50</v>
      </c>
      <c r="D2070" t="s">
        <v>120</v>
      </c>
      <c r="E2070">
        <v>12</v>
      </c>
      <c r="F2070" s="11">
        <v>118475688</v>
      </c>
      <c r="G2070" s="7" t="s">
        <v>170</v>
      </c>
      <c r="H2070" t="s">
        <v>153</v>
      </c>
      <c r="I2070" t="s">
        <v>153</v>
      </c>
      <c r="J2070" t="s">
        <v>18</v>
      </c>
      <c r="K2070" s="7" t="s">
        <v>148</v>
      </c>
      <c r="L2070">
        <v>2.76</v>
      </c>
      <c r="M2070" s="12">
        <v>283.599999999999</v>
      </c>
    </row>
    <row r="2071" spans="1:13" x14ac:dyDescent="0.25">
      <c r="A2071">
        <v>444973</v>
      </c>
      <c r="B2071">
        <v>431550</v>
      </c>
      <c r="C2071" t="s">
        <v>50</v>
      </c>
      <c r="D2071" t="s">
        <v>120</v>
      </c>
      <c r="E2071">
        <v>12</v>
      </c>
      <c r="F2071" s="11">
        <v>718361202708326</v>
      </c>
      <c r="G2071" s="7" t="s">
        <v>170</v>
      </c>
      <c r="H2071" t="s">
        <v>153</v>
      </c>
      <c r="I2071" t="s">
        <v>294</v>
      </c>
      <c r="J2071" t="s">
        <v>18</v>
      </c>
      <c r="K2071" s="7" t="s">
        <v>148</v>
      </c>
      <c r="L2071" t="s">
        <v>294</v>
      </c>
      <c r="M2071" t="s">
        <v>294</v>
      </c>
    </row>
    <row r="2072" spans="1:13" x14ac:dyDescent="0.25">
      <c r="A2072">
        <v>444973</v>
      </c>
      <c r="B2072">
        <v>431550</v>
      </c>
      <c r="C2072" t="s">
        <v>50</v>
      </c>
      <c r="D2072" t="s">
        <v>120</v>
      </c>
      <c r="E2072">
        <v>12</v>
      </c>
      <c r="F2072" s="11">
        <v>108329602</v>
      </c>
      <c r="G2072" s="7" t="s">
        <v>165</v>
      </c>
      <c r="H2072" t="s">
        <v>153</v>
      </c>
      <c r="I2072" t="s">
        <v>294</v>
      </c>
      <c r="J2072" t="s">
        <v>18</v>
      </c>
      <c r="K2072" s="7" t="s">
        <v>148</v>
      </c>
      <c r="L2072" t="s">
        <v>294</v>
      </c>
      <c r="M2072" t="s">
        <v>294</v>
      </c>
    </row>
    <row r="2073" spans="1:13" x14ac:dyDescent="0.25">
      <c r="A2073">
        <v>444974</v>
      </c>
      <c r="B2073">
        <v>431550</v>
      </c>
      <c r="C2073" t="s">
        <v>50</v>
      </c>
      <c r="D2073" t="s">
        <v>120</v>
      </c>
      <c r="E2073">
        <v>12</v>
      </c>
      <c r="F2073" s="11">
        <v>718361202708326</v>
      </c>
      <c r="G2073" s="7" t="s">
        <v>170</v>
      </c>
      <c r="H2073" t="s">
        <v>153</v>
      </c>
      <c r="I2073" t="s">
        <v>294</v>
      </c>
      <c r="J2073" t="s">
        <v>18</v>
      </c>
      <c r="K2073" s="7" t="s">
        <v>148</v>
      </c>
      <c r="L2073" t="s">
        <v>294</v>
      </c>
      <c r="M2073" t="s">
        <v>294</v>
      </c>
    </row>
    <row r="2074" spans="1:13" x14ac:dyDescent="0.25">
      <c r="A2074">
        <v>444974</v>
      </c>
      <c r="B2074">
        <v>431550</v>
      </c>
      <c r="C2074" t="s">
        <v>50</v>
      </c>
      <c r="D2074" t="s">
        <v>120</v>
      </c>
      <c r="E2074">
        <v>12</v>
      </c>
      <c r="F2074" s="11">
        <v>898792311</v>
      </c>
      <c r="G2074" s="7" t="s">
        <v>165</v>
      </c>
      <c r="H2074" t="s">
        <v>153</v>
      </c>
      <c r="I2074" t="s">
        <v>294</v>
      </c>
      <c r="J2074" t="s">
        <v>18</v>
      </c>
      <c r="K2074" s="7" t="s">
        <v>148</v>
      </c>
      <c r="L2074" t="s">
        <v>294</v>
      </c>
      <c r="M2074" t="s">
        <v>294</v>
      </c>
    </row>
    <row r="2075" spans="1:13" x14ac:dyDescent="0.25">
      <c r="A2075">
        <v>444976</v>
      </c>
      <c r="B2075">
        <v>431550</v>
      </c>
      <c r="C2075" t="s">
        <v>50</v>
      </c>
      <c r="D2075" t="s">
        <v>120</v>
      </c>
      <c r="E2075">
        <v>12</v>
      </c>
      <c r="F2075" s="11">
        <v>718361202708326</v>
      </c>
      <c r="G2075" s="7" t="s">
        <v>170</v>
      </c>
      <c r="H2075" t="s">
        <v>153</v>
      </c>
      <c r="I2075" t="s">
        <v>294</v>
      </c>
      <c r="J2075" t="s">
        <v>18</v>
      </c>
      <c r="K2075" s="7" t="s">
        <v>148</v>
      </c>
      <c r="L2075" t="s">
        <v>294</v>
      </c>
      <c r="M2075" t="s">
        <v>294</v>
      </c>
    </row>
    <row r="2076" spans="1:13" x14ac:dyDescent="0.25">
      <c r="A2076">
        <v>444976</v>
      </c>
      <c r="B2076">
        <v>431550</v>
      </c>
      <c r="C2076" t="s">
        <v>50</v>
      </c>
      <c r="D2076" t="s">
        <v>120</v>
      </c>
      <c r="E2076">
        <v>12</v>
      </c>
      <c r="F2076" s="11">
        <v>100224890</v>
      </c>
      <c r="G2076" s="7" t="s">
        <v>165</v>
      </c>
      <c r="H2076" t="s">
        <v>153</v>
      </c>
      <c r="I2076" t="s">
        <v>153</v>
      </c>
      <c r="J2076" t="s">
        <v>18</v>
      </c>
      <c r="K2076" s="7" t="s">
        <v>148</v>
      </c>
      <c r="L2076">
        <v>2.76</v>
      </c>
      <c r="M2076" s="12">
        <v>-74</v>
      </c>
    </row>
    <row r="2077" spans="1:13" x14ac:dyDescent="0.25">
      <c r="A2077">
        <v>444977</v>
      </c>
      <c r="B2077">
        <v>431550</v>
      </c>
      <c r="C2077" t="s">
        <v>50</v>
      </c>
      <c r="D2077" t="s">
        <v>120</v>
      </c>
      <c r="E2077">
        <v>12</v>
      </c>
      <c r="F2077" s="11">
        <v>473204</v>
      </c>
      <c r="G2077" s="7" t="s">
        <v>165</v>
      </c>
      <c r="H2077" t="s">
        <v>153</v>
      </c>
      <c r="I2077" t="s">
        <v>153</v>
      </c>
      <c r="J2077" t="s">
        <v>18</v>
      </c>
      <c r="K2077" s="7" t="s">
        <v>148</v>
      </c>
      <c r="L2077">
        <v>2.76</v>
      </c>
      <c r="M2077" s="12">
        <v>150</v>
      </c>
    </row>
    <row r="2078" spans="1:13" x14ac:dyDescent="0.25">
      <c r="A2078">
        <v>444986</v>
      </c>
      <c r="B2078">
        <v>431550</v>
      </c>
      <c r="C2078" t="s">
        <v>50</v>
      </c>
      <c r="D2078" t="s">
        <v>120</v>
      </c>
      <c r="E2078">
        <v>12</v>
      </c>
      <c r="F2078" s="11">
        <v>15007550</v>
      </c>
      <c r="G2078" s="7" t="s">
        <v>165</v>
      </c>
      <c r="H2078" t="s">
        <v>153</v>
      </c>
      <c r="I2078" t="s">
        <v>153</v>
      </c>
      <c r="J2078" t="s">
        <v>18</v>
      </c>
      <c r="K2078" s="7" t="s">
        <v>148</v>
      </c>
      <c r="L2078">
        <v>2.76</v>
      </c>
      <c r="M2078" s="12">
        <v>96</v>
      </c>
    </row>
    <row r="2079" spans="1:13" x14ac:dyDescent="0.25">
      <c r="A2079">
        <v>445006</v>
      </c>
      <c r="B2079">
        <v>431550</v>
      </c>
      <c r="C2079" t="s">
        <v>50</v>
      </c>
      <c r="D2079" t="s">
        <v>120</v>
      </c>
      <c r="E2079">
        <v>12</v>
      </c>
      <c r="F2079" s="11">
        <v>182395</v>
      </c>
      <c r="G2079" s="7" t="s">
        <v>165</v>
      </c>
      <c r="H2079" t="s">
        <v>153</v>
      </c>
      <c r="I2079" t="s">
        <v>294</v>
      </c>
      <c r="J2079" t="s">
        <v>18</v>
      </c>
      <c r="K2079" s="7" t="s">
        <v>148</v>
      </c>
      <c r="L2079" t="s">
        <v>294</v>
      </c>
      <c r="M2079" t="s">
        <v>294</v>
      </c>
    </row>
    <row r="2080" spans="1:13" x14ac:dyDescent="0.25">
      <c r="A2080">
        <v>445018</v>
      </c>
      <c r="B2080">
        <v>431550</v>
      </c>
      <c r="C2080" t="s">
        <v>50</v>
      </c>
      <c r="D2080" t="s">
        <v>120</v>
      </c>
      <c r="E2080">
        <v>12</v>
      </c>
      <c r="F2080" s="11">
        <v>79727</v>
      </c>
      <c r="G2080" s="7" t="s">
        <v>165</v>
      </c>
      <c r="H2080" t="s">
        <v>153</v>
      </c>
      <c r="I2080" t="s">
        <v>153</v>
      </c>
      <c r="J2080" t="s">
        <v>18</v>
      </c>
      <c r="K2080" s="7" t="s">
        <v>148</v>
      </c>
      <c r="L2080">
        <v>2.76</v>
      </c>
      <c r="M2080" s="12">
        <v>0</v>
      </c>
    </row>
    <row r="2081" spans="1:13" x14ac:dyDescent="0.25">
      <c r="A2081">
        <v>445111</v>
      </c>
      <c r="B2081">
        <v>431554</v>
      </c>
      <c r="C2081" t="s">
        <v>50</v>
      </c>
      <c r="D2081" t="s">
        <v>101</v>
      </c>
      <c r="E2081" t="s">
        <v>121</v>
      </c>
      <c r="F2081" s="11">
        <v>1266995</v>
      </c>
      <c r="G2081" s="7" t="s">
        <v>170</v>
      </c>
      <c r="H2081" t="s">
        <v>153</v>
      </c>
      <c r="I2081" t="s">
        <v>153</v>
      </c>
      <c r="J2081" t="s">
        <v>18</v>
      </c>
      <c r="K2081" s="7" t="s">
        <v>148</v>
      </c>
      <c r="L2081">
        <v>2.76</v>
      </c>
      <c r="M2081" s="12">
        <v>289</v>
      </c>
    </row>
    <row r="2082" spans="1:13" x14ac:dyDescent="0.25">
      <c r="A2082">
        <v>445112</v>
      </c>
      <c r="B2082">
        <v>431554</v>
      </c>
      <c r="C2082" t="s">
        <v>50</v>
      </c>
      <c r="D2082" t="s">
        <v>101</v>
      </c>
      <c r="E2082" t="s">
        <v>121</v>
      </c>
      <c r="F2082" s="11">
        <v>1266995</v>
      </c>
      <c r="G2082" s="7" t="s">
        <v>170</v>
      </c>
      <c r="H2082" t="s">
        <v>153</v>
      </c>
      <c r="I2082" t="s">
        <v>153</v>
      </c>
      <c r="J2082" t="s">
        <v>18</v>
      </c>
      <c r="K2082" s="7" t="s">
        <v>148</v>
      </c>
      <c r="L2082">
        <v>2.76</v>
      </c>
      <c r="M2082" s="12">
        <v>289</v>
      </c>
    </row>
    <row r="2083" spans="1:13" x14ac:dyDescent="0.25">
      <c r="A2083">
        <v>445114</v>
      </c>
      <c r="B2083">
        <v>431554</v>
      </c>
      <c r="C2083" t="s">
        <v>50</v>
      </c>
      <c r="D2083" t="s">
        <v>101</v>
      </c>
      <c r="E2083" t="s">
        <v>121</v>
      </c>
      <c r="F2083" s="11">
        <v>776777</v>
      </c>
      <c r="G2083" s="7" t="s">
        <v>165</v>
      </c>
      <c r="H2083" t="s">
        <v>153</v>
      </c>
      <c r="I2083" t="s">
        <v>294</v>
      </c>
      <c r="J2083" t="s">
        <v>18</v>
      </c>
      <c r="K2083" s="7" t="s">
        <v>148</v>
      </c>
      <c r="L2083" t="s">
        <v>294</v>
      </c>
      <c r="M2083" t="s">
        <v>294</v>
      </c>
    </row>
    <row r="2084" spans="1:13" x14ac:dyDescent="0.25">
      <c r="A2084">
        <v>445116</v>
      </c>
      <c r="B2084">
        <v>431554</v>
      </c>
      <c r="C2084" t="s">
        <v>50</v>
      </c>
      <c r="D2084" t="s">
        <v>101</v>
      </c>
      <c r="E2084" t="s">
        <v>121</v>
      </c>
      <c r="F2084" s="11">
        <v>44511615887</v>
      </c>
      <c r="G2084" s="7" t="s">
        <v>165</v>
      </c>
      <c r="H2084" t="s">
        <v>153</v>
      </c>
      <c r="I2084" t="s">
        <v>153</v>
      </c>
      <c r="J2084" t="s">
        <v>18</v>
      </c>
      <c r="K2084" s="7" t="s">
        <v>148</v>
      </c>
      <c r="L2084">
        <v>2.76</v>
      </c>
      <c r="M2084" s="12">
        <v>500</v>
      </c>
    </row>
    <row r="2085" spans="1:13" x14ac:dyDescent="0.25">
      <c r="A2085">
        <v>445118</v>
      </c>
      <c r="B2085">
        <v>431554</v>
      </c>
      <c r="C2085" t="s">
        <v>50</v>
      </c>
      <c r="D2085" t="s">
        <v>101</v>
      </c>
      <c r="E2085" t="s">
        <v>121</v>
      </c>
      <c r="F2085" s="11">
        <v>59311013</v>
      </c>
      <c r="G2085" s="7" t="s">
        <v>165</v>
      </c>
      <c r="H2085" t="s">
        <v>153</v>
      </c>
      <c r="I2085" t="s">
        <v>153</v>
      </c>
      <c r="J2085" t="s">
        <v>18</v>
      </c>
      <c r="K2085" s="7" t="s">
        <v>148</v>
      </c>
      <c r="L2085">
        <v>2.76</v>
      </c>
      <c r="M2085" s="12">
        <v>540</v>
      </c>
    </row>
    <row r="2086" spans="1:13" x14ac:dyDescent="0.25">
      <c r="A2086">
        <v>445122</v>
      </c>
      <c r="B2086">
        <v>431554</v>
      </c>
      <c r="C2086" t="s">
        <v>50</v>
      </c>
      <c r="D2086" t="s">
        <v>101</v>
      </c>
      <c r="E2086" t="s">
        <v>121</v>
      </c>
      <c r="F2086" s="11">
        <v>55155519131</v>
      </c>
      <c r="G2086" s="7" t="s">
        <v>165</v>
      </c>
      <c r="H2086" t="s">
        <v>153</v>
      </c>
      <c r="I2086" t="s">
        <v>153</v>
      </c>
      <c r="J2086" t="s">
        <v>18</v>
      </c>
      <c r="K2086" s="7" t="s">
        <v>148</v>
      </c>
      <c r="L2086">
        <v>2.76</v>
      </c>
      <c r="M2086" s="12">
        <v>128</v>
      </c>
    </row>
    <row r="2087" spans="1:13" x14ac:dyDescent="0.25">
      <c r="A2087">
        <v>445123</v>
      </c>
      <c r="B2087">
        <v>431554</v>
      </c>
      <c r="C2087" t="s">
        <v>50</v>
      </c>
      <c r="D2087" t="s">
        <v>101</v>
      </c>
      <c r="E2087" t="s">
        <v>121</v>
      </c>
      <c r="F2087" s="11">
        <v>649161002300277</v>
      </c>
      <c r="G2087" s="7" t="s">
        <v>165</v>
      </c>
      <c r="H2087" t="s">
        <v>153</v>
      </c>
      <c r="I2087" t="s">
        <v>153</v>
      </c>
      <c r="J2087" t="s">
        <v>18</v>
      </c>
      <c r="K2087" s="7" t="s">
        <v>148</v>
      </c>
      <c r="L2087">
        <v>2.76</v>
      </c>
      <c r="M2087" s="12">
        <v>22</v>
      </c>
    </row>
    <row r="2088" spans="1:13" x14ac:dyDescent="0.25">
      <c r="A2088">
        <v>445125</v>
      </c>
      <c r="B2088">
        <v>431554</v>
      </c>
      <c r="C2088" t="s">
        <v>50</v>
      </c>
      <c r="D2088" t="s">
        <v>101</v>
      </c>
      <c r="E2088" t="s">
        <v>121</v>
      </c>
      <c r="F2088" s="11">
        <v>108252980</v>
      </c>
      <c r="G2088" s="7" t="s">
        <v>165</v>
      </c>
      <c r="H2088" t="s">
        <v>153</v>
      </c>
      <c r="I2088" t="s">
        <v>153</v>
      </c>
      <c r="J2088" t="s">
        <v>18</v>
      </c>
      <c r="K2088" s="7" t="s">
        <v>148</v>
      </c>
      <c r="L2088">
        <v>2.76</v>
      </c>
      <c r="M2088" s="12">
        <v>229</v>
      </c>
    </row>
    <row r="2089" spans="1:13" x14ac:dyDescent="0.25">
      <c r="A2089">
        <v>445134</v>
      </c>
      <c r="B2089">
        <v>431555</v>
      </c>
      <c r="C2089" t="s">
        <v>50</v>
      </c>
      <c r="D2089" t="s">
        <v>101</v>
      </c>
      <c r="E2089">
        <v>70</v>
      </c>
      <c r="F2089" s="11">
        <v>44513415898</v>
      </c>
      <c r="G2089" s="7" t="s">
        <v>165</v>
      </c>
      <c r="H2089" t="s">
        <v>153</v>
      </c>
      <c r="I2089" t="s">
        <v>153</v>
      </c>
      <c r="J2089" t="s">
        <v>18</v>
      </c>
      <c r="K2089" s="7" t="s">
        <v>148</v>
      </c>
      <c r="L2089">
        <v>2.76</v>
      </c>
      <c r="M2089" s="12">
        <v>250</v>
      </c>
    </row>
    <row r="2090" spans="1:13" x14ac:dyDescent="0.25">
      <c r="A2090">
        <v>445136</v>
      </c>
      <c r="B2090">
        <v>431555</v>
      </c>
      <c r="C2090" t="s">
        <v>50</v>
      </c>
      <c r="D2090" t="s">
        <v>101</v>
      </c>
      <c r="E2090">
        <v>70</v>
      </c>
      <c r="F2090" s="11">
        <v>44513615899</v>
      </c>
      <c r="G2090" s="7" t="s">
        <v>165</v>
      </c>
      <c r="H2090" t="s">
        <v>153</v>
      </c>
      <c r="I2090" t="s">
        <v>153</v>
      </c>
      <c r="J2090" t="s">
        <v>18</v>
      </c>
      <c r="K2090" s="7" t="s">
        <v>148</v>
      </c>
      <c r="L2090">
        <v>2.76</v>
      </c>
      <c r="M2090" s="12">
        <v>428</v>
      </c>
    </row>
    <row r="2091" spans="1:13" x14ac:dyDescent="0.25">
      <c r="A2091">
        <v>445138</v>
      </c>
      <c r="B2091">
        <v>431555</v>
      </c>
      <c r="C2091" t="s">
        <v>50</v>
      </c>
      <c r="D2091" t="s">
        <v>101</v>
      </c>
      <c r="E2091">
        <v>70</v>
      </c>
      <c r="F2091" s="11">
        <v>137905</v>
      </c>
      <c r="G2091" s="7" t="s">
        <v>165</v>
      </c>
      <c r="H2091" t="s">
        <v>153</v>
      </c>
      <c r="I2091" t="s">
        <v>153</v>
      </c>
      <c r="J2091" t="s">
        <v>18</v>
      </c>
      <c r="K2091" s="7" t="s">
        <v>148</v>
      </c>
      <c r="L2091">
        <v>2.76</v>
      </c>
      <c r="M2091" s="12">
        <v>130</v>
      </c>
    </row>
    <row r="2092" spans="1:13" x14ac:dyDescent="0.25">
      <c r="A2092">
        <v>445147</v>
      </c>
      <c r="B2092">
        <v>431555</v>
      </c>
      <c r="C2092" t="s">
        <v>50</v>
      </c>
      <c r="D2092" t="s">
        <v>101</v>
      </c>
      <c r="E2092">
        <v>70</v>
      </c>
      <c r="F2092" s="11">
        <v>1501332015906</v>
      </c>
      <c r="G2092" s="7" t="s">
        <v>165</v>
      </c>
      <c r="H2092" t="s">
        <v>153</v>
      </c>
      <c r="I2092" t="s">
        <v>294</v>
      </c>
      <c r="J2092" t="s">
        <v>18</v>
      </c>
      <c r="K2092" s="7" t="s">
        <v>148</v>
      </c>
      <c r="L2092" t="s">
        <v>294</v>
      </c>
      <c r="M2092" t="s">
        <v>294</v>
      </c>
    </row>
    <row r="2093" spans="1:13" x14ac:dyDescent="0.25">
      <c r="A2093">
        <v>445264</v>
      </c>
      <c r="B2093">
        <v>431561</v>
      </c>
      <c r="C2093" t="s">
        <v>50</v>
      </c>
      <c r="D2093" t="s">
        <v>42</v>
      </c>
      <c r="E2093">
        <v>38</v>
      </c>
      <c r="F2093" s="11">
        <v>18884056</v>
      </c>
      <c r="G2093" s="7" t="s">
        <v>165</v>
      </c>
      <c r="H2093" t="s">
        <v>153</v>
      </c>
      <c r="I2093" t="s">
        <v>153</v>
      </c>
      <c r="J2093" t="s">
        <v>18</v>
      </c>
      <c r="K2093" s="7" t="s">
        <v>148</v>
      </c>
      <c r="L2093">
        <v>2.76</v>
      </c>
      <c r="M2093" s="12">
        <v>180</v>
      </c>
    </row>
    <row r="2094" spans="1:13" x14ac:dyDescent="0.25">
      <c r="A2094">
        <v>445266</v>
      </c>
      <c r="B2094">
        <v>431561</v>
      </c>
      <c r="C2094" t="s">
        <v>50</v>
      </c>
      <c r="D2094" t="s">
        <v>42</v>
      </c>
      <c r="E2094">
        <v>38</v>
      </c>
      <c r="F2094" s="11">
        <v>663311</v>
      </c>
      <c r="G2094" s="7" t="s">
        <v>165</v>
      </c>
      <c r="H2094" t="s">
        <v>153</v>
      </c>
      <c r="I2094" t="s">
        <v>153</v>
      </c>
      <c r="J2094" t="s">
        <v>18</v>
      </c>
      <c r="K2094" s="7" t="s">
        <v>148</v>
      </c>
      <c r="L2094">
        <v>2.76</v>
      </c>
      <c r="M2094" s="12">
        <v>312</v>
      </c>
    </row>
    <row r="2095" spans="1:13" x14ac:dyDescent="0.25">
      <c r="A2095">
        <v>445270</v>
      </c>
      <c r="B2095">
        <v>431561</v>
      </c>
      <c r="C2095" t="s">
        <v>50</v>
      </c>
      <c r="D2095" t="s">
        <v>42</v>
      </c>
      <c r="E2095">
        <v>38</v>
      </c>
      <c r="F2095" s="11">
        <v>121132850</v>
      </c>
      <c r="G2095" s="7" t="s">
        <v>165</v>
      </c>
      <c r="H2095" t="s">
        <v>153</v>
      </c>
      <c r="I2095" t="s">
        <v>153</v>
      </c>
      <c r="J2095" t="s">
        <v>18</v>
      </c>
      <c r="K2095" s="7" t="s">
        <v>148</v>
      </c>
      <c r="L2095">
        <v>2.76</v>
      </c>
      <c r="M2095" s="12">
        <v>200</v>
      </c>
    </row>
    <row r="2096" spans="1:13" x14ac:dyDescent="0.25">
      <c r="A2096">
        <v>445272</v>
      </c>
      <c r="B2096">
        <v>431561</v>
      </c>
      <c r="C2096" t="s">
        <v>50</v>
      </c>
      <c r="D2096" t="s">
        <v>42</v>
      </c>
      <c r="E2096">
        <v>38</v>
      </c>
      <c r="F2096" s="11">
        <v>112349767</v>
      </c>
      <c r="G2096" s="7" t="s">
        <v>165</v>
      </c>
      <c r="H2096" t="s">
        <v>153</v>
      </c>
      <c r="I2096" t="s">
        <v>294</v>
      </c>
      <c r="J2096" t="s">
        <v>18</v>
      </c>
      <c r="K2096" s="7" t="s">
        <v>148</v>
      </c>
      <c r="L2096" t="s">
        <v>294</v>
      </c>
      <c r="M2096" t="s">
        <v>294</v>
      </c>
    </row>
    <row r="2097" spans="1:13" x14ac:dyDescent="0.25">
      <c r="A2097">
        <v>445274</v>
      </c>
      <c r="B2097">
        <v>431561</v>
      </c>
      <c r="C2097" t="s">
        <v>50</v>
      </c>
      <c r="D2097" t="s">
        <v>42</v>
      </c>
      <c r="E2097">
        <v>38</v>
      </c>
      <c r="F2097" s="11">
        <v>161258</v>
      </c>
      <c r="G2097" s="7" t="s">
        <v>165</v>
      </c>
      <c r="H2097" t="s">
        <v>153</v>
      </c>
      <c r="I2097" t="s">
        <v>294</v>
      </c>
      <c r="J2097" t="s">
        <v>18</v>
      </c>
      <c r="K2097" s="7" t="s">
        <v>148</v>
      </c>
      <c r="L2097" t="s">
        <v>294</v>
      </c>
      <c r="M2097" t="s">
        <v>294</v>
      </c>
    </row>
    <row r="2098" spans="1:13" x14ac:dyDescent="0.25">
      <c r="A2098">
        <v>446518</v>
      </c>
      <c r="B2098">
        <v>425332</v>
      </c>
      <c r="C2098" t="s">
        <v>50</v>
      </c>
      <c r="D2098" t="s">
        <v>93</v>
      </c>
      <c r="E2098">
        <v>12</v>
      </c>
      <c r="F2098" s="11">
        <v>702881</v>
      </c>
      <c r="G2098" s="7" t="s">
        <v>165</v>
      </c>
      <c r="H2098" t="s">
        <v>153</v>
      </c>
      <c r="I2098" t="s">
        <v>153</v>
      </c>
      <c r="J2098" t="s">
        <v>18</v>
      </c>
      <c r="K2098" s="7" t="s">
        <v>149</v>
      </c>
      <c r="L2098">
        <v>4.2110000000000003</v>
      </c>
      <c r="M2098" s="12">
        <v>76.650000000000006</v>
      </c>
    </row>
    <row r="2099" spans="1:13" x14ac:dyDescent="0.25">
      <c r="A2099">
        <v>446577</v>
      </c>
      <c r="B2099">
        <v>431038</v>
      </c>
      <c r="C2099" t="s">
        <v>29</v>
      </c>
      <c r="D2099" t="s">
        <v>64</v>
      </c>
      <c r="E2099">
        <v>11</v>
      </c>
      <c r="F2099" s="11" t="s">
        <v>249</v>
      </c>
      <c r="G2099" s="7" t="s">
        <v>165</v>
      </c>
      <c r="H2099" t="s">
        <v>153</v>
      </c>
      <c r="I2099" t="s">
        <v>294</v>
      </c>
      <c r="J2099" t="s">
        <v>11</v>
      </c>
      <c r="K2099" s="7" t="s">
        <v>149</v>
      </c>
      <c r="L2099">
        <v>4.2110000000000003</v>
      </c>
      <c r="M2099" t="s">
        <v>294</v>
      </c>
    </row>
    <row r="2100" spans="1:13" x14ac:dyDescent="0.25">
      <c r="A2100">
        <v>446624</v>
      </c>
      <c r="B2100">
        <v>431298</v>
      </c>
      <c r="C2100" t="s">
        <v>50</v>
      </c>
      <c r="D2100" t="s">
        <v>100</v>
      </c>
      <c r="E2100">
        <v>16</v>
      </c>
      <c r="F2100" s="11">
        <v>11074085004724</v>
      </c>
      <c r="G2100" s="7" t="s">
        <v>165</v>
      </c>
      <c r="H2100" t="s">
        <v>153</v>
      </c>
      <c r="I2100" t="s">
        <v>153</v>
      </c>
      <c r="J2100" t="s">
        <v>18</v>
      </c>
      <c r="K2100" s="7" t="s">
        <v>149</v>
      </c>
      <c r="L2100">
        <v>4.2110000000000003</v>
      </c>
      <c r="M2100" s="12">
        <v>769.56600000000003</v>
      </c>
    </row>
    <row r="2101" spans="1:13" x14ac:dyDescent="0.25">
      <c r="A2101">
        <v>446625</v>
      </c>
      <c r="B2101">
        <v>431298</v>
      </c>
      <c r="C2101" t="s">
        <v>50</v>
      </c>
      <c r="D2101" t="s">
        <v>100</v>
      </c>
      <c r="E2101">
        <v>16</v>
      </c>
      <c r="F2101" s="11">
        <v>322437</v>
      </c>
      <c r="G2101" s="7" t="s">
        <v>165</v>
      </c>
      <c r="H2101" t="s">
        <v>153</v>
      </c>
      <c r="I2101" t="s">
        <v>153</v>
      </c>
      <c r="J2101" t="s">
        <v>18</v>
      </c>
      <c r="K2101" s="7" t="s">
        <v>149</v>
      </c>
      <c r="L2101">
        <v>4.2110000000000003</v>
      </c>
      <c r="M2101" s="12">
        <v>6082.9440000000004</v>
      </c>
    </row>
    <row r="2102" spans="1:13" x14ac:dyDescent="0.25">
      <c r="A2102">
        <v>446628</v>
      </c>
      <c r="B2102">
        <v>431298</v>
      </c>
      <c r="C2102" t="s">
        <v>50</v>
      </c>
      <c r="D2102" t="s">
        <v>100</v>
      </c>
      <c r="E2102">
        <v>16</v>
      </c>
      <c r="F2102" s="11">
        <v>60016473</v>
      </c>
      <c r="G2102" s="7" t="s">
        <v>165</v>
      </c>
      <c r="H2102" t="s">
        <v>153</v>
      </c>
      <c r="I2102" t="s">
        <v>153</v>
      </c>
      <c r="J2102" t="s">
        <v>18</v>
      </c>
      <c r="K2102" s="7" t="s">
        <v>149</v>
      </c>
      <c r="L2102">
        <v>4.2110000000000003</v>
      </c>
      <c r="M2102" s="12">
        <v>535.52800000000002</v>
      </c>
    </row>
    <row r="2103" spans="1:13" x14ac:dyDescent="0.25">
      <c r="A2103">
        <v>446664</v>
      </c>
      <c r="B2103">
        <v>431518</v>
      </c>
      <c r="C2103" t="s">
        <v>50</v>
      </c>
      <c r="D2103" t="s">
        <v>114</v>
      </c>
      <c r="E2103" t="s">
        <v>116</v>
      </c>
      <c r="F2103" s="11" t="s">
        <v>250</v>
      </c>
      <c r="G2103" s="7" t="s">
        <v>165</v>
      </c>
      <c r="H2103" t="s">
        <v>153</v>
      </c>
      <c r="I2103" t="s">
        <v>153</v>
      </c>
      <c r="J2103" t="s">
        <v>18</v>
      </c>
      <c r="K2103" s="7" t="s">
        <v>149</v>
      </c>
      <c r="L2103">
        <v>4.2110000000000003</v>
      </c>
      <c r="M2103" s="12">
        <v>7.1539999999999999</v>
      </c>
    </row>
    <row r="2104" spans="1:13" x14ac:dyDescent="0.25">
      <c r="A2104">
        <v>447177</v>
      </c>
      <c r="B2104">
        <v>447175</v>
      </c>
      <c r="C2104" t="s">
        <v>29</v>
      </c>
      <c r="D2104" t="s">
        <v>123</v>
      </c>
      <c r="E2104">
        <v>22</v>
      </c>
      <c r="F2104" s="11" t="s">
        <v>251</v>
      </c>
      <c r="G2104" s="7" t="s">
        <v>165</v>
      </c>
      <c r="H2104" t="s">
        <v>153</v>
      </c>
      <c r="I2104" t="s">
        <v>153</v>
      </c>
      <c r="J2104" t="s">
        <v>11</v>
      </c>
      <c r="K2104" s="7" t="s">
        <v>148</v>
      </c>
      <c r="L2104">
        <v>1.9870000000000001</v>
      </c>
      <c r="M2104" s="12">
        <v>166</v>
      </c>
    </row>
    <row r="2105" spans="1:13" x14ac:dyDescent="0.25">
      <c r="A2105">
        <v>447179</v>
      </c>
      <c r="B2105">
        <v>447175</v>
      </c>
      <c r="C2105" t="s">
        <v>29</v>
      </c>
      <c r="D2105" t="s">
        <v>123</v>
      </c>
      <c r="E2105">
        <v>22</v>
      </c>
      <c r="F2105" s="11">
        <v>70302</v>
      </c>
      <c r="G2105" s="7" t="s">
        <v>165</v>
      </c>
      <c r="H2105" t="s">
        <v>153</v>
      </c>
      <c r="I2105" t="s">
        <v>153</v>
      </c>
      <c r="J2105" t="s">
        <v>11</v>
      </c>
      <c r="K2105" s="7" t="s">
        <v>148</v>
      </c>
      <c r="L2105">
        <v>1.9870000000000001</v>
      </c>
      <c r="M2105" s="12">
        <v>0</v>
      </c>
    </row>
    <row r="2106" spans="1:13" x14ac:dyDescent="0.25">
      <c r="A2106">
        <v>447182</v>
      </c>
      <c r="B2106">
        <v>447175</v>
      </c>
      <c r="C2106" t="s">
        <v>29</v>
      </c>
      <c r="D2106" t="s">
        <v>123</v>
      </c>
      <c r="E2106">
        <v>22</v>
      </c>
      <c r="F2106" s="11">
        <v>58149459</v>
      </c>
      <c r="G2106" s="7" t="s">
        <v>165</v>
      </c>
      <c r="H2106" t="s">
        <v>153</v>
      </c>
      <c r="I2106" t="s">
        <v>294</v>
      </c>
      <c r="J2106" t="s">
        <v>11</v>
      </c>
      <c r="K2106" s="7" t="s">
        <v>148</v>
      </c>
      <c r="L2106" t="s">
        <v>294</v>
      </c>
      <c r="M2106" t="s">
        <v>294</v>
      </c>
    </row>
    <row r="2107" spans="1:13" x14ac:dyDescent="0.25">
      <c r="A2107">
        <v>447185</v>
      </c>
      <c r="B2107">
        <v>447175</v>
      </c>
      <c r="C2107" t="s">
        <v>29</v>
      </c>
      <c r="D2107" t="s">
        <v>123</v>
      </c>
      <c r="E2107">
        <v>22</v>
      </c>
      <c r="F2107" s="11">
        <v>12003859</v>
      </c>
      <c r="G2107" s="7" t="s">
        <v>165</v>
      </c>
      <c r="H2107" t="s">
        <v>155</v>
      </c>
      <c r="I2107" t="s">
        <v>157</v>
      </c>
      <c r="J2107" t="s">
        <v>11</v>
      </c>
      <c r="K2107" s="7" t="s">
        <v>148</v>
      </c>
      <c r="L2107">
        <v>2.2850000000000001</v>
      </c>
      <c r="M2107" s="12">
        <v>332</v>
      </c>
    </row>
    <row r="2108" spans="1:13" x14ac:dyDescent="0.25">
      <c r="A2108">
        <v>447185</v>
      </c>
      <c r="B2108">
        <v>447175</v>
      </c>
      <c r="C2108" t="s">
        <v>29</v>
      </c>
      <c r="D2108" t="s">
        <v>123</v>
      </c>
      <c r="E2108">
        <v>22</v>
      </c>
      <c r="F2108" s="11">
        <v>12003859</v>
      </c>
      <c r="G2108" s="7" t="s">
        <v>165</v>
      </c>
      <c r="H2108" t="s">
        <v>155</v>
      </c>
      <c r="I2108" t="s">
        <v>156</v>
      </c>
      <c r="J2108" t="s">
        <v>11</v>
      </c>
      <c r="K2108" s="7" t="s">
        <v>148</v>
      </c>
      <c r="L2108">
        <v>1.012</v>
      </c>
      <c r="M2108" s="12">
        <v>50</v>
      </c>
    </row>
    <row r="2109" spans="1:13" x14ac:dyDescent="0.25">
      <c r="A2109">
        <v>447187</v>
      </c>
      <c r="B2109">
        <v>447175</v>
      </c>
      <c r="C2109" t="s">
        <v>29</v>
      </c>
      <c r="D2109" t="s">
        <v>123</v>
      </c>
      <c r="E2109">
        <v>22</v>
      </c>
      <c r="F2109" s="11">
        <v>34292</v>
      </c>
      <c r="G2109" s="7" t="s">
        <v>165</v>
      </c>
      <c r="H2109" t="s">
        <v>153</v>
      </c>
      <c r="I2109" t="s">
        <v>153</v>
      </c>
      <c r="J2109" t="s">
        <v>11</v>
      </c>
      <c r="K2109" s="7" t="s">
        <v>148</v>
      </c>
      <c r="L2109">
        <v>1.9870000000000001</v>
      </c>
      <c r="M2109" s="12">
        <v>318</v>
      </c>
    </row>
    <row r="2110" spans="1:13" x14ac:dyDescent="0.25">
      <c r="A2110">
        <v>447189</v>
      </c>
      <c r="B2110">
        <v>447175</v>
      </c>
      <c r="C2110" t="s">
        <v>29</v>
      </c>
      <c r="D2110" t="s">
        <v>123</v>
      </c>
      <c r="E2110">
        <v>22</v>
      </c>
      <c r="F2110" s="11">
        <v>1305544</v>
      </c>
      <c r="G2110" s="7" t="s">
        <v>165</v>
      </c>
      <c r="H2110" t="s">
        <v>153</v>
      </c>
      <c r="I2110" t="s">
        <v>294</v>
      </c>
      <c r="J2110" t="s">
        <v>11</v>
      </c>
      <c r="K2110" s="7" t="s">
        <v>148</v>
      </c>
      <c r="L2110" t="s">
        <v>294</v>
      </c>
      <c r="M2110" t="s">
        <v>294</v>
      </c>
    </row>
    <row r="2111" spans="1:13" x14ac:dyDescent="0.25">
      <c r="A2111">
        <v>447192</v>
      </c>
      <c r="B2111">
        <v>447175</v>
      </c>
      <c r="C2111" t="s">
        <v>29</v>
      </c>
      <c r="D2111" t="s">
        <v>123</v>
      </c>
      <c r="E2111">
        <v>22</v>
      </c>
      <c r="F2111" s="11">
        <v>11547</v>
      </c>
      <c r="G2111" s="7" t="s">
        <v>165</v>
      </c>
      <c r="H2111" t="s">
        <v>153</v>
      </c>
      <c r="I2111" t="s">
        <v>153</v>
      </c>
      <c r="J2111" t="s">
        <v>11</v>
      </c>
      <c r="K2111" s="7" t="s">
        <v>148</v>
      </c>
      <c r="L2111">
        <v>1.9870000000000001</v>
      </c>
      <c r="M2111" s="12">
        <v>107</v>
      </c>
    </row>
    <row r="2112" spans="1:13" x14ac:dyDescent="0.25">
      <c r="A2112">
        <v>447192</v>
      </c>
      <c r="B2112">
        <v>447175</v>
      </c>
      <c r="C2112" t="s">
        <v>29</v>
      </c>
      <c r="D2112" t="s">
        <v>123</v>
      </c>
      <c r="E2112">
        <v>22</v>
      </c>
      <c r="F2112" s="11">
        <v>125989</v>
      </c>
      <c r="G2112" s="7" t="s">
        <v>165</v>
      </c>
      <c r="H2112" t="s">
        <v>153</v>
      </c>
      <c r="I2112" t="s">
        <v>153</v>
      </c>
      <c r="J2112" t="s">
        <v>11</v>
      </c>
      <c r="K2112" s="7" t="s">
        <v>148</v>
      </c>
      <c r="L2112">
        <v>1.9870000000000001</v>
      </c>
      <c r="M2112" s="12">
        <v>153</v>
      </c>
    </row>
    <row r="2113" spans="1:13" x14ac:dyDescent="0.25">
      <c r="A2113">
        <v>447193</v>
      </c>
      <c r="B2113">
        <v>447171</v>
      </c>
      <c r="C2113" t="s">
        <v>29</v>
      </c>
      <c r="D2113" t="s">
        <v>36</v>
      </c>
      <c r="E2113" t="s">
        <v>122</v>
      </c>
      <c r="F2113" s="11">
        <v>198586</v>
      </c>
      <c r="G2113" s="7" t="s">
        <v>165</v>
      </c>
      <c r="H2113" t="s">
        <v>153</v>
      </c>
      <c r="I2113" t="s">
        <v>294</v>
      </c>
      <c r="J2113" t="s">
        <v>11</v>
      </c>
      <c r="K2113" s="7" t="s">
        <v>148</v>
      </c>
      <c r="L2113" t="s">
        <v>294</v>
      </c>
      <c r="M2113" t="s">
        <v>294</v>
      </c>
    </row>
    <row r="2114" spans="1:13" x14ac:dyDescent="0.25">
      <c r="A2114">
        <v>447197</v>
      </c>
      <c r="B2114">
        <v>447171</v>
      </c>
      <c r="C2114" t="s">
        <v>29</v>
      </c>
      <c r="D2114" t="s">
        <v>36</v>
      </c>
      <c r="E2114" t="s">
        <v>122</v>
      </c>
      <c r="F2114" s="11">
        <v>109206</v>
      </c>
      <c r="G2114" s="7" t="s">
        <v>165</v>
      </c>
      <c r="H2114" t="s">
        <v>153</v>
      </c>
      <c r="I2114" t="s">
        <v>294</v>
      </c>
      <c r="J2114" t="s">
        <v>11</v>
      </c>
      <c r="K2114" s="7" t="s">
        <v>148</v>
      </c>
      <c r="L2114" t="s">
        <v>294</v>
      </c>
      <c r="M2114" t="s">
        <v>294</v>
      </c>
    </row>
    <row r="2115" spans="1:13" x14ac:dyDescent="0.25">
      <c r="A2115">
        <v>447199</v>
      </c>
      <c r="B2115">
        <v>447175</v>
      </c>
      <c r="C2115" t="s">
        <v>29</v>
      </c>
      <c r="D2115" t="s">
        <v>123</v>
      </c>
      <c r="E2115">
        <v>22</v>
      </c>
      <c r="F2115" s="11">
        <v>134652</v>
      </c>
      <c r="G2115" s="7" t="s">
        <v>165</v>
      </c>
      <c r="H2115" t="s">
        <v>153</v>
      </c>
      <c r="I2115" t="s">
        <v>153</v>
      </c>
      <c r="J2115" t="s">
        <v>11</v>
      </c>
      <c r="K2115" s="7" t="s">
        <v>148</v>
      </c>
      <c r="L2115">
        <v>1.9870000000000001</v>
      </c>
      <c r="M2115" s="12">
        <v>220</v>
      </c>
    </row>
    <row r="2116" spans="1:13" x14ac:dyDescent="0.25">
      <c r="A2116">
        <v>447201</v>
      </c>
      <c r="B2116">
        <v>447171</v>
      </c>
      <c r="C2116" t="s">
        <v>29</v>
      </c>
      <c r="D2116" t="s">
        <v>36</v>
      </c>
      <c r="E2116" t="s">
        <v>122</v>
      </c>
      <c r="F2116" s="11">
        <v>69977</v>
      </c>
      <c r="G2116" s="7" t="s">
        <v>165</v>
      </c>
      <c r="H2116" t="s">
        <v>153</v>
      </c>
      <c r="I2116" t="s">
        <v>294</v>
      </c>
      <c r="J2116" t="s">
        <v>11</v>
      </c>
      <c r="K2116" s="7" t="s">
        <v>148</v>
      </c>
      <c r="L2116" t="s">
        <v>294</v>
      </c>
      <c r="M2116" t="s">
        <v>294</v>
      </c>
    </row>
    <row r="2117" spans="1:13" x14ac:dyDescent="0.25">
      <c r="A2117">
        <v>447203</v>
      </c>
      <c r="B2117">
        <v>447171</v>
      </c>
      <c r="C2117" t="s">
        <v>29</v>
      </c>
      <c r="D2117" t="s">
        <v>36</v>
      </c>
      <c r="E2117" t="s">
        <v>122</v>
      </c>
      <c r="F2117" s="11">
        <v>4000265</v>
      </c>
      <c r="G2117" s="7" t="s">
        <v>165</v>
      </c>
      <c r="H2117" t="s">
        <v>153</v>
      </c>
      <c r="I2117" t="s">
        <v>153</v>
      </c>
      <c r="J2117" t="s">
        <v>11</v>
      </c>
      <c r="K2117" s="7" t="s">
        <v>148</v>
      </c>
      <c r="L2117">
        <v>1.9870000000000001</v>
      </c>
      <c r="M2117" s="12">
        <v>281</v>
      </c>
    </row>
    <row r="2118" spans="1:13" x14ac:dyDescent="0.25">
      <c r="A2118">
        <v>447205</v>
      </c>
      <c r="B2118">
        <v>447171</v>
      </c>
      <c r="C2118" t="s">
        <v>29</v>
      </c>
      <c r="D2118" t="s">
        <v>36</v>
      </c>
      <c r="E2118" t="s">
        <v>122</v>
      </c>
      <c r="F2118" s="11">
        <v>9141712</v>
      </c>
      <c r="G2118" s="7" t="s">
        <v>165</v>
      </c>
      <c r="H2118" t="s">
        <v>153</v>
      </c>
      <c r="I2118" t="s">
        <v>294</v>
      </c>
      <c r="J2118" t="s">
        <v>11</v>
      </c>
      <c r="K2118" s="7" t="s">
        <v>148</v>
      </c>
      <c r="L2118" t="s">
        <v>294</v>
      </c>
      <c r="M2118" t="s">
        <v>294</v>
      </c>
    </row>
    <row r="2119" spans="1:13" x14ac:dyDescent="0.25">
      <c r="A2119">
        <v>447207</v>
      </c>
      <c r="B2119">
        <v>447171</v>
      </c>
      <c r="C2119" t="s">
        <v>29</v>
      </c>
      <c r="D2119" t="s">
        <v>36</v>
      </c>
      <c r="E2119" t="s">
        <v>122</v>
      </c>
      <c r="F2119" s="11">
        <v>1593712</v>
      </c>
      <c r="G2119" s="7" t="s">
        <v>165</v>
      </c>
      <c r="H2119" t="s">
        <v>153</v>
      </c>
      <c r="I2119" t="s">
        <v>294</v>
      </c>
      <c r="J2119" t="s">
        <v>11</v>
      </c>
      <c r="K2119" s="7" t="s">
        <v>148</v>
      </c>
      <c r="L2119" t="s">
        <v>294</v>
      </c>
      <c r="M2119" t="s">
        <v>294</v>
      </c>
    </row>
    <row r="2120" spans="1:13" x14ac:dyDescent="0.25">
      <c r="A2120">
        <v>447209</v>
      </c>
      <c r="B2120">
        <v>447171</v>
      </c>
      <c r="C2120" t="s">
        <v>29</v>
      </c>
      <c r="D2120" t="s">
        <v>36</v>
      </c>
      <c r="E2120" t="s">
        <v>122</v>
      </c>
      <c r="F2120" s="11">
        <v>3445620</v>
      </c>
      <c r="G2120" s="7" t="s">
        <v>165</v>
      </c>
      <c r="H2120" t="s">
        <v>153</v>
      </c>
      <c r="I2120" t="s">
        <v>294</v>
      </c>
      <c r="J2120" t="s">
        <v>11</v>
      </c>
      <c r="K2120" s="7" t="s">
        <v>148</v>
      </c>
      <c r="L2120" t="s">
        <v>294</v>
      </c>
      <c r="M2120" t="s">
        <v>294</v>
      </c>
    </row>
    <row r="2121" spans="1:13" x14ac:dyDescent="0.25">
      <c r="A2121">
        <v>447211</v>
      </c>
      <c r="B2121">
        <v>447171</v>
      </c>
      <c r="C2121" t="s">
        <v>29</v>
      </c>
      <c r="D2121" t="s">
        <v>36</v>
      </c>
      <c r="E2121" t="s">
        <v>122</v>
      </c>
      <c r="F2121" s="11">
        <v>3425965</v>
      </c>
      <c r="G2121" s="7" t="s">
        <v>165</v>
      </c>
      <c r="H2121" t="s">
        <v>153</v>
      </c>
      <c r="I2121" t="s">
        <v>294</v>
      </c>
      <c r="J2121" t="s">
        <v>11</v>
      </c>
      <c r="K2121" s="7" t="s">
        <v>148</v>
      </c>
      <c r="L2121" t="s">
        <v>294</v>
      </c>
      <c r="M2121" t="s">
        <v>294</v>
      </c>
    </row>
    <row r="2122" spans="1:13" x14ac:dyDescent="0.25">
      <c r="A2122">
        <v>447213</v>
      </c>
      <c r="B2122">
        <v>447171</v>
      </c>
      <c r="C2122" t="s">
        <v>29</v>
      </c>
      <c r="D2122" t="s">
        <v>36</v>
      </c>
      <c r="E2122" t="s">
        <v>122</v>
      </c>
      <c r="F2122" s="11">
        <v>15256608</v>
      </c>
      <c r="G2122" s="7" t="s">
        <v>165</v>
      </c>
      <c r="H2122" t="s">
        <v>153</v>
      </c>
      <c r="I2122" t="s">
        <v>294</v>
      </c>
      <c r="J2122" t="s">
        <v>11</v>
      </c>
      <c r="K2122" s="7" t="s">
        <v>148</v>
      </c>
      <c r="L2122" t="s">
        <v>294</v>
      </c>
      <c r="M2122" t="s">
        <v>294</v>
      </c>
    </row>
    <row r="2123" spans="1:13" x14ac:dyDescent="0.25">
      <c r="A2123">
        <v>447218</v>
      </c>
      <c r="B2123">
        <v>447171</v>
      </c>
      <c r="C2123" t="s">
        <v>29</v>
      </c>
      <c r="D2123" t="s">
        <v>36</v>
      </c>
      <c r="E2123" t="s">
        <v>122</v>
      </c>
      <c r="F2123" s="11">
        <v>100319</v>
      </c>
      <c r="G2123" s="7" t="s">
        <v>165</v>
      </c>
      <c r="H2123" t="s">
        <v>153</v>
      </c>
      <c r="I2123" t="s">
        <v>294</v>
      </c>
      <c r="J2123" t="s">
        <v>11</v>
      </c>
      <c r="K2123" s="7" t="s">
        <v>148</v>
      </c>
      <c r="L2123" t="s">
        <v>294</v>
      </c>
      <c r="M2123" t="s">
        <v>294</v>
      </c>
    </row>
    <row r="2124" spans="1:13" x14ac:dyDescent="0.25">
      <c r="A2124">
        <v>447222</v>
      </c>
      <c r="B2124">
        <v>447171</v>
      </c>
      <c r="C2124" t="s">
        <v>29</v>
      </c>
      <c r="D2124" t="s">
        <v>36</v>
      </c>
      <c r="E2124" t="s">
        <v>122</v>
      </c>
      <c r="F2124" s="11">
        <v>5988153</v>
      </c>
      <c r="G2124" s="7" t="s">
        <v>165</v>
      </c>
      <c r="H2124" t="s">
        <v>153</v>
      </c>
      <c r="I2124" t="s">
        <v>294</v>
      </c>
      <c r="J2124" t="s">
        <v>11</v>
      </c>
      <c r="K2124" s="7" t="s">
        <v>148</v>
      </c>
      <c r="L2124" t="s">
        <v>294</v>
      </c>
      <c r="M2124" t="s">
        <v>294</v>
      </c>
    </row>
    <row r="2125" spans="1:13" x14ac:dyDescent="0.25">
      <c r="A2125">
        <v>447571</v>
      </c>
      <c r="B2125">
        <v>447354</v>
      </c>
      <c r="C2125" t="s">
        <v>50</v>
      </c>
      <c r="D2125" t="s">
        <v>16</v>
      </c>
      <c r="E2125">
        <v>17</v>
      </c>
      <c r="F2125" s="11">
        <v>16612171</v>
      </c>
      <c r="G2125" s="7" t="s">
        <v>165</v>
      </c>
      <c r="H2125" t="s">
        <v>153</v>
      </c>
      <c r="I2125" t="s">
        <v>294</v>
      </c>
      <c r="J2125" t="s">
        <v>18</v>
      </c>
      <c r="K2125" s="7" t="s">
        <v>148</v>
      </c>
      <c r="L2125" t="s">
        <v>294</v>
      </c>
      <c r="M2125" t="s">
        <v>294</v>
      </c>
    </row>
    <row r="2126" spans="1:13" x14ac:dyDescent="0.25">
      <c r="A2126">
        <v>447573</v>
      </c>
      <c r="B2126">
        <v>447354</v>
      </c>
      <c r="C2126" t="s">
        <v>50</v>
      </c>
      <c r="D2126" t="s">
        <v>16</v>
      </c>
      <c r="E2126">
        <v>17</v>
      </c>
      <c r="F2126" s="11">
        <v>2353018</v>
      </c>
      <c r="G2126" s="7" t="s">
        <v>165</v>
      </c>
      <c r="H2126" t="s">
        <v>153</v>
      </c>
      <c r="I2126" t="s">
        <v>294</v>
      </c>
      <c r="J2126" t="s">
        <v>18</v>
      </c>
      <c r="K2126" s="7" t="s">
        <v>148</v>
      </c>
      <c r="L2126" t="s">
        <v>294</v>
      </c>
      <c r="M2126" t="s">
        <v>294</v>
      </c>
    </row>
    <row r="2127" spans="1:13" x14ac:dyDescent="0.25">
      <c r="A2127">
        <v>447579</v>
      </c>
      <c r="B2127">
        <v>447354</v>
      </c>
      <c r="C2127" t="s">
        <v>50</v>
      </c>
      <c r="D2127" t="s">
        <v>16</v>
      </c>
      <c r="E2127">
        <v>17</v>
      </c>
      <c r="F2127" s="11">
        <v>301100705</v>
      </c>
      <c r="G2127" s="7" t="s">
        <v>165</v>
      </c>
      <c r="H2127" t="s">
        <v>153</v>
      </c>
      <c r="I2127" t="s">
        <v>294</v>
      </c>
      <c r="J2127" t="s">
        <v>18</v>
      </c>
      <c r="K2127" s="7" t="s">
        <v>148</v>
      </c>
      <c r="L2127" t="s">
        <v>294</v>
      </c>
      <c r="M2127" t="s">
        <v>294</v>
      </c>
    </row>
    <row r="2128" spans="1:13" x14ac:dyDescent="0.25">
      <c r="A2128">
        <v>447581</v>
      </c>
      <c r="B2128">
        <v>447354</v>
      </c>
      <c r="C2128" t="s">
        <v>50</v>
      </c>
      <c r="D2128" t="s">
        <v>16</v>
      </c>
      <c r="E2128">
        <v>17</v>
      </c>
      <c r="F2128" s="11">
        <v>97134983</v>
      </c>
      <c r="G2128" s="7" t="s">
        <v>165</v>
      </c>
      <c r="H2128" t="s">
        <v>153</v>
      </c>
      <c r="I2128" t="s">
        <v>153</v>
      </c>
      <c r="J2128" t="s">
        <v>18</v>
      </c>
      <c r="K2128" s="7" t="s">
        <v>148</v>
      </c>
      <c r="L2128">
        <v>2.76</v>
      </c>
      <c r="M2128" s="12">
        <v>207</v>
      </c>
    </row>
    <row r="2129" spans="1:13" x14ac:dyDescent="0.25">
      <c r="A2129">
        <v>447583</v>
      </c>
      <c r="B2129">
        <v>447354</v>
      </c>
      <c r="C2129" t="s">
        <v>50</v>
      </c>
      <c r="D2129" t="s">
        <v>16</v>
      </c>
      <c r="E2129">
        <v>17</v>
      </c>
      <c r="F2129" s="11">
        <v>301100713</v>
      </c>
      <c r="G2129" s="7" t="s">
        <v>165</v>
      </c>
      <c r="H2129" t="s">
        <v>153</v>
      </c>
      <c r="I2129" t="s">
        <v>153</v>
      </c>
      <c r="J2129" t="s">
        <v>18</v>
      </c>
      <c r="K2129" s="7" t="s">
        <v>148</v>
      </c>
      <c r="L2129">
        <v>2.76</v>
      </c>
      <c r="M2129" s="12">
        <v>60</v>
      </c>
    </row>
    <row r="2130" spans="1:13" x14ac:dyDescent="0.25">
      <c r="A2130">
        <v>447585</v>
      </c>
      <c r="B2130">
        <v>447354</v>
      </c>
      <c r="C2130" t="s">
        <v>50</v>
      </c>
      <c r="D2130" t="s">
        <v>16</v>
      </c>
      <c r="E2130">
        <v>17</v>
      </c>
      <c r="F2130" s="11">
        <v>2331326</v>
      </c>
      <c r="G2130" s="7" t="s">
        <v>165</v>
      </c>
      <c r="H2130" t="s">
        <v>153</v>
      </c>
      <c r="I2130" t="s">
        <v>153</v>
      </c>
      <c r="J2130" t="s">
        <v>18</v>
      </c>
      <c r="K2130" s="7" t="s">
        <v>148</v>
      </c>
      <c r="L2130">
        <v>2.76</v>
      </c>
      <c r="M2130" s="12">
        <v>107</v>
      </c>
    </row>
    <row r="2131" spans="1:13" x14ac:dyDescent="0.25">
      <c r="A2131">
        <v>447587</v>
      </c>
      <c r="B2131">
        <v>447354</v>
      </c>
      <c r="C2131" t="s">
        <v>50</v>
      </c>
      <c r="D2131" t="s">
        <v>16</v>
      </c>
      <c r="E2131">
        <v>17</v>
      </c>
      <c r="F2131" s="11">
        <v>60125482</v>
      </c>
      <c r="G2131" s="7" t="s">
        <v>165</v>
      </c>
      <c r="H2131" t="s">
        <v>153</v>
      </c>
      <c r="I2131" t="s">
        <v>153</v>
      </c>
      <c r="J2131" t="s">
        <v>18</v>
      </c>
      <c r="K2131" s="7" t="s">
        <v>148</v>
      </c>
      <c r="L2131">
        <v>2.76</v>
      </c>
      <c r="M2131" s="12">
        <v>46</v>
      </c>
    </row>
    <row r="2132" spans="1:13" x14ac:dyDescent="0.25">
      <c r="A2132">
        <v>447589</v>
      </c>
      <c r="B2132">
        <v>447354</v>
      </c>
      <c r="C2132" t="s">
        <v>50</v>
      </c>
      <c r="D2132" t="s">
        <v>16</v>
      </c>
      <c r="E2132">
        <v>17</v>
      </c>
      <c r="F2132" s="11">
        <v>55872</v>
      </c>
      <c r="G2132" s="7" t="s">
        <v>165</v>
      </c>
      <c r="H2132" t="s">
        <v>153</v>
      </c>
      <c r="I2132" t="s">
        <v>153</v>
      </c>
      <c r="J2132" t="s">
        <v>18</v>
      </c>
      <c r="K2132" s="7" t="s">
        <v>148</v>
      </c>
      <c r="L2132">
        <v>2.76</v>
      </c>
      <c r="M2132" s="12">
        <v>33</v>
      </c>
    </row>
    <row r="2133" spans="1:13" x14ac:dyDescent="0.25">
      <c r="A2133">
        <v>447593</v>
      </c>
      <c r="B2133">
        <v>447354</v>
      </c>
      <c r="C2133" t="s">
        <v>50</v>
      </c>
      <c r="D2133" t="s">
        <v>16</v>
      </c>
      <c r="E2133">
        <v>17</v>
      </c>
      <c r="F2133" s="11">
        <v>108087035</v>
      </c>
      <c r="G2133" s="7" t="s">
        <v>165</v>
      </c>
      <c r="H2133" t="s">
        <v>153</v>
      </c>
      <c r="I2133" t="s">
        <v>153</v>
      </c>
      <c r="J2133" t="s">
        <v>18</v>
      </c>
      <c r="K2133" s="7" t="s">
        <v>148</v>
      </c>
      <c r="L2133">
        <v>2.76</v>
      </c>
      <c r="M2133" s="12">
        <v>70</v>
      </c>
    </row>
    <row r="2134" spans="1:13" x14ac:dyDescent="0.25">
      <c r="A2134">
        <v>447595</v>
      </c>
      <c r="B2134">
        <v>447354</v>
      </c>
      <c r="C2134" t="s">
        <v>50</v>
      </c>
      <c r="D2134" t="s">
        <v>16</v>
      </c>
      <c r="E2134">
        <v>17</v>
      </c>
      <c r="F2134" s="11">
        <v>6990212</v>
      </c>
      <c r="G2134" s="7" t="s">
        <v>165</v>
      </c>
      <c r="H2134" t="s">
        <v>153</v>
      </c>
      <c r="I2134" t="s">
        <v>153</v>
      </c>
      <c r="J2134" t="s">
        <v>18</v>
      </c>
      <c r="K2134" s="7" t="s">
        <v>148</v>
      </c>
      <c r="L2134">
        <v>2.76</v>
      </c>
      <c r="M2134" s="12">
        <v>136</v>
      </c>
    </row>
    <row r="2135" spans="1:13" x14ac:dyDescent="0.25">
      <c r="A2135">
        <v>447597</v>
      </c>
      <c r="B2135">
        <v>447354</v>
      </c>
      <c r="C2135" t="s">
        <v>50</v>
      </c>
      <c r="D2135" t="s">
        <v>16</v>
      </c>
      <c r="E2135">
        <v>17</v>
      </c>
      <c r="F2135" s="11">
        <v>3935410</v>
      </c>
      <c r="G2135" s="7" t="s">
        <v>165</v>
      </c>
      <c r="H2135" t="s">
        <v>153</v>
      </c>
      <c r="I2135" t="s">
        <v>153</v>
      </c>
      <c r="J2135" t="s">
        <v>18</v>
      </c>
      <c r="K2135" s="7" t="s">
        <v>148</v>
      </c>
      <c r="L2135">
        <v>2.76</v>
      </c>
      <c r="M2135" s="12">
        <v>503</v>
      </c>
    </row>
    <row r="2136" spans="1:13" x14ac:dyDescent="0.25">
      <c r="A2136">
        <v>447601</v>
      </c>
      <c r="B2136">
        <v>447354</v>
      </c>
      <c r="C2136" t="s">
        <v>50</v>
      </c>
      <c r="D2136" t="s">
        <v>16</v>
      </c>
      <c r="E2136">
        <v>17</v>
      </c>
      <c r="F2136" s="11">
        <v>5232016627</v>
      </c>
      <c r="G2136" s="7" t="s">
        <v>165</v>
      </c>
      <c r="H2136" t="s">
        <v>153</v>
      </c>
      <c r="I2136" t="s">
        <v>294</v>
      </c>
      <c r="J2136" t="s">
        <v>18</v>
      </c>
      <c r="K2136" s="7" t="s">
        <v>148</v>
      </c>
      <c r="L2136" t="s">
        <v>294</v>
      </c>
      <c r="M2136" t="s">
        <v>294</v>
      </c>
    </row>
    <row r="2137" spans="1:13" x14ac:dyDescent="0.25">
      <c r="A2137">
        <v>447605</v>
      </c>
      <c r="B2137">
        <v>447355</v>
      </c>
      <c r="C2137" t="s">
        <v>50</v>
      </c>
      <c r="D2137" t="s">
        <v>16</v>
      </c>
      <c r="E2137">
        <v>19</v>
      </c>
      <c r="F2137" s="11">
        <v>6969975</v>
      </c>
      <c r="G2137" s="7" t="s">
        <v>165</v>
      </c>
      <c r="H2137" t="s">
        <v>153</v>
      </c>
      <c r="I2137" t="s">
        <v>153</v>
      </c>
      <c r="J2137" t="s">
        <v>18</v>
      </c>
      <c r="K2137" s="7" t="s">
        <v>148</v>
      </c>
      <c r="L2137">
        <v>2.76</v>
      </c>
      <c r="M2137" s="12">
        <v>82</v>
      </c>
    </row>
    <row r="2138" spans="1:13" x14ac:dyDescent="0.25">
      <c r="A2138">
        <v>447607</v>
      </c>
      <c r="B2138">
        <v>447355</v>
      </c>
      <c r="C2138" t="s">
        <v>50</v>
      </c>
      <c r="D2138" t="s">
        <v>16</v>
      </c>
      <c r="E2138">
        <v>19</v>
      </c>
      <c r="F2138" s="11">
        <v>120249791</v>
      </c>
      <c r="G2138" s="7" t="s">
        <v>165</v>
      </c>
      <c r="H2138" t="s">
        <v>153</v>
      </c>
      <c r="I2138" t="s">
        <v>153</v>
      </c>
      <c r="J2138" t="s">
        <v>18</v>
      </c>
      <c r="K2138" s="7" t="s">
        <v>148</v>
      </c>
      <c r="L2138">
        <v>2.76</v>
      </c>
      <c r="M2138" s="12">
        <v>2</v>
      </c>
    </row>
    <row r="2139" spans="1:13" x14ac:dyDescent="0.25">
      <c r="A2139">
        <v>447609</v>
      </c>
      <c r="B2139">
        <v>447355</v>
      </c>
      <c r="C2139" t="s">
        <v>50</v>
      </c>
      <c r="D2139" t="s">
        <v>16</v>
      </c>
      <c r="E2139">
        <v>19</v>
      </c>
      <c r="F2139" s="11">
        <v>75019187</v>
      </c>
      <c r="G2139" s="7" t="s">
        <v>170</v>
      </c>
      <c r="H2139" t="s">
        <v>153</v>
      </c>
      <c r="I2139" t="s">
        <v>153</v>
      </c>
      <c r="J2139" t="s">
        <v>18</v>
      </c>
      <c r="K2139" s="7" t="s">
        <v>148</v>
      </c>
      <c r="L2139">
        <v>2.76</v>
      </c>
      <c r="M2139" s="12">
        <v>37</v>
      </c>
    </row>
    <row r="2140" spans="1:13" x14ac:dyDescent="0.25">
      <c r="A2140">
        <v>447610</v>
      </c>
      <c r="B2140">
        <v>447355</v>
      </c>
      <c r="C2140" t="s">
        <v>50</v>
      </c>
      <c r="D2140" t="s">
        <v>16</v>
      </c>
      <c r="E2140">
        <v>19</v>
      </c>
      <c r="F2140" s="11">
        <v>75019187</v>
      </c>
      <c r="G2140" s="7" t="s">
        <v>170</v>
      </c>
      <c r="H2140" t="s">
        <v>153</v>
      </c>
      <c r="I2140" t="s">
        <v>153</v>
      </c>
      <c r="J2140" t="s">
        <v>18</v>
      </c>
      <c r="K2140" s="7" t="s">
        <v>148</v>
      </c>
      <c r="L2140">
        <v>2.76</v>
      </c>
      <c r="M2140" s="12">
        <v>37</v>
      </c>
    </row>
    <row r="2141" spans="1:13" x14ac:dyDescent="0.25">
      <c r="A2141">
        <v>447612</v>
      </c>
      <c r="B2141">
        <v>447355</v>
      </c>
      <c r="C2141" t="s">
        <v>50</v>
      </c>
      <c r="D2141" t="s">
        <v>16</v>
      </c>
      <c r="E2141">
        <v>19</v>
      </c>
      <c r="F2141" s="11">
        <v>2521015</v>
      </c>
      <c r="G2141" s="7" t="s">
        <v>170</v>
      </c>
      <c r="H2141" t="s">
        <v>153</v>
      </c>
      <c r="I2141" t="s">
        <v>294</v>
      </c>
      <c r="J2141" t="s">
        <v>18</v>
      </c>
      <c r="K2141" s="7" t="s">
        <v>148</v>
      </c>
      <c r="L2141" t="s">
        <v>294</v>
      </c>
      <c r="M2141" t="s">
        <v>294</v>
      </c>
    </row>
    <row r="2142" spans="1:13" x14ac:dyDescent="0.25">
      <c r="A2142">
        <v>447613</v>
      </c>
      <c r="B2142">
        <v>447355</v>
      </c>
      <c r="C2142" t="s">
        <v>50</v>
      </c>
      <c r="D2142" t="s">
        <v>16</v>
      </c>
      <c r="E2142">
        <v>19</v>
      </c>
      <c r="F2142" s="11">
        <v>2521015</v>
      </c>
      <c r="G2142" s="7" t="s">
        <v>170</v>
      </c>
      <c r="H2142" t="s">
        <v>153</v>
      </c>
      <c r="I2142" t="s">
        <v>294</v>
      </c>
      <c r="J2142" t="s">
        <v>18</v>
      </c>
      <c r="K2142" s="7" t="s">
        <v>148</v>
      </c>
      <c r="L2142" t="s">
        <v>294</v>
      </c>
      <c r="M2142" t="s">
        <v>294</v>
      </c>
    </row>
    <row r="2143" spans="1:13" x14ac:dyDescent="0.25">
      <c r="A2143">
        <v>447618</v>
      </c>
      <c r="B2143">
        <v>447355</v>
      </c>
      <c r="C2143" t="s">
        <v>50</v>
      </c>
      <c r="D2143" t="s">
        <v>16</v>
      </c>
      <c r="E2143">
        <v>19</v>
      </c>
      <c r="F2143" s="11">
        <v>8293809</v>
      </c>
      <c r="G2143" s="7" t="s">
        <v>165</v>
      </c>
      <c r="H2143" t="s">
        <v>153</v>
      </c>
      <c r="I2143" t="s">
        <v>153</v>
      </c>
      <c r="J2143" t="s">
        <v>18</v>
      </c>
      <c r="K2143" s="7" t="s">
        <v>148</v>
      </c>
      <c r="L2143">
        <v>2.76</v>
      </c>
      <c r="M2143" s="12">
        <v>250</v>
      </c>
    </row>
    <row r="2144" spans="1:13" x14ac:dyDescent="0.25">
      <c r="A2144">
        <v>447620</v>
      </c>
      <c r="B2144">
        <v>447355</v>
      </c>
      <c r="C2144" t="s">
        <v>50</v>
      </c>
      <c r="D2144" t="s">
        <v>16</v>
      </c>
      <c r="E2144">
        <v>19</v>
      </c>
      <c r="F2144" s="11">
        <v>2337913</v>
      </c>
      <c r="G2144" s="7" t="s">
        <v>165</v>
      </c>
      <c r="H2144" t="s">
        <v>153</v>
      </c>
      <c r="I2144" t="s">
        <v>153</v>
      </c>
      <c r="J2144" t="s">
        <v>18</v>
      </c>
      <c r="K2144" s="7" t="s">
        <v>148</v>
      </c>
      <c r="L2144">
        <v>2.76</v>
      </c>
      <c r="M2144" s="12">
        <v>110</v>
      </c>
    </row>
    <row r="2145" spans="1:13" x14ac:dyDescent="0.25">
      <c r="A2145">
        <v>447622</v>
      </c>
      <c r="B2145">
        <v>447357</v>
      </c>
      <c r="C2145" t="s">
        <v>50</v>
      </c>
      <c r="D2145" t="s">
        <v>124</v>
      </c>
      <c r="E2145">
        <v>23</v>
      </c>
      <c r="F2145" s="11">
        <v>370466</v>
      </c>
      <c r="G2145" s="7" t="s">
        <v>165</v>
      </c>
      <c r="H2145" t="s">
        <v>153</v>
      </c>
      <c r="I2145" t="s">
        <v>294</v>
      </c>
      <c r="J2145" t="s">
        <v>18</v>
      </c>
      <c r="K2145" s="7" t="s">
        <v>148</v>
      </c>
      <c r="L2145" t="s">
        <v>294</v>
      </c>
      <c r="M2145" t="s">
        <v>294</v>
      </c>
    </row>
    <row r="2146" spans="1:13" x14ac:dyDescent="0.25">
      <c r="A2146">
        <v>447624</v>
      </c>
      <c r="B2146">
        <v>447357</v>
      </c>
      <c r="C2146" t="s">
        <v>50</v>
      </c>
      <c r="D2146" t="s">
        <v>124</v>
      </c>
      <c r="E2146">
        <v>23</v>
      </c>
      <c r="F2146" s="11">
        <v>371856</v>
      </c>
      <c r="G2146" s="7" t="s">
        <v>165</v>
      </c>
      <c r="H2146" t="s">
        <v>153</v>
      </c>
      <c r="I2146" t="s">
        <v>294</v>
      </c>
      <c r="J2146" t="s">
        <v>18</v>
      </c>
      <c r="K2146" s="7" t="s">
        <v>148</v>
      </c>
      <c r="L2146" t="s">
        <v>294</v>
      </c>
      <c r="M2146" t="s">
        <v>294</v>
      </c>
    </row>
    <row r="2147" spans="1:13" x14ac:dyDescent="0.25">
      <c r="A2147">
        <v>447628</v>
      </c>
      <c r="B2147">
        <v>447357</v>
      </c>
      <c r="C2147" t="s">
        <v>50</v>
      </c>
      <c r="D2147" t="s">
        <v>124</v>
      </c>
      <c r="E2147">
        <v>23</v>
      </c>
      <c r="F2147" s="11">
        <v>364826</v>
      </c>
      <c r="G2147" s="7" t="s">
        <v>165</v>
      </c>
      <c r="H2147" t="s">
        <v>153</v>
      </c>
      <c r="I2147" t="s">
        <v>294</v>
      </c>
      <c r="J2147" t="s">
        <v>18</v>
      </c>
      <c r="K2147" s="7" t="s">
        <v>148</v>
      </c>
      <c r="L2147" t="s">
        <v>294</v>
      </c>
      <c r="M2147" t="s">
        <v>294</v>
      </c>
    </row>
    <row r="2148" spans="1:13" x14ac:dyDescent="0.25">
      <c r="A2148">
        <v>447630</v>
      </c>
      <c r="B2148">
        <v>447357</v>
      </c>
      <c r="C2148" t="s">
        <v>50</v>
      </c>
      <c r="D2148" t="s">
        <v>124</v>
      </c>
      <c r="E2148">
        <v>23</v>
      </c>
      <c r="F2148" s="11">
        <v>365539</v>
      </c>
      <c r="G2148" s="7" t="s">
        <v>165</v>
      </c>
      <c r="H2148" t="s">
        <v>153</v>
      </c>
      <c r="I2148" t="s">
        <v>153</v>
      </c>
      <c r="J2148" t="s">
        <v>18</v>
      </c>
      <c r="K2148" s="7" t="s">
        <v>148</v>
      </c>
      <c r="L2148">
        <v>2.76</v>
      </c>
      <c r="M2148" s="12">
        <v>295</v>
      </c>
    </row>
    <row r="2149" spans="1:13" x14ac:dyDescent="0.25">
      <c r="A2149">
        <v>447632</v>
      </c>
      <c r="B2149">
        <v>447357</v>
      </c>
      <c r="C2149" t="s">
        <v>50</v>
      </c>
      <c r="D2149" t="s">
        <v>124</v>
      </c>
      <c r="E2149">
        <v>23</v>
      </c>
      <c r="F2149" s="11">
        <v>370322</v>
      </c>
      <c r="G2149" s="7" t="s">
        <v>165</v>
      </c>
      <c r="H2149" t="s">
        <v>153</v>
      </c>
      <c r="I2149" t="s">
        <v>153</v>
      </c>
      <c r="J2149" t="s">
        <v>18</v>
      </c>
      <c r="K2149" s="7" t="s">
        <v>148</v>
      </c>
      <c r="L2149">
        <v>2.76</v>
      </c>
      <c r="M2149" s="12">
        <v>898</v>
      </c>
    </row>
    <row r="2150" spans="1:13" x14ac:dyDescent="0.25">
      <c r="A2150">
        <v>447634</v>
      </c>
      <c r="B2150">
        <v>447357</v>
      </c>
      <c r="C2150" t="s">
        <v>50</v>
      </c>
      <c r="D2150" t="s">
        <v>124</v>
      </c>
      <c r="E2150">
        <v>23</v>
      </c>
      <c r="F2150" s="11">
        <v>369868</v>
      </c>
      <c r="G2150" s="7" t="s">
        <v>165</v>
      </c>
      <c r="H2150" t="s">
        <v>153</v>
      </c>
      <c r="I2150" t="s">
        <v>153</v>
      </c>
      <c r="J2150" t="s">
        <v>18</v>
      </c>
      <c r="K2150" s="7" t="s">
        <v>148</v>
      </c>
      <c r="L2150">
        <v>2.76</v>
      </c>
      <c r="M2150" s="12">
        <v>2153</v>
      </c>
    </row>
    <row r="2151" spans="1:13" x14ac:dyDescent="0.25">
      <c r="A2151">
        <v>447636</v>
      </c>
      <c r="B2151">
        <v>447357</v>
      </c>
      <c r="C2151" t="s">
        <v>50</v>
      </c>
      <c r="D2151" t="s">
        <v>124</v>
      </c>
      <c r="E2151">
        <v>23</v>
      </c>
      <c r="F2151" s="11">
        <v>365509</v>
      </c>
      <c r="G2151" s="7" t="s">
        <v>165</v>
      </c>
      <c r="H2151" t="s">
        <v>153</v>
      </c>
      <c r="I2151" t="s">
        <v>294</v>
      </c>
      <c r="J2151" t="s">
        <v>18</v>
      </c>
      <c r="K2151" s="7" t="s">
        <v>148</v>
      </c>
      <c r="L2151" t="s">
        <v>294</v>
      </c>
      <c r="M2151" t="s">
        <v>294</v>
      </c>
    </row>
    <row r="2152" spans="1:13" x14ac:dyDescent="0.25">
      <c r="A2152">
        <v>447779</v>
      </c>
      <c r="B2152">
        <v>447367</v>
      </c>
      <c r="C2152" t="s">
        <v>50</v>
      </c>
      <c r="D2152" t="s">
        <v>125</v>
      </c>
      <c r="E2152">
        <v>20</v>
      </c>
      <c r="F2152" s="11">
        <v>85116556</v>
      </c>
      <c r="G2152" s="7" t="s">
        <v>165</v>
      </c>
      <c r="H2152" t="s">
        <v>153</v>
      </c>
      <c r="I2152" t="s">
        <v>294</v>
      </c>
      <c r="J2152" t="s">
        <v>18</v>
      </c>
      <c r="K2152" s="7" t="s">
        <v>148</v>
      </c>
      <c r="L2152" t="s">
        <v>294</v>
      </c>
      <c r="M2152" t="s">
        <v>294</v>
      </c>
    </row>
    <row r="2153" spans="1:13" x14ac:dyDescent="0.25">
      <c r="A2153">
        <v>447781</v>
      </c>
      <c r="B2153">
        <v>447367</v>
      </c>
      <c r="C2153" t="s">
        <v>50</v>
      </c>
      <c r="D2153" t="s">
        <v>125</v>
      </c>
      <c r="E2153">
        <v>20</v>
      </c>
      <c r="F2153" s="11">
        <v>35235</v>
      </c>
      <c r="G2153" s="7" t="s">
        <v>165</v>
      </c>
      <c r="H2153" t="s">
        <v>153</v>
      </c>
      <c r="I2153" t="s">
        <v>153</v>
      </c>
      <c r="J2153" t="s">
        <v>18</v>
      </c>
      <c r="K2153" s="7" t="s">
        <v>148</v>
      </c>
      <c r="L2153">
        <v>2.76</v>
      </c>
      <c r="M2153" s="12">
        <v>646</v>
      </c>
    </row>
    <row r="2154" spans="1:13" x14ac:dyDescent="0.25">
      <c r="A2154">
        <v>447787</v>
      </c>
      <c r="B2154">
        <v>447367</v>
      </c>
      <c r="C2154" t="s">
        <v>50</v>
      </c>
      <c r="D2154" t="s">
        <v>125</v>
      </c>
      <c r="E2154">
        <v>20</v>
      </c>
      <c r="F2154" s="11">
        <v>16745204</v>
      </c>
      <c r="G2154" s="7" t="s">
        <v>165</v>
      </c>
      <c r="H2154" t="s">
        <v>153</v>
      </c>
      <c r="I2154" t="s">
        <v>153</v>
      </c>
      <c r="J2154" t="s">
        <v>18</v>
      </c>
      <c r="K2154" s="7" t="s">
        <v>148</v>
      </c>
      <c r="L2154">
        <v>2.76</v>
      </c>
      <c r="M2154" s="12">
        <v>105</v>
      </c>
    </row>
    <row r="2155" spans="1:13" x14ac:dyDescent="0.25">
      <c r="A2155">
        <v>447787</v>
      </c>
      <c r="B2155">
        <v>447367</v>
      </c>
      <c r="C2155" t="s">
        <v>50</v>
      </c>
      <c r="D2155" t="s">
        <v>125</v>
      </c>
      <c r="E2155">
        <v>20</v>
      </c>
      <c r="F2155" s="11">
        <v>25659158</v>
      </c>
      <c r="G2155" s="7" t="s">
        <v>170</v>
      </c>
      <c r="H2155" t="s">
        <v>153</v>
      </c>
      <c r="I2155" t="s">
        <v>153</v>
      </c>
      <c r="J2155" t="s">
        <v>18</v>
      </c>
      <c r="K2155" s="7" t="s">
        <v>148</v>
      </c>
      <c r="L2155">
        <v>2.76</v>
      </c>
      <c r="M2155" s="12">
        <v>913</v>
      </c>
    </row>
    <row r="2156" spans="1:13" x14ac:dyDescent="0.25">
      <c r="A2156">
        <v>447792</v>
      </c>
      <c r="B2156">
        <v>447367</v>
      </c>
      <c r="C2156" t="s">
        <v>50</v>
      </c>
      <c r="D2156" t="s">
        <v>125</v>
      </c>
      <c r="E2156">
        <v>20</v>
      </c>
      <c r="F2156" s="11">
        <v>7304808</v>
      </c>
      <c r="G2156" s="7" t="s">
        <v>165</v>
      </c>
      <c r="H2156" t="s">
        <v>153</v>
      </c>
      <c r="I2156" t="s">
        <v>153</v>
      </c>
      <c r="J2156" t="s">
        <v>18</v>
      </c>
      <c r="K2156" s="7" t="s">
        <v>148</v>
      </c>
      <c r="L2156">
        <v>2.76</v>
      </c>
      <c r="M2156" s="12">
        <v>43</v>
      </c>
    </row>
    <row r="2157" spans="1:13" x14ac:dyDescent="0.25">
      <c r="A2157">
        <v>447793</v>
      </c>
      <c r="B2157">
        <v>447367</v>
      </c>
      <c r="C2157" t="s">
        <v>50</v>
      </c>
      <c r="D2157" t="s">
        <v>125</v>
      </c>
      <c r="E2157">
        <v>20</v>
      </c>
      <c r="F2157" s="11">
        <v>16749204</v>
      </c>
      <c r="G2157" s="7" t="s">
        <v>165</v>
      </c>
      <c r="H2157" t="s">
        <v>153</v>
      </c>
      <c r="I2157" t="s">
        <v>153</v>
      </c>
      <c r="J2157" t="s">
        <v>18</v>
      </c>
      <c r="K2157" s="7" t="s">
        <v>148</v>
      </c>
      <c r="L2157">
        <v>2.76</v>
      </c>
      <c r="M2157" s="12">
        <v>0</v>
      </c>
    </row>
    <row r="2158" spans="1:13" x14ac:dyDescent="0.25">
      <c r="A2158">
        <v>447793</v>
      </c>
      <c r="B2158">
        <v>447367</v>
      </c>
      <c r="C2158" t="s">
        <v>50</v>
      </c>
      <c r="D2158" t="s">
        <v>125</v>
      </c>
      <c r="E2158">
        <v>20</v>
      </c>
      <c r="F2158" s="11">
        <v>25659158</v>
      </c>
      <c r="G2158" s="7" t="s">
        <v>170</v>
      </c>
      <c r="H2158" t="s">
        <v>153</v>
      </c>
      <c r="I2158" t="s">
        <v>153</v>
      </c>
      <c r="J2158" t="s">
        <v>18</v>
      </c>
      <c r="K2158" s="7" t="s">
        <v>148</v>
      </c>
      <c r="L2158">
        <v>2.76</v>
      </c>
      <c r="M2158" s="12">
        <v>913</v>
      </c>
    </row>
    <row r="2159" spans="1:13" x14ac:dyDescent="0.25">
      <c r="A2159">
        <v>447794</v>
      </c>
      <c r="B2159">
        <v>447367</v>
      </c>
      <c r="C2159" t="s">
        <v>50</v>
      </c>
      <c r="D2159" t="s">
        <v>125</v>
      </c>
      <c r="E2159">
        <v>20</v>
      </c>
      <c r="F2159" s="11">
        <v>16750204</v>
      </c>
      <c r="G2159" s="7" t="s">
        <v>165</v>
      </c>
      <c r="H2159" t="s">
        <v>153</v>
      </c>
      <c r="I2159" t="s">
        <v>153</v>
      </c>
      <c r="J2159" t="s">
        <v>18</v>
      </c>
      <c r="K2159" s="7" t="s">
        <v>148</v>
      </c>
      <c r="L2159">
        <v>2.76</v>
      </c>
      <c r="M2159" s="12">
        <v>86</v>
      </c>
    </row>
    <row r="2160" spans="1:13" x14ac:dyDescent="0.25">
      <c r="A2160">
        <v>447794</v>
      </c>
      <c r="B2160">
        <v>447367</v>
      </c>
      <c r="C2160" t="s">
        <v>50</v>
      </c>
      <c r="D2160" t="s">
        <v>125</v>
      </c>
      <c r="E2160">
        <v>20</v>
      </c>
      <c r="F2160" s="11">
        <v>25659158</v>
      </c>
      <c r="G2160" s="7" t="s">
        <v>170</v>
      </c>
      <c r="H2160" t="s">
        <v>153</v>
      </c>
      <c r="I2160" t="s">
        <v>153</v>
      </c>
      <c r="J2160" t="s">
        <v>18</v>
      </c>
      <c r="K2160" s="7" t="s">
        <v>148</v>
      </c>
      <c r="L2160">
        <v>2.76</v>
      </c>
      <c r="M2160" s="12">
        <v>913</v>
      </c>
    </row>
    <row r="2161" spans="1:13" x14ac:dyDescent="0.25">
      <c r="A2161">
        <v>447796</v>
      </c>
      <c r="B2161">
        <v>447367</v>
      </c>
      <c r="C2161" t="s">
        <v>50</v>
      </c>
      <c r="D2161" t="s">
        <v>125</v>
      </c>
      <c r="E2161">
        <v>20</v>
      </c>
      <c r="F2161" s="11">
        <v>16751205</v>
      </c>
      <c r="G2161" s="7" t="s">
        <v>165</v>
      </c>
      <c r="H2161" t="s">
        <v>153</v>
      </c>
      <c r="I2161" t="s">
        <v>153</v>
      </c>
      <c r="J2161" t="s">
        <v>18</v>
      </c>
      <c r="K2161" s="7" t="s">
        <v>148</v>
      </c>
      <c r="L2161">
        <v>2.76</v>
      </c>
      <c r="M2161" s="12">
        <v>-111</v>
      </c>
    </row>
    <row r="2162" spans="1:13" x14ac:dyDescent="0.25">
      <c r="A2162">
        <v>447798</v>
      </c>
      <c r="B2162">
        <v>447367</v>
      </c>
      <c r="C2162" t="s">
        <v>50</v>
      </c>
      <c r="D2162" t="s">
        <v>125</v>
      </c>
      <c r="E2162">
        <v>20</v>
      </c>
      <c r="F2162" s="11">
        <v>75012413</v>
      </c>
      <c r="G2162" s="7" t="s">
        <v>170</v>
      </c>
      <c r="H2162" t="s">
        <v>153</v>
      </c>
      <c r="I2162" t="s">
        <v>294</v>
      </c>
      <c r="J2162" t="s">
        <v>18</v>
      </c>
      <c r="K2162" s="7" t="s">
        <v>148</v>
      </c>
      <c r="L2162" t="s">
        <v>294</v>
      </c>
      <c r="M2162" t="s">
        <v>294</v>
      </c>
    </row>
    <row r="2163" spans="1:13" x14ac:dyDescent="0.25">
      <c r="A2163">
        <v>447799</v>
      </c>
      <c r="B2163">
        <v>447367</v>
      </c>
      <c r="C2163" t="s">
        <v>50</v>
      </c>
      <c r="D2163" t="s">
        <v>125</v>
      </c>
      <c r="E2163">
        <v>20</v>
      </c>
      <c r="F2163" s="11">
        <v>75012413</v>
      </c>
      <c r="G2163" s="7" t="s">
        <v>170</v>
      </c>
      <c r="H2163" t="s">
        <v>153</v>
      </c>
      <c r="I2163" t="s">
        <v>294</v>
      </c>
      <c r="J2163" t="s">
        <v>18</v>
      </c>
      <c r="K2163" s="7" t="s">
        <v>148</v>
      </c>
      <c r="L2163" t="s">
        <v>294</v>
      </c>
      <c r="M2163" t="s">
        <v>294</v>
      </c>
    </row>
    <row r="2164" spans="1:13" x14ac:dyDescent="0.25">
      <c r="A2164">
        <v>447932</v>
      </c>
      <c r="B2164">
        <v>447375</v>
      </c>
      <c r="C2164" t="s">
        <v>50</v>
      </c>
      <c r="D2164" t="s">
        <v>126</v>
      </c>
      <c r="E2164">
        <v>2</v>
      </c>
      <c r="F2164" s="11">
        <v>7789140082889</v>
      </c>
      <c r="G2164" s="7" t="s">
        <v>165</v>
      </c>
      <c r="H2164" t="s">
        <v>153</v>
      </c>
      <c r="I2164" t="s">
        <v>153</v>
      </c>
      <c r="J2164" t="s">
        <v>18</v>
      </c>
      <c r="K2164" s="7" t="s">
        <v>148</v>
      </c>
      <c r="L2164">
        <v>2.76</v>
      </c>
      <c r="M2164" s="12">
        <v>210</v>
      </c>
    </row>
    <row r="2165" spans="1:13" x14ac:dyDescent="0.25">
      <c r="A2165">
        <v>447934</v>
      </c>
      <c r="B2165">
        <v>447375</v>
      </c>
      <c r="C2165" t="s">
        <v>50</v>
      </c>
      <c r="D2165" t="s">
        <v>126</v>
      </c>
      <c r="E2165">
        <v>2</v>
      </c>
      <c r="F2165" s="11">
        <v>107338720</v>
      </c>
      <c r="G2165" s="7" t="s">
        <v>165</v>
      </c>
      <c r="H2165" t="s">
        <v>153</v>
      </c>
      <c r="I2165" t="s">
        <v>153</v>
      </c>
      <c r="J2165" t="s">
        <v>18</v>
      </c>
      <c r="K2165" s="7" t="s">
        <v>148</v>
      </c>
      <c r="L2165">
        <v>2.76</v>
      </c>
      <c r="M2165" s="12">
        <v>485</v>
      </c>
    </row>
    <row r="2166" spans="1:13" x14ac:dyDescent="0.25">
      <c r="A2166">
        <v>447940</v>
      </c>
      <c r="B2166">
        <v>447375</v>
      </c>
      <c r="C2166" t="s">
        <v>50</v>
      </c>
      <c r="D2166" t="s">
        <v>126</v>
      </c>
      <c r="E2166">
        <v>2</v>
      </c>
      <c r="F2166" s="11">
        <v>40405589</v>
      </c>
      <c r="G2166" s="7" t="s">
        <v>165</v>
      </c>
      <c r="H2166" t="s">
        <v>153</v>
      </c>
      <c r="I2166" t="s">
        <v>153</v>
      </c>
      <c r="J2166" t="s">
        <v>18</v>
      </c>
      <c r="K2166" s="7" t="s">
        <v>148</v>
      </c>
      <c r="L2166">
        <v>2.76</v>
      </c>
      <c r="M2166" s="12">
        <v>462</v>
      </c>
    </row>
    <row r="2167" spans="1:13" x14ac:dyDescent="0.25">
      <c r="A2167">
        <v>447942</v>
      </c>
      <c r="B2167">
        <v>447375</v>
      </c>
      <c r="C2167" t="s">
        <v>50</v>
      </c>
      <c r="D2167" t="s">
        <v>126</v>
      </c>
      <c r="E2167">
        <v>2</v>
      </c>
      <c r="F2167" s="11">
        <v>400600008</v>
      </c>
      <c r="G2167" s="7" t="s">
        <v>165</v>
      </c>
      <c r="H2167" t="s">
        <v>153</v>
      </c>
      <c r="I2167" t="s">
        <v>294</v>
      </c>
      <c r="J2167" t="s">
        <v>18</v>
      </c>
      <c r="K2167" s="7" t="s">
        <v>148</v>
      </c>
      <c r="L2167" t="s">
        <v>294</v>
      </c>
      <c r="M2167" t="s">
        <v>294</v>
      </c>
    </row>
    <row r="2168" spans="1:13" x14ac:dyDescent="0.25">
      <c r="A2168">
        <v>447944</v>
      </c>
      <c r="B2168">
        <v>447375</v>
      </c>
      <c r="C2168" t="s">
        <v>50</v>
      </c>
      <c r="D2168" t="s">
        <v>126</v>
      </c>
      <c r="E2168">
        <v>2</v>
      </c>
      <c r="F2168" s="11">
        <v>400600009</v>
      </c>
      <c r="G2168" s="7" t="s">
        <v>165</v>
      </c>
      <c r="H2168" t="s">
        <v>153</v>
      </c>
      <c r="I2168" t="s">
        <v>294</v>
      </c>
      <c r="J2168" t="s">
        <v>18</v>
      </c>
      <c r="K2168" s="7" t="s">
        <v>148</v>
      </c>
      <c r="L2168" t="s">
        <v>294</v>
      </c>
      <c r="M2168" t="s">
        <v>294</v>
      </c>
    </row>
    <row r="2169" spans="1:13" x14ac:dyDescent="0.25">
      <c r="A2169">
        <v>447946</v>
      </c>
      <c r="B2169">
        <v>447375</v>
      </c>
      <c r="C2169" t="s">
        <v>50</v>
      </c>
      <c r="D2169" t="s">
        <v>126</v>
      </c>
      <c r="E2169">
        <v>2</v>
      </c>
      <c r="F2169" s="11">
        <v>4825886</v>
      </c>
      <c r="G2169" s="7" t="s">
        <v>165</v>
      </c>
      <c r="H2169" t="s">
        <v>153</v>
      </c>
      <c r="I2169" t="s">
        <v>294</v>
      </c>
      <c r="J2169" t="s">
        <v>18</v>
      </c>
      <c r="K2169" s="7" t="s">
        <v>148</v>
      </c>
      <c r="L2169" t="s">
        <v>294</v>
      </c>
      <c r="M2169" t="s">
        <v>294</v>
      </c>
    </row>
    <row r="2170" spans="1:13" x14ac:dyDescent="0.25">
      <c r="A2170">
        <v>447948</v>
      </c>
      <c r="B2170">
        <v>447375</v>
      </c>
      <c r="C2170" t="s">
        <v>50</v>
      </c>
      <c r="D2170" t="s">
        <v>126</v>
      </c>
      <c r="E2170">
        <v>2</v>
      </c>
      <c r="F2170" s="11">
        <v>7721016847</v>
      </c>
      <c r="G2170" s="7" t="s">
        <v>165</v>
      </c>
      <c r="H2170" t="s">
        <v>153</v>
      </c>
      <c r="I2170" t="s">
        <v>294</v>
      </c>
      <c r="J2170" t="s">
        <v>18</v>
      </c>
      <c r="K2170" s="7" t="s">
        <v>148</v>
      </c>
      <c r="L2170" t="s">
        <v>294</v>
      </c>
      <c r="M2170" t="s">
        <v>294</v>
      </c>
    </row>
    <row r="2171" spans="1:13" x14ac:dyDescent="0.25">
      <c r="A2171">
        <v>447950</v>
      </c>
      <c r="B2171">
        <v>447376</v>
      </c>
      <c r="C2171" t="s">
        <v>50</v>
      </c>
      <c r="D2171" t="s">
        <v>126</v>
      </c>
      <c r="E2171">
        <v>7</v>
      </c>
      <c r="F2171" s="11">
        <v>471235</v>
      </c>
      <c r="G2171" s="7" t="s">
        <v>170</v>
      </c>
      <c r="H2171" t="s">
        <v>153</v>
      </c>
      <c r="I2171" t="s">
        <v>294</v>
      </c>
      <c r="J2171" t="s">
        <v>18</v>
      </c>
      <c r="K2171" s="7" t="s">
        <v>148</v>
      </c>
      <c r="L2171" t="s">
        <v>294</v>
      </c>
      <c r="M2171" t="s">
        <v>294</v>
      </c>
    </row>
    <row r="2172" spans="1:13" x14ac:dyDescent="0.25">
      <c r="A2172">
        <v>447951</v>
      </c>
      <c r="B2172">
        <v>447376</v>
      </c>
      <c r="C2172" t="s">
        <v>50</v>
      </c>
      <c r="D2172" t="s">
        <v>126</v>
      </c>
      <c r="E2172">
        <v>7</v>
      </c>
      <c r="F2172" s="11">
        <v>471235</v>
      </c>
      <c r="G2172" s="7" t="s">
        <v>170</v>
      </c>
      <c r="H2172" t="s">
        <v>153</v>
      </c>
      <c r="I2172" t="s">
        <v>294</v>
      </c>
      <c r="J2172" t="s">
        <v>18</v>
      </c>
      <c r="K2172" s="7" t="s">
        <v>148</v>
      </c>
      <c r="L2172" t="s">
        <v>294</v>
      </c>
      <c r="M2172" t="s">
        <v>294</v>
      </c>
    </row>
    <row r="2173" spans="1:13" x14ac:dyDescent="0.25">
      <c r="A2173">
        <v>447953</v>
      </c>
      <c r="B2173">
        <v>447376</v>
      </c>
      <c r="C2173" t="s">
        <v>50</v>
      </c>
      <c r="D2173" t="s">
        <v>126</v>
      </c>
      <c r="E2173">
        <v>7</v>
      </c>
      <c r="F2173" s="11">
        <v>23186305</v>
      </c>
      <c r="G2173" s="7" t="s">
        <v>165</v>
      </c>
      <c r="H2173" t="s">
        <v>153</v>
      </c>
      <c r="I2173" t="s">
        <v>294</v>
      </c>
      <c r="J2173" t="s">
        <v>18</v>
      </c>
      <c r="K2173" s="7" t="s">
        <v>148</v>
      </c>
      <c r="L2173" t="s">
        <v>294</v>
      </c>
      <c r="M2173" t="s">
        <v>294</v>
      </c>
    </row>
    <row r="2174" spans="1:13" x14ac:dyDescent="0.25">
      <c r="A2174">
        <v>447954</v>
      </c>
      <c r="B2174">
        <v>447376</v>
      </c>
      <c r="C2174" t="s">
        <v>50</v>
      </c>
      <c r="D2174" t="s">
        <v>126</v>
      </c>
      <c r="E2174">
        <v>7</v>
      </c>
      <c r="F2174" s="11">
        <v>446305</v>
      </c>
      <c r="G2174" s="7" t="s">
        <v>165</v>
      </c>
      <c r="H2174" t="s">
        <v>153</v>
      </c>
      <c r="I2174" t="s">
        <v>294</v>
      </c>
      <c r="J2174" t="s">
        <v>18</v>
      </c>
      <c r="K2174" s="7" t="s">
        <v>148</v>
      </c>
      <c r="L2174" t="s">
        <v>294</v>
      </c>
      <c r="M2174" t="s">
        <v>294</v>
      </c>
    </row>
    <row r="2175" spans="1:13" x14ac:dyDescent="0.25">
      <c r="A2175">
        <v>447957</v>
      </c>
      <c r="B2175">
        <v>447376</v>
      </c>
      <c r="C2175" t="s">
        <v>50</v>
      </c>
      <c r="D2175" t="s">
        <v>126</v>
      </c>
      <c r="E2175">
        <v>7</v>
      </c>
      <c r="F2175" s="11">
        <v>113383949</v>
      </c>
      <c r="G2175" s="7" t="s">
        <v>165</v>
      </c>
      <c r="H2175" t="s">
        <v>153</v>
      </c>
      <c r="I2175" t="s">
        <v>153</v>
      </c>
      <c r="J2175" t="s">
        <v>18</v>
      </c>
      <c r="K2175" s="7" t="s">
        <v>148</v>
      </c>
      <c r="L2175">
        <v>2.76</v>
      </c>
      <c r="M2175" s="12">
        <v>0</v>
      </c>
    </row>
    <row r="2176" spans="1:13" x14ac:dyDescent="0.25">
      <c r="A2176">
        <v>447959</v>
      </c>
      <c r="B2176">
        <v>447376</v>
      </c>
      <c r="C2176" t="s">
        <v>50</v>
      </c>
      <c r="D2176" t="s">
        <v>126</v>
      </c>
      <c r="E2176">
        <v>7</v>
      </c>
      <c r="F2176" s="11">
        <v>96130363</v>
      </c>
      <c r="G2176" s="7" t="s">
        <v>165</v>
      </c>
      <c r="H2176" t="s">
        <v>153</v>
      </c>
      <c r="I2176" t="s">
        <v>153</v>
      </c>
      <c r="J2176" t="s">
        <v>18</v>
      </c>
      <c r="K2176" s="7" t="s">
        <v>148</v>
      </c>
      <c r="L2176">
        <v>2.76</v>
      </c>
      <c r="M2176" s="12">
        <v>1</v>
      </c>
    </row>
    <row r="2177" spans="1:13" x14ac:dyDescent="0.25">
      <c r="A2177">
        <v>447961</v>
      </c>
      <c r="B2177">
        <v>447376</v>
      </c>
      <c r="C2177" t="s">
        <v>50</v>
      </c>
      <c r="D2177" t="s">
        <v>126</v>
      </c>
      <c r="E2177">
        <v>7</v>
      </c>
      <c r="F2177" s="11">
        <v>95382797</v>
      </c>
      <c r="G2177" s="7" t="s">
        <v>165</v>
      </c>
      <c r="H2177" t="s">
        <v>153</v>
      </c>
      <c r="I2177" t="s">
        <v>153</v>
      </c>
      <c r="J2177" t="s">
        <v>18</v>
      </c>
      <c r="K2177" s="7" t="s">
        <v>148</v>
      </c>
      <c r="L2177">
        <v>2.76</v>
      </c>
      <c r="M2177" s="12">
        <v>66</v>
      </c>
    </row>
    <row r="2178" spans="1:13" x14ac:dyDescent="0.25">
      <c r="A2178">
        <v>447963</v>
      </c>
      <c r="B2178">
        <v>447376</v>
      </c>
      <c r="C2178" t="s">
        <v>50</v>
      </c>
      <c r="D2178" t="s">
        <v>126</v>
      </c>
      <c r="E2178">
        <v>7</v>
      </c>
      <c r="F2178" s="11">
        <v>718561202972802</v>
      </c>
      <c r="G2178" s="7" t="s">
        <v>170</v>
      </c>
      <c r="H2178" t="s">
        <v>153</v>
      </c>
      <c r="I2178" t="s">
        <v>153</v>
      </c>
      <c r="J2178" t="s">
        <v>18</v>
      </c>
      <c r="K2178" s="7" t="s">
        <v>148</v>
      </c>
      <c r="L2178">
        <v>2.76</v>
      </c>
      <c r="M2178" s="12">
        <v>110</v>
      </c>
    </row>
    <row r="2179" spans="1:13" x14ac:dyDescent="0.25">
      <c r="A2179">
        <v>447964</v>
      </c>
      <c r="B2179">
        <v>447376</v>
      </c>
      <c r="C2179" t="s">
        <v>50</v>
      </c>
      <c r="D2179" t="s">
        <v>126</v>
      </c>
      <c r="E2179">
        <v>7</v>
      </c>
      <c r="F2179" s="11">
        <v>718561202972802</v>
      </c>
      <c r="G2179" s="7" t="s">
        <v>170</v>
      </c>
      <c r="H2179" t="s">
        <v>153</v>
      </c>
      <c r="I2179" t="s">
        <v>153</v>
      </c>
      <c r="J2179" t="s">
        <v>18</v>
      </c>
      <c r="K2179" s="7" t="s">
        <v>148</v>
      </c>
      <c r="L2179">
        <v>2.76</v>
      </c>
      <c r="M2179" s="12">
        <v>110</v>
      </c>
    </row>
    <row r="2180" spans="1:13" x14ac:dyDescent="0.25">
      <c r="A2180">
        <v>447966</v>
      </c>
      <c r="B2180">
        <v>447376</v>
      </c>
      <c r="C2180" t="s">
        <v>50</v>
      </c>
      <c r="D2180" t="s">
        <v>126</v>
      </c>
      <c r="E2180">
        <v>7</v>
      </c>
      <c r="F2180" s="11">
        <v>2695235</v>
      </c>
      <c r="G2180" s="7" t="s">
        <v>165</v>
      </c>
      <c r="H2180" t="s">
        <v>153</v>
      </c>
      <c r="I2180" t="s">
        <v>294</v>
      </c>
      <c r="J2180" t="s">
        <v>18</v>
      </c>
      <c r="K2180" s="7" t="s">
        <v>148</v>
      </c>
      <c r="L2180" t="s">
        <v>294</v>
      </c>
      <c r="M2180" t="s">
        <v>294</v>
      </c>
    </row>
    <row r="2181" spans="1:13" x14ac:dyDescent="0.25">
      <c r="A2181">
        <v>447968</v>
      </c>
      <c r="B2181">
        <v>447376</v>
      </c>
      <c r="C2181" t="s">
        <v>50</v>
      </c>
      <c r="D2181" t="s">
        <v>126</v>
      </c>
      <c r="E2181">
        <v>7</v>
      </c>
      <c r="F2181" s="11">
        <v>44796816859</v>
      </c>
      <c r="G2181" s="7" t="s">
        <v>165</v>
      </c>
      <c r="H2181" t="s">
        <v>153</v>
      </c>
      <c r="I2181" t="s">
        <v>153</v>
      </c>
      <c r="J2181" t="s">
        <v>18</v>
      </c>
      <c r="K2181" s="7" t="s">
        <v>148</v>
      </c>
      <c r="L2181">
        <v>2.76</v>
      </c>
      <c r="M2181" s="12">
        <v>1176</v>
      </c>
    </row>
    <row r="2182" spans="1:13" x14ac:dyDescent="0.25">
      <c r="A2182">
        <v>447969</v>
      </c>
      <c r="B2182">
        <v>447376</v>
      </c>
      <c r="C2182" t="s">
        <v>50</v>
      </c>
      <c r="D2182" t="s">
        <v>126</v>
      </c>
      <c r="E2182">
        <v>7</v>
      </c>
      <c r="F2182" s="11">
        <v>1190901</v>
      </c>
      <c r="G2182" s="7" t="s">
        <v>165</v>
      </c>
      <c r="H2182" t="s">
        <v>153</v>
      </c>
      <c r="I2182" t="s">
        <v>153</v>
      </c>
      <c r="J2182" t="s">
        <v>18</v>
      </c>
      <c r="K2182" s="7" t="s">
        <v>148</v>
      </c>
      <c r="L2182">
        <v>2.76</v>
      </c>
      <c r="M2182" s="12">
        <v>1160</v>
      </c>
    </row>
    <row r="2183" spans="1:13" x14ac:dyDescent="0.25">
      <c r="A2183">
        <v>448166</v>
      </c>
      <c r="B2183">
        <v>447388</v>
      </c>
      <c r="C2183" t="s">
        <v>50</v>
      </c>
      <c r="D2183" t="s">
        <v>127</v>
      </c>
      <c r="E2183">
        <v>28</v>
      </c>
      <c r="F2183" s="11">
        <v>58007555</v>
      </c>
      <c r="G2183" s="7" t="s">
        <v>165</v>
      </c>
      <c r="H2183" t="s">
        <v>153</v>
      </c>
      <c r="I2183" t="s">
        <v>294</v>
      </c>
      <c r="J2183" t="s">
        <v>18</v>
      </c>
      <c r="K2183" s="7" t="s">
        <v>148</v>
      </c>
      <c r="L2183" t="s">
        <v>294</v>
      </c>
      <c r="M2183" t="s">
        <v>294</v>
      </c>
    </row>
    <row r="2184" spans="1:13" x14ac:dyDescent="0.25">
      <c r="A2184">
        <v>448168</v>
      </c>
      <c r="B2184">
        <v>447388</v>
      </c>
      <c r="C2184" t="s">
        <v>50</v>
      </c>
      <c r="D2184" t="s">
        <v>127</v>
      </c>
      <c r="E2184">
        <v>28</v>
      </c>
      <c r="F2184" s="11" t="s">
        <v>252</v>
      </c>
      <c r="G2184" s="7" t="s">
        <v>165</v>
      </c>
      <c r="H2184" t="s">
        <v>153</v>
      </c>
      <c r="I2184" t="s">
        <v>153</v>
      </c>
      <c r="J2184" t="s">
        <v>18</v>
      </c>
      <c r="K2184" s="7" t="s">
        <v>148</v>
      </c>
      <c r="L2184">
        <v>2.76</v>
      </c>
      <c r="M2184" s="12">
        <v>167</v>
      </c>
    </row>
    <row r="2185" spans="1:13" x14ac:dyDescent="0.25">
      <c r="A2185">
        <v>448170</v>
      </c>
      <c r="B2185">
        <v>447388</v>
      </c>
      <c r="C2185" t="s">
        <v>50</v>
      </c>
      <c r="D2185" t="s">
        <v>127</v>
      </c>
      <c r="E2185">
        <v>28</v>
      </c>
      <c r="F2185" s="11">
        <v>649161002431254</v>
      </c>
      <c r="G2185" s="7" t="s">
        <v>165</v>
      </c>
      <c r="H2185" t="s">
        <v>153</v>
      </c>
      <c r="I2185" t="s">
        <v>153</v>
      </c>
      <c r="J2185" t="s">
        <v>18</v>
      </c>
      <c r="K2185" s="7" t="s">
        <v>148</v>
      </c>
      <c r="L2185">
        <v>2.76</v>
      </c>
      <c r="M2185" s="12">
        <v>185</v>
      </c>
    </row>
    <row r="2186" spans="1:13" x14ac:dyDescent="0.25">
      <c r="A2186">
        <v>448176</v>
      </c>
      <c r="B2186">
        <v>447388</v>
      </c>
      <c r="C2186" t="s">
        <v>50</v>
      </c>
      <c r="D2186" t="s">
        <v>127</v>
      </c>
      <c r="E2186">
        <v>28</v>
      </c>
      <c r="F2186" s="11">
        <v>15017700</v>
      </c>
      <c r="G2186" s="7" t="s">
        <v>165</v>
      </c>
      <c r="H2186" t="s">
        <v>153</v>
      </c>
      <c r="I2186" t="s">
        <v>294</v>
      </c>
      <c r="J2186" t="s">
        <v>18</v>
      </c>
      <c r="K2186" s="7" t="s">
        <v>148</v>
      </c>
      <c r="L2186" t="s">
        <v>294</v>
      </c>
      <c r="M2186" t="s">
        <v>294</v>
      </c>
    </row>
    <row r="2187" spans="1:13" x14ac:dyDescent="0.25">
      <c r="A2187">
        <v>448178</v>
      </c>
      <c r="B2187">
        <v>447388</v>
      </c>
      <c r="C2187" t="s">
        <v>50</v>
      </c>
      <c r="D2187" t="s">
        <v>127</v>
      </c>
      <c r="E2187">
        <v>28</v>
      </c>
      <c r="F2187" s="11">
        <v>603570409714538</v>
      </c>
      <c r="G2187" s="7" t="s">
        <v>165</v>
      </c>
      <c r="H2187" t="s">
        <v>153</v>
      </c>
      <c r="I2187" t="s">
        <v>294</v>
      </c>
      <c r="J2187" t="s">
        <v>18</v>
      </c>
      <c r="K2187" s="7" t="s">
        <v>148</v>
      </c>
      <c r="L2187" t="s">
        <v>294</v>
      </c>
      <c r="M2187" t="s">
        <v>294</v>
      </c>
    </row>
    <row r="2188" spans="1:13" x14ac:dyDescent="0.25">
      <c r="A2188">
        <v>448180</v>
      </c>
      <c r="B2188">
        <v>447388</v>
      </c>
      <c r="C2188" t="s">
        <v>50</v>
      </c>
      <c r="D2188" t="s">
        <v>127</v>
      </c>
      <c r="E2188">
        <v>28</v>
      </c>
      <c r="F2188" s="11">
        <v>2172223</v>
      </c>
      <c r="G2188" s="7" t="s">
        <v>165</v>
      </c>
      <c r="H2188" t="s">
        <v>153</v>
      </c>
      <c r="I2188" t="s">
        <v>153</v>
      </c>
      <c r="J2188" t="s">
        <v>18</v>
      </c>
      <c r="K2188" s="7" t="s">
        <v>148</v>
      </c>
      <c r="L2188">
        <v>2.76</v>
      </c>
      <c r="M2188" s="12">
        <v>250</v>
      </c>
    </row>
    <row r="2189" spans="1:13" x14ac:dyDescent="0.25">
      <c r="A2189">
        <v>448341</v>
      </c>
      <c r="B2189">
        <v>447397</v>
      </c>
      <c r="C2189" t="s">
        <v>50</v>
      </c>
      <c r="D2189" t="s">
        <v>128</v>
      </c>
      <c r="E2189">
        <v>45</v>
      </c>
      <c r="F2189" s="11">
        <v>112070</v>
      </c>
      <c r="G2189" s="7" t="s">
        <v>170</v>
      </c>
      <c r="H2189" t="s">
        <v>153</v>
      </c>
      <c r="I2189" t="s">
        <v>153</v>
      </c>
      <c r="J2189" t="s">
        <v>18</v>
      </c>
      <c r="K2189" s="7" t="s">
        <v>148</v>
      </c>
      <c r="L2189">
        <v>2.76</v>
      </c>
      <c r="M2189" s="12">
        <v>111</v>
      </c>
    </row>
    <row r="2190" spans="1:13" x14ac:dyDescent="0.25">
      <c r="A2190">
        <v>448342</v>
      </c>
      <c r="B2190">
        <v>447397</v>
      </c>
      <c r="C2190" t="s">
        <v>50</v>
      </c>
      <c r="D2190" t="s">
        <v>128</v>
      </c>
      <c r="E2190">
        <v>45</v>
      </c>
      <c r="F2190" s="11">
        <v>112070</v>
      </c>
      <c r="G2190" s="7" t="s">
        <v>170</v>
      </c>
      <c r="H2190" t="s">
        <v>153</v>
      </c>
      <c r="I2190" t="s">
        <v>153</v>
      </c>
      <c r="J2190" t="s">
        <v>18</v>
      </c>
      <c r="K2190" s="7" t="s">
        <v>148</v>
      </c>
      <c r="L2190">
        <v>2.76</v>
      </c>
      <c r="M2190" s="12">
        <v>111</v>
      </c>
    </row>
    <row r="2191" spans="1:13" x14ac:dyDescent="0.25">
      <c r="A2191">
        <v>448349</v>
      </c>
      <c r="B2191">
        <v>447397</v>
      </c>
      <c r="C2191" t="s">
        <v>50</v>
      </c>
      <c r="D2191" t="s">
        <v>128</v>
      </c>
      <c r="E2191">
        <v>45</v>
      </c>
      <c r="F2191" s="11" t="s">
        <v>253</v>
      </c>
      <c r="G2191" s="7" t="s">
        <v>170</v>
      </c>
      <c r="H2191" t="s">
        <v>153</v>
      </c>
      <c r="I2191" t="s">
        <v>294</v>
      </c>
      <c r="J2191" t="s">
        <v>18</v>
      </c>
      <c r="K2191" s="7" t="s">
        <v>148</v>
      </c>
      <c r="L2191" t="s">
        <v>294</v>
      </c>
      <c r="M2191" t="s">
        <v>294</v>
      </c>
    </row>
    <row r="2192" spans="1:13" x14ac:dyDescent="0.25">
      <c r="A2192">
        <v>448351</v>
      </c>
      <c r="B2192">
        <v>447397</v>
      </c>
      <c r="C2192" t="s">
        <v>50</v>
      </c>
      <c r="D2192" t="s">
        <v>128</v>
      </c>
      <c r="E2192">
        <v>45</v>
      </c>
      <c r="F2192" s="11">
        <v>1082772</v>
      </c>
      <c r="G2192" s="7" t="s">
        <v>170</v>
      </c>
      <c r="H2192" t="s">
        <v>153</v>
      </c>
      <c r="I2192" t="s">
        <v>153</v>
      </c>
      <c r="J2192" t="s">
        <v>18</v>
      </c>
      <c r="K2192" s="7" t="s">
        <v>148</v>
      </c>
      <c r="L2192">
        <v>2.76</v>
      </c>
      <c r="M2192" s="12">
        <v>510</v>
      </c>
    </row>
    <row r="2193" spans="1:13" x14ac:dyDescent="0.25">
      <c r="A2193">
        <v>448354</v>
      </c>
      <c r="B2193">
        <v>447397</v>
      </c>
      <c r="C2193" t="s">
        <v>50</v>
      </c>
      <c r="D2193" t="s">
        <v>128</v>
      </c>
      <c r="E2193">
        <v>45</v>
      </c>
      <c r="F2193" s="11" t="s">
        <v>253</v>
      </c>
      <c r="G2193" s="7" t="s">
        <v>170</v>
      </c>
      <c r="H2193" t="s">
        <v>153</v>
      </c>
      <c r="I2193" t="s">
        <v>294</v>
      </c>
      <c r="J2193" t="s">
        <v>18</v>
      </c>
      <c r="K2193" s="7" t="s">
        <v>148</v>
      </c>
      <c r="L2193" t="s">
        <v>294</v>
      </c>
      <c r="M2193" t="s">
        <v>294</v>
      </c>
    </row>
    <row r="2194" spans="1:13" x14ac:dyDescent="0.25">
      <c r="A2194">
        <v>448359</v>
      </c>
      <c r="B2194">
        <v>447397</v>
      </c>
      <c r="C2194" t="s">
        <v>50</v>
      </c>
      <c r="D2194" t="s">
        <v>128</v>
      </c>
      <c r="E2194">
        <v>45</v>
      </c>
      <c r="F2194" s="11">
        <v>2809545769</v>
      </c>
      <c r="G2194" s="7" t="s">
        <v>170</v>
      </c>
      <c r="H2194" t="s">
        <v>153</v>
      </c>
      <c r="I2194" t="s">
        <v>153</v>
      </c>
      <c r="J2194" t="s">
        <v>18</v>
      </c>
      <c r="K2194" s="7" t="s">
        <v>148</v>
      </c>
      <c r="L2194">
        <v>2.76</v>
      </c>
      <c r="M2194" s="12">
        <v>394</v>
      </c>
    </row>
    <row r="2195" spans="1:13" x14ac:dyDescent="0.25">
      <c r="A2195">
        <v>448360</v>
      </c>
      <c r="B2195">
        <v>447397</v>
      </c>
      <c r="C2195" t="s">
        <v>50</v>
      </c>
      <c r="D2195" t="s">
        <v>128</v>
      </c>
      <c r="E2195">
        <v>45</v>
      </c>
      <c r="F2195" s="11">
        <v>2809545769</v>
      </c>
      <c r="G2195" s="7" t="s">
        <v>170</v>
      </c>
      <c r="H2195" t="s">
        <v>153</v>
      </c>
      <c r="I2195" t="s">
        <v>153</v>
      </c>
      <c r="J2195" t="s">
        <v>18</v>
      </c>
      <c r="K2195" s="7" t="s">
        <v>148</v>
      </c>
      <c r="L2195">
        <v>2.76</v>
      </c>
      <c r="M2195" s="12">
        <v>394</v>
      </c>
    </row>
    <row r="2196" spans="1:13" x14ac:dyDescent="0.25">
      <c r="A2196">
        <v>448361</v>
      </c>
      <c r="B2196">
        <v>447397</v>
      </c>
      <c r="C2196" t="s">
        <v>50</v>
      </c>
      <c r="D2196" t="s">
        <v>128</v>
      </c>
      <c r="E2196">
        <v>45</v>
      </c>
      <c r="F2196" s="11">
        <v>1082772</v>
      </c>
      <c r="G2196" s="7" t="s">
        <v>170</v>
      </c>
      <c r="H2196" t="s">
        <v>153</v>
      </c>
      <c r="I2196" t="s">
        <v>153</v>
      </c>
      <c r="J2196" t="s">
        <v>18</v>
      </c>
      <c r="K2196" s="7" t="s">
        <v>148</v>
      </c>
      <c r="L2196">
        <v>2.76</v>
      </c>
      <c r="M2196" s="12">
        <v>510</v>
      </c>
    </row>
    <row r="2197" spans="1:13" x14ac:dyDescent="0.25">
      <c r="A2197">
        <v>448635</v>
      </c>
      <c r="B2197">
        <v>447414</v>
      </c>
      <c r="C2197" t="s">
        <v>50</v>
      </c>
      <c r="D2197" t="s">
        <v>107</v>
      </c>
      <c r="E2197">
        <v>12</v>
      </c>
      <c r="F2197" s="11">
        <v>3502357583</v>
      </c>
      <c r="G2197" s="7" t="s">
        <v>170</v>
      </c>
      <c r="H2197" t="s">
        <v>153</v>
      </c>
      <c r="I2197" t="s">
        <v>294</v>
      </c>
      <c r="J2197" t="s">
        <v>18</v>
      </c>
      <c r="K2197" s="7" t="s">
        <v>148</v>
      </c>
      <c r="L2197" t="s">
        <v>294</v>
      </c>
      <c r="M2197" t="s">
        <v>294</v>
      </c>
    </row>
    <row r="2198" spans="1:13" x14ac:dyDescent="0.25">
      <c r="A2198">
        <v>448636</v>
      </c>
      <c r="B2198">
        <v>447414</v>
      </c>
      <c r="C2198" t="s">
        <v>50</v>
      </c>
      <c r="D2198" t="s">
        <v>107</v>
      </c>
      <c r="E2198">
        <v>12</v>
      </c>
      <c r="F2198" s="11">
        <v>3502357583</v>
      </c>
      <c r="G2198" s="7" t="s">
        <v>170</v>
      </c>
      <c r="H2198" t="s">
        <v>153</v>
      </c>
      <c r="I2198" t="s">
        <v>294</v>
      </c>
      <c r="J2198" t="s">
        <v>18</v>
      </c>
      <c r="K2198" s="7" t="s">
        <v>148</v>
      </c>
      <c r="L2198" t="s">
        <v>294</v>
      </c>
      <c r="M2198" t="s">
        <v>294</v>
      </c>
    </row>
    <row r="2199" spans="1:13" x14ac:dyDescent="0.25">
      <c r="A2199">
        <v>448640</v>
      </c>
      <c r="B2199">
        <v>447414</v>
      </c>
      <c r="C2199" t="s">
        <v>50</v>
      </c>
      <c r="D2199" t="s">
        <v>107</v>
      </c>
      <c r="E2199">
        <v>12</v>
      </c>
      <c r="F2199" s="11">
        <v>437456</v>
      </c>
      <c r="G2199" s="7" t="s">
        <v>165</v>
      </c>
      <c r="H2199" t="s">
        <v>153</v>
      </c>
      <c r="I2199" t="s">
        <v>153</v>
      </c>
      <c r="J2199" t="s">
        <v>18</v>
      </c>
      <c r="K2199" s="7" t="s">
        <v>148</v>
      </c>
      <c r="L2199">
        <v>2.76</v>
      </c>
      <c r="M2199" s="12">
        <v>121</v>
      </c>
    </row>
    <row r="2200" spans="1:13" x14ac:dyDescent="0.25">
      <c r="A2200">
        <v>448642</v>
      </c>
      <c r="B2200">
        <v>447414</v>
      </c>
      <c r="C2200" t="s">
        <v>50</v>
      </c>
      <c r="D2200" t="s">
        <v>107</v>
      </c>
      <c r="E2200">
        <v>12</v>
      </c>
      <c r="F2200" s="11">
        <v>44864217281</v>
      </c>
      <c r="G2200" s="7" t="s">
        <v>165</v>
      </c>
      <c r="H2200" t="s">
        <v>153</v>
      </c>
      <c r="I2200" t="s">
        <v>294</v>
      </c>
      <c r="J2200" t="s">
        <v>18</v>
      </c>
      <c r="K2200" s="7" t="s">
        <v>148</v>
      </c>
      <c r="L2200" t="s">
        <v>294</v>
      </c>
      <c r="M2200" t="s">
        <v>294</v>
      </c>
    </row>
    <row r="2201" spans="1:13" x14ac:dyDescent="0.25">
      <c r="A2201">
        <v>448644</v>
      </c>
      <c r="B2201">
        <v>447414</v>
      </c>
      <c r="C2201" t="s">
        <v>50</v>
      </c>
      <c r="D2201" t="s">
        <v>107</v>
      </c>
      <c r="E2201">
        <v>12</v>
      </c>
      <c r="F2201" s="11">
        <v>300703516</v>
      </c>
      <c r="G2201" s="7" t="s">
        <v>165</v>
      </c>
      <c r="H2201" t="s">
        <v>153</v>
      </c>
      <c r="I2201" t="s">
        <v>294</v>
      </c>
      <c r="J2201" t="s">
        <v>18</v>
      </c>
      <c r="K2201" s="7" t="s">
        <v>148</v>
      </c>
      <c r="L2201" t="s">
        <v>294</v>
      </c>
      <c r="M2201" t="s">
        <v>294</v>
      </c>
    </row>
    <row r="2202" spans="1:13" x14ac:dyDescent="0.25">
      <c r="A2202">
        <v>448646</v>
      </c>
      <c r="B2202">
        <v>447414</v>
      </c>
      <c r="C2202" t="s">
        <v>50</v>
      </c>
      <c r="D2202" t="s">
        <v>107</v>
      </c>
      <c r="E2202">
        <v>12</v>
      </c>
      <c r="F2202" s="11">
        <v>2821685800</v>
      </c>
      <c r="G2202" s="7" t="s">
        <v>170</v>
      </c>
      <c r="H2202" t="s">
        <v>153</v>
      </c>
      <c r="I2202" t="s">
        <v>294</v>
      </c>
      <c r="J2202" t="s">
        <v>18</v>
      </c>
      <c r="K2202" s="7" t="s">
        <v>148</v>
      </c>
      <c r="L2202" t="s">
        <v>294</v>
      </c>
      <c r="M2202" t="s">
        <v>294</v>
      </c>
    </row>
    <row r="2203" spans="1:13" x14ac:dyDescent="0.25">
      <c r="A2203">
        <v>448647</v>
      </c>
      <c r="B2203">
        <v>447414</v>
      </c>
      <c r="C2203" t="s">
        <v>50</v>
      </c>
      <c r="D2203" t="s">
        <v>107</v>
      </c>
      <c r="E2203">
        <v>12</v>
      </c>
      <c r="F2203" s="11">
        <v>2821685800</v>
      </c>
      <c r="G2203" s="7" t="s">
        <v>170</v>
      </c>
      <c r="H2203" t="s">
        <v>153</v>
      </c>
      <c r="I2203" t="s">
        <v>294</v>
      </c>
      <c r="J2203" t="s">
        <v>18</v>
      </c>
      <c r="K2203" s="7" t="s">
        <v>148</v>
      </c>
      <c r="L2203" t="s">
        <v>294</v>
      </c>
      <c r="M2203" t="s">
        <v>294</v>
      </c>
    </row>
    <row r="2204" spans="1:13" x14ac:dyDescent="0.25">
      <c r="A2204">
        <v>448649</v>
      </c>
      <c r="B2204">
        <v>447414</v>
      </c>
      <c r="C2204" t="s">
        <v>50</v>
      </c>
      <c r="D2204" t="s">
        <v>107</v>
      </c>
      <c r="E2204">
        <v>12</v>
      </c>
      <c r="F2204" s="11">
        <v>232584</v>
      </c>
      <c r="G2204" s="7" t="s">
        <v>165</v>
      </c>
      <c r="H2204" t="s">
        <v>153</v>
      </c>
      <c r="I2204" t="s">
        <v>153</v>
      </c>
      <c r="J2204" t="s">
        <v>18</v>
      </c>
      <c r="K2204" s="7" t="s">
        <v>148</v>
      </c>
      <c r="L2204">
        <v>2.76</v>
      </c>
      <c r="M2204" s="12">
        <v>57</v>
      </c>
    </row>
    <row r="2205" spans="1:13" x14ac:dyDescent="0.25">
      <c r="A2205">
        <v>448659</v>
      </c>
      <c r="B2205">
        <v>447415</v>
      </c>
      <c r="C2205" t="s">
        <v>50</v>
      </c>
      <c r="D2205" t="s">
        <v>107</v>
      </c>
      <c r="E2205">
        <v>6</v>
      </c>
      <c r="F2205" s="11">
        <v>1729262</v>
      </c>
      <c r="G2205" s="7" t="s">
        <v>165</v>
      </c>
      <c r="H2205" t="s">
        <v>153</v>
      </c>
      <c r="I2205" t="s">
        <v>153</v>
      </c>
      <c r="J2205" t="s">
        <v>18</v>
      </c>
      <c r="K2205" s="7" t="s">
        <v>148</v>
      </c>
      <c r="L2205">
        <v>2.76</v>
      </c>
      <c r="M2205" s="12">
        <v>5</v>
      </c>
    </row>
    <row r="2206" spans="1:13" x14ac:dyDescent="0.25">
      <c r="A2206">
        <v>448661</v>
      </c>
      <c r="B2206">
        <v>447415</v>
      </c>
      <c r="C2206" t="s">
        <v>50</v>
      </c>
      <c r="D2206" t="s">
        <v>107</v>
      </c>
      <c r="E2206">
        <v>6</v>
      </c>
      <c r="F2206" s="11">
        <v>300703444</v>
      </c>
      <c r="G2206" s="7" t="s">
        <v>165</v>
      </c>
      <c r="H2206" t="s">
        <v>153</v>
      </c>
      <c r="I2206" t="s">
        <v>153</v>
      </c>
      <c r="J2206" t="s">
        <v>18</v>
      </c>
      <c r="K2206" s="7" t="s">
        <v>148</v>
      </c>
      <c r="L2206">
        <v>2.76</v>
      </c>
      <c r="M2206" s="12">
        <v>350</v>
      </c>
    </row>
    <row r="2207" spans="1:13" x14ac:dyDescent="0.25">
      <c r="A2207">
        <v>448663</v>
      </c>
      <c r="B2207">
        <v>447415</v>
      </c>
      <c r="C2207" t="s">
        <v>50</v>
      </c>
      <c r="D2207" t="s">
        <v>107</v>
      </c>
      <c r="E2207">
        <v>6</v>
      </c>
      <c r="F2207" s="11">
        <v>300703446</v>
      </c>
      <c r="G2207" s="7" t="s">
        <v>165</v>
      </c>
      <c r="H2207" t="s">
        <v>153</v>
      </c>
      <c r="I2207" t="s">
        <v>153</v>
      </c>
      <c r="J2207" t="s">
        <v>18</v>
      </c>
      <c r="K2207" s="7" t="s">
        <v>148</v>
      </c>
      <c r="L2207">
        <v>2.76</v>
      </c>
      <c r="M2207" s="12">
        <v>258</v>
      </c>
    </row>
    <row r="2208" spans="1:13" x14ac:dyDescent="0.25">
      <c r="A2208">
        <v>448667</v>
      </c>
      <c r="B2208">
        <v>447415</v>
      </c>
      <c r="C2208" t="s">
        <v>50</v>
      </c>
      <c r="D2208" t="s">
        <v>107</v>
      </c>
      <c r="E2208">
        <v>6</v>
      </c>
      <c r="F2208" s="11">
        <v>300703447</v>
      </c>
      <c r="G2208" s="7" t="s">
        <v>165</v>
      </c>
      <c r="H2208" t="s">
        <v>153</v>
      </c>
      <c r="I2208" t="s">
        <v>294</v>
      </c>
      <c r="J2208" t="s">
        <v>18</v>
      </c>
      <c r="K2208" s="7" t="s">
        <v>148</v>
      </c>
      <c r="L2208" t="s">
        <v>294</v>
      </c>
      <c r="M2208" t="s">
        <v>294</v>
      </c>
    </row>
    <row r="2209" spans="1:13" x14ac:dyDescent="0.25">
      <c r="A2209">
        <v>448669</v>
      </c>
      <c r="B2209">
        <v>447415</v>
      </c>
      <c r="C2209" t="s">
        <v>50</v>
      </c>
      <c r="D2209" t="s">
        <v>107</v>
      </c>
      <c r="E2209">
        <v>6</v>
      </c>
      <c r="F2209" s="11">
        <v>2834605864</v>
      </c>
      <c r="G2209" s="7" t="s">
        <v>170</v>
      </c>
      <c r="H2209" t="s">
        <v>153</v>
      </c>
      <c r="I2209" t="s">
        <v>153</v>
      </c>
      <c r="J2209" t="s">
        <v>18</v>
      </c>
      <c r="K2209" s="7" t="s">
        <v>148</v>
      </c>
      <c r="L2209">
        <v>2.76</v>
      </c>
      <c r="M2209" s="12">
        <v>119</v>
      </c>
    </row>
    <row r="2210" spans="1:13" x14ac:dyDescent="0.25">
      <c r="A2210">
        <v>448670</v>
      </c>
      <c r="B2210">
        <v>447415</v>
      </c>
      <c r="C2210" t="s">
        <v>50</v>
      </c>
      <c r="D2210" t="s">
        <v>107</v>
      </c>
      <c r="E2210">
        <v>6</v>
      </c>
      <c r="F2210" s="11">
        <v>2834605864</v>
      </c>
      <c r="G2210" s="7" t="s">
        <v>170</v>
      </c>
      <c r="H2210" t="s">
        <v>153</v>
      </c>
      <c r="I2210" t="s">
        <v>153</v>
      </c>
      <c r="J2210" t="s">
        <v>18</v>
      </c>
      <c r="K2210" s="7" t="s">
        <v>148</v>
      </c>
      <c r="L2210">
        <v>2.76</v>
      </c>
      <c r="M2210" s="12">
        <v>119</v>
      </c>
    </row>
    <row r="2211" spans="1:13" x14ac:dyDescent="0.25">
      <c r="A2211">
        <v>448672</v>
      </c>
      <c r="B2211">
        <v>447415</v>
      </c>
      <c r="C2211" t="s">
        <v>50</v>
      </c>
      <c r="D2211" t="s">
        <v>107</v>
      </c>
      <c r="E2211">
        <v>6</v>
      </c>
      <c r="F2211" s="11">
        <v>300703450</v>
      </c>
      <c r="G2211" s="7" t="s">
        <v>165</v>
      </c>
      <c r="H2211" t="s">
        <v>153</v>
      </c>
      <c r="I2211" t="s">
        <v>153</v>
      </c>
      <c r="J2211" t="s">
        <v>18</v>
      </c>
      <c r="K2211" s="7" t="s">
        <v>148</v>
      </c>
      <c r="L2211">
        <v>2.76</v>
      </c>
      <c r="M2211" s="12">
        <v>55</v>
      </c>
    </row>
    <row r="2212" spans="1:13" x14ac:dyDescent="0.25">
      <c r="A2212">
        <v>448715</v>
      </c>
      <c r="B2212">
        <v>447419</v>
      </c>
      <c r="C2212" t="s">
        <v>50</v>
      </c>
      <c r="D2212" t="s">
        <v>118</v>
      </c>
      <c r="E2212">
        <v>15</v>
      </c>
      <c r="F2212" s="11">
        <v>126276476</v>
      </c>
      <c r="G2212" s="7" t="s">
        <v>165</v>
      </c>
      <c r="H2212" t="s">
        <v>153</v>
      </c>
      <c r="I2212" t="s">
        <v>153</v>
      </c>
      <c r="J2212" t="s">
        <v>18</v>
      </c>
      <c r="K2212" s="7" t="s">
        <v>148</v>
      </c>
      <c r="L2212">
        <v>2.76</v>
      </c>
      <c r="M2212" s="12">
        <v>208</v>
      </c>
    </row>
    <row r="2213" spans="1:13" x14ac:dyDescent="0.25">
      <c r="A2213">
        <v>448723</v>
      </c>
      <c r="B2213">
        <v>447419</v>
      </c>
      <c r="C2213" t="s">
        <v>50</v>
      </c>
      <c r="D2213" t="s">
        <v>118</v>
      </c>
      <c r="E2213">
        <v>15</v>
      </c>
      <c r="F2213" s="11">
        <v>400600346</v>
      </c>
      <c r="G2213" s="7" t="s">
        <v>165</v>
      </c>
      <c r="H2213" t="s">
        <v>153</v>
      </c>
      <c r="I2213" t="s">
        <v>294</v>
      </c>
      <c r="J2213" t="s">
        <v>18</v>
      </c>
      <c r="K2213" s="7" t="s">
        <v>148</v>
      </c>
      <c r="L2213" t="s">
        <v>294</v>
      </c>
      <c r="M2213" t="s">
        <v>294</v>
      </c>
    </row>
    <row r="2214" spans="1:13" x14ac:dyDescent="0.25">
      <c r="A2214">
        <v>448728</v>
      </c>
      <c r="B2214">
        <v>447419</v>
      </c>
      <c r="C2214" t="s">
        <v>50</v>
      </c>
      <c r="D2214" t="s">
        <v>118</v>
      </c>
      <c r="E2214">
        <v>15</v>
      </c>
      <c r="F2214" s="11">
        <v>59282048</v>
      </c>
      <c r="G2214" s="7" t="s">
        <v>170</v>
      </c>
      <c r="H2214" t="s">
        <v>153</v>
      </c>
      <c r="I2214" t="s">
        <v>153</v>
      </c>
      <c r="J2214" t="s">
        <v>18</v>
      </c>
      <c r="K2214" s="7" t="s">
        <v>148</v>
      </c>
      <c r="L2214">
        <v>2.76</v>
      </c>
      <c r="M2214" s="12">
        <v>111</v>
      </c>
    </row>
    <row r="2215" spans="1:13" x14ac:dyDescent="0.25">
      <c r="A2215">
        <v>448729</v>
      </c>
      <c r="B2215">
        <v>447419</v>
      </c>
      <c r="C2215" t="s">
        <v>50</v>
      </c>
      <c r="D2215" t="s">
        <v>118</v>
      </c>
      <c r="E2215">
        <v>15</v>
      </c>
      <c r="F2215" s="11">
        <v>59282048</v>
      </c>
      <c r="G2215" s="7" t="s">
        <v>170</v>
      </c>
      <c r="H2215" t="s">
        <v>153</v>
      </c>
      <c r="I2215" t="s">
        <v>153</v>
      </c>
      <c r="J2215" t="s">
        <v>18</v>
      </c>
      <c r="K2215" s="7" t="s">
        <v>148</v>
      </c>
      <c r="L2215">
        <v>2.76</v>
      </c>
      <c r="M2215" s="12">
        <v>111</v>
      </c>
    </row>
    <row r="2216" spans="1:13" x14ac:dyDescent="0.25">
      <c r="A2216">
        <v>448774</v>
      </c>
      <c r="B2216">
        <v>447423</v>
      </c>
      <c r="C2216" t="s">
        <v>50</v>
      </c>
      <c r="D2216" t="s">
        <v>118</v>
      </c>
      <c r="E2216">
        <v>21</v>
      </c>
      <c r="F2216" s="11">
        <v>91518512</v>
      </c>
      <c r="G2216" s="7" t="s">
        <v>170</v>
      </c>
      <c r="H2216" t="s">
        <v>153</v>
      </c>
      <c r="I2216" t="s">
        <v>294</v>
      </c>
      <c r="J2216" t="s">
        <v>18</v>
      </c>
      <c r="K2216" s="7" t="s">
        <v>148</v>
      </c>
      <c r="L2216" t="s">
        <v>294</v>
      </c>
      <c r="M2216" t="s">
        <v>294</v>
      </c>
    </row>
    <row r="2217" spans="1:13" x14ac:dyDescent="0.25">
      <c r="A2217">
        <v>448775</v>
      </c>
      <c r="B2217">
        <v>447423</v>
      </c>
      <c r="C2217" t="s">
        <v>50</v>
      </c>
      <c r="D2217" t="s">
        <v>118</v>
      </c>
      <c r="E2217">
        <v>21</v>
      </c>
      <c r="F2217" s="11">
        <v>91518512</v>
      </c>
      <c r="G2217" s="7" t="s">
        <v>170</v>
      </c>
      <c r="H2217" t="s">
        <v>153</v>
      </c>
      <c r="I2217" t="s">
        <v>294</v>
      </c>
      <c r="J2217" t="s">
        <v>18</v>
      </c>
      <c r="K2217" s="7" t="s">
        <v>148</v>
      </c>
      <c r="L2217" t="s">
        <v>294</v>
      </c>
      <c r="M2217" t="s">
        <v>294</v>
      </c>
    </row>
    <row r="2218" spans="1:13" x14ac:dyDescent="0.25">
      <c r="A2218">
        <v>448780</v>
      </c>
      <c r="B2218">
        <v>447423</v>
      </c>
      <c r="C2218" t="s">
        <v>50</v>
      </c>
      <c r="D2218" t="s">
        <v>118</v>
      </c>
      <c r="E2218">
        <v>21</v>
      </c>
      <c r="F2218" s="11">
        <v>400600394</v>
      </c>
      <c r="G2218" s="7" t="s">
        <v>165</v>
      </c>
      <c r="H2218" t="s">
        <v>153</v>
      </c>
      <c r="I2218" t="s">
        <v>153</v>
      </c>
      <c r="J2218" t="s">
        <v>18</v>
      </c>
      <c r="K2218" s="7" t="s">
        <v>148</v>
      </c>
      <c r="L2218">
        <v>2.76</v>
      </c>
      <c r="M2218" s="12">
        <v>216</v>
      </c>
    </row>
    <row r="2219" spans="1:13" x14ac:dyDescent="0.25">
      <c r="A2219">
        <v>448784</v>
      </c>
      <c r="B2219">
        <v>447424</v>
      </c>
      <c r="C2219" t="s">
        <v>50</v>
      </c>
      <c r="D2219" t="s">
        <v>118</v>
      </c>
      <c r="E2219">
        <v>3</v>
      </c>
      <c r="F2219" s="11">
        <v>5487317362</v>
      </c>
      <c r="G2219" s="7" t="s">
        <v>165</v>
      </c>
      <c r="H2219" t="s">
        <v>153</v>
      </c>
      <c r="I2219" t="s">
        <v>153</v>
      </c>
      <c r="J2219" t="s">
        <v>18</v>
      </c>
      <c r="K2219" s="7" t="s">
        <v>148</v>
      </c>
      <c r="L2219">
        <v>2.76</v>
      </c>
      <c r="M2219" s="12">
        <v>246</v>
      </c>
    </row>
    <row r="2220" spans="1:13" x14ac:dyDescent="0.25">
      <c r="A2220">
        <v>448786</v>
      </c>
      <c r="B2220">
        <v>447424</v>
      </c>
      <c r="C2220" t="s">
        <v>50</v>
      </c>
      <c r="D2220" t="s">
        <v>118</v>
      </c>
      <c r="E2220">
        <v>3</v>
      </c>
      <c r="F2220" s="11">
        <v>1736332</v>
      </c>
      <c r="G2220" s="7" t="s">
        <v>165</v>
      </c>
      <c r="H2220" t="s">
        <v>153</v>
      </c>
      <c r="I2220" t="s">
        <v>294</v>
      </c>
      <c r="J2220" t="s">
        <v>18</v>
      </c>
      <c r="K2220" s="7" t="s">
        <v>148</v>
      </c>
      <c r="L2220" t="s">
        <v>294</v>
      </c>
      <c r="M2220" t="s">
        <v>294</v>
      </c>
    </row>
    <row r="2221" spans="1:13" x14ac:dyDescent="0.25">
      <c r="A2221">
        <v>448788</v>
      </c>
      <c r="B2221">
        <v>447424</v>
      </c>
      <c r="C2221" t="s">
        <v>50</v>
      </c>
      <c r="D2221" t="s">
        <v>118</v>
      </c>
      <c r="E2221">
        <v>3</v>
      </c>
      <c r="F2221" s="11">
        <v>742012</v>
      </c>
      <c r="G2221" s="7" t="s">
        <v>165</v>
      </c>
      <c r="H2221" t="s">
        <v>153</v>
      </c>
      <c r="I2221" t="s">
        <v>294</v>
      </c>
      <c r="J2221" t="s">
        <v>18</v>
      </c>
      <c r="K2221" s="7" t="s">
        <v>148</v>
      </c>
      <c r="L2221" t="s">
        <v>294</v>
      </c>
      <c r="M2221" t="s">
        <v>294</v>
      </c>
    </row>
    <row r="2222" spans="1:13" x14ac:dyDescent="0.25">
      <c r="A2222">
        <v>448791</v>
      </c>
      <c r="B2222">
        <v>447424</v>
      </c>
      <c r="C2222" t="s">
        <v>50</v>
      </c>
      <c r="D2222" t="s">
        <v>118</v>
      </c>
      <c r="E2222">
        <v>3</v>
      </c>
      <c r="F2222" s="11">
        <v>649161102429472</v>
      </c>
      <c r="G2222" s="7" t="s">
        <v>165</v>
      </c>
      <c r="H2222" t="s">
        <v>153</v>
      </c>
      <c r="I2222" t="s">
        <v>294</v>
      </c>
      <c r="J2222" t="s">
        <v>18</v>
      </c>
      <c r="K2222" s="7" t="s">
        <v>148</v>
      </c>
      <c r="L2222" t="s">
        <v>294</v>
      </c>
      <c r="M2222" t="s">
        <v>294</v>
      </c>
    </row>
    <row r="2223" spans="1:13" x14ac:dyDescent="0.25">
      <c r="A2223">
        <v>448792</v>
      </c>
      <c r="B2223">
        <v>447424</v>
      </c>
      <c r="C2223" t="s">
        <v>50</v>
      </c>
      <c r="D2223" t="s">
        <v>118</v>
      </c>
      <c r="E2223">
        <v>3</v>
      </c>
      <c r="F2223" s="11">
        <v>7789058046072</v>
      </c>
      <c r="G2223" s="7" t="s">
        <v>165</v>
      </c>
      <c r="H2223" t="s">
        <v>153</v>
      </c>
      <c r="I2223" t="s">
        <v>153</v>
      </c>
      <c r="J2223" t="s">
        <v>18</v>
      </c>
      <c r="K2223" s="7" t="s">
        <v>148</v>
      </c>
      <c r="L2223">
        <v>2.76</v>
      </c>
      <c r="M2223" s="12">
        <v>0</v>
      </c>
    </row>
    <row r="2224" spans="1:13" x14ac:dyDescent="0.25">
      <c r="A2224">
        <v>448794</v>
      </c>
      <c r="B2224">
        <v>447424</v>
      </c>
      <c r="C2224" t="s">
        <v>50</v>
      </c>
      <c r="D2224" t="s">
        <v>118</v>
      </c>
      <c r="E2224">
        <v>3</v>
      </c>
      <c r="F2224" s="11">
        <v>15006147</v>
      </c>
      <c r="G2224" s="7" t="s">
        <v>165</v>
      </c>
      <c r="H2224" t="s">
        <v>153</v>
      </c>
      <c r="I2224" t="s">
        <v>153</v>
      </c>
      <c r="J2224" t="s">
        <v>18</v>
      </c>
      <c r="K2224" s="7" t="s">
        <v>148</v>
      </c>
      <c r="L2224">
        <v>2.76</v>
      </c>
      <c r="M2224" s="12">
        <v>7</v>
      </c>
    </row>
    <row r="2225" spans="1:13" x14ac:dyDescent="0.25">
      <c r="A2225">
        <v>448795</v>
      </c>
      <c r="B2225">
        <v>447424</v>
      </c>
      <c r="C2225" t="s">
        <v>50</v>
      </c>
      <c r="D2225" t="s">
        <v>118</v>
      </c>
      <c r="E2225">
        <v>3</v>
      </c>
      <c r="F2225" s="11">
        <v>649161102309590</v>
      </c>
      <c r="G2225" s="7" t="s">
        <v>165</v>
      </c>
      <c r="H2225" t="s">
        <v>153</v>
      </c>
      <c r="I2225" t="s">
        <v>153</v>
      </c>
      <c r="J2225" t="s">
        <v>18</v>
      </c>
      <c r="K2225" s="7" t="s">
        <v>148</v>
      </c>
      <c r="L2225">
        <v>2.76</v>
      </c>
      <c r="M2225" s="12">
        <v>497</v>
      </c>
    </row>
    <row r="2226" spans="1:13" x14ac:dyDescent="0.25">
      <c r="A2226">
        <v>448797</v>
      </c>
      <c r="B2226">
        <v>447424</v>
      </c>
      <c r="C2226" t="s">
        <v>50</v>
      </c>
      <c r="D2226" t="s">
        <v>118</v>
      </c>
      <c r="E2226">
        <v>3</v>
      </c>
      <c r="F2226" s="11">
        <v>1737036</v>
      </c>
      <c r="G2226" s="7" t="s">
        <v>165</v>
      </c>
      <c r="H2226" t="s">
        <v>153</v>
      </c>
      <c r="I2226" t="s">
        <v>153</v>
      </c>
      <c r="J2226" t="s">
        <v>18</v>
      </c>
      <c r="K2226" s="7" t="s">
        <v>148</v>
      </c>
      <c r="L2226">
        <v>2.76</v>
      </c>
      <c r="M2226" s="12">
        <v>215</v>
      </c>
    </row>
    <row r="2227" spans="1:13" x14ac:dyDescent="0.25">
      <c r="A2227">
        <v>448799</v>
      </c>
      <c r="B2227">
        <v>447424</v>
      </c>
      <c r="C2227" t="s">
        <v>50</v>
      </c>
      <c r="D2227" t="s">
        <v>118</v>
      </c>
      <c r="E2227">
        <v>3</v>
      </c>
      <c r="F2227" s="11">
        <v>400600189</v>
      </c>
      <c r="G2227" s="7" t="s">
        <v>165</v>
      </c>
      <c r="H2227" t="s">
        <v>153</v>
      </c>
      <c r="I2227" t="s">
        <v>153</v>
      </c>
      <c r="J2227" t="s">
        <v>18</v>
      </c>
      <c r="K2227" s="7" t="s">
        <v>148</v>
      </c>
      <c r="L2227">
        <v>2.76</v>
      </c>
      <c r="M2227" s="12">
        <v>124</v>
      </c>
    </row>
    <row r="2228" spans="1:13" x14ac:dyDescent="0.25">
      <c r="A2228">
        <v>448801</v>
      </c>
      <c r="B2228">
        <v>447424</v>
      </c>
      <c r="C2228" t="s">
        <v>50</v>
      </c>
      <c r="D2228" t="s">
        <v>118</v>
      </c>
      <c r="E2228">
        <v>3</v>
      </c>
      <c r="F2228" s="11">
        <v>13839031</v>
      </c>
      <c r="G2228" s="7" t="s">
        <v>165</v>
      </c>
      <c r="H2228" t="s">
        <v>153</v>
      </c>
      <c r="I2228" t="s">
        <v>294</v>
      </c>
      <c r="J2228" t="s">
        <v>18</v>
      </c>
      <c r="K2228" s="7" t="s">
        <v>148</v>
      </c>
      <c r="L2228" t="s">
        <v>294</v>
      </c>
      <c r="M2228" t="s">
        <v>294</v>
      </c>
    </row>
    <row r="2229" spans="1:13" x14ac:dyDescent="0.25">
      <c r="A2229">
        <v>448803</v>
      </c>
      <c r="B2229">
        <v>447425</v>
      </c>
      <c r="C2229" t="s">
        <v>50</v>
      </c>
      <c r="D2229" t="s">
        <v>118</v>
      </c>
      <c r="E2229">
        <v>4</v>
      </c>
      <c r="F2229" s="11">
        <v>400600209</v>
      </c>
      <c r="G2229" s="7" t="s">
        <v>165</v>
      </c>
      <c r="H2229" t="s">
        <v>153</v>
      </c>
      <c r="I2229" t="s">
        <v>294</v>
      </c>
      <c r="J2229" t="s">
        <v>18</v>
      </c>
      <c r="K2229" s="7" t="s">
        <v>148</v>
      </c>
      <c r="L2229" t="s">
        <v>294</v>
      </c>
      <c r="M2229" t="s">
        <v>294</v>
      </c>
    </row>
    <row r="2230" spans="1:13" x14ac:dyDescent="0.25">
      <c r="A2230">
        <v>448805</v>
      </c>
      <c r="B2230">
        <v>447425</v>
      </c>
      <c r="C2230" t="s">
        <v>50</v>
      </c>
      <c r="D2230" t="s">
        <v>118</v>
      </c>
      <c r="E2230">
        <v>4</v>
      </c>
      <c r="F2230" s="11">
        <v>2239105</v>
      </c>
      <c r="G2230" s="7" t="s">
        <v>170</v>
      </c>
      <c r="H2230" t="s">
        <v>153</v>
      </c>
      <c r="I2230" t="s">
        <v>294</v>
      </c>
      <c r="J2230" t="s">
        <v>18</v>
      </c>
      <c r="K2230" s="7" t="s">
        <v>148</v>
      </c>
      <c r="L2230" t="s">
        <v>294</v>
      </c>
      <c r="M2230" t="s">
        <v>294</v>
      </c>
    </row>
    <row r="2231" spans="1:13" x14ac:dyDescent="0.25">
      <c r="A2231">
        <v>448806</v>
      </c>
      <c r="B2231">
        <v>447425</v>
      </c>
      <c r="C2231" t="s">
        <v>50</v>
      </c>
      <c r="D2231" t="s">
        <v>118</v>
      </c>
      <c r="E2231">
        <v>4</v>
      </c>
      <c r="F2231" s="11">
        <v>2239105</v>
      </c>
      <c r="G2231" s="7" t="s">
        <v>170</v>
      </c>
      <c r="H2231" t="s">
        <v>153</v>
      </c>
      <c r="I2231" t="s">
        <v>294</v>
      </c>
      <c r="J2231" t="s">
        <v>18</v>
      </c>
      <c r="K2231" s="7" t="s">
        <v>148</v>
      </c>
      <c r="L2231" t="s">
        <v>294</v>
      </c>
      <c r="M2231" t="s">
        <v>294</v>
      </c>
    </row>
    <row r="2232" spans="1:13" x14ac:dyDescent="0.25">
      <c r="A2232">
        <v>448808</v>
      </c>
      <c r="B2232">
        <v>447425</v>
      </c>
      <c r="C2232" t="s">
        <v>50</v>
      </c>
      <c r="D2232" t="s">
        <v>118</v>
      </c>
      <c r="E2232">
        <v>4</v>
      </c>
      <c r="F2232" s="11">
        <v>82715</v>
      </c>
      <c r="G2232" s="7" t="s">
        <v>165</v>
      </c>
      <c r="H2232" t="s">
        <v>153</v>
      </c>
      <c r="I2232" t="s">
        <v>294</v>
      </c>
      <c r="J2232" t="s">
        <v>18</v>
      </c>
      <c r="K2232" s="7" t="s">
        <v>148</v>
      </c>
      <c r="L2232" t="s">
        <v>294</v>
      </c>
      <c r="M2232" t="s">
        <v>294</v>
      </c>
    </row>
    <row r="2233" spans="1:13" x14ac:dyDescent="0.25">
      <c r="A2233">
        <v>448810</v>
      </c>
      <c r="B2233">
        <v>447425</v>
      </c>
      <c r="C2233" t="s">
        <v>50</v>
      </c>
      <c r="D2233" t="s">
        <v>118</v>
      </c>
      <c r="E2233">
        <v>4</v>
      </c>
      <c r="F2233" s="11">
        <v>400600202</v>
      </c>
      <c r="G2233" s="7" t="s">
        <v>165</v>
      </c>
      <c r="H2233" t="s">
        <v>153</v>
      </c>
      <c r="I2233" t="s">
        <v>294</v>
      </c>
      <c r="J2233" t="s">
        <v>18</v>
      </c>
      <c r="K2233" s="7" t="s">
        <v>148</v>
      </c>
      <c r="L2233" t="s">
        <v>294</v>
      </c>
      <c r="M2233" t="s">
        <v>294</v>
      </c>
    </row>
    <row r="2234" spans="1:13" x14ac:dyDescent="0.25">
      <c r="A2234">
        <v>448812</v>
      </c>
      <c r="B2234">
        <v>447425</v>
      </c>
      <c r="C2234" t="s">
        <v>50</v>
      </c>
      <c r="D2234" t="s">
        <v>118</v>
      </c>
      <c r="E2234">
        <v>4</v>
      </c>
      <c r="F2234" s="11">
        <v>400600203</v>
      </c>
      <c r="G2234" s="7" t="s">
        <v>165</v>
      </c>
      <c r="H2234" t="s">
        <v>153</v>
      </c>
      <c r="I2234" t="s">
        <v>153</v>
      </c>
      <c r="J2234" t="s">
        <v>18</v>
      </c>
      <c r="K2234" s="7" t="s">
        <v>148</v>
      </c>
      <c r="L2234">
        <v>2.76</v>
      </c>
      <c r="M2234" s="12">
        <v>719</v>
      </c>
    </row>
    <row r="2235" spans="1:13" x14ac:dyDescent="0.25">
      <c r="A2235">
        <v>448814</v>
      </c>
      <c r="B2235">
        <v>447425</v>
      </c>
      <c r="C2235" t="s">
        <v>50</v>
      </c>
      <c r="D2235" t="s">
        <v>118</v>
      </c>
      <c r="E2235">
        <v>4</v>
      </c>
      <c r="F2235" s="11">
        <v>400600204</v>
      </c>
      <c r="G2235" s="7" t="s">
        <v>165</v>
      </c>
      <c r="H2235" t="s">
        <v>153</v>
      </c>
      <c r="I2235" t="s">
        <v>294</v>
      </c>
      <c r="J2235" t="s">
        <v>18</v>
      </c>
      <c r="K2235" s="7" t="s">
        <v>148</v>
      </c>
      <c r="L2235" t="s">
        <v>294</v>
      </c>
      <c r="M2235" t="s">
        <v>294</v>
      </c>
    </row>
    <row r="2236" spans="1:13" x14ac:dyDescent="0.25">
      <c r="A2236">
        <v>448816</v>
      </c>
      <c r="B2236">
        <v>447425</v>
      </c>
      <c r="C2236" t="s">
        <v>50</v>
      </c>
      <c r="D2236" t="s">
        <v>118</v>
      </c>
      <c r="E2236">
        <v>4</v>
      </c>
      <c r="F2236" s="11">
        <v>96148</v>
      </c>
      <c r="G2236" s="7" t="s">
        <v>165</v>
      </c>
      <c r="H2236" t="s">
        <v>153</v>
      </c>
      <c r="I2236" t="s">
        <v>294</v>
      </c>
      <c r="J2236" t="s">
        <v>18</v>
      </c>
      <c r="K2236" s="7" t="s">
        <v>148</v>
      </c>
      <c r="L2236" t="s">
        <v>294</v>
      </c>
      <c r="M2236" t="s">
        <v>294</v>
      </c>
    </row>
    <row r="2237" spans="1:13" x14ac:dyDescent="0.25">
      <c r="A2237">
        <v>448817</v>
      </c>
      <c r="B2237">
        <v>447425</v>
      </c>
      <c r="C2237" t="s">
        <v>50</v>
      </c>
      <c r="D2237" t="s">
        <v>118</v>
      </c>
      <c r="E2237">
        <v>4</v>
      </c>
      <c r="F2237" s="11">
        <v>2239105</v>
      </c>
      <c r="G2237" s="7" t="s">
        <v>170</v>
      </c>
      <c r="H2237" t="s">
        <v>153</v>
      </c>
      <c r="I2237" t="s">
        <v>294</v>
      </c>
      <c r="J2237" t="s">
        <v>18</v>
      </c>
      <c r="K2237" s="7" t="s">
        <v>148</v>
      </c>
      <c r="L2237" t="s">
        <v>294</v>
      </c>
      <c r="M2237" t="s">
        <v>294</v>
      </c>
    </row>
    <row r="2238" spans="1:13" x14ac:dyDescent="0.25">
      <c r="A2238">
        <v>448819</v>
      </c>
      <c r="B2238">
        <v>447425</v>
      </c>
      <c r="C2238" t="s">
        <v>50</v>
      </c>
      <c r="D2238" t="s">
        <v>118</v>
      </c>
      <c r="E2238">
        <v>4</v>
      </c>
      <c r="F2238" s="11">
        <v>1738241</v>
      </c>
      <c r="G2238" s="7" t="s">
        <v>165</v>
      </c>
      <c r="H2238" t="s">
        <v>153</v>
      </c>
      <c r="I2238" t="s">
        <v>153</v>
      </c>
      <c r="J2238" t="s">
        <v>18</v>
      </c>
      <c r="K2238" s="7" t="s">
        <v>148</v>
      </c>
      <c r="L2238">
        <v>2.76</v>
      </c>
      <c r="M2238" s="12">
        <v>140</v>
      </c>
    </row>
    <row r="2239" spans="1:13" x14ac:dyDescent="0.25">
      <c r="A2239">
        <v>449304</v>
      </c>
      <c r="B2239">
        <v>447453</v>
      </c>
      <c r="C2239" t="s">
        <v>50</v>
      </c>
      <c r="D2239" t="s">
        <v>104</v>
      </c>
      <c r="E2239">
        <v>19</v>
      </c>
      <c r="F2239" s="11">
        <v>107413585</v>
      </c>
      <c r="G2239" s="7" t="s">
        <v>165</v>
      </c>
      <c r="H2239" t="s">
        <v>153</v>
      </c>
      <c r="I2239" t="s">
        <v>153</v>
      </c>
      <c r="J2239" t="s">
        <v>18</v>
      </c>
      <c r="K2239" s="7" t="s">
        <v>148</v>
      </c>
      <c r="L2239">
        <v>2.76</v>
      </c>
      <c r="M2239" s="12">
        <v>0</v>
      </c>
    </row>
    <row r="2240" spans="1:13" x14ac:dyDescent="0.25">
      <c r="A2240">
        <v>449304</v>
      </c>
      <c r="B2240">
        <v>447453</v>
      </c>
      <c r="C2240" t="s">
        <v>50</v>
      </c>
      <c r="D2240" t="s">
        <v>104</v>
      </c>
      <c r="E2240">
        <v>19</v>
      </c>
      <c r="F2240" s="11">
        <v>107413594</v>
      </c>
      <c r="G2240" s="7" t="s">
        <v>165</v>
      </c>
      <c r="H2240" t="s">
        <v>153</v>
      </c>
      <c r="I2240" t="s">
        <v>153</v>
      </c>
      <c r="J2240" t="s">
        <v>18</v>
      </c>
      <c r="K2240" s="7" t="s">
        <v>148</v>
      </c>
      <c r="L2240">
        <v>2.76</v>
      </c>
      <c r="M2240" s="12">
        <v>0</v>
      </c>
    </row>
    <row r="2241" spans="1:13" x14ac:dyDescent="0.25">
      <c r="A2241">
        <v>449324</v>
      </c>
      <c r="B2241">
        <v>447454</v>
      </c>
      <c r="C2241" t="s">
        <v>50</v>
      </c>
      <c r="D2241" t="s">
        <v>104</v>
      </c>
      <c r="E2241">
        <v>26</v>
      </c>
      <c r="F2241" s="11">
        <v>601201</v>
      </c>
      <c r="G2241" s="7" t="s">
        <v>165</v>
      </c>
      <c r="H2241" t="s">
        <v>153</v>
      </c>
      <c r="I2241" t="s">
        <v>294</v>
      </c>
      <c r="J2241" t="s">
        <v>18</v>
      </c>
      <c r="K2241" s="7" t="s">
        <v>148</v>
      </c>
      <c r="L2241" t="s">
        <v>294</v>
      </c>
      <c r="M2241" t="s">
        <v>294</v>
      </c>
    </row>
    <row r="2242" spans="1:13" x14ac:dyDescent="0.25">
      <c r="A2242">
        <v>449326</v>
      </c>
      <c r="B2242">
        <v>447454</v>
      </c>
      <c r="C2242" t="s">
        <v>50</v>
      </c>
      <c r="D2242" t="s">
        <v>104</v>
      </c>
      <c r="E2242">
        <v>26</v>
      </c>
      <c r="F2242" s="11">
        <v>400600561</v>
      </c>
      <c r="G2242" s="7" t="s">
        <v>165</v>
      </c>
      <c r="H2242" t="s">
        <v>153</v>
      </c>
      <c r="I2242" t="s">
        <v>294</v>
      </c>
      <c r="J2242" t="s">
        <v>18</v>
      </c>
      <c r="K2242" s="7" t="s">
        <v>148</v>
      </c>
      <c r="L2242" t="s">
        <v>294</v>
      </c>
      <c r="M2242" t="s">
        <v>294</v>
      </c>
    </row>
    <row r="2243" spans="1:13" x14ac:dyDescent="0.25">
      <c r="A2243">
        <v>449328</v>
      </c>
      <c r="B2243">
        <v>447454</v>
      </c>
      <c r="C2243" t="s">
        <v>50</v>
      </c>
      <c r="D2243" t="s">
        <v>104</v>
      </c>
      <c r="E2243">
        <v>26</v>
      </c>
      <c r="F2243" s="11">
        <v>27335936</v>
      </c>
      <c r="G2243" s="7" t="s">
        <v>165</v>
      </c>
      <c r="H2243" t="s">
        <v>153</v>
      </c>
      <c r="I2243" t="s">
        <v>153</v>
      </c>
      <c r="J2243" t="s">
        <v>18</v>
      </c>
      <c r="K2243" s="7" t="s">
        <v>148</v>
      </c>
      <c r="L2243">
        <v>2.76</v>
      </c>
      <c r="M2243" s="12">
        <v>110</v>
      </c>
    </row>
    <row r="2244" spans="1:13" x14ac:dyDescent="0.25">
      <c r="A2244">
        <v>449330</v>
      </c>
      <c r="B2244">
        <v>447454</v>
      </c>
      <c r="C2244" t="s">
        <v>50</v>
      </c>
      <c r="D2244" t="s">
        <v>104</v>
      </c>
      <c r="E2244">
        <v>26</v>
      </c>
      <c r="F2244" s="11">
        <v>598418</v>
      </c>
      <c r="G2244" s="7" t="s">
        <v>165</v>
      </c>
      <c r="H2244" t="s">
        <v>153</v>
      </c>
      <c r="I2244" t="s">
        <v>294</v>
      </c>
      <c r="J2244" t="s">
        <v>18</v>
      </c>
      <c r="K2244" s="7" t="s">
        <v>148</v>
      </c>
      <c r="L2244" t="s">
        <v>294</v>
      </c>
      <c r="M2244" t="s">
        <v>294</v>
      </c>
    </row>
    <row r="2245" spans="1:13" x14ac:dyDescent="0.25">
      <c r="A2245">
        <v>449332</v>
      </c>
      <c r="B2245">
        <v>447454</v>
      </c>
      <c r="C2245" t="s">
        <v>50</v>
      </c>
      <c r="D2245" t="s">
        <v>104</v>
      </c>
      <c r="E2245">
        <v>26</v>
      </c>
      <c r="F2245" s="11">
        <v>1359562</v>
      </c>
      <c r="G2245" s="7" t="s">
        <v>165</v>
      </c>
      <c r="H2245" t="s">
        <v>153</v>
      </c>
      <c r="I2245" t="s">
        <v>153</v>
      </c>
      <c r="J2245" t="s">
        <v>18</v>
      </c>
      <c r="K2245" s="7" t="s">
        <v>148</v>
      </c>
      <c r="L2245">
        <v>2.76</v>
      </c>
      <c r="M2245" s="12">
        <v>10</v>
      </c>
    </row>
    <row r="2246" spans="1:13" x14ac:dyDescent="0.25">
      <c r="A2246">
        <v>449334</v>
      </c>
      <c r="B2246">
        <v>447454</v>
      </c>
      <c r="C2246" t="s">
        <v>50</v>
      </c>
      <c r="D2246" t="s">
        <v>104</v>
      </c>
      <c r="E2246">
        <v>26</v>
      </c>
      <c r="F2246" s="11">
        <v>11352894</v>
      </c>
      <c r="G2246" s="7" t="s">
        <v>165</v>
      </c>
      <c r="H2246" t="s">
        <v>153</v>
      </c>
      <c r="I2246" t="s">
        <v>153</v>
      </c>
      <c r="J2246" t="s">
        <v>18</v>
      </c>
      <c r="K2246" s="7" t="s">
        <v>148</v>
      </c>
      <c r="L2246">
        <v>2.76</v>
      </c>
      <c r="M2246" s="12">
        <v>200</v>
      </c>
    </row>
    <row r="2247" spans="1:13" x14ac:dyDescent="0.25">
      <c r="A2247">
        <v>449336</v>
      </c>
      <c r="B2247">
        <v>447454</v>
      </c>
      <c r="C2247" t="s">
        <v>50</v>
      </c>
      <c r="D2247" t="s">
        <v>104</v>
      </c>
      <c r="E2247">
        <v>26</v>
      </c>
      <c r="F2247" s="11">
        <v>2914</v>
      </c>
      <c r="G2247" s="7" t="s">
        <v>165</v>
      </c>
      <c r="H2247" t="s">
        <v>153</v>
      </c>
      <c r="I2247" t="s">
        <v>294</v>
      </c>
      <c r="J2247" t="s">
        <v>18</v>
      </c>
      <c r="K2247" s="7" t="s">
        <v>148</v>
      </c>
      <c r="L2247" t="s">
        <v>294</v>
      </c>
      <c r="M2247" t="s">
        <v>294</v>
      </c>
    </row>
    <row r="2248" spans="1:13" x14ac:dyDescent="0.25">
      <c r="A2248">
        <v>449338</v>
      </c>
      <c r="B2248">
        <v>447454</v>
      </c>
      <c r="C2248" t="s">
        <v>50</v>
      </c>
      <c r="D2248" t="s">
        <v>104</v>
      </c>
      <c r="E2248">
        <v>26</v>
      </c>
      <c r="F2248" s="11">
        <v>1100007928</v>
      </c>
      <c r="G2248" s="7" t="s">
        <v>165</v>
      </c>
      <c r="H2248" t="s">
        <v>153</v>
      </c>
      <c r="I2248" t="s">
        <v>153</v>
      </c>
      <c r="J2248" t="s">
        <v>18</v>
      </c>
      <c r="K2248" s="7" t="s">
        <v>148</v>
      </c>
      <c r="L2248">
        <v>2.76</v>
      </c>
      <c r="M2248" s="12">
        <v>370</v>
      </c>
    </row>
    <row r="2249" spans="1:13" x14ac:dyDescent="0.25">
      <c r="A2249">
        <v>449344</v>
      </c>
      <c r="B2249">
        <v>447454</v>
      </c>
      <c r="C2249" t="s">
        <v>50</v>
      </c>
      <c r="D2249" t="s">
        <v>104</v>
      </c>
      <c r="E2249">
        <v>26</v>
      </c>
      <c r="F2249" s="11">
        <v>15017538</v>
      </c>
      <c r="G2249" s="7" t="s">
        <v>165</v>
      </c>
      <c r="H2249" t="s">
        <v>153</v>
      </c>
      <c r="I2249" t="s">
        <v>294</v>
      </c>
      <c r="J2249" t="s">
        <v>18</v>
      </c>
      <c r="K2249" s="7" t="s">
        <v>148</v>
      </c>
      <c r="L2249" t="s">
        <v>294</v>
      </c>
      <c r="M2249" t="s">
        <v>294</v>
      </c>
    </row>
    <row r="2250" spans="1:13" x14ac:dyDescent="0.25">
      <c r="A2250">
        <v>449350</v>
      </c>
      <c r="B2250">
        <v>447454</v>
      </c>
      <c r="C2250" t="s">
        <v>50</v>
      </c>
      <c r="D2250" t="s">
        <v>104</v>
      </c>
      <c r="E2250">
        <v>26</v>
      </c>
      <c r="F2250" s="11">
        <v>459069</v>
      </c>
      <c r="G2250" s="7" t="s">
        <v>165</v>
      </c>
      <c r="H2250" t="s">
        <v>153</v>
      </c>
      <c r="I2250" t="s">
        <v>294</v>
      </c>
      <c r="J2250" t="s">
        <v>18</v>
      </c>
      <c r="K2250" s="7" t="s">
        <v>148</v>
      </c>
      <c r="L2250" t="s">
        <v>294</v>
      </c>
      <c r="M2250" t="s">
        <v>294</v>
      </c>
    </row>
    <row r="2251" spans="1:13" x14ac:dyDescent="0.25">
      <c r="A2251">
        <v>449456</v>
      </c>
      <c r="B2251">
        <v>447460</v>
      </c>
      <c r="C2251" t="s">
        <v>50</v>
      </c>
      <c r="D2251" t="s">
        <v>104</v>
      </c>
      <c r="E2251">
        <v>40</v>
      </c>
      <c r="F2251" s="11">
        <v>17769403</v>
      </c>
      <c r="G2251" s="7" t="s">
        <v>165</v>
      </c>
      <c r="H2251" t="s">
        <v>153</v>
      </c>
      <c r="I2251" t="s">
        <v>294</v>
      </c>
      <c r="J2251" t="s">
        <v>18</v>
      </c>
      <c r="K2251" s="7" t="s">
        <v>148</v>
      </c>
      <c r="L2251" t="s">
        <v>294</v>
      </c>
      <c r="M2251" t="s">
        <v>294</v>
      </c>
    </row>
    <row r="2252" spans="1:13" x14ac:dyDescent="0.25">
      <c r="A2252">
        <v>449458</v>
      </c>
      <c r="B2252">
        <v>447460</v>
      </c>
      <c r="C2252" t="s">
        <v>50</v>
      </c>
      <c r="D2252" t="s">
        <v>104</v>
      </c>
      <c r="E2252">
        <v>40</v>
      </c>
      <c r="F2252" s="11">
        <v>102419274</v>
      </c>
      <c r="G2252" s="7" t="s">
        <v>165</v>
      </c>
      <c r="H2252" t="s">
        <v>153</v>
      </c>
      <c r="I2252" t="s">
        <v>294</v>
      </c>
      <c r="J2252" t="s">
        <v>18</v>
      </c>
      <c r="K2252" s="7" t="s">
        <v>148</v>
      </c>
      <c r="L2252" t="s">
        <v>294</v>
      </c>
      <c r="M2252" t="s">
        <v>294</v>
      </c>
    </row>
    <row r="2253" spans="1:13" x14ac:dyDescent="0.25">
      <c r="A2253">
        <v>449460</v>
      </c>
      <c r="B2253">
        <v>447460</v>
      </c>
      <c r="C2253" t="s">
        <v>50</v>
      </c>
      <c r="D2253" t="s">
        <v>104</v>
      </c>
      <c r="E2253">
        <v>40</v>
      </c>
      <c r="F2253" s="11">
        <v>15010443</v>
      </c>
      <c r="G2253" s="7" t="s">
        <v>165</v>
      </c>
      <c r="H2253" t="s">
        <v>153</v>
      </c>
      <c r="I2253" t="s">
        <v>294</v>
      </c>
      <c r="J2253" t="s">
        <v>18</v>
      </c>
      <c r="K2253" s="7" t="s">
        <v>148</v>
      </c>
      <c r="L2253" t="s">
        <v>294</v>
      </c>
      <c r="M2253" t="s">
        <v>294</v>
      </c>
    </row>
    <row r="2254" spans="1:13" x14ac:dyDescent="0.25">
      <c r="A2254">
        <v>449462</v>
      </c>
      <c r="B2254">
        <v>447460</v>
      </c>
      <c r="C2254" t="s">
        <v>50</v>
      </c>
      <c r="D2254" t="s">
        <v>104</v>
      </c>
      <c r="E2254">
        <v>40</v>
      </c>
      <c r="F2254" s="11">
        <v>432711</v>
      </c>
      <c r="G2254" s="7" t="s">
        <v>165</v>
      </c>
      <c r="H2254" t="s">
        <v>153</v>
      </c>
      <c r="I2254" t="s">
        <v>294</v>
      </c>
      <c r="J2254" t="s">
        <v>18</v>
      </c>
      <c r="K2254" s="7" t="s">
        <v>148</v>
      </c>
      <c r="L2254" t="s">
        <v>294</v>
      </c>
      <c r="M2254" t="s">
        <v>294</v>
      </c>
    </row>
    <row r="2255" spans="1:13" x14ac:dyDescent="0.25">
      <c r="A2255">
        <v>449472</v>
      </c>
      <c r="B2255">
        <v>447460</v>
      </c>
      <c r="C2255" t="s">
        <v>50</v>
      </c>
      <c r="D2255" t="s">
        <v>104</v>
      </c>
      <c r="E2255">
        <v>40</v>
      </c>
      <c r="F2255" s="11">
        <v>25246348</v>
      </c>
      <c r="G2255" s="7" t="s">
        <v>165</v>
      </c>
      <c r="H2255" t="s">
        <v>153</v>
      </c>
      <c r="I2255" t="s">
        <v>153</v>
      </c>
      <c r="J2255" t="s">
        <v>18</v>
      </c>
      <c r="K2255" s="7" t="s">
        <v>148</v>
      </c>
      <c r="L2255">
        <v>2.76</v>
      </c>
      <c r="M2255" s="12">
        <v>65</v>
      </c>
    </row>
    <row r="2256" spans="1:13" x14ac:dyDescent="0.25">
      <c r="A2256">
        <v>449474</v>
      </c>
      <c r="B2256">
        <v>447460</v>
      </c>
      <c r="C2256" t="s">
        <v>50</v>
      </c>
      <c r="D2256" t="s">
        <v>104</v>
      </c>
      <c r="E2256">
        <v>40</v>
      </c>
      <c r="F2256" s="11">
        <v>10856454</v>
      </c>
      <c r="G2256" s="7" t="s">
        <v>165</v>
      </c>
      <c r="H2256" t="s">
        <v>153</v>
      </c>
      <c r="I2256" t="s">
        <v>294</v>
      </c>
      <c r="J2256" t="s">
        <v>18</v>
      </c>
      <c r="K2256" s="7" t="s">
        <v>148</v>
      </c>
      <c r="L2256" t="s">
        <v>294</v>
      </c>
      <c r="M2256" t="s">
        <v>294</v>
      </c>
    </row>
    <row r="2257" spans="1:13" x14ac:dyDescent="0.25">
      <c r="A2257">
        <v>449484</v>
      </c>
      <c r="B2257">
        <v>447461</v>
      </c>
      <c r="C2257" t="s">
        <v>50</v>
      </c>
      <c r="D2257" t="s">
        <v>104</v>
      </c>
      <c r="E2257">
        <v>47</v>
      </c>
      <c r="F2257" s="11">
        <v>718361202964883</v>
      </c>
      <c r="G2257" s="7" t="s">
        <v>165</v>
      </c>
      <c r="H2257" t="s">
        <v>153</v>
      </c>
      <c r="I2257" t="s">
        <v>153</v>
      </c>
      <c r="J2257" t="s">
        <v>18</v>
      </c>
      <c r="K2257" s="7" t="s">
        <v>148</v>
      </c>
      <c r="L2257">
        <v>2.76</v>
      </c>
      <c r="M2257" s="12">
        <v>500</v>
      </c>
    </row>
    <row r="2258" spans="1:13" x14ac:dyDescent="0.25">
      <c r="A2258">
        <v>449486</v>
      </c>
      <c r="B2258">
        <v>447461</v>
      </c>
      <c r="C2258" t="s">
        <v>50</v>
      </c>
      <c r="D2258" t="s">
        <v>104</v>
      </c>
      <c r="E2258">
        <v>47</v>
      </c>
      <c r="F2258" s="11">
        <v>237911</v>
      </c>
      <c r="G2258" s="7" t="s">
        <v>165</v>
      </c>
      <c r="H2258" t="s">
        <v>153</v>
      </c>
      <c r="I2258" t="s">
        <v>153</v>
      </c>
      <c r="J2258" t="s">
        <v>18</v>
      </c>
      <c r="K2258" s="7" t="s">
        <v>148</v>
      </c>
      <c r="L2258">
        <v>2.76</v>
      </c>
      <c r="M2258" s="12">
        <v>525</v>
      </c>
    </row>
    <row r="2259" spans="1:13" x14ac:dyDescent="0.25">
      <c r="A2259">
        <v>449488</v>
      </c>
      <c r="B2259">
        <v>447461</v>
      </c>
      <c r="C2259" t="s">
        <v>50</v>
      </c>
      <c r="D2259" t="s">
        <v>104</v>
      </c>
      <c r="E2259">
        <v>47</v>
      </c>
      <c r="F2259" s="11">
        <v>17785473</v>
      </c>
      <c r="G2259" s="7" t="s">
        <v>165</v>
      </c>
      <c r="H2259" t="s">
        <v>153</v>
      </c>
      <c r="I2259" t="s">
        <v>294</v>
      </c>
      <c r="J2259" t="s">
        <v>18</v>
      </c>
      <c r="K2259" s="7" t="s">
        <v>148</v>
      </c>
      <c r="L2259" t="s">
        <v>294</v>
      </c>
      <c r="M2259" t="s">
        <v>294</v>
      </c>
    </row>
    <row r="2260" spans="1:13" x14ac:dyDescent="0.25">
      <c r="A2260">
        <v>449492</v>
      </c>
      <c r="B2260">
        <v>447461</v>
      </c>
      <c r="C2260" t="s">
        <v>50</v>
      </c>
      <c r="D2260" t="s">
        <v>104</v>
      </c>
      <c r="E2260">
        <v>47</v>
      </c>
      <c r="F2260" s="11">
        <v>468536</v>
      </c>
      <c r="G2260" s="7" t="s">
        <v>170</v>
      </c>
      <c r="H2260" t="s">
        <v>153</v>
      </c>
      <c r="I2260" t="s">
        <v>294</v>
      </c>
      <c r="J2260" t="s">
        <v>18</v>
      </c>
      <c r="K2260" s="7" t="s">
        <v>148</v>
      </c>
      <c r="L2260" t="s">
        <v>294</v>
      </c>
      <c r="M2260" t="s">
        <v>294</v>
      </c>
    </row>
    <row r="2261" spans="1:13" x14ac:dyDescent="0.25">
      <c r="A2261">
        <v>449493</v>
      </c>
      <c r="B2261">
        <v>447461</v>
      </c>
      <c r="C2261" t="s">
        <v>50</v>
      </c>
      <c r="D2261" t="s">
        <v>104</v>
      </c>
      <c r="E2261">
        <v>47</v>
      </c>
      <c r="F2261" s="11">
        <v>468536</v>
      </c>
      <c r="G2261" s="7" t="s">
        <v>170</v>
      </c>
      <c r="H2261" t="s">
        <v>153</v>
      </c>
      <c r="I2261" t="s">
        <v>294</v>
      </c>
      <c r="J2261" t="s">
        <v>18</v>
      </c>
      <c r="K2261" s="7" t="s">
        <v>148</v>
      </c>
      <c r="L2261" t="s">
        <v>294</v>
      </c>
      <c r="M2261" t="s">
        <v>294</v>
      </c>
    </row>
    <row r="2262" spans="1:13" x14ac:dyDescent="0.25">
      <c r="A2262">
        <v>449495</v>
      </c>
      <c r="B2262">
        <v>447461</v>
      </c>
      <c r="C2262" t="s">
        <v>50</v>
      </c>
      <c r="D2262" t="s">
        <v>104</v>
      </c>
      <c r="E2262">
        <v>47</v>
      </c>
      <c r="F2262" s="11">
        <v>483074449495</v>
      </c>
      <c r="G2262" s="7" t="s">
        <v>165</v>
      </c>
      <c r="H2262" t="s">
        <v>153</v>
      </c>
      <c r="I2262" t="s">
        <v>153</v>
      </c>
      <c r="J2262" t="s">
        <v>18</v>
      </c>
      <c r="K2262" s="7" t="s">
        <v>148</v>
      </c>
      <c r="L2262">
        <v>2.76</v>
      </c>
      <c r="M2262" s="12">
        <v>156</v>
      </c>
    </row>
    <row r="2263" spans="1:13" x14ac:dyDescent="0.25">
      <c r="A2263">
        <v>449497</v>
      </c>
      <c r="B2263">
        <v>447461</v>
      </c>
      <c r="C2263" t="s">
        <v>50</v>
      </c>
      <c r="D2263" t="s">
        <v>104</v>
      </c>
      <c r="E2263">
        <v>47</v>
      </c>
      <c r="F2263" s="11">
        <v>246973</v>
      </c>
      <c r="G2263" s="7" t="s">
        <v>165</v>
      </c>
      <c r="H2263" t="s">
        <v>153</v>
      </c>
      <c r="I2263" t="s">
        <v>294</v>
      </c>
      <c r="J2263" t="s">
        <v>18</v>
      </c>
      <c r="K2263" s="7" t="s">
        <v>148</v>
      </c>
      <c r="L2263" t="s">
        <v>294</v>
      </c>
      <c r="M2263" t="s">
        <v>294</v>
      </c>
    </row>
    <row r="2264" spans="1:13" x14ac:dyDescent="0.25">
      <c r="A2264">
        <v>449499</v>
      </c>
      <c r="B2264">
        <v>447461</v>
      </c>
      <c r="C2264" t="s">
        <v>50</v>
      </c>
      <c r="D2264" t="s">
        <v>104</v>
      </c>
      <c r="E2264">
        <v>47</v>
      </c>
      <c r="F2264" s="11">
        <v>25828449499</v>
      </c>
      <c r="G2264" s="7" t="s">
        <v>165</v>
      </c>
      <c r="H2264" t="s">
        <v>153</v>
      </c>
      <c r="I2264" t="s">
        <v>153</v>
      </c>
      <c r="J2264" t="s">
        <v>18</v>
      </c>
      <c r="K2264" s="7" t="s">
        <v>148</v>
      </c>
      <c r="L2264">
        <v>2.76</v>
      </c>
      <c r="M2264" s="12">
        <v>40</v>
      </c>
    </row>
    <row r="2265" spans="1:13" x14ac:dyDescent="0.25">
      <c r="A2265">
        <v>449558</v>
      </c>
      <c r="B2265">
        <v>447466</v>
      </c>
      <c r="C2265" t="s">
        <v>50</v>
      </c>
      <c r="D2265" t="s">
        <v>129</v>
      </c>
      <c r="E2265">
        <v>64</v>
      </c>
      <c r="F2265" s="11">
        <v>6499161202545400</v>
      </c>
      <c r="G2265" s="7" t="s">
        <v>165</v>
      </c>
      <c r="H2265" t="s">
        <v>153</v>
      </c>
      <c r="I2265" t="s">
        <v>153</v>
      </c>
      <c r="J2265" t="s">
        <v>18</v>
      </c>
      <c r="K2265" s="7" t="s">
        <v>148</v>
      </c>
      <c r="L2265">
        <v>2.76</v>
      </c>
      <c r="M2265" s="12">
        <v>100</v>
      </c>
    </row>
    <row r="2266" spans="1:13" x14ac:dyDescent="0.25">
      <c r="A2266">
        <v>449560</v>
      </c>
      <c r="B2266">
        <v>447466</v>
      </c>
      <c r="C2266" t="s">
        <v>50</v>
      </c>
      <c r="D2266" t="s">
        <v>129</v>
      </c>
      <c r="E2266">
        <v>64</v>
      </c>
      <c r="F2266" s="11">
        <v>44956017826</v>
      </c>
      <c r="G2266" s="7" t="s">
        <v>165</v>
      </c>
      <c r="H2266" t="s">
        <v>153</v>
      </c>
      <c r="I2266" t="s">
        <v>294</v>
      </c>
      <c r="J2266" t="s">
        <v>18</v>
      </c>
      <c r="K2266" s="7" t="s">
        <v>148</v>
      </c>
      <c r="L2266" t="s">
        <v>294</v>
      </c>
      <c r="M2266" t="s">
        <v>294</v>
      </c>
    </row>
    <row r="2267" spans="1:13" x14ac:dyDescent="0.25">
      <c r="A2267">
        <v>449562</v>
      </c>
      <c r="B2267">
        <v>447466</v>
      </c>
      <c r="C2267" t="s">
        <v>50</v>
      </c>
      <c r="D2267" t="s">
        <v>129</v>
      </c>
      <c r="E2267">
        <v>64</v>
      </c>
      <c r="F2267" s="11">
        <v>100600733</v>
      </c>
      <c r="G2267" s="7" t="s">
        <v>165</v>
      </c>
      <c r="H2267" t="s">
        <v>153</v>
      </c>
      <c r="I2267" t="s">
        <v>153</v>
      </c>
      <c r="J2267" t="s">
        <v>18</v>
      </c>
      <c r="K2267" s="7" t="s">
        <v>148</v>
      </c>
      <c r="L2267">
        <v>2.76</v>
      </c>
      <c r="M2267" s="12">
        <v>100</v>
      </c>
    </row>
    <row r="2268" spans="1:13" x14ac:dyDescent="0.25">
      <c r="A2268">
        <v>449564</v>
      </c>
      <c r="B2268">
        <v>447466</v>
      </c>
      <c r="C2268" t="s">
        <v>50</v>
      </c>
      <c r="D2268" t="s">
        <v>129</v>
      </c>
      <c r="E2268">
        <v>64</v>
      </c>
      <c r="F2268" s="11">
        <v>100600734</v>
      </c>
      <c r="G2268" s="7" t="s">
        <v>165</v>
      </c>
      <c r="H2268" t="s">
        <v>153</v>
      </c>
      <c r="I2268" t="s">
        <v>153</v>
      </c>
      <c r="J2268" t="s">
        <v>18</v>
      </c>
      <c r="K2268" s="7" t="s">
        <v>148</v>
      </c>
      <c r="L2268">
        <v>2.76</v>
      </c>
      <c r="M2268" s="12">
        <v>80</v>
      </c>
    </row>
    <row r="2269" spans="1:13" x14ac:dyDescent="0.25">
      <c r="A2269">
        <v>449568</v>
      </c>
      <c r="B2269">
        <v>447466</v>
      </c>
      <c r="C2269" t="s">
        <v>50</v>
      </c>
      <c r="D2269" t="s">
        <v>129</v>
      </c>
      <c r="E2269">
        <v>64</v>
      </c>
      <c r="F2269" s="11">
        <v>96355680</v>
      </c>
      <c r="G2269" s="7" t="s">
        <v>165</v>
      </c>
      <c r="H2269" t="s">
        <v>153</v>
      </c>
      <c r="I2269" t="s">
        <v>153</v>
      </c>
      <c r="J2269" t="s">
        <v>18</v>
      </c>
      <c r="K2269" s="7" t="s">
        <v>148</v>
      </c>
      <c r="L2269">
        <v>2.76</v>
      </c>
      <c r="M2269" s="12">
        <v>303</v>
      </c>
    </row>
    <row r="2270" spans="1:13" x14ac:dyDescent="0.25">
      <c r="A2270">
        <v>449570</v>
      </c>
      <c r="B2270">
        <v>447466</v>
      </c>
      <c r="C2270" t="s">
        <v>50</v>
      </c>
      <c r="D2270" t="s">
        <v>129</v>
      </c>
      <c r="E2270">
        <v>64</v>
      </c>
      <c r="F2270" s="11">
        <v>276109</v>
      </c>
      <c r="G2270" s="7" t="s">
        <v>165</v>
      </c>
      <c r="H2270" t="s">
        <v>153</v>
      </c>
      <c r="I2270" t="s">
        <v>153</v>
      </c>
      <c r="J2270" t="s">
        <v>18</v>
      </c>
      <c r="K2270" s="7" t="s">
        <v>148</v>
      </c>
      <c r="L2270">
        <v>2.76</v>
      </c>
      <c r="M2270" s="12">
        <v>194</v>
      </c>
    </row>
    <row r="2271" spans="1:13" x14ac:dyDescent="0.25">
      <c r="A2271">
        <v>449572</v>
      </c>
      <c r="B2271">
        <v>447466</v>
      </c>
      <c r="C2271" t="s">
        <v>50</v>
      </c>
      <c r="D2271" t="s">
        <v>129</v>
      </c>
      <c r="E2271">
        <v>64</v>
      </c>
      <c r="F2271" s="11">
        <v>100600729</v>
      </c>
      <c r="G2271" s="7" t="s">
        <v>165</v>
      </c>
      <c r="H2271" t="s">
        <v>153</v>
      </c>
      <c r="I2271" t="s">
        <v>294</v>
      </c>
      <c r="J2271" t="s">
        <v>18</v>
      </c>
      <c r="K2271" s="7" t="s">
        <v>148</v>
      </c>
      <c r="L2271" t="s">
        <v>294</v>
      </c>
      <c r="M2271" t="s">
        <v>294</v>
      </c>
    </row>
    <row r="2272" spans="1:13" x14ac:dyDescent="0.25">
      <c r="A2272">
        <v>449574</v>
      </c>
      <c r="B2272">
        <v>447466</v>
      </c>
      <c r="C2272" t="s">
        <v>50</v>
      </c>
      <c r="D2272" t="s">
        <v>129</v>
      </c>
      <c r="E2272">
        <v>64</v>
      </c>
      <c r="F2272" s="11">
        <v>145575</v>
      </c>
      <c r="G2272" s="7" t="s">
        <v>165</v>
      </c>
      <c r="H2272" t="s">
        <v>153</v>
      </c>
      <c r="I2272" t="s">
        <v>153</v>
      </c>
      <c r="J2272" t="s">
        <v>18</v>
      </c>
      <c r="K2272" s="7" t="s">
        <v>148</v>
      </c>
      <c r="L2272">
        <v>2.76</v>
      </c>
      <c r="M2272" s="12">
        <v>153</v>
      </c>
    </row>
    <row r="2273" spans="1:13" x14ac:dyDescent="0.25">
      <c r="A2273">
        <v>449576</v>
      </c>
      <c r="B2273">
        <v>447466</v>
      </c>
      <c r="C2273" t="s">
        <v>50</v>
      </c>
      <c r="D2273" t="s">
        <v>129</v>
      </c>
      <c r="E2273">
        <v>64</v>
      </c>
      <c r="F2273" s="11">
        <v>53724108</v>
      </c>
      <c r="G2273" s="7" t="s">
        <v>165</v>
      </c>
      <c r="H2273" t="s">
        <v>153</v>
      </c>
      <c r="I2273" t="s">
        <v>294</v>
      </c>
      <c r="J2273" t="s">
        <v>18</v>
      </c>
      <c r="K2273" s="7" t="s">
        <v>148</v>
      </c>
      <c r="L2273" t="s">
        <v>294</v>
      </c>
      <c r="M2273" t="s">
        <v>294</v>
      </c>
    </row>
    <row r="2274" spans="1:13" x14ac:dyDescent="0.25">
      <c r="A2274">
        <v>449584</v>
      </c>
      <c r="B2274">
        <v>447466</v>
      </c>
      <c r="C2274" t="s">
        <v>50</v>
      </c>
      <c r="D2274" t="s">
        <v>129</v>
      </c>
      <c r="E2274">
        <v>64</v>
      </c>
      <c r="F2274" s="11">
        <v>73000042</v>
      </c>
      <c r="G2274" s="7" t="s">
        <v>165</v>
      </c>
      <c r="H2274" t="s">
        <v>153</v>
      </c>
      <c r="I2274" t="s">
        <v>153</v>
      </c>
      <c r="J2274" t="s">
        <v>18</v>
      </c>
      <c r="K2274" s="7" t="s">
        <v>148</v>
      </c>
      <c r="L2274">
        <v>2.76</v>
      </c>
      <c r="M2274" s="12">
        <v>183</v>
      </c>
    </row>
    <row r="2275" spans="1:13" x14ac:dyDescent="0.25">
      <c r="A2275">
        <v>449586</v>
      </c>
      <c r="B2275">
        <v>447466</v>
      </c>
      <c r="C2275" t="s">
        <v>50</v>
      </c>
      <c r="D2275" t="s">
        <v>129</v>
      </c>
      <c r="E2275">
        <v>64</v>
      </c>
      <c r="F2275" s="11">
        <v>100600724</v>
      </c>
      <c r="G2275" s="7" t="s">
        <v>165</v>
      </c>
      <c r="H2275" t="s">
        <v>153</v>
      </c>
      <c r="I2275" t="s">
        <v>153</v>
      </c>
      <c r="J2275" t="s">
        <v>18</v>
      </c>
      <c r="K2275" s="7" t="s">
        <v>148</v>
      </c>
      <c r="L2275">
        <v>2.76</v>
      </c>
      <c r="M2275" s="12">
        <v>80</v>
      </c>
    </row>
    <row r="2276" spans="1:13" x14ac:dyDescent="0.25">
      <c r="A2276">
        <v>449588</v>
      </c>
      <c r="B2276">
        <v>447466</v>
      </c>
      <c r="C2276" t="s">
        <v>50</v>
      </c>
      <c r="D2276" t="s">
        <v>129</v>
      </c>
      <c r="E2276">
        <v>64</v>
      </c>
      <c r="F2276" s="11">
        <v>100600725</v>
      </c>
      <c r="G2276" s="7" t="s">
        <v>165</v>
      </c>
      <c r="H2276" t="s">
        <v>153</v>
      </c>
      <c r="I2276" t="s">
        <v>153</v>
      </c>
      <c r="J2276" t="s">
        <v>18</v>
      </c>
      <c r="K2276" s="7" t="s">
        <v>148</v>
      </c>
      <c r="L2276">
        <v>2.76</v>
      </c>
      <c r="M2276" s="12">
        <v>10</v>
      </c>
    </row>
    <row r="2277" spans="1:13" x14ac:dyDescent="0.25">
      <c r="A2277">
        <v>449654</v>
      </c>
      <c r="B2277">
        <v>447470</v>
      </c>
      <c r="C2277" t="s">
        <v>50</v>
      </c>
      <c r="D2277" t="s">
        <v>106</v>
      </c>
      <c r="E2277">
        <v>18</v>
      </c>
      <c r="F2277" s="11">
        <v>400607600</v>
      </c>
      <c r="G2277" s="7" t="s">
        <v>165</v>
      </c>
      <c r="H2277" t="s">
        <v>153</v>
      </c>
      <c r="I2277" t="s">
        <v>153</v>
      </c>
      <c r="J2277" t="s">
        <v>18</v>
      </c>
      <c r="K2277" s="7" t="s">
        <v>148</v>
      </c>
      <c r="L2277">
        <v>2.76</v>
      </c>
      <c r="M2277" s="12">
        <v>113</v>
      </c>
    </row>
    <row r="2278" spans="1:13" x14ac:dyDescent="0.25">
      <c r="A2278">
        <v>449656</v>
      </c>
      <c r="B2278">
        <v>447470</v>
      </c>
      <c r="C2278" t="s">
        <v>50</v>
      </c>
      <c r="D2278" t="s">
        <v>106</v>
      </c>
      <c r="E2278">
        <v>18</v>
      </c>
      <c r="F2278" s="11">
        <v>400607601</v>
      </c>
      <c r="G2278" s="7" t="s">
        <v>165</v>
      </c>
      <c r="H2278" t="s">
        <v>153</v>
      </c>
      <c r="I2278" t="s">
        <v>153</v>
      </c>
      <c r="J2278" t="s">
        <v>18</v>
      </c>
      <c r="K2278" s="7" t="s">
        <v>148</v>
      </c>
      <c r="L2278">
        <v>2.76</v>
      </c>
      <c r="M2278" s="12">
        <v>144</v>
      </c>
    </row>
    <row r="2279" spans="1:13" x14ac:dyDescent="0.25">
      <c r="A2279">
        <v>449660</v>
      </c>
      <c r="B2279">
        <v>447470</v>
      </c>
      <c r="C2279" t="s">
        <v>50</v>
      </c>
      <c r="D2279" t="s">
        <v>106</v>
      </c>
      <c r="E2279">
        <v>18</v>
      </c>
      <c r="F2279" s="11">
        <v>7789135157955</v>
      </c>
      <c r="G2279" s="7" t="s">
        <v>165</v>
      </c>
      <c r="H2279" t="s">
        <v>153</v>
      </c>
      <c r="I2279" t="s">
        <v>153</v>
      </c>
      <c r="J2279" t="s">
        <v>18</v>
      </c>
      <c r="K2279" s="7" t="s">
        <v>148</v>
      </c>
      <c r="L2279">
        <v>2.76</v>
      </c>
      <c r="M2279" s="12">
        <v>0</v>
      </c>
    </row>
    <row r="2280" spans="1:13" x14ac:dyDescent="0.25">
      <c r="A2280">
        <v>449662</v>
      </c>
      <c r="B2280">
        <v>447470</v>
      </c>
      <c r="C2280" t="s">
        <v>50</v>
      </c>
      <c r="D2280" t="s">
        <v>106</v>
      </c>
      <c r="E2280">
        <v>18</v>
      </c>
      <c r="F2280" s="11">
        <v>118415538</v>
      </c>
      <c r="G2280" s="7" t="s">
        <v>165</v>
      </c>
      <c r="H2280" t="s">
        <v>153</v>
      </c>
      <c r="I2280" t="s">
        <v>153</v>
      </c>
      <c r="J2280" t="s">
        <v>18</v>
      </c>
      <c r="K2280" s="7" t="s">
        <v>148</v>
      </c>
      <c r="L2280">
        <v>2.76</v>
      </c>
      <c r="M2280" s="12">
        <v>0</v>
      </c>
    </row>
    <row r="2281" spans="1:13" x14ac:dyDescent="0.25">
      <c r="A2281">
        <v>449666</v>
      </c>
      <c r="B2281">
        <v>447470</v>
      </c>
      <c r="C2281" t="s">
        <v>50</v>
      </c>
      <c r="D2281" t="s">
        <v>106</v>
      </c>
      <c r="E2281">
        <v>18</v>
      </c>
      <c r="F2281" s="11">
        <v>400607612</v>
      </c>
      <c r="G2281" s="7" t="s">
        <v>165</v>
      </c>
      <c r="H2281" t="s">
        <v>153</v>
      </c>
      <c r="I2281" t="s">
        <v>153</v>
      </c>
      <c r="J2281" t="s">
        <v>18</v>
      </c>
      <c r="K2281" s="7" t="s">
        <v>148</v>
      </c>
      <c r="L2281">
        <v>2.76</v>
      </c>
      <c r="M2281" s="12">
        <v>250</v>
      </c>
    </row>
    <row r="2282" spans="1:13" x14ac:dyDescent="0.25">
      <c r="A2282">
        <v>449670</v>
      </c>
      <c r="B2282">
        <v>447470</v>
      </c>
      <c r="C2282" t="s">
        <v>50</v>
      </c>
      <c r="D2282" t="s">
        <v>106</v>
      </c>
      <c r="E2282">
        <v>18</v>
      </c>
      <c r="F2282" s="11">
        <v>400607614</v>
      </c>
      <c r="G2282" s="7" t="s">
        <v>165</v>
      </c>
      <c r="H2282" t="s">
        <v>153</v>
      </c>
      <c r="I2282" t="s">
        <v>294</v>
      </c>
      <c r="J2282" t="s">
        <v>18</v>
      </c>
      <c r="K2282" s="7" t="s">
        <v>148</v>
      </c>
      <c r="L2282" t="s">
        <v>294</v>
      </c>
      <c r="M2282" t="s">
        <v>294</v>
      </c>
    </row>
    <row r="2283" spans="1:13" x14ac:dyDescent="0.25">
      <c r="A2283">
        <v>449672</v>
      </c>
      <c r="B2283">
        <v>447470</v>
      </c>
      <c r="C2283" t="s">
        <v>50</v>
      </c>
      <c r="D2283" t="s">
        <v>106</v>
      </c>
      <c r="E2283">
        <v>18</v>
      </c>
      <c r="F2283" s="11">
        <v>61887</v>
      </c>
      <c r="G2283" s="7" t="s">
        <v>165</v>
      </c>
      <c r="H2283" t="s">
        <v>153</v>
      </c>
      <c r="I2283" t="s">
        <v>294</v>
      </c>
      <c r="J2283" t="s">
        <v>18</v>
      </c>
      <c r="K2283" s="7" t="s">
        <v>148</v>
      </c>
      <c r="L2283" t="s">
        <v>294</v>
      </c>
      <c r="M2283" t="s">
        <v>294</v>
      </c>
    </row>
    <row r="2284" spans="1:13" x14ac:dyDescent="0.25">
      <c r="A2284">
        <v>449674</v>
      </c>
      <c r="B2284">
        <v>447470</v>
      </c>
      <c r="C2284" t="s">
        <v>50</v>
      </c>
      <c r="D2284" t="s">
        <v>106</v>
      </c>
      <c r="E2284">
        <v>18</v>
      </c>
      <c r="F2284" s="11">
        <v>400607619</v>
      </c>
      <c r="G2284" s="7" t="s">
        <v>165</v>
      </c>
      <c r="H2284" t="s">
        <v>153</v>
      </c>
      <c r="I2284" t="s">
        <v>294</v>
      </c>
      <c r="J2284" t="s">
        <v>18</v>
      </c>
      <c r="K2284" s="7" t="s">
        <v>148</v>
      </c>
      <c r="L2284" t="s">
        <v>294</v>
      </c>
      <c r="M2284" t="s">
        <v>294</v>
      </c>
    </row>
    <row r="2285" spans="1:13" x14ac:dyDescent="0.25">
      <c r="A2285">
        <v>449676</v>
      </c>
      <c r="B2285">
        <v>447470</v>
      </c>
      <c r="C2285" t="s">
        <v>50</v>
      </c>
      <c r="D2285" t="s">
        <v>106</v>
      </c>
      <c r="E2285">
        <v>18</v>
      </c>
      <c r="F2285" s="11">
        <v>1801315</v>
      </c>
      <c r="G2285" s="7" t="s">
        <v>165</v>
      </c>
      <c r="H2285" t="s">
        <v>153</v>
      </c>
      <c r="I2285" t="s">
        <v>294</v>
      </c>
      <c r="J2285" t="s">
        <v>18</v>
      </c>
      <c r="K2285" s="7" t="s">
        <v>148</v>
      </c>
      <c r="L2285" t="s">
        <v>294</v>
      </c>
      <c r="M2285" t="s">
        <v>294</v>
      </c>
    </row>
    <row r="2286" spans="1:13" x14ac:dyDescent="0.25">
      <c r="A2286">
        <v>449708</v>
      </c>
      <c r="B2286">
        <v>447472</v>
      </c>
      <c r="C2286" t="s">
        <v>50</v>
      </c>
      <c r="D2286" t="s">
        <v>106</v>
      </c>
      <c r="E2286">
        <v>20</v>
      </c>
      <c r="F2286" s="11">
        <v>360769</v>
      </c>
      <c r="G2286" s="7" t="s">
        <v>165</v>
      </c>
      <c r="H2286" t="s">
        <v>153</v>
      </c>
      <c r="I2286" t="s">
        <v>153</v>
      </c>
      <c r="J2286" t="s">
        <v>18</v>
      </c>
      <c r="K2286" s="7" t="s">
        <v>148</v>
      </c>
      <c r="L2286">
        <v>2.76</v>
      </c>
      <c r="M2286" s="12">
        <v>58</v>
      </c>
    </row>
    <row r="2287" spans="1:13" x14ac:dyDescent="0.25">
      <c r="A2287">
        <v>449710</v>
      </c>
      <c r="B2287">
        <v>447472</v>
      </c>
      <c r="C2287" t="s">
        <v>50</v>
      </c>
      <c r="D2287" t="s">
        <v>106</v>
      </c>
      <c r="E2287">
        <v>20</v>
      </c>
      <c r="F2287" s="11">
        <v>192138</v>
      </c>
      <c r="G2287" s="7" t="s">
        <v>165</v>
      </c>
      <c r="H2287" t="s">
        <v>153</v>
      </c>
      <c r="I2287" t="s">
        <v>153</v>
      </c>
      <c r="J2287" t="s">
        <v>18</v>
      </c>
      <c r="K2287" s="7" t="s">
        <v>148</v>
      </c>
      <c r="L2287">
        <v>2.76</v>
      </c>
      <c r="M2287" s="12">
        <v>56</v>
      </c>
    </row>
    <row r="2288" spans="1:13" x14ac:dyDescent="0.25">
      <c r="A2288">
        <v>449712</v>
      </c>
      <c r="B2288">
        <v>447472</v>
      </c>
      <c r="C2288" t="s">
        <v>50</v>
      </c>
      <c r="D2288" t="s">
        <v>106</v>
      </c>
      <c r="E2288">
        <v>20</v>
      </c>
      <c r="F2288" s="11">
        <v>23087103</v>
      </c>
      <c r="G2288" s="7" t="s">
        <v>165</v>
      </c>
      <c r="H2288" t="s">
        <v>153</v>
      </c>
      <c r="I2288" t="s">
        <v>153</v>
      </c>
      <c r="J2288" t="s">
        <v>18</v>
      </c>
      <c r="K2288" s="7" t="s">
        <v>148</v>
      </c>
      <c r="L2288">
        <v>2.76</v>
      </c>
      <c r="M2288" s="12">
        <v>-239</v>
      </c>
    </row>
    <row r="2289" spans="1:13" x14ac:dyDescent="0.25">
      <c r="A2289">
        <v>449718</v>
      </c>
      <c r="B2289">
        <v>447472</v>
      </c>
      <c r="C2289" t="s">
        <v>50</v>
      </c>
      <c r="D2289" t="s">
        <v>106</v>
      </c>
      <c r="E2289">
        <v>20</v>
      </c>
      <c r="F2289" s="11">
        <v>113231987</v>
      </c>
      <c r="G2289" s="7" t="s">
        <v>165</v>
      </c>
      <c r="H2289" t="s">
        <v>153</v>
      </c>
      <c r="I2289" t="s">
        <v>153</v>
      </c>
      <c r="J2289" t="s">
        <v>18</v>
      </c>
      <c r="K2289" s="7" t="s">
        <v>148</v>
      </c>
      <c r="L2289">
        <v>2.76</v>
      </c>
      <c r="M2289" s="12">
        <v>0</v>
      </c>
    </row>
    <row r="2290" spans="1:13" x14ac:dyDescent="0.25">
      <c r="A2290">
        <v>449722</v>
      </c>
      <c r="B2290">
        <v>447472</v>
      </c>
      <c r="C2290" t="s">
        <v>50</v>
      </c>
      <c r="D2290" t="s">
        <v>106</v>
      </c>
      <c r="E2290">
        <v>20</v>
      </c>
      <c r="F2290" s="11">
        <v>7498875</v>
      </c>
      <c r="G2290" s="7" t="s">
        <v>165</v>
      </c>
      <c r="H2290" t="s">
        <v>153</v>
      </c>
      <c r="I2290" t="s">
        <v>294</v>
      </c>
      <c r="J2290" t="s">
        <v>18</v>
      </c>
      <c r="K2290" s="7" t="s">
        <v>148</v>
      </c>
      <c r="L2290" t="s">
        <v>294</v>
      </c>
      <c r="M2290" t="s">
        <v>294</v>
      </c>
    </row>
    <row r="2291" spans="1:13" x14ac:dyDescent="0.25">
      <c r="A2291">
        <v>449724</v>
      </c>
      <c r="B2291">
        <v>447472</v>
      </c>
      <c r="C2291" t="s">
        <v>50</v>
      </c>
      <c r="D2291" t="s">
        <v>106</v>
      </c>
      <c r="E2291">
        <v>20</v>
      </c>
      <c r="F2291" s="11">
        <v>1359810</v>
      </c>
      <c r="G2291" s="7" t="s">
        <v>165</v>
      </c>
      <c r="H2291" t="s">
        <v>153</v>
      </c>
      <c r="I2291" t="s">
        <v>153</v>
      </c>
      <c r="J2291" t="s">
        <v>18</v>
      </c>
      <c r="K2291" s="7" t="s">
        <v>148</v>
      </c>
      <c r="L2291">
        <v>2.76</v>
      </c>
      <c r="M2291" s="12">
        <v>52</v>
      </c>
    </row>
    <row r="2292" spans="1:13" x14ac:dyDescent="0.25">
      <c r="A2292">
        <v>449728</v>
      </c>
      <c r="B2292">
        <v>447472</v>
      </c>
      <c r="C2292" t="s">
        <v>50</v>
      </c>
      <c r="D2292" t="s">
        <v>106</v>
      </c>
      <c r="E2292">
        <v>20</v>
      </c>
      <c r="F2292" s="11">
        <v>400607706</v>
      </c>
      <c r="G2292" s="7" t="s">
        <v>165</v>
      </c>
      <c r="H2292" t="s">
        <v>153</v>
      </c>
      <c r="I2292" t="s">
        <v>153</v>
      </c>
      <c r="J2292" t="s">
        <v>18</v>
      </c>
      <c r="K2292" s="7" t="s">
        <v>148</v>
      </c>
      <c r="L2292">
        <v>2.76</v>
      </c>
      <c r="M2292" s="12">
        <v>33</v>
      </c>
    </row>
    <row r="2293" spans="1:13" x14ac:dyDescent="0.25">
      <c r="A2293">
        <v>449732</v>
      </c>
      <c r="B2293">
        <v>447472</v>
      </c>
      <c r="C2293" t="s">
        <v>50</v>
      </c>
      <c r="D2293" t="s">
        <v>106</v>
      </c>
      <c r="E2293">
        <v>20</v>
      </c>
      <c r="F2293" s="11">
        <v>400607716</v>
      </c>
      <c r="G2293" s="7" t="s">
        <v>165</v>
      </c>
      <c r="H2293" t="s">
        <v>153</v>
      </c>
      <c r="I2293" t="s">
        <v>153</v>
      </c>
      <c r="J2293" t="s">
        <v>18</v>
      </c>
      <c r="K2293" s="7" t="s">
        <v>148</v>
      </c>
      <c r="L2293">
        <v>2.76</v>
      </c>
      <c r="M2293" s="12">
        <v>0</v>
      </c>
    </row>
    <row r="2294" spans="1:13" x14ac:dyDescent="0.25">
      <c r="A2294">
        <v>449734</v>
      </c>
      <c r="B2294">
        <v>447472</v>
      </c>
      <c r="C2294" t="s">
        <v>50</v>
      </c>
      <c r="D2294" t="s">
        <v>106</v>
      </c>
      <c r="E2294">
        <v>20</v>
      </c>
      <c r="F2294" s="11">
        <v>114232278</v>
      </c>
      <c r="G2294" s="7" t="s">
        <v>165</v>
      </c>
      <c r="H2294" t="s">
        <v>153</v>
      </c>
      <c r="I2294" t="s">
        <v>153</v>
      </c>
      <c r="J2294" t="s">
        <v>18</v>
      </c>
      <c r="K2294" s="7" t="s">
        <v>148</v>
      </c>
      <c r="L2294">
        <v>2.76</v>
      </c>
      <c r="M2294" s="12">
        <v>93</v>
      </c>
    </row>
    <row r="2295" spans="1:13" x14ac:dyDescent="0.25">
      <c r="A2295">
        <v>449740</v>
      </c>
      <c r="B2295">
        <v>447473</v>
      </c>
      <c r="C2295" t="s">
        <v>50</v>
      </c>
      <c r="D2295" t="s">
        <v>106</v>
      </c>
      <c r="E2295">
        <v>22</v>
      </c>
      <c r="F2295" s="11">
        <v>179192215</v>
      </c>
      <c r="G2295" s="7" t="s">
        <v>165</v>
      </c>
      <c r="H2295" t="s">
        <v>153</v>
      </c>
      <c r="I2295" t="s">
        <v>294</v>
      </c>
      <c r="J2295" t="s">
        <v>18</v>
      </c>
      <c r="K2295" s="7" t="s">
        <v>148</v>
      </c>
      <c r="L2295" t="s">
        <v>294</v>
      </c>
      <c r="M2295" t="s">
        <v>294</v>
      </c>
    </row>
    <row r="2296" spans="1:13" x14ac:dyDescent="0.25">
      <c r="A2296">
        <v>449742</v>
      </c>
      <c r="B2296">
        <v>447473</v>
      </c>
      <c r="C2296" t="s">
        <v>50</v>
      </c>
      <c r="D2296" t="s">
        <v>106</v>
      </c>
      <c r="E2296">
        <v>22</v>
      </c>
      <c r="F2296" s="11">
        <v>3867274</v>
      </c>
      <c r="G2296" s="7" t="s">
        <v>165</v>
      </c>
      <c r="H2296" t="s">
        <v>153</v>
      </c>
      <c r="I2296" t="s">
        <v>153</v>
      </c>
      <c r="J2296" t="s">
        <v>18</v>
      </c>
      <c r="K2296" s="7" t="s">
        <v>148</v>
      </c>
      <c r="L2296">
        <v>2.76</v>
      </c>
      <c r="M2296" s="12">
        <v>48</v>
      </c>
    </row>
    <row r="2297" spans="1:13" x14ac:dyDescent="0.25">
      <c r="A2297">
        <v>449744</v>
      </c>
      <c r="B2297">
        <v>447473</v>
      </c>
      <c r="C2297" t="s">
        <v>50</v>
      </c>
      <c r="D2297" t="s">
        <v>106</v>
      </c>
      <c r="E2297">
        <v>22</v>
      </c>
      <c r="F2297" s="11">
        <v>1055</v>
      </c>
      <c r="G2297" s="7" t="s">
        <v>165</v>
      </c>
      <c r="H2297" t="s">
        <v>153</v>
      </c>
      <c r="I2297" t="s">
        <v>153</v>
      </c>
      <c r="J2297" t="s">
        <v>18</v>
      </c>
      <c r="K2297" s="7" t="s">
        <v>148</v>
      </c>
      <c r="L2297">
        <v>2.76</v>
      </c>
      <c r="M2297" s="12">
        <v>217</v>
      </c>
    </row>
    <row r="2298" spans="1:13" x14ac:dyDescent="0.25">
      <c r="A2298">
        <v>449746</v>
      </c>
      <c r="B2298">
        <v>447473</v>
      </c>
      <c r="C2298" t="s">
        <v>50</v>
      </c>
      <c r="D2298" t="s">
        <v>106</v>
      </c>
      <c r="E2298">
        <v>22</v>
      </c>
      <c r="F2298" s="11">
        <v>22575710</v>
      </c>
      <c r="G2298" s="7" t="s">
        <v>165</v>
      </c>
      <c r="H2298" t="s">
        <v>153</v>
      </c>
      <c r="I2298" t="s">
        <v>153</v>
      </c>
      <c r="J2298" t="s">
        <v>18</v>
      </c>
      <c r="K2298" s="7" t="s">
        <v>148</v>
      </c>
      <c r="L2298">
        <v>2.76</v>
      </c>
      <c r="M2298" s="12">
        <v>134</v>
      </c>
    </row>
    <row r="2299" spans="1:13" x14ac:dyDescent="0.25">
      <c r="A2299">
        <v>449752</v>
      </c>
      <c r="B2299">
        <v>447473</v>
      </c>
      <c r="C2299" t="s">
        <v>50</v>
      </c>
      <c r="D2299" t="s">
        <v>106</v>
      </c>
      <c r="E2299">
        <v>22</v>
      </c>
      <c r="F2299" s="11">
        <v>3297821</v>
      </c>
      <c r="G2299" s="7" t="s">
        <v>165</v>
      </c>
      <c r="H2299" t="s">
        <v>153</v>
      </c>
      <c r="I2299" t="s">
        <v>153</v>
      </c>
      <c r="J2299" t="s">
        <v>18</v>
      </c>
      <c r="K2299" s="7" t="s">
        <v>148</v>
      </c>
      <c r="L2299">
        <v>2.76</v>
      </c>
      <c r="M2299" s="12">
        <v>290</v>
      </c>
    </row>
    <row r="2300" spans="1:13" x14ac:dyDescent="0.25">
      <c r="A2300">
        <v>449754</v>
      </c>
      <c r="B2300">
        <v>447473</v>
      </c>
      <c r="C2300" t="s">
        <v>50</v>
      </c>
      <c r="D2300" t="s">
        <v>106</v>
      </c>
      <c r="E2300">
        <v>22</v>
      </c>
      <c r="F2300" s="11">
        <v>20344850</v>
      </c>
      <c r="G2300" s="7" t="s">
        <v>165</v>
      </c>
      <c r="H2300" t="s">
        <v>153</v>
      </c>
      <c r="I2300" t="s">
        <v>294</v>
      </c>
      <c r="J2300" t="s">
        <v>18</v>
      </c>
      <c r="K2300" s="7" t="s">
        <v>148</v>
      </c>
      <c r="L2300" t="s">
        <v>294</v>
      </c>
      <c r="M2300" t="s">
        <v>294</v>
      </c>
    </row>
    <row r="2301" spans="1:13" x14ac:dyDescent="0.25">
      <c r="A2301">
        <v>449756</v>
      </c>
      <c r="B2301">
        <v>447473</v>
      </c>
      <c r="C2301" t="s">
        <v>50</v>
      </c>
      <c r="D2301" t="s">
        <v>106</v>
      </c>
      <c r="E2301">
        <v>22</v>
      </c>
      <c r="F2301" s="11">
        <v>118415527</v>
      </c>
      <c r="G2301" s="7" t="s">
        <v>165</v>
      </c>
      <c r="H2301" t="s">
        <v>153</v>
      </c>
      <c r="I2301" t="s">
        <v>153</v>
      </c>
      <c r="J2301" t="s">
        <v>18</v>
      </c>
      <c r="K2301" s="7" t="s">
        <v>148</v>
      </c>
      <c r="L2301">
        <v>2.76</v>
      </c>
      <c r="M2301" s="12">
        <v>250</v>
      </c>
    </row>
    <row r="2302" spans="1:13" x14ac:dyDescent="0.25">
      <c r="A2302">
        <v>449760</v>
      </c>
      <c r="B2302">
        <v>447473</v>
      </c>
      <c r="C2302" t="s">
        <v>50</v>
      </c>
      <c r="D2302" t="s">
        <v>106</v>
      </c>
      <c r="E2302">
        <v>22</v>
      </c>
      <c r="F2302" s="11">
        <v>58087663</v>
      </c>
      <c r="G2302" s="7" t="s">
        <v>165</v>
      </c>
      <c r="H2302" t="s">
        <v>153</v>
      </c>
      <c r="I2302" t="s">
        <v>294</v>
      </c>
      <c r="J2302" t="s">
        <v>18</v>
      </c>
      <c r="K2302" s="7" t="s">
        <v>148</v>
      </c>
      <c r="L2302" t="s">
        <v>294</v>
      </c>
      <c r="M2302" t="s">
        <v>294</v>
      </c>
    </row>
    <row r="2303" spans="1:13" x14ac:dyDescent="0.25">
      <c r="A2303">
        <v>449764</v>
      </c>
      <c r="B2303">
        <v>447473</v>
      </c>
      <c r="C2303" t="s">
        <v>50</v>
      </c>
      <c r="D2303" t="s">
        <v>106</v>
      </c>
      <c r="E2303">
        <v>22</v>
      </c>
      <c r="F2303" s="11">
        <v>400607806</v>
      </c>
      <c r="G2303" s="7" t="s">
        <v>165</v>
      </c>
      <c r="H2303" t="s">
        <v>153</v>
      </c>
      <c r="I2303" t="s">
        <v>153</v>
      </c>
      <c r="J2303" t="s">
        <v>18</v>
      </c>
      <c r="K2303" s="7" t="s">
        <v>148</v>
      </c>
      <c r="L2303">
        <v>2.76</v>
      </c>
      <c r="M2303" s="12">
        <v>100</v>
      </c>
    </row>
    <row r="2304" spans="1:13" x14ac:dyDescent="0.25">
      <c r="A2304">
        <v>449766</v>
      </c>
      <c r="B2304">
        <v>447473</v>
      </c>
      <c r="C2304" t="s">
        <v>50</v>
      </c>
      <c r="D2304" t="s">
        <v>106</v>
      </c>
      <c r="E2304">
        <v>22</v>
      </c>
      <c r="F2304" s="11">
        <v>359308</v>
      </c>
      <c r="G2304" s="7" t="s">
        <v>165</v>
      </c>
      <c r="H2304" t="s">
        <v>153</v>
      </c>
      <c r="I2304" t="s">
        <v>153</v>
      </c>
      <c r="J2304" t="s">
        <v>18</v>
      </c>
      <c r="K2304" s="7" t="s">
        <v>148</v>
      </c>
      <c r="L2304">
        <v>2.76</v>
      </c>
      <c r="M2304" s="12">
        <v>340</v>
      </c>
    </row>
    <row r="2305" spans="1:13" x14ac:dyDescent="0.25">
      <c r="A2305">
        <v>449770</v>
      </c>
      <c r="B2305">
        <v>447473</v>
      </c>
      <c r="C2305" t="s">
        <v>50</v>
      </c>
      <c r="D2305" t="s">
        <v>106</v>
      </c>
      <c r="E2305">
        <v>22</v>
      </c>
      <c r="F2305" s="11">
        <v>7789067027271</v>
      </c>
      <c r="G2305" s="7" t="s">
        <v>165</v>
      </c>
      <c r="H2305" t="s">
        <v>153</v>
      </c>
      <c r="I2305" t="s">
        <v>153</v>
      </c>
      <c r="J2305" t="s">
        <v>18</v>
      </c>
      <c r="K2305" s="7" t="s">
        <v>148</v>
      </c>
      <c r="L2305">
        <v>2.76</v>
      </c>
      <c r="M2305" s="12">
        <v>300</v>
      </c>
    </row>
    <row r="2306" spans="1:13" x14ac:dyDescent="0.25">
      <c r="A2306">
        <v>449809</v>
      </c>
      <c r="B2306">
        <v>447477</v>
      </c>
      <c r="C2306" t="s">
        <v>50</v>
      </c>
      <c r="D2306" t="s">
        <v>130</v>
      </c>
      <c r="E2306">
        <v>43</v>
      </c>
      <c r="F2306" s="11">
        <v>59450556</v>
      </c>
      <c r="G2306" s="7" t="s">
        <v>165</v>
      </c>
      <c r="H2306" t="s">
        <v>153</v>
      </c>
      <c r="I2306" t="s">
        <v>153</v>
      </c>
      <c r="J2306" t="s">
        <v>18</v>
      </c>
      <c r="K2306" s="7" t="s">
        <v>148</v>
      </c>
      <c r="L2306">
        <v>2.76</v>
      </c>
      <c r="M2306" s="12">
        <v>50</v>
      </c>
    </row>
    <row r="2307" spans="1:13" x14ac:dyDescent="0.25">
      <c r="A2307">
        <v>449819</v>
      </c>
      <c r="B2307">
        <v>447477</v>
      </c>
      <c r="C2307" t="s">
        <v>50</v>
      </c>
      <c r="D2307" t="s">
        <v>130</v>
      </c>
      <c r="E2307">
        <v>43</v>
      </c>
      <c r="F2307" s="11">
        <v>100600811</v>
      </c>
      <c r="G2307" s="7" t="s">
        <v>165</v>
      </c>
      <c r="H2307" t="s">
        <v>153</v>
      </c>
      <c r="I2307" t="s">
        <v>153</v>
      </c>
      <c r="J2307" t="s">
        <v>18</v>
      </c>
      <c r="K2307" s="7" t="s">
        <v>148</v>
      </c>
      <c r="L2307">
        <v>2.76</v>
      </c>
      <c r="M2307" s="12">
        <v>300</v>
      </c>
    </row>
    <row r="2308" spans="1:13" x14ac:dyDescent="0.25">
      <c r="A2308">
        <v>449821</v>
      </c>
      <c r="B2308">
        <v>447477</v>
      </c>
      <c r="C2308" t="s">
        <v>50</v>
      </c>
      <c r="D2308" t="s">
        <v>130</v>
      </c>
      <c r="E2308">
        <v>43</v>
      </c>
      <c r="F2308" s="11">
        <v>57283775</v>
      </c>
      <c r="G2308" s="7" t="s">
        <v>165</v>
      </c>
      <c r="H2308" t="s">
        <v>153</v>
      </c>
      <c r="I2308" t="s">
        <v>153</v>
      </c>
      <c r="J2308" t="s">
        <v>18</v>
      </c>
      <c r="K2308" s="7" t="s">
        <v>148</v>
      </c>
      <c r="L2308">
        <v>2.76</v>
      </c>
      <c r="M2308" s="12">
        <v>40</v>
      </c>
    </row>
    <row r="2309" spans="1:13" x14ac:dyDescent="0.25">
      <c r="A2309">
        <v>449823</v>
      </c>
      <c r="B2309">
        <v>447477</v>
      </c>
      <c r="C2309" t="s">
        <v>50</v>
      </c>
      <c r="D2309" t="s">
        <v>130</v>
      </c>
      <c r="E2309">
        <v>43</v>
      </c>
      <c r="F2309" s="11">
        <v>76992</v>
      </c>
      <c r="G2309" s="7" t="s">
        <v>165</v>
      </c>
      <c r="H2309" t="s">
        <v>153</v>
      </c>
      <c r="I2309" t="s">
        <v>153</v>
      </c>
      <c r="J2309" t="s">
        <v>18</v>
      </c>
      <c r="K2309" s="7" t="s">
        <v>148</v>
      </c>
      <c r="L2309">
        <v>2.76</v>
      </c>
      <c r="M2309" s="12">
        <v>164</v>
      </c>
    </row>
    <row r="2310" spans="1:13" x14ac:dyDescent="0.25">
      <c r="A2310">
        <v>449825</v>
      </c>
      <c r="B2310">
        <v>447477</v>
      </c>
      <c r="C2310" t="s">
        <v>50</v>
      </c>
      <c r="D2310" t="s">
        <v>130</v>
      </c>
      <c r="E2310">
        <v>43</v>
      </c>
      <c r="F2310" s="11">
        <v>15012162</v>
      </c>
      <c r="G2310" s="7" t="s">
        <v>165</v>
      </c>
      <c r="H2310" t="s">
        <v>153</v>
      </c>
      <c r="I2310" t="s">
        <v>153</v>
      </c>
      <c r="J2310" t="s">
        <v>18</v>
      </c>
      <c r="K2310" s="7" t="s">
        <v>148</v>
      </c>
      <c r="L2310">
        <v>2.76</v>
      </c>
      <c r="M2310" s="12">
        <v>120</v>
      </c>
    </row>
    <row r="2311" spans="1:13" x14ac:dyDescent="0.25">
      <c r="A2311">
        <v>449829</v>
      </c>
      <c r="B2311">
        <v>447477</v>
      </c>
      <c r="C2311" t="s">
        <v>50</v>
      </c>
      <c r="D2311" t="s">
        <v>130</v>
      </c>
      <c r="E2311">
        <v>43</v>
      </c>
      <c r="F2311" s="11">
        <v>17966436</v>
      </c>
      <c r="G2311" s="7" t="s">
        <v>165</v>
      </c>
      <c r="H2311" t="s">
        <v>153</v>
      </c>
      <c r="I2311" t="s">
        <v>153</v>
      </c>
      <c r="J2311" t="s">
        <v>18</v>
      </c>
      <c r="K2311" s="7" t="s">
        <v>148</v>
      </c>
      <c r="L2311">
        <v>2.76</v>
      </c>
      <c r="M2311" s="12">
        <v>305</v>
      </c>
    </row>
    <row r="2312" spans="1:13" x14ac:dyDescent="0.25">
      <c r="A2312">
        <v>449831</v>
      </c>
      <c r="B2312">
        <v>447477</v>
      </c>
      <c r="C2312" t="s">
        <v>50</v>
      </c>
      <c r="D2312" t="s">
        <v>130</v>
      </c>
      <c r="E2312">
        <v>43</v>
      </c>
      <c r="F2312" s="11">
        <v>93392422</v>
      </c>
      <c r="G2312" s="7" t="s">
        <v>165</v>
      </c>
      <c r="H2312" t="s">
        <v>153</v>
      </c>
      <c r="I2312" t="s">
        <v>294</v>
      </c>
      <c r="J2312" t="s">
        <v>18</v>
      </c>
      <c r="K2312" s="7" t="s">
        <v>148</v>
      </c>
      <c r="L2312" t="s">
        <v>294</v>
      </c>
      <c r="M2312" t="s">
        <v>294</v>
      </c>
    </row>
    <row r="2313" spans="1:13" x14ac:dyDescent="0.25">
      <c r="A2313">
        <v>449833</v>
      </c>
      <c r="B2313">
        <v>447477</v>
      </c>
      <c r="C2313" t="s">
        <v>50</v>
      </c>
      <c r="D2313" t="s">
        <v>130</v>
      </c>
      <c r="E2313">
        <v>43</v>
      </c>
      <c r="F2313" s="11">
        <v>330740</v>
      </c>
      <c r="G2313" s="7" t="s">
        <v>165</v>
      </c>
      <c r="H2313" t="s">
        <v>153</v>
      </c>
      <c r="I2313" t="s">
        <v>153</v>
      </c>
      <c r="J2313" t="s">
        <v>18</v>
      </c>
      <c r="K2313" s="7" t="s">
        <v>148</v>
      </c>
      <c r="L2313">
        <v>2.76</v>
      </c>
      <c r="M2313" s="12">
        <v>95</v>
      </c>
    </row>
    <row r="2314" spans="1:13" x14ac:dyDescent="0.25">
      <c r="A2314">
        <v>449835</v>
      </c>
      <c r="B2314">
        <v>447477</v>
      </c>
      <c r="C2314" t="s">
        <v>50</v>
      </c>
      <c r="D2314" t="s">
        <v>130</v>
      </c>
      <c r="E2314">
        <v>43</v>
      </c>
      <c r="F2314" s="11">
        <v>6045</v>
      </c>
      <c r="G2314" s="7" t="s">
        <v>165</v>
      </c>
      <c r="H2314" t="s">
        <v>153</v>
      </c>
      <c r="I2314" t="s">
        <v>153</v>
      </c>
      <c r="J2314" t="s">
        <v>18</v>
      </c>
      <c r="K2314" s="7" t="s">
        <v>148</v>
      </c>
      <c r="L2314">
        <v>2.76</v>
      </c>
      <c r="M2314" s="12">
        <v>123</v>
      </c>
    </row>
    <row r="2315" spans="1:13" x14ac:dyDescent="0.25">
      <c r="A2315">
        <v>449839</v>
      </c>
      <c r="B2315">
        <v>447477</v>
      </c>
      <c r="C2315" t="s">
        <v>50</v>
      </c>
      <c r="D2315" t="s">
        <v>130</v>
      </c>
      <c r="E2315">
        <v>43</v>
      </c>
      <c r="F2315" s="11">
        <v>11695137723531</v>
      </c>
      <c r="G2315" s="7" t="s">
        <v>165</v>
      </c>
      <c r="H2315" t="s">
        <v>153</v>
      </c>
      <c r="I2315" t="s">
        <v>153</v>
      </c>
      <c r="J2315" t="s">
        <v>18</v>
      </c>
      <c r="K2315" s="7" t="s">
        <v>148</v>
      </c>
      <c r="L2315">
        <v>2.76</v>
      </c>
      <c r="M2315" s="12">
        <v>192</v>
      </c>
    </row>
    <row r="2316" spans="1:13" x14ac:dyDescent="0.25">
      <c r="A2316">
        <v>449845</v>
      </c>
      <c r="B2316">
        <v>447478</v>
      </c>
      <c r="C2316" t="s">
        <v>50</v>
      </c>
      <c r="D2316" t="s">
        <v>130</v>
      </c>
      <c r="E2316">
        <v>45</v>
      </c>
      <c r="F2316" s="11">
        <v>97166687</v>
      </c>
      <c r="G2316" s="7" t="s">
        <v>165</v>
      </c>
      <c r="H2316" t="s">
        <v>153</v>
      </c>
      <c r="I2316" t="s">
        <v>153</v>
      </c>
      <c r="J2316" t="s">
        <v>18</v>
      </c>
      <c r="K2316" s="7" t="s">
        <v>148</v>
      </c>
      <c r="L2316">
        <v>2.76</v>
      </c>
      <c r="M2316" s="12">
        <v>101</v>
      </c>
    </row>
    <row r="2317" spans="1:13" x14ac:dyDescent="0.25">
      <c r="A2317">
        <v>449847</v>
      </c>
      <c r="B2317">
        <v>447478</v>
      </c>
      <c r="C2317" t="s">
        <v>50</v>
      </c>
      <c r="D2317" t="s">
        <v>130</v>
      </c>
      <c r="E2317">
        <v>45</v>
      </c>
      <c r="F2317" s="11">
        <v>97166703</v>
      </c>
      <c r="G2317" s="7" t="s">
        <v>165</v>
      </c>
      <c r="H2317" t="s">
        <v>153</v>
      </c>
      <c r="I2317" t="s">
        <v>294</v>
      </c>
      <c r="J2317" t="s">
        <v>18</v>
      </c>
      <c r="K2317" s="7" t="s">
        <v>148</v>
      </c>
      <c r="L2317" t="s">
        <v>294</v>
      </c>
      <c r="M2317" t="s">
        <v>294</v>
      </c>
    </row>
    <row r="2318" spans="1:13" x14ac:dyDescent="0.25">
      <c r="A2318">
        <v>449855</v>
      </c>
      <c r="B2318">
        <v>447478</v>
      </c>
      <c r="C2318" t="s">
        <v>50</v>
      </c>
      <c r="D2318" t="s">
        <v>130</v>
      </c>
      <c r="E2318">
        <v>45</v>
      </c>
      <c r="F2318" s="11">
        <v>179794514</v>
      </c>
      <c r="G2318" s="7" t="s">
        <v>165</v>
      </c>
      <c r="H2318" t="s">
        <v>153</v>
      </c>
      <c r="I2318" t="s">
        <v>294</v>
      </c>
      <c r="J2318" t="s">
        <v>18</v>
      </c>
      <c r="K2318" s="7" t="s">
        <v>148</v>
      </c>
      <c r="L2318" t="s">
        <v>294</v>
      </c>
      <c r="M2318" t="s">
        <v>294</v>
      </c>
    </row>
    <row r="2319" spans="1:13" x14ac:dyDescent="0.25">
      <c r="A2319">
        <v>449857</v>
      </c>
      <c r="B2319">
        <v>447478</v>
      </c>
      <c r="C2319" t="s">
        <v>50</v>
      </c>
      <c r="D2319" t="s">
        <v>130</v>
      </c>
      <c r="E2319">
        <v>45</v>
      </c>
      <c r="F2319" s="11">
        <v>53485</v>
      </c>
      <c r="G2319" s="7" t="s">
        <v>165</v>
      </c>
      <c r="H2319" t="s">
        <v>153</v>
      </c>
      <c r="I2319" t="s">
        <v>153</v>
      </c>
      <c r="J2319" t="s">
        <v>18</v>
      </c>
      <c r="K2319" s="7" t="s">
        <v>148</v>
      </c>
      <c r="L2319">
        <v>2.76</v>
      </c>
      <c r="M2319" s="12">
        <v>88</v>
      </c>
    </row>
    <row r="2320" spans="1:13" x14ac:dyDescent="0.25">
      <c r="A2320">
        <v>449861</v>
      </c>
      <c r="B2320">
        <v>447478</v>
      </c>
      <c r="C2320" t="s">
        <v>50</v>
      </c>
      <c r="D2320" t="s">
        <v>130</v>
      </c>
      <c r="E2320">
        <v>45</v>
      </c>
      <c r="F2320" s="11">
        <v>100600826</v>
      </c>
      <c r="G2320" s="7" t="s">
        <v>165</v>
      </c>
      <c r="H2320" t="s">
        <v>153</v>
      </c>
      <c r="I2320" t="s">
        <v>153</v>
      </c>
      <c r="J2320" t="s">
        <v>18</v>
      </c>
      <c r="K2320" s="7" t="s">
        <v>148</v>
      </c>
      <c r="L2320">
        <v>2.76</v>
      </c>
      <c r="M2320" s="12">
        <v>0</v>
      </c>
    </row>
    <row r="2321" spans="1:13" x14ac:dyDescent="0.25">
      <c r="A2321">
        <v>449863</v>
      </c>
      <c r="B2321">
        <v>447478</v>
      </c>
      <c r="C2321" t="s">
        <v>50</v>
      </c>
      <c r="D2321" t="s">
        <v>130</v>
      </c>
      <c r="E2321">
        <v>45</v>
      </c>
      <c r="F2321" s="11">
        <v>16000967</v>
      </c>
      <c r="G2321" s="7" t="s">
        <v>165</v>
      </c>
      <c r="H2321" t="s">
        <v>153</v>
      </c>
      <c r="I2321" t="s">
        <v>294</v>
      </c>
      <c r="J2321" t="s">
        <v>18</v>
      </c>
      <c r="K2321" s="7" t="s">
        <v>148</v>
      </c>
      <c r="L2321" t="s">
        <v>294</v>
      </c>
      <c r="M2321" t="s">
        <v>294</v>
      </c>
    </row>
    <row r="2322" spans="1:13" x14ac:dyDescent="0.25">
      <c r="A2322">
        <v>449865</v>
      </c>
      <c r="B2322">
        <v>447478</v>
      </c>
      <c r="C2322" t="s">
        <v>50</v>
      </c>
      <c r="D2322" t="s">
        <v>130</v>
      </c>
      <c r="E2322">
        <v>45</v>
      </c>
      <c r="F2322" s="11">
        <v>213186</v>
      </c>
      <c r="G2322" s="7" t="s">
        <v>165</v>
      </c>
      <c r="H2322" t="s">
        <v>153</v>
      </c>
      <c r="I2322" t="s">
        <v>294</v>
      </c>
      <c r="J2322" t="s">
        <v>18</v>
      </c>
      <c r="K2322" s="7" t="s">
        <v>148</v>
      </c>
      <c r="L2322" t="s">
        <v>294</v>
      </c>
      <c r="M2322" t="s">
        <v>294</v>
      </c>
    </row>
    <row r="2323" spans="1:13" x14ac:dyDescent="0.25">
      <c r="A2323">
        <v>449867</v>
      </c>
      <c r="B2323">
        <v>447478</v>
      </c>
      <c r="C2323" t="s">
        <v>50</v>
      </c>
      <c r="D2323" t="s">
        <v>130</v>
      </c>
      <c r="E2323">
        <v>45</v>
      </c>
      <c r="F2323" s="11">
        <v>7791027031245</v>
      </c>
      <c r="G2323" s="7" t="s">
        <v>165</v>
      </c>
      <c r="H2323" t="s">
        <v>153</v>
      </c>
      <c r="I2323" t="s">
        <v>153</v>
      </c>
      <c r="J2323" t="s">
        <v>18</v>
      </c>
      <c r="K2323" s="7" t="s">
        <v>148</v>
      </c>
      <c r="L2323">
        <v>2.76</v>
      </c>
      <c r="M2323" s="12">
        <v>118</v>
      </c>
    </row>
    <row r="2324" spans="1:13" x14ac:dyDescent="0.25">
      <c r="A2324">
        <v>449869</v>
      </c>
      <c r="B2324">
        <v>447478</v>
      </c>
      <c r="C2324" t="s">
        <v>50</v>
      </c>
      <c r="D2324" t="s">
        <v>130</v>
      </c>
      <c r="E2324">
        <v>45</v>
      </c>
      <c r="F2324" s="11">
        <v>16085817986</v>
      </c>
      <c r="G2324" s="7" t="s">
        <v>165</v>
      </c>
      <c r="H2324" t="s">
        <v>153</v>
      </c>
      <c r="I2324" t="s">
        <v>153</v>
      </c>
      <c r="J2324" t="s">
        <v>18</v>
      </c>
      <c r="K2324" s="7" t="s">
        <v>148</v>
      </c>
      <c r="L2324">
        <v>2.76</v>
      </c>
      <c r="M2324" s="12">
        <v>51</v>
      </c>
    </row>
    <row r="2325" spans="1:13" x14ac:dyDescent="0.25">
      <c r="A2325">
        <v>449871</v>
      </c>
      <c r="B2325">
        <v>447478</v>
      </c>
      <c r="C2325" t="s">
        <v>50</v>
      </c>
      <c r="D2325" t="s">
        <v>130</v>
      </c>
      <c r="E2325">
        <v>45</v>
      </c>
      <c r="F2325" s="11">
        <v>603561</v>
      </c>
      <c r="G2325" s="7" t="s">
        <v>165</v>
      </c>
      <c r="H2325" t="s">
        <v>153</v>
      </c>
      <c r="I2325" t="s">
        <v>294</v>
      </c>
      <c r="J2325" t="s">
        <v>18</v>
      </c>
      <c r="K2325" s="7" t="s">
        <v>148</v>
      </c>
      <c r="L2325" t="s">
        <v>294</v>
      </c>
      <c r="M2325" t="s">
        <v>294</v>
      </c>
    </row>
    <row r="2326" spans="1:13" x14ac:dyDescent="0.25">
      <c r="A2326">
        <v>449923</v>
      </c>
      <c r="B2326">
        <v>447483</v>
      </c>
      <c r="C2326" t="s">
        <v>50</v>
      </c>
      <c r="D2326" t="s">
        <v>101</v>
      </c>
      <c r="E2326">
        <v>45</v>
      </c>
      <c r="F2326" s="11">
        <v>130648449923</v>
      </c>
      <c r="G2326" s="7" t="s">
        <v>165</v>
      </c>
      <c r="H2326" t="s">
        <v>153</v>
      </c>
      <c r="I2326" t="s">
        <v>153</v>
      </c>
      <c r="J2326" t="s">
        <v>18</v>
      </c>
      <c r="K2326" s="7" t="s">
        <v>148</v>
      </c>
      <c r="L2326">
        <v>2.76</v>
      </c>
      <c r="M2326" s="12">
        <v>250</v>
      </c>
    </row>
    <row r="2327" spans="1:13" x14ac:dyDescent="0.25">
      <c r="A2327">
        <v>449925</v>
      </c>
      <c r="B2327">
        <v>447483</v>
      </c>
      <c r="C2327" t="s">
        <v>50</v>
      </c>
      <c r="D2327" t="s">
        <v>101</v>
      </c>
      <c r="E2327">
        <v>45</v>
      </c>
      <c r="F2327" s="11">
        <v>44992518015</v>
      </c>
      <c r="G2327" s="7" t="s">
        <v>165</v>
      </c>
      <c r="H2327" t="s">
        <v>153</v>
      </c>
      <c r="I2327" t="s">
        <v>153</v>
      </c>
      <c r="J2327" t="s">
        <v>18</v>
      </c>
      <c r="K2327" s="7" t="s">
        <v>148</v>
      </c>
      <c r="L2327">
        <v>2.76</v>
      </c>
      <c r="M2327" s="12">
        <v>172</v>
      </c>
    </row>
    <row r="2328" spans="1:13" x14ac:dyDescent="0.25">
      <c r="A2328">
        <v>449927</v>
      </c>
      <c r="B2328">
        <v>447483</v>
      </c>
      <c r="C2328" t="s">
        <v>50</v>
      </c>
      <c r="D2328" t="s">
        <v>101</v>
      </c>
      <c r="E2328">
        <v>45</v>
      </c>
      <c r="F2328" s="11">
        <v>114299444</v>
      </c>
      <c r="G2328" s="7" t="s">
        <v>165</v>
      </c>
      <c r="H2328" t="s">
        <v>153</v>
      </c>
      <c r="I2328" t="s">
        <v>153</v>
      </c>
      <c r="J2328" t="s">
        <v>18</v>
      </c>
      <c r="K2328" s="7" t="s">
        <v>148</v>
      </c>
      <c r="L2328">
        <v>2.76</v>
      </c>
      <c r="M2328" s="12">
        <v>117</v>
      </c>
    </row>
    <row r="2329" spans="1:13" x14ac:dyDescent="0.25">
      <c r="A2329">
        <v>449928</v>
      </c>
      <c r="B2329">
        <v>447483</v>
      </c>
      <c r="C2329" t="s">
        <v>50</v>
      </c>
      <c r="D2329" t="s">
        <v>101</v>
      </c>
      <c r="E2329">
        <v>45</v>
      </c>
      <c r="F2329" s="11">
        <v>114021</v>
      </c>
      <c r="G2329" s="7" t="s">
        <v>165</v>
      </c>
      <c r="H2329" t="s">
        <v>153</v>
      </c>
      <c r="I2329" t="s">
        <v>153</v>
      </c>
      <c r="J2329" t="s">
        <v>18</v>
      </c>
      <c r="K2329" s="7" t="s">
        <v>148</v>
      </c>
      <c r="L2329">
        <v>2.76</v>
      </c>
      <c r="M2329" s="12">
        <v>0</v>
      </c>
    </row>
    <row r="2330" spans="1:13" x14ac:dyDescent="0.25">
      <c r="A2330">
        <v>449930</v>
      </c>
      <c r="B2330">
        <v>447483</v>
      </c>
      <c r="C2330" t="s">
        <v>50</v>
      </c>
      <c r="D2330" t="s">
        <v>101</v>
      </c>
      <c r="E2330">
        <v>45</v>
      </c>
      <c r="F2330" s="11">
        <v>7789134097602</v>
      </c>
      <c r="G2330" s="7" t="s">
        <v>165</v>
      </c>
      <c r="H2330" t="s">
        <v>153</v>
      </c>
      <c r="I2330" t="s">
        <v>153</v>
      </c>
      <c r="J2330" t="s">
        <v>18</v>
      </c>
      <c r="K2330" s="7" t="s">
        <v>148</v>
      </c>
      <c r="L2330">
        <v>2.76</v>
      </c>
      <c r="M2330" s="12">
        <v>254</v>
      </c>
    </row>
    <row r="2331" spans="1:13" x14ac:dyDescent="0.25">
      <c r="A2331">
        <v>449934</v>
      </c>
      <c r="B2331">
        <v>447483</v>
      </c>
      <c r="C2331" t="s">
        <v>50</v>
      </c>
      <c r="D2331" t="s">
        <v>101</v>
      </c>
      <c r="E2331">
        <v>45</v>
      </c>
      <c r="F2331" s="11">
        <v>18020456</v>
      </c>
      <c r="G2331" s="7" t="s">
        <v>165</v>
      </c>
      <c r="H2331" t="s">
        <v>153</v>
      </c>
      <c r="I2331" t="s">
        <v>294</v>
      </c>
      <c r="J2331" t="s">
        <v>18</v>
      </c>
      <c r="K2331" s="7" t="s">
        <v>148</v>
      </c>
      <c r="L2331" t="s">
        <v>294</v>
      </c>
      <c r="M2331" t="s">
        <v>294</v>
      </c>
    </row>
    <row r="2332" spans="1:13" x14ac:dyDescent="0.25">
      <c r="A2332">
        <v>449936</v>
      </c>
      <c r="B2332">
        <v>447483</v>
      </c>
      <c r="C2332" t="s">
        <v>50</v>
      </c>
      <c r="D2332" t="s">
        <v>101</v>
      </c>
      <c r="E2332">
        <v>45</v>
      </c>
      <c r="F2332" s="11">
        <v>57407675</v>
      </c>
      <c r="G2332" s="7" t="s">
        <v>165</v>
      </c>
      <c r="H2332" t="s">
        <v>153</v>
      </c>
      <c r="I2332" t="s">
        <v>153</v>
      </c>
      <c r="J2332" t="s">
        <v>18</v>
      </c>
      <c r="K2332" s="7" t="s">
        <v>148</v>
      </c>
      <c r="L2332">
        <v>2.76</v>
      </c>
      <c r="M2332" s="12">
        <v>85</v>
      </c>
    </row>
    <row r="2333" spans="1:13" x14ac:dyDescent="0.25">
      <c r="A2333">
        <v>449940</v>
      </c>
      <c r="B2333">
        <v>447484</v>
      </c>
      <c r="C2333" t="s">
        <v>50</v>
      </c>
      <c r="D2333" t="s">
        <v>101</v>
      </c>
      <c r="E2333">
        <v>46</v>
      </c>
      <c r="F2333" s="11">
        <v>71836120921436</v>
      </c>
      <c r="G2333" s="7" t="s">
        <v>165</v>
      </c>
      <c r="H2333" t="s">
        <v>153</v>
      </c>
      <c r="I2333" t="s">
        <v>153</v>
      </c>
      <c r="J2333" t="s">
        <v>18</v>
      </c>
      <c r="K2333" s="7" t="s">
        <v>148</v>
      </c>
      <c r="L2333">
        <v>2.76</v>
      </c>
      <c r="M2333" s="12">
        <v>1</v>
      </c>
    </row>
    <row r="2334" spans="1:13" x14ac:dyDescent="0.25">
      <c r="A2334">
        <v>449947</v>
      </c>
      <c r="B2334">
        <v>447484</v>
      </c>
      <c r="C2334" t="s">
        <v>50</v>
      </c>
      <c r="D2334" t="s">
        <v>101</v>
      </c>
      <c r="E2334">
        <v>46</v>
      </c>
      <c r="F2334" s="11">
        <v>7789129569250</v>
      </c>
      <c r="G2334" s="7" t="s">
        <v>165</v>
      </c>
      <c r="H2334" t="s">
        <v>153</v>
      </c>
      <c r="I2334" t="s">
        <v>153</v>
      </c>
      <c r="J2334" t="s">
        <v>18</v>
      </c>
      <c r="K2334" s="7" t="s">
        <v>148</v>
      </c>
      <c r="L2334">
        <v>2.76</v>
      </c>
      <c r="M2334" s="12">
        <v>420</v>
      </c>
    </row>
    <row r="2335" spans="1:13" x14ac:dyDescent="0.25">
      <c r="A2335">
        <v>449949</v>
      </c>
      <c r="B2335">
        <v>447484</v>
      </c>
      <c r="C2335" t="s">
        <v>50</v>
      </c>
      <c r="D2335" t="s">
        <v>101</v>
      </c>
      <c r="E2335">
        <v>46</v>
      </c>
      <c r="F2335" s="11">
        <v>34882018028</v>
      </c>
      <c r="G2335" s="7" t="s">
        <v>165</v>
      </c>
      <c r="H2335" t="s">
        <v>153</v>
      </c>
      <c r="I2335" t="s">
        <v>153</v>
      </c>
      <c r="J2335" t="s">
        <v>18</v>
      </c>
      <c r="K2335" s="7" t="s">
        <v>148</v>
      </c>
      <c r="L2335">
        <v>2.76</v>
      </c>
      <c r="M2335" s="12">
        <v>60</v>
      </c>
    </row>
    <row r="2336" spans="1:13" x14ac:dyDescent="0.25">
      <c r="A2336">
        <v>449966</v>
      </c>
      <c r="B2336">
        <v>447485</v>
      </c>
      <c r="C2336" t="s">
        <v>50</v>
      </c>
      <c r="D2336" t="s">
        <v>101</v>
      </c>
      <c r="E2336">
        <v>47</v>
      </c>
      <c r="F2336" s="11">
        <v>400601613</v>
      </c>
      <c r="G2336" s="7" t="s">
        <v>165</v>
      </c>
      <c r="H2336" t="s">
        <v>153</v>
      </c>
      <c r="I2336" t="s">
        <v>153</v>
      </c>
      <c r="J2336" t="s">
        <v>18</v>
      </c>
      <c r="K2336" s="7" t="s">
        <v>148</v>
      </c>
      <c r="L2336">
        <v>2.76</v>
      </c>
      <c r="M2336" s="12">
        <v>380</v>
      </c>
    </row>
    <row r="2337" spans="1:13" x14ac:dyDescent="0.25">
      <c r="A2337">
        <v>449968</v>
      </c>
      <c r="B2337">
        <v>447485</v>
      </c>
      <c r="C2337" t="s">
        <v>50</v>
      </c>
      <c r="D2337" t="s">
        <v>101</v>
      </c>
      <c r="E2337">
        <v>47</v>
      </c>
      <c r="F2337" s="11">
        <v>400601621</v>
      </c>
      <c r="G2337" s="7" t="s">
        <v>165</v>
      </c>
      <c r="H2337" t="s">
        <v>153</v>
      </c>
      <c r="I2337" t="s">
        <v>153</v>
      </c>
      <c r="J2337" t="s">
        <v>18</v>
      </c>
      <c r="K2337" s="7" t="s">
        <v>148</v>
      </c>
      <c r="L2337">
        <v>2.76</v>
      </c>
      <c r="M2337" s="12">
        <v>260</v>
      </c>
    </row>
    <row r="2338" spans="1:13" x14ac:dyDescent="0.25">
      <c r="A2338">
        <v>449973</v>
      </c>
      <c r="B2338">
        <v>447485</v>
      </c>
      <c r="C2338" t="s">
        <v>50</v>
      </c>
      <c r="D2338" t="s">
        <v>101</v>
      </c>
      <c r="E2338">
        <v>47</v>
      </c>
      <c r="F2338" s="11">
        <v>655188</v>
      </c>
      <c r="G2338" s="7" t="s">
        <v>165</v>
      </c>
      <c r="H2338" t="s">
        <v>153</v>
      </c>
      <c r="I2338" t="s">
        <v>153</v>
      </c>
      <c r="J2338" t="s">
        <v>18</v>
      </c>
      <c r="K2338" s="7" t="s">
        <v>148</v>
      </c>
      <c r="L2338">
        <v>2.76</v>
      </c>
      <c r="M2338" s="12">
        <v>0</v>
      </c>
    </row>
    <row r="2339" spans="1:13" x14ac:dyDescent="0.25">
      <c r="A2339">
        <v>449975</v>
      </c>
      <c r="B2339">
        <v>447485</v>
      </c>
      <c r="C2339" t="s">
        <v>50</v>
      </c>
      <c r="D2339" t="s">
        <v>101</v>
      </c>
      <c r="E2339">
        <v>47</v>
      </c>
      <c r="F2339" s="11">
        <v>400601618</v>
      </c>
      <c r="G2339" s="7" t="s">
        <v>165</v>
      </c>
      <c r="H2339" t="s">
        <v>153</v>
      </c>
      <c r="I2339" t="s">
        <v>153</v>
      </c>
      <c r="J2339" t="s">
        <v>18</v>
      </c>
      <c r="K2339" s="7" t="s">
        <v>148</v>
      </c>
      <c r="L2339">
        <v>2.76</v>
      </c>
      <c r="M2339" s="12">
        <v>105</v>
      </c>
    </row>
    <row r="2340" spans="1:13" x14ac:dyDescent="0.25">
      <c r="A2340">
        <v>449978</v>
      </c>
      <c r="B2340">
        <v>447485</v>
      </c>
      <c r="C2340" t="s">
        <v>50</v>
      </c>
      <c r="D2340" t="s">
        <v>101</v>
      </c>
      <c r="E2340">
        <v>47</v>
      </c>
      <c r="F2340" s="11">
        <v>283153</v>
      </c>
      <c r="G2340" s="7" t="s">
        <v>165</v>
      </c>
      <c r="H2340" t="s">
        <v>153</v>
      </c>
      <c r="I2340" t="s">
        <v>153</v>
      </c>
      <c r="J2340" t="s">
        <v>18</v>
      </c>
      <c r="K2340" s="7" t="s">
        <v>148</v>
      </c>
      <c r="L2340">
        <v>2.76</v>
      </c>
      <c r="M2340" s="12">
        <v>1</v>
      </c>
    </row>
    <row r="2341" spans="1:13" x14ac:dyDescent="0.25">
      <c r="A2341">
        <v>449980</v>
      </c>
      <c r="B2341">
        <v>447486</v>
      </c>
      <c r="C2341" t="s">
        <v>50</v>
      </c>
      <c r="D2341" t="s">
        <v>101</v>
      </c>
      <c r="E2341">
        <v>48</v>
      </c>
      <c r="F2341" s="11">
        <v>400601630</v>
      </c>
      <c r="G2341" s="7" t="s">
        <v>165</v>
      </c>
      <c r="H2341" t="s">
        <v>153</v>
      </c>
      <c r="I2341" t="s">
        <v>153</v>
      </c>
      <c r="J2341" t="s">
        <v>18</v>
      </c>
      <c r="K2341" s="7" t="s">
        <v>148</v>
      </c>
      <c r="L2341">
        <v>2.76</v>
      </c>
      <c r="M2341" s="12">
        <v>-8</v>
      </c>
    </row>
    <row r="2342" spans="1:13" x14ac:dyDescent="0.25">
      <c r="A2342">
        <v>449985</v>
      </c>
      <c r="B2342">
        <v>447486</v>
      </c>
      <c r="C2342" t="s">
        <v>50</v>
      </c>
      <c r="D2342" t="s">
        <v>101</v>
      </c>
      <c r="E2342">
        <v>48</v>
      </c>
      <c r="F2342" s="11">
        <v>718361202929172</v>
      </c>
      <c r="G2342" s="7" t="s">
        <v>165</v>
      </c>
      <c r="H2342" t="s">
        <v>153</v>
      </c>
      <c r="I2342" t="s">
        <v>294</v>
      </c>
      <c r="J2342" t="s">
        <v>18</v>
      </c>
      <c r="K2342" s="7" t="s">
        <v>148</v>
      </c>
      <c r="L2342" t="s">
        <v>294</v>
      </c>
      <c r="M2342" t="s">
        <v>294</v>
      </c>
    </row>
    <row r="2343" spans="1:13" x14ac:dyDescent="0.25">
      <c r="A2343">
        <v>449990</v>
      </c>
      <c r="B2343">
        <v>447486</v>
      </c>
      <c r="C2343" t="s">
        <v>50</v>
      </c>
      <c r="D2343" t="s">
        <v>101</v>
      </c>
      <c r="E2343">
        <v>48</v>
      </c>
      <c r="F2343" s="11">
        <v>44999018053</v>
      </c>
      <c r="G2343" s="7" t="s">
        <v>165</v>
      </c>
      <c r="H2343" t="s">
        <v>153</v>
      </c>
      <c r="I2343" t="s">
        <v>153</v>
      </c>
      <c r="J2343" t="s">
        <v>18</v>
      </c>
      <c r="K2343" s="7" t="s">
        <v>148</v>
      </c>
      <c r="L2343">
        <v>2.76</v>
      </c>
      <c r="M2343" s="12">
        <v>50</v>
      </c>
    </row>
    <row r="2344" spans="1:13" x14ac:dyDescent="0.25">
      <c r="A2344">
        <v>449992</v>
      </c>
      <c r="B2344">
        <v>447486</v>
      </c>
      <c r="C2344" t="s">
        <v>50</v>
      </c>
      <c r="D2344" t="s">
        <v>101</v>
      </c>
      <c r="E2344">
        <v>48</v>
      </c>
      <c r="F2344" s="11">
        <v>400601637</v>
      </c>
      <c r="G2344" s="7" t="s">
        <v>165</v>
      </c>
      <c r="H2344" t="s">
        <v>153</v>
      </c>
      <c r="I2344" t="s">
        <v>294</v>
      </c>
      <c r="J2344" t="s">
        <v>18</v>
      </c>
      <c r="K2344" s="7" t="s">
        <v>148</v>
      </c>
      <c r="L2344" t="s">
        <v>294</v>
      </c>
      <c r="M2344" t="s">
        <v>294</v>
      </c>
    </row>
    <row r="2345" spans="1:13" x14ac:dyDescent="0.25">
      <c r="A2345">
        <v>449994</v>
      </c>
      <c r="B2345">
        <v>447486</v>
      </c>
      <c r="C2345" t="s">
        <v>50</v>
      </c>
      <c r="D2345" t="s">
        <v>101</v>
      </c>
      <c r="E2345">
        <v>48</v>
      </c>
      <c r="F2345" s="11" t="s">
        <v>254</v>
      </c>
      <c r="G2345" s="7" t="s">
        <v>165</v>
      </c>
      <c r="H2345" t="s">
        <v>153</v>
      </c>
      <c r="I2345" t="s">
        <v>294</v>
      </c>
      <c r="J2345" t="s">
        <v>18</v>
      </c>
      <c r="K2345" s="7" t="s">
        <v>148</v>
      </c>
      <c r="L2345" t="s">
        <v>294</v>
      </c>
      <c r="M2345" t="s">
        <v>294</v>
      </c>
    </row>
    <row r="2346" spans="1:13" x14ac:dyDescent="0.25">
      <c r="A2346">
        <v>449998</v>
      </c>
      <c r="B2346">
        <v>447487</v>
      </c>
      <c r="C2346" t="s">
        <v>50</v>
      </c>
      <c r="D2346" t="s">
        <v>101</v>
      </c>
      <c r="E2346">
        <v>49</v>
      </c>
      <c r="F2346" s="11">
        <v>75809</v>
      </c>
      <c r="G2346" s="7" t="s">
        <v>170</v>
      </c>
      <c r="H2346" t="s">
        <v>153</v>
      </c>
      <c r="I2346" t="s">
        <v>153</v>
      </c>
      <c r="J2346" t="s">
        <v>18</v>
      </c>
      <c r="K2346" s="7" t="s">
        <v>148</v>
      </c>
      <c r="L2346">
        <v>2.76</v>
      </c>
      <c r="M2346" s="12">
        <v>100</v>
      </c>
    </row>
    <row r="2347" spans="1:13" x14ac:dyDescent="0.25">
      <c r="A2347">
        <v>449999</v>
      </c>
      <c r="B2347">
        <v>447487</v>
      </c>
      <c r="C2347" t="s">
        <v>50</v>
      </c>
      <c r="D2347" t="s">
        <v>101</v>
      </c>
      <c r="E2347">
        <v>49</v>
      </c>
      <c r="F2347" s="11">
        <v>75809</v>
      </c>
      <c r="G2347" s="7" t="s">
        <v>170</v>
      </c>
      <c r="H2347" t="s">
        <v>153</v>
      </c>
      <c r="I2347" t="s">
        <v>153</v>
      </c>
      <c r="J2347" t="s">
        <v>18</v>
      </c>
      <c r="K2347" s="7" t="s">
        <v>148</v>
      </c>
      <c r="L2347">
        <v>2.76</v>
      </c>
      <c r="M2347" s="12">
        <v>100</v>
      </c>
    </row>
    <row r="2348" spans="1:13" x14ac:dyDescent="0.25">
      <c r="A2348">
        <v>450005</v>
      </c>
      <c r="B2348">
        <v>447487</v>
      </c>
      <c r="C2348" t="s">
        <v>50</v>
      </c>
      <c r="D2348" t="s">
        <v>101</v>
      </c>
      <c r="E2348">
        <v>49</v>
      </c>
      <c r="F2348" s="11">
        <v>400601654</v>
      </c>
      <c r="G2348" s="7" t="s">
        <v>165</v>
      </c>
      <c r="H2348" t="s">
        <v>153</v>
      </c>
      <c r="I2348" t="s">
        <v>294</v>
      </c>
      <c r="J2348" t="s">
        <v>18</v>
      </c>
      <c r="K2348" s="7" t="s">
        <v>148</v>
      </c>
      <c r="L2348" t="s">
        <v>294</v>
      </c>
      <c r="M2348" t="s">
        <v>294</v>
      </c>
    </row>
    <row r="2349" spans="1:13" x14ac:dyDescent="0.25">
      <c r="A2349">
        <v>450007</v>
      </c>
      <c r="B2349">
        <v>447487</v>
      </c>
      <c r="C2349" t="s">
        <v>50</v>
      </c>
      <c r="D2349" t="s">
        <v>101</v>
      </c>
      <c r="E2349">
        <v>49</v>
      </c>
      <c r="F2349" s="11">
        <v>400601655</v>
      </c>
      <c r="G2349" s="7" t="s">
        <v>165</v>
      </c>
      <c r="H2349" t="s">
        <v>153</v>
      </c>
      <c r="I2349" t="s">
        <v>153</v>
      </c>
      <c r="J2349" t="s">
        <v>18</v>
      </c>
      <c r="K2349" s="7" t="s">
        <v>148</v>
      </c>
      <c r="L2349">
        <v>2.76</v>
      </c>
      <c r="M2349" s="12">
        <v>200</v>
      </c>
    </row>
    <row r="2350" spans="1:13" x14ac:dyDescent="0.25">
      <c r="A2350">
        <v>450010</v>
      </c>
      <c r="B2350">
        <v>447487</v>
      </c>
      <c r="C2350" t="s">
        <v>50</v>
      </c>
      <c r="D2350" t="s">
        <v>101</v>
      </c>
      <c r="E2350">
        <v>49</v>
      </c>
      <c r="F2350" s="11">
        <v>11067131500614</v>
      </c>
      <c r="G2350" s="7" t="s">
        <v>165</v>
      </c>
      <c r="H2350" t="s">
        <v>153</v>
      </c>
      <c r="I2350" t="s">
        <v>294</v>
      </c>
      <c r="J2350" t="s">
        <v>18</v>
      </c>
      <c r="K2350" s="7" t="s">
        <v>148</v>
      </c>
      <c r="L2350" t="s">
        <v>294</v>
      </c>
      <c r="M2350" t="s">
        <v>294</v>
      </c>
    </row>
    <row r="2351" spans="1:13" x14ac:dyDescent="0.25">
      <c r="A2351">
        <v>450011</v>
      </c>
      <c r="B2351">
        <v>447487</v>
      </c>
      <c r="C2351" t="s">
        <v>50</v>
      </c>
      <c r="D2351" t="s">
        <v>101</v>
      </c>
      <c r="E2351">
        <v>49</v>
      </c>
      <c r="F2351" s="11">
        <v>7789128382847</v>
      </c>
      <c r="G2351" s="7" t="s">
        <v>165</v>
      </c>
      <c r="H2351" t="s">
        <v>153</v>
      </c>
      <c r="I2351" t="s">
        <v>153</v>
      </c>
      <c r="J2351" t="s">
        <v>18</v>
      </c>
      <c r="K2351" s="7" t="s">
        <v>148</v>
      </c>
      <c r="L2351">
        <v>2.76</v>
      </c>
      <c r="M2351" s="12">
        <v>165</v>
      </c>
    </row>
    <row r="2352" spans="1:13" x14ac:dyDescent="0.25">
      <c r="A2352">
        <v>450013</v>
      </c>
      <c r="B2352">
        <v>447487</v>
      </c>
      <c r="C2352" t="s">
        <v>50</v>
      </c>
      <c r="D2352" t="s">
        <v>101</v>
      </c>
      <c r="E2352">
        <v>49</v>
      </c>
      <c r="F2352" s="11">
        <v>400601659</v>
      </c>
      <c r="G2352" s="7" t="s">
        <v>165</v>
      </c>
      <c r="H2352" t="s">
        <v>153</v>
      </c>
      <c r="I2352" t="s">
        <v>294</v>
      </c>
      <c r="J2352" t="s">
        <v>18</v>
      </c>
      <c r="K2352" s="7" t="s">
        <v>148</v>
      </c>
      <c r="L2352" t="s">
        <v>294</v>
      </c>
      <c r="M2352" t="s">
        <v>294</v>
      </c>
    </row>
    <row r="2353" spans="1:13" x14ac:dyDescent="0.25">
      <c r="A2353">
        <v>450016</v>
      </c>
      <c r="B2353">
        <v>447487</v>
      </c>
      <c r="C2353" t="s">
        <v>50</v>
      </c>
      <c r="D2353" t="s">
        <v>101</v>
      </c>
      <c r="E2353">
        <v>49</v>
      </c>
      <c r="F2353" s="11">
        <v>3003586</v>
      </c>
      <c r="G2353" s="7" t="s">
        <v>165</v>
      </c>
      <c r="H2353" t="s">
        <v>153</v>
      </c>
      <c r="I2353" t="s">
        <v>153</v>
      </c>
      <c r="J2353" t="s">
        <v>18</v>
      </c>
      <c r="K2353" s="7" t="s">
        <v>148</v>
      </c>
      <c r="L2353">
        <v>2.76</v>
      </c>
      <c r="M2353" s="12">
        <v>386</v>
      </c>
    </row>
    <row r="2354" spans="1:13" x14ac:dyDescent="0.25">
      <c r="A2354">
        <v>450035</v>
      </c>
      <c r="B2354">
        <v>447489</v>
      </c>
      <c r="C2354" t="s">
        <v>50</v>
      </c>
      <c r="D2354" t="s">
        <v>101</v>
      </c>
      <c r="E2354">
        <v>53</v>
      </c>
      <c r="F2354" s="11">
        <v>649161002429336</v>
      </c>
      <c r="G2354" s="7" t="s">
        <v>170</v>
      </c>
      <c r="H2354" t="s">
        <v>153</v>
      </c>
      <c r="I2354" t="s">
        <v>153</v>
      </c>
      <c r="J2354" t="s">
        <v>18</v>
      </c>
      <c r="K2354" s="7" t="s">
        <v>148</v>
      </c>
      <c r="L2354">
        <v>2.76</v>
      </c>
      <c r="M2354" s="12">
        <v>100</v>
      </c>
    </row>
    <row r="2355" spans="1:13" x14ac:dyDescent="0.25">
      <c r="A2355">
        <v>450036</v>
      </c>
      <c r="B2355">
        <v>447489</v>
      </c>
      <c r="C2355" t="s">
        <v>50</v>
      </c>
      <c r="D2355" t="s">
        <v>101</v>
      </c>
      <c r="E2355">
        <v>53</v>
      </c>
      <c r="F2355" s="11">
        <v>649161002429336</v>
      </c>
      <c r="G2355" s="7" t="s">
        <v>170</v>
      </c>
      <c r="H2355" t="s">
        <v>153</v>
      </c>
      <c r="I2355" t="s">
        <v>153</v>
      </c>
      <c r="J2355" t="s">
        <v>18</v>
      </c>
      <c r="K2355" s="7" t="s">
        <v>148</v>
      </c>
      <c r="L2355">
        <v>2.76</v>
      </c>
      <c r="M2355" s="12">
        <v>100</v>
      </c>
    </row>
    <row r="2356" spans="1:13" x14ac:dyDescent="0.25">
      <c r="A2356">
        <v>450039</v>
      </c>
      <c r="B2356">
        <v>447489</v>
      </c>
      <c r="C2356" t="s">
        <v>50</v>
      </c>
      <c r="D2356" t="s">
        <v>101</v>
      </c>
      <c r="E2356">
        <v>53</v>
      </c>
      <c r="F2356" s="11">
        <v>9380</v>
      </c>
      <c r="G2356" s="7" t="s">
        <v>165</v>
      </c>
      <c r="H2356" t="s">
        <v>153</v>
      </c>
      <c r="I2356" t="s">
        <v>153</v>
      </c>
      <c r="J2356" t="s">
        <v>18</v>
      </c>
      <c r="K2356" s="7" t="s">
        <v>148</v>
      </c>
      <c r="L2356">
        <v>2.76</v>
      </c>
      <c r="M2356" s="12">
        <v>0</v>
      </c>
    </row>
    <row r="2357" spans="1:13" x14ac:dyDescent="0.25">
      <c r="A2357">
        <v>450041</v>
      </c>
      <c r="B2357">
        <v>447489</v>
      </c>
      <c r="C2357" t="s">
        <v>50</v>
      </c>
      <c r="D2357" t="s">
        <v>101</v>
      </c>
      <c r="E2357">
        <v>53</v>
      </c>
      <c r="F2357" s="11">
        <v>471007</v>
      </c>
      <c r="G2357" s="7" t="s">
        <v>165</v>
      </c>
      <c r="H2357" t="s">
        <v>153</v>
      </c>
      <c r="I2357" t="s">
        <v>153</v>
      </c>
      <c r="J2357" t="s">
        <v>18</v>
      </c>
      <c r="K2357" s="7" t="s">
        <v>148</v>
      </c>
      <c r="L2357">
        <v>2.76</v>
      </c>
      <c r="M2357" s="12">
        <v>398</v>
      </c>
    </row>
    <row r="2358" spans="1:13" x14ac:dyDescent="0.25">
      <c r="A2358">
        <v>450043</v>
      </c>
      <c r="B2358">
        <v>447489</v>
      </c>
      <c r="C2358" t="s">
        <v>50</v>
      </c>
      <c r="D2358" t="s">
        <v>101</v>
      </c>
      <c r="E2358">
        <v>53</v>
      </c>
      <c r="F2358" s="11">
        <v>400601733</v>
      </c>
      <c r="G2358" s="7" t="s">
        <v>165</v>
      </c>
      <c r="H2358" t="s">
        <v>153</v>
      </c>
      <c r="I2358" t="s">
        <v>294</v>
      </c>
      <c r="J2358" t="s">
        <v>18</v>
      </c>
      <c r="K2358" s="7" t="s">
        <v>148</v>
      </c>
      <c r="L2358" t="s">
        <v>294</v>
      </c>
      <c r="M2358" t="s">
        <v>294</v>
      </c>
    </row>
    <row r="2359" spans="1:13" x14ac:dyDescent="0.25">
      <c r="A2359">
        <v>450047</v>
      </c>
      <c r="B2359">
        <v>447489</v>
      </c>
      <c r="C2359" t="s">
        <v>50</v>
      </c>
      <c r="D2359" t="s">
        <v>101</v>
      </c>
      <c r="E2359">
        <v>53</v>
      </c>
      <c r="F2359" s="11">
        <v>105197</v>
      </c>
      <c r="G2359" s="7" t="s">
        <v>165</v>
      </c>
      <c r="H2359" t="s">
        <v>153</v>
      </c>
      <c r="I2359" t="s">
        <v>294</v>
      </c>
      <c r="J2359" t="s">
        <v>18</v>
      </c>
      <c r="K2359" s="7" t="s">
        <v>148</v>
      </c>
      <c r="L2359" t="s">
        <v>294</v>
      </c>
      <c r="M2359" t="s">
        <v>294</v>
      </c>
    </row>
    <row r="2360" spans="1:13" x14ac:dyDescent="0.25">
      <c r="A2360">
        <v>450049</v>
      </c>
      <c r="B2360">
        <v>447489</v>
      </c>
      <c r="C2360" t="s">
        <v>50</v>
      </c>
      <c r="D2360" t="s">
        <v>101</v>
      </c>
      <c r="E2360">
        <v>53</v>
      </c>
      <c r="F2360" s="11">
        <v>400601736</v>
      </c>
      <c r="G2360" s="7" t="s">
        <v>165</v>
      </c>
      <c r="H2360" t="s">
        <v>153</v>
      </c>
      <c r="I2360" t="s">
        <v>294</v>
      </c>
      <c r="J2360" t="s">
        <v>18</v>
      </c>
      <c r="K2360" s="7" t="s">
        <v>148</v>
      </c>
      <c r="L2360" t="s">
        <v>294</v>
      </c>
      <c r="M2360" t="s">
        <v>294</v>
      </c>
    </row>
    <row r="2361" spans="1:13" x14ac:dyDescent="0.25">
      <c r="A2361">
        <v>450051</v>
      </c>
      <c r="B2361">
        <v>447489</v>
      </c>
      <c r="C2361" t="s">
        <v>50</v>
      </c>
      <c r="D2361" t="s">
        <v>101</v>
      </c>
      <c r="E2361">
        <v>53</v>
      </c>
      <c r="F2361" s="11">
        <v>45005118087</v>
      </c>
      <c r="G2361" s="7" t="s">
        <v>165</v>
      </c>
      <c r="H2361" t="s">
        <v>153</v>
      </c>
      <c r="I2361" t="s">
        <v>294</v>
      </c>
      <c r="J2361" t="s">
        <v>18</v>
      </c>
      <c r="K2361" s="7" t="s">
        <v>148</v>
      </c>
      <c r="L2361" t="s">
        <v>294</v>
      </c>
      <c r="M2361" t="s">
        <v>294</v>
      </c>
    </row>
    <row r="2362" spans="1:13" x14ac:dyDescent="0.25">
      <c r="A2362">
        <v>450091</v>
      </c>
      <c r="B2362">
        <v>447492</v>
      </c>
      <c r="C2362" t="s">
        <v>50</v>
      </c>
      <c r="D2362" t="s">
        <v>101</v>
      </c>
      <c r="E2362">
        <v>58</v>
      </c>
      <c r="F2362" s="11">
        <v>3498387577</v>
      </c>
      <c r="G2362" s="7" t="s">
        <v>170</v>
      </c>
      <c r="H2362" t="s">
        <v>153</v>
      </c>
      <c r="I2362" t="s">
        <v>294</v>
      </c>
      <c r="J2362" t="s">
        <v>18</v>
      </c>
      <c r="K2362" s="7" t="s">
        <v>148</v>
      </c>
      <c r="L2362" t="s">
        <v>294</v>
      </c>
      <c r="M2362" t="s">
        <v>294</v>
      </c>
    </row>
    <row r="2363" spans="1:13" x14ac:dyDescent="0.25">
      <c r="A2363">
        <v>450093</v>
      </c>
      <c r="B2363">
        <v>447492</v>
      </c>
      <c r="C2363" t="s">
        <v>50</v>
      </c>
      <c r="D2363" t="s">
        <v>101</v>
      </c>
      <c r="E2363">
        <v>58</v>
      </c>
      <c r="F2363" s="11">
        <v>400601837</v>
      </c>
      <c r="G2363" s="7" t="s">
        <v>165</v>
      </c>
      <c r="H2363" t="s">
        <v>153</v>
      </c>
      <c r="I2363" t="s">
        <v>153</v>
      </c>
      <c r="J2363" t="s">
        <v>18</v>
      </c>
      <c r="K2363" s="7" t="s">
        <v>148</v>
      </c>
      <c r="L2363">
        <v>2.76</v>
      </c>
      <c r="M2363" s="12">
        <v>340</v>
      </c>
    </row>
    <row r="2364" spans="1:13" x14ac:dyDescent="0.25">
      <c r="A2364">
        <v>450095</v>
      </c>
      <c r="B2364">
        <v>447492</v>
      </c>
      <c r="C2364" t="s">
        <v>50</v>
      </c>
      <c r="D2364" t="s">
        <v>101</v>
      </c>
      <c r="E2364">
        <v>58</v>
      </c>
      <c r="F2364" s="11">
        <v>348329450095</v>
      </c>
      <c r="G2364" s="7" t="s">
        <v>165</v>
      </c>
      <c r="H2364" t="s">
        <v>153</v>
      </c>
      <c r="I2364" t="s">
        <v>153</v>
      </c>
      <c r="J2364" t="s">
        <v>18</v>
      </c>
      <c r="K2364" s="7" t="s">
        <v>148</v>
      </c>
      <c r="L2364">
        <v>2.76</v>
      </c>
      <c r="M2364" s="12">
        <v>80</v>
      </c>
    </row>
    <row r="2365" spans="1:13" x14ac:dyDescent="0.25">
      <c r="A2365">
        <v>450098</v>
      </c>
      <c r="B2365">
        <v>447492</v>
      </c>
      <c r="C2365" t="s">
        <v>50</v>
      </c>
      <c r="D2365" t="s">
        <v>101</v>
      </c>
      <c r="E2365">
        <v>58</v>
      </c>
      <c r="F2365" s="11">
        <v>229786</v>
      </c>
      <c r="G2365" s="7" t="s">
        <v>165</v>
      </c>
      <c r="H2365" t="s">
        <v>153</v>
      </c>
      <c r="I2365" t="s">
        <v>294</v>
      </c>
      <c r="J2365" t="s">
        <v>18</v>
      </c>
      <c r="K2365" s="7" t="s">
        <v>148</v>
      </c>
      <c r="L2365" t="s">
        <v>294</v>
      </c>
      <c r="M2365" t="s">
        <v>294</v>
      </c>
    </row>
    <row r="2366" spans="1:13" x14ac:dyDescent="0.25">
      <c r="A2366">
        <v>450100</v>
      </c>
      <c r="B2366">
        <v>447492</v>
      </c>
      <c r="C2366" t="s">
        <v>50</v>
      </c>
      <c r="D2366" t="s">
        <v>101</v>
      </c>
      <c r="E2366">
        <v>58</v>
      </c>
      <c r="F2366" s="11">
        <v>296529</v>
      </c>
      <c r="G2366" s="7" t="s">
        <v>165</v>
      </c>
      <c r="H2366" t="s">
        <v>153</v>
      </c>
      <c r="I2366" t="s">
        <v>153</v>
      </c>
      <c r="J2366" t="s">
        <v>18</v>
      </c>
      <c r="K2366" s="7" t="s">
        <v>148</v>
      </c>
      <c r="L2366">
        <v>2.76</v>
      </c>
      <c r="M2366" s="12">
        <v>89</v>
      </c>
    </row>
    <row r="2367" spans="1:13" x14ac:dyDescent="0.25">
      <c r="A2367">
        <v>450102</v>
      </c>
      <c r="B2367">
        <v>447492</v>
      </c>
      <c r="C2367" t="s">
        <v>50</v>
      </c>
      <c r="D2367" t="s">
        <v>101</v>
      </c>
      <c r="E2367">
        <v>58</v>
      </c>
      <c r="F2367" s="11">
        <v>363992</v>
      </c>
      <c r="G2367" s="7" t="s">
        <v>165</v>
      </c>
      <c r="H2367" t="s">
        <v>153</v>
      </c>
      <c r="I2367" t="s">
        <v>153</v>
      </c>
      <c r="J2367" t="s">
        <v>18</v>
      </c>
      <c r="K2367" s="7" t="s">
        <v>148</v>
      </c>
      <c r="L2367">
        <v>2.76</v>
      </c>
      <c r="M2367" s="12">
        <v>50</v>
      </c>
    </row>
    <row r="2368" spans="1:13" x14ac:dyDescent="0.25">
      <c r="A2368">
        <v>450104</v>
      </c>
      <c r="B2368">
        <v>447492</v>
      </c>
      <c r="C2368" t="s">
        <v>50</v>
      </c>
      <c r="D2368" t="s">
        <v>101</v>
      </c>
      <c r="E2368">
        <v>58</v>
      </c>
      <c r="F2368" s="11">
        <v>61007305</v>
      </c>
      <c r="G2368" s="7" t="s">
        <v>165</v>
      </c>
      <c r="H2368" t="s">
        <v>153</v>
      </c>
      <c r="I2368" t="s">
        <v>153</v>
      </c>
      <c r="J2368" t="s">
        <v>18</v>
      </c>
      <c r="K2368" s="7" t="s">
        <v>148</v>
      </c>
      <c r="L2368">
        <v>2.76</v>
      </c>
      <c r="M2368" s="12">
        <v>408</v>
      </c>
    </row>
    <row r="2369" spans="1:13" x14ac:dyDescent="0.25">
      <c r="A2369">
        <v>450106</v>
      </c>
      <c r="B2369">
        <v>447492</v>
      </c>
      <c r="C2369" t="s">
        <v>50</v>
      </c>
      <c r="D2369" t="s">
        <v>101</v>
      </c>
      <c r="E2369">
        <v>58</v>
      </c>
      <c r="F2369" s="11">
        <v>299905</v>
      </c>
      <c r="G2369" s="7" t="s">
        <v>170</v>
      </c>
      <c r="H2369" t="s">
        <v>153</v>
      </c>
      <c r="I2369" t="s">
        <v>294</v>
      </c>
      <c r="J2369" t="s">
        <v>18</v>
      </c>
      <c r="K2369" s="7" t="s">
        <v>148</v>
      </c>
      <c r="L2369" t="s">
        <v>294</v>
      </c>
      <c r="M2369" t="s">
        <v>294</v>
      </c>
    </row>
    <row r="2370" spans="1:13" x14ac:dyDescent="0.25">
      <c r="A2370">
        <v>450107</v>
      </c>
      <c r="B2370">
        <v>447492</v>
      </c>
      <c r="C2370" t="s">
        <v>50</v>
      </c>
      <c r="D2370" t="s">
        <v>101</v>
      </c>
      <c r="E2370">
        <v>58</v>
      </c>
      <c r="F2370" s="11">
        <v>299905</v>
      </c>
      <c r="G2370" s="7" t="s">
        <v>170</v>
      </c>
      <c r="H2370" t="s">
        <v>153</v>
      </c>
      <c r="I2370" t="s">
        <v>294</v>
      </c>
      <c r="J2370" t="s">
        <v>18</v>
      </c>
      <c r="K2370" s="7" t="s">
        <v>148</v>
      </c>
      <c r="L2370" t="s">
        <v>294</v>
      </c>
      <c r="M2370" t="s">
        <v>294</v>
      </c>
    </row>
    <row r="2371" spans="1:13" x14ac:dyDescent="0.25">
      <c r="A2371">
        <v>450108</v>
      </c>
      <c r="B2371">
        <v>447492</v>
      </c>
      <c r="C2371" t="s">
        <v>50</v>
      </c>
      <c r="D2371" t="s">
        <v>101</v>
      </c>
      <c r="E2371">
        <v>58</v>
      </c>
      <c r="F2371" s="11">
        <v>3498387577</v>
      </c>
      <c r="G2371" s="7" t="s">
        <v>170</v>
      </c>
      <c r="H2371" t="s">
        <v>153</v>
      </c>
      <c r="I2371" t="s">
        <v>294</v>
      </c>
      <c r="J2371" t="s">
        <v>18</v>
      </c>
      <c r="K2371" s="7" t="s">
        <v>148</v>
      </c>
      <c r="L2371" t="s">
        <v>294</v>
      </c>
      <c r="M2371" t="s">
        <v>294</v>
      </c>
    </row>
    <row r="2372" spans="1:13" x14ac:dyDescent="0.25">
      <c r="A2372">
        <v>450126</v>
      </c>
      <c r="B2372">
        <v>447494</v>
      </c>
      <c r="C2372" t="s">
        <v>50</v>
      </c>
      <c r="D2372" t="s">
        <v>101</v>
      </c>
      <c r="E2372" t="s">
        <v>131</v>
      </c>
      <c r="F2372" s="11">
        <v>118490214</v>
      </c>
      <c r="G2372" s="7" t="s">
        <v>170</v>
      </c>
      <c r="H2372" t="s">
        <v>153</v>
      </c>
      <c r="I2372" t="s">
        <v>294</v>
      </c>
      <c r="J2372" t="s">
        <v>18</v>
      </c>
      <c r="K2372" s="7" t="s">
        <v>148</v>
      </c>
      <c r="L2372" t="s">
        <v>294</v>
      </c>
      <c r="M2372" t="s">
        <v>294</v>
      </c>
    </row>
    <row r="2373" spans="1:13" x14ac:dyDescent="0.25">
      <c r="A2373">
        <v>450127</v>
      </c>
      <c r="B2373">
        <v>447494</v>
      </c>
      <c r="C2373" t="s">
        <v>50</v>
      </c>
      <c r="D2373" t="s">
        <v>101</v>
      </c>
      <c r="E2373" t="s">
        <v>131</v>
      </c>
      <c r="F2373" s="11">
        <v>118490214</v>
      </c>
      <c r="G2373" s="7" t="s">
        <v>170</v>
      </c>
      <c r="H2373" t="s">
        <v>153</v>
      </c>
      <c r="I2373" t="s">
        <v>294</v>
      </c>
      <c r="J2373" t="s">
        <v>18</v>
      </c>
      <c r="K2373" s="7" t="s">
        <v>148</v>
      </c>
      <c r="L2373" t="s">
        <v>294</v>
      </c>
      <c r="M2373" t="s">
        <v>294</v>
      </c>
    </row>
    <row r="2374" spans="1:13" x14ac:dyDescent="0.25">
      <c r="A2374">
        <v>450129</v>
      </c>
      <c r="B2374">
        <v>447494</v>
      </c>
      <c r="C2374" t="s">
        <v>50</v>
      </c>
      <c r="D2374" t="s">
        <v>101</v>
      </c>
      <c r="E2374" t="s">
        <v>131</v>
      </c>
      <c r="F2374" s="11">
        <v>513240</v>
      </c>
      <c r="G2374" s="7" t="s">
        <v>165</v>
      </c>
      <c r="H2374" t="s">
        <v>153</v>
      </c>
      <c r="I2374" t="s">
        <v>294</v>
      </c>
      <c r="J2374" t="s">
        <v>18</v>
      </c>
      <c r="K2374" s="7" t="s">
        <v>148</v>
      </c>
      <c r="L2374" t="s">
        <v>294</v>
      </c>
      <c r="M2374" t="s">
        <v>294</v>
      </c>
    </row>
    <row r="2375" spans="1:13" x14ac:dyDescent="0.25">
      <c r="A2375">
        <v>450132</v>
      </c>
      <c r="B2375">
        <v>447494</v>
      </c>
      <c r="C2375" t="s">
        <v>50</v>
      </c>
      <c r="D2375" t="s">
        <v>101</v>
      </c>
      <c r="E2375" t="s">
        <v>131</v>
      </c>
      <c r="F2375" s="11">
        <v>55235303690</v>
      </c>
      <c r="G2375" s="7" t="s">
        <v>170</v>
      </c>
      <c r="H2375" t="s">
        <v>153</v>
      </c>
      <c r="I2375" t="s">
        <v>294</v>
      </c>
      <c r="J2375" t="s">
        <v>18</v>
      </c>
      <c r="K2375" s="7" t="s">
        <v>148</v>
      </c>
      <c r="L2375" t="s">
        <v>294</v>
      </c>
      <c r="M2375" t="s">
        <v>294</v>
      </c>
    </row>
    <row r="2376" spans="1:13" x14ac:dyDescent="0.25">
      <c r="A2376">
        <v>450135</v>
      </c>
      <c r="B2376">
        <v>447494</v>
      </c>
      <c r="C2376" t="s">
        <v>50</v>
      </c>
      <c r="D2376" t="s">
        <v>101</v>
      </c>
      <c r="E2376" t="s">
        <v>131</v>
      </c>
      <c r="F2376" s="11">
        <v>400601916</v>
      </c>
      <c r="G2376" s="7" t="s">
        <v>165</v>
      </c>
      <c r="H2376" t="s">
        <v>153</v>
      </c>
      <c r="I2376" t="s">
        <v>153</v>
      </c>
      <c r="J2376" t="s">
        <v>18</v>
      </c>
      <c r="K2376" s="7" t="s">
        <v>148</v>
      </c>
      <c r="L2376">
        <v>2.76</v>
      </c>
      <c r="M2376" s="12">
        <v>75</v>
      </c>
    </row>
    <row r="2377" spans="1:13" x14ac:dyDescent="0.25">
      <c r="A2377">
        <v>450137</v>
      </c>
      <c r="B2377">
        <v>447494</v>
      </c>
      <c r="C2377" t="s">
        <v>50</v>
      </c>
      <c r="D2377" t="s">
        <v>101</v>
      </c>
      <c r="E2377" t="s">
        <v>131</v>
      </c>
      <c r="F2377" s="11">
        <v>181366215</v>
      </c>
      <c r="G2377" s="7" t="s">
        <v>165</v>
      </c>
      <c r="H2377" t="s">
        <v>153</v>
      </c>
      <c r="I2377" t="s">
        <v>294</v>
      </c>
      <c r="J2377" t="s">
        <v>18</v>
      </c>
      <c r="K2377" s="7" t="s">
        <v>148</v>
      </c>
      <c r="L2377" t="s">
        <v>294</v>
      </c>
      <c r="M2377" t="s">
        <v>294</v>
      </c>
    </row>
    <row r="2378" spans="1:13" x14ac:dyDescent="0.25">
      <c r="A2378">
        <v>450139</v>
      </c>
      <c r="B2378">
        <v>447494</v>
      </c>
      <c r="C2378" t="s">
        <v>50</v>
      </c>
      <c r="D2378" t="s">
        <v>101</v>
      </c>
      <c r="E2378" t="s">
        <v>131</v>
      </c>
      <c r="F2378" s="11">
        <v>207923</v>
      </c>
      <c r="G2378" s="7" t="s">
        <v>165</v>
      </c>
      <c r="H2378" t="s">
        <v>153</v>
      </c>
      <c r="I2378" t="s">
        <v>153</v>
      </c>
      <c r="J2378" t="s">
        <v>18</v>
      </c>
      <c r="K2378" s="7" t="s">
        <v>148</v>
      </c>
      <c r="L2378">
        <v>2.76</v>
      </c>
      <c r="M2378" s="12">
        <v>643</v>
      </c>
    </row>
    <row r="2379" spans="1:13" x14ac:dyDescent="0.25">
      <c r="A2379">
        <v>450141</v>
      </c>
      <c r="B2379">
        <v>447494</v>
      </c>
      <c r="C2379" t="s">
        <v>50</v>
      </c>
      <c r="D2379" t="s">
        <v>101</v>
      </c>
      <c r="E2379" t="s">
        <v>131</v>
      </c>
      <c r="F2379" s="11">
        <v>400601919</v>
      </c>
      <c r="G2379" s="7" t="s">
        <v>165</v>
      </c>
      <c r="H2379" t="s">
        <v>153</v>
      </c>
      <c r="I2379" t="s">
        <v>153</v>
      </c>
      <c r="J2379" t="s">
        <v>18</v>
      </c>
      <c r="K2379" s="7" t="s">
        <v>148</v>
      </c>
      <c r="L2379">
        <v>2.76</v>
      </c>
      <c r="M2379" s="12">
        <v>839</v>
      </c>
    </row>
    <row r="2380" spans="1:13" x14ac:dyDescent="0.25">
      <c r="A2380">
        <v>450143</v>
      </c>
      <c r="B2380">
        <v>447494</v>
      </c>
      <c r="C2380" t="s">
        <v>50</v>
      </c>
      <c r="D2380" t="s">
        <v>101</v>
      </c>
      <c r="E2380" t="s">
        <v>131</v>
      </c>
      <c r="F2380" s="11">
        <v>3974618</v>
      </c>
      <c r="G2380" s="7" t="s">
        <v>170</v>
      </c>
      <c r="H2380" t="s">
        <v>153</v>
      </c>
      <c r="I2380" t="s">
        <v>153</v>
      </c>
      <c r="J2380" t="s">
        <v>18</v>
      </c>
      <c r="K2380" s="7" t="s">
        <v>148</v>
      </c>
      <c r="L2380">
        <v>2.76</v>
      </c>
      <c r="M2380" s="12">
        <v>486</v>
      </c>
    </row>
    <row r="2381" spans="1:13" x14ac:dyDescent="0.25">
      <c r="A2381">
        <v>450144</v>
      </c>
      <c r="B2381">
        <v>447494</v>
      </c>
      <c r="C2381" t="s">
        <v>50</v>
      </c>
      <c r="D2381" t="s">
        <v>101</v>
      </c>
      <c r="E2381" t="s">
        <v>131</v>
      </c>
      <c r="F2381" s="11">
        <v>3974618</v>
      </c>
      <c r="G2381" s="7" t="s">
        <v>170</v>
      </c>
      <c r="H2381" t="s">
        <v>153</v>
      </c>
      <c r="I2381" t="s">
        <v>153</v>
      </c>
      <c r="J2381" t="s">
        <v>18</v>
      </c>
      <c r="K2381" s="7" t="s">
        <v>148</v>
      </c>
      <c r="L2381">
        <v>2.76</v>
      </c>
      <c r="M2381" s="12">
        <v>486</v>
      </c>
    </row>
    <row r="2382" spans="1:13" x14ac:dyDescent="0.25">
      <c r="A2382">
        <v>450209</v>
      </c>
      <c r="B2382">
        <v>447498</v>
      </c>
      <c r="C2382" t="s">
        <v>50</v>
      </c>
      <c r="D2382" t="s">
        <v>101</v>
      </c>
      <c r="E2382" t="s">
        <v>132</v>
      </c>
      <c r="F2382" s="11">
        <v>400602070</v>
      </c>
      <c r="G2382" s="7" t="s">
        <v>165</v>
      </c>
      <c r="H2382" t="s">
        <v>153</v>
      </c>
      <c r="I2382" t="s">
        <v>153</v>
      </c>
      <c r="J2382" t="s">
        <v>18</v>
      </c>
      <c r="K2382" s="7" t="s">
        <v>148</v>
      </c>
      <c r="L2382">
        <v>2.76</v>
      </c>
      <c r="M2382" s="12">
        <v>83</v>
      </c>
    </row>
    <row r="2383" spans="1:13" x14ac:dyDescent="0.25">
      <c r="A2383">
        <v>450211</v>
      </c>
      <c r="B2383">
        <v>447498</v>
      </c>
      <c r="C2383" t="s">
        <v>50</v>
      </c>
      <c r="D2383" t="s">
        <v>101</v>
      </c>
      <c r="E2383" t="s">
        <v>132</v>
      </c>
      <c r="F2383" s="11">
        <v>15014619</v>
      </c>
      <c r="G2383" s="7" t="s">
        <v>165</v>
      </c>
      <c r="H2383" t="s">
        <v>153</v>
      </c>
      <c r="I2383" t="s">
        <v>153</v>
      </c>
      <c r="J2383" t="s">
        <v>18</v>
      </c>
      <c r="K2383" s="7" t="s">
        <v>148</v>
      </c>
      <c r="L2383">
        <v>2.76</v>
      </c>
      <c r="M2383" s="12">
        <v>100</v>
      </c>
    </row>
    <row r="2384" spans="1:13" x14ac:dyDescent="0.25">
      <c r="A2384">
        <v>450213</v>
      </c>
      <c r="B2384">
        <v>447498</v>
      </c>
      <c r="C2384" t="s">
        <v>50</v>
      </c>
      <c r="D2384" t="s">
        <v>101</v>
      </c>
      <c r="E2384" t="s">
        <v>132</v>
      </c>
      <c r="F2384" s="11">
        <v>400602072</v>
      </c>
      <c r="G2384" s="7" t="s">
        <v>165</v>
      </c>
      <c r="H2384" t="s">
        <v>153</v>
      </c>
      <c r="I2384" t="s">
        <v>153</v>
      </c>
      <c r="J2384" t="s">
        <v>18</v>
      </c>
      <c r="K2384" s="7" t="s">
        <v>148</v>
      </c>
      <c r="L2384">
        <v>2.76</v>
      </c>
      <c r="M2384" s="12">
        <v>230</v>
      </c>
    </row>
    <row r="2385" spans="1:13" x14ac:dyDescent="0.25">
      <c r="A2385">
        <v>450217</v>
      </c>
      <c r="B2385">
        <v>447498</v>
      </c>
      <c r="C2385" t="s">
        <v>50</v>
      </c>
      <c r="D2385" t="s">
        <v>101</v>
      </c>
      <c r="E2385" t="s">
        <v>132</v>
      </c>
      <c r="F2385" s="11">
        <v>400602075</v>
      </c>
      <c r="G2385" s="7" t="s">
        <v>165</v>
      </c>
      <c r="H2385" t="s">
        <v>153</v>
      </c>
      <c r="I2385" t="s">
        <v>153</v>
      </c>
      <c r="J2385" t="s">
        <v>18</v>
      </c>
      <c r="K2385" s="7" t="s">
        <v>148</v>
      </c>
      <c r="L2385">
        <v>2.76</v>
      </c>
      <c r="M2385" s="12">
        <v>11</v>
      </c>
    </row>
    <row r="2386" spans="1:13" x14ac:dyDescent="0.25">
      <c r="A2386">
        <v>450224</v>
      </c>
      <c r="B2386">
        <v>447498</v>
      </c>
      <c r="C2386" t="s">
        <v>50</v>
      </c>
      <c r="D2386" t="s">
        <v>101</v>
      </c>
      <c r="E2386" t="s">
        <v>132</v>
      </c>
      <c r="F2386" s="11">
        <v>400602079</v>
      </c>
      <c r="G2386" s="7" t="s">
        <v>165</v>
      </c>
      <c r="H2386" t="s">
        <v>153</v>
      </c>
      <c r="I2386" t="s">
        <v>153</v>
      </c>
      <c r="J2386" t="s">
        <v>18</v>
      </c>
      <c r="K2386" s="7" t="s">
        <v>148</v>
      </c>
      <c r="L2386">
        <v>2.76</v>
      </c>
      <c r="M2386" s="12">
        <v>123</v>
      </c>
    </row>
    <row r="2387" spans="1:13" x14ac:dyDescent="0.25">
      <c r="A2387">
        <v>450953</v>
      </c>
      <c r="B2387">
        <v>447533</v>
      </c>
      <c r="C2387" t="s">
        <v>50</v>
      </c>
      <c r="D2387" t="s">
        <v>42</v>
      </c>
      <c r="E2387">
        <v>33</v>
      </c>
      <c r="F2387" s="11">
        <v>660702</v>
      </c>
      <c r="G2387" s="7" t="s">
        <v>165</v>
      </c>
      <c r="H2387" t="s">
        <v>153</v>
      </c>
      <c r="I2387" t="s">
        <v>153</v>
      </c>
      <c r="J2387" t="s">
        <v>18</v>
      </c>
      <c r="K2387" s="7" t="s">
        <v>148</v>
      </c>
      <c r="L2387">
        <v>2.76</v>
      </c>
      <c r="M2387" s="12">
        <v>42</v>
      </c>
    </row>
    <row r="2388" spans="1:13" x14ac:dyDescent="0.25">
      <c r="A2388">
        <v>450955</v>
      </c>
      <c r="B2388">
        <v>447533</v>
      </c>
      <c r="C2388" t="s">
        <v>50</v>
      </c>
      <c r="D2388" t="s">
        <v>42</v>
      </c>
      <c r="E2388">
        <v>33</v>
      </c>
      <c r="F2388" s="11">
        <v>675600</v>
      </c>
      <c r="G2388" s="7" t="s">
        <v>170</v>
      </c>
      <c r="H2388" t="s">
        <v>153</v>
      </c>
      <c r="I2388" t="s">
        <v>294</v>
      </c>
      <c r="J2388" t="s">
        <v>18</v>
      </c>
      <c r="K2388" s="7" t="s">
        <v>148</v>
      </c>
      <c r="L2388" t="s">
        <v>294</v>
      </c>
      <c r="M2388" t="s">
        <v>294</v>
      </c>
    </row>
    <row r="2389" spans="1:13" x14ac:dyDescent="0.25">
      <c r="A2389">
        <v>450956</v>
      </c>
      <c r="B2389">
        <v>447533</v>
      </c>
      <c r="C2389" t="s">
        <v>50</v>
      </c>
      <c r="D2389" t="s">
        <v>42</v>
      </c>
      <c r="E2389">
        <v>33</v>
      </c>
      <c r="F2389" s="11">
        <v>675600</v>
      </c>
      <c r="G2389" s="7" t="s">
        <v>170</v>
      </c>
      <c r="H2389" t="s">
        <v>153</v>
      </c>
      <c r="I2389" t="s">
        <v>294</v>
      </c>
      <c r="J2389" t="s">
        <v>18</v>
      </c>
      <c r="K2389" s="7" t="s">
        <v>148</v>
      </c>
      <c r="L2389" t="s">
        <v>294</v>
      </c>
      <c r="M2389" t="s">
        <v>294</v>
      </c>
    </row>
    <row r="2390" spans="1:13" x14ac:dyDescent="0.25">
      <c r="A2390">
        <v>450958</v>
      </c>
      <c r="B2390">
        <v>447533</v>
      </c>
      <c r="C2390" t="s">
        <v>50</v>
      </c>
      <c r="D2390" t="s">
        <v>42</v>
      </c>
      <c r="E2390">
        <v>33</v>
      </c>
      <c r="F2390" s="11">
        <v>119295522</v>
      </c>
      <c r="G2390" s="7" t="s">
        <v>165</v>
      </c>
      <c r="H2390" t="s">
        <v>153</v>
      </c>
      <c r="I2390" t="s">
        <v>153</v>
      </c>
      <c r="J2390" t="s">
        <v>18</v>
      </c>
      <c r="K2390" s="7" t="s">
        <v>148</v>
      </c>
      <c r="L2390">
        <v>2.76</v>
      </c>
      <c r="M2390" s="12">
        <v>263</v>
      </c>
    </row>
    <row r="2391" spans="1:13" x14ac:dyDescent="0.25">
      <c r="A2391">
        <v>450960</v>
      </c>
      <c r="B2391">
        <v>447533</v>
      </c>
      <c r="C2391" t="s">
        <v>50</v>
      </c>
      <c r="D2391" t="s">
        <v>42</v>
      </c>
      <c r="E2391">
        <v>33</v>
      </c>
      <c r="F2391" s="11">
        <v>282720</v>
      </c>
      <c r="G2391" s="7" t="s">
        <v>165</v>
      </c>
      <c r="H2391" t="s">
        <v>153</v>
      </c>
      <c r="I2391" t="s">
        <v>294</v>
      </c>
      <c r="J2391" t="s">
        <v>18</v>
      </c>
      <c r="K2391" s="7" t="s">
        <v>148</v>
      </c>
      <c r="L2391" t="s">
        <v>294</v>
      </c>
      <c r="M2391" t="s">
        <v>294</v>
      </c>
    </row>
    <row r="2392" spans="1:13" x14ac:dyDescent="0.25">
      <c r="A2392">
        <v>450962</v>
      </c>
      <c r="B2392">
        <v>447533</v>
      </c>
      <c r="C2392" t="s">
        <v>50</v>
      </c>
      <c r="D2392" t="s">
        <v>42</v>
      </c>
      <c r="E2392">
        <v>33</v>
      </c>
      <c r="F2392" s="11">
        <v>62018116</v>
      </c>
      <c r="G2392" s="7" t="s">
        <v>165</v>
      </c>
      <c r="H2392" t="s">
        <v>153</v>
      </c>
      <c r="I2392" t="s">
        <v>294</v>
      </c>
      <c r="J2392" t="s">
        <v>18</v>
      </c>
      <c r="K2392" s="7" t="s">
        <v>148</v>
      </c>
      <c r="L2392" t="s">
        <v>294</v>
      </c>
      <c r="M2392" t="s">
        <v>294</v>
      </c>
    </row>
    <row r="2393" spans="1:13" x14ac:dyDescent="0.25">
      <c r="A2393">
        <v>450964</v>
      </c>
      <c r="B2393">
        <v>447533</v>
      </c>
      <c r="C2393" t="s">
        <v>50</v>
      </c>
      <c r="D2393" t="s">
        <v>42</v>
      </c>
      <c r="E2393">
        <v>33</v>
      </c>
      <c r="F2393" s="11">
        <v>100604729</v>
      </c>
      <c r="G2393" s="7" t="s">
        <v>165</v>
      </c>
      <c r="H2393" t="s">
        <v>153</v>
      </c>
      <c r="I2393" t="s">
        <v>153</v>
      </c>
      <c r="J2393" t="s">
        <v>18</v>
      </c>
      <c r="K2393" s="7" t="s">
        <v>148</v>
      </c>
      <c r="L2393">
        <v>2.76</v>
      </c>
      <c r="M2393" s="12">
        <v>150</v>
      </c>
    </row>
    <row r="2394" spans="1:13" x14ac:dyDescent="0.25">
      <c r="A2394">
        <v>450966</v>
      </c>
      <c r="B2394">
        <v>447533</v>
      </c>
      <c r="C2394" t="s">
        <v>50</v>
      </c>
      <c r="D2394" t="s">
        <v>42</v>
      </c>
      <c r="E2394">
        <v>33</v>
      </c>
      <c r="F2394" s="11">
        <v>98084456</v>
      </c>
      <c r="G2394" s="7" t="s">
        <v>165</v>
      </c>
      <c r="H2394" t="s">
        <v>153</v>
      </c>
      <c r="I2394" t="s">
        <v>153</v>
      </c>
      <c r="J2394" t="s">
        <v>18</v>
      </c>
      <c r="K2394" s="7" t="s">
        <v>148</v>
      </c>
      <c r="L2394">
        <v>2.76</v>
      </c>
      <c r="M2394" s="12">
        <v>158</v>
      </c>
    </row>
    <row r="2395" spans="1:13" x14ac:dyDescent="0.25">
      <c r="A2395">
        <v>451123</v>
      </c>
      <c r="B2395">
        <v>447544</v>
      </c>
      <c r="C2395" t="s">
        <v>50</v>
      </c>
      <c r="D2395" t="s">
        <v>113</v>
      </c>
      <c r="E2395">
        <v>12</v>
      </c>
      <c r="F2395" s="11">
        <v>163833</v>
      </c>
      <c r="G2395" s="7" t="s">
        <v>170</v>
      </c>
      <c r="H2395" t="s">
        <v>153</v>
      </c>
      <c r="I2395" t="s">
        <v>294</v>
      </c>
      <c r="J2395" t="s">
        <v>18</v>
      </c>
      <c r="K2395" s="7" t="s">
        <v>148</v>
      </c>
      <c r="L2395" t="s">
        <v>294</v>
      </c>
      <c r="M2395" t="s">
        <v>294</v>
      </c>
    </row>
    <row r="2396" spans="1:13" x14ac:dyDescent="0.25">
      <c r="A2396">
        <v>451124</v>
      </c>
      <c r="B2396">
        <v>447544</v>
      </c>
      <c r="C2396" t="s">
        <v>50</v>
      </c>
      <c r="D2396" t="s">
        <v>113</v>
      </c>
      <c r="E2396">
        <v>12</v>
      </c>
      <c r="F2396" s="11">
        <v>163833</v>
      </c>
      <c r="G2396" s="7" t="s">
        <v>170</v>
      </c>
      <c r="H2396" t="s">
        <v>153</v>
      </c>
      <c r="I2396" t="s">
        <v>294</v>
      </c>
      <c r="J2396" t="s">
        <v>18</v>
      </c>
      <c r="K2396" s="7" t="s">
        <v>148</v>
      </c>
      <c r="L2396" t="s">
        <v>294</v>
      </c>
      <c r="M2396" t="s">
        <v>294</v>
      </c>
    </row>
    <row r="2397" spans="1:13" x14ac:dyDescent="0.25">
      <c r="A2397">
        <v>451124</v>
      </c>
      <c r="B2397">
        <v>447544</v>
      </c>
      <c r="C2397" t="s">
        <v>50</v>
      </c>
      <c r="D2397" t="s">
        <v>113</v>
      </c>
      <c r="E2397">
        <v>12</v>
      </c>
      <c r="F2397" s="11">
        <v>230136</v>
      </c>
      <c r="G2397" s="7" t="s">
        <v>165</v>
      </c>
      <c r="H2397" t="s">
        <v>153</v>
      </c>
      <c r="I2397" t="s">
        <v>153</v>
      </c>
      <c r="J2397" t="s">
        <v>18</v>
      </c>
      <c r="K2397" s="7" t="s">
        <v>148</v>
      </c>
      <c r="L2397">
        <v>2.76</v>
      </c>
      <c r="M2397" s="12">
        <v>5</v>
      </c>
    </row>
    <row r="2398" spans="1:13" x14ac:dyDescent="0.25">
      <c r="A2398">
        <v>451126</v>
      </c>
      <c r="B2398">
        <v>447544</v>
      </c>
      <c r="C2398" t="s">
        <v>50</v>
      </c>
      <c r="D2398" t="s">
        <v>113</v>
      </c>
      <c r="E2398">
        <v>12</v>
      </c>
      <c r="F2398" s="11">
        <v>5054</v>
      </c>
      <c r="G2398" s="7" t="s">
        <v>165</v>
      </c>
      <c r="H2398" t="s">
        <v>153</v>
      </c>
      <c r="I2398" t="s">
        <v>294</v>
      </c>
      <c r="J2398" t="s">
        <v>18</v>
      </c>
      <c r="K2398" s="7" t="s">
        <v>148</v>
      </c>
      <c r="L2398" t="s">
        <v>294</v>
      </c>
      <c r="M2398" t="s">
        <v>294</v>
      </c>
    </row>
    <row r="2399" spans="1:13" x14ac:dyDescent="0.25">
      <c r="A2399">
        <v>451128</v>
      </c>
      <c r="B2399">
        <v>447544</v>
      </c>
      <c r="C2399" t="s">
        <v>50</v>
      </c>
      <c r="D2399" t="s">
        <v>113</v>
      </c>
      <c r="E2399">
        <v>12</v>
      </c>
      <c r="F2399" s="11">
        <v>59428890</v>
      </c>
      <c r="G2399" s="7" t="s">
        <v>165</v>
      </c>
      <c r="H2399" t="s">
        <v>153</v>
      </c>
      <c r="I2399" t="s">
        <v>294</v>
      </c>
      <c r="J2399" t="s">
        <v>18</v>
      </c>
      <c r="K2399" s="7" t="s">
        <v>148</v>
      </c>
      <c r="L2399" t="s">
        <v>294</v>
      </c>
      <c r="M2399" t="s">
        <v>294</v>
      </c>
    </row>
    <row r="2400" spans="1:13" x14ac:dyDescent="0.25">
      <c r="A2400">
        <v>451130</v>
      </c>
      <c r="B2400">
        <v>447544</v>
      </c>
      <c r="C2400" t="s">
        <v>50</v>
      </c>
      <c r="D2400" t="s">
        <v>113</v>
      </c>
      <c r="E2400">
        <v>12</v>
      </c>
      <c r="F2400" s="11">
        <v>7791085056250</v>
      </c>
      <c r="G2400" s="7" t="s">
        <v>170</v>
      </c>
      <c r="H2400" t="s">
        <v>153</v>
      </c>
      <c r="I2400" t="s">
        <v>153</v>
      </c>
      <c r="J2400" t="s">
        <v>18</v>
      </c>
      <c r="K2400" s="7" t="s">
        <v>148</v>
      </c>
      <c r="L2400">
        <v>2.76</v>
      </c>
      <c r="M2400" s="12">
        <v>80</v>
      </c>
    </row>
    <row r="2401" spans="1:13" x14ac:dyDescent="0.25">
      <c r="A2401">
        <v>451131</v>
      </c>
      <c r="B2401">
        <v>447544</v>
      </c>
      <c r="C2401" t="s">
        <v>50</v>
      </c>
      <c r="D2401" t="s">
        <v>113</v>
      </c>
      <c r="E2401">
        <v>12</v>
      </c>
      <c r="F2401" s="11">
        <v>7791085056250</v>
      </c>
      <c r="G2401" s="7" t="s">
        <v>170</v>
      </c>
      <c r="H2401" t="s">
        <v>153</v>
      </c>
      <c r="I2401" t="s">
        <v>153</v>
      </c>
      <c r="J2401" t="s">
        <v>18</v>
      </c>
      <c r="K2401" s="7" t="s">
        <v>148</v>
      </c>
      <c r="L2401">
        <v>2.76</v>
      </c>
      <c r="M2401" s="12">
        <v>80</v>
      </c>
    </row>
    <row r="2402" spans="1:13" x14ac:dyDescent="0.25">
      <c r="A2402">
        <v>451133</v>
      </c>
      <c r="B2402">
        <v>447544</v>
      </c>
      <c r="C2402" t="s">
        <v>50</v>
      </c>
      <c r="D2402" t="s">
        <v>113</v>
      </c>
      <c r="E2402">
        <v>12</v>
      </c>
      <c r="F2402" s="11">
        <v>400601397</v>
      </c>
      <c r="G2402" s="7" t="s">
        <v>165</v>
      </c>
      <c r="H2402" t="s">
        <v>153</v>
      </c>
      <c r="I2402" t="s">
        <v>153</v>
      </c>
      <c r="J2402" t="s">
        <v>18</v>
      </c>
      <c r="K2402" s="7" t="s">
        <v>148</v>
      </c>
      <c r="L2402">
        <v>2.76</v>
      </c>
      <c r="M2402" s="12">
        <v>112</v>
      </c>
    </row>
    <row r="2403" spans="1:13" x14ac:dyDescent="0.25">
      <c r="A2403">
        <v>451137</v>
      </c>
      <c r="B2403">
        <v>447544</v>
      </c>
      <c r="C2403" t="s">
        <v>50</v>
      </c>
      <c r="D2403" t="s">
        <v>113</v>
      </c>
      <c r="E2403">
        <v>12</v>
      </c>
      <c r="F2403" s="11">
        <v>400601402</v>
      </c>
      <c r="G2403" s="7" t="s">
        <v>165</v>
      </c>
      <c r="H2403" t="s">
        <v>153</v>
      </c>
      <c r="I2403" t="s">
        <v>153</v>
      </c>
      <c r="J2403" t="s">
        <v>18</v>
      </c>
      <c r="K2403" s="7" t="s">
        <v>148</v>
      </c>
      <c r="L2403">
        <v>2.76</v>
      </c>
      <c r="M2403" s="12">
        <v>201</v>
      </c>
    </row>
    <row r="2404" spans="1:13" x14ac:dyDescent="0.25">
      <c r="A2404">
        <v>468904</v>
      </c>
      <c r="B2404">
        <v>451437</v>
      </c>
      <c r="C2404" t="s">
        <v>50</v>
      </c>
      <c r="D2404" t="s">
        <v>96</v>
      </c>
      <c r="E2404">
        <v>10</v>
      </c>
      <c r="F2404" s="11">
        <v>9985675</v>
      </c>
      <c r="G2404" s="7" t="s">
        <v>165</v>
      </c>
      <c r="H2404" t="s">
        <v>153</v>
      </c>
      <c r="I2404" t="s">
        <v>294</v>
      </c>
      <c r="J2404" t="s">
        <v>18</v>
      </c>
      <c r="K2404" s="7" t="s">
        <v>148</v>
      </c>
      <c r="L2404" t="s">
        <v>294</v>
      </c>
      <c r="M2404" t="s">
        <v>294</v>
      </c>
    </row>
    <row r="2405" spans="1:13" x14ac:dyDescent="0.25">
      <c r="A2405">
        <v>468906</v>
      </c>
      <c r="B2405">
        <v>451437</v>
      </c>
      <c r="C2405" t="s">
        <v>50</v>
      </c>
      <c r="D2405" t="s">
        <v>96</v>
      </c>
      <c r="E2405">
        <v>10</v>
      </c>
      <c r="F2405" s="11">
        <v>107391</v>
      </c>
      <c r="G2405" s="7" t="s">
        <v>165</v>
      </c>
      <c r="H2405" t="s">
        <v>153</v>
      </c>
      <c r="I2405" t="s">
        <v>294</v>
      </c>
      <c r="J2405" t="s">
        <v>18</v>
      </c>
      <c r="K2405" s="7" t="s">
        <v>148</v>
      </c>
      <c r="L2405" t="s">
        <v>294</v>
      </c>
      <c r="M2405" t="s">
        <v>294</v>
      </c>
    </row>
    <row r="2406" spans="1:13" x14ac:dyDescent="0.25">
      <c r="A2406">
        <v>468908</v>
      </c>
      <c r="B2406">
        <v>451437</v>
      </c>
      <c r="C2406" t="s">
        <v>50</v>
      </c>
      <c r="D2406" t="s">
        <v>96</v>
      </c>
      <c r="E2406">
        <v>10</v>
      </c>
      <c r="F2406" s="11">
        <v>10101531</v>
      </c>
      <c r="G2406" s="7" t="s">
        <v>165</v>
      </c>
      <c r="H2406" t="s">
        <v>153</v>
      </c>
      <c r="I2406" t="s">
        <v>153</v>
      </c>
      <c r="J2406" t="s">
        <v>18</v>
      </c>
      <c r="K2406" s="7" t="s">
        <v>148</v>
      </c>
      <c r="L2406">
        <v>2.76</v>
      </c>
      <c r="M2406" s="12">
        <v>305</v>
      </c>
    </row>
    <row r="2407" spans="1:13" x14ac:dyDescent="0.25">
      <c r="A2407">
        <v>468910</v>
      </c>
      <c r="B2407">
        <v>451437</v>
      </c>
      <c r="C2407" t="s">
        <v>50</v>
      </c>
      <c r="D2407" t="s">
        <v>96</v>
      </c>
      <c r="E2407">
        <v>10</v>
      </c>
      <c r="F2407" s="11">
        <v>865514</v>
      </c>
      <c r="G2407" s="7" t="s">
        <v>165</v>
      </c>
      <c r="H2407" t="s">
        <v>153</v>
      </c>
      <c r="I2407" t="s">
        <v>153</v>
      </c>
      <c r="J2407" t="s">
        <v>18</v>
      </c>
      <c r="K2407" s="7" t="s">
        <v>148</v>
      </c>
      <c r="L2407">
        <v>2.76</v>
      </c>
      <c r="M2407" s="12">
        <v>162</v>
      </c>
    </row>
    <row r="2408" spans="1:13" x14ac:dyDescent="0.25">
      <c r="A2408">
        <v>468912</v>
      </c>
      <c r="B2408">
        <v>451437</v>
      </c>
      <c r="C2408" t="s">
        <v>50</v>
      </c>
      <c r="D2408" t="s">
        <v>96</v>
      </c>
      <c r="E2408">
        <v>10</v>
      </c>
      <c r="F2408" s="11">
        <v>944229</v>
      </c>
      <c r="G2408" s="7" t="s">
        <v>165</v>
      </c>
      <c r="H2408" t="s">
        <v>153</v>
      </c>
      <c r="I2408" t="s">
        <v>294</v>
      </c>
      <c r="J2408" t="s">
        <v>18</v>
      </c>
      <c r="K2408" s="7" t="s">
        <v>148</v>
      </c>
      <c r="L2408" t="s">
        <v>294</v>
      </c>
      <c r="M2408" t="s">
        <v>294</v>
      </c>
    </row>
    <row r="2409" spans="1:13" x14ac:dyDescent="0.25">
      <c r="A2409">
        <v>468914</v>
      </c>
      <c r="B2409">
        <v>451437</v>
      </c>
      <c r="C2409" t="s">
        <v>50</v>
      </c>
      <c r="D2409" t="s">
        <v>96</v>
      </c>
      <c r="E2409">
        <v>10</v>
      </c>
      <c r="F2409" s="11">
        <v>107256640</v>
      </c>
      <c r="G2409" s="7" t="s">
        <v>165</v>
      </c>
      <c r="H2409" t="s">
        <v>153</v>
      </c>
      <c r="I2409" t="s">
        <v>153</v>
      </c>
      <c r="J2409" t="s">
        <v>18</v>
      </c>
      <c r="K2409" s="7" t="s">
        <v>148</v>
      </c>
      <c r="L2409">
        <v>2.76</v>
      </c>
      <c r="M2409" s="12">
        <v>79</v>
      </c>
    </row>
    <row r="2410" spans="1:13" x14ac:dyDescent="0.25">
      <c r="A2410">
        <v>469000</v>
      </c>
      <c r="B2410">
        <v>451437</v>
      </c>
      <c r="C2410" t="s">
        <v>50</v>
      </c>
      <c r="D2410" t="s">
        <v>96</v>
      </c>
      <c r="E2410">
        <v>10</v>
      </c>
      <c r="F2410" s="11">
        <v>165583</v>
      </c>
      <c r="G2410" s="7" t="s">
        <v>165</v>
      </c>
      <c r="H2410" t="s">
        <v>153</v>
      </c>
      <c r="I2410" t="s">
        <v>294</v>
      </c>
      <c r="J2410" t="s">
        <v>18</v>
      </c>
      <c r="K2410" s="7" t="s">
        <v>148</v>
      </c>
      <c r="L2410" t="s">
        <v>294</v>
      </c>
      <c r="M2410" t="s">
        <v>294</v>
      </c>
    </row>
    <row r="2411" spans="1:13" x14ac:dyDescent="0.25">
      <c r="A2411">
        <v>469002</v>
      </c>
      <c r="B2411">
        <v>451437</v>
      </c>
      <c r="C2411" t="s">
        <v>50</v>
      </c>
      <c r="D2411" t="s">
        <v>96</v>
      </c>
      <c r="E2411">
        <v>10</v>
      </c>
      <c r="F2411" s="11">
        <v>193525</v>
      </c>
      <c r="G2411" s="7" t="s">
        <v>165</v>
      </c>
      <c r="H2411" t="s">
        <v>153</v>
      </c>
      <c r="I2411" t="s">
        <v>153</v>
      </c>
      <c r="J2411" t="s">
        <v>18</v>
      </c>
      <c r="K2411" s="7" t="s">
        <v>148</v>
      </c>
      <c r="L2411">
        <v>2.76</v>
      </c>
      <c r="M2411" s="12">
        <v>96</v>
      </c>
    </row>
    <row r="2412" spans="1:13" x14ac:dyDescent="0.25">
      <c r="A2412">
        <v>469004</v>
      </c>
      <c r="B2412">
        <v>451437</v>
      </c>
      <c r="C2412" t="s">
        <v>50</v>
      </c>
      <c r="D2412" t="s">
        <v>96</v>
      </c>
      <c r="E2412">
        <v>10</v>
      </c>
      <c r="F2412" s="11">
        <v>7789130289430</v>
      </c>
      <c r="G2412" s="7" t="s">
        <v>165</v>
      </c>
      <c r="H2412" t="s">
        <v>153</v>
      </c>
      <c r="I2412" t="s">
        <v>153</v>
      </c>
      <c r="J2412" t="s">
        <v>18</v>
      </c>
      <c r="K2412" s="7" t="s">
        <v>148</v>
      </c>
      <c r="L2412">
        <v>2.76</v>
      </c>
      <c r="M2412" s="12">
        <v>100</v>
      </c>
    </row>
    <row r="2413" spans="1:13" x14ac:dyDescent="0.25">
      <c r="A2413">
        <v>469006</v>
      </c>
      <c r="B2413">
        <v>451437</v>
      </c>
      <c r="C2413" t="s">
        <v>50</v>
      </c>
      <c r="D2413" t="s">
        <v>96</v>
      </c>
      <c r="E2413">
        <v>10</v>
      </c>
      <c r="F2413" s="11">
        <v>95372967</v>
      </c>
      <c r="G2413" s="7" t="s">
        <v>165</v>
      </c>
      <c r="H2413" t="s">
        <v>153</v>
      </c>
      <c r="I2413" t="s">
        <v>153</v>
      </c>
      <c r="J2413" t="s">
        <v>18</v>
      </c>
      <c r="K2413" s="7" t="s">
        <v>148</v>
      </c>
      <c r="L2413">
        <v>2.76</v>
      </c>
      <c r="M2413" s="12">
        <v>126</v>
      </c>
    </row>
    <row r="2414" spans="1:13" x14ac:dyDescent="0.25">
      <c r="A2414">
        <v>469008</v>
      </c>
      <c r="B2414">
        <v>451437</v>
      </c>
      <c r="C2414" t="s">
        <v>50</v>
      </c>
      <c r="D2414" t="s">
        <v>96</v>
      </c>
      <c r="E2414">
        <v>10</v>
      </c>
      <c r="F2414" s="11">
        <v>95375003</v>
      </c>
      <c r="G2414" s="7" t="s">
        <v>165</v>
      </c>
      <c r="H2414" t="s">
        <v>153</v>
      </c>
      <c r="I2414" t="s">
        <v>153</v>
      </c>
      <c r="J2414" t="s">
        <v>18</v>
      </c>
      <c r="K2414" s="7" t="s">
        <v>148</v>
      </c>
      <c r="L2414">
        <v>2.76</v>
      </c>
      <c r="M2414" s="12">
        <v>115</v>
      </c>
    </row>
    <row r="2415" spans="1:13" x14ac:dyDescent="0.25">
      <c r="A2415">
        <v>469010</v>
      </c>
      <c r="B2415">
        <v>451437</v>
      </c>
      <c r="C2415" t="s">
        <v>50</v>
      </c>
      <c r="D2415" t="s">
        <v>96</v>
      </c>
      <c r="E2415">
        <v>10</v>
      </c>
      <c r="F2415" s="11">
        <v>42159765</v>
      </c>
      <c r="G2415" s="7" t="s">
        <v>165</v>
      </c>
      <c r="H2415" t="s">
        <v>153</v>
      </c>
      <c r="I2415" t="s">
        <v>294</v>
      </c>
      <c r="J2415" t="s">
        <v>18</v>
      </c>
      <c r="K2415" s="7" t="s">
        <v>148</v>
      </c>
      <c r="L2415" t="s">
        <v>294</v>
      </c>
      <c r="M2415" t="s">
        <v>294</v>
      </c>
    </row>
    <row r="2416" spans="1:13" x14ac:dyDescent="0.25">
      <c r="A2416">
        <v>469012</v>
      </c>
      <c r="B2416">
        <v>451437</v>
      </c>
      <c r="C2416" t="s">
        <v>50</v>
      </c>
      <c r="D2416" t="s">
        <v>96</v>
      </c>
      <c r="E2416">
        <v>10</v>
      </c>
      <c r="F2416" s="11">
        <v>15006857</v>
      </c>
      <c r="G2416" s="7" t="s">
        <v>165</v>
      </c>
      <c r="H2416" t="s">
        <v>153</v>
      </c>
      <c r="I2416" t="s">
        <v>153</v>
      </c>
      <c r="J2416" t="s">
        <v>18</v>
      </c>
      <c r="K2416" s="7" t="s">
        <v>148</v>
      </c>
      <c r="L2416">
        <v>2.76</v>
      </c>
      <c r="M2416" s="12">
        <v>250</v>
      </c>
    </row>
    <row r="2417" spans="1:13" x14ac:dyDescent="0.25">
      <c r="A2417">
        <v>469014</v>
      </c>
      <c r="B2417">
        <v>451437</v>
      </c>
      <c r="C2417" t="s">
        <v>50</v>
      </c>
      <c r="D2417" t="s">
        <v>96</v>
      </c>
      <c r="E2417">
        <v>10</v>
      </c>
      <c r="F2417" s="11">
        <v>341476</v>
      </c>
      <c r="G2417" s="7" t="s">
        <v>165</v>
      </c>
      <c r="H2417" t="s">
        <v>153</v>
      </c>
      <c r="I2417" t="s">
        <v>153</v>
      </c>
      <c r="J2417" t="s">
        <v>18</v>
      </c>
      <c r="K2417" s="7" t="s">
        <v>148</v>
      </c>
      <c r="L2417">
        <v>2.76</v>
      </c>
      <c r="M2417" s="12">
        <v>370</v>
      </c>
    </row>
    <row r="2418" spans="1:13" x14ac:dyDescent="0.25">
      <c r="A2418">
        <v>469016</v>
      </c>
      <c r="B2418">
        <v>451437</v>
      </c>
      <c r="C2418" t="s">
        <v>50</v>
      </c>
      <c r="D2418" t="s">
        <v>96</v>
      </c>
      <c r="E2418">
        <v>10</v>
      </c>
      <c r="F2418" s="11">
        <v>4226201</v>
      </c>
      <c r="G2418" s="7" t="s">
        <v>165</v>
      </c>
      <c r="H2418" t="s">
        <v>153</v>
      </c>
      <c r="I2418" t="s">
        <v>153</v>
      </c>
      <c r="J2418" t="s">
        <v>18</v>
      </c>
      <c r="K2418" s="7" t="s">
        <v>148</v>
      </c>
      <c r="L2418">
        <v>2.76</v>
      </c>
      <c r="M2418" s="12">
        <v>196</v>
      </c>
    </row>
    <row r="2419" spans="1:13" x14ac:dyDescent="0.25">
      <c r="A2419">
        <v>469018</v>
      </c>
      <c r="B2419">
        <v>451437</v>
      </c>
      <c r="C2419" t="s">
        <v>50</v>
      </c>
      <c r="D2419" t="s">
        <v>96</v>
      </c>
      <c r="E2419">
        <v>10</v>
      </c>
      <c r="F2419" s="11">
        <v>21000000865</v>
      </c>
      <c r="G2419" s="7" t="s">
        <v>165</v>
      </c>
      <c r="H2419" t="s">
        <v>153</v>
      </c>
      <c r="I2419" t="s">
        <v>153</v>
      </c>
      <c r="J2419" t="s">
        <v>18</v>
      </c>
      <c r="K2419" s="7" t="s">
        <v>148</v>
      </c>
      <c r="L2419">
        <v>2.76</v>
      </c>
      <c r="M2419" s="12">
        <v>156</v>
      </c>
    </row>
    <row r="2420" spans="1:13" x14ac:dyDescent="0.25">
      <c r="A2420">
        <v>502260</v>
      </c>
      <c r="B2420">
        <v>501291</v>
      </c>
      <c r="C2420" t="s">
        <v>50</v>
      </c>
      <c r="D2420" t="s">
        <v>133</v>
      </c>
      <c r="E2420">
        <v>10</v>
      </c>
      <c r="F2420" s="11">
        <v>7791047066086</v>
      </c>
      <c r="G2420" s="7" t="s">
        <v>165</v>
      </c>
      <c r="H2420" t="s">
        <v>153</v>
      </c>
      <c r="I2420" t="s">
        <v>294</v>
      </c>
      <c r="J2420" t="s">
        <v>18</v>
      </c>
      <c r="K2420" s="7" t="s">
        <v>148</v>
      </c>
      <c r="L2420" t="s">
        <v>294</v>
      </c>
      <c r="M2420" t="s">
        <v>294</v>
      </c>
    </row>
    <row r="2421" spans="1:13" x14ac:dyDescent="0.25">
      <c r="A2421">
        <v>502285</v>
      </c>
      <c r="B2421">
        <v>501291</v>
      </c>
      <c r="C2421" t="s">
        <v>50</v>
      </c>
      <c r="D2421" t="s">
        <v>133</v>
      </c>
      <c r="E2421">
        <v>10</v>
      </c>
      <c r="F2421" s="11">
        <v>15012162</v>
      </c>
      <c r="G2421" s="7" t="s">
        <v>170</v>
      </c>
      <c r="H2421" t="s">
        <v>153</v>
      </c>
      <c r="I2421" t="s">
        <v>294</v>
      </c>
      <c r="J2421" t="s">
        <v>18</v>
      </c>
      <c r="K2421" s="7" t="s">
        <v>148</v>
      </c>
      <c r="L2421" t="s">
        <v>294</v>
      </c>
      <c r="M2421" t="s">
        <v>294</v>
      </c>
    </row>
    <row r="2422" spans="1:13" x14ac:dyDescent="0.25">
      <c r="A2422">
        <v>502286</v>
      </c>
      <c r="B2422">
        <v>501291</v>
      </c>
      <c r="C2422" t="s">
        <v>50</v>
      </c>
      <c r="D2422" t="s">
        <v>133</v>
      </c>
      <c r="E2422">
        <v>10</v>
      </c>
      <c r="F2422" s="11">
        <v>15012162</v>
      </c>
      <c r="G2422" s="7" t="s">
        <v>170</v>
      </c>
      <c r="H2422" t="s">
        <v>153</v>
      </c>
      <c r="I2422" t="s">
        <v>294</v>
      </c>
      <c r="J2422" t="s">
        <v>18</v>
      </c>
      <c r="K2422" s="7" t="s">
        <v>148</v>
      </c>
      <c r="L2422" t="s">
        <v>294</v>
      </c>
      <c r="M2422" t="s">
        <v>294</v>
      </c>
    </row>
    <row r="2423" spans="1:13" x14ac:dyDescent="0.25">
      <c r="A2423">
        <v>502287</v>
      </c>
      <c r="B2423">
        <v>501291</v>
      </c>
      <c r="C2423" t="s">
        <v>50</v>
      </c>
      <c r="D2423" t="s">
        <v>133</v>
      </c>
      <c r="E2423">
        <v>10</v>
      </c>
      <c r="F2423" s="11">
        <v>15012162</v>
      </c>
      <c r="G2423" s="7" t="s">
        <v>170</v>
      </c>
      <c r="H2423" t="s">
        <v>153</v>
      </c>
      <c r="I2423" t="s">
        <v>294</v>
      </c>
      <c r="J2423" t="s">
        <v>18</v>
      </c>
      <c r="K2423" s="7" t="s">
        <v>148</v>
      </c>
      <c r="L2423" t="s">
        <v>294</v>
      </c>
      <c r="M2423" t="s">
        <v>294</v>
      </c>
    </row>
    <row r="2424" spans="1:13" x14ac:dyDescent="0.25">
      <c r="A2424">
        <v>502288</v>
      </c>
      <c r="B2424">
        <v>501291</v>
      </c>
      <c r="C2424" t="s">
        <v>50</v>
      </c>
      <c r="D2424" t="s">
        <v>133</v>
      </c>
      <c r="E2424">
        <v>10</v>
      </c>
      <c r="F2424" s="11">
        <v>15012162</v>
      </c>
      <c r="G2424" s="7" t="s">
        <v>170</v>
      </c>
      <c r="H2424" t="s">
        <v>153</v>
      </c>
      <c r="I2424" t="s">
        <v>294</v>
      </c>
      <c r="J2424" t="s">
        <v>18</v>
      </c>
      <c r="K2424" s="7" t="s">
        <v>148</v>
      </c>
      <c r="L2424" t="s">
        <v>294</v>
      </c>
      <c r="M2424" t="s">
        <v>294</v>
      </c>
    </row>
    <row r="2425" spans="1:13" x14ac:dyDescent="0.25">
      <c r="A2425">
        <v>502293</v>
      </c>
      <c r="B2425">
        <v>501291</v>
      </c>
      <c r="C2425" t="s">
        <v>50</v>
      </c>
      <c r="D2425" t="s">
        <v>133</v>
      </c>
      <c r="E2425">
        <v>10</v>
      </c>
      <c r="F2425" s="11">
        <v>92539764</v>
      </c>
      <c r="G2425" s="7" t="s">
        <v>165</v>
      </c>
      <c r="H2425" t="s">
        <v>153</v>
      </c>
      <c r="I2425" t="s">
        <v>294</v>
      </c>
      <c r="J2425" t="s">
        <v>18</v>
      </c>
      <c r="K2425" s="7" t="s">
        <v>148</v>
      </c>
      <c r="L2425" t="s">
        <v>294</v>
      </c>
      <c r="M2425" t="s">
        <v>294</v>
      </c>
    </row>
    <row r="2426" spans="1:13" x14ac:dyDescent="0.25">
      <c r="A2426">
        <v>502298</v>
      </c>
      <c r="B2426">
        <v>501291</v>
      </c>
      <c r="C2426" t="s">
        <v>50</v>
      </c>
      <c r="D2426" t="s">
        <v>133</v>
      </c>
      <c r="E2426">
        <v>10</v>
      </c>
      <c r="F2426" s="11">
        <v>4598964</v>
      </c>
      <c r="G2426" s="7" t="s">
        <v>165</v>
      </c>
      <c r="H2426" t="s">
        <v>153</v>
      </c>
      <c r="I2426" t="s">
        <v>153</v>
      </c>
      <c r="J2426" t="s">
        <v>18</v>
      </c>
      <c r="K2426" s="7" t="s">
        <v>148</v>
      </c>
      <c r="L2426">
        <v>2.76</v>
      </c>
      <c r="M2426" s="12">
        <v>-6</v>
      </c>
    </row>
    <row r="2427" spans="1:13" x14ac:dyDescent="0.25">
      <c r="A2427">
        <v>502299</v>
      </c>
      <c r="B2427">
        <v>501291</v>
      </c>
      <c r="C2427" t="s">
        <v>50</v>
      </c>
      <c r="D2427" t="s">
        <v>133</v>
      </c>
      <c r="E2427">
        <v>10</v>
      </c>
      <c r="F2427" s="11">
        <v>106189099</v>
      </c>
      <c r="G2427" s="7" t="s">
        <v>165</v>
      </c>
      <c r="H2427" t="s">
        <v>153</v>
      </c>
      <c r="I2427" t="s">
        <v>153</v>
      </c>
      <c r="J2427" t="s">
        <v>18</v>
      </c>
      <c r="K2427" s="7" t="s">
        <v>148</v>
      </c>
      <c r="L2427">
        <v>2.76</v>
      </c>
      <c r="M2427" s="12">
        <v>-2233</v>
      </c>
    </row>
    <row r="2428" spans="1:13" x14ac:dyDescent="0.25">
      <c r="A2428">
        <v>502312</v>
      </c>
      <c r="B2428">
        <v>501291</v>
      </c>
      <c r="C2428" t="s">
        <v>50</v>
      </c>
      <c r="D2428" t="s">
        <v>133</v>
      </c>
      <c r="E2428">
        <v>10</v>
      </c>
      <c r="F2428" s="11">
        <v>28256</v>
      </c>
      <c r="G2428" s="7" t="s">
        <v>170</v>
      </c>
      <c r="H2428" t="s">
        <v>153</v>
      </c>
      <c r="I2428" t="s">
        <v>153</v>
      </c>
      <c r="J2428" t="s">
        <v>18</v>
      </c>
      <c r="K2428" s="7" t="s">
        <v>148</v>
      </c>
      <c r="L2428">
        <v>2.76</v>
      </c>
      <c r="M2428" s="12">
        <v>0</v>
      </c>
    </row>
    <row r="2429" spans="1:13" x14ac:dyDescent="0.25">
      <c r="A2429">
        <v>502313</v>
      </c>
      <c r="B2429">
        <v>501291</v>
      </c>
      <c r="C2429" t="s">
        <v>50</v>
      </c>
      <c r="D2429" t="s">
        <v>133</v>
      </c>
      <c r="E2429">
        <v>10</v>
      </c>
      <c r="F2429" s="11">
        <v>28256</v>
      </c>
      <c r="G2429" s="7" t="s">
        <v>170</v>
      </c>
      <c r="H2429" t="s">
        <v>153</v>
      </c>
      <c r="I2429" t="s">
        <v>153</v>
      </c>
      <c r="J2429" t="s">
        <v>18</v>
      </c>
      <c r="K2429" s="7" t="s">
        <v>148</v>
      </c>
      <c r="L2429">
        <v>2.76</v>
      </c>
      <c r="M2429" s="12">
        <v>0</v>
      </c>
    </row>
    <row r="2430" spans="1:13" x14ac:dyDescent="0.25">
      <c r="A2430">
        <v>502314</v>
      </c>
      <c r="B2430">
        <v>501291</v>
      </c>
      <c r="C2430" t="s">
        <v>50</v>
      </c>
      <c r="D2430" t="s">
        <v>133</v>
      </c>
      <c r="E2430">
        <v>10</v>
      </c>
      <c r="F2430" s="11">
        <v>28256</v>
      </c>
      <c r="G2430" s="7" t="s">
        <v>170</v>
      </c>
      <c r="H2430" t="s">
        <v>153</v>
      </c>
      <c r="I2430" t="s">
        <v>153</v>
      </c>
      <c r="J2430" t="s">
        <v>18</v>
      </c>
      <c r="K2430" s="7" t="s">
        <v>148</v>
      </c>
      <c r="L2430">
        <v>2.76</v>
      </c>
      <c r="M2430" s="12">
        <v>0</v>
      </c>
    </row>
    <row r="2431" spans="1:13" x14ac:dyDescent="0.25">
      <c r="A2431">
        <v>502316</v>
      </c>
      <c r="B2431">
        <v>501291</v>
      </c>
      <c r="C2431" t="s">
        <v>50</v>
      </c>
      <c r="D2431" t="s">
        <v>133</v>
      </c>
      <c r="E2431">
        <v>10</v>
      </c>
      <c r="F2431" s="11">
        <v>28256</v>
      </c>
      <c r="G2431" s="7" t="s">
        <v>170</v>
      </c>
      <c r="H2431" t="s">
        <v>153</v>
      </c>
      <c r="I2431" t="s">
        <v>153</v>
      </c>
      <c r="J2431" t="s">
        <v>18</v>
      </c>
      <c r="K2431" s="7" t="s">
        <v>148</v>
      </c>
      <c r="L2431">
        <v>2.76</v>
      </c>
      <c r="M2431" s="12">
        <v>0</v>
      </c>
    </row>
    <row r="2432" spans="1:13" x14ac:dyDescent="0.25">
      <c r="A2432">
        <v>502322</v>
      </c>
      <c r="B2432">
        <v>501291</v>
      </c>
      <c r="C2432" t="s">
        <v>50</v>
      </c>
      <c r="D2432" t="s">
        <v>133</v>
      </c>
      <c r="E2432">
        <v>10</v>
      </c>
      <c r="F2432" s="11">
        <v>127252990</v>
      </c>
      <c r="G2432" s="7" t="s">
        <v>170</v>
      </c>
      <c r="H2432" t="s">
        <v>153</v>
      </c>
      <c r="I2432" t="s">
        <v>294</v>
      </c>
      <c r="J2432" t="s">
        <v>18</v>
      </c>
      <c r="K2432" s="7" t="s">
        <v>148</v>
      </c>
      <c r="L2432" t="s">
        <v>294</v>
      </c>
      <c r="M2432" t="s">
        <v>294</v>
      </c>
    </row>
    <row r="2433" spans="1:13" x14ac:dyDescent="0.25">
      <c r="A2433">
        <v>502325</v>
      </c>
      <c r="B2433">
        <v>501291</v>
      </c>
      <c r="C2433" t="s">
        <v>50</v>
      </c>
      <c r="D2433" t="s">
        <v>133</v>
      </c>
      <c r="E2433">
        <v>10</v>
      </c>
      <c r="F2433" s="11">
        <v>127252990</v>
      </c>
      <c r="G2433" s="7" t="s">
        <v>170</v>
      </c>
      <c r="H2433" t="s">
        <v>153</v>
      </c>
      <c r="I2433" t="s">
        <v>294</v>
      </c>
      <c r="J2433" t="s">
        <v>18</v>
      </c>
      <c r="K2433" s="7" t="s">
        <v>148</v>
      </c>
      <c r="L2433" t="s">
        <v>294</v>
      </c>
      <c r="M2433" t="s">
        <v>294</v>
      </c>
    </row>
    <row r="2434" spans="1:13" x14ac:dyDescent="0.25">
      <c r="A2434">
        <v>502346</v>
      </c>
      <c r="B2434">
        <v>501291</v>
      </c>
      <c r="C2434" t="s">
        <v>50</v>
      </c>
      <c r="D2434" t="s">
        <v>133</v>
      </c>
      <c r="E2434">
        <v>10</v>
      </c>
      <c r="F2434" s="11">
        <v>14258</v>
      </c>
      <c r="G2434" s="7" t="s">
        <v>165</v>
      </c>
      <c r="H2434" t="s">
        <v>153</v>
      </c>
      <c r="I2434" t="s">
        <v>153</v>
      </c>
      <c r="J2434" t="s">
        <v>18</v>
      </c>
      <c r="K2434" s="7" t="s">
        <v>148</v>
      </c>
      <c r="L2434">
        <v>2.76</v>
      </c>
      <c r="M2434" s="12">
        <v>-45</v>
      </c>
    </row>
    <row r="2435" spans="1:13" x14ac:dyDescent="0.25">
      <c r="A2435">
        <v>502346</v>
      </c>
      <c r="B2435">
        <v>501291</v>
      </c>
      <c r="C2435" t="s">
        <v>50</v>
      </c>
      <c r="D2435" t="s">
        <v>133</v>
      </c>
      <c r="E2435">
        <v>10</v>
      </c>
      <c r="F2435" s="11">
        <v>47707</v>
      </c>
      <c r="G2435" s="7" t="s">
        <v>165</v>
      </c>
      <c r="H2435" t="s">
        <v>153</v>
      </c>
      <c r="I2435" t="s">
        <v>153</v>
      </c>
      <c r="J2435" t="s">
        <v>18</v>
      </c>
      <c r="K2435" s="7" t="s">
        <v>148</v>
      </c>
      <c r="L2435">
        <v>2.76</v>
      </c>
      <c r="M2435" s="12">
        <v>77</v>
      </c>
    </row>
    <row r="2436" spans="1:13" x14ac:dyDescent="0.25">
      <c r="A2436">
        <v>502351</v>
      </c>
      <c r="B2436">
        <v>501291</v>
      </c>
      <c r="C2436" t="s">
        <v>50</v>
      </c>
      <c r="D2436" t="s">
        <v>133</v>
      </c>
      <c r="E2436">
        <v>10</v>
      </c>
      <c r="F2436" s="11">
        <v>400806189</v>
      </c>
      <c r="G2436" s="7" t="s">
        <v>165</v>
      </c>
      <c r="H2436" t="s">
        <v>153</v>
      </c>
      <c r="I2436" t="s">
        <v>153</v>
      </c>
      <c r="J2436" t="s">
        <v>18</v>
      </c>
      <c r="K2436" s="7" t="s">
        <v>148</v>
      </c>
      <c r="L2436">
        <v>2.76</v>
      </c>
      <c r="M2436" s="12">
        <v>50.4559999999992</v>
      </c>
    </row>
    <row r="2437" spans="1:13" x14ac:dyDescent="0.25">
      <c r="A2437">
        <v>502363</v>
      </c>
      <c r="B2437">
        <v>501291</v>
      </c>
      <c r="C2437" t="s">
        <v>50</v>
      </c>
      <c r="D2437" t="s">
        <v>133</v>
      </c>
      <c r="E2437">
        <v>10</v>
      </c>
      <c r="F2437" s="11">
        <v>140000504543</v>
      </c>
      <c r="G2437" s="7" t="s">
        <v>165</v>
      </c>
      <c r="H2437" t="s">
        <v>153</v>
      </c>
      <c r="I2437" t="s">
        <v>294</v>
      </c>
      <c r="J2437" t="s">
        <v>18</v>
      </c>
      <c r="K2437" s="7" t="s">
        <v>148</v>
      </c>
      <c r="L2437" t="s">
        <v>294</v>
      </c>
      <c r="M2437" t="s">
        <v>294</v>
      </c>
    </row>
    <row r="2438" spans="1:13" x14ac:dyDescent="0.25">
      <c r="A2438">
        <v>502373</v>
      </c>
      <c r="B2438">
        <v>501291</v>
      </c>
      <c r="C2438" t="s">
        <v>50</v>
      </c>
      <c r="D2438" t="s">
        <v>133</v>
      </c>
      <c r="E2438">
        <v>10</v>
      </c>
      <c r="F2438" s="11">
        <v>15012242</v>
      </c>
      <c r="G2438" s="7" t="s">
        <v>165</v>
      </c>
      <c r="H2438" t="s">
        <v>153</v>
      </c>
      <c r="I2438" t="s">
        <v>153</v>
      </c>
      <c r="J2438" t="s">
        <v>18</v>
      </c>
      <c r="K2438" s="7" t="s">
        <v>148</v>
      </c>
      <c r="L2438">
        <v>2.76</v>
      </c>
      <c r="M2438" s="12">
        <v>20</v>
      </c>
    </row>
    <row r="2439" spans="1:13" x14ac:dyDescent="0.25">
      <c r="A2439">
        <v>502374</v>
      </c>
      <c r="B2439">
        <v>501291</v>
      </c>
      <c r="C2439" t="s">
        <v>50</v>
      </c>
      <c r="D2439" t="s">
        <v>133</v>
      </c>
      <c r="E2439">
        <v>10</v>
      </c>
      <c r="F2439" s="11">
        <v>108201138</v>
      </c>
      <c r="G2439" s="7" t="s">
        <v>165</v>
      </c>
      <c r="H2439" t="s">
        <v>153</v>
      </c>
      <c r="I2439" t="s">
        <v>294</v>
      </c>
      <c r="J2439" t="s">
        <v>18</v>
      </c>
      <c r="K2439" s="7" t="s">
        <v>148</v>
      </c>
      <c r="L2439" t="s">
        <v>294</v>
      </c>
      <c r="M2439" t="s">
        <v>294</v>
      </c>
    </row>
    <row r="2440" spans="1:13" x14ac:dyDescent="0.25">
      <c r="A2440">
        <v>502387</v>
      </c>
      <c r="B2440">
        <v>501291</v>
      </c>
      <c r="C2440" t="s">
        <v>50</v>
      </c>
      <c r="D2440" t="s">
        <v>133</v>
      </c>
      <c r="E2440">
        <v>10</v>
      </c>
      <c r="F2440" s="11">
        <v>437727</v>
      </c>
      <c r="G2440" s="7" t="s">
        <v>165</v>
      </c>
      <c r="H2440" t="s">
        <v>153</v>
      </c>
      <c r="I2440" t="s">
        <v>294</v>
      </c>
      <c r="J2440" t="s">
        <v>18</v>
      </c>
      <c r="K2440" s="7" t="s">
        <v>148</v>
      </c>
      <c r="L2440" t="s">
        <v>294</v>
      </c>
      <c r="M2440" t="s">
        <v>294</v>
      </c>
    </row>
    <row r="2441" spans="1:13" x14ac:dyDescent="0.25">
      <c r="A2441">
        <v>502668</v>
      </c>
      <c r="B2441">
        <v>501298</v>
      </c>
      <c r="C2441" t="s">
        <v>50</v>
      </c>
      <c r="D2441" t="s">
        <v>85</v>
      </c>
      <c r="E2441">
        <v>35</v>
      </c>
      <c r="F2441" s="11">
        <v>112706</v>
      </c>
      <c r="G2441" s="7" t="s">
        <v>165</v>
      </c>
      <c r="H2441" t="s">
        <v>153</v>
      </c>
      <c r="I2441" t="s">
        <v>294</v>
      </c>
      <c r="J2441" t="s">
        <v>18</v>
      </c>
      <c r="K2441" s="7" t="s">
        <v>148</v>
      </c>
      <c r="L2441" t="s">
        <v>294</v>
      </c>
      <c r="M2441" t="s">
        <v>294</v>
      </c>
    </row>
    <row r="2442" spans="1:13" x14ac:dyDescent="0.25">
      <c r="A2442">
        <v>502670</v>
      </c>
      <c r="B2442">
        <v>501298</v>
      </c>
      <c r="C2442" t="s">
        <v>50</v>
      </c>
      <c r="D2442" t="s">
        <v>85</v>
      </c>
      <c r="E2442">
        <v>35</v>
      </c>
      <c r="F2442" s="11">
        <v>649161002353372</v>
      </c>
      <c r="G2442" s="7" t="s">
        <v>165</v>
      </c>
      <c r="H2442" t="s">
        <v>153</v>
      </c>
      <c r="I2442" t="s">
        <v>153</v>
      </c>
      <c r="J2442" t="s">
        <v>18</v>
      </c>
      <c r="K2442" s="7" t="s">
        <v>148</v>
      </c>
      <c r="L2442">
        <v>2.76</v>
      </c>
      <c r="M2442" s="12">
        <v>280</v>
      </c>
    </row>
    <row r="2443" spans="1:13" x14ac:dyDescent="0.25">
      <c r="A2443">
        <v>502672</v>
      </c>
      <c r="B2443">
        <v>501298</v>
      </c>
      <c r="C2443" t="s">
        <v>50</v>
      </c>
      <c r="D2443" t="s">
        <v>85</v>
      </c>
      <c r="E2443">
        <v>35</v>
      </c>
      <c r="F2443" s="11">
        <v>58154806</v>
      </c>
      <c r="G2443" s="7" t="s">
        <v>170</v>
      </c>
      <c r="H2443" t="s">
        <v>153</v>
      </c>
      <c r="I2443" t="s">
        <v>153</v>
      </c>
      <c r="J2443" t="s">
        <v>18</v>
      </c>
      <c r="K2443" s="7" t="s">
        <v>148</v>
      </c>
      <c r="L2443">
        <v>2.76</v>
      </c>
      <c r="M2443" s="12">
        <v>157</v>
      </c>
    </row>
    <row r="2444" spans="1:13" x14ac:dyDescent="0.25">
      <c r="A2444">
        <v>502673</v>
      </c>
      <c r="B2444">
        <v>501298</v>
      </c>
      <c r="C2444" t="s">
        <v>50</v>
      </c>
      <c r="D2444" t="s">
        <v>85</v>
      </c>
      <c r="E2444">
        <v>35</v>
      </c>
      <c r="F2444" s="11">
        <v>58154806</v>
      </c>
      <c r="G2444" s="7" t="s">
        <v>170</v>
      </c>
      <c r="H2444" t="s">
        <v>153</v>
      </c>
      <c r="I2444" t="s">
        <v>153</v>
      </c>
      <c r="J2444" t="s">
        <v>18</v>
      </c>
      <c r="K2444" s="7" t="s">
        <v>148</v>
      </c>
      <c r="L2444">
        <v>2.76</v>
      </c>
      <c r="M2444" s="12">
        <v>157</v>
      </c>
    </row>
    <row r="2445" spans="1:13" x14ac:dyDescent="0.25">
      <c r="A2445">
        <v>502675</v>
      </c>
      <c r="B2445">
        <v>501298</v>
      </c>
      <c r="C2445" t="s">
        <v>50</v>
      </c>
      <c r="D2445" t="s">
        <v>85</v>
      </c>
      <c r="E2445">
        <v>35</v>
      </c>
      <c r="F2445" s="11">
        <v>14442</v>
      </c>
      <c r="G2445" s="7" t="s">
        <v>165</v>
      </c>
      <c r="H2445" t="s">
        <v>153</v>
      </c>
      <c r="I2445" t="s">
        <v>153</v>
      </c>
      <c r="J2445" t="s">
        <v>18</v>
      </c>
      <c r="K2445" s="7" t="s">
        <v>148</v>
      </c>
      <c r="L2445">
        <v>2.76</v>
      </c>
      <c r="M2445" s="12">
        <v>-306</v>
      </c>
    </row>
    <row r="2446" spans="1:13" x14ac:dyDescent="0.25">
      <c r="A2446">
        <v>502677</v>
      </c>
      <c r="B2446">
        <v>501298</v>
      </c>
      <c r="C2446" t="s">
        <v>50</v>
      </c>
      <c r="D2446" t="s">
        <v>85</v>
      </c>
      <c r="E2446">
        <v>35</v>
      </c>
      <c r="F2446" s="11">
        <v>125052</v>
      </c>
      <c r="G2446" s="7" t="s">
        <v>165</v>
      </c>
      <c r="H2446" t="s">
        <v>153</v>
      </c>
      <c r="I2446" t="s">
        <v>294</v>
      </c>
      <c r="J2446" t="s">
        <v>18</v>
      </c>
      <c r="K2446" s="7" t="s">
        <v>148</v>
      </c>
      <c r="L2446" t="s">
        <v>294</v>
      </c>
      <c r="M2446" t="s">
        <v>294</v>
      </c>
    </row>
    <row r="2447" spans="1:13" x14ac:dyDescent="0.25">
      <c r="A2447">
        <v>502678</v>
      </c>
      <c r="B2447">
        <v>501298</v>
      </c>
      <c r="C2447" t="s">
        <v>50</v>
      </c>
      <c r="D2447" t="s">
        <v>85</v>
      </c>
      <c r="E2447">
        <v>35</v>
      </c>
      <c r="F2447" s="11">
        <v>370043</v>
      </c>
      <c r="G2447" s="7" t="s">
        <v>165</v>
      </c>
      <c r="H2447" t="s">
        <v>153</v>
      </c>
      <c r="I2447" t="s">
        <v>153</v>
      </c>
      <c r="J2447" t="s">
        <v>18</v>
      </c>
      <c r="K2447" s="7" t="s">
        <v>148</v>
      </c>
      <c r="L2447">
        <v>2.76</v>
      </c>
      <c r="M2447" s="12">
        <v>0</v>
      </c>
    </row>
    <row r="2448" spans="1:13" x14ac:dyDescent="0.25">
      <c r="A2448">
        <v>502679</v>
      </c>
      <c r="B2448">
        <v>501298</v>
      </c>
      <c r="C2448" t="s">
        <v>50</v>
      </c>
      <c r="D2448" t="s">
        <v>85</v>
      </c>
      <c r="E2448">
        <v>35</v>
      </c>
      <c r="F2448" s="11">
        <v>125053</v>
      </c>
      <c r="G2448" s="7" t="s">
        <v>165</v>
      </c>
      <c r="H2448" t="s">
        <v>153</v>
      </c>
      <c r="I2448" t="s">
        <v>294</v>
      </c>
      <c r="J2448" t="s">
        <v>18</v>
      </c>
      <c r="K2448" s="7" t="s">
        <v>148</v>
      </c>
      <c r="L2448" t="s">
        <v>294</v>
      </c>
      <c r="M2448" t="s">
        <v>294</v>
      </c>
    </row>
    <row r="2449" spans="1:13" x14ac:dyDescent="0.25">
      <c r="A2449">
        <v>502681</v>
      </c>
      <c r="B2449">
        <v>501298</v>
      </c>
      <c r="C2449" t="s">
        <v>50</v>
      </c>
      <c r="D2449" t="s">
        <v>85</v>
      </c>
      <c r="E2449">
        <v>35</v>
      </c>
      <c r="F2449" s="11">
        <v>1130058</v>
      </c>
      <c r="G2449" s="7" t="s">
        <v>165</v>
      </c>
      <c r="H2449" t="s">
        <v>153</v>
      </c>
      <c r="I2449" t="s">
        <v>294</v>
      </c>
      <c r="J2449" t="s">
        <v>18</v>
      </c>
      <c r="K2449" s="7" t="s">
        <v>148</v>
      </c>
      <c r="L2449" t="s">
        <v>294</v>
      </c>
      <c r="M2449" t="s">
        <v>294</v>
      </c>
    </row>
    <row r="2450" spans="1:13" x14ac:dyDescent="0.25">
      <c r="A2450">
        <v>502683</v>
      </c>
      <c r="B2450">
        <v>501298</v>
      </c>
      <c r="C2450" t="s">
        <v>50</v>
      </c>
      <c r="D2450" t="s">
        <v>85</v>
      </c>
      <c r="E2450">
        <v>35</v>
      </c>
      <c r="F2450" s="11">
        <v>415748</v>
      </c>
      <c r="G2450" s="7" t="s">
        <v>165</v>
      </c>
      <c r="H2450" t="s">
        <v>153</v>
      </c>
      <c r="I2450" t="s">
        <v>153</v>
      </c>
      <c r="J2450" t="s">
        <v>18</v>
      </c>
      <c r="K2450" s="7" t="s">
        <v>148</v>
      </c>
      <c r="L2450">
        <v>2.76</v>
      </c>
      <c r="M2450" s="12">
        <v>119</v>
      </c>
    </row>
    <row r="2451" spans="1:13" x14ac:dyDescent="0.25">
      <c r="A2451">
        <v>502745</v>
      </c>
      <c r="B2451">
        <v>447453</v>
      </c>
      <c r="C2451" t="s">
        <v>50</v>
      </c>
      <c r="D2451" t="s">
        <v>104</v>
      </c>
      <c r="E2451">
        <v>19</v>
      </c>
      <c r="F2451" s="11" t="s">
        <v>255</v>
      </c>
      <c r="G2451" s="7" t="s">
        <v>165</v>
      </c>
      <c r="H2451" t="s">
        <v>153</v>
      </c>
      <c r="I2451" t="s">
        <v>153</v>
      </c>
      <c r="J2451" t="s">
        <v>18</v>
      </c>
      <c r="K2451" s="7" t="s">
        <v>149</v>
      </c>
      <c r="L2451">
        <v>4.2110000000000003</v>
      </c>
      <c r="M2451" s="12">
        <v>471.142</v>
      </c>
    </row>
    <row r="2452" spans="1:13" x14ac:dyDescent="0.25">
      <c r="A2452">
        <v>503571</v>
      </c>
      <c r="B2452">
        <v>503569</v>
      </c>
      <c r="C2452" t="s">
        <v>29</v>
      </c>
      <c r="D2452" t="s">
        <v>134</v>
      </c>
      <c r="E2452">
        <v>92</v>
      </c>
      <c r="F2452" s="11">
        <v>28738</v>
      </c>
      <c r="G2452" s="7" t="s">
        <v>165</v>
      </c>
      <c r="H2452" t="s">
        <v>153</v>
      </c>
      <c r="I2452" t="s">
        <v>153</v>
      </c>
      <c r="J2452" t="s">
        <v>11</v>
      </c>
      <c r="K2452" s="7" t="s">
        <v>148</v>
      </c>
      <c r="L2452">
        <v>1.9870000000000001</v>
      </c>
      <c r="M2452" s="12">
        <v>0</v>
      </c>
    </row>
    <row r="2453" spans="1:13" x14ac:dyDescent="0.25">
      <c r="A2453">
        <v>503573</v>
      </c>
      <c r="B2453">
        <v>503569</v>
      </c>
      <c r="C2453" t="s">
        <v>29</v>
      </c>
      <c r="D2453" t="s">
        <v>134</v>
      </c>
      <c r="E2453">
        <v>92</v>
      </c>
      <c r="F2453" s="11">
        <v>57008038</v>
      </c>
      <c r="G2453" s="7" t="s">
        <v>165</v>
      </c>
      <c r="H2453" t="s">
        <v>153</v>
      </c>
      <c r="I2453" t="s">
        <v>153</v>
      </c>
      <c r="J2453" t="s">
        <v>11</v>
      </c>
      <c r="K2453" s="7" t="s">
        <v>148</v>
      </c>
      <c r="L2453">
        <v>1.9870000000000001</v>
      </c>
      <c r="M2453" s="12">
        <v>1000</v>
      </c>
    </row>
    <row r="2454" spans="1:13" x14ac:dyDescent="0.25">
      <c r="A2454">
        <v>503575</v>
      </c>
      <c r="B2454">
        <v>503569</v>
      </c>
      <c r="C2454" t="s">
        <v>29</v>
      </c>
      <c r="D2454" t="s">
        <v>134</v>
      </c>
      <c r="E2454">
        <v>92</v>
      </c>
      <c r="F2454" s="11">
        <v>31413</v>
      </c>
      <c r="G2454" s="7" t="s">
        <v>165</v>
      </c>
      <c r="H2454" t="s">
        <v>153</v>
      </c>
      <c r="I2454" t="s">
        <v>153</v>
      </c>
      <c r="J2454" t="s">
        <v>11</v>
      </c>
      <c r="K2454" s="7" t="s">
        <v>148</v>
      </c>
      <c r="L2454">
        <v>1.9870000000000001</v>
      </c>
      <c r="M2454" s="12">
        <v>1000</v>
      </c>
    </row>
    <row r="2455" spans="1:13" x14ac:dyDescent="0.25">
      <c r="A2455">
        <v>503579</v>
      </c>
      <c r="B2455">
        <v>503569</v>
      </c>
      <c r="C2455" t="s">
        <v>29</v>
      </c>
      <c r="D2455" t="s">
        <v>134</v>
      </c>
      <c r="E2455">
        <v>92</v>
      </c>
      <c r="F2455" s="11">
        <v>25313</v>
      </c>
      <c r="G2455" s="7" t="s">
        <v>165</v>
      </c>
      <c r="H2455" t="s">
        <v>153</v>
      </c>
      <c r="I2455" t="s">
        <v>153</v>
      </c>
      <c r="J2455" t="s">
        <v>11</v>
      </c>
      <c r="K2455" s="7" t="s">
        <v>148</v>
      </c>
      <c r="L2455">
        <v>1.9870000000000001</v>
      </c>
      <c r="M2455" s="12">
        <v>412</v>
      </c>
    </row>
    <row r="2456" spans="1:13" x14ac:dyDescent="0.25">
      <c r="A2456">
        <v>503581</v>
      </c>
      <c r="B2456">
        <v>503569</v>
      </c>
      <c r="C2456" t="s">
        <v>29</v>
      </c>
      <c r="D2456" t="s">
        <v>134</v>
      </c>
      <c r="E2456">
        <v>92</v>
      </c>
      <c r="F2456" s="11">
        <v>31410</v>
      </c>
      <c r="G2456" s="7" t="s">
        <v>165</v>
      </c>
      <c r="H2456" t="s">
        <v>153</v>
      </c>
      <c r="I2456" t="s">
        <v>294</v>
      </c>
      <c r="J2456" t="s">
        <v>11</v>
      </c>
      <c r="K2456" s="7" t="s">
        <v>148</v>
      </c>
      <c r="L2456" t="s">
        <v>294</v>
      </c>
      <c r="M2456" t="s">
        <v>294</v>
      </c>
    </row>
    <row r="2457" spans="1:13" x14ac:dyDescent="0.25">
      <c r="A2457">
        <v>503583</v>
      </c>
      <c r="B2457">
        <v>503569</v>
      </c>
      <c r="C2457" t="s">
        <v>29</v>
      </c>
      <c r="D2457" t="s">
        <v>134</v>
      </c>
      <c r="E2457">
        <v>92</v>
      </c>
      <c r="F2457" s="11">
        <v>31398</v>
      </c>
      <c r="G2457" s="7" t="s">
        <v>165</v>
      </c>
      <c r="H2457" t="s">
        <v>153</v>
      </c>
      <c r="I2457" t="s">
        <v>153</v>
      </c>
      <c r="J2457" t="s">
        <v>11</v>
      </c>
      <c r="K2457" s="7" t="s">
        <v>148</v>
      </c>
      <c r="L2457">
        <v>1.9870000000000001</v>
      </c>
      <c r="M2457" s="12">
        <v>971</v>
      </c>
    </row>
    <row r="2458" spans="1:13" x14ac:dyDescent="0.25">
      <c r="A2458">
        <v>503585</v>
      </c>
      <c r="B2458">
        <v>503569</v>
      </c>
      <c r="C2458" t="s">
        <v>29</v>
      </c>
      <c r="D2458" t="s">
        <v>134</v>
      </c>
      <c r="E2458">
        <v>92</v>
      </c>
      <c r="F2458" s="11">
        <v>28743</v>
      </c>
      <c r="G2458" s="7" t="s">
        <v>165</v>
      </c>
      <c r="H2458" t="s">
        <v>153</v>
      </c>
      <c r="I2458" t="s">
        <v>294</v>
      </c>
      <c r="J2458" t="s">
        <v>11</v>
      </c>
      <c r="K2458" s="7" t="s">
        <v>148</v>
      </c>
      <c r="L2458" t="s">
        <v>294</v>
      </c>
      <c r="M2458" t="s">
        <v>294</v>
      </c>
    </row>
    <row r="2459" spans="1:13" x14ac:dyDescent="0.25">
      <c r="A2459">
        <v>503589</v>
      </c>
      <c r="B2459">
        <v>503569</v>
      </c>
      <c r="C2459" t="s">
        <v>29</v>
      </c>
      <c r="D2459" t="s">
        <v>134</v>
      </c>
      <c r="E2459">
        <v>92</v>
      </c>
      <c r="F2459" s="11">
        <v>31406</v>
      </c>
      <c r="G2459" s="7" t="s">
        <v>165</v>
      </c>
      <c r="H2459" t="s">
        <v>153</v>
      </c>
      <c r="I2459" t="s">
        <v>294</v>
      </c>
      <c r="J2459" t="s">
        <v>11</v>
      </c>
      <c r="K2459" s="7" t="s">
        <v>148</v>
      </c>
      <c r="L2459" t="s">
        <v>294</v>
      </c>
      <c r="M2459" t="s">
        <v>294</v>
      </c>
    </row>
    <row r="2460" spans="1:13" x14ac:dyDescent="0.25">
      <c r="A2460">
        <v>503591</v>
      </c>
      <c r="B2460">
        <v>503569</v>
      </c>
      <c r="C2460" t="s">
        <v>29</v>
      </c>
      <c r="D2460" t="s">
        <v>134</v>
      </c>
      <c r="E2460">
        <v>92</v>
      </c>
      <c r="F2460" s="11">
        <v>29274</v>
      </c>
      <c r="G2460" s="7" t="s">
        <v>165</v>
      </c>
      <c r="H2460" t="s">
        <v>153</v>
      </c>
      <c r="I2460" t="s">
        <v>153</v>
      </c>
      <c r="J2460" t="s">
        <v>11</v>
      </c>
      <c r="K2460" s="7" t="s">
        <v>148</v>
      </c>
      <c r="L2460">
        <v>1.9870000000000001</v>
      </c>
      <c r="M2460" s="12">
        <v>20</v>
      </c>
    </row>
    <row r="2461" spans="1:13" x14ac:dyDescent="0.25">
      <c r="A2461">
        <v>503593</v>
      </c>
      <c r="B2461">
        <v>503569</v>
      </c>
      <c r="C2461" t="s">
        <v>29</v>
      </c>
      <c r="D2461" t="s">
        <v>134</v>
      </c>
      <c r="E2461">
        <v>92</v>
      </c>
      <c r="F2461" s="11">
        <v>29272</v>
      </c>
      <c r="G2461" s="7" t="s">
        <v>165</v>
      </c>
      <c r="H2461" t="s">
        <v>153</v>
      </c>
      <c r="I2461" t="s">
        <v>153</v>
      </c>
      <c r="J2461" t="s">
        <v>11</v>
      </c>
      <c r="K2461" s="7" t="s">
        <v>148</v>
      </c>
      <c r="L2461">
        <v>1.9870000000000001</v>
      </c>
      <c r="M2461" s="12">
        <v>908</v>
      </c>
    </row>
    <row r="2462" spans="1:13" x14ac:dyDescent="0.25">
      <c r="A2462">
        <v>503596</v>
      </c>
      <c r="B2462">
        <v>503594</v>
      </c>
      <c r="C2462" t="s">
        <v>29</v>
      </c>
      <c r="D2462" t="s">
        <v>134</v>
      </c>
      <c r="E2462">
        <v>98</v>
      </c>
      <c r="F2462" s="11">
        <v>83036</v>
      </c>
      <c r="G2462" s="7" t="s">
        <v>165</v>
      </c>
      <c r="H2462" t="s">
        <v>153</v>
      </c>
      <c r="I2462" t="s">
        <v>294</v>
      </c>
      <c r="J2462" t="s">
        <v>11</v>
      </c>
      <c r="K2462" s="7" t="s">
        <v>148</v>
      </c>
      <c r="L2462" t="s">
        <v>294</v>
      </c>
      <c r="M2462" t="s">
        <v>294</v>
      </c>
    </row>
    <row r="2463" spans="1:13" x14ac:dyDescent="0.25">
      <c r="A2463">
        <v>503598</v>
      </c>
      <c r="B2463">
        <v>503594</v>
      </c>
      <c r="C2463" t="s">
        <v>29</v>
      </c>
      <c r="D2463" t="s">
        <v>134</v>
      </c>
      <c r="E2463">
        <v>98</v>
      </c>
      <c r="F2463" s="11">
        <v>118364423</v>
      </c>
      <c r="G2463" s="7" t="s">
        <v>165</v>
      </c>
      <c r="H2463" t="s">
        <v>153</v>
      </c>
      <c r="I2463" t="s">
        <v>294</v>
      </c>
      <c r="J2463" t="s">
        <v>11</v>
      </c>
      <c r="K2463" s="7" t="s">
        <v>148</v>
      </c>
      <c r="L2463" t="s">
        <v>294</v>
      </c>
      <c r="M2463" t="s">
        <v>294</v>
      </c>
    </row>
    <row r="2464" spans="1:13" x14ac:dyDescent="0.25">
      <c r="A2464">
        <v>503604</v>
      </c>
      <c r="B2464">
        <v>503594</v>
      </c>
      <c r="C2464" t="s">
        <v>29</v>
      </c>
      <c r="D2464" t="s">
        <v>134</v>
      </c>
      <c r="E2464">
        <v>98</v>
      </c>
      <c r="F2464" s="11">
        <v>58153680</v>
      </c>
      <c r="G2464" s="7" t="s">
        <v>165</v>
      </c>
      <c r="H2464" t="s">
        <v>153</v>
      </c>
      <c r="I2464" t="s">
        <v>294</v>
      </c>
      <c r="J2464" t="s">
        <v>11</v>
      </c>
      <c r="K2464" s="7" t="s">
        <v>148</v>
      </c>
      <c r="L2464" t="s">
        <v>294</v>
      </c>
      <c r="M2464" t="s">
        <v>294</v>
      </c>
    </row>
    <row r="2465" spans="1:13" x14ac:dyDescent="0.25">
      <c r="A2465">
        <v>503606</v>
      </c>
      <c r="B2465">
        <v>503594</v>
      </c>
      <c r="C2465" t="s">
        <v>29</v>
      </c>
      <c r="D2465" t="s">
        <v>134</v>
      </c>
      <c r="E2465">
        <v>98</v>
      </c>
      <c r="F2465" s="11">
        <v>7789130289391</v>
      </c>
      <c r="G2465" s="7" t="s">
        <v>165</v>
      </c>
      <c r="H2465" t="s">
        <v>153</v>
      </c>
      <c r="I2465" t="s">
        <v>153</v>
      </c>
      <c r="J2465" t="s">
        <v>11</v>
      </c>
      <c r="K2465" s="7" t="s">
        <v>148</v>
      </c>
      <c r="L2465">
        <v>1.9870000000000001</v>
      </c>
      <c r="M2465" s="12">
        <v>331</v>
      </c>
    </row>
    <row r="2466" spans="1:13" x14ac:dyDescent="0.25">
      <c r="A2466">
        <v>503608</v>
      </c>
      <c r="B2466">
        <v>503594</v>
      </c>
      <c r="C2466" t="s">
        <v>29</v>
      </c>
      <c r="D2466" t="s">
        <v>134</v>
      </c>
      <c r="E2466">
        <v>98</v>
      </c>
      <c r="F2466" s="11">
        <v>125970</v>
      </c>
      <c r="G2466" s="7" t="s">
        <v>165</v>
      </c>
      <c r="H2466" t="s">
        <v>153</v>
      </c>
      <c r="I2466" t="s">
        <v>294</v>
      </c>
      <c r="J2466" t="s">
        <v>11</v>
      </c>
      <c r="K2466" s="7" t="s">
        <v>148</v>
      </c>
      <c r="L2466" t="s">
        <v>294</v>
      </c>
      <c r="M2466" t="s">
        <v>294</v>
      </c>
    </row>
    <row r="2467" spans="1:13" x14ac:dyDescent="0.25">
      <c r="A2467">
        <v>503610</v>
      </c>
      <c r="B2467">
        <v>503594</v>
      </c>
      <c r="C2467" t="s">
        <v>29</v>
      </c>
      <c r="D2467" t="s">
        <v>134</v>
      </c>
      <c r="E2467">
        <v>98</v>
      </c>
      <c r="F2467" s="11">
        <v>203069</v>
      </c>
      <c r="G2467" s="7" t="s">
        <v>165</v>
      </c>
      <c r="H2467" t="s">
        <v>153</v>
      </c>
      <c r="I2467" t="s">
        <v>153</v>
      </c>
      <c r="J2467" t="s">
        <v>11</v>
      </c>
      <c r="K2467" s="7" t="s">
        <v>148</v>
      </c>
      <c r="L2467">
        <v>1.9870000000000001</v>
      </c>
      <c r="M2467" s="12">
        <v>285</v>
      </c>
    </row>
    <row r="2468" spans="1:13" x14ac:dyDescent="0.25">
      <c r="A2468">
        <v>503612</v>
      </c>
      <c r="B2468">
        <v>503594</v>
      </c>
      <c r="C2468" t="s">
        <v>29</v>
      </c>
      <c r="D2468" t="s">
        <v>134</v>
      </c>
      <c r="E2468">
        <v>98</v>
      </c>
      <c r="F2468" s="11">
        <v>38418608</v>
      </c>
      <c r="G2468" s="7" t="s">
        <v>165</v>
      </c>
      <c r="H2468" t="s">
        <v>153</v>
      </c>
      <c r="I2468" t="s">
        <v>153</v>
      </c>
      <c r="J2468" t="s">
        <v>11</v>
      </c>
      <c r="K2468" s="7" t="s">
        <v>148</v>
      </c>
      <c r="L2468">
        <v>1.9870000000000001</v>
      </c>
      <c r="M2468" s="12">
        <v>350</v>
      </c>
    </row>
    <row r="2469" spans="1:13" x14ac:dyDescent="0.25">
      <c r="A2469">
        <v>503614</v>
      </c>
      <c r="B2469">
        <v>503594</v>
      </c>
      <c r="C2469" t="s">
        <v>29</v>
      </c>
      <c r="D2469" t="s">
        <v>134</v>
      </c>
      <c r="E2469">
        <v>98</v>
      </c>
      <c r="F2469" s="11">
        <v>58112532</v>
      </c>
      <c r="G2469" s="7" t="s">
        <v>165</v>
      </c>
      <c r="H2469" t="s">
        <v>153</v>
      </c>
      <c r="I2469" t="s">
        <v>153</v>
      </c>
      <c r="J2469" t="s">
        <v>11</v>
      </c>
      <c r="K2469" s="7" t="s">
        <v>148</v>
      </c>
      <c r="L2469">
        <v>1.9870000000000001</v>
      </c>
      <c r="M2469" s="12">
        <v>0</v>
      </c>
    </row>
    <row r="2470" spans="1:13" x14ac:dyDescent="0.25">
      <c r="A2470">
        <v>503616</v>
      </c>
      <c r="B2470">
        <v>503594</v>
      </c>
      <c r="C2470" t="s">
        <v>29</v>
      </c>
      <c r="D2470" t="s">
        <v>134</v>
      </c>
      <c r="E2470">
        <v>98</v>
      </c>
      <c r="F2470" s="11">
        <v>282862</v>
      </c>
      <c r="G2470" s="7" t="s">
        <v>165</v>
      </c>
      <c r="H2470" t="s">
        <v>153</v>
      </c>
      <c r="I2470" t="s">
        <v>153</v>
      </c>
      <c r="J2470" t="s">
        <v>11</v>
      </c>
      <c r="K2470" s="7" t="s">
        <v>148</v>
      </c>
      <c r="L2470">
        <v>1.9870000000000001</v>
      </c>
      <c r="M2470" s="12">
        <v>298</v>
      </c>
    </row>
    <row r="2471" spans="1:13" x14ac:dyDescent="0.25">
      <c r="A2471">
        <v>503618</v>
      </c>
      <c r="B2471">
        <v>503594</v>
      </c>
      <c r="C2471" t="s">
        <v>29</v>
      </c>
      <c r="D2471" t="s">
        <v>134</v>
      </c>
      <c r="E2471">
        <v>98</v>
      </c>
      <c r="F2471" s="11">
        <v>7798130289384</v>
      </c>
      <c r="G2471" s="7" t="s">
        <v>165</v>
      </c>
      <c r="H2471" t="s">
        <v>153</v>
      </c>
      <c r="I2471" t="s">
        <v>153</v>
      </c>
      <c r="J2471" t="s">
        <v>11</v>
      </c>
      <c r="K2471" s="7" t="s">
        <v>148</v>
      </c>
      <c r="L2471">
        <v>1.9870000000000001</v>
      </c>
      <c r="M2471" s="12">
        <v>400</v>
      </c>
    </row>
    <row r="2472" spans="1:13" x14ac:dyDescent="0.25">
      <c r="A2472">
        <v>503622</v>
      </c>
      <c r="B2472">
        <v>503594</v>
      </c>
      <c r="C2472" t="s">
        <v>29</v>
      </c>
      <c r="D2472" t="s">
        <v>134</v>
      </c>
      <c r="E2472">
        <v>98</v>
      </c>
      <c r="F2472" s="11">
        <v>51061</v>
      </c>
      <c r="G2472" s="7" t="s">
        <v>165</v>
      </c>
      <c r="H2472" t="s">
        <v>153</v>
      </c>
      <c r="I2472" t="s">
        <v>153</v>
      </c>
      <c r="J2472" t="s">
        <v>11</v>
      </c>
      <c r="K2472" s="7" t="s">
        <v>148</v>
      </c>
      <c r="L2472">
        <v>1.9870000000000001</v>
      </c>
      <c r="M2472" s="12">
        <v>220</v>
      </c>
    </row>
    <row r="2473" spans="1:13" x14ac:dyDescent="0.25">
      <c r="A2473">
        <v>503624</v>
      </c>
      <c r="B2473">
        <v>503594</v>
      </c>
      <c r="C2473" t="s">
        <v>29</v>
      </c>
      <c r="D2473" t="s">
        <v>134</v>
      </c>
      <c r="E2473">
        <v>98</v>
      </c>
      <c r="F2473" s="11">
        <v>186448</v>
      </c>
      <c r="G2473" s="7" t="s">
        <v>165</v>
      </c>
      <c r="H2473" t="s">
        <v>153</v>
      </c>
      <c r="I2473" t="s">
        <v>153</v>
      </c>
      <c r="J2473" t="s">
        <v>11</v>
      </c>
      <c r="K2473" s="7" t="s">
        <v>148</v>
      </c>
      <c r="L2473">
        <v>1.9870000000000001</v>
      </c>
      <c r="M2473" s="12">
        <v>160</v>
      </c>
    </row>
    <row r="2474" spans="1:13" x14ac:dyDescent="0.25">
      <c r="A2474">
        <v>503626</v>
      </c>
      <c r="B2474">
        <v>503594</v>
      </c>
      <c r="C2474" t="s">
        <v>29</v>
      </c>
      <c r="D2474" t="s">
        <v>134</v>
      </c>
      <c r="E2474">
        <v>98</v>
      </c>
      <c r="F2474" s="11">
        <v>117185</v>
      </c>
      <c r="G2474" s="7" t="s">
        <v>165</v>
      </c>
      <c r="H2474" t="s">
        <v>153</v>
      </c>
      <c r="I2474" t="s">
        <v>153</v>
      </c>
      <c r="J2474" t="s">
        <v>11</v>
      </c>
      <c r="K2474" s="7" t="s">
        <v>148</v>
      </c>
      <c r="L2474">
        <v>1.9870000000000001</v>
      </c>
      <c r="M2474" s="12">
        <v>234</v>
      </c>
    </row>
    <row r="2475" spans="1:13" x14ac:dyDescent="0.25">
      <c r="A2475">
        <v>506989</v>
      </c>
      <c r="B2475">
        <v>506987</v>
      </c>
      <c r="C2475" t="s">
        <v>29</v>
      </c>
      <c r="D2475" t="s">
        <v>135</v>
      </c>
      <c r="E2475">
        <v>28</v>
      </c>
      <c r="F2475" s="11" t="s">
        <v>256</v>
      </c>
      <c r="G2475" s="7" t="s">
        <v>165</v>
      </c>
      <c r="H2475" t="s">
        <v>153</v>
      </c>
      <c r="I2475" t="s">
        <v>294</v>
      </c>
      <c r="J2475" t="s">
        <v>18</v>
      </c>
      <c r="K2475" s="7" t="s">
        <v>149</v>
      </c>
      <c r="L2475">
        <v>4.2110000000000003</v>
      </c>
      <c r="M2475" t="s">
        <v>294</v>
      </c>
    </row>
    <row r="2476" spans="1:13" x14ac:dyDescent="0.25">
      <c r="A2476">
        <v>506991</v>
      </c>
      <c r="B2476">
        <v>506987</v>
      </c>
      <c r="C2476" t="s">
        <v>29</v>
      </c>
      <c r="D2476" t="s">
        <v>135</v>
      </c>
      <c r="E2476">
        <v>28</v>
      </c>
      <c r="F2476" s="11">
        <v>6005468</v>
      </c>
      <c r="G2476" s="7" t="s">
        <v>165</v>
      </c>
      <c r="H2476" t="s">
        <v>153</v>
      </c>
      <c r="I2476" t="s">
        <v>294</v>
      </c>
      <c r="J2476" t="s">
        <v>18</v>
      </c>
      <c r="K2476" s="7" t="s">
        <v>148</v>
      </c>
      <c r="L2476" t="s">
        <v>294</v>
      </c>
      <c r="M2476" t="s">
        <v>294</v>
      </c>
    </row>
    <row r="2477" spans="1:13" x14ac:dyDescent="0.25">
      <c r="A2477">
        <v>506993</v>
      </c>
      <c r="B2477">
        <v>506987</v>
      </c>
      <c r="C2477" t="s">
        <v>29</v>
      </c>
      <c r="D2477" t="s">
        <v>135</v>
      </c>
      <c r="E2477">
        <v>28</v>
      </c>
      <c r="F2477" s="11">
        <v>6005473</v>
      </c>
      <c r="G2477" s="7" t="s">
        <v>165</v>
      </c>
      <c r="H2477" t="s">
        <v>153</v>
      </c>
      <c r="I2477" t="s">
        <v>153</v>
      </c>
      <c r="J2477" t="s">
        <v>18</v>
      </c>
      <c r="K2477" s="7" t="s">
        <v>148</v>
      </c>
      <c r="L2477">
        <v>2.76</v>
      </c>
      <c r="M2477" s="12">
        <v>141</v>
      </c>
    </row>
    <row r="2478" spans="1:13" x14ac:dyDescent="0.25">
      <c r="A2478">
        <v>506995</v>
      </c>
      <c r="B2478">
        <v>506987</v>
      </c>
      <c r="C2478" t="s">
        <v>29</v>
      </c>
      <c r="D2478" t="s">
        <v>135</v>
      </c>
      <c r="E2478">
        <v>28</v>
      </c>
      <c r="F2478" s="11">
        <v>24301209</v>
      </c>
      <c r="G2478" s="7" t="s">
        <v>165</v>
      </c>
      <c r="H2478" t="s">
        <v>153</v>
      </c>
      <c r="I2478" t="s">
        <v>153</v>
      </c>
      <c r="J2478" t="s">
        <v>18</v>
      </c>
      <c r="K2478" s="7" t="s">
        <v>148</v>
      </c>
      <c r="L2478">
        <v>2.76</v>
      </c>
      <c r="M2478" s="12">
        <v>-95</v>
      </c>
    </row>
    <row r="2479" spans="1:13" x14ac:dyDescent="0.25">
      <c r="A2479">
        <v>506997</v>
      </c>
      <c r="B2479">
        <v>506987</v>
      </c>
      <c r="C2479" t="s">
        <v>29</v>
      </c>
      <c r="D2479" t="s">
        <v>135</v>
      </c>
      <c r="E2479">
        <v>28</v>
      </c>
      <c r="F2479" s="11">
        <v>6015306</v>
      </c>
      <c r="G2479" s="7" t="s">
        <v>165</v>
      </c>
      <c r="H2479" t="s">
        <v>153</v>
      </c>
      <c r="I2479" t="s">
        <v>153</v>
      </c>
      <c r="J2479" t="s">
        <v>18</v>
      </c>
      <c r="K2479" s="7" t="s">
        <v>148</v>
      </c>
      <c r="L2479">
        <v>2.76</v>
      </c>
      <c r="M2479" s="12">
        <v>1685</v>
      </c>
    </row>
    <row r="2480" spans="1:13" x14ac:dyDescent="0.25">
      <c r="A2480">
        <v>506999</v>
      </c>
      <c r="B2480">
        <v>506987</v>
      </c>
      <c r="C2480" t="s">
        <v>29</v>
      </c>
      <c r="D2480" t="s">
        <v>135</v>
      </c>
      <c r="E2480">
        <v>28</v>
      </c>
      <c r="F2480" s="11">
        <v>6005475</v>
      </c>
      <c r="G2480" s="7" t="s">
        <v>165</v>
      </c>
      <c r="H2480" t="s">
        <v>153</v>
      </c>
      <c r="I2480" t="s">
        <v>153</v>
      </c>
      <c r="J2480" t="s">
        <v>18</v>
      </c>
      <c r="K2480" s="7" t="s">
        <v>148</v>
      </c>
      <c r="L2480">
        <v>2.76</v>
      </c>
      <c r="M2480" s="12">
        <v>125</v>
      </c>
    </row>
    <row r="2481" spans="1:13" x14ac:dyDescent="0.25">
      <c r="A2481">
        <v>507001</v>
      </c>
      <c r="B2481">
        <v>506987</v>
      </c>
      <c r="C2481" t="s">
        <v>29</v>
      </c>
      <c r="D2481" t="s">
        <v>135</v>
      </c>
      <c r="E2481">
        <v>28</v>
      </c>
      <c r="F2481" s="11">
        <v>6005371</v>
      </c>
      <c r="G2481" s="7" t="s">
        <v>165</v>
      </c>
      <c r="H2481" t="s">
        <v>153</v>
      </c>
      <c r="I2481" t="s">
        <v>294</v>
      </c>
      <c r="J2481" t="s">
        <v>18</v>
      </c>
      <c r="K2481" s="7" t="s">
        <v>148</v>
      </c>
      <c r="L2481" t="s">
        <v>294</v>
      </c>
      <c r="M2481" t="s">
        <v>294</v>
      </c>
    </row>
    <row r="2482" spans="1:13" x14ac:dyDescent="0.25">
      <c r="A2482">
        <v>507004</v>
      </c>
      <c r="B2482">
        <v>506987</v>
      </c>
      <c r="C2482" t="s">
        <v>29</v>
      </c>
      <c r="D2482" t="s">
        <v>135</v>
      </c>
      <c r="E2482">
        <v>28</v>
      </c>
      <c r="F2482" s="11">
        <v>6005304</v>
      </c>
      <c r="G2482" s="7" t="s">
        <v>165</v>
      </c>
      <c r="H2482" t="s">
        <v>153</v>
      </c>
      <c r="I2482" t="s">
        <v>294</v>
      </c>
      <c r="J2482" t="s">
        <v>18</v>
      </c>
      <c r="K2482" s="7" t="s">
        <v>148</v>
      </c>
      <c r="L2482" t="s">
        <v>294</v>
      </c>
      <c r="M2482" t="s">
        <v>294</v>
      </c>
    </row>
    <row r="2483" spans="1:13" x14ac:dyDescent="0.25">
      <c r="A2483">
        <v>507006</v>
      </c>
      <c r="B2483">
        <v>506987</v>
      </c>
      <c r="C2483" t="s">
        <v>29</v>
      </c>
      <c r="D2483" t="s">
        <v>135</v>
      </c>
      <c r="E2483">
        <v>28</v>
      </c>
      <c r="F2483" s="11">
        <v>59368228</v>
      </c>
      <c r="G2483" s="7" t="s">
        <v>165</v>
      </c>
      <c r="H2483" t="s">
        <v>153</v>
      </c>
      <c r="I2483" t="s">
        <v>153</v>
      </c>
      <c r="J2483" t="s">
        <v>18</v>
      </c>
      <c r="K2483" s="7" t="s">
        <v>148</v>
      </c>
      <c r="L2483">
        <v>2.76</v>
      </c>
      <c r="M2483" s="12">
        <v>533</v>
      </c>
    </row>
    <row r="2484" spans="1:13" x14ac:dyDescent="0.25">
      <c r="A2484">
        <v>507009</v>
      </c>
      <c r="B2484">
        <v>507007</v>
      </c>
      <c r="C2484" t="s">
        <v>29</v>
      </c>
      <c r="D2484" t="s">
        <v>135</v>
      </c>
      <c r="E2484">
        <v>32</v>
      </c>
      <c r="F2484" s="11">
        <v>137481</v>
      </c>
      <c r="G2484" s="7" t="s">
        <v>165</v>
      </c>
      <c r="H2484" t="s">
        <v>153</v>
      </c>
      <c r="I2484" t="s">
        <v>153</v>
      </c>
      <c r="J2484" t="s">
        <v>18</v>
      </c>
      <c r="K2484" s="7" t="s">
        <v>148</v>
      </c>
      <c r="L2484">
        <v>2.76</v>
      </c>
      <c r="M2484" s="12">
        <v>467</v>
      </c>
    </row>
    <row r="2485" spans="1:13" x14ac:dyDescent="0.25">
      <c r="A2485">
        <v>507011</v>
      </c>
      <c r="B2485">
        <v>507007</v>
      </c>
      <c r="C2485" t="s">
        <v>29</v>
      </c>
      <c r="D2485" t="s">
        <v>135</v>
      </c>
      <c r="E2485">
        <v>32</v>
      </c>
      <c r="F2485" s="11">
        <v>44045</v>
      </c>
      <c r="G2485" s="7" t="s">
        <v>165</v>
      </c>
      <c r="H2485" t="s">
        <v>153</v>
      </c>
      <c r="I2485" t="s">
        <v>153</v>
      </c>
      <c r="J2485" t="s">
        <v>18</v>
      </c>
      <c r="K2485" s="7" t="s">
        <v>148</v>
      </c>
      <c r="L2485">
        <v>2.76</v>
      </c>
      <c r="M2485" s="12">
        <v>142</v>
      </c>
    </row>
    <row r="2486" spans="1:13" x14ac:dyDescent="0.25">
      <c r="A2486">
        <v>507013</v>
      </c>
      <c r="B2486">
        <v>507007</v>
      </c>
      <c r="C2486" t="s">
        <v>29</v>
      </c>
      <c r="D2486" t="s">
        <v>135</v>
      </c>
      <c r="E2486">
        <v>32</v>
      </c>
      <c r="F2486" s="11">
        <v>42170</v>
      </c>
      <c r="G2486" s="7" t="s">
        <v>165</v>
      </c>
      <c r="H2486" t="s">
        <v>153</v>
      </c>
      <c r="I2486" t="s">
        <v>153</v>
      </c>
      <c r="J2486" t="s">
        <v>18</v>
      </c>
      <c r="K2486" s="7" t="s">
        <v>148</v>
      </c>
      <c r="L2486">
        <v>2.76</v>
      </c>
      <c r="M2486" s="12">
        <v>220</v>
      </c>
    </row>
    <row r="2487" spans="1:13" x14ac:dyDescent="0.25">
      <c r="A2487">
        <v>507015</v>
      </c>
      <c r="B2487">
        <v>507007</v>
      </c>
      <c r="C2487" t="s">
        <v>29</v>
      </c>
      <c r="D2487" t="s">
        <v>135</v>
      </c>
      <c r="E2487">
        <v>32</v>
      </c>
      <c r="F2487" s="11">
        <v>6428</v>
      </c>
      <c r="G2487" s="7" t="s">
        <v>165</v>
      </c>
      <c r="H2487" t="s">
        <v>153</v>
      </c>
      <c r="I2487" t="s">
        <v>153</v>
      </c>
      <c r="J2487" t="s">
        <v>18</v>
      </c>
      <c r="K2487" s="7" t="s">
        <v>148</v>
      </c>
      <c r="L2487">
        <v>2.76</v>
      </c>
      <c r="M2487" s="12">
        <v>481</v>
      </c>
    </row>
    <row r="2488" spans="1:13" x14ac:dyDescent="0.25">
      <c r="A2488">
        <v>507017</v>
      </c>
      <c r="B2488">
        <v>507007</v>
      </c>
      <c r="C2488" t="s">
        <v>29</v>
      </c>
      <c r="D2488" t="s">
        <v>135</v>
      </c>
      <c r="E2488">
        <v>32</v>
      </c>
      <c r="F2488" s="11">
        <v>116377</v>
      </c>
      <c r="G2488" s="7" t="s">
        <v>165</v>
      </c>
      <c r="H2488" t="s">
        <v>153</v>
      </c>
      <c r="I2488" t="s">
        <v>153</v>
      </c>
      <c r="J2488" t="s">
        <v>18</v>
      </c>
      <c r="K2488" s="7" t="s">
        <v>148</v>
      </c>
      <c r="L2488">
        <v>2.76</v>
      </c>
      <c r="M2488" s="12">
        <v>0</v>
      </c>
    </row>
    <row r="2489" spans="1:13" x14ac:dyDescent="0.25">
      <c r="A2489">
        <v>507019</v>
      </c>
      <c r="B2489">
        <v>507007</v>
      </c>
      <c r="C2489" t="s">
        <v>29</v>
      </c>
      <c r="D2489" t="s">
        <v>135</v>
      </c>
      <c r="E2489">
        <v>32</v>
      </c>
      <c r="F2489" s="11">
        <v>138494</v>
      </c>
      <c r="G2489" s="7" t="s">
        <v>165</v>
      </c>
      <c r="H2489" t="s">
        <v>153</v>
      </c>
      <c r="I2489" t="s">
        <v>153</v>
      </c>
      <c r="J2489" t="s">
        <v>18</v>
      </c>
      <c r="K2489" s="7" t="s">
        <v>148</v>
      </c>
      <c r="L2489">
        <v>2.76</v>
      </c>
      <c r="M2489" s="12">
        <v>413</v>
      </c>
    </row>
    <row r="2490" spans="1:13" x14ac:dyDescent="0.25">
      <c r="A2490">
        <v>507022</v>
      </c>
      <c r="B2490">
        <v>507007</v>
      </c>
      <c r="C2490" t="s">
        <v>29</v>
      </c>
      <c r="D2490" t="s">
        <v>135</v>
      </c>
      <c r="E2490">
        <v>32</v>
      </c>
      <c r="F2490" s="11">
        <v>649161102381848</v>
      </c>
      <c r="G2490" s="7" t="s">
        <v>165</v>
      </c>
      <c r="H2490" t="s">
        <v>153</v>
      </c>
      <c r="I2490" t="s">
        <v>153</v>
      </c>
      <c r="J2490" t="s">
        <v>18</v>
      </c>
      <c r="K2490" s="7" t="s">
        <v>148</v>
      </c>
      <c r="L2490">
        <v>2.76</v>
      </c>
      <c r="M2490" s="12">
        <v>268</v>
      </c>
    </row>
    <row r="2491" spans="1:13" x14ac:dyDescent="0.25">
      <c r="A2491">
        <v>507024</v>
      </c>
      <c r="B2491">
        <v>507007</v>
      </c>
      <c r="C2491" t="s">
        <v>29</v>
      </c>
      <c r="D2491" t="s">
        <v>135</v>
      </c>
      <c r="E2491">
        <v>32</v>
      </c>
      <c r="F2491" s="11">
        <v>202067</v>
      </c>
      <c r="G2491" s="7" t="s">
        <v>165</v>
      </c>
      <c r="H2491" t="s">
        <v>153</v>
      </c>
      <c r="I2491" t="s">
        <v>153</v>
      </c>
      <c r="J2491" t="s">
        <v>18</v>
      </c>
      <c r="K2491" s="7" t="s">
        <v>148</v>
      </c>
      <c r="L2491">
        <v>2.76</v>
      </c>
      <c r="M2491" s="12">
        <v>214</v>
      </c>
    </row>
    <row r="2492" spans="1:13" x14ac:dyDescent="0.25">
      <c r="A2492">
        <v>507026</v>
      </c>
      <c r="B2492">
        <v>507007</v>
      </c>
      <c r="C2492" t="s">
        <v>29</v>
      </c>
      <c r="D2492" t="s">
        <v>135</v>
      </c>
      <c r="E2492">
        <v>32</v>
      </c>
      <c r="F2492" s="11">
        <v>115791</v>
      </c>
      <c r="G2492" s="7" t="s">
        <v>165</v>
      </c>
      <c r="H2492" t="s">
        <v>153</v>
      </c>
      <c r="I2492" t="s">
        <v>153</v>
      </c>
      <c r="J2492" t="s">
        <v>18</v>
      </c>
      <c r="K2492" s="7" t="s">
        <v>148</v>
      </c>
      <c r="L2492">
        <v>2.76</v>
      </c>
      <c r="M2492" s="12">
        <v>70</v>
      </c>
    </row>
    <row r="2493" spans="1:13" x14ac:dyDescent="0.25">
      <c r="A2493">
        <v>507028</v>
      </c>
      <c r="B2493">
        <v>507007</v>
      </c>
      <c r="C2493" t="s">
        <v>29</v>
      </c>
      <c r="D2493" t="s">
        <v>135</v>
      </c>
      <c r="E2493">
        <v>32</v>
      </c>
      <c r="F2493" s="11">
        <v>138468</v>
      </c>
      <c r="G2493" s="7" t="s">
        <v>165</v>
      </c>
      <c r="H2493" t="s">
        <v>153</v>
      </c>
      <c r="I2493" t="s">
        <v>153</v>
      </c>
      <c r="J2493" t="s">
        <v>18</v>
      </c>
      <c r="K2493" s="7" t="s">
        <v>148</v>
      </c>
      <c r="L2493">
        <v>2.76</v>
      </c>
      <c r="M2493" s="12">
        <v>30</v>
      </c>
    </row>
    <row r="2494" spans="1:13" x14ac:dyDescent="0.25">
      <c r="A2494">
        <v>507030</v>
      </c>
      <c r="B2494">
        <v>507007</v>
      </c>
      <c r="C2494" t="s">
        <v>29</v>
      </c>
      <c r="D2494" t="s">
        <v>135</v>
      </c>
      <c r="E2494">
        <v>32</v>
      </c>
      <c r="F2494" s="11">
        <v>197781</v>
      </c>
      <c r="G2494" s="7" t="s">
        <v>165</v>
      </c>
      <c r="H2494" t="s">
        <v>153</v>
      </c>
      <c r="I2494" t="s">
        <v>153</v>
      </c>
      <c r="J2494" t="s">
        <v>18</v>
      </c>
      <c r="K2494" s="7" t="s">
        <v>148</v>
      </c>
      <c r="L2494">
        <v>2.76</v>
      </c>
      <c r="M2494" s="12">
        <v>126</v>
      </c>
    </row>
    <row r="2495" spans="1:13" x14ac:dyDescent="0.25">
      <c r="A2495">
        <v>507034</v>
      </c>
      <c r="B2495">
        <v>507007</v>
      </c>
      <c r="C2495" t="s">
        <v>29</v>
      </c>
      <c r="D2495" t="s">
        <v>135</v>
      </c>
      <c r="E2495">
        <v>32</v>
      </c>
      <c r="F2495" s="11">
        <v>6491034001518</v>
      </c>
      <c r="G2495" s="7" t="s">
        <v>165</v>
      </c>
      <c r="H2495" t="s">
        <v>153</v>
      </c>
      <c r="I2495" t="s">
        <v>153</v>
      </c>
      <c r="J2495" t="s">
        <v>18</v>
      </c>
      <c r="K2495" s="7" t="s">
        <v>148</v>
      </c>
      <c r="L2495">
        <v>2.76</v>
      </c>
      <c r="M2495" s="12">
        <v>30</v>
      </c>
    </row>
    <row r="2496" spans="1:13" x14ac:dyDescent="0.25">
      <c r="A2496">
        <v>507036</v>
      </c>
      <c r="B2496">
        <v>507007</v>
      </c>
      <c r="C2496" t="s">
        <v>29</v>
      </c>
      <c r="D2496" t="s">
        <v>135</v>
      </c>
      <c r="E2496">
        <v>32</v>
      </c>
      <c r="F2496" s="11">
        <v>98324</v>
      </c>
      <c r="G2496" s="7" t="s">
        <v>165</v>
      </c>
      <c r="H2496" t="s">
        <v>153</v>
      </c>
      <c r="I2496" t="s">
        <v>153</v>
      </c>
      <c r="J2496" t="s">
        <v>18</v>
      </c>
      <c r="K2496" s="7" t="s">
        <v>148</v>
      </c>
      <c r="L2496">
        <v>2.76</v>
      </c>
      <c r="M2496" s="12">
        <v>109</v>
      </c>
    </row>
    <row r="2497" spans="1:13" x14ac:dyDescent="0.25">
      <c r="A2497">
        <v>507038</v>
      </c>
      <c r="B2497">
        <v>507007</v>
      </c>
      <c r="C2497" t="s">
        <v>29</v>
      </c>
      <c r="D2497" t="s">
        <v>135</v>
      </c>
      <c r="E2497">
        <v>32</v>
      </c>
      <c r="F2497" s="11">
        <v>318412</v>
      </c>
      <c r="G2497" s="7" t="s">
        <v>165</v>
      </c>
      <c r="H2497" t="s">
        <v>153</v>
      </c>
      <c r="I2497" t="s">
        <v>294</v>
      </c>
      <c r="J2497" t="s">
        <v>18</v>
      </c>
      <c r="K2497" s="7" t="s">
        <v>148</v>
      </c>
      <c r="L2497" t="s">
        <v>294</v>
      </c>
      <c r="M2497" t="s">
        <v>294</v>
      </c>
    </row>
    <row r="2498" spans="1:13" x14ac:dyDescent="0.25">
      <c r="A2498">
        <v>507040</v>
      </c>
      <c r="B2498">
        <v>507007</v>
      </c>
      <c r="C2498" t="s">
        <v>29</v>
      </c>
      <c r="D2498" t="s">
        <v>135</v>
      </c>
      <c r="E2498">
        <v>32</v>
      </c>
      <c r="F2498" s="11">
        <v>49304</v>
      </c>
      <c r="G2498" s="7" t="s">
        <v>165</v>
      </c>
      <c r="H2498" t="s">
        <v>153</v>
      </c>
      <c r="I2498" t="s">
        <v>153</v>
      </c>
      <c r="J2498" t="s">
        <v>18</v>
      </c>
      <c r="K2498" s="7" t="s">
        <v>148</v>
      </c>
      <c r="L2498">
        <v>2.76</v>
      </c>
      <c r="M2498" s="12">
        <v>250</v>
      </c>
    </row>
    <row r="2499" spans="1:13" x14ac:dyDescent="0.25">
      <c r="A2499">
        <v>507666</v>
      </c>
      <c r="B2499">
        <v>507664</v>
      </c>
      <c r="C2499" t="s">
        <v>29</v>
      </c>
      <c r="D2499" t="s">
        <v>68</v>
      </c>
      <c r="E2499">
        <v>26</v>
      </c>
      <c r="F2499" s="11">
        <v>127180464</v>
      </c>
      <c r="G2499" s="7" t="s">
        <v>165</v>
      </c>
      <c r="H2499" t="s">
        <v>153</v>
      </c>
      <c r="I2499" t="s">
        <v>153</v>
      </c>
      <c r="J2499" t="s">
        <v>11</v>
      </c>
      <c r="K2499" s="7" t="s">
        <v>148</v>
      </c>
      <c r="L2499">
        <v>1.9870000000000001</v>
      </c>
      <c r="M2499" s="12">
        <v>181</v>
      </c>
    </row>
    <row r="2500" spans="1:13" x14ac:dyDescent="0.25">
      <c r="A2500">
        <v>507668</v>
      </c>
      <c r="B2500">
        <v>507664</v>
      </c>
      <c r="C2500" t="s">
        <v>29</v>
      </c>
      <c r="D2500" t="s">
        <v>68</v>
      </c>
      <c r="E2500">
        <v>26</v>
      </c>
      <c r="F2500" s="11">
        <v>2281225</v>
      </c>
      <c r="G2500" s="7" t="s">
        <v>165</v>
      </c>
      <c r="H2500" t="s">
        <v>153</v>
      </c>
      <c r="I2500" t="s">
        <v>153</v>
      </c>
      <c r="J2500" t="s">
        <v>11</v>
      </c>
      <c r="K2500" s="7" t="s">
        <v>148</v>
      </c>
      <c r="L2500">
        <v>1.9870000000000001</v>
      </c>
      <c r="M2500" s="12">
        <v>0</v>
      </c>
    </row>
    <row r="2501" spans="1:13" x14ac:dyDescent="0.25">
      <c r="A2501">
        <v>507672</v>
      </c>
      <c r="B2501">
        <v>507664</v>
      </c>
      <c r="C2501" t="s">
        <v>29</v>
      </c>
      <c r="D2501" t="s">
        <v>68</v>
      </c>
      <c r="E2501">
        <v>26</v>
      </c>
      <c r="F2501" s="11">
        <v>124962</v>
      </c>
      <c r="G2501" s="7" t="s">
        <v>165</v>
      </c>
      <c r="H2501" t="s">
        <v>153</v>
      </c>
      <c r="I2501" t="s">
        <v>153</v>
      </c>
      <c r="J2501" t="s">
        <v>11</v>
      </c>
      <c r="K2501" s="7" t="s">
        <v>148</v>
      </c>
      <c r="L2501">
        <v>1.9870000000000001</v>
      </c>
      <c r="M2501" s="12">
        <v>238</v>
      </c>
    </row>
    <row r="2502" spans="1:13" x14ac:dyDescent="0.25">
      <c r="A2502">
        <v>507674</v>
      </c>
      <c r="B2502">
        <v>507664</v>
      </c>
      <c r="C2502" t="s">
        <v>29</v>
      </c>
      <c r="D2502" t="s">
        <v>68</v>
      </c>
      <c r="E2502">
        <v>26</v>
      </c>
      <c r="F2502" s="11">
        <v>128707</v>
      </c>
      <c r="G2502" s="7" t="s">
        <v>165</v>
      </c>
      <c r="H2502" t="s">
        <v>153</v>
      </c>
      <c r="I2502" t="s">
        <v>294</v>
      </c>
      <c r="J2502" t="s">
        <v>11</v>
      </c>
      <c r="K2502" s="7" t="s">
        <v>148</v>
      </c>
      <c r="L2502" t="s">
        <v>294</v>
      </c>
      <c r="M2502" t="s">
        <v>294</v>
      </c>
    </row>
    <row r="2503" spans="1:13" x14ac:dyDescent="0.25">
      <c r="A2503">
        <v>507676</v>
      </c>
      <c r="B2503">
        <v>507664</v>
      </c>
      <c r="C2503" t="s">
        <v>29</v>
      </c>
      <c r="D2503" t="s">
        <v>68</v>
      </c>
      <c r="E2503">
        <v>26</v>
      </c>
      <c r="F2503" s="11">
        <v>199558</v>
      </c>
      <c r="G2503" s="7" t="s">
        <v>165</v>
      </c>
      <c r="H2503" t="s">
        <v>153</v>
      </c>
      <c r="I2503" t="s">
        <v>153</v>
      </c>
      <c r="J2503" t="s">
        <v>11</v>
      </c>
      <c r="K2503" s="7" t="s">
        <v>148</v>
      </c>
      <c r="L2503">
        <v>1.9870000000000001</v>
      </c>
      <c r="M2503" s="12">
        <v>125</v>
      </c>
    </row>
    <row r="2504" spans="1:13" x14ac:dyDescent="0.25">
      <c r="A2504">
        <v>507678</v>
      </c>
      <c r="B2504">
        <v>507664</v>
      </c>
      <c r="C2504" t="s">
        <v>29</v>
      </c>
      <c r="D2504" t="s">
        <v>68</v>
      </c>
      <c r="E2504">
        <v>26</v>
      </c>
      <c r="F2504" s="11">
        <v>116027</v>
      </c>
      <c r="G2504" s="7" t="s">
        <v>165</v>
      </c>
      <c r="H2504" t="s">
        <v>153</v>
      </c>
      <c r="I2504" t="s">
        <v>153</v>
      </c>
      <c r="J2504" t="s">
        <v>11</v>
      </c>
      <c r="K2504" s="7" t="s">
        <v>148</v>
      </c>
      <c r="L2504">
        <v>1.9870000000000001</v>
      </c>
      <c r="M2504" s="12">
        <v>611</v>
      </c>
    </row>
    <row r="2505" spans="1:13" x14ac:dyDescent="0.25">
      <c r="A2505">
        <v>507680</v>
      </c>
      <c r="B2505">
        <v>507664</v>
      </c>
      <c r="C2505" t="s">
        <v>29</v>
      </c>
      <c r="D2505" t="s">
        <v>68</v>
      </c>
      <c r="E2505">
        <v>26</v>
      </c>
      <c r="F2505" s="11">
        <v>186639</v>
      </c>
      <c r="G2505" s="7" t="s">
        <v>165</v>
      </c>
      <c r="H2505" t="s">
        <v>153</v>
      </c>
      <c r="I2505" t="s">
        <v>153</v>
      </c>
      <c r="J2505" t="s">
        <v>11</v>
      </c>
      <c r="K2505" s="7" t="s">
        <v>148</v>
      </c>
      <c r="L2505">
        <v>1.9870000000000001</v>
      </c>
      <c r="M2505" s="12">
        <v>169</v>
      </c>
    </row>
    <row r="2506" spans="1:13" x14ac:dyDescent="0.25">
      <c r="A2506">
        <v>507682</v>
      </c>
      <c r="B2506">
        <v>507664</v>
      </c>
      <c r="C2506" t="s">
        <v>29</v>
      </c>
      <c r="D2506" t="s">
        <v>68</v>
      </c>
      <c r="E2506">
        <v>26</v>
      </c>
      <c r="F2506" s="11">
        <v>6075609</v>
      </c>
      <c r="G2506" s="7" t="s">
        <v>165</v>
      </c>
      <c r="H2506" t="s">
        <v>153</v>
      </c>
      <c r="I2506" t="s">
        <v>153</v>
      </c>
      <c r="J2506" t="s">
        <v>11</v>
      </c>
      <c r="K2506" s="7" t="s">
        <v>148</v>
      </c>
      <c r="L2506">
        <v>1.9870000000000001</v>
      </c>
      <c r="M2506" s="12">
        <v>346</v>
      </c>
    </row>
    <row r="2507" spans="1:13" x14ac:dyDescent="0.25">
      <c r="A2507">
        <v>507684</v>
      </c>
      <c r="B2507">
        <v>507664</v>
      </c>
      <c r="C2507" t="s">
        <v>29</v>
      </c>
      <c r="D2507" t="s">
        <v>68</v>
      </c>
      <c r="E2507">
        <v>26</v>
      </c>
      <c r="F2507" s="11">
        <v>183033</v>
      </c>
      <c r="G2507" s="7" t="s">
        <v>165</v>
      </c>
      <c r="H2507" t="s">
        <v>153</v>
      </c>
      <c r="I2507" t="s">
        <v>153</v>
      </c>
      <c r="J2507" t="s">
        <v>11</v>
      </c>
      <c r="K2507" s="7" t="s">
        <v>148</v>
      </c>
      <c r="L2507">
        <v>1.9870000000000001</v>
      </c>
      <c r="M2507" s="12">
        <v>138</v>
      </c>
    </row>
    <row r="2508" spans="1:13" x14ac:dyDescent="0.25">
      <c r="A2508">
        <v>507686</v>
      </c>
      <c r="B2508">
        <v>507664</v>
      </c>
      <c r="C2508" t="s">
        <v>29</v>
      </c>
      <c r="D2508" t="s">
        <v>68</v>
      </c>
      <c r="E2508">
        <v>26</v>
      </c>
      <c r="F2508" s="11">
        <v>183074</v>
      </c>
      <c r="G2508" s="7" t="s">
        <v>165</v>
      </c>
      <c r="H2508" t="s">
        <v>153</v>
      </c>
      <c r="I2508" t="s">
        <v>153</v>
      </c>
      <c r="J2508" t="s">
        <v>11</v>
      </c>
      <c r="K2508" s="7" t="s">
        <v>148</v>
      </c>
      <c r="L2508">
        <v>1.9870000000000001</v>
      </c>
      <c r="M2508" s="12">
        <v>100</v>
      </c>
    </row>
    <row r="2509" spans="1:13" x14ac:dyDescent="0.25">
      <c r="A2509">
        <v>507688</v>
      </c>
      <c r="B2509">
        <v>507664</v>
      </c>
      <c r="C2509" t="s">
        <v>29</v>
      </c>
      <c r="D2509" t="s">
        <v>68</v>
      </c>
      <c r="E2509">
        <v>26</v>
      </c>
      <c r="F2509" s="11">
        <v>184625</v>
      </c>
      <c r="G2509" s="7" t="s">
        <v>165</v>
      </c>
      <c r="H2509" t="s">
        <v>153</v>
      </c>
      <c r="I2509" t="s">
        <v>294</v>
      </c>
      <c r="J2509" t="s">
        <v>11</v>
      </c>
      <c r="K2509" s="7" t="s">
        <v>148</v>
      </c>
      <c r="L2509" t="s">
        <v>294</v>
      </c>
      <c r="M2509" t="s">
        <v>294</v>
      </c>
    </row>
    <row r="2510" spans="1:13" x14ac:dyDescent="0.25">
      <c r="A2510">
        <v>507690</v>
      </c>
      <c r="B2510">
        <v>507664</v>
      </c>
      <c r="C2510" t="s">
        <v>29</v>
      </c>
      <c r="D2510" t="s">
        <v>68</v>
      </c>
      <c r="E2510">
        <v>26</v>
      </c>
      <c r="F2510" s="11">
        <v>338064</v>
      </c>
      <c r="G2510" s="7" t="s">
        <v>165</v>
      </c>
      <c r="H2510" t="s">
        <v>153</v>
      </c>
      <c r="I2510" t="s">
        <v>153</v>
      </c>
      <c r="J2510" t="s">
        <v>11</v>
      </c>
      <c r="K2510" s="7" t="s">
        <v>148</v>
      </c>
      <c r="L2510">
        <v>1.9870000000000001</v>
      </c>
      <c r="M2510" s="12">
        <v>463</v>
      </c>
    </row>
    <row r="2511" spans="1:13" x14ac:dyDescent="0.25">
      <c r="A2511">
        <v>507693</v>
      </c>
      <c r="B2511">
        <v>507664</v>
      </c>
      <c r="C2511" t="s">
        <v>29</v>
      </c>
      <c r="D2511" t="s">
        <v>68</v>
      </c>
      <c r="E2511">
        <v>26</v>
      </c>
      <c r="F2511" s="11">
        <v>739348</v>
      </c>
      <c r="G2511" s="7" t="s">
        <v>165</v>
      </c>
      <c r="H2511" t="s">
        <v>153</v>
      </c>
      <c r="I2511" t="s">
        <v>153</v>
      </c>
      <c r="J2511" t="s">
        <v>11</v>
      </c>
      <c r="K2511" s="7" t="s">
        <v>148</v>
      </c>
      <c r="L2511">
        <v>1.9870000000000001</v>
      </c>
      <c r="M2511" s="12">
        <v>137</v>
      </c>
    </row>
    <row r="2512" spans="1:13" x14ac:dyDescent="0.25">
      <c r="A2512">
        <v>507695</v>
      </c>
      <c r="B2512">
        <v>507664</v>
      </c>
      <c r="C2512" t="s">
        <v>29</v>
      </c>
      <c r="D2512" t="s">
        <v>68</v>
      </c>
      <c r="E2512">
        <v>26</v>
      </c>
      <c r="F2512" s="11">
        <v>31021</v>
      </c>
      <c r="G2512" s="7" t="s">
        <v>165</v>
      </c>
      <c r="H2512" t="s">
        <v>153</v>
      </c>
      <c r="I2512" t="s">
        <v>153</v>
      </c>
      <c r="J2512" t="s">
        <v>11</v>
      </c>
      <c r="K2512" s="7" t="s">
        <v>148</v>
      </c>
      <c r="L2512">
        <v>1.9870000000000001</v>
      </c>
      <c r="M2512" s="12">
        <v>242</v>
      </c>
    </row>
    <row r="2513" spans="1:13" x14ac:dyDescent="0.25">
      <c r="A2513">
        <v>507697</v>
      </c>
      <c r="B2513">
        <v>507664</v>
      </c>
      <c r="C2513" t="s">
        <v>29</v>
      </c>
      <c r="D2513" t="s">
        <v>68</v>
      </c>
      <c r="E2513">
        <v>26</v>
      </c>
      <c r="F2513" s="11">
        <v>1255145</v>
      </c>
      <c r="G2513" s="7" t="s">
        <v>165</v>
      </c>
      <c r="H2513" t="s">
        <v>153</v>
      </c>
      <c r="I2513" t="s">
        <v>153</v>
      </c>
      <c r="J2513" t="s">
        <v>11</v>
      </c>
      <c r="K2513" s="7" t="s">
        <v>148</v>
      </c>
      <c r="L2513">
        <v>1.9870000000000001</v>
      </c>
      <c r="M2513" s="12">
        <v>86</v>
      </c>
    </row>
    <row r="2514" spans="1:13" x14ac:dyDescent="0.25">
      <c r="A2514">
        <v>507699</v>
      </c>
      <c r="B2514">
        <v>507664</v>
      </c>
      <c r="C2514" t="s">
        <v>29</v>
      </c>
      <c r="D2514" t="s">
        <v>68</v>
      </c>
      <c r="E2514">
        <v>26</v>
      </c>
      <c r="F2514" s="11">
        <v>126576</v>
      </c>
      <c r="G2514" s="7" t="s">
        <v>165</v>
      </c>
      <c r="H2514" t="s">
        <v>153</v>
      </c>
      <c r="I2514" t="s">
        <v>153</v>
      </c>
      <c r="J2514" t="s">
        <v>11</v>
      </c>
      <c r="K2514" s="7" t="s">
        <v>148</v>
      </c>
      <c r="L2514">
        <v>1.9870000000000001</v>
      </c>
      <c r="M2514" s="12">
        <v>600</v>
      </c>
    </row>
    <row r="2515" spans="1:13" x14ac:dyDescent="0.25">
      <c r="A2515">
        <v>507701</v>
      </c>
      <c r="B2515">
        <v>507664</v>
      </c>
      <c r="C2515" t="s">
        <v>29</v>
      </c>
      <c r="D2515" t="s">
        <v>68</v>
      </c>
      <c r="E2515">
        <v>26</v>
      </c>
      <c r="F2515" s="11">
        <v>7789034070690</v>
      </c>
      <c r="G2515" s="7" t="s">
        <v>165</v>
      </c>
      <c r="H2515" t="s">
        <v>153</v>
      </c>
      <c r="I2515" t="s">
        <v>153</v>
      </c>
      <c r="J2515" t="s">
        <v>11</v>
      </c>
      <c r="K2515" s="7" t="s">
        <v>148</v>
      </c>
      <c r="L2515">
        <v>1.9870000000000001</v>
      </c>
      <c r="M2515" s="12">
        <v>231</v>
      </c>
    </row>
    <row r="2516" spans="1:13" x14ac:dyDescent="0.25">
      <c r="A2516">
        <v>507703</v>
      </c>
      <c r="B2516">
        <v>507664</v>
      </c>
      <c r="C2516" t="s">
        <v>29</v>
      </c>
      <c r="D2516" t="s">
        <v>68</v>
      </c>
      <c r="E2516">
        <v>26</v>
      </c>
      <c r="F2516" s="11">
        <v>393638</v>
      </c>
      <c r="G2516" s="7" t="s">
        <v>165</v>
      </c>
      <c r="H2516" t="s">
        <v>153</v>
      </c>
      <c r="I2516" t="s">
        <v>294</v>
      </c>
      <c r="J2516" t="s">
        <v>11</v>
      </c>
      <c r="K2516" s="7" t="s">
        <v>148</v>
      </c>
      <c r="L2516" t="s">
        <v>294</v>
      </c>
      <c r="M2516" t="s">
        <v>294</v>
      </c>
    </row>
    <row r="2517" spans="1:13" x14ac:dyDescent="0.25">
      <c r="A2517">
        <v>507705</v>
      </c>
      <c r="B2517">
        <v>507664</v>
      </c>
      <c r="C2517" t="s">
        <v>29</v>
      </c>
      <c r="D2517" t="s">
        <v>68</v>
      </c>
      <c r="E2517">
        <v>26</v>
      </c>
      <c r="F2517" s="11">
        <v>727806</v>
      </c>
      <c r="G2517" s="7" t="s">
        <v>165</v>
      </c>
      <c r="H2517" t="s">
        <v>153</v>
      </c>
      <c r="I2517" t="s">
        <v>153</v>
      </c>
      <c r="J2517" t="s">
        <v>11</v>
      </c>
      <c r="K2517" s="7" t="s">
        <v>148</v>
      </c>
      <c r="L2517">
        <v>1.9870000000000001</v>
      </c>
      <c r="M2517" s="12">
        <v>301</v>
      </c>
    </row>
    <row r="2518" spans="1:13" x14ac:dyDescent="0.25">
      <c r="A2518">
        <v>507707</v>
      </c>
      <c r="B2518">
        <v>507664</v>
      </c>
      <c r="C2518" t="s">
        <v>29</v>
      </c>
      <c r="D2518" t="s">
        <v>68</v>
      </c>
      <c r="E2518">
        <v>26</v>
      </c>
      <c r="F2518" s="11">
        <v>370806</v>
      </c>
      <c r="G2518" s="7" t="s">
        <v>165</v>
      </c>
      <c r="H2518" t="s">
        <v>153</v>
      </c>
      <c r="I2518" t="s">
        <v>153</v>
      </c>
      <c r="J2518" t="s">
        <v>11</v>
      </c>
      <c r="K2518" s="7" t="s">
        <v>148</v>
      </c>
      <c r="L2518">
        <v>1.9870000000000001</v>
      </c>
      <c r="M2518" s="12">
        <v>130</v>
      </c>
    </row>
    <row r="2519" spans="1:13" x14ac:dyDescent="0.25">
      <c r="A2519">
        <v>507709</v>
      </c>
      <c r="B2519">
        <v>507664</v>
      </c>
      <c r="C2519" t="s">
        <v>29</v>
      </c>
      <c r="D2519" t="s">
        <v>68</v>
      </c>
      <c r="E2519">
        <v>26</v>
      </c>
      <c r="F2519" s="11">
        <v>783</v>
      </c>
      <c r="G2519" s="7" t="s">
        <v>165</v>
      </c>
      <c r="H2519" t="s">
        <v>153</v>
      </c>
      <c r="I2519" t="s">
        <v>153</v>
      </c>
      <c r="J2519" t="s">
        <v>11</v>
      </c>
      <c r="K2519" s="7" t="s">
        <v>148</v>
      </c>
      <c r="L2519">
        <v>1.9870000000000001</v>
      </c>
      <c r="M2519" s="12">
        <v>20</v>
      </c>
    </row>
    <row r="2520" spans="1:13" x14ac:dyDescent="0.25">
      <c r="A2520">
        <v>507711</v>
      </c>
      <c r="B2520">
        <v>507664</v>
      </c>
      <c r="C2520" t="s">
        <v>29</v>
      </c>
      <c r="D2520" t="s">
        <v>68</v>
      </c>
      <c r="E2520">
        <v>26</v>
      </c>
      <c r="F2520" s="11">
        <v>281759</v>
      </c>
      <c r="G2520" s="7" t="s">
        <v>165</v>
      </c>
      <c r="H2520" t="s">
        <v>153</v>
      </c>
      <c r="I2520" t="s">
        <v>294</v>
      </c>
      <c r="J2520" t="s">
        <v>11</v>
      </c>
      <c r="K2520" s="7" t="s">
        <v>148</v>
      </c>
      <c r="L2520" t="s">
        <v>294</v>
      </c>
      <c r="M2520" t="s">
        <v>294</v>
      </c>
    </row>
    <row r="2521" spans="1:13" x14ac:dyDescent="0.25">
      <c r="A2521">
        <v>507713</v>
      </c>
      <c r="B2521">
        <v>507664</v>
      </c>
      <c r="C2521" t="s">
        <v>29</v>
      </c>
      <c r="D2521" t="s">
        <v>68</v>
      </c>
      <c r="E2521">
        <v>26</v>
      </c>
      <c r="F2521" s="11">
        <v>123762</v>
      </c>
      <c r="G2521" s="7" t="s">
        <v>165</v>
      </c>
      <c r="H2521" t="s">
        <v>153</v>
      </c>
      <c r="I2521" t="s">
        <v>153</v>
      </c>
      <c r="J2521" t="s">
        <v>11</v>
      </c>
      <c r="K2521" s="7" t="s">
        <v>148</v>
      </c>
      <c r="L2521">
        <v>1.9870000000000001</v>
      </c>
      <c r="M2521" s="12">
        <v>133</v>
      </c>
    </row>
    <row r="2522" spans="1:13" x14ac:dyDescent="0.25">
      <c r="A2522">
        <v>510385</v>
      </c>
      <c r="B2522">
        <v>510381</v>
      </c>
      <c r="C2522" t="s">
        <v>29</v>
      </c>
      <c r="D2522" t="s">
        <v>13</v>
      </c>
      <c r="E2522">
        <v>2</v>
      </c>
      <c r="F2522" s="11">
        <v>6491027000731</v>
      </c>
      <c r="G2522" s="7" t="s">
        <v>165</v>
      </c>
      <c r="H2522" t="s">
        <v>153</v>
      </c>
      <c r="I2522" t="s">
        <v>153</v>
      </c>
      <c r="J2522" t="s">
        <v>11</v>
      </c>
      <c r="K2522" s="7" t="s">
        <v>148</v>
      </c>
      <c r="L2522">
        <v>1.9870000000000001</v>
      </c>
      <c r="M2522" s="12">
        <v>401</v>
      </c>
    </row>
    <row r="2523" spans="1:13" x14ac:dyDescent="0.25">
      <c r="A2523">
        <v>510387</v>
      </c>
      <c r="B2523">
        <v>510381</v>
      </c>
      <c r="C2523" t="s">
        <v>29</v>
      </c>
      <c r="D2523" t="s">
        <v>13</v>
      </c>
      <c r="E2523">
        <v>2</v>
      </c>
      <c r="F2523" s="11">
        <v>789</v>
      </c>
      <c r="G2523" s="7" t="s">
        <v>165</v>
      </c>
      <c r="H2523" t="s">
        <v>153</v>
      </c>
      <c r="I2523" t="s">
        <v>153</v>
      </c>
      <c r="J2523" t="s">
        <v>11</v>
      </c>
      <c r="K2523" s="7" t="s">
        <v>148</v>
      </c>
      <c r="L2523">
        <v>1.9870000000000001</v>
      </c>
      <c r="M2523" s="12">
        <v>-360.49</v>
      </c>
    </row>
    <row r="2524" spans="1:13" x14ac:dyDescent="0.25">
      <c r="A2524">
        <v>510389</v>
      </c>
      <c r="B2524">
        <v>510381</v>
      </c>
      <c r="C2524" t="s">
        <v>29</v>
      </c>
      <c r="D2524" t="s">
        <v>13</v>
      </c>
      <c r="E2524">
        <v>2</v>
      </c>
      <c r="F2524" s="11">
        <v>6491027000718</v>
      </c>
      <c r="G2524" s="7" t="s">
        <v>165</v>
      </c>
      <c r="H2524" t="s">
        <v>153</v>
      </c>
      <c r="I2524" t="s">
        <v>153</v>
      </c>
      <c r="J2524" t="s">
        <v>11</v>
      </c>
      <c r="K2524" s="7" t="s">
        <v>148</v>
      </c>
      <c r="L2524">
        <v>1.9870000000000001</v>
      </c>
      <c r="M2524" s="12">
        <v>700</v>
      </c>
    </row>
    <row r="2525" spans="1:13" x14ac:dyDescent="0.25">
      <c r="A2525">
        <v>510391</v>
      </c>
      <c r="B2525">
        <v>510381</v>
      </c>
      <c r="C2525" t="s">
        <v>29</v>
      </c>
      <c r="D2525" t="s">
        <v>13</v>
      </c>
      <c r="E2525">
        <v>2</v>
      </c>
      <c r="F2525" s="11">
        <v>12601183</v>
      </c>
      <c r="G2525" s="7" t="s">
        <v>165</v>
      </c>
      <c r="H2525" t="s">
        <v>153</v>
      </c>
      <c r="I2525" t="s">
        <v>294</v>
      </c>
      <c r="J2525" t="s">
        <v>11</v>
      </c>
      <c r="K2525" s="7" t="s">
        <v>148</v>
      </c>
      <c r="L2525" t="s">
        <v>294</v>
      </c>
      <c r="M2525" t="s">
        <v>294</v>
      </c>
    </row>
    <row r="2526" spans="1:13" x14ac:dyDescent="0.25">
      <c r="A2526">
        <v>510393</v>
      </c>
      <c r="B2526">
        <v>510381</v>
      </c>
      <c r="C2526" t="s">
        <v>29</v>
      </c>
      <c r="D2526" t="s">
        <v>13</v>
      </c>
      <c r="E2526">
        <v>2</v>
      </c>
      <c r="F2526" s="11">
        <v>466137</v>
      </c>
      <c r="G2526" s="7" t="s">
        <v>165</v>
      </c>
      <c r="H2526" t="s">
        <v>153</v>
      </c>
      <c r="I2526" t="s">
        <v>294</v>
      </c>
      <c r="J2526" t="s">
        <v>11</v>
      </c>
      <c r="K2526" s="7" t="s">
        <v>148</v>
      </c>
      <c r="L2526" t="s">
        <v>294</v>
      </c>
      <c r="M2526" t="s">
        <v>294</v>
      </c>
    </row>
    <row r="2527" spans="1:13" x14ac:dyDescent="0.25">
      <c r="A2527">
        <v>510395</v>
      </c>
      <c r="B2527">
        <v>510381</v>
      </c>
      <c r="C2527" t="s">
        <v>29</v>
      </c>
      <c r="D2527" t="s">
        <v>13</v>
      </c>
      <c r="E2527">
        <v>2</v>
      </c>
      <c r="F2527" s="11">
        <v>30037383</v>
      </c>
      <c r="G2527" s="7" t="s">
        <v>165</v>
      </c>
      <c r="H2527" t="s">
        <v>153</v>
      </c>
      <c r="I2527" t="s">
        <v>153</v>
      </c>
      <c r="J2527" t="s">
        <v>11</v>
      </c>
      <c r="K2527" s="7" t="s">
        <v>148</v>
      </c>
      <c r="L2527">
        <v>1.9870000000000001</v>
      </c>
      <c r="M2527" s="12">
        <v>521</v>
      </c>
    </row>
    <row r="2528" spans="1:13" x14ac:dyDescent="0.25">
      <c r="A2528">
        <v>510397</v>
      </c>
      <c r="B2528">
        <v>510381</v>
      </c>
      <c r="C2528" t="s">
        <v>29</v>
      </c>
      <c r="D2528" t="s">
        <v>13</v>
      </c>
      <c r="E2528">
        <v>2</v>
      </c>
      <c r="F2528" s="11">
        <v>44612</v>
      </c>
      <c r="G2528" s="7" t="s">
        <v>165</v>
      </c>
      <c r="H2528" t="s">
        <v>153</v>
      </c>
      <c r="I2528" t="s">
        <v>153</v>
      </c>
      <c r="J2528" t="s">
        <v>11</v>
      </c>
      <c r="K2528" s="7" t="s">
        <v>148</v>
      </c>
      <c r="L2528">
        <v>1.9870000000000001</v>
      </c>
      <c r="M2528" s="12">
        <v>550</v>
      </c>
    </row>
    <row r="2529" spans="1:13" x14ac:dyDescent="0.25">
      <c r="A2529">
        <v>510399</v>
      </c>
      <c r="B2529">
        <v>510381</v>
      </c>
      <c r="C2529" t="s">
        <v>29</v>
      </c>
      <c r="D2529" t="s">
        <v>13</v>
      </c>
      <c r="E2529">
        <v>2</v>
      </c>
      <c r="F2529" s="11">
        <v>6491027000082</v>
      </c>
      <c r="G2529" s="7" t="s">
        <v>165</v>
      </c>
      <c r="H2529" t="s">
        <v>153</v>
      </c>
      <c r="I2529" t="s">
        <v>153</v>
      </c>
      <c r="J2529" t="s">
        <v>11</v>
      </c>
      <c r="K2529" s="7" t="s">
        <v>148</v>
      </c>
      <c r="L2529">
        <v>1.9870000000000001</v>
      </c>
      <c r="M2529" s="12">
        <v>50</v>
      </c>
    </row>
    <row r="2530" spans="1:13" x14ac:dyDescent="0.25">
      <c r="A2530">
        <v>510401</v>
      </c>
      <c r="B2530">
        <v>510381</v>
      </c>
      <c r="C2530" t="s">
        <v>29</v>
      </c>
      <c r="D2530" t="s">
        <v>13</v>
      </c>
      <c r="E2530">
        <v>2</v>
      </c>
      <c r="F2530" s="11">
        <v>947</v>
      </c>
      <c r="G2530" s="7" t="s">
        <v>165</v>
      </c>
      <c r="H2530" t="s">
        <v>153</v>
      </c>
      <c r="I2530" t="s">
        <v>153</v>
      </c>
      <c r="J2530" t="s">
        <v>11</v>
      </c>
      <c r="K2530" s="7" t="s">
        <v>148</v>
      </c>
      <c r="L2530">
        <v>1.9870000000000001</v>
      </c>
      <c r="M2530" s="12">
        <v>250</v>
      </c>
    </row>
    <row r="2531" spans="1:13" x14ac:dyDescent="0.25">
      <c r="A2531">
        <v>510403</v>
      </c>
      <c r="B2531">
        <v>510381</v>
      </c>
      <c r="C2531" t="s">
        <v>29</v>
      </c>
      <c r="D2531" t="s">
        <v>13</v>
      </c>
      <c r="E2531">
        <v>2</v>
      </c>
      <c r="F2531" s="11">
        <v>23424</v>
      </c>
      <c r="G2531" s="7" t="s">
        <v>165</v>
      </c>
      <c r="H2531" t="s">
        <v>153</v>
      </c>
      <c r="I2531" t="s">
        <v>153</v>
      </c>
      <c r="J2531" t="s">
        <v>11</v>
      </c>
      <c r="K2531" s="7" t="s">
        <v>148</v>
      </c>
      <c r="L2531">
        <v>1.9870000000000001</v>
      </c>
      <c r="M2531" s="12">
        <v>200</v>
      </c>
    </row>
    <row r="2532" spans="1:13" x14ac:dyDescent="0.25">
      <c r="A2532">
        <v>510405</v>
      </c>
      <c r="B2532">
        <v>510381</v>
      </c>
      <c r="C2532" t="s">
        <v>29</v>
      </c>
      <c r="D2532" t="s">
        <v>13</v>
      </c>
      <c r="E2532">
        <v>2</v>
      </c>
      <c r="F2532" s="11">
        <v>7439</v>
      </c>
      <c r="G2532" s="7" t="s">
        <v>165</v>
      </c>
      <c r="H2532" t="s">
        <v>153</v>
      </c>
      <c r="I2532" t="s">
        <v>153</v>
      </c>
      <c r="J2532" t="s">
        <v>11</v>
      </c>
      <c r="K2532" s="7" t="s">
        <v>148</v>
      </c>
      <c r="L2532">
        <v>1.9870000000000001</v>
      </c>
      <c r="M2532" s="12">
        <v>227</v>
      </c>
    </row>
    <row r="2533" spans="1:13" x14ac:dyDescent="0.25">
      <c r="A2533">
        <v>511710</v>
      </c>
      <c r="B2533">
        <v>511708</v>
      </c>
      <c r="C2533" t="s">
        <v>29</v>
      </c>
      <c r="D2533" t="s">
        <v>13</v>
      </c>
      <c r="E2533">
        <v>77</v>
      </c>
      <c r="F2533" s="11">
        <v>27730</v>
      </c>
      <c r="G2533" s="7" t="s">
        <v>165</v>
      </c>
      <c r="H2533" t="s">
        <v>153</v>
      </c>
      <c r="I2533" t="s">
        <v>153</v>
      </c>
      <c r="J2533" t="s">
        <v>18</v>
      </c>
      <c r="K2533" s="7" t="s">
        <v>148</v>
      </c>
      <c r="L2533">
        <v>2.76</v>
      </c>
      <c r="M2533" s="12">
        <v>390</v>
      </c>
    </row>
    <row r="2534" spans="1:13" x14ac:dyDescent="0.25">
      <c r="A2534">
        <v>511712</v>
      </c>
      <c r="B2534">
        <v>511708</v>
      </c>
      <c r="C2534" t="s">
        <v>29</v>
      </c>
      <c r="D2534" t="s">
        <v>13</v>
      </c>
      <c r="E2534">
        <v>77</v>
      </c>
      <c r="F2534" s="11">
        <v>32521</v>
      </c>
      <c r="G2534" s="7" t="s">
        <v>165</v>
      </c>
      <c r="H2534" t="s">
        <v>153</v>
      </c>
      <c r="I2534" t="s">
        <v>153</v>
      </c>
      <c r="J2534" t="s">
        <v>18</v>
      </c>
      <c r="K2534" s="7" t="s">
        <v>148</v>
      </c>
      <c r="L2534">
        <v>2.76</v>
      </c>
      <c r="M2534" s="12">
        <v>79</v>
      </c>
    </row>
    <row r="2535" spans="1:13" x14ac:dyDescent="0.25">
      <c r="A2535">
        <v>511714</v>
      </c>
      <c r="B2535">
        <v>511708</v>
      </c>
      <c r="C2535" t="s">
        <v>29</v>
      </c>
      <c r="D2535" t="s">
        <v>13</v>
      </c>
      <c r="E2535">
        <v>77</v>
      </c>
      <c r="F2535" s="11">
        <v>63861</v>
      </c>
      <c r="G2535" s="7" t="s">
        <v>165</v>
      </c>
      <c r="H2535" t="s">
        <v>153</v>
      </c>
      <c r="I2535" t="s">
        <v>153</v>
      </c>
      <c r="J2535" t="s">
        <v>18</v>
      </c>
      <c r="K2535" s="7" t="s">
        <v>148</v>
      </c>
      <c r="L2535">
        <v>2.76</v>
      </c>
      <c r="M2535" s="12">
        <v>76</v>
      </c>
    </row>
    <row r="2536" spans="1:13" x14ac:dyDescent="0.25">
      <c r="A2536">
        <v>511716</v>
      </c>
      <c r="B2536">
        <v>511708</v>
      </c>
      <c r="C2536" t="s">
        <v>29</v>
      </c>
      <c r="D2536" t="s">
        <v>13</v>
      </c>
      <c r="E2536">
        <v>77</v>
      </c>
      <c r="F2536" s="11">
        <v>317482</v>
      </c>
      <c r="G2536" s="7" t="s">
        <v>165</v>
      </c>
      <c r="H2536" t="s">
        <v>153</v>
      </c>
      <c r="I2536" t="s">
        <v>153</v>
      </c>
      <c r="J2536" t="s">
        <v>18</v>
      </c>
      <c r="K2536" s="7" t="s">
        <v>148</v>
      </c>
      <c r="L2536">
        <v>2.76</v>
      </c>
      <c r="M2536" s="12">
        <v>242</v>
      </c>
    </row>
    <row r="2537" spans="1:13" x14ac:dyDescent="0.25">
      <c r="A2537">
        <v>511717</v>
      </c>
      <c r="B2537">
        <v>511708</v>
      </c>
      <c r="C2537" t="s">
        <v>29</v>
      </c>
      <c r="D2537" t="s">
        <v>13</v>
      </c>
      <c r="E2537">
        <v>77</v>
      </c>
      <c r="F2537" s="11">
        <v>312730</v>
      </c>
      <c r="G2537" s="7" t="s">
        <v>165</v>
      </c>
      <c r="H2537" t="s">
        <v>153</v>
      </c>
      <c r="I2537" t="s">
        <v>153</v>
      </c>
      <c r="J2537" t="s">
        <v>18</v>
      </c>
      <c r="K2537" s="7" t="s">
        <v>148</v>
      </c>
      <c r="L2537">
        <v>2.76</v>
      </c>
      <c r="M2537" s="12">
        <v>52</v>
      </c>
    </row>
    <row r="2538" spans="1:13" x14ac:dyDescent="0.25">
      <c r="A2538">
        <v>511719</v>
      </c>
      <c r="B2538">
        <v>511708</v>
      </c>
      <c r="C2538" t="s">
        <v>29</v>
      </c>
      <c r="D2538" t="s">
        <v>13</v>
      </c>
      <c r="E2538">
        <v>77</v>
      </c>
      <c r="F2538" s="11">
        <v>254586</v>
      </c>
      <c r="G2538" s="7" t="s">
        <v>165</v>
      </c>
      <c r="H2538" t="s">
        <v>153</v>
      </c>
      <c r="I2538" t="s">
        <v>153</v>
      </c>
      <c r="J2538" t="s">
        <v>18</v>
      </c>
      <c r="K2538" s="7" t="s">
        <v>148</v>
      </c>
      <c r="L2538">
        <v>2.76</v>
      </c>
      <c r="M2538" s="12">
        <v>495</v>
      </c>
    </row>
    <row r="2539" spans="1:13" x14ac:dyDescent="0.25">
      <c r="A2539">
        <v>511723</v>
      </c>
      <c r="B2539">
        <v>511708</v>
      </c>
      <c r="C2539" t="s">
        <v>29</v>
      </c>
      <c r="D2539" t="s">
        <v>13</v>
      </c>
      <c r="E2539">
        <v>77</v>
      </c>
      <c r="F2539" s="11">
        <v>227810</v>
      </c>
      <c r="G2539" s="7" t="s">
        <v>165</v>
      </c>
      <c r="H2539" t="s">
        <v>153</v>
      </c>
      <c r="I2539" t="s">
        <v>153</v>
      </c>
      <c r="J2539" t="s">
        <v>18</v>
      </c>
      <c r="K2539" s="7" t="s">
        <v>148</v>
      </c>
      <c r="L2539">
        <v>2.76</v>
      </c>
      <c r="M2539" s="12">
        <v>70</v>
      </c>
    </row>
    <row r="2540" spans="1:13" x14ac:dyDescent="0.25">
      <c r="A2540">
        <v>511725</v>
      </c>
      <c r="B2540">
        <v>511708</v>
      </c>
      <c r="C2540" t="s">
        <v>29</v>
      </c>
      <c r="D2540" t="s">
        <v>13</v>
      </c>
      <c r="E2540">
        <v>77</v>
      </c>
      <c r="F2540" s="11">
        <v>228083</v>
      </c>
      <c r="G2540" s="7" t="s">
        <v>165</v>
      </c>
      <c r="H2540" t="s">
        <v>153</v>
      </c>
      <c r="I2540" t="s">
        <v>153</v>
      </c>
      <c r="J2540" t="s">
        <v>18</v>
      </c>
      <c r="K2540" s="7" t="s">
        <v>148</v>
      </c>
      <c r="L2540">
        <v>2.76</v>
      </c>
      <c r="M2540" s="12">
        <v>70</v>
      </c>
    </row>
    <row r="2541" spans="1:13" x14ac:dyDescent="0.25">
      <c r="A2541">
        <v>513254</v>
      </c>
      <c r="B2541">
        <v>513252</v>
      </c>
      <c r="C2541" t="s">
        <v>29</v>
      </c>
      <c r="D2541" t="s">
        <v>40</v>
      </c>
      <c r="E2541">
        <v>15</v>
      </c>
      <c r="F2541" s="11">
        <v>113763</v>
      </c>
      <c r="G2541" s="7" t="s">
        <v>165</v>
      </c>
      <c r="H2541" t="s">
        <v>153</v>
      </c>
      <c r="I2541" t="s">
        <v>153</v>
      </c>
      <c r="J2541" t="s">
        <v>18</v>
      </c>
      <c r="K2541" s="7" t="s">
        <v>148</v>
      </c>
      <c r="L2541">
        <v>2.76</v>
      </c>
      <c r="M2541" s="12">
        <v>75</v>
      </c>
    </row>
    <row r="2542" spans="1:13" x14ac:dyDescent="0.25">
      <c r="A2542">
        <v>513256</v>
      </c>
      <c r="B2542">
        <v>513252</v>
      </c>
      <c r="C2542" t="s">
        <v>29</v>
      </c>
      <c r="D2542" t="s">
        <v>40</v>
      </c>
      <c r="E2542">
        <v>15</v>
      </c>
      <c r="F2542" s="11">
        <v>603948</v>
      </c>
      <c r="G2542" s="7" t="s">
        <v>165</v>
      </c>
      <c r="H2542" t="s">
        <v>153</v>
      </c>
      <c r="I2542" t="s">
        <v>153</v>
      </c>
      <c r="J2542" t="s">
        <v>18</v>
      </c>
      <c r="K2542" s="7" t="s">
        <v>148</v>
      </c>
      <c r="L2542">
        <v>2.76</v>
      </c>
      <c r="M2542" s="12">
        <v>0</v>
      </c>
    </row>
    <row r="2543" spans="1:13" x14ac:dyDescent="0.25">
      <c r="A2543">
        <v>513258</v>
      </c>
      <c r="B2543">
        <v>513252</v>
      </c>
      <c r="C2543" t="s">
        <v>29</v>
      </c>
      <c r="D2543" t="s">
        <v>40</v>
      </c>
      <c r="E2543">
        <v>15</v>
      </c>
      <c r="F2543" s="11">
        <v>34407</v>
      </c>
      <c r="G2543" s="7" t="s">
        <v>165</v>
      </c>
      <c r="H2543" t="s">
        <v>153</v>
      </c>
      <c r="I2543" t="s">
        <v>153</v>
      </c>
      <c r="J2543" t="s">
        <v>18</v>
      </c>
      <c r="K2543" s="7" t="s">
        <v>148</v>
      </c>
      <c r="L2543">
        <v>2.76</v>
      </c>
      <c r="M2543" s="12">
        <v>248</v>
      </c>
    </row>
    <row r="2544" spans="1:13" x14ac:dyDescent="0.25">
      <c r="A2544">
        <v>513260</v>
      </c>
      <c r="B2544">
        <v>513252</v>
      </c>
      <c r="C2544" t="s">
        <v>29</v>
      </c>
      <c r="D2544" t="s">
        <v>40</v>
      </c>
      <c r="E2544">
        <v>15</v>
      </c>
      <c r="F2544" s="11">
        <v>120245938</v>
      </c>
      <c r="G2544" s="7" t="s">
        <v>165</v>
      </c>
      <c r="H2544" t="s">
        <v>153</v>
      </c>
      <c r="I2544" t="s">
        <v>153</v>
      </c>
      <c r="J2544" t="s">
        <v>18</v>
      </c>
      <c r="K2544" s="7" t="s">
        <v>148</v>
      </c>
      <c r="L2544">
        <v>2.76</v>
      </c>
      <c r="M2544" s="12">
        <v>0</v>
      </c>
    </row>
    <row r="2545" spans="1:13" x14ac:dyDescent="0.25">
      <c r="A2545">
        <v>513262</v>
      </c>
      <c r="B2545">
        <v>513252</v>
      </c>
      <c r="C2545" t="s">
        <v>29</v>
      </c>
      <c r="D2545" t="s">
        <v>40</v>
      </c>
      <c r="E2545">
        <v>15</v>
      </c>
      <c r="F2545" s="11">
        <v>108082224</v>
      </c>
      <c r="G2545" s="7" t="s">
        <v>165</v>
      </c>
      <c r="H2545" t="s">
        <v>153</v>
      </c>
      <c r="I2545" t="s">
        <v>294</v>
      </c>
      <c r="J2545" t="s">
        <v>18</v>
      </c>
      <c r="K2545" s="7" t="s">
        <v>148</v>
      </c>
      <c r="L2545" t="s">
        <v>294</v>
      </c>
      <c r="M2545" t="s">
        <v>294</v>
      </c>
    </row>
    <row r="2546" spans="1:13" x14ac:dyDescent="0.25">
      <c r="A2546">
        <v>513266</v>
      </c>
      <c r="B2546">
        <v>513252</v>
      </c>
      <c r="C2546" t="s">
        <v>29</v>
      </c>
      <c r="D2546" t="s">
        <v>40</v>
      </c>
      <c r="E2546">
        <v>15</v>
      </c>
      <c r="F2546" s="11">
        <v>822647</v>
      </c>
      <c r="G2546" s="7" t="s">
        <v>165</v>
      </c>
      <c r="H2546" t="s">
        <v>153</v>
      </c>
      <c r="I2546" t="s">
        <v>294</v>
      </c>
      <c r="J2546" t="s">
        <v>18</v>
      </c>
      <c r="K2546" s="7" t="s">
        <v>148</v>
      </c>
      <c r="L2546" t="s">
        <v>294</v>
      </c>
      <c r="M2546" t="s">
        <v>294</v>
      </c>
    </row>
    <row r="2547" spans="1:13" x14ac:dyDescent="0.25">
      <c r="A2547">
        <v>513268</v>
      </c>
      <c r="B2547">
        <v>513252</v>
      </c>
      <c r="C2547" t="s">
        <v>29</v>
      </c>
      <c r="D2547" t="s">
        <v>40</v>
      </c>
      <c r="E2547">
        <v>15</v>
      </c>
      <c r="F2547" s="11">
        <v>649161002477450</v>
      </c>
      <c r="G2547" s="7" t="s">
        <v>165</v>
      </c>
      <c r="H2547" t="s">
        <v>153</v>
      </c>
      <c r="I2547" t="s">
        <v>153</v>
      </c>
      <c r="J2547" t="s">
        <v>18</v>
      </c>
      <c r="K2547" s="7" t="s">
        <v>148</v>
      </c>
      <c r="L2547">
        <v>2.76</v>
      </c>
      <c r="M2547" s="12">
        <v>100</v>
      </c>
    </row>
    <row r="2548" spans="1:13" x14ac:dyDescent="0.25">
      <c r="A2548">
        <v>513270</v>
      </c>
      <c r="B2548">
        <v>513252</v>
      </c>
      <c r="C2548" t="s">
        <v>29</v>
      </c>
      <c r="D2548" t="s">
        <v>40</v>
      </c>
      <c r="E2548">
        <v>15</v>
      </c>
      <c r="F2548" s="11">
        <v>127096898</v>
      </c>
      <c r="G2548" s="7" t="s">
        <v>165</v>
      </c>
      <c r="H2548" t="s">
        <v>153</v>
      </c>
      <c r="I2548" t="s">
        <v>153</v>
      </c>
      <c r="J2548" t="s">
        <v>18</v>
      </c>
      <c r="K2548" s="7" t="s">
        <v>148</v>
      </c>
      <c r="L2548">
        <v>2.76</v>
      </c>
      <c r="M2548" s="12">
        <v>150</v>
      </c>
    </row>
    <row r="2549" spans="1:13" x14ac:dyDescent="0.25">
      <c r="A2549">
        <v>513272</v>
      </c>
      <c r="B2549">
        <v>513252</v>
      </c>
      <c r="C2549" t="s">
        <v>29</v>
      </c>
      <c r="D2549" t="s">
        <v>40</v>
      </c>
      <c r="E2549">
        <v>15</v>
      </c>
      <c r="F2549" s="11">
        <v>108115710</v>
      </c>
      <c r="G2549" s="7" t="s">
        <v>165</v>
      </c>
      <c r="H2549" t="s">
        <v>153</v>
      </c>
      <c r="I2549" t="s">
        <v>294</v>
      </c>
      <c r="J2549" t="s">
        <v>18</v>
      </c>
      <c r="K2549" s="7" t="s">
        <v>148</v>
      </c>
      <c r="L2549" t="s">
        <v>294</v>
      </c>
      <c r="M2549" t="s">
        <v>294</v>
      </c>
    </row>
    <row r="2550" spans="1:13" x14ac:dyDescent="0.25">
      <c r="A2550">
        <v>513274</v>
      </c>
      <c r="B2550">
        <v>513252</v>
      </c>
      <c r="C2550" t="s">
        <v>29</v>
      </c>
      <c r="D2550" t="s">
        <v>40</v>
      </c>
      <c r="E2550">
        <v>15</v>
      </c>
      <c r="F2550" s="11">
        <v>140468</v>
      </c>
      <c r="G2550" s="7" t="s">
        <v>165</v>
      </c>
      <c r="H2550" t="s">
        <v>153</v>
      </c>
      <c r="I2550" t="s">
        <v>294</v>
      </c>
      <c r="J2550" t="s">
        <v>18</v>
      </c>
      <c r="K2550" s="7" t="s">
        <v>148</v>
      </c>
      <c r="L2550" t="s">
        <v>294</v>
      </c>
      <c r="M2550" t="s">
        <v>294</v>
      </c>
    </row>
    <row r="2551" spans="1:13" x14ac:dyDescent="0.25">
      <c r="A2551">
        <v>513276</v>
      </c>
      <c r="B2551">
        <v>513252</v>
      </c>
      <c r="C2551" t="s">
        <v>29</v>
      </c>
      <c r="D2551" t="s">
        <v>40</v>
      </c>
      <c r="E2551">
        <v>15</v>
      </c>
      <c r="F2551" s="11">
        <v>197531</v>
      </c>
      <c r="G2551" s="7" t="s">
        <v>165</v>
      </c>
      <c r="H2551" t="s">
        <v>153</v>
      </c>
      <c r="I2551" t="s">
        <v>153</v>
      </c>
      <c r="J2551" t="s">
        <v>18</v>
      </c>
      <c r="K2551" s="7" t="s">
        <v>148</v>
      </c>
      <c r="L2551">
        <v>2.76</v>
      </c>
      <c r="M2551" s="12">
        <v>40</v>
      </c>
    </row>
    <row r="2552" spans="1:13" x14ac:dyDescent="0.25">
      <c r="A2552">
        <v>513278</v>
      </c>
      <c r="B2552">
        <v>513252</v>
      </c>
      <c r="C2552" t="s">
        <v>29</v>
      </c>
      <c r="D2552" t="s">
        <v>40</v>
      </c>
      <c r="E2552">
        <v>15</v>
      </c>
      <c r="F2552" s="11">
        <v>8245</v>
      </c>
      <c r="G2552" s="7" t="s">
        <v>165</v>
      </c>
      <c r="H2552" t="s">
        <v>153</v>
      </c>
      <c r="I2552" t="s">
        <v>153</v>
      </c>
      <c r="J2552" t="s">
        <v>18</v>
      </c>
      <c r="K2552" s="7" t="s">
        <v>148</v>
      </c>
      <c r="L2552">
        <v>2.76</v>
      </c>
      <c r="M2552" s="12">
        <v>482</v>
      </c>
    </row>
    <row r="2553" spans="1:13" x14ac:dyDescent="0.25">
      <c r="A2553">
        <v>513280</v>
      </c>
      <c r="B2553">
        <v>513252</v>
      </c>
      <c r="C2553" t="s">
        <v>29</v>
      </c>
      <c r="D2553" t="s">
        <v>40</v>
      </c>
      <c r="E2553">
        <v>15</v>
      </c>
      <c r="F2553" s="11">
        <v>127555</v>
      </c>
      <c r="G2553" s="7" t="s">
        <v>165</v>
      </c>
      <c r="H2553" t="s">
        <v>153</v>
      </c>
      <c r="I2553" t="s">
        <v>153</v>
      </c>
      <c r="J2553" t="s">
        <v>18</v>
      </c>
      <c r="K2553" s="7" t="s">
        <v>148</v>
      </c>
      <c r="L2553">
        <v>2.76</v>
      </c>
      <c r="M2553" s="12">
        <v>352</v>
      </c>
    </row>
    <row r="2554" spans="1:13" x14ac:dyDescent="0.25">
      <c r="A2554">
        <v>513282</v>
      </c>
      <c r="B2554">
        <v>513252</v>
      </c>
      <c r="C2554" t="s">
        <v>29</v>
      </c>
      <c r="D2554" t="s">
        <v>40</v>
      </c>
      <c r="E2554">
        <v>15</v>
      </c>
      <c r="F2554" s="11">
        <v>183552</v>
      </c>
      <c r="G2554" s="7" t="s">
        <v>165</v>
      </c>
      <c r="H2554" t="s">
        <v>153</v>
      </c>
      <c r="I2554" t="s">
        <v>153</v>
      </c>
      <c r="J2554" t="s">
        <v>18</v>
      </c>
      <c r="K2554" s="7" t="s">
        <v>148</v>
      </c>
      <c r="L2554">
        <v>2.76</v>
      </c>
      <c r="M2554" s="12">
        <v>-728</v>
      </c>
    </row>
    <row r="2555" spans="1:13" x14ac:dyDescent="0.25">
      <c r="A2555">
        <v>513284</v>
      </c>
      <c r="B2555">
        <v>513252</v>
      </c>
      <c r="C2555" t="s">
        <v>29</v>
      </c>
      <c r="D2555" t="s">
        <v>40</v>
      </c>
      <c r="E2555">
        <v>15</v>
      </c>
      <c r="F2555" s="11">
        <v>103612</v>
      </c>
      <c r="G2555" s="7" t="s">
        <v>165</v>
      </c>
      <c r="H2555" t="s">
        <v>153</v>
      </c>
      <c r="I2555" t="s">
        <v>153</v>
      </c>
      <c r="J2555" t="s">
        <v>18</v>
      </c>
      <c r="K2555" s="7" t="s">
        <v>148</v>
      </c>
      <c r="L2555">
        <v>2.76</v>
      </c>
      <c r="M2555" s="12">
        <v>0</v>
      </c>
    </row>
    <row r="2556" spans="1:13" x14ac:dyDescent="0.25">
      <c r="A2556">
        <v>513546</v>
      </c>
      <c r="B2556">
        <v>513544</v>
      </c>
      <c r="C2556" t="s">
        <v>29</v>
      </c>
      <c r="D2556" t="s">
        <v>40</v>
      </c>
      <c r="E2556">
        <v>17</v>
      </c>
      <c r="F2556" s="11" t="s">
        <v>257</v>
      </c>
      <c r="G2556" s="7" t="s">
        <v>165</v>
      </c>
      <c r="H2556" t="s">
        <v>153</v>
      </c>
      <c r="I2556" t="s">
        <v>294</v>
      </c>
      <c r="J2556" t="s">
        <v>18</v>
      </c>
      <c r="K2556" s="7" t="s">
        <v>148</v>
      </c>
      <c r="L2556" t="s">
        <v>294</v>
      </c>
      <c r="M2556" t="s">
        <v>294</v>
      </c>
    </row>
    <row r="2557" spans="1:13" x14ac:dyDescent="0.25">
      <c r="A2557">
        <v>513551</v>
      </c>
      <c r="B2557">
        <v>513544</v>
      </c>
      <c r="C2557" t="s">
        <v>29</v>
      </c>
      <c r="D2557" t="s">
        <v>40</v>
      </c>
      <c r="E2557">
        <v>17</v>
      </c>
      <c r="F2557" s="11">
        <v>3752365</v>
      </c>
      <c r="G2557" s="7" t="s">
        <v>165</v>
      </c>
      <c r="H2557" t="s">
        <v>153</v>
      </c>
      <c r="I2557" t="s">
        <v>153</v>
      </c>
      <c r="J2557" t="s">
        <v>18</v>
      </c>
      <c r="K2557" s="7" t="s">
        <v>148</v>
      </c>
      <c r="L2557">
        <v>2.76</v>
      </c>
      <c r="M2557" s="12">
        <v>12</v>
      </c>
    </row>
    <row r="2558" spans="1:13" x14ac:dyDescent="0.25">
      <c r="A2558">
        <v>513553</v>
      </c>
      <c r="B2558">
        <v>513544</v>
      </c>
      <c r="C2558" t="s">
        <v>29</v>
      </c>
      <c r="D2558" t="s">
        <v>40</v>
      </c>
      <c r="E2558">
        <v>17</v>
      </c>
      <c r="F2558" s="11">
        <v>7789141174320</v>
      </c>
      <c r="G2558" s="7" t="s">
        <v>165</v>
      </c>
      <c r="H2558" t="s">
        <v>153</v>
      </c>
      <c r="I2558" t="s">
        <v>153</v>
      </c>
      <c r="J2558" t="s">
        <v>18</v>
      </c>
      <c r="K2558" s="7" t="s">
        <v>148</v>
      </c>
      <c r="L2558">
        <v>2.76</v>
      </c>
      <c r="M2558" s="12">
        <v>108.7</v>
      </c>
    </row>
    <row r="2559" spans="1:13" x14ac:dyDescent="0.25">
      <c r="A2559">
        <v>513555</v>
      </c>
      <c r="B2559">
        <v>513544</v>
      </c>
      <c r="C2559" t="s">
        <v>29</v>
      </c>
      <c r="D2559" t="s">
        <v>40</v>
      </c>
      <c r="E2559">
        <v>17</v>
      </c>
      <c r="F2559" s="11">
        <v>689576</v>
      </c>
      <c r="G2559" s="7" t="s">
        <v>165</v>
      </c>
      <c r="H2559" t="s">
        <v>153</v>
      </c>
      <c r="I2559" t="s">
        <v>153</v>
      </c>
      <c r="J2559" t="s">
        <v>18</v>
      </c>
      <c r="K2559" s="7" t="s">
        <v>148</v>
      </c>
      <c r="L2559">
        <v>2.76</v>
      </c>
      <c r="M2559" s="12">
        <v>1093</v>
      </c>
    </row>
    <row r="2560" spans="1:13" x14ac:dyDescent="0.25">
      <c r="A2560">
        <v>513557</v>
      </c>
      <c r="B2560">
        <v>513544</v>
      </c>
      <c r="C2560" t="s">
        <v>29</v>
      </c>
      <c r="D2560" t="s">
        <v>40</v>
      </c>
      <c r="E2560">
        <v>17</v>
      </c>
      <c r="F2560" s="11">
        <v>217016</v>
      </c>
      <c r="G2560" s="7" t="s">
        <v>165</v>
      </c>
      <c r="H2560" t="s">
        <v>153</v>
      </c>
      <c r="I2560" t="s">
        <v>153</v>
      </c>
      <c r="J2560" t="s">
        <v>18</v>
      </c>
      <c r="K2560" s="7" t="s">
        <v>148</v>
      </c>
      <c r="L2560">
        <v>2.76</v>
      </c>
      <c r="M2560" s="12">
        <v>118</v>
      </c>
    </row>
    <row r="2561" spans="1:13" x14ac:dyDescent="0.25">
      <c r="A2561">
        <v>513559</v>
      </c>
      <c r="B2561">
        <v>513544</v>
      </c>
      <c r="C2561" t="s">
        <v>29</v>
      </c>
      <c r="D2561" t="s">
        <v>40</v>
      </c>
      <c r="E2561">
        <v>17</v>
      </c>
      <c r="F2561" s="11">
        <v>126461</v>
      </c>
      <c r="G2561" s="7" t="s">
        <v>165</v>
      </c>
      <c r="H2561" t="s">
        <v>153</v>
      </c>
      <c r="I2561" t="s">
        <v>294</v>
      </c>
      <c r="J2561" t="s">
        <v>18</v>
      </c>
      <c r="K2561" s="7" t="s">
        <v>148</v>
      </c>
      <c r="L2561" t="s">
        <v>294</v>
      </c>
      <c r="M2561" t="s">
        <v>294</v>
      </c>
    </row>
    <row r="2562" spans="1:13" x14ac:dyDescent="0.25">
      <c r="A2562">
        <v>513561</v>
      </c>
      <c r="B2562">
        <v>513544</v>
      </c>
      <c r="C2562" t="s">
        <v>29</v>
      </c>
      <c r="D2562" t="s">
        <v>40</v>
      </c>
      <c r="E2562">
        <v>17</v>
      </c>
      <c r="F2562" s="11">
        <v>3100098</v>
      </c>
      <c r="G2562" s="7" t="s">
        <v>165</v>
      </c>
      <c r="H2562" t="s">
        <v>153</v>
      </c>
      <c r="I2562" t="s">
        <v>294</v>
      </c>
      <c r="J2562" t="s">
        <v>18</v>
      </c>
      <c r="K2562" s="7" t="s">
        <v>148</v>
      </c>
      <c r="L2562" t="s">
        <v>294</v>
      </c>
      <c r="M2562" t="s">
        <v>294</v>
      </c>
    </row>
    <row r="2563" spans="1:13" x14ac:dyDescent="0.25">
      <c r="A2563">
        <v>513563</v>
      </c>
      <c r="B2563">
        <v>513544</v>
      </c>
      <c r="C2563" t="s">
        <v>29</v>
      </c>
      <c r="D2563" t="s">
        <v>40</v>
      </c>
      <c r="E2563">
        <v>17</v>
      </c>
      <c r="F2563" s="11">
        <v>202683</v>
      </c>
      <c r="G2563" s="7" t="s">
        <v>165</v>
      </c>
      <c r="H2563" t="s">
        <v>153</v>
      </c>
      <c r="I2563" t="s">
        <v>153</v>
      </c>
      <c r="J2563" t="s">
        <v>18</v>
      </c>
      <c r="K2563" s="7" t="s">
        <v>148</v>
      </c>
      <c r="L2563">
        <v>2.76</v>
      </c>
      <c r="M2563" s="12">
        <v>0</v>
      </c>
    </row>
    <row r="2564" spans="1:13" x14ac:dyDescent="0.25">
      <c r="A2564">
        <v>515456</v>
      </c>
      <c r="B2564">
        <v>515454</v>
      </c>
      <c r="C2564" t="s">
        <v>29</v>
      </c>
      <c r="D2564" t="s">
        <v>42</v>
      </c>
      <c r="E2564">
        <v>8</v>
      </c>
      <c r="F2564" s="11">
        <v>121131879</v>
      </c>
      <c r="G2564" s="7" t="s">
        <v>165</v>
      </c>
      <c r="H2564" t="s">
        <v>153</v>
      </c>
      <c r="I2564" t="s">
        <v>294</v>
      </c>
      <c r="J2564" t="s">
        <v>18</v>
      </c>
      <c r="K2564" s="7" t="s">
        <v>148</v>
      </c>
      <c r="L2564" t="s">
        <v>294</v>
      </c>
      <c r="M2564" t="s">
        <v>294</v>
      </c>
    </row>
    <row r="2565" spans="1:13" x14ac:dyDescent="0.25">
      <c r="A2565">
        <v>515458</v>
      </c>
      <c r="B2565">
        <v>515454</v>
      </c>
      <c r="C2565" t="s">
        <v>29</v>
      </c>
      <c r="D2565" t="s">
        <v>42</v>
      </c>
      <c r="E2565">
        <v>8</v>
      </c>
      <c r="F2565" s="11">
        <v>41916</v>
      </c>
      <c r="G2565" s="7" t="s">
        <v>165</v>
      </c>
      <c r="H2565" t="s">
        <v>153</v>
      </c>
      <c r="I2565" t="s">
        <v>153</v>
      </c>
      <c r="J2565" t="s">
        <v>18</v>
      </c>
      <c r="K2565" s="7" t="s">
        <v>148</v>
      </c>
      <c r="L2565">
        <v>2.76</v>
      </c>
      <c r="M2565" s="12">
        <v>298</v>
      </c>
    </row>
    <row r="2566" spans="1:13" x14ac:dyDescent="0.25">
      <c r="A2566">
        <v>515460</v>
      </c>
      <c r="B2566">
        <v>515454</v>
      </c>
      <c r="C2566" t="s">
        <v>29</v>
      </c>
      <c r="D2566" t="s">
        <v>42</v>
      </c>
      <c r="E2566">
        <v>8</v>
      </c>
      <c r="F2566" s="11">
        <v>573362</v>
      </c>
      <c r="G2566" s="7" t="s">
        <v>165</v>
      </c>
      <c r="H2566" t="s">
        <v>153</v>
      </c>
      <c r="I2566" t="s">
        <v>153</v>
      </c>
      <c r="J2566" t="s">
        <v>18</v>
      </c>
      <c r="K2566" s="7" t="s">
        <v>148</v>
      </c>
      <c r="L2566">
        <v>2.76</v>
      </c>
      <c r="M2566" s="12">
        <v>-806.099999999999</v>
      </c>
    </row>
    <row r="2567" spans="1:13" x14ac:dyDescent="0.25">
      <c r="A2567">
        <v>515462</v>
      </c>
      <c r="B2567">
        <v>515454</v>
      </c>
      <c r="C2567" t="s">
        <v>29</v>
      </c>
      <c r="D2567" t="s">
        <v>42</v>
      </c>
      <c r="E2567">
        <v>8</v>
      </c>
      <c r="F2567" s="11">
        <v>190275</v>
      </c>
      <c r="G2567" s="7" t="s">
        <v>165</v>
      </c>
      <c r="H2567" t="s">
        <v>153</v>
      </c>
      <c r="I2567" t="s">
        <v>294</v>
      </c>
      <c r="J2567" t="s">
        <v>18</v>
      </c>
      <c r="K2567" s="7" t="s">
        <v>148</v>
      </c>
      <c r="L2567" t="s">
        <v>294</v>
      </c>
      <c r="M2567" t="s">
        <v>294</v>
      </c>
    </row>
    <row r="2568" spans="1:13" x14ac:dyDescent="0.25">
      <c r="A2568">
        <v>515463</v>
      </c>
      <c r="B2568">
        <v>515454</v>
      </c>
      <c r="C2568" t="s">
        <v>29</v>
      </c>
      <c r="D2568" t="s">
        <v>42</v>
      </c>
      <c r="E2568">
        <v>8</v>
      </c>
      <c r="F2568" s="11">
        <v>723841</v>
      </c>
      <c r="G2568" s="7" t="s">
        <v>165</v>
      </c>
      <c r="H2568" t="s">
        <v>153</v>
      </c>
      <c r="I2568" t="s">
        <v>153</v>
      </c>
      <c r="J2568" t="s">
        <v>18</v>
      </c>
      <c r="K2568" s="7" t="s">
        <v>148</v>
      </c>
      <c r="L2568">
        <v>2.76</v>
      </c>
      <c r="M2568" s="12">
        <v>541.9</v>
      </c>
    </row>
    <row r="2569" spans="1:13" x14ac:dyDescent="0.25">
      <c r="A2569">
        <v>515465</v>
      </c>
      <c r="B2569">
        <v>515454</v>
      </c>
      <c r="C2569" t="s">
        <v>29</v>
      </c>
      <c r="D2569" t="s">
        <v>42</v>
      </c>
      <c r="E2569">
        <v>8</v>
      </c>
      <c r="F2569" s="11">
        <v>129480</v>
      </c>
      <c r="G2569" s="7" t="s">
        <v>165</v>
      </c>
      <c r="H2569" t="s">
        <v>153</v>
      </c>
      <c r="I2569" t="s">
        <v>294</v>
      </c>
      <c r="J2569" t="s">
        <v>18</v>
      </c>
      <c r="K2569" s="7" t="s">
        <v>148</v>
      </c>
      <c r="L2569" t="s">
        <v>294</v>
      </c>
      <c r="M2569" t="s">
        <v>294</v>
      </c>
    </row>
    <row r="2570" spans="1:13" x14ac:dyDescent="0.25">
      <c r="A2570">
        <v>515467</v>
      </c>
      <c r="B2570">
        <v>515454</v>
      </c>
      <c r="C2570" t="s">
        <v>29</v>
      </c>
      <c r="D2570" t="s">
        <v>42</v>
      </c>
      <c r="E2570">
        <v>8</v>
      </c>
      <c r="F2570" s="11">
        <v>140747</v>
      </c>
      <c r="G2570" s="7" t="s">
        <v>165</v>
      </c>
      <c r="H2570" t="s">
        <v>153</v>
      </c>
      <c r="I2570" t="s">
        <v>153</v>
      </c>
      <c r="J2570" t="s">
        <v>18</v>
      </c>
      <c r="K2570" s="7" t="s">
        <v>148</v>
      </c>
      <c r="L2570">
        <v>2.76</v>
      </c>
      <c r="M2570" s="12">
        <v>306</v>
      </c>
    </row>
    <row r="2571" spans="1:13" x14ac:dyDescent="0.25">
      <c r="A2571">
        <v>515469</v>
      </c>
      <c r="B2571">
        <v>515454</v>
      </c>
      <c r="C2571" t="s">
        <v>29</v>
      </c>
      <c r="D2571" t="s">
        <v>42</v>
      </c>
      <c r="E2571">
        <v>8</v>
      </c>
      <c r="F2571" s="11">
        <v>58161610</v>
      </c>
      <c r="G2571" s="7" t="s">
        <v>165</v>
      </c>
      <c r="H2571" t="s">
        <v>153</v>
      </c>
      <c r="I2571" t="s">
        <v>153</v>
      </c>
      <c r="J2571" t="s">
        <v>18</v>
      </c>
      <c r="K2571" s="7" t="s">
        <v>148</v>
      </c>
      <c r="L2571">
        <v>2.76</v>
      </c>
      <c r="M2571" s="12">
        <v>134</v>
      </c>
    </row>
    <row r="2572" spans="1:13" x14ac:dyDescent="0.25">
      <c r="A2572">
        <v>515471</v>
      </c>
      <c r="B2572">
        <v>515454</v>
      </c>
      <c r="C2572" t="s">
        <v>29</v>
      </c>
      <c r="D2572" t="s">
        <v>42</v>
      </c>
      <c r="E2572">
        <v>8</v>
      </c>
      <c r="F2572" s="11">
        <v>793014</v>
      </c>
      <c r="G2572" s="7" t="s">
        <v>165</v>
      </c>
      <c r="H2572" t="s">
        <v>153</v>
      </c>
      <c r="I2572" t="s">
        <v>294</v>
      </c>
      <c r="J2572" t="s">
        <v>18</v>
      </c>
      <c r="K2572" s="7" t="s">
        <v>148</v>
      </c>
      <c r="L2572" t="s">
        <v>294</v>
      </c>
      <c r="M2572" t="s">
        <v>294</v>
      </c>
    </row>
    <row r="2573" spans="1:13" x14ac:dyDescent="0.25">
      <c r="A2573">
        <v>515475</v>
      </c>
      <c r="B2573">
        <v>515454</v>
      </c>
      <c r="C2573" t="s">
        <v>29</v>
      </c>
      <c r="D2573" t="s">
        <v>42</v>
      </c>
      <c r="E2573">
        <v>8</v>
      </c>
      <c r="F2573" s="11">
        <v>690471</v>
      </c>
      <c r="G2573" s="7" t="s">
        <v>165</v>
      </c>
      <c r="H2573" t="s">
        <v>153</v>
      </c>
      <c r="I2573" t="s">
        <v>153</v>
      </c>
      <c r="J2573" t="s">
        <v>18</v>
      </c>
      <c r="K2573" s="7" t="s">
        <v>148</v>
      </c>
      <c r="L2573">
        <v>2.76</v>
      </c>
      <c r="M2573" s="12">
        <v>190</v>
      </c>
    </row>
    <row r="2574" spans="1:13" x14ac:dyDescent="0.25">
      <c r="A2574">
        <v>515476</v>
      </c>
      <c r="B2574">
        <v>515454</v>
      </c>
      <c r="C2574" t="s">
        <v>29</v>
      </c>
      <c r="D2574" t="s">
        <v>42</v>
      </c>
      <c r="E2574">
        <v>8</v>
      </c>
      <c r="F2574" s="11">
        <v>678794</v>
      </c>
      <c r="G2574" s="7" t="s">
        <v>165</v>
      </c>
      <c r="H2574" t="s">
        <v>153</v>
      </c>
      <c r="I2574" t="s">
        <v>153</v>
      </c>
      <c r="J2574" t="s">
        <v>18</v>
      </c>
      <c r="K2574" s="7" t="s">
        <v>148</v>
      </c>
      <c r="L2574">
        <v>2.76</v>
      </c>
      <c r="M2574" s="12">
        <v>-222</v>
      </c>
    </row>
    <row r="2575" spans="1:13" x14ac:dyDescent="0.25">
      <c r="A2575">
        <v>515477</v>
      </c>
      <c r="B2575">
        <v>515454</v>
      </c>
      <c r="C2575" t="s">
        <v>29</v>
      </c>
      <c r="D2575" t="s">
        <v>42</v>
      </c>
      <c r="E2575">
        <v>8</v>
      </c>
      <c r="F2575" s="11">
        <v>724437</v>
      </c>
      <c r="G2575" s="7" t="s">
        <v>165</v>
      </c>
      <c r="H2575" t="s">
        <v>153</v>
      </c>
      <c r="I2575" t="s">
        <v>294</v>
      </c>
      <c r="J2575" t="s">
        <v>18</v>
      </c>
      <c r="K2575" s="7" t="s">
        <v>148</v>
      </c>
      <c r="L2575" t="s">
        <v>294</v>
      </c>
      <c r="M2575" t="s">
        <v>294</v>
      </c>
    </row>
    <row r="2576" spans="1:13" x14ac:dyDescent="0.25">
      <c r="A2576">
        <v>515479</v>
      </c>
      <c r="B2576">
        <v>515454</v>
      </c>
      <c r="C2576" t="s">
        <v>29</v>
      </c>
      <c r="D2576" t="s">
        <v>42</v>
      </c>
      <c r="E2576">
        <v>8</v>
      </c>
      <c r="F2576" s="11">
        <v>573886</v>
      </c>
      <c r="G2576" s="7" t="s">
        <v>165</v>
      </c>
      <c r="H2576" t="s">
        <v>153</v>
      </c>
      <c r="I2576" t="s">
        <v>294</v>
      </c>
      <c r="J2576" t="s">
        <v>18</v>
      </c>
      <c r="K2576" s="7" t="s">
        <v>148</v>
      </c>
      <c r="L2576" t="s">
        <v>294</v>
      </c>
      <c r="M2576" t="s">
        <v>294</v>
      </c>
    </row>
    <row r="2577" spans="1:13" x14ac:dyDescent="0.25">
      <c r="A2577">
        <v>515480</v>
      </c>
      <c r="B2577">
        <v>515454</v>
      </c>
      <c r="C2577" t="s">
        <v>29</v>
      </c>
      <c r="D2577" t="s">
        <v>42</v>
      </c>
      <c r="E2577">
        <v>8</v>
      </c>
      <c r="F2577" s="11">
        <v>423983</v>
      </c>
      <c r="G2577" s="7" t="s">
        <v>165</v>
      </c>
      <c r="H2577" t="s">
        <v>153</v>
      </c>
      <c r="I2577" t="s">
        <v>294</v>
      </c>
      <c r="J2577" t="s">
        <v>18</v>
      </c>
      <c r="K2577" s="7" t="s">
        <v>148</v>
      </c>
      <c r="L2577" t="s">
        <v>294</v>
      </c>
      <c r="M2577" t="s">
        <v>294</v>
      </c>
    </row>
    <row r="2578" spans="1:13" x14ac:dyDescent="0.25">
      <c r="A2578">
        <v>515481</v>
      </c>
      <c r="B2578">
        <v>515454</v>
      </c>
      <c r="C2578" t="s">
        <v>29</v>
      </c>
      <c r="D2578" t="s">
        <v>42</v>
      </c>
      <c r="E2578">
        <v>8</v>
      </c>
      <c r="F2578" s="11">
        <v>329177</v>
      </c>
      <c r="G2578" s="7" t="s">
        <v>165</v>
      </c>
      <c r="H2578" t="s">
        <v>153</v>
      </c>
      <c r="I2578" t="s">
        <v>294</v>
      </c>
      <c r="J2578" t="s">
        <v>18</v>
      </c>
      <c r="K2578" s="7" t="s">
        <v>148</v>
      </c>
      <c r="L2578" t="s">
        <v>294</v>
      </c>
      <c r="M2578" t="s">
        <v>294</v>
      </c>
    </row>
    <row r="2579" spans="1:13" x14ac:dyDescent="0.25">
      <c r="A2579">
        <v>515483</v>
      </c>
      <c r="B2579">
        <v>515454</v>
      </c>
      <c r="C2579" t="s">
        <v>29</v>
      </c>
      <c r="D2579" t="s">
        <v>42</v>
      </c>
      <c r="E2579">
        <v>8</v>
      </c>
      <c r="F2579" s="11">
        <v>20571</v>
      </c>
      <c r="G2579" s="7" t="s">
        <v>165</v>
      </c>
      <c r="H2579" t="s">
        <v>153</v>
      </c>
      <c r="I2579" t="s">
        <v>153</v>
      </c>
      <c r="J2579" t="s">
        <v>18</v>
      </c>
      <c r="K2579" s="7" t="s">
        <v>148</v>
      </c>
      <c r="L2579">
        <v>2.76</v>
      </c>
      <c r="M2579" s="12">
        <v>59</v>
      </c>
    </row>
    <row r="2580" spans="1:13" x14ac:dyDescent="0.25">
      <c r="A2580">
        <v>515485</v>
      </c>
      <c r="B2580">
        <v>515454</v>
      </c>
      <c r="C2580" t="s">
        <v>29</v>
      </c>
      <c r="D2580" t="s">
        <v>42</v>
      </c>
      <c r="E2580">
        <v>8</v>
      </c>
      <c r="F2580" s="11">
        <v>197739</v>
      </c>
      <c r="G2580" s="7" t="s">
        <v>170</v>
      </c>
      <c r="H2580" t="s">
        <v>153</v>
      </c>
      <c r="I2580" t="s">
        <v>294</v>
      </c>
      <c r="J2580" t="s">
        <v>18</v>
      </c>
      <c r="K2580" s="7" t="s">
        <v>148</v>
      </c>
      <c r="L2580" t="s">
        <v>294</v>
      </c>
      <c r="M2580" t="s">
        <v>294</v>
      </c>
    </row>
    <row r="2581" spans="1:13" x14ac:dyDescent="0.25">
      <c r="A2581">
        <v>515485</v>
      </c>
      <c r="B2581">
        <v>515454</v>
      </c>
      <c r="C2581" t="s">
        <v>29</v>
      </c>
      <c r="D2581" t="s">
        <v>42</v>
      </c>
      <c r="E2581">
        <v>8</v>
      </c>
      <c r="F2581" s="11">
        <v>266644</v>
      </c>
      <c r="G2581" s="7" t="s">
        <v>165</v>
      </c>
      <c r="H2581" t="s">
        <v>153</v>
      </c>
      <c r="I2581" t="s">
        <v>294</v>
      </c>
      <c r="J2581" t="s">
        <v>18</v>
      </c>
      <c r="K2581" s="7" t="s">
        <v>148</v>
      </c>
      <c r="L2581" t="s">
        <v>294</v>
      </c>
      <c r="M2581" t="s">
        <v>294</v>
      </c>
    </row>
    <row r="2582" spans="1:13" x14ac:dyDescent="0.25">
      <c r="A2582">
        <v>515486</v>
      </c>
      <c r="B2582">
        <v>515454</v>
      </c>
      <c r="C2582" t="s">
        <v>29</v>
      </c>
      <c r="D2582" t="s">
        <v>42</v>
      </c>
      <c r="E2582">
        <v>8</v>
      </c>
      <c r="F2582" s="11">
        <v>197739</v>
      </c>
      <c r="G2582" s="7" t="s">
        <v>170</v>
      </c>
      <c r="H2582" t="s">
        <v>153</v>
      </c>
      <c r="I2582" t="s">
        <v>294</v>
      </c>
      <c r="J2582" t="s">
        <v>18</v>
      </c>
      <c r="K2582" s="7" t="s">
        <v>148</v>
      </c>
      <c r="L2582" t="s">
        <v>294</v>
      </c>
      <c r="M2582" t="s">
        <v>294</v>
      </c>
    </row>
    <row r="2583" spans="1:13" x14ac:dyDescent="0.25">
      <c r="A2583">
        <v>515486</v>
      </c>
      <c r="B2583">
        <v>515454</v>
      </c>
      <c r="C2583" t="s">
        <v>29</v>
      </c>
      <c r="D2583" t="s">
        <v>42</v>
      </c>
      <c r="E2583">
        <v>8</v>
      </c>
      <c r="F2583" s="11">
        <v>376302</v>
      </c>
      <c r="G2583" s="7" t="s">
        <v>165</v>
      </c>
      <c r="H2583" t="s">
        <v>153</v>
      </c>
      <c r="I2583" t="s">
        <v>294</v>
      </c>
      <c r="J2583" t="s">
        <v>18</v>
      </c>
      <c r="K2583" s="7" t="s">
        <v>148</v>
      </c>
      <c r="L2583" t="s">
        <v>294</v>
      </c>
      <c r="M2583" t="s">
        <v>294</v>
      </c>
    </row>
    <row r="2584" spans="1:13" x14ac:dyDescent="0.25">
      <c r="A2584">
        <v>515487</v>
      </c>
      <c r="B2584">
        <v>515454</v>
      </c>
      <c r="C2584" t="s">
        <v>29</v>
      </c>
      <c r="D2584" t="s">
        <v>42</v>
      </c>
      <c r="E2584">
        <v>8</v>
      </c>
      <c r="F2584" s="11">
        <v>197739</v>
      </c>
      <c r="G2584" s="7" t="s">
        <v>170</v>
      </c>
      <c r="H2584" t="s">
        <v>153</v>
      </c>
      <c r="I2584" t="s">
        <v>294</v>
      </c>
      <c r="J2584" t="s">
        <v>18</v>
      </c>
      <c r="K2584" s="7" t="s">
        <v>148</v>
      </c>
      <c r="L2584" t="s">
        <v>294</v>
      </c>
      <c r="M2584" t="s">
        <v>294</v>
      </c>
    </row>
    <row r="2585" spans="1:13" x14ac:dyDescent="0.25">
      <c r="A2585">
        <v>515487</v>
      </c>
      <c r="B2585">
        <v>515454</v>
      </c>
      <c r="C2585" t="s">
        <v>29</v>
      </c>
      <c r="D2585" t="s">
        <v>42</v>
      </c>
      <c r="E2585">
        <v>8</v>
      </c>
      <c r="F2585" s="11">
        <v>67202</v>
      </c>
      <c r="G2585" s="7" t="s">
        <v>165</v>
      </c>
      <c r="H2585" t="s">
        <v>153</v>
      </c>
      <c r="I2585" t="s">
        <v>294</v>
      </c>
      <c r="J2585" t="s">
        <v>18</v>
      </c>
      <c r="K2585" s="7" t="s">
        <v>148</v>
      </c>
      <c r="L2585" t="s">
        <v>294</v>
      </c>
      <c r="M2585" t="s">
        <v>294</v>
      </c>
    </row>
    <row r="2586" spans="1:13" x14ac:dyDescent="0.25">
      <c r="A2586">
        <v>515489</v>
      </c>
      <c r="B2586">
        <v>515454</v>
      </c>
      <c r="C2586" t="s">
        <v>29</v>
      </c>
      <c r="D2586" t="s">
        <v>42</v>
      </c>
      <c r="E2586">
        <v>8</v>
      </c>
      <c r="F2586" s="11">
        <v>678456</v>
      </c>
      <c r="G2586" s="7" t="s">
        <v>165</v>
      </c>
      <c r="H2586" t="s">
        <v>153</v>
      </c>
      <c r="I2586" t="s">
        <v>294</v>
      </c>
      <c r="J2586" t="s">
        <v>18</v>
      </c>
      <c r="K2586" s="7" t="s">
        <v>148</v>
      </c>
      <c r="L2586" t="s">
        <v>294</v>
      </c>
      <c r="M2586" t="s">
        <v>294</v>
      </c>
    </row>
    <row r="2587" spans="1:13" x14ac:dyDescent="0.25">
      <c r="A2587">
        <v>515490</v>
      </c>
      <c r="B2587">
        <v>515454</v>
      </c>
      <c r="C2587" t="s">
        <v>29</v>
      </c>
      <c r="D2587" t="s">
        <v>42</v>
      </c>
      <c r="E2587">
        <v>8</v>
      </c>
      <c r="F2587" s="11">
        <v>139831</v>
      </c>
      <c r="G2587" s="7" t="s">
        <v>165</v>
      </c>
      <c r="H2587" t="s">
        <v>153</v>
      </c>
      <c r="I2587" t="s">
        <v>294</v>
      </c>
      <c r="J2587" t="s">
        <v>18</v>
      </c>
      <c r="K2587" s="7" t="s">
        <v>148</v>
      </c>
      <c r="L2587" t="s">
        <v>294</v>
      </c>
      <c r="M2587" t="s">
        <v>294</v>
      </c>
    </row>
    <row r="2588" spans="1:13" x14ac:dyDescent="0.25">
      <c r="A2588">
        <v>515491</v>
      </c>
      <c r="B2588">
        <v>515454</v>
      </c>
      <c r="C2588" t="s">
        <v>29</v>
      </c>
      <c r="D2588" t="s">
        <v>42</v>
      </c>
      <c r="E2588">
        <v>8</v>
      </c>
      <c r="F2588" s="11">
        <v>106285</v>
      </c>
      <c r="G2588" s="7" t="s">
        <v>165</v>
      </c>
      <c r="H2588" t="s">
        <v>153</v>
      </c>
      <c r="I2588" t="s">
        <v>294</v>
      </c>
      <c r="J2588" t="s">
        <v>18</v>
      </c>
      <c r="K2588" s="7" t="s">
        <v>148</v>
      </c>
      <c r="L2588" t="s">
        <v>294</v>
      </c>
      <c r="M2588" t="s">
        <v>294</v>
      </c>
    </row>
    <row r="2589" spans="1:13" x14ac:dyDescent="0.25">
      <c r="A2589">
        <v>515492</v>
      </c>
      <c r="B2589">
        <v>515454</v>
      </c>
      <c r="C2589" t="s">
        <v>29</v>
      </c>
      <c r="D2589" t="s">
        <v>42</v>
      </c>
      <c r="E2589">
        <v>8</v>
      </c>
      <c r="F2589" s="11">
        <v>690240</v>
      </c>
      <c r="G2589" s="7" t="s">
        <v>165</v>
      </c>
      <c r="H2589" t="s">
        <v>153</v>
      </c>
      <c r="I2589" t="s">
        <v>294</v>
      </c>
      <c r="J2589" t="s">
        <v>18</v>
      </c>
      <c r="K2589" s="7" t="s">
        <v>148</v>
      </c>
      <c r="L2589" t="s">
        <v>294</v>
      </c>
      <c r="M2589" t="s">
        <v>294</v>
      </c>
    </row>
    <row r="2590" spans="1:13" x14ac:dyDescent="0.25">
      <c r="A2590">
        <v>515493</v>
      </c>
      <c r="B2590">
        <v>515454</v>
      </c>
      <c r="C2590" t="s">
        <v>29</v>
      </c>
      <c r="D2590" t="s">
        <v>42</v>
      </c>
      <c r="E2590">
        <v>8</v>
      </c>
      <c r="F2590" s="11">
        <v>221492</v>
      </c>
      <c r="G2590" s="7" t="s">
        <v>165</v>
      </c>
      <c r="H2590" t="s">
        <v>153</v>
      </c>
      <c r="I2590" t="s">
        <v>294</v>
      </c>
      <c r="J2590" t="s">
        <v>18</v>
      </c>
      <c r="K2590" s="7" t="s">
        <v>148</v>
      </c>
      <c r="L2590" t="s">
        <v>294</v>
      </c>
      <c r="M2590" t="s">
        <v>294</v>
      </c>
    </row>
    <row r="2591" spans="1:13" x14ac:dyDescent="0.25">
      <c r="A2591">
        <v>515495</v>
      </c>
      <c r="B2591">
        <v>515454</v>
      </c>
      <c r="C2591" t="s">
        <v>29</v>
      </c>
      <c r="D2591" t="s">
        <v>42</v>
      </c>
      <c r="E2591">
        <v>8</v>
      </c>
      <c r="F2591" s="11">
        <v>45770</v>
      </c>
      <c r="G2591" s="7" t="s">
        <v>165</v>
      </c>
      <c r="H2591" t="s">
        <v>153</v>
      </c>
      <c r="I2591" t="s">
        <v>294</v>
      </c>
      <c r="J2591" t="s">
        <v>18</v>
      </c>
      <c r="K2591" s="7" t="s">
        <v>148</v>
      </c>
      <c r="L2591" t="s">
        <v>294</v>
      </c>
      <c r="M2591" t="s">
        <v>294</v>
      </c>
    </row>
    <row r="2592" spans="1:13" x14ac:dyDescent="0.25">
      <c r="A2592">
        <v>515497</v>
      </c>
      <c r="B2592">
        <v>515454</v>
      </c>
      <c r="C2592" t="s">
        <v>29</v>
      </c>
      <c r="D2592" t="s">
        <v>42</v>
      </c>
      <c r="E2592">
        <v>8</v>
      </c>
      <c r="F2592" s="11">
        <v>328455</v>
      </c>
      <c r="G2592" s="7" t="s">
        <v>165</v>
      </c>
      <c r="H2592" t="s">
        <v>153</v>
      </c>
      <c r="I2592" t="s">
        <v>153</v>
      </c>
      <c r="J2592" t="s">
        <v>18</v>
      </c>
      <c r="K2592" s="7" t="s">
        <v>148</v>
      </c>
      <c r="L2592">
        <v>2.76</v>
      </c>
      <c r="M2592" s="12">
        <v>919.2</v>
      </c>
    </row>
    <row r="2593" spans="1:13" x14ac:dyDescent="0.25">
      <c r="A2593">
        <v>515499</v>
      </c>
      <c r="B2593">
        <v>515454</v>
      </c>
      <c r="C2593" t="s">
        <v>29</v>
      </c>
      <c r="D2593" t="s">
        <v>42</v>
      </c>
      <c r="E2593">
        <v>8</v>
      </c>
      <c r="F2593" s="11">
        <v>719558</v>
      </c>
      <c r="G2593" s="7" t="s">
        <v>165</v>
      </c>
      <c r="H2593" t="s">
        <v>153</v>
      </c>
      <c r="I2593" t="s">
        <v>153</v>
      </c>
      <c r="J2593" t="s">
        <v>18</v>
      </c>
      <c r="K2593" s="7" t="s">
        <v>148</v>
      </c>
      <c r="L2593">
        <v>2.76</v>
      </c>
      <c r="M2593" s="12">
        <v>722</v>
      </c>
    </row>
    <row r="2594" spans="1:13" x14ac:dyDescent="0.25">
      <c r="A2594">
        <v>515501</v>
      </c>
      <c r="B2594">
        <v>515454</v>
      </c>
      <c r="C2594" t="s">
        <v>29</v>
      </c>
      <c r="D2594" t="s">
        <v>42</v>
      </c>
      <c r="E2594">
        <v>8</v>
      </c>
      <c r="F2594" s="11">
        <v>677306</v>
      </c>
      <c r="G2594" s="7" t="s">
        <v>170</v>
      </c>
      <c r="H2594" t="s">
        <v>153</v>
      </c>
      <c r="I2594" t="s">
        <v>294</v>
      </c>
      <c r="J2594" t="s">
        <v>18</v>
      </c>
      <c r="K2594" s="7" t="s">
        <v>148</v>
      </c>
      <c r="L2594" t="s">
        <v>294</v>
      </c>
      <c r="M2594" t="s">
        <v>294</v>
      </c>
    </row>
    <row r="2595" spans="1:13" x14ac:dyDescent="0.25">
      <c r="A2595">
        <v>515501</v>
      </c>
      <c r="B2595">
        <v>515454</v>
      </c>
      <c r="C2595" t="s">
        <v>29</v>
      </c>
      <c r="D2595" t="s">
        <v>42</v>
      </c>
      <c r="E2595">
        <v>8</v>
      </c>
      <c r="F2595" s="11">
        <v>371951</v>
      </c>
      <c r="G2595" s="7" t="s">
        <v>165</v>
      </c>
      <c r="H2595" t="s">
        <v>153</v>
      </c>
      <c r="I2595" t="s">
        <v>294</v>
      </c>
      <c r="J2595" t="s">
        <v>18</v>
      </c>
      <c r="K2595" s="7" t="s">
        <v>148</v>
      </c>
      <c r="L2595" t="s">
        <v>294</v>
      </c>
      <c r="M2595" t="s">
        <v>294</v>
      </c>
    </row>
    <row r="2596" spans="1:13" x14ac:dyDescent="0.25">
      <c r="A2596">
        <v>515502</v>
      </c>
      <c r="B2596">
        <v>515454</v>
      </c>
      <c r="C2596" t="s">
        <v>29</v>
      </c>
      <c r="D2596" t="s">
        <v>42</v>
      </c>
      <c r="E2596">
        <v>8</v>
      </c>
      <c r="F2596" s="11">
        <v>677306</v>
      </c>
      <c r="G2596" s="7" t="s">
        <v>170</v>
      </c>
      <c r="H2596" t="s">
        <v>153</v>
      </c>
      <c r="I2596" t="s">
        <v>294</v>
      </c>
      <c r="J2596" t="s">
        <v>18</v>
      </c>
      <c r="K2596" s="7" t="s">
        <v>148</v>
      </c>
      <c r="L2596" t="s">
        <v>294</v>
      </c>
      <c r="M2596" t="s">
        <v>294</v>
      </c>
    </row>
    <row r="2597" spans="1:13" x14ac:dyDescent="0.25">
      <c r="A2597">
        <v>515502</v>
      </c>
      <c r="B2597">
        <v>515454</v>
      </c>
      <c r="C2597" t="s">
        <v>29</v>
      </c>
      <c r="D2597" t="s">
        <v>42</v>
      </c>
      <c r="E2597">
        <v>8</v>
      </c>
      <c r="F2597" s="11">
        <v>785706</v>
      </c>
      <c r="G2597" s="7" t="s">
        <v>165</v>
      </c>
      <c r="H2597" t="s">
        <v>153</v>
      </c>
      <c r="I2597" t="s">
        <v>294</v>
      </c>
      <c r="J2597" t="s">
        <v>18</v>
      </c>
      <c r="K2597" s="7" t="s">
        <v>148</v>
      </c>
      <c r="L2597" t="s">
        <v>294</v>
      </c>
      <c r="M2597" t="s">
        <v>294</v>
      </c>
    </row>
    <row r="2598" spans="1:13" x14ac:dyDescent="0.25">
      <c r="A2598">
        <v>515503</v>
      </c>
      <c r="B2598">
        <v>515454</v>
      </c>
      <c r="C2598" t="s">
        <v>29</v>
      </c>
      <c r="D2598" t="s">
        <v>42</v>
      </c>
      <c r="E2598">
        <v>8</v>
      </c>
      <c r="F2598" s="11">
        <v>677306</v>
      </c>
      <c r="G2598" s="7" t="s">
        <v>170</v>
      </c>
      <c r="H2598" t="s">
        <v>153</v>
      </c>
      <c r="I2598" t="s">
        <v>294</v>
      </c>
      <c r="J2598" t="s">
        <v>18</v>
      </c>
      <c r="K2598" s="7" t="s">
        <v>148</v>
      </c>
      <c r="L2598" t="s">
        <v>294</v>
      </c>
      <c r="M2598" t="s">
        <v>294</v>
      </c>
    </row>
    <row r="2599" spans="1:13" x14ac:dyDescent="0.25">
      <c r="A2599">
        <v>515503</v>
      </c>
      <c r="B2599">
        <v>515454</v>
      </c>
      <c r="C2599" t="s">
        <v>29</v>
      </c>
      <c r="D2599" t="s">
        <v>42</v>
      </c>
      <c r="E2599">
        <v>8</v>
      </c>
      <c r="F2599" s="11">
        <v>45814</v>
      </c>
      <c r="G2599" s="7" t="s">
        <v>165</v>
      </c>
      <c r="H2599" t="s">
        <v>153</v>
      </c>
      <c r="I2599" t="s">
        <v>294</v>
      </c>
      <c r="J2599" t="s">
        <v>18</v>
      </c>
      <c r="K2599" s="7" t="s">
        <v>148</v>
      </c>
      <c r="L2599" t="s">
        <v>294</v>
      </c>
      <c r="M2599" t="s">
        <v>294</v>
      </c>
    </row>
    <row r="2600" spans="1:13" x14ac:dyDescent="0.25">
      <c r="A2600">
        <v>515509</v>
      </c>
      <c r="B2600">
        <v>515454</v>
      </c>
      <c r="C2600" t="s">
        <v>29</v>
      </c>
      <c r="D2600" t="s">
        <v>42</v>
      </c>
      <c r="E2600">
        <v>8</v>
      </c>
      <c r="F2600" s="11">
        <v>723247</v>
      </c>
      <c r="G2600" s="7" t="s">
        <v>165</v>
      </c>
      <c r="H2600" t="s">
        <v>153</v>
      </c>
      <c r="I2600" t="s">
        <v>153</v>
      </c>
      <c r="J2600" t="s">
        <v>18</v>
      </c>
      <c r="K2600" s="7" t="s">
        <v>148</v>
      </c>
      <c r="L2600">
        <v>2.76</v>
      </c>
      <c r="M2600" s="12">
        <v>1930</v>
      </c>
    </row>
    <row r="2601" spans="1:13" x14ac:dyDescent="0.25">
      <c r="A2601">
        <v>515511</v>
      </c>
      <c r="B2601">
        <v>515454</v>
      </c>
      <c r="C2601" t="s">
        <v>29</v>
      </c>
      <c r="D2601" t="s">
        <v>42</v>
      </c>
      <c r="E2601">
        <v>8</v>
      </c>
      <c r="F2601" s="11">
        <v>119455115</v>
      </c>
      <c r="G2601" s="7" t="s">
        <v>165</v>
      </c>
      <c r="H2601" t="s">
        <v>153</v>
      </c>
      <c r="I2601" t="s">
        <v>153</v>
      </c>
      <c r="J2601" t="s">
        <v>18</v>
      </c>
      <c r="K2601" s="7" t="s">
        <v>148</v>
      </c>
      <c r="L2601">
        <v>2.76</v>
      </c>
      <c r="M2601" s="12">
        <v>-196</v>
      </c>
    </row>
    <row r="2602" spans="1:13" x14ac:dyDescent="0.25">
      <c r="A2602">
        <v>515519</v>
      </c>
      <c r="B2602">
        <v>515454</v>
      </c>
      <c r="C2602" t="s">
        <v>29</v>
      </c>
      <c r="D2602" t="s">
        <v>42</v>
      </c>
      <c r="E2602">
        <v>8</v>
      </c>
      <c r="F2602" s="11">
        <v>414151</v>
      </c>
      <c r="G2602" s="7" t="s">
        <v>165</v>
      </c>
      <c r="H2602" t="s">
        <v>153</v>
      </c>
      <c r="I2602" t="s">
        <v>294</v>
      </c>
      <c r="J2602" t="s">
        <v>18</v>
      </c>
      <c r="K2602" s="7" t="s">
        <v>148</v>
      </c>
      <c r="L2602" t="s">
        <v>294</v>
      </c>
      <c r="M2602" t="s">
        <v>294</v>
      </c>
    </row>
    <row r="2603" spans="1:13" x14ac:dyDescent="0.25">
      <c r="A2603">
        <v>515799</v>
      </c>
      <c r="B2603">
        <v>431550</v>
      </c>
      <c r="C2603" t="s">
        <v>50</v>
      </c>
      <c r="D2603" t="s">
        <v>120</v>
      </c>
      <c r="E2603">
        <v>12</v>
      </c>
      <c r="F2603" s="11" t="s">
        <v>258</v>
      </c>
      <c r="G2603" s="7" t="s">
        <v>165</v>
      </c>
      <c r="H2603" t="s">
        <v>153</v>
      </c>
      <c r="I2603" t="s">
        <v>153</v>
      </c>
      <c r="J2603" t="s">
        <v>18</v>
      </c>
      <c r="K2603" s="7" t="s">
        <v>149</v>
      </c>
      <c r="L2603">
        <v>4.2110000000000003</v>
      </c>
      <c r="M2603" s="12">
        <v>7.1539999999999999</v>
      </c>
    </row>
    <row r="2604" spans="1:13" x14ac:dyDescent="0.25">
      <c r="A2604">
        <v>515871</v>
      </c>
      <c r="B2604">
        <v>451437</v>
      </c>
      <c r="C2604" t="s">
        <v>50</v>
      </c>
      <c r="D2604" t="s">
        <v>96</v>
      </c>
      <c r="E2604">
        <v>10</v>
      </c>
      <c r="F2604" s="11">
        <v>94225124</v>
      </c>
      <c r="G2604" s="7" t="s">
        <v>165</v>
      </c>
      <c r="H2604" t="s">
        <v>153</v>
      </c>
      <c r="I2604" t="s">
        <v>153</v>
      </c>
      <c r="J2604" t="s">
        <v>18</v>
      </c>
      <c r="K2604" s="7" t="s">
        <v>149</v>
      </c>
      <c r="L2604">
        <v>4.2110000000000003</v>
      </c>
      <c r="M2604" s="12">
        <v>642.83799999999997</v>
      </c>
    </row>
    <row r="2605" spans="1:13" x14ac:dyDescent="0.25">
      <c r="A2605">
        <v>515922</v>
      </c>
      <c r="B2605">
        <v>507664</v>
      </c>
      <c r="C2605" t="s">
        <v>29</v>
      </c>
      <c r="D2605" t="s">
        <v>68</v>
      </c>
      <c r="E2605">
        <v>26</v>
      </c>
      <c r="F2605" s="11" t="s">
        <v>259</v>
      </c>
      <c r="G2605" s="7" t="s">
        <v>165</v>
      </c>
      <c r="H2605" t="s">
        <v>153</v>
      </c>
      <c r="I2605" t="s">
        <v>153</v>
      </c>
      <c r="J2605" t="s">
        <v>11</v>
      </c>
      <c r="K2605" s="7" t="s">
        <v>149</v>
      </c>
      <c r="L2605">
        <v>4.2110000000000003</v>
      </c>
      <c r="M2605" s="12">
        <v>26</v>
      </c>
    </row>
    <row r="2606" spans="1:13" x14ac:dyDescent="0.25">
      <c r="A2606">
        <v>519343</v>
      </c>
      <c r="B2606">
        <v>513252</v>
      </c>
      <c r="C2606" t="s">
        <v>29</v>
      </c>
      <c r="D2606" t="s">
        <v>40</v>
      </c>
      <c r="E2606">
        <v>15</v>
      </c>
      <c r="F2606" s="11" t="s">
        <v>260</v>
      </c>
      <c r="G2606" s="7" t="s">
        <v>165</v>
      </c>
      <c r="H2606" t="s">
        <v>153</v>
      </c>
      <c r="I2606" t="s">
        <v>153</v>
      </c>
      <c r="J2606" t="s">
        <v>18</v>
      </c>
      <c r="K2606" s="7" t="s">
        <v>149</v>
      </c>
      <c r="L2606">
        <v>4.2110000000000003</v>
      </c>
      <c r="M2606" s="12">
        <v>26</v>
      </c>
    </row>
    <row r="2607" spans="1:13" x14ac:dyDescent="0.25">
      <c r="A2607">
        <v>522761</v>
      </c>
      <c r="B2607">
        <v>507664</v>
      </c>
      <c r="C2607" t="s">
        <v>29</v>
      </c>
      <c r="D2607" t="s">
        <v>68</v>
      </c>
      <c r="E2607">
        <v>26</v>
      </c>
      <c r="F2607" s="11" t="s">
        <v>261</v>
      </c>
      <c r="G2607" s="7" t="s">
        <v>165</v>
      </c>
      <c r="H2607" t="s">
        <v>153</v>
      </c>
      <c r="I2607" t="s">
        <v>153</v>
      </c>
      <c r="J2607" t="s">
        <v>11</v>
      </c>
      <c r="K2607" s="7" t="s">
        <v>149</v>
      </c>
      <c r="L2607">
        <v>4.2110000000000003</v>
      </c>
      <c r="M2607" s="12">
        <v>10</v>
      </c>
    </row>
    <row r="2608" spans="1:13" x14ac:dyDescent="0.25">
      <c r="A2608">
        <v>522823</v>
      </c>
      <c r="B2608">
        <v>501298</v>
      </c>
      <c r="C2608" t="s">
        <v>50</v>
      </c>
      <c r="D2608" t="s">
        <v>85</v>
      </c>
      <c r="E2608">
        <v>35</v>
      </c>
      <c r="F2608" s="11">
        <v>63856184</v>
      </c>
      <c r="G2608" s="7" t="s">
        <v>165</v>
      </c>
      <c r="H2608" t="s">
        <v>153</v>
      </c>
      <c r="I2608" t="s">
        <v>153</v>
      </c>
      <c r="J2608" t="s">
        <v>18</v>
      </c>
      <c r="K2608" s="7" t="s">
        <v>149</v>
      </c>
      <c r="L2608">
        <v>4.2110000000000003</v>
      </c>
      <c r="M2608" s="12">
        <v>6843.3119999999999</v>
      </c>
    </row>
    <row r="2609" spans="1:13" x14ac:dyDescent="0.25">
      <c r="A2609">
        <v>524559</v>
      </c>
      <c r="B2609">
        <v>513252</v>
      </c>
      <c r="C2609" t="s">
        <v>29</v>
      </c>
      <c r="D2609" t="s">
        <v>40</v>
      </c>
      <c r="E2609">
        <v>15</v>
      </c>
      <c r="F2609" s="11" t="s">
        <v>262</v>
      </c>
      <c r="G2609" s="7" t="s">
        <v>165</v>
      </c>
      <c r="H2609" t="s">
        <v>153</v>
      </c>
      <c r="I2609" t="s">
        <v>153</v>
      </c>
      <c r="J2609" t="s">
        <v>18</v>
      </c>
      <c r="K2609" s="7" t="s">
        <v>149</v>
      </c>
      <c r="L2609">
        <v>4.2110000000000003</v>
      </c>
      <c r="M2609" s="12">
        <v>5</v>
      </c>
    </row>
    <row r="2610" spans="1:13" x14ac:dyDescent="0.25">
      <c r="A2610">
        <v>524611</v>
      </c>
      <c r="B2610">
        <v>507664</v>
      </c>
      <c r="C2610" t="s">
        <v>29</v>
      </c>
      <c r="D2610" t="s">
        <v>68</v>
      </c>
      <c r="E2610">
        <v>26</v>
      </c>
      <c r="F2610" s="11" t="s">
        <v>263</v>
      </c>
      <c r="G2610" s="7" t="s">
        <v>165</v>
      </c>
      <c r="H2610" t="s">
        <v>153</v>
      </c>
      <c r="I2610" t="s">
        <v>153</v>
      </c>
      <c r="J2610" t="s">
        <v>11</v>
      </c>
      <c r="K2610" s="7" t="s">
        <v>149</v>
      </c>
      <c r="L2610">
        <v>4.2110000000000003</v>
      </c>
      <c r="M2610" s="12">
        <v>4</v>
      </c>
    </row>
    <row r="2611" spans="1:13" x14ac:dyDescent="0.25">
      <c r="A2611">
        <v>524680</v>
      </c>
      <c r="B2611">
        <v>507007</v>
      </c>
      <c r="C2611" t="s">
        <v>29</v>
      </c>
      <c r="D2611" t="s">
        <v>135</v>
      </c>
      <c r="E2611">
        <v>32</v>
      </c>
      <c r="F2611" s="11" t="s">
        <v>264</v>
      </c>
      <c r="G2611" s="7" t="s">
        <v>165</v>
      </c>
      <c r="H2611" t="s">
        <v>153</v>
      </c>
      <c r="I2611" t="s">
        <v>153</v>
      </c>
      <c r="J2611" t="s">
        <v>18</v>
      </c>
      <c r="K2611" s="7" t="s">
        <v>149</v>
      </c>
      <c r="L2611">
        <v>4.2110000000000003</v>
      </c>
      <c r="M2611" s="12">
        <v>4</v>
      </c>
    </row>
    <row r="2612" spans="1:13" x14ac:dyDescent="0.25">
      <c r="A2612">
        <v>526075</v>
      </c>
      <c r="B2612">
        <v>431304</v>
      </c>
      <c r="C2612" t="s">
        <v>50</v>
      </c>
      <c r="D2612" t="s">
        <v>87</v>
      </c>
      <c r="E2612">
        <v>23</v>
      </c>
      <c r="F2612" s="11">
        <v>116352140</v>
      </c>
      <c r="G2612" s="7" t="s">
        <v>170</v>
      </c>
      <c r="H2612" t="s">
        <v>153</v>
      </c>
      <c r="I2612" t="s">
        <v>153</v>
      </c>
      <c r="J2612" t="s">
        <v>18</v>
      </c>
      <c r="K2612" s="7" t="s">
        <v>148</v>
      </c>
      <c r="L2612">
        <v>2.76</v>
      </c>
      <c r="M2612" s="12">
        <v>101</v>
      </c>
    </row>
    <row r="2613" spans="1:13" x14ac:dyDescent="0.25">
      <c r="A2613">
        <v>526326</v>
      </c>
      <c r="B2613">
        <v>511708</v>
      </c>
      <c r="C2613" t="s">
        <v>29</v>
      </c>
      <c r="D2613" t="s">
        <v>13</v>
      </c>
      <c r="E2613">
        <v>77</v>
      </c>
      <c r="F2613" s="11" t="s">
        <v>265</v>
      </c>
      <c r="G2613" s="7" t="s">
        <v>165</v>
      </c>
      <c r="H2613" t="s">
        <v>153</v>
      </c>
      <c r="I2613" t="s">
        <v>294</v>
      </c>
      <c r="J2613" t="s">
        <v>18</v>
      </c>
      <c r="K2613" s="7" t="s">
        <v>149</v>
      </c>
      <c r="L2613">
        <v>4.2110000000000003</v>
      </c>
      <c r="M2613" t="s">
        <v>294</v>
      </c>
    </row>
    <row r="2614" spans="1:13" x14ac:dyDescent="0.25">
      <c r="A2614">
        <v>526464</v>
      </c>
      <c r="B2614">
        <v>431514</v>
      </c>
      <c r="C2614" t="s">
        <v>50</v>
      </c>
      <c r="D2614" t="s">
        <v>86</v>
      </c>
      <c r="E2614">
        <v>8</v>
      </c>
      <c r="F2614" s="11" t="s">
        <v>266</v>
      </c>
      <c r="G2614" s="7" t="s">
        <v>165</v>
      </c>
      <c r="H2614" t="s">
        <v>153</v>
      </c>
      <c r="I2614" t="s">
        <v>153</v>
      </c>
      <c r="J2614" t="s">
        <v>18</v>
      </c>
      <c r="K2614" s="7" t="s">
        <v>149</v>
      </c>
      <c r="L2614">
        <v>4.2110000000000003</v>
      </c>
      <c r="M2614" s="12">
        <v>30.66</v>
      </c>
    </row>
    <row r="2615" spans="1:13" x14ac:dyDescent="0.25">
      <c r="A2615">
        <v>526520</v>
      </c>
      <c r="B2615">
        <v>431487</v>
      </c>
      <c r="C2615" t="s">
        <v>50</v>
      </c>
      <c r="D2615" t="s">
        <v>88</v>
      </c>
      <c r="E2615" t="s">
        <v>112</v>
      </c>
      <c r="F2615" s="11" t="s">
        <v>267</v>
      </c>
      <c r="G2615" s="7" t="s">
        <v>165</v>
      </c>
      <c r="H2615" t="s">
        <v>153</v>
      </c>
      <c r="I2615" t="s">
        <v>153</v>
      </c>
      <c r="J2615" t="s">
        <v>18</v>
      </c>
      <c r="K2615" s="7" t="s">
        <v>149</v>
      </c>
      <c r="L2615">
        <v>4.2110000000000003</v>
      </c>
      <c r="M2615" s="12">
        <v>30.66</v>
      </c>
    </row>
    <row r="2616" spans="1:13" x14ac:dyDescent="0.25">
      <c r="A2616">
        <v>526523</v>
      </c>
      <c r="B2616">
        <v>431516</v>
      </c>
      <c r="C2616" t="s">
        <v>50</v>
      </c>
      <c r="D2616" t="s">
        <v>114</v>
      </c>
      <c r="E2616" t="s">
        <v>115</v>
      </c>
      <c r="F2616" s="11" t="s">
        <v>268</v>
      </c>
      <c r="G2616" s="7" t="s">
        <v>165</v>
      </c>
      <c r="H2616" t="s">
        <v>153</v>
      </c>
      <c r="I2616" t="s">
        <v>153</v>
      </c>
      <c r="J2616" t="s">
        <v>18</v>
      </c>
      <c r="K2616" s="7" t="s">
        <v>149</v>
      </c>
      <c r="L2616">
        <v>4.2110000000000003</v>
      </c>
      <c r="M2616" s="12">
        <v>30.66</v>
      </c>
    </row>
    <row r="2617" spans="1:13" x14ac:dyDescent="0.25">
      <c r="A2617">
        <v>526536</v>
      </c>
      <c r="B2617">
        <v>431517</v>
      </c>
      <c r="C2617" t="s">
        <v>50</v>
      </c>
      <c r="D2617" t="s">
        <v>114</v>
      </c>
      <c r="E2617">
        <v>5</v>
      </c>
      <c r="F2617" s="11" t="s">
        <v>269</v>
      </c>
      <c r="G2617" s="7" t="s">
        <v>165</v>
      </c>
      <c r="H2617" t="s">
        <v>153</v>
      </c>
      <c r="I2617" t="s">
        <v>153</v>
      </c>
      <c r="J2617" t="s">
        <v>18</v>
      </c>
      <c r="K2617" s="7" t="s">
        <v>149</v>
      </c>
      <c r="L2617">
        <v>4.2110000000000003</v>
      </c>
      <c r="M2617" s="12">
        <v>30.66</v>
      </c>
    </row>
    <row r="2618" spans="1:13" x14ac:dyDescent="0.25">
      <c r="A2618">
        <v>526537</v>
      </c>
      <c r="B2618">
        <v>431517</v>
      </c>
      <c r="C2618" t="s">
        <v>50</v>
      </c>
      <c r="D2618" t="s">
        <v>114</v>
      </c>
      <c r="E2618">
        <v>5</v>
      </c>
      <c r="F2618" s="11">
        <v>20561105</v>
      </c>
      <c r="G2618" s="7" t="s">
        <v>165</v>
      </c>
      <c r="H2618" t="s">
        <v>153</v>
      </c>
      <c r="I2618" t="s">
        <v>153</v>
      </c>
      <c r="J2618" t="s">
        <v>18</v>
      </c>
      <c r="K2618" s="7" t="s">
        <v>149</v>
      </c>
      <c r="L2618">
        <v>4.2110000000000003</v>
      </c>
      <c r="M2618" s="12">
        <v>330.10599999999999</v>
      </c>
    </row>
    <row r="2619" spans="1:13" x14ac:dyDescent="0.25">
      <c r="A2619">
        <v>526538</v>
      </c>
      <c r="B2619">
        <v>431517</v>
      </c>
      <c r="C2619" t="s">
        <v>50</v>
      </c>
      <c r="D2619" t="s">
        <v>114</v>
      </c>
      <c r="E2619">
        <v>5</v>
      </c>
      <c r="F2619" s="11">
        <v>747870904583268</v>
      </c>
      <c r="G2619" s="7" t="s">
        <v>165</v>
      </c>
      <c r="H2619" t="s">
        <v>153</v>
      </c>
      <c r="I2619" t="s">
        <v>153</v>
      </c>
      <c r="J2619" t="s">
        <v>18</v>
      </c>
      <c r="K2619" s="7" t="s">
        <v>149</v>
      </c>
      <c r="L2619">
        <v>4.2110000000000003</v>
      </c>
      <c r="M2619" s="12">
        <v>0</v>
      </c>
    </row>
    <row r="2620" spans="1:13" x14ac:dyDescent="0.25">
      <c r="A2620">
        <v>526539</v>
      </c>
      <c r="B2620">
        <v>431517</v>
      </c>
      <c r="C2620" t="s">
        <v>50</v>
      </c>
      <c r="D2620" t="s">
        <v>114</v>
      </c>
      <c r="E2620">
        <v>5</v>
      </c>
      <c r="F2620" s="11" t="s">
        <v>270</v>
      </c>
      <c r="G2620" s="7" t="s">
        <v>165</v>
      </c>
      <c r="H2620" t="s">
        <v>153</v>
      </c>
      <c r="I2620" t="s">
        <v>153</v>
      </c>
      <c r="J2620" t="s">
        <v>18</v>
      </c>
      <c r="K2620" s="7" t="s">
        <v>149</v>
      </c>
      <c r="L2620">
        <v>4.2110000000000003</v>
      </c>
      <c r="M2620" s="12">
        <v>-3809.1088</v>
      </c>
    </row>
    <row r="2621" spans="1:13" x14ac:dyDescent="0.25">
      <c r="A2621">
        <v>526540</v>
      </c>
      <c r="B2621">
        <v>431517</v>
      </c>
      <c r="C2621" t="s">
        <v>50</v>
      </c>
      <c r="D2621" t="s">
        <v>114</v>
      </c>
      <c r="E2621">
        <v>5</v>
      </c>
      <c r="F2621" s="11">
        <v>718361202930925</v>
      </c>
      <c r="G2621" s="7" t="s">
        <v>165</v>
      </c>
      <c r="H2621" t="s">
        <v>153</v>
      </c>
      <c r="I2621" t="s">
        <v>153</v>
      </c>
      <c r="J2621" t="s">
        <v>18</v>
      </c>
      <c r="K2621" s="7" t="s">
        <v>149</v>
      </c>
      <c r="L2621">
        <v>4.2110000000000003</v>
      </c>
      <c r="M2621" s="12">
        <v>-1368.55</v>
      </c>
    </row>
    <row r="2622" spans="1:13" x14ac:dyDescent="0.25">
      <c r="A2622">
        <v>526764</v>
      </c>
      <c r="B2622">
        <v>515454</v>
      </c>
      <c r="C2622" t="s">
        <v>29</v>
      </c>
      <c r="D2622" t="s">
        <v>42</v>
      </c>
      <c r="E2622">
        <v>8</v>
      </c>
      <c r="F2622" s="11" t="s">
        <v>271</v>
      </c>
      <c r="G2622" s="7" t="s">
        <v>165</v>
      </c>
      <c r="H2622" t="s">
        <v>153</v>
      </c>
      <c r="I2622" t="s">
        <v>153</v>
      </c>
      <c r="J2622" t="s">
        <v>18</v>
      </c>
      <c r="K2622" s="7" t="s">
        <v>149</v>
      </c>
      <c r="L2622">
        <v>4.2110000000000003</v>
      </c>
      <c r="M2622" s="12">
        <v>26</v>
      </c>
    </row>
    <row r="2623" spans="1:13" x14ac:dyDescent="0.25">
      <c r="A2623">
        <v>526766</v>
      </c>
      <c r="B2623">
        <v>515454</v>
      </c>
      <c r="C2623" t="s">
        <v>29</v>
      </c>
      <c r="D2623" t="s">
        <v>42</v>
      </c>
      <c r="E2623">
        <v>8</v>
      </c>
      <c r="F2623" s="11" t="s">
        <v>272</v>
      </c>
      <c r="G2623" s="7" t="s">
        <v>165</v>
      </c>
      <c r="H2623" t="s">
        <v>153</v>
      </c>
      <c r="I2623" t="s">
        <v>153</v>
      </c>
      <c r="J2623" t="s">
        <v>18</v>
      </c>
      <c r="K2623" s="7" t="s">
        <v>149</v>
      </c>
      <c r="L2623">
        <v>4.2110000000000003</v>
      </c>
      <c r="M2623" s="12">
        <v>5</v>
      </c>
    </row>
    <row r="2624" spans="1:13" x14ac:dyDescent="0.25">
      <c r="A2624">
        <v>526821</v>
      </c>
      <c r="B2624">
        <v>431544</v>
      </c>
      <c r="C2624" t="s">
        <v>50</v>
      </c>
      <c r="D2624" t="s">
        <v>89</v>
      </c>
      <c r="E2624">
        <v>22</v>
      </c>
      <c r="F2624" s="11">
        <v>364893</v>
      </c>
      <c r="G2624" s="7" t="s">
        <v>165</v>
      </c>
      <c r="H2624" t="s">
        <v>153</v>
      </c>
      <c r="I2624" t="s">
        <v>153</v>
      </c>
      <c r="J2624" t="s">
        <v>18</v>
      </c>
      <c r="K2624" s="7" t="s">
        <v>149</v>
      </c>
      <c r="L2624">
        <v>4.2110000000000003</v>
      </c>
      <c r="M2624" s="12">
        <v>172.71799999999999</v>
      </c>
    </row>
    <row r="2625" spans="1:13" x14ac:dyDescent="0.25">
      <c r="A2625">
        <v>526824</v>
      </c>
      <c r="B2625">
        <v>431544</v>
      </c>
      <c r="C2625" t="s">
        <v>50</v>
      </c>
      <c r="D2625" t="s">
        <v>89</v>
      </c>
      <c r="E2625">
        <v>22</v>
      </c>
      <c r="F2625" s="11">
        <v>7753880</v>
      </c>
      <c r="G2625" s="7" t="s">
        <v>165</v>
      </c>
      <c r="H2625" t="s">
        <v>153</v>
      </c>
      <c r="I2625" t="s">
        <v>153</v>
      </c>
      <c r="J2625" t="s">
        <v>18</v>
      </c>
      <c r="K2625" s="7" t="s">
        <v>149</v>
      </c>
      <c r="L2625">
        <v>4.2110000000000003</v>
      </c>
      <c r="M2625" s="12">
        <v>0</v>
      </c>
    </row>
    <row r="2626" spans="1:13" x14ac:dyDescent="0.25">
      <c r="A2626">
        <v>526912</v>
      </c>
      <c r="B2626">
        <v>431431</v>
      </c>
      <c r="C2626" t="s">
        <v>50</v>
      </c>
      <c r="D2626" t="s">
        <v>102</v>
      </c>
      <c r="E2626">
        <v>47</v>
      </c>
      <c r="F2626" s="11">
        <v>711270104215450</v>
      </c>
      <c r="G2626" s="7" t="s">
        <v>165</v>
      </c>
      <c r="H2626" t="s">
        <v>153</v>
      </c>
      <c r="I2626" t="s">
        <v>153</v>
      </c>
      <c r="J2626" t="s">
        <v>18</v>
      </c>
      <c r="K2626" s="7" t="s">
        <v>149</v>
      </c>
      <c r="L2626">
        <v>4.2110000000000003</v>
      </c>
      <c r="M2626" s="12">
        <v>285.13799999999998</v>
      </c>
    </row>
    <row r="2627" spans="1:13" x14ac:dyDescent="0.25">
      <c r="A2627">
        <v>526912</v>
      </c>
      <c r="B2627">
        <v>431431</v>
      </c>
      <c r="C2627" t="s">
        <v>50</v>
      </c>
      <c r="D2627" t="s">
        <v>102</v>
      </c>
      <c r="E2627">
        <v>47</v>
      </c>
      <c r="F2627" s="11">
        <v>112091</v>
      </c>
      <c r="G2627" s="7" t="s">
        <v>165</v>
      </c>
      <c r="H2627" t="s">
        <v>153</v>
      </c>
      <c r="I2627" t="s">
        <v>153</v>
      </c>
      <c r="J2627" t="s">
        <v>18</v>
      </c>
      <c r="K2627" s="7" t="s">
        <v>149</v>
      </c>
      <c r="L2627">
        <v>4.2110000000000003</v>
      </c>
      <c r="M2627" s="12">
        <v>14.308</v>
      </c>
    </row>
    <row r="2628" spans="1:13" x14ac:dyDescent="0.25">
      <c r="A2628">
        <v>526923</v>
      </c>
      <c r="B2628">
        <v>431431</v>
      </c>
      <c r="C2628" t="s">
        <v>50</v>
      </c>
      <c r="D2628" t="s">
        <v>102</v>
      </c>
      <c r="E2628">
        <v>47</v>
      </c>
      <c r="F2628" s="11">
        <v>61835357</v>
      </c>
      <c r="G2628" s="7" t="s">
        <v>165</v>
      </c>
      <c r="H2628" t="s">
        <v>153</v>
      </c>
      <c r="I2628" t="s">
        <v>153</v>
      </c>
      <c r="J2628" t="s">
        <v>18</v>
      </c>
      <c r="K2628" s="7" t="s">
        <v>149</v>
      </c>
      <c r="L2628">
        <v>4.2110000000000003</v>
      </c>
      <c r="M2628" s="12">
        <v>255.5</v>
      </c>
    </row>
    <row r="2629" spans="1:13" x14ac:dyDescent="0.25">
      <c r="A2629">
        <v>526924</v>
      </c>
      <c r="B2629">
        <v>431431</v>
      </c>
      <c r="C2629" t="s">
        <v>50</v>
      </c>
      <c r="D2629" t="s">
        <v>102</v>
      </c>
      <c r="E2629">
        <v>47</v>
      </c>
      <c r="F2629" s="11">
        <v>63057452</v>
      </c>
      <c r="G2629" s="7" t="s">
        <v>165</v>
      </c>
      <c r="H2629" t="s">
        <v>153</v>
      </c>
      <c r="I2629" t="s">
        <v>153</v>
      </c>
      <c r="J2629" t="s">
        <v>18</v>
      </c>
      <c r="K2629" s="7" t="s">
        <v>149</v>
      </c>
      <c r="L2629">
        <v>4.2110000000000003</v>
      </c>
      <c r="M2629" s="12">
        <v>0</v>
      </c>
    </row>
    <row r="2630" spans="1:13" x14ac:dyDescent="0.25">
      <c r="A2630">
        <v>527392</v>
      </c>
      <c r="B2630">
        <v>527149</v>
      </c>
      <c r="C2630" t="s">
        <v>29</v>
      </c>
      <c r="D2630" t="s">
        <v>32</v>
      </c>
      <c r="E2630">
        <v>13</v>
      </c>
      <c r="F2630" s="11">
        <v>473489</v>
      </c>
      <c r="G2630" s="7" t="s">
        <v>165</v>
      </c>
      <c r="H2630" t="s">
        <v>153</v>
      </c>
      <c r="I2630" t="s">
        <v>153</v>
      </c>
      <c r="J2630" t="s">
        <v>11</v>
      </c>
      <c r="K2630" s="7" t="s">
        <v>148</v>
      </c>
      <c r="L2630">
        <v>1.9870000000000001</v>
      </c>
      <c r="M2630" s="12">
        <v>100</v>
      </c>
    </row>
    <row r="2631" spans="1:13" x14ac:dyDescent="0.25">
      <c r="A2631">
        <v>527398</v>
      </c>
      <c r="B2631">
        <v>527149</v>
      </c>
      <c r="C2631" t="s">
        <v>29</v>
      </c>
      <c r="D2631" t="s">
        <v>32</v>
      </c>
      <c r="E2631">
        <v>13</v>
      </c>
      <c r="F2631" s="11">
        <v>57315081</v>
      </c>
      <c r="G2631" s="7" t="s">
        <v>165</v>
      </c>
      <c r="H2631" t="s">
        <v>153</v>
      </c>
      <c r="I2631" t="s">
        <v>153</v>
      </c>
      <c r="J2631" t="s">
        <v>11</v>
      </c>
      <c r="K2631" s="7" t="s">
        <v>148</v>
      </c>
      <c r="L2631">
        <v>1.9870000000000001</v>
      </c>
      <c r="M2631" s="12">
        <v>286</v>
      </c>
    </row>
    <row r="2632" spans="1:13" x14ac:dyDescent="0.25">
      <c r="A2632">
        <v>527400</v>
      </c>
      <c r="B2632">
        <v>527149</v>
      </c>
      <c r="C2632" t="s">
        <v>29</v>
      </c>
      <c r="D2632" t="s">
        <v>32</v>
      </c>
      <c r="E2632">
        <v>13</v>
      </c>
      <c r="F2632" s="11">
        <v>329228</v>
      </c>
      <c r="G2632" s="7" t="s">
        <v>165</v>
      </c>
      <c r="H2632" t="s">
        <v>153</v>
      </c>
      <c r="I2632" t="s">
        <v>153</v>
      </c>
      <c r="J2632" t="s">
        <v>11</v>
      </c>
      <c r="K2632" s="7" t="s">
        <v>148</v>
      </c>
      <c r="L2632">
        <v>1.9870000000000001</v>
      </c>
      <c r="M2632" s="12">
        <v>410</v>
      </c>
    </row>
    <row r="2633" spans="1:13" x14ac:dyDescent="0.25">
      <c r="A2633">
        <v>527405</v>
      </c>
      <c r="B2633">
        <v>527149</v>
      </c>
      <c r="C2633" t="s">
        <v>29</v>
      </c>
      <c r="D2633" t="s">
        <v>32</v>
      </c>
      <c r="E2633">
        <v>13</v>
      </c>
      <c r="F2633" s="11">
        <v>538897</v>
      </c>
      <c r="G2633" s="7" t="s">
        <v>165</v>
      </c>
      <c r="H2633" t="s">
        <v>153</v>
      </c>
      <c r="I2633" t="s">
        <v>153</v>
      </c>
      <c r="J2633" t="s">
        <v>11</v>
      </c>
      <c r="K2633" s="7" t="s">
        <v>148</v>
      </c>
      <c r="L2633">
        <v>1.9870000000000001</v>
      </c>
      <c r="M2633" s="12">
        <v>39</v>
      </c>
    </row>
    <row r="2634" spans="1:13" x14ac:dyDescent="0.25">
      <c r="A2634">
        <v>527411</v>
      </c>
      <c r="B2634">
        <v>527149</v>
      </c>
      <c r="C2634" t="s">
        <v>29</v>
      </c>
      <c r="D2634" t="s">
        <v>32</v>
      </c>
      <c r="E2634">
        <v>13</v>
      </c>
      <c r="F2634" s="11">
        <v>125486</v>
      </c>
      <c r="G2634" s="7" t="s">
        <v>165</v>
      </c>
      <c r="H2634" t="s">
        <v>153</v>
      </c>
      <c r="I2634" t="s">
        <v>153</v>
      </c>
      <c r="J2634" t="s">
        <v>11</v>
      </c>
      <c r="K2634" s="7" t="s">
        <v>148</v>
      </c>
      <c r="L2634">
        <v>1.9870000000000001</v>
      </c>
      <c r="M2634" s="12">
        <v>300</v>
      </c>
    </row>
    <row r="2635" spans="1:13" x14ac:dyDescent="0.25">
      <c r="A2635">
        <v>527423</v>
      </c>
      <c r="B2635">
        <v>527149</v>
      </c>
      <c r="C2635" t="s">
        <v>29</v>
      </c>
      <c r="D2635" t="s">
        <v>32</v>
      </c>
      <c r="E2635">
        <v>13</v>
      </c>
      <c r="F2635" s="11">
        <v>124262</v>
      </c>
      <c r="G2635" s="7" t="s">
        <v>165</v>
      </c>
      <c r="H2635" t="s">
        <v>153</v>
      </c>
      <c r="I2635" t="s">
        <v>153</v>
      </c>
      <c r="J2635" t="s">
        <v>11</v>
      </c>
      <c r="K2635" s="7" t="s">
        <v>148</v>
      </c>
      <c r="L2635">
        <v>1.9870000000000001</v>
      </c>
      <c r="M2635" s="12">
        <v>362</v>
      </c>
    </row>
    <row r="2636" spans="1:13" x14ac:dyDescent="0.25">
      <c r="A2636">
        <v>527429</v>
      </c>
      <c r="B2636">
        <v>527149</v>
      </c>
      <c r="C2636" t="s">
        <v>29</v>
      </c>
      <c r="D2636" t="s">
        <v>32</v>
      </c>
      <c r="E2636">
        <v>13</v>
      </c>
      <c r="F2636" s="11">
        <v>43245</v>
      </c>
      <c r="G2636" s="7" t="s">
        <v>165</v>
      </c>
      <c r="H2636" t="s">
        <v>153</v>
      </c>
      <c r="I2636" t="s">
        <v>153</v>
      </c>
      <c r="J2636" t="s">
        <v>11</v>
      </c>
      <c r="K2636" s="7" t="s">
        <v>148</v>
      </c>
      <c r="L2636">
        <v>1.9870000000000001</v>
      </c>
      <c r="M2636" s="12">
        <v>275</v>
      </c>
    </row>
    <row r="2637" spans="1:13" x14ac:dyDescent="0.25">
      <c r="A2637">
        <v>527446</v>
      </c>
      <c r="B2637">
        <v>527150</v>
      </c>
      <c r="C2637" t="s">
        <v>29</v>
      </c>
      <c r="D2637" t="s">
        <v>32</v>
      </c>
      <c r="E2637">
        <v>22</v>
      </c>
      <c r="F2637" s="11">
        <v>180220</v>
      </c>
      <c r="G2637" s="7" t="s">
        <v>165</v>
      </c>
      <c r="H2637" t="s">
        <v>153</v>
      </c>
      <c r="I2637" t="s">
        <v>153</v>
      </c>
      <c r="J2637" t="s">
        <v>18</v>
      </c>
      <c r="K2637" s="7" t="s">
        <v>148</v>
      </c>
      <c r="L2637">
        <v>2.76</v>
      </c>
      <c r="M2637" s="12">
        <v>0</v>
      </c>
    </row>
    <row r="2638" spans="1:13" x14ac:dyDescent="0.25">
      <c r="A2638">
        <v>527453</v>
      </c>
      <c r="B2638">
        <v>527150</v>
      </c>
      <c r="C2638" t="s">
        <v>29</v>
      </c>
      <c r="D2638" t="s">
        <v>32</v>
      </c>
      <c r="E2638">
        <v>22</v>
      </c>
      <c r="F2638" s="11">
        <v>57333694</v>
      </c>
      <c r="G2638" s="7" t="s">
        <v>165</v>
      </c>
      <c r="H2638" t="s">
        <v>153</v>
      </c>
      <c r="I2638" t="s">
        <v>153</v>
      </c>
      <c r="J2638" t="s">
        <v>18</v>
      </c>
      <c r="K2638" s="7" t="s">
        <v>148</v>
      </c>
      <c r="L2638">
        <v>2.76</v>
      </c>
      <c r="M2638" s="12">
        <v>516</v>
      </c>
    </row>
    <row r="2639" spans="1:13" x14ac:dyDescent="0.25">
      <c r="A2639">
        <v>531227</v>
      </c>
      <c r="B2639">
        <v>527150</v>
      </c>
      <c r="C2639" t="s">
        <v>29</v>
      </c>
      <c r="D2639" t="s">
        <v>32</v>
      </c>
      <c r="E2639">
        <v>22</v>
      </c>
      <c r="F2639" s="11">
        <v>188757</v>
      </c>
      <c r="G2639" s="7" t="s">
        <v>165</v>
      </c>
      <c r="H2639" t="s">
        <v>153</v>
      </c>
      <c r="I2639" t="s">
        <v>153</v>
      </c>
      <c r="J2639" t="s">
        <v>18</v>
      </c>
      <c r="K2639" s="7" t="s">
        <v>148</v>
      </c>
      <c r="L2639">
        <v>2.76</v>
      </c>
      <c r="M2639" s="12">
        <v>439</v>
      </c>
    </row>
    <row r="2640" spans="1:13" x14ac:dyDescent="0.25">
      <c r="A2640">
        <v>531231</v>
      </c>
      <c r="B2640">
        <v>527150</v>
      </c>
      <c r="C2640" t="s">
        <v>29</v>
      </c>
      <c r="D2640" t="s">
        <v>32</v>
      </c>
      <c r="E2640">
        <v>22</v>
      </c>
      <c r="F2640" s="11">
        <v>101937</v>
      </c>
      <c r="G2640" s="7" t="s">
        <v>165</v>
      </c>
      <c r="H2640" t="s">
        <v>153</v>
      </c>
      <c r="I2640" t="s">
        <v>153</v>
      </c>
      <c r="J2640" t="s">
        <v>18</v>
      </c>
      <c r="K2640" s="7" t="s">
        <v>148</v>
      </c>
      <c r="L2640">
        <v>2.76</v>
      </c>
      <c r="M2640" s="12">
        <v>68</v>
      </c>
    </row>
    <row r="2641" spans="1:13" x14ac:dyDescent="0.25">
      <c r="A2641">
        <v>531235</v>
      </c>
      <c r="B2641">
        <v>527150</v>
      </c>
      <c r="C2641" t="s">
        <v>29</v>
      </c>
      <c r="D2641" t="s">
        <v>32</v>
      </c>
      <c r="E2641">
        <v>22</v>
      </c>
      <c r="F2641" s="11">
        <v>150020</v>
      </c>
      <c r="G2641" s="7" t="s">
        <v>165</v>
      </c>
      <c r="H2641" t="s">
        <v>153</v>
      </c>
      <c r="I2641" t="s">
        <v>153</v>
      </c>
      <c r="J2641" t="s">
        <v>18</v>
      </c>
      <c r="K2641" s="7" t="s">
        <v>148</v>
      </c>
      <c r="L2641">
        <v>2.76</v>
      </c>
      <c r="M2641" s="12">
        <v>60</v>
      </c>
    </row>
    <row r="2642" spans="1:13" x14ac:dyDescent="0.25">
      <c r="A2642">
        <v>531240</v>
      </c>
      <c r="B2642">
        <v>527150</v>
      </c>
      <c r="C2642" t="s">
        <v>29</v>
      </c>
      <c r="D2642" t="s">
        <v>32</v>
      </c>
      <c r="E2642">
        <v>22</v>
      </c>
      <c r="F2642" s="11">
        <v>180339</v>
      </c>
      <c r="G2642" s="7" t="s">
        <v>165</v>
      </c>
      <c r="H2642" t="s">
        <v>153</v>
      </c>
      <c r="I2642" t="s">
        <v>153</v>
      </c>
      <c r="J2642" t="s">
        <v>18</v>
      </c>
      <c r="K2642" s="7" t="s">
        <v>148</v>
      </c>
      <c r="L2642">
        <v>2.76</v>
      </c>
      <c r="M2642" s="12">
        <v>60</v>
      </c>
    </row>
    <row r="2643" spans="1:13" x14ac:dyDescent="0.25">
      <c r="A2643">
        <v>531244</v>
      </c>
      <c r="B2643">
        <v>527150</v>
      </c>
      <c r="C2643" t="s">
        <v>29</v>
      </c>
      <c r="D2643" t="s">
        <v>32</v>
      </c>
      <c r="E2643">
        <v>22</v>
      </c>
      <c r="F2643" s="11">
        <v>35363</v>
      </c>
      <c r="G2643" s="7" t="s">
        <v>165</v>
      </c>
      <c r="H2643" t="s">
        <v>153</v>
      </c>
      <c r="I2643" t="s">
        <v>153</v>
      </c>
      <c r="J2643" t="s">
        <v>18</v>
      </c>
      <c r="K2643" s="7" t="s">
        <v>148</v>
      </c>
      <c r="L2643">
        <v>2.76</v>
      </c>
      <c r="M2643" s="12">
        <v>75</v>
      </c>
    </row>
    <row r="2644" spans="1:13" x14ac:dyDescent="0.25">
      <c r="A2644">
        <v>531246</v>
      </c>
      <c r="B2644">
        <v>527150</v>
      </c>
      <c r="C2644" t="s">
        <v>29</v>
      </c>
      <c r="D2644" t="s">
        <v>32</v>
      </c>
      <c r="E2644">
        <v>22</v>
      </c>
      <c r="F2644" s="11">
        <v>180085</v>
      </c>
      <c r="G2644" s="7" t="s">
        <v>165</v>
      </c>
      <c r="H2644" t="s">
        <v>153</v>
      </c>
      <c r="I2644" t="s">
        <v>153</v>
      </c>
      <c r="J2644" t="s">
        <v>18</v>
      </c>
      <c r="K2644" s="7" t="s">
        <v>148</v>
      </c>
      <c r="L2644">
        <v>2.76</v>
      </c>
      <c r="M2644" s="12">
        <v>260</v>
      </c>
    </row>
    <row r="2645" spans="1:13" x14ac:dyDescent="0.25">
      <c r="A2645">
        <v>532652</v>
      </c>
      <c r="B2645">
        <v>588205</v>
      </c>
      <c r="C2645" t="s">
        <v>29</v>
      </c>
      <c r="D2645" t="s">
        <v>42</v>
      </c>
      <c r="E2645">
        <v>5</v>
      </c>
      <c r="F2645" s="11" t="s">
        <v>273</v>
      </c>
      <c r="G2645" s="7" t="s">
        <v>165</v>
      </c>
      <c r="H2645" t="s">
        <v>153</v>
      </c>
      <c r="I2645" t="s">
        <v>153</v>
      </c>
      <c r="J2645" t="s">
        <v>11</v>
      </c>
      <c r="K2645" s="7" t="s">
        <v>149</v>
      </c>
      <c r="L2645">
        <v>4.2110000000000003</v>
      </c>
      <c r="M2645" s="12">
        <v>5</v>
      </c>
    </row>
    <row r="2646" spans="1:13" x14ac:dyDescent="0.25">
      <c r="A2646">
        <v>532657</v>
      </c>
      <c r="B2646">
        <v>588205</v>
      </c>
      <c r="C2646" t="s">
        <v>29</v>
      </c>
      <c r="D2646" t="s">
        <v>42</v>
      </c>
      <c r="E2646">
        <v>5</v>
      </c>
      <c r="F2646" s="11" t="s">
        <v>274</v>
      </c>
      <c r="G2646" s="7" t="s">
        <v>165</v>
      </c>
      <c r="H2646" t="s">
        <v>153</v>
      </c>
      <c r="I2646" t="s">
        <v>153</v>
      </c>
      <c r="J2646" t="s">
        <v>11</v>
      </c>
      <c r="K2646" s="7" t="s">
        <v>149</v>
      </c>
      <c r="L2646">
        <v>4.2110000000000003</v>
      </c>
      <c r="M2646" s="12">
        <v>26</v>
      </c>
    </row>
    <row r="2647" spans="1:13" x14ac:dyDescent="0.25">
      <c r="A2647">
        <v>535444</v>
      </c>
      <c r="B2647">
        <v>533799</v>
      </c>
      <c r="C2647" t="s">
        <v>50</v>
      </c>
      <c r="D2647" t="s">
        <v>120</v>
      </c>
      <c r="E2647">
        <v>6</v>
      </c>
      <c r="F2647" s="11">
        <v>13032896</v>
      </c>
      <c r="G2647" s="7" t="s">
        <v>170</v>
      </c>
      <c r="H2647" t="s">
        <v>153</v>
      </c>
      <c r="I2647" t="s">
        <v>153</v>
      </c>
      <c r="J2647" t="s">
        <v>18</v>
      </c>
      <c r="K2647" s="7" t="s">
        <v>148</v>
      </c>
      <c r="L2647">
        <v>2.76</v>
      </c>
      <c r="M2647" s="12">
        <v>110</v>
      </c>
    </row>
    <row r="2648" spans="1:13" x14ac:dyDescent="0.25">
      <c r="A2648">
        <v>535445</v>
      </c>
      <c r="B2648">
        <v>533799</v>
      </c>
      <c r="C2648" t="s">
        <v>50</v>
      </c>
      <c r="D2648" t="s">
        <v>120</v>
      </c>
      <c r="E2648">
        <v>6</v>
      </c>
      <c r="F2648" s="11">
        <v>13032896</v>
      </c>
      <c r="G2648" s="7" t="s">
        <v>170</v>
      </c>
      <c r="H2648" t="s">
        <v>153</v>
      </c>
      <c r="I2648" t="s">
        <v>153</v>
      </c>
      <c r="J2648" t="s">
        <v>18</v>
      </c>
      <c r="K2648" s="7" t="s">
        <v>148</v>
      </c>
      <c r="L2648">
        <v>2.76</v>
      </c>
      <c r="M2648" s="12">
        <v>110</v>
      </c>
    </row>
    <row r="2649" spans="1:13" x14ac:dyDescent="0.25">
      <c r="A2649">
        <v>535446</v>
      </c>
      <c r="B2649">
        <v>533799</v>
      </c>
      <c r="C2649" t="s">
        <v>50</v>
      </c>
      <c r="D2649" t="s">
        <v>120</v>
      </c>
      <c r="E2649">
        <v>6</v>
      </c>
      <c r="F2649" s="11">
        <v>13032896</v>
      </c>
      <c r="G2649" s="7" t="s">
        <v>170</v>
      </c>
      <c r="H2649" t="s">
        <v>153</v>
      </c>
      <c r="I2649" t="s">
        <v>153</v>
      </c>
      <c r="J2649" t="s">
        <v>18</v>
      </c>
      <c r="K2649" s="7" t="s">
        <v>148</v>
      </c>
      <c r="L2649">
        <v>2.76</v>
      </c>
      <c r="M2649" s="12">
        <v>110</v>
      </c>
    </row>
    <row r="2650" spans="1:13" x14ac:dyDescent="0.25">
      <c r="A2650">
        <v>535456</v>
      </c>
      <c r="B2650">
        <v>533799</v>
      </c>
      <c r="C2650" t="s">
        <v>50</v>
      </c>
      <c r="D2650" t="s">
        <v>120</v>
      </c>
      <c r="E2650">
        <v>6</v>
      </c>
      <c r="F2650" s="11">
        <v>22438</v>
      </c>
      <c r="G2650" s="7" t="s">
        <v>170</v>
      </c>
      <c r="H2650" t="s">
        <v>153</v>
      </c>
      <c r="I2650" t="s">
        <v>294</v>
      </c>
      <c r="J2650" t="s">
        <v>18</v>
      </c>
      <c r="K2650" s="7" t="s">
        <v>148</v>
      </c>
      <c r="L2650" t="s">
        <v>294</v>
      </c>
      <c r="M2650" t="s">
        <v>294</v>
      </c>
    </row>
    <row r="2651" spans="1:13" x14ac:dyDescent="0.25">
      <c r="A2651">
        <v>535475</v>
      </c>
      <c r="B2651">
        <v>533799</v>
      </c>
      <c r="C2651" t="s">
        <v>50</v>
      </c>
      <c r="D2651" t="s">
        <v>120</v>
      </c>
      <c r="E2651">
        <v>6</v>
      </c>
      <c r="F2651" s="11">
        <v>300805314</v>
      </c>
      <c r="G2651" s="7" t="s">
        <v>165</v>
      </c>
      <c r="H2651" t="s">
        <v>153</v>
      </c>
      <c r="I2651" t="s">
        <v>294</v>
      </c>
      <c r="J2651" t="s">
        <v>18</v>
      </c>
      <c r="K2651" s="7" t="s">
        <v>148</v>
      </c>
      <c r="L2651" t="s">
        <v>294</v>
      </c>
      <c r="M2651" t="s">
        <v>294</v>
      </c>
    </row>
    <row r="2652" spans="1:13" x14ac:dyDescent="0.25">
      <c r="A2652">
        <v>535480</v>
      </c>
      <c r="B2652">
        <v>533799</v>
      </c>
      <c r="C2652" t="s">
        <v>50</v>
      </c>
      <c r="D2652" t="s">
        <v>120</v>
      </c>
      <c r="E2652">
        <v>6</v>
      </c>
      <c r="F2652" s="11">
        <v>179986</v>
      </c>
      <c r="G2652" s="7" t="s">
        <v>170</v>
      </c>
      <c r="H2652" t="s">
        <v>153</v>
      </c>
      <c r="I2652" t="s">
        <v>153</v>
      </c>
      <c r="J2652" t="s">
        <v>18</v>
      </c>
      <c r="K2652" s="7" t="s">
        <v>148</v>
      </c>
      <c r="L2652">
        <v>2.76</v>
      </c>
      <c r="M2652" s="12">
        <v>1341</v>
      </c>
    </row>
    <row r="2653" spans="1:13" x14ac:dyDescent="0.25">
      <c r="A2653">
        <v>535481</v>
      </c>
      <c r="B2653">
        <v>533799</v>
      </c>
      <c r="C2653" t="s">
        <v>50</v>
      </c>
      <c r="D2653" t="s">
        <v>120</v>
      </c>
      <c r="E2653">
        <v>6</v>
      </c>
      <c r="F2653" s="11">
        <v>179986</v>
      </c>
      <c r="G2653" s="7" t="s">
        <v>170</v>
      </c>
      <c r="H2653" t="s">
        <v>153</v>
      </c>
      <c r="I2653" t="s">
        <v>153</v>
      </c>
      <c r="J2653" t="s">
        <v>18</v>
      </c>
      <c r="K2653" s="7" t="s">
        <v>148</v>
      </c>
      <c r="L2653">
        <v>2.76</v>
      </c>
      <c r="M2653" s="12">
        <v>1341</v>
      </c>
    </row>
    <row r="2654" spans="1:13" x14ac:dyDescent="0.25">
      <c r="A2654">
        <v>535482</v>
      </c>
      <c r="B2654">
        <v>533799</v>
      </c>
      <c r="C2654" t="s">
        <v>50</v>
      </c>
      <c r="D2654" t="s">
        <v>120</v>
      </c>
      <c r="E2654">
        <v>6</v>
      </c>
      <c r="F2654" s="11">
        <v>179986</v>
      </c>
      <c r="G2654" s="7" t="s">
        <v>170</v>
      </c>
      <c r="H2654" t="s">
        <v>153</v>
      </c>
      <c r="I2654" t="s">
        <v>153</v>
      </c>
      <c r="J2654" t="s">
        <v>18</v>
      </c>
      <c r="K2654" s="7" t="s">
        <v>148</v>
      </c>
      <c r="L2654">
        <v>2.76</v>
      </c>
      <c r="M2654" s="12">
        <v>1341</v>
      </c>
    </row>
    <row r="2655" spans="1:13" x14ac:dyDescent="0.25">
      <c r="A2655">
        <v>535483</v>
      </c>
      <c r="B2655">
        <v>533799</v>
      </c>
      <c r="C2655" t="s">
        <v>50</v>
      </c>
      <c r="D2655" t="s">
        <v>120</v>
      </c>
      <c r="E2655">
        <v>6</v>
      </c>
      <c r="F2655" s="11">
        <v>179986</v>
      </c>
      <c r="G2655" s="7" t="s">
        <v>170</v>
      </c>
      <c r="H2655" t="s">
        <v>153</v>
      </c>
      <c r="I2655" t="s">
        <v>153</v>
      </c>
      <c r="J2655" t="s">
        <v>18</v>
      </c>
      <c r="K2655" s="7" t="s">
        <v>148</v>
      </c>
      <c r="L2655">
        <v>2.76</v>
      </c>
      <c r="M2655" s="12">
        <v>1341</v>
      </c>
    </row>
    <row r="2656" spans="1:13" x14ac:dyDescent="0.25">
      <c r="A2656">
        <v>535484</v>
      </c>
      <c r="B2656">
        <v>533799</v>
      </c>
      <c r="C2656" t="s">
        <v>50</v>
      </c>
      <c r="D2656" t="s">
        <v>120</v>
      </c>
      <c r="E2656">
        <v>6</v>
      </c>
      <c r="F2656" s="11">
        <v>179986</v>
      </c>
      <c r="G2656" s="7" t="s">
        <v>170</v>
      </c>
      <c r="H2656" t="s">
        <v>153</v>
      </c>
      <c r="I2656" t="s">
        <v>153</v>
      </c>
      <c r="J2656" t="s">
        <v>18</v>
      </c>
      <c r="K2656" s="7" t="s">
        <v>148</v>
      </c>
      <c r="L2656">
        <v>2.76</v>
      </c>
      <c r="M2656" s="12">
        <v>1341</v>
      </c>
    </row>
    <row r="2657" spans="1:13" x14ac:dyDescent="0.25">
      <c r="A2657">
        <v>535485</v>
      </c>
      <c r="B2657">
        <v>533799</v>
      </c>
      <c r="C2657" t="s">
        <v>50</v>
      </c>
      <c r="D2657" t="s">
        <v>120</v>
      </c>
      <c r="E2657">
        <v>6</v>
      </c>
      <c r="F2657" s="11">
        <v>179986</v>
      </c>
      <c r="G2657" s="7" t="s">
        <v>170</v>
      </c>
      <c r="H2657" t="s">
        <v>153</v>
      </c>
      <c r="I2657" t="s">
        <v>153</v>
      </c>
      <c r="J2657" t="s">
        <v>18</v>
      </c>
      <c r="K2657" s="7" t="s">
        <v>148</v>
      </c>
      <c r="L2657">
        <v>2.76</v>
      </c>
      <c r="M2657" s="12">
        <v>1341</v>
      </c>
    </row>
    <row r="2658" spans="1:13" x14ac:dyDescent="0.25">
      <c r="A2658">
        <v>535492</v>
      </c>
      <c r="B2658">
        <v>533799</v>
      </c>
      <c r="C2658" t="s">
        <v>50</v>
      </c>
      <c r="D2658" t="s">
        <v>120</v>
      </c>
      <c r="E2658">
        <v>6</v>
      </c>
      <c r="F2658" s="11">
        <v>179986</v>
      </c>
      <c r="G2658" s="7" t="s">
        <v>170</v>
      </c>
      <c r="H2658" t="s">
        <v>153</v>
      </c>
      <c r="I2658" t="s">
        <v>153</v>
      </c>
      <c r="J2658" t="s">
        <v>18</v>
      </c>
      <c r="K2658" s="7" t="s">
        <v>148</v>
      </c>
      <c r="L2658">
        <v>2.76</v>
      </c>
      <c r="M2658" s="12">
        <v>1341</v>
      </c>
    </row>
    <row r="2659" spans="1:13" x14ac:dyDescent="0.25">
      <c r="A2659">
        <v>535516</v>
      </c>
      <c r="B2659">
        <v>533799</v>
      </c>
      <c r="C2659" t="s">
        <v>50</v>
      </c>
      <c r="D2659" t="s">
        <v>120</v>
      </c>
      <c r="E2659">
        <v>6</v>
      </c>
      <c r="F2659" s="11">
        <v>300805358</v>
      </c>
      <c r="G2659" s="7" t="s">
        <v>165</v>
      </c>
      <c r="H2659" t="s">
        <v>153</v>
      </c>
      <c r="I2659" t="s">
        <v>153</v>
      </c>
      <c r="J2659" t="s">
        <v>18</v>
      </c>
      <c r="K2659" s="7" t="s">
        <v>148</v>
      </c>
      <c r="L2659">
        <v>2.76</v>
      </c>
      <c r="M2659" s="12">
        <v>20</v>
      </c>
    </row>
    <row r="2660" spans="1:13" x14ac:dyDescent="0.25">
      <c r="A2660">
        <v>535534</v>
      </c>
      <c r="B2660">
        <v>533799</v>
      </c>
      <c r="C2660" t="s">
        <v>50</v>
      </c>
      <c r="D2660" t="s">
        <v>120</v>
      </c>
      <c r="E2660">
        <v>6</v>
      </c>
      <c r="F2660" s="11">
        <v>300805276</v>
      </c>
      <c r="G2660" s="7" t="s">
        <v>165</v>
      </c>
      <c r="H2660" t="s">
        <v>153</v>
      </c>
      <c r="I2660" t="s">
        <v>153</v>
      </c>
      <c r="J2660" t="s">
        <v>18</v>
      </c>
      <c r="K2660" s="7" t="s">
        <v>148</v>
      </c>
      <c r="L2660">
        <v>2.76</v>
      </c>
      <c r="M2660" s="12">
        <v>10</v>
      </c>
    </row>
    <row r="2661" spans="1:13" x14ac:dyDescent="0.25">
      <c r="A2661">
        <v>535575</v>
      </c>
      <c r="B2661">
        <v>533799</v>
      </c>
      <c r="C2661" t="s">
        <v>50</v>
      </c>
      <c r="D2661" t="s">
        <v>120</v>
      </c>
      <c r="E2661">
        <v>6</v>
      </c>
      <c r="F2661" s="11">
        <v>300805249</v>
      </c>
      <c r="G2661" s="7" t="s">
        <v>165</v>
      </c>
      <c r="H2661" t="s">
        <v>153</v>
      </c>
      <c r="I2661" t="s">
        <v>294</v>
      </c>
      <c r="J2661" t="s">
        <v>18</v>
      </c>
      <c r="K2661" s="7" t="s">
        <v>148</v>
      </c>
      <c r="L2661" t="s">
        <v>294</v>
      </c>
      <c r="M2661" t="s">
        <v>294</v>
      </c>
    </row>
    <row r="2662" spans="1:13" x14ac:dyDescent="0.25">
      <c r="A2662">
        <v>535580</v>
      </c>
      <c r="B2662">
        <v>533799</v>
      </c>
      <c r="C2662" t="s">
        <v>50</v>
      </c>
      <c r="D2662" t="s">
        <v>120</v>
      </c>
      <c r="E2662">
        <v>6</v>
      </c>
      <c r="F2662" s="11">
        <v>37981434</v>
      </c>
      <c r="G2662" s="7" t="s">
        <v>165</v>
      </c>
      <c r="H2662" t="s">
        <v>153</v>
      </c>
      <c r="I2662" t="s">
        <v>294</v>
      </c>
      <c r="J2662" t="s">
        <v>18</v>
      </c>
      <c r="K2662" s="7" t="s">
        <v>148</v>
      </c>
      <c r="L2662" t="s">
        <v>294</v>
      </c>
      <c r="M2662" t="s">
        <v>294</v>
      </c>
    </row>
    <row r="2663" spans="1:13" x14ac:dyDescent="0.25">
      <c r="A2663">
        <v>535581</v>
      </c>
      <c r="B2663">
        <v>533799</v>
      </c>
      <c r="C2663" t="s">
        <v>50</v>
      </c>
      <c r="D2663" t="s">
        <v>120</v>
      </c>
      <c r="E2663">
        <v>6</v>
      </c>
      <c r="F2663" s="11">
        <v>111409</v>
      </c>
      <c r="G2663" s="7" t="s">
        <v>165</v>
      </c>
      <c r="H2663" t="s">
        <v>153</v>
      </c>
      <c r="I2663" t="s">
        <v>294</v>
      </c>
      <c r="J2663" t="s">
        <v>18</v>
      </c>
      <c r="K2663" s="7" t="s">
        <v>148</v>
      </c>
      <c r="L2663" t="s">
        <v>294</v>
      </c>
      <c r="M2663" t="s">
        <v>294</v>
      </c>
    </row>
    <row r="2664" spans="1:13" x14ac:dyDescent="0.25">
      <c r="A2664">
        <v>535582</v>
      </c>
      <c r="B2664">
        <v>533799</v>
      </c>
      <c r="C2664" t="s">
        <v>50</v>
      </c>
      <c r="D2664" t="s">
        <v>120</v>
      </c>
      <c r="E2664">
        <v>6</v>
      </c>
      <c r="F2664" s="11">
        <v>244357</v>
      </c>
      <c r="G2664" s="7" t="s">
        <v>165</v>
      </c>
      <c r="H2664" t="s">
        <v>153</v>
      </c>
      <c r="I2664" t="s">
        <v>294</v>
      </c>
      <c r="J2664" t="s">
        <v>18</v>
      </c>
      <c r="K2664" s="7" t="s">
        <v>148</v>
      </c>
      <c r="L2664" t="s">
        <v>294</v>
      </c>
      <c r="M2664" t="s">
        <v>294</v>
      </c>
    </row>
    <row r="2665" spans="1:13" x14ac:dyDescent="0.25">
      <c r="A2665">
        <v>535583</v>
      </c>
      <c r="B2665">
        <v>533799</v>
      </c>
      <c r="C2665" t="s">
        <v>50</v>
      </c>
      <c r="D2665" t="s">
        <v>120</v>
      </c>
      <c r="E2665">
        <v>6</v>
      </c>
      <c r="F2665" s="11">
        <v>5039762</v>
      </c>
      <c r="G2665" s="7" t="s">
        <v>165</v>
      </c>
      <c r="H2665" t="s">
        <v>153</v>
      </c>
      <c r="I2665" t="s">
        <v>294</v>
      </c>
      <c r="J2665" t="s">
        <v>18</v>
      </c>
      <c r="K2665" s="7" t="s">
        <v>148</v>
      </c>
      <c r="L2665" t="s">
        <v>294</v>
      </c>
      <c r="M2665" t="s">
        <v>294</v>
      </c>
    </row>
    <row r="2666" spans="1:13" x14ac:dyDescent="0.25">
      <c r="A2666">
        <v>535584</v>
      </c>
      <c r="B2666">
        <v>533799</v>
      </c>
      <c r="C2666" t="s">
        <v>50</v>
      </c>
      <c r="D2666" t="s">
        <v>120</v>
      </c>
      <c r="E2666">
        <v>6</v>
      </c>
      <c r="F2666" s="11">
        <v>40201636</v>
      </c>
      <c r="G2666" s="7" t="s">
        <v>165</v>
      </c>
      <c r="H2666" t="s">
        <v>153</v>
      </c>
      <c r="I2666" t="s">
        <v>294</v>
      </c>
      <c r="J2666" t="s">
        <v>18</v>
      </c>
      <c r="K2666" s="7" t="s">
        <v>148</v>
      </c>
      <c r="L2666" t="s">
        <v>294</v>
      </c>
      <c r="M2666" t="s">
        <v>294</v>
      </c>
    </row>
    <row r="2667" spans="1:13" x14ac:dyDescent="0.25">
      <c r="A2667">
        <v>535600</v>
      </c>
      <c r="B2667">
        <v>533799</v>
      </c>
      <c r="C2667" t="s">
        <v>50</v>
      </c>
      <c r="D2667" t="s">
        <v>120</v>
      </c>
      <c r="E2667">
        <v>6</v>
      </c>
      <c r="F2667" s="11">
        <v>11007137180771</v>
      </c>
      <c r="G2667" s="7" t="s">
        <v>170</v>
      </c>
      <c r="H2667" t="s">
        <v>153</v>
      </c>
      <c r="I2667" t="s">
        <v>153</v>
      </c>
      <c r="J2667" t="s">
        <v>18</v>
      </c>
      <c r="K2667" s="7" t="s">
        <v>148</v>
      </c>
      <c r="L2667">
        <v>2.76</v>
      </c>
      <c r="M2667" s="12">
        <v>700</v>
      </c>
    </row>
    <row r="2668" spans="1:13" x14ac:dyDescent="0.25">
      <c r="A2668">
        <v>535611</v>
      </c>
      <c r="B2668">
        <v>533799</v>
      </c>
      <c r="C2668" t="s">
        <v>50</v>
      </c>
      <c r="D2668" t="s">
        <v>120</v>
      </c>
      <c r="E2668">
        <v>6</v>
      </c>
      <c r="F2668" s="11">
        <v>11007137180771</v>
      </c>
      <c r="G2668" s="7" t="s">
        <v>170</v>
      </c>
      <c r="H2668" t="s">
        <v>153</v>
      </c>
      <c r="I2668" t="s">
        <v>153</v>
      </c>
      <c r="J2668" t="s">
        <v>18</v>
      </c>
      <c r="K2668" s="7" t="s">
        <v>148</v>
      </c>
      <c r="L2668">
        <v>2.76</v>
      </c>
      <c r="M2668" s="12">
        <v>700</v>
      </c>
    </row>
    <row r="2669" spans="1:13" x14ac:dyDescent="0.25">
      <c r="A2669">
        <v>535612</v>
      </c>
      <c r="B2669">
        <v>533799</v>
      </c>
      <c r="C2669" t="s">
        <v>50</v>
      </c>
      <c r="D2669" t="s">
        <v>120</v>
      </c>
      <c r="E2669">
        <v>6</v>
      </c>
      <c r="F2669" s="11">
        <v>11007137180771</v>
      </c>
      <c r="G2669" s="7" t="s">
        <v>170</v>
      </c>
      <c r="H2669" t="s">
        <v>153</v>
      </c>
      <c r="I2669" t="s">
        <v>153</v>
      </c>
      <c r="J2669" t="s">
        <v>18</v>
      </c>
      <c r="K2669" s="7" t="s">
        <v>148</v>
      </c>
      <c r="L2669">
        <v>2.76</v>
      </c>
      <c r="M2669" s="12">
        <v>700</v>
      </c>
    </row>
    <row r="2670" spans="1:13" x14ac:dyDescent="0.25">
      <c r="A2670">
        <v>535614</v>
      </c>
      <c r="B2670">
        <v>533799</v>
      </c>
      <c r="C2670" t="s">
        <v>50</v>
      </c>
      <c r="D2670" t="s">
        <v>120</v>
      </c>
      <c r="E2670">
        <v>6</v>
      </c>
      <c r="F2670" s="11">
        <v>22438</v>
      </c>
      <c r="G2670" s="7" t="s">
        <v>170</v>
      </c>
      <c r="H2670" t="s">
        <v>153</v>
      </c>
      <c r="I2670" t="s">
        <v>294</v>
      </c>
      <c r="J2670" t="s">
        <v>18</v>
      </c>
      <c r="K2670" s="7" t="s">
        <v>148</v>
      </c>
      <c r="L2670" t="s">
        <v>294</v>
      </c>
      <c r="M2670" t="s">
        <v>294</v>
      </c>
    </row>
    <row r="2671" spans="1:13" x14ac:dyDescent="0.25">
      <c r="A2671">
        <v>535615</v>
      </c>
      <c r="B2671">
        <v>533799</v>
      </c>
      <c r="C2671" t="s">
        <v>50</v>
      </c>
      <c r="D2671" t="s">
        <v>120</v>
      </c>
      <c r="E2671">
        <v>6</v>
      </c>
      <c r="F2671" s="11">
        <v>22438</v>
      </c>
      <c r="G2671" s="7" t="s">
        <v>170</v>
      </c>
      <c r="H2671" t="s">
        <v>153</v>
      </c>
      <c r="I2671" t="s">
        <v>294</v>
      </c>
      <c r="J2671" t="s">
        <v>18</v>
      </c>
      <c r="K2671" s="7" t="s">
        <v>148</v>
      </c>
      <c r="L2671" t="s">
        <v>294</v>
      </c>
      <c r="M2671" t="s">
        <v>294</v>
      </c>
    </row>
    <row r="2672" spans="1:13" x14ac:dyDescent="0.25">
      <c r="A2672">
        <v>535616</v>
      </c>
      <c r="B2672">
        <v>533799</v>
      </c>
      <c r="C2672" t="s">
        <v>50</v>
      </c>
      <c r="D2672" t="s">
        <v>120</v>
      </c>
      <c r="E2672">
        <v>6</v>
      </c>
      <c r="F2672" s="11">
        <v>22438</v>
      </c>
      <c r="G2672" s="7" t="s">
        <v>170</v>
      </c>
      <c r="H2672" t="s">
        <v>153</v>
      </c>
      <c r="I2672" t="s">
        <v>294</v>
      </c>
      <c r="J2672" t="s">
        <v>18</v>
      </c>
      <c r="K2672" s="7" t="s">
        <v>148</v>
      </c>
      <c r="L2672" t="s">
        <v>294</v>
      </c>
      <c r="M2672" t="s">
        <v>294</v>
      </c>
    </row>
    <row r="2673" spans="1:13" x14ac:dyDescent="0.25">
      <c r="A2673">
        <v>535625</v>
      </c>
      <c r="B2673">
        <v>533799</v>
      </c>
      <c r="C2673" t="s">
        <v>50</v>
      </c>
      <c r="D2673" t="s">
        <v>120</v>
      </c>
      <c r="E2673">
        <v>6</v>
      </c>
      <c r="F2673" s="11">
        <v>22438</v>
      </c>
      <c r="G2673" s="7" t="s">
        <v>170</v>
      </c>
      <c r="H2673" t="s">
        <v>153</v>
      </c>
      <c r="I2673" t="s">
        <v>294</v>
      </c>
      <c r="J2673" t="s">
        <v>18</v>
      </c>
      <c r="K2673" s="7" t="s">
        <v>148</v>
      </c>
      <c r="L2673" t="s">
        <v>294</v>
      </c>
      <c r="M2673" t="s">
        <v>294</v>
      </c>
    </row>
    <row r="2674" spans="1:13" x14ac:dyDescent="0.25">
      <c r="A2674">
        <v>535626</v>
      </c>
      <c r="B2674">
        <v>533799</v>
      </c>
      <c r="C2674" t="s">
        <v>50</v>
      </c>
      <c r="D2674" t="s">
        <v>120</v>
      </c>
      <c r="E2674">
        <v>6</v>
      </c>
      <c r="F2674" s="11">
        <v>22438</v>
      </c>
      <c r="G2674" s="7" t="s">
        <v>170</v>
      </c>
      <c r="H2674" t="s">
        <v>153</v>
      </c>
      <c r="I2674" t="s">
        <v>294</v>
      </c>
      <c r="J2674" t="s">
        <v>18</v>
      </c>
      <c r="K2674" s="7" t="s">
        <v>148</v>
      </c>
      <c r="L2674" t="s">
        <v>294</v>
      </c>
      <c r="M2674" t="s">
        <v>294</v>
      </c>
    </row>
    <row r="2675" spans="1:13" x14ac:dyDescent="0.25">
      <c r="A2675">
        <v>536343</v>
      </c>
      <c r="B2675">
        <v>533807</v>
      </c>
      <c r="C2675" t="s">
        <v>50</v>
      </c>
      <c r="D2675" t="s">
        <v>136</v>
      </c>
      <c r="E2675" t="s">
        <v>137</v>
      </c>
      <c r="F2675" s="11">
        <v>52781657</v>
      </c>
      <c r="G2675" s="7" t="s">
        <v>165</v>
      </c>
      <c r="H2675" t="s">
        <v>153</v>
      </c>
      <c r="I2675" t="s">
        <v>294</v>
      </c>
      <c r="J2675" t="s">
        <v>18</v>
      </c>
      <c r="K2675" s="7" t="s">
        <v>148</v>
      </c>
      <c r="L2675" t="s">
        <v>294</v>
      </c>
      <c r="M2675" t="s">
        <v>294</v>
      </c>
    </row>
    <row r="2676" spans="1:13" x14ac:dyDescent="0.25">
      <c r="A2676">
        <v>536345</v>
      </c>
      <c r="B2676">
        <v>533807</v>
      </c>
      <c r="C2676" t="s">
        <v>50</v>
      </c>
      <c r="D2676" t="s">
        <v>136</v>
      </c>
      <c r="E2676" t="s">
        <v>137</v>
      </c>
      <c r="F2676" s="11">
        <v>300200502</v>
      </c>
      <c r="G2676" s="7" t="s">
        <v>165</v>
      </c>
      <c r="H2676" t="s">
        <v>153</v>
      </c>
      <c r="I2676" t="s">
        <v>294</v>
      </c>
      <c r="J2676" t="s">
        <v>18</v>
      </c>
      <c r="K2676" s="7" t="s">
        <v>148</v>
      </c>
      <c r="L2676" t="s">
        <v>294</v>
      </c>
      <c r="M2676" t="s">
        <v>294</v>
      </c>
    </row>
    <row r="2677" spans="1:13" x14ac:dyDescent="0.25">
      <c r="A2677">
        <v>536349</v>
      </c>
      <c r="B2677">
        <v>533807</v>
      </c>
      <c r="C2677" t="s">
        <v>50</v>
      </c>
      <c r="D2677" t="s">
        <v>136</v>
      </c>
      <c r="E2677" t="s">
        <v>137</v>
      </c>
      <c r="F2677" s="11">
        <v>28285814</v>
      </c>
      <c r="G2677" s="7" t="s">
        <v>165</v>
      </c>
      <c r="H2677" t="s">
        <v>153</v>
      </c>
      <c r="I2677" t="s">
        <v>294</v>
      </c>
      <c r="J2677" t="s">
        <v>18</v>
      </c>
      <c r="K2677" s="7" t="s">
        <v>148</v>
      </c>
      <c r="L2677" t="s">
        <v>294</v>
      </c>
      <c r="M2677" t="s">
        <v>294</v>
      </c>
    </row>
    <row r="2678" spans="1:13" x14ac:dyDescent="0.25">
      <c r="A2678">
        <v>536351</v>
      </c>
      <c r="B2678">
        <v>533807</v>
      </c>
      <c r="C2678" t="s">
        <v>50</v>
      </c>
      <c r="D2678" t="s">
        <v>136</v>
      </c>
      <c r="E2678" t="s">
        <v>137</v>
      </c>
      <c r="F2678" s="11" t="s">
        <v>275</v>
      </c>
      <c r="G2678" s="7" t="s">
        <v>165</v>
      </c>
      <c r="H2678" t="s">
        <v>153</v>
      </c>
      <c r="I2678" t="s">
        <v>294</v>
      </c>
      <c r="J2678" t="s">
        <v>18</v>
      </c>
      <c r="K2678" s="7" t="s">
        <v>148</v>
      </c>
      <c r="L2678" t="s">
        <v>294</v>
      </c>
      <c r="M2678" t="s">
        <v>294</v>
      </c>
    </row>
    <row r="2679" spans="1:13" x14ac:dyDescent="0.25">
      <c r="A2679">
        <v>536357</v>
      </c>
      <c r="B2679">
        <v>533807</v>
      </c>
      <c r="C2679" t="s">
        <v>50</v>
      </c>
      <c r="D2679" t="s">
        <v>136</v>
      </c>
      <c r="E2679" t="s">
        <v>137</v>
      </c>
      <c r="F2679" s="11">
        <v>15009188536357</v>
      </c>
      <c r="G2679" s="7" t="s">
        <v>165</v>
      </c>
      <c r="H2679" t="s">
        <v>153</v>
      </c>
      <c r="I2679" t="s">
        <v>153</v>
      </c>
      <c r="J2679" t="s">
        <v>18</v>
      </c>
      <c r="K2679" s="7" t="s">
        <v>148</v>
      </c>
      <c r="L2679">
        <v>2.76</v>
      </c>
      <c r="M2679" s="12">
        <v>157</v>
      </c>
    </row>
    <row r="2680" spans="1:13" x14ac:dyDescent="0.25">
      <c r="A2680">
        <v>536359</v>
      </c>
      <c r="B2680">
        <v>533807</v>
      </c>
      <c r="C2680" t="s">
        <v>50</v>
      </c>
      <c r="D2680" t="s">
        <v>136</v>
      </c>
      <c r="E2680" t="s">
        <v>137</v>
      </c>
      <c r="F2680" s="11">
        <v>47161905</v>
      </c>
      <c r="G2680" s="7" t="s">
        <v>165</v>
      </c>
      <c r="H2680" t="s">
        <v>153</v>
      </c>
      <c r="I2680" t="s">
        <v>153</v>
      </c>
      <c r="J2680" t="s">
        <v>18</v>
      </c>
      <c r="K2680" s="7" t="s">
        <v>148</v>
      </c>
      <c r="L2680">
        <v>2.76</v>
      </c>
      <c r="M2680" s="12">
        <v>200</v>
      </c>
    </row>
    <row r="2681" spans="1:13" x14ac:dyDescent="0.25">
      <c r="A2681">
        <v>536361</v>
      </c>
      <c r="B2681">
        <v>533807</v>
      </c>
      <c r="C2681" t="s">
        <v>50</v>
      </c>
      <c r="D2681" t="s">
        <v>136</v>
      </c>
      <c r="E2681" t="s">
        <v>137</v>
      </c>
      <c r="F2681" s="11">
        <v>123233</v>
      </c>
      <c r="G2681" s="7" t="s">
        <v>165</v>
      </c>
      <c r="H2681" t="s">
        <v>153</v>
      </c>
      <c r="I2681" t="s">
        <v>153</v>
      </c>
      <c r="J2681" t="s">
        <v>18</v>
      </c>
      <c r="K2681" s="7" t="s">
        <v>148</v>
      </c>
      <c r="L2681">
        <v>2.76</v>
      </c>
      <c r="M2681" s="12">
        <v>135</v>
      </c>
    </row>
    <row r="2682" spans="1:13" x14ac:dyDescent="0.25">
      <c r="A2682">
        <v>536363</v>
      </c>
      <c r="B2682">
        <v>533807</v>
      </c>
      <c r="C2682" t="s">
        <v>50</v>
      </c>
      <c r="D2682" t="s">
        <v>136</v>
      </c>
      <c r="E2682" t="s">
        <v>137</v>
      </c>
      <c r="F2682" s="11">
        <v>15010155</v>
      </c>
      <c r="G2682" s="7" t="s">
        <v>165</v>
      </c>
      <c r="H2682" t="s">
        <v>153</v>
      </c>
      <c r="I2682" t="s">
        <v>153</v>
      </c>
      <c r="J2682" t="s">
        <v>18</v>
      </c>
      <c r="K2682" s="7" t="s">
        <v>148</v>
      </c>
      <c r="L2682">
        <v>2.76</v>
      </c>
      <c r="M2682" s="12">
        <v>60</v>
      </c>
    </row>
    <row r="2683" spans="1:13" x14ac:dyDescent="0.25">
      <c r="A2683">
        <v>536367</v>
      </c>
      <c r="B2683">
        <v>533807</v>
      </c>
      <c r="C2683" t="s">
        <v>50</v>
      </c>
      <c r="D2683" t="s">
        <v>136</v>
      </c>
      <c r="E2683" t="s">
        <v>137</v>
      </c>
      <c r="F2683" s="11">
        <v>15015273</v>
      </c>
      <c r="G2683" s="7" t="s">
        <v>165</v>
      </c>
      <c r="H2683" t="s">
        <v>153</v>
      </c>
      <c r="I2683" t="s">
        <v>153</v>
      </c>
      <c r="J2683" t="s">
        <v>18</v>
      </c>
      <c r="K2683" s="7" t="s">
        <v>148</v>
      </c>
      <c r="L2683">
        <v>2.76</v>
      </c>
      <c r="M2683" s="12">
        <v>140</v>
      </c>
    </row>
    <row r="2684" spans="1:13" x14ac:dyDescent="0.25">
      <c r="A2684">
        <v>536369</v>
      </c>
      <c r="B2684">
        <v>533807</v>
      </c>
      <c r="C2684" t="s">
        <v>50</v>
      </c>
      <c r="D2684" t="s">
        <v>136</v>
      </c>
      <c r="E2684" t="s">
        <v>137</v>
      </c>
      <c r="F2684" s="11">
        <v>300200551</v>
      </c>
      <c r="G2684" s="7" t="s">
        <v>165</v>
      </c>
      <c r="H2684" t="s">
        <v>153</v>
      </c>
      <c r="I2684" t="s">
        <v>153</v>
      </c>
      <c r="J2684" t="s">
        <v>18</v>
      </c>
      <c r="K2684" s="7" t="s">
        <v>148</v>
      </c>
      <c r="L2684">
        <v>2.76</v>
      </c>
      <c r="M2684" s="12">
        <v>104</v>
      </c>
    </row>
    <row r="2685" spans="1:13" x14ac:dyDescent="0.25">
      <c r="A2685">
        <v>536373</v>
      </c>
      <c r="B2685">
        <v>533807</v>
      </c>
      <c r="C2685" t="s">
        <v>50</v>
      </c>
      <c r="D2685" t="s">
        <v>136</v>
      </c>
      <c r="E2685" t="s">
        <v>137</v>
      </c>
      <c r="F2685" s="11">
        <v>59298820</v>
      </c>
      <c r="G2685" s="7" t="s">
        <v>165</v>
      </c>
      <c r="H2685" t="s">
        <v>153</v>
      </c>
      <c r="I2685" t="s">
        <v>294</v>
      </c>
      <c r="J2685" t="s">
        <v>18</v>
      </c>
      <c r="K2685" s="7" t="s">
        <v>148</v>
      </c>
      <c r="L2685" t="s">
        <v>294</v>
      </c>
      <c r="M2685" t="s">
        <v>294</v>
      </c>
    </row>
    <row r="2686" spans="1:13" x14ac:dyDescent="0.25">
      <c r="A2686">
        <v>536375</v>
      </c>
      <c r="B2686">
        <v>533807</v>
      </c>
      <c r="C2686" t="s">
        <v>50</v>
      </c>
      <c r="D2686" t="s">
        <v>136</v>
      </c>
      <c r="E2686" t="s">
        <v>137</v>
      </c>
      <c r="F2686" s="11">
        <v>59277003</v>
      </c>
      <c r="G2686" s="7" t="s">
        <v>165</v>
      </c>
      <c r="H2686" t="s">
        <v>153</v>
      </c>
      <c r="I2686" t="s">
        <v>153</v>
      </c>
      <c r="J2686" t="s">
        <v>18</v>
      </c>
      <c r="K2686" s="7" t="s">
        <v>148</v>
      </c>
      <c r="L2686">
        <v>2.76</v>
      </c>
      <c r="M2686" s="12">
        <v>29</v>
      </c>
    </row>
    <row r="2687" spans="1:13" x14ac:dyDescent="0.25">
      <c r="A2687">
        <v>536377</v>
      </c>
      <c r="B2687">
        <v>533807</v>
      </c>
      <c r="C2687" t="s">
        <v>50</v>
      </c>
      <c r="D2687" t="s">
        <v>136</v>
      </c>
      <c r="E2687" t="s">
        <v>137</v>
      </c>
      <c r="F2687" s="11">
        <v>14028231</v>
      </c>
      <c r="G2687" s="7" t="s">
        <v>165</v>
      </c>
      <c r="H2687" t="s">
        <v>153</v>
      </c>
      <c r="I2687" t="s">
        <v>153</v>
      </c>
      <c r="J2687" t="s">
        <v>18</v>
      </c>
      <c r="K2687" s="7" t="s">
        <v>148</v>
      </c>
      <c r="L2687">
        <v>2.76</v>
      </c>
      <c r="M2687" s="12">
        <v>417</v>
      </c>
    </row>
    <row r="2688" spans="1:13" x14ac:dyDescent="0.25">
      <c r="A2688">
        <v>536379</v>
      </c>
      <c r="B2688">
        <v>533807</v>
      </c>
      <c r="C2688" t="s">
        <v>50</v>
      </c>
      <c r="D2688" t="s">
        <v>136</v>
      </c>
      <c r="E2688" t="s">
        <v>137</v>
      </c>
      <c r="F2688" s="11">
        <v>126674</v>
      </c>
      <c r="G2688" s="7" t="s">
        <v>165</v>
      </c>
      <c r="H2688" t="s">
        <v>153</v>
      </c>
      <c r="I2688" t="s">
        <v>294</v>
      </c>
      <c r="J2688" t="s">
        <v>18</v>
      </c>
      <c r="K2688" s="7" t="s">
        <v>148</v>
      </c>
      <c r="L2688" t="s">
        <v>294</v>
      </c>
      <c r="M2688" t="s">
        <v>294</v>
      </c>
    </row>
    <row r="2689" spans="1:13" x14ac:dyDescent="0.25">
      <c r="A2689">
        <v>536381</v>
      </c>
      <c r="B2689">
        <v>533807</v>
      </c>
      <c r="C2689" t="s">
        <v>50</v>
      </c>
      <c r="D2689" t="s">
        <v>136</v>
      </c>
      <c r="E2689" t="s">
        <v>137</v>
      </c>
      <c r="F2689" s="11">
        <v>15005200</v>
      </c>
      <c r="G2689" s="7" t="s">
        <v>165</v>
      </c>
      <c r="H2689" t="s">
        <v>153</v>
      </c>
      <c r="I2689" t="s">
        <v>153</v>
      </c>
      <c r="J2689" t="s">
        <v>18</v>
      </c>
      <c r="K2689" s="7" t="s">
        <v>148</v>
      </c>
      <c r="L2689">
        <v>2.76</v>
      </c>
      <c r="M2689" s="12">
        <v>20</v>
      </c>
    </row>
    <row r="2690" spans="1:13" x14ac:dyDescent="0.25">
      <c r="A2690">
        <v>536383</v>
      </c>
      <c r="B2690">
        <v>533807</v>
      </c>
      <c r="C2690" t="s">
        <v>50</v>
      </c>
      <c r="D2690" t="s">
        <v>136</v>
      </c>
      <c r="E2690" t="s">
        <v>137</v>
      </c>
      <c r="F2690" s="11">
        <v>15010998</v>
      </c>
      <c r="G2690" s="7" t="s">
        <v>165</v>
      </c>
      <c r="H2690" t="s">
        <v>153</v>
      </c>
      <c r="I2690" t="s">
        <v>153</v>
      </c>
      <c r="J2690" t="s">
        <v>18</v>
      </c>
      <c r="K2690" s="7" t="s">
        <v>148</v>
      </c>
      <c r="L2690">
        <v>2.76</v>
      </c>
      <c r="M2690" s="12">
        <v>133</v>
      </c>
    </row>
    <row r="2691" spans="1:13" x14ac:dyDescent="0.25">
      <c r="A2691">
        <v>536385</v>
      </c>
      <c r="B2691">
        <v>533807</v>
      </c>
      <c r="C2691" t="s">
        <v>50</v>
      </c>
      <c r="D2691" t="s">
        <v>136</v>
      </c>
      <c r="E2691" t="s">
        <v>137</v>
      </c>
      <c r="F2691" s="11">
        <v>3562</v>
      </c>
      <c r="G2691" s="7" t="s">
        <v>165</v>
      </c>
      <c r="H2691" t="s">
        <v>153</v>
      </c>
      <c r="I2691" t="s">
        <v>153</v>
      </c>
      <c r="J2691" t="s">
        <v>18</v>
      </c>
      <c r="K2691" s="7" t="s">
        <v>148</v>
      </c>
      <c r="L2691">
        <v>2.76</v>
      </c>
      <c r="M2691" s="12">
        <v>300</v>
      </c>
    </row>
    <row r="2692" spans="1:13" x14ac:dyDescent="0.25">
      <c r="A2692">
        <v>536387</v>
      </c>
      <c r="B2692">
        <v>533807</v>
      </c>
      <c r="C2692" t="s">
        <v>50</v>
      </c>
      <c r="D2692" t="s">
        <v>136</v>
      </c>
      <c r="E2692" t="s">
        <v>137</v>
      </c>
      <c r="F2692" s="11">
        <v>3896</v>
      </c>
      <c r="G2692" s="7" t="s">
        <v>165</v>
      </c>
      <c r="H2692" t="s">
        <v>153</v>
      </c>
      <c r="I2692" t="s">
        <v>294</v>
      </c>
      <c r="J2692" t="s">
        <v>18</v>
      </c>
      <c r="K2692" s="7" t="s">
        <v>148</v>
      </c>
      <c r="L2692" t="s">
        <v>294</v>
      </c>
      <c r="M2692" t="s">
        <v>294</v>
      </c>
    </row>
    <row r="2693" spans="1:13" x14ac:dyDescent="0.25">
      <c r="A2693">
        <v>536389</v>
      </c>
      <c r="B2693">
        <v>533807</v>
      </c>
      <c r="C2693" t="s">
        <v>50</v>
      </c>
      <c r="D2693" t="s">
        <v>136</v>
      </c>
      <c r="E2693" t="s">
        <v>137</v>
      </c>
      <c r="F2693" s="11">
        <v>105202657</v>
      </c>
      <c r="G2693" s="7" t="s">
        <v>165</v>
      </c>
      <c r="H2693" t="s">
        <v>153</v>
      </c>
      <c r="I2693" t="s">
        <v>153</v>
      </c>
      <c r="J2693" t="s">
        <v>18</v>
      </c>
      <c r="K2693" s="7" t="s">
        <v>148</v>
      </c>
      <c r="L2693">
        <v>2.76</v>
      </c>
      <c r="M2693" s="12">
        <v>140</v>
      </c>
    </row>
    <row r="2694" spans="1:13" x14ac:dyDescent="0.25">
      <c r="A2694">
        <v>536391</v>
      </c>
      <c r="B2694">
        <v>533807</v>
      </c>
      <c r="C2694" t="s">
        <v>50</v>
      </c>
      <c r="D2694" t="s">
        <v>136</v>
      </c>
      <c r="E2694" t="s">
        <v>137</v>
      </c>
      <c r="F2694" s="11">
        <v>1501334858584</v>
      </c>
      <c r="G2694" s="7" t="s">
        <v>165</v>
      </c>
      <c r="H2694" t="s">
        <v>153</v>
      </c>
      <c r="I2694" t="s">
        <v>153</v>
      </c>
      <c r="J2694" t="s">
        <v>18</v>
      </c>
      <c r="K2694" s="7" t="s">
        <v>148</v>
      </c>
      <c r="L2694">
        <v>2.76</v>
      </c>
      <c r="M2694" s="12">
        <v>202</v>
      </c>
    </row>
    <row r="2695" spans="1:13" x14ac:dyDescent="0.25">
      <c r="A2695">
        <v>536393</v>
      </c>
      <c r="B2695">
        <v>533807</v>
      </c>
      <c r="C2695" t="s">
        <v>50</v>
      </c>
      <c r="D2695" t="s">
        <v>136</v>
      </c>
      <c r="E2695" t="s">
        <v>137</v>
      </c>
      <c r="F2695" s="11">
        <v>106326867</v>
      </c>
      <c r="G2695" s="7" t="s">
        <v>165</v>
      </c>
      <c r="H2695" t="s">
        <v>153</v>
      </c>
      <c r="I2695" t="s">
        <v>153</v>
      </c>
      <c r="J2695" t="s">
        <v>18</v>
      </c>
      <c r="K2695" s="7" t="s">
        <v>148</v>
      </c>
      <c r="L2695">
        <v>2.76</v>
      </c>
      <c r="M2695" s="12">
        <v>199</v>
      </c>
    </row>
    <row r="2696" spans="1:13" x14ac:dyDescent="0.25">
      <c r="A2696">
        <v>536399</v>
      </c>
      <c r="B2696">
        <v>533807</v>
      </c>
      <c r="C2696" t="s">
        <v>50</v>
      </c>
      <c r="D2696" t="s">
        <v>136</v>
      </c>
      <c r="E2696" t="s">
        <v>137</v>
      </c>
      <c r="F2696" s="11">
        <v>190924</v>
      </c>
      <c r="G2696" s="7" t="s">
        <v>165</v>
      </c>
      <c r="H2696" t="s">
        <v>153</v>
      </c>
      <c r="I2696" t="s">
        <v>153</v>
      </c>
      <c r="J2696" t="s">
        <v>18</v>
      </c>
      <c r="K2696" s="7" t="s">
        <v>148</v>
      </c>
      <c r="L2696">
        <v>2.76</v>
      </c>
      <c r="M2696" s="12">
        <v>183</v>
      </c>
    </row>
    <row r="2697" spans="1:13" x14ac:dyDescent="0.25">
      <c r="A2697">
        <v>536401</v>
      </c>
      <c r="B2697">
        <v>533807</v>
      </c>
      <c r="C2697" t="s">
        <v>50</v>
      </c>
      <c r="D2697" t="s">
        <v>136</v>
      </c>
      <c r="E2697" t="s">
        <v>137</v>
      </c>
      <c r="F2697" s="11">
        <v>500088001</v>
      </c>
      <c r="G2697" s="7" t="s">
        <v>165</v>
      </c>
      <c r="H2697" t="s">
        <v>153</v>
      </c>
      <c r="I2697" t="s">
        <v>153</v>
      </c>
      <c r="J2697" t="s">
        <v>18</v>
      </c>
      <c r="K2697" s="7" t="s">
        <v>148</v>
      </c>
      <c r="L2697">
        <v>2.76</v>
      </c>
      <c r="M2697" s="12">
        <v>220</v>
      </c>
    </row>
    <row r="2698" spans="1:13" x14ac:dyDescent="0.25">
      <c r="A2698">
        <v>536407</v>
      </c>
      <c r="B2698">
        <v>533807</v>
      </c>
      <c r="C2698" t="s">
        <v>50</v>
      </c>
      <c r="D2698" t="s">
        <v>136</v>
      </c>
      <c r="E2698" t="s">
        <v>137</v>
      </c>
      <c r="F2698" s="11">
        <v>60161124</v>
      </c>
      <c r="G2698" s="7" t="s">
        <v>165</v>
      </c>
      <c r="H2698" t="s">
        <v>153</v>
      </c>
      <c r="I2698" t="s">
        <v>153</v>
      </c>
      <c r="J2698" t="s">
        <v>18</v>
      </c>
      <c r="K2698" s="7" t="s">
        <v>148</v>
      </c>
      <c r="L2698">
        <v>2.76</v>
      </c>
      <c r="M2698" s="12">
        <v>415</v>
      </c>
    </row>
    <row r="2699" spans="1:13" x14ac:dyDescent="0.25">
      <c r="A2699">
        <v>536415</v>
      </c>
      <c r="B2699">
        <v>533807</v>
      </c>
      <c r="C2699" t="s">
        <v>50</v>
      </c>
      <c r="D2699" t="s">
        <v>136</v>
      </c>
      <c r="E2699" t="s">
        <v>137</v>
      </c>
      <c r="F2699" s="11">
        <v>59297197</v>
      </c>
      <c r="G2699" s="7" t="s">
        <v>165</v>
      </c>
      <c r="H2699" t="s">
        <v>153</v>
      </c>
      <c r="I2699" t="s">
        <v>153</v>
      </c>
      <c r="J2699" t="s">
        <v>18</v>
      </c>
      <c r="K2699" s="7" t="s">
        <v>148</v>
      </c>
      <c r="L2699">
        <v>2.76</v>
      </c>
      <c r="M2699" s="12">
        <v>41</v>
      </c>
    </row>
    <row r="2700" spans="1:13" x14ac:dyDescent="0.25">
      <c r="A2700">
        <v>536421</v>
      </c>
      <c r="B2700">
        <v>533807</v>
      </c>
      <c r="C2700" t="s">
        <v>50</v>
      </c>
      <c r="D2700" t="s">
        <v>136</v>
      </c>
      <c r="E2700" t="s">
        <v>137</v>
      </c>
      <c r="F2700" s="11">
        <v>1501621058599</v>
      </c>
      <c r="G2700" s="7" t="s">
        <v>165</v>
      </c>
      <c r="H2700" t="s">
        <v>153</v>
      </c>
      <c r="I2700" t="s">
        <v>153</v>
      </c>
      <c r="J2700" t="s">
        <v>18</v>
      </c>
      <c r="K2700" s="7" t="s">
        <v>148</v>
      </c>
      <c r="L2700">
        <v>2.76</v>
      </c>
      <c r="M2700" s="12">
        <v>182</v>
      </c>
    </row>
    <row r="2701" spans="1:13" x14ac:dyDescent="0.25">
      <c r="A2701">
        <v>536423</v>
      </c>
      <c r="B2701">
        <v>533807</v>
      </c>
      <c r="C2701" t="s">
        <v>50</v>
      </c>
      <c r="D2701" t="s">
        <v>136</v>
      </c>
      <c r="E2701" t="s">
        <v>137</v>
      </c>
      <c r="F2701" s="11">
        <v>18465</v>
      </c>
      <c r="G2701" s="7" t="s">
        <v>165</v>
      </c>
      <c r="H2701" t="s">
        <v>153</v>
      </c>
      <c r="I2701" t="s">
        <v>153</v>
      </c>
      <c r="J2701" t="s">
        <v>18</v>
      </c>
      <c r="K2701" s="7" t="s">
        <v>148</v>
      </c>
      <c r="L2701">
        <v>2.76</v>
      </c>
      <c r="M2701" s="12">
        <v>76</v>
      </c>
    </row>
    <row r="2702" spans="1:13" x14ac:dyDescent="0.25">
      <c r="A2702">
        <v>536425</v>
      </c>
      <c r="B2702">
        <v>533807</v>
      </c>
      <c r="C2702" t="s">
        <v>50</v>
      </c>
      <c r="D2702" t="s">
        <v>136</v>
      </c>
      <c r="E2702" t="s">
        <v>137</v>
      </c>
      <c r="F2702" s="11">
        <v>300200518</v>
      </c>
      <c r="G2702" s="7" t="s">
        <v>165</v>
      </c>
      <c r="H2702" t="s">
        <v>153</v>
      </c>
      <c r="I2702" t="s">
        <v>294</v>
      </c>
      <c r="J2702" t="s">
        <v>18</v>
      </c>
      <c r="K2702" s="7" t="s">
        <v>148</v>
      </c>
      <c r="L2702" t="s">
        <v>294</v>
      </c>
      <c r="M2702" t="s">
        <v>294</v>
      </c>
    </row>
    <row r="2703" spans="1:13" x14ac:dyDescent="0.25">
      <c r="A2703">
        <v>536427</v>
      </c>
      <c r="B2703">
        <v>533807</v>
      </c>
      <c r="C2703" t="s">
        <v>50</v>
      </c>
      <c r="D2703" t="s">
        <v>136</v>
      </c>
      <c r="E2703" t="s">
        <v>137</v>
      </c>
      <c r="F2703" s="11">
        <v>55155604979</v>
      </c>
      <c r="G2703" s="7" t="s">
        <v>165</v>
      </c>
      <c r="H2703" t="s">
        <v>153</v>
      </c>
      <c r="I2703" t="s">
        <v>294</v>
      </c>
      <c r="J2703" t="s">
        <v>18</v>
      </c>
      <c r="K2703" s="7" t="s">
        <v>148</v>
      </c>
      <c r="L2703" t="s">
        <v>294</v>
      </c>
      <c r="M2703" t="s">
        <v>294</v>
      </c>
    </row>
    <row r="2704" spans="1:13" x14ac:dyDescent="0.25">
      <c r="A2704">
        <v>536429</v>
      </c>
      <c r="B2704">
        <v>533807</v>
      </c>
      <c r="C2704" t="s">
        <v>50</v>
      </c>
      <c r="D2704" t="s">
        <v>136</v>
      </c>
      <c r="E2704" t="s">
        <v>137</v>
      </c>
      <c r="F2704" s="11">
        <v>63117783</v>
      </c>
      <c r="G2704" s="7" t="s">
        <v>165</v>
      </c>
      <c r="H2704" t="s">
        <v>153</v>
      </c>
      <c r="I2704" t="s">
        <v>153</v>
      </c>
      <c r="J2704" t="s">
        <v>18</v>
      </c>
      <c r="K2704" s="7" t="s">
        <v>148</v>
      </c>
      <c r="L2704">
        <v>2.76</v>
      </c>
      <c r="M2704" s="12">
        <v>238</v>
      </c>
    </row>
    <row r="2705" spans="1:13" x14ac:dyDescent="0.25">
      <c r="A2705">
        <v>536431</v>
      </c>
      <c r="B2705">
        <v>533807</v>
      </c>
      <c r="C2705" t="s">
        <v>50</v>
      </c>
      <c r="D2705" t="s">
        <v>136</v>
      </c>
      <c r="E2705" t="s">
        <v>137</v>
      </c>
      <c r="F2705" s="11">
        <v>15004661</v>
      </c>
      <c r="G2705" s="7" t="s">
        <v>165</v>
      </c>
      <c r="H2705" t="s">
        <v>153</v>
      </c>
      <c r="I2705" t="s">
        <v>153</v>
      </c>
      <c r="J2705" t="s">
        <v>18</v>
      </c>
      <c r="K2705" s="7" t="s">
        <v>148</v>
      </c>
      <c r="L2705">
        <v>2.76</v>
      </c>
      <c r="M2705" s="12">
        <v>0</v>
      </c>
    </row>
    <row r="2706" spans="1:13" x14ac:dyDescent="0.25">
      <c r="A2706">
        <v>536433</v>
      </c>
      <c r="B2706">
        <v>533807</v>
      </c>
      <c r="C2706" t="s">
        <v>50</v>
      </c>
      <c r="D2706" t="s">
        <v>136</v>
      </c>
      <c r="E2706" t="s">
        <v>137</v>
      </c>
      <c r="F2706" s="11">
        <v>7789140083925</v>
      </c>
      <c r="G2706" s="7" t="s">
        <v>165</v>
      </c>
      <c r="H2706" t="s">
        <v>153</v>
      </c>
      <c r="I2706" t="s">
        <v>153</v>
      </c>
      <c r="J2706" t="s">
        <v>18</v>
      </c>
      <c r="K2706" s="7" t="s">
        <v>148</v>
      </c>
      <c r="L2706">
        <v>2.76</v>
      </c>
      <c r="M2706" s="12">
        <v>200</v>
      </c>
    </row>
    <row r="2707" spans="1:13" x14ac:dyDescent="0.25">
      <c r="A2707">
        <v>536441</v>
      </c>
      <c r="B2707">
        <v>533807</v>
      </c>
      <c r="C2707" t="s">
        <v>50</v>
      </c>
      <c r="D2707" t="s">
        <v>136</v>
      </c>
      <c r="E2707" t="s">
        <v>137</v>
      </c>
      <c r="F2707" s="11">
        <v>300200514</v>
      </c>
      <c r="G2707" s="7" t="s">
        <v>165</v>
      </c>
      <c r="H2707" t="s">
        <v>153</v>
      </c>
      <c r="I2707" t="s">
        <v>294</v>
      </c>
      <c r="J2707" t="s">
        <v>18</v>
      </c>
      <c r="K2707" s="7" t="s">
        <v>148</v>
      </c>
      <c r="L2707" t="s">
        <v>294</v>
      </c>
      <c r="M2707" t="s">
        <v>294</v>
      </c>
    </row>
    <row r="2708" spans="1:13" x14ac:dyDescent="0.25">
      <c r="A2708">
        <v>536443</v>
      </c>
      <c r="B2708">
        <v>533807</v>
      </c>
      <c r="C2708" t="s">
        <v>50</v>
      </c>
      <c r="D2708" t="s">
        <v>136</v>
      </c>
      <c r="E2708" t="s">
        <v>137</v>
      </c>
      <c r="F2708" s="11">
        <v>4719431</v>
      </c>
      <c r="G2708" s="7" t="s">
        <v>165</v>
      </c>
      <c r="H2708" t="s">
        <v>153</v>
      </c>
      <c r="I2708" t="s">
        <v>294</v>
      </c>
      <c r="J2708" t="s">
        <v>18</v>
      </c>
      <c r="K2708" s="7" t="s">
        <v>148</v>
      </c>
      <c r="L2708" t="s">
        <v>294</v>
      </c>
      <c r="M2708" t="s">
        <v>294</v>
      </c>
    </row>
    <row r="2709" spans="1:13" x14ac:dyDescent="0.25">
      <c r="A2709">
        <v>536447</v>
      </c>
      <c r="B2709">
        <v>533807</v>
      </c>
      <c r="C2709" t="s">
        <v>50</v>
      </c>
      <c r="D2709" t="s">
        <v>136</v>
      </c>
      <c r="E2709" t="s">
        <v>137</v>
      </c>
      <c r="F2709" s="11">
        <v>1500903958612</v>
      </c>
      <c r="G2709" s="7" t="s">
        <v>165</v>
      </c>
      <c r="H2709" t="s">
        <v>153</v>
      </c>
      <c r="I2709" t="s">
        <v>294</v>
      </c>
      <c r="J2709" t="s">
        <v>18</v>
      </c>
      <c r="K2709" s="7" t="s">
        <v>148</v>
      </c>
      <c r="L2709" t="s">
        <v>294</v>
      </c>
      <c r="M2709" t="s">
        <v>294</v>
      </c>
    </row>
    <row r="2710" spans="1:13" x14ac:dyDescent="0.25">
      <c r="A2710">
        <v>536451</v>
      </c>
      <c r="B2710">
        <v>533807</v>
      </c>
      <c r="C2710" t="s">
        <v>50</v>
      </c>
      <c r="D2710" t="s">
        <v>136</v>
      </c>
      <c r="E2710" t="s">
        <v>137</v>
      </c>
      <c r="F2710" s="11">
        <v>15007261</v>
      </c>
      <c r="G2710" s="7" t="s">
        <v>165</v>
      </c>
      <c r="H2710" t="s">
        <v>153</v>
      </c>
      <c r="I2710" t="s">
        <v>294</v>
      </c>
      <c r="J2710" t="s">
        <v>18</v>
      </c>
      <c r="K2710" s="7" t="s">
        <v>148</v>
      </c>
      <c r="L2710" t="s">
        <v>294</v>
      </c>
      <c r="M2710" t="s">
        <v>294</v>
      </c>
    </row>
    <row r="2711" spans="1:13" x14ac:dyDescent="0.25">
      <c r="A2711">
        <v>536457</v>
      </c>
      <c r="B2711">
        <v>533807</v>
      </c>
      <c r="C2711" t="s">
        <v>50</v>
      </c>
      <c r="D2711" t="s">
        <v>136</v>
      </c>
      <c r="E2711" t="s">
        <v>137</v>
      </c>
      <c r="F2711" s="11">
        <v>821728</v>
      </c>
      <c r="G2711" s="7" t="s">
        <v>165</v>
      </c>
      <c r="H2711" t="s">
        <v>153</v>
      </c>
      <c r="I2711" t="s">
        <v>294</v>
      </c>
      <c r="J2711" t="s">
        <v>18</v>
      </c>
      <c r="K2711" s="7" t="s">
        <v>148</v>
      </c>
      <c r="L2711" t="s">
        <v>294</v>
      </c>
      <c r="M2711" t="s">
        <v>294</v>
      </c>
    </row>
    <row r="2712" spans="1:13" x14ac:dyDescent="0.25">
      <c r="A2712">
        <v>536461</v>
      </c>
      <c r="B2712">
        <v>533809</v>
      </c>
      <c r="C2712" t="s">
        <v>50</v>
      </c>
      <c r="D2712" t="s">
        <v>111</v>
      </c>
      <c r="E2712">
        <v>26</v>
      </c>
      <c r="F2712" s="11">
        <v>58127961</v>
      </c>
      <c r="G2712" s="7" t="s">
        <v>165</v>
      </c>
      <c r="H2712" t="s">
        <v>153</v>
      </c>
      <c r="I2712" t="s">
        <v>294</v>
      </c>
      <c r="J2712" t="s">
        <v>18</v>
      </c>
      <c r="K2712" s="7" t="s">
        <v>148</v>
      </c>
      <c r="L2712" t="s">
        <v>294</v>
      </c>
      <c r="M2712" t="s">
        <v>294</v>
      </c>
    </row>
    <row r="2713" spans="1:13" x14ac:dyDescent="0.25">
      <c r="A2713">
        <v>536463</v>
      </c>
      <c r="B2713">
        <v>533809</v>
      </c>
      <c r="C2713" t="s">
        <v>50</v>
      </c>
      <c r="D2713" t="s">
        <v>111</v>
      </c>
      <c r="E2713">
        <v>26</v>
      </c>
      <c r="F2713" s="11">
        <v>101007451</v>
      </c>
      <c r="G2713" s="7" t="s">
        <v>165</v>
      </c>
      <c r="H2713" t="s">
        <v>153</v>
      </c>
      <c r="I2713" t="s">
        <v>294</v>
      </c>
      <c r="J2713" t="s">
        <v>18</v>
      </c>
      <c r="K2713" s="7" t="s">
        <v>148</v>
      </c>
      <c r="L2713" t="s">
        <v>294</v>
      </c>
      <c r="M2713" t="s">
        <v>294</v>
      </c>
    </row>
    <row r="2714" spans="1:13" x14ac:dyDescent="0.25">
      <c r="A2714">
        <v>536465</v>
      </c>
      <c r="B2714">
        <v>533809</v>
      </c>
      <c r="C2714" t="s">
        <v>50</v>
      </c>
      <c r="D2714" t="s">
        <v>111</v>
      </c>
      <c r="E2714">
        <v>26</v>
      </c>
      <c r="F2714" s="11">
        <v>82593</v>
      </c>
      <c r="G2714" s="7" t="s">
        <v>170</v>
      </c>
      <c r="H2714" t="s">
        <v>153</v>
      </c>
      <c r="I2714" t="s">
        <v>153</v>
      </c>
      <c r="J2714" t="s">
        <v>18</v>
      </c>
      <c r="K2714" s="7" t="s">
        <v>148</v>
      </c>
      <c r="L2714">
        <v>2.76</v>
      </c>
      <c r="M2714" s="12">
        <v>273</v>
      </c>
    </row>
    <row r="2715" spans="1:13" x14ac:dyDescent="0.25">
      <c r="A2715">
        <v>536466</v>
      </c>
      <c r="B2715">
        <v>533809</v>
      </c>
      <c r="C2715" t="s">
        <v>50</v>
      </c>
      <c r="D2715" t="s">
        <v>111</v>
      </c>
      <c r="E2715">
        <v>26</v>
      </c>
      <c r="F2715" s="11">
        <v>82593</v>
      </c>
      <c r="G2715" s="7" t="s">
        <v>170</v>
      </c>
      <c r="H2715" t="s">
        <v>153</v>
      </c>
      <c r="I2715" t="s">
        <v>153</v>
      </c>
      <c r="J2715" t="s">
        <v>18</v>
      </c>
      <c r="K2715" s="7" t="s">
        <v>148</v>
      </c>
      <c r="L2715">
        <v>2.76</v>
      </c>
      <c r="M2715" s="12">
        <v>273</v>
      </c>
    </row>
    <row r="2716" spans="1:13" x14ac:dyDescent="0.25">
      <c r="A2716">
        <v>536468</v>
      </c>
      <c r="B2716">
        <v>533809</v>
      </c>
      <c r="C2716" t="s">
        <v>50</v>
      </c>
      <c r="D2716" t="s">
        <v>111</v>
      </c>
      <c r="E2716">
        <v>26</v>
      </c>
      <c r="F2716" s="11">
        <v>11067130189784</v>
      </c>
      <c r="G2716" s="7" t="s">
        <v>165</v>
      </c>
      <c r="H2716" t="s">
        <v>153</v>
      </c>
      <c r="I2716" t="s">
        <v>294</v>
      </c>
      <c r="J2716" t="s">
        <v>18</v>
      </c>
      <c r="K2716" s="7" t="s">
        <v>148</v>
      </c>
      <c r="L2716" t="s">
        <v>294</v>
      </c>
      <c r="M2716" t="s">
        <v>294</v>
      </c>
    </row>
    <row r="2717" spans="1:13" x14ac:dyDescent="0.25">
      <c r="A2717">
        <v>536470</v>
      </c>
      <c r="B2717">
        <v>533809</v>
      </c>
      <c r="C2717" t="s">
        <v>50</v>
      </c>
      <c r="D2717" t="s">
        <v>111</v>
      </c>
      <c r="E2717">
        <v>26</v>
      </c>
      <c r="F2717" s="11" t="s">
        <v>276</v>
      </c>
      <c r="G2717" s="7" t="s">
        <v>165</v>
      </c>
      <c r="H2717" t="s">
        <v>153</v>
      </c>
      <c r="I2717" t="s">
        <v>294</v>
      </c>
      <c r="J2717" t="s">
        <v>18</v>
      </c>
      <c r="K2717" s="7" t="s">
        <v>148</v>
      </c>
      <c r="L2717" t="s">
        <v>294</v>
      </c>
      <c r="M2717" t="s">
        <v>294</v>
      </c>
    </row>
    <row r="2718" spans="1:13" x14ac:dyDescent="0.25">
      <c r="A2718">
        <v>536474</v>
      </c>
      <c r="B2718">
        <v>533809</v>
      </c>
      <c r="C2718" t="s">
        <v>50</v>
      </c>
      <c r="D2718" t="s">
        <v>111</v>
      </c>
      <c r="E2718">
        <v>26</v>
      </c>
      <c r="F2718" s="11">
        <v>58154144</v>
      </c>
      <c r="G2718" s="7" t="s">
        <v>165</v>
      </c>
      <c r="H2718" t="s">
        <v>153</v>
      </c>
      <c r="I2718" t="s">
        <v>153</v>
      </c>
      <c r="J2718" t="s">
        <v>18</v>
      </c>
      <c r="K2718" s="7" t="s">
        <v>148</v>
      </c>
      <c r="L2718">
        <v>2.76</v>
      </c>
      <c r="M2718" s="12">
        <v>4</v>
      </c>
    </row>
    <row r="2719" spans="1:13" x14ac:dyDescent="0.25">
      <c r="A2719">
        <v>536476</v>
      </c>
      <c r="B2719">
        <v>533809</v>
      </c>
      <c r="C2719" t="s">
        <v>50</v>
      </c>
      <c r="D2719" t="s">
        <v>111</v>
      </c>
      <c r="E2719">
        <v>26</v>
      </c>
      <c r="F2719" s="11">
        <v>55235302610</v>
      </c>
      <c r="G2719" s="7" t="s">
        <v>165</v>
      </c>
      <c r="H2719" t="s">
        <v>153</v>
      </c>
      <c r="I2719" t="s">
        <v>153</v>
      </c>
      <c r="J2719" t="s">
        <v>18</v>
      </c>
      <c r="K2719" s="7" t="s">
        <v>148</v>
      </c>
      <c r="L2719">
        <v>2.76</v>
      </c>
      <c r="M2719" s="12">
        <v>-47</v>
      </c>
    </row>
    <row r="2720" spans="1:13" x14ac:dyDescent="0.25">
      <c r="A2720">
        <v>536476</v>
      </c>
      <c r="B2720">
        <v>533809</v>
      </c>
      <c r="C2720" t="s">
        <v>50</v>
      </c>
      <c r="D2720" t="s">
        <v>111</v>
      </c>
      <c r="E2720">
        <v>26</v>
      </c>
      <c r="F2720" s="11">
        <v>64916100256416</v>
      </c>
      <c r="G2720" s="7" t="s">
        <v>170</v>
      </c>
      <c r="H2720" t="s">
        <v>153</v>
      </c>
      <c r="I2720" t="s">
        <v>153</v>
      </c>
      <c r="J2720" t="s">
        <v>18</v>
      </c>
      <c r="K2720" s="7" t="s">
        <v>148</v>
      </c>
      <c r="L2720">
        <v>2.76</v>
      </c>
      <c r="M2720" s="12">
        <v>45</v>
      </c>
    </row>
    <row r="2721" spans="1:13" x14ac:dyDescent="0.25">
      <c r="A2721">
        <v>536477</v>
      </c>
      <c r="B2721">
        <v>533809</v>
      </c>
      <c r="C2721" t="s">
        <v>50</v>
      </c>
      <c r="D2721" t="s">
        <v>111</v>
      </c>
      <c r="E2721">
        <v>26</v>
      </c>
      <c r="F2721" s="11">
        <v>61048290</v>
      </c>
      <c r="G2721" s="7" t="s">
        <v>165</v>
      </c>
      <c r="H2721" t="s">
        <v>153</v>
      </c>
      <c r="I2721" t="s">
        <v>153</v>
      </c>
      <c r="J2721" t="s">
        <v>18</v>
      </c>
      <c r="K2721" s="7" t="s">
        <v>148</v>
      </c>
      <c r="L2721">
        <v>2.76</v>
      </c>
      <c r="M2721" s="12">
        <v>50</v>
      </c>
    </row>
    <row r="2722" spans="1:13" x14ac:dyDescent="0.25">
      <c r="A2722">
        <v>536477</v>
      </c>
      <c r="B2722">
        <v>533809</v>
      </c>
      <c r="C2722" t="s">
        <v>50</v>
      </c>
      <c r="D2722" t="s">
        <v>111</v>
      </c>
      <c r="E2722">
        <v>26</v>
      </c>
      <c r="F2722" s="11">
        <v>64916100256416</v>
      </c>
      <c r="G2722" s="7" t="s">
        <v>170</v>
      </c>
      <c r="H2722" t="s">
        <v>153</v>
      </c>
      <c r="I2722" t="s">
        <v>153</v>
      </c>
      <c r="J2722" t="s">
        <v>18</v>
      </c>
      <c r="K2722" s="7" t="s">
        <v>148</v>
      </c>
      <c r="L2722">
        <v>2.76</v>
      </c>
      <c r="M2722" s="12">
        <v>45</v>
      </c>
    </row>
    <row r="2723" spans="1:13" x14ac:dyDescent="0.25">
      <c r="A2723">
        <v>536478</v>
      </c>
      <c r="B2723">
        <v>533809</v>
      </c>
      <c r="C2723" t="s">
        <v>50</v>
      </c>
      <c r="D2723" t="s">
        <v>111</v>
      </c>
      <c r="E2723">
        <v>26</v>
      </c>
      <c r="F2723" s="11">
        <v>61048478</v>
      </c>
      <c r="G2723" s="7" t="s">
        <v>165</v>
      </c>
      <c r="H2723" t="s">
        <v>153</v>
      </c>
      <c r="I2723" t="s">
        <v>153</v>
      </c>
      <c r="J2723" t="s">
        <v>18</v>
      </c>
      <c r="K2723" s="7" t="s">
        <v>148</v>
      </c>
      <c r="L2723">
        <v>2.76</v>
      </c>
      <c r="M2723" s="12">
        <v>54</v>
      </c>
    </row>
    <row r="2724" spans="1:13" x14ac:dyDescent="0.25">
      <c r="A2724">
        <v>536478</v>
      </c>
      <c r="B2724">
        <v>533809</v>
      </c>
      <c r="C2724" t="s">
        <v>50</v>
      </c>
      <c r="D2724" t="s">
        <v>111</v>
      </c>
      <c r="E2724">
        <v>26</v>
      </c>
      <c r="F2724" s="11">
        <v>64916100256416</v>
      </c>
      <c r="G2724" s="7" t="s">
        <v>170</v>
      </c>
      <c r="H2724" t="s">
        <v>153</v>
      </c>
      <c r="I2724" t="s">
        <v>153</v>
      </c>
      <c r="J2724" t="s">
        <v>18</v>
      </c>
      <c r="K2724" s="7" t="s">
        <v>148</v>
      </c>
      <c r="L2724">
        <v>2.76</v>
      </c>
      <c r="M2724" s="12">
        <v>45</v>
      </c>
    </row>
    <row r="2725" spans="1:13" x14ac:dyDescent="0.25">
      <c r="A2725">
        <v>538852</v>
      </c>
      <c r="B2725">
        <v>533807</v>
      </c>
      <c r="C2725" t="s">
        <v>50</v>
      </c>
      <c r="D2725" t="s">
        <v>136</v>
      </c>
      <c r="E2725" t="s">
        <v>137</v>
      </c>
      <c r="F2725" s="11">
        <v>773213</v>
      </c>
      <c r="G2725" s="7" t="s">
        <v>165</v>
      </c>
      <c r="H2725" t="s">
        <v>153</v>
      </c>
      <c r="I2725" t="s">
        <v>153</v>
      </c>
      <c r="J2725" t="s">
        <v>18</v>
      </c>
      <c r="K2725" s="7" t="s">
        <v>149</v>
      </c>
      <c r="L2725">
        <v>4.2110000000000003</v>
      </c>
      <c r="M2725" s="12">
        <v>312.73200000000003</v>
      </c>
    </row>
    <row r="2726" spans="1:13" x14ac:dyDescent="0.25">
      <c r="A2726">
        <v>538853</v>
      </c>
      <c r="B2726">
        <v>533807</v>
      </c>
      <c r="C2726" t="s">
        <v>50</v>
      </c>
      <c r="D2726" t="s">
        <v>136</v>
      </c>
      <c r="E2726" t="s">
        <v>137</v>
      </c>
      <c r="F2726" s="11" t="s">
        <v>277</v>
      </c>
      <c r="G2726" s="7" t="s">
        <v>165</v>
      </c>
      <c r="H2726" t="s">
        <v>153</v>
      </c>
      <c r="I2726" t="s">
        <v>153</v>
      </c>
      <c r="J2726" t="s">
        <v>18</v>
      </c>
      <c r="K2726" s="7" t="s">
        <v>149</v>
      </c>
      <c r="L2726">
        <v>4.2110000000000003</v>
      </c>
      <c r="M2726" s="12">
        <v>7.1539999999999999</v>
      </c>
    </row>
    <row r="2727" spans="1:13" x14ac:dyDescent="0.25">
      <c r="A2727">
        <v>539462</v>
      </c>
      <c r="B2727">
        <v>431516</v>
      </c>
      <c r="C2727" t="s">
        <v>50</v>
      </c>
      <c r="D2727" t="s">
        <v>114</v>
      </c>
      <c r="E2727" t="s">
        <v>115</v>
      </c>
      <c r="F2727" s="11">
        <v>15010312</v>
      </c>
      <c r="G2727" s="7" t="s">
        <v>165</v>
      </c>
      <c r="H2727" t="s">
        <v>153</v>
      </c>
      <c r="I2727" t="s">
        <v>153</v>
      </c>
      <c r="J2727" t="s">
        <v>18</v>
      </c>
      <c r="K2727" s="7" t="s">
        <v>148</v>
      </c>
      <c r="L2727">
        <v>2.76</v>
      </c>
      <c r="M2727" s="12">
        <v>248</v>
      </c>
    </row>
    <row r="2728" spans="1:13" x14ac:dyDescent="0.25">
      <c r="A2728">
        <v>539985</v>
      </c>
      <c r="B2728">
        <v>533807</v>
      </c>
      <c r="C2728" t="s">
        <v>50</v>
      </c>
      <c r="D2728" t="s">
        <v>136</v>
      </c>
      <c r="E2728" t="s">
        <v>137</v>
      </c>
      <c r="F2728" s="11">
        <v>284958</v>
      </c>
      <c r="G2728" s="7" t="s">
        <v>165</v>
      </c>
      <c r="H2728" t="s">
        <v>153</v>
      </c>
      <c r="I2728" t="s">
        <v>153</v>
      </c>
      <c r="J2728" t="s">
        <v>18</v>
      </c>
      <c r="K2728" s="7" t="s">
        <v>148</v>
      </c>
      <c r="L2728">
        <v>2.76</v>
      </c>
      <c r="M2728" s="12">
        <v>92</v>
      </c>
    </row>
    <row r="2729" spans="1:13" x14ac:dyDescent="0.25">
      <c r="A2729">
        <v>544808</v>
      </c>
      <c r="B2729">
        <v>431038</v>
      </c>
      <c r="C2729" t="s">
        <v>29</v>
      </c>
      <c r="D2729" t="s">
        <v>64</v>
      </c>
      <c r="E2729">
        <v>11</v>
      </c>
      <c r="F2729" s="11">
        <v>936209</v>
      </c>
      <c r="G2729" s="7" t="s">
        <v>165</v>
      </c>
      <c r="H2729" t="s">
        <v>153</v>
      </c>
      <c r="I2729" t="s">
        <v>153</v>
      </c>
      <c r="J2729" t="s">
        <v>11</v>
      </c>
      <c r="K2729" s="7" t="s">
        <v>148</v>
      </c>
      <c r="L2729">
        <v>1.9870000000000001</v>
      </c>
      <c r="M2729" s="12">
        <v>-1074.1000000000099</v>
      </c>
    </row>
    <row r="2730" spans="1:13" x14ac:dyDescent="0.25">
      <c r="A2730">
        <v>544979</v>
      </c>
      <c r="B2730">
        <v>58314</v>
      </c>
      <c r="C2730" t="s">
        <v>29</v>
      </c>
      <c r="D2730" t="s">
        <v>42</v>
      </c>
      <c r="E2730">
        <v>6</v>
      </c>
      <c r="F2730" s="11">
        <v>24314509</v>
      </c>
      <c r="G2730" s="7" t="s">
        <v>170</v>
      </c>
      <c r="H2730" t="s">
        <v>153</v>
      </c>
      <c r="I2730" t="s">
        <v>294</v>
      </c>
      <c r="J2730" t="s">
        <v>11</v>
      </c>
      <c r="K2730" s="7" t="s">
        <v>148</v>
      </c>
      <c r="L2730" t="s">
        <v>294</v>
      </c>
      <c r="M2730" t="s">
        <v>294</v>
      </c>
    </row>
    <row r="2731" spans="1:13" x14ac:dyDescent="0.25">
      <c r="A2731">
        <v>545346</v>
      </c>
      <c r="B2731">
        <v>349602</v>
      </c>
      <c r="C2731" t="s">
        <v>50</v>
      </c>
      <c r="D2731" t="s">
        <v>90</v>
      </c>
      <c r="E2731">
        <v>96</v>
      </c>
      <c r="F2731" s="11">
        <v>137878545346</v>
      </c>
      <c r="G2731" s="7" t="s">
        <v>165</v>
      </c>
      <c r="H2731" t="s">
        <v>153</v>
      </c>
      <c r="I2731" t="s">
        <v>153</v>
      </c>
      <c r="J2731" t="s">
        <v>18</v>
      </c>
      <c r="K2731" s="7" t="s">
        <v>148</v>
      </c>
      <c r="L2731">
        <v>2.76</v>
      </c>
      <c r="M2731" s="12">
        <v>299</v>
      </c>
    </row>
    <row r="2732" spans="1:13" x14ac:dyDescent="0.25">
      <c r="A2732">
        <v>579617</v>
      </c>
      <c r="B2732">
        <v>431445</v>
      </c>
      <c r="C2732" t="s">
        <v>50</v>
      </c>
      <c r="D2732" t="s">
        <v>99</v>
      </c>
      <c r="E2732">
        <v>4</v>
      </c>
      <c r="F2732" s="11">
        <v>7789130289815</v>
      </c>
      <c r="G2732" s="7" t="s">
        <v>165</v>
      </c>
      <c r="H2732" t="s">
        <v>153</v>
      </c>
      <c r="I2732" t="s">
        <v>153</v>
      </c>
      <c r="J2732" t="s">
        <v>18</v>
      </c>
      <c r="K2732" s="7" t="s">
        <v>148</v>
      </c>
      <c r="L2732">
        <v>2.76</v>
      </c>
      <c r="M2732" s="12">
        <v>200</v>
      </c>
    </row>
    <row r="2733" spans="1:13" x14ac:dyDescent="0.25">
      <c r="A2733">
        <v>585783</v>
      </c>
      <c r="B2733">
        <v>431516</v>
      </c>
      <c r="C2733" t="s">
        <v>50</v>
      </c>
      <c r="D2733" t="s">
        <v>114</v>
      </c>
      <c r="E2733" t="s">
        <v>115</v>
      </c>
      <c r="F2733" s="11">
        <v>292906</v>
      </c>
      <c r="G2733" s="7" t="s">
        <v>165</v>
      </c>
      <c r="H2733" t="s">
        <v>153</v>
      </c>
      <c r="I2733" t="s">
        <v>153</v>
      </c>
      <c r="J2733" t="s">
        <v>18</v>
      </c>
      <c r="K2733" s="7" t="s">
        <v>148</v>
      </c>
      <c r="L2733">
        <v>2.76</v>
      </c>
      <c r="M2733" s="12">
        <v>64</v>
      </c>
    </row>
    <row r="2734" spans="1:13" x14ac:dyDescent="0.25">
      <c r="A2734">
        <v>585789</v>
      </c>
      <c r="B2734">
        <v>431516</v>
      </c>
      <c r="C2734" t="s">
        <v>50</v>
      </c>
      <c r="D2734" t="s">
        <v>114</v>
      </c>
      <c r="E2734" t="s">
        <v>115</v>
      </c>
      <c r="F2734" s="11">
        <v>292933</v>
      </c>
      <c r="G2734" s="7" t="s">
        <v>165</v>
      </c>
      <c r="H2734" t="s">
        <v>153</v>
      </c>
      <c r="I2734" t="s">
        <v>153</v>
      </c>
      <c r="J2734" t="s">
        <v>18</v>
      </c>
      <c r="K2734" s="7" t="s">
        <v>148</v>
      </c>
      <c r="L2734">
        <v>2.76</v>
      </c>
      <c r="M2734" s="12">
        <v>0</v>
      </c>
    </row>
    <row r="2735" spans="1:13" x14ac:dyDescent="0.25">
      <c r="A2735">
        <v>585984</v>
      </c>
      <c r="B2735">
        <v>447486</v>
      </c>
      <c r="C2735" t="s">
        <v>50</v>
      </c>
      <c r="D2735" t="s">
        <v>101</v>
      </c>
      <c r="E2735">
        <v>48</v>
      </c>
      <c r="F2735" s="11">
        <v>60016506</v>
      </c>
      <c r="G2735" s="7" t="s">
        <v>165</v>
      </c>
      <c r="H2735" t="s">
        <v>153</v>
      </c>
      <c r="I2735" t="s">
        <v>294</v>
      </c>
      <c r="J2735" t="s">
        <v>18</v>
      </c>
      <c r="K2735" s="7" t="s">
        <v>148</v>
      </c>
      <c r="L2735" t="s">
        <v>294</v>
      </c>
      <c r="M2735" t="s">
        <v>294</v>
      </c>
    </row>
    <row r="2736" spans="1:13" x14ac:dyDescent="0.25">
      <c r="A2736">
        <v>587507</v>
      </c>
      <c r="B2736">
        <v>515454</v>
      </c>
      <c r="C2736" t="s">
        <v>29</v>
      </c>
      <c r="D2736" t="s">
        <v>42</v>
      </c>
      <c r="E2736">
        <v>8</v>
      </c>
      <c r="F2736" s="11">
        <v>45729</v>
      </c>
      <c r="G2736" s="7" t="s">
        <v>165</v>
      </c>
      <c r="H2736" t="s">
        <v>153</v>
      </c>
      <c r="I2736" t="s">
        <v>294</v>
      </c>
      <c r="J2736" t="s">
        <v>18</v>
      </c>
      <c r="K2736" s="7" t="s">
        <v>148</v>
      </c>
      <c r="L2736" t="s">
        <v>294</v>
      </c>
      <c r="M2736" t="s">
        <v>294</v>
      </c>
    </row>
    <row r="2737" spans="1:13" x14ac:dyDescent="0.25">
      <c r="A2737">
        <v>587507</v>
      </c>
      <c r="B2737">
        <v>515454</v>
      </c>
      <c r="C2737" t="s">
        <v>29</v>
      </c>
      <c r="D2737" t="s">
        <v>42</v>
      </c>
      <c r="E2737">
        <v>8</v>
      </c>
      <c r="F2737" s="11">
        <v>144244</v>
      </c>
      <c r="G2737" s="7" t="s">
        <v>165</v>
      </c>
      <c r="H2737" t="s">
        <v>153</v>
      </c>
      <c r="I2737" t="s">
        <v>294</v>
      </c>
      <c r="J2737" t="s">
        <v>18</v>
      </c>
      <c r="K2737" s="7" t="s">
        <v>148</v>
      </c>
      <c r="L2737" t="s">
        <v>294</v>
      </c>
      <c r="M2737" t="s">
        <v>294</v>
      </c>
    </row>
    <row r="2738" spans="1:13" x14ac:dyDescent="0.25">
      <c r="A2738">
        <v>587507</v>
      </c>
      <c r="B2738">
        <v>515454</v>
      </c>
      <c r="C2738" t="s">
        <v>29</v>
      </c>
      <c r="D2738" t="s">
        <v>42</v>
      </c>
      <c r="E2738">
        <v>8</v>
      </c>
      <c r="F2738" s="11">
        <v>957377</v>
      </c>
      <c r="G2738" s="7" t="s">
        <v>165</v>
      </c>
      <c r="H2738" t="s">
        <v>153</v>
      </c>
      <c r="I2738" t="s">
        <v>294</v>
      </c>
      <c r="J2738" t="s">
        <v>18</v>
      </c>
      <c r="K2738" s="7" t="s">
        <v>148</v>
      </c>
      <c r="L2738" t="s">
        <v>294</v>
      </c>
      <c r="M2738" t="s">
        <v>294</v>
      </c>
    </row>
    <row r="2739" spans="1:13" x14ac:dyDescent="0.25">
      <c r="A2739">
        <v>587517</v>
      </c>
      <c r="B2739">
        <v>587512</v>
      </c>
      <c r="C2739" t="s">
        <v>29</v>
      </c>
      <c r="D2739" t="s">
        <v>46</v>
      </c>
      <c r="E2739" t="s">
        <v>138</v>
      </c>
      <c r="F2739" s="11">
        <v>261876</v>
      </c>
      <c r="G2739" s="7" t="s">
        <v>165</v>
      </c>
      <c r="H2739" t="s">
        <v>153</v>
      </c>
      <c r="I2739" t="s">
        <v>153</v>
      </c>
      <c r="J2739" t="s">
        <v>18</v>
      </c>
      <c r="K2739" s="7" t="s">
        <v>148</v>
      </c>
      <c r="L2739">
        <v>2.76</v>
      </c>
      <c r="M2739" s="12">
        <v>83</v>
      </c>
    </row>
    <row r="2740" spans="1:13" x14ac:dyDescent="0.25">
      <c r="A2740">
        <v>587519</v>
      </c>
      <c r="B2740">
        <v>587512</v>
      </c>
      <c r="C2740" t="s">
        <v>29</v>
      </c>
      <c r="D2740" t="s">
        <v>46</v>
      </c>
      <c r="E2740" t="s">
        <v>138</v>
      </c>
      <c r="F2740" s="11">
        <v>169882</v>
      </c>
      <c r="G2740" s="7" t="s">
        <v>165</v>
      </c>
      <c r="H2740" t="s">
        <v>153</v>
      </c>
      <c r="I2740" t="s">
        <v>153</v>
      </c>
      <c r="J2740" t="s">
        <v>18</v>
      </c>
      <c r="K2740" s="7" t="s">
        <v>148</v>
      </c>
      <c r="L2740">
        <v>2.76</v>
      </c>
      <c r="M2740" s="12">
        <v>0</v>
      </c>
    </row>
    <row r="2741" spans="1:13" x14ac:dyDescent="0.25">
      <c r="A2741">
        <v>587521</v>
      </c>
      <c r="B2741">
        <v>587512</v>
      </c>
      <c r="C2741" t="s">
        <v>29</v>
      </c>
      <c r="D2741" t="s">
        <v>46</v>
      </c>
      <c r="E2741" t="s">
        <v>138</v>
      </c>
      <c r="F2741" s="11">
        <v>130810</v>
      </c>
      <c r="G2741" s="7" t="s">
        <v>165</v>
      </c>
      <c r="H2741" t="s">
        <v>153</v>
      </c>
      <c r="I2741" t="s">
        <v>153</v>
      </c>
      <c r="J2741" t="s">
        <v>18</v>
      </c>
      <c r="K2741" s="7" t="s">
        <v>148</v>
      </c>
      <c r="L2741">
        <v>2.76</v>
      </c>
      <c r="M2741" s="12">
        <v>100</v>
      </c>
    </row>
    <row r="2742" spans="1:13" x14ac:dyDescent="0.25">
      <c r="A2742">
        <v>587523</v>
      </c>
      <c r="B2742">
        <v>587512</v>
      </c>
      <c r="C2742" t="s">
        <v>29</v>
      </c>
      <c r="D2742" t="s">
        <v>46</v>
      </c>
      <c r="E2742" t="s">
        <v>138</v>
      </c>
      <c r="F2742" s="11">
        <v>99793</v>
      </c>
      <c r="G2742" s="7" t="s">
        <v>165</v>
      </c>
      <c r="H2742" t="s">
        <v>153</v>
      </c>
      <c r="I2742" t="s">
        <v>153</v>
      </c>
      <c r="J2742" t="s">
        <v>18</v>
      </c>
      <c r="K2742" s="7" t="s">
        <v>148</v>
      </c>
      <c r="L2742">
        <v>2.76</v>
      </c>
      <c r="M2742" s="12">
        <v>-165</v>
      </c>
    </row>
    <row r="2743" spans="1:13" x14ac:dyDescent="0.25">
      <c r="A2743">
        <v>587527</v>
      </c>
      <c r="B2743">
        <v>587512</v>
      </c>
      <c r="C2743" t="s">
        <v>29</v>
      </c>
      <c r="D2743" t="s">
        <v>46</v>
      </c>
      <c r="E2743" t="s">
        <v>138</v>
      </c>
      <c r="F2743" s="11">
        <v>356328</v>
      </c>
      <c r="G2743" s="7" t="s">
        <v>165</v>
      </c>
      <c r="H2743" t="s">
        <v>153</v>
      </c>
      <c r="I2743" t="s">
        <v>153</v>
      </c>
      <c r="J2743" t="s">
        <v>18</v>
      </c>
      <c r="K2743" s="7" t="s">
        <v>148</v>
      </c>
      <c r="L2743">
        <v>2.76</v>
      </c>
      <c r="M2743" s="12">
        <v>205</v>
      </c>
    </row>
    <row r="2744" spans="1:13" x14ac:dyDescent="0.25">
      <c r="A2744">
        <v>587530</v>
      </c>
      <c r="B2744">
        <v>587512</v>
      </c>
      <c r="C2744" t="s">
        <v>29</v>
      </c>
      <c r="D2744" t="s">
        <v>46</v>
      </c>
      <c r="E2744" t="s">
        <v>138</v>
      </c>
      <c r="F2744" s="11">
        <v>110869</v>
      </c>
      <c r="G2744" s="7" t="s">
        <v>165</v>
      </c>
      <c r="H2744" t="s">
        <v>153</v>
      </c>
      <c r="I2744" t="s">
        <v>153</v>
      </c>
      <c r="J2744" t="s">
        <v>18</v>
      </c>
      <c r="K2744" s="7" t="s">
        <v>148</v>
      </c>
      <c r="L2744">
        <v>2.76</v>
      </c>
      <c r="M2744" s="12">
        <v>-96</v>
      </c>
    </row>
    <row r="2745" spans="1:13" x14ac:dyDescent="0.25">
      <c r="A2745">
        <v>587532</v>
      </c>
      <c r="B2745">
        <v>587512</v>
      </c>
      <c r="C2745" t="s">
        <v>29</v>
      </c>
      <c r="D2745" t="s">
        <v>46</v>
      </c>
      <c r="E2745" t="s">
        <v>138</v>
      </c>
      <c r="F2745" s="11">
        <v>170165</v>
      </c>
      <c r="G2745" s="7" t="s">
        <v>165</v>
      </c>
      <c r="H2745" t="s">
        <v>153</v>
      </c>
      <c r="I2745" t="s">
        <v>153</v>
      </c>
      <c r="J2745" t="s">
        <v>18</v>
      </c>
      <c r="K2745" s="7" t="s">
        <v>148</v>
      </c>
      <c r="L2745">
        <v>2.76</v>
      </c>
      <c r="M2745" s="12">
        <v>247</v>
      </c>
    </row>
    <row r="2746" spans="1:13" x14ac:dyDescent="0.25">
      <c r="A2746">
        <v>587534</v>
      </c>
      <c r="B2746">
        <v>587512</v>
      </c>
      <c r="C2746" t="s">
        <v>29</v>
      </c>
      <c r="D2746" t="s">
        <v>46</v>
      </c>
      <c r="E2746" t="s">
        <v>138</v>
      </c>
      <c r="F2746" s="11">
        <v>123943</v>
      </c>
      <c r="G2746" s="7" t="s">
        <v>165</v>
      </c>
      <c r="H2746" t="s">
        <v>153</v>
      </c>
      <c r="I2746" t="s">
        <v>153</v>
      </c>
      <c r="J2746" t="s">
        <v>18</v>
      </c>
      <c r="K2746" s="7" t="s">
        <v>148</v>
      </c>
      <c r="L2746">
        <v>2.76</v>
      </c>
      <c r="M2746" s="12">
        <v>204</v>
      </c>
    </row>
    <row r="2747" spans="1:13" x14ac:dyDescent="0.25">
      <c r="A2747">
        <v>587536</v>
      </c>
      <c r="B2747">
        <v>587512</v>
      </c>
      <c r="C2747" t="s">
        <v>29</v>
      </c>
      <c r="D2747" t="s">
        <v>46</v>
      </c>
      <c r="E2747" t="s">
        <v>138</v>
      </c>
      <c r="F2747" s="11">
        <v>23433</v>
      </c>
      <c r="G2747" s="7" t="s">
        <v>165</v>
      </c>
      <c r="H2747" t="s">
        <v>153</v>
      </c>
      <c r="I2747" t="s">
        <v>153</v>
      </c>
      <c r="J2747" t="s">
        <v>18</v>
      </c>
      <c r="K2747" s="7" t="s">
        <v>148</v>
      </c>
      <c r="L2747">
        <v>2.76</v>
      </c>
      <c r="M2747" s="12">
        <v>171</v>
      </c>
    </row>
    <row r="2748" spans="1:13" x14ac:dyDescent="0.25">
      <c r="A2748">
        <v>587538</v>
      </c>
      <c r="B2748">
        <v>587512</v>
      </c>
      <c r="C2748" t="s">
        <v>29</v>
      </c>
      <c r="D2748" t="s">
        <v>46</v>
      </c>
      <c r="E2748" t="s">
        <v>138</v>
      </c>
      <c r="F2748" s="11">
        <v>437436</v>
      </c>
      <c r="G2748" s="7" t="s">
        <v>165</v>
      </c>
      <c r="H2748" t="s">
        <v>153</v>
      </c>
      <c r="I2748" t="s">
        <v>153</v>
      </c>
      <c r="J2748" t="s">
        <v>18</v>
      </c>
      <c r="K2748" s="7" t="s">
        <v>148</v>
      </c>
      <c r="L2748">
        <v>2.76</v>
      </c>
      <c r="M2748" s="12">
        <v>197</v>
      </c>
    </row>
    <row r="2749" spans="1:13" x14ac:dyDescent="0.25">
      <c r="A2749">
        <v>587541</v>
      </c>
      <c r="B2749">
        <v>587512</v>
      </c>
      <c r="C2749" t="s">
        <v>29</v>
      </c>
      <c r="D2749" t="s">
        <v>46</v>
      </c>
      <c r="E2749" t="s">
        <v>138</v>
      </c>
      <c r="F2749" s="11">
        <v>851701000630</v>
      </c>
      <c r="G2749" s="7" t="s">
        <v>165</v>
      </c>
      <c r="H2749" t="s">
        <v>153</v>
      </c>
      <c r="I2749" t="s">
        <v>153</v>
      </c>
      <c r="J2749" t="s">
        <v>18</v>
      </c>
      <c r="K2749" s="7" t="s">
        <v>148</v>
      </c>
      <c r="L2749">
        <v>2.76</v>
      </c>
      <c r="M2749" s="12">
        <v>851</v>
      </c>
    </row>
    <row r="2750" spans="1:13" x14ac:dyDescent="0.25">
      <c r="A2750">
        <v>587543</v>
      </c>
      <c r="B2750">
        <v>587512</v>
      </c>
      <c r="C2750" t="s">
        <v>29</v>
      </c>
      <c r="D2750" t="s">
        <v>46</v>
      </c>
      <c r="E2750" t="s">
        <v>138</v>
      </c>
      <c r="F2750" s="11">
        <v>64916100242767</v>
      </c>
      <c r="G2750" s="7" t="s">
        <v>165</v>
      </c>
      <c r="H2750" t="s">
        <v>153</v>
      </c>
      <c r="I2750" t="s">
        <v>153</v>
      </c>
      <c r="J2750" t="s">
        <v>18</v>
      </c>
      <c r="K2750" s="7" t="s">
        <v>148</v>
      </c>
      <c r="L2750">
        <v>2.76</v>
      </c>
      <c r="M2750" s="12">
        <v>1306</v>
      </c>
    </row>
    <row r="2751" spans="1:13" x14ac:dyDescent="0.25">
      <c r="A2751">
        <v>587545</v>
      </c>
      <c r="B2751">
        <v>587512</v>
      </c>
      <c r="C2751" t="s">
        <v>29</v>
      </c>
      <c r="D2751" t="s">
        <v>46</v>
      </c>
      <c r="E2751" t="s">
        <v>138</v>
      </c>
      <c r="F2751" s="11">
        <v>775264</v>
      </c>
      <c r="G2751" s="7" t="s">
        <v>165</v>
      </c>
      <c r="H2751" t="s">
        <v>153</v>
      </c>
      <c r="I2751" t="s">
        <v>153</v>
      </c>
      <c r="J2751" t="s">
        <v>18</v>
      </c>
      <c r="K2751" s="7" t="s">
        <v>148</v>
      </c>
      <c r="L2751">
        <v>2.76</v>
      </c>
      <c r="M2751" s="12">
        <v>879</v>
      </c>
    </row>
    <row r="2752" spans="1:13" x14ac:dyDescent="0.25">
      <c r="A2752">
        <v>587547</v>
      </c>
      <c r="B2752">
        <v>587512</v>
      </c>
      <c r="C2752" t="s">
        <v>29</v>
      </c>
      <c r="D2752" t="s">
        <v>46</v>
      </c>
      <c r="E2752" t="s">
        <v>138</v>
      </c>
      <c r="F2752" s="11">
        <v>128148</v>
      </c>
      <c r="G2752" s="7" t="s">
        <v>165</v>
      </c>
      <c r="H2752" t="s">
        <v>153</v>
      </c>
      <c r="I2752" t="s">
        <v>153</v>
      </c>
      <c r="J2752" t="s">
        <v>18</v>
      </c>
      <c r="K2752" s="7" t="s">
        <v>148</v>
      </c>
      <c r="L2752">
        <v>2.76</v>
      </c>
      <c r="M2752" s="12">
        <v>204</v>
      </c>
    </row>
    <row r="2753" spans="1:13" x14ac:dyDescent="0.25">
      <c r="A2753">
        <v>587549</v>
      </c>
      <c r="B2753">
        <v>587512</v>
      </c>
      <c r="C2753" t="s">
        <v>29</v>
      </c>
      <c r="D2753" t="s">
        <v>46</v>
      </c>
      <c r="E2753" t="s">
        <v>138</v>
      </c>
      <c r="F2753" s="11">
        <v>72545</v>
      </c>
      <c r="G2753" s="7" t="s">
        <v>165</v>
      </c>
      <c r="H2753" t="s">
        <v>153</v>
      </c>
      <c r="I2753" t="s">
        <v>153</v>
      </c>
      <c r="J2753" t="s">
        <v>18</v>
      </c>
      <c r="K2753" s="7" t="s">
        <v>148</v>
      </c>
      <c r="L2753">
        <v>2.76</v>
      </c>
      <c r="M2753" s="12">
        <v>124</v>
      </c>
    </row>
    <row r="2754" spans="1:13" x14ac:dyDescent="0.25">
      <c r="A2754">
        <v>587552</v>
      </c>
      <c r="B2754">
        <v>587512</v>
      </c>
      <c r="C2754" t="s">
        <v>29</v>
      </c>
      <c r="D2754" t="s">
        <v>46</v>
      </c>
      <c r="E2754" t="s">
        <v>138</v>
      </c>
      <c r="F2754" s="11">
        <v>34817</v>
      </c>
      <c r="G2754" s="7" t="s">
        <v>165</v>
      </c>
      <c r="H2754" t="s">
        <v>153</v>
      </c>
      <c r="I2754" t="s">
        <v>153</v>
      </c>
      <c r="J2754" t="s">
        <v>18</v>
      </c>
      <c r="K2754" s="7" t="s">
        <v>148</v>
      </c>
      <c r="L2754">
        <v>2.76</v>
      </c>
      <c r="M2754" s="12">
        <v>85</v>
      </c>
    </row>
    <row r="2755" spans="1:13" x14ac:dyDescent="0.25">
      <c r="A2755">
        <v>587554</v>
      </c>
      <c r="B2755">
        <v>587512</v>
      </c>
      <c r="C2755" t="s">
        <v>29</v>
      </c>
      <c r="D2755" t="s">
        <v>46</v>
      </c>
      <c r="E2755" t="s">
        <v>138</v>
      </c>
      <c r="F2755" s="11">
        <v>8655029001592</v>
      </c>
      <c r="G2755" s="7" t="s">
        <v>165</v>
      </c>
      <c r="H2755" t="s">
        <v>153</v>
      </c>
      <c r="I2755" t="s">
        <v>153</v>
      </c>
      <c r="J2755" t="s">
        <v>18</v>
      </c>
      <c r="K2755" s="7" t="s">
        <v>148</v>
      </c>
      <c r="L2755">
        <v>2.76</v>
      </c>
      <c r="M2755" s="12">
        <v>498</v>
      </c>
    </row>
    <row r="2756" spans="1:13" x14ac:dyDescent="0.25">
      <c r="A2756">
        <v>587556</v>
      </c>
      <c r="B2756">
        <v>587512</v>
      </c>
      <c r="C2756" t="s">
        <v>29</v>
      </c>
      <c r="D2756" t="s">
        <v>46</v>
      </c>
      <c r="E2756" t="s">
        <v>138</v>
      </c>
      <c r="F2756" s="11">
        <v>603571109632184</v>
      </c>
      <c r="G2756" s="7" t="s">
        <v>165</v>
      </c>
      <c r="H2756" t="s">
        <v>153</v>
      </c>
      <c r="I2756" t="s">
        <v>153</v>
      </c>
      <c r="J2756" t="s">
        <v>18</v>
      </c>
      <c r="K2756" s="7" t="s">
        <v>148</v>
      </c>
      <c r="L2756">
        <v>2.76</v>
      </c>
      <c r="M2756" s="12">
        <v>215</v>
      </c>
    </row>
    <row r="2757" spans="1:13" x14ac:dyDescent="0.25">
      <c r="A2757">
        <v>587561</v>
      </c>
      <c r="B2757">
        <v>587512</v>
      </c>
      <c r="C2757" t="s">
        <v>29</v>
      </c>
      <c r="D2757" t="s">
        <v>46</v>
      </c>
      <c r="E2757" t="s">
        <v>138</v>
      </c>
      <c r="F2757" s="11">
        <v>727813</v>
      </c>
      <c r="G2757" s="7" t="s">
        <v>165</v>
      </c>
      <c r="H2757" t="s">
        <v>153</v>
      </c>
      <c r="I2757" t="s">
        <v>153</v>
      </c>
      <c r="J2757" t="s">
        <v>18</v>
      </c>
      <c r="K2757" s="7" t="s">
        <v>148</v>
      </c>
      <c r="L2757">
        <v>2.76</v>
      </c>
      <c r="M2757" s="12">
        <v>0</v>
      </c>
    </row>
    <row r="2758" spans="1:13" x14ac:dyDescent="0.25">
      <c r="A2758">
        <v>587572</v>
      </c>
      <c r="B2758">
        <v>587512</v>
      </c>
      <c r="C2758" t="s">
        <v>29</v>
      </c>
      <c r="D2758" t="s">
        <v>46</v>
      </c>
      <c r="E2758" t="s">
        <v>138</v>
      </c>
      <c r="F2758" s="11" t="s">
        <v>278</v>
      </c>
      <c r="G2758" s="7" t="s">
        <v>165</v>
      </c>
      <c r="H2758" t="s">
        <v>153</v>
      </c>
      <c r="I2758" t="s">
        <v>153</v>
      </c>
      <c r="J2758" t="s">
        <v>18</v>
      </c>
      <c r="K2758" s="7" t="s">
        <v>148</v>
      </c>
      <c r="L2758">
        <v>2.76</v>
      </c>
      <c r="M2758" s="12">
        <v>-435</v>
      </c>
    </row>
    <row r="2759" spans="1:13" x14ac:dyDescent="0.25">
      <c r="A2759">
        <v>587577</v>
      </c>
      <c r="B2759">
        <v>587512</v>
      </c>
      <c r="C2759" t="s">
        <v>29</v>
      </c>
      <c r="D2759" t="s">
        <v>46</v>
      </c>
      <c r="E2759" t="s">
        <v>138</v>
      </c>
      <c r="F2759" s="11" t="s">
        <v>279</v>
      </c>
      <c r="G2759" s="7" t="s">
        <v>165</v>
      </c>
      <c r="H2759" t="s">
        <v>153</v>
      </c>
      <c r="I2759" t="s">
        <v>153</v>
      </c>
      <c r="J2759" t="s">
        <v>18</v>
      </c>
      <c r="K2759" s="7" t="s">
        <v>149</v>
      </c>
      <c r="L2759">
        <v>4.2110000000000003</v>
      </c>
      <c r="M2759" s="12">
        <v>5</v>
      </c>
    </row>
    <row r="2760" spans="1:13" x14ac:dyDescent="0.25">
      <c r="A2760">
        <v>592556</v>
      </c>
      <c r="B2760">
        <v>588205</v>
      </c>
      <c r="C2760" t="s">
        <v>29</v>
      </c>
      <c r="D2760" t="s">
        <v>42</v>
      </c>
      <c r="E2760">
        <v>5</v>
      </c>
      <c r="F2760" s="11">
        <v>118364539</v>
      </c>
      <c r="G2760" s="7" t="s">
        <v>165</v>
      </c>
      <c r="H2760" t="s">
        <v>153</v>
      </c>
      <c r="I2760" t="s">
        <v>294</v>
      </c>
      <c r="J2760" t="s">
        <v>11</v>
      </c>
      <c r="K2760" s="7" t="s">
        <v>148</v>
      </c>
      <c r="L2760" t="s">
        <v>294</v>
      </c>
      <c r="M2760" t="s">
        <v>294</v>
      </c>
    </row>
    <row r="2761" spans="1:13" x14ac:dyDescent="0.25">
      <c r="A2761">
        <v>592557</v>
      </c>
      <c r="B2761">
        <v>588205</v>
      </c>
      <c r="C2761" t="s">
        <v>29</v>
      </c>
      <c r="D2761" t="s">
        <v>42</v>
      </c>
      <c r="E2761">
        <v>5</v>
      </c>
      <c r="F2761" s="11">
        <v>24300809</v>
      </c>
      <c r="G2761" s="7" t="s">
        <v>165</v>
      </c>
      <c r="H2761" t="s">
        <v>153</v>
      </c>
      <c r="I2761" t="s">
        <v>294</v>
      </c>
      <c r="J2761" t="s">
        <v>11</v>
      </c>
      <c r="K2761" s="7" t="s">
        <v>148</v>
      </c>
      <c r="L2761" t="s">
        <v>294</v>
      </c>
      <c r="M2761" t="s">
        <v>294</v>
      </c>
    </row>
    <row r="2762" spans="1:13" x14ac:dyDescent="0.25">
      <c r="A2762">
        <v>592559</v>
      </c>
      <c r="B2762">
        <v>588205</v>
      </c>
      <c r="C2762" t="s">
        <v>29</v>
      </c>
      <c r="D2762" t="s">
        <v>42</v>
      </c>
      <c r="E2762">
        <v>5</v>
      </c>
      <c r="F2762" s="11">
        <v>6010867</v>
      </c>
      <c r="G2762" s="7" t="s">
        <v>165</v>
      </c>
      <c r="H2762" t="s">
        <v>153</v>
      </c>
      <c r="I2762" t="s">
        <v>153</v>
      </c>
      <c r="J2762" t="s">
        <v>11</v>
      </c>
      <c r="K2762" s="7" t="s">
        <v>148</v>
      </c>
      <c r="L2762">
        <v>1.9870000000000001</v>
      </c>
      <c r="M2762" s="12">
        <v>300</v>
      </c>
    </row>
    <row r="2763" spans="1:13" x14ac:dyDescent="0.25">
      <c r="A2763">
        <v>592561</v>
      </c>
      <c r="B2763">
        <v>588205</v>
      </c>
      <c r="C2763" t="s">
        <v>29</v>
      </c>
      <c r="D2763" t="s">
        <v>42</v>
      </c>
      <c r="E2763">
        <v>5</v>
      </c>
      <c r="F2763" s="11">
        <v>6006068</v>
      </c>
      <c r="G2763" s="7" t="s">
        <v>165</v>
      </c>
      <c r="H2763" t="s">
        <v>153</v>
      </c>
      <c r="I2763" t="s">
        <v>294</v>
      </c>
      <c r="J2763" t="s">
        <v>11</v>
      </c>
      <c r="K2763" s="7" t="s">
        <v>148</v>
      </c>
      <c r="L2763" t="s">
        <v>294</v>
      </c>
      <c r="M2763" t="s">
        <v>294</v>
      </c>
    </row>
    <row r="2764" spans="1:13" x14ac:dyDescent="0.25">
      <c r="A2764">
        <v>592566</v>
      </c>
      <c r="B2764">
        <v>588205</v>
      </c>
      <c r="C2764" t="s">
        <v>29</v>
      </c>
      <c r="D2764" t="s">
        <v>42</v>
      </c>
      <c r="E2764">
        <v>5</v>
      </c>
      <c r="F2764" s="11">
        <v>372333</v>
      </c>
      <c r="G2764" s="7" t="s">
        <v>165</v>
      </c>
      <c r="H2764" t="s">
        <v>153</v>
      </c>
      <c r="I2764" t="s">
        <v>153</v>
      </c>
      <c r="J2764" t="s">
        <v>11</v>
      </c>
      <c r="K2764" s="7" t="s">
        <v>148</v>
      </c>
      <c r="L2764">
        <v>1.9870000000000001</v>
      </c>
      <c r="M2764" s="12">
        <v>498</v>
      </c>
    </row>
    <row r="2765" spans="1:13" x14ac:dyDescent="0.25">
      <c r="A2765">
        <v>592568</v>
      </c>
      <c r="B2765">
        <v>588205</v>
      </c>
      <c r="C2765" t="s">
        <v>29</v>
      </c>
      <c r="D2765" t="s">
        <v>42</v>
      </c>
      <c r="E2765">
        <v>5</v>
      </c>
      <c r="F2765" s="11">
        <v>6006277</v>
      </c>
      <c r="G2765" s="7" t="s">
        <v>165</v>
      </c>
      <c r="H2765" t="s">
        <v>153</v>
      </c>
      <c r="I2765" t="s">
        <v>153</v>
      </c>
      <c r="J2765" t="s">
        <v>11</v>
      </c>
      <c r="K2765" s="7" t="s">
        <v>148</v>
      </c>
      <c r="L2765">
        <v>1.9870000000000001</v>
      </c>
      <c r="M2765" s="12">
        <v>320</v>
      </c>
    </row>
    <row r="2766" spans="1:13" x14ac:dyDescent="0.25">
      <c r="A2766">
        <v>592570</v>
      </c>
      <c r="B2766">
        <v>588205</v>
      </c>
      <c r="C2766" t="s">
        <v>29</v>
      </c>
      <c r="D2766" t="s">
        <v>42</v>
      </c>
      <c r="E2766">
        <v>5</v>
      </c>
      <c r="F2766" s="11">
        <v>6009959</v>
      </c>
      <c r="G2766" s="7" t="s">
        <v>165</v>
      </c>
      <c r="H2766" t="s">
        <v>153</v>
      </c>
      <c r="I2766" t="s">
        <v>294</v>
      </c>
      <c r="J2766" t="s">
        <v>11</v>
      </c>
      <c r="K2766" s="7" t="s">
        <v>148</v>
      </c>
      <c r="L2766" t="s">
        <v>294</v>
      </c>
      <c r="M2766" t="s">
        <v>294</v>
      </c>
    </row>
    <row r="2767" spans="1:13" x14ac:dyDescent="0.25">
      <c r="A2767">
        <v>592571</v>
      </c>
      <c r="B2767">
        <v>588205</v>
      </c>
      <c r="C2767" t="s">
        <v>29</v>
      </c>
      <c r="D2767" t="s">
        <v>42</v>
      </c>
      <c r="E2767">
        <v>5</v>
      </c>
      <c r="F2767" s="11">
        <v>6009994</v>
      </c>
      <c r="G2767" s="7" t="s">
        <v>165</v>
      </c>
      <c r="H2767" t="s">
        <v>153</v>
      </c>
      <c r="I2767" t="s">
        <v>294</v>
      </c>
      <c r="J2767" t="s">
        <v>11</v>
      </c>
      <c r="K2767" s="7" t="s">
        <v>148</v>
      </c>
      <c r="L2767" t="s">
        <v>294</v>
      </c>
      <c r="M2767" t="s">
        <v>294</v>
      </c>
    </row>
    <row r="2768" spans="1:13" x14ac:dyDescent="0.25">
      <c r="A2768">
        <v>592571</v>
      </c>
      <c r="B2768">
        <v>588205</v>
      </c>
      <c r="C2768" t="s">
        <v>29</v>
      </c>
      <c r="D2768" t="s">
        <v>42</v>
      </c>
      <c r="E2768">
        <v>5</v>
      </c>
      <c r="F2768" s="11">
        <v>6010324</v>
      </c>
      <c r="G2768" s="7" t="s">
        <v>165</v>
      </c>
      <c r="H2768" t="s">
        <v>153</v>
      </c>
      <c r="I2768" t="s">
        <v>294</v>
      </c>
      <c r="J2768" t="s">
        <v>11</v>
      </c>
      <c r="K2768" s="7" t="s">
        <v>148</v>
      </c>
      <c r="L2768" t="s">
        <v>294</v>
      </c>
      <c r="M2768" t="s">
        <v>294</v>
      </c>
    </row>
    <row r="2769" spans="1:13" x14ac:dyDescent="0.25">
      <c r="A2769">
        <v>592574</v>
      </c>
      <c r="B2769">
        <v>588205</v>
      </c>
      <c r="C2769" t="s">
        <v>29</v>
      </c>
      <c r="D2769" t="s">
        <v>42</v>
      </c>
      <c r="E2769">
        <v>5</v>
      </c>
      <c r="F2769" s="11">
        <v>6010365</v>
      </c>
      <c r="G2769" s="7" t="s">
        <v>165</v>
      </c>
      <c r="H2769" t="s">
        <v>153</v>
      </c>
      <c r="I2769" t="s">
        <v>153</v>
      </c>
      <c r="J2769" t="s">
        <v>11</v>
      </c>
      <c r="K2769" s="7" t="s">
        <v>148</v>
      </c>
      <c r="L2769">
        <v>1.9870000000000001</v>
      </c>
      <c r="M2769" s="12">
        <v>334</v>
      </c>
    </row>
    <row r="2770" spans="1:13" x14ac:dyDescent="0.25">
      <c r="A2770">
        <v>592575</v>
      </c>
      <c r="B2770">
        <v>588205</v>
      </c>
      <c r="C2770" t="s">
        <v>29</v>
      </c>
      <c r="D2770" t="s">
        <v>42</v>
      </c>
      <c r="E2770">
        <v>5</v>
      </c>
      <c r="F2770" s="11">
        <v>6010772</v>
      </c>
      <c r="G2770" s="7" t="s">
        <v>165</v>
      </c>
      <c r="H2770" t="s">
        <v>153</v>
      </c>
      <c r="I2770" t="s">
        <v>294</v>
      </c>
      <c r="J2770" t="s">
        <v>11</v>
      </c>
      <c r="K2770" s="7" t="s">
        <v>148</v>
      </c>
      <c r="L2770" t="s">
        <v>294</v>
      </c>
      <c r="M2770" t="s">
        <v>294</v>
      </c>
    </row>
    <row r="2771" spans="1:13" x14ac:dyDescent="0.25">
      <c r="A2771">
        <v>592577</v>
      </c>
      <c r="B2771">
        <v>588205</v>
      </c>
      <c r="C2771" t="s">
        <v>29</v>
      </c>
      <c r="D2771" t="s">
        <v>42</v>
      </c>
      <c r="E2771">
        <v>5</v>
      </c>
      <c r="F2771" s="11">
        <v>2877154</v>
      </c>
      <c r="G2771" s="7" t="s">
        <v>165</v>
      </c>
      <c r="H2771" t="s">
        <v>153</v>
      </c>
      <c r="I2771" t="s">
        <v>153</v>
      </c>
      <c r="J2771" t="s">
        <v>11</v>
      </c>
      <c r="K2771" s="7" t="s">
        <v>148</v>
      </c>
      <c r="L2771">
        <v>1.9870000000000001</v>
      </c>
      <c r="M2771" s="12">
        <v>95</v>
      </c>
    </row>
    <row r="2772" spans="1:13" x14ac:dyDescent="0.25">
      <c r="A2772">
        <v>592579</v>
      </c>
      <c r="B2772">
        <v>588205</v>
      </c>
      <c r="C2772" t="s">
        <v>29</v>
      </c>
      <c r="D2772" t="s">
        <v>42</v>
      </c>
      <c r="E2772">
        <v>5</v>
      </c>
      <c r="F2772" s="11">
        <v>67799056005610</v>
      </c>
      <c r="G2772" s="7" t="s">
        <v>165</v>
      </c>
      <c r="H2772" t="s">
        <v>153</v>
      </c>
      <c r="I2772" t="s">
        <v>294</v>
      </c>
      <c r="J2772" t="s">
        <v>11</v>
      </c>
      <c r="K2772" s="7" t="s">
        <v>148</v>
      </c>
      <c r="L2772" t="s">
        <v>294</v>
      </c>
      <c r="M2772" t="s">
        <v>294</v>
      </c>
    </row>
    <row r="2773" spans="1:13" x14ac:dyDescent="0.25">
      <c r="A2773">
        <v>592581</v>
      </c>
      <c r="B2773">
        <v>588205</v>
      </c>
      <c r="C2773" t="s">
        <v>29</v>
      </c>
      <c r="D2773" t="s">
        <v>42</v>
      </c>
      <c r="E2773">
        <v>5</v>
      </c>
      <c r="F2773" s="11">
        <v>6010916</v>
      </c>
      <c r="G2773" s="7" t="s">
        <v>165</v>
      </c>
      <c r="H2773" t="s">
        <v>153</v>
      </c>
      <c r="I2773" t="s">
        <v>153</v>
      </c>
      <c r="J2773" t="s">
        <v>11</v>
      </c>
      <c r="K2773" s="7" t="s">
        <v>148</v>
      </c>
      <c r="L2773">
        <v>1.9870000000000001</v>
      </c>
      <c r="M2773" s="12">
        <v>50</v>
      </c>
    </row>
    <row r="2774" spans="1:13" x14ac:dyDescent="0.25">
      <c r="A2774">
        <v>592583</v>
      </c>
      <c r="B2774">
        <v>588205</v>
      </c>
      <c r="C2774" t="s">
        <v>29</v>
      </c>
      <c r="D2774" t="s">
        <v>42</v>
      </c>
      <c r="E2774">
        <v>5</v>
      </c>
      <c r="F2774" s="11">
        <v>6003003</v>
      </c>
      <c r="G2774" s="7" t="s">
        <v>165</v>
      </c>
      <c r="H2774" t="s">
        <v>153</v>
      </c>
      <c r="I2774" t="s">
        <v>294</v>
      </c>
      <c r="J2774" t="s">
        <v>11</v>
      </c>
      <c r="K2774" s="7" t="s">
        <v>148</v>
      </c>
      <c r="L2774" t="s">
        <v>294</v>
      </c>
      <c r="M2774" t="s">
        <v>294</v>
      </c>
    </row>
    <row r="2775" spans="1:13" x14ac:dyDescent="0.25">
      <c r="A2775">
        <v>592583</v>
      </c>
      <c r="B2775">
        <v>588205</v>
      </c>
      <c r="C2775" t="s">
        <v>29</v>
      </c>
      <c r="D2775" t="s">
        <v>42</v>
      </c>
      <c r="E2775">
        <v>5</v>
      </c>
      <c r="F2775" s="11">
        <v>6006604</v>
      </c>
      <c r="G2775" s="7" t="s">
        <v>165</v>
      </c>
      <c r="H2775" t="s">
        <v>153</v>
      </c>
      <c r="I2775" t="s">
        <v>294</v>
      </c>
      <c r="J2775" t="s">
        <v>11</v>
      </c>
      <c r="K2775" s="7" t="s">
        <v>148</v>
      </c>
      <c r="L2775" t="s">
        <v>294</v>
      </c>
      <c r="M2775" t="s">
        <v>294</v>
      </c>
    </row>
    <row r="2776" spans="1:13" x14ac:dyDescent="0.25">
      <c r="A2776">
        <v>592584</v>
      </c>
      <c r="B2776">
        <v>588205</v>
      </c>
      <c r="C2776" t="s">
        <v>29</v>
      </c>
      <c r="D2776" t="s">
        <v>42</v>
      </c>
      <c r="E2776">
        <v>5</v>
      </c>
      <c r="F2776" s="11">
        <v>6006540</v>
      </c>
      <c r="G2776" s="7" t="s">
        <v>165</v>
      </c>
      <c r="H2776" t="s">
        <v>153</v>
      </c>
      <c r="I2776" t="s">
        <v>294</v>
      </c>
      <c r="J2776" t="s">
        <v>11</v>
      </c>
      <c r="K2776" s="7" t="s">
        <v>148</v>
      </c>
      <c r="L2776" t="s">
        <v>294</v>
      </c>
      <c r="M2776" t="s">
        <v>294</v>
      </c>
    </row>
    <row r="2777" spans="1:13" x14ac:dyDescent="0.25">
      <c r="A2777">
        <v>592586</v>
      </c>
      <c r="B2777">
        <v>588205</v>
      </c>
      <c r="C2777" t="s">
        <v>29</v>
      </c>
      <c r="D2777" t="s">
        <v>42</v>
      </c>
      <c r="E2777">
        <v>5</v>
      </c>
      <c r="F2777" s="11">
        <v>512839</v>
      </c>
      <c r="G2777" s="7" t="s">
        <v>165</v>
      </c>
      <c r="H2777" t="s">
        <v>153</v>
      </c>
      <c r="I2777" t="s">
        <v>294</v>
      </c>
      <c r="J2777" t="s">
        <v>11</v>
      </c>
      <c r="K2777" s="7" t="s">
        <v>148</v>
      </c>
      <c r="L2777" t="s">
        <v>294</v>
      </c>
      <c r="M2777" t="s">
        <v>294</v>
      </c>
    </row>
    <row r="2778" spans="1:13" x14ac:dyDescent="0.25">
      <c r="A2778">
        <v>592588</v>
      </c>
      <c r="B2778">
        <v>588205</v>
      </c>
      <c r="C2778" t="s">
        <v>29</v>
      </c>
      <c r="D2778" t="s">
        <v>42</v>
      </c>
      <c r="E2778">
        <v>5</v>
      </c>
      <c r="F2778" s="11" t="s">
        <v>280</v>
      </c>
      <c r="G2778" s="7" t="s">
        <v>165</v>
      </c>
      <c r="H2778" t="s">
        <v>153</v>
      </c>
      <c r="I2778" t="s">
        <v>294</v>
      </c>
      <c r="J2778" t="s">
        <v>11</v>
      </c>
      <c r="K2778" s="7" t="s">
        <v>148</v>
      </c>
      <c r="L2778" t="s">
        <v>294</v>
      </c>
      <c r="M2778" t="s">
        <v>294</v>
      </c>
    </row>
    <row r="2779" spans="1:13" x14ac:dyDescent="0.25">
      <c r="A2779">
        <v>592595</v>
      </c>
      <c r="B2779">
        <v>588205</v>
      </c>
      <c r="C2779" t="s">
        <v>29</v>
      </c>
      <c r="D2779" t="s">
        <v>42</v>
      </c>
      <c r="E2779">
        <v>5</v>
      </c>
      <c r="F2779" s="11" t="s">
        <v>281</v>
      </c>
      <c r="G2779" s="7" t="s">
        <v>165</v>
      </c>
      <c r="H2779" t="s">
        <v>153</v>
      </c>
      <c r="I2779" t="s">
        <v>153</v>
      </c>
      <c r="J2779" t="s">
        <v>11</v>
      </c>
      <c r="K2779" s="7" t="s">
        <v>148</v>
      </c>
      <c r="L2779">
        <v>1.9870000000000001</v>
      </c>
      <c r="M2779" s="12">
        <v>800</v>
      </c>
    </row>
    <row r="2780" spans="1:13" x14ac:dyDescent="0.25">
      <c r="A2780">
        <v>592597</v>
      </c>
      <c r="B2780">
        <v>588205</v>
      </c>
      <c r="C2780" t="s">
        <v>29</v>
      </c>
      <c r="D2780" t="s">
        <v>42</v>
      </c>
      <c r="E2780">
        <v>5</v>
      </c>
      <c r="F2780" s="11">
        <v>22429509</v>
      </c>
      <c r="G2780" s="7" t="s">
        <v>165</v>
      </c>
      <c r="H2780" t="s">
        <v>153</v>
      </c>
      <c r="I2780" t="s">
        <v>153</v>
      </c>
      <c r="J2780" t="s">
        <v>11</v>
      </c>
      <c r="K2780" s="7" t="s">
        <v>148</v>
      </c>
      <c r="L2780">
        <v>1.9870000000000001</v>
      </c>
      <c r="M2780" s="12">
        <v>35</v>
      </c>
    </row>
    <row r="2781" spans="1:13" x14ac:dyDescent="0.25">
      <c r="A2781">
        <v>592599</v>
      </c>
      <c r="B2781">
        <v>588205</v>
      </c>
      <c r="C2781" t="s">
        <v>29</v>
      </c>
      <c r="D2781" t="s">
        <v>42</v>
      </c>
      <c r="E2781">
        <v>5</v>
      </c>
      <c r="F2781" s="11">
        <v>24313709</v>
      </c>
      <c r="G2781" s="7" t="s">
        <v>165</v>
      </c>
      <c r="H2781" t="s">
        <v>153</v>
      </c>
      <c r="I2781" t="s">
        <v>153</v>
      </c>
      <c r="J2781" t="s">
        <v>11</v>
      </c>
      <c r="K2781" s="7" t="s">
        <v>148</v>
      </c>
      <c r="L2781">
        <v>1.9870000000000001</v>
      </c>
      <c r="M2781" s="12">
        <v>201</v>
      </c>
    </row>
    <row r="2782" spans="1:13" x14ac:dyDescent="0.25">
      <c r="A2782">
        <v>592603</v>
      </c>
      <c r="B2782">
        <v>588205</v>
      </c>
      <c r="C2782" t="s">
        <v>29</v>
      </c>
      <c r="D2782" t="s">
        <v>42</v>
      </c>
      <c r="E2782">
        <v>5</v>
      </c>
      <c r="F2782" s="11" t="s">
        <v>282</v>
      </c>
      <c r="G2782" s="7" t="s">
        <v>165</v>
      </c>
      <c r="H2782" t="s">
        <v>153</v>
      </c>
      <c r="I2782" t="s">
        <v>153</v>
      </c>
      <c r="J2782" t="s">
        <v>11</v>
      </c>
      <c r="K2782" s="7" t="s">
        <v>148</v>
      </c>
      <c r="L2782">
        <v>1.9870000000000001</v>
      </c>
      <c r="M2782" s="12">
        <v>40</v>
      </c>
    </row>
    <row r="2783" spans="1:13" x14ac:dyDescent="0.25">
      <c r="A2783">
        <v>592605</v>
      </c>
      <c r="B2783">
        <v>588205</v>
      </c>
      <c r="C2783" t="s">
        <v>29</v>
      </c>
      <c r="D2783" t="s">
        <v>42</v>
      </c>
      <c r="E2783">
        <v>5</v>
      </c>
      <c r="F2783" s="11">
        <v>22414909</v>
      </c>
      <c r="G2783" s="7" t="s">
        <v>170</v>
      </c>
      <c r="H2783" t="s">
        <v>153</v>
      </c>
      <c r="I2783" t="s">
        <v>153</v>
      </c>
      <c r="J2783" t="s">
        <v>11</v>
      </c>
      <c r="K2783" s="7" t="s">
        <v>148</v>
      </c>
      <c r="L2783">
        <v>1.9870000000000001</v>
      </c>
      <c r="M2783" s="12">
        <v>0</v>
      </c>
    </row>
    <row r="2784" spans="1:13" x14ac:dyDescent="0.25">
      <c r="A2784">
        <v>592605</v>
      </c>
      <c r="B2784">
        <v>588205</v>
      </c>
      <c r="C2784" t="s">
        <v>29</v>
      </c>
      <c r="D2784" t="s">
        <v>42</v>
      </c>
      <c r="E2784">
        <v>5</v>
      </c>
      <c r="F2784" s="11">
        <v>21348609</v>
      </c>
      <c r="G2784" s="7" t="s">
        <v>165</v>
      </c>
      <c r="H2784" t="s">
        <v>153</v>
      </c>
      <c r="I2784" t="s">
        <v>153</v>
      </c>
      <c r="J2784" t="s">
        <v>11</v>
      </c>
      <c r="K2784" s="7" t="s">
        <v>148</v>
      </c>
      <c r="L2784">
        <v>1.9870000000000001</v>
      </c>
      <c r="M2784" s="12">
        <v>0</v>
      </c>
    </row>
    <row r="2785" spans="1:13" x14ac:dyDescent="0.25">
      <c r="A2785">
        <v>592606</v>
      </c>
      <c r="B2785">
        <v>588205</v>
      </c>
      <c r="C2785" t="s">
        <v>29</v>
      </c>
      <c r="D2785" t="s">
        <v>42</v>
      </c>
      <c r="E2785">
        <v>5</v>
      </c>
      <c r="F2785" s="11">
        <v>22414909</v>
      </c>
      <c r="G2785" s="7" t="s">
        <v>170</v>
      </c>
      <c r="H2785" t="s">
        <v>153</v>
      </c>
      <c r="I2785" t="s">
        <v>153</v>
      </c>
      <c r="J2785" t="s">
        <v>11</v>
      </c>
      <c r="K2785" s="7" t="s">
        <v>148</v>
      </c>
      <c r="L2785">
        <v>1.9870000000000001</v>
      </c>
      <c r="M2785" s="12">
        <v>0</v>
      </c>
    </row>
    <row r="2786" spans="1:13" x14ac:dyDescent="0.25">
      <c r="A2786">
        <v>592606</v>
      </c>
      <c r="B2786">
        <v>588205</v>
      </c>
      <c r="C2786" t="s">
        <v>29</v>
      </c>
      <c r="D2786" t="s">
        <v>42</v>
      </c>
      <c r="E2786">
        <v>5</v>
      </c>
      <c r="F2786" s="11">
        <v>22429009</v>
      </c>
      <c r="G2786" s="7" t="s">
        <v>165</v>
      </c>
      <c r="H2786" t="s">
        <v>153</v>
      </c>
      <c r="I2786" t="s">
        <v>153</v>
      </c>
      <c r="J2786" t="s">
        <v>11</v>
      </c>
      <c r="K2786" s="7" t="s">
        <v>148</v>
      </c>
      <c r="L2786">
        <v>1.9870000000000001</v>
      </c>
      <c r="M2786" s="12">
        <v>0</v>
      </c>
    </row>
    <row r="2787" spans="1:13" x14ac:dyDescent="0.25">
      <c r="A2787">
        <v>592606</v>
      </c>
      <c r="B2787">
        <v>588205</v>
      </c>
      <c r="C2787" t="s">
        <v>29</v>
      </c>
      <c r="D2787" t="s">
        <v>42</v>
      </c>
      <c r="E2787">
        <v>5</v>
      </c>
      <c r="F2787" s="11">
        <v>22430809</v>
      </c>
      <c r="G2787" s="7" t="s">
        <v>165</v>
      </c>
      <c r="H2787" t="s">
        <v>153</v>
      </c>
      <c r="I2787" t="s">
        <v>153</v>
      </c>
      <c r="J2787" t="s">
        <v>11</v>
      </c>
      <c r="K2787" s="7" t="s">
        <v>148</v>
      </c>
      <c r="L2787">
        <v>1.9870000000000001</v>
      </c>
      <c r="M2787" s="12">
        <v>50</v>
      </c>
    </row>
    <row r="2788" spans="1:13" x14ac:dyDescent="0.25">
      <c r="A2788">
        <v>592607</v>
      </c>
      <c r="B2788">
        <v>588205</v>
      </c>
      <c r="C2788" t="s">
        <v>29</v>
      </c>
      <c r="D2788" t="s">
        <v>42</v>
      </c>
      <c r="E2788">
        <v>5</v>
      </c>
      <c r="F2788" s="11">
        <v>22414909</v>
      </c>
      <c r="G2788" s="7" t="s">
        <v>170</v>
      </c>
      <c r="H2788" t="s">
        <v>153</v>
      </c>
      <c r="I2788" t="s">
        <v>153</v>
      </c>
      <c r="J2788" t="s">
        <v>11</v>
      </c>
      <c r="K2788" s="7" t="s">
        <v>148</v>
      </c>
      <c r="L2788">
        <v>1.9870000000000001</v>
      </c>
      <c r="M2788" s="12">
        <v>0</v>
      </c>
    </row>
    <row r="2789" spans="1:13" x14ac:dyDescent="0.25">
      <c r="A2789">
        <v>592609</v>
      </c>
      <c r="B2789">
        <v>588205</v>
      </c>
      <c r="C2789" t="s">
        <v>29</v>
      </c>
      <c r="D2789" t="s">
        <v>42</v>
      </c>
      <c r="E2789">
        <v>5</v>
      </c>
      <c r="F2789" s="11">
        <v>503317</v>
      </c>
      <c r="G2789" s="7" t="s">
        <v>165</v>
      </c>
      <c r="H2789" t="s">
        <v>153</v>
      </c>
      <c r="I2789" t="s">
        <v>294</v>
      </c>
      <c r="J2789" t="s">
        <v>11</v>
      </c>
      <c r="K2789" s="7" t="s">
        <v>148</v>
      </c>
      <c r="L2789" t="s">
        <v>294</v>
      </c>
      <c r="M2789" t="s">
        <v>294</v>
      </c>
    </row>
    <row r="2790" spans="1:13" x14ac:dyDescent="0.25">
      <c r="A2790">
        <v>592611</v>
      </c>
      <c r="B2790">
        <v>588205</v>
      </c>
      <c r="C2790" t="s">
        <v>29</v>
      </c>
      <c r="D2790" t="s">
        <v>42</v>
      </c>
      <c r="E2790">
        <v>5</v>
      </c>
      <c r="F2790" s="11">
        <v>22430109</v>
      </c>
      <c r="G2790" s="7" t="s">
        <v>165</v>
      </c>
      <c r="H2790" t="s">
        <v>153</v>
      </c>
      <c r="I2790" t="s">
        <v>294</v>
      </c>
      <c r="J2790" t="s">
        <v>11</v>
      </c>
      <c r="K2790" s="7" t="s">
        <v>148</v>
      </c>
      <c r="L2790" t="s">
        <v>294</v>
      </c>
      <c r="M2790" t="s">
        <v>294</v>
      </c>
    </row>
    <row r="2791" spans="1:13" x14ac:dyDescent="0.25">
      <c r="A2791">
        <v>592613</v>
      </c>
      <c r="B2791">
        <v>588205</v>
      </c>
      <c r="C2791" t="s">
        <v>29</v>
      </c>
      <c r="D2791" t="s">
        <v>42</v>
      </c>
      <c r="E2791">
        <v>5</v>
      </c>
      <c r="F2791" s="11" t="s">
        <v>283</v>
      </c>
      <c r="G2791" s="7" t="s">
        <v>165</v>
      </c>
      <c r="H2791" t="s">
        <v>153</v>
      </c>
      <c r="I2791" t="s">
        <v>294</v>
      </c>
      <c r="J2791" t="s">
        <v>11</v>
      </c>
      <c r="K2791" s="7" t="s">
        <v>148</v>
      </c>
      <c r="L2791" t="s">
        <v>294</v>
      </c>
      <c r="M2791" t="s">
        <v>294</v>
      </c>
    </row>
    <row r="2792" spans="1:13" x14ac:dyDescent="0.25">
      <c r="A2792">
        <v>592615</v>
      </c>
      <c r="B2792">
        <v>588205</v>
      </c>
      <c r="C2792" t="s">
        <v>29</v>
      </c>
      <c r="D2792" t="s">
        <v>42</v>
      </c>
      <c r="E2792">
        <v>5</v>
      </c>
      <c r="F2792" s="11">
        <v>2078025</v>
      </c>
      <c r="G2792" s="7" t="s">
        <v>165</v>
      </c>
      <c r="H2792" t="s">
        <v>153</v>
      </c>
      <c r="I2792" t="s">
        <v>153</v>
      </c>
      <c r="J2792" t="s">
        <v>11</v>
      </c>
      <c r="K2792" s="7" t="s">
        <v>148</v>
      </c>
      <c r="L2792">
        <v>1.9870000000000001</v>
      </c>
      <c r="M2792" s="12">
        <v>50</v>
      </c>
    </row>
    <row r="2793" spans="1:13" x14ac:dyDescent="0.25">
      <c r="A2793">
        <v>592615</v>
      </c>
      <c r="B2793">
        <v>588205</v>
      </c>
      <c r="C2793" t="s">
        <v>29</v>
      </c>
      <c r="D2793" t="s">
        <v>42</v>
      </c>
      <c r="E2793">
        <v>5</v>
      </c>
      <c r="F2793" s="11">
        <v>2078026</v>
      </c>
      <c r="G2793" s="7" t="s">
        <v>165</v>
      </c>
      <c r="H2793" t="s">
        <v>153</v>
      </c>
      <c r="I2793" t="s">
        <v>153</v>
      </c>
      <c r="J2793" t="s">
        <v>11</v>
      </c>
      <c r="K2793" s="7" t="s">
        <v>148</v>
      </c>
      <c r="L2793">
        <v>1.9870000000000001</v>
      </c>
      <c r="M2793" s="12">
        <v>50</v>
      </c>
    </row>
    <row r="2794" spans="1:13" x14ac:dyDescent="0.25">
      <c r="A2794">
        <v>592617</v>
      </c>
      <c r="B2794">
        <v>588207</v>
      </c>
      <c r="C2794" t="s">
        <v>29</v>
      </c>
      <c r="D2794" t="s">
        <v>43</v>
      </c>
      <c r="E2794">
        <v>26</v>
      </c>
      <c r="F2794" s="11">
        <v>54184</v>
      </c>
      <c r="G2794" s="7" t="s">
        <v>165</v>
      </c>
      <c r="H2794" t="s">
        <v>153</v>
      </c>
      <c r="I2794" t="s">
        <v>153</v>
      </c>
      <c r="J2794" t="s">
        <v>11</v>
      </c>
      <c r="K2794" s="7" t="s">
        <v>148</v>
      </c>
      <c r="L2794">
        <v>1.9870000000000001</v>
      </c>
      <c r="M2794" s="12">
        <v>-216</v>
      </c>
    </row>
    <row r="2795" spans="1:13" x14ac:dyDescent="0.25">
      <c r="A2795">
        <v>592619</v>
      </c>
      <c r="B2795">
        <v>588207</v>
      </c>
      <c r="C2795" t="s">
        <v>29</v>
      </c>
      <c r="D2795" t="s">
        <v>43</v>
      </c>
      <c r="E2795">
        <v>26</v>
      </c>
      <c r="F2795" s="11">
        <v>1139</v>
      </c>
      <c r="G2795" s="7" t="s">
        <v>165</v>
      </c>
      <c r="H2795" t="s">
        <v>153</v>
      </c>
      <c r="I2795" t="s">
        <v>294</v>
      </c>
      <c r="J2795" t="s">
        <v>11</v>
      </c>
      <c r="K2795" s="7" t="s">
        <v>148</v>
      </c>
      <c r="L2795" t="s">
        <v>294</v>
      </c>
      <c r="M2795" t="s">
        <v>294</v>
      </c>
    </row>
    <row r="2796" spans="1:13" x14ac:dyDescent="0.25">
      <c r="A2796">
        <v>592621</v>
      </c>
      <c r="B2796">
        <v>588207</v>
      </c>
      <c r="C2796" t="s">
        <v>29</v>
      </c>
      <c r="D2796" t="s">
        <v>43</v>
      </c>
      <c r="E2796">
        <v>26</v>
      </c>
      <c r="F2796" s="11">
        <v>553124</v>
      </c>
      <c r="G2796" s="7" t="s">
        <v>170</v>
      </c>
      <c r="H2796" t="s">
        <v>153</v>
      </c>
      <c r="I2796" t="s">
        <v>294</v>
      </c>
      <c r="J2796" t="s">
        <v>11</v>
      </c>
      <c r="K2796" s="7" t="s">
        <v>148</v>
      </c>
      <c r="L2796" t="s">
        <v>294</v>
      </c>
      <c r="M2796" t="s">
        <v>294</v>
      </c>
    </row>
    <row r="2797" spans="1:13" x14ac:dyDescent="0.25">
      <c r="A2797">
        <v>592622</v>
      </c>
      <c r="B2797">
        <v>588207</v>
      </c>
      <c r="C2797" t="s">
        <v>29</v>
      </c>
      <c r="D2797" t="s">
        <v>43</v>
      </c>
      <c r="E2797">
        <v>26</v>
      </c>
      <c r="F2797" s="11">
        <v>553124</v>
      </c>
      <c r="G2797" s="7" t="s">
        <v>170</v>
      </c>
      <c r="H2797" t="s">
        <v>153</v>
      </c>
      <c r="I2797" t="s">
        <v>294</v>
      </c>
      <c r="J2797" t="s">
        <v>11</v>
      </c>
      <c r="K2797" s="7" t="s">
        <v>148</v>
      </c>
      <c r="L2797" t="s">
        <v>294</v>
      </c>
      <c r="M2797" t="s">
        <v>294</v>
      </c>
    </row>
    <row r="2798" spans="1:13" x14ac:dyDescent="0.25">
      <c r="A2798">
        <v>592624</v>
      </c>
      <c r="B2798">
        <v>588207</v>
      </c>
      <c r="C2798" t="s">
        <v>29</v>
      </c>
      <c r="D2798" t="s">
        <v>43</v>
      </c>
      <c r="E2798">
        <v>26</v>
      </c>
      <c r="F2798" s="11">
        <v>74537</v>
      </c>
      <c r="G2798" s="7" t="s">
        <v>165</v>
      </c>
      <c r="H2798" t="s">
        <v>153</v>
      </c>
      <c r="I2798" t="s">
        <v>153</v>
      </c>
      <c r="J2798" t="s">
        <v>11</v>
      </c>
      <c r="K2798" s="7" t="s">
        <v>148</v>
      </c>
      <c r="L2798">
        <v>1.9870000000000001</v>
      </c>
      <c r="M2798" s="12">
        <v>280</v>
      </c>
    </row>
    <row r="2799" spans="1:13" x14ac:dyDescent="0.25">
      <c r="A2799">
        <v>592642</v>
      </c>
      <c r="B2799">
        <v>588210</v>
      </c>
      <c r="C2799" t="s">
        <v>29</v>
      </c>
      <c r="D2799" t="s">
        <v>46</v>
      </c>
      <c r="E2799">
        <v>5</v>
      </c>
      <c r="F2799" s="11">
        <v>128961</v>
      </c>
      <c r="G2799" s="7" t="s">
        <v>165</v>
      </c>
      <c r="H2799" t="s">
        <v>153</v>
      </c>
      <c r="I2799" t="s">
        <v>153</v>
      </c>
      <c r="J2799" t="s">
        <v>11</v>
      </c>
      <c r="K2799" s="7" t="s">
        <v>148</v>
      </c>
      <c r="L2799">
        <v>1.9870000000000001</v>
      </c>
      <c r="M2799" s="12">
        <v>186</v>
      </c>
    </row>
    <row r="2800" spans="1:13" x14ac:dyDescent="0.25">
      <c r="A2800">
        <v>592644</v>
      </c>
      <c r="B2800">
        <v>588210</v>
      </c>
      <c r="C2800" t="s">
        <v>29</v>
      </c>
      <c r="D2800" t="s">
        <v>46</v>
      </c>
      <c r="E2800">
        <v>5</v>
      </c>
      <c r="F2800" s="11">
        <v>180896</v>
      </c>
      <c r="G2800" s="7" t="s">
        <v>165</v>
      </c>
      <c r="H2800" t="s">
        <v>153</v>
      </c>
      <c r="I2800" t="s">
        <v>153</v>
      </c>
      <c r="J2800" t="s">
        <v>11</v>
      </c>
      <c r="K2800" s="7" t="s">
        <v>148</v>
      </c>
      <c r="L2800">
        <v>1.9870000000000001</v>
      </c>
      <c r="M2800" s="12">
        <v>638</v>
      </c>
    </row>
    <row r="2801" spans="1:13" x14ac:dyDescent="0.25">
      <c r="A2801">
        <v>592646</v>
      </c>
      <c r="B2801">
        <v>588210</v>
      </c>
      <c r="C2801" t="s">
        <v>29</v>
      </c>
      <c r="D2801" t="s">
        <v>46</v>
      </c>
      <c r="E2801">
        <v>5</v>
      </c>
      <c r="F2801" s="11" t="s">
        <v>284</v>
      </c>
      <c r="G2801" s="7" t="s">
        <v>165</v>
      </c>
      <c r="H2801" t="s">
        <v>153</v>
      </c>
      <c r="I2801" t="s">
        <v>294</v>
      </c>
      <c r="J2801" t="s">
        <v>11</v>
      </c>
      <c r="K2801" s="7" t="s">
        <v>148</v>
      </c>
      <c r="L2801" t="s">
        <v>294</v>
      </c>
      <c r="M2801" t="s">
        <v>294</v>
      </c>
    </row>
    <row r="2802" spans="1:13" x14ac:dyDescent="0.25">
      <c r="A2802">
        <v>592648</v>
      </c>
      <c r="B2802">
        <v>588210</v>
      </c>
      <c r="C2802" t="s">
        <v>29</v>
      </c>
      <c r="D2802" t="s">
        <v>46</v>
      </c>
      <c r="E2802">
        <v>5</v>
      </c>
      <c r="F2802" s="11">
        <v>116032</v>
      </c>
      <c r="G2802" s="7" t="s">
        <v>165</v>
      </c>
      <c r="H2802" t="s">
        <v>153</v>
      </c>
      <c r="I2802" t="s">
        <v>153</v>
      </c>
      <c r="J2802" t="s">
        <v>11</v>
      </c>
      <c r="K2802" s="7" t="s">
        <v>148</v>
      </c>
      <c r="L2802">
        <v>1.9870000000000001</v>
      </c>
      <c r="M2802" s="12">
        <v>300</v>
      </c>
    </row>
    <row r="2803" spans="1:13" x14ac:dyDescent="0.25">
      <c r="A2803">
        <v>592650</v>
      </c>
      <c r="B2803">
        <v>588210</v>
      </c>
      <c r="C2803" t="s">
        <v>29</v>
      </c>
      <c r="D2803" t="s">
        <v>46</v>
      </c>
      <c r="E2803">
        <v>5</v>
      </c>
      <c r="F2803" s="11">
        <v>302888</v>
      </c>
      <c r="G2803" s="7" t="s">
        <v>165</v>
      </c>
      <c r="H2803" t="s">
        <v>153</v>
      </c>
      <c r="I2803" t="s">
        <v>153</v>
      </c>
      <c r="J2803" t="s">
        <v>11</v>
      </c>
      <c r="K2803" s="7" t="s">
        <v>148</v>
      </c>
      <c r="L2803">
        <v>1.9870000000000001</v>
      </c>
      <c r="M2803" s="12">
        <v>695</v>
      </c>
    </row>
    <row r="2804" spans="1:13" x14ac:dyDescent="0.25">
      <c r="A2804">
        <v>592652</v>
      </c>
      <c r="B2804">
        <v>588210</v>
      </c>
      <c r="C2804" t="s">
        <v>29</v>
      </c>
      <c r="D2804" t="s">
        <v>46</v>
      </c>
      <c r="E2804">
        <v>5</v>
      </c>
      <c r="F2804" s="11">
        <v>117613</v>
      </c>
      <c r="G2804" s="7" t="s">
        <v>165</v>
      </c>
      <c r="H2804" t="s">
        <v>153</v>
      </c>
      <c r="I2804" t="s">
        <v>153</v>
      </c>
      <c r="J2804" t="s">
        <v>11</v>
      </c>
      <c r="K2804" s="7" t="s">
        <v>148</v>
      </c>
      <c r="L2804">
        <v>1.9870000000000001</v>
      </c>
      <c r="M2804" s="12">
        <v>394</v>
      </c>
    </row>
    <row r="2805" spans="1:13" x14ac:dyDescent="0.25">
      <c r="A2805">
        <v>592654</v>
      </c>
      <c r="B2805">
        <v>588210</v>
      </c>
      <c r="C2805" t="s">
        <v>29</v>
      </c>
      <c r="D2805" t="s">
        <v>46</v>
      </c>
      <c r="E2805">
        <v>5</v>
      </c>
      <c r="F2805" s="11">
        <v>865581006064640</v>
      </c>
      <c r="G2805" s="7" t="s">
        <v>165</v>
      </c>
      <c r="H2805" t="s">
        <v>153</v>
      </c>
      <c r="I2805" t="s">
        <v>153</v>
      </c>
      <c r="J2805" t="s">
        <v>11</v>
      </c>
      <c r="K2805" s="7" t="s">
        <v>148</v>
      </c>
      <c r="L2805">
        <v>1.9870000000000001</v>
      </c>
      <c r="M2805" s="12">
        <v>857</v>
      </c>
    </row>
    <row r="2806" spans="1:13" x14ac:dyDescent="0.25">
      <c r="A2806">
        <v>611306</v>
      </c>
      <c r="B2806">
        <v>1604</v>
      </c>
      <c r="C2806" t="s">
        <v>9</v>
      </c>
      <c r="D2806" t="s">
        <v>13</v>
      </c>
      <c r="E2806">
        <v>12</v>
      </c>
      <c r="F2806" s="11">
        <v>57078583</v>
      </c>
      <c r="G2806" s="7" t="s">
        <v>165</v>
      </c>
      <c r="H2806" t="s">
        <v>153</v>
      </c>
      <c r="I2806" t="s">
        <v>153</v>
      </c>
      <c r="J2806" t="s">
        <v>11</v>
      </c>
      <c r="K2806" s="7" t="s">
        <v>148</v>
      </c>
      <c r="L2806">
        <v>1.9870000000000001</v>
      </c>
      <c r="M2806" s="12">
        <v>232</v>
      </c>
    </row>
    <row r="2807" spans="1:13" x14ac:dyDescent="0.25">
      <c r="A2807">
        <v>615668</v>
      </c>
      <c r="B2807">
        <v>1604</v>
      </c>
      <c r="C2807" t="s">
        <v>9</v>
      </c>
      <c r="D2807" t="s">
        <v>13</v>
      </c>
      <c r="E2807">
        <v>12</v>
      </c>
      <c r="F2807" s="11">
        <v>57390111</v>
      </c>
      <c r="G2807" s="7" t="s">
        <v>165</v>
      </c>
      <c r="H2807" t="s">
        <v>153</v>
      </c>
      <c r="I2807" t="s">
        <v>294</v>
      </c>
      <c r="J2807" t="s">
        <v>11</v>
      </c>
      <c r="K2807" s="7" t="s">
        <v>148</v>
      </c>
      <c r="L2807" t="s">
        <v>294</v>
      </c>
      <c r="M2807" t="s">
        <v>294</v>
      </c>
    </row>
    <row r="2808" spans="1:13" x14ac:dyDescent="0.25">
      <c r="A2808">
        <v>645086</v>
      </c>
      <c r="B2808">
        <v>644629</v>
      </c>
      <c r="C2808" t="s">
        <v>15</v>
      </c>
      <c r="D2808" t="s">
        <v>22</v>
      </c>
      <c r="E2808">
        <v>26</v>
      </c>
      <c r="F2808" s="11">
        <v>969246</v>
      </c>
      <c r="G2808" s="7" t="s">
        <v>165</v>
      </c>
      <c r="H2808" t="s">
        <v>153</v>
      </c>
      <c r="I2808" t="s">
        <v>153</v>
      </c>
      <c r="J2808" t="s">
        <v>11</v>
      </c>
      <c r="K2808" s="7" t="s">
        <v>148</v>
      </c>
      <c r="L2808">
        <v>1.9870000000000001</v>
      </c>
      <c r="M2808" s="12">
        <v>231</v>
      </c>
    </row>
    <row r="2809" spans="1:13" x14ac:dyDescent="0.25">
      <c r="A2809">
        <v>645088</v>
      </c>
      <c r="B2809">
        <v>644629</v>
      </c>
      <c r="C2809" t="s">
        <v>15</v>
      </c>
      <c r="D2809" t="s">
        <v>22</v>
      </c>
      <c r="E2809">
        <v>26</v>
      </c>
      <c r="F2809" s="11">
        <v>87902</v>
      </c>
      <c r="G2809" s="7" t="s">
        <v>165</v>
      </c>
      <c r="H2809" t="s">
        <v>153</v>
      </c>
      <c r="I2809" t="s">
        <v>153</v>
      </c>
      <c r="J2809" t="s">
        <v>11</v>
      </c>
      <c r="K2809" s="7" t="s">
        <v>148</v>
      </c>
      <c r="L2809">
        <v>1.9870000000000001</v>
      </c>
      <c r="M2809" s="12">
        <v>101</v>
      </c>
    </row>
    <row r="2810" spans="1:13" x14ac:dyDescent="0.25">
      <c r="A2810">
        <v>645090</v>
      </c>
      <c r="B2810">
        <v>644629</v>
      </c>
      <c r="C2810" t="s">
        <v>15</v>
      </c>
      <c r="D2810" t="s">
        <v>22</v>
      </c>
      <c r="E2810">
        <v>26</v>
      </c>
      <c r="F2810" s="11">
        <v>25487410</v>
      </c>
      <c r="G2810" s="7" t="s">
        <v>165</v>
      </c>
      <c r="H2810" t="s">
        <v>153</v>
      </c>
      <c r="I2810" t="s">
        <v>153</v>
      </c>
      <c r="J2810" t="s">
        <v>11</v>
      </c>
      <c r="K2810" s="7" t="s">
        <v>148</v>
      </c>
      <c r="L2810">
        <v>1.9870000000000001</v>
      </c>
      <c r="M2810" s="12">
        <v>145</v>
      </c>
    </row>
    <row r="2811" spans="1:13" x14ac:dyDescent="0.25">
      <c r="A2811">
        <v>645092</v>
      </c>
      <c r="B2811">
        <v>644629</v>
      </c>
      <c r="C2811" t="s">
        <v>15</v>
      </c>
      <c r="D2811" t="s">
        <v>22</v>
      </c>
      <c r="E2811">
        <v>26</v>
      </c>
      <c r="F2811" s="11">
        <v>247669</v>
      </c>
      <c r="G2811" s="7" t="s">
        <v>165</v>
      </c>
      <c r="H2811" t="s">
        <v>153</v>
      </c>
      <c r="I2811" t="s">
        <v>153</v>
      </c>
      <c r="J2811" t="s">
        <v>11</v>
      </c>
      <c r="K2811" s="7" t="s">
        <v>148</v>
      </c>
      <c r="L2811">
        <v>1.9870000000000001</v>
      </c>
      <c r="M2811" s="12">
        <v>140</v>
      </c>
    </row>
    <row r="2812" spans="1:13" x14ac:dyDescent="0.25">
      <c r="A2812">
        <v>645094</v>
      </c>
      <c r="B2812">
        <v>644629</v>
      </c>
      <c r="C2812" t="s">
        <v>15</v>
      </c>
      <c r="D2812" t="s">
        <v>22</v>
      </c>
      <c r="E2812">
        <v>26</v>
      </c>
      <c r="F2812" s="11">
        <v>16168</v>
      </c>
      <c r="G2812" s="7" t="s">
        <v>165</v>
      </c>
      <c r="H2812" t="s">
        <v>153</v>
      </c>
      <c r="I2812" t="s">
        <v>153</v>
      </c>
      <c r="J2812" t="s">
        <v>11</v>
      </c>
      <c r="K2812" s="7" t="s">
        <v>148</v>
      </c>
      <c r="L2812">
        <v>1.9870000000000001</v>
      </c>
      <c r="M2812" s="12">
        <v>186</v>
      </c>
    </row>
    <row r="2813" spans="1:13" x14ac:dyDescent="0.25">
      <c r="A2813">
        <v>645096</v>
      </c>
      <c r="B2813">
        <v>644629</v>
      </c>
      <c r="C2813" t="s">
        <v>15</v>
      </c>
      <c r="D2813" t="s">
        <v>22</v>
      </c>
      <c r="E2813">
        <v>26</v>
      </c>
      <c r="F2813" s="11">
        <v>153072</v>
      </c>
      <c r="G2813" s="7" t="s">
        <v>165</v>
      </c>
      <c r="H2813" t="s">
        <v>153</v>
      </c>
      <c r="I2813" t="s">
        <v>153</v>
      </c>
      <c r="J2813" t="s">
        <v>11</v>
      </c>
      <c r="K2813" s="7" t="s">
        <v>148</v>
      </c>
      <c r="L2813">
        <v>1.9870000000000001</v>
      </c>
      <c r="M2813" s="12">
        <v>258</v>
      </c>
    </row>
    <row r="2814" spans="1:13" x14ac:dyDescent="0.25">
      <c r="A2814">
        <v>645098</v>
      </c>
      <c r="B2814">
        <v>644629</v>
      </c>
      <c r="C2814" t="s">
        <v>15</v>
      </c>
      <c r="D2814" t="s">
        <v>22</v>
      </c>
      <c r="E2814">
        <v>26</v>
      </c>
      <c r="F2814" s="11">
        <v>846815</v>
      </c>
      <c r="G2814" s="7" t="s">
        <v>165</v>
      </c>
      <c r="H2814" t="s">
        <v>153</v>
      </c>
      <c r="I2814" t="s">
        <v>153</v>
      </c>
      <c r="J2814" t="s">
        <v>11</v>
      </c>
      <c r="K2814" s="7" t="s">
        <v>148</v>
      </c>
      <c r="L2814">
        <v>1.9870000000000001</v>
      </c>
      <c r="M2814" s="12">
        <v>280</v>
      </c>
    </row>
    <row r="2815" spans="1:13" x14ac:dyDescent="0.25">
      <c r="A2815">
        <v>645100</v>
      </c>
      <c r="B2815">
        <v>644629</v>
      </c>
      <c r="C2815" t="s">
        <v>15</v>
      </c>
      <c r="D2815" t="s">
        <v>22</v>
      </c>
      <c r="E2815">
        <v>26</v>
      </c>
      <c r="F2815" s="11">
        <v>184201</v>
      </c>
      <c r="G2815" s="7" t="s">
        <v>165</v>
      </c>
      <c r="H2815" t="s">
        <v>153</v>
      </c>
      <c r="I2815" t="s">
        <v>153</v>
      </c>
      <c r="J2815" t="s">
        <v>11</v>
      </c>
      <c r="K2815" s="7" t="s">
        <v>148</v>
      </c>
      <c r="L2815">
        <v>1.9870000000000001</v>
      </c>
      <c r="M2815" s="12">
        <v>160</v>
      </c>
    </row>
    <row r="2816" spans="1:13" x14ac:dyDescent="0.25">
      <c r="A2816">
        <v>645102</v>
      </c>
      <c r="B2816">
        <v>644629</v>
      </c>
      <c r="C2816" t="s">
        <v>15</v>
      </c>
      <c r="D2816" t="s">
        <v>22</v>
      </c>
      <c r="E2816">
        <v>26</v>
      </c>
      <c r="F2816" s="11">
        <v>57256134</v>
      </c>
      <c r="G2816" s="7" t="s">
        <v>165</v>
      </c>
      <c r="H2816" t="s">
        <v>153</v>
      </c>
      <c r="I2816" t="s">
        <v>153</v>
      </c>
      <c r="J2816" t="s">
        <v>11</v>
      </c>
      <c r="K2816" s="7" t="s">
        <v>148</v>
      </c>
      <c r="L2816">
        <v>1.9870000000000001</v>
      </c>
      <c r="M2816" s="12">
        <v>129</v>
      </c>
    </row>
    <row r="2817" spans="1:13" x14ac:dyDescent="0.25">
      <c r="A2817">
        <v>645104</v>
      </c>
      <c r="B2817">
        <v>644629</v>
      </c>
      <c r="C2817" t="s">
        <v>15</v>
      </c>
      <c r="D2817" t="s">
        <v>22</v>
      </c>
      <c r="E2817">
        <v>26</v>
      </c>
      <c r="F2817" s="11">
        <v>59375715</v>
      </c>
      <c r="G2817" s="7" t="s">
        <v>165</v>
      </c>
      <c r="H2817" t="s">
        <v>153</v>
      </c>
      <c r="I2817" t="s">
        <v>153</v>
      </c>
      <c r="J2817" t="s">
        <v>11</v>
      </c>
      <c r="K2817" s="7" t="s">
        <v>148</v>
      </c>
      <c r="L2817">
        <v>1.9870000000000001</v>
      </c>
      <c r="M2817" s="12">
        <v>343</v>
      </c>
    </row>
    <row r="2818" spans="1:13" x14ac:dyDescent="0.25">
      <c r="A2818">
        <v>645106</v>
      </c>
      <c r="B2818">
        <v>644629</v>
      </c>
      <c r="C2818" t="s">
        <v>15</v>
      </c>
      <c r="D2818" t="s">
        <v>22</v>
      </c>
      <c r="E2818">
        <v>26</v>
      </c>
      <c r="F2818" s="11">
        <v>203427</v>
      </c>
      <c r="G2818" s="7" t="s">
        <v>165</v>
      </c>
      <c r="H2818" t="s">
        <v>153</v>
      </c>
      <c r="I2818" t="s">
        <v>153</v>
      </c>
      <c r="J2818" t="s">
        <v>11</v>
      </c>
      <c r="K2818" s="7" t="s">
        <v>148</v>
      </c>
      <c r="L2818">
        <v>1.9870000000000001</v>
      </c>
      <c r="M2818" s="12">
        <v>100</v>
      </c>
    </row>
    <row r="2819" spans="1:13" x14ac:dyDescent="0.25">
      <c r="A2819">
        <v>645108</v>
      </c>
      <c r="B2819">
        <v>644629</v>
      </c>
      <c r="C2819" t="s">
        <v>15</v>
      </c>
      <c r="D2819" t="s">
        <v>22</v>
      </c>
      <c r="E2819">
        <v>26</v>
      </c>
      <c r="F2819" s="11">
        <v>21745</v>
      </c>
      <c r="G2819" s="7" t="s">
        <v>165</v>
      </c>
      <c r="H2819" t="s">
        <v>153</v>
      </c>
      <c r="I2819" t="s">
        <v>153</v>
      </c>
      <c r="J2819" t="s">
        <v>11</v>
      </c>
      <c r="K2819" s="7" t="s">
        <v>148</v>
      </c>
      <c r="L2819">
        <v>1.9870000000000001</v>
      </c>
      <c r="M2819" s="12">
        <v>92</v>
      </c>
    </row>
    <row r="2820" spans="1:13" x14ac:dyDescent="0.25">
      <c r="A2820">
        <v>645110</v>
      </c>
      <c r="B2820">
        <v>644629</v>
      </c>
      <c r="C2820" t="s">
        <v>15</v>
      </c>
      <c r="D2820" t="s">
        <v>22</v>
      </c>
      <c r="E2820">
        <v>26</v>
      </c>
      <c r="F2820" s="11">
        <v>186664</v>
      </c>
      <c r="G2820" s="7" t="s">
        <v>165</v>
      </c>
      <c r="H2820" t="s">
        <v>153</v>
      </c>
      <c r="I2820" t="s">
        <v>153</v>
      </c>
      <c r="J2820" t="s">
        <v>11</v>
      </c>
      <c r="K2820" s="7" t="s">
        <v>148</v>
      </c>
      <c r="L2820">
        <v>1.9870000000000001</v>
      </c>
      <c r="M2820" s="12">
        <v>236</v>
      </c>
    </row>
    <row r="2821" spans="1:13" x14ac:dyDescent="0.25">
      <c r="A2821">
        <v>645112</v>
      </c>
      <c r="B2821">
        <v>644629</v>
      </c>
      <c r="C2821" t="s">
        <v>15</v>
      </c>
      <c r="D2821" t="s">
        <v>22</v>
      </c>
      <c r="E2821">
        <v>26</v>
      </c>
      <c r="F2821" s="11">
        <v>489498</v>
      </c>
      <c r="G2821" s="7" t="s">
        <v>165</v>
      </c>
      <c r="H2821" t="s">
        <v>153</v>
      </c>
      <c r="I2821" t="s">
        <v>153</v>
      </c>
      <c r="J2821" t="s">
        <v>11</v>
      </c>
      <c r="K2821" s="7" t="s">
        <v>148</v>
      </c>
      <c r="L2821">
        <v>1.9870000000000001</v>
      </c>
      <c r="M2821" s="12">
        <v>230</v>
      </c>
    </row>
    <row r="2822" spans="1:13" x14ac:dyDescent="0.25">
      <c r="A2822">
        <v>647601</v>
      </c>
      <c r="B2822">
        <v>501291</v>
      </c>
      <c r="C2822" t="s">
        <v>50</v>
      </c>
      <c r="D2822" t="s">
        <v>133</v>
      </c>
      <c r="E2822">
        <v>10</v>
      </c>
      <c r="F2822" s="11">
        <v>64760103644</v>
      </c>
      <c r="G2822" s="7" t="s">
        <v>165</v>
      </c>
      <c r="H2822" t="s">
        <v>153</v>
      </c>
      <c r="I2822" t="s">
        <v>153</v>
      </c>
      <c r="J2822" t="s">
        <v>18</v>
      </c>
      <c r="K2822" s="7" t="s">
        <v>148</v>
      </c>
      <c r="L2822">
        <v>2.76</v>
      </c>
      <c r="M2822" s="12">
        <v>0</v>
      </c>
    </row>
    <row r="2823" spans="1:13" x14ac:dyDescent="0.25">
      <c r="A2823">
        <v>648140</v>
      </c>
      <c r="B2823">
        <v>1604</v>
      </c>
      <c r="C2823" t="s">
        <v>9</v>
      </c>
      <c r="D2823" t="s">
        <v>13</v>
      </c>
      <c r="E2823">
        <v>12</v>
      </c>
      <c r="F2823" s="11">
        <v>304572</v>
      </c>
      <c r="G2823" s="7" t="s">
        <v>165</v>
      </c>
      <c r="H2823" t="s">
        <v>153</v>
      </c>
      <c r="I2823" t="s">
        <v>294</v>
      </c>
      <c r="J2823" t="s">
        <v>11</v>
      </c>
      <c r="K2823" s="7" t="s">
        <v>148</v>
      </c>
      <c r="L2823" t="s">
        <v>294</v>
      </c>
      <c r="M2823" t="s">
        <v>294</v>
      </c>
    </row>
    <row r="2824" spans="1:13" x14ac:dyDescent="0.25">
      <c r="A2824">
        <v>648404</v>
      </c>
      <c r="B2824">
        <v>431517</v>
      </c>
      <c r="C2824" t="s">
        <v>50</v>
      </c>
      <c r="D2824" t="s">
        <v>114</v>
      </c>
      <c r="E2824">
        <v>5</v>
      </c>
      <c r="F2824" s="11">
        <v>359004</v>
      </c>
      <c r="G2824" s="7" t="s">
        <v>165</v>
      </c>
      <c r="H2824" t="s">
        <v>153</v>
      </c>
      <c r="I2824" t="s">
        <v>153</v>
      </c>
      <c r="J2824" t="s">
        <v>18</v>
      </c>
      <c r="K2824" s="7" t="s">
        <v>148</v>
      </c>
      <c r="L2824">
        <v>2.76</v>
      </c>
      <c r="M2824" s="12">
        <v>-200</v>
      </c>
    </row>
    <row r="2825" spans="1:13" x14ac:dyDescent="0.25">
      <c r="A2825">
        <v>649392</v>
      </c>
      <c r="B2825">
        <v>648495</v>
      </c>
      <c r="C2825" t="s">
        <v>139</v>
      </c>
      <c r="D2825" t="s">
        <v>140</v>
      </c>
      <c r="E2825" t="s">
        <v>141</v>
      </c>
      <c r="F2825" s="11">
        <v>96314220</v>
      </c>
      <c r="G2825" s="7" t="s">
        <v>165</v>
      </c>
      <c r="H2825" t="s">
        <v>153</v>
      </c>
      <c r="I2825" t="s">
        <v>153</v>
      </c>
      <c r="J2825" t="s">
        <v>11</v>
      </c>
      <c r="K2825" s="7" t="s">
        <v>148</v>
      </c>
      <c r="L2825">
        <v>1.9870000000000001</v>
      </c>
      <c r="M2825" s="12">
        <v>90</v>
      </c>
    </row>
    <row r="2826" spans="1:13" x14ac:dyDescent="0.25">
      <c r="A2826">
        <v>649398</v>
      </c>
      <c r="B2826">
        <v>648495</v>
      </c>
      <c r="C2826" t="s">
        <v>139</v>
      </c>
      <c r="D2826" t="s">
        <v>140</v>
      </c>
      <c r="E2826" t="s">
        <v>141</v>
      </c>
      <c r="F2826" s="11" t="s">
        <v>285</v>
      </c>
      <c r="G2826" s="7" t="s">
        <v>165</v>
      </c>
      <c r="H2826" t="s">
        <v>153</v>
      </c>
      <c r="I2826" t="s">
        <v>294</v>
      </c>
      <c r="J2826" t="s">
        <v>11</v>
      </c>
      <c r="K2826" s="7" t="s">
        <v>148</v>
      </c>
      <c r="L2826" t="s">
        <v>294</v>
      </c>
      <c r="M2826" t="s">
        <v>294</v>
      </c>
    </row>
    <row r="2827" spans="1:13" x14ac:dyDescent="0.25">
      <c r="A2827">
        <v>649404</v>
      </c>
      <c r="B2827">
        <v>648495</v>
      </c>
      <c r="C2827" t="s">
        <v>139</v>
      </c>
      <c r="D2827" t="s">
        <v>140</v>
      </c>
      <c r="E2827" t="s">
        <v>141</v>
      </c>
      <c r="F2827" s="11">
        <v>287972</v>
      </c>
      <c r="G2827" s="7" t="s">
        <v>165</v>
      </c>
      <c r="H2827" t="s">
        <v>153</v>
      </c>
      <c r="I2827" t="s">
        <v>153</v>
      </c>
      <c r="J2827" t="s">
        <v>11</v>
      </c>
      <c r="K2827" s="7" t="s">
        <v>148</v>
      </c>
      <c r="L2827">
        <v>1.9870000000000001</v>
      </c>
      <c r="M2827" s="12">
        <v>117</v>
      </c>
    </row>
    <row r="2828" spans="1:13" x14ac:dyDescent="0.25">
      <c r="A2828">
        <v>649408</v>
      </c>
      <c r="B2828">
        <v>648495</v>
      </c>
      <c r="C2828" t="s">
        <v>139</v>
      </c>
      <c r="D2828" t="s">
        <v>140</v>
      </c>
      <c r="E2828" t="s">
        <v>141</v>
      </c>
      <c r="F2828" s="11">
        <v>101527553</v>
      </c>
      <c r="G2828" s="7" t="s">
        <v>165</v>
      </c>
      <c r="H2828" t="s">
        <v>153</v>
      </c>
      <c r="I2828" t="s">
        <v>153</v>
      </c>
      <c r="J2828" t="s">
        <v>11</v>
      </c>
      <c r="K2828" s="7" t="s">
        <v>148</v>
      </c>
      <c r="L2828">
        <v>1.9870000000000001</v>
      </c>
      <c r="M2828" s="12">
        <v>139</v>
      </c>
    </row>
    <row r="2829" spans="1:13" x14ac:dyDescent="0.25">
      <c r="A2829">
        <v>649410</v>
      </c>
      <c r="B2829">
        <v>648495</v>
      </c>
      <c r="C2829" t="s">
        <v>139</v>
      </c>
      <c r="D2829" t="s">
        <v>140</v>
      </c>
      <c r="E2829" t="s">
        <v>141</v>
      </c>
      <c r="F2829" s="11" t="s">
        <v>286</v>
      </c>
      <c r="G2829" s="7" t="s">
        <v>165</v>
      </c>
      <c r="H2829" t="s">
        <v>153</v>
      </c>
      <c r="I2829" t="s">
        <v>153</v>
      </c>
      <c r="J2829" t="s">
        <v>11</v>
      </c>
      <c r="K2829" s="7" t="s">
        <v>148</v>
      </c>
      <c r="L2829">
        <v>1.9870000000000001</v>
      </c>
      <c r="M2829" s="12">
        <v>224</v>
      </c>
    </row>
    <row r="2830" spans="1:13" x14ac:dyDescent="0.25">
      <c r="A2830">
        <v>649414</v>
      </c>
      <c r="B2830">
        <v>648495</v>
      </c>
      <c r="C2830" t="s">
        <v>139</v>
      </c>
      <c r="D2830" t="s">
        <v>140</v>
      </c>
      <c r="E2830" t="s">
        <v>141</v>
      </c>
      <c r="F2830" s="11">
        <v>7791077000583</v>
      </c>
      <c r="G2830" s="7" t="s">
        <v>165</v>
      </c>
      <c r="H2830" t="s">
        <v>153</v>
      </c>
      <c r="I2830" t="s">
        <v>153</v>
      </c>
      <c r="J2830" t="s">
        <v>11</v>
      </c>
      <c r="K2830" s="7" t="s">
        <v>148</v>
      </c>
      <c r="L2830">
        <v>1.9870000000000001</v>
      </c>
      <c r="M2830" s="12">
        <v>-163.6</v>
      </c>
    </row>
    <row r="2831" spans="1:13" x14ac:dyDescent="0.25">
      <c r="A2831">
        <v>649416</v>
      </c>
      <c r="B2831">
        <v>648495</v>
      </c>
      <c r="C2831" t="s">
        <v>139</v>
      </c>
      <c r="D2831" t="s">
        <v>140</v>
      </c>
      <c r="E2831" t="s">
        <v>141</v>
      </c>
      <c r="F2831" s="11">
        <v>334755</v>
      </c>
      <c r="G2831" s="7" t="s">
        <v>165</v>
      </c>
      <c r="H2831" t="s">
        <v>153</v>
      </c>
      <c r="I2831" t="s">
        <v>153</v>
      </c>
      <c r="J2831" t="s">
        <v>11</v>
      </c>
      <c r="K2831" s="7" t="s">
        <v>148</v>
      </c>
      <c r="L2831">
        <v>1.9870000000000001</v>
      </c>
      <c r="M2831" s="12">
        <v>-40</v>
      </c>
    </row>
    <row r="2832" spans="1:13" x14ac:dyDescent="0.25">
      <c r="A2832">
        <v>649430</v>
      </c>
      <c r="B2832">
        <v>648495</v>
      </c>
      <c r="C2832" t="s">
        <v>139</v>
      </c>
      <c r="D2832" t="s">
        <v>140</v>
      </c>
      <c r="E2832" t="s">
        <v>141</v>
      </c>
      <c r="F2832" s="11">
        <v>450943</v>
      </c>
      <c r="G2832" s="7" t="s">
        <v>165</v>
      </c>
      <c r="H2832" t="s">
        <v>153</v>
      </c>
      <c r="I2832" t="s">
        <v>153</v>
      </c>
      <c r="J2832" t="s">
        <v>11</v>
      </c>
      <c r="K2832" s="7" t="s">
        <v>148</v>
      </c>
      <c r="L2832">
        <v>1.9870000000000001</v>
      </c>
      <c r="M2832" s="12">
        <v>0</v>
      </c>
    </row>
    <row r="2833" spans="1:13" x14ac:dyDescent="0.25">
      <c r="A2833">
        <v>660329</v>
      </c>
      <c r="B2833">
        <v>447470</v>
      </c>
      <c r="C2833" t="s">
        <v>50</v>
      </c>
      <c r="D2833" t="s">
        <v>106</v>
      </c>
      <c r="E2833">
        <v>18</v>
      </c>
      <c r="F2833" s="11" t="s">
        <v>287</v>
      </c>
      <c r="G2833" s="7" t="s">
        <v>165</v>
      </c>
      <c r="H2833" t="s">
        <v>153</v>
      </c>
      <c r="I2833" t="s">
        <v>153</v>
      </c>
      <c r="J2833" t="s">
        <v>18</v>
      </c>
      <c r="K2833" s="7" t="s">
        <v>149</v>
      </c>
      <c r="L2833">
        <v>4.2110000000000003</v>
      </c>
      <c r="M2833" s="12">
        <v>118.7</v>
      </c>
    </row>
    <row r="2834" spans="1:13" x14ac:dyDescent="0.25">
      <c r="A2834">
        <v>660377</v>
      </c>
      <c r="B2834">
        <v>431326</v>
      </c>
      <c r="C2834" t="s">
        <v>50</v>
      </c>
      <c r="D2834" t="s">
        <v>85</v>
      </c>
      <c r="E2834">
        <v>34</v>
      </c>
      <c r="F2834" s="11">
        <v>11073071000946</v>
      </c>
      <c r="G2834" s="7" t="s">
        <v>165</v>
      </c>
      <c r="H2834" t="s">
        <v>153</v>
      </c>
      <c r="I2834" t="s">
        <v>153</v>
      </c>
      <c r="J2834" t="s">
        <v>11</v>
      </c>
      <c r="K2834" s="7" t="s">
        <v>149</v>
      </c>
      <c r="L2834">
        <v>4.2110000000000003</v>
      </c>
      <c r="M2834" s="12">
        <v>3446</v>
      </c>
    </row>
    <row r="2835" spans="1:13" x14ac:dyDescent="0.25">
      <c r="A2835">
        <v>662650</v>
      </c>
      <c r="B2835">
        <v>242768</v>
      </c>
      <c r="C2835" t="s">
        <v>56</v>
      </c>
      <c r="D2835" t="s">
        <v>70</v>
      </c>
      <c r="E2835">
        <v>22</v>
      </c>
      <c r="F2835" s="11">
        <v>353990</v>
      </c>
      <c r="G2835" s="7" t="s">
        <v>165</v>
      </c>
      <c r="H2835" t="s">
        <v>153</v>
      </c>
      <c r="I2835" t="s">
        <v>294</v>
      </c>
      <c r="J2835" t="s">
        <v>18</v>
      </c>
      <c r="K2835" s="7" t="s">
        <v>148</v>
      </c>
      <c r="L2835" t="s">
        <v>294</v>
      </c>
      <c r="M2835" t="s">
        <v>294</v>
      </c>
    </row>
    <row r="2836" spans="1:13" x14ac:dyDescent="0.25">
      <c r="A2836">
        <v>662680</v>
      </c>
      <c r="B2836">
        <v>588210</v>
      </c>
      <c r="C2836" t="s">
        <v>29</v>
      </c>
      <c r="D2836" t="s">
        <v>46</v>
      </c>
      <c r="E2836">
        <v>5</v>
      </c>
      <c r="F2836" s="11">
        <v>5902</v>
      </c>
      <c r="G2836" s="7" t="s">
        <v>165</v>
      </c>
      <c r="H2836" t="s">
        <v>153</v>
      </c>
      <c r="I2836" t="s">
        <v>153</v>
      </c>
      <c r="J2836" t="s">
        <v>11</v>
      </c>
      <c r="K2836" s="7" t="s">
        <v>148</v>
      </c>
      <c r="L2836">
        <v>1.9870000000000001</v>
      </c>
      <c r="M2836" s="12">
        <v>304</v>
      </c>
    </row>
    <row r="2837" spans="1:13" x14ac:dyDescent="0.25">
      <c r="A2837">
        <v>662682</v>
      </c>
      <c r="B2837">
        <v>431038</v>
      </c>
      <c r="C2837" t="s">
        <v>29</v>
      </c>
      <c r="D2837" t="s">
        <v>64</v>
      </c>
      <c r="E2837">
        <v>11</v>
      </c>
      <c r="F2837" s="11">
        <v>10085</v>
      </c>
      <c r="G2837" s="7" t="s">
        <v>165</v>
      </c>
      <c r="H2837" t="s">
        <v>153</v>
      </c>
      <c r="I2837" t="s">
        <v>294</v>
      </c>
      <c r="J2837" t="s">
        <v>11</v>
      </c>
      <c r="K2837" s="7" t="s">
        <v>148</v>
      </c>
      <c r="L2837" t="s">
        <v>294</v>
      </c>
      <c r="M2837" t="s">
        <v>294</v>
      </c>
    </row>
    <row r="2838" spans="1:13" x14ac:dyDescent="0.25">
      <c r="A2838">
        <v>663200</v>
      </c>
      <c r="B2838">
        <v>431516</v>
      </c>
      <c r="C2838" t="s">
        <v>50</v>
      </c>
      <c r="D2838" t="s">
        <v>114</v>
      </c>
      <c r="E2838" t="s">
        <v>115</v>
      </c>
      <c r="F2838" s="11">
        <v>15014357</v>
      </c>
      <c r="G2838" s="7" t="s">
        <v>165</v>
      </c>
      <c r="H2838" t="s">
        <v>153</v>
      </c>
      <c r="I2838" t="s">
        <v>153</v>
      </c>
      <c r="J2838" t="s">
        <v>18</v>
      </c>
      <c r="K2838" s="7" t="s">
        <v>148</v>
      </c>
      <c r="L2838">
        <v>2.76</v>
      </c>
      <c r="M2838" s="12">
        <v>13</v>
      </c>
    </row>
    <row r="2839" spans="1:13" x14ac:dyDescent="0.25">
      <c r="A2839">
        <v>663238</v>
      </c>
      <c r="B2839">
        <v>431517</v>
      </c>
      <c r="C2839" t="s">
        <v>50</v>
      </c>
      <c r="D2839" t="s">
        <v>114</v>
      </c>
      <c r="E2839">
        <v>5</v>
      </c>
      <c r="F2839" s="11">
        <v>192795</v>
      </c>
      <c r="G2839" s="7" t="s">
        <v>170</v>
      </c>
      <c r="H2839" t="s">
        <v>153</v>
      </c>
      <c r="I2839" t="s">
        <v>153</v>
      </c>
      <c r="J2839" t="s">
        <v>18</v>
      </c>
      <c r="K2839" s="7" t="s">
        <v>148</v>
      </c>
      <c r="L2839">
        <v>2.76</v>
      </c>
      <c r="M2839" s="12">
        <v>26</v>
      </c>
    </row>
    <row r="2840" spans="1:13" x14ac:dyDescent="0.25">
      <c r="A2840">
        <v>663238</v>
      </c>
      <c r="B2840">
        <v>431517</v>
      </c>
      <c r="C2840" t="s">
        <v>50</v>
      </c>
      <c r="D2840" t="s">
        <v>114</v>
      </c>
      <c r="E2840">
        <v>5</v>
      </c>
      <c r="F2840" s="11">
        <v>30528</v>
      </c>
      <c r="G2840" s="7" t="s">
        <v>165</v>
      </c>
      <c r="H2840" t="s">
        <v>153</v>
      </c>
      <c r="I2840" t="s">
        <v>153</v>
      </c>
      <c r="J2840" t="s">
        <v>18</v>
      </c>
      <c r="K2840" s="7" t="s">
        <v>148</v>
      </c>
      <c r="L2840">
        <v>2.76</v>
      </c>
      <c r="M2840" s="12">
        <v>48</v>
      </c>
    </row>
    <row r="2841" spans="1:13" x14ac:dyDescent="0.25">
      <c r="A2841">
        <v>664310</v>
      </c>
      <c r="B2841">
        <v>648495</v>
      </c>
      <c r="C2841" t="s">
        <v>139</v>
      </c>
      <c r="D2841" t="s">
        <v>140</v>
      </c>
      <c r="E2841" t="s">
        <v>141</v>
      </c>
      <c r="F2841" s="11">
        <v>119080508</v>
      </c>
      <c r="G2841" s="7" t="s">
        <v>165</v>
      </c>
      <c r="H2841" t="s">
        <v>153</v>
      </c>
      <c r="I2841" t="s">
        <v>153</v>
      </c>
      <c r="J2841" t="s">
        <v>11</v>
      </c>
      <c r="K2841" s="7" t="s">
        <v>148</v>
      </c>
      <c r="L2841">
        <v>1.9870000000000001</v>
      </c>
      <c r="M2841" s="12">
        <v>142</v>
      </c>
    </row>
    <row r="2842" spans="1:13" x14ac:dyDescent="0.25">
      <c r="A2842">
        <v>664353</v>
      </c>
      <c r="B2842">
        <v>431414</v>
      </c>
      <c r="C2842" t="s">
        <v>50</v>
      </c>
      <c r="D2842" t="s">
        <v>104</v>
      </c>
      <c r="E2842">
        <v>24</v>
      </c>
      <c r="F2842" s="11">
        <v>66435304197</v>
      </c>
      <c r="G2842" s="7" t="s">
        <v>165</v>
      </c>
      <c r="H2842" t="s">
        <v>153</v>
      </c>
      <c r="I2842" t="s">
        <v>153</v>
      </c>
      <c r="J2842" t="s">
        <v>18</v>
      </c>
      <c r="K2842" s="7" t="s">
        <v>148</v>
      </c>
      <c r="L2842">
        <v>2.76</v>
      </c>
      <c r="M2842" s="12">
        <v>121</v>
      </c>
    </row>
    <row r="2843" spans="1:13" x14ac:dyDescent="0.25">
      <c r="A2843">
        <v>664535</v>
      </c>
      <c r="B2843">
        <v>431516</v>
      </c>
      <c r="C2843" t="s">
        <v>50</v>
      </c>
      <c r="D2843" t="s">
        <v>114</v>
      </c>
      <c r="E2843" t="s">
        <v>115</v>
      </c>
      <c r="F2843" s="11">
        <v>15012170</v>
      </c>
      <c r="G2843" s="7" t="s">
        <v>165</v>
      </c>
      <c r="H2843" t="s">
        <v>153</v>
      </c>
      <c r="I2843" t="s">
        <v>153</v>
      </c>
      <c r="J2843" t="s">
        <v>18</v>
      </c>
      <c r="K2843" s="7" t="s">
        <v>148</v>
      </c>
      <c r="L2843">
        <v>2.76</v>
      </c>
      <c r="M2843" s="12">
        <v>-436</v>
      </c>
    </row>
    <row r="2844" spans="1:13" x14ac:dyDescent="0.25">
      <c r="A2844">
        <v>664715</v>
      </c>
      <c r="B2844">
        <v>349549</v>
      </c>
      <c r="C2844" t="s">
        <v>50</v>
      </c>
      <c r="D2844" t="s">
        <v>86</v>
      </c>
      <c r="E2844">
        <v>6</v>
      </c>
      <c r="F2844" s="11">
        <v>10977</v>
      </c>
      <c r="G2844" s="7" t="s">
        <v>165</v>
      </c>
      <c r="H2844" t="s">
        <v>153</v>
      </c>
      <c r="I2844" t="s">
        <v>294</v>
      </c>
      <c r="J2844" t="s">
        <v>18</v>
      </c>
      <c r="K2844" s="7" t="s">
        <v>148</v>
      </c>
      <c r="L2844" t="s">
        <v>294</v>
      </c>
      <c r="M2844" t="s">
        <v>294</v>
      </c>
    </row>
    <row r="2845" spans="1:13" x14ac:dyDescent="0.25">
      <c r="A2845">
        <v>669939</v>
      </c>
      <c r="B2845">
        <v>666454</v>
      </c>
      <c r="C2845" t="s">
        <v>50</v>
      </c>
      <c r="D2845" t="s">
        <v>10</v>
      </c>
      <c r="E2845" t="s">
        <v>142</v>
      </c>
      <c r="F2845" s="11">
        <v>400107300</v>
      </c>
      <c r="G2845" s="7" t="s">
        <v>165</v>
      </c>
      <c r="H2845" t="s">
        <v>153</v>
      </c>
      <c r="I2845" t="s">
        <v>153</v>
      </c>
      <c r="J2845" t="s">
        <v>18</v>
      </c>
      <c r="K2845" s="7" t="s">
        <v>148</v>
      </c>
      <c r="L2845">
        <v>2.76</v>
      </c>
      <c r="M2845" s="12">
        <v>135</v>
      </c>
    </row>
    <row r="2846" spans="1:13" x14ac:dyDescent="0.25">
      <c r="A2846">
        <v>669941</v>
      </c>
      <c r="B2846">
        <v>666454</v>
      </c>
      <c r="C2846" t="s">
        <v>50</v>
      </c>
      <c r="D2846" t="s">
        <v>10</v>
      </c>
      <c r="E2846" t="s">
        <v>142</v>
      </c>
      <c r="F2846" s="11">
        <v>400107302</v>
      </c>
      <c r="G2846" s="7" t="s">
        <v>165</v>
      </c>
      <c r="H2846" t="s">
        <v>153</v>
      </c>
      <c r="I2846" t="s">
        <v>153</v>
      </c>
      <c r="J2846" t="s">
        <v>18</v>
      </c>
      <c r="K2846" s="7" t="s">
        <v>148</v>
      </c>
      <c r="L2846">
        <v>2.76</v>
      </c>
      <c r="M2846" s="12">
        <v>200</v>
      </c>
    </row>
    <row r="2847" spans="1:13" x14ac:dyDescent="0.25">
      <c r="A2847">
        <v>669943</v>
      </c>
      <c r="B2847">
        <v>666454</v>
      </c>
      <c r="C2847" t="s">
        <v>50</v>
      </c>
      <c r="D2847" t="s">
        <v>10</v>
      </c>
      <c r="E2847" t="s">
        <v>142</v>
      </c>
      <c r="F2847" s="11">
        <v>400107303</v>
      </c>
      <c r="G2847" s="7" t="s">
        <v>165</v>
      </c>
      <c r="H2847" t="s">
        <v>153</v>
      </c>
      <c r="I2847" t="s">
        <v>294</v>
      </c>
      <c r="J2847" t="s">
        <v>18</v>
      </c>
      <c r="K2847" s="7" t="s">
        <v>148</v>
      </c>
      <c r="L2847" t="s">
        <v>294</v>
      </c>
      <c r="M2847" t="s">
        <v>294</v>
      </c>
    </row>
    <row r="2848" spans="1:13" x14ac:dyDescent="0.25">
      <c r="A2848">
        <v>669945</v>
      </c>
      <c r="B2848">
        <v>666454</v>
      </c>
      <c r="C2848" t="s">
        <v>50</v>
      </c>
      <c r="D2848" t="s">
        <v>10</v>
      </c>
      <c r="E2848" t="s">
        <v>142</v>
      </c>
      <c r="F2848" s="11">
        <v>400107304</v>
      </c>
      <c r="G2848" s="7" t="s">
        <v>165</v>
      </c>
      <c r="H2848" t="s">
        <v>153</v>
      </c>
      <c r="I2848" t="s">
        <v>153</v>
      </c>
      <c r="J2848" t="s">
        <v>18</v>
      </c>
      <c r="K2848" s="7" t="s">
        <v>148</v>
      </c>
      <c r="L2848">
        <v>2.76</v>
      </c>
      <c r="M2848" s="12">
        <v>54</v>
      </c>
    </row>
    <row r="2849" spans="1:13" x14ac:dyDescent="0.25">
      <c r="A2849">
        <v>669947</v>
      </c>
      <c r="B2849">
        <v>666454</v>
      </c>
      <c r="C2849" t="s">
        <v>50</v>
      </c>
      <c r="D2849" t="s">
        <v>10</v>
      </c>
      <c r="E2849" t="s">
        <v>142</v>
      </c>
      <c r="F2849" s="11">
        <v>98085503</v>
      </c>
      <c r="G2849" s="7" t="s">
        <v>165</v>
      </c>
      <c r="H2849" t="s">
        <v>153</v>
      </c>
      <c r="I2849" t="s">
        <v>294</v>
      </c>
      <c r="J2849" t="s">
        <v>18</v>
      </c>
      <c r="K2849" s="7" t="s">
        <v>148</v>
      </c>
      <c r="L2849" t="s">
        <v>294</v>
      </c>
      <c r="M2849" t="s">
        <v>294</v>
      </c>
    </row>
    <row r="2850" spans="1:13" x14ac:dyDescent="0.25">
      <c r="A2850">
        <v>669949</v>
      </c>
      <c r="B2850">
        <v>666454</v>
      </c>
      <c r="C2850" t="s">
        <v>50</v>
      </c>
      <c r="D2850" t="s">
        <v>10</v>
      </c>
      <c r="E2850" t="s">
        <v>142</v>
      </c>
      <c r="F2850" s="11">
        <v>400107306</v>
      </c>
      <c r="G2850" s="7" t="s">
        <v>165</v>
      </c>
      <c r="H2850" t="s">
        <v>153</v>
      </c>
      <c r="I2850" t="s">
        <v>153</v>
      </c>
      <c r="J2850" t="s">
        <v>18</v>
      </c>
      <c r="K2850" s="7" t="s">
        <v>148</v>
      </c>
      <c r="L2850">
        <v>2.76</v>
      </c>
      <c r="M2850" s="12">
        <v>60</v>
      </c>
    </row>
    <row r="2851" spans="1:13" x14ac:dyDescent="0.25">
      <c r="A2851">
        <v>669951</v>
      </c>
      <c r="B2851">
        <v>666454</v>
      </c>
      <c r="C2851" t="s">
        <v>50</v>
      </c>
      <c r="D2851" t="s">
        <v>10</v>
      </c>
      <c r="E2851" t="s">
        <v>142</v>
      </c>
      <c r="F2851" s="11">
        <v>58722</v>
      </c>
      <c r="G2851" s="7" t="s">
        <v>165</v>
      </c>
      <c r="H2851" t="s">
        <v>153</v>
      </c>
      <c r="I2851" t="s">
        <v>153</v>
      </c>
      <c r="J2851" t="s">
        <v>18</v>
      </c>
      <c r="K2851" s="7" t="s">
        <v>148</v>
      </c>
      <c r="L2851">
        <v>2.76</v>
      </c>
      <c r="M2851" s="12">
        <v>317</v>
      </c>
    </row>
    <row r="2852" spans="1:13" x14ac:dyDescent="0.25">
      <c r="A2852">
        <v>669953</v>
      </c>
      <c r="B2852">
        <v>666454</v>
      </c>
      <c r="C2852" t="s">
        <v>50</v>
      </c>
      <c r="D2852" t="s">
        <v>10</v>
      </c>
      <c r="E2852" t="s">
        <v>142</v>
      </c>
      <c r="F2852" s="11">
        <v>400107310</v>
      </c>
      <c r="G2852" s="7" t="s">
        <v>165</v>
      </c>
      <c r="H2852" t="s">
        <v>153</v>
      </c>
      <c r="I2852" t="s">
        <v>153</v>
      </c>
      <c r="J2852" t="s">
        <v>18</v>
      </c>
      <c r="K2852" s="7" t="s">
        <v>148</v>
      </c>
      <c r="L2852">
        <v>2.76</v>
      </c>
      <c r="M2852" s="12">
        <v>100</v>
      </c>
    </row>
    <row r="2853" spans="1:13" x14ac:dyDescent="0.25">
      <c r="A2853">
        <v>669955</v>
      </c>
      <c r="B2853">
        <v>666454</v>
      </c>
      <c r="C2853" t="s">
        <v>50</v>
      </c>
      <c r="D2853" t="s">
        <v>10</v>
      </c>
      <c r="E2853" t="s">
        <v>142</v>
      </c>
      <c r="F2853" s="11">
        <v>400107312</v>
      </c>
      <c r="G2853" s="7" t="s">
        <v>165</v>
      </c>
      <c r="H2853" t="s">
        <v>153</v>
      </c>
      <c r="I2853" t="s">
        <v>153</v>
      </c>
      <c r="J2853" t="s">
        <v>18</v>
      </c>
      <c r="K2853" s="7" t="s">
        <v>148</v>
      </c>
      <c r="L2853">
        <v>2.76</v>
      </c>
      <c r="M2853" s="12">
        <v>188</v>
      </c>
    </row>
    <row r="2854" spans="1:13" x14ac:dyDescent="0.25">
      <c r="A2854">
        <v>669957</v>
      </c>
      <c r="B2854">
        <v>666454</v>
      </c>
      <c r="C2854" t="s">
        <v>50</v>
      </c>
      <c r="D2854" t="s">
        <v>10</v>
      </c>
      <c r="E2854" t="s">
        <v>142</v>
      </c>
      <c r="F2854" s="11">
        <v>475862</v>
      </c>
      <c r="G2854" s="7" t="s">
        <v>165</v>
      </c>
      <c r="H2854" t="s">
        <v>153</v>
      </c>
      <c r="I2854" t="s">
        <v>153</v>
      </c>
      <c r="J2854" t="s">
        <v>18</v>
      </c>
      <c r="K2854" s="7" t="s">
        <v>148</v>
      </c>
      <c r="L2854">
        <v>2.76</v>
      </c>
      <c r="M2854" s="12">
        <v>101</v>
      </c>
    </row>
    <row r="2855" spans="1:13" x14ac:dyDescent="0.25">
      <c r="A2855">
        <v>669959</v>
      </c>
      <c r="B2855">
        <v>666454</v>
      </c>
      <c r="C2855" t="s">
        <v>50</v>
      </c>
      <c r="D2855" t="s">
        <v>10</v>
      </c>
      <c r="E2855" t="s">
        <v>142</v>
      </c>
      <c r="F2855" s="11">
        <v>400107314</v>
      </c>
      <c r="G2855" s="7" t="s">
        <v>165</v>
      </c>
      <c r="H2855" t="s">
        <v>153</v>
      </c>
      <c r="I2855" t="s">
        <v>153</v>
      </c>
      <c r="J2855" t="s">
        <v>18</v>
      </c>
      <c r="K2855" s="7" t="s">
        <v>148</v>
      </c>
      <c r="L2855">
        <v>2.76</v>
      </c>
      <c r="M2855" s="12">
        <v>-14</v>
      </c>
    </row>
    <row r="2856" spans="1:13" x14ac:dyDescent="0.25">
      <c r="A2856">
        <v>669961</v>
      </c>
      <c r="B2856">
        <v>666454</v>
      </c>
      <c r="C2856" t="s">
        <v>50</v>
      </c>
      <c r="D2856" t="s">
        <v>10</v>
      </c>
      <c r="E2856" t="s">
        <v>142</v>
      </c>
      <c r="F2856" s="11">
        <v>15009710</v>
      </c>
      <c r="G2856" s="7" t="s">
        <v>165</v>
      </c>
      <c r="H2856" t="s">
        <v>153</v>
      </c>
      <c r="I2856" t="s">
        <v>153</v>
      </c>
      <c r="J2856" t="s">
        <v>18</v>
      </c>
      <c r="K2856" s="7" t="s">
        <v>148</v>
      </c>
      <c r="L2856">
        <v>2.76</v>
      </c>
      <c r="M2856" s="12">
        <v>227</v>
      </c>
    </row>
    <row r="2857" spans="1:13" x14ac:dyDescent="0.25">
      <c r="A2857">
        <v>669963</v>
      </c>
      <c r="B2857">
        <v>666454</v>
      </c>
      <c r="C2857" t="s">
        <v>50</v>
      </c>
      <c r="D2857" t="s">
        <v>10</v>
      </c>
      <c r="E2857" t="s">
        <v>142</v>
      </c>
      <c r="F2857" s="11">
        <v>193512</v>
      </c>
      <c r="G2857" s="7" t="s">
        <v>165</v>
      </c>
      <c r="H2857" t="s">
        <v>153</v>
      </c>
      <c r="I2857" t="s">
        <v>294</v>
      </c>
      <c r="J2857" t="s">
        <v>18</v>
      </c>
      <c r="K2857" s="7" t="s">
        <v>148</v>
      </c>
      <c r="L2857" t="s">
        <v>294</v>
      </c>
      <c r="M2857" t="s">
        <v>294</v>
      </c>
    </row>
    <row r="2858" spans="1:13" x14ac:dyDescent="0.25">
      <c r="A2858">
        <v>673980</v>
      </c>
      <c r="B2858">
        <v>431431</v>
      </c>
      <c r="C2858" t="s">
        <v>50</v>
      </c>
      <c r="D2858" t="s">
        <v>102</v>
      </c>
      <c r="E2858">
        <v>47</v>
      </c>
      <c r="F2858" s="11">
        <v>208593</v>
      </c>
      <c r="G2858" s="7" t="s">
        <v>165</v>
      </c>
      <c r="H2858" t="s">
        <v>153</v>
      </c>
      <c r="I2858" t="s">
        <v>153</v>
      </c>
      <c r="J2858" t="s">
        <v>18</v>
      </c>
      <c r="K2858" s="7" t="s">
        <v>148</v>
      </c>
      <c r="L2858">
        <v>2.76</v>
      </c>
      <c r="M2858" s="12">
        <v>0</v>
      </c>
    </row>
    <row r="2859" spans="1:13" x14ac:dyDescent="0.25">
      <c r="A2859">
        <v>673980</v>
      </c>
      <c r="B2859">
        <v>431431</v>
      </c>
      <c r="C2859" t="s">
        <v>50</v>
      </c>
      <c r="D2859" t="s">
        <v>102</v>
      </c>
      <c r="E2859">
        <v>47</v>
      </c>
      <c r="F2859" s="11">
        <v>50034719</v>
      </c>
      <c r="G2859" s="7" t="s">
        <v>170</v>
      </c>
      <c r="H2859" t="s">
        <v>153</v>
      </c>
      <c r="I2859" t="s">
        <v>153</v>
      </c>
      <c r="J2859" t="s">
        <v>18</v>
      </c>
      <c r="K2859" s="7" t="s">
        <v>148</v>
      </c>
      <c r="L2859">
        <v>2.76</v>
      </c>
      <c r="M2859" s="12">
        <v>667</v>
      </c>
    </row>
    <row r="2860" spans="1:13" x14ac:dyDescent="0.25">
      <c r="A2860">
        <v>691827</v>
      </c>
      <c r="B2860">
        <v>648495</v>
      </c>
      <c r="C2860" t="s">
        <v>139</v>
      </c>
      <c r="D2860" t="s">
        <v>140</v>
      </c>
      <c r="E2860" t="s">
        <v>141</v>
      </c>
      <c r="F2860" s="11">
        <v>108088233</v>
      </c>
      <c r="G2860" s="7" t="s">
        <v>165</v>
      </c>
      <c r="H2860" t="s">
        <v>153</v>
      </c>
      <c r="I2860" t="s">
        <v>153</v>
      </c>
      <c r="J2860" t="s">
        <v>11</v>
      </c>
      <c r="K2860" s="7" t="s">
        <v>148</v>
      </c>
      <c r="L2860">
        <v>1.9870000000000001</v>
      </c>
      <c r="M2860" s="12">
        <v>0</v>
      </c>
    </row>
    <row r="2861" spans="1:13" x14ac:dyDescent="0.25">
      <c r="A2861">
        <v>692027</v>
      </c>
      <c r="B2861">
        <v>666454</v>
      </c>
      <c r="C2861" t="s">
        <v>50</v>
      </c>
      <c r="D2861" t="s">
        <v>10</v>
      </c>
      <c r="E2861" t="s">
        <v>142</v>
      </c>
      <c r="F2861" s="11" t="s">
        <v>288</v>
      </c>
      <c r="G2861" s="7" t="s">
        <v>165</v>
      </c>
      <c r="H2861" t="s">
        <v>153</v>
      </c>
      <c r="I2861" t="s">
        <v>153</v>
      </c>
      <c r="J2861" t="s">
        <v>18</v>
      </c>
      <c r="K2861" s="7" t="s">
        <v>149</v>
      </c>
      <c r="L2861">
        <v>4.2110000000000003</v>
      </c>
      <c r="M2861" s="12">
        <v>30</v>
      </c>
    </row>
    <row r="2862" spans="1:13" x14ac:dyDescent="0.25">
      <c r="A2862">
        <v>692418</v>
      </c>
      <c r="B2862">
        <v>197183</v>
      </c>
      <c r="C2862" t="s">
        <v>60</v>
      </c>
      <c r="D2862" t="s">
        <v>61</v>
      </c>
      <c r="E2862" t="s">
        <v>63</v>
      </c>
      <c r="F2862" s="11">
        <v>3684315</v>
      </c>
      <c r="G2862" s="7" t="s">
        <v>165</v>
      </c>
      <c r="H2862" t="s">
        <v>153</v>
      </c>
      <c r="I2862" t="s">
        <v>294</v>
      </c>
      <c r="J2862" t="s">
        <v>11</v>
      </c>
      <c r="K2862" s="7" t="s">
        <v>148</v>
      </c>
      <c r="L2862" t="s">
        <v>294</v>
      </c>
      <c r="M2862" t="s">
        <v>294</v>
      </c>
    </row>
    <row r="2863" spans="1:13" x14ac:dyDescent="0.25">
      <c r="A2863">
        <v>692420</v>
      </c>
      <c r="B2863">
        <v>1607</v>
      </c>
      <c r="C2863" t="s">
        <v>9</v>
      </c>
      <c r="D2863" t="s">
        <v>13</v>
      </c>
      <c r="E2863">
        <v>2</v>
      </c>
      <c r="F2863" s="11">
        <v>106742</v>
      </c>
      <c r="G2863" s="7" t="s">
        <v>165</v>
      </c>
      <c r="H2863" t="s">
        <v>153</v>
      </c>
      <c r="I2863" t="s">
        <v>153</v>
      </c>
      <c r="J2863" t="s">
        <v>11</v>
      </c>
      <c r="K2863" s="7" t="s">
        <v>148</v>
      </c>
      <c r="L2863">
        <v>1.9870000000000001</v>
      </c>
      <c r="M2863" s="12">
        <v>163</v>
      </c>
    </row>
    <row r="2864" spans="1:13" x14ac:dyDescent="0.25">
      <c r="A2864">
        <v>692590</v>
      </c>
      <c r="B2864">
        <v>58202</v>
      </c>
      <c r="C2864" t="s">
        <v>29</v>
      </c>
      <c r="D2864" t="s">
        <v>32</v>
      </c>
      <c r="E2864" t="s">
        <v>33</v>
      </c>
      <c r="F2864" s="11">
        <v>5040334</v>
      </c>
      <c r="G2864" s="7" t="s">
        <v>165</v>
      </c>
      <c r="H2864" t="s">
        <v>153</v>
      </c>
      <c r="I2864" t="s">
        <v>294</v>
      </c>
      <c r="J2864" t="s">
        <v>18</v>
      </c>
      <c r="K2864" s="7" t="s">
        <v>148</v>
      </c>
      <c r="L2864" t="s">
        <v>294</v>
      </c>
      <c r="M2864" t="s">
        <v>294</v>
      </c>
    </row>
    <row r="2865" spans="1:13" x14ac:dyDescent="0.25">
      <c r="A2865">
        <v>694068</v>
      </c>
      <c r="B2865">
        <v>693927</v>
      </c>
      <c r="C2865" t="s">
        <v>29</v>
      </c>
      <c r="D2865" t="s">
        <v>47</v>
      </c>
      <c r="E2865">
        <v>6</v>
      </c>
      <c r="F2865" s="11">
        <v>26274</v>
      </c>
      <c r="G2865" s="7" t="s">
        <v>165</v>
      </c>
      <c r="H2865" t="s">
        <v>153</v>
      </c>
      <c r="I2865" t="s">
        <v>153</v>
      </c>
      <c r="J2865" t="s">
        <v>11</v>
      </c>
      <c r="K2865" s="7" t="s">
        <v>148</v>
      </c>
      <c r="L2865">
        <v>1.9870000000000001</v>
      </c>
      <c r="M2865" s="12">
        <v>332</v>
      </c>
    </row>
    <row r="2866" spans="1:13" x14ac:dyDescent="0.25">
      <c r="A2866">
        <v>694071</v>
      </c>
      <c r="B2866">
        <v>693927</v>
      </c>
      <c r="C2866" t="s">
        <v>29</v>
      </c>
      <c r="D2866" t="s">
        <v>47</v>
      </c>
      <c r="E2866">
        <v>6</v>
      </c>
      <c r="F2866" s="11">
        <v>36139</v>
      </c>
      <c r="G2866" s="7" t="s">
        <v>165</v>
      </c>
      <c r="H2866" t="s">
        <v>153</v>
      </c>
      <c r="I2866" t="s">
        <v>153</v>
      </c>
      <c r="J2866" t="s">
        <v>11</v>
      </c>
      <c r="K2866" s="7" t="s">
        <v>148</v>
      </c>
      <c r="L2866">
        <v>1.9870000000000001</v>
      </c>
      <c r="M2866" s="12">
        <v>90</v>
      </c>
    </row>
    <row r="2867" spans="1:13" x14ac:dyDescent="0.25">
      <c r="A2867">
        <v>694073</v>
      </c>
      <c r="B2867">
        <v>693927</v>
      </c>
      <c r="C2867" t="s">
        <v>29</v>
      </c>
      <c r="D2867" t="s">
        <v>47</v>
      </c>
      <c r="E2867">
        <v>6</v>
      </c>
      <c r="F2867" s="11">
        <v>45086513</v>
      </c>
      <c r="G2867" s="7" t="s">
        <v>165</v>
      </c>
      <c r="H2867" t="s">
        <v>153</v>
      </c>
      <c r="I2867" t="s">
        <v>153</v>
      </c>
      <c r="J2867" t="s">
        <v>11</v>
      </c>
      <c r="K2867" s="7" t="s">
        <v>148</v>
      </c>
      <c r="L2867">
        <v>1.9870000000000001</v>
      </c>
      <c r="M2867" s="12">
        <v>164</v>
      </c>
    </row>
    <row r="2868" spans="1:13" x14ac:dyDescent="0.25">
      <c r="A2868">
        <v>694075</v>
      </c>
      <c r="B2868">
        <v>693927</v>
      </c>
      <c r="C2868" t="s">
        <v>29</v>
      </c>
      <c r="D2868" t="s">
        <v>47</v>
      </c>
      <c r="E2868">
        <v>6</v>
      </c>
      <c r="F2868" s="11">
        <v>649161102372976</v>
      </c>
      <c r="G2868" s="7" t="s">
        <v>165</v>
      </c>
      <c r="H2868" t="s">
        <v>153</v>
      </c>
      <c r="I2868" t="s">
        <v>153</v>
      </c>
      <c r="J2868" t="s">
        <v>11</v>
      </c>
      <c r="K2868" s="7" t="s">
        <v>148</v>
      </c>
      <c r="L2868">
        <v>1.9870000000000001</v>
      </c>
      <c r="M2868" s="12">
        <v>475</v>
      </c>
    </row>
    <row r="2869" spans="1:13" x14ac:dyDescent="0.25">
      <c r="A2869">
        <v>694077</v>
      </c>
      <c r="B2869">
        <v>693927</v>
      </c>
      <c r="C2869" t="s">
        <v>29</v>
      </c>
      <c r="D2869" t="s">
        <v>47</v>
      </c>
      <c r="E2869">
        <v>6</v>
      </c>
      <c r="F2869" s="11">
        <v>36370211</v>
      </c>
      <c r="G2869" s="7" t="s">
        <v>165</v>
      </c>
      <c r="H2869" t="s">
        <v>153</v>
      </c>
      <c r="I2869" t="s">
        <v>153</v>
      </c>
      <c r="J2869" t="s">
        <v>11</v>
      </c>
      <c r="K2869" s="7" t="s">
        <v>148</v>
      </c>
      <c r="L2869">
        <v>1.9870000000000001</v>
      </c>
      <c r="M2869" s="12">
        <v>200</v>
      </c>
    </row>
    <row r="2870" spans="1:13" x14ac:dyDescent="0.25">
      <c r="A2870">
        <v>694080</v>
      </c>
      <c r="B2870">
        <v>693927</v>
      </c>
      <c r="C2870" t="s">
        <v>29</v>
      </c>
      <c r="D2870" t="s">
        <v>47</v>
      </c>
      <c r="E2870">
        <v>6</v>
      </c>
      <c r="F2870" s="11" t="s">
        <v>289</v>
      </c>
      <c r="G2870" s="7" t="s">
        <v>165</v>
      </c>
      <c r="H2870" t="s">
        <v>153</v>
      </c>
      <c r="I2870" t="s">
        <v>153</v>
      </c>
      <c r="J2870" t="s">
        <v>11</v>
      </c>
      <c r="K2870" s="7" t="s">
        <v>148</v>
      </c>
      <c r="L2870">
        <v>1.9870000000000001</v>
      </c>
      <c r="M2870" s="12">
        <v>113</v>
      </c>
    </row>
    <row r="2871" spans="1:13" x14ac:dyDescent="0.25">
      <c r="A2871">
        <v>694082</v>
      </c>
      <c r="B2871">
        <v>693927</v>
      </c>
      <c r="C2871" t="s">
        <v>29</v>
      </c>
      <c r="D2871" t="s">
        <v>47</v>
      </c>
      <c r="E2871">
        <v>6</v>
      </c>
      <c r="F2871" s="11">
        <v>842817</v>
      </c>
      <c r="G2871" s="7" t="s">
        <v>165</v>
      </c>
      <c r="H2871" t="s">
        <v>153</v>
      </c>
      <c r="I2871" t="s">
        <v>153</v>
      </c>
      <c r="J2871" t="s">
        <v>11</v>
      </c>
      <c r="K2871" s="7" t="s">
        <v>148</v>
      </c>
      <c r="L2871">
        <v>1.9870000000000001</v>
      </c>
      <c r="M2871" s="12">
        <v>334</v>
      </c>
    </row>
    <row r="2872" spans="1:13" x14ac:dyDescent="0.25">
      <c r="A2872">
        <v>694084</v>
      </c>
      <c r="B2872">
        <v>693927</v>
      </c>
      <c r="C2872" t="s">
        <v>29</v>
      </c>
      <c r="D2872" t="s">
        <v>47</v>
      </c>
      <c r="E2872">
        <v>6</v>
      </c>
      <c r="F2872" s="11">
        <v>503413</v>
      </c>
      <c r="G2872" s="7" t="s">
        <v>165</v>
      </c>
      <c r="H2872" t="s">
        <v>153</v>
      </c>
      <c r="I2872" t="s">
        <v>153</v>
      </c>
      <c r="J2872" t="s">
        <v>11</v>
      </c>
      <c r="K2872" s="7" t="s">
        <v>148</v>
      </c>
      <c r="L2872">
        <v>1.9870000000000001</v>
      </c>
      <c r="M2872" s="12">
        <v>300</v>
      </c>
    </row>
    <row r="2873" spans="1:13" x14ac:dyDescent="0.25">
      <c r="A2873">
        <v>695084</v>
      </c>
      <c r="B2873">
        <v>1605</v>
      </c>
      <c r="C2873" t="s">
        <v>9</v>
      </c>
      <c r="D2873" t="s">
        <v>13</v>
      </c>
      <c r="E2873">
        <v>3</v>
      </c>
      <c r="F2873" s="11">
        <v>156874</v>
      </c>
      <c r="G2873" s="7" t="s">
        <v>165</v>
      </c>
      <c r="H2873" t="s">
        <v>153</v>
      </c>
      <c r="I2873" t="s">
        <v>294</v>
      </c>
      <c r="J2873" t="s">
        <v>11</v>
      </c>
      <c r="K2873" s="7" t="s">
        <v>148</v>
      </c>
      <c r="L2873" t="s">
        <v>294</v>
      </c>
      <c r="M2873" t="s">
        <v>294</v>
      </c>
    </row>
    <row r="2874" spans="1:13" x14ac:dyDescent="0.25">
      <c r="A2874">
        <v>695110</v>
      </c>
      <c r="B2874">
        <v>1603</v>
      </c>
      <c r="C2874" t="s">
        <v>9</v>
      </c>
      <c r="D2874" t="s">
        <v>13</v>
      </c>
      <c r="E2874">
        <v>5</v>
      </c>
      <c r="F2874" s="11">
        <v>36089</v>
      </c>
      <c r="G2874" s="7" t="s">
        <v>165</v>
      </c>
      <c r="H2874" t="s">
        <v>153</v>
      </c>
      <c r="I2874" t="s">
        <v>153</v>
      </c>
      <c r="J2874" t="s">
        <v>11</v>
      </c>
      <c r="K2874" s="7" t="s">
        <v>148</v>
      </c>
      <c r="L2874">
        <v>1.9870000000000001</v>
      </c>
      <c r="M2874" s="12">
        <v>-926</v>
      </c>
    </row>
    <row r="2875" spans="1:13" x14ac:dyDescent="0.25">
      <c r="A2875">
        <v>695526</v>
      </c>
      <c r="B2875">
        <v>501291</v>
      </c>
      <c r="C2875" t="s">
        <v>50</v>
      </c>
      <c r="D2875" t="s">
        <v>133</v>
      </c>
      <c r="E2875">
        <v>10</v>
      </c>
      <c r="F2875" s="11">
        <v>193522</v>
      </c>
      <c r="G2875" s="7" t="s">
        <v>165</v>
      </c>
      <c r="H2875" t="s">
        <v>153</v>
      </c>
      <c r="I2875" t="s">
        <v>153</v>
      </c>
      <c r="J2875" t="s">
        <v>18</v>
      </c>
      <c r="K2875" s="7" t="s">
        <v>148</v>
      </c>
      <c r="L2875">
        <v>2.76</v>
      </c>
      <c r="M2875" s="12">
        <v>1</v>
      </c>
    </row>
    <row r="2876" spans="1:13" x14ac:dyDescent="0.25">
      <c r="A2876">
        <v>695526</v>
      </c>
      <c r="B2876">
        <v>501291</v>
      </c>
      <c r="C2876" t="s">
        <v>50</v>
      </c>
      <c r="D2876" t="s">
        <v>133</v>
      </c>
      <c r="E2876">
        <v>10</v>
      </c>
      <c r="F2876" s="11">
        <v>28256</v>
      </c>
      <c r="G2876" s="7" t="s">
        <v>170</v>
      </c>
      <c r="H2876" t="s">
        <v>153</v>
      </c>
      <c r="I2876" t="s">
        <v>153</v>
      </c>
      <c r="J2876" t="s">
        <v>18</v>
      </c>
      <c r="K2876" s="7" t="s">
        <v>148</v>
      </c>
      <c r="L2876">
        <v>2.76</v>
      </c>
      <c r="M2876" s="12">
        <v>0</v>
      </c>
    </row>
    <row r="2877" spans="1:13" x14ac:dyDescent="0.25">
      <c r="A2877">
        <v>698157</v>
      </c>
      <c r="B2877">
        <v>58321</v>
      </c>
      <c r="C2877" t="s">
        <v>29</v>
      </c>
      <c r="D2877" t="s">
        <v>43</v>
      </c>
      <c r="E2877" t="s">
        <v>44</v>
      </c>
      <c r="F2877" s="11">
        <v>109497</v>
      </c>
      <c r="G2877" s="7" t="s">
        <v>165</v>
      </c>
      <c r="H2877" t="s">
        <v>153</v>
      </c>
      <c r="I2877" t="s">
        <v>153</v>
      </c>
      <c r="J2877" t="s">
        <v>18</v>
      </c>
      <c r="K2877" s="7" t="s">
        <v>148</v>
      </c>
      <c r="L2877">
        <v>2.76</v>
      </c>
      <c r="M2877" s="12">
        <v>200</v>
      </c>
    </row>
    <row r="2878" spans="1:13" x14ac:dyDescent="0.25">
      <c r="A2878">
        <v>698185</v>
      </c>
      <c r="B2878">
        <v>431316</v>
      </c>
      <c r="C2878" t="s">
        <v>50</v>
      </c>
      <c r="D2878" t="s">
        <v>101</v>
      </c>
      <c r="E2878">
        <v>51</v>
      </c>
      <c r="F2878" s="11">
        <v>4375832</v>
      </c>
      <c r="G2878" s="7" t="s">
        <v>165</v>
      </c>
      <c r="H2878" t="s">
        <v>153</v>
      </c>
      <c r="I2878" t="s">
        <v>294</v>
      </c>
      <c r="J2878" t="s">
        <v>18</v>
      </c>
      <c r="K2878" s="7" t="s">
        <v>148</v>
      </c>
      <c r="L2878" t="s">
        <v>294</v>
      </c>
      <c r="M2878" t="s">
        <v>294</v>
      </c>
    </row>
    <row r="2879" spans="1:13" x14ac:dyDescent="0.25">
      <c r="A2879">
        <v>698960</v>
      </c>
      <c r="B2879">
        <v>431414</v>
      </c>
      <c r="C2879" t="s">
        <v>50</v>
      </c>
      <c r="D2879" t="s">
        <v>104</v>
      </c>
      <c r="E2879">
        <v>24</v>
      </c>
      <c r="F2879" s="11">
        <v>98110979</v>
      </c>
      <c r="G2879" s="7" t="s">
        <v>165</v>
      </c>
      <c r="H2879" t="s">
        <v>153</v>
      </c>
      <c r="I2879" t="s">
        <v>153</v>
      </c>
      <c r="J2879" t="s">
        <v>18</v>
      </c>
      <c r="K2879" s="7" t="s">
        <v>148</v>
      </c>
      <c r="L2879">
        <v>2.76</v>
      </c>
      <c r="M2879" s="12">
        <v>102</v>
      </c>
    </row>
    <row r="2880" spans="1:13" x14ac:dyDescent="0.25">
      <c r="A2880">
        <v>701394</v>
      </c>
      <c r="B2880">
        <v>349561</v>
      </c>
      <c r="C2880" t="s">
        <v>50</v>
      </c>
      <c r="D2880" t="s">
        <v>88</v>
      </c>
      <c r="E2880">
        <v>25</v>
      </c>
      <c r="F2880" s="11">
        <v>315215</v>
      </c>
      <c r="G2880" s="7" t="s">
        <v>170</v>
      </c>
      <c r="H2880" t="s">
        <v>153</v>
      </c>
      <c r="I2880" t="s">
        <v>153</v>
      </c>
      <c r="J2880" t="s">
        <v>18</v>
      </c>
      <c r="K2880" s="7" t="s">
        <v>148</v>
      </c>
      <c r="L2880">
        <v>2.76</v>
      </c>
      <c r="M2880" s="12">
        <v>95</v>
      </c>
    </row>
    <row r="2881" spans="1:13" x14ac:dyDescent="0.25">
      <c r="A2881">
        <v>705699</v>
      </c>
      <c r="B2881">
        <v>1591</v>
      </c>
      <c r="C2881" t="s">
        <v>9</v>
      </c>
      <c r="D2881" t="s">
        <v>10</v>
      </c>
      <c r="E2881">
        <v>4</v>
      </c>
      <c r="F2881" s="11">
        <v>110435</v>
      </c>
      <c r="G2881" s="7" t="s">
        <v>165</v>
      </c>
      <c r="H2881" t="s">
        <v>153</v>
      </c>
      <c r="I2881" t="s">
        <v>153</v>
      </c>
      <c r="J2881" t="s">
        <v>11</v>
      </c>
      <c r="K2881" s="7" t="s">
        <v>148</v>
      </c>
      <c r="L2881">
        <v>1.9870000000000001</v>
      </c>
      <c r="M2881" s="12">
        <v>-522</v>
      </c>
    </row>
    <row r="2882" spans="1:13" x14ac:dyDescent="0.25">
      <c r="A2882">
        <v>705804</v>
      </c>
      <c r="B2882">
        <v>349509</v>
      </c>
      <c r="C2882" t="s">
        <v>50</v>
      </c>
      <c r="D2882" t="s">
        <v>87</v>
      </c>
      <c r="E2882">
        <v>15</v>
      </c>
      <c r="F2882" s="11">
        <v>71053189</v>
      </c>
      <c r="G2882" s="7" t="s">
        <v>165</v>
      </c>
      <c r="H2882" t="s">
        <v>153</v>
      </c>
      <c r="I2882" t="s">
        <v>294</v>
      </c>
      <c r="J2882" t="s">
        <v>18</v>
      </c>
      <c r="K2882" s="7" t="s">
        <v>148</v>
      </c>
      <c r="L2882" t="s">
        <v>294</v>
      </c>
      <c r="M2882" t="s">
        <v>294</v>
      </c>
    </row>
    <row r="2883" spans="1:13" x14ac:dyDescent="0.25">
      <c r="A2883">
        <v>706014</v>
      </c>
      <c r="B2883">
        <v>242723</v>
      </c>
      <c r="C2883" t="s">
        <v>56</v>
      </c>
      <c r="D2883" t="s">
        <v>69</v>
      </c>
      <c r="E2883">
        <v>62</v>
      </c>
      <c r="F2883" s="11">
        <v>108203535</v>
      </c>
      <c r="G2883" s="7" t="s">
        <v>165</v>
      </c>
      <c r="H2883" t="s">
        <v>153</v>
      </c>
      <c r="I2883" t="s">
        <v>294</v>
      </c>
      <c r="J2883" t="s">
        <v>18</v>
      </c>
      <c r="K2883" s="7" t="s">
        <v>148</v>
      </c>
      <c r="L2883" t="s">
        <v>294</v>
      </c>
      <c r="M2883" t="s">
        <v>294</v>
      </c>
    </row>
    <row r="2884" spans="1:13" x14ac:dyDescent="0.25">
      <c r="A2884">
        <v>706206</v>
      </c>
      <c r="B2884">
        <v>447466</v>
      </c>
      <c r="C2884" t="s">
        <v>50</v>
      </c>
      <c r="D2884" t="s">
        <v>129</v>
      </c>
      <c r="E2884">
        <v>64</v>
      </c>
      <c r="F2884" s="11">
        <v>207750</v>
      </c>
      <c r="G2884" s="7" t="s">
        <v>165</v>
      </c>
      <c r="H2884" t="s">
        <v>153</v>
      </c>
      <c r="I2884" t="s">
        <v>153</v>
      </c>
      <c r="J2884" t="s">
        <v>18</v>
      </c>
      <c r="K2884" s="7" t="s">
        <v>148</v>
      </c>
      <c r="L2884">
        <v>2.76</v>
      </c>
      <c r="M2884" s="12">
        <v>203</v>
      </c>
    </row>
    <row r="2885" spans="1:13" x14ac:dyDescent="0.25">
      <c r="A2885">
        <v>706230</v>
      </c>
      <c r="B2885">
        <v>425364</v>
      </c>
      <c r="C2885" t="s">
        <v>50</v>
      </c>
      <c r="D2885" t="s">
        <v>98</v>
      </c>
      <c r="E2885">
        <v>16</v>
      </c>
      <c r="F2885" s="11">
        <v>46811275</v>
      </c>
      <c r="G2885" s="7" t="s">
        <v>165</v>
      </c>
      <c r="H2885" t="s">
        <v>153</v>
      </c>
      <c r="I2885" t="s">
        <v>294</v>
      </c>
      <c r="J2885" t="s">
        <v>18</v>
      </c>
      <c r="K2885" s="7" t="s">
        <v>148</v>
      </c>
      <c r="L2885" t="s">
        <v>294</v>
      </c>
      <c r="M2885" t="s">
        <v>294</v>
      </c>
    </row>
    <row r="2886" spans="1:13" x14ac:dyDescent="0.25">
      <c r="A2886">
        <v>708130</v>
      </c>
      <c r="B2886">
        <v>648495</v>
      </c>
      <c r="C2886" t="s">
        <v>139</v>
      </c>
      <c r="D2886" t="s">
        <v>140</v>
      </c>
      <c r="E2886" t="s">
        <v>141</v>
      </c>
      <c r="F2886" s="11">
        <v>57294419</v>
      </c>
      <c r="G2886" s="7" t="s">
        <v>165</v>
      </c>
      <c r="H2886" t="s">
        <v>153</v>
      </c>
      <c r="I2886" t="s">
        <v>153</v>
      </c>
      <c r="J2886" t="s">
        <v>11</v>
      </c>
      <c r="K2886" s="7" t="s">
        <v>148</v>
      </c>
      <c r="L2886">
        <v>1.9870000000000001</v>
      </c>
      <c r="M2886" s="12">
        <v>99</v>
      </c>
    </row>
    <row r="2887" spans="1:13" x14ac:dyDescent="0.25">
      <c r="A2887">
        <v>708284</v>
      </c>
      <c r="B2887">
        <v>431516</v>
      </c>
      <c r="C2887" t="s">
        <v>50</v>
      </c>
      <c r="D2887" t="s">
        <v>114</v>
      </c>
      <c r="E2887" t="s">
        <v>115</v>
      </c>
      <c r="F2887" s="11">
        <v>98088979</v>
      </c>
      <c r="G2887" s="7" t="s">
        <v>165</v>
      </c>
      <c r="H2887" t="s">
        <v>153</v>
      </c>
      <c r="I2887" t="s">
        <v>294</v>
      </c>
      <c r="J2887" t="s">
        <v>18</v>
      </c>
      <c r="K2887" s="7" t="s">
        <v>148</v>
      </c>
      <c r="L2887" t="s">
        <v>294</v>
      </c>
      <c r="M2887" t="s">
        <v>294</v>
      </c>
    </row>
    <row r="2888" spans="1:13" x14ac:dyDescent="0.25">
      <c r="A2888">
        <v>708286</v>
      </c>
      <c r="B2888">
        <v>1603</v>
      </c>
      <c r="C2888" t="s">
        <v>9</v>
      </c>
      <c r="D2888" t="s">
        <v>13</v>
      </c>
      <c r="E2888">
        <v>5</v>
      </c>
      <c r="F2888" s="11">
        <v>87533</v>
      </c>
      <c r="G2888" s="7" t="s">
        <v>165</v>
      </c>
      <c r="H2888" t="s">
        <v>153</v>
      </c>
      <c r="I2888" t="s">
        <v>153</v>
      </c>
      <c r="J2888" t="s">
        <v>11</v>
      </c>
      <c r="K2888" s="7" t="s">
        <v>148</v>
      </c>
      <c r="L2888">
        <v>1.9870000000000001</v>
      </c>
      <c r="M2888" s="12">
        <v>-808.2</v>
      </c>
    </row>
    <row r="2889" spans="1:13" x14ac:dyDescent="0.25">
      <c r="A2889">
        <v>708756</v>
      </c>
      <c r="B2889">
        <v>258550</v>
      </c>
      <c r="C2889" t="s">
        <v>52</v>
      </c>
      <c r="D2889" t="s">
        <v>78</v>
      </c>
      <c r="E2889">
        <v>5</v>
      </c>
      <c r="F2889" s="11">
        <v>282454</v>
      </c>
      <c r="G2889" s="7" t="s">
        <v>170</v>
      </c>
      <c r="H2889" t="s">
        <v>153</v>
      </c>
      <c r="I2889" t="s">
        <v>153</v>
      </c>
      <c r="J2889" t="s">
        <v>11</v>
      </c>
      <c r="K2889" s="7" t="s">
        <v>148</v>
      </c>
      <c r="L2889">
        <v>1.9870000000000001</v>
      </c>
      <c r="M2889" s="12">
        <v>435</v>
      </c>
    </row>
    <row r="2890" spans="1:13" x14ac:dyDescent="0.25">
      <c r="A2890">
        <v>708802</v>
      </c>
      <c r="B2890">
        <v>62291</v>
      </c>
      <c r="C2890" t="s">
        <v>54</v>
      </c>
      <c r="D2890" t="s">
        <v>55</v>
      </c>
      <c r="E2890">
        <v>9</v>
      </c>
      <c r="F2890" s="11">
        <v>243875</v>
      </c>
      <c r="G2890" s="7" t="s">
        <v>165</v>
      </c>
      <c r="H2890" t="s">
        <v>153</v>
      </c>
      <c r="I2890" t="s">
        <v>153</v>
      </c>
      <c r="J2890" t="s">
        <v>18</v>
      </c>
      <c r="K2890" s="7" t="s">
        <v>148</v>
      </c>
      <c r="L2890">
        <v>2.76</v>
      </c>
      <c r="M2890" s="12">
        <v>178</v>
      </c>
    </row>
    <row r="2891" spans="1:13" x14ac:dyDescent="0.25">
      <c r="A2891">
        <v>709866</v>
      </c>
      <c r="B2891">
        <v>1610</v>
      </c>
      <c r="C2891" t="s">
        <v>9</v>
      </c>
      <c r="D2891" t="s">
        <v>14</v>
      </c>
      <c r="E2891">
        <v>9</v>
      </c>
      <c r="F2891" s="11">
        <v>7406</v>
      </c>
      <c r="G2891" s="7" t="s">
        <v>165</v>
      </c>
      <c r="H2891" t="s">
        <v>153</v>
      </c>
      <c r="I2891" t="s">
        <v>153</v>
      </c>
      <c r="J2891" t="s">
        <v>11</v>
      </c>
      <c r="K2891" s="7" t="s">
        <v>148</v>
      </c>
      <c r="L2891">
        <v>1.9870000000000001</v>
      </c>
      <c r="M2891" s="12">
        <v>271</v>
      </c>
    </row>
    <row r="2892" spans="1:13" x14ac:dyDescent="0.25">
      <c r="A2892">
        <v>709882</v>
      </c>
      <c r="B2892">
        <v>431544</v>
      </c>
      <c r="C2892" t="s">
        <v>50</v>
      </c>
      <c r="D2892" t="s">
        <v>89</v>
      </c>
      <c r="E2892">
        <v>22</v>
      </c>
      <c r="F2892" s="11">
        <v>15590</v>
      </c>
      <c r="G2892" s="7" t="s">
        <v>165</v>
      </c>
      <c r="H2892" t="s">
        <v>153</v>
      </c>
      <c r="I2892" t="s">
        <v>153</v>
      </c>
      <c r="J2892" t="s">
        <v>18</v>
      </c>
      <c r="K2892" s="7" t="s">
        <v>148</v>
      </c>
      <c r="L2892">
        <v>2.76</v>
      </c>
      <c r="M2892" s="12">
        <v>30</v>
      </c>
    </row>
    <row r="2893" spans="1:13" x14ac:dyDescent="0.25">
      <c r="A2893">
        <v>710567</v>
      </c>
      <c r="B2893">
        <v>56761</v>
      </c>
      <c r="C2893" t="s">
        <v>15</v>
      </c>
      <c r="D2893" t="s">
        <v>16</v>
      </c>
      <c r="E2893" t="s">
        <v>17</v>
      </c>
      <c r="F2893" s="11" t="s">
        <v>186</v>
      </c>
      <c r="G2893" s="7" t="s">
        <v>165</v>
      </c>
      <c r="H2893" t="s">
        <v>153</v>
      </c>
      <c r="I2893" t="s">
        <v>294</v>
      </c>
      <c r="J2893" t="s">
        <v>18</v>
      </c>
      <c r="K2893" s="7" t="s">
        <v>149</v>
      </c>
      <c r="L2893">
        <v>4.2110000000000003</v>
      </c>
      <c r="M2893" t="s">
        <v>294</v>
      </c>
    </row>
    <row r="2894" spans="1:13" x14ac:dyDescent="0.25">
      <c r="A2894">
        <v>710656</v>
      </c>
      <c r="B2894">
        <v>431467</v>
      </c>
      <c r="C2894" t="s">
        <v>50</v>
      </c>
      <c r="D2894" t="s">
        <v>110</v>
      </c>
      <c r="E2894">
        <v>26</v>
      </c>
      <c r="F2894" s="11">
        <v>71065606260</v>
      </c>
      <c r="G2894" s="7" t="s">
        <v>165</v>
      </c>
      <c r="H2894" t="s">
        <v>153</v>
      </c>
      <c r="I2894" t="s">
        <v>153</v>
      </c>
      <c r="J2894" t="s">
        <v>18</v>
      </c>
      <c r="K2894" s="7" t="s">
        <v>148</v>
      </c>
      <c r="L2894">
        <v>2.76</v>
      </c>
      <c r="M2894" s="12">
        <v>183</v>
      </c>
    </row>
    <row r="2895" spans="1:13" x14ac:dyDescent="0.25">
      <c r="A2895">
        <v>710697</v>
      </c>
      <c r="B2895">
        <v>431414</v>
      </c>
      <c r="C2895" t="s">
        <v>50</v>
      </c>
      <c r="D2895" t="s">
        <v>104</v>
      </c>
      <c r="E2895">
        <v>24</v>
      </c>
      <c r="F2895" s="11">
        <v>62852414</v>
      </c>
      <c r="G2895" s="7" t="s">
        <v>165</v>
      </c>
      <c r="H2895" t="s">
        <v>153</v>
      </c>
      <c r="I2895" t="s">
        <v>294</v>
      </c>
      <c r="J2895" t="s">
        <v>18</v>
      </c>
      <c r="K2895" s="7" t="s">
        <v>148</v>
      </c>
      <c r="L2895" t="s">
        <v>294</v>
      </c>
      <c r="M2895" t="s">
        <v>294</v>
      </c>
    </row>
    <row r="2896" spans="1:13" x14ac:dyDescent="0.25">
      <c r="A2896">
        <v>710983</v>
      </c>
      <c r="B2896">
        <v>533799</v>
      </c>
      <c r="C2896" t="s">
        <v>50</v>
      </c>
      <c r="D2896" t="s">
        <v>120</v>
      </c>
      <c r="E2896">
        <v>6</v>
      </c>
      <c r="F2896" s="11">
        <v>22438</v>
      </c>
      <c r="G2896" s="7" t="s">
        <v>170</v>
      </c>
      <c r="H2896" t="s">
        <v>153</v>
      </c>
      <c r="I2896" t="s">
        <v>294</v>
      </c>
      <c r="J2896" t="s">
        <v>18</v>
      </c>
      <c r="K2896" s="7" t="s">
        <v>148</v>
      </c>
      <c r="L2896" t="s">
        <v>294</v>
      </c>
      <c r="M2896" t="s">
        <v>294</v>
      </c>
    </row>
    <row r="2897" spans="1:13" x14ac:dyDescent="0.25">
      <c r="A2897">
        <v>711050</v>
      </c>
      <c r="B2897">
        <v>58375</v>
      </c>
      <c r="C2897" t="s">
        <v>48</v>
      </c>
      <c r="D2897" t="s">
        <v>49</v>
      </c>
      <c r="E2897">
        <v>7</v>
      </c>
      <c r="F2897" s="11">
        <v>7791060052216</v>
      </c>
      <c r="G2897" s="7" t="s">
        <v>170</v>
      </c>
      <c r="H2897" t="s">
        <v>153</v>
      </c>
      <c r="I2897" t="s">
        <v>294</v>
      </c>
      <c r="J2897" t="s">
        <v>11</v>
      </c>
      <c r="K2897" s="7" t="s">
        <v>148</v>
      </c>
      <c r="L2897" t="s">
        <v>294</v>
      </c>
      <c r="M2897" t="s">
        <v>294</v>
      </c>
    </row>
    <row r="2898" spans="1:13" x14ac:dyDescent="0.25">
      <c r="A2898">
        <v>711065</v>
      </c>
      <c r="B2898">
        <v>425358</v>
      </c>
      <c r="C2898" t="s">
        <v>50</v>
      </c>
      <c r="D2898" t="s">
        <v>42</v>
      </c>
      <c r="E2898">
        <v>17</v>
      </c>
      <c r="F2898" s="11">
        <v>550995</v>
      </c>
      <c r="G2898" s="7" t="s">
        <v>165</v>
      </c>
      <c r="H2898" t="s">
        <v>153</v>
      </c>
      <c r="I2898" t="s">
        <v>153</v>
      </c>
      <c r="J2898" t="s">
        <v>18</v>
      </c>
      <c r="K2898" s="7" t="s">
        <v>149</v>
      </c>
      <c r="L2898">
        <v>4.2110000000000003</v>
      </c>
      <c r="M2898" s="12">
        <v>587.65</v>
      </c>
    </row>
    <row r="2899" spans="1:13" x14ac:dyDescent="0.25">
      <c r="A2899">
        <v>711742</v>
      </c>
      <c r="B2899">
        <v>431380</v>
      </c>
      <c r="C2899" t="s">
        <v>50</v>
      </c>
      <c r="D2899" t="s">
        <v>102</v>
      </c>
      <c r="E2899">
        <v>51</v>
      </c>
      <c r="F2899" s="11">
        <v>649161002158878</v>
      </c>
      <c r="G2899" s="7" t="s">
        <v>165</v>
      </c>
      <c r="H2899" t="s">
        <v>153</v>
      </c>
      <c r="I2899" t="s">
        <v>153</v>
      </c>
      <c r="J2899" t="s">
        <v>18</v>
      </c>
      <c r="K2899" s="7" t="s">
        <v>148</v>
      </c>
      <c r="L2899">
        <v>2.76</v>
      </c>
      <c r="M2899" s="12">
        <v>-13</v>
      </c>
    </row>
    <row r="2900" spans="1:13" x14ac:dyDescent="0.25">
      <c r="A2900">
        <v>716798</v>
      </c>
      <c r="B2900">
        <v>349683</v>
      </c>
      <c r="C2900" t="s">
        <v>50</v>
      </c>
      <c r="D2900" t="s">
        <v>92</v>
      </c>
      <c r="E2900">
        <v>20</v>
      </c>
      <c r="F2900" s="11">
        <v>143704</v>
      </c>
      <c r="G2900" s="7" t="s">
        <v>170</v>
      </c>
      <c r="H2900" t="s">
        <v>153</v>
      </c>
      <c r="I2900" t="s">
        <v>153</v>
      </c>
      <c r="J2900" t="s">
        <v>18</v>
      </c>
      <c r="K2900" s="7" t="s">
        <v>148</v>
      </c>
      <c r="L2900">
        <v>2.76</v>
      </c>
      <c r="M2900" s="12">
        <v>557</v>
      </c>
    </row>
    <row r="2901" spans="1:13" x14ac:dyDescent="0.25">
      <c r="A2901">
        <v>717692</v>
      </c>
      <c r="B2901">
        <v>431283</v>
      </c>
      <c r="C2901" t="s">
        <v>50</v>
      </c>
      <c r="D2901" t="s">
        <v>88</v>
      </c>
      <c r="E2901">
        <v>12</v>
      </c>
      <c r="F2901" s="11">
        <v>353211</v>
      </c>
      <c r="G2901" s="7" t="s">
        <v>165</v>
      </c>
      <c r="H2901" t="s">
        <v>153</v>
      </c>
      <c r="I2901" t="s">
        <v>153</v>
      </c>
      <c r="J2901" t="s">
        <v>18</v>
      </c>
      <c r="K2901" s="7" t="s">
        <v>148</v>
      </c>
      <c r="L2901">
        <v>2.76</v>
      </c>
      <c r="M2901" s="12">
        <v>39</v>
      </c>
    </row>
    <row r="2902" spans="1:13" x14ac:dyDescent="0.25">
      <c r="A2902">
        <v>718149</v>
      </c>
      <c r="B2902">
        <v>447376</v>
      </c>
      <c r="C2902" t="s">
        <v>50</v>
      </c>
      <c r="D2902" t="s">
        <v>126</v>
      </c>
      <c r="E2902">
        <v>7</v>
      </c>
      <c r="F2902" s="11">
        <v>108081201</v>
      </c>
      <c r="G2902" s="7" t="s">
        <v>165</v>
      </c>
      <c r="H2902" t="s">
        <v>153</v>
      </c>
      <c r="I2902" t="s">
        <v>153</v>
      </c>
      <c r="J2902" t="s">
        <v>18</v>
      </c>
      <c r="K2902" s="7" t="s">
        <v>148</v>
      </c>
      <c r="L2902">
        <v>2.76</v>
      </c>
      <c r="M2902" s="12">
        <v>0</v>
      </c>
    </row>
    <row r="2903" spans="1:13" x14ac:dyDescent="0.25">
      <c r="A2903">
        <v>718169</v>
      </c>
      <c r="B2903">
        <v>447477</v>
      </c>
      <c r="C2903" t="s">
        <v>50</v>
      </c>
      <c r="D2903" t="s">
        <v>130</v>
      </c>
      <c r="E2903">
        <v>43</v>
      </c>
      <c r="F2903" s="11">
        <v>108226965</v>
      </c>
      <c r="G2903" s="7" t="s">
        <v>165</v>
      </c>
      <c r="H2903" t="s">
        <v>153</v>
      </c>
      <c r="I2903" t="s">
        <v>153</v>
      </c>
      <c r="J2903" t="s">
        <v>18</v>
      </c>
      <c r="K2903" s="7" t="s">
        <v>148</v>
      </c>
      <c r="L2903">
        <v>2.76</v>
      </c>
      <c r="M2903" s="12">
        <v>66</v>
      </c>
    </row>
    <row r="2904" spans="1:13" x14ac:dyDescent="0.25">
      <c r="A2904">
        <v>718170</v>
      </c>
      <c r="B2904">
        <v>447477</v>
      </c>
      <c r="C2904" t="s">
        <v>50</v>
      </c>
      <c r="D2904" t="s">
        <v>130</v>
      </c>
      <c r="E2904">
        <v>43</v>
      </c>
      <c r="F2904" s="11">
        <v>372779</v>
      </c>
      <c r="G2904" s="7" t="s">
        <v>165</v>
      </c>
      <c r="H2904" t="s">
        <v>153</v>
      </c>
      <c r="I2904" t="s">
        <v>153</v>
      </c>
      <c r="J2904" t="s">
        <v>18</v>
      </c>
      <c r="K2904" s="7" t="s">
        <v>148</v>
      </c>
      <c r="L2904">
        <v>2.76</v>
      </c>
      <c r="M2904" s="12">
        <v>150</v>
      </c>
    </row>
    <row r="2905" spans="1:13" x14ac:dyDescent="0.25">
      <c r="A2905">
        <v>718566</v>
      </c>
      <c r="B2905">
        <v>431544</v>
      </c>
      <c r="C2905" t="s">
        <v>50</v>
      </c>
      <c r="D2905" t="s">
        <v>89</v>
      </c>
      <c r="E2905">
        <v>22</v>
      </c>
      <c r="F2905" s="11">
        <v>107326896</v>
      </c>
      <c r="G2905" s="7" t="s">
        <v>165</v>
      </c>
      <c r="H2905" t="s">
        <v>153</v>
      </c>
      <c r="I2905" t="s">
        <v>153</v>
      </c>
      <c r="J2905" t="s">
        <v>18</v>
      </c>
      <c r="K2905" s="7" t="s">
        <v>149</v>
      </c>
      <c r="L2905">
        <v>4.2110000000000003</v>
      </c>
      <c r="M2905" s="12">
        <v>613.37350000000004</v>
      </c>
    </row>
    <row r="2906" spans="1:13" x14ac:dyDescent="0.25">
      <c r="A2906">
        <v>718678</v>
      </c>
      <c r="B2906">
        <v>447414</v>
      </c>
      <c r="C2906" t="s">
        <v>50</v>
      </c>
      <c r="D2906" t="s">
        <v>107</v>
      </c>
      <c r="E2906">
        <v>12</v>
      </c>
      <c r="F2906" s="11">
        <v>126103394</v>
      </c>
      <c r="G2906" s="7" t="s">
        <v>165</v>
      </c>
      <c r="H2906" t="s">
        <v>153</v>
      </c>
      <c r="I2906" t="s">
        <v>294</v>
      </c>
      <c r="J2906" t="s">
        <v>18</v>
      </c>
      <c r="K2906" s="7" t="s">
        <v>148</v>
      </c>
      <c r="L2906" t="s">
        <v>294</v>
      </c>
      <c r="M2906" t="s">
        <v>294</v>
      </c>
    </row>
    <row r="2907" spans="1:13" x14ac:dyDescent="0.25">
      <c r="A2907">
        <v>718837</v>
      </c>
      <c r="B2907">
        <v>431516</v>
      </c>
      <c r="C2907" t="s">
        <v>50</v>
      </c>
      <c r="D2907" t="s">
        <v>114</v>
      </c>
      <c r="E2907" t="s">
        <v>115</v>
      </c>
      <c r="F2907" s="11">
        <v>103103032</v>
      </c>
      <c r="G2907" s="7" t="s">
        <v>165</v>
      </c>
      <c r="H2907" t="s">
        <v>153</v>
      </c>
      <c r="I2907" t="s">
        <v>153</v>
      </c>
      <c r="J2907" t="s">
        <v>18</v>
      </c>
      <c r="K2907" s="7" t="s">
        <v>148</v>
      </c>
      <c r="L2907">
        <v>2.76</v>
      </c>
      <c r="M2907" s="12">
        <v>37</v>
      </c>
    </row>
    <row r="2908" spans="1:13" x14ac:dyDescent="0.25">
      <c r="A2908">
        <v>724458</v>
      </c>
      <c r="B2908">
        <v>431300</v>
      </c>
      <c r="C2908" t="s">
        <v>50</v>
      </c>
      <c r="D2908" t="s">
        <v>72</v>
      </c>
      <c r="E2908">
        <v>15</v>
      </c>
      <c r="F2908" s="11">
        <v>113252181</v>
      </c>
      <c r="G2908" s="7" t="s">
        <v>165</v>
      </c>
      <c r="H2908" t="s">
        <v>153</v>
      </c>
      <c r="I2908" t="s">
        <v>294</v>
      </c>
      <c r="J2908" t="s">
        <v>18</v>
      </c>
      <c r="K2908" s="7" t="s">
        <v>148</v>
      </c>
      <c r="L2908" t="s">
        <v>294</v>
      </c>
      <c r="M2908" t="s">
        <v>294</v>
      </c>
    </row>
    <row r="2909" spans="1:13" x14ac:dyDescent="0.25">
      <c r="A2909">
        <v>725289</v>
      </c>
      <c r="B2909">
        <v>431518</v>
      </c>
      <c r="C2909" t="s">
        <v>50</v>
      </c>
      <c r="D2909" t="s">
        <v>114</v>
      </c>
      <c r="E2909" t="s">
        <v>116</v>
      </c>
      <c r="F2909" s="11">
        <v>108226609</v>
      </c>
      <c r="G2909" s="7" t="s">
        <v>170</v>
      </c>
      <c r="H2909" t="s">
        <v>153</v>
      </c>
      <c r="I2909" t="s">
        <v>153</v>
      </c>
      <c r="J2909" t="s">
        <v>18</v>
      </c>
      <c r="K2909" s="7" t="s">
        <v>148</v>
      </c>
      <c r="L2909">
        <v>2.76</v>
      </c>
      <c r="M2909" s="12">
        <v>476</v>
      </c>
    </row>
    <row r="2910" spans="1:13" x14ac:dyDescent="0.25">
      <c r="A2910">
        <v>725289</v>
      </c>
      <c r="B2910">
        <v>431518</v>
      </c>
      <c r="C2910" t="s">
        <v>50</v>
      </c>
      <c r="D2910" t="s">
        <v>114</v>
      </c>
      <c r="E2910" t="s">
        <v>116</v>
      </c>
      <c r="F2910" s="11">
        <v>108222690</v>
      </c>
      <c r="G2910" s="7" t="s">
        <v>165</v>
      </c>
      <c r="H2910" t="s">
        <v>153</v>
      </c>
      <c r="I2910" t="s">
        <v>153</v>
      </c>
      <c r="J2910" t="s">
        <v>18</v>
      </c>
      <c r="K2910" s="7" t="s">
        <v>148</v>
      </c>
      <c r="L2910">
        <v>2.76</v>
      </c>
      <c r="M2910" s="12">
        <v>51</v>
      </c>
    </row>
    <row r="2911" spans="1:13" x14ac:dyDescent="0.25">
      <c r="A2911">
        <v>725289</v>
      </c>
      <c r="B2911">
        <v>431518</v>
      </c>
      <c r="C2911" t="s">
        <v>50</v>
      </c>
      <c r="D2911" t="s">
        <v>114</v>
      </c>
      <c r="E2911" t="s">
        <v>116</v>
      </c>
      <c r="F2911" s="11">
        <v>108227181</v>
      </c>
      <c r="G2911" s="7" t="s">
        <v>165</v>
      </c>
      <c r="H2911" t="s">
        <v>153</v>
      </c>
      <c r="I2911" t="s">
        <v>153</v>
      </c>
      <c r="J2911" t="s">
        <v>18</v>
      </c>
      <c r="K2911" s="7" t="s">
        <v>148</v>
      </c>
      <c r="L2911">
        <v>2.76</v>
      </c>
      <c r="M2911" s="12">
        <v>21</v>
      </c>
    </row>
    <row r="2912" spans="1:13" x14ac:dyDescent="0.25">
      <c r="A2912">
        <v>726142</v>
      </c>
      <c r="B2912">
        <v>56790</v>
      </c>
      <c r="C2912" t="s">
        <v>15</v>
      </c>
      <c r="D2912" t="s">
        <v>22</v>
      </c>
      <c r="E2912">
        <v>13</v>
      </c>
      <c r="F2912" s="11">
        <v>180647</v>
      </c>
      <c r="G2912" s="7" t="s">
        <v>165</v>
      </c>
      <c r="H2912" t="s">
        <v>153</v>
      </c>
      <c r="I2912" t="s">
        <v>153</v>
      </c>
      <c r="J2912" t="s">
        <v>18</v>
      </c>
      <c r="K2912" s="7" t="s">
        <v>148</v>
      </c>
      <c r="L2912">
        <v>2.76</v>
      </c>
      <c r="M2912" s="12">
        <v>1</v>
      </c>
    </row>
    <row r="2913" spans="1:13" x14ac:dyDescent="0.25">
      <c r="A2913">
        <v>726257</v>
      </c>
      <c r="B2913">
        <v>60037</v>
      </c>
      <c r="C2913" t="s">
        <v>52</v>
      </c>
      <c r="D2913" t="s">
        <v>53</v>
      </c>
      <c r="E2913">
        <v>37</v>
      </c>
      <c r="F2913" s="11">
        <v>2190</v>
      </c>
      <c r="G2913" s="7" t="s">
        <v>165</v>
      </c>
      <c r="H2913" t="s">
        <v>153</v>
      </c>
      <c r="I2913" t="s">
        <v>153</v>
      </c>
      <c r="J2913" t="s">
        <v>18</v>
      </c>
      <c r="K2913" s="7" t="s">
        <v>148</v>
      </c>
      <c r="L2913">
        <v>2.76</v>
      </c>
      <c r="M2913" s="12">
        <v>210</v>
      </c>
    </row>
    <row r="2914" spans="1:13" x14ac:dyDescent="0.25">
      <c r="A2914">
        <v>730234</v>
      </c>
      <c r="B2914">
        <v>447489</v>
      </c>
      <c r="C2914" t="s">
        <v>50</v>
      </c>
      <c r="D2914" t="s">
        <v>101</v>
      </c>
      <c r="E2914">
        <v>53</v>
      </c>
      <c r="F2914" s="11">
        <v>649161002429336</v>
      </c>
      <c r="G2914" s="7" t="s">
        <v>170</v>
      </c>
      <c r="H2914" t="s">
        <v>153</v>
      </c>
      <c r="I2914" t="s">
        <v>153</v>
      </c>
      <c r="J2914" t="s">
        <v>18</v>
      </c>
      <c r="K2914" s="7" t="s">
        <v>148</v>
      </c>
      <c r="L2914">
        <v>2.76</v>
      </c>
      <c r="M2914" s="12">
        <v>100</v>
      </c>
    </row>
    <row r="2915" spans="1:13" x14ac:dyDescent="0.25">
      <c r="A2915">
        <v>735181</v>
      </c>
      <c r="B2915">
        <v>251144</v>
      </c>
      <c r="C2915" t="s">
        <v>50</v>
      </c>
      <c r="D2915" t="s">
        <v>80</v>
      </c>
      <c r="E2915">
        <v>10</v>
      </c>
      <c r="F2915" s="11">
        <v>61063598</v>
      </c>
      <c r="G2915" s="7" t="s">
        <v>165</v>
      </c>
      <c r="H2915" t="s">
        <v>153</v>
      </c>
      <c r="I2915" t="s">
        <v>294</v>
      </c>
      <c r="J2915" t="s">
        <v>18</v>
      </c>
      <c r="K2915" s="7" t="s">
        <v>148</v>
      </c>
      <c r="L2915" t="s">
        <v>294</v>
      </c>
      <c r="M2915" t="s">
        <v>294</v>
      </c>
    </row>
    <row r="2916" spans="1:13" x14ac:dyDescent="0.25">
      <c r="A2916">
        <v>735221</v>
      </c>
      <c r="B2916">
        <v>648495</v>
      </c>
      <c r="C2916" t="s">
        <v>139</v>
      </c>
      <c r="D2916" t="s">
        <v>140</v>
      </c>
      <c r="E2916" t="s">
        <v>141</v>
      </c>
      <c r="F2916" s="11">
        <v>747971007736626</v>
      </c>
      <c r="G2916" s="7" t="s">
        <v>165</v>
      </c>
      <c r="H2916" t="s">
        <v>153</v>
      </c>
      <c r="I2916" t="s">
        <v>153</v>
      </c>
      <c r="J2916" t="s">
        <v>11</v>
      </c>
      <c r="K2916" s="7" t="s">
        <v>149</v>
      </c>
      <c r="L2916">
        <v>4.2110000000000003</v>
      </c>
      <c r="M2916" s="12">
        <v>168</v>
      </c>
    </row>
    <row r="2917" spans="1:13" x14ac:dyDescent="0.25">
      <c r="A2917">
        <v>735244</v>
      </c>
      <c r="B2917">
        <v>431414</v>
      </c>
      <c r="C2917" t="s">
        <v>50</v>
      </c>
      <c r="D2917" t="s">
        <v>104</v>
      </c>
      <c r="E2917">
        <v>24</v>
      </c>
      <c r="F2917" s="11">
        <v>57225384</v>
      </c>
      <c r="G2917" s="7" t="s">
        <v>165</v>
      </c>
      <c r="H2917" t="s">
        <v>153</v>
      </c>
      <c r="I2917" t="s">
        <v>153</v>
      </c>
      <c r="J2917" t="s">
        <v>18</v>
      </c>
      <c r="K2917" s="7" t="s">
        <v>148</v>
      </c>
      <c r="L2917">
        <v>2.76</v>
      </c>
      <c r="M2917" s="12">
        <v>149</v>
      </c>
    </row>
    <row r="2918" spans="1:13" x14ac:dyDescent="0.25">
      <c r="A2918">
        <v>735254</v>
      </c>
      <c r="B2918">
        <v>1604</v>
      </c>
      <c r="C2918" t="s">
        <v>9</v>
      </c>
      <c r="D2918" t="s">
        <v>13</v>
      </c>
      <c r="E2918">
        <v>12</v>
      </c>
      <c r="F2918" s="11">
        <v>48492612</v>
      </c>
      <c r="G2918" s="7" t="s">
        <v>165</v>
      </c>
      <c r="H2918" t="s">
        <v>153</v>
      </c>
      <c r="I2918" t="s">
        <v>153</v>
      </c>
      <c r="J2918" t="s">
        <v>11</v>
      </c>
      <c r="K2918" s="7" t="s">
        <v>148</v>
      </c>
      <c r="L2918">
        <v>1.9870000000000001</v>
      </c>
      <c r="M2918" s="12">
        <v>207</v>
      </c>
    </row>
    <row r="2919" spans="1:13" x14ac:dyDescent="0.25">
      <c r="A2919">
        <v>735963</v>
      </c>
      <c r="B2919">
        <v>431516</v>
      </c>
      <c r="C2919" t="s">
        <v>50</v>
      </c>
      <c r="D2919" t="s">
        <v>114</v>
      </c>
      <c r="E2919" t="s">
        <v>115</v>
      </c>
      <c r="F2919" s="11">
        <v>53814</v>
      </c>
      <c r="G2919" s="7" t="s">
        <v>165</v>
      </c>
      <c r="H2919" t="s">
        <v>153</v>
      </c>
      <c r="I2919" t="s">
        <v>153</v>
      </c>
      <c r="J2919" t="s">
        <v>18</v>
      </c>
      <c r="K2919" s="7" t="s">
        <v>148</v>
      </c>
      <c r="L2919">
        <v>2.76</v>
      </c>
      <c r="M2919" s="12">
        <v>45</v>
      </c>
    </row>
    <row r="2920" spans="1:13" x14ac:dyDescent="0.25">
      <c r="A2920">
        <v>737862</v>
      </c>
      <c r="B2920">
        <v>349561</v>
      </c>
      <c r="C2920" t="s">
        <v>50</v>
      </c>
      <c r="D2920" t="s">
        <v>88</v>
      </c>
      <c r="E2920">
        <v>25</v>
      </c>
      <c r="F2920" s="11">
        <v>80006</v>
      </c>
      <c r="G2920" s="7" t="s">
        <v>170</v>
      </c>
      <c r="H2920" t="s">
        <v>153</v>
      </c>
      <c r="I2920" t="s">
        <v>294</v>
      </c>
      <c r="J2920" t="s">
        <v>18</v>
      </c>
      <c r="K2920" s="7" t="s">
        <v>148</v>
      </c>
      <c r="L2920" t="s">
        <v>294</v>
      </c>
      <c r="M2920" t="s">
        <v>294</v>
      </c>
    </row>
    <row r="2921" spans="1:13" x14ac:dyDescent="0.25">
      <c r="A2921">
        <v>738077</v>
      </c>
      <c r="B2921">
        <v>447424</v>
      </c>
      <c r="C2921" t="s">
        <v>50</v>
      </c>
      <c r="D2921" t="s">
        <v>118</v>
      </c>
      <c r="E2921">
        <v>3</v>
      </c>
      <c r="F2921" s="11">
        <v>2017853</v>
      </c>
      <c r="G2921" s="7" t="s">
        <v>165</v>
      </c>
      <c r="H2921" t="s">
        <v>153</v>
      </c>
      <c r="I2921" t="s">
        <v>153</v>
      </c>
      <c r="J2921" t="s">
        <v>18</v>
      </c>
      <c r="K2921" s="7" t="s">
        <v>148</v>
      </c>
      <c r="L2921">
        <v>2.76</v>
      </c>
      <c r="M2921" s="12">
        <v>280</v>
      </c>
    </row>
    <row r="2922" spans="1:13" x14ac:dyDescent="0.25">
      <c r="A2922">
        <v>738492</v>
      </c>
      <c r="B2922">
        <v>349578</v>
      </c>
      <c r="C2922" t="s">
        <v>50</v>
      </c>
      <c r="D2922" t="s">
        <v>89</v>
      </c>
      <c r="E2922">
        <v>34</v>
      </c>
      <c r="F2922" s="11">
        <v>62026134</v>
      </c>
      <c r="G2922" s="7" t="s">
        <v>165</v>
      </c>
      <c r="H2922" t="s">
        <v>153</v>
      </c>
      <c r="I2922" t="s">
        <v>153</v>
      </c>
      <c r="J2922" t="s">
        <v>18</v>
      </c>
      <c r="K2922" s="7" t="s">
        <v>148</v>
      </c>
      <c r="L2922">
        <v>2.76</v>
      </c>
      <c r="M2922" s="12">
        <v>60</v>
      </c>
    </row>
    <row r="2923" spans="1:13" x14ac:dyDescent="0.25">
      <c r="A2923">
        <v>738502</v>
      </c>
      <c r="B2923">
        <v>431414</v>
      </c>
      <c r="C2923" t="s">
        <v>50</v>
      </c>
      <c r="D2923" t="s">
        <v>104</v>
      </c>
      <c r="E2923">
        <v>24</v>
      </c>
      <c r="F2923" s="11">
        <v>185545</v>
      </c>
      <c r="G2923" s="7" t="s">
        <v>165</v>
      </c>
      <c r="H2923" t="s">
        <v>153</v>
      </c>
      <c r="I2923" t="s">
        <v>153</v>
      </c>
      <c r="J2923" t="s">
        <v>18</v>
      </c>
      <c r="K2923" s="7" t="s">
        <v>148</v>
      </c>
      <c r="L2923">
        <v>2.76</v>
      </c>
      <c r="M2923" s="12">
        <v>161</v>
      </c>
    </row>
    <row r="2924" spans="1:13" x14ac:dyDescent="0.25">
      <c r="A2924">
        <v>738720</v>
      </c>
      <c r="B2924">
        <v>533807</v>
      </c>
      <c r="C2924" t="s">
        <v>50</v>
      </c>
      <c r="D2924" t="s">
        <v>136</v>
      </c>
      <c r="E2924" t="s">
        <v>137</v>
      </c>
      <c r="F2924" s="11">
        <v>114227955</v>
      </c>
      <c r="G2924" s="7" t="s">
        <v>165</v>
      </c>
      <c r="H2924" t="s">
        <v>153</v>
      </c>
      <c r="I2924" t="s">
        <v>294</v>
      </c>
      <c r="J2924" t="s">
        <v>18</v>
      </c>
      <c r="K2924" s="7" t="s">
        <v>148</v>
      </c>
      <c r="L2924" t="s">
        <v>294</v>
      </c>
      <c r="M2924" t="s">
        <v>294</v>
      </c>
    </row>
    <row r="2925" spans="1:13" x14ac:dyDescent="0.25">
      <c r="A2925">
        <v>739232</v>
      </c>
      <c r="B2925">
        <v>588205</v>
      </c>
      <c r="C2925" t="s">
        <v>29</v>
      </c>
      <c r="D2925" t="s">
        <v>42</v>
      </c>
      <c r="E2925">
        <v>5</v>
      </c>
      <c r="F2925" s="11">
        <v>6006194</v>
      </c>
      <c r="G2925" s="7" t="s">
        <v>165</v>
      </c>
      <c r="H2925" t="s">
        <v>153</v>
      </c>
      <c r="I2925" t="s">
        <v>294</v>
      </c>
      <c r="J2925" t="s">
        <v>11</v>
      </c>
      <c r="K2925" s="7" t="s">
        <v>148</v>
      </c>
      <c r="L2925" t="s">
        <v>294</v>
      </c>
      <c r="M2925" t="s">
        <v>294</v>
      </c>
    </row>
    <row r="2926" spans="1:13" x14ac:dyDescent="0.25">
      <c r="A2926">
        <v>739376</v>
      </c>
      <c r="B2926">
        <v>431277</v>
      </c>
      <c r="C2926" t="s">
        <v>50</v>
      </c>
      <c r="D2926" t="s">
        <v>86</v>
      </c>
      <c r="E2926">
        <v>7</v>
      </c>
      <c r="F2926" s="11" t="s">
        <v>230</v>
      </c>
      <c r="G2926" s="7" t="s">
        <v>170</v>
      </c>
      <c r="H2926" t="s">
        <v>153</v>
      </c>
      <c r="I2926" t="s">
        <v>153</v>
      </c>
      <c r="J2926" t="s">
        <v>18</v>
      </c>
      <c r="K2926" s="7" t="s">
        <v>148</v>
      </c>
      <c r="L2926">
        <v>2.76</v>
      </c>
      <c r="M2926" s="12">
        <v>437</v>
      </c>
    </row>
    <row r="2927" spans="1:13" x14ac:dyDescent="0.25">
      <c r="A2927">
        <v>739959</v>
      </c>
      <c r="B2927">
        <v>431445</v>
      </c>
      <c r="C2927" t="s">
        <v>50</v>
      </c>
      <c r="D2927" t="s">
        <v>99</v>
      </c>
      <c r="E2927">
        <v>4</v>
      </c>
      <c r="F2927" s="11">
        <v>242111</v>
      </c>
      <c r="G2927" s="7" t="s">
        <v>165</v>
      </c>
      <c r="H2927" t="s">
        <v>153</v>
      </c>
      <c r="I2927" t="s">
        <v>153</v>
      </c>
      <c r="J2927" t="s">
        <v>18</v>
      </c>
      <c r="K2927" s="7" t="s">
        <v>148</v>
      </c>
      <c r="L2927">
        <v>2.76</v>
      </c>
      <c r="M2927" s="12">
        <v>122</v>
      </c>
    </row>
    <row r="2928" spans="1:13" x14ac:dyDescent="0.25">
      <c r="A2928">
        <v>740109</v>
      </c>
      <c r="B2928">
        <v>349561</v>
      </c>
      <c r="C2928" t="s">
        <v>50</v>
      </c>
      <c r="D2928" t="s">
        <v>88</v>
      </c>
      <c r="E2928">
        <v>25</v>
      </c>
      <c r="F2928" s="11">
        <v>6608</v>
      </c>
      <c r="G2928" s="7" t="s">
        <v>170</v>
      </c>
      <c r="H2928" t="s">
        <v>153</v>
      </c>
      <c r="I2928" t="s">
        <v>153</v>
      </c>
      <c r="J2928" t="s">
        <v>18</v>
      </c>
      <c r="K2928" s="7" t="s">
        <v>148</v>
      </c>
      <c r="L2928">
        <v>2.76</v>
      </c>
      <c r="M2928" s="12">
        <v>312</v>
      </c>
    </row>
    <row r="2929" spans="1:13" x14ac:dyDescent="0.25">
      <c r="A2929">
        <v>740115</v>
      </c>
      <c r="B2929">
        <v>431516</v>
      </c>
      <c r="C2929" t="s">
        <v>50</v>
      </c>
      <c r="D2929" t="s">
        <v>114</v>
      </c>
      <c r="E2929" t="s">
        <v>115</v>
      </c>
      <c r="F2929" s="11">
        <v>108336716</v>
      </c>
      <c r="G2929" s="7" t="s">
        <v>165</v>
      </c>
      <c r="H2929" t="s">
        <v>153</v>
      </c>
      <c r="I2929" t="s">
        <v>153</v>
      </c>
      <c r="J2929" t="s">
        <v>18</v>
      </c>
      <c r="K2929" s="7" t="s">
        <v>148</v>
      </c>
      <c r="L2929">
        <v>2.76</v>
      </c>
      <c r="M2929" s="12">
        <v>0</v>
      </c>
    </row>
    <row r="2930" spans="1:13" x14ac:dyDescent="0.25">
      <c r="A2930">
        <v>740209</v>
      </c>
      <c r="B2930">
        <v>588205</v>
      </c>
      <c r="C2930" t="s">
        <v>29</v>
      </c>
      <c r="D2930" t="s">
        <v>42</v>
      </c>
      <c r="E2930">
        <v>5</v>
      </c>
      <c r="F2930" s="11">
        <v>24291109</v>
      </c>
      <c r="G2930" s="7" t="s">
        <v>165</v>
      </c>
      <c r="H2930" t="s">
        <v>153</v>
      </c>
      <c r="I2930" t="s">
        <v>294</v>
      </c>
      <c r="J2930" t="s">
        <v>11</v>
      </c>
      <c r="K2930" s="7" t="s">
        <v>148</v>
      </c>
      <c r="L2930" t="s">
        <v>294</v>
      </c>
      <c r="M2930" t="s">
        <v>294</v>
      </c>
    </row>
    <row r="2931" spans="1:13" x14ac:dyDescent="0.25">
      <c r="A2931">
        <v>741016</v>
      </c>
      <c r="B2931">
        <v>447397</v>
      </c>
      <c r="C2931" t="s">
        <v>50</v>
      </c>
      <c r="D2931" t="s">
        <v>128</v>
      </c>
      <c r="E2931">
        <v>45</v>
      </c>
      <c r="F2931" s="11">
        <v>264680</v>
      </c>
      <c r="G2931" s="7" t="s">
        <v>165</v>
      </c>
      <c r="H2931" t="s">
        <v>153</v>
      </c>
      <c r="I2931" t="s">
        <v>294</v>
      </c>
      <c r="J2931" t="s">
        <v>18</v>
      </c>
      <c r="K2931" s="7" t="s">
        <v>148</v>
      </c>
      <c r="L2931" t="s">
        <v>294</v>
      </c>
      <c r="M2931" t="s">
        <v>294</v>
      </c>
    </row>
    <row r="2932" spans="1:13" x14ac:dyDescent="0.25">
      <c r="A2932">
        <v>741666</v>
      </c>
      <c r="B2932">
        <v>533807</v>
      </c>
      <c r="C2932" t="s">
        <v>50</v>
      </c>
      <c r="D2932" t="s">
        <v>136</v>
      </c>
      <c r="E2932" t="s">
        <v>137</v>
      </c>
      <c r="F2932" s="11">
        <v>133869</v>
      </c>
      <c r="G2932" s="7" t="s">
        <v>165</v>
      </c>
      <c r="H2932" t="s">
        <v>153</v>
      </c>
      <c r="I2932" t="s">
        <v>294</v>
      </c>
      <c r="J2932" t="s">
        <v>18</v>
      </c>
      <c r="K2932" s="7" t="s">
        <v>148</v>
      </c>
      <c r="L2932" t="s">
        <v>294</v>
      </c>
      <c r="M2932" t="s">
        <v>294</v>
      </c>
    </row>
    <row r="2933" spans="1:13" x14ac:dyDescent="0.25">
      <c r="A2933">
        <v>743150</v>
      </c>
      <c r="B2933">
        <v>431544</v>
      </c>
      <c r="C2933" t="s">
        <v>50</v>
      </c>
      <c r="D2933" t="s">
        <v>89</v>
      </c>
      <c r="E2933">
        <v>22</v>
      </c>
      <c r="F2933" s="11">
        <v>58082696</v>
      </c>
      <c r="G2933" s="7" t="s">
        <v>165</v>
      </c>
      <c r="H2933" t="s">
        <v>153</v>
      </c>
      <c r="I2933" t="s">
        <v>294</v>
      </c>
      <c r="J2933" t="s">
        <v>18</v>
      </c>
      <c r="K2933" s="7" t="s">
        <v>148</v>
      </c>
      <c r="L2933" t="s">
        <v>294</v>
      </c>
      <c r="M2933" t="s">
        <v>294</v>
      </c>
    </row>
    <row r="2934" spans="1:13" x14ac:dyDescent="0.25">
      <c r="A2934">
        <v>743214</v>
      </c>
      <c r="B2934">
        <v>62292</v>
      </c>
      <c r="C2934" t="s">
        <v>54</v>
      </c>
      <c r="D2934" t="s">
        <v>55</v>
      </c>
      <c r="E2934">
        <v>11</v>
      </c>
      <c r="F2934" s="11">
        <v>57363932</v>
      </c>
      <c r="G2934" s="7" t="s">
        <v>165</v>
      </c>
      <c r="H2934" t="s">
        <v>153</v>
      </c>
      <c r="I2934" t="s">
        <v>294</v>
      </c>
      <c r="J2934" t="s">
        <v>18</v>
      </c>
      <c r="K2934" s="7" t="s">
        <v>148</v>
      </c>
      <c r="L2934" t="s">
        <v>294</v>
      </c>
      <c r="M2934" t="s">
        <v>294</v>
      </c>
    </row>
    <row r="2935" spans="1:13" x14ac:dyDescent="0.25">
      <c r="A2935">
        <v>743645</v>
      </c>
      <c r="B2935">
        <v>431516</v>
      </c>
      <c r="C2935" t="s">
        <v>50</v>
      </c>
      <c r="D2935" t="s">
        <v>114</v>
      </c>
      <c r="E2935" t="s">
        <v>115</v>
      </c>
      <c r="F2935" s="11">
        <v>121134320</v>
      </c>
      <c r="G2935" s="7" t="s">
        <v>170</v>
      </c>
      <c r="H2935" t="s">
        <v>153</v>
      </c>
      <c r="I2935" t="s">
        <v>294</v>
      </c>
      <c r="J2935" t="s">
        <v>18</v>
      </c>
      <c r="K2935" s="7" t="s">
        <v>148</v>
      </c>
      <c r="L2935" t="s">
        <v>294</v>
      </c>
      <c r="M2935" t="s">
        <v>294</v>
      </c>
    </row>
    <row r="2936" spans="1:13" x14ac:dyDescent="0.25">
      <c r="A2936">
        <v>743796</v>
      </c>
      <c r="B2936">
        <v>425338</v>
      </c>
      <c r="C2936" t="s">
        <v>50</v>
      </c>
      <c r="D2936" t="s">
        <v>96</v>
      </c>
      <c r="E2936" t="s">
        <v>97</v>
      </c>
      <c r="F2936" s="11">
        <v>118475789</v>
      </c>
      <c r="G2936" s="7" t="s">
        <v>165</v>
      </c>
      <c r="H2936" t="s">
        <v>153</v>
      </c>
      <c r="I2936" t="s">
        <v>294</v>
      </c>
      <c r="J2936" t="s">
        <v>18</v>
      </c>
      <c r="K2936" s="7" t="s">
        <v>148</v>
      </c>
      <c r="L2936" t="s">
        <v>294</v>
      </c>
      <c r="M2936" t="s">
        <v>294</v>
      </c>
    </row>
    <row r="2937" spans="1:13" x14ac:dyDescent="0.25">
      <c r="A2937">
        <v>743858</v>
      </c>
      <c r="B2937">
        <v>447494</v>
      </c>
      <c r="C2937" t="s">
        <v>50</v>
      </c>
      <c r="D2937" t="s">
        <v>101</v>
      </c>
      <c r="E2937" t="s">
        <v>131</v>
      </c>
      <c r="F2937" s="11">
        <v>55235303690</v>
      </c>
      <c r="G2937" s="7" t="s">
        <v>170</v>
      </c>
      <c r="H2937" t="s">
        <v>153</v>
      </c>
      <c r="I2937" t="s">
        <v>294</v>
      </c>
      <c r="J2937" t="s">
        <v>18</v>
      </c>
      <c r="K2937" s="7" t="s">
        <v>148</v>
      </c>
      <c r="L2937" t="s">
        <v>294</v>
      </c>
      <c r="M2937" t="s">
        <v>294</v>
      </c>
    </row>
    <row r="2938" spans="1:13" x14ac:dyDescent="0.25">
      <c r="A2938">
        <v>744230</v>
      </c>
      <c r="B2938">
        <v>425358</v>
      </c>
      <c r="C2938" t="s">
        <v>50</v>
      </c>
      <c r="D2938" t="s">
        <v>42</v>
      </c>
      <c r="E2938">
        <v>17</v>
      </c>
      <c r="F2938" s="11">
        <v>58014694</v>
      </c>
      <c r="G2938" s="7" t="s">
        <v>165</v>
      </c>
      <c r="H2938" t="s">
        <v>153</v>
      </c>
      <c r="I2938" t="s">
        <v>294</v>
      </c>
      <c r="J2938" t="s">
        <v>18</v>
      </c>
      <c r="K2938" s="7" t="s">
        <v>148</v>
      </c>
      <c r="L2938" t="s">
        <v>294</v>
      </c>
      <c r="M2938" t="s">
        <v>294</v>
      </c>
    </row>
    <row r="2939" spans="1:13" x14ac:dyDescent="0.25">
      <c r="A2939">
        <v>744357</v>
      </c>
      <c r="B2939">
        <v>648495</v>
      </c>
      <c r="C2939" t="s">
        <v>139</v>
      </c>
      <c r="D2939" t="s">
        <v>140</v>
      </c>
      <c r="E2939" t="s">
        <v>141</v>
      </c>
      <c r="F2939" s="11">
        <v>255208</v>
      </c>
      <c r="G2939" s="7" t="s">
        <v>165</v>
      </c>
      <c r="H2939" t="s">
        <v>153</v>
      </c>
      <c r="I2939" t="s">
        <v>294</v>
      </c>
      <c r="J2939" t="s">
        <v>11</v>
      </c>
      <c r="K2939" s="7" t="s">
        <v>148</v>
      </c>
      <c r="L2939" t="s">
        <v>294</v>
      </c>
      <c r="M2939" t="s">
        <v>294</v>
      </c>
    </row>
    <row r="2940" spans="1:13" x14ac:dyDescent="0.25">
      <c r="A2940">
        <v>744694</v>
      </c>
      <c r="B2940">
        <v>431516</v>
      </c>
      <c r="C2940" t="s">
        <v>50</v>
      </c>
      <c r="D2940" t="s">
        <v>114</v>
      </c>
      <c r="E2940" t="s">
        <v>115</v>
      </c>
      <c r="F2940" s="11">
        <v>57485310</v>
      </c>
      <c r="G2940" s="7" t="s">
        <v>165</v>
      </c>
      <c r="H2940" t="s">
        <v>153</v>
      </c>
      <c r="I2940" t="s">
        <v>294</v>
      </c>
      <c r="J2940" t="s">
        <v>18</v>
      </c>
      <c r="K2940" s="7" t="s">
        <v>148</v>
      </c>
      <c r="L2940" t="s">
        <v>294</v>
      </c>
      <c r="M2940" t="s">
        <v>294</v>
      </c>
    </row>
    <row r="2941" spans="1:13" x14ac:dyDescent="0.25">
      <c r="A2941">
        <v>744750</v>
      </c>
      <c r="B2941">
        <v>59321</v>
      </c>
      <c r="C2941" t="s">
        <v>50</v>
      </c>
      <c r="D2941" t="s">
        <v>51</v>
      </c>
      <c r="E2941" t="s">
        <v>39</v>
      </c>
      <c r="F2941" s="11">
        <v>119720</v>
      </c>
      <c r="G2941" s="7" t="s">
        <v>165</v>
      </c>
      <c r="H2941" t="s">
        <v>153</v>
      </c>
      <c r="I2941" t="s">
        <v>294</v>
      </c>
      <c r="J2941" t="s">
        <v>18</v>
      </c>
      <c r="K2941" s="7" t="s">
        <v>148</v>
      </c>
      <c r="L2941" t="s">
        <v>294</v>
      </c>
      <c r="M2941" t="s">
        <v>294</v>
      </c>
    </row>
    <row r="2942" spans="1:13" x14ac:dyDescent="0.25">
      <c r="A2942">
        <v>744948</v>
      </c>
      <c r="B2942">
        <v>349509</v>
      </c>
      <c r="C2942" t="s">
        <v>50</v>
      </c>
      <c r="D2942" t="s">
        <v>87</v>
      </c>
      <c r="E2942">
        <v>15</v>
      </c>
      <c r="F2942" s="11">
        <v>55235302384</v>
      </c>
      <c r="G2942" s="7" t="s">
        <v>165</v>
      </c>
      <c r="H2942" t="s">
        <v>153</v>
      </c>
      <c r="I2942" t="s">
        <v>294</v>
      </c>
      <c r="J2942" t="s">
        <v>18</v>
      </c>
      <c r="K2942" s="7" t="s">
        <v>148</v>
      </c>
      <c r="L2942" t="s">
        <v>294</v>
      </c>
      <c r="M2942" t="s">
        <v>294</v>
      </c>
    </row>
    <row r="2943" spans="1:13" x14ac:dyDescent="0.25">
      <c r="A2943">
        <v>744981</v>
      </c>
      <c r="B2943">
        <v>349602</v>
      </c>
      <c r="C2943" t="s">
        <v>50</v>
      </c>
      <c r="D2943" t="s">
        <v>90</v>
      </c>
      <c r="E2943">
        <v>96</v>
      </c>
      <c r="F2943" s="11">
        <v>2228820</v>
      </c>
      <c r="G2943" s="7" t="s">
        <v>165</v>
      </c>
      <c r="H2943" t="s">
        <v>153</v>
      </c>
      <c r="I2943" t="s">
        <v>294</v>
      </c>
      <c r="J2943" t="s">
        <v>18</v>
      </c>
      <c r="K2943" s="7" t="s">
        <v>148</v>
      </c>
      <c r="L2943" t="s">
        <v>294</v>
      </c>
      <c r="M2943" t="s">
        <v>294</v>
      </c>
    </row>
    <row r="2944" spans="1:13" x14ac:dyDescent="0.25">
      <c r="A2944">
        <v>745017</v>
      </c>
      <c r="B2944">
        <v>431500</v>
      </c>
      <c r="C2944" t="s">
        <v>50</v>
      </c>
      <c r="D2944" t="s">
        <v>87</v>
      </c>
      <c r="E2944">
        <v>19</v>
      </c>
      <c r="F2944" s="11">
        <v>233042</v>
      </c>
      <c r="G2944" s="7" t="s">
        <v>165</v>
      </c>
      <c r="H2944" t="s">
        <v>153</v>
      </c>
      <c r="I2944" t="s">
        <v>294</v>
      </c>
      <c r="J2944" t="s">
        <v>18</v>
      </c>
      <c r="K2944" s="7" t="s">
        <v>148</v>
      </c>
      <c r="L2944" t="s">
        <v>294</v>
      </c>
      <c r="M2944" t="s">
        <v>294</v>
      </c>
    </row>
    <row r="2945" spans="1:13" x14ac:dyDescent="0.25">
      <c r="A2945">
        <v>745134</v>
      </c>
      <c r="B2945">
        <v>431517</v>
      </c>
      <c r="C2945" t="s">
        <v>50</v>
      </c>
      <c r="D2945" t="s">
        <v>114</v>
      </c>
      <c r="E2945">
        <v>5</v>
      </c>
      <c r="F2945" s="11">
        <v>125075258</v>
      </c>
      <c r="G2945" s="7" t="s">
        <v>170</v>
      </c>
      <c r="H2945" t="s">
        <v>153</v>
      </c>
      <c r="I2945" t="s">
        <v>153</v>
      </c>
      <c r="J2945" t="s">
        <v>18</v>
      </c>
      <c r="K2945" s="7" t="s">
        <v>148</v>
      </c>
      <c r="L2945">
        <v>2.76</v>
      </c>
      <c r="M2945" s="12">
        <v>346</v>
      </c>
    </row>
    <row r="2946" spans="1:13" x14ac:dyDescent="0.25">
      <c r="A2946">
        <v>746016</v>
      </c>
      <c r="B2946">
        <v>242731</v>
      </c>
      <c r="C2946" t="s">
        <v>56</v>
      </c>
      <c r="D2946" t="s">
        <v>69</v>
      </c>
      <c r="E2946">
        <v>3</v>
      </c>
      <c r="F2946" s="11">
        <v>334228</v>
      </c>
      <c r="G2946" s="7" t="s">
        <v>165</v>
      </c>
      <c r="H2946" t="s">
        <v>153</v>
      </c>
      <c r="I2946" t="s">
        <v>294</v>
      </c>
      <c r="J2946" t="s">
        <v>18</v>
      </c>
      <c r="K2946" s="7" t="s">
        <v>148</v>
      </c>
      <c r="L2946" t="s">
        <v>294</v>
      </c>
      <c r="M2946" t="s">
        <v>294</v>
      </c>
    </row>
    <row r="2947" spans="1:13" x14ac:dyDescent="0.25">
      <c r="A2947">
        <v>746060</v>
      </c>
      <c r="B2947">
        <v>58315</v>
      </c>
      <c r="C2947" t="s">
        <v>29</v>
      </c>
      <c r="D2947" t="s">
        <v>42</v>
      </c>
      <c r="E2947">
        <v>7</v>
      </c>
      <c r="F2947" s="11">
        <v>5006191</v>
      </c>
      <c r="G2947" s="7" t="s">
        <v>165</v>
      </c>
      <c r="H2947" t="s">
        <v>153</v>
      </c>
      <c r="I2947" t="s">
        <v>294</v>
      </c>
      <c r="J2947" t="s">
        <v>18</v>
      </c>
      <c r="K2947" s="7" t="s">
        <v>148</v>
      </c>
      <c r="L2947" t="s">
        <v>294</v>
      </c>
      <c r="M2947" t="s">
        <v>294</v>
      </c>
    </row>
    <row r="2948" spans="1:13" x14ac:dyDescent="0.25">
      <c r="A2948">
        <v>746174</v>
      </c>
      <c r="B2948">
        <v>431298</v>
      </c>
      <c r="C2948" t="s">
        <v>50</v>
      </c>
      <c r="D2948" t="s">
        <v>100</v>
      </c>
      <c r="E2948">
        <v>16</v>
      </c>
      <c r="F2948" s="11">
        <v>112349461</v>
      </c>
      <c r="G2948" s="7" t="s">
        <v>165</v>
      </c>
      <c r="H2948" t="s">
        <v>153</v>
      </c>
      <c r="I2948" t="s">
        <v>294</v>
      </c>
      <c r="J2948" t="s">
        <v>18</v>
      </c>
      <c r="K2948" s="7" t="s">
        <v>148</v>
      </c>
      <c r="L2948" t="s">
        <v>294</v>
      </c>
      <c r="M2948" t="s">
        <v>294</v>
      </c>
    </row>
    <row r="2949" spans="1:13" x14ac:dyDescent="0.25">
      <c r="A2949">
        <v>746326</v>
      </c>
      <c r="B2949">
        <v>1610</v>
      </c>
      <c r="C2949" t="s">
        <v>9</v>
      </c>
      <c r="D2949" t="s">
        <v>14</v>
      </c>
      <c r="E2949">
        <v>9</v>
      </c>
      <c r="F2949" s="11">
        <v>20848</v>
      </c>
      <c r="G2949" s="7" t="s">
        <v>165</v>
      </c>
      <c r="H2949" t="s">
        <v>153</v>
      </c>
      <c r="I2949" t="s">
        <v>153</v>
      </c>
      <c r="J2949" t="s">
        <v>11</v>
      </c>
      <c r="K2949" s="7" t="s">
        <v>148</v>
      </c>
      <c r="L2949">
        <v>1.9870000000000001</v>
      </c>
      <c r="M2949" s="12">
        <v>278</v>
      </c>
    </row>
    <row r="2950" spans="1:13" x14ac:dyDescent="0.25">
      <c r="A2950">
        <v>747581</v>
      </c>
      <c r="B2950">
        <v>501291</v>
      </c>
      <c r="C2950" t="s">
        <v>50</v>
      </c>
      <c r="D2950" t="s">
        <v>133</v>
      </c>
      <c r="E2950">
        <v>10</v>
      </c>
      <c r="F2950" s="11">
        <v>127252990</v>
      </c>
      <c r="G2950" s="7" t="s">
        <v>170</v>
      </c>
      <c r="H2950" t="s">
        <v>153</v>
      </c>
      <c r="I2950" t="s">
        <v>294</v>
      </c>
      <c r="J2950" t="s">
        <v>18</v>
      </c>
      <c r="K2950" s="7" t="s">
        <v>148</v>
      </c>
      <c r="L2950" t="s">
        <v>294</v>
      </c>
      <c r="M2950" t="s">
        <v>294</v>
      </c>
    </row>
    <row r="2951" spans="1:13" x14ac:dyDescent="0.25">
      <c r="A2951">
        <v>747809</v>
      </c>
      <c r="B2951">
        <v>349561</v>
      </c>
      <c r="C2951" t="s">
        <v>50</v>
      </c>
      <c r="D2951" t="s">
        <v>88</v>
      </c>
      <c r="E2951">
        <v>25</v>
      </c>
      <c r="F2951" s="11">
        <v>80006</v>
      </c>
      <c r="G2951" s="7" t="s">
        <v>170</v>
      </c>
      <c r="H2951" t="s">
        <v>153</v>
      </c>
      <c r="I2951" t="s">
        <v>294</v>
      </c>
      <c r="J2951" t="s">
        <v>18</v>
      </c>
      <c r="K2951" s="7" t="s">
        <v>148</v>
      </c>
      <c r="L2951" t="s">
        <v>294</v>
      </c>
      <c r="M2951" t="s">
        <v>294</v>
      </c>
    </row>
    <row r="2952" spans="1:13" x14ac:dyDescent="0.25">
      <c r="A2952">
        <v>747834</v>
      </c>
      <c r="B2952">
        <v>431516</v>
      </c>
      <c r="C2952" t="s">
        <v>50</v>
      </c>
      <c r="D2952" t="s">
        <v>114</v>
      </c>
      <c r="E2952" t="s">
        <v>115</v>
      </c>
      <c r="F2952" s="11">
        <v>341596</v>
      </c>
      <c r="G2952" s="7" t="s">
        <v>165</v>
      </c>
      <c r="H2952" t="s">
        <v>153</v>
      </c>
      <c r="I2952" t="s">
        <v>294</v>
      </c>
      <c r="J2952" t="s">
        <v>18</v>
      </c>
      <c r="K2952" s="7" t="s">
        <v>148</v>
      </c>
      <c r="L2952" t="s">
        <v>294</v>
      </c>
      <c r="M2952" t="s">
        <v>294</v>
      </c>
    </row>
    <row r="2953" spans="1:13" x14ac:dyDescent="0.25">
      <c r="A2953">
        <v>747834</v>
      </c>
      <c r="B2953">
        <v>431516</v>
      </c>
      <c r="C2953" t="s">
        <v>50</v>
      </c>
      <c r="D2953" t="s">
        <v>114</v>
      </c>
      <c r="E2953" t="s">
        <v>115</v>
      </c>
      <c r="F2953" s="11">
        <v>121132783</v>
      </c>
      <c r="G2953" s="7" t="s">
        <v>165</v>
      </c>
      <c r="H2953" t="s">
        <v>153</v>
      </c>
      <c r="I2953" t="s">
        <v>294</v>
      </c>
      <c r="J2953" t="s">
        <v>18</v>
      </c>
      <c r="K2953" s="7" t="s">
        <v>148</v>
      </c>
      <c r="L2953" t="s">
        <v>294</v>
      </c>
      <c r="M2953" t="s">
        <v>294</v>
      </c>
    </row>
    <row r="2954" spans="1:13" x14ac:dyDescent="0.25">
      <c r="A2954">
        <v>748242</v>
      </c>
      <c r="B2954">
        <v>56854</v>
      </c>
      <c r="C2954" t="s">
        <v>15</v>
      </c>
      <c r="D2954" t="s">
        <v>23</v>
      </c>
      <c r="E2954" t="s">
        <v>25</v>
      </c>
      <c r="F2954" s="11">
        <v>58001362</v>
      </c>
      <c r="G2954" s="7" t="s">
        <v>165</v>
      </c>
      <c r="H2954" t="s">
        <v>153</v>
      </c>
      <c r="I2954" t="s">
        <v>153</v>
      </c>
      <c r="J2954" t="s">
        <v>18</v>
      </c>
      <c r="K2954" s="7" t="s">
        <v>148</v>
      </c>
      <c r="L2954">
        <v>2.76</v>
      </c>
      <c r="M2954" s="12">
        <v>70</v>
      </c>
    </row>
    <row r="2955" spans="1:13" x14ac:dyDescent="0.25">
      <c r="A2955">
        <v>748735</v>
      </c>
      <c r="B2955">
        <v>425332</v>
      </c>
      <c r="C2955" t="s">
        <v>50</v>
      </c>
      <c r="D2955" t="s">
        <v>93</v>
      </c>
      <c r="E2955">
        <v>12</v>
      </c>
      <c r="F2955" s="11">
        <v>58295655</v>
      </c>
      <c r="G2955" s="7" t="s">
        <v>165</v>
      </c>
      <c r="H2955" t="s">
        <v>153</v>
      </c>
      <c r="I2955" t="s">
        <v>294</v>
      </c>
      <c r="J2955" t="s">
        <v>18</v>
      </c>
      <c r="K2955" s="7" t="s">
        <v>148</v>
      </c>
      <c r="L2955" t="s">
        <v>294</v>
      </c>
      <c r="M2955" t="s">
        <v>294</v>
      </c>
    </row>
    <row r="2956" spans="1:13" x14ac:dyDescent="0.25">
      <c r="A2956">
        <v>751249</v>
      </c>
      <c r="B2956">
        <v>447354</v>
      </c>
      <c r="C2956" t="s">
        <v>50</v>
      </c>
      <c r="D2956" t="s">
        <v>16</v>
      </c>
      <c r="E2956">
        <v>17</v>
      </c>
      <c r="F2956" s="11">
        <v>1358603</v>
      </c>
      <c r="G2956" s="7" t="s">
        <v>165</v>
      </c>
      <c r="H2956" t="s">
        <v>153</v>
      </c>
      <c r="I2956" t="s">
        <v>153</v>
      </c>
      <c r="J2956" t="s">
        <v>18</v>
      </c>
      <c r="K2956" s="7" t="s">
        <v>148</v>
      </c>
      <c r="L2956">
        <v>2.76</v>
      </c>
      <c r="M2956" s="12">
        <v>180</v>
      </c>
    </row>
    <row r="2957" spans="1:13" x14ac:dyDescent="0.25">
      <c r="A2957">
        <v>751332</v>
      </c>
      <c r="B2957">
        <v>62290</v>
      </c>
      <c r="C2957" t="s">
        <v>54</v>
      </c>
      <c r="D2957" t="s">
        <v>55</v>
      </c>
      <c r="E2957">
        <v>7</v>
      </c>
      <c r="F2957" s="11">
        <v>196978</v>
      </c>
      <c r="G2957" s="7" t="s">
        <v>165</v>
      </c>
      <c r="H2957" t="s">
        <v>153</v>
      </c>
      <c r="I2957" t="s">
        <v>294</v>
      </c>
      <c r="J2957" t="s">
        <v>18</v>
      </c>
      <c r="K2957" s="7" t="s">
        <v>148</v>
      </c>
      <c r="L2957" t="s">
        <v>294</v>
      </c>
      <c r="M2957" t="s">
        <v>294</v>
      </c>
    </row>
    <row r="2958" spans="1:13" x14ac:dyDescent="0.25">
      <c r="A2958">
        <v>775266</v>
      </c>
      <c r="B2958">
        <v>275393</v>
      </c>
      <c r="C2958" t="s">
        <v>15</v>
      </c>
      <c r="D2958" t="s">
        <v>20</v>
      </c>
      <c r="E2958" t="s">
        <v>81</v>
      </c>
      <c r="F2958" s="11" t="s">
        <v>186</v>
      </c>
      <c r="G2958" s="7" t="s">
        <v>165</v>
      </c>
      <c r="H2958" t="s">
        <v>153</v>
      </c>
      <c r="I2958" t="s">
        <v>294</v>
      </c>
      <c r="J2958" t="s">
        <v>18</v>
      </c>
      <c r="K2958" s="7" t="s">
        <v>149</v>
      </c>
      <c r="L2958">
        <v>4.2110000000000003</v>
      </c>
      <c r="M2958" t="s">
        <v>294</v>
      </c>
    </row>
    <row r="2959" spans="1:13" x14ac:dyDescent="0.25">
      <c r="A2959">
        <v>777152</v>
      </c>
      <c r="B2959">
        <v>431380</v>
      </c>
      <c r="C2959" t="s">
        <v>50</v>
      </c>
      <c r="D2959" t="s">
        <v>102</v>
      </c>
      <c r="E2959">
        <v>51</v>
      </c>
      <c r="F2959" s="11">
        <v>57211419</v>
      </c>
      <c r="G2959" s="7" t="s">
        <v>165</v>
      </c>
      <c r="H2959" t="s">
        <v>153</v>
      </c>
      <c r="I2959" t="s">
        <v>153</v>
      </c>
      <c r="J2959" t="s">
        <v>18</v>
      </c>
      <c r="K2959" s="7" t="s">
        <v>148</v>
      </c>
      <c r="L2959">
        <v>2.76</v>
      </c>
      <c r="M2959" s="12">
        <v>25</v>
      </c>
    </row>
    <row r="2960" spans="1:13" x14ac:dyDescent="0.25">
      <c r="A2960">
        <v>777346</v>
      </c>
      <c r="B2960">
        <v>349602</v>
      </c>
      <c r="C2960" t="s">
        <v>50</v>
      </c>
      <c r="D2960" t="s">
        <v>90</v>
      </c>
      <c r="E2960">
        <v>96</v>
      </c>
      <c r="F2960" s="11">
        <v>58063055</v>
      </c>
      <c r="G2960" s="7" t="s">
        <v>165</v>
      </c>
      <c r="H2960" t="s">
        <v>153</v>
      </c>
      <c r="I2960" t="s">
        <v>153</v>
      </c>
      <c r="J2960" t="s">
        <v>18</v>
      </c>
      <c r="K2960" s="7" t="s">
        <v>148</v>
      </c>
      <c r="L2960">
        <v>2.76</v>
      </c>
      <c r="M2960" s="12">
        <v>359</v>
      </c>
    </row>
    <row r="2961" spans="1:13" x14ac:dyDescent="0.25">
      <c r="A2961">
        <v>777379</v>
      </c>
      <c r="B2961">
        <v>501291</v>
      </c>
      <c r="C2961" t="s">
        <v>50</v>
      </c>
      <c r="D2961" t="s">
        <v>133</v>
      </c>
      <c r="E2961">
        <v>10</v>
      </c>
      <c r="F2961" s="11" t="s">
        <v>290</v>
      </c>
      <c r="G2961" s="7" t="s">
        <v>165</v>
      </c>
      <c r="H2961" t="s">
        <v>153</v>
      </c>
      <c r="I2961" t="s">
        <v>153</v>
      </c>
      <c r="J2961" t="s">
        <v>18</v>
      </c>
      <c r="K2961" s="7" t="s">
        <v>149</v>
      </c>
      <c r="L2961">
        <v>4.2110000000000003</v>
      </c>
      <c r="M2961" s="12">
        <v>2197.3000000000002</v>
      </c>
    </row>
    <row r="2962" spans="1:13" x14ac:dyDescent="0.25">
      <c r="A2962">
        <v>777907</v>
      </c>
      <c r="B2962">
        <v>197183</v>
      </c>
      <c r="C2962" t="s">
        <v>60</v>
      </c>
      <c r="D2962" t="s">
        <v>61</v>
      </c>
      <c r="E2962" t="s">
        <v>63</v>
      </c>
      <c r="F2962" s="11">
        <v>34056195</v>
      </c>
      <c r="G2962" s="7" t="s">
        <v>165</v>
      </c>
      <c r="H2962" t="s">
        <v>153</v>
      </c>
      <c r="I2962" t="s">
        <v>153</v>
      </c>
      <c r="J2962" t="s">
        <v>11</v>
      </c>
      <c r="K2962" s="7" t="s">
        <v>148</v>
      </c>
      <c r="L2962">
        <v>1.9870000000000001</v>
      </c>
      <c r="M2962" s="12">
        <v>232</v>
      </c>
    </row>
    <row r="2963" spans="1:13" x14ac:dyDescent="0.25">
      <c r="A2963">
        <v>778791</v>
      </c>
      <c r="B2963">
        <v>349683</v>
      </c>
      <c r="C2963" t="s">
        <v>50</v>
      </c>
      <c r="D2963" t="s">
        <v>92</v>
      </c>
      <c r="E2963">
        <v>20</v>
      </c>
      <c r="F2963" s="11">
        <v>58127895</v>
      </c>
      <c r="G2963" s="7" t="s">
        <v>165</v>
      </c>
      <c r="H2963" t="s">
        <v>153</v>
      </c>
      <c r="I2963" t="s">
        <v>153</v>
      </c>
      <c r="J2963" t="s">
        <v>18</v>
      </c>
      <c r="K2963" s="7" t="s">
        <v>148</v>
      </c>
      <c r="L2963">
        <v>2.76</v>
      </c>
      <c r="M2963" s="12">
        <v>2</v>
      </c>
    </row>
    <row r="2964" spans="1:13" x14ac:dyDescent="0.25">
      <c r="A2964">
        <v>778851</v>
      </c>
      <c r="B2964">
        <v>447544</v>
      </c>
      <c r="C2964" t="s">
        <v>50</v>
      </c>
      <c r="D2964" t="s">
        <v>113</v>
      </c>
      <c r="E2964">
        <v>12</v>
      </c>
      <c r="F2964" s="11">
        <v>400601399</v>
      </c>
      <c r="G2964" s="7" t="s">
        <v>165</v>
      </c>
      <c r="H2964" t="s">
        <v>153</v>
      </c>
      <c r="I2964" t="s">
        <v>294</v>
      </c>
      <c r="J2964" t="s">
        <v>18</v>
      </c>
      <c r="K2964" s="7" t="s">
        <v>148</v>
      </c>
      <c r="L2964" t="s">
        <v>294</v>
      </c>
      <c r="M2964" t="s">
        <v>294</v>
      </c>
    </row>
    <row r="2965" spans="1:13" x14ac:dyDescent="0.25">
      <c r="A2965">
        <v>781962</v>
      </c>
      <c r="B2965">
        <v>431517</v>
      </c>
      <c r="C2965" t="s">
        <v>50</v>
      </c>
      <c r="D2965" t="s">
        <v>114</v>
      </c>
      <c r="E2965">
        <v>5</v>
      </c>
      <c r="F2965" s="11">
        <v>1248166</v>
      </c>
      <c r="G2965" s="7" t="s">
        <v>165</v>
      </c>
      <c r="H2965" t="s">
        <v>153</v>
      </c>
      <c r="I2965" t="s">
        <v>153</v>
      </c>
      <c r="J2965" t="s">
        <v>18</v>
      </c>
      <c r="K2965" s="7" t="s">
        <v>148</v>
      </c>
      <c r="L2965">
        <v>2.76</v>
      </c>
      <c r="M2965" s="12">
        <v>0</v>
      </c>
    </row>
    <row r="2966" spans="1:13" x14ac:dyDescent="0.25">
      <c r="A2966">
        <v>782309</v>
      </c>
      <c r="B2966">
        <v>431520</v>
      </c>
      <c r="C2966" t="s">
        <v>50</v>
      </c>
      <c r="D2966" t="s">
        <v>92</v>
      </c>
      <c r="E2966">
        <v>18</v>
      </c>
      <c r="F2966" s="11">
        <v>57379078</v>
      </c>
      <c r="G2966" s="7" t="s">
        <v>165</v>
      </c>
      <c r="H2966" t="s">
        <v>153</v>
      </c>
      <c r="I2966" t="s">
        <v>294</v>
      </c>
      <c r="J2966" t="s">
        <v>18</v>
      </c>
      <c r="K2966" s="7" t="s">
        <v>148</v>
      </c>
      <c r="L2966" t="s">
        <v>294</v>
      </c>
      <c r="M2966" t="s">
        <v>294</v>
      </c>
    </row>
    <row r="2967" spans="1:13" x14ac:dyDescent="0.25">
      <c r="A2967">
        <v>782494</v>
      </c>
      <c r="B2967">
        <v>62292</v>
      </c>
      <c r="C2967" t="s">
        <v>54</v>
      </c>
      <c r="D2967" t="s">
        <v>55</v>
      </c>
      <c r="E2967">
        <v>11</v>
      </c>
      <c r="F2967" s="11">
        <v>98111368</v>
      </c>
      <c r="G2967" s="7" t="s">
        <v>165</v>
      </c>
      <c r="H2967" t="s">
        <v>153</v>
      </c>
      <c r="I2967" t="s">
        <v>153</v>
      </c>
      <c r="J2967" t="s">
        <v>18</v>
      </c>
      <c r="K2967" s="7" t="s">
        <v>148</v>
      </c>
      <c r="L2967">
        <v>2.76</v>
      </c>
      <c r="M2967" s="12">
        <v>113</v>
      </c>
    </row>
    <row r="2968" spans="1:13" x14ac:dyDescent="0.25">
      <c r="A2968">
        <v>785242</v>
      </c>
      <c r="B2968">
        <v>431513</v>
      </c>
      <c r="C2968" t="s">
        <v>50</v>
      </c>
      <c r="D2968" t="s">
        <v>86</v>
      </c>
      <c r="E2968">
        <v>4</v>
      </c>
      <c r="F2968" s="11">
        <v>118494108</v>
      </c>
      <c r="G2968" s="7" t="s">
        <v>170</v>
      </c>
      <c r="H2968" t="s">
        <v>153</v>
      </c>
      <c r="I2968" t="s">
        <v>294</v>
      </c>
      <c r="J2968" t="s">
        <v>18</v>
      </c>
      <c r="K2968" s="7" t="s">
        <v>148</v>
      </c>
      <c r="L2968" t="s">
        <v>294</v>
      </c>
      <c r="M2968" t="s">
        <v>294</v>
      </c>
    </row>
    <row r="2969" spans="1:13" x14ac:dyDescent="0.25">
      <c r="A2969">
        <v>785344</v>
      </c>
      <c r="B2969">
        <v>62290</v>
      </c>
      <c r="C2969" t="s">
        <v>54</v>
      </c>
      <c r="D2969" t="s">
        <v>55</v>
      </c>
      <c r="E2969">
        <v>7</v>
      </c>
      <c r="F2969" s="11">
        <v>7789061005245</v>
      </c>
      <c r="G2969" s="7" t="s">
        <v>165</v>
      </c>
      <c r="H2969" t="s">
        <v>153</v>
      </c>
      <c r="I2969" t="s">
        <v>153</v>
      </c>
      <c r="J2969" t="s">
        <v>18</v>
      </c>
      <c r="K2969" s="7" t="s">
        <v>148</v>
      </c>
      <c r="L2969">
        <v>2.76</v>
      </c>
      <c r="M2969" s="12">
        <v>4</v>
      </c>
    </row>
    <row r="2970" spans="1:13" x14ac:dyDescent="0.25">
      <c r="A2970">
        <v>785750</v>
      </c>
      <c r="B2970">
        <v>431544</v>
      </c>
      <c r="C2970" t="s">
        <v>50</v>
      </c>
      <c r="D2970" t="s">
        <v>89</v>
      </c>
      <c r="E2970">
        <v>22</v>
      </c>
      <c r="F2970" s="11" t="s">
        <v>291</v>
      </c>
      <c r="G2970" s="7" t="s">
        <v>165</v>
      </c>
      <c r="H2970" t="s">
        <v>153</v>
      </c>
      <c r="I2970" t="s">
        <v>153</v>
      </c>
      <c r="J2970" t="s">
        <v>18</v>
      </c>
      <c r="K2970" s="7" t="s">
        <v>148</v>
      </c>
      <c r="L2970">
        <v>2.76</v>
      </c>
      <c r="M2970" s="12">
        <v>234</v>
      </c>
    </row>
    <row r="2971" spans="1:13" x14ac:dyDescent="0.25">
      <c r="A2971">
        <v>789077</v>
      </c>
      <c r="B2971">
        <v>431544</v>
      </c>
      <c r="C2971" t="s">
        <v>50</v>
      </c>
      <c r="D2971" t="s">
        <v>89</v>
      </c>
      <c r="E2971">
        <v>22</v>
      </c>
      <c r="F2971" s="11">
        <v>15015042</v>
      </c>
      <c r="G2971" s="7" t="s">
        <v>165</v>
      </c>
      <c r="H2971" t="s">
        <v>153</v>
      </c>
      <c r="I2971" t="s">
        <v>153</v>
      </c>
      <c r="J2971" t="s">
        <v>18</v>
      </c>
      <c r="K2971" s="7" t="s">
        <v>148</v>
      </c>
      <c r="L2971">
        <v>2.76</v>
      </c>
      <c r="M2971" s="12">
        <v>0</v>
      </c>
    </row>
    <row r="2972" spans="1:13" x14ac:dyDescent="0.25">
      <c r="A2972">
        <v>789292</v>
      </c>
      <c r="B2972">
        <v>431276</v>
      </c>
      <c r="C2972" t="s">
        <v>50</v>
      </c>
      <c r="D2972" t="s">
        <v>86</v>
      </c>
      <c r="E2972">
        <v>10</v>
      </c>
      <c r="F2972" s="11">
        <v>3029931</v>
      </c>
      <c r="G2972" s="7" t="s">
        <v>170</v>
      </c>
      <c r="H2972" t="s">
        <v>153</v>
      </c>
      <c r="I2972" t="s">
        <v>153</v>
      </c>
      <c r="J2972" t="s">
        <v>18</v>
      </c>
      <c r="K2972" s="7" t="s">
        <v>148</v>
      </c>
      <c r="L2972">
        <v>2.76</v>
      </c>
      <c r="M2972" s="12">
        <v>125</v>
      </c>
    </row>
    <row r="2973" spans="1:13" x14ac:dyDescent="0.25">
      <c r="A2973">
        <v>789702</v>
      </c>
      <c r="B2973">
        <v>58190</v>
      </c>
      <c r="C2973" t="s">
        <v>29</v>
      </c>
      <c r="D2973" t="s">
        <v>30</v>
      </c>
      <c r="E2973">
        <v>16</v>
      </c>
      <c r="F2973" s="11">
        <v>719030036156</v>
      </c>
      <c r="G2973" s="7" t="s">
        <v>165</v>
      </c>
      <c r="H2973" t="s">
        <v>153</v>
      </c>
      <c r="I2973" t="s">
        <v>294</v>
      </c>
      <c r="J2973" t="s">
        <v>18</v>
      </c>
      <c r="K2973" s="7" t="s">
        <v>148</v>
      </c>
      <c r="L2973" t="s">
        <v>294</v>
      </c>
      <c r="M2973" t="s">
        <v>294</v>
      </c>
    </row>
    <row r="2974" spans="1:13" x14ac:dyDescent="0.25">
      <c r="A2974">
        <v>789925</v>
      </c>
      <c r="B2974">
        <v>250391</v>
      </c>
      <c r="C2974" t="s">
        <v>52</v>
      </c>
      <c r="D2974" t="s">
        <v>78</v>
      </c>
      <c r="E2974">
        <v>1</v>
      </c>
      <c r="F2974" s="11">
        <v>35894224</v>
      </c>
      <c r="G2974" s="7" t="s">
        <v>165</v>
      </c>
      <c r="H2974" t="s">
        <v>153</v>
      </c>
      <c r="I2974" t="s">
        <v>294</v>
      </c>
      <c r="J2974" t="s">
        <v>18</v>
      </c>
      <c r="K2974" s="7" t="s">
        <v>148</v>
      </c>
      <c r="L2974" t="s">
        <v>294</v>
      </c>
      <c r="M2974" t="s">
        <v>294</v>
      </c>
    </row>
    <row r="2975" spans="1:13" x14ac:dyDescent="0.25">
      <c r="A2975">
        <v>821436</v>
      </c>
      <c r="B2975">
        <v>425338</v>
      </c>
      <c r="C2975" t="s">
        <v>50</v>
      </c>
      <c r="D2975" t="s">
        <v>96</v>
      </c>
      <c r="E2975" t="s">
        <v>97</v>
      </c>
      <c r="F2975" s="11">
        <v>58217139</v>
      </c>
      <c r="G2975" s="7" t="s">
        <v>165</v>
      </c>
      <c r="H2975" t="s">
        <v>153</v>
      </c>
      <c r="I2975" t="s">
        <v>294</v>
      </c>
      <c r="J2975" t="s">
        <v>18</v>
      </c>
      <c r="K2975" s="7" t="s">
        <v>148</v>
      </c>
      <c r="L2975" t="s">
        <v>294</v>
      </c>
      <c r="M2975" t="s">
        <v>294</v>
      </c>
    </row>
    <row r="2976" spans="1:13" x14ac:dyDescent="0.25">
      <c r="A2976">
        <v>821726</v>
      </c>
      <c r="B2976">
        <v>431514</v>
      </c>
      <c r="C2976" t="s">
        <v>50</v>
      </c>
      <c r="D2976" t="s">
        <v>86</v>
      </c>
      <c r="E2976">
        <v>8</v>
      </c>
      <c r="F2976" s="11">
        <v>718361202879903</v>
      </c>
      <c r="G2976" s="7" t="s">
        <v>165</v>
      </c>
      <c r="H2976" t="s">
        <v>153</v>
      </c>
      <c r="I2976" t="s">
        <v>153</v>
      </c>
      <c r="J2976" t="s">
        <v>18</v>
      </c>
      <c r="K2976" s="7" t="s">
        <v>148</v>
      </c>
      <c r="L2976">
        <v>2.76</v>
      </c>
      <c r="M2976" s="12">
        <v>394</v>
      </c>
    </row>
    <row r="2977" spans="1:13" x14ac:dyDescent="0.25">
      <c r="A2977">
        <v>821939</v>
      </c>
      <c r="B2977">
        <v>533799</v>
      </c>
      <c r="C2977" t="s">
        <v>50</v>
      </c>
      <c r="D2977" t="s">
        <v>120</v>
      </c>
      <c r="E2977">
        <v>6</v>
      </c>
      <c r="F2977" s="11">
        <v>11007137180771</v>
      </c>
      <c r="G2977" s="7" t="s">
        <v>170</v>
      </c>
      <c r="H2977" t="s">
        <v>153</v>
      </c>
      <c r="I2977" t="s">
        <v>153</v>
      </c>
      <c r="J2977" t="s">
        <v>18</v>
      </c>
      <c r="K2977" s="7" t="s">
        <v>148</v>
      </c>
      <c r="L2977">
        <v>2.76</v>
      </c>
      <c r="M2977" s="12">
        <v>700</v>
      </c>
    </row>
    <row r="2978" spans="1:13" x14ac:dyDescent="0.25">
      <c r="A2978">
        <v>822225</v>
      </c>
      <c r="B2978">
        <v>821885</v>
      </c>
      <c r="C2978" t="s">
        <v>139</v>
      </c>
      <c r="D2978" t="s">
        <v>143</v>
      </c>
      <c r="E2978">
        <v>2</v>
      </c>
      <c r="F2978" s="11">
        <v>41435</v>
      </c>
      <c r="G2978" s="7" t="s">
        <v>165</v>
      </c>
      <c r="H2978" t="s">
        <v>153</v>
      </c>
      <c r="I2978" t="s">
        <v>294</v>
      </c>
      <c r="J2978" t="s">
        <v>11</v>
      </c>
      <c r="K2978" s="7" t="s">
        <v>148</v>
      </c>
      <c r="L2978" t="s">
        <v>294</v>
      </c>
      <c r="M2978" t="s">
        <v>294</v>
      </c>
    </row>
    <row r="2979" spans="1:13" x14ac:dyDescent="0.25">
      <c r="A2979">
        <v>822227</v>
      </c>
      <c r="B2979">
        <v>821885</v>
      </c>
      <c r="C2979" t="s">
        <v>139</v>
      </c>
      <c r="D2979" t="s">
        <v>143</v>
      </c>
      <c r="E2979">
        <v>2</v>
      </c>
      <c r="F2979" s="11">
        <v>107124517</v>
      </c>
      <c r="G2979" s="7" t="s">
        <v>165</v>
      </c>
      <c r="H2979" t="s">
        <v>153</v>
      </c>
      <c r="I2979" t="s">
        <v>153</v>
      </c>
      <c r="J2979" t="s">
        <v>11</v>
      </c>
      <c r="K2979" s="7" t="s">
        <v>148</v>
      </c>
      <c r="L2979">
        <v>1.9870000000000001</v>
      </c>
      <c r="M2979" s="12">
        <v>234</v>
      </c>
    </row>
    <row r="2980" spans="1:13" x14ac:dyDescent="0.25">
      <c r="A2980">
        <v>822228</v>
      </c>
      <c r="B2980">
        <v>821885</v>
      </c>
      <c r="C2980" t="s">
        <v>139</v>
      </c>
      <c r="D2980" t="s">
        <v>143</v>
      </c>
      <c r="E2980">
        <v>2</v>
      </c>
      <c r="F2980" s="11">
        <v>595020</v>
      </c>
      <c r="G2980" s="7" t="s">
        <v>165</v>
      </c>
      <c r="H2980" t="s">
        <v>153</v>
      </c>
      <c r="I2980" t="s">
        <v>153</v>
      </c>
      <c r="J2980" t="s">
        <v>11</v>
      </c>
      <c r="K2980" s="7" t="s">
        <v>148</v>
      </c>
      <c r="L2980">
        <v>1.9870000000000001</v>
      </c>
      <c r="M2980" s="12">
        <v>40</v>
      </c>
    </row>
    <row r="2981" spans="1:13" x14ac:dyDescent="0.25">
      <c r="A2981">
        <v>822229</v>
      </c>
      <c r="B2981">
        <v>821885</v>
      </c>
      <c r="C2981" t="s">
        <v>139</v>
      </c>
      <c r="D2981" t="s">
        <v>143</v>
      </c>
      <c r="E2981">
        <v>2</v>
      </c>
      <c r="F2981" s="11">
        <v>107415607</v>
      </c>
      <c r="G2981" s="7" t="s">
        <v>165</v>
      </c>
      <c r="H2981" t="s">
        <v>153</v>
      </c>
      <c r="I2981" t="s">
        <v>153</v>
      </c>
      <c r="J2981" t="s">
        <v>11</v>
      </c>
      <c r="K2981" s="7" t="s">
        <v>148</v>
      </c>
      <c r="L2981">
        <v>1.9870000000000001</v>
      </c>
      <c r="M2981" s="12">
        <v>160</v>
      </c>
    </row>
    <row r="2982" spans="1:13" x14ac:dyDescent="0.25">
      <c r="A2982">
        <v>822230</v>
      </c>
      <c r="B2982">
        <v>821885</v>
      </c>
      <c r="C2982" t="s">
        <v>139</v>
      </c>
      <c r="D2982" t="s">
        <v>143</v>
      </c>
      <c r="E2982">
        <v>2</v>
      </c>
      <c r="F2982" s="11">
        <v>108136453</v>
      </c>
      <c r="G2982" s="7" t="s">
        <v>165</v>
      </c>
      <c r="H2982" t="s">
        <v>153</v>
      </c>
      <c r="I2982" t="s">
        <v>294</v>
      </c>
      <c r="J2982" t="s">
        <v>11</v>
      </c>
      <c r="K2982" s="7" t="s">
        <v>148</v>
      </c>
      <c r="L2982" t="s">
        <v>294</v>
      </c>
      <c r="M2982" t="s">
        <v>294</v>
      </c>
    </row>
    <row r="2983" spans="1:13" x14ac:dyDescent="0.25">
      <c r="A2983">
        <v>822231</v>
      </c>
      <c r="B2983">
        <v>821885</v>
      </c>
      <c r="C2983" t="s">
        <v>139</v>
      </c>
      <c r="D2983" t="s">
        <v>143</v>
      </c>
      <c r="E2983">
        <v>2</v>
      </c>
      <c r="F2983" s="11">
        <v>58125</v>
      </c>
      <c r="G2983" s="7" t="s">
        <v>165</v>
      </c>
      <c r="H2983" t="s">
        <v>153</v>
      </c>
      <c r="I2983" t="s">
        <v>153</v>
      </c>
      <c r="J2983" t="s">
        <v>11</v>
      </c>
      <c r="K2983" s="7" t="s">
        <v>148</v>
      </c>
      <c r="L2983">
        <v>1.9870000000000001</v>
      </c>
      <c r="M2983" s="12">
        <v>112</v>
      </c>
    </row>
    <row r="2984" spans="1:13" x14ac:dyDescent="0.25">
      <c r="A2984">
        <v>822232</v>
      </c>
      <c r="B2984">
        <v>821885</v>
      </c>
      <c r="C2984" t="s">
        <v>139</v>
      </c>
      <c r="D2984" t="s">
        <v>143</v>
      </c>
      <c r="E2984">
        <v>2</v>
      </c>
      <c r="F2984" s="11">
        <v>7791040016196</v>
      </c>
      <c r="G2984" s="7" t="s">
        <v>165</v>
      </c>
      <c r="H2984" t="s">
        <v>153</v>
      </c>
      <c r="I2984" t="s">
        <v>294</v>
      </c>
      <c r="J2984" t="s">
        <v>11</v>
      </c>
      <c r="K2984" s="7" t="s">
        <v>148</v>
      </c>
      <c r="L2984" t="s">
        <v>294</v>
      </c>
      <c r="M2984" t="s">
        <v>294</v>
      </c>
    </row>
    <row r="2985" spans="1:13" x14ac:dyDescent="0.25">
      <c r="A2985">
        <v>822234</v>
      </c>
      <c r="B2985">
        <v>821885</v>
      </c>
      <c r="C2985" t="s">
        <v>139</v>
      </c>
      <c r="D2985" t="s">
        <v>143</v>
      </c>
      <c r="E2985">
        <v>2</v>
      </c>
      <c r="F2985" s="11">
        <v>312528</v>
      </c>
      <c r="G2985" s="7" t="s">
        <v>165</v>
      </c>
      <c r="H2985" t="s">
        <v>153</v>
      </c>
      <c r="I2985" t="s">
        <v>153</v>
      </c>
      <c r="J2985" t="s">
        <v>11</v>
      </c>
      <c r="K2985" s="7" t="s">
        <v>148</v>
      </c>
      <c r="L2985">
        <v>1.9870000000000001</v>
      </c>
      <c r="M2985" s="12">
        <v>160</v>
      </c>
    </row>
    <row r="2986" spans="1:13" x14ac:dyDescent="0.25">
      <c r="A2986">
        <v>822236</v>
      </c>
      <c r="B2986">
        <v>821885</v>
      </c>
      <c r="C2986" t="s">
        <v>139</v>
      </c>
      <c r="D2986" t="s">
        <v>143</v>
      </c>
      <c r="E2986">
        <v>2</v>
      </c>
      <c r="F2986" s="11">
        <v>64137898</v>
      </c>
      <c r="G2986" s="7" t="s">
        <v>165</v>
      </c>
      <c r="H2986" t="s">
        <v>153</v>
      </c>
      <c r="I2986" t="s">
        <v>153</v>
      </c>
      <c r="J2986" t="s">
        <v>11</v>
      </c>
      <c r="K2986" s="7" t="s">
        <v>148</v>
      </c>
      <c r="L2986">
        <v>1.9870000000000001</v>
      </c>
      <c r="M2986" s="12">
        <v>169</v>
      </c>
    </row>
    <row r="2987" spans="1:13" x14ac:dyDescent="0.25">
      <c r="A2987">
        <v>822237</v>
      </c>
      <c r="B2987">
        <v>821885</v>
      </c>
      <c r="C2987" t="s">
        <v>139</v>
      </c>
      <c r="D2987" t="s">
        <v>143</v>
      </c>
      <c r="E2987">
        <v>2</v>
      </c>
      <c r="F2987" s="11">
        <v>117102278</v>
      </c>
      <c r="G2987" s="7" t="s">
        <v>165</v>
      </c>
      <c r="H2987" t="s">
        <v>153</v>
      </c>
      <c r="I2987" t="s">
        <v>294</v>
      </c>
      <c r="J2987" t="s">
        <v>11</v>
      </c>
      <c r="K2987" s="7" t="s">
        <v>148</v>
      </c>
      <c r="L2987" t="s">
        <v>294</v>
      </c>
      <c r="M2987" t="s">
        <v>294</v>
      </c>
    </row>
    <row r="2988" spans="1:13" x14ac:dyDescent="0.25">
      <c r="A2988">
        <v>822238</v>
      </c>
      <c r="B2988">
        <v>821885</v>
      </c>
      <c r="C2988" t="s">
        <v>139</v>
      </c>
      <c r="D2988" t="s">
        <v>143</v>
      </c>
      <c r="E2988">
        <v>2</v>
      </c>
      <c r="F2988" s="11">
        <v>46435212</v>
      </c>
      <c r="G2988" s="7" t="s">
        <v>165</v>
      </c>
      <c r="H2988" t="s">
        <v>153</v>
      </c>
      <c r="I2988" t="s">
        <v>153</v>
      </c>
      <c r="J2988" t="s">
        <v>11</v>
      </c>
      <c r="K2988" s="7" t="s">
        <v>148</v>
      </c>
      <c r="L2988">
        <v>1.9870000000000001</v>
      </c>
      <c r="M2988" s="12">
        <v>115</v>
      </c>
    </row>
    <row r="2989" spans="1:13" x14ac:dyDescent="0.25">
      <c r="A2989">
        <v>822239</v>
      </c>
      <c r="B2989">
        <v>821885</v>
      </c>
      <c r="C2989" t="s">
        <v>139</v>
      </c>
      <c r="D2989" t="s">
        <v>143</v>
      </c>
      <c r="E2989">
        <v>2</v>
      </c>
      <c r="F2989" s="11">
        <v>60162980</v>
      </c>
      <c r="G2989" s="7" t="s">
        <v>165</v>
      </c>
      <c r="H2989" t="s">
        <v>153</v>
      </c>
      <c r="I2989" t="s">
        <v>153</v>
      </c>
      <c r="J2989" t="s">
        <v>11</v>
      </c>
      <c r="K2989" s="7" t="s">
        <v>148</v>
      </c>
      <c r="L2989">
        <v>1.9870000000000001</v>
      </c>
      <c r="M2989" s="12">
        <v>200</v>
      </c>
    </row>
    <row r="2990" spans="1:13" x14ac:dyDescent="0.25">
      <c r="A2990">
        <v>822240</v>
      </c>
      <c r="B2990">
        <v>821885</v>
      </c>
      <c r="C2990" t="s">
        <v>139</v>
      </c>
      <c r="D2990" t="s">
        <v>143</v>
      </c>
      <c r="E2990">
        <v>2</v>
      </c>
      <c r="F2990" s="11">
        <v>637275</v>
      </c>
      <c r="G2990" s="7" t="s">
        <v>165</v>
      </c>
      <c r="H2990" t="s">
        <v>153</v>
      </c>
      <c r="I2990" t="s">
        <v>153</v>
      </c>
      <c r="J2990" t="s">
        <v>11</v>
      </c>
      <c r="K2990" s="7" t="s">
        <v>148</v>
      </c>
      <c r="L2990">
        <v>1.9870000000000001</v>
      </c>
      <c r="M2990" s="12">
        <v>160</v>
      </c>
    </row>
    <row r="2991" spans="1:13" x14ac:dyDescent="0.25">
      <c r="A2991">
        <v>822241</v>
      </c>
      <c r="B2991">
        <v>821885</v>
      </c>
      <c r="C2991" t="s">
        <v>139</v>
      </c>
      <c r="D2991" t="s">
        <v>143</v>
      </c>
      <c r="E2991">
        <v>2</v>
      </c>
      <c r="F2991" s="11">
        <v>63117895</v>
      </c>
      <c r="G2991" s="7" t="s">
        <v>165</v>
      </c>
      <c r="H2991" t="s">
        <v>153</v>
      </c>
      <c r="I2991" t="s">
        <v>153</v>
      </c>
      <c r="J2991" t="s">
        <v>11</v>
      </c>
      <c r="K2991" s="7" t="s">
        <v>148</v>
      </c>
      <c r="L2991">
        <v>1.9870000000000001</v>
      </c>
      <c r="M2991" s="12">
        <v>100</v>
      </c>
    </row>
    <row r="2992" spans="1:13" x14ac:dyDescent="0.25">
      <c r="A2992">
        <v>822243</v>
      </c>
      <c r="B2992">
        <v>821885</v>
      </c>
      <c r="C2992" t="s">
        <v>139</v>
      </c>
      <c r="D2992" t="s">
        <v>143</v>
      </c>
      <c r="E2992">
        <v>2</v>
      </c>
      <c r="F2992" s="11">
        <v>671589</v>
      </c>
      <c r="G2992" s="7" t="s">
        <v>165</v>
      </c>
      <c r="H2992" t="s">
        <v>153</v>
      </c>
      <c r="I2992" t="s">
        <v>153</v>
      </c>
      <c r="J2992" t="s">
        <v>11</v>
      </c>
      <c r="K2992" s="7" t="s">
        <v>148</v>
      </c>
      <c r="L2992">
        <v>1.9870000000000001</v>
      </c>
      <c r="M2992" s="12">
        <v>182</v>
      </c>
    </row>
    <row r="2993" spans="1:13" x14ac:dyDescent="0.25">
      <c r="A2993">
        <v>822244</v>
      </c>
      <c r="B2993">
        <v>821885</v>
      </c>
      <c r="C2993" t="s">
        <v>139</v>
      </c>
      <c r="D2993" t="s">
        <v>143</v>
      </c>
      <c r="E2993">
        <v>2</v>
      </c>
      <c r="F2993" s="11">
        <v>64137921</v>
      </c>
      <c r="G2993" s="7" t="s">
        <v>165</v>
      </c>
      <c r="H2993" t="s">
        <v>153</v>
      </c>
      <c r="I2993" t="s">
        <v>294</v>
      </c>
      <c r="J2993" t="s">
        <v>11</v>
      </c>
      <c r="K2993" s="7" t="s">
        <v>148</v>
      </c>
      <c r="L2993" t="s">
        <v>294</v>
      </c>
      <c r="M2993" t="s">
        <v>294</v>
      </c>
    </row>
    <row r="2994" spans="1:13" x14ac:dyDescent="0.25">
      <c r="A2994">
        <v>822245</v>
      </c>
      <c r="B2994">
        <v>821885</v>
      </c>
      <c r="C2994" t="s">
        <v>139</v>
      </c>
      <c r="D2994" t="s">
        <v>143</v>
      </c>
      <c r="E2994">
        <v>2</v>
      </c>
      <c r="F2994" s="11">
        <v>63112893</v>
      </c>
      <c r="G2994" s="7" t="s">
        <v>165</v>
      </c>
      <c r="H2994" t="s">
        <v>153</v>
      </c>
      <c r="I2994" t="s">
        <v>294</v>
      </c>
      <c r="J2994" t="s">
        <v>11</v>
      </c>
      <c r="K2994" s="7" t="s">
        <v>148</v>
      </c>
      <c r="L2994" t="s">
        <v>294</v>
      </c>
      <c r="M2994" t="s">
        <v>294</v>
      </c>
    </row>
    <row r="2995" spans="1:13" x14ac:dyDescent="0.25">
      <c r="A2995">
        <v>822246</v>
      </c>
      <c r="B2995">
        <v>821885</v>
      </c>
      <c r="C2995" t="s">
        <v>139</v>
      </c>
      <c r="D2995" t="s">
        <v>143</v>
      </c>
      <c r="E2995">
        <v>2</v>
      </c>
      <c r="F2995" s="11">
        <v>7789048030084</v>
      </c>
      <c r="G2995" s="7" t="s">
        <v>165</v>
      </c>
      <c r="H2995" t="s">
        <v>153</v>
      </c>
      <c r="I2995" t="s">
        <v>153</v>
      </c>
      <c r="J2995" t="s">
        <v>11</v>
      </c>
      <c r="K2995" s="7" t="s">
        <v>148</v>
      </c>
      <c r="L2995">
        <v>1.9870000000000001</v>
      </c>
      <c r="M2995" s="12">
        <v>119</v>
      </c>
    </row>
    <row r="2996" spans="1:13" x14ac:dyDescent="0.25">
      <c r="A2996">
        <v>822247</v>
      </c>
      <c r="B2996">
        <v>821885</v>
      </c>
      <c r="C2996" t="s">
        <v>139</v>
      </c>
      <c r="D2996" t="s">
        <v>143</v>
      </c>
      <c r="E2996">
        <v>2</v>
      </c>
      <c r="F2996" s="11">
        <v>55155804850</v>
      </c>
      <c r="G2996" s="7" t="s">
        <v>165</v>
      </c>
      <c r="H2996" t="s">
        <v>153</v>
      </c>
      <c r="I2996" t="s">
        <v>153</v>
      </c>
      <c r="J2996" t="s">
        <v>11</v>
      </c>
      <c r="K2996" s="7" t="s">
        <v>148</v>
      </c>
      <c r="L2996">
        <v>1.9870000000000001</v>
      </c>
      <c r="M2996" s="12">
        <v>152</v>
      </c>
    </row>
    <row r="2997" spans="1:13" x14ac:dyDescent="0.25">
      <c r="A2997">
        <v>822248</v>
      </c>
      <c r="B2997">
        <v>821885</v>
      </c>
      <c r="C2997" t="s">
        <v>139</v>
      </c>
      <c r="D2997" t="s">
        <v>143</v>
      </c>
      <c r="E2997">
        <v>2</v>
      </c>
      <c r="F2997" s="11">
        <v>64916100236766</v>
      </c>
      <c r="G2997" s="7" t="s">
        <v>165</v>
      </c>
      <c r="H2997" t="s">
        <v>153</v>
      </c>
      <c r="I2997" t="s">
        <v>294</v>
      </c>
      <c r="J2997" t="s">
        <v>11</v>
      </c>
      <c r="K2997" s="7" t="s">
        <v>148</v>
      </c>
      <c r="L2997" t="s">
        <v>294</v>
      </c>
      <c r="M2997" t="s">
        <v>294</v>
      </c>
    </row>
    <row r="2998" spans="1:13" x14ac:dyDescent="0.25">
      <c r="A2998">
        <v>822249</v>
      </c>
      <c r="B2998">
        <v>821885</v>
      </c>
      <c r="C2998" t="s">
        <v>139</v>
      </c>
      <c r="D2998" t="s">
        <v>143</v>
      </c>
      <c r="E2998">
        <v>2</v>
      </c>
      <c r="F2998" s="11">
        <v>176960</v>
      </c>
      <c r="G2998" s="7" t="s">
        <v>165</v>
      </c>
      <c r="H2998" t="s">
        <v>153</v>
      </c>
      <c r="I2998" t="s">
        <v>153</v>
      </c>
      <c r="J2998" t="s">
        <v>11</v>
      </c>
      <c r="K2998" s="7" t="s">
        <v>148</v>
      </c>
      <c r="L2998">
        <v>1.9870000000000001</v>
      </c>
      <c r="M2998" s="12">
        <v>234</v>
      </c>
    </row>
    <row r="2999" spans="1:13" x14ac:dyDescent="0.25">
      <c r="A2999">
        <v>822250</v>
      </c>
      <c r="B2999">
        <v>821885</v>
      </c>
      <c r="C2999" t="s">
        <v>139</v>
      </c>
      <c r="D2999" t="s">
        <v>143</v>
      </c>
      <c r="E2999">
        <v>2</v>
      </c>
      <c r="F2999" s="11">
        <v>7791082017583</v>
      </c>
      <c r="G2999" s="7" t="s">
        <v>165</v>
      </c>
      <c r="H2999" t="s">
        <v>153</v>
      </c>
      <c r="I2999" t="s">
        <v>294</v>
      </c>
      <c r="J2999" t="s">
        <v>11</v>
      </c>
      <c r="K2999" s="7" t="s">
        <v>148</v>
      </c>
      <c r="L2999" t="s">
        <v>294</v>
      </c>
      <c r="M2999" t="s">
        <v>294</v>
      </c>
    </row>
    <row r="3000" spans="1:13" x14ac:dyDescent="0.25">
      <c r="A3000">
        <v>822251</v>
      </c>
      <c r="B3000">
        <v>821885</v>
      </c>
      <c r="C3000" t="s">
        <v>139</v>
      </c>
      <c r="D3000" t="s">
        <v>143</v>
      </c>
      <c r="E3000">
        <v>2</v>
      </c>
      <c r="F3000" s="11">
        <v>103382609</v>
      </c>
      <c r="G3000" s="7" t="s">
        <v>165</v>
      </c>
      <c r="H3000" t="s">
        <v>153</v>
      </c>
      <c r="I3000" t="s">
        <v>153</v>
      </c>
      <c r="J3000" t="s">
        <v>11</v>
      </c>
      <c r="K3000" s="7" t="s">
        <v>148</v>
      </c>
      <c r="L3000">
        <v>1.9870000000000001</v>
      </c>
      <c r="M3000" s="12">
        <v>111</v>
      </c>
    </row>
    <row r="3001" spans="1:13" x14ac:dyDescent="0.25">
      <c r="A3001">
        <v>822252</v>
      </c>
      <c r="B3001">
        <v>821885</v>
      </c>
      <c r="C3001" t="s">
        <v>139</v>
      </c>
      <c r="D3001" t="s">
        <v>143</v>
      </c>
      <c r="E3001">
        <v>2</v>
      </c>
      <c r="F3001" s="11">
        <v>117395679</v>
      </c>
      <c r="G3001" s="7" t="s">
        <v>165</v>
      </c>
      <c r="H3001" t="s">
        <v>153</v>
      </c>
      <c r="I3001" t="s">
        <v>153</v>
      </c>
      <c r="J3001" t="s">
        <v>11</v>
      </c>
      <c r="K3001" s="7" t="s">
        <v>148</v>
      </c>
      <c r="L3001">
        <v>1.9870000000000001</v>
      </c>
      <c r="M3001" s="12">
        <v>2816</v>
      </c>
    </row>
    <row r="3002" spans="1:13" x14ac:dyDescent="0.25">
      <c r="A3002">
        <v>822253</v>
      </c>
      <c r="B3002">
        <v>821885</v>
      </c>
      <c r="C3002" t="s">
        <v>139</v>
      </c>
      <c r="D3002" t="s">
        <v>143</v>
      </c>
      <c r="E3002">
        <v>2</v>
      </c>
      <c r="F3002" s="11">
        <v>513182</v>
      </c>
      <c r="G3002" s="7" t="s">
        <v>165</v>
      </c>
      <c r="H3002" t="s">
        <v>153</v>
      </c>
      <c r="I3002" t="s">
        <v>294</v>
      </c>
      <c r="J3002" t="s">
        <v>11</v>
      </c>
      <c r="K3002" s="7" t="s">
        <v>148</v>
      </c>
      <c r="L3002" t="s">
        <v>294</v>
      </c>
      <c r="M3002" t="s">
        <v>294</v>
      </c>
    </row>
    <row r="3003" spans="1:13" x14ac:dyDescent="0.25">
      <c r="A3003">
        <v>822254</v>
      </c>
      <c r="B3003">
        <v>821885</v>
      </c>
      <c r="C3003" t="s">
        <v>139</v>
      </c>
      <c r="D3003" t="s">
        <v>143</v>
      </c>
      <c r="E3003">
        <v>2</v>
      </c>
      <c r="F3003" s="11">
        <v>54133</v>
      </c>
      <c r="G3003" s="7" t="s">
        <v>165</v>
      </c>
      <c r="H3003" t="s">
        <v>153</v>
      </c>
      <c r="I3003" t="s">
        <v>153</v>
      </c>
      <c r="J3003" t="s">
        <v>11</v>
      </c>
      <c r="K3003" s="7" t="s">
        <v>148</v>
      </c>
      <c r="L3003">
        <v>1.9870000000000001</v>
      </c>
      <c r="M3003" s="12">
        <v>112</v>
      </c>
    </row>
    <row r="3004" spans="1:13" x14ac:dyDescent="0.25">
      <c r="A3004">
        <v>822255</v>
      </c>
      <c r="B3004">
        <v>821885</v>
      </c>
      <c r="C3004" t="s">
        <v>139</v>
      </c>
      <c r="D3004" t="s">
        <v>143</v>
      </c>
      <c r="E3004">
        <v>2</v>
      </c>
      <c r="F3004" s="11">
        <v>50085</v>
      </c>
      <c r="G3004" s="7" t="s">
        <v>165</v>
      </c>
      <c r="H3004" t="s">
        <v>153</v>
      </c>
      <c r="I3004" t="s">
        <v>153</v>
      </c>
      <c r="J3004" t="s">
        <v>11</v>
      </c>
      <c r="K3004" s="7" t="s">
        <v>148</v>
      </c>
      <c r="L3004">
        <v>1.9870000000000001</v>
      </c>
      <c r="M3004" s="12">
        <v>145</v>
      </c>
    </row>
    <row r="3005" spans="1:13" x14ac:dyDescent="0.25">
      <c r="A3005">
        <v>822256</v>
      </c>
      <c r="B3005">
        <v>821885</v>
      </c>
      <c r="C3005" t="s">
        <v>139</v>
      </c>
      <c r="D3005" t="s">
        <v>143</v>
      </c>
      <c r="E3005">
        <v>2</v>
      </c>
      <c r="F3005" s="11">
        <v>29533</v>
      </c>
      <c r="G3005" s="7" t="s">
        <v>165</v>
      </c>
      <c r="H3005" t="s">
        <v>153</v>
      </c>
      <c r="I3005" t="s">
        <v>153</v>
      </c>
      <c r="J3005" t="s">
        <v>11</v>
      </c>
      <c r="K3005" s="7" t="s">
        <v>148</v>
      </c>
      <c r="L3005">
        <v>1.9870000000000001</v>
      </c>
      <c r="M3005" s="12">
        <v>168</v>
      </c>
    </row>
    <row r="3006" spans="1:13" x14ac:dyDescent="0.25">
      <c r="A3006">
        <v>822257</v>
      </c>
      <c r="B3006">
        <v>821885</v>
      </c>
      <c r="C3006" t="s">
        <v>139</v>
      </c>
      <c r="D3006" t="s">
        <v>143</v>
      </c>
      <c r="E3006">
        <v>2</v>
      </c>
      <c r="F3006" s="11">
        <v>110850</v>
      </c>
      <c r="G3006" s="7" t="s">
        <v>165</v>
      </c>
      <c r="H3006" t="s">
        <v>153</v>
      </c>
      <c r="I3006" t="s">
        <v>153</v>
      </c>
      <c r="J3006" t="s">
        <v>11</v>
      </c>
      <c r="K3006" s="7" t="s">
        <v>148</v>
      </c>
      <c r="L3006">
        <v>1.9870000000000001</v>
      </c>
      <c r="M3006" s="12">
        <v>106</v>
      </c>
    </row>
    <row r="3007" spans="1:13" x14ac:dyDescent="0.25">
      <c r="A3007">
        <v>822258</v>
      </c>
      <c r="B3007">
        <v>821885</v>
      </c>
      <c r="C3007" t="s">
        <v>139</v>
      </c>
      <c r="D3007" t="s">
        <v>143</v>
      </c>
      <c r="E3007">
        <v>2</v>
      </c>
      <c r="F3007" s="11">
        <v>121500</v>
      </c>
      <c r="G3007" s="7" t="s">
        <v>165</v>
      </c>
      <c r="H3007" t="s">
        <v>153</v>
      </c>
      <c r="I3007" t="s">
        <v>153</v>
      </c>
      <c r="J3007" t="s">
        <v>11</v>
      </c>
      <c r="K3007" s="7" t="s">
        <v>148</v>
      </c>
      <c r="L3007">
        <v>1.9870000000000001</v>
      </c>
      <c r="M3007" s="12">
        <v>156</v>
      </c>
    </row>
    <row r="3008" spans="1:13" x14ac:dyDescent="0.25">
      <c r="A3008">
        <v>822259</v>
      </c>
      <c r="B3008">
        <v>821885</v>
      </c>
      <c r="C3008" t="s">
        <v>139</v>
      </c>
      <c r="D3008" t="s">
        <v>143</v>
      </c>
      <c r="E3008">
        <v>2</v>
      </c>
      <c r="F3008" s="11">
        <v>45465</v>
      </c>
      <c r="G3008" s="7" t="s">
        <v>165</v>
      </c>
      <c r="H3008" t="s">
        <v>153</v>
      </c>
      <c r="I3008" t="s">
        <v>153</v>
      </c>
      <c r="J3008" t="s">
        <v>11</v>
      </c>
      <c r="K3008" s="7" t="s">
        <v>148</v>
      </c>
      <c r="L3008">
        <v>1.9870000000000001</v>
      </c>
      <c r="M3008" s="12">
        <v>573</v>
      </c>
    </row>
    <row r="3009" spans="1:13" x14ac:dyDescent="0.25">
      <c r="A3009">
        <v>822260</v>
      </c>
      <c r="B3009">
        <v>821885</v>
      </c>
      <c r="C3009" t="s">
        <v>139</v>
      </c>
      <c r="D3009" t="s">
        <v>143</v>
      </c>
      <c r="E3009">
        <v>2</v>
      </c>
      <c r="F3009" s="11">
        <v>2239649</v>
      </c>
      <c r="G3009" s="7" t="s">
        <v>165</v>
      </c>
      <c r="H3009" t="s">
        <v>153</v>
      </c>
      <c r="I3009" t="s">
        <v>153</v>
      </c>
      <c r="J3009" t="s">
        <v>11</v>
      </c>
      <c r="K3009" s="7" t="s">
        <v>148</v>
      </c>
      <c r="L3009">
        <v>1.9870000000000001</v>
      </c>
      <c r="M3009" s="12">
        <v>370</v>
      </c>
    </row>
    <row r="3010" spans="1:13" x14ac:dyDescent="0.25">
      <c r="A3010">
        <v>822261</v>
      </c>
      <c r="B3010">
        <v>821885</v>
      </c>
      <c r="C3010" t="s">
        <v>139</v>
      </c>
      <c r="D3010" t="s">
        <v>143</v>
      </c>
      <c r="E3010">
        <v>2</v>
      </c>
      <c r="F3010" s="11">
        <v>7789065034325</v>
      </c>
      <c r="G3010" s="7" t="s">
        <v>165</v>
      </c>
      <c r="H3010" t="s">
        <v>153</v>
      </c>
      <c r="I3010" t="s">
        <v>153</v>
      </c>
      <c r="J3010" t="s">
        <v>11</v>
      </c>
      <c r="K3010" s="7" t="s">
        <v>148</v>
      </c>
      <c r="L3010">
        <v>1.9870000000000001</v>
      </c>
      <c r="M3010" s="12">
        <v>563</v>
      </c>
    </row>
    <row r="3011" spans="1:13" x14ac:dyDescent="0.25">
      <c r="A3011">
        <v>822262</v>
      </c>
      <c r="B3011">
        <v>821885</v>
      </c>
      <c r="C3011" t="s">
        <v>139</v>
      </c>
      <c r="D3011" t="s">
        <v>143</v>
      </c>
      <c r="E3011">
        <v>2</v>
      </c>
      <c r="F3011" s="11">
        <v>500004890</v>
      </c>
      <c r="G3011" s="7" t="s">
        <v>165</v>
      </c>
      <c r="H3011" t="s">
        <v>153</v>
      </c>
      <c r="I3011" t="s">
        <v>153</v>
      </c>
      <c r="J3011" t="s">
        <v>11</v>
      </c>
      <c r="K3011" s="7" t="s">
        <v>148</v>
      </c>
      <c r="L3011">
        <v>1.9870000000000001</v>
      </c>
      <c r="M3011" s="12">
        <v>0</v>
      </c>
    </row>
    <row r="3012" spans="1:13" x14ac:dyDescent="0.25">
      <c r="A3012">
        <v>822263</v>
      </c>
      <c r="B3012">
        <v>821885</v>
      </c>
      <c r="C3012" t="s">
        <v>139</v>
      </c>
      <c r="D3012" t="s">
        <v>143</v>
      </c>
      <c r="E3012">
        <v>2</v>
      </c>
      <c r="F3012" s="11">
        <v>59289620</v>
      </c>
      <c r="G3012" s="7" t="s">
        <v>165</v>
      </c>
      <c r="H3012" t="s">
        <v>153</v>
      </c>
      <c r="I3012" t="s">
        <v>153</v>
      </c>
      <c r="J3012" t="s">
        <v>11</v>
      </c>
      <c r="K3012" s="7" t="s">
        <v>148</v>
      </c>
      <c r="L3012">
        <v>1.9870000000000001</v>
      </c>
      <c r="M3012" s="12">
        <v>125.5</v>
      </c>
    </row>
    <row r="3013" spans="1:13" x14ac:dyDescent="0.25">
      <c r="A3013">
        <v>822264</v>
      </c>
      <c r="B3013">
        <v>821885</v>
      </c>
      <c r="C3013" t="s">
        <v>139</v>
      </c>
      <c r="D3013" t="s">
        <v>143</v>
      </c>
      <c r="E3013">
        <v>2</v>
      </c>
      <c r="F3013" s="11">
        <v>112304839</v>
      </c>
      <c r="G3013" s="7" t="s">
        <v>165</v>
      </c>
      <c r="H3013" t="s">
        <v>153</v>
      </c>
      <c r="I3013" t="s">
        <v>153</v>
      </c>
      <c r="J3013" t="s">
        <v>11</v>
      </c>
      <c r="K3013" s="7" t="s">
        <v>148</v>
      </c>
      <c r="L3013">
        <v>1.9870000000000001</v>
      </c>
      <c r="M3013" s="12">
        <v>-36</v>
      </c>
    </row>
    <row r="3014" spans="1:13" x14ac:dyDescent="0.25">
      <c r="A3014">
        <v>822265</v>
      </c>
      <c r="B3014">
        <v>821885</v>
      </c>
      <c r="C3014" t="s">
        <v>139</v>
      </c>
      <c r="D3014" t="s">
        <v>143</v>
      </c>
      <c r="E3014">
        <v>2</v>
      </c>
      <c r="F3014" s="11">
        <v>108329248</v>
      </c>
      <c r="G3014" s="7" t="s">
        <v>165</v>
      </c>
      <c r="H3014" t="s">
        <v>153</v>
      </c>
      <c r="I3014" t="s">
        <v>153</v>
      </c>
      <c r="J3014" t="s">
        <v>11</v>
      </c>
      <c r="K3014" s="7" t="s">
        <v>148</v>
      </c>
      <c r="L3014">
        <v>1.9870000000000001</v>
      </c>
      <c r="M3014" s="12">
        <v>51</v>
      </c>
    </row>
    <row r="3015" spans="1:13" x14ac:dyDescent="0.25">
      <c r="A3015">
        <v>822266</v>
      </c>
      <c r="B3015">
        <v>821885</v>
      </c>
      <c r="C3015" t="s">
        <v>139</v>
      </c>
      <c r="D3015" t="s">
        <v>143</v>
      </c>
      <c r="E3015">
        <v>2</v>
      </c>
      <c r="F3015" s="11">
        <v>63117371</v>
      </c>
      <c r="G3015" s="7" t="s">
        <v>165</v>
      </c>
      <c r="H3015" t="s">
        <v>153</v>
      </c>
      <c r="I3015" t="s">
        <v>153</v>
      </c>
      <c r="J3015" t="s">
        <v>11</v>
      </c>
      <c r="K3015" s="7" t="s">
        <v>148</v>
      </c>
      <c r="L3015">
        <v>1.9870000000000001</v>
      </c>
      <c r="M3015" s="12">
        <v>100</v>
      </c>
    </row>
    <row r="3016" spans="1:13" x14ac:dyDescent="0.25">
      <c r="A3016">
        <v>822267</v>
      </c>
      <c r="B3016">
        <v>821885</v>
      </c>
      <c r="C3016" t="s">
        <v>139</v>
      </c>
      <c r="D3016" t="s">
        <v>143</v>
      </c>
      <c r="E3016">
        <v>2</v>
      </c>
      <c r="F3016" s="11">
        <v>147157</v>
      </c>
      <c r="G3016" s="7" t="s">
        <v>165</v>
      </c>
      <c r="H3016" t="s">
        <v>153</v>
      </c>
      <c r="I3016" t="s">
        <v>294</v>
      </c>
      <c r="J3016" t="s">
        <v>11</v>
      </c>
      <c r="K3016" s="7" t="s">
        <v>148</v>
      </c>
      <c r="L3016" t="s">
        <v>294</v>
      </c>
      <c r="M3016" t="s">
        <v>294</v>
      </c>
    </row>
    <row r="3017" spans="1:13" x14ac:dyDescent="0.25">
      <c r="A3017">
        <v>822268</v>
      </c>
      <c r="B3017">
        <v>821885</v>
      </c>
      <c r="C3017" t="s">
        <v>139</v>
      </c>
      <c r="D3017" t="s">
        <v>143</v>
      </c>
      <c r="E3017">
        <v>2</v>
      </c>
      <c r="F3017" s="11">
        <v>63119274</v>
      </c>
      <c r="G3017" s="7" t="s">
        <v>165</v>
      </c>
      <c r="H3017" t="s">
        <v>153</v>
      </c>
      <c r="I3017" t="s">
        <v>294</v>
      </c>
      <c r="J3017" t="s">
        <v>11</v>
      </c>
      <c r="K3017" s="7" t="s">
        <v>148</v>
      </c>
      <c r="L3017" t="s">
        <v>294</v>
      </c>
      <c r="M3017" t="s">
        <v>294</v>
      </c>
    </row>
    <row r="3018" spans="1:13" x14ac:dyDescent="0.25">
      <c r="A3018">
        <v>822269</v>
      </c>
      <c r="B3018">
        <v>821885</v>
      </c>
      <c r="C3018" t="s">
        <v>139</v>
      </c>
      <c r="D3018" t="s">
        <v>143</v>
      </c>
      <c r="E3018">
        <v>2</v>
      </c>
      <c r="F3018" s="11">
        <v>65065843</v>
      </c>
      <c r="G3018" s="7" t="s">
        <v>165</v>
      </c>
      <c r="H3018" t="s">
        <v>153</v>
      </c>
      <c r="I3018" t="s">
        <v>153</v>
      </c>
      <c r="J3018" t="s">
        <v>11</v>
      </c>
      <c r="K3018" s="7" t="s">
        <v>148</v>
      </c>
      <c r="L3018">
        <v>1.9870000000000001</v>
      </c>
      <c r="M3018" s="12">
        <v>0</v>
      </c>
    </row>
    <row r="3019" spans="1:13" x14ac:dyDescent="0.25">
      <c r="A3019">
        <v>822270</v>
      </c>
      <c r="B3019">
        <v>821885</v>
      </c>
      <c r="C3019" t="s">
        <v>139</v>
      </c>
      <c r="D3019" t="s">
        <v>143</v>
      </c>
      <c r="E3019">
        <v>2</v>
      </c>
      <c r="F3019" s="11">
        <v>7791049023144</v>
      </c>
      <c r="G3019" s="7" t="s">
        <v>165</v>
      </c>
      <c r="H3019" t="s">
        <v>153</v>
      </c>
      <c r="I3019" t="s">
        <v>294</v>
      </c>
      <c r="J3019" t="s">
        <v>11</v>
      </c>
      <c r="K3019" s="7" t="s">
        <v>148</v>
      </c>
      <c r="L3019" t="s">
        <v>294</v>
      </c>
      <c r="M3019" t="s">
        <v>294</v>
      </c>
    </row>
    <row r="3020" spans="1:13" x14ac:dyDescent="0.25">
      <c r="A3020">
        <v>822271</v>
      </c>
      <c r="B3020">
        <v>821885</v>
      </c>
      <c r="C3020" t="s">
        <v>139</v>
      </c>
      <c r="D3020" t="s">
        <v>143</v>
      </c>
      <c r="E3020">
        <v>2</v>
      </c>
      <c r="F3020" s="11">
        <v>119137466</v>
      </c>
      <c r="G3020" s="7" t="s">
        <v>165</v>
      </c>
      <c r="H3020" t="s">
        <v>153</v>
      </c>
      <c r="I3020" t="s">
        <v>294</v>
      </c>
      <c r="J3020" t="s">
        <v>11</v>
      </c>
      <c r="K3020" s="7" t="s">
        <v>148</v>
      </c>
      <c r="L3020" t="s">
        <v>294</v>
      </c>
      <c r="M3020" t="s">
        <v>294</v>
      </c>
    </row>
    <row r="3021" spans="1:13" x14ac:dyDescent="0.25">
      <c r="A3021">
        <v>822272</v>
      </c>
      <c r="B3021">
        <v>821885</v>
      </c>
      <c r="C3021" t="s">
        <v>139</v>
      </c>
      <c r="D3021" t="s">
        <v>143</v>
      </c>
      <c r="E3021">
        <v>2</v>
      </c>
      <c r="F3021" s="11">
        <v>106492765</v>
      </c>
      <c r="G3021" s="7" t="s">
        <v>165</v>
      </c>
      <c r="H3021" t="s">
        <v>153</v>
      </c>
      <c r="I3021" t="s">
        <v>294</v>
      </c>
      <c r="J3021" t="s">
        <v>11</v>
      </c>
      <c r="K3021" s="7" t="s">
        <v>148</v>
      </c>
      <c r="L3021" t="s">
        <v>294</v>
      </c>
      <c r="M3021" t="s">
        <v>294</v>
      </c>
    </row>
    <row r="3022" spans="1:13" x14ac:dyDescent="0.25">
      <c r="A3022">
        <v>822273</v>
      </c>
      <c r="B3022">
        <v>821885</v>
      </c>
      <c r="C3022" t="s">
        <v>139</v>
      </c>
      <c r="D3022" t="s">
        <v>143</v>
      </c>
      <c r="E3022">
        <v>2</v>
      </c>
      <c r="F3022" s="11">
        <v>233554</v>
      </c>
      <c r="G3022" s="7" t="s">
        <v>165</v>
      </c>
      <c r="H3022" t="s">
        <v>153</v>
      </c>
      <c r="I3022" t="s">
        <v>153</v>
      </c>
      <c r="J3022" t="s">
        <v>11</v>
      </c>
      <c r="K3022" s="7" t="s">
        <v>148</v>
      </c>
      <c r="L3022">
        <v>1.9870000000000001</v>
      </c>
      <c r="M3022" s="12">
        <v>191</v>
      </c>
    </row>
    <row r="3023" spans="1:13" x14ac:dyDescent="0.25">
      <c r="A3023">
        <v>822274</v>
      </c>
      <c r="B3023">
        <v>821885</v>
      </c>
      <c r="C3023" t="s">
        <v>139</v>
      </c>
      <c r="D3023" t="s">
        <v>143</v>
      </c>
      <c r="E3023">
        <v>2</v>
      </c>
      <c r="F3023" s="11">
        <v>108222636</v>
      </c>
      <c r="G3023" s="7" t="s">
        <v>165</v>
      </c>
      <c r="H3023" t="s">
        <v>153</v>
      </c>
      <c r="I3023" t="s">
        <v>153</v>
      </c>
      <c r="J3023" t="s">
        <v>11</v>
      </c>
      <c r="K3023" s="7" t="s">
        <v>148</v>
      </c>
      <c r="L3023">
        <v>1.9870000000000001</v>
      </c>
      <c r="M3023" s="12">
        <v>836.2</v>
      </c>
    </row>
    <row r="3024" spans="1:13" x14ac:dyDescent="0.25">
      <c r="A3024">
        <v>822276</v>
      </c>
      <c r="B3024">
        <v>821885</v>
      </c>
      <c r="C3024" t="s">
        <v>139</v>
      </c>
      <c r="D3024" t="s">
        <v>143</v>
      </c>
      <c r="E3024">
        <v>2</v>
      </c>
      <c r="F3024" s="11">
        <v>108219430</v>
      </c>
      <c r="G3024" s="7" t="s">
        <v>165</v>
      </c>
      <c r="H3024" t="s">
        <v>153</v>
      </c>
      <c r="I3024" t="s">
        <v>153</v>
      </c>
      <c r="J3024" t="s">
        <v>11</v>
      </c>
      <c r="K3024" s="7" t="s">
        <v>148</v>
      </c>
      <c r="L3024">
        <v>1.9870000000000001</v>
      </c>
      <c r="M3024" s="12">
        <v>400</v>
      </c>
    </row>
    <row r="3025" spans="1:13" x14ac:dyDescent="0.25">
      <c r="A3025">
        <v>822280</v>
      </c>
      <c r="B3025">
        <v>821885</v>
      </c>
      <c r="C3025" t="s">
        <v>139</v>
      </c>
      <c r="D3025" t="s">
        <v>143</v>
      </c>
      <c r="E3025">
        <v>2</v>
      </c>
      <c r="F3025" s="11">
        <v>65043287</v>
      </c>
      <c r="G3025" s="7" t="s">
        <v>165</v>
      </c>
      <c r="H3025" t="s">
        <v>153</v>
      </c>
      <c r="I3025" t="s">
        <v>294</v>
      </c>
      <c r="J3025" t="s">
        <v>11</v>
      </c>
      <c r="K3025" s="7" t="s">
        <v>148</v>
      </c>
      <c r="L3025" t="s">
        <v>294</v>
      </c>
      <c r="M3025" t="s">
        <v>294</v>
      </c>
    </row>
    <row r="3026" spans="1:13" x14ac:dyDescent="0.25">
      <c r="A3026">
        <v>822281</v>
      </c>
      <c r="B3026">
        <v>821885</v>
      </c>
      <c r="C3026" t="s">
        <v>139</v>
      </c>
      <c r="D3026" t="s">
        <v>143</v>
      </c>
      <c r="E3026">
        <v>2</v>
      </c>
      <c r="F3026" s="11">
        <v>97323299</v>
      </c>
      <c r="G3026" s="7" t="s">
        <v>165</v>
      </c>
      <c r="H3026" t="s">
        <v>153</v>
      </c>
      <c r="I3026" t="s">
        <v>153</v>
      </c>
      <c r="J3026" t="s">
        <v>11</v>
      </c>
      <c r="K3026" s="7" t="s">
        <v>148</v>
      </c>
      <c r="L3026">
        <v>1.9870000000000001</v>
      </c>
      <c r="M3026" s="12">
        <v>104</v>
      </c>
    </row>
    <row r="3027" spans="1:13" x14ac:dyDescent="0.25">
      <c r="A3027">
        <v>822282</v>
      </c>
      <c r="B3027">
        <v>821885</v>
      </c>
      <c r="C3027" t="s">
        <v>139</v>
      </c>
      <c r="D3027" t="s">
        <v>143</v>
      </c>
      <c r="E3027">
        <v>2</v>
      </c>
      <c r="F3027" s="11">
        <v>151865</v>
      </c>
      <c r="G3027" s="7" t="s">
        <v>165</v>
      </c>
      <c r="H3027" t="s">
        <v>153</v>
      </c>
      <c r="I3027" t="s">
        <v>294</v>
      </c>
      <c r="J3027" t="s">
        <v>11</v>
      </c>
      <c r="K3027" s="7" t="s">
        <v>148</v>
      </c>
      <c r="L3027" t="s">
        <v>294</v>
      </c>
      <c r="M3027" t="s">
        <v>294</v>
      </c>
    </row>
    <row r="3028" spans="1:13" x14ac:dyDescent="0.25">
      <c r="A3028">
        <v>822283</v>
      </c>
      <c r="B3028">
        <v>821885</v>
      </c>
      <c r="C3028" t="s">
        <v>139</v>
      </c>
      <c r="D3028" t="s">
        <v>143</v>
      </c>
      <c r="E3028">
        <v>2</v>
      </c>
      <c r="F3028" s="11">
        <v>7789055017678</v>
      </c>
      <c r="G3028" s="7" t="s">
        <v>165</v>
      </c>
      <c r="H3028" t="s">
        <v>153</v>
      </c>
      <c r="I3028" t="s">
        <v>153</v>
      </c>
      <c r="J3028" t="s">
        <v>11</v>
      </c>
      <c r="K3028" s="7" t="s">
        <v>148</v>
      </c>
      <c r="L3028">
        <v>1.9870000000000001</v>
      </c>
      <c r="M3028" s="12">
        <v>165</v>
      </c>
    </row>
    <row r="3029" spans="1:13" x14ac:dyDescent="0.25">
      <c r="A3029">
        <v>822284</v>
      </c>
      <c r="B3029">
        <v>821885</v>
      </c>
      <c r="C3029" t="s">
        <v>139</v>
      </c>
      <c r="D3029" t="s">
        <v>143</v>
      </c>
      <c r="E3029">
        <v>2</v>
      </c>
      <c r="F3029" s="11">
        <v>177679</v>
      </c>
      <c r="G3029" s="7" t="s">
        <v>165</v>
      </c>
      <c r="H3029" t="s">
        <v>153</v>
      </c>
      <c r="I3029" t="s">
        <v>153</v>
      </c>
      <c r="J3029" t="s">
        <v>11</v>
      </c>
      <c r="K3029" s="7" t="s">
        <v>148</v>
      </c>
      <c r="L3029">
        <v>1.9870000000000001</v>
      </c>
      <c r="M3029" s="12">
        <v>119</v>
      </c>
    </row>
    <row r="3030" spans="1:13" x14ac:dyDescent="0.25">
      <c r="A3030">
        <v>822285</v>
      </c>
      <c r="B3030">
        <v>821885</v>
      </c>
      <c r="C3030" t="s">
        <v>139</v>
      </c>
      <c r="D3030" t="s">
        <v>143</v>
      </c>
      <c r="E3030">
        <v>2</v>
      </c>
      <c r="F3030" s="11">
        <v>109133735</v>
      </c>
      <c r="G3030" s="7" t="s">
        <v>165</v>
      </c>
      <c r="H3030" t="s">
        <v>153</v>
      </c>
      <c r="I3030" t="s">
        <v>294</v>
      </c>
      <c r="J3030" t="s">
        <v>11</v>
      </c>
      <c r="K3030" s="7" t="s">
        <v>148</v>
      </c>
      <c r="L3030" t="s">
        <v>294</v>
      </c>
      <c r="M3030" t="s">
        <v>294</v>
      </c>
    </row>
    <row r="3031" spans="1:13" x14ac:dyDescent="0.25">
      <c r="A3031">
        <v>822290</v>
      </c>
      <c r="B3031">
        <v>821885</v>
      </c>
      <c r="C3031" t="s">
        <v>139</v>
      </c>
      <c r="D3031" t="s">
        <v>143</v>
      </c>
      <c r="E3031">
        <v>2</v>
      </c>
      <c r="F3031" s="11">
        <v>101519233</v>
      </c>
      <c r="G3031" s="7" t="s">
        <v>165</v>
      </c>
      <c r="H3031" t="s">
        <v>153</v>
      </c>
      <c r="I3031" t="s">
        <v>153</v>
      </c>
      <c r="J3031" t="s">
        <v>11</v>
      </c>
      <c r="K3031" s="7" t="s">
        <v>148</v>
      </c>
      <c r="L3031">
        <v>1.9870000000000001</v>
      </c>
      <c r="M3031" s="12">
        <v>268</v>
      </c>
    </row>
    <row r="3032" spans="1:13" x14ac:dyDescent="0.25">
      <c r="A3032">
        <v>822292</v>
      </c>
      <c r="B3032">
        <v>821885</v>
      </c>
      <c r="C3032" t="s">
        <v>139</v>
      </c>
      <c r="D3032" t="s">
        <v>143</v>
      </c>
      <c r="E3032">
        <v>2</v>
      </c>
      <c r="F3032" s="11">
        <v>58088451</v>
      </c>
      <c r="G3032" s="7" t="s">
        <v>165</v>
      </c>
      <c r="H3032" t="s">
        <v>153</v>
      </c>
      <c r="I3032" t="s">
        <v>153</v>
      </c>
      <c r="J3032" t="s">
        <v>11</v>
      </c>
      <c r="K3032" s="7" t="s">
        <v>148</v>
      </c>
      <c r="L3032">
        <v>1.9870000000000001</v>
      </c>
      <c r="M3032" s="12">
        <v>-141</v>
      </c>
    </row>
    <row r="3033" spans="1:13" x14ac:dyDescent="0.25">
      <c r="A3033">
        <v>822293</v>
      </c>
      <c r="B3033">
        <v>821885</v>
      </c>
      <c r="C3033" t="s">
        <v>139</v>
      </c>
      <c r="D3033" t="s">
        <v>143</v>
      </c>
      <c r="E3033">
        <v>2</v>
      </c>
      <c r="F3033" s="11">
        <v>122596</v>
      </c>
      <c r="G3033" s="7" t="s">
        <v>165</v>
      </c>
      <c r="H3033" t="s">
        <v>153</v>
      </c>
      <c r="I3033" t="s">
        <v>294</v>
      </c>
      <c r="J3033" t="s">
        <v>11</v>
      </c>
      <c r="K3033" s="7" t="s">
        <v>148</v>
      </c>
      <c r="L3033" t="s">
        <v>294</v>
      </c>
      <c r="M3033" t="s">
        <v>294</v>
      </c>
    </row>
    <row r="3034" spans="1:13" x14ac:dyDescent="0.25">
      <c r="A3034">
        <v>822294</v>
      </c>
      <c r="B3034">
        <v>821885</v>
      </c>
      <c r="C3034" t="s">
        <v>139</v>
      </c>
      <c r="D3034" t="s">
        <v>143</v>
      </c>
      <c r="E3034">
        <v>2</v>
      </c>
      <c r="F3034" s="11">
        <v>61049298</v>
      </c>
      <c r="G3034" s="7" t="s">
        <v>165</v>
      </c>
      <c r="H3034" t="s">
        <v>153</v>
      </c>
      <c r="I3034" t="s">
        <v>294</v>
      </c>
      <c r="J3034" t="s">
        <v>11</v>
      </c>
      <c r="K3034" s="7" t="s">
        <v>148</v>
      </c>
      <c r="L3034" t="s">
        <v>294</v>
      </c>
      <c r="M3034" t="s">
        <v>294</v>
      </c>
    </row>
    <row r="3035" spans="1:13" x14ac:dyDescent="0.25">
      <c r="A3035">
        <v>822295</v>
      </c>
      <c r="B3035">
        <v>821885</v>
      </c>
      <c r="C3035" t="s">
        <v>139</v>
      </c>
      <c r="D3035" t="s">
        <v>143</v>
      </c>
      <c r="E3035">
        <v>2</v>
      </c>
      <c r="F3035" s="11">
        <v>66042978</v>
      </c>
      <c r="G3035" s="7" t="s">
        <v>165</v>
      </c>
      <c r="H3035" t="s">
        <v>153</v>
      </c>
      <c r="I3035" t="s">
        <v>153</v>
      </c>
      <c r="J3035" t="s">
        <v>11</v>
      </c>
      <c r="K3035" s="7" t="s">
        <v>148</v>
      </c>
      <c r="L3035">
        <v>1.9870000000000001</v>
      </c>
      <c r="M3035" s="12">
        <v>130</v>
      </c>
    </row>
    <row r="3036" spans="1:13" x14ac:dyDescent="0.25">
      <c r="A3036">
        <v>822296</v>
      </c>
      <c r="B3036">
        <v>821885</v>
      </c>
      <c r="C3036" t="s">
        <v>139</v>
      </c>
      <c r="D3036" t="s">
        <v>143</v>
      </c>
      <c r="E3036">
        <v>2</v>
      </c>
      <c r="F3036" s="11">
        <v>65004280</v>
      </c>
      <c r="G3036" s="7" t="s">
        <v>165</v>
      </c>
      <c r="H3036" t="s">
        <v>153</v>
      </c>
      <c r="I3036" t="s">
        <v>153</v>
      </c>
      <c r="J3036" t="s">
        <v>11</v>
      </c>
      <c r="K3036" s="7" t="s">
        <v>148</v>
      </c>
      <c r="L3036">
        <v>1.9870000000000001</v>
      </c>
      <c r="M3036" s="12">
        <v>273</v>
      </c>
    </row>
    <row r="3037" spans="1:13" x14ac:dyDescent="0.25">
      <c r="A3037">
        <v>822297</v>
      </c>
      <c r="B3037">
        <v>821885</v>
      </c>
      <c r="C3037" t="s">
        <v>139</v>
      </c>
      <c r="D3037" t="s">
        <v>143</v>
      </c>
      <c r="E3037">
        <v>2</v>
      </c>
      <c r="F3037" s="11">
        <v>65055767</v>
      </c>
      <c r="G3037" s="7" t="s">
        <v>165</v>
      </c>
      <c r="H3037" t="s">
        <v>153</v>
      </c>
      <c r="I3037" t="s">
        <v>153</v>
      </c>
      <c r="J3037" t="s">
        <v>11</v>
      </c>
      <c r="K3037" s="7" t="s">
        <v>148</v>
      </c>
      <c r="L3037">
        <v>1.9870000000000001</v>
      </c>
      <c r="M3037" s="12">
        <v>99</v>
      </c>
    </row>
    <row r="3038" spans="1:13" x14ac:dyDescent="0.25">
      <c r="A3038">
        <v>822299</v>
      </c>
      <c r="B3038">
        <v>821885</v>
      </c>
      <c r="C3038" t="s">
        <v>139</v>
      </c>
      <c r="D3038" t="s">
        <v>143</v>
      </c>
      <c r="E3038">
        <v>2</v>
      </c>
      <c r="F3038" s="11">
        <v>65043155</v>
      </c>
      <c r="G3038" s="7" t="s">
        <v>165</v>
      </c>
      <c r="H3038" t="s">
        <v>153</v>
      </c>
      <c r="I3038" t="s">
        <v>153</v>
      </c>
      <c r="J3038" t="s">
        <v>11</v>
      </c>
      <c r="K3038" s="7" t="s">
        <v>148</v>
      </c>
      <c r="L3038">
        <v>1.9870000000000001</v>
      </c>
      <c r="M3038" s="12">
        <v>100</v>
      </c>
    </row>
    <row r="3039" spans="1:13" x14ac:dyDescent="0.25">
      <c r="A3039">
        <v>822300</v>
      </c>
      <c r="B3039">
        <v>821885</v>
      </c>
      <c r="C3039" t="s">
        <v>139</v>
      </c>
      <c r="D3039" t="s">
        <v>143</v>
      </c>
      <c r="E3039">
        <v>2</v>
      </c>
      <c r="F3039" s="11">
        <v>65043209</v>
      </c>
      <c r="G3039" s="7" t="s">
        <v>165</v>
      </c>
      <c r="H3039" t="s">
        <v>153</v>
      </c>
      <c r="I3039" t="s">
        <v>153</v>
      </c>
      <c r="J3039" t="s">
        <v>11</v>
      </c>
      <c r="K3039" s="7" t="s">
        <v>148</v>
      </c>
      <c r="L3039">
        <v>1.9870000000000001</v>
      </c>
      <c r="M3039" s="12">
        <v>167</v>
      </c>
    </row>
    <row r="3040" spans="1:13" x14ac:dyDescent="0.25">
      <c r="A3040">
        <v>822301</v>
      </c>
      <c r="B3040">
        <v>821885</v>
      </c>
      <c r="C3040" t="s">
        <v>139</v>
      </c>
      <c r="D3040" t="s">
        <v>143</v>
      </c>
      <c r="E3040">
        <v>2</v>
      </c>
      <c r="F3040" s="11">
        <v>97315641</v>
      </c>
      <c r="G3040" s="7" t="s">
        <v>165</v>
      </c>
      <c r="H3040" t="s">
        <v>153</v>
      </c>
      <c r="I3040" t="s">
        <v>153</v>
      </c>
      <c r="J3040" t="s">
        <v>11</v>
      </c>
      <c r="K3040" s="7" t="s">
        <v>148</v>
      </c>
      <c r="L3040">
        <v>1.9870000000000001</v>
      </c>
      <c r="M3040" s="12">
        <v>167</v>
      </c>
    </row>
    <row r="3041" spans="1:13" x14ac:dyDescent="0.25">
      <c r="A3041">
        <v>822302</v>
      </c>
      <c r="B3041">
        <v>821885</v>
      </c>
      <c r="C3041" t="s">
        <v>139</v>
      </c>
      <c r="D3041" t="s">
        <v>143</v>
      </c>
      <c r="E3041">
        <v>2</v>
      </c>
      <c r="F3041" s="11">
        <v>104304925</v>
      </c>
      <c r="G3041" s="7" t="s">
        <v>165</v>
      </c>
      <c r="H3041" t="s">
        <v>153</v>
      </c>
      <c r="I3041" t="s">
        <v>153</v>
      </c>
      <c r="J3041" t="s">
        <v>11</v>
      </c>
      <c r="K3041" s="7" t="s">
        <v>148</v>
      </c>
      <c r="L3041">
        <v>1.9870000000000001</v>
      </c>
      <c r="M3041" s="12">
        <v>288</v>
      </c>
    </row>
    <row r="3042" spans="1:13" x14ac:dyDescent="0.25">
      <c r="A3042">
        <v>822303</v>
      </c>
      <c r="B3042">
        <v>821885</v>
      </c>
      <c r="C3042" t="s">
        <v>139</v>
      </c>
      <c r="D3042" t="s">
        <v>143</v>
      </c>
      <c r="E3042">
        <v>2</v>
      </c>
      <c r="F3042" s="11">
        <v>117942</v>
      </c>
      <c r="G3042" s="7" t="s">
        <v>165</v>
      </c>
      <c r="H3042" t="s">
        <v>153</v>
      </c>
      <c r="I3042" t="s">
        <v>153</v>
      </c>
      <c r="J3042" t="s">
        <v>11</v>
      </c>
      <c r="K3042" s="7" t="s">
        <v>148</v>
      </c>
      <c r="L3042">
        <v>1.9870000000000001</v>
      </c>
      <c r="M3042" s="12">
        <v>111</v>
      </c>
    </row>
    <row r="3043" spans="1:13" x14ac:dyDescent="0.25">
      <c r="A3043">
        <v>822304</v>
      </c>
      <c r="B3043">
        <v>821885</v>
      </c>
      <c r="C3043" t="s">
        <v>139</v>
      </c>
      <c r="D3043" t="s">
        <v>143</v>
      </c>
      <c r="E3043">
        <v>2</v>
      </c>
      <c r="F3043" s="11">
        <v>109645</v>
      </c>
      <c r="G3043" s="7" t="s">
        <v>165</v>
      </c>
      <c r="H3043" t="s">
        <v>153</v>
      </c>
      <c r="I3043" t="s">
        <v>294</v>
      </c>
      <c r="J3043" t="s">
        <v>11</v>
      </c>
      <c r="K3043" s="7" t="s">
        <v>148</v>
      </c>
      <c r="L3043" t="s">
        <v>294</v>
      </c>
      <c r="M3043" t="s">
        <v>294</v>
      </c>
    </row>
    <row r="3044" spans="1:13" x14ac:dyDescent="0.25">
      <c r="A3044">
        <v>822336</v>
      </c>
      <c r="B3044">
        <v>821885</v>
      </c>
      <c r="C3044" t="s">
        <v>139</v>
      </c>
      <c r="D3044" t="s">
        <v>143</v>
      </c>
      <c r="E3044">
        <v>2</v>
      </c>
      <c r="F3044" s="11">
        <v>865581006060018</v>
      </c>
      <c r="G3044" s="7" t="s">
        <v>165</v>
      </c>
      <c r="H3044" t="s">
        <v>153</v>
      </c>
      <c r="I3044" t="s">
        <v>153</v>
      </c>
      <c r="J3044" t="s">
        <v>11</v>
      </c>
      <c r="K3044" s="7" t="s">
        <v>149</v>
      </c>
      <c r="L3044">
        <v>4.2110000000000003</v>
      </c>
      <c r="M3044" s="12">
        <v>425</v>
      </c>
    </row>
    <row r="3045" spans="1:13" x14ac:dyDescent="0.25">
      <c r="A3045">
        <v>822527</v>
      </c>
      <c r="B3045">
        <v>821885</v>
      </c>
      <c r="C3045" t="s">
        <v>139</v>
      </c>
      <c r="D3045" t="s">
        <v>143</v>
      </c>
      <c r="E3045">
        <v>2</v>
      </c>
      <c r="F3045" s="11">
        <v>58741</v>
      </c>
      <c r="G3045" s="7" t="s">
        <v>165</v>
      </c>
      <c r="H3045" t="s">
        <v>153</v>
      </c>
      <c r="I3045" t="s">
        <v>153</v>
      </c>
      <c r="J3045" t="s">
        <v>11</v>
      </c>
      <c r="K3045" s="7" t="s">
        <v>148</v>
      </c>
      <c r="L3045">
        <v>1.9870000000000001</v>
      </c>
      <c r="M3045" s="12">
        <v>115</v>
      </c>
    </row>
    <row r="3046" spans="1:13" x14ac:dyDescent="0.25">
      <c r="A3046">
        <v>822528</v>
      </c>
      <c r="B3046">
        <v>821885</v>
      </c>
      <c r="C3046" t="s">
        <v>139</v>
      </c>
      <c r="D3046" t="s">
        <v>143</v>
      </c>
      <c r="E3046">
        <v>2</v>
      </c>
      <c r="F3046" s="11">
        <v>5020088</v>
      </c>
      <c r="G3046" s="7" t="s">
        <v>165</v>
      </c>
      <c r="H3046" t="s">
        <v>153</v>
      </c>
      <c r="I3046" t="s">
        <v>153</v>
      </c>
      <c r="J3046" t="s">
        <v>11</v>
      </c>
      <c r="K3046" s="7" t="s">
        <v>148</v>
      </c>
      <c r="L3046">
        <v>1.9870000000000001</v>
      </c>
      <c r="M3046" s="12">
        <v>121</v>
      </c>
    </row>
    <row r="3047" spans="1:13" x14ac:dyDescent="0.25">
      <c r="A3047">
        <v>822529</v>
      </c>
      <c r="B3047">
        <v>821885</v>
      </c>
      <c r="C3047" t="s">
        <v>139</v>
      </c>
      <c r="D3047" t="s">
        <v>143</v>
      </c>
      <c r="E3047">
        <v>2</v>
      </c>
      <c r="F3047" s="11">
        <v>198312902</v>
      </c>
      <c r="G3047" s="7" t="s">
        <v>165</v>
      </c>
      <c r="H3047" t="s">
        <v>153</v>
      </c>
      <c r="I3047" t="s">
        <v>153</v>
      </c>
      <c r="J3047" t="s">
        <v>11</v>
      </c>
      <c r="K3047" s="7" t="s">
        <v>148</v>
      </c>
      <c r="L3047">
        <v>1.9870000000000001</v>
      </c>
      <c r="M3047" s="12">
        <v>66</v>
      </c>
    </row>
    <row r="3048" spans="1:13" x14ac:dyDescent="0.25">
      <c r="A3048">
        <v>822530</v>
      </c>
      <c r="B3048">
        <v>821885</v>
      </c>
      <c r="C3048" t="s">
        <v>139</v>
      </c>
      <c r="D3048" t="s">
        <v>143</v>
      </c>
      <c r="E3048">
        <v>2</v>
      </c>
      <c r="F3048" s="11">
        <v>167943</v>
      </c>
      <c r="G3048" s="7" t="s">
        <v>165</v>
      </c>
      <c r="H3048" t="s">
        <v>153</v>
      </c>
      <c r="I3048" t="s">
        <v>294</v>
      </c>
      <c r="J3048" t="s">
        <v>11</v>
      </c>
      <c r="K3048" s="7" t="s">
        <v>148</v>
      </c>
      <c r="L3048" t="s">
        <v>294</v>
      </c>
      <c r="M3048" t="s">
        <v>294</v>
      </c>
    </row>
    <row r="3049" spans="1:13" x14ac:dyDescent="0.25">
      <c r="A3049">
        <v>822531</v>
      </c>
      <c r="B3049">
        <v>821885</v>
      </c>
      <c r="C3049" t="s">
        <v>139</v>
      </c>
      <c r="D3049" t="s">
        <v>143</v>
      </c>
      <c r="E3049">
        <v>2</v>
      </c>
      <c r="F3049" s="11">
        <v>63118606</v>
      </c>
      <c r="G3049" s="7" t="s">
        <v>165</v>
      </c>
      <c r="H3049" t="s">
        <v>153</v>
      </c>
      <c r="I3049" t="s">
        <v>294</v>
      </c>
      <c r="J3049" t="s">
        <v>11</v>
      </c>
      <c r="K3049" s="7" t="s">
        <v>148</v>
      </c>
      <c r="L3049" t="s">
        <v>294</v>
      </c>
      <c r="M3049" t="s">
        <v>294</v>
      </c>
    </row>
    <row r="3050" spans="1:13" x14ac:dyDescent="0.25">
      <c r="A3050">
        <v>822534</v>
      </c>
      <c r="B3050">
        <v>821885</v>
      </c>
      <c r="C3050" t="s">
        <v>139</v>
      </c>
      <c r="D3050" t="s">
        <v>143</v>
      </c>
      <c r="E3050">
        <v>2</v>
      </c>
      <c r="F3050" s="11">
        <v>65038672</v>
      </c>
      <c r="G3050" s="7" t="s">
        <v>165</v>
      </c>
      <c r="H3050" t="s">
        <v>153</v>
      </c>
      <c r="I3050" t="s">
        <v>294</v>
      </c>
      <c r="J3050" t="s">
        <v>11</v>
      </c>
      <c r="K3050" s="7" t="s">
        <v>148</v>
      </c>
      <c r="L3050" t="s">
        <v>294</v>
      </c>
      <c r="M3050" t="s">
        <v>294</v>
      </c>
    </row>
    <row r="3051" spans="1:13" x14ac:dyDescent="0.25">
      <c r="A3051">
        <v>822535</v>
      </c>
      <c r="B3051">
        <v>821885</v>
      </c>
      <c r="C3051" t="s">
        <v>139</v>
      </c>
      <c r="D3051" t="s">
        <v>143</v>
      </c>
      <c r="E3051">
        <v>2</v>
      </c>
      <c r="F3051" s="11">
        <v>64137778</v>
      </c>
      <c r="G3051" s="7" t="s">
        <v>165</v>
      </c>
      <c r="H3051" t="s">
        <v>153</v>
      </c>
      <c r="I3051" t="s">
        <v>153</v>
      </c>
      <c r="J3051" t="s">
        <v>11</v>
      </c>
      <c r="K3051" s="7" t="s">
        <v>148</v>
      </c>
      <c r="L3051">
        <v>1.9870000000000001</v>
      </c>
      <c r="M3051" s="12">
        <v>336</v>
      </c>
    </row>
    <row r="3052" spans="1:13" x14ac:dyDescent="0.25">
      <c r="A3052">
        <v>822536</v>
      </c>
      <c r="B3052">
        <v>821885</v>
      </c>
      <c r="C3052" t="s">
        <v>139</v>
      </c>
      <c r="D3052" t="s">
        <v>143</v>
      </c>
      <c r="E3052">
        <v>2</v>
      </c>
      <c r="F3052" s="11">
        <v>272236</v>
      </c>
      <c r="G3052" s="7" t="s">
        <v>165</v>
      </c>
      <c r="H3052" t="s">
        <v>153</v>
      </c>
      <c r="I3052" t="s">
        <v>294</v>
      </c>
      <c r="J3052" t="s">
        <v>11</v>
      </c>
      <c r="K3052" s="7" t="s">
        <v>148</v>
      </c>
      <c r="L3052" t="s">
        <v>294</v>
      </c>
      <c r="M3052" t="s">
        <v>294</v>
      </c>
    </row>
    <row r="3053" spans="1:13" x14ac:dyDescent="0.25">
      <c r="A3053">
        <v>822537</v>
      </c>
      <c r="B3053">
        <v>821885</v>
      </c>
      <c r="C3053" t="s">
        <v>139</v>
      </c>
      <c r="D3053" t="s">
        <v>143</v>
      </c>
      <c r="E3053">
        <v>2</v>
      </c>
      <c r="F3053" s="11">
        <v>6318249</v>
      </c>
      <c r="G3053" s="7" t="s">
        <v>165</v>
      </c>
      <c r="H3053" t="s">
        <v>153</v>
      </c>
      <c r="I3053" t="s">
        <v>153</v>
      </c>
      <c r="J3053" t="s">
        <v>11</v>
      </c>
      <c r="K3053" s="7" t="s">
        <v>148</v>
      </c>
      <c r="L3053">
        <v>1.9870000000000001</v>
      </c>
      <c r="M3053" s="12">
        <v>340</v>
      </c>
    </row>
    <row r="3054" spans="1:13" x14ac:dyDescent="0.25">
      <c r="A3054">
        <v>822538</v>
      </c>
      <c r="B3054">
        <v>821885</v>
      </c>
      <c r="C3054" t="s">
        <v>139</v>
      </c>
      <c r="D3054" t="s">
        <v>143</v>
      </c>
      <c r="E3054">
        <v>2</v>
      </c>
      <c r="F3054" s="11">
        <v>63117908</v>
      </c>
      <c r="G3054" s="7" t="s">
        <v>165</v>
      </c>
      <c r="H3054" t="s">
        <v>153</v>
      </c>
      <c r="I3054" t="s">
        <v>153</v>
      </c>
      <c r="J3054" t="s">
        <v>11</v>
      </c>
      <c r="K3054" s="7" t="s">
        <v>148</v>
      </c>
      <c r="L3054">
        <v>1.9870000000000001</v>
      </c>
      <c r="M3054" s="12">
        <v>0</v>
      </c>
    </row>
    <row r="3055" spans="1:13" x14ac:dyDescent="0.25">
      <c r="A3055">
        <v>822539</v>
      </c>
      <c r="B3055">
        <v>821885</v>
      </c>
      <c r="C3055" t="s">
        <v>139</v>
      </c>
      <c r="D3055" t="s">
        <v>143</v>
      </c>
      <c r="E3055">
        <v>2</v>
      </c>
      <c r="F3055" s="11">
        <v>65055710</v>
      </c>
      <c r="G3055" s="7" t="s">
        <v>165</v>
      </c>
      <c r="H3055" t="s">
        <v>153</v>
      </c>
      <c r="I3055" t="s">
        <v>153</v>
      </c>
      <c r="J3055" t="s">
        <v>11</v>
      </c>
      <c r="K3055" s="7" t="s">
        <v>148</v>
      </c>
      <c r="L3055">
        <v>1.9870000000000001</v>
      </c>
      <c r="M3055" s="12">
        <v>176</v>
      </c>
    </row>
    <row r="3056" spans="1:13" x14ac:dyDescent="0.25">
      <c r="A3056">
        <v>822540</v>
      </c>
      <c r="B3056">
        <v>821885</v>
      </c>
      <c r="C3056" t="s">
        <v>139</v>
      </c>
      <c r="D3056" t="s">
        <v>143</v>
      </c>
      <c r="E3056">
        <v>2</v>
      </c>
      <c r="F3056" s="11">
        <v>63117814</v>
      </c>
      <c r="G3056" s="7" t="s">
        <v>165</v>
      </c>
      <c r="H3056" t="s">
        <v>153</v>
      </c>
      <c r="I3056" t="s">
        <v>153</v>
      </c>
      <c r="J3056" t="s">
        <v>11</v>
      </c>
      <c r="K3056" s="7" t="s">
        <v>148</v>
      </c>
      <c r="L3056">
        <v>1.9870000000000001</v>
      </c>
      <c r="M3056" s="12">
        <v>120</v>
      </c>
    </row>
    <row r="3057" spans="1:13" x14ac:dyDescent="0.25">
      <c r="A3057">
        <v>822541</v>
      </c>
      <c r="B3057">
        <v>821885</v>
      </c>
      <c r="C3057" t="s">
        <v>139</v>
      </c>
      <c r="D3057" t="s">
        <v>143</v>
      </c>
      <c r="E3057">
        <v>2</v>
      </c>
      <c r="F3057" s="11">
        <v>58197513</v>
      </c>
      <c r="G3057" s="7" t="s">
        <v>165</v>
      </c>
      <c r="H3057" t="s">
        <v>153</v>
      </c>
      <c r="I3057" t="s">
        <v>153</v>
      </c>
      <c r="J3057" t="s">
        <v>11</v>
      </c>
      <c r="K3057" s="7" t="s">
        <v>148</v>
      </c>
      <c r="L3057">
        <v>1.9870000000000001</v>
      </c>
      <c r="M3057" s="12">
        <v>295</v>
      </c>
    </row>
    <row r="3058" spans="1:13" x14ac:dyDescent="0.25">
      <c r="A3058">
        <v>822543</v>
      </c>
      <c r="B3058">
        <v>821885</v>
      </c>
      <c r="C3058" t="s">
        <v>139</v>
      </c>
      <c r="D3058" t="s">
        <v>143</v>
      </c>
      <c r="E3058">
        <v>2</v>
      </c>
      <c r="F3058" s="11">
        <v>113202</v>
      </c>
      <c r="G3058" s="7" t="s">
        <v>165</v>
      </c>
      <c r="H3058" t="s">
        <v>153</v>
      </c>
      <c r="I3058" t="s">
        <v>153</v>
      </c>
      <c r="J3058" t="s">
        <v>11</v>
      </c>
      <c r="K3058" s="7" t="s">
        <v>148</v>
      </c>
      <c r="L3058">
        <v>1.9870000000000001</v>
      </c>
      <c r="M3058" s="12">
        <v>500</v>
      </c>
    </row>
    <row r="3059" spans="1:13" x14ac:dyDescent="0.25">
      <c r="A3059">
        <v>822544</v>
      </c>
      <c r="B3059">
        <v>821885</v>
      </c>
      <c r="C3059" t="s">
        <v>139</v>
      </c>
      <c r="D3059" t="s">
        <v>143</v>
      </c>
      <c r="E3059">
        <v>2</v>
      </c>
      <c r="F3059" s="11">
        <v>118779</v>
      </c>
      <c r="G3059" s="7" t="s">
        <v>165</v>
      </c>
      <c r="H3059" t="s">
        <v>153</v>
      </c>
      <c r="I3059" t="s">
        <v>153</v>
      </c>
      <c r="J3059" t="s">
        <v>11</v>
      </c>
      <c r="K3059" s="7" t="s">
        <v>148</v>
      </c>
      <c r="L3059">
        <v>1.9870000000000001</v>
      </c>
      <c r="M3059" s="12">
        <v>490</v>
      </c>
    </row>
    <row r="3060" spans="1:13" x14ac:dyDescent="0.25">
      <c r="A3060">
        <v>822546</v>
      </c>
      <c r="B3060">
        <v>821885</v>
      </c>
      <c r="C3060" t="s">
        <v>139</v>
      </c>
      <c r="D3060" t="s">
        <v>143</v>
      </c>
      <c r="E3060">
        <v>2</v>
      </c>
      <c r="F3060" s="11">
        <v>461729</v>
      </c>
      <c r="G3060" s="7" t="s">
        <v>165</v>
      </c>
      <c r="H3060" t="s">
        <v>153</v>
      </c>
      <c r="I3060" t="s">
        <v>153</v>
      </c>
      <c r="J3060" t="s">
        <v>11</v>
      </c>
      <c r="K3060" s="7" t="s">
        <v>148</v>
      </c>
      <c r="L3060">
        <v>1.9870000000000001</v>
      </c>
      <c r="M3060" s="12">
        <v>63</v>
      </c>
    </row>
    <row r="3061" spans="1:13" x14ac:dyDescent="0.25">
      <c r="A3061">
        <v>822547</v>
      </c>
      <c r="B3061">
        <v>821885</v>
      </c>
      <c r="C3061" t="s">
        <v>139</v>
      </c>
      <c r="D3061" t="s">
        <v>143</v>
      </c>
      <c r="E3061">
        <v>2</v>
      </c>
      <c r="F3061" s="11">
        <v>118828</v>
      </c>
      <c r="G3061" s="7" t="s">
        <v>165</v>
      </c>
      <c r="H3061" t="s">
        <v>153</v>
      </c>
      <c r="I3061" t="s">
        <v>153</v>
      </c>
      <c r="J3061" t="s">
        <v>11</v>
      </c>
      <c r="K3061" s="7" t="s">
        <v>148</v>
      </c>
      <c r="L3061">
        <v>1.9870000000000001</v>
      </c>
      <c r="M3061" s="12">
        <v>133</v>
      </c>
    </row>
    <row r="3062" spans="1:13" x14ac:dyDescent="0.25">
      <c r="A3062">
        <v>822548</v>
      </c>
      <c r="B3062">
        <v>821885</v>
      </c>
      <c r="C3062" t="s">
        <v>139</v>
      </c>
      <c r="D3062" t="s">
        <v>143</v>
      </c>
      <c r="E3062">
        <v>2</v>
      </c>
      <c r="F3062" s="11">
        <v>114243</v>
      </c>
      <c r="G3062" s="7" t="s">
        <v>165</v>
      </c>
      <c r="H3062" t="s">
        <v>153</v>
      </c>
      <c r="I3062" t="s">
        <v>294</v>
      </c>
      <c r="J3062" t="s">
        <v>11</v>
      </c>
      <c r="K3062" s="7" t="s">
        <v>148</v>
      </c>
      <c r="L3062" t="s">
        <v>294</v>
      </c>
      <c r="M3062" t="s">
        <v>294</v>
      </c>
    </row>
    <row r="3063" spans="1:13" x14ac:dyDescent="0.25">
      <c r="A3063">
        <v>822549</v>
      </c>
      <c r="B3063">
        <v>821885</v>
      </c>
      <c r="C3063" t="s">
        <v>139</v>
      </c>
      <c r="D3063" t="s">
        <v>143</v>
      </c>
      <c r="E3063">
        <v>2</v>
      </c>
      <c r="F3063" s="11">
        <v>117101419</v>
      </c>
      <c r="G3063" s="7" t="s">
        <v>165</v>
      </c>
      <c r="H3063" t="s">
        <v>153</v>
      </c>
      <c r="I3063" t="s">
        <v>294</v>
      </c>
      <c r="J3063" t="s">
        <v>11</v>
      </c>
      <c r="K3063" s="7" t="s">
        <v>148</v>
      </c>
      <c r="L3063" t="s">
        <v>294</v>
      </c>
      <c r="M3063" t="s">
        <v>294</v>
      </c>
    </row>
    <row r="3064" spans="1:13" x14ac:dyDescent="0.25">
      <c r="A3064">
        <v>822550</v>
      </c>
      <c r="B3064">
        <v>821885</v>
      </c>
      <c r="C3064" t="s">
        <v>139</v>
      </c>
      <c r="D3064" t="s">
        <v>143</v>
      </c>
      <c r="E3064">
        <v>2</v>
      </c>
      <c r="F3064" s="11">
        <v>118040</v>
      </c>
      <c r="G3064" s="7" t="s">
        <v>165</v>
      </c>
      <c r="H3064" t="s">
        <v>153</v>
      </c>
      <c r="I3064" t="s">
        <v>153</v>
      </c>
      <c r="J3064" t="s">
        <v>11</v>
      </c>
      <c r="K3064" s="7" t="s">
        <v>148</v>
      </c>
      <c r="L3064">
        <v>1.9870000000000001</v>
      </c>
      <c r="M3064" s="12">
        <v>30</v>
      </c>
    </row>
    <row r="3065" spans="1:13" x14ac:dyDescent="0.25">
      <c r="A3065">
        <v>822551</v>
      </c>
      <c r="B3065">
        <v>821885</v>
      </c>
      <c r="C3065" t="s">
        <v>139</v>
      </c>
      <c r="D3065" t="s">
        <v>143</v>
      </c>
      <c r="E3065">
        <v>2</v>
      </c>
      <c r="F3065" s="11">
        <v>280878</v>
      </c>
      <c r="G3065" s="7" t="s">
        <v>165</v>
      </c>
      <c r="H3065" t="s">
        <v>153</v>
      </c>
      <c r="I3065" t="s">
        <v>153</v>
      </c>
      <c r="J3065" t="s">
        <v>11</v>
      </c>
      <c r="K3065" s="7" t="s">
        <v>148</v>
      </c>
      <c r="L3065">
        <v>1.9870000000000001</v>
      </c>
      <c r="M3065" s="12">
        <v>69</v>
      </c>
    </row>
    <row r="3066" spans="1:13" x14ac:dyDescent="0.25">
      <c r="A3066">
        <v>822553</v>
      </c>
      <c r="B3066">
        <v>821885</v>
      </c>
      <c r="C3066" t="s">
        <v>139</v>
      </c>
      <c r="D3066" t="s">
        <v>143</v>
      </c>
      <c r="E3066">
        <v>2</v>
      </c>
      <c r="F3066" s="11">
        <v>145921</v>
      </c>
      <c r="G3066" s="7" t="s">
        <v>165</v>
      </c>
      <c r="H3066" t="s">
        <v>153</v>
      </c>
      <c r="I3066" t="s">
        <v>153</v>
      </c>
      <c r="J3066" t="s">
        <v>11</v>
      </c>
      <c r="K3066" s="7" t="s">
        <v>148</v>
      </c>
      <c r="L3066">
        <v>1.9870000000000001</v>
      </c>
      <c r="M3066" s="12">
        <v>200</v>
      </c>
    </row>
    <row r="3067" spans="1:13" x14ac:dyDescent="0.25">
      <c r="A3067">
        <v>822554</v>
      </c>
      <c r="B3067">
        <v>821885</v>
      </c>
      <c r="C3067" t="s">
        <v>139</v>
      </c>
      <c r="D3067" t="s">
        <v>143</v>
      </c>
      <c r="E3067">
        <v>2</v>
      </c>
      <c r="F3067" s="11">
        <v>63117270</v>
      </c>
      <c r="G3067" s="7" t="s">
        <v>165</v>
      </c>
      <c r="H3067" t="s">
        <v>153</v>
      </c>
      <c r="I3067" t="s">
        <v>294</v>
      </c>
      <c r="J3067" t="s">
        <v>11</v>
      </c>
      <c r="K3067" s="7" t="s">
        <v>148</v>
      </c>
      <c r="L3067" t="s">
        <v>294</v>
      </c>
      <c r="M3067" t="s">
        <v>294</v>
      </c>
    </row>
    <row r="3068" spans="1:13" x14ac:dyDescent="0.25">
      <c r="A3068">
        <v>822555</v>
      </c>
      <c r="B3068">
        <v>821885</v>
      </c>
      <c r="C3068" t="s">
        <v>139</v>
      </c>
      <c r="D3068" t="s">
        <v>143</v>
      </c>
      <c r="E3068">
        <v>2</v>
      </c>
      <c r="F3068" s="11">
        <v>63117125</v>
      </c>
      <c r="G3068" s="7" t="s">
        <v>165</v>
      </c>
      <c r="H3068" t="s">
        <v>153</v>
      </c>
      <c r="I3068" t="s">
        <v>294</v>
      </c>
      <c r="J3068" t="s">
        <v>11</v>
      </c>
      <c r="K3068" s="7" t="s">
        <v>148</v>
      </c>
      <c r="L3068" t="s">
        <v>294</v>
      </c>
      <c r="M3068" t="s">
        <v>294</v>
      </c>
    </row>
    <row r="3069" spans="1:13" x14ac:dyDescent="0.25">
      <c r="A3069">
        <v>822557</v>
      </c>
      <c r="B3069">
        <v>821885</v>
      </c>
      <c r="C3069" t="s">
        <v>139</v>
      </c>
      <c r="D3069" t="s">
        <v>143</v>
      </c>
      <c r="E3069">
        <v>2</v>
      </c>
      <c r="F3069" s="11">
        <v>64153406</v>
      </c>
      <c r="G3069" s="7" t="s">
        <v>165</v>
      </c>
      <c r="H3069" t="s">
        <v>153</v>
      </c>
      <c r="I3069" t="s">
        <v>294</v>
      </c>
      <c r="J3069" t="s">
        <v>11</v>
      </c>
      <c r="K3069" s="7" t="s">
        <v>148</v>
      </c>
      <c r="L3069" t="s">
        <v>294</v>
      </c>
      <c r="M3069" t="s">
        <v>294</v>
      </c>
    </row>
    <row r="3070" spans="1:13" x14ac:dyDescent="0.25">
      <c r="A3070">
        <v>822558</v>
      </c>
      <c r="B3070">
        <v>821885</v>
      </c>
      <c r="C3070" t="s">
        <v>139</v>
      </c>
      <c r="D3070" t="s">
        <v>143</v>
      </c>
      <c r="E3070">
        <v>2</v>
      </c>
      <c r="F3070" s="11">
        <v>65035937</v>
      </c>
      <c r="G3070" s="7" t="s">
        <v>165</v>
      </c>
      <c r="H3070" t="s">
        <v>153</v>
      </c>
      <c r="I3070" t="s">
        <v>294</v>
      </c>
      <c r="J3070" t="s">
        <v>11</v>
      </c>
      <c r="K3070" s="7" t="s">
        <v>148</v>
      </c>
      <c r="L3070" t="s">
        <v>294</v>
      </c>
      <c r="M3070" t="s">
        <v>294</v>
      </c>
    </row>
    <row r="3071" spans="1:13" x14ac:dyDescent="0.25">
      <c r="A3071">
        <v>822559</v>
      </c>
      <c r="B3071">
        <v>821885</v>
      </c>
      <c r="C3071" t="s">
        <v>139</v>
      </c>
      <c r="D3071" t="s">
        <v>143</v>
      </c>
      <c r="E3071">
        <v>2</v>
      </c>
      <c r="F3071" s="11">
        <v>50006974</v>
      </c>
      <c r="G3071" s="7" t="s">
        <v>165</v>
      </c>
      <c r="H3071" t="s">
        <v>153</v>
      </c>
      <c r="I3071" t="s">
        <v>153</v>
      </c>
      <c r="J3071" t="s">
        <v>11</v>
      </c>
      <c r="K3071" s="7" t="s">
        <v>148</v>
      </c>
      <c r="L3071">
        <v>1.9870000000000001</v>
      </c>
      <c r="M3071" s="12">
        <v>68</v>
      </c>
    </row>
    <row r="3072" spans="1:13" x14ac:dyDescent="0.25">
      <c r="A3072">
        <v>822560</v>
      </c>
      <c r="B3072">
        <v>821885</v>
      </c>
      <c r="C3072" t="s">
        <v>139</v>
      </c>
      <c r="D3072" t="s">
        <v>143</v>
      </c>
      <c r="E3072">
        <v>2</v>
      </c>
      <c r="F3072" s="11">
        <v>65043232</v>
      </c>
      <c r="G3072" s="7" t="s">
        <v>165</v>
      </c>
      <c r="H3072" t="s">
        <v>153</v>
      </c>
      <c r="I3072" t="s">
        <v>153</v>
      </c>
      <c r="J3072" t="s">
        <v>11</v>
      </c>
      <c r="K3072" s="7" t="s">
        <v>148</v>
      </c>
      <c r="L3072">
        <v>1.9870000000000001</v>
      </c>
      <c r="M3072" s="12">
        <v>269</v>
      </c>
    </row>
    <row r="3073" spans="1:13" x14ac:dyDescent="0.25">
      <c r="A3073">
        <v>822561</v>
      </c>
      <c r="B3073">
        <v>821885</v>
      </c>
      <c r="C3073" t="s">
        <v>139</v>
      </c>
      <c r="D3073" t="s">
        <v>143</v>
      </c>
      <c r="E3073">
        <v>2</v>
      </c>
      <c r="F3073" s="11">
        <v>63118241</v>
      </c>
      <c r="G3073" s="7" t="s">
        <v>165</v>
      </c>
      <c r="H3073" t="s">
        <v>153</v>
      </c>
      <c r="I3073" t="s">
        <v>153</v>
      </c>
      <c r="J3073" t="s">
        <v>11</v>
      </c>
      <c r="K3073" s="7" t="s">
        <v>148</v>
      </c>
      <c r="L3073">
        <v>1.9870000000000001</v>
      </c>
      <c r="M3073" s="12">
        <v>81</v>
      </c>
    </row>
    <row r="3074" spans="1:13" x14ac:dyDescent="0.25">
      <c r="A3074">
        <v>822562</v>
      </c>
      <c r="B3074">
        <v>821885</v>
      </c>
      <c r="C3074" t="s">
        <v>139</v>
      </c>
      <c r="D3074" t="s">
        <v>143</v>
      </c>
      <c r="E3074">
        <v>2</v>
      </c>
      <c r="F3074" s="11">
        <v>65043034</v>
      </c>
      <c r="G3074" s="7" t="s">
        <v>165</v>
      </c>
      <c r="H3074" t="s">
        <v>153</v>
      </c>
      <c r="I3074" t="s">
        <v>153</v>
      </c>
      <c r="J3074" t="s">
        <v>11</v>
      </c>
      <c r="K3074" s="7" t="s">
        <v>148</v>
      </c>
      <c r="L3074">
        <v>1.9870000000000001</v>
      </c>
      <c r="M3074" s="12">
        <v>164</v>
      </c>
    </row>
    <row r="3075" spans="1:13" x14ac:dyDescent="0.25">
      <c r="A3075">
        <v>822563</v>
      </c>
      <c r="B3075">
        <v>821885</v>
      </c>
      <c r="C3075" t="s">
        <v>139</v>
      </c>
      <c r="D3075" t="s">
        <v>143</v>
      </c>
      <c r="E3075">
        <v>2</v>
      </c>
      <c r="F3075" s="11">
        <v>117412</v>
      </c>
      <c r="G3075" s="7" t="s">
        <v>165</v>
      </c>
      <c r="H3075" t="s">
        <v>153</v>
      </c>
      <c r="I3075" t="s">
        <v>294</v>
      </c>
      <c r="J3075" t="s">
        <v>11</v>
      </c>
      <c r="K3075" s="7" t="s">
        <v>148</v>
      </c>
      <c r="L3075" t="s">
        <v>294</v>
      </c>
      <c r="M3075" t="s">
        <v>294</v>
      </c>
    </row>
    <row r="3076" spans="1:13" x14ac:dyDescent="0.25">
      <c r="A3076">
        <v>822564</v>
      </c>
      <c r="B3076">
        <v>821885</v>
      </c>
      <c r="C3076" t="s">
        <v>139</v>
      </c>
      <c r="D3076" t="s">
        <v>143</v>
      </c>
      <c r="E3076">
        <v>2</v>
      </c>
      <c r="F3076" s="11">
        <v>118571</v>
      </c>
      <c r="G3076" s="7" t="s">
        <v>165</v>
      </c>
      <c r="H3076" t="s">
        <v>153</v>
      </c>
      <c r="I3076" t="s">
        <v>294</v>
      </c>
      <c r="J3076" t="s">
        <v>11</v>
      </c>
      <c r="K3076" s="7" t="s">
        <v>148</v>
      </c>
      <c r="L3076" t="s">
        <v>294</v>
      </c>
      <c r="M3076" t="s">
        <v>294</v>
      </c>
    </row>
    <row r="3077" spans="1:13" x14ac:dyDescent="0.25">
      <c r="A3077">
        <v>822565</v>
      </c>
      <c r="B3077">
        <v>821885</v>
      </c>
      <c r="C3077" t="s">
        <v>139</v>
      </c>
      <c r="D3077" t="s">
        <v>143</v>
      </c>
      <c r="E3077">
        <v>2</v>
      </c>
      <c r="F3077" s="11">
        <v>7789057099419</v>
      </c>
      <c r="G3077" s="7" t="s">
        <v>165</v>
      </c>
      <c r="H3077" t="s">
        <v>153</v>
      </c>
      <c r="I3077" t="s">
        <v>153</v>
      </c>
      <c r="J3077" t="s">
        <v>11</v>
      </c>
      <c r="K3077" s="7" t="s">
        <v>148</v>
      </c>
      <c r="L3077">
        <v>1.9870000000000001</v>
      </c>
      <c r="M3077" s="12">
        <v>-28</v>
      </c>
    </row>
    <row r="3078" spans="1:13" x14ac:dyDescent="0.25">
      <c r="A3078">
        <v>822566</v>
      </c>
      <c r="B3078">
        <v>821885</v>
      </c>
      <c r="C3078" t="s">
        <v>139</v>
      </c>
      <c r="D3078" t="s">
        <v>143</v>
      </c>
      <c r="E3078">
        <v>2</v>
      </c>
      <c r="F3078" s="11">
        <v>34268</v>
      </c>
      <c r="G3078" s="7" t="s">
        <v>165</v>
      </c>
      <c r="H3078" t="s">
        <v>153</v>
      </c>
      <c r="I3078" t="s">
        <v>153</v>
      </c>
      <c r="J3078" t="s">
        <v>11</v>
      </c>
      <c r="K3078" s="7" t="s">
        <v>148</v>
      </c>
      <c r="L3078">
        <v>1.9870000000000001</v>
      </c>
      <c r="M3078" s="12">
        <v>209</v>
      </c>
    </row>
    <row r="3079" spans="1:13" x14ac:dyDescent="0.25">
      <c r="A3079">
        <v>822567</v>
      </c>
      <c r="B3079">
        <v>821885</v>
      </c>
      <c r="C3079" t="s">
        <v>139</v>
      </c>
      <c r="D3079" t="s">
        <v>143</v>
      </c>
      <c r="E3079">
        <v>2</v>
      </c>
      <c r="F3079" s="11">
        <v>47456012</v>
      </c>
      <c r="G3079" s="7" t="s">
        <v>165</v>
      </c>
      <c r="H3079" t="s">
        <v>153</v>
      </c>
      <c r="I3079" t="s">
        <v>294</v>
      </c>
      <c r="J3079" t="s">
        <v>11</v>
      </c>
      <c r="K3079" s="7" t="s">
        <v>148</v>
      </c>
      <c r="L3079" t="s">
        <v>294</v>
      </c>
      <c r="M3079" t="s">
        <v>294</v>
      </c>
    </row>
    <row r="3080" spans="1:13" x14ac:dyDescent="0.25">
      <c r="A3080">
        <v>822568</v>
      </c>
      <c r="B3080">
        <v>821885</v>
      </c>
      <c r="C3080" t="s">
        <v>139</v>
      </c>
      <c r="D3080" t="s">
        <v>143</v>
      </c>
      <c r="E3080">
        <v>2</v>
      </c>
      <c r="F3080" s="11">
        <v>49381412</v>
      </c>
      <c r="G3080" s="7" t="s">
        <v>165</v>
      </c>
      <c r="H3080" t="s">
        <v>153</v>
      </c>
      <c r="I3080" t="s">
        <v>153</v>
      </c>
      <c r="J3080" t="s">
        <v>11</v>
      </c>
      <c r="K3080" s="7" t="s">
        <v>148</v>
      </c>
      <c r="L3080">
        <v>1.9870000000000001</v>
      </c>
      <c r="M3080" s="12">
        <v>0</v>
      </c>
    </row>
    <row r="3081" spans="1:13" x14ac:dyDescent="0.25">
      <c r="A3081">
        <v>822570</v>
      </c>
      <c r="B3081">
        <v>821885</v>
      </c>
      <c r="C3081" t="s">
        <v>139</v>
      </c>
      <c r="D3081" t="s">
        <v>143</v>
      </c>
      <c r="E3081">
        <v>2</v>
      </c>
      <c r="F3081" s="11">
        <v>97203123</v>
      </c>
      <c r="G3081" s="7" t="s">
        <v>165</v>
      </c>
      <c r="H3081" t="s">
        <v>153</v>
      </c>
      <c r="I3081" t="s">
        <v>153</v>
      </c>
      <c r="J3081" t="s">
        <v>11</v>
      </c>
      <c r="K3081" s="7" t="s">
        <v>148</v>
      </c>
      <c r="L3081">
        <v>1.9870000000000001</v>
      </c>
      <c r="M3081" s="12">
        <v>100</v>
      </c>
    </row>
    <row r="3082" spans="1:13" x14ac:dyDescent="0.25">
      <c r="A3082">
        <v>822571</v>
      </c>
      <c r="B3082">
        <v>821885</v>
      </c>
      <c r="C3082" t="s">
        <v>139</v>
      </c>
      <c r="D3082" t="s">
        <v>143</v>
      </c>
      <c r="E3082">
        <v>2</v>
      </c>
      <c r="F3082" s="11">
        <v>71054777</v>
      </c>
      <c r="G3082" s="7" t="s">
        <v>165</v>
      </c>
      <c r="H3082" t="s">
        <v>153</v>
      </c>
      <c r="I3082" t="s">
        <v>153</v>
      </c>
      <c r="J3082" t="s">
        <v>11</v>
      </c>
      <c r="K3082" s="7" t="s">
        <v>148</v>
      </c>
      <c r="L3082">
        <v>1.9870000000000001</v>
      </c>
      <c r="M3082" s="12">
        <v>-10</v>
      </c>
    </row>
    <row r="3083" spans="1:13" x14ac:dyDescent="0.25">
      <c r="A3083">
        <v>822572</v>
      </c>
      <c r="B3083">
        <v>821885</v>
      </c>
      <c r="C3083" t="s">
        <v>139</v>
      </c>
      <c r="D3083" t="s">
        <v>143</v>
      </c>
      <c r="E3083">
        <v>2</v>
      </c>
      <c r="F3083" s="11">
        <v>92115972</v>
      </c>
      <c r="G3083" s="7" t="s">
        <v>165</v>
      </c>
      <c r="H3083" t="s">
        <v>153</v>
      </c>
      <c r="I3083" t="s">
        <v>153</v>
      </c>
      <c r="J3083" t="s">
        <v>11</v>
      </c>
      <c r="K3083" s="7" t="s">
        <v>148</v>
      </c>
      <c r="L3083">
        <v>1.9870000000000001</v>
      </c>
      <c r="M3083" s="12">
        <v>200</v>
      </c>
    </row>
    <row r="3084" spans="1:13" x14ac:dyDescent="0.25">
      <c r="A3084">
        <v>822573</v>
      </c>
      <c r="B3084">
        <v>821885</v>
      </c>
      <c r="C3084" t="s">
        <v>139</v>
      </c>
      <c r="D3084" t="s">
        <v>143</v>
      </c>
      <c r="E3084">
        <v>2</v>
      </c>
      <c r="F3084" s="11">
        <v>120130</v>
      </c>
      <c r="G3084" s="7" t="s">
        <v>165</v>
      </c>
      <c r="H3084" t="s">
        <v>153</v>
      </c>
      <c r="I3084" t="s">
        <v>153</v>
      </c>
      <c r="J3084" t="s">
        <v>11</v>
      </c>
      <c r="K3084" s="7" t="s">
        <v>148</v>
      </c>
      <c r="L3084">
        <v>1.9870000000000001</v>
      </c>
      <c r="M3084" s="12">
        <v>191</v>
      </c>
    </row>
    <row r="3085" spans="1:13" x14ac:dyDescent="0.25">
      <c r="A3085">
        <v>822574</v>
      </c>
      <c r="B3085">
        <v>821885</v>
      </c>
      <c r="C3085" t="s">
        <v>139</v>
      </c>
      <c r="D3085" t="s">
        <v>143</v>
      </c>
      <c r="E3085">
        <v>2</v>
      </c>
      <c r="F3085" s="11">
        <v>107293029</v>
      </c>
      <c r="G3085" s="7" t="s">
        <v>165</v>
      </c>
      <c r="H3085" t="s">
        <v>153</v>
      </c>
      <c r="I3085" t="s">
        <v>153</v>
      </c>
      <c r="J3085" t="s">
        <v>11</v>
      </c>
      <c r="K3085" s="7" t="s">
        <v>148</v>
      </c>
      <c r="L3085">
        <v>1.9870000000000001</v>
      </c>
      <c r="M3085" s="12">
        <v>183</v>
      </c>
    </row>
    <row r="3086" spans="1:13" x14ac:dyDescent="0.25">
      <c r="A3086">
        <v>822575</v>
      </c>
      <c r="B3086">
        <v>821885</v>
      </c>
      <c r="C3086" t="s">
        <v>139</v>
      </c>
      <c r="D3086" t="s">
        <v>143</v>
      </c>
      <c r="E3086">
        <v>2</v>
      </c>
      <c r="F3086" s="11">
        <v>65043012</v>
      </c>
      <c r="G3086" s="7" t="s">
        <v>165</v>
      </c>
      <c r="H3086" t="s">
        <v>153</v>
      </c>
      <c r="I3086" t="s">
        <v>153</v>
      </c>
      <c r="J3086" t="s">
        <v>11</v>
      </c>
      <c r="K3086" s="7" t="s">
        <v>148</v>
      </c>
      <c r="L3086">
        <v>1.9870000000000001</v>
      </c>
      <c r="M3086" s="12">
        <v>110</v>
      </c>
    </row>
    <row r="3087" spans="1:13" x14ac:dyDescent="0.25">
      <c r="A3087">
        <v>822576</v>
      </c>
      <c r="B3087">
        <v>821885</v>
      </c>
      <c r="C3087" t="s">
        <v>139</v>
      </c>
      <c r="D3087" t="s">
        <v>143</v>
      </c>
      <c r="E3087">
        <v>2</v>
      </c>
      <c r="F3087" s="11">
        <v>63117150</v>
      </c>
      <c r="G3087" s="7" t="s">
        <v>165</v>
      </c>
      <c r="H3087" t="s">
        <v>153</v>
      </c>
      <c r="I3087" t="s">
        <v>153</v>
      </c>
      <c r="J3087" t="s">
        <v>11</v>
      </c>
      <c r="K3087" s="7" t="s">
        <v>148</v>
      </c>
      <c r="L3087">
        <v>1.9870000000000001</v>
      </c>
      <c r="M3087" s="12">
        <v>150</v>
      </c>
    </row>
    <row r="3088" spans="1:13" x14ac:dyDescent="0.25">
      <c r="A3088">
        <v>822577</v>
      </c>
      <c r="B3088">
        <v>821885</v>
      </c>
      <c r="C3088" t="s">
        <v>139</v>
      </c>
      <c r="D3088" t="s">
        <v>143</v>
      </c>
      <c r="E3088">
        <v>2</v>
      </c>
      <c r="F3088" s="11">
        <v>63117996</v>
      </c>
      <c r="G3088" s="7" t="s">
        <v>165</v>
      </c>
      <c r="H3088" t="s">
        <v>153</v>
      </c>
      <c r="I3088" t="s">
        <v>294</v>
      </c>
      <c r="J3088" t="s">
        <v>11</v>
      </c>
      <c r="K3088" s="7" t="s">
        <v>148</v>
      </c>
      <c r="L3088" t="s">
        <v>294</v>
      </c>
      <c r="M3088" t="s">
        <v>294</v>
      </c>
    </row>
    <row r="3089" spans="1:13" x14ac:dyDescent="0.25">
      <c r="A3089">
        <v>822578</v>
      </c>
      <c r="B3089">
        <v>821885</v>
      </c>
      <c r="C3089" t="s">
        <v>139</v>
      </c>
      <c r="D3089" t="s">
        <v>143</v>
      </c>
      <c r="E3089">
        <v>2</v>
      </c>
      <c r="F3089" s="11">
        <v>65038792</v>
      </c>
      <c r="G3089" s="7" t="s">
        <v>165</v>
      </c>
      <c r="H3089" t="s">
        <v>153</v>
      </c>
      <c r="I3089" t="s">
        <v>153</v>
      </c>
      <c r="J3089" t="s">
        <v>11</v>
      </c>
      <c r="K3089" s="7" t="s">
        <v>148</v>
      </c>
      <c r="L3089">
        <v>1.9870000000000001</v>
      </c>
      <c r="M3089" s="12">
        <v>-142</v>
      </c>
    </row>
    <row r="3090" spans="1:13" x14ac:dyDescent="0.25">
      <c r="A3090">
        <v>822579</v>
      </c>
      <c r="B3090">
        <v>821885</v>
      </c>
      <c r="C3090" t="s">
        <v>139</v>
      </c>
      <c r="D3090" t="s">
        <v>143</v>
      </c>
      <c r="E3090">
        <v>2</v>
      </c>
      <c r="F3090" s="11">
        <v>65055733</v>
      </c>
      <c r="G3090" s="7" t="s">
        <v>165</v>
      </c>
      <c r="H3090" t="s">
        <v>153</v>
      </c>
      <c r="I3090" t="s">
        <v>153</v>
      </c>
      <c r="J3090" t="s">
        <v>11</v>
      </c>
      <c r="K3090" s="7" t="s">
        <v>148</v>
      </c>
      <c r="L3090">
        <v>1.9870000000000001</v>
      </c>
      <c r="M3090" s="12">
        <v>213</v>
      </c>
    </row>
    <row r="3091" spans="1:13" x14ac:dyDescent="0.25">
      <c r="A3091">
        <v>822580</v>
      </c>
      <c r="B3091">
        <v>821885</v>
      </c>
      <c r="C3091" t="s">
        <v>139</v>
      </c>
      <c r="D3091" t="s">
        <v>143</v>
      </c>
      <c r="E3091">
        <v>2</v>
      </c>
      <c r="F3091" s="11">
        <v>109082520</v>
      </c>
      <c r="G3091" s="7" t="s">
        <v>165</v>
      </c>
      <c r="H3091" t="s">
        <v>153</v>
      </c>
      <c r="I3091" t="s">
        <v>294</v>
      </c>
      <c r="J3091" t="s">
        <v>11</v>
      </c>
      <c r="K3091" s="7" t="s">
        <v>148</v>
      </c>
      <c r="L3091" t="s">
        <v>294</v>
      </c>
      <c r="M3091" t="s">
        <v>294</v>
      </c>
    </row>
    <row r="3092" spans="1:13" x14ac:dyDescent="0.25">
      <c r="A3092">
        <v>822581</v>
      </c>
      <c r="B3092">
        <v>821885</v>
      </c>
      <c r="C3092" t="s">
        <v>139</v>
      </c>
      <c r="D3092" t="s">
        <v>143</v>
      </c>
      <c r="E3092">
        <v>2</v>
      </c>
      <c r="F3092" s="11">
        <v>63123948</v>
      </c>
      <c r="G3092" s="7" t="s">
        <v>165</v>
      </c>
      <c r="H3092" t="s">
        <v>153</v>
      </c>
      <c r="I3092" t="s">
        <v>294</v>
      </c>
      <c r="J3092" t="s">
        <v>11</v>
      </c>
      <c r="K3092" s="7" t="s">
        <v>148</v>
      </c>
      <c r="L3092" t="s">
        <v>294</v>
      </c>
      <c r="M3092" t="s">
        <v>294</v>
      </c>
    </row>
    <row r="3093" spans="1:13" x14ac:dyDescent="0.25">
      <c r="A3093">
        <v>822582</v>
      </c>
      <c r="B3093">
        <v>821885</v>
      </c>
      <c r="C3093" t="s">
        <v>139</v>
      </c>
      <c r="D3093" t="s">
        <v>143</v>
      </c>
      <c r="E3093">
        <v>2</v>
      </c>
      <c r="F3093" s="11">
        <v>38499</v>
      </c>
      <c r="G3093" s="7" t="s">
        <v>165</v>
      </c>
      <c r="H3093" t="s">
        <v>153</v>
      </c>
      <c r="I3093" t="s">
        <v>153</v>
      </c>
      <c r="J3093" t="s">
        <v>11</v>
      </c>
      <c r="K3093" s="7" t="s">
        <v>148</v>
      </c>
      <c r="L3093">
        <v>1.9870000000000001</v>
      </c>
      <c r="M3093" s="12">
        <v>263</v>
      </c>
    </row>
    <row r="3094" spans="1:13" x14ac:dyDescent="0.25">
      <c r="A3094">
        <v>822583</v>
      </c>
      <c r="B3094">
        <v>821885</v>
      </c>
      <c r="C3094" t="s">
        <v>139</v>
      </c>
      <c r="D3094" t="s">
        <v>143</v>
      </c>
      <c r="E3094">
        <v>2</v>
      </c>
      <c r="F3094" s="11">
        <v>11067133154975</v>
      </c>
      <c r="G3094" s="7" t="s">
        <v>165</v>
      </c>
      <c r="H3094" t="s">
        <v>153</v>
      </c>
      <c r="I3094" t="s">
        <v>153</v>
      </c>
      <c r="J3094" t="s">
        <v>11</v>
      </c>
      <c r="K3094" s="7" t="s">
        <v>148</v>
      </c>
      <c r="L3094">
        <v>1.9870000000000001</v>
      </c>
      <c r="M3094" s="12">
        <v>-22</v>
      </c>
    </row>
    <row r="3095" spans="1:13" x14ac:dyDescent="0.25">
      <c r="A3095">
        <v>822585</v>
      </c>
      <c r="B3095">
        <v>821885</v>
      </c>
      <c r="C3095" t="s">
        <v>139</v>
      </c>
      <c r="D3095" t="s">
        <v>143</v>
      </c>
      <c r="E3095">
        <v>2</v>
      </c>
      <c r="F3095" s="11">
        <v>146502</v>
      </c>
      <c r="G3095" s="7" t="s">
        <v>165</v>
      </c>
      <c r="H3095" t="s">
        <v>153</v>
      </c>
      <c r="I3095" t="s">
        <v>153</v>
      </c>
      <c r="J3095" t="s">
        <v>11</v>
      </c>
      <c r="K3095" s="7" t="s">
        <v>148</v>
      </c>
      <c r="L3095">
        <v>1.9870000000000001</v>
      </c>
      <c r="M3095" s="12">
        <v>106</v>
      </c>
    </row>
    <row r="3096" spans="1:13" x14ac:dyDescent="0.25">
      <c r="A3096">
        <v>822586</v>
      </c>
      <c r="B3096">
        <v>821885</v>
      </c>
      <c r="C3096" t="s">
        <v>139</v>
      </c>
      <c r="D3096" t="s">
        <v>143</v>
      </c>
      <c r="E3096">
        <v>2</v>
      </c>
      <c r="F3096" s="11">
        <v>178564</v>
      </c>
      <c r="G3096" s="7" t="s">
        <v>165</v>
      </c>
      <c r="H3096" t="s">
        <v>153</v>
      </c>
      <c r="I3096" t="s">
        <v>153</v>
      </c>
      <c r="J3096" t="s">
        <v>11</v>
      </c>
      <c r="K3096" s="7" t="s">
        <v>148</v>
      </c>
      <c r="L3096">
        <v>1.9870000000000001</v>
      </c>
      <c r="M3096" s="12">
        <v>230</v>
      </c>
    </row>
    <row r="3097" spans="1:13" x14ac:dyDescent="0.25">
      <c r="A3097">
        <v>822587</v>
      </c>
      <c r="B3097">
        <v>821885</v>
      </c>
      <c r="C3097" t="s">
        <v>139</v>
      </c>
      <c r="D3097" t="s">
        <v>143</v>
      </c>
      <c r="E3097">
        <v>2</v>
      </c>
      <c r="F3097" s="11">
        <v>95248956</v>
      </c>
      <c r="G3097" s="7" t="s">
        <v>165</v>
      </c>
      <c r="H3097" t="s">
        <v>153</v>
      </c>
      <c r="I3097" t="s">
        <v>153</v>
      </c>
      <c r="J3097" t="s">
        <v>11</v>
      </c>
      <c r="K3097" s="7" t="s">
        <v>148</v>
      </c>
      <c r="L3097">
        <v>1.9870000000000001</v>
      </c>
      <c r="M3097" s="12">
        <v>90</v>
      </c>
    </row>
    <row r="3098" spans="1:13" x14ac:dyDescent="0.25">
      <c r="A3098">
        <v>822588</v>
      </c>
      <c r="B3098">
        <v>821885</v>
      </c>
      <c r="C3098" t="s">
        <v>139</v>
      </c>
      <c r="D3098" t="s">
        <v>143</v>
      </c>
      <c r="E3098">
        <v>2</v>
      </c>
      <c r="F3098" s="11">
        <v>434244</v>
      </c>
      <c r="G3098" s="7" t="s">
        <v>165</v>
      </c>
      <c r="H3098" t="s">
        <v>153</v>
      </c>
      <c r="I3098" t="s">
        <v>153</v>
      </c>
      <c r="J3098" t="s">
        <v>11</v>
      </c>
      <c r="K3098" s="7" t="s">
        <v>148</v>
      </c>
      <c r="L3098">
        <v>1.9870000000000001</v>
      </c>
      <c r="M3098" s="12">
        <v>67</v>
      </c>
    </row>
    <row r="3099" spans="1:13" x14ac:dyDescent="0.25">
      <c r="A3099">
        <v>822589</v>
      </c>
      <c r="B3099">
        <v>821885</v>
      </c>
      <c r="C3099" t="s">
        <v>139</v>
      </c>
      <c r="D3099" t="s">
        <v>143</v>
      </c>
      <c r="E3099">
        <v>2</v>
      </c>
      <c r="F3099" s="11">
        <v>97314348</v>
      </c>
      <c r="G3099" s="7" t="s">
        <v>165</v>
      </c>
      <c r="H3099" t="s">
        <v>153</v>
      </c>
      <c r="I3099" t="s">
        <v>294</v>
      </c>
      <c r="J3099" t="s">
        <v>11</v>
      </c>
      <c r="K3099" s="7" t="s">
        <v>148</v>
      </c>
      <c r="L3099" t="s">
        <v>294</v>
      </c>
      <c r="M3099" t="s">
        <v>294</v>
      </c>
    </row>
    <row r="3100" spans="1:13" x14ac:dyDescent="0.25">
      <c r="A3100">
        <v>822590</v>
      </c>
      <c r="B3100">
        <v>821885</v>
      </c>
      <c r="C3100" t="s">
        <v>139</v>
      </c>
      <c r="D3100" t="s">
        <v>143</v>
      </c>
      <c r="E3100">
        <v>2</v>
      </c>
      <c r="F3100" s="11">
        <v>65043264</v>
      </c>
      <c r="G3100" s="7" t="s">
        <v>165</v>
      </c>
      <c r="H3100" t="s">
        <v>153</v>
      </c>
      <c r="I3100" t="s">
        <v>153</v>
      </c>
      <c r="J3100" t="s">
        <v>11</v>
      </c>
      <c r="K3100" s="7" t="s">
        <v>148</v>
      </c>
      <c r="L3100">
        <v>1.9870000000000001</v>
      </c>
      <c r="M3100" s="12">
        <v>537</v>
      </c>
    </row>
    <row r="3101" spans="1:13" x14ac:dyDescent="0.25">
      <c r="A3101">
        <v>822591</v>
      </c>
      <c r="B3101">
        <v>821885</v>
      </c>
      <c r="C3101" t="s">
        <v>139</v>
      </c>
      <c r="D3101" t="s">
        <v>143</v>
      </c>
      <c r="E3101">
        <v>2</v>
      </c>
      <c r="F3101" s="11">
        <v>63117769</v>
      </c>
      <c r="G3101" s="7" t="s">
        <v>165</v>
      </c>
      <c r="H3101" t="s">
        <v>153</v>
      </c>
      <c r="I3101" t="s">
        <v>294</v>
      </c>
      <c r="J3101" t="s">
        <v>11</v>
      </c>
      <c r="K3101" s="7" t="s">
        <v>148</v>
      </c>
      <c r="L3101" t="s">
        <v>294</v>
      </c>
      <c r="M3101" t="s">
        <v>294</v>
      </c>
    </row>
    <row r="3102" spans="1:13" x14ac:dyDescent="0.25">
      <c r="A3102">
        <v>822592</v>
      </c>
      <c r="B3102">
        <v>821885</v>
      </c>
      <c r="C3102" t="s">
        <v>139</v>
      </c>
      <c r="D3102" t="s">
        <v>143</v>
      </c>
      <c r="E3102">
        <v>2</v>
      </c>
      <c r="F3102" s="11">
        <v>65043179</v>
      </c>
      <c r="G3102" s="7" t="s">
        <v>165</v>
      </c>
      <c r="H3102" t="s">
        <v>153</v>
      </c>
      <c r="I3102" t="s">
        <v>294</v>
      </c>
      <c r="J3102" t="s">
        <v>11</v>
      </c>
      <c r="K3102" s="7" t="s">
        <v>148</v>
      </c>
      <c r="L3102" t="s">
        <v>294</v>
      </c>
      <c r="M3102" t="s">
        <v>294</v>
      </c>
    </row>
    <row r="3103" spans="1:13" x14ac:dyDescent="0.25">
      <c r="A3103">
        <v>822593</v>
      </c>
      <c r="B3103">
        <v>821885</v>
      </c>
      <c r="C3103" t="s">
        <v>139</v>
      </c>
      <c r="D3103" t="s">
        <v>143</v>
      </c>
      <c r="E3103">
        <v>2</v>
      </c>
      <c r="F3103" s="11">
        <v>63117755</v>
      </c>
      <c r="G3103" s="7" t="s">
        <v>165</v>
      </c>
      <c r="H3103" t="s">
        <v>153</v>
      </c>
      <c r="I3103" t="s">
        <v>153</v>
      </c>
      <c r="J3103" t="s">
        <v>11</v>
      </c>
      <c r="K3103" s="7" t="s">
        <v>148</v>
      </c>
      <c r="L3103">
        <v>1.9870000000000001</v>
      </c>
      <c r="M3103" s="12">
        <v>199</v>
      </c>
    </row>
    <row r="3104" spans="1:13" x14ac:dyDescent="0.25">
      <c r="A3104">
        <v>822594</v>
      </c>
      <c r="B3104">
        <v>821885</v>
      </c>
      <c r="C3104" t="s">
        <v>139</v>
      </c>
      <c r="D3104" t="s">
        <v>143</v>
      </c>
      <c r="E3104">
        <v>2</v>
      </c>
      <c r="F3104" s="11">
        <v>65066692</v>
      </c>
      <c r="G3104" s="7" t="s">
        <v>165</v>
      </c>
      <c r="H3104" t="s">
        <v>153</v>
      </c>
      <c r="I3104" t="s">
        <v>294</v>
      </c>
      <c r="J3104" t="s">
        <v>11</v>
      </c>
      <c r="K3104" s="7" t="s">
        <v>148</v>
      </c>
      <c r="L3104" t="s">
        <v>294</v>
      </c>
      <c r="M3104" t="s">
        <v>294</v>
      </c>
    </row>
    <row r="3105" spans="1:13" x14ac:dyDescent="0.25">
      <c r="A3105">
        <v>822595</v>
      </c>
      <c r="B3105">
        <v>821885</v>
      </c>
      <c r="C3105" t="s">
        <v>139</v>
      </c>
      <c r="D3105" t="s">
        <v>143</v>
      </c>
      <c r="E3105">
        <v>2</v>
      </c>
      <c r="F3105" s="11">
        <v>63117758</v>
      </c>
      <c r="G3105" s="7" t="s">
        <v>165</v>
      </c>
      <c r="H3105" t="s">
        <v>153</v>
      </c>
      <c r="I3105" t="s">
        <v>153</v>
      </c>
      <c r="J3105" t="s">
        <v>11</v>
      </c>
      <c r="K3105" s="7" t="s">
        <v>148</v>
      </c>
      <c r="L3105">
        <v>1.9870000000000001</v>
      </c>
      <c r="M3105" s="12">
        <v>279</v>
      </c>
    </row>
    <row r="3106" spans="1:13" x14ac:dyDescent="0.25">
      <c r="A3106">
        <v>822597</v>
      </c>
      <c r="B3106">
        <v>821885</v>
      </c>
      <c r="C3106" t="s">
        <v>139</v>
      </c>
      <c r="D3106" t="s">
        <v>143</v>
      </c>
      <c r="E3106">
        <v>2</v>
      </c>
      <c r="F3106" s="11">
        <v>7789053014196</v>
      </c>
      <c r="G3106" s="7" t="s">
        <v>165</v>
      </c>
      <c r="H3106" t="s">
        <v>153</v>
      </c>
      <c r="I3106" t="s">
        <v>153</v>
      </c>
      <c r="J3106" t="s">
        <v>11</v>
      </c>
      <c r="K3106" s="7" t="s">
        <v>148</v>
      </c>
      <c r="L3106">
        <v>1.9870000000000001</v>
      </c>
      <c r="M3106" s="12">
        <v>313.8</v>
      </c>
    </row>
    <row r="3107" spans="1:13" x14ac:dyDescent="0.25">
      <c r="A3107">
        <v>822599</v>
      </c>
      <c r="B3107">
        <v>821885</v>
      </c>
      <c r="C3107" t="s">
        <v>139</v>
      </c>
      <c r="D3107" t="s">
        <v>143</v>
      </c>
      <c r="E3107">
        <v>2</v>
      </c>
      <c r="F3107" s="11">
        <v>57324582</v>
      </c>
      <c r="G3107" s="7" t="s">
        <v>165</v>
      </c>
      <c r="H3107" t="s">
        <v>153</v>
      </c>
      <c r="I3107" t="s">
        <v>153</v>
      </c>
      <c r="J3107" t="s">
        <v>11</v>
      </c>
      <c r="K3107" s="7" t="s">
        <v>148</v>
      </c>
      <c r="L3107">
        <v>1.9870000000000001</v>
      </c>
      <c r="M3107" s="12">
        <v>98</v>
      </c>
    </row>
    <row r="3108" spans="1:13" x14ac:dyDescent="0.25">
      <c r="A3108">
        <v>822600</v>
      </c>
      <c r="B3108">
        <v>821885</v>
      </c>
      <c r="C3108" t="s">
        <v>139</v>
      </c>
      <c r="D3108" t="s">
        <v>143</v>
      </c>
      <c r="E3108">
        <v>2</v>
      </c>
      <c r="F3108" s="11">
        <v>280494</v>
      </c>
      <c r="G3108" s="7" t="s">
        <v>165</v>
      </c>
      <c r="H3108" t="s">
        <v>153</v>
      </c>
      <c r="I3108" t="s">
        <v>153</v>
      </c>
      <c r="J3108" t="s">
        <v>11</v>
      </c>
      <c r="K3108" s="7" t="s">
        <v>148</v>
      </c>
      <c r="L3108">
        <v>1.9870000000000001</v>
      </c>
      <c r="M3108" s="12">
        <v>150</v>
      </c>
    </row>
    <row r="3109" spans="1:13" x14ac:dyDescent="0.25">
      <c r="A3109">
        <v>822605</v>
      </c>
      <c r="B3109">
        <v>821885</v>
      </c>
      <c r="C3109" t="s">
        <v>139</v>
      </c>
      <c r="D3109" t="s">
        <v>143</v>
      </c>
      <c r="E3109">
        <v>2</v>
      </c>
      <c r="F3109" s="11">
        <v>121028</v>
      </c>
      <c r="G3109" s="7" t="s">
        <v>165</v>
      </c>
      <c r="H3109" t="s">
        <v>153</v>
      </c>
      <c r="I3109" t="s">
        <v>153</v>
      </c>
      <c r="J3109" t="s">
        <v>11</v>
      </c>
      <c r="K3109" s="7" t="s">
        <v>148</v>
      </c>
      <c r="L3109">
        <v>1.9870000000000001</v>
      </c>
      <c r="M3109" s="12">
        <v>139</v>
      </c>
    </row>
    <row r="3110" spans="1:13" x14ac:dyDescent="0.25">
      <c r="A3110">
        <v>822606</v>
      </c>
      <c r="B3110">
        <v>821885</v>
      </c>
      <c r="C3110" t="s">
        <v>139</v>
      </c>
      <c r="D3110" t="s">
        <v>143</v>
      </c>
      <c r="E3110">
        <v>2</v>
      </c>
      <c r="F3110" s="11">
        <v>7789055022665</v>
      </c>
      <c r="G3110" s="7" t="s">
        <v>165</v>
      </c>
      <c r="H3110" t="s">
        <v>153</v>
      </c>
      <c r="I3110" t="s">
        <v>153</v>
      </c>
      <c r="J3110" t="s">
        <v>11</v>
      </c>
      <c r="K3110" s="7" t="s">
        <v>148</v>
      </c>
      <c r="L3110">
        <v>1.9870000000000001</v>
      </c>
      <c r="M3110" s="12">
        <v>120</v>
      </c>
    </row>
    <row r="3111" spans="1:13" x14ac:dyDescent="0.25">
      <c r="A3111">
        <v>822612</v>
      </c>
      <c r="B3111">
        <v>821885</v>
      </c>
      <c r="C3111" t="s">
        <v>139</v>
      </c>
      <c r="D3111" t="s">
        <v>143</v>
      </c>
      <c r="E3111">
        <v>2</v>
      </c>
      <c r="F3111" s="11">
        <v>106489810</v>
      </c>
      <c r="G3111" s="7" t="s">
        <v>165</v>
      </c>
      <c r="H3111" t="s">
        <v>153</v>
      </c>
      <c r="I3111" t="s">
        <v>153</v>
      </c>
      <c r="J3111" t="s">
        <v>11</v>
      </c>
      <c r="K3111" s="7" t="s">
        <v>148</v>
      </c>
      <c r="L3111">
        <v>1.9870000000000001</v>
      </c>
      <c r="M3111" s="12">
        <v>152</v>
      </c>
    </row>
    <row r="3112" spans="1:13" x14ac:dyDescent="0.25">
      <c r="A3112">
        <v>822613</v>
      </c>
      <c r="B3112">
        <v>821885</v>
      </c>
      <c r="C3112" t="s">
        <v>139</v>
      </c>
      <c r="D3112" t="s">
        <v>143</v>
      </c>
      <c r="E3112">
        <v>2</v>
      </c>
      <c r="F3112" s="11">
        <v>65036058</v>
      </c>
      <c r="G3112" s="7" t="s">
        <v>165</v>
      </c>
      <c r="H3112" t="s">
        <v>153</v>
      </c>
      <c r="I3112" t="s">
        <v>153</v>
      </c>
      <c r="J3112" t="s">
        <v>11</v>
      </c>
      <c r="K3112" s="7" t="s">
        <v>148</v>
      </c>
      <c r="L3112">
        <v>1.9870000000000001</v>
      </c>
      <c r="M3112" s="12">
        <v>390</v>
      </c>
    </row>
    <row r="3113" spans="1:13" x14ac:dyDescent="0.25">
      <c r="A3113">
        <v>822614</v>
      </c>
      <c r="B3113">
        <v>821885</v>
      </c>
      <c r="C3113" t="s">
        <v>139</v>
      </c>
      <c r="D3113" t="s">
        <v>143</v>
      </c>
      <c r="E3113">
        <v>2</v>
      </c>
      <c r="F3113" s="11">
        <v>63118347</v>
      </c>
      <c r="G3113" s="7" t="s">
        <v>165</v>
      </c>
      <c r="H3113" t="s">
        <v>153</v>
      </c>
      <c r="I3113" t="s">
        <v>294</v>
      </c>
      <c r="J3113" t="s">
        <v>11</v>
      </c>
      <c r="K3113" s="7" t="s">
        <v>148</v>
      </c>
      <c r="L3113" t="s">
        <v>294</v>
      </c>
      <c r="M3113" t="s">
        <v>294</v>
      </c>
    </row>
    <row r="3114" spans="1:13" x14ac:dyDescent="0.25">
      <c r="A3114">
        <v>822615</v>
      </c>
      <c r="B3114">
        <v>821885</v>
      </c>
      <c r="C3114" t="s">
        <v>139</v>
      </c>
      <c r="D3114" t="s">
        <v>143</v>
      </c>
      <c r="E3114">
        <v>2</v>
      </c>
      <c r="F3114" s="11">
        <v>65055787</v>
      </c>
      <c r="G3114" s="7" t="s">
        <v>165</v>
      </c>
      <c r="H3114" t="s">
        <v>153</v>
      </c>
      <c r="I3114" t="s">
        <v>153</v>
      </c>
      <c r="J3114" t="s">
        <v>11</v>
      </c>
      <c r="K3114" s="7" t="s">
        <v>148</v>
      </c>
      <c r="L3114">
        <v>1.9870000000000001</v>
      </c>
      <c r="M3114" s="12">
        <v>86</v>
      </c>
    </row>
    <row r="3115" spans="1:13" x14ac:dyDescent="0.25">
      <c r="A3115">
        <v>822617</v>
      </c>
      <c r="B3115">
        <v>821885</v>
      </c>
      <c r="C3115" t="s">
        <v>139</v>
      </c>
      <c r="D3115" t="s">
        <v>143</v>
      </c>
      <c r="E3115">
        <v>2</v>
      </c>
      <c r="F3115" s="11">
        <v>63118701</v>
      </c>
      <c r="G3115" s="7" t="s">
        <v>165</v>
      </c>
      <c r="H3115" t="s">
        <v>153</v>
      </c>
      <c r="I3115" t="s">
        <v>153</v>
      </c>
      <c r="J3115" t="s">
        <v>11</v>
      </c>
      <c r="K3115" s="7" t="s">
        <v>148</v>
      </c>
      <c r="L3115">
        <v>1.9870000000000001</v>
      </c>
      <c r="M3115" s="12">
        <v>201</v>
      </c>
    </row>
    <row r="3116" spans="1:13" x14ac:dyDescent="0.25">
      <c r="A3116">
        <v>822618</v>
      </c>
      <c r="B3116">
        <v>821885</v>
      </c>
      <c r="C3116" t="s">
        <v>139</v>
      </c>
      <c r="D3116" t="s">
        <v>143</v>
      </c>
      <c r="E3116">
        <v>2</v>
      </c>
      <c r="F3116" s="11">
        <v>63118086</v>
      </c>
      <c r="G3116" s="7" t="s">
        <v>165</v>
      </c>
      <c r="H3116" t="s">
        <v>153</v>
      </c>
      <c r="I3116" t="s">
        <v>153</v>
      </c>
      <c r="J3116" t="s">
        <v>11</v>
      </c>
      <c r="K3116" s="7" t="s">
        <v>148</v>
      </c>
      <c r="L3116">
        <v>1.9870000000000001</v>
      </c>
      <c r="M3116" s="12">
        <v>286</v>
      </c>
    </row>
    <row r="3117" spans="1:13" x14ac:dyDescent="0.25">
      <c r="A3117">
        <v>822619</v>
      </c>
      <c r="B3117">
        <v>821885</v>
      </c>
      <c r="C3117" t="s">
        <v>139</v>
      </c>
      <c r="D3117" t="s">
        <v>143</v>
      </c>
      <c r="E3117">
        <v>2</v>
      </c>
      <c r="F3117" s="11">
        <v>65035485</v>
      </c>
      <c r="G3117" s="7" t="s">
        <v>165</v>
      </c>
      <c r="H3117" t="s">
        <v>153</v>
      </c>
      <c r="I3117" t="s">
        <v>294</v>
      </c>
      <c r="J3117" t="s">
        <v>11</v>
      </c>
      <c r="K3117" s="7" t="s">
        <v>148</v>
      </c>
      <c r="L3117" t="s">
        <v>294</v>
      </c>
      <c r="M3117" t="s">
        <v>294</v>
      </c>
    </row>
    <row r="3118" spans="1:13" x14ac:dyDescent="0.25">
      <c r="A3118">
        <v>822620</v>
      </c>
      <c r="B3118">
        <v>821885</v>
      </c>
      <c r="C3118" t="s">
        <v>139</v>
      </c>
      <c r="D3118" t="s">
        <v>143</v>
      </c>
      <c r="E3118">
        <v>2</v>
      </c>
      <c r="F3118" s="11">
        <v>25931</v>
      </c>
      <c r="G3118" s="7" t="s">
        <v>165</v>
      </c>
      <c r="H3118" t="s">
        <v>153</v>
      </c>
      <c r="I3118" t="s">
        <v>153</v>
      </c>
      <c r="J3118" t="s">
        <v>11</v>
      </c>
      <c r="K3118" s="7" t="s">
        <v>148</v>
      </c>
      <c r="L3118">
        <v>1.9870000000000001</v>
      </c>
      <c r="M3118" s="12">
        <v>73</v>
      </c>
    </row>
    <row r="3119" spans="1:13" x14ac:dyDescent="0.25">
      <c r="A3119">
        <v>822621</v>
      </c>
      <c r="B3119">
        <v>821885</v>
      </c>
      <c r="C3119" t="s">
        <v>139</v>
      </c>
      <c r="D3119" t="s">
        <v>143</v>
      </c>
      <c r="E3119">
        <v>2</v>
      </c>
      <c r="F3119" s="11">
        <v>97202331</v>
      </c>
      <c r="G3119" s="7" t="s">
        <v>165</v>
      </c>
      <c r="H3119" t="s">
        <v>153</v>
      </c>
      <c r="I3119" t="s">
        <v>153</v>
      </c>
      <c r="J3119" t="s">
        <v>11</v>
      </c>
      <c r="K3119" s="7" t="s">
        <v>148</v>
      </c>
      <c r="L3119">
        <v>1.9870000000000001</v>
      </c>
      <c r="M3119" s="12">
        <v>200</v>
      </c>
    </row>
    <row r="3120" spans="1:13" x14ac:dyDescent="0.25">
      <c r="A3120">
        <v>822622</v>
      </c>
      <c r="B3120">
        <v>821885</v>
      </c>
      <c r="C3120" t="s">
        <v>139</v>
      </c>
      <c r="D3120" t="s">
        <v>143</v>
      </c>
      <c r="E3120">
        <v>2</v>
      </c>
      <c r="F3120" s="11">
        <v>106492764</v>
      </c>
      <c r="G3120" s="7" t="s">
        <v>165</v>
      </c>
      <c r="H3120" t="s">
        <v>153</v>
      </c>
      <c r="I3120" t="s">
        <v>153</v>
      </c>
      <c r="J3120" t="s">
        <v>11</v>
      </c>
      <c r="K3120" s="7" t="s">
        <v>148</v>
      </c>
      <c r="L3120">
        <v>1.9870000000000001</v>
      </c>
      <c r="M3120" s="12">
        <v>200</v>
      </c>
    </row>
    <row r="3121" spans="1:13" x14ac:dyDescent="0.25">
      <c r="A3121">
        <v>822623</v>
      </c>
      <c r="B3121">
        <v>821885</v>
      </c>
      <c r="C3121" t="s">
        <v>139</v>
      </c>
      <c r="D3121" t="s">
        <v>143</v>
      </c>
      <c r="E3121">
        <v>2</v>
      </c>
      <c r="F3121" s="11">
        <v>107124518</v>
      </c>
      <c r="G3121" s="7" t="s">
        <v>165</v>
      </c>
      <c r="H3121" t="s">
        <v>153</v>
      </c>
      <c r="I3121" t="s">
        <v>153</v>
      </c>
      <c r="J3121" t="s">
        <v>11</v>
      </c>
      <c r="K3121" s="7" t="s">
        <v>148</v>
      </c>
      <c r="L3121">
        <v>1.9870000000000001</v>
      </c>
      <c r="M3121" s="12">
        <v>143</v>
      </c>
    </row>
    <row r="3122" spans="1:13" x14ac:dyDescent="0.25">
      <c r="A3122">
        <v>822624</v>
      </c>
      <c r="B3122">
        <v>821885</v>
      </c>
      <c r="C3122" t="s">
        <v>139</v>
      </c>
      <c r="D3122" t="s">
        <v>143</v>
      </c>
      <c r="E3122">
        <v>2</v>
      </c>
      <c r="F3122" s="11">
        <v>436602</v>
      </c>
      <c r="G3122" s="7" t="s">
        <v>165</v>
      </c>
      <c r="H3122" t="s">
        <v>153</v>
      </c>
      <c r="I3122" t="s">
        <v>294</v>
      </c>
      <c r="J3122" t="s">
        <v>11</v>
      </c>
      <c r="K3122" s="7" t="s">
        <v>148</v>
      </c>
      <c r="L3122" t="s">
        <v>294</v>
      </c>
      <c r="M3122" t="s">
        <v>294</v>
      </c>
    </row>
    <row r="3123" spans="1:13" x14ac:dyDescent="0.25">
      <c r="A3123">
        <v>822625</v>
      </c>
      <c r="B3123">
        <v>821885</v>
      </c>
      <c r="C3123" t="s">
        <v>139</v>
      </c>
      <c r="D3123" t="s">
        <v>143</v>
      </c>
      <c r="E3123">
        <v>2</v>
      </c>
      <c r="F3123" s="11">
        <v>118566</v>
      </c>
      <c r="G3123" s="7" t="s">
        <v>165</v>
      </c>
      <c r="H3123" t="s">
        <v>153</v>
      </c>
      <c r="I3123" t="s">
        <v>153</v>
      </c>
      <c r="J3123" t="s">
        <v>11</v>
      </c>
      <c r="K3123" s="7" t="s">
        <v>148</v>
      </c>
      <c r="L3123">
        <v>1.9870000000000001</v>
      </c>
      <c r="M3123" s="12">
        <v>541</v>
      </c>
    </row>
    <row r="3124" spans="1:13" x14ac:dyDescent="0.25">
      <c r="A3124">
        <v>822626</v>
      </c>
      <c r="B3124">
        <v>821885</v>
      </c>
      <c r="C3124" t="s">
        <v>139</v>
      </c>
      <c r="D3124" t="s">
        <v>143</v>
      </c>
      <c r="E3124">
        <v>2</v>
      </c>
      <c r="F3124" s="11">
        <v>65781</v>
      </c>
      <c r="G3124" s="7" t="s">
        <v>165</v>
      </c>
      <c r="H3124" t="s">
        <v>153</v>
      </c>
      <c r="I3124" t="s">
        <v>153</v>
      </c>
      <c r="J3124" t="s">
        <v>11</v>
      </c>
      <c r="K3124" s="7" t="s">
        <v>148</v>
      </c>
      <c r="L3124">
        <v>1.9870000000000001</v>
      </c>
      <c r="M3124" s="12">
        <v>100</v>
      </c>
    </row>
    <row r="3125" spans="1:13" x14ac:dyDescent="0.25">
      <c r="A3125">
        <v>822627</v>
      </c>
      <c r="B3125">
        <v>821885</v>
      </c>
      <c r="C3125" t="s">
        <v>139</v>
      </c>
      <c r="D3125" t="s">
        <v>143</v>
      </c>
      <c r="E3125">
        <v>2</v>
      </c>
      <c r="F3125" s="11">
        <v>49149312</v>
      </c>
      <c r="G3125" s="7" t="s">
        <v>165</v>
      </c>
      <c r="H3125" t="s">
        <v>153</v>
      </c>
      <c r="I3125" t="s">
        <v>153</v>
      </c>
      <c r="J3125" t="s">
        <v>11</v>
      </c>
      <c r="K3125" s="7" t="s">
        <v>148</v>
      </c>
      <c r="L3125">
        <v>1.9870000000000001</v>
      </c>
      <c r="M3125" s="12">
        <v>60</v>
      </c>
    </row>
    <row r="3126" spans="1:13" x14ac:dyDescent="0.25">
      <c r="A3126">
        <v>822628</v>
      </c>
      <c r="B3126">
        <v>821885</v>
      </c>
      <c r="C3126" t="s">
        <v>139</v>
      </c>
      <c r="D3126" t="s">
        <v>143</v>
      </c>
      <c r="E3126">
        <v>2</v>
      </c>
      <c r="F3126" s="11">
        <v>106487574</v>
      </c>
      <c r="G3126" s="7" t="s">
        <v>165</v>
      </c>
      <c r="H3126" t="s">
        <v>153</v>
      </c>
      <c r="I3126" t="s">
        <v>153</v>
      </c>
      <c r="J3126" t="s">
        <v>11</v>
      </c>
      <c r="K3126" s="7" t="s">
        <v>148</v>
      </c>
      <c r="L3126">
        <v>1.9870000000000001</v>
      </c>
      <c r="M3126" s="12">
        <v>141</v>
      </c>
    </row>
    <row r="3127" spans="1:13" x14ac:dyDescent="0.25">
      <c r="A3127">
        <v>822629</v>
      </c>
      <c r="B3127">
        <v>821885</v>
      </c>
      <c r="C3127" t="s">
        <v>139</v>
      </c>
      <c r="D3127" t="s">
        <v>143</v>
      </c>
      <c r="E3127">
        <v>2</v>
      </c>
      <c r="F3127" s="11">
        <v>55906</v>
      </c>
      <c r="G3127" s="7" t="s">
        <v>165</v>
      </c>
      <c r="H3127" t="s">
        <v>153</v>
      </c>
      <c r="I3127" t="s">
        <v>153</v>
      </c>
      <c r="J3127" t="s">
        <v>11</v>
      </c>
      <c r="K3127" s="7" t="s">
        <v>148</v>
      </c>
      <c r="L3127">
        <v>1.9870000000000001</v>
      </c>
      <c r="M3127" s="12">
        <v>234</v>
      </c>
    </row>
    <row r="3128" spans="1:13" x14ac:dyDescent="0.25">
      <c r="A3128">
        <v>822633</v>
      </c>
      <c r="B3128">
        <v>821885</v>
      </c>
      <c r="C3128" t="s">
        <v>139</v>
      </c>
      <c r="D3128" t="s">
        <v>143</v>
      </c>
      <c r="E3128">
        <v>2</v>
      </c>
      <c r="F3128" s="11">
        <v>105124852</v>
      </c>
      <c r="G3128" s="7" t="s">
        <v>165</v>
      </c>
      <c r="H3128" t="s">
        <v>153</v>
      </c>
      <c r="I3128" t="s">
        <v>153</v>
      </c>
      <c r="J3128" t="s">
        <v>11</v>
      </c>
      <c r="K3128" s="7" t="s">
        <v>148</v>
      </c>
      <c r="L3128">
        <v>1.9870000000000001</v>
      </c>
      <c r="M3128" s="12">
        <v>10</v>
      </c>
    </row>
    <row r="3129" spans="1:13" x14ac:dyDescent="0.25">
      <c r="A3129">
        <v>822635</v>
      </c>
      <c r="B3129">
        <v>821885</v>
      </c>
      <c r="C3129" t="s">
        <v>139</v>
      </c>
      <c r="D3129" t="s">
        <v>143</v>
      </c>
      <c r="E3129">
        <v>2</v>
      </c>
      <c r="F3129" s="11">
        <v>718361202749205</v>
      </c>
      <c r="G3129" s="7" t="s">
        <v>165</v>
      </c>
      <c r="H3129" t="s">
        <v>153</v>
      </c>
      <c r="I3129" t="s">
        <v>153</v>
      </c>
      <c r="J3129" t="s">
        <v>11</v>
      </c>
      <c r="K3129" s="7" t="s">
        <v>148</v>
      </c>
      <c r="L3129">
        <v>1.9870000000000001</v>
      </c>
      <c r="M3129" s="12">
        <v>60</v>
      </c>
    </row>
    <row r="3130" spans="1:13" x14ac:dyDescent="0.25">
      <c r="A3130">
        <v>822636</v>
      </c>
      <c r="B3130">
        <v>821885</v>
      </c>
      <c r="C3130" t="s">
        <v>139</v>
      </c>
      <c r="D3130" t="s">
        <v>143</v>
      </c>
      <c r="E3130">
        <v>2</v>
      </c>
      <c r="F3130" s="11">
        <v>7133033015195</v>
      </c>
      <c r="G3130" s="7" t="s">
        <v>165</v>
      </c>
      <c r="H3130" t="s">
        <v>153</v>
      </c>
      <c r="I3130" t="s">
        <v>153</v>
      </c>
      <c r="J3130" t="s">
        <v>11</v>
      </c>
      <c r="K3130" s="7" t="s">
        <v>148</v>
      </c>
      <c r="L3130">
        <v>1.9870000000000001</v>
      </c>
      <c r="M3130" s="12">
        <v>100</v>
      </c>
    </row>
    <row r="3131" spans="1:13" x14ac:dyDescent="0.25">
      <c r="A3131">
        <v>822637</v>
      </c>
      <c r="B3131">
        <v>821885</v>
      </c>
      <c r="C3131" t="s">
        <v>139</v>
      </c>
      <c r="D3131" t="s">
        <v>143</v>
      </c>
      <c r="E3131">
        <v>2</v>
      </c>
      <c r="F3131" s="11">
        <v>100642</v>
      </c>
      <c r="G3131" s="7" t="s">
        <v>165</v>
      </c>
      <c r="H3131" t="s">
        <v>153</v>
      </c>
      <c r="I3131" t="s">
        <v>294</v>
      </c>
      <c r="J3131" t="s">
        <v>11</v>
      </c>
      <c r="K3131" s="7" t="s">
        <v>148</v>
      </c>
      <c r="L3131" t="s">
        <v>294</v>
      </c>
      <c r="M3131" t="s">
        <v>294</v>
      </c>
    </row>
    <row r="3132" spans="1:13" x14ac:dyDescent="0.25">
      <c r="A3132">
        <v>822638</v>
      </c>
      <c r="B3132">
        <v>821885</v>
      </c>
      <c r="C3132" t="s">
        <v>139</v>
      </c>
      <c r="D3132" t="s">
        <v>143</v>
      </c>
      <c r="E3132">
        <v>2</v>
      </c>
      <c r="F3132" s="11">
        <v>7789130289368</v>
      </c>
      <c r="G3132" s="7" t="s">
        <v>165</v>
      </c>
      <c r="H3132" t="s">
        <v>153</v>
      </c>
      <c r="I3132" t="s">
        <v>153</v>
      </c>
      <c r="J3132" t="s">
        <v>11</v>
      </c>
      <c r="K3132" s="7" t="s">
        <v>148</v>
      </c>
      <c r="L3132">
        <v>1.9870000000000001</v>
      </c>
      <c r="M3132" s="12">
        <v>71</v>
      </c>
    </row>
    <row r="3133" spans="1:13" x14ac:dyDescent="0.25">
      <c r="A3133">
        <v>822639</v>
      </c>
      <c r="B3133">
        <v>821885</v>
      </c>
      <c r="C3133" t="s">
        <v>139</v>
      </c>
      <c r="D3133" t="s">
        <v>143</v>
      </c>
      <c r="E3133">
        <v>2</v>
      </c>
      <c r="F3133" s="11">
        <v>7133033015187</v>
      </c>
      <c r="G3133" s="7" t="s">
        <v>165</v>
      </c>
      <c r="H3133" t="s">
        <v>153</v>
      </c>
      <c r="I3133" t="s">
        <v>153</v>
      </c>
      <c r="J3133" t="s">
        <v>11</v>
      </c>
      <c r="K3133" s="7" t="s">
        <v>148</v>
      </c>
      <c r="L3133">
        <v>1.9870000000000001</v>
      </c>
      <c r="M3133" s="12">
        <v>135</v>
      </c>
    </row>
    <row r="3134" spans="1:13" x14ac:dyDescent="0.25">
      <c r="A3134">
        <v>822640</v>
      </c>
      <c r="B3134">
        <v>821885</v>
      </c>
      <c r="C3134" t="s">
        <v>139</v>
      </c>
      <c r="D3134" t="s">
        <v>143</v>
      </c>
      <c r="E3134">
        <v>2</v>
      </c>
      <c r="F3134" s="11">
        <v>97323379</v>
      </c>
      <c r="G3134" s="7" t="s">
        <v>165</v>
      </c>
      <c r="H3134" t="s">
        <v>153</v>
      </c>
      <c r="I3134" t="s">
        <v>153</v>
      </c>
      <c r="J3134" t="s">
        <v>11</v>
      </c>
      <c r="K3134" s="7" t="s">
        <v>148</v>
      </c>
      <c r="L3134">
        <v>1.9870000000000001</v>
      </c>
      <c r="M3134" s="12">
        <v>222</v>
      </c>
    </row>
    <row r="3135" spans="1:13" x14ac:dyDescent="0.25">
      <c r="A3135">
        <v>822641</v>
      </c>
      <c r="B3135">
        <v>821885</v>
      </c>
      <c r="C3135" t="s">
        <v>139</v>
      </c>
      <c r="D3135" t="s">
        <v>143</v>
      </c>
      <c r="E3135">
        <v>2</v>
      </c>
      <c r="F3135" s="11">
        <v>108199134</v>
      </c>
      <c r="G3135" s="7" t="s">
        <v>165</v>
      </c>
      <c r="H3135" t="s">
        <v>153</v>
      </c>
      <c r="I3135" t="s">
        <v>153</v>
      </c>
      <c r="J3135" t="s">
        <v>11</v>
      </c>
      <c r="K3135" s="7" t="s">
        <v>148</v>
      </c>
      <c r="L3135">
        <v>1.9870000000000001</v>
      </c>
      <c r="M3135" s="12">
        <v>215</v>
      </c>
    </row>
    <row r="3136" spans="1:13" x14ac:dyDescent="0.25">
      <c r="A3136">
        <v>822642</v>
      </c>
      <c r="B3136">
        <v>821885</v>
      </c>
      <c r="C3136" t="s">
        <v>139</v>
      </c>
      <c r="D3136" t="s">
        <v>143</v>
      </c>
      <c r="E3136">
        <v>2</v>
      </c>
      <c r="F3136" s="11">
        <v>104297903</v>
      </c>
      <c r="G3136" s="7" t="s">
        <v>165</v>
      </c>
      <c r="H3136" t="s">
        <v>153</v>
      </c>
      <c r="I3136" t="s">
        <v>153</v>
      </c>
      <c r="J3136" t="s">
        <v>11</v>
      </c>
      <c r="K3136" s="7" t="s">
        <v>148</v>
      </c>
      <c r="L3136">
        <v>1.9870000000000001</v>
      </c>
      <c r="M3136" s="12">
        <v>125</v>
      </c>
    </row>
    <row r="3137" spans="1:13" x14ac:dyDescent="0.25">
      <c r="A3137">
        <v>822643</v>
      </c>
      <c r="B3137">
        <v>821885</v>
      </c>
      <c r="C3137" t="s">
        <v>139</v>
      </c>
      <c r="D3137" t="s">
        <v>143</v>
      </c>
      <c r="E3137">
        <v>2</v>
      </c>
      <c r="F3137" s="11">
        <v>7789130385784</v>
      </c>
      <c r="G3137" s="7" t="s">
        <v>165</v>
      </c>
      <c r="H3137" t="s">
        <v>153</v>
      </c>
      <c r="I3137" t="s">
        <v>153</v>
      </c>
      <c r="J3137" t="s">
        <v>11</v>
      </c>
      <c r="K3137" s="7" t="s">
        <v>148</v>
      </c>
      <c r="L3137">
        <v>1.9870000000000001</v>
      </c>
      <c r="M3137" s="12">
        <v>1</v>
      </c>
    </row>
    <row r="3138" spans="1:13" x14ac:dyDescent="0.25">
      <c r="A3138">
        <v>822644</v>
      </c>
      <c r="B3138">
        <v>821885</v>
      </c>
      <c r="C3138" t="s">
        <v>139</v>
      </c>
      <c r="D3138" t="s">
        <v>143</v>
      </c>
      <c r="E3138">
        <v>2</v>
      </c>
      <c r="F3138" s="11">
        <v>7789130253895</v>
      </c>
      <c r="G3138" s="7" t="s">
        <v>165</v>
      </c>
      <c r="H3138" t="s">
        <v>153</v>
      </c>
      <c r="I3138" t="s">
        <v>153</v>
      </c>
      <c r="J3138" t="s">
        <v>11</v>
      </c>
      <c r="K3138" s="7" t="s">
        <v>148</v>
      </c>
      <c r="L3138">
        <v>1.9870000000000001</v>
      </c>
      <c r="M3138" s="12">
        <v>9</v>
      </c>
    </row>
    <row r="3139" spans="1:13" x14ac:dyDescent="0.25">
      <c r="A3139">
        <v>822645</v>
      </c>
      <c r="B3139">
        <v>821885</v>
      </c>
      <c r="C3139" t="s">
        <v>139</v>
      </c>
      <c r="D3139" t="s">
        <v>143</v>
      </c>
      <c r="E3139">
        <v>2</v>
      </c>
      <c r="F3139" s="11">
        <v>107127445</v>
      </c>
      <c r="G3139" s="7" t="s">
        <v>165</v>
      </c>
      <c r="H3139" t="s">
        <v>153</v>
      </c>
      <c r="I3139" t="s">
        <v>153</v>
      </c>
      <c r="J3139" t="s">
        <v>11</v>
      </c>
      <c r="K3139" s="7" t="s">
        <v>148</v>
      </c>
      <c r="L3139">
        <v>1.9870000000000001</v>
      </c>
      <c r="M3139" s="12">
        <v>110</v>
      </c>
    </row>
    <row r="3140" spans="1:13" x14ac:dyDescent="0.25">
      <c r="A3140">
        <v>822646</v>
      </c>
      <c r="B3140">
        <v>821885</v>
      </c>
      <c r="C3140" t="s">
        <v>139</v>
      </c>
      <c r="D3140" t="s">
        <v>143</v>
      </c>
      <c r="E3140">
        <v>2</v>
      </c>
      <c r="F3140" s="11">
        <v>62044366</v>
      </c>
      <c r="G3140" s="7" t="s">
        <v>165</v>
      </c>
      <c r="H3140" t="s">
        <v>153</v>
      </c>
      <c r="I3140" t="s">
        <v>153</v>
      </c>
      <c r="J3140" t="s">
        <v>11</v>
      </c>
      <c r="K3140" s="7" t="s">
        <v>148</v>
      </c>
      <c r="L3140">
        <v>1.9870000000000001</v>
      </c>
      <c r="M3140" s="12">
        <v>184</v>
      </c>
    </row>
    <row r="3141" spans="1:13" x14ac:dyDescent="0.25">
      <c r="A3141">
        <v>822647</v>
      </c>
      <c r="B3141">
        <v>821885</v>
      </c>
      <c r="C3141" t="s">
        <v>139</v>
      </c>
      <c r="D3141" t="s">
        <v>143</v>
      </c>
      <c r="E3141">
        <v>2</v>
      </c>
      <c r="F3141" s="11">
        <v>57455875</v>
      </c>
      <c r="G3141" s="7" t="s">
        <v>165</v>
      </c>
      <c r="H3141" t="s">
        <v>153</v>
      </c>
      <c r="I3141" t="s">
        <v>294</v>
      </c>
      <c r="J3141" t="s">
        <v>11</v>
      </c>
      <c r="K3141" s="7" t="s">
        <v>148</v>
      </c>
      <c r="L3141" t="s">
        <v>294</v>
      </c>
      <c r="M3141" t="s">
        <v>294</v>
      </c>
    </row>
    <row r="3142" spans="1:13" x14ac:dyDescent="0.25">
      <c r="A3142">
        <v>822650</v>
      </c>
      <c r="B3142">
        <v>821885</v>
      </c>
      <c r="C3142" t="s">
        <v>139</v>
      </c>
      <c r="D3142" t="s">
        <v>143</v>
      </c>
      <c r="E3142">
        <v>2</v>
      </c>
      <c r="F3142" s="11">
        <v>60162418</v>
      </c>
      <c r="G3142" s="7" t="s">
        <v>165</v>
      </c>
      <c r="H3142" t="s">
        <v>153</v>
      </c>
      <c r="I3142" t="s">
        <v>153</v>
      </c>
      <c r="J3142" t="s">
        <v>11</v>
      </c>
      <c r="K3142" s="7" t="s">
        <v>148</v>
      </c>
      <c r="L3142">
        <v>1.9870000000000001</v>
      </c>
      <c r="M3142" s="12">
        <v>249</v>
      </c>
    </row>
    <row r="3143" spans="1:13" x14ac:dyDescent="0.25">
      <c r="A3143">
        <v>822653</v>
      </c>
      <c r="B3143">
        <v>821885</v>
      </c>
      <c r="C3143" t="s">
        <v>139</v>
      </c>
      <c r="D3143" t="s">
        <v>143</v>
      </c>
      <c r="E3143">
        <v>2</v>
      </c>
      <c r="F3143" s="11">
        <v>108221895</v>
      </c>
      <c r="G3143" s="7" t="s">
        <v>165</v>
      </c>
      <c r="H3143" t="s">
        <v>153</v>
      </c>
      <c r="I3143" t="s">
        <v>294</v>
      </c>
      <c r="J3143" t="s">
        <v>11</v>
      </c>
      <c r="K3143" s="7" t="s">
        <v>148</v>
      </c>
      <c r="L3143" t="s">
        <v>294</v>
      </c>
      <c r="M3143" t="s">
        <v>294</v>
      </c>
    </row>
    <row r="3144" spans="1:13" x14ac:dyDescent="0.25">
      <c r="A3144">
        <v>822654</v>
      </c>
      <c r="B3144">
        <v>821885</v>
      </c>
      <c r="C3144" t="s">
        <v>139</v>
      </c>
      <c r="D3144" t="s">
        <v>143</v>
      </c>
      <c r="E3144">
        <v>2</v>
      </c>
      <c r="F3144" s="11">
        <v>92005</v>
      </c>
      <c r="G3144" s="7" t="s">
        <v>165</v>
      </c>
      <c r="H3144" t="s">
        <v>153</v>
      </c>
      <c r="I3144" t="s">
        <v>153</v>
      </c>
      <c r="J3144" t="s">
        <v>11</v>
      </c>
      <c r="K3144" s="7" t="s">
        <v>148</v>
      </c>
      <c r="L3144">
        <v>1.9870000000000001</v>
      </c>
      <c r="M3144" s="12">
        <v>114</v>
      </c>
    </row>
    <row r="3145" spans="1:13" x14ac:dyDescent="0.25">
      <c r="A3145">
        <v>822657</v>
      </c>
      <c r="B3145">
        <v>821885</v>
      </c>
      <c r="C3145" t="s">
        <v>139</v>
      </c>
      <c r="D3145" t="s">
        <v>143</v>
      </c>
      <c r="E3145">
        <v>2</v>
      </c>
      <c r="F3145" s="11">
        <v>63117664</v>
      </c>
      <c r="G3145" s="7" t="s">
        <v>165</v>
      </c>
      <c r="H3145" t="s">
        <v>153</v>
      </c>
      <c r="I3145" t="s">
        <v>294</v>
      </c>
      <c r="J3145" t="s">
        <v>11</v>
      </c>
      <c r="K3145" s="7" t="s">
        <v>148</v>
      </c>
      <c r="L3145" t="s">
        <v>294</v>
      </c>
      <c r="M3145" t="s">
        <v>294</v>
      </c>
    </row>
    <row r="3146" spans="1:13" x14ac:dyDescent="0.25">
      <c r="A3146">
        <v>822658</v>
      </c>
      <c r="B3146">
        <v>821885</v>
      </c>
      <c r="C3146" t="s">
        <v>139</v>
      </c>
      <c r="D3146" t="s">
        <v>143</v>
      </c>
      <c r="E3146">
        <v>2</v>
      </c>
      <c r="F3146" s="11">
        <v>107127956</v>
      </c>
      <c r="G3146" s="7" t="s">
        <v>165</v>
      </c>
      <c r="H3146" t="s">
        <v>153</v>
      </c>
      <c r="I3146" t="s">
        <v>294</v>
      </c>
      <c r="J3146" t="s">
        <v>11</v>
      </c>
      <c r="K3146" s="7" t="s">
        <v>148</v>
      </c>
      <c r="L3146" t="s">
        <v>294</v>
      </c>
      <c r="M3146" t="s">
        <v>294</v>
      </c>
    </row>
    <row r="3147" spans="1:13" x14ac:dyDescent="0.25">
      <c r="A3147">
        <v>822659</v>
      </c>
      <c r="B3147">
        <v>821885</v>
      </c>
      <c r="C3147" t="s">
        <v>139</v>
      </c>
      <c r="D3147" t="s">
        <v>143</v>
      </c>
      <c r="E3147">
        <v>2</v>
      </c>
      <c r="F3147" s="11">
        <v>108204436</v>
      </c>
      <c r="G3147" s="7" t="s">
        <v>165</v>
      </c>
      <c r="H3147" t="s">
        <v>153</v>
      </c>
      <c r="I3147" t="s">
        <v>153</v>
      </c>
      <c r="J3147" t="s">
        <v>11</v>
      </c>
      <c r="K3147" s="7" t="s">
        <v>148</v>
      </c>
      <c r="L3147">
        <v>1.9870000000000001</v>
      </c>
      <c r="M3147" s="12">
        <v>92</v>
      </c>
    </row>
    <row r="3148" spans="1:13" x14ac:dyDescent="0.25">
      <c r="A3148">
        <v>822660</v>
      </c>
      <c r="B3148">
        <v>821885</v>
      </c>
      <c r="C3148" t="s">
        <v>139</v>
      </c>
      <c r="D3148" t="s">
        <v>143</v>
      </c>
      <c r="E3148">
        <v>2</v>
      </c>
      <c r="F3148" s="11">
        <v>63117855</v>
      </c>
      <c r="G3148" s="7" t="s">
        <v>165</v>
      </c>
      <c r="H3148" t="s">
        <v>153</v>
      </c>
      <c r="I3148" t="s">
        <v>153</v>
      </c>
      <c r="J3148" t="s">
        <v>11</v>
      </c>
      <c r="K3148" s="7" t="s">
        <v>148</v>
      </c>
      <c r="L3148">
        <v>1.9870000000000001</v>
      </c>
      <c r="M3148" s="12">
        <v>114</v>
      </c>
    </row>
    <row r="3149" spans="1:13" x14ac:dyDescent="0.25">
      <c r="A3149">
        <v>822661</v>
      </c>
      <c r="B3149">
        <v>821885</v>
      </c>
      <c r="C3149" t="s">
        <v>139</v>
      </c>
      <c r="D3149" t="s">
        <v>143</v>
      </c>
      <c r="E3149">
        <v>2</v>
      </c>
      <c r="F3149" s="11">
        <v>26244</v>
      </c>
      <c r="G3149" s="7" t="s">
        <v>165</v>
      </c>
      <c r="H3149" t="s">
        <v>153</v>
      </c>
      <c r="I3149" t="s">
        <v>294</v>
      </c>
      <c r="J3149" t="s">
        <v>11</v>
      </c>
      <c r="K3149" s="7" t="s">
        <v>148</v>
      </c>
      <c r="L3149" t="s">
        <v>294</v>
      </c>
      <c r="M3149" t="s">
        <v>294</v>
      </c>
    </row>
    <row r="3150" spans="1:13" x14ac:dyDescent="0.25">
      <c r="A3150">
        <v>822662</v>
      </c>
      <c r="B3150">
        <v>821885</v>
      </c>
      <c r="C3150" t="s">
        <v>139</v>
      </c>
      <c r="D3150" t="s">
        <v>143</v>
      </c>
      <c r="E3150">
        <v>2</v>
      </c>
      <c r="F3150" s="11">
        <v>108221838</v>
      </c>
      <c r="G3150" s="7" t="s">
        <v>165</v>
      </c>
      <c r="H3150" t="s">
        <v>153</v>
      </c>
      <c r="I3150" t="s">
        <v>294</v>
      </c>
      <c r="J3150" t="s">
        <v>11</v>
      </c>
      <c r="K3150" s="7" t="s">
        <v>148</v>
      </c>
      <c r="L3150" t="s">
        <v>294</v>
      </c>
      <c r="M3150" t="s">
        <v>294</v>
      </c>
    </row>
    <row r="3151" spans="1:13" x14ac:dyDescent="0.25">
      <c r="A3151">
        <v>822663</v>
      </c>
      <c r="B3151">
        <v>821885</v>
      </c>
      <c r="C3151" t="s">
        <v>139</v>
      </c>
      <c r="D3151" t="s">
        <v>143</v>
      </c>
      <c r="E3151">
        <v>2</v>
      </c>
      <c r="F3151" s="11">
        <v>63118755</v>
      </c>
      <c r="G3151" s="7" t="s">
        <v>165</v>
      </c>
      <c r="H3151" t="s">
        <v>153</v>
      </c>
      <c r="I3151" t="s">
        <v>153</v>
      </c>
      <c r="J3151" t="s">
        <v>11</v>
      </c>
      <c r="K3151" s="7" t="s">
        <v>148</v>
      </c>
      <c r="L3151">
        <v>1.9870000000000001</v>
      </c>
      <c r="M3151" s="12">
        <v>0</v>
      </c>
    </row>
    <row r="3152" spans="1:13" x14ac:dyDescent="0.25">
      <c r="A3152">
        <v>822664</v>
      </c>
      <c r="B3152">
        <v>821885</v>
      </c>
      <c r="C3152" t="s">
        <v>139</v>
      </c>
      <c r="D3152" t="s">
        <v>143</v>
      </c>
      <c r="E3152">
        <v>2</v>
      </c>
      <c r="F3152" s="11">
        <v>114717</v>
      </c>
      <c r="G3152" s="7" t="s">
        <v>165</v>
      </c>
      <c r="H3152" t="s">
        <v>153</v>
      </c>
      <c r="I3152" t="s">
        <v>294</v>
      </c>
      <c r="J3152" t="s">
        <v>11</v>
      </c>
      <c r="K3152" s="7" t="s">
        <v>148</v>
      </c>
      <c r="L3152" t="s">
        <v>294</v>
      </c>
      <c r="M3152" t="s">
        <v>294</v>
      </c>
    </row>
    <row r="3153" spans="1:13" x14ac:dyDescent="0.25">
      <c r="A3153">
        <v>822665</v>
      </c>
      <c r="B3153">
        <v>821885</v>
      </c>
      <c r="C3153" t="s">
        <v>139</v>
      </c>
      <c r="D3153" t="s">
        <v>143</v>
      </c>
      <c r="E3153">
        <v>2</v>
      </c>
      <c r="F3153" s="11">
        <v>36320</v>
      </c>
      <c r="G3153" s="7" t="s">
        <v>165</v>
      </c>
      <c r="H3153" t="s">
        <v>153</v>
      </c>
      <c r="I3153" t="s">
        <v>153</v>
      </c>
      <c r="J3153" t="s">
        <v>11</v>
      </c>
      <c r="K3153" s="7" t="s">
        <v>148</v>
      </c>
      <c r="L3153">
        <v>1.9870000000000001</v>
      </c>
      <c r="M3153" s="12">
        <v>198</v>
      </c>
    </row>
    <row r="3154" spans="1:13" x14ac:dyDescent="0.25">
      <c r="A3154">
        <v>822666</v>
      </c>
      <c r="B3154">
        <v>821885</v>
      </c>
      <c r="C3154" t="s">
        <v>139</v>
      </c>
      <c r="D3154" t="s">
        <v>143</v>
      </c>
      <c r="E3154">
        <v>2</v>
      </c>
      <c r="F3154" s="11">
        <v>1202686355</v>
      </c>
      <c r="G3154" s="7" t="s">
        <v>165</v>
      </c>
      <c r="H3154" t="s">
        <v>153</v>
      </c>
      <c r="I3154" t="s">
        <v>153</v>
      </c>
      <c r="J3154" t="s">
        <v>11</v>
      </c>
      <c r="K3154" s="7" t="s">
        <v>148</v>
      </c>
      <c r="L3154">
        <v>1.9870000000000001</v>
      </c>
      <c r="M3154" s="12">
        <v>0</v>
      </c>
    </row>
    <row r="3155" spans="1:13" x14ac:dyDescent="0.25">
      <c r="A3155">
        <v>822667</v>
      </c>
      <c r="B3155">
        <v>821885</v>
      </c>
      <c r="C3155" t="s">
        <v>139</v>
      </c>
      <c r="D3155" t="s">
        <v>143</v>
      </c>
      <c r="E3155">
        <v>2</v>
      </c>
      <c r="F3155" s="11">
        <v>63117974</v>
      </c>
      <c r="G3155" s="7" t="s">
        <v>165</v>
      </c>
      <c r="H3155" t="s">
        <v>153</v>
      </c>
      <c r="I3155" t="s">
        <v>153</v>
      </c>
      <c r="J3155" t="s">
        <v>11</v>
      </c>
      <c r="K3155" s="7" t="s">
        <v>148</v>
      </c>
      <c r="L3155">
        <v>1.9870000000000001</v>
      </c>
      <c r="M3155" s="12">
        <v>2</v>
      </c>
    </row>
    <row r="3156" spans="1:13" x14ac:dyDescent="0.25">
      <c r="A3156">
        <v>822668</v>
      </c>
      <c r="B3156">
        <v>821885</v>
      </c>
      <c r="C3156" t="s">
        <v>139</v>
      </c>
      <c r="D3156" t="s">
        <v>143</v>
      </c>
      <c r="E3156">
        <v>2</v>
      </c>
      <c r="F3156" s="11">
        <v>104303665</v>
      </c>
      <c r="G3156" s="7" t="s">
        <v>165</v>
      </c>
      <c r="H3156" t="s">
        <v>153</v>
      </c>
      <c r="I3156" t="s">
        <v>294</v>
      </c>
      <c r="J3156" t="s">
        <v>11</v>
      </c>
      <c r="K3156" s="7" t="s">
        <v>148</v>
      </c>
      <c r="L3156" t="s">
        <v>294</v>
      </c>
      <c r="M3156" t="s">
        <v>294</v>
      </c>
    </row>
    <row r="3157" spans="1:13" x14ac:dyDescent="0.25">
      <c r="A3157">
        <v>822669</v>
      </c>
      <c r="B3157">
        <v>821885</v>
      </c>
      <c r="C3157" t="s">
        <v>139</v>
      </c>
      <c r="D3157" t="s">
        <v>143</v>
      </c>
      <c r="E3157">
        <v>2</v>
      </c>
      <c r="F3157" s="11">
        <v>239474</v>
      </c>
      <c r="G3157" s="7" t="s">
        <v>165</v>
      </c>
      <c r="H3157" t="s">
        <v>153</v>
      </c>
      <c r="I3157" t="s">
        <v>153</v>
      </c>
      <c r="J3157" t="s">
        <v>11</v>
      </c>
      <c r="K3157" s="7" t="s">
        <v>148</v>
      </c>
      <c r="L3157">
        <v>1.9870000000000001</v>
      </c>
      <c r="M3157" s="12">
        <v>389</v>
      </c>
    </row>
    <row r="3158" spans="1:13" x14ac:dyDescent="0.25">
      <c r="A3158">
        <v>822670</v>
      </c>
      <c r="B3158">
        <v>821885</v>
      </c>
      <c r="C3158" t="s">
        <v>139</v>
      </c>
      <c r="D3158" t="s">
        <v>143</v>
      </c>
      <c r="E3158">
        <v>2</v>
      </c>
      <c r="F3158" s="11">
        <v>107127427</v>
      </c>
      <c r="G3158" s="7" t="s">
        <v>165</v>
      </c>
      <c r="H3158" t="s">
        <v>153</v>
      </c>
      <c r="I3158" t="s">
        <v>153</v>
      </c>
      <c r="J3158" t="s">
        <v>11</v>
      </c>
      <c r="K3158" s="7" t="s">
        <v>148</v>
      </c>
      <c r="L3158">
        <v>1.9870000000000001</v>
      </c>
      <c r="M3158" s="12">
        <v>105</v>
      </c>
    </row>
    <row r="3159" spans="1:13" x14ac:dyDescent="0.25">
      <c r="A3159">
        <v>822671</v>
      </c>
      <c r="B3159">
        <v>821885</v>
      </c>
      <c r="C3159" t="s">
        <v>139</v>
      </c>
      <c r="D3159" t="s">
        <v>143</v>
      </c>
      <c r="E3159">
        <v>2</v>
      </c>
      <c r="F3159" s="11">
        <v>438146</v>
      </c>
      <c r="G3159" s="7" t="s">
        <v>165</v>
      </c>
      <c r="H3159" t="s">
        <v>153</v>
      </c>
      <c r="I3159" t="s">
        <v>153</v>
      </c>
      <c r="J3159" t="s">
        <v>11</v>
      </c>
      <c r="K3159" s="7" t="s">
        <v>148</v>
      </c>
      <c r="L3159">
        <v>1.9870000000000001</v>
      </c>
      <c r="M3159" s="12">
        <v>96</v>
      </c>
    </row>
    <row r="3160" spans="1:13" x14ac:dyDescent="0.25">
      <c r="A3160">
        <v>822672</v>
      </c>
      <c r="B3160">
        <v>821885</v>
      </c>
      <c r="C3160" t="s">
        <v>139</v>
      </c>
      <c r="D3160" t="s">
        <v>143</v>
      </c>
      <c r="E3160">
        <v>2</v>
      </c>
      <c r="F3160" s="11">
        <v>11067091163459</v>
      </c>
      <c r="G3160" s="7" t="s">
        <v>165</v>
      </c>
      <c r="H3160" t="s">
        <v>153</v>
      </c>
      <c r="I3160" t="s">
        <v>294</v>
      </c>
      <c r="J3160" t="s">
        <v>11</v>
      </c>
      <c r="K3160" s="7" t="s">
        <v>148</v>
      </c>
      <c r="L3160" t="s">
        <v>294</v>
      </c>
      <c r="M3160" t="s">
        <v>294</v>
      </c>
    </row>
    <row r="3161" spans="1:13" x14ac:dyDescent="0.25">
      <c r="A3161">
        <v>822673</v>
      </c>
      <c r="B3161">
        <v>821885</v>
      </c>
      <c r="C3161" t="s">
        <v>139</v>
      </c>
      <c r="D3161" t="s">
        <v>143</v>
      </c>
      <c r="E3161">
        <v>2</v>
      </c>
      <c r="F3161" s="11">
        <v>119142925</v>
      </c>
      <c r="G3161" s="7" t="s">
        <v>165</v>
      </c>
      <c r="H3161" t="s">
        <v>153</v>
      </c>
      <c r="I3161" t="s">
        <v>294</v>
      </c>
      <c r="J3161" t="s">
        <v>11</v>
      </c>
      <c r="K3161" s="7" t="s">
        <v>148</v>
      </c>
      <c r="L3161" t="s">
        <v>294</v>
      </c>
      <c r="M3161" t="s">
        <v>294</v>
      </c>
    </row>
    <row r="3162" spans="1:13" x14ac:dyDescent="0.25">
      <c r="A3162">
        <v>822674</v>
      </c>
      <c r="B3162">
        <v>821885</v>
      </c>
      <c r="C3162" t="s">
        <v>139</v>
      </c>
      <c r="D3162" t="s">
        <v>143</v>
      </c>
      <c r="E3162">
        <v>2</v>
      </c>
      <c r="F3162" s="11">
        <v>107127918</v>
      </c>
      <c r="G3162" s="7" t="s">
        <v>165</v>
      </c>
      <c r="H3162" t="s">
        <v>153</v>
      </c>
      <c r="I3162" t="s">
        <v>294</v>
      </c>
      <c r="J3162" t="s">
        <v>11</v>
      </c>
      <c r="K3162" s="7" t="s">
        <v>148</v>
      </c>
      <c r="L3162" t="s">
        <v>294</v>
      </c>
      <c r="M3162" t="s">
        <v>294</v>
      </c>
    </row>
    <row r="3163" spans="1:13" x14ac:dyDescent="0.25">
      <c r="A3163">
        <v>822675</v>
      </c>
      <c r="B3163">
        <v>821885</v>
      </c>
      <c r="C3163" t="s">
        <v>139</v>
      </c>
      <c r="D3163" t="s">
        <v>143</v>
      </c>
      <c r="E3163">
        <v>2</v>
      </c>
      <c r="F3163" s="11">
        <v>119440</v>
      </c>
      <c r="G3163" s="7" t="s">
        <v>165</v>
      </c>
      <c r="H3163" t="s">
        <v>153</v>
      </c>
      <c r="I3163" t="s">
        <v>294</v>
      </c>
      <c r="J3163" t="s">
        <v>11</v>
      </c>
      <c r="K3163" s="7" t="s">
        <v>148</v>
      </c>
      <c r="L3163" t="s">
        <v>294</v>
      </c>
      <c r="M3163" t="s">
        <v>294</v>
      </c>
    </row>
    <row r="3164" spans="1:13" x14ac:dyDescent="0.25">
      <c r="A3164">
        <v>822676</v>
      </c>
      <c r="B3164">
        <v>821885</v>
      </c>
      <c r="C3164" t="s">
        <v>139</v>
      </c>
      <c r="D3164" t="s">
        <v>143</v>
      </c>
      <c r="E3164">
        <v>2</v>
      </c>
      <c r="F3164" s="11">
        <v>97203612</v>
      </c>
      <c r="G3164" s="7" t="s">
        <v>165</v>
      </c>
      <c r="H3164" t="s">
        <v>153</v>
      </c>
      <c r="I3164" t="s">
        <v>153</v>
      </c>
      <c r="J3164" t="s">
        <v>11</v>
      </c>
      <c r="K3164" s="7" t="s">
        <v>148</v>
      </c>
      <c r="L3164">
        <v>1.9870000000000001</v>
      </c>
      <c r="M3164" s="12">
        <v>0</v>
      </c>
    </row>
    <row r="3165" spans="1:13" x14ac:dyDescent="0.25">
      <c r="A3165">
        <v>822677</v>
      </c>
      <c r="B3165">
        <v>821885</v>
      </c>
      <c r="C3165" t="s">
        <v>139</v>
      </c>
      <c r="D3165" t="s">
        <v>143</v>
      </c>
      <c r="E3165">
        <v>2</v>
      </c>
      <c r="F3165" s="11">
        <v>120277</v>
      </c>
      <c r="G3165" s="7" t="s">
        <v>165</v>
      </c>
      <c r="H3165" t="s">
        <v>153</v>
      </c>
      <c r="I3165" t="s">
        <v>294</v>
      </c>
      <c r="J3165" t="s">
        <v>11</v>
      </c>
      <c r="K3165" s="7" t="s">
        <v>148</v>
      </c>
      <c r="L3165" t="s">
        <v>294</v>
      </c>
      <c r="M3165" t="s">
        <v>294</v>
      </c>
    </row>
    <row r="3166" spans="1:13" x14ac:dyDescent="0.25">
      <c r="A3166">
        <v>822678</v>
      </c>
      <c r="B3166">
        <v>821885</v>
      </c>
      <c r="C3166" t="s">
        <v>139</v>
      </c>
      <c r="D3166" t="s">
        <v>143</v>
      </c>
      <c r="E3166">
        <v>2</v>
      </c>
      <c r="F3166" s="11">
        <v>29475</v>
      </c>
      <c r="G3166" s="7" t="s">
        <v>165</v>
      </c>
      <c r="H3166" t="s">
        <v>153</v>
      </c>
      <c r="I3166" t="s">
        <v>294</v>
      </c>
      <c r="J3166" t="s">
        <v>11</v>
      </c>
      <c r="K3166" s="7" t="s">
        <v>148</v>
      </c>
      <c r="L3166" t="s">
        <v>294</v>
      </c>
      <c r="M3166" t="s">
        <v>294</v>
      </c>
    </row>
    <row r="3167" spans="1:13" x14ac:dyDescent="0.25">
      <c r="A3167">
        <v>822679</v>
      </c>
      <c r="B3167">
        <v>821885</v>
      </c>
      <c r="C3167" t="s">
        <v>139</v>
      </c>
      <c r="D3167" t="s">
        <v>143</v>
      </c>
      <c r="E3167">
        <v>2</v>
      </c>
      <c r="F3167" s="11">
        <v>104304899</v>
      </c>
      <c r="G3167" s="7" t="s">
        <v>165</v>
      </c>
      <c r="H3167" t="s">
        <v>153</v>
      </c>
      <c r="I3167" t="s">
        <v>294</v>
      </c>
      <c r="J3167" t="s">
        <v>11</v>
      </c>
      <c r="K3167" s="7" t="s">
        <v>148</v>
      </c>
      <c r="L3167" t="s">
        <v>294</v>
      </c>
      <c r="M3167" t="s">
        <v>294</v>
      </c>
    </row>
    <row r="3168" spans="1:13" x14ac:dyDescent="0.25">
      <c r="A3168">
        <v>822680</v>
      </c>
      <c r="B3168">
        <v>821885</v>
      </c>
      <c r="C3168" t="s">
        <v>139</v>
      </c>
      <c r="D3168" t="s">
        <v>143</v>
      </c>
      <c r="E3168">
        <v>2</v>
      </c>
      <c r="F3168" s="11">
        <v>270056</v>
      </c>
      <c r="G3168" s="7" t="s">
        <v>165</v>
      </c>
      <c r="H3168" t="s">
        <v>153</v>
      </c>
      <c r="I3168" t="s">
        <v>294</v>
      </c>
      <c r="J3168" t="s">
        <v>11</v>
      </c>
      <c r="K3168" s="7" t="s">
        <v>148</v>
      </c>
      <c r="L3168" t="s">
        <v>294</v>
      </c>
      <c r="M3168" t="s">
        <v>294</v>
      </c>
    </row>
    <row r="3169" spans="1:13" x14ac:dyDescent="0.25">
      <c r="A3169">
        <v>822681</v>
      </c>
      <c r="B3169">
        <v>821885</v>
      </c>
      <c r="C3169" t="s">
        <v>139</v>
      </c>
      <c r="D3169" t="s">
        <v>143</v>
      </c>
      <c r="E3169">
        <v>2</v>
      </c>
      <c r="F3169" s="11">
        <v>114563</v>
      </c>
      <c r="G3169" s="7" t="s">
        <v>165</v>
      </c>
      <c r="H3169" t="s">
        <v>153</v>
      </c>
      <c r="I3169" t="s">
        <v>153</v>
      </c>
      <c r="J3169" t="s">
        <v>11</v>
      </c>
      <c r="K3169" s="7" t="s">
        <v>148</v>
      </c>
      <c r="L3169">
        <v>1.9870000000000001</v>
      </c>
      <c r="M3169" s="12">
        <v>77</v>
      </c>
    </row>
    <row r="3170" spans="1:13" x14ac:dyDescent="0.25">
      <c r="A3170">
        <v>822682</v>
      </c>
      <c r="B3170">
        <v>821885</v>
      </c>
      <c r="C3170" t="s">
        <v>139</v>
      </c>
      <c r="D3170" t="s">
        <v>143</v>
      </c>
      <c r="E3170">
        <v>2</v>
      </c>
      <c r="F3170" s="11">
        <v>6595959504</v>
      </c>
      <c r="G3170" s="7" t="s">
        <v>165</v>
      </c>
      <c r="H3170" t="s">
        <v>153</v>
      </c>
      <c r="I3170" t="s">
        <v>294</v>
      </c>
      <c r="J3170" t="s">
        <v>11</v>
      </c>
      <c r="K3170" s="7" t="s">
        <v>148</v>
      </c>
      <c r="L3170" t="s">
        <v>294</v>
      </c>
      <c r="M3170" t="s">
        <v>294</v>
      </c>
    </row>
    <row r="3171" spans="1:13" x14ac:dyDescent="0.25">
      <c r="A3171">
        <v>822683</v>
      </c>
      <c r="B3171">
        <v>821885</v>
      </c>
      <c r="C3171" t="s">
        <v>139</v>
      </c>
      <c r="D3171" t="s">
        <v>143</v>
      </c>
      <c r="E3171">
        <v>2</v>
      </c>
      <c r="F3171" s="11">
        <v>119137461</v>
      </c>
      <c r="G3171" s="7" t="s">
        <v>165</v>
      </c>
      <c r="H3171" t="s">
        <v>153</v>
      </c>
      <c r="I3171" t="s">
        <v>294</v>
      </c>
      <c r="J3171" t="s">
        <v>11</v>
      </c>
      <c r="K3171" s="7" t="s">
        <v>148</v>
      </c>
      <c r="L3171" t="s">
        <v>294</v>
      </c>
      <c r="M3171" t="s">
        <v>294</v>
      </c>
    </row>
    <row r="3172" spans="1:13" x14ac:dyDescent="0.25">
      <c r="A3172">
        <v>822684</v>
      </c>
      <c r="B3172">
        <v>821885</v>
      </c>
      <c r="C3172" t="s">
        <v>139</v>
      </c>
      <c r="D3172" t="s">
        <v>143</v>
      </c>
      <c r="E3172">
        <v>2</v>
      </c>
      <c r="F3172" s="11">
        <v>7791039002927</v>
      </c>
      <c r="G3172" s="7" t="s">
        <v>165</v>
      </c>
      <c r="H3172" t="s">
        <v>153</v>
      </c>
      <c r="I3172" t="s">
        <v>153</v>
      </c>
      <c r="J3172" t="s">
        <v>11</v>
      </c>
      <c r="K3172" s="7" t="s">
        <v>148</v>
      </c>
      <c r="L3172">
        <v>1.9870000000000001</v>
      </c>
      <c r="M3172" s="12">
        <v>323</v>
      </c>
    </row>
    <row r="3173" spans="1:13" x14ac:dyDescent="0.25">
      <c r="A3173">
        <v>822685</v>
      </c>
      <c r="B3173">
        <v>821885</v>
      </c>
      <c r="C3173" t="s">
        <v>139</v>
      </c>
      <c r="D3173" t="s">
        <v>143</v>
      </c>
      <c r="E3173">
        <v>2</v>
      </c>
      <c r="F3173" s="11">
        <v>7133025000142</v>
      </c>
      <c r="G3173" s="7" t="s">
        <v>165</v>
      </c>
      <c r="H3173" t="s">
        <v>153</v>
      </c>
      <c r="I3173" t="s">
        <v>153</v>
      </c>
      <c r="J3173" t="s">
        <v>11</v>
      </c>
      <c r="K3173" s="7" t="s">
        <v>148</v>
      </c>
      <c r="L3173">
        <v>1.9870000000000001</v>
      </c>
      <c r="M3173" s="12">
        <v>-142</v>
      </c>
    </row>
    <row r="3174" spans="1:13" x14ac:dyDescent="0.25">
      <c r="A3174">
        <v>822686</v>
      </c>
      <c r="B3174">
        <v>821885</v>
      </c>
      <c r="C3174" t="s">
        <v>139</v>
      </c>
      <c r="D3174" t="s">
        <v>143</v>
      </c>
      <c r="E3174">
        <v>2</v>
      </c>
      <c r="F3174" s="11">
        <v>5581</v>
      </c>
      <c r="G3174" s="7" t="s">
        <v>165</v>
      </c>
      <c r="H3174" t="s">
        <v>153</v>
      </c>
      <c r="I3174" t="s">
        <v>153</v>
      </c>
      <c r="J3174" t="s">
        <v>11</v>
      </c>
      <c r="K3174" s="7" t="s">
        <v>148</v>
      </c>
      <c r="L3174">
        <v>1.9870000000000001</v>
      </c>
      <c r="M3174" s="12">
        <v>140</v>
      </c>
    </row>
    <row r="3175" spans="1:13" x14ac:dyDescent="0.25">
      <c r="A3175">
        <v>822687</v>
      </c>
      <c r="B3175">
        <v>821885</v>
      </c>
      <c r="C3175" t="s">
        <v>139</v>
      </c>
      <c r="D3175" t="s">
        <v>143</v>
      </c>
      <c r="E3175">
        <v>2</v>
      </c>
      <c r="F3175" s="11">
        <v>30735</v>
      </c>
      <c r="G3175" s="7" t="s">
        <v>165</v>
      </c>
      <c r="H3175" t="s">
        <v>153</v>
      </c>
      <c r="I3175" t="s">
        <v>153</v>
      </c>
      <c r="J3175" t="s">
        <v>11</v>
      </c>
      <c r="K3175" s="7" t="s">
        <v>148</v>
      </c>
      <c r="L3175">
        <v>1.9870000000000001</v>
      </c>
      <c r="M3175" s="12">
        <v>537</v>
      </c>
    </row>
    <row r="3176" spans="1:13" x14ac:dyDescent="0.25">
      <c r="A3176">
        <v>822689</v>
      </c>
      <c r="B3176">
        <v>821885</v>
      </c>
      <c r="C3176" t="s">
        <v>139</v>
      </c>
      <c r="D3176" t="s">
        <v>143</v>
      </c>
      <c r="E3176">
        <v>2</v>
      </c>
      <c r="F3176" s="11">
        <v>104303683</v>
      </c>
      <c r="G3176" s="7" t="s">
        <v>165</v>
      </c>
      <c r="H3176" t="s">
        <v>153</v>
      </c>
      <c r="I3176" t="s">
        <v>294</v>
      </c>
      <c r="J3176" t="s">
        <v>11</v>
      </c>
      <c r="K3176" s="7" t="s">
        <v>148</v>
      </c>
      <c r="L3176" t="s">
        <v>294</v>
      </c>
      <c r="M3176" t="s">
        <v>294</v>
      </c>
    </row>
    <row r="3177" spans="1:13" x14ac:dyDescent="0.25">
      <c r="A3177">
        <v>822690</v>
      </c>
      <c r="B3177">
        <v>821885</v>
      </c>
      <c r="C3177" t="s">
        <v>139</v>
      </c>
      <c r="D3177" t="s">
        <v>143</v>
      </c>
      <c r="E3177">
        <v>2</v>
      </c>
      <c r="F3177" s="11">
        <v>11067134515226</v>
      </c>
      <c r="G3177" s="7" t="s">
        <v>165</v>
      </c>
      <c r="H3177" t="s">
        <v>153</v>
      </c>
      <c r="I3177" t="s">
        <v>153</v>
      </c>
      <c r="J3177" t="s">
        <v>11</v>
      </c>
      <c r="K3177" s="7" t="s">
        <v>148</v>
      </c>
      <c r="L3177">
        <v>1.9870000000000001</v>
      </c>
      <c r="M3177" s="12">
        <v>144</v>
      </c>
    </row>
    <row r="3178" spans="1:13" x14ac:dyDescent="0.25">
      <c r="A3178">
        <v>822694</v>
      </c>
      <c r="B3178">
        <v>821885</v>
      </c>
      <c r="C3178" t="s">
        <v>139</v>
      </c>
      <c r="D3178" t="s">
        <v>143</v>
      </c>
      <c r="E3178">
        <v>2</v>
      </c>
      <c r="F3178" s="11">
        <v>108337023</v>
      </c>
      <c r="G3178" s="7" t="s">
        <v>165</v>
      </c>
      <c r="H3178" t="s">
        <v>153</v>
      </c>
      <c r="I3178" t="s">
        <v>294</v>
      </c>
      <c r="J3178" t="s">
        <v>11</v>
      </c>
      <c r="K3178" s="7" t="s">
        <v>148</v>
      </c>
      <c r="L3178" t="s">
        <v>294</v>
      </c>
      <c r="M3178" t="s">
        <v>294</v>
      </c>
    </row>
    <row r="3179" spans="1:13" x14ac:dyDescent="0.25">
      <c r="A3179">
        <v>822695</v>
      </c>
      <c r="B3179">
        <v>821885</v>
      </c>
      <c r="C3179" t="s">
        <v>139</v>
      </c>
      <c r="D3179" t="s">
        <v>143</v>
      </c>
      <c r="E3179">
        <v>2</v>
      </c>
      <c r="F3179" s="11">
        <v>96317988</v>
      </c>
      <c r="G3179" s="7" t="s">
        <v>165</v>
      </c>
      <c r="H3179" t="s">
        <v>153</v>
      </c>
      <c r="I3179" t="s">
        <v>153</v>
      </c>
      <c r="J3179" t="s">
        <v>11</v>
      </c>
      <c r="K3179" s="7" t="s">
        <v>148</v>
      </c>
      <c r="L3179">
        <v>1.9870000000000001</v>
      </c>
      <c r="M3179" s="12">
        <v>230</v>
      </c>
    </row>
    <row r="3180" spans="1:13" x14ac:dyDescent="0.25">
      <c r="A3180">
        <v>822696</v>
      </c>
      <c r="B3180">
        <v>821885</v>
      </c>
      <c r="C3180" t="s">
        <v>139</v>
      </c>
      <c r="D3180" t="s">
        <v>143</v>
      </c>
      <c r="E3180">
        <v>2</v>
      </c>
      <c r="F3180" s="11">
        <v>11067133283811</v>
      </c>
      <c r="G3180" s="7" t="s">
        <v>165</v>
      </c>
      <c r="H3180" t="s">
        <v>153</v>
      </c>
      <c r="I3180" t="s">
        <v>294</v>
      </c>
      <c r="J3180" t="s">
        <v>11</v>
      </c>
      <c r="K3180" s="7" t="s">
        <v>148</v>
      </c>
      <c r="L3180" t="s">
        <v>294</v>
      </c>
      <c r="M3180" t="s">
        <v>294</v>
      </c>
    </row>
    <row r="3181" spans="1:13" x14ac:dyDescent="0.25">
      <c r="A3181">
        <v>822697</v>
      </c>
      <c r="B3181">
        <v>821885</v>
      </c>
      <c r="C3181" t="s">
        <v>139</v>
      </c>
      <c r="D3181" t="s">
        <v>143</v>
      </c>
      <c r="E3181">
        <v>2</v>
      </c>
      <c r="F3181" s="11">
        <v>107128247</v>
      </c>
      <c r="G3181" s="7" t="s">
        <v>165</v>
      </c>
      <c r="H3181" t="s">
        <v>153</v>
      </c>
      <c r="I3181" t="s">
        <v>294</v>
      </c>
      <c r="J3181" t="s">
        <v>11</v>
      </c>
      <c r="K3181" s="7" t="s">
        <v>148</v>
      </c>
      <c r="L3181" t="s">
        <v>294</v>
      </c>
      <c r="M3181" t="s">
        <v>294</v>
      </c>
    </row>
    <row r="3182" spans="1:13" x14ac:dyDescent="0.25">
      <c r="A3182">
        <v>822698</v>
      </c>
      <c r="B3182">
        <v>821885</v>
      </c>
      <c r="C3182" t="s">
        <v>139</v>
      </c>
      <c r="D3182" t="s">
        <v>143</v>
      </c>
      <c r="E3182">
        <v>2</v>
      </c>
      <c r="F3182" s="11">
        <v>191454</v>
      </c>
      <c r="G3182" s="7" t="s">
        <v>165</v>
      </c>
      <c r="H3182" t="s">
        <v>153</v>
      </c>
      <c r="I3182" t="s">
        <v>153</v>
      </c>
      <c r="J3182" t="s">
        <v>11</v>
      </c>
      <c r="K3182" s="7" t="s">
        <v>148</v>
      </c>
      <c r="L3182">
        <v>1.9870000000000001</v>
      </c>
      <c r="M3182" s="12">
        <v>174</v>
      </c>
    </row>
    <row r="3183" spans="1:13" x14ac:dyDescent="0.25">
      <c r="A3183">
        <v>822699</v>
      </c>
      <c r="B3183">
        <v>821885</v>
      </c>
      <c r="C3183" t="s">
        <v>139</v>
      </c>
      <c r="D3183" t="s">
        <v>143</v>
      </c>
      <c r="E3183">
        <v>2</v>
      </c>
      <c r="F3183" s="11">
        <v>107127941</v>
      </c>
      <c r="G3183" s="7" t="s">
        <v>165</v>
      </c>
      <c r="H3183" t="s">
        <v>153</v>
      </c>
      <c r="I3183" t="s">
        <v>153</v>
      </c>
      <c r="J3183" t="s">
        <v>11</v>
      </c>
      <c r="K3183" s="7" t="s">
        <v>148</v>
      </c>
      <c r="L3183">
        <v>1.9870000000000001</v>
      </c>
      <c r="M3183" s="12">
        <v>120</v>
      </c>
    </row>
    <row r="3184" spans="1:13" x14ac:dyDescent="0.25">
      <c r="A3184">
        <v>822700</v>
      </c>
      <c r="B3184">
        <v>821885</v>
      </c>
      <c r="C3184" t="s">
        <v>139</v>
      </c>
      <c r="D3184" t="s">
        <v>143</v>
      </c>
      <c r="E3184">
        <v>2</v>
      </c>
      <c r="F3184" s="11">
        <v>106343012</v>
      </c>
      <c r="G3184" s="7" t="s">
        <v>165</v>
      </c>
      <c r="H3184" t="s">
        <v>153</v>
      </c>
      <c r="I3184" t="s">
        <v>153</v>
      </c>
      <c r="J3184" t="s">
        <v>11</v>
      </c>
      <c r="K3184" s="7" t="s">
        <v>148</v>
      </c>
      <c r="L3184">
        <v>1.9870000000000001</v>
      </c>
      <c r="M3184" s="12">
        <v>511</v>
      </c>
    </row>
    <row r="3185" spans="1:13" x14ac:dyDescent="0.25">
      <c r="A3185">
        <v>822701</v>
      </c>
      <c r="B3185">
        <v>821885</v>
      </c>
      <c r="C3185" t="s">
        <v>139</v>
      </c>
      <c r="D3185" t="s">
        <v>143</v>
      </c>
      <c r="E3185">
        <v>2</v>
      </c>
      <c r="F3185" s="11">
        <v>150723</v>
      </c>
      <c r="G3185" s="7" t="s">
        <v>165</v>
      </c>
      <c r="H3185" t="s">
        <v>153</v>
      </c>
      <c r="I3185" t="s">
        <v>153</v>
      </c>
      <c r="J3185" t="s">
        <v>11</v>
      </c>
      <c r="K3185" s="7" t="s">
        <v>148</v>
      </c>
      <c r="L3185">
        <v>1.9870000000000001</v>
      </c>
      <c r="M3185" s="12">
        <v>146</v>
      </c>
    </row>
    <row r="3186" spans="1:13" x14ac:dyDescent="0.25">
      <c r="A3186">
        <v>822702</v>
      </c>
      <c r="B3186">
        <v>821885</v>
      </c>
      <c r="C3186" t="s">
        <v>139</v>
      </c>
      <c r="D3186" t="s">
        <v>143</v>
      </c>
      <c r="E3186">
        <v>2</v>
      </c>
      <c r="F3186" s="11">
        <v>101526844</v>
      </c>
      <c r="G3186" s="7" t="s">
        <v>165</v>
      </c>
      <c r="H3186" t="s">
        <v>153</v>
      </c>
      <c r="I3186" t="s">
        <v>153</v>
      </c>
      <c r="J3186" t="s">
        <v>11</v>
      </c>
      <c r="K3186" s="7" t="s">
        <v>148</v>
      </c>
      <c r="L3186">
        <v>1.9870000000000001</v>
      </c>
      <c r="M3186" s="12">
        <v>115</v>
      </c>
    </row>
    <row r="3187" spans="1:13" x14ac:dyDescent="0.25">
      <c r="A3187">
        <v>822703</v>
      </c>
      <c r="B3187">
        <v>821885</v>
      </c>
      <c r="C3187" t="s">
        <v>139</v>
      </c>
      <c r="D3187" t="s">
        <v>143</v>
      </c>
      <c r="E3187">
        <v>2</v>
      </c>
      <c r="F3187" s="11">
        <v>3718</v>
      </c>
      <c r="G3187" s="7" t="s">
        <v>165</v>
      </c>
      <c r="H3187" t="s">
        <v>153</v>
      </c>
      <c r="I3187" t="s">
        <v>153</v>
      </c>
      <c r="J3187" t="s">
        <v>11</v>
      </c>
      <c r="K3187" s="7" t="s">
        <v>148</v>
      </c>
      <c r="L3187">
        <v>1.9870000000000001</v>
      </c>
      <c r="M3187" s="12">
        <v>89</v>
      </c>
    </row>
    <row r="3188" spans="1:13" x14ac:dyDescent="0.25">
      <c r="A3188">
        <v>822704</v>
      </c>
      <c r="B3188">
        <v>821885</v>
      </c>
      <c r="C3188" t="s">
        <v>139</v>
      </c>
      <c r="D3188" t="s">
        <v>143</v>
      </c>
      <c r="E3188">
        <v>2</v>
      </c>
      <c r="F3188" s="11">
        <v>118363938</v>
      </c>
      <c r="G3188" s="7" t="s">
        <v>165</v>
      </c>
      <c r="H3188" t="s">
        <v>153</v>
      </c>
      <c r="I3188" t="s">
        <v>153</v>
      </c>
      <c r="J3188" t="s">
        <v>11</v>
      </c>
      <c r="K3188" s="7" t="s">
        <v>148</v>
      </c>
      <c r="L3188">
        <v>1.9870000000000001</v>
      </c>
      <c r="M3188" s="12">
        <v>22</v>
      </c>
    </row>
    <row r="3189" spans="1:13" x14ac:dyDescent="0.25">
      <c r="A3189">
        <v>822705</v>
      </c>
      <c r="B3189">
        <v>821885</v>
      </c>
      <c r="C3189" t="s">
        <v>139</v>
      </c>
      <c r="D3189" t="s">
        <v>143</v>
      </c>
      <c r="E3189">
        <v>2</v>
      </c>
      <c r="F3189" s="11">
        <v>118335</v>
      </c>
      <c r="G3189" s="7" t="s">
        <v>165</v>
      </c>
      <c r="H3189" t="s">
        <v>153</v>
      </c>
      <c r="I3189" t="s">
        <v>153</v>
      </c>
      <c r="J3189" t="s">
        <v>11</v>
      </c>
      <c r="K3189" s="7" t="s">
        <v>148</v>
      </c>
      <c r="L3189">
        <v>1.9870000000000001</v>
      </c>
      <c r="M3189" s="12">
        <v>89</v>
      </c>
    </row>
    <row r="3190" spans="1:13" x14ac:dyDescent="0.25">
      <c r="A3190">
        <v>822707</v>
      </c>
      <c r="B3190">
        <v>821885</v>
      </c>
      <c r="C3190" t="s">
        <v>139</v>
      </c>
      <c r="D3190" t="s">
        <v>143</v>
      </c>
      <c r="E3190">
        <v>2</v>
      </c>
      <c r="F3190" s="11">
        <v>108222619</v>
      </c>
      <c r="G3190" s="7" t="s">
        <v>165</v>
      </c>
      <c r="H3190" t="s">
        <v>153</v>
      </c>
      <c r="I3190" t="s">
        <v>153</v>
      </c>
      <c r="J3190" t="s">
        <v>11</v>
      </c>
      <c r="K3190" s="7" t="s">
        <v>148</v>
      </c>
      <c r="L3190">
        <v>1.9870000000000001</v>
      </c>
      <c r="M3190" s="12">
        <v>174</v>
      </c>
    </row>
    <row r="3191" spans="1:13" x14ac:dyDescent="0.25">
      <c r="A3191">
        <v>822708</v>
      </c>
      <c r="B3191">
        <v>821885</v>
      </c>
      <c r="C3191" t="s">
        <v>139</v>
      </c>
      <c r="D3191" t="s">
        <v>143</v>
      </c>
      <c r="E3191">
        <v>2</v>
      </c>
      <c r="F3191" s="11">
        <v>846972</v>
      </c>
      <c r="G3191" s="7" t="s">
        <v>165</v>
      </c>
      <c r="H3191" t="s">
        <v>153</v>
      </c>
      <c r="I3191" t="s">
        <v>153</v>
      </c>
      <c r="J3191" t="s">
        <v>11</v>
      </c>
      <c r="K3191" s="7" t="s">
        <v>148</v>
      </c>
      <c r="L3191">
        <v>1.9870000000000001</v>
      </c>
      <c r="M3191" s="12">
        <v>216</v>
      </c>
    </row>
    <row r="3192" spans="1:13" x14ac:dyDescent="0.25">
      <c r="A3192">
        <v>822710</v>
      </c>
      <c r="B3192">
        <v>821885</v>
      </c>
      <c r="C3192" t="s">
        <v>139</v>
      </c>
      <c r="D3192" t="s">
        <v>143</v>
      </c>
      <c r="E3192">
        <v>2</v>
      </c>
      <c r="F3192" s="11">
        <v>7789048057187</v>
      </c>
      <c r="G3192" s="7" t="s">
        <v>165</v>
      </c>
      <c r="H3192" t="s">
        <v>153</v>
      </c>
      <c r="I3192" t="s">
        <v>153</v>
      </c>
      <c r="J3192" t="s">
        <v>11</v>
      </c>
      <c r="K3192" s="7" t="s">
        <v>148</v>
      </c>
      <c r="L3192">
        <v>1.9870000000000001</v>
      </c>
      <c r="M3192" s="12">
        <v>55</v>
      </c>
    </row>
    <row r="3193" spans="1:13" x14ac:dyDescent="0.25">
      <c r="A3193">
        <v>822713</v>
      </c>
      <c r="B3193">
        <v>821885</v>
      </c>
      <c r="C3193" t="s">
        <v>139</v>
      </c>
      <c r="D3193" t="s">
        <v>143</v>
      </c>
      <c r="E3193">
        <v>2</v>
      </c>
      <c r="F3193" s="11">
        <v>7789055049136</v>
      </c>
      <c r="G3193" s="7" t="s">
        <v>165</v>
      </c>
      <c r="H3193" t="s">
        <v>153</v>
      </c>
      <c r="I3193" t="s">
        <v>153</v>
      </c>
      <c r="J3193" t="s">
        <v>11</v>
      </c>
      <c r="K3193" s="7" t="s">
        <v>148</v>
      </c>
      <c r="L3193">
        <v>1.9870000000000001</v>
      </c>
      <c r="M3193" s="12">
        <v>115</v>
      </c>
    </row>
    <row r="3194" spans="1:13" x14ac:dyDescent="0.25">
      <c r="A3194">
        <v>822716</v>
      </c>
      <c r="B3194">
        <v>821885</v>
      </c>
      <c r="C3194" t="s">
        <v>139</v>
      </c>
      <c r="D3194" t="s">
        <v>143</v>
      </c>
      <c r="E3194">
        <v>2</v>
      </c>
      <c r="F3194" s="11">
        <v>3271</v>
      </c>
      <c r="G3194" s="7" t="s">
        <v>165</v>
      </c>
      <c r="H3194" t="s">
        <v>153</v>
      </c>
      <c r="I3194" t="s">
        <v>294</v>
      </c>
      <c r="J3194" t="s">
        <v>11</v>
      </c>
      <c r="K3194" s="7" t="s">
        <v>148</v>
      </c>
      <c r="L3194" t="s">
        <v>294</v>
      </c>
      <c r="M3194" t="s">
        <v>294</v>
      </c>
    </row>
    <row r="3195" spans="1:13" x14ac:dyDescent="0.25">
      <c r="A3195">
        <v>822717</v>
      </c>
      <c r="B3195">
        <v>821885</v>
      </c>
      <c r="C3195" t="s">
        <v>139</v>
      </c>
      <c r="D3195" t="s">
        <v>143</v>
      </c>
      <c r="E3195">
        <v>2</v>
      </c>
      <c r="F3195" s="11">
        <v>7789055005867</v>
      </c>
      <c r="G3195" s="7" t="s">
        <v>165</v>
      </c>
      <c r="H3195" t="s">
        <v>153</v>
      </c>
      <c r="I3195" t="s">
        <v>153</v>
      </c>
      <c r="J3195" t="s">
        <v>11</v>
      </c>
      <c r="K3195" s="7" t="s">
        <v>148</v>
      </c>
      <c r="L3195">
        <v>1.9870000000000001</v>
      </c>
      <c r="M3195" s="12">
        <v>164</v>
      </c>
    </row>
    <row r="3196" spans="1:13" x14ac:dyDescent="0.25">
      <c r="A3196">
        <v>822718</v>
      </c>
      <c r="B3196">
        <v>821885</v>
      </c>
      <c r="C3196" t="s">
        <v>139</v>
      </c>
      <c r="D3196" t="s">
        <v>143</v>
      </c>
      <c r="E3196">
        <v>2</v>
      </c>
      <c r="F3196" s="11">
        <v>156020</v>
      </c>
      <c r="G3196" s="7" t="s">
        <v>165</v>
      </c>
      <c r="H3196" t="s">
        <v>153</v>
      </c>
      <c r="I3196" t="s">
        <v>153</v>
      </c>
      <c r="J3196" t="s">
        <v>11</v>
      </c>
      <c r="K3196" s="7" t="s">
        <v>148</v>
      </c>
      <c r="L3196">
        <v>1.9870000000000001</v>
      </c>
      <c r="M3196" s="12">
        <v>300</v>
      </c>
    </row>
    <row r="3197" spans="1:13" x14ac:dyDescent="0.25">
      <c r="A3197">
        <v>822719</v>
      </c>
      <c r="B3197">
        <v>821885</v>
      </c>
      <c r="C3197" t="s">
        <v>139</v>
      </c>
      <c r="D3197" t="s">
        <v>143</v>
      </c>
      <c r="E3197">
        <v>2</v>
      </c>
      <c r="F3197" s="11">
        <v>108204116</v>
      </c>
      <c r="G3197" s="7" t="s">
        <v>165</v>
      </c>
      <c r="H3197" t="s">
        <v>153</v>
      </c>
      <c r="I3197" t="s">
        <v>294</v>
      </c>
      <c r="J3197" t="s">
        <v>11</v>
      </c>
      <c r="K3197" s="7" t="s">
        <v>148</v>
      </c>
      <c r="L3197" t="s">
        <v>294</v>
      </c>
      <c r="M3197" t="s">
        <v>294</v>
      </c>
    </row>
    <row r="3198" spans="1:13" x14ac:dyDescent="0.25">
      <c r="A3198">
        <v>822722</v>
      </c>
      <c r="B3198">
        <v>821885</v>
      </c>
      <c r="C3198" t="s">
        <v>139</v>
      </c>
      <c r="D3198" t="s">
        <v>143</v>
      </c>
      <c r="E3198">
        <v>2</v>
      </c>
      <c r="F3198" s="11">
        <v>70615</v>
      </c>
      <c r="G3198" s="7" t="s">
        <v>165</v>
      </c>
      <c r="H3198" t="s">
        <v>153</v>
      </c>
      <c r="I3198" t="s">
        <v>294</v>
      </c>
      <c r="J3198" t="s">
        <v>11</v>
      </c>
      <c r="K3198" s="7" t="s">
        <v>148</v>
      </c>
      <c r="L3198" t="s">
        <v>294</v>
      </c>
      <c r="M3198" t="s">
        <v>294</v>
      </c>
    </row>
    <row r="3199" spans="1:13" x14ac:dyDescent="0.25">
      <c r="A3199">
        <v>822763</v>
      </c>
      <c r="B3199">
        <v>821885</v>
      </c>
      <c r="C3199" t="s">
        <v>139</v>
      </c>
      <c r="D3199" t="s">
        <v>143</v>
      </c>
      <c r="E3199">
        <v>2</v>
      </c>
      <c r="F3199" s="11">
        <v>57260589</v>
      </c>
      <c r="G3199" s="7" t="s">
        <v>165</v>
      </c>
      <c r="H3199" t="s">
        <v>153</v>
      </c>
      <c r="I3199" t="s">
        <v>153</v>
      </c>
      <c r="J3199" t="s">
        <v>11</v>
      </c>
      <c r="K3199" s="7" t="s">
        <v>148</v>
      </c>
      <c r="L3199">
        <v>1.9870000000000001</v>
      </c>
      <c r="M3199" s="12">
        <v>70</v>
      </c>
    </row>
    <row r="3200" spans="1:13" x14ac:dyDescent="0.25">
      <c r="A3200">
        <v>828305</v>
      </c>
      <c r="B3200">
        <v>431487</v>
      </c>
      <c r="C3200" t="s">
        <v>50</v>
      </c>
      <c r="D3200" t="s">
        <v>88</v>
      </c>
      <c r="E3200" t="s">
        <v>112</v>
      </c>
      <c r="F3200" s="11">
        <v>26043</v>
      </c>
      <c r="G3200" s="7" t="s">
        <v>165</v>
      </c>
      <c r="H3200" t="s">
        <v>153</v>
      </c>
      <c r="I3200" t="s">
        <v>153</v>
      </c>
      <c r="J3200" t="s">
        <v>18</v>
      </c>
      <c r="K3200" s="7" t="s">
        <v>149</v>
      </c>
      <c r="L3200">
        <v>4.2110000000000003</v>
      </c>
      <c r="M3200" s="12">
        <v>4</v>
      </c>
    </row>
    <row r="3201" spans="1:13" x14ac:dyDescent="0.25">
      <c r="A3201">
        <v>828305</v>
      </c>
      <c r="B3201">
        <v>431487</v>
      </c>
      <c r="C3201" t="s">
        <v>50</v>
      </c>
      <c r="D3201" t="s">
        <v>88</v>
      </c>
      <c r="E3201" t="s">
        <v>112</v>
      </c>
      <c r="F3201" s="11">
        <v>11075094242323</v>
      </c>
      <c r="G3201" s="7" t="s">
        <v>165</v>
      </c>
      <c r="H3201" t="s">
        <v>153</v>
      </c>
      <c r="I3201" t="s">
        <v>153</v>
      </c>
      <c r="J3201" t="s">
        <v>18</v>
      </c>
      <c r="K3201" s="7" t="s">
        <v>149</v>
      </c>
      <c r="L3201">
        <v>4.2110000000000003</v>
      </c>
      <c r="M3201" s="12">
        <v>1</v>
      </c>
    </row>
    <row r="3202" spans="1:13" x14ac:dyDescent="0.25">
      <c r="A3202">
        <v>828388</v>
      </c>
      <c r="B3202">
        <v>349561</v>
      </c>
      <c r="C3202" t="s">
        <v>50</v>
      </c>
      <c r="D3202" t="s">
        <v>88</v>
      </c>
      <c r="E3202">
        <v>25</v>
      </c>
      <c r="F3202" s="11">
        <v>97311283</v>
      </c>
      <c r="G3202" s="7" t="s">
        <v>165</v>
      </c>
      <c r="H3202" t="s">
        <v>153</v>
      </c>
      <c r="I3202" t="s">
        <v>294</v>
      </c>
      <c r="J3202" t="s">
        <v>18</v>
      </c>
      <c r="K3202" s="7" t="s">
        <v>148</v>
      </c>
      <c r="L3202" t="s">
        <v>294</v>
      </c>
      <c r="M3202" t="s">
        <v>294</v>
      </c>
    </row>
    <row r="3203" spans="1:13" x14ac:dyDescent="0.25">
      <c r="A3203">
        <v>828685</v>
      </c>
      <c r="B3203">
        <v>501298</v>
      </c>
      <c r="C3203" t="s">
        <v>50</v>
      </c>
      <c r="D3203" t="s">
        <v>85</v>
      </c>
      <c r="E3203">
        <v>35</v>
      </c>
      <c r="F3203" s="11">
        <v>11074141185674</v>
      </c>
      <c r="G3203" s="7" t="s">
        <v>165</v>
      </c>
      <c r="H3203" t="s">
        <v>153</v>
      </c>
      <c r="I3203" t="s">
        <v>153</v>
      </c>
      <c r="J3203" t="s">
        <v>18</v>
      </c>
      <c r="K3203" s="7" t="s">
        <v>149</v>
      </c>
      <c r="L3203">
        <v>4.2110000000000003</v>
      </c>
      <c r="M3203" s="12">
        <v>11405.52</v>
      </c>
    </row>
    <row r="3204" spans="1:13" x14ac:dyDescent="0.25">
      <c r="A3204">
        <v>828950</v>
      </c>
      <c r="B3204">
        <v>425334</v>
      </c>
      <c r="C3204" t="s">
        <v>50</v>
      </c>
      <c r="D3204" t="s">
        <v>94</v>
      </c>
      <c r="E3204" t="s">
        <v>95</v>
      </c>
      <c r="F3204" s="11">
        <v>7789139199319</v>
      </c>
      <c r="G3204" s="7" t="s">
        <v>165</v>
      </c>
      <c r="H3204" t="s">
        <v>153</v>
      </c>
      <c r="I3204" t="s">
        <v>153</v>
      </c>
      <c r="J3204" t="s">
        <v>18</v>
      </c>
      <c r="K3204" s="7" t="s">
        <v>148</v>
      </c>
      <c r="L3204">
        <v>2.76</v>
      </c>
      <c r="M3204" s="12">
        <v>88</v>
      </c>
    </row>
    <row r="3205" spans="1:13" x14ac:dyDescent="0.25">
      <c r="A3205">
        <v>829068</v>
      </c>
      <c r="B3205">
        <v>275472</v>
      </c>
      <c r="C3205" t="s">
        <v>15</v>
      </c>
      <c r="D3205" t="s">
        <v>82</v>
      </c>
      <c r="E3205">
        <v>47</v>
      </c>
      <c r="F3205" s="11">
        <v>57268490</v>
      </c>
      <c r="G3205" s="7" t="s">
        <v>165</v>
      </c>
      <c r="H3205" t="s">
        <v>153</v>
      </c>
      <c r="I3205" t="s">
        <v>153</v>
      </c>
      <c r="J3205" t="s">
        <v>11</v>
      </c>
      <c r="K3205" s="7" t="s">
        <v>148</v>
      </c>
      <c r="L3205">
        <v>1.9870000000000001</v>
      </c>
      <c r="M3205" s="12">
        <v>55</v>
      </c>
    </row>
    <row r="3206" spans="1:13" x14ac:dyDescent="0.25">
      <c r="A3206">
        <v>829177</v>
      </c>
      <c r="B3206">
        <v>821885</v>
      </c>
      <c r="C3206" t="s">
        <v>139</v>
      </c>
      <c r="D3206" t="s">
        <v>143</v>
      </c>
      <c r="E3206">
        <v>2</v>
      </c>
      <c r="F3206" s="11">
        <v>98586903</v>
      </c>
      <c r="G3206" s="7" t="s">
        <v>165</v>
      </c>
      <c r="H3206" t="s">
        <v>153</v>
      </c>
      <c r="I3206" t="s">
        <v>153</v>
      </c>
      <c r="J3206" t="s">
        <v>11</v>
      </c>
      <c r="K3206" s="7" t="s">
        <v>148</v>
      </c>
      <c r="L3206">
        <v>1.9870000000000001</v>
      </c>
      <c r="M3206" s="12">
        <v>56</v>
      </c>
    </row>
    <row r="3207" spans="1:13" x14ac:dyDescent="0.25">
      <c r="A3207">
        <v>829184</v>
      </c>
      <c r="B3207">
        <v>447454</v>
      </c>
      <c r="C3207" t="s">
        <v>50</v>
      </c>
      <c r="D3207" t="s">
        <v>104</v>
      </c>
      <c r="E3207">
        <v>26</v>
      </c>
      <c r="F3207" s="11">
        <v>58035318</v>
      </c>
      <c r="G3207" s="7" t="s">
        <v>165</v>
      </c>
      <c r="H3207" t="s">
        <v>153</v>
      </c>
      <c r="I3207" t="s">
        <v>153</v>
      </c>
      <c r="J3207" t="s">
        <v>18</v>
      </c>
      <c r="K3207" s="7" t="s">
        <v>148</v>
      </c>
      <c r="L3207">
        <v>2.76</v>
      </c>
      <c r="M3207" s="12">
        <v>223</v>
      </c>
    </row>
    <row r="3208" spans="1:13" x14ac:dyDescent="0.25">
      <c r="A3208">
        <v>829655</v>
      </c>
      <c r="B3208">
        <v>242895</v>
      </c>
      <c r="C3208" t="s">
        <v>56</v>
      </c>
      <c r="D3208" t="s">
        <v>73</v>
      </c>
      <c r="E3208">
        <v>3</v>
      </c>
      <c r="F3208" s="11" t="s">
        <v>292</v>
      </c>
      <c r="G3208" s="7" t="s">
        <v>165</v>
      </c>
      <c r="H3208" t="s">
        <v>153</v>
      </c>
      <c r="I3208" t="s">
        <v>153</v>
      </c>
      <c r="J3208" t="s">
        <v>18</v>
      </c>
      <c r="K3208" s="7" t="s">
        <v>148</v>
      </c>
      <c r="L3208">
        <v>2.76</v>
      </c>
      <c r="M3208" s="12">
        <v>0</v>
      </c>
    </row>
    <row r="3209" spans="1:13" x14ac:dyDescent="0.25">
      <c r="A3209">
        <v>830286</v>
      </c>
      <c r="B3209">
        <v>1614</v>
      </c>
      <c r="C3209" t="s">
        <v>9</v>
      </c>
      <c r="D3209" t="s">
        <v>14</v>
      </c>
      <c r="E3209">
        <v>3</v>
      </c>
      <c r="F3209" s="11">
        <v>187474</v>
      </c>
      <c r="G3209" s="7" t="s">
        <v>165</v>
      </c>
      <c r="H3209" t="s">
        <v>153</v>
      </c>
      <c r="I3209" t="s">
        <v>153</v>
      </c>
      <c r="J3209" t="s">
        <v>11</v>
      </c>
      <c r="K3209" s="7" t="s">
        <v>148</v>
      </c>
      <c r="L3209">
        <v>1.9870000000000001</v>
      </c>
      <c r="M3209" s="12">
        <v>287</v>
      </c>
    </row>
    <row r="3210" spans="1:13" x14ac:dyDescent="0.25">
      <c r="A3210">
        <v>830304</v>
      </c>
      <c r="B3210">
        <v>1593</v>
      </c>
      <c r="C3210" t="s">
        <v>9</v>
      </c>
      <c r="D3210" t="s">
        <v>10</v>
      </c>
      <c r="E3210">
        <v>6</v>
      </c>
      <c r="F3210" s="11">
        <v>13148113</v>
      </c>
      <c r="G3210" s="7" t="s">
        <v>165</v>
      </c>
      <c r="H3210" t="s">
        <v>153</v>
      </c>
      <c r="I3210" t="s">
        <v>294</v>
      </c>
      <c r="J3210" t="s">
        <v>11</v>
      </c>
      <c r="K3210" s="7" t="s">
        <v>148</v>
      </c>
      <c r="L3210" t="s">
        <v>294</v>
      </c>
      <c r="M3210" t="s">
        <v>294</v>
      </c>
    </row>
    <row r="3211" spans="1:13" x14ac:dyDescent="0.25">
      <c r="A3211">
        <v>832067</v>
      </c>
      <c r="B3211">
        <v>425328</v>
      </c>
      <c r="C3211" t="s">
        <v>50</v>
      </c>
      <c r="D3211" t="s">
        <v>16</v>
      </c>
      <c r="E3211">
        <v>5</v>
      </c>
      <c r="F3211" s="11">
        <v>205643</v>
      </c>
      <c r="G3211" s="7" t="s">
        <v>170</v>
      </c>
      <c r="H3211" t="s">
        <v>153</v>
      </c>
      <c r="I3211" t="s">
        <v>153</v>
      </c>
      <c r="J3211" t="s">
        <v>11</v>
      </c>
      <c r="K3211" s="7" t="s">
        <v>148</v>
      </c>
      <c r="L3211">
        <v>1.9870000000000001</v>
      </c>
      <c r="M3211" s="12">
        <v>560</v>
      </c>
    </row>
    <row r="3212" spans="1:13" x14ac:dyDescent="0.25">
      <c r="A3212">
        <v>832323</v>
      </c>
      <c r="B3212">
        <v>431544</v>
      </c>
      <c r="C3212" t="s">
        <v>50</v>
      </c>
      <c r="D3212" t="s">
        <v>89</v>
      </c>
      <c r="E3212">
        <v>22</v>
      </c>
      <c r="F3212" s="11">
        <v>58228001</v>
      </c>
      <c r="G3212" s="7" t="s">
        <v>165</v>
      </c>
      <c r="H3212" t="s">
        <v>153</v>
      </c>
      <c r="I3212" t="s">
        <v>153</v>
      </c>
      <c r="J3212" t="s">
        <v>18</v>
      </c>
      <c r="K3212" s="7" t="s">
        <v>148</v>
      </c>
      <c r="L3212">
        <v>2.76</v>
      </c>
      <c r="M3212" s="12">
        <v>79</v>
      </c>
    </row>
    <row r="3213" spans="1:13" x14ac:dyDescent="0.25">
      <c r="A3213">
        <v>1316729</v>
      </c>
      <c r="B3213">
        <v>1600</v>
      </c>
      <c r="C3213" t="s">
        <v>9</v>
      </c>
      <c r="D3213" t="s">
        <v>12</v>
      </c>
      <c r="E3213">
        <v>6</v>
      </c>
      <c r="F3213" s="11">
        <v>103103950</v>
      </c>
      <c r="G3213" s="7" t="s">
        <v>165</v>
      </c>
      <c r="H3213" t="s">
        <v>153</v>
      </c>
      <c r="I3213" t="s">
        <v>294</v>
      </c>
      <c r="J3213" t="s">
        <v>11</v>
      </c>
      <c r="K3213" s="7" t="s">
        <v>148</v>
      </c>
      <c r="L3213" t="s">
        <v>294</v>
      </c>
      <c r="M3213" t="s">
        <v>294</v>
      </c>
    </row>
    <row r="3214" spans="1:13" x14ac:dyDescent="0.25">
      <c r="A3214">
        <v>1317010</v>
      </c>
      <c r="B3214">
        <v>431368</v>
      </c>
      <c r="C3214" t="s">
        <v>50</v>
      </c>
      <c r="D3214" t="s">
        <v>104</v>
      </c>
      <c r="E3214">
        <v>28</v>
      </c>
      <c r="F3214" s="11">
        <v>59302765</v>
      </c>
      <c r="G3214" s="7" t="s">
        <v>165</v>
      </c>
      <c r="H3214" t="s">
        <v>153</v>
      </c>
      <c r="I3214" t="s">
        <v>153</v>
      </c>
      <c r="J3214" t="s">
        <v>18</v>
      </c>
      <c r="K3214" s="7" t="s">
        <v>148</v>
      </c>
      <c r="L3214">
        <v>2.76</v>
      </c>
      <c r="M3214" s="12">
        <v>185</v>
      </c>
    </row>
    <row r="3215" spans="1:13" x14ac:dyDescent="0.25">
      <c r="A3215">
        <v>1317357</v>
      </c>
      <c r="B3215">
        <v>533807</v>
      </c>
      <c r="C3215" t="s">
        <v>50</v>
      </c>
      <c r="D3215" t="s">
        <v>136</v>
      </c>
      <c r="E3215" t="s">
        <v>137</v>
      </c>
      <c r="F3215" s="11">
        <v>33746078</v>
      </c>
      <c r="G3215" s="7" t="s">
        <v>165</v>
      </c>
      <c r="H3215" t="s">
        <v>153</v>
      </c>
      <c r="I3215" t="s">
        <v>153</v>
      </c>
      <c r="J3215" t="s">
        <v>18</v>
      </c>
      <c r="K3215" s="7" t="s">
        <v>148</v>
      </c>
      <c r="L3215">
        <v>2.76</v>
      </c>
      <c r="M3215" s="12">
        <v>92</v>
      </c>
    </row>
    <row r="3216" spans="1:13" x14ac:dyDescent="0.25">
      <c r="A3216">
        <v>1317362</v>
      </c>
      <c r="B3216">
        <v>349628</v>
      </c>
      <c r="C3216" t="s">
        <v>50</v>
      </c>
      <c r="D3216" t="s">
        <v>91</v>
      </c>
      <c r="E3216">
        <v>22</v>
      </c>
      <c r="F3216" s="11">
        <v>58041632</v>
      </c>
      <c r="G3216" s="7" t="s">
        <v>165</v>
      </c>
      <c r="H3216" t="s">
        <v>153</v>
      </c>
      <c r="I3216" t="s">
        <v>294</v>
      </c>
      <c r="J3216" t="s">
        <v>18</v>
      </c>
      <c r="K3216" s="7" t="s">
        <v>148</v>
      </c>
      <c r="L3216" t="s">
        <v>294</v>
      </c>
      <c r="M3216" t="s">
        <v>294</v>
      </c>
    </row>
    <row r="3217" spans="1:13" x14ac:dyDescent="0.25">
      <c r="A3217">
        <v>1317525</v>
      </c>
      <c r="B3217">
        <v>431408</v>
      </c>
      <c r="C3217" t="s">
        <v>50</v>
      </c>
      <c r="D3217" t="s">
        <v>107</v>
      </c>
      <c r="E3217">
        <v>8</v>
      </c>
      <c r="F3217" s="11">
        <v>58237210</v>
      </c>
      <c r="G3217" s="7" t="s">
        <v>165</v>
      </c>
      <c r="H3217" t="s">
        <v>153</v>
      </c>
      <c r="I3217" t="s">
        <v>294</v>
      </c>
      <c r="J3217" t="s">
        <v>18</v>
      </c>
      <c r="K3217" s="7" t="s">
        <v>148</v>
      </c>
      <c r="L3217" t="s">
        <v>294</v>
      </c>
      <c r="M3217" t="s">
        <v>294</v>
      </c>
    </row>
    <row r="3218" spans="1:13" x14ac:dyDescent="0.25">
      <c r="A3218">
        <v>1325875</v>
      </c>
      <c r="B3218">
        <v>431513</v>
      </c>
      <c r="C3218" t="s">
        <v>50</v>
      </c>
      <c r="D3218" t="s">
        <v>86</v>
      </c>
      <c r="E3218">
        <v>4</v>
      </c>
      <c r="F3218" s="11">
        <v>118494108</v>
      </c>
      <c r="G3218" s="7" t="s">
        <v>170</v>
      </c>
      <c r="H3218" t="s">
        <v>153</v>
      </c>
      <c r="I3218" t="s">
        <v>294</v>
      </c>
      <c r="J3218" t="s">
        <v>18</v>
      </c>
      <c r="K3218" s="7" t="s">
        <v>148</v>
      </c>
      <c r="L3218" t="s">
        <v>294</v>
      </c>
      <c r="M3218" t="s">
        <v>294</v>
      </c>
    </row>
    <row r="3219" spans="1:13" x14ac:dyDescent="0.25">
      <c r="A3219">
        <v>1326162</v>
      </c>
      <c r="B3219">
        <v>447388</v>
      </c>
      <c r="C3219" t="s">
        <v>50</v>
      </c>
      <c r="D3219" t="s">
        <v>127</v>
      </c>
      <c r="E3219">
        <v>28</v>
      </c>
      <c r="F3219" s="11">
        <v>231173</v>
      </c>
      <c r="G3219" s="7" t="s">
        <v>165</v>
      </c>
      <c r="H3219" t="s">
        <v>153</v>
      </c>
      <c r="I3219" t="s">
        <v>153</v>
      </c>
      <c r="J3219" t="s">
        <v>18</v>
      </c>
      <c r="K3219" s="7" t="s">
        <v>148</v>
      </c>
      <c r="L3219">
        <v>2.76</v>
      </c>
      <c r="M3219" s="12">
        <v>104</v>
      </c>
    </row>
    <row r="3220" spans="1:13" x14ac:dyDescent="0.25">
      <c r="A3220">
        <v>1326444</v>
      </c>
      <c r="B3220">
        <v>533799</v>
      </c>
      <c r="C3220" t="s">
        <v>50</v>
      </c>
      <c r="D3220" t="s">
        <v>120</v>
      </c>
      <c r="E3220">
        <v>6</v>
      </c>
      <c r="F3220" s="11">
        <v>11007137180771</v>
      </c>
      <c r="G3220" s="7" t="s">
        <v>170</v>
      </c>
      <c r="H3220" t="s">
        <v>153</v>
      </c>
      <c r="I3220" t="s">
        <v>153</v>
      </c>
      <c r="J3220" t="s">
        <v>18</v>
      </c>
      <c r="K3220" s="7" t="s">
        <v>148</v>
      </c>
      <c r="L3220">
        <v>2.76</v>
      </c>
      <c r="M3220" s="12">
        <v>700</v>
      </c>
    </row>
    <row r="3221" spans="1:13" x14ac:dyDescent="0.25">
      <c r="A3221">
        <v>1326737</v>
      </c>
      <c r="B3221">
        <v>58360</v>
      </c>
      <c r="C3221" t="s">
        <v>48</v>
      </c>
      <c r="D3221" t="s">
        <v>49</v>
      </c>
      <c r="E3221">
        <v>10</v>
      </c>
      <c r="F3221" s="11">
        <v>285700</v>
      </c>
      <c r="G3221" s="7" t="s">
        <v>165</v>
      </c>
      <c r="H3221" t="s">
        <v>153</v>
      </c>
      <c r="I3221" t="s">
        <v>294</v>
      </c>
      <c r="J3221" t="s">
        <v>11</v>
      </c>
      <c r="K3221" s="7" t="s">
        <v>148</v>
      </c>
      <c r="L3221" t="s">
        <v>294</v>
      </c>
      <c r="M3221" t="s">
        <v>294</v>
      </c>
    </row>
    <row r="3222" spans="1:13" x14ac:dyDescent="0.25">
      <c r="A3222">
        <v>1328417</v>
      </c>
      <c r="B3222">
        <v>431517</v>
      </c>
      <c r="C3222" t="s">
        <v>50</v>
      </c>
      <c r="D3222" t="s">
        <v>114</v>
      </c>
      <c r="E3222">
        <v>5</v>
      </c>
      <c r="F3222" s="11">
        <v>125075258</v>
      </c>
      <c r="G3222" s="7" t="s">
        <v>170</v>
      </c>
      <c r="H3222" t="s">
        <v>153</v>
      </c>
      <c r="I3222" t="s">
        <v>153</v>
      </c>
      <c r="J3222" t="s">
        <v>18</v>
      </c>
      <c r="K3222" s="7" t="s">
        <v>148</v>
      </c>
      <c r="L3222">
        <v>2.76</v>
      </c>
      <c r="M3222" s="12">
        <v>346</v>
      </c>
    </row>
    <row r="3223" spans="1:13" x14ac:dyDescent="0.25">
      <c r="A3223">
        <v>1329226</v>
      </c>
      <c r="B3223">
        <v>431518</v>
      </c>
      <c r="C3223" t="s">
        <v>50</v>
      </c>
      <c r="D3223" t="s">
        <v>114</v>
      </c>
      <c r="E3223" t="s">
        <v>116</v>
      </c>
      <c r="F3223" s="11">
        <v>10181618</v>
      </c>
      <c r="G3223" s="7" t="s">
        <v>170</v>
      </c>
      <c r="H3223" t="s">
        <v>153</v>
      </c>
      <c r="I3223" t="s">
        <v>153</v>
      </c>
      <c r="J3223" t="s">
        <v>18</v>
      </c>
      <c r="K3223" s="7" t="s">
        <v>148</v>
      </c>
      <c r="L3223">
        <v>2.76</v>
      </c>
      <c r="M3223" s="12">
        <v>138</v>
      </c>
    </row>
    <row r="3224" spans="1:13" x14ac:dyDescent="0.25">
      <c r="A3224">
        <v>1329226</v>
      </c>
      <c r="B3224">
        <v>431518</v>
      </c>
      <c r="C3224" t="s">
        <v>50</v>
      </c>
      <c r="D3224" t="s">
        <v>114</v>
      </c>
      <c r="E3224" t="s">
        <v>116</v>
      </c>
      <c r="F3224" s="11">
        <v>4091667</v>
      </c>
      <c r="G3224" s="7" t="s">
        <v>165</v>
      </c>
      <c r="H3224" t="s">
        <v>153</v>
      </c>
      <c r="I3224" t="s">
        <v>294</v>
      </c>
      <c r="J3224" t="s">
        <v>18</v>
      </c>
      <c r="K3224" s="7" t="s">
        <v>148</v>
      </c>
      <c r="L3224" t="s">
        <v>294</v>
      </c>
      <c r="M3224" t="s">
        <v>294</v>
      </c>
    </row>
    <row r="3225" spans="1:13" x14ac:dyDescent="0.25">
      <c r="A3225">
        <v>1329457</v>
      </c>
      <c r="B3225">
        <v>431415</v>
      </c>
      <c r="C3225" t="s">
        <v>50</v>
      </c>
      <c r="D3225" t="s">
        <v>104</v>
      </c>
      <c r="E3225" t="s">
        <v>108</v>
      </c>
      <c r="F3225" s="11">
        <v>80280</v>
      </c>
      <c r="G3225" s="7" t="s">
        <v>165</v>
      </c>
      <c r="H3225" t="s">
        <v>153</v>
      </c>
      <c r="I3225" t="s">
        <v>294</v>
      </c>
      <c r="J3225" t="s">
        <v>18</v>
      </c>
      <c r="K3225" s="7" t="s">
        <v>148</v>
      </c>
      <c r="L3225" t="s">
        <v>294</v>
      </c>
      <c r="M3225" t="s">
        <v>294</v>
      </c>
    </row>
    <row r="3226" spans="1:13" x14ac:dyDescent="0.25">
      <c r="A3226">
        <v>1329544</v>
      </c>
      <c r="B3226">
        <v>447354</v>
      </c>
      <c r="C3226" t="s">
        <v>50</v>
      </c>
      <c r="D3226" t="s">
        <v>16</v>
      </c>
      <c r="E3226">
        <v>17</v>
      </c>
      <c r="F3226" s="11">
        <v>97143797</v>
      </c>
      <c r="G3226" s="7" t="s">
        <v>165</v>
      </c>
      <c r="H3226" t="s">
        <v>153</v>
      </c>
      <c r="I3226" t="s">
        <v>294</v>
      </c>
      <c r="J3226" t="s">
        <v>18</v>
      </c>
      <c r="K3226" s="7" t="s">
        <v>148</v>
      </c>
      <c r="L3226" t="s">
        <v>294</v>
      </c>
      <c r="M3226" t="s">
        <v>294</v>
      </c>
    </row>
    <row r="3227" spans="1:13" x14ac:dyDescent="0.25">
      <c r="A3227">
        <v>1329746</v>
      </c>
      <c r="B3227">
        <v>821885</v>
      </c>
      <c r="C3227" t="s">
        <v>139</v>
      </c>
      <c r="D3227" t="s">
        <v>143</v>
      </c>
      <c r="E3227">
        <v>2</v>
      </c>
      <c r="F3227" s="11">
        <v>11067134447599</v>
      </c>
      <c r="G3227" s="7" t="s">
        <v>165</v>
      </c>
      <c r="H3227" t="s">
        <v>153</v>
      </c>
      <c r="I3227" t="s">
        <v>153</v>
      </c>
      <c r="J3227" t="s">
        <v>11</v>
      </c>
      <c r="K3227" s="7" t="s">
        <v>148</v>
      </c>
      <c r="L3227">
        <v>1.9870000000000001</v>
      </c>
      <c r="M3227" s="12">
        <v>102</v>
      </c>
    </row>
    <row r="3228" spans="1:13" x14ac:dyDescent="0.25">
      <c r="A3228">
        <v>1330028</v>
      </c>
      <c r="B3228">
        <v>242792</v>
      </c>
      <c r="C3228" t="s">
        <v>56</v>
      </c>
      <c r="D3228" t="s">
        <v>71</v>
      </c>
      <c r="E3228">
        <v>31</v>
      </c>
      <c r="F3228" s="11">
        <v>231536</v>
      </c>
      <c r="G3228" s="7" t="s">
        <v>165</v>
      </c>
      <c r="H3228" t="s">
        <v>153</v>
      </c>
      <c r="I3228" t="s">
        <v>153</v>
      </c>
      <c r="J3228" t="s">
        <v>18</v>
      </c>
      <c r="K3228" s="7" t="s">
        <v>148</v>
      </c>
      <c r="L3228">
        <v>2.76</v>
      </c>
      <c r="M3228" s="12">
        <v>0</v>
      </c>
    </row>
    <row r="3229" spans="1:13" x14ac:dyDescent="0.25">
      <c r="A3229">
        <v>1330163</v>
      </c>
      <c r="B3229">
        <v>821885</v>
      </c>
      <c r="C3229" t="s">
        <v>139</v>
      </c>
      <c r="D3229" t="s">
        <v>143</v>
      </c>
      <c r="E3229">
        <v>2</v>
      </c>
      <c r="F3229" s="11">
        <v>319800</v>
      </c>
      <c r="G3229" s="7" t="s">
        <v>165</v>
      </c>
      <c r="H3229" t="s">
        <v>153</v>
      </c>
      <c r="I3229" t="s">
        <v>153</v>
      </c>
      <c r="J3229" t="s">
        <v>11</v>
      </c>
      <c r="K3229" s="7" t="s">
        <v>148</v>
      </c>
      <c r="L3229">
        <v>1.9870000000000001</v>
      </c>
      <c r="M3229" s="12">
        <v>150</v>
      </c>
    </row>
    <row r="3230" spans="1:13" x14ac:dyDescent="0.25">
      <c r="A3230">
        <v>1332231</v>
      </c>
      <c r="B3230">
        <v>349548</v>
      </c>
      <c r="C3230" t="s">
        <v>50</v>
      </c>
      <c r="D3230" t="s">
        <v>86</v>
      </c>
      <c r="E3230">
        <v>12</v>
      </c>
      <c r="F3230" s="11">
        <v>50017585</v>
      </c>
      <c r="G3230" s="7" t="s">
        <v>165</v>
      </c>
      <c r="H3230" t="s">
        <v>153</v>
      </c>
      <c r="I3230" t="s">
        <v>153</v>
      </c>
      <c r="J3230" t="s">
        <v>18</v>
      </c>
      <c r="K3230" s="7" t="s">
        <v>148</v>
      </c>
      <c r="L3230">
        <v>2.76</v>
      </c>
      <c r="M3230" s="12">
        <v>256</v>
      </c>
    </row>
    <row r="3231" spans="1:13" x14ac:dyDescent="0.25">
      <c r="A3231">
        <v>1332495</v>
      </c>
      <c r="B3231">
        <v>431517</v>
      </c>
      <c r="C3231" t="s">
        <v>50</v>
      </c>
      <c r="D3231" t="s">
        <v>114</v>
      </c>
      <c r="E3231">
        <v>5</v>
      </c>
      <c r="F3231" s="11">
        <v>442610</v>
      </c>
      <c r="G3231" s="7" t="s">
        <v>170</v>
      </c>
      <c r="H3231" t="s">
        <v>153</v>
      </c>
      <c r="I3231" t="s">
        <v>294</v>
      </c>
      <c r="J3231" t="s">
        <v>18</v>
      </c>
      <c r="K3231" s="7" t="s">
        <v>148</v>
      </c>
      <c r="L3231" t="s">
        <v>294</v>
      </c>
      <c r="M3231" t="s">
        <v>294</v>
      </c>
    </row>
    <row r="3232" spans="1:13" x14ac:dyDescent="0.25">
      <c r="A3232">
        <v>1332761</v>
      </c>
      <c r="B3232">
        <v>58314</v>
      </c>
      <c r="C3232" t="s">
        <v>29</v>
      </c>
      <c r="D3232" t="s">
        <v>42</v>
      </c>
      <c r="E3232">
        <v>6</v>
      </c>
      <c r="F3232" s="11">
        <v>4016330</v>
      </c>
      <c r="G3232" s="7" t="s">
        <v>170</v>
      </c>
      <c r="H3232" t="s">
        <v>153</v>
      </c>
      <c r="I3232" t="s">
        <v>153</v>
      </c>
      <c r="J3232" t="s">
        <v>11</v>
      </c>
      <c r="K3232" s="7" t="s">
        <v>148</v>
      </c>
      <c r="L3232">
        <v>1.9870000000000001</v>
      </c>
      <c r="M3232" s="12">
        <v>0</v>
      </c>
    </row>
    <row r="3233" spans="1:13" x14ac:dyDescent="0.25">
      <c r="A3233">
        <v>1332761</v>
      </c>
      <c r="B3233">
        <v>58314</v>
      </c>
      <c r="C3233" t="s">
        <v>29</v>
      </c>
      <c r="D3233" t="s">
        <v>42</v>
      </c>
      <c r="E3233">
        <v>6</v>
      </c>
      <c r="F3233" s="11">
        <v>7789139207471</v>
      </c>
      <c r="G3233" s="7" t="s">
        <v>165</v>
      </c>
      <c r="H3233" t="s">
        <v>153</v>
      </c>
      <c r="I3233" t="s">
        <v>294</v>
      </c>
      <c r="J3233" t="s">
        <v>11</v>
      </c>
      <c r="K3233" s="7" t="s">
        <v>148</v>
      </c>
      <c r="L3233" t="s">
        <v>294</v>
      </c>
      <c r="M3233" t="s">
        <v>294</v>
      </c>
    </row>
    <row r="3234" spans="1:13" x14ac:dyDescent="0.25">
      <c r="A3234">
        <v>1332766</v>
      </c>
      <c r="B3234">
        <v>431534</v>
      </c>
      <c r="C3234" t="s">
        <v>50</v>
      </c>
      <c r="D3234" t="s">
        <v>118</v>
      </c>
      <c r="E3234">
        <v>13</v>
      </c>
      <c r="F3234" s="11">
        <v>1501182</v>
      </c>
      <c r="G3234" s="7" t="s">
        <v>165</v>
      </c>
      <c r="H3234" t="s">
        <v>153</v>
      </c>
      <c r="I3234" t="s">
        <v>294</v>
      </c>
      <c r="J3234" t="s">
        <v>18</v>
      </c>
      <c r="K3234" s="7" t="s">
        <v>148</v>
      </c>
      <c r="L3234" t="s">
        <v>294</v>
      </c>
      <c r="M3234" t="s">
        <v>294</v>
      </c>
    </row>
    <row r="3235" spans="1:13" x14ac:dyDescent="0.25">
      <c r="A3235">
        <v>1333767</v>
      </c>
      <c r="B3235">
        <v>431516</v>
      </c>
      <c r="C3235" t="s">
        <v>50</v>
      </c>
      <c r="D3235" t="s">
        <v>114</v>
      </c>
      <c r="E3235" t="s">
        <v>115</v>
      </c>
      <c r="F3235" s="11">
        <v>7789075199822</v>
      </c>
      <c r="G3235" s="7" t="s">
        <v>165</v>
      </c>
      <c r="H3235" t="s">
        <v>153</v>
      </c>
      <c r="I3235" t="s">
        <v>294</v>
      </c>
      <c r="J3235" t="s">
        <v>18</v>
      </c>
      <c r="K3235" s="7" t="s">
        <v>148</v>
      </c>
      <c r="L3235" t="s">
        <v>294</v>
      </c>
      <c r="M3235" t="s">
        <v>294</v>
      </c>
    </row>
    <row r="3236" spans="1:13" x14ac:dyDescent="0.25">
      <c r="A3236">
        <v>1333977</v>
      </c>
      <c r="B3236">
        <v>58194</v>
      </c>
      <c r="C3236" t="s">
        <v>29</v>
      </c>
      <c r="D3236" t="s">
        <v>31</v>
      </c>
      <c r="E3236">
        <v>93</v>
      </c>
      <c r="F3236" s="11">
        <v>568535</v>
      </c>
      <c r="G3236" s="7" t="s">
        <v>165</v>
      </c>
      <c r="H3236" t="s">
        <v>153</v>
      </c>
      <c r="I3236" t="s">
        <v>153</v>
      </c>
      <c r="J3236" t="s">
        <v>18</v>
      </c>
      <c r="K3236" s="7" t="s">
        <v>148</v>
      </c>
      <c r="L3236">
        <v>2.76</v>
      </c>
      <c r="M3236" s="12">
        <v>396</v>
      </c>
    </row>
    <row r="3237" spans="1:13" x14ac:dyDescent="0.25">
      <c r="A3237">
        <v>1334329</v>
      </c>
      <c r="B3237">
        <v>431516</v>
      </c>
      <c r="C3237" t="s">
        <v>50</v>
      </c>
      <c r="D3237" t="s">
        <v>114</v>
      </c>
      <c r="E3237" t="s">
        <v>115</v>
      </c>
      <c r="F3237" s="11">
        <v>97147028</v>
      </c>
      <c r="G3237" s="7" t="s">
        <v>165</v>
      </c>
      <c r="H3237" t="s">
        <v>153</v>
      </c>
      <c r="I3237" t="s">
        <v>294</v>
      </c>
      <c r="J3237" t="s">
        <v>18</v>
      </c>
      <c r="K3237" s="7" t="s">
        <v>148</v>
      </c>
      <c r="L3237" t="s">
        <v>294</v>
      </c>
      <c r="M3237" t="s">
        <v>294</v>
      </c>
    </row>
    <row r="3238" spans="1:13" x14ac:dyDescent="0.25">
      <c r="A3238">
        <v>1334799</v>
      </c>
      <c r="B3238">
        <v>197249</v>
      </c>
      <c r="C3238" t="s">
        <v>60</v>
      </c>
      <c r="D3238" t="s">
        <v>66</v>
      </c>
      <c r="E3238">
        <v>10</v>
      </c>
      <c r="F3238" s="11">
        <v>6491034000342</v>
      </c>
      <c r="G3238" s="7" t="s">
        <v>165</v>
      </c>
      <c r="H3238" t="s">
        <v>153</v>
      </c>
      <c r="I3238" t="s">
        <v>153</v>
      </c>
      <c r="J3238" t="s">
        <v>11</v>
      </c>
      <c r="K3238" s="7" t="s">
        <v>148</v>
      </c>
      <c r="L3238">
        <v>1.9870000000000001</v>
      </c>
      <c r="M3238" s="12">
        <v>300</v>
      </c>
    </row>
    <row r="3239" spans="1:13" x14ac:dyDescent="0.25">
      <c r="A3239">
        <v>1334800</v>
      </c>
      <c r="B3239">
        <v>56764</v>
      </c>
      <c r="C3239" t="s">
        <v>15</v>
      </c>
      <c r="D3239" t="s">
        <v>16</v>
      </c>
      <c r="E3239" t="s">
        <v>19</v>
      </c>
      <c r="F3239" s="11">
        <v>58089332</v>
      </c>
      <c r="G3239" s="7" t="s">
        <v>165</v>
      </c>
      <c r="H3239" t="s">
        <v>153</v>
      </c>
      <c r="I3239" t="s">
        <v>153</v>
      </c>
      <c r="J3239" t="s">
        <v>18</v>
      </c>
      <c r="K3239" s="7" t="s">
        <v>148</v>
      </c>
      <c r="L3239">
        <v>2.76</v>
      </c>
      <c r="M3239" s="12">
        <v>66</v>
      </c>
    </row>
    <row r="3240" spans="1:13" x14ac:dyDescent="0.25">
      <c r="A3240">
        <v>1335007</v>
      </c>
      <c r="B3240">
        <v>447473</v>
      </c>
      <c r="C3240" t="s">
        <v>50</v>
      </c>
      <c r="D3240" t="s">
        <v>106</v>
      </c>
      <c r="E3240">
        <v>22</v>
      </c>
      <c r="F3240" s="11">
        <v>59015407</v>
      </c>
      <c r="G3240" s="7" t="s">
        <v>165</v>
      </c>
      <c r="H3240" t="s">
        <v>153</v>
      </c>
      <c r="I3240" t="s">
        <v>294</v>
      </c>
      <c r="J3240" t="s">
        <v>18</v>
      </c>
      <c r="K3240" s="7" t="s">
        <v>148</v>
      </c>
      <c r="L3240" t="s">
        <v>294</v>
      </c>
      <c r="M3240" t="s">
        <v>294</v>
      </c>
    </row>
    <row r="3241" spans="1:13" x14ac:dyDescent="0.25">
      <c r="A3241">
        <v>1335263</v>
      </c>
      <c r="B3241">
        <v>1592</v>
      </c>
      <c r="C3241" t="s">
        <v>9</v>
      </c>
      <c r="D3241" t="s">
        <v>10</v>
      </c>
      <c r="E3241">
        <v>8</v>
      </c>
      <c r="F3241" s="11">
        <v>286644</v>
      </c>
      <c r="G3241" s="7" t="s">
        <v>165</v>
      </c>
      <c r="H3241" t="s">
        <v>153</v>
      </c>
      <c r="I3241" t="s">
        <v>153</v>
      </c>
      <c r="J3241" t="s">
        <v>11</v>
      </c>
      <c r="K3241" s="7" t="s">
        <v>148</v>
      </c>
      <c r="L3241">
        <v>1.9870000000000001</v>
      </c>
      <c r="M3241" s="12">
        <v>-167.6</v>
      </c>
    </row>
    <row r="3242" spans="1:13" x14ac:dyDescent="0.25">
      <c r="A3242">
        <v>1335268</v>
      </c>
      <c r="B3242">
        <v>1603</v>
      </c>
      <c r="C3242" t="s">
        <v>9</v>
      </c>
      <c r="D3242" t="s">
        <v>13</v>
      </c>
      <c r="E3242">
        <v>5</v>
      </c>
      <c r="F3242" s="11">
        <v>58084117</v>
      </c>
      <c r="G3242" s="7" t="s">
        <v>165</v>
      </c>
      <c r="H3242" t="s">
        <v>153</v>
      </c>
      <c r="I3242" t="s">
        <v>294</v>
      </c>
      <c r="J3242" t="s">
        <v>11</v>
      </c>
      <c r="K3242" s="7" t="s">
        <v>148</v>
      </c>
      <c r="L3242" t="s">
        <v>294</v>
      </c>
      <c r="M3242" t="s">
        <v>294</v>
      </c>
    </row>
    <row r="3243" spans="1:13" x14ac:dyDescent="0.25">
      <c r="A3243">
        <v>1335370</v>
      </c>
      <c r="B3243">
        <v>447472</v>
      </c>
      <c r="C3243" t="s">
        <v>50</v>
      </c>
      <c r="D3243" t="s">
        <v>106</v>
      </c>
      <c r="E3243">
        <v>20</v>
      </c>
      <c r="F3243" s="11">
        <v>64166211</v>
      </c>
      <c r="G3243" s="7" t="s">
        <v>165</v>
      </c>
      <c r="H3243" t="s">
        <v>153</v>
      </c>
      <c r="I3243" t="s">
        <v>153</v>
      </c>
      <c r="J3243" t="s">
        <v>18</v>
      </c>
      <c r="K3243" s="7" t="s">
        <v>148</v>
      </c>
      <c r="L3243">
        <v>2.76</v>
      </c>
      <c r="M3243" s="12">
        <v>-1</v>
      </c>
    </row>
    <row r="3244" spans="1:13" x14ac:dyDescent="0.25">
      <c r="A3244">
        <v>1335519</v>
      </c>
      <c r="B3244">
        <v>1605</v>
      </c>
      <c r="C3244" t="s">
        <v>9</v>
      </c>
      <c r="D3244" t="s">
        <v>13</v>
      </c>
      <c r="E3244">
        <v>3</v>
      </c>
      <c r="F3244" s="11">
        <v>22085405</v>
      </c>
      <c r="G3244" s="7" t="s">
        <v>165</v>
      </c>
      <c r="H3244" t="s">
        <v>153</v>
      </c>
      <c r="I3244" t="s">
        <v>153</v>
      </c>
      <c r="J3244" t="s">
        <v>11</v>
      </c>
      <c r="K3244" s="7" t="s">
        <v>148</v>
      </c>
      <c r="L3244">
        <v>1.9870000000000001</v>
      </c>
      <c r="M3244" s="12">
        <v>123</v>
      </c>
    </row>
    <row r="3245" spans="1:13" x14ac:dyDescent="0.25">
      <c r="A3245">
        <v>1336487</v>
      </c>
      <c r="B3245">
        <v>197180</v>
      </c>
      <c r="C3245" t="s">
        <v>60</v>
      </c>
      <c r="D3245" t="s">
        <v>61</v>
      </c>
      <c r="E3245">
        <v>4</v>
      </c>
      <c r="F3245" s="11">
        <v>17611</v>
      </c>
      <c r="G3245" s="7" t="s">
        <v>165</v>
      </c>
      <c r="H3245" t="s">
        <v>153</v>
      </c>
      <c r="I3245" t="s">
        <v>294</v>
      </c>
      <c r="J3245" t="s">
        <v>11</v>
      </c>
      <c r="K3245" s="7" t="s">
        <v>148</v>
      </c>
      <c r="L3245" t="s">
        <v>294</v>
      </c>
      <c r="M3245" t="s">
        <v>294</v>
      </c>
    </row>
    <row r="3246" spans="1:13" x14ac:dyDescent="0.25">
      <c r="A3246">
        <v>1336748</v>
      </c>
      <c r="B3246">
        <v>431423</v>
      </c>
      <c r="C3246" t="s">
        <v>50</v>
      </c>
      <c r="D3246" t="s">
        <v>105</v>
      </c>
      <c r="E3246">
        <v>9</v>
      </c>
      <c r="F3246" s="11">
        <v>19000836</v>
      </c>
      <c r="G3246" s="7" t="s">
        <v>165</v>
      </c>
      <c r="H3246" t="s">
        <v>153</v>
      </c>
      <c r="I3246" t="s">
        <v>294</v>
      </c>
      <c r="J3246" t="s">
        <v>18</v>
      </c>
      <c r="K3246" s="7" t="s">
        <v>148</v>
      </c>
      <c r="L3246" t="s">
        <v>294</v>
      </c>
      <c r="M3246" t="s">
        <v>294</v>
      </c>
    </row>
    <row r="3247" spans="1:13" x14ac:dyDescent="0.25">
      <c r="A3247">
        <v>1336816</v>
      </c>
      <c r="B3247">
        <v>1595</v>
      </c>
      <c r="C3247" t="s">
        <v>9</v>
      </c>
      <c r="D3247" t="s">
        <v>10</v>
      </c>
      <c r="E3247">
        <v>9</v>
      </c>
      <c r="F3247" s="11">
        <v>112950</v>
      </c>
      <c r="G3247" s="7" t="s">
        <v>165</v>
      </c>
      <c r="H3247" t="s">
        <v>153</v>
      </c>
      <c r="I3247" t="s">
        <v>153</v>
      </c>
      <c r="J3247" t="s">
        <v>11</v>
      </c>
      <c r="K3247" s="7" t="s">
        <v>148</v>
      </c>
      <c r="L3247">
        <v>1.9870000000000001</v>
      </c>
      <c r="M3247" s="12">
        <v>133</v>
      </c>
    </row>
    <row r="3248" spans="1:13" x14ac:dyDescent="0.25">
      <c r="A3248">
        <v>1336909</v>
      </c>
      <c r="B3248">
        <v>821885</v>
      </c>
      <c r="C3248" t="s">
        <v>139</v>
      </c>
      <c r="D3248" t="s">
        <v>143</v>
      </c>
      <c r="E3248">
        <v>2</v>
      </c>
      <c r="F3248" s="11">
        <v>7789054003632</v>
      </c>
      <c r="G3248" s="7" t="s">
        <v>165</v>
      </c>
      <c r="H3248" t="s">
        <v>153</v>
      </c>
      <c r="I3248" t="s">
        <v>153</v>
      </c>
      <c r="J3248" t="s">
        <v>11</v>
      </c>
      <c r="K3248" s="7" t="s">
        <v>148</v>
      </c>
      <c r="L3248">
        <v>1.9870000000000001</v>
      </c>
      <c r="M3248" s="12">
        <v>45</v>
      </c>
    </row>
    <row r="3249" spans="1:13" x14ac:dyDescent="0.25">
      <c r="A3249">
        <v>1337102</v>
      </c>
      <c r="B3249">
        <v>501291</v>
      </c>
      <c r="C3249" t="s">
        <v>50</v>
      </c>
      <c r="D3249" t="s">
        <v>133</v>
      </c>
      <c r="E3249">
        <v>10</v>
      </c>
      <c r="F3249" s="11">
        <v>127252990</v>
      </c>
      <c r="G3249" s="7" t="s">
        <v>170</v>
      </c>
      <c r="H3249" t="s">
        <v>153</v>
      </c>
      <c r="I3249" t="s">
        <v>294</v>
      </c>
      <c r="J3249" t="s">
        <v>18</v>
      </c>
      <c r="K3249" s="7" t="s">
        <v>148</v>
      </c>
      <c r="L3249" t="s">
        <v>294</v>
      </c>
      <c r="M3249" t="s">
        <v>294</v>
      </c>
    </row>
    <row r="3250" spans="1:13" x14ac:dyDescent="0.25">
      <c r="A3250">
        <v>1337110</v>
      </c>
      <c r="B3250">
        <v>62291</v>
      </c>
      <c r="C3250" t="s">
        <v>54</v>
      </c>
      <c r="D3250" t="s">
        <v>55</v>
      </c>
      <c r="E3250">
        <v>9</v>
      </c>
      <c r="F3250" s="11">
        <v>7789060033545</v>
      </c>
      <c r="G3250" s="7" t="s">
        <v>165</v>
      </c>
      <c r="H3250" t="s">
        <v>153</v>
      </c>
      <c r="I3250" t="s">
        <v>153</v>
      </c>
      <c r="J3250" t="s">
        <v>18</v>
      </c>
      <c r="K3250" s="7" t="s">
        <v>148</v>
      </c>
      <c r="L3250">
        <v>2.76</v>
      </c>
      <c r="M3250" s="12">
        <v>181</v>
      </c>
    </row>
    <row r="3251" spans="1:13" x14ac:dyDescent="0.25">
      <c r="A3251">
        <v>1337133</v>
      </c>
      <c r="B3251">
        <v>447388</v>
      </c>
      <c r="C3251" t="s">
        <v>50</v>
      </c>
      <c r="D3251" t="s">
        <v>127</v>
      </c>
      <c r="E3251">
        <v>28</v>
      </c>
      <c r="F3251" s="11">
        <v>81204</v>
      </c>
      <c r="G3251" s="7" t="s">
        <v>165</v>
      </c>
      <c r="H3251" t="s">
        <v>153</v>
      </c>
      <c r="I3251" t="s">
        <v>294</v>
      </c>
      <c r="J3251" t="s">
        <v>18</v>
      </c>
      <c r="K3251" s="7" t="s">
        <v>148</v>
      </c>
      <c r="L3251" t="s">
        <v>294</v>
      </c>
      <c r="M3251" t="s">
        <v>294</v>
      </c>
    </row>
    <row r="3252" spans="1:13" x14ac:dyDescent="0.25">
      <c r="A3252">
        <v>1337140</v>
      </c>
      <c r="B3252">
        <v>431518</v>
      </c>
      <c r="C3252" t="s">
        <v>50</v>
      </c>
      <c r="D3252" t="s">
        <v>114</v>
      </c>
      <c r="E3252" t="s">
        <v>116</v>
      </c>
      <c r="F3252" s="11">
        <v>10181618</v>
      </c>
      <c r="G3252" s="7" t="s">
        <v>170</v>
      </c>
      <c r="H3252" t="s">
        <v>153</v>
      </c>
      <c r="I3252" t="s">
        <v>153</v>
      </c>
      <c r="J3252" t="s">
        <v>18</v>
      </c>
      <c r="K3252" s="7" t="s">
        <v>148</v>
      </c>
      <c r="L3252">
        <v>2.76</v>
      </c>
      <c r="M3252" s="12">
        <v>138</v>
      </c>
    </row>
    <row r="3253" spans="1:13" x14ac:dyDescent="0.25">
      <c r="A3253">
        <v>1337140</v>
      </c>
      <c r="B3253">
        <v>431518</v>
      </c>
      <c r="C3253" t="s">
        <v>50</v>
      </c>
      <c r="D3253" t="s">
        <v>114</v>
      </c>
      <c r="E3253" t="s">
        <v>116</v>
      </c>
      <c r="F3253" s="11">
        <v>2551799</v>
      </c>
      <c r="G3253" s="7" t="s">
        <v>165</v>
      </c>
      <c r="H3253" t="s">
        <v>153</v>
      </c>
      <c r="I3253" t="s">
        <v>294</v>
      </c>
      <c r="J3253" t="s">
        <v>18</v>
      </c>
      <c r="K3253" s="7" t="s">
        <v>148</v>
      </c>
      <c r="L3253" t="s">
        <v>294</v>
      </c>
      <c r="M3253" t="s">
        <v>294</v>
      </c>
    </row>
    <row r="3254" spans="1:13" x14ac:dyDescent="0.25">
      <c r="A3254">
        <v>1337206</v>
      </c>
      <c r="B3254">
        <v>431422</v>
      </c>
      <c r="C3254" t="s">
        <v>50</v>
      </c>
      <c r="D3254" t="s">
        <v>105</v>
      </c>
      <c r="E3254">
        <v>4</v>
      </c>
      <c r="F3254" s="11">
        <v>327103</v>
      </c>
      <c r="G3254" s="7" t="s">
        <v>165</v>
      </c>
      <c r="H3254" t="s">
        <v>153</v>
      </c>
      <c r="I3254" t="s">
        <v>294</v>
      </c>
      <c r="J3254" t="s">
        <v>18</v>
      </c>
      <c r="K3254" s="7" t="s">
        <v>149</v>
      </c>
      <c r="L3254">
        <v>4.2110000000000003</v>
      </c>
      <c r="M3254" t="s">
        <v>294</v>
      </c>
    </row>
    <row r="3255" spans="1:13" x14ac:dyDescent="0.25">
      <c r="A3255">
        <v>1337354</v>
      </c>
      <c r="B3255">
        <v>56854</v>
      </c>
      <c r="C3255" t="s">
        <v>15</v>
      </c>
      <c r="D3255" t="s">
        <v>23</v>
      </c>
      <c r="E3255" t="s">
        <v>25</v>
      </c>
      <c r="F3255" s="11">
        <v>39421</v>
      </c>
      <c r="G3255" s="7" t="s">
        <v>165</v>
      </c>
      <c r="H3255" t="s">
        <v>153</v>
      </c>
      <c r="I3255" t="s">
        <v>153</v>
      </c>
      <c r="J3255" t="s">
        <v>18</v>
      </c>
      <c r="K3255" s="7" t="s">
        <v>148</v>
      </c>
      <c r="L3255">
        <v>2.76</v>
      </c>
      <c r="M3255" s="12">
        <v>3</v>
      </c>
    </row>
    <row r="3256" spans="1:13" x14ac:dyDescent="0.25">
      <c r="A3256">
        <v>1337426</v>
      </c>
      <c r="B3256">
        <v>447171</v>
      </c>
      <c r="C3256" t="s">
        <v>29</v>
      </c>
      <c r="D3256" t="s">
        <v>36</v>
      </c>
      <c r="E3256" t="s">
        <v>122</v>
      </c>
      <c r="F3256" s="11">
        <v>7791085022793</v>
      </c>
      <c r="G3256" s="7" t="s">
        <v>165</v>
      </c>
      <c r="H3256" t="s">
        <v>153</v>
      </c>
      <c r="I3256" t="s">
        <v>153</v>
      </c>
      <c r="J3256" t="s">
        <v>11</v>
      </c>
      <c r="K3256" s="7" t="s">
        <v>148</v>
      </c>
      <c r="L3256">
        <v>1.9870000000000001</v>
      </c>
      <c r="M3256" s="12">
        <v>0</v>
      </c>
    </row>
    <row r="3257" spans="1:13" x14ac:dyDescent="0.25">
      <c r="A3257">
        <v>1337522</v>
      </c>
      <c r="B3257">
        <v>447171</v>
      </c>
      <c r="C3257" t="s">
        <v>29</v>
      </c>
      <c r="D3257" t="s">
        <v>36</v>
      </c>
      <c r="E3257" t="s">
        <v>122</v>
      </c>
      <c r="F3257" s="11">
        <v>9335955</v>
      </c>
      <c r="G3257" s="7" t="s">
        <v>165</v>
      </c>
      <c r="H3257" t="s">
        <v>153</v>
      </c>
      <c r="I3257" t="s">
        <v>153</v>
      </c>
      <c r="J3257" t="s">
        <v>11</v>
      </c>
      <c r="K3257" s="7" t="s">
        <v>148</v>
      </c>
      <c r="L3257">
        <v>1.9870000000000001</v>
      </c>
      <c r="M3257" s="12">
        <v>0</v>
      </c>
    </row>
    <row r="3258" spans="1:13" x14ac:dyDescent="0.25">
      <c r="A3258">
        <v>1337966</v>
      </c>
      <c r="B3258">
        <v>431516</v>
      </c>
      <c r="C3258" t="s">
        <v>50</v>
      </c>
      <c r="D3258" t="s">
        <v>114</v>
      </c>
      <c r="E3258" t="s">
        <v>115</v>
      </c>
      <c r="F3258" s="11">
        <v>90134</v>
      </c>
      <c r="G3258" s="7" t="s">
        <v>165</v>
      </c>
      <c r="H3258" t="s">
        <v>153</v>
      </c>
      <c r="I3258" t="s">
        <v>153</v>
      </c>
      <c r="J3258" t="s">
        <v>18</v>
      </c>
      <c r="K3258" s="7" t="s">
        <v>148</v>
      </c>
      <c r="L3258">
        <v>2.76</v>
      </c>
      <c r="M3258" s="12">
        <v>2</v>
      </c>
    </row>
  </sheetData>
  <autoFilter ref="A1:M325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07B86-884B-4599-8727-E9E23A90435F}">
  <dimension ref="A1:O3258"/>
  <sheetViews>
    <sheetView topLeftCell="E1" workbookViewId="0">
      <pane ySplit="1" topLeftCell="A2" activePane="bottomLeft" state="frozen"/>
      <selection pane="bottomLeft" activeCell="N3265" sqref="N3265"/>
    </sheetView>
  </sheetViews>
  <sheetFormatPr defaultRowHeight="15" x14ac:dyDescent="0.25"/>
  <cols>
    <col min="1" max="1" width="8" bestFit="1" customWidth="1"/>
    <col min="2" max="2" width="14.5703125" bestFit="1" customWidth="1"/>
    <col min="3" max="3" width="15.42578125" bestFit="1" customWidth="1"/>
    <col min="4" max="4" width="28" bestFit="1" customWidth="1"/>
    <col min="6" max="6" width="20.28515625" style="11" bestFit="1" customWidth="1"/>
    <col min="7" max="8" width="10.5703125" style="7" customWidth="1"/>
    <col min="9" max="9" width="11" customWidth="1"/>
    <col min="10" max="10" width="13.85546875" customWidth="1"/>
    <col min="11" max="11" width="4.7109375" customWidth="1"/>
    <col min="12" max="12" width="5.85546875" style="7" customWidth="1"/>
    <col min="13" max="13" width="15.5703125" customWidth="1"/>
    <col min="14" max="14" width="21.5703125" style="12" bestFit="1" customWidth="1"/>
  </cols>
  <sheetData>
    <row r="1" spans="1:15" s="1" customFormat="1" ht="60" x14ac:dyDescent="0.25">
      <c r="A1" s="1" t="s">
        <v>146</v>
      </c>
      <c r="B1" s="1" t="s">
        <v>4</v>
      </c>
      <c r="C1" s="1" t="s">
        <v>5</v>
      </c>
      <c r="D1" s="1" t="s">
        <v>6</v>
      </c>
      <c r="E1" s="1" t="s">
        <v>7</v>
      </c>
      <c r="F1" s="10" t="s">
        <v>318</v>
      </c>
      <c r="G1" s="1" t="s">
        <v>319</v>
      </c>
      <c r="H1" s="1" t="s">
        <v>350</v>
      </c>
      <c r="I1" s="1" t="s">
        <v>164</v>
      </c>
      <c r="J1" s="1" t="s">
        <v>310</v>
      </c>
      <c r="K1" s="1" t="s">
        <v>8</v>
      </c>
      <c r="L1" s="1" t="s">
        <v>147</v>
      </c>
      <c r="M1" s="1" t="s">
        <v>152</v>
      </c>
      <c r="N1" s="22" t="s">
        <v>162</v>
      </c>
      <c r="O1" s="22" t="s">
        <v>349</v>
      </c>
    </row>
    <row r="2" spans="1:15" x14ac:dyDescent="0.25">
      <c r="A2">
        <v>2196</v>
      </c>
      <c r="B2">
        <v>1610</v>
      </c>
      <c r="C2" t="s">
        <v>9</v>
      </c>
      <c r="D2" t="s">
        <v>14</v>
      </c>
      <c r="E2">
        <v>9</v>
      </c>
      <c r="F2" s="11">
        <v>218867</v>
      </c>
      <c r="G2" s="7" t="s">
        <v>165</v>
      </c>
      <c r="H2" s="7">
        <f>COUNTIFS($F$2:$F$3258,F2,$G$2:$G$3258,"ОКПУ")</f>
        <v>0</v>
      </c>
      <c r="I2" t="s">
        <v>153</v>
      </c>
      <c r="J2" t="s">
        <v>153</v>
      </c>
      <c r="K2" t="s">
        <v>11</v>
      </c>
      <c r="L2" s="7" t="s">
        <v>148</v>
      </c>
      <c r="M2">
        <v>1.9870000000000001</v>
      </c>
      <c r="N2" s="12">
        <v>65</v>
      </c>
      <c r="O2">
        <f>IF(H2&gt;0,IFERROR(N2/H2,N2),N2)</f>
        <v>65</v>
      </c>
    </row>
    <row r="3" spans="1:15" x14ac:dyDescent="0.25">
      <c r="A3">
        <v>2236</v>
      </c>
      <c r="B3">
        <v>1591</v>
      </c>
      <c r="C3" t="s">
        <v>9</v>
      </c>
      <c r="D3" t="s">
        <v>10</v>
      </c>
      <c r="E3">
        <v>4</v>
      </c>
      <c r="F3" s="11">
        <v>7789134078711</v>
      </c>
      <c r="G3" s="7" t="s">
        <v>165</v>
      </c>
      <c r="H3" s="7">
        <f t="shared" ref="H3:H66" si="0">COUNTIFS($F$2:$F$3258,F3,$G$2:$G$3258,"ОКПУ")</f>
        <v>0</v>
      </c>
      <c r="I3" t="s">
        <v>153</v>
      </c>
      <c r="J3" t="s">
        <v>153</v>
      </c>
      <c r="K3" t="s">
        <v>11</v>
      </c>
      <c r="L3" s="7" t="s">
        <v>148</v>
      </c>
      <c r="M3">
        <v>1.9870000000000001</v>
      </c>
      <c r="N3" s="12">
        <v>0</v>
      </c>
      <c r="O3">
        <f t="shared" ref="O3:O66" si="1">IF(H3&gt;0,IFERROR(N3/H3,N3),N3)</f>
        <v>0</v>
      </c>
    </row>
    <row r="4" spans="1:15" x14ac:dyDescent="0.25">
      <c r="A4">
        <v>3142</v>
      </c>
      <c r="B4">
        <v>1592</v>
      </c>
      <c r="C4" t="s">
        <v>9</v>
      </c>
      <c r="D4" t="s">
        <v>10</v>
      </c>
      <c r="E4">
        <v>8</v>
      </c>
      <c r="F4" s="11">
        <v>57233325</v>
      </c>
      <c r="G4" s="7" t="s">
        <v>165</v>
      </c>
      <c r="H4" s="7">
        <f t="shared" si="0"/>
        <v>0</v>
      </c>
      <c r="I4" t="s">
        <v>153</v>
      </c>
      <c r="J4" t="s">
        <v>153</v>
      </c>
      <c r="K4" t="s">
        <v>11</v>
      </c>
      <c r="L4" s="7" t="s">
        <v>148</v>
      </c>
      <c r="M4">
        <v>1.9870000000000001</v>
      </c>
      <c r="N4" s="12">
        <v>124</v>
      </c>
      <c r="O4">
        <f t="shared" si="1"/>
        <v>124</v>
      </c>
    </row>
    <row r="5" spans="1:15" x14ac:dyDescent="0.25">
      <c r="A5">
        <v>3171</v>
      </c>
      <c r="B5">
        <v>1612</v>
      </c>
      <c r="C5" t="s">
        <v>9</v>
      </c>
      <c r="D5" t="s">
        <v>14</v>
      </c>
      <c r="E5">
        <v>7</v>
      </c>
      <c r="F5" s="11">
        <v>16716</v>
      </c>
      <c r="G5" s="7" t="s">
        <v>165</v>
      </c>
      <c r="H5" s="7">
        <f t="shared" si="0"/>
        <v>0</v>
      </c>
      <c r="I5" t="s">
        <v>153</v>
      </c>
      <c r="J5" t="s">
        <v>153</v>
      </c>
      <c r="K5" t="s">
        <v>11</v>
      </c>
      <c r="L5" s="7" t="s">
        <v>148</v>
      </c>
      <c r="M5">
        <v>1.9870000000000001</v>
      </c>
      <c r="N5" s="12">
        <v>348</v>
      </c>
      <c r="O5">
        <f t="shared" si="1"/>
        <v>348</v>
      </c>
    </row>
    <row r="6" spans="1:15" x14ac:dyDescent="0.25">
      <c r="A6">
        <v>3249</v>
      </c>
      <c r="B6">
        <v>1605</v>
      </c>
      <c r="C6" t="s">
        <v>9</v>
      </c>
      <c r="D6" t="s">
        <v>13</v>
      </c>
      <c r="E6">
        <v>3</v>
      </c>
      <c r="F6" s="11">
        <v>114106024</v>
      </c>
      <c r="G6" s="7" t="s">
        <v>165</v>
      </c>
      <c r="H6" s="7">
        <f t="shared" si="0"/>
        <v>0</v>
      </c>
      <c r="I6" t="s">
        <v>153</v>
      </c>
      <c r="J6" t="s">
        <v>153</v>
      </c>
      <c r="K6" t="s">
        <v>11</v>
      </c>
      <c r="L6" s="7" t="s">
        <v>148</v>
      </c>
      <c r="M6">
        <v>1.9870000000000001</v>
      </c>
      <c r="N6" s="12">
        <v>290</v>
      </c>
      <c r="O6">
        <f t="shared" si="1"/>
        <v>290</v>
      </c>
    </row>
    <row r="7" spans="1:15" x14ac:dyDescent="0.25">
      <c r="A7">
        <v>4224</v>
      </c>
      <c r="B7">
        <v>1614</v>
      </c>
      <c r="C7" t="s">
        <v>9</v>
      </c>
      <c r="D7" t="s">
        <v>14</v>
      </c>
      <c r="E7">
        <v>3</v>
      </c>
      <c r="F7" s="11">
        <v>20827</v>
      </c>
      <c r="G7" s="7" t="s">
        <v>165</v>
      </c>
      <c r="H7" s="7">
        <f t="shared" si="0"/>
        <v>0</v>
      </c>
      <c r="I7" t="s">
        <v>153</v>
      </c>
      <c r="J7" t="s">
        <v>153</v>
      </c>
      <c r="K7" t="s">
        <v>11</v>
      </c>
      <c r="L7" s="7" t="s">
        <v>148</v>
      </c>
      <c r="M7">
        <v>1.9870000000000001</v>
      </c>
      <c r="N7" s="12">
        <v>0</v>
      </c>
      <c r="O7">
        <f t="shared" si="1"/>
        <v>0</v>
      </c>
    </row>
    <row r="8" spans="1:15" x14ac:dyDescent="0.25">
      <c r="A8">
        <v>5180</v>
      </c>
      <c r="B8">
        <v>1593</v>
      </c>
      <c r="C8" t="s">
        <v>9</v>
      </c>
      <c r="D8" t="s">
        <v>10</v>
      </c>
      <c r="E8">
        <v>6</v>
      </c>
      <c r="F8" s="11">
        <v>101687</v>
      </c>
      <c r="G8" s="7" t="s">
        <v>165</v>
      </c>
      <c r="H8" s="7">
        <f t="shared" si="0"/>
        <v>0</v>
      </c>
      <c r="I8" t="s">
        <v>153</v>
      </c>
      <c r="J8" t="s">
        <v>294</v>
      </c>
      <c r="K8" t="s">
        <v>11</v>
      </c>
      <c r="L8" s="7" t="s">
        <v>148</v>
      </c>
      <c r="M8" t="s">
        <v>294</v>
      </c>
      <c r="N8" t="s">
        <v>294</v>
      </c>
      <c r="O8" t="str">
        <f t="shared" si="1"/>
        <v>Нет показаний</v>
      </c>
    </row>
    <row r="9" spans="1:15" x14ac:dyDescent="0.25">
      <c r="A9">
        <v>5837</v>
      </c>
      <c r="B9">
        <v>1598</v>
      </c>
      <c r="C9" t="s">
        <v>9</v>
      </c>
      <c r="D9" t="s">
        <v>12</v>
      </c>
      <c r="E9">
        <v>13</v>
      </c>
      <c r="F9" s="11">
        <v>6491034002452</v>
      </c>
      <c r="G9" s="7" t="s">
        <v>165</v>
      </c>
      <c r="H9" s="7">
        <f t="shared" si="0"/>
        <v>0</v>
      </c>
      <c r="I9" t="s">
        <v>153</v>
      </c>
      <c r="J9" t="s">
        <v>153</v>
      </c>
      <c r="K9" t="s">
        <v>11</v>
      </c>
      <c r="L9" s="7" t="s">
        <v>148</v>
      </c>
      <c r="M9">
        <v>1.9870000000000001</v>
      </c>
      <c r="N9" s="12">
        <v>52.600000000000399</v>
      </c>
      <c r="O9">
        <f t="shared" si="1"/>
        <v>52.600000000000399</v>
      </c>
    </row>
    <row r="10" spans="1:15" x14ac:dyDescent="0.25">
      <c r="A10">
        <v>6442</v>
      </c>
      <c r="B10">
        <v>1595</v>
      </c>
      <c r="C10" t="s">
        <v>9</v>
      </c>
      <c r="D10" t="s">
        <v>10</v>
      </c>
      <c r="E10">
        <v>9</v>
      </c>
      <c r="F10" s="11">
        <v>187656</v>
      </c>
      <c r="G10" s="7" t="s">
        <v>165</v>
      </c>
      <c r="H10" s="7">
        <f t="shared" si="0"/>
        <v>0</v>
      </c>
      <c r="I10" t="s">
        <v>153</v>
      </c>
      <c r="J10" t="s">
        <v>294</v>
      </c>
      <c r="K10" t="s">
        <v>11</v>
      </c>
      <c r="L10" s="7" t="s">
        <v>148</v>
      </c>
      <c r="M10" t="s">
        <v>294</v>
      </c>
      <c r="N10" t="s">
        <v>294</v>
      </c>
      <c r="O10" t="str">
        <f t="shared" si="1"/>
        <v>Нет показаний</v>
      </c>
    </row>
    <row r="11" spans="1:15" x14ac:dyDescent="0.25">
      <c r="A11">
        <v>6731</v>
      </c>
      <c r="B11">
        <v>1594</v>
      </c>
      <c r="C11" t="s">
        <v>9</v>
      </c>
      <c r="D11" t="s">
        <v>10</v>
      </c>
      <c r="E11">
        <v>7</v>
      </c>
      <c r="F11" s="11">
        <v>40022811</v>
      </c>
      <c r="G11" s="7" t="s">
        <v>165</v>
      </c>
      <c r="H11" s="7">
        <f t="shared" si="0"/>
        <v>0</v>
      </c>
      <c r="I11" t="s">
        <v>153</v>
      </c>
      <c r="J11" t="s">
        <v>153</v>
      </c>
      <c r="K11" t="s">
        <v>11</v>
      </c>
      <c r="L11" s="7" t="s">
        <v>148</v>
      </c>
      <c r="M11">
        <v>1.9870000000000001</v>
      </c>
      <c r="N11" s="12">
        <v>102</v>
      </c>
      <c r="O11">
        <f t="shared" si="1"/>
        <v>102</v>
      </c>
    </row>
    <row r="12" spans="1:15" x14ac:dyDescent="0.25">
      <c r="A12">
        <v>6857</v>
      </c>
      <c r="B12">
        <v>1593</v>
      </c>
      <c r="C12" t="s">
        <v>9</v>
      </c>
      <c r="D12" t="s">
        <v>10</v>
      </c>
      <c r="E12">
        <v>6</v>
      </c>
      <c r="F12" s="11">
        <v>718361202900591</v>
      </c>
      <c r="G12" s="7" t="s">
        <v>165</v>
      </c>
      <c r="H12" s="7">
        <f t="shared" si="0"/>
        <v>0</v>
      </c>
      <c r="I12" t="s">
        <v>153</v>
      </c>
      <c r="J12" t="s">
        <v>294</v>
      </c>
      <c r="K12" t="s">
        <v>11</v>
      </c>
      <c r="L12" s="7" t="s">
        <v>148</v>
      </c>
      <c r="M12" t="s">
        <v>294</v>
      </c>
      <c r="N12" t="s">
        <v>294</v>
      </c>
      <c r="O12" t="str">
        <f t="shared" si="1"/>
        <v>Нет показаний</v>
      </c>
    </row>
    <row r="13" spans="1:15" x14ac:dyDescent="0.25">
      <c r="A13">
        <v>6929</v>
      </c>
      <c r="B13">
        <v>1592</v>
      </c>
      <c r="C13" t="s">
        <v>9</v>
      </c>
      <c r="D13" t="s">
        <v>10</v>
      </c>
      <c r="E13">
        <v>8</v>
      </c>
      <c r="F13" s="11">
        <v>907355</v>
      </c>
      <c r="G13" s="7" t="s">
        <v>165</v>
      </c>
      <c r="H13" s="7">
        <f t="shared" si="0"/>
        <v>0</v>
      </c>
      <c r="I13" t="s">
        <v>153</v>
      </c>
      <c r="J13" t="s">
        <v>153</v>
      </c>
      <c r="K13" t="s">
        <v>11</v>
      </c>
      <c r="L13" s="7" t="s">
        <v>148</v>
      </c>
      <c r="M13">
        <v>1.9870000000000001</v>
      </c>
      <c r="N13" s="12">
        <v>-1072.8</v>
      </c>
      <c r="O13">
        <f t="shared" si="1"/>
        <v>-1072.8</v>
      </c>
    </row>
    <row r="14" spans="1:15" x14ac:dyDescent="0.25">
      <c r="A14">
        <v>7389</v>
      </c>
      <c r="B14">
        <v>1614</v>
      </c>
      <c r="C14" t="s">
        <v>9</v>
      </c>
      <c r="D14" t="s">
        <v>14</v>
      </c>
      <c r="E14">
        <v>3</v>
      </c>
      <c r="F14" s="11">
        <v>16275</v>
      </c>
      <c r="G14" s="7" t="s">
        <v>165</v>
      </c>
      <c r="H14" s="7">
        <f t="shared" si="0"/>
        <v>0</v>
      </c>
      <c r="I14" t="s">
        <v>153</v>
      </c>
      <c r="J14" t="s">
        <v>153</v>
      </c>
      <c r="K14" t="s">
        <v>11</v>
      </c>
      <c r="L14" s="7" t="s">
        <v>148</v>
      </c>
      <c r="M14">
        <v>1.9870000000000001</v>
      </c>
      <c r="N14" s="12">
        <v>85.800000000000196</v>
      </c>
      <c r="O14">
        <f t="shared" si="1"/>
        <v>85.800000000000196</v>
      </c>
    </row>
    <row r="15" spans="1:15" x14ac:dyDescent="0.25">
      <c r="A15">
        <v>7409</v>
      </c>
      <c r="B15">
        <v>1594</v>
      </c>
      <c r="C15" t="s">
        <v>9</v>
      </c>
      <c r="D15" t="s">
        <v>10</v>
      </c>
      <c r="E15">
        <v>7</v>
      </c>
      <c r="F15" s="11">
        <v>64916100243852</v>
      </c>
      <c r="G15" s="7" t="s">
        <v>165</v>
      </c>
      <c r="H15" s="7">
        <f t="shared" si="0"/>
        <v>0</v>
      </c>
      <c r="I15" t="s">
        <v>153</v>
      </c>
      <c r="J15" t="s">
        <v>153</v>
      </c>
      <c r="K15" t="s">
        <v>11</v>
      </c>
      <c r="L15" s="7" t="s">
        <v>148</v>
      </c>
      <c r="M15">
        <v>1.9870000000000001</v>
      </c>
      <c r="N15" s="12">
        <v>253</v>
      </c>
      <c r="O15">
        <f t="shared" si="1"/>
        <v>253</v>
      </c>
    </row>
    <row r="16" spans="1:15" x14ac:dyDescent="0.25">
      <c r="A16">
        <v>8145</v>
      </c>
      <c r="B16">
        <v>1592</v>
      </c>
      <c r="C16" t="s">
        <v>9</v>
      </c>
      <c r="D16" t="s">
        <v>10</v>
      </c>
      <c r="E16">
        <v>8</v>
      </c>
      <c r="F16" s="11">
        <v>144315</v>
      </c>
      <c r="G16" s="7" t="s">
        <v>165</v>
      </c>
      <c r="H16" s="7">
        <f t="shared" si="0"/>
        <v>0</v>
      </c>
      <c r="I16" t="s">
        <v>153</v>
      </c>
      <c r="J16" t="s">
        <v>153</v>
      </c>
      <c r="K16" t="s">
        <v>11</v>
      </c>
      <c r="L16" s="7" t="s">
        <v>148</v>
      </c>
      <c r="M16">
        <v>1.9870000000000001</v>
      </c>
      <c r="N16" s="12">
        <v>282</v>
      </c>
      <c r="O16">
        <f t="shared" si="1"/>
        <v>282</v>
      </c>
    </row>
    <row r="17" spans="1:15" x14ac:dyDescent="0.25">
      <c r="A17">
        <v>8416</v>
      </c>
      <c r="B17">
        <v>1614</v>
      </c>
      <c r="C17" t="s">
        <v>9</v>
      </c>
      <c r="D17" t="s">
        <v>14</v>
      </c>
      <c r="E17">
        <v>3</v>
      </c>
      <c r="F17" s="11">
        <v>138038</v>
      </c>
      <c r="G17" s="7" t="s">
        <v>165</v>
      </c>
      <c r="H17" s="7">
        <f t="shared" si="0"/>
        <v>0</v>
      </c>
      <c r="I17" t="s">
        <v>153</v>
      </c>
      <c r="J17" t="s">
        <v>153</v>
      </c>
      <c r="K17" t="s">
        <v>11</v>
      </c>
      <c r="L17" s="7" t="s">
        <v>148</v>
      </c>
      <c r="M17">
        <v>1.9870000000000001</v>
      </c>
      <c r="N17" s="12">
        <v>-31</v>
      </c>
      <c r="O17">
        <f t="shared" si="1"/>
        <v>-31</v>
      </c>
    </row>
    <row r="18" spans="1:15" x14ac:dyDescent="0.25">
      <c r="A18">
        <v>8513</v>
      </c>
      <c r="B18">
        <v>1610</v>
      </c>
      <c r="C18" t="s">
        <v>9</v>
      </c>
      <c r="D18" t="s">
        <v>14</v>
      </c>
      <c r="E18">
        <v>9</v>
      </c>
      <c r="F18" s="11">
        <v>9583013</v>
      </c>
      <c r="G18" s="7" t="s">
        <v>165</v>
      </c>
      <c r="H18" s="7">
        <f t="shared" si="0"/>
        <v>0</v>
      </c>
      <c r="I18" t="s">
        <v>153</v>
      </c>
      <c r="J18" t="s">
        <v>153</v>
      </c>
      <c r="K18" t="s">
        <v>11</v>
      </c>
      <c r="L18" s="7" t="s">
        <v>148</v>
      </c>
      <c r="M18">
        <v>1.9870000000000001</v>
      </c>
      <c r="N18" s="12">
        <v>74</v>
      </c>
      <c r="O18">
        <f t="shared" si="1"/>
        <v>74</v>
      </c>
    </row>
    <row r="19" spans="1:15" x14ac:dyDescent="0.25">
      <c r="A19">
        <v>9478</v>
      </c>
      <c r="B19">
        <v>1605</v>
      </c>
      <c r="C19" t="s">
        <v>9</v>
      </c>
      <c r="D19" t="s">
        <v>13</v>
      </c>
      <c r="E19">
        <v>3</v>
      </c>
      <c r="F19" s="11">
        <v>22898827</v>
      </c>
      <c r="G19" s="7" t="s">
        <v>165</v>
      </c>
      <c r="H19" s="7">
        <f t="shared" si="0"/>
        <v>0</v>
      </c>
      <c r="I19" t="s">
        <v>153</v>
      </c>
      <c r="J19" t="s">
        <v>294</v>
      </c>
      <c r="K19" t="s">
        <v>11</v>
      </c>
      <c r="L19" s="7" t="s">
        <v>148</v>
      </c>
      <c r="M19" t="s">
        <v>294</v>
      </c>
      <c r="N19" t="s">
        <v>294</v>
      </c>
      <c r="O19" t="str">
        <f t="shared" si="1"/>
        <v>Нет показаний</v>
      </c>
    </row>
    <row r="20" spans="1:15" x14ac:dyDescent="0.25">
      <c r="A20">
        <v>9771</v>
      </c>
      <c r="B20">
        <v>1599</v>
      </c>
      <c r="C20" t="s">
        <v>9</v>
      </c>
      <c r="D20" t="s">
        <v>12</v>
      </c>
      <c r="E20">
        <v>7</v>
      </c>
      <c r="F20" s="11">
        <v>59869608</v>
      </c>
      <c r="G20" s="7" t="s">
        <v>165</v>
      </c>
      <c r="H20" s="7">
        <f t="shared" si="0"/>
        <v>0</v>
      </c>
      <c r="I20" t="s">
        <v>153</v>
      </c>
      <c r="J20" t="s">
        <v>153</v>
      </c>
      <c r="K20" t="s">
        <v>11</v>
      </c>
      <c r="L20" s="7" t="s">
        <v>148</v>
      </c>
      <c r="M20">
        <v>1.9870000000000001</v>
      </c>
      <c r="N20" s="12">
        <v>486</v>
      </c>
      <c r="O20">
        <f t="shared" si="1"/>
        <v>486</v>
      </c>
    </row>
    <row r="21" spans="1:15" x14ac:dyDescent="0.25">
      <c r="A21">
        <v>10288</v>
      </c>
      <c r="B21">
        <v>1612</v>
      </c>
      <c r="C21" t="s">
        <v>9</v>
      </c>
      <c r="D21" t="s">
        <v>14</v>
      </c>
      <c r="E21">
        <v>7</v>
      </c>
      <c r="F21" s="11">
        <v>9194397</v>
      </c>
      <c r="G21" s="7" t="s">
        <v>165</v>
      </c>
      <c r="H21" s="7">
        <f t="shared" si="0"/>
        <v>0</v>
      </c>
      <c r="I21" t="s">
        <v>153</v>
      </c>
      <c r="J21" t="s">
        <v>153</v>
      </c>
      <c r="K21" t="s">
        <v>11</v>
      </c>
      <c r="L21" s="7" t="s">
        <v>148</v>
      </c>
      <c r="M21">
        <v>1.9870000000000001</v>
      </c>
      <c r="N21" s="12">
        <v>321</v>
      </c>
      <c r="O21">
        <f t="shared" si="1"/>
        <v>321</v>
      </c>
    </row>
    <row r="22" spans="1:15" x14ac:dyDescent="0.25">
      <c r="A22">
        <v>10841</v>
      </c>
      <c r="B22">
        <v>1598</v>
      </c>
      <c r="C22" t="s">
        <v>9</v>
      </c>
      <c r="D22" t="s">
        <v>12</v>
      </c>
      <c r="E22">
        <v>13</v>
      </c>
      <c r="F22" s="11">
        <v>6491034002069</v>
      </c>
      <c r="G22" s="7" t="s">
        <v>165</v>
      </c>
      <c r="H22" s="7">
        <f t="shared" si="0"/>
        <v>0</v>
      </c>
      <c r="I22" t="s">
        <v>153</v>
      </c>
      <c r="J22" t="s">
        <v>153</v>
      </c>
      <c r="K22" t="s">
        <v>11</v>
      </c>
      <c r="L22" s="7" t="s">
        <v>148</v>
      </c>
      <c r="M22">
        <v>1.9870000000000001</v>
      </c>
      <c r="N22" s="12">
        <v>89</v>
      </c>
      <c r="O22">
        <f t="shared" si="1"/>
        <v>89</v>
      </c>
    </row>
    <row r="23" spans="1:15" x14ac:dyDescent="0.25">
      <c r="A23">
        <v>10926</v>
      </c>
      <c r="B23">
        <v>1610</v>
      </c>
      <c r="C23" t="s">
        <v>9</v>
      </c>
      <c r="D23" t="s">
        <v>14</v>
      </c>
      <c r="E23">
        <v>9</v>
      </c>
      <c r="F23" s="11">
        <v>138449</v>
      </c>
      <c r="G23" s="7" t="s">
        <v>165</v>
      </c>
      <c r="H23" s="7">
        <f t="shared" si="0"/>
        <v>0</v>
      </c>
      <c r="I23" t="s">
        <v>153</v>
      </c>
      <c r="J23" t="s">
        <v>153</v>
      </c>
      <c r="K23" t="s">
        <v>11</v>
      </c>
      <c r="L23" s="7" t="s">
        <v>148</v>
      </c>
      <c r="M23">
        <v>1.9870000000000001</v>
      </c>
      <c r="N23" s="12">
        <v>37</v>
      </c>
      <c r="O23">
        <f t="shared" si="1"/>
        <v>37</v>
      </c>
    </row>
    <row r="24" spans="1:15" x14ac:dyDescent="0.25">
      <c r="A24">
        <v>11504</v>
      </c>
      <c r="B24">
        <v>1600</v>
      </c>
      <c r="C24" t="s">
        <v>9</v>
      </c>
      <c r="D24" t="s">
        <v>12</v>
      </c>
      <c r="E24">
        <v>6</v>
      </c>
      <c r="F24" s="11">
        <v>9579213</v>
      </c>
      <c r="G24" s="7" t="s">
        <v>165</v>
      </c>
      <c r="H24" s="7">
        <f t="shared" si="0"/>
        <v>0</v>
      </c>
      <c r="I24" t="s">
        <v>153</v>
      </c>
      <c r="J24" t="s">
        <v>153</v>
      </c>
      <c r="K24" t="s">
        <v>11</v>
      </c>
      <c r="L24" s="7" t="s">
        <v>148</v>
      </c>
      <c r="M24">
        <v>1.9870000000000001</v>
      </c>
      <c r="N24" s="12">
        <v>128</v>
      </c>
      <c r="O24">
        <f t="shared" si="1"/>
        <v>128</v>
      </c>
    </row>
    <row r="25" spans="1:15" x14ac:dyDescent="0.25">
      <c r="A25">
        <v>11618</v>
      </c>
      <c r="B25">
        <v>1595</v>
      </c>
      <c r="C25" t="s">
        <v>9</v>
      </c>
      <c r="D25" t="s">
        <v>10</v>
      </c>
      <c r="E25">
        <v>9</v>
      </c>
      <c r="F25" s="11">
        <v>131083</v>
      </c>
      <c r="G25" s="7" t="s">
        <v>165</v>
      </c>
      <c r="H25" s="7">
        <f t="shared" si="0"/>
        <v>0</v>
      </c>
      <c r="I25" t="s">
        <v>153</v>
      </c>
      <c r="J25" t="s">
        <v>153</v>
      </c>
      <c r="K25" t="s">
        <v>11</v>
      </c>
      <c r="L25" s="7" t="s">
        <v>148</v>
      </c>
      <c r="M25">
        <v>1.9870000000000001</v>
      </c>
      <c r="N25" s="12">
        <v>142</v>
      </c>
      <c r="O25">
        <f t="shared" si="1"/>
        <v>142</v>
      </c>
    </row>
    <row r="26" spans="1:15" x14ac:dyDescent="0.25">
      <c r="A26">
        <v>12141</v>
      </c>
      <c r="B26">
        <v>1613</v>
      </c>
      <c r="C26" t="s">
        <v>9</v>
      </c>
      <c r="D26" t="s">
        <v>14</v>
      </c>
      <c r="E26">
        <v>5</v>
      </c>
      <c r="F26" s="11">
        <v>4564310</v>
      </c>
      <c r="G26" s="7" t="s">
        <v>165</v>
      </c>
      <c r="H26" s="7">
        <f t="shared" si="0"/>
        <v>0</v>
      </c>
      <c r="I26" t="s">
        <v>153</v>
      </c>
      <c r="J26" t="s">
        <v>153</v>
      </c>
      <c r="K26" t="s">
        <v>11</v>
      </c>
      <c r="L26" s="7" t="s">
        <v>148</v>
      </c>
      <c r="M26">
        <v>1.9870000000000001</v>
      </c>
      <c r="N26" s="12">
        <v>234</v>
      </c>
      <c r="O26">
        <f t="shared" si="1"/>
        <v>234</v>
      </c>
    </row>
    <row r="27" spans="1:15" x14ac:dyDescent="0.25">
      <c r="A27">
        <v>12236</v>
      </c>
      <c r="B27">
        <v>1595</v>
      </c>
      <c r="C27" t="s">
        <v>9</v>
      </c>
      <c r="D27" t="s">
        <v>10</v>
      </c>
      <c r="E27">
        <v>9</v>
      </c>
      <c r="F27" s="11">
        <v>184740</v>
      </c>
      <c r="G27" s="7" t="s">
        <v>165</v>
      </c>
      <c r="H27" s="7">
        <f t="shared" si="0"/>
        <v>0</v>
      </c>
      <c r="I27" t="s">
        <v>153</v>
      </c>
      <c r="J27" t="s">
        <v>153</v>
      </c>
      <c r="K27" t="s">
        <v>11</v>
      </c>
      <c r="L27" s="7" t="s">
        <v>148</v>
      </c>
      <c r="M27">
        <v>1.9870000000000001</v>
      </c>
      <c r="N27" s="12">
        <v>633</v>
      </c>
      <c r="O27">
        <f t="shared" si="1"/>
        <v>633</v>
      </c>
    </row>
    <row r="28" spans="1:15" x14ac:dyDescent="0.25">
      <c r="A28">
        <v>12672</v>
      </c>
      <c r="B28">
        <v>1595</v>
      </c>
      <c r="C28" t="s">
        <v>9</v>
      </c>
      <c r="D28" t="s">
        <v>10</v>
      </c>
      <c r="E28">
        <v>9</v>
      </c>
      <c r="F28" s="11">
        <v>58149894</v>
      </c>
      <c r="G28" s="7" t="s">
        <v>165</v>
      </c>
      <c r="H28" s="7">
        <f t="shared" si="0"/>
        <v>0</v>
      </c>
      <c r="I28" t="s">
        <v>153</v>
      </c>
      <c r="J28" t="s">
        <v>294</v>
      </c>
      <c r="K28" t="s">
        <v>11</v>
      </c>
      <c r="L28" s="7" t="s">
        <v>148</v>
      </c>
      <c r="M28" t="s">
        <v>294</v>
      </c>
      <c r="N28" t="s">
        <v>294</v>
      </c>
      <c r="O28" t="str">
        <f t="shared" si="1"/>
        <v>Нет показаний</v>
      </c>
    </row>
    <row r="29" spans="1:15" x14ac:dyDescent="0.25">
      <c r="A29">
        <v>13254</v>
      </c>
      <c r="B29">
        <v>1595</v>
      </c>
      <c r="C29" t="s">
        <v>9</v>
      </c>
      <c r="D29" t="s">
        <v>10</v>
      </c>
      <c r="E29">
        <v>9</v>
      </c>
      <c r="F29" s="11">
        <v>16697</v>
      </c>
      <c r="G29" s="7" t="s">
        <v>165</v>
      </c>
      <c r="H29" s="7">
        <f t="shared" si="0"/>
        <v>0</v>
      </c>
      <c r="I29" t="s">
        <v>153</v>
      </c>
      <c r="J29" t="s">
        <v>153</v>
      </c>
      <c r="K29" t="s">
        <v>11</v>
      </c>
      <c r="L29" s="7" t="s">
        <v>148</v>
      </c>
      <c r="M29">
        <v>1.9870000000000001</v>
      </c>
      <c r="N29" s="12">
        <v>167</v>
      </c>
      <c r="O29">
        <f t="shared" si="1"/>
        <v>167</v>
      </c>
    </row>
    <row r="30" spans="1:15" x14ac:dyDescent="0.25">
      <c r="A30">
        <v>13534</v>
      </c>
      <c r="B30">
        <v>1596</v>
      </c>
      <c r="C30" t="s">
        <v>9</v>
      </c>
      <c r="D30" t="s">
        <v>10</v>
      </c>
      <c r="E30">
        <v>3</v>
      </c>
      <c r="F30" s="11">
        <v>52320</v>
      </c>
      <c r="G30" s="7" t="s">
        <v>165</v>
      </c>
      <c r="H30" s="7">
        <f t="shared" si="0"/>
        <v>0</v>
      </c>
      <c r="I30" t="s">
        <v>153</v>
      </c>
      <c r="J30" t="s">
        <v>153</v>
      </c>
      <c r="K30" t="s">
        <v>11</v>
      </c>
      <c r="L30" s="7" t="s">
        <v>148</v>
      </c>
      <c r="M30">
        <v>1.9870000000000001</v>
      </c>
      <c r="N30" s="12">
        <v>303</v>
      </c>
      <c r="O30">
        <f t="shared" si="1"/>
        <v>303</v>
      </c>
    </row>
    <row r="31" spans="1:15" x14ac:dyDescent="0.25">
      <c r="A31">
        <v>13638</v>
      </c>
      <c r="B31">
        <v>1596</v>
      </c>
      <c r="C31" t="s">
        <v>9</v>
      </c>
      <c r="D31" t="s">
        <v>10</v>
      </c>
      <c r="E31">
        <v>3</v>
      </c>
      <c r="F31" s="11">
        <v>9470029000931</v>
      </c>
      <c r="G31" s="7" t="s">
        <v>165</v>
      </c>
      <c r="H31" s="7">
        <f t="shared" si="0"/>
        <v>0</v>
      </c>
      <c r="I31" t="s">
        <v>153</v>
      </c>
      <c r="J31" t="s">
        <v>153</v>
      </c>
      <c r="K31" t="s">
        <v>11</v>
      </c>
      <c r="L31" s="7" t="s">
        <v>148</v>
      </c>
      <c r="M31">
        <v>1.9870000000000001</v>
      </c>
      <c r="N31" s="12">
        <v>239</v>
      </c>
      <c r="O31">
        <f t="shared" si="1"/>
        <v>239</v>
      </c>
    </row>
    <row r="32" spans="1:15" x14ac:dyDescent="0.25">
      <c r="A32">
        <v>14192</v>
      </c>
      <c r="B32">
        <v>1605</v>
      </c>
      <c r="C32" t="s">
        <v>9</v>
      </c>
      <c r="D32" t="s">
        <v>13</v>
      </c>
      <c r="E32">
        <v>3</v>
      </c>
      <c r="F32" s="11">
        <v>281619</v>
      </c>
      <c r="G32" s="7" t="s">
        <v>165</v>
      </c>
      <c r="H32" s="7">
        <f t="shared" si="0"/>
        <v>0</v>
      </c>
      <c r="I32" t="s">
        <v>153</v>
      </c>
      <c r="J32" t="s">
        <v>294</v>
      </c>
      <c r="K32" t="s">
        <v>11</v>
      </c>
      <c r="L32" s="7" t="s">
        <v>148</v>
      </c>
      <c r="M32" t="s">
        <v>294</v>
      </c>
      <c r="N32" t="s">
        <v>294</v>
      </c>
      <c r="O32" t="str">
        <f t="shared" si="1"/>
        <v>Нет показаний</v>
      </c>
    </row>
    <row r="33" spans="1:15" x14ac:dyDescent="0.25">
      <c r="A33">
        <v>14286</v>
      </c>
      <c r="B33">
        <v>1614</v>
      </c>
      <c r="C33" t="s">
        <v>9</v>
      </c>
      <c r="D33" t="s">
        <v>14</v>
      </c>
      <c r="E33">
        <v>3</v>
      </c>
      <c r="F33" s="11">
        <v>441177</v>
      </c>
      <c r="G33" s="7" t="s">
        <v>165</v>
      </c>
      <c r="H33" s="7">
        <f t="shared" si="0"/>
        <v>0</v>
      </c>
      <c r="I33" t="s">
        <v>153</v>
      </c>
      <c r="J33" t="s">
        <v>153</v>
      </c>
      <c r="K33" t="s">
        <v>11</v>
      </c>
      <c r="L33" s="7" t="s">
        <v>148</v>
      </c>
      <c r="M33">
        <v>1.9870000000000001</v>
      </c>
      <c r="N33" s="12">
        <v>181</v>
      </c>
      <c r="O33">
        <f t="shared" si="1"/>
        <v>181</v>
      </c>
    </row>
    <row r="34" spans="1:15" x14ac:dyDescent="0.25">
      <c r="A34">
        <v>14972</v>
      </c>
      <c r="B34">
        <v>1610</v>
      </c>
      <c r="C34" t="s">
        <v>9</v>
      </c>
      <c r="D34" t="s">
        <v>14</v>
      </c>
      <c r="E34">
        <v>9</v>
      </c>
      <c r="F34" s="11">
        <v>139804</v>
      </c>
      <c r="G34" s="7" t="s">
        <v>165</v>
      </c>
      <c r="H34" s="7">
        <f t="shared" si="0"/>
        <v>0</v>
      </c>
      <c r="I34" t="s">
        <v>153</v>
      </c>
      <c r="J34" t="s">
        <v>294</v>
      </c>
      <c r="K34" t="s">
        <v>11</v>
      </c>
      <c r="L34" s="7" t="s">
        <v>148</v>
      </c>
      <c r="M34" t="s">
        <v>294</v>
      </c>
      <c r="N34" t="s">
        <v>294</v>
      </c>
      <c r="O34" t="str">
        <f t="shared" si="1"/>
        <v>Нет показаний</v>
      </c>
    </row>
    <row r="35" spans="1:15" x14ac:dyDescent="0.25">
      <c r="A35">
        <v>15921</v>
      </c>
      <c r="B35">
        <v>1592</v>
      </c>
      <c r="C35" t="s">
        <v>9</v>
      </c>
      <c r="D35" t="s">
        <v>10</v>
      </c>
      <c r="E35">
        <v>8</v>
      </c>
      <c r="F35" s="11">
        <v>749502</v>
      </c>
      <c r="G35" s="7" t="s">
        <v>165</v>
      </c>
      <c r="H35" s="7">
        <f t="shared" si="0"/>
        <v>0</v>
      </c>
      <c r="I35" t="s">
        <v>153</v>
      </c>
      <c r="J35" t="s">
        <v>153</v>
      </c>
      <c r="K35" t="s">
        <v>11</v>
      </c>
      <c r="L35" s="7" t="s">
        <v>148</v>
      </c>
      <c r="M35">
        <v>1.9870000000000001</v>
      </c>
      <c r="N35" s="12">
        <v>250</v>
      </c>
      <c r="O35">
        <f t="shared" si="1"/>
        <v>250</v>
      </c>
    </row>
    <row r="36" spans="1:15" x14ac:dyDescent="0.25">
      <c r="A36">
        <v>15943</v>
      </c>
      <c r="B36">
        <v>1603</v>
      </c>
      <c r="C36" t="s">
        <v>9</v>
      </c>
      <c r="D36" t="s">
        <v>13</v>
      </c>
      <c r="E36">
        <v>5</v>
      </c>
      <c r="F36" s="11">
        <v>298238</v>
      </c>
      <c r="G36" s="7" t="s">
        <v>165</v>
      </c>
      <c r="H36" s="7">
        <f t="shared" si="0"/>
        <v>0</v>
      </c>
      <c r="I36" t="s">
        <v>153</v>
      </c>
      <c r="J36" t="s">
        <v>153</v>
      </c>
      <c r="K36" t="s">
        <v>11</v>
      </c>
      <c r="L36" s="7" t="s">
        <v>148</v>
      </c>
      <c r="M36">
        <v>1.9870000000000001</v>
      </c>
      <c r="N36" s="12">
        <v>158</v>
      </c>
      <c r="O36">
        <f t="shared" si="1"/>
        <v>158</v>
      </c>
    </row>
    <row r="37" spans="1:15" x14ac:dyDescent="0.25">
      <c r="A37">
        <v>16040</v>
      </c>
      <c r="B37">
        <v>1610</v>
      </c>
      <c r="C37" t="s">
        <v>9</v>
      </c>
      <c r="D37" t="s">
        <v>14</v>
      </c>
      <c r="E37">
        <v>9</v>
      </c>
      <c r="F37" s="11">
        <v>138358</v>
      </c>
      <c r="G37" s="7" t="s">
        <v>165</v>
      </c>
      <c r="H37" s="7">
        <f t="shared" si="0"/>
        <v>0</v>
      </c>
      <c r="I37" t="s">
        <v>153</v>
      </c>
      <c r="J37" t="s">
        <v>153</v>
      </c>
      <c r="K37" t="s">
        <v>11</v>
      </c>
      <c r="L37" s="7" t="s">
        <v>148</v>
      </c>
      <c r="M37">
        <v>1.9870000000000001</v>
      </c>
      <c r="N37" s="12">
        <v>82</v>
      </c>
      <c r="O37">
        <f t="shared" si="1"/>
        <v>82</v>
      </c>
    </row>
    <row r="38" spans="1:15" x14ac:dyDescent="0.25">
      <c r="A38">
        <v>16329</v>
      </c>
      <c r="B38">
        <v>1605</v>
      </c>
      <c r="C38" t="s">
        <v>9</v>
      </c>
      <c r="D38" t="s">
        <v>13</v>
      </c>
      <c r="E38">
        <v>3</v>
      </c>
      <c r="F38" s="11">
        <v>57135090</v>
      </c>
      <c r="G38" s="7" t="s">
        <v>165</v>
      </c>
      <c r="H38" s="7">
        <f t="shared" si="0"/>
        <v>0</v>
      </c>
      <c r="I38" t="s">
        <v>153</v>
      </c>
      <c r="J38" t="s">
        <v>294</v>
      </c>
      <c r="K38" t="s">
        <v>11</v>
      </c>
      <c r="L38" s="7" t="s">
        <v>148</v>
      </c>
      <c r="M38" t="s">
        <v>294</v>
      </c>
      <c r="N38" t="s">
        <v>294</v>
      </c>
      <c r="O38" t="str">
        <f t="shared" si="1"/>
        <v>Нет показаний</v>
      </c>
    </row>
    <row r="39" spans="1:15" x14ac:dyDescent="0.25">
      <c r="A39">
        <v>17209</v>
      </c>
      <c r="B39">
        <v>1614</v>
      </c>
      <c r="C39" t="s">
        <v>9</v>
      </c>
      <c r="D39" t="s">
        <v>14</v>
      </c>
      <c r="E39">
        <v>3</v>
      </c>
      <c r="F39" s="11">
        <v>20830</v>
      </c>
      <c r="G39" s="7" t="s">
        <v>165</v>
      </c>
      <c r="H39" s="7">
        <f t="shared" si="0"/>
        <v>0</v>
      </c>
      <c r="I39" t="s">
        <v>153</v>
      </c>
      <c r="J39" t="s">
        <v>153</v>
      </c>
      <c r="K39" t="s">
        <v>11</v>
      </c>
      <c r="L39" s="7" t="s">
        <v>148</v>
      </c>
      <c r="M39">
        <v>1.9870000000000001</v>
      </c>
      <c r="N39" s="12">
        <v>0</v>
      </c>
      <c r="O39">
        <f t="shared" si="1"/>
        <v>0</v>
      </c>
    </row>
    <row r="40" spans="1:15" x14ac:dyDescent="0.25">
      <c r="A40">
        <v>17464</v>
      </c>
      <c r="B40">
        <v>1605</v>
      </c>
      <c r="C40" t="s">
        <v>9</v>
      </c>
      <c r="D40" t="s">
        <v>13</v>
      </c>
      <c r="E40">
        <v>3</v>
      </c>
      <c r="F40" s="11">
        <v>281428</v>
      </c>
      <c r="G40" s="7" t="s">
        <v>165</v>
      </c>
      <c r="H40" s="7">
        <f t="shared" si="0"/>
        <v>0</v>
      </c>
      <c r="I40" t="s">
        <v>153</v>
      </c>
      <c r="J40" t="s">
        <v>153</v>
      </c>
      <c r="K40" t="s">
        <v>11</v>
      </c>
      <c r="L40" s="7" t="s">
        <v>148</v>
      </c>
      <c r="M40">
        <v>1.9870000000000001</v>
      </c>
      <c r="N40" s="12">
        <v>183</v>
      </c>
      <c r="O40">
        <f t="shared" si="1"/>
        <v>183</v>
      </c>
    </row>
    <row r="41" spans="1:15" x14ac:dyDescent="0.25">
      <c r="A41">
        <v>19899</v>
      </c>
      <c r="B41">
        <v>1595</v>
      </c>
      <c r="C41" t="s">
        <v>9</v>
      </c>
      <c r="D41" t="s">
        <v>10</v>
      </c>
      <c r="E41">
        <v>9</v>
      </c>
      <c r="F41" s="11">
        <v>187936</v>
      </c>
      <c r="G41" s="7" t="s">
        <v>165</v>
      </c>
      <c r="H41" s="7">
        <f t="shared" si="0"/>
        <v>0</v>
      </c>
      <c r="I41" t="s">
        <v>153</v>
      </c>
      <c r="J41" t="s">
        <v>153</v>
      </c>
      <c r="K41" t="s">
        <v>11</v>
      </c>
      <c r="L41" s="7" t="s">
        <v>148</v>
      </c>
      <c r="M41">
        <v>1.9870000000000001</v>
      </c>
      <c r="N41" s="12">
        <v>367</v>
      </c>
      <c r="O41">
        <f t="shared" si="1"/>
        <v>367</v>
      </c>
    </row>
    <row r="42" spans="1:15" x14ac:dyDescent="0.25">
      <c r="A42">
        <v>21045</v>
      </c>
      <c r="B42">
        <v>1614</v>
      </c>
      <c r="C42" t="s">
        <v>9</v>
      </c>
      <c r="D42" t="s">
        <v>14</v>
      </c>
      <c r="E42">
        <v>3</v>
      </c>
      <c r="F42" s="11">
        <v>55085</v>
      </c>
      <c r="G42" s="7" t="s">
        <v>165</v>
      </c>
      <c r="H42" s="7">
        <f t="shared" si="0"/>
        <v>0</v>
      </c>
      <c r="I42" t="s">
        <v>153</v>
      </c>
      <c r="J42" t="s">
        <v>153</v>
      </c>
      <c r="K42" t="s">
        <v>11</v>
      </c>
      <c r="L42" s="7" t="s">
        <v>148</v>
      </c>
      <c r="M42">
        <v>1.9870000000000001</v>
      </c>
      <c r="N42" s="12">
        <v>164</v>
      </c>
      <c r="O42">
        <f t="shared" si="1"/>
        <v>164</v>
      </c>
    </row>
    <row r="43" spans="1:15" x14ac:dyDescent="0.25">
      <c r="A43">
        <v>21118</v>
      </c>
      <c r="B43">
        <v>1614</v>
      </c>
      <c r="C43" t="s">
        <v>9</v>
      </c>
      <c r="D43" t="s">
        <v>14</v>
      </c>
      <c r="E43">
        <v>3</v>
      </c>
      <c r="F43" s="11">
        <v>27934811</v>
      </c>
      <c r="G43" s="7" t="s">
        <v>165</v>
      </c>
      <c r="H43" s="7">
        <f t="shared" si="0"/>
        <v>0</v>
      </c>
      <c r="I43" t="s">
        <v>153</v>
      </c>
      <c r="J43" t="s">
        <v>294</v>
      </c>
      <c r="K43" t="s">
        <v>11</v>
      </c>
      <c r="L43" s="7" t="s">
        <v>148</v>
      </c>
      <c r="M43" t="s">
        <v>294</v>
      </c>
      <c r="N43" t="s">
        <v>294</v>
      </c>
      <c r="O43" t="str">
        <f t="shared" si="1"/>
        <v>Нет показаний</v>
      </c>
    </row>
    <row r="44" spans="1:15" x14ac:dyDescent="0.25">
      <c r="A44">
        <v>21348</v>
      </c>
      <c r="B44">
        <v>1614</v>
      </c>
      <c r="C44" t="s">
        <v>9</v>
      </c>
      <c r="D44" t="s">
        <v>14</v>
      </c>
      <c r="E44">
        <v>3</v>
      </c>
      <c r="F44" s="11">
        <v>989726</v>
      </c>
      <c r="G44" s="7" t="s">
        <v>165</v>
      </c>
      <c r="H44" s="7">
        <f t="shared" si="0"/>
        <v>0</v>
      </c>
      <c r="I44" t="s">
        <v>153</v>
      </c>
      <c r="J44" t="s">
        <v>294</v>
      </c>
      <c r="K44" t="s">
        <v>11</v>
      </c>
      <c r="L44" s="7" t="s">
        <v>148</v>
      </c>
      <c r="M44" t="s">
        <v>294</v>
      </c>
      <c r="N44" t="s">
        <v>294</v>
      </c>
      <c r="O44" t="str">
        <f t="shared" si="1"/>
        <v>Нет показаний</v>
      </c>
    </row>
    <row r="45" spans="1:15" x14ac:dyDescent="0.25">
      <c r="A45">
        <v>21561</v>
      </c>
      <c r="B45">
        <v>1605</v>
      </c>
      <c r="C45" t="s">
        <v>9</v>
      </c>
      <c r="D45" t="s">
        <v>13</v>
      </c>
      <c r="E45">
        <v>3</v>
      </c>
      <c r="F45" s="11">
        <v>96081584</v>
      </c>
      <c r="G45" s="7" t="s">
        <v>165</v>
      </c>
      <c r="H45" s="7">
        <f t="shared" si="0"/>
        <v>0</v>
      </c>
      <c r="I45" t="s">
        <v>153</v>
      </c>
      <c r="J45" t="s">
        <v>153</v>
      </c>
      <c r="K45" t="s">
        <v>11</v>
      </c>
      <c r="L45" s="7" t="s">
        <v>148</v>
      </c>
      <c r="M45">
        <v>1.9870000000000001</v>
      </c>
      <c r="N45" s="12">
        <v>58</v>
      </c>
      <c r="O45">
        <f t="shared" si="1"/>
        <v>58</v>
      </c>
    </row>
    <row r="46" spans="1:15" x14ac:dyDescent="0.25">
      <c r="A46">
        <v>21752</v>
      </c>
      <c r="B46">
        <v>1595</v>
      </c>
      <c r="C46" t="s">
        <v>9</v>
      </c>
      <c r="D46" t="s">
        <v>10</v>
      </c>
      <c r="E46">
        <v>9</v>
      </c>
      <c r="F46" s="11">
        <v>6491018000059</v>
      </c>
      <c r="G46" s="7" t="s">
        <v>165</v>
      </c>
      <c r="H46" s="7">
        <f t="shared" si="0"/>
        <v>0</v>
      </c>
      <c r="I46" t="s">
        <v>153</v>
      </c>
      <c r="J46" t="s">
        <v>153</v>
      </c>
      <c r="K46" t="s">
        <v>11</v>
      </c>
      <c r="L46" s="7" t="s">
        <v>148</v>
      </c>
      <c r="M46">
        <v>1.9870000000000001</v>
      </c>
      <c r="N46" s="12">
        <v>173</v>
      </c>
      <c r="O46">
        <f t="shared" si="1"/>
        <v>173</v>
      </c>
    </row>
    <row r="47" spans="1:15" x14ac:dyDescent="0.25">
      <c r="A47">
        <v>22260</v>
      </c>
      <c r="B47">
        <v>1592</v>
      </c>
      <c r="C47" t="s">
        <v>9</v>
      </c>
      <c r="D47" t="s">
        <v>10</v>
      </c>
      <c r="E47">
        <v>8</v>
      </c>
      <c r="F47" s="11">
        <v>1100013775</v>
      </c>
      <c r="G47" s="7" t="s">
        <v>165</v>
      </c>
      <c r="H47" s="7">
        <f t="shared" si="0"/>
        <v>0</v>
      </c>
      <c r="I47" t="s">
        <v>153</v>
      </c>
      <c r="J47" t="s">
        <v>153</v>
      </c>
      <c r="K47" t="s">
        <v>11</v>
      </c>
      <c r="L47" s="7" t="s">
        <v>148</v>
      </c>
      <c r="M47">
        <v>1.9870000000000001</v>
      </c>
      <c r="N47" s="12">
        <v>354</v>
      </c>
      <c r="O47">
        <f t="shared" si="1"/>
        <v>354</v>
      </c>
    </row>
    <row r="48" spans="1:15" x14ac:dyDescent="0.25">
      <c r="A48">
        <v>22862</v>
      </c>
      <c r="B48">
        <v>1611</v>
      </c>
      <c r="C48" t="s">
        <v>9</v>
      </c>
      <c r="D48" t="s">
        <v>14</v>
      </c>
      <c r="E48">
        <v>11</v>
      </c>
      <c r="F48" s="11">
        <v>102404764</v>
      </c>
      <c r="G48" s="7" t="s">
        <v>165</v>
      </c>
      <c r="H48" s="7">
        <f t="shared" si="0"/>
        <v>0</v>
      </c>
      <c r="I48" t="s">
        <v>153</v>
      </c>
      <c r="J48" t="s">
        <v>153</v>
      </c>
      <c r="K48" t="s">
        <v>11</v>
      </c>
      <c r="L48" s="7" t="s">
        <v>148</v>
      </c>
      <c r="M48">
        <v>1.9870000000000001</v>
      </c>
      <c r="N48" s="12">
        <v>281</v>
      </c>
      <c r="O48">
        <f t="shared" si="1"/>
        <v>281</v>
      </c>
    </row>
    <row r="49" spans="1:15" x14ac:dyDescent="0.25">
      <c r="A49">
        <v>22898</v>
      </c>
      <c r="B49">
        <v>1592</v>
      </c>
      <c r="C49" t="s">
        <v>9</v>
      </c>
      <c r="D49" t="s">
        <v>10</v>
      </c>
      <c r="E49">
        <v>8</v>
      </c>
      <c r="F49" s="11">
        <v>291005</v>
      </c>
      <c r="G49" s="7" t="s">
        <v>165</v>
      </c>
      <c r="H49" s="7">
        <f t="shared" si="0"/>
        <v>0</v>
      </c>
      <c r="I49" t="s">
        <v>153</v>
      </c>
      <c r="J49" t="s">
        <v>153</v>
      </c>
      <c r="K49" t="s">
        <v>11</v>
      </c>
      <c r="L49" s="7" t="s">
        <v>148</v>
      </c>
      <c r="M49">
        <v>1.9870000000000001</v>
      </c>
      <c r="N49" s="12">
        <v>2021.5</v>
      </c>
      <c r="O49">
        <f t="shared" si="1"/>
        <v>2021.5</v>
      </c>
    </row>
    <row r="50" spans="1:15" x14ac:dyDescent="0.25">
      <c r="A50">
        <v>23124</v>
      </c>
      <c r="B50">
        <v>1604</v>
      </c>
      <c r="C50" t="s">
        <v>9</v>
      </c>
      <c r="D50" t="s">
        <v>13</v>
      </c>
      <c r="E50">
        <v>12</v>
      </c>
      <c r="F50" s="11">
        <v>152371</v>
      </c>
      <c r="G50" s="7" t="s">
        <v>165</v>
      </c>
      <c r="H50" s="7">
        <f t="shared" si="0"/>
        <v>0</v>
      </c>
      <c r="I50" t="s">
        <v>153</v>
      </c>
      <c r="J50" t="s">
        <v>153</v>
      </c>
      <c r="K50" t="s">
        <v>11</v>
      </c>
      <c r="L50" s="7" t="s">
        <v>148</v>
      </c>
      <c r="M50">
        <v>1.9870000000000001</v>
      </c>
      <c r="N50" s="12">
        <v>298</v>
      </c>
      <c r="O50">
        <f t="shared" si="1"/>
        <v>298</v>
      </c>
    </row>
    <row r="51" spans="1:15" x14ac:dyDescent="0.25">
      <c r="A51">
        <v>24259</v>
      </c>
      <c r="B51">
        <v>1604</v>
      </c>
      <c r="C51" t="s">
        <v>9</v>
      </c>
      <c r="D51" t="s">
        <v>13</v>
      </c>
      <c r="E51">
        <v>12</v>
      </c>
      <c r="F51" s="11">
        <v>188918</v>
      </c>
      <c r="G51" s="7" t="s">
        <v>165</v>
      </c>
      <c r="H51" s="7">
        <f t="shared" si="0"/>
        <v>0</v>
      </c>
      <c r="I51" t="s">
        <v>153</v>
      </c>
      <c r="J51" t="s">
        <v>153</v>
      </c>
      <c r="K51" t="s">
        <v>11</v>
      </c>
      <c r="L51" s="7" t="s">
        <v>148</v>
      </c>
      <c r="M51">
        <v>1.9870000000000001</v>
      </c>
      <c r="N51" s="12">
        <v>113</v>
      </c>
      <c r="O51">
        <f t="shared" si="1"/>
        <v>113</v>
      </c>
    </row>
    <row r="52" spans="1:15" x14ac:dyDescent="0.25">
      <c r="A52">
        <v>24630</v>
      </c>
      <c r="B52">
        <v>1614</v>
      </c>
      <c r="C52" t="s">
        <v>9</v>
      </c>
      <c r="D52" t="s">
        <v>14</v>
      </c>
      <c r="E52">
        <v>3</v>
      </c>
      <c r="F52" s="11">
        <v>112025</v>
      </c>
      <c r="G52" s="7" t="s">
        <v>165</v>
      </c>
      <c r="H52" s="7">
        <f t="shared" si="0"/>
        <v>0</v>
      </c>
      <c r="I52" t="s">
        <v>153</v>
      </c>
      <c r="J52" t="s">
        <v>153</v>
      </c>
      <c r="K52" t="s">
        <v>11</v>
      </c>
      <c r="L52" s="7" t="s">
        <v>148</v>
      </c>
      <c r="M52">
        <v>1.9870000000000001</v>
      </c>
      <c r="N52" s="12">
        <v>0</v>
      </c>
      <c r="O52">
        <f t="shared" si="1"/>
        <v>0</v>
      </c>
    </row>
    <row r="53" spans="1:15" x14ac:dyDescent="0.25">
      <c r="A53">
        <v>24852</v>
      </c>
      <c r="B53">
        <v>1607</v>
      </c>
      <c r="C53" t="s">
        <v>9</v>
      </c>
      <c r="D53" t="s">
        <v>13</v>
      </c>
      <c r="E53">
        <v>2</v>
      </c>
      <c r="F53" s="11">
        <v>107338713</v>
      </c>
      <c r="G53" s="7" t="s">
        <v>165</v>
      </c>
      <c r="H53" s="7">
        <f t="shared" si="0"/>
        <v>0</v>
      </c>
      <c r="I53" t="s">
        <v>153</v>
      </c>
      <c r="J53" t="s">
        <v>153</v>
      </c>
      <c r="K53" t="s">
        <v>11</v>
      </c>
      <c r="L53" s="7" t="s">
        <v>148</v>
      </c>
      <c r="M53">
        <v>1.9870000000000001</v>
      </c>
      <c r="N53" s="12">
        <v>87</v>
      </c>
      <c r="O53">
        <f t="shared" si="1"/>
        <v>87</v>
      </c>
    </row>
    <row r="54" spans="1:15" x14ac:dyDescent="0.25">
      <c r="A54">
        <v>25430</v>
      </c>
      <c r="B54">
        <v>1606</v>
      </c>
      <c r="C54" t="s">
        <v>9</v>
      </c>
      <c r="D54" t="s">
        <v>13</v>
      </c>
      <c r="E54">
        <v>7</v>
      </c>
      <c r="F54" s="11">
        <v>32311311</v>
      </c>
      <c r="G54" s="7" t="s">
        <v>165</v>
      </c>
      <c r="H54" s="7">
        <f t="shared" si="0"/>
        <v>0</v>
      </c>
      <c r="I54" t="s">
        <v>153</v>
      </c>
      <c r="J54" t="s">
        <v>153</v>
      </c>
      <c r="K54" t="s">
        <v>11</v>
      </c>
      <c r="L54" s="7" t="s">
        <v>148</v>
      </c>
      <c r="M54">
        <v>1.9870000000000001</v>
      </c>
      <c r="N54" s="12">
        <v>62</v>
      </c>
      <c r="O54">
        <f t="shared" si="1"/>
        <v>62</v>
      </c>
    </row>
    <row r="55" spans="1:15" x14ac:dyDescent="0.25">
      <c r="A55">
        <v>25661</v>
      </c>
      <c r="B55">
        <v>1601</v>
      </c>
      <c r="C55" t="s">
        <v>9</v>
      </c>
      <c r="D55" t="s">
        <v>12</v>
      </c>
      <c r="E55">
        <v>9</v>
      </c>
      <c r="F55" s="11">
        <v>57418369</v>
      </c>
      <c r="G55" s="7" t="s">
        <v>165</v>
      </c>
      <c r="H55" s="7">
        <f t="shared" si="0"/>
        <v>0</v>
      </c>
      <c r="I55" t="s">
        <v>153</v>
      </c>
      <c r="J55" t="s">
        <v>153</v>
      </c>
      <c r="K55" t="s">
        <v>11</v>
      </c>
      <c r="L55" s="7" t="s">
        <v>148</v>
      </c>
      <c r="M55">
        <v>1.9870000000000001</v>
      </c>
      <c r="N55" s="12">
        <v>18</v>
      </c>
      <c r="O55">
        <f t="shared" si="1"/>
        <v>18</v>
      </c>
    </row>
    <row r="56" spans="1:15" x14ac:dyDescent="0.25">
      <c r="A56">
        <v>25807</v>
      </c>
      <c r="B56">
        <v>1596</v>
      </c>
      <c r="C56" t="s">
        <v>9</v>
      </c>
      <c r="D56" t="s">
        <v>10</v>
      </c>
      <c r="E56">
        <v>3</v>
      </c>
      <c r="F56" s="11">
        <v>270080</v>
      </c>
      <c r="G56" s="7" t="s">
        <v>165</v>
      </c>
      <c r="H56" s="7">
        <f t="shared" si="0"/>
        <v>0</v>
      </c>
      <c r="I56" t="s">
        <v>153</v>
      </c>
      <c r="J56" t="s">
        <v>153</v>
      </c>
      <c r="K56" t="s">
        <v>11</v>
      </c>
      <c r="L56" s="7" t="s">
        <v>148</v>
      </c>
      <c r="M56">
        <v>1.9870000000000001</v>
      </c>
      <c r="N56" s="12">
        <v>11</v>
      </c>
      <c r="O56">
        <f t="shared" si="1"/>
        <v>11</v>
      </c>
    </row>
    <row r="57" spans="1:15" x14ac:dyDescent="0.25">
      <c r="A57">
        <v>27444</v>
      </c>
      <c r="B57">
        <v>1593</v>
      </c>
      <c r="C57" t="s">
        <v>9</v>
      </c>
      <c r="D57" t="s">
        <v>10</v>
      </c>
      <c r="E57">
        <v>6</v>
      </c>
      <c r="F57" s="11">
        <v>321870</v>
      </c>
      <c r="G57" s="7" t="s">
        <v>165</v>
      </c>
      <c r="H57" s="7">
        <f t="shared" si="0"/>
        <v>0</v>
      </c>
      <c r="I57" t="s">
        <v>153</v>
      </c>
      <c r="J57" t="s">
        <v>153</v>
      </c>
      <c r="K57" t="s">
        <v>11</v>
      </c>
      <c r="L57" s="7" t="s">
        <v>148</v>
      </c>
      <c r="M57">
        <v>1.9870000000000001</v>
      </c>
      <c r="N57" s="12">
        <v>0</v>
      </c>
      <c r="O57">
        <f t="shared" si="1"/>
        <v>0</v>
      </c>
    </row>
    <row r="58" spans="1:15" x14ac:dyDescent="0.25">
      <c r="A58">
        <v>27710</v>
      </c>
      <c r="B58">
        <v>1610</v>
      </c>
      <c r="C58" t="s">
        <v>9</v>
      </c>
      <c r="D58" t="s">
        <v>14</v>
      </c>
      <c r="E58">
        <v>9</v>
      </c>
      <c r="F58" s="11">
        <v>16616</v>
      </c>
      <c r="G58" s="7" t="s">
        <v>165</v>
      </c>
      <c r="H58" s="7">
        <f t="shared" si="0"/>
        <v>0</v>
      </c>
      <c r="I58" t="s">
        <v>153</v>
      </c>
      <c r="J58" t="s">
        <v>153</v>
      </c>
      <c r="K58" t="s">
        <v>11</v>
      </c>
      <c r="L58" s="7" t="s">
        <v>148</v>
      </c>
      <c r="M58">
        <v>1.9870000000000001</v>
      </c>
      <c r="N58" s="12">
        <v>170</v>
      </c>
      <c r="O58">
        <f t="shared" si="1"/>
        <v>170</v>
      </c>
    </row>
    <row r="59" spans="1:15" x14ac:dyDescent="0.25">
      <c r="A59">
        <v>28461</v>
      </c>
      <c r="B59">
        <v>1610</v>
      </c>
      <c r="C59" t="s">
        <v>9</v>
      </c>
      <c r="D59" t="s">
        <v>14</v>
      </c>
      <c r="E59">
        <v>9</v>
      </c>
      <c r="F59" s="11">
        <v>13154658</v>
      </c>
      <c r="G59" s="7" t="s">
        <v>165</v>
      </c>
      <c r="H59" s="7">
        <f t="shared" si="0"/>
        <v>0</v>
      </c>
      <c r="I59" t="s">
        <v>153</v>
      </c>
      <c r="J59" t="s">
        <v>153</v>
      </c>
      <c r="K59" t="s">
        <v>11</v>
      </c>
      <c r="L59" s="7" t="s">
        <v>148</v>
      </c>
      <c r="M59">
        <v>1.9870000000000001</v>
      </c>
      <c r="N59" s="12">
        <v>561</v>
      </c>
      <c r="O59">
        <f t="shared" si="1"/>
        <v>561</v>
      </c>
    </row>
    <row r="60" spans="1:15" x14ac:dyDescent="0.25">
      <c r="A60">
        <v>28517</v>
      </c>
      <c r="B60">
        <v>1610</v>
      </c>
      <c r="C60" t="s">
        <v>9</v>
      </c>
      <c r="D60" t="s">
        <v>14</v>
      </c>
      <c r="E60">
        <v>9</v>
      </c>
      <c r="F60" s="11">
        <v>22924344</v>
      </c>
      <c r="G60" s="7" t="s">
        <v>165</v>
      </c>
      <c r="H60" s="7">
        <f t="shared" si="0"/>
        <v>0</v>
      </c>
      <c r="I60" t="s">
        <v>153</v>
      </c>
      <c r="J60" t="s">
        <v>153</v>
      </c>
      <c r="K60" t="s">
        <v>11</v>
      </c>
      <c r="L60" s="7" t="s">
        <v>148</v>
      </c>
      <c r="M60">
        <v>1.9870000000000001</v>
      </c>
      <c r="N60" s="12">
        <v>-9</v>
      </c>
      <c r="O60">
        <f t="shared" si="1"/>
        <v>-9</v>
      </c>
    </row>
    <row r="61" spans="1:15" x14ac:dyDescent="0.25">
      <c r="A61">
        <v>29168</v>
      </c>
      <c r="B61">
        <v>1606</v>
      </c>
      <c r="C61" t="s">
        <v>9</v>
      </c>
      <c r="D61" t="s">
        <v>13</v>
      </c>
      <c r="E61">
        <v>7</v>
      </c>
      <c r="F61" s="11">
        <v>220836</v>
      </c>
      <c r="G61" s="7" t="s">
        <v>165</v>
      </c>
      <c r="H61" s="7">
        <f t="shared" si="0"/>
        <v>0</v>
      </c>
      <c r="I61" t="s">
        <v>153</v>
      </c>
      <c r="J61" t="s">
        <v>153</v>
      </c>
      <c r="K61" t="s">
        <v>11</v>
      </c>
      <c r="L61" s="7" t="s">
        <v>148</v>
      </c>
      <c r="M61">
        <v>1.9870000000000001</v>
      </c>
      <c r="N61" s="12">
        <v>154</v>
      </c>
      <c r="O61">
        <f t="shared" si="1"/>
        <v>154</v>
      </c>
    </row>
    <row r="62" spans="1:15" x14ac:dyDescent="0.25">
      <c r="A62">
        <v>29352</v>
      </c>
      <c r="B62">
        <v>1613</v>
      </c>
      <c r="C62" t="s">
        <v>9</v>
      </c>
      <c r="D62" t="s">
        <v>14</v>
      </c>
      <c r="E62">
        <v>5</v>
      </c>
      <c r="F62" s="11">
        <v>7684</v>
      </c>
      <c r="G62" s="7" t="s">
        <v>165</v>
      </c>
      <c r="H62" s="7">
        <f t="shared" si="0"/>
        <v>0</v>
      </c>
      <c r="I62" t="s">
        <v>153</v>
      </c>
      <c r="J62" t="s">
        <v>153</v>
      </c>
      <c r="K62" t="s">
        <v>11</v>
      </c>
      <c r="L62" s="7" t="s">
        <v>148</v>
      </c>
      <c r="M62">
        <v>1.9870000000000001</v>
      </c>
      <c r="N62" s="12">
        <v>250</v>
      </c>
      <c r="O62">
        <f t="shared" si="1"/>
        <v>250</v>
      </c>
    </row>
    <row r="63" spans="1:15" x14ac:dyDescent="0.25">
      <c r="A63">
        <v>29693</v>
      </c>
      <c r="B63">
        <v>1614</v>
      </c>
      <c r="C63" t="s">
        <v>9</v>
      </c>
      <c r="D63" t="s">
        <v>14</v>
      </c>
      <c r="E63">
        <v>3</v>
      </c>
      <c r="F63" s="11">
        <v>57254164</v>
      </c>
      <c r="G63" s="7" t="s">
        <v>165</v>
      </c>
      <c r="H63" s="7">
        <f t="shared" si="0"/>
        <v>0</v>
      </c>
      <c r="I63" t="s">
        <v>153</v>
      </c>
      <c r="J63" t="s">
        <v>153</v>
      </c>
      <c r="K63" t="s">
        <v>11</v>
      </c>
      <c r="L63" s="7" t="s">
        <v>148</v>
      </c>
      <c r="M63">
        <v>1.9870000000000001</v>
      </c>
      <c r="N63" s="12">
        <v>359</v>
      </c>
      <c r="O63">
        <f t="shared" si="1"/>
        <v>359</v>
      </c>
    </row>
    <row r="64" spans="1:15" x14ac:dyDescent="0.25">
      <c r="A64">
        <v>29991</v>
      </c>
      <c r="B64">
        <v>1595</v>
      </c>
      <c r="C64" t="s">
        <v>9</v>
      </c>
      <c r="D64" t="s">
        <v>10</v>
      </c>
      <c r="E64">
        <v>9</v>
      </c>
      <c r="F64" s="11">
        <v>1390970</v>
      </c>
      <c r="G64" s="7" t="s">
        <v>165</v>
      </c>
      <c r="H64" s="7">
        <f t="shared" si="0"/>
        <v>0</v>
      </c>
      <c r="I64" t="s">
        <v>153</v>
      </c>
      <c r="J64" t="s">
        <v>153</v>
      </c>
      <c r="K64" t="s">
        <v>11</v>
      </c>
      <c r="L64" s="7" t="s">
        <v>148</v>
      </c>
      <c r="M64">
        <v>1.9870000000000001</v>
      </c>
      <c r="N64" s="12">
        <v>346</v>
      </c>
      <c r="O64">
        <f t="shared" si="1"/>
        <v>346</v>
      </c>
    </row>
    <row r="65" spans="1:15" x14ac:dyDescent="0.25">
      <c r="A65">
        <v>30593</v>
      </c>
      <c r="B65">
        <v>1595</v>
      </c>
      <c r="C65" t="s">
        <v>9</v>
      </c>
      <c r="D65" t="s">
        <v>10</v>
      </c>
      <c r="E65">
        <v>9</v>
      </c>
      <c r="F65" s="11">
        <v>9031019</v>
      </c>
      <c r="G65" s="7" t="s">
        <v>165</v>
      </c>
      <c r="H65" s="7">
        <f t="shared" si="0"/>
        <v>0</v>
      </c>
      <c r="I65" t="s">
        <v>153</v>
      </c>
      <c r="J65" t="s">
        <v>153</v>
      </c>
      <c r="K65" t="s">
        <v>11</v>
      </c>
      <c r="L65" s="7" t="s">
        <v>148</v>
      </c>
      <c r="M65">
        <v>1.9870000000000001</v>
      </c>
      <c r="N65" s="12">
        <v>319.20000000000402</v>
      </c>
      <c r="O65">
        <f t="shared" si="1"/>
        <v>319.20000000000402</v>
      </c>
    </row>
    <row r="66" spans="1:15" x14ac:dyDescent="0.25">
      <c r="A66">
        <v>30707</v>
      </c>
      <c r="B66">
        <v>1600</v>
      </c>
      <c r="C66" t="s">
        <v>9</v>
      </c>
      <c r="D66" t="s">
        <v>12</v>
      </c>
      <c r="E66">
        <v>6</v>
      </c>
      <c r="F66" s="11">
        <v>22897348</v>
      </c>
      <c r="G66" s="7" t="s">
        <v>165</v>
      </c>
      <c r="H66" s="7">
        <f t="shared" si="0"/>
        <v>0</v>
      </c>
      <c r="I66" t="s">
        <v>153</v>
      </c>
      <c r="J66" t="s">
        <v>153</v>
      </c>
      <c r="K66" t="s">
        <v>11</v>
      </c>
      <c r="L66" s="7" t="s">
        <v>148</v>
      </c>
      <c r="M66">
        <v>1.9870000000000001</v>
      </c>
      <c r="N66" s="12">
        <v>183</v>
      </c>
      <c r="O66">
        <f t="shared" si="1"/>
        <v>183</v>
      </c>
    </row>
    <row r="67" spans="1:15" x14ac:dyDescent="0.25">
      <c r="A67">
        <v>30957</v>
      </c>
      <c r="B67">
        <v>1592</v>
      </c>
      <c r="C67" t="s">
        <v>9</v>
      </c>
      <c r="D67" t="s">
        <v>10</v>
      </c>
      <c r="E67">
        <v>8</v>
      </c>
      <c r="F67" s="11">
        <v>299274</v>
      </c>
      <c r="G67" s="7" t="s">
        <v>165</v>
      </c>
      <c r="H67" s="7">
        <f t="shared" ref="H67:H130" si="2">COUNTIFS($F$2:$F$3258,F67,$G$2:$G$3258,"ОКПУ")</f>
        <v>0</v>
      </c>
      <c r="I67" t="s">
        <v>153</v>
      </c>
      <c r="J67" t="s">
        <v>153</v>
      </c>
      <c r="K67" t="s">
        <v>11</v>
      </c>
      <c r="L67" s="7" t="s">
        <v>148</v>
      </c>
      <c r="M67">
        <v>1.9870000000000001</v>
      </c>
      <c r="N67" s="12">
        <v>147</v>
      </c>
      <c r="O67">
        <f t="shared" ref="O67:O130" si="3">IF(H67&gt;0,IFERROR(N67/H67,N67),N67)</f>
        <v>147</v>
      </c>
    </row>
    <row r="68" spans="1:15" x14ac:dyDescent="0.25">
      <c r="A68">
        <v>32140</v>
      </c>
      <c r="B68">
        <v>1594</v>
      </c>
      <c r="C68" t="s">
        <v>9</v>
      </c>
      <c r="D68" t="s">
        <v>10</v>
      </c>
      <c r="E68">
        <v>7</v>
      </c>
      <c r="F68" s="11">
        <v>421948</v>
      </c>
      <c r="G68" s="7" t="s">
        <v>165</v>
      </c>
      <c r="H68" s="7">
        <f t="shared" si="2"/>
        <v>0</v>
      </c>
      <c r="I68" t="s">
        <v>153</v>
      </c>
      <c r="J68" t="s">
        <v>153</v>
      </c>
      <c r="K68" t="s">
        <v>11</v>
      </c>
      <c r="L68" s="7" t="s">
        <v>148</v>
      </c>
      <c r="M68">
        <v>1.9870000000000001</v>
      </c>
      <c r="N68" s="12">
        <v>115</v>
      </c>
      <c r="O68">
        <f t="shared" si="3"/>
        <v>115</v>
      </c>
    </row>
    <row r="69" spans="1:15" x14ac:dyDescent="0.25">
      <c r="A69">
        <v>32621</v>
      </c>
      <c r="B69">
        <v>1593</v>
      </c>
      <c r="C69" t="s">
        <v>9</v>
      </c>
      <c r="D69" t="s">
        <v>10</v>
      </c>
      <c r="E69">
        <v>6</v>
      </c>
      <c r="F69" s="11">
        <v>2941010</v>
      </c>
      <c r="G69" s="7" t="s">
        <v>165</v>
      </c>
      <c r="H69" s="7">
        <f t="shared" si="2"/>
        <v>0</v>
      </c>
      <c r="I69" t="s">
        <v>153</v>
      </c>
      <c r="J69" t="s">
        <v>294</v>
      </c>
      <c r="K69" t="s">
        <v>11</v>
      </c>
      <c r="L69" s="7" t="s">
        <v>148</v>
      </c>
      <c r="M69" t="s">
        <v>294</v>
      </c>
      <c r="N69" t="s">
        <v>294</v>
      </c>
      <c r="O69" t="str">
        <f t="shared" si="3"/>
        <v>Нет показаний</v>
      </c>
    </row>
    <row r="70" spans="1:15" x14ac:dyDescent="0.25">
      <c r="A70">
        <v>32689</v>
      </c>
      <c r="B70">
        <v>1595</v>
      </c>
      <c r="C70" t="s">
        <v>9</v>
      </c>
      <c r="D70" t="s">
        <v>10</v>
      </c>
      <c r="E70">
        <v>9</v>
      </c>
      <c r="F70" s="11">
        <v>139568</v>
      </c>
      <c r="G70" s="7" t="s">
        <v>165</v>
      </c>
      <c r="H70" s="7">
        <f t="shared" si="2"/>
        <v>0</v>
      </c>
      <c r="I70" t="s">
        <v>153</v>
      </c>
      <c r="J70" t="s">
        <v>153</v>
      </c>
      <c r="K70" t="s">
        <v>11</v>
      </c>
      <c r="L70" s="7" t="s">
        <v>148</v>
      </c>
      <c r="M70">
        <v>1.9870000000000001</v>
      </c>
      <c r="N70" s="12">
        <v>-327</v>
      </c>
      <c r="O70">
        <f t="shared" si="3"/>
        <v>-327</v>
      </c>
    </row>
    <row r="71" spans="1:15" x14ac:dyDescent="0.25">
      <c r="A71">
        <v>32910</v>
      </c>
      <c r="B71">
        <v>1604</v>
      </c>
      <c r="C71" t="s">
        <v>9</v>
      </c>
      <c r="D71" t="s">
        <v>13</v>
      </c>
      <c r="E71">
        <v>12</v>
      </c>
      <c r="F71" s="11">
        <v>1212156</v>
      </c>
      <c r="G71" s="7" t="s">
        <v>165</v>
      </c>
      <c r="H71" s="7">
        <f t="shared" si="2"/>
        <v>0</v>
      </c>
      <c r="I71" t="s">
        <v>153</v>
      </c>
      <c r="J71" t="s">
        <v>153</v>
      </c>
      <c r="K71" t="s">
        <v>11</v>
      </c>
      <c r="L71" s="7" t="s">
        <v>148</v>
      </c>
      <c r="M71">
        <v>1.9870000000000001</v>
      </c>
      <c r="N71" s="12">
        <v>0</v>
      </c>
      <c r="O71">
        <f t="shared" si="3"/>
        <v>0</v>
      </c>
    </row>
    <row r="72" spans="1:15" x14ac:dyDescent="0.25">
      <c r="A72">
        <v>33359</v>
      </c>
      <c r="B72">
        <v>1605</v>
      </c>
      <c r="C72" t="s">
        <v>9</v>
      </c>
      <c r="D72" t="s">
        <v>13</v>
      </c>
      <c r="E72">
        <v>3</v>
      </c>
      <c r="F72" s="11">
        <v>178232</v>
      </c>
      <c r="G72" s="7" t="s">
        <v>165</v>
      </c>
      <c r="H72" s="7">
        <f t="shared" si="2"/>
        <v>0</v>
      </c>
      <c r="I72" t="s">
        <v>153</v>
      </c>
      <c r="J72" t="s">
        <v>153</v>
      </c>
      <c r="K72" t="s">
        <v>11</v>
      </c>
      <c r="L72" s="7" t="s">
        <v>148</v>
      </c>
      <c r="M72">
        <v>1.9870000000000001</v>
      </c>
      <c r="N72" s="12">
        <v>67</v>
      </c>
      <c r="O72">
        <f t="shared" si="3"/>
        <v>67</v>
      </c>
    </row>
    <row r="73" spans="1:15" x14ac:dyDescent="0.25">
      <c r="A73">
        <v>33521</v>
      </c>
      <c r="B73">
        <v>1591</v>
      </c>
      <c r="C73" t="s">
        <v>9</v>
      </c>
      <c r="D73" t="s">
        <v>10</v>
      </c>
      <c r="E73">
        <v>4</v>
      </c>
      <c r="F73" s="11">
        <v>4233916</v>
      </c>
      <c r="G73" s="7" t="s">
        <v>165</v>
      </c>
      <c r="H73" s="7">
        <f t="shared" si="2"/>
        <v>0</v>
      </c>
      <c r="I73" t="s">
        <v>153</v>
      </c>
      <c r="J73" t="s">
        <v>153</v>
      </c>
      <c r="K73" t="s">
        <v>11</v>
      </c>
      <c r="L73" s="7" t="s">
        <v>148</v>
      </c>
      <c r="M73">
        <v>1.9870000000000001</v>
      </c>
      <c r="N73" s="12">
        <v>0</v>
      </c>
      <c r="O73">
        <f t="shared" si="3"/>
        <v>0</v>
      </c>
    </row>
    <row r="74" spans="1:15" x14ac:dyDescent="0.25">
      <c r="A74">
        <v>34472</v>
      </c>
      <c r="B74">
        <v>1604</v>
      </c>
      <c r="C74" t="s">
        <v>9</v>
      </c>
      <c r="D74" t="s">
        <v>13</v>
      </c>
      <c r="E74">
        <v>12</v>
      </c>
      <c r="F74" s="11">
        <v>184898</v>
      </c>
      <c r="G74" s="7" t="s">
        <v>165</v>
      </c>
      <c r="H74" s="7">
        <f t="shared" si="2"/>
        <v>0</v>
      </c>
      <c r="I74" t="s">
        <v>153</v>
      </c>
      <c r="J74" t="s">
        <v>153</v>
      </c>
      <c r="K74" t="s">
        <v>11</v>
      </c>
      <c r="L74" s="7" t="s">
        <v>148</v>
      </c>
      <c r="M74">
        <v>1.9870000000000001</v>
      </c>
      <c r="N74" s="12">
        <v>39</v>
      </c>
      <c r="O74">
        <f t="shared" si="3"/>
        <v>39</v>
      </c>
    </row>
    <row r="75" spans="1:15" x14ac:dyDescent="0.25">
      <c r="A75">
        <v>34857</v>
      </c>
      <c r="B75">
        <v>1592</v>
      </c>
      <c r="C75" t="s">
        <v>9</v>
      </c>
      <c r="D75" t="s">
        <v>10</v>
      </c>
      <c r="E75">
        <v>8</v>
      </c>
      <c r="F75" s="11">
        <v>35434411</v>
      </c>
      <c r="G75" s="7" t="s">
        <v>165</v>
      </c>
      <c r="H75" s="7">
        <f t="shared" si="2"/>
        <v>0</v>
      </c>
      <c r="I75" t="s">
        <v>153</v>
      </c>
      <c r="J75" t="s">
        <v>153</v>
      </c>
      <c r="K75" t="s">
        <v>11</v>
      </c>
      <c r="L75" s="7" t="s">
        <v>148</v>
      </c>
      <c r="M75">
        <v>1.9870000000000001</v>
      </c>
      <c r="N75" s="12">
        <v>0</v>
      </c>
      <c r="O75">
        <f t="shared" si="3"/>
        <v>0</v>
      </c>
    </row>
    <row r="76" spans="1:15" x14ac:dyDescent="0.25">
      <c r="A76">
        <v>35076</v>
      </c>
      <c r="B76">
        <v>1614</v>
      </c>
      <c r="C76" t="s">
        <v>9</v>
      </c>
      <c r="D76" t="s">
        <v>14</v>
      </c>
      <c r="E76">
        <v>3</v>
      </c>
      <c r="F76" s="11">
        <v>187655</v>
      </c>
      <c r="G76" s="7" t="s">
        <v>165</v>
      </c>
      <c r="H76" s="7">
        <f t="shared" si="2"/>
        <v>0</v>
      </c>
      <c r="I76" t="s">
        <v>153</v>
      </c>
      <c r="J76" t="s">
        <v>153</v>
      </c>
      <c r="K76" t="s">
        <v>11</v>
      </c>
      <c r="L76" s="7" t="s">
        <v>148</v>
      </c>
      <c r="M76">
        <v>1.9870000000000001</v>
      </c>
      <c r="N76" s="12">
        <v>171</v>
      </c>
      <c r="O76">
        <f t="shared" si="3"/>
        <v>171</v>
      </c>
    </row>
    <row r="77" spans="1:15" x14ac:dyDescent="0.25">
      <c r="A77">
        <v>35983</v>
      </c>
      <c r="B77">
        <v>1595</v>
      </c>
      <c r="C77" t="s">
        <v>9</v>
      </c>
      <c r="D77" t="s">
        <v>10</v>
      </c>
      <c r="E77">
        <v>9</v>
      </c>
      <c r="F77" s="11">
        <v>227747</v>
      </c>
      <c r="G77" s="7" t="s">
        <v>165</v>
      </c>
      <c r="H77" s="7">
        <f t="shared" si="2"/>
        <v>0</v>
      </c>
      <c r="I77" t="s">
        <v>153</v>
      </c>
      <c r="J77" t="s">
        <v>294</v>
      </c>
      <c r="K77" t="s">
        <v>11</v>
      </c>
      <c r="L77" s="7" t="s">
        <v>148</v>
      </c>
      <c r="M77" t="s">
        <v>294</v>
      </c>
      <c r="N77" t="s">
        <v>294</v>
      </c>
      <c r="O77" t="str">
        <f t="shared" si="3"/>
        <v>Нет показаний</v>
      </c>
    </row>
    <row r="78" spans="1:15" x14ac:dyDescent="0.25">
      <c r="A78">
        <v>36027</v>
      </c>
      <c r="B78">
        <v>1611</v>
      </c>
      <c r="C78" t="s">
        <v>9</v>
      </c>
      <c r="D78" t="s">
        <v>14</v>
      </c>
      <c r="E78">
        <v>11</v>
      </c>
      <c r="F78" s="11">
        <v>112032</v>
      </c>
      <c r="G78" s="7" t="s">
        <v>165</v>
      </c>
      <c r="H78" s="7">
        <f t="shared" si="2"/>
        <v>0</v>
      </c>
      <c r="I78" t="s">
        <v>153</v>
      </c>
      <c r="J78" t="s">
        <v>153</v>
      </c>
      <c r="K78" t="s">
        <v>11</v>
      </c>
      <c r="L78" s="7" t="s">
        <v>148</v>
      </c>
      <c r="M78">
        <v>1.9870000000000001</v>
      </c>
      <c r="N78" s="12">
        <v>85</v>
      </c>
      <c r="O78">
        <f t="shared" si="3"/>
        <v>85</v>
      </c>
    </row>
    <row r="79" spans="1:15" x14ac:dyDescent="0.25">
      <c r="A79">
        <v>36492</v>
      </c>
      <c r="B79">
        <v>1610</v>
      </c>
      <c r="C79" t="s">
        <v>9</v>
      </c>
      <c r="D79" t="s">
        <v>14</v>
      </c>
      <c r="E79">
        <v>9</v>
      </c>
      <c r="F79" s="11">
        <v>103098703</v>
      </c>
      <c r="G79" s="7" t="s">
        <v>165</v>
      </c>
      <c r="H79" s="7">
        <f t="shared" si="2"/>
        <v>0</v>
      </c>
      <c r="I79" t="s">
        <v>153</v>
      </c>
      <c r="J79" t="s">
        <v>153</v>
      </c>
      <c r="K79" t="s">
        <v>11</v>
      </c>
      <c r="L79" s="7" t="s">
        <v>148</v>
      </c>
      <c r="M79">
        <v>1.9870000000000001</v>
      </c>
      <c r="N79" s="12">
        <v>212</v>
      </c>
      <c r="O79">
        <f t="shared" si="3"/>
        <v>212</v>
      </c>
    </row>
    <row r="80" spans="1:15" x14ac:dyDescent="0.25">
      <c r="A80">
        <v>36762</v>
      </c>
      <c r="B80">
        <v>1603</v>
      </c>
      <c r="C80" t="s">
        <v>9</v>
      </c>
      <c r="D80" t="s">
        <v>13</v>
      </c>
      <c r="E80">
        <v>5</v>
      </c>
      <c r="F80" s="11">
        <v>6491034002907</v>
      </c>
      <c r="G80" s="7" t="s">
        <v>165</v>
      </c>
      <c r="H80" s="7">
        <f t="shared" si="2"/>
        <v>0</v>
      </c>
      <c r="I80" t="s">
        <v>153</v>
      </c>
      <c r="J80" t="s">
        <v>153</v>
      </c>
      <c r="K80" t="s">
        <v>11</v>
      </c>
      <c r="L80" s="7" t="s">
        <v>148</v>
      </c>
      <c r="M80">
        <v>1.9870000000000001</v>
      </c>
      <c r="N80" s="12">
        <v>122</v>
      </c>
      <c r="O80">
        <f t="shared" si="3"/>
        <v>122</v>
      </c>
    </row>
    <row r="81" spans="1:15" x14ac:dyDescent="0.25">
      <c r="A81">
        <v>36924</v>
      </c>
      <c r="B81">
        <v>1614</v>
      </c>
      <c r="C81" t="s">
        <v>9</v>
      </c>
      <c r="D81" t="s">
        <v>14</v>
      </c>
      <c r="E81">
        <v>3</v>
      </c>
      <c r="F81" s="11">
        <v>242780</v>
      </c>
      <c r="G81" s="7" t="s">
        <v>165</v>
      </c>
      <c r="H81" s="7">
        <f t="shared" si="2"/>
        <v>0</v>
      </c>
      <c r="I81" t="s">
        <v>153</v>
      </c>
      <c r="J81" t="s">
        <v>153</v>
      </c>
      <c r="K81" t="s">
        <v>11</v>
      </c>
      <c r="L81" s="7" t="s">
        <v>148</v>
      </c>
      <c r="M81">
        <v>1.9870000000000001</v>
      </c>
      <c r="N81" s="12">
        <v>158</v>
      </c>
      <c r="O81">
        <f t="shared" si="3"/>
        <v>158</v>
      </c>
    </row>
    <row r="82" spans="1:15" x14ac:dyDescent="0.25">
      <c r="A82">
        <v>37582</v>
      </c>
      <c r="B82">
        <v>1593</v>
      </c>
      <c r="C82" t="s">
        <v>9</v>
      </c>
      <c r="D82" t="s">
        <v>10</v>
      </c>
      <c r="E82">
        <v>6</v>
      </c>
      <c r="F82" s="11">
        <v>33019</v>
      </c>
      <c r="G82" s="7" t="s">
        <v>165</v>
      </c>
      <c r="H82" s="7">
        <f t="shared" si="2"/>
        <v>0</v>
      </c>
      <c r="I82" t="s">
        <v>153</v>
      </c>
      <c r="J82" t="s">
        <v>153</v>
      </c>
      <c r="K82" t="s">
        <v>11</v>
      </c>
      <c r="L82" s="7" t="s">
        <v>148</v>
      </c>
      <c r="M82">
        <v>1.9870000000000001</v>
      </c>
      <c r="N82" s="12">
        <v>619</v>
      </c>
      <c r="O82">
        <f t="shared" si="3"/>
        <v>619</v>
      </c>
    </row>
    <row r="83" spans="1:15" x14ac:dyDescent="0.25">
      <c r="A83">
        <v>38602</v>
      </c>
      <c r="B83">
        <v>1601</v>
      </c>
      <c r="C83" t="s">
        <v>9</v>
      </c>
      <c r="D83" t="s">
        <v>12</v>
      </c>
      <c r="E83">
        <v>9</v>
      </c>
      <c r="F83" s="11">
        <v>88843</v>
      </c>
      <c r="G83" s="7" t="s">
        <v>165</v>
      </c>
      <c r="H83" s="7">
        <f t="shared" si="2"/>
        <v>0</v>
      </c>
      <c r="I83" t="s">
        <v>153</v>
      </c>
      <c r="J83" t="s">
        <v>153</v>
      </c>
      <c r="K83" t="s">
        <v>11</v>
      </c>
      <c r="L83" s="7" t="s">
        <v>148</v>
      </c>
      <c r="M83">
        <v>1.9870000000000001</v>
      </c>
      <c r="N83" s="12">
        <v>222</v>
      </c>
      <c r="O83">
        <f t="shared" si="3"/>
        <v>222</v>
      </c>
    </row>
    <row r="84" spans="1:15" x14ac:dyDescent="0.25">
      <c r="A84">
        <v>38773</v>
      </c>
      <c r="B84">
        <v>1591</v>
      </c>
      <c r="C84" t="s">
        <v>9</v>
      </c>
      <c r="D84" t="s">
        <v>10</v>
      </c>
      <c r="E84">
        <v>4</v>
      </c>
      <c r="F84" s="11">
        <v>16723</v>
      </c>
      <c r="G84" s="7" t="s">
        <v>165</v>
      </c>
      <c r="H84" s="7">
        <f t="shared" si="2"/>
        <v>0</v>
      </c>
      <c r="I84" t="s">
        <v>153</v>
      </c>
      <c r="J84" t="s">
        <v>153</v>
      </c>
      <c r="K84" t="s">
        <v>11</v>
      </c>
      <c r="L84" s="7" t="s">
        <v>148</v>
      </c>
      <c r="M84">
        <v>1.9870000000000001</v>
      </c>
      <c r="N84" s="12">
        <v>69</v>
      </c>
      <c r="O84">
        <f t="shared" si="3"/>
        <v>69</v>
      </c>
    </row>
    <row r="85" spans="1:15" x14ac:dyDescent="0.25">
      <c r="A85">
        <v>39228</v>
      </c>
      <c r="B85">
        <v>1608</v>
      </c>
      <c r="C85" t="s">
        <v>9</v>
      </c>
      <c r="D85" t="s">
        <v>13</v>
      </c>
      <c r="E85">
        <v>14</v>
      </c>
      <c r="F85" s="11">
        <v>80228</v>
      </c>
      <c r="G85" s="7" t="s">
        <v>165</v>
      </c>
      <c r="H85" s="7">
        <f t="shared" si="2"/>
        <v>0</v>
      </c>
      <c r="I85" t="s">
        <v>153</v>
      </c>
      <c r="J85" t="s">
        <v>294</v>
      </c>
      <c r="K85" t="s">
        <v>11</v>
      </c>
      <c r="L85" s="7" t="s">
        <v>148</v>
      </c>
      <c r="M85" t="s">
        <v>294</v>
      </c>
      <c r="N85" t="s">
        <v>294</v>
      </c>
      <c r="O85" t="str">
        <f t="shared" si="3"/>
        <v>Нет показаний</v>
      </c>
    </row>
    <row r="86" spans="1:15" x14ac:dyDescent="0.25">
      <c r="A86">
        <v>39852</v>
      </c>
      <c r="B86">
        <v>1603</v>
      </c>
      <c r="C86" t="s">
        <v>9</v>
      </c>
      <c r="D86" t="s">
        <v>13</v>
      </c>
      <c r="E86">
        <v>5</v>
      </c>
      <c r="F86" s="11">
        <v>1966062</v>
      </c>
      <c r="G86" s="7" t="s">
        <v>165</v>
      </c>
      <c r="H86" s="7">
        <f t="shared" si="2"/>
        <v>0</v>
      </c>
      <c r="I86" t="s">
        <v>153</v>
      </c>
      <c r="J86" t="s">
        <v>153</v>
      </c>
      <c r="K86" t="s">
        <v>11</v>
      </c>
      <c r="L86" s="7" t="s">
        <v>148</v>
      </c>
      <c r="M86">
        <v>1.9870000000000001</v>
      </c>
      <c r="N86" s="12">
        <v>0</v>
      </c>
      <c r="O86">
        <f t="shared" si="3"/>
        <v>0</v>
      </c>
    </row>
    <row r="87" spans="1:15" x14ac:dyDescent="0.25">
      <c r="A87">
        <v>40366</v>
      </c>
      <c r="B87">
        <v>1600</v>
      </c>
      <c r="C87" t="s">
        <v>9</v>
      </c>
      <c r="D87" t="s">
        <v>12</v>
      </c>
      <c r="E87">
        <v>6</v>
      </c>
      <c r="F87" s="11">
        <v>302419</v>
      </c>
      <c r="G87" s="7" t="s">
        <v>165</v>
      </c>
      <c r="H87" s="7">
        <f t="shared" si="2"/>
        <v>0</v>
      </c>
      <c r="I87" t="s">
        <v>153</v>
      </c>
      <c r="J87" t="s">
        <v>153</v>
      </c>
      <c r="K87" t="s">
        <v>11</v>
      </c>
      <c r="L87" s="7" t="s">
        <v>148</v>
      </c>
      <c r="M87">
        <v>1.9870000000000001</v>
      </c>
      <c r="N87" s="12">
        <v>129</v>
      </c>
      <c r="O87">
        <f t="shared" si="3"/>
        <v>129</v>
      </c>
    </row>
    <row r="88" spans="1:15" x14ac:dyDescent="0.25">
      <c r="A88">
        <v>41168</v>
      </c>
      <c r="B88">
        <v>1605</v>
      </c>
      <c r="C88" t="s">
        <v>9</v>
      </c>
      <c r="D88" t="s">
        <v>13</v>
      </c>
      <c r="E88">
        <v>3</v>
      </c>
      <c r="F88" s="11">
        <v>138425</v>
      </c>
      <c r="G88" s="7" t="s">
        <v>165</v>
      </c>
      <c r="H88" s="7">
        <f t="shared" si="2"/>
        <v>0</v>
      </c>
      <c r="I88" t="s">
        <v>153</v>
      </c>
      <c r="J88" t="s">
        <v>153</v>
      </c>
      <c r="K88" t="s">
        <v>11</v>
      </c>
      <c r="L88" s="7" t="s">
        <v>148</v>
      </c>
      <c r="M88">
        <v>1.9870000000000001</v>
      </c>
      <c r="N88" s="12">
        <v>263</v>
      </c>
      <c r="O88">
        <f t="shared" si="3"/>
        <v>263</v>
      </c>
    </row>
    <row r="89" spans="1:15" x14ac:dyDescent="0.25">
      <c r="A89">
        <v>41281</v>
      </c>
      <c r="B89">
        <v>1593</v>
      </c>
      <c r="C89" t="s">
        <v>9</v>
      </c>
      <c r="D89" t="s">
        <v>10</v>
      </c>
      <c r="E89">
        <v>6</v>
      </c>
      <c r="F89" s="11">
        <v>25810309</v>
      </c>
      <c r="G89" s="7" t="s">
        <v>165</v>
      </c>
      <c r="H89" s="7">
        <f t="shared" si="2"/>
        <v>0</v>
      </c>
      <c r="I89" t="s">
        <v>153</v>
      </c>
      <c r="J89" t="s">
        <v>294</v>
      </c>
      <c r="K89" t="s">
        <v>11</v>
      </c>
      <c r="L89" s="7" t="s">
        <v>148</v>
      </c>
      <c r="M89" t="s">
        <v>294</v>
      </c>
      <c r="N89" t="s">
        <v>294</v>
      </c>
      <c r="O89" t="str">
        <f t="shared" si="3"/>
        <v>Нет показаний</v>
      </c>
    </row>
    <row r="90" spans="1:15" x14ac:dyDescent="0.25">
      <c r="A90">
        <v>41389</v>
      </c>
      <c r="B90">
        <v>1595</v>
      </c>
      <c r="C90" t="s">
        <v>9</v>
      </c>
      <c r="D90" t="s">
        <v>10</v>
      </c>
      <c r="E90">
        <v>9</v>
      </c>
      <c r="F90" s="11">
        <v>505015</v>
      </c>
      <c r="G90" s="7" t="s">
        <v>165</v>
      </c>
      <c r="H90" s="7">
        <f t="shared" si="2"/>
        <v>0</v>
      </c>
      <c r="I90" t="s">
        <v>153</v>
      </c>
      <c r="J90" t="s">
        <v>294</v>
      </c>
      <c r="K90" t="s">
        <v>11</v>
      </c>
      <c r="L90" s="7" t="s">
        <v>148</v>
      </c>
      <c r="M90" t="s">
        <v>294</v>
      </c>
      <c r="N90" t="s">
        <v>294</v>
      </c>
      <c r="O90" t="str">
        <f t="shared" si="3"/>
        <v>Нет показаний</v>
      </c>
    </row>
    <row r="91" spans="1:15" x14ac:dyDescent="0.25">
      <c r="A91">
        <v>42600</v>
      </c>
      <c r="B91">
        <v>1591</v>
      </c>
      <c r="C91" t="s">
        <v>9</v>
      </c>
      <c r="D91" t="s">
        <v>10</v>
      </c>
      <c r="E91">
        <v>4</v>
      </c>
      <c r="F91" s="11">
        <v>475429</v>
      </c>
      <c r="G91" s="7" t="s">
        <v>165</v>
      </c>
      <c r="H91" s="7">
        <f t="shared" si="2"/>
        <v>0</v>
      </c>
      <c r="I91" t="s">
        <v>153</v>
      </c>
      <c r="J91" t="s">
        <v>153</v>
      </c>
      <c r="K91" t="s">
        <v>11</v>
      </c>
      <c r="L91" s="7" t="s">
        <v>148</v>
      </c>
      <c r="M91">
        <v>1.9870000000000001</v>
      </c>
      <c r="N91" s="12">
        <v>-30</v>
      </c>
      <c r="O91">
        <f t="shared" si="3"/>
        <v>-30</v>
      </c>
    </row>
    <row r="92" spans="1:15" x14ac:dyDescent="0.25">
      <c r="A92">
        <v>42646</v>
      </c>
      <c r="B92">
        <v>1603</v>
      </c>
      <c r="C92" t="s">
        <v>9</v>
      </c>
      <c r="D92" t="s">
        <v>13</v>
      </c>
      <c r="E92">
        <v>5</v>
      </c>
      <c r="F92" s="11">
        <v>25262</v>
      </c>
      <c r="G92" s="7" t="s">
        <v>165</v>
      </c>
      <c r="H92" s="7">
        <f t="shared" si="2"/>
        <v>0</v>
      </c>
      <c r="I92" t="s">
        <v>153</v>
      </c>
      <c r="J92" t="s">
        <v>294</v>
      </c>
      <c r="K92" t="s">
        <v>11</v>
      </c>
      <c r="L92" s="7" t="s">
        <v>148</v>
      </c>
      <c r="M92" t="s">
        <v>294</v>
      </c>
      <c r="N92" t="s">
        <v>294</v>
      </c>
      <c r="O92" t="str">
        <f t="shared" si="3"/>
        <v>Нет показаний</v>
      </c>
    </row>
    <row r="93" spans="1:15" x14ac:dyDescent="0.25">
      <c r="A93">
        <v>42813</v>
      </c>
      <c r="B93">
        <v>1604</v>
      </c>
      <c r="C93" t="s">
        <v>9</v>
      </c>
      <c r="D93" t="s">
        <v>13</v>
      </c>
      <c r="E93">
        <v>12</v>
      </c>
      <c r="F93" s="11" t="s">
        <v>166</v>
      </c>
      <c r="G93" s="7" t="s">
        <v>165</v>
      </c>
      <c r="H93" s="7">
        <f t="shared" si="2"/>
        <v>0</v>
      </c>
      <c r="I93" t="s">
        <v>153</v>
      </c>
      <c r="J93" t="s">
        <v>153</v>
      </c>
      <c r="K93" t="s">
        <v>11</v>
      </c>
      <c r="L93" s="7" t="s">
        <v>148</v>
      </c>
      <c r="M93">
        <v>1.9870000000000001</v>
      </c>
      <c r="N93" s="12">
        <v>239</v>
      </c>
      <c r="O93">
        <f t="shared" si="3"/>
        <v>239</v>
      </c>
    </row>
    <row r="94" spans="1:15" x14ac:dyDescent="0.25">
      <c r="A94">
        <v>43911</v>
      </c>
      <c r="B94">
        <v>1614</v>
      </c>
      <c r="C94" t="s">
        <v>9</v>
      </c>
      <c r="D94" t="s">
        <v>14</v>
      </c>
      <c r="E94">
        <v>3</v>
      </c>
      <c r="F94" s="11">
        <v>58122718</v>
      </c>
      <c r="G94" s="7" t="s">
        <v>165</v>
      </c>
      <c r="H94" s="7">
        <f t="shared" si="2"/>
        <v>0</v>
      </c>
      <c r="I94" t="s">
        <v>153</v>
      </c>
      <c r="J94" t="s">
        <v>153</v>
      </c>
      <c r="K94" t="s">
        <v>11</v>
      </c>
      <c r="L94" s="7" t="s">
        <v>148</v>
      </c>
      <c r="M94">
        <v>1.9870000000000001</v>
      </c>
      <c r="N94" s="12">
        <v>341</v>
      </c>
      <c r="O94">
        <f t="shared" si="3"/>
        <v>341</v>
      </c>
    </row>
    <row r="95" spans="1:15" x14ac:dyDescent="0.25">
      <c r="A95">
        <v>44067</v>
      </c>
      <c r="B95">
        <v>1593</v>
      </c>
      <c r="C95" t="s">
        <v>9</v>
      </c>
      <c r="D95" t="s">
        <v>10</v>
      </c>
      <c r="E95">
        <v>6</v>
      </c>
      <c r="F95" s="11">
        <v>16707</v>
      </c>
      <c r="G95" s="7" t="s">
        <v>165</v>
      </c>
      <c r="H95" s="7">
        <f t="shared" si="2"/>
        <v>0</v>
      </c>
      <c r="I95" t="s">
        <v>153</v>
      </c>
      <c r="J95" t="s">
        <v>153</v>
      </c>
      <c r="K95" t="s">
        <v>11</v>
      </c>
      <c r="L95" s="7" t="s">
        <v>148</v>
      </c>
      <c r="M95">
        <v>1.9870000000000001</v>
      </c>
      <c r="N95" s="12">
        <v>40</v>
      </c>
      <c r="O95">
        <f t="shared" si="3"/>
        <v>40</v>
      </c>
    </row>
    <row r="96" spans="1:15" x14ac:dyDescent="0.25">
      <c r="A96">
        <v>44233</v>
      </c>
      <c r="B96">
        <v>1611</v>
      </c>
      <c r="C96" t="s">
        <v>9</v>
      </c>
      <c r="D96" t="s">
        <v>14</v>
      </c>
      <c r="E96">
        <v>11</v>
      </c>
      <c r="F96" s="11">
        <v>375976</v>
      </c>
      <c r="G96" s="7" t="s">
        <v>165</v>
      </c>
      <c r="H96" s="7">
        <f t="shared" si="2"/>
        <v>0</v>
      </c>
      <c r="I96" t="s">
        <v>155</v>
      </c>
      <c r="J96" t="s">
        <v>157</v>
      </c>
      <c r="K96" t="s">
        <v>11</v>
      </c>
      <c r="L96" s="7" t="s">
        <v>148</v>
      </c>
      <c r="M96">
        <v>2.2850000000000001</v>
      </c>
      <c r="N96" s="12">
        <v>168</v>
      </c>
      <c r="O96">
        <f t="shared" si="3"/>
        <v>168</v>
      </c>
    </row>
    <row r="97" spans="1:15" x14ac:dyDescent="0.25">
      <c r="A97">
        <v>44233</v>
      </c>
      <c r="B97">
        <v>1611</v>
      </c>
      <c r="C97" t="s">
        <v>9</v>
      </c>
      <c r="D97" t="s">
        <v>14</v>
      </c>
      <c r="E97">
        <v>11</v>
      </c>
      <c r="F97" s="11">
        <v>375976</v>
      </c>
      <c r="G97" s="7" t="s">
        <v>165</v>
      </c>
      <c r="H97" s="7">
        <f t="shared" si="2"/>
        <v>0</v>
      </c>
      <c r="I97" t="s">
        <v>155</v>
      </c>
      <c r="J97" t="s">
        <v>156</v>
      </c>
      <c r="K97" t="s">
        <v>11</v>
      </c>
      <c r="L97" s="7" t="s">
        <v>148</v>
      </c>
      <c r="M97">
        <v>1.012</v>
      </c>
      <c r="N97" s="12">
        <v>15</v>
      </c>
      <c r="O97">
        <f t="shared" si="3"/>
        <v>15</v>
      </c>
    </row>
    <row r="98" spans="1:15" x14ac:dyDescent="0.25">
      <c r="A98">
        <v>44587</v>
      </c>
      <c r="B98">
        <v>1600</v>
      </c>
      <c r="C98" t="s">
        <v>9</v>
      </c>
      <c r="D98" t="s">
        <v>12</v>
      </c>
      <c r="E98">
        <v>6</v>
      </c>
      <c r="F98" s="11">
        <v>801384</v>
      </c>
      <c r="G98" s="7" t="s">
        <v>165</v>
      </c>
      <c r="H98" s="7">
        <f t="shared" si="2"/>
        <v>0</v>
      </c>
      <c r="I98" t="s">
        <v>153</v>
      </c>
      <c r="J98" t="s">
        <v>153</v>
      </c>
      <c r="K98" t="s">
        <v>11</v>
      </c>
      <c r="L98" s="7" t="s">
        <v>148</v>
      </c>
      <c r="M98">
        <v>1.9870000000000001</v>
      </c>
      <c r="N98" s="12">
        <v>137</v>
      </c>
      <c r="O98">
        <f t="shared" si="3"/>
        <v>137</v>
      </c>
    </row>
    <row r="99" spans="1:15" x14ac:dyDescent="0.25">
      <c r="A99">
        <v>44895</v>
      </c>
      <c r="B99">
        <v>1606</v>
      </c>
      <c r="C99" t="s">
        <v>9</v>
      </c>
      <c r="D99" t="s">
        <v>13</v>
      </c>
      <c r="E99">
        <v>7</v>
      </c>
      <c r="F99" s="11">
        <v>182017</v>
      </c>
      <c r="G99" s="7" t="s">
        <v>165</v>
      </c>
      <c r="H99" s="7">
        <f t="shared" si="2"/>
        <v>0</v>
      </c>
      <c r="I99" t="s">
        <v>153</v>
      </c>
      <c r="J99" t="s">
        <v>153</v>
      </c>
      <c r="K99" t="s">
        <v>11</v>
      </c>
      <c r="L99" s="7" t="s">
        <v>148</v>
      </c>
      <c r="M99">
        <v>1.9870000000000001</v>
      </c>
      <c r="N99" s="12">
        <v>372</v>
      </c>
      <c r="O99">
        <f t="shared" si="3"/>
        <v>372</v>
      </c>
    </row>
    <row r="100" spans="1:15" x14ac:dyDescent="0.25">
      <c r="A100">
        <v>45258</v>
      </c>
      <c r="B100">
        <v>1613</v>
      </c>
      <c r="C100" t="s">
        <v>9</v>
      </c>
      <c r="D100" t="s">
        <v>14</v>
      </c>
      <c r="E100">
        <v>5</v>
      </c>
      <c r="F100" s="11">
        <v>6491034000290</v>
      </c>
      <c r="G100" s="7" t="s">
        <v>165</v>
      </c>
      <c r="H100" s="7">
        <f t="shared" si="2"/>
        <v>0</v>
      </c>
      <c r="I100" t="s">
        <v>153</v>
      </c>
      <c r="J100" t="s">
        <v>153</v>
      </c>
      <c r="K100" t="s">
        <v>11</v>
      </c>
      <c r="L100" s="7" t="s">
        <v>148</v>
      </c>
      <c r="M100">
        <v>1.9870000000000001</v>
      </c>
      <c r="N100" s="12">
        <v>250</v>
      </c>
      <c r="O100">
        <f t="shared" si="3"/>
        <v>250</v>
      </c>
    </row>
    <row r="101" spans="1:15" x14ac:dyDescent="0.25">
      <c r="A101">
        <v>46149</v>
      </c>
      <c r="B101">
        <v>1591</v>
      </c>
      <c r="C101" t="s">
        <v>9</v>
      </c>
      <c r="D101" t="s">
        <v>10</v>
      </c>
      <c r="E101">
        <v>4</v>
      </c>
      <c r="F101" s="11">
        <v>184163</v>
      </c>
      <c r="G101" s="7" t="s">
        <v>165</v>
      </c>
      <c r="H101" s="7">
        <f t="shared" si="2"/>
        <v>0</v>
      </c>
      <c r="I101" t="s">
        <v>153</v>
      </c>
      <c r="J101" t="s">
        <v>153</v>
      </c>
      <c r="K101" t="s">
        <v>11</v>
      </c>
      <c r="L101" s="7" t="s">
        <v>148</v>
      </c>
      <c r="M101">
        <v>1.9870000000000001</v>
      </c>
      <c r="N101" s="12">
        <v>-794.2</v>
      </c>
      <c r="O101">
        <f t="shared" si="3"/>
        <v>-794.2</v>
      </c>
    </row>
    <row r="102" spans="1:15" x14ac:dyDescent="0.25">
      <c r="A102">
        <v>46635</v>
      </c>
      <c r="B102">
        <v>1613</v>
      </c>
      <c r="C102" t="s">
        <v>9</v>
      </c>
      <c r="D102" t="s">
        <v>14</v>
      </c>
      <c r="E102">
        <v>5</v>
      </c>
      <c r="F102" s="11">
        <v>7580</v>
      </c>
      <c r="G102" s="7" t="s">
        <v>165</v>
      </c>
      <c r="H102" s="7">
        <f t="shared" si="2"/>
        <v>0</v>
      </c>
      <c r="I102" t="s">
        <v>153</v>
      </c>
      <c r="J102" t="s">
        <v>153</v>
      </c>
      <c r="K102" t="s">
        <v>11</v>
      </c>
      <c r="L102" s="7" t="s">
        <v>148</v>
      </c>
      <c r="M102">
        <v>1.9870000000000001</v>
      </c>
      <c r="N102" s="12">
        <v>352</v>
      </c>
      <c r="O102">
        <f t="shared" si="3"/>
        <v>352</v>
      </c>
    </row>
    <row r="103" spans="1:15" x14ac:dyDescent="0.25">
      <c r="A103">
        <v>46693</v>
      </c>
      <c r="B103">
        <v>1612</v>
      </c>
      <c r="C103" t="s">
        <v>9</v>
      </c>
      <c r="D103" t="s">
        <v>14</v>
      </c>
      <c r="E103">
        <v>7</v>
      </c>
      <c r="F103" s="11">
        <v>735241</v>
      </c>
      <c r="G103" s="7" t="s">
        <v>165</v>
      </c>
      <c r="H103" s="7">
        <f t="shared" si="2"/>
        <v>0</v>
      </c>
      <c r="I103" t="s">
        <v>153</v>
      </c>
      <c r="J103" t="s">
        <v>153</v>
      </c>
      <c r="K103" t="s">
        <v>11</v>
      </c>
      <c r="L103" s="7" t="s">
        <v>148</v>
      </c>
      <c r="M103">
        <v>1.9870000000000001</v>
      </c>
      <c r="N103" s="12">
        <v>383</v>
      </c>
      <c r="O103">
        <f t="shared" si="3"/>
        <v>383</v>
      </c>
    </row>
    <row r="104" spans="1:15" x14ac:dyDescent="0.25">
      <c r="A104">
        <v>47494</v>
      </c>
      <c r="B104">
        <v>1610</v>
      </c>
      <c r="C104" t="s">
        <v>9</v>
      </c>
      <c r="D104" t="s">
        <v>14</v>
      </c>
      <c r="E104">
        <v>9</v>
      </c>
      <c r="F104" s="11">
        <v>147627</v>
      </c>
      <c r="G104" s="7" t="s">
        <v>165</v>
      </c>
      <c r="H104" s="7">
        <f t="shared" si="2"/>
        <v>0</v>
      </c>
      <c r="I104" t="s">
        <v>153</v>
      </c>
      <c r="J104" t="s">
        <v>294</v>
      </c>
      <c r="K104" t="s">
        <v>11</v>
      </c>
      <c r="L104" s="7" t="s">
        <v>148</v>
      </c>
      <c r="M104" t="s">
        <v>294</v>
      </c>
      <c r="N104" t="s">
        <v>294</v>
      </c>
      <c r="O104" t="str">
        <f t="shared" si="3"/>
        <v>Нет показаний</v>
      </c>
    </row>
    <row r="105" spans="1:15" x14ac:dyDescent="0.25">
      <c r="A105">
        <v>47839</v>
      </c>
      <c r="B105">
        <v>1614</v>
      </c>
      <c r="C105" t="s">
        <v>9</v>
      </c>
      <c r="D105" t="s">
        <v>14</v>
      </c>
      <c r="E105">
        <v>3</v>
      </c>
      <c r="F105" s="11">
        <v>794657</v>
      </c>
      <c r="G105" s="7" t="s">
        <v>165</v>
      </c>
      <c r="H105" s="7">
        <f t="shared" si="2"/>
        <v>0</v>
      </c>
      <c r="I105" t="s">
        <v>153</v>
      </c>
      <c r="J105" t="s">
        <v>153</v>
      </c>
      <c r="K105" t="s">
        <v>11</v>
      </c>
      <c r="L105" s="7" t="s">
        <v>148</v>
      </c>
      <c r="M105">
        <v>1.9870000000000001</v>
      </c>
      <c r="N105" s="12">
        <v>105</v>
      </c>
      <c r="O105">
        <f t="shared" si="3"/>
        <v>105</v>
      </c>
    </row>
    <row r="106" spans="1:15" x14ac:dyDescent="0.25">
      <c r="A106">
        <v>47953</v>
      </c>
      <c r="B106">
        <v>1603</v>
      </c>
      <c r="C106" t="s">
        <v>9</v>
      </c>
      <c r="D106" t="s">
        <v>13</v>
      </c>
      <c r="E106">
        <v>5</v>
      </c>
      <c r="F106" s="11">
        <v>1808510</v>
      </c>
      <c r="G106" s="7" t="s">
        <v>165</v>
      </c>
      <c r="H106" s="7">
        <f t="shared" si="2"/>
        <v>0</v>
      </c>
      <c r="I106" t="s">
        <v>153</v>
      </c>
      <c r="J106" t="s">
        <v>153</v>
      </c>
      <c r="K106" t="s">
        <v>11</v>
      </c>
      <c r="L106" s="7" t="s">
        <v>148</v>
      </c>
      <c r="M106">
        <v>1.9870000000000001</v>
      </c>
      <c r="N106" s="12">
        <v>-588</v>
      </c>
      <c r="O106">
        <f t="shared" si="3"/>
        <v>-588</v>
      </c>
    </row>
    <row r="107" spans="1:15" x14ac:dyDescent="0.25">
      <c r="A107">
        <v>48139</v>
      </c>
      <c r="B107">
        <v>1595</v>
      </c>
      <c r="C107" t="s">
        <v>9</v>
      </c>
      <c r="D107" t="s">
        <v>10</v>
      </c>
      <c r="E107">
        <v>9</v>
      </c>
      <c r="F107" s="11">
        <v>42200</v>
      </c>
      <c r="G107" s="7" t="s">
        <v>165</v>
      </c>
      <c r="H107" s="7">
        <f t="shared" si="2"/>
        <v>0</v>
      </c>
      <c r="I107" t="s">
        <v>153</v>
      </c>
      <c r="J107" t="s">
        <v>294</v>
      </c>
      <c r="K107" t="s">
        <v>11</v>
      </c>
      <c r="L107" s="7" t="s">
        <v>148</v>
      </c>
      <c r="M107" t="s">
        <v>294</v>
      </c>
      <c r="N107" t="s">
        <v>294</v>
      </c>
      <c r="O107" t="str">
        <f t="shared" si="3"/>
        <v>Нет показаний</v>
      </c>
    </row>
    <row r="108" spans="1:15" x14ac:dyDescent="0.25">
      <c r="A108">
        <v>48468</v>
      </c>
      <c r="B108">
        <v>1591</v>
      </c>
      <c r="C108" t="s">
        <v>9</v>
      </c>
      <c r="D108" t="s">
        <v>10</v>
      </c>
      <c r="E108">
        <v>4</v>
      </c>
      <c r="F108" s="11">
        <v>5210</v>
      </c>
      <c r="G108" s="7" t="s">
        <v>165</v>
      </c>
      <c r="H108" s="7">
        <f t="shared" si="2"/>
        <v>0</v>
      </c>
      <c r="I108" t="s">
        <v>153</v>
      </c>
      <c r="J108" t="s">
        <v>153</v>
      </c>
      <c r="K108" t="s">
        <v>11</v>
      </c>
      <c r="L108" s="7" t="s">
        <v>148</v>
      </c>
      <c r="M108">
        <v>1.9870000000000001</v>
      </c>
      <c r="N108" s="12">
        <v>236</v>
      </c>
      <c r="O108">
        <f t="shared" si="3"/>
        <v>236</v>
      </c>
    </row>
    <row r="109" spans="1:15" x14ac:dyDescent="0.25">
      <c r="A109">
        <v>48601</v>
      </c>
      <c r="B109">
        <v>1595</v>
      </c>
      <c r="C109" t="s">
        <v>9</v>
      </c>
      <c r="D109" t="s">
        <v>10</v>
      </c>
      <c r="E109">
        <v>9</v>
      </c>
      <c r="F109" s="11">
        <v>60196</v>
      </c>
      <c r="G109" s="7" t="s">
        <v>165</v>
      </c>
      <c r="H109" s="7">
        <f t="shared" si="2"/>
        <v>0</v>
      </c>
      <c r="I109" t="s">
        <v>153</v>
      </c>
      <c r="J109" t="s">
        <v>153</v>
      </c>
      <c r="K109" t="s">
        <v>11</v>
      </c>
      <c r="L109" s="7" t="s">
        <v>148</v>
      </c>
      <c r="M109">
        <v>1.9870000000000001</v>
      </c>
      <c r="N109" s="12">
        <v>72</v>
      </c>
      <c r="O109">
        <f t="shared" si="3"/>
        <v>72</v>
      </c>
    </row>
    <row r="110" spans="1:15" x14ac:dyDescent="0.25">
      <c r="A110">
        <v>49832</v>
      </c>
      <c r="B110">
        <v>1591</v>
      </c>
      <c r="C110" t="s">
        <v>9</v>
      </c>
      <c r="D110" t="s">
        <v>10</v>
      </c>
      <c r="E110">
        <v>4</v>
      </c>
      <c r="F110" s="11">
        <v>289139</v>
      </c>
      <c r="G110" s="7" t="s">
        <v>165</v>
      </c>
      <c r="H110" s="7">
        <f t="shared" si="2"/>
        <v>0</v>
      </c>
      <c r="I110" t="s">
        <v>153</v>
      </c>
      <c r="J110" t="s">
        <v>153</v>
      </c>
      <c r="K110" t="s">
        <v>11</v>
      </c>
      <c r="L110" s="7" t="s">
        <v>148</v>
      </c>
      <c r="M110">
        <v>1.9870000000000001</v>
      </c>
      <c r="N110" s="12">
        <v>-126</v>
      </c>
      <c r="O110">
        <f t="shared" si="3"/>
        <v>-126</v>
      </c>
    </row>
    <row r="111" spans="1:15" x14ac:dyDescent="0.25">
      <c r="A111">
        <v>50090</v>
      </c>
      <c r="B111">
        <v>1592</v>
      </c>
      <c r="C111" t="s">
        <v>9</v>
      </c>
      <c r="D111" t="s">
        <v>10</v>
      </c>
      <c r="E111">
        <v>8</v>
      </c>
      <c r="F111" s="11">
        <v>187849</v>
      </c>
      <c r="G111" s="7" t="s">
        <v>165</v>
      </c>
      <c r="H111" s="7">
        <f t="shared" si="2"/>
        <v>0</v>
      </c>
      <c r="I111" t="s">
        <v>153</v>
      </c>
      <c r="J111" t="s">
        <v>153</v>
      </c>
      <c r="K111" t="s">
        <v>11</v>
      </c>
      <c r="L111" s="7" t="s">
        <v>148</v>
      </c>
      <c r="M111">
        <v>1.9870000000000001</v>
      </c>
      <c r="N111" s="12">
        <v>224</v>
      </c>
      <c r="O111">
        <f t="shared" si="3"/>
        <v>224</v>
      </c>
    </row>
    <row r="112" spans="1:15" x14ac:dyDescent="0.25">
      <c r="A112">
        <v>50858</v>
      </c>
      <c r="B112">
        <v>1603</v>
      </c>
      <c r="C112" t="s">
        <v>9</v>
      </c>
      <c r="D112" t="s">
        <v>13</v>
      </c>
      <c r="E112">
        <v>5</v>
      </c>
      <c r="F112" s="11">
        <v>187120</v>
      </c>
      <c r="G112" s="7" t="s">
        <v>165</v>
      </c>
      <c r="H112" s="7">
        <f t="shared" si="2"/>
        <v>0</v>
      </c>
      <c r="I112" t="s">
        <v>153</v>
      </c>
      <c r="J112" t="s">
        <v>153</v>
      </c>
      <c r="K112" t="s">
        <v>11</v>
      </c>
      <c r="L112" s="7" t="s">
        <v>148</v>
      </c>
      <c r="M112">
        <v>1.9870000000000001</v>
      </c>
      <c r="N112" s="12">
        <v>-335.2</v>
      </c>
      <c r="O112">
        <f t="shared" si="3"/>
        <v>-335.2</v>
      </c>
    </row>
    <row r="113" spans="1:15" x14ac:dyDescent="0.25">
      <c r="A113">
        <v>51042</v>
      </c>
      <c r="B113">
        <v>1592</v>
      </c>
      <c r="C113" t="s">
        <v>9</v>
      </c>
      <c r="D113" t="s">
        <v>10</v>
      </c>
      <c r="E113">
        <v>8</v>
      </c>
      <c r="F113" s="11">
        <v>16202909</v>
      </c>
      <c r="G113" s="7" t="s">
        <v>165</v>
      </c>
      <c r="H113" s="7">
        <f t="shared" si="2"/>
        <v>0</v>
      </c>
      <c r="I113" t="s">
        <v>153</v>
      </c>
      <c r="J113" t="s">
        <v>153</v>
      </c>
      <c r="K113" t="s">
        <v>11</v>
      </c>
      <c r="L113" s="7" t="s">
        <v>148</v>
      </c>
      <c r="M113">
        <v>1.9870000000000001</v>
      </c>
      <c r="N113" s="12">
        <v>66</v>
      </c>
      <c r="O113">
        <f t="shared" si="3"/>
        <v>66</v>
      </c>
    </row>
    <row r="114" spans="1:15" x14ac:dyDescent="0.25">
      <c r="A114">
        <v>52334</v>
      </c>
      <c r="B114">
        <v>1591</v>
      </c>
      <c r="C114" t="s">
        <v>9</v>
      </c>
      <c r="D114" t="s">
        <v>10</v>
      </c>
      <c r="E114">
        <v>4</v>
      </c>
      <c r="F114" s="11">
        <v>33242</v>
      </c>
      <c r="G114" s="7" t="s">
        <v>165</v>
      </c>
      <c r="H114" s="7">
        <f t="shared" si="2"/>
        <v>0</v>
      </c>
      <c r="I114" t="s">
        <v>153</v>
      </c>
      <c r="J114" t="s">
        <v>153</v>
      </c>
      <c r="K114" t="s">
        <v>11</v>
      </c>
      <c r="L114" s="7" t="s">
        <v>148</v>
      </c>
      <c r="M114">
        <v>1.9870000000000001</v>
      </c>
      <c r="N114" s="12">
        <v>0</v>
      </c>
      <c r="O114">
        <f t="shared" si="3"/>
        <v>0</v>
      </c>
    </row>
    <row r="115" spans="1:15" x14ac:dyDescent="0.25">
      <c r="A115">
        <v>53022</v>
      </c>
      <c r="B115">
        <v>1592</v>
      </c>
      <c r="C115" t="s">
        <v>9</v>
      </c>
      <c r="D115" t="s">
        <v>10</v>
      </c>
      <c r="E115">
        <v>8</v>
      </c>
      <c r="F115" s="11">
        <v>146227</v>
      </c>
      <c r="G115" s="7" t="s">
        <v>165</v>
      </c>
      <c r="H115" s="7">
        <f t="shared" si="2"/>
        <v>0</v>
      </c>
      <c r="I115" t="s">
        <v>153</v>
      </c>
      <c r="J115" t="s">
        <v>153</v>
      </c>
      <c r="K115" t="s">
        <v>11</v>
      </c>
      <c r="L115" s="7" t="s">
        <v>148</v>
      </c>
      <c r="M115">
        <v>1.9870000000000001</v>
      </c>
      <c r="N115" s="12">
        <v>428.29999999999899</v>
      </c>
      <c r="O115">
        <f t="shared" si="3"/>
        <v>428.29999999999899</v>
      </c>
    </row>
    <row r="116" spans="1:15" x14ac:dyDescent="0.25">
      <c r="A116">
        <v>54285</v>
      </c>
      <c r="B116">
        <v>1603</v>
      </c>
      <c r="C116" t="s">
        <v>9</v>
      </c>
      <c r="D116" t="s">
        <v>13</v>
      </c>
      <c r="E116">
        <v>5</v>
      </c>
      <c r="F116" s="11">
        <v>14852</v>
      </c>
      <c r="G116" s="7" t="s">
        <v>165</v>
      </c>
      <c r="H116" s="7">
        <f t="shared" si="2"/>
        <v>0</v>
      </c>
      <c r="I116" t="s">
        <v>153</v>
      </c>
      <c r="J116" t="s">
        <v>153</v>
      </c>
      <c r="K116" t="s">
        <v>11</v>
      </c>
      <c r="L116" s="7" t="s">
        <v>148</v>
      </c>
      <c r="M116">
        <v>1.9870000000000001</v>
      </c>
      <c r="N116" s="12">
        <v>127</v>
      </c>
      <c r="O116">
        <f t="shared" si="3"/>
        <v>127</v>
      </c>
    </row>
    <row r="117" spans="1:15" x14ac:dyDescent="0.25">
      <c r="A117">
        <v>54365</v>
      </c>
      <c r="B117">
        <v>1599</v>
      </c>
      <c r="C117" t="s">
        <v>9</v>
      </c>
      <c r="D117" t="s">
        <v>12</v>
      </c>
      <c r="E117">
        <v>7</v>
      </c>
      <c r="F117" s="11">
        <v>286090</v>
      </c>
      <c r="G117" s="7" t="s">
        <v>165</v>
      </c>
      <c r="H117" s="7">
        <f t="shared" si="2"/>
        <v>0</v>
      </c>
      <c r="I117" t="s">
        <v>153</v>
      </c>
      <c r="J117" t="s">
        <v>294</v>
      </c>
      <c r="K117" t="s">
        <v>11</v>
      </c>
      <c r="L117" s="7" t="s">
        <v>148</v>
      </c>
      <c r="M117" t="s">
        <v>294</v>
      </c>
      <c r="N117" t="s">
        <v>294</v>
      </c>
      <c r="O117" t="str">
        <f t="shared" si="3"/>
        <v>Нет показаний</v>
      </c>
    </row>
    <row r="118" spans="1:15" x14ac:dyDescent="0.25">
      <c r="A118">
        <v>54483</v>
      </c>
      <c r="B118">
        <v>1611</v>
      </c>
      <c r="C118" t="s">
        <v>9</v>
      </c>
      <c r="D118" t="s">
        <v>14</v>
      </c>
      <c r="E118">
        <v>11</v>
      </c>
      <c r="F118" s="11">
        <v>420743</v>
      </c>
      <c r="G118" s="7" t="s">
        <v>165</v>
      </c>
      <c r="H118" s="7">
        <f t="shared" si="2"/>
        <v>0</v>
      </c>
      <c r="I118" t="s">
        <v>153</v>
      </c>
      <c r="J118" t="s">
        <v>153</v>
      </c>
      <c r="K118" t="s">
        <v>11</v>
      </c>
      <c r="L118" s="7" t="s">
        <v>148</v>
      </c>
      <c r="M118">
        <v>1.9870000000000001</v>
      </c>
      <c r="N118" s="12">
        <v>82</v>
      </c>
      <c r="O118">
        <f t="shared" si="3"/>
        <v>82</v>
      </c>
    </row>
    <row r="119" spans="1:15" x14ac:dyDescent="0.25">
      <c r="A119">
        <v>54637</v>
      </c>
      <c r="B119">
        <v>1605</v>
      </c>
      <c r="C119" t="s">
        <v>9</v>
      </c>
      <c r="D119" t="s">
        <v>13</v>
      </c>
      <c r="E119">
        <v>3</v>
      </c>
      <c r="F119" s="11">
        <v>58096790</v>
      </c>
      <c r="G119" s="7" t="s">
        <v>165</v>
      </c>
      <c r="H119" s="7">
        <f t="shared" si="2"/>
        <v>0</v>
      </c>
      <c r="I119" t="s">
        <v>153</v>
      </c>
      <c r="J119" t="s">
        <v>294</v>
      </c>
      <c r="K119" t="s">
        <v>11</v>
      </c>
      <c r="L119" s="7" t="s">
        <v>148</v>
      </c>
      <c r="M119" t="s">
        <v>294</v>
      </c>
      <c r="N119" t="s">
        <v>294</v>
      </c>
      <c r="O119" t="str">
        <f t="shared" si="3"/>
        <v>Нет показаний</v>
      </c>
    </row>
    <row r="120" spans="1:15" x14ac:dyDescent="0.25">
      <c r="A120">
        <v>54741</v>
      </c>
      <c r="B120">
        <v>1592</v>
      </c>
      <c r="C120" t="s">
        <v>9</v>
      </c>
      <c r="D120" t="s">
        <v>10</v>
      </c>
      <c r="E120">
        <v>8</v>
      </c>
      <c r="F120" s="11">
        <v>4239916</v>
      </c>
      <c r="G120" s="7" t="s">
        <v>165</v>
      </c>
      <c r="H120" s="7">
        <f t="shared" si="2"/>
        <v>0</v>
      </c>
      <c r="I120" t="s">
        <v>153</v>
      </c>
      <c r="J120" t="s">
        <v>153</v>
      </c>
      <c r="K120" t="s">
        <v>11</v>
      </c>
      <c r="L120" s="7" t="s">
        <v>148</v>
      </c>
      <c r="M120">
        <v>1.9870000000000001</v>
      </c>
      <c r="N120" s="12">
        <v>230.599999999999</v>
      </c>
      <c r="O120">
        <f t="shared" si="3"/>
        <v>230.599999999999</v>
      </c>
    </row>
    <row r="121" spans="1:15" x14ac:dyDescent="0.25">
      <c r="A121">
        <v>55080</v>
      </c>
      <c r="B121">
        <v>1593</v>
      </c>
      <c r="C121" t="s">
        <v>9</v>
      </c>
      <c r="D121" t="s">
        <v>10</v>
      </c>
      <c r="E121">
        <v>6</v>
      </c>
      <c r="F121" s="11">
        <v>32311011</v>
      </c>
      <c r="G121" s="7" t="s">
        <v>165</v>
      </c>
      <c r="H121" s="7">
        <f t="shared" si="2"/>
        <v>0</v>
      </c>
      <c r="I121" t="s">
        <v>153</v>
      </c>
      <c r="J121" t="s">
        <v>153</v>
      </c>
      <c r="K121" t="s">
        <v>11</v>
      </c>
      <c r="L121" s="7" t="s">
        <v>148</v>
      </c>
      <c r="M121">
        <v>1.9870000000000001</v>
      </c>
      <c r="N121" s="12">
        <v>62</v>
      </c>
      <c r="O121">
        <f t="shared" si="3"/>
        <v>62</v>
      </c>
    </row>
    <row r="122" spans="1:15" x14ac:dyDescent="0.25">
      <c r="A122">
        <v>55288</v>
      </c>
      <c r="B122">
        <v>1591</v>
      </c>
      <c r="C122" t="s">
        <v>9</v>
      </c>
      <c r="D122" t="s">
        <v>10</v>
      </c>
      <c r="E122">
        <v>4</v>
      </c>
      <c r="F122" s="11">
        <v>58096912</v>
      </c>
      <c r="G122" s="7" t="s">
        <v>165</v>
      </c>
      <c r="H122" s="7">
        <f t="shared" si="2"/>
        <v>0</v>
      </c>
      <c r="I122" t="s">
        <v>153</v>
      </c>
      <c r="J122" t="s">
        <v>153</v>
      </c>
      <c r="K122" t="s">
        <v>11</v>
      </c>
      <c r="L122" s="7" t="s">
        <v>148</v>
      </c>
      <c r="M122">
        <v>1.9870000000000001</v>
      </c>
      <c r="N122" s="12">
        <v>109</v>
      </c>
      <c r="O122">
        <f t="shared" si="3"/>
        <v>109</v>
      </c>
    </row>
    <row r="123" spans="1:15" x14ac:dyDescent="0.25">
      <c r="A123">
        <v>55337</v>
      </c>
      <c r="B123">
        <v>1600</v>
      </c>
      <c r="C123" t="s">
        <v>9</v>
      </c>
      <c r="D123" t="s">
        <v>12</v>
      </c>
      <c r="E123">
        <v>6</v>
      </c>
      <c r="F123" s="11">
        <v>420197</v>
      </c>
      <c r="G123" s="7" t="s">
        <v>165</v>
      </c>
      <c r="H123" s="7">
        <f t="shared" si="2"/>
        <v>0</v>
      </c>
      <c r="I123" t="s">
        <v>153</v>
      </c>
      <c r="J123" t="s">
        <v>294</v>
      </c>
      <c r="K123" t="s">
        <v>11</v>
      </c>
      <c r="L123" s="7" t="s">
        <v>148</v>
      </c>
      <c r="M123" t="s">
        <v>294</v>
      </c>
      <c r="N123" t="s">
        <v>294</v>
      </c>
      <c r="O123" t="str">
        <f t="shared" si="3"/>
        <v>Нет показаний</v>
      </c>
    </row>
    <row r="124" spans="1:15" x14ac:dyDescent="0.25">
      <c r="A124">
        <v>63551</v>
      </c>
      <c r="B124">
        <v>58370</v>
      </c>
      <c r="C124" t="s">
        <v>48</v>
      </c>
      <c r="D124" t="s">
        <v>49</v>
      </c>
      <c r="E124">
        <v>18</v>
      </c>
      <c r="F124" s="11" t="s">
        <v>167</v>
      </c>
      <c r="G124" s="7" t="s">
        <v>165</v>
      </c>
      <c r="H124" s="7">
        <f t="shared" si="2"/>
        <v>0</v>
      </c>
      <c r="I124" t="s">
        <v>153</v>
      </c>
      <c r="J124" t="s">
        <v>153</v>
      </c>
      <c r="K124" t="s">
        <v>11</v>
      </c>
      <c r="L124" s="7" t="s">
        <v>148</v>
      </c>
      <c r="M124">
        <v>1.9870000000000001</v>
      </c>
      <c r="N124" s="12">
        <v>0</v>
      </c>
      <c r="O124">
        <f t="shared" si="3"/>
        <v>0</v>
      </c>
    </row>
    <row r="125" spans="1:15" x14ac:dyDescent="0.25">
      <c r="A125">
        <v>63741</v>
      </c>
      <c r="B125">
        <v>56963</v>
      </c>
      <c r="C125" t="s">
        <v>15</v>
      </c>
      <c r="D125" t="s">
        <v>28</v>
      </c>
      <c r="E125">
        <v>36</v>
      </c>
      <c r="F125" s="11">
        <v>7789128386106</v>
      </c>
      <c r="G125" s="7" t="s">
        <v>165</v>
      </c>
      <c r="H125" s="7">
        <f t="shared" si="2"/>
        <v>0</v>
      </c>
      <c r="I125" t="s">
        <v>153</v>
      </c>
      <c r="J125" t="s">
        <v>153</v>
      </c>
      <c r="K125" t="s">
        <v>11</v>
      </c>
      <c r="L125" s="7" t="s">
        <v>148</v>
      </c>
      <c r="M125">
        <v>1.9870000000000001</v>
      </c>
      <c r="N125" s="12">
        <v>91</v>
      </c>
      <c r="O125">
        <f t="shared" si="3"/>
        <v>91</v>
      </c>
    </row>
    <row r="126" spans="1:15" x14ac:dyDescent="0.25">
      <c r="A126">
        <v>63836</v>
      </c>
      <c r="B126">
        <v>58363</v>
      </c>
      <c r="C126" t="s">
        <v>48</v>
      </c>
      <c r="D126" t="s">
        <v>49</v>
      </c>
      <c r="E126">
        <v>11</v>
      </c>
      <c r="F126" s="11">
        <v>34914711</v>
      </c>
      <c r="G126" s="7" t="s">
        <v>165</v>
      </c>
      <c r="H126" s="7">
        <f t="shared" si="2"/>
        <v>0</v>
      </c>
      <c r="I126" t="s">
        <v>153</v>
      </c>
      <c r="J126" t="s">
        <v>294</v>
      </c>
      <c r="K126" t="s">
        <v>11</v>
      </c>
      <c r="L126" s="7" t="s">
        <v>148</v>
      </c>
      <c r="M126" t="s">
        <v>294</v>
      </c>
      <c r="N126" t="s">
        <v>294</v>
      </c>
      <c r="O126" t="str">
        <f t="shared" si="3"/>
        <v>Нет показаний</v>
      </c>
    </row>
    <row r="127" spans="1:15" x14ac:dyDescent="0.25">
      <c r="A127">
        <v>63866</v>
      </c>
      <c r="B127">
        <v>58321</v>
      </c>
      <c r="C127" t="s">
        <v>29</v>
      </c>
      <c r="D127" t="s">
        <v>43</v>
      </c>
      <c r="E127" t="s">
        <v>44</v>
      </c>
      <c r="F127" s="11">
        <v>7446854</v>
      </c>
      <c r="G127" s="7" t="s">
        <v>165</v>
      </c>
      <c r="H127" s="7">
        <f t="shared" si="2"/>
        <v>0</v>
      </c>
      <c r="I127" t="s">
        <v>153</v>
      </c>
      <c r="J127" t="s">
        <v>153</v>
      </c>
      <c r="K127" t="s">
        <v>18</v>
      </c>
      <c r="L127" s="7" t="s">
        <v>148</v>
      </c>
      <c r="M127">
        <v>2.76</v>
      </c>
      <c r="N127" s="12">
        <v>1312</v>
      </c>
      <c r="O127">
        <f t="shared" si="3"/>
        <v>1312</v>
      </c>
    </row>
    <row r="128" spans="1:15" x14ac:dyDescent="0.25">
      <c r="A128">
        <v>63944</v>
      </c>
      <c r="B128">
        <v>62291</v>
      </c>
      <c r="C128" t="s">
        <v>54</v>
      </c>
      <c r="D128" t="s">
        <v>55</v>
      </c>
      <c r="E128">
        <v>9</v>
      </c>
      <c r="F128" s="11">
        <v>216997</v>
      </c>
      <c r="G128" s="7" t="s">
        <v>165</v>
      </c>
      <c r="H128" s="7">
        <f t="shared" si="2"/>
        <v>0</v>
      </c>
      <c r="I128" t="s">
        <v>153</v>
      </c>
      <c r="J128" t="s">
        <v>153</v>
      </c>
      <c r="K128" t="s">
        <v>18</v>
      </c>
      <c r="L128" s="7" t="s">
        <v>148</v>
      </c>
      <c r="M128">
        <v>2.76</v>
      </c>
      <c r="N128" s="12">
        <v>304</v>
      </c>
      <c r="O128">
        <f t="shared" si="3"/>
        <v>304</v>
      </c>
    </row>
    <row r="129" spans="1:15" x14ac:dyDescent="0.25">
      <c r="A129">
        <v>64175</v>
      </c>
      <c r="B129">
        <v>58314</v>
      </c>
      <c r="C129" t="s">
        <v>29</v>
      </c>
      <c r="D129" t="s">
        <v>42</v>
      </c>
      <c r="E129">
        <v>6</v>
      </c>
      <c r="F129" s="11">
        <v>127094</v>
      </c>
      <c r="G129" s="7" t="s">
        <v>165</v>
      </c>
      <c r="H129" s="7">
        <f t="shared" si="2"/>
        <v>0</v>
      </c>
      <c r="I129" t="s">
        <v>153</v>
      </c>
      <c r="J129" t="s">
        <v>153</v>
      </c>
      <c r="K129" t="s">
        <v>11</v>
      </c>
      <c r="L129" s="7" t="s">
        <v>148</v>
      </c>
      <c r="M129">
        <v>1.9870000000000001</v>
      </c>
      <c r="N129" s="12">
        <v>700</v>
      </c>
      <c r="O129">
        <f t="shared" si="3"/>
        <v>700</v>
      </c>
    </row>
    <row r="130" spans="1:15" x14ac:dyDescent="0.25">
      <c r="A130">
        <v>64186</v>
      </c>
      <c r="B130">
        <v>56791</v>
      </c>
      <c r="C130" t="s">
        <v>15</v>
      </c>
      <c r="D130" t="s">
        <v>22</v>
      </c>
      <c r="E130">
        <v>46</v>
      </c>
      <c r="F130" s="11">
        <v>409828</v>
      </c>
      <c r="G130" s="7" t="s">
        <v>165</v>
      </c>
      <c r="H130" s="7">
        <f t="shared" si="2"/>
        <v>0</v>
      </c>
      <c r="I130" t="s">
        <v>153</v>
      </c>
      <c r="J130" t="s">
        <v>153</v>
      </c>
      <c r="K130" t="s">
        <v>11</v>
      </c>
      <c r="L130" s="7" t="s">
        <v>148</v>
      </c>
      <c r="M130">
        <v>1.9870000000000001</v>
      </c>
      <c r="N130" s="12">
        <v>10</v>
      </c>
      <c r="O130">
        <f t="shared" si="3"/>
        <v>10</v>
      </c>
    </row>
    <row r="131" spans="1:15" x14ac:dyDescent="0.25">
      <c r="A131">
        <v>64289</v>
      </c>
      <c r="B131">
        <v>58210</v>
      </c>
      <c r="C131" t="s">
        <v>29</v>
      </c>
      <c r="D131" t="s">
        <v>32</v>
      </c>
      <c r="E131">
        <v>27</v>
      </c>
      <c r="F131" s="11">
        <v>6681893</v>
      </c>
      <c r="G131" s="7" t="s">
        <v>165</v>
      </c>
      <c r="H131" s="7">
        <f t="shared" ref="H131:H194" si="4">COUNTIFS($F$2:$F$3258,F131,$G$2:$G$3258,"ОКПУ")</f>
        <v>0</v>
      </c>
      <c r="I131" t="s">
        <v>153</v>
      </c>
      <c r="J131" t="s">
        <v>153</v>
      </c>
      <c r="K131" t="s">
        <v>11</v>
      </c>
      <c r="L131" s="7" t="s">
        <v>148</v>
      </c>
      <c r="M131">
        <v>1.9870000000000001</v>
      </c>
      <c r="N131" s="12">
        <v>71</v>
      </c>
      <c r="O131">
        <f t="shared" ref="O131:O194" si="5">IF(H131&gt;0,IFERROR(N131/H131,N131),N131)</f>
        <v>71</v>
      </c>
    </row>
    <row r="132" spans="1:15" x14ac:dyDescent="0.25">
      <c r="A132">
        <v>64975</v>
      </c>
      <c r="B132">
        <v>56789</v>
      </c>
      <c r="C132" t="s">
        <v>15</v>
      </c>
      <c r="D132" t="s">
        <v>22</v>
      </c>
      <c r="E132">
        <v>9</v>
      </c>
      <c r="F132" s="11">
        <v>7791054028157</v>
      </c>
      <c r="G132" s="7" t="s">
        <v>165</v>
      </c>
      <c r="H132" s="7">
        <f t="shared" si="4"/>
        <v>0</v>
      </c>
      <c r="I132" t="s">
        <v>153</v>
      </c>
      <c r="J132" t="s">
        <v>153</v>
      </c>
      <c r="K132" t="s">
        <v>18</v>
      </c>
      <c r="L132" s="7" t="s">
        <v>148</v>
      </c>
      <c r="M132">
        <v>2.76</v>
      </c>
      <c r="N132" s="12">
        <v>81</v>
      </c>
      <c r="O132">
        <f t="shared" si="5"/>
        <v>81</v>
      </c>
    </row>
    <row r="133" spans="1:15" x14ac:dyDescent="0.25">
      <c r="A133">
        <v>65123</v>
      </c>
      <c r="B133">
        <v>56790</v>
      </c>
      <c r="C133" t="s">
        <v>15</v>
      </c>
      <c r="D133" t="s">
        <v>22</v>
      </c>
      <c r="E133">
        <v>13</v>
      </c>
      <c r="F133" s="11">
        <v>187162</v>
      </c>
      <c r="G133" s="7" t="s">
        <v>165</v>
      </c>
      <c r="H133" s="7">
        <f t="shared" si="4"/>
        <v>0</v>
      </c>
      <c r="I133" t="s">
        <v>153</v>
      </c>
      <c r="J133" t="s">
        <v>153</v>
      </c>
      <c r="K133" t="s">
        <v>18</v>
      </c>
      <c r="L133" s="7" t="s">
        <v>148</v>
      </c>
      <c r="M133">
        <v>2.76</v>
      </c>
      <c r="N133" s="12">
        <v>68</v>
      </c>
      <c r="O133">
        <f t="shared" si="5"/>
        <v>68</v>
      </c>
    </row>
    <row r="134" spans="1:15" x14ac:dyDescent="0.25">
      <c r="A134">
        <v>65269</v>
      </c>
      <c r="B134">
        <v>56854</v>
      </c>
      <c r="C134" t="s">
        <v>15</v>
      </c>
      <c r="D134" t="s">
        <v>23</v>
      </c>
      <c r="E134" t="s">
        <v>25</v>
      </c>
      <c r="F134" s="11">
        <v>348848</v>
      </c>
      <c r="G134" s="7" t="s">
        <v>165</v>
      </c>
      <c r="H134" s="7">
        <f t="shared" si="4"/>
        <v>0</v>
      </c>
      <c r="I134" t="s">
        <v>153</v>
      </c>
      <c r="J134" t="s">
        <v>153</v>
      </c>
      <c r="K134" t="s">
        <v>18</v>
      </c>
      <c r="L134" s="7" t="s">
        <v>148</v>
      </c>
      <c r="M134">
        <v>2.76</v>
      </c>
      <c r="N134" s="12">
        <v>54</v>
      </c>
      <c r="O134">
        <f t="shared" si="5"/>
        <v>54</v>
      </c>
    </row>
    <row r="135" spans="1:15" x14ac:dyDescent="0.25">
      <c r="A135">
        <v>65367</v>
      </c>
      <c r="B135">
        <v>56789</v>
      </c>
      <c r="C135" t="s">
        <v>15</v>
      </c>
      <c r="D135" t="s">
        <v>22</v>
      </c>
      <c r="E135">
        <v>9</v>
      </c>
      <c r="F135" s="11">
        <v>122258</v>
      </c>
      <c r="G135" s="7" t="s">
        <v>165</v>
      </c>
      <c r="H135" s="7">
        <f t="shared" si="4"/>
        <v>0</v>
      </c>
      <c r="I135" t="s">
        <v>153</v>
      </c>
      <c r="J135" t="s">
        <v>153</v>
      </c>
      <c r="K135" t="s">
        <v>18</v>
      </c>
      <c r="L135" s="7" t="s">
        <v>148</v>
      </c>
      <c r="M135">
        <v>2.76</v>
      </c>
      <c r="N135" s="12">
        <v>116</v>
      </c>
      <c r="O135">
        <f t="shared" si="5"/>
        <v>116</v>
      </c>
    </row>
    <row r="136" spans="1:15" x14ac:dyDescent="0.25">
      <c r="A136">
        <v>65491</v>
      </c>
      <c r="B136">
        <v>56789</v>
      </c>
      <c r="C136" t="s">
        <v>15</v>
      </c>
      <c r="D136" t="s">
        <v>22</v>
      </c>
      <c r="E136">
        <v>9</v>
      </c>
      <c r="F136" s="11">
        <v>498058</v>
      </c>
      <c r="G136" s="7" t="s">
        <v>165</v>
      </c>
      <c r="H136" s="7">
        <f t="shared" si="4"/>
        <v>0</v>
      </c>
      <c r="I136" t="s">
        <v>153</v>
      </c>
      <c r="J136" t="s">
        <v>153</v>
      </c>
      <c r="K136" t="s">
        <v>18</v>
      </c>
      <c r="L136" s="7" t="s">
        <v>148</v>
      </c>
      <c r="M136">
        <v>2.76</v>
      </c>
      <c r="N136" s="12">
        <v>119</v>
      </c>
      <c r="O136">
        <f t="shared" si="5"/>
        <v>119</v>
      </c>
    </row>
    <row r="137" spans="1:15" x14ac:dyDescent="0.25">
      <c r="A137">
        <v>65679</v>
      </c>
      <c r="B137">
        <v>56854</v>
      </c>
      <c r="C137" t="s">
        <v>15</v>
      </c>
      <c r="D137" t="s">
        <v>23</v>
      </c>
      <c r="E137" t="s">
        <v>25</v>
      </c>
      <c r="F137" s="11">
        <v>97327743</v>
      </c>
      <c r="G137" s="7" t="s">
        <v>165</v>
      </c>
      <c r="H137" s="7">
        <f t="shared" si="4"/>
        <v>0</v>
      </c>
      <c r="I137" t="s">
        <v>153</v>
      </c>
      <c r="J137" t="s">
        <v>153</v>
      </c>
      <c r="K137" t="s">
        <v>18</v>
      </c>
      <c r="L137" s="7" t="s">
        <v>148</v>
      </c>
      <c r="M137">
        <v>2.76</v>
      </c>
      <c r="N137" s="12">
        <v>0</v>
      </c>
      <c r="O137">
        <f t="shared" si="5"/>
        <v>0</v>
      </c>
    </row>
    <row r="138" spans="1:15" x14ac:dyDescent="0.25">
      <c r="A138">
        <v>65681</v>
      </c>
      <c r="B138">
        <v>56790</v>
      </c>
      <c r="C138" t="s">
        <v>15</v>
      </c>
      <c r="D138" t="s">
        <v>22</v>
      </c>
      <c r="E138">
        <v>13</v>
      </c>
      <c r="F138" s="11">
        <v>152779</v>
      </c>
      <c r="G138" s="7" t="s">
        <v>165</v>
      </c>
      <c r="H138" s="7">
        <f t="shared" si="4"/>
        <v>0</v>
      </c>
      <c r="I138" t="s">
        <v>153</v>
      </c>
      <c r="J138" t="s">
        <v>153</v>
      </c>
      <c r="K138" t="s">
        <v>18</v>
      </c>
      <c r="L138" s="7" t="s">
        <v>148</v>
      </c>
      <c r="M138">
        <v>2.76</v>
      </c>
      <c r="N138" s="12">
        <v>142</v>
      </c>
      <c r="O138">
        <f t="shared" si="5"/>
        <v>142</v>
      </c>
    </row>
    <row r="139" spans="1:15" x14ac:dyDescent="0.25">
      <c r="A139">
        <v>66179</v>
      </c>
      <c r="B139">
        <v>56789</v>
      </c>
      <c r="C139" t="s">
        <v>15</v>
      </c>
      <c r="D139" t="s">
        <v>22</v>
      </c>
      <c r="E139">
        <v>9</v>
      </c>
      <c r="F139" s="11">
        <v>1646</v>
      </c>
      <c r="G139" s="7" t="s">
        <v>165</v>
      </c>
      <c r="H139" s="7">
        <f t="shared" si="4"/>
        <v>0</v>
      </c>
      <c r="I139" t="s">
        <v>153</v>
      </c>
      <c r="J139" t="s">
        <v>153</v>
      </c>
      <c r="K139" t="s">
        <v>18</v>
      </c>
      <c r="L139" s="7" t="s">
        <v>148</v>
      </c>
      <c r="M139">
        <v>2.76</v>
      </c>
      <c r="N139" s="12">
        <v>121</v>
      </c>
      <c r="O139">
        <f t="shared" si="5"/>
        <v>121</v>
      </c>
    </row>
    <row r="140" spans="1:15" x14ac:dyDescent="0.25">
      <c r="A140">
        <v>66357</v>
      </c>
      <c r="B140">
        <v>56789</v>
      </c>
      <c r="C140" t="s">
        <v>15</v>
      </c>
      <c r="D140" t="s">
        <v>22</v>
      </c>
      <c r="E140">
        <v>9</v>
      </c>
      <c r="F140" s="11">
        <v>181031</v>
      </c>
      <c r="G140" s="7" t="s">
        <v>165</v>
      </c>
      <c r="H140" s="7">
        <f t="shared" si="4"/>
        <v>0</v>
      </c>
      <c r="I140" t="s">
        <v>153</v>
      </c>
      <c r="J140" t="s">
        <v>153</v>
      </c>
      <c r="K140" t="s">
        <v>18</v>
      </c>
      <c r="L140" s="7" t="s">
        <v>148</v>
      </c>
      <c r="M140">
        <v>2.76</v>
      </c>
      <c r="N140" s="12">
        <v>205</v>
      </c>
      <c r="O140">
        <f t="shared" si="5"/>
        <v>205</v>
      </c>
    </row>
    <row r="141" spans="1:15" x14ac:dyDescent="0.25">
      <c r="A141">
        <v>66407</v>
      </c>
      <c r="B141">
        <v>56854</v>
      </c>
      <c r="C141" t="s">
        <v>15</v>
      </c>
      <c r="D141" t="s">
        <v>23</v>
      </c>
      <c r="E141" t="s">
        <v>25</v>
      </c>
      <c r="F141" s="11">
        <v>13032499</v>
      </c>
      <c r="G141" s="7" t="s">
        <v>165</v>
      </c>
      <c r="H141" s="7">
        <f t="shared" si="4"/>
        <v>0</v>
      </c>
      <c r="I141" t="s">
        <v>153</v>
      </c>
      <c r="J141" t="s">
        <v>153</v>
      </c>
      <c r="K141" t="s">
        <v>18</v>
      </c>
      <c r="L141" s="7" t="s">
        <v>148</v>
      </c>
      <c r="M141">
        <v>2.76</v>
      </c>
      <c r="N141" s="12">
        <v>201</v>
      </c>
      <c r="O141">
        <f t="shared" si="5"/>
        <v>201</v>
      </c>
    </row>
    <row r="142" spans="1:15" x14ac:dyDescent="0.25">
      <c r="A142">
        <v>66933</v>
      </c>
      <c r="B142">
        <v>56790</v>
      </c>
      <c r="C142" t="s">
        <v>15</v>
      </c>
      <c r="D142" t="s">
        <v>22</v>
      </c>
      <c r="E142">
        <v>13</v>
      </c>
      <c r="F142" s="11">
        <v>108984</v>
      </c>
      <c r="G142" s="7" t="s">
        <v>165</v>
      </c>
      <c r="H142" s="7">
        <f t="shared" si="4"/>
        <v>0</v>
      </c>
      <c r="I142" t="s">
        <v>153</v>
      </c>
      <c r="J142" t="s">
        <v>153</v>
      </c>
      <c r="K142" t="s">
        <v>18</v>
      </c>
      <c r="L142" s="7" t="s">
        <v>148</v>
      </c>
      <c r="M142">
        <v>2.76</v>
      </c>
      <c r="N142" s="12">
        <v>52</v>
      </c>
      <c r="O142">
        <f t="shared" si="5"/>
        <v>52</v>
      </c>
    </row>
    <row r="143" spans="1:15" x14ac:dyDescent="0.25">
      <c r="A143">
        <v>67161</v>
      </c>
      <c r="B143">
        <v>56790</v>
      </c>
      <c r="C143" t="s">
        <v>15</v>
      </c>
      <c r="D143" t="s">
        <v>22</v>
      </c>
      <c r="E143">
        <v>13</v>
      </c>
      <c r="F143" s="11">
        <v>108337762</v>
      </c>
      <c r="G143" s="7" t="s">
        <v>165</v>
      </c>
      <c r="H143" s="7">
        <f t="shared" si="4"/>
        <v>0</v>
      </c>
      <c r="I143" t="s">
        <v>153</v>
      </c>
      <c r="J143" t="s">
        <v>153</v>
      </c>
      <c r="K143" t="s">
        <v>18</v>
      </c>
      <c r="L143" s="7" t="s">
        <v>148</v>
      </c>
      <c r="M143">
        <v>2.76</v>
      </c>
      <c r="N143" s="12">
        <v>85</v>
      </c>
      <c r="O143">
        <f t="shared" si="5"/>
        <v>85</v>
      </c>
    </row>
    <row r="144" spans="1:15" x14ac:dyDescent="0.25">
      <c r="A144">
        <v>67365</v>
      </c>
      <c r="B144">
        <v>56761</v>
      </c>
      <c r="C144" t="s">
        <v>15</v>
      </c>
      <c r="D144" t="s">
        <v>16</v>
      </c>
      <c r="E144" t="s">
        <v>17</v>
      </c>
      <c r="F144" s="11">
        <v>184148</v>
      </c>
      <c r="G144" s="7" t="s">
        <v>165</v>
      </c>
      <c r="H144" s="7">
        <f t="shared" si="4"/>
        <v>0</v>
      </c>
      <c r="I144" t="s">
        <v>153</v>
      </c>
      <c r="J144" t="s">
        <v>153</v>
      </c>
      <c r="K144" t="s">
        <v>18</v>
      </c>
      <c r="L144" s="7" t="s">
        <v>148</v>
      </c>
      <c r="M144">
        <v>2.76</v>
      </c>
      <c r="N144" s="12">
        <v>193</v>
      </c>
      <c r="O144">
        <f t="shared" si="5"/>
        <v>193</v>
      </c>
    </row>
    <row r="145" spans="1:15" x14ac:dyDescent="0.25">
      <c r="A145">
        <v>67485</v>
      </c>
      <c r="B145">
        <v>56790</v>
      </c>
      <c r="C145" t="s">
        <v>15</v>
      </c>
      <c r="D145" t="s">
        <v>22</v>
      </c>
      <c r="E145">
        <v>13</v>
      </c>
      <c r="F145" s="11">
        <v>7789063045052</v>
      </c>
      <c r="G145" s="7" t="s">
        <v>165</v>
      </c>
      <c r="H145" s="7">
        <f t="shared" si="4"/>
        <v>0</v>
      </c>
      <c r="I145" t="s">
        <v>153</v>
      </c>
      <c r="J145" t="s">
        <v>153</v>
      </c>
      <c r="K145" t="s">
        <v>18</v>
      </c>
      <c r="L145" s="7" t="s">
        <v>148</v>
      </c>
      <c r="M145">
        <v>2.76</v>
      </c>
      <c r="N145" s="12">
        <v>117</v>
      </c>
      <c r="O145">
        <f t="shared" si="5"/>
        <v>117</v>
      </c>
    </row>
    <row r="146" spans="1:15" x14ac:dyDescent="0.25">
      <c r="A146">
        <v>68107</v>
      </c>
      <c r="B146">
        <v>56854</v>
      </c>
      <c r="C146" t="s">
        <v>15</v>
      </c>
      <c r="D146" t="s">
        <v>23</v>
      </c>
      <c r="E146" t="s">
        <v>25</v>
      </c>
      <c r="F146" s="11">
        <v>97326231</v>
      </c>
      <c r="G146" s="7" t="s">
        <v>165</v>
      </c>
      <c r="H146" s="7">
        <f t="shared" si="4"/>
        <v>0</v>
      </c>
      <c r="I146" t="s">
        <v>153</v>
      </c>
      <c r="J146" t="s">
        <v>153</v>
      </c>
      <c r="K146" t="s">
        <v>18</v>
      </c>
      <c r="L146" s="7" t="s">
        <v>148</v>
      </c>
      <c r="M146">
        <v>2.76</v>
      </c>
      <c r="N146" s="12">
        <v>107</v>
      </c>
      <c r="O146">
        <f t="shared" si="5"/>
        <v>107</v>
      </c>
    </row>
    <row r="147" spans="1:15" x14ac:dyDescent="0.25">
      <c r="A147">
        <v>68799</v>
      </c>
      <c r="B147">
        <v>56790</v>
      </c>
      <c r="C147" t="s">
        <v>15</v>
      </c>
      <c r="D147" t="s">
        <v>22</v>
      </c>
      <c r="E147">
        <v>13</v>
      </c>
      <c r="F147" s="11">
        <v>28334</v>
      </c>
      <c r="G147" s="7" t="s">
        <v>165</v>
      </c>
      <c r="H147" s="7">
        <f t="shared" si="4"/>
        <v>0</v>
      </c>
      <c r="I147" t="s">
        <v>153</v>
      </c>
      <c r="J147" t="s">
        <v>153</v>
      </c>
      <c r="K147" t="s">
        <v>18</v>
      </c>
      <c r="L147" s="7" t="s">
        <v>148</v>
      </c>
      <c r="M147">
        <v>2.76</v>
      </c>
      <c r="N147" s="12">
        <v>86</v>
      </c>
      <c r="O147">
        <f t="shared" si="5"/>
        <v>86</v>
      </c>
    </row>
    <row r="148" spans="1:15" x14ac:dyDescent="0.25">
      <c r="A148">
        <v>68825</v>
      </c>
      <c r="B148">
        <v>56789</v>
      </c>
      <c r="C148" t="s">
        <v>15</v>
      </c>
      <c r="D148" t="s">
        <v>22</v>
      </c>
      <c r="E148">
        <v>9</v>
      </c>
      <c r="F148" s="11">
        <v>394008</v>
      </c>
      <c r="G148" s="7" t="s">
        <v>165</v>
      </c>
      <c r="H148" s="7">
        <f t="shared" si="4"/>
        <v>0</v>
      </c>
      <c r="I148" t="s">
        <v>153</v>
      </c>
      <c r="J148" t="s">
        <v>153</v>
      </c>
      <c r="K148" t="s">
        <v>18</v>
      </c>
      <c r="L148" s="7" t="s">
        <v>148</v>
      </c>
      <c r="M148">
        <v>2.76</v>
      </c>
      <c r="N148" s="12">
        <v>246</v>
      </c>
      <c r="O148">
        <f t="shared" si="5"/>
        <v>246</v>
      </c>
    </row>
    <row r="149" spans="1:15" x14ac:dyDescent="0.25">
      <c r="A149">
        <v>69133</v>
      </c>
      <c r="B149">
        <v>56854</v>
      </c>
      <c r="C149" t="s">
        <v>15</v>
      </c>
      <c r="D149" t="s">
        <v>23</v>
      </c>
      <c r="E149" t="s">
        <v>25</v>
      </c>
      <c r="F149" s="11">
        <v>15012050</v>
      </c>
      <c r="G149" s="7" t="s">
        <v>165</v>
      </c>
      <c r="H149" s="7">
        <f t="shared" si="4"/>
        <v>0</v>
      </c>
      <c r="I149" t="s">
        <v>153</v>
      </c>
      <c r="J149" t="s">
        <v>153</v>
      </c>
      <c r="K149" t="s">
        <v>18</v>
      </c>
      <c r="L149" s="7" t="s">
        <v>148</v>
      </c>
      <c r="M149">
        <v>2.76</v>
      </c>
      <c r="N149" s="12">
        <v>92</v>
      </c>
      <c r="O149">
        <f t="shared" si="5"/>
        <v>92</v>
      </c>
    </row>
    <row r="150" spans="1:15" x14ac:dyDescent="0.25">
      <c r="A150">
        <v>69159</v>
      </c>
      <c r="B150">
        <v>56854</v>
      </c>
      <c r="C150" t="s">
        <v>15</v>
      </c>
      <c r="D150" t="s">
        <v>23</v>
      </c>
      <c r="E150" t="s">
        <v>25</v>
      </c>
      <c r="F150" s="11">
        <v>57211172</v>
      </c>
      <c r="G150" s="7" t="s">
        <v>165</v>
      </c>
      <c r="H150" s="7">
        <f t="shared" si="4"/>
        <v>0</v>
      </c>
      <c r="I150" t="s">
        <v>153</v>
      </c>
      <c r="J150" t="s">
        <v>153</v>
      </c>
      <c r="K150" t="s">
        <v>18</v>
      </c>
      <c r="L150" s="7" t="s">
        <v>148</v>
      </c>
      <c r="M150">
        <v>2.76</v>
      </c>
      <c r="N150" s="12">
        <v>311</v>
      </c>
      <c r="O150">
        <f t="shared" si="5"/>
        <v>311</v>
      </c>
    </row>
    <row r="151" spans="1:15" x14ac:dyDescent="0.25">
      <c r="A151">
        <v>69295</v>
      </c>
      <c r="B151">
        <v>56854</v>
      </c>
      <c r="C151" t="s">
        <v>15</v>
      </c>
      <c r="D151" t="s">
        <v>23</v>
      </c>
      <c r="E151" t="s">
        <v>25</v>
      </c>
      <c r="F151" s="11">
        <v>28294509</v>
      </c>
      <c r="G151" s="7" t="s">
        <v>165</v>
      </c>
      <c r="H151" s="7">
        <f t="shared" si="4"/>
        <v>0</v>
      </c>
      <c r="I151" t="s">
        <v>153</v>
      </c>
      <c r="J151" t="s">
        <v>153</v>
      </c>
      <c r="K151" t="s">
        <v>18</v>
      </c>
      <c r="L151" s="7" t="s">
        <v>148</v>
      </c>
      <c r="M151">
        <v>2.76</v>
      </c>
      <c r="N151" s="12">
        <v>72</v>
      </c>
      <c r="O151">
        <f t="shared" si="5"/>
        <v>72</v>
      </c>
    </row>
    <row r="152" spans="1:15" x14ac:dyDescent="0.25">
      <c r="A152">
        <v>69301</v>
      </c>
      <c r="B152">
        <v>56790</v>
      </c>
      <c r="C152" t="s">
        <v>15</v>
      </c>
      <c r="D152" t="s">
        <v>22</v>
      </c>
      <c r="E152">
        <v>13</v>
      </c>
      <c r="F152" s="11">
        <v>39320</v>
      </c>
      <c r="G152" s="7" t="s">
        <v>165</v>
      </c>
      <c r="H152" s="7">
        <f t="shared" si="4"/>
        <v>0</v>
      </c>
      <c r="I152" t="s">
        <v>153</v>
      </c>
      <c r="J152" t="s">
        <v>153</v>
      </c>
      <c r="K152" t="s">
        <v>18</v>
      </c>
      <c r="L152" s="7" t="s">
        <v>148</v>
      </c>
      <c r="M152">
        <v>2.76</v>
      </c>
      <c r="N152" s="12">
        <v>57</v>
      </c>
      <c r="O152">
        <f t="shared" si="5"/>
        <v>57</v>
      </c>
    </row>
    <row r="153" spans="1:15" x14ac:dyDescent="0.25">
      <c r="A153">
        <v>69313</v>
      </c>
      <c r="B153">
        <v>56790</v>
      </c>
      <c r="C153" t="s">
        <v>15</v>
      </c>
      <c r="D153" t="s">
        <v>22</v>
      </c>
      <c r="E153">
        <v>13</v>
      </c>
      <c r="F153" s="11">
        <v>136535</v>
      </c>
      <c r="G153" s="7" t="s">
        <v>165</v>
      </c>
      <c r="H153" s="7">
        <f t="shared" si="4"/>
        <v>0</v>
      </c>
      <c r="I153" t="s">
        <v>153</v>
      </c>
      <c r="J153" t="s">
        <v>153</v>
      </c>
      <c r="K153" t="s">
        <v>18</v>
      </c>
      <c r="L153" s="7" t="s">
        <v>148</v>
      </c>
      <c r="M153">
        <v>2.76</v>
      </c>
      <c r="N153" s="12">
        <v>17</v>
      </c>
      <c r="O153">
        <f t="shared" si="5"/>
        <v>17</v>
      </c>
    </row>
    <row r="154" spans="1:15" x14ac:dyDescent="0.25">
      <c r="A154">
        <v>69471</v>
      </c>
      <c r="B154">
        <v>56761</v>
      </c>
      <c r="C154" t="s">
        <v>15</v>
      </c>
      <c r="D154" t="s">
        <v>16</v>
      </c>
      <c r="E154" t="s">
        <v>17</v>
      </c>
      <c r="F154" s="11">
        <v>121857</v>
      </c>
      <c r="G154" s="7" t="s">
        <v>165</v>
      </c>
      <c r="H154" s="7">
        <f t="shared" si="4"/>
        <v>0</v>
      </c>
      <c r="I154" t="s">
        <v>153</v>
      </c>
      <c r="J154" t="s">
        <v>153</v>
      </c>
      <c r="K154" t="s">
        <v>18</v>
      </c>
      <c r="L154" s="7" t="s">
        <v>148</v>
      </c>
      <c r="M154">
        <v>2.76</v>
      </c>
      <c r="N154" s="12">
        <v>280</v>
      </c>
      <c r="O154">
        <f t="shared" si="5"/>
        <v>280</v>
      </c>
    </row>
    <row r="155" spans="1:15" x14ac:dyDescent="0.25">
      <c r="A155">
        <v>69507</v>
      </c>
      <c r="B155">
        <v>56789</v>
      </c>
      <c r="C155" t="s">
        <v>15</v>
      </c>
      <c r="D155" t="s">
        <v>22</v>
      </c>
      <c r="E155">
        <v>9</v>
      </c>
      <c r="F155" s="11">
        <v>304087</v>
      </c>
      <c r="G155" s="7" t="s">
        <v>165</v>
      </c>
      <c r="H155" s="7">
        <f t="shared" si="4"/>
        <v>0</v>
      </c>
      <c r="I155" t="s">
        <v>153</v>
      </c>
      <c r="J155" t="s">
        <v>153</v>
      </c>
      <c r="K155" t="s">
        <v>18</v>
      </c>
      <c r="L155" s="7" t="s">
        <v>148</v>
      </c>
      <c r="M155">
        <v>2.76</v>
      </c>
      <c r="N155" s="12">
        <v>92</v>
      </c>
      <c r="O155">
        <f t="shared" si="5"/>
        <v>92</v>
      </c>
    </row>
    <row r="156" spans="1:15" x14ac:dyDescent="0.25">
      <c r="A156">
        <v>69651</v>
      </c>
      <c r="B156">
        <v>56854</v>
      </c>
      <c r="C156" t="s">
        <v>15</v>
      </c>
      <c r="D156" t="s">
        <v>23</v>
      </c>
      <c r="E156" t="s">
        <v>25</v>
      </c>
      <c r="F156" s="11">
        <v>313485</v>
      </c>
      <c r="G156" s="7" t="s">
        <v>165</v>
      </c>
      <c r="H156" s="7">
        <f t="shared" si="4"/>
        <v>0</v>
      </c>
      <c r="I156" t="s">
        <v>153</v>
      </c>
      <c r="J156" t="s">
        <v>153</v>
      </c>
      <c r="K156" t="s">
        <v>18</v>
      </c>
      <c r="L156" s="7" t="s">
        <v>148</v>
      </c>
      <c r="M156">
        <v>2.76</v>
      </c>
      <c r="N156" s="12">
        <v>74</v>
      </c>
      <c r="O156">
        <f t="shared" si="5"/>
        <v>74</v>
      </c>
    </row>
    <row r="157" spans="1:15" x14ac:dyDescent="0.25">
      <c r="A157">
        <v>70607</v>
      </c>
      <c r="B157">
        <v>56854</v>
      </c>
      <c r="C157" t="s">
        <v>15</v>
      </c>
      <c r="D157" t="s">
        <v>23</v>
      </c>
      <c r="E157" t="s">
        <v>25</v>
      </c>
      <c r="F157" s="11">
        <v>97134515</v>
      </c>
      <c r="G157" s="7" t="s">
        <v>165</v>
      </c>
      <c r="H157" s="7">
        <f t="shared" si="4"/>
        <v>0</v>
      </c>
      <c r="I157" t="s">
        <v>153</v>
      </c>
      <c r="J157" t="s">
        <v>153</v>
      </c>
      <c r="K157" t="s">
        <v>18</v>
      </c>
      <c r="L157" s="7" t="s">
        <v>148</v>
      </c>
      <c r="M157">
        <v>2.76</v>
      </c>
      <c r="N157" s="12">
        <v>198</v>
      </c>
      <c r="O157">
        <f t="shared" si="5"/>
        <v>198</v>
      </c>
    </row>
    <row r="158" spans="1:15" x14ac:dyDescent="0.25">
      <c r="A158">
        <v>70703</v>
      </c>
      <c r="B158">
        <v>58315</v>
      </c>
      <c r="C158" t="s">
        <v>29</v>
      </c>
      <c r="D158" t="s">
        <v>42</v>
      </c>
      <c r="E158">
        <v>7</v>
      </c>
      <c r="F158" s="11">
        <v>6003735</v>
      </c>
      <c r="G158" s="7" t="s">
        <v>165</v>
      </c>
      <c r="H158" s="7">
        <f t="shared" si="4"/>
        <v>0</v>
      </c>
      <c r="I158" t="s">
        <v>153</v>
      </c>
      <c r="J158" t="s">
        <v>294</v>
      </c>
      <c r="K158" t="s">
        <v>18</v>
      </c>
      <c r="L158" s="7" t="s">
        <v>148</v>
      </c>
      <c r="M158" t="s">
        <v>294</v>
      </c>
      <c r="N158" t="s">
        <v>294</v>
      </c>
      <c r="O158" t="str">
        <f t="shared" si="5"/>
        <v>Нет показаний</v>
      </c>
    </row>
    <row r="159" spans="1:15" x14ac:dyDescent="0.25">
      <c r="A159">
        <v>70703</v>
      </c>
      <c r="B159">
        <v>58315</v>
      </c>
      <c r="C159" t="s">
        <v>29</v>
      </c>
      <c r="D159" t="s">
        <v>42</v>
      </c>
      <c r="E159">
        <v>7</v>
      </c>
      <c r="F159" s="11">
        <v>6003740</v>
      </c>
      <c r="G159" s="7" t="s">
        <v>165</v>
      </c>
      <c r="H159" s="7">
        <f t="shared" si="4"/>
        <v>0</v>
      </c>
      <c r="I159" t="s">
        <v>153</v>
      </c>
      <c r="J159" t="s">
        <v>294</v>
      </c>
      <c r="K159" t="s">
        <v>18</v>
      </c>
      <c r="L159" s="7" t="s">
        <v>148</v>
      </c>
      <c r="M159" t="s">
        <v>294</v>
      </c>
      <c r="N159" t="s">
        <v>294</v>
      </c>
      <c r="O159" t="str">
        <f t="shared" si="5"/>
        <v>Нет показаний</v>
      </c>
    </row>
    <row r="160" spans="1:15" x14ac:dyDescent="0.25">
      <c r="A160">
        <v>70703</v>
      </c>
      <c r="B160">
        <v>58315</v>
      </c>
      <c r="C160" t="s">
        <v>29</v>
      </c>
      <c r="D160" t="s">
        <v>42</v>
      </c>
      <c r="E160">
        <v>7</v>
      </c>
      <c r="F160" s="11">
        <v>261413</v>
      </c>
      <c r="G160" s="7" t="s">
        <v>165</v>
      </c>
      <c r="H160" s="7">
        <f t="shared" si="4"/>
        <v>0</v>
      </c>
      <c r="I160" t="s">
        <v>153</v>
      </c>
      <c r="J160" t="s">
        <v>294</v>
      </c>
      <c r="K160" t="s">
        <v>18</v>
      </c>
      <c r="L160" s="7" t="s">
        <v>148</v>
      </c>
      <c r="M160" t="s">
        <v>294</v>
      </c>
      <c r="N160" t="s">
        <v>294</v>
      </c>
      <c r="O160" t="str">
        <f t="shared" si="5"/>
        <v>Нет показаний</v>
      </c>
    </row>
    <row r="161" spans="1:15" x14ac:dyDescent="0.25">
      <c r="A161">
        <v>70759</v>
      </c>
      <c r="B161">
        <v>58315</v>
      </c>
      <c r="C161" t="s">
        <v>29</v>
      </c>
      <c r="D161" t="s">
        <v>42</v>
      </c>
      <c r="E161">
        <v>7</v>
      </c>
      <c r="F161" s="11">
        <v>6004116</v>
      </c>
      <c r="G161" s="7" t="s">
        <v>165</v>
      </c>
      <c r="H161" s="7">
        <f t="shared" si="4"/>
        <v>0</v>
      </c>
      <c r="I161" t="s">
        <v>153</v>
      </c>
      <c r="J161" t="s">
        <v>294</v>
      </c>
      <c r="K161" t="s">
        <v>18</v>
      </c>
      <c r="L161" s="7" t="s">
        <v>148</v>
      </c>
      <c r="M161" t="s">
        <v>294</v>
      </c>
      <c r="N161" t="s">
        <v>294</v>
      </c>
      <c r="O161" t="str">
        <f t="shared" si="5"/>
        <v>Нет показаний</v>
      </c>
    </row>
    <row r="162" spans="1:15" x14ac:dyDescent="0.25">
      <c r="A162">
        <v>71084</v>
      </c>
      <c r="B162">
        <v>58315</v>
      </c>
      <c r="C162" t="s">
        <v>29</v>
      </c>
      <c r="D162" t="s">
        <v>42</v>
      </c>
      <c r="E162">
        <v>7</v>
      </c>
      <c r="F162" s="11">
        <v>6295</v>
      </c>
      <c r="G162" s="7" t="s">
        <v>165</v>
      </c>
      <c r="H162" s="7">
        <f t="shared" si="4"/>
        <v>0</v>
      </c>
      <c r="I162" t="s">
        <v>153</v>
      </c>
      <c r="J162" t="s">
        <v>153</v>
      </c>
      <c r="K162" t="s">
        <v>18</v>
      </c>
      <c r="L162" s="7" t="s">
        <v>148</v>
      </c>
      <c r="M162">
        <v>2.76</v>
      </c>
      <c r="N162" s="12">
        <v>800</v>
      </c>
      <c r="O162">
        <f t="shared" si="5"/>
        <v>800</v>
      </c>
    </row>
    <row r="163" spans="1:15" x14ac:dyDescent="0.25">
      <c r="A163">
        <v>71144</v>
      </c>
      <c r="B163">
        <v>58360</v>
      </c>
      <c r="C163" t="s">
        <v>48</v>
      </c>
      <c r="D163" t="s">
        <v>49</v>
      </c>
      <c r="E163">
        <v>10</v>
      </c>
      <c r="F163" s="11">
        <v>27135411</v>
      </c>
      <c r="G163" s="7" t="s">
        <v>165</v>
      </c>
      <c r="H163" s="7">
        <f t="shared" si="4"/>
        <v>0</v>
      </c>
      <c r="I163" t="s">
        <v>153</v>
      </c>
      <c r="J163" t="s">
        <v>153</v>
      </c>
      <c r="K163" t="s">
        <v>11</v>
      </c>
      <c r="L163" s="7" t="s">
        <v>148</v>
      </c>
      <c r="M163">
        <v>1.9870000000000001</v>
      </c>
      <c r="N163" s="12">
        <v>143</v>
      </c>
      <c r="O163">
        <f t="shared" si="5"/>
        <v>143</v>
      </c>
    </row>
    <row r="164" spans="1:15" x14ac:dyDescent="0.25">
      <c r="A164">
        <v>71483</v>
      </c>
      <c r="B164">
        <v>56764</v>
      </c>
      <c r="C164" t="s">
        <v>15</v>
      </c>
      <c r="D164" t="s">
        <v>16</v>
      </c>
      <c r="E164" t="s">
        <v>19</v>
      </c>
      <c r="F164" s="11">
        <v>199066</v>
      </c>
      <c r="G164" s="7" t="s">
        <v>165</v>
      </c>
      <c r="H164" s="7">
        <f t="shared" si="4"/>
        <v>0</v>
      </c>
      <c r="I164" t="s">
        <v>153</v>
      </c>
      <c r="J164" t="s">
        <v>153</v>
      </c>
      <c r="K164" t="s">
        <v>18</v>
      </c>
      <c r="L164" s="7" t="s">
        <v>148</v>
      </c>
      <c r="M164">
        <v>2.76</v>
      </c>
      <c r="N164" s="12">
        <v>21</v>
      </c>
      <c r="O164">
        <f t="shared" si="5"/>
        <v>21</v>
      </c>
    </row>
    <row r="165" spans="1:15" x14ac:dyDescent="0.25">
      <c r="A165">
        <v>71921</v>
      </c>
      <c r="B165">
        <v>58202</v>
      </c>
      <c r="C165" t="s">
        <v>29</v>
      </c>
      <c r="D165" t="s">
        <v>32</v>
      </c>
      <c r="E165" t="s">
        <v>33</v>
      </c>
      <c r="F165" s="11">
        <v>7789137219069</v>
      </c>
      <c r="G165" s="7" t="s">
        <v>165</v>
      </c>
      <c r="H165" s="7">
        <f t="shared" si="4"/>
        <v>0</v>
      </c>
      <c r="I165" t="s">
        <v>153</v>
      </c>
      <c r="J165" t="s">
        <v>153</v>
      </c>
      <c r="K165" t="s">
        <v>18</v>
      </c>
      <c r="L165" s="7" t="s">
        <v>148</v>
      </c>
      <c r="M165">
        <v>2.76</v>
      </c>
      <c r="N165" s="12">
        <v>403</v>
      </c>
      <c r="O165">
        <f t="shared" si="5"/>
        <v>403</v>
      </c>
    </row>
    <row r="166" spans="1:15" x14ac:dyDescent="0.25">
      <c r="A166">
        <v>72109</v>
      </c>
      <c r="B166">
        <v>58312</v>
      </c>
      <c r="C166" t="s">
        <v>29</v>
      </c>
      <c r="D166" t="s">
        <v>41</v>
      </c>
      <c r="E166">
        <v>8</v>
      </c>
      <c r="F166" s="11">
        <v>692</v>
      </c>
      <c r="G166" s="7" t="s">
        <v>165</v>
      </c>
      <c r="H166" s="7">
        <f t="shared" si="4"/>
        <v>0</v>
      </c>
      <c r="I166" t="s">
        <v>153</v>
      </c>
      <c r="J166" t="s">
        <v>153</v>
      </c>
      <c r="K166" t="s">
        <v>18</v>
      </c>
      <c r="L166" s="7" t="s">
        <v>148</v>
      </c>
      <c r="M166">
        <v>2.76</v>
      </c>
      <c r="N166" s="12">
        <v>0</v>
      </c>
      <c r="O166">
        <f t="shared" si="5"/>
        <v>0</v>
      </c>
    </row>
    <row r="167" spans="1:15" x14ac:dyDescent="0.25">
      <c r="A167">
        <v>72307</v>
      </c>
      <c r="B167">
        <v>58210</v>
      </c>
      <c r="C167" t="s">
        <v>29</v>
      </c>
      <c r="D167" t="s">
        <v>32</v>
      </c>
      <c r="E167">
        <v>27</v>
      </c>
      <c r="F167" s="11">
        <v>136072</v>
      </c>
      <c r="G167" s="7" t="s">
        <v>165</v>
      </c>
      <c r="H167" s="7">
        <f t="shared" si="4"/>
        <v>0</v>
      </c>
      <c r="I167" t="s">
        <v>153</v>
      </c>
      <c r="J167" t="s">
        <v>153</v>
      </c>
      <c r="K167" t="s">
        <v>11</v>
      </c>
      <c r="L167" s="7" t="s">
        <v>148</v>
      </c>
      <c r="M167">
        <v>1.9870000000000001</v>
      </c>
      <c r="N167" s="12">
        <v>136</v>
      </c>
      <c r="O167">
        <f t="shared" si="5"/>
        <v>136</v>
      </c>
    </row>
    <row r="168" spans="1:15" x14ac:dyDescent="0.25">
      <c r="A168">
        <v>72387</v>
      </c>
      <c r="B168">
        <v>58360</v>
      </c>
      <c r="C168" t="s">
        <v>48</v>
      </c>
      <c r="D168" t="s">
        <v>49</v>
      </c>
      <c r="E168">
        <v>10</v>
      </c>
      <c r="F168" s="11">
        <v>27528011</v>
      </c>
      <c r="G168" s="7" t="s">
        <v>165</v>
      </c>
      <c r="H168" s="7">
        <f t="shared" si="4"/>
        <v>0</v>
      </c>
      <c r="I168" t="s">
        <v>153</v>
      </c>
      <c r="J168" t="s">
        <v>294</v>
      </c>
      <c r="K168" t="s">
        <v>11</v>
      </c>
      <c r="L168" s="7" t="s">
        <v>148</v>
      </c>
      <c r="M168" t="s">
        <v>294</v>
      </c>
      <c r="N168" t="s">
        <v>294</v>
      </c>
      <c r="O168" t="str">
        <f t="shared" si="5"/>
        <v>Нет показаний</v>
      </c>
    </row>
    <row r="169" spans="1:15" x14ac:dyDescent="0.25">
      <c r="A169">
        <v>72936</v>
      </c>
      <c r="B169">
        <v>56963</v>
      </c>
      <c r="C169" t="s">
        <v>15</v>
      </c>
      <c r="D169" t="s">
        <v>28</v>
      </c>
      <c r="E169">
        <v>36</v>
      </c>
      <c r="F169" s="11">
        <v>100356</v>
      </c>
      <c r="G169" s="7" t="s">
        <v>165</v>
      </c>
      <c r="H169" s="7">
        <f t="shared" si="4"/>
        <v>0</v>
      </c>
      <c r="I169" t="s">
        <v>153</v>
      </c>
      <c r="J169" t="s">
        <v>153</v>
      </c>
      <c r="K169" t="s">
        <v>11</v>
      </c>
      <c r="L169" s="7" t="s">
        <v>148</v>
      </c>
      <c r="M169">
        <v>1.9870000000000001</v>
      </c>
      <c r="N169" s="12">
        <v>103</v>
      </c>
      <c r="O169">
        <f t="shared" si="5"/>
        <v>103</v>
      </c>
    </row>
    <row r="170" spans="1:15" x14ac:dyDescent="0.25">
      <c r="A170">
        <v>72961</v>
      </c>
      <c r="B170">
        <v>58342</v>
      </c>
      <c r="C170" t="s">
        <v>29</v>
      </c>
      <c r="D170" t="s">
        <v>46</v>
      </c>
      <c r="E170">
        <v>13</v>
      </c>
      <c r="F170" s="11">
        <v>122266</v>
      </c>
      <c r="G170" s="7" t="s">
        <v>165</v>
      </c>
      <c r="H170" s="7">
        <f t="shared" si="4"/>
        <v>0</v>
      </c>
      <c r="I170" t="s">
        <v>153</v>
      </c>
      <c r="J170" t="s">
        <v>294</v>
      </c>
      <c r="K170" t="s">
        <v>11</v>
      </c>
      <c r="L170" s="7" t="s">
        <v>148</v>
      </c>
      <c r="M170" t="s">
        <v>294</v>
      </c>
      <c r="N170" t="s">
        <v>294</v>
      </c>
      <c r="O170" t="str">
        <f t="shared" si="5"/>
        <v>Нет показаний</v>
      </c>
    </row>
    <row r="171" spans="1:15" x14ac:dyDescent="0.25">
      <c r="A171">
        <v>72969</v>
      </c>
      <c r="B171">
        <v>58341</v>
      </c>
      <c r="C171" t="s">
        <v>29</v>
      </c>
      <c r="D171" t="s">
        <v>46</v>
      </c>
      <c r="E171">
        <v>15</v>
      </c>
      <c r="F171" s="11">
        <v>326681</v>
      </c>
      <c r="G171" s="7" t="s">
        <v>165</v>
      </c>
      <c r="H171" s="7">
        <f t="shared" si="4"/>
        <v>0</v>
      </c>
      <c r="I171" t="s">
        <v>153</v>
      </c>
      <c r="J171" t="s">
        <v>294</v>
      </c>
      <c r="K171" t="s">
        <v>18</v>
      </c>
      <c r="L171" s="7" t="s">
        <v>148</v>
      </c>
      <c r="M171" t="s">
        <v>294</v>
      </c>
      <c r="N171" t="s">
        <v>294</v>
      </c>
      <c r="O171" t="str">
        <f t="shared" si="5"/>
        <v>Нет показаний</v>
      </c>
    </row>
    <row r="172" spans="1:15" x14ac:dyDescent="0.25">
      <c r="A172">
        <v>73764</v>
      </c>
      <c r="B172">
        <v>58277</v>
      </c>
      <c r="C172" t="s">
        <v>29</v>
      </c>
      <c r="D172" t="s">
        <v>38</v>
      </c>
      <c r="E172">
        <v>28</v>
      </c>
      <c r="F172" s="11">
        <v>102373</v>
      </c>
      <c r="G172" s="7" t="s">
        <v>165</v>
      </c>
      <c r="H172" s="7">
        <f t="shared" si="4"/>
        <v>0</v>
      </c>
      <c r="I172" t="s">
        <v>153</v>
      </c>
      <c r="J172" t="s">
        <v>153</v>
      </c>
      <c r="K172" t="s">
        <v>18</v>
      </c>
      <c r="L172" s="7" t="s">
        <v>148</v>
      </c>
      <c r="M172">
        <v>2.76</v>
      </c>
      <c r="N172" s="12">
        <v>112</v>
      </c>
      <c r="O172">
        <f t="shared" si="5"/>
        <v>112</v>
      </c>
    </row>
    <row r="173" spans="1:15" x14ac:dyDescent="0.25">
      <c r="A173">
        <v>73780</v>
      </c>
      <c r="B173">
        <v>58322</v>
      </c>
      <c r="C173" t="s">
        <v>29</v>
      </c>
      <c r="D173" t="s">
        <v>43</v>
      </c>
      <c r="E173">
        <v>48</v>
      </c>
      <c r="F173" s="11">
        <v>98122029</v>
      </c>
      <c r="G173" s="7" t="s">
        <v>165</v>
      </c>
      <c r="H173" s="7">
        <f t="shared" si="4"/>
        <v>0</v>
      </c>
      <c r="I173" t="s">
        <v>153</v>
      </c>
      <c r="J173" t="s">
        <v>153</v>
      </c>
      <c r="K173" t="s">
        <v>18</v>
      </c>
      <c r="L173" s="7" t="s">
        <v>148</v>
      </c>
      <c r="M173">
        <v>2.76</v>
      </c>
      <c r="N173" s="12">
        <v>250</v>
      </c>
      <c r="O173">
        <f t="shared" si="5"/>
        <v>250</v>
      </c>
    </row>
    <row r="174" spans="1:15" x14ac:dyDescent="0.25">
      <c r="A174">
        <v>73850</v>
      </c>
      <c r="B174">
        <v>58327</v>
      </c>
      <c r="C174" t="s">
        <v>29</v>
      </c>
      <c r="D174" t="s">
        <v>43</v>
      </c>
      <c r="E174" t="s">
        <v>45</v>
      </c>
      <c r="F174" s="11">
        <v>123906</v>
      </c>
      <c r="G174" s="7" t="s">
        <v>165</v>
      </c>
      <c r="H174" s="7">
        <f t="shared" si="4"/>
        <v>0</v>
      </c>
      <c r="I174" t="s">
        <v>153</v>
      </c>
      <c r="J174" t="s">
        <v>153</v>
      </c>
      <c r="K174" t="s">
        <v>18</v>
      </c>
      <c r="L174" s="7" t="s">
        <v>148</v>
      </c>
      <c r="M174">
        <v>2.76</v>
      </c>
      <c r="N174" s="12">
        <v>160</v>
      </c>
      <c r="O174">
        <f t="shared" si="5"/>
        <v>160</v>
      </c>
    </row>
    <row r="175" spans="1:15" x14ac:dyDescent="0.25">
      <c r="A175">
        <v>74019</v>
      </c>
      <c r="B175">
        <v>58378</v>
      </c>
      <c r="C175" t="s">
        <v>48</v>
      </c>
      <c r="D175" t="s">
        <v>49</v>
      </c>
      <c r="E175">
        <v>16</v>
      </c>
      <c r="F175" s="11">
        <v>14036513</v>
      </c>
      <c r="G175" s="7" t="s">
        <v>165</v>
      </c>
      <c r="H175" s="7">
        <f t="shared" si="4"/>
        <v>0</v>
      </c>
      <c r="I175" t="s">
        <v>153</v>
      </c>
      <c r="J175" t="s">
        <v>153</v>
      </c>
      <c r="K175" t="s">
        <v>11</v>
      </c>
      <c r="L175" s="7" t="s">
        <v>148</v>
      </c>
      <c r="M175">
        <v>1.9870000000000001</v>
      </c>
      <c r="N175" s="12">
        <v>275</v>
      </c>
      <c r="O175">
        <f t="shared" si="5"/>
        <v>275</v>
      </c>
    </row>
    <row r="176" spans="1:15" x14ac:dyDescent="0.25">
      <c r="A176">
        <v>74262</v>
      </c>
      <c r="B176">
        <v>58193</v>
      </c>
      <c r="C176" t="s">
        <v>29</v>
      </c>
      <c r="D176" t="s">
        <v>31</v>
      </c>
      <c r="E176">
        <v>59</v>
      </c>
      <c r="F176" s="11">
        <v>1818295</v>
      </c>
      <c r="G176" s="7" t="s">
        <v>165</v>
      </c>
      <c r="H176" s="7">
        <f t="shared" si="4"/>
        <v>0</v>
      </c>
      <c r="I176" t="s">
        <v>153</v>
      </c>
      <c r="J176" t="s">
        <v>294</v>
      </c>
      <c r="K176" t="s">
        <v>11</v>
      </c>
      <c r="L176" s="7" t="s">
        <v>148</v>
      </c>
      <c r="M176" t="s">
        <v>294</v>
      </c>
      <c r="N176" t="s">
        <v>294</v>
      </c>
      <c r="O176" t="str">
        <f t="shared" si="5"/>
        <v>Нет показаний</v>
      </c>
    </row>
    <row r="177" spans="1:15" x14ac:dyDescent="0.25">
      <c r="A177">
        <v>74487</v>
      </c>
      <c r="B177">
        <v>58210</v>
      </c>
      <c r="C177" t="s">
        <v>29</v>
      </c>
      <c r="D177" t="s">
        <v>32</v>
      </c>
      <c r="E177">
        <v>27</v>
      </c>
      <c r="F177" s="11">
        <v>341523</v>
      </c>
      <c r="G177" s="7" t="s">
        <v>165</v>
      </c>
      <c r="H177" s="7">
        <f t="shared" si="4"/>
        <v>0</v>
      </c>
      <c r="I177" t="s">
        <v>153</v>
      </c>
      <c r="J177" t="s">
        <v>153</v>
      </c>
      <c r="K177" t="s">
        <v>11</v>
      </c>
      <c r="L177" s="7" t="s">
        <v>148</v>
      </c>
      <c r="M177">
        <v>1.9870000000000001</v>
      </c>
      <c r="N177" s="12">
        <v>204</v>
      </c>
      <c r="O177">
        <f t="shared" si="5"/>
        <v>204</v>
      </c>
    </row>
    <row r="178" spans="1:15" x14ac:dyDescent="0.25">
      <c r="A178">
        <v>74956</v>
      </c>
      <c r="B178">
        <v>56764</v>
      </c>
      <c r="C178" t="s">
        <v>15</v>
      </c>
      <c r="D178" t="s">
        <v>16</v>
      </c>
      <c r="E178" t="s">
        <v>19</v>
      </c>
      <c r="F178" s="11">
        <v>126189917</v>
      </c>
      <c r="G178" s="7" t="s">
        <v>165</v>
      </c>
      <c r="H178" s="7">
        <f t="shared" si="4"/>
        <v>0</v>
      </c>
      <c r="I178" t="s">
        <v>153</v>
      </c>
      <c r="J178" t="s">
        <v>153</v>
      </c>
      <c r="K178" t="s">
        <v>18</v>
      </c>
      <c r="L178" s="7" t="s">
        <v>148</v>
      </c>
      <c r="M178">
        <v>2.76</v>
      </c>
      <c r="N178" s="12">
        <v>97</v>
      </c>
      <c r="O178">
        <f t="shared" si="5"/>
        <v>97</v>
      </c>
    </row>
    <row r="179" spans="1:15" x14ac:dyDescent="0.25">
      <c r="A179">
        <v>75196</v>
      </c>
      <c r="B179">
        <v>58204</v>
      </c>
      <c r="C179" t="s">
        <v>29</v>
      </c>
      <c r="D179" t="s">
        <v>32</v>
      </c>
      <c r="E179">
        <v>21</v>
      </c>
      <c r="F179" s="11">
        <v>702862</v>
      </c>
      <c r="G179" s="7" t="s">
        <v>165</v>
      </c>
      <c r="H179" s="7">
        <f t="shared" si="4"/>
        <v>0</v>
      </c>
      <c r="I179" t="s">
        <v>153</v>
      </c>
      <c r="J179" t="s">
        <v>153</v>
      </c>
      <c r="K179" t="s">
        <v>11</v>
      </c>
      <c r="L179" s="7" t="s">
        <v>148</v>
      </c>
      <c r="M179">
        <v>1.9870000000000001</v>
      </c>
      <c r="N179" s="12">
        <v>1015</v>
      </c>
      <c r="O179">
        <f t="shared" si="5"/>
        <v>1015</v>
      </c>
    </row>
    <row r="180" spans="1:15" x14ac:dyDescent="0.25">
      <c r="A180">
        <v>75477</v>
      </c>
      <c r="B180">
        <v>58218</v>
      </c>
      <c r="C180" t="s">
        <v>29</v>
      </c>
      <c r="D180" t="s">
        <v>34</v>
      </c>
      <c r="E180">
        <v>3</v>
      </c>
      <c r="F180" s="11">
        <v>88893</v>
      </c>
      <c r="G180" s="7" t="s">
        <v>165</v>
      </c>
      <c r="H180" s="7">
        <f t="shared" si="4"/>
        <v>0</v>
      </c>
      <c r="I180" t="s">
        <v>153</v>
      </c>
      <c r="J180" t="s">
        <v>294</v>
      </c>
      <c r="K180" t="s">
        <v>11</v>
      </c>
      <c r="L180" s="7" t="s">
        <v>148</v>
      </c>
      <c r="M180" t="s">
        <v>294</v>
      </c>
      <c r="N180" t="s">
        <v>294</v>
      </c>
      <c r="O180" t="str">
        <f t="shared" si="5"/>
        <v>Нет показаний</v>
      </c>
    </row>
    <row r="181" spans="1:15" x14ac:dyDescent="0.25">
      <c r="A181">
        <v>75522</v>
      </c>
      <c r="B181">
        <v>58321</v>
      </c>
      <c r="C181" t="s">
        <v>29</v>
      </c>
      <c r="D181" t="s">
        <v>43</v>
      </c>
      <c r="E181" t="s">
        <v>44</v>
      </c>
      <c r="F181" s="11" t="s">
        <v>168</v>
      </c>
      <c r="G181" s="7" t="s">
        <v>165</v>
      </c>
      <c r="H181" s="7">
        <f t="shared" si="4"/>
        <v>0</v>
      </c>
      <c r="I181" t="s">
        <v>153</v>
      </c>
      <c r="J181" t="s">
        <v>153</v>
      </c>
      <c r="K181" t="s">
        <v>18</v>
      </c>
      <c r="L181" s="7" t="s">
        <v>148</v>
      </c>
      <c r="M181">
        <v>2.76</v>
      </c>
      <c r="N181" s="12">
        <v>419</v>
      </c>
      <c r="O181">
        <f t="shared" si="5"/>
        <v>419</v>
      </c>
    </row>
    <row r="182" spans="1:15" x14ac:dyDescent="0.25">
      <c r="A182">
        <v>75778</v>
      </c>
      <c r="B182">
        <v>59321</v>
      </c>
      <c r="C182" t="s">
        <v>50</v>
      </c>
      <c r="D182" t="s">
        <v>51</v>
      </c>
      <c r="E182" t="s">
        <v>39</v>
      </c>
      <c r="F182" s="11">
        <v>672231</v>
      </c>
      <c r="G182" s="7" t="s">
        <v>165</v>
      </c>
      <c r="H182" s="7">
        <f t="shared" si="4"/>
        <v>0</v>
      </c>
      <c r="I182" t="s">
        <v>153</v>
      </c>
      <c r="J182" t="s">
        <v>153</v>
      </c>
      <c r="K182" t="s">
        <v>18</v>
      </c>
      <c r="L182" s="7" t="s">
        <v>148</v>
      </c>
      <c r="M182">
        <v>2.76</v>
      </c>
      <c r="N182" s="12">
        <v>160</v>
      </c>
      <c r="O182">
        <f t="shared" si="5"/>
        <v>160</v>
      </c>
    </row>
    <row r="183" spans="1:15" x14ac:dyDescent="0.25">
      <c r="A183">
        <v>75994</v>
      </c>
      <c r="B183">
        <v>58378</v>
      </c>
      <c r="C183" t="s">
        <v>48</v>
      </c>
      <c r="D183" t="s">
        <v>49</v>
      </c>
      <c r="E183">
        <v>16</v>
      </c>
      <c r="F183" s="11">
        <v>6747504</v>
      </c>
      <c r="G183" s="7" t="s">
        <v>165</v>
      </c>
      <c r="H183" s="7">
        <f t="shared" si="4"/>
        <v>0</v>
      </c>
      <c r="I183" t="s">
        <v>153</v>
      </c>
      <c r="J183" t="s">
        <v>153</v>
      </c>
      <c r="K183" t="s">
        <v>11</v>
      </c>
      <c r="L183" s="7" t="s">
        <v>148</v>
      </c>
      <c r="M183">
        <v>1.9870000000000001</v>
      </c>
      <c r="N183" s="12">
        <v>110</v>
      </c>
      <c r="O183">
        <f t="shared" si="5"/>
        <v>110</v>
      </c>
    </row>
    <row r="184" spans="1:15" x14ac:dyDescent="0.25">
      <c r="A184">
        <v>76088</v>
      </c>
      <c r="B184">
        <v>62291</v>
      </c>
      <c r="C184" t="s">
        <v>54</v>
      </c>
      <c r="D184" t="s">
        <v>55</v>
      </c>
      <c r="E184">
        <v>9</v>
      </c>
      <c r="F184" s="11">
        <v>67082905</v>
      </c>
      <c r="G184" s="7" t="s">
        <v>165</v>
      </c>
      <c r="H184" s="7">
        <f t="shared" si="4"/>
        <v>0</v>
      </c>
      <c r="I184" t="s">
        <v>153</v>
      </c>
      <c r="J184" t="s">
        <v>153</v>
      </c>
      <c r="K184" t="s">
        <v>18</v>
      </c>
      <c r="L184" s="7" t="s">
        <v>148</v>
      </c>
      <c r="M184">
        <v>2.76</v>
      </c>
      <c r="N184" s="12">
        <v>412</v>
      </c>
      <c r="O184">
        <f t="shared" si="5"/>
        <v>412</v>
      </c>
    </row>
    <row r="185" spans="1:15" x14ac:dyDescent="0.25">
      <c r="A185">
        <v>76181</v>
      </c>
      <c r="B185">
        <v>58321</v>
      </c>
      <c r="C185" t="s">
        <v>29</v>
      </c>
      <c r="D185" t="s">
        <v>43</v>
      </c>
      <c r="E185" t="s">
        <v>44</v>
      </c>
      <c r="F185" s="11">
        <v>284311</v>
      </c>
      <c r="G185" s="7" t="s">
        <v>165</v>
      </c>
      <c r="H185" s="7">
        <f t="shared" si="4"/>
        <v>0</v>
      </c>
      <c r="I185" t="s">
        <v>153</v>
      </c>
      <c r="J185" t="s">
        <v>153</v>
      </c>
      <c r="K185" t="s">
        <v>18</v>
      </c>
      <c r="L185" s="7" t="s">
        <v>148</v>
      </c>
      <c r="M185">
        <v>2.76</v>
      </c>
      <c r="N185" s="12">
        <v>526</v>
      </c>
      <c r="O185">
        <f t="shared" si="5"/>
        <v>526</v>
      </c>
    </row>
    <row r="186" spans="1:15" x14ac:dyDescent="0.25">
      <c r="A186">
        <v>76357</v>
      </c>
      <c r="B186">
        <v>58245</v>
      </c>
      <c r="C186" t="s">
        <v>29</v>
      </c>
      <c r="D186" t="s">
        <v>37</v>
      </c>
      <c r="E186">
        <v>13</v>
      </c>
      <c r="F186" s="11">
        <v>27001289</v>
      </c>
      <c r="G186" s="7" t="s">
        <v>165</v>
      </c>
      <c r="H186" s="7">
        <f t="shared" si="4"/>
        <v>0</v>
      </c>
      <c r="I186" t="s">
        <v>153</v>
      </c>
      <c r="J186" t="s">
        <v>294</v>
      </c>
      <c r="K186" t="s">
        <v>11</v>
      </c>
      <c r="L186" s="7" t="s">
        <v>148</v>
      </c>
      <c r="M186" t="s">
        <v>294</v>
      </c>
      <c r="N186" t="s">
        <v>294</v>
      </c>
      <c r="O186" t="str">
        <f t="shared" si="5"/>
        <v>Нет показаний</v>
      </c>
    </row>
    <row r="187" spans="1:15" x14ac:dyDescent="0.25">
      <c r="A187">
        <v>76549</v>
      </c>
      <c r="B187">
        <v>58322</v>
      </c>
      <c r="C187" t="s">
        <v>29</v>
      </c>
      <c r="D187" t="s">
        <v>43</v>
      </c>
      <c r="E187">
        <v>48</v>
      </c>
      <c r="F187" s="11">
        <v>9266</v>
      </c>
      <c r="G187" s="7" t="s">
        <v>165</v>
      </c>
      <c r="H187" s="7">
        <f t="shared" si="4"/>
        <v>0</v>
      </c>
      <c r="I187" t="s">
        <v>153</v>
      </c>
      <c r="J187" t="s">
        <v>153</v>
      </c>
      <c r="K187" t="s">
        <v>18</v>
      </c>
      <c r="L187" s="7" t="s">
        <v>148</v>
      </c>
      <c r="M187">
        <v>2.76</v>
      </c>
      <c r="N187" s="12">
        <v>129</v>
      </c>
      <c r="O187">
        <f t="shared" si="5"/>
        <v>129</v>
      </c>
    </row>
    <row r="188" spans="1:15" x14ac:dyDescent="0.25">
      <c r="A188">
        <v>76621</v>
      </c>
      <c r="B188">
        <v>58366</v>
      </c>
      <c r="C188" t="s">
        <v>48</v>
      </c>
      <c r="D188" t="s">
        <v>49</v>
      </c>
      <c r="E188">
        <v>8</v>
      </c>
      <c r="F188" s="11">
        <v>27720911</v>
      </c>
      <c r="G188" s="7" t="s">
        <v>165</v>
      </c>
      <c r="H188" s="7">
        <f t="shared" si="4"/>
        <v>0</v>
      </c>
      <c r="I188" t="s">
        <v>153</v>
      </c>
      <c r="J188" t="s">
        <v>153</v>
      </c>
      <c r="K188" t="s">
        <v>11</v>
      </c>
      <c r="L188" s="7" t="s">
        <v>148</v>
      </c>
      <c r="M188">
        <v>1.9870000000000001</v>
      </c>
      <c r="N188" s="12">
        <v>177</v>
      </c>
      <c r="O188">
        <f t="shared" si="5"/>
        <v>177</v>
      </c>
    </row>
    <row r="189" spans="1:15" x14ac:dyDescent="0.25">
      <c r="A189">
        <v>76690</v>
      </c>
      <c r="B189">
        <v>62290</v>
      </c>
      <c r="C189" t="s">
        <v>54</v>
      </c>
      <c r="D189" t="s">
        <v>55</v>
      </c>
      <c r="E189">
        <v>7</v>
      </c>
      <c r="F189" s="11">
        <v>7789061004329</v>
      </c>
      <c r="G189" s="7" t="s">
        <v>165</v>
      </c>
      <c r="H189" s="7">
        <f t="shared" si="4"/>
        <v>0</v>
      </c>
      <c r="I189" t="s">
        <v>153</v>
      </c>
      <c r="J189" t="s">
        <v>153</v>
      </c>
      <c r="K189" t="s">
        <v>18</v>
      </c>
      <c r="L189" s="7" t="s">
        <v>148</v>
      </c>
      <c r="M189">
        <v>2.76</v>
      </c>
      <c r="N189" s="12">
        <v>238</v>
      </c>
      <c r="O189">
        <f t="shared" si="5"/>
        <v>238</v>
      </c>
    </row>
    <row r="190" spans="1:15" x14ac:dyDescent="0.25">
      <c r="A190">
        <v>77173</v>
      </c>
      <c r="B190">
        <v>58202</v>
      </c>
      <c r="C190" t="s">
        <v>29</v>
      </c>
      <c r="D190" t="s">
        <v>32</v>
      </c>
      <c r="E190" t="s">
        <v>33</v>
      </c>
      <c r="F190" s="11" t="s">
        <v>169</v>
      </c>
      <c r="G190" s="7" t="s">
        <v>165</v>
      </c>
      <c r="H190" s="7">
        <f t="shared" si="4"/>
        <v>0</v>
      </c>
      <c r="I190" t="s">
        <v>153</v>
      </c>
      <c r="J190" t="s">
        <v>153</v>
      </c>
      <c r="K190" t="s">
        <v>18</v>
      </c>
      <c r="L190" s="7" t="s">
        <v>148</v>
      </c>
      <c r="M190">
        <v>2.76</v>
      </c>
      <c r="N190" s="12">
        <v>232</v>
      </c>
      <c r="O190">
        <f t="shared" si="5"/>
        <v>232</v>
      </c>
    </row>
    <row r="191" spans="1:15" x14ac:dyDescent="0.25">
      <c r="A191">
        <v>77201</v>
      </c>
      <c r="B191">
        <v>56963</v>
      </c>
      <c r="C191" t="s">
        <v>15</v>
      </c>
      <c r="D191" t="s">
        <v>28</v>
      </c>
      <c r="E191">
        <v>36</v>
      </c>
      <c r="F191" s="11">
        <v>58088821</v>
      </c>
      <c r="G191" s="7" t="s">
        <v>165</v>
      </c>
      <c r="H191" s="7">
        <f t="shared" si="4"/>
        <v>0</v>
      </c>
      <c r="I191" t="s">
        <v>153</v>
      </c>
      <c r="J191" t="s">
        <v>153</v>
      </c>
      <c r="K191" t="s">
        <v>11</v>
      </c>
      <c r="L191" s="7" t="s">
        <v>148</v>
      </c>
      <c r="M191">
        <v>1.9870000000000001</v>
      </c>
      <c r="N191" s="12">
        <v>202</v>
      </c>
      <c r="O191">
        <f t="shared" si="5"/>
        <v>202</v>
      </c>
    </row>
    <row r="192" spans="1:15" x14ac:dyDescent="0.25">
      <c r="A192">
        <v>77531</v>
      </c>
      <c r="B192">
        <v>58210</v>
      </c>
      <c r="C192" t="s">
        <v>29</v>
      </c>
      <c r="D192" t="s">
        <v>32</v>
      </c>
      <c r="E192">
        <v>27</v>
      </c>
      <c r="F192" s="11">
        <v>143489</v>
      </c>
      <c r="G192" s="7" t="s">
        <v>165</v>
      </c>
      <c r="H192" s="7">
        <f t="shared" si="4"/>
        <v>0</v>
      </c>
      <c r="I192" t="s">
        <v>153</v>
      </c>
      <c r="J192" t="s">
        <v>153</v>
      </c>
      <c r="K192" t="s">
        <v>11</v>
      </c>
      <c r="L192" s="7" t="s">
        <v>148</v>
      </c>
      <c r="M192">
        <v>1.9870000000000001</v>
      </c>
      <c r="N192" s="12">
        <v>94</v>
      </c>
      <c r="O192">
        <f t="shared" si="5"/>
        <v>94</v>
      </c>
    </row>
    <row r="193" spans="1:15" x14ac:dyDescent="0.25">
      <c r="A193">
        <v>77547</v>
      </c>
      <c r="B193">
        <v>62292</v>
      </c>
      <c r="C193" t="s">
        <v>54</v>
      </c>
      <c r="D193" t="s">
        <v>55</v>
      </c>
      <c r="E193">
        <v>11</v>
      </c>
      <c r="F193" s="11">
        <v>9074905</v>
      </c>
      <c r="G193" s="7" t="s">
        <v>165</v>
      </c>
      <c r="H193" s="7">
        <f t="shared" si="4"/>
        <v>0</v>
      </c>
      <c r="I193" t="s">
        <v>153</v>
      </c>
      <c r="J193" t="s">
        <v>153</v>
      </c>
      <c r="K193" t="s">
        <v>18</v>
      </c>
      <c r="L193" s="7" t="s">
        <v>148</v>
      </c>
      <c r="M193">
        <v>2.76</v>
      </c>
      <c r="N193" s="12">
        <v>257</v>
      </c>
      <c r="O193">
        <f t="shared" si="5"/>
        <v>257</v>
      </c>
    </row>
    <row r="194" spans="1:15" x14ac:dyDescent="0.25">
      <c r="A194">
        <v>77728</v>
      </c>
      <c r="B194">
        <v>58343</v>
      </c>
      <c r="C194" t="s">
        <v>29</v>
      </c>
      <c r="D194" t="s">
        <v>46</v>
      </c>
      <c r="E194">
        <v>17</v>
      </c>
      <c r="F194" s="11">
        <v>116263</v>
      </c>
      <c r="G194" s="7" t="s">
        <v>165</v>
      </c>
      <c r="H194" s="7">
        <f t="shared" si="4"/>
        <v>0</v>
      </c>
      <c r="I194" t="s">
        <v>153</v>
      </c>
      <c r="J194" t="s">
        <v>153</v>
      </c>
      <c r="K194" t="s">
        <v>18</v>
      </c>
      <c r="L194" s="7" t="s">
        <v>148</v>
      </c>
      <c r="M194">
        <v>2.76</v>
      </c>
      <c r="N194" s="12">
        <v>237</v>
      </c>
      <c r="O194">
        <f t="shared" si="5"/>
        <v>237</v>
      </c>
    </row>
    <row r="195" spans="1:15" x14ac:dyDescent="0.25">
      <c r="A195">
        <v>77791</v>
      </c>
      <c r="B195">
        <v>58322</v>
      </c>
      <c r="C195" t="s">
        <v>29</v>
      </c>
      <c r="D195" t="s">
        <v>43</v>
      </c>
      <c r="E195">
        <v>48</v>
      </c>
      <c r="F195" s="11">
        <v>97537</v>
      </c>
      <c r="G195" s="7" t="s">
        <v>165</v>
      </c>
      <c r="H195" s="7">
        <f t="shared" ref="H195:H258" si="6">COUNTIFS($F$2:$F$3258,F195,$G$2:$G$3258,"ОКПУ")</f>
        <v>0</v>
      </c>
      <c r="I195" t="s">
        <v>153</v>
      </c>
      <c r="J195" t="s">
        <v>153</v>
      </c>
      <c r="K195" t="s">
        <v>18</v>
      </c>
      <c r="L195" s="7" t="s">
        <v>148</v>
      </c>
      <c r="M195">
        <v>2.76</v>
      </c>
      <c r="N195" s="12">
        <v>150</v>
      </c>
      <c r="O195">
        <f t="shared" ref="O195:O258" si="7">IF(H195&gt;0,IFERROR(N195/H195,N195),N195)</f>
        <v>150</v>
      </c>
    </row>
    <row r="196" spans="1:15" x14ac:dyDescent="0.25">
      <c r="A196">
        <v>77951</v>
      </c>
      <c r="B196">
        <v>58362</v>
      </c>
      <c r="C196" t="s">
        <v>48</v>
      </c>
      <c r="D196" t="s">
        <v>49</v>
      </c>
      <c r="E196">
        <v>4</v>
      </c>
      <c r="F196" s="11">
        <v>58265369</v>
      </c>
      <c r="G196" s="7" t="s">
        <v>165</v>
      </c>
      <c r="H196" s="7">
        <f t="shared" si="6"/>
        <v>0</v>
      </c>
      <c r="I196" t="s">
        <v>153</v>
      </c>
      <c r="J196" t="s">
        <v>153</v>
      </c>
      <c r="K196" t="s">
        <v>11</v>
      </c>
      <c r="L196" s="7" t="s">
        <v>148</v>
      </c>
      <c r="M196">
        <v>1.9870000000000001</v>
      </c>
      <c r="N196" s="12">
        <v>291</v>
      </c>
      <c r="O196">
        <f t="shared" si="7"/>
        <v>291</v>
      </c>
    </row>
    <row r="197" spans="1:15" x14ac:dyDescent="0.25">
      <c r="A197">
        <v>78024</v>
      </c>
      <c r="B197">
        <v>62290</v>
      </c>
      <c r="C197" t="s">
        <v>54</v>
      </c>
      <c r="D197" t="s">
        <v>55</v>
      </c>
      <c r="E197">
        <v>7</v>
      </c>
      <c r="F197" s="11">
        <v>7288010265407</v>
      </c>
      <c r="G197" s="7" t="s">
        <v>165</v>
      </c>
      <c r="H197" s="7">
        <f t="shared" si="6"/>
        <v>0</v>
      </c>
      <c r="I197" t="s">
        <v>153</v>
      </c>
      <c r="J197" t="s">
        <v>153</v>
      </c>
      <c r="K197" t="s">
        <v>18</v>
      </c>
      <c r="L197" s="7" t="s">
        <v>148</v>
      </c>
      <c r="M197">
        <v>2.76</v>
      </c>
      <c r="N197" s="12">
        <v>330</v>
      </c>
      <c r="O197">
        <f t="shared" si="7"/>
        <v>330</v>
      </c>
    </row>
    <row r="198" spans="1:15" x14ac:dyDescent="0.25">
      <c r="A198">
        <v>78096</v>
      </c>
      <c r="B198">
        <v>59321</v>
      </c>
      <c r="C198" t="s">
        <v>50</v>
      </c>
      <c r="D198" t="s">
        <v>51</v>
      </c>
      <c r="E198" t="s">
        <v>39</v>
      </c>
      <c r="F198" s="11">
        <v>77542</v>
      </c>
      <c r="G198" s="7" t="s">
        <v>165</v>
      </c>
      <c r="H198" s="7">
        <f t="shared" si="6"/>
        <v>0</v>
      </c>
      <c r="I198" t="s">
        <v>153</v>
      </c>
      <c r="J198" t="s">
        <v>153</v>
      </c>
      <c r="K198" t="s">
        <v>18</v>
      </c>
      <c r="L198" s="7" t="s">
        <v>148</v>
      </c>
      <c r="M198">
        <v>2.76</v>
      </c>
      <c r="N198" s="12">
        <v>193</v>
      </c>
      <c r="O198">
        <f t="shared" si="7"/>
        <v>193</v>
      </c>
    </row>
    <row r="199" spans="1:15" x14ac:dyDescent="0.25">
      <c r="A199">
        <v>78207</v>
      </c>
      <c r="B199">
        <v>58363</v>
      </c>
      <c r="C199" t="s">
        <v>48</v>
      </c>
      <c r="D199" t="s">
        <v>49</v>
      </c>
      <c r="E199">
        <v>11</v>
      </c>
      <c r="F199" s="11">
        <v>36003511</v>
      </c>
      <c r="G199" s="7" t="s">
        <v>165</v>
      </c>
      <c r="H199" s="7">
        <f t="shared" si="6"/>
        <v>0</v>
      </c>
      <c r="I199" t="s">
        <v>153</v>
      </c>
      <c r="J199" t="s">
        <v>153</v>
      </c>
      <c r="K199" t="s">
        <v>11</v>
      </c>
      <c r="L199" s="7" t="s">
        <v>148</v>
      </c>
      <c r="M199">
        <v>1.9870000000000001</v>
      </c>
      <c r="N199" s="12">
        <v>486</v>
      </c>
      <c r="O199">
        <f t="shared" si="7"/>
        <v>486</v>
      </c>
    </row>
    <row r="200" spans="1:15" x14ac:dyDescent="0.25">
      <c r="A200">
        <v>78223</v>
      </c>
      <c r="B200">
        <v>58202</v>
      </c>
      <c r="C200" t="s">
        <v>29</v>
      </c>
      <c r="D200" t="s">
        <v>32</v>
      </c>
      <c r="E200" t="s">
        <v>33</v>
      </c>
      <c r="F200" s="11">
        <v>56042</v>
      </c>
      <c r="G200" s="7" t="s">
        <v>165</v>
      </c>
      <c r="H200" s="7">
        <f t="shared" si="6"/>
        <v>0</v>
      </c>
      <c r="I200" t="s">
        <v>153</v>
      </c>
      <c r="J200" t="s">
        <v>153</v>
      </c>
      <c r="K200" t="s">
        <v>18</v>
      </c>
      <c r="L200" s="7" t="s">
        <v>148</v>
      </c>
      <c r="M200">
        <v>2.76</v>
      </c>
      <c r="N200" s="12">
        <v>121</v>
      </c>
      <c r="O200">
        <f t="shared" si="7"/>
        <v>121</v>
      </c>
    </row>
    <row r="201" spans="1:15" x14ac:dyDescent="0.25">
      <c r="A201">
        <v>78269</v>
      </c>
      <c r="B201">
        <v>62290</v>
      </c>
      <c r="C201" t="s">
        <v>54</v>
      </c>
      <c r="D201" t="s">
        <v>55</v>
      </c>
      <c r="E201">
        <v>7</v>
      </c>
      <c r="F201" s="11">
        <v>324483</v>
      </c>
      <c r="G201" s="7" t="s">
        <v>165</v>
      </c>
      <c r="H201" s="7">
        <f t="shared" si="6"/>
        <v>0</v>
      </c>
      <c r="I201" t="s">
        <v>153</v>
      </c>
      <c r="J201" t="s">
        <v>153</v>
      </c>
      <c r="K201" t="s">
        <v>18</v>
      </c>
      <c r="L201" s="7" t="s">
        <v>148</v>
      </c>
      <c r="M201">
        <v>2.76</v>
      </c>
      <c r="N201" s="12">
        <v>203</v>
      </c>
      <c r="O201">
        <f t="shared" si="7"/>
        <v>203</v>
      </c>
    </row>
    <row r="202" spans="1:15" x14ac:dyDescent="0.25">
      <c r="A202">
        <v>78549</v>
      </c>
      <c r="B202">
        <v>58343</v>
      </c>
      <c r="C202" t="s">
        <v>29</v>
      </c>
      <c r="D202" t="s">
        <v>46</v>
      </c>
      <c r="E202">
        <v>17</v>
      </c>
      <c r="F202" s="11">
        <v>371024</v>
      </c>
      <c r="G202" s="7" t="s">
        <v>165</v>
      </c>
      <c r="H202" s="7">
        <f t="shared" si="6"/>
        <v>0</v>
      </c>
      <c r="I202" t="s">
        <v>153</v>
      </c>
      <c r="J202" t="s">
        <v>153</v>
      </c>
      <c r="K202" t="s">
        <v>18</v>
      </c>
      <c r="L202" s="7" t="s">
        <v>148</v>
      </c>
      <c r="M202">
        <v>2.76</v>
      </c>
      <c r="N202" s="12">
        <v>327</v>
      </c>
      <c r="O202">
        <f t="shared" si="7"/>
        <v>327</v>
      </c>
    </row>
    <row r="203" spans="1:15" x14ac:dyDescent="0.25">
      <c r="A203">
        <v>78627</v>
      </c>
      <c r="B203">
        <v>62291</v>
      </c>
      <c r="C203" t="s">
        <v>54</v>
      </c>
      <c r="D203" t="s">
        <v>55</v>
      </c>
      <c r="E203">
        <v>9</v>
      </c>
      <c r="F203" s="11">
        <v>9081034018993</v>
      </c>
      <c r="G203" s="7" t="s">
        <v>165</v>
      </c>
      <c r="H203" s="7">
        <f t="shared" si="6"/>
        <v>0</v>
      </c>
      <c r="I203" t="s">
        <v>153</v>
      </c>
      <c r="J203" t="s">
        <v>153</v>
      </c>
      <c r="K203" t="s">
        <v>18</v>
      </c>
      <c r="L203" s="7" t="s">
        <v>148</v>
      </c>
      <c r="M203">
        <v>2.76</v>
      </c>
      <c r="N203" s="12">
        <v>1559</v>
      </c>
      <c r="O203">
        <f t="shared" si="7"/>
        <v>1559</v>
      </c>
    </row>
    <row r="204" spans="1:15" x14ac:dyDescent="0.25">
      <c r="A204">
        <v>78657</v>
      </c>
      <c r="B204">
        <v>58277</v>
      </c>
      <c r="C204" t="s">
        <v>29</v>
      </c>
      <c r="D204" t="s">
        <v>38</v>
      </c>
      <c r="E204">
        <v>28</v>
      </c>
      <c r="F204" s="11">
        <v>807603</v>
      </c>
      <c r="G204" s="7" t="s">
        <v>165</v>
      </c>
      <c r="H204" s="7">
        <f t="shared" si="6"/>
        <v>0</v>
      </c>
      <c r="I204" t="s">
        <v>153</v>
      </c>
      <c r="J204" t="s">
        <v>153</v>
      </c>
      <c r="K204" t="s">
        <v>18</v>
      </c>
      <c r="L204" s="7" t="s">
        <v>148</v>
      </c>
      <c r="M204">
        <v>2.76</v>
      </c>
      <c r="N204" s="12">
        <v>226</v>
      </c>
      <c r="O204">
        <f t="shared" si="7"/>
        <v>226</v>
      </c>
    </row>
    <row r="205" spans="1:15" x14ac:dyDescent="0.25">
      <c r="A205">
        <v>78731</v>
      </c>
      <c r="B205">
        <v>58236</v>
      </c>
      <c r="C205" t="s">
        <v>29</v>
      </c>
      <c r="D205" t="s">
        <v>36</v>
      </c>
      <c r="E205">
        <v>38</v>
      </c>
      <c r="F205" s="11">
        <v>371859</v>
      </c>
      <c r="G205" s="7" t="s">
        <v>170</v>
      </c>
      <c r="H205" s="7">
        <f t="shared" si="6"/>
        <v>2</v>
      </c>
      <c r="I205" t="s">
        <v>153</v>
      </c>
      <c r="J205" t="s">
        <v>153</v>
      </c>
      <c r="K205" t="s">
        <v>11</v>
      </c>
      <c r="L205" s="7" t="s">
        <v>148</v>
      </c>
      <c r="M205">
        <v>1.9870000000000001</v>
      </c>
      <c r="N205" s="12">
        <v>5</v>
      </c>
      <c r="O205">
        <f t="shared" si="7"/>
        <v>2.5</v>
      </c>
    </row>
    <row r="206" spans="1:15" x14ac:dyDescent="0.25">
      <c r="A206">
        <v>78753</v>
      </c>
      <c r="B206">
        <v>56790</v>
      </c>
      <c r="C206" t="s">
        <v>15</v>
      </c>
      <c r="D206" t="s">
        <v>22</v>
      </c>
      <c r="E206">
        <v>13</v>
      </c>
      <c r="F206" s="11">
        <v>43294</v>
      </c>
      <c r="G206" s="7" t="s">
        <v>165</v>
      </c>
      <c r="H206" s="7">
        <f t="shared" si="6"/>
        <v>0</v>
      </c>
      <c r="I206" t="s">
        <v>153</v>
      </c>
      <c r="J206" t="s">
        <v>153</v>
      </c>
      <c r="K206" t="s">
        <v>18</v>
      </c>
      <c r="L206" s="7" t="s">
        <v>148</v>
      </c>
      <c r="M206">
        <v>2.76</v>
      </c>
      <c r="N206" s="12">
        <v>108</v>
      </c>
      <c r="O206">
        <f t="shared" si="7"/>
        <v>108</v>
      </c>
    </row>
    <row r="207" spans="1:15" x14ac:dyDescent="0.25">
      <c r="A207">
        <v>78763</v>
      </c>
      <c r="B207">
        <v>58194</v>
      </c>
      <c r="C207" t="s">
        <v>29</v>
      </c>
      <c r="D207" t="s">
        <v>31</v>
      </c>
      <c r="E207">
        <v>93</v>
      </c>
      <c r="F207" s="11">
        <v>55155503329</v>
      </c>
      <c r="G207" s="7" t="s">
        <v>165</v>
      </c>
      <c r="H207" s="7">
        <f t="shared" si="6"/>
        <v>0</v>
      </c>
      <c r="I207" t="s">
        <v>153</v>
      </c>
      <c r="J207" t="s">
        <v>153</v>
      </c>
      <c r="K207" t="s">
        <v>18</v>
      </c>
      <c r="L207" s="7" t="s">
        <v>148</v>
      </c>
      <c r="M207">
        <v>2.76</v>
      </c>
      <c r="N207" s="12">
        <v>290</v>
      </c>
      <c r="O207">
        <f t="shared" si="7"/>
        <v>290</v>
      </c>
    </row>
    <row r="208" spans="1:15" x14ac:dyDescent="0.25">
      <c r="A208">
        <v>79063</v>
      </c>
      <c r="B208">
        <v>58321</v>
      </c>
      <c r="C208" t="s">
        <v>29</v>
      </c>
      <c r="D208" t="s">
        <v>43</v>
      </c>
      <c r="E208" t="s">
        <v>44</v>
      </c>
      <c r="F208" s="11">
        <v>747971108084039</v>
      </c>
      <c r="G208" s="7" t="s">
        <v>165</v>
      </c>
      <c r="H208" s="7">
        <f t="shared" si="6"/>
        <v>0</v>
      </c>
      <c r="I208" t="s">
        <v>153</v>
      </c>
      <c r="J208" t="s">
        <v>153</v>
      </c>
      <c r="K208" t="s">
        <v>18</v>
      </c>
      <c r="L208" s="7" t="s">
        <v>148</v>
      </c>
      <c r="M208">
        <v>2.76</v>
      </c>
      <c r="N208" s="12">
        <v>575</v>
      </c>
      <c r="O208">
        <f t="shared" si="7"/>
        <v>575</v>
      </c>
    </row>
    <row r="209" spans="1:15" x14ac:dyDescent="0.25">
      <c r="A209">
        <v>79492</v>
      </c>
      <c r="B209">
        <v>58331</v>
      </c>
      <c r="C209" t="s">
        <v>29</v>
      </c>
      <c r="D209" t="s">
        <v>43</v>
      </c>
      <c r="E209">
        <v>46</v>
      </c>
      <c r="F209" s="11">
        <v>521628</v>
      </c>
      <c r="G209" s="7" t="s">
        <v>165</v>
      </c>
      <c r="H209" s="7">
        <f t="shared" si="6"/>
        <v>0</v>
      </c>
      <c r="I209" t="s">
        <v>153</v>
      </c>
      <c r="J209" t="s">
        <v>153</v>
      </c>
      <c r="K209" t="s">
        <v>18</v>
      </c>
      <c r="L209" s="7" t="s">
        <v>148</v>
      </c>
      <c r="M209">
        <v>2.76</v>
      </c>
      <c r="N209" s="12">
        <v>140</v>
      </c>
      <c r="O209">
        <f t="shared" si="7"/>
        <v>140</v>
      </c>
    </row>
    <row r="210" spans="1:15" x14ac:dyDescent="0.25">
      <c r="A210">
        <v>79500</v>
      </c>
      <c r="B210">
        <v>58314</v>
      </c>
      <c r="C210" t="s">
        <v>29</v>
      </c>
      <c r="D210" t="s">
        <v>42</v>
      </c>
      <c r="E210">
        <v>6</v>
      </c>
      <c r="F210" s="11">
        <v>57363904</v>
      </c>
      <c r="G210" s="7" t="s">
        <v>170</v>
      </c>
      <c r="H210" s="7">
        <f t="shared" si="6"/>
        <v>4</v>
      </c>
      <c r="I210" t="s">
        <v>153</v>
      </c>
      <c r="J210" t="s">
        <v>294</v>
      </c>
      <c r="K210" t="s">
        <v>11</v>
      </c>
      <c r="L210" s="7" t="s">
        <v>148</v>
      </c>
      <c r="M210" t="s">
        <v>294</v>
      </c>
      <c r="N210" t="s">
        <v>294</v>
      </c>
      <c r="O210" t="str">
        <f t="shared" si="7"/>
        <v>Нет показаний</v>
      </c>
    </row>
    <row r="211" spans="1:15" x14ac:dyDescent="0.25">
      <c r="A211">
        <v>79769</v>
      </c>
      <c r="B211">
        <v>56764</v>
      </c>
      <c r="C211" t="s">
        <v>15</v>
      </c>
      <c r="D211" t="s">
        <v>16</v>
      </c>
      <c r="E211" t="s">
        <v>19</v>
      </c>
      <c r="F211" s="11">
        <v>319272</v>
      </c>
      <c r="G211" s="7" t="s">
        <v>165</v>
      </c>
      <c r="H211" s="7">
        <f t="shared" si="6"/>
        <v>0</v>
      </c>
      <c r="I211" t="s">
        <v>153</v>
      </c>
      <c r="J211" t="s">
        <v>153</v>
      </c>
      <c r="K211" t="s">
        <v>18</v>
      </c>
      <c r="L211" s="7" t="s">
        <v>148</v>
      </c>
      <c r="M211">
        <v>2.76</v>
      </c>
      <c r="N211" s="12">
        <v>100</v>
      </c>
      <c r="O211">
        <f t="shared" si="7"/>
        <v>100</v>
      </c>
    </row>
    <row r="212" spans="1:15" x14ac:dyDescent="0.25">
      <c r="A212">
        <v>79857</v>
      </c>
      <c r="B212">
        <v>58322</v>
      </c>
      <c r="C212" t="s">
        <v>29</v>
      </c>
      <c r="D212" t="s">
        <v>43</v>
      </c>
      <c r="E212">
        <v>48</v>
      </c>
      <c r="F212" s="11">
        <v>29701</v>
      </c>
      <c r="G212" s="7" t="s">
        <v>165</v>
      </c>
      <c r="H212" s="7">
        <f t="shared" si="6"/>
        <v>0</v>
      </c>
      <c r="I212" t="s">
        <v>153</v>
      </c>
      <c r="J212" t="s">
        <v>294</v>
      </c>
      <c r="K212" t="s">
        <v>18</v>
      </c>
      <c r="L212" s="7" t="s">
        <v>148</v>
      </c>
      <c r="M212" t="s">
        <v>294</v>
      </c>
      <c r="N212" t="s">
        <v>294</v>
      </c>
      <c r="O212" t="str">
        <f t="shared" si="7"/>
        <v>Нет показаний</v>
      </c>
    </row>
    <row r="213" spans="1:15" x14ac:dyDescent="0.25">
      <c r="A213">
        <v>80044</v>
      </c>
      <c r="B213">
        <v>56962</v>
      </c>
      <c r="C213" t="s">
        <v>15</v>
      </c>
      <c r="D213" t="s">
        <v>28</v>
      </c>
      <c r="E213">
        <v>38</v>
      </c>
      <c r="F213" s="11">
        <v>7789031057433</v>
      </c>
      <c r="G213" s="7" t="s">
        <v>165</v>
      </c>
      <c r="H213" s="7">
        <f t="shared" si="6"/>
        <v>0</v>
      </c>
      <c r="I213" t="s">
        <v>153</v>
      </c>
      <c r="J213" t="s">
        <v>153</v>
      </c>
      <c r="K213" t="s">
        <v>11</v>
      </c>
      <c r="L213" s="7" t="s">
        <v>148</v>
      </c>
      <c r="M213">
        <v>1.9870000000000001</v>
      </c>
      <c r="N213" s="12">
        <v>180</v>
      </c>
      <c r="O213">
        <f t="shared" si="7"/>
        <v>180</v>
      </c>
    </row>
    <row r="214" spans="1:15" x14ac:dyDescent="0.25">
      <c r="A214">
        <v>80213</v>
      </c>
      <c r="B214">
        <v>58373</v>
      </c>
      <c r="C214" t="s">
        <v>48</v>
      </c>
      <c r="D214" t="s">
        <v>49</v>
      </c>
      <c r="E214">
        <v>25</v>
      </c>
      <c r="F214" s="11">
        <v>27527911</v>
      </c>
      <c r="G214" s="7" t="s">
        <v>165</v>
      </c>
      <c r="H214" s="7">
        <f t="shared" si="6"/>
        <v>0</v>
      </c>
      <c r="I214" t="s">
        <v>153</v>
      </c>
      <c r="J214" t="s">
        <v>153</v>
      </c>
      <c r="K214" t="s">
        <v>11</v>
      </c>
      <c r="L214" s="7" t="s">
        <v>148</v>
      </c>
      <c r="M214">
        <v>1.9870000000000001</v>
      </c>
      <c r="N214" s="12">
        <v>167</v>
      </c>
      <c r="O214">
        <f t="shared" si="7"/>
        <v>167</v>
      </c>
    </row>
    <row r="215" spans="1:15" x14ac:dyDescent="0.25">
      <c r="A215">
        <v>80231</v>
      </c>
      <c r="B215">
        <v>58327</v>
      </c>
      <c r="C215" t="s">
        <v>29</v>
      </c>
      <c r="D215" t="s">
        <v>43</v>
      </c>
      <c r="E215" t="s">
        <v>45</v>
      </c>
      <c r="F215" s="11">
        <v>30032046</v>
      </c>
      <c r="G215" s="7" t="s">
        <v>165</v>
      </c>
      <c r="H215" s="7">
        <f t="shared" si="6"/>
        <v>0</v>
      </c>
      <c r="I215" t="s">
        <v>153</v>
      </c>
      <c r="J215" t="s">
        <v>153</v>
      </c>
      <c r="K215" t="s">
        <v>18</v>
      </c>
      <c r="L215" s="7" t="s">
        <v>148</v>
      </c>
      <c r="M215">
        <v>2.76</v>
      </c>
      <c r="N215" s="12">
        <v>100</v>
      </c>
      <c r="O215">
        <f t="shared" si="7"/>
        <v>100</v>
      </c>
    </row>
    <row r="216" spans="1:15" x14ac:dyDescent="0.25">
      <c r="A216">
        <v>80710</v>
      </c>
      <c r="B216">
        <v>58372</v>
      </c>
      <c r="C216" t="s">
        <v>48</v>
      </c>
      <c r="D216" t="s">
        <v>49</v>
      </c>
      <c r="E216">
        <v>14</v>
      </c>
      <c r="F216" s="11">
        <v>210117</v>
      </c>
      <c r="G216" s="7" t="s">
        <v>165</v>
      </c>
      <c r="H216" s="7">
        <f t="shared" si="6"/>
        <v>0</v>
      </c>
      <c r="I216" t="s">
        <v>153</v>
      </c>
      <c r="J216" t="s">
        <v>153</v>
      </c>
      <c r="K216" t="s">
        <v>11</v>
      </c>
      <c r="L216" s="7" t="s">
        <v>148</v>
      </c>
      <c r="M216">
        <v>1.9870000000000001</v>
      </c>
      <c r="N216" s="12">
        <v>762</v>
      </c>
      <c r="O216">
        <f t="shared" si="7"/>
        <v>762</v>
      </c>
    </row>
    <row r="217" spans="1:15" x14ac:dyDescent="0.25">
      <c r="A217">
        <v>81005</v>
      </c>
      <c r="B217">
        <v>58374</v>
      </c>
      <c r="C217" t="s">
        <v>48</v>
      </c>
      <c r="D217" t="s">
        <v>49</v>
      </c>
      <c r="E217">
        <v>23</v>
      </c>
      <c r="F217" s="11">
        <v>27527211</v>
      </c>
      <c r="G217" s="7" t="s">
        <v>165</v>
      </c>
      <c r="H217" s="7">
        <f t="shared" si="6"/>
        <v>0</v>
      </c>
      <c r="I217" t="s">
        <v>153</v>
      </c>
      <c r="J217" t="s">
        <v>153</v>
      </c>
      <c r="K217" t="s">
        <v>11</v>
      </c>
      <c r="L217" s="7" t="s">
        <v>148</v>
      </c>
      <c r="M217">
        <v>1.9870000000000001</v>
      </c>
      <c r="N217" s="12">
        <v>511</v>
      </c>
      <c r="O217">
        <f t="shared" si="7"/>
        <v>511</v>
      </c>
    </row>
    <row r="218" spans="1:15" x14ac:dyDescent="0.25">
      <c r="A218">
        <v>81705</v>
      </c>
      <c r="B218">
        <v>58327</v>
      </c>
      <c r="C218" t="s">
        <v>29</v>
      </c>
      <c r="D218" t="s">
        <v>43</v>
      </c>
      <c r="E218" t="s">
        <v>45</v>
      </c>
      <c r="F218" s="11">
        <v>713325006814</v>
      </c>
      <c r="G218" s="7" t="s">
        <v>165</v>
      </c>
      <c r="H218" s="7">
        <f t="shared" si="6"/>
        <v>0</v>
      </c>
      <c r="I218" t="s">
        <v>153</v>
      </c>
      <c r="J218" t="s">
        <v>153</v>
      </c>
      <c r="K218" t="s">
        <v>18</v>
      </c>
      <c r="L218" s="7" t="s">
        <v>148</v>
      </c>
      <c r="M218">
        <v>2.76</v>
      </c>
      <c r="N218" s="12">
        <v>120</v>
      </c>
      <c r="O218">
        <f t="shared" si="7"/>
        <v>120</v>
      </c>
    </row>
    <row r="219" spans="1:15" x14ac:dyDescent="0.25">
      <c r="A219">
        <v>82068</v>
      </c>
      <c r="B219">
        <v>62291</v>
      </c>
      <c r="C219" t="s">
        <v>54</v>
      </c>
      <c r="D219" t="s">
        <v>55</v>
      </c>
      <c r="E219">
        <v>9</v>
      </c>
      <c r="F219" s="11">
        <v>355093</v>
      </c>
      <c r="G219" s="7" t="s">
        <v>165</v>
      </c>
      <c r="H219" s="7">
        <f t="shared" si="6"/>
        <v>0</v>
      </c>
      <c r="I219" t="s">
        <v>153</v>
      </c>
      <c r="J219" t="s">
        <v>153</v>
      </c>
      <c r="K219" t="s">
        <v>18</v>
      </c>
      <c r="L219" s="7" t="s">
        <v>148</v>
      </c>
      <c r="M219">
        <v>2.76</v>
      </c>
      <c r="N219" s="12">
        <v>275</v>
      </c>
      <c r="O219">
        <f t="shared" si="7"/>
        <v>275</v>
      </c>
    </row>
    <row r="220" spans="1:15" x14ac:dyDescent="0.25">
      <c r="A220">
        <v>82147</v>
      </c>
      <c r="B220">
        <v>58202</v>
      </c>
      <c r="C220" t="s">
        <v>29</v>
      </c>
      <c r="D220" t="s">
        <v>32</v>
      </c>
      <c r="E220" t="s">
        <v>33</v>
      </c>
      <c r="F220" s="11">
        <v>708937</v>
      </c>
      <c r="G220" s="7" t="s">
        <v>165</v>
      </c>
      <c r="H220" s="7">
        <f t="shared" si="6"/>
        <v>0</v>
      </c>
      <c r="I220" t="s">
        <v>153</v>
      </c>
      <c r="J220" t="s">
        <v>294</v>
      </c>
      <c r="K220" t="s">
        <v>18</v>
      </c>
      <c r="L220" s="7" t="s">
        <v>148</v>
      </c>
      <c r="M220" t="s">
        <v>294</v>
      </c>
      <c r="N220" t="s">
        <v>294</v>
      </c>
      <c r="O220" t="str">
        <f t="shared" si="7"/>
        <v>Нет показаний</v>
      </c>
    </row>
    <row r="221" spans="1:15" x14ac:dyDescent="0.25">
      <c r="A221">
        <v>82679</v>
      </c>
      <c r="B221">
        <v>56962</v>
      </c>
      <c r="C221" t="s">
        <v>15</v>
      </c>
      <c r="D221" t="s">
        <v>28</v>
      </c>
      <c r="E221">
        <v>38</v>
      </c>
      <c r="F221" s="11">
        <v>58195902</v>
      </c>
      <c r="G221" s="7" t="s">
        <v>165</v>
      </c>
      <c r="H221" s="7">
        <f t="shared" si="6"/>
        <v>0</v>
      </c>
      <c r="I221" t="s">
        <v>153</v>
      </c>
      <c r="J221" t="s">
        <v>153</v>
      </c>
      <c r="K221" t="s">
        <v>11</v>
      </c>
      <c r="L221" s="7" t="s">
        <v>148</v>
      </c>
      <c r="M221">
        <v>1.9870000000000001</v>
      </c>
      <c r="N221" s="12">
        <v>121</v>
      </c>
      <c r="O221">
        <f t="shared" si="7"/>
        <v>121</v>
      </c>
    </row>
    <row r="222" spans="1:15" x14ac:dyDescent="0.25">
      <c r="A222">
        <v>83362</v>
      </c>
      <c r="B222">
        <v>58190</v>
      </c>
      <c r="C222" t="s">
        <v>29</v>
      </c>
      <c r="D222" t="s">
        <v>30</v>
      </c>
      <c r="E222">
        <v>16</v>
      </c>
      <c r="F222" s="11">
        <v>3008304</v>
      </c>
      <c r="G222" s="7" t="s">
        <v>165</v>
      </c>
      <c r="H222" s="7">
        <f t="shared" si="6"/>
        <v>0</v>
      </c>
      <c r="I222" t="s">
        <v>153</v>
      </c>
      <c r="J222" t="s">
        <v>153</v>
      </c>
      <c r="K222" t="s">
        <v>18</v>
      </c>
      <c r="L222" s="7" t="s">
        <v>148</v>
      </c>
      <c r="M222">
        <v>2.76</v>
      </c>
      <c r="N222" s="12">
        <v>360</v>
      </c>
      <c r="O222">
        <f t="shared" si="7"/>
        <v>360</v>
      </c>
    </row>
    <row r="223" spans="1:15" x14ac:dyDescent="0.25">
      <c r="A223">
        <v>83676</v>
      </c>
      <c r="B223">
        <v>58245</v>
      </c>
      <c r="C223" t="s">
        <v>29</v>
      </c>
      <c r="D223" t="s">
        <v>37</v>
      </c>
      <c r="E223">
        <v>13</v>
      </c>
      <c r="F223" s="11">
        <v>65375</v>
      </c>
      <c r="G223" s="7" t="s">
        <v>165</v>
      </c>
      <c r="H223" s="7">
        <f t="shared" si="6"/>
        <v>0</v>
      </c>
      <c r="I223" t="s">
        <v>153</v>
      </c>
      <c r="J223" t="s">
        <v>294</v>
      </c>
      <c r="K223" t="s">
        <v>11</v>
      </c>
      <c r="L223" s="7" t="s">
        <v>148</v>
      </c>
      <c r="M223" t="s">
        <v>294</v>
      </c>
      <c r="N223" t="s">
        <v>294</v>
      </c>
      <c r="O223" t="str">
        <f t="shared" si="7"/>
        <v>Нет показаний</v>
      </c>
    </row>
    <row r="224" spans="1:15" x14ac:dyDescent="0.25">
      <c r="A224">
        <v>83997</v>
      </c>
      <c r="B224">
        <v>58375</v>
      </c>
      <c r="C224" t="s">
        <v>48</v>
      </c>
      <c r="D224" t="s">
        <v>49</v>
      </c>
      <c r="E224">
        <v>7</v>
      </c>
      <c r="F224" s="11">
        <v>59266803</v>
      </c>
      <c r="G224" s="7" t="s">
        <v>165</v>
      </c>
      <c r="H224" s="7">
        <f t="shared" si="6"/>
        <v>0</v>
      </c>
      <c r="I224" t="s">
        <v>153</v>
      </c>
      <c r="J224" t="s">
        <v>294</v>
      </c>
      <c r="K224" t="s">
        <v>11</v>
      </c>
      <c r="L224" s="7" t="s">
        <v>148</v>
      </c>
      <c r="M224" t="s">
        <v>294</v>
      </c>
      <c r="N224" t="s">
        <v>294</v>
      </c>
      <c r="O224" t="str">
        <f t="shared" si="7"/>
        <v>Нет показаний</v>
      </c>
    </row>
    <row r="225" spans="1:15" x14ac:dyDescent="0.25">
      <c r="A225">
        <v>84147</v>
      </c>
      <c r="B225">
        <v>58314</v>
      </c>
      <c r="C225" t="s">
        <v>29</v>
      </c>
      <c r="D225" t="s">
        <v>42</v>
      </c>
      <c r="E225">
        <v>6</v>
      </c>
      <c r="F225" s="11">
        <v>57363904</v>
      </c>
      <c r="G225" s="7" t="s">
        <v>170</v>
      </c>
      <c r="H225" s="7">
        <f t="shared" si="6"/>
        <v>4</v>
      </c>
      <c r="I225" t="s">
        <v>153</v>
      </c>
      <c r="J225" t="s">
        <v>294</v>
      </c>
      <c r="K225" t="s">
        <v>11</v>
      </c>
      <c r="L225" s="7" t="s">
        <v>148</v>
      </c>
      <c r="M225" t="s">
        <v>294</v>
      </c>
      <c r="N225" t="s">
        <v>294</v>
      </c>
      <c r="O225" t="str">
        <f t="shared" si="7"/>
        <v>Нет показаний</v>
      </c>
    </row>
    <row r="226" spans="1:15" x14ac:dyDescent="0.25">
      <c r="A226">
        <v>84345</v>
      </c>
      <c r="B226">
        <v>58236</v>
      </c>
      <c r="C226" t="s">
        <v>29</v>
      </c>
      <c r="D226" t="s">
        <v>36</v>
      </c>
      <c r="E226">
        <v>38</v>
      </c>
      <c r="F226" s="11">
        <v>39174911</v>
      </c>
      <c r="G226" s="7" t="s">
        <v>165</v>
      </c>
      <c r="H226" s="7">
        <f t="shared" si="6"/>
        <v>0</v>
      </c>
      <c r="I226" t="s">
        <v>153</v>
      </c>
      <c r="J226" t="s">
        <v>153</v>
      </c>
      <c r="K226" t="s">
        <v>11</v>
      </c>
      <c r="L226" s="7" t="s">
        <v>148</v>
      </c>
      <c r="M226">
        <v>1.9870000000000001</v>
      </c>
      <c r="N226" s="12">
        <v>5</v>
      </c>
      <c r="O226">
        <f t="shared" si="7"/>
        <v>5</v>
      </c>
    </row>
    <row r="227" spans="1:15" x14ac:dyDescent="0.25">
      <c r="A227">
        <v>84651</v>
      </c>
      <c r="B227">
        <v>58212</v>
      </c>
      <c r="C227" t="s">
        <v>29</v>
      </c>
      <c r="D227" t="s">
        <v>32</v>
      </c>
      <c r="E227">
        <v>25</v>
      </c>
      <c r="F227" s="11">
        <v>125993</v>
      </c>
      <c r="G227" s="7" t="s">
        <v>165</v>
      </c>
      <c r="H227" s="7">
        <f t="shared" si="6"/>
        <v>0</v>
      </c>
      <c r="I227" t="s">
        <v>153</v>
      </c>
      <c r="J227" t="s">
        <v>153</v>
      </c>
      <c r="K227" t="s">
        <v>11</v>
      </c>
      <c r="L227" s="7" t="s">
        <v>148</v>
      </c>
      <c r="M227">
        <v>1.9870000000000001</v>
      </c>
      <c r="N227" s="12">
        <v>110</v>
      </c>
      <c r="O227">
        <f t="shared" si="7"/>
        <v>110</v>
      </c>
    </row>
    <row r="228" spans="1:15" x14ac:dyDescent="0.25">
      <c r="A228">
        <v>84711</v>
      </c>
      <c r="B228">
        <v>56962</v>
      </c>
      <c r="C228" t="s">
        <v>15</v>
      </c>
      <c r="D228" t="s">
        <v>28</v>
      </c>
      <c r="E228">
        <v>38</v>
      </c>
      <c r="F228" s="11">
        <v>284853</v>
      </c>
      <c r="G228" s="7" t="s">
        <v>165</v>
      </c>
      <c r="H228" s="7">
        <f t="shared" si="6"/>
        <v>0</v>
      </c>
      <c r="I228" t="s">
        <v>153</v>
      </c>
      <c r="J228" t="s">
        <v>153</v>
      </c>
      <c r="K228" t="s">
        <v>11</v>
      </c>
      <c r="L228" s="7" t="s">
        <v>148</v>
      </c>
      <c r="M228">
        <v>1.9870000000000001</v>
      </c>
      <c r="N228" s="12">
        <v>84</v>
      </c>
      <c r="O228">
        <f t="shared" si="7"/>
        <v>84</v>
      </c>
    </row>
    <row r="229" spans="1:15" x14ac:dyDescent="0.25">
      <c r="A229">
        <v>84981</v>
      </c>
      <c r="B229">
        <v>58190</v>
      </c>
      <c r="C229" t="s">
        <v>29</v>
      </c>
      <c r="D229" t="s">
        <v>30</v>
      </c>
      <c r="E229">
        <v>16</v>
      </c>
      <c r="F229" s="11">
        <v>3008212</v>
      </c>
      <c r="G229" s="7" t="s">
        <v>165</v>
      </c>
      <c r="H229" s="7">
        <f t="shared" si="6"/>
        <v>0</v>
      </c>
      <c r="I229" t="s">
        <v>153</v>
      </c>
      <c r="J229" t="s">
        <v>153</v>
      </c>
      <c r="K229" t="s">
        <v>18</v>
      </c>
      <c r="L229" s="7" t="s">
        <v>148</v>
      </c>
      <c r="M229">
        <v>2.76</v>
      </c>
      <c r="N229" s="12">
        <v>59</v>
      </c>
      <c r="O229">
        <f t="shared" si="7"/>
        <v>59</v>
      </c>
    </row>
    <row r="230" spans="1:15" x14ac:dyDescent="0.25">
      <c r="A230">
        <v>85485</v>
      </c>
      <c r="B230">
        <v>58327</v>
      </c>
      <c r="C230" t="s">
        <v>29</v>
      </c>
      <c r="D230" t="s">
        <v>43</v>
      </c>
      <c r="E230" t="s">
        <v>45</v>
      </c>
      <c r="F230" s="11">
        <v>697004</v>
      </c>
      <c r="G230" s="7" t="s">
        <v>165</v>
      </c>
      <c r="H230" s="7">
        <f t="shared" si="6"/>
        <v>0</v>
      </c>
      <c r="I230" t="s">
        <v>153</v>
      </c>
      <c r="J230" t="s">
        <v>294</v>
      </c>
      <c r="K230" t="s">
        <v>18</v>
      </c>
      <c r="L230" s="7" t="s">
        <v>148</v>
      </c>
      <c r="M230" t="s">
        <v>294</v>
      </c>
      <c r="N230" t="s">
        <v>294</v>
      </c>
      <c r="O230" t="str">
        <f t="shared" si="7"/>
        <v>Нет показаний</v>
      </c>
    </row>
    <row r="231" spans="1:15" x14ac:dyDescent="0.25">
      <c r="A231">
        <v>85891</v>
      </c>
      <c r="B231">
        <v>58331</v>
      </c>
      <c r="C231" t="s">
        <v>29</v>
      </c>
      <c r="D231" t="s">
        <v>43</v>
      </c>
      <c r="E231">
        <v>46</v>
      </c>
      <c r="F231" s="11">
        <v>73074</v>
      </c>
      <c r="G231" s="7" t="s">
        <v>165</v>
      </c>
      <c r="H231" s="7">
        <f t="shared" si="6"/>
        <v>0</v>
      </c>
      <c r="I231" t="s">
        <v>153</v>
      </c>
      <c r="J231" t="s">
        <v>153</v>
      </c>
      <c r="K231" t="s">
        <v>18</v>
      </c>
      <c r="L231" s="7" t="s">
        <v>148</v>
      </c>
      <c r="M231">
        <v>2.76</v>
      </c>
      <c r="N231" s="12">
        <v>361</v>
      </c>
      <c r="O231">
        <f t="shared" si="7"/>
        <v>361</v>
      </c>
    </row>
    <row r="232" spans="1:15" x14ac:dyDescent="0.25">
      <c r="A232">
        <v>86076</v>
      </c>
      <c r="B232">
        <v>56791</v>
      </c>
      <c r="C232" t="s">
        <v>15</v>
      </c>
      <c r="D232" t="s">
        <v>22</v>
      </c>
      <c r="E232">
        <v>46</v>
      </c>
      <c r="F232" s="11">
        <v>7789069082419</v>
      </c>
      <c r="G232" s="7" t="s">
        <v>165</v>
      </c>
      <c r="H232" s="7">
        <f t="shared" si="6"/>
        <v>0</v>
      </c>
      <c r="I232" t="s">
        <v>153</v>
      </c>
      <c r="J232" t="s">
        <v>153</v>
      </c>
      <c r="K232" t="s">
        <v>11</v>
      </c>
      <c r="L232" s="7" t="s">
        <v>148</v>
      </c>
      <c r="M232">
        <v>1.9870000000000001</v>
      </c>
      <c r="N232" s="12">
        <v>131</v>
      </c>
      <c r="O232">
        <f t="shared" si="7"/>
        <v>131</v>
      </c>
    </row>
    <row r="233" spans="1:15" x14ac:dyDescent="0.25">
      <c r="A233">
        <v>86602</v>
      </c>
      <c r="B233">
        <v>56791</v>
      </c>
      <c r="C233" t="s">
        <v>15</v>
      </c>
      <c r="D233" t="s">
        <v>22</v>
      </c>
      <c r="E233">
        <v>46</v>
      </c>
      <c r="F233" s="11">
        <v>493191</v>
      </c>
      <c r="G233" s="7" t="s">
        <v>165</v>
      </c>
      <c r="H233" s="7">
        <f t="shared" si="6"/>
        <v>0</v>
      </c>
      <c r="I233" t="s">
        <v>153</v>
      </c>
      <c r="J233" t="s">
        <v>153</v>
      </c>
      <c r="K233" t="s">
        <v>11</v>
      </c>
      <c r="L233" s="7" t="s">
        <v>148</v>
      </c>
      <c r="M233">
        <v>1.9870000000000001</v>
      </c>
      <c r="N233" s="12">
        <v>218</v>
      </c>
      <c r="O233">
        <f t="shared" si="7"/>
        <v>218</v>
      </c>
    </row>
    <row r="234" spans="1:15" x14ac:dyDescent="0.25">
      <c r="A234">
        <v>86693</v>
      </c>
      <c r="B234">
        <v>58363</v>
      </c>
      <c r="C234" t="s">
        <v>48</v>
      </c>
      <c r="D234" t="s">
        <v>49</v>
      </c>
      <c r="E234">
        <v>11</v>
      </c>
      <c r="F234" s="11">
        <v>82510</v>
      </c>
      <c r="G234" s="7" t="s">
        <v>165</v>
      </c>
      <c r="H234" s="7">
        <f t="shared" si="6"/>
        <v>0</v>
      </c>
      <c r="I234" t="s">
        <v>153</v>
      </c>
      <c r="J234" t="s">
        <v>153</v>
      </c>
      <c r="K234" t="s">
        <v>11</v>
      </c>
      <c r="L234" s="7" t="s">
        <v>148</v>
      </c>
      <c r="M234">
        <v>1.9870000000000001</v>
      </c>
      <c r="N234" s="12">
        <v>0</v>
      </c>
      <c r="O234">
        <f t="shared" si="7"/>
        <v>0</v>
      </c>
    </row>
    <row r="235" spans="1:15" x14ac:dyDescent="0.25">
      <c r="A235">
        <v>86930</v>
      </c>
      <c r="B235">
        <v>58331</v>
      </c>
      <c r="C235" t="s">
        <v>29</v>
      </c>
      <c r="D235" t="s">
        <v>43</v>
      </c>
      <c r="E235">
        <v>46</v>
      </c>
      <c r="F235" s="11">
        <v>684060</v>
      </c>
      <c r="G235" s="7" t="s">
        <v>165</v>
      </c>
      <c r="H235" s="7">
        <f t="shared" si="6"/>
        <v>0</v>
      </c>
      <c r="I235" t="s">
        <v>153</v>
      </c>
      <c r="J235" t="s">
        <v>153</v>
      </c>
      <c r="K235" t="s">
        <v>18</v>
      </c>
      <c r="L235" s="7" t="s">
        <v>148</v>
      </c>
      <c r="M235">
        <v>2.76</v>
      </c>
      <c r="N235" s="12">
        <v>137</v>
      </c>
      <c r="O235">
        <f t="shared" si="7"/>
        <v>137</v>
      </c>
    </row>
    <row r="236" spans="1:15" x14ac:dyDescent="0.25">
      <c r="A236">
        <v>87039</v>
      </c>
      <c r="B236">
        <v>58367</v>
      </c>
      <c r="C236" t="s">
        <v>48</v>
      </c>
      <c r="D236" t="s">
        <v>49</v>
      </c>
      <c r="E236">
        <v>22</v>
      </c>
      <c r="F236" s="11">
        <v>163932</v>
      </c>
      <c r="G236" s="7" t="s">
        <v>165</v>
      </c>
      <c r="H236" s="7">
        <f t="shared" si="6"/>
        <v>0</v>
      </c>
      <c r="I236" t="s">
        <v>153</v>
      </c>
      <c r="J236" t="s">
        <v>153</v>
      </c>
      <c r="K236" t="s">
        <v>11</v>
      </c>
      <c r="L236" s="7" t="s">
        <v>148</v>
      </c>
      <c r="M236">
        <v>1.9870000000000001</v>
      </c>
      <c r="N236" s="12">
        <v>85</v>
      </c>
      <c r="O236">
        <f t="shared" si="7"/>
        <v>85</v>
      </c>
    </row>
    <row r="237" spans="1:15" x14ac:dyDescent="0.25">
      <c r="A237">
        <v>87193</v>
      </c>
      <c r="B237">
        <v>56761</v>
      </c>
      <c r="C237" t="s">
        <v>15</v>
      </c>
      <c r="D237" t="s">
        <v>16</v>
      </c>
      <c r="E237" t="s">
        <v>17</v>
      </c>
      <c r="F237" s="11">
        <v>486122</v>
      </c>
      <c r="G237" s="7" t="s">
        <v>165</v>
      </c>
      <c r="H237" s="7">
        <f t="shared" si="6"/>
        <v>0</v>
      </c>
      <c r="I237" t="s">
        <v>153</v>
      </c>
      <c r="J237" t="s">
        <v>153</v>
      </c>
      <c r="K237" t="s">
        <v>18</v>
      </c>
      <c r="L237" s="7" t="s">
        <v>148</v>
      </c>
      <c r="M237">
        <v>2.76</v>
      </c>
      <c r="N237" s="12">
        <v>138</v>
      </c>
      <c r="O237">
        <f t="shared" si="7"/>
        <v>138</v>
      </c>
    </row>
    <row r="238" spans="1:15" x14ac:dyDescent="0.25">
      <c r="A238">
        <v>87301</v>
      </c>
      <c r="B238">
        <v>58314</v>
      </c>
      <c r="C238" t="s">
        <v>29</v>
      </c>
      <c r="D238" t="s">
        <v>42</v>
      </c>
      <c r="E238">
        <v>6</v>
      </c>
      <c r="F238" s="11">
        <v>58017437</v>
      </c>
      <c r="G238" s="7" t="s">
        <v>165</v>
      </c>
      <c r="H238" s="7">
        <f t="shared" si="6"/>
        <v>0</v>
      </c>
      <c r="I238" t="s">
        <v>153</v>
      </c>
      <c r="J238" t="s">
        <v>153</v>
      </c>
      <c r="K238" t="s">
        <v>11</v>
      </c>
      <c r="L238" s="7" t="s">
        <v>148</v>
      </c>
      <c r="M238">
        <v>1.9870000000000001</v>
      </c>
      <c r="N238" s="12">
        <v>5</v>
      </c>
      <c r="O238">
        <f t="shared" si="7"/>
        <v>5</v>
      </c>
    </row>
    <row r="239" spans="1:15" x14ac:dyDescent="0.25">
      <c r="A239">
        <v>87393</v>
      </c>
      <c r="B239">
        <v>62290</v>
      </c>
      <c r="C239" t="s">
        <v>54</v>
      </c>
      <c r="D239" t="s">
        <v>55</v>
      </c>
      <c r="E239">
        <v>7</v>
      </c>
      <c r="F239" s="11">
        <v>373721</v>
      </c>
      <c r="G239" s="7" t="s">
        <v>165</v>
      </c>
      <c r="H239" s="7">
        <f t="shared" si="6"/>
        <v>0</v>
      </c>
      <c r="I239" t="s">
        <v>153</v>
      </c>
      <c r="J239" t="s">
        <v>153</v>
      </c>
      <c r="K239" t="s">
        <v>18</v>
      </c>
      <c r="L239" s="7" t="s">
        <v>148</v>
      </c>
      <c r="M239">
        <v>2.76</v>
      </c>
      <c r="N239" s="12">
        <v>90</v>
      </c>
      <c r="O239">
        <f t="shared" si="7"/>
        <v>90</v>
      </c>
    </row>
    <row r="240" spans="1:15" x14ac:dyDescent="0.25">
      <c r="A240">
        <v>87866</v>
      </c>
      <c r="B240">
        <v>58194</v>
      </c>
      <c r="C240" t="s">
        <v>29</v>
      </c>
      <c r="D240" t="s">
        <v>31</v>
      </c>
      <c r="E240">
        <v>93</v>
      </c>
      <c r="F240" s="11">
        <v>55155506687</v>
      </c>
      <c r="G240" s="7" t="s">
        <v>165</v>
      </c>
      <c r="H240" s="7">
        <f t="shared" si="6"/>
        <v>0</v>
      </c>
      <c r="I240" t="s">
        <v>153</v>
      </c>
      <c r="J240" t="s">
        <v>294</v>
      </c>
      <c r="K240" t="s">
        <v>18</v>
      </c>
      <c r="L240" s="7" t="s">
        <v>148</v>
      </c>
      <c r="M240" t="s">
        <v>294</v>
      </c>
      <c r="N240" t="s">
        <v>294</v>
      </c>
      <c r="O240" t="str">
        <f t="shared" si="7"/>
        <v>Нет показаний</v>
      </c>
    </row>
    <row r="241" spans="1:15" x14ac:dyDescent="0.25">
      <c r="A241">
        <v>87950</v>
      </c>
      <c r="B241">
        <v>58362</v>
      </c>
      <c r="C241" t="s">
        <v>48</v>
      </c>
      <c r="D241" t="s">
        <v>49</v>
      </c>
      <c r="E241">
        <v>4</v>
      </c>
      <c r="F241" s="11">
        <v>34000180</v>
      </c>
      <c r="G241" s="7" t="s">
        <v>165</v>
      </c>
      <c r="H241" s="7">
        <f t="shared" si="6"/>
        <v>0</v>
      </c>
      <c r="I241" t="s">
        <v>153</v>
      </c>
      <c r="J241" t="s">
        <v>153</v>
      </c>
      <c r="K241" t="s">
        <v>11</v>
      </c>
      <c r="L241" s="7" t="s">
        <v>148</v>
      </c>
      <c r="M241">
        <v>1.9870000000000001</v>
      </c>
      <c r="N241" s="12">
        <v>186</v>
      </c>
      <c r="O241">
        <f t="shared" si="7"/>
        <v>186</v>
      </c>
    </row>
    <row r="242" spans="1:15" x14ac:dyDescent="0.25">
      <c r="A242">
        <v>88070</v>
      </c>
      <c r="B242">
        <v>58327</v>
      </c>
      <c r="C242" t="s">
        <v>29</v>
      </c>
      <c r="D242" t="s">
        <v>43</v>
      </c>
      <c r="E242" t="s">
        <v>45</v>
      </c>
      <c r="F242" s="11">
        <v>258010</v>
      </c>
      <c r="G242" s="7" t="s">
        <v>165</v>
      </c>
      <c r="H242" s="7">
        <f t="shared" si="6"/>
        <v>0</v>
      </c>
      <c r="I242" t="s">
        <v>153</v>
      </c>
      <c r="J242" t="s">
        <v>153</v>
      </c>
      <c r="K242" t="s">
        <v>18</v>
      </c>
      <c r="L242" s="7" t="s">
        <v>148</v>
      </c>
      <c r="M242">
        <v>2.76</v>
      </c>
      <c r="N242" s="12">
        <v>172</v>
      </c>
      <c r="O242">
        <f t="shared" si="7"/>
        <v>172</v>
      </c>
    </row>
    <row r="243" spans="1:15" x14ac:dyDescent="0.25">
      <c r="A243">
        <v>88141</v>
      </c>
      <c r="B243">
        <v>58360</v>
      </c>
      <c r="C243" t="s">
        <v>48</v>
      </c>
      <c r="D243" t="s">
        <v>49</v>
      </c>
      <c r="E243">
        <v>10</v>
      </c>
      <c r="F243" s="11">
        <v>26866711</v>
      </c>
      <c r="G243" s="7" t="s">
        <v>165</v>
      </c>
      <c r="H243" s="7">
        <f t="shared" si="6"/>
        <v>0</v>
      </c>
      <c r="I243" t="s">
        <v>153</v>
      </c>
      <c r="J243" t="s">
        <v>153</v>
      </c>
      <c r="K243" t="s">
        <v>11</v>
      </c>
      <c r="L243" s="7" t="s">
        <v>148</v>
      </c>
      <c r="M243">
        <v>1.9870000000000001</v>
      </c>
      <c r="N243" s="12">
        <v>125</v>
      </c>
      <c r="O243">
        <f t="shared" si="7"/>
        <v>125</v>
      </c>
    </row>
    <row r="244" spans="1:15" x14ac:dyDescent="0.25">
      <c r="A244">
        <v>88359</v>
      </c>
      <c r="B244">
        <v>58190</v>
      </c>
      <c r="C244" t="s">
        <v>29</v>
      </c>
      <c r="D244" t="s">
        <v>30</v>
      </c>
      <c r="E244">
        <v>16</v>
      </c>
      <c r="F244" s="11">
        <v>35617</v>
      </c>
      <c r="G244" s="7" t="s">
        <v>165</v>
      </c>
      <c r="H244" s="7">
        <f t="shared" si="6"/>
        <v>0</v>
      </c>
      <c r="I244" t="s">
        <v>153</v>
      </c>
      <c r="J244" t="s">
        <v>153</v>
      </c>
      <c r="K244" t="s">
        <v>18</v>
      </c>
      <c r="L244" s="7" t="s">
        <v>148</v>
      </c>
      <c r="M244">
        <v>2.76</v>
      </c>
      <c r="N244" s="12">
        <v>200</v>
      </c>
      <c r="O244">
        <f t="shared" si="7"/>
        <v>200</v>
      </c>
    </row>
    <row r="245" spans="1:15" x14ac:dyDescent="0.25">
      <c r="A245">
        <v>88997</v>
      </c>
      <c r="B245">
        <v>58301</v>
      </c>
      <c r="C245" t="s">
        <v>29</v>
      </c>
      <c r="D245" t="s">
        <v>14</v>
      </c>
      <c r="E245">
        <v>22</v>
      </c>
      <c r="F245" s="11">
        <v>74320</v>
      </c>
      <c r="G245" s="7" t="s">
        <v>165</v>
      </c>
      <c r="H245" s="7">
        <f t="shared" si="6"/>
        <v>0</v>
      </c>
      <c r="I245" t="s">
        <v>153</v>
      </c>
      <c r="J245" t="s">
        <v>153</v>
      </c>
      <c r="K245" t="s">
        <v>11</v>
      </c>
      <c r="L245" s="7" t="s">
        <v>148</v>
      </c>
      <c r="M245">
        <v>1.9870000000000001</v>
      </c>
      <c r="N245" s="12">
        <v>203</v>
      </c>
      <c r="O245">
        <f t="shared" si="7"/>
        <v>203</v>
      </c>
    </row>
    <row r="246" spans="1:15" x14ac:dyDescent="0.25">
      <c r="A246">
        <v>89459</v>
      </c>
      <c r="B246">
        <v>58366</v>
      </c>
      <c r="C246" t="s">
        <v>48</v>
      </c>
      <c r="D246" t="s">
        <v>49</v>
      </c>
      <c r="E246">
        <v>8</v>
      </c>
      <c r="F246" s="11">
        <v>4115208001</v>
      </c>
      <c r="G246" s="7" t="s">
        <v>165</v>
      </c>
      <c r="H246" s="7">
        <f t="shared" si="6"/>
        <v>0</v>
      </c>
      <c r="I246" t="s">
        <v>153</v>
      </c>
      <c r="J246" t="s">
        <v>153</v>
      </c>
      <c r="K246" t="s">
        <v>11</v>
      </c>
      <c r="L246" s="7" t="s">
        <v>148</v>
      </c>
      <c r="M246">
        <v>1.9870000000000001</v>
      </c>
      <c r="N246" s="12">
        <v>160</v>
      </c>
      <c r="O246">
        <f t="shared" si="7"/>
        <v>160</v>
      </c>
    </row>
    <row r="247" spans="1:15" x14ac:dyDescent="0.25">
      <c r="A247">
        <v>89538</v>
      </c>
      <c r="B247">
        <v>56963</v>
      </c>
      <c r="C247" t="s">
        <v>15</v>
      </c>
      <c r="D247" t="s">
        <v>28</v>
      </c>
      <c r="E247">
        <v>36</v>
      </c>
      <c r="F247" s="11">
        <v>98073</v>
      </c>
      <c r="G247" s="7" t="s">
        <v>165</v>
      </c>
      <c r="H247" s="7">
        <f t="shared" si="6"/>
        <v>0</v>
      </c>
      <c r="I247" t="s">
        <v>153</v>
      </c>
      <c r="J247" t="s">
        <v>153</v>
      </c>
      <c r="K247" t="s">
        <v>11</v>
      </c>
      <c r="L247" s="7" t="s">
        <v>148</v>
      </c>
      <c r="M247">
        <v>1.9870000000000001</v>
      </c>
      <c r="N247" s="12">
        <v>193</v>
      </c>
      <c r="O247">
        <f t="shared" si="7"/>
        <v>193</v>
      </c>
    </row>
    <row r="248" spans="1:15" x14ac:dyDescent="0.25">
      <c r="A248">
        <v>89598</v>
      </c>
      <c r="B248">
        <v>58202</v>
      </c>
      <c r="C248" t="s">
        <v>29</v>
      </c>
      <c r="D248" t="s">
        <v>32</v>
      </c>
      <c r="E248" t="s">
        <v>33</v>
      </c>
      <c r="F248" s="11">
        <v>294731</v>
      </c>
      <c r="G248" s="7" t="s">
        <v>165</v>
      </c>
      <c r="H248" s="7">
        <f t="shared" si="6"/>
        <v>0</v>
      </c>
      <c r="I248" t="s">
        <v>153</v>
      </c>
      <c r="J248" t="s">
        <v>153</v>
      </c>
      <c r="K248" t="s">
        <v>18</v>
      </c>
      <c r="L248" s="7" t="s">
        <v>148</v>
      </c>
      <c r="M248">
        <v>2.76</v>
      </c>
      <c r="N248" s="12">
        <v>0</v>
      </c>
      <c r="O248">
        <f t="shared" si="7"/>
        <v>0</v>
      </c>
    </row>
    <row r="249" spans="1:15" x14ac:dyDescent="0.25">
      <c r="A249">
        <v>90033</v>
      </c>
      <c r="B249">
        <v>56778</v>
      </c>
      <c r="C249" t="s">
        <v>15</v>
      </c>
      <c r="D249" t="s">
        <v>20</v>
      </c>
      <c r="E249" t="s">
        <v>21</v>
      </c>
      <c r="F249" s="11">
        <v>9863609</v>
      </c>
      <c r="G249" s="7" t="s">
        <v>165</v>
      </c>
      <c r="H249" s="7">
        <f t="shared" si="6"/>
        <v>0</v>
      </c>
      <c r="I249" t="s">
        <v>153</v>
      </c>
      <c r="J249" t="s">
        <v>153</v>
      </c>
      <c r="K249" t="s">
        <v>11</v>
      </c>
      <c r="L249" s="7" t="s">
        <v>148</v>
      </c>
      <c r="M249">
        <v>1.9870000000000001</v>
      </c>
      <c r="N249" s="12">
        <v>38</v>
      </c>
      <c r="O249">
        <f t="shared" si="7"/>
        <v>38</v>
      </c>
    </row>
    <row r="250" spans="1:15" x14ac:dyDescent="0.25">
      <c r="A250">
        <v>90035</v>
      </c>
      <c r="B250">
        <v>56778</v>
      </c>
      <c r="C250" t="s">
        <v>15</v>
      </c>
      <c r="D250" t="s">
        <v>20</v>
      </c>
      <c r="E250" t="s">
        <v>21</v>
      </c>
      <c r="F250" s="11">
        <v>58164646</v>
      </c>
      <c r="G250" s="7" t="s">
        <v>165</v>
      </c>
      <c r="H250" s="7">
        <f t="shared" si="6"/>
        <v>0</v>
      </c>
      <c r="I250" t="s">
        <v>153</v>
      </c>
      <c r="J250" t="s">
        <v>153</v>
      </c>
      <c r="K250" t="s">
        <v>11</v>
      </c>
      <c r="L250" s="7" t="s">
        <v>148</v>
      </c>
      <c r="M250">
        <v>1.9870000000000001</v>
      </c>
      <c r="N250" s="12">
        <v>335</v>
      </c>
      <c r="O250">
        <f t="shared" si="7"/>
        <v>335</v>
      </c>
    </row>
    <row r="251" spans="1:15" x14ac:dyDescent="0.25">
      <c r="A251">
        <v>90043</v>
      </c>
      <c r="B251">
        <v>56778</v>
      </c>
      <c r="C251" t="s">
        <v>15</v>
      </c>
      <c r="D251" t="s">
        <v>20</v>
      </c>
      <c r="E251" t="s">
        <v>21</v>
      </c>
      <c r="F251" s="11">
        <v>235466</v>
      </c>
      <c r="G251" s="7" t="s">
        <v>165</v>
      </c>
      <c r="H251" s="7">
        <f t="shared" si="6"/>
        <v>0</v>
      </c>
      <c r="I251" t="s">
        <v>153</v>
      </c>
      <c r="J251" t="s">
        <v>153</v>
      </c>
      <c r="K251" t="s">
        <v>11</v>
      </c>
      <c r="L251" s="7" t="s">
        <v>148</v>
      </c>
      <c r="M251">
        <v>1.9870000000000001</v>
      </c>
      <c r="N251" s="12">
        <v>73</v>
      </c>
      <c r="O251">
        <f t="shared" si="7"/>
        <v>73</v>
      </c>
    </row>
    <row r="252" spans="1:15" x14ac:dyDescent="0.25">
      <c r="A252">
        <v>90045</v>
      </c>
      <c r="B252">
        <v>56778</v>
      </c>
      <c r="C252" t="s">
        <v>15</v>
      </c>
      <c r="D252" t="s">
        <v>20</v>
      </c>
      <c r="E252" t="s">
        <v>21</v>
      </c>
      <c r="F252" s="11">
        <v>108204309</v>
      </c>
      <c r="G252" s="7" t="s">
        <v>165</v>
      </c>
      <c r="H252" s="7">
        <f t="shared" si="6"/>
        <v>0</v>
      </c>
      <c r="I252" t="s">
        <v>153</v>
      </c>
      <c r="J252" t="s">
        <v>153</v>
      </c>
      <c r="K252" t="s">
        <v>11</v>
      </c>
      <c r="L252" s="7" t="s">
        <v>148</v>
      </c>
      <c r="M252">
        <v>1.9870000000000001</v>
      </c>
      <c r="N252" s="12">
        <v>175</v>
      </c>
      <c r="O252">
        <f t="shared" si="7"/>
        <v>175</v>
      </c>
    </row>
    <row r="253" spans="1:15" x14ac:dyDescent="0.25">
      <c r="A253">
        <v>90047</v>
      </c>
      <c r="B253">
        <v>56778</v>
      </c>
      <c r="C253" t="s">
        <v>15</v>
      </c>
      <c r="D253" t="s">
        <v>20</v>
      </c>
      <c r="E253" t="s">
        <v>21</v>
      </c>
      <c r="F253" s="11">
        <v>3285</v>
      </c>
      <c r="G253" s="7" t="s">
        <v>165</v>
      </c>
      <c r="H253" s="7">
        <f t="shared" si="6"/>
        <v>0</v>
      </c>
      <c r="I253" t="s">
        <v>153</v>
      </c>
      <c r="J253" t="s">
        <v>153</v>
      </c>
      <c r="K253" t="s">
        <v>11</v>
      </c>
      <c r="L253" s="7" t="s">
        <v>148</v>
      </c>
      <c r="M253">
        <v>1.9870000000000001</v>
      </c>
      <c r="N253" s="12">
        <v>147</v>
      </c>
      <c r="O253">
        <f t="shared" si="7"/>
        <v>147</v>
      </c>
    </row>
    <row r="254" spans="1:15" x14ac:dyDescent="0.25">
      <c r="A254">
        <v>90093</v>
      </c>
      <c r="B254">
        <v>58360</v>
      </c>
      <c r="C254" t="s">
        <v>48</v>
      </c>
      <c r="D254" t="s">
        <v>49</v>
      </c>
      <c r="E254">
        <v>10</v>
      </c>
      <c r="F254" s="11">
        <v>27144511</v>
      </c>
      <c r="G254" s="7" t="s">
        <v>165</v>
      </c>
      <c r="H254" s="7">
        <f t="shared" si="6"/>
        <v>0</v>
      </c>
      <c r="I254" t="s">
        <v>153</v>
      </c>
      <c r="J254" t="s">
        <v>153</v>
      </c>
      <c r="K254" t="s">
        <v>11</v>
      </c>
      <c r="L254" s="7" t="s">
        <v>148</v>
      </c>
      <c r="M254">
        <v>1.9870000000000001</v>
      </c>
      <c r="N254" s="12">
        <v>0</v>
      </c>
      <c r="O254">
        <f t="shared" si="7"/>
        <v>0</v>
      </c>
    </row>
    <row r="255" spans="1:15" x14ac:dyDescent="0.25">
      <c r="A255">
        <v>90509</v>
      </c>
      <c r="B255">
        <v>56778</v>
      </c>
      <c r="C255" t="s">
        <v>15</v>
      </c>
      <c r="D255" t="s">
        <v>20</v>
      </c>
      <c r="E255" t="s">
        <v>21</v>
      </c>
      <c r="F255" s="11">
        <v>7789129117196</v>
      </c>
      <c r="G255" s="7" t="s">
        <v>165</v>
      </c>
      <c r="H255" s="7">
        <f t="shared" si="6"/>
        <v>0</v>
      </c>
      <c r="I255" t="s">
        <v>153</v>
      </c>
      <c r="J255" t="s">
        <v>153</v>
      </c>
      <c r="K255" t="s">
        <v>11</v>
      </c>
      <c r="L255" s="7" t="s">
        <v>148</v>
      </c>
      <c r="M255">
        <v>1.9870000000000001</v>
      </c>
      <c r="N255" s="12">
        <v>84</v>
      </c>
      <c r="O255">
        <f t="shared" si="7"/>
        <v>84</v>
      </c>
    </row>
    <row r="256" spans="1:15" x14ac:dyDescent="0.25">
      <c r="A256">
        <v>90511</v>
      </c>
      <c r="B256">
        <v>56778</v>
      </c>
      <c r="C256" t="s">
        <v>15</v>
      </c>
      <c r="D256" t="s">
        <v>20</v>
      </c>
      <c r="E256" t="s">
        <v>21</v>
      </c>
      <c r="F256" s="11">
        <v>128146447</v>
      </c>
      <c r="G256" s="7" t="s">
        <v>165</v>
      </c>
      <c r="H256" s="7">
        <f t="shared" si="6"/>
        <v>0</v>
      </c>
      <c r="I256" t="s">
        <v>153</v>
      </c>
      <c r="J256" t="s">
        <v>153</v>
      </c>
      <c r="K256" t="s">
        <v>11</v>
      </c>
      <c r="L256" s="7" t="s">
        <v>148</v>
      </c>
      <c r="M256">
        <v>1.9870000000000001</v>
      </c>
      <c r="N256" s="12">
        <v>108</v>
      </c>
      <c r="O256">
        <f t="shared" si="7"/>
        <v>108</v>
      </c>
    </row>
    <row r="257" spans="1:15" x14ac:dyDescent="0.25">
      <c r="A257">
        <v>90513</v>
      </c>
      <c r="B257">
        <v>56778</v>
      </c>
      <c r="C257" t="s">
        <v>15</v>
      </c>
      <c r="D257" t="s">
        <v>20</v>
      </c>
      <c r="E257" t="s">
        <v>21</v>
      </c>
      <c r="F257" s="11" t="s">
        <v>171</v>
      </c>
      <c r="G257" s="7" t="s">
        <v>165</v>
      </c>
      <c r="H257" s="7">
        <f t="shared" si="6"/>
        <v>0</v>
      </c>
      <c r="I257" t="s">
        <v>153</v>
      </c>
      <c r="J257" t="s">
        <v>153</v>
      </c>
      <c r="K257" t="s">
        <v>11</v>
      </c>
      <c r="L257" s="7" t="s">
        <v>148</v>
      </c>
      <c r="M257">
        <v>1.9870000000000001</v>
      </c>
      <c r="N257" s="12">
        <v>195</v>
      </c>
      <c r="O257">
        <f t="shared" si="7"/>
        <v>195</v>
      </c>
    </row>
    <row r="258" spans="1:15" x14ac:dyDescent="0.25">
      <c r="A258">
        <v>90583</v>
      </c>
      <c r="B258">
        <v>56802</v>
      </c>
      <c r="C258" t="s">
        <v>15</v>
      </c>
      <c r="D258" t="s">
        <v>22</v>
      </c>
      <c r="E258">
        <v>30</v>
      </c>
      <c r="F258" s="11">
        <v>6896737</v>
      </c>
      <c r="G258" s="7" t="s">
        <v>165</v>
      </c>
      <c r="H258" s="7">
        <f t="shared" si="6"/>
        <v>0</v>
      </c>
      <c r="I258" t="s">
        <v>153</v>
      </c>
      <c r="J258" t="s">
        <v>153</v>
      </c>
      <c r="K258" t="s">
        <v>11</v>
      </c>
      <c r="L258" s="7" t="s">
        <v>148</v>
      </c>
      <c r="M258">
        <v>1.9870000000000001</v>
      </c>
      <c r="N258" s="12">
        <v>167</v>
      </c>
      <c r="O258">
        <f t="shared" si="7"/>
        <v>167</v>
      </c>
    </row>
    <row r="259" spans="1:15" x14ac:dyDescent="0.25">
      <c r="A259">
        <v>90585</v>
      </c>
      <c r="B259">
        <v>56802</v>
      </c>
      <c r="C259" t="s">
        <v>15</v>
      </c>
      <c r="D259" t="s">
        <v>22</v>
      </c>
      <c r="E259">
        <v>30</v>
      </c>
      <c r="F259" s="11">
        <v>6896331</v>
      </c>
      <c r="G259" s="7" t="s">
        <v>165</v>
      </c>
      <c r="H259" s="7">
        <f t="shared" ref="H259:H322" si="8">COUNTIFS($F$2:$F$3258,F259,$G$2:$G$3258,"ОКПУ")</f>
        <v>0</v>
      </c>
      <c r="I259" t="s">
        <v>153</v>
      </c>
      <c r="J259" t="s">
        <v>153</v>
      </c>
      <c r="K259" t="s">
        <v>11</v>
      </c>
      <c r="L259" s="7" t="s">
        <v>148</v>
      </c>
      <c r="M259">
        <v>1.9870000000000001</v>
      </c>
      <c r="N259" s="12">
        <v>98</v>
      </c>
      <c r="O259">
        <f t="shared" ref="O259:O322" si="9">IF(H259&gt;0,IFERROR(N259/H259,N259),N259)</f>
        <v>98</v>
      </c>
    </row>
    <row r="260" spans="1:15" x14ac:dyDescent="0.25">
      <c r="A260">
        <v>90587</v>
      </c>
      <c r="B260">
        <v>56802</v>
      </c>
      <c r="C260" t="s">
        <v>15</v>
      </c>
      <c r="D260" t="s">
        <v>22</v>
      </c>
      <c r="E260">
        <v>30</v>
      </c>
      <c r="F260" s="11">
        <v>6896743</v>
      </c>
      <c r="G260" s="7" t="s">
        <v>165</v>
      </c>
      <c r="H260" s="7">
        <f t="shared" si="8"/>
        <v>0</v>
      </c>
      <c r="I260" t="s">
        <v>153</v>
      </c>
      <c r="J260" t="s">
        <v>153</v>
      </c>
      <c r="K260" t="s">
        <v>11</v>
      </c>
      <c r="L260" s="7" t="s">
        <v>148</v>
      </c>
      <c r="M260">
        <v>1.9870000000000001</v>
      </c>
      <c r="N260" s="12">
        <v>235</v>
      </c>
      <c r="O260">
        <f t="shared" si="9"/>
        <v>235</v>
      </c>
    </row>
    <row r="261" spans="1:15" x14ac:dyDescent="0.25">
      <c r="A261">
        <v>90601</v>
      </c>
      <c r="B261">
        <v>56802</v>
      </c>
      <c r="C261" t="s">
        <v>15</v>
      </c>
      <c r="D261" t="s">
        <v>22</v>
      </c>
      <c r="E261">
        <v>30</v>
      </c>
      <c r="F261" s="11">
        <v>68964420</v>
      </c>
      <c r="G261" s="7" t="s">
        <v>165</v>
      </c>
      <c r="H261" s="7">
        <f t="shared" si="8"/>
        <v>0</v>
      </c>
      <c r="I261" t="s">
        <v>153</v>
      </c>
      <c r="J261" t="s">
        <v>153</v>
      </c>
      <c r="K261" t="s">
        <v>11</v>
      </c>
      <c r="L261" s="7" t="s">
        <v>148</v>
      </c>
      <c r="M261">
        <v>1.9870000000000001</v>
      </c>
      <c r="N261" s="12">
        <v>305</v>
      </c>
      <c r="O261">
        <f t="shared" si="9"/>
        <v>305</v>
      </c>
    </row>
    <row r="262" spans="1:15" x14ac:dyDescent="0.25">
      <c r="A262">
        <v>90609</v>
      </c>
      <c r="B262">
        <v>56802</v>
      </c>
      <c r="C262" t="s">
        <v>15</v>
      </c>
      <c r="D262" t="s">
        <v>22</v>
      </c>
      <c r="E262">
        <v>30</v>
      </c>
      <c r="F262" s="11">
        <v>6896738</v>
      </c>
      <c r="G262" s="7" t="s">
        <v>165</v>
      </c>
      <c r="H262" s="7">
        <f t="shared" si="8"/>
        <v>0</v>
      </c>
      <c r="I262" t="s">
        <v>153</v>
      </c>
      <c r="J262" t="s">
        <v>153</v>
      </c>
      <c r="K262" t="s">
        <v>11</v>
      </c>
      <c r="L262" s="7" t="s">
        <v>148</v>
      </c>
      <c r="M262">
        <v>1.9870000000000001</v>
      </c>
      <c r="N262" s="12">
        <v>115</v>
      </c>
      <c r="O262">
        <f t="shared" si="9"/>
        <v>115</v>
      </c>
    </row>
    <row r="263" spans="1:15" x14ac:dyDescent="0.25">
      <c r="A263">
        <v>90835</v>
      </c>
      <c r="B263">
        <v>56778</v>
      </c>
      <c r="C263" t="s">
        <v>15</v>
      </c>
      <c r="D263" t="s">
        <v>20</v>
      </c>
      <c r="E263" t="s">
        <v>21</v>
      </c>
      <c r="F263" s="11">
        <v>108203523</v>
      </c>
      <c r="G263" s="7" t="s">
        <v>165</v>
      </c>
      <c r="H263" s="7">
        <f t="shared" si="8"/>
        <v>0</v>
      </c>
      <c r="I263" t="s">
        <v>153</v>
      </c>
      <c r="J263" t="s">
        <v>153</v>
      </c>
      <c r="K263" t="s">
        <v>11</v>
      </c>
      <c r="L263" s="7" t="s">
        <v>148</v>
      </c>
      <c r="M263">
        <v>1.9870000000000001</v>
      </c>
      <c r="N263" s="12">
        <v>89</v>
      </c>
      <c r="O263">
        <f t="shared" si="9"/>
        <v>89</v>
      </c>
    </row>
    <row r="264" spans="1:15" x14ac:dyDescent="0.25">
      <c r="A264">
        <v>90899</v>
      </c>
      <c r="B264">
        <v>56802</v>
      </c>
      <c r="C264" t="s">
        <v>15</v>
      </c>
      <c r="D264" t="s">
        <v>22</v>
      </c>
      <c r="E264">
        <v>30</v>
      </c>
      <c r="F264" s="11">
        <v>6896540</v>
      </c>
      <c r="G264" s="7" t="s">
        <v>165</v>
      </c>
      <c r="H264" s="7">
        <f t="shared" si="8"/>
        <v>0</v>
      </c>
      <c r="I264" t="s">
        <v>153</v>
      </c>
      <c r="J264" t="s">
        <v>153</v>
      </c>
      <c r="K264" t="s">
        <v>11</v>
      </c>
      <c r="L264" s="7" t="s">
        <v>148</v>
      </c>
      <c r="M264">
        <v>1.9870000000000001</v>
      </c>
      <c r="N264" s="12">
        <v>155</v>
      </c>
      <c r="O264">
        <f t="shared" si="9"/>
        <v>155</v>
      </c>
    </row>
    <row r="265" spans="1:15" x14ac:dyDescent="0.25">
      <c r="A265">
        <v>90901</v>
      </c>
      <c r="B265">
        <v>56802</v>
      </c>
      <c r="C265" t="s">
        <v>15</v>
      </c>
      <c r="D265" t="s">
        <v>22</v>
      </c>
      <c r="E265">
        <v>30</v>
      </c>
      <c r="F265" s="11">
        <v>6896763</v>
      </c>
      <c r="G265" s="7" t="s">
        <v>165</v>
      </c>
      <c r="H265" s="7">
        <f t="shared" si="8"/>
        <v>0</v>
      </c>
      <c r="I265" t="s">
        <v>153</v>
      </c>
      <c r="J265" t="s">
        <v>153</v>
      </c>
      <c r="K265" t="s">
        <v>11</v>
      </c>
      <c r="L265" s="7" t="s">
        <v>148</v>
      </c>
      <c r="M265">
        <v>1.9870000000000001</v>
      </c>
      <c r="N265" s="12">
        <v>204</v>
      </c>
      <c r="O265">
        <f t="shared" si="9"/>
        <v>204</v>
      </c>
    </row>
    <row r="266" spans="1:15" x14ac:dyDescent="0.25">
      <c r="A266">
        <v>90923</v>
      </c>
      <c r="B266">
        <v>56802</v>
      </c>
      <c r="C266" t="s">
        <v>15</v>
      </c>
      <c r="D266" t="s">
        <v>22</v>
      </c>
      <c r="E266">
        <v>30</v>
      </c>
      <c r="F266" s="11">
        <v>6896765</v>
      </c>
      <c r="G266" s="7" t="s">
        <v>165</v>
      </c>
      <c r="H266" s="7">
        <f t="shared" si="8"/>
        <v>0</v>
      </c>
      <c r="I266" t="s">
        <v>153</v>
      </c>
      <c r="J266" t="s">
        <v>153</v>
      </c>
      <c r="K266" t="s">
        <v>11</v>
      </c>
      <c r="L266" s="7" t="s">
        <v>148</v>
      </c>
      <c r="M266">
        <v>1.9870000000000001</v>
      </c>
      <c r="N266" s="12">
        <v>229</v>
      </c>
      <c r="O266">
        <f t="shared" si="9"/>
        <v>229</v>
      </c>
    </row>
    <row r="267" spans="1:15" x14ac:dyDescent="0.25">
      <c r="A267">
        <v>90925</v>
      </c>
      <c r="B267">
        <v>56802</v>
      </c>
      <c r="C267" t="s">
        <v>15</v>
      </c>
      <c r="D267" t="s">
        <v>22</v>
      </c>
      <c r="E267">
        <v>30</v>
      </c>
      <c r="F267" s="11">
        <v>6896694</v>
      </c>
      <c r="G267" s="7" t="s">
        <v>165</v>
      </c>
      <c r="H267" s="7">
        <f t="shared" si="8"/>
        <v>0</v>
      </c>
      <c r="I267" t="s">
        <v>153</v>
      </c>
      <c r="J267" t="s">
        <v>153</v>
      </c>
      <c r="K267" t="s">
        <v>11</v>
      </c>
      <c r="L267" s="7" t="s">
        <v>148</v>
      </c>
      <c r="M267">
        <v>1.9870000000000001</v>
      </c>
      <c r="N267" s="12">
        <v>496</v>
      </c>
      <c r="O267">
        <f t="shared" si="9"/>
        <v>496</v>
      </c>
    </row>
    <row r="268" spans="1:15" x14ac:dyDescent="0.25">
      <c r="A268">
        <v>90927</v>
      </c>
      <c r="B268">
        <v>56802</v>
      </c>
      <c r="C268" t="s">
        <v>15</v>
      </c>
      <c r="D268" t="s">
        <v>22</v>
      </c>
      <c r="E268">
        <v>30</v>
      </c>
      <c r="F268" s="11">
        <v>6896435</v>
      </c>
      <c r="G268" s="7" t="s">
        <v>165</v>
      </c>
      <c r="H268" s="7">
        <f t="shared" si="8"/>
        <v>0</v>
      </c>
      <c r="I268" t="s">
        <v>153</v>
      </c>
      <c r="J268" t="s">
        <v>153</v>
      </c>
      <c r="K268" t="s">
        <v>11</v>
      </c>
      <c r="L268" s="7" t="s">
        <v>148</v>
      </c>
      <c r="M268">
        <v>1.9870000000000001</v>
      </c>
      <c r="N268" s="12">
        <v>144</v>
      </c>
      <c r="O268">
        <f t="shared" si="9"/>
        <v>144</v>
      </c>
    </row>
    <row r="269" spans="1:15" x14ac:dyDescent="0.25">
      <c r="A269">
        <v>90977</v>
      </c>
      <c r="B269">
        <v>56778</v>
      </c>
      <c r="C269" t="s">
        <v>15</v>
      </c>
      <c r="D269" t="s">
        <v>20</v>
      </c>
      <c r="E269" t="s">
        <v>21</v>
      </c>
      <c r="F269" s="11">
        <v>15007386</v>
      </c>
      <c r="G269" s="7" t="s">
        <v>165</v>
      </c>
      <c r="H269" s="7">
        <f t="shared" si="8"/>
        <v>0</v>
      </c>
      <c r="I269" t="s">
        <v>153</v>
      </c>
      <c r="J269" t="s">
        <v>153</v>
      </c>
      <c r="K269" t="s">
        <v>11</v>
      </c>
      <c r="L269" s="7" t="s">
        <v>148</v>
      </c>
      <c r="M269">
        <v>1.9870000000000001</v>
      </c>
      <c r="N269" s="12">
        <v>131</v>
      </c>
      <c r="O269">
        <f t="shared" si="9"/>
        <v>131</v>
      </c>
    </row>
    <row r="270" spans="1:15" x14ac:dyDescent="0.25">
      <c r="A270">
        <v>90979</v>
      </c>
      <c r="B270">
        <v>56778</v>
      </c>
      <c r="C270" t="s">
        <v>15</v>
      </c>
      <c r="D270" t="s">
        <v>20</v>
      </c>
      <c r="E270" t="s">
        <v>21</v>
      </c>
      <c r="F270" s="11">
        <v>251254</v>
      </c>
      <c r="G270" s="7" t="s">
        <v>165</v>
      </c>
      <c r="H270" s="7">
        <f t="shared" si="8"/>
        <v>0</v>
      </c>
      <c r="I270" t="s">
        <v>153</v>
      </c>
      <c r="J270" t="s">
        <v>294</v>
      </c>
      <c r="K270" t="s">
        <v>11</v>
      </c>
      <c r="L270" s="7" t="s">
        <v>148</v>
      </c>
      <c r="M270" t="s">
        <v>294</v>
      </c>
      <c r="N270" t="s">
        <v>294</v>
      </c>
      <c r="O270" t="str">
        <f t="shared" si="9"/>
        <v>Нет показаний</v>
      </c>
    </row>
    <row r="271" spans="1:15" x14ac:dyDescent="0.25">
      <c r="A271">
        <v>90993</v>
      </c>
      <c r="B271">
        <v>56778</v>
      </c>
      <c r="C271" t="s">
        <v>15</v>
      </c>
      <c r="D271" t="s">
        <v>20</v>
      </c>
      <c r="E271" t="s">
        <v>21</v>
      </c>
      <c r="F271" s="11">
        <v>460768</v>
      </c>
      <c r="G271" s="7" t="s">
        <v>165</v>
      </c>
      <c r="H271" s="7">
        <f t="shared" si="8"/>
        <v>0</v>
      </c>
      <c r="I271" t="s">
        <v>153</v>
      </c>
      <c r="J271" t="s">
        <v>153</v>
      </c>
      <c r="K271" t="s">
        <v>11</v>
      </c>
      <c r="L271" s="7" t="s">
        <v>148</v>
      </c>
      <c r="M271">
        <v>1.9870000000000001</v>
      </c>
      <c r="N271" s="12">
        <v>45</v>
      </c>
      <c r="O271">
        <f t="shared" si="9"/>
        <v>45</v>
      </c>
    </row>
    <row r="272" spans="1:15" x14ac:dyDescent="0.25">
      <c r="A272">
        <v>90995</v>
      </c>
      <c r="B272">
        <v>56778</v>
      </c>
      <c r="C272" t="s">
        <v>15</v>
      </c>
      <c r="D272" t="s">
        <v>20</v>
      </c>
      <c r="E272" t="s">
        <v>21</v>
      </c>
      <c r="F272" s="11">
        <v>57324353</v>
      </c>
      <c r="G272" s="7" t="s">
        <v>165</v>
      </c>
      <c r="H272" s="7">
        <f t="shared" si="8"/>
        <v>0</v>
      </c>
      <c r="I272" t="s">
        <v>153</v>
      </c>
      <c r="J272" t="s">
        <v>153</v>
      </c>
      <c r="K272" t="s">
        <v>11</v>
      </c>
      <c r="L272" s="7" t="s">
        <v>148</v>
      </c>
      <c r="M272">
        <v>1.9870000000000001</v>
      </c>
      <c r="N272" s="12">
        <v>287</v>
      </c>
      <c r="O272">
        <f t="shared" si="9"/>
        <v>287</v>
      </c>
    </row>
    <row r="273" spans="1:15" x14ac:dyDescent="0.25">
      <c r="A273">
        <v>91459</v>
      </c>
      <c r="B273">
        <v>56802</v>
      </c>
      <c r="C273" t="s">
        <v>15</v>
      </c>
      <c r="D273" t="s">
        <v>22</v>
      </c>
      <c r="E273">
        <v>30</v>
      </c>
      <c r="F273" s="11">
        <v>529645</v>
      </c>
      <c r="G273" s="7" t="s">
        <v>165</v>
      </c>
      <c r="H273" s="7">
        <f t="shared" si="8"/>
        <v>0</v>
      </c>
      <c r="I273" t="s">
        <v>153</v>
      </c>
      <c r="J273" t="s">
        <v>153</v>
      </c>
      <c r="K273" t="s">
        <v>11</v>
      </c>
      <c r="L273" s="7" t="s">
        <v>148</v>
      </c>
      <c r="M273">
        <v>1.9870000000000001</v>
      </c>
      <c r="N273" s="12">
        <v>406</v>
      </c>
      <c r="O273">
        <f t="shared" si="9"/>
        <v>406</v>
      </c>
    </row>
    <row r="274" spans="1:15" x14ac:dyDescent="0.25">
      <c r="A274">
        <v>91473</v>
      </c>
      <c r="B274">
        <v>56802</v>
      </c>
      <c r="C274" t="s">
        <v>15</v>
      </c>
      <c r="D274" t="s">
        <v>22</v>
      </c>
      <c r="E274">
        <v>30</v>
      </c>
      <c r="F274" s="11">
        <v>57462539</v>
      </c>
      <c r="G274" s="7" t="s">
        <v>165</v>
      </c>
      <c r="H274" s="7">
        <f t="shared" si="8"/>
        <v>0</v>
      </c>
      <c r="I274" t="s">
        <v>153</v>
      </c>
      <c r="J274" t="s">
        <v>153</v>
      </c>
      <c r="K274" t="s">
        <v>11</v>
      </c>
      <c r="L274" s="7" t="s">
        <v>148</v>
      </c>
      <c r="M274">
        <v>1.9870000000000001</v>
      </c>
      <c r="N274" s="12">
        <v>141</v>
      </c>
      <c r="O274">
        <f t="shared" si="9"/>
        <v>141</v>
      </c>
    </row>
    <row r="275" spans="1:15" x14ac:dyDescent="0.25">
      <c r="A275">
        <v>91475</v>
      </c>
      <c r="B275">
        <v>56802</v>
      </c>
      <c r="C275" t="s">
        <v>15</v>
      </c>
      <c r="D275" t="s">
        <v>22</v>
      </c>
      <c r="E275">
        <v>30</v>
      </c>
      <c r="F275" s="11">
        <v>6896244</v>
      </c>
      <c r="G275" s="7" t="s">
        <v>165</v>
      </c>
      <c r="H275" s="7">
        <f t="shared" si="8"/>
        <v>0</v>
      </c>
      <c r="I275" t="s">
        <v>153</v>
      </c>
      <c r="J275" t="s">
        <v>153</v>
      </c>
      <c r="K275" t="s">
        <v>11</v>
      </c>
      <c r="L275" s="7" t="s">
        <v>148</v>
      </c>
      <c r="M275">
        <v>1.9870000000000001</v>
      </c>
      <c r="N275" s="12">
        <v>132</v>
      </c>
      <c r="O275">
        <f t="shared" si="9"/>
        <v>132</v>
      </c>
    </row>
    <row r="276" spans="1:15" x14ac:dyDescent="0.25">
      <c r="A276">
        <v>92191</v>
      </c>
      <c r="B276">
        <v>56869</v>
      </c>
      <c r="C276" t="s">
        <v>15</v>
      </c>
      <c r="D276" t="s">
        <v>26</v>
      </c>
      <c r="E276" t="s">
        <v>27</v>
      </c>
      <c r="F276" s="11">
        <v>77862</v>
      </c>
      <c r="G276" s="7" t="s">
        <v>165</v>
      </c>
      <c r="H276" s="7">
        <f t="shared" si="8"/>
        <v>0</v>
      </c>
      <c r="I276" t="s">
        <v>153</v>
      </c>
      <c r="J276" t="s">
        <v>153</v>
      </c>
      <c r="K276" t="s">
        <v>11</v>
      </c>
      <c r="L276" s="7" t="s">
        <v>148</v>
      </c>
      <c r="M276">
        <v>1.9870000000000001</v>
      </c>
      <c r="N276" s="12">
        <v>129</v>
      </c>
      <c r="O276">
        <f t="shared" si="9"/>
        <v>129</v>
      </c>
    </row>
    <row r="277" spans="1:15" x14ac:dyDescent="0.25">
      <c r="A277">
        <v>92199</v>
      </c>
      <c r="B277">
        <v>56869</v>
      </c>
      <c r="C277" t="s">
        <v>15</v>
      </c>
      <c r="D277" t="s">
        <v>26</v>
      </c>
      <c r="E277" t="s">
        <v>27</v>
      </c>
      <c r="F277" s="11">
        <v>660386</v>
      </c>
      <c r="G277" s="7" t="s">
        <v>165</v>
      </c>
      <c r="H277" s="7">
        <f t="shared" si="8"/>
        <v>0</v>
      </c>
      <c r="I277" t="s">
        <v>153</v>
      </c>
      <c r="J277" t="s">
        <v>153</v>
      </c>
      <c r="K277" t="s">
        <v>11</v>
      </c>
      <c r="L277" s="7" t="s">
        <v>148</v>
      </c>
      <c r="M277">
        <v>1.9870000000000001</v>
      </c>
      <c r="N277" s="12">
        <v>190</v>
      </c>
      <c r="O277">
        <f t="shared" si="9"/>
        <v>190</v>
      </c>
    </row>
    <row r="278" spans="1:15" x14ac:dyDescent="0.25">
      <c r="A278">
        <v>92201</v>
      </c>
      <c r="B278">
        <v>56869</v>
      </c>
      <c r="C278" t="s">
        <v>15</v>
      </c>
      <c r="D278" t="s">
        <v>26</v>
      </c>
      <c r="E278" t="s">
        <v>27</v>
      </c>
      <c r="F278" s="11">
        <v>9470069015343</v>
      </c>
      <c r="G278" s="7" t="s">
        <v>165</v>
      </c>
      <c r="H278" s="7">
        <f t="shared" si="8"/>
        <v>0</v>
      </c>
      <c r="I278" t="s">
        <v>153</v>
      </c>
      <c r="J278" t="s">
        <v>153</v>
      </c>
      <c r="K278" t="s">
        <v>11</v>
      </c>
      <c r="L278" s="7" t="s">
        <v>148</v>
      </c>
      <c r="M278">
        <v>1.9870000000000001</v>
      </c>
      <c r="N278" s="12">
        <v>190</v>
      </c>
      <c r="O278">
        <f t="shared" si="9"/>
        <v>190</v>
      </c>
    </row>
    <row r="279" spans="1:15" x14ac:dyDescent="0.25">
      <c r="A279">
        <v>92203</v>
      </c>
      <c r="B279">
        <v>56869</v>
      </c>
      <c r="C279" t="s">
        <v>15</v>
      </c>
      <c r="D279" t="s">
        <v>26</v>
      </c>
      <c r="E279" t="s">
        <v>27</v>
      </c>
      <c r="F279" s="11">
        <v>44459</v>
      </c>
      <c r="G279" s="7" t="s">
        <v>165</v>
      </c>
      <c r="H279" s="7">
        <f t="shared" si="8"/>
        <v>0</v>
      </c>
      <c r="I279" t="s">
        <v>153</v>
      </c>
      <c r="J279" t="s">
        <v>153</v>
      </c>
      <c r="K279" t="s">
        <v>11</v>
      </c>
      <c r="L279" s="7" t="s">
        <v>148</v>
      </c>
      <c r="M279">
        <v>1.9870000000000001</v>
      </c>
      <c r="N279" s="12">
        <v>0</v>
      </c>
      <c r="O279">
        <f t="shared" si="9"/>
        <v>0</v>
      </c>
    </row>
    <row r="280" spans="1:15" x14ac:dyDescent="0.25">
      <c r="A280">
        <v>92971</v>
      </c>
      <c r="B280">
        <v>56869</v>
      </c>
      <c r="C280" t="s">
        <v>15</v>
      </c>
      <c r="D280" t="s">
        <v>26</v>
      </c>
      <c r="E280" t="s">
        <v>27</v>
      </c>
      <c r="F280" s="11">
        <v>7793068003498</v>
      </c>
      <c r="G280" s="7" t="s">
        <v>165</v>
      </c>
      <c r="H280" s="7">
        <f t="shared" si="8"/>
        <v>0</v>
      </c>
      <c r="I280" t="s">
        <v>153</v>
      </c>
      <c r="J280" t="s">
        <v>153</v>
      </c>
      <c r="K280" t="s">
        <v>11</v>
      </c>
      <c r="L280" s="7" t="s">
        <v>148</v>
      </c>
      <c r="M280">
        <v>1.9870000000000001</v>
      </c>
      <c r="N280" s="12">
        <v>57</v>
      </c>
      <c r="O280">
        <f t="shared" si="9"/>
        <v>57</v>
      </c>
    </row>
    <row r="281" spans="1:15" x14ac:dyDescent="0.25">
      <c r="A281">
        <v>92991</v>
      </c>
      <c r="B281">
        <v>56869</v>
      </c>
      <c r="C281" t="s">
        <v>15</v>
      </c>
      <c r="D281" t="s">
        <v>26</v>
      </c>
      <c r="E281" t="s">
        <v>27</v>
      </c>
      <c r="F281" s="11">
        <v>194519</v>
      </c>
      <c r="G281" s="7" t="s">
        <v>165</v>
      </c>
      <c r="H281" s="7">
        <f t="shared" si="8"/>
        <v>0</v>
      </c>
      <c r="I281" t="s">
        <v>153</v>
      </c>
      <c r="J281" t="s">
        <v>153</v>
      </c>
      <c r="K281" t="s">
        <v>11</v>
      </c>
      <c r="L281" s="7" t="s">
        <v>148</v>
      </c>
      <c r="M281">
        <v>1.9870000000000001</v>
      </c>
      <c r="N281" s="12">
        <v>0</v>
      </c>
      <c r="O281">
        <f t="shared" si="9"/>
        <v>0</v>
      </c>
    </row>
    <row r="282" spans="1:15" x14ac:dyDescent="0.25">
      <c r="A282">
        <v>93475</v>
      </c>
      <c r="B282">
        <v>56869</v>
      </c>
      <c r="C282" t="s">
        <v>15</v>
      </c>
      <c r="D282" t="s">
        <v>26</v>
      </c>
      <c r="E282" t="s">
        <v>27</v>
      </c>
      <c r="F282" s="11">
        <v>120255939</v>
      </c>
      <c r="G282" s="7" t="s">
        <v>165</v>
      </c>
      <c r="H282" s="7">
        <f t="shared" si="8"/>
        <v>0</v>
      </c>
      <c r="I282" t="s">
        <v>153</v>
      </c>
      <c r="J282" t="s">
        <v>153</v>
      </c>
      <c r="K282" t="s">
        <v>11</v>
      </c>
      <c r="L282" s="7" t="s">
        <v>148</v>
      </c>
      <c r="M282">
        <v>1.9870000000000001</v>
      </c>
      <c r="N282" s="12">
        <v>159</v>
      </c>
      <c r="O282">
        <f t="shared" si="9"/>
        <v>159</v>
      </c>
    </row>
    <row r="283" spans="1:15" x14ac:dyDescent="0.25">
      <c r="A283">
        <v>93483</v>
      </c>
      <c r="B283">
        <v>56869</v>
      </c>
      <c r="C283" t="s">
        <v>15</v>
      </c>
      <c r="D283" t="s">
        <v>26</v>
      </c>
      <c r="E283" t="s">
        <v>27</v>
      </c>
      <c r="F283" s="11">
        <v>9470069004187</v>
      </c>
      <c r="G283" s="7" t="s">
        <v>165</v>
      </c>
      <c r="H283" s="7">
        <f t="shared" si="8"/>
        <v>0</v>
      </c>
      <c r="I283" t="s">
        <v>153</v>
      </c>
      <c r="J283" t="s">
        <v>153</v>
      </c>
      <c r="K283" t="s">
        <v>11</v>
      </c>
      <c r="L283" s="7" t="s">
        <v>148</v>
      </c>
      <c r="M283">
        <v>1.9870000000000001</v>
      </c>
      <c r="N283" s="12">
        <v>343</v>
      </c>
      <c r="O283">
        <f t="shared" si="9"/>
        <v>343</v>
      </c>
    </row>
    <row r="284" spans="1:15" x14ac:dyDescent="0.25">
      <c r="A284">
        <v>93485</v>
      </c>
      <c r="B284">
        <v>56869</v>
      </c>
      <c r="C284" t="s">
        <v>15</v>
      </c>
      <c r="D284" t="s">
        <v>26</v>
      </c>
      <c r="E284" t="s">
        <v>27</v>
      </c>
      <c r="F284" s="11">
        <v>3162</v>
      </c>
      <c r="G284" s="7" t="s">
        <v>165</v>
      </c>
      <c r="H284" s="7">
        <f t="shared" si="8"/>
        <v>0</v>
      </c>
      <c r="I284" t="s">
        <v>153</v>
      </c>
      <c r="J284" t="s">
        <v>153</v>
      </c>
      <c r="K284" t="s">
        <v>11</v>
      </c>
      <c r="L284" s="7" t="s">
        <v>148</v>
      </c>
      <c r="M284">
        <v>1.9870000000000001</v>
      </c>
      <c r="N284" s="12">
        <v>150</v>
      </c>
      <c r="O284">
        <f t="shared" si="9"/>
        <v>150</v>
      </c>
    </row>
    <row r="285" spans="1:15" x14ac:dyDescent="0.25">
      <c r="A285">
        <v>93491</v>
      </c>
      <c r="B285">
        <v>56869</v>
      </c>
      <c r="C285" t="s">
        <v>15</v>
      </c>
      <c r="D285" t="s">
        <v>26</v>
      </c>
      <c r="E285" t="s">
        <v>27</v>
      </c>
      <c r="F285" s="11">
        <v>194405</v>
      </c>
      <c r="G285" s="7" t="s">
        <v>165</v>
      </c>
      <c r="H285" s="7">
        <f t="shared" si="8"/>
        <v>0</v>
      </c>
      <c r="I285" t="s">
        <v>153</v>
      </c>
      <c r="J285" t="s">
        <v>153</v>
      </c>
      <c r="K285" t="s">
        <v>11</v>
      </c>
      <c r="L285" s="7" t="s">
        <v>148</v>
      </c>
      <c r="M285">
        <v>1.9870000000000001</v>
      </c>
      <c r="N285" s="12">
        <v>134</v>
      </c>
      <c r="O285">
        <f t="shared" si="9"/>
        <v>134</v>
      </c>
    </row>
    <row r="286" spans="1:15" x14ac:dyDescent="0.25">
      <c r="A286">
        <v>96947</v>
      </c>
      <c r="B286">
        <v>58315</v>
      </c>
      <c r="C286" t="s">
        <v>29</v>
      </c>
      <c r="D286" t="s">
        <v>42</v>
      </c>
      <c r="E286">
        <v>7</v>
      </c>
      <c r="F286" s="11" t="s">
        <v>172</v>
      </c>
      <c r="G286" s="7" t="s">
        <v>165</v>
      </c>
      <c r="H286" s="7">
        <f t="shared" si="8"/>
        <v>0</v>
      </c>
      <c r="I286" t="s">
        <v>153</v>
      </c>
      <c r="J286" t="s">
        <v>294</v>
      </c>
      <c r="K286" t="s">
        <v>18</v>
      </c>
      <c r="L286" s="7" t="s">
        <v>148</v>
      </c>
      <c r="M286" t="s">
        <v>294</v>
      </c>
      <c r="N286" t="s">
        <v>294</v>
      </c>
      <c r="O286" t="str">
        <f t="shared" si="9"/>
        <v>Нет показаний</v>
      </c>
    </row>
    <row r="287" spans="1:15" x14ac:dyDescent="0.25">
      <c r="A287">
        <v>97096</v>
      </c>
      <c r="B287">
        <v>56761</v>
      </c>
      <c r="C287" t="s">
        <v>15</v>
      </c>
      <c r="D287" t="s">
        <v>16</v>
      </c>
      <c r="E287" t="s">
        <v>17</v>
      </c>
      <c r="F287" s="11">
        <v>486398</v>
      </c>
      <c r="G287" s="7" t="s">
        <v>165</v>
      </c>
      <c r="H287" s="7">
        <f t="shared" si="8"/>
        <v>0</v>
      </c>
      <c r="I287" t="s">
        <v>153</v>
      </c>
      <c r="J287" t="s">
        <v>153</v>
      </c>
      <c r="K287" t="s">
        <v>18</v>
      </c>
      <c r="L287" s="7" t="s">
        <v>148</v>
      </c>
      <c r="M287">
        <v>2.76</v>
      </c>
      <c r="N287" s="12">
        <v>131</v>
      </c>
      <c r="O287">
        <f t="shared" si="9"/>
        <v>131</v>
      </c>
    </row>
    <row r="288" spans="1:15" x14ac:dyDescent="0.25">
      <c r="A288">
        <v>97214</v>
      </c>
      <c r="B288">
        <v>58315</v>
      </c>
      <c r="C288" t="s">
        <v>29</v>
      </c>
      <c r="D288" t="s">
        <v>42</v>
      </c>
      <c r="E288">
        <v>7</v>
      </c>
      <c r="F288" s="11">
        <v>261432</v>
      </c>
      <c r="G288" s="7" t="s">
        <v>165</v>
      </c>
      <c r="H288" s="7">
        <f t="shared" si="8"/>
        <v>0</v>
      </c>
      <c r="I288" t="s">
        <v>153</v>
      </c>
      <c r="J288" t="s">
        <v>153</v>
      </c>
      <c r="K288" t="s">
        <v>18</v>
      </c>
      <c r="L288" s="7" t="s">
        <v>148</v>
      </c>
      <c r="M288">
        <v>2.76</v>
      </c>
      <c r="N288" s="12">
        <v>65</v>
      </c>
      <c r="O288">
        <f t="shared" si="9"/>
        <v>65</v>
      </c>
    </row>
    <row r="289" spans="1:15" x14ac:dyDescent="0.25">
      <c r="A289">
        <v>98090</v>
      </c>
      <c r="B289">
        <v>56791</v>
      </c>
      <c r="C289" t="s">
        <v>15</v>
      </c>
      <c r="D289" t="s">
        <v>22</v>
      </c>
      <c r="E289">
        <v>46</v>
      </c>
      <c r="F289" s="11">
        <v>430836</v>
      </c>
      <c r="G289" s="7" t="s">
        <v>165</v>
      </c>
      <c r="H289" s="7">
        <f t="shared" si="8"/>
        <v>0</v>
      </c>
      <c r="I289" t="s">
        <v>153</v>
      </c>
      <c r="J289" t="s">
        <v>153</v>
      </c>
      <c r="K289" t="s">
        <v>11</v>
      </c>
      <c r="L289" s="7" t="s">
        <v>148</v>
      </c>
      <c r="M289">
        <v>1.9870000000000001</v>
      </c>
      <c r="N289" s="12">
        <v>228</v>
      </c>
      <c r="O289">
        <f t="shared" si="9"/>
        <v>228</v>
      </c>
    </row>
    <row r="290" spans="1:15" x14ac:dyDescent="0.25">
      <c r="A290">
        <v>98417</v>
      </c>
      <c r="B290">
        <v>58315</v>
      </c>
      <c r="C290" t="s">
        <v>29</v>
      </c>
      <c r="D290" t="s">
        <v>42</v>
      </c>
      <c r="E290">
        <v>7</v>
      </c>
      <c r="F290" s="11" t="s">
        <v>173</v>
      </c>
      <c r="G290" s="7" t="s">
        <v>165</v>
      </c>
      <c r="H290" s="7">
        <f t="shared" si="8"/>
        <v>0</v>
      </c>
      <c r="I290" t="s">
        <v>153</v>
      </c>
      <c r="J290" t="s">
        <v>294</v>
      </c>
      <c r="K290" t="s">
        <v>18</v>
      </c>
      <c r="L290" s="7" t="s">
        <v>148</v>
      </c>
      <c r="M290" t="s">
        <v>294</v>
      </c>
      <c r="N290" t="s">
        <v>294</v>
      </c>
      <c r="O290" t="str">
        <f t="shared" si="9"/>
        <v>Нет показаний</v>
      </c>
    </row>
    <row r="291" spans="1:15" x14ac:dyDescent="0.25">
      <c r="A291">
        <v>98665</v>
      </c>
      <c r="B291">
        <v>56764</v>
      </c>
      <c r="C291" t="s">
        <v>15</v>
      </c>
      <c r="D291" t="s">
        <v>16</v>
      </c>
      <c r="E291" t="s">
        <v>19</v>
      </c>
      <c r="F291" s="11">
        <v>96232021</v>
      </c>
      <c r="G291" s="7" t="s">
        <v>165</v>
      </c>
      <c r="H291" s="7">
        <f t="shared" si="8"/>
        <v>0</v>
      </c>
      <c r="I291" t="s">
        <v>153</v>
      </c>
      <c r="J291" t="s">
        <v>153</v>
      </c>
      <c r="K291" t="s">
        <v>18</v>
      </c>
      <c r="L291" s="7" t="s">
        <v>148</v>
      </c>
      <c r="M291">
        <v>2.76</v>
      </c>
      <c r="N291" s="12">
        <v>45</v>
      </c>
      <c r="O291">
        <f t="shared" si="9"/>
        <v>45</v>
      </c>
    </row>
    <row r="292" spans="1:15" x14ac:dyDescent="0.25">
      <c r="A292">
        <v>98917</v>
      </c>
      <c r="B292">
        <v>58376</v>
      </c>
      <c r="C292" t="s">
        <v>48</v>
      </c>
      <c r="D292" t="s">
        <v>49</v>
      </c>
      <c r="E292">
        <v>13</v>
      </c>
      <c r="F292" s="11">
        <v>3802009</v>
      </c>
      <c r="G292" s="7" t="s">
        <v>165</v>
      </c>
      <c r="H292" s="7">
        <f t="shared" si="8"/>
        <v>0</v>
      </c>
      <c r="I292" t="s">
        <v>153</v>
      </c>
      <c r="J292" t="s">
        <v>153</v>
      </c>
      <c r="K292" t="s">
        <v>11</v>
      </c>
      <c r="L292" s="7" t="s">
        <v>148</v>
      </c>
      <c r="M292">
        <v>1.9870000000000001</v>
      </c>
      <c r="N292" s="12">
        <v>0</v>
      </c>
      <c r="O292">
        <f t="shared" si="9"/>
        <v>0</v>
      </c>
    </row>
    <row r="293" spans="1:15" x14ac:dyDescent="0.25">
      <c r="A293">
        <v>99328</v>
      </c>
      <c r="B293">
        <v>58210</v>
      </c>
      <c r="C293" t="s">
        <v>29</v>
      </c>
      <c r="D293" t="s">
        <v>32</v>
      </c>
      <c r="E293">
        <v>27</v>
      </c>
      <c r="F293" s="11">
        <v>267079</v>
      </c>
      <c r="G293" s="7" t="s">
        <v>165</v>
      </c>
      <c r="H293" s="7">
        <f t="shared" si="8"/>
        <v>0</v>
      </c>
      <c r="I293" t="s">
        <v>153</v>
      </c>
      <c r="J293" t="s">
        <v>153</v>
      </c>
      <c r="K293" t="s">
        <v>11</v>
      </c>
      <c r="L293" s="7" t="s">
        <v>148</v>
      </c>
      <c r="M293">
        <v>1.9870000000000001</v>
      </c>
      <c r="N293" s="12">
        <v>157</v>
      </c>
      <c r="O293">
        <f t="shared" si="9"/>
        <v>157</v>
      </c>
    </row>
    <row r="294" spans="1:15" x14ac:dyDescent="0.25">
      <c r="A294">
        <v>99388</v>
      </c>
      <c r="B294">
        <v>58277</v>
      </c>
      <c r="C294" t="s">
        <v>29</v>
      </c>
      <c r="D294" t="s">
        <v>38</v>
      </c>
      <c r="E294">
        <v>28</v>
      </c>
      <c r="F294" s="11">
        <v>7789053017278</v>
      </c>
      <c r="G294" s="7" t="s">
        <v>165</v>
      </c>
      <c r="H294" s="7">
        <f t="shared" si="8"/>
        <v>0</v>
      </c>
      <c r="I294" t="s">
        <v>153</v>
      </c>
      <c r="J294" t="s">
        <v>153</v>
      </c>
      <c r="K294" t="s">
        <v>18</v>
      </c>
      <c r="L294" s="7" t="s">
        <v>148</v>
      </c>
      <c r="M294">
        <v>2.76</v>
      </c>
      <c r="N294" s="12">
        <v>85</v>
      </c>
      <c r="O294">
        <f t="shared" si="9"/>
        <v>85</v>
      </c>
    </row>
    <row r="295" spans="1:15" x14ac:dyDescent="0.25">
      <c r="A295">
        <v>100067</v>
      </c>
      <c r="B295">
        <v>59321</v>
      </c>
      <c r="C295" t="s">
        <v>50</v>
      </c>
      <c r="D295" t="s">
        <v>51</v>
      </c>
      <c r="E295" t="s">
        <v>39</v>
      </c>
      <c r="F295" s="11">
        <v>59299958</v>
      </c>
      <c r="G295" s="7" t="s">
        <v>165</v>
      </c>
      <c r="H295" s="7">
        <f t="shared" si="8"/>
        <v>0</v>
      </c>
      <c r="I295" t="s">
        <v>153</v>
      </c>
      <c r="J295" t="s">
        <v>153</v>
      </c>
      <c r="K295" t="s">
        <v>18</v>
      </c>
      <c r="L295" s="7" t="s">
        <v>148</v>
      </c>
      <c r="M295">
        <v>2.76</v>
      </c>
      <c r="N295" s="12">
        <v>52</v>
      </c>
      <c r="O295">
        <f t="shared" si="9"/>
        <v>52</v>
      </c>
    </row>
    <row r="296" spans="1:15" x14ac:dyDescent="0.25">
      <c r="A296">
        <v>100166</v>
      </c>
      <c r="B296">
        <v>58210</v>
      </c>
      <c r="C296" t="s">
        <v>29</v>
      </c>
      <c r="D296" t="s">
        <v>32</v>
      </c>
      <c r="E296">
        <v>27</v>
      </c>
      <c r="F296" s="11">
        <v>7789017016703</v>
      </c>
      <c r="G296" s="7" t="s">
        <v>165</v>
      </c>
      <c r="H296" s="7">
        <f t="shared" si="8"/>
        <v>0</v>
      </c>
      <c r="I296" t="s">
        <v>153</v>
      </c>
      <c r="J296" t="s">
        <v>153</v>
      </c>
      <c r="K296" t="s">
        <v>11</v>
      </c>
      <c r="L296" s="7" t="s">
        <v>148</v>
      </c>
      <c r="M296">
        <v>1.9870000000000001</v>
      </c>
      <c r="N296" s="12">
        <v>115</v>
      </c>
      <c r="O296">
        <f t="shared" si="9"/>
        <v>115</v>
      </c>
    </row>
    <row r="297" spans="1:15" x14ac:dyDescent="0.25">
      <c r="A297">
        <v>100326</v>
      </c>
      <c r="B297">
        <v>58202</v>
      </c>
      <c r="C297" t="s">
        <v>29</v>
      </c>
      <c r="D297" t="s">
        <v>32</v>
      </c>
      <c r="E297" t="s">
        <v>33</v>
      </c>
      <c r="F297" s="11">
        <v>123192</v>
      </c>
      <c r="G297" s="7" t="s">
        <v>165</v>
      </c>
      <c r="H297" s="7">
        <f t="shared" si="8"/>
        <v>0</v>
      </c>
      <c r="I297" t="s">
        <v>153</v>
      </c>
      <c r="J297" t="s">
        <v>153</v>
      </c>
      <c r="K297" t="s">
        <v>18</v>
      </c>
      <c r="L297" s="7" t="s">
        <v>148</v>
      </c>
      <c r="M297">
        <v>2.76</v>
      </c>
      <c r="N297" s="12">
        <v>500</v>
      </c>
      <c r="O297">
        <f t="shared" si="9"/>
        <v>500</v>
      </c>
    </row>
    <row r="298" spans="1:15" x14ac:dyDescent="0.25">
      <c r="A298">
        <v>100642</v>
      </c>
      <c r="B298">
        <v>58193</v>
      </c>
      <c r="C298" t="s">
        <v>29</v>
      </c>
      <c r="D298" t="s">
        <v>31</v>
      </c>
      <c r="E298">
        <v>59</v>
      </c>
      <c r="F298" s="11">
        <v>1173820</v>
      </c>
      <c r="G298" s="7" t="s">
        <v>165</v>
      </c>
      <c r="H298" s="7">
        <f t="shared" si="8"/>
        <v>0</v>
      </c>
      <c r="I298" t="s">
        <v>153</v>
      </c>
      <c r="J298" t="s">
        <v>153</v>
      </c>
      <c r="K298" t="s">
        <v>11</v>
      </c>
      <c r="L298" s="7" t="s">
        <v>148</v>
      </c>
      <c r="M298">
        <v>1.9870000000000001</v>
      </c>
      <c r="N298" s="12">
        <v>1</v>
      </c>
      <c r="O298">
        <f t="shared" si="9"/>
        <v>1</v>
      </c>
    </row>
    <row r="299" spans="1:15" x14ac:dyDescent="0.25">
      <c r="A299">
        <v>100669</v>
      </c>
      <c r="B299">
        <v>58315</v>
      </c>
      <c r="C299" t="s">
        <v>29</v>
      </c>
      <c r="D299" t="s">
        <v>42</v>
      </c>
      <c r="E299">
        <v>7</v>
      </c>
      <c r="F299" s="11">
        <v>22102009</v>
      </c>
      <c r="G299" s="7" t="s">
        <v>165</v>
      </c>
      <c r="H299" s="7">
        <f t="shared" si="8"/>
        <v>0</v>
      </c>
      <c r="I299" t="s">
        <v>153</v>
      </c>
      <c r="J299" t="s">
        <v>153</v>
      </c>
      <c r="K299" t="s">
        <v>18</v>
      </c>
      <c r="L299" s="7" t="s">
        <v>148</v>
      </c>
      <c r="M299">
        <v>2.76</v>
      </c>
      <c r="N299" s="12">
        <v>205</v>
      </c>
      <c r="O299">
        <f t="shared" si="9"/>
        <v>205</v>
      </c>
    </row>
    <row r="300" spans="1:15" x14ac:dyDescent="0.25">
      <c r="A300">
        <v>101127</v>
      </c>
      <c r="B300">
        <v>56962</v>
      </c>
      <c r="C300" t="s">
        <v>15</v>
      </c>
      <c r="D300" t="s">
        <v>28</v>
      </c>
      <c r="E300">
        <v>38</v>
      </c>
      <c r="F300" s="11">
        <v>58131210</v>
      </c>
      <c r="G300" s="7" t="s">
        <v>165</v>
      </c>
      <c r="H300" s="7">
        <f t="shared" si="8"/>
        <v>0</v>
      </c>
      <c r="I300" t="s">
        <v>153</v>
      </c>
      <c r="J300" t="s">
        <v>153</v>
      </c>
      <c r="K300" t="s">
        <v>11</v>
      </c>
      <c r="L300" s="7" t="s">
        <v>148</v>
      </c>
      <c r="M300">
        <v>1.9870000000000001</v>
      </c>
      <c r="N300" s="12">
        <v>259</v>
      </c>
      <c r="O300">
        <f t="shared" si="9"/>
        <v>259</v>
      </c>
    </row>
    <row r="301" spans="1:15" x14ac:dyDescent="0.25">
      <c r="A301">
        <v>101359</v>
      </c>
      <c r="B301">
        <v>58377</v>
      </c>
      <c r="C301" t="s">
        <v>48</v>
      </c>
      <c r="D301" t="s">
        <v>49</v>
      </c>
      <c r="E301">
        <v>15</v>
      </c>
      <c r="F301" s="11">
        <v>697853</v>
      </c>
      <c r="G301" s="7" t="s">
        <v>165</v>
      </c>
      <c r="H301" s="7">
        <f t="shared" si="8"/>
        <v>0</v>
      </c>
      <c r="I301" t="s">
        <v>153</v>
      </c>
      <c r="J301" t="s">
        <v>153</v>
      </c>
      <c r="K301" t="s">
        <v>11</v>
      </c>
      <c r="L301" s="7" t="s">
        <v>148</v>
      </c>
      <c r="M301">
        <v>1.9870000000000001</v>
      </c>
      <c r="N301" s="12">
        <v>335</v>
      </c>
      <c r="O301">
        <f t="shared" si="9"/>
        <v>335</v>
      </c>
    </row>
    <row r="302" spans="1:15" x14ac:dyDescent="0.25">
      <c r="A302">
        <v>101440</v>
      </c>
      <c r="B302">
        <v>58346</v>
      </c>
      <c r="C302" t="s">
        <v>29</v>
      </c>
      <c r="D302" t="s">
        <v>47</v>
      </c>
      <c r="E302">
        <v>14</v>
      </c>
      <c r="F302" s="11">
        <v>32640109</v>
      </c>
      <c r="G302" s="7" t="s">
        <v>165</v>
      </c>
      <c r="H302" s="7">
        <f t="shared" si="8"/>
        <v>0</v>
      </c>
      <c r="I302" t="s">
        <v>153</v>
      </c>
      <c r="J302" t="s">
        <v>294</v>
      </c>
      <c r="K302" t="s">
        <v>11</v>
      </c>
      <c r="L302" s="7" t="s">
        <v>148</v>
      </c>
      <c r="M302" t="s">
        <v>294</v>
      </c>
      <c r="N302" t="s">
        <v>294</v>
      </c>
      <c r="O302" t="str">
        <f t="shared" si="9"/>
        <v>Нет показаний</v>
      </c>
    </row>
    <row r="303" spans="1:15" x14ac:dyDescent="0.25">
      <c r="A303">
        <v>101532</v>
      </c>
      <c r="B303">
        <v>58315</v>
      </c>
      <c r="C303" t="s">
        <v>29</v>
      </c>
      <c r="D303" t="s">
        <v>42</v>
      </c>
      <c r="E303">
        <v>7</v>
      </c>
      <c r="F303" s="11">
        <v>261421</v>
      </c>
      <c r="G303" s="7" t="s">
        <v>165</v>
      </c>
      <c r="H303" s="7">
        <f t="shared" si="8"/>
        <v>0</v>
      </c>
      <c r="I303" t="s">
        <v>153</v>
      </c>
      <c r="J303" t="s">
        <v>153</v>
      </c>
      <c r="K303" t="s">
        <v>18</v>
      </c>
      <c r="L303" s="7" t="s">
        <v>148</v>
      </c>
      <c r="M303">
        <v>2.76</v>
      </c>
      <c r="N303" s="12">
        <v>106</v>
      </c>
      <c r="O303">
        <f t="shared" si="9"/>
        <v>106</v>
      </c>
    </row>
    <row r="304" spans="1:15" x14ac:dyDescent="0.25">
      <c r="A304">
        <v>101588</v>
      </c>
      <c r="B304">
        <v>62290</v>
      </c>
      <c r="C304" t="s">
        <v>54</v>
      </c>
      <c r="D304" t="s">
        <v>55</v>
      </c>
      <c r="E304">
        <v>7</v>
      </c>
      <c r="F304" s="11">
        <v>97135187</v>
      </c>
      <c r="G304" s="7" t="s">
        <v>165</v>
      </c>
      <c r="H304" s="7">
        <f t="shared" si="8"/>
        <v>0</v>
      </c>
      <c r="I304" t="s">
        <v>153</v>
      </c>
      <c r="J304" t="s">
        <v>153</v>
      </c>
      <c r="K304" t="s">
        <v>18</v>
      </c>
      <c r="L304" s="7" t="s">
        <v>148</v>
      </c>
      <c r="M304">
        <v>2.76</v>
      </c>
      <c r="N304" s="12">
        <v>108</v>
      </c>
      <c r="O304">
        <f t="shared" si="9"/>
        <v>108</v>
      </c>
    </row>
    <row r="305" spans="1:15" x14ac:dyDescent="0.25">
      <c r="A305">
        <v>101654</v>
      </c>
      <c r="B305">
        <v>56963</v>
      </c>
      <c r="C305" t="s">
        <v>15</v>
      </c>
      <c r="D305" t="s">
        <v>28</v>
      </c>
      <c r="E305">
        <v>36</v>
      </c>
      <c r="F305" s="11">
        <v>7789129118331</v>
      </c>
      <c r="G305" s="7" t="s">
        <v>165</v>
      </c>
      <c r="H305" s="7">
        <f t="shared" si="8"/>
        <v>0</v>
      </c>
      <c r="I305" t="s">
        <v>153</v>
      </c>
      <c r="J305" t="s">
        <v>153</v>
      </c>
      <c r="K305" t="s">
        <v>11</v>
      </c>
      <c r="L305" s="7" t="s">
        <v>148</v>
      </c>
      <c r="M305">
        <v>1.9870000000000001</v>
      </c>
      <c r="N305" s="12">
        <v>6</v>
      </c>
      <c r="O305">
        <f t="shared" si="9"/>
        <v>6</v>
      </c>
    </row>
    <row r="306" spans="1:15" x14ac:dyDescent="0.25">
      <c r="A306">
        <v>102211</v>
      </c>
      <c r="B306">
        <v>58327</v>
      </c>
      <c r="C306" t="s">
        <v>29</v>
      </c>
      <c r="D306" t="s">
        <v>43</v>
      </c>
      <c r="E306" t="s">
        <v>45</v>
      </c>
      <c r="F306" s="11">
        <v>999675</v>
      </c>
      <c r="G306" s="7" t="s">
        <v>165</v>
      </c>
      <c r="H306" s="7">
        <f t="shared" si="8"/>
        <v>0</v>
      </c>
      <c r="I306" t="s">
        <v>153</v>
      </c>
      <c r="J306" t="s">
        <v>153</v>
      </c>
      <c r="K306" t="s">
        <v>18</v>
      </c>
      <c r="L306" s="7" t="s">
        <v>148</v>
      </c>
      <c r="M306">
        <v>2.76</v>
      </c>
      <c r="N306" s="12">
        <v>100</v>
      </c>
      <c r="O306">
        <f t="shared" si="9"/>
        <v>100</v>
      </c>
    </row>
    <row r="307" spans="1:15" x14ac:dyDescent="0.25">
      <c r="A307">
        <v>102266</v>
      </c>
      <c r="B307">
        <v>59321</v>
      </c>
      <c r="C307" t="s">
        <v>50</v>
      </c>
      <c r="D307" t="s">
        <v>51</v>
      </c>
      <c r="E307" t="s">
        <v>39</v>
      </c>
      <c r="F307" s="11">
        <v>1501270719517</v>
      </c>
      <c r="G307" s="7" t="s">
        <v>165</v>
      </c>
      <c r="H307" s="7">
        <f t="shared" si="8"/>
        <v>0</v>
      </c>
      <c r="I307" t="s">
        <v>153</v>
      </c>
      <c r="J307" t="s">
        <v>153</v>
      </c>
      <c r="K307" t="s">
        <v>18</v>
      </c>
      <c r="L307" s="7" t="s">
        <v>148</v>
      </c>
      <c r="M307">
        <v>2.76</v>
      </c>
      <c r="N307" s="12">
        <v>55</v>
      </c>
      <c r="O307">
        <f t="shared" si="9"/>
        <v>55</v>
      </c>
    </row>
    <row r="308" spans="1:15" x14ac:dyDescent="0.25">
      <c r="A308">
        <v>102728</v>
      </c>
      <c r="B308">
        <v>56790</v>
      </c>
      <c r="C308" t="s">
        <v>15</v>
      </c>
      <c r="D308" t="s">
        <v>22</v>
      </c>
      <c r="E308">
        <v>13</v>
      </c>
      <c r="F308" s="11">
        <v>165756</v>
      </c>
      <c r="G308" s="7" t="s">
        <v>165</v>
      </c>
      <c r="H308" s="7">
        <f t="shared" si="8"/>
        <v>0</v>
      </c>
      <c r="I308" t="s">
        <v>153</v>
      </c>
      <c r="J308" t="s">
        <v>153</v>
      </c>
      <c r="K308" t="s">
        <v>18</v>
      </c>
      <c r="L308" s="7" t="s">
        <v>148</v>
      </c>
      <c r="M308">
        <v>2.76</v>
      </c>
      <c r="N308" s="12">
        <v>181</v>
      </c>
      <c r="O308">
        <f t="shared" si="9"/>
        <v>181</v>
      </c>
    </row>
    <row r="309" spans="1:15" x14ac:dyDescent="0.25">
      <c r="A309">
        <v>102788</v>
      </c>
      <c r="B309">
        <v>58341</v>
      </c>
      <c r="C309" t="s">
        <v>29</v>
      </c>
      <c r="D309" t="s">
        <v>46</v>
      </c>
      <c r="E309">
        <v>15</v>
      </c>
      <c r="F309" s="11">
        <v>582526</v>
      </c>
      <c r="G309" s="7" t="s">
        <v>165</v>
      </c>
      <c r="H309" s="7">
        <f t="shared" si="8"/>
        <v>0</v>
      </c>
      <c r="I309" t="s">
        <v>153</v>
      </c>
      <c r="J309" t="s">
        <v>153</v>
      </c>
      <c r="K309" t="s">
        <v>18</v>
      </c>
      <c r="L309" s="7" t="s">
        <v>148</v>
      </c>
      <c r="M309">
        <v>2.76</v>
      </c>
      <c r="N309" s="12">
        <v>564</v>
      </c>
      <c r="O309">
        <f t="shared" si="9"/>
        <v>564</v>
      </c>
    </row>
    <row r="310" spans="1:15" x14ac:dyDescent="0.25">
      <c r="A310">
        <v>103581</v>
      </c>
      <c r="B310">
        <v>58218</v>
      </c>
      <c r="C310" t="s">
        <v>29</v>
      </c>
      <c r="D310" t="s">
        <v>34</v>
      </c>
      <c r="E310">
        <v>3</v>
      </c>
      <c r="F310" s="11">
        <v>98401</v>
      </c>
      <c r="G310" s="7" t="s">
        <v>165</v>
      </c>
      <c r="H310" s="7">
        <f t="shared" si="8"/>
        <v>0</v>
      </c>
      <c r="I310" t="s">
        <v>153</v>
      </c>
      <c r="J310" t="s">
        <v>153</v>
      </c>
      <c r="K310" t="s">
        <v>11</v>
      </c>
      <c r="L310" s="7" t="s">
        <v>148</v>
      </c>
      <c r="M310">
        <v>1.9870000000000001</v>
      </c>
      <c r="N310" s="12">
        <v>402</v>
      </c>
      <c r="O310">
        <f t="shared" si="9"/>
        <v>402</v>
      </c>
    </row>
    <row r="311" spans="1:15" x14ac:dyDescent="0.25">
      <c r="A311">
        <v>104363</v>
      </c>
      <c r="B311">
        <v>58315</v>
      </c>
      <c r="C311" t="s">
        <v>29</v>
      </c>
      <c r="D311" t="s">
        <v>42</v>
      </c>
      <c r="E311">
        <v>7</v>
      </c>
      <c r="F311" s="11">
        <v>58074210</v>
      </c>
      <c r="G311" s="7" t="s">
        <v>165</v>
      </c>
      <c r="H311" s="7">
        <f t="shared" si="8"/>
        <v>0</v>
      </c>
      <c r="I311" t="s">
        <v>153</v>
      </c>
      <c r="J311" t="s">
        <v>153</v>
      </c>
      <c r="K311" t="s">
        <v>18</v>
      </c>
      <c r="L311" s="7" t="s">
        <v>148</v>
      </c>
      <c r="M311">
        <v>2.76</v>
      </c>
      <c r="N311" s="12">
        <v>-116</v>
      </c>
      <c r="O311">
        <f t="shared" si="9"/>
        <v>-116</v>
      </c>
    </row>
    <row r="312" spans="1:15" x14ac:dyDescent="0.25">
      <c r="A312">
        <v>104389</v>
      </c>
      <c r="B312">
        <v>58204</v>
      </c>
      <c r="C312" t="s">
        <v>29</v>
      </c>
      <c r="D312" t="s">
        <v>32</v>
      </c>
      <c r="E312">
        <v>21</v>
      </c>
      <c r="F312" s="11">
        <v>57229945</v>
      </c>
      <c r="G312" s="7" t="s">
        <v>165</v>
      </c>
      <c r="H312" s="7">
        <f t="shared" si="8"/>
        <v>0</v>
      </c>
      <c r="I312" t="s">
        <v>153</v>
      </c>
      <c r="J312" t="s">
        <v>153</v>
      </c>
      <c r="K312" t="s">
        <v>11</v>
      </c>
      <c r="L312" s="7" t="s">
        <v>148</v>
      </c>
      <c r="M312">
        <v>1.9870000000000001</v>
      </c>
      <c r="N312" s="12">
        <v>0</v>
      </c>
      <c r="O312">
        <f t="shared" si="9"/>
        <v>0</v>
      </c>
    </row>
    <row r="313" spans="1:15" x14ac:dyDescent="0.25">
      <c r="A313">
        <v>105720</v>
      </c>
      <c r="B313">
        <v>58245</v>
      </c>
      <c r="C313" t="s">
        <v>29</v>
      </c>
      <c r="D313" t="s">
        <v>37</v>
      </c>
      <c r="E313">
        <v>13</v>
      </c>
      <c r="F313" s="11">
        <v>28340</v>
      </c>
      <c r="G313" s="7" t="s">
        <v>165</v>
      </c>
      <c r="H313" s="7">
        <f t="shared" si="8"/>
        <v>0</v>
      </c>
      <c r="I313" t="s">
        <v>153</v>
      </c>
      <c r="J313" t="s">
        <v>153</v>
      </c>
      <c r="K313" t="s">
        <v>11</v>
      </c>
      <c r="L313" s="7" t="s">
        <v>148</v>
      </c>
      <c r="M313">
        <v>1.9870000000000001</v>
      </c>
      <c r="N313" s="12">
        <v>356</v>
      </c>
      <c r="O313">
        <f t="shared" si="9"/>
        <v>356</v>
      </c>
    </row>
    <row r="314" spans="1:15" x14ac:dyDescent="0.25">
      <c r="A314">
        <v>106549</v>
      </c>
      <c r="B314">
        <v>58360</v>
      </c>
      <c r="C314" t="s">
        <v>48</v>
      </c>
      <c r="D314" t="s">
        <v>49</v>
      </c>
      <c r="E314">
        <v>10</v>
      </c>
      <c r="F314" s="11">
        <v>27530911</v>
      </c>
      <c r="G314" s="7" t="s">
        <v>165</v>
      </c>
      <c r="H314" s="7">
        <f t="shared" si="8"/>
        <v>0</v>
      </c>
      <c r="I314" t="s">
        <v>153</v>
      </c>
      <c r="J314" t="s">
        <v>153</v>
      </c>
      <c r="K314" t="s">
        <v>11</v>
      </c>
      <c r="L314" s="7" t="s">
        <v>148</v>
      </c>
      <c r="M314">
        <v>1.9870000000000001</v>
      </c>
      <c r="N314" s="12">
        <v>40</v>
      </c>
      <c r="O314">
        <f t="shared" si="9"/>
        <v>40</v>
      </c>
    </row>
    <row r="315" spans="1:15" x14ac:dyDescent="0.25">
      <c r="A315">
        <v>106618</v>
      </c>
      <c r="B315">
        <v>63012</v>
      </c>
      <c r="C315" t="s">
        <v>56</v>
      </c>
      <c r="D315" t="s">
        <v>57</v>
      </c>
      <c r="E315">
        <v>24</v>
      </c>
      <c r="F315" s="11">
        <v>325805</v>
      </c>
      <c r="G315" s="7" t="s">
        <v>165</v>
      </c>
      <c r="H315" s="7">
        <f t="shared" si="8"/>
        <v>0</v>
      </c>
      <c r="I315" t="s">
        <v>153</v>
      </c>
      <c r="J315" t="s">
        <v>294</v>
      </c>
      <c r="K315" t="s">
        <v>18</v>
      </c>
      <c r="L315" s="7" t="s">
        <v>148</v>
      </c>
      <c r="M315" t="s">
        <v>294</v>
      </c>
      <c r="N315" t="s">
        <v>294</v>
      </c>
      <c r="O315" t="str">
        <f t="shared" si="9"/>
        <v>Нет показаний</v>
      </c>
    </row>
    <row r="316" spans="1:15" x14ac:dyDescent="0.25">
      <c r="A316">
        <v>106654</v>
      </c>
      <c r="B316">
        <v>58373</v>
      </c>
      <c r="C316" t="s">
        <v>48</v>
      </c>
      <c r="D316" t="s">
        <v>49</v>
      </c>
      <c r="E316">
        <v>25</v>
      </c>
      <c r="F316" s="11">
        <v>133385</v>
      </c>
      <c r="G316" s="7" t="s">
        <v>165</v>
      </c>
      <c r="H316" s="7">
        <f t="shared" si="8"/>
        <v>0</v>
      </c>
      <c r="I316" t="s">
        <v>153</v>
      </c>
      <c r="J316" t="s">
        <v>153</v>
      </c>
      <c r="K316" t="s">
        <v>11</v>
      </c>
      <c r="L316" s="7" t="s">
        <v>148</v>
      </c>
      <c r="M316">
        <v>1.9870000000000001</v>
      </c>
      <c r="N316" s="12">
        <v>464</v>
      </c>
      <c r="O316">
        <f t="shared" si="9"/>
        <v>464</v>
      </c>
    </row>
    <row r="317" spans="1:15" x14ac:dyDescent="0.25">
      <c r="A317">
        <v>107219</v>
      </c>
      <c r="B317">
        <v>62291</v>
      </c>
      <c r="C317" t="s">
        <v>54</v>
      </c>
      <c r="D317" t="s">
        <v>55</v>
      </c>
      <c r="E317">
        <v>9</v>
      </c>
      <c r="F317" s="11">
        <v>3987883</v>
      </c>
      <c r="G317" s="7" t="s">
        <v>165</v>
      </c>
      <c r="H317" s="7">
        <f t="shared" si="8"/>
        <v>0</v>
      </c>
      <c r="I317" t="s">
        <v>153</v>
      </c>
      <c r="J317" t="s">
        <v>294</v>
      </c>
      <c r="K317" t="s">
        <v>18</v>
      </c>
      <c r="L317" s="7" t="s">
        <v>148</v>
      </c>
      <c r="M317" t="s">
        <v>294</v>
      </c>
      <c r="N317" t="s">
        <v>294</v>
      </c>
      <c r="O317" t="str">
        <f t="shared" si="9"/>
        <v>Нет показаний</v>
      </c>
    </row>
    <row r="318" spans="1:15" x14ac:dyDescent="0.25">
      <c r="A318">
        <v>107418</v>
      </c>
      <c r="B318">
        <v>58375</v>
      </c>
      <c r="C318" t="s">
        <v>48</v>
      </c>
      <c r="D318" t="s">
        <v>49</v>
      </c>
      <c r="E318">
        <v>7</v>
      </c>
      <c r="F318" s="11">
        <v>7791060052216</v>
      </c>
      <c r="G318" s="7" t="s">
        <v>170</v>
      </c>
      <c r="H318" s="7">
        <f t="shared" si="8"/>
        <v>3</v>
      </c>
      <c r="I318" t="s">
        <v>153</v>
      </c>
      <c r="J318" t="s">
        <v>294</v>
      </c>
      <c r="K318" t="s">
        <v>11</v>
      </c>
      <c r="L318" s="7" t="s">
        <v>148</v>
      </c>
      <c r="M318" t="s">
        <v>294</v>
      </c>
      <c r="N318" t="s">
        <v>294</v>
      </c>
      <c r="O318" t="str">
        <f t="shared" si="9"/>
        <v>Нет показаний</v>
      </c>
    </row>
    <row r="319" spans="1:15" x14ac:dyDescent="0.25">
      <c r="A319">
        <v>107543</v>
      </c>
      <c r="B319">
        <v>58210</v>
      </c>
      <c r="C319" t="s">
        <v>29</v>
      </c>
      <c r="D319" t="s">
        <v>32</v>
      </c>
      <c r="E319">
        <v>27</v>
      </c>
      <c r="F319" s="11">
        <v>202954</v>
      </c>
      <c r="G319" s="7" t="s">
        <v>165</v>
      </c>
      <c r="H319" s="7">
        <f t="shared" si="8"/>
        <v>0</v>
      </c>
      <c r="I319" t="s">
        <v>153</v>
      </c>
      <c r="J319" t="s">
        <v>153</v>
      </c>
      <c r="K319" t="s">
        <v>11</v>
      </c>
      <c r="L319" s="7" t="s">
        <v>148</v>
      </c>
      <c r="M319">
        <v>1.9870000000000001</v>
      </c>
      <c r="N319" s="12">
        <v>78</v>
      </c>
      <c r="O319">
        <f t="shared" si="9"/>
        <v>78</v>
      </c>
    </row>
    <row r="320" spans="1:15" x14ac:dyDescent="0.25">
      <c r="A320">
        <v>108023</v>
      </c>
      <c r="B320">
        <v>58212</v>
      </c>
      <c r="C320" t="s">
        <v>29</v>
      </c>
      <c r="D320" t="s">
        <v>32</v>
      </c>
      <c r="E320">
        <v>25</v>
      </c>
      <c r="F320" s="11">
        <v>197943</v>
      </c>
      <c r="G320" s="7" t="s">
        <v>165</v>
      </c>
      <c r="H320" s="7">
        <f t="shared" si="8"/>
        <v>0</v>
      </c>
      <c r="I320" t="s">
        <v>153</v>
      </c>
      <c r="J320" t="s">
        <v>153</v>
      </c>
      <c r="K320" t="s">
        <v>11</v>
      </c>
      <c r="L320" s="7" t="s">
        <v>148</v>
      </c>
      <c r="M320">
        <v>1.9870000000000001</v>
      </c>
      <c r="N320" s="12">
        <v>634</v>
      </c>
      <c r="O320">
        <f t="shared" si="9"/>
        <v>634</v>
      </c>
    </row>
    <row r="321" spans="1:15" x14ac:dyDescent="0.25">
      <c r="A321">
        <v>108267</v>
      </c>
      <c r="B321">
        <v>60037</v>
      </c>
      <c r="C321" t="s">
        <v>52</v>
      </c>
      <c r="D321" t="s">
        <v>53</v>
      </c>
      <c r="E321">
        <v>37</v>
      </c>
      <c r="F321" s="11">
        <v>297300</v>
      </c>
      <c r="G321" s="7" t="s">
        <v>165</v>
      </c>
      <c r="H321" s="7">
        <f t="shared" si="8"/>
        <v>0</v>
      </c>
      <c r="I321" t="s">
        <v>153</v>
      </c>
      <c r="J321" t="s">
        <v>153</v>
      </c>
      <c r="K321" t="s">
        <v>18</v>
      </c>
      <c r="L321" s="7" t="s">
        <v>148</v>
      </c>
      <c r="M321">
        <v>2.76</v>
      </c>
      <c r="N321" s="12">
        <v>100</v>
      </c>
      <c r="O321">
        <f t="shared" si="9"/>
        <v>100</v>
      </c>
    </row>
    <row r="322" spans="1:15" x14ac:dyDescent="0.25">
      <c r="A322">
        <v>108280</v>
      </c>
      <c r="B322">
        <v>60037</v>
      </c>
      <c r="C322" t="s">
        <v>52</v>
      </c>
      <c r="D322" t="s">
        <v>53</v>
      </c>
      <c r="E322">
        <v>37</v>
      </c>
      <c r="F322" s="11">
        <v>126685</v>
      </c>
      <c r="G322" s="7" t="s">
        <v>165</v>
      </c>
      <c r="H322" s="7">
        <f t="shared" si="8"/>
        <v>0</v>
      </c>
      <c r="I322" t="s">
        <v>153</v>
      </c>
      <c r="J322" t="s">
        <v>153</v>
      </c>
      <c r="K322" t="s">
        <v>18</v>
      </c>
      <c r="L322" s="7" t="s">
        <v>148</v>
      </c>
      <c r="M322">
        <v>2.76</v>
      </c>
      <c r="N322" s="12">
        <v>0</v>
      </c>
      <c r="O322">
        <f t="shared" si="9"/>
        <v>0</v>
      </c>
    </row>
    <row r="323" spans="1:15" x14ac:dyDescent="0.25">
      <c r="A323">
        <v>108282</v>
      </c>
      <c r="B323">
        <v>60037</v>
      </c>
      <c r="C323" t="s">
        <v>52</v>
      </c>
      <c r="D323" t="s">
        <v>53</v>
      </c>
      <c r="E323">
        <v>37</v>
      </c>
      <c r="F323" s="11">
        <v>85452</v>
      </c>
      <c r="G323" s="7" t="s">
        <v>165</v>
      </c>
      <c r="H323" s="7">
        <f t="shared" ref="H323:H386" si="10">COUNTIFS($F$2:$F$3258,F323,$G$2:$G$3258,"ОКПУ")</f>
        <v>0</v>
      </c>
      <c r="I323" t="s">
        <v>153</v>
      </c>
      <c r="J323" t="s">
        <v>153</v>
      </c>
      <c r="K323" t="s">
        <v>18</v>
      </c>
      <c r="L323" s="7" t="s">
        <v>148</v>
      </c>
      <c r="M323">
        <v>2.76</v>
      </c>
      <c r="N323" s="12">
        <v>107</v>
      </c>
      <c r="O323">
        <f t="shared" ref="O323:O386" si="11">IF(H323&gt;0,IFERROR(N323/H323,N323),N323)</f>
        <v>107</v>
      </c>
    </row>
    <row r="324" spans="1:15" x14ac:dyDescent="0.25">
      <c r="A324">
        <v>108284</v>
      </c>
      <c r="B324">
        <v>60037</v>
      </c>
      <c r="C324" t="s">
        <v>52</v>
      </c>
      <c r="D324" t="s">
        <v>53</v>
      </c>
      <c r="E324">
        <v>37</v>
      </c>
      <c r="F324" s="11">
        <v>57226213</v>
      </c>
      <c r="G324" s="7" t="s">
        <v>165</v>
      </c>
      <c r="H324" s="7">
        <f t="shared" si="10"/>
        <v>0</v>
      </c>
      <c r="I324" t="s">
        <v>153</v>
      </c>
      <c r="J324" t="s">
        <v>153</v>
      </c>
      <c r="K324" t="s">
        <v>18</v>
      </c>
      <c r="L324" s="7" t="s">
        <v>148</v>
      </c>
      <c r="M324">
        <v>2.76</v>
      </c>
      <c r="N324" s="12">
        <v>-126</v>
      </c>
      <c r="O324">
        <f t="shared" si="11"/>
        <v>-126</v>
      </c>
    </row>
    <row r="325" spans="1:15" x14ac:dyDescent="0.25">
      <c r="A325">
        <v>108316</v>
      </c>
      <c r="B325">
        <v>58346</v>
      </c>
      <c r="C325" t="s">
        <v>29</v>
      </c>
      <c r="D325" t="s">
        <v>47</v>
      </c>
      <c r="E325">
        <v>14</v>
      </c>
      <c r="F325" s="11">
        <v>28452639</v>
      </c>
      <c r="G325" s="7" t="s">
        <v>165</v>
      </c>
      <c r="H325" s="7">
        <f t="shared" si="10"/>
        <v>0</v>
      </c>
      <c r="I325" t="s">
        <v>153</v>
      </c>
      <c r="J325" t="s">
        <v>294</v>
      </c>
      <c r="K325" t="s">
        <v>11</v>
      </c>
      <c r="L325" s="7" t="s">
        <v>148</v>
      </c>
      <c r="M325" t="s">
        <v>294</v>
      </c>
      <c r="N325" t="s">
        <v>294</v>
      </c>
      <c r="O325" t="str">
        <f t="shared" si="11"/>
        <v>Нет показаний</v>
      </c>
    </row>
    <row r="326" spans="1:15" x14ac:dyDescent="0.25">
      <c r="A326">
        <v>108359</v>
      </c>
      <c r="B326">
        <v>56962</v>
      </c>
      <c r="C326" t="s">
        <v>15</v>
      </c>
      <c r="D326" t="s">
        <v>28</v>
      </c>
      <c r="E326">
        <v>38</v>
      </c>
      <c r="F326" s="11">
        <v>58117898</v>
      </c>
      <c r="G326" s="7" t="s">
        <v>165</v>
      </c>
      <c r="H326" s="7">
        <f t="shared" si="10"/>
        <v>0</v>
      </c>
      <c r="I326" t="s">
        <v>153</v>
      </c>
      <c r="J326" t="s">
        <v>153</v>
      </c>
      <c r="K326" t="s">
        <v>11</v>
      </c>
      <c r="L326" s="7" t="s">
        <v>148</v>
      </c>
      <c r="M326">
        <v>1.9870000000000001</v>
      </c>
      <c r="N326" s="12">
        <v>157</v>
      </c>
      <c r="O326">
        <f t="shared" si="11"/>
        <v>157</v>
      </c>
    </row>
    <row r="327" spans="1:15" x14ac:dyDescent="0.25">
      <c r="A327">
        <v>108552</v>
      </c>
      <c r="B327">
        <v>58362</v>
      </c>
      <c r="C327" t="s">
        <v>48</v>
      </c>
      <c r="D327" t="s">
        <v>49</v>
      </c>
      <c r="E327">
        <v>4</v>
      </c>
      <c r="F327" s="11">
        <v>6491038000909</v>
      </c>
      <c r="G327" s="7" t="s">
        <v>165</v>
      </c>
      <c r="H327" s="7">
        <f t="shared" si="10"/>
        <v>0</v>
      </c>
      <c r="I327" t="s">
        <v>153</v>
      </c>
      <c r="J327" t="s">
        <v>153</v>
      </c>
      <c r="K327" t="s">
        <v>11</v>
      </c>
      <c r="L327" s="7" t="s">
        <v>148</v>
      </c>
      <c r="M327">
        <v>1.9870000000000001</v>
      </c>
      <c r="N327" s="12">
        <v>0</v>
      </c>
      <c r="O327">
        <f t="shared" si="11"/>
        <v>0</v>
      </c>
    </row>
    <row r="328" spans="1:15" x14ac:dyDescent="0.25">
      <c r="A328">
        <v>108922</v>
      </c>
      <c r="B328">
        <v>58327</v>
      </c>
      <c r="C328" t="s">
        <v>29</v>
      </c>
      <c r="D328" t="s">
        <v>43</v>
      </c>
      <c r="E328" t="s">
        <v>45</v>
      </c>
      <c r="F328" s="11">
        <v>210313</v>
      </c>
      <c r="G328" s="7" t="s">
        <v>165</v>
      </c>
      <c r="H328" s="7">
        <f t="shared" si="10"/>
        <v>0</v>
      </c>
      <c r="I328" t="s">
        <v>153</v>
      </c>
      <c r="J328" t="s">
        <v>153</v>
      </c>
      <c r="K328" t="s">
        <v>18</v>
      </c>
      <c r="L328" s="7" t="s">
        <v>148</v>
      </c>
      <c r="M328">
        <v>2.76</v>
      </c>
      <c r="N328" s="12">
        <v>231</v>
      </c>
      <c r="O328">
        <f t="shared" si="11"/>
        <v>231</v>
      </c>
    </row>
    <row r="329" spans="1:15" x14ac:dyDescent="0.25">
      <c r="A329">
        <v>108978</v>
      </c>
      <c r="B329">
        <v>62291</v>
      </c>
      <c r="C329" t="s">
        <v>54</v>
      </c>
      <c r="D329" t="s">
        <v>55</v>
      </c>
      <c r="E329">
        <v>9</v>
      </c>
      <c r="F329" s="11">
        <v>323575</v>
      </c>
      <c r="G329" s="7" t="s">
        <v>165</v>
      </c>
      <c r="H329" s="7">
        <f t="shared" si="10"/>
        <v>0</v>
      </c>
      <c r="I329" t="s">
        <v>153</v>
      </c>
      <c r="J329" t="s">
        <v>153</v>
      </c>
      <c r="K329" t="s">
        <v>18</v>
      </c>
      <c r="L329" s="7" t="s">
        <v>148</v>
      </c>
      <c r="M329">
        <v>2.76</v>
      </c>
      <c r="N329" s="12">
        <v>177</v>
      </c>
      <c r="O329">
        <f t="shared" si="11"/>
        <v>177</v>
      </c>
    </row>
    <row r="330" spans="1:15" x14ac:dyDescent="0.25">
      <c r="A330">
        <v>109787</v>
      </c>
      <c r="B330">
        <v>56963</v>
      </c>
      <c r="C330" t="s">
        <v>15</v>
      </c>
      <c r="D330" t="s">
        <v>28</v>
      </c>
      <c r="E330">
        <v>36</v>
      </c>
      <c r="F330" s="11">
        <v>500450</v>
      </c>
      <c r="G330" s="7" t="s">
        <v>165</v>
      </c>
      <c r="H330" s="7">
        <f t="shared" si="10"/>
        <v>0</v>
      </c>
      <c r="I330" t="s">
        <v>153</v>
      </c>
      <c r="J330" t="s">
        <v>153</v>
      </c>
      <c r="K330" t="s">
        <v>11</v>
      </c>
      <c r="L330" s="7" t="s">
        <v>148</v>
      </c>
      <c r="M330">
        <v>1.9870000000000001</v>
      </c>
      <c r="N330" s="12">
        <v>209</v>
      </c>
      <c r="O330">
        <f t="shared" si="11"/>
        <v>209</v>
      </c>
    </row>
    <row r="331" spans="1:15" x14ac:dyDescent="0.25">
      <c r="A331">
        <v>109807</v>
      </c>
      <c r="B331">
        <v>62292</v>
      </c>
      <c r="C331" t="s">
        <v>54</v>
      </c>
      <c r="D331" t="s">
        <v>55</v>
      </c>
      <c r="E331">
        <v>11</v>
      </c>
      <c r="F331" s="11">
        <v>42259</v>
      </c>
      <c r="G331" s="7" t="s">
        <v>165</v>
      </c>
      <c r="H331" s="7">
        <f t="shared" si="10"/>
        <v>0</v>
      </c>
      <c r="I331" t="s">
        <v>153</v>
      </c>
      <c r="J331" t="s">
        <v>294</v>
      </c>
      <c r="K331" t="s">
        <v>18</v>
      </c>
      <c r="L331" s="7" t="s">
        <v>148</v>
      </c>
      <c r="M331" t="s">
        <v>294</v>
      </c>
      <c r="N331" t="s">
        <v>294</v>
      </c>
      <c r="O331" t="str">
        <f t="shared" si="11"/>
        <v>Нет показаний</v>
      </c>
    </row>
    <row r="332" spans="1:15" x14ac:dyDescent="0.25">
      <c r="A332">
        <v>109902</v>
      </c>
      <c r="B332">
        <v>58370</v>
      </c>
      <c r="C332" t="s">
        <v>48</v>
      </c>
      <c r="D332" t="s">
        <v>49</v>
      </c>
      <c r="E332">
        <v>18</v>
      </c>
      <c r="F332" s="11">
        <v>36359411</v>
      </c>
      <c r="G332" s="7" t="s">
        <v>165</v>
      </c>
      <c r="H332" s="7">
        <f t="shared" si="10"/>
        <v>0</v>
      </c>
      <c r="I332" t="s">
        <v>153</v>
      </c>
      <c r="J332" t="s">
        <v>153</v>
      </c>
      <c r="K332" t="s">
        <v>11</v>
      </c>
      <c r="L332" s="7" t="s">
        <v>148</v>
      </c>
      <c r="M332">
        <v>1.9870000000000001</v>
      </c>
      <c r="N332" s="12">
        <v>146</v>
      </c>
      <c r="O332">
        <f t="shared" si="11"/>
        <v>146</v>
      </c>
    </row>
    <row r="333" spans="1:15" x14ac:dyDescent="0.25">
      <c r="A333">
        <v>110110</v>
      </c>
      <c r="B333">
        <v>58190</v>
      </c>
      <c r="C333" t="s">
        <v>29</v>
      </c>
      <c r="D333" t="s">
        <v>30</v>
      </c>
      <c r="E333">
        <v>16</v>
      </c>
      <c r="F333" s="11">
        <v>3008261</v>
      </c>
      <c r="G333" s="7" t="s">
        <v>165</v>
      </c>
      <c r="H333" s="7">
        <f t="shared" si="10"/>
        <v>0</v>
      </c>
      <c r="I333" t="s">
        <v>153</v>
      </c>
      <c r="J333" t="s">
        <v>153</v>
      </c>
      <c r="K333" t="s">
        <v>18</v>
      </c>
      <c r="L333" s="7" t="s">
        <v>148</v>
      </c>
      <c r="M333">
        <v>2.76</v>
      </c>
      <c r="N333" s="12">
        <v>65</v>
      </c>
      <c r="O333">
        <f t="shared" si="11"/>
        <v>65</v>
      </c>
    </row>
    <row r="334" spans="1:15" x14ac:dyDescent="0.25">
      <c r="A334">
        <v>110241</v>
      </c>
      <c r="B334">
        <v>56962</v>
      </c>
      <c r="C334" t="s">
        <v>15</v>
      </c>
      <c r="D334" t="s">
        <v>28</v>
      </c>
      <c r="E334">
        <v>38</v>
      </c>
      <c r="F334" s="11">
        <v>59355754</v>
      </c>
      <c r="G334" s="7" t="s">
        <v>165</v>
      </c>
      <c r="H334" s="7">
        <f t="shared" si="10"/>
        <v>0</v>
      </c>
      <c r="I334" t="s">
        <v>153</v>
      </c>
      <c r="J334" t="s">
        <v>153</v>
      </c>
      <c r="K334" t="s">
        <v>11</v>
      </c>
      <c r="L334" s="7" t="s">
        <v>148</v>
      </c>
      <c r="M334">
        <v>1.9870000000000001</v>
      </c>
      <c r="N334" s="12">
        <v>226</v>
      </c>
      <c r="O334">
        <f t="shared" si="11"/>
        <v>226</v>
      </c>
    </row>
    <row r="335" spans="1:15" x14ac:dyDescent="0.25">
      <c r="A335">
        <v>110307</v>
      </c>
      <c r="B335">
        <v>56962</v>
      </c>
      <c r="C335" t="s">
        <v>15</v>
      </c>
      <c r="D335" t="s">
        <v>28</v>
      </c>
      <c r="E335">
        <v>38</v>
      </c>
      <c r="F335" s="11">
        <v>58154614</v>
      </c>
      <c r="G335" s="7" t="s">
        <v>165</v>
      </c>
      <c r="H335" s="7">
        <f t="shared" si="10"/>
        <v>0</v>
      </c>
      <c r="I335" t="s">
        <v>153</v>
      </c>
      <c r="J335" t="s">
        <v>153</v>
      </c>
      <c r="K335" t="s">
        <v>11</v>
      </c>
      <c r="L335" s="7" t="s">
        <v>148</v>
      </c>
      <c r="M335">
        <v>1.9870000000000001</v>
      </c>
      <c r="N335" s="12">
        <v>93</v>
      </c>
      <c r="O335">
        <f t="shared" si="11"/>
        <v>93</v>
      </c>
    </row>
    <row r="336" spans="1:15" x14ac:dyDescent="0.25">
      <c r="A336">
        <v>110625</v>
      </c>
      <c r="B336">
        <v>60037</v>
      </c>
      <c r="C336" t="s">
        <v>52</v>
      </c>
      <c r="D336" t="s">
        <v>53</v>
      </c>
      <c r="E336">
        <v>37</v>
      </c>
      <c r="F336" s="11">
        <v>649161202536018</v>
      </c>
      <c r="G336" s="7" t="s">
        <v>165</v>
      </c>
      <c r="H336" s="7">
        <f t="shared" si="10"/>
        <v>0</v>
      </c>
      <c r="I336" t="s">
        <v>153</v>
      </c>
      <c r="J336" t="s">
        <v>153</v>
      </c>
      <c r="K336" t="s">
        <v>18</v>
      </c>
      <c r="L336" s="7" t="s">
        <v>148</v>
      </c>
      <c r="M336">
        <v>2.76</v>
      </c>
      <c r="N336" s="12">
        <v>200</v>
      </c>
      <c r="O336">
        <f t="shared" si="11"/>
        <v>200</v>
      </c>
    </row>
    <row r="337" spans="1:15" x14ac:dyDescent="0.25">
      <c r="A337">
        <v>110629</v>
      </c>
      <c r="B337">
        <v>60037</v>
      </c>
      <c r="C337" t="s">
        <v>52</v>
      </c>
      <c r="D337" t="s">
        <v>53</v>
      </c>
      <c r="E337">
        <v>37</v>
      </c>
      <c r="F337" s="11">
        <v>95104741</v>
      </c>
      <c r="G337" s="7" t="s">
        <v>165</v>
      </c>
      <c r="H337" s="7">
        <f t="shared" si="10"/>
        <v>0</v>
      </c>
      <c r="I337" t="s">
        <v>153</v>
      </c>
      <c r="J337" t="s">
        <v>153</v>
      </c>
      <c r="K337" t="s">
        <v>18</v>
      </c>
      <c r="L337" s="7" t="s">
        <v>148</v>
      </c>
      <c r="M337">
        <v>2.76</v>
      </c>
      <c r="N337" s="12">
        <v>120</v>
      </c>
      <c r="O337">
        <f t="shared" si="11"/>
        <v>120</v>
      </c>
    </row>
    <row r="338" spans="1:15" x14ac:dyDescent="0.25">
      <c r="A338">
        <v>110989</v>
      </c>
      <c r="B338">
        <v>58364</v>
      </c>
      <c r="C338" t="s">
        <v>48</v>
      </c>
      <c r="D338" t="s">
        <v>49</v>
      </c>
      <c r="E338">
        <v>21</v>
      </c>
      <c r="F338" s="11">
        <v>89143</v>
      </c>
      <c r="G338" s="7" t="s">
        <v>165</v>
      </c>
      <c r="H338" s="7">
        <f t="shared" si="10"/>
        <v>0</v>
      </c>
      <c r="I338" t="s">
        <v>153</v>
      </c>
      <c r="J338" t="s">
        <v>153</v>
      </c>
      <c r="K338" t="s">
        <v>11</v>
      </c>
      <c r="L338" s="7" t="s">
        <v>148</v>
      </c>
      <c r="M338">
        <v>1.9870000000000001</v>
      </c>
      <c r="N338" s="12">
        <v>68</v>
      </c>
      <c r="O338">
        <f t="shared" si="11"/>
        <v>68</v>
      </c>
    </row>
    <row r="339" spans="1:15" x14ac:dyDescent="0.25">
      <c r="A339">
        <v>111087</v>
      </c>
      <c r="B339">
        <v>58374</v>
      </c>
      <c r="C339" t="s">
        <v>48</v>
      </c>
      <c r="D339" t="s">
        <v>49</v>
      </c>
      <c r="E339">
        <v>23</v>
      </c>
      <c r="F339" s="11">
        <v>2781811</v>
      </c>
      <c r="G339" s="7" t="s">
        <v>165</v>
      </c>
      <c r="H339" s="7">
        <f t="shared" si="10"/>
        <v>0</v>
      </c>
      <c r="I339" t="s">
        <v>153</v>
      </c>
      <c r="J339" t="s">
        <v>153</v>
      </c>
      <c r="K339" t="s">
        <v>11</v>
      </c>
      <c r="L339" s="7" t="s">
        <v>148</v>
      </c>
      <c r="M339">
        <v>1.9870000000000001</v>
      </c>
      <c r="N339" s="12">
        <v>101</v>
      </c>
      <c r="O339">
        <f t="shared" si="11"/>
        <v>101</v>
      </c>
    </row>
    <row r="340" spans="1:15" x14ac:dyDescent="0.25">
      <c r="A340">
        <v>111158</v>
      </c>
      <c r="B340">
        <v>58322</v>
      </c>
      <c r="C340" t="s">
        <v>29</v>
      </c>
      <c r="D340" t="s">
        <v>43</v>
      </c>
      <c r="E340">
        <v>48</v>
      </c>
      <c r="F340" s="11">
        <v>97973</v>
      </c>
      <c r="G340" s="7" t="s">
        <v>165</v>
      </c>
      <c r="H340" s="7">
        <f t="shared" si="10"/>
        <v>0</v>
      </c>
      <c r="I340" t="s">
        <v>153</v>
      </c>
      <c r="J340" t="s">
        <v>153</v>
      </c>
      <c r="K340" t="s">
        <v>18</v>
      </c>
      <c r="L340" s="7" t="s">
        <v>148</v>
      </c>
      <c r="M340">
        <v>2.76</v>
      </c>
      <c r="N340" s="12">
        <v>170</v>
      </c>
      <c r="O340">
        <f t="shared" si="11"/>
        <v>170</v>
      </c>
    </row>
    <row r="341" spans="1:15" x14ac:dyDescent="0.25">
      <c r="A341">
        <v>111184</v>
      </c>
      <c r="B341">
        <v>58371</v>
      </c>
      <c r="C341" t="s">
        <v>48</v>
      </c>
      <c r="D341" t="s">
        <v>49</v>
      </c>
      <c r="E341">
        <v>19</v>
      </c>
      <c r="F341" s="11">
        <v>139491</v>
      </c>
      <c r="G341" s="7" t="s">
        <v>165</v>
      </c>
      <c r="H341" s="7">
        <f t="shared" si="10"/>
        <v>0</v>
      </c>
      <c r="I341" t="s">
        <v>153</v>
      </c>
      <c r="J341" t="s">
        <v>294</v>
      </c>
      <c r="K341" t="s">
        <v>11</v>
      </c>
      <c r="L341" s="7" t="s">
        <v>148</v>
      </c>
      <c r="M341" t="s">
        <v>294</v>
      </c>
      <c r="N341" t="s">
        <v>294</v>
      </c>
      <c r="O341" t="str">
        <f t="shared" si="11"/>
        <v>Нет показаний</v>
      </c>
    </row>
    <row r="342" spans="1:15" x14ac:dyDescent="0.25">
      <c r="A342">
        <v>111356</v>
      </c>
      <c r="B342">
        <v>58329</v>
      </c>
      <c r="C342" t="s">
        <v>29</v>
      </c>
      <c r="D342" t="s">
        <v>43</v>
      </c>
      <c r="E342">
        <v>25</v>
      </c>
      <c r="F342" s="11">
        <v>300074</v>
      </c>
      <c r="G342" s="7" t="s">
        <v>165</v>
      </c>
      <c r="H342" s="7">
        <f t="shared" si="10"/>
        <v>0</v>
      </c>
      <c r="I342" t="s">
        <v>153</v>
      </c>
      <c r="J342" t="s">
        <v>294</v>
      </c>
      <c r="K342" t="s">
        <v>18</v>
      </c>
      <c r="L342" s="7" t="s">
        <v>148</v>
      </c>
      <c r="M342" t="s">
        <v>294</v>
      </c>
      <c r="N342" t="s">
        <v>294</v>
      </c>
      <c r="O342" t="str">
        <f t="shared" si="11"/>
        <v>Нет показаний</v>
      </c>
    </row>
    <row r="343" spans="1:15" x14ac:dyDescent="0.25">
      <c r="A343">
        <v>111983</v>
      </c>
      <c r="B343">
        <v>58360</v>
      </c>
      <c r="C343" t="s">
        <v>48</v>
      </c>
      <c r="D343" t="s">
        <v>49</v>
      </c>
      <c r="E343">
        <v>10</v>
      </c>
      <c r="F343" s="11">
        <v>27532511</v>
      </c>
      <c r="G343" s="7" t="s">
        <v>165</v>
      </c>
      <c r="H343" s="7">
        <f t="shared" si="10"/>
        <v>0</v>
      </c>
      <c r="I343" t="s">
        <v>153</v>
      </c>
      <c r="J343" t="s">
        <v>153</v>
      </c>
      <c r="K343" t="s">
        <v>11</v>
      </c>
      <c r="L343" s="7" t="s">
        <v>148</v>
      </c>
      <c r="M343">
        <v>1.9870000000000001</v>
      </c>
      <c r="N343" s="12">
        <v>0</v>
      </c>
      <c r="O343">
        <f t="shared" si="11"/>
        <v>0</v>
      </c>
    </row>
    <row r="344" spans="1:15" x14ac:dyDescent="0.25">
      <c r="A344">
        <v>112204</v>
      </c>
      <c r="B344">
        <v>56962</v>
      </c>
      <c r="C344" t="s">
        <v>15</v>
      </c>
      <c r="D344" t="s">
        <v>28</v>
      </c>
      <c r="E344">
        <v>38</v>
      </c>
      <c r="F344" s="11">
        <v>57379061</v>
      </c>
      <c r="G344" s="7" t="s">
        <v>165</v>
      </c>
      <c r="H344" s="7">
        <f t="shared" si="10"/>
        <v>0</v>
      </c>
      <c r="I344" t="s">
        <v>153</v>
      </c>
      <c r="J344" t="s">
        <v>153</v>
      </c>
      <c r="K344" t="s">
        <v>11</v>
      </c>
      <c r="L344" s="7" t="s">
        <v>148</v>
      </c>
      <c r="M344">
        <v>1.9870000000000001</v>
      </c>
      <c r="N344" s="12">
        <v>145</v>
      </c>
      <c r="O344">
        <f t="shared" si="11"/>
        <v>145</v>
      </c>
    </row>
    <row r="345" spans="1:15" x14ac:dyDescent="0.25">
      <c r="A345">
        <v>112511</v>
      </c>
      <c r="B345">
        <v>58210</v>
      </c>
      <c r="C345" t="s">
        <v>29</v>
      </c>
      <c r="D345" t="s">
        <v>32</v>
      </c>
      <c r="E345">
        <v>27</v>
      </c>
      <c r="F345" s="11">
        <v>276158</v>
      </c>
      <c r="G345" s="7" t="s">
        <v>165</v>
      </c>
      <c r="H345" s="7">
        <f t="shared" si="10"/>
        <v>0</v>
      </c>
      <c r="I345" t="s">
        <v>153</v>
      </c>
      <c r="J345" t="s">
        <v>153</v>
      </c>
      <c r="K345" t="s">
        <v>11</v>
      </c>
      <c r="L345" s="7" t="s">
        <v>148</v>
      </c>
      <c r="M345">
        <v>1.9870000000000001</v>
      </c>
      <c r="N345" s="12">
        <v>1</v>
      </c>
      <c r="O345">
        <f t="shared" si="11"/>
        <v>1</v>
      </c>
    </row>
    <row r="346" spans="1:15" x14ac:dyDescent="0.25">
      <c r="A346">
        <v>113211</v>
      </c>
      <c r="B346">
        <v>56791</v>
      </c>
      <c r="C346" t="s">
        <v>15</v>
      </c>
      <c r="D346" t="s">
        <v>22</v>
      </c>
      <c r="E346">
        <v>46</v>
      </c>
      <c r="F346" s="11">
        <v>7791029042717</v>
      </c>
      <c r="G346" s="7" t="s">
        <v>165</v>
      </c>
      <c r="H346" s="7">
        <f t="shared" si="10"/>
        <v>0</v>
      </c>
      <c r="I346" t="s">
        <v>153</v>
      </c>
      <c r="J346" t="s">
        <v>153</v>
      </c>
      <c r="K346" t="s">
        <v>11</v>
      </c>
      <c r="L346" s="7" t="s">
        <v>148</v>
      </c>
      <c r="M346">
        <v>1.9870000000000001</v>
      </c>
      <c r="N346" s="12">
        <v>134</v>
      </c>
      <c r="O346">
        <f t="shared" si="11"/>
        <v>134</v>
      </c>
    </row>
    <row r="347" spans="1:15" x14ac:dyDescent="0.25">
      <c r="A347">
        <v>113570</v>
      </c>
      <c r="B347">
        <v>56963</v>
      </c>
      <c r="C347" t="s">
        <v>15</v>
      </c>
      <c r="D347" t="s">
        <v>28</v>
      </c>
      <c r="E347">
        <v>36</v>
      </c>
      <c r="F347" s="11">
        <v>35419709</v>
      </c>
      <c r="G347" s="7" t="s">
        <v>165</v>
      </c>
      <c r="H347" s="7">
        <f t="shared" si="10"/>
        <v>0</v>
      </c>
      <c r="I347" t="s">
        <v>153</v>
      </c>
      <c r="J347" t="s">
        <v>153</v>
      </c>
      <c r="K347" t="s">
        <v>11</v>
      </c>
      <c r="L347" s="7" t="s">
        <v>148</v>
      </c>
      <c r="M347">
        <v>1.9870000000000001</v>
      </c>
      <c r="N347" s="12">
        <v>0</v>
      </c>
      <c r="O347">
        <f t="shared" si="11"/>
        <v>0</v>
      </c>
    </row>
    <row r="348" spans="1:15" x14ac:dyDescent="0.25">
      <c r="A348">
        <v>113699</v>
      </c>
      <c r="B348">
        <v>56764</v>
      </c>
      <c r="C348" t="s">
        <v>15</v>
      </c>
      <c r="D348" t="s">
        <v>16</v>
      </c>
      <c r="E348" t="s">
        <v>19</v>
      </c>
      <c r="F348" s="11">
        <v>96005</v>
      </c>
      <c r="G348" s="7" t="s">
        <v>165</v>
      </c>
      <c r="H348" s="7">
        <f t="shared" si="10"/>
        <v>0</v>
      </c>
      <c r="I348" t="s">
        <v>153</v>
      </c>
      <c r="J348" t="s">
        <v>153</v>
      </c>
      <c r="K348" t="s">
        <v>18</v>
      </c>
      <c r="L348" s="7" t="s">
        <v>148</v>
      </c>
      <c r="M348">
        <v>2.76</v>
      </c>
      <c r="N348" s="12">
        <v>151</v>
      </c>
      <c r="O348">
        <f t="shared" si="11"/>
        <v>151</v>
      </c>
    </row>
    <row r="349" spans="1:15" x14ac:dyDescent="0.25">
      <c r="A349">
        <v>114018</v>
      </c>
      <c r="B349">
        <v>56962</v>
      </c>
      <c r="C349" t="s">
        <v>15</v>
      </c>
      <c r="D349" t="s">
        <v>28</v>
      </c>
      <c r="E349">
        <v>38</v>
      </c>
      <c r="F349" s="11">
        <v>485869</v>
      </c>
      <c r="G349" s="7" t="s">
        <v>165</v>
      </c>
      <c r="H349" s="7">
        <f t="shared" si="10"/>
        <v>0</v>
      </c>
      <c r="I349" t="s">
        <v>153</v>
      </c>
      <c r="J349" t="s">
        <v>153</v>
      </c>
      <c r="K349" t="s">
        <v>11</v>
      </c>
      <c r="L349" s="7" t="s">
        <v>148</v>
      </c>
      <c r="M349">
        <v>1.9870000000000001</v>
      </c>
      <c r="N349" s="12">
        <v>230</v>
      </c>
      <c r="O349">
        <f t="shared" si="11"/>
        <v>230</v>
      </c>
    </row>
    <row r="350" spans="1:15" x14ac:dyDescent="0.25">
      <c r="A350">
        <v>114047</v>
      </c>
      <c r="B350">
        <v>63010</v>
      </c>
      <c r="C350" t="s">
        <v>56</v>
      </c>
      <c r="D350" t="s">
        <v>57</v>
      </c>
      <c r="E350">
        <v>21</v>
      </c>
      <c r="F350" s="11">
        <v>19027157</v>
      </c>
      <c r="G350" s="7" t="s">
        <v>165</v>
      </c>
      <c r="H350" s="7">
        <f t="shared" si="10"/>
        <v>0</v>
      </c>
      <c r="I350" t="s">
        <v>153</v>
      </c>
      <c r="J350" t="s">
        <v>153</v>
      </c>
      <c r="K350" t="s">
        <v>18</v>
      </c>
      <c r="L350" s="7" t="s">
        <v>148</v>
      </c>
      <c r="M350">
        <v>2.76</v>
      </c>
      <c r="N350" s="12">
        <v>227</v>
      </c>
      <c r="O350">
        <f t="shared" si="11"/>
        <v>227</v>
      </c>
    </row>
    <row r="351" spans="1:15" x14ac:dyDescent="0.25">
      <c r="A351">
        <v>114149</v>
      </c>
      <c r="B351">
        <v>56764</v>
      </c>
      <c r="C351" t="s">
        <v>15</v>
      </c>
      <c r="D351" t="s">
        <v>16</v>
      </c>
      <c r="E351" t="s">
        <v>19</v>
      </c>
      <c r="F351" s="11">
        <v>26868493</v>
      </c>
      <c r="G351" s="7" t="s">
        <v>165</v>
      </c>
      <c r="H351" s="7">
        <f t="shared" si="10"/>
        <v>0</v>
      </c>
      <c r="I351" t="s">
        <v>153</v>
      </c>
      <c r="J351" t="s">
        <v>153</v>
      </c>
      <c r="K351" t="s">
        <v>18</v>
      </c>
      <c r="L351" s="7" t="s">
        <v>148</v>
      </c>
      <c r="M351">
        <v>2.76</v>
      </c>
      <c r="N351" s="12">
        <v>0</v>
      </c>
      <c r="O351">
        <f t="shared" si="11"/>
        <v>0</v>
      </c>
    </row>
    <row r="352" spans="1:15" x14ac:dyDescent="0.25">
      <c r="A352">
        <v>114159</v>
      </c>
      <c r="B352">
        <v>58321</v>
      </c>
      <c r="C352" t="s">
        <v>29</v>
      </c>
      <c r="D352" t="s">
        <v>43</v>
      </c>
      <c r="E352" t="s">
        <v>44</v>
      </c>
      <c r="F352" s="11">
        <v>20015762</v>
      </c>
      <c r="G352" s="7" t="s">
        <v>165</v>
      </c>
      <c r="H352" s="7">
        <f t="shared" si="10"/>
        <v>0</v>
      </c>
      <c r="I352" t="s">
        <v>153</v>
      </c>
      <c r="J352" t="s">
        <v>153</v>
      </c>
      <c r="K352" t="s">
        <v>18</v>
      </c>
      <c r="L352" s="7" t="s">
        <v>148</v>
      </c>
      <c r="M352">
        <v>2.76</v>
      </c>
      <c r="N352" s="12">
        <v>400</v>
      </c>
      <c r="O352">
        <f t="shared" si="11"/>
        <v>400</v>
      </c>
    </row>
    <row r="353" spans="1:15" x14ac:dyDescent="0.25">
      <c r="A353">
        <v>114192</v>
      </c>
      <c r="B353">
        <v>58204</v>
      </c>
      <c r="C353" t="s">
        <v>29</v>
      </c>
      <c r="D353" t="s">
        <v>32</v>
      </c>
      <c r="E353">
        <v>21</v>
      </c>
      <c r="F353" s="11">
        <v>649161002429046</v>
      </c>
      <c r="G353" s="7" t="s">
        <v>165</v>
      </c>
      <c r="H353" s="7">
        <f t="shared" si="10"/>
        <v>0</v>
      </c>
      <c r="I353" t="s">
        <v>153</v>
      </c>
      <c r="J353" t="s">
        <v>153</v>
      </c>
      <c r="K353" t="s">
        <v>11</v>
      </c>
      <c r="L353" s="7" t="s">
        <v>148</v>
      </c>
      <c r="M353">
        <v>1.9870000000000001</v>
      </c>
      <c r="N353" s="12">
        <v>365</v>
      </c>
      <c r="O353">
        <f t="shared" si="11"/>
        <v>365</v>
      </c>
    </row>
    <row r="354" spans="1:15" x14ac:dyDescent="0.25">
      <c r="A354">
        <v>114297</v>
      </c>
      <c r="B354">
        <v>58322</v>
      </c>
      <c r="C354" t="s">
        <v>29</v>
      </c>
      <c r="D354" t="s">
        <v>43</v>
      </c>
      <c r="E354">
        <v>48</v>
      </c>
      <c r="F354" s="11">
        <v>140289</v>
      </c>
      <c r="G354" s="7" t="s">
        <v>165</v>
      </c>
      <c r="H354" s="7">
        <f t="shared" si="10"/>
        <v>0</v>
      </c>
      <c r="I354" t="s">
        <v>153</v>
      </c>
      <c r="J354" t="s">
        <v>153</v>
      </c>
      <c r="K354" t="s">
        <v>18</v>
      </c>
      <c r="L354" s="7" t="s">
        <v>148</v>
      </c>
      <c r="M354">
        <v>2.76</v>
      </c>
      <c r="N354" s="12">
        <v>80</v>
      </c>
      <c r="O354">
        <f t="shared" si="11"/>
        <v>80</v>
      </c>
    </row>
    <row r="355" spans="1:15" x14ac:dyDescent="0.25">
      <c r="A355">
        <v>114325</v>
      </c>
      <c r="B355">
        <v>58342</v>
      </c>
      <c r="C355" t="s">
        <v>29</v>
      </c>
      <c r="D355" t="s">
        <v>46</v>
      </c>
      <c r="E355">
        <v>13</v>
      </c>
      <c r="F355" s="11">
        <v>100143401</v>
      </c>
      <c r="G355" s="7" t="s">
        <v>165</v>
      </c>
      <c r="H355" s="7">
        <f t="shared" si="10"/>
        <v>0</v>
      </c>
      <c r="I355" t="s">
        <v>153</v>
      </c>
      <c r="J355" t="s">
        <v>153</v>
      </c>
      <c r="K355" t="s">
        <v>11</v>
      </c>
      <c r="L355" s="7" t="s">
        <v>148</v>
      </c>
      <c r="M355">
        <v>1.9870000000000001</v>
      </c>
      <c r="N355" s="12">
        <v>140</v>
      </c>
      <c r="O355">
        <f t="shared" si="11"/>
        <v>140</v>
      </c>
    </row>
    <row r="356" spans="1:15" x14ac:dyDescent="0.25">
      <c r="A356">
        <v>114767</v>
      </c>
      <c r="B356">
        <v>62291</v>
      </c>
      <c r="C356" t="s">
        <v>54</v>
      </c>
      <c r="D356" t="s">
        <v>55</v>
      </c>
      <c r="E356">
        <v>9</v>
      </c>
      <c r="F356" s="11">
        <v>252220</v>
      </c>
      <c r="G356" s="7" t="s">
        <v>165</v>
      </c>
      <c r="H356" s="7">
        <f t="shared" si="10"/>
        <v>0</v>
      </c>
      <c r="I356" t="s">
        <v>153</v>
      </c>
      <c r="J356" t="s">
        <v>153</v>
      </c>
      <c r="K356" t="s">
        <v>18</v>
      </c>
      <c r="L356" s="7" t="s">
        <v>148</v>
      </c>
      <c r="M356">
        <v>2.76</v>
      </c>
      <c r="N356" s="12">
        <v>170</v>
      </c>
      <c r="O356">
        <f t="shared" si="11"/>
        <v>170</v>
      </c>
    </row>
    <row r="357" spans="1:15" x14ac:dyDescent="0.25">
      <c r="A357">
        <v>114787</v>
      </c>
      <c r="B357">
        <v>58367</v>
      </c>
      <c r="C357" t="s">
        <v>48</v>
      </c>
      <c r="D357" t="s">
        <v>49</v>
      </c>
      <c r="E357">
        <v>22</v>
      </c>
      <c r="F357" s="11">
        <v>163947</v>
      </c>
      <c r="G357" s="7" t="s">
        <v>165</v>
      </c>
      <c r="H357" s="7">
        <f t="shared" si="10"/>
        <v>0</v>
      </c>
      <c r="I357" t="s">
        <v>153</v>
      </c>
      <c r="J357" t="s">
        <v>153</v>
      </c>
      <c r="K357" t="s">
        <v>11</v>
      </c>
      <c r="L357" s="7" t="s">
        <v>148</v>
      </c>
      <c r="M357">
        <v>1.9870000000000001</v>
      </c>
      <c r="N357" s="12">
        <v>217</v>
      </c>
      <c r="O357">
        <f t="shared" si="11"/>
        <v>217</v>
      </c>
    </row>
    <row r="358" spans="1:15" x14ac:dyDescent="0.25">
      <c r="A358">
        <v>115457</v>
      </c>
      <c r="B358">
        <v>58314</v>
      </c>
      <c r="C358" t="s">
        <v>29</v>
      </c>
      <c r="D358" t="s">
        <v>42</v>
      </c>
      <c r="E358">
        <v>6</v>
      </c>
      <c r="F358" s="11">
        <v>750345</v>
      </c>
      <c r="G358" s="7" t="s">
        <v>170</v>
      </c>
      <c r="H358" s="7">
        <f t="shared" si="10"/>
        <v>2</v>
      </c>
      <c r="I358" t="s">
        <v>153</v>
      </c>
      <c r="J358" t="s">
        <v>294</v>
      </c>
      <c r="K358" t="s">
        <v>11</v>
      </c>
      <c r="L358" s="7" t="s">
        <v>148</v>
      </c>
      <c r="M358" t="s">
        <v>294</v>
      </c>
      <c r="N358" t="s">
        <v>294</v>
      </c>
      <c r="O358" t="str">
        <f t="shared" si="11"/>
        <v>Нет показаний</v>
      </c>
    </row>
    <row r="359" spans="1:15" x14ac:dyDescent="0.25">
      <c r="A359">
        <v>115786</v>
      </c>
      <c r="B359">
        <v>58367</v>
      </c>
      <c r="C359" t="s">
        <v>48</v>
      </c>
      <c r="D359" t="s">
        <v>49</v>
      </c>
      <c r="E359">
        <v>22</v>
      </c>
      <c r="F359" s="11">
        <v>163893</v>
      </c>
      <c r="G359" s="7" t="s">
        <v>165</v>
      </c>
      <c r="H359" s="7">
        <f t="shared" si="10"/>
        <v>0</v>
      </c>
      <c r="I359" t="s">
        <v>153</v>
      </c>
      <c r="J359" t="s">
        <v>153</v>
      </c>
      <c r="K359" t="s">
        <v>11</v>
      </c>
      <c r="L359" s="7" t="s">
        <v>148</v>
      </c>
      <c r="M359">
        <v>1.9870000000000001</v>
      </c>
      <c r="N359" s="12">
        <v>425</v>
      </c>
      <c r="O359">
        <f t="shared" si="11"/>
        <v>425</v>
      </c>
    </row>
    <row r="360" spans="1:15" x14ac:dyDescent="0.25">
      <c r="A360">
        <v>115837</v>
      </c>
      <c r="B360">
        <v>63012</v>
      </c>
      <c r="C360" t="s">
        <v>56</v>
      </c>
      <c r="D360" t="s">
        <v>57</v>
      </c>
      <c r="E360">
        <v>24</v>
      </c>
      <c r="F360" s="11">
        <v>43370812</v>
      </c>
      <c r="G360" s="7" t="s">
        <v>165</v>
      </c>
      <c r="H360" s="7">
        <f t="shared" si="10"/>
        <v>0</v>
      </c>
      <c r="I360" t="s">
        <v>153</v>
      </c>
      <c r="J360" t="s">
        <v>294</v>
      </c>
      <c r="K360" t="s">
        <v>18</v>
      </c>
      <c r="L360" s="7" t="s">
        <v>148</v>
      </c>
      <c r="M360" t="s">
        <v>294</v>
      </c>
      <c r="N360" t="s">
        <v>294</v>
      </c>
      <c r="O360" t="str">
        <f t="shared" si="11"/>
        <v>Нет показаний</v>
      </c>
    </row>
    <row r="361" spans="1:15" x14ac:dyDescent="0.25">
      <c r="A361">
        <v>116282</v>
      </c>
      <c r="B361">
        <v>59321</v>
      </c>
      <c r="C361" t="s">
        <v>50</v>
      </c>
      <c r="D361" t="s">
        <v>51</v>
      </c>
      <c r="E361" t="s">
        <v>39</v>
      </c>
      <c r="F361" s="11">
        <v>23264</v>
      </c>
      <c r="G361" s="7" t="s">
        <v>165</v>
      </c>
      <c r="H361" s="7">
        <f t="shared" si="10"/>
        <v>0</v>
      </c>
      <c r="I361" t="s">
        <v>153</v>
      </c>
      <c r="J361" t="s">
        <v>153</v>
      </c>
      <c r="K361" t="s">
        <v>18</v>
      </c>
      <c r="L361" s="7" t="s">
        <v>148</v>
      </c>
      <c r="M361">
        <v>2.76</v>
      </c>
      <c r="N361" s="12">
        <v>87</v>
      </c>
      <c r="O361">
        <f t="shared" si="11"/>
        <v>87</v>
      </c>
    </row>
    <row r="362" spans="1:15" x14ac:dyDescent="0.25">
      <c r="A362">
        <v>116373</v>
      </c>
      <c r="B362">
        <v>59321</v>
      </c>
      <c r="C362" t="s">
        <v>50</v>
      </c>
      <c r="D362" t="s">
        <v>51</v>
      </c>
      <c r="E362" t="s">
        <v>39</v>
      </c>
      <c r="F362" s="11">
        <v>7791057040273</v>
      </c>
      <c r="G362" s="7" t="s">
        <v>165</v>
      </c>
      <c r="H362" s="7">
        <f t="shared" si="10"/>
        <v>0</v>
      </c>
      <c r="I362" t="s">
        <v>153</v>
      </c>
      <c r="J362" t="s">
        <v>153</v>
      </c>
      <c r="K362" t="s">
        <v>18</v>
      </c>
      <c r="L362" s="7" t="s">
        <v>148</v>
      </c>
      <c r="M362">
        <v>2.76</v>
      </c>
      <c r="N362" s="12">
        <v>210</v>
      </c>
      <c r="O362">
        <f t="shared" si="11"/>
        <v>210</v>
      </c>
    </row>
    <row r="363" spans="1:15" x14ac:dyDescent="0.25">
      <c r="A363">
        <v>116741</v>
      </c>
      <c r="B363">
        <v>58329</v>
      </c>
      <c r="C363" t="s">
        <v>29</v>
      </c>
      <c r="D363" t="s">
        <v>43</v>
      </c>
      <c r="E363">
        <v>25</v>
      </c>
      <c r="F363" s="11">
        <v>376953</v>
      </c>
      <c r="G363" s="7" t="s">
        <v>165</v>
      </c>
      <c r="H363" s="7">
        <f t="shared" si="10"/>
        <v>0</v>
      </c>
      <c r="I363" t="s">
        <v>153</v>
      </c>
      <c r="J363" t="s">
        <v>153</v>
      </c>
      <c r="K363" t="s">
        <v>18</v>
      </c>
      <c r="L363" s="7" t="s">
        <v>148</v>
      </c>
      <c r="M363">
        <v>2.76</v>
      </c>
      <c r="N363" s="12">
        <v>149</v>
      </c>
      <c r="O363">
        <f t="shared" si="11"/>
        <v>149</v>
      </c>
    </row>
    <row r="364" spans="1:15" x14ac:dyDescent="0.25">
      <c r="A364">
        <v>116769</v>
      </c>
      <c r="B364">
        <v>62291</v>
      </c>
      <c r="C364" t="s">
        <v>54</v>
      </c>
      <c r="D364" t="s">
        <v>55</v>
      </c>
      <c r="E364">
        <v>9</v>
      </c>
      <c r="F364" s="11">
        <v>701048</v>
      </c>
      <c r="G364" s="7" t="s">
        <v>165</v>
      </c>
      <c r="H364" s="7">
        <f t="shared" si="10"/>
        <v>0</v>
      </c>
      <c r="I364" t="s">
        <v>153</v>
      </c>
      <c r="J364" t="s">
        <v>153</v>
      </c>
      <c r="K364" t="s">
        <v>18</v>
      </c>
      <c r="L364" s="7" t="s">
        <v>148</v>
      </c>
      <c r="M364">
        <v>2.76</v>
      </c>
      <c r="N364" s="12">
        <v>129</v>
      </c>
      <c r="O364">
        <f t="shared" si="11"/>
        <v>129</v>
      </c>
    </row>
    <row r="365" spans="1:15" x14ac:dyDescent="0.25">
      <c r="A365">
        <v>117075</v>
      </c>
      <c r="B365">
        <v>56764</v>
      </c>
      <c r="C365" t="s">
        <v>15</v>
      </c>
      <c r="D365" t="s">
        <v>16</v>
      </c>
      <c r="E365" t="s">
        <v>19</v>
      </c>
      <c r="F365" s="11">
        <v>157527</v>
      </c>
      <c r="G365" s="7" t="s">
        <v>165</v>
      </c>
      <c r="H365" s="7">
        <f t="shared" si="10"/>
        <v>0</v>
      </c>
      <c r="I365" t="s">
        <v>153</v>
      </c>
      <c r="J365" t="s">
        <v>153</v>
      </c>
      <c r="K365" t="s">
        <v>18</v>
      </c>
      <c r="L365" s="7" t="s">
        <v>148</v>
      </c>
      <c r="M365">
        <v>2.76</v>
      </c>
      <c r="N365" s="12">
        <v>42</v>
      </c>
      <c r="O365">
        <f t="shared" si="11"/>
        <v>42</v>
      </c>
    </row>
    <row r="366" spans="1:15" x14ac:dyDescent="0.25">
      <c r="A366">
        <v>117126</v>
      </c>
      <c r="B366">
        <v>58236</v>
      </c>
      <c r="C366" t="s">
        <v>29</v>
      </c>
      <c r="D366" t="s">
        <v>36</v>
      </c>
      <c r="E366">
        <v>38</v>
      </c>
      <c r="F366" s="11">
        <v>64916100247501</v>
      </c>
      <c r="G366" s="7" t="s">
        <v>165</v>
      </c>
      <c r="H366" s="7">
        <f t="shared" si="10"/>
        <v>0</v>
      </c>
      <c r="I366" t="s">
        <v>153</v>
      </c>
      <c r="J366" t="s">
        <v>153</v>
      </c>
      <c r="K366" t="s">
        <v>11</v>
      </c>
      <c r="L366" s="7" t="s">
        <v>148</v>
      </c>
      <c r="M366">
        <v>1.9870000000000001</v>
      </c>
      <c r="N366" s="12">
        <v>330</v>
      </c>
      <c r="O366">
        <f t="shared" si="11"/>
        <v>330</v>
      </c>
    </row>
    <row r="367" spans="1:15" x14ac:dyDescent="0.25">
      <c r="A367">
        <v>117130</v>
      </c>
      <c r="B367">
        <v>58366</v>
      </c>
      <c r="C367" t="s">
        <v>48</v>
      </c>
      <c r="D367" t="s">
        <v>49</v>
      </c>
      <c r="E367">
        <v>8</v>
      </c>
      <c r="F367" s="11">
        <v>133314</v>
      </c>
      <c r="G367" s="7" t="s">
        <v>165</v>
      </c>
      <c r="H367" s="7">
        <f t="shared" si="10"/>
        <v>0</v>
      </c>
      <c r="I367" t="s">
        <v>153</v>
      </c>
      <c r="J367" t="s">
        <v>153</v>
      </c>
      <c r="K367" t="s">
        <v>11</v>
      </c>
      <c r="L367" s="7" t="s">
        <v>148</v>
      </c>
      <c r="M367">
        <v>1.9870000000000001</v>
      </c>
      <c r="N367" s="12">
        <v>90</v>
      </c>
      <c r="O367">
        <f t="shared" si="11"/>
        <v>90</v>
      </c>
    </row>
    <row r="368" spans="1:15" x14ac:dyDescent="0.25">
      <c r="A368">
        <v>117425</v>
      </c>
      <c r="B368">
        <v>58369</v>
      </c>
      <c r="C368" t="s">
        <v>48</v>
      </c>
      <c r="D368" t="s">
        <v>49</v>
      </c>
      <c r="E368">
        <v>12</v>
      </c>
      <c r="F368" s="11">
        <v>27532911</v>
      </c>
      <c r="G368" s="7" t="s">
        <v>165</v>
      </c>
      <c r="H368" s="7">
        <f t="shared" si="10"/>
        <v>0</v>
      </c>
      <c r="I368" t="s">
        <v>153</v>
      </c>
      <c r="J368" t="s">
        <v>153</v>
      </c>
      <c r="K368" t="s">
        <v>11</v>
      </c>
      <c r="L368" s="7" t="s">
        <v>148</v>
      </c>
      <c r="M368">
        <v>1.9870000000000001</v>
      </c>
      <c r="N368" s="12">
        <v>191</v>
      </c>
      <c r="O368">
        <f t="shared" si="11"/>
        <v>191</v>
      </c>
    </row>
    <row r="369" spans="1:15" x14ac:dyDescent="0.25">
      <c r="A369">
        <v>117516</v>
      </c>
      <c r="B369">
        <v>58372</v>
      </c>
      <c r="C369" t="s">
        <v>48</v>
      </c>
      <c r="D369" t="s">
        <v>49</v>
      </c>
      <c r="E369">
        <v>14</v>
      </c>
      <c r="F369" s="11">
        <v>210140</v>
      </c>
      <c r="G369" s="7" t="s">
        <v>165</v>
      </c>
      <c r="H369" s="7">
        <f t="shared" si="10"/>
        <v>0</v>
      </c>
      <c r="I369" t="s">
        <v>153</v>
      </c>
      <c r="J369" t="s">
        <v>153</v>
      </c>
      <c r="K369" t="s">
        <v>11</v>
      </c>
      <c r="L369" s="7" t="s">
        <v>148</v>
      </c>
      <c r="M369">
        <v>1.9870000000000001</v>
      </c>
      <c r="N369" s="12">
        <v>228</v>
      </c>
      <c r="O369">
        <f t="shared" si="11"/>
        <v>228</v>
      </c>
    </row>
    <row r="370" spans="1:15" x14ac:dyDescent="0.25">
      <c r="A370">
        <v>117765</v>
      </c>
      <c r="B370">
        <v>56963</v>
      </c>
      <c r="C370" t="s">
        <v>15</v>
      </c>
      <c r="D370" t="s">
        <v>28</v>
      </c>
      <c r="E370">
        <v>36</v>
      </c>
      <c r="F370" s="11">
        <v>401076</v>
      </c>
      <c r="G370" s="7" t="s">
        <v>165</v>
      </c>
      <c r="H370" s="7">
        <f t="shared" si="10"/>
        <v>0</v>
      </c>
      <c r="I370" t="s">
        <v>153</v>
      </c>
      <c r="J370" t="s">
        <v>153</v>
      </c>
      <c r="K370" t="s">
        <v>11</v>
      </c>
      <c r="L370" s="7" t="s">
        <v>148</v>
      </c>
      <c r="M370">
        <v>1.9870000000000001</v>
      </c>
      <c r="N370" s="12">
        <v>251</v>
      </c>
      <c r="O370">
        <f t="shared" si="11"/>
        <v>251</v>
      </c>
    </row>
    <row r="371" spans="1:15" x14ac:dyDescent="0.25">
      <c r="A371">
        <v>118186</v>
      </c>
      <c r="B371">
        <v>58245</v>
      </c>
      <c r="C371" t="s">
        <v>29</v>
      </c>
      <c r="D371" t="s">
        <v>37</v>
      </c>
      <c r="E371">
        <v>13</v>
      </c>
      <c r="F371" s="11">
        <v>649161002297683</v>
      </c>
      <c r="G371" s="7" t="s">
        <v>165</v>
      </c>
      <c r="H371" s="7">
        <f t="shared" si="10"/>
        <v>0</v>
      </c>
      <c r="I371" t="s">
        <v>153</v>
      </c>
      <c r="J371" t="s">
        <v>294</v>
      </c>
      <c r="K371" t="s">
        <v>11</v>
      </c>
      <c r="L371" s="7" t="s">
        <v>148</v>
      </c>
      <c r="M371" t="s">
        <v>294</v>
      </c>
      <c r="N371" t="s">
        <v>294</v>
      </c>
      <c r="O371" t="str">
        <f t="shared" si="11"/>
        <v>Нет показаний</v>
      </c>
    </row>
    <row r="372" spans="1:15" x14ac:dyDescent="0.25">
      <c r="A372">
        <v>118200</v>
      </c>
      <c r="B372">
        <v>58190</v>
      </c>
      <c r="C372" t="s">
        <v>29</v>
      </c>
      <c r="D372" t="s">
        <v>30</v>
      </c>
      <c r="E372">
        <v>16</v>
      </c>
      <c r="F372" s="11">
        <v>565658</v>
      </c>
      <c r="G372" s="7" t="s">
        <v>165</v>
      </c>
      <c r="H372" s="7">
        <f t="shared" si="10"/>
        <v>0</v>
      </c>
      <c r="I372" t="s">
        <v>153</v>
      </c>
      <c r="J372" t="s">
        <v>153</v>
      </c>
      <c r="K372" t="s">
        <v>18</v>
      </c>
      <c r="L372" s="7" t="s">
        <v>148</v>
      </c>
      <c r="M372">
        <v>2.76</v>
      </c>
      <c r="N372" s="12">
        <v>300</v>
      </c>
      <c r="O372">
        <f t="shared" si="11"/>
        <v>300</v>
      </c>
    </row>
    <row r="373" spans="1:15" x14ac:dyDescent="0.25">
      <c r="A373">
        <v>118209</v>
      </c>
      <c r="B373">
        <v>62290</v>
      </c>
      <c r="C373" t="s">
        <v>54</v>
      </c>
      <c r="D373" t="s">
        <v>55</v>
      </c>
      <c r="E373">
        <v>7</v>
      </c>
      <c r="F373" s="11">
        <v>1185027</v>
      </c>
      <c r="G373" s="7" t="s">
        <v>165</v>
      </c>
      <c r="H373" s="7">
        <f t="shared" si="10"/>
        <v>0</v>
      </c>
      <c r="I373" t="s">
        <v>153</v>
      </c>
      <c r="J373" t="s">
        <v>294</v>
      </c>
      <c r="K373" t="s">
        <v>18</v>
      </c>
      <c r="L373" s="7" t="s">
        <v>148</v>
      </c>
      <c r="M373" t="s">
        <v>294</v>
      </c>
      <c r="N373" t="s">
        <v>294</v>
      </c>
      <c r="O373" t="str">
        <f t="shared" si="11"/>
        <v>Нет показаний</v>
      </c>
    </row>
    <row r="374" spans="1:15" x14ac:dyDescent="0.25">
      <c r="A374">
        <v>118287</v>
      </c>
      <c r="B374">
        <v>63241</v>
      </c>
      <c r="C374" t="s">
        <v>56</v>
      </c>
      <c r="D374" t="s">
        <v>58</v>
      </c>
      <c r="E374">
        <v>8</v>
      </c>
      <c r="F374" s="11">
        <v>391426</v>
      </c>
      <c r="G374" s="7" t="s">
        <v>165</v>
      </c>
      <c r="H374" s="7">
        <f t="shared" si="10"/>
        <v>0</v>
      </c>
      <c r="I374" t="s">
        <v>153</v>
      </c>
      <c r="J374" t="s">
        <v>294</v>
      </c>
      <c r="K374" t="s">
        <v>18</v>
      </c>
      <c r="L374" s="7" t="s">
        <v>148</v>
      </c>
      <c r="M374" t="s">
        <v>294</v>
      </c>
      <c r="N374" t="s">
        <v>294</v>
      </c>
      <c r="O374" t="str">
        <f t="shared" si="11"/>
        <v>Нет показаний</v>
      </c>
    </row>
    <row r="375" spans="1:15" x14ac:dyDescent="0.25">
      <c r="A375">
        <v>118311</v>
      </c>
      <c r="B375">
        <v>58190</v>
      </c>
      <c r="C375" t="s">
        <v>29</v>
      </c>
      <c r="D375" t="s">
        <v>30</v>
      </c>
      <c r="E375">
        <v>16</v>
      </c>
      <c r="F375" s="11">
        <v>3008219</v>
      </c>
      <c r="G375" s="7" t="s">
        <v>165</v>
      </c>
      <c r="H375" s="7">
        <f t="shared" si="10"/>
        <v>0</v>
      </c>
      <c r="I375" t="s">
        <v>153</v>
      </c>
      <c r="J375" t="s">
        <v>153</v>
      </c>
      <c r="K375" t="s">
        <v>18</v>
      </c>
      <c r="L375" s="7" t="s">
        <v>148</v>
      </c>
      <c r="M375">
        <v>2.76</v>
      </c>
      <c r="N375" s="12">
        <v>430</v>
      </c>
      <c r="O375">
        <f t="shared" si="11"/>
        <v>430</v>
      </c>
    </row>
    <row r="376" spans="1:15" x14ac:dyDescent="0.25">
      <c r="A376">
        <v>118321</v>
      </c>
      <c r="B376">
        <v>58236</v>
      </c>
      <c r="C376" t="s">
        <v>29</v>
      </c>
      <c r="D376" t="s">
        <v>36</v>
      </c>
      <c r="E376">
        <v>38</v>
      </c>
      <c r="F376" s="11">
        <v>119793</v>
      </c>
      <c r="G376" s="7" t="s">
        <v>165</v>
      </c>
      <c r="H376" s="7">
        <f t="shared" si="10"/>
        <v>0</v>
      </c>
      <c r="I376" t="s">
        <v>153</v>
      </c>
      <c r="J376" t="s">
        <v>153</v>
      </c>
      <c r="K376" t="s">
        <v>11</v>
      </c>
      <c r="L376" s="7" t="s">
        <v>148</v>
      </c>
      <c r="M376">
        <v>1.9870000000000001</v>
      </c>
      <c r="N376" s="12">
        <v>390</v>
      </c>
      <c r="O376">
        <f t="shared" si="11"/>
        <v>390</v>
      </c>
    </row>
    <row r="377" spans="1:15" x14ac:dyDescent="0.25">
      <c r="A377">
        <v>118333</v>
      </c>
      <c r="B377">
        <v>63249</v>
      </c>
      <c r="C377" t="s">
        <v>56</v>
      </c>
      <c r="D377" t="s">
        <v>59</v>
      </c>
      <c r="E377">
        <v>16</v>
      </c>
      <c r="F377" s="11">
        <v>24212</v>
      </c>
      <c r="G377" s="7" t="s">
        <v>165</v>
      </c>
      <c r="H377" s="7">
        <f t="shared" si="10"/>
        <v>0</v>
      </c>
      <c r="I377" t="s">
        <v>153</v>
      </c>
      <c r="J377" t="s">
        <v>153</v>
      </c>
      <c r="K377" t="s">
        <v>18</v>
      </c>
      <c r="L377" s="7" t="s">
        <v>148</v>
      </c>
      <c r="M377">
        <v>2.76</v>
      </c>
      <c r="N377" s="12">
        <v>3</v>
      </c>
      <c r="O377">
        <f t="shared" si="11"/>
        <v>3</v>
      </c>
    </row>
    <row r="378" spans="1:15" x14ac:dyDescent="0.25">
      <c r="A378">
        <v>118353</v>
      </c>
      <c r="B378">
        <v>58331</v>
      </c>
      <c r="C378" t="s">
        <v>29</v>
      </c>
      <c r="D378" t="s">
        <v>43</v>
      </c>
      <c r="E378">
        <v>46</v>
      </c>
      <c r="F378" s="11">
        <v>691412</v>
      </c>
      <c r="G378" s="7" t="s">
        <v>165</v>
      </c>
      <c r="H378" s="7">
        <f t="shared" si="10"/>
        <v>0</v>
      </c>
      <c r="I378" t="s">
        <v>153</v>
      </c>
      <c r="J378" t="s">
        <v>153</v>
      </c>
      <c r="K378" t="s">
        <v>18</v>
      </c>
      <c r="L378" s="7" t="s">
        <v>148</v>
      </c>
      <c r="M378">
        <v>2.76</v>
      </c>
      <c r="N378" s="12">
        <v>0</v>
      </c>
      <c r="O378">
        <f t="shared" si="11"/>
        <v>0</v>
      </c>
    </row>
    <row r="379" spans="1:15" x14ac:dyDescent="0.25">
      <c r="A379">
        <v>118361</v>
      </c>
      <c r="B379">
        <v>58322</v>
      </c>
      <c r="C379" t="s">
        <v>29</v>
      </c>
      <c r="D379" t="s">
        <v>43</v>
      </c>
      <c r="E379">
        <v>48</v>
      </c>
      <c r="F379" s="11">
        <v>123304</v>
      </c>
      <c r="G379" s="7" t="s">
        <v>165</v>
      </c>
      <c r="H379" s="7">
        <f t="shared" si="10"/>
        <v>0</v>
      </c>
      <c r="I379" t="s">
        <v>153</v>
      </c>
      <c r="J379" t="s">
        <v>153</v>
      </c>
      <c r="K379" t="s">
        <v>18</v>
      </c>
      <c r="L379" s="7" t="s">
        <v>148</v>
      </c>
      <c r="M379">
        <v>2.76</v>
      </c>
      <c r="N379" s="12">
        <v>87</v>
      </c>
      <c r="O379">
        <f t="shared" si="11"/>
        <v>87</v>
      </c>
    </row>
    <row r="380" spans="1:15" x14ac:dyDescent="0.25">
      <c r="A380">
        <v>118429</v>
      </c>
      <c r="B380">
        <v>58374</v>
      </c>
      <c r="C380" t="s">
        <v>48</v>
      </c>
      <c r="D380" t="s">
        <v>49</v>
      </c>
      <c r="E380">
        <v>23</v>
      </c>
      <c r="F380" s="11">
        <v>27144211</v>
      </c>
      <c r="G380" s="7" t="s">
        <v>165</v>
      </c>
      <c r="H380" s="7">
        <f t="shared" si="10"/>
        <v>0</v>
      </c>
      <c r="I380" t="s">
        <v>153</v>
      </c>
      <c r="J380" t="s">
        <v>153</v>
      </c>
      <c r="K380" t="s">
        <v>11</v>
      </c>
      <c r="L380" s="7" t="s">
        <v>148</v>
      </c>
      <c r="M380">
        <v>1.9870000000000001</v>
      </c>
      <c r="N380" s="12">
        <v>277</v>
      </c>
      <c r="O380">
        <f t="shared" si="11"/>
        <v>277</v>
      </c>
    </row>
    <row r="381" spans="1:15" x14ac:dyDescent="0.25">
      <c r="A381">
        <v>118916</v>
      </c>
      <c r="B381">
        <v>58210</v>
      </c>
      <c r="C381" t="s">
        <v>29</v>
      </c>
      <c r="D381" t="s">
        <v>32</v>
      </c>
      <c r="E381">
        <v>27</v>
      </c>
      <c r="F381" s="11">
        <v>107363</v>
      </c>
      <c r="G381" s="7" t="s">
        <v>165</v>
      </c>
      <c r="H381" s="7">
        <f t="shared" si="10"/>
        <v>0</v>
      </c>
      <c r="I381" t="s">
        <v>153</v>
      </c>
      <c r="J381" t="s">
        <v>153</v>
      </c>
      <c r="K381" t="s">
        <v>11</v>
      </c>
      <c r="L381" s="7" t="s">
        <v>148</v>
      </c>
      <c r="M381">
        <v>1.9870000000000001</v>
      </c>
      <c r="N381" s="12">
        <v>63</v>
      </c>
      <c r="O381">
        <f t="shared" si="11"/>
        <v>63</v>
      </c>
    </row>
    <row r="382" spans="1:15" x14ac:dyDescent="0.25">
      <c r="A382">
        <v>118922</v>
      </c>
      <c r="B382">
        <v>62292</v>
      </c>
      <c r="C382" t="s">
        <v>54</v>
      </c>
      <c r="D382" t="s">
        <v>55</v>
      </c>
      <c r="E382">
        <v>11</v>
      </c>
      <c r="F382" s="11">
        <v>326957</v>
      </c>
      <c r="G382" s="7" t="s">
        <v>165</v>
      </c>
      <c r="H382" s="7">
        <f t="shared" si="10"/>
        <v>0</v>
      </c>
      <c r="I382" t="s">
        <v>153</v>
      </c>
      <c r="J382" t="s">
        <v>153</v>
      </c>
      <c r="K382" t="s">
        <v>18</v>
      </c>
      <c r="L382" s="7" t="s">
        <v>148</v>
      </c>
      <c r="M382">
        <v>2.76</v>
      </c>
      <c r="N382" s="12">
        <v>185</v>
      </c>
      <c r="O382">
        <f t="shared" si="11"/>
        <v>185</v>
      </c>
    </row>
    <row r="383" spans="1:15" x14ac:dyDescent="0.25">
      <c r="A383">
        <v>118944</v>
      </c>
      <c r="B383">
        <v>56962</v>
      </c>
      <c r="C383" t="s">
        <v>15</v>
      </c>
      <c r="D383" t="s">
        <v>28</v>
      </c>
      <c r="E383">
        <v>38</v>
      </c>
      <c r="F383" s="11">
        <v>469577</v>
      </c>
      <c r="G383" s="7" t="s">
        <v>165</v>
      </c>
      <c r="H383" s="7">
        <f t="shared" si="10"/>
        <v>0</v>
      </c>
      <c r="I383" t="s">
        <v>153</v>
      </c>
      <c r="J383" t="s">
        <v>153</v>
      </c>
      <c r="K383" t="s">
        <v>11</v>
      </c>
      <c r="L383" s="7" t="s">
        <v>148</v>
      </c>
      <c r="M383">
        <v>1.9870000000000001</v>
      </c>
      <c r="N383" s="12">
        <v>139</v>
      </c>
      <c r="O383">
        <f t="shared" si="11"/>
        <v>139</v>
      </c>
    </row>
    <row r="384" spans="1:15" x14ac:dyDescent="0.25">
      <c r="A384">
        <v>118950</v>
      </c>
      <c r="B384">
        <v>58202</v>
      </c>
      <c r="C384" t="s">
        <v>29</v>
      </c>
      <c r="D384" t="s">
        <v>32</v>
      </c>
      <c r="E384" t="s">
        <v>33</v>
      </c>
      <c r="F384" s="11">
        <v>108144</v>
      </c>
      <c r="G384" s="7" t="s">
        <v>165</v>
      </c>
      <c r="H384" s="7">
        <f t="shared" si="10"/>
        <v>0</v>
      </c>
      <c r="I384" t="s">
        <v>153</v>
      </c>
      <c r="J384" t="s">
        <v>153</v>
      </c>
      <c r="K384" t="s">
        <v>18</v>
      </c>
      <c r="L384" s="7" t="s">
        <v>148</v>
      </c>
      <c r="M384">
        <v>2.76</v>
      </c>
      <c r="N384" s="12">
        <v>170</v>
      </c>
      <c r="O384">
        <f t="shared" si="11"/>
        <v>170</v>
      </c>
    </row>
    <row r="385" spans="1:15" x14ac:dyDescent="0.25">
      <c r="A385">
        <v>119058</v>
      </c>
      <c r="B385">
        <v>58314</v>
      </c>
      <c r="C385" t="s">
        <v>29</v>
      </c>
      <c r="D385" t="s">
        <v>42</v>
      </c>
      <c r="E385">
        <v>6</v>
      </c>
      <c r="F385" s="11">
        <v>718151</v>
      </c>
      <c r="G385" s="7" t="s">
        <v>165</v>
      </c>
      <c r="H385" s="7">
        <f t="shared" si="10"/>
        <v>0</v>
      </c>
      <c r="I385" t="s">
        <v>153</v>
      </c>
      <c r="J385" t="s">
        <v>294</v>
      </c>
      <c r="K385" t="s">
        <v>11</v>
      </c>
      <c r="L385" s="7" t="s">
        <v>148</v>
      </c>
      <c r="M385" t="s">
        <v>294</v>
      </c>
      <c r="N385" t="s">
        <v>294</v>
      </c>
      <c r="O385" t="str">
        <f t="shared" si="11"/>
        <v>Нет показаний</v>
      </c>
    </row>
    <row r="386" spans="1:15" x14ac:dyDescent="0.25">
      <c r="A386">
        <v>119240</v>
      </c>
      <c r="B386">
        <v>58245</v>
      </c>
      <c r="C386" t="s">
        <v>29</v>
      </c>
      <c r="D386" t="s">
        <v>37</v>
      </c>
      <c r="E386">
        <v>13</v>
      </c>
      <c r="F386" s="11">
        <v>33935932</v>
      </c>
      <c r="G386" s="7" t="s">
        <v>170</v>
      </c>
      <c r="H386" s="7">
        <f t="shared" si="10"/>
        <v>2</v>
      </c>
      <c r="I386" t="s">
        <v>153</v>
      </c>
      <c r="J386" t="s">
        <v>294</v>
      </c>
      <c r="K386" t="s">
        <v>11</v>
      </c>
      <c r="L386" s="7" t="s">
        <v>148</v>
      </c>
      <c r="M386" t="s">
        <v>294</v>
      </c>
      <c r="N386" t="s">
        <v>294</v>
      </c>
      <c r="O386" t="str">
        <f t="shared" si="11"/>
        <v>Нет показаний</v>
      </c>
    </row>
    <row r="387" spans="1:15" x14ac:dyDescent="0.25">
      <c r="A387">
        <v>119313</v>
      </c>
      <c r="B387">
        <v>58194</v>
      </c>
      <c r="C387" t="s">
        <v>29</v>
      </c>
      <c r="D387" t="s">
        <v>31</v>
      </c>
      <c r="E387">
        <v>93</v>
      </c>
      <c r="F387" s="11">
        <v>55155504943</v>
      </c>
      <c r="G387" s="7" t="s">
        <v>165</v>
      </c>
      <c r="H387" s="7">
        <f t="shared" ref="H387:H450" si="12">COUNTIFS($F$2:$F$3258,F387,$G$2:$G$3258,"ОКПУ")</f>
        <v>0</v>
      </c>
      <c r="I387" t="s">
        <v>153</v>
      </c>
      <c r="J387" t="s">
        <v>153</v>
      </c>
      <c r="K387" t="s">
        <v>18</v>
      </c>
      <c r="L387" s="7" t="s">
        <v>148</v>
      </c>
      <c r="M387">
        <v>2.76</v>
      </c>
      <c r="N387" s="12">
        <v>244</v>
      </c>
      <c r="O387">
        <f t="shared" ref="O387:O450" si="13">IF(H387&gt;0,IFERROR(N387/H387,N387),N387)</f>
        <v>244</v>
      </c>
    </row>
    <row r="388" spans="1:15" x14ac:dyDescent="0.25">
      <c r="A388">
        <v>119540</v>
      </c>
      <c r="B388">
        <v>58236</v>
      </c>
      <c r="C388" t="s">
        <v>29</v>
      </c>
      <c r="D388" t="s">
        <v>36</v>
      </c>
      <c r="E388">
        <v>38</v>
      </c>
      <c r="F388" s="11">
        <v>126157</v>
      </c>
      <c r="G388" s="7" t="s">
        <v>165</v>
      </c>
      <c r="H388" s="7">
        <f t="shared" si="12"/>
        <v>0</v>
      </c>
      <c r="I388" t="s">
        <v>153</v>
      </c>
      <c r="J388" t="s">
        <v>153</v>
      </c>
      <c r="K388" t="s">
        <v>11</v>
      </c>
      <c r="L388" s="7" t="s">
        <v>148</v>
      </c>
      <c r="M388">
        <v>1.9870000000000001</v>
      </c>
      <c r="N388" s="12">
        <v>370</v>
      </c>
      <c r="O388">
        <f t="shared" si="13"/>
        <v>370</v>
      </c>
    </row>
    <row r="389" spans="1:15" x14ac:dyDescent="0.25">
      <c r="A389">
        <v>119740</v>
      </c>
      <c r="B389">
        <v>58212</v>
      </c>
      <c r="C389" t="s">
        <v>29</v>
      </c>
      <c r="D389" t="s">
        <v>32</v>
      </c>
      <c r="E389">
        <v>25</v>
      </c>
      <c r="F389" s="11">
        <v>67270</v>
      </c>
      <c r="G389" s="7" t="s">
        <v>165</v>
      </c>
      <c r="H389" s="7">
        <f t="shared" si="12"/>
        <v>0</v>
      </c>
      <c r="I389" t="s">
        <v>153</v>
      </c>
      <c r="J389" t="s">
        <v>153</v>
      </c>
      <c r="K389" t="s">
        <v>11</v>
      </c>
      <c r="L389" s="7" t="s">
        <v>148</v>
      </c>
      <c r="M389">
        <v>1.9870000000000001</v>
      </c>
      <c r="N389" s="12">
        <v>135</v>
      </c>
      <c r="O389">
        <f t="shared" si="13"/>
        <v>135</v>
      </c>
    </row>
    <row r="390" spans="1:15" x14ac:dyDescent="0.25">
      <c r="A390">
        <v>120169</v>
      </c>
      <c r="B390">
        <v>58245</v>
      </c>
      <c r="C390" t="s">
        <v>29</v>
      </c>
      <c r="D390" t="s">
        <v>37</v>
      </c>
      <c r="E390">
        <v>13</v>
      </c>
      <c r="F390" s="11">
        <v>58154252</v>
      </c>
      <c r="G390" s="7" t="s">
        <v>165</v>
      </c>
      <c r="H390" s="7">
        <f t="shared" si="12"/>
        <v>0</v>
      </c>
      <c r="I390" t="s">
        <v>153</v>
      </c>
      <c r="J390" t="s">
        <v>153</v>
      </c>
      <c r="K390" t="s">
        <v>11</v>
      </c>
      <c r="L390" s="7" t="s">
        <v>148</v>
      </c>
      <c r="M390">
        <v>1.9870000000000001</v>
      </c>
      <c r="N390" s="12">
        <v>267</v>
      </c>
      <c r="O390">
        <f t="shared" si="13"/>
        <v>267</v>
      </c>
    </row>
    <row r="391" spans="1:15" x14ac:dyDescent="0.25">
      <c r="A391">
        <v>120175</v>
      </c>
      <c r="B391">
        <v>58210</v>
      </c>
      <c r="C391" t="s">
        <v>29</v>
      </c>
      <c r="D391" t="s">
        <v>32</v>
      </c>
      <c r="E391">
        <v>27</v>
      </c>
      <c r="F391" s="11">
        <v>177135</v>
      </c>
      <c r="G391" s="7" t="s">
        <v>165</v>
      </c>
      <c r="H391" s="7">
        <f t="shared" si="12"/>
        <v>0</v>
      </c>
      <c r="I391" t="s">
        <v>153</v>
      </c>
      <c r="J391" t="s">
        <v>153</v>
      </c>
      <c r="K391" t="s">
        <v>11</v>
      </c>
      <c r="L391" s="7" t="s">
        <v>148</v>
      </c>
      <c r="M391">
        <v>1.9870000000000001</v>
      </c>
      <c r="N391" s="12">
        <v>305</v>
      </c>
      <c r="O391">
        <f t="shared" si="13"/>
        <v>305</v>
      </c>
    </row>
    <row r="392" spans="1:15" x14ac:dyDescent="0.25">
      <c r="A392">
        <v>121240</v>
      </c>
      <c r="B392">
        <v>58277</v>
      </c>
      <c r="C392" t="s">
        <v>29</v>
      </c>
      <c r="D392" t="s">
        <v>38</v>
      </c>
      <c r="E392">
        <v>28</v>
      </c>
      <c r="F392" s="11">
        <v>57387956</v>
      </c>
      <c r="G392" s="7" t="s">
        <v>165</v>
      </c>
      <c r="H392" s="7">
        <f t="shared" si="12"/>
        <v>0</v>
      </c>
      <c r="I392" t="s">
        <v>153</v>
      </c>
      <c r="J392" t="s">
        <v>153</v>
      </c>
      <c r="K392" t="s">
        <v>18</v>
      </c>
      <c r="L392" s="7" t="s">
        <v>148</v>
      </c>
      <c r="M392">
        <v>2.76</v>
      </c>
      <c r="N392" s="12">
        <v>172</v>
      </c>
      <c r="O392">
        <f t="shared" si="13"/>
        <v>172</v>
      </c>
    </row>
    <row r="393" spans="1:15" x14ac:dyDescent="0.25">
      <c r="A393">
        <v>121258</v>
      </c>
      <c r="B393">
        <v>58315</v>
      </c>
      <c r="C393" t="s">
        <v>29</v>
      </c>
      <c r="D393" t="s">
        <v>42</v>
      </c>
      <c r="E393">
        <v>7</v>
      </c>
      <c r="F393" s="11" t="s">
        <v>174</v>
      </c>
      <c r="G393" s="7" t="s">
        <v>165</v>
      </c>
      <c r="H393" s="7">
        <f t="shared" si="12"/>
        <v>0</v>
      </c>
      <c r="I393" t="s">
        <v>153</v>
      </c>
      <c r="J393" t="s">
        <v>294</v>
      </c>
      <c r="K393" t="s">
        <v>18</v>
      </c>
      <c r="L393" s="7" t="s">
        <v>148</v>
      </c>
      <c r="M393" t="s">
        <v>294</v>
      </c>
      <c r="N393" t="s">
        <v>294</v>
      </c>
      <c r="O393" t="str">
        <f t="shared" si="13"/>
        <v>Нет показаний</v>
      </c>
    </row>
    <row r="394" spans="1:15" x14ac:dyDescent="0.25">
      <c r="A394">
        <v>121777</v>
      </c>
      <c r="B394">
        <v>63241</v>
      </c>
      <c r="C394" t="s">
        <v>56</v>
      </c>
      <c r="D394" t="s">
        <v>58</v>
      </c>
      <c r="E394">
        <v>8</v>
      </c>
      <c r="F394" s="11">
        <v>7791085038521</v>
      </c>
      <c r="G394" s="7" t="s">
        <v>165</v>
      </c>
      <c r="H394" s="7">
        <f t="shared" si="12"/>
        <v>0</v>
      </c>
      <c r="I394" t="s">
        <v>153</v>
      </c>
      <c r="J394" t="s">
        <v>153</v>
      </c>
      <c r="K394" t="s">
        <v>18</v>
      </c>
      <c r="L394" s="7" t="s">
        <v>148</v>
      </c>
      <c r="M394">
        <v>2.76</v>
      </c>
      <c r="N394" s="12">
        <v>7</v>
      </c>
      <c r="O394">
        <f t="shared" si="13"/>
        <v>7</v>
      </c>
    </row>
    <row r="395" spans="1:15" x14ac:dyDescent="0.25">
      <c r="A395">
        <v>121797</v>
      </c>
      <c r="B395">
        <v>58321</v>
      </c>
      <c r="C395" t="s">
        <v>29</v>
      </c>
      <c r="D395" t="s">
        <v>43</v>
      </c>
      <c r="E395" t="s">
        <v>44</v>
      </c>
      <c r="F395" s="11">
        <v>673840</v>
      </c>
      <c r="G395" s="7" t="s">
        <v>165</v>
      </c>
      <c r="H395" s="7">
        <f t="shared" si="12"/>
        <v>0</v>
      </c>
      <c r="I395" t="s">
        <v>153</v>
      </c>
      <c r="J395" t="s">
        <v>153</v>
      </c>
      <c r="K395" t="s">
        <v>18</v>
      </c>
      <c r="L395" s="7" t="s">
        <v>148</v>
      </c>
      <c r="M395">
        <v>2.76</v>
      </c>
      <c r="N395" s="12">
        <v>335</v>
      </c>
      <c r="O395">
        <f t="shared" si="13"/>
        <v>335</v>
      </c>
    </row>
    <row r="396" spans="1:15" x14ac:dyDescent="0.25">
      <c r="A396">
        <v>122025</v>
      </c>
      <c r="B396">
        <v>58245</v>
      </c>
      <c r="C396" t="s">
        <v>29</v>
      </c>
      <c r="D396" t="s">
        <v>37</v>
      </c>
      <c r="E396">
        <v>13</v>
      </c>
      <c r="F396" s="11">
        <v>33935932</v>
      </c>
      <c r="G396" s="7" t="s">
        <v>170</v>
      </c>
      <c r="H396" s="7">
        <f t="shared" si="12"/>
        <v>2</v>
      </c>
      <c r="I396" t="s">
        <v>153</v>
      </c>
      <c r="J396" t="s">
        <v>294</v>
      </c>
      <c r="K396" t="s">
        <v>11</v>
      </c>
      <c r="L396" s="7" t="s">
        <v>148</v>
      </c>
      <c r="M396" t="s">
        <v>294</v>
      </c>
      <c r="N396" t="s">
        <v>294</v>
      </c>
      <c r="O396" t="str">
        <f t="shared" si="13"/>
        <v>Нет показаний</v>
      </c>
    </row>
    <row r="397" spans="1:15" x14ac:dyDescent="0.25">
      <c r="A397">
        <v>122243</v>
      </c>
      <c r="B397">
        <v>63012</v>
      </c>
      <c r="C397" t="s">
        <v>56</v>
      </c>
      <c r="D397" t="s">
        <v>57</v>
      </c>
      <c r="E397">
        <v>24</v>
      </c>
      <c r="F397" s="11">
        <v>117419086</v>
      </c>
      <c r="G397" s="7" t="s">
        <v>165</v>
      </c>
      <c r="H397" s="7">
        <f t="shared" si="12"/>
        <v>0</v>
      </c>
      <c r="I397" t="s">
        <v>153</v>
      </c>
      <c r="J397" t="s">
        <v>294</v>
      </c>
      <c r="K397" t="s">
        <v>18</v>
      </c>
      <c r="L397" s="7" t="s">
        <v>148</v>
      </c>
      <c r="M397" t="s">
        <v>294</v>
      </c>
      <c r="N397" t="s">
        <v>294</v>
      </c>
      <c r="O397" t="str">
        <f t="shared" si="13"/>
        <v>Нет показаний</v>
      </c>
    </row>
    <row r="398" spans="1:15" x14ac:dyDescent="0.25">
      <c r="A398">
        <v>122685</v>
      </c>
      <c r="B398">
        <v>58315</v>
      </c>
      <c r="C398" t="s">
        <v>29</v>
      </c>
      <c r="D398" t="s">
        <v>42</v>
      </c>
      <c r="E398">
        <v>7</v>
      </c>
      <c r="F398" s="11">
        <v>575567</v>
      </c>
      <c r="G398" s="7" t="s">
        <v>165</v>
      </c>
      <c r="H398" s="7">
        <f t="shared" si="12"/>
        <v>0</v>
      </c>
      <c r="I398" t="s">
        <v>153</v>
      </c>
      <c r="J398" t="s">
        <v>153</v>
      </c>
      <c r="K398" t="s">
        <v>18</v>
      </c>
      <c r="L398" s="7" t="s">
        <v>148</v>
      </c>
      <c r="M398">
        <v>2.76</v>
      </c>
      <c r="N398" s="12">
        <v>69</v>
      </c>
      <c r="O398">
        <f t="shared" si="13"/>
        <v>69</v>
      </c>
    </row>
    <row r="399" spans="1:15" x14ac:dyDescent="0.25">
      <c r="A399">
        <v>123428</v>
      </c>
      <c r="B399">
        <v>58315</v>
      </c>
      <c r="C399" t="s">
        <v>29</v>
      </c>
      <c r="D399" t="s">
        <v>42</v>
      </c>
      <c r="E399">
        <v>7</v>
      </c>
      <c r="F399" s="11">
        <v>261416</v>
      </c>
      <c r="G399" s="7" t="s">
        <v>165</v>
      </c>
      <c r="H399" s="7">
        <f t="shared" si="12"/>
        <v>0</v>
      </c>
      <c r="I399" t="s">
        <v>153</v>
      </c>
      <c r="J399" t="s">
        <v>153</v>
      </c>
      <c r="K399" t="s">
        <v>18</v>
      </c>
      <c r="L399" s="7" t="s">
        <v>148</v>
      </c>
      <c r="M399">
        <v>2.76</v>
      </c>
      <c r="N399" s="12">
        <v>25</v>
      </c>
      <c r="O399">
        <f t="shared" si="13"/>
        <v>25</v>
      </c>
    </row>
    <row r="400" spans="1:15" x14ac:dyDescent="0.25">
      <c r="A400">
        <v>124037</v>
      </c>
      <c r="B400">
        <v>62290</v>
      </c>
      <c r="C400" t="s">
        <v>54</v>
      </c>
      <c r="D400" t="s">
        <v>55</v>
      </c>
      <c r="E400">
        <v>7</v>
      </c>
      <c r="F400" s="11">
        <v>302803</v>
      </c>
      <c r="G400" s="7" t="s">
        <v>165</v>
      </c>
      <c r="H400" s="7">
        <f t="shared" si="12"/>
        <v>0</v>
      </c>
      <c r="I400" t="s">
        <v>153</v>
      </c>
      <c r="J400" t="s">
        <v>153</v>
      </c>
      <c r="K400" t="s">
        <v>18</v>
      </c>
      <c r="L400" s="7" t="s">
        <v>148</v>
      </c>
      <c r="M400">
        <v>2.76</v>
      </c>
      <c r="N400" s="12">
        <v>807</v>
      </c>
      <c r="O400">
        <f t="shared" si="13"/>
        <v>807</v>
      </c>
    </row>
    <row r="401" spans="1:15" x14ac:dyDescent="0.25">
      <c r="A401">
        <v>124126</v>
      </c>
      <c r="B401">
        <v>62291</v>
      </c>
      <c r="C401" t="s">
        <v>54</v>
      </c>
      <c r="D401" t="s">
        <v>55</v>
      </c>
      <c r="E401">
        <v>9</v>
      </c>
      <c r="F401" s="11">
        <v>961150</v>
      </c>
      <c r="G401" s="7" t="s">
        <v>165</v>
      </c>
      <c r="H401" s="7">
        <f t="shared" si="12"/>
        <v>0</v>
      </c>
      <c r="I401" t="s">
        <v>153</v>
      </c>
      <c r="J401" t="s">
        <v>153</v>
      </c>
      <c r="K401" t="s">
        <v>18</v>
      </c>
      <c r="L401" s="7" t="s">
        <v>148</v>
      </c>
      <c r="M401">
        <v>2.76</v>
      </c>
      <c r="N401" s="12">
        <v>271</v>
      </c>
      <c r="O401">
        <f t="shared" si="13"/>
        <v>271</v>
      </c>
    </row>
    <row r="402" spans="1:15" x14ac:dyDescent="0.25">
      <c r="A402">
        <v>124441</v>
      </c>
      <c r="B402">
        <v>58342</v>
      </c>
      <c r="C402" t="s">
        <v>29</v>
      </c>
      <c r="D402" t="s">
        <v>46</v>
      </c>
      <c r="E402">
        <v>13</v>
      </c>
      <c r="F402" s="11">
        <v>73934</v>
      </c>
      <c r="G402" s="7" t="s">
        <v>165</v>
      </c>
      <c r="H402" s="7">
        <f t="shared" si="12"/>
        <v>0</v>
      </c>
      <c r="I402" t="s">
        <v>153</v>
      </c>
      <c r="J402" t="s">
        <v>294</v>
      </c>
      <c r="K402" t="s">
        <v>11</v>
      </c>
      <c r="L402" s="7" t="s">
        <v>148</v>
      </c>
      <c r="M402" t="s">
        <v>294</v>
      </c>
      <c r="N402" t="s">
        <v>294</v>
      </c>
      <c r="O402" t="str">
        <f t="shared" si="13"/>
        <v>Нет показаний</v>
      </c>
    </row>
    <row r="403" spans="1:15" x14ac:dyDescent="0.25">
      <c r="A403">
        <v>124449</v>
      </c>
      <c r="B403">
        <v>58236</v>
      </c>
      <c r="C403" t="s">
        <v>29</v>
      </c>
      <c r="D403" t="s">
        <v>36</v>
      </c>
      <c r="E403">
        <v>38</v>
      </c>
      <c r="F403" s="11">
        <v>199559</v>
      </c>
      <c r="G403" s="7" t="s">
        <v>165</v>
      </c>
      <c r="H403" s="7">
        <f t="shared" si="12"/>
        <v>0</v>
      </c>
      <c r="I403" t="s">
        <v>153</v>
      </c>
      <c r="J403" t="s">
        <v>153</v>
      </c>
      <c r="K403" t="s">
        <v>11</v>
      </c>
      <c r="L403" s="7" t="s">
        <v>148</v>
      </c>
      <c r="M403">
        <v>1.9870000000000001</v>
      </c>
      <c r="N403" s="12">
        <v>118.8</v>
      </c>
      <c r="O403">
        <f t="shared" si="13"/>
        <v>118.8</v>
      </c>
    </row>
    <row r="404" spans="1:15" x14ac:dyDescent="0.25">
      <c r="A404">
        <v>124603</v>
      </c>
      <c r="B404">
        <v>58312</v>
      </c>
      <c r="C404" t="s">
        <v>29</v>
      </c>
      <c r="D404" t="s">
        <v>41</v>
      </c>
      <c r="E404">
        <v>8</v>
      </c>
      <c r="F404" s="11">
        <v>41000049</v>
      </c>
      <c r="G404" s="7" t="s">
        <v>165</v>
      </c>
      <c r="H404" s="7">
        <f t="shared" si="12"/>
        <v>0</v>
      </c>
      <c r="I404" t="s">
        <v>153</v>
      </c>
      <c r="J404" t="s">
        <v>153</v>
      </c>
      <c r="K404" t="s">
        <v>18</v>
      </c>
      <c r="L404" s="7" t="s">
        <v>148</v>
      </c>
      <c r="M404">
        <v>2.76</v>
      </c>
      <c r="N404" s="12">
        <v>64</v>
      </c>
      <c r="O404">
        <f t="shared" si="13"/>
        <v>64</v>
      </c>
    </row>
    <row r="405" spans="1:15" x14ac:dyDescent="0.25">
      <c r="A405">
        <v>124685</v>
      </c>
      <c r="B405">
        <v>58341</v>
      </c>
      <c r="C405" t="s">
        <v>29</v>
      </c>
      <c r="D405" t="s">
        <v>46</v>
      </c>
      <c r="E405">
        <v>15</v>
      </c>
      <c r="F405" s="11">
        <v>128595</v>
      </c>
      <c r="G405" s="7" t="s">
        <v>165</v>
      </c>
      <c r="H405" s="7">
        <f t="shared" si="12"/>
        <v>0</v>
      </c>
      <c r="I405" t="s">
        <v>153</v>
      </c>
      <c r="J405" t="s">
        <v>153</v>
      </c>
      <c r="K405" t="s">
        <v>18</v>
      </c>
      <c r="L405" s="7" t="s">
        <v>148</v>
      </c>
      <c r="M405">
        <v>2.76</v>
      </c>
      <c r="N405" s="12">
        <v>134</v>
      </c>
      <c r="O405">
        <f t="shared" si="13"/>
        <v>134</v>
      </c>
    </row>
    <row r="406" spans="1:15" x14ac:dyDescent="0.25">
      <c r="A406">
        <v>124689</v>
      </c>
      <c r="B406">
        <v>58341</v>
      </c>
      <c r="C406" t="s">
        <v>29</v>
      </c>
      <c r="D406" t="s">
        <v>46</v>
      </c>
      <c r="E406">
        <v>15</v>
      </c>
      <c r="F406" s="11">
        <v>96178654</v>
      </c>
      <c r="G406" s="7" t="s">
        <v>165</v>
      </c>
      <c r="H406" s="7">
        <f t="shared" si="12"/>
        <v>0</v>
      </c>
      <c r="I406" t="s">
        <v>153</v>
      </c>
      <c r="J406" t="s">
        <v>153</v>
      </c>
      <c r="K406" t="s">
        <v>18</v>
      </c>
      <c r="L406" s="7" t="s">
        <v>148</v>
      </c>
      <c r="M406">
        <v>2.76</v>
      </c>
      <c r="N406" s="12">
        <v>31</v>
      </c>
      <c r="O406">
        <f t="shared" si="13"/>
        <v>31</v>
      </c>
    </row>
    <row r="407" spans="1:15" x14ac:dyDescent="0.25">
      <c r="A407">
        <v>124839</v>
      </c>
      <c r="B407">
        <v>58314</v>
      </c>
      <c r="C407" t="s">
        <v>29</v>
      </c>
      <c r="D407" t="s">
        <v>42</v>
      </c>
      <c r="E407">
        <v>6</v>
      </c>
      <c r="F407" s="11">
        <v>4016330</v>
      </c>
      <c r="G407" s="7" t="s">
        <v>170</v>
      </c>
      <c r="H407" s="7">
        <f t="shared" si="12"/>
        <v>3</v>
      </c>
      <c r="I407" t="s">
        <v>153</v>
      </c>
      <c r="J407" t="s">
        <v>153</v>
      </c>
      <c r="K407" t="s">
        <v>11</v>
      </c>
      <c r="L407" s="7" t="s">
        <v>148</v>
      </c>
      <c r="M407">
        <v>1.9870000000000001</v>
      </c>
      <c r="N407" s="12">
        <v>0</v>
      </c>
      <c r="O407">
        <f t="shared" si="13"/>
        <v>0</v>
      </c>
    </row>
    <row r="408" spans="1:15" x14ac:dyDescent="0.25">
      <c r="A408">
        <v>124839</v>
      </c>
      <c r="B408">
        <v>58314</v>
      </c>
      <c r="C408" t="s">
        <v>29</v>
      </c>
      <c r="D408" t="s">
        <v>42</v>
      </c>
      <c r="E408">
        <v>6</v>
      </c>
      <c r="F408" s="11">
        <v>778914199592</v>
      </c>
      <c r="G408" s="7" t="s">
        <v>165</v>
      </c>
      <c r="H408" s="7">
        <f t="shared" si="12"/>
        <v>0</v>
      </c>
      <c r="I408" t="s">
        <v>153</v>
      </c>
      <c r="J408" t="s">
        <v>153</v>
      </c>
      <c r="K408" t="s">
        <v>11</v>
      </c>
      <c r="L408" s="7" t="s">
        <v>148</v>
      </c>
      <c r="M408">
        <v>1.9870000000000001</v>
      </c>
      <c r="N408" s="12">
        <v>4</v>
      </c>
      <c r="O408">
        <f t="shared" si="13"/>
        <v>4</v>
      </c>
    </row>
    <row r="409" spans="1:15" x14ac:dyDescent="0.25">
      <c r="A409">
        <v>124897</v>
      </c>
      <c r="B409">
        <v>56764</v>
      </c>
      <c r="C409" t="s">
        <v>15</v>
      </c>
      <c r="D409" t="s">
        <v>16</v>
      </c>
      <c r="E409" t="s">
        <v>19</v>
      </c>
      <c r="F409" s="11">
        <v>23539</v>
      </c>
      <c r="G409" s="7" t="s">
        <v>165</v>
      </c>
      <c r="H409" s="7">
        <f t="shared" si="12"/>
        <v>0</v>
      </c>
      <c r="I409" t="s">
        <v>153</v>
      </c>
      <c r="J409" t="s">
        <v>153</v>
      </c>
      <c r="K409" t="s">
        <v>18</v>
      </c>
      <c r="L409" s="7" t="s">
        <v>148</v>
      </c>
      <c r="M409">
        <v>2.76</v>
      </c>
      <c r="N409" s="12">
        <v>101</v>
      </c>
      <c r="O409">
        <f t="shared" si="13"/>
        <v>101</v>
      </c>
    </row>
    <row r="410" spans="1:15" x14ac:dyDescent="0.25">
      <c r="A410">
        <v>124935</v>
      </c>
      <c r="B410">
        <v>58371</v>
      </c>
      <c r="C410" t="s">
        <v>48</v>
      </c>
      <c r="D410" t="s">
        <v>49</v>
      </c>
      <c r="E410">
        <v>19</v>
      </c>
      <c r="F410" s="11">
        <v>58153726</v>
      </c>
      <c r="G410" s="7" t="s">
        <v>165</v>
      </c>
      <c r="H410" s="7">
        <f t="shared" si="12"/>
        <v>0</v>
      </c>
      <c r="I410" t="s">
        <v>153</v>
      </c>
      <c r="J410" t="s">
        <v>153</v>
      </c>
      <c r="K410" t="s">
        <v>11</v>
      </c>
      <c r="L410" s="7" t="s">
        <v>148</v>
      </c>
      <c r="M410">
        <v>1.9870000000000001</v>
      </c>
      <c r="N410" s="12">
        <v>500</v>
      </c>
      <c r="O410">
        <f t="shared" si="13"/>
        <v>500</v>
      </c>
    </row>
    <row r="411" spans="1:15" x14ac:dyDescent="0.25">
      <c r="A411">
        <v>125085</v>
      </c>
      <c r="B411">
        <v>58212</v>
      </c>
      <c r="C411" t="s">
        <v>29</v>
      </c>
      <c r="D411" t="s">
        <v>32</v>
      </c>
      <c r="E411">
        <v>25</v>
      </c>
      <c r="F411" s="11">
        <v>43514</v>
      </c>
      <c r="G411" s="7" t="s">
        <v>165</v>
      </c>
      <c r="H411" s="7">
        <f t="shared" si="12"/>
        <v>0</v>
      </c>
      <c r="I411" t="s">
        <v>153</v>
      </c>
      <c r="J411" t="s">
        <v>153</v>
      </c>
      <c r="K411" t="s">
        <v>11</v>
      </c>
      <c r="L411" s="7" t="s">
        <v>148</v>
      </c>
      <c r="M411">
        <v>1.9870000000000001</v>
      </c>
      <c r="N411" s="12">
        <v>127</v>
      </c>
      <c r="O411">
        <f t="shared" si="13"/>
        <v>127</v>
      </c>
    </row>
    <row r="412" spans="1:15" x14ac:dyDescent="0.25">
      <c r="A412">
        <v>125370</v>
      </c>
      <c r="B412">
        <v>58341</v>
      </c>
      <c r="C412" t="s">
        <v>29</v>
      </c>
      <c r="D412" t="s">
        <v>46</v>
      </c>
      <c r="E412">
        <v>15</v>
      </c>
      <c r="F412" s="11">
        <v>691235</v>
      </c>
      <c r="G412" s="7" t="s">
        <v>165</v>
      </c>
      <c r="H412" s="7">
        <f t="shared" si="12"/>
        <v>0</v>
      </c>
      <c r="I412" t="s">
        <v>153</v>
      </c>
      <c r="J412" t="s">
        <v>153</v>
      </c>
      <c r="K412" t="s">
        <v>18</v>
      </c>
      <c r="L412" s="7" t="s">
        <v>148</v>
      </c>
      <c r="M412">
        <v>2.76</v>
      </c>
      <c r="N412" s="12">
        <v>0</v>
      </c>
      <c r="O412">
        <f t="shared" si="13"/>
        <v>0</v>
      </c>
    </row>
    <row r="413" spans="1:15" x14ac:dyDescent="0.25">
      <c r="A413">
        <v>125717</v>
      </c>
      <c r="B413">
        <v>56764</v>
      </c>
      <c r="C413" t="s">
        <v>15</v>
      </c>
      <c r="D413" t="s">
        <v>16</v>
      </c>
      <c r="E413" t="s">
        <v>19</v>
      </c>
      <c r="F413" s="11">
        <v>7789066108172</v>
      </c>
      <c r="G413" s="7" t="s">
        <v>165</v>
      </c>
      <c r="H413" s="7">
        <f t="shared" si="12"/>
        <v>0</v>
      </c>
      <c r="I413" t="s">
        <v>153</v>
      </c>
      <c r="J413" t="s">
        <v>153</v>
      </c>
      <c r="K413" t="s">
        <v>18</v>
      </c>
      <c r="L413" s="7" t="s">
        <v>148</v>
      </c>
      <c r="M413">
        <v>2.76</v>
      </c>
      <c r="N413" s="12">
        <v>58</v>
      </c>
      <c r="O413">
        <f t="shared" si="13"/>
        <v>58</v>
      </c>
    </row>
    <row r="414" spans="1:15" x14ac:dyDescent="0.25">
      <c r="A414">
        <v>125847</v>
      </c>
      <c r="B414">
        <v>56962</v>
      </c>
      <c r="C414" t="s">
        <v>15</v>
      </c>
      <c r="D414" t="s">
        <v>28</v>
      </c>
      <c r="E414">
        <v>38</v>
      </c>
      <c r="F414" s="11">
        <v>127106802</v>
      </c>
      <c r="G414" s="7" t="s">
        <v>165</v>
      </c>
      <c r="H414" s="7">
        <f t="shared" si="12"/>
        <v>0</v>
      </c>
      <c r="I414" t="s">
        <v>153</v>
      </c>
      <c r="J414" t="s">
        <v>153</v>
      </c>
      <c r="K414" t="s">
        <v>11</v>
      </c>
      <c r="L414" s="7" t="s">
        <v>148</v>
      </c>
      <c r="M414">
        <v>1.9870000000000001</v>
      </c>
      <c r="N414" s="12">
        <v>101</v>
      </c>
      <c r="O414">
        <f t="shared" si="13"/>
        <v>101</v>
      </c>
    </row>
    <row r="415" spans="1:15" x14ac:dyDescent="0.25">
      <c r="A415">
        <v>126148</v>
      </c>
      <c r="B415">
        <v>58343</v>
      </c>
      <c r="C415" t="s">
        <v>29</v>
      </c>
      <c r="D415" t="s">
        <v>46</v>
      </c>
      <c r="E415">
        <v>17</v>
      </c>
      <c r="F415" s="11">
        <v>31242120</v>
      </c>
      <c r="G415" s="7" t="s">
        <v>165</v>
      </c>
      <c r="H415" s="7">
        <f t="shared" si="12"/>
        <v>0</v>
      </c>
      <c r="I415" t="s">
        <v>153</v>
      </c>
      <c r="J415" t="s">
        <v>153</v>
      </c>
      <c r="K415" t="s">
        <v>18</v>
      </c>
      <c r="L415" s="7" t="s">
        <v>148</v>
      </c>
      <c r="M415">
        <v>2.76</v>
      </c>
      <c r="N415" s="12">
        <v>103</v>
      </c>
      <c r="O415">
        <f t="shared" si="13"/>
        <v>103</v>
      </c>
    </row>
    <row r="416" spans="1:15" x14ac:dyDescent="0.25">
      <c r="A416">
        <v>126199</v>
      </c>
      <c r="B416">
        <v>58378</v>
      </c>
      <c r="C416" t="s">
        <v>48</v>
      </c>
      <c r="D416" t="s">
        <v>49</v>
      </c>
      <c r="E416">
        <v>16</v>
      </c>
      <c r="F416" s="11">
        <v>270455</v>
      </c>
      <c r="G416" s="7" t="s">
        <v>165</v>
      </c>
      <c r="H416" s="7">
        <f t="shared" si="12"/>
        <v>0</v>
      </c>
      <c r="I416" t="s">
        <v>153</v>
      </c>
      <c r="J416" t="s">
        <v>153</v>
      </c>
      <c r="K416" t="s">
        <v>11</v>
      </c>
      <c r="L416" s="7" t="s">
        <v>148</v>
      </c>
      <c r="M416">
        <v>1.9870000000000001</v>
      </c>
      <c r="N416" s="12">
        <v>0</v>
      </c>
      <c r="O416">
        <f t="shared" si="13"/>
        <v>0</v>
      </c>
    </row>
    <row r="417" spans="1:15" x14ac:dyDescent="0.25">
      <c r="A417">
        <v>126496</v>
      </c>
      <c r="B417">
        <v>58321</v>
      </c>
      <c r="C417" t="s">
        <v>29</v>
      </c>
      <c r="D417" t="s">
        <v>43</v>
      </c>
      <c r="E417" t="s">
        <v>44</v>
      </c>
      <c r="F417" s="11">
        <v>92781</v>
      </c>
      <c r="G417" s="7" t="s">
        <v>165</v>
      </c>
      <c r="H417" s="7">
        <f t="shared" si="12"/>
        <v>0</v>
      </c>
      <c r="I417" t="s">
        <v>153</v>
      </c>
      <c r="J417" t="s">
        <v>153</v>
      </c>
      <c r="K417" t="s">
        <v>18</v>
      </c>
      <c r="L417" s="7" t="s">
        <v>148</v>
      </c>
      <c r="M417">
        <v>2.76</v>
      </c>
      <c r="N417" s="12">
        <v>351</v>
      </c>
      <c r="O417">
        <f t="shared" si="13"/>
        <v>351</v>
      </c>
    </row>
    <row r="418" spans="1:15" x14ac:dyDescent="0.25">
      <c r="A418">
        <v>126585</v>
      </c>
      <c r="B418">
        <v>58194</v>
      </c>
      <c r="C418" t="s">
        <v>29</v>
      </c>
      <c r="D418" t="s">
        <v>31</v>
      </c>
      <c r="E418">
        <v>93</v>
      </c>
      <c r="F418" s="11">
        <v>121471</v>
      </c>
      <c r="G418" s="7" t="s">
        <v>165</v>
      </c>
      <c r="H418" s="7">
        <f t="shared" si="12"/>
        <v>0</v>
      </c>
      <c r="I418" t="s">
        <v>153</v>
      </c>
      <c r="J418" t="s">
        <v>294</v>
      </c>
      <c r="K418" t="s">
        <v>18</v>
      </c>
      <c r="L418" s="7" t="s">
        <v>148</v>
      </c>
      <c r="M418" t="s">
        <v>294</v>
      </c>
      <c r="N418" t="s">
        <v>294</v>
      </c>
      <c r="O418" t="str">
        <f t="shared" si="13"/>
        <v>Нет показаний</v>
      </c>
    </row>
    <row r="419" spans="1:15" x14ac:dyDescent="0.25">
      <c r="A419">
        <v>126923</v>
      </c>
      <c r="B419">
        <v>58377</v>
      </c>
      <c r="C419" t="s">
        <v>48</v>
      </c>
      <c r="D419" t="s">
        <v>49</v>
      </c>
      <c r="E419">
        <v>15</v>
      </c>
      <c r="F419" s="11">
        <v>27524911</v>
      </c>
      <c r="G419" s="7" t="s">
        <v>165</v>
      </c>
      <c r="H419" s="7">
        <f t="shared" si="12"/>
        <v>0</v>
      </c>
      <c r="I419" t="s">
        <v>153</v>
      </c>
      <c r="J419" t="s">
        <v>153</v>
      </c>
      <c r="K419" t="s">
        <v>11</v>
      </c>
      <c r="L419" s="7" t="s">
        <v>148</v>
      </c>
      <c r="M419">
        <v>1.9870000000000001</v>
      </c>
      <c r="N419" s="12">
        <v>8</v>
      </c>
      <c r="O419">
        <f t="shared" si="13"/>
        <v>8</v>
      </c>
    </row>
    <row r="420" spans="1:15" x14ac:dyDescent="0.25">
      <c r="A420">
        <v>126929</v>
      </c>
      <c r="B420">
        <v>56962</v>
      </c>
      <c r="C420" t="s">
        <v>15</v>
      </c>
      <c r="D420" t="s">
        <v>28</v>
      </c>
      <c r="E420">
        <v>38</v>
      </c>
      <c r="F420" s="11">
        <v>39040</v>
      </c>
      <c r="G420" s="7" t="s">
        <v>165</v>
      </c>
      <c r="H420" s="7">
        <f t="shared" si="12"/>
        <v>0</v>
      </c>
      <c r="I420" t="s">
        <v>153</v>
      </c>
      <c r="J420" t="s">
        <v>153</v>
      </c>
      <c r="K420" t="s">
        <v>11</v>
      </c>
      <c r="L420" s="7" t="s">
        <v>148</v>
      </c>
      <c r="M420">
        <v>1.9870000000000001</v>
      </c>
      <c r="N420" s="12">
        <v>180</v>
      </c>
      <c r="O420">
        <f t="shared" si="13"/>
        <v>180</v>
      </c>
    </row>
    <row r="421" spans="1:15" x14ac:dyDescent="0.25">
      <c r="A421">
        <v>127211</v>
      </c>
      <c r="B421">
        <v>58218</v>
      </c>
      <c r="C421" t="s">
        <v>29</v>
      </c>
      <c r="D421" t="s">
        <v>34</v>
      </c>
      <c r="E421">
        <v>3</v>
      </c>
      <c r="F421" s="11">
        <v>67067</v>
      </c>
      <c r="G421" s="7" t="s">
        <v>165</v>
      </c>
      <c r="H421" s="7">
        <f t="shared" si="12"/>
        <v>0</v>
      </c>
      <c r="I421" t="s">
        <v>153</v>
      </c>
      <c r="J421" t="s">
        <v>153</v>
      </c>
      <c r="K421" t="s">
        <v>11</v>
      </c>
      <c r="L421" s="7" t="s">
        <v>148</v>
      </c>
      <c r="M421">
        <v>1.9870000000000001</v>
      </c>
      <c r="N421" s="12">
        <v>433</v>
      </c>
      <c r="O421">
        <f t="shared" si="13"/>
        <v>433</v>
      </c>
    </row>
    <row r="422" spans="1:15" x14ac:dyDescent="0.25">
      <c r="A422">
        <v>127325</v>
      </c>
      <c r="B422">
        <v>56791</v>
      </c>
      <c r="C422" t="s">
        <v>15</v>
      </c>
      <c r="D422" t="s">
        <v>22</v>
      </c>
      <c r="E422">
        <v>46</v>
      </c>
      <c r="F422" s="11">
        <v>137061</v>
      </c>
      <c r="G422" s="7" t="s">
        <v>165</v>
      </c>
      <c r="H422" s="7">
        <f t="shared" si="12"/>
        <v>0</v>
      </c>
      <c r="I422" t="s">
        <v>153</v>
      </c>
      <c r="J422" t="s">
        <v>153</v>
      </c>
      <c r="K422" t="s">
        <v>11</v>
      </c>
      <c r="L422" s="7" t="s">
        <v>148</v>
      </c>
      <c r="M422">
        <v>1.9870000000000001</v>
      </c>
      <c r="N422" s="12">
        <v>275</v>
      </c>
      <c r="O422">
        <f t="shared" si="13"/>
        <v>275</v>
      </c>
    </row>
    <row r="423" spans="1:15" x14ac:dyDescent="0.25">
      <c r="A423">
        <v>127354</v>
      </c>
      <c r="B423">
        <v>58314</v>
      </c>
      <c r="C423" t="s">
        <v>29</v>
      </c>
      <c r="D423" t="s">
        <v>42</v>
      </c>
      <c r="E423">
        <v>6</v>
      </c>
      <c r="F423" s="11">
        <v>179779</v>
      </c>
      <c r="G423" s="7" t="s">
        <v>165</v>
      </c>
      <c r="H423" s="7">
        <f t="shared" si="12"/>
        <v>0</v>
      </c>
      <c r="I423" t="s">
        <v>153</v>
      </c>
      <c r="J423" t="s">
        <v>294</v>
      </c>
      <c r="K423" t="s">
        <v>11</v>
      </c>
      <c r="L423" s="7" t="s">
        <v>148</v>
      </c>
      <c r="M423" t="s">
        <v>294</v>
      </c>
      <c r="N423" t="s">
        <v>294</v>
      </c>
      <c r="O423" t="str">
        <f t="shared" si="13"/>
        <v>Нет показаний</v>
      </c>
    </row>
    <row r="424" spans="1:15" x14ac:dyDescent="0.25">
      <c r="A424">
        <v>127434</v>
      </c>
      <c r="B424">
        <v>56789</v>
      </c>
      <c r="C424" t="s">
        <v>15</v>
      </c>
      <c r="D424" t="s">
        <v>22</v>
      </c>
      <c r="E424">
        <v>9</v>
      </c>
      <c r="F424" s="11">
        <v>16492</v>
      </c>
      <c r="G424" s="7" t="s">
        <v>165</v>
      </c>
      <c r="H424" s="7">
        <f t="shared" si="12"/>
        <v>0</v>
      </c>
      <c r="I424" t="s">
        <v>153</v>
      </c>
      <c r="J424" t="s">
        <v>153</v>
      </c>
      <c r="K424" t="s">
        <v>18</v>
      </c>
      <c r="L424" s="7" t="s">
        <v>148</v>
      </c>
      <c r="M424">
        <v>2.76</v>
      </c>
      <c r="N424" s="12">
        <v>1</v>
      </c>
      <c r="O424">
        <f t="shared" si="13"/>
        <v>1</v>
      </c>
    </row>
    <row r="425" spans="1:15" x14ac:dyDescent="0.25">
      <c r="A425">
        <v>128610</v>
      </c>
      <c r="B425">
        <v>58315</v>
      </c>
      <c r="C425" t="s">
        <v>29</v>
      </c>
      <c r="D425" t="s">
        <v>42</v>
      </c>
      <c r="E425">
        <v>7</v>
      </c>
      <c r="F425" s="11" t="s">
        <v>175</v>
      </c>
      <c r="G425" s="7" t="s">
        <v>165</v>
      </c>
      <c r="H425" s="7">
        <f t="shared" si="12"/>
        <v>0</v>
      </c>
      <c r="I425" t="s">
        <v>153</v>
      </c>
      <c r="J425" t="s">
        <v>294</v>
      </c>
      <c r="K425" t="s">
        <v>18</v>
      </c>
      <c r="L425" s="7" t="s">
        <v>148</v>
      </c>
      <c r="M425" t="s">
        <v>294</v>
      </c>
      <c r="N425" t="s">
        <v>294</v>
      </c>
      <c r="O425" t="str">
        <f t="shared" si="13"/>
        <v>Нет показаний</v>
      </c>
    </row>
    <row r="426" spans="1:15" x14ac:dyDescent="0.25">
      <c r="A426">
        <v>128723</v>
      </c>
      <c r="B426">
        <v>62291</v>
      </c>
      <c r="C426" t="s">
        <v>54</v>
      </c>
      <c r="D426" t="s">
        <v>55</v>
      </c>
      <c r="E426">
        <v>9</v>
      </c>
      <c r="F426" s="11">
        <v>464443</v>
      </c>
      <c r="G426" s="7" t="s">
        <v>165</v>
      </c>
      <c r="H426" s="7">
        <f t="shared" si="12"/>
        <v>0</v>
      </c>
      <c r="I426" t="s">
        <v>153</v>
      </c>
      <c r="J426" t="s">
        <v>153</v>
      </c>
      <c r="K426" t="s">
        <v>18</v>
      </c>
      <c r="L426" s="7" t="s">
        <v>148</v>
      </c>
      <c r="M426">
        <v>2.76</v>
      </c>
      <c r="N426" s="12">
        <v>89</v>
      </c>
      <c r="O426">
        <f t="shared" si="13"/>
        <v>89</v>
      </c>
    </row>
    <row r="427" spans="1:15" x14ac:dyDescent="0.25">
      <c r="A427">
        <v>129008</v>
      </c>
      <c r="B427">
        <v>58329</v>
      </c>
      <c r="C427" t="s">
        <v>29</v>
      </c>
      <c r="D427" t="s">
        <v>43</v>
      </c>
      <c r="E427">
        <v>25</v>
      </c>
      <c r="F427" s="11">
        <v>127779</v>
      </c>
      <c r="G427" s="7" t="s">
        <v>165</v>
      </c>
      <c r="H427" s="7">
        <f t="shared" si="12"/>
        <v>0</v>
      </c>
      <c r="I427" t="s">
        <v>153</v>
      </c>
      <c r="J427" t="s">
        <v>153</v>
      </c>
      <c r="K427" t="s">
        <v>18</v>
      </c>
      <c r="L427" s="7" t="s">
        <v>148</v>
      </c>
      <c r="M427">
        <v>2.76</v>
      </c>
      <c r="N427" s="12">
        <v>120</v>
      </c>
      <c r="O427">
        <f t="shared" si="13"/>
        <v>120</v>
      </c>
    </row>
    <row r="428" spans="1:15" x14ac:dyDescent="0.25">
      <c r="A428">
        <v>129116</v>
      </c>
      <c r="B428">
        <v>63241</v>
      </c>
      <c r="C428" t="s">
        <v>56</v>
      </c>
      <c r="D428" t="s">
        <v>58</v>
      </c>
      <c r="E428">
        <v>8</v>
      </c>
      <c r="F428" s="11" t="s">
        <v>176</v>
      </c>
      <c r="G428" s="7" t="s">
        <v>165</v>
      </c>
      <c r="H428" s="7">
        <f t="shared" si="12"/>
        <v>0</v>
      </c>
      <c r="I428" t="s">
        <v>153</v>
      </c>
      <c r="J428" t="s">
        <v>294</v>
      </c>
      <c r="K428" t="s">
        <v>18</v>
      </c>
      <c r="L428" s="7" t="s">
        <v>148</v>
      </c>
      <c r="M428" t="s">
        <v>294</v>
      </c>
      <c r="N428" t="s">
        <v>294</v>
      </c>
      <c r="O428" t="str">
        <f t="shared" si="13"/>
        <v>Нет показаний</v>
      </c>
    </row>
    <row r="429" spans="1:15" x14ac:dyDescent="0.25">
      <c r="A429">
        <v>129222</v>
      </c>
      <c r="B429">
        <v>58369</v>
      </c>
      <c r="C429" t="s">
        <v>48</v>
      </c>
      <c r="D429" t="s">
        <v>49</v>
      </c>
      <c r="E429">
        <v>12</v>
      </c>
      <c r="F429" s="11">
        <v>3805783</v>
      </c>
      <c r="G429" s="7" t="s">
        <v>165</v>
      </c>
      <c r="H429" s="7">
        <f t="shared" si="12"/>
        <v>0</v>
      </c>
      <c r="I429" t="s">
        <v>153</v>
      </c>
      <c r="J429" t="s">
        <v>153</v>
      </c>
      <c r="K429" t="s">
        <v>11</v>
      </c>
      <c r="L429" s="7" t="s">
        <v>148</v>
      </c>
      <c r="M429">
        <v>1.9870000000000001</v>
      </c>
      <c r="N429" s="12">
        <v>71</v>
      </c>
      <c r="O429">
        <f t="shared" si="13"/>
        <v>71</v>
      </c>
    </row>
    <row r="430" spans="1:15" x14ac:dyDescent="0.25">
      <c r="A430">
        <v>129222</v>
      </c>
      <c r="B430">
        <v>58369</v>
      </c>
      <c r="C430" t="s">
        <v>48</v>
      </c>
      <c r="D430" t="s">
        <v>49</v>
      </c>
      <c r="E430">
        <v>12</v>
      </c>
      <c r="F430" s="11" t="s">
        <v>177</v>
      </c>
      <c r="G430" s="7" t="s">
        <v>165</v>
      </c>
      <c r="H430" s="7">
        <f t="shared" si="12"/>
        <v>0</v>
      </c>
      <c r="I430" t="s">
        <v>153</v>
      </c>
      <c r="J430" t="s">
        <v>153</v>
      </c>
      <c r="K430" t="s">
        <v>11</v>
      </c>
      <c r="L430" s="7" t="s">
        <v>148</v>
      </c>
      <c r="M430">
        <v>1.9870000000000001</v>
      </c>
      <c r="N430" s="12">
        <v>123</v>
      </c>
      <c r="O430">
        <f t="shared" si="13"/>
        <v>123</v>
      </c>
    </row>
    <row r="431" spans="1:15" x14ac:dyDescent="0.25">
      <c r="A431">
        <v>129270</v>
      </c>
      <c r="B431">
        <v>58373</v>
      </c>
      <c r="C431" t="s">
        <v>48</v>
      </c>
      <c r="D431" t="s">
        <v>49</v>
      </c>
      <c r="E431">
        <v>25</v>
      </c>
      <c r="F431" s="11">
        <v>27526811</v>
      </c>
      <c r="G431" s="7" t="s">
        <v>165</v>
      </c>
      <c r="H431" s="7">
        <f t="shared" si="12"/>
        <v>0</v>
      </c>
      <c r="I431" t="s">
        <v>153</v>
      </c>
      <c r="J431" t="s">
        <v>153</v>
      </c>
      <c r="K431" t="s">
        <v>11</v>
      </c>
      <c r="L431" s="7" t="s">
        <v>148</v>
      </c>
      <c r="M431">
        <v>1.9870000000000001</v>
      </c>
      <c r="N431" s="12">
        <v>151</v>
      </c>
      <c r="O431">
        <f t="shared" si="13"/>
        <v>151</v>
      </c>
    </row>
    <row r="432" spans="1:15" x14ac:dyDescent="0.25">
      <c r="A432">
        <v>129322</v>
      </c>
      <c r="B432">
        <v>58218</v>
      </c>
      <c r="C432" t="s">
        <v>29</v>
      </c>
      <c r="D432" t="s">
        <v>34</v>
      </c>
      <c r="E432">
        <v>3</v>
      </c>
      <c r="F432" s="11">
        <v>483268</v>
      </c>
      <c r="G432" s="7" t="s">
        <v>165</v>
      </c>
      <c r="H432" s="7">
        <f t="shared" si="12"/>
        <v>0</v>
      </c>
      <c r="I432" t="s">
        <v>153</v>
      </c>
      <c r="J432" t="s">
        <v>153</v>
      </c>
      <c r="K432" t="s">
        <v>11</v>
      </c>
      <c r="L432" s="7" t="s">
        <v>148</v>
      </c>
      <c r="M432">
        <v>1.9870000000000001</v>
      </c>
      <c r="N432" s="12">
        <v>-44</v>
      </c>
      <c r="O432">
        <f t="shared" si="13"/>
        <v>-44</v>
      </c>
    </row>
    <row r="433" spans="1:15" x14ac:dyDescent="0.25">
      <c r="A433">
        <v>129352</v>
      </c>
      <c r="B433">
        <v>58366</v>
      </c>
      <c r="C433" t="s">
        <v>48</v>
      </c>
      <c r="D433" t="s">
        <v>49</v>
      </c>
      <c r="E433">
        <v>8</v>
      </c>
      <c r="F433" s="11">
        <v>27527111</v>
      </c>
      <c r="G433" s="7" t="s">
        <v>165</v>
      </c>
      <c r="H433" s="7">
        <f t="shared" si="12"/>
        <v>0</v>
      </c>
      <c r="I433" t="s">
        <v>153</v>
      </c>
      <c r="J433" t="s">
        <v>153</v>
      </c>
      <c r="K433" t="s">
        <v>11</v>
      </c>
      <c r="L433" s="7" t="s">
        <v>148</v>
      </c>
      <c r="M433">
        <v>1.9870000000000001</v>
      </c>
      <c r="N433" s="12">
        <v>421</v>
      </c>
      <c r="O433">
        <f t="shared" si="13"/>
        <v>421</v>
      </c>
    </row>
    <row r="434" spans="1:15" x14ac:dyDescent="0.25">
      <c r="A434">
        <v>129914</v>
      </c>
      <c r="B434">
        <v>58371</v>
      </c>
      <c r="C434" t="s">
        <v>48</v>
      </c>
      <c r="D434" t="s">
        <v>49</v>
      </c>
      <c r="E434">
        <v>19</v>
      </c>
      <c r="F434" s="11">
        <v>3475110</v>
      </c>
      <c r="G434" s="7" t="s">
        <v>165</v>
      </c>
      <c r="H434" s="7">
        <f t="shared" si="12"/>
        <v>0</v>
      </c>
      <c r="I434" t="s">
        <v>153</v>
      </c>
      <c r="J434" t="s">
        <v>153</v>
      </c>
      <c r="K434" t="s">
        <v>11</v>
      </c>
      <c r="L434" s="7" t="s">
        <v>148</v>
      </c>
      <c r="M434">
        <v>1.9870000000000001</v>
      </c>
      <c r="N434" s="12">
        <v>187</v>
      </c>
      <c r="O434">
        <f t="shared" si="13"/>
        <v>187</v>
      </c>
    </row>
    <row r="435" spans="1:15" x14ac:dyDescent="0.25">
      <c r="A435">
        <v>129972</v>
      </c>
      <c r="B435">
        <v>58370</v>
      </c>
      <c r="C435" t="s">
        <v>48</v>
      </c>
      <c r="D435" t="s">
        <v>49</v>
      </c>
      <c r="E435">
        <v>18</v>
      </c>
      <c r="F435" s="11">
        <v>3803296</v>
      </c>
      <c r="G435" s="7" t="s">
        <v>165</v>
      </c>
      <c r="H435" s="7">
        <f t="shared" si="12"/>
        <v>0</v>
      </c>
      <c r="I435" t="s">
        <v>153</v>
      </c>
      <c r="J435" t="s">
        <v>153</v>
      </c>
      <c r="K435" t="s">
        <v>11</v>
      </c>
      <c r="L435" s="7" t="s">
        <v>148</v>
      </c>
      <c r="M435">
        <v>1.9870000000000001</v>
      </c>
      <c r="N435" s="12">
        <v>0</v>
      </c>
      <c r="O435">
        <f t="shared" si="13"/>
        <v>0</v>
      </c>
    </row>
    <row r="436" spans="1:15" x14ac:dyDescent="0.25">
      <c r="A436">
        <v>130102</v>
      </c>
      <c r="B436">
        <v>58312</v>
      </c>
      <c r="C436" t="s">
        <v>29</v>
      </c>
      <c r="D436" t="s">
        <v>41</v>
      </c>
      <c r="E436">
        <v>8</v>
      </c>
      <c r="F436" s="11">
        <v>301738</v>
      </c>
      <c r="G436" s="7" t="s">
        <v>165</v>
      </c>
      <c r="H436" s="7">
        <f t="shared" si="12"/>
        <v>0</v>
      </c>
      <c r="I436" t="s">
        <v>153</v>
      </c>
      <c r="J436" t="s">
        <v>153</v>
      </c>
      <c r="K436" t="s">
        <v>18</v>
      </c>
      <c r="L436" s="7" t="s">
        <v>148</v>
      </c>
      <c r="M436">
        <v>2.76</v>
      </c>
      <c r="N436" s="12">
        <v>70</v>
      </c>
      <c r="O436">
        <f t="shared" si="13"/>
        <v>70</v>
      </c>
    </row>
    <row r="437" spans="1:15" x14ac:dyDescent="0.25">
      <c r="A437">
        <v>130150</v>
      </c>
      <c r="B437">
        <v>56962</v>
      </c>
      <c r="C437" t="s">
        <v>15</v>
      </c>
      <c r="D437" t="s">
        <v>28</v>
      </c>
      <c r="E437">
        <v>38</v>
      </c>
      <c r="F437" s="11">
        <v>399855</v>
      </c>
      <c r="G437" s="7" t="s">
        <v>165</v>
      </c>
      <c r="H437" s="7">
        <f t="shared" si="12"/>
        <v>0</v>
      </c>
      <c r="I437" t="s">
        <v>153</v>
      </c>
      <c r="J437" t="s">
        <v>153</v>
      </c>
      <c r="K437" t="s">
        <v>11</v>
      </c>
      <c r="L437" s="7" t="s">
        <v>148</v>
      </c>
      <c r="M437">
        <v>1.9870000000000001</v>
      </c>
      <c r="N437" s="12">
        <v>77</v>
      </c>
      <c r="O437">
        <f t="shared" si="13"/>
        <v>77</v>
      </c>
    </row>
    <row r="438" spans="1:15" x14ac:dyDescent="0.25">
      <c r="A438">
        <v>130239</v>
      </c>
      <c r="B438">
        <v>58210</v>
      </c>
      <c r="C438" t="s">
        <v>29</v>
      </c>
      <c r="D438" t="s">
        <v>32</v>
      </c>
      <c r="E438">
        <v>27</v>
      </c>
      <c r="F438" s="11">
        <v>341522</v>
      </c>
      <c r="G438" s="7" t="s">
        <v>165</v>
      </c>
      <c r="H438" s="7">
        <f t="shared" si="12"/>
        <v>0</v>
      </c>
      <c r="I438" t="s">
        <v>153</v>
      </c>
      <c r="J438" t="s">
        <v>153</v>
      </c>
      <c r="K438" t="s">
        <v>11</v>
      </c>
      <c r="L438" s="7" t="s">
        <v>148</v>
      </c>
      <c r="M438">
        <v>1.9870000000000001</v>
      </c>
      <c r="N438" s="12">
        <v>132</v>
      </c>
      <c r="O438">
        <f t="shared" si="13"/>
        <v>132</v>
      </c>
    </row>
    <row r="439" spans="1:15" x14ac:dyDescent="0.25">
      <c r="A439">
        <v>130407</v>
      </c>
      <c r="B439">
        <v>58367</v>
      </c>
      <c r="C439" t="s">
        <v>48</v>
      </c>
      <c r="D439" t="s">
        <v>49</v>
      </c>
      <c r="E439">
        <v>22</v>
      </c>
      <c r="F439" s="11">
        <v>12653</v>
      </c>
      <c r="G439" s="7" t="s">
        <v>165</v>
      </c>
      <c r="H439" s="7">
        <f t="shared" si="12"/>
        <v>0</v>
      </c>
      <c r="I439" t="s">
        <v>153</v>
      </c>
      <c r="J439" t="s">
        <v>153</v>
      </c>
      <c r="K439" t="s">
        <v>11</v>
      </c>
      <c r="L439" s="7" t="s">
        <v>148</v>
      </c>
      <c r="M439">
        <v>1.9870000000000001</v>
      </c>
      <c r="N439" s="12">
        <v>66</v>
      </c>
      <c r="O439">
        <f t="shared" si="13"/>
        <v>66</v>
      </c>
    </row>
    <row r="440" spans="1:15" x14ac:dyDescent="0.25">
      <c r="A440">
        <v>130761</v>
      </c>
      <c r="B440">
        <v>58301</v>
      </c>
      <c r="C440" t="s">
        <v>29</v>
      </c>
      <c r="D440" t="s">
        <v>14</v>
      </c>
      <c r="E440">
        <v>22</v>
      </c>
      <c r="F440" s="11">
        <v>95711</v>
      </c>
      <c r="G440" s="7" t="s">
        <v>165</v>
      </c>
      <c r="H440" s="7">
        <f t="shared" si="12"/>
        <v>0</v>
      </c>
      <c r="I440" t="s">
        <v>153</v>
      </c>
      <c r="J440" t="s">
        <v>153</v>
      </c>
      <c r="K440" t="s">
        <v>11</v>
      </c>
      <c r="L440" s="7" t="s">
        <v>148</v>
      </c>
      <c r="M440">
        <v>1.9870000000000001</v>
      </c>
      <c r="N440" s="12">
        <v>194</v>
      </c>
      <c r="O440">
        <f t="shared" si="13"/>
        <v>194</v>
      </c>
    </row>
    <row r="441" spans="1:15" x14ac:dyDescent="0.25">
      <c r="A441">
        <v>130931</v>
      </c>
      <c r="B441">
        <v>62291</v>
      </c>
      <c r="C441" t="s">
        <v>54</v>
      </c>
      <c r="D441" t="s">
        <v>55</v>
      </c>
      <c r="E441">
        <v>9</v>
      </c>
      <c r="F441" s="11">
        <v>155847</v>
      </c>
      <c r="G441" s="7" t="s">
        <v>165</v>
      </c>
      <c r="H441" s="7">
        <f t="shared" si="12"/>
        <v>0</v>
      </c>
      <c r="I441" t="s">
        <v>153</v>
      </c>
      <c r="J441" t="s">
        <v>153</v>
      </c>
      <c r="K441" t="s">
        <v>18</v>
      </c>
      <c r="L441" s="7" t="s">
        <v>148</v>
      </c>
      <c r="M441">
        <v>2.76</v>
      </c>
      <c r="N441" s="12">
        <v>472</v>
      </c>
      <c r="O441">
        <f t="shared" si="13"/>
        <v>472</v>
      </c>
    </row>
    <row r="442" spans="1:15" x14ac:dyDescent="0.25">
      <c r="A442">
        <v>131506</v>
      </c>
      <c r="B442">
        <v>58202</v>
      </c>
      <c r="C442" t="s">
        <v>29</v>
      </c>
      <c r="D442" t="s">
        <v>32</v>
      </c>
      <c r="E442" t="s">
        <v>33</v>
      </c>
      <c r="F442" s="11">
        <v>329192</v>
      </c>
      <c r="G442" s="7" t="s">
        <v>165</v>
      </c>
      <c r="H442" s="7">
        <f t="shared" si="12"/>
        <v>0</v>
      </c>
      <c r="I442" t="s">
        <v>153</v>
      </c>
      <c r="J442" t="s">
        <v>294</v>
      </c>
      <c r="K442" t="s">
        <v>18</v>
      </c>
      <c r="L442" s="7" t="s">
        <v>148</v>
      </c>
      <c r="M442" t="s">
        <v>294</v>
      </c>
      <c r="N442" t="s">
        <v>294</v>
      </c>
      <c r="O442" t="str">
        <f t="shared" si="13"/>
        <v>Нет показаний</v>
      </c>
    </row>
    <row r="443" spans="1:15" x14ac:dyDescent="0.25">
      <c r="A443">
        <v>131973</v>
      </c>
      <c r="B443">
        <v>58312</v>
      </c>
      <c r="C443" t="s">
        <v>29</v>
      </c>
      <c r="D443" t="s">
        <v>41</v>
      </c>
      <c r="E443">
        <v>8</v>
      </c>
      <c r="F443" s="11">
        <v>4003315</v>
      </c>
      <c r="G443" s="7" t="s">
        <v>165</v>
      </c>
      <c r="H443" s="7">
        <f t="shared" si="12"/>
        <v>0</v>
      </c>
      <c r="I443" t="s">
        <v>153</v>
      </c>
      <c r="J443" t="s">
        <v>153</v>
      </c>
      <c r="K443" t="s">
        <v>18</v>
      </c>
      <c r="L443" s="7" t="s">
        <v>148</v>
      </c>
      <c r="M443">
        <v>2.76</v>
      </c>
      <c r="N443" s="12">
        <v>100</v>
      </c>
      <c r="O443">
        <f t="shared" si="13"/>
        <v>100</v>
      </c>
    </row>
    <row r="444" spans="1:15" x14ac:dyDescent="0.25">
      <c r="A444">
        <v>132531</v>
      </c>
      <c r="B444">
        <v>58218</v>
      </c>
      <c r="C444" t="s">
        <v>29</v>
      </c>
      <c r="D444" t="s">
        <v>34</v>
      </c>
      <c r="E444">
        <v>3</v>
      </c>
      <c r="F444" s="11">
        <v>26570</v>
      </c>
      <c r="G444" s="7" t="s">
        <v>165</v>
      </c>
      <c r="H444" s="7">
        <f t="shared" si="12"/>
        <v>0</v>
      </c>
      <c r="I444" t="s">
        <v>153</v>
      </c>
      <c r="J444" t="s">
        <v>153</v>
      </c>
      <c r="K444" t="s">
        <v>11</v>
      </c>
      <c r="L444" s="7" t="s">
        <v>148</v>
      </c>
      <c r="M444">
        <v>1.9870000000000001</v>
      </c>
      <c r="N444" s="12">
        <v>150</v>
      </c>
      <c r="O444">
        <f t="shared" si="13"/>
        <v>150</v>
      </c>
    </row>
    <row r="445" spans="1:15" x14ac:dyDescent="0.25">
      <c r="A445">
        <v>132535</v>
      </c>
      <c r="B445">
        <v>58322</v>
      </c>
      <c r="C445" t="s">
        <v>29</v>
      </c>
      <c r="D445" t="s">
        <v>43</v>
      </c>
      <c r="E445">
        <v>48</v>
      </c>
      <c r="F445" s="11">
        <v>350027</v>
      </c>
      <c r="G445" s="7" t="s">
        <v>165</v>
      </c>
      <c r="H445" s="7">
        <f t="shared" si="12"/>
        <v>0</v>
      </c>
      <c r="I445" t="s">
        <v>153</v>
      </c>
      <c r="J445" t="s">
        <v>294</v>
      </c>
      <c r="K445" t="s">
        <v>18</v>
      </c>
      <c r="L445" s="7" t="s">
        <v>148</v>
      </c>
      <c r="M445" t="s">
        <v>294</v>
      </c>
      <c r="N445" t="s">
        <v>294</v>
      </c>
      <c r="O445" t="str">
        <f t="shared" si="13"/>
        <v>Нет показаний</v>
      </c>
    </row>
    <row r="446" spans="1:15" x14ac:dyDescent="0.25">
      <c r="A446">
        <v>132646</v>
      </c>
      <c r="B446">
        <v>58377</v>
      </c>
      <c r="C446" t="s">
        <v>48</v>
      </c>
      <c r="D446" t="s">
        <v>49</v>
      </c>
      <c r="E446">
        <v>15</v>
      </c>
      <c r="F446" s="11">
        <v>2342227</v>
      </c>
      <c r="G446" s="7" t="s">
        <v>165</v>
      </c>
      <c r="H446" s="7">
        <f t="shared" si="12"/>
        <v>0</v>
      </c>
      <c r="I446" t="s">
        <v>153</v>
      </c>
      <c r="J446" t="s">
        <v>153</v>
      </c>
      <c r="K446" t="s">
        <v>11</v>
      </c>
      <c r="L446" s="7" t="s">
        <v>148</v>
      </c>
      <c r="M446">
        <v>1.9870000000000001</v>
      </c>
      <c r="N446" s="12">
        <v>210</v>
      </c>
      <c r="O446">
        <f t="shared" si="13"/>
        <v>210</v>
      </c>
    </row>
    <row r="447" spans="1:15" x14ac:dyDescent="0.25">
      <c r="A447">
        <v>133025</v>
      </c>
      <c r="B447">
        <v>62292</v>
      </c>
      <c r="C447" t="s">
        <v>54</v>
      </c>
      <c r="D447" t="s">
        <v>55</v>
      </c>
      <c r="E447">
        <v>11</v>
      </c>
      <c r="F447" s="11">
        <v>321651</v>
      </c>
      <c r="G447" s="7" t="s">
        <v>165</v>
      </c>
      <c r="H447" s="7">
        <f t="shared" si="12"/>
        <v>0</v>
      </c>
      <c r="I447" t="s">
        <v>153</v>
      </c>
      <c r="J447" t="s">
        <v>294</v>
      </c>
      <c r="K447" t="s">
        <v>18</v>
      </c>
      <c r="L447" s="7" t="s">
        <v>148</v>
      </c>
      <c r="M447" t="s">
        <v>294</v>
      </c>
      <c r="N447" t="s">
        <v>294</v>
      </c>
      <c r="O447" t="str">
        <f t="shared" si="13"/>
        <v>Нет показаний</v>
      </c>
    </row>
    <row r="448" spans="1:15" x14ac:dyDescent="0.25">
      <c r="A448">
        <v>133403</v>
      </c>
      <c r="B448">
        <v>58376</v>
      </c>
      <c r="C448" t="s">
        <v>48</v>
      </c>
      <c r="D448" t="s">
        <v>49</v>
      </c>
      <c r="E448">
        <v>13</v>
      </c>
      <c r="F448" s="11">
        <v>27530711</v>
      </c>
      <c r="G448" s="7" t="s">
        <v>165</v>
      </c>
      <c r="H448" s="7">
        <f t="shared" si="12"/>
        <v>0</v>
      </c>
      <c r="I448" t="s">
        <v>153</v>
      </c>
      <c r="J448" t="s">
        <v>153</v>
      </c>
      <c r="K448" t="s">
        <v>11</v>
      </c>
      <c r="L448" s="7" t="s">
        <v>148</v>
      </c>
      <c r="M448">
        <v>1.9870000000000001</v>
      </c>
      <c r="N448" s="12">
        <v>222</v>
      </c>
      <c r="O448">
        <f t="shared" si="13"/>
        <v>222</v>
      </c>
    </row>
    <row r="449" spans="1:15" x14ac:dyDescent="0.25">
      <c r="A449">
        <v>133597</v>
      </c>
      <c r="B449">
        <v>58321</v>
      </c>
      <c r="C449" t="s">
        <v>29</v>
      </c>
      <c r="D449" t="s">
        <v>43</v>
      </c>
      <c r="E449" t="s">
        <v>44</v>
      </c>
      <c r="F449" s="11">
        <v>128395</v>
      </c>
      <c r="G449" s="7" t="s">
        <v>165</v>
      </c>
      <c r="H449" s="7">
        <f t="shared" si="12"/>
        <v>0</v>
      </c>
      <c r="I449" t="s">
        <v>153</v>
      </c>
      <c r="J449" t="s">
        <v>153</v>
      </c>
      <c r="K449" t="s">
        <v>18</v>
      </c>
      <c r="L449" s="7" t="s">
        <v>148</v>
      </c>
      <c r="M449">
        <v>2.76</v>
      </c>
      <c r="N449" s="12">
        <v>400</v>
      </c>
      <c r="O449">
        <f t="shared" si="13"/>
        <v>400</v>
      </c>
    </row>
    <row r="450" spans="1:15" x14ac:dyDescent="0.25">
      <c r="A450">
        <v>133726</v>
      </c>
      <c r="B450">
        <v>62290</v>
      </c>
      <c r="C450" t="s">
        <v>54</v>
      </c>
      <c r="D450" t="s">
        <v>55</v>
      </c>
      <c r="E450">
        <v>7</v>
      </c>
      <c r="F450" s="11">
        <v>47174908</v>
      </c>
      <c r="G450" s="7" t="s">
        <v>165</v>
      </c>
      <c r="H450" s="7">
        <f t="shared" si="12"/>
        <v>0</v>
      </c>
      <c r="I450" t="s">
        <v>153</v>
      </c>
      <c r="J450" t="s">
        <v>153</v>
      </c>
      <c r="K450" t="s">
        <v>18</v>
      </c>
      <c r="L450" s="7" t="s">
        <v>148</v>
      </c>
      <c r="M450">
        <v>2.76</v>
      </c>
      <c r="N450" s="12">
        <v>80</v>
      </c>
      <c r="O450">
        <f t="shared" si="13"/>
        <v>80</v>
      </c>
    </row>
    <row r="451" spans="1:15" x14ac:dyDescent="0.25">
      <c r="A451">
        <v>133768</v>
      </c>
      <c r="B451">
        <v>58366</v>
      </c>
      <c r="C451" t="s">
        <v>48</v>
      </c>
      <c r="D451" t="s">
        <v>49</v>
      </c>
      <c r="E451">
        <v>8</v>
      </c>
      <c r="F451" s="11">
        <v>27277811</v>
      </c>
      <c r="G451" s="7" t="s">
        <v>165</v>
      </c>
      <c r="H451" s="7">
        <f t="shared" ref="H451:H514" si="14">COUNTIFS($F$2:$F$3258,F451,$G$2:$G$3258,"ОКПУ")</f>
        <v>0</v>
      </c>
      <c r="I451" t="s">
        <v>153</v>
      </c>
      <c r="J451" t="s">
        <v>153</v>
      </c>
      <c r="K451" t="s">
        <v>11</v>
      </c>
      <c r="L451" s="7" t="s">
        <v>148</v>
      </c>
      <c r="M451">
        <v>1.9870000000000001</v>
      </c>
      <c r="N451" s="12">
        <v>552</v>
      </c>
      <c r="O451">
        <f t="shared" ref="O451:O514" si="15">IF(H451&gt;0,IFERROR(N451/H451,N451),N451)</f>
        <v>552</v>
      </c>
    </row>
    <row r="452" spans="1:15" x14ac:dyDescent="0.25">
      <c r="A452">
        <v>133790</v>
      </c>
      <c r="B452">
        <v>56764</v>
      </c>
      <c r="C452" t="s">
        <v>15</v>
      </c>
      <c r="D452" t="s">
        <v>16</v>
      </c>
      <c r="E452" t="s">
        <v>19</v>
      </c>
      <c r="F452" s="11">
        <v>133906</v>
      </c>
      <c r="G452" s="7" t="s">
        <v>165</v>
      </c>
      <c r="H452" s="7">
        <f t="shared" si="14"/>
        <v>0</v>
      </c>
      <c r="I452" t="s">
        <v>153</v>
      </c>
      <c r="J452" t="s">
        <v>153</v>
      </c>
      <c r="K452" t="s">
        <v>18</v>
      </c>
      <c r="L452" s="7" t="s">
        <v>148</v>
      </c>
      <c r="M452">
        <v>2.76</v>
      </c>
      <c r="N452" s="12">
        <v>82</v>
      </c>
      <c r="O452">
        <f t="shared" si="15"/>
        <v>82</v>
      </c>
    </row>
    <row r="453" spans="1:15" x14ac:dyDescent="0.25">
      <c r="A453">
        <v>133903</v>
      </c>
      <c r="B453">
        <v>58343</v>
      </c>
      <c r="C453" t="s">
        <v>29</v>
      </c>
      <c r="D453" t="s">
        <v>46</v>
      </c>
      <c r="E453">
        <v>17</v>
      </c>
      <c r="F453" s="11">
        <v>116567</v>
      </c>
      <c r="G453" s="7" t="s">
        <v>165</v>
      </c>
      <c r="H453" s="7">
        <f t="shared" si="14"/>
        <v>0</v>
      </c>
      <c r="I453" t="s">
        <v>153</v>
      </c>
      <c r="J453" t="s">
        <v>153</v>
      </c>
      <c r="K453" t="s">
        <v>18</v>
      </c>
      <c r="L453" s="7" t="s">
        <v>148</v>
      </c>
      <c r="M453">
        <v>2.76</v>
      </c>
      <c r="N453" s="12">
        <v>501</v>
      </c>
      <c r="O453">
        <f t="shared" si="15"/>
        <v>501</v>
      </c>
    </row>
    <row r="454" spans="1:15" x14ac:dyDescent="0.25">
      <c r="A454">
        <v>134254</v>
      </c>
      <c r="B454">
        <v>58301</v>
      </c>
      <c r="C454" t="s">
        <v>29</v>
      </c>
      <c r="D454" t="s">
        <v>14</v>
      </c>
      <c r="E454">
        <v>22</v>
      </c>
      <c r="F454" s="11">
        <v>59264349</v>
      </c>
      <c r="G454" s="7" t="s">
        <v>165</v>
      </c>
      <c r="H454" s="7">
        <f t="shared" si="14"/>
        <v>0</v>
      </c>
      <c r="I454" t="s">
        <v>153</v>
      </c>
      <c r="J454" t="s">
        <v>153</v>
      </c>
      <c r="K454" t="s">
        <v>11</v>
      </c>
      <c r="L454" s="7" t="s">
        <v>148</v>
      </c>
      <c r="M454">
        <v>1.9870000000000001</v>
      </c>
      <c r="N454" s="12">
        <v>399</v>
      </c>
      <c r="O454">
        <f t="shared" si="15"/>
        <v>399</v>
      </c>
    </row>
    <row r="455" spans="1:15" x14ac:dyDescent="0.25">
      <c r="A455">
        <v>134404</v>
      </c>
      <c r="B455">
        <v>58194</v>
      </c>
      <c r="C455" t="s">
        <v>29</v>
      </c>
      <c r="D455" t="s">
        <v>31</v>
      </c>
      <c r="E455">
        <v>93</v>
      </c>
      <c r="F455" s="11">
        <v>55155504587</v>
      </c>
      <c r="G455" s="7" t="s">
        <v>165</v>
      </c>
      <c r="H455" s="7">
        <f t="shared" si="14"/>
        <v>0</v>
      </c>
      <c r="I455" t="s">
        <v>153</v>
      </c>
      <c r="J455" t="s">
        <v>153</v>
      </c>
      <c r="K455" t="s">
        <v>18</v>
      </c>
      <c r="L455" s="7" t="s">
        <v>148</v>
      </c>
      <c r="M455">
        <v>2.76</v>
      </c>
      <c r="N455" s="12">
        <v>-263.60000000000002</v>
      </c>
      <c r="O455">
        <f t="shared" si="15"/>
        <v>-263.60000000000002</v>
      </c>
    </row>
    <row r="456" spans="1:15" x14ac:dyDescent="0.25">
      <c r="A456">
        <v>134414</v>
      </c>
      <c r="B456">
        <v>62290</v>
      </c>
      <c r="C456" t="s">
        <v>54</v>
      </c>
      <c r="D456" t="s">
        <v>55</v>
      </c>
      <c r="E456">
        <v>7</v>
      </c>
      <c r="F456" s="11">
        <v>171036</v>
      </c>
      <c r="G456" s="7" t="s">
        <v>165</v>
      </c>
      <c r="H456" s="7">
        <f t="shared" si="14"/>
        <v>0</v>
      </c>
      <c r="I456" t="s">
        <v>153</v>
      </c>
      <c r="J456" t="s">
        <v>153</v>
      </c>
      <c r="K456" t="s">
        <v>18</v>
      </c>
      <c r="L456" s="7" t="s">
        <v>148</v>
      </c>
      <c r="M456">
        <v>2.76</v>
      </c>
      <c r="N456" s="12">
        <v>488</v>
      </c>
      <c r="O456">
        <f t="shared" si="15"/>
        <v>488</v>
      </c>
    </row>
    <row r="457" spans="1:15" x14ac:dyDescent="0.25">
      <c r="A457">
        <v>134831</v>
      </c>
      <c r="B457">
        <v>59321</v>
      </c>
      <c r="C457" t="s">
        <v>50</v>
      </c>
      <c r="D457" t="s">
        <v>51</v>
      </c>
      <c r="E457" t="s">
        <v>39</v>
      </c>
      <c r="F457" s="11">
        <v>649161002103199</v>
      </c>
      <c r="G457" s="7" t="s">
        <v>165</v>
      </c>
      <c r="H457" s="7">
        <f t="shared" si="14"/>
        <v>0</v>
      </c>
      <c r="I457" t="s">
        <v>153</v>
      </c>
      <c r="J457" t="s">
        <v>153</v>
      </c>
      <c r="K457" t="s">
        <v>18</v>
      </c>
      <c r="L457" s="7" t="s">
        <v>148</v>
      </c>
      <c r="M457">
        <v>2.76</v>
      </c>
      <c r="N457" s="12">
        <v>88</v>
      </c>
      <c r="O457">
        <f t="shared" si="15"/>
        <v>88</v>
      </c>
    </row>
    <row r="458" spans="1:15" x14ac:dyDescent="0.25">
      <c r="A458">
        <v>134899</v>
      </c>
      <c r="B458">
        <v>58193</v>
      </c>
      <c r="C458" t="s">
        <v>29</v>
      </c>
      <c r="D458" t="s">
        <v>31</v>
      </c>
      <c r="E458">
        <v>59</v>
      </c>
      <c r="F458" s="11">
        <v>6681643</v>
      </c>
      <c r="G458" s="7" t="s">
        <v>165</v>
      </c>
      <c r="H458" s="7">
        <f t="shared" si="14"/>
        <v>0</v>
      </c>
      <c r="I458" t="s">
        <v>153</v>
      </c>
      <c r="J458" t="s">
        <v>153</v>
      </c>
      <c r="K458" t="s">
        <v>11</v>
      </c>
      <c r="L458" s="7" t="s">
        <v>148</v>
      </c>
      <c r="M458">
        <v>1.9870000000000001</v>
      </c>
      <c r="N458" s="12">
        <v>250</v>
      </c>
      <c r="O458">
        <f t="shared" si="15"/>
        <v>250</v>
      </c>
    </row>
    <row r="459" spans="1:15" x14ac:dyDescent="0.25">
      <c r="A459">
        <v>135043</v>
      </c>
      <c r="B459">
        <v>56963</v>
      </c>
      <c r="C459" t="s">
        <v>15</v>
      </c>
      <c r="D459" t="s">
        <v>28</v>
      </c>
      <c r="E459">
        <v>36</v>
      </c>
      <c r="F459" s="11">
        <v>7789084011155</v>
      </c>
      <c r="G459" s="7" t="s">
        <v>165</v>
      </c>
      <c r="H459" s="7">
        <f t="shared" si="14"/>
        <v>0</v>
      </c>
      <c r="I459" t="s">
        <v>153</v>
      </c>
      <c r="J459" t="s">
        <v>153</v>
      </c>
      <c r="K459" t="s">
        <v>11</v>
      </c>
      <c r="L459" s="7" t="s">
        <v>148</v>
      </c>
      <c r="M459">
        <v>1.9870000000000001</v>
      </c>
      <c r="N459" s="12">
        <v>155</v>
      </c>
      <c r="O459">
        <f t="shared" si="15"/>
        <v>155</v>
      </c>
    </row>
    <row r="460" spans="1:15" x14ac:dyDescent="0.25">
      <c r="A460">
        <v>135059</v>
      </c>
      <c r="B460">
        <v>58315</v>
      </c>
      <c r="C460" t="s">
        <v>29</v>
      </c>
      <c r="D460" t="s">
        <v>42</v>
      </c>
      <c r="E460">
        <v>7</v>
      </c>
      <c r="F460" s="11">
        <v>549592</v>
      </c>
      <c r="G460" s="7" t="s">
        <v>165</v>
      </c>
      <c r="H460" s="7">
        <f t="shared" si="14"/>
        <v>0</v>
      </c>
      <c r="I460" t="s">
        <v>153</v>
      </c>
      <c r="J460" t="s">
        <v>294</v>
      </c>
      <c r="K460" t="s">
        <v>18</v>
      </c>
      <c r="L460" s="7" t="s">
        <v>148</v>
      </c>
      <c r="M460" t="s">
        <v>294</v>
      </c>
      <c r="N460" t="s">
        <v>294</v>
      </c>
      <c r="O460" t="str">
        <f t="shared" si="15"/>
        <v>Нет показаний</v>
      </c>
    </row>
    <row r="461" spans="1:15" x14ac:dyDescent="0.25">
      <c r="A461">
        <v>135059</v>
      </c>
      <c r="B461">
        <v>58315</v>
      </c>
      <c r="C461" t="s">
        <v>29</v>
      </c>
      <c r="D461" t="s">
        <v>42</v>
      </c>
      <c r="E461">
        <v>7</v>
      </c>
      <c r="F461" s="11">
        <v>143645</v>
      </c>
      <c r="G461" s="7" t="s">
        <v>165</v>
      </c>
      <c r="H461" s="7">
        <f t="shared" si="14"/>
        <v>0</v>
      </c>
      <c r="I461" t="s">
        <v>153</v>
      </c>
      <c r="J461" t="s">
        <v>294</v>
      </c>
      <c r="K461" t="s">
        <v>18</v>
      </c>
      <c r="L461" s="7" t="s">
        <v>148</v>
      </c>
      <c r="M461" t="s">
        <v>294</v>
      </c>
      <c r="N461" t="s">
        <v>294</v>
      </c>
      <c r="O461" t="str">
        <f t="shared" si="15"/>
        <v>Нет показаний</v>
      </c>
    </row>
    <row r="462" spans="1:15" x14ac:dyDescent="0.25">
      <c r="A462">
        <v>135371</v>
      </c>
      <c r="B462">
        <v>58364</v>
      </c>
      <c r="C462" t="s">
        <v>48</v>
      </c>
      <c r="D462" t="s">
        <v>49</v>
      </c>
      <c r="E462">
        <v>21</v>
      </c>
      <c r="F462" s="11">
        <v>8890394</v>
      </c>
      <c r="G462" s="7" t="s">
        <v>165</v>
      </c>
      <c r="H462" s="7">
        <f t="shared" si="14"/>
        <v>0</v>
      </c>
      <c r="I462" t="s">
        <v>153</v>
      </c>
      <c r="J462" t="s">
        <v>153</v>
      </c>
      <c r="K462" t="s">
        <v>11</v>
      </c>
      <c r="L462" s="7" t="s">
        <v>148</v>
      </c>
      <c r="M462">
        <v>1.9870000000000001</v>
      </c>
      <c r="N462" s="12">
        <v>420</v>
      </c>
      <c r="O462">
        <f t="shared" si="15"/>
        <v>420</v>
      </c>
    </row>
    <row r="463" spans="1:15" x14ac:dyDescent="0.25">
      <c r="A463">
        <v>135692</v>
      </c>
      <c r="B463">
        <v>58315</v>
      </c>
      <c r="C463" t="s">
        <v>29</v>
      </c>
      <c r="D463" t="s">
        <v>42</v>
      </c>
      <c r="E463">
        <v>7</v>
      </c>
      <c r="F463" s="11">
        <v>782566</v>
      </c>
      <c r="G463" s="7" t="s">
        <v>165</v>
      </c>
      <c r="H463" s="7">
        <f t="shared" si="14"/>
        <v>0</v>
      </c>
      <c r="I463" t="s">
        <v>153</v>
      </c>
      <c r="J463" t="s">
        <v>153</v>
      </c>
      <c r="K463" t="s">
        <v>18</v>
      </c>
      <c r="L463" s="7" t="s">
        <v>148</v>
      </c>
      <c r="M463">
        <v>2.76</v>
      </c>
      <c r="N463" s="12">
        <v>160</v>
      </c>
      <c r="O463">
        <f t="shared" si="15"/>
        <v>160</v>
      </c>
    </row>
    <row r="464" spans="1:15" x14ac:dyDescent="0.25">
      <c r="A464">
        <v>136437</v>
      </c>
      <c r="B464">
        <v>58374</v>
      </c>
      <c r="C464" t="s">
        <v>48</v>
      </c>
      <c r="D464" t="s">
        <v>49</v>
      </c>
      <c r="E464">
        <v>23</v>
      </c>
      <c r="F464" s="11">
        <v>27719811</v>
      </c>
      <c r="G464" s="7" t="s">
        <v>165</v>
      </c>
      <c r="H464" s="7">
        <f t="shared" si="14"/>
        <v>0</v>
      </c>
      <c r="I464" t="s">
        <v>153</v>
      </c>
      <c r="J464" t="s">
        <v>153</v>
      </c>
      <c r="K464" t="s">
        <v>11</v>
      </c>
      <c r="L464" s="7" t="s">
        <v>148</v>
      </c>
      <c r="M464">
        <v>1.9870000000000001</v>
      </c>
      <c r="N464" s="12">
        <v>108</v>
      </c>
      <c r="O464">
        <f t="shared" si="15"/>
        <v>108</v>
      </c>
    </row>
    <row r="465" spans="1:15" x14ac:dyDescent="0.25">
      <c r="A465">
        <v>136535</v>
      </c>
      <c r="B465">
        <v>58341</v>
      </c>
      <c r="C465" t="s">
        <v>29</v>
      </c>
      <c r="D465" t="s">
        <v>46</v>
      </c>
      <c r="E465">
        <v>15</v>
      </c>
      <c r="F465" s="11">
        <v>48933</v>
      </c>
      <c r="G465" s="7" t="s">
        <v>165</v>
      </c>
      <c r="H465" s="7">
        <f t="shared" si="14"/>
        <v>0</v>
      </c>
      <c r="I465" t="s">
        <v>153</v>
      </c>
      <c r="J465" t="s">
        <v>153</v>
      </c>
      <c r="K465" t="s">
        <v>18</v>
      </c>
      <c r="L465" s="7" t="s">
        <v>148</v>
      </c>
      <c r="M465">
        <v>2.76</v>
      </c>
      <c r="N465" s="12">
        <v>480</v>
      </c>
      <c r="O465">
        <f t="shared" si="15"/>
        <v>480</v>
      </c>
    </row>
    <row r="466" spans="1:15" x14ac:dyDescent="0.25">
      <c r="A466">
        <v>136869</v>
      </c>
      <c r="B466">
        <v>58202</v>
      </c>
      <c r="C466" t="s">
        <v>29</v>
      </c>
      <c r="D466" t="s">
        <v>32</v>
      </c>
      <c r="E466" t="s">
        <v>33</v>
      </c>
      <c r="F466" s="11">
        <v>348131</v>
      </c>
      <c r="G466" s="7" t="s">
        <v>165</v>
      </c>
      <c r="H466" s="7">
        <f t="shared" si="14"/>
        <v>0</v>
      </c>
      <c r="I466" t="s">
        <v>153</v>
      </c>
      <c r="J466" t="s">
        <v>153</v>
      </c>
      <c r="K466" t="s">
        <v>18</v>
      </c>
      <c r="L466" s="7" t="s">
        <v>148</v>
      </c>
      <c r="M466">
        <v>2.76</v>
      </c>
      <c r="N466" s="12">
        <v>0</v>
      </c>
      <c r="O466">
        <f t="shared" si="15"/>
        <v>0</v>
      </c>
    </row>
    <row r="467" spans="1:15" x14ac:dyDescent="0.25">
      <c r="A467">
        <v>137038</v>
      </c>
      <c r="B467">
        <v>58374</v>
      </c>
      <c r="C467" t="s">
        <v>48</v>
      </c>
      <c r="D467" t="s">
        <v>49</v>
      </c>
      <c r="E467">
        <v>23</v>
      </c>
      <c r="F467" s="11">
        <v>27293611</v>
      </c>
      <c r="G467" s="7" t="s">
        <v>165</v>
      </c>
      <c r="H467" s="7">
        <f t="shared" si="14"/>
        <v>0</v>
      </c>
      <c r="I467" t="s">
        <v>153</v>
      </c>
      <c r="J467" t="s">
        <v>153</v>
      </c>
      <c r="K467" t="s">
        <v>11</v>
      </c>
      <c r="L467" s="7" t="s">
        <v>148</v>
      </c>
      <c r="M467">
        <v>1.9870000000000001</v>
      </c>
      <c r="N467" s="12">
        <v>0</v>
      </c>
      <c r="O467">
        <f t="shared" si="15"/>
        <v>0</v>
      </c>
    </row>
    <row r="468" spans="1:15" x14ac:dyDescent="0.25">
      <c r="A468">
        <v>137088</v>
      </c>
      <c r="B468">
        <v>58346</v>
      </c>
      <c r="C468" t="s">
        <v>29</v>
      </c>
      <c r="D468" t="s">
        <v>47</v>
      </c>
      <c r="E468">
        <v>14</v>
      </c>
      <c r="F468" s="11">
        <v>116668</v>
      </c>
      <c r="G468" s="7" t="s">
        <v>165</v>
      </c>
      <c r="H468" s="7">
        <f t="shared" si="14"/>
        <v>0</v>
      </c>
      <c r="I468" t="s">
        <v>153</v>
      </c>
      <c r="J468" t="s">
        <v>294</v>
      </c>
      <c r="K468" t="s">
        <v>11</v>
      </c>
      <c r="L468" s="7" t="s">
        <v>148</v>
      </c>
      <c r="M468" t="s">
        <v>294</v>
      </c>
      <c r="N468" t="s">
        <v>294</v>
      </c>
      <c r="O468" t="str">
        <f t="shared" si="15"/>
        <v>Нет показаний</v>
      </c>
    </row>
    <row r="469" spans="1:15" x14ac:dyDescent="0.25">
      <c r="A469">
        <v>137862</v>
      </c>
      <c r="B469">
        <v>58245</v>
      </c>
      <c r="C469" t="s">
        <v>29</v>
      </c>
      <c r="D469" t="s">
        <v>37</v>
      </c>
      <c r="E469">
        <v>13</v>
      </c>
      <c r="F469" s="11">
        <v>11076081005508</v>
      </c>
      <c r="G469" s="7" t="s">
        <v>165</v>
      </c>
      <c r="H469" s="7">
        <f t="shared" si="14"/>
        <v>0</v>
      </c>
      <c r="I469" t="s">
        <v>153</v>
      </c>
      <c r="J469" t="s">
        <v>294</v>
      </c>
      <c r="K469" t="s">
        <v>11</v>
      </c>
      <c r="L469" s="7" t="s">
        <v>148</v>
      </c>
      <c r="M469" t="s">
        <v>294</v>
      </c>
      <c r="N469" t="s">
        <v>294</v>
      </c>
      <c r="O469" t="str">
        <f t="shared" si="15"/>
        <v>Нет показаний</v>
      </c>
    </row>
    <row r="470" spans="1:15" x14ac:dyDescent="0.25">
      <c r="A470">
        <v>137913</v>
      </c>
      <c r="B470">
        <v>58204</v>
      </c>
      <c r="C470" t="s">
        <v>29</v>
      </c>
      <c r="D470" t="s">
        <v>32</v>
      </c>
      <c r="E470">
        <v>21</v>
      </c>
      <c r="F470" s="11">
        <v>52925</v>
      </c>
      <c r="G470" s="7" t="s">
        <v>165</v>
      </c>
      <c r="H470" s="7">
        <f t="shared" si="14"/>
        <v>0</v>
      </c>
      <c r="I470" t="s">
        <v>153</v>
      </c>
      <c r="J470" t="s">
        <v>153</v>
      </c>
      <c r="K470" t="s">
        <v>11</v>
      </c>
      <c r="L470" s="7" t="s">
        <v>148</v>
      </c>
      <c r="M470">
        <v>1.9870000000000001</v>
      </c>
      <c r="N470" s="12">
        <v>278</v>
      </c>
      <c r="O470">
        <f t="shared" si="15"/>
        <v>278</v>
      </c>
    </row>
    <row r="471" spans="1:15" x14ac:dyDescent="0.25">
      <c r="A471">
        <v>138755</v>
      </c>
      <c r="B471">
        <v>58321</v>
      </c>
      <c r="C471" t="s">
        <v>29</v>
      </c>
      <c r="D471" t="s">
        <v>43</v>
      </c>
      <c r="E471" t="s">
        <v>44</v>
      </c>
      <c r="F471" s="11">
        <v>1974735</v>
      </c>
      <c r="G471" s="7" t="s">
        <v>165</v>
      </c>
      <c r="H471" s="7">
        <f t="shared" si="14"/>
        <v>0</v>
      </c>
      <c r="I471" t="s">
        <v>153</v>
      </c>
      <c r="J471" t="s">
        <v>153</v>
      </c>
      <c r="K471" t="s">
        <v>18</v>
      </c>
      <c r="L471" s="7" t="s">
        <v>148</v>
      </c>
      <c r="M471">
        <v>2.76</v>
      </c>
      <c r="N471" s="12">
        <v>167</v>
      </c>
      <c r="O471">
        <f t="shared" si="15"/>
        <v>167</v>
      </c>
    </row>
    <row r="472" spans="1:15" x14ac:dyDescent="0.25">
      <c r="A472">
        <v>138872</v>
      </c>
      <c r="B472">
        <v>63241</v>
      </c>
      <c r="C472" t="s">
        <v>56</v>
      </c>
      <c r="D472" t="s">
        <v>58</v>
      </c>
      <c r="E472">
        <v>8</v>
      </c>
      <c r="F472" s="11">
        <v>8013397</v>
      </c>
      <c r="G472" s="7" t="s">
        <v>165</v>
      </c>
      <c r="H472" s="7">
        <f t="shared" si="14"/>
        <v>0</v>
      </c>
      <c r="I472" t="s">
        <v>153</v>
      </c>
      <c r="J472" t="s">
        <v>153</v>
      </c>
      <c r="K472" t="s">
        <v>18</v>
      </c>
      <c r="L472" s="7" t="s">
        <v>148</v>
      </c>
      <c r="M472">
        <v>2.76</v>
      </c>
      <c r="N472" s="12">
        <v>0</v>
      </c>
      <c r="O472">
        <f t="shared" si="15"/>
        <v>0</v>
      </c>
    </row>
    <row r="473" spans="1:15" x14ac:dyDescent="0.25">
      <c r="A473">
        <v>139092</v>
      </c>
      <c r="B473">
        <v>58204</v>
      </c>
      <c r="C473" t="s">
        <v>29</v>
      </c>
      <c r="D473" t="s">
        <v>32</v>
      </c>
      <c r="E473">
        <v>21</v>
      </c>
      <c r="F473" s="11">
        <v>271062</v>
      </c>
      <c r="G473" s="7" t="s">
        <v>165</v>
      </c>
      <c r="H473" s="7">
        <f t="shared" si="14"/>
        <v>0</v>
      </c>
      <c r="I473" t="s">
        <v>153</v>
      </c>
      <c r="J473" t="s">
        <v>153</v>
      </c>
      <c r="K473" t="s">
        <v>11</v>
      </c>
      <c r="L473" s="7" t="s">
        <v>148</v>
      </c>
      <c r="M473">
        <v>1.9870000000000001</v>
      </c>
      <c r="N473" s="12">
        <v>64</v>
      </c>
      <c r="O473">
        <f t="shared" si="15"/>
        <v>64</v>
      </c>
    </row>
    <row r="474" spans="1:15" x14ac:dyDescent="0.25">
      <c r="A474">
        <v>139305</v>
      </c>
      <c r="B474">
        <v>62292</v>
      </c>
      <c r="C474" t="s">
        <v>54</v>
      </c>
      <c r="D474" t="s">
        <v>55</v>
      </c>
      <c r="E474">
        <v>11</v>
      </c>
      <c r="F474" s="11" t="s">
        <v>178</v>
      </c>
      <c r="G474" s="7" t="s">
        <v>165</v>
      </c>
      <c r="H474" s="7">
        <f t="shared" si="14"/>
        <v>0</v>
      </c>
      <c r="I474" t="s">
        <v>153</v>
      </c>
      <c r="J474" t="s">
        <v>294</v>
      </c>
      <c r="K474" t="s">
        <v>18</v>
      </c>
      <c r="L474" s="7" t="s">
        <v>148</v>
      </c>
      <c r="M474" t="s">
        <v>294</v>
      </c>
      <c r="N474" t="s">
        <v>294</v>
      </c>
      <c r="O474" t="str">
        <f t="shared" si="15"/>
        <v>Нет показаний</v>
      </c>
    </row>
    <row r="475" spans="1:15" x14ac:dyDescent="0.25">
      <c r="A475">
        <v>139426</v>
      </c>
      <c r="B475">
        <v>58236</v>
      </c>
      <c r="C475" t="s">
        <v>29</v>
      </c>
      <c r="D475" t="s">
        <v>36</v>
      </c>
      <c r="E475">
        <v>38</v>
      </c>
      <c r="F475" s="11">
        <v>72600</v>
      </c>
      <c r="G475" s="7" t="s">
        <v>165</v>
      </c>
      <c r="H475" s="7">
        <f t="shared" si="14"/>
        <v>0</v>
      </c>
      <c r="I475" t="s">
        <v>153</v>
      </c>
      <c r="J475" t="s">
        <v>153</v>
      </c>
      <c r="K475" t="s">
        <v>11</v>
      </c>
      <c r="L475" s="7" t="s">
        <v>148</v>
      </c>
      <c r="M475">
        <v>1.9870000000000001</v>
      </c>
      <c r="N475" s="12">
        <v>330</v>
      </c>
      <c r="O475">
        <f t="shared" si="15"/>
        <v>330</v>
      </c>
    </row>
    <row r="476" spans="1:15" x14ac:dyDescent="0.25">
      <c r="A476">
        <v>140026</v>
      </c>
      <c r="B476">
        <v>58210</v>
      </c>
      <c r="C476" t="s">
        <v>29</v>
      </c>
      <c r="D476" t="s">
        <v>32</v>
      </c>
      <c r="E476">
        <v>27</v>
      </c>
      <c r="F476" s="11">
        <v>151471</v>
      </c>
      <c r="G476" s="7" t="s">
        <v>165</v>
      </c>
      <c r="H476" s="7">
        <f t="shared" si="14"/>
        <v>0</v>
      </c>
      <c r="I476" t="s">
        <v>153</v>
      </c>
      <c r="J476" t="s">
        <v>153</v>
      </c>
      <c r="K476" t="s">
        <v>11</v>
      </c>
      <c r="L476" s="7" t="s">
        <v>148</v>
      </c>
      <c r="M476">
        <v>1.9870000000000001</v>
      </c>
      <c r="N476" s="12">
        <v>129</v>
      </c>
      <c r="O476">
        <f t="shared" si="15"/>
        <v>129</v>
      </c>
    </row>
    <row r="477" spans="1:15" x14ac:dyDescent="0.25">
      <c r="A477">
        <v>140102</v>
      </c>
      <c r="B477">
        <v>62291</v>
      </c>
      <c r="C477" t="s">
        <v>54</v>
      </c>
      <c r="D477" t="s">
        <v>55</v>
      </c>
      <c r="E477">
        <v>9</v>
      </c>
      <c r="F477" s="11">
        <v>7789060033552</v>
      </c>
      <c r="G477" s="7" t="s">
        <v>165</v>
      </c>
      <c r="H477" s="7">
        <f t="shared" si="14"/>
        <v>0</v>
      </c>
      <c r="I477" t="s">
        <v>153</v>
      </c>
      <c r="J477" t="s">
        <v>153</v>
      </c>
      <c r="K477" t="s">
        <v>18</v>
      </c>
      <c r="L477" s="7" t="s">
        <v>148</v>
      </c>
      <c r="M477">
        <v>2.76</v>
      </c>
      <c r="N477" s="12">
        <v>430</v>
      </c>
      <c r="O477">
        <f t="shared" si="15"/>
        <v>430</v>
      </c>
    </row>
    <row r="478" spans="1:15" x14ac:dyDescent="0.25">
      <c r="A478">
        <v>140183</v>
      </c>
      <c r="B478">
        <v>56764</v>
      </c>
      <c r="C478" t="s">
        <v>15</v>
      </c>
      <c r="D478" t="s">
        <v>16</v>
      </c>
      <c r="E478" t="s">
        <v>19</v>
      </c>
      <c r="F478" s="11">
        <v>58143751</v>
      </c>
      <c r="G478" s="7" t="s">
        <v>165</v>
      </c>
      <c r="H478" s="7">
        <f t="shared" si="14"/>
        <v>0</v>
      </c>
      <c r="I478" t="s">
        <v>153</v>
      </c>
      <c r="J478" t="s">
        <v>153</v>
      </c>
      <c r="K478" t="s">
        <v>18</v>
      </c>
      <c r="L478" s="7" t="s">
        <v>148</v>
      </c>
      <c r="M478">
        <v>2.76</v>
      </c>
      <c r="N478" s="12">
        <v>232</v>
      </c>
      <c r="O478">
        <f t="shared" si="15"/>
        <v>232</v>
      </c>
    </row>
    <row r="479" spans="1:15" x14ac:dyDescent="0.25">
      <c r="A479">
        <v>140325</v>
      </c>
      <c r="B479">
        <v>58322</v>
      </c>
      <c r="C479" t="s">
        <v>29</v>
      </c>
      <c r="D479" t="s">
        <v>43</v>
      </c>
      <c r="E479">
        <v>48</v>
      </c>
      <c r="F479" s="11">
        <v>25121</v>
      </c>
      <c r="G479" s="7" t="s">
        <v>165</v>
      </c>
      <c r="H479" s="7">
        <f t="shared" si="14"/>
        <v>0</v>
      </c>
      <c r="I479" t="s">
        <v>153</v>
      </c>
      <c r="J479" t="s">
        <v>153</v>
      </c>
      <c r="K479" t="s">
        <v>18</v>
      </c>
      <c r="L479" s="7" t="s">
        <v>148</v>
      </c>
      <c r="M479">
        <v>2.76</v>
      </c>
      <c r="N479" s="12">
        <v>23</v>
      </c>
      <c r="O479">
        <f t="shared" si="15"/>
        <v>23</v>
      </c>
    </row>
    <row r="480" spans="1:15" x14ac:dyDescent="0.25">
      <c r="A480">
        <v>140441</v>
      </c>
      <c r="B480">
        <v>58315</v>
      </c>
      <c r="C480" t="s">
        <v>29</v>
      </c>
      <c r="D480" t="s">
        <v>42</v>
      </c>
      <c r="E480">
        <v>7</v>
      </c>
      <c r="F480" s="11">
        <v>261419</v>
      </c>
      <c r="G480" s="7" t="s">
        <v>170</v>
      </c>
      <c r="H480" s="7">
        <f t="shared" si="14"/>
        <v>2</v>
      </c>
      <c r="I480" t="s">
        <v>153</v>
      </c>
      <c r="J480" t="s">
        <v>153</v>
      </c>
      <c r="K480" t="s">
        <v>18</v>
      </c>
      <c r="L480" s="7" t="s">
        <v>148</v>
      </c>
      <c r="M480">
        <v>2.76</v>
      </c>
      <c r="N480" s="12">
        <v>246</v>
      </c>
      <c r="O480">
        <f t="shared" si="15"/>
        <v>123</v>
      </c>
    </row>
    <row r="481" spans="1:15" x14ac:dyDescent="0.25">
      <c r="A481">
        <v>140441</v>
      </c>
      <c r="B481">
        <v>58315</v>
      </c>
      <c r="C481" t="s">
        <v>29</v>
      </c>
      <c r="D481" t="s">
        <v>42</v>
      </c>
      <c r="E481">
        <v>7</v>
      </c>
      <c r="F481" s="11">
        <v>117341</v>
      </c>
      <c r="G481" s="7" t="s">
        <v>165</v>
      </c>
      <c r="H481" s="7">
        <f t="shared" si="14"/>
        <v>0</v>
      </c>
      <c r="I481" t="s">
        <v>153</v>
      </c>
      <c r="J481" t="s">
        <v>153</v>
      </c>
      <c r="K481" t="s">
        <v>18</v>
      </c>
      <c r="L481" s="7" t="s">
        <v>148</v>
      </c>
      <c r="M481">
        <v>2.76</v>
      </c>
      <c r="N481" s="12">
        <v>87</v>
      </c>
      <c r="O481">
        <f t="shared" si="15"/>
        <v>87</v>
      </c>
    </row>
    <row r="482" spans="1:15" x14ac:dyDescent="0.25">
      <c r="A482">
        <v>140501</v>
      </c>
      <c r="B482">
        <v>56764</v>
      </c>
      <c r="C482" t="s">
        <v>15</v>
      </c>
      <c r="D482" t="s">
        <v>16</v>
      </c>
      <c r="E482" t="s">
        <v>19</v>
      </c>
      <c r="F482" s="11">
        <v>346370</v>
      </c>
      <c r="G482" s="7" t="s">
        <v>165</v>
      </c>
      <c r="H482" s="7">
        <f t="shared" si="14"/>
        <v>0</v>
      </c>
      <c r="I482" t="s">
        <v>153</v>
      </c>
      <c r="J482" t="s">
        <v>153</v>
      </c>
      <c r="K482" t="s">
        <v>18</v>
      </c>
      <c r="L482" s="7" t="s">
        <v>148</v>
      </c>
      <c r="M482">
        <v>2.76</v>
      </c>
      <c r="N482" s="12">
        <v>38</v>
      </c>
      <c r="O482">
        <f t="shared" si="15"/>
        <v>38</v>
      </c>
    </row>
    <row r="483" spans="1:15" x14ac:dyDescent="0.25">
      <c r="A483">
        <v>140899</v>
      </c>
      <c r="B483">
        <v>58314</v>
      </c>
      <c r="C483" t="s">
        <v>29</v>
      </c>
      <c r="D483" t="s">
        <v>42</v>
      </c>
      <c r="E483">
        <v>6</v>
      </c>
      <c r="F483" s="11">
        <v>6560</v>
      </c>
      <c r="G483" s="7" t="s">
        <v>165</v>
      </c>
      <c r="H483" s="7">
        <f t="shared" si="14"/>
        <v>0</v>
      </c>
      <c r="I483" t="s">
        <v>155</v>
      </c>
      <c r="J483" t="s">
        <v>294</v>
      </c>
      <c r="K483" t="s">
        <v>11</v>
      </c>
      <c r="L483" s="7" t="s">
        <v>148</v>
      </c>
      <c r="M483" t="s">
        <v>294</v>
      </c>
      <c r="N483" t="s">
        <v>294</v>
      </c>
      <c r="O483" t="str">
        <f t="shared" si="15"/>
        <v>Нет показаний</v>
      </c>
    </row>
    <row r="484" spans="1:15" x14ac:dyDescent="0.25">
      <c r="A484">
        <v>141289</v>
      </c>
      <c r="B484">
        <v>56963</v>
      </c>
      <c r="C484" t="s">
        <v>15</v>
      </c>
      <c r="D484" t="s">
        <v>28</v>
      </c>
      <c r="E484">
        <v>36</v>
      </c>
      <c r="F484" s="11">
        <v>514760</v>
      </c>
      <c r="G484" s="7" t="s">
        <v>165</v>
      </c>
      <c r="H484" s="7">
        <f t="shared" si="14"/>
        <v>0</v>
      </c>
      <c r="I484" t="s">
        <v>153</v>
      </c>
      <c r="J484" t="s">
        <v>153</v>
      </c>
      <c r="K484" t="s">
        <v>11</v>
      </c>
      <c r="L484" s="7" t="s">
        <v>148</v>
      </c>
      <c r="M484">
        <v>1.9870000000000001</v>
      </c>
      <c r="N484" s="12">
        <v>345</v>
      </c>
      <c r="O484">
        <f t="shared" si="15"/>
        <v>345</v>
      </c>
    </row>
    <row r="485" spans="1:15" x14ac:dyDescent="0.25">
      <c r="A485">
        <v>141321</v>
      </c>
      <c r="B485">
        <v>56962</v>
      </c>
      <c r="C485" t="s">
        <v>15</v>
      </c>
      <c r="D485" t="s">
        <v>28</v>
      </c>
      <c r="E485">
        <v>38</v>
      </c>
      <c r="F485" s="11">
        <v>9470031000861</v>
      </c>
      <c r="G485" s="7" t="s">
        <v>165</v>
      </c>
      <c r="H485" s="7">
        <f t="shared" si="14"/>
        <v>0</v>
      </c>
      <c r="I485" t="s">
        <v>153</v>
      </c>
      <c r="J485" t="s">
        <v>153</v>
      </c>
      <c r="K485" t="s">
        <v>11</v>
      </c>
      <c r="L485" s="7" t="s">
        <v>148</v>
      </c>
      <c r="M485">
        <v>1.9870000000000001</v>
      </c>
      <c r="N485" s="12">
        <v>233</v>
      </c>
      <c r="O485">
        <f t="shared" si="15"/>
        <v>233</v>
      </c>
    </row>
    <row r="486" spans="1:15" x14ac:dyDescent="0.25">
      <c r="A486">
        <v>141348</v>
      </c>
      <c r="B486">
        <v>58301</v>
      </c>
      <c r="C486" t="s">
        <v>29</v>
      </c>
      <c r="D486" t="s">
        <v>14</v>
      </c>
      <c r="E486">
        <v>22</v>
      </c>
      <c r="F486" s="11">
        <v>131542</v>
      </c>
      <c r="G486" s="7" t="s">
        <v>165</v>
      </c>
      <c r="H486" s="7">
        <f t="shared" si="14"/>
        <v>0</v>
      </c>
      <c r="I486" t="s">
        <v>153</v>
      </c>
      <c r="J486" t="s">
        <v>153</v>
      </c>
      <c r="K486" t="s">
        <v>11</v>
      </c>
      <c r="L486" s="7" t="s">
        <v>148</v>
      </c>
      <c r="M486">
        <v>1.9870000000000001</v>
      </c>
      <c r="N486" s="12">
        <v>124</v>
      </c>
      <c r="O486">
        <f t="shared" si="15"/>
        <v>124</v>
      </c>
    </row>
    <row r="487" spans="1:15" x14ac:dyDescent="0.25">
      <c r="A487">
        <v>141506</v>
      </c>
      <c r="B487">
        <v>58321</v>
      </c>
      <c r="C487" t="s">
        <v>29</v>
      </c>
      <c r="D487" t="s">
        <v>43</v>
      </c>
      <c r="E487" t="s">
        <v>44</v>
      </c>
      <c r="F487" s="11">
        <v>183110</v>
      </c>
      <c r="G487" s="7" t="s">
        <v>165</v>
      </c>
      <c r="H487" s="7">
        <f t="shared" si="14"/>
        <v>0</v>
      </c>
      <c r="I487" t="s">
        <v>153</v>
      </c>
      <c r="J487" t="s">
        <v>153</v>
      </c>
      <c r="K487" t="s">
        <v>18</v>
      </c>
      <c r="L487" s="7" t="s">
        <v>148</v>
      </c>
      <c r="M487">
        <v>2.76</v>
      </c>
      <c r="N487" s="12">
        <v>177</v>
      </c>
      <c r="O487">
        <f t="shared" si="15"/>
        <v>177</v>
      </c>
    </row>
    <row r="488" spans="1:15" x14ac:dyDescent="0.25">
      <c r="A488">
        <v>141557</v>
      </c>
      <c r="B488">
        <v>58341</v>
      </c>
      <c r="C488" t="s">
        <v>29</v>
      </c>
      <c r="D488" t="s">
        <v>46</v>
      </c>
      <c r="E488">
        <v>15</v>
      </c>
      <c r="F488" s="11">
        <v>382932</v>
      </c>
      <c r="G488" s="7" t="s">
        <v>165</v>
      </c>
      <c r="H488" s="7">
        <f t="shared" si="14"/>
        <v>0</v>
      </c>
      <c r="I488" t="s">
        <v>153</v>
      </c>
      <c r="J488" t="s">
        <v>153</v>
      </c>
      <c r="K488" t="s">
        <v>18</v>
      </c>
      <c r="L488" s="7" t="s">
        <v>148</v>
      </c>
      <c r="M488">
        <v>2.76</v>
      </c>
      <c r="N488" s="12">
        <v>170</v>
      </c>
      <c r="O488">
        <f t="shared" si="15"/>
        <v>170</v>
      </c>
    </row>
    <row r="489" spans="1:15" x14ac:dyDescent="0.25">
      <c r="A489">
        <v>141672</v>
      </c>
      <c r="B489">
        <v>58194</v>
      </c>
      <c r="C489" t="s">
        <v>29</v>
      </c>
      <c r="D489" t="s">
        <v>31</v>
      </c>
      <c r="E489">
        <v>93</v>
      </c>
      <c r="F489" s="11">
        <v>55155505653</v>
      </c>
      <c r="G489" s="7" t="s">
        <v>165</v>
      </c>
      <c r="H489" s="7">
        <f t="shared" si="14"/>
        <v>0</v>
      </c>
      <c r="I489" t="s">
        <v>153</v>
      </c>
      <c r="J489" t="s">
        <v>153</v>
      </c>
      <c r="K489" t="s">
        <v>18</v>
      </c>
      <c r="L489" s="7" t="s">
        <v>148</v>
      </c>
      <c r="M489">
        <v>2.76</v>
      </c>
      <c r="N489" s="12">
        <v>276</v>
      </c>
      <c r="O489">
        <f t="shared" si="15"/>
        <v>276</v>
      </c>
    </row>
    <row r="490" spans="1:15" x14ac:dyDescent="0.25">
      <c r="A490">
        <v>141746</v>
      </c>
      <c r="B490">
        <v>56791</v>
      </c>
      <c r="C490" t="s">
        <v>15</v>
      </c>
      <c r="D490" t="s">
        <v>22</v>
      </c>
      <c r="E490">
        <v>46</v>
      </c>
      <c r="F490" s="11">
        <v>108336848</v>
      </c>
      <c r="G490" s="7" t="s">
        <v>165</v>
      </c>
      <c r="H490" s="7">
        <f t="shared" si="14"/>
        <v>0</v>
      </c>
      <c r="I490" t="s">
        <v>153</v>
      </c>
      <c r="J490" t="s">
        <v>153</v>
      </c>
      <c r="K490" t="s">
        <v>11</v>
      </c>
      <c r="L490" s="7" t="s">
        <v>148</v>
      </c>
      <c r="M490">
        <v>1.9870000000000001</v>
      </c>
      <c r="N490" s="12">
        <v>131</v>
      </c>
      <c r="O490">
        <f t="shared" si="15"/>
        <v>131</v>
      </c>
    </row>
    <row r="491" spans="1:15" x14ac:dyDescent="0.25">
      <c r="A491">
        <v>141778</v>
      </c>
      <c r="B491">
        <v>58375</v>
      </c>
      <c r="C491" t="s">
        <v>48</v>
      </c>
      <c r="D491" t="s">
        <v>49</v>
      </c>
      <c r="E491">
        <v>7</v>
      </c>
      <c r="F491" s="11">
        <v>103111</v>
      </c>
      <c r="G491" s="7" t="s">
        <v>165</v>
      </c>
      <c r="H491" s="7">
        <f t="shared" si="14"/>
        <v>0</v>
      </c>
      <c r="I491" t="s">
        <v>153</v>
      </c>
      <c r="J491" t="s">
        <v>153</v>
      </c>
      <c r="K491" t="s">
        <v>11</v>
      </c>
      <c r="L491" s="7" t="s">
        <v>148</v>
      </c>
      <c r="M491">
        <v>1.9870000000000001</v>
      </c>
      <c r="N491" s="12">
        <v>482</v>
      </c>
      <c r="O491">
        <f t="shared" si="15"/>
        <v>482</v>
      </c>
    </row>
    <row r="492" spans="1:15" x14ac:dyDescent="0.25">
      <c r="A492">
        <v>141832</v>
      </c>
      <c r="B492">
        <v>58342</v>
      </c>
      <c r="C492" t="s">
        <v>29</v>
      </c>
      <c r="D492" t="s">
        <v>46</v>
      </c>
      <c r="E492">
        <v>13</v>
      </c>
      <c r="F492" s="11">
        <v>99045</v>
      </c>
      <c r="G492" s="7" t="s">
        <v>165</v>
      </c>
      <c r="H492" s="7">
        <f t="shared" si="14"/>
        <v>0</v>
      </c>
      <c r="I492" t="s">
        <v>153</v>
      </c>
      <c r="J492" t="s">
        <v>294</v>
      </c>
      <c r="K492" t="s">
        <v>11</v>
      </c>
      <c r="L492" s="7" t="s">
        <v>148</v>
      </c>
      <c r="M492" t="s">
        <v>294</v>
      </c>
      <c r="N492" t="s">
        <v>294</v>
      </c>
      <c r="O492" t="str">
        <f t="shared" si="15"/>
        <v>Нет показаний</v>
      </c>
    </row>
    <row r="493" spans="1:15" x14ac:dyDescent="0.25">
      <c r="A493">
        <v>141925</v>
      </c>
      <c r="B493">
        <v>59321</v>
      </c>
      <c r="C493" t="s">
        <v>50</v>
      </c>
      <c r="D493" t="s">
        <v>51</v>
      </c>
      <c r="E493" t="s">
        <v>39</v>
      </c>
      <c r="F493" s="11">
        <v>74394305</v>
      </c>
      <c r="G493" s="7" t="s">
        <v>165</v>
      </c>
      <c r="H493" s="7">
        <f t="shared" si="14"/>
        <v>0</v>
      </c>
      <c r="I493" t="s">
        <v>153</v>
      </c>
      <c r="J493" t="s">
        <v>153</v>
      </c>
      <c r="K493" t="s">
        <v>18</v>
      </c>
      <c r="L493" s="7" t="s">
        <v>148</v>
      </c>
      <c r="M493">
        <v>2.76</v>
      </c>
      <c r="N493" s="12">
        <v>0</v>
      </c>
      <c r="O493">
        <f t="shared" si="15"/>
        <v>0</v>
      </c>
    </row>
    <row r="494" spans="1:15" x14ac:dyDescent="0.25">
      <c r="A494">
        <v>142193</v>
      </c>
      <c r="B494">
        <v>58315</v>
      </c>
      <c r="C494" t="s">
        <v>29</v>
      </c>
      <c r="D494" t="s">
        <v>42</v>
      </c>
      <c r="E494">
        <v>7</v>
      </c>
      <c r="F494" s="11">
        <v>715982</v>
      </c>
      <c r="G494" s="7" t="s">
        <v>165</v>
      </c>
      <c r="H494" s="7">
        <f t="shared" si="14"/>
        <v>0</v>
      </c>
      <c r="I494" t="s">
        <v>153</v>
      </c>
      <c r="J494" t="s">
        <v>153</v>
      </c>
      <c r="K494" t="s">
        <v>18</v>
      </c>
      <c r="L494" s="7" t="s">
        <v>148</v>
      </c>
      <c r="M494">
        <v>2.76</v>
      </c>
      <c r="N494" s="12">
        <v>78</v>
      </c>
      <c r="O494">
        <f t="shared" si="15"/>
        <v>78</v>
      </c>
    </row>
    <row r="495" spans="1:15" x14ac:dyDescent="0.25">
      <c r="A495">
        <v>142559</v>
      </c>
      <c r="B495">
        <v>58312</v>
      </c>
      <c r="C495" t="s">
        <v>29</v>
      </c>
      <c r="D495" t="s">
        <v>41</v>
      </c>
      <c r="E495">
        <v>8</v>
      </c>
      <c r="F495" s="11">
        <v>9000693</v>
      </c>
      <c r="G495" s="7" t="s">
        <v>165</v>
      </c>
      <c r="H495" s="7">
        <f t="shared" si="14"/>
        <v>0</v>
      </c>
      <c r="I495" t="s">
        <v>153</v>
      </c>
      <c r="J495" t="s">
        <v>153</v>
      </c>
      <c r="K495" t="s">
        <v>18</v>
      </c>
      <c r="L495" s="7" t="s">
        <v>148</v>
      </c>
      <c r="M495">
        <v>2.76</v>
      </c>
      <c r="N495" s="12">
        <v>0</v>
      </c>
      <c r="O495">
        <f t="shared" si="15"/>
        <v>0</v>
      </c>
    </row>
    <row r="496" spans="1:15" x14ac:dyDescent="0.25">
      <c r="A496">
        <v>142633</v>
      </c>
      <c r="B496">
        <v>58360</v>
      </c>
      <c r="C496" t="s">
        <v>48</v>
      </c>
      <c r="D496" t="s">
        <v>49</v>
      </c>
      <c r="E496">
        <v>10</v>
      </c>
      <c r="F496" s="11">
        <v>117415333</v>
      </c>
      <c r="G496" s="7" t="s">
        <v>165</v>
      </c>
      <c r="H496" s="7">
        <f t="shared" si="14"/>
        <v>0</v>
      </c>
      <c r="I496" t="s">
        <v>153</v>
      </c>
      <c r="J496" t="s">
        <v>153</v>
      </c>
      <c r="K496" t="s">
        <v>11</v>
      </c>
      <c r="L496" s="7" t="s">
        <v>148</v>
      </c>
      <c r="M496">
        <v>1.9870000000000001</v>
      </c>
      <c r="N496" s="12">
        <v>204</v>
      </c>
      <c r="O496">
        <f t="shared" si="15"/>
        <v>204</v>
      </c>
    </row>
    <row r="497" spans="1:15" x14ac:dyDescent="0.25">
      <c r="A497">
        <v>142645</v>
      </c>
      <c r="B497">
        <v>58343</v>
      </c>
      <c r="C497" t="s">
        <v>29</v>
      </c>
      <c r="D497" t="s">
        <v>46</v>
      </c>
      <c r="E497">
        <v>17</v>
      </c>
      <c r="F497" s="11">
        <v>175505</v>
      </c>
      <c r="G497" s="7" t="s">
        <v>165</v>
      </c>
      <c r="H497" s="7">
        <f t="shared" si="14"/>
        <v>0</v>
      </c>
      <c r="I497" t="s">
        <v>153</v>
      </c>
      <c r="J497" t="s">
        <v>153</v>
      </c>
      <c r="K497" t="s">
        <v>18</v>
      </c>
      <c r="L497" s="7" t="s">
        <v>148</v>
      </c>
      <c r="M497">
        <v>2.76</v>
      </c>
      <c r="N497" s="12">
        <v>305</v>
      </c>
      <c r="O497">
        <f t="shared" si="15"/>
        <v>305</v>
      </c>
    </row>
    <row r="498" spans="1:15" x14ac:dyDescent="0.25">
      <c r="A498">
        <v>142939</v>
      </c>
      <c r="B498">
        <v>58341</v>
      </c>
      <c r="C498" t="s">
        <v>29</v>
      </c>
      <c r="D498" t="s">
        <v>46</v>
      </c>
      <c r="E498">
        <v>15</v>
      </c>
      <c r="F498" s="11">
        <v>54909</v>
      </c>
      <c r="G498" s="7" t="s">
        <v>165</v>
      </c>
      <c r="H498" s="7">
        <f t="shared" si="14"/>
        <v>0</v>
      </c>
      <c r="I498" t="s">
        <v>155</v>
      </c>
      <c r="J498" t="s">
        <v>157</v>
      </c>
      <c r="K498" t="s">
        <v>18</v>
      </c>
      <c r="L498" s="7" t="s">
        <v>148</v>
      </c>
      <c r="M498">
        <v>3.1739999999999999</v>
      </c>
      <c r="N498" s="12">
        <v>14</v>
      </c>
      <c r="O498">
        <f t="shared" si="15"/>
        <v>14</v>
      </c>
    </row>
    <row r="499" spans="1:15" x14ac:dyDescent="0.25">
      <c r="A499">
        <v>142939</v>
      </c>
      <c r="B499">
        <v>58341</v>
      </c>
      <c r="C499" t="s">
        <v>29</v>
      </c>
      <c r="D499" t="s">
        <v>46</v>
      </c>
      <c r="E499">
        <v>15</v>
      </c>
      <c r="F499" s="11">
        <v>54909</v>
      </c>
      <c r="G499" s="7" t="s">
        <v>165</v>
      </c>
      <c r="H499" s="7">
        <f t="shared" si="14"/>
        <v>0</v>
      </c>
      <c r="I499" t="s">
        <v>155</v>
      </c>
      <c r="J499" t="s">
        <v>156</v>
      </c>
      <c r="K499" t="s">
        <v>18</v>
      </c>
      <c r="L499" s="7" t="s">
        <v>148</v>
      </c>
      <c r="M499">
        <v>1.44</v>
      </c>
      <c r="N499" s="12">
        <v>106</v>
      </c>
      <c r="O499">
        <f t="shared" si="15"/>
        <v>106</v>
      </c>
    </row>
    <row r="500" spans="1:15" x14ac:dyDescent="0.25">
      <c r="A500">
        <v>143183</v>
      </c>
      <c r="B500">
        <v>63010</v>
      </c>
      <c r="C500" t="s">
        <v>56</v>
      </c>
      <c r="D500" t="s">
        <v>57</v>
      </c>
      <c r="E500">
        <v>21</v>
      </c>
      <c r="F500" s="11">
        <v>351548</v>
      </c>
      <c r="G500" s="7" t="s">
        <v>165</v>
      </c>
      <c r="H500" s="7">
        <f t="shared" si="14"/>
        <v>0</v>
      </c>
      <c r="I500" t="s">
        <v>153</v>
      </c>
      <c r="J500" t="s">
        <v>153</v>
      </c>
      <c r="K500" t="s">
        <v>18</v>
      </c>
      <c r="L500" s="7" t="s">
        <v>148</v>
      </c>
      <c r="M500">
        <v>2.76</v>
      </c>
      <c r="N500" s="12">
        <v>177</v>
      </c>
      <c r="O500">
        <f t="shared" si="15"/>
        <v>177</v>
      </c>
    </row>
    <row r="501" spans="1:15" x14ac:dyDescent="0.25">
      <c r="A501">
        <v>143564</v>
      </c>
      <c r="B501">
        <v>58341</v>
      </c>
      <c r="C501" t="s">
        <v>29</v>
      </c>
      <c r="D501" t="s">
        <v>46</v>
      </c>
      <c r="E501">
        <v>15</v>
      </c>
      <c r="F501" s="11">
        <v>112258</v>
      </c>
      <c r="G501" s="7" t="s">
        <v>165</v>
      </c>
      <c r="H501" s="7">
        <f t="shared" si="14"/>
        <v>0</v>
      </c>
      <c r="I501" t="s">
        <v>153</v>
      </c>
      <c r="J501" t="s">
        <v>153</v>
      </c>
      <c r="K501" t="s">
        <v>18</v>
      </c>
      <c r="L501" s="7" t="s">
        <v>148</v>
      </c>
      <c r="M501">
        <v>2.76</v>
      </c>
      <c r="N501" s="12">
        <v>267</v>
      </c>
      <c r="O501">
        <f t="shared" si="15"/>
        <v>267</v>
      </c>
    </row>
    <row r="502" spans="1:15" x14ac:dyDescent="0.25">
      <c r="A502">
        <v>143605</v>
      </c>
      <c r="B502">
        <v>58315</v>
      </c>
      <c r="C502" t="s">
        <v>29</v>
      </c>
      <c r="D502" t="s">
        <v>42</v>
      </c>
      <c r="E502">
        <v>7</v>
      </c>
      <c r="F502" s="11">
        <v>6004032</v>
      </c>
      <c r="G502" s="7" t="s">
        <v>165</v>
      </c>
      <c r="H502" s="7">
        <f t="shared" si="14"/>
        <v>0</v>
      </c>
      <c r="I502" t="s">
        <v>153</v>
      </c>
      <c r="J502" t="s">
        <v>294</v>
      </c>
      <c r="K502" t="s">
        <v>18</v>
      </c>
      <c r="L502" s="7" t="s">
        <v>148</v>
      </c>
      <c r="M502" t="s">
        <v>294</v>
      </c>
      <c r="N502" t="s">
        <v>294</v>
      </c>
      <c r="O502" t="str">
        <f t="shared" si="15"/>
        <v>Нет показаний</v>
      </c>
    </row>
    <row r="503" spans="1:15" x14ac:dyDescent="0.25">
      <c r="A503">
        <v>143934</v>
      </c>
      <c r="B503">
        <v>58374</v>
      </c>
      <c r="C503" t="s">
        <v>48</v>
      </c>
      <c r="D503" t="s">
        <v>49</v>
      </c>
      <c r="E503">
        <v>23</v>
      </c>
      <c r="F503" s="11">
        <v>27244511</v>
      </c>
      <c r="G503" s="7" t="s">
        <v>165</v>
      </c>
      <c r="H503" s="7">
        <f t="shared" si="14"/>
        <v>0</v>
      </c>
      <c r="I503" t="s">
        <v>153</v>
      </c>
      <c r="J503" t="s">
        <v>153</v>
      </c>
      <c r="K503" t="s">
        <v>11</v>
      </c>
      <c r="L503" s="7" t="s">
        <v>148</v>
      </c>
      <c r="M503">
        <v>1.9870000000000001</v>
      </c>
      <c r="N503" s="12">
        <v>48</v>
      </c>
      <c r="O503">
        <f t="shared" si="15"/>
        <v>48</v>
      </c>
    </row>
    <row r="504" spans="1:15" x14ac:dyDescent="0.25">
      <c r="A504">
        <v>143970</v>
      </c>
      <c r="B504">
        <v>56764</v>
      </c>
      <c r="C504" t="s">
        <v>15</v>
      </c>
      <c r="D504" t="s">
        <v>16</v>
      </c>
      <c r="E504" t="s">
        <v>19</v>
      </c>
      <c r="F504" s="11">
        <v>13888</v>
      </c>
      <c r="G504" s="7" t="s">
        <v>165</v>
      </c>
      <c r="H504" s="7">
        <f t="shared" si="14"/>
        <v>0</v>
      </c>
      <c r="I504" t="s">
        <v>153</v>
      </c>
      <c r="J504" t="s">
        <v>153</v>
      </c>
      <c r="K504" t="s">
        <v>18</v>
      </c>
      <c r="L504" s="7" t="s">
        <v>148</v>
      </c>
      <c r="M504">
        <v>2.76</v>
      </c>
      <c r="N504" s="12">
        <v>53</v>
      </c>
      <c r="O504">
        <f t="shared" si="15"/>
        <v>53</v>
      </c>
    </row>
    <row r="505" spans="1:15" x14ac:dyDescent="0.25">
      <c r="A505">
        <v>144053</v>
      </c>
      <c r="B505">
        <v>58218</v>
      </c>
      <c r="C505" t="s">
        <v>29</v>
      </c>
      <c r="D505" t="s">
        <v>34</v>
      </c>
      <c r="E505">
        <v>3</v>
      </c>
      <c r="F505" s="11">
        <v>6925745</v>
      </c>
      <c r="G505" s="7" t="s">
        <v>165</v>
      </c>
      <c r="H505" s="7">
        <f t="shared" si="14"/>
        <v>0</v>
      </c>
      <c r="I505" t="s">
        <v>153</v>
      </c>
      <c r="J505" t="s">
        <v>294</v>
      </c>
      <c r="K505" t="s">
        <v>11</v>
      </c>
      <c r="L505" s="7" t="s">
        <v>148</v>
      </c>
      <c r="M505" t="s">
        <v>294</v>
      </c>
      <c r="N505" t="s">
        <v>294</v>
      </c>
      <c r="O505" t="str">
        <f t="shared" si="15"/>
        <v>Нет показаний</v>
      </c>
    </row>
    <row r="506" spans="1:15" x14ac:dyDescent="0.25">
      <c r="A506">
        <v>144374</v>
      </c>
      <c r="B506">
        <v>59321</v>
      </c>
      <c r="C506" t="s">
        <v>50</v>
      </c>
      <c r="D506" t="s">
        <v>51</v>
      </c>
      <c r="E506" t="s">
        <v>39</v>
      </c>
      <c r="F506" s="11">
        <v>97169619</v>
      </c>
      <c r="G506" s="7" t="s">
        <v>165</v>
      </c>
      <c r="H506" s="7">
        <f t="shared" si="14"/>
        <v>0</v>
      </c>
      <c r="I506" t="s">
        <v>153</v>
      </c>
      <c r="J506" t="s">
        <v>294</v>
      </c>
      <c r="K506" t="s">
        <v>18</v>
      </c>
      <c r="L506" s="7" t="s">
        <v>148</v>
      </c>
      <c r="M506" t="s">
        <v>294</v>
      </c>
      <c r="N506" t="s">
        <v>294</v>
      </c>
      <c r="O506" t="str">
        <f t="shared" si="15"/>
        <v>Нет показаний</v>
      </c>
    </row>
    <row r="507" spans="1:15" x14ac:dyDescent="0.25">
      <c r="A507">
        <v>144424</v>
      </c>
      <c r="B507">
        <v>58315</v>
      </c>
      <c r="C507" t="s">
        <v>29</v>
      </c>
      <c r="D507" t="s">
        <v>42</v>
      </c>
      <c r="E507">
        <v>7</v>
      </c>
      <c r="F507" s="11">
        <v>133810</v>
      </c>
      <c r="G507" s="7" t="s">
        <v>165</v>
      </c>
      <c r="H507" s="7">
        <f t="shared" si="14"/>
        <v>0</v>
      </c>
      <c r="I507" t="s">
        <v>153</v>
      </c>
      <c r="J507" t="s">
        <v>153</v>
      </c>
      <c r="K507" t="s">
        <v>18</v>
      </c>
      <c r="L507" s="7" t="s">
        <v>148</v>
      </c>
      <c r="M507">
        <v>2.76</v>
      </c>
      <c r="N507" s="12">
        <v>663</v>
      </c>
      <c r="O507">
        <f t="shared" si="15"/>
        <v>663</v>
      </c>
    </row>
    <row r="508" spans="1:15" x14ac:dyDescent="0.25">
      <c r="A508">
        <v>144506</v>
      </c>
      <c r="B508">
        <v>58218</v>
      </c>
      <c r="C508" t="s">
        <v>29</v>
      </c>
      <c r="D508" t="s">
        <v>34</v>
      </c>
      <c r="E508">
        <v>3</v>
      </c>
      <c r="F508" s="11">
        <v>58074208</v>
      </c>
      <c r="G508" s="7" t="s">
        <v>165</v>
      </c>
      <c r="H508" s="7">
        <f t="shared" si="14"/>
        <v>0</v>
      </c>
      <c r="I508" t="s">
        <v>153</v>
      </c>
      <c r="J508" t="s">
        <v>153</v>
      </c>
      <c r="K508" t="s">
        <v>11</v>
      </c>
      <c r="L508" s="7" t="s">
        <v>148</v>
      </c>
      <c r="M508">
        <v>1.9870000000000001</v>
      </c>
      <c r="N508" s="12">
        <v>210</v>
      </c>
      <c r="O508">
        <f t="shared" si="15"/>
        <v>210</v>
      </c>
    </row>
    <row r="509" spans="1:15" x14ac:dyDescent="0.25">
      <c r="A509">
        <v>144957</v>
      </c>
      <c r="B509">
        <v>58315</v>
      </c>
      <c r="C509" t="s">
        <v>29</v>
      </c>
      <c r="D509" t="s">
        <v>42</v>
      </c>
      <c r="E509">
        <v>7</v>
      </c>
      <c r="F509" s="11">
        <v>5005600</v>
      </c>
      <c r="G509" s="7" t="s">
        <v>165</v>
      </c>
      <c r="H509" s="7">
        <f t="shared" si="14"/>
        <v>0</v>
      </c>
      <c r="I509" t="s">
        <v>153</v>
      </c>
      <c r="J509" t="s">
        <v>153</v>
      </c>
      <c r="K509" t="s">
        <v>18</v>
      </c>
      <c r="L509" s="7" t="s">
        <v>148</v>
      </c>
      <c r="M509">
        <v>2.76</v>
      </c>
      <c r="N509" s="12">
        <v>237</v>
      </c>
      <c r="O509">
        <f t="shared" si="15"/>
        <v>237</v>
      </c>
    </row>
    <row r="510" spans="1:15" x14ac:dyDescent="0.25">
      <c r="A510">
        <v>145464</v>
      </c>
      <c r="B510">
        <v>58315</v>
      </c>
      <c r="C510" t="s">
        <v>29</v>
      </c>
      <c r="D510" t="s">
        <v>42</v>
      </c>
      <c r="E510">
        <v>7</v>
      </c>
      <c r="F510" s="11">
        <v>7789139199571</v>
      </c>
      <c r="G510" s="7" t="s">
        <v>165</v>
      </c>
      <c r="H510" s="7">
        <f t="shared" si="14"/>
        <v>0</v>
      </c>
      <c r="I510" t="s">
        <v>153</v>
      </c>
      <c r="J510" t="s">
        <v>153</v>
      </c>
      <c r="K510" t="s">
        <v>18</v>
      </c>
      <c r="L510" s="7" t="s">
        <v>148</v>
      </c>
      <c r="M510">
        <v>2.76</v>
      </c>
      <c r="N510" s="12">
        <v>50</v>
      </c>
      <c r="O510">
        <f t="shared" si="15"/>
        <v>50</v>
      </c>
    </row>
    <row r="511" spans="1:15" x14ac:dyDescent="0.25">
      <c r="A511">
        <v>145508</v>
      </c>
      <c r="B511">
        <v>58321</v>
      </c>
      <c r="C511" t="s">
        <v>29</v>
      </c>
      <c r="D511" t="s">
        <v>43</v>
      </c>
      <c r="E511" t="s">
        <v>44</v>
      </c>
      <c r="F511" s="11">
        <v>126160</v>
      </c>
      <c r="G511" s="7" t="s">
        <v>165</v>
      </c>
      <c r="H511" s="7">
        <f t="shared" si="14"/>
        <v>0</v>
      </c>
      <c r="I511" t="s">
        <v>153</v>
      </c>
      <c r="J511" t="s">
        <v>153</v>
      </c>
      <c r="K511" t="s">
        <v>18</v>
      </c>
      <c r="L511" s="7" t="s">
        <v>148</v>
      </c>
      <c r="M511">
        <v>2.76</v>
      </c>
      <c r="N511" s="12">
        <v>250</v>
      </c>
      <c r="O511">
        <f t="shared" si="15"/>
        <v>250</v>
      </c>
    </row>
    <row r="512" spans="1:15" x14ac:dyDescent="0.25">
      <c r="A512">
        <v>145971</v>
      </c>
      <c r="B512">
        <v>58204</v>
      </c>
      <c r="C512" t="s">
        <v>29</v>
      </c>
      <c r="D512" t="s">
        <v>32</v>
      </c>
      <c r="E512">
        <v>21</v>
      </c>
      <c r="F512" s="11">
        <v>124587962</v>
      </c>
      <c r="G512" s="7" t="s">
        <v>165</v>
      </c>
      <c r="H512" s="7">
        <f t="shared" si="14"/>
        <v>0</v>
      </c>
      <c r="I512" t="s">
        <v>153</v>
      </c>
      <c r="J512" t="s">
        <v>153</v>
      </c>
      <c r="K512" t="s">
        <v>11</v>
      </c>
      <c r="L512" s="7" t="s">
        <v>148</v>
      </c>
      <c r="M512">
        <v>1.9870000000000001</v>
      </c>
      <c r="N512" s="12">
        <v>692</v>
      </c>
      <c r="O512">
        <f t="shared" si="15"/>
        <v>692</v>
      </c>
    </row>
    <row r="513" spans="1:15" x14ac:dyDescent="0.25">
      <c r="A513">
        <v>146205</v>
      </c>
      <c r="B513">
        <v>58236</v>
      </c>
      <c r="C513" t="s">
        <v>29</v>
      </c>
      <c r="D513" t="s">
        <v>36</v>
      </c>
      <c r="E513">
        <v>38</v>
      </c>
      <c r="F513" s="11">
        <v>150548</v>
      </c>
      <c r="G513" s="7" t="s">
        <v>165</v>
      </c>
      <c r="H513" s="7">
        <f t="shared" si="14"/>
        <v>0</v>
      </c>
      <c r="I513" t="s">
        <v>153</v>
      </c>
      <c r="J513" t="s">
        <v>153</v>
      </c>
      <c r="K513" t="s">
        <v>11</v>
      </c>
      <c r="L513" s="7" t="s">
        <v>148</v>
      </c>
      <c r="M513">
        <v>1.9870000000000001</v>
      </c>
      <c r="N513" s="12">
        <v>11</v>
      </c>
      <c r="O513">
        <f t="shared" si="15"/>
        <v>11</v>
      </c>
    </row>
    <row r="514" spans="1:15" x14ac:dyDescent="0.25">
      <c r="A514">
        <v>146831</v>
      </c>
      <c r="B514">
        <v>58375</v>
      </c>
      <c r="C514" t="s">
        <v>48</v>
      </c>
      <c r="D514" t="s">
        <v>49</v>
      </c>
      <c r="E514">
        <v>7</v>
      </c>
      <c r="F514" s="11">
        <v>7791060052216</v>
      </c>
      <c r="G514" s="7" t="s">
        <v>170</v>
      </c>
      <c r="H514" s="7">
        <f t="shared" si="14"/>
        <v>3</v>
      </c>
      <c r="I514" t="s">
        <v>153</v>
      </c>
      <c r="J514" t="s">
        <v>294</v>
      </c>
      <c r="K514" t="s">
        <v>11</v>
      </c>
      <c r="L514" s="7" t="s">
        <v>148</v>
      </c>
      <c r="M514" t="s">
        <v>294</v>
      </c>
      <c r="N514" t="s">
        <v>294</v>
      </c>
      <c r="O514" t="str">
        <f t="shared" si="15"/>
        <v>Нет показаний</v>
      </c>
    </row>
    <row r="515" spans="1:15" x14ac:dyDescent="0.25">
      <c r="A515">
        <v>146893</v>
      </c>
      <c r="B515">
        <v>58372</v>
      </c>
      <c r="C515" t="s">
        <v>48</v>
      </c>
      <c r="D515" t="s">
        <v>49</v>
      </c>
      <c r="E515">
        <v>14</v>
      </c>
      <c r="F515" s="11">
        <v>207292</v>
      </c>
      <c r="G515" s="7" t="s">
        <v>165</v>
      </c>
      <c r="H515" s="7">
        <f t="shared" ref="H515:H578" si="16">COUNTIFS($F$2:$F$3258,F515,$G$2:$G$3258,"ОКПУ")</f>
        <v>0</v>
      </c>
      <c r="I515" t="s">
        <v>153</v>
      </c>
      <c r="J515" t="s">
        <v>153</v>
      </c>
      <c r="K515" t="s">
        <v>11</v>
      </c>
      <c r="L515" s="7" t="s">
        <v>148</v>
      </c>
      <c r="M515">
        <v>1.9870000000000001</v>
      </c>
      <c r="N515" s="12">
        <v>271</v>
      </c>
      <c r="O515">
        <f t="shared" ref="O515:O578" si="17">IF(H515&gt;0,IFERROR(N515/H515,N515),N515)</f>
        <v>271</v>
      </c>
    </row>
    <row r="516" spans="1:15" x14ac:dyDescent="0.25">
      <c r="A516">
        <v>147491</v>
      </c>
      <c r="B516">
        <v>58218</v>
      </c>
      <c r="C516" t="s">
        <v>29</v>
      </c>
      <c r="D516" t="s">
        <v>34</v>
      </c>
      <c r="E516">
        <v>3</v>
      </c>
      <c r="F516" s="11">
        <v>185216</v>
      </c>
      <c r="G516" s="7" t="s">
        <v>165</v>
      </c>
      <c r="H516" s="7">
        <f t="shared" si="16"/>
        <v>0</v>
      </c>
      <c r="I516" t="s">
        <v>153</v>
      </c>
      <c r="J516" t="s">
        <v>153</v>
      </c>
      <c r="K516" t="s">
        <v>11</v>
      </c>
      <c r="L516" s="7" t="s">
        <v>148</v>
      </c>
      <c r="M516">
        <v>1.9870000000000001</v>
      </c>
      <c r="N516" s="12">
        <v>232</v>
      </c>
      <c r="O516">
        <f t="shared" si="17"/>
        <v>232</v>
      </c>
    </row>
    <row r="517" spans="1:15" x14ac:dyDescent="0.25">
      <c r="A517">
        <v>147572</v>
      </c>
      <c r="B517">
        <v>58190</v>
      </c>
      <c r="C517" t="s">
        <v>29</v>
      </c>
      <c r="D517" t="s">
        <v>30</v>
      </c>
      <c r="E517">
        <v>16</v>
      </c>
      <c r="F517" s="11">
        <v>547698</v>
      </c>
      <c r="G517" s="7" t="s">
        <v>165</v>
      </c>
      <c r="H517" s="7">
        <f t="shared" si="16"/>
        <v>0</v>
      </c>
      <c r="I517" t="s">
        <v>153</v>
      </c>
      <c r="J517" t="s">
        <v>153</v>
      </c>
      <c r="K517" t="s">
        <v>18</v>
      </c>
      <c r="L517" s="7" t="s">
        <v>148</v>
      </c>
      <c r="M517">
        <v>2.76</v>
      </c>
      <c r="N517" s="12">
        <v>43</v>
      </c>
      <c r="O517">
        <f t="shared" si="17"/>
        <v>43</v>
      </c>
    </row>
    <row r="518" spans="1:15" x14ac:dyDescent="0.25">
      <c r="A518">
        <v>147900</v>
      </c>
      <c r="B518">
        <v>56844</v>
      </c>
      <c r="C518" t="s">
        <v>15</v>
      </c>
      <c r="D518" t="s">
        <v>23</v>
      </c>
      <c r="E518" t="s">
        <v>24</v>
      </c>
      <c r="F518" s="11">
        <v>141285</v>
      </c>
      <c r="G518" s="7" t="s">
        <v>165</v>
      </c>
      <c r="H518" s="7">
        <f t="shared" si="16"/>
        <v>0</v>
      </c>
      <c r="I518" t="s">
        <v>153</v>
      </c>
      <c r="J518" t="s">
        <v>153</v>
      </c>
      <c r="K518" t="s">
        <v>11</v>
      </c>
      <c r="L518" s="7" t="s">
        <v>148</v>
      </c>
      <c r="M518">
        <v>1.9870000000000001</v>
      </c>
      <c r="N518" s="12">
        <v>0</v>
      </c>
      <c r="O518">
        <f t="shared" si="17"/>
        <v>0</v>
      </c>
    </row>
    <row r="519" spans="1:15" x14ac:dyDescent="0.25">
      <c r="A519">
        <v>147920</v>
      </c>
      <c r="B519">
        <v>56844</v>
      </c>
      <c r="C519" t="s">
        <v>15</v>
      </c>
      <c r="D519" t="s">
        <v>23</v>
      </c>
      <c r="E519" t="s">
        <v>24</v>
      </c>
      <c r="F519" s="11">
        <v>141399</v>
      </c>
      <c r="G519" s="7" t="s">
        <v>170</v>
      </c>
      <c r="H519" s="7">
        <f t="shared" si="16"/>
        <v>2</v>
      </c>
      <c r="I519" t="s">
        <v>153</v>
      </c>
      <c r="J519" t="s">
        <v>153</v>
      </c>
      <c r="K519" t="s">
        <v>11</v>
      </c>
      <c r="L519" s="7" t="s">
        <v>148</v>
      </c>
      <c r="M519">
        <v>1.9870000000000001</v>
      </c>
      <c r="N519" s="12">
        <v>0</v>
      </c>
      <c r="O519">
        <f t="shared" si="17"/>
        <v>0</v>
      </c>
    </row>
    <row r="520" spans="1:15" x14ac:dyDescent="0.25">
      <c r="A520">
        <v>147924</v>
      </c>
      <c r="B520">
        <v>56844</v>
      </c>
      <c r="C520" t="s">
        <v>15</v>
      </c>
      <c r="D520" t="s">
        <v>23</v>
      </c>
      <c r="E520" t="s">
        <v>24</v>
      </c>
      <c r="F520" s="11">
        <v>141399</v>
      </c>
      <c r="G520" s="7" t="s">
        <v>170</v>
      </c>
      <c r="H520" s="7">
        <f t="shared" si="16"/>
        <v>2</v>
      </c>
      <c r="I520" t="s">
        <v>153</v>
      </c>
      <c r="J520" t="s">
        <v>153</v>
      </c>
      <c r="K520" t="s">
        <v>11</v>
      </c>
      <c r="L520" s="7" t="s">
        <v>148</v>
      </c>
      <c r="M520">
        <v>1.9870000000000001</v>
      </c>
      <c r="N520" s="12">
        <v>0</v>
      </c>
      <c r="O520">
        <f t="shared" si="17"/>
        <v>0</v>
      </c>
    </row>
    <row r="521" spans="1:15" x14ac:dyDescent="0.25">
      <c r="A521">
        <v>148173</v>
      </c>
      <c r="B521">
        <v>62980</v>
      </c>
      <c r="C521" t="s">
        <v>56</v>
      </c>
      <c r="D521" t="s">
        <v>22</v>
      </c>
      <c r="E521">
        <v>89</v>
      </c>
      <c r="F521" s="11">
        <v>1913179</v>
      </c>
      <c r="G521" s="7" t="s">
        <v>165</v>
      </c>
      <c r="H521" s="7">
        <f t="shared" si="16"/>
        <v>0</v>
      </c>
      <c r="I521" t="s">
        <v>153</v>
      </c>
      <c r="J521" t="s">
        <v>294</v>
      </c>
      <c r="K521" t="s">
        <v>18</v>
      </c>
      <c r="L521" s="7" t="s">
        <v>148</v>
      </c>
      <c r="M521" t="s">
        <v>294</v>
      </c>
      <c r="N521" t="s">
        <v>294</v>
      </c>
      <c r="O521" t="str">
        <f t="shared" si="17"/>
        <v>Нет показаний</v>
      </c>
    </row>
    <row r="522" spans="1:15" x14ac:dyDescent="0.25">
      <c r="A522">
        <v>148289</v>
      </c>
      <c r="B522">
        <v>58210</v>
      </c>
      <c r="C522" t="s">
        <v>29</v>
      </c>
      <c r="D522" t="s">
        <v>32</v>
      </c>
      <c r="E522">
        <v>27</v>
      </c>
      <c r="F522" s="11">
        <v>7737150</v>
      </c>
      <c r="G522" s="7" t="s">
        <v>165</v>
      </c>
      <c r="H522" s="7">
        <f t="shared" si="16"/>
        <v>0</v>
      </c>
      <c r="I522" t="s">
        <v>153</v>
      </c>
      <c r="J522" t="s">
        <v>153</v>
      </c>
      <c r="K522" t="s">
        <v>11</v>
      </c>
      <c r="L522" s="7" t="s">
        <v>148</v>
      </c>
      <c r="M522">
        <v>1.9870000000000001</v>
      </c>
      <c r="N522" s="12">
        <v>0</v>
      </c>
      <c r="O522">
        <f t="shared" si="17"/>
        <v>0</v>
      </c>
    </row>
    <row r="523" spans="1:15" x14ac:dyDescent="0.25">
      <c r="A523">
        <v>149282</v>
      </c>
      <c r="B523">
        <v>58329</v>
      </c>
      <c r="C523" t="s">
        <v>29</v>
      </c>
      <c r="D523" t="s">
        <v>43</v>
      </c>
      <c r="E523">
        <v>25</v>
      </c>
      <c r="F523" s="11">
        <v>123357</v>
      </c>
      <c r="G523" s="7" t="s">
        <v>165</v>
      </c>
      <c r="H523" s="7">
        <f t="shared" si="16"/>
        <v>0</v>
      </c>
      <c r="I523" t="s">
        <v>153</v>
      </c>
      <c r="J523" t="s">
        <v>153</v>
      </c>
      <c r="K523" t="s">
        <v>18</v>
      </c>
      <c r="L523" s="7" t="s">
        <v>148</v>
      </c>
      <c r="M523">
        <v>2.76</v>
      </c>
      <c r="N523" s="12">
        <v>1231</v>
      </c>
      <c r="O523">
        <f t="shared" si="17"/>
        <v>1231</v>
      </c>
    </row>
    <row r="524" spans="1:15" x14ac:dyDescent="0.25">
      <c r="A524">
        <v>149394</v>
      </c>
      <c r="B524">
        <v>58212</v>
      </c>
      <c r="C524" t="s">
        <v>29</v>
      </c>
      <c r="D524" t="s">
        <v>32</v>
      </c>
      <c r="E524">
        <v>25</v>
      </c>
      <c r="F524" s="11" t="s">
        <v>179</v>
      </c>
      <c r="G524" s="7" t="s">
        <v>165</v>
      </c>
      <c r="H524" s="7">
        <f t="shared" si="16"/>
        <v>0</v>
      </c>
      <c r="I524" t="s">
        <v>153</v>
      </c>
      <c r="J524" t="s">
        <v>153</v>
      </c>
      <c r="K524" t="s">
        <v>11</v>
      </c>
      <c r="L524" s="7" t="s">
        <v>148</v>
      </c>
      <c r="M524">
        <v>1.9870000000000001</v>
      </c>
      <c r="N524" s="12">
        <v>293</v>
      </c>
      <c r="O524">
        <f t="shared" si="17"/>
        <v>293</v>
      </c>
    </row>
    <row r="525" spans="1:15" x14ac:dyDescent="0.25">
      <c r="A525">
        <v>149557</v>
      </c>
      <c r="B525">
        <v>56963</v>
      </c>
      <c r="C525" t="s">
        <v>15</v>
      </c>
      <c r="D525" t="s">
        <v>28</v>
      </c>
      <c r="E525">
        <v>36</v>
      </c>
      <c r="F525" s="11">
        <v>107274306</v>
      </c>
      <c r="G525" s="7" t="s">
        <v>165</v>
      </c>
      <c r="H525" s="7">
        <f t="shared" si="16"/>
        <v>0</v>
      </c>
      <c r="I525" t="s">
        <v>153</v>
      </c>
      <c r="J525" t="s">
        <v>153</v>
      </c>
      <c r="K525" t="s">
        <v>11</v>
      </c>
      <c r="L525" s="7" t="s">
        <v>148</v>
      </c>
      <c r="M525">
        <v>1.9870000000000001</v>
      </c>
      <c r="N525" s="12">
        <v>156</v>
      </c>
      <c r="O525">
        <f t="shared" si="17"/>
        <v>156</v>
      </c>
    </row>
    <row r="526" spans="1:15" x14ac:dyDescent="0.25">
      <c r="A526">
        <v>149858</v>
      </c>
      <c r="B526">
        <v>58373</v>
      </c>
      <c r="C526" t="s">
        <v>48</v>
      </c>
      <c r="D526" t="s">
        <v>49</v>
      </c>
      <c r="E526">
        <v>25</v>
      </c>
      <c r="F526" s="11">
        <v>27277711</v>
      </c>
      <c r="G526" s="7" t="s">
        <v>165</v>
      </c>
      <c r="H526" s="7">
        <f t="shared" si="16"/>
        <v>0</v>
      </c>
      <c r="I526" t="s">
        <v>153</v>
      </c>
      <c r="J526" t="s">
        <v>153</v>
      </c>
      <c r="K526" t="s">
        <v>11</v>
      </c>
      <c r="L526" s="7" t="s">
        <v>148</v>
      </c>
      <c r="M526">
        <v>1.9870000000000001</v>
      </c>
      <c r="N526" s="12">
        <v>198</v>
      </c>
      <c r="O526">
        <f t="shared" si="17"/>
        <v>198</v>
      </c>
    </row>
    <row r="527" spans="1:15" x14ac:dyDescent="0.25">
      <c r="A527">
        <v>150178</v>
      </c>
      <c r="B527">
        <v>58321</v>
      </c>
      <c r="C527" t="s">
        <v>29</v>
      </c>
      <c r="D527" t="s">
        <v>43</v>
      </c>
      <c r="E527" t="s">
        <v>44</v>
      </c>
      <c r="F527" s="11">
        <v>53555623200</v>
      </c>
      <c r="G527" s="7" t="s">
        <v>165</v>
      </c>
      <c r="H527" s="7">
        <f t="shared" si="16"/>
        <v>0</v>
      </c>
      <c r="I527" t="s">
        <v>153</v>
      </c>
      <c r="J527" t="s">
        <v>153</v>
      </c>
      <c r="K527" t="s">
        <v>18</v>
      </c>
      <c r="L527" s="7" t="s">
        <v>148</v>
      </c>
      <c r="M527">
        <v>2.76</v>
      </c>
      <c r="N527" s="12">
        <v>370</v>
      </c>
      <c r="O527">
        <f t="shared" si="17"/>
        <v>370</v>
      </c>
    </row>
    <row r="528" spans="1:15" x14ac:dyDescent="0.25">
      <c r="A528">
        <v>150386</v>
      </c>
      <c r="B528">
        <v>56963</v>
      </c>
      <c r="C528" t="s">
        <v>15</v>
      </c>
      <c r="D528" t="s">
        <v>28</v>
      </c>
      <c r="E528">
        <v>36</v>
      </c>
      <c r="F528" s="11">
        <v>275551</v>
      </c>
      <c r="G528" s="7" t="s">
        <v>165</v>
      </c>
      <c r="H528" s="7">
        <f t="shared" si="16"/>
        <v>0</v>
      </c>
      <c r="I528" t="s">
        <v>153</v>
      </c>
      <c r="J528" t="s">
        <v>153</v>
      </c>
      <c r="K528" t="s">
        <v>11</v>
      </c>
      <c r="L528" s="7" t="s">
        <v>148</v>
      </c>
      <c r="M528">
        <v>1.9870000000000001</v>
      </c>
      <c r="N528" s="12">
        <v>162</v>
      </c>
      <c r="O528">
        <f t="shared" si="17"/>
        <v>162</v>
      </c>
    </row>
    <row r="529" spans="1:15" x14ac:dyDescent="0.25">
      <c r="A529">
        <v>150486</v>
      </c>
      <c r="B529">
        <v>58327</v>
      </c>
      <c r="C529" t="s">
        <v>29</v>
      </c>
      <c r="D529" t="s">
        <v>43</v>
      </c>
      <c r="E529" t="s">
        <v>45</v>
      </c>
      <c r="F529" s="11">
        <v>543554</v>
      </c>
      <c r="G529" s="7" t="s">
        <v>165</v>
      </c>
      <c r="H529" s="7">
        <f t="shared" si="16"/>
        <v>0</v>
      </c>
      <c r="I529" t="s">
        <v>153</v>
      </c>
      <c r="J529" t="s">
        <v>294</v>
      </c>
      <c r="K529" t="s">
        <v>18</v>
      </c>
      <c r="L529" s="7" t="s">
        <v>148</v>
      </c>
      <c r="M529" t="s">
        <v>294</v>
      </c>
      <c r="N529" t="s">
        <v>294</v>
      </c>
      <c r="O529" t="str">
        <f t="shared" si="17"/>
        <v>Нет показаний</v>
      </c>
    </row>
    <row r="530" spans="1:15" x14ac:dyDescent="0.25">
      <c r="A530">
        <v>150614</v>
      </c>
      <c r="B530">
        <v>58362</v>
      </c>
      <c r="C530" t="s">
        <v>48</v>
      </c>
      <c r="D530" t="s">
        <v>49</v>
      </c>
      <c r="E530">
        <v>4</v>
      </c>
      <c r="F530" s="11">
        <v>12392510</v>
      </c>
      <c r="G530" s="7" t="s">
        <v>165</v>
      </c>
      <c r="H530" s="7">
        <f t="shared" si="16"/>
        <v>0</v>
      </c>
      <c r="I530" t="s">
        <v>153</v>
      </c>
      <c r="J530" t="s">
        <v>153</v>
      </c>
      <c r="K530" t="s">
        <v>11</v>
      </c>
      <c r="L530" s="7" t="s">
        <v>148</v>
      </c>
      <c r="M530">
        <v>1.9870000000000001</v>
      </c>
      <c r="N530" s="12">
        <v>350</v>
      </c>
      <c r="O530">
        <f t="shared" si="17"/>
        <v>350</v>
      </c>
    </row>
    <row r="531" spans="1:15" x14ac:dyDescent="0.25">
      <c r="A531">
        <v>150622</v>
      </c>
      <c r="B531">
        <v>56761</v>
      </c>
      <c r="C531" t="s">
        <v>15</v>
      </c>
      <c r="D531" t="s">
        <v>16</v>
      </c>
      <c r="E531" t="s">
        <v>17</v>
      </c>
      <c r="F531" s="11">
        <v>186567</v>
      </c>
      <c r="G531" s="7" t="s">
        <v>165</v>
      </c>
      <c r="H531" s="7">
        <f t="shared" si="16"/>
        <v>0</v>
      </c>
      <c r="I531" t="s">
        <v>153</v>
      </c>
      <c r="J531" t="s">
        <v>153</v>
      </c>
      <c r="K531" t="s">
        <v>18</v>
      </c>
      <c r="L531" s="7" t="s">
        <v>148</v>
      </c>
      <c r="M531">
        <v>2.76</v>
      </c>
      <c r="N531" s="12">
        <v>59</v>
      </c>
      <c r="O531">
        <f t="shared" si="17"/>
        <v>59</v>
      </c>
    </row>
    <row r="532" spans="1:15" x14ac:dyDescent="0.25">
      <c r="A532">
        <v>150828</v>
      </c>
      <c r="B532">
        <v>58202</v>
      </c>
      <c r="C532" t="s">
        <v>29</v>
      </c>
      <c r="D532" t="s">
        <v>32</v>
      </c>
      <c r="E532" t="s">
        <v>33</v>
      </c>
      <c r="F532" s="11">
        <v>577781</v>
      </c>
      <c r="G532" s="7" t="s">
        <v>165</v>
      </c>
      <c r="H532" s="7">
        <f t="shared" si="16"/>
        <v>0</v>
      </c>
      <c r="I532" t="s">
        <v>153</v>
      </c>
      <c r="J532" t="s">
        <v>294</v>
      </c>
      <c r="K532" t="s">
        <v>18</v>
      </c>
      <c r="L532" s="7" t="s">
        <v>148</v>
      </c>
      <c r="M532" t="s">
        <v>294</v>
      </c>
      <c r="N532" t="s">
        <v>294</v>
      </c>
      <c r="O532" t="str">
        <f t="shared" si="17"/>
        <v>Нет показаний</v>
      </c>
    </row>
    <row r="533" spans="1:15" x14ac:dyDescent="0.25">
      <c r="A533">
        <v>151007</v>
      </c>
      <c r="B533">
        <v>58315</v>
      </c>
      <c r="C533" t="s">
        <v>29</v>
      </c>
      <c r="D533" t="s">
        <v>42</v>
      </c>
      <c r="E533">
        <v>7</v>
      </c>
      <c r="F533" s="11">
        <v>261428</v>
      </c>
      <c r="G533" s="7" t="s">
        <v>165</v>
      </c>
      <c r="H533" s="7">
        <f t="shared" si="16"/>
        <v>0</v>
      </c>
      <c r="I533" t="s">
        <v>153</v>
      </c>
      <c r="J533" t="s">
        <v>294</v>
      </c>
      <c r="K533" t="s">
        <v>18</v>
      </c>
      <c r="L533" s="7" t="s">
        <v>148</v>
      </c>
      <c r="M533" t="s">
        <v>294</v>
      </c>
      <c r="N533" t="s">
        <v>294</v>
      </c>
      <c r="O533" t="str">
        <f t="shared" si="17"/>
        <v>Нет показаний</v>
      </c>
    </row>
    <row r="534" spans="1:15" x14ac:dyDescent="0.25">
      <c r="A534">
        <v>151395</v>
      </c>
      <c r="B534">
        <v>56844</v>
      </c>
      <c r="C534" t="s">
        <v>15</v>
      </c>
      <c r="D534" t="s">
        <v>23</v>
      </c>
      <c r="E534" t="s">
        <v>24</v>
      </c>
      <c r="F534" s="11">
        <v>141773</v>
      </c>
      <c r="G534" s="7" t="s">
        <v>165</v>
      </c>
      <c r="H534" s="7">
        <f t="shared" si="16"/>
        <v>0</v>
      </c>
      <c r="I534" t="s">
        <v>153</v>
      </c>
      <c r="J534" t="s">
        <v>153</v>
      </c>
      <c r="K534" t="s">
        <v>11</v>
      </c>
      <c r="L534" s="7" t="s">
        <v>148</v>
      </c>
      <c r="M534">
        <v>1.9870000000000001</v>
      </c>
      <c r="N534" s="12">
        <v>185</v>
      </c>
      <c r="O534">
        <f t="shared" si="17"/>
        <v>185</v>
      </c>
    </row>
    <row r="535" spans="1:15" x14ac:dyDescent="0.25">
      <c r="A535">
        <v>151397</v>
      </c>
      <c r="B535">
        <v>56844</v>
      </c>
      <c r="C535" t="s">
        <v>15</v>
      </c>
      <c r="D535" t="s">
        <v>23</v>
      </c>
      <c r="E535" t="s">
        <v>24</v>
      </c>
      <c r="F535" s="11">
        <v>141429</v>
      </c>
      <c r="G535" s="7" t="s">
        <v>165</v>
      </c>
      <c r="H535" s="7">
        <f t="shared" si="16"/>
        <v>0</v>
      </c>
      <c r="I535" t="s">
        <v>153</v>
      </c>
      <c r="J535" t="s">
        <v>153</v>
      </c>
      <c r="K535" t="s">
        <v>11</v>
      </c>
      <c r="L535" s="7" t="s">
        <v>148</v>
      </c>
      <c r="M535">
        <v>1.9870000000000001</v>
      </c>
      <c r="N535" s="12">
        <v>64</v>
      </c>
      <c r="O535">
        <f t="shared" si="17"/>
        <v>64</v>
      </c>
    </row>
    <row r="536" spans="1:15" x14ac:dyDescent="0.25">
      <c r="A536">
        <v>151488</v>
      </c>
      <c r="B536">
        <v>58370</v>
      </c>
      <c r="C536" t="s">
        <v>48</v>
      </c>
      <c r="D536" t="s">
        <v>49</v>
      </c>
      <c r="E536">
        <v>18</v>
      </c>
      <c r="F536" s="11">
        <v>140153</v>
      </c>
      <c r="G536" s="7" t="s">
        <v>165</v>
      </c>
      <c r="H536" s="7">
        <f t="shared" si="16"/>
        <v>0</v>
      </c>
      <c r="I536" t="s">
        <v>153</v>
      </c>
      <c r="J536" t="s">
        <v>153</v>
      </c>
      <c r="K536" t="s">
        <v>11</v>
      </c>
      <c r="L536" s="7" t="s">
        <v>148</v>
      </c>
      <c r="M536">
        <v>1.9870000000000001</v>
      </c>
      <c r="N536" s="12">
        <v>276</v>
      </c>
      <c r="O536">
        <f t="shared" si="17"/>
        <v>276</v>
      </c>
    </row>
    <row r="537" spans="1:15" x14ac:dyDescent="0.25">
      <c r="A537">
        <v>151589</v>
      </c>
      <c r="B537">
        <v>58314</v>
      </c>
      <c r="C537" t="s">
        <v>29</v>
      </c>
      <c r="D537" t="s">
        <v>42</v>
      </c>
      <c r="E537">
        <v>6</v>
      </c>
      <c r="F537" s="11">
        <v>750345</v>
      </c>
      <c r="G537" s="7" t="s">
        <v>170</v>
      </c>
      <c r="H537" s="7">
        <f t="shared" si="16"/>
        <v>2</v>
      </c>
      <c r="I537" t="s">
        <v>153</v>
      </c>
      <c r="J537" t="s">
        <v>294</v>
      </c>
      <c r="K537" t="s">
        <v>11</v>
      </c>
      <c r="L537" s="7" t="s">
        <v>148</v>
      </c>
      <c r="M537" t="s">
        <v>294</v>
      </c>
      <c r="N537" t="s">
        <v>294</v>
      </c>
      <c r="O537" t="str">
        <f t="shared" si="17"/>
        <v>Нет показаний</v>
      </c>
    </row>
    <row r="538" spans="1:15" x14ac:dyDescent="0.25">
      <c r="A538">
        <v>151874</v>
      </c>
      <c r="B538">
        <v>56844</v>
      </c>
      <c r="C538" t="s">
        <v>15</v>
      </c>
      <c r="D538" t="s">
        <v>23</v>
      </c>
      <c r="E538" t="s">
        <v>24</v>
      </c>
      <c r="F538" s="11">
        <v>141284</v>
      </c>
      <c r="G538" s="7" t="s">
        <v>165</v>
      </c>
      <c r="H538" s="7">
        <f t="shared" si="16"/>
        <v>0</v>
      </c>
      <c r="I538" t="s">
        <v>153</v>
      </c>
      <c r="J538" t="s">
        <v>153</v>
      </c>
      <c r="K538" t="s">
        <v>11</v>
      </c>
      <c r="L538" s="7" t="s">
        <v>148</v>
      </c>
      <c r="M538">
        <v>1.9870000000000001</v>
      </c>
      <c r="N538" s="12">
        <v>182</v>
      </c>
      <c r="O538">
        <f t="shared" si="17"/>
        <v>182</v>
      </c>
    </row>
    <row r="539" spans="1:15" x14ac:dyDescent="0.25">
      <c r="A539">
        <v>151876</v>
      </c>
      <c r="B539">
        <v>56844</v>
      </c>
      <c r="C539" t="s">
        <v>15</v>
      </c>
      <c r="D539" t="s">
        <v>23</v>
      </c>
      <c r="E539" t="s">
        <v>24</v>
      </c>
      <c r="F539" s="11">
        <v>142199</v>
      </c>
      <c r="G539" s="7" t="s">
        <v>165</v>
      </c>
      <c r="H539" s="7">
        <f t="shared" si="16"/>
        <v>0</v>
      </c>
      <c r="I539" t="s">
        <v>153</v>
      </c>
      <c r="J539" t="s">
        <v>153</v>
      </c>
      <c r="K539" t="s">
        <v>11</v>
      </c>
      <c r="L539" s="7" t="s">
        <v>148</v>
      </c>
      <c r="M539">
        <v>1.9870000000000001</v>
      </c>
      <c r="N539" s="12">
        <v>130</v>
      </c>
      <c r="O539">
        <f t="shared" si="17"/>
        <v>130</v>
      </c>
    </row>
    <row r="540" spans="1:15" x14ac:dyDescent="0.25">
      <c r="A540">
        <v>151891</v>
      </c>
      <c r="B540">
        <v>56844</v>
      </c>
      <c r="C540" t="s">
        <v>15</v>
      </c>
      <c r="D540" t="s">
        <v>23</v>
      </c>
      <c r="E540" t="s">
        <v>24</v>
      </c>
      <c r="F540" s="11">
        <v>141325</v>
      </c>
      <c r="G540" s="7" t="s">
        <v>165</v>
      </c>
      <c r="H540" s="7">
        <f t="shared" si="16"/>
        <v>0</v>
      </c>
      <c r="I540" t="s">
        <v>153</v>
      </c>
      <c r="J540" t="s">
        <v>153</v>
      </c>
      <c r="K540" t="s">
        <v>11</v>
      </c>
      <c r="L540" s="7" t="s">
        <v>148</v>
      </c>
      <c r="M540">
        <v>1.9870000000000001</v>
      </c>
      <c r="N540" s="12">
        <v>114</v>
      </c>
      <c r="O540">
        <f t="shared" si="17"/>
        <v>114</v>
      </c>
    </row>
    <row r="541" spans="1:15" x14ac:dyDescent="0.25">
      <c r="A541">
        <v>152065</v>
      </c>
      <c r="B541">
        <v>58346</v>
      </c>
      <c r="C541" t="s">
        <v>29</v>
      </c>
      <c r="D541" t="s">
        <v>47</v>
      </c>
      <c r="E541">
        <v>14</v>
      </c>
      <c r="F541" s="11">
        <v>186908</v>
      </c>
      <c r="G541" s="7" t="s">
        <v>165</v>
      </c>
      <c r="H541" s="7">
        <f t="shared" si="16"/>
        <v>0</v>
      </c>
      <c r="I541" t="s">
        <v>153</v>
      </c>
      <c r="J541" t="s">
        <v>153</v>
      </c>
      <c r="K541" t="s">
        <v>11</v>
      </c>
      <c r="L541" s="7" t="s">
        <v>148</v>
      </c>
      <c r="M541">
        <v>1.9870000000000001</v>
      </c>
      <c r="N541" s="12">
        <v>286</v>
      </c>
      <c r="O541">
        <f t="shared" si="17"/>
        <v>286</v>
      </c>
    </row>
    <row r="542" spans="1:15" x14ac:dyDescent="0.25">
      <c r="A542">
        <v>152678</v>
      </c>
      <c r="B542">
        <v>58374</v>
      </c>
      <c r="C542" t="s">
        <v>48</v>
      </c>
      <c r="D542" t="s">
        <v>49</v>
      </c>
      <c r="E542">
        <v>23</v>
      </c>
      <c r="F542" s="11">
        <v>27533111</v>
      </c>
      <c r="G542" s="7" t="s">
        <v>165</v>
      </c>
      <c r="H542" s="7">
        <f t="shared" si="16"/>
        <v>0</v>
      </c>
      <c r="I542" t="s">
        <v>153</v>
      </c>
      <c r="J542" t="s">
        <v>153</v>
      </c>
      <c r="K542" t="s">
        <v>11</v>
      </c>
      <c r="L542" s="7" t="s">
        <v>148</v>
      </c>
      <c r="M542">
        <v>1.9870000000000001</v>
      </c>
      <c r="N542" s="12">
        <v>194</v>
      </c>
      <c r="O542">
        <f t="shared" si="17"/>
        <v>194</v>
      </c>
    </row>
    <row r="543" spans="1:15" x14ac:dyDescent="0.25">
      <c r="A543">
        <v>152686</v>
      </c>
      <c r="B543">
        <v>62292</v>
      </c>
      <c r="C543" t="s">
        <v>54</v>
      </c>
      <c r="D543" t="s">
        <v>55</v>
      </c>
      <c r="E543">
        <v>11</v>
      </c>
      <c r="F543" s="11">
        <v>98614</v>
      </c>
      <c r="G543" s="7" t="s">
        <v>165</v>
      </c>
      <c r="H543" s="7">
        <f t="shared" si="16"/>
        <v>0</v>
      </c>
      <c r="I543" t="s">
        <v>153</v>
      </c>
      <c r="J543" t="s">
        <v>294</v>
      </c>
      <c r="K543" t="s">
        <v>18</v>
      </c>
      <c r="L543" s="7" t="s">
        <v>148</v>
      </c>
      <c r="M543" t="s">
        <v>294</v>
      </c>
      <c r="N543" t="s">
        <v>294</v>
      </c>
      <c r="O543" t="str">
        <f t="shared" si="17"/>
        <v>Нет показаний</v>
      </c>
    </row>
    <row r="544" spans="1:15" x14ac:dyDescent="0.25">
      <c r="A544">
        <v>153026</v>
      </c>
      <c r="B544">
        <v>62291</v>
      </c>
      <c r="C544" t="s">
        <v>54</v>
      </c>
      <c r="D544" t="s">
        <v>55</v>
      </c>
      <c r="E544">
        <v>9</v>
      </c>
      <c r="F544" s="11">
        <v>228950</v>
      </c>
      <c r="G544" s="7" t="s">
        <v>165</v>
      </c>
      <c r="H544" s="7">
        <f t="shared" si="16"/>
        <v>0</v>
      </c>
      <c r="I544" t="s">
        <v>153</v>
      </c>
      <c r="J544" t="s">
        <v>153</v>
      </c>
      <c r="K544" t="s">
        <v>18</v>
      </c>
      <c r="L544" s="7" t="s">
        <v>148</v>
      </c>
      <c r="M544">
        <v>2.76</v>
      </c>
      <c r="N544" s="12">
        <v>-43</v>
      </c>
      <c r="O544">
        <f t="shared" si="17"/>
        <v>-43</v>
      </c>
    </row>
    <row r="545" spans="1:15" x14ac:dyDescent="0.25">
      <c r="A545">
        <v>153504</v>
      </c>
      <c r="B545">
        <v>58204</v>
      </c>
      <c r="C545" t="s">
        <v>29</v>
      </c>
      <c r="D545" t="s">
        <v>32</v>
      </c>
      <c r="E545">
        <v>21</v>
      </c>
      <c r="F545" s="11">
        <v>689594</v>
      </c>
      <c r="G545" s="7" t="s">
        <v>165</v>
      </c>
      <c r="H545" s="7">
        <f t="shared" si="16"/>
        <v>0</v>
      </c>
      <c r="I545" t="s">
        <v>153</v>
      </c>
      <c r="J545" t="s">
        <v>153</v>
      </c>
      <c r="K545" t="s">
        <v>11</v>
      </c>
      <c r="L545" s="7" t="s">
        <v>148</v>
      </c>
      <c r="M545">
        <v>1.9870000000000001</v>
      </c>
      <c r="N545" s="12">
        <v>157</v>
      </c>
      <c r="O545">
        <f t="shared" si="17"/>
        <v>157</v>
      </c>
    </row>
    <row r="546" spans="1:15" x14ac:dyDescent="0.25">
      <c r="A546">
        <v>153970</v>
      </c>
      <c r="B546">
        <v>58218</v>
      </c>
      <c r="C546" t="s">
        <v>29</v>
      </c>
      <c r="D546" t="s">
        <v>34</v>
      </c>
      <c r="E546">
        <v>3</v>
      </c>
      <c r="F546" s="11">
        <v>57110038</v>
      </c>
      <c r="G546" s="7" t="s">
        <v>165</v>
      </c>
      <c r="H546" s="7">
        <f t="shared" si="16"/>
        <v>0</v>
      </c>
      <c r="I546" t="s">
        <v>153</v>
      </c>
      <c r="J546" t="s">
        <v>294</v>
      </c>
      <c r="K546" t="s">
        <v>11</v>
      </c>
      <c r="L546" s="7" t="s">
        <v>148</v>
      </c>
      <c r="M546" t="s">
        <v>294</v>
      </c>
      <c r="N546" t="s">
        <v>294</v>
      </c>
      <c r="O546" t="str">
        <f t="shared" si="17"/>
        <v>Нет показаний</v>
      </c>
    </row>
    <row r="547" spans="1:15" x14ac:dyDescent="0.25">
      <c r="A547">
        <v>154125</v>
      </c>
      <c r="B547">
        <v>56963</v>
      </c>
      <c r="C547" t="s">
        <v>15</v>
      </c>
      <c r="D547" t="s">
        <v>28</v>
      </c>
      <c r="E547">
        <v>36</v>
      </c>
      <c r="F547" s="11">
        <v>186333</v>
      </c>
      <c r="G547" s="7" t="s">
        <v>165</v>
      </c>
      <c r="H547" s="7">
        <f t="shared" si="16"/>
        <v>0</v>
      </c>
      <c r="I547" t="s">
        <v>153</v>
      </c>
      <c r="J547" t="s">
        <v>153</v>
      </c>
      <c r="K547" t="s">
        <v>11</v>
      </c>
      <c r="L547" s="7" t="s">
        <v>148</v>
      </c>
      <c r="M547">
        <v>1.9870000000000001</v>
      </c>
      <c r="N547" s="12">
        <v>201</v>
      </c>
      <c r="O547">
        <f t="shared" si="17"/>
        <v>201</v>
      </c>
    </row>
    <row r="548" spans="1:15" x14ac:dyDescent="0.25">
      <c r="A548">
        <v>154225</v>
      </c>
      <c r="B548">
        <v>58321</v>
      </c>
      <c r="C548" t="s">
        <v>29</v>
      </c>
      <c r="D548" t="s">
        <v>43</v>
      </c>
      <c r="E548" t="s">
        <v>44</v>
      </c>
      <c r="F548" s="11">
        <v>10246</v>
      </c>
      <c r="G548" s="7" t="s">
        <v>165</v>
      </c>
      <c r="H548" s="7">
        <f t="shared" si="16"/>
        <v>0</v>
      </c>
      <c r="I548" t="s">
        <v>153</v>
      </c>
      <c r="J548" t="s">
        <v>153</v>
      </c>
      <c r="K548" t="s">
        <v>18</v>
      </c>
      <c r="L548" s="7" t="s">
        <v>148</v>
      </c>
      <c r="M548">
        <v>2.76</v>
      </c>
      <c r="N548" s="12">
        <v>1050</v>
      </c>
      <c r="O548">
        <f t="shared" si="17"/>
        <v>1050</v>
      </c>
    </row>
    <row r="549" spans="1:15" x14ac:dyDescent="0.25">
      <c r="A549">
        <v>154228</v>
      </c>
      <c r="B549">
        <v>56963</v>
      </c>
      <c r="C549" t="s">
        <v>15</v>
      </c>
      <c r="D549" t="s">
        <v>28</v>
      </c>
      <c r="E549">
        <v>36</v>
      </c>
      <c r="F549" s="11">
        <v>126295554</v>
      </c>
      <c r="G549" s="7" t="s">
        <v>165</v>
      </c>
      <c r="H549" s="7">
        <f t="shared" si="16"/>
        <v>0</v>
      </c>
      <c r="I549" t="s">
        <v>153</v>
      </c>
      <c r="J549" t="s">
        <v>153</v>
      </c>
      <c r="K549" t="s">
        <v>11</v>
      </c>
      <c r="L549" s="7" t="s">
        <v>148</v>
      </c>
      <c r="M549">
        <v>1.9870000000000001</v>
      </c>
      <c r="N549" s="12">
        <v>178</v>
      </c>
      <c r="O549">
        <f t="shared" si="17"/>
        <v>178</v>
      </c>
    </row>
    <row r="550" spans="1:15" x14ac:dyDescent="0.25">
      <c r="A550">
        <v>155076</v>
      </c>
      <c r="B550">
        <v>58360</v>
      </c>
      <c r="C550" t="s">
        <v>48</v>
      </c>
      <c r="D550" t="s">
        <v>49</v>
      </c>
      <c r="E550">
        <v>10</v>
      </c>
      <c r="F550" s="11">
        <v>97993</v>
      </c>
      <c r="G550" s="7" t="s">
        <v>165</v>
      </c>
      <c r="H550" s="7">
        <f t="shared" si="16"/>
        <v>0</v>
      </c>
      <c r="I550" t="s">
        <v>153</v>
      </c>
      <c r="J550" t="s">
        <v>294</v>
      </c>
      <c r="K550" t="s">
        <v>11</v>
      </c>
      <c r="L550" s="7" t="s">
        <v>148</v>
      </c>
      <c r="M550" t="s">
        <v>294</v>
      </c>
      <c r="N550" t="s">
        <v>294</v>
      </c>
      <c r="O550" t="str">
        <f t="shared" si="17"/>
        <v>Нет показаний</v>
      </c>
    </row>
    <row r="551" spans="1:15" x14ac:dyDescent="0.25">
      <c r="A551">
        <v>155096</v>
      </c>
      <c r="B551">
        <v>56963</v>
      </c>
      <c r="C551" t="s">
        <v>15</v>
      </c>
      <c r="D551" t="s">
        <v>28</v>
      </c>
      <c r="E551">
        <v>36</v>
      </c>
      <c r="F551" s="11">
        <v>88004</v>
      </c>
      <c r="G551" s="7" t="s">
        <v>165</v>
      </c>
      <c r="H551" s="7">
        <f t="shared" si="16"/>
        <v>0</v>
      </c>
      <c r="I551" t="s">
        <v>153</v>
      </c>
      <c r="J551" t="s">
        <v>153</v>
      </c>
      <c r="K551" t="s">
        <v>11</v>
      </c>
      <c r="L551" s="7" t="s">
        <v>148</v>
      </c>
      <c r="M551">
        <v>1.9870000000000001</v>
      </c>
      <c r="N551" s="12">
        <v>273</v>
      </c>
      <c r="O551">
        <f t="shared" si="17"/>
        <v>273</v>
      </c>
    </row>
    <row r="552" spans="1:15" x14ac:dyDescent="0.25">
      <c r="A552">
        <v>155356</v>
      </c>
      <c r="B552">
        <v>59321</v>
      </c>
      <c r="C552" t="s">
        <v>50</v>
      </c>
      <c r="D552" t="s">
        <v>51</v>
      </c>
      <c r="E552" t="s">
        <v>39</v>
      </c>
      <c r="F552" s="11">
        <v>17076009</v>
      </c>
      <c r="G552" s="7" t="s">
        <v>165</v>
      </c>
      <c r="H552" s="7">
        <f t="shared" si="16"/>
        <v>0</v>
      </c>
      <c r="I552" t="s">
        <v>153</v>
      </c>
      <c r="J552" t="s">
        <v>294</v>
      </c>
      <c r="K552" t="s">
        <v>18</v>
      </c>
      <c r="L552" s="7" t="s">
        <v>148</v>
      </c>
      <c r="M552" t="s">
        <v>294</v>
      </c>
      <c r="N552" t="s">
        <v>294</v>
      </c>
      <c r="O552" t="str">
        <f t="shared" si="17"/>
        <v>Нет показаний</v>
      </c>
    </row>
    <row r="553" spans="1:15" x14ac:dyDescent="0.25">
      <c r="A553">
        <v>155587</v>
      </c>
      <c r="B553">
        <v>58194</v>
      </c>
      <c r="C553" t="s">
        <v>29</v>
      </c>
      <c r="D553" t="s">
        <v>31</v>
      </c>
      <c r="E553">
        <v>93</v>
      </c>
      <c r="F553" s="11">
        <v>2400822</v>
      </c>
      <c r="G553" s="7" t="s">
        <v>165</v>
      </c>
      <c r="H553" s="7">
        <f t="shared" si="16"/>
        <v>0</v>
      </c>
      <c r="I553" t="s">
        <v>153</v>
      </c>
      <c r="J553" t="s">
        <v>153</v>
      </c>
      <c r="K553" t="s">
        <v>18</v>
      </c>
      <c r="L553" s="7" t="s">
        <v>148</v>
      </c>
      <c r="M553">
        <v>2.76</v>
      </c>
      <c r="N553" s="12">
        <v>213</v>
      </c>
      <c r="O553">
        <f t="shared" si="17"/>
        <v>213</v>
      </c>
    </row>
    <row r="554" spans="1:15" x14ac:dyDescent="0.25">
      <c r="A554">
        <v>155595</v>
      </c>
      <c r="B554">
        <v>58315</v>
      </c>
      <c r="C554" t="s">
        <v>29</v>
      </c>
      <c r="D554" t="s">
        <v>42</v>
      </c>
      <c r="E554">
        <v>7</v>
      </c>
      <c r="F554" s="11" t="s">
        <v>180</v>
      </c>
      <c r="G554" s="7" t="s">
        <v>165</v>
      </c>
      <c r="H554" s="7">
        <f t="shared" si="16"/>
        <v>0</v>
      </c>
      <c r="I554" t="s">
        <v>153</v>
      </c>
      <c r="J554" t="s">
        <v>153</v>
      </c>
      <c r="K554" t="s">
        <v>18</v>
      </c>
      <c r="L554" s="7" t="s">
        <v>148</v>
      </c>
      <c r="M554">
        <v>2.76</v>
      </c>
      <c r="N554" s="12">
        <v>83</v>
      </c>
      <c r="O554">
        <f t="shared" si="17"/>
        <v>83</v>
      </c>
    </row>
    <row r="555" spans="1:15" x14ac:dyDescent="0.25">
      <c r="A555">
        <v>155670</v>
      </c>
      <c r="B555">
        <v>58370</v>
      </c>
      <c r="C555" t="s">
        <v>48</v>
      </c>
      <c r="D555" t="s">
        <v>49</v>
      </c>
      <c r="E555">
        <v>18</v>
      </c>
      <c r="F555" s="11">
        <v>257788</v>
      </c>
      <c r="G555" s="7" t="s">
        <v>165</v>
      </c>
      <c r="H555" s="7">
        <f t="shared" si="16"/>
        <v>0</v>
      </c>
      <c r="I555" t="s">
        <v>153</v>
      </c>
      <c r="J555" t="s">
        <v>153</v>
      </c>
      <c r="K555" t="s">
        <v>11</v>
      </c>
      <c r="L555" s="7" t="s">
        <v>148</v>
      </c>
      <c r="M555">
        <v>1.9870000000000001</v>
      </c>
      <c r="N555" s="12">
        <v>-2247</v>
      </c>
      <c r="O555">
        <f t="shared" si="17"/>
        <v>-2247</v>
      </c>
    </row>
    <row r="556" spans="1:15" x14ac:dyDescent="0.25">
      <c r="A556">
        <v>155945</v>
      </c>
      <c r="B556">
        <v>58236</v>
      </c>
      <c r="C556" t="s">
        <v>29</v>
      </c>
      <c r="D556" t="s">
        <v>36</v>
      </c>
      <c r="E556">
        <v>38</v>
      </c>
      <c r="F556" s="11">
        <v>100395</v>
      </c>
      <c r="G556" s="7" t="s">
        <v>165</v>
      </c>
      <c r="H556" s="7">
        <f t="shared" si="16"/>
        <v>0</v>
      </c>
      <c r="I556" t="s">
        <v>153</v>
      </c>
      <c r="J556" t="s">
        <v>153</v>
      </c>
      <c r="K556" t="s">
        <v>11</v>
      </c>
      <c r="L556" s="7" t="s">
        <v>148</v>
      </c>
      <c r="M556">
        <v>1.9870000000000001</v>
      </c>
      <c r="N556" s="12">
        <v>280</v>
      </c>
      <c r="O556">
        <f t="shared" si="17"/>
        <v>280</v>
      </c>
    </row>
    <row r="557" spans="1:15" x14ac:dyDescent="0.25">
      <c r="A557">
        <v>156299</v>
      </c>
      <c r="B557">
        <v>56789</v>
      </c>
      <c r="C557" t="s">
        <v>15</v>
      </c>
      <c r="D557" t="s">
        <v>22</v>
      </c>
      <c r="E557">
        <v>9</v>
      </c>
      <c r="F557" s="11">
        <v>118226517</v>
      </c>
      <c r="G557" s="7" t="s">
        <v>165</v>
      </c>
      <c r="H557" s="7">
        <f t="shared" si="16"/>
        <v>0</v>
      </c>
      <c r="I557" t="s">
        <v>153</v>
      </c>
      <c r="J557" t="s">
        <v>153</v>
      </c>
      <c r="K557" t="s">
        <v>18</v>
      </c>
      <c r="L557" s="7" t="s">
        <v>148</v>
      </c>
      <c r="M557">
        <v>2.76</v>
      </c>
      <c r="N557" s="12">
        <v>119</v>
      </c>
      <c r="O557">
        <f t="shared" si="17"/>
        <v>119</v>
      </c>
    </row>
    <row r="558" spans="1:15" x14ac:dyDescent="0.25">
      <c r="A558">
        <v>156320</v>
      </c>
      <c r="B558">
        <v>58301</v>
      </c>
      <c r="C558" t="s">
        <v>29</v>
      </c>
      <c r="D558" t="s">
        <v>14</v>
      </c>
      <c r="E558">
        <v>22</v>
      </c>
      <c r="F558" s="11">
        <v>961006</v>
      </c>
      <c r="G558" s="7" t="s">
        <v>165</v>
      </c>
      <c r="H558" s="7">
        <f t="shared" si="16"/>
        <v>0</v>
      </c>
      <c r="I558" t="s">
        <v>153</v>
      </c>
      <c r="J558" t="s">
        <v>153</v>
      </c>
      <c r="K558" t="s">
        <v>11</v>
      </c>
      <c r="L558" s="7" t="s">
        <v>148</v>
      </c>
      <c r="M558">
        <v>1.9870000000000001</v>
      </c>
      <c r="N558" s="12">
        <v>280</v>
      </c>
      <c r="O558">
        <f t="shared" si="17"/>
        <v>280</v>
      </c>
    </row>
    <row r="559" spans="1:15" x14ac:dyDescent="0.25">
      <c r="A559">
        <v>156394</v>
      </c>
      <c r="B559">
        <v>58218</v>
      </c>
      <c r="C559" t="s">
        <v>29</v>
      </c>
      <c r="D559" t="s">
        <v>34</v>
      </c>
      <c r="E559">
        <v>3</v>
      </c>
      <c r="F559" s="11">
        <v>101055</v>
      </c>
      <c r="G559" s="7" t="s">
        <v>165</v>
      </c>
      <c r="H559" s="7">
        <f t="shared" si="16"/>
        <v>0</v>
      </c>
      <c r="I559" t="s">
        <v>153</v>
      </c>
      <c r="J559" t="s">
        <v>153</v>
      </c>
      <c r="K559" t="s">
        <v>11</v>
      </c>
      <c r="L559" s="7" t="s">
        <v>148</v>
      </c>
      <c r="M559">
        <v>1.9870000000000001</v>
      </c>
      <c r="N559" s="12">
        <v>203</v>
      </c>
      <c r="O559">
        <f t="shared" si="17"/>
        <v>203</v>
      </c>
    </row>
    <row r="560" spans="1:15" x14ac:dyDescent="0.25">
      <c r="A560">
        <v>157027</v>
      </c>
      <c r="B560">
        <v>58315</v>
      </c>
      <c r="C560" t="s">
        <v>29</v>
      </c>
      <c r="D560" t="s">
        <v>42</v>
      </c>
      <c r="E560">
        <v>7</v>
      </c>
      <c r="F560" s="11" t="s">
        <v>181</v>
      </c>
      <c r="G560" s="7" t="s">
        <v>165</v>
      </c>
      <c r="H560" s="7">
        <f t="shared" si="16"/>
        <v>0</v>
      </c>
      <c r="I560" t="s">
        <v>153</v>
      </c>
      <c r="J560" t="s">
        <v>294</v>
      </c>
      <c r="K560" t="s">
        <v>18</v>
      </c>
      <c r="L560" s="7" t="s">
        <v>148</v>
      </c>
      <c r="M560" t="s">
        <v>294</v>
      </c>
      <c r="N560" t="s">
        <v>294</v>
      </c>
      <c r="O560" t="str">
        <f t="shared" si="17"/>
        <v>Нет показаний</v>
      </c>
    </row>
    <row r="561" spans="1:15" x14ac:dyDescent="0.25">
      <c r="A561">
        <v>157164</v>
      </c>
      <c r="B561">
        <v>62290</v>
      </c>
      <c r="C561" t="s">
        <v>54</v>
      </c>
      <c r="D561" t="s">
        <v>55</v>
      </c>
      <c r="E561">
        <v>7</v>
      </c>
      <c r="F561" s="11">
        <v>10774</v>
      </c>
      <c r="G561" s="7" t="s">
        <v>165</v>
      </c>
      <c r="H561" s="7">
        <f t="shared" si="16"/>
        <v>0</v>
      </c>
      <c r="I561" t="s">
        <v>153</v>
      </c>
      <c r="J561" t="s">
        <v>153</v>
      </c>
      <c r="K561" t="s">
        <v>18</v>
      </c>
      <c r="L561" s="7" t="s">
        <v>148</v>
      </c>
      <c r="M561">
        <v>2.76</v>
      </c>
      <c r="N561" s="12">
        <v>57</v>
      </c>
      <c r="O561">
        <f t="shared" si="17"/>
        <v>57</v>
      </c>
    </row>
    <row r="562" spans="1:15" x14ac:dyDescent="0.25">
      <c r="A562">
        <v>157216</v>
      </c>
      <c r="B562">
        <v>58312</v>
      </c>
      <c r="C562" t="s">
        <v>29</v>
      </c>
      <c r="D562" t="s">
        <v>41</v>
      </c>
      <c r="E562">
        <v>8</v>
      </c>
      <c r="F562" s="11">
        <v>145890</v>
      </c>
      <c r="G562" s="7" t="s">
        <v>165</v>
      </c>
      <c r="H562" s="7">
        <f t="shared" si="16"/>
        <v>0</v>
      </c>
      <c r="I562" t="s">
        <v>153</v>
      </c>
      <c r="J562" t="s">
        <v>153</v>
      </c>
      <c r="K562" t="s">
        <v>18</v>
      </c>
      <c r="L562" s="7" t="s">
        <v>148</v>
      </c>
      <c r="M562">
        <v>2.76</v>
      </c>
      <c r="N562" s="12">
        <v>120</v>
      </c>
      <c r="O562">
        <f t="shared" si="17"/>
        <v>120</v>
      </c>
    </row>
    <row r="563" spans="1:15" x14ac:dyDescent="0.25">
      <c r="A563">
        <v>157260</v>
      </c>
      <c r="B563">
        <v>58367</v>
      </c>
      <c r="C563" t="s">
        <v>48</v>
      </c>
      <c r="D563" t="s">
        <v>49</v>
      </c>
      <c r="E563">
        <v>22</v>
      </c>
      <c r="F563" s="11">
        <v>163847</v>
      </c>
      <c r="G563" s="7" t="s">
        <v>165</v>
      </c>
      <c r="H563" s="7">
        <f t="shared" si="16"/>
        <v>0</v>
      </c>
      <c r="I563" t="s">
        <v>153</v>
      </c>
      <c r="J563" t="s">
        <v>153</v>
      </c>
      <c r="K563" t="s">
        <v>11</v>
      </c>
      <c r="L563" s="7" t="s">
        <v>148</v>
      </c>
      <c r="M563">
        <v>1.9870000000000001</v>
      </c>
      <c r="N563" s="12">
        <v>0</v>
      </c>
      <c r="O563">
        <f t="shared" si="17"/>
        <v>0</v>
      </c>
    </row>
    <row r="564" spans="1:15" x14ac:dyDescent="0.25">
      <c r="A564">
        <v>157866</v>
      </c>
      <c r="B564">
        <v>59321</v>
      </c>
      <c r="C564" t="s">
        <v>50</v>
      </c>
      <c r="D564" t="s">
        <v>51</v>
      </c>
      <c r="E564" t="s">
        <v>39</v>
      </c>
      <c r="F564" s="11">
        <v>721210</v>
      </c>
      <c r="G564" s="7" t="s">
        <v>165</v>
      </c>
      <c r="H564" s="7">
        <f t="shared" si="16"/>
        <v>0</v>
      </c>
      <c r="I564" t="s">
        <v>153</v>
      </c>
      <c r="J564" t="s">
        <v>153</v>
      </c>
      <c r="K564" t="s">
        <v>18</v>
      </c>
      <c r="L564" s="7" t="s">
        <v>148</v>
      </c>
      <c r="M564">
        <v>2.76</v>
      </c>
      <c r="N564" s="12">
        <v>1424</v>
      </c>
      <c r="O564">
        <f t="shared" si="17"/>
        <v>1424</v>
      </c>
    </row>
    <row r="565" spans="1:15" x14ac:dyDescent="0.25">
      <c r="A565">
        <v>158132</v>
      </c>
      <c r="B565">
        <v>58210</v>
      </c>
      <c r="C565" t="s">
        <v>29</v>
      </c>
      <c r="D565" t="s">
        <v>32</v>
      </c>
      <c r="E565">
        <v>27</v>
      </c>
      <c r="F565" s="11">
        <v>7756043</v>
      </c>
      <c r="G565" s="7" t="s">
        <v>165</v>
      </c>
      <c r="H565" s="7">
        <f t="shared" si="16"/>
        <v>0</v>
      </c>
      <c r="I565" t="s">
        <v>153</v>
      </c>
      <c r="J565" t="s">
        <v>153</v>
      </c>
      <c r="K565" t="s">
        <v>11</v>
      </c>
      <c r="L565" s="7" t="s">
        <v>148</v>
      </c>
      <c r="M565">
        <v>1.9870000000000001</v>
      </c>
      <c r="N565" s="12">
        <v>70</v>
      </c>
      <c r="O565">
        <f t="shared" si="17"/>
        <v>70</v>
      </c>
    </row>
    <row r="566" spans="1:15" x14ac:dyDescent="0.25">
      <c r="A566">
        <v>158309</v>
      </c>
      <c r="B566">
        <v>56761</v>
      </c>
      <c r="C566" t="s">
        <v>15</v>
      </c>
      <c r="D566" t="s">
        <v>16</v>
      </c>
      <c r="E566" t="s">
        <v>17</v>
      </c>
      <c r="F566" s="11">
        <v>486395</v>
      </c>
      <c r="G566" s="7" t="s">
        <v>165</v>
      </c>
      <c r="H566" s="7">
        <f t="shared" si="16"/>
        <v>0</v>
      </c>
      <c r="I566" t="s">
        <v>153</v>
      </c>
      <c r="J566" t="s">
        <v>153</v>
      </c>
      <c r="K566" t="s">
        <v>18</v>
      </c>
      <c r="L566" s="7" t="s">
        <v>148</v>
      </c>
      <c r="M566">
        <v>2.76</v>
      </c>
      <c r="N566" s="12">
        <v>125</v>
      </c>
      <c r="O566">
        <f t="shared" si="17"/>
        <v>125</v>
      </c>
    </row>
    <row r="567" spans="1:15" x14ac:dyDescent="0.25">
      <c r="A567">
        <v>158472</v>
      </c>
      <c r="B567">
        <v>58314</v>
      </c>
      <c r="C567" t="s">
        <v>29</v>
      </c>
      <c r="D567" t="s">
        <v>42</v>
      </c>
      <c r="E567">
        <v>6</v>
      </c>
      <c r="F567" s="11">
        <v>24314509</v>
      </c>
      <c r="G567" s="7" t="s">
        <v>170</v>
      </c>
      <c r="H567" s="7">
        <f t="shared" si="16"/>
        <v>3</v>
      </c>
      <c r="I567" t="s">
        <v>153</v>
      </c>
      <c r="J567" t="s">
        <v>294</v>
      </c>
      <c r="K567" t="s">
        <v>11</v>
      </c>
      <c r="L567" s="7" t="s">
        <v>148</v>
      </c>
      <c r="M567" t="s">
        <v>294</v>
      </c>
      <c r="N567" t="s">
        <v>294</v>
      </c>
      <c r="O567" t="str">
        <f t="shared" si="17"/>
        <v>Нет показаний</v>
      </c>
    </row>
    <row r="568" spans="1:15" x14ac:dyDescent="0.25">
      <c r="A568">
        <v>158852</v>
      </c>
      <c r="B568">
        <v>58346</v>
      </c>
      <c r="C568" t="s">
        <v>29</v>
      </c>
      <c r="D568" t="s">
        <v>47</v>
      </c>
      <c r="E568">
        <v>14</v>
      </c>
      <c r="F568" s="11">
        <v>7789137069023</v>
      </c>
      <c r="G568" s="7" t="s">
        <v>165</v>
      </c>
      <c r="H568" s="7">
        <f t="shared" si="16"/>
        <v>0</v>
      </c>
      <c r="I568" t="s">
        <v>153</v>
      </c>
      <c r="J568" t="s">
        <v>294</v>
      </c>
      <c r="K568" t="s">
        <v>11</v>
      </c>
      <c r="L568" s="7" t="s">
        <v>148</v>
      </c>
      <c r="M568" t="s">
        <v>294</v>
      </c>
      <c r="N568" t="s">
        <v>294</v>
      </c>
      <c r="O568" t="str">
        <f t="shared" si="17"/>
        <v>Нет показаний</v>
      </c>
    </row>
    <row r="569" spans="1:15" x14ac:dyDescent="0.25">
      <c r="A569">
        <v>159401</v>
      </c>
      <c r="B569">
        <v>59321</v>
      </c>
      <c r="C569" t="s">
        <v>50</v>
      </c>
      <c r="D569" t="s">
        <v>51</v>
      </c>
      <c r="E569" t="s">
        <v>39</v>
      </c>
      <c r="F569" s="11">
        <v>331020</v>
      </c>
      <c r="G569" s="7" t="s">
        <v>165</v>
      </c>
      <c r="H569" s="7">
        <f t="shared" si="16"/>
        <v>0</v>
      </c>
      <c r="I569" t="s">
        <v>153</v>
      </c>
      <c r="J569" t="s">
        <v>153</v>
      </c>
      <c r="K569" t="s">
        <v>18</v>
      </c>
      <c r="L569" s="7" t="s">
        <v>148</v>
      </c>
      <c r="M569">
        <v>2.76</v>
      </c>
      <c r="N569" s="12">
        <v>-169</v>
      </c>
      <c r="O569">
        <f t="shared" si="17"/>
        <v>-169</v>
      </c>
    </row>
    <row r="570" spans="1:15" x14ac:dyDescent="0.25">
      <c r="A570">
        <v>159559</v>
      </c>
      <c r="B570">
        <v>58202</v>
      </c>
      <c r="C570" t="s">
        <v>29</v>
      </c>
      <c r="D570" t="s">
        <v>32</v>
      </c>
      <c r="E570" t="s">
        <v>33</v>
      </c>
      <c r="F570" s="11">
        <v>557706</v>
      </c>
      <c r="G570" s="7" t="s">
        <v>165</v>
      </c>
      <c r="H570" s="7">
        <f t="shared" si="16"/>
        <v>0</v>
      </c>
      <c r="I570" t="s">
        <v>153</v>
      </c>
      <c r="J570" t="s">
        <v>153</v>
      </c>
      <c r="K570" t="s">
        <v>18</v>
      </c>
      <c r="L570" s="7" t="s">
        <v>148</v>
      </c>
      <c r="M570">
        <v>2.76</v>
      </c>
      <c r="N570" s="12">
        <v>810</v>
      </c>
      <c r="O570">
        <f t="shared" si="17"/>
        <v>810</v>
      </c>
    </row>
    <row r="571" spans="1:15" x14ac:dyDescent="0.25">
      <c r="A571">
        <v>159734</v>
      </c>
      <c r="B571">
        <v>58346</v>
      </c>
      <c r="C571" t="s">
        <v>29</v>
      </c>
      <c r="D571" t="s">
        <v>47</v>
      </c>
      <c r="E571">
        <v>14</v>
      </c>
      <c r="F571" s="11">
        <v>99293</v>
      </c>
      <c r="G571" s="7" t="s">
        <v>165</v>
      </c>
      <c r="H571" s="7">
        <f t="shared" si="16"/>
        <v>0</v>
      </c>
      <c r="I571" t="s">
        <v>153</v>
      </c>
      <c r="J571" t="s">
        <v>153</v>
      </c>
      <c r="K571" t="s">
        <v>11</v>
      </c>
      <c r="L571" s="7" t="s">
        <v>148</v>
      </c>
      <c r="M571">
        <v>1.9870000000000001</v>
      </c>
      <c r="N571" s="12">
        <v>324</v>
      </c>
      <c r="O571">
        <f t="shared" si="17"/>
        <v>324</v>
      </c>
    </row>
    <row r="572" spans="1:15" x14ac:dyDescent="0.25">
      <c r="A572">
        <v>159926</v>
      </c>
      <c r="B572">
        <v>58376</v>
      </c>
      <c r="C572" t="s">
        <v>48</v>
      </c>
      <c r="D572" t="s">
        <v>49</v>
      </c>
      <c r="E572">
        <v>13</v>
      </c>
      <c r="F572" s="11">
        <v>27532711</v>
      </c>
      <c r="G572" s="7" t="s">
        <v>165</v>
      </c>
      <c r="H572" s="7">
        <f t="shared" si="16"/>
        <v>0</v>
      </c>
      <c r="I572" t="s">
        <v>153</v>
      </c>
      <c r="J572" t="s">
        <v>153</v>
      </c>
      <c r="K572" t="s">
        <v>11</v>
      </c>
      <c r="L572" s="7" t="s">
        <v>148</v>
      </c>
      <c r="M572">
        <v>1.9870000000000001</v>
      </c>
      <c r="N572" s="12">
        <v>92</v>
      </c>
      <c r="O572">
        <f t="shared" si="17"/>
        <v>92</v>
      </c>
    </row>
    <row r="573" spans="1:15" x14ac:dyDescent="0.25">
      <c r="A573">
        <v>160308</v>
      </c>
      <c r="B573">
        <v>58202</v>
      </c>
      <c r="C573" t="s">
        <v>29</v>
      </c>
      <c r="D573" t="s">
        <v>32</v>
      </c>
      <c r="E573" t="s">
        <v>33</v>
      </c>
      <c r="F573" s="11">
        <v>136009</v>
      </c>
      <c r="G573" s="7" t="s">
        <v>165</v>
      </c>
      <c r="H573" s="7">
        <f t="shared" si="16"/>
        <v>0</v>
      </c>
      <c r="I573" t="s">
        <v>153</v>
      </c>
      <c r="J573" t="s">
        <v>153</v>
      </c>
      <c r="K573" t="s">
        <v>18</v>
      </c>
      <c r="L573" s="7" t="s">
        <v>148</v>
      </c>
      <c r="M573">
        <v>2.76</v>
      </c>
      <c r="N573" s="12">
        <v>121</v>
      </c>
      <c r="O573">
        <f t="shared" si="17"/>
        <v>121</v>
      </c>
    </row>
    <row r="574" spans="1:15" x14ac:dyDescent="0.25">
      <c r="A574">
        <v>160893</v>
      </c>
      <c r="B574">
        <v>56790</v>
      </c>
      <c r="C574" t="s">
        <v>15</v>
      </c>
      <c r="D574" t="s">
        <v>22</v>
      </c>
      <c r="E574">
        <v>13</v>
      </c>
      <c r="F574" s="11">
        <v>27897</v>
      </c>
      <c r="G574" s="7" t="s">
        <v>165</v>
      </c>
      <c r="H574" s="7">
        <f t="shared" si="16"/>
        <v>0</v>
      </c>
      <c r="I574" t="s">
        <v>153</v>
      </c>
      <c r="J574" t="s">
        <v>153</v>
      </c>
      <c r="K574" t="s">
        <v>18</v>
      </c>
      <c r="L574" s="7" t="s">
        <v>148</v>
      </c>
      <c r="M574">
        <v>2.76</v>
      </c>
      <c r="N574" s="12">
        <v>0</v>
      </c>
      <c r="O574">
        <f t="shared" si="17"/>
        <v>0</v>
      </c>
    </row>
    <row r="575" spans="1:15" x14ac:dyDescent="0.25">
      <c r="A575">
        <v>160953</v>
      </c>
      <c r="B575">
        <v>56790</v>
      </c>
      <c r="C575" t="s">
        <v>15</v>
      </c>
      <c r="D575" t="s">
        <v>22</v>
      </c>
      <c r="E575">
        <v>13</v>
      </c>
      <c r="F575" s="11">
        <v>469075</v>
      </c>
      <c r="G575" s="7" t="s">
        <v>165</v>
      </c>
      <c r="H575" s="7">
        <f t="shared" si="16"/>
        <v>0</v>
      </c>
      <c r="I575" t="s">
        <v>153</v>
      </c>
      <c r="J575" t="s">
        <v>153</v>
      </c>
      <c r="K575" t="s">
        <v>18</v>
      </c>
      <c r="L575" s="7" t="s">
        <v>148</v>
      </c>
      <c r="M575">
        <v>2.76</v>
      </c>
      <c r="N575" s="12">
        <v>36</v>
      </c>
      <c r="O575">
        <f t="shared" si="17"/>
        <v>36</v>
      </c>
    </row>
    <row r="576" spans="1:15" x14ac:dyDescent="0.25">
      <c r="A576">
        <v>160955</v>
      </c>
      <c r="B576">
        <v>56790</v>
      </c>
      <c r="C576" t="s">
        <v>15</v>
      </c>
      <c r="D576" t="s">
        <v>22</v>
      </c>
      <c r="E576">
        <v>13</v>
      </c>
      <c r="F576" s="11">
        <v>7789045049983</v>
      </c>
      <c r="G576" s="7" t="s">
        <v>165</v>
      </c>
      <c r="H576" s="7">
        <f t="shared" si="16"/>
        <v>0</v>
      </c>
      <c r="I576" t="s">
        <v>153</v>
      </c>
      <c r="J576" t="s">
        <v>153</v>
      </c>
      <c r="K576" t="s">
        <v>18</v>
      </c>
      <c r="L576" s="7" t="s">
        <v>148</v>
      </c>
      <c r="M576">
        <v>2.76</v>
      </c>
      <c r="N576" s="12">
        <v>0</v>
      </c>
      <c r="O576">
        <f t="shared" si="17"/>
        <v>0</v>
      </c>
    </row>
    <row r="577" spans="1:15" x14ac:dyDescent="0.25">
      <c r="A577">
        <v>161069</v>
      </c>
      <c r="B577">
        <v>56854</v>
      </c>
      <c r="C577" t="s">
        <v>15</v>
      </c>
      <c r="D577" t="s">
        <v>23</v>
      </c>
      <c r="E577" t="s">
        <v>25</v>
      </c>
      <c r="F577" s="11">
        <v>90188071</v>
      </c>
      <c r="G577" s="7" t="s">
        <v>165</v>
      </c>
      <c r="H577" s="7">
        <f t="shared" si="16"/>
        <v>0</v>
      </c>
      <c r="I577" t="s">
        <v>153</v>
      </c>
      <c r="J577" t="s">
        <v>153</v>
      </c>
      <c r="K577" t="s">
        <v>18</v>
      </c>
      <c r="L577" s="7" t="s">
        <v>148</v>
      </c>
      <c r="M577">
        <v>2.76</v>
      </c>
      <c r="N577" s="12">
        <v>101</v>
      </c>
      <c r="O577">
        <f t="shared" si="17"/>
        <v>101</v>
      </c>
    </row>
    <row r="578" spans="1:15" x14ac:dyDescent="0.25">
      <c r="A578">
        <v>161467</v>
      </c>
      <c r="B578">
        <v>56854</v>
      </c>
      <c r="C578" t="s">
        <v>15</v>
      </c>
      <c r="D578" t="s">
        <v>23</v>
      </c>
      <c r="E578" t="s">
        <v>25</v>
      </c>
      <c r="F578" s="11">
        <v>118226540</v>
      </c>
      <c r="G578" s="7" t="s">
        <v>165</v>
      </c>
      <c r="H578" s="7">
        <f t="shared" si="16"/>
        <v>0</v>
      </c>
      <c r="I578" t="s">
        <v>153</v>
      </c>
      <c r="J578" t="s">
        <v>153</v>
      </c>
      <c r="K578" t="s">
        <v>18</v>
      </c>
      <c r="L578" s="7" t="s">
        <v>148</v>
      </c>
      <c r="M578">
        <v>2.76</v>
      </c>
      <c r="N578" s="12">
        <v>112</v>
      </c>
      <c r="O578">
        <f t="shared" si="17"/>
        <v>112</v>
      </c>
    </row>
    <row r="579" spans="1:15" x14ac:dyDescent="0.25">
      <c r="A579">
        <v>161523</v>
      </c>
      <c r="B579">
        <v>56854</v>
      </c>
      <c r="C579" t="s">
        <v>15</v>
      </c>
      <c r="D579" t="s">
        <v>23</v>
      </c>
      <c r="E579" t="s">
        <v>25</v>
      </c>
      <c r="F579" s="11">
        <v>119460358</v>
      </c>
      <c r="G579" s="7" t="s">
        <v>165</v>
      </c>
      <c r="H579" s="7">
        <f t="shared" ref="H579:H642" si="18">COUNTIFS($F$2:$F$3258,F579,$G$2:$G$3258,"ОКПУ")</f>
        <v>0</v>
      </c>
      <c r="I579" t="s">
        <v>153</v>
      </c>
      <c r="J579" t="s">
        <v>153</v>
      </c>
      <c r="K579" t="s">
        <v>18</v>
      </c>
      <c r="L579" s="7" t="s">
        <v>148</v>
      </c>
      <c r="M579">
        <v>2.76</v>
      </c>
      <c r="N579" s="12">
        <v>76</v>
      </c>
      <c r="O579">
        <f t="shared" ref="O579:O642" si="19">IF(H579&gt;0,IFERROR(N579/H579,N579),N579)</f>
        <v>76</v>
      </c>
    </row>
    <row r="580" spans="1:15" x14ac:dyDescent="0.25">
      <c r="A580">
        <v>161573</v>
      </c>
      <c r="B580">
        <v>56789</v>
      </c>
      <c r="C580" t="s">
        <v>15</v>
      </c>
      <c r="D580" t="s">
        <v>22</v>
      </c>
      <c r="E580">
        <v>9</v>
      </c>
      <c r="F580" s="11">
        <v>9397</v>
      </c>
      <c r="G580" s="7" t="s">
        <v>165</v>
      </c>
      <c r="H580" s="7">
        <f t="shared" si="18"/>
        <v>0</v>
      </c>
      <c r="I580" t="s">
        <v>153</v>
      </c>
      <c r="J580" t="s">
        <v>153</v>
      </c>
      <c r="K580" t="s">
        <v>18</v>
      </c>
      <c r="L580" s="7" t="s">
        <v>148</v>
      </c>
      <c r="M580">
        <v>2.76</v>
      </c>
      <c r="N580" s="12">
        <v>112</v>
      </c>
      <c r="O580">
        <f t="shared" si="19"/>
        <v>112</v>
      </c>
    </row>
    <row r="581" spans="1:15" x14ac:dyDescent="0.25">
      <c r="A581">
        <v>162167</v>
      </c>
      <c r="B581">
        <v>56854</v>
      </c>
      <c r="C581" t="s">
        <v>15</v>
      </c>
      <c r="D581" t="s">
        <v>23</v>
      </c>
      <c r="E581" t="s">
        <v>25</v>
      </c>
      <c r="F581" s="11">
        <v>477138</v>
      </c>
      <c r="G581" s="7" t="s">
        <v>165</v>
      </c>
      <c r="H581" s="7">
        <f t="shared" si="18"/>
        <v>0</v>
      </c>
      <c r="I581" t="s">
        <v>153</v>
      </c>
      <c r="J581" t="s">
        <v>153</v>
      </c>
      <c r="K581" t="s">
        <v>18</v>
      </c>
      <c r="L581" s="7" t="s">
        <v>148</v>
      </c>
      <c r="M581">
        <v>2.76</v>
      </c>
      <c r="N581" s="12">
        <v>121</v>
      </c>
      <c r="O581">
        <f t="shared" si="19"/>
        <v>121</v>
      </c>
    </row>
    <row r="582" spans="1:15" x14ac:dyDescent="0.25">
      <c r="A582">
        <v>162225</v>
      </c>
      <c r="B582">
        <v>56789</v>
      </c>
      <c r="C582" t="s">
        <v>15</v>
      </c>
      <c r="D582" t="s">
        <v>22</v>
      </c>
      <c r="E582">
        <v>9</v>
      </c>
      <c r="F582" s="11">
        <v>7789036017427</v>
      </c>
      <c r="G582" s="7" t="s">
        <v>165</v>
      </c>
      <c r="H582" s="7">
        <f t="shared" si="18"/>
        <v>0</v>
      </c>
      <c r="I582" t="s">
        <v>153</v>
      </c>
      <c r="J582" t="s">
        <v>153</v>
      </c>
      <c r="K582" t="s">
        <v>18</v>
      </c>
      <c r="L582" s="7" t="s">
        <v>148</v>
      </c>
      <c r="M582">
        <v>2.76</v>
      </c>
      <c r="N582" s="12">
        <v>99</v>
      </c>
      <c r="O582">
        <f t="shared" si="19"/>
        <v>99</v>
      </c>
    </row>
    <row r="583" spans="1:15" x14ac:dyDescent="0.25">
      <c r="A583">
        <v>162293</v>
      </c>
      <c r="B583">
        <v>56789</v>
      </c>
      <c r="C583" t="s">
        <v>15</v>
      </c>
      <c r="D583" t="s">
        <v>22</v>
      </c>
      <c r="E583">
        <v>9</v>
      </c>
      <c r="F583" s="11">
        <v>535850</v>
      </c>
      <c r="G583" s="7" t="s">
        <v>165</v>
      </c>
      <c r="H583" s="7">
        <f t="shared" si="18"/>
        <v>0</v>
      </c>
      <c r="I583" t="s">
        <v>153</v>
      </c>
      <c r="J583" t="s">
        <v>153</v>
      </c>
      <c r="K583" t="s">
        <v>18</v>
      </c>
      <c r="L583" s="7" t="s">
        <v>148</v>
      </c>
      <c r="M583">
        <v>2.76</v>
      </c>
      <c r="N583" s="12">
        <v>139</v>
      </c>
      <c r="O583">
        <f t="shared" si="19"/>
        <v>139</v>
      </c>
    </row>
    <row r="584" spans="1:15" x14ac:dyDescent="0.25">
      <c r="A584">
        <v>162433</v>
      </c>
      <c r="B584">
        <v>56789</v>
      </c>
      <c r="C584" t="s">
        <v>15</v>
      </c>
      <c r="D584" t="s">
        <v>22</v>
      </c>
      <c r="E584">
        <v>9</v>
      </c>
      <c r="F584" s="11">
        <v>107076230</v>
      </c>
      <c r="G584" s="7" t="s">
        <v>165</v>
      </c>
      <c r="H584" s="7">
        <f t="shared" si="18"/>
        <v>0</v>
      </c>
      <c r="I584" t="s">
        <v>153</v>
      </c>
      <c r="J584" t="s">
        <v>153</v>
      </c>
      <c r="K584" t="s">
        <v>18</v>
      </c>
      <c r="L584" s="7" t="s">
        <v>148</v>
      </c>
      <c r="M584">
        <v>2.76</v>
      </c>
      <c r="N584" s="12">
        <v>119</v>
      </c>
      <c r="O584">
        <f t="shared" si="19"/>
        <v>119</v>
      </c>
    </row>
    <row r="585" spans="1:15" x14ac:dyDescent="0.25">
      <c r="A585">
        <v>163095</v>
      </c>
      <c r="B585">
        <v>58212</v>
      </c>
      <c r="C585" t="s">
        <v>29</v>
      </c>
      <c r="D585" t="s">
        <v>32</v>
      </c>
      <c r="E585">
        <v>25</v>
      </c>
      <c r="F585" s="11">
        <v>765</v>
      </c>
      <c r="G585" s="7" t="s">
        <v>165</v>
      </c>
      <c r="H585" s="7">
        <f t="shared" si="18"/>
        <v>0</v>
      </c>
      <c r="I585" t="s">
        <v>153</v>
      </c>
      <c r="J585" t="s">
        <v>294</v>
      </c>
      <c r="K585" t="s">
        <v>11</v>
      </c>
      <c r="L585" s="7" t="s">
        <v>148</v>
      </c>
      <c r="M585" t="s">
        <v>294</v>
      </c>
      <c r="N585" t="s">
        <v>294</v>
      </c>
      <c r="O585" t="str">
        <f t="shared" si="19"/>
        <v>Нет показаний</v>
      </c>
    </row>
    <row r="586" spans="1:15" x14ac:dyDescent="0.25">
      <c r="A586">
        <v>163244</v>
      </c>
      <c r="B586">
        <v>56764</v>
      </c>
      <c r="C586" t="s">
        <v>15</v>
      </c>
      <c r="D586" t="s">
        <v>16</v>
      </c>
      <c r="E586" t="s">
        <v>19</v>
      </c>
      <c r="F586" s="11">
        <v>282606</v>
      </c>
      <c r="G586" s="7" t="s">
        <v>165</v>
      </c>
      <c r="H586" s="7">
        <f t="shared" si="18"/>
        <v>0</v>
      </c>
      <c r="I586" t="s">
        <v>153</v>
      </c>
      <c r="J586" t="s">
        <v>153</v>
      </c>
      <c r="K586" t="s">
        <v>18</v>
      </c>
      <c r="L586" s="7" t="s">
        <v>148</v>
      </c>
      <c r="M586">
        <v>2.76</v>
      </c>
      <c r="N586" s="12">
        <v>61</v>
      </c>
      <c r="O586">
        <f t="shared" si="19"/>
        <v>61</v>
      </c>
    </row>
    <row r="587" spans="1:15" x14ac:dyDescent="0.25">
      <c r="A587">
        <v>163264</v>
      </c>
      <c r="B587">
        <v>58342</v>
      </c>
      <c r="C587" t="s">
        <v>29</v>
      </c>
      <c r="D587" t="s">
        <v>46</v>
      </c>
      <c r="E587">
        <v>13</v>
      </c>
      <c r="F587" s="11">
        <v>288025</v>
      </c>
      <c r="G587" s="7" t="s">
        <v>165</v>
      </c>
      <c r="H587" s="7">
        <f t="shared" si="18"/>
        <v>0</v>
      </c>
      <c r="I587" t="s">
        <v>153</v>
      </c>
      <c r="J587" t="s">
        <v>294</v>
      </c>
      <c r="K587" t="s">
        <v>11</v>
      </c>
      <c r="L587" s="7" t="s">
        <v>148</v>
      </c>
      <c r="M587" t="s">
        <v>294</v>
      </c>
      <c r="N587" t="s">
        <v>294</v>
      </c>
      <c r="O587" t="str">
        <f t="shared" si="19"/>
        <v>Нет показаний</v>
      </c>
    </row>
    <row r="588" spans="1:15" x14ac:dyDescent="0.25">
      <c r="A588">
        <v>163274</v>
      </c>
      <c r="B588">
        <v>58362</v>
      </c>
      <c r="C588" t="s">
        <v>48</v>
      </c>
      <c r="D588" t="s">
        <v>49</v>
      </c>
      <c r="E588">
        <v>4</v>
      </c>
      <c r="F588" s="11">
        <v>130309</v>
      </c>
      <c r="G588" s="7" t="s">
        <v>165</v>
      </c>
      <c r="H588" s="7">
        <f t="shared" si="18"/>
        <v>0</v>
      </c>
      <c r="I588" t="s">
        <v>153</v>
      </c>
      <c r="J588" t="s">
        <v>153</v>
      </c>
      <c r="K588" t="s">
        <v>11</v>
      </c>
      <c r="L588" s="7" t="s">
        <v>148</v>
      </c>
      <c r="M588">
        <v>1.9870000000000001</v>
      </c>
      <c r="N588" s="12">
        <v>177</v>
      </c>
      <c r="O588">
        <f t="shared" si="19"/>
        <v>177</v>
      </c>
    </row>
    <row r="589" spans="1:15" x14ac:dyDescent="0.25">
      <c r="A589">
        <v>163304</v>
      </c>
      <c r="B589">
        <v>58315</v>
      </c>
      <c r="C589" t="s">
        <v>29</v>
      </c>
      <c r="D589" t="s">
        <v>42</v>
      </c>
      <c r="E589">
        <v>7</v>
      </c>
      <c r="F589" s="11" t="s">
        <v>182</v>
      </c>
      <c r="G589" s="7" t="s">
        <v>165</v>
      </c>
      <c r="H589" s="7">
        <f t="shared" si="18"/>
        <v>0</v>
      </c>
      <c r="I589" t="s">
        <v>153</v>
      </c>
      <c r="J589" t="s">
        <v>294</v>
      </c>
      <c r="K589" t="s">
        <v>18</v>
      </c>
      <c r="L589" s="7" t="s">
        <v>148</v>
      </c>
      <c r="M589" t="s">
        <v>294</v>
      </c>
      <c r="N589" t="s">
        <v>294</v>
      </c>
      <c r="O589" t="str">
        <f t="shared" si="19"/>
        <v>Нет показаний</v>
      </c>
    </row>
    <row r="590" spans="1:15" x14ac:dyDescent="0.25">
      <c r="A590">
        <v>163326</v>
      </c>
      <c r="B590">
        <v>58371</v>
      </c>
      <c r="C590" t="s">
        <v>48</v>
      </c>
      <c r="D590" t="s">
        <v>49</v>
      </c>
      <c r="E590">
        <v>19</v>
      </c>
      <c r="F590" s="11">
        <v>3474974</v>
      </c>
      <c r="G590" s="7" t="s">
        <v>165</v>
      </c>
      <c r="H590" s="7">
        <f t="shared" si="18"/>
        <v>0</v>
      </c>
      <c r="I590" t="s">
        <v>153</v>
      </c>
      <c r="J590" t="s">
        <v>153</v>
      </c>
      <c r="K590" t="s">
        <v>11</v>
      </c>
      <c r="L590" s="7" t="s">
        <v>148</v>
      </c>
      <c r="M590">
        <v>1.9870000000000001</v>
      </c>
      <c r="N590" s="12">
        <v>0</v>
      </c>
      <c r="O590">
        <f t="shared" si="19"/>
        <v>0</v>
      </c>
    </row>
    <row r="591" spans="1:15" x14ac:dyDescent="0.25">
      <c r="A591">
        <v>163326</v>
      </c>
      <c r="B591">
        <v>58371</v>
      </c>
      <c r="C591" t="s">
        <v>48</v>
      </c>
      <c r="D591" t="s">
        <v>49</v>
      </c>
      <c r="E591">
        <v>19</v>
      </c>
      <c r="F591" s="11">
        <v>4650367</v>
      </c>
      <c r="G591" s="7" t="s">
        <v>165</v>
      </c>
      <c r="H591" s="7">
        <f t="shared" si="18"/>
        <v>0</v>
      </c>
      <c r="I591" t="s">
        <v>153</v>
      </c>
      <c r="J591" t="s">
        <v>153</v>
      </c>
      <c r="K591" t="s">
        <v>11</v>
      </c>
      <c r="L591" s="7" t="s">
        <v>148</v>
      </c>
      <c r="M591">
        <v>1.9870000000000001</v>
      </c>
      <c r="N591" s="12">
        <v>0</v>
      </c>
      <c r="O591">
        <f t="shared" si="19"/>
        <v>0</v>
      </c>
    </row>
    <row r="592" spans="1:15" x14ac:dyDescent="0.25">
      <c r="A592">
        <v>163410</v>
      </c>
      <c r="B592">
        <v>58327</v>
      </c>
      <c r="C592" t="s">
        <v>29</v>
      </c>
      <c r="D592" t="s">
        <v>43</v>
      </c>
      <c r="E592" t="s">
        <v>45</v>
      </c>
      <c r="F592" s="11">
        <v>241278</v>
      </c>
      <c r="G592" s="7" t="s">
        <v>165</v>
      </c>
      <c r="H592" s="7">
        <f t="shared" si="18"/>
        <v>0</v>
      </c>
      <c r="I592" t="s">
        <v>153</v>
      </c>
      <c r="J592" t="s">
        <v>294</v>
      </c>
      <c r="K592" t="s">
        <v>18</v>
      </c>
      <c r="L592" s="7" t="s">
        <v>148</v>
      </c>
      <c r="M592" t="s">
        <v>294</v>
      </c>
      <c r="N592" t="s">
        <v>294</v>
      </c>
      <c r="O592" t="str">
        <f t="shared" si="19"/>
        <v>Нет показаний</v>
      </c>
    </row>
    <row r="593" spans="1:15" x14ac:dyDescent="0.25">
      <c r="A593">
        <v>163461</v>
      </c>
      <c r="B593">
        <v>58360</v>
      </c>
      <c r="C593" t="s">
        <v>48</v>
      </c>
      <c r="D593" t="s">
        <v>49</v>
      </c>
      <c r="E593">
        <v>10</v>
      </c>
      <c r="F593" s="11">
        <v>58122724</v>
      </c>
      <c r="G593" s="7" t="s">
        <v>165</v>
      </c>
      <c r="H593" s="7">
        <f t="shared" si="18"/>
        <v>0</v>
      </c>
      <c r="I593" t="s">
        <v>153</v>
      </c>
      <c r="J593" t="s">
        <v>294</v>
      </c>
      <c r="K593" t="s">
        <v>11</v>
      </c>
      <c r="L593" s="7" t="s">
        <v>148</v>
      </c>
      <c r="M593" t="s">
        <v>294</v>
      </c>
      <c r="N593" t="s">
        <v>294</v>
      </c>
      <c r="O593" t="str">
        <f t="shared" si="19"/>
        <v>Нет показаний</v>
      </c>
    </row>
    <row r="594" spans="1:15" x14ac:dyDescent="0.25">
      <c r="A594">
        <v>163674</v>
      </c>
      <c r="B594">
        <v>58363</v>
      </c>
      <c r="C594" t="s">
        <v>48</v>
      </c>
      <c r="D594" t="s">
        <v>49</v>
      </c>
      <c r="E594">
        <v>11</v>
      </c>
      <c r="F594" s="11">
        <v>140688</v>
      </c>
      <c r="G594" s="7" t="s">
        <v>165</v>
      </c>
      <c r="H594" s="7">
        <f t="shared" si="18"/>
        <v>0</v>
      </c>
      <c r="I594" t="s">
        <v>153</v>
      </c>
      <c r="J594" t="s">
        <v>153</v>
      </c>
      <c r="K594" t="s">
        <v>11</v>
      </c>
      <c r="L594" s="7" t="s">
        <v>148</v>
      </c>
      <c r="M594">
        <v>1.9870000000000001</v>
      </c>
      <c r="N594" s="12">
        <v>320</v>
      </c>
      <c r="O594">
        <f t="shared" si="19"/>
        <v>320</v>
      </c>
    </row>
    <row r="595" spans="1:15" x14ac:dyDescent="0.25">
      <c r="A595">
        <v>163696</v>
      </c>
      <c r="B595">
        <v>58346</v>
      </c>
      <c r="C595" t="s">
        <v>29</v>
      </c>
      <c r="D595" t="s">
        <v>47</v>
      </c>
      <c r="E595">
        <v>14</v>
      </c>
      <c r="F595" s="11">
        <v>3887102</v>
      </c>
      <c r="G595" s="7" t="s">
        <v>165</v>
      </c>
      <c r="H595" s="7">
        <f t="shared" si="18"/>
        <v>0</v>
      </c>
      <c r="I595" t="s">
        <v>153</v>
      </c>
      <c r="J595" t="s">
        <v>153</v>
      </c>
      <c r="K595" t="s">
        <v>11</v>
      </c>
      <c r="L595" s="7" t="s">
        <v>148</v>
      </c>
      <c r="M595">
        <v>1.9870000000000001</v>
      </c>
      <c r="N595" s="12">
        <v>0</v>
      </c>
      <c r="O595">
        <f t="shared" si="19"/>
        <v>0</v>
      </c>
    </row>
    <row r="596" spans="1:15" x14ac:dyDescent="0.25">
      <c r="A596">
        <v>164139</v>
      </c>
      <c r="B596">
        <v>58314</v>
      </c>
      <c r="C596" t="s">
        <v>29</v>
      </c>
      <c r="D596" t="s">
        <v>42</v>
      </c>
      <c r="E596">
        <v>6</v>
      </c>
      <c r="F596" s="11">
        <v>4016330</v>
      </c>
      <c r="G596" s="7" t="s">
        <v>170</v>
      </c>
      <c r="H596" s="7">
        <f t="shared" si="18"/>
        <v>3</v>
      </c>
      <c r="I596" t="s">
        <v>153</v>
      </c>
      <c r="J596" t="s">
        <v>153</v>
      </c>
      <c r="K596" t="s">
        <v>11</v>
      </c>
      <c r="L596" s="7" t="s">
        <v>148</v>
      </c>
      <c r="M596">
        <v>1.9870000000000001</v>
      </c>
      <c r="N596" s="12">
        <v>0</v>
      </c>
      <c r="O596">
        <f t="shared" si="19"/>
        <v>0</v>
      </c>
    </row>
    <row r="597" spans="1:15" x14ac:dyDescent="0.25">
      <c r="A597">
        <v>164139</v>
      </c>
      <c r="B597">
        <v>58314</v>
      </c>
      <c r="C597" t="s">
        <v>29</v>
      </c>
      <c r="D597" t="s">
        <v>42</v>
      </c>
      <c r="E597">
        <v>6</v>
      </c>
      <c r="F597" s="11">
        <v>103478</v>
      </c>
      <c r="G597" s="7" t="s">
        <v>165</v>
      </c>
      <c r="H597" s="7">
        <f t="shared" si="18"/>
        <v>0</v>
      </c>
      <c r="I597" t="s">
        <v>153</v>
      </c>
      <c r="J597" t="s">
        <v>294</v>
      </c>
      <c r="K597" t="s">
        <v>11</v>
      </c>
      <c r="L597" s="7" t="s">
        <v>148</v>
      </c>
      <c r="M597" t="s">
        <v>294</v>
      </c>
      <c r="N597" t="s">
        <v>294</v>
      </c>
      <c r="O597" t="str">
        <f t="shared" si="19"/>
        <v>Нет показаний</v>
      </c>
    </row>
    <row r="598" spans="1:15" x14ac:dyDescent="0.25">
      <c r="A598">
        <v>164849</v>
      </c>
      <c r="B598">
        <v>62290</v>
      </c>
      <c r="C598" t="s">
        <v>54</v>
      </c>
      <c r="D598" t="s">
        <v>55</v>
      </c>
      <c r="E598">
        <v>7</v>
      </c>
      <c r="F598" s="11">
        <v>801405</v>
      </c>
      <c r="G598" s="7" t="s">
        <v>165</v>
      </c>
      <c r="H598" s="7">
        <f t="shared" si="18"/>
        <v>0</v>
      </c>
      <c r="I598" t="s">
        <v>153</v>
      </c>
      <c r="J598" t="s">
        <v>153</v>
      </c>
      <c r="K598" t="s">
        <v>18</v>
      </c>
      <c r="L598" s="7" t="s">
        <v>148</v>
      </c>
      <c r="M598">
        <v>2.76</v>
      </c>
      <c r="N598" s="12">
        <v>-140</v>
      </c>
      <c r="O598">
        <f t="shared" si="19"/>
        <v>-140</v>
      </c>
    </row>
    <row r="599" spans="1:15" x14ac:dyDescent="0.25">
      <c r="A599">
        <v>165381</v>
      </c>
      <c r="B599">
        <v>58314</v>
      </c>
      <c r="C599" t="s">
        <v>29</v>
      </c>
      <c r="D599" t="s">
        <v>42</v>
      </c>
      <c r="E599">
        <v>6</v>
      </c>
      <c r="F599" s="11">
        <v>57363904</v>
      </c>
      <c r="G599" s="7" t="s">
        <v>170</v>
      </c>
      <c r="H599" s="7">
        <f t="shared" si="18"/>
        <v>4</v>
      </c>
      <c r="I599" t="s">
        <v>153</v>
      </c>
      <c r="J599" t="s">
        <v>294</v>
      </c>
      <c r="K599" t="s">
        <v>11</v>
      </c>
      <c r="L599" s="7" t="s">
        <v>148</v>
      </c>
      <c r="M599" t="s">
        <v>294</v>
      </c>
      <c r="N599" t="s">
        <v>294</v>
      </c>
      <c r="O599" t="str">
        <f t="shared" si="19"/>
        <v>Нет показаний</v>
      </c>
    </row>
    <row r="600" spans="1:15" x14ac:dyDescent="0.25">
      <c r="A600">
        <v>166006</v>
      </c>
      <c r="B600">
        <v>58314</v>
      </c>
      <c r="C600" t="s">
        <v>29</v>
      </c>
      <c r="D600" t="s">
        <v>42</v>
      </c>
      <c r="E600">
        <v>6</v>
      </c>
      <c r="F600" s="11">
        <v>222053</v>
      </c>
      <c r="G600" s="7" t="s">
        <v>165</v>
      </c>
      <c r="H600" s="7">
        <f t="shared" si="18"/>
        <v>0</v>
      </c>
      <c r="I600" t="s">
        <v>153</v>
      </c>
      <c r="J600" t="s">
        <v>294</v>
      </c>
      <c r="K600" t="s">
        <v>11</v>
      </c>
      <c r="L600" s="7" t="s">
        <v>148</v>
      </c>
      <c r="M600" t="s">
        <v>294</v>
      </c>
      <c r="N600" t="s">
        <v>294</v>
      </c>
      <c r="O600" t="str">
        <f t="shared" si="19"/>
        <v>Нет показаний</v>
      </c>
    </row>
    <row r="601" spans="1:15" x14ac:dyDescent="0.25">
      <c r="A601">
        <v>166092</v>
      </c>
      <c r="B601">
        <v>58362</v>
      </c>
      <c r="C601" t="s">
        <v>48</v>
      </c>
      <c r="D601" t="s">
        <v>49</v>
      </c>
      <c r="E601">
        <v>4</v>
      </c>
      <c r="F601" s="11">
        <v>2450915</v>
      </c>
      <c r="G601" s="7" t="s">
        <v>165</v>
      </c>
      <c r="H601" s="7">
        <f t="shared" si="18"/>
        <v>0</v>
      </c>
      <c r="I601" t="s">
        <v>153</v>
      </c>
      <c r="J601" t="s">
        <v>153</v>
      </c>
      <c r="K601" t="s">
        <v>11</v>
      </c>
      <c r="L601" s="7" t="s">
        <v>148</v>
      </c>
      <c r="M601">
        <v>1.9870000000000001</v>
      </c>
      <c r="N601" s="12">
        <v>0</v>
      </c>
      <c r="O601">
        <f t="shared" si="19"/>
        <v>0</v>
      </c>
    </row>
    <row r="602" spans="1:15" x14ac:dyDescent="0.25">
      <c r="A602">
        <v>166100</v>
      </c>
      <c r="B602">
        <v>58376</v>
      </c>
      <c r="C602" t="s">
        <v>48</v>
      </c>
      <c r="D602" t="s">
        <v>49</v>
      </c>
      <c r="E602">
        <v>13</v>
      </c>
      <c r="F602" s="11">
        <v>26868311</v>
      </c>
      <c r="G602" s="7" t="s">
        <v>165</v>
      </c>
      <c r="H602" s="7">
        <f t="shared" si="18"/>
        <v>0</v>
      </c>
      <c r="I602" t="s">
        <v>153</v>
      </c>
      <c r="J602" t="s">
        <v>153</v>
      </c>
      <c r="K602" t="s">
        <v>11</v>
      </c>
      <c r="L602" s="7" t="s">
        <v>148</v>
      </c>
      <c r="M602">
        <v>1.9870000000000001</v>
      </c>
      <c r="N602" s="12">
        <v>-112</v>
      </c>
      <c r="O602">
        <f t="shared" si="19"/>
        <v>-112</v>
      </c>
    </row>
    <row r="603" spans="1:15" x14ac:dyDescent="0.25">
      <c r="A603">
        <v>166152</v>
      </c>
      <c r="B603">
        <v>58314</v>
      </c>
      <c r="C603" t="s">
        <v>29</v>
      </c>
      <c r="D603" t="s">
        <v>42</v>
      </c>
      <c r="E603">
        <v>6</v>
      </c>
      <c r="F603" s="11">
        <v>57363904</v>
      </c>
      <c r="G603" s="7" t="s">
        <v>170</v>
      </c>
      <c r="H603" s="7">
        <f t="shared" si="18"/>
        <v>4</v>
      </c>
      <c r="I603" t="s">
        <v>153</v>
      </c>
      <c r="J603" t="s">
        <v>294</v>
      </c>
      <c r="K603" t="s">
        <v>11</v>
      </c>
      <c r="L603" s="7" t="s">
        <v>148</v>
      </c>
      <c r="M603" t="s">
        <v>294</v>
      </c>
      <c r="N603" t="s">
        <v>294</v>
      </c>
      <c r="O603" t="str">
        <f t="shared" si="19"/>
        <v>Нет показаний</v>
      </c>
    </row>
    <row r="604" spans="1:15" x14ac:dyDescent="0.25">
      <c r="A604">
        <v>166485</v>
      </c>
      <c r="B604">
        <v>58343</v>
      </c>
      <c r="C604" t="s">
        <v>29</v>
      </c>
      <c r="D604" t="s">
        <v>46</v>
      </c>
      <c r="E604">
        <v>17</v>
      </c>
      <c r="F604" s="11">
        <v>2400788</v>
      </c>
      <c r="G604" s="7" t="s">
        <v>165</v>
      </c>
      <c r="H604" s="7">
        <f t="shared" si="18"/>
        <v>0</v>
      </c>
      <c r="I604" t="s">
        <v>153</v>
      </c>
      <c r="J604" t="s">
        <v>153</v>
      </c>
      <c r="K604" t="s">
        <v>18</v>
      </c>
      <c r="L604" s="7" t="s">
        <v>148</v>
      </c>
      <c r="M604">
        <v>2.76</v>
      </c>
      <c r="N604" s="12">
        <v>315</v>
      </c>
      <c r="O604">
        <f t="shared" si="19"/>
        <v>315</v>
      </c>
    </row>
    <row r="605" spans="1:15" x14ac:dyDescent="0.25">
      <c r="A605">
        <v>166549</v>
      </c>
      <c r="B605">
        <v>56764</v>
      </c>
      <c r="C605" t="s">
        <v>15</v>
      </c>
      <c r="D605" t="s">
        <v>16</v>
      </c>
      <c r="E605" t="s">
        <v>19</v>
      </c>
      <c r="F605" s="11">
        <v>511038</v>
      </c>
      <c r="G605" s="7" t="s">
        <v>165</v>
      </c>
      <c r="H605" s="7">
        <f t="shared" si="18"/>
        <v>0</v>
      </c>
      <c r="I605" t="s">
        <v>153</v>
      </c>
      <c r="J605" t="s">
        <v>153</v>
      </c>
      <c r="K605" t="s">
        <v>18</v>
      </c>
      <c r="L605" s="7" t="s">
        <v>148</v>
      </c>
      <c r="M605">
        <v>2.76</v>
      </c>
      <c r="N605" s="12">
        <v>131</v>
      </c>
      <c r="O605">
        <f t="shared" si="19"/>
        <v>131</v>
      </c>
    </row>
    <row r="606" spans="1:15" x14ac:dyDescent="0.25">
      <c r="A606">
        <v>166675</v>
      </c>
      <c r="B606">
        <v>63010</v>
      </c>
      <c r="C606" t="s">
        <v>56</v>
      </c>
      <c r="D606" t="s">
        <v>57</v>
      </c>
      <c r="E606">
        <v>21</v>
      </c>
      <c r="F606" s="11">
        <v>300266</v>
      </c>
      <c r="G606" s="7" t="s">
        <v>165</v>
      </c>
      <c r="H606" s="7">
        <f t="shared" si="18"/>
        <v>0</v>
      </c>
      <c r="I606" t="s">
        <v>153</v>
      </c>
      <c r="J606" t="s">
        <v>153</v>
      </c>
      <c r="K606" t="s">
        <v>18</v>
      </c>
      <c r="L606" s="7" t="s">
        <v>148</v>
      </c>
      <c r="M606">
        <v>2.76</v>
      </c>
      <c r="N606" s="12">
        <v>253</v>
      </c>
      <c r="O606">
        <f t="shared" si="19"/>
        <v>253</v>
      </c>
    </row>
    <row r="607" spans="1:15" x14ac:dyDescent="0.25">
      <c r="A607">
        <v>166924</v>
      </c>
      <c r="B607">
        <v>58364</v>
      </c>
      <c r="C607" t="s">
        <v>48</v>
      </c>
      <c r="D607" t="s">
        <v>49</v>
      </c>
      <c r="E607">
        <v>21</v>
      </c>
      <c r="F607" s="11">
        <v>140793</v>
      </c>
      <c r="G607" s="7" t="s">
        <v>165</v>
      </c>
      <c r="H607" s="7">
        <f t="shared" si="18"/>
        <v>0</v>
      </c>
      <c r="I607" t="s">
        <v>153</v>
      </c>
      <c r="J607" t="s">
        <v>153</v>
      </c>
      <c r="K607" t="s">
        <v>11</v>
      </c>
      <c r="L607" s="7" t="s">
        <v>148</v>
      </c>
      <c r="M607">
        <v>1.9870000000000001</v>
      </c>
      <c r="N607" s="12">
        <v>10</v>
      </c>
      <c r="O607">
        <f t="shared" si="19"/>
        <v>10</v>
      </c>
    </row>
    <row r="608" spans="1:15" x14ac:dyDescent="0.25">
      <c r="A608">
        <v>166954</v>
      </c>
      <c r="B608">
        <v>58321</v>
      </c>
      <c r="C608" t="s">
        <v>29</v>
      </c>
      <c r="D608" t="s">
        <v>43</v>
      </c>
      <c r="E608" t="s">
        <v>44</v>
      </c>
      <c r="F608" s="11">
        <v>980168</v>
      </c>
      <c r="G608" s="7" t="s">
        <v>165</v>
      </c>
      <c r="H608" s="7">
        <f t="shared" si="18"/>
        <v>0</v>
      </c>
      <c r="I608" t="s">
        <v>153</v>
      </c>
      <c r="J608" t="s">
        <v>294</v>
      </c>
      <c r="K608" t="s">
        <v>18</v>
      </c>
      <c r="L608" s="7" t="s">
        <v>148</v>
      </c>
      <c r="M608" t="s">
        <v>294</v>
      </c>
      <c r="N608" t="s">
        <v>294</v>
      </c>
      <c r="O608" t="str">
        <f t="shared" si="19"/>
        <v>Нет показаний</v>
      </c>
    </row>
    <row r="609" spans="1:15" x14ac:dyDescent="0.25">
      <c r="A609">
        <v>167515</v>
      </c>
      <c r="B609">
        <v>62290</v>
      </c>
      <c r="C609" t="s">
        <v>54</v>
      </c>
      <c r="D609" t="s">
        <v>55</v>
      </c>
      <c r="E609">
        <v>7</v>
      </c>
      <c r="F609" s="11">
        <v>521752</v>
      </c>
      <c r="G609" s="7" t="s">
        <v>165</v>
      </c>
      <c r="H609" s="7">
        <f t="shared" si="18"/>
        <v>0</v>
      </c>
      <c r="I609" t="s">
        <v>153</v>
      </c>
      <c r="J609" t="s">
        <v>153</v>
      </c>
      <c r="K609" t="s">
        <v>18</v>
      </c>
      <c r="L609" s="7" t="s">
        <v>148</v>
      </c>
      <c r="M609">
        <v>2.76</v>
      </c>
      <c r="N609" s="12">
        <v>96</v>
      </c>
      <c r="O609">
        <f t="shared" si="19"/>
        <v>96</v>
      </c>
    </row>
    <row r="610" spans="1:15" x14ac:dyDescent="0.25">
      <c r="A610">
        <v>167553</v>
      </c>
      <c r="B610">
        <v>58314</v>
      </c>
      <c r="C610" t="s">
        <v>29</v>
      </c>
      <c r="D610" t="s">
        <v>42</v>
      </c>
      <c r="E610">
        <v>6</v>
      </c>
      <c r="F610" s="11">
        <v>751634</v>
      </c>
      <c r="G610" s="7" t="s">
        <v>165</v>
      </c>
      <c r="H610" s="7">
        <f t="shared" si="18"/>
        <v>0</v>
      </c>
      <c r="I610" t="s">
        <v>153</v>
      </c>
      <c r="J610" t="s">
        <v>294</v>
      </c>
      <c r="K610" t="s">
        <v>11</v>
      </c>
      <c r="L610" s="7" t="s">
        <v>148</v>
      </c>
      <c r="M610" t="s">
        <v>294</v>
      </c>
      <c r="N610" t="s">
        <v>294</v>
      </c>
      <c r="O610" t="str">
        <f t="shared" si="19"/>
        <v>Нет показаний</v>
      </c>
    </row>
    <row r="611" spans="1:15" x14ac:dyDescent="0.25">
      <c r="A611">
        <v>167561</v>
      </c>
      <c r="B611">
        <v>58312</v>
      </c>
      <c r="C611" t="s">
        <v>29</v>
      </c>
      <c r="D611" t="s">
        <v>41</v>
      </c>
      <c r="E611">
        <v>8</v>
      </c>
      <c r="F611" s="11">
        <v>34895</v>
      </c>
      <c r="G611" s="7" t="s">
        <v>165</v>
      </c>
      <c r="H611" s="7">
        <f t="shared" si="18"/>
        <v>0</v>
      </c>
      <c r="I611" t="s">
        <v>153</v>
      </c>
      <c r="J611" t="s">
        <v>153</v>
      </c>
      <c r="K611" t="s">
        <v>18</v>
      </c>
      <c r="L611" s="7" t="s">
        <v>148</v>
      </c>
      <c r="M611">
        <v>2.76</v>
      </c>
      <c r="N611" s="12">
        <v>91</v>
      </c>
      <c r="O611">
        <f t="shared" si="19"/>
        <v>91</v>
      </c>
    </row>
    <row r="612" spans="1:15" x14ac:dyDescent="0.25">
      <c r="A612">
        <v>167846</v>
      </c>
      <c r="B612">
        <v>58376</v>
      </c>
      <c r="C612" t="s">
        <v>48</v>
      </c>
      <c r="D612" t="s">
        <v>49</v>
      </c>
      <c r="E612">
        <v>13</v>
      </c>
      <c r="F612" s="11">
        <v>110831</v>
      </c>
      <c r="G612" s="7" t="s">
        <v>165</v>
      </c>
      <c r="H612" s="7">
        <f t="shared" si="18"/>
        <v>0</v>
      </c>
      <c r="I612" t="s">
        <v>153</v>
      </c>
      <c r="J612" t="s">
        <v>153</v>
      </c>
      <c r="K612" t="s">
        <v>11</v>
      </c>
      <c r="L612" s="7" t="s">
        <v>148</v>
      </c>
      <c r="M612">
        <v>1.9870000000000001</v>
      </c>
      <c r="N612" s="12">
        <v>210</v>
      </c>
      <c r="O612">
        <f t="shared" si="19"/>
        <v>210</v>
      </c>
    </row>
    <row r="613" spans="1:15" x14ac:dyDescent="0.25">
      <c r="A613">
        <v>168259</v>
      </c>
      <c r="B613">
        <v>58322</v>
      </c>
      <c r="C613" t="s">
        <v>29</v>
      </c>
      <c r="D613" t="s">
        <v>43</v>
      </c>
      <c r="E613">
        <v>48</v>
      </c>
      <c r="F613" s="11">
        <v>113440</v>
      </c>
      <c r="G613" s="7" t="s">
        <v>165</v>
      </c>
      <c r="H613" s="7">
        <f t="shared" si="18"/>
        <v>0</v>
      </c>
      <c r="I613" t="s">
        <v>153</v>
      </c>
      <c r="J613" t="s">
        <v>153</v>
      </c>
      <c r="K613" t="s">
        <v>18</v>
      </c>
      <c r="L613" s="7" t="s">
        <v>148</v>
      </c>
      <c r="M613">
        <v>2.76</v>
      </c>
      <c r="N613" s="12">
        <v>81</v>
      </c>
      <c r="O613">
        <f t="shared" si="19"/>
        <v>81</v>
      </c>
    </row>
    <row r="614" spans="1:15" x14ac:dyDescent="0.25">
      <c r="A614">
        <v>168390</v>
      </c>
      <c r="B614">
        <v>56791</v>
      </c>
      <c r="C614" t="s">
        <v>15</v>
      </c>
      <c r="D614" t="s">
        <v>22</v>
      </c>
      <c r="E614">
        <v>46</v>
      </c>
      <c r="F614" s="11">
        <v>402471</v>
      </c>
      <c r="G614" s="7" t="s">
        <v>165</v>
      </c>
      <c r="H614" s="7">
        <f t="shared" si="18"/>
        <v>0</v>
      </c>
      <c r="I614" t="s">
        <v>153</v>
      </c>
      <c r="J614" t="s">
        <v>153</v>
      </c>
      <c r="K614" t="s">
        <v>11</v>
      </c>
      <c r="L614" s="7" t="s">
        <v>148</v>
      </c>
      <c r="M614">
        <v>1.9870000000000001</v>
      </c>
      <c r="N614" s="12">
        <v>117</v>
      </c>
      <c r="O614">
        <f t="shared" si="19"/>
        <v>117</v>
      </c>
    </row>
    <row r="615" spans="1:15" x14ac:dyDescent="0.25">
      <c r="A615">
        <v>168526</v>
      </c>
      <c r="B615">
        <v>58312</v>
      </c>
      <c r="C615" t="s">
        <v>29</v>
      </c>
      <c r="D615" t="s">
        <v>41</v>
      </c>
      <c r="E615">
        <v>8</v>
      </c>
      <c r="F615" s="11">
        <v>6491027001315</v>
      </c>
      <c r="G615" s="7" t="s">
        <v>165</v>
      </c>
      <c r="H615" s="7">
        <f t="shared" si="18"/>
        <v>0</v>
      </c>
      <c r="I615" t="s">
        <v>153</v>
      </c>
      <c r="J615" t="s">
        <v>153</v>
      </c>
      <c r="K615" t="s">
        <v>18</v>
      </c>
      <c r="L615" s="7" t="s">
        <v>148</v>
      </c>
      <c r="M615">
        <v>2.76</v>
      </c>
      <c r="N615" s="12">
        <v>229</v>
      </c>
      <c r="O615">
        <f t="shared" si="19"/>
        <v>229</v>
      </c>
    </row>
    <row r="616" spans="1:15" x14ac:dyDescent="0.25">
      <c r="A616">
        <v>168600</v>
      </c>
      <c r="B616">
        <v>62291</v>
      </c>
      <c r="C616" t="s">
        <v>54</v>
      </c>
      <c r="D616" t="s">
        <v>55</v>
      </c>
      <c r="E616">
        <v>9</v>
      </c>
      <c r="F616" s="11">
        <v>238476</v>
      </c>
      <c r="G616" s="7" t="s">
        <v>165</v>
      </c>
      <c r="H616" s="7">
        <f t="shared" si="18"/>
        <v>0</v>
      </c>
      <c r="I616" t="s">
        <v>153</v>
      </c>
      <c r="J616" t="s">
        <v>153</v>
      </c>
      <c r="K616" t="s">
        <v>18</v>
      </c>
      <c r="L616" s="7" t="s">
        <v>148</v>
      </c>
      <c r="M616">
        <v>2.76</v>
      </c>
      <c r="N616" s="12">
        <v>250</v>
      </c>
      <c r="O616">
        <f t="shared" si="19"/>
        <v>250</v>
      </c>
    </row>
    <row r="617" spans="1:15" x14ac:dyDescent="0.25">
      <c r="A617">
        <v>168677</v>
      </c>
      <c r="B617">
        <v>58378</v>
      </c>
      <c r="C617" t="s">
        <v>48</v>
      </c>
      <c r="D617" t="s">
        <v>49</v>
      </c>
      <c r="E617">
        <v>16</v>
      </c>
      <c r="F617" s="11">
        <v>37981013</v>
      </c>
      <c r="G617" s="7" t="s">
        <v>165</v>
      </c>
      <c r="H617" s="7">
        <f t="shared" si="18"/>
        <v>0</v>
      </c>
      <c r="I617" t="s">
        <v>153</v>
      </c>
      <c r="J617" t="s">
        <v>294</v>
      </c>
      <c r="K617" t="s">
        <v>11</v>
      </c>
      <c r="L617" s="7" t="s">
        <v>148</v>
      </c>
      <c r="M617" t="s">
        <v>294</v>
      </c>
      <c r="N617" t="s">
        <v>294</v>
      </c>
      <c r="O617" t="str">
        <f t="shared" si="19"/>
        <v>Нет показаний</v>
      </c>
    </row>
    <row r="618" spans="1:15" x14ac:dyDescent="0.25">
      <c r="A618">
        <v>168834</v>
      </c>
      <c r="B618">
        <v>58202</v>
      </c>
      <c r="C618" t="s">
        <v>29</v>
      </c>
      <c r="D618" t="s">
        <v>32</v>
      </c>
      <c r="E618" t="s">
        <v>33</v>
      </c>
      <c r="F618" s="11">
        <v>108138</v>
      </c>
      <c r="G618" s="7" t="s">
        <v>165</v>
      </c>
      <c r="H618" s="7">
        <f t="shared" si="18"/>
        <v>0</v>
      </c>
      <c r="I618" t="s">
        <v>153</v>
      </c>
      <c r="J618" t="s">
        <v>153</v>
      </c>
      <c r="K618" t="s">
        <v>18</v>
      </c>
      <c r="L618" s="7" t="s">
        <v>148</v>
      </c>
      <c r="M618">
        <v>2.76</v>
      </c>
      <c r="N618" s="12">
        <v>143</v>
      </c>
      <c r="O618">
        <f t="shared" si="19"/>
        <v>143</v>
      </c>
    </row>
    <row r="619" spans="1:15" x14ac:dyDescent="0.25">
      <c r="A619">
        <v>168911</v>
      </c>
      <c r="B619">
        <v>58190</v>
      </c>
      <c r="C619" t="s">
        <v>29</v>
      </c>
      <c r="D619" t="s">
        <v>30</v>
      </c>
      <c r="E619">
        <v>16</v>
      </c>
      <c r="F619" s="11">
        <v>277714</v>
      </c>
      <c r="G619" s="7" t="s">
        <v>165</v>
      </c>
      <c r="H619" s="7">
        <f t="shared" si="18"/>
        <v>0</v>
      </c>
      <c r="I619" t="s">
        <v>153</v>
      </c>
      <c r="J619" t="s">
        <v>153</v>
      </c>
      <c r="K619" t="s">
        <v>18</v>
      </c>
      <c r="L619" s="7" t="s">
        <v>148</v>
      </c>
      <c r="M619">
        <v>2.76</v>
      </c>
      <c r="N619" s="12">
        <v>345</v>
      </c>
      <c r="O619">
        <f t="shared" si="19"/>
        <v>345</v>
      </c>
    </row>
    <row r="620" spans="1:15" x14ac:dyDescent="0.25">
      <c r="A620">
        <v>168949</v>
      </c>
      <c r="B620">
        <v>58321</v>
      </c>
      <c r="C620" t="s">
        <v>29</v>
      </c>
      <c r="D620" t="s">
        <v>43</v>
      </c>
      <c r="E620" t="s">
        <v>44</v>
      </c>
      <c r="F620" s="11">
        <v>37039</v>
      </c>
      <c r="G620" s="7" t="s">
        <v>165</v>
      </c>
      <c r="H620" s="7">
        <f t="shared" si="18"/>
        <v>0</v>
      </c>
      <c r="I620" t="s">
        <v>155</v>
      </c>
      <c r="J620" t="s">
        <v>157</v>
      </c>
      <c r="K620" t="s">
        <v>18</v>
      </c>
      <c r="L620" s="7" t="s">
        <v>148</v>
      </c>
      <c r="M620">
        <v>3.1739999999999999</v>
      </c>
      <c r="N620" s="12">
        <v>527</v>
      </c>
      <c r="O620">
        <f t="shared" si="19"/>
        <v>527</v>
      </c>
    </row>
    <row r="621" spans="1:15" x14ac:dyDescent="0.25">
      <c r="A621">
        <v>168949</v>
      </c>
      <c r="B621">
        <v>58321</v>
      </c>
      <c r="C621" t="s">
        <v>29</v>
      </c>
      <c r="D621" t="s">
        <v>43</v>
      </c>
      <c r="E621" t="s">
        <v>44</v>
      </c>
      <c r="F621" s="11">
        <v>37039</v>
      </c>
      <c r="G621" s="7" t="s">
        <v>165</v>
      </c>
      <c r="H621" s="7">
        <f t="shared" si="18"/>
        <v>0</v>
      </c>
      <c r="I621" t="s">
        <v>155</v>
      </c>
      <c r="J621" t="s">
        <v>156</v>
      </c>
      <c r="K621" t="s">
        <v>18</v>
      </c>
      <c r="L621" s="7" t="s">
        <v>148</v>
      </c>
      <c r="M621">
        <v>1.44</v>
      </c>
      <c r="N621" s="12">
        <v>295</v>
      </c>
      <c r="O621">
        <f t="shared" si="19"/>
        <v>295</v>
      </c>
    </row>
    <row r="622" spans="1:15" x14ac:dyDescent="0.25">
      <c r="A622">
        <v>169323</v>
      </c>
      <c r="B622">
        <v>56778</v>
      </c>
      <c r="C622" t="s">
        <v>15</v>
      </c>
      <c r="D622" t="s">
        <v>20</v>
      </c>
      <c r="E622" t="s">
        <v>21</v>
      </c>
      <c r="F622" s="11">
        <v>58166314</v>
      </c>
      <c r="G622" s="7" t="s">
        <v>165</v>
      </c>
      <c r="H622" s="7">
        <f t="shared" si="18"/>
        <v>0</v>
      </c>
      <c r="I622" t="s">
        <v>153</v>
      </c>
      <c r="J622" t="s">
        <v>153</v>
      </c>
      <c r="K622" t="s">
        <v>11</v>
      </c>
      <c r="L622" s="7" t="s">
        <v>148</v>
      </c>
      <c r="M622">
        <v>1.9870000000000001</v>
      </c>
      <c r="N622" s="12">
        <v>67</v>
      </c>
      <c r="O622">
        <f t="shared" si="19"/>
        <v>67</v>
      </c>
    </row>
    <row r="623" spans="1:15" x14ac:dyDescent="0.25">
      <c r="A623">
        <v>169325</v>
      </c>
      <c r="B623">
        <v>56778</v>
      </c>
      <c r="C623" t="s">
        <v>15</v>
      </c>
      <c r="D623" t="s">
        <v>20</v>
      </c>
      <c r="E623" t="s">
        <v>21</v>
      </c>
      <c r="F623" s="11">
        <v>58238050</v>
      </c>
      <c r="G623" s="7" t="s">
        <v>165</v>
      </c>
      <c r="H623" s="7">
        <f t="shared" si="18"/>
        <v>0</v>
      </c>
      <c r="I623" t="s">
        <v>153</v>
      </c>
      <c r="J623" t="s">
        <v>153</v>
      </c>
      <c r="K623" t="s">
        <v>11</v>
      </c>
      <c r="L623" s="7" t="s">
        <v>148</v>
      </c>
      <c r="M623">
        <v>1.9870000000000001</v>
      </c>
      <c r="N623" s="12">
        <v>253</v>
      </c>
      <c r="O623">
        <f t="shared" si="19"/>
        <v>253</v>
      </c>
    </row>
    <row r="624" spans="1:15" x14ac:dyDescent="0.25">
      <c r="A624">
        <v>169327</v>
      </c>
      <c r="B624">
        <v>56778</v>
      </c>
      <c r="C624" t="s">
        <v>15</v>
      </c>
      <c r="D624" t="s">
        <v>20</v>
      </c>
      <c r="E624" t="s">
        <v>21</v>
      </c>
      <c r="F624" s="11">
        <v>278438</v>
      </c>
      <c r="G624" s="7" t="s">
        <v>165</v>
      </c>
      <c r="H624" s="7">
        <f t="shared" si="18"/>
        <v>0</v>
      </c>
      <c r="I624" t="s">
        <v>153</v>
      </c>
      <c r="J624" t="s">
        <v>153</v>
      </c>
      <c r="K624" t="s">
        <v>11</v>
      </c>
      <c r="L624" s="7" t="s">
        <v>148</v>
      </c>
      <c r="M624">
        <v>1.9870000000000001</v>
      </c>
      <c r="N624" s="12">
        <v>320</v>
      </c>
      <c r="O624">
        <f t="shared" si="19"/>
        <v>320</v>
      </c>
    </row>
    <row r="625" spans="1:15" x14ac:dyDescent="0.25">
      <c r="A625">
        <v>169475</v>
      </c>
      <c r="B625">
        <v>56802</v>
      </c>
      <c r="C625" t="s">
        <v>15</v>
      </c>
      <c r="D625" t="s">
        <v>22</v>
      </c>
      <c r="E625">
        <v>30</v>
      </c>
      <c r="F625" s="11">
        <v>6896246</v>
      </c>
      <c r="G625" s="7" t="s">
        <v>165</v>
      </c>
      <c r="H625" s="7">
        <f t="shared" si="18"/>
        <v>0</v>
      </c>
      <c r="I625" t="s">
        <v>153</v>
      </c>
      <c r="J625" t="s">
        <v>153</v>
      </c>
      <c r="K625" t="s">
        <v>11</v>
      </c>
      <c r="L625" s="7" t="s">
        <v>148</v>
      </c>
      <c r="M625">
        <v>1.9870000000000001</v>
      </c>
      <c r="N625" s="12">
        <v>239</v>
      </c>
      <c r="O625">
        <f t="shared" si="19"/>
        <v>239</v>
      </c>
    </row>
    <row r="626" spans="1:15" x14ac:dyDescent="0.25">
      <c r="A626">
        <v>169477</v>
      </c>
      <c r="B626">
        <v>56802</v>
      </c>
      <c r="C626" t="s">
        <v>15</v>
      </c>
      <c r="D626" t="s">
        <v>22</v>
      </c>
      <c r="E626">
        <v>30</v>
      </c>
      <c r="F626" s="11">
        <v>6896367</v>
      </c>
      <c r="G626" s="7" t="s">
        <v>165</v>
      </c>
      <c r="H626" s="7">
        <f t="shared" si="18"/>
        <v>0</v>
      </c>
      <c r="I626" t="s">
        <v>153</v>
      </c>
      <c r="J626" t="s">
        <v>153</v>
      </c>
      <c r="K626" t="s">
        <v>11</v>
      </c>
      <c r="L626" s="7" t="s">
        <v>148</v>
      </c>
      <c r="M626">
        <v>1.9870000000000001</v>
      </c>
      <c r="N626" s="12">
        <v>403</v>
      </c>
      <c r="O626">
        <f t="shared" si="19"/>
        <v>403</v>
      </c>
    </row>
    <row r="627" spans="1:15" x14ac:dyDescent="0.25">
      <c r="A627">
        <v>170165</v>
      </c>
      <c r="B627">
        <v>56869</v>
      </c>
      <c r="C627" t="s">
        <v>15</v>
      </c>
      <c r="D627" t="s">
        <v>26</v>
      </c>
      <c r="E627" t="s">
        <v>27</v>
      </c>
      <c r="F627" s="11">
        <v>9470069015628</v>
      </c>
      <c r="G627" s="7" t="s">
        <v>165</v>
      </c>
      <c r="H627" s="7">
        <f t="shared" si="18"/>
        <v>0</v>
      </c>
      <c r="I627" t="s">
        <v>153</v>
      </c>
      <c r="J627" t="s">
        <v>153</v>
      </c>
      <c r="K627" t="s">
        <v>11</v>
      </c>
      <c r="L627" s="7" t="s">
        <v>148</v>
      </c>
      <c r="M627">
        <v>1.9870000000000001</v>
      </c>
      <c r="N627" s="12">
        <v>79</v>
      </c>
      <c r="O627">
        <f t="shared" si="19"/>
        <v>79</v>
      </c>
    </row>
    <row r="628" spans="1:15" x14ac:dyDescent="0.25">
      <c r="A628">
        <v>170167</v>
      </c>
      <c r="B628">
        <v>56869</v>
      </c>
      <c r="C628" t="s">
        <v>15</v>
      </c>
      <c r="D628" t="s">
        <v>26</v>
      </c>
      <c r="E628" t="s">
        <v>27</v>
      </c>
      <c r="F628" s="11">
        <v>112449</v>
      </c>
      <c r="G628" s="7" t="s">
        <v>165</v>
      </c>
      <c r="H628" s="7">
        <f t="shared" si="18"/>
        <v>0</v>
      </c>
      <c r="I628" t="s">
        <v>153</v>
      </c>
      <c r="J628" t="s">
        <v>153</v>
      </c>
      <c r="K628" t="s">
        <v>11</v>
      </c>
      <c r="L628" s="7" t="s">
        <v>148</v>
      </c>
      <c r="M628">
        <v>1.9870000000000001</v>
      </c>
      <c r="N628" s="12">
        <v>165</v>
      </c>
      <c r="O628">
        <f t="shared" si="19"/>
        <v>165</v>
      </c>
    </row>
    <row r="629" spans="1:15" x14ac:dyDescent="0.25">
      <c r="A629">
        <v>170169</v>
      </c>
      <c r="B629">
        <v>56869</v>
      </c>
      <c r="C629" t="s">
        <v>15</v>
      </c>
      <c r="D629" t="s">
        <v>26</v>
      </c>
      <c r="E629" t="s">
        <v>27</v>
      </c>
      <c r="F629" s="11">
        <v>397339</v>
      </c>
      <c r="G629" s="7" t="s">
        <v>165</v>
      </c>
      <c r="H629" s="7">
        <f t="shared" si="18"/>
        <v>0</v>
      </c>
      <c r="I629" t="s">
        <v>153</v>
      </c>
      <c r="J629" t="s">
        <v>153</v>
      </c>
      <c r="K629" t="s">
        <v>11</v>
      </c>
      <c r="L629" s="7" t="s">
        <v>148</v>
      </c>
      <c r="M629">
        <v>1.9870000000000001</v>
      </c>
      <c r="N629" s="12">
        <v>220</v>
      </c>
      <c r="O629">
        <f t="shared" si="19"/>
        <v>220</v>
      </c>
    </row>
    <row r="630" spans="1:15" x14ac:dyDescent="0.25">
      <c r="A630">
        <v>170171</v>
      </c>
      <c r="B630">
        <v>56869</v>
      </c>
      <c r="C630" t="s">
        <v>15</v>
      </c>
      <c r="D630" t="s">
        <v>26</v>
      </c>
      <c r="E630" t="s">
        <v>27</v>
      </c>
      <c r="F630" s="11">
        <v>7789069082250</v>
      </c>
      <c r="G630" s="7" t="s">
        <v>165</v>
      </c>
      <c r="H630" s="7">
        <f t="shared" si="18"/>
        <v>0</v>
      </c>
      <c r="I630" t="s">
        <v>153</v>
      </c>
      <c r="J630" t="s">
        <v>153</v>
      </c>
      <c r="K630" t="s">
        <v>11</v>
      </c>
      <c r="L630" s="7" t="s">
        <v>148</v>
      </c>
      <c r="M630">
        <v>1.9870000000000001</v>
      </c>
      <c r="N630" s="12">
        <v>130</v>
      </c>
      <c r="O630">
        <f t="shared" si="19"/>
        <v>130</v>
      </c>
    </row>
    <row r="631" spans="1:15" x14ac:dyDescent="0.25">
      <c r="A631">
        <v>172012</v>
      </c>
      <c r="B631">
        <v>58369</v>
      </c>
      <c r="C631" t="s">
        <v>48</v>
      </c>
      <c r="D631" t="s">
        <v>49</v>
      </c>
      <c r="E631">
        <v>12</v>
      </c>
      <c r="F631" s="11">
        <v>63212</v>
      </c>
      <c r="G631" s="7" t="s">
        <v>165</v>
      </c>
      <c r="H631" s="7">
        <f t="shared" si="18"/>
        <v>0</v>
      </c>
      <c r="I631" t="s">
        <v>153</v>
      </c>
      <c r="J631" t="s">
        <v>153</v>
      </c>
      <c r="K631" t="s">
        <v>11</v>
      </c>
      <c r="L631" s="7" t="s">
        <v>148</v>
      </c>
      <c r="M631">
        <v>1.9870000000000001</v>
      </c>
      <c r="N631" s="12">
        <v>266</v>
      </c>
      <c r="O631">
        <f t="shared" si="19"/>
        <v>266</v>
      </c>
    </row>
    <row r="632" spans="1:15" x14ac:dyDescent="0.25">
      <c r="A632">
        <v>172268</v>
      </c>
      <c r="B632">
        <v>58210</v>
      </c>
      <c r="C632" t="s">
        <v>29</v>
      </c>
      <c r="D632" t="s">
        <v>32</v>
      </c>
      <c r="E632">
        <v>27</v>
      </c>
      <c r="F632" s="11">
        <v>265871</v>
      </c>
      <c r="G632" s="7" t="s">
        <v>165</v>
      </c>
      <c r="H632" s="7">
        <f t="shared" si="18"/>
        <v>0</v>
      </c>
      <c r="I632" t="s">
        <v>153</v>
      </c>
      <c r="J632" t="s">
        <v>153</v>
      </c>
      <c r="K632" t="s">
        <v>11</v>
      </c>
      <c r="L632" s="7" t="s">
        <v>148</v>
      </c>
      <c r="M632">
        <v>1.9870000000000001</v>
      </c>
      <c r="N632" s="12">
        <v>285</v>
      </c>
      <c r="O632">
        <f t="shared" si="19"/>
        <v>285</v>
      </c>
    </row>
    <row r="633" spans="1:15" x14ac:dyDescent="0.25">
      <c r="A633">
        <v>172843</v>
      </c>
      <c r="B633">
        <v>58376</v>
      </c>
      <c r="C633" t="s">
        <v>48</v>
      </c>
      <c r="D633" t="s">
        <v>49</v>
      </c>
      <c r="E633">
        <v>13</v>
      </c>
      <c r="F633" s="11">
        <v>126295577</v>
      </c>
      <c r="G633" s="7" t="s">
        <v>165</v>
      </c>
      <c r="H633" s="7">
        <f t="shared" si="18"/>
        <v>0</v>
      </c>
      <c r="I633" t="s">
        <v>153</v>
      </c>
      <c r="J633" t="s">
        <v>153</v>
      </c>
      <c r="K633" t="s">
        <v>11</v>
      </c>
      <c r="L633" s="7" t="s">
        <v>148</v>
      </c>
      <c r="M633">
        <v>1.9870000000000001</v>
      </c>
      <c r="N633" s="12">
        <v>0</v>
      </c>
      <c r="O633">
        <f t="shared" si="19"/>
        <v>0</v>
      </c>
    </row>
    <row r="634" spans="1:15" x14ac:dyDescent="0.25">
      <c r="A634">
        <v>172908</v>
      </c>
      <c r="B634">
        <v>56962</v>
      </c>
      <c r="C634" t="s">
        <v>15</v>
      </c>
      <c r="D634" t="s">
        <v>28</v>
      </c>
      <c r="E634">
        <v>38</v>
      </c>
      <c r="F634" s="11">
        <v>96446105</v>
      </c>
      <c r="G634" s="7" t="s">
        <v>165</v>
      </c>
      <c r="H634" s="7">
        <f t="shared" si="18"/>
        <v>0</v>
      </c>
      <c r="I634" t="s">
        <v>153</v>
      </c>
      <c r="J634" t="s">
        <v>153</v>
      </c>
      <c r="K634" t="s">
        <v>11</v>
      </c>
      <c r="L634" s="7" t="s">
        <v>148</v>
      </c>
      <c r="M634">
        <v>1.9870000000000001</v>
      </c>
      <c r="N634" s="12">
        <v>801</v>
      </c>
      <c r="O634">
        <f t="shared" si="19"/>
        <v>801</v>
      </c>
    </row>
    <row r="635" spans="1:15" x14ac:dyDescent="0.25">
      <c r="A635">
        <v>173248</v>
      </c>
      <c r="B635">
        <v>58370</v>
      </c>
      <c r="C635" t="s">
        <v>48</v>
      </c>
      <c r="D635" t="s">
        <v>49</v>
      </c>
      <c r="E635">
        <v>18</v>
      </c>
      <c r="F635" s="11">
        <v>278420</v>
      </c>
      <c r="G635" s="7" t="s">
        <v>165</v>
      </c>
      <c r="H635" s="7">
        <f t="shared" si="18"/>
        <v>0</v>
      </c>
      <c r="I635" t="s">
        <v>153</v>
      </c>
      <c r="J635" t="s">
        <v>153</v>
      </c>
      <c r="K635" t="s">
        <v>11</v>
      </c>
      <c r="L635" s="7" t="s">
        <v>148</v>
      </c>
      <c r="M635">
        <v>1.9870000000000001</v>
      </c>
      <c r="N635" s="12">
        <v>0</v>
      </c>
      <c r="O635">
        <f t="shared" si="19"/>
        <v>0</v>
      </c>
    </row>
    <row r="636" spans="1:15" x14ac:dyDescent="0.25">
      <c r="A636">
        <v>173356</v>
      </c>
      <c r="B636">
        <v>58342</v>
      </c>
      <c r="C636" t="s">
        <v>29</v>
      </c>
      <c r="D636" t="s">
        <v>46</v>
      </c>
      <c r="E636">
        <v>13</v>
      </c>
      <c r="F636" s="11">
        <v>111148</v>
      </c>
      <c r="G636" s="7" t="s">
        <v>165</v>
      </c>
      <c r="H636" s="7">
        <f t="shared" si="18"/>
        <v>0</v>
      </c>
      <c r="I636" t="s">
        <v>153</v>
      </c>
      <c r="J636" t="s">
        <v>153</v>
      </c>
      <c r="K636" t="s">
        <v>11</v>
      </c>
      <c r="L636" s="7" t="s">
        <v>148</v>
      </c>
      <c r="M636">
        <v>1.9870000000000001</v>
      </c>
      <c r="N636" s="12">
        <v>250</v>
      </c>
      <c r="O636">
        <f t="shared" si="19"/>
        <v>250</v>
      </c>
    </row>
    <row r="637" spans="1:15" x14ac:dyDescent="0.25">
      <c r="A637">
        <v>173389</v>
      </c>
      <c r="B637">
        <v>58314</v>
      </c>
      <c r="C637" t="s">
        <v>29</v>
      </c>
      <c r="D637" t="s">
        <v>42</v>
      </c>
      <c r="E637">
        <v>6</v>
      </c>
      <c r="F637" s="11">
        <v>321209</v>
      </c>
      <c r="G637" s="7" t="s">
        <v>170</v>
      </c>
      <c r="H637" s="7">
        <f t="shared" si="18"/>
        <v>1</v>
      </c>
      <c r="I637" t="s">
        <v>153</v>
      </c>
      <c r="J637" t="s">
        <v>294</v>
      </c>
      <c r="K637" t="s">
        <v>11</v>
      </c>
      <c r="L637" s="7" t="s">
        <v>148</v>
      </c>
      <c r="M637" t="s">
        <v>294</v>
      </c>
      <c r="N637" t="s">
        <v>294</v>
      </c>
      <c r="O637" t="str">
        <f t="shared" si="19"/>
        <v>Нет показаний</v>
      </c>
    </row>
    <row r="638" spans="1:15" x14ac:dyDescent="0.25">
      <c r="A638">
        <v>173443</v>
      </c>
      <c r="B638">
        <v>58202</v>
      </c>
      <c r="C638" t="s">
        <v>29</v>
      </c>
      <c r="D638" t="s">
        <v>32</v>
      </c>
      <c r="E638" t="s">
        <v>33</v>
      </c>
      <c r="F638" s="11">
        <v>173384</v>
      </c>
      <c r="G638" s="7" t="s">
        <v>165</v>
      </c>
      <c r="H638" s="7">
        <f t="shared" si="18"/>
        <v>0</v>
      </c>
      <c r="I638" t="s">
        <v>153</v>
      </c>
      <c r="J638" t="s">
        <v>294</v>
      </c>
      <c r="K638" t="s">
        <v>18</v>
      </c>
      <c r="L638" s="7" t="s">
        <v>148</v>
      </c>
      <c r="M638" t="s">
        <v>294</v>
      </c>
      <c r="N638" t="s">
        <v>294</v>
      </c>
      <c r="O638" t="str">
        <f t="shared" si="19"/>
        <v>Нет показаний</v>
      </c>
    </row>
    <row r="639" spans="1:15" x14ac:dyDescent="0.25">
      <c r="A639">
        <v>173493</v>
      </c>
      <c r="B639">
        <v>58327</v>
      </c>
      <c r="C639" t="s">
        <v>29</v>
      </c>
      <c r="D639" t="s">
        <v>43</v>
      </c>
      <c r="E639" t="s">
        <v>45</v>
      </c>
      <c r="F639" s="11">
        <v>998772</v>
      </c>
      <c r="G639" s="7" t="s">
        <v>165</v>
      </c>
      <c r="H639" s="7">
        <f t="shared" si="18"/>
        <v>0</v>
      </c>
      <c r="I639" t="s">
        <v>153</v>
      </c>
      <c r="J639" t="s">
        <v>153</v>
      </c>
      <c r="K639" t="s">
        <v>18</v>
      </c>
      <c r="L639" s="7" t="s">
        <v>148</v>
      </c>
      <c r="M639">
        <v>2.76</v>
      </c>
      <c r="N639" s="12">
        <v>98</v>
      </c>
      <c r="O639">
        <f t="shared" si="19"/>
        <v>98</v>
      </c>
    </row>
    <row r="640" spans="1:15" x14ac:dyDescent="0.25">
      <c r="A640">
        <v>173533</v>
      </c>
      <c r="B640">
        <v>58346</v>
      </c>
      <c r="C640" t="s">
        <v>29</v>
      </c>
      <c r="D640" t="s">
        <v>47</v>
      </c>
      <c r="E640">
        <v>14</v>
      </c>
      <c r="F640" s="11">
        <v>718649</v>
      </c>
      <c r="G640" s="7" t="s">
        <v>165</v>
      </c>
      <c r="H640" s="7">
        <f t="shared" si="18"/>
        <v>0</v>
      </c>
      <c r="I640" t="s">
        <v>153</v>
      </c>
      <c r="J640" t="s">
        <v>294</v>
      </c>
      <c r="K640" t="s">
        <v>11</v>
      </c>
      <c r="L640" s="7" t="s">
        <v>148</v>
      </c>
      <c r="M640" t="s">
        <v>294</v>
      </c>
      <c r="N640" t="s">
        <v>294</v>
      </c>
      <c r="O640" t="str">
        <f t="shared" si="19"/>
        <v>Нет показаний</v>
      </c>
    </row>
    <row r="641" spans="1:15" x14ac:dyDescent="0.25">
      <c r="A641">
        <v>173553</v>
      </c>
      <c r="B641">
        <v>62291</v>
      </c>
      <c r="C641" t="s">
        <v>54</v>
      </c>
      <c r="D641" t="s">
        <v>55</v>
      </c>
      <c r="E641">
        <v>9</v>
      </c>
      <c r="F641" s="11">
        <v>32184</v>
      </c>
      <c r="G641" s="7" t="s">
        <v>165</v>
      </c>
      <c r="H641" s="7">
        <f t="shared" si="18"/>
        <v>0</v>
      </c>
      <c r="I641" t="s">
        <v>153</v>
      </c>
      <c r="J641" t="s">
        <v>153</v>
      </c>
      <c r="K641" t="s">
        <v>18</v>
      </c>
      <c r="L641" s="7" t="s">
        <v>148</v>
      </c>
      <c r="M641">
        <v>2.76</v>
      </c>
      <c r="N641" s="12">
        <v>1078</v>
      </c>
      <c r="O641">
        <f t="shared" si="19"/>
        <v>1078</v>
      </c>
    </row>
    <row r="642" spans="1:15" x14ac:dyDescent="0.25">
      <c r="A642">
        <v>173928</v>
      </c>
      <c r="B642">
        <v>58236</v>
      </c>
      <c r="C642" t="s">
        <v>29</v>
      </c>
      <c r="D642" t="s">
        <v>36</v>
      </c>
      <c r="E642">
        <v>38</v>
      </c>
      <c r="F642" s="11">
        <v>371859</v>
      </c>
      <c r="G642" s="7" t="s">
        <v>170</v>
      </c>
      <c r="H642" s="7">
        <f t="shared" si="18"/>
        <v>2</v>
      </c>
      <c r="I642" t="s">
        <v>153</v>
      </c>
      <c r="J642" t="s">
        <v>153</v>
      </c>
      <c r="K642" t="s">
        <v>11</v>
      </c>
      <c r="L642" s="7" t="s">
        <v>148</v>
      </c>
      <c r="M642">
        <v>1.9870000000000001</v>
      </c>
      <c r="N642" s="12">
        <v>5</v>
      </c>
      <c r="O642">
        <f t="shared" si="19"/>
        <v>2.5</v>
      </c>
    </row>
    <row r="643" spans="1:15" x14ac:dyDescent="0.25">
      <c r="A643">
        <v>174085</v>
      </c>
      <c r="B643">
        <v>58331</v>
      </c>
      <c r="C643" t="s">
        <v>29</v>
      </c>
      <c r="D643" t="s">
        <v>43</v>
      </c>
      <c r="E643">
        <v>46</v>
      </c>
      <c r="F643" s="11">
        <v>11075082006003</v>
      </c>
      <c r="G643" s="7" t="s">
        <v>165</v>
      </c>
      <c r="H643" s="7">
        <f t="shared" ref="H643:H706" si="20">COUNTIFS($F$2:$F$3258,F643,$G$2:$G$3258,"ОКПУ")</f>
        <v>0</v>
      </c>
      <c r="I643" t="s">
        <v>153</v>
      </c>
      <c r="J643" t="s">
        <v>153</v>
      </c>
      <c r="K643" t="s">
        <v>18</v>
      </c>
      <c r="L643" s="7" t="s">
        <v>148</v>
      </c>
      <c r="M643">
        <v>2.76</v>
      </c>
      <c r="N643" s="12">
        <v>1300</v>
      </c>
      <c r="O643">
        <f t="shared" ref="O643:O706" si="21">IF(H643&gt;0,IFERROR(N643/H643,N643),N643)</f>
        <v>1300</v>
      </c>
    </row>
    <row r="644" spans="1:15" x14ac:dyDescent="0.25">
      <c r="A644">
        <v>174211</v>
      </c>
      <c r="B644">
        <v>58364</v>
      </c>
      <c r="C644" t="s">
        <v>48</v>
      </c>
      <c r="D644" t="s">
        <v>49</v>
      </c>
      <c r="E644">
        <v>21</v>
      </c>
      <c r="F644" s="11">
        <v>27527511</v>
      </c>
      <c r="G644" s="7" t="s">
        <v>165</v>
      </c>
      <c r="H644" s="7">
        <f t="shared" si="20"/>
        <v>0</v>
      </c>
      <c r="I644" t="s">
        <v>153</v>
      </c>
      <c r="J644" t="s">
        <v>153</v>
      </c>
      <c r="K644" t="s">
        <v>11</v>
      </c>
      <c r="L644" s="7" t="s">
        <v>148</v>
      </c>
      <c r="M644">
        <v>1.9870000000000001</v>
      </c>
      <c r="N644" s="12">
        <v>427</v>
      </c>
      <c r="O644">
        <f t="shared" si="21"/>
        <v>427</v>
      </c>
    </row>
    <row r="645" spans="1:15" x14ac:dyDescent="0.25">
      <c r="A645">
        <v>174269</v>
      </c>
      <c r="B645">
        <v>62291</v>
      </c>
      <c r="C645" t="s">
        <v>54</v>
      </c>
      <c r="D645" t="s">
        <v>55</v>
      </c>
      <c r="E645">
        <v>9</v>
      </c>
      <c r="F645" s="11">
        <v>603580809297852</v>
      </c>
      <c r="G645" s="7" t="s">
        <v>165</v>
      </c>
      <c r="H645" s="7">
        <f t="shared" si="20"/>
        <v>0</v>
      </c>
      <c r="I645" t="s">
        <v>153</v>
      </c>
      <c r="J645" t="s">
        <v>153</v>
      </c>
      <c r="K645" t="s">
        <v>18</v>
      </c>
      <c r="L645" s="7" t="s">
        <v>148</v>
      </c>
      <c r="M645">
        <v>2.76</v>
      </c>
      <c r="N645" s="12">
        <v>1550</v>
      </c>
      <c r="O645">
        <f t="shared" si="21"/>
        <v>1550</v>
      </c>
    </row>
    <row r="646" spans="1:15" x14ac:dyDescent="0.25">
      <c r="A646">
        <v>174488</v>
      </c>
      <c r="B646">
        <v>58343</v>
      </c>
      <c r="C646" t="s">
        <v>29</v>
      </c>
      <c r="D646" t="s">
        <v>46</v>
      </c>
      <c r="E646">
        <v>17</v>
      </c>
      <c r="F646" s="11">
        <v>56579</v>
      </c>
      <c r="G646" s="7" t="s">
        <v>165</v>
      </c>
      <c r="H646" s="7">
        <f t="shared" si="20"/>
        <v>0</v>
      </c>
      <c r="I646" t="s">
        <v>155</v>
      </c>
      <c r="J646" t="s">
        <v>157</v>
      </c>
      <c r="K646" t="s">
        <v>18</v>
      </c>
      <c r="L646" s="7" t="s">
        <v>148</v>
      </c>
      <c r="M646">
        <v>3.1739999999999999</v>
      </c>
      <c r="N646" s="12">
        <v>106</v>
      </c>
      <c r="O646">
        <f t="shared" si="21"/>
        <v>106</v>
      </c>
    </row>
    <row r="647" spans="1:15" x14ac:dyDescent="0.25">
      <c r="A647">
        <v>174488</v>
      </c>
      <c r="B647">
        <v>58343</v>
      </c>
      <c r="C647" t="s">
        <v>29</v>
      </c>
      <c r="D647" t="s">
        <v>46</v>
      </c>
      <c r="E647">
        <v>17</v>
      </c>
      <c r="F647" s="11">
        <v>56579</v>
      </c>
      <c r="G647" s="7" t="s">
        <v>165</v>
      </c>
      <c r="H647" s="7">
        <f t="shared" si="20"/>
        <v>0</v>
      </c>
      <c r="I647" t="s">
        <v>155</v>
      </c>
      <c r="J647" t="s">
        <v>156</v>
      </c>
      <c r="K647" t="s">
        <v>18</v>
      </c>
      <c r="L647" s="7" t="s">
        <v>148</v>
      </c>
      <c r="M647">
        <v>1.44</v>
      </c>
      <c r="N647" s="12">
        <v>32</v>
      </c>
      <c r="O647">
        <f t="shared" si="21"/>
        <v>32</v>
      </c>
    </row>
    <row r="648" spans="1:15" x14ac:dyDescent="0.25">
      <c r="A648">
        <v>174538</v>
      </c>
      <c r="B648">
        <v>56791</v>
      </c>
      <c r="C648" t="s">
        <v>15</v>
      </c>
      <c r="D648" t="s">
        <v>22</v>
      </c>
      <c r="E648">
        <v>46</v>
      </c>
      <c r="F648" s="11">
        <v>7789066001344</v>
      </c>
      <c r="G648" s="7" t="s">
        <v>165</v>
      </c>
      <c r="H648" s="7">
        <f t="shared" si="20"/>
        <v>0</v>
      </c>
      <c r="I648" t="s">
        <v>153</v>
      </c>
      <c r="J648" t="s">
        <v>153</v>
      </c>
      <c r="K648" t="s">
        <v>11</v>
      </c>
      <c r="L648" s="7" t="s">
        <v>148</v>
      </c>
      <c r="M648">
        <v>1.9870000000000001</v>
      </c>
      <c r="N648" s="12">
        <v>172</v>
      </c>
      <c r="O648">
        <f t="shared" si="21"/>
        <v>172</v>
      </c>
    </row>
    <row r="649" spans="1:15" x14ac:dyDescent="0.25">
      <c r="A649">
        <v>174825</v>
      </c>
      <c r="B649">
        <v>58375</v>
      </c>
      <c r="C649" t="s">
        <v>48</v>
      </c>
      <c r="D649" t="s">
        <v>49</v>
      </c>
      <c r="E649">
        <v>7</v>
      </c>
      <c r="F649" s="11" t="s">
        <v>183</v>
      </c>
      <c r="G649" s="7" t="s">
        <v>165</v>
      </c>
      <c r="H649" s="7">
        <f t="shared" si="20"/>
        <v>0</v>
      </c>
      <c r="I649" t="s">
        <v>153</v>
      </c>
      <c r="J649" t="s">
        <v>153</v>
      </c>
      <c r="K649" t="s">
        <v>11</v>
      </c>
      <c r="L649" s="7" t="s">
        <v>148</v>
      </c>
      <c r="M649">
        <v>1.9870000000000001</v>
      </c>
      <c r="N649" s="12">
        <v>1023</v>
      </c>
      <c r="O649">
        <f t="shared" si="21"/>
        <v>1023</v>
      </c>
    </row>
    <row r="650" spans="1:15" x14ac:dyDescent="0.25">
      <c r="A650">
        <v>175596</v>
      </c>
      <c r="B650">
        <v>58202</v>
      </c>
      <c r="C650" t="s">
        <v>29</v>
      </c>
      <c r="D650" t="s">
        <v>32</v>
      </c>
      <c r="E650" t="s">
        <v>33</v>
      </c>
      <c r="F650" s="11">
        <v>477220</v>
      </c>
      <c r="G650" s="7" t="s">
        <v>165</v>
      </c>
      <c r="H650" s="7">
        <f t="shared" si="20"/>
        <v>0</v>
      </c>
      <c r="I650" t="s">
        <v>153</v>
      </c>
      <c r="J650" t="s">
        <v>153</v>
      </c>
      <c r="K650" t="s">
        <v>18</v>
      </c>
      <c r="L650" s="7" t="s">
        <v>148</v>
      </c>
      <c r="M650">
        <v>2.76</v>
      </c>
      <c r="N650" s="12">
        <v>200</v>
      </c>
      <c r="O650">
        <f t="shared" si="21"/>
        <v>200</v>
      </c>
    </row>
    <row r="651" spans="1:15" x14ac:dyDescent="0.25">
      <c r="A651">
        <v>175669</v>
      </c>
      <c r="B651">
        <v>58346</v>
      </c>
      <c r="C651" t="s">
        <v>29</v>
      </c>
      <c r="D651" t="s">
        <v>47</v>
      </c>
      <c r="E651">
        <v>14</v>
      </c>
      <c r="F651" s="11">
        <v>807824</v>
      </c>
      <c r="G651" s="7" t="s">
        <v>165</v>
      </c>
      <c r="H651" s="7">
        <f t="shared" si="20"/>
        <v>0</v>
      </c>
      <c r="I651" t="s">
        <v>153</v>
      </c>
      <c r="J651" t="s">
        <v>294</v>
      </c>
      <c r="K651" t="s">
        <v>11</v>
      </c>
      <c r="L651" s="7" t="s">
        <v>148</v>
      </c>
      <c r="M651" t="s">
        <v>294</v>
      </c>
      <c r="N651" t="s">
        <v>294</v>
      </c>
      <c r="O651" t="str">
        <f t="shared" si="21"/>
        <v>Нет показаний</v>
      </c>
    </row>
    <row r="652" spans="1:15" x14ac:dyDescent="0.25">
      <c r="A652">
        <v>175753</v>
      </c>
      <c r="B652">
        <v>60037</v>
      </c>
      <c r="C652" t="s">
        <v>52</v>
      </c>
      <c r="D652" t="s">
        <v>53</v>
      </c>
      <c r="E652">
        <v>37</v>
      </c>
      <c r="F652" s="11">
        <v>128679</v>
      </c>
      <c r="G652" s="7" t="s">
        <v>165</v>
      </c>
      <c r="H652" s="7">
        <f t="shared" si="20"/>
        <v>0</v>
      </c>
      <c r="I652" t="s">
        <v>153</v>
      </c>
      <c r="J652" t="s">
        <v>153</v>
      </c>
      <c r="K652" t="s">
        <v>18</v>
      </c>
      <c r="L652" s="7" t="s">
        <v>148</v>
      </c>
      <c r="M652">
        <v>2.76</v>
      </c>
      <c r="N652" s="12">
        <v>0</v>
      </c>
      <c r="O652">
        <f t="shared" si="21"/>
        <v>0</v>
      </c>
    </row>
    <row r="653" spans="1:15" x14ac:dyDescent="0.25">
      <c r="A653">
        <v>175755</v>
      </c>
      <c r="B653">
        <v>60037</v>
      </c>
      <c r="C653" t="s">
        <v>52</v>
      </c>
      <c r="D653" t="s">
        <v>53</v>
      </c>
      <c r="E653">
        <v>37</v>
      </c>
      <c r="F653" s="11">
        <v>9015607</v>
      </c>
      <c r="G653" s="7" t="s">
        <v>165</v>
      </c>
      <c r="H653" s="7">
        <f t="shared" si="20"/>
        <v>0</v>
      </c>
      <c r="I653" t="s">
        <v>153</v>
      </c>
      <c r="J653" t="s">
        <v>153</v>
      </c>
      <c r="K653" t="s">
        <v>18</v>
      </c>
      <c r="L653" s="7" t="s">
        <v>148</v>
      </c>
      <c r="M653">
        <v>2.76</v>
      </c>
      <c r="N653" s="12">
        <v>59</v>
      </c>
      <c r="O653">
        <f t="shared" si="21"/>
        <v>59</v>
      </c>
    </row>
    <row r="654" spans="1:15" x14ac:dyDescent="0.25">
      <c r="A654">
        <v>176024</v>
      </c>
      <c r="B654">
        <v>58212</v>
      </c>
      <c r="C654" t="s">
        <v>29</v>
      </c>
      <c r="D654" t="s">
        <v>32</v>
      </c>
      <c r="E654">
        <v>25</v>
      </c>
      <c r="F654" s="11">
        <v>179478</v>
      </c>
      <c r="G654" s="7" t="s">
        <v>165</v>
      </c>
      <c r="H654" s="7">
        <f t="shared" si="20"/>
        <v>0</v>
      </c>
      <c r="I654" t="s">
        <v>153</v>
      </c>
      <c r="J654" t="s">
        <v>153</v>
      </c>
      <c r="K654" t="s">
        <v>11</v>
      </c>
      <c r="L654" s="7" t="s">
        <v>148</v>
      </c>
      <c r="M654">
        <v>1.9870000000000001</v>
      </c>
      <c r="N654" s="12">
        <v>244</v>
      </c>
      <c r="O654">
        <f t="shared" si="21"/>
        <v>244</v>
      </c>
    </row>
    <row r="655" spans="1:15" x14ac:dyDescent="0.25">
      <c r="A655">
        <v>176560</v>
      </c>
      <c r="B655">
        <v>62291</v>
      </c>
      <c r="C655" t="s">
        <v>54</v>
      </c>
      <c r="D655" t="s">
        <v>55</v>
      </c>
      <c r="E655">
        <v>9</v>
      </c>
      <c r="F655" s="11" t="s">
        <v>184</v>
      </c>
      <c r="G655" s="7" t="s">
        <v>165</v>
      </c>
      <c r="H655" s="7">
        <f t="shared" si="20"/>
        <v>0</v>
      </c>
      <c r="I655" t="s">
        <v>153</v>
      </c>
      <c r="J655" t="s">
        <v>153</v>
      </c>
      <c r="K655" t="s">
        <v>18</v>
      </c>
      <c r="L655" s="7" t="s">
        <v>148</v>
      </c>
      <c r="M655">
        <v>2.76</v>
      </c>
      <c r="N655" s="12">
        <v>43</v>
      </c>
      <c r="O655">
        <f t="shared" si="21"/>
        <v>43</v>
      </c>
    </row>
    <row r="656" spans="1:15" x14ac:dyDescent="0.25">
      <c r="A656">
        <v>176792</v>
      </c>
      <c r="B656">
        <v>58362</v>
      </c>
      <c r="C656" t="s">
        <v>48</v>
      </c>
      <c r="D656" t="s">
        <v>49</v>
      </c>
      <c r="E656">
        <v>4</v>
      </c>
      <c r="F656" s="11">
        <v>2823049</v>
      </c>
      <c r="G656" s="7" t="s">
        <v>165</v>
      </c>
      <c r="H656" s="7">
        <f t="shared" si="20"/>
        <v>0</v>
      </c>
      <c r="I656" t="s">
        <v>153</v>
      </c>
      <c r="J656" t="s">
        <v>153</v>
      </c>
      <c r="K656" t="s">
        <v>11</v>
      </c>
      <c r="L656" s="7" t="s">
        <v>148</v>
      </c>
      <c r="M656">
        <v>1.9870000000000001</v>
      </c>
      <c r="N656" s="12">
        <v>0</v>
      </c>
      <c r="O656">
        <f t="shared" si="21"/>
        <v>0</v>
      </c>
    </row>
    <row r="657" spans="1:15" x14ac:dyDescent="0.25">
      <c r="A657">
        <v>177096</v>
      </c>
      <c r="B657">
        <v>58301</v>
      </c>
      <c r="C657" t="s">
        <v>29</v>
      </c>
      <c r="D657" t="s">
        <v>14</v>
      </c>
      <c r="E657">
        <v>22</v>
      </c>
      <c r="F657" s="11">
        <v>97764</v>
      </c>
      <c r="G657" s="7" t="s">
        <v>165</v>
      </c>
      <c r="H657" s="7">
        <f t="shared" si="20"/>
        <v>0</v>
      </c>
      <c r="I657" t="s">
        <v>153</v>
      </c>
      <c r="J657" t="s">
        <v>153</v>
      </c>
      <c r="K657" t="s">
        <v>11</v>
      </c>
      <c r="L657" s="7" t="s">
        <v>148</v>
      </c>
      <c r="M657">
        <v>1.9870000000000001</v>
      </c>
      <c r="N657" s="12">
        <v>-326.8</v>
      </c>
      <c r="O657">
        <f t="shared" si="21"/>
        <v>-326.8</v>
      </c>
    </row>
    <row r="658" spans="1:15" x14ac:dyDescent="0.25">
      <c r="A658">
        <v>177236</v>
      </c>
      <c r="B658">
        <v>63012</v>
      </c>
      <c r="C658" t="s">
        <v>56</v>
      </c>
      <c r="D658" t="s">
        <v>57</v>
      </c>
      <c r="E658">
        <v>24</v>
      </c>
      <c r="F658" s="11">
        <v>628500046000</v>
      </c>
      <c r="G658" s="7" t="s">
        <v>165</v>
      </c>
      <c r="H658" s="7">
        <f t="shared" si="20"/>
        <v>0</v>
      </c>
      <c r="I658" t="s">
        <v>153</v>
      </c>
      <c r="J658" t="s">
        <v>294</v>
      </c>
      <c r="K658" t="s">
        <v>18</v>
      </c>
      <c r="L658" s="7" t="s">
        <v>148</v>
      </c>
      <c r="M658" t="s">
        <v>294</v>
      </c>
      <c r="N658" t="s">
        <v>294</v>
      </c>
      <c r="O658" t="str">
        <f t="shared" si="21"/>
        <v>Нет показаний</v>
      </c>
    </row>
    <row r="659" spans="1:15" x14ac:dyDescent="0.25">
      <c r="A659">
        <v>177256</v>
      </c>
      <c r="B659">
        <v>58202</v>
      </c>
      <c r="C659" t="s">
        <v>29</v>
      </c>
      <c r="D659" t="s">
        <v>32</v>
      </c>
      <c r="E659" t="s">
        <v>33</v>
      </c>
      <c r="F659" s="11">
        <v>690356</v>
      </c>
      <c r="G659" s="7" t="s">
        <v>165</v>
      </c>
      <c r="H659" s="7">
        <f t="shared" si="20"/>
        <v>0</v>
      </c>
      <c r="I659" t="s">
        <v>153</v>
      </c>
      <c r="J659" t="s">
        <v>153</v>
      </c>
      <c r="K659" t="s">
        <v>18</v>
      </c>
      <c r="L659" s="7" t="s">
        <v>148</v>
      </c>
      <c r="M659">
        <v>2.76</v>
      </c>
      <c r="N659" s="12">
        <v>337</v>
      </c>
      <c r="O659">
        <f t="shared" si="21"/>
        <v>337</v>
      </c>
    </row>
    <row r="660" spans="1:15" x14ac:dyDescent="0.25">
      <c r="A660">
        <v>177376</v>
      </c>
      <c r="B660">
        <v>58342</v>
      </c>
      <c r="C660" t="s">
        <v>29</v>
      </c>
      <c r="D660" t="s">
        <v>46</v>
      </c>
      <c r="E660">
        <v>13</v>
      </c>
      <c r="F660" s="11">
        <v>116068466</v>
      </c>
      <c r="G660" s="7" t="s">
        <v>165</v>
      </c>
      <c r="H660" s="7">
        <f t="shared" si="20"/>
        <v>0</v>
      </c>
      <c r="I660" t="s">
        <v>153</v>
      </c>
      <c r="J660" t="s">
        <v>153</v>
      </c>
      <c r="K660" t="s">
        <v>11</v>
      </c>
      <c r="L660" s="7" t="s">
        <v>148</v>
      </c>
      <c r="M660">
        <v>1.9870000000000001</v>
      </c>
      <c r="N660" s="12">
        <v>2224</v>
      </c>
      <c r="O660">
        <f t="shared" si="21"/>
        <v>2224</v>
      </c>
    </row>
    <row r="661" spans="1:15" x14ac:dyDescent="0.25">
      <c r="A661">
        <v>177877</v>
      </c>
      <c r="B661">
        <v>58236</v>
      </c>
      <c r="C661" t="s">
        <v>29</v>
      </c>
      <c r="D661" t="s">
        <v>36</v>
      </c>
      <c r="E661">
        <v>38</v>
      </c>
      <c r="F661" s="11">
        <v>132571</v>
      </c>
      <c r="G661" s="7" t="s">
        <v>165</v>
      </c>
      <c r="H661" s="7">
        <f t="shared" si="20"/>
        <v>0</v>
      </c>
      <c r="I661" t="s">
        <v>153</v>
      </c>
      <c r="J661" t="s">
        <v>294</v>
      </c>
      <c r="K661" t="s">
        <v>11</v>
      </c>
      <c r="L661" s="7" t="s">
        <v>148</v>
      </c>
      <c r="M661" t="s">
        <v>294</v>
      </c>
      <c r="N661" t="s">
        <v>294</v>
      </c>
      <c r="O661" t="str">
        <f t="shared" si="21"/>
        <v>Нет показаний</v>
      </c>
    </row>
    <row r="662" spans="1:15" x14ac:dyDescent="0.25">
      <c r="A662">
        <v>178032</v>
      </c>
      <c r="B662">
        <v>58327</v>
      </c>
      <c r="C662" t="s">
        <v>29</v>
      </c>
      <c r="D662" t="s">
        <v>43</v>
      </c>
      <c r="E662" t="s">
        <v>45</v>
      </c>
      <c r="F662" s="11">
        <v>98948</v>
      </c>
      <c r="G662" s="7" t="s">
        <v>165</v>
      </c>
      <c r="H662" s="7">
        <f t="shared" si="20"/>
        <v>0</v>
      </c>
      <c r="I662" t="s">
        <v>153</v>
      </c>
      <c r="J662" t="s">
        <v>153</v>
      </c>
      <c r="K662" t="s">
        <v>18</v>
      </c>
      <c r="L662" s="7" t="s">
        <v>148</v>
      </c>
      <c r="M662">
        <v>2.76</v>
      </c>
      <c r="N662" s="12">
        <v>100</v>
      </c>
      <c r="O662">
        <f t="shared" si="21"/>
        <v>100</v>
      </c>
    </row>
    <row r="663" spans="1:15" x14ac:dyDescent="0.25">
      <c r="A663">
        <v>178127</v>
      </c>
      <c r="B663">
        <v>58218</v>
      </c>
      <c r="C663" t="s">
        <v>29</v>
      </c>
      <c r="D663" t="s">
        <v>34</v>
      </c>
      <c r="E663">
        <v>3</v>
      </c>
      <c r="F663" s="11">
        <v>280637</v>
      </c>
      <c r="G663" s="7" t="s">
        <v>165</v>
      </c>
      <c r="H663" s="7">
        <f t="shared" si="20"/>
        <v>0</v>
      </c>
      <c r="I663" t="s">
        <v>153</v>
      </c>
      <c r="J663" t="s">
        <v>294</v>
      </c>
      <c r="K663" t="s">
        <v>11</v>
      </c>
      <c r="L663" s="7" t="s">
        <v>148</v>
      </c>
      <c r="M663" t="s">
        <v>294</v>
      </c>
      <c r="N663" t="s">
        <v>294</v>
      </c>
      <c r="O663" t="str">
        <f t="shared" si="21"/>
        <v>Нет показаний</v>
      </c>
    </row>
    <row r="664" spans="1:15" x14ac:dyDescent="0.25">
      <c r="A664">
        <v>178368</v>
      </c>
      <c r="B664">
        <v>58360</v>
      </c>
      <c r="C664" t="s">
        <v>48</v>
      </c>
      <c r="D664" t="s">
        <v>49</v>
      </c>
      <c r="E664">
        <v>10</v>
      </c>
      <c r="F664" s="11">
        <v>26866511</v>
      </c>
      <c r="G664" s="7" t="s">
        <v>165</v>
      </c>
      <c r="H664" s="7">
        <f t="shared" si="20"/>
        <v>0</v>
      </c>
      <c r="I664" t="s">
        <v>153</v>
      </c>
      <c r="J664" t="s">
        <v>153</v>
      </c>
      <c r="K664" t="s">
        <v>11</v>
      </c>
      <c r="L664" s="7" t="s">
        <v>148</v>
      </c>
      <c r="M664">
        <v>1.9870000000000001</v>
      </c>
      <c r="N664" s="12">
        <v>44</v>
      </c>
      <c r="O664">
        <f t="shared" si="21"/>
        <v>44</v>
      </c>
    </row>
    <row r="665" spans="1:15" x14ac:dyDescent="0.25">
      <c r="A665">
        <v>178808</v>
      </c>
      <c r="B665">
        <v>58327</v>
      </c>
      <c r="C665" t="s">
        <v>29</v>
      </c>
      <c r="D665" t="s">
        <v>43</v>
      </c>
      <c r="E665" t="s">
        <v>45</v>
      </c>
      <c r="F665" s="11">
        <v>631101</v>
      </c>
      <c r="G665" s="7" t="s">
        <v>165</v>
      </c>
      <c r="H665" s="7">
        <f t="shared" si="20"/>
        <v>0</v>
      </c>
      <c r="I665" t="s">
        <v>153</v>
      </c>
      <c r="J665" t="s">
        <v>294</v>
      </c>
      <c r="K665" t="s">
        <v>18</v>
      </c>
      <c r="L665" s="7" t="s">
        <v>148</v>
      </c>
      <c r="M665" t="s">
        <v>294</v>
      </c>
      <c r="N665" t="s">
        <v>294</v>
      </c>
      <c r="O665" t="str">
        <f t="shared" si="21"/>
        <v>Нет показаний</v>
      </c>
    </row>
    <row r="666" spans="1:15" x14ac:dyDescent="0.25">
      <c r="A666">
        <v>178964</v>
      </c>
      <c r="B666">
        <v>58372</v>
      </c>
      <c r="C666" t="s">
        <v>48</v>
      </c>
      <c r="D666" t="s">
        <v>49</v>
      </c>
      <c r="E666">
        <v>14</v>
      </c>
      <c r="F666" s="11">
        <v>203590</v>
      </c>
      <c r="G666" s="7" t="s">
        <v>165</v>
      </c>
      <c r="H666" s="7">
        <f t="shared" si="20"/>
        <v>0</v>
      </c>
      <c r="I666" t="s">
        <v>153</v>
      </c>
      <c r="J666" t="s">
        <v>153</v>
      </c>
      <c r="K666" t="s">
        <v>11</v>
      </c>
      <c r="L666" s="7" t="s">
        <v>148</v>
      </c>
      <c r="M666">
        <v>1.9870000000000001</v>
      </c>
      <c r="N666" s="12">
        <v>126</v>
      </c>
      <c r="O666">
        <f t="shared" si="21"/>
        <v>126</v>
      </c>
    </row>
    <row r="667" spans="1:15" x14ac:dyDescent="0.25">
      <c r="A667">
        <v>179093</v>
      </c>
      <c r="B667">
        <v>62292</v>
      </c>
      <c r="C667" t="s">
        <v>54</v>
      </c>
      <c r="D667" t="s">
        <v>55</v>
      </c>
      <c r="E667">
        <v>11</v>
      </c>
      <c r="F667" s="11">
        <v>7791085008521</v>
      </c>
      <c r="G667" s="7" t="s">
        <v>165</v>
      </c>
      <c r="H667" s="7">
        <f t="shared" si="20"/>
        <v>0</v>
      </c>
      <c r="I667" t="s">
        <v>153</v>
      </c>
      <c r="J667" t="s">
        <v>294</v>
      </c>
      <c r="K667" t="s">
        <v>18</v>
      </c>
      <c r="L667" s="7" t="s">
        <v>148</v>
      </c>
      <c r="M667" t="s">
        <v>294</v>
      </c>
      <c r="N667" t="s">
        <v>294</v>
      </c>
      <c r="O667" t="str">
        <f t="shared" si="21"/>
        <v>Нет показаний</v>
      </c>
    </row>
    <row r="668" spans="1:15" x14ac:dyDescent="0.25">
      <c r="A668">
        <v>179279</v>
      </c>
      <c r="B668">
        <v>58315</v>
      </c>
      <c r="C668" t="s">
        <v>29</v>
      </c>
      <c r="D668" t="s">
        <v>42</v>
      </c>
      <c r="E668">
        <v>7</v>
      </c>
      <c r="F668" s="11">
        <v>356725</v>
      </c>
      <c r="G668" s="7" t="s">
        <v>165</v>
      </c>
      <c r="H668" s="7">
        <f t="shared" si="20"/>
        <v>0</v>
      </c>
      <c r="I668" t="s">
        <v>153</v>
      </c>
      <c r="J668" t="s">
        <v>153</v>
      </c>
      <c r="K668" t="s">
        <v>18</v>
      </c>
      <c r="L668" s="7" t="s">
        <v>148</v>
      </c>
      <c r="M668">
        <v>2.76</v>
      </c>
      <c r="N668" s="12">
        <v>177</v>
      </c>
      <c r="O668">
        <f t="shared" si="21"/>
        <v>177</v>
      </c>
    </row>
    <row r="669" spans="1:15" x14ac:dyDescent="0.25">
      <c r="A669">
        <v>179564</v>
      </c>
      <c r="B669">
        <v>58218</v>
      </c>
      <c r="C669" t="s">
        <v>29</v>
      </c>
      <c r="D669" t="s">
        <v>34</v>
      </c>
      <c r="E669">
        <v>3</v>
      </c>
      <c r="F669" s="11">
        <v>130923</v>
      </c>
      <c r="G669" s="7" t="s">
        <v>165</v>
      </c>
      <c r="H669" s="7">
        <f t="shared" si="20"/>
        <v>0</v>
      </c>
      <c r="I669" t="s">
        <v>153</v>
      </c>
      <c r="J669" t="s">
        <v>153</v>
      </c>
      <c r="K669" t="s">
        <v>11</v>
      </c>
      <c r="L669" s="7" t="s">
        <v>148</v>
      </c>
      <c r="M669">
        <v>1.9870000000000001</v>
      </c>
      <c r="N669" s="12">
        <v>118</v>
      </c>
      <c r="O669">
        <f t="shared" si="21"/>
        <v>118</v>
      </c>
    </row>
    <row r="670" spans="1:15" x14ac:dyDescent="0.25">
      <c r="A670">
        <v>179917</v>
      </c>
      <c r="B670">
        <v>58204</v>
      </c>
      <c r="C670" t="s">
        <v>29</v>
      </c>
      <c r="D670" t="s">
        <v>32</v>
      </c>
      <c r="E670">
        <v>21</v>
      </c>
      <c r="F670" s="11">
        <v>205170</v>
      </c>
      <c r="G670" s="7" t="s">
        <v>165</v>
      </c>
      <c r="H670" s="7">
        <f t="shared" si="20"/>
        <v>0</v>
      </c>
      <c r="I670" t="s">
        <v>153</v>
      </c>
      <c r="J670" t="s">
        <v>153</v>
      </c>
      <c r="K670" t="s">
        <v>11</v>
      </c>
      <c r="L670" s="7" t="s">
        <v>148</v>
      </c>
      <c r="M670">
        <v>1.9870000000000001</v>
      </c>
      <c r="N670" s="12">
        <v>279</v>
      </c>
      <c r="O670">
        <f t="shared" si="21"/>
        <v>279</v>
      </c>
    </row>
    <row r="671" spans="1:15" x14ac:dyDescent="0.25">
      <c r="A671">
        <v>179928</v>
      </c>
      <c r="B671">
        <v>58373</v>
      </c>
      <c r="C671" t="s">
        <v>48</v>
      </c>
      <c r="D671" t="s">
        <v>49</v>
      </c>
      <c r="E671">
        <v>25</v>
      </c>
      <c r="F671" s="11">
        <v>210659</v>
      </c>
      <c r="G671" s="7" t="s">
        <v>165</v>
      </c>
      <c r="H671" s="7">
        <f t="shared" si="20"/>
        <v>0</v>
      </c>
      <c r="I671" t="s">
        <v>153</v>
      </c>
      <c r="J671" t="s">
        <v>153</v>
      </c>
      <c r="K671" t="s">
        <v>11</v>
      </c>
      <c r="L671" s="7" t="s">
        <v>148</v>
      </c>
      <c r="M671">
        <v>1.9870000000000001</v>
      </c>
      <c r="N671" s="12">
        <v>174</v>
      </c>
      <c r="O671">
        <f t="shared" si="21"/>
        <v>174</v>
      </c>
    </row>
    <row r="672" spans="1:15" x14ac:dyDescent="0.25">
      <c r="A672">
        <v>180381</v>
      </c>
      <c r="B672">
        <v>58346</v>
      </c>
      <c r="C672" t="s">
        <v>29</v>
      </c>
      <c r="D672" t="s">
        <v>47</v>
      </c>
      <c r="E672">
        <v>14</v>
      </c>
      <c r="F672" s="11">
        <v>32247088</v>
      </c>
      <c r="G672" s="7" t="s">
        <v>165</v>
      </c>
      <c r="H672" s="7">
        <f t="shared" si="20"/>
        <v>0</v>
      </c>
      <c r="I672" t="s">
        <v>153</v>
      </c>
      <c r="J672" t="s">
        <v>294</v>
      </c>
      <c r="K672" t="s">
        <v>11</v>
      </c>
      <c r="L672" s="7" t="s">
        <v>148</v>
      </c>
      <c r="M672" t="s">
        <v>294</v>
      </c>
      <c r="N672" t="s">
        <v>294</v>
      </c>
      <c r="O672" t="str">
        <f t="shared" si="21"/>
        <v>Нет показаний</v>
      </c>
    </row>
    <row r="673" spans="1:15" x14ac:dyDescent="0.25">
      <c r="A673">
        <v>180602</v>
      </c>
      <c r="B673">
        <v>56791</v>
      </c>
      <c r="C673" t="s">
        <v>15</v>
      </c>
      <c r="D673" t="s">
        <v>22</v>
      </c>
      <c r="E673">
        <v>46</v>
      </c>
      <c r="F673" s="11">
        <v>78004</v>
      </c>
      <c r="G673" s="7" t="s">
        <v>165</v>
      </c>
      <c r="H673" s="7">
        <f t="shared" si="20"/>
        <v>0</v>
      </c>
      <c r="I673" t="s">
        <v>153</v>
      </c>
      <c r="J673" t="s">
        <v>153</v>
      </c>
      <c r="K673" t="s">
        <v>11</v>
      </c>
      <c r="L673" s="7" t="s">
        <v>148</v>
      </c>
      <c r="M673">
        <v>1.9870000000000001</v>
      </c>
      <c r="N673" s="12">
        <v>70</v>
      </c>
      <c r="O673">
        <f t="shared" si="21"/>
        <v>70</v>
      </c>
    </row>
    <row r="674" spans="1:15" x14ac:dyDescent="0.25">
      <c r="A674">
        <v>180633</v>
      </c>
      <c r="B674">
        <v>62291</v>
      </c>
      <c r="C674" t="s">
        <v>54</v>
      </c>
      <c r="D674" t="s">
        <v>55</v>
      </c>
      <c r="E674">
        <v>9</v>
      </c>
      <c r="F674" s="11">
        <v>7789061004741</v>
      </c>
      <c r="G674" s="7" t="s">
        <v>165</v>
      </c>
      <c r="H674" s="7">
        <f t="shared" si="20"/>
        <v>0</v>
      </c>
      <c r="I674" t="s">
        <v>153</v>
      </c>
      <c r="J674" t="s">
        <v>153</v>
      </c>
      <c r="K674" t="s">
        <v>18</v>
      </c>
      <c r="L674" s="7" t="s">
        <v>148</v>
      </c>
      <c r="M674">
        <v>2.76</v>
      </c>
      <c r="N674" s="12">
        <v>237</v>
      </c>
      <c r="O674">
        <f t="shared" si="21"/>
        <v>237</v>
      </c>
    </row>
    <row r="675" spans="1:15" x14ac:dyDescent="0.25">
      <c r="A675">
        <v>180731</v>
      </c>
      <c r="B675">
        <v>58212</v>
      </c>
      <c r="C675" t="s">
        <v>29</v>
      </c>
      <c r="D675" t="s">
        <v>32</v>
      </c>
      <c r="E675">
        <v>25</v>
      </c>
      <c r="F675" s="11">
        <v>180397</v>
      </c>
      <c r="G675" s="7" t="s">
        <v>165</v>
      </c>
      <c r="H675" s="7">
        <f t="shared" si="20"/>
        <v>0</v>
      </c>
      <c r="I675" t="s">
        <v>153</v>
      </c>
      <c r="J675" t="s">
        <v>153</v>
      </c>
      <c r="K675" t="s">
        <v>11</v>
      </c>
      <c r="L675" s="7" t="s">
        <v>148</v>
      </c>
      <c r="M675">
        <v>1.9870000000000001</v>
      </c>
      <c r="N675" s="12">
        <v>160</v>
      </c>
      <c r="O675">
        <f t="shared" si="21"/>
        <v>160</v>
      </c>
    </row>
    <row r="676" spans="1:15" x14ac:dyDescent="0.25">
      <c r="A676">
        <v>180767</v>
      </c>
      <c r="B676">
        <v>58277</v>
      </c>
      <c r="C676" t="s">
        <v>29</v>
      </c>
      <c r="D676" t="s">
        <v>38</v>
      </c>
      <c r="E676">
        <v>28</v>
      </c>
      <c r="F676" s="11">
        <v>349166</v>
      </c>
      <c r="G676" s="7" t="s">
        <v>165</v>
      </c>
      <c r="H676" s="7">
        <f t="shared" si="20"/>
        <v>0</v>
      </c>
      <c r="I676" t="s">
        <v>153</v>
      </c>
      <c r="J676" t="s">
        <v>294</v>
      </c>
      <c r="K676" t="s">
        <v>18</v>
      </c>
      <c r="L676" s="7" t="s">
        <v>148</v>
      </c>
      <c r="M676" t="s">
        <v>294</v>
      </c>
      <c r="N676" t="s">
        <v>294</v>
      </c>
      <c r="O676" t="str">
        <f t="shared" si="21"/>
        <v>Нет показаний</v>
      </c>
    </row>
    <row r="677" spans="1:15" x14ac:dyDescent="0.25">
      <c r="A677">
        <v>180773</v>
      </c>
      <c r="B677">
        <v>58341</v>
      </c>
      <c r="C677" t="s">
        <v>29</v>
      </c>
      <c r="D677" t="s">
        <v>46</v>
      </c>
      <c r="E677">
        <v>15</v>
      </c>
      <c r="F677" s="11">
        <v>88339</v>
      </c>
      <c r="G677" s="7" t="s">
        <v>165</v>
      </c>
      <c r="H677" s="7">
        <f t="shared" si="20"/>
        <v>0</v>
      </c>
      <c r="I677" t="s">
        <v>153</v>
      </c>
      <c r="J677" t="s">
        <v>294</v>
      </c>
      <c r="K677" t="s">
        <v>18</v>
      </c>
      <c r="L677" s="7" t="s">
        <v>148</v>
      </c>
      <c r="M677" t="s">
        <v>294</v>
      </c>
      <c r="N677" t="s">
        <v>294</v>
      </c>
      <c r="O677" t="str">
        <f t="shared" si="21"/>
        <v>Нет показаний</v>
      </c>
    </row>
    <row r="678" spans="1:15" x14ac:dyDescent="0.25">
      <c r="A678">
        <v>181008</v>
      </c>
      <c r="B678">
        <v>58236</v>
      </c>
      <c r="C678" t="s">
        <v>29</v>
      </c>
      <c r="D678" t="s">
        <v>36</v>
      </c>
      <c r="E678">
        <v>38</v>
      </c>
      <c r="F678" s="11">
        <v>12872</v>
      </c>
      <c r="G678" s="7" t="s">
        <v>165</v>
      </c>
      <c r="H678" s="7">
        <f t="shared" si="20"/>
        <v>0</v>
      </c>
      <c r="I678" t="s">
        <v>155</v>
      </c>
      <c r="J678" t="s">
        <v>157</v>
      </c>
      <c r="K678" t="s">
        <v>11</v>
      </c>
      <c r="L678" s="7" t="s">
        <v>148</v>
      </c>
      <c r="M678">
        <v>2.2850000000000001</v>
      </c>
      <c r="N678" s="12">
        <v>137</v>
      </c>
      <c r="O678">
        <f t="shared" si="21"/>
        <v>137</v>
      </c>
    </row>
    <row r="679" spans="1:15" x14ac:dyDescent="0.25">
      <c r="A679">
        <v>181008</v>
      </c>
      <c r="B679">
        <v>58236</v>
      </c>
      <c r="C679" t="s">
        <v>29</v>
      </c>
      <c r="D679" t="s">
        <v>36</v>
      </c>
      <c r="E679">
        <v>38</v>
      </c>
      <c r="F679" s="11">
        <v>12872</v>
      </c>
      <c r="G679" s="7" t="s">
        <v>165</v>
      </c>
      <c r="H679" s="7">
        <f t="shared" si="20"/>
        <v>0</v>
      </c>
      <c r="I679" t="s">
        <v>155</v>
      </c>
      <c r="J679" t="s">
        <v>156</v>
      </c>
      <c r="K679" t="s">
        <v>11</v>
      </c>
      <c r="L679" s="7" t="s">
        <v>148</v>
      </c>
      <c r="M679">
        <v>1.012</v>
      </c>
      <c r="N679" s="12">
        <v>36</v>
      </c>
      <c r="O679">
        <f t="shared" si="21"/>
        <v>36</v>
      </c>
    </row>
    <row r="680" spans="1:15" x14ac:dyDescent="0.25">
      <c r="A680">
        <v>181210</v>
      </c>
      <c r="B680">
        <v>58315</v>
      </c>
      <c r="C680" t="s">
        <v>29</v>
      </c>
      <c r="D680" t="s">
        <v>42</v>
      </c>
      <c r="E680">
        <v>7</v>
      </c>
      <c r="F680" s="11">
        <v>5006351</v>
      </c>
      <c r="G680" s="7" t="s">
        <v>165</v>
      </c>
      <c r="H680" s="7">
        <f t="shared" si="20"/>
        <v>0</v>
      </c>
      <c r="I680" t="s">
        <v>153</v>
      </c>
      <c r="J680" t="s">
        <v>153</v>
      </c>
      <c r="K680" t="s">
        <v>18</v>
      </c>
      <c r="L680" s="7" t="s">
        <v>148</v>
      </c>
      <c r="M680">
        <v>2.76</v>
      </c>
      <c r="N680" s="12">
        <v>82</v>
      </c>
      <c r="O680">
        <f t="shared" si="21"/>
        <v>82</v>
      </c>
    </row>
    <row r="681" spans="1:15" x14ac:dyDescent="0.25">
      <c r="A681">
        <v>181608</v>
      </c>
      <c r="B681">
        <v>58367</v>
      </c>
      <c r="C681" t="s">
        <v>48</v>
      </c>
      <c r="D681" t="s">
        <v>49</v>
      </c>
      <c r="E681">
        <v>22</v>
      </c>
      <c r="F681" s="11">
        <v>173292</v>
      </c>
      <c r="G681" s="7" t="s">
        <v>165</v>
      </c>
      <c r="H681" s="7">
        <f t="shared" si="20"/>
        <v>0</v>
      </c>
      <c r="I681" t="s">
        <v>153</v>
      </c>
      <c r="J681" t="s">
        <v>153</v>
      </c>
      <c r="K681" t="s">
        <v>11</v>
      </c>
      <c r="L681" s="7" t="s">
        <v>148</v>
      </c>
      <c r="M681">
        <v>1.9870000000000001</v>
      </c>
      <c r="N681" s="12">
        <v>309</v>
      </c>
      <c r="O681">
        <f t="shared" si="21"/>
        <v>309</v>
      </c>
    </row>
    <row r="682" spans="1:15" x14ac:dyDescent="0.25">
      <c r="A682">
        <v>182670</v>
      </c>
      <c r="B682">
        <v>58312</v>
      </c>
      <c r="C682" t="s">
        <v>29</v>
      </c>
      <c r="D682" t="s">
        <v>41</v>
      </c>
      <c r="E682">
        <v>8</v>
      </c>
      <c r="F682" s="11">
        <v>4008424</v>
      </c>
      <c r="G682" s="7" t="s">
        <v>165</v>
      </c>
      <c r="H682" s="7">
        <f t="shared" si="20"/>
        <v>0</v>
      </c>
      <c r="I682" t="s">
        <v>153</v>
      </c>
      <c r="J682" t="s">
        <v>153</v>
      </c>
      <c r="K682" t="s">
        <v>18</v>
      </c>
      <c r="L682" s="7" t="s">
        <v>148</v>
      </c>
      <c r="M682">
        <v>2.76</v>
      </c>
      <c r="N682" s="12">
        <v>160</v>
      </c>
      <c r="O682">
        <f t="shared" si="21"/>
        <v>160</v>
      </c>
    </row>
    <row r="683" spans="1:15" x14ac:dyDescent="0.25">
      <c r="A683">
        <v>182714</v>
      </c>
      <c r="B683">
        <v>58329</v>
      </c>
      <c r="C683" t="s">
        <v>29</v>
      </c>
      <c r="D683" t="s">
        <v>43</v>
      </c>
      <c r="E683">
        <v>25</v>
      </c>
      <c r="F683" s="11">
        <v>735228</v>
      </c>
      <c r="G683" s="7" t="s">
        <v>165</v>
      </c>
      <c r="H683" s="7">
        <f t="shared" si="20"/>
        <v>0</v>
      </c>
      <c r="I683" t="s">
        <v>153</v>
      </c>
      <c r="J683" t="s">
        <v>153</v>
      </c>
      <c r="K683" t="s">
        <v>18</v>
      </c>
      <c r="L683" s="7" t="s">
        <v>148</v>
      </c>
      <c r="M683">
        <v>2.76</v>
      </c>
      <c r="N683" s="12">
        <v>80</v>
      </c>
      <c r="O683">
        <f t="shared" si="21"/>
        <v>80</v>
      </c>
    </row>
    <row r="684" spans="1:15" x14ac:dyDescent="0.25">
      <c r="A684">
        <v>182766</v>
      </c>
      <c r="B684">
        <v>58366</v>
      </c>
      <c r="C684" t="s">
        <v>48</v>
      </c>
      <c r="D684" t="s">
        <v>49</v>
      </c>
      <c r="E684">
        <v>8</v>
      </c>
      <c r="F684" s="11">
        <v>27532811</v>
      </c>
      <c r="G684" s="7" t="s">
        <v>165</v>
      </c>
      <c r="H684" s="7">
        <f t="shared" si="20"/>
        <v>0</v>
      </c>
      <c r="I684" t="s">
        <v>153</v>
      </c>
      <c r="J684" t="s">
        <v>153</v>
      </c>
      <c r="K684" t="s">
        <v>11</v>
      </c>
      <c r="L684" s="7" t="s">
        <v>148</v>
      </c>
      <c r="M684">
        <v>1.9870000000000001</v>
      </c>
      <c r="N684" s="12">
        <v>280</v>
      </c>
      <c r="O684">
        <f t="shared" si="21"/>
        <v>280</v>
      </c>
    </row>
    <row r="685" spans="1:15" x14ac:dyDescent="0.25">
      <c r="A685">
        <v>183151</v>
      </c>
      <c r="B685">
        <v>58331</v>
      </c>
      <c r="C685" t="s">
        <v>29</v>
      </c>
      <c r="D685" t="s">
        <v>43</v>
      </c>
      <c r="E685">
        <v>46</v>
      </c>
      <c r="F685" s="11">
        <v>20224</v>
      </c>
      <c r="G685" s="7" t="s">
        <v>165</v>
      </c>
      <c r="H685" s="7">
        <f t="shared" si="20"/>
        <v>0</v>
      </c>
      <c r="I685" t="s">
        <v>153</v>
      </c>
      <c r="J685" t="s">
        <v>153</v>
      </c>
      <c r="K685" t="s">
        <v>18</v>
      </c>
      <c r="L685" s="7" t="s">
        <v>148</v>
      </c>
      <c r="M685">
        <v>2.76</v>
      </c>
      <c r="N685" s="12">
        <v>203</v>
      </c>
      <c r="O685">
        <f t="shared" si="21"/>
        <v>203</v>
      </c>
    </row>
    <row r="686" spans="1:15" x14ac:dyDescent="0.25">
      <c r="A686">
        <v>183527</v>
      </c>
      <c r="B686">
        <v>58301</v>
      </c>
      <c r="C686" t="s">
        <v>29</v>
      </c>
      <c r="D686" t="s">
        <v>14</v>
      </c>
      <c r="E686">
        <v>22</v>
      </c>
      <c r="F686" s="11">
        <v>24958</v>
      </c>
      <c r="G686" s="7" t="s">
        <v>165</v>
      </c>
      <c r="H686" s="7">
        <f t="shared" si="20"/>
        <v>0</v>
      </c>
      <c r="I686" t="s">
        <v>153</v>
      </c>
      <c r="J686" t="s">
        <v>153</v>
      </c>
      <c r="K686" t="s">
        <v>11</v>
      </c>
      <c r="L686" s="7" t="s">
        <v>148</v>
      </c>
      <c r="M686">
        <v>1.9870000000000001</v>
      </c>
      <c r="N686" s="12">
        <v>300</v>
      </c>
      <c r="O686">
        <f t="shared" si="21"/>
        <v>300</v>
      </c>
    </row>
    <row r="687" spans="1:15" x14ac:dyDescent="0.25">
      <c r="A687">
        <v>183583</v>
      </c>
      <c r="B687">
        <v>62292</v>
      </c>
      <c r="C687" t="s">
        <v>54</v>
      </c>
      <c r="D687" t="s">
        <v>55</v>
      </c>
      <c r="E687">
        <v>11</v>
      </c>
      <c r="F687" s="11">
        <v>236964</v>
      </c>
      <c r="G687" s="7" t="s">
        <v>165</v>
      </c>
      <c r="H687" s="7">
        <f t="shared" si="20"/>
        <v>0</v>
      </c>
      <c r="I687" t="s">
        <v>153</v>
      </c>
      <c r="J687" t="s">
        <v>153</v>
      </c>
      <c r="K687" t="s">
        <v>18</v>
      </c>
      <c r="L687" s="7" t="s">
        <v>148</v>
      </c>
      <c r="M687">
        <v>2.76</v>
      </c>
      <c r="N687" s="12">
        <v>356</v>
      </c>
      <c r="O687">
        <f t="shared" si="21"/>
        <v>356</v>
      </c>
    </row>
    <row r="688" spans="1:15" x14ac:dyDescent="0.25">
      <c r="A688">
        <v>183722</v>
      </c>
      <c r="B688">
        <v>56962</v>
      </c>
      <c r="C688" t="s">
        <v>15</v>
      </c>
      <c r="D688" t="s">
        <v>28</v>
      </c>
      <c r="E688">
        <v>38</v>
      </c>
      <c r="F688" s="11">
        <v>127231729</v>
      </c>
      <c r="G688" s="7" t="s">
        <v>165</v>
      </c>
      <c r="H688" s="7">
        <f t="shared" si="20"/>
        <v>0</v>
      </c>
      <c r="I688" t="s">
        <v>153</v>
      </c>
      <c r="J688" t="s">
        <v>153</v>
      </c>
      <c r="K688" t="s">
        <v>11</v>
      </c>
      <c r="L688" s="7" t="s">
        <v>148</v>
      </c>
      <c r="M688">
        <v>1.9870000000000001</v>
      </c>
      <c r="N688" s="12">
        <v>136</v>
      </c>
      <c r="O688">
        <f t="shared" si="21"/>
        <v>136</v>
      </c>
    </row>
    <row r="689" spans="1:15" x14ac:dyDescent="0.25">
      <c r="A689">
        <v>184526</v>
      </c>
      <c r="B689">
        <v>56962</v>
      </c>
      <c r="C689" t="s">
        <v>15</v>
      </c>
      <c r="D689" t="s">
        <v>28</v>
      </c>
      <c r="E689">
        <v>38</v>
      </c>
      <c r="F689" s="11">
        <v>126112111</v>
      </c>
      <c r="G689" s="7" t="s">
        <v>165</v>
      </c>
      <c r="H689" s="7">
        <f t="shared" si="20"/>
        <v>0</v>
      </c>
      <c r="I689" t="s">
        <v>153</v>
      </c>
      <c r="J689" t="s">
        <v>153</v>
      </c>
      <c r="K689" t="s">
        <v>11</v>
      </c>
      <c r="L689" s="7" t="s">
        <v>148</v>
      </c>
      <c r="M689">
        <v>1.9870000000000001</v>
      </c>
      <c r="N689" s="12">
        <v>148</v>
      </c>
      <c r="O689">
        <f t="shared" si="21"/>
        <v>148</v>
      </c>
    </row>
    <row r="690" spans="1:15" x14ac:dyDescent="0.25">
      <c r="A690">
        <v>184911</v>
      </c>
      <c r="B690">
        <v>58378</v>
      </c>
      <c r="C690" t="s">
        <v>48</v>
      </c>
      <c r="D690" t="s">
        <v>49</v>
      </c>
      <c r="E690">
        <v>16</v>
      </c>
      <c r="F690" s="11">
        <v>58112516</v>
      </c>
      <c r="G690" s="7" t="s">
        <v>165</v>
      </c>
      <c r="H690" s="7">
        <f t="shared" si="20"/>
        <v>0</v>
      </c>
      <c r="I690" t="s">
        <v>153</v>
      </c>
      <c r="J690" t="s">
        <v>153</v>
      </c>
      <c r="K690" t="s">
        <v>11</v>
      </c>
      <c r="L690" s="7" t="s">
        <v>148</v>
      </c>
      <c r="M690">
        <v>1.9870000000000001</v>
      </c>
      <c r="N690" s="12">
        <v>195</v>
      </c>
      <c r="O690">
        <f t="shared" si="21"/>
        <v>195</v>
      </c>
    </row>
    <row r="691" spans="1:15" x14ac:dyDescent="0.25">
      <c r="A691">
        <v>184949</v>
      </c>
      <c r="B691">
        <v>58315</v>
      </c>
      <c r="C691" t="s">
        <v>29</v>
      </c>
      <c r="D691" t="s">
        <v>42</v>
      </c>
      <c r="E691">
        <v>7</v>
      </c>
      <c r="F691" s="11">
        <v>6004025</v>
      </c>
      <c r="G691" s="7" t="s">
        <v>165</v>
      </c>
      <c r="H691" s="7">
        <f t="shared" si="20"/>
        <v>0</v>
      </c>
      <c r="I691" t="s">
        <v>153</v>
      </c>
      <c r="J691" t="s">
        <v>153</v>
      </c>
      <c r="K691" t="s">
        <v>18</v>
      </c>
      <c r="L691" s="7" t="s">
        <v>148</v>
      </c>
      <c r="M691">
        <v>2.76</v>
      </c>
      <c r="N691" s="12">
        <v>169</v>
      </c>
      <c r="O691">
        <f t="shared" si="21"/>
        <v>169</v>
      </c>
    </row>
    <row r="692" spans="1:15" x14ac:dyDescent="0.25">
      <c r="A692">
        <v>185004</v>
      </c>
      <c r="B692">
        <v>58190</v>
      </c>
      <c r="C692" t="s">
        <v>29</v>
      </c>
      <c r="D692" t="s">
        <v>30</v>
      </c>
      <c r="E692">
        <v>16</v>
      </c>
      <c r="F692" s="11">
        <v>57315104</v>
      </c>
      <c r="G692" s="7" t="s">
        <v>165</v>
      </c>
      <c r="H692" s="7">
        <f t="shared" si="20"/>
        <v>0</v>
      </c>
      <c r="I692" t="s">
        <v>153</v>
      </c>
      <c r="J692" t="s">
        <v>153</v>
      </c>
      <c r="K692" t="s">
        <v>18</v>
      </c>
      <c r="L692" s="7" t="s">
        <v>148</v>
      </c>
      <c r="M692">
        <v>2.76</v>
      </c>
      <c r="N692" s="12">
        <v>200</v>
      </c>
      <c r="O692">
        <f t="shared" si="21"/>
        <v>200</v>
      </c>
    </row>
    <row r="693" spans="1:15" x14ac:dyDescent="0.25">
      <c r="A693">
        <v>185441</v>
      </c>
      <c r="B693">
        <v>58218</v>
      </c>
      <c r="C693" t="s">
        <v>29</v>
      </c>
      <c r="D693" t="s">
        <v>34</v>
      </c>
      <c r="E693">
        <v>3</v>
      </c>
      <c r="F693" s="11">
        <v>789053020142</v>
      </c>
      <c r="G693" s="7" t="s">
        <v>165</v>
      </c>
      <c r="H693" s="7">
        <f t="shared" si="20"/>
        <v>0</v>
      </c>
      <c r="I693" t="s">
        <v>153</v>
      </c>
      <c r="J693" t="s">
        <v>153</v>
      </c>
      <c r="K693" t="s">
        <v>11</v>
      </c>
      <c r="L693" s="7" t="s">
        <v>148</v>
      </c>
      <c r="M693">
        <v>1.9870000000000001</v>
      </c>
      <c r="N693" s="12">
        <v>444</v>
      </c>
      <c r="O693">
        <f t="shared" si="21"/>
        <v>444</v>
      </c>
    </row>
    <row r="694" spans="1:15" x14ac:dyDescent="0.25">
      <c r="A694">
        <v>185491</v>
      </c>
      <c r="B694">
        <v>58343</v>
      </c>
      <c r="C694" t="s">
        <v>29</v>
      </c>
      <c r="D694" t="s">
        <v>46</v>
      </c>
      <c r="E694">
        <v>17</v>
      </c>
      <c r="F694" s="11">
        <v>124686</v>
      </c>
      <c r="G694" s="7" t="s">
        <v>165</v>
      </c>
      <c r="H694" s="7">
        <f t="shared" si="20"/>
        <v>0</v>
      </c>
      <c r="I694" t="s">
        <v>153</v>
      </c>
      <c r="J694" t="s">
        <v>153</v>
      </c>
      <c r="K694" t="s">
        <v>18</v>
      </c>
      <c r="L694" s="7" t="s">
        <v>148</v>
      </c>
      <c r="M694">
        <v>2.76</v>
      </c>
      <c r="N694" s="12">
        <v>493</v>
      </c>
      <c r="O694">
        <f t="shared" si="21"/>
        <v>493</v>
      </c>
    </row>
    <row r="695" spans="1:15" x14ac:dyDescent="0.25">
      <c r="A695">
        <v>186184</v>
      </c>
      <c r="B695">
        <v>62980</v>
      </c>
      <c r="C695" t="s">
        <v>56</v>
      </c>
      <c r="D695" t="s">
        <v>22</v>
      </c>
      <c r="E695">
        <v>89</v>
      </c>
      <c r="F695" s="11">
        <v>104392</v>
      </c>
      <c r="G695" s="7" t="s">
        <v>165</v>
      </c>
      <c r="H695" s="7">
        <f t="shared" si="20"/>
        <v>0</v>
      </c>
      <c r="I695" t="s">
        <v>153</v>
      </c>
      <c r="J695" t="s">
        <v>294</v>
      </c>
      <c r="K695" t="s">
        <v>18</v>
      </c>
      <c r="L695" s="7" t="s">
        <v>148</v>
      </c>
      <c r="M695" t="s">
        <v>294</v>
      </c>
      <c r="N695" t="s">
        <v>294</v>
      </c>
      <c r="O695" t="str">
        <f t="shared" si="21"/>
        <v>Нет показаний</v>
      </c>
    </row>
    <row r="696" spans="1:15" x14ac:dyDescent="0.25">
      <c r="A696">
        <v>186388</v>
      </c>
      <c r="B696">
        <v>59321</v>
      </c>
      <c r="C696" t="s">
        <v>50</v>
      </c>
      <c r="D696" t="s">
        <v>51</v>
      </c>
      <c r="E696" t="s">
        <v>39</v>
      </c>
      <c r="F696" s="11">
        <v>88961</v>
      </c>
      <c r="G696" s="7" t="s">
        <v>165</v>
      </c>
      <c r="H696" s="7">
        <f t="shared" si="20"/>
        <v>0</v>
      </c>
      <c r="I696" t="s">
        <v>153</v>
      </c>
      <c r="J696" t="s">
        <v>153</v>
      </c>
      <c r="K696" t="s">
        <v>18</v>
      </c>
      <c r="L696" s="7" t="s">
        <v>148</v>
      </c>
      <c r="M696">
        <v>2.76</v>
      </c>
      <c r="N696" s="12">
        <v>157</v>
      </c>
      <c r="O696">
        <f t="shared" si="21"/>
        <v>157</v>
      </c>
    </row>
    <row r="697" spans="1:15" x14ac:dyDescent="0.25">
      <c r="A697">
        <v>186966</v>
      </c>
      <c r="B697">
        <v>58301</v>
      </c>
      <c r="C697" t="s">
        <v>29</v>
      </c>
      <c r="D697" t="s">
        <v>14</v>
      </c>
      <c r="E697">
        <v>22</v>
      </c>
      <c r="F697" s="11">
        <v>1414009</v>
      </c>
      <c r="G697" s="7" t="s">
        <v>165</v>
      </c>
      <c r="H697" s="7">
        <f t="shared" si="20"/>
        <v>0</v>
      </c>
      <c r="I697" t="s">
        <v>153</v>
      </c>
      <c r="J697" t="s">
        <v>153</v>
      </c>
      <c r="K697" t="s">
        <v>11</v>
      </c>
      <c r="L697" s="7" t="s">
        <v>148</v>
      </c>
      <c r="M697">
        <v>1.9870000000000001</v>
      </c>
      <c r="N697" s="12">
        <v>189</v>
      </c>
      <c r="O697">
        <f t="shared" si="21"/>
        <v>189</v>
      </c>
    </row>
    <row r="698" spans="1:15" x14ac:dyDescent="0.25">
      <c r="A698">
        <v>187018</v>
      </c>
      <c r="B698">
        <v>58329</v>
      </c>
      <c r="C698" t="s">
        <v>29</v>
      </c>
      <c r="D698" t="s">
        <v>43</v>
      </c>
      <c r="E698">
        <v>25</v>
      </c>
      <c r="F698" s="11">
        <v>371802</v>
      </c>
      <c r="G698" s="7" t="s">
        <v>165</v>
      </c>
      <c r="H698" s="7">
        <f t="shared" si="20"/>
        <v>0</v>
      </c>
      <c r="I698" t="s">
        <v>153</v>
      </c>
      <c r="J698" t="s">
        <v>153</v>
      </c>
      <c r="K698" t="s">
        <v>18</v>
      </c>
      <c r="L698" s="7" t="s">
        <v>148</v>
      </c>
      <c r="M698">
        <v>2.76</v>
      </c>
      <c r="N698" s="12">
        <v>249</v>
      </c>
      <c r="O698">
        <f t="shared" si="21"/>
        <v>249</v>
      </c>
    </row>
    <row r="699" spans="1:15" x14ac:dyDescent="0.25">
      <c r="A699">
        <v>187072</v>
      </c>
      <c r="B699">
        <v>58322</v>
      </c>
      <c r="C699" t="s">
        <v>29</v>
      </c>
      <c r="D699" t="s">
        <v>43</v>
      </c>
      <c r="E699">
        <v>48</v>
      </c>
      <c r="F699" s="11">
        <v>181281</v>
      </c>
      <c r="G699" s="7" t="s">
        <v>165</v>
      </c>
      <c r="H699" s="7">
        <f t="shared" si="20"/>
        <v>0</v>
      </c>
      <c r="I699" t="s">
        <v>153</v>
      </c>
      <c r="J699" t="s">
        <v>153</v>
      </c>
      <c r="K699" t="s">
        <v>18</v>
      </c>
      <c r="L699" s="7" t="s">
        <v>148</v>
      </c>
      <c r="M699">
        <v>2.76</v>
      </c>
      <c r="N699" s="12">
        <v>95</v>
      </c>
      <c r="O699">
        <f t="shared" si="21"/>
        <v>95</v>
      </c>
    </row>
    <row r="700" spans="1:15" x14ac:dyDescent="0.25">
      <c r="A700">
        <v>187123</v>
      </c>
      <c r="B700">
        <v>58331</v>
      </c>
      <c r="C700" t="s">
        <v>29</v>
      </c>
      <c r="D700" t="s">
        <v>43</v>
      </c>
      <c r="E700">
        <v>46</v>
      </c>
      <c r="F700" s="11">
        <v>649161102426792</v>
      </c>
      <c r="G700" s="7" t="s">
        <v>165</v>
      </c>
      <c r="H700" s="7">
        <f t="shared" si="20"/>
        <v>0</v>
      </c>
      <c r="I700" t="s">
        <v>153</v>
      </c>
      <c r="J700" t="s">
        <v>153</v>
      </c>
      <c r="K700" t="s">
        <v>18</v>
      </c>
      <c r="L700" s="7" t="s">
        <v>148</v>
      </c>
      <c r="M700">
        <v>2.76</v>
      </c>
      <c r="N700" s="12">
        <v>550</v>
      </c>
      <c r="O700">
        <f t="shared" si="21"/>
        <v>550</v>
      </c>
    </row>
    <row r="701" spans="1:15" x14ac:dyDescent="0.25">
      <c r="A701">
        <v>187439</v>
      </c>
      <c r="B701">
        <v>58341</v>
      </c>
      <c r="C701" t="s">
        <v>29</v>
      </c>
      <c r="D701" t="s">
        <v>46</v>
      </c>
      <c r="E701">
        <v>15</v>
      </c>
      <c r="F701" s="11">
        <v>309822</v>
      </c>
      <c r="G701" s="7" t="s">
        <v>165</v>
      </c>
      <c r="H701" s="7">
        <f t="shared" si="20"/>
        <v>0</v>
      </c>
      <c r="I701" t="s">
        <v>155</v>
      </c>
      <c r="J701" t="s">
        <v>157</v>
      </c>
      <c r="K701" t="s">
        <v>18</v>
      </c>
      <c r="L701" s="7" t="s">
        <v>148</v>
      </c>
      <c r="M701">
        <v>3.1739999999999999</v>
      </c>
      <c r="N701" s="12">
        <v>-481</v>
      </c>
      <c r="O701">
        <f t="shared" si="21"/>
        <v>-481</v>
      </c>
    </row>
    <row r="702" spans="1:15" x14ac:dyDescent="0.25">
      <c r="A702">
        <v>187439</v>
      </c>
      <c r="B702">
        <v>58341</v>
      </c>
      <c r="C702" t="s">
        <v>29</v>
      </c>
      <c r="D702" t="s">
        <v>46</v>
      </c>
      <c r="E702">
        <v>15</v>
      </c>
      <c r="F702" s="11">
        <v>309822</v>
      </c>
      <c r="G702" s="7" t="s">
        <v>165</v>
      </c>
      <c r="H702" s="7">
        <f t="shared" si="20"/>
        <v>0</v>
      </c>
      <c r="I702" t="s">
        <v>155</v>
      </c>
      <c r="J702" t="s">
        <v>156</v>
      </c>
      <c r="K702" t="s">
        <v>18</v>
      </c>
      <c r="L702" s="7" t="s">
        <v>148</v>
      </c>
      <c r="M702">
        <v>1.44</v>
      </c>
      <c r="N702" s="12">
        <v>-204</v>
      </c>
      <c r="O702">
        <f t="shared" si="21"/>
        <v>-204</v>
      </c>
    </row>
    <row r="703" spans="1:15" x14ac:dyDescent="0.25">
      <c r="A703">
        <v>187447</v>
      </c>
      <c r="B703">
        <v>58315</v>
      </c>
      <c r="C703" t="s">
        <v>29</v>
      </c>
      <c r="D703" t="s">
        <v>42</v>
      </c>
      <c r="E703">
        <v>7</v>
      </c>
      <c r="F703" s="11">
        <v>15216</v>
      </c>
      <c r="G703" s="7" t="s">
        <v>165</v>
      </c>
      <c r="H703" s="7">
        <f t="shared" si="20"/>
        <v>0</v>
      </c>
      <c r="I703" t="s">
        <v>153</v>
      </c>
      <c r="J703" t="s">
        <v>153</v>
      </c>
      <c r="K703" t="s">
        <v>18</v>
      </c>
      <c r="L703" s="7" t="s">
        <v>148</v>
      </c>
      <c r="M703">
        <v>2.76</v>
      </c>
      <c r="N703" s="12">
        <v>108</v>
      </c>
      <c r="O703">
        <f t="shared" si="21"/>
        <v>108</v>
      </c>
    </row>
    <row r="704" spans="1:15" x14ac:dyDescent="0.25">
      <c r="A704">
        <v>187593</v>
      </c>
      <c r="B704">
        <v>58346</v>
      </c>
      <c r="C704" t="s">
        <v>29</v>
      </c>
      <c r="D704" t="s">
        <v>47</v>
      </c>
      <c r="E704">
        <v>14</v>
      </c>
      <c r="F704" s="11">
        <v>85337</v>
      </c>
      <c r="G704" s="7" t="s">
        <v>165</v>
      </c>
      <c r="H704" s="7">
        <f t="shared" si="20"/>
        <v>0</v>
      </c>
      <c r="I704" t="s">
        <v>153</v>
      </c>
      <c r="J704" t="s">
        <v>153</v>
      </c>
      <c r="K704" t="s">
        <v>11</v>
      </c>
      <c r="L704" s="7" t="s">
        <v>148</v>
      </c>
      <c r="M704">
        <v>1.9870000000000001</v>
      </c>
      <c r="N704" s="12">
        <v>101</v>
      </c>
      <c r="O704">
        <f t="shared" si="21"/>
        <v>101</v>
      </c>
    </row>
    <row r="705" spans="1:15" x14ac:dyDescent="0.25">
      <c r="A705">
        <v>187794</v>
      </c>
      <c r="B705">
        <v>56791</v>
      </c>
      <c r="C705" t="s">
        <v>15</v>
      </c>
      <c r="D705" t="s">
        <v>22</v>
      </c>
      <c r="E705">
        <v>46</v>
      </c>
      <c r="F705" s="11">
        <v>97144547</v>
      </c>
      <c r="G705" s="7" t="s">
        <v>165</v>
      </c>
      <c r="H705" s="7">
        <f t="shared" si="20"/>
        <v>0</v>
      </c>
      <c r="I705" t="s">
        <v>153</v>
      </c>
      <c r="J705" t="s">
        <v>153</v>
      </c>
      <c r="K705" t="s">
        <v>11</v>
      </c>
      <c r="L705" s="7" t="s">
        <v>148</v>
      </c>
      <c r="M705">
        <v>1.9870000000000001</v>
      </c>
      <c r="N705" s="12">
        <v>73</v>
      </c>
      <c r="O705">
        <f t="shared" si="21"/>
        <v>73</v>
      </c>
    </row>
    <row r="706" spans="1:15" x14ac:dyDescent="0.25">
      <c r="A706">
        <v>187918</v>
      </c>
      <c r="B706">
        <v>56791</v>
      </c>
      <c r="C706" t="s">
        <v>15</v>
      </c>
      <c r="D706" t="s">
        <v>22</v>
      </c>
      <c r="E706">
        <v>46</v>
      </c>
      <c r="F706" s="11">
        <v>845302</v>
      </c>
      <c r="G706" s="7" t="s">
        <v>165</v>
      </c>
      <c r="H706" s="7">
        <f t="shared" si="20"/>
        <v>0</v>
      </c>
      <c r="I706" t="s">
        <v>153</v>
      </c>
      <c r="J706" t="s">
        <v>153</v>
      </c>
      <c r="K706" t="s">
        <v>11</v>
      </c>
      <c r="L706" s="7" t="s">
        <v>148</v>
      </c>
      <c r="M706">
        <v>1.9870000000000001</v>
      </c>
      <c r="N706" s="12">
        <v>48</v>
      </c>
      <c r="O706">
        <f t="shared" si="21"/>
        <v>48</v>
      </c>
    </row>
    <row r="707" spans="1:15" x14ac:dyDescent="0.25">
      <c r="A707">
        <v>188099</v>
      </c>
      <c r="B707">
        <v>58369</v>
      </c>
      <c r="C707" t="s">
        <v>48</v>
      </c>
      <c r="D707" t="s">
        <v>49</v>
      </c>
      <c r="E707">
        <v>12</v>
      </c>
      <c r="F707" s="11">
        <v>27527611</v>
      </c>
      <c r="G707" s="7" t="s">
        <v>165</v>
      </c>
      <c r="H707" s="7">
        <f t="shared" ref="H707:H770" si="22">COUNTIFS($F$2:$F$3258,F707,$G$2:$G$3258,"ОКПУ")</f>
        <v>0</v>
      </c>
      <c r="I707" t="s">
        <v>153</v>
      </c>
      <c r="J707" t="s">
        <v>153</v>
      </c>
      <c r="K707" t="s">
        <v>11</v>
      </c>
      <c r="L707" s="7" t="s">
        <v>148</v>
      </c>
      <c r="M707">
        <v>1.9870000000000001</v>
      </c>
      <c r="N707" s="12">
        <v>0</v>
      </c>
      <c r="O707">
        <f t="shared" ref="O707:O770" si="23">IF(H707&gt;0,IFERROR(N707/H707,N707),N707)</f>
        <v>0</v>
      </c>
    </row>
    <row r="708" spans="1:15" x14ac:dyDescent="0.25">
      <c r="A708">
        <v>188490</v>
      </c>
      <c r="B708">
        <v>58301</v>
      </c>
      <c r="C708" t="s">
        <v>29</v>
      </c>
      <c r="D708" t="s">
        <v>14</v>
      </c>
      <c r="E708">
        <v>22</v>
      </c>
      <c r="F708" s="11">
        <v>138363</v>
      </c>
      <c r="G708" s="7" t="s">
        <v>165</v>
      </c>
      <c r="H708" s="7">
        <f t="shared" si="22"/>
        <v>0</v>
      </c>
      <c r="I708" t="s">
        <v>153</v>
      </c>
      <c r="J708" t="s">
        <v>153</v>
      </c>
      <c r="K708" t="s">
        <v>11</v>
      </c>
      <c r="L708" s="7" t="s">
        <v>148</v>
      </c>
      <c r="M708">
        <v>1.9870000000000001</v>
      </c>
      <c r="N708" s="12">
        <v>94</v>
      </c>
      <c r="O708">
        <f t="shared" si="23"/>
        <v>94</v>
      </c>
    </row>
    <row r="709" spans="1:15" x14ac:dyDescent="0.25">
      <c r="A709">
        <v>188560</v>
      </c>
      <c r="B709">
        <v>62291</v>
      </c>
      <c r="C709" t="s">
        <v>54</v>
      </c>
      <c r="D709" t="s">
        <v>55</v>
      </c>
      <c r="E709">
        <v>9</v>
      </c>
      <c r="F709" s="11">
        <v>58104617</v>
      </c>
      <c r="G709" s="7" t="s">
        <v>165</v>
      </c>
      <c r="H709" s="7">
        <f t="shared" si="22"/>
        <v>0</v>
      </c>
      <c r="I709" t="s">
        <v>153</v>
      </c>
      <c r="J709" t="s">
        <v>153</v>
      </c>
      <c r="K709" t="s">
        <v>18</v>
      </c>
      <c r="L709" s="7" t="s">
        <v>148</v>
      </c>
      <c r="M709">
        <v>2.76</v>
      </c>
      <c r="N709" s="12">
        <v>81</v>
      </c>
      <c r="O709">
        <f t="shared" si="23"/>
        <v>81</v>
      </c>
    </row>
    <row r="710" spans="1:15" x14ac:dyDescent="0.25">
      <c r="A710">
        <v>188607</v>
      </c>
      <c r="B710">
        <v>58360</v>
      </c>
      <c r="C710" t="s">
        <v>48</v>
      </c>
      <c r="D710" t="s">
        <v>49</v>
      </c>
      <c r="E710">
        <v>10</v>
      </c>
      <c r="F710" s="11">
        <v>27530611</v>
      </c>
      <c r="G710" s="7" t="s">
        <v>165</v>
      </c>
      <c r="H710" s="7">
        <f t="shared" si="22"/>
        <v>0</v>
      </c>
      <c r="I710" t="s">
        <v>153</v>
      </c>
      <c r="J710" t="s">
        <v>153</v>
      </c>
      <c r="K710" t="s">
        <v>11</v>
      </c>
      <c r="L710" s="7" t="s">
        <v>148</v>
      </c>
      <c r="M710">
        <v>1.9870000000000001</v>
      </c>
      <c r="N710" s="12">
        <v>0</v>
      </c>
      <c r="O710">
        <f t="shared" si="23"/>
        <v>0</v>
      </c>
    </row>
    <row r="711" spans="1:15" x14ac:dyDescent="0.25">
      <c r="A711">
        <v>188767</v>
      </c>
      <c r="B711">
        <v>58373</v>
      </c>
      <c r="C711" t="s">
        <v>48</v>
      </c>
      <c r="D711" t="s">
        <v>49</v>
      </c>
      <c r="E711">
        <v>25</v>
      </c>
      <c r="F711" s="11">
        <v>27278211</v>
      </c>
      <c r="G711" s="7" t="s">
        <v>165</v>
      </c>
      <c r="H711" s="7">
        <f t="shared" si="22"/>
        <v>0</v>
      </c>
      <c r="I711" t="s">
        <v>153</v>
      </c>
      <c r="J711" t="s">
        <v>153</v>
      </c>
      <c r="K711" t="s">
        <v>11</v>
      </c>
      <c r="L711" s="7" t="s">
        <v>148</v>
      </c>
      <c r="M711">
        <v>1.9870000000000001</v>
      </c>
      <c r="N711" s="12">
        <v>129</v>
      </c>
      <c r="O711">
        <f t="shared" si="23"/>
        <v>129</v>
      </c>
    </row>
    <row r="712" spans="1:15" x14ac:dyDescent="0.25">
      <c r="A712">
        <v>188790</v>
      </c>
      <c r="B712">
        <v>58315</v>
      </c>
      <c r="C712" t="s">
        <v>29</v>
      </c>
      <c r="D712" t="s">
        <v>42</v>
      </c>
      <c r="E712">
        <v>7</v>
      </c>
      <c r="F712" s="11">
        <v>780062</v>
      </c>
      <c r="G712" s="7" t="s">
        <v>165</v>
      </c>
      <c r="H712" s="7">
        <f t="shared" si="22"/>
        <v>0</v>
      </c>
      <c r="I712" t="s">
        <v>153</v>
      </c>
      <c r="J712" t="s">
        <v>153</v>
      </c>
      <c r="K712" t="s">
        <v>18</v>
      </c>
      <c r="L712" s="7" t="s">
        <v>148</v>
      </c>
      <c r="M712">
        <v>2.76</v>
      </c>
      <c r="N712" s="12">
        <v>290</v>
      </c>
      <c r="O712">
        <f t="shared" si="23"/>
        <v>290</v>
      </c>
    </row>
    <row r="713" spans="1:15" x14ac:dyDescent="0.25">
      <c r="A713">
        <v>188823</v>
      </c>
      <c r="B713">
        <v>58315</v>
      </c>
      <c r="C713" t="s">
        <v>29</v>
      </c>
      <c r="D713" t="s">
        <v>42</v>
      </c>
      <c r="E713">
        <v>7</v>
      </c>
      <c r="F713" s="11">
        <v>5005593</v>
      </c>
      <c r="G713" s="7" t="s">
        <v>165</v>
      </c>
      <c r="H713" s="7">
        <f t="shared" si="22"/>
        <v>0</v>
      </c>
      <c r="I713" t="s">
        <v>153</v>
      </c>
      <c r="J713" t="s">
        <v>294</v>
      </c>
      <c r="K713" t="s">
        <v>18</v>
      </c>
      <c r="L713" s="7" t="s">
        <v>148</v>
      </c>
      <c r="M713" t="s">
        <v>294</v>
      </c>
      <c r="N713" t="s">
        <v>294</v>
      </c>
      <c r="O713" t="str">
        <f t="shared" si="23"/>
        <v>Нет показаний</v>
      </c>
    </row>
    <row r="714" spans="1:15" x14ac:dyDescent="0.25">
      <c r="A714">
        <v>188973</v>
      </c>
      <c r="B714">
        <v>56844</v>
      </c>
      <c r="C714" t="s">
        <v>15</v>
      </c>
      <c r="D714" t="s">
        <v>23</v>
      </c>
      <c r="E714" t="s">
        <v>24</v>
      </c>
      <c r="F714" s="11">
        <v>142023</v>
      </c>
      <c r="G714" s="7" t="s">
        <v>165</v>
      </c>
      <c r="H714" s="7">
        <f t="shared" si="22"/>
        <v>0</v>
      </c>
      <c r="I714" t="s">
        <v>153</v>
      </c>
      <c r="J714" t="s">
        <v>153</v>
      </c>
      <c r="K714" t="s">
        <v>11</v>
      </c>
      <c r="L714" s="7" t="s">
        <v>148</v>
      </c>
      <c r="M714">
        <v>1.9870000000000001</v>
      </c>
      <c r="N714" s="12">
        <v>176</v>
      </c>
      <c r="O714">
        <f t="shared" si="23"/>
        <v>176</v>
      </c>
    </row>
    <row r="715" spans="1:15" x14ac:dyDescent="0.25">
      <c r="A715">
        <v>188975</v>
      </c>
      <c r="B715">
        <v>56844</v>
      </c>
      <c r="C715" t="s">
        <v>15</v>
      </c>
      <c r="D715" t="s">
        <v>23</v>
      </c>
      <c r="E715" t="s">
        <v>24</v>
      </c>
      <c r="F715" s="11">
        <v>142175</v>
      </c>
      <c r="G715" s="7" t="s">
        <v>165</v>
      </c>
      <c r="H715" s="7">
        <f t="shared" si="22"/>
        <v>0</v>
      </c>
      <c r="I715" t="s">
        <v>153</v>
      </c>
      <c r="J715" t="s">
        <v>153</v>
      </c>
      <c r="K715" t="s">
        <v>11</v>
      </c>
      <c r="L715" s="7" t="s">
        <v>148</v>
      </c>
      <c r="M715">
        <v>1.9870000000000001</v>
      </c>
      <c r="N715" s="12">
        <v>225</v>
      </c>
      <c r="O715">
        <f t="shared" si="23"/>
        <v>225</v>
      </c>
    </row>
    <row r="716" spans="1:15" x14ac:dyDescent="0.25">
      <c r="A716">
        <v>188977</v>
      </c>
      <c r="B716">
        <v>56844</v>
      </c>
      <c r="C716" t="s">
        <v>15</v>
      </c>
      <c r="D716" t="s">
        <v>23</v>
      </c>
      <c r="E716" t="s">
        <v>24</v>
      </c>
      <c r="F716" s="11">
        <v>141308</v>
      </c>
      <c r="G716" s="7" t="s">
        <v>165</v>
      </c>
      <c r="H716" s="7">
        <f t="shared" si="22"/>
        <v>0</v>
      </c>
      <c r="I716" t="s">
        <v>153</v>
      </c>
      <c r="J716" t="s">
        <v>153</v>
      </c>
      <c r="K716" t="s">
        <v>11</v>
      </c>
      <c r="L716" s="7" t="s">
        <v>148</v>
      </c>
      <c r="M716">
        <v>1.9870000000000001</v>
      </c>
      <c r="N716" s="12">
        <v>244</v>
      </c>
      <c r="O716">
        <f t="shared" si="23"/>
        <v>244</v>
      </c>
    </row>
    <row r="717" spans="1:15" x14ac:dyDescent="0.25">
      <c r="A717">
        <v>188979</v>
      </c>
      <c r="B717">
        <v>56844</v>
      </c>
      <c r="C717" t="s">
        <v>15</v>
      </c>
      <c r="D717" t="s">
        <v>23</v>
      </c>
      <c r="E717" t="s">
        <v>24</v>
      </c>
      <c r="F717" s="11">
        <v>141247</v>
      </c>
      <c r="G717" s="7" t="s">
        <v>165</v>
      </c>
      <c r="H717" s="7">
        <f t="shared" si="22"/>
        <v>0</v>
      </c>
      <c r="I717" t="s">
        <v>153</v>
      </c>
      <c r="J717" t="s">
        <v>153</v>
      </c>
      <c r="K717" t="s">
        <v>11</v>
      </c>
      <c r="L717" s="7" t="s">
        <v>148</v>
      </c>
      <c r="M717">
        <v>1.9870000000000001</v>
      </c>
      <c r="N717" s="12">
        <v>94</v>
      </c>
      <c r="O717">
        <f t="shared" si="23"/>
        <v>94</v>
      </c>
    </row>
    <row r="718" spans="1:15" x14ac:dyDescent="0.25">
      <c r="A718">
        <v>188981</v>
      </c>
      <c r="B718">
        <v>56844</v>
      </c>
      <c r="C718" t="s">
        <v>15</v>
      </c>
      <c r="D718" t="s">
        <v>23</v>
      </c>
      <c r="E718" t="s">
        <v>24</v>
      </c>
      <c r="F718" s="11">
        <v>142178</v>
      </c>
      <c r="G718" s="7" t="s">
        <v>165</v>
      </c>
      <c r="H718" s="7">
        <f t="shared" si="22"/>
        <v>0</v>
      </c>
      <c r="I718" t="s">
        <v>153</v>
      </c>
      <c r="J718" t="s">
        <v>153</v>
      </c>
      <c r="K718" t="s">
        <v>11</v>
      </c>
      <c r="L718" s="7" t="s">
        <v>148</v>
      </c>
      <c r="M718">
        <v>1.9870000000000001</v>
      </c>
      <c r="N718" s="12">
        <v>105</v>
      </c>
      <c r="O718">
        <f t="shared" si="23"/>
        <v>105</v>
      </c>
    </row>
    <row r="719" spans="1:15" x14ac:dyDescent="0.25">
      <c r="A719">
        <v>189000</v>
      </c>
      <c r="B719">
        <v>58218</v>
      </c>
      <c r="C719" t="s">
        <v>29</v>
      </c>
      <c r="D719" t="s">
        <v>34</v>
      </c>
      <c r="E719">
        <v>3</v>
      </c>
      <c r="F719" s="11">
        <v>690350</v>
      </c>
      <c r="G719" s="7" t="s">
        <v>165</v>
      </c>
      <c r="H719" s="7">
        <f t="shared" si="22"/>
        <v>0</v>
      </c>
      <c r="I719" t="s">
        <v>153</v>
      </c>
      <c r="J719" t="s">
        <v>153</v>
      </c>
      <c r="K719" t="s">
        <v>11</v>
      </c>
      <c r="L719" s="7" t="s">
        <v>148</v>
      </c>
      <c r="M719">
        <v>1.9870000000000001</v>
      </c>
      <c r="N719" s="12">
        <v>332</v>
      </c>
      <c r="O719">
        <f t="shared" si="23"/>
        <v>332</v>
      </c>
    </row>
    <row r="720" spans="1:15" x14ac:dyDescent="0.25">
      <c r="A720">
        <v>189021</v>
      </c>
      <c r="B720">
        <v>58321</v>
      </c>
      <c r="C720" t="s">
        <v>29</v>
      </c>
      <c r="D720" t="s">
        <v>43</v>
      </c>
      <c r="E720" t="s">
        <v>44</v>
      </c>
      <c r="F720" s="11">
        <v>101823</v>
      </c>
      <c r="G720" s="7" t="s">
        <v>165</v>
      </c>
      <c r="H720" s="7">
        <f t="shared" si="22"/>
        <v>0</v>
      </c>
      <c r="I720" t="s">
        <v>153</v>
      </c>
      <c r="J720" t="s">
        <v>153</v>
      </c>
      <c r="K720" t="s">
        <v>18</v>
      </c>
      <c r="L720" s="7" t="s">
        <v>148</v>
      </c>
      <c r="M720">
        <v>2.76</v>
      </c>
      <c r="N720" s="12">
        <v>50</v>
      </c>
      <c r="O720">
        <f t="shared" si="23"/>
        <v>50</v>
      </c>
    </row>
    <row r="721" spans="1:15" x14ac:dyDescent="0.25">
      <c r="A721">
        <v>189083</v>
      </c>
      <c r="B721">
        <v>62291</v>
      </c>
      <c r="C721" t="s">
        <v>54</v>
      </c>
      <c r="D721" t="s">
        <v>55</v>
      </c>
      <c r="E721">
        <v>9</v>
      </c>
      <c r="F721" s="11">
        <v>29508</v>
      </c>
      <c r="G721" s="7" t="s">
        <v>165</v>
      </c>
      <c r="H721" s="7">
        <f t="shared" si="22"/>
        <v>0</v>
      </c>
      <c r="I721" t="s">
        <v>153</v>
      </c>
      <c r="J721" t="s">
        <v>294</v>
      </c>
      <c r="K721" t="s">
        <v>18</v>
      </c>
      <c r="L721" s="7" t="s">
        <v>148</v>
      </c>
      <c r="M721" t="s">
        <v>294</v>
      </c>
      <c r="N721" t="s">
        <v>294</v>
      </c>
      <c r="O721" t="str">
        <f t="shared" si="23"/>
        <v>Нет показаний</v>
      </c>
    </row>
    <row r="722" spans="1:15" x14ac:dyDescent="0.25">
      <c r="A722">
        <v>189213</v>
      </c>
      <c r="B722">
        <v>58378</v>
      </c>
      <c r="C722" t="s">
        <v>48</v>
      </c>
      <c r="D722" t="s">
        <v>49</v>
      </c>
      <c r="E722">
        <v>16</v>
      </c>
      <c r="F722" s="11">
        <v>27526711</v>
      </c>
      <c r="G722" s="7" t="s">
        <v>165</v>
      </c>
      <c r="H722" s="7">
        <f t="shared" si="22"/>
        <v>0</v>
      </c>
      <c r="I722" t="s">
        <v>153</v>
      </c>
      <c r="J722" t="s">
        <v>153</v>
      </c>
      <c r="K722" t="s">
        <v>11</v>
      </c>
      <c r="L722" s="7" t="s">
        <v>148</v>
      </c>
      <c r="M722">
        <v>1.9870000000000001</v>
      </c>
      <c r="N722" s="12">
        <v>604</v>
      </c>
      <c r="O722">
        <f t="shared" si="23"/>
        <v>604</v>
      </c>
    </row>
    <row r="723" spans="1:15" x14ac:dyDescent="0.25">
      <c r="A723">
        <v>189239</v>
      </c>
      <c r="B723">
        <v>58210</v>
      </c>
      <c r="C723" t="s">
        <v>29</v>
      </c>
      <c r="D723" t="s">
        <v>32</v>
      </c>
      <c r="E723">
        <v>27</v>
      </c>
      <c r="F723" s="11">
        <v>7613627</v>
      </c>
      <c r="G723" s="7" t="s">
        <v>165</v>
      </c>
      <c r="H723" s="7">
        <f t="shared" si="22"/>
        <v>0</v>
      </c>
      <c r="I723" t="s">
        <v>153</v>
      </c>
      <c r="J723" t="s">
        <v>153</v>
      </c>
      <c r="K723" t="s">
        <v>11</v>
      </c>
      <c r="L723" s="7" t="s">
        <v>148</v>
      </c>
      <c r="M723">
        <v>1.9870000000000001</v>
      </c>
      <c r="N723" s="12">
        <v>129</v>
      </c>
      <c r="O723">
        <f t="shared" si="23"/>
        <v>129</v>
      </c>
    </row>
    <row r="724" spans="1:15" x14ac:dyDescent="0.25">
      <c r="A724">
        <v>189498</v>
      </c>
      <c r="B724">
        <v>62292</v>
      </c>
      <c r="C724" t="s">
        <v>54</v>
      </c>
      <c r="D724" t="s">
        <v>55</v>
      </c>
      <c r="E724">
        <v>11</v>
      </c>
      <c r="F724" s="11">
        <v>8592308</v>
      </c>
      <c r="G724" s="7" t="s">
        <v>165</v>
      </c>
      <c r="H724" s="7">
        <f t="shared" si="22"/>
        <v>0</v>
      </c>
      <c r="I724" t="s">
        <v>153</v>
      </c>
      <c r="J724" t="s">
        <v>294</v>
      </c>
      <c r="K724" t="s">
        <v>18</v>
      </c>
      <c r="L724" s="7" t="s">
        <v>148</v>
      </c>
      <c r="M724" t="s">
        <v>294</v>
      </c>
      <c r="N724" t="s">
        <v>294</v>
      </c>
      <c r="O724" t="str">
        <f t="shared" si="23"/>
        <v>Нет показаний</v>
      </c>
    </row>
    <row r="725" spans="1:15" x14ac:dyDescent="0.25">
      <c r="A725">
        <v>189540</v>
      </c>
      <c r="B725">
        <v>58315</v>
      </c>
      <c r="C725" t="s">
        <v>29</v>
      </c>
      <c r="D725" t="s">
        <v>42</v>
      </c>
      <c r="E725">
        <v>7</v>
      </c>
      <c r="F725" s="11" t="s">
        <v>185</v>
      </c>
      <c r="G725" s="7" t="s">
        <v>165</v>
      </c>
      <c r="H725" s="7">
        <f t="shared" si="22"/>
        <v>0</v>
      </c>
      <c r="I725" t="s">
        <v>153</v>
      </c>
      <c r="J725" t="s">
        <v>294</v>
      </c>
      <c r="K725" t="s">
        <v>18</v>
      </c>
      <c r="L725" s="7" t="s">
        <v>148</v>
      </c>
      <c r="M725" t="s">
        <v>294</v>
      </c>
      <c r="N725" t="s">
        <v>294</v>
      </c>
      <c r="O725" t="str">
        <f t="shared" si="23"/>
        <v>Нет показаний</v>
      </c>
    </row>
    <row r="726" spans="1:15" x14ac:dyDescent="0.25">
      <c r="A726">
        <v>189574</v>
      </c>
      <c r="B726">
        <v>58373</v>
      </c>
      <c r="C726" t="s">
        <v>48</v>
      </c>
      <c r="D726" t="s">
        <v>49</v>
      </c>
      <c r="E726">
        <v>25</v>
      </c>
      <c r="F726" s="11">
        <v>27527711</v>
      </c>
      <c r="G726" s="7" t="s">
        <v>165</v>
      </c>
      <c r="H726" s="7">
        <f t="shared" si="22"/>
        <v>0</v>
      </c>
      <c r="I726" t="s">
        <v>153</v>
      </c>
      <c r="J726" t="s">
        <v>153</v>
      </c>
      <c r="K726" t="s">
        <v>11</v>
      </c>
      <c r="L726" s="7" t="s">
        <v>148</v>
      </c>
      <c r="M726">
        <v>1.9870000000000001</v>
      </c>
      <c r="N726" s="12">
        <v>32</v>
      </c>
      <c r="O726">
        <f t="shared" si="23"/>
        <v>32</v>
      </c>
    </row>
    <row r="727" spans="1:15" x14ac:dyDescent="0.25">
      <c r="A727">
        <v>189612</v>
      </c>
      <c r="B727">
        <v>58202</v>
      </c>
      <c r="C727" t="s">
        <v>29</v>
      </c>
      <c r="D727" t="s">
        <v>32</v>
      </c>
      <c r="E727" t="s">
        <v>33</v>
      </c>
      <c r="F727" s="11">
        <v>711270706155116</v>
      </c>
      <c r="G727" s="7" t="s">
        <v>165</v>
      </c>
      <c r="H727" s="7">
        <f t="shared" si="22"/>
        <v>0</v>
      </c>
      <c r="I727" t="s">
        <v>153</v>
      </c>
      <c r="J727" t="s">
        <v>153</v>
      </c>
      <c r="K727" t="s">
        <v>18</v>
      </c>
      <c r="L727" s="7" t="s">
        <v>148</v>
      </c>
      <c r="M727">
        <v>2.76</v>
      </c>
      <c r="N727" s="12">
        <v>620</v>
      </c>
      <c r="O727">
        <f t="shared" si="23"/>
        <v>620</v>
      </c>
    </row>
    <row r="728" spans="1:15" x14ac:dyDescent="0.25">
      <c r="A728">
        <v>189687</v>
      </c>
      <c r="B728">
        <v>58374</v>
      </c>
      <c r="C728" t="s">
        <v>48</v>
      </c>
      <c r="D728" t="s">
        <v>49</v>
      </c>
      <c r="E728">
        <v>23</v>
      </c>
      <c r="F728" s="11">
        <v>28120711</v>
      </c>
      <c r="G728" s="7" t="s">
        <v>165</v>
      </c>
      <c r="H728" s="7">
        <f t="shared" si="22"/>
        <v>0</v>
      </c>
      <c r="I728" t="s">
        <v>153</v>
      </c>
      <c r="J728" t="s">
        <v>153</v>
      </c>
      <c r="K728" t="s">
        <v>11</v>
      </c>
      <c r="L728" s="7" t="s">
        <v>148</v>
      </c>
      <c r="M728">
        <v>1.9870000000000001</v>
      </c>
      <c r="N728" s="12">
        <v>110</v>
      </c>
      <c r="O728">
        <f t="shared" si="23"/>
        <v>110</v>
      </c>
    </row>
    <row r="729" spans="1:15" x14ac:dyDescent="0.25">
      <c r="A729">
        <v>189868</v>
      </c>
      <c r="B729">
        <v>62292</v>
      </c>
      <c r="C729" t="s">
        <v>54</v>
      </c>
      <c r="D729" t="s">
        <v>55</v>
      </c>
      <c r="E729">
        <v>11</v>
      </c>
      <c r="F729" s="11">
        <v>218217</v>
      </c>
      <c r="G729" s="7" t="s">
        <v>165</v>
      </c>
      <c r="H729" s="7">
        <f t="shared" si="22"/>
        <v>0</v>
      </c>
      <c r="I729" t="s">
        <v>153</v>
      </c>
      <c r="J729" t="s">
        <v>153</v>
      </c>
      <c r="K729" t="s">
        <v>18</v>
      </c>
      <c r="L729" s="7" t="s">
        <v>148</v>
      </c>
      <c r="M729">
        <v>2.76</v>
      </c>
      <c r="N729" s="12">
        <v>53</v>
      </c>
      <c r="O729">
        <f t="shared" si="23"/>
        <v>53</v>
      </c>
    </row>
    <row r="730" spans="1:15" x14ac:dyDescent="0.25">
      <c r="A730">
        <v>190076</v>
      </c>
      <c r="B730">
        <v>58360</v>
      </c>
      <c r="C730" t="s">
        <v>48</v>
      </c>
      <c r="D730" t="s">
        <v>49</v>
      </c>
      <c r="E730">
        <v>10</v>
      </c>
      <c r="F730" s="11">
        <v>26865311</v>
      </c>
      <c r="G730" s="7" t="s">
        <v>165</v>
      </c>
      <c r="H730" s="7">
        <f t="shared" si="22"/>
        <v>0</v>
      </c>
      <c r="I730" t="s">
        <v>153</v>
      </c>
      <c r="J730" t="s">
        <v>153</v>
      </c>
      <c r="K730" t="s">
        <v>11</v>
      </c>
      <c r="L730" s="7" t="s">
        <v>148</v>
      </c>
      <c r="M730">
        <v>1.9870000000000001</v>
      </c>
      <c r="N730" s="12">
        <v>111</v>
      </c>
      <c r="O730">
        <f t="shared" si="23"/>
        <v>111</v>
      </c>
    </row>
    <row r="731" spans="1:15" x14ac:dyDescent="0.25">
      <c r="A731">
        <v>190405</v>
      </c>
      <c r="B731">
        <v>58373</v>
      </c>
      <c r="C731" t="s">
        <v>48</v>
      </c>
      <c r="D731" t="s">
        <v>49</v>
      </c>
      <c r="E731">
        <v>25</v>
      </c>
      <c r="F731" s="11">
        <v>26866411</v>
      </c>
      <c r="G731" s="7" t="s">
        <v>165</v>
      </c>
      <c r="H731" s="7">
        <f t="shared" si="22"/>
        <v>0</v>
      </c>
      <c r="I731" t="s">
        <v>153</v>
      </c>
      <c r="J731" t="s">
        <v>153</v>
      </c>
      <c r="K731" t="s">
        <v>11</v>
      </c>
      <c r="L731" s="7" t="s">
        <v>148</v>
      </c>
      <c r="M731">
        <v>1.9870000000000001</v>
      </c>
      <c r="N731" s="12">
        <v>324</v>
      </c>
      <c r="O731">
        <f t="shared" si="23"/>
        <v>324</v>
      </c>
    </row>
    <row r="732" spans="1:15" x14ac:dyDescent="0.25">
      <c r="A732">
        <v>190407</v>
      </c>
      <c r="B732">
        <v>58341</v>
      </c>
      <c r="C732" t="s">
        <v>29</v>
      </c>
      <c r="D732" t="s">
        <v>46</v>
      </c>
      <c r="E732">
        <v>15</v>
      </c>
      <c r="F732" s="11">
        <v>349913</v>
      </c>
      <c r="G732" s="7" t="s">
        <v>165</v>
      </c>
      <c r="H732" s="7">
        <f t="shared" si="22"/>
        <v>0</v>
      </c>
      <c r="I732" t="s">
        <v>153</v>
      </c>
      <c r="J732" t="s">
        <v>153</v>
      </c>
      <c r="K732" t="s">
        <v>18</v>
      </c>
      <c r="L732" s="7" t="s">
        <v>148</v>
      </c>
      <c r="M732">
        <v>2.76</v>
      </c>
      <c r="N732" s="12">
        <v>150</v>
      </c>
      <c r="O732">
        <f t="shared" si="23"/>
        <v>150</v>
      </c>
    </row>
    <row r="733" spans="1:15" x14ac:dyDescent="0.25">
      <c r="A733">
        <v>190626</v>
      </c>
      <c r="B733">
        <v>58193</v>
      </c>
      <c r="C733" t="s">
        <v>29</v>
      </c>
      <c r="D733" t="s">
        <v>31</v>
      </c>
      <c r="E733">
        <v>59</v>
      </c>
      <c r="F733" s="11">
        <v>97321825</v>
      </c>
      <c r="G733" s="7" t="s">
        <v>165</v>
      </c>
      <c r="H733" s="7">
        <f t="shared" si="22"/>
        <v>0</v>
      </c>
      <c r="I733" t="s">
        <v>153</v>
      </c>
      <c r="J733" t="s">
        <v>153</v>
      </c>
      <c r="K733" t="s">
        <v>11</v>
      </c>
      <c r="L733" s="7" t="s">
        <v>148</v>
      </c>
      <c r="M733">
        <v>1.9870000000000001</v>
      </c>
      <c r="N733" s="12">
        <v>-806</v>
      </c>
      <c r="O733">
        <f t="shared" si="23"/>
        <v>-806</v>
      </c>
    </row>
    <row r="734" spans="1:15" x14ac:dyDescent="0.25">
      <c r="A734">
        <v>190713</v>
      </c>
      <c r="B734">
        <v>58312</v>
      </c>
      <c r="C734" t="s">
        <v>29</v>
      </c>
      <c r="D734" t="s">
        <v>41</v>
      </c>
      <c r="E734">
        <v>8</v>
      </c>
      <c r="F734" s="11">
        <v>186573</v>
      </c>
      <c r="G734" s="7" t="s">
        <v>165</v>
      </c>
      <c r="H734" s="7">
        <f t="shared" si="22"/>
        <v>0</v>
      </c>
      <c r="I734" t="s">
        <v>153</v>
      </c>
      <c r="J734" t="s">
        <v>153</v>
      </c>
      <c r="K734" t="s">
        <v>18</v>
      </c>
      <c r="L734" s="7" t="s">
        <v>148</v>
      </c>
      <c r="M734">
        <v>2.76</v>
      </c>
      <c r="N734" s="12">
        <v>0</v>
      </c>
      <c r="O734">
        <f t="shared" si="23"/>
        <v>0</v>
      </c>
    </row>
    <row r="735" spans="1:15" x14ac:dyDescent="0.25">
      <c r="A735">
        <v>190880</v>
      </c>
      <c r="B735">
        <v>58321</v>
      </c>
      <c r="C735" t="s">
        <v>29</v>
      </c>
      <c r="D735" t="s">
        <v>43</v>
      </c>
      <c r="E735" t="s">
        <v>44</v>
      </c>
      <c r="F735" s="11">
        <v>67549</v>
      </c>
      <c r="G735" s="7" t="s">
        <v>165</v>
      </c>
      <c r="H735" s="7">
        <f t="shared" si="22"/>
        <v>0</v>
      </c>
      <c r="I735" t="s">
        <v>153</v>
      </c>
      <c r="J735" t="s">
        <v>153</v>
      </c>
      <c r="K735" t="s">
        <v>18</v>
      </c>
      <c r="L735" s="7" t="s">
        <v>148</v>
      </c>
      <c r="M735">
        <v>2.76</v>
      </c>
      <c r="N735" s="12">
        <v>200</v>
      </c>
      <c r="O735">
        <f t="shared" si="23"/>
        <v>200</v>
      </c>
    </row>
    <row r="736" spans="1:15" x14ac:dyDescent="0.25">
      <c r="A736">
        <v>191217</v>
      </c>
      <c r="B736">
        <v>58342</v>
      </c>
      <c r="C736" t="s">
        <v>29</v>
      </c>
      <c r="D736" t="s">
        <v>46</v>
      </c>
      <c r="E736">
        <v>13</v>
      </c>
      <c r="F736" s="11">
        <v>290384</v>
      </c>
      <c r="G736" s="7" t="s">
        <v>165</v>
      </c>
      <c r="H736" s="7">
        <f t="shared" si="22"/>
        <v>0</v>
      </c>
      <c r="I736" t="s">
        <v>153</v>
      </c>
      <c r="J736" t="s">
        <v>153</v>
      </c>
      <c r="K736" t="s">
        <v>11</v>
      </c>
      <c r="L736" s="7" t="s">
        <v>148</v>
      </c>
      <c r="M736">
        <v>1.9870000000000001</v>
      </c>
      <c r="N736" s="12">
        <v>100</v>
      </c>
      <c r="O736">
        <f t="shared" si="23"/>
        <v>100</v>
      </c>
    </row>
    <row r="737" spans="1:15" x14ac:dyDescent="0.25">
      <c r="A737">
        <v>192190</v>
      </c>
      <c r="B737">
        <v>58329</v>
      </c>
      <c r="C737" t="s">
        <v>29</v>
      </c>
      <c r="D737" t="s">
        <v>43</v>
      </c>
      <c r="E737">
        <v>25</v>
      </c>
      <c r="F737" s="11">
        <v>7789130289246</v>
      </c>
      <c r="G737" s="7" t="s">
        <v>165</v>
      </c>
      <c r="H737" s="7">
        <f t="shared" si="22"/>
        <v>0</v>
      </c>
      <c r="I737" t="s">
        <v>153</v>
      </c>
      <c r="J737" t="s">
        <v>153</v>
      </c>
      <c r="K737" t="s">
        <v>18</v>
      </c>
      <c r="L737" s="7" t="s">
        <v>148</v>
      </c>
      <c r="M737">
        <v>2.76</v>
      </c>
      <c r="N737" s="12">
        <v>126</v>
      </c>
      <c r="O737">
        <f t="shared" si="23"/>
        <v>126</v>
      </c>
    </row>
    <row r="738" spans="1:15" x14ac:dyDescent="0.25">
      <c r="A738">
        <v>192319</v>
      </c>
      <c r="B738">
        <v>56791</v>
      </c>
      <c r="C738" t="s">
        <v>15</v>
      </c>
      <c r="D738" t="s">
        <v>22</v>
      </c>
      <c r="E738">
        <v>46</v>
      </c>
      <c r="F738" s="11">
        <v>58128603</v>
      </c>
      <c r="G738" s="7" t="s">
        <v>165</v>
      </c>
      <c r="H738" s="7">
        <f t="shared" si="22"/>
        <v>0</v>
      </c>
      <c r="I738" t="s">
        <v>153</v>
      </c>
      <c r="J738" t="s">
        <v>153</v>
      </c>
      <c r="K738" t="s">
        <v>11</v>
      </c>
      <c r="L738" s="7" t="s">
        <v>148</v>
      </c>
      <c r="M738">
        <v>1.9870000000000001</v>
      </c>
      <c r="N738" s="12">
        <v>211</v>
      </c>
      <c r="O738">
        <f t="shared" si="23"/>
        <v>211</v>
      </c>
    </row>
    <row r="739" spans="1:15" x14ac:dyDescent="0.25">
      <c r="A739">
        <v>192402</v>
      </c>
      <c r="B739">
        <v>56778</v>
      </c>
      <c r="C739" t="s">
        <v>15</v>
      </c>
      <c r="D739" t="s">
        <v>20</v>
      </c>
      <c r="E739" t="s">
        <v>21</v>
      </c>
      <c r="F739" s="11" t="s">
        <v>186</v>
      </c>
      <c r="G739" s="7" t="s">
        <v>165</v>
      </c>
      <c r="H739" s="7">
        <f t="shared" si="22"/>
        <v>0</v>
      </c>
      <c r="I739" t="s">
        <v>153</v>
      </c>
      <c r="J739" t="s">
        <v>294</v>
      </c>
      <c r="K739" t="s">
        <v>11</v>
      </c>
      <c r="L739" s="7" t="s">
        <v>149</v>
      </c>
      <c r="M739">
        <v>4.2110000000000003</v>
      </c>
      <c r="N739" t="s">
        <v>294</v>
      </c>
      <c r="O739" t="str">
        <f t="shared" si="23"/>
        <v>Нет показаний</v>
      </c>
    </row>
    <row r="740" spans="1:15" x14ac:dyDescent="0.25">
      <c r="A740">
        <v>192423</v>
      </c>
      <c r="B740">
        <v>56790</v>
      </c>
      <c r="C740" t="s">
        <v>15</v>
      </c>
      <c r="D740" t="s">
        <v>22</v>
      </c>
      <c r="E740">
        <v>13</v>
      </c>
      <c r="F740" s="11" t="s">
        <v>186</v>
      </c>
      <c r="G740" s="7" t="s">
        <v>165</v>
      </c>
      <c r="H740" s="7">
        <f t="shared" si="22"/>
        <v>0</v>
      </c>
      <c r="I740" t="s">
        <v>153</v>
      </c>
      <c r="J740" t="s">
        <v>294</v>
      </c>
      <c r="K740" t="s">
        <v>18</v>
      </c>
      <c r="L740" s="7" t="s">
        <v>149</v>
      </c>
      <c r="M740">
        <v>4.2110000000000003</v>
      </c>
      <c r="N740" t="s">
        <v>294</v>
      </c>
      <c r="O740" t="str">
        <f t="shared" si="23"/>
        <v>Нет показаний</v>
      </c>
    </row>
    <row r="741" spans="1:15" x14ac:dyDescent="0.25">
      <c r="A741">
        <v>192425</v>
      </c>
      <c r="B741">
        <v>56791</v>
      </c>
      <c r="C741" t="s">
        <v>15</v>
      </c>
      <c r="D741" t="s">
        <v>22</v>
      </c>
      <c r="E741">
        <v>46</v>
      </c>
      <c r="F741" s="11" t="s">
        <v>186</v>
      </c>
      <c r="G741" s="7" t="s">
        <v>165</v>
      </c>
      <c r="H741" s="7">
        <f t="shared" si="22"/>
        <v>0</v>
      </c>
      <c r="I741" t="s">
        <v>153</v>
      </c>
      <c r="J741" t="s">
        <v>294</v>
      </c>
      <c r="K741" t="s">
        <v>11</v>
      </c>
      <c r="L741" s="7" t="s">
        <v>149</v>
      </c>
      <c r="M741">
        <v>4.2110000000000003</v>
      </c>
      <c r="N741" t="s">
        <v>294</v>
      </c>
      <c r="O741" t="str">
        <f t="shared" si="23"/>
        <v>Нет показаний</v>
      </c>
    </row>
    <row r="742" spans="1:15" x14ac:dyDescent="0.25">
      <c r="A742">
        <v>192442</v>
      </c>
      <c r="B742">
        <v>56802</v>
      </c>
      <c r="C742" t="s">
        <v>15</v>
      </c>
      <c r="D742" t="s">
        <v>22</v>
      </c>
      <c r="E742">
        <v>30</v>
      </c>
      <c r="F742" s="11" t="s">
        <v>186</v>
      </c>
      <c r="G742" s="7" t="s">
        <v>165</v>
      </c>
      <c r="H742" s="7">
        <f t="shared" si="22"/>
        <v>0</v>
      </c>
      <c r="I742" t="s">
        <v>153</v>
      </c>
      <c r="J742" t="s">
        <v>153</v>
      </c>
      <c r="K742" t="s">
        <v>11</v>
      </c>
      <c r="L742" s="7" t="s">
        <v>149</v>
      </c>
      <c r="M742">
        <v>4.2110000000000003</v>
      </c>
      <c r="N742" s="12">
        <v>5</v>
      </c>
      <c r="O742">
        <f t="shared" si="23"/>
        <v>5</v>
      </c>
    </row>
    <row r="743" spans="1:15" x14ac:dyDescent="0.25">
      <c r="A743">
        <v>192635</v>
      </c>
      <c r="B743">
        <v>56962</v>
      </c>
      <c r="C743" t="s">
        <v>15</v>
      </c>
      <c r="D743" t="s">
        <v>28</v>
      </c>
      <c r="E743">
        <v>38</v>
      </c>
      <c r="F743" s="11" t="s">
        <v>186</v>
      </c>
      <c r="G743" s="7" t="s">
        <v>165</v>
      </c>
      <c r="H743" s="7">
        <f t="shared" si="22"/>
        <v>0</v>
      </c>
      <c r="I743" t="s">
        <v>153</v>
      </c>
      <c r="J743" t="s">
        <v>153</v>
      </c>
      <c r="K743" t="s">
        <v>11</v>
      </c>
      <c r="L743" s="7" t="s">
        <v>149</v>
      </c>
      <c r="M743">
        <v>4.2110000000000003</v>
      </c>
      <c r="N743" s="12">
        <v>17</v>
      </c>
      <c r="O743">
        <f t="shared" si="23"/>
        <v>17</v>
      </c>
    </row>
    <row r="744" spans="1:15" x14ac:dyDescent="0.25">
      <c r="A744">
        <v>192637</v>
      </c>
      <c r="B744">
        <v>56963</v>
      </c>
      <c r="C744" t="s">
        <v>15</v>
      </c>
      <c r="D744" t="s">
        <v>28</v>
      </c>
      <c r="E744">
        <v>36</v>
      </c>
      <c r="F744" s="11" t="s">
        <v>186</v>
      </c>
      <c r="G744" s="7" t="s">
        <v>165</v>
      </c>
      <c r="H744" s="7">
        <f t="shared" si="22"/>
        <v>0</v>
      </c>
      <c r="I744" t="s">
        <v>153</v>
      </c>
      <c r="J744" t="s">
        <v>153</v>
      </c>
      <c r="K744" t="s">
        <v>11</v>
      </c>
      <c r="L744" s="7" t="s">
        <v>149</v>
      </c>
      <c r="M744">
        <v>4.2110000000000003</v>
      </c>
      <c r="N744" s="12">
        <v>26</v>
      </c>
      <c r="O744">
        <f t="shared" si="23"/>
        <v>26</v>
      </c>
    </row>
    <row r="745" spans="1:15" x14ac:dyDescent="0.25">
      <c r="A745">
        <v>192752</v>
      </c>
      <c r="B745">
        <v>58202</v>
      </c>
      <c r="C745" t="s">
        <v>29</v>
      </c>
      <c r="D745" t="s">
        <v>32</v>
      </c>
      <c r="E745" t="s">
        <v>33</v>
      </c>
      <c r="F745" s="11" t="s">
        <v>187</v>
      </c>
      <c r="G745" s="7" t="s">
        <v>165</v>
      </c>
      <c r="H745" s="7">
        <f t="shared" si="22"/>
        <v>0</v>
      </c>
      <c r="I745" t="s">
        <v>153</v>
      </c>
      <c r="J745" t="s">
        <v>153</v>
      </c>
      <c r="K745" t="s">
        <v>18</v>
      </c>
      <c r="L745" s="7" t="s">
        <v>149</v>
      </c>
      <c r="M745">
        <v>4.2110000000000003</v>
      </c>
      <c r="N745" s="12">
        <v>5</v>
      </c>
      <c r="O745">
        <f t="shared" si="23"/>
        <v>5</v>
      </c>
    </row>
    <row r="746" spans="1:15" x14ac:dyDescent="0.25">
      <c r="A746">
        <v>192763</v>
      </c>
      <c r="B746">
        <v>58212</v>
      </c>
      <c r="C746" t="s">
        <v>29</v>
      </c>
      <c r="D746" t="s">
        <v>32</v>
      </c>
      <c r="E746">
        <v>25</v>
      </c>
      <c r="F746" s="11" t="s">
        <v>188</v>
      </c>
      <c r="G746" s="7" t="s">
        <v>165</v>
      </c>
      <c r="H746" s="7">
        <f t="shared" si="22"/>
        <v>0</v>
      </c>
      <c r="I746" t="s">
        <v>153</v>
      </c>
      <c r="J746" t="s">
        <v>153</v>
      </c>
      <c r="K746" t="s">
        <v>11</v>
      </c>
      <c r="L746" s="7" t="s">
        <v>149</v>
      </c>
      <c r="M746">
        <v>4.2110000000000003</v>
      </c>
      <c r="N746" s="12">
        <v>5</v>
      </c>
      <c r="O746">
        <f t="shared" si="23"/>
        <v>5</v>
      </c>
    </row>
    <row r="747" spans="1:15" x14ac:dyDescent="0.25">
      <c r="A747">
        <v>192799</v>
      </c>
      <c r="B747">
        <v>58236</v>
      </c>
      <c r="C747" t="s">
        <v>29</v>
      </c>
      <c r="D747" t="s">
        <v>36</v>
      </c>
      <c r="E747">
        <v>38</v>
      </c>
      <c r="F747" s="11" t="s">
        <v>189</v>
      </c>
      <c r="G747" s="7" t="s">
        <v>165</v>
      </c>
      <c r="H747" s="7">
        <f t="shared" si="22"/>
        <v>0</v>
      </c>
      <c r="I747" t="s">
        <v>153</v>
      </c>
      <c r="J747" t="s">
        <v>153</v>
      </c>
      <c r="K747" t="s">
        <v>11</v>
      </c>
      <c r="L747" s="7" t="s">
        <v>149</v>
      </c>
      <c r="M747">
        <v>4.2110000000000003</v>
      </c>
      <c r="N747" s="12">
        <v>5</v>
      </c>
      <c r="O747">
        <f t="shared" si="23"/>
        <v>5</v>
      </c>
    </row>
    <row r="748" spans="1:15" x14ac:dyDescent="0.25">
      <c r="A748">
        <v>192904</v>
      </c>
      <c r="B748">
        <v>58314</v>
      </c>
      <c r="C748" t="s">
        <v>29</v>
      </c>
      <c r="D748" t="s">
        <v>42</v>
      </c>
      <c r="E748">
        <v>6</v>
      </c>
      <c r="F748" s="11" t="s">
        <v>190</v>
      </c>
      <c r="G748" s="7" t="s">
        <v>165</v>
      </c>
      <c r="H748" s="7">
        <f t="shared" si="22"/>
        <v>0</v>
      </c>
      <c r="I748" t="s">
        <v>153</v>
      </c>
      <c r="J748" t="s">
        <v>153</v>
      </c>
      <c r="K748" t="s">
        <v>11</v>
      </c>
      <c r="L748" s="7" t="s">
        <v>149</v>
      </c>
      <c r="M748">
        <v>4.2110000000000003</v>
      </c>
      <c r="N748" s="12">
        <v>5</v>
      </c>
      <c r="O748">
        <f t="shared" si="23"/>
        <v>5</v>
      </c>
    </row>
    <row r="749" spans="1:15" x14ac:dyDescent="0.25">
      <c r="A749">
        <v>192905</v>
      </c>
      <c r="B749">
        <v>58315</v>
      </c>
      <c r="C749" t="s">
        <v>29</v>
      </c>
      <c r="D749" t="s">
        <v>42</v>
      </c>
      <c r="E749">
        <v>7</v>
      </c>
      <c r="F749" s="11" t="s">
        <v>191</v>
      </c>
      <c r="G749" s="7" t="s">
        <v>165</v>
      </c>
      <c r="H749" s="7">
        <f t="shared" si="22"/>
        <v>0</v>
      </c>
      <c r="I749" t="s">
        <v>153</v>
      </c>
      <c r="J749" t="s">
        <v>153</v>
      </c>
      <c r="K749" t="s">
        <v>18</v>
      </c>
      <c r="L749" s="7" t="s">
        <v>149</v>
      </c>
      <c r="M749">
        <v>4.2110000000000003</v>
      </c>
      <c r="N749" s="12">
        <v>5</v>
      </c>
      <c r="O749">
        <f t="shared" si="23"/>
        <v>5</v>
      </c>
    </row>
    <row r="750" spans="1:15" x14ac:dyDescent="0.25">
      <c r="A750">
        <v>192906</v>
      </c>
      <c r="B750">
        <v>58315</v>
      </c>
      <c r="C750" t="s">
        <v>29</v>
      </c>
      <c r="D750" t="s">
        <v>42</v>
      </c>
      <c r="E750">
        <v>7</v>
      </c>
      <c r="F750" s="11" t="s">
        <v>192</v>
      </c>
      <c r="G750" s="7" t="s">
        <v>165</v>
      </c>
      <c r="H750" s="7">
        <f t="shared" si="22"/>
        <v>0</v>
      </c>
      <c r="I750" t="s">
        <v>153</v>
      </c>
      <c r="J750" t="s">
        <v>153</v>
      </c>
      <c r="K750" t="s">
        <v>18</v>
      </c>
      <c r="L750" s="7" t="s">
        <v>149</v>
      </c>
      <c r="M750">
        <v>4.2110000000000003</v>
      </c>
      <c r="N750" s="12">
        <v>26</v>
      </c>
      <c r="O750">
        <f t="shared" si="23"/>
        <v>26</v>
      </c>
    </row>
    <row r="751" spans="1:15" x14ac:dyDescent="0.25">
      <c r="A751">
        <v>192914</v>
      </c>
      <c r="B751">
        <v>58321</v>
      </c>
      <c r="C751" t="s">
        <v>29</v>
      </c>
      <c r="D751" t="s">
        <v>43</v>
      </c>
      <c r="E751" t="s">
        <v>44</v>
      </c>
      <c r="F751" s="11" t="s">
        <v>193</v>
      </c>
      <c r="G751" s="7" t="s">
        <v>165</v>
      </c>
      <c r="H751" s="7">
        <f t="shared" si="22"/>
        <v>0</v>
      </c>
      <c r="I751" t="s">
        <v>153</v>
      </c>
      <c r="J751" t="s">
        <v>153</v>
      </c>
      <c r="K751" t="s">
        <v>18</v>
      </c>
      <c r="L751" s="7" t="s">
        <v>149</v>
      </c>
      <c r="M751">
        <v>4.2110000000000003</v>
      </c>
      <c r="N751" s="12">
        <v>5</v>
      </c>
      <c r="O751">
        <f t="shared" si="23"/>
        <v>5</v>
      </c>
    </row>
    <row r="752" spans="1:15" x14ac:dyDescent="0.25">
      <c r="A752">
        <v>192915</v>
      </c>
      <c r="B752">
        <v>58322</v>
      </c>
      <c r="C752" t="s">
        <v>29</v>
      </c>
      <c r="D752" t="s">
        <v>43</v>
      </c>
      <c r="E752">
        <v>48</v>
      </c>
      <c r="F752" s="11" t="s">
        <v>194</v>
      </c>
      <c r="G752" s="7" t="s">
        <v>165</v>
      </c>
      <c r="H752" s="7">
        <f t="shared" si="22"/>
        <v>0</v>
      </c>
      <c r="I752" t="s">
        <v>153</v>
      </c>
      <c r="J752" t="s">
        <v>153</v>
      </c>
      <c r="K752" t="s">
        <v>18</v>
      </c>
      <c r="L752" s="7" t="s">
        <v>149</v>
      </c>
      <c r="M752">
        <v>4.2110000000000003</v>
      </c>
      <c r="N752" s="12">
        <v>5</v>
      </c>
      <c r="O752">
        <f t="shared" si="23"/>
        <v>5</v>
      </c>
    </row>
    <row r="753" spans="1:15" x14ac:dyDescent="0.25">
      <c r="A753">
        <v>192918</v>
      </c>
      <c r="B753">
        <v>58327</v>
      </c>
      <c r="C753" t="s">
        <v>29</v>
      </c>
      <c r="D753" t="s">
        <v>43</v>
      </c>
      <c r="E753" t="s">
        <v>45</v>
      </c>
      <c r="F753" s="11" t="s">
        <v>195</v>
      </c>
      <c r="G753" s="7" t="s">
        <v>165</v>
      </c>
      <c r="H753" s="7">
        <f t="shared" si="22"/>
        <v>0</v>
      </c>
      <c r="I753" t="s">
        <v>153</v>
      </c>
      <c r="J753" t="s">
        <v>153</v>
      </c>
      <c r="K753" t="s">
        <v>18</v>
      </c>
      <c r="L753" s="7" t="s">
        <v>149</v>
      </c>
      <c r="M753">
        <v>4.2110000000000003</v>
      </c>
      <c r="N753" s="12">
        <v>27</v>
      </c>
      <c r="O753">
        <f t="shared" si="23"/>
        <v>27</v>
      </c>
    </row>
    <row r="754" spans="1:15" x14ac:dyDescent="0.25">
      <c r="A754">
        <v>192924</v>
      </c>
      <c r="B754">
        <v>58341</v>
      </c>
      <c r="C754" t="s">
        <v>29</v>
      </c>
      <c r="D754" t="s">
        <v>46</v>
      </c>
      <c r="E754">
        <v>15</v>
      </c>
      <c r="F754" s="11" t="s">
        <v>196</v>
      </c>
      <c r="G754" s="7" t="s">
        <v>165</v>
      </c>
      <c r="H754" s="7">
        <f t="shared" si="22"/>
        <v>0</v>
      </c>
      <c r="I754" t="s">
        <v>153</v>
      </c>
      <c r="J754" t="s">
        <v>153</v>
      </c>
      <c r="K754" t="s">
        <v>18</v>
      </c>
      <c r="L754" s="7" t="s">
        <v>149</v>
      </c>
      <c r="M754">
        <v>4.2110000000000003</v>
      </c>
      <c r="N754" s="12">
        <v>5</v>
      </c>
      <c r="O754">
        <f t="shared" si="23"/>
        <v>5</v>
      </c>
    </row>
    <row r="755" spans="1:15" x14ac:dyDescent="0.25">
      <c r="A755">
        <v>193339</v>
      </c>
      <c r="B755">
        <v>62290</v>
      </c>
      <c r="C755" t="s">
        <v>54</v>
      </c>
      <c r="D755" t="s">
        <v>55</v>
      </c>
      <c r="E755">
        <v>7</v>
      </c>
      <c r="F755" s="11" t="s">
        <v>186</v>
      </c>
      <c r="G755" s="7" t="s">
        <v>165</v>
      </c>
      <c r="H755" s="7">
        <f t="shared" si="22"/>
        <v>0</v>
      </c>
      <c r="I755" t="s">
        <v>153</v>
      </c>
      <c r="J755" t="s">
        <v>294</v>
      </c>
      <c r="K755" t="s">
        <v>18</v>
      </c>
      <c r="L755" s="7" t="s">
        <v>149</v>
      </c>
      <c r="M755">
        <v>4.2110000000000003</v>
      </c>
      <c r="N755" t="s">
        <v>294</v>
      </c>
      <c r="O755" t="str">
        <f t="shared" si="23"/>
        <v>Нет показаний</v>
      </c>
    </row>
    <row r="756" spans="1:15" x14ac:dyDescent="0.25">
      <c r="A756">
        <v>193340</v>
      </c>
      <c r="B756">
        <v>62291</v>
      </c>
      <c r="C756" t="s">
        <v>54</v>
      </c>
      <c r="D756" t="s">
        <v>55</v>
      </c>
      <c r="E756">
        <v>9</v>
      </c>
      <c r="F756" s="11" t="s">
        <v>186</v>
      </c>
      <c r="G756" s="7" t="s">
        <v>165</v>
      </c>
      <c r="H756" s="7">
        <f t="shared" si="22"/>
        <v>0</v>
      </c>
      <c r="I756" t="s">
        <v>153</v>
      </c>
      <c r="J756" t="s">
        <v>294</v>
      </c>
      <c r="K756" t="s">
        <v>18</v>
      </c>
      <c r="L756" s="7" t="s">
        <v>149</v>
      </c>
      <c r="M756">
        <v>4.2110000000000003</v>
      </c>
      <c r="N756" t="s">
        <v>294</v>
      </c>
      <c r="O756" t="str">
        <f t="shared" si="23"/>
        <v>Нет показаний</v>
      </c>
    </row>
    <row r="757" spans="1:15" x14ac:dyDescent="0.25">
      <c r="A757">
        <v>193341</v>
      </c>
      <c r="B757">
        <v>62291</v>
      </c>
      <c r="C757" t="s">
        <v>54</v>
      </c>
      <c r="D757" t="s">
        <v>55</v>
      </c>
      <c r="E757">
        <v>9</v>
      </c>
      <c r="F757" s="11" t="s">
        <v>186</v>
      </c>
      <c r="G757" s="7" t="s">
        <v>165</v>
      </c>
      <c r="H757" s="7">
        <f t="shared" si="22"/>
        <v>0</v>
      </c>
      <c r="I757" t="s">
        <v>153</v>
      </c>
      <c r="J757" t="s">
        <v>294</v>
      </c>
      <c r="K757" t="s">
        <v>18</v>
      </c>
      <c r="L757" s="7" t="s">
        <v>149</v>
      </c>
      <c r="M757">
        <v>4.2110000000000003</v>
      </c>
      <c r="N757" t="s">
        <v>294</v>
      </c>
      <c r="O757" t="str">
        <f t="shared" si="23"/>
        <v>Нет показаний</v>
      </c>
    </row>
    <row r="758" spans="1:15" x14ac:dyDescent="0.25">
      <c r="A758">
        <v>193342</v>
      </c>
      <c r="B758">
        <v>62291</v>
      </c>
      <c r="C758" t="s">
        <v>54</v>
      </c>
      <c r="D758" t="s">
        <v>55</v>
      </c>
      <c r="E758">
        <v>9</v>
      </c>
      <c r="F758" s="11" t="s">
        <v>186</v>
      </c>
      <c r="G758" s="7" t="s">
        <v>165</v>
      </c>
      <c r="H758" s="7">
        <f t="shared" si="22"/>
        <v>0</v>
      </c>
      <c r="I758" t="s">
        <v>153</v>
      </c>
      <c r="J758" t="s">
        <v>294</v>
      </c>
      <c r="K758" t="s">
        <v>18</v>
      </c>
      <c r="L758" s="7" t="s">
        <v>149</v>
      </c>
      <c r="M758">
        <v>4.2110000000000003</v>
      </c>
      <c r="N758" t="s">
        <v>294</v>
      </c>
      <c r="O758" t="str">
        <f t="shared" si="23"/>
        <v>Нет показаний</v>
      </c>
    </row>
    <row r="759" spans="1:15" x14ac:dyDescent="0.25">
      <c r="A759">
        <v>193343</v>
      </c>
      <c r="B759">
        <v>62292</v>
      </c>
      <c r="C759" t="s">
        <v>54</v>
      </c>
      <c r="D759" t="s">
        <v>55</v>
      </c>
      <c r="E759">
        <v>11</v>
      </c>
      <c r="F759" s="11" t="s">
        <v>186</v>
      </c>
      <c r="G759" s="7" t="s">
        <v>165</v>
      </c>
      <c r="H759" s="7">
        <f t="shared" si="22"/>
        <v>0</v>
      </c>
      <c r="I759" t="s">
        <v>153</v>
      </c>
      <c r="J759" t="s">
        <v>294</v>
      </c>
      <c r="K759" t="s">
        <v>18</v>
      </c>
      <c r="L759" s="7" t="s">
        <v>149</v>
      </c>
      <c r="M759">
        <v>4.2110000000000003</v>
      </c>
      <c r="N759" t="s">
        <v>294</v>
      </c>
      <c r="O759" t="str">
        <f t="shared" si="23"/>
        <v>Нет показаний</v>
      </c>
    </row>
    <row r="760" spans="1:15" x14ac:dyDescent="0.25">
      <c r="A760">
        <v>193344</v>
      </c>
      <c r="B760">
        <v>62292</v>
      </c>
      <c r="C760" t="s">
        <v>54</v>
      </c>
      <c r="D760" t="s">
        <v>55</v>
      </c>
      <c r="E760">
        <v>11</v>
      </c>
      <c r="F760" s="11" t="s">
        <v>186</v>
      </c>
      <c r="G760" s="7" t="s">
        <v>165</v>
      </c>
      <c r="H760" s="7">
        <f t="shared" si="22"/>
        <v>0</v>
      </c>
      <c r="I760" t="s">
        <v>153</v>
      </c>
      <c r="J760" t="s">
        <v>294</v>
      </c>
      <c r="K760" t="s">
        <v>18</v>
      </c>
      <c r="L760" s="7" t="s">
        <v>149</v>
      </c>
      <c r="M760">
        <v>4.2110000000000003</v>
      </c>
      <c r="N760" t="s">
        <v>294</v>
      </c>
      <c r="O760" t="str">
        <f t="shared" si="23"/>
        <v>Нет показаний</v>
      </c>
    </row>
    <row r="761" spans="1:15" x14ac:dyDescent="0.25">
      <c r="A761">
        <v>193346</v>
      </c>
      <c r="B761">
        <v>62292</v>
      </c>
      <c r="C761" t="s">
        <v>54</v>
      </c>
      <c r="D761" t="s">
        <v>55</v>
      </c>
      <c r="E761">
        <v>11</v>
      </c>
      <c r="F761" s="11" t="s">
        <v>186</v>
      </c>
      <c r="G761" s="7" t="s">
        <v>165</v>
      </c>
      <c r="H761" s="7">
        <f t="shared" si="22"/>
        <v>0</v>
      </c>
      <c r="I761" t="s">
        <v>153</v>
      </c>
      <c r="J761" t="s">
        <v>294</v>
      </c>
      <c r="K761" t="s">
        <v>18</v>
      </c>
      <c r="L761" s="7" t="s">
        <v>149</v>
      </c>
      <c r="M761">
        <v>4.2110000000000003</v>
      </c>
      <c r="N761" t="s">
        <v>294</v>
      </c>
      <c r="O761" t="str">
        <f t="shared" si="23"/>
        <v>Нет показаний</v>
      </c>
    </row>
    <row r="762" spans="1:15" x14ac:dyDescent="0.25">
      <c r="A762">
        <v>197461</v>
      </c>
      <c r="B762">
        <v>197178</v>
      </c>
      <c r="C762" t="s">
        <v>60</v>
      </c>
      <c r="D762" t="s">
        <v>61</v>
      </c>
      <c r="E762">
        <v>10</v>
      </c>
      <c r="F762" s="11">
        <v>17598</v>
      </c>
      <c r="G762" s="7" t="s">
        <v>165</v>
      </c>
      <c r="H762" s="7">
        <f t="shared" si="22"/>
        <v>0</v>
      </c>
      <c r="I762" t="s">
        <v>153</v>
      </c>
      <c r="J762" t="s">
        <v>153</v>
      </c>
      <c r="K762" t="s">
        <v>11</v>
      </c>
      <c r="L762" s="7" t="s">
        <v>148</v>
      </c>
      <c r="M762">
        <v>1.9870000000000001</v>
      </c>
      <c r="N762" s="12">
        <v>677</v>
      </c>
      <c r="O762">
        <f t="shared" si="23"/>
        <v>677</v>
      </c>
    </row>
    <row r="763" spans="1:15" x14ac:dyDescent="0.25">
      <c r="A763">
        <v>197463</v>
      </c>
      <c r="B763">
        <v>197178</v>
      </c>
      <c r="C763" t="s">
        <v>60</v>
      </c>
      <c r="D763" t="s">
        <v>61</v>
      </c>
      <c r="E763">
        <v>10</v>
      </c>
      <c r="F763" s="11">
        <v>17624</v>
      </c>
      <c r="G763" s="7" t="s">
        <v>165</v>
      </c>
      <c r="H763" s="7">
        <f t="shared" si="22"/>
        <v>0</v>
      </c>
      <c r="I763" t="s">
        <v>153</v>
      </c>
      <c r="J763" t="s">
        <v>153</v>
      </c>
      <c r="K763" t="s">
        <v>11</v>
      </c>
      <c r="L763" s="7" t="s">
        <v>148</v>
      </c>
      <c r="M763">
        <v>1.9870000000000001</v>
      </c>
      <c r="N763" s="12">
        <v>477</v>
      </c>
      <c r="O763">
        <f t="shared" si="23"/>
        <v>477</v>
      </c>
    </row>
    <row r="764" spans="1:15" x14ac:dyDescent="0.25">
      <c r="A764">
        <v>197465</v>
      </c>
      <c r="B764">
        <v>197178</v>
      </c>
      <c r="C764" t="s">
        <v>60</v>
      </c>
      <c r="D764" t="s">
        <v>61</v>
      </c>
      <c r="E764">
        <v>10</v>
      </c>
      <c r="F764" s="11">
        <v>57135095</v>
      </c>
      <c r="G764" s="7" t="s">
        <v>165</v>
      </c>
      <c r="H764" s="7">
        <f t="shared" si="22"/>
        <v>0</v>
      </c>
      <c r="I764" t="s">
        <v>153</v>
      </c>
      <c r="J764" t="s">
        <v>153</v>
      </c>
      <c r="K764" t="s">
        <v>11</v>
      </c>
      <c r="L764" s="7" t="s">
        <v>148</v>
      </c>
      <c r="M764">
        <v>1.9870000000000001</v>
      </c>
      <c r="N764" s="12">
        <v>88</v>
      </c>
      <c r="O764">
        <f t="shared" si="23"/>
        <v>88</v>
      </c>
    </row>
    <row r="765" spans="1:15" x14ac:dyDescent="0.25">
      <c r="A765">
        <v>197467</v>
      </c>
      <c r="B765">
        <v>197178</v>
      </c>
      <c r="C765" t="s">
        <v>60</v>
      </c>
      <c r="D765" t="s">
        <v>61</v>
      </c>
      <c r="E765">
        <v>10</v>
      </c>
      <c r="F765" s="11">
        <v>57336012</v>
      </c>
      <c r="G765" s="7" t="s">
        <v>165</v>
      </c>
      <c r="H765" s="7">
        <f t="shared" si="22"/>
        <v>0</v>
      </c>
      <c r="I765" t="s">
        <v>153</v>
      </c>
      <c r="J765" t="s">
        <v>294</v>
      </c>
      <c r="K765" t="s">
        <v>11</v>
      </c>
      <c r="L765" s="7" t="s">
        <v>148</v>
      </c>
      <c r="M765" t="s">
        <v>294</v>
      </c>
      <c r="N765" t="s">
        <v>294</v>
      </c>
      <c r="O765" t="str">
        <f t="shared" si="23"/>
        <v>Нет показаний</v>
      </c>
    </row>
    <row r="766" spans="1:15" x14ac:dyDescent="0.25">
      <c r="A766">
        <v>197469</v>
      </c>
      <c r="B766">
        <v>197178</v>
      </c>
      <c r="C766" t="s">
        <v>60</v>
      </c>
      <c r="D766" t="s">
        <v>61</v>
      </c>
      <c r="E766">
        <v>10</v>
      </c>
      <c r="F766" s="11">
        <v>57271066</v>
      </c>
      <c r="G766" s="7" t="s">
        <v>165</v>
      </c>
      <c r="H766" s="7">
        <f t="shared" si="22"/>
        <v>0</v>
      </c>
      <c r="I766" t="s">
        <v>153</v>
      </c>
      <c r="J766" t="s">
        <v>153</v>
      </c>
      <c r="K766" t="s">
        <v>11</v>
      </c>
      <c r="L766" s="7" t="s">
        <v>148</v>
      </c>
      <c r="M766">
        <v>1.9870000000000001</v>
      </c>
      <c r="N766" s="12">
        <v>216</v>
      </c>
      <c r="O766">
        <f t="shared" si="23"/>
        <v>216</v>
      </c>
    </row>
    <row r="767" spans="1:15" x14ac:dyDescent="0.25">
      <c r="A767">
        <v>197471</v>
      </c>
      <c r="B767">
        <v>197178</v>
      </c>
      <c r="C767" t="s">
        <v>60</v>
      </c>
      <c r="D767" t="s">
        <v>61</v>
      </c>
      <c r="E767">
        <v>10</v>
      </c>
      <c r="F767" s="11">
        <v>77261</v>
      </c>
      <c r="G767" s="7" t="s">
        <v>165</v>
      </c>
      <c r="H767" s="7">
        <f t="shared" si="22"/>
        <v>0</v>
      </c>
      <c r="I767" t="s">
        <v>153</v>
      </c>
      <c r="J767" t="s">
        <v>153</v>
      </c>
      <c r="K767" t="s">
        <v>11</v>
      </c>
      <c r="L767" s="7" t="s">
        <v>148</v>
      </c>
      <c r="M767">
        <v>1.9870000000000001</v>
      </c>
      <c r="N767" s="12">
        <v>202</v>
      </c>
      <c r="O767">
        <f t="shared" si="23"/>
        <v>202</v>
      </c>
    </row>
    <row r="768" spans="1:15" x14ac:dyDescent="0.25">
      <c r="A768">
        <v>197473</v>
      </c>
      <c r="B768">
        <v>197178</v>
      </c>
      <c r="C768" t="s">
        <v>60</v>
      </c>
      <c r="D768" t="s">
        <v>61</v>
      </c>
      <c r="E768">
        <v>10</v>
      </c>
      <c r="F768" s="11">
        <v>17617</v>
      </c>
      <c r="G768" s="7" t="s">
        <v>165</v>
      </c>
      <c r="H768" s="7">
        <f t="shared" si="22"/>
        <v>0</v>
      </c>
      <c r="I768" t="s">
        <v>153</v>
      </c>
      <c r="J768" t="s">
        <v>294</v>
      </c>
      <c r="K768" t="s">
        <v>11</v>
      </c>
      <c r="L768" s="7" t="s">
        <v>148</v>
      </c>
      <c r="M768" t="s">
        <v>294</v>
      </c>
      <c r="N768" t="s">
        <v>294</v>
      </c>
      <c r="O768" t="str">
        <f t="shared" si="23"/>
        <v>Нет показаний</v>
      </c>
    </row>
    <row r="769" spans="1:15" x14ac:dyDescent="0.25">
      <c r="A769">
        <v>197475</v>
      </c>
      <c r="B769">
        <v>197178</v>
      </c>
      <c r="C769" t="s">
        <v>60</v>
      </c>
      <c r="D769" t="s">
        <v>61</v>
      </c>
      <c r="E769">
        <v>10</v>
      </c>
      <c r="F769" s="11">
        <v>420342</v>
      </c>
      <c r="G769" s="7" t="s">
        <v>165</v>
      </c>
      <c r="H769" s="7">
        <f t="shared" si="22"/>
        <v>0</v>
      </c>
      <c r="I769" t="s">
        <v>153</v>
      </c>
      <c r="J769" t="s">
        <v>153</v>
      </c>
      <c r="K769" t="s">
        <v>11</v>
      </c>
      <c r="L769" s="7" t="s">
        <v>148</v>
      </c>
      <c r="M769">
        <v>1.9870000000000001</v>
      </c>
      <c r="N769" s="12">
        <v>148</v>
      </c>
      <c r="O769">
        <f t="shared" si="23"/>
        <v>148</v>
      </c>
    </row>
    <row r="770" spans="1:15" x14ac:dyDescent="0.25">
      <c r="A770">
        <v>197509</v>
      </c>
      <c r="B770">
        <v>197180</v>
      </c>
      <c r="C770" t="s">
        <v>60</v>
      </c>
      <c r="D770" t="s">
        <v>61</v>
      </c>
      <c r="E770">
        <v>4</v>
      </c>
      <c r="F770" s="11">
        <v>57364415</v>
      </c>
      <c r="G770" s="7" t="s">
        <v>165</v>
      </c>
      <c r="H770" s="7">
        <f t="shared" si="22"/>
        <v>0</v>
      </c>
      <c r="I770" t="s">
        <v>153</v>
      </c>
      <c r="J770" t="s">
        <v>153</v>
      </c>
      <c r="K770" t="s">
        <v>11</v>
      </c>
      <c r="L770" s="7" t="s">
        <v>148</v>
      </c>
      <c r="M770">
        <v>1.9870000000000001</v>
      </c>
      <c r="N770" s="12">
        <v>187</v>
      </c>
      <c r="O770">
        <f t="shared" si="23"/>
        <v>187</v>
      </c>
    </row>
    <row r="771" spans="1:15" x14ac:dyDescent="0.25">
      <c r="A771">
        <v>197511</v>
      </c>
      <c r="B771">
        <v>197180</v>
      </c>
      <c r="C771" t="s">
        <v>60</v>
      </c>
      <c r="D771" t="s">
        <v>61</v>
      </c>
      <c r="E771">
        <v>4</v>
      </c>
      <c r="F771" s="11">
        <v>23358010</v>
      </c>
      <c r="G771" s="7" t="s">
        <v>165</v>
      </c>
      <c r="H771" s="7">
        <f t="shared" ref="H771:H834" si="24">COUNTIFS($F$2:$F$3258,F771,$G$2:$G$3258,"ОКПУ")</f>
        <v>0</v>
      </c>
      <c r="I771" t="s">
        <v>153</v>
      </c>
      <c r="J771" t="s">
        <v>294</v>
      </c>
      <c r="K771" t="s">
        <v>11</v>
      </c>
      <c r="L771" s="7" t="s">
        <v>148</v>
      </c>
      <c r="M771" t="s">
        <v>294</v>
      </c>
      <c r="N771" t="s">
        <v>294</v>
      </c>
      <c r="O771" t="str">
        <f t="shared" ref="O771:O834" si="25">IF(H771&gt;0,IFERROR(N771/H771,N771),N771)</f>
        <v>Нет показаний</v>
      </c>
    </row>
    <row r="772" spans="1:15" x14ac:dyDescent="0.25">
      <c r="A772">
        <v>197513</v>
      </c>
      <c r="B772">
        <v>197180</v>
      </c>
      <c r="C772" t="s">
        <v>60</v>
      </c>
      <c r="D772" t="s">
        <v>61</v>
      </c>
      <c r="E772">
        <v>4</v>
      </c>
      <c r="F772" s="11">
        <v>20570567</v>
      </c>
      <c r="G772" s="7" t="s">
        <v>165</v>
      </c>
      <c r="H772" s="7">
        <f t="shared" si="24"/>
        <v>0</v>
      </c>
      <c r="I772" t="s">
        <v>153</v>
      </c>
      <c r="J772" t="s">
        <v>294</v>
      </c>
      <c r="K772" t="s">
        <v>11</v>
      </c>
      <c r="L772" s="7" t="s">
        <v>148</v>
      </c>
      <c r="M772" t="s">
        <v>294</v>
      </c>
      <c r="N772" t="s">
        <v>294</v>
      </c>
      <c r="O772" t="str">
        <f t="shared" si="25"/>
        <v>Нет показаний</v>
      </c>
    </row>
    <row r="773" spans="1:15" x14ac:dyDescent="0.25">
      <c r="A773">
        <v>197515</v>
      </c>
      <c r="B773">
        <v>197180</v>
      </c>
      <c r="C773" t="s">
        <v>60</v>
      </c>
      <c r="D773" t="s">
        <v>61</v>
      </c>
      <c r="E773">
        <v>4</v>
      </c>
      <c r="F773" s="11">
        <v>20898</v>
      </c>
      <c r="G773" s="7" t="s">
        <v>165</v>
      </c>
      <c r="H773" s="7">
        <f t="shared" si="24"/>
        <v>0</v>
      </c>
      <c r="I773" t="s">
        <v>153</v>
      </c>
      <c r="J773" t="s">
        <v>153</v>
      </c>
      <c r="K773" t="s">
        <v>11</v>
      </c>
      <c r="L773" s="7" t="s">
        <v>148</v>
      </c>
      <c r="M773">
        <v>1.9870000000000001</v>
      </c>
      <c r="N773" s="12">
        <v>-77</v>
      </c>
      <c r="O773">
        <f t="shared" si="25"/>
        <v>-77</v>
      </c>
    </row>
    <row r="774" spans="1:15" x14ac:dyDescent="0.25">
      <c r="A774">
        <v>197519</v>
      </c>
      <c r="B774">
        <v>197180</v>
      </c>
      <c r="C774" t="s">
        <v>60</v>
      </c>
      <c r="D774" t="s">
        <v>61</v>
      </c>
      <c r="E774">
        <v>4</v>
      </c>
      <c r="F774" s="11">
        <v>20901</v>
      </c>
      <c r="G774" s="7" t="s">
        <v>165</v>
      </c>
      <c r="H774" s="7">
        <f t="shared" si="24"/>
        <v>0</v>
      </c>
      <c r="I774" t="s">
        <v>153</v>
      </c>
      <c r="J774" t="s">
        <v>153</v>
      </c>
      <c r="K774" t="s">
        <v>11</v>
      </c>
      <c r="L774" s="7" t="s">
        <v>148</v>
      </c>
      <c r="M774">
        <v>1.9870000000000001</v>
      </c>
      <c r="N774" s="12">
        <v>88</v>
      </c>
      <c r="O774">
        <f t="shared" si="25"/>
        <v>88</v>
      </c>
    </row>
    <row r="775" spans="1:15" x14ac:dyDescent="0.25">
      <c r="A775">
        <v>197521</v>
      </c>
      <c r="B775">
        <v>197180</v>
      </c>
      <c r="C775" t="s">
        <v>60</v>
      </c>
      <c r="D775" t="s">
        <v>61</v>
      </c>
      <c r="E775">
        <v>4</v>
      </c>
      <c r="F775" s="11">
        <v>297152</v>
      </c>
      <c r="G775" s="7" t="s">
        <v>165</v>
      </c>
      <c r="H775" s="7">
        <f t="shared" si="24"/>
        <v>0</v>
      </c>
      <c r="I775" t="s">
        <v>153</v>
      </c>
      <c r="J775" t="s">
        <v>153</v>
      </c>
      <c r="K775" t="s">
        <v>11</v>
      </c>
      <c r="L775" s="7" t="s">
        <v>148</v>
      </c>
      <c r="M775">
        <v>1.9870000000000001</v>
      </c>
      <c r="N775" s="12">
        <v>73</v>
      </c>
      <c r="O775">
        <f t="shared" si="25"/>
        <v>73</v>
      </c>
    </row>
    <row r="776" spans="1:15" x14ac:dyDescent="0.25">
      <c r="A776">
        <v>197523</v>
      </c>
      <c r="B776">
        <v>197180</v>
      </c>
      <c r="C776" t="s">
        <v>60</v>
      </c>
      <c r="D776" t="s">
        <v>61</v>
      </c>
      <c r="E776">
        <v>4</v>
      </c>
      <c r="F776" s="11">
        <v>421587</v>
      </c>
      <c r="G776" s="7" t="s">
        <v>165</v>
      </c>
      <c r="H776" s="7">
        <f t="shared" si="24"/>
        <v>0</v>
      </c>
      <c r="I776" t="s">
        <v>153</v>
      </c>
      <c r="J776" t="s">
        <v>153</v>
      </c>
      <c r="K776" t="s">
        <v>11</v>
      </c>
      <c r="L776" s="7" t="s">
        <v>148</v>
      </c>
      <c r="M776">
        <v>1.9870000000000001</v>
      </c>
      <c r="N776" s="12">
        <v>123</v>
      </c>
      <c r="O776">
        <f t="shared" si="25"/>
        <v>123</v>
      </c>
    </row>
    <row r="777" spans="1:15" x14ac:dyDescent="0.25">
      <c r="A777">
        <v>197525</v>
      </c>
      <c r="B777">
        <v>197180</v>
      </c>
      <c r="C777" t="s">
        <v>60</v>
      </c>
      <c r="D777" t="s">
        <v>61</v>
      </c>
      <c r="E777">
        <v>4</v>
      </c>
      <c r="F777" s="11">
        <v>454097</v>
      </c>
      <c r="G777" s="7" t="s">
        <v>165</v>
      </c>
      <c r="H777" s="7">
        <f t="shared" si="24"/>
        <v>0</v>
      </c>
      <c r="I777" t="s">
        <v>153</v>
      </c>
      <c r="J777" t="s">
        <v>153</v>
      </c>
      <c r="K777" t="s">
        <v>11</v>
      </c>
      <c r="L777" s="7" t="s">
        <v>148</v>
      </c>
      <c r="M777">
        <v>1.9870000000000001</v>
      </c>
      <c r="N777" s="12">
        <v>87</v>
      </c>
      <c r="O777">
        <f t="shared" si="25"/>
        <v>87</v>
      </c>
    </row>
    <row r="778" spans="1:15" x14ac:dyDescent="0.25">
      <c r="A778">
        <v>197527</v>
      </c>
      <c r="B778">
        <v>197180</v>
      </c>
      <c r="C778" t="s">
        <v>60</v>
      </c>
      <c r="D778" t="s">
        <v>61</v>
      </c>
      <c r="E778">
        <v>4</v>
      </c>
      <c r="F778" s="11">
        <v>289000</v>
      </c>
      <c r="G778" s="7" t="s">
        <v>165</v>
      </c>
      <c r="H778" s="7">
        <f t="shared" si="24"/>
        <v>0</v>
      </c>
      <c r="I778" t="s">
        <v>153</v>
      </c>
      <c r="J778" t="s">
        <v>153</v>
      </c>
      <c r="K778" t="s">
        <v>11</v>
      </c>
      <c r="L778" s="7" t="s">
        <v>148</v>
      </c>
      <c r="M778">
        <v>1.9870000000000001</v>
      </c>
      <c r="N778" s="12">
        <v>0</v>
      </c>
      <c r="O778">
        <f t="shared" si="25"/>
        <v>0</v>
      </c>
    </row>
    <row r="779" spans="1:15" x14ac:dyDescent="0.25">
      <c r="A779">
        <v>197529</v>
      </c>
      <c r="B779">
        <v>197180</v>
      </c>
      <c r="C779" t="s">
        <v>60</v>
      </c>
      <c r="D779" t="s">
        <v>61</v>
      </c>
      <c r="E779">
        <v>4</v>
      </c>
      <c r="F779" s="11">
        <v>103101008</v>
      </c>
      <c r="G779" s="7" t="s">
        <v>165</v>
      </c>
      <c r="H779" s="7">
        <f t="shared" si="24"/>
        <v>0</v>
      </c>
      <c r="I779" t="s">
        <v>153</v>
      </c>
      <c r="J779" t="s">
        <v>153</v>
      </c>
      <c r="K779" t="s">
        <v>11</v>
      </c>
      <c r="L779" s="7" t="s">
        <v>148</v>
      </c>
      <c r="M779">
        <v>1.9870000000000001</v>
      </c>
      <c r="N779" s="12">
        <v>-1092.77</v>
      </c>
      <c r="O779">
        <f t="shared" si="25"/>
        <v>-1092.77</v>
      </c>
    </row>
    <row r="780" spans="1:15" x14ac:dyDescent="0.25">
      <c r="A780">
        <v>197531</v>
      </c>
      <c r="B780">
        <v>197180</v>
      </c>
      <c r="C780" t="s">
        <v>60</v>
      </c>
      <c r="D780" t="s">
        <v>61</v>
      </c>
      <c r="E780">
        <v>4</v>
      </c>
      <c r="F780" s="11">
        <v>209306</v>
      </c>
      <c r="G780" s="7" t="s">
        <v>165</v>
      </c>
      <c r="H780" s="7">
        <f t="shared" si="24"/>
        <v>0</v>
      </c>
      <c r="I780" t="s">
        <v>153</v>
      </c>
      <c r="J780" t="s">
        <v>153</v>
      </c>
      <c r="K780" t="s">
        <v>11</v>
      </c>
      <c r="L780" s="7" t="s">
        <v>148</v>
      </c>
      <c r="M780">
        <v>1.9870000000000001</v>
      </c>
      <c r="N780" s="12">
        <v>242</v>
      </c>
      <c r="O780">
        <f t="shared" si="25"/>
        <v>242</v>
      </c>
    </row>
    <row r="781" spans="1:15" x14ac:dyDescent="0.25">
      <c r="A781">
        <v>197533</v>
      </c>
      <c r="B781">
        <v>197181</v>
      </c>
      <c r="C781" t="s">
        <v>60</v>
      </c>
      <c r="D781" t="s">
        <v>61</v>
      </c>
      <c r="E781" t="s">
        <v>62</v>
      </c>
      <c r="F781" s="11">
        <v>17620</v>
      </c>
      <c r="G781" s="7" t="s">
        <v>165</v>
      </c>
      <c r="H781" s="7">
        <f t="shared" si="24"/>
        <v>0</v>
      </c>
      <c r="I781" t="s">
        <v>153</v>
      </c>
      <c r="J781" t="s">
        <v>294</v>
      </c>
      <c r="K781" t="s">
        <v>11</v>
      </c>
      <c r="L781" s="7" t="s">
        <v>148</v>
      </c>
      <c r="M781" t="s">
        <v>294</v>
      </c>
      <c r="N781" t="s">
        <v>294</v>
      </c>
      <c r="O781" t="str">
        <f t="shared" si="25"/>
        <v>Нет показаний</v>
      </c>
    </row>
    <row r="782" spans="1:15" x14ac:dyDescent="0.25">
      <c r="A782">
        <v>197535</v>
      </c>
      <c r="B782">
        <v>197181</v>
      </c>
      <c r="C782" t="s">
        <v>60</v>
      </c>
      <c r="D782" t="s">
        <v>61</v>
      </c>
      <c r="E782" t="s">
        <v>62</v>
      </c>
      <c r="F782" s="11">
        <v>17610</v>
      </c>
      <c r="G782" s="7" t="s">
        <v>165</v>
      </c>
      <c r="H782" s="7">
        <f t="shared" si="24"/>
        <v>0</v>
      </c>
      <c r="I782" t="s">
        <v>153</v>
      </c>
      <c r="J782" t="s">
        <v>153</v>
      </c>
      <c r="K782" t="s">
        <v>11</v>
      </c>
      <c r="L782" s="7" t="s">
        <v>148</v>
      </c>
      <c r="M782">
        <v>1.9870000000000001</v>
      </c>
      <c r="N782" s="12">
        <v>563</v>
      </c>
      <c r="O782">
        <f t="shared" si="25"/>
        <v>563</v>
      </c>
    </row>
    <row r="783" spans="1:15" x14ac:dyDescent="0.25">
      <c r="A783">
        <v>197537</v>
      </c>
      <c r="B783">
        <v>197181</v>
      </c>
      <c r="C783" t="s">
        <v>60</v>
      </c>
      <c r="D783" t="s">
        <v>61</v>
      </c>
      <c r="E783" t="s">
        <v>62</v>
      </c>
      <c r="F783" s="11">
        <v>58150074</v>
      </c>
      <c r="G783" s="7" t="s">
        <v>165</v>
      </c>
      <c r="H783" s="7">
        <f t="shared" si="24"/>
        <v>0</v>
      </c>
      <c r="I783" t="s">
        <v>153</v>
      </c>
      <c r="J783" t="s">
        <v>153</v>
      </c>
      <c r="K783" t="s">
        <v>11</v>
      </c>
      <c r="L783" s="7" t="s">
        <v>148</v>
      </c>
      <c r="M783">
        <v>1.9870000000000001</v>
      </c>
      <c r="N783" s="12">
        <v>63</v>
      </c>
      <c r="O783">
        <f t="shared" si="25"/>
        <v>63</v>
      </c>
    </row>
    <row r="784" spans="1:15" x14ac:dyDescent="0.25">
      <c r="A784">
        <v>197539</v>
      </c>
      <c r="B784">
        <v>197181</v>
      </c>
      <c r="C784" t="s">
        <v>60</v>
      </c>
      <c r="D784" t="s">
        <v>61</v>
      </c>
      <c r="E784" t="s">
        <v>62</v>
      </c>
      <c r="F784" s="11">
        <v>26823311</v>
      </c>
      <c r="G784" s="7" t="s">
        <v>165</v>
      </c>
      <c r="H784" s="7">
        <f t="shared" si="24"/>
        <v>0</v>
      </c>
      <c r="I784" t="s">
        <v>153</v>
      </c>
      <c r="J784" t="s">
        <v>153</v>
      </c>
      <c r="K784" t="s">
        <v>11</v>
      </c>
      <c r="L784" s="7" t="s">
        <v>148</v>
      </c>
      <c r="M784">
        <v>1.9870000000000001</v>
      </c>
      <c r="N784" s="12">
        <v>445</v>
      </c>
      <c r="O784">
        <f t="shared" si="25"/>
        <v>445</v>
      </c>
    </row>
    <row r="785" spans="1:15" x14ac:dyDescent="0.25">
      <c r="A785">
        <v>197541</v>
      </c>
      <c r="B785">
        <v>197181</v>
      </c>
      <c r="C785" t="s">
        <v>60</v>
      </c>
      <c r="D785" t="s">
        <v>61</v>
      </c>
      <c r="E785" t="s">
        <v>62</v>
      </c>
      <c r="F785" s="11">
        <v>57349119</v>
      </c>
      <c r="G785" s="7" t="s">
        <v>165</v>
      </c>
      <c r="H785" s="7">
        <f t="shared" si="24"/>
        <v>0</v>
      </c>
      <c r="I785" t="s">
        <v>153</v>
      </c>
      <c r="J785" t="s">
        <v>153</v>
      </c>
      <c r="K785" t="s">
        <v>11</v>
      </c>
      <c r="L785" s="7" t="s">
        <v>148</v>
      </c>
      <c r="M785">
        <v>1.9870000000000001</v>
      </c>
      <c r="N785" s="12">
        <v>153</v>
      </c>
      <c r="O785">
        <f t="shared" si="25"/>
        <v>153</v>
      </c>
    </row>
    <row r="786" spans="1:15" x14ac:dyDescent="0.25">
      <c r="A786">
        <v>197545</v>
      </c>
      <c r="B786">
        <v>197181</v>
      </c>
      <c r="C786" t="s">
        <v>60</v>
      </c>
      <c r="D786" t="s">
        <v>61</v>
      </c>
      <c r="E786" t="s">
        <v>62</v>
      </c>
      <c r="F786" s="11">
        <v>55098</v>
      </c>
      <c r="G786" s="7" t="s">
        <v>165</v>
      </c>
      <c r="H786" s="7">
        <f t="shared" si="24"/>
        <v>0</v>
      </c>
      <c r="I786" t="s">
        <v>153</v>
      </c>
      <c r="J786" t="s">
        <v>153</v>
      </c>
      <c r="K786" t="s">
        <v>11</v>
      </c>
      <c r="L786" s="7" t="s">
        <v>148</v>
      </c>
      <c r="M786">
        <v>1.9870000000000001</v>
      </c>
      <c r="N786" s="12">
        <v>70.5</v>
      </c>
      <c r="O786">
        <f t="shared" si="25"/>
        <v>70.5</v>
      </c>
    </row>
    <row r="787" spans="1:15" x14ac:dyDescent="0.25">
      <c r="A787">
        <v>197549</v>
      </c>
      <c r="B787">
        <v>197182</v>
      </c>
      <c r="C787" t="s">
        <v>60</v>
      </c>
      <c r="D787" t="s">
        <v>61</v>
      </c>
      <c r="E787">
        <v>6</v>
      </c>
      <c r="F787" s="11">
        <v>112730</v>
      </c>
      <c r="G787" s="7" t="s">
        <v>165</v>
      </c>
      <c r="H787" s="7">
        <f t="shared" si="24"/>
        <v>0</v>
      </c>
      <c r="I787" t="s">
        <v>153</v>
      </c>
      <c r="J787" t="s">
        <v>153</v>
      </c>
      <c r="K787" t="s">
        <v>11</v>
      </c>
      <c r="L787" s="7" t="s">
        <v>148</v>
      </c>
      <c r="M787">
        <v>1.9870000000000001</v>
      </c>
      <c r="N787" s="12">
        <v>130</v>
      </c>
      <c r="O787">
        <f t="shared" si="25"/>
        <v>130</v>
      </c>
    </row>
    <row r="788" spans="1:15" x14ac:dyDescent="0.25">
      <c r="A788">
        <v>197551</v>
      </c>
      <c r="B788">
        <v>197182</v>
      </c>
      <c r="C788" t="s">
        <v>60</v>
      </c>
      <c r="D788" t="s">
        <v>61</v>
      </c>
      <c r="E788">
        <v>6</v>
      </c>
      <c r="F788" s="11">
        <v>20897</v>
      </c>
      <c r="G788" s="7" t="s">
        <v>165</v>
      </c>
      <c r="H788" s="7">
        <f t="shared" si="24"/>
        <v>0</v>
      </c>
      <c r="I788" t="s">
        <v>153</v>
      </c>
      <c r="J788" t="s">
        <v>153</v>
      </c>
      <c r="K788" t="s">
        <v>11</v>
      </c>
      <c r="L788" s="7" t="s">
        <v>148</v>
      </c>
      <c r="M788">
        <v>1.9870000000000001</v>
      </c>
      <c r="N788" s="12">
        <v>461</v>
      </c>
      <c r="O788">
        <f t="shared" si="25"/>
        <v>461</v>
      </c>
    </row>
    <row r="789" spans="1:15" x14ac:dyDescent="0.25">
      <c r="A789">
        <v>197553</v>
      </c>
      <c r="B789">
        <v>197182</v>
      </c>
      <c r="C789" t="s">
        <v>60</v>
      </c>
      <c r="D789" t="s">
        <v>61</v>
      </c>
      <c r="E789">
        <v>6</v>
      </c>
      <c r="F789" s="11">
        <v>232201</v>
      </c>
      <c r="G789" s="7" t="s">
        <v>165</v>
      </c>
      <c r="H789" s="7">
        <f t="shared" si="24"/>
        <v>0</v>
      </c>
      <c r="I789" t="s">
        <v>153</v>
      </c>
      <c r="J789" t="s">
        <v>153</v>
      </c>
      <c r="K789" t="s">
        <v>11</v>
      </c>
      <c r="L789" s="7" t="s">
        <v>148</v>
      </c>
      <c r="M789">
        <v>1.9870000000000001</v>
      </c>
      <c r="N789" s="12">
        <v>3</v>
      </c>
      <c r="O789">
        <f t="shared" si="25"/>
        <v>3</v>
      </c>
    </row>
    <row r="790" spans="1:15" x14ac:dyDescent="0.25">
      <c r="A790">
        <v>197555</v>
      </c>
      <c r="B790">
        <v>197182</v>
      </c>
      <c r="C790" t="s">
        <v>60</v>
      </c>
      <c r="D790" t="s">
        <v>61</v>
      </c>
      <c r="E790">
        <v>6</v>
      </c>
      <c r="F790" s="11">
        <v>20909</v>
      </c>
      <c r="G790" s="7" t="s">
        <v>165</v>
      </c>
      <c r="H790" s="7">
        <f t="shared" si="24"/>
        <v>0</v>
      </c>
      <c r="I790" t="s">
        <v>153</v>
      </c>
      <c r="J790" t="s">
        <v>153</v>
      </c>
      <c r="K790" t="s">
        <v>11</v>
      </c>
      <c r="L790" s="7" t="s">
        <v>148</v>
      </c>
      <c r="M790">
        <v>1.9870000000000001</v>
      </c>
      <c r="N790" s="12">
        <v>0</v>
      </c>
      <c r="O790">
        <f t="shared" si="25"/>
        <v>0</v>
      </c>
    </row>
    <row r="791" spans="1:15" x14ac:dyDescent="0.25">
      <c r="A791">
        <v>197557</v>
      </c>
      <c r="B791">
        <v>197182</v>
      </c>
      <c r="C791" t="s">
        <v>60</v>
      </c>
      <c r="D791" t="s">
        <v>61</v>
      </c>
      <c r="E791">
        <v>6</v>
      </c>
      <c r="F791" s="11">
        <v>202320</v>
      </c>
      <c r="G791" s="7" t="s">
        <v>165</v>
      </c>
      <c r="H791" s="7">
        <f t="shared" si="24"/>
        <v>0</v>
      </c>
      <c r="I791" t="s">
        <v>153</v>
      </c>
      <c r="J791" t="s">
        <v>153</v>
      </c>
      <c r="K791" t="s">
        <v>11</v>
      </c>
      <c r="L791" s="7" t="s">
        <v>148</v>
      </c>
      <c r="M791">
        <v>1.9870000000000001</v>
      </c>
      <c r="N791" s="12">
        <v>103</v>
      </c>
      <c r="O791">
        <f t="shared" si="25"/>
        <v>103</v>
      </c>
    </row>
    <row r="792" spans="1:15" x14ac:dyDescent="0.25">
      <c r="A792">
        <v>197559</v>
      </c>
      <c r="B792">
        <v>197182</v>
      </c>
      <c r="C792" t="s">
        <v>60</v>
      </c>
      <c r="D792" t="s">
        <v>61</v>
      </c>
      <c r="E792">
        <v>6</v>
      </c>
      <c r="F792" s="11">
        <v>303121</v>
      </c>
      <c r="G792" s="7" t="s">
        <v>165</v>
      </c>
      <c r="H792" s="7">
        <f t="shared" si="24"/>
        <v>0</v>
      </c>
      <c r="I792" t="s">
        <v>153</v>
      </c>
      <c r="J792" t="s">
        <v>153</v>
      </c>
      <c r="K792" t="s">
        <v>11</v>
      </c>
      <c r="L792" s="7" t="s">
        <v>148</v>
      </c>
      <c r="M792">
        <v>1.9870000000000001</v>
      </c>
      <c r="N792" s="12">
        <v>143</v>
      </c>
      <c r="O792">
        <f t="shared" si="25"/>
        <v>143</v>
      </c>
    </row>
    <row r="793" spans="1:15" x14ac:dyDescent="0.25">
      <c r="A793">
        <v>197561</v>
      </c>
      <c r="B793">
        <v>197182</v>
      </c>
      <c r="C793" t="s">
        <v>60</v>
      </c>
      <c r="D793" t="s">
        <v>61</v>
      </c>
      <c r="E793">
        <v>6</v>
      </c>
      <c r="F793" s="11">
        <v>26961811</v>
      </c>
      <c r="G793" s="7" t="s">
        <v>165</v>
      </c>
      <c r="H793" s="7">
        <f t="shared" si="24"/>
        <v>0</v>
      </c>
      <c r="I793" t="s">
        <v>153</v>
      </c>
      <c r="J793" t="s">
        <v>294</v>
      </c>
      <c r="K793" t="s">
        <v>11</v>
      </c>
      <c r="L793" s="7" t="s">
        <v>148</v>
      </c>
      <c r="M793" t="s">
        <v>294</v>
      </c>
      <c r="N793" t="s">
        <v>294</v>
      </c>
      <c r="O793" t="str">
        <f t="shared" si="25"/>
        <v>Нет показаний</v>
      </c>
    </row>
    <row r="794" spans="1:15" x14ac:dyDescent="0.25">
      <c r="A794">
        <v>197565</v>
      </c>
      <c r="B794">
        <v>197183</v>
      </c>
      <c r="C794" t="s">
        <v>60</v>
      </c>
      <c r="D794" t="s">
        <v>61</v>
      </c>
      <c r="E794" t="s">
        <v>63</v>
      </c>
      <c r="F794" s="11">
        <v>314621</v>
      </c>
      <c r="G794" s="7" t="s">
        <v>165</v>
      </c>
      <c r="H794" s="7">
        <f t="shared" si="24"/>
        <v>0</v>
      </c>
      <c r="I794" t="s">
        <v>153</v>
      </c>
      <c r="J794" t="s">
        <v>153</v>
      </c>
      <c r="K794" t="s">
        <v>11</v>
      </c>
      <c r="L794" s="7" t="s">
        <v>148</v>
      </c>
      <c r="M794">
        <v>1.9870000000000001</v>
      </c>
      <c r="N794" s="12">
        <v>90</v>
      </c>
      <c r="O794">
        <f t="shared" si="25"/>
        <v>90</v>
      </c>
    </row>
    <row r="795" spans="1:15" x14ac:dyDescent="0.25">
      <c r="A795">
        <v>197571</v>
      </c>
      <c r="B795">
        <v>197183</v>
      </c>
      <c r="C795" t="s">
        <v>60</v>
      </c>
      <c r="D795" t="s">
        <v>61</v>
      </c>
      <c r="E795" t="s">
        <v>63</v>
      </c>
      <c r="F795" s="11">
        <v>3697815</v>
      </c>
      <c r="G795" s="7" t="s">
        <v>165</v>
      </c>
      <c r="H795" s="7">
        <f t="shared" si="24"/>
        <v>0</v>
      </c>
      <c r="I795" t="s">
        <v>153</v>
      </c>
      <c r="J795" t="s">
        <v>153</v>
      </c>
      <c r="K795" t="s">
        <v>11</v>
      </c>
      <c r="L795" s="7" t="s">
        <v>148</v>
      </c>
      <c r="M795">
        <v>1.9870000000000001</v>
      </c>
      <c r="N795" s="12">
        <v>266</v>
      </c>
      <c r="O795">
        <f t="shared" si="25"/>
        <v>266</v>
      </c>
    </row>
    <row r="796" spans="1:15" x14ac:dyDescent="0.25">
      <c r="A796">
        <v>197573</v>
      </c>
      <c r="B796">
        <v>197183</v>
      </c>
      <c r="C796" t="s">
        <v>60</v>
      </c>
      <c r="D796" t="s">
        <v>61</v>
      </c>
      <c r="E796" t="s">
        <v>63</v>
      </c>
      <c r="F796" s="11">
        <v>269999</v>
      </c>
      <c r="G796" s="7" t="s">
        <v>165</v>
      </c>
      <c r="H796" s="7">
        <f t="shared" si="24"/>
        <v>0</v>
      </c>
      <c r="I796" t="s">
        <v>153</v>
      </c>
      <c r="J796" t="s">
        <v>294</v>
      </c>
      <c r="K796" t="s">
        <v>11</v>
      </c>
      <c r="L796" s="7" t="s">
        <v>148</v>
      </c>
      <c r="M796" t="s">
        <v>294</v>
      </c>
      <c r="N796" t="s">
        <v>294</v>
      </c>
      <c r="O796" t="str">
        <f t="shared" si="25"/>
        <v>Нет показаний</v>
      </c>
    </row>
    <row r="797" spans="1:15" x14ac:dyDescent="0.25">
      <c r="A797">
        <v>197577</v>
      </c>
      <c r="B797">
        <v>197183</v>
      </c>
      <c r="C797" t="s">
        <v>60</v>
      </c>
      <c r="D797" t="s">
        <v>61</v>
      </c>
      <c r="E797" t="s">
        <v>63</v>
      </c>
      <c r="F797" s="11">
        <v>17615</v>
      </c>
      <c r="G797" s="7" t="s">
        <v>165</v>
      </c>
      <c r="H797" s="7">
        <f t="shared" si="24"/>
        <v>0</v>
      </c>
      <c r="I797" t="s">
        <v>153</v>
      </c>
      <c r="J797" t="s">
        <v>294</v>
      </c>
      <c r="K797" t="s">
        <v>11</v>
      </c>
      <c r="L797" s="7" t="s">
        <v>148</v>
      </c>
      <c r="M797" t="s">
        <v>294</v>
      </c>
      <c r="N797" t="s">
        <v>294</v>
      </c>
      <c r="O797" t="str">
        <f t="shared" si="25"/>
        <v>Нет показаний</v>
      </c>
    </row>
    <row r="798" spans="1:15" x14ac:dyDescent="0.25">
      <c r="A798">
        <v>197789</v>
      </c>
      <c r="B798">
        <v>197198</v>
      </c>
      <c r="C798" t="s">
        <v>60</v>
      </c>
      <c r="D798" t="s">
        <v>64</v>
      </c>
      <c r="E798">
        <v>2</v>
      </c>
      <c r="F798" s="11">
        <v>21711910</v>
      </c>
      <c r="G798" s="7" t="s">
        <v>165</v>
      </c>
      <c r="H798" s="7">
        <f t="shared" si="24"/>
        <v>0</v>
      </c>
      <c r="I798" t="s">
        <v>153</v>
      </c>
      <c r="J798" t="s">
        <v>153</v>
      </c>
      <c r="K798" t="s">
        <v>11</v>
      </c>
      <c r="L798" s="7" t="s">
        <v>148</v>
      </c>
      <c r="M798">
        <v>1.9870000000000001</v>
      </c>
      <c r="N798" s="12">
        <v>123</v>
      </c>
      <c r="O798">
        <f t="shared" si="25"/>
        <v>123</v>
      </c>
    </row>
    <row r="799" spans="1:15" x14ac:dyDescent="0.25">
      <c r="A799">
        <v>197795</v>
      </c>
      <c r="B799">
        <v>197198</v>
      </c>
      <c r="C799" t="s">
        <v>60</v>
      </c>
      <c r="D799" t="s">
        <v>64</v>
      </c>
      <c r="E799">
        <v>2</v>
      </c>
      <c r="F799" s="11">
        <v>451271</v>
      </c>
      <c r="G799" s="7" t="s">
        <v>165</v>
      </c>
      <c r="H799" s="7">
        <f t="shared" si="24"/>
        <v>0</v>
      </c>
      <c r="I799" t="s">
        <v>153</v>
      </c>
      <c r="J799" t="s">
        <v>153</v>
      </c>
      <c r="K799" t="s">
        <v>11</v>
      </c>
      <c r="L799" s="7" t="s">
        <v>148</v>
      </c>
      <c r="M799">
        <v>1.9870000000000001</v>
      </c>
      <c r="N799" s="12">
        <v>252</v>
      </c>
      <c r="O799">
        <f t="shared" si="25"/>
        <v>252</v>
      </c>
    </row>
    <row r="800" spans="1:15" x14ac:dyDescent="0.25">
      <c r="A800">
        <v>197797</v>
      </c>
      <c r="B800">
        <v>197198</v>
      </c>
      <c r="C800" t="s">
        <v>60</v>
      </c>
      <c r="D800" t="s">
        <v>64</v>
      </c>
      <c r="E800">
        <v>2</v>
      </c>
      <c r="F800" s="11">
        <v>198189</v>
      </c>
      <c r="G800" s="7" t="s">
        <v>165</v>
      </c>
      <c r="H800" s="7">
        <f t="shared" si="24"/>
        <v>0</v>
      </c>
      <c r="I800" t="s">
        <v>153</v>
      </c>
      <c r="J800" t="s">
        <v>294</v>
      </c>
      <c r="K800" t="s">
        <v>11</v>
      </c>
      <c r="L800" s="7" t="s">
        <v>148</v>
      </c>
      <c r="M800" t="s">
        <v>294</v>
      </c>
      <c r="N800" t="s">
        <v>294</v>
      </c>
      <c r="O800" t="str">
        <f t="shared" si="25"/>
        <v>Нет показаний</v>
      </c>
    </row>
    <row r="801" spans="1:15" x14ac:dyDescent="0.25">
      <c r="A801">
        <v>197801</v>
      </c>
      <c r="B801">
        <v>197198</v>
      </c>
      <c r="C801" t="s">
        <v>60</v>
      </c>
      <c r="D801" t="s">
        <v>64</v>
      </c>
      <c r="E801">
        <v>2</v>
      </c>
      <c r="F801" s="11">
        <v>505508</v>
      </c>
      <c r="G801" s="7" t="s">
        <v>165</v>
      </c>
      <c r="H801" s="7">
        <f t="shared" si="24"/>
        <v>0</v>
      </c>
      <c r="I801" t="s">
        <v>153</v>
      </c>
      <c r="J801" t="s">
        <v>153</v>
      </c>
      <c r="K801" t="s">
        <v>11</v>
      </c>
      <c r="L801" s="7" t="s">
        <v>148</v>
      </c>
      <c r="M801">
        <v>1.9870000000000001</v>
      </c>
      <c r="N801" s="12">
        <v>50</v>
      </c>
      <c r="O801">
        <f t="shared" si="25"/>
        <v>50</v>
      </c>
    </row>
    <row r="802" spans="1:15" x14ac:dyDescent="0.25">
      <c r="A802">
        <v>197835</v>
      </c>
      <c r="B802">
        <v>197200</v>
      </c>
      <c r="C802" t="s">
        <v>60</v>
      </c>
      <c r="D802" t="s">
        <v>64</v>
      </c>
      <c r="E802" t="s">
        <v>65</v>
      </c>
      <c r="F802" s="11">
        <v>6491034002582</v>
      </c>
      <c r="G802" s="7" t="s">
        <v>165</v>
      </c>
      <c r="H802" s="7">
        <f t="shared" si="24"/>
        <v>0</v>
      </c>
      <c r="I802" t="s">
        <v>153</v>
      </c>
      <c r="J802" t="s">
        <v>153</v>
      </c>
      <c r="K802" t="s">
        <v>11</v>
      </c>
      <c r="L802" s="7" t="s">
        <v>148</v>
      </c>
      <c r="M802">
        <v>1.9870000000000001</v>
      </c>
      <c r="N802" s="12">
        <v>129</v>
      </c>
      <c r="O802">
        <f t="shared" si="25"/>
        <v>129</v>
      </c>
    </row>
    <row r="803" spans="1:15" x14ac:dyDescent="0.25">
      <c r="A803">
        <v>197837</v>
      </c>
      <c r="B803">
        <v>197200</v>
      </c>
      <c r="C803" t="s">
        <v>60</v>
      </c>
      <c r="D803" t="s">
        <v>64</v>
      </c>
      <c r="E803" t="s">
        <v>65</v>
      </c>
      <c r="F803" s="11">
        <v>6491034002476</v>
      </c>
      <c r="G803" s="7" t="s">
        <v>165</v>
      </c>
      <c r="H803" s="7">
        <f t="shared" si="24"/>
        <v>0</v>
      </c>
      <c r="I803" t="s">
        <v>153</v>
      </c>
      <c r="J803" t="s">
        <v>153</v>
      </c>
      <c r="K803" t="s">
        <v>11</v>
      </c>
      <c r="L803" s="7" t="s">
        <v>148</v>
      </c>
      <c r="M803">
        <v>1.9870000000000001</v>
      </c>
      <c r="N803" s="12">
        <v>56</v>
      </c>
      <c r="O803">
        <f t="shared" si="25"/>
        <v>56</v>
      </c>
    </row>
    <row r="804" spans="1:15" x14ac:dyDescent="0.25">
      <c r="A804">
        <v>197843</v>
      </c>
      <c r="B804">
        <v>197202</v>
      </c>
      <c r="C804" t="s">
        <v>60</v>
      </c>
      <c r="D804" t="s">
        <v>64</v>
      </c>
      <c r="E804">
        <v>40</v>
      </c>
      <c r="F804" s="11">
        <v>216781</v>
      </c>
      <c r="G804" s="7" t="s">
        <v>165</v>
      </c>
      <c r="H804" s="7">
        <f t="shared" si="24"/>
        <v>0</v>
      </c>
      <c r="I804" t="s">
        <v>153</v>
      </c>
      <c r="J804" t="s">
        <v>153</v>
      </c>
      <c r="K804" t="s">
        <v>11</v>
      </c>
      <c r="L804" s="7" t="s">
        <v>148</v>
      </c>
      <c r="M804">
        <v>1.9870000000000001</v>
      </c>
      <c r="N804" s="12">
        <v>52</v>
      </c>
      <c r="O804">
        <f t="shared" si="25"/>
        <v>52</v>
      </c>
    </row>
    <row r="805" spans="1:15" x14ac:dyDescent="0.25">
      <c r="A805">
        <v>197845</v>
      </c>
      <c r="B805">
        <v>197202</v>
      </c>
      <c r="C805" t="s">
        <v>60</v>
      </c>
      <c r="D805" t="s">
        <v>64</v>
      </c>
      <c r="E805">
        <v>40</v>
      </c>
      <c r="F805" s="11">
        <v>420828</v>
      </c>
      <c r="G805" s="7" t="s">
        <v>165</v>
      </c>
      <c r="H805" s="7">
        <f t="shared" si="24"/>
        <v>0</v>
      </c>
      <c r="I805" t="s">
        <v>153</v>
      </c>
      <c r="J805" t="s">
        <v>153</v>
      </c>
      <c r="K805" t="s">
        <v>11</v>
      </c>
      <c r="L805" s="7" t="s">
        <v>148</v>
      </c>
      <c r="M805">
        <v>1.9870000000000001</v>
      </c>
      <c r="N805" s="12">
        <v>723</v>
      </c>
      <c r="O805">
        <f t="shared" si="25"/>
        <v>723</v>
      </c>
    </row>
    <row r="806" spans="1:15" x14ac:dyDescent="0.25">
      <c r="A806">
        <v>197847</v>
      </c>
      <c r="B806">
        <v>197202</v>
      </c>
      <c r="C806" t="s">
        <v>60</v>
      </c>
      <c r="D806" t="s">
        <v>64</v>
      </c>
      <c r="E806">
        <v>40</v>
      </c>
      <c r="F806" s="11">
        <v>224077</v>
      </c>
      <c r="G806" s="7" t="s">
        <v>165</v>
      </c>
      <c r="H806" s="7">
        <f t="shared" si="24"/>
        <v>0</v>
      </c>
      <c r="I806" t="s">
        <v>153</v>
      </c>
      <c r="J806" t="s">
        <v>153</v>
      </c>
      <c r="K806" t="s">
        <v>11</v>
      </c>
      <c r="L806" s="7" t="s">
        <v>148</v>
      </c>
      <c r="M806">
        <v>1.9870000000000001</v>
      </c>
      <c r="N806" s="12">
        <v>92</v>
      </c>
      <c r="O806">
        <f t="shared" si="25"/>
        <v>92</v>
      </c>
    </row>
    <row r="807" spans="1:15" x14ac:dyDescent="0.25">
      <c r="A807">
        <v>197849</v>
      </c>
      <c r="B807">
        <v>197202</v>
      </c>
      <c r="C807" t="s">
        <v>60</v>
      </c>
      <c r="D807" t="s">
        <v>64</v>
      </c>
      <c r="E807">
        <v>40</v>
      </c>
      <c r="F807" s="11" t="s">
        <v>197</v>
      </c>
      <c r="G807" s="7" t="s">
        <v>165</v>
      </c>
      <c r="H807" s="7">
        <f t="shared" si="24"/>
        <v>0</v>
      </c>
      <c r="I807" t="s">
        <v>153</v>
      </c>
      <c r="J807" t="s">
        <v>153</v>
      </c>
      <c r="K807" t="s">
        <v>11</v>
      </c>
      <c r="L807" s="7" t="s">
        <v>148</v>
      </c>
      <c r="M807">
        <v>1.9870000000000001</v>
      </c>
      <c r="N807" s="12">
        <v>402</v>
      </c>
      <c r="O807">
        <f t="shared" si="25"/>
        <v>402</v>
      </c>
    </row>
    <row r="808" spans="1:15" x14ac:dyDescent="0.25">
      <c r="A808">
        <v>197851</v>
      </c>
      <c r="B808">
        <v>197202</v>
      </c>
      <c r="C808" t="s">
        <v>60</v>
      </c>
      <c r="D808" t="s">
        <v>64</v>
      </c>
      <c r="E808">
        <v>40</v>
      </c>
      <c r="F808" s="11">
        <v>139566</v>
      </c>
      <c r="G808" s="7" t="s">
        <v>165</v>
      </c>
      <c r="H808" s="7">
        <f t="shared" si="24"/>
        <v>0</v>
      </c>
      <c r="I808" t="s">
        <v>153</v>
      </c>
      <c r="J808" t="s">
        <v>294</v>
      </c>
      <c r="K808" t="s">
        <v>11</v>
      </c>
      <c r="L808" s="7" t="s">
        <v>148</v>
      </c>
      <c r="M808" t="s">
        <v>294</v>
      </c>
      <c r="N808" t="s">
        <v>294</v>
      </c>
      <c r="O808" t="str">
        <f t="shared" si="25"/>
        <v>Нет показаний</v>
      </c>
    </row>
    <row r="809" spans="1:15" x14ac:dyDescent="0.25">
      <c r="A809">
        <v>197853</v>
      </c>
      <c r="B809">
        <v>197202</v>
      </c>
      <c r="C809" t="s">
        <v>60</v>
      </c>
      <c r="D809" t="s">
        <v>64</v>
      </c>
      <c r="E809">
        <v>40</v>
      </c>
      <c r="F809" s="11">
        <v>103147183</v>
      </c>
      <c r="G809" s="7" t="s">
        <v>165</v>
      </c>
      <c r="H809" s="7">
        <f t="shared" si="24"/>
        <v>0</v>
      </c>
      <c r="I809" t="s">
        <v>153</v>
      </c>
      <c r="J809" t="s">
        <v>153</v>
      </c>
      <c r="K809" t="s">
        <v>11</v>
      </c>
      <c r="L809" s="7" t="s">
        <v>148</v>
      </c>
      <c r="M809">
        <v>1.9870000000000001</v>
      </c>
      <c r="N809" s="12">
        <v>203</v>
      </c>
      <c r="O809">
        <f t="shared" si="25"/>
        <v>203</v>
      </c>
    </row>
    <row r="810" spans="1:15" x14ac:dyDescent="0.25">
      <c r="A810">
        <v>197855</v>
      </c>
      <c r="B810">
        <v>197202</v>
      </c>
      <c r="C810" t="s">
        <v>60</v>
      </c>
      <c r="D810" t="s">
        <v>64</v>
      </c>
      <c r="E810">
        <v>40</v>
      </c>
      <c r="F810" s="11">
        <v>57214</v>
      </c>
      <c r="G810" s="7" t="s">
        <v>165</v>
      </c>
      <c r="H810" s="7">
        <f t="shared" si="24"/>
        <v>0</v>
      </c>
      <c r="I810" t="s">
        <v>153</v>
      </c>
      <c r="J810" t="s">
        <v>294</v>
      </c>
      <c r="K810" t="s">
        <v>11</v>
      </c>
      <c r="L810" s="7" t="s">
        <v>148</v>
      </c>
      <c r="M810" t="s">
        <v>294</v>
      </c>
      <c r="N810" t="s">
        <v>294</v>
      </c>
      <c r="O810" t="str">
        <f t="shared" si="25"/>
        <v>Нет показаний</v>
      </c>
    </row>
    <row r="811" spans="1:15" x14ac:dyDescent="0.25">
      <c r="A811">
        <v>198280</v>
      </c>
      <c r="B811">
        <v>197249</v>
      </c>
      <c r="C811" t="s">
        <v>60</v>
      </c>
      <c r="D811" t="s">
        <v>66</v>
      </c>
      <c r="E811">
        <v>10</v>
      </c>
      <c r="F811" s="11">
        <v>6491034000446</v>
      </c>
      <c r="G811" s="7" t="s">
        <v>165</v>
      </c>
      <c r="H811" s="7">
        <f t="shared" si="24"/>
        <v>0</v>
      </c>
      <c r="I811" t="s">
        <v>153</v>
      </c>
      <c r="J811" t="s">
        <v>153</v>
      </c>
      <c r="K811" t="s">
        <v>11</v>
      </c>
      <c r="L811" s="7" t="s">
        <v>148</v>
      </c>
      <c r="M811">
        <v>1.9870000000000001</v>
      </c>
      <c r="N811" s="12">
        <v>47</v>
      </c>
      <c r="O811">
        <f t="shared" si="25"/>
        <v>47</v>
      </c>
    </row>
    <row r="812" spans="1:15" x14ac:dyDescent="0.25">
      <c r="A812">
        <v>198282</v>
      </c>
      <c r="B812">
        <v>197249</v>
      </c>
      <c r="C812" t="s">
        <v>60</v>
      </c>
      <c r="D812" t="s">
        <v>66</v>
      </c>
      <c r="E812">
        <v>10</v>
      </c>
      <c r="F812" s="11">
        <v>6491034000302</v>
      </c>
      <c r="G812" s="7" t="s">
        <v>165</v>
      </c>
      <c r="H812" s="7">
        <f t="shared" si="24"/>
        <v>0</v>
      </c>
      <c r="I812" t="s">
        <v>153</v>
      </c>
      <c r="J812" t="s">
        <v>153</v>
      </c>
      <c r="K812" t="s">
        <v>11</v>
      </c>
      <c r="L812" s="7" t="s">
        <v>148</v>
      </c>
      <c r="M812">
        <v>1.9870000000000001</v>
      </c>
      <c r="N812" s="12">
        <v>180</v>
      </c>
      <c r="O812">
        <f t="shared" si="25"/>
        <v>180</v>
      </c>
    </row>
    <row r="813" spans="1:15" x14ac:dyDescent="0.25">
      <c r="A813">
        <v>198284</v>
      </c>
      <c r="B813">
        <v>197249</v>
      </c>
      <c r="C813" t="s">
        <v>60</v>
      </c>
      <c r="D813" t="s">
        <v>66</v>
      </c>
      <c r="E813">
        <v>10</v>
      </c>
      <c r="F813" s="11">
        <v>6491034000443</v>
      </c>
      <c r="G813" s="7" t="s">
        <v>165</v>
      </c>
      <c r="H813" s="7">
        <f t="shared" si="24"/>
        <v>0</v>
      </c>
      <c r="I813" t="s">
        <v>153</v>
      </c>
      <c r="J813" t="s">
        <v>153</v>
      </c>
      <c r="K813" t="s">
        <v>11</v>
      </c>
      <c r="L813" s="7" t="s">
        <v>148</v>
      </c>
      <c r="M813">
        <v>1.9870000000000001</v>
      </c>
      <c r="N813" s="12">
        <v>0</v>
      </c>
      <c r="O813">
        <f t="shared" si="25"/>
        <v>0</v>
      </c>
    </row>
    <row r="814" spans="1:15" x14ac:dyDescent="0.25">
      <c r="A814">
        <v>198286</v>
      </c>
      <c r="B814">
        <v>197249</v>
      </c>
      <c r="C814" t="s">
        <v>60</v>
      </c>
      <c r="D814" t="s">
        <v>66</v>
      </c>
      <c r="E814">
        <v>10</v>
      </c>
      <c r="F814" s="11">
        <v>6491034002663</v>
      </c>
      <c r="G814" s="7" t="s">
        <v>165</v>
      </c>
      <c r="H814" s="7">
        <f t="shared" si="24"/>
        <v>0</v>
      </c>
      <c r="I814" t="s">
        <v>153</v>
      </c>
      <c r="J814" t="s">
        <v>153</v>
      </c>
      <c r="K814" t="s">
        <v>11</v>
      </c>
      <c r="L814" s="7" t="s">
        <v>148</v>
      </c>
      <c r="M814">
        <v>1.9870000000000001</v>
      </c>
      <c r="N814" s="12">
        <v>126</v>
      </c>
      <c r="O814">
        <f t="shared" si="25"/>
        <v>126</v>
      </c>
    </row>
    <row r="815" spans="1:15" x14ac:dyDescent="0.25">
      <c r="A815">
        <v>198292</v>
      </c>
      <c r="B815">
        <v>197249</v>
      </c>
      <c r="C815" t="s">
        <v>60</v>
      </c>
      <c r="D815" t="s">
        <v>66</v>
      </c>
      <c r="E815">
        <v>10</v>
      </c>
      <c r="F815" s="11">
        <v>420154</v>
      </c>
      <c r="G815" s="7" t="s">
        <v>165</v>
      </c>
      <c r="H815" s="7">
        <f t="shared" si="24"/>
        <v>0</v>
      </c>
      <c r="I815" t="s">
        <v>153</v>
      </c>
      <c r="J815" t="s">
        <v>153</v>
      </c>
      <c r="K815" t="s">
        <v>11</v>
      </c>
      <c r="L815" s="7" t="s">
        <v>148</v>
      </c>
      <c r="M815">
        <v>1.9870000000000001</v>
      </c>
      <c r="N815" s="12">
        <v>241</v>
      </c>
      <c r="O815">
        <f t="shared" si="25"/>
        <v>241</v>
      </c>
    </row>
    <row r="816" spans="1:15" x14ac:dyDescent="0.25">
      <c r="A816">
        <v>198294</v>
      </c>
      <c r="B816">
        <v>197249</v>
      </c>
      <c r="C816" t="s">
        <v>60</v>
      </c>
      <c r="D816" t="s">
        <v>66</v>
      </c>
      <c r="E816">
        <v>10</v>
      </c>
      <c r="F816" s="11">
        <v>6491034000444</v>
      </c>
      <c r="G816" s="7" t="s">
        <v>165</v>
      </c>
      <c r="H816" s="7">
        <f t="shared" si="24"/>
        <v>0</v>
      </c>
      <c r="I816" t="s">
        <v>153</v>
      </c>
      <c r="J816" t="s">
        <v>153</v>
      </c>
      <c r="K816" t="s">
        <v>11</v>
      </c>
      <c r="L816" s="7" t="s">
        <v>148</v>
      </c>
      <c r="M816">
        <v>1.9870000000000001</v>
      </c>
      <c r="N816" s="12">
        <v>112</v>
      </c>
      <c r="O816">
        <f t="shared" si="25"/>
        <v>112</v>
      </c>
    </row>
    <row r="817" spans="1:15" x14ac:dyDescent="0.25">
      <c r="A817">
        <v>198296</v>
      </c>
      <c r="B817">
        <v>197249</v>
      </c>
      <c r="C817" t="s">
        <v>60</v>
      </c>
      <c r="D817" t="s">
        <v>66</v>
      </c>
      <c r="E817">
        <v>10</v>
      </c>
      <c r="F817" s="11">
        <v>6491034000331</v>
      </c>
      <c r="G817" s="7" t="s">
        <v>165</v>
      </c>
      <c r="H817" s="7">
        <f t="shared" si="24"/>
        <v>0</v>
      </c>
      <c r="I817" t="s">
        <v>153</v>
      </c>
      <c r="J817" t="s">
        <v>153</v>
      </c>
      <c r="K817" t="s">
        <v>11</v>
      </c>
      <c r="L817" s="7" t="s">
        <v>148</v>
      </c>
      <c r="M817">
        <v>1.9870000000000001</v>
      </c>
      <c r="N817" s="12">
        <v>65</v>
      </c>
      <c r="O817">
        <f t="shared" si="25"/>
        <v>65</v>
      </c>
    </row>
    <row r="818" spans="1:15" x14ac:dyDescent="0.25">
      <c r="A818">
        <v>198300</v>
      </c>
      <c r="B818">
        <v>197249</v>
      </c>
      <c r="C818" t="s">
        <v>60</v>
      </c>
      <c r="D818" t="s">
        <v>66</v>
      </c>
      <c r="E818">
        <v>10</v>
      </c>
      <c r="F818" s="11">
        <v>425391</v>
      </c>
      <c r="G818" s="7" t="s">
        <v>165</v>
      </c>
      <c r="H818" s="7">
        <f t="shared" si="24"/>
        <v>0</v>
      </c>
      <c r="I818" t="s">
        <v>153</v>
      </c>
      <c r="J818" t="s">
        <v>153</v>
      </c>
      <c r="K818" t="s">
        <v>11</v>
      </c>
      <c r="L818" s="7" t="s">
        <v>148</v>
      </c>
      <c r="M818">
        <v>1.9870000000000001</v>
      </c>
      <c r="N818" s="12">
        <v>29</v>
      </c>
      <c r="O818">
        <f t="shared" si="25"/>
        <v>29</v>
      </c>
    </row>
    <row r="819" spans="1:15" x14ac:dyDescent="0.25">
      <c r="A819">
        <v>198302</v>
      </c>
      <c r="B819">
        <v>197249</v>
      </c>
      <c r="C819" t="s">
        <v>60</v>
      </c>
      <c r="D819" t="s">
        <v>66</v>
      </c>
      <c r="E819">
        <v>10</v>
      </c>
      <c r="F819" s="11">
        <v>103151276</v>
      </c>
      <c r="G819" s="7" t="s">
        <v>165</v>
      </c>
      <c r="H819" s="7">
        <f t="shared" si="24"/>
        <v>0</v>
      </c>
      <c r="I819" t="s">
        <v>153</v>
      </c>
      <c r="J819" t="s">
        <v>294</v>
      </c>
      <c r="K819" t="s">
        <v>11</v>
      </c>
      <c r="L819" s="7" t="s">
        <v>148</v>
      </c>
      <c r="M819" t="s">
        <v>294</v>
      </c>
      <c r="N819" t="s">
        <v>294</v>
      </c>
      <c r="O819" t="str">
        <f t="shared" si="25"/>
        <v>Нет показаний</v>
      </c>
    </row>
    <row r="820" spans="1:15" x14ac:dyDescent="0.25">
      <c r="A820">
        <v>198304</v>
      </c>
      <c r="B820">
        <v>197250</v>
      </c>
      <c r="C820" t="s">
        <v>60</v>
      </c>
      <c r="D820" t="s">
        <v>66</v>
      </c>
      <c r="E820">
        <v>11</v>
      </c>
      <c r="F820" s="11">
        <v>174670</v>
      </c>
      <c r="G820" s="7" t="s">
        <v>165</v>
      </c>
      <c r="H820" s="7">
        <f t="shared" si="24"/>
        <v>0</v>
      </c>
      <c r="I820" t="s">
        <v>153</v>
      </c>
      <c r="J820" t="s">
        <v>153</v>
      </c>
      <c r="K820" t="s">
        <v>11</v>
      </c>
      <c r="L820" s="7" t="s">
        <v>148</v>
      </c>
      <c r="M820">
        <v>1.9870000000000001</v>
      </c>
      <c r="N820" s="12">
        <v>157</v>
      </c>
      <c r="O820">
        <f t="shared" si="25"/>
        <v>157</v>
      </c>
    </row>
    <row r="821" spans="1:15" x14ac:dyDescent="0.25">
      <c r="A821">
        <v>198306</v>
      </c>
      <c r="B821">
        <v>197250</v>
      </c>
      <c r="C821" t="s">
        <v>60</v>
      </c>
      <c r="D821" t="s">
        <v>66</v>
      </c>
      <c r="E821">
        <v>11</v>
      </c>
      <c r="F821" s="11" t="s">
        <v>198</v>
      </c>
      <c r="G821" s="7" t="s">
        <v>165</v>
      </c>
      <c r="H821" s="7">
        <f t="shared" si="24"/>
        <v>0</v>
      </c>
      <c r="I821" t="s">
        <v>153</v>
      </c>
      <c r="J821" t="s">
        <v>153</v>
      </c>
      <c r="K821" t="s">
        <v>11</v>
      </c>
      <c r="L821" s="7" t="s">
        <v>148</v>
      </c>
      <c r="M821">
        <v>1.9870000000000001</v>
      </c>
      <c r="N821" s="12">
        <v>155.5</v>
      </c>
      <c r="O821">
        <f t="shared" si="25"/>
        <v>155.5</v>
      </c>
    </row>
    <row r="822" spans="1:15" x14ac:dyDescent="0.25">
      <c r="A822">
        <v>198308</v>
      </c>
      <c r="B822">
        <v>197250</v>
      </c>
      <c r="C822" t="s">
        <v>60</v>
      </c>
      <c r="D822" t="s">
        <v>66</v>
      </c>
      <c r="E822">
        <v>11</v>
      </c>
      <c r="F822" s="11">
        <v>421854</v>
      </c>
      <c r="G822" s="7" t="s">
        <v>165</v>
      </c>
      <c r="H822" s="7">
        <f t="shared" si="24"/>
        <v>0</v>
      </c>
      <c r="I822" t="s">
        <v>153</v>
      </c>
      <c r="J822" t="s">
        <v>153</v>
      </c>
      <c r="K822" t="s">
        <v>11</v>
      </c>
      <c r="L822" s="7" t="s">
        <v>148</v>
      </c>
      <c r="M822">
        <v>1.9870000000000001</v>
      </c>
      <c r="N822" s="12">
        <v>150</v>
      </c>
      <c r="O822">
        <f t="shared" si="25"/>
        <v>150</v>
      </c>
    </row>
    <row r="823" spans="1:15" x14ac:dyDescent="0.25">
      <c r="A823">
        <v>198312</v>
      </c>
      <c r="B823">
        <v>197250</v>
      </c>
      <c r="C823" t="s">
        <v>60</v>
      </c>
      <c r="D823" t="s">
        <v>66</v>
      </c>
      <c r="E823">
        <v>11</v>
      </c>
      <c r="F823" s="11">
        <v>18240810</v>
      </c>
      <c r="G823" s="7" t="s">
        <v>165</v>
      </c>
      <c r="H823" s="7">
        <f t="shared" si="24"/>
        <v>0</v>
      </c>
      <c r="I823" t="s">
        <v>153</v>
      </c>
      <c r="J823" t="s">
        <v>153</v>
      </c>
      <c r="K823" t="s">
        <v>11</v>
      </c>
      <c r="L823" s="7" t="s">
        <v>148</v>
      </c>
      <c r="M823">
        <v>1.9870000000000001</v>
      </c>
      <c r="N823" s="12">
        <v>101</v>
      </c>
      <c r="O823">
        <f t="shared" si="25"/>
        <v>101</v>
      </c>
    </row>
    <row r="824" spans="1:15" x14ac:dyDescent="0.25">
      <c r="A824">
        <v>198314</v>
      </c>
      <c r="B824">
        <v>197250</v>
      </c>
      <c r="C824" t="s">
        <v>60</v>
      </c>
      <c r="D824" t="s">
        <v>66</v>
      </c>
      <c r="E824">
        <v>11</v>
      </c>
      <c r="F824" s="11">
        <v>421340</v>
      </c>
      <c r="G824" s="7" t="s">
        <v>165</v>
      </c>
      <c r="H824" s="7">
        <f t="shared" si="24"/>
        <v>0</v>
      </c>
      <c r="I824" t="s">
        <v>153</v>
      </c>
      <c r="J824" t="s">
        <v>153</v>
      </c>
      <c r="K824" t="s">
        <v>11</v>
      </c>
      <c r="L824" s="7" t="s">
        <v>148</v>
      </c>
      <c r="M824">
        <v>1.9870000000000001</v>
      </c>
      <c r="N824" s="12">
        <v>32</v>
      </c>
      <c r="O824">
        <f t="shared" si="25"/>
        <v>32</v>
      </c>
    </row>
    <row r="825" spans="1:15" x14ac:dyDescent="0.25">
      <c r="A825">
        <v>198316</v>
      </c>
      <c r="B825">
        <v>197250</v>
      </c>
      <c r="C825" t="s">
        <v>60</v>
      </c>
      <c r="D825" t="s">
        <v>66</v>
      </c>
      <c r="E825">
        <v>11</v>
      </c>
      <c r="F825" s="11">
        <v>421917</v>
      </c>
      <c r="G825" s="7" t="s">
        <v>165</v>
      </c>
      <c r="H825" s="7">
        <f t="shared" si="24"/>
        <v>0</v>
      </c>
      <c r="I825" t="s">
        <v>153</v>
      </c>
      <c r="J825" t="s">
        <v>153</v>
      </c>
      <c r="K825" t="s">
        <v>11</v>
      </c>
      <c r="L825" s="7" t="s">
        <v>148</v>
      </c>
      <c r="M825">
        <v>1.9870000000000001</v>
      </c>
      <c r="N825" s="12">
        <v>155</v>
      </c>
      <c r="O825">
        <f t="shared" si="25"/>
        <v>155</v>
      </c>
    </row>
    <row r="826" spans="1:15" x14ac:dyDescent="0.25">
      <c r="A826">
        <v>198318</v>
      </c>
      <c r="B826">
        <v>197250</v>
      </c>
      <c r="C826" t="s">
        <v>60</v>
      </c>
      <c r="D826" t="s">
        <v>66</v>
      </c>
      <c r="E826">
        <v>11</v>
      </c>
      <c r="F826" s="11">
        <v>167774</v>
      </c>
      <c r="G826" s="7" t="s">
        <v>165</v>
      </c>
      <c r="H826" s="7">
        <f t="shared" si="24"/>
        <v>0</v>
      </c>
      <c r="I826" t="s">
        <v>153</v>
      </c>
      <c r="J826" t="s">
        <v>153</v>
      </c>
      <c r="K826" t="s">
        <v>11</v>
      </c>
      <c r="L826" s="7" t="s">
        <v>148</v>
      </c>
      <c r="M826">
        <v>1.9870000000000001</v>
      </c>
      <c r="N826" s="12">
        <v>215</v>
      </c>
      <c r="O826">
        <f t="shared" si="25"/>
        <v>215</v>
      </c>
    </row>
    <row r="827" spans="1:15" x14ac:dyDescent="0.25">
      <c r="A827">
        <v>198320</v>
      </c>
      <c r="B827">
        <v>197250</v>
      </c>
      <c r="C827" t="s">
        <v>60</v>
      </c>
      <c r="D827" t="s">
        <v>66</v>
      </c>
      <c r="E827">
        <v>11</v>
      </c>
      <c r="F827" s="11">
        <v>42628</v>
      </c>
      <c r="G827" s="7" t="s">
        <v>165</v>
      </c>
      <c r="H827" s="7">
        <f t="shared" si="24"/>
        <v>0</v>
      </c>
      <c r="I827" t="s">
        <v>153</v>
      </c>
      <c r="J827" t="s">
        <v>153</v>
      </c>
      <c r="K827" t="s">
        <v>11</v>
      </c>
      <c r="L827" s="7" t="s">
        <v>148</v>
      </c>
      <c r="M827">
        <v>1.9870000000000001</v>
      </c>
      <c r="N827" s="12">
        <v>642.4</v>
      </c>
      <c r="O827">
        <f t="shared" si="25"/>
        <v>642.4</v>
      </c>
    </row>
    <row r="828" spans="1:15" x14ac:dyDescent="0.25">
      <c r="A828">
        <v>198322</v>
      </c>
      <c r="B828">
        <v>197250</v>
      </c>
      <c r="C828" t="s">
        <v>60</v>
      </c>
      <c r="D828" t="s">
        <v>66</v>
      </c>
      <c r="E828">
        <v>11</v>
      </c>
      <c r="F828" s="11">
        <v>421276</v>
      </c>
      <c r="G828" s="7" t="s">
        <v>165</v>
      </c>
      <c r="H828" s="7">
        <f t="shared" si="24"/>
        <v>0</v>
      </c>
      <c r="I828" t="s">
        <v>153</v>
      </c>
      <c r="J828" t="s">
        <v>294</v>
      </c>
      <c r="K828" t="s">
        <v>11</v>
      </c>
      <c r="L828" s="7" t="s">
        <v>148</v>
      </c>
      <c r="M828" t="s">
        <v>294</v>
      </c>
      <c r="N828" t="s">
        <v>294</v>
      </c>
      <c r="O828" t="str">
        <f t="shared" si="25"/>
        <v>Нет показаний</v>
      </c>
    </row>
    <row r="829" spans="1:15" x14ac:dyDescent="0.25">
      <c r="A829">
        <v>198324</v>
      </c>
      <c r="B829">
        <v>197250</v>
      </c>
      <c r="C829" t="s">
        <v>60</v>
      </c>
      <c r="D829" t="s">
        <v>66</v>
      </c>
      <c r="E829">
        <v>11</v>
      </c>
      <c r="F829" s="11">
        <v>421665</v>
      </c>
      <c r="G829" s="7" t="s">
        <v>165</v>
      </c>
      <c r="H829" s="7">
        <f t="shared" si="24"/>
        <v>0</v>
      </c>
      <c r="I829" t="s">
        <v>153</v>
      </c>
      <c r="J829" t="s">
        <v>153</v>
      </c>
      <c r="K829" t="s">
        <v>11</v>
      </c>
      <c r="L829" s="7" t="s">
        <v>148</v>
      </c>
      <c r="M829">
        <v>1.9870000000000001</v>
      </c>
      <c r="N829" s="12">
        <v>426</v>
      </c>
      <c r="O829">
        <f t="shared" si="25"/>
        <v>426</v>
      </c>
    </row>
    <row r="830" spans="1:15" x14ac:dyDescent="0.25">
      <c r="A830">
        <v>198328</v>
      </c>
      <c r="B830">
        <v>197251</v>
      </c>
      <c r="C830" t="s">
        <v>60</v>
      </c>
      <c r="D830" t="s">
        <v>66</v>
      </c>
      <c r="E830">
        <v>5</v>
      </c>
      <c r="F830" s="11">
        <v>105382</v>
      </c>
      <c r="G830" s="7" t="s">
        <v>165</v>
      </c>
      <c r="H830" s="7">
        <f t="shared" si="24"/>
        <v>0</v>
      </c>
      <c r="I830" t="s">
        <v>153</v>
      </c>
      <c r="J830" t="s">
        <v>153</v>
      </c>
      <c r="K830" t="s">
        <v>11</v>
      </c>
      <c r="L830" s="7" t="s">
        <v>148</v>
      </c>
      <c r="M830">
        <v>1.9870000000000001</v>
      </c>
      <c r="N830" s="12">
        <v>164</v>
      </c>
      <c r="O830">
        <f t="shared" si="25"/>
        <v>164</v>
      </c>
    </row>
    <row r="831" spans="1:15" x14ac:dyDescent="0.25">
      <c r="A831">
        <v>198330</v>
      </c>
      <c r="B831">
        <v>197251</v>
      </c>
      <c r="C831" t="s">
        <v>60</v>
      </c>
      <c r="D831" t="s">
        <v>66</v>
      </c>
      <c r="E831">
        <v>5</v>
      </c>
      <c r="F831" s="11">
        <v>143520</v>
      </c>
      <c r="G831" s="7" t="s">
        <v>165</v>
      </c>
      <c r="H831" s="7">
        <f t="shared" si="24"/>
        <v>0</v>
      </c>
      <c r="I831" t="s">
        <v>153</v>
      </c>
      <c r="J831" t="s">
        <v>153</v>
      </c>
      <c r="K831" t="s">
        <v>11</v>
      </c>
      <c r="L831" s="7" t="s">
        <v>148</v>
      </c>
      <c r="M831">
        <v>1.9870000000000001</v>
      </c>
      <c r="N831" s="12">
        <v>98</v>
      </c>
      <c r="O831">
        <f t="shared" si="25"/>
        <v>98</v>
      </c>
    </row>
    <row r="832" spans="1:15" x14ac:dyDescent="0.25">
      <c r="A832">
        <v>198332</v>
      </c>
      <c r="B832">
        <v>197251</v>
      </c>
      <c r="C832" t="s">
        <v>60</v>
      </c>
      <c r="D832" t="s">
        <v>66</v>
      </c>
      <c r="E832">
        <v>5</v>
      </c>
      <c r="F832" s="11">
        <v>143702</v>
      </c>
      <c r="G832" s="7" t="s">
        <v>165</v>
      </c>
      <c r="H832" s="7">
        <f t="shared" si="24"/>
        <v>0</v>
      </c>
      <c r="I832" t="s">
        <v>153</v>
      </c>
      <c r="J832" t="s">
        <v>294</v>
      </c>
      <c r="K832" t="s">
        <v>11</v>
      </c>
      <c r="L832" s="7" t="s">
        <v>148</v>
      </c>
      <c r="M832" t="s">
        <v>294</v>
      </c>
      <c r="N832" t="s">
        <v>294</v>
      </c>
      <c r="O832" t="str">
        <f t="shared" si="25"/>
        <v>Нет показаний</v>
      </c>
    </row>
    <row r="833" spans="1:15" x14ac:dyDescent="0.25">
      <c r="A833">
        <v>198334</v>
      </c>
      <c r="B833">
        <v>197251</v>
      </c>
      <c r="C833" t="s">
        <v>60</v>
      </c>
      <c r="D833" t="s">
        <v>66</v>
      </c>
      <c r="E833">
        <v>5</v>
      </c>
      <c r="F833" s="11">
        <v>270107</v>
      </c>
      <c r="G833" s="7" t="s">
        <v>165</v>
      </c>
      <c r="H833" s="7">
        <f t="shared" si="24"/>
        <v>0</v>
      </c>
      <c r="I833" t="s">
        <v>153</v>
      </c>
      <c r="J833" t="s">
        <v>153</v>
      </c>
      <c r="K833" t="s">
        <v>11</v>
      </c>
      <c r="L833" s="7" t="s">
        <v>148</v>
      </c>
      <c r="M833">
        <v>1.9870000000000001</v>
      </c>
      <c r="N833" s="12">
        <v>181</v>
      </c>
      <c r="O833">
        <f t="shared" si="25"/>
        <v>181</v>
      </c>
    </row>
    <row r="834" spans="1:15" x14ac:dyDescent="0.25">
      <c r="A834">
        <v>198338</v>
      </c>
      <c r="B834">
        <v>197251</v>
      </c>
      <c r="C834" t="s">
        <v>60</v>
      </c>
      <c r="D834" t="s">
        <v>66</v>
      </c>
      <c r="E834">
        <v>5</v>
      </c>
      <c r="F834" s="11">
        <v>10572</v>
      </c>
      <c r="G834" s="7" t="s">
        <v>165</v>
      </c>
      <c r="H834" s="7">
        <f t="shared" si="24"/>
        <v>0</v>
      </c>
      <c r="I834" t="s">
        <v>153</v>
      </c>
      <c r="J834" t="s">
        <v>153</v>
      </c>
      <c r="K834" t="s">
        <v>11</v>
      </c>
      <c r="L834" s="7" t="s">
        <v>148</v>
      </c>
      <c r="M834">
        <v>1.9870000000000001</v>
      </c>
      <c r="N834" s="12">
        <v>430</v>
      </c>
      <c r="O834">
        <f t="shared" si="25"/>
        <v>430</v>
      </c>
    </row>
    <row r="835" spans="1:15" x14ac:dyDescent="0.25">
      <c r="A835">
        <v>198340</v>
      </c>
      <c r="B835">
        <v>197251</v>
      </c>
      <c r="C835" t="s">
        <v>60</v>
      </c>
      <c r="D835" t="s">
        <v>66</v>
      </c>
      <c r="E835">
        <v>5</v>
      </c>
      <c r="F835" s="11">
        <v>88745</v>
      </c>
      <c r="G835" s="7" t="s">
        <v>165</v>
      </c>
      <c r="H835" s="7">
        <f t="shared" ref="H835:H898" si="26">COUNTIFS($F$2:$F$3258,F835,$G$2:$G$3258,"ОКПУ")</f>
        <v>0</v>
      </c>
      <c r="I835" t="s">
        <v>153</v>
      </c>
      <c r="J835" t="s">
        <v>153</v>
      </c>
      <c r="K835" t="s">
        <v>11</v>
      </c>
      <c r="L835" s="7" t="s">
        <v>148</v>
      </c>
      <c r="M835">
        <v>1.9870000000000001</v>
      </c>
      <c r="N835" s="12">
        <v>120.2</v>
      </c>
      <c r="O835">
        <f t="shared" ref="O835:O898" si="27">IF(H835&gt;0,IFERROR(N835/H835,N835),N835)</f>
        <v>120.2</v>
      </c>
    </row>
    <row r="836" spans="1:15" x14ac:dyDescent="0.25">
      <c r="A836">
        <v>198342</v>
      </c>
      <c r="B836">
        <v>197251</v>
      </c>
      <c r="C836" t="s">
        <v>60</v>
      </c>
      <c r="D836" t="s">
        <v>66</v>
      </c>
      <c r="E836">
        <v>5</v>
      </c>
      <c r="F836" s="11">
        <v>8360</v>
      </c>
      <c r="G836" s="7" t="s">
        <v>165</v>
      </c>
      <c r="H836" s="7">
        <f t="shared" si="26"/>
        <v>0</v>
      </c>
      <c r="I836" t="s">
        <v>153</v>
      </c>
      <c r="J836" t="s">
        <v>294</v>
      </c>
      <c r="K836" t="s">
        <v>11</v>
      </c>
      <c r="L836" s="7" t="s">
        <v>148</v>
      </c>
      <c r="M836" t="s">
        <v>294</v>
      </c>
      <c r="N836" t="s">
        <v>294</v>
      </c>
      <c r="O836" t="str">
        <f t="shared" si="27"/>
        <v>Нет показаний</v>
      </c>
    </row>
    <row r="837" spans="1:15" x14ac:dyDescent="0.25">
      <c r="A837">
        <v>198344</v>
      </c>
      <c r="B837">
        <v>197251</v>
      </c>
      <c r="C837" t="s">
        <v>60</v>
      </c>
      <c r="D837" t="s">
        <v>66</v>
      </c>
      <c r="E837">
        <v>5</v>
      </c>
      <c r="F837" s="11">
        <v>60815</v>
      </c>
      <c r="G837" s="7" t="s">
        <v>165</v>
      </c>
      <c r="H837" s="7">
        <f t="shared" si="26"/>
        <v>0</v>
      </c>
      <c r="I837" t="s">
        <v>153</v>
      </c>
      <c r="J837" t="s">
        <v>153</v>
      </c>
      <c r="K837" t="s">
        <v>11</v>
      </c>
      <c r="L837" s="7" t="s">
        <v>148</v>
      </c>
      <c r="M837">
        <v>1.9870000000000001</v>
      </c>
      <c r="N837" s="12">
        <v>45</v>
      </c>
      <c r="O837">
        <f t="shared" si="27"/>
        <v>45</v>
      </c>
    </row>
    <row r="838" spans="1:15" x14ac:dyDescent="0.25">
      <c r="A838">
        <v>198346</v>
      </c>
      <c r="B838">
        <v>197251</v>
      </c>
      <c r="C838" t="s">
        <v>60</v>
      </c>
      <c r="D838" t="s">
        <v>66</v>
      </c>
      <c r="E838">
        <v>5</v>
      </c>
      <c r="F838" s="11">
        <v>276</v>
      </c>
      <c r="G838" s="7" t="s">
        <v>165</v>
      </c>
      <c r="H838" s="7">
        <f t="shared" si="26"/>
        <v>0</v>
      </c>
      <c r="I838" t="s">
        <v>153</v>
      </c>
      <c r="J838" t="s">
        <v>294</v>
      </c>
      <c r="K838" t="s">
        <v>11</v>
      </c>
      <c r="L838" s="7" t="s">
        <v>148</v>
      </c>
      <c r="M838" t="s">
        <v>294</v>
      </c>
      <c r="N838" t="s">
        <v>294</v>
      </c>
      <c r="O838" t="str">
        <f t="shared" si="27"/>
        <v>Нет показаний</v>
      </c>
    </row>
    <row r="839" spans="1:15" x14ac:dyDescent="0.25">
      <c r="A839">
        <v>198348</v>
      </c>
      <c r="B839">
        <v>197251</v>
      </c>
      <c r="C839" t="s">
        <v>60</v>
      </c>
      <c r="D839" t="s">
        <v>66</v>
      </c>
      <c r="E839">
        <v>5</v>
      </c>
      <c r="F839" s="11">
        <v>289550</v>
      </c>
      <c r="G839" s="7" t="s">
        <v>165</v>
      </c>
      <c r="H839" s="7">
        <f t="shared" si="26"/>
        <v>0</v>
      </c>
      <c r="I839" t="s">
        <v>153</v>
      </c>
      <c r="J839" t="s">
        <v>153</v>
      </c>
      <c r="K839" t="s">
        <v>11</v>
      </c>
      <c r="L839" s="7" t="s">
        <v>148</v>
      </c>
      <c r="M839">
        <v>1.9870000000000001</v>
      </c>
      <c r="N839" s="12">
        <v>20</v>
      </c>
      <c r="O839">
        <f t="shared" si="27"/>
        <v>20</v>
      </c>
    </row>
    <row r="840" spans="1:15" x14ac:dyDescent="0.25">
      <c r="A840">
        <v>240434</v>
      </c>
      <c r="B840">
        <v>235619</v>
      </c>
      <c r="C840" t="s">
        <v>60</v>
      </c>
      <c r="D840" t="s">
        <v>61</v>
      </c>
      <c r="E840" t="s">
        <v>67</v>
      </c>
      <c r="F840" s="11">
        <v>6491034002067</v>
      </c>
      <c r="G840" s="7" t="s">
        <v>165</v>
      </c>
      <c r="H840" s="7">
        <f t="shared" si="26"/>
        <v>0</v>
      </c>
      <c r="I840" t="s">
        <v>153</v>
      </c>
      <c r="J840" t="s">
        <v>153</v>
      </c>
      <c r="K840" t="s">
        <v>11</v>
      </c>
      <c r="L840" s="7" t="s">
        <v>148</v>
      </c>
      <c r="M840">
        <v>1.9870000000000001</v>
      </c>
      <c r="N840" s="12">
        <v>50</v>
      </c>
      <c r="O840">
        <f t="shared" si="27"/>
        <v>50</v>
      </c>
    </row>
    <row r="841" spans="1:15" x14ac:dyDescent="0.25">
      <c r="A841">
        <v>240480</v>
      </c>
      <c r="B841">
        <v>235619</v>
      </c>
      <c r="C841" t="s">
        <v>60</v>
      </c>
      <c r="D841" t="s">
        <v>61</v>
      </c>
      <c r="E841" t="s">
        <v>67</v>
      </c>
      <c r="F841" s="11">
        <v>212408</v>
      </c>
      <c r="G841" s="7" t="s">
        <v>165</v>
      </c>
      <c r="H841" s="7">
        <f t="shared" si="26"/>
        <v>0</v>
      </c>
      <c r="I841" t="s">
        <v>153</v>
      </c>
      <c r="J841" t="s">
        <v>153</v>
      </c>
      <c r="K841" t="s">
        <v>11</v>
      </c>
      <c r="L841" s="7" t="s">
        <v>148</v>
      </c>
      <c r="M841">
        <v>1.9870000000000001</v>
      </c>
      <c r="N841" s="12">
        <v>0</v>
      </c>
      <c r="O841">
        <f t="shared" si="27"/>
        <v>0</v>
      </c>
    </row>
    <row r="842" spans="1:15" x14ac:dyDescent="0.25">
      <c r="A842">
        <v>240642</v>
      </c>
      <c r="B842">
        <v>197181</v>
      </c>
      <c r="C842" t="s">
        <v>60</v>
      </c>
      <c r="D842" t="s">
        <v>61</v>
      </c>
      <c r="E842" t="s">
        <v>62</v>
      </c>
      <c r="F842" s="11">
        <v>58228644</v>
      </c>
      <c r="G842" s="7" t="s">
        <v>165</v>
      </c>
      <c r="H842" s="7">
        <f t="shared" si="26"/>
        <v>0</v>
      </c>
      <c r="I842" t="s">
        <v>153</v>
      </c>
      <c r="J842" t="s">
        <v>153</v>
      </c>
      <c r="K842" t="s">
        <v>11</v>
      </c>
      <c r="L842" s="7" t="s">
        <v>148</v>
      </c>
      <c r="M842">
        <v>1.9870000000000001</v>
      </c>
      <c r="N842" s="12">
        <v>9.4</v>
      </c>
      <c r="O842">
        <f t="shared" si="27"/>
        <v>9.4</v>
      </c>
    </row>
    <row r="843" spans="1:15" x14ac:dyDescent="0.25">
      <c r="A843">
        <v>241422</v>
      </c>
      <c r="B843">
        <v>58314</v>
      </c>
      <c r="C843" t="s">
        <v>29</v>
      </c>
      <c r="D843" t="s">
        <v>42</v>
      </c>
      <c r="E843">
        <v>6</v>
      </c>
      <c r="F843" s="11">
        <v>24314509</v>
      </c>
      <c r="G843" s="7" t="s">
        <v>170</v>
      </c>
      <c r="H843" s="7">
        <f t="shared" si="26"/>
        <v>3</v>
      </c>
      <c r="I843" t="s">
        <v>153</v>
      </c>
      <c r="J843" t="s">
        <v>294</v>
      </c>
      <c r="K843" t="s">
        <v>11</v>
      </c>
      <c r="L843" s="7" t="s">
        <v>148</v>
      </c>
      <c r="M843" t="s">
        <v>294</v>
      </c>
      <c r="N843" t="s">
        <v>294</v>
      </c>
      <c r="O843" t="str">
        <f t="shared" si="27"/>
        <v>Нет показаний</v>
      </c>
    </row>
    <row r="844" spans="1:15" x14ac:dyDescent="0.25">
      <c r="A844">
        <v>242994</v>
      </c>
      <c r="B844">
        <v>242668</v>
      </c>
      <c r="C844" t="s">
        <v>29</v>
      </c>
      <c r="D844" t="s">
        <v>31</v>
      </c>
      <c r="E844">
        <v>57</v>
      </c>
      <c r="F844" s="11">
        <v>7789137218783</v>
      </c>
      <c r="G844" s="7" t="s">
        <v>165</v>
      </c>
      <c r="H844" s="7">
        <f t="shared" si="26"/>
        <v>0</v>
      </c>
      <c r="I844" t="s">
        <v>153</v>
      </c>
      <c r="J844" t="s">
        <v>153</v>
      </c>
      <c r="K844" t="s">
        <v>18</v>
      </c>
      <c r="L844" s="7" t="s">
        <v>148</v>
      </c>
      <c r="M844">
        <v>2.76</v>
      </c>
      <c r="N844" s="12">
        <v>500</v>
      </c>
      <c r="O844">
        <f t="shared" si="27"/>
        <v>500</v>
      </c>
    </row>
    <row r="845" spans="1:15" x14ac:dyDescent="0.25">
      <c r="A845">
        <v>242998</v>
      </c>
      <c r="B845">
        <v>242668</v>
      </c>
      <c r="C845" t="s">
        <v>29</v>
      </c>
      <c r="D845" t="s">
        <v>31</v>
      </c>
      <c r="E845">
        <v>57</v>
      </c>
      <c r="F845" s="11">
        <v>345704</v>
      </c>
      <c r="G845" s="7" t="s">
        <v>165</v>
      </c>
      <c r="H845" s="7">
        <f t="shared" si="26"/>
        <v>0</v>
      </c>
      <c r="I845" t="s">
        <v>153</v>
      </c>
      <c r="J845" t="s">
        <v>153</v>
      </c>
      <c r="K845" t="s">
        <v>18</v>
      </c>
      <c r="L845" s="7" t="s">
        <v>148</v>
      </c>
      <c r="M845">
        <v>2.76</v>
      </c>
      <c r="N845" s="12">
        <v>155</v>
      </c>
      <c r="O845">
        <f t="shared" si="27"/>
        <v>155</v>
      </c>
    </row>
    <row r="846" spans="1:15" x14ac:dyDescent="0.25">
      <c r="A846">
        <v>243000</v>
      </c>
      <c r="B846">
        <v>242668</v>
      </c>
      <c r="C846" t="s">
        <v>29</v>
      </c>
      <c r="D846" t="s">
        <v>31</v>
      </c>
      <c r="E846">
        <v>57</v>
      </c>
      <c r="F846" s="11">
        <v>177211</v>
      </c>
      <c r="G846" s="7" t="s">
        <v>165</v>
      </c>
      <c r="H846" s="7">
        <f t="shared" si="26"/>
        <v>0</v>
      </c>
      <c r="I846" t="s">
        <v>153</v>
      </c>
      <c r="J846" t="s">
        <v>153</v>
      </c>
      <c r="K846" t="s">
        <v>18</v>
      </c>
      <c r="L846" s="7" t="s">
        <v>148</v>
      </c>
      <c r="M846">
        <v>2.76</v>
      </c>
      <c r="N846" s="12">
        <v>0</v>
      </c>
      <c r="O846">
        <f t="shared" si="27"/>
        <v>0</v>
      </c>
    </row>
    <row r="847" spans="1:15" x14ac:dyDescent="0.25">
      <c r="A847">
        <v>243004</v>
      </c>
      <c r="B847">
        <v>242668</v>
      </c>
      <c r="C847" t="s">
        <v>29</v>
      </c>
      <c r="D847" t="s">
        <v>31</v>
      </c>
      <c r="E847">
        <v>57</v>
      </c>
      <c r="F847" s="11">
        <v>7789053</v>
      </c>
      <c r="G847" s="7" t="s">
        <v>165</v>
      </c>
      <c r="H847" s="7">
        <f t="shared" si="26"/>
        <v>0</v>
      </c>
      <c r="I847" t="s">
        <v>153</v>
      </c>
      <c r="J847" t="s">
        <v>153</v>
      </c>
      <c r="K847" t="s">
        <v>18</v>
      </c>
      <c r="L847" s="7" t="s">
        <v>148</v>
      </c>
      <c r="M847">
        <v>2.76</v>
      </c>
      <c r="N847" s="12">
        <v>903</v>
      </c>
      <c r="O847">
        <f t="shared" si="27"/>
        <v>903</v>
      </c>
    </row>
    <row r="848" spans="1:15" x14ac:dyDescent="0.25">
      <c r="A848">
        <v>243008</v>
      </c>
      <c r="B848">
        <v>242668</v>
      </c>
      <c r="C848" t="s">
        <v>29</v>
      </c>
      <c r="D848" t="s">
        <v>31</v>
      </c>
      <c r="E848">
        <v>57</v>
      </c>
      <c r="F848" s="11">
        <v>58085705</v>
      </c>
      <c r="G848" s="7" t="s">
        <v>165</v>
      </c>
      <c r="H848" s="7">
        <f t="shared" si="26"/>
        <v>0</v>
      </c>
      <c r="I848" t="s">
        <v>153</v>
      </c>
      <c r="J848" t="s">
        <v>153</v>
      </c>
      <c r="K848" t="s">
        <v>18</v>
      </c>
      <c r="L848" s="7" t="s">
        <v>148</v>
      </c>
      <c r="M848">
        <v>2.76</v>
      </c>
      <c r="N848" s="12">
        <v>189</v>
      </c>
      <c r="O848">
        <f t="shared" si="27"/>
        <v>189</v>
      </c>
    </row>
    <row r="849" spans="1:15" x14ac:dyDescent="0.25">
      <c r="A849">
        <v>244100</v>
      </c>
      <c r="B849">
        <v>242717</v>
      </c>
      <c r="C849" t="s">
        <v>56</v>
      </c>
      <c r="D849" t="s">
        <v>69</v>
      </c>
      <c r="E849">
        <v>39</v>
      </c>
      <c r="F849" s="11">
        <v>4551527</v>
      </c>
      <c r="G849" s="7" t="s">
        <v>165</v>
      </c>
      <c r="H849" s="7">
        <f t="shared" si="26"/>
        <v>0</v>
      </c>
      <c r="I849" t="s">
        <v>153</v>
      </c>
      <c r="J849" t="s">
        <v>294</v>
      </c>
      <c r="K849" t="s">
        <v>18</v>
      </c>
      <c r="L849" s="7" t="s">
        <v>148</v>
      </c>
      <c r="M849" t="s">
        <v>294</v>
      </c>
      <c r="N849" t="s">
        <v>294</v>
      </c>
      <c r="O849" t="str">
        <f t="shared" si="27"/>
        <v>Нет показаний</v>
      </c>
    </row>
    <row r="850" spans="1:15" x14ac:dyDescent="0.25">
      <c r="A850">
        <v>244102</v>
      </c>
      <c r="B850">
        <v>242717</v>
      </c>
      <c r="C850" t="s">
        <v>56</v>
      </c>
      <c r="D850" t="s">
        <v>69</v>
      </c>
      <c r="E850">
        <v>39</v>
      </c>
      <c r="F850" s="11" t="s">
        <v>199</v>
      </c>
      <c r="G850" s="7" t="s">
        <v>165</v>
      </c>
      <c r="H850" s="7">
        <f t="shared" si="26"/>
        <v>0</v>
      </c>
      <c r="I850" t="s">
        <v>153</v>
      </c>
      <c r="J850" t="s">
        <v>294</v>
      </c>
      <c r="K850" t="s">
        <v>18</v>
      </c>
      <c r="L850" s="7" t="s">
        <v>148</v>
      </c>
      <c r="M850" t="s">
        <v>294</v>
      </c>
      <c r="N850" t="s">
        <v>294</v>
      </c>
      <c r="O850" t="str">
        <f t="shared" si="27"/>
        <v>Нет показаний</v>
      </c>
    </row>
    <row r="851" spans="1:15" x14ac:dyDescent="0.25">
      <c r="A851">
        <v>244138</v>
      </c>
      <c r="B851">
        <v>242723</v>
      </c>
      <c r="C851" t="s">
        <v>56</v>
      </c>
      <c r="D851" t="s">
        <v>69</v>
      </c>
      <c r="E851">
        <v>62</v>
      </c>
      <c r="F851" s="11">
        <v>108336556</v>
      </c>
      <c r="G851" s="7" t="s">
        <v>165</v>
      </c>
      <c r="H851" s="7">
        <f t="shared" si="26"/>
        <v>0</v>
      </c>
      <c r="I851" t="s">
        <v>153</v>
      </c>
      <c r="J851" t="s">
        <v>153</v>
      </c>
      <c r="K851" t="s">
        <v>18</v>
      </c>
      <c r="L851" s="7" t="s">
        <v>148</v>
      </c>
      <c r="M851">
        <v>2.76</v>
      </c>
      <c r="N851" s="12">
        <v>0</v>
      </c>
      <c r="O851">
        <f t="shared" si="27"/>
        <v>0</v>
      </c>
    </row>
    <row r="852" spans="1:15" x14ac:dyDescent="0.25">
      <c r="A852">
        <v>244140</v>
      </c>
      <c r="B852">
        <v>242723</v>
      </c>
      <c r="C852" t="s">
        <v>56</v>
      </c>
      <c r="D852" t="s">
        <v>69</v>
      </c>
      <c r="E852">
        <v>62</v>
      </c>
      <c r="F852" s="11">
        <v>627301</v>
      </c>
      <c r="G852" s="7" t="s">
        <v>165</v>
      </c>
      <c r="H852" s="7">
        <f t="shared" si="26"/>
        <v>0</v>
      </c>
      <c r="I852" t="s">
        <v>153</v>
      </c>
      <c r="J852" t="s">
        <v>153</v>
      </c>
      <c r="K852" t="s">
        <v>18</v>
      </c>
      <c r="L852" s="7" t="s">
        <v>148</v>
      </c>
      <c r="M852">
        <v>2.76</v>
      </c>
      <c r="N852" s="12">
        <v>0</v>
      </c>
      <c r="O852">
        <f t="shared" si="27"/>
        <v>0</v>
      </c>
    </row>
    <row r="853" spans="1:15" x14ac:dyDescent="0.25">
      <c r="A853">
        <v>244142</v>
      </c>
      <c r="B853">
        <v>242723</v>
      </c>
      <c r="C853" t="s">
        <v>56</v>
      </c>
      <c r="D853" t="s">
        <v>69</v>
      </c>
      <c r="E853">
        <v>62</v>
      </c>
      <c r="F853" s="11" t="s">
        <v>200</v>
      </c>
      <c r="G853" s="7" t="s">
        <v>165</v>
      </c>
      <c r="H853" s="7">
        <f t="shared" si="26"/>
        <v>0</v>
      </c>
      <c r="I853" t="s">
        <v>153</v>
      </c>
      <c r="J853" t="s">
        <v>294</v>
      </c>
      <c r="K853" t="s">
        <v>18</v>
      </c>
      <c r="L853" s="7" t="s">
        <v>148</v>
      </c>
      <c r="M853" t="s">
        <v>294</v>
      </c>
      <c r="N853" t="s">
        <v>294</v>
      </c>
      <c r="O853" t="str">
        <f t="shared" si="27"/>
        <v>Нет показаний</v>
      </c>
    </row>
    <row r="854" spans="1:15" x14ac:dyDescent="0.25">
      <c r="A854">
        <v>244144</v>
      </c>
      <c r="B854">
        <v>242723</v>
      </c>
      <c r="C854" t="s">
        <v>56</v>
      </c>
      <c r="D854" t="s">
        <v>69</v>
      </c>
      <c r="E854">
        <v>62</v>
      </c>
      <c r="F854" s="11">
        <v>394185</v>
      </c>
      <c r="G854" s="7" t="s">
        <v>165</v>
      </c>
      <c r="H854" s="7">
        <f t="shared" si="26"/>
        <v>0</v>
      </c>
      <c r="I854" t="s">
        <v>153</v>
      </c>
      <c r="J854" t="s">
        <v>294</v>
      </c>
      <c r="K854" t="s">
        <v>18</v>
      </c>
      <c r="L854" s="7" t="s">
        <v>148</v>
      </c>
      <c r="M854" t="s">
        <v>294</v>
      </c>
      <c r="N854" t="s">
        <v>294</v>
      </c>
      <c r="O854" t="str">
        <f t="shared" si="27"/>
        <v>Нет показаний</v>
      </c>
    </row>
    <row r="855" spans="1:15" x14ac:dyDescent="0.25">
      <c r="A855">
        <v>244146</v>
      </c>
      <c r="B855">
        <v>242723</v>
      </c>
      <c r="C855" t="s">
        <v>56</v>
      </c>
      <c r="D855" t="s">
        <v>69</v>
      </c>
      <c r="E855">
        <v>62</v>
      </c>
      <c r="F855" s="11">
        <v>627600150000</v>
      </c>
      <c r="G855" s="7" t="s">
        <v>165</v>
      </c>
      <c r="H855" s="7">
        <f t="shared" si="26"/>
        <v>0</v>
      </c>
      <c r="I855" t="s">
        <v>153</v>
      </c>
      <c r="J855" t="s">
        <v>294</v>
      </c>
      <c r="K855" t="s">
        <v>18</v>
      </c>
      <c r="L855" s="7" t="s">
        <v>148</v>
      </c>
      <c r="M855" t="s">
        <v>294</v>
      </c>
      <c r="N855" t="s">
        <v>294</v>
      </c>
      <c r="O855" t="str">
        <f t="shared" si="27"/>
        <v>Нет показаний</v>
      </c>
    </row>
    <row r="856" spans="1:15" x14ac:dyDescent="0.25">
      <c r="A856">
        <v>244148</v>
      </c>
      <c r="B856">
        <v>242723</v>
      </c>
      <c r="C856" t="s">
        <v>56</v>
      </c>
      <c r="D856" t="s">
        <v>69</v>
      </c>
      <c r="E856">
        <v>62</v>
      </c>
      <c r="F856" s="11">
        <v>627600156000</v>
      </c>
      <c r="G856" s="7" t="s">
        <v>165</v>
      </c>
      <c r="H856" s="7">
        <f t="shared" si="26"/>
        <v>0</v>
      </c>
      <c r="I856" t="s">
        <v>153</v>
      </c>
      <c r="J856" t="s">
        <v>294</v>
      </c>
      <c r="K856" t="s">
        <v>18</v>
      </c>
      <c r="L856" s="7" t="s">
        <v>148</v>
      </c>
      <c r="M856" t="s">
        <v>294</v>
      </c>
      <c r="N856" t="s">
        <v>294</v>
      </c>
      <c r="O856" t="str">
        <f t="shared" si="27"/>
        <v>Нет показаний</v>
      </c>
    </row>
    <row r="857" spans="1:15" x14ac:dyDescent="0.25">
      <c r="A857">
        <v>244152</v>
      </c>
      <c r="B857">
        <v>242723</v>
      </c>
      <c r="C857" t="s">
        <v>56</v>
      </c>
      <c r="D857" t="s">
        <v>69</v>
      </c>
      <c r="E857">
        <v>62</v>
      </c>
      <c r="F857" s="11">
        <v>142539</v>
      </c>
      <c r="G857" s="7" t="s">
        <v>165</v>
      </c>
      <c r="H857" s="7">
        <f t="shared" si="26"/>
        <v>0</v>
      </c>
      <c r="I857" t="s">
        <v>153</v>
      </c>
      <c r="J857" t="s">
        <v>294</v>
      </c>
      <c r="K857" t="s">
        <v>18</v>
      </c>
      <c r="L857" s="7" t="s">
        <v>148</v>
      </c>
      <c r="M857" t="s">
        <v>294</v>
      </c>
      <c r="N857" t="s">
        <v>294</v>
      </c>
      <c r="O857" t="str">
        <f t="shared" si="27"/>
        <v>Нет показаний</v>
      </c>
    </row>
    <row r="858" spans="1:15" x14ac:dyDescent="0.25">
      <c r="A858">
        <v>244154</v>
      </c>
      <c r="B858">
        <v>242723</v>
      </c>
      <c r="C858" t="s">
        <v>56</v>
      </c>
      <c r="D858" t="s">
        <v>69</v>
      </c>
      <c r="E858">
        <v>62</v>
      </c>
      <c r="F858" s="11">
        <v>108336387</v>
      </c>
      <c r="G858" s="7" t="s">
        <v>165</v>
      </c>
      <c r="H858" s="7">
        <f t="shared" si="26"/>
        <v>0</v>
      </c>
      <c r="I858" t="s">
        <v>153</v>
      </c>
      <c r="J858" t="s">
        <v>153</v>
      </c>
      <c r="K858" t="s">
        <v>18</v>
      </c>
      <c r="L858" s="7" t="s">
        <v>148</v>
      </c>
      <c r="M858">
        <v>2.76</v>
      </c>
      <c r="N858" s="12">
        <v>285</v>
      </c>
      <c r="O858">
        <f t="shared" si="27"/>
        <v>285</v>
      </c>
    </row>
    <row r="859" spans="1:15" x14ac:dyDescent="0.25">
      <c r="A859">
        <v>244158</v>
      </c>
      <c r="B859">
        <v>242723</v>
      </c>
      <c r="C859" t="s">
        <v>56</v>
      </c>
      <c r="D859" t="s">
        <v>69</v>
      </c>
      <c r="E859">
        <v>62</v>
      </c>
      <c r="F859" s="11">
        <v>108203179</v>
      </c>
      <c r="G859" s="7" t="s">
        <v>165</v>
      </c>
      <c r="H859" s="7">
        <f t="shared" si="26"/>
        <v>0</v>
      </c>
      <c r="I859" t="s">
        <v>153</v>
      </c>
      <c r="J859" t="s">
        <v>153</v>
      </c>
      <c r="K859" t="s">
        <v>18</v>
      </c>
      <c r="L859" s="7" t="s">
        <v>148</v>
      </c>
      <c r="M859">
        <v>2.76</v>
      </c>
      <c r="N859" s="12">
        <v>0</v>
      </c>
      <c r="O859">
        <f t="shared" si="27"/>
        <v>0</v>
      </c>
    </row>
    <row r="860" spans="1:15" x14ac:dyDescent="0.25">
      <c r="A860">
        <v>244160</v>
      </c>
      <c r="B860">
        <v>242723</v>
      </c>
      <c r="C860" t="s">
        <v>56</v>
      </c>
      <c r="D860" t="s">
        <v>69</v>
      </c>
      <c r="E860">
        <v>62</v>
      </c>
      <c r="F860" s="11">
        <v>55115264</v>
      </c>
      <c r="G860" s="7" t="s">
        <v>165</v>
      </c>
      <c r="H860" s="7">
        <f t="shared" si="26"/>
        <v>0</v>
      </c>
      <c r="I860" t="s">
        <v>153</v>
      </c>
      <c r="J860" t="s">
        <v>294</v>
      </c>
      <c r="K860" t="s">
        <v>18</v>
      </c>
      <c r="L860" s="7" t="s">
        <v>148</v>
      </c>
      <c r="M860" t="s">
        <v>294</v>
      </c>
      <c r="N860" t="s">
        <v>294</v>
      </c>
      <c r="O860" t="str">
        <f t="shared" si="27"/>
        <v>Нет показаний</v>
      </c>
    </row>
    <row r="861" spans="1:15" x14ac:dyDescent="0.25">
      <c r="A861">
        <v>244162</v>
      </c>
      <c r="B861">
        <v>242723</v>
      </c>
      <c r="C861" t="s">
        <v>56</v>
      </c>
      <c r="D861" t="s">
        <v>69</v>
      </c>
      <c r="E861">
        <v>62</v>
      </c>
      <c r="F861" s="11">
        <v>59335870</v>
      </c>
      <c r="G861" s="7" t="s">
        <v>165</v>
      </c>
      <c r="H861" s="7">
        <f t="shared" si="26"/>
        <v>0</v>
      </c>
      <c r="I861" t="s">
        <v>153</v>
      </c>
      <c r="J861" t="s">
        <v>294</v>
      </c>
      <c r="K861" t="s">
        <v>18</v>
      </c>
      <c r="L861" s="7" t="s">
        <v>148</v>
      </c>
      <c r="M861" t="s">
        <v>294</v>
      </c>
      <c r="N861" t="s">
        <v>294</v>
      </c>
      <c r="O861" t="str">
        <f t="shared" si="27"/>
        <v>Нет показаний</v>
      </c>
    </row>
    <row r="862" spans="1:15" x14ac:dyDescent="0.25">
      <c r="A862">
        <v>244164</v>
      </c>
      <c r="B862">
        <v>242723</v>
      </c>
      <c r="C862" t="s">
        <v>56</v>
      </c>
      <c r="D862" t="s">
        <v>69</v>
      </c>
      <c r="E862">
        <v>62</v>
      </c>
      <c r="F862" s="11">
        <v>627600151000</v>
      </c>
      <c r="G862" s="7" t="s">
        <v>165</v>
      </c>
      <c r="H862" s="7">
        <f t="shared" si="26"/>
        <v>0</v>
      </c>
      <c r="I862" t="s">
        <v>153</v>
      </c>
      <c r="J862" t="s">
        <v>294</v>
      </c>
      <c r="K862" t="s">
        <v>18</v>
      </c>
      <c r="L862" s="7" t="s">
        <v>148</v>
      </c>
      <c r="M862" t="s">
        <v>294</v>
      </c>
      <c r="N862" t="s">
        <v>294</v>
      </c>
      <c r="O862" t="str">
        <f t="shared" si="27"/>
        <v>Нет показаний</v>
      </c>
    </row>
    <row r="863" spans="1:15" x14ac:dyDescent="0.25">
      <c r="A863">
        <v>244240</v>
      </c>
      <c r="B863">
        <v>242731</v>
      </c>
      <c r="C863" t="s">
        <v>56</v>
      </c>
      <c r="D863" t="s">
        <v>69</v>
      </c>
      <c r="E863">
        <v>3</v>
      </c>
      <c r="F863" s="11">
        <v>136159</v>
      </c>
      <c r="G863" s="7" t="s">
        <v>165</v>
      </c>
      <c r="H863" s="7">
        <f t="shared" si="26"/>
        <v>0</v>
      </c>
      <c r="I863" t="s">
        <v>153</v>
      </c>
      <c r="J863" t="s">
        <v>294</v>
      </c>
      <c r="K863" t="s">
        <v>18</v>
      </c>
      <c r="L863" s="7" t="s">
        <v>148</v>
      </c>
      <c r="M863" t="s">
        <v>294</v>
      </c>
      <c r="N863" t="s">
        <v>294</v>
      </c>
      <c r="O863" t="str">
        <f t="shared" si="27"/>
        <v>Нет показаний</v>
      </c>
    </row>
    <row r="864" spans="1:15" x14ac:dyDescent="0.25">
      <c r="A864">
        <v>244242</v>
      </c>
      <c r="B864">
        <v>242731</v>
      </c>
      <c r="C864" t="s">
        <v>56</v>
      </c>
      <c r="D864" t="s">
        <v>69</v>
      </c>
      <c r="E864">
        <v>3</v>
      </c>
      <c r="F864" s="11" t="s">
        <v>201</v>
      </c>
      <c r="G864" s="7" t="s">
        <v>165</v>
      </c>
      <c r="H864" s="7">
        <f t="shared" si="26"/>
        <v>0</v>
      </c>
      <c r="I864" t="s">
        <v>153</v>
      </c>
      <c r="J864" t="s">
        <v>294</v>
      </c>
      <c r="K864" t="s">
        <v>18</v>
      </c>
      <c r="L864" s="7" t="s">
        <v>148</v>
      </c>
      <c r="M864" t="s">
        <v>294</v>
      </c>
      <c r="N864" t="s">
        <v>294</v>
      </c>
      <c r="O864" t="str">
        <f t="shared" si="27"/>
        <v>Нет показаний</v>
      </c>
    </row>
    <row r="865" spans="1:15" x14ac:dyDescent="0.25">
      <c r="A865">
        <v>244244</v>
      </c>
      <c r="B865">
        <v>242731</v>
      </c>
      <c r="C865" t="s">
        <v>56</v>
      </c>
      <c r="D865" t="s">
        <v>69</v>
      </c>
      <c r="E865">
        <v>3</v>
      </c>
      <c r="F865" s="11">
        <v>26347</v>
      </c>
      <c r="G865" s="7" t="s">
        <v>165</v>
      </c>
      <c r="H865" s="7">
        <f t="shared" si="26"/>
        <v>0</v>
      </c>
      <c r="I865" t="s">
        <v>153</v>
      </c>
      <c r="J865" t="s">
        <v>153</v>
      </c>
      <c r="K865" t="s">
        <v>18</v>
      </c>
      <c r="L865" s="7" t="s">
        <v>148</v>
      </c>
      <c r="M865">
        <v>2.76</v>
      </c>
      <c r="N865" s="12">
        <v>327</v>
      </c>
      <c r="O865">
        <f t="shared" si="27"/>
        <v>327</v>
      </c>
    </row>
    <row r="866" spans="1:15" x14ac:dyDescent="0.25">
      <c r="A866">
        <v>244246</v>
      </c>
      <c r="B866">
        <v>242731</v>
      </c>
      <c r="C866" t="s">
        <v>56</v>
      </c>
      <c r="D866" t="s">
        <v>69</v>
      </c>
      <c r="E866">
        <v>3</v>
      </c>
      <c r="F866" s="11">
        <v>28905</v>
      </c>
      <c r="G866" s="7" t="s">
        <v>165</v>
      </c>
      <c r="H866" s="7">
        <f t="shared" si="26"/>
        <v>0</v>
      </c>
      <c r="I866" t="s">
        <v>153</v>
      </c>
      <c r="J866" t="s">
        <v>153</v>
      </c>
      <c r="K866" t="s">
        <v>18</v>
      </c>
      <c r="L866" s="7" t="s">
        <v>148</v>
      </c>
      <c r="M866">
        <v>2.76</v>
      </c>
      <c r="N866" s="12">
        <v>0</v>
      </c>
      <c r="O866">
        <f t="shared" si="27"/>
        <v>0</v>
      </c>
    </row>
    <row r="867" spans="1:15" x14ac:dyDescent="0.25">
      <c r="A867">
        <v>244250</v>
      </c>
      <c r="B867">
        <v>242731</v>
      </c>
      <c r="C867" t="s">
        <v>56</v>
      </c>
      <c r="D867" t="s">
        <v>69</v>
      </c>
      <c r="E867">
        <v>3</v>
      </c>
      <c r="F867" s="11" t="s">
        <v>202</v>
      </c>
      <c r="G867" s="7" t="s">
        <v>165</v>
      </c>
      <c r="H867" s="7">
        <f t="shared" si="26"/>
        <v>0</v>
      </c>
      <c r="I867" t="s">
        <v>153</v>
      </c>
      <c r="J867" t="s">
        <v>153</v>
      </c>
      <c r="K867" t="s">
        <v>18</v>
      </c>
      <c r="L867" s="7" t="s">
        <v>148</v>
      </c>
      <c r="M867">
        <v>2.76</v>
      </c>
      <c r="N867" s="12">
        <v>608</v>
      </c>
      <c r="O867">
        <f t="shared" si="27"/>
        <v>608</v>
      </c>
    </row>
    <row r="868" spans="1:15" x14ac:dyDescent="0.25">
      <c r="A868">
        <v>244252</v>
      </c>
      <c r="B868">
        <v>242731</v>
      </c>
      <c r="C868" t="s">
        <v>56</v>
      </c>
      <c r="D868" t="s">
        <v>69</v>
      </c>
      <c r="E868">
        <v>3</v>
      </c>
      <c r="F868" s="11">
        <v>8596498</v>
      </c>
      <c r="G868" s="7" t="s">
        <v>165</v>
      </c>
      <c r="H868" s="7">
        <f t="shared" si="26"/>
        <v>0</v>
      </c>
      <c r="I868" t="s">
        <v>153</v>
      </c>
      <c r="J868" t="s">
        <v>153</v>
      </c>
      <c r="K868" t="s">
        <v>18</v>
      </c>
      <c r="L868" s="7" t="s">
        <v>148</v>
      </c>
      <c r="M868">
        <v>2.76</v>
      </c>
      <c r="N868" s="12">
        <v>70</v>
      </c>
      <c r="O868">
        <f t="shared" si="27"/>
        <v>70</v>
      </c>
    </row>
    <row r="869" spans="1:15" x14ac:dyDescent="0.25">
      <c r="A869">
        <v>244256</v>
      </c>
      <c r="B869">
        <v>242731</v>
      </c>
      <c r="C869" t="s">
        <v>56</v>
      </c>
      <c r="D869" t="s">
        <v>69</v>
      </c>
      <c r="E869">
        <v>3</v>
      </c>
      <c r="F869" s="11">
        <v>7791056029838</v>
      </c>
      <c r="G869" s="7" t="s">
        <v>165</v>
      </c>
      <c r="H869" s="7">
        <f t="shared" si="26"/>
        <v>0</v>
      </c>
      <c r="I869" t="s">
        <v>153</v>
      </c>
      <c r="J869" t="s">
        <v>294</v>
      </c>
      <c r="K869" t="s">
        <v>18</v>
      </c>
      <c r="L869" s="7" t="s">
        <v>148</v>
      </c>
      <c r="M869" t="s">
        <v>294</v>
      </c>
      <c r="N869" t="s">
        <v>294</v>
      </c>
      <c r="O869" t="str">
        <f t="shared" si="27"/>
        <v>Нет показаний</v>
      </c>
    </row>
    <row r="870" spans="1:15" x14ac:dyDescent="0.25">
      <c r="A870">
        <v>244258</v>
      </c>
      <c r="B870">
        <v>242731</v>
      </c>
      <c r="C870" t="s">
        <v>56</v>
      </c>
      <c r="D870" t="s">
        <v>69</v>
      </c>
      <c r="E870">
        <v>3</v>
      </c>
      <c r="F870" s="11">
        <v>54507108</v>
      </c>
      <c r="G870" s="7" t="s">
        <v>165</v>
      </c>
      <c r="H870" s="7">
        <f t="shared" si="26"/>
        <v>0</v>
      </c>
      <c r="I870" t="s">
        <v>153</v>
      </c>
      <c r="J870" t="s">
        <v>153</v>
      </c>
      <c r="K870" t="s">
        <v>18</v>
      </c>
      <c r="L870" s="7" t="s">
        <v>148</v>
      </c>
      <c r="M870">
        <v>2.76</v>
      </c>
      <c r="N870" s="12">
        <v>10</v>
      </c>
      <c r="O870">
        <f t="shared" si="27"/>
        <v>10</v>
      </c>
    </row>
    <row r="871" spans="1:15" x14ac:dyDescent="0.25">
      <c r="A871">
        <v>244260</v>
      </c>
      <c r="B871">
        <v>242731</v>
      </c>
      <c r="C871" t="s">
        <v>56</v>
      </c>
      <c r="D871" t="s">
        <v>69</v>
      </c>
      <c r="E871">
        <v>3</v>
      </c>
      <c r="F871" s="11" t="s">
        <v>203</v>
      </c>
      <c r="G871" s="7" t="s">
        <v>165</v>
      </c>
      <c r="H871" s="7">
        <f t="shared" si="26"/>
        <v>0</v>
      </c>
      <c r="I871" t="s">
        <v>153</v>
      </c>
      <c r="J871" t="s">
        <v>153</v>
      </c>
      <c r="K871" t="s">
        <v>18</v>
      </c>
      <c r="L871" s="7" t="s">
        <v>148</v>
      </c>
      <c r="M871">
        <v>2.76</v>
      </c>
      <c r="N871" s="12">
        <v>0</v>
      </c>
      <c r="O871">
        <f t="shared" si="27"/>
        <v>0</v>
      </c>
    </row>
    <row r="872" spans="1:15" x14ac:dyDescent="0.25">
      <c r="A872">
        <v>244262</v>
      </c>
      <c r="B872">
        <v>242731</v>
      </c>
      <c r="C872" t="s">
        <v>56</v>
      </c>
      <c r="D872" t="s">
        <v>69</v>
      </c>
      <c r="E872">
        <v>3</v>
      </c>
      <c r="F872" s="11">
        <v>7791057051288</v>
      </c>
      <c r="G872" s="7" t="s">
        <v>165</v>
      </c>
      <c r="H872" s="7">
        <f t="shared" si="26"/>
        <v>0</v>
      </c>
      <c r="I872" t="s">
        <v>153</v>
      </c>
      <c r="J872" t="s">
        <v>294</v>
      </c>
      <c r="K872" t="s">
        <v>18</v>
      </c>
      <c r="L872" s="7" t="s">
        <v>148</v>
      </c>
      <c r="M872" t="s">
        <v>294</v>
      </c>
      <c r="N872" t="s">
        <v>294</v>
      </c>
      <c r="O872" t="str">
        <f t="shared" si="27"/>
        <v>Нет показаний</v>
      </c>
    </row>
    <row r="873" spans="1:15" x14ac:dyDescent="0.25">
      <c r="A873">
        <v>244354</v>
      </c>
      <c r="B873">
        <v>242738</v>
      </c>
      <c r="C873" t="s">
        <v>56</v>
      </c>
      <c r="D873" t="s">
        <v>70</v>
      </c>
      <c r="E873">
        <v>34</v>
      </c>
      <c r="F873" s="11">
        <v>140471</v>
      </c>
      <c r="G873" s="7" t="s">
        <v>165</v>
      </c>
      <c r="H873" s="7">
        <f t="shared" si="26"/>
        <v>0</v>
      </c>
      <c r="I873" t="s">
        <v>153</v>
      </c>
      <c r="J873" t="s">
        <v>294</v>
      </c>
      <c r="K873" t="s">
        <v>18</v>
      </c>
      <c r="L873" s="7" t="s">
        <v>148</v>
      </c>
      <c r="M873" t="s">
        <v>294</v>
      </c>
      <c r="N873" t="s">
        <v>294</v>
      </c>
      <c r="O873" t="str">
        <f t="shared" si="27"/>
        <v>Нет показаний</v>
      </c>
    </row>
    <row r="874" spans="1:15" x14ac:dyDescent="0.25">
      <c r="A874">
        <v>244356</v>
      </c>
      <c r="B874">
        <v>242738</v>
      </c>
      <c r="C874" t="s">
        <v>56</v>
      </c>
      <c r="D874" t="s">
        <v>70</v>
      </c>
      <c r="E874">
        <v>34</v>
      </c>
      <c r="F874" s="11">
        <v>137861</v>
      </c>
      <c r="G874" s="7" t="s">
        <v>165</v>
      </c>
      <c r="H874" s="7">
        <f t="shared" si="26"/>
        <v>0</v>
      </c>
      <c r="I874" t="s">
        <v>153</v>
      </c>
      <c r="J874" t="s">
        <v>294</v>
      </c>
      <c r="K874" t="s">
        <v>18</v>
      </c>
      <c r="L874" s="7" t="s">
        <v>148</v>
      </c>
      <c r="M874" t="s">
        <v>294</v>
      </c>
      <c r="N874" t="s">
        <v>294</v>
      </c>
      <c r="O874" t="str">
        <f t="shared" si="27"/>
        <v>Нет показаний</v>
      </c>
    </row>
    <row r="875" spans="1:15" x14ac:dyDescent="0.25">
      <c r="A875">
        <v>244358</v>
      </c>
      <c r="B875">
        <v>242738</v>
      </c>
      <c r="C875" t="s">
        <v>56</v>
      </c>
      <c r="D875" t="s">
        <v>70</v>
      </c>
      <c r="E875">
        <v>34</v>
      </c>
      <c r="F875" s="11">
        <v>10003097</v>
      </c>
      <c r="G875" s="7" t="s">
        <v>165</v>
      </c>
      <c r="H875" s="7">
        <f t="shared" si="26"/>
        <v>0</v>
      </c>
      <c r="I875" t="s">
        <v>153</v>
      </c>
      <c r="J875" t="s">
        <v>153</v>
      </c>
      <c r="K875" t="s">
        <v>18</v>
      </c>
      <c r="L875" s="7" t="s">
        <v>148</v>
      </c>
      <c r="M875">
        <v>2.76</v>
      </c>
      <c r="N875" s="12">
        <v>293</v>
      </c>
      <c r="O875">
        <f t="shared" si="27"/>
        <v>293</v>
      </c>
    </row>
    <row r="876" spans="1:15" x14ac:dyDescent="0.25">
      <c r="A876">
        <v>244360</v>
      </c>
      <c r="B876">
        <v>242738</v>
      </c>
      <c r="C876" t="s">
        <v>56</v>
      </c>
      <c r="D876" t="s">
        <v>70</v>
      </c>
      <c r="E876">
        <v>34</v>
      </c>
      <c r="F876" s="11">
        <v>136131</v>
      </c>
      <c r="G876" s="7" t="s">
        <v>165</v>
      </c>
      <c r="H876" s="7">
        <f t="shared" si="26"/>
        <v>0</v>
      </c>
      <c r="I876" t="s">
        <v>153</v>
      </c>
      <c r="J876" t="s">
        <v>294</v>
      </c>
      <c r="K876" t="s">
        <v>18</v>
      </c>
      <c r="L876" s="7" t="s">
        <v>148</v>
      </c>
      <c r="M876" t="s">
        <v>294</v>
      </c>
      <c r="N876" t="s">
        <v>294</v>
      </c>
      <c r="O876" t="str">
        <f t="shared" si="27"/>
        <v>Нет показаний</v>
      </c>
    </row>
    <row r="877" spans="1:15" x14ac:dyDescent="0.25">
      <c r="A877">
        <v>244362</v>
      </c>
      <c r="B877">
        <v>242738</v>
      </c>
      <c r="C877" t="s">
        <v>56</v>
      </c>
      <c r="D877" t="s">
        <v>70</v>
      </c>
      <c r="E877">
        <v>34</v>
      </c>
      <c r="F877" s="11">
        <v>5</v>
      </c>
      <c r="G877" s="7" t="s">
        <v>165</v>
      </c>
      <c r="H877" s="7">
        <f t="shared" si="26"/>
        <v>0</v>
      </c>
      <c r="I877" t="s">
        <v>153</v>
      </c>
      <c r="J877" t="s">
        <v>294</v>
      </c>
      <c r="K877" t="s">
        <v>18</v>
      </c>
      <c r="L877" s="7" t="s">
        <v>148</v>
      </c>
      <c r="M877" t="s">
        <v>294</v>
      </c>
      <c r="N877" t="s">
        <v>294</v>
      </c>
      <c r="O877" t="str">
        <f t="shared" si="27"/>
        <v>Нет показаний</v>
      </c>
    </row>
    <row r="878" spans="1:15" x14ac:dyDescent="0.25">
      <c r="A878">
        <v>244364</v>
      </c>
      <c r="B878">
        <v>242738</v>
      </c>
      <c r="C878" t="s">
        <v>56</v>
      </c>
      <c r="D878" t="s">
        <v>70</v>
      </c>
      <c r="E878">
        <v>34</v>
      </c>
      <c r="F878" s="11">
        <v>27336</v>
      </c>
      <c r="G878" s="7" t="s">
        <v>165</v>
      </c>
      <c r="H878" s="7">
        <f t="shared" si="26"/>
        <v>0</v>
      </c>
      <c r="I878" t="s">
        <v>153</v>
      </c>
      <c r="J878" t="s">
        <v>153</v>
      </c>
      <c r="K878" t="s">
        <v>18</v>
      </c>
      <c r="L878" s="7" t="s">
        <v>148</v>
      </c>
      <c r="M878">
        <v>2.76</v>
      </c>
      <c r="N878" s="12">
        <v>30</v>
      </c>
      <c r="O878">
        <f t="shared" si="27"/>
        <v>30</v>
      </c>
    </row>
    <row r="879" spans="1:15" x14ac:dyDescent="0.25">
      <c r="A879">
        <v>244366</v>
      </c>
      <c r="B879">
        <v>242738</v>
      </c>
      <c r="C879" t="s">
        <v>56</v>
      </c>
      <c r="D879" t="s">
        <v>70</v>
      </c>
      <c r="E879">
        <v>34</v>
      </c>
      <c r="F879" s="11">
        <v>627000343000</v>
      </c>
      <c r="G879" s="7" t="s">
        <v>165</v>
      </c>
      <c r="H879" s="7">
        <f t="shared" si="26"/>
        <v>0</v>
      </c>
      <c r="I879" t="s">
        <v>153</v>
      </c>
      <c r="J879" t="s">
        <v>294</v>
      </c>
      <c r="K879" t="s">
        <v>18</v>
      </c>
      <c r="L879" s="7" t="s">
        <v>148</v>
      </c>
      <c r="M879" t="s">
        <v>294</v>
      </c>
      <c r="N879" t="s">
        <v>294</v>
      </c>
      <c r="O879" t="str">
        <f t="shared" si="27"/>
        <v>Нет показаний</v>
      </c>
    </row>
    <row r="880" spans="1:15" x14ac:dyDescent="0.25">
      <c r="A880">
        <v>244370</v>
      </c>
      <c r="B880">
        <v>242738</v>
      </c>
      <c r="C880" t="s">
        <v>56</v>
      </c>
      <c r="D880" t="s">
        <v>70</v>
      </c>
      <c r="E880">
        <v>34</v>
      </c>
      <c r="F880" s="11">
        <v>128700</v>
      </c>
      <c r="G880" s="7" t="s">
        <v>165</v>
      </c>
      <c r="H880" s="7">
        <f t="shared" si="26"/>
        <v>0</v>
      </c>
      <c r="I880" t="s">
        <v>153</v>
      </c>
      <c r="J880" t="s">
        <v>294</v>
      </c>
      <c r="K880" t="s">
        <v>18</v>
      </c>
      <c r="L880" s="7" t="s">
        <v>148</v>
      </c>
      <c r="M880" t="s">
        <v>294</v>
      </c>
      <c r="N880" t="s">
        <v>294</v>
      </c>
      <c r="O880" t="str">
        <f t="shared" si="27"/>
        <v>Нет показаний</v>
      </c>
    </row>
    <row r="881" spans="1:15" x14ac:dyDescent="0.25">
      <c r="A881">
        <v>244372</v>
      </c>
      <c r="B881">
        <v>242738</v>
      </c>
      <c r="C881" t="s">
        <v>56</v>
      </c>
      <c r="D881" t="s">
        <v>70</v>
      </c>
      <c r="E881">
        <v>34</v>
      </c>
      <c r="F881" s="11">
        <v>7791052027245</v>
      </c>
      <c r="G881" s="7" t="s">
        <v>165</v>
      </c>
      <c r="H881" s="7">
        <f t="shared" si="26"/>
        <v>0</v>
      </c>
      <c r="I881" t="s">
        <v>153</v>
      </c>
      <c r="J881" t="s">
        <v>153</v>
      </c>
      <c r="K881" t="s">
        <v>18</v>
      </c>
      <c r="L881" s="7" t="s">
        <v>148</v>
      </c>
      <c r="M881">
        <v>2.76</v>
      </c>
      <c r="N881" s="12">
        <v>64</v>
      </c>
      <c r="O881">
        <f t="shared" si="27"/>
        <v>64</v>
      </c>
    </row>
    <row r="882" spans="1:15" x14ac:dyDescent="0.25">
      <c r="A882">
        <v>244374</v>
      </c>
      <c r="B882">
        <v>242738</v>
      </c>
      <c r="C882" t="s">
        <v>56</v>
      </c>
      <c r="D882" t="s">
        <v>70</v>
      </c>
      <c r="E882">
        <v>34</v>
      </c>
      <c r="F882" s="11">
        <v>32072791</v>
      </c>
      <c r="G882" s="7" t="s">
        <v>165</v>
      </c>
      <c r="H882" s="7">
        <f t="shared" si="26"/>
        <v>0</v>
      </c>
      <c r="I882" t="s">
        <v>153</v>
      </c>
      <c r="J882" t="s">
        <v>294</v>
      </c>
      <c r="K882" t="s">
        <v>18</v>
      </c>
      <c r="L882" s="7" t="s">
        <v>148</v>
      </c>
      <c r="M882" t="s">
        <v>294</v>
      </c>
      <c r="N882" t="s">
        <v>294</v>
      </c>
      <c r="O882" t="str">
        <f t="shared" si="27"/>
        <v>Нет показаний</v>
      </c>
    </row>
    <row r="883" spans="1:15" x14ac:dyDescent="0.25">
      <c r="A883">
        <v>244376</v>
      </c>
      <c r="B883">
        <v>242738</v>
      </c>
      <c r="C883" t="s">
        <v>56</v>
      </c>
      <c r="D883" t="s">
        <v>70</v>
      </c>
      <c r="E883">
        <v>34</v>
      </c>
      <c r="F883" s="11">
        <v>39710245</v>
      </c>
      <c r="G883" s="7" t="s">
        <v>165</v>
      </c>
      <c r="H883" s="7">
        <f t="shared" si="26"/>
        <v>0</v>
      </c>
      <c r="I883" t="s">
        <v>153</v>
      </c>
      <c r="J883" t="s">
        <v>294</v>
      </c>
      <c r="K883" t="s">
        <v>18</v>
      </c>
      <c r="L883" s="7" t="s">
        <v>148</v>
      </c>
      <c r="M883" t="s">
        <v>294</v>
      </c>
      <c r="N883" t="s">
        <v>294</v>
      </c>
      <c r="O883" t="str">
        <f t="shared" si="27"/>
        <v>Нет показаний</v>
      </c>
    </row>
    <row r="884" spans="1:15" x14ac:dyDescent="0.25">
      <c r="A884">
        <v>244402</v>
      </c>
      <c r="B884">
        <v>242740</v>
      </c>
      <c r="C884" t="s">
        <v>56</v>
      </c>
      <c r="D884" t="s">
        <v>70</v>
      </c>
      <c r="E884">
        <v>36</v>
      </c>
      <c r="F884" s="11">
        <v>7791024029215</v>
      </c>
      <c r="G884" s="7" t="s">
        <v>165</v>
      </c>
      <c r="H884" s="7">
        <f t="shared" si="26"/>
        <v>0</v>
      </c>
      <c r="I884" t="s">
        <v>153</v>
      </c>
      <c r="J884" t="s">
        <v>153</v>
      </c>
      <c r="K884" t="s">
        <v>18</v>
      </c>
      <c r="L884" s="7" t="s">
        <v>148</v>
      </c>
      <c r="M884">
        <v>2.76</v>
      </c>
      <c r="N884" s="12">
        <v>220</v>
      </c>
      <c r="O884">
        <f t="shared" si="27"/>
        <v>220</v>
      </c>
    </row>
    <row r="885" spans="1:15" x14ac:dyDescent="0.25">
      <c r="A885">
        <v>244404</v>
      </c>
      <c r="B885">
        <v>242740</v>
      </c>
      <c r="C885" t="s">
        <v>56</v>
      </c>
      <c r="D885" t="s">
        <v>70</v>
      </c>
      <c r="E885">
        <v>36</v>
      </c>
      <c r="F885" s="11">
        <v>95369876</v>
      </c>
      <c r="G885" s="7" t="s">
        <v>165</v>
      </c>
      <c r="H885" s="7">
        <f t="shared" si="26"/>
        <v>0</v>
      </c>
      <c r="I885" t="s">
        <v>153</v>
      </c>
      <c r="J885" t="s">
        <v>153</v>
      </c>
      <c r="K885" t="s">
        <v>18</v>
      </c>
      <c r="L885" s="7" t="s">
        <v>148</v>
      </c>
      <c r="M885">
        <v>2.76</v>
      </c>
      <c r="N885" s="12">
        <v>50</v>
      </c>
      <c r="O885">
        <f t="shared" si="27"/>
        <v>50</v>
      </c>
    </row>
    <row r="886" spans="1:15" x14ac:dyDescent="0.25">
      <c r="A886">
        <v>244406</v>
      </c>
      <c r="B886">
        <v>242740</v>
      </c>
      <c r="C886" t="s">
        <v>56</v>
      </c>
      <c r="D886" t="s">
        <v>70</v>
      </c>
      <c r="E886">
        <v>36</v>
      </c>
      <c r="F886" s="11">
        <v>418164</v>
      </c>
      <c r="G886" s="7" t="s">
        <v>165</v>
      </c>
      <c r="H886" s="7">
        <f t="shared" si="26"/>
        <v>0</v>
      </c>
      <c r="I886" t="s">
        <v>153</v>
      </c>
      <c r="J886" t="s">
        <v>153</v>
      </c>
      <c r="K886" t="s">
        <v>18</v>
      </c>
      <c r="L886" s="7" t="s">
        <v>148</v>
      </c>
      <c r="M886">
        <v>2.76</v>
      </c>
      <c r="N886" s="12">
        <v>0</v>
      </c>
      <c r="O886">
        <f t="shared" si="27"/>
        <v>0</v>
      </c>
    </row>
    <row r="887" spans="1:15" x14ac:dyDescent="0.25">
      <c r="A887">
        <v>244408</v>
      </c>
      <c r="B887">
        <v>242740</v>
      </c>
      <c r="C887" t="s">
        <v>56</v>
      </c>
      <c r="D887" t="s">
        <v>70</v>
      </c>
      <c r="E887">
        <v>36</v>
      </c>
      <c r="F887" s="11">
        <v>600212</v>
      </c>
      <c r="G887" s="7" t="s">
        <v>165</v>
      </c>
      <c r="H887" s="7">
        <f t="shared" si="26"/>
        <v>0</v>
      </c>
      <c r="I887" t="s">
        <v>153</v>
      </c>
      <c r="J887" t="s">
        <v>153</v>
      </c>
      <c r="K887" t="s">
        <v>18</v>
      </c>
      <c r="L887" s="7" t="s">
        <v>148</v>
      </c>
      <c r="M887">
        <v>2.76</v>
      </c>
      <c r="N887" s="12">
        <v>35</v>
      </c>
      <c r="O887">
        <f t="shared" si="27"/>
        <v>35</v>
      </c>
    </row>
    <row r="888" spans="1:15" x14ac:dyDescent="0.25">
      <c r="A888">
        <v>244410</v>
      </c>
      <c r="B888">
        <v>242740</v>
      </c>
      <c r="C888" t="s">
        <v>56</v>
      </c>
      <c r="D888" t="s">
        <v>70</v>
      </c>
      <c r="E888">
        <v>36</v>
      </c>
      <c r="F888" s="11">
        <v>3340243</v>
      </c>
      <c r="G888" s="7" t="s">
        <v>165</v>
      </c>
      <c r="H888" s="7">
        <f t="shared" si="26"/>
        <v>0</v>
      </c>
      <c r="I888" t="s">
        <v>153</v>
      </c>
      <c r="J888" t="s">
        <v>294</v>
      </c>
      <c r="K888" t="s">
        <v>18</v>
      </c>
      <c r="L888" s="7" t="s">
        <v>148</v>
      </c>
      <c r="M888" t="s">
        <v>294</v>
      </c>
      <c r="N888" t="s">
        <v>294</v>
      </c>
      <c r="O888" t="str">
        <f t="shared" si="27"/>
        <v>Нет показаний</v>
      </c>
    </row>
    <row r="889" spans="1:15" x14ac:dyDescent="0.25">
      <c r="A889">
        <v>244412</v>
      </c>
      <c r="B889">
        <v>242740</v>
      </c>
      <c r="C889" t="s">
        <v>56</v>
      </c>
      <c r="D889" t="s">
        <v>70</v>
      </c>
      <c r="E889">
        <v>36</v>
      </c>
      <c r="F889" s="11">
        <v>11873445</v>
      </c>
      <c r="G889" s="7" t="s">
        <v>165</v>
      </c>
      <c r="H889" s="7">
        <f t="shared" si="26"/>
        <v>0</v>
      </c>
      <c r="I889" t="s">
        <v>153</v>
      </c>
      <c r="J889" t="s">
        <v>294</v>
      </c>
      <c r="K889" t="s">
        <v>18</v>
      </c>
      <c r="L889" s="7" t="s">
        <v>148</v>
      </c>
      <c r="M889" t="s">
        <v>294</v>
      </c>
      <c r="N889" t="s">
        <v>294</v>
      </c>
      <c r="O889" t="str">
        <f t="shared" si="27"/>
        <v>Нет показаний</v>
      </c>
    </row>
    <row r="890" spans="1:15" x14ac:dyDescent="0.25">
      <c r="A890">
        <v>244414</v>
      </c>
      <c r="B890">
        <v>242740</v>
      </c>
      <c r="C890" t="s">
        <v>56</v>
      </c>
      <c r="D890" t="s">
        <v>70</v>
      </c>
      <c r="E890">
        <v>36</v>
      </c>
      <c r="F890" s="11">
        <v>347630</v>
      </c>
      <c r="G890" s="7" t="s">
        <v>165</v>
      </c>
      <c r="H890" s="7">
        <f t="shared" si="26"/>
        <v>0</v>
      </c>
      <c r="I890" t="s">
        <v>153</v>
      </c>
      <c r="J890" t="s">
        <v>153</v>
      </c>
      <c r="K890" t="s">
        <v>18</v>
      </c>
      <c r="L890" s="7" t="s">
        <v>148</v>
      </c>
      <c r="M890">
        <v>2.76</v>
      </c>
      <c r="N890" s="12">
        <v>178</v>
      </c>
      <c r="O890">
        <f t="shared" si="27"/>
        <v>178</v>
      </c>
    </row>
    <row r="891" spans="1:15" x14ac:dyDescent="0.25">
      <c r="A891">
        <v>244416</v>
      </c>
      <c r="B891">
        <v>242740</v>
      </c>
      <c r="C891" t="s">
        <v>56</v>
      </c>
      <c r="D891" t="s">
        <v>70</v>
      </c>
      <c r="E891">
        <v>36</v>
      </c>
      <c r="F891" s="11">
        <v>947166</v>
      </c>
      <c r="G891" s="7" t="s">
        <v>165</v>
      </c>
      <c r="H891" s="7">
        <f t="shared" si="26"/>
        <v>0</v>
      </c>
      <c r="I891" t="s">
        <v>153</v>
      </c>
      <c r="J891" t="s">
        <v>294</v>
      </c>
      <c r="K891" t="s">
        <v>18</v>
      </c>
      <c r="L891" s="7" t="s">
        <v>148</v>
      </c>
      <c r="M891" t="s">
        <v>294</v>
      </c>
      <c r="N891" t="s">
        <v>294</v>
      </c>
      <c r="O891" t="str">
        <f t="shared" si="27"/>
        <v>Нет показаний</v>
      </c>
    </row>
    <row r="892" spans="1:15" x14ac:dyDescent="0.25">
      <c r="A892">
        <v>244418</v>
      </c>
      <c r="B892">
        <v>242740</v>
      </c>
      <c r="C892" t="s">
        <v>56</v>
      </c>
      <c r="D892" t="s">
        <v>70</v>
      </c>
      <c r="E892">
        <v>36</v>
      </c>
      <c r="F892" s="11">
        <v>354614</v>
      </c>
      <c r="G892" s="7" t="s">
        <v>165</v>
      </c>
      <c r="H892" s="7">
        <f t="shared" si="26"/>
        <v>0</v>
      </c>
      <c r="I892" t="s">
        <v>153</v>
      </c>
      <c r="J892" t="s">
        <v>153</v>
      </c>
      <c r="K892" t="s">
        <v>18</v>
      </c>
      <c r="L892" s="7" t="s">
        <v>148</v>
      </c>
      <c r="M892">
        <v>2.76</v>
      </c>
      <c r="N892" s="12">
        <v>70</v>
      </c>
      <c r="O892">
        <f t="shared" si="27"/>
        <v>70</v>
      </c>
    </row>
    <row r="893" spans="1:15" x14ac:dyDescent="0.25">
      <c r="A893">
        <v>244420</v>
      </c>
      <c r="B893">
        <v>242740</v>
      </c>
      <c r="C893" t="s">
        <v>56</v>
      </c>
      <c r="D893" t="s">
        <v>70</v>
      </c>
      <c r="E893">
        <v>36</v>
      </c>
      <c r="F893" s="11">
        <v>31243407</v>
      </c>
      <c r="G893" s="7" t="s">
        <v>165</v>
      </c>
      <c r="H893" s="7">
        <f t="shared" si="26"/>
        <v>0</v>
      </c>
      <c r="I893" t="s">
        <v>153</v>
      </c>
      <c r="J893" t="s">
        <v>153</v>
      </c>
      <c r="K893" t="s">
        <v>18</v>
      </c>
      <c r="L893" s="7" t="s">
        <v>148</v>
      </c>
      <c r="M893">
        <v>2.76</v>
      </c>
      <c r="N893" s="12">
        <v>0</v>
      </c>
      <c r="O893">
        <f t="shared" si="27"/>
        <v>0</v>
      </c>
    </row>
    <row r="894" spans="1:15" x14ac:dyDescent="0.25">
      <c r="A894">
        <v>244422</v>
      </c>
      <c r="B894">
        <v>242740</v>
      </c>
      <c r="C894" t="s">
        <v>56</v>
      </c>
      <c r="D894" t="s">
        <v>70</v>
      </c>
      <c r="E894">
        <v>36</v>
      </c>
      <c r="F894" s="11">
        <v>28386025</v>
      </c>
      <c r="G894" s="7" t="s">
        <v>165</v>
      </c>
      <c r="H894" s="7">
        <f t="shared" si="26"/>
        <v>0</v>
      </c>
      <c r="I894" t="s">
        <v>153</v>
      </c>
      <c r="J894" t="s">
        <v>294</v>
      </c>
      <c r="K894" t="s">
        <v>18</v>
      </c>
      <c r="L894" s="7" t="s">
        <v>148</v>
      </c>
      <c r="M894" t="s">
        <v>294</v>
      </c>
      <c r="N894" t="s">
        <v>294</v>
      </c>
      <c r="O894" t="str">
        <f t="shared" si="27"/>
        <v>Нет показаний</v>
      </c>
    </row>
    <row r="895" spans="1:15" x14ac:dyDescent="0.25">
      <c r="A895">
        <v>244424</v>
      </c>
      <c r="B895">
        <v>242740</v>
      </c>
      <c r="C895" t="s">
        <v>56</v>
      </c>
      <c r="D895" t="s">
        <v>70</v>
      </c>
      <c r="E895">
        <v>36</v>
      </c>
      <c r="F895" s="11">
        <v>330690</v>
      </c>
      <c r="G895" s="7" t="s">
        <v>165</v>
      </c>
      <c r="H895" s="7">
        <f t="shared" si="26"/>
        <v>0</v>
      </c>
      <c r="I895" t="s">
        <v>153</v>
      </c>
      <c r="J895" t="s">
        <v>294</v>
      </c>
      <c r="K895" t="s">
        <v>18</v>
      </c>
      <c r="L895" s="7" t="s">
        <v>148</v>
      </c>
      <c r="M895" t="s">
        <v>294</v>
      </c>
      <c r="N895" t="s">
        <v>294</v>
      </c>
      <c r="O895" t="str">
        <f t="shared" si="27"/>
        <v>Нет показаний</v>
      </c>
    </row>
    <row r="896" spans="1:15" x14ac:dyDescent="0.25">
      <c r="A896">
        <v>244450</v>
      </c>
      <c r="B896">
        <v>242742</v>
      </c>
      <c r="C896" t="s">
        <v>56</v>
      </c>
      <c r="D896" t="s">
        <v>70</v>
      </c>
      <c r="E896">
        <v>38</v>
      </c>
      <c r="F896" s="11">
        <v>345082</v>
      </c>
      <c r="G896" s="7" t="s">
        <v>165</v>
      </c>
      <c r="H896" s="7">
        <f t="shared" si="26"/>
        <v>0</v>
      </c>
      <c r="I896" t="s">
        <v>153</v>
      </c>
      <c r="J896" t="s">
        <v>153</v>
      </c>
      <c r="K896" t="s">
        <v>18</v>
      </c>
      <c r="L896" s="7" t="s">
        <v>148</v>
      </c>
      <c r="M896">
        <v>2.76</v>
      </c>
      <c r="N896" s="12">
        <v>160</v>
      </c>
      <c r="O896">
        <f t="shared" si="27"/>
        <v>160</v>
      </c>
    </row>
    <row r="897" spans="1:15" x14ac:dyDescent="0.25">
      <c r="A897">
        <v>244452</v>
      </c>
      <c r="B897">
        <v>242742</v>
      </c>
      <c r="C897" t="s">
        <v>56</v>
      </c>
      <c r="D897" t="s">
        <v>70</v>
      </c>
      <c r="E897">
        <v>38</v>
      </c>
      <c r="F897" s="11">
        <v>2381629</v>
      </c>
      <c r="G897" s="7" t="s">
        <v>165</v>
      </c>
      <c r="H897" s="7">
        <f t="shared" si="26"/>
        <v>0</v>
      </c>
      <c r="I897" t="s">
        <v>153</v>
      </c>
      <c r="J897" t="s">
        <v>294</v>
      </c>
      <c r="K897" t="s">
        <v>18</v>
      </c>
      <c r="L897" s="7" t="s">
        <v>148</v>
      </c>
      <c r="M897" t="s">
        <v>294</v>
      </c>
      <c r="N897" t="s">
        <v>294</v>
      </c>
      <c r="O897" t="str">
        <f t="shared" si="27"/>
        <v>Нет показаний</v>
      </c>
    </row>
    <row r="898" spans="1:15" x14ac:dyDescent="0.25">
      <c r="A898">
        <v>244454</v>
      </c>
      <c r="B898">
        <v>242742</v>
      </c>
      <c r="C898" t="s">
        <v>56</v>
      </c>
      <c r="D898" t="s">
        <v>70</v>
      </c>
      <c r="E898">
        <v>38</v>
      </c>
      <c r="F898" s="11">
        <v>62992</v>
      </c>
      <c r="G898" s="7" t="s">
        <v>165</v>
      </c>
      <c r="H898" s="7">
        <f t="shared" si="26"/>
        <v>0</v>
      </c>
      <c r="I898" t="s">
        <v>153</v>
      </c>
      <c r="J898" t="s">
        <v>294</v>
      </c>
      <c r="K898" t="s">
        <v>18</v>
      </c>
      <c r="L898" s="7" t="s">
        <v>148</v>
      </c>
      <c r="M898" t="s">
        <v>294</v>
      </c>
      <c r="N898" t="s">
        <v>294</v>
      </c>
      <c r="O898" t="str">
        <f t="shared" si="27"/>
        <v>Нет показаний</v>
      </c>
    </row>
    <row r="899" spans="1:15" x14ac:dyDescent="0.25">
      <c r="A899">
        <v>244456</v>
      </c>
      <c r="B899">
        <v>242742</v>
      </c>
      <c r="C899" t="s">
        <v>56</v>
      </c>
      <c r="D899" t="s">
        <v>70</v>
      </c>
      <c r="E899">
        <v>38</v>
      </c>
      <c r="F899" s="11">
        <v>473221</v>
      </c>
      <c r="G899" s="7" t="s">
        <v>165</v>
      </c>
      <c r="H899" s="7">
        <f t="shared" ref="H899:H962" si="28">COUNTIFS($F$2:$F$3258,F899,$G$2:$G$3258,"ОКПУ")</f>
        <v>0</v>
      </c>
      <c r="I899" t="s">
        <v>153</v>
      </c>
      <c r="J899" t="s">
        <v>294</v>
      </c>
      <c r="K899" t="s">
        <v>18</v>
      </c>
      <c r="L899" s="7" t="s">
        <v>148</v>
      </c>
      <c r="M899" t="s">
        <v>294</v>
      </c>
      <c r="N899" t="s">
        <v>294</v>
      </c>
      <c r="O899" t="str">
        <f t="shared" ref="O899:O962" si="29">IF(H899&gt;0,IFERROR(N899/H899,N899),N899)</f>
        <v>Нет показаний</v>
      </c>
    </row>
    <row r="900" spans="1:15" x14ac:dyDescent="0.25">
      <c r="A900">
        <v>244458</v>
      </c>
      <c r="B900">
        <v>242742</v>
      </c>
      <c r="C900" t="s">
        <v>56</v>
      </c>
      <c r="D900" t="s">
        <v>70</v>
      </c>
      <c r="E900">
        <v>38</v>
      </c>
      <c r="F900" s="11">
        <v>379319</v>
      </c>
      <c r="G900" s="7" t="s">
        <v>165</v>
      </c>
      <c r="H900" s="7">
        <f t="shared" si="28"/>
        <v>0</v>
      </c>
      <c r="I900" t="s">
        <v>153</v>
      </c>
      <c r="J900" t="s">
        <v>294</v>
      </c>
      <c r="K900" t="s">
        <v>18</v>
      </c>
      <c r="L900" s="7" t="s">
        <v>148</v>
      </c>
      <c r="M900" t="s">
        <v>294</v>
      </c>
      <c r="N900" t="s">
        <v>294</v>
      </c>
      <c r="O900" t="str">
        <f t="shared" si="29"/>
        <v>Нет показаний</v>
      </c>
    </row>
    <row r="901" spans="1:15" x14ac:dyDescent="0.25">
      <c r="A901">
        <v>244460</v>
      </c>
      <c r="B901">
        <v>242742</v>
      </c>
      <c r="C901" t="s">
        <v>56</v>
      </c>
      <c r="D901" t="s">
        <v>70</v>
      </c>
      <c r="E901">
        <v>38</v>
      </c>
      <c r="F901" s="11">
        <v>6124314</v>
      </c>
      <c r="G901" s="7" t="s">
        <v>165</v>
      </c>
      <c r="H901" s="7">
        <f t="shared" si="28"/>
        <v>0</v>
      </c>
      <c r="I901" t="s">
        <v>153</v>
      </c>
      <c r="J901" t="s">
        <v>294</v>
      </c>
      <c r="K901" t="s">
        <v>18</v>
      </c>
      <c r="L901" s="7" t="s">
        <v>148</v>
      </c>
      <c r="M901" t="s">
        <v>294</v>
      </c>
      <c r="N901" t="s">
        <v>294</v>
      </c>
      <c r="O901" t="str">
        <f t="shared" si="29"/>
        <v>Нет показаний</v>
      </c>
    </row>
    <row r="902" spans="1:15" x14ac:dyDescent="0.25">
      <c r="A902">
        <v>244462</v>
      </c>
      <c r="B902">
        <v>242742</v>
      </c>
      <c r="C902" t="s">
        <v>56</v>
      </c>
      <c r="D902" t="s">
        <v>70</v>
      </c>
      <c r="E902">
        <v>38</v>
      </c>
      <c r="F902" s="11">
        <v>4769124</v>
      </c>
      <c r="G902" s="7" t="s">
        <v>165</v>
      </c>
      <c r="H902" s="7">
        <f t="shared" si="28"/>
        <v>0</v>
      </c>
      <c r="I902" t="s">
        <v>153</v>
      </c>
      <c r="J902" t="s">
        <v>294</v>
      </c>
      <c r="K902" t="s">
        <v>18</v>
      </c>
      <c r="L902" s="7" t="s">
        <v>148</v>
      </c>
      <c r="M902" t="s">
        <v>294</v>
      </c>
      <c r="N902" t="s">
        <v>294</v>
      </c>
      <c r="O902" t="str">
        <f t="shared" si="29"/>
        <v>Нет показаний</v>
      </c>
    </row>
    <row r="903" spans="1:15" x14ac:dyDescent="0.25">
      <c r="A903">
        <v>244464</v>
      </c>
      <c r="B903">
        <v>242742</v>
      </c>
      <c r="C903" t="s">
        <v>56</v>
      </c>
      <c r="D903" t="s">
        <v>70</v>
      </c>
      <c r="E903">
        <v>38</v>
      </c>
      <c r="F903" s="11" t="s">
        <v>204</v>
      </c>
      <c r="G903" s="7" t="s">
        <v>165</v>
      </c>
      <c r="H903" s="7">
        <f t="shared" si="28"/>
        <v>0</v>
      </c>
      <c r="I903" t="s">
        <v>153</v>
      </c>
      <c r="J903" t="s">
        <v>294</v>
      </c>
      <c r="K903" t="s">
        <v>18</v>
      </c>
      <c r="L903" s="7" t="s">
        <v>148</v>
      </c>
      <c r="M903" t="s">
        <v>294</v>
      </c>
      <c r="N903" t="s">
        <v>294</v>
      </c>
      <c r="O903" t="str">
        <f t="shared" si="29"/>
        <v>Нет показаний</v>
      </c>
    </row>
    <row r="904" spans="1:15" x14ac:dyDescent="0.25">
      <c r="A904">
        <v>244466</v>
      </c>
      <c r="B904">
        <v>242742</v>
      </c>
      <c r="C904" t="s">
        <v>56</v>
      </c>
      <c r="D904" t="s">
        <v>70</v>
      </c>
      <c r="E904">
        <v>38</v>
      </c>
      <c r="F904" s="11">
        <v>569394</v>
      </c>
      <c r="G904" s="7" t="s">
        <v>165</v>
      </c>
      <c r="H904" s="7">
        <f t="shared" si="28"/>
        <v>0</v>
      </c>
      <c r="I904" t="s">
        <v>153</v>
      </c>
      <c r="J904" t="s">
        <v>153</v>
      </c>
      <c r="K904" t="s">
        <v>18</v>
      </c>
      <c r="L904" s="7" t="s">
        <v>148</v>
      </c>
      <c r="M904">
        <v>2.76</v>
      </c>
      <c r="N904" s="12">
        <v>161</v>
      </c>
      <c r="O904">
        <f t="shared" si="29"/>
        <v>161</v>
      </c>
    </row>
    <row r="905" spans="1:15" x14ac:dyDescent="0.25">
      <c r="A905">
        <v>244996</v>
      </c>
      <c r="B905">
        <v>242761</v>
      </c>
      <c r="C905" t="s">
        <v>56</v>
      </c>
      <c r="D905" t="s">
        <v>70</v>
      </c>
      <c r="E905">
        <v>13</v>
      </c>
      <c r="F905" s="11">
        <v>122138</v>
      </c>
      <c r="G905" s="7" t="s">
        <v>165</v>
      </c>
      <c r="H905" s="7">
        <f t="shared" si="28"/>
        <v>0</v>
      </c>
      <c r="I905" t="s">
        <v>153</v>
      </c>
      <c r="J905" t="s">
        <v>153</v>
      </c>
      <c r="K905" t="s">
        <v>18</v>
      </c>
      <c r="L905" s="7" t="s">
        <v>148</v>
      </c>
      <c r="M905">
        <v>2.76</v>
      </c>
      <c r="N905" s="12">
        <v>80</v>
      </c>
      <c r="O905">
        <f t="shared" si="29"/>
        <v>80</v>
      </c>
    </row>
    <row r="906" spans="1:15" x14ac:dyDescent="0.25">
      <c r="A906">
        <v>244998</v>
      </c>
      <c r="B906">
        <v>242761</v>
      </c>
      <c r="C906" t="s">
        <v>56</v>
      </c>
      <c r="D906" t="s">
        <v>70</v>
      </c>
      <c r="E906">
        <v>13</v>
      </c>
      <c r="F906" s="11">
        <v>888840</v>
      </c>
      <c r="G906" s="7" t="s">
        <v>165</v>
      </c>
      <c r="H906" s="7">
        <f t="shared" si="28"/>
        <v>0</v>
      </c>
      <c r="I906" t="s">
        <v>153</v>
      </c>
      <c r="J906" t="s">
        <v>153</v>
      </c>
      <c r="K906" t="s">
        <v>18</v>
      </c>
      <c r="L906" s="7" t="s">
        <v>148</v>
      </c>
      <c r="M906">
        <v>2.76</v>
      </c>
      <c r="N906" s="12">
        <v>74</v>
      </c>
      <c r="O906">
        <f t="shared" si="29"/>
        <v>74</v>
      </c>
    </row>
    <row r="907" spans="1:15" x14ac:dyDescent="0.25">
      <c r="A907">
        <v>245000</v>
      </c>
      <c r="B907">
        <v>242761</v>
      </c>
      <c r="C907" t="s">
        <v>56</v>
      </c>
      <c r="D907" t="s">
        <v>70</v>
      </c>
      <c r="E907">
        <v>13</v>
      </c>
      <c r="F907" s="11">
        <v>7791054058966</v>
      </c>
      <c r="G907" s="7" t="s">
        <v>165</v>
      </c>
      <c r="H907" s="7">
        <f t="shared" si="28"/>
        <v>0</v>
      </c>
      <c r="I907" t="s">
        <v>153</v>
      </c>
      <c r="J907" t="s">
        <v>153</v>
      </c>
      <c r="K907" t="s">
        <v>18</v>
      </c>
      <c r="L907" s="7" t="s">
        <v>148</v>
      </c>
      <c r="M907">
        <v>2.76</v>
      </c>
      <c r="N907" s="12">
        <v>124</v>
      </c>
      <c r="O907">
        <f t="shared" si="29"/>
        <v>124</v>
      </c>
    </row>
    <row r="908" spans="1:15" x14ac:dyDescent="0.25">
      <c r="A908">
        <v>245002</v>
      </c>
      <c r="B908">
        <v>242761</v>
      </c>
      <c r="C908" t="s">
        <v>56</v>
      </c>
      <c r="D908" t="s">
        <v>70</v>
      </c>
      <c r="E908">
        <v>13</v>
      </c>
      <c r="F908" s="11">
        <v>108337789</v>
      </c>
      <c r="G908" s="7" t="s">
        <v>165</v>
      </c>
      <c r="H908" s="7">
        <f t="shared" si="28"/>
        <v>0</v>
      </c>
      <c r="I908" t="s">
        <v>153</v>
      </c>
      <c r="J908" t="s">
        <v>294</v>
      </c>
      <c r="K908" t="s">
        <v>18</v>
      </c>
      <c r="L908" s="7" t="s">
        <v>148</v>
      </c>
      <c r="M908" t="s">
        <v>294</v>
      </c>
      <c r="N908" t="s">
        <v>294</v>
      </c>
      <c r="O908" t="str">
        <f t="shared" si="29"/>
        <v>Нет показаний</v>
      </c>
    </row>
    <row r="909" spans="1:15" x14ac:dyDescent="0.25">
      <c r="A909">
        <v>245004</v>
      </c>
      <c r="B909">
        <v>242761</v>
      </c>
      <c r="C909" t="s">
        <v>56</v>
      </c>
      <c r="D909" t="s">
        <v>70</v>
      </c>
      <c r="E909">
        <v>13</v>
      </c>
      <c r="F909" s="11">
        <v>7789141209110</v>
      </c>
      <c r="G909" s="7" t="s">
        <v>165</v>
      </c>
      <c r="H909" s="7">
        <f t="shared" si="28"/>
        <v>0</v>
      </c>
      <c r="I909" t="s">
        <v>153</v>
      </c>
      <c r="J909" t="s">
        <v>153</v>
      </c>
      <c r="K909" t="s">
        <v>18</v>
      </c>
      <c r="L909" s="7" t="s">
        <v>148</v>
      </c>
      <c r="M909">
        <v>2.76</v>
      </c>
      <c r="N909" s="12">
        <v>134</v>
      </c>
      <c r="O909">
        <f t="shared" si="29"/>
        <v>134</v>
      </c>
    </row>
    <row r="910" spans="1:15" x14ac:dyDescent="0.25">
      <c r="A910">
        <v>245006</v>
      </c>
      <c r="B910">
        <v>242761</v>
      </c>
      <c r="C910" t="s">
        <v>56</v>
      </c>
      <c r="D910" t="s">
        <v>70</v>
      </c>
      <c r="E910">
        <v>13</v>
      </c>
      <c r="F910" s="11">
        <v>218896</v>
      </c>
      <c r="G910" s="7" t="s">
        <v>165</v>
      </c>
      <c r="H910" s="7">
        <f t="shared" si="28"/>
        <v>0</v>
      </c>
      <c r="I910" t="s">
        <v>153</v>
      </c>
      <c r="J910" t="s">
        <v>294</v>
      </c>
      <c r="K910" t="s">
        <v>18</v>
      </c>
      <c r="L910" s="7" t="s">
        <v>148</v>
      </c>
      <c r="M910" t="s">
        <v>294</v>
      </c>
      <c r="N910" t="s">
        <v>294</v>
      </c>
      <c r="O910" t="str">
        <f t="shared" si="29"/>
        <v>Нет показаний</v>
      </c>
    </row>
    <row r="911" spans="1:15" x14ac:dyDescent="0.25">
      <c r="A911">
        <v>245008</v>
      </c>
      <c r="B911">
        <v>242761</v>
      </c>
      <c r="C911" t="s">
        <v>56</v>
      </c>
      <c r="D911" t="s">
        <v>70</v>
      </c>
      <c r="E911">
        <v>13</v>
      </c>
      <c r="F911" s="11">
        <v>137556</v>
      </c>
      <c r="G911" s="7" t="s">
        <v>165</v>
      </c>
      <c r="H911" s="7">
        <f t="shared" si="28"/>
        <v>0</v>
      </c>
      <c r="I911" t="s">
        <v>153</v>
      </c>
      <c r="J911" t="s">
        <v>153</v>
      </c>
      <c r="K911" t="s">
        <v>18</v>
      </c>
      <c r="L911" s="7" t="s">
        <v>148</v>
      </c>
      <c r="M911">
        <v>2.76</v>
      </c>
      <c r="N911" s="12">
        <v>1</v>
      </c>
      <c r="O911">
        <f t="shared" si="29"/>
        <v>1</v>
      </c>
    </row>
    <row r="912" spans="1:15" x14ac:dyDescent="0.25">
      <c r="A912">
        <v>245010</v>
      </c>
      <c r="B912">
        <v>242761</v>
      </c>
      <c r="C912" t="s">
        <v>56</v>
      </c>
      <c r="D912" t="s">
        <v>70</v>
      </c>
      <c r="E912">
        <v>13</v>
      </c>
      <c r="F912" s="11">
        <v>38727</v>
      </c>
      <c r="G912" s="7" t="s">
        <v>165</v>
      </c>
      <c r="H912" s="7">
        <f t="shared" si="28"/>
        <v>0</v>
      </c>
      <c r="I912" t="s">
        <v>153</v>
      </c>
      <c r="J912" t="s">
        <v>153</v>
      </c>
      <c r="K912" t="s">
        <v>18</v>
      </c>
      <c r="L912" s="7" t="s">
        <v>148</v>
      </c>
      <c r="M912">
        <v>2.76</v>
      </c>
      <c r="N912" s="12">
        <v>36</v>
      </c>
      <c r="O912">
        <f t="shared" si="29"/>
        <v>36</v>
      </c>
    </row>
    <row r="913" spans="1:15" x14ac:dyDescent="0.25">
      <c r="A913">
        <v>245012</v>
      </c>
      <c r="B913">
        <v>242761</v>
      </c>
      <c r="C913" t="s">
        <v>56</v>
      </c>
      <c r="D913" t="s">
        <v>70</v>
      </c>
      <c r="E913">
        <v>13</v>
      </c>
      <c r="F913" s="11">
        <v>20494</v>
      </c>
      <c r="G913" s="7" t="s">
        <v>165</v>
      </c>
      <c r="H913" s="7">
        <f t="shared" si="28"/>
        <v>0</v>
      </c>
      <c r="I913" t="s">
        <v>153</v>
      </c>
      <c r="J913" t="s">
        <v>153</v>
      </c>
      <c r="K913" t="s">
        <v>18</v>
      </c>
      <c r="L913" s="7" t="s">
        <v>148</v>
      </c>
      <c r="M913">
        <v>2.76</v>
      </c>
      <c r="N913" s="12">
        <v>0</v>
      </c>
      <c r="O913">
        <f t="shared" si="29"/>
        <v>0</v>
      </c>
    </row>
    <row r="914" spans="1:15" x14ac:dyDescent="0.25">
      <c r="A914">
        <v>245014</v>
      </c>
      <c r="B914">
        <v>242761</v>
      </c>
      <c r="C914" t="s">
        <v>56</v>
      </c>
      <c r="D914" t="s">
        <v>70</v>
      </c>
      <c r="E914">
        <v>13</v>
      </c>
      <c r="F914" s="11">
        <v>135386</v>
      </c>
      <c r="G914" s="7" t="s">
        <v>165</v>
      </c>
      <c r="H914" s="7">
        <f t="shared" si="28"/>
        <v>0</v>
      </c>
      <c r="I914" t="s">
        <v>153</v>
      </c>
      <c r="J914" t="s">
        <v>153</v>
      </c>
      <c r="K914" t="s">
        <v>18</v>
      </c>
      <c r="L914" s="7" t="s">
        <v>148</v>
      </c>
      <c r="M914">
        <v>2.76</v>
      </c>
      <c r="N914" s="12">
        <v>44</v>
      </c>
      <c r="O914">
        <f t="shared" si="29"/>
        <v>44</v>
      </c>
    </row>
    <row r="915" spans="1:15" x14ac:dyDescent="0.25">
      <c r="A915">
        <v>245016</v>
      </c>
      <c r="B915">
        <v>242761</v>
      </c>
      <c r="C915" t="s">
        <v>56</v>
      </c>
      <c r="D915" t="s">
        <v>70</v>
      </c>
      <c r="E915">
        <v>13</v>
      </c>
      <c r="F915" s="11">
        <v>7789134104691</v>
      </c>
      <c r="G915" s="7" t="s">
        <v>165</v>
      </c>
      <c r="H915" s="7">
        <f t="shared" si="28"/>
        <v>0</v>
      </c>
      <c r="I915" t="s">
        <v>153</v>
      </c>
      <c r="J915" t="s">
        <v>153</v>
      </c>
      <c r="K915" t="s">
        <v>18</v>
      </c>
      <c r="L915" s="7" t="s">
        <v>148</v>
      </c>
      <c r="M915">
        <v>2.76</v>
      </c>
      <c r="N915" s="12">
        <v>57</v>
      </c>
      <c r="O915">
        <f t="shared" si="29"/>
        <v>57</v>
      </c>
    </row>
    <row r="916" spans="1:15" x14ac:dyDescent="0.25">
      <c r="A916">
        <v>245018</v>
      </c>
      <c r="B916">
        <v>242761</v>
      </c>
      <c r="C916" t="s">
        <v>56</v>
      </c>
      <c r="D916" t="s">
        <v>70</v>
      </c>
      <c r="E916">
        <v>13</v>
      </c>
      <c r="F916" s="11">
        <v>258742</v>
      </c>
      <c r="G916" s="7" t="s">
        <v>165</v>
      </c>
      <c r="H916" s="7">
        <f t="shared" si="28"/>
        <v>0</v>
      </c>
      <c r="I916" t="s">
        <v>153</v>
      </c>
      <c r="J916" t="s">
        <v>153</v>
      </c>
      <c r="K916" t="s">
        <v>18</v>
      </c>
      <c r="L916" s="7" t="s">
        <v>148</v>
      </c>
      <c r="M916">
        <v>2.76</v>
      </c>
      <c r="N916" s="12">
        <v>63</v>
      </c>
      <c r="O916">
        <f t="shared" si="29"/>
        <v>63</v>
      </c>
    </row>
    <row r="917" spans="1:15" x14ac:dyDescent="0.25">
      <c r="A917">
        <v>245156</v>
      </c>
      <c r="B917">
        <v>242768</v>
      </c>
      <c r="C917" t="s">
        <v>56</v>
      </c>
      <c r="D917" t="s">
        <v>70</v>
      </c>
      <c r="E917">
        <v>22</v>
      </c>
      <c r="F917" s="11">
        <v>150563</v>
      </c>
      <c r="G917" s="7" t="s">
        <v>165</v>
      </c>
      <c r="H917" s="7">
        <f t="shared" si="28"/>
        <v>0</v>
      </c>
      <c r="I917" t="s">
        <v>153</v>
      </c>
      <c r="J917" t="s">
        <v>153</v>
      </c>
      <c r="K917" t="s">
        <v>18</v>
      </c>
      <c r="L917" s="7" t="s">
        <v>148</v>
      </c>
      <c r="M917">
        <v>2.76</v>
      </c>
      <c r="N917" s="12">
        <v>203</v>
      </c>
      <c r="O917">
        <f t="shared" si="29"/>
        <v>203</v>
      </c>
    </row>
    <row r="918" spans="1:15" x14ac:dyDescent="0.25">
      <c r="A918">
        <v>245160</v>
      </c>
      <c r="B918">
        <v>242768</v>
      </c>
      <c r="C918" t="s">
        <v>56</v>
      </c>
      <c r="D918" t="s">
        <v>70</v>
      </c>
      <c r="E918">
        <v>22</v>
      </c>
      <c r="F918" s="11">
        <v>256867</v>
      </c>
      <c r="G918" s="7" t="s">
        <v>165</v>
      </c>
      <c r="H918" s="7">
        <f t="shared" si="28"/>
        <v>0</v>
      </c>
      <c r="I918" t="s">
        <v>153</v>
      </c>
      <c r="J918" t="s">
        <v>294</v>
      </c>
      <c r="K918" t="s">
        <v>18</v>
      </c>
      <c r="L918" s="7" t="s">
        <v>148</v>
      </c>
      <c r="M918" t="s">
        <v>294</v>
      </c>
      <c r="N918" t="s">
        <v>294</v>
      </c>
      <c r="O918" t="str">
        <f t="shared" si="29"/>
        <v>Нет показаний</v>
      </c>
    </row>
    <row r="919" spans="1:15" x14ac:dyDescent="0.25">
      <c r="A919">
        <v>245162</v>
      </c>
      <c r="B919">
        <v>242768</v>
      </c>
      <c r="C919" t="s">
        <v>56</v>
      </c>
      <c r="D919" t="s">
        <v>70</v>
      </c>
      <c r="E919">
        <v>22</v>
      </c>
      <c r="F919" s="11">
        <v>53801</v>
      </c>
      <c r="G919" s="7" t="s">
        <v>165</v>
      </c>
      <c r="H919" s="7">
        <f t="shared" si="28"/>
        <v>0</v>
      </c>
      <c r="I919" t="s">
        <v>153</v>
      </c>
      <c r="J919" t="s">
        <v>153</v>
      </c>
      <c r="K919" t="s">
        <v>18</v>
      </c>
      <c r="L919" s="7" t="s">
        <v>148</v>
      </c>
      <c r="M919">
        <v>2.76</v>
      </c>
      <c r="N919" s="12">
        <v>44</v>
      </c>
      <c r="O919">
        <f t="shared" si="29"/>
        <v>44</v>
      </c>
    </row>
    <row r="920" spans="1:15" x14ac:dyDescent="0.25">
      <c r="A920">
        <v>245164</v>
      </c>
      <c r="B920">
        <v>242768</v>
      </c>
      <c r="C920" t="s">
        <v>56</v>
      </c>
      <c r="D920" t="s">
        <v>70</v>
      </c>
      <c r="E920">
        <v>22</v>
      </c>
      <c r="F920" s="11">
        <v>418210</v>
      </c>
      <c r="G920" s="7" t="s">
        <v>165</v>
      </c>
      <c r="H920" s="7">
        <f t="shared" si="28"/>
        <v>0</v>
      </c>
      <c r="I920" t="s">
        <v>153</v>
      </c>
      <c r="J920" t="s">
        <v>153</v>
      </c>
      <c r="K920" t="s">
        <v>18</v>
      </c>
      <c r="L920" s="7" t="s">
        <v>148</v>
      </c>
      <c r="M920">
        <v>2.76</v>
      </c>
      <c r="N920" s="12">
        <v>49</v>
      </c>
      <c r="O920">
        <f t="shared" si="29"/>
        <v>49</v>
      </c>
    </row>
    <row r="921" spans="1:15" x14ac:dyDescent="0.25">
      <c r="A921">
        <v>245166</v>
      </c>
      <c r="B921">
        <v>242768</v>
      </c>
      <c r="C921" t="s">
        <v>56</v>
      </c>
      <c r="D921" t="s">
        <v>70</v>
      </c>
      <c r="E921">
        <v>22</v>
      </c>
      <c r="F921" s="11">
        <v>12767289</v>
      </c>
      <c r="G921" s="7" t="s">
        <v>165</v>
      </c>
      <c r="H921" s="7">
        <f t="shared" si="28"/>
        <v>0</v>
      </c>
      <c r="I921" t="s">
        <v>153</v>
      </c>
      <c r="J921" t="s">
        <v>294</v>
      </c>
      <c r="K921" t="s">
        <v>18</v>
      </c>
      <c r="L921" s="7" t="s">
        <v>148</v>
      </c>
      <c r="M921" t="s">
        <v>294</v>
      </c>
      <c r="N921" t="s">
        <v>294</v>
      </c>
      <c r="O921" t="str">
        <f t="shared" si="29"/>
        <v>Нет показаний</v>
      </c>
    </row>
    <row r="922" spans="1:15" x14ac:dyDescent="0.25">
      <c r="A922">
        <v>245168</v>
      </c>
      <c r="B922">
        <v>242768</v>
      </c>
      <c r="C922" t="s">
        <v>56</v>
      </c>
      <c r="D922" t="s">
        <v>70</v>
      </c>
      <c r="E922">
        <v>22</v>
      </c>
      <c r="F922" s="11" t="s">
        <v>205</v>
      </c>
      <c r="G922" s="7" t="s">
        <v>165</v>
      </c>
      <c r="H922" s="7">
        <f t="shared" si="28"/>
        <v>0</v>
      </c>
      <c r="I922" t="s">
        <v>153</v>
      </c>
      <c r="J922" t="s">
        <v>294</v>
      </c>
      <c r="K922" t="s">
        <v>18</v>
      </c>
      <c r="L922" s="7" t="s">
        <v>148</v>
      </c>
      <c r="M922" t="s">
        <v>294</v>
      </c>
      <c r="N922" t="s">
        <v>294</v>
      </c>
      <c r="O922" t="str">
        <f t="shared" si="29"/>
        <v>Нет показаний</v>
      </c>
    </row>
    <row r="923" spans="1:15" x14ac:dyDescent="0.25">
      <c r="A923">
        <v>245170</v>
      </c>
      <c r="B923">
        <v>242768</v>
      </c>
      <c r="C923" t="s">
        <v>56</v>
      </c>
      <c r="D923" t="s">
        <v>70</v>
      </c>
      <c r="E923">
        <v>22</v>
      </c>
      <c r="F923" s="11">
        <v>11941308</v>
      </c>
      <c r="G923" s="7" t="s">
        <v>165</v>
      </c>
      <c r="H923" s="7">
        <f t="shared" si="28"/>
        <v>0</v>
      </c>
      <c r="I923" t="s">
        <v>153</v>
      </c>
      <c r="J923" t="s">
        <v>153</v>
      </c>
      <c r="K923" t="s">
        <v>18</v>
      </c>
      <c r="L923" s="7" t="s">
        <v>148</v>
      </c>
      <c r="M923">
        <v>2.76</v>
      </c>
      <c r="N923" s="12">
        <v>47</v>
      </c>
      <c r="O923">
        <f t="shared" si="29"/>
        <v>47</v>
      </c>
    </row>
    <row r="924" spans="1:15" x14ac:dyDescent="0.25">
      <c r="A924">
        <v>245172</v>
      </c>
      <c r="B924">
        <v>242768</v>
      </c>
      <c r="C924" t="s">
        <v>56</v>
      </c>
      <c r="D924" t="s">
        <v>70</v>
      </c>
      <c r="E924">
        <v>22</v>
      </c>
      <c r="F924" s="11">
        <v>7791039042838</v>
      </c>
      <c r="G924" s="7" t="s">
        <v>165</v>
      </c>
      <c r="H924" s="7">
        <f t="shared" si="28"/>
        <v>0</v>
      </c>
      <c r="I924" t="s">
        <v>153</v>
      </c>
      <c r="J924" t="s">
        <v>153</v>
      </c>
      <c r="K924" t="s">
        <v>18</v>
      </c>
      <c r="L924" s="7" t="s">
        <v>148</v>
      </c>
      <c r="M924">
        <v>2.76</v>
      </c>
      <c r="N924" s="12">
        <v>70</v>
      </c>
      <c r="O924">
        <f t="shared" si="29"/>
        <v>70</v>
      </c>
    </row>
    <row r="925" spans="1:15" x14ac:dyDescent="0.25">
      <c r="A925">
        <v>245174</v>
      </c>
      <c r="B925">
        <v>242768</v>
      </c>
      <c r="C925" t="s">
        <v>56</v>
      </c>
      <c r="D925" t="s">
        <v>70</v>
      </c>
      <c r="E925">
        <v>22</v>
      </c>
      <c r="F925" s="11">
        <v>174756</v>
      </c>
      <c r="G925" s="7" t="s">
        <v>165</v>
      </c>
      <c r="H925" s="7">
        <f t="shared" si="28"/>
        <v>0</v>
      </c>
      <c r="I925" t="s">
        <v>153</v>
      </c>
      <c r="J925" t="s">
        <v>153</v>
      </c>
      <c r="K925" t="s">
        <v>18</v>
      </c>
      <c r="L925" s="7" t="s">
        <v>148</v>
      </c>
      <c r="M925">
        <v>2.76</v>
      </c>
      <c r="N925" s="12">
        <v>101</v>
      </c>
      <c r="O925">
        <f t="shared" si="29"/>
        <v>101</v>
      </c>
    </row>
    <row r="926" spans="1:15" x14ac:dyDescent="0.25">
      <c r="A926">
        <v>245176</v>
      </c>
      <c r="B926">
        <v>242768</v>
      </c>
      <c r="C926" t="s">
        <v>56</v>
      </c>
      <c r="D926" t="s">
        <v>70</v>
      </c>
      <c r="E926">
        <v>22</v>
      </c>
      <c r="F926" s="11">
        <v>96178870</v>
      </c>
      <c r="G926" s="7" t="s">
        <v>165</v>
      </c>
      <c r="H926" s="7">
        <f t="shared" si="28"/>
        <v>0</v>
      </c>
      <c r="I926" t="s">
        <v>153</v>
      </c>
      <c r="J926" t="s">
        <v>153</v>
      </c>
      <c r="K926" t="s">
        <v>18</v>
      </c>
      <c r="L926" s="7" t="s">
        <v>148</v>
      </c>
      <c r="M926">
        <v>2.76</v>
      </c>
      <c r="N926" s="12">
        <v>6</v>
      </c>
      <c r="O926">
        <f t="shared" si="29"/>
        <v>6</v>
      </c>
    </row>
    <row r="927" spans="1:15" x14ac:dyDescent="0.25">
      <c r="A927">
        <v>245178</v>
      </c>
      <c r="B927">
        <v>242768</v>
      </c>
      <c r="C927" t="s">
        <v>56</v>
      </c>
      <c r="D927" t="s">
        <v>70</v>
      </c>
      <c r="E927">
        <v>22</v>
      </c>
      <c r="F927" s="11">
        <v>59529</v>
      </c>
      <c r="G927" s="7" t="s">
        <v>165</v>
      </c>
      <c r="H927" s="7">
        <f t="shared" si="28"/>
        <v>0</v>
      </c>
      <c r="I927" t="s">
        <v>153</v>
      </c>
      <c r="J927" t="s">
        <v>153</v>
      </c>
      <c r="K927" t="s">
        <v>18</v>
      </c>
      <c r="L927" s="7" t="s">
        <v>148</v>
      </c>
      <c r="M927">
        <v>2.76</v>
      </c>
      <c r="N927" s="12">
        <v>-29</v>
      </c>
      <c r="O927">
        <f t="shared" si="29"/>
        <v>-29</v>
      </c>
    </row>
    <row r="928" spans="1:15" x14ac:dyDescent="0.25">
      <c r="A928">
        <v>245180</v>
      </c>
      <c r="B928">
        <v>242769</v>
      </c>
      <c r="C928" t="s">
        <v>56</v>
      </c>
      <c r="D928" t="s">
        <v>70</v>
      </c>
      <c r="E928">
        <v>24</v>
      </c>
      <c r="F928" s="11">
        <v>275450</v>
      </c>
      <c r="G928" s="7" t="s">
        <v>165</v>
      </c>
      <c r="H928" s="7">
        <f t="shared" si="28"/>
        <v>0</v>
      </c>
      <c r="I928" t="s">
        <v>153</v>
      </c>
      <c r="J928" t="s">
        <v>153</v>
      </c>
      <c r="K928" t="s">
        <v>11</v>
      </c>
      <c r="L928" s="7" t="s">
        <v>148</v>
      </c>
      <c r="M928">
        <v>1.9870000000000001</v>
      </c>
      <c r="N928" s="12">
        <v>265</v>
      </c>
      <c r="O928">
        <f t="shared" si="29"/>
        <v>265</v>
      </c>
    </row>
    <row r="929" spans="1:15" x14ac:dyDescent="0.25">
      <c r="A929">
        <v>245184</v>
      </c>
      <c r="B929">
        <v>242769</v>
      </c>
      <c r="C929" t="s">
        <v>56</v>
      </c>
      <c r="D929" t="s">
        <v>70</v>
      </c>
      <c r="E929">
        <v>24</v>
      </c>
      <c r="F929" s="11">
        <v>347692</v>
      </c>
      <c r="G929" s="7" t="s">
        <v>165</v>
      </c>
      <c r="H929" s="7">
        <f t="shared" si="28"/>
        <v>0</v>
      </c>
      <c r="I929" t="s">
        <v>153</v>
      </c>
      <c r="J929" t="s">
        <v>294</v>
      </c>
      <c r="K929" t="s">
        <v>11</v>
      </c>
      <c r="L929" s="7" t="s">
        <v>148</v>
      </c>
      <c r="M929" t="s">
        <v>294</v>
      </c>
      <c r="N929" t="s">
        <v>294</v>
      </c>
      <c r="O929" t="str">
        <f t="shared" si="29"/>
        <v>Нет показаний</v>
      </c>
    </row>
    <row r="930" spans="1:15" x14ac:dyDescent="0.25">
      <c r="A930">
        <v>245186</v>
      </c>
      <c r="B930">
        <v>242769</v>
      </c>
      <c r="C930" t="s">
        <v>56</v>
      </c>
      <c r="D930" t="s">
        <v>70</v>
      </c>
      <c r="E930">
        <v>24</v>
      </c>
      <c r="F930" s="11">
        <v>656096</v>
      </c>
      <c r="G930" s="7" t="s">
        <v>165</v>
      </c>
      <c r="H930" s="7">
        <f t="shared" si="28"/>
        <v>0</v>
      </c>
      <c r="I930" t="s">
        <v>153</v>
      </c>
      <c r="J930" t="s">
        <v>153</v>
      </c>
      <c r="K930" t="s">
        <v>11</v>
      </c>
      <c r="L930" s="7" t="s">
        <v>148</v>
      </c>
      <c r="M930">
        <v>1.9870000000000001</v>
      </c>
      <c r="N930" s="12">
        <v>7</v>
      </c>
      <c r="O930">
        <f t="shared" si="29"/>
        <v>7</v>
      </c>
    </row>
    <row r="931" spans="1:15" x14ac:dyDescent="0.25">
      <c r="A931">
        <v>245222</v>
      </c>
      <c r="B931">
        <v>242771</v>
      </c>
      <c r="C931" t="s">
        <v>56</v>
      </c>
      <c r="D931" t="s">
        <v>70</v>
      </c>
      <c r="E931">
        <v>26</v>
      </c>
      <c r="F931" s="11">
        <v>1073112</v>
      </c>
      <c r="G931" s="7" t="s">
        <v>165</v>
      </c>
      <c r="H931" s="7">
        <f t="shared" si="28"/>
        <v>0</v>
      </c>
      <c r="I931" t="s">
        <v>153</v>
      </c>
      <c r="J931" t="s">
        <v>294</v>
      </c>
      <c r="K931" t="s">
        <v>18</v>
      </c>
      <c r="L931" s="7" t="s">
        <v>148</v>
      </c>
      <c r="M931" t="s">
        <v>294</v>
      </c>
      <c r="N931" t="s">
        <v>294</v>
      </c>
      <c r="O931" t="str">
        <f t="shared" si="29"/>
        <v>Нет показаний</v>
      </c>
    </row>
    <row r="932" spans="1:15" x14ac:dyDescent="0.25">
      <c r="A932">
        <v>245224</v>
      </c>
      <c r="B932">
        <v>242771</v>
      </c>
      <c r="C932" t="s">
        <v>56</v>
      </c>
      <c r="D932" t="s">
        <v>70</v>
      </c>
      <c r="E932">
        <v>26</v>
      </c>
      <c r="F932" s="11">
        <v>2316720</v>
      </c>
      <c r="G932" s="7" t="s">
        <v>165</v>
      </c>
      <c r="H932" s="7">
        <f t="shared" si="28"/>
        <v>0</v>
      </c>
      <c r="I932" t="s">
        <v>153</v>
      </c>
      <c r="J932" t="s">
        <v>294</v>
      </c>
      <c r="K932" t="s">
        <v>18</v>
      </c>
      <c r="L932" s="7" t="s">
        <v>148</v>
      </c>
      <c r="M932" t="s">
        <v>294</v>
      </c>
      <c r="N932" t="s">
        <v>294</v>
      </c>
      <c r="O932" t="str">
        <f t="shared" si="29"/>
        <v>Нет показаний</v>
      </c>
    </row>
    <row r="933" spans="1:15" x14ac:dyDescent="0.25">
      <c r="A933">
        <v>245226</v>
      </c>
      <c r="B933">
        <v>242771</v>
      </c>
      <c r="C933" t="s">
        <v>56</v>
      </c>
      <c r="D933" t="s">
        <v>70</v>
      </c>
      <c r="E933">
        <v>26</v>
      </c>
      <c r="F933" s="11">
        <v>330417</v>
      </c>
      <c r="G933" s="7" t="s">
        <v>165</v>
      </c>
      <c r="H933" s="7">
        <f t="shared" si="28"/>
        <v>0</v>
      </c>
      <c r="I933" t="s">
        <v>153</v>
      </c>
      <c r="J933" t="s">
        <v>294</v>
      </c>
      <c r="K933" t="s">
        <v>18</v>
      </c>
      <c r="L933" s="7" t="s">
        <v>148</v>
      </c>
      <c r="M933" t="s">
        <v>294</v>
      </c>
      <c r="N933" t="s">
        <v>294</v>
      </c>
      <c r="O933" t="str">
        <f t="shared" si="29"/>
        <v>Нет показаний</v>
      </c>
    </row>
    <row r="934" spans="1:15" x14ac:dyDescent="0.25">
      <c r="A934">
        <v>245228</v>
      </c>
      <c r="B934">
        <v>242771</v>
      </c>
      <c r="C934" t="s">
        <v>56</v>
      </c>
      <c r="D934" t="s">
        <v>70</v>
      </c>
      <c r="E934">
        <v>26</v>
      </c>
      <c r="F934" s="11">
        <v>27327</v>
      </c>
      <c r="G934" s="7" t="s">
        <v>165</v>
      </c>
      <c r="H934" s="7">
        <f t="shared" si="28"/>
        <v>0</v>
      </c>
      <c r="I934" t="s">
        <v>153</v>
      </c>
      <c r="J934" t="s">
        <v>294</v>
      </c>
      <c r="K934" t="s">
        <v>18</v>
      </c>
      <c r="L934" s="7" t="s">
        <v>148</v>
      </c>
      <c r="M934" t="s">
        <v>294</v>
      </c>
      <c r="N934" t="s">
        <v>294</v>
      </c>
      <c r="O934" t="str">
        <f t="shared" si="29"/>
        <v>Нет показаний</v>
      </c>
    </row>
    <row r="935" spans="1:15" x14ac:dyDescent="0.25">
      <c r="A935">
        <v>245230</v>
      </c>
      <c r="B935">
        <v>242771</v>
      </c>
      <c r="C935" t="s">
        <v>56</v>
      </c>
      <c r="D935" t="s">
        <v>70</v>
      </c>
      <c r="E935">
        <v>26</v>
      </c>
      <c r="F935" s="11">
        <v>5541117</v>
      </c>
      <c r="G935" s="7" t="s">
        <v>165</v>
      </c>
      <c r="H935" s="7">
        <f t="shared" si="28"/>
        <v>0</v>
      </c>
      <c r="I935" t="s">
        <v>153</v>
      </c>
      <c r="J935" t="s">
        <v>294</v>
      </c>
      <c r="K935" t="s">
        <v>18</v>
      </c>
      <c r="L935" s="7" t="s">
        <v>148</v>
      </c>
      <c r="M935" t="s">
        <v>294</v>
      </c>
      <c r="N935" t="s">
        <v>294</v>
      </c>
      <c r="O935" t="str">
        <f t="shared" si="29"/>
        <v>Нет показаний</v>
      </c>
    </row>
    <row r="936" spans="1:15" x14ac:dyDescent="0.25">
      <c r="A936">
        <v>245232</v>
      </c>
      <c r="B936">
        <v>242771</v>
      </c>
      <c r="C936" t="s">
        <v>56</v>
      </c>
      <c r="D936" t="s">
        <v>70</v>
      </c>
      <c r="E936">
        <v>26</v>
      </c>
      <c r="F936" s="11" t="s">
        <v>206</v>
      </c>
      <c r="G936" s="7" t="s">
        <v>165</v>
      </c>
      <c r="H936" s="7">
        <f t="shared" si="28"/>
        <v>0</v>
      </c>
      <c r="I936" t="s">
        <v>153</v>
      </c>
      <c r="J936" t="s">
        <v>294</v>
      </c>
      <c r="K936" t="s">
        <v>18</v>
      </c>
      <c r="L936" s="7" t="s">
        <v>148</v>
      </c>
      <c r="M936" t="s">
        <v>294</v>
      </c>
      <c r="N936" t="s">
        <v>294</v>
      </c>
      <c r="O936" t="str">
        <f t="shared" si="29"/>
        <v>Нет показаний</v>
      </c>
    </row>
    <row r="937" spans="1:15" x14ac:dyDescent="0.25">
      <c r="A937">
        <v>245234</v>
      </c>
      <c r="B937">
        <v>242771</v>
      </c>
      <c r="C937" t="s">
        <v>56</v>
      </c>
      <c r="D937" t="s">
        <v>70</v>
      </c>
      <c r="E937">
        <v>26</v>
      </c>
      <c r="F937" s="11">
        <v>52850</v>
      </c>
      <c r="G937" s="7" t="s">
        <v>165</v>
      </c>
      <c r="H937" s="7">
        <f t="shared" si="28"/>
        <v>0</v>
      </c>
      <c r="I937" t="s">
        <v>153</v>
      </c>
      <c r="J937" t="s">
        <v>294</v>
      </c>
      <c r="K937" t="s">
        <v>18</v>
      </c>
      <c r="L937" s="7" t="s">
        <v>148</v>
      </c>
      <c r="M937" t="s">
        <v>294</v>
      </c>
      <c r="N937" t="s">
        <v>294</v>
      </c>
      <c r="O937" t="str">
        <f t="shared" si="29"/>
        <v>Нет показаний</v>
      </c>
    </row>
    <row r="938" spans="1:15" x14ac:dyDescent="0.25">
      <c r="A938">
        <v>245236</v>
      </c>
      <c r="B938">
        <v>242771</v>
      </c>
      <c r="C938" t="s">
        <v>56</v>
      </c>
      <c r="D938" t="s">
        <v>70</v>
      </c>
      <c r="E938">
        <v>26</v>
      </c>
      <c r="F938" s="11">
        <v>1517508</v>
      </c>
      <c r="G938" s="7" t="s">
        <v>165</v>
      </c>
      <c r="H938" s="7">
        <f t="shared" si="28"/>
        <v>0</v>
      </c>
      <c r="I938" t="s">
        <v>153</v>
      </c>
      <c r="J938" t="s">
        <v>294</v>
      </c>
      <c r="K938" t="s">
        <v>18</v>
      </c>
      <c r="L938" s="7" t="s">
        <v>148</v>
      </c>
      <c r="M938" t="s">
        <v>294</v>
      </c>
      <c r="N938" t="s">
        <v>294</v>
      </c>
      <c r="O938" t="str">
        <f t="shared" si="29"/>
        <v>Нет показаний</v>
      </c>
    </row>
    <row r="939" spans="1:15" x14ac:dyDescent="0.25">
      <c r="A939">
        <v>245238</v>
      </c>
      <c r="B939">
        <v>242771</v>
      </c>
      <c r="C939" t="s">
        <v>56</v>
      </c>
      <c r="D939" t="s">
        <v>70</v>
      </c>
      <c r="E939">
        <v>26</v>
      </c>
      <c r="F939" s="11">
        <v>7791054052338</v>
      </c>
      <c r="G939" s="7" t="s">
        <v>165</v>
      </c>
      <c r="H939" s="7">
        <f t="shared" si="28"/>
        <v>0</v>
      </c>
      <c r="I939" t="s">
        <v>153</v>
      </c>
      <c r="J939" t="s">
        <v>294</v>
      </c>
      <c r="K939" t="s">
        <v>18</v>
      </c>
      <c r="L939" s="7" t="s">
        <v>148</v>
      </c>
      <c r="M939" t="s">
        <v>294</v>
      </c>
      <c r="N939" t="s">
        <v>294</v>
      </c>
      <c r="O939" t="str">
        <f t="shared" si="29"/>
        <v>Нет показаний</v>
      </c>
    </row>
    <row r="940" spans="1:15" x14ac:dyDescent="0.25">
      <c r="A940">
        <v>245240</v>
      </c>
      <c r="B940">
        <v>242771</v>
      </c>
      <c r="C940" t="s">
        <v>56</v>
      </c>
      <c r="D940" t="s">
        <v>70</v>
      </c>
      <c r="E940">
        <v>26</v>
      </c>
      <c r="F940" s="11">
        <v>391505</v>
      </c>
      <c r="G940" s="7" t="s">
        <v>165</v>
      </c>
      <c r="H940" s="7">
        <f t="shared" si="28"/>
        <v>0</v>
      </c>
      <c r="I940" t="s">
        <v>153</v>
      </c>
      <c r="J940" t="s">
        <v>294</v>
      </c>
      <c r="K940" t="s">
        <v>18</v>
      </c>
      <c r="L940" s="7" t="s">
        <v>148</v>
      </c>
      <c r="M940" t="s">
        <v>294</v>
      </c>
      <c r="N940" t="s">
        <v>294</v>
      </c>
      <c r="O940" t="str">
        <f t="shared" si="29"/>
        <v>Нет показаний</v>
      </c>
    </row>
    <row r="941" spans="1:15" x14ac:dyDescent="0.25">
      <c r="A941">
        <v>245242</v>
      </c>
      <c r="B941">
        <v>242771</v>
      </c>
      <c r="C941" t="s">
        <v>56</v>
      </c>
      <c r="D941" t="s">
        <v>70</v>
      </c>
      <c r="E941">
        <v>26</v>
      </c>
      <c r="F941" s="11">
        <v>655042</v>
      </c>
      <c r="G941" s="7" t="s">
        <v>165</v>
      </c>
      <c r="H941" s="7">
        <f t="shared" si="28"/>
        <v>0</v>
      </c>
      <c r="I941" t="s">
        <v>153</v>
      </c>
      <c r="J941" t="s">
        <v>294</v>
      </c>
      <c r="K941" t="s">
        <v>18</v>
      </c>
      <c r="L941" s="7" t="s">
        <v>148</v>
      </c>
      <c r="M941" t="s">
        <v>294</v>
      </c>
      <c r="N941" t="s">
        <v>294</v>
      </c>
      <c r="O941" t="str">
        <f t="shared" si="29"/>
        <v>Нет показаний</v>
      </c>
    </row>
    <row r="942" spans="1:15" x14ac:dyDescent="0.25">
      <c r="A942">
        <v>245244</v>
      </c>
      <c r="B942">
        <v>242771</v>
      </c>
      <c r="C942" t="s">
        <v>56</v>
      </c>
      <c r="D942" t="s">
        <v>70</v>
      </c>
      <c r="E942">
        <v>26</v>
      </c>
      <c r="F942" s="11">
        <v>6008777</v>
      </c>
      <c r="G942" s="7" t="s">
        <v>165</v>
      </c>
      <c r="H942" s="7">
        <f t="shared" si="28"/>
        <v>0</v>
      </c>
      <c r="I942" t="s">
        <v>153</v>
      </c>
      <c r="J942" t="s">
        <v>294</v>
      </c>
      <c r="K942" t="s">
        <v>18</v>
      </c>
      <c r="L942" s="7" t="s">
        <v>148</v>
      </c>
      <c r="M942" t="s">
        <v>294</v>
      </c>
      <c r="N942" t="s">
        <v>294</v>
      </c>
      <c r="O942" t="str">
        <f t="shared" si="29"/>
        <v>Нет показаний</v>
      </c>
    </row>
    <row r="943" spans="1:15" x14ac:dyDescent="0.25">
      <c r="A943">
        <v>245310</v>
      </c>
      <c r="B943">
        <v>242774</v>
      </c>
      <c r="C943" t="s">
        <v>56</v>
      </c>
      <c r="D943" t="s">
        <v>70</v>
      </c>
      <c r="E943">
        <v>28</v>
      </c>
      <c r="F943" s="11">
        <v>194904</v>
      </c>
      <c r="G943" s="7" t="s">
        <v>165</v>
      </c>
      <c r="H943" s="7">
        <f t="shared" si="28"/>
        <v>0</v>
      </c>
      <c r="I943" t="s">
        <v>153</v>
      </c>
      <c r="J943" t="s">
        <v>294</v>
      </c>
      <c r="K943" t="s">
        <v>18</v>
      </c>
      <c r="L943" s="7" t="s">
        <v>148</v>
      </c>
      <c r="M943" t="s">
        <v>294</v>
      </c>
      <c r="N943" t="s">
        <v>294</v>
      </c>
      <c r="O943" t="str">
        <f t="shared" si="29"/>
        <v>Нет показаний</v>
      </c>
    </row>
    <row r="944" spans="1:15" x14ac:dyDescent="0.25">
      <c r="A944">
        <v>245312</v>
      </c>
      <c r="B944">
        <v>242774</v>
      </c>
      <c r="C944" t="s">
        <v>56</v>
      </c>
      <c r="D944" t="s">
        <v>70</v>
      </c>
      <c r="E944">
        <v>28</v>
      </c>
      <c r="F944" s="11">
        <v>54532</v>
      </c>
      <c r="G944" s="7" t="s">
        <v>165</v>
      </c>
      <c r="H944" s="7">
        <f t="shared" si="28"/>
        <v>0</v>
      </c>
      <c r="I944" t="s">
        <v>153</v>
      </c>
      <c r="J944" t="s">
        <v>153</v>
      </c>
      <c r="K944" t="s">
        <v>18</v>
      </c>
      <c r="L944" s="7" t="s">
        <v>148</v>
      </c>
      <c r="M944">
        <v>2.76</v>
      </c>
      <c r="N944" s="12">
        <v>110</v>
      </c>
      <c r="O944">
        <f t="shared" si="29"/>
        <v>110</v>
      </c>
    </row>
    <row r="945" spans="1:15" x14ac:dyDescent="0.25">
      <c r="A945">
        <v>245314</v>
      </c>
      <c r="B945">
        <v>242774</v>
      </c>
      <c r="C945" t="s">
        <v>56</v>
      </c>
      <c r="D945" t="s">
        <v>70</v>
      </c>
      <c r="E945">
        <v>28</v>
      </c>
      <c r="F945" s="11">
        <v>7791059070249</v>
      </c>
      <c r="G945" s="7" t="s">
        <v>165</v>
      </c>
      <c r="H945" s="7">
        <f t="shared" si="28"/>
        <v>0</v>
      </c>
      <c r="I945" t="s">
        <v>153</v>
      </c>
      <c r="J945" t="s">
        <v>153</v>
      </c>
      <c r="K945" t="s">
        <v>18</v>
      </c>
      <c r="L945" s="7" t="s">
        <v>148</v>
      </c>
      <c r="M945">
        <v>2.76</v>
      </c>
      <c r="N945" s="12">
        <v>157</v>
      </c>
      <c r="O945">
        <f t="shared" si="29"/>
        <v>157</v>
      </c>
    </row>
    <row r="946" spans="1:15" x14ac:dyDescent="0.25">
      <c r="A946">
        <v>245316</v>
      </c>
      <c r="B946">
        <v>242774</v>
      </c>
      <c r="C946" t="s">
        <v>56</v>
      </c>
      <c r="D946" t="s">
        <v>70</v>
      </c>
      <c r="E946">
        <v>28</v>
      </c>
      <c r="F946" s="11">
        <v>226244</v>
      </c>
      <c r="G946" s="7" t="s">
        <v>165</v>
      </c>
      <c r="H946" s="7">
        <f t="shared" si="28"/>
        <v>0</v>
      </c>
      <c r="I946" t="s">
        <v>153</v>
      </c>
      <c r="J946" t="s">
        <v>294</v>
      </c>
      <c r="K946" t="s">
        <v>18</v>
      </c>
      <c r="L946" s="7" t="s">
        <v>148</v>
      </c>
      <c r="M946" t="s">
        <v>294</v>
      </c>
      <c r="N946" t="s">
        <v>294</v>
      </c>
      <c r="O946" t="str">
        <f t="shared" si="29"/>
        <v>Нет показаний</v>
      </c>
    </row>
    <row r="947" spans="1:15" x14ac:dyDescent="0.25">
      <c r="A947">
        <v>245318</v>
      </c>
      <c r="B947">
        <v>242774</v>
      </c>
      <c r="C947" t="s">
        <v>56</v>
      </c>
      <c r="D947" t="s">
        <v>70</v>
      </c>
      <c r="E947">
        <v>28</v>
      </c>
      <c r="F947" s="11">
        <v>2371297</v>
      </c>
      <c r="G947" s="7" t="s">
        <v>165</v>
      </c>
      <c r="H947" s="7">
        <f t="shared" si="28"/>
        <v>0</v>
      </c>
      <c r="I947" t="s">
        <v>153</v>
      </c>
      <c r="J947" t="s">
        <v>294</v>
      </c>
      <c r="K947" t="s">
        <v>18</v>
      </c>
      <c r="L947" s="7" t="s">
        <v>148</v>
      </c>
      <c r="M947" t="s">
        <v>294</v>
      </c>
      <c r="N947" t="s">
        <v>294</v>
      </c>
      <c r="O947" t="str">
        <f t="shared" si="29"/>
        <v>Нет показаний</v>
      </c>
    </row>
    <row r="948" spans="1:15" x14ac:dyDescent="0.25">
      <c r="A948">
        <v>245320</v>
      </c>
      <c r="B948">
        <v>242774</v>
      </c>
      <c r="C948" t="s">
        <v>56</v>
      </c>
      <c r="D948" t="s">
        <v>70</v>
      </c>
      <c r="E948">
        <v>28</v>
      </c>
      <c r="F948" s="11">
        <v>9524045</v>
      </c>
      <c r="G948" s="7" t="s">
        <v>165</v>
      </c>
      <c r="H948" s="7">
        <f t="shared" si="28"/>
        <v>0</v>
      </c>
      <c r="I948" t="s">
        <v>153</v>
      </c>
      <c r="J948" t="s">
        <v>153</v>
      </c>
      <c r="K948" t="s">
        <v>18</v>
      </c>
      <c r="L948" s="7" t="s">
        <v>148</v>
      </c>
      <c r="M948">
        <v>2.76</v>
      </c>
      <c r="N948" s="12">
        <v>300</v>
      </c>
      <c r="O948">
        <f t="shared" si="29"/>
        <v>300</v>
      </c>
    </row>
    <row r="949" spans="1:15" x14ac:dyDescent="0.25">
      <c r="A949">
        <v>245322</v>
      </c>
      <c r="B949">
        <v>242774</v>
      </c>
      <c r="C949" t="s">
        <v>56</v>
      </c>
      <c r="D949" t="s">
        <v>70</v>
      </c>
      <c r="E949">
        <v>28</v>
      </c>
      <c r="F949" s="11">
        <v>108948</v>
      </c>
      <c r="G949" s="7" t="s">
        <v>165</v>
      </c>
      <c r="H949" s="7">
        <f t="shared" si="28"/>
        <v>0</v>
      </c>
      <c r="I949" t="s">
        <v>153</v>
      </c>
      <c r="J949" t="s">
        <v>294</v>
      </c>
      <c r="K949" t="s">
        <v>18</v>
      </c>
      <c r="L949" s="7" t="s">
        <v>148</v>
      </c>
      <c r="M949" t="s">
        <v>294</v>
      </c>
      <c r="N949" t="s">
        <v>294</v>
      </c>
      <c r="O949" t="str">
        <f t="shared" si="29"/>
        <v>Нет показаний</v>
      </c>
    </row>
    <row r="950" spans="1:15" x14ac:dyDescent="0.25">
      <c r="A950">
        <v>245324</v>
      </c>
      <c r="B950">
        <v>242774</v>
      </c>
      <c r="C950" t="s">
        <v>56</v>
      </c>
      <c r="D950" t="s">
        <v>70</v>
      </c>
      <c r="E950">
        <v>28</v>
      </c>
      <c r="F950" s="11">
        <v>189551</v>
      </c>
      <c r="G950" s="7" t="s">
        <v>165</v>
      </c>
      <c r="H950" s="7">
        <f t="shared" si="28"/>
        <v>0</v>
      </c>
      <c r="I950" t="s">
        <v>153</v>
      </c>
      <c r="J950" t="s">
        <v>153</v>
      </c>
      <c r="K950" t="s">
        <v>18</v>
      </c>
      <c r="L950" s="7" t="s">
        <v>148</v>
      </c>
      <c r="M950">
        <v>2.76</v>
      </c>
      <c r="N950" s="12">
        <v>70</v>
      </c>
      <c r="O950">
        <f t="shared" si="29"/>
        <v>70</v>
      </c>
    </row>
    <row r="951" spans="1:15" x14ac:dyDescent="0.25">
      <c r="A951">
        <v>245326</v>
      </c>
      <c r="B951">
        <v>242774</v>
      </c>
      <c r="C951" t="s">
        <v>56</v>
      </c>
      <c r="D951" t="s">
        <v>70</v>
      </c>
      <c r="E951">
        <v>28</v>
      </c>
      <c r="F951" s="11">
        <v>258743</v>
      </c>
      <c r="G951" s="7" t="s">
        <v>165</v>
      </c>
      <c r="H951" s="7">
        <f t="shared" si="28"/>
        <v>0</v>
      </c>
      <c r="I951" t="s">
        <v>153</v>
      </c>
      <c r="J951" t="s">
        <v>153</v>
      </c>
      <c r="K951" t="s">
        <v>18</v>
      </c>
      <c r="L951" s="7" t="s">
        <v>148</v>
      </c>
      <c r="M951">
        <v>2.76</v>
      </c>
      <c r="N951" s="12">
        <v>161</v>
      </c>
      <c r="O951">
        <f t="shared" si="29"/>
        <v>161</v>
      </c>
    </row>
    <row r="952" spans="1:15" x14ac:dyDescent="0.25">
      <c r="A952">
        <v>245328</v>
      </c>
      <c r="B952">
        <v>242774</v>
      </c>
      <c r="C952" t="s">
        <v>56</v>
      </c>
      <c r="D952" t="s">
        <v>70</v>
      </c>
      <c r="E952">
        <v>28</v>
      </c>
      <c r="F952" s="11">
        <v>107103</v>
      </c>
      <c r="G952" s="7" t="s">
        <v>165</v>
      </c>
      <c r="H952" s="7">
        <f t="shared" si="28"/>
        <v>0</v>
      </c>
      <c r="I952" t="s">
        <v>153</v>
      </c>
      <c r="J952" t="s">
        <v>294</v>
      </c>
      <c r="K952" t="s">
        <v>18</v>
      </c>
      <c r="L952" s="7" t="s">
        <v>148</v>
      </c>
      <c r="M952" t="s">
        <v>294</v>
      </c>
      <c r="N952" t="s">
        <v>294</v>
      </c>
      <c r="O952" t="str">
        <f t="shared" si="29"/>
        <v>Нет показаний</v>
      </c>
    </row>
    <row r="953" spans="1:15" x14ac:dyDescent="0.25">
      <c r="A953">
        <v>245330</v>
      </c>
      <c r="B953">
        <v>242774</v>
      </c>
      <c r="C953" t="s">
        <v>56</v>
      </c>
      <c r="D953" t="s">
        <v>70</v>
      </c>
      <c r="E953">
        <v>28</v>
      </c>
      <c r="F953" s="11">
        <v>690282</v>
      </c>
      <c r="G953" s="7" t="s">
        <v>165</v>
      </c>
      <c r="H953" s="7">
        <f t="shared" si="28"/>
        <v>0</v>
      </c>
      <c r="I953" t="s">
        <v>153</v>
      </c>
      <c r="J953" t="s">
        <v>294</v>
      </c>
      <c r="K953" t="s">
        <v>18</v>
      </c>
      <c r="L953" s="7" t="s">
        <v>148</v>
      </c>
      <c r="M953" t="s">
        <v>294</v>
      </c>
      <c r="N953" t="s">
        <v>294</v>
      </c>
      <c r="O953" t="str">
        <f t="shared" si="29"/>
        <v>Нет показаний</v>
      </c>
    </row>
    <row r="954" spans="1:15" x14ac:dyDescent="0.25">
      <c r="A954">
        <v>245404</v>
      </c>
      <c r="B954">
        <v>242778</v>
      </c>
      <c r="C954" t="s">
        <v>56</v>
      </c>
      <c r="D954" t="s">
        <v>70</v>
      </c>
      <c r="E954">
        <v>30</v>
      </c>
      <c r="F954" s="11">
        <v>35760</v>
      </c>
      <c r="G954" s="7" t="s">
        <v>165</v>
      </c>
      <c r="H954" s="7">
        <f t="shared" si="28"/>
        <v>0</v>
      </c>
      <c r="I954" t="s">
        <v>153</v>
      </c>
      <c r="J954" t="s">
        <v>294</v>
      </c>
      <c r="K954" t="s">
        <v>18</v>
      </c>
      <c r="L954" s="7" t="s">
        <v>148</v>
      </c>
      <c r="M954" t="s">
        <v>294</v>
      </c>
      <c r="N954" t="s">
        <v>294</v>
      </c>
      <c r="O954" t="str">
        <f t="shared" si="29"/>
        <v>Нет показаний</v>
      </c>
    </row>
    <row r="955" spans="1:15" x14ac:dyDescent="0.25">
      <c r="A955">
        <v>245406</v>
      </c>
      <c r="B955">
        <v>242778</v>
      </c>
      <c r="C955" t="s">
        <v>56</v>
      </c>
      <c r="D955" t="s">
        <v>70</v>
      </c>
      <c r="E955">
        <v>30</v>
      </c>
      <c r="F955" s="11">
        <v>1048681</v>
      </c>
      <c r="G955" s="7" t="s">
        <v>165</v>
      </c>
      <c r="H955" s="7">
        <f t="shared" si="28"/>
        <v>0</v>
      </c>
      <c r="I955" t="s">
        <v>153</v>
      </c>
      <c r="J955" t="s">
        <v>294</v>
      </c>
      <c r="K955" t="s">
        <v>18</v>
      </c>
      <c r="L955" s="7" t="s">
        <v>148</v>
      </c>
      <c r="M955" t="s">
        <v>294</v>
      </c>
      <c r="N955" t="s">
        <v>294</v>
      </c>
      <c r="O955" t="str">
        <f t="shared" si="29"/>
        <v>Нет показаний</v>
      </c>
    </row>
    <row r="956" spans="1:15" x14ac:dyDescent="0.25">
      <c r="A956">
        <v>245408</v>
      </c>
      <c r="B956">
        <v>242778</v>
      </c>
      <c r="C956" t="s">
        <v>56</v>
      </c>
      <c r="D956" t="s">
        <v>70</v>
      </c>
      <c r="E956">
        <v>30</v>
      </c>
      <c r="F956" s="11">
        <v>10321022</v>
      </c>
      <c r="G956" s="7" t="s">
        <v>165</v>
      </c>
      <c r="H956" s="7">
        <f t="shared" si="28"/>
        <v>0</v>
      </c>
      <c r="I956" t="s">
        <v>153</v>
      </c>
      <c r="J956" t="s">
        <v>294</v>
      </c>
      <c r="K956" t="s">
        <v>18</v>
      </c>
      <c r="L956" s="7" t="s">
        <v>148</v>
      </c>
      <c r="M956" t="s">
        <v>294</v>
      </c>
      <c r="N956" t="s">
        <v>294</v>
      </c>
      <c r="O956" t="str">
        <f t="shared" si="29"/>
        <v>Нет показаний</v>
      </c>
    </row>
    <row r="957" spans="1:15" x14ac:dyDescent="0.25">
      <c r="A957">
        <v>245410</v>
      </c>
      <c r="B957">
        <v>242778</v>
      </c>
      <c r="C957" t="s">
        <v>56</v>
      </c>
      <c r="D957" t="s">
        <v>70</v>
      </c>
      <c r="E957">
        <v>30</v>
      </c>
      <c r="F957" s="11">
        <v>28928</v>
      </c>
      <c r="G957" s="7" t="s">
        <v>165</v>
      </c>
      <c r="H957" s="7">
        <f t="shared" si="28"/>
        <v>0</v>
      </c>
      <c r="I957" t="s">
        <v>153</v>
      </c>
      <c r="J957" t="s">
        <v>294</v>
      </c>
      <c r="K957" t="s">
        <v>18</v>
      </c>
      <c r="L957" s="7" t="s">
        <v>148</v>
      </c>
      <c r="M957" t="s">
        <v>294</v>
      </c>
      <c r="N957" t="s">
        <v>294</v>
      </c>
      <c r="O957" t="str">
        <f t="shared" si="29"/>
        <v>Нет показаний</v>
      </c>
    </row>
    <row r="958" spans="1:15" x14ac:dyDescent="0.25">
      <c r="A958">
        <v>245412</v>
      </c>
      <c r="B958">
        <v>242778</v>
      </c>
      <c r="C958" t="s">
        <v>56</v>
      </c>
      <c r="D958" t="s">
        <v>70</v>
      </c>
      <c r="E958">
        <v>30</v>
      </c>
      <c r="F958" s="11">
        <v>6004192</v>
      </c>
      <c r="G958" s="7" t="s">
        <v>165</v>
      </c>
      <c r="H958" s="7">
        <f t="shared" si="28"/>
        <v>0</v>
      </c>
      <c r="I958" t="s">
        <v>153</v>
      </c>
      <c r="J958" t="s">
        <v>294</v>
      </c>
      <c r="K958" t="s">
        <v>18</v>
      </c>
      <c r="L958" s="7" t="s">
        <v>148</v>
      </c>
      <c r="M958" t="s">
        <v>294</v>
      </c>
      <c r="N958" t="s">
        <v>294</v>
      </c>
      <c r="O958" t="str">
        <f t="shared" si="29"/>
        <v>Нет показаний</v>
      </c>
    </row>
    <row r="959" spans="1:15" x14ac:dyDescent="0.25">
      <c r="A959">
        <v>245414</v>
      </c>
      <c r="B959">
        <v>242778</v>
      </c>
      <c r="C959" t="s">
        <v>56</v>
      </c>
      <c r="D959" t="s">
        <v>70</v>
      </c>
      <c r="E959">
        <v>30</v>
      </c>
      <c r="F959" s="11" t="s">
        <v>207</v>
      </c>
      <c r="G959" s="7" t="s">
        <v>165</v>
      </c>
      <c r="H959" s="7">
        <f t="shared" si="28"/>
        <v>0</v>
      </c>
      <c r="I959" t="s">
        <v>153</v>
      </c>
      <c r="J959" t="s">
        <v>294</v>
      </c>
      <c r="K959" t="s">
        <v>18</v>
      </c>
      <c r="L959" s="7" t="s">
        <v>148</v>
      </c>
      <c r="M959" t="s">
        <v>294</v>
      </c>
      <c r="N959" t="s">
        <v>294</v>
      </c>
      <c r="O959" t="str">
        <f t="shared" si="29"/>
        <v>Нет показаний</v>
      </c>
    </row>
    <row r="960" spans="1:15" x14ac:dyDescent="0.25">
      <c r="A960">
        <v>245416</v>
      </c>
      <c r="B960">
        <v>242778</v>
      </c>
      <c r="C960" t="s">
        <v>56</v>
      </c>
      <c r="D960" t="s">
        <v>70</v>
      </c>
      <c r="E960">
        <v>30</v>
      </c>
      <c r="F960" s="11">
        <v>22235</v>
      </c>
      <c r="G960" s="7" t="s">
        <v>165</v>
      </c>
      <c r="H960" s="7">
        <f t="shared" si="28"/>
        <v>0</v>
      </c>
      <c r="I960" t="s">
        <v>153</v>
      </c>
      <c r="J960" t="s">
        <v>294</v>
      </c>
      <c r="K960" t="s">
        <v>18</v>
      </c>
      <c r="L960" s="7" t="s">
        <v>148</v>
      </c>
      <c r="M960" t="s">
        <v>294</v>
      </c>
      <c r="N960" t="s">
        <v>294</v>
      </c>
      <c r="O960" t="str">
        <f t="shared" si="29"/>
        <v>Нет показаний</v>
      </c>
    </row>
    <row r="961" spans="1:15" x14ac:dyDescent="0.25">
      <c r="A961">
        <v>245418</v>
      </c>
      <c r="B961">
        <v>242778</v>
      </c>
      <c r="C961" t="s">
        <v>56</v>
      </c>
      <c r="D961" t="s">
        <v>70</v>
      </c>
      <c r="E961">
        <v>30</v>
      </c>
      <c r="F961" s="11">
        <v>815946</v>
      </c>
      <c r="G961" s="7" t="s">
        <v>165</v>
      </c>
      <c r="H961" s="7">
        <f t="shared" si="28"/>
        <v>0</v>
      </c>
      <c r="I961" t="s">
        <v>153</v>
      </c>
      <c r="J961" t="s">
        <v>294</v>
      </c>
      <c r="K961" t="s">
        <v>18</v>
      </c>
      <c r="L961" s="7" t="s">
        <v>148</v>
      </c>
      <c r="M961" t="s">
        <v>294</v>
      </c>
      <c r="N961" t="s">
        <v>294</v>
      </c>
      <c r="O961" t="str">
        <f t="shared" si="29"/>
        <v>Нет показаний</v>
      </c>
    </row>
    <row r="962" spans="1:15" x14ac:dyDescent="0.25">
      <c r="A962">
        <v>245420</v>
      </c>
      <c r="B962">
        <v>242778</v>
      </c>
      <c r="C962" t="s">
        <v>56</v>
      </c>
      <c r="D962" t="s">
        <v>70</v>
      </c>
      <c r="E962">
        <v>30</v>
      </c>
      <c r="F962" s="11" t="s">
        <v>208</v>
      </c>
      <c r="G962" s="7" t="s">
        <v>165</v>
      </c>
      <c r="H962" s="7">
        <f t="shared" si="28"/>
        <v>0</v>
      </c>
      <c r="I962" t="s">
        <v>153</v>
      </c>
      <c r="J962" t="s">
        <v>294</v>
      </c>
      <c r="K962" t="s">
        <v>18</v>
      </c>
      <c r="L962" s="7" t="s">
        <v>148</v>
      </c>
      <c r="M962" t="s">
        <v>294</v>
      </c>
      <c r="N962" t="s">
        <v>294</v>
      </c>
      <c r="O962" t="str">
        <f t="shared" si="29"/>
        <v>Нет показаний</v>
      </c>
    </row>
    <row r="963" spans="1:15" x14ac:dyDescent="0.25">
      <c r="A963">
        <v>245422</v>
      </c>
      <c r="B963">
        <v>242778</v>
      </c>
      <c r="C963" t="s">
        <v>56</v>
      </c>
      <c r="D963" t="s">
        <v>70</v>
      </c>
      <c r="E963">
        <v>30</v>
      </c>
      <c r="F963" s="11">
        <v>483462</v>
      </c>
      <c r="G963" s="7" t="s">
        <v>165</v>
      </c>
      <c r="H963" s="7">
        <f t="shared" ref="H963:H1026" si="30">COUNTIFS($F$2:$F$3258,F963,$G$2:$G$3258,"ОКПУ")</f>
        <v>0</v>
      </c>
      <c r="I963" t="s">
        <v>153</v>
      </c>
      <c r="J963" t="s">
        <v>294</v>
      </c>
      <c r="K963" t="s">
        <v>18</v>
      </c>
      <c r="L963" s="7" t="s">
        <v>148</v>
      </c>
      <c r="M963" t="s">
        <v>294</v>
      </c>
      <c r="N963" t="s">
        <v>294</v>
      </c>
      <c r="O963" t="str">
        <f t="shared" ref="O963:O1026" si="31">IF(H963&gt;0,IFERROR(N963/H963,N963),N963)</f>
        <v>Нет показаний</v>
      </c>
    </row>
    <row r="964" spans="1:15" x14ac:dyDescent="0.25">
      <c r="A964">
        <v>245424</v>
      </c>
      <c r="B964">
        <v>242778</v>
      </c>
      <c r="C964" t="s">
        <v>56</v>
      </c>
      <c r="D964" t="s">
        <v>70</v>
      </c>
      <c r="E964">
        <v>30</v>
      </c>
      <c r="F964" s="11">
        <v>7116841</v>
      </c>
      <c r="G964" s="7" t="s">
        <v>165</v>
      </c>
      <c r="H964" s="7">
        <f t="shared" si="30"/>
        <v>0</v>
      </c>
      <c r="I964" t="s">
        <v>153</v>
      </c>
      <c r="J964" t="s">
        <v>294</v>
      </c>
      <c r="K964" t="s">
        <v>18</v>
      </c>
      <c r="L964" s="7" t="s">
        <v>148</v>
      </c>
      <c r="M964" t="s">
        <v>294</v>
      </c>
      <c r="N964" t="s">
        <v>294</v>
      </c>
      <c r="O964" t="str">
        <f t="shared" si="31"/>
        <v>Нет показаний</v>
      </c>
    </row>
    <row r="965" spans="1:15" x14ac:dyDescent="0.25">
      <c r="A965">
        <v>245426</v>
      </c>
      <c r="B965">
        <v>242778</v>
      </c>
      <c r="C965" t="s">
        <v>56</v>
      </c>
      <c r="D965" t="s">
        <v>70</v>
      </c>
      <c r="E965">
        <v>30</v>
      </c>
      <c r="F965" s="11">
        <v>370788</v>
      </c>
      <c r="G965" s="7" t="s">
        <v>165</v>
      </c>
      <c r="H965" s="7">
        <f t="shared" si="30"/>
        <v>0</v>
      </c>
      <c r="I965" t="s">
        <v>153</v>
      </c>
      <c r="J965" t="s">
        <v>294</v>
      </c>
      <c r="K965" t="s">
        <v>18</v>
      </c>
      <c r="L965" s="7" t="s">
        <v>148</v>
      </c>
      <c r="M965" t="s">
        <v>294</v>
      </c>
      <c r="N965" t="s">
        <v>294</v>
      </c>
      <c r="O965" t="str">
        <f t="shared" si="31"/>
        <v>Нет показаний</v>
      </c>
    </row>
    <row r="966" spans="1:15" x14ac:dyDescent="0.25">
      <c r="A966">
        <v>245452</v>
      </c>
      <c r="B966">
        <v>242780</v>
      </c>
      <c r="C966" t="s">
        <v>56</v>
      </c>
      <c r="D966" t="s">
        <v>70</v>
      </c>
      <c r="E966">
        <v>55</v>
      </c>
      <c r="F966" s="11">
        <v>352102</v>
      </c>
      <c r="G966" s="7" t="s">
        <v>165</v>
      </c>
      <c r="H966" s="7">
        <f t="shared" si="30"/>
        <v>0</v>
      </c>
      <c r="I966" t="s">
        <v>153</v>
      </c>
      <c r="J966" t="s">
        <v>153</v>
      </c>
      <c r="K966" t="s">
        <v>18</v>
      </c>
      <c r="L966" s="7" t="s">
        <v>148</v>
      </c>
      <c r="M966">
        <v>2.76</v>
      </c>
      <c r="N966" s="12">
        <v>-38</v>
      </c>
      <c r="O966">
        <f t="shared" si="31"/>
        <v>-38</v>
      </c>
    </row>
    <row r="967" spans="1:15" x14ac:dyDescent="0.25">
      <c r="A967">
        <v>245454</v>
      </c>
      <c r="B967">
        <v>242780</v>
      </c>
      <c r="C967" t="s">
        <v>56</v>
      </c>
      <c r="D967" t="s">
        <v>70</v>
      </c>
      <c r="E967">
        <v>55</v>
      </c>
      <c r="F967" s="11">
        <v>567117</v>
      </c>
      <c r="G967" s="7" t="s">
        <v>165</v>
      </c>
      <c r="H967" s="7">
        <f t="shared" si="30"/>
        <v>0</v>
      </c>
      <c r="I967" t="s">
        <v>153</v>
      </c>
      <c r="J967" t="s">
        <v>294</v>
      </c>
      <c r="K967" t="s">
        <v>18</v>
      </c>
      <c r="L967" s="7" t="s">
        <v>148</v>
      </c>
      <c r="M967" t="s">
        <v>294</v>
      </c>
      <c r="N967" t="s">
        <v>294</v>
      </c>
      <c r="O967" t="str">
        <f t="shared" si="31"/>
        <v>Нет показаний</v>
      </c>
    </row>
    <row r="968" spans="1:15" x14ac:dyDescent="0.25">
      <c r="A968">
        <v>245456</v>
      </c>
      <c r="B968">
        <v>242780</v>
      </c>
      <c r="C968" t="s">
        <v>56</v>
      </c>
      <c r="D968" t="s">
        <v>70</v>
      </c>
      <c r="E968">
        <v>55</v>
      </c>
      <c r="F968" s="11">
        <v>2006952</v>
      </c>
      <c r="G968" s="7" t="s">
        <v>165</v>
      </c>
      <c r="H968" s="7">
        <f t="shared" si="30"/>
        <v>0</v>
      </c>
      <c r="I968" t="s">
        <v>153</v>
      </c>
      <c r="J968" t="s">
        <v>294</v>
      </c>
      <c r="K968" t="s">
        <v>18</v>
      </c>
      <c r="L968" s="7" t="s">
        <v>148</v>
      </c>
      <c r="M968" t="s">
        <v>294</v>
      </c>
      <c r="N968" t="s">
        <v>294</v>
      </c>
      <c r="O968" t="str">
        <f t="shared" si="31"/>
        <v>Нет показаний</v>
      </c>
    </row>
    <row r="969" spans="1:15" x14ac:dyDescent="0.25">
      <c r="A969">
        <v>245458</v>
      </c>
      <c r="B969">
        <v>242780</v>
      </c>
      <c r="C969" t="s">
        <v>56</v>
      </c>
      <c r="D969" t="s">
        <v>70</v>
      </c>
      <c r="E969">
        <v>55</v>
      </c>
      <c r="F969" s="11">
        <v>418046</v>
      </c>
      <c r="G969" s="7" t="s">
        <v>165</v>
      </c>
      <c r="H969" s="7">
        <f t="shared" si="30"/>
        <v>0</v>
      </c>
      <c r="I969" t="s">
        <v>153</v>
      </c>
      <c r="J969" t="s">
        <v>294</v>
      </c>
      <c r="K969" t="s">
        <v>18</v>
      </c>
      <c r="L969" s="7" t="s">
        <v>148</v>
      </c>
      <c r="M969" t="s">
        <v>294</v>
      </c>
      <c r="N969" t="s">
        <v>294</v>
      </c>
      <c r="O969" t="str">
        <f t="shared" si="31"/>
        <v>Нет показаний</v>
      </c>
    </row>
    <row r="970" spans="1:15" x14ac:dyDescent="0.25">
      <c r="A970">
        <v>245460</v>
      </c>
      <c r="B970">
        <v>242780</v>
      </c>
      <c r="C970" t="s">
        <v>56</v>
      </c>
      <c r="D970" t="s">
        <v>70</v>
      </c>
      <c r="E970">
        <v>55</v>
      </c>
      <c r="F970" s="11">
        <v>11879226</v>
      </c>
      <c r="G970" s="7" t="s">
        <v>165</v>
      </c>
      <c r="H970" s="7">
        <f t="shared" si="30"/>
        <v>0</v>
      </c>
      <c r="I970" t="s">
        <v>153</v>
      </c>
      <c r="J970" t="s">
        <v>153</v>
      </c>
      <c r="K970" t="s">
        <v>18</v>
      </c>
      <c r="L970" s="7" t="s">
        <v>148</v>
      </c>
      <c r="M970">
        <v>2.76</v>
      </c>
      <c r="N970" s="12">
        <v>1</v>
      </c>
      <c r="O970">
        <f t="shared" si="31"/>
        <v>1</v>
      </c>
    </row>
    <row r="971" spans="1:15" x14ac:dyDescent="0.25">
      <c r="A971">
        <v>245462</v>
      </c>
      <c r="B971">
        <v>242780</v>
      </c>
      <c r="C971" t="s">
        <v>56</v>
      </c>
      <c r="D971" t="s">
        <v>70</v>
      </c>
      <c r="E971">
        <v>55</v>
      </c>
      <c r="F971" s="11">
        <v>990450</v>
      </c>
      <c r="G971" s="7" t="s">
        <v>165</v>
      </c>
      <c r="H971" s="7">
        <f t="shared" si="30"/>
        <v>0</v>
      </c>
      <c r="I971" t="s">
        <v>153</v>
      </c>
      <c r="J971" t="s">
        <v>294</v>
      </c>
      <c r="K971" t="s">
        <v>18</v>
      </c>
      <c r="L971" s="7" t="s">
        <v>148</v>
      </c>
      <c r="M971" t="s">
        <v>294</v>
      </c>
      <c r="N971" t="s">
        <v>294</v>
      </c>
      <c r="O971" t="str">
        <f t="shared" si="31"/>
        <v>Нет показаний</v>
      </c>
    </row>
    <row r="972" spans="1:15" x14ac:dyDescent="0.25">
      <c r="A972">
        <v>245464</v>
      </c>
      <c r="B972">
        <v>242780</v>
      </c>
      <c r="C972" t="s">
        <v>56</v>
      </c>
      <c r="D972" t="s">
        <v>70</v>
      </c>
      <c r="E972">
        <v>55</v>
      </c>
      <c r="F972" s="11">
        <v>55512</v>
      </c>
      <c r="G972" s="7" t="s">
        <v>165</v>
      </c>
      <c r="H972" s="7">
        <f t="shared" si="30"/>
        <v>0</v>
      </c>
      <c r="I972" t="s">
        <v>153</v>
      </c>
      <c r="J972" t="s">
        <v>294</v>
      </c>
      <c r="K972" t="s">
        <v>18</v>
      </c>
      <c r="L972" s="7" t="s">
        <v>148</v>
      </c>
      <c r="M972" t="s">
        <v>294</v>
      </c>
      <c r="N972" t="s">
        <v>294</v>
      </c>
      <c r="O972" t="str">
        <f t="shared" si="31"/>
        <v>Нет показаний</v>
      </c>
    </row>
    <row r="973" spans="1:15" x14ac:dyDescent="0.25">
      <c r="A973">
        <v>245466</v>
      </c>
      <c r="B973">
        <v>242780</v>
      </c>
      <c r="C973" t="s">
        <v>56</v>
      </c>
      <c r="D973" t="s">
        <v>70</v>
      </c>
      <c r="E973">
        <v>55</v>
      </c>
      <c r="F973" s="11">
        <v>108115336</v>
      </c>
      <c r="G973" s="7" t="s">
        <v>165</v>
      </c>
      <c r="H973" s="7">
        <f t="shared" si="30"/>
        <v>0</v>
      </c>
      <c r="I973" t="s">
        <v>153</v>
      </c>
      <c r="J973" t="s">
        <v>294</v>
      </c>
      <c r="K973" t="s">
        <v>18</v>
      </c>
      <c r="L973" s="7" t="s">
        <v>148</v>
      </c>
      <c r="M973" t="s">
        <v>294</v>
      </c>
      <c r="N973" t="s">
        <v>294</v>
      </c>
      <c r="O973" t="str">
        <f t="shared" si="31"/>
        <v>Нет показаний</v>
      </c>
    </row>
    <row r="974" spans="1:15" x14ac:dyDescent="0.25">
      <c r="A974">
        <v>245468</v>
      </c>
      <c r="B974">
        <v>242781</v>
      </c>
      <c r="C974" t="s">
        <v>56</v>
      </c>
      <c r="D974" t="s">
        <v>70</v>
      </c>
      <c r="E974">
        <v>59</v>
      </c>
      <c r="F974" s="11">
        <v>98109781</v>
      </c>
      <c r="G974" s="7" t="s">
        <v>165</v>
      </c>
      <c r="H974" s="7">
        <f t="shared" si="30"/>
        <v>0</v>
      </c>
      <c r="I974" t="s">
        <v>153</v>
      </c>
      <c r="J974" t="s">
        <v>153</v>
      </c>
      <c r="K974" t="s">
        <v>18</v>
      </c>
      <c r="L974" s="7" t="s">
        <v>148</v>
      </c>
      <c r="M974">
        <v>2.76</v>
      </c>
      <c r="N974" s="12">
        <v>7</v>
      </c>
      <c r="O974">
        <f t="shared" si="31"/>
        <v>7</v>
      </c>
    </row>
    <row r="975" spans="1:15" x14ac:dyDescent="0.25">
      <c r="A975">
        <v>245470</v>
      </c>
      <c r="B975">
        <v>242781</v>
      </c>
      <c r="C975" t="s">
        <v>56</v>
      </c>
      <c r="D975" t="s">
        <v>70</v>
      </c>
      <c r="E975">
        <v>59</v>
      </c>
      <c r="F975" s="11">
        <v>127096933</v>
      </c>
      <c r="G975" s="7" t="s">
        <v>165</v>
      </c>
      <c r="H975" s="7">
        <f t="shared" si="30"/>
        <v>0</v>
      </c>
      <c r="I975" t="s">
        <v>153</v>
      </c>
      <c r="J975" t="s">
        <v>294</v>
      </c>
      <c r="K975" t="s">
        <v>18</v>
      </c>
      <c r="L975" s="7" t="s">
        <v>148</v>
      </c>
      <c r="M975" t="s">
        <v>294</v>
      </c>
      <c r="N975" t="s">
        <v>294</v>
      </c>
      <c r="O975" t="str">
        <f t="shared" si="31"/>
        <v>Нет показаний</v>
      </c>
    </row>
    <row r="976" spans="1:15" x14ac:dyDescent="0.25">
      <c r="A976">
        <v>245472</v>
      </c>
      <c r="B976">
        <v>242781</v>
      </c>
      <c r="C976" t="s">
        <v>56</v>
      </c>
      <c r="D976" t="s">
        <v>70</v>
      </c>
      <c r="E976">
        <v>59</v>
      </c>
      <c r="F976" s="11">
        <v>304539</v>
      </c>
      <c r="G976" s="7" t="s">
        <v>165</v>
      </c>
      <c r="H976" s="7">
        <f t="shared" si="30"/>
        <v>0</v>
      </c>
      <c r="I976" t="s">
        <v>153</v>
      </c>
      <c r="J976" t="s">
        <v>153</v>
      </c>
      <c r="K976" t="s">
        <v>18</v>
      </c>
      <c r="L976" s="7" t="s">
        <v>148</v>
      </c>
      <c r="M976">
        <v>2.76</v>
      </c>
      <c r="N976" s="12">
        <v>41</v>
      </c>
      <c r="O976">
        <f t="shared" si="31"/>
        <v>41</v>
      </c>
    </row>
    <row r="977" spans="1:15" x14ac:dyDescent="0.25">
      <c r="A977">
        <v>245474</v>
      </c>
      <c r="B977">
        <v>242781</v>
      </c>
      <c r="C977" t="s">
        <v>56</v>
      </c>
      <c r="D977" t="s">
        <v>70</v>
      </c>
      <c r="E977">
        <v>59</v>
      </c>
      <c r="F977" s="11">
        <v>7791056023298</v>
      </c>
      <c r="G977" s="7" t="s">
        <v>165</v>
      </c>
      <c r="H977" s="7">
        <f t="shared" si="30"/>
        <v>0</v>
      </c>
      <c r="I977" t="s">
        <v>153</v>
      </c>
      <c r="J977" t="s">
        <v>294</v>
      </c>
      <c r="K977" t="s">
        <v>18</v>
      </c>
      <c r="L977" s="7" t="s">
        <v>148</v>
      </c>
      <c r="M977" t="s">
        <v>294</v>
      </c>
      <c r="N977" t="s">
        <v>294</v>
      </c>
      <c r="O977" t="str">
        <f t="shared" si="31"/>
        <v>Нет показаний</v>
      </c>
    </row>
    <row r="978" spans="1:15" x14ac:dyDescent="0.25">
      <c r="A978">
        <v>245476</v>
      </c>
      <c r="B978">
        <v>242781</v>
      </c>
      <c r="C978" t="s">
        <v>56</v>
      </c>
      <c r="D978" t="s">
        <v>70</v>
      </c>
      <c r="E978">
        <v>59</v>
      </c>
      <c r="F978" s="11">
        <v>11911</v>
      </c>
      <c r="G978" s="7" t="s">
        <v>165</v>
      </c>
      <c r="H978" s="7">
        <f t="shared" si="30"/>
        <v>0</v>
      </c>
      <c r="I978" t="s">
        <v>153</v>
      </c>
      <c r="J978" t="s">
        <v>294</v>
      </c>
      <c r="K978" t="s">
        <v>18</v>
      </c>
      <c r="L978" s="7" t="s">
        <v>148</v>
      </c>
      <c r="M978" t="s">
        <v>294</v>
      </c>
      <c r="N978" t="s">
        <v>294</v>
      </c>
      <c r="O978" t="str">
        <f t="shared" si="31"/>
        <v>Нет показаний</v>
      </c>
    </row>
    <row r="979" spans="1:15" x14ac:dyDescent="0.25">
      <c r="A979">
        <v>245478</v>
      </c>
      <c r="B979">
        <v>242781</v>
      </c>
      <c r="C979" t="s">
        <v>56</v>
      </c>
      <c r="D979" t="s">
        <v>70</v>
      </c>
      <c r="E979">
        <v>59</v>
      </c>
      <c r="F979" s="11">
        <v>269469</v>
      </c>
      <c r="G979" s="7" t="s">
        <v>165</v>
      </c>
      <c r="H979" s="7">
        <f t="shared" si="30"/>
        <v>0</v>
      </c>
      <c r="I979" t="s">
        <v>153</v>
      </c>
      <c r="J979" t="s">
        <v>294</v>
      </c>
      <c r="K979" t="s">
        <v>18</v>
      </c>
      <c r="L979" s="7" t="s">
        <v>148</v>
      </c>
      <c r="M979" t="s">
        <v>294</v>
      </c>
      <c r="N979" t="s">
        <v>294</v>
      </c>
      <c r="O979" t="str">
        <f t="shared" si="31"/>
        <v>Нет показаний</v>
      </c>
    </row>
    <row r="980" spans="1:15" x14ac:dyDescent="0.25">
      <c r="A980">
        <v>245480</v>
      </c>
      <c r="B980">
        <v>242781</v>
      </c>
      <c r="C980" t="s">
        <v>56</v>
      </c>
      <c r="D980" t="s">
        <v>70</v>
      </c>
      <c r="E980">
        <v>59</v>
      </c>
      <c r="F980" s="11">
        <v>22492</v>
      </c>
      <c r="G980" s="7" t="s">
        <v>165</v>
      </c>
      <c r="H980" s="7">
        <f t="shared" si="30"/>
        <v>0</v>
      </c>
      <c r="I980" t="s">
        <v>153</v>
      </c>
      <c r="J980" t="s">
        <v>153</v>
      </c>
      <c r="K980" t="s">
        <v>18</v>
      </c>
      <c r="L980" s="7" t="s">
        <v>148</v>
      </c>
      <c r="M980">
        <v>2.76</v>
      </c>
      <c r="N980" s="12">
        <v>45</v>
      </c>
      <c r="O980">
        <f t="shared" si="31"/>
        <v>45</v>
      </c>
    </row>
    <row r="981" spans="1:15" x14ac:dyDescent="0.25">
      <c r="A981">
        <v>245482</v>
      </c>
      <c r="B981">
        <v>242781</v>
      </c>
      <c r="C981" t="s">
        <v>56</v>
      </c>
      <c r="D981" t="s">
        <v>70</v>
      </c>
      <c r="E981">
        <v>59</v>
      </c>
      <c r="F981" s="11">
        <v>186494</v>
      </c>
      <c r="G981" s="7" t="s">
        <v>165</v>
      </c>
      <c r="H981" s="7">
        <f t="shared" si="30"/>
        <v>0</v>
      </c>
      <c r="I981" t="s">
        <v>153</v>
      </c>
      <c r="J981" t="s">
        <v>153</v>
      </c>
      <c r="K981" t="s">
        <v>18</v>
      </c>
      <c r="L981" s="7" t="s">
        <v>148</v>
      </c>
      <c r="M981">
        <v>2.76</v>
      </c>
      <c r="N981" s="12">
        <v>0</v>
      </c>
      <c r="O981">
        <f t="shared" si="31"/>
        <v>0</v>
      </c>
    </row>
    <row r="982" spans="1:15" x14ac:dyDescent="0.25">
      <c r="A982">
        <v>245484</v>
      </c>
      <c r="B982">
        <v>242781</v>
      </c>
      <c r="C982" t="s">
        <v>56</v>
      </c>
      <c r="D982" t="s">
        <v>70</v>
      </c>
      <c r="E982">
        <v>59</v>
      </c>
      <c r="F982" s="11">
        <v>58648</v>
      </c>
      <c r="G982" s="7" t="s">
        <v>165</v>
      </c>
      <c r="H982" s="7">
        <f t="shared" si="30"/>
        <v>0</v>
      </c>
      <c r="I982" t="s">
        <v>153</v>
      </c>
      <c r="J982" t="s">
        <v>153</v>
      </c>
      <c r="K982" t="s">
        <v>18</v>
      </c>
      <c r="L982" s="7" t="s">
        <v>148</v>
      </c>
      <c r="M982">
        <v>2.76</v>
      </c>
      <c r="N982" s="12">
        <v>-13</v>
      </c>
      <c r="O982">
        <f t="shared" si="31"/>
        <v>-13</v>
      </c>
    </row>
    <row r="983" spans="1:15" x14ac:dyDescent="0.25">
      <c r="A983">
        <v>245486</v>
      </c>
      <c r="B983">
        <v>242781</v>
      </c>
      <c r="C983" t="s">
        <v>56</v>
      </c>
      <c r="D983" t="s">
        <v>70</v>
      </c>
      <c r="E983">
        <v>59</v>
      </c>
      <c r="F983" s="11">
        <v>35079</v>
      </c>
      <c r="G983" s="7" t="s">
        <v>165</v>
      </c>
      <c r="H983" s="7">
        <f t="shared" si="30"/>
        <v>0</v>
      </c>
      <c r="I983" t="s">
        <v>153</v>
      </c>
      <c r="J983" t="s">
        <v>294</v>
      </c>
      <c r="K983" t="s">
        <v>18</v>
      </c>
      <c r="L983" s="7" t="s">
        <v>148</v>
      </c>
      <c r="M983" t="s">
        <v>294</v>
      </c>
      <c r="N983" t="s">
        <v>294</v>
      </c>
      <c r="O983" t="str">
        <f t="shared" si="31"/>
        <v>Нет показаний</v>
      </c>
    </row>
    <row r="984" spans="1:15" x14ac:dyDescent="0.25">
      <c r="A984">
        <v>245488</v>
      </c>
      <c r="B984">
        <v>242781</v>
      </c>
      <c r="C984" t="s">
        <v>56</v>
      </c>
      <c r="D984" t="s">
        <v>70</v>
      </c>
      <c r="E984">
        <v>59</v>
      </c>
      <c r="F984" s="11">
        <v>2484540</v>
      </c>
      <c r="G984" s="7" t="s">
        <v>165</v>
      </c>
      <c r="H984" s="7">
        <f t="shared" si="30"/>
        <v>0</v>
      </c>
      <c r="I984" t="s">
        <v>153</v>
      </c>
      <c r="J984" t="s">
        <v>294</v>
      </c>
      <c r="K984" t="s">
        <v>18</v>
      </c>
      <c r="L984" s="7" t="s">
        <v>148</v>
      </c>
      <c r="M984" t="s">
        <v>294</v>
      </c>
      <c r="N984" t="s">
        <v>294</v>
      </c>
      <c r="O984" t="str">
        <f t="shared" si="31"/>
        <v>Нет показаний</v>
      </c>
    </row>
    <row r="985" spans="1:15" x14ac:dyDescent="0.25">
      <c r="A985">
        <v>245490</v>
      </c>
      <c r="B985">
        <v>242781</v>
      </c>
      <c r="C985" t="s">
        <v>56</v>
      </c>
      <c r="D985" t="s">
        <v>70</v>
      </c>
      <c r="E985">
        <v>59</v>
      </c>
      <c r="F985" s="11">
        <v>360658</v>
      </c>
      <c r="G985" s="7" t="s">
        <v>165</v>
      </c>
      <c r="H985" s="7">
        <f t="shared" si="30"/>
        <v>0</v>
      </c>
      <c r="I985" t="s">
        <v>153</v>
      </c>
      <c r="J985" t="s">
        <v>294</v>
      </c>
      <c r="K985" t="s">
        <v>18</v>
      </c>
      <c r="L985" s="7" t="s">
        <v>148</v>
      </c>
      <c r="M985" t="s">
        <v>294</v>
      </c>
      <c r="N985" t="s">
        <v>294</v>
      </c>
      <c r="O985" t="str">
        <f t="shared" si="31"/>
        <v>Нет показаний</v>
      </c>
    </row>
    <row r="986" spans="1:15" x14ac:dyDescent="0.25">
      <c r="A986">
        <v>245966</v>
      </c>
      <c r="B986">
        <v>242792</v>
      </c>
      <c r="C986" t="s">
        <v>56</v>
      </c>
      <c r="D986" t="s">
        <v>71</v>
      </c>
      <c r="E986">
        <v>31</v>
      </c>
      <c r="F986" s="11">
        <v>2235087</v>
      </c>
      <c r="G986" s="7" t="s">
        <v>165</v>
      </c>
      <c r="H986" s="7">
        <f t="shared" si="30"/>
        <v>0</v>
      </c>
      <c r="I986" t="s">
        <v>153</v>
      </c>
      <c r="J986" t="s">
        <v>153</v>
      </c>
      <c r="K986" t="s">
        <v>18</v>
      </c>
      <c r="L986" s="7" t="s">
        <v>148</v>
      </c>
      <c r="M986">
        <v>2.76</v>
      </c>
      <c r="N986" s="12">
        <v>0</v>
      </c>
      <c r="O986">
        <f t="shared" si="31"/>
        <v>0</v>
      </c>
    </row>
    <row r="987" spans="1:15" x14ac:dyDescent="0.25">
      <c r="A987">
        <v>245970</v>
      </c>
      <c r="B987">
        <v>242792</v>
      </c>
      <c r="C987" t="s">
        <v>56</v>
      </c>
      <c r="D987" t="s">
        <v>71</v>
      </c>
      <c r="E987">
        <v>31</v>
      </c>
      <c r="F987" s="11">
        <v>45301</v>
      </c>
      <c r="G987" s="7" t="s">
        <v>165</v>
      </c>
      <c r="H987" s="7">
        <f t="shared" si="30"/>
        <v>0</v>
      </c>
      <c r="I987" t="s">
        <v>153</v>
      </c>
      <c r="J987" t="s">
        <v>153</v>
      </c>
      <c r="K987" t="s">
        <v>18</v>
      </c>
      <c r="L987" s="7" t="s">
        <v>148</v>
      </c>
      <c r="M987">
        <v>2.76</v>
      </c>
      <c r="N987" s="12">
        <v>911</v>
      </c>
      <c r="O987">
        <f t="shared" si="31"/>
        <v>911</v>
      </c>
    </row>
    <row r="988" spans="1:15" x14ac:dyDescent="0.25">
      <c r="A988">
        <v>245972</v>
      </c>
      <c r="B988">
        <v>242792</v>
      </c>
      <c r="C988" t="s">
        <v>56</v>
      </c>
      <c r="D988" t="s">
        <v>71</v>
      </c>
      <c r="E988">
        <v>31</v>
      </c>
      <c r="F988" s="11">
        <v>421107</v>
      </c>
      <c r="G988" s="7" t="s">
        <v>165</v>
      </c>
      <c r="H988" s="7">
        <f t="shared" si="30"/>
        <v>0</v>
      </c>
      <c r="I988" t="s">
        <v>153</v>
      </c>
      <c r="J988" t="s">
        <v>153</v>
      </c>
      <c r="K988" t="s">
        <v>18</v>
      </c>
      <c r="L988" s="7" t="s">
        <v>148</v>
      </c>
      <c r="M988">
        <v>2.76</v>
      </c>
      <c r="N988" s="12">
        <v>0</v>
      </c>
      <c r="O988">
        <f t="shared" si="31"/>
        <v>0</v>
      </c>
    </row>
    <row r="989" spans="1:15" x14ac:dyDescent="0.25">
      <c r="A989">
        <v>246046</v>
      </c>
      <c r="B989">
        <v>242798</v>
      </c>
      <c r="C989" t="s">
        <v>56</v>
      </c>
      <c r="D989" t="s">
        <v>71</v>
      </c>
      <c r="E989">
        <v>5</v>
      </c>
      <c r="F989" s="11">
        <v>270926</v>
      </c>
      <c r="G989" s="7" t="s">
        <v>165</v>
      </c>
      <c r="H989" s="7">
        <f t="shared" si="30"/>
        <v>0</v>
      </c>
      <c r="I989" t="s">
        <v>153</v>
      </c>
      <c r="J989" t="s">
        <v>153</v>
      </c>
      <c r="K989" t="s">
        <v>18</v>
      </c>
      <c r="L989" s="7" t="s">
        <v>148</v>
      </c>
      <c r="M989">
        <v>2.76</v>
      </c>
      <c r="N989" s="12">
        <v>0</v>
      </c>
      <c r="O989">
        <f t="shared" si="31"/>
        <v>0</v>
      </c>
    </row>
    <row r="990" spans="1:15" x14ac:dyDescent="0.25">
      <c r="A990">
        <v>246048</v>
      </c>
      <c r="B990">
        <v>242798</v>
      </c>
      <c r="C990" t="s">
        <v>56</v>
      </c>
      <c r="D990" t="s">
        <v>71</v>
      </c>
      <c r="E990">
        <v>5</v>
      </c>
      <c r="F990" s="11">
        <v>1029630</v>
      </c>
      <c r="G990" s="7" t="s">
        <v>165</v>
      </c>
      <c r="H990" s="7">
        <f t="shared" si="30"/>
        <v>0</v>
      </c>
      <c r="I990" t="s">
        <v>153</v>
      </c>
      <c r="J990" t="s">
        <v>153</v>
      </c>
      <c r="K990" t="s">
        <v>18</v>
      </c>
      <c r="L990" s="7" t="s">
        <v>148</v>
      </c>
      <c r="M990">
        <v>2.76</v>
      </c>
      <c r="N990" s="12">
        <v>160</v>
      </c>
      <c r="O990">
        <f t="shared" si="31"/>
        <v>160</v>
      </c>
    </row>
    <row r="991" spans="1:15" x14ac:dyDescent="0.25">
      <c r="A991">
        <v>246050</v>
      </c>
      <c r="B991">
        <v>242798</v>
      </c>
      <c r="C991" t="s">
        <v>56</v>
      </c>
      <c r="D991" t="s">
        <v>71</v>
      </c>
      <c r="E991">
        <v>5</v>
      </c>
      <c r="F991" s="11">
        <v>1032774</v>
      </c>
      <c r="G991" s="7" t="s">
        <v>165</v>
      </c>
      <c r="H991" s="7">
        <f t="shared" si="30"/>
        <v>0</v>
      </c>
      <c r="I991" t="s">
        <v>153</v>
      </c>
      <c r="J991" t="s">
        <v>153</v>
      </c>
      <c r="K991" t="s">
        <v>18</v>
      </c>
      <c r="L991" s="7" t="s">
        <v>148</v>
      </c>
      <c r="M991">
        <v>2.76</v>
      </c>
      <c r="N991" s="12">
        <v>0</v>
      </c>
      <c r="O991">
        <f t="shared" si="31"/>
        <v>0</v>
      </c>
    </row>
    <row r="992" spans="1:15" x14ac:dyDescent="0.25">
      <c r="A992">
        <v>246644</v>
      </c>
      <c r="B992">
        <v>242821</v>
      </c>
      <c r="C992" t="s">
        <v>56</v>
      </c>
      <c r="D992" t="s">
        <v>22</v>
      </c>
      <c r="E992">
        <v>85</v>
      </c>
      <c r="F992" s="11">
        <v>47294</v>
      </c>
      <c r="G992" s="7" t="s">
        <v>165</v>
      </c>
      <c r="H992" s="7">
        <f t="shared" si="30"/>
        <v>0</v>
      </c>
      <c r="I992" t="s">
        <v>153</v>
      </c>
      <c r="J992" t="s">
        <v>153</v>
      </c>
      <c r="K992" t="s">
        <v>18</v>
      </c>
      <c r="L992" s="7" t="s">
        <v>148</v>
      </c>
      <c r="M992">
        <v>2.76</v>
      </c>
      <c r="N992" s="12">
        <v>400</v>
      </c>
      <c r="O992">
        <f t="shared" si="31"/>
        <v>400</v>
      </c>
    </row>
    <row r="993" spans="1:15" x14ac:dyDescent="0.25">
      <c r="A993">
        <v>246646</v>
      </c>
      <c r="B993">
        <v>242821</v>
      </c>
      <c r="C993" t="s">
        <v>56</v>
      </c>
      <c r="D993" t="s">
        <v>22</v>
      </c>
      <c r="E993">
        <v>85</v>
      </c>
      <c r="F993" s="11">
        <v>10362743</v>
      </c>
      <c r="G993" s="7" t="s">
        <v>165</v>
      </c>
      <c r="H993" s="7">
        <f t="shared" si="30"/>
        <v>0</v>
      </c>
      <c r="I993" t="s">
        <v>153</v>
      </c>
      <c r="J993" t="s">
        <v>153</v>
      </c>
      <c r="K993" t="s">
        <v>18</v>
      </c>
      <c r="L993" s="7" t="s">
        <v>148</v>
      </c>
      <c r="M993">
        <v>2.76</v>
      </c>
      <c r="N993" s="12">
        <v>0</v>
      </c>
      <c r="O993">
        <f t="shared" si="31"/>
        <v>0</v>
      </c>
    </row>
    <row r="994" spans="1:15" x14ac:dyDescent="0.25">
      <c r="A994">
        <v>246648</v>
      </c>
      <c r="B994">
        <v>242821</v>
      </c>
      <c r="C994" t="s">
        <v>56</v>
      </c>
      <c r="D994" t="s">
        <v>22</v>
      </c>
      <c r="E994">
        <v>85</v>
      </c>
      <c r="F994" s="11">
        <v>143434</v>
      </c>
      <c r="G994" s="7" t="s">
        <v>165</v>
      </c>
      <c r="H994" s="7">
        <f t="shared" si="30"/>
        <v>0</v>
      </c>
      <c r="I994" t="s">
        <v>153</v>
      </c>
      <c r="J994" t="s">
        <v>153</v>
      </c>
      <c r="K994" t="s">
        <v>18</v>
      </c>
      <c r="L994" s="7" t="s">
        <v>148</v>
      </c>
      <c r="M994">
        <v>2.76</v>
      </c>
      <c r="N994" s="12">
        <v>12</v>
      </c>
      <c r="O994">
        <f t="shared" si="31"/>
        <v>12</v>
      </c>
    </row>
    <row r="995" spans="1:15" x14ac:dyDescent="0.25">
      <c r="A995">
        <v>246650</v>
      </c>
      <c r="B995">
        <v>242821</v>
      </c>
      <c r="C995" t="s">
        <v>56</v>
      </c>
      <c r="D995" t="s">
        <v>22</v>
      </c>
      <c r="E995">
        <v>85</v>
      </c>
      <c r="F995" s="11">
        <v>779157028073</v>
      </c>
      <c r="G995" s="7" t="s">
        <v>165</v>
      </c>
      <c r="H995" s="7">
        <f t="shared" si="30"/>
        <v>0</v>
      </c>
      <c r="I995" t="s">
        <v>153</v>
      </c>
      <c r="J995" t="s">
        <v>294</v>
      </c>
      <c r="K995" t="s">
        <v>18</v>
      </c>
      <c r="L995" s="7" t="s">
        <v>148</v>
      </c>
      <c r="M995" t="s">
        <v>294</v>
      </c>
      <c r="N995" t="s">
        <v>294</v>
      </c>
      <c r="O995" t="str">
        <f t="shared" si="31"/>
        <v>Нет показаний</v>
      </c>
    </row>
    <row r="996" spans="1:15" x14ac:dyDescent="0.25">
      <c r="A996">
        <v>246652</v>
      </c>
      <c r="B996">
        <v>242821</v>
      </c>
      <c r="C996" t="s">
        <v>56</v>
      </c>
      <c r="D996" t="s">
        <v>22</v>
      </c>
      <c r="E996">
        <v>85</v>
      </c>
      <c r="F996" s="11" t="s">
        <v>209</v>
      </c>
      <c r="G996" s="7" t="s">
        <v>165</v>
      </c>
      <c r="H996" s="7">
        <f t="shared" si="30"/>
        <v>0</v>
      </c>
      <c r="I996" t="s">
        <v>153</v>
      </c>
      <c r="J996" t="s">
        <v>294</v>
      </c>
      <c r="K996" t="s">
        <v>18</v>
      </c>
      <c r="L996" s="7" t="s">
        <v>148</v>
      </c>
      <c r="M996" t="s">
        <v>294</v>
      </c>
      <c r="N996" t="s">
        <v>294</v>
      </c>
      <c r="O996" t="str">
        <f t="shared" si="31"/>
        <v>Нет показаний</v>
      </c>
    </row>
    <row r="997" spans="1:15" x14ac:dyDescent="0.25">
      <c r="A997">
        <v>246654</v>
      </c>
      <c r="B997">
        <v>242821</v>
      </c>
      <c r="C997" t="s">
        <v>56</v>
      </c>
      <c r="D997" t="s">
        <v>22</v>
      </c>
      <c r="E997">
        <v>85</v>
      </c>
      <c r="F997" s="11">
        <v>838498</v>
      </c>
      <c r="G997" s="7" t="s">
        <v>165</v>
      </c>
      <c r="H997" s="7">
        <f t="shared" si="30"/>
        <v>0</v>
      </c>
      <c r="I997" t="s">
        <v>153</v>
      </c>
      <c r="J997" t="s">
        <v>294</v>
      </c>
      <c r="K997" t="s">
        <v>18</v>
      </c>
      <c r="L997" s="7" t="s">
        <v>148</v>
      </c>
      <c r="M997" t="s">
        <v>294</v>
      </c>
      <c r="N997" t="s">
        <v>294</v>
      </c>
      <c r="O997" t="str">
        <f t="shared" si="31"/>
        <v>Нет показаний</v>
      </c>
    </row>
    <row r="998" spans="1:15" x14ac:dyDescent="0.25">
      <c r="A998">
        <v>246656</v>
      </c>
      <c r="B998">
        <v>242821</v>
      </c>
      <c r="C998" t="s">
        <v>56</v>
      </c>
      <c r="D998" t="s">
        <v>22</v>
      </c>
      <c r="E998">
        <v>85</v>
      </c>
      <c r="F998" s="11">
        <v>531191</v>
      </c>
      <c r="G998" s="7" t="s">
        <v>165</v>
      </c>
      <c r="H998" s="7">
        <f t="shared" si="30"/>
        <v>0</v>
      </c>
      <c r="I998" t="s">
        <v>153</v>
      </c>
      <c r="J998" t="s">
        <v>153</v>
      </c>
      <c r="K998" t="s">
        <v>18</v>
      </c>
      <c r="L998" s="7" t="s">
        <v>148</v>
      </c>
      <c r="M998">
        <v>2.76</v>
      </c>
      <c r="N998" s="12">
        <v>0</v>
      </c>
      <c r="O998">
        <f t="shared" si="31"/>
        <v>0</v>
      </c>
    </row>
    <row r="999" spans="1:15" x14ac:dyDescent="0.25">
      <c r="A999">
        <v>246658</v>
      </c>
      <c r="B999">
        <v>242821</v>
      </c>
      <c r="C999" t="s">
        <v>56</v>
      </c>
      <c r="D999" t="s">
        <v>22</v>
      </c>
      <c r="E999">
        <v>85</v>
      </c>
      <c r="F999" s="11">
        <v>143625</v>
      </c>
      <c r="G999" s="7" t="s">
        <v>165</v>
      </c>
      <c r="H999" s="7">
        <f t="shared" si="30"/>
        <v>0</v>
      </c>
      <c r="I999" t="s">
        <v>153</v>
      </c>
      <c r="J999" t="s">
        <v>153</v>
      </c>
      <c r="K999" t="s">
        <v>18</v>
      </c>
      <c r="L999" s="7" t="s">
        <v>148</v>
      </c>
      <c r="M999">
        <v>2.76</v>
      </c>
      <c r="N999" s="12">
        <v>50</v>
      </c>
      <c r="O999">
        <f t="shared" si="31"/>
        <v>50</v>
      </c>
    </row>
    <row r="1000" spans="1:15" x14ac:dyDescent="0.25">
      <c r="A1000">
        <v>246660</v>
      </c>
      <c r="B1000">
        <v>242821</v>
      </c>
      <c r="C1000" t="s">
        <v>56</v>
      </c>
      <c r="D1000" t="s">
        <v>22</v>
      </c>
      <c r="E1000">
        <v>85</v>
      </c>
      <c r="F1000" s="11">
        <v>209148</v>
      </c>
      <c r="G1000" s="7" t="s">
        <v>165</v>
      </c>
      <c r="H1000" s="7">
        <f t="shared" si="30"/>
        <v>0</v>
      </c>
      <c r="I1000" t="s">
        <v>153</v>
      </c>
      <c r="J1000" t="s">
        <v>294</v>
      </c>
      <c r="K1000" t="s">
        <v>18</v>
      </c>
      <c r="L1000" s="7" t="s">
        <v>148</v>
      </c>
      <c r="M1000" t="s">
        <v>294</v>
      </c>
      <c r="N1000" t="s">
        <v>294</v>
      </c>
      <c r="O1000" t="str">
        <f t="shared" si="31"/>
        <v>Нет показаний</v>
      </c>
    </row>
    <row r="1001" spans="1:15" x14ac:dyDescent="0.25">
      <c r="A1001">
        <v>246662</v>
      </c>
      <c r="B1001">
        <v>242821</v>
      </c>
      <c r="C1001" t="s">
        <v>56</v>
      </c>
      <c r="D1001" t="s">
        <v>22</v>
      </c>
      <c r="E1001">
        <v>85</v>
      </c>
      <c r="F1001" s="11">
        <v>136154</v>
      </c>
      <c r="G1001" s="7" t="s">
        <v>165</v>
      </c>
      <c r="H1001" s="7">
        <f t="shared" si="30"/>
        <v>0</v>
      </c>
      <c r="I1001" t="s">
        <v>153</v>
      </c>
      <c r="J1001" t="s">
        <v>294</v>
      </c>
      <c r="K1001" t="s">
        <v>18</v>
      </c>
      <c r="L1001" s="7" t="s">
        <v>148</v>
      </c>
      <c r="M1001" t="s">
        <v>294</v>
      </c>
      <c r="N1001" t="s">
        <v>294</v>
      </c>
      <c r="O1001" t="str">
        <f t="shared" si="31"/>
        <v>Нет показаний</v>
      </c>
    </row>
    <row r="1002" spans="1:15" x14ac:dyDescent="0.25">
      <c r="A1002">
        <v>246664</v>
      </c>
      <c r="B1002">
        <v>242821</v>
      </c>
      <c r="C1002" t="s">
        <v>56</v>
      </c>
      <c r="D1002" t="s">
        <v>22</v>
      </c>
      <c r="E1002">
        <v>85</v>
      </c>
      <c r="F1002" s="11">
        <v>29306811</v>
      </c>
      <c r="G1002" s="7" t="s">
        <v>165</v>
      </c>
      <c r="H1002" s="7">
        <f t="shared" si="30"/>
        <v>0</v>
      </c>
      <c r="I1002" t="s">
        <v>153</v>
      </c>
      <c r="J1002" t="s">
        <v>153</v>
      </c>
      <c r="K1002" t="s">
        <v>18</v>
      </c>
      <c r="L1002" s="7" t="s">
        <v>148</v>
      </c>
      <c r="M1002">
        <v>2.76</v>
      </c>
      <c r="N1002" s="12">
        <v>73</v>
      </c>
      <c r="O1002">
        <f t="shared" si="31"/>
        <v>73</v>
      </c>
    </row>
    <row r="1003" spans="1:15" x14ac:dyDescent="0.25">
      <c r="A1003">
        <v>246666</v>
      </c>
      <c r="B1003">
        <v>242821</v>
      </c>
      <c r="C1003" t="s">
        <v>56</v>
      </c>
      <c r="D1003" t="s">
        <v>22</v>
      </c>
      <c r="E1003">
        <v>85</v>
      </c>
      <c r="F1003" s="11">
        <v>316258</v>
      </c>
      <c r="G1003" s="7" t="s">
        <v>165</v>
      </c>
      <c r="H1003" s="7">
        <f t="shared" si="30"/>
        <v>0</v>
      </c>
      <c r="I1003" t="s">
        <v>153</v>
      </c>
      <c r="J1003" t="s">
        <v>294</v>
      </c>
      <c r="K1003" t="s">
        <v>18</v>
      </c>
      <c r="L1003" s="7" t="s">
        <v>148</v>
      </c>
      <c r="M1003" t="s">
        <v>294</v>
      </c>
      <c r="N1003" t="s">
        <v>294</v>
      </c>
      <c r="O1003" t="str">
        <f t="shared" si="31"/>
        <v>Нет показаний</v>
      </c>
    </row>
    <row r="1004" spans="1:15" x14ac:dyDescent="0.25">
      <c r="A1004">
        <v>246676</v>
      </c>
      <c r="B1004">
        <v>242823</v>
      </c>
      <c r="C1004" t="s">
        <v>56</v>
      </c>
      <c r="D1004" t="s">
        <v>22</v>
      </c>
      <c r="E1004">
        <v>91</v>
      </c>
      <c r="F1004" s="11">
        <v>8957160</v>
      </c>
      <c r="G1004" s="7" t="s">
        <v>165</v>
      </c>
      <c r="H1004" s="7">
        <f t="shared" si="30"/>
        <v>0</v>
      </c>
      <c r="I1004" t="s">
        <v>153</v>
      </c>
      <c r="J1004" t="s">
        <v>294</v>
      </c>
      <c r="K1004" t="s">
        <v>18</v>
      </c>
      <c r="L1004" s="7" t="s">
        <v>148</v>
      </c>
      <c r="M1004" t="s">
        <v>294</v>
      </c>
      <c r="N1004" t="s">
        <v>294</v>
      </c>
      <c r="O1004" t="str">
        <f t="shared" si="31"/>
        <v>Нет показаний</v>
      </c>
    </row>
    <row r="1005" spans="1:15" x14ac:dyDescent="0.25">
      <c r="A1005">
        <v>246678</v>
      </c>
      <c r="B1005">
        <v>242823</v>
      </c>
      <c r="C1005" t="s">
        <v>56</v>
      </c>
      <c r="D1005" t="s">
        <v>22</v>
      </c>
      <c r="E1005">
        <v>91</v>
      </c>
      <c r="F1005" s="11">
        <v>4813</v>
      </c>
      <c r="G1005" s="7" t="s">
        <v>165</v>
      </c>
      <c r="H1005" s="7">
        <f t="shared" si="30"/>
        <v>0</v>
      </c>
      <c r="I1005" t="s">
        <v>153</v>
      </c>
      <c r="J1005" t="s">
        <v>294</v>
      </c>
      <c r="K1005" t="s">
        <v>18</v>
      </c>
      <c r="L1005" s="7" t="s">
        <v>148</v>
      </c>
      <c r="M1005" t="s">
        <v>294</v>
      </c>
      <c r="N1005" t="s">
        <v>294</v>
      </c>
      <c r="O1005" t="str">
        <f t="shared" si="31"/>
        <v>Нет показаний</v>
      </c>
    </row>
    <row r="1006" spans="1:15" x14ac:dyDescent="0.25">
      <c r="A1006">
        <v>246680</v>
      </c>
      <c r="B1006">
        <v>242823</v>
      </c>
      <c r="C1006" t="s">
        <v>56</v>
      </c>
      <c r="D1006" t="s">
        <v>22</v>
      </c>
      <c r="E1006">
        <v>91</v>
      </c>
      <c r="F1006" s="11" t="s">
        <v>210</v>
      </c>
      <c r="G1006" s="7" t="s">
        <v>165</v>
      </c>
      <c r="H1006" s="7">
        <f t="shared" si="30"/>
        <v>0</v>
      </c>
      <c r="I1006" t="s">
        <v>153</v>
      </c>
      <c r="J1006" t="s">
        <v>294</v>
      </c>
      <c r="K1006" t="s">
        <v>18</v>
      </c>
      <c r="L1006" s="7" t="s">
        <v>148</v>
      </c>
      <c r="M1006" t="s">
        <v>294</v>
      </c>
      <c r="N1006" t="s">
        <v>294</v>
      </c>
      <c r="O1006" t="str">
        <f t="shared" si="31"/>
        <v>Нет показаний</v>
      </c>
    </row>
    <row r="1007" spans="1:15" x14ac:dyDescent="0.25">
      <c r="A1007">
        <v>246682</v>
      </c>
      <c r="B1007">
        <v>242823</v>
      </c>
      <c r="C1007" t="s">
        <v>56</v>
      </c>
      <c r="D1007" t="s">
        <v>22</v>
      </c>
      <c r="E1007">
        <v>91</v>
      </c>
      <c r="F1007" s="11" t="s">
        <v>211</v>
      </c>
      <c r="G1007" s="7" t="s">
        <v>165</v>
      </c>
      <c r="H1007" s="7">
        <f t="shared" si="30"/>
        <v>0</v>
      </c>
      <c r="I1007" t="s">
        <v>153</v>
      </c>
      <c r="J1007" t="s">
        <v>153</v>
      </c>
      <c r="K1007" t="s">
        <v>18</v>
      </c>
      <c r="L1007" s="7" t="s">
        <v>148</v>
      </c>
      <c r="M1007">
        <v>2.76</v>
      </c>
      <c r="N1007" s="12">
        <v>10</v>
      </c>
      <c r="O1007">
        <f t="shared" si="31"/>
        <v>10</v>
      </c>
    </row>
    <row r="1008" spans="1:15" x14ac:dyDescent="0.25">
      <c r="A1008">
        <v>246684</v>
      </c>
      <c r="B1008">
        <v>242823</v>
      </c>
      <c r="C1008" t="s">
        <v>56</v>
      </c>
      <c r="D1008" t="s">
        <v>22</v>
      </c>
      <c r="E1008">
        <v>91</v>
      </c>
      <c r="F1008" s="11">
        <v>7789134078723</v>
      </c>
      <c r="G1008" s="7" t="s">
        <v>165</v>
      </c>
      <c r="H1008" s="7">
        <f t="shared" si="30"/>
        <v>0</v>
      </c>
      <c r="I1008" t="s">
        <v>153</v>
      </c>
      <c r="J1008" t="s">
        <v>153</v>
      </c>
      <c r="K1008" t="s">
        <v>18</v>
      </c>
      <c r="L1008" s="7" t="s">
        <v>148</v>
      </c>
      <c r="M1008">
        <v>2.76</v>
      </c>
      <c r="N1008" s="12">
        <v>11</v>
      </c>
      <c r="O1008">
        <f t="shared" si="31"/>
        <v>11</v>
      </c>
    </row>
    <row r="1009" spans="1:15" x14ac:dyDescent="0.25">
      <c r="A1009">
        <v>246686</v>
      </c>
      <c r="B1009">
        <v>242823</v>
      </c>
      <c r="C1009" t="s">
        <v>56</v>
      </c>
      <c r="D1009" t="s">
        <v>22</v>
      </c>
      <c r="E1009">
        <v>91</v>
      </c>
      <c r="F1009" s="11">
        <v>114232305</v>
      </c>
      <c r="G1009" s="7" t="s">
        <v>165</v>
      </c>
      <c r="H1009" s="7">
        <f t="shared" si="30"/>
        <v>0</v>
      </c>
      <c r="I1009" t="s">
        <v>153</v>
      </c>
      <c r="J1009" t="s">
        <v>294</v>
      </c>
      <c r="K1009" t="s">
        <v>18</v>
      </c>
      <c r="L1009" s="7" t="s">
        <v>148</v>
      </c>
      <c r="M1009" t="s">
        <v>294</v>
      </c>
      <c r="N1009" t="s">
        <v>294</v>
      </c>
      <c r="O1009" t="str">
        <f t="shared" si="31"/>
        <v>Нет показаний</v>
      </c>
    </row>
    <row r="1010" spans="1:15" x14ac:dyDescent="0.25">
      <c r="A1010">
        <v>246688</v>
      </c>
      <c r="B1010">
        <v>242823</v>
      </c>
      <c r="C1010" t="s">
        <v>56</v>
      </c>
      <c r="D1010" t="s">
        <v>22</v>
      </c>
      <c r="E1010">
        <v>91</v>
      </c>
      <c r="F1010" s="11">
        <v>17000397</v>
      </c>
      <c r="G1010" s="7" t="s">
        <v>165</v>
      </c>
      <c r="H1010" s="7">
        <f t="shared" si="30"/>
        <v>0</v>
      </c>
      <c r="I1010" t="s">
        <v>153</v>
      </c>
      <c r="J1010" t="s">
        <v>294</v>
      </c>
      <c r="K1010" t="s">
        <v>18</v>
      </c>
      <c r="L1010" s="7" t="s">
        <v>148</v>
      </c>
      <c r="M1010" t="s">
        <v>294</v>
      </c>
      <c r="N1010" t="s">
        <v>294</v>
      </c>
      <c r="O1010" t="str">
        <f t="shared" si="31"/>
        <v>Нет показаний</v>
      </c>
    </row>
    <row r="1011" spans="1:15" x14ac:dyDescent="0.25">
      <c r="A1011">
        <v>246690</v>
      </c>
      <c r="B1011">
        <v>242823</v>
      </c>
      <c r="C1011" t="s">
        <v>56</v>
      </c>
      <c r="D1011" t="s">
        <v>22</v>
      </c>
      <c r="E1011">
        <v>91</v>
      </c>
      <c r="F1011" s="11">
        <v>57006835</v>
      </c>
      <c r="G1011" s="7" t="s">
        <v>165</v>
      </c>
      <c r="H1011" s="7">
        <f t="shared" si="30"/>
        <v>0</v>
      </c>
      <c r="I1011" t="s">
        <v>153</v>
      </c>
      <c r="J1011" t="s">
        <v>153</v>
      </c>
      <c r="K1011" t="s">
        <v>18</v>
      </c>
      <c r="L1011" s="7" t="s">
        <v>148</v>
      </c>
      <c r="M1011">
        <v>2.76</v>
      </c>
      <c r="N1011" s="12">
        <v>0</v>
      </c>
      <c r="O1011">
        <f t="shared" si="31"/>
        <v>0</v>
      </c>
    </row>
    <row r="1012" spans="1:15" x14ac:dyDescent="0.25">
      <c r="A1012">
        <v>246836</v>
      </c>
      <c r="B1012">
        <v>242828</v>
      </c>
      <c r="C1012" t="s">
        <v>56</v>
      </c>
      <c r="D1012" t="s">
        <v>22</v>
      </c>
      <c r="E1012">
        <v>87</v>
      </c>
      <c r="F1012" s="11">
        <v>146859</v>
      </c>
      <c r="G1012" s="7" t="s">
        <v>165</v>
      </c>
      <c r="H1012" s="7">
        <f t="shared" si="30"/>
        <v>0</v>
      </c>
      <c r="I1012" t="s">
        <v>153</v>
      </c>
      <c r="J1012" t="s">
        <v>153</v>
      </c>
      <c r="K1012" t="s">
        <v>18</v>
      </c>
      <c r="L1012" s="7" t="s">
        <v>148</v>
      </c>
      <c r="M1012">
        <v>2.76</v>
      </c>
      <c r="N1012" s="12">
        <v>100</v>
      </c>
      <c r="O1012">
        <f t="shared" si="31"/>
        <v>100</v>
      </c>
    </row>
    <row r="1013" spans="1:15" x14ac:dyDescent="0.25">
      <c r="A1013">
        <v>246838</v>
      </c>
      <c r="B1013">
        <v>242828</v>
      </c>
      <c r="C1013" t="s">
        <v>56</v>
      </c>
      <c r="D1013" t="s">
        <v>22</v>
      </c>
      <c r="E1013">
        <v>87</v>
      </c>
      <c r="F1013" s="11">
        <v>7791052028899</v>
      </c>
      <c r="G1013" s="7" t="s">
        <v>165</v>
      </c>
      <c r="H1013" s="7">
        <f t="shared" si="30"/>
        <v>0</v>
      </c>
      <c r="I1013" t="s">
        <v>153</v>
      </c>
      <c r="J1013" t="s">
        <v>294</v>
      </c>
      <c r="K1013" t="s">
        <v>18</v>
      </c>
      <c r="L1013" s="7" t="s">
        <v>148</v>
      </c>
      <c r="M1013" t="s">
        <v>294</v>
      </c>
      <c r="N1013" t="s">
        <v>294</v>
      </c>
      <c r="O1013" t="str">
        <f t="shared" si="31"/>
        <v>Нет показаний</v>
      </c>
    </row>
    <row r="1014" spans="1:15" x14ac:dyDescent="0.25">
      <c r="A1014">
        <v>246840</v>
      </c>
      <c r="B1014">
        <v>242828</v>
      </c>
      <c r="C1014" t="s">
        <v>56</v>
      </c>
      <c r="D1014" t="s">
        <v>22</v>
      </c>
      <c r="E1014">
        <v>87</v>
      </c>
      <c r="F1014" s="11">
        <v>13820732</v>
      </c>
      <c r="G1014" s="7" t="s">
        <v>165</v>
      </c>
      <c r="H1014" s="7">
        <f t="shared" si="30"/>
        <v>0</v>
      </c>
      <c r="I1014" t="s">
        <v>153</v>
      </c>
      <c r="J1014" t="s">
        <v>153</v>
      </c>
      <c r="K1014" t="s">
        <v>18</v>
      </c>
      <c r="L1014" s="7" t="s">
        <v>148</v>
      </c>
      <c r="M1014">
        <v>2.76</v>
      </c>
      <c r="N1014" s="12">
        <v>30</v>
      </c>
      <c r="O1014">
        <f t="shared" si="31"/>
        <v>30</v>
      </c>
    </row>
    <row r="1015" spans="1:15" x14ac:dyDescent="0.25">
      <c r="A1015">
        <v>246964</v>
      </c>
      <c r="B1015">
        <v>242839</v>
      </c>
      <c r="C1015" t="s">
        <v>56</v>
      </c>
      <c r="D1015" t="s">
        <v>57</v>
      </c>
      <c r="E1015">
        <v>18</v>
      </c>
      <c r="F1015" s="11">
        <v>126295521</v>
      </c>
      <c r="G1015" s="7" t="s">
        <v>165</v>
      </c>
      <c r="H1015" s="7">
        <f t="shared" si="30"/>
        <v>0</v>
      </c>
      <c r="I1015" t="s">
        <v>153</v>
      </c>
      <c r="J1015" t="s">
        <v>153</v>
      </c>
      <c r="K1015" t="s">
        <v>18</v>
      </c>
      <c r="L1015" s="7" t="s">
        <v>148</v>
      </c>
      <c r="M1015">
        <v>2.76</v>
      </c>
      <c r="N1015" s="12">
        <v>0</v>
      </c>
      <c r="O1015">
        <f t="shared" si="31"/>
        <v>0</v>
      </c>
    </row>
    <row r="1016" spans="1:15" x14ac:dyDescent="0.25">
      <c r="A1016">
        <v>246966</v>
      </c>
      <c r="B1016">
        <v>242839</v>
      </c>
      <c r="C1016" t="s">
        <v>56</v>
      </c>
      <c r="D1016" t="s">
        <v>57</v>
      </c>
      <c r="E1016">
        <v>18</v>
      </c>
      <c r="F1016" s="11" t="s">
        <v>212</v>
      </c>
      <c r="G1016" s="7" t="s">
        <v>165</v>
      </c>
      <c r="H1016" s="7">
        <f t="shared" si="30"/>
        <v>0</v>
      </c>
      <c r="I1016" t="s">
        <v>153</v>
      </c>
      <c r="J1016" t="s">
        <v>294</v>
      </c>
      <c r="K1016" t="s">
        <v>18</v>
      </c>
      <c r="L1016" s="7" t="s">
        <v>148</v>
      </c>
      <c r="M1016" t="s">
        <v>294</v>
      </c>
      <c r="N1016" t="s">
        <v>294</v>
      </c>
      <c r="O1016" t="str">
        <f t="shared" si="31"/>
        <v>Нет показаний</v>
      </c>
    </row>
    <row r="1017" spans="1:15" x14ac:dyDescent="0.25">
      <c r="A1017">
        <v>246968</v>
      </c>
      <c r="B1017">
        <v>242839</v>
      </c>
      <c r="C1017" t="s">
        <v>56</v>
      </c>
      <c r="D1017" t="s">
        <v>57</v>
      </c>
      <c r="E1017">
        <v>18</v>
      </c>
      <c r="F1017" s="11">
        <v>195194</v>
      </c>
      <c r="G1017" s="7" t="s">
        <v>165</v>
      </c>
      <c r="H1017" s="7">
        <f t="shared" si="30"/>
        <v>0</v>
      </c>
      <c r="I1017" t="s">
        <v>153</v>
      </c>
      <c r="J1017" t="s">
        <v>153</v>
      </c>
      <c r="K1017" t="s">
        <v>18</v>
      </c>
      <c r="L1017" s="7" t="s">
        <v>148</v>
      </c>
      <c r="M1017">
        <v>2.76</v>
      </c>
      <c r="N1017" s="12">
        <v>0</v>
      </c>
      <c r="O1017">
        <f t="shared" si="31"/>
        <v>0</v>
      </c>
    </row>
    <row r="1018" spans="1:15" x14ac:dyDescent="0.25">
      <c r="A1018">
        <v>246970</v>
      </c>
      <c r="B1018">
        <v>242839</v>
      </c>
      <c r="C1018" t="s">
        <v>56</v>
      </c>
      <c r="D1018" t="s">
        <v>57</v>
      </c>
      <c r="E1018">
        <v>18</v>
      </c>
      <c r="F1018" s="11">
        <v>132663</v>
      </c>
      <c r="G1018" s="7" t="s">
        <v>165</v>
      </c>
      <c r="H1018" s="7">
        <f t="shared" si="30"/>
        <v>0</v>
      </c>
      <c r="I1018" t="s">
        <v>153</v>
      </c>
      <c r="J1018" t="s">
        <v>153</v>
      </c>
      <c r="K1018" t="s">
        <v>18</v>
      </c>
      <c r="L1018" s="7" t="s">
        <v>148</v>
      </c>
      <c r="M1018">
        <v>2.76</v>
      </c>
      <c r="N1018" s="12">
        <v>234</v>
      </c>
      <c r="O1018">
        <f t="shared" si="31"/>
        <v>234</v>
      </c>
    </row>
    <row r="1019" spans="1:15" x14ac:dyDescent="0.25">
      <c r="A1019">
        <v>247200</v>
      </c>
      <c r="B1019">
        <v>242866</v>
      </c>
      <c r="C1019" t="s">
        <v>56</v>
      </c>
      <c r="D1019" t="s">
        <v>72</v>
      </c>
      <c r="E1019">
        <v>25</v>
      </c>
      <c r="F1019" s="11">
        <v>129648</v>
      </c>
      <c r="G1019" s="7" t="s">
        <v>165</v>
      </c>
      <c r="H1019" s="7">
        <f t="shared" si="30"/>
        <v>0</v>
      </c>
      <c r="I1019" t="s">
        <v>153</v>
      </c>
      <c r="J1019" t="s">
        <v>153</v>
      </c>
      <c r="K1019" t="s">
        <v>18</v>
      </c>
      <c r="L1019" s="7" t="s">
        <v>148</v>
      </c>
      <c r="M1019">
        <v>2.76</v>
      </c>
      <c r="N1019" s="12">
        <v>95</v>
      </c>
      <c r="O1019">
        <f t="shared" si="31"/>
        <v>95</v>
      </c>
    </row>
    <row r="1020" spans="1:15" x14ac:dyDescent="0.25">
      <c r="A1020">
        <v>247202</v>
      </c>
      <c r="B1020">
        <v>242866</v>
      </c>
      <c r="C1020" t="s">
        <v>56</v>
      </c>
      <c r="D1020" t="s">
        <v>72</v>
      </c>
      <c r="E1020">
        <v>25</v>
      </c>
      <c r="F1020" s="11">
        <v>7791054052346</v>
      </c>
      <c r="G1020" s="7" t="s">
        <v>165</v>
      </c>
      <c r="H1020" s="7">
        <f t="shared" si="30"/>
        <v>0</v>
      </c>
      <c r="I1020" t="s">
        <v>153</v>
      </c>
      <c r="J1020" t="s">
        <v>153</v>
      </c>
      <c r="K1020" t="s">
        <v>18</v>
      </c>
      <c r="L1020" s="7" t="s">
        <v>148</v>
      </c>
      <c r="M1020">
        <v>2.76</v>
      </c>
      <c r="N1020" s="12">
        <v>255</v>
      </c>
      <c r="O1020">
        <f t="shared" si="31"/>
        <v>255</v>
      </c>
    </row>
    <row r="1021" spans="1:15" x14ac:dyDescent="0.25">
      <c r="A1021">
        <v>247204</v>
      </c>
      <c r="B1021">
        <v>242866</v>
      </c>
      <c r="C1021" t="s">
        <v>56</v>
      </c>
      <c r="D1021" t="s">
        <v>72</v>
      </c>
      <c r="E1021">
        <v>25</v>
      </c>
      <c r="F1021" s="11">
        <v>34549</v>
      </c>
      <c r="G1021" s="7" t="s">
        <v>165</v>
      </c>
      <c r="H1021" s="7">
        <f t="shared" si="30"/>
        <v>0</v>
      </c>
      <c r="I1021" t="s">
        <v>153</v>
      </c>
      <c r="J1021" t="s">
        <v>153</v>
      </c>
      <c r="K1021" t="s">
        <v>18</v>
      </c>
      <c r="L1021" s="7" t="s">
        <v>148</v>
      </c>
      <c r="M1021">
        <v>2.76</v>
      </c>
      <c r="N1021" s="12">
        <v>1142</v>
      </c>
      <c r="O1021">
        <f t="shared" si="31"/>
        <v>1142</v>
      </c>
    </row>
    <row r="1022" spans="1:15" x14ac:dyDescent="0.25">
      <c r="A1022">
        <v>247206</v>
      </c>
      <c r="B1022">
        <v>242866</v>
      </c>
      <c r="C1022" t="s">
        <v>56</v>
      </c>
      <c r="D1022" t="s">
        <v>72</v>
      </c>
      <c r="E1022">
        <v>25</v>
      </c>
      <c r="F1022" s="11">
        <v>132555</v>
      </c>
      <c r="G1022" s="7" t="s">
        <v>165</v>
      </c>
      <c r="H1022" s="7">
        <f t="shared" si="30"/>
        <v>0</v>
      </c>
      <c r="I1022" t="s">
        <v>153</v>
      </c>
      <c r="J1022" t="s">
        <v>153</v>
      </c>
      <c r="K1022" t="s">
        <v>18</v>
      </c>
      <c r="L1022" s="7" t="s">
        <v>148</v>
      </c>
      <c r="M1022">
        <v>2.76</v>
      </c>
      <c r="N1022" s="12">
        <v>48</v>
      </c>
      <c r="O1022">
        <f t="shared" si="31"/>
        <v>48</v>
      </c>
    </row>
    <row r="1023" spans="1:15" x14ac:dyDescent="0.25">
      <c r="A1023">
        <v>247208</v>
      </c>
      <c r="B1023">
        <v>242866</v>
      </c>
      <c r="C1023" t="s">
        <v>56</v>
      </c>
      <c r="D1023" t="s">
        <v>72</v>
      </c>
      <c r="E1023">
        <v>25</v>
      </c>
      <c r="F1023" s="11">
        <v>207780</v>
      </c>
      <c r="G1023" s="7" t="s">
        <v>165</v>
      </c>
      <c r="H1023" s="7">
        <f t="shared" si="30"/>
        <v>0</v>
      </c>
      <c r="I1023" t="s">
        <v>153</v>
      </c>
      <c r="J1023" t="s">
        <v>153</v>
      </c>
      <c r="K1023" t="s">
        <v>18</v>
      </c>
      <c r="L1023" s="7" t="s">
        <v>148</v>
      </c>
      <c r="M1023">
        <v>2.76</v>
      </c>
      <c r="N1023" s="12">
        <v>245</v>
      </c>
      <c r="O1023">
        <f t="shared" si="31"/>
        <v>245</v>
      </c>
    </row>
    <row r="1024" spans="1:15" x14ac:dyDescent="0.25">
      <c r="A1024">
        <v>247210</v>
      </c>
      <c r="B1024">
        <v>242866</v>
      </c>
      <c r="C1024" t="s">
        <v>56</v>
      </c>
      <c r="D1024" t="s">
        <v>72</v>
      </c>
      <c r="E1024">
        <v>25</v>
      </c>
      <c r="F1024" s="11">
        <v>7882048009005</v>
      </c>
      <c r="G1024" s="7" t="s">
        <v>165</v>
      </c>
      <c r="H1024" s="7">
        <f t="shared" si="30"/>
        <v>0</v>
      </c>
      <c r="I1024" t="s">
        <v>153</v>
      </c>
      <c r="J1024" t="s">
        <v>153</v>
      </c>
      <c r="K1024" t="s">
        <v>18</v>
      </c>
      <c r="L1024" s="7" t="s">
        <v>148</v>
      </c>
      <c r="M1024">
        <v>2.76</v>
      </c>
      <c r="N1024" s="12">
        <v>-827</v>
      </c>
      <c r="O1024">
        <f t="shared" si="31"/>
        <v>-827</v>
      </c>
    </row>
    <row r="1025" spans="1:15" x14ac:dyDescent="0.25">
      <c r="A1025">
        <v>247212</v>
      </c>
      <c r="B1025">
        <v>242866</v>
      </c>
      <c r="C1025" t="s">
        <v>56</v>
      </c>
      <c r="D1025" t="s">
        <v>72</v>
      </c>
      <c r="E1025">
        <v>25</v>
      </c>
      <c r="F1025" s="11">
        <v>188427</v>
      </c>
      <c r="G1025" s="7" t="s">
        <v>165</v>
      </c>
      <c r="H1025" s="7">
        <f t="shared" si="30"/>
        <v>0</v>
      </c>
      <c r="I1025" t="s">
        <v>153</v>
      </c>
      <c r="J1025" t="s">
        <v>153</v>
      </c>
      <c r="K1025" t="s">
        <v>18</v>
      </c>
      <c r="L1025" s="7" t="s">
        <v>148</v>
      </c>
      <c r="M1025">
        <v>2.76</v>
      </c>
      <c r="N1025" s="12">
        <v>76</v>
      </c>
      <c r="O1025">
        <f t="shared" si="31"/>
        <v>76</v>
      </c>
    </row>
    <row r="1026" spans="1:15" x14ac:dyDescent="0.25">
      <c r="A1026">
        <v>247214</v>
      </c>
      <c r="B1026">
        <v>242866</v>
      </c>
      <c r="C1026" t="s">
        <v>56</v>
      </c>
      <c r="D1026" t="s">
        <v>72</v>
      </c>
      <c r="E1026">
        <v>25</v>
      </c>
      <c r="F1026" s="11">
        <v>108082527</v>
      </c>
      <c r="G1026" s="7" t="s">
        <v>165</v>
      </c>
      <c r="H1026" s="7">
        <f t="shared" si="30"/>
        <v>0</v>
      </c>
      <c r="I1026" t="s">
        <v>153</v>
      </c>
      <c r="J1026" t="s">
        <v>153</v>
      </c>
      <c r="K1026" t="s">
        <v>18</v>
      </c>
      <c r="L1026" s="7" t="s">
        <v>148</v>
      </c>
      <c r="M1026">
        <v>2.76</v>
      </c>
      <c r="N1026" s="12">
        <v>209</v>
      </c>
      <c r="O1026">
        <f t="shared" si="31"/>
        <v>209</v>
      </c>
    </row>
    <row r="1027" spans="1:15" x14ac:dyDescent="0.25">
      <c r="A1027">
        <v>247216</v>
      </c>
      <c r="B1027">
        <v>242866</v>
      </c>
      <c r="C1027" t="s">
        <v>56</v>
      </c>
      <c r="D1027" t="s">
        <v>72</v>
      </c>
      <c r="E1027">
        <v>25</v>
      </c>
      <c r="F1027" s="11">
        <v>9147017</v>
      </c>
      <c r="G1027" s="7" t="s">
        <v>165</v>
      </c>
      <c r="H1027" s="7">
        <f t="shared" ref="H1027:H1090" si="32">COUNTIFS($F$2:$F$3258,F1027,$G$2:$G$3258,"ОКПУ")</f>
        <v>0</v>
      </c>
      <c r="I1027" t="s">
        <v>153</v>
      </c>
      <c r="J1027" t="s">
        <v>153</v>
      </c>
      <c r="K1027" t="s">
        <v>18</v>
      </c>
      <c r="L1027" s="7" t="s">
        <v>148</v>
      </c>
      <c r="M1027">
        <v>2.76</v>
      </c>
      <c r="N1027" s="12">
        <v>939</v>
      </c>
      <c r="O1027">
        <f t="shared" ref="O1027:O1090" si="33">IF(H1027&gt;0,IFERROR(N1027/H1027,N1027),N1027)</f>
        <v>939</v>
      </c>
    </row>
    <row r="1028" spans="1:15" x14ac:dyDescent="0.25">
      <c r="A1028">
        <v>247218</v>
      </c>
      <c r="B1028">
        <v>242866</v>
      </c>
      <c r="C1028" t="s">
        <v>56</v>
      </c>
      <c r="D1028" t="s">
        <v>72</v>
      </c>
      <c r="E1028">
        <v>25</v>
      </c>
      <c r="F1028" s="11">
        <v>259642</v>
      </c>
      <c r="G1028" s="7" t="s">
        <v>165</v>
      </c>
      <c r="H1028" s="7">
        <f t="shared" si="32"/>
        <v>0</v>
      </c>
      <c r="I1028" t="s">
        <v>153</v>
      </c>
      <c r="J1028" t="s">
        <v>153</v>
      </c>
      <c r="K1028" t="s">
        <v>18</v>
      </c>
      <c r="L1028" s="7" t="s">
        <v>148</v>
      </c>
      <c r="M1028">
        <v>2.76</v>
      </c>
      <c r="N1028" s="12">
        <v>216</v>
      </c>
      <c r="O1028">
        <f t="shared" si="33"/>
        <v>216</v>
      </c>
    </row>
    <row r="1029" spans="1:15" x14ac:dyDescent="0.25">
      <c r="A1029">
        <v>247220</v>
      </c>
      <c r="B1029">
        <v>242866</v>
      </c>
      <c r="C1029" t="s">
        <v>56</v>
      </c>
      <c r="D1029" t="s">
        <v>72</v>
      </c>
      <c r="E1029">
        <v>25</v>
      </c>
      <c r="F1029" s="11">
        <v>127275</v>
      </c>
      <c r="G1029" s="7" t="s">
        <v>165</v>
      </c>
      <c r="H1029" s="7">
        <f t="shared" si="32"/>
        <v>0</v>
      </c>
      <c r="I1029" t="s">
        <v>153</v>
      </c>
      <c r="J1029" t="s">
        <v>153</v>
      </c>
      <c r="K1029" t="s">
        <v>18</v>
      </c>
      <c r="L1029" s="7" t="s">
        <v>148</v>
      </c>
      <c r="M1029">
        <v>2.76</v>
      </c>
      <c r="N1029" s="12">
        <v>90</v>
      </c>
      <c r="O1029">
        <f t="shared" si="33"/>
        <v>90</v>
      </c>
    </row>
    <row r="1030" spans="1:15" x14ac:dyDescent="0.25">
      <c r="A1030">
        <v>247222</v>
      </c>
      <c r="B1030">
        <v>242866</v>
      </c>
      <c r="C1030" t="s">
        <v>56</v>
      </c>
      <c r="D1030" t="s">
        <v>72</v>
      </c>
      <c r="E1030">
        <v>25</v>
      </c>
      <c r="F1030" s="11">
        <v>16732808</v>
      </c>
      <c r="G1030" s="7" t="s">
        <v>165</v>
      </c>
      <c r="H1030" s="7">
        <f t="shared" si="32"/>
        <v>0</v>
      </c>
      <c r="I1030" t="s">
        <v>153</v>
      </c>
      <c r="J1030" t="s">
        <v>153</v>
      </c>
      <c r="K1030" t="s">
        <v>18</v>
      </c>
      <c r="L1030" s="7" t="s">
        <v>148</v>
      </c>
      <c r="M1030">
        <v>2.76</v>
      </c>
      <c r="N1030" s="12">
        <v>1457</v>
      </c>
      <c r="O1030">
        <f t="shared" si="33"/>
        <v>1457</v>
      </c>
    </row>
    <row r="1031" spans="1:15" x14ac:dyDescent="0.25">
      <c r="A1031">
        <v>247402</v>
      </c>
      <c r="B1031">
        <v>242881</v>
      </c>
      <c r="C1031" t="s">
        <v>56</v>
      </c>
      <c r="D1031" t="s">
        <v>59</v>
      </c>
      <c r="E1031">
        <v>11</v>
      </c>
      <c r="F1031" s="11">
        <v>2029323</v>
      </c>
      <c r="G1031" s="7" t="s">
        <v>165</v>
      </c>
      <c r="H1031" s="7">
        <f t="shared" si="32"/>
        <v>0</v>
      </c>
      <c r="I1031" t="s">
        <v>153</v>
      </c>
      <c r="J1031" t="s">
        <v>153</v>
      </c>
      <c r="K1031" t="s">
        <v>18</v>
      </c>
      <c r="L1031" s="7" t="s">
        <v>148</v>
      </c>
      <c r="M1031">
        <v>2.76</v>
      </c>
      <c r="N1031" s="12">
        <v>0</v>
      </c>
      <c r="O1031">
        <f t="shared" si="33"/>
        <v>0</v>
      </c>
    </row>
    <row r="1032" spans="1:15" x14ac:dyDescent="0.25">
      <c r="A1032">
        <v>247404</v>
      </c>
      <c r="B1032">
        <v>242881</v>
      </c>
      <c r="C1032" t="s">
        <v>56</v>
      </c>
      <c r="D1032" t="s">
        <v>59</v>
      </c>
      <c r="E1032">
        <v>11</v>
      </c>
      <c r="F1032" s="11">
        <v>986376</v>
      </c>
      <c r="G1032" s="7" t="s">
        <v>165</v>
      </c>
      <c r="H1032" s="7">
        <f t="shared" si="32"/>
        <v>0</v>
      </c>
      <c r="I1032" t="s">
        <v>153</v>
      </c>
      <c r="J1032" t="s">
        <v>153</v>
      </c>
      <c r="K1032" t="s">
        <v>18</v>
      </c>
      <c r="L1032" s="7" t="s">
        <v>148</v>
      </c>
      <c r="M1032">
        <v>2.76</v>
      </c>
      <c r="N1032" s="12">
        <v>0</v>
      </c>
      <c r="O1032">
        <f t="shared" si="33"/>
        <v>0</v>
      </c>
    </row>
    <row r="1033" spans="1:15" x14ac:dyDescent="0.25">
      <c r="A1033">
        <v>247408</v>
      </c>
      <c r="B1033">
        <v>242883</v>
      </c>
      <c r="C1033" t="s">
        <v>56</v>
      </c>
      <c r="D1033" t="s">
        <v>59</v>
      </c>
      <c r="E1033">
        <v>2</v>
      </c>
      <c r="F1033" s="11">
        <v>39675782</v>
      </c>
      <c r="G1033" s="7" t="s">
        <v>165</v>
      </c>
      <c r="H1033" s="7">
        <f t="shared" si="32"/>
        <v>0</v>
      </c>
      <c r="I1033" t="s">
        <v>153</v>
      </c>
      <c r="J1033" t="s">
        <v>153</v>
      </c>
      <c r="K1033" t="s">
        <v>18</v>
      </c>
      <c r="L1033" s="7" t="s">
        <v>148</v>
      </c>
      <c r="M1033">
        <v>2.76</v>
      </c>
      <c r="N1033" s="12">
        <v>0</v>
      </c>
      <c r="O1033">
        <f t="shared" si="33"/>
        <v>0</v>
      </c>
    </row>
    <row r="1034" spans="1:15" x14ac:dyDescent="0.25">
      <c r="A1034">
        <v>247410</v>
      </c>
      <c r="B1034">
        <v>242883</v>
      </c>
      <c r="C1034" t="s">
        <v>56</v>
      </c>
      <c r="D1034" t="s">
        <v>59</v>
      </c>
      <c r="E1034">
        <v>2</v>
      </c>
      <c r="F1034" s="11">
        <v>126279883</v>
      </c>
      <c r="G1034" s="7" t="s">
        <v>165</v>
      </c>
      <c r="H1034" s="7">
        <f t="shared" si="32"/>
        <v>0</v>
      </c>
      <c r="I1034" t="s">
        <v>153</v>
      </c>
      <c r="J1034" t="s">
        <v>153</v>
      </c>
      <c r="K1034" t="s">
        <v>18</v>
      </c>
      <c r="L1034" s="7" t="s">
        <v>148</v>
      </c>
      <c r="M1034">
        <v>2.76</v>
      </c>
      <c r="N1034" s="12">
        <v>0</v>
      </c>
      <c r="O1034">
        <f t="shared" si="33"/>
        <v>0</v>
      </c>
    </row>
    <row r="1035" spans="1:15" x14ac:dyDescent="0.25">
      <c r="A1035">
        <v>247412</v>
      </c>
      <c r="B1035">
        <v>242883</v>
      </c>
      <c r="C1035" t="s">
        <v>56</v>
      </c>
      <c r="D1035" t="s">
        <v>59</v>
      </c>
      <c r="E1035">
        <v>2</v>
      </c>
      <c r="F1035" s="11">
        <v>8044949</v>
      </c>
      <c r="G1035" s="7" t="s">
        <v>165</v>
      </c>
      <c r="H1035" s="7">
        <f t="shared" si="32"/>
        <v>0</v>
      </c>
      <c r="I1035" t="s">
        <v>153</v>
      </c>
      <c r="J1035" t="s">
        <v>153</v>
      </c>
      <c r="K1035" t="s">
        <v>18</v>
      </c>
      <c r="L1035" s="7" t="s">
        <v>148</v>
      </c>
      <c r="M1035">
        <v>2.76</v>
      </c>
      <c r="N1035" s="12">
        <v>0</v>
      </c>
      <c r="O1035">
        <f t="shared" si="33"/>
        <v>0</v>
      </c>
    </row>
    <row r="1036" spans="1:15" x14ac:dyDescent="0.25">
      <c r="A1036">
        <v>247414</v>
      </c>
      <c r="B1036">
        <v>242883</v>
      </c>
      <c r="C1036" t="s">
        <v>56</v>
      </c>
      <c r="D1036" t="s">
        <v>59</v>
      </c>
      <c r="E1036">
        <v>2</v>
      </c>
      <c r="F1036" s="11">
        <v>1046729</v>
      </c>
      <c r="G1036" s="7" t="s">
        <v>165</v>
      </c>
      <c r="H1036" s="7">
        <f t="shared" si="32"/>
        <v>0</v>
      </c>
      <c r="I1036" t="s">
        <v>153</v>
      </c>
      <c r="J1036" t="s">
        <v>153</v>
      </c>
      <c r="K1036" t="s">
        <v>18</v>
      </c>
      <c r="L1036" s="7" t="s">
        <v>148</v>
      </c>
      <c r="M1036">
        <v>2.76</v>
      </c>
      <c r="N1036" s="12">
        <v>0</v>
      </c>
      <c r="O1036">
        <f t="shared" si="33"/>
        <v>0</v>
      </c>
    </row>
    <row r="1037" spans="1:15" x14ac:dyDescent="0.25">
      <c r="A1037">
        <v>247416</v>
      </c>
      <c r="B1037">
        <v>242883</v>
      </c>
      <c r="C1037" t="s">
        <v>56</v>
      </c>
      <c r="D1037" t="s">
        <v>59</v>
      </c>
      <c r="E1037">
        <v>2</v>
      </c>
      <c r="F1037" s="11">
        <v>6107835</v>
      </c>
      <c r="G1037" s="7" t="s">
        <v>165</v>
      </c>
      <c r="H1037" s="7">
        <f t="shared" si="32"/>
        <v>0</v>
      </c>
      <c r="I1037" t="s">
        <v>153</v>
      </c>
      <c r="J1037" t="s">
        <v>153</v>
      </c>
      <c r="K1037" t="s">
        <v>18</v>
      </c>
      <c r="L1037" s="7" t="s">
        <v>148</v>
      </c>
      <c r="M1037">
        <v>2.76</v>
      </c>
      <c r="N1037" s="12">
        <v>0</v>
      </c>
      <c r="O1037">
        <f t="shared" si="33"/>
        <v>0</v>
      </c>
    </row>
    <row r="1038" spans="1:15" x14ac:dyDescent="0.25">
      <c r="A1038">
        <v>247418</v>
      </c>
      <c r="B1038">
        <v>242883</v>
      </c>
      <c r="C1038" t="s">
        <v>56</v>
      </c>
      <c r="D1038" t="s">
        <v>59</v>
      </c>
      <c r="E1038">
        <v>2</v>
      </c>
      <c r="F1038" s="11">
        <v>45974</v>
      </c>
      <c r="G1038" s="7" t="s">
        <v>165</v>
      </c>
      <c r="H1038" s="7">
        <f t="shared" si="32"/>
        <v>0</v>
      </c>
      <c r="I1038" t="s">
        <v>153</v>
      </c>
      <c r="J1038" t="s">
        <v>153</v>
      </c>
      <c r="K1038" t="s">
        <v>18</v>
      </c>
      <c r="L1038" s="7" t="s">
        <v>148</v>
      </c>
      <c r="M1038">
        <v>2.76</v>
      </c>
      <c r="N1038" s="12">
        <v>0</v>
      </c>
      <c r="O1038">
        <f t="shared" si="33"/>
        <v>0</v>
      </c>
    </row>
    <row r="1039" spans="1:15" x14ac:dyDescent="0.25">
      <c r="A1039">
        <v>247420</v>
      </c>
      <c r="B1039">
        <v>242883</v>
      </c>
      <c r="C1039" t="s">
        <v>56</v>
      </c>
      <c r="D1039" t="s">
        <v>59</v>
      </c>
      <c r="E1039">
        <v>2</v>
      </c>
      <c r="F1039" s="11">
        <v>12492157</v>
      </c>
      <c r="G1039" s="7" t="s">
        <v>165</v>
      </c>
      <c r="H1039" s="7">
        <f t="shared" si="32"/>
        <v>0</v>
      </c>
      <c r="I1039" t="s">
        <v>153</v>
      </c>
      <c r="J1039" t="s">
        <v>153</v>
      </c>
      <c r="K1039" t="s">
        <v>18</v>
      </c>
      <c r="L1039" s="7" t="s">
        <v>148</v>
      </c>
      <c r="M1039">
        <v>2.76</v>
      </c>
      <c r="N1039" s="12">
        <v>0</v>
      </c>
      <c r="O1039">
        <f t="shared" si="33"/>
        <v>0</v>
      </c>
    </row>
    <row r="1040" spans="1:15" x14ac:dyDescent="0.25">
      <c r="A1040">
        <v>247422</v>
      </c>
      <c r="B1040">
        <v>242883</v>
      </c>
      <c r="C1040" t="s">
        <v>56</v>
      </c>
      <c r="D1040" t="s">
        <v>59</v>
      </c>
      <c r="E1040">
        <v>2</v>
      </c>
      <c r="F1040" s="11">
        <v>838294</v>
      </c>
      <c r="G1040" s="7" t="s">
        <v>165</v>
      </c>
      <c r="H1040" s="7">
        <f t="shared" si="32"/>
        <v>0</v>
      </c>
      <c r="I1040" t="s">
        <v>153</v>
      </c>
      <c r="J1040" t="s">
        <v>153</v>
      </c>
      <c r="K1040" t="s">
        <v>18</v>
      </c>
      <c r="L1040" s="7" t="s">
        <v>148</v>
      </c>
      <c r="M1040">
        <v>2.76</v>
      </c>
      <c r="N1040" s="12">
        <v>-449</v>
      </c>
      <c r="O1040">
        <f t="shared" si="33"/>
        <v>-449</v>
      </c>
    </row>
    <row r="1041" spans="1:15" x14ac:dyDescent="0.25">
      <c r="A1041">
        <v>247424</v>
      </c>
      <c r="B1041">
        <v>242884</v>
      </c>
      <c r="C1041" t="s">
        <v>56</v>
      </c>
      <c r="D1041" t="s">
        <v>59</v>
      </c>
      <c r="E1041">
        <v>28</v>
      </c>
      <c r="F1041" s="11">
        <v>121139258</v>
      </c>
      <c r="G1041" s="7" t="s">
        <v>165</v>
      </c>
      <c r="H1041" s="7">
        <f t="shared" si="32"/>
        <v>0</v>
      </c>
      <c r="I1041" t="s">
        <v>153</v>
      </c>
      <c r="J1041" t="s">
        <v>153</v>
      </c>
      <c r="K1041" t="s">
        <v>18</v>
      </c>
      <c r="L1041" s="7" t="s">
        <v>148</v>
      </c>
      <c r="M1041">
        <v>2.76</v>
      </c>
      <c r="N1041" s="12">
        <v>0</v>
      </c>
      <c r="O1041">
        <f t="shared" si="33"/>
        <v>0</v>
      </c>
    </row>
    <row r="1042" spans="1:15" x14ac:dyDescent="0.25">
      <c r="A1042">
        <v>247426</v>
      </c>
      <c r="B1042">
        <v>242884</v>
      </c>
      <c r="C1042" t="s">
        <v>56</v>
      </c>
      <c r="D1042" t="s">
        <v>59</v>
      </c>
      <c r="E1042">
        <v>28</v>
      </c>
      <c r="F1042" s="11">
        <v>61839</v>
      </c>
      <c r="G1042" s="7" t="s">
        <v>165</v>
      </c>
      <c r="H1042" s="7">
        <f t="shared" si="32"/>
        <v>0</v>
      </c>
      <c r="I1042" t="s">
        <v>153</v>
      </c>
      <c r="J1042" t="s">
        <v>153</v>
      </c>
      <c r="K1042" t="s">
        <v>18</v>
      </c>
      <c r="L1042" s="7" t="s">
        <v>148</v>
      </c>
      <c r="M1042">
        <v>2.76</v>
      </c>
      <c r="N1042" s="12">
        <v>90</v>
      </c>
      <c r="O1042">
        <f t="shared" si="33"/>
        <v>90</v>
      </c>
    </row>
    <row r="1043" spans="1:15" x14ac:dyDescent="0.25">
      <c r="A1043">
        <v>247428</v>
      </c>
      <c r="B1043">
        <v>242884</v>
      </c>
      <c r="C1043" t="s">
        <v>56</v>
      </c>
      <c r="D1043" t="s">
        <v>59</v>
      </c>
      <c r="E1043">
        <v>28</v>
      </c>
      <c r="F1043" s="11">
        <v>94302780</v>
      </c>
      <c r="G1043" s="7" t="s">
        <v>165</v>
      </c>
      <c r="H1043" s="7">
        <f t="shared" si="32"/>
        <v>0</v>
      </c>
      <c r="I1043" t="s">
        <v>153</v>
      </c>
      <c r="J1043" t="s">
        <v>153</v>
      </c>
      <c r="K1043" t="s">
        <v>18</v>
      </c>
      <c r="L1043" s="7" t="s">
        <v>148</v>
      </c>
      <c r="M1043">
        <v>2.76</v>
      </c>
      <c r="N1043" s="12">
        <v>115</v>
      </c>
      <c r="O1043">
        <f t="shared" si="33"/>
        <v>115</v>
      </c>
    </row>
    <row r="1044" spans="1:15" x14ac:dyDescent="0.25">
      <c r="A1044">
        <v>247430</v>
      </c>
      <c r="B1044">
        <v>242884</v>
      </c>
      <c r="C1044" t="s">
        <v>56</v>
      </c>
      <c r="D1044" t="s">
        <v>59</v>
      </c>
      <c r="E1044">
        <v>28</v>
      </c>
      <c r="F1044" s="11">
        <v>184615</v>
      </c>
      <c r="G1044" s="7" t="s">
        <v>165</v>
      </c>
      <c r="H1044" s="7">
        <f t="shared" si="32"/>
        <v>0</v>
      </c>
      <c r="I1044" t="s">
        <v>153</v>
      </c>
      <c r="J1044" t="s">
        <v>153</v>
      </c>
      <c r="K1044" t="s">
        <v>18</v>
      </c>
      <c r="L1044" s="7" t="s">
        <v>148</v>
      </c>
      <c r="M1044">
        <v>2.76</v>
      </c>
      <c r="N1044" s="12">
        <v>400</v>
      </c>
      <c r="O1044">
        <f t="shared" si="33"/>
        <v>400</v>
      </c>
    </row>
    <row r="1045" spans="1:15" x14ac:dyDescent="0.25">
      <c r="A1045">
        <v>247432</v>
      </c>
      <c r="B1045">
        <v>242884</v>
      </c>
      <c r="C1045" t="s">
        <v>56</v>
      </c>
      <c r="D1045" t="s">
        <v>59</v>
      </c>
      <c r="E1045">
        <v>28</v>
      </c>
      <c r="F1045" s="11">
        <v>175952</v>
      </c>
      <c r="G1045" s="7" t="s">
        <v>165</v>
      </c>
      <c r="H1045" s="7">
        <f t="shared" si="32"/>
        <v>0</v>
      </c>
      <c r="I1045" t="s">
        <v>153</v>
      </c>
      <c r="J1045" t="s">
        <v>153</v>
      </c>
      <c r="K1045" t="s">
        <v>18</v>
      </c>
      <c r="L1045" s="7" t="s">
        <v>148</v>
      </c>
      <c r="M1045">
        <v>2.76</v>
      </c>
      <c r="N1045" s="12">
        <v>0</v>
      </c>
      <c r="O1045">
        <f t="shared" si="33"/>
        <v>0</v>
      </c>
    </row>
    <row r="1046" spans="1:15" x14ac:dyDescent="0.25">
      <c r="A1046">
        <v>247434</v>
      </c>
      <c r="B1046">
        <v>242884</v>
      </c>
      <c r="C1046" t="s">
        <v>56</v>
      </c>
      <c r="D1046" t="s">
        <v>59</v>
      </c>
      <c r="E1046">
        <v>28</v>
      </c>
      <c r="F1046" s="11">
        <v>756476</v>
      </c>
      <c r="G1046" s="7" t="s">
        <v>165</v>
      </c>
      <c r="H1046" s="7">
        <f t="shared" si="32"/>
        <v>0</v>
      </c>
      <c r="I1046" t="s">
        <v>153</v>
      </c>
      <c r="J1046" t="s">
        <v>153</v>
      </c>
      <c r="K1046" t="s">
        <v>18</v>
      </c>
      <c r="L1046" s="7" t="s">
        <v>148</v>
      </c>
      <c r="M1046">
        <v>2.76</v>
      </c>
      <c r="N1046" s="12">
        <v>0</v>
      </c>
      <c r="O1046">
        <f t="shared" si="33"/>
        <v>0</v>
      </c>
    </row>
    <row r="1047" spans="1:15" x14ac:dyDescent="0.25">
      <c r="A1047">
        <v>247436</v>
      </c>
      <c r="B1047">
        <v>242884</v>
      </c>
      <c r="C1047" t="s">
        <v>56</v>
      </c>
      <c r="D1047" t="s">
        <v>59</v>
      </c>
      <c r="E1047">
        <v>28</v>
      </c>
      <c r="F1047" s="11">
        <v>186262</v>
      </c>
      <c r="G1047" s="7" t="s">
        <v>165</v>
      </c>
      <c r="H1047" s="7">
        <f t="shared" si="32"/>
        <v>0</v>
      </c>
      <c r="I1047" t="s">
        <v>153</v>
      </c>
      <c r="J1047" t="s">
        <v>153</v>
      </c>
      <c r="K1047" t="s">
        <v>18</v>
      </c>
      <c r="L1047" s="7" t="s">
        <v>148</v>
      </c>
      <c r="M1047">
        <v>2.76</v>
      </c>
      <c r="N1047" s="12">
        <v>0</v>
      </c>
      <c r="O1047">
        <f t="shared" si="33"/>
        <v>0</v>
      </c>
    </row>
    <row r="1048" spans="1:15" x14ac:dyDescent="0.25">
      <c r="A1048">
        <v>247438</v>
      </c>
      <c r="B1048">
        <v>242884</v>
      </c>
      <c r="C1048" t="s">
        <v>56</v>
      </c>
      <c r="D1048" t="s">
        <v>59</v>
      </c>
      <c r="E1048">
        <v>28</v>
      </c>
      <c r="F1048" s="11">
        <v>8976564</v>
      </c>
      <c r="G1048" s="7" t="s">
        <v>165</v>
      </c>
      <c r="H1048" s="7">
        <f t="shared" si="32"/>
        <v>0</v>
      </c>
      <c r="I1048" t="s">
        <v>153</v>
      </c>
      <c r="J1048" t="s">
        <v>153</v>
      </c>
      <c r="K1048" t="s">
        <v>18</v>
      </c>
      <c r="L1048" s="7" t="s">
        <v>148</v>
      </c>
      <c r="M1048">
        <v>2.76</v>
      </c>
      <c r="N1048" s="12">
        <v>0</v>
      </c>
      <c r="O1048">
        <f t="shared" si="33"/>
        <v>0</v>
      </c>
    </row>
    <row r="1049" spans="1:15" x14ac:dyDescent="0.25">
      <c r="A1049">
        <v>247440</v>
      </c>
      <c r="B1049">
        <v>242885</v>
      </c>
      <c r="C1049" t="s">
        <v>56</v>
      </c>
      <c r="D1049" t="s">
        <v>59</v>
      </c>
      <c r="E1049">
        <v>3</v>
      </c>
      <c r="F1049" s="11">
        <v>474578</v>
      </c>
      <c r="G1049" s="7" t="s">
        <v>165</v>
      </c>
      <c r="H1049" s="7">
        <f t="shared" si="32"/>
        <v>0</v>
      </c>
      <c r="I1049" t="s">
        <v>153</v>
      </c>
      <c r="J1049" t="s">
        <v>153</v>
      </c>
      <c r="K1049" t="s">
        <v>18</v>
      </c>
      <c r="L1049" s="7" t="s">
        <v>148</v>
      </c>
      <c r="M1049">
        <v>2.76</v>
      </c>
      <c r="N1049" s="12">
        <v>0</v>
      </c>
      <c r="O1049">
        <f t="shared" si="33"/>
        <v>0</v>
      </c>
    </row>
    <row r="1050" spans="1:15" x14ac:dyDescent="0.25">
      <c r="A1050">
        <v>247442</v>
      </c>
      <c r="B1050">
        <v>242885</v>
      </c>
      <c r="C1050" t="s">
        <v>56</v>
      </c>
      <c r="D1050" t="s">
        <v>59</v>
      </c>
      <c r="E1050">
        <v>3</v>
      </c>
      <c r="F1050" s="11">
        <v>984042</v>
      </c>
      <c r="G1050" s="7" t="s">
        <v>165</v>
      </c>
      <c r="H1050" s="7">
        <f t="shared" si="32"/>
        <v>0</v>
      </c>
      <c r="I1050" t="s">
        <v>153</v>
      </c>
      <c r="J1050" t="s">
        <v>294</v>
      </c>
      <c r="K1050" t="s">
        <v>18</v>
      </c>
      <c r="L1050" s="7" t="s">
        <v>148</v>
      </c>
      <c r="M1050" t="s">
        <v>294</v>
      </c>
      <c r="N1050" t="s">
        <v>294</v>
      </c>
      <c r="O1050" t="str">
        <f t="shared" si="33"/>
        <v>Нет показаний</v>
      </c>
    </row>
    <row r="1051" spans="1:15" x14ac:dyDescent="0.25">
      <c r="A1051">
        <v>247444</v>
      </c>
      <c r="B1051">
        <v>242885</v>
      </c>
      <c r="C1051" t="s">
        <v>56</v>
      </c>
      <c r="D1051" t="s">
        <v>59</v>
      </c>
      <c r="E1051">
        <v>3</v>
      </c>
      <c r="F1051" s="11">
        <v>278679</v>
      </c>
      <c r="G1051" s="7" t="s">
        <v>165</v>
      </c>
      <c r="H1051" s="7">
        <f t="shared" si="32"/>
        <v>0</v>
      </c>
      <c r="I1051" t="s">
        <v>153</v>
      </c>
      <c r="J1051" t="s">
        <v>153</v>
      </c>
      <c r="K1051" t="s">
        <v>18</v>
      </c>
      <c r="L1051" s="7" t="s">
        <v>148</v>
      </c>
      <c r="M1051">
        <v>2.76</v>
      </c>
      <c r="N1051" s="12">
        <v>0</v>
      </c>
      <c r="O1051">
        <f t="shared" si="33"/>
        <v>0</v>
      </c>
    </row>
    <row r="1052" spans="1:15" x14ac:dyDescent="0.25">
      <c r="A1052">
        <v>247448</v>
      </c>
      <c r="B1052">
        <v>242886</v>
      </c>
      <c r="C1052" t="s">
        <v>56</v>
      </c>
      <c r="D1052" t="s">
        <v>59</v>
      </c>
      <c r="E1052">
        <v>35</v>
      </c>
      <c r="F1052" s="11">
        <v>1714276</v>
      </c>
      <c r="G1052" s="7" t="s">
        <v>165</v>
      </c>
      <c r="H1052" s="7">
        <f t="shared" si="32"/>
        <v>0</v>
      </c>
      <c r="I1052" t="s">
        <v>153</v>
      </c>
      <c r="J1052" t="s">
        <v>153</v>
      </c>
      <c r="K1052" t="s">
        <v>18</v>
      </c>
      <c r="L1052" s="7" t="s">
        <v>148</v>
      </c>
      <c r="M1052">
        <v>2.76</v>
      </c>
      <c r="N1052" s="12">
        <v>0</v>
      </c>
      <c r="O1052">
        <f t="shared" si="33"/>
        <v>0</v>
      </c>
    </row>
    <row r="1053" spans="1:15" x14ac:dyDescent="0.25">
      <c r="A1053">
        <v>247500</v>
      </c>
      <c r="B1053">
        <v>242893</v>
      </c>
      <c r="C1053" t="s">
        <v>56</v>
      </c>
      <c r="D1053" t="s">
        <v>59</v>
      </c>
      <c r="E1053">
        <v>8</v>
      </c>
      <c r="F1053" s="11">
        <v>351740</v>
      </c>
      <c r="G1053" s="7" t="s">
        <v>165</v>
      </c>
      <c r="H1053" s="7">
        <f t="shared" si="32"/>
        <v>0</v>
      </c>
      <c r="I1053" t="s">
        <v>153</v>
      </c>
      <c r="J1053" t="s">
        <v>153</v>
      </c>
      <c r="K1053" t="s">
        <v>18</v>
      </c>
      <c r="L1053" s="7" t="s">
        <v>148</v>
      </c>
      <c r="M1053">
        <v>2.76</v>
      </c>
      <c r="N1053" s="12">
        <v>1</v>
      </c>
      <c r="O1053">
        <f t="shared" si="33"/>
        <v>1</v>
      </c>
    </row>
    <row r="1054" spans="1:15" x14ac:dyDescent="0.25">
      <c r="A1054">
        <v>247502</v>
      </c>
      <c r="B1054">
        <v>242893</v>
      </c>
      <c r="C1054" t="s">
        <v>56</v>
      </c>
      <c r="D1054" t="s">
        <v>59</v>
      </c>
      <c r="E1054">
        <v>8</v>
      </c>
      <c r="F1054" s="11">
        <v>339175</v>
      </c>
      <c r="G1054" s="7" t="s">
        <v>165</v>
      </c>
      <c r="H1054" s="7">
        <f t="shared" si="32"/>
        <v>0</v>
      </c>
      <c r="I1054" t="s">
        <v>153</v>
      </c>
      <c r="J1054" t="s">
        <v>153</v>
      </c>
      <c r="K1054" t="s">
        <v>18</v>
      </c>
      <c r="L1054" s="7" t="s">
        <v>148</v>
      </c>
      <c r="M1054">
        <v>2.76</v>
      </c>
      <c r="N1054" s="12">
        <v>0</v>
      </c>
      <c r="O1054">
        <f t="shared" si="33"/>
        <v>0</v>
      </c>
    </row>
    <row r="1055" spans="1:15" x14ac:dyDescent="0.25">
      <c r="A1055">
        <v>247504</v>
      </c>
      <c r="B1055">
        <v>242893</v>
      </c>
      <c r="C1055" t="s">
        <v>56</v>
      </c>
      <c r="D1055" t="s">
        <v>59</v>
      </c>
      <c r="E1055">
        <v>8</v>
      </c>
      <c r="F1055" s="11">
        <v>792242</v>
      </c>
      <c r="G1055" s="7" t="s">
        <v>165</v>
      </c>
      <c r="H1055" s="7">
        <f t="shared" si="32"/>
        <v>0</v>
      </c>
      <c r="I1055" t="s">
        <v>153</v>
      </c>
      <c r="J1055" t="s">
        <v>153</v>
      </c>
      <c r="K1055" t="s">
        <v>18</v>
      </c>
      <c r="L1055" s="7" t="s">
        <v>148</v>
      </c>
      <c r="M1055">
        <v>2.76</v>
      </c>
      <c r="N1055" s="12">
        <v>0</v>
      </c>
      <c r="O1055">
        <f t="shared" si="33"/>
        <v>0</v>
      </c>
    </row>
    <row r="1056" spans="1:15" x14ac:dyDescent="0.25">
      <c r="A1056">
        <v>247506</v>
      </c>
      <c r="B1056">
        <v>242893</v>
      </c>
      <c r="C1056" t="s">
        <v>56</v>
      </c>
      <c r="D1056" t="s">
        <v>59</v>
      </c>
      <c r="E1056">
        <v>8</v>
      </c>
      <c r="F1056" s="11">
        <v>351313</v>
      </c>
      <c r="G1056" s="7" t="s">
        <v>165</v>
      </c>
      <c r="H1056" s="7">
        <f t="shared" si="32"/>
        <v>0</v>
      </c>
      <c r="I1056" t="s">
        <v>153</v>
      </c>
      <c r="J1056" t="s">
        <v>153</v>
      </c>
      <c r="K1056" t="s">
        <v>18</v>
      </c>
      <c r="L1056" s="7" t="s">
        <v>148</v>
      </c>
      <c r="M1056">
        <v>2.76</v>
      </c>
      <c r="N1056" s="12">
        <v>410</v>
      </c>
      <c r="O1056">
        <f t="shared" si="33"/>
        <v>410</v>
      </c>
    </row>
    <row r="1057" spans="1:15" x14ac:dyDescent="0.25">
      <c r="A1057">
        <v>247508</v>
      </c>
      <c r="B1057">
        <v>242893</v>
      </c>
      <c r="C1057" t="s">
        <v>56</v>
      </c>
      <c r="D1057" t="s">
        <v>59</v>
      </c>
      <c r="E1057">
        <v>8</v>
      </c>
      <c r="F1057" s="11">
        <v>13191146</v>
      </c>
      <c r="G1057" s="7" t="s">
        <v>165</v>
      </c>
      <c r="H1057" s="7">
        <f t="shared" si="32"/>
        <v>0</v>
      </c>
      <c r="I1057" t="s">
        <v>153</v>
      </c>
      <c r="J1057" t="s">
        <v>153</v>
      </c>
      <c r="K1057" t="s">
        <v>18</v>
      </c>
      <c r="L1057" s="7" t="s">
        <v>148</v>
      </c>
      <c r="M1057">
        <v>2.76</v>
      </c>
      <c r="N1057" s="12">
        <v>0</v>
      </c>
      <c r="O1057">
        <f t="shared" si="33"/>
        <v>0</v>
      </c>
    </row>
    <row r="1058" spans="1:15" x14ac:dyDescent="0.25">
      <c r="A1058">
        <v>247510</v>
      </c>
      <c r="B1058">
        <v>242893</v>
      </c>
      <c r="C1058" t="s">
        <v>56</v>
      </c>
      <c r="D1058" t="s">
        <v>59</v>
      </c>
      <c r="E1058">
        <v>8</v>
      </c>
      <c r="F1058" s="11">
        <v>30664559</v>
      </c>
      <c r="G1058" s="7" t="s">
        <v>165</v>
      </c>
      <c r="H1058" s="7">
        <f t="shared" si="32"/>
        <v>0</v>
      </c>
      <c r="I1058" t="s">
        <v>153</v>
      </c>
      <c r="J1058" t="s">
        <v>153</v>
      </c>
      <c r="K1058" t="s">
        <v>18</v>
      </c>
      <c r="L1058" s="7" t="s">
        <v>148</v>
      </c>
      <c r="M1058">
        <v>2.76</v>
      </c>
      <c r="N1058" s="12">
        <v>0</v>
      </c>
      <c r="O1058">
        <f t="shared" si="33"/>
        <v>0</v>
      </c>
    </row>
    <row r="1059" spans="1:15" x14ac:dyDescent="0.25">
      <c r="A1059">
        <v>247512</v>
      </c>
      <c r="B1059">
        <v>242893</v>
      </c>
      <c r="C1059" t="s">
        <v>56</v>
      </c>
      <c r="D1059" t="s">
        <v>59</v>
      </c>
      <c r="E1059">
        <v>8</v>
      </c>
      <c r="F1059" s="11">
        <v>628400085000</v>
      </c>
      <c r="G1059" s="7" t="s">
        <v>165</v>
      </c>
      <c r="H1059" s="7">
        <f t="shared" si="32"/>
        <v>0</v>
      </c>
      <c r="I1059" t="s">
        <v>153</v>
      </c>
      <c r="J1059" t="s">
        <v>153</v>
      </c>
      <c r="K1059" t="s">
        <v>18</v>
      </c>
      <c r="L1059" s="7" t="s">
        <v>148</v>
      </c>
      <c r="M1059">
        <v>2.76</v>
      </c>
      <c r="N1059" s="12">
        <v>0</v>
      </c>
      <c r="O1059">
        <f t="shared" si="33"/>
        <v>0</v>
      </c>
    </row>
    <row r="1060" spans="1:15" x14ac:dyDescent="0.25">
      <c r="A1060">
        <v>247514</v>
      </c>
      <c r="B1060">
        <v>242893</v>
      </c>
      <c r="C1060" t="s">
        <v>56</v>
      </c>
      <c r="D1060" t="s">
        <v>59</v>
      </c>
      <c r="E1060">
        <v>8</v>
      </c>
      <c r="F1060" s="11">
        <v>4614906</v>
      </c>
      <c r="G1060" s="7" t="s">
        <v>165</v>
      </c>
      <c r="H1060" s="7">
        <f t="shared" si="32"/>
        <v>0</v>
      </c>
      <c r="I1060" t="s">
        <v>153</v>
      </c>
      <c r="J1060" t="s">
        <v>153</v>
      </c>
      <c r="K1060" t="s">
        <v>18</v>
      </c>
      <c r="L1060" s="7" t="s">
        <v>148</v>
      </c>
      <c r="M1060">
        <v>2.76</v>
      </c>
      <c r="N1060" s="12">
        <v>100</v>
      </c>
      <c r="O1060">
        <f t="shared" si="33"/>
        <v>100</v>
      </c>
    </row>
    <row r="1061" spans="1:15" x14ac:dyDescent="0.25">
      <c r="A1061">
        <v>247516</v>
      </c>
      <c r="B1061">
        <v>242893</v>
      </c>
      <c r="C1061" t="s">
        <v>56</v>
      </c>
      <c r="D1061" t="s">
        <v>59</v>
      </c>
      <c r="E1061">
        <v>8</v>
      </c>
      <c r="F1061" s="11">
        <v>493683</v>
      </c>
      <c r="G1061" s="7" t="s">
        <v>165</v>
      </c>
      <c r="H1061" s="7">
        <f t="shared" si="32"/>
        <v>0</v>
      </c>
      <c r="I1061" t="s">
        <v>153</v>
      </c>
      <c r="J1061" t="s">
        <v>153</v>
      </c>
      <c r="K1061" t="s">
        <v>18</v>
      </c>
      <c r="L1061" s="7" t="s">
        <v>148</v>
      </c>
      <c r="M1061">
        <v>2.76</v>
      </c>
      <c r="N1061" s="12">
        <v>0</v>
      </c>
      <c r="O1061">
        <f t="shared" si="33"/>
        <v>0</v>
      </c>
    </row>
    <row r="1062" spans="1:15" x14ac:dyDescent="0.25">
      <c r="A1062">
        <v>247518</v>
      </c>
      <c r="B1062">
        <v>242893</v>
      </c>
      <c r="C1062" t="s">
        <v>56</v>
      </c>
      <c r="D1062" t="s">
        <v>59</v>
      </c>
      <c r="E1062">
        <v>8</v>
      </c>
      <c r="F1062" s="11">
        <v>368786</v>
      </c>
      <c r="G1062" s="7" t="s">
        <v>165</v>
      </c>
      <c r="H1062" s="7">
        <f t="shared" si="32"/>
        <v>0</v>
      </c>
      <c r="I1062" t="s">
        <v>153</v>
      </c>
      <c r="J1062" t="s">
        <v>153</v>
      </c>
      <c r="K1062" t="s">
        <v>18</v>
      </c>
      <c r="L1062" s="7" t="s">
        <v>148</v>
      </c>
      <c r="M1062">
        <v>2.76</v>
      </c>
      <c r="N1062" s="12">
        <v>208</v>
      </c>
      <c r="O1062">
        <f t="shared" si="33"/>
        <v>208</v>
      </c>
    </row>
    <row r="1063" spans="1:15" x14ac:dyDescent="0.25">
      <c r="A1063">
        <v>247520</v>
      </c>
      <c r="B1063">
        <v>242893</v>
      </c>
      <c r="C1063" t="s">
        <v>56</v>
      </c>
      <c r="D1063" t="s">
        <v>59</v>
      </c>
      <c r="E1063">
        <v>8</v>
      </c>
      <c r="F1063" s="11">
        <v>336012</v>
      </c>
      <c r="G1063" s="7" t="s">
        <v>165</v>
      </c>
      <c r="H1063" s="7">
        <f t="shared" si="32"/>
        <v>0</v>
      </c>
      <c r="I1063" t="s">
        <v>153</v>
      </c>
      <c r="J1063" t="s">
        <v>153</v>
      </c>
      <c r="K1063" t="s">
        <v>18</v>
      </c>
      <c r="L1063" s="7" t="s">
        <v>148</v>
      </c>
      <c r="M1063">
        <v>2.76</v>
      </c>
      <c r="N1063" s="12">
        <v>150</v>
      </c>
      <c r="O1063">
        <f t="shared" si="33"/>
        <v>150</v>
      </c>
    </row>
    <row r="1064" spans="1:15" x14ac:dyDescent="0.25">
      <c r="A1064">
        <v>247522</v>
      </c>
      <c r="B1064">
        <v>242893</v>
      </c>
      <c r="C1064" t="s">
        <v>56</v>
      </c>
      <c r="D1064" t="s">
        <v>59</v>
      </c>
      <c r="E1064">
        <v>8</v>
      </c>
      <c r="F1064" s="11">
        <v>351729</v>
      </c>
      <c r="G1064" s="7" t="s">
        <v>165</v>
      </c>
      <c r="H1064" s="7">
        <f t="shared" si="32"/>
        <v>0</v>
      </c>
      <c r="I1064" t="s">
        <v>153</v>
      </c>
      <c r="J1064" t="s">
        <v>294</v>
      </c>
      <c r="K1064" t="s">
        <v>18</v>
      </c>
      <c r="L1064" s="7" t="s">
        <v>148</v>
      </c>
      <c r="M1064" t="s">
        <v>294</v>
      </c>
      <c r="N1064" t="s">
        <v>294</v>
      </c>
      <c r="O1064" t="str">
        <f t="shared" si="33"/>
        <v>Нет показаний</v>
      </c>
    </row>
    <row r="1065" spans="1:15" x14ac:dyDescent="0.25">
      <c r="A1065">
        <v>247524</v>
      </c>
      <c r="B1065">
        <v>242895</v>
      </c>
      <c r="C1065" t="s">
        <v>56</v>
      </c>
      <c r="D1065" t="s">
        <v>73</v>
      </c>
      <c r="E1065">
        <v>3</v>
      </c>
      <c r="F1065" s="11">
        <v>55145</v>
      </c>
      <c r="G1065" s="7" t="s">
        <v>165</v>
      </c>
      <c r="H1065" s="7">
        <f t="shared" si="32"/>
        <v>0</v>
      </c>
      <c r="I1065" t="s">
        <v>153</v>
      </c>
      <c r="J1065" t="s">
        <v>153</v>
      </c>
      <c r="K1065" t="s">
        <v>18</v>
      </c>
      <c r="L1065" s="7" t="s">
        <v>148</v>
      </c>
      <c r="M1065">
        <v>2.76</v>
      </c>
      <c r="N1065" s="12">
        <v>310</v>
      </c>
      <c r="O1065">
        <f t="shared" si="33"/>
        <v>310</v>
      </c>
    </row>
    <row r="1066" spans="1:15" x14ac:dyDescent="0.25">
      <c r="A1066">
        <v>247526</v>
      </c>
      <c r="B1066">
        <v>242895</v>
      </c>
      <c r="C1066" t="s">
        <v>56</v>
      </c>
      <c r="D1066" t="s">
        <v>73</v>
      </c>
      <c r="E1066">
        <v>3</v>
      </c>
      <c r="F1066" s="11">
        <v>453918</v>
      </c>
      <c r="G1066" s="7" t="s">
        <v>165</v>
      </c>
      <c r="H1066" s="7">
        <f t="shared" si="32"/>
        <v>0</v>
      </c>
      <c r="I1066" t="s">
        <v>153</v>
      </c>
      <c r="J1066" t="s">
        <v>294</v>
      </c>
      <c r="K1066" t="s">
        <v>18</v>
      </c>
      <c r="L1066" s="7" t="s">
        <v>148</v>
      </c>
      <c r="M1066" t="s">
        <v>294</v>
      </c>
      <c r="N1066" t="s">
        <v>294</v>
      </c>
      <c r="O1066" t="str">
        <f t="shared" si="33"/>
        <v>Нет показаний</v>
      </c>
    </row>
    <row r="1067" spans="1:15" x14ac:dyDescent="0.25">
      <c r="A1067">
        <v>247530</v>
      </c>
      <c r="B1067">
        <v>242895</v>
      </c>
      <c r="C1067" t="s">
        <v>56</v>
      </c>
      <c r="D1067" t="s">
        <v>73</v>
      </c>
      <c r="E1067">
        <v>3</v>
      </c>
      <c r="F1067" s="11">
        <v>774675</v>
      </c>
      <c r="G1067" s="7" t="s">
        <v>165</v>
      </c>
      <c r="H1067" s="7">
        <f t="shared" si="32"/>
        <v>0</v>
      </c>
      <c r="I1067" t="s">
        <v>153</v>
      </c>
      <c r="J1067" t="s">
        <v>294</v>
      </c>
      <c r="K1067" t="s">
        <v>18</v>
      </c>
      <c r="L1067" s="7" t="s">
        <v>148</v>
      </c>
      <c r="M1067" t="s">
        <v>294</v>
      </c>
      <c r="N1067" t="s">
        <v>294</v>
      </c>
      <c r="O1067" t="str">
        <f t="shared" si="33"/>
        <v>Нет показаний</v>
      </c>
    </row>
    <row r="1068" spans="1:15" x14ac:dyDescent="0.25">
      <c r="A1068">
        <v>247626</v>
      </c>
      <c r="B1068">
        <v>242903</v>
      </c>
      <c r="C1068" t="s">
        <v>56</v>
      </c>
      <c r="D1068" t="s">
        <v>74</v>
      </c>
      <c r="E1068">
        <v>49</v>
      </c>
      <c r="F1068" s="11">
        <v>628300089000</v>
      </c>
      <c r="G1068" s="7" t="s">
        <v>165</v>
      </c>
      <c r="H1068" s="7">
        <f t="shared" si="32"/>
        <v>0</v>
      </c>
      <c r="I1068" t="s">
        <v>153</v>
      </c>
      <c r="J1068" t="s">
        <v>294</v>
      </c>
      <c r="K1068" t="s">
        <v>18</v>
      </c>
      <c r="L1068" s="7" t="s">
        <v>148</v>
      </c>
      <c r="M1068" t="s">
        <v>294</v>
      </c>
      <c r="N1068" t="s">
        <v>294</v>
      </c>
      <c r="O1068" t="str">
        <f t="shared" si="33"/>
        <v>Нет показаний</v>
      </c>
    </row>
    <row r="1069" spans="1:15" x14ac:dyDescent="0.25">
      <c r="A1069">
        <v>247628</v>
      </c>
      <c r="B1069">
        <v>242903</v>
      </c>
      <c r="C1069" t="s">
        <v>56</v>
      </c>
      <c r="D1069" t="s">
        <v>74</v>
      </c>
      <c r="E1069">
        <v>49</v>
      </c>
      <c r="F1069" s="11">
        <v>975791</v>
      </c>
      <c r="G1069" s="7" t="s">
        <v>165</v>
      </c>
      <c r="H1069" s="7">
        <f t="shared" si="32"/>
        <v>0</v>
      </c>
      <c r="I1069" t="s">
        <v>153</v>
      </c>
      <c r="J1069" t="s">
        <v>294</v>
      </c>
      <c r="K1069" t="s">
        <v>18</v>
      </c>
      <c r="L1069" s="7" t="s">
        <v>148</v>
      </c>
      <c r="M1069" t="s">
        <v>294</v>
      </c>
      <c r="N1069" t="s">
        <v>294</v>
      </c>
      <c r="O1069" t="str">
        <f t="shared" si="33"/>
        <v>Нет показаний</v>
      </c>
    </row>
    <row r="1070" spans="1:15" x14ac:dyDescent="0.25">
      <c r="A1070">
        <v>247630</v>
      </c>
      <c r="B1070">
        <v>242903</v>
      </c>
      <c r="C1070" t="s">
        <v>56</v>
      </c>
      <c r="D1070" t="s">
        <v>74</v>
      </c>
      <c r="E1070">
        <v>49</v>
      </c>
      <c r="F1070" s="11">
        <v>177203</v>
      </c>
      <c r="G1070" s="7" t="s">
        <v>165</v>
      </c>
      <c r="H1070" s="7">
        <f t="shared" si="32"/>
        <v>0</v>
      </c>
      <c r="I1070" t="s">
        <v>153</v>
      </c>
      <c r="J1070" t="s">
        <v>294</v>
      </c>
      <c r="K1070" t="s">
        <v>18</v>
      </c>
      <c r="L1070" s="7" t="s">
        <v>148</v>
      </c>
      <c r="M1070" t="s">
        <v>294</v>
      </c>
      <c r="N1070" t="s">
        <v>294</v>
      </c>
      <c r="O1070" t="str">
        <f t="shared" si="33"/>
        <v>Нет показаний</v>
      </c>
    </row>
    <row r="1071" spans="1:15" x14ac:dyDescent="0.25">
      <c r="A1071">
        <v>247632</v>
      </c>
      <c r="B1071">
        <v>242903</v>
      </c>
      <c r="C1071" t="s">
        <v>56</v>
      </c>
      <c r="D1071" t="s">
        <v>74</v>
      </c>
      <c r="E1071">
        <v>49</v>
      </c>
      <c r="F1071" s="11">
        <v>306087</v>
      </c>
      <c r="G1071" s="7" t="s">
        <v>165</v>
      </c>
      <c r="H1071" s="7">
        <f t="shared" si="32"/>
        <v>0</v>
      </c>
      <c r="I1071" t="s">
        <v>153</v>
      </c>
      <c r="J1071" t="s">
        <v>294</v>
      </c>
      <c r="K1071" t="s">
        <v>18</v>
      </c>
      <c r="L1071" s="7" t="s">
        <v>148</v>
      </c>
      <c r="M1071" t="s">
        <v>294</v>
      </c>
      <c r="N1071" t="s">
        <v>294</v>
      </c>
      <c r="O1071" t="str">
        <f t="shared" si="33"/>
        <v>Нет показаний</v>
      </c>
    </row>
    <row r="1072" spans="1:15" x14ac:dyDescent="0.25">
      <c r="A1072">
        <v>249440</v>
      </c>
      <c r="B1072">
        <v>242947</v>
      </c>
      <c r="C1072" t="s">
        <v>56</v>
      </c>
      <c r="D1072" t="s">
        <v>75</v>
      </c>
      <c r="E1072">
        <v>14</v>
      </c>
      <c r="F1072" s="11">
        <v>18111763</v>
      </c>
      <c r="G1072" s="7" t="s">
        <v>165</v>
      </c>
      <c r="H1072" s="7">
        <f t="shared" si="32"/>
        <v>0</v>
      </c>
      <c r="I1072" t="s">
        <v>153</v>
      </c>
      <c r="J1072" t="s">
        <v>294</v>
      </c>
      <c r="K1072" t="s">
        <v>18</v>
      </c>
      <c r="L1072" s="7" t="s">
        <v>148</v>
      </c>
      <c r="M1072" t="s">
        <v>294</v>
      </c>
      <c r="N1072" t="s">
        <v>294</v>
      </c>
      <c r="O1072" t="str">
        <f t="shared" si="33"/>
        <v>Нет показаний</v>
      </c>
    </row>
    <row r="1073" spans="1:15" x14ac:dyDescent="0.25">
      <c r="A1073">
        <v>249442</v>
      </c>
      <c r="B1073">
        <v>242947</v>
      </c>
      <c r="C1073" t="s">
        <v>56</v>
      </c>
      <c r="D1073" t="s">
        <v>75</v>
      </c>
      <c r="E1073">
        <v>14</v>
      </c>
      <c r="F1073" s="11">
        <v>243759</v>
      </c>
      <c r="G1073" s="7" t="s">
        <v>165</v>
      </c>
      <c r="H1073" s="7">
        <f t="shared" si="32"/>
        <v>0</v>
      </c>
      <c r="I1073" t="s">
        <v>153</v>
      </c>
      <c r="J1073" t="s">
        <v>294</v>
      </c>
      <c r="K1073" t="s">
        <v>18</v>
      </c>
      <c r="L1073" s="7" t="s">
        <v>148</v>
      </c>
      <c r="M1073" t="s">
        <v>294</v>
      </c>
      <c r="N1073" t="s">
        <v>294</v>
      </c>
      <c r="O1073" t="str">
        <f t="shared" si="33"/>
        <v>Нет показаний</v>
      </c>
    </row>
    <row r="1074" spans="1:15" x14ac:dyDescent="0.25">
      <c r="A1074">
        <v>249444</v>
      </c>
      <c r="B1074">
        <v>242947</v>
      </c>
      <c r="C1074" t="s">
        <v>56</v>
      </c>
      <c r="D1074" t="s">
        <v>75</v>
      </c>
      <c r="E1074">
        <v>14</v>
      </c>
      <c r="F1074" s="11">
        <v>3590993</v>
      </c>
      <c r="G1074" s="7" t="s">
        <v>165</v>
      </c>
      <c r="H1074" s="7">
        <f t="shared" si="32"/>
        <v>0</v>
      </c>
      <c r="I1074" t="s">
        <v>153</v>
      </c>
      <c r="J1074" t="s">
        <v>294</v>
      </c>
      <c r="K1074" t="s">
        <v>18</v>
      </c>
      <c r="L1074" s="7" t="s">
        <v>148</v>
      </c>
      <c r="M1074" t="s">
        <v>294</v>
      </c>
      <c r="N1074" t="s">
        <v>294</v>
      </c>
      <c r="O1074" t="str">
        <f t="shared" si="33"/>
        <v>Нет показаний</v>
      </c>
    </row>
    <row r="1075" spans="1:15" x14ac:dyDescent="0.25">
      <c r="A1075">
        <v>249446</v>
      </c>
      <c r="B1075">
        <v>242947</v>
      </c>
      <c r="C1075" t="s">
        <v>56</v>
      </c>
      <c r="D1075" t="s">
        <v>75</v>
      </c>
      <c r="E1075">
        <v>14</v>
      </c>
      <c r="F1075" s="11">
        <v>721672</v>
      </c>
      <c r="G1075" s="7" t="s">
        <v>165</v>
      </c>
      <c r="H1075" s="7">
        <f t="shared" si="32"/>
        <v>0</v>
      </c>
      <c r="I1075" t="s">
        <v>153</v>
      </c>
      <c r="J1075" t="s">
        <v>153</v>
      </c>
      <c r="K1075" t="s">
        <v>18</v>
      </c>
      <c r="L1075" s="7" t="s">
        <v>148</v>
      </c>
      <c r="M1075">
        <v>2.76</v>
      </c>
      <c r="N1075" s="12">
        <v>77</v>
      </c>
      <c r="O1075">
        <f t="shared" si="33"/>
        <v>77</v>
      </c>
    </row>
    <row r="1076" spans="1:15" x14ac:dyDescent="0.25">
      <c r="A1076">
        <v>249448</v>
      </c>
      <c r="B1076">
        <v>242947</v>
      </c>
      <c r="C1076" t="s">
        <v>56</v>
      </c>
      <c r="D1076" t="s">
        <v>75</v>
      </c>
      <c r="E1076">
        <v>14</v>
      </c>
      <c r="F1076" s="11">
        <v>668949</v>
      </c>
      <c r="G1076" s="7" t="s">
        <v>165</v>
      </c>
      <c r="H1076" s="7">
        <f t="shared" si="32"/>
        <v>0</v>
      </c>
      <c r="I1076" t="s">
        <v>153</v>
      </c>
      <c r="J1076" t="s">
        <v>294</v>
      </c>
      <c r="K1076" t="s">
        <v>18</v>
      </c>
      <c r="L1076" s="7" t="s">
        <v>148</v>
      </c>
      <c r="M1076" t="s">
        <v>294</v>
      </c>
      <c r="N1076" t="s">
        <v>294</v>
      </c>
      <c r="O1076" t="str">
        <f t="shared" si="33"/>
        <v>Нет показаний</v>
      </c>
    </row>
    <row r="1077" spans="1:15" x14ac:dyDescent="0.25">
      <c r="A1077">
        <v>249452</v>
      </c>
      <c r="B1077">
        <v>242947</v>
      </c>
      <c r="C1077" t="s">
        <v>56</v>
      </c>
      <c r="D1077" t="s">
        <v>75</v>
      </c>
      <c r="E1077">
        <v>14</v>
      </c>
      <c r="F1077" s="11">
        <v>9115028</v>
      </c>
      <c r="G1077" s="7" t="s">
        <v>165</v>
      </c>
      <c r="H1077" s="7">
        <f t="shared" si="32"/>
        <v>0</v>
      </c>
      <c r="I1077" t="s">
        <v>153</v>
      </c>
      <c r="J1077" t="s">
        <v>294</v>
      </c>
      <c r="K1077" t="s">
        <v>18</v>
      </c>
      <c r="L1077" s="7" t="s">
        <v>148</v>
      </c>
      <c r="M1077" t="s">
        <v>294</v>
      </c>
      <c r="N1077" t="s">
        <v>294</v>
      </c>
      <c r="O1077" t="str">
        <f t="shared" si="33"/>
        <v>Нет показаний</v>
      </c>
    </row>
    <row r="1078" spans="1:15" x14ac:dyDescent="0.25">
      <c r="A1078">
        <v>249564</v>
      </c>
      <c r="B1078">
        <v>242958</v>
      </c>
      <c r="C1078" t="s">
        <v>56</v>
      </c>
      <c r="D1078" t="s">
        <v>76</v>
      </c>
      <c r="E1078">
        <v>24</v>
      </c>
      <c r="F1078" s="11">
        <v>108115670</v>
      </c>
      <c r="G1078" s="7" t="s">
        <v>165</v>
      </c>
      <c r="H1078" s="7">
        <f t="shared" si="32"/>
        <v>0</v>
      </c>
      <c r="I1078" t="s">
        <v>153</v>
      </c>
      <c r="J1078" t="s">
        <v>153</v>
      </c>
      <c r="K1078" t="s">
        <v>18</v>
      </c>
      <c r="L1078" s="7" t="s">
        <v>148</v>
      </c>
      <c r="M1078">
        <v>2.76</v>
      </c>
      <c r="N1078" s="12">
        <v>83</v>
      </c>
      <c r="O1078">
        <f t="shared" si="33"/>
        <v>83</v>
      </c>
    </row>
    <row r="1079" spans="1:15" x14ac:dyDescent="0.25">
      <c r="A1079">
        <v>249566</v>
      </c>
      <c r="B1079">
        <v>242958</v>
      </c>
      <c r="C1079" t="s">
        <v>56</v>
      </c>
      <c r="D1079" t="s">
        <v>76</v>
      </c>
      <c r="E1079">
        <v>24</v>
      </c>
      <c r="F1079" s="11" t="s">
        <v>213</v>
      </c>
      <c r="G1079" s="7" t="s">
        <v>165</v>
      </c>
      <c r="H1079" s="7">
        <f t="shared" si="32"/>
        <v>0</v>
      </c>
      <c r="I1079" t="s">
        <v>153</v>
      </c>
      <c r="J1079" t="s">
        <v>153</v>
      </c>
      <c r="K1079" t="s">
        <v>18</v>
      </c>
      <c r="L1079" s="7" t="s">
        <v>148</v>
      </c>
      <c r="M1079">
        <v>2.76</v>
      </c>
      <c r="N1079" s="12">
        <v>2</v>
      </c>
      <c r="O1079">
        <f t="shared" si="33"/>
        <v>2</v>
      </c>
    </row>
    <row r="1080" spans="1:15" x14ac:dyDescent="0.25">
      <c r="A1080">
        <v>249568</v>
      </c>
      <c r="B1080">
        <v>242958</v>
      </c>
      <c r="C1080" t="s">
        <v>56</v>
      </c>
      <c r="D1080" t="s">
        <v>76</v>
      </c>
      <c r="E1080">
        <v>24</v>
      </c>
      <c r="F1080" s="11">
        <v>184671</v>
      </c>
      <c r="G1080" s="7" t="s">
        <v>165</v>
      </c>
      <c r="H1080" s="7">
        <f t="shared" si="32"/>
        <v>0</v>
      </c>
      <c r="I1080" t="s">
        <v>153</v>
      </c>
      <c r="J1080" t="s">
        <v>294</v>
      </c>
      <c r="K1080" t="s">
        <v>18</v>
      </c>
      <c r="L1080" s="7" t="s">
        <v>148</v>
      </c>
      <c r="M1080" t="s">
        <v>294</v>
      </c>
      <c r="N1080" t="s">
        <v>294</v>
      </c>
      <c r="O1080" t="str">
        <f t="shared" si="33"/>
        <v>Нет показаний</v>
      </c>
    </row>
    <row r="1081" spans="1:15" x14ac:dyDescent="0.25">
      <c r="A1081">
        <v>249570</v>
      </c>
      <c r="B1081">
        <v>242958</v>
      </c>
      <c r="C1081" t="s">
        <v>56</v>
      </c>
      <c r="D1081" t="s">
        <v>76</v>
      </c>
      <c r="E1081">
        <v>24</v>
      </c>
      <c r="F1081" s="11">
        <v>7791042026913</v>
      </c>
      <c r="G1081" s="7" t="s">
        <v>165</v>
      </c>
      <c r="H1081" s="7">
        <f t="shared" si="32"/>
        <v>0</v>
      </c>
      <c r="I1081" t="s">
        <v>153</v>
      </c>
      <c r="J1081" t="s">
        <v>153</v>
      </c>
      <c r="K1081" t="s">
        <v>18</v>
      </c>
      <c r="L1081" s="7" t="s">
        <v>148</v>
      </c>
      <c r="M1081">
        <v>2.76</v>
      </c>
      <c r="N1081" s="12">
        <v>6</v>
      </c>
      <c r="O1081">
        <f t="shared" si="33"/>
        <v>6</v>
      </c>
    </row>
    <row r="1082" spans="1:15" x14ac:dyDescent="0.25">
      <c r="A1082">
        <v>249588</v>
      </c>
      <c r="B1082">
        <v>242962</v>
      </c>
      <c r="C1082" t="s">
        <v>56</v>
      </c>
      <c r="D1082" t="s">
        <v>77</v>
      </c>
      <c r="E1082">
        <v>12</v>
      </c>
      <c r="F1082" s="11">
        <v>3678844</v>
      </c>
      <c r="G1082" s="7" t="s">
        <v>165</v>
      </c>
      <c r="H1082" s="7">
        <f t="shared" si="32"/>
        <v>0</v>
      </c>
      <c r="I1082" t="s">
        <v>153</v>
      </c>
      <c r="J1082" t="s">
        <v>294</v>
      </c>
      <c r="K1082" t="s">
        <v>18</v>
      </c>
      <c r="L1082" s="7" t="s">
        <v>148</v>
      </c>
      <c r="M1082" t="s">
        <v>294</v>
      </c>
      <c r="N1082" t="s">
        <v>294</v>
      </c>
      <c r="O1082" t="str">
        <f t="shared" si="33"/>
        <v>Нет показаний</v>
      </c>
    </row>
    <row r="1083" spans="1:15" x14ac:dyDescent="0.25">
      <c r="A1083">
        <v>249590</v>
      </c>
      <c r="B1083">
        <v>242962</v>
      </c>
      <c r="C1083" t="s">
        <v>56</v>
      </c>
      <c r="D1083" t="s">
        <v>77</v>
      </c>
      <c r="E1083">
        <v>12</v>
      </c>
      <c r="F1083" s="11">
        <v>1876675</v>
      </c>
      <c r="G1083" s="7" t="s">
        <v>165</v>
      </c>
      <c r="H1083" s="7">
        <f t="shared" si="32"/>
        <v>0</v>
      </c>
      <c r="I1083" t="s">
        <v>153</v>
      </c>
      <c r="J1083" t="s">
        <v>294</v>
      </c>
      <c r="K1083" t="s">
        <v>18</v>
      </c>
      <c r="L1083" s="7" t="s">
        <v>148</v>
      </c>
      <c r="M1083" t="s">
        <v>294</v>
      </c>
      <c r="N1083" t="s">
        <v>294</v>
      </c>
      <c r="O1083" t="str">
        <f t="shared" si="33"/>
        <v>Нет показаний</v>
      </c>
    </row>
    <row r="1084" spans="1:15" x14ac:dyDescent="0.25">
      <c r="A1084">
        <v>249592</v>
      </c>
      <c r="B1084">
        <v>242962</v>
      </c>
      <c r="C1084" t="s">
        <v>56</v>
      </c>
      <c r="D1084" t="s">
        <v>77</v>
      </c>
      <c r="E1084">
        <v>12</v>
      </c>
      <c r="F1084" s="11">
        <v>92310</v>
      </c>
      <c r="G1084" s="7" t="s">
        <v>165</v>
      </c>
      <c r="H1084" s="7">
        <f t="shared" si="32"/>
        <v>0</v>
      </c>
      <c r="I1084" t="s">
        <v>153</v>
      </c>
      <c r="J1084" t="s">
        <v>294</v>
      </c>
      <c r="K1084" t="s">
        <v>18</v>
      </c>
      <c r="L1084" s="7" t="s">
        <v>148</v>
      </c>
      <c r="M1084" t="s">
        <v>294</v>
      </c>
      <c r="N1084" t="s">
        <v>294</v>
      </c>
      <c r="O1084" t="str">
        <f t="shared" si="33"/>
        <v>Нет показаний</v>
      </c>
    </row>
    <row r="1085" spans="1:15" x14ac:dyDescent="0.25">
      <c r="A1085">
        <v>249594</v>
      </c>
      <c r="B1085">
        <v>242962</v>
      </c>
      <c r="C1085" t="s">
        <v>56</v>
      </c>
      <c r="D1085" t="s">
        <v>77</v>
      </c>
      <c r="E1085">
        <v>12</v>
      </c>
      <c r="F1085" s="11">
        <v>156181</v>
      </c>
      <c r="G1085" s="7" t="s">
        <v>165</v>
      </c>
      <c r="H1085" s="7">
        <f t="shared" si="32"/>
        <v>0</v>
      </c>
      <c r="I1085" t="s">
        <v>153</v>
      </c>
      <c r="J1085" t="s">
        <v>153</v>
      </c>
      <c r="K1085" t="s">
        <v>18</v>
      </c>
      <c r="L1085" s="7" t="s">
        <v>148</v>
      </c>
      <c r="M1085">
        <v>2.76</v>
      </c>
      <c r="N1085" s="12">
        <v>62</v>
      </c>
      <c r="O1085">
        <f t="shared" si="33"/>
        <v>62</v>
      </c>
    </row>
    <row r="1086" spans="1:15" x14ac:dyDescent="0.25">
      <c r="A1086">
        <v>249598</v>
      </c>
      <c r="B1086">
        <v>242962</v>
      </c>
      <c r="C1086" t="s">
        <v>56</v>
      </c>
      <c r="D1086" t="s">
        <v>77</v>
      </c>
      <c r="E1086">
        <v>12</v>
      </c>
      <c r="F1086" s="11">
        <v>756755</v>
      </c>
      <c r="G1086" s="7" t="s">
        <v>165</v>
      </c>
      <c r="H1086" s="7">
        <f t="shared" si="32"/>
        <v>0</v>
      </c>
      <c r="I1086" t="s">
        <v>153</v>
      </c>
      <c r="J1086" t="s">
        <v>294</v>
      </c>
      <c r="K1086" t="s">
        <v>18</v>
      </c>
      <c r="L1086" s="7" t="s">
        <v>148</v>
      </c>
      <c r="M1086" t="s">
        <v>294</v>
      </c>
      <c r="N1086" t="s">
        <v>294</v>
      </c>
      <c r="O1086" t="str">
        <f t="shared" si="33"/>
        <v>Нет показаний</v>
      </c>
    </row>
    <row r="1087" spans="1:15" x14ac:dyDescent="0.25">
      <c r="A1087">
        <v>249600</v>
      </c>
      <c r="B1087">
        <v>242962</v>
      </c>
      <c r="C1087" t="s">
        <v>56</v>
      </c>
      <c r="D1087" t="s">
        <v>77</v>
      </c>
      <c r="E1087">
        <v>12</v>
      </c>
      <c r="F1087" s="11">
        <v>194735</v>
      </c>
      <c r="G1087" s="7" t="s">
        <v>165</v>
      </c>
      <c r="H1087" s="7">
        <f t="shared" si="32"/>
        <v>0</v>
      </c>
      <c r="I1087" t="s">
        <v>153</v>
      </c>
      <c r="J1087" t="s">
        <v>153</v>
      </c>
      <c r="K1087" t="s">
        <v>18</v>
      </c>
      <c r="L1087" s="7" t="s">
        <v>148</v>
      </c>
      <c r="M1087">
        <v>2.76</v>
      </c>
      <c r="N1087" s="12">
        <v>0</v>
      </c>
      <c r="O1087">
        <f t="shared" si="33"/>
        <v>0</v>
      </c>
    </row>
    <row r="1088" spans="1:15" x14ac:dyDescent="0.25">
      <c r="A1088">
        <v>249602</v>
      </c>
      <c r="B1088">
        <v>242962</v>
      </c>
      <c r="C1088" t="s">
        <v>56</v>
      </c>
      <c r="D1088" t="s">
        <v>77</v>
      </c>
      <c r="E1088">
        <v>12</v>
      </c>
      <c r="F1088" s="11">
        <v>853670</v>
      </c>
      <c r="G1088" s="7" t="s">
        <v>165</v>
      </c>
      <c r="H1088" s="7">
        <f t="shared" si="32"/>
        <v>0</v>
      </c>
      <c r="I1088" t="s">
        <v>153</v>
      </c>
      <c r="J1088" t="s">
        <v>294</v>
      </c>
      <c r="K1088" t="s">
        <v>18</v>
      </c>
      <c r="L1088" s="7" t="s">
        <v>148</v>
      </c>
      <c r="M1088" t="s">
        <v>294</v>
      </c>
      <c r="N1088" t="s">
        <v>294</v>
      </c>
      <c r="O1088" t="str">
        <f t="shared" si="33"/>
        <v>Нет показаний</v>
      </c>
    </row>
    <row r="1089" spans="1:15" x14ac:dyDescent="0.25">
      <c r="A1089">
        <v>249604</v>
      </c>
      <c r="B1089">
        <v>242962</v>
      </c>
      <c r="C1089" t="s">
        <v>56</v>
      </c>
      <c r="D1089" t="s">
        <v>77</v>
      </c>
      <c r="E1089">
        <v>12</v>
      </c>
      <c r="F1089" s="11">
        <v>11001474</v>
      </c>
      <c r="G1089" s="7" t="s">
        <v>165</v>
      </c>
      <c r="H1089" s="7">
        <f t="shared" si="32"/>
        <v>0</v>
      </c>
      <c r="I1089" t="s">
        <v>153</v>
      </c>
      <c r="J1089" t="s">
        <v>294</v>
      </c>
      <c r="K1089" t="s">
        <v>18</v>
      </c>
      <c r="L1089" s="7" t="s">
        <v>148</v>
      </c>
      <c r="M1089" t="s">
        <v>294</v>
      </c>
      <c r="N1089" t="s">
        <v>294</v>
      </c>
      <c r="O1089" t="str">
        <f t="shared" si="33"/>
        <v>Нет показаний</v>
      </c>
    </row>
    <row r="1090" spans="1:15" x14ac:dyDescent="0.25">
      <c r="A1090">
        <v>249606</v>
      </c>
      <c r="B1090">
        <v>242962</v>
      </c>
      <c r="C1090" t="s">
        <v>56</v>
      </c>
      <c r="D1090" t="s">
        <v>77</v>
      </c>
      <c r="E1090">
        <v>12</v>
      </c>
      <c r="F1090" s="11">
        <v>108336383</v>
      </c>
      <c r="G1090" s="7" t="s">
        <v>165</v>
      </c>
      <c r="H1090" s="7">
        <f t="shared" si="32"/>
        <v>0</v>
      </c>
      <c r="I1090" t="s">
        <v>153</v>
      </c>
      <c r="J1090" t="s">
        <v>294</v>
      </c>
      <c r="K1090" t="s">
        <v>18</v>
      </c>
      <c r="L1090" s="7" t="s">
        <v>148</v>
      </c>
      <c r="M1090" t="s">
        <v>294</v>
      </c>
      <c r="N1090" t="s">
        <v>294</v>
      </c>
      <c r="O1090" t="str">
        <f t="shared" si="33"/>
        <v>Нет показаний</v>
      </c>
    </row>
    <row r="1091" spans="1:15" x14ac:dyDescent="0.25">
      <c r="A1091">
        <v>249608</v>
      </c>
      <c r="B1091">
        <v>242962</v>
      </c>
      <c r="C1091" t="s">
        <v>56</v>
      </c>
      <c r="D1091" t="s">
        <v>77</v>
      </c>
      <c r="E1091">
        <v>12</v>
      </c>
      <c r="F1091" s="11">
        <v>266864</v>
      </c>
      <c r="G1091" s="7" t="s">
        <v>165</v>
      </c>
      <c r="H1091" s="7">
        <f t="shared" ref="H1091:H1154" si="34">COUNTIFS($F$2:$F$3258,F1091,$G$2:$G$3258,"ОКПУ")</f>
        <v>0</v>
      </c>
      <c r="I1091" t="s">
        <v>153</v>
      </c>
      <c r="J1091" t="s">
        <v>294</v>
      </c>
      <c r="K1091" t="s">
        <v>18</v>
      </c>
      <c r="L1091" s="7" t="s">
        <v>148</v>
      </c>
      <c r="M1091" t="s">
        <v>294</v>
      </c>
      <c r="N1091" t="s">
        <v>294</v>
      </c>
      <c r="O1091" t="str">
        <f t="shared" ref="O1091:O1154" si="35">IF(H1091&gt;0,IFERROR(N1091/H1091,N1091),N1091)</f>
        <v>Нет показаний</v>
      </c>
    </row>
    <row r="1092" spans="1:15" x14ac:dyDescent="0.25">
      <c r="A1092">
        <v>249610</v>
      </c>
      <c r="B1092">
        <v>242962</v>
      </c>
      <c r="C1092" t="s">
        <v>56</v>
      </c>
      <c r="D1092" t="s">
        <v>77</v>
      </c>
      <c r="E1092">
        <v>12</v>
      </c>
      <c r="F1092" s="11">
        <v>186495</v>
      </c>
      <c r="G1092" s="7" t="s">
        <v>165</v>
      </c>
      <c r="H1092" s="7">
        <f t="shared" si="34"/>
        <v>0</v>
      </c>
      <c r="I1092" t="s">
        <v>153</v>
      </c>
      <c r="J1092" t="s">
        <v>153</v>
      </c>
      <c r="K1092" t="s">
        <v>18</v>
      </c>
      <c r="L1092" s="7" t="s">
        <v>148</v>
      </c>
      <c r="M1092">
        <v>2.76</v>
      </c>
      <c r="N1092" s="12">
        <v>95</v>
      </c>
      <c r="O1092">
        <f t="shared" si="35"/>
        <v>95</v>
      </c>
    </row>
    <row r="1093" spans="1:15" x14ac:dyDescent="0.25">
      <c r="A1093">
        <v>250394</v>
      </c>
      <c r="B1093">
        <v>250391</v>
      </c>
      <c r="C1093" t="s">
        <v>52</v>
      </c>
      <c r="D1093" t="s">
        <v>78</v>
      </c>
      <c r="E1093">
        <v>1</v>
      </c>
      <c r="F1093" s="11">
        <v>15016111</v>
      </c>
      <c r="G1093" s="7" t="s">
        <v>165</v>
      </c>
      <c r="H1093" s="7">
        <f t="shared" si="34"/>
        <v>0</v>
      </c>
      <c r="I1093" t="s">
        <v>153</v>
      </c>
      <c r="J1093" t="s">
        <v>153</v>
      </c>
      <c r="K1093" t="s">
        <v>18</v>
      </c>
      <c r="L1093" s="7" t="s">
        <v>148</v>
      </c>
      <c r="M1093">
        <v>2.76</v>
      </c>
      <c r="N1093" s="12">
        <v>0</v>
      </c>
      <c r="O1093">
        <f t="shared" si="35"/>
        <v>0</v>
      </c>
    </row>
    <row r="1094" spans="1:15" x14ac:dyDescent="0.25">
      <c r="A1094">
        <v>250398</v>
      </c>
      <c r="B1094">
        <v>250391</v>
      </c>
      <c r="C1094" t="s">
        <v>52</v>
      </c>
      <c r="D1094" t="s">
        <v>78</v>
      </c>
      <c r="E1094">
        <v>1</v>
      </c>
      <c r="F1094" s="11">
        <v>62016701</v>
      </c>
      <c r="G1094" s="7" t="s">
        <v>165</v>
      </c>
      <c r="H1094" s="7">
        <f t="shared" si="34"/>
        <v>0</v>
      </c>
      <c r="I1094" t="s">
        <v>153</v>
      </c>
      <c r="J1094" t="s">
        <v>153</v>
      </c>
      <c r="K1094" t="s">
        <v>18</v>
      </c>
      <c r="L1094" s="7" t="s">
        <v>148</v>
      </c>
      <c r="M1094">
        <v>2.76</v>
      </c>
      <c r="N1094" s="12">
        <v>558</v>
      </c>
      <c r="O1094">
        <f t="shared" si="35"/>
        <v>558</v>
      </c>
    </row>
    <row r="1095" spans="1:15" x14ac:dyDescent="0.25">
      <c r="A1095">
        <v>250404</v>
      </c>
      <c r="B1095">
        <v>250391</v>
      </c>
      <c r="C1095" t="s">
        <v>52</v>
      </c>
      <c r="D1095" t="s">
        <v>78</v>
      </c>
      <c r="E1095">
        <v>1</v>
      </c>
      <c r="F1095" s="11">
        <v>277938</v>
      </c>
      <c r="G1095" s="7" t="s">
        <v>165</v>
      </c>
      <c r="H1095" s="7">
        <f t="shared" si="34"/>
        <v>0</v>
      </c>
      <c r="I1095" t="s">
        <v>153</v>
      </c>
      <c r="J1095" t="s">
        <v>153</v>
      </c>
      <c r="K1095" t="s">
        <v>18</v>
      </c>
      <c r="L1095" s="7" t="s">
        <v>148</v>
      </c>
      <c r="M1095">
        <v>2.76</v>
      </c>
      <c r="N1095" s="12">
        <v>118</v>
      </c>
      <c r="O1095">
        <f t="shared" si="35"/>
        <v>118</v>
      </c>
    </row>
    <row r="1096" spans="1:15" x14ac:dyDescent="0.25">
      <c r="A1096">
        <v>250424</v>
      </c>
      <c r="B1096">
        <v>250391</v>
      </c>
      <c r="C1096" t="s">
        <v>52</v>
      </c>
      <c r="D1096" t="s">
        <v>78</v>
      </c>
      <c r="E1096">
        <v>1</v>
      </c>
      <c r="F1096" s="11">
        <v>649161002366914</v>
      </c>
      <c r="G1096" s="7" t="s">
        <v>165</v>
      </c>
      <c r="H1096" s="7">
        <f t="shared" si="34"/>
        <v>0</v>
      </c>
      <c r="I1096" t="s">
        <v>153</v>
      </c>
      <c r="J1096" t="s">
        <v>153</v>
      </c>
      <c r="K1096" t="s">
        <v>18</v>
      </c>
      <c r="L1096" s="7" t="s">
        <v>148</v>
      </c>
      <c r="M1096">
        <v>2.76</v>
      </c>
      <c r="N1096" s="12">
        <v>100</v>
      </c>
      <c r="O1096">
        <f t="shared" si="35"/>
        <v>100</v>
      </c>
    </row>
    <row r="1097" spans="1:15" x14ac:dyDescent="0.25">
      <c r="A1097">
        <v>250432</v>
      </c>
      <c r="B1097">
        <v>250391</v>
      </c>
      <c r="C1097" t="s">
        <v>52</v>
      </c>
      <c r="D1097" t="s">
        <v>78</v>
      </c>
      <c r="E1097">
        <v>1</v>
      </c>
      <c r="F1097" s="11">
        <v>649161203175360</v>
      </c>
      <c r="G1097" s="7" t="s">
        <v>165</v>
      </c>
      <c r="H1097" s="7">
        <f t="shared" si="34"/>
        <v>0</v>
      </c>
      <c r="I1097" t="s">
        <v>153</v>
      </c>
      <c r="J1097" t="s">
        <v>153</v>
      </c>
      <c r="K1097" t="s">
        <v>18</v>
      </c>
      <c r="L1097" s="7" t="s">
        <v>148</v>
      </c>
      <c r="M1097">
        <v>2.76</v>
      </c>
      <c r="N1097" s="12">
        <v>127</v>
      </c>
      <c r="O1097">
        <f t="shared" si="35"/>
        <v>127</v>
      </c>
    </row>
    <row r="1098" spans="1:15" x14ac:dyDescent="0.25">
      <c r="A1098">
        <v>250441</v>
      </c>
      <c r="B1098">
        <v>250391</v>
      </c>
      <c r="C1098" t="s">
        <v>52</v>
      </c>
      <c r="D1098" t="s">
        <v>78</v>
      </c>
      <c r="E1098">
        <v>1</v>
      </c>
      <c r="F1098" s="11" t="s">
        <v>214</v>
      </c>
      <c r="G1098" s="7" t="s">
        <v>165</v>
      </c>
      <c r="H1098" s="7">
        <f t="shared" si="34"/>
        <v>0</v>
      </c>
      <c r="I1098" t="s">
        <v>153</v>
      </c>
      <c r="J1098" t="s">
        <v>153</v>
      </c>
      <c r="K1098" t="s">
        <v>18</v>
      </c>
      <c r="L1098" s="7" t="s">
        <v>148</v>
      </c>
      <c r="M1098">
        <v>2.76</v>
      </c>
      <c r="N1098" s="12">
        <v>265</v>
      </c>
      <c r="O1098">
        <f t="shared" si="35"/>
        <v>265</v>
      </c>
    </row>
    <row r="1099" spans="1:15" x14ac:dyDescent="0.25">
      <c r="A1099">
        <v>250445</v>
      </c>
      <c r="B1099">
        <v>250391</v>
      </c>
      <c r="C1099" t="s">
        <v>52</v>
      </c>
      <c r="D1099" t="s">
        <v>78</v>
      </c>
      <c r="E1099">
        <v>1</v>
      </c>
      <c r="F1099" s="11">
        <v>69094024</v>
      </c>
      <c r="G1099" s="7" t="s">
        <v>165</v>
      </c>
      <c r="H1099" s="7">
        <f t="shared" si="34"/>
        <v>0</v>
      </c>
      <c r="I1099" t="s">
        <v>153</v>
      </c>
      <c r="J1099" t="s">
        <v>153</v>
      </c>
      <c r="K1099" t="s">
        <v>18</v>
      </c>
      <c r="L1099" s="7" t="s">
        <v>148</v>
      </c>
      <c r="M1099">
        <v>2.76</v>
      </c>
      <c r="N1099" s="12">
        <v>38</v>
      </c>
      <c r="O1099">
        <f t="shared" si="35"/>
        <v>38</v>
      </c>
    </row>
    <row r="1100" spans="1:15" x14ac:dyDescent="0.25">
      <c r="A1100">
        <v>250451</v>
      </c>
      <c r="B1100">
        <v>250449</v>
      </c>
      <c r="C1100" t="s">
        <v>52</v>
      </c>
      <c r="D1100" t="s">
        <v>78</v>
      </c>
      <c r="E1100">
        <v>4</v>
      </c>
      <c r="F1100" s="11">
        <v>649161002300864</v>
      </c>
      <c r="G1100" s="7" t="s">
        <v>165</v>
      </c>
      <c r="H1100" s="7">
        <f t="shared" si="34"/>
        <v>0</v>
      </c>
      <c r="I1100" t="s">
        <v>153</v>
      </c>
      <c r="J1100" t="s">
        <v>153</v>
      </c>
      <c r="K1100" t="s">
        <v>18</v>
      </c>
      <c r="L1100" s="7" t="s">
        <v>148</v>
      </c>
      <c r="M1100">
        <v>2.76</v>
      </c>
      <c r="N1100" s="12">
        <v>103</v>
      </c>
      <c r="O1100">
        <f t="shared" si="35"/>
        <v>103</v>
      </c>
    </row>
    <row r="1101" spans="1:15" x14ac:dyDescent="0.25">
      <c r="A1101">
        <v>250458</v>
      </c>
      <c r="B1101">
        <v>250449</v>
      </c>
      <c r="C1101" t="s">
        <v>52</v>
      </c>
      <c r="D1101" t="s">
        <v>78</v>
      </c>
      <c r="E1101">
        <v>4</v>
      </c>
      <c r="F1101" s="11">
        <v>37488</v>
      </c>
      <c r="G1101" s="7" t="s">
        <v>165</v>
      </c>
      <c r="H1101" s="7">
        <f t="shared" si="34"/>
        <v>0</v>
      </c>
      <c r="I1101" t="s">
        <v>153</v>
      </c>
      <c r="J1101" t="s">
        <v>153</v>
      </c>
      <c r="K1101" t="s">
        <v>18</v>
      </c>
      <c r="L1101" s="7" t="s">
        <v>148</v>
      </c>
      <c r="M1101">
        <v>2.76</v>
      </c>
      <c r="N1101" s="12">
        <v>5</v>
      </c>
      <c r="O1101">
        <f t="shared" si="35"/>
        <v>5</v>
      </c>
    </row>
    <row r="1102" spans="1:15" x14ac:dyDescent="0.25">
      <c r="A1102">
        <v>250463</v>
      </c>
      <c r="B1102">
        <v>250449</v>
      </c>
      <c r="C1102" t="s">
        <v>52</v>
      </c>
      <c r="D1102" t="s">
        <v>78</v>
      </c>
      <c r="E1102">
        <v>4</v>
      </c>
      <c r="F1102" s="11">
        <v>7791027022135</v>
      </c>
      <c r="G1102" s="7" t="s">
        <v>165</v>
      </c>
      <c r="H1102" s="7">
        <f t="shared" si="34"/>
        <v>0</v>
      </c>
      <c r="I1102" t="s">
        <v>153</v>
      </c>
      <c r="J1102" t="s">
        <v>153</v>
      </c>
      <c r="K1102" t="s">
        <v>18</v>
      </c>
      <c r="L1102" s="7" t="s">
        <v>148</v>
      </c>
      <c r="M1102">
        <v>2.76</v>
      </c>
      <c r="N1102" s="12">
        <v>84</v>
      </c>
      <c r="O1102">
        <f t="shared" si="35"/>
        <v>84</v>
      </c>
    </row>
    <row r="1103" spans="1:15" x14ac:dyDescent="0.25">
      <c r="A1103">
        <v>250467</v>
      </c>
      <c r="B1103">
        <v>250449</v>
      </c>
      <c r="C1103" t="s">
        <v>52</v>
      </c>
      <c r="D1103" t="s">
        <v>78</v>
      </c>
      <c r="E1103">
        <v>4</v>
      </c>
      <c r="F1103" s="11">
        <v>1100023915</v>
      </c>
      <c r="G1103" s="7" t="s">
        <v>165</v>
      </c>
      <c r="H1103" s="7">
        <f t="shared" si="34"/>
        <v>0</v>
      </c>
      <c r="I1103" t="s">
        <v>153</v>
      </c>
      <c r="J1103" t="s">
        <v>153</v>
      </c>
      <c r="K1103" t="s">
        <v>18</v>
      </c>
      <c r="L1103" s="7" t="s">
        <v>148</v>
      </c>
      <c r="M1103">
        <v>2.76</v>
      </c>
      <c r="N1103" s="12">
        <v>0</v>
      </c>
      <c r="O1103">
        <f t="shared" si="35"/>
        <v>0</v>
      </c>
    </row>
    <row r="1104" spans="1:15" x14ac:dyDescent="0.25">
      <c r="A1104">
        <v>250472</v>
      </c>
      <c r="B1104">
        <v>250449</v>
      </c>
      <c r="C1104" t="s">
        <v>52</v>
      </c>
      <c r="D1104" t="s">
        <v>78</v>
      </c>
      <c r="E1104">
        <v>4</v>
      </c>
      <c r="F1104" s="11">
        <v>340318</v>
      </c>
      <c r="G1104" s="7" t="s">
        <v>165</v>
      </c>
      <c r="H1104" s="7">
        <f t="shared" si="34"/>
        <v>0</v>
      </c>
      <c r="I1104" t="s">
        <v>153</v>
      </c>
      <c r="J1104" t="s">
        <v>153</v>
      </c>
      <c r="K1104" t="s">
        <v>18</v>
      </c>
      <c r="L1104" s="7" t="s">
        <v>148</v>
      </c>
      <c r="M1104">
        <v>2.76</v>
      </c>
      <c r="N1104" s="12">
        <v>325</v>
      </c>
      <c r="O1104">
        <f t="shared" si="35"/>
        <v>325</v>
      </c>
    </row>
    <row r="1105" spans="1:15" x14ac:dyDescent="0.25">
      <c r="A1105">
        <v>250485</v>
      </c>
      <c r="B1105">
        <v>250449</v>
      </c>
      <c r="C1105" t="s">
        <v>52</v>
      </c>
      <c r="D1105" t="s">
        <v>78</v>
      </c>
      <c r="E1105">
        <v>4</v>
      </c>
      <c r="F1105" s="11">
        <v>139434</v>
      </c>
      <c r="G1105" s="7" t="s">
        <v>165</v>
      </c>
      <c r="H1105" s="7">
        <f t="shared" si="34"/>
        <v>0</v>
      </c>
      <c r="I1105" t="s">
        <v>153</v>
      </c>
      <c r="J1105" t="s">
        <v>294</v>
      </c>
      <c r="K1105" t="s">
        <v>18</v>
      </c>
      <c r="L1105" s="7" t="s">
        <v>148</v>
      </c>
      <c r="M1105" t="s">
        <v>294</v>
      </c>
      <c r="N1105" t="s">
        <v>294</v>
      </c>
      <c r="O1105" t="str">
        <f t="shared" si="35"/>
        <v>Нет показаний</v>
      </c>
    </row>
    <row r="1106" spans="1:15" x14ac:dyDescent="0.25">
      <c r="A1106">
        <v>250496</v>
      </c>
      <c r="B1106">
        <v>250449</v>
      </c>
      <c r="C1106" t="s">
        <v>52</v>
      </c>
      <c r="D1106" t="s">
        <v>78</v>
      </c>
      <c r="E1106">
        <v>4</v>
      </c>
      <c r="F1106" s="11">
        <v>69095123</v>
      </c>
      <c r="G1106" s="7" t="s">
        <v>165</v>
      </c>
      <c r="H1106" s="7">
        <f t="shared" si="34"/>
        <v>0</v>
      </c>
      <c r="I1106" t="s">
        <v>153</v>
      </c>
      <c r="J1106" t="s">
        <v>153</v>
      </c>
      <c r="K1106" t="s">
        <v>18</v>
      </c>
      <c r="L1106" s="7" t="s">
        <v>148</v>
      </c>
      <c r="M1106">
        <v>2.76</v>
      </c>
      <c r="N1106" s="12">
        <v>60</v>
      </c>
      <c r="O1106">
        <f t="shared" si="35"/>
        <v>60</v>
      </c>
    </row>
    <row r="1107" spans="1:15" x14ac:dyDescent="0.25">
      <c r="A1107">
        <v>250505</v>
      </c>
      <c r="B1107">
        <v>250449</v>
      </c>
      <c r="C1107" t="s">
        <v>52</v>
      </c>
      <c r="D1107" t="s">
        <v>78</v>
      </c>
      <c r="E1107">
        <v>4</v>
      </c>
      <c r="F1107" s="11">
        <v>118442144</v>
      </c>
      <c r="G1107" s="7" t="s">
        <v>165</v>
      </c>
      <c r="H1107" s="7">
        <f t="shared" si="34"/>
        <v>0</v>
      </c>
      <c r="I1107" t="s">
        <v>153</v>
      </c>
      <c r="J1107" t="s">
        <v>153</v>
      </c>
      <c r="K1107" t="s">
        <v>18</v>
      </c>
      <c r="L1107" s="7" t="s">
        <v>148</v>
      </c>
      <c r="M1107">
        <v>2.76</v>
      </c>
      <c r="N1107" s="12">
        <v>155</v>
      </c>
      <c r="O1107">
        <f t="shared" si="35"/>
        <v>155</v>
      </c>
    </row>
    <row r="1108" spans="1:15" x14ac:dyDescent="0.25">
      <c r="A1108">
        <v>254675</v>
      </c>
      <c r="B1108">
        <v>251141</v>
      </c>
      <c r="C1108" t="s">
        <v>50</v>
      </c>
      <c r="D1108" t="s">
        <v>79</v>
      </c>
      <c r="E1108">
        <v>20</v>
      </c>
      <c r="F1108" s="11">
        <v>65101895</v>
      </c>
      <c r="G1108" s="7" t="s">
        <v>165</v>
      </c>
      <c r="H1108" s="7">
        <f t="shared" si="34"/>
        <v>0</v>
      </c>
      <c r="I1108" t="s">
        <v>153</v>
      </c>
      <c r="J1108" t="s">
        <v>153</v>
      </c>
      <c r="K1108" t="s">
        <v>18</v>
      </c>
      <c r="L1108" s="7" t="s">
        <v>148</v>
      </c>
      <c r="M1108">
        <v>2.76</v>
      </c>
      <c r="N1108" s="12">
        <v>100</v>
      </c>
      <c r="O1108">
        <f t="shared" si="35"/>
        <v>100</v>
      </c>
    </row>
    <row r="1109" spans="1:15" x14ac:dyDescent="0.25">
      <c r="A1109">
        <v>254677</v>
      </c>
      <c r="B1109">
        <v>251141</v>
      </c>
      <c r="C1109" t="s">
        <v>50</v>
      </c>
      <c r="D1109" t="s">
        <v>79</v>
      </c>
      <c r="E1109">
        <v>20</v>
      </c>
      <c r="F1109" s="11">
        <v>287349</v>
      </c>
      <c r="G1109" s="7" t="s">
        <v>165</v>
      </c>
      <c r="H1109" s="7">
        <f t="shared" si="34"/>
        <v>0</v>
      </c>
      <c r="I1109" t="s">
        <v>153</v>
      </c>
      <c r="J1109" t="s">
        <v>153</v>
      </c>
      <c r="K1109" t="s">
        <v>18</v>
      </c>
      <c r="L1109" s="7" t="s">
        <v>148</v>
      </c>
      <c r="M1109">
        <v>2.76</v>
      </c>
      <c r="N1109" s="12">
        <v>323</v>
      </c>
      <c r="O1109">
        <f t="shared" si="35"/>
        <v>323</v>
      </c>
    </row>
    <row r="1110" spans="1:15" x14ac:dyDescent="0.25">
      <c r="A1110">
        <v>254679</v>
      </c>
      <c r="B1110">
        <v>251141</v>
      </c>
      <c r="C1110" t="s">
        <v>50</v>
      </c>
      <c r="D1110" t="s">
        <v>79</v>
      </c>
      <c r="E1110">
        <v>20</v>
      </c>
      <c r="F1110" s="11">
        <v>62044414</v>
      </c>
      <c r="G1110" s="7" t="s">
        <v>165</v>
      </c>
      <c r="H1110" s="7">
        <f t="shared" si="34"/>
        <v>0</v>
      </c>
      <c r="I1110" t="s">
        <v>153</v>
      </c>
      <c r="J1110" t="s">
        <v>153</v>
      </c>
      <c r="K1110" t="s">
        <v>18</v>
      </c>
      <c r="L1110" s="7" t="s">
        <v>148</v>
      </c>
      <c r="M1110">
        <v>2.76</v>
      </c>
      <c r="N1110" s="12">
        <v>236</v>
      </c>
      <c r="O1110">
        <f t="shared" si="35"/>
        <v>236</v>
      </c>
    </row>
    <row r="1111" spans="1:15" x14ac:dyDescent="0.25">
      <c r="A1111">
        <v>254681</v>
      </c>
      <c r="B1111">
        <v>251141</v>
      </c>
      <c r="C1111" t="s">
        <v>50</v>
      </c>
      <c r="D1111" t="s">
        <v>79</v>
      </c>
      <c r="E1111">
        <v>20</v>
      </c>
      <c r="F1111" s="11">
        <v>45416</v>
      </c>
      <c r="G1111" s="7" t="s">
        <v>165</v>
      </c>
      <c r="H1111" s="7">
        <f t="shared" si="34"/>
        <v>0</v>
      </c>
      <c r="I1111" t="s">
        <v>153</v>
      </c>
      <c r="J1111" t="s">
        <v>153</v>
      </c>
      <c r="K1111" t="s">
        <v>18</v>
      </c>
      <c r="L1111" s="7" t="s">
        <v>148</v>
      </c>
      <c r="M1111">
        <v>2.76</v>
      </c>
      <c r="N1111" s="12">
        <v>150</v>
      </c>
      <c r="O1111">
        <f t="shared" si="35"/>
        <v>150</v>
      </c>
    </row>
    <row r="1112" spans="1:15" x14ac:dyDescent="0.25">
      <c r="A1112">
        <v>254683</v>
      </c>
      <c r="B1112">
        <v>251141</v>
      </c>
      <c r="C1112" t="s">
        <v>50</v>
      </c>
      <c r="D1112" t="s">
        <v>79</v>
      </c>
      <c r="E1112">
        <v>20</v>
      </c>
      <c r="F1112" s="11">
        <v>476138</v>
      </c>
      <c r="G1112" s="7" t="s">
        <v>165</v>
      </c>
      <c r="H1112" s="7">
        <f t="shared" si="34"/>
        <v>0</v>
      </c>
      <c r="I1112" t="s">
        <v>153</v>
      </c>
      <c r="J1112" t="s">
        <v>153</v>
      </c>
      <c r="K1112" t="s">
        <v>18</v>
      </c>
      <c r="L1112" s="7" t="s">
        <v>148</v>
      </c>
      <c r="M1112">
        <v>2.76</v>
      </c>
      <c r="N1112" s="12">
        <v>335</v>
      </c>
      <c r="O1112">
        <f t="shared" si="35"/>
        <v>335</v>
      </c>
    </row>
    <row r="1113" spans="1:15" x14ac:dyDescent="0.25">
      <c r="A1113">
        <v>254685</v>
      </c>
      <c r="B1113">
        <v>251141</v>
      </c>
      <c r="C1113" t="s">
        <v>50</v>
      </c>
      <c r="D1113" t="s">
        <v>79</v>
      </c>
      <c r="E1113">
        <v>20</v>
      </c>
      <c r="F1113" s="11">
        <v>60149655</v>
      </c>
      <c r="G1113" s="7" t="s">
        <v>165</v>
      </c>
      <c r="H1113" s="7">
        <f t="shared" si="34"/>
        <v>0</v>
      </c>
      <c r="I1113" t="s">
        <v>153</v>
      </c>
      <c r="J1113" t="s">
        <v>153</v>
      </c>
      <c r="K1113" t="s">
        <v>18</v>
      </c>
      <c r="L1113" s="7" t="s">
        <v>148</v>
      </c>
      <c r="M1113">
        <v>2.76</v>
      </c>
      <c r="N1113" s="12">
        <v>200</v>
      </c>
      <c r="O1113">
        <f t="shared" si="35"/>
        <v>200</v>
      </c>
    </row>
    <row r="1114" spans="1:15" x14ac:dyDescent="0.25">
      <c r="A1114">
        <v>254687</v>
      </c>
      <c r="B1114">
        <v>251141</v>
      </c>
      <c r="C1114" t="s">
        <v>50</v>
      </c>
      <c r="D1114" t="s">
        <v>79</v>
      </c>
      <c r="E1114">
        <v>20</v>
      </c>
      <c r="F1114" s="11">
        <v>9707039001845</v>
      </c>
      <c r="G1114" s="7" t="s">
        <v>165</v>
      </c>
      <c r="H1114" s="7">
        <f t="shared" si="34"/>
        <v>0</v>
      </c>
      <c r="I1114" t="s">
        <v>153</v>
      </c>
      <c r="J1114" t="s">
        <v>153</v>
      </c>
      <c r="K1114" t="s">
        <v>18</v>
      </c>
      <c r="L1114" s="7" t="s">
        <v>148</v>
      </c>
      <c r="M1114">
        <v>2.76</v>
      </c>
      <c r="N1114" s="12">
        <v>451</v>
      </c>
      <c r="O1114">
        <f t="shared" si="35"/>
        <v>451</v>
      </c>
    </row>
    <row r="1115" spans="1:15" x14ac:dyDescent="0.25">
      <c r="A1115">
        <v>254689</v>
      </c>
      <c r="B1115">
        <v>251141</v>
      </c>
      <c r="C1115" t="s">
        <v>50</v>
      </c>
      <c r="D1115" t="s">
        <v>79</v>
      </c>
      <c r="E1115">
        <v>20</v>
      </c>
      <c r="F1115" s="11">
        <v>60160936</v>
      </c>
      <c r="G1115" s="7" t="s">
        <v>165</v>
      </c>
      <c r="H1115" s="7">
        <f t="shared" si="34"/>
        <v>0</v>
      </c>
      <c r="I1115" t="s">
        <v>153</v>
      </c>
      <c r="J1115" t="s">
        <v>153</v>
      </c>
      <c r="K1115" t="s">
        <v>18</v>
      </c>
      <c r="L1115" s="7" t="s">
        <v>148</v>
      </c>
      <c r="M1115">
        <v>2.76</v>
      </c>
      <c r="N1115" s="12">
        <v>0</v>
      </c>
      <c r="O1115">
        <f t="shared" si="35"/>
        <v>0</v>
      </c>
    </row>
    <row r="1116" spans="1:15" x14ac:dyDescent="0.25">
      <c r="A1116">
        <v>254691</v>
      </c>
      <c r="B1116">
        <v>251142</v>
      </c>
      <c r="C1116" t="s">
        <v>50</v>
      </c>
      <c r="D1116" t="s">
        <v>79</v>
      </c>
      <c r="E1116">
        <v>22</v>
      </c>
      <c r="F1116" s="11">
        <v>63118004</v>
      </c>
      <c r="G1116" s="7" t="s">
        <v>165</v>
      </c>
      <c r="H1116" s="7">
        <f t="shared" si="34"/>
        <v>0</v>
      </c>
      <c r="I1116" t="s">
        <v>153</v>
      </c>
      <c r="J1116" t="s">
        <v>294</v>
      </c>
      <c r="K1116" t="s">
        <v>11</v>
      </c>
      <c r="L1116" s="7" t="s">
        <v>148</v>
      </c>
      <c r="M1116" t="s">
        <v>294</v>
      </c>
      <c r="N1116" t="s">
        <v>294</v>
      </c>
      <c r="O1116" t="str">
        <f t="shared" si="35"/>
        <v>Нет показаний</v>
      </c>
    </row>
    <row r="1117" spans="1:15" x14ac:dyDescent="0.25">
      <c r="A1117">
        <v>254693</v>
      </c>
      <c r="B1117">
        <v>251142</v>
      </c>
      <c r="C1117" t="s">
        <v>50</v>
      </c>
      <c r="D1117" t="s">
        <v>79</v>
      </c>
      <c r="E1117">
        <v>22</v>
      </c>
      <c r="F1117" s="11">
        <v>65102082</v>
      </c>
      <c r="G1117" s="7" t="s">
        <v>165</v>
      </c>
      <c r="H1117" s="7">
        <f t="shared" si="34"/>
        <v>0</v>
      </c>
      <c r="I1117" t="s">
        <v>153</v>
      </c>
      <c r="J1117" t="s">
        <v>153</v>
      </c>
      <c r="K1117" t="s">
        <v>11</v>
      </c>
      <c r="L1117" s="7" t="s">
        <v>148</v>
      </c>
      <c r="M1117">
        <v>1.9870000000000001</v>
      </c>
      <c r="N1117" s="12">
        <v>698</v>
      </c>
      <c r="O1117">
        <f t="shared" si="35"/>
        <v>698</v>
      </c>
    </row>
    <row r="1118" spans="1:15" x14ac:dyDescent="0.25">
      <c r="A1118">
        <v>254695</v>
      </c>
      <c r="B1118">
        <v>251142</v>
      </c>
      <c r="C1118" t="s">
        <v>50</v>
      </c>
      <c r="D1118" t="s">
        <v>79</v>
      </c>
      <c r="E1118">
        <v>22</v>
      </c>
      <c r="F1118" s="11">
        <v>65112952</v>
      </c>
      <c r="G1118" s="7" t="s">
        <v>165</v>
      </c>
      <c r="H1118" s="7">
        <f t="shared" si="34"/>
        <v>0</v>
      </c>
      <c r="I1118" t="s">
        <v>153</v>
      </c>
      <c r="J1118" t="s">
        <v>294</v>
      </c>
      <c r="K1118" t="s">
        <v>11</v>
      </c>
      <c r="L1118" s="7" t="s">
        <v>148</v>
      </c>
      <c r="M1118" t="s">
        <v>294</v>
      </c>
      <c r="N1118" t="s">
        <v>294</v>
      </c>
      <c r="O1118" t="str">
        <f t="shared" si="35"/>
        <v>Нет показаний</v>
      </c>
    </row>
    <row r="1119" spans="1:15" x14ac:dyDescent="0.25">
      <c r="A1119">
        <v>254697</v>
      </c>
      <c r="B1119">
        <v>251142</v>
      </c>
      <c r="C1119" t="s">
        <v>50</v>
      </c>
      <c r="D1119" t="s">
        <v>79</v>
      </c>
      <c r="E1119">
        <v>22</v>
      </c>
      <c r="F1119" s="11">
        <v>65112917</v>
      </c>
      <c r="G1119" s="7" t="s">
        <v>165</v>
      </c>
      <c r="H1119" s="7">
        <f t="shared" si="34"/>
        <v>0</v>
      </c>
      <c r="I1119" t="s">
        <v>153</v>
      </c>
      <c r="J1119" t="s">
        <v>153</v>
      </c>
      <c r="K1119" t="s">
        <v>11</v>
      </c>
      <c r="L1119" s="7" t="s">
        <v>148</v>
      </c>
      <c r="M1119">
        <v>1.9870000000000001</v>
      </c>
      <c r="N1119" s="12">
        <v>230</v>
      </c>
      <c r="O1119">
        <f t="shared" si="35"/>
        <v>230</v>
      </c>
    </row>
    <row r="1120" spans="1:15" x14ac:dyDescent="0.25">
      <c r="A1120">
        <v>254699</v>
      </c>
      <c r="B1120">
        <v>251142</v>
      </c>
      <c r="C1120" t="s">
        <v>50</v>
      </c>
      <c r="D1120" t="s">
        <v>79</v>
      </c>
      <c r="E1120">
        <v>22</v>
      </c>
      <c r="F1120" s="11">
        <v>65112929</v>
      </c>
      <c r="G1120" s="7" t="s">
        <v>165</v>
      </c>
      <c r="H1120" s="7">
        <f t="shared" si="34"/>
        <v>0</v>
      </c>
      <c r="I1120" t="s">
        <v>153</v>
      </c>
      <c r="J1120" t="s">
        <v>294</v>
      </c>
      <c r="K1120" t="s">
        <v>11</v>
      </c>
      <c r="L1120" s="7" t="s">
        <v>148</v>
      </c>
      <c r="M1120" t="s">
        <v>294</v>
      </c>
      <c r="N1120" t="s">
        <v>294</v>
      </c>
      <c r="O1120" t="str">
        <f t="shared" si="35"/>
        <v>Нет показаний</v>
      </c>
    </row>
    <row r="1121" spans="1:15" x14ac:dyDescent="0.25">
      <c r="A1121">
        <v>254701</v>
      </c>
      <c r="B1121">
        <v>251142</v>
      </c>
      <c r="C1121" t="s">
        <v>50</v>
      </c>
      <c r="D1121" t="s">
        <v>79</v>
      </c>
      <c r="E1121">
        <v>22</v>
      </c>
      <c r="F1121" s="11">
        <v>65113128</v>
      </c>
      <c r="G1121" s="7" t="s">
        <v>165</v>
      </c>
      <c r="H1121" s="7">
        <f t="shared" si="34"/>
        <v>0</v>
      </c>
      <c r="I1121" t="s">
        <v>153</v>
      </c>
      <c r="J1121" t="s">
        <v>294</v>
      </c>
      <c r="K1121" t="s">
        <v>11</v>
      </c>
      <c r="L1121" s="7" t="s">
        <v>148</v>
      </c>
      <c r="M1121" t="s">
        <v>294</v>
      </c>
      <c r="N1121" t="s">
        <v>294</v>
      </c>
      <c r="O1121" t="str">
        <f t="shared" si="35"/>
        <v>Нет показаний</v>
      </c>
    </row>
    <row r="1122" spans="1:15" x14ac:dyDescent="0.25">
      <c r="A1122">
        <v>254705</v>
      </c>
      <c r="B1122">
        <v>251144</v>
      </c>
      <c r="C1122" t="s">
        <v>50</v>
      </c>
      <c r="D1122" t="s">
        <v>80</v>
      </c>
      <c r="E1122">
        <v>10</v>
      </c>
      <c r="F1122" s="11">
        <v>25470517770</v>
      </c>
      <c r="G1122" s="7" t="s">
        <v>165</v>
      </c>
      <c r="H1122" s="7">
        <f t="shared" si="34"/>
        <v>0</v>
      </c>
      <c r="I1122" t="s">
        <v>153</v>
      </c>
      <c r="J1122" t="s">
        <v>153</v>
      </c>
      <c r="K1122" t="s">
        <v>18</v>
      </c>
      <c r="L1122" s="7" t="s">
        <v>148</v>
      </c>
      <c r="M1122">
        <v>2.76</v>
      </c>
      <c r="N1122" s="12">
        <v>29</v>
      </c>
      <c r="O1122">
        <f t="shared" si="35"/>
        <v>29</v>
      </c>
    </row>
    <row r="1123" spans="1:15" x14ac:dyDescent="0.25">
      <c r="A1123">
        <v>254709</v>
      </c>
      <c r="B1123">
        <v>251144</v>
      </c>
      <c r="C1123" t="s">
        <v>50</v>
      </c>
      <c r="D1123" t="s">
        <v>80</v>
      </c>
      <c r="E1123">
        <v>10</v>
      </c>
      <c r="F1123" s="11" t="s">
        <v>215</v>
      </c>
      <c r="G1123" s="7" t="s">
        <v>165</v>
      </c>
      <c r="H1123" s="7">
        <f t="shared" si="34"/>
        <v>0</v>
      </c>
      <c r="I1123" t="s">
        <v>153</v>
      </c>
      <c r="J1123" t="s">
        <v>294</v>
      </c>
      <c r="K1123" t="s">
        <v>18</v>
      </c>
      <c r="L1123" s="7" t="s">
        <v>148</v>
      </c>
      <c r="M1123" t="s">
        <v>294</v>
      </c>
      <c r="N1123" t="s">
        <v>294</v>
      </c>
      <c r="O1123" t="str">
        <f t="shared" si="35"/>
        <v>Нет показаний</v>
      </c>
    </row>
    <row r="1124" spans="1:15" x14ac:dyDescent="0.25">
      <c r="A1124">
        <v>254715</v>
      </c>
      <c r="B1124">
        <v>251144</v>
      </c>
      <c r="C1124" t="s">
        <v>50</v>
      </c>
      <c r="D1124" t="s">
        <v>80</v>
      </c>
      <c r="E1124">
        <v>10</v>
      </c>
      <c r="F1124" s="11">
        <v>65059859</v>
      </c>
      <c r="G1124" s="7" t="s">
        <v>165</v>
      </c>
      <c r="H1124" s="7">
        <f t="shared" si="34"/>
        <v>0</v>
      </c>
      <c r="I1124" t="s">
        <v>153</v>
      </c>
      <c r="J1124" t="s">
        <v>294</v>
      </c>
      <c r="K1124" t="s">
        <v>18</v>
      </c>
      <c r="L1124" s="7" t="s">
        <v>148</v>
      </c>
      <c r="M1124" t="s">
        <v>294</v>
      </c>
      <c r="N1124" t="s">
        <v>294</v>
      </c>
      <c r="O1124" t="str">
        <f t="shared" si="35"/>
        <v>Нет показаний</v>
      </c>
    </row>
    <row r="1125" spans="1:15" x14ac:dyDescent="0.25">
      <c r="A1125">
        <v>254717</v>
      </c>
      <c r="B1125">
        <v>251144</v>
      </c>
      <c r="C1125" t="s">
        <v>50</v>
      </c>
      <c r="D1125" t="s">
        <v>80</v>
      </c>
      <c r="E1125">
        <v>10</v>
      </c>
      <c r="F1125" s="11">
        <v>456012</v>
      </c>
      <c r="G1125" s="7" t="s">
        <v>165</v>
      </c>
      <c r="H1125" s="7">
        <f t="shared" si="34"/>
        <v>0</v>
      </c>
      <c r="I1125" t="s">
        <v>153</v>
      </c>
      <c r="J1125" t="s">
        <v>153</v>
      </c>
      <c r="K1125" t="s">
        <v>18</v>
      </c>
      <c r="L1125" s="7" t="s">
        <v>148</v>
      </c>
      <c r="M1125">
        <v>2.76</v>
      </c>
      <c r="N1125" s="12">
        <v>100</v>
      </c>
      <c r="O1125">
        <f t="shared" si="35"/>
        <v>100</v>
      </c>
    </row>
    <row r="1126" spans="1:15" x14ac:dyDescent="0.25">
      <c r="A1126">
        <v>254719</v>
      </c>
      <c r="B1126">
        <v>251144</v>
      </c>
      <c r="C1126" t="s">
        <v>50</v>
      </c>
      <c r="D1126" t="s">
        <v>80</v>
      </c>
      <c r="E1126">
        <v>10</v>
      </c>
      <c r="F1126" s="11">
        <v>63118121</v>
      </c>
      <c r="G1126" s="7" t="s">
        <v>165</v>
      </c>
      <c r="H1126" s="7">
        <f t="shared" si="34"/>
        <v>0</v>
      </c>
      <c r="I1126" t="s">
        <v>153</v>
      </c>
      <c r="J1126" t="s">
        <v>294</v>
      </c>
      <c r="K1126" t="s">
        <v>18</v>
      </c>
      <c r="L1126" s="7" t="s">
        <v>148</v>
      </c>
      <c r="M1126" t="s">
        <v>294</v>
      </c>
      <c r="N1126" t="s">
        <v>294</v>
      </c>
      <c r="O1126" t="str">
        <f t="shared" si="35"/>
        <v>Нет показаний</v>
      </c>
    </row>
    <row r="1127" spans="1:15" x14ac:dyDescent="0.25">
      <c r="A1127">
        <v>254721</v>
      </c>
      <c r="B1127">
        <v>251144</v>
      </c>
      <c r="C1127" t="s">
        <v>50</v>
      </c>
      <c r="D1127" t="s">
        <v>80</v>
      </c>
      <c r="E1127">
        <v>10</v>
      </c>
      <c r="F1127" s="11">
        <v>65081265</v>
      </c>
      <c r="G1127" s="7" t="s">
        <v>165</v>
      </c>
      <c r="H1127" s="7">
        <f t="shared" si="34"/>
        <v>0</v>
      </c>
      <c r="I1127" t="s">
        <v>153</v>
      </c>
      <c r="J1127" t="s">
        <v>294</v>
      </c>
      <c r="K1127" t="s">
        <v>18</v>
      </c>
      <c r="L1127" s="7" t="s">
        <v>148</v>
      </c>
      <c r="M1127" t="s">
        <v>294</v>
      </c>
      <c r="N1127" t="s">
        <v>294</v>
      </c>
      <c r="O1127" t="str">
        <f t="shared" si="35"/>
        <v>Нет показаний</v>
      </c>
    </row>
    <row r="1128" spans="1:15" x14ac:dyDescent="0.25">
      <c r="A1128">
        <v>254723</v>
      </c>
      <c r="B1128">
        <v>251144</v>
      </c>
      <c r="C1128" t="s">
        <v>50</v>
      </c>
      <c r="D1128" t="s">
        <v>80</v>
      </c>
      <c r="E1128">
        <v>10</v>
      </c>
      <c r="F1128" s="11">
        <v>193948</v>
      </c>
      <c r="G1128" s="7" t="s">
        <v>165</v>
      </c>
      <c r="H1128" s="7">
        <f t="shared" si="34"/>
        <v>0</v>
      </c>
      <c r="I1128" t="s">
        <v>153</v>
      </c>
      <c r="J1128" t="s">
        <v>153</v>
      </c>
      <c r="K1128" t="s">
        <v>18</v>
      </c>
      <c r="L1128" s="7" t="s">
        <v>148</v>
      </c>
      <c r="M1128">
        <v>2.76</v>
      </c>
      <c r="N1128" s="12">
        <v>186</v>
      </c>
      <c r="O1128">
        <f t="shared" si="35"/>
        <v>186</v>
      </c>
    </row>
    <row r="1129" spans="1:15" x14ac:dyDescent="0.25">
      <c r="A1129">
        <v>254725</v>
      </c>
      <c r="B1129">
        <v>251144</v>
      </c>
      <c r="C1129" t="s">
        <v>50</v>
      </c>
      <c r="D1129" t="s">
        <v>80</v>
      </c>
      <c r="E1129">
        <v>10</v>
      </c>
      <c r="F1129" s="11">
        <v>64916102445540</v>
      </c>
      <c r="G1129" s="7" t="s">
        <v>165</v>
      </c>
      <c r="H1129" s="7">
        <f t="shared" si="34"/>
        <v>0</v>
      </c>
      <c r="I1129" t="s">
        <v>153</v>
      </c>
      <c r="J1129" t="s">
        <v>153</v>
      </c>
      <c r="K1129" t="s">
        <v>18</v>
      </c>
      <c r="L1129" s="7" t="s">
        <v>148</v>
      </c>
      <c r="M1129">
        <v>2.76</v>
      </c>
      <c r="N1129" s="12">
        <v>0</v>
      </c>
      <c r="O1129">
        <f t="shared" si="35"/>
        <v>0</v>
      </c>
    </row>
    <row r="1130" spans="1:15" x14ac:dyDescent="0.25">
      <c r="A1130">
        <v>258553</v>
      </c>
      <c r="B1130">
        <v>258550</v>
      </c>
      <c r="C1130" t="s">
        <v>52</v>
      </c>
      <c r="D1130" t="s">
        <v>78</v>
      </c>
      <c r="E1130">
        <v>5</v>
      </c>
      <c r="F1130" s="11">
        <v>282467</v>
      </c>
      <c r="G1130" s="7" t="s">
        <v>165</v>
      </c>
      <c r="H1130" s="7">
        <f t="shared" si="34"/>
        <v>0</v>
      </c>
      <c r="I1130" t="s">
        <v>153</v>
      </c>
      <c r="J1130" t="s">
        <v>153</v>
      </c>
      <c r="K1130" t="s">
        <v>11</v>
      </c>
      <c r="L1130" s="7" t="s">
        <v>148</v>
      </c>
      <c r="M1130">
        <v>1.9870000000000001</v>
      </c>
      <c r="N1130" s="12">
        <v>113</v>
      </c>
      <c r="O1130">
        <f t="shared" si="35"/>
        <v>113</v>
      </c>
    </row>
    <row r="1131" spans="1:15" x14ac:dyDescent="0.25">
      <c r="A1131">
        <v>258560</v>
      </c>
      <c r="B1131">
        <v>258550</v>
      </c>
      <c r="C1131" t="s">
        <v>52</v>
      </c>
      <c r="D1131" t="s">
        <v>78</v>
      </c>
      <c r="E1131">
        <v>5</v>
      </c>
      <c r="F1131" s="11">
        <v>268764</v>
      </c>
      <c r="G1131" s="7" t="s">
        <v>165</v>
      </c>
      <c r="H1131" s="7">
        <f t="shared" si="34"/>
        <v>0</v>
      </c>
      <c r="I1131" t="s">
        <v>153</v>
      </c>
      <c r="J1131" t="s">
        <v>153</v>
      </c>
      <c r="K1131" t="s">
        <v>11</v>
      </c>
      <c r="L1131" s="7" t="s">
        <v>148</v>
      </c>
      <c r="M1131">
        <v>1.9870000000000001</v>
      </c>
      <c r="N1131" s="12">
        <v>503</v>
      </c>
      <c r="O1131">
        <f t="shared" si="35"/>
        <v>503</v>
      </c>
    </row>
    <row r="1132" spans="1:15" x14ac:dyDescent="0.25">
      <c r="A1132">
        <v>258566</v>
      </c>
      <c r="B1132">
        <v>258550</v>
      </c>
      <c r="C1132" t="s">
        <v>52</v>
      </c>
      <c r="D1132" t="s">
        <v>78</v>
      </c>
      <c r="E1132">
        <v>5</v>
      </c>
      <c r="F1132" s="11">
        <v>267957</v>
      </c>
      <c r="G1132" s="7" t="s">
        <v>165</v>
      </c>
      <c r="H1132" s="7">
        <f t="shared" si="34"/>
        <v>0</v>
      </c>
      <c r="I1132" t="s">
        <v>153</v>
      </c>
      <c r="J1132" t="s">
        <v>153</v>
      </c>
      <c r="K1132" t="s">
        <v>11</v>
      </c>
      <c r="L1132" s="7" t="s">
        <v>148</v>
      </c>
      <c r="M1132">
        <v>1.9870000000000001</v>
      </c>
      <c r="N1132" s="12">
        <v>150</v>
      </c>
      <c r="O1132">
        <f t="shared" si="35"/>
        <v>150</v>
      </c>
    </row>
    <row r="1133" spans="1:15" x14ac:dyDescent="0.25">
      <c r="A1133">
        <v>258570</v>
      </c>
      <c r="B1133">
        <v>258550</v>
      </c>
      <c r="C1133" t="s">
        <v>52</v>
      </c>
      <c r="D1133" t="s">
        <v>78</v>
      </c>
      <c r="E1133">
        <v>5</v>
      </c>
      <c r="F1133" s="11">
        <v>264703</v>
      </c>
      <c r="G1133" s="7" t="s">
        <v>165</v>
      </c>
      <c r="H1133" s="7">
        <f t="shared" si="34"/>
        <v>0</v>
      </c>
      <c r="I1133" t="s">
        <v>153</v>
      </c>
      <c r="J1133" t="s">
        <v>153</v>
      </c>
      <c r="K1133" t="s">
        <v>11</v>
      </c>
      <c r="L1133" s="7" t="s">
        <v>148</v>
      </c>
      <c r="M1133">
        <v>1.9870000000000001</v>
      </c>
      <c r="N1133" s="12">
        <v>187</v>
      </c>
      <c r="O1133">
        <f t="shared" si="35"/>
        <v>187</v>
      </c>
    </row>
    <row r="1134" spans="1:15" x14ac:dyDescent="0.25">
      <c r="A1134">
        <v>258574</v>
      </c>
      <c r="B1134">
        <v>258550</v>
      </c>
      <c r="C1134" t="s">
        <v>52</v>
      </c>
      <c r="D1134" t="s">
        <v>78</v>
      </c>
      <c r="E1134">
        <v>5</v>
      </c>
      <c r="F1134" s="11">
        <v>43474</v>
      </c>
      <c r="G1134" s="7" t="s">
        <v>165</v>
      </c>
      <c r="H1134" s="7">
        <f t="shared" si="34"/>
        <v>0</v>
      </c>
      <c r="I1134" t="s">
        <v>153</v>
      </c>
      <c r="J1134" t="s">
        <v>153</v>
      </c>
      <c r="K1134" t="s">
        <v>11</v>
      </c>
      <c r="L1134" s="7" t="s">
        <v>148</v>
      </c>
      <c r="M1134">
        <v>1.9870000000000001</v>
      </c>
      <c r="N1134" s="12">
        <v>297</v>
      </c>
      <c r="O1134">
        <f t="shared" si="35"/>
        <v>297</v>
      </c>
    </row>
    <row r="1135" spans="1:15" x14ac:dyDescent="0.25">
      <c r="A1135">
        <v>258580</v>
      </c>
      <c r="B1135">
        <v>258550</v>
      </c>
      <c r="C1135" t="s">
        <v>52</v>
      </c>
      <c r="D1135" t="s">
        <v>78</v>
      </c>
      <c r="E1135">
        <v>5</v>
      </c>
      <c r="F1135" s="11">
        <v>43477</v>
      </c>
      <c r="G1135" s="7" t="s">
        <v>165</v>
      </c>
      <c r="H1135" s="7">
        <f t="shared" si="34"/>
        <v>0</v>
      </c>
      <c r="I1135" t="s">
        <v>153</v>
      </c>
      <c r="J1135" t="s">
        <v>153</v>
      </c>
      <c r="K1135" t="s">
        <v>11</v>
      </c>
      <c r="L1135" s="7" t="s">
        <v>148</v>
      </c>
      <c r="M1135">
        <v>1.9870000000000001</v>
      </c>
      <c r="N1135" s="12">
        <v>193</v>
      </c>
      <c r="O1135">
        <f t="shared" si="35"/>
        <v>193</v>
      </c>
    </row>
    <row r="1136" spans="1:15" x14ac:dyDescent="0.25">
      <c r="A1136">
        <v>258584</v>
      </c>
      <c r="B1136">
        <v>258550</v>
      </c>
      <c r="C1136" t="s">
        <v>52</v>
      </c>
      <c r="D1136" t="s">
        <v>78</v>
      </c>
      <c r="E1136">
        <v>5</v>
      </c>
      <c r="F1136" s="11">
        <v>43479</v>
      </c>
      <c r="G1136" s="7" t="s">
        <v>165</v>
      </c>
      <c r="H1136" s="7">
        <f t="shared" si="34"/>
        <v>0</v>
      </c>
      <c r="I1136" t="s">
        <v>153</v>
      </c>
      <c r="J1136" t="s">
        <v>153</v>
      </c>
      <c r="K1136" t="s">
        <v>11</v>
      </c>
      <c r="L1136" s="7" t="s">
        <v>148</v>
      </c>
      <c r="M1136">
        <v>1.9870000000000001</v>
      </c>
      <c r="N1136" s="12">
        <v>76</v>
      </c>
      <c r="O1136">
        <f t="shared" si="35"/>
        <v>76</v>
      </c>
    </row>
    <row r="1137" spans="1:15" x14ac:dyDescent="0.25">
      <c r="A1137">
        <v>258764</v>
      </c>
      <c r="B1137">
        <v>258762</v>
      </c>
      <c r="C1137" t="s">
        <v>52</v>
      </c>
      <c r="D1137" t="s">
        <v>59</v>
      </c>
      <c r="E1137">
        <v>16</v>
      </c>
      <c r="F1137" s="11">
        <v>7789129118176</v>
      </c>
      <c r="G1137" s="7" t="s">
        <v>165</v>
      </c>
      <c r="H1137" s="7">
        <f t="shared" si="34"/>
        <v>0</v>
      </c>
      <c r="I1137" t="s">
        <v>153</v>
      </c>
      <c r="J1137" t="s">
        <v>153</v>
      </c>
      <c r="K1137" t="s">
        <v>18</v>
      </c>
      <c r="L1137" s="7" t="s">
        <v>148</v>
      </c>
      <c r="M1137">
        <v>2.76</v>
      </c>
      <c r="N1137" s="12">
        <v>116</v>
      </c>
      <c r="O1137">
        <f t="shared" si="35"/>
        <v>116</v>
      </c>
    </row>
    <row r="1138" spans="1:15" x14ac:dyDescent="0.25">
      <c r="A1138">
        <v>258766</v>
      </c>
      <c r="B1138">
        <v>258762</v>
      </c>
      <c r="C1138" t="s">
        <v>52</v>
      </c>
      <c r="D1138" t="s">
        <v>59</v>
      </c>
      <c r="E1138">
        <v>16</v>
      </c>
      <c r="F1138" s="11">
        <v>61054601</v>
      </c>
      <c r="G1138" s="7" t="s">
        <v>165</v>
      </c>
      <c r="H1138" s="7">
        <f t="shared" si="34"/>
        <v>0</v>
      </c>
      <c r="I1138" t="s">
        <v>153</v>
      </c>
      <c r="J1138" t="s">
        <v>153</v>
      </c>
      <c r="K1138" t="s">
        <v>18</v>
      </c>
      <c r="L1138" s="7" t="s">
        <v>148</v>
      </c>
      <c r="M1138">
        <v>2.76</v>
      </c>
      <c r="N1138" s="12">
        <v>149</v>
      </c>
      <c r="O1138">
        <f t="shared" si="35"/>
        <v>149</v>
      </c>
    </row>
    <row r="1139" spans="1:15" x14ac:dyDescent="0.25">
      <c r="A1139">
        <v>258768</v>
      </c>
      <c r="B1139">
        <v>258762</v>
      </c>
      <c r="C1139" t="s">
        <v>52</v>
      </c>
      <c r="D1139" t="s">
        <v>59</v>
      </c>
      <c r="E1139">
        <v>16</v>
      </c>
      <c r="F1139" s="11">
        <v>58164402</v>
      </c>
      <c r="G1139" s="7" t="s">
        <v>165</v>
      </c>
      <c r="H1139" s="7">
        <f t="shared" si="34"/>
        <v>0</v>
      </c>
      <c r="I1139" t="s">
        <v>153</v>
      </c>
      <c r="J1139" t="s">
        <v>153</v>
      </c>
      <c r="K1139" t="s">
        <v>18</v>
      </c>
      <c r="L1139" s="7" t="s">
        <v>148</v>
      </c>
      <c r="M1139">
        <v>2.76</v>
      </c>
      <c r="N1139" s="12">
        <v>42</v>
      </c>
      <c r="O1139">
        <f t="shared" si="35"/>
        <v>42</v>
      </c>
    </row>
    <row r="1140" spans="1:15" x14ac:dyDescent="0.25">
      <c r="A1140">
        <v>258770</v>
      </c>
      <c r="B1140">
        <v>258762</v>
      </c>
      <c r="C1140" t="s">
        <v>52</v>
      </c>
      <c r="D1140" t="s">
        <v>59</v>
      </c>
      <c r="E1140">
        <v>16</v>
      </c>
      <c r="F1140" s="11">
        <v>62026435</v>
      </c>
      <c r="G1140" s="7" t="s">
        <v>165</v>
      </c>
      <c r="H1140" s="7">
        <f t="shared" si="34"/>
        <v>0</v>
      </c>
      <c r="I1140" t="s">
        <v>153</v>
      </c>
      <c r="J1140" t="s">
        <v>153</v>
      </c>
      <c r="K1140" t="s">
        <v>18</v>
      </c>
      <c r="L1140" s="7" t="s">
        <v>148</v>
      </c>
      <c r="M1140">
        <v>2.76</v>
      </c>
      <c r="N1140" s="12">
        <v>114</v>
      </c>
      <c r="O1140">
        <f t="shared" si="35"/>
        <v>114</v>
      </c>
    </row>
    <row r="1141" spans="1:15" x14ac:dyDescent="0.25">
      <c r="A1141">
        <v>258772</v>
      </c>
      <c r="B1141">
        <v>258762</v>
      </c>
      <c r="C1141" t="s">
        <v>52</v>
      </c>
      <c r="D1141" t="s">
        <v>59</v>
      </c>
      <c r="E1141">
        <v>16</v>
      </c>
      <c r="F1141" s="11">
        <v>15012616</v>
      </c>
      <c r="G1141" s="7" t="s">
        <v>165</v>
      </c>
      <c r="H1141" s="7">
        <f t="shared" si="34"/>
        <v>0</v>
      </c>
      <c r="I1141" t="s">
        <v>153</v>
      </c>
      <c r="J1141" t="s">
        <v>153</v>
      </c>
      <c r="K1141" t="s">
        <v>18</v>
      </c>
      <c r="L1141" s="7" t="s">
        <v>148</v>
      </c>
      <c r="M1141">
        <v>2.76</v>
      </c>
      <c r="N1141" s="12">
        <v>58</v>
      </c>
      <c r="O1141">
        <f t="shared" si="35"/>
        <v>58</v>
      </c>
    </row>
    <row r="1142" spans="1:15" x14ac:dyDescent="0.25">
      <c r="A1142">
        <v>258774</v>
      </c>
      <c r="B1142">
        <v>258762</v>
      </c>
      <c r="C1142" t="s">
        <v>52</v>
      </c>
      <c r="D1142" t="s">
        <v>59</v>
      </c>
      <c r="E1142">
        <v>16</v>
      </c>
      <c r="F1142" s="11">
        <v>107259670</v>
      </c>
      <c r="G1142" s="7" t="s">
        <v>165</v>
      </c>
      <c r="H1142" s="7">
        <f t="shared" si="34"/>
        <v>0</v>
      </c>
      <c r="I1142" t="s">
        <v>153</v>
      </c>
      <c r="J1142" t="s">
        <v>294</v>
      </c>
      <c r="K1142" t="s">
        <v>18</v>
      </c>
      <c r="L1142" s="7" t="s">
        <v>148</v>
      </c>
      <c r="M1142" t="s">
        <v>294</v>
      </c>
      <c r="N1142" t="s">
        <v>294</v>
      </c>
      <c r="O1142" t="str">
        <f t="shared" si="35"/>
        <v>Нет показаний</v>
      </c>
    </row>
    <row r="1143" spans="1:15" x14ac:dyDescent="0.25">
      <c r="A1143">
        <v>258776</v>
      </c>
      <c r="B1143">
        <v>258762</v>
      </c>
      <c r="C1143" t="s">
        <v>52</v>
      </c>
      <c r="D1143" t="s">
        <v>59</v>
      </c>
      <c r="E1143">
        <v>16</v>
      </c>
      <c r="F1143" s="11">
        <v>387815</v>
      </c>
      <c r="G1143" s="7" t="s">
        <v>165</v>
      </c>
      <c r="H1143" s="7">
        <f t="shared" si="34"/>
        <v>0</v>
      </c>
      <c r="I1143" t="s">
        <v>153</v>
      </c>
      <c r="J1143" t="s">
        <v>294</v>
      </c>
      <c r="K1143" t="s">
        <v>18</v>
      </c>
      <c r="L1143" s="7" t="s">
        <v>148</v>
      </c>
      <c r="M1143" t="s">
        <v>294</v>
      </c>
      <c r="N1143" t="s">
        <v>294</v>
      </c>
      <c r="O1143" t="str">
        <f t="shared" si="35"/>
        <v>Нет показаний</v>
      </c>
    </row>
    <row r="1144" spans="1:15" x14ac:dyDescent="0.25">
      <c r="A1144">
        <v>258778</v>
      </c>
      <c r="B1144">
        <v>258762</v>
      </c>
      <c r="C1144" t="s">
        <v>52</v>
      </c>
      <c r="D1144" t="s">
        <v>59</v>
      </c>
      <c r="E1144">
        <v>16</v>
      </c>
      <c r="F1144" s="11">
        <v>15012152</v>
      </c>
      <c r="G1144" s="7" t="s">
        <v>165</v>
      </c>
      <c r="H1144" s="7">
        <f t="shared" si="34"/>
        <v>0</v>
      </c>
      <c r="I1144" t="s">
        <v>153</v>
      </c>
      <c r="J1144" t="s">
        <v>153</v>
      </c>
      <c r="K1144" t="s">
        <v>18</v>
      </c>
      <c r="L1144" s="7" t="s">
        <v>148</v>
      </c>
      <c r="M1144">
        <v>2.76</v>
      </c>
      <c r="N1144" s="12">
        <v>67</v>
      </c>
      <c r="O1144">
        <f t="shared" si="35"/>
        <v>67</v>
      </c>
    </row>
    <row r="1145" spans="1:15" x14ac:dyDescent="0.25">
      <c r="A1145">
        <v>260732</v>
      </c>
      <c r="B1145">
        <v>58190</v>
      </c>
      <c r="C1145" t="s">
        <v>29</v>
      </c>
      <c r="D1145" t="s">
        <v>30</v>
      </c>
      <c r="E1145">
        <v>16</v>
      </c>
      <c r="F1145" s="11" t="s">
        <v>216</v>
      </c>
      <c r="G1145" s="7" t="s">
        <v>165</v>
      </c>
      <c r="H1145" s="7">
        <f t="shared" si="34"/>
        <v>0</v>
      </c>
      <c r="I1145" t="s">
        <v>153</v>
      </c>
      <c r="J1145" t="s">
        <v>153</v>
      </c>
      <c r="K1145" t="s">
        <v>18</v>
      </c>
      <c r="L1145" s="7" t="s">
        <v>148</v>
      </c>
      <c r="M1145">
        <v>2.76</v>
      </c>
      <c r="N1145" s="12">
        <v>61</v>
      </c>
      <c r="O1145">
        <f t="shared" si="35"/>
        <v>61</v>
      </c>
    </row>
    <row r="1146" spans="1:15" x14ac:dyDescent="0.25">
      <c r="A1146">
        <v>265685</v>
      </c>
      <c r="B1146">
        <v>1593</v>
      </c>
      <c r="C1146" t="s">
        <v>9</v>
      </c>
      <c r="D1146" t="s">
        <v>10</v>
      </c>
      <c r="E1146">
        <v>6</v>
      </c>
      <c r="F1146" s="11">
        <v>108506</v>
      </c>
      <c r="G1146" s="7" t="s">
        <v>165</v>
      </c>
      <c r="H1146" s="7">
        <f t="shared" si="34"/>
        <v>0</v>
      </c>
      <c r="I1146" t="s">
        <v>153</v>
      </c>
      <c r="J1146" t="s">
        <v>153</v>
      </c>
      <c r="K1146" t="s">
        <v>11</v>
      </c>
      <c r="L1146" s="7" t="s">
        <v>148</v>
      </c>
      <c r="M1146">
        <v>1.9870000000000001</v>
      </c>
      <c r="N1146" s="12">
        <v>70</v>
      </c>
      <c r="O1146">
        <f t="shared" si="35"/>
        <v>70</v>
      </c>
    </row>
    <row r="1147" spans="1:15" x14ac:dyDescent="0.25">
      <c r="A1147">
        <v>266345</v>
      </c>
      <c r="B1147">
        <v>58343</v>
      </c>
      <c r="C1147" t="s">
        <v>29</v>
      </c>
      <c r="D1147" t="s">
        <v>46</v>
      </c>
      <c r="E1147">
        <v>17</v>
      </c>
      <c r="F1147" s="11" t="s">
        <v>217</v>
      </c>
      <c r="G1147" s="7" t="s">
        <v>165</v>
      </c>
      <c r="H1147" s="7">
        <f t="shared" si="34"/>
        <v>0</v>
      </c>
      <c r="I1147" t="s">
        <v>153</v>
      </c>
      <c r="J1147" t="s">
        <v>153</v>
      </c>
      <c r="K1147" t="s">
        <v>18</v>
      </c>
      <c r="L1147" s="7" t="s">
        <v>149</v>
      </c>
      <c r="M1147">
        <v>4.2110000000000003</v>
      </c>
      <c r="N1147" s="12">
        <v>26</v>
      </c>
      <c r="O1147">
        <f t="shared" si="35"/>
        <v>26</v>
      </c>
    </row>
    <row r="1148" spans="1:15" x14ac:dyDescent="0.25">
      <c r="A1148">
        <v>266955</v>
      </c>
      <c r="B1148">
        <v>58314</v>
      </c>
      <c r="C1148" t="s">
        <v>29</v>
      </c>
      <c r="D1148" t="s">
        <v>42</v>
      </c>
      <c r="E1148">
        <v>6</v>
      </c>
      <c r="F1148" s="11" t="s">
        <v>218</v>
      </c>
      <c r="G1148" s="7" t="s">
        <v>165</v>
      </c>
      <c r="H1148" s="7">
        <f t="shared" si="34"/>
        <v>0</v>
      </c>
      <c r="I1148" t="s">
        <v>153</v>
      </c>
      <c r="J1148" t="s">
        <v>153</v>
      </c>
      <c r="K1148" t="s">
        <v>11</v>
      </c>
      <c r="L1148" s="7" t="s">
        <v>149</v>
      </c>
      <c r="M1148">
        <v>4.2110000000000003</v>
      </c>
      <c r="N1148" s="12">
        <v>26</v>
      </c>
      <c r="O1148">
        <f t="shared" si="35"/>
        <v>26</v>
      </c>
    </row>
    <row r="1149" spans="1:15" x14ac:dyDescent="0.25">
      <c r="A1149">
        <v>267758</v>
      </c>
      <c r="B1149">
        <v>258550</v>
      </c>
      <c r="C1149" t="s">
        <v>52</v>
      </c>
      <c r="D1149" t="s">
        <v>78</v>
      </c>
      <c r="E1149">
        <v>5</v>
      </c>
      <c r="F1149" s="11">
        <v>282454</v>
      </c>
      <c r="G1149" s="7" t="s">
        <v>170</v>
      </c>
      <c r="H1149" s="7">
        <f t="shared" si="34"/>
        <v>3</v>
      </c>
      <c r="I1149" t="s">
        <v>153</v>
      </c>
      <c r="J1149" t="s">
        <v>153</v>
      </c>
      <c r="K1149" t="s">
        <v>11</v>
      </c>
      <c r="L1149" s="7" t="s">
        <v>148</v>
      </c>
      <c r="M1149">
        <v>1.9870000000000001</v>
      </c>
      <c r="N1149" s="12">
        <v>435</v>
      </c>
      <c r="O1149">
        <f t="shared" si="35"/>
        <v>145</v>
      </c>
    </row>
    <row r="1150" spans="1:15" x14ac:dyDescent="0.25">
      <c r="A1150">
        <v>267759</v>
      </c>
      <c r="B1150">
        <v>258550</v>
      </c>
      <c r="C1150" t="s">
        <v>52</v>
      </c>
      <c r="D1150" t="s">
        <v>78</v>
      </c>
      <c r="E1150">
        <v>5</v>
      </c>
      <c r="F1150" s="11">
        <v>282454</v>
      </c>
      <c r="G1150" s="7" t="s">
        <v>170</v>
      </c>
      <c r="H1150" s="7">
        <f t="shared" si="34"/>
        <v>3</v>
      </c>
      <c r="I1150" t="s">
        <v>153</v>
      </c>
      <c r="J1150" t="s">
        <v>153</v>
      </c>
      <c r="K1150" t="s">
        <v>11</v>
      </c>
      <c r="L1150" s="7" t="s">
        <v>148</v>
      </c>
      <c r="M1150">
        <v>1.9870000000000001</v>
      </c>
      <c r="N1150" s="12">
        <v>435</v>
      </c>
      <c r="O1150">
        <f t="shared" si="35"/>
        <v>145</v>
      </c>
    </row>
    <row r="1151" spans="1:15" x14ac:dyDescent="0.25">
      <c r="A1151">
        <v>273147</v>
      </c>
      <c r="B1151">
        <v>272990</v>
      </c>
      <c r="C1151" t="s">
        <v>29</v>
      </c>
      <c r="D1151" t="s">
        <v>13</v>
      </c>
      <c r="E1151">
        <v>79</v>
      </c>
      <c r="F1151" s="11">
        <v>129770</v>
      </c>
      <c r="G1151" s="7" t="s">
        <v>165</v>
      </c>
      <c r="H1151" s="7">
        <f t="shared" si="34"/>
        <v>0</v>
      </c>
      <c r="I1151" t="s">
        <v>153</v>
      </c>
      <c r="J1151" t="s">
        <v>153</v>
      </c>
      <c r="K1151" t="s">
        <v>18</v>
      </c>
      <c r="L1151" s="7" t="s">
        <v>148</v>
      </c>
      <c r="M1151">
        <v>2.76</v>
      </c>
      <c r="N1151" s="12">
        <v>95</v>
      </c>
      <c r="O1151">
        <f t="shared" si="35"/>
        <v>95</v>
      </c>
    </row>
    <row r="1152" spans="1:15" x14ac:dyDescent="0.25">
      <c r="A1152">
        <v>273149</v>
      </c>
      <c r="B1152">
        <v>272990</v>
      </c>
      <c r="C1152" t="s">
        <v>29</v>
      </c>
      <c r="D1152" t="s">
        <v>13</v>
      </c>
      <c r="E1152">
        <v>79</v>
      </c>
      <c r="F1152" s="11">
        <v>129755</v>
      </c>
      <c r="G1152" s="7" t="s">
        <v>165</v>
      </c>
      <c r="H1152" s="7">
        <f t="shared" si="34"/>
        <v>0</v>
      </c>
      <c r="I1152" t="s">
        <v>153</v>
      </c>
      <c r="J1152" t="s">
        <v>294</v>
      </c>
      <c r="K1152" t="s">
        <v>18</v>
      </c>
      <c r="L1152" s="7" t="s">
        <v>148</v>
      </c>
      <c r="M1152" t="s">
        <v>294</v>
      </c>
      <c r="N1152" t="s">
        <v>294</v>
      </c>
      <c r="O1152" t="str">
        <f t="shared" si="35"/>
        <v>Нет показаний</v>
      </c>
    </row>
    <row r="1153" spans="1:15" x14ac:dyDescent="0.25">
      <c r="A1153">
        <v>273153</v>
      </c>
      <c r="B1153">
        <v>272990</v>
      </c>
      <c r="C1153" t="s">
        <v>29</v>
      </c>
      <c r="D1153" t="s">
        <v>13</v>
      </c>
      <c r="E1153">
        <v>79</v>
      </c>
      <c r="F1153" s="11">
        <v>311398</v>
      </c>
      <c r="G1153" s="7" t="s">
        <v>165</v>
      </c>
      <c r="H1153" s="7">
        <f t="shared" si="34"/>
        <v>0</v>
      </c>
      <c r="I1153" t="s">
        <v>153</v>
      </c>
      <c r="J1153" t="s">
        <v>153</v>
      </c>
      <c r="K1153" t="s">
        <v>18</v>
      </c>
      <c r="L1153" s="7" t="s">
        <v>148</v>
      </c>
      <c r="M1153">
        <v>2.76</v>
      </c>
      <c r="N1153" s="12">
        <v>219</v>
      </c>
      <c r="O1153">
        <f t="shared" si="35"/>
        <v>219</v>
      </c>
    </row>
    <row r="1154" spans="1:15" x14ac:dyDescent="0.25">
      <c r="A1154">
        <v>273155</v>
      </c>
      <c r="B1154">
        <v>272990</v>
      </c>
      <c r="C1154" t="s">
        <v>29</v>
      </c>
      <c r="D1154" t="s">
        <v>13</v>
      </c>
      <c r="E1154">
        <v>79</v>
      </c>
      <c r="F1154" s="11">
        <v>691831</v>
      </c>
      <c r="G1154" s="7" t="s">
        <v>165</v>
      </c>
      <c r="H1154" s="7">
        <f t="shared" si="34"/>
        <v>0</v>
      </c>
      <c r="I1154" t="s">
        <v>153</v>
      </c>
      <c r="J1154" t="s">
        <v>294</v>
      </c>
      <c r="K1154" t="s">
        <v>18</v>
      </c>
      <c r="L1154" s="7" t="s">
        <v>148</v>
      </c>
      <c r="M1154" t="s">
        <v>294</v>
      </c>
      <c r="N1154" t="s">
        <v>294</v>
      </c>
      <c r="O1154" t="str">
        <f t="shared" si="35"/>
        <v>Нет показаний</v>
      </c>
    </row>
    <row r="1155" spans="1:15" x14ac:dyDescent="0.25">
      <c r="A1155">
        <v>273157</v>
      </c>
      <c r="B1155">
        <v>272990</v>
      </c>
      <c r="C1155" t="s">
        <v>29</v>
      </c>
      <c r="D1155" t="s">
        <v>13</v>
      </c>
      <c r="E1155">
        <v>79</v>
      </c>
      <c r="F1155" s="11">
        <v>217415</v>
      </c>
      <c r="G1155" s="7" t="s">
        <v>165</v>
      </c>
      <c r="H1155" s="7">
        <f t="shared" ref="H1155:H1218" si="36">COUNTIFS($F$2:$F$3258,F1155,$G$2:$G$3258,"ОКПУ")</f>
        <v>0</v>
      </c>
      <c r="I1155" t="s">
        <v>153</v>
      </c>
      <c r="J1155" t="s">
        <v>294</v>
      </c>
      <c r="K1155" t="s">
        <v>18</v>
      </c>
      <c r="L1155" s="7" t="s">
        <v>148</v>
      </c>
      <c r="M1155" t="s">
        <v>294</v>
      </c>
      <c r="N1155" t="s">
        <v>294</v>
      </c>
      <c r="O1155" t="str">
        <f t="shared" ref="O1155:O1218" si="37">IF(H1155&gt;0,IFERROR(N1155/H1155,N1155),N1155)</f>
        <v>Нет показаний</v>
      </c>
    </row>
    <row r="1156" spans="1:15" x14ac:dyDescent="0.25">
      <c r="A1156">
        <v>273159</v>
      </c>
      <c r="B1156">
        <v>272990</v>
      </c>
      <c r="C1156" t="s">
        <v>29</v>
      </c>
      <c r="D1156" t="s">
        <v>13</v>
      </c>
      <c r="E1156">
        <v>79</v>
      </c>
      <c r="F1156" s="11">
        <v>69113</v>
      </c>
      <c r="G1156" s="7" t="s">
        <v>165</v>
      </c>
      <c r="H1156" s="7">
        <f t="shared" si="36"/>
        <v>0</v>
      </c>
      <c r="I1156" t="s">
        <v>153</v>
      </c>
      <c r="J1156" t="s">
        <v>153</v>
      </c>
      <c r="K1156" t="s">
        <v>18</v>
      </c>
      <c r="L1156" s="7" t="s">
        <v>148</v>
      </c>
      <c r="M1156">
        <v>2.76</v>
      </c>
      <c r="N1156" s="12">
        <v>313</v>
      </c>
      <c r="O1156">
        <f t="shared" si="37"/>
        <v>313</v>
      </c>
    </row>
    <row r="1157" spans="1:15" x14ac:dyDescent="0.25">
      <c r="A1157">
        <v>277313</v>
      </c>
      <c r="B1157">
        <v>275393</v>
      </c>
      <c r="C1157" t="s">
        <v>15</v>
      </c>
      <c r="D1157" t="s">
        <v>20</v>
      </c>
      <c r="E1157" t="s">
        <v>81</v>
      </c>
      <c r="F1157" s="11">
        <v>7789131482335</v>
      </c>
      <c r="G1157" s="7" t="s">
        <v>165</v>
      </c>
      <c r="H1157" s="7">
        <f t="shared" si="36"/>
        <v>0</v>
      </c>
      <c r="I1157" t="s">
        <v>153</v>
      </c>
      <c r="J1157" t="s">
        <v>153</v>
      </c>
      <c r="K1157" t="s">
        <v>18</v>
      </c>
      <c r="L1157" s="7" t="s">
        <v>148</v>
      </c>
      <c r="M1157">
        <v>2.76</v>
      </c>
      <c r="N1157" s="12">
        <v>47</v>
      </c>
      <c r="O1157">
        <f t="shared" si="37"/>
        <v>47</v>
      </c>
    </row>
    <row r="1158" spans="1:15" x14ac:dyDescent="0.25">
      <c r="A1158">
        <v>277315</v>
      </c>
      <c r="B1158">
        <v>275393</v>
      </c>
      <c r="C1158" t="s">
        <v>15</v>
      </c>
      <c r="D1158" t="s">
        <v>20</v>
      </c>
      <c r="E1158" t="s">
        <v>81</v>
      </c>
      <c r="F1158" s="11">
        <v>342713</v>
      </c>
      <c r="G1158" s="7" t="s">
        <v>165</v>
      </c>
      <c r="H1158" s="7">
        <f t="shared" si="36"/>
        <v>0</v>
      </c>
      <c r="I1158" t="s">
        <v>153</v>
      </c>
      <c r="J1158" t="s">
        <v>153</v>
      </c>
      <c r="K1158" t="s">
        <v>18</v>
      </c>
      <c r="L1158" s="7" t="s">
        <v>148</v>
      </c>
      <c r="M1158">
        <v>2.76</v>
      </c>
      <c r="N1158" s="12">
        <v>82</v>
      </c>
      <c r="O1158">
        <f t="shared" si="37"/>
        <v>82</v>
      </c>
    </row>
    <row r="1159" spans="1:15" x14ac:dyDescent="0.25">
      <c r="A1159">
        <v>277317</v>
      </c>
      <c r="B1159">
        <v>275393</v>
      </c>
      <c r="C1159" t="s">
        <v>15</v>
      </c>
      <c r="D1159" t="s">
        <v>20</v>
      </c>
      <c r="E1159" t="s">
        <v>81</v>
      </c>
      <c r="F1159" s="11">
        <v>980666</v>
      </c>
      <c r="G1159" s="7" t="s">
        <v>165</v>
      </c>
      <c r="H1159" s="7">
        <f t="shared" si="36"/>
        <v>0</v>
      </c>
      <c r="I1159" t="s">
        <v>153</v>
      </c>
      <c r="J1159" t="s">
        <v>153</v>
      </c>
      <c r="K1159" t="s">
        <v>18</v>
      </c>
      <c r="L1159" s="7" t="s">
        <v>148</v>
      </c>
      <c r="M1159">
        <v>2.76</v>
      </c>
      <c r="N1159" s="12">
        <v>56</v>
      </c>
      <c r="O1159">
        <f t="shared" si="37"/>
        <v>56</v>
      </c>
    </row>
    <row r="1160" spans="1:15" x14ac:dyDescent="0.25">
      <c r="A1160">
        <v>277319</v>
      </c>
      <c r="B1160">
        <v>275393</v>
      </c>
      <c r="C1160" t="s">
        <v>15</v>
      </c>
      <c r="D1160" t="s">
        <v>20</v>
      </c>
      <c r="E1160" t="s">
        <v>81</v>
      </c>
      <c r="F1160" s="11">
        <v>431764</v>
      </c>
      <c r="G1160" s="7" t="s">
        <v>165</v>
      </c>
      <c r="H1160" s="7">
        <f t="shared" si="36"/>
        <v>0</v>
      </c>
      <c r="I1160" t="s">
        <v>153</v>
      </c>
      <c r="J1160" t="s">
        <v>153</v>
      </c>
      <c r="K1160" t="s">
        <v>18</v>
      </c>
      <c r="L1160" s="7" t="s">
        <v>148</v>
      </c>
      <c r="M1160">
        <v>2.76</v>
      </c>
      <c r="N1160" s="12">
        <v>3</v>
      </c>
      <c r="O1160">
        <f t="shared" si="37"/>
        <v>3</v>
      </c>
    </row>
    <row r="1161" spans="1:15" x14ac:dyDescent="0.25">
      <c r="A1161">
        <v>277321</v>
      </c>
      <c r="B1161">
        <v>275393</v>
      </c>
      <c r="C1161" t="s">
        <v>15</v>
      </c>
      <c r="D1161" t="s">
        <v>20</v>
      </c>
      <c r="E1161" t="s">
        <v>81</v>
      </c>
      <c r="F1161" s="11">
        <v>184251</v>
      </c>
      <c r="G1161" s="7" t="s">
        <v>165</v>
      </c>
      <c r="H1161" s="7">
        <f t="shared" si="36"/>
        <v>0</v>
      </c>
      <c r="I1161" t="s">
        <v>153</v>
      </c>
      <c r="J1161" t="s">
        <v>153</v>
      </c>
      <c r="K1161" t="s">
        <v>18</v>
      </c>
      <c r="L1161" s="7" t="s">
        <v>148</v>
      </c>
      <c r="M1161">
        <v>2.76</v>
      </c>
      <c r="N1161" s="12">
        <v>190</v>
      </c>
      <c r="O1161">
        <f t="shared" si="37"/>
        <v>190</v>
      </c>
    </row>
    <row r="1162" spans="1:15" x14ac:dyDescent="0.25">
      <c r="A1162">
        <v>277323</v>
      </c>
      <c r="B1162">
        <v>275393</v>
      </c>
      <c r="C1162" t="s">
        <v>15</v>
      </c>
      <c r="D1162" t="s">
        <v>20</v>
      </c>
      <c r="E1162" t="s">
        <v>81</v>
      </c>
      <c r="F1162" s="11">
        <v>79072</v>
      </c>
      <c r="G1162" s="7" t="s">
        <v>165</v>
      </c>
      <c r="H1162" s="7">
        <f t="shared" si="36"/>
        <v>0</v>
      </c>
      <c r="I1162" t="s">
        <v>153</v>
      </c>
      <c r="J1162" t="s">
        <v>153</v>
      </c>
      <c r="K1162" t="s">
        <v>18</v>
      </c>
      <c r="L1162" s="7" t="s">
        <v>148</v>
      </c>
      <c r="M1162">
        <v>2.76</v>
      </c>
      <c r="N1162" s="12">
        <v>72</v>
      </c>
      <c r="O1162">
        <f t="shared" si="37"/>
        <v>72</v>
      </c>
    </row>
    <row r="1163" spans="1:15" x14ac:dyDescent="0.25">
      <c r="A1163">
        <v>277325</v>
      </c>
      <c r="B1163">
        <v>275393</v>
      </c>
      <c r="C1163" t="s">
        <v>15</v>
      </c>
      <c r="D1163" t="s">
        <v>20</v>
      </c>
      <c r="E1163" t="s">
        <v>81</v>
      </c>
      <c r="F1163" s="11">
        <v>184146</v>
      </c>
      <c r="G1163" s="7" t="s">
        <v>165</v>
      </c>
      <c r="H1163" s="7">
        <f t="shared" si="36"/>
        <v>0</v>
      </c>
      <c r="I1163" t="s">
        <v>153</v>
      </c>
      <c r="J1163" t="s">
        <v>153</v>
      </c>
      <c r="K1163" t="s">
        <v>18</v>
      </c>
      <c r="L1163" s="7" t="s">
        <v>148</v>
      </c>
      <c r="M1163">
        <v>2.76</v>
      </c>
      <c r="N1163" s="12">
        <v>370</v>
      </c>
      <c r="O1163">
        <f t="shared" si="37"/>
        <v>370</v>
      </c>
    </row>
    <row r="1164" spans="1:15" x14ac:dyDescent="0.25">
      <c r="A1164">
        <v>277327</v>
      </c>
      <c r="B1164">
        <v>275393</v>
      </c>
      <c r="C1164" t="s">
        <v>15</v>
      </c>
      <c r="D1164" t="s">
        <v>20</v>
      </c>
      <c r="E1164" t="s">
        <v>81</v>
      </c>
      <c r="F1164" s="11">
        <v>229972</v>
      </c>
      <c r="G1164" s="7" t="s">
        <v>165</v>
      </c>
      <c r="H1164" s="7">
        <f t="shared" si="36"/>
        <v>0</v>
      </c>
      <c r="I1164" t="s">
        <v>153</v>
      </c>
      <c r="J1164" t="s">
        <v>153</v>
      </c>
      <c r="K1164" t="s">
        <v>18</v>
      </c>
      <c r="L1164" s="7" t="s">
        <v>148</v>
      </c>
      <c r="M1164">
        <v>2.76</v>
      </c>
      <c r="N1164" s="12">
        <v>52</v>
      </c>
      <c r="O1164">
        <f t="shared" si="37"/>
        <v>52</v>
      </c>
    </row>
    <row r="1165" spans="1:15" x14ac:dyDescent="0.25">
      <c r="A1165">
        <v>277329</v>
      </c>
      <c r="B1165">
        <v>275393</v>
      </c>
      <c r="C1165" t="s">
        <v>15</v>
      </c>
      <c r="D1165" t="s">
        <v>20</v>
      </c>
      <c r="E1165" t="s">
        <v>81</v>
      </c>
      <c r="F1165" s="11">
        <v>58017945</v>
      </c>
      <c r="G1165" s="7" t="s">
        <v>165</v>
      </c>
      <c r="H1165" s="7">
        <f t="shared" si="36"/>
        <v>0</v>
      </c>
      <c r="I1165" t="s">
        <v>153</v>
      </c>
      <c r="J1165" t="s">
        <v>153</v>
      </c>
      <c r="K1165" t="s">
        <v>18</v>
      </c>
      <c r="L1165" s="7" t="s">
        <v>148</v>
      </c>
      <c r="M1165">
        <v>2.76</v>
      </c>
      <c r="N1165" s="12">
        <v>0</v>
      </c>
      <c r="O1165">
        <f t="shared" si="37"/>
        <v>0</v>
      </c>
    </row>
    <row r="1166" spans="1:15" x14ac:dyDescent="0.25">
      <c r="A1166">
        <v>277332</v>
      </c>
      <c r="B1166">
        <v>275393</v>
      </c>
      <c r="C1166" t="s">
        <v>15</v>
      </c>
      <c r="D1166" t="s">
        <v>20</v>
      </c>
      <c r="E1166" t="s">
        <v>81</v>
      </c>
      <c r="F1166" s="11">
        <v>476329</v>
      </c>
      <c r="G1166" s="7" t="s">
        <v>165</v>
      </c>
      <c r="H1166" s="7">
        <f t="shared" si="36"/>
        <v>0</v>
      </c>
      <c r="I1166" t="s">
        <v>153</v>
      </c>
      <c r="J1166" t="s">
        <v>153</v>
      </c>
      <c r="K1166" t="s">
        <v>18</v>
      </c>
      <c r="L1166" s="7" t="s">
        <v>148</v>
      </c>
      <c r="M1166">
        <v>2.76</v>
      </c>
      <c r="N1166" s="12">
        <v>50</v>
      </c>
      <c r="O1166">
        <f t="shared" si="37"/>
        <v>50</v>
      </c>
    </row>
    <row r="1167" spans="1:15" x14ac:dyDescent="0.25">
      <c r="A1167">
        <v>277334</v>
      </c>
      <c r="B1167">
        <v>275393</v>
      </c>
      <c r="C1167" t="s">
        <v>15</v>
      </c>
      <c r="D1167" t="s">
        <v>20</v>
      </c>
      <c r="E1167" t="s">
        <v>81</v>
      </c>
      <c r="F1167" s="11">
        <v>7789076044440</v>
      </c>
      <c r="G1167" s="7" t="s">
        <v>165</v>
      </c>
      <c r="H1167" s="7">
        <f t="shared" si="36"/>
        <v>0</v>
      </c>
      <c r="I1167" t="s">
        <v>153</v>
      </c>
      <c r="J1167" t="s">
        <v>153</v>
      </c>
      <c r="K1167" t="s">
        <v>18</v>
      </c>
      <c r="L1167" s="7" t="s">
        <v>148</v>
      </c>
      <c r="M1167">
        <v>2.76</v>
      </c>
      <c r="N1167" s="12">
        <v>73</v>
      </c>
      <c r="O1167">
        <f t="shared" si="37"/>
        <v>73</v>
      </c>
    </row>
    <row r="1168" spans="1:15" x14ac:dyDescent="0.25">
      <c r="A1168">
        <v>277336</v>
      </c>
      <c r="B1168">
        <v>275393</v>
      </c>
      <c r="C1168" t="s">
        <v>15</v>
      </c>
      <c r="D1168" t="s">
        <v>20</v>
      </c>
      <c r="E1168" t="s">
        <v>81</v>
      </c>
      <c r="F1168" s="11">
        <v>114143173</v>
      </c>
      <c r="G1168" s="7" t="s">
        <v>165</v>
      </c>
      <c r="H1168" s="7">
        <f t="shared" si="36"/>
        <v>0</v>
      </c>
      <c r="I1168" t="s">
        <v>153</v>
      </c>
      <c r="J1168" t="s">
        <v>153</v>
      </c>
      <c r="K1168" t="s">
        <v>18</v>
      </c>
      <c r="L1168" s="7" t="s">
        <v>148</v>
      </c>
      <c r="M1168">
        <v>2.76</v>
      </c>
      <c r="N1168" s="12">
        <v>60</v>
      </c>
      <c r="O1168">
        <f t="shared" si="37"/>
        <v>60</v>
      </c>
    </row>
    <row r="1169" spans="1:15" x14ac:dyDescent="0.25">
      <c r="A1169">
        <v>277338</v>
      </c>
      <c r="B1169">
        <v>275393</v>
      </c>
      <c r="C1169" t="s">
        <v>15</v>
      </c>
      <c r="D1169" t="s">
        <v>20</v>
      </c>
      <c r="E1169" t="s">
        <v>81</v>
      </c>
      <c r="F1169" s="11">
        <v>7789130256533</v>
      </c>
      <c r="G1169" s="7" t="s">
        <v>165</v>
      </c>
      <c r="H1169" s="7">
        <f t="shared" si="36"/>
        <v>0</v>
      </c>
      <c r="I1169" t="s">
        <v>153</v>
      </c>
      <c r="J1169" t="s">
        <v>153</v>
      </c>
      <c r="K1169" t="s">
        <v>18</v>
      </c>
      <c r="L1169" s="7" t="s">
        <v>148</v>
      </c>
      <c r="M1169">
        <v>2.76</v>
      </c>
      <c r="N1169" s="12">
        <v>0</v>
      </c>
      <c r="O1169">
        <f t="shared" si="37"/>
        <v>0</v>
      </c>
    </row>
    <row r="1170" spans="1:15" x14ac:dyDescent="0.25">
      <c r="A1170">
        <v>277340</v>
      </c>
      <c r="B1170">
        <v>275393</v>
      </c>
      <c r="C1170" t="s">
        <v>15</v>
      </c>
      <c r="D1170" t="s">
        <v>20</v>
      </c>
      <c r="E1170" t="s">
        <v>81</v>
      </c>
      <c r="F1170" s="11">
        <v>534290</v>
      </c>
      <c r="G1170" s="7" t="s">
        <v>165</v>
      </c>
      <c r="H1170" s="7">
        <f t="shared" si="36"/>
        <v>0</v>
      </c>
      <c r="I1170" t="s">
        <v>153</v>
      </c>
      <c r="J1170" t="s">
        <v>153</v>
      </c>
      <c r="K1170" t="s">
        <v>18</v>
      </c>
      <c r="L1170" s="7" t="s">
        <v>148</v>
      </c>
      <c r="M1170">
        <v>2.76</v>
      </c>
      <c r="N1170" s="12">
        <v>130</v>
      </c>
      <c r="O1170">
        <f t="shared" si="37"/>
        <v>130</v>
      </c>
    </row>
    <row r="1171" spans="1:15" x14ac:dyDescent="0.25">
      <c r="A1171">
        <v>277342</v>
      </c>
      <c r="B1171">
        <v>275393</v>
      </c>
      <c r="C1171" t="s">
        <v>15</v>
      </c>
      <c r="D1171" t="s">
        <v>20</v>
      </c>
      <c r="E1171" t="s">
        <v>81</v>
      </c>
      <c r="F1171" s="11">
        <v>7789088069887</v>
      </c>
      <c r="G1171" s="7" t="s">
        <v>165</v>
      </c>
      <c r="H1171" s="7">
        <f t="shared" si="36"/>
        <v>0</v>
      </c>
      <c r="I1171" t="s">
        <v>153</v>
      </c>
      <c r="J1171" t="s">
        <v>153</v>
      </c>
      <c r="K1171" t="s">
        <v>18</v>
      </c>
      <c r="L1171" s="7" t="s">
        <v>148</v>
      </c>
      <c r="M1171">
        <v>2.76</v>
      </c>
      <c r="N1171" s="12">
        <v>61</v>
      </c>
      <c r="O1171">
        <f t="shared" si="37"/>
        <v>61</v>
      </c>
    </row>
    <row r="1172" spans="1:15" x14ac:dyDescent="0.25">
      <c r="A1172">
        <v>278450</v>
      </c>
      <c r="B1172">
        <v>275401</v>
      </c>
      <c r="C1172" t="s">
        <v>15</v>
      </c>
      <c r="D1172" t="s">
        <v>22</v>
      </c>
      <c r="E1172">
        <v>22</v>
      </c>
      <c r="F1172" s="11">
        <v>848984</v>
      </c>
      <c r="G1172" s="7" t="s">
        <v>165</v>
      </c>
      <c r="H1172" s="7">
        <f t="shared" si="36"/>
        <v>0</v>
      </c>
      <c r="I1172" t="s">
        <v>153</v>
      </c>
      <c r="J1172" t="s">
        <v>153</v>
      </c>
      <c r="K1172" t="s">
        <v>11</v>
      </c>
      <c r="L1172" s="7" t="s">
        <v>148</v>
      </c>
      <c r="M1172">
        <v>1.9870000000000001</v>
      </c>
      <c r="N1172" s="12">
        <v>312</v>
      </c>
      <c r="O1172">
        <f t="shared" si="37"/>
        <v>312</v>
      </c>
    </row>
    <row r="1173" spans="1:15" x14ac:dyDescent="0.25">
      <c r="A1173">
        <v>278452</v>
      </c>
      <c r="B1173">
        <v>275401</v>
      </c>
      <c r="C1173" t="s">
        <v>15</v>
      </c>
      <c r="D1173" t="s">
        <v>22</v>
      </c>
      <c r="E1173">
        <v>22</v>
      </c>
      <c r="F1173" s="11">
        <v>7789128401238</v>
      </c>
      <c r="G1173" s="7" t="s">
        <v>165</v>
      </c>
      <c r="H1173" s="7">
        <f t="shared" si="36"/>
        <v>0</v>
      </c>
      <c r="I1173" t="s">
        <v>153</v>
      </c>
      <c r="J1173" t="s">
        <v>153</v>
      </c>
      <c r="K1173" t="s">
        <v>11</v>
      </c>
      <c r="L1173" s="7" t="s">
        <v>148</v>
      </c>
      <c r="M1173">
        <v>1.9870000000000001</v>
      </c>
      <c r="N1173" s="12">
        <v>8</v>
      </c>
      <c r="O1173">
        <f t="shared" si="37"/>
        <v>8</v>
      </c>
    </row>
    <row r="1174" spans="1:15" x14ac:dyDescent="0.25">
      <c r="A1174">
        <v>278454</v>
      </c>
      <c r="B1174">
        <v>275401</v>
      </c>
      <c r="C1174" t="s">
        <v>15</v>
      </c>
      <c r="D1174" t="s">
        <v>22</v>
      </c>
      <c r="E1174">
        <v>22</v>
      </c>
      <c r="F1174" s="11">
        <v>58015670</v>
      </c>
      <c r="G1174" s="7" t="s">
        <v>165</v>
      </c>
      <c r="H1174" s="7">
        <f t="shared" si="36"/>
        <v>0</v>
      </c>
      <c r="I1174" t="s">
        <v>153</v>
      </c>
      <c r="J1174" t="s">
        <v>153</v>
      </c>
      <c r="K1174" t="s">
        <v>11</v>
      </c>
      <c r="L1174" s="7" t="s">
        <v>148</v>
      </c>
      <c r="M1174">
        <v>1.9870000000000001</v>
      </c>
      <c r="N1174" s="12">
        <v>640</v>
      </c>
      <c r="O1174">
        <f t="shared" si="37"/>
        <v>640</v>
      </c>
    </row>
    <row r="1175" spans="1:15" x14ac:dyDescent="0.25">
      <c r="A1175">
        <v>278456</v>
      </c>
      <c r="B1175">
        <v>275401</v>
      </c>
      <c r="C1175" t="s">
        <v>15</v>
      </c>
      <c r="D1175" t="s">
        <v>22</v>
      </c>
      <c r="E1175">
        <v>22</v>
      </c>
      <c r="F1175" s="11">
        <v>104363186</v>
      </c>
      <c r="G1175" s="7" t="s">
        <v>165</v>
      </c>
      <c r="H1175" s="7">
        <f t="shared" si="36"/>
        <v>0</v>
      </c>
      <c r="I1175" t="s">
        <v>153</v>
      </c>
      <c r="J1175" t="s">
        <v>153</v>
      </c>
      <c r="K1175" t="s">
        <v>11</v>
      </c>
      <c r="L1175" s="7" t="s">
        <v>148</v>
      </c>
      <c r="M1175">
        <v>1.9870000000000001</v>
      </c>
      <c r="N1175" s="12">
        <v>338</v>
      </c>
      <c r="O1175">
        <f t="shared" si="37"/>
        <v>338</v>
      </c>
    </row>
    <row r="1176" spans="1:15" x14ac:dyDescent="0.25">
      <c r="A1176">
        <v>278458</v>
      </c>
      <c r="B1176">
        <v>275401</v>
      </c>
      <c r="C1176" t="s">
        <v>15</v>
      </c>
      <c r="D1176" t="s">
        <v>22</v>
      </c>
      <c r="E1176">
        <v>22</v>
      </c>
      <c r="F1176" s="11">
        <v>244772</v>
      </c>
      <c r="G1176" s="7" t="s">
        <v>165</v>
      </c>
      <c r="H1176" s="7">
        <f t="shared" si="36"/>
        <v>0</v>
      </c>
      <c r="I1176" t="s">
        <v>153</v>
      </c>
      <c r="J1176" t="s">
        <v>153</v>
      </c>
      <c r="K1176" t="s">
        <v>11</v>
      </c>
      <c r="L1176" s="7" t="s">
        <v>148</v>
      </c>
      <c r="M1176">
        <v>1.9870000000000001</v>
      </c>
      <c r="N1176" s="12">
        <v>243</v>
      </c>
      <c r="O1176">
        <f t="shared" si="37"/>
        <v>243</v>
      </c>
    </row>
    <row r="1177" spans="1:15" x14ac:dyDescent="0.25">
      <c r="A1177">
        <v>278461</v>
      </c>
      <c r="B1177">
        <v>275401</v>
      </c>
      <c r="C1177" t="s">
        <v>15</v>
      </c>
      <c r="D1177" t="s">
        <v>22</v>
      </c>
      <c r="E1177">
        <v>22</v>
      </c>
      <c r="F1177" s="11">
        <v>57182813</v>
      </c>
      <c r="G1177" s="7" t="s">
        <v>165</v>
      </c>
      <c r="H1177" s="7">
        <f t="shared" si="36"/>
        <v>0</v>
      </c>
      <c r="I1177" t="s">
        <v>153</v>
      </c>
      <c r="J1177" t="s">
        <v>153</v>
      </c>
      <c r="K1177" t="s">
        <v>11</v>
      </c>
      <c r="L1177" s="7" t="s">
        <v>148</v>
      </c>
      <c r="M1177">
        <v>1.9870000000000001</v>
      </c>
      <c r="N1177" s="12">
        <v>177</v>
      </c>
      <c r="O1177">
        <f t="shared" si="37"/>
        <v>177</v>
      </c>
    </row>
    <row r="1178" spans="1:15" x14ac:dyDescent="0.25">
      <c r="A1178">
        <v>278465</v>
      </c>
      <c r="B1178">
        <v>275401</v>
      </c>
      <c r="C1178" t="s">
        <v>15</v>
      </c>
      <c r="D1178" t="s">
        <v>22</v>
      </c>
      <c r="E1178">
        <v>22</v>
      </c>
      <c r="F1178" s="11">
        <v>97268289</v>
      </c>
      <c r="G1178" s="7" t="s">
        <v>165</v>
      </c>
      <c r="H1178" s="7">
        <f t="shared" si="36"/>
        <v>0</v>
      </c>
      <c r="I1178" t="s">
        <v>153</v>
      </c>
      <c r="J1178" t="s">
        <v>153</v>
      </c>
      <c r="K1178" t="s">
        <v>11</v>
      </c>
      <c r="L1178" s="7" t="s">
        <v>148</v>
      </c>
      <c r="M1178">
        <v>1.9870000000000001</v>
      </c>
      <c r="N1178" s="12">
        <v>167</v>
      </c>
      <c r="O1178">
        <f t="shared" si="37"/>
        <v>167</v>
      </c>
    </row>
    <row r="1179" spans="1:15" x14ac:dyDescent="0.25">
      <c r="A1179">
        <v>278467</v>
      </c>
      <c r="B1179">
        <v>275401</v>
      </c>
      <c r="C1179" t="s">
        <v>15</v>
      </c>
      <c r="D1179" t="s">
        <v>22</v>
      </c>
      <c r="E1179">
        <v>22</v>
      </c>
      <c r="F1179" s="11">
        <v>527978</v>
      </c>
      <c r="G1179" s="7" t="s">
        <v>165</v>
      </c>
      <c r="H1179" s="7">
        <f t="shared" si="36"/>
        <v>0</v>
      </c>
      <c r="I1179" t="s">
        <v>153</v>
      </c>
      <c r="J1179" t="s">
        <v>153</v>
      </c>
      <c r="K1179" t="s">
        <v>11</v>
      </c>
      <c r="L1179" s="7" t="s">
        <v>148</v>
      </c>
      <c r="M1179">
        <v>1.9870000000000001</v>
      </c>
      <c r="N1179" s="12">
        <v>123</v>
      </c>
      <c r="O1179">
        <f t="shared" si="37"/>
        <v>123</v>
      </c>
    </row>
    <row r="1180" spans="1:15" x14ac:dyDescent="0.25">
      <c r="A1180">
        <v>278469</v>
      </c>
      <c r="B1180">
        <v>275401</v>
      </c>
      <c r="C1180" t="s">
        <v>15</v>
      </c>
      <c r="D1180" t="s">
        <v>22</v>
      </c>
      <c r="E1180">
        <v>22</v>
      </c>
      <c r="F1180" s="11">
        <v>97301962</v>
      </c>
      <c r="G1180" s="7" t="s">
        <v>165</v>
      </c>
      <c r="H1180" s="7">
        <f t="shared" si="36"/>
        <v>0</v>
      </c>
      <c r="I1180" t="s">
        <v>153</v>
      </c>
      <c r="J1180" t="s">
        <v>153</v>
      </c>
      <c r="K1180" t="s">
        <v>11</v>
      </c>
      <c r="L1180" s="7" t="s">
        <v>148</v>
      </c>
      <c r="M1180">
        <v>1.9870000000000001</v>
      </c>
      <c r="N1180" s="12">
        <v>186</v>
      </c>
      <c r="O1180">
        <f t="shared" si="37"/>
        <v>186</v>
      </c>
    </row>
    <row r="1181" spans="1:15" x14ac:dyDescent="0.25">
      <c r="A1181">
        <v>278471</v>
      </c>
      <c r="B1181">
        <v>275401</v>
      </c>
      <c r="C1181" t="s">
        <v>15</v>
      </c>
      <c r="D1181" t="s">
        <v>22</v>
      </c>
      <c r="E1181">
        <v>22</v>
      </c>
      <c r="F1181" s="11">
        <v>49106</v>
      </c>
      <c r="G1181" s="7" t="s">
        <v>165</v>
      </c>
      <c r="H1181" s="7">
        <f t="shared" si="36"/>
        <v>0</v>
      </c>
      <c r="I1181" t="s">
        <v>153</v>
      </c>
      <c r="J1181" t="s">
        <v>153</v>
      </c>
      <c r="K1181" t="s">
        <v>11</v>
      </c>
      <c r="L1181" s="7" t="s">
        <v>148</v>
      </c>
      <c r="M1181">
        <v>1.9870000000000001</v>
      </c>
      <c r="N1181" s="12">
        <v>277</v>
      </c>
      <c r="O1181">
        <f t="shared" si="37"/>
        <v>277</v>
      </c>
    </row>
    <row r="1182" spans="1:15" x14ac:dyDescent="0.25">
      <c r="A1182">
        <v>278473</v>
      </c>
      <c r="B1182">
        <v>275401</v>
      </c>
      <c r="C1182" t="s">
        <v>15</v>
      </c>
      <c r="D1182" t="s">
        <v>22</v>
      </c>
      <c r="E1182">
        <v>22</v>
      </c>
      <c r="F1182" s="11">
        <v>282547</v>
      </c>
      <c r="G1182" s="7" t="s">
        <v>165</v>
      </c>
      <c r="H1182" s="7">
        <f t="shared" si="36"/>
        <v>0</v>
      </c>
      <c r="I1182" t="s">
        <v>153</v>
      </c>
      <c r="J1182" t="s">
        <v>153</v>
      </c>
      <c r="K1182" t="s">
        <v>11</v>
      </c>
      <c r="L1182" s="7" t="s">
        <v>148</v>
      </c>
      <c r="M1182">
        <v>1.9870000000000001</v>
      </c>
      <c r="N1182" s="12">
        <v>127</v>
      </c>
      <c r="O1182">
        <f t="shared" si="37"/>
        <v>127</v>
      </c>
    </row>
    <row r="1183" spans="1:15" x14ac:dyDescent="0.25">
      <c r="A1183">
        <v>278475</v>
      </c>
      <c r="B1183">
        <v>275401</v>
      </c>
      <c r="C1183" t="s">
        <v>15</v>
      </c>
      <c r="D1183" t="s">
        <v>22</v>
      </c>
      <c r="E1183">
        <v>22</v>
      </c>
      <c r="F1183" s="11">
        <v>98090109</v>
      </c>
      <c r="G1183" s="7" t="s">
        <v>165</v>
      </c>
      <c r="H1183" s="7">
        <f t="shared" si="36"/>
        <v>0</v>
      </c>
      <c r="I1183" t="s">
        <v>153</v>
      </c>
      <c r="J1183" t="s">
        <v>153</v>
      </c>
      <c r="K1183" t="s">
        <v>11</v>
      </c>
      <c r="L1183" s="7" t="s">
        <v>148</v>
      </c>
      <c r="M1183">
        <v>1.9870000000000001</v>
      </c>
      <c r="N1183" s="12">
        <v>165</v>
      </c>
      <c r="O1183">
        <f t="shared" si="37"/>
        <v>165</v>
      </c>
    </row>
    <row r="1184" spans="1:15" x14ac:dyDescent="0.25">
      <c r="A1184">
        <v>278477</v>
      </c>
      <c r="B1184">
        <v>275401</v>
      </c>
      <c r="C1184" t="s">
        <v>15</v>
      </c>
      <c r="D1184" t="s">
        <v>22</v>
      </c>
      <c r="E1184">
        <v>22</v>
      </c>
      <c r="F1184" s="11">
        <v>38212</v>
      </c>
      <c r="G1184" s="7" t="s">
        <v>165</v>
      </c>
      <c r="H1184" s="7">
        <f t="shared" si="36"/>
        <v>0</v>
      </c>
      <c r="I1184" t="s">
        <v>153</v>
      </c>
      <c r="J1184" t="s">
        <v>153</v>
      </c>
      <c r="K1184" t="s">
        <v>11</v>
      </c>
      <c r="L1184" s="7" t="s">
        <v>148</v>
      </c>
      <c r="M1184">
        <v>1.9870000000000001</v>
      </c>
      <c r="N1184" s="12">
        <v>298</v>
      </c>
      <c r="O1184">
        <f t="shared" si="37"/>
        <v>298</v>
      </c>
    </row>
    <row r="1185" spans="1:15" x14ac:dyDescent="0.25">
      <c r="A1185">
        <v>287563</v>
      </c>
      <c r="B1185">
        <v>275472</v>
      </c>
      <c r="C1185" t="s">
        <v>15</v>
      </c>
      <c r="D1185" t="s">
        <v>82</v>
      </c>
      <c r="E1185">
        <v>47</v>
      </c>
      <c r="F1185" s="11">
        <v>291309</v>
      </c>
      <c r="G1185" s="7" t="s">
        <v>165</v>
      </c>
      <c r="H1185" s="7">
        <f t="shared" si="36"/>
        <v>0</v>
      </c>
      <c r="I1185" t="s">
        <v>153</v>
      </c>
      <c r="J1185" t="s">
        <v>294</v>
      </c>
      <c r="K1185" t="s">
        <v>11</v>
      </c>
      <c r="L1185" s="7" t="s">
        <v>148</v>
      </c>
      <c r="M1185" t="s">
        <v>294</v>
      </c>
      <c r="N1185" t="s">
        <v>294</v>
      </c>
      <c r="O1185" t="str">
        <f t="shared" si="37"/>
        <v>Нет показаний</v>
      </c>
    </row>
    <row r="1186" spans="1:15" x14ac:dyDescent="0.25">
      <c r="A1186">
        <v>287565</v>
      </c>
      <c r="B1186">
        <v>275472</v>
      </c>
      <c r="C1186" t="s">
        <v>15</v>
      </c>
      <c r="D1186" t="s">
        <v>82</v>
      </c>
      <c r="E1186">
        <v>47</v>
      </c>
      <c r="F1186" s="11">
        <v>497956</v>
      </c>
      <c r="G1186" s="7" t="s">
        <v>165</v>
      </c>
      <c r="H1186" s="7">
        <f t="shared" si="36"/>
        <v>0</v>
      </c>
      <c r="I1186" t="s">
        <v>153</v>
      </c>
      <c r="J1186" t="s">
        <v>153</v>
      </c>
      <c r="K1186" t="s">
        <v>11</v>
      </c>
      <c r="L1186" s="7" t="s">
        <v>148</v>
      </c>
      <c r="M1186">
        <v>1.9870000000000001</v>
      </c>
      <c r="N1186" s="12">
        <v>147</v>
      </c>
      <c r="O1186">
        <f t="shared" si="37"/>
        <v>147</v>
      </c>
    </row>
    <row r="1187" spans="1:15" x14ac:dyDescent="0.25">
      <c r="A1187">
        <v>287569</v>
      </c>
      <c r="B1187">
        <v>275472</v>
      </c>
      <c r="C1187" t="s">
        <v>15</v>
      </c>
      <c r="D1187" t="s">
        <v>82</v>
      </c>
      <c r="E1187">
        <v>47</v>
      </c>
      <c r="F1187" s="11">
        <v>107427086</v>
      </c>
      <c r="G1187" s="7" t="s">
        <v>165</v>
      </c>
      <c r="H1187" s="7">
        <f t="shared" si="36"/>
        <v>0</v>
      </c>
      <c r="I1187" t="s">
        <v>153</v>
      </c>
      <c r="J1187" t="s">
        <v>153</v>
      </c>
      <c r="K1187" t="s">
        <v>11</v>
      </c>
      <c r="L1187" s="7" t="s">
        <v>148</v>
      </c>
      <c r="M1187">
        <v>1.9870000000000001</v>
      </c>
      <c r="N1187" s="12">
        <v>235</v>
      </c>
      <c r="O1187">
        <f t="shared" si="37"/>
        <v>235</v>
      </c>
    </row>
    <row r="1188" spans="1:15" x14ac:dyDescent="0.25">
      <c r="A1188">
        <v>287571</v>
      </c>
      <c r="B1188">
        <v>275472</v>
      </c>
      <c r="C1188" t="s">
        <v>15</v>
      </c>
      <c r="D1188" t="s">
        <v>82</v>
      </c>
      <c r="E1188">
        <v>47</v>
      </c>
      <c r="F1188" s="11">
        <v>95399738</v>
      </c>
      <c r="G1188" s="7" t="s">
        <v>165</v>
      </c>
      <c r="H1188" s="7">
        <f t="shared" si="36"/>
        <v>0</v>
      </c>
      <c r="I1188" t="s">
        <v>153</v>
      </c>
      <c r="J1188" t="s">
        <v>153</v>
      </c>
      <c r="K1188" t="s">
        <v>11</v>
      </c>
      <c r="L1188" s="7" t="s">
        <v>148</v>
      </c>
      <c r="M1188">
        <v>1.9870000000000001</v>
      </c>
      <c r="N1188" s="12">
        <v>295</v>
      </c>
      <c r="O1188">
        <f t="shared" si="37"/>
        <v>295</v>
      </c>
    </row>
    <row r="1189" spans="1:15" x14ac:dyDescent="0.25">
      <c r="A1189">
        <v>287573</v>
      </c>
      <c r="B1189">
        <v>275472</v>
      </c>
      <c r="C1189" t="s">
        <v>15</v>
      </c>
      <c r="D1189" t="s">
        <v>82</v>
      </c>
      <c r="E1189">
        <v>47</v>
      </c>
      <c r="F1189" s="11">
        <v>117424680</v>
      </c>
      <c r="G1189" s="7" t="s">
        <v>165</v>
      </c>
      <c r="H1189" s="7">
        <f t="shared" si="36"/>
        <v>0</v>
      </c>
      <c r="I1189" t="s">
        <v>153</v>
      </c>
      <c r="J1189" t="s">
        <v>153</v>
      </c>
      <c r="K1189" t="s">
        <v>11</v>
      </c>
      <c r="L1189" s="7" t="s">
        <v>148</v>
      </c>
      <c r="M1189">
        <v>1.9870000000000001</v>
      </c>
      <c r="N1189" s="12">
        <v>143</v>
      </c>
      <c r="O1189">
        <f t="shared" si="37"/>
        <v>143</v>
      </c>
    </row>
    <row r="1190" spans="1:15" x14ac:dyDescent="0.25">
      <c r="A1190">
        <v>287575</v>
      </c>
      <c r="B1190">
        <v>275472</v>
      </c>
      <c r="C1190" t="s">
        <v>15</v>
      </c>
      <c r="D1190" t="s">
        <v>82</v>
      </c>
      <c r="E1190">
        <v>47</v>
      </c>
      <c r="F1190" s="11">
        <v>58200951</v>
      </c>
      <c r="G1190" s="7" t="s">
        <v>165</v>
      </c>
      <c r="H1190" s="7">
        <f t="shared" si="36"/>
        <v>0</v>
      </c>
      <c r="I1190" t="s">
        <v>153</v>
      </c>
      <c r="J1190" t="s">
        <v>153</v>
      </c>
      <c r="K1190" t="s">
        <v>11</v>
      </c>
      <c r="L1190" s="7" t="s">
        <v>148</v>
      </c>
      <c r="M1190">
        <v>1.9870000000000001</v>
      </c>
      <c r="N1190" s="12">
        <v>0</v>
      </c>
      <c r="O1190">
        <f t="shared" si="37"/>
        <v>0</v>
      </c>
    </row>
    <row r="1191" spans="1:15" x14ac:dyDescent="0.25">
      <c r="A1191">
        <v>287577</v>
      </c>
      <c r="B1191">
        <v>275472</v>
      </c>
      <c r="C1191" t="s">
        <v>15</v>
      </c>
      <c r="D1191" t="s">
        <v>82</v>
      </c>
      <c r="E1191">
        <v>47</v>
      </c>
      <c r="F1191" s="11">
        <v>58200935</v>
      </c>
      <c r="G1191" s="7" t="s">
        <v>165</v>
      </c>
      <c r="H1191" s="7">
        <f t="shared" si="36"/>
        <v>0</v>
      </c>
      <c r="I1191" t="s">
        <v>153</v>
      </c>
      <c r="J1191" t="s">
        <v>153</v>
      </c>
      <c r="K1191" t="s">
        <v>11</v>
      </c>
      <c r="L1191" s="7" t="s">
        <v>148</v>
      </c>
      <c r="M1191">
        <v>1.9870000000000001</v>
      </c>
      <c r="N1191" s="12">
        <v>152</v>
      </c>
      <c r="O1191">
        <f t="shared" si="37"/>
        <v>152</v>
      </c>
    </row>
    <row r="1192" spans="1:15" x14ac:dyDescent="0.25">
      <c r="A1192">
        <v>287579</v>
      </c>
      <c r="B1192">
        <v>275472</v>
      </c>
      <c r="C1192" t="s">
        <v>15</v>
      </c>
      <c r="D1192" t="s">
        <v>82</v>
      </c>
      <c r="E1192">
        <v>47</v>
      </c>
      <c r="F1192" s="11">
        <v>114298909</v>
      </c>
      <c r="G1192" s="7" t="s">
        <v>165</v>
      </c>
      <c r="H1192" s="7">
        <f t="shared" si="36"/>
        <v>0</v>
      </c>
      <c r="I1192" t="s">
        <v>153</v>
      </c>
      <c r="J1192" t="s">
        <v>153</v>
      </c>
      <c r="K1192" t="s">
        <v>11</v>
      </c>
      <c r="L1192" s="7" t="s">
        <v>148</v>
      </c>
      <c r="M1192">
        <v>1.9870000000000001</v>
      </c>
      <c r="N1192" s="12">
        <v>0</v>
      </c>
      <c r="O1192">
        <f t="shared" si="37"/>
        <v>0</v>
      </c>
    </row>
    <row r="1193" spans="1:15" x14ac:dyDescent="0.25">
      <c r="A1193">
        <v>287581</v>
      </c>
      <c r="B1193">
        <v>275472</v>
      </c>
      <c r="C1193" t="s">
        <v>15</v>
      </c>
      <c r="D1193" t="s">
        <v>82</v>
      </c>
      <c r="E1193">
        <v>47</v>
      </c>
      <c r="F1193" s="11">
        <v>390877</v>
      </c>
      <c r="G1193" s="7" t="s">
        <v>165</v>
      </c>
      <c r="H1193" s="7">
        <f t="shared" si="36"/>
        <v>0</v>
      </c>
      <c r="I1193" t="s">
        <v>153</v>
      </c>
      <c r="J1193" t="s">
        <v>153</v>
      </c>
      <c r="K1193" t="s">
        <v>11</v>
      </c>
      <c r="L1193" s="7" t="s">
        <v>148</v>
      </c>
      <c r="M1193">
        <v>1.9870000000000001</v>
      </c>
      <c r="N1193" s="12">
        <v>186</v>
      </c>
      <c r="O1193">
        <f t="shared" si="37"/>
        <v>186</v>
      </c>
    </row>
    <row r="1194" spans="1:15" x14ac:dyDescent="0.25">
      <c r="A1194">
        <v>287837</v>
      </c>
      <c r="B1194">
        <v>275475</v>
      </c>
      <c r="C1194" t="s">
        <v>15</v>
      </c>
      <c r="D1194" t="s">
        <v>82</v>
      </c>
      <c r="E1194">
        <v>57</v>
      </c>
      <c r="F1194" s="11">
        <v>7789130161274</v>
      </c>
      <c r="G1194" s="7" t="s">
        <v>165</v>
      </c>
      <c r="H1194" s="7">
        <f t="shared" si="36"/>
        <v>0</v>
      </c>
      <c r="I1194" t="s">
        <v>153</v>
      </c>
      <c r="J1194" t="s">
        <v>153</v>
      </c>
      <c r="K1194" t="s">
        <v>11</v>
      </c>
      <c r="L1194" s="7" t="s">
        <v>148</v>
      </c>
      <c r="M1194">
        <v>1.9870000000000001</v>
      </c>
      <c r="N1194" s="12">
        <v>150</v>
      </c>
      <c r="O1194">
        <f t="shared" si="37"/>
        <v>150</v>
      </c>
    </row>
    <row r="1195" spans="1:15" x14ac:dyDescent="0.25">
      <c r="A1195">
        <v>287839</v>
      </c>
      <c r="B1195">
        <v>275475</v>
      </c>
      <c r="C1195" t="s">
        <v>15</v>
      </c>
      <c r="D1195" t="s">
        <v>82</v>
      </c>
      <c r="E1195">
        <v>57</v>
      </c>
      <c r="F1195" s="11">
        <v>7789130256656</v>
      </c>
      <c r="G1195" s="7" t="s">
        <v>165</v>
      </c>
      <c r="H1195" s="7">
        <f t="shared" si="36"/>
        <v>0</v>
      </c>
      <c r="I1195" t="s">
        <v>153</v>
      </c>
      <c r="J1195" t="s">
        <v>153</v>
      </c>
      <c r="K1195" t="s">
        <v>11</v>
      </c>
      <c r="L1195" s="7" t="s">
        <v>148</v>
      </c>
      <c r="M1195">
        <v>1.9870000000000001</v>
      </c>
      <c r="N1195" s="12">
        <v>121</v>
      </c>
      <c r="O1195">
        <f t="shared" si="37"/>
        <v>121</v>
      </c>
    </row>
    <row r="1196" spans="1:15" x14ac:dyDescent="0.25">
      <c r="A1196">
        <v>287841</v>
      </c>
      <c r="B1196">
        <v>275475</v>
      </c>
      <c r="C1196" t="s">
        <v>15</v>
      </c>
      <c r="D1196" t="s">
        <v>82</v>
      </c>
      <c r="E1196">
        <v>57</v>
      </c>
      <c r="F1196" s="11">
        <v>63493</v>
      </c>
      <c r="G1196" s="7" t="s">
        <v>165</v>
      </c>
      <c r="H1196" s="7">
        <f t="shared" si="36"/>
        <v>0</v>
      </c>
      <c r="I1196" t="s">
        <v>153</v>
      </c>
      <c r="J1196" t="s">
        <v>153</v>
      </c>
      <c r="K1196" t="s">
        <v>11</v>
      </c>
      <c r="L1196" s="7" t="s">
        <v>148</v>
      </c>
      <c r="M1196">
        <v>1.9870000000000001</v>
      </c>
      <c r="N1196" s="12">
        <v>40</v>
      </c>
      <c r="O1196">
        <f t="shared" si="37"/>
        <v>40</v>
      </c>
    </row>
    <row r="1197" spans="1:15" x14ac:dyDescent="0.25">
      <c r="A1197">
        <v>287843</v>
      </c>
      <c r="B1197">
        <v>275475</v>
      </c>
      <c r="C1197" t="s">
        <v>15</v>
      </c>
      <c r="D1197" t="s">
        <v>82</v>
      </c>
      <c r="E1197">
        <v>57</v>
      </c>
      <c r="F1197" s="11">
        <v>315439</v>
      </c>
      <c r="G1197" s="7" t="s">
        <v>165</v>
      </c>
      <c r="H1197" s="7">
        <f t="shared" si="36"/>
        <v>0</v>
      </c>
      <c r="I1197" t="s">
        <v>153</v>
      </c>
      <c r="J1197" t="s">
        <v>153</v>
      </c>
      <c r="K1197" t="s">
        <v>11</v>
      </c>
      <c r="L1197" s="7" t="s">
        <v>148</v>
      </c>
      <c r="M1197">
        <v>1.9870000000000001</v>
      </c>
      <c r="N1197" s="12">
        <v>232</v>
      </c>
      <c r="O1197">
        <f t="shared" si="37"/>
        <v>232</v>
      </c>
    </row>
    <row r="1198" spans="1:15" x14ac:dyDescent="0.25">
      <c r="A1198">
        <v>287845</v>
      </c>
      <c r="B1198">
        <v>275475</v>
      </c>
      <c r="C1198" t="s">
        <v>15</v>
      </c>
      <c r="D1198" t="s">
        <v>82</v>
      </c>
      <c r="E1198">
        <v>57</v>
      </c>
      <c r="F1198" s="11">
        <v>950572</v>
      </c>
      <c r="G1198" s="7" t="s">
        <v>165</v>
      </c>
      <c r="H1198" s="7">
        <f t="shared" si="36"/>
        <v>0</v>
      </c>
      <c r="I1198" t="s">
        <v>153</v>
      </c>
      <c r="J1198" t="s">
        <v>153</v>
      </c>
      <c r="K1198" t="s">
        <v>11</v>
      </c>
      <c r="L1198" s="7" t="s">
        <v>148</v>
      </c>
      <c r="M1198">
        <v>1.9870000000000001</v>
      </c>
      <c r="N1198" s="12">
        <v>183</v>
      </c>
      <c r="O1198">
        <f t="shared" si="37"/>
        <v>183</v>
      </c>
    </row>
    <row r="1199" spans="1:15" x14ac:dyDescent="0.25">
      <c r="A1199">
        <v>287847</v>
      </c>
      <c r="B1199">
        <v>275475</v>
      </c>
      <c r="C1199" t="s">
        <v>15</v>
      </c>
      <c r="D1199" t="s">
        <v>82</v>
      </c>
      <c r="E1199">
        <v>57</v>
      </c>
      <c r="F1199" s="11">
        <v>11067133149856</v>
      </c>
      <c r="G1199" s="7" t="s">
        <v>165</v>
      </c>
      <c r="H1199" s="7">
        <f t="shared" si="36"/>
        <v>0</v>
      </c>
      <c r="I1199" t="s">
        <v>153</v>
      </c>
      <c r="J1199" t="s">
        <v>153</v>
      </c>
      <c r="K1199" t="s">
        <v>11</v>
      </c>
      <c r="L1199" s="7" t="s">
        <v>148</v>
      </c>
      <c r="M1199">
        <v>1.9870000000000001</v>
      </c>
      <c r="N1199" s="12">
        <v>214</v>
      </c>
      <c r="O1199">
        <f t="shared" si="37"/>
        <v>214</v>
      </c>
    </row>
    <row r="1200" spans="1:15" x14ac:dyDescent="0.25">
      <c r="A1200">
        <v>287849</v>
      </c>
      <c r="B1200">
        <v>275475</v>
      </c>
      <c r="C1200" t="s">
        <v>15</v>
      </c>
      <c r="D1200" t="s">
        <v>82</v>
      </c>
      <c r="E1200">
        <v>57</v>
      </c>
      <c r="F1200" s="11">
        <v>7789054195226</v>
      </c>
      <c r="G1200" s="7" t="s">
        <v>165</v>
      </c>
      <c r="H1200" s="7">
        <f t="shared" si="36"/>
        <v>0</v>
      </c>
      <c r="I1200" t="s">
        <v>153</v>
      </c>
      <c r="J1200" t="s">
        <v>153</v>
      </c>
      <c r="K1200" t="s">
        <v>11</v>
      </c>
      <c r="L1200" s="7" t="s">
        <v>148</v>
      </c>
      <c r="M1200">
        <v>1.9870000000000001</v>
      </c>
      <c r="N1200" s="12">
        <v>293</v>
      </c>
      <c r="O1200">
        <f t="shared" si="37"/>
        <v>293</v>
      </c>
    </row>
    <row r="1201" spans="1:15" x14ac:dyDescent="0.25">
      <c r="A1201">
        <v>287851</v>
      </c>
      <c r="B1201">
        <v>275475</v>
      </c>
      <c r="C1201" t="s">
        <v>15</v>
      </c>
      <c r="D1201" t="s">
        <v>82</v>
      </c>
      <c r="E1201">
        <v>57</v>
      </c>
      <c r="F1201" s="11">
        <v>57383151</v>
      </c>
      <c r="G1201" s="7" t="s">
        <v>165</v>
      </c>
      <c r="H1201" s="7">
        <f t="shared" si="36"/>
        <v>0</v>
      </c>
      <c r="I1201" t="s">
        <v>153</v>
      </c>
      <c r="J1201" t="s">
        <v>153</v>
      </c>
      <c r="K1201" t="s">
        <v>11</v>
      </c>
      <c r="L1201" s="7" t="s">
        <v>148</v>
      </c>
      <c r="M1201">
        <v>1.9870000000000001</v>
      </c>
      <c r="N1201" s="12">
        <v>174</v>
      </c>
      <c r="O1201">
        <f t="shared" si="37"/>
        <v>174</v>
      </c>
    </row>
    <row r="1202" spans="1:15" x14ac:dyDescent="0.25">
      <c r="A1202">
        <v>287853</v>
      </c>
      <c r="B1202">
        <v>275475</v>
      </c>
      <c r="C1202" t="s">
        <v>15</v>
      </c>
      <c r="D1202" t="s">
        <v>82</v>
      </c>
      <c r="E1202">
        <v>57</v>
      </c>
      <c r="F1202" s="11">
        <v>100228830</v>
      </c>
      <c r="G1202" s="7" t="s">
        <v>165</v>
      </c>
      <c r="H1202" s="7">
        <f t="shared" si="36"/>
        <v>0</v>
      </c>
      <c r="I1202" t="s">
        <v>153</v>
      </c>
      <c r="J1202" t="s">
        <v>153</v>
      </c>
      <c r="K1202" t="s">
        <v>11</v>
      </c>
      <c r="L1202" s="7" t="s">
        <v>148</v>
      </c>
      <c r="M1202">
        <v>1.9870000000000001</v>
      </c>
      <c r="N1202" s="12">
        <v>171</v>
      </c>
      <c r="O1202">
        <f t="shared" si="37"/>
        <v>171</v>
      </c>
    </row>
    <row r="1203" spans="1:15" x14ac:dyDescent="0.25">
      <c r="A1203">
        <v>287855</v>
      </c>
      <c r="B1203">
        <v>275475</v>
      </c>
      <c r="C1203" t="s">
        <v>15</v>
      </c>
      <c r="D1203" t="s">
        <v>82</v>
      </c>
      <c r="E1203">
        <v>57</v>
      </c>
      <c r="F1203" s="11">
        <v>7789031058136</v>
      </c>
      <c r="G1203" s="7" t="s">
        <v>165</v>
      </c>
      <c r="H1203" s="7">
        <f t="shared" si="36"/>
        <v>0</v>
      </c>
      <c r="I1203" t="s">
        <v>153</v>
      </c>
      <c r="J1203" t="s">
        <v>153</v>
      </c>
      <c r="K1203" t="s">
        <v>11</v>
      </c>
      <c r="L1203" s="7" t="s">
        <v>148</v>
      </c>
      <c r="M1203">
        <v>1.9870000000000001</v>
      </c>
      <c r="N1203" s="12">
        <v>209</v>
      </c>
      <c r="O1203">
        <f t="shared" si="37"/>
        <v>209</v>
      </c>
    </row>
    <row r="1204" spans="1:15" x14ac:dyDescent="0.25">
      <c r="A1204">
        <v>287857</v>
      </c>
      <c r="B1204">
        <v>275475</v>
      </c>
      <c r="C1204" t="s">
        <v>15</v>
      </c>
      <c r="D1204" t="s">
        <v>82</v>
      </c>
      <c r="E1204">
        <v>57</v>
      </c>
      <c r="F1204" s="11">
        <v>9808827</v>
      </c>
      <c r="G1204" s="7" t="s">
        <v>165</v>
      </c>
      <c r="H1204" s="7">
        <f t="shared" si="36"/>
        <v>0</v>
      </c>
      <c r="I1204" t="s">
        <v>153</v>
      </c>
      <c r="J1204" t="s">
        <v>153</v>
      </c>
      <c r="K1204" t="s">
        <v>11</v>
      </c>
      <c r="L1204" s="7" t="s">
        <v>148</v>
      </c>
      <c r="M1204">
        <v>1.9870000000000001</v>
      </c>
      <c r="N1204" s="12">
        <v>129</v>
      </c>
      <c r="O1204">
        <f t="shared" si="37"/>
        <v>129</v>
      </c>
    </row>
    <row r="1205" spans="1:15" x14ac:dyDescent="0.25">
      <c r="A1205">
        <v>287859</v>
      </c>
      <c r="B1205">
        <v>275475</v>
      </c>
      <c r="C1205" t="s">
        <v>15</v>
      </c>
      <c r="D1205" t="s">
        <v>82</v>
      </c>
      <c r="E1205">
        <v>57</v>
      </c>
      <c r="F1205" s="11">
        <v>292990</v>
      </c>
      <c r="G1205" s="7" t="s">
        <v>165</v>
      </c>
      <c r="H1205" s="7">
        <f t="shared" si="36"/>
        <v>0</v>
      </c>
      <c r="I1205" t="s">
        <v>153</v>
      </c>
      <c r="J1205" t="s">
        <v>153</v>
      </c>
      <c r="K1205" t="s">
        <v>11</v>
      </c>
      <c r="L1205" s="7" t="s">
        <v>148</v>
      </c>
      <c r="M1205">
        <v>1.9870000000000001</v>
      </c>
      <c r="N1205" s="12">
        <v>151</v>
      </c>
      <c r="O1205">
        <f t="shared" si="37"/>
        <v>151</v>
      </c>
    </row>
    <row r="1206" spans="1:15" x14ac:dyDescent="0.25">
      <c r="A1206">
        <v>287861</v>
      </c>
      <c r="B1206">
        <v>275475</v>
      </c>
      <c r="C1206" t="s">
        <v>15</v>
      </c>
      <c r="D1206" t="s">
        <v>82</v>
      </c>
      <c r="E1206">
        <v>57</v>
      </c>
      <c r="F1206" s="11">
        <v>59276558</v>
      </c>
      <c r="G1206" s="7" t="s">
        <v>165</v>
      </c>
      <c r="H1206" s="7">
        <f t="shared" si="36"/>
        <v>0</v>
      </c>
      <c r="I1206" t="s">
        <v>153</v>
      </c>
      <c r="J1206" t="s">
        <v>153</v>
      </c>
      <c r="K1206" t="s">
        <v>11</v>
      </c>
      <c r="L1206" s="7" t="s">
        <v>148</v>
      </c>
      <c r="M1206">
        <v>1.9870000000000001</v>
      </c>
      <c r="N1206" s="12">
        <v>336</v>
      </c>
      <c r="O1206">
        <f t="shared" si="37"/>
        <v>336</v>
      </c>
    </row>
    <row r="1207" spans="1:15" x14ac:dyDescent="0.25">
      <c r="A1207">
        <v>287863</v>
      </c>
      <c r="B1207">
        <v>275475</v>
      </c>
      <c r="C1207" t="s">
        <v>15</v>
      </c>
      <c r="D1207" t="s">
        <v>82</v>
      </c>
      <c r="E1207">
        <v>57</v>
      </c>
      <c r="F1207" s="11">
        <v>58142989</v>
      </c>
      <c r="G1207" s="7" t="s">
        <v>165</v>
      </c>
      <c r="H1207" s="7">
        <f t="shared" si="36"/>
        <v>0</v>
      </c>
      <c r="I1207" t="s">
        <v>153</v>
      </c>
      <c r="J1207" t="s">
        <v>153</v>
      </c>
      <c r="K1207" t="s">
        <v>11</v>
      </c>
      <c r="L1207" s="7" t="s">
        <v>148</v>
      </c>
      <c r="M1207">
        <v>1.9870000000000001</v>
      </c>
      <c r="N1207" s="12">
        <v>84</v>
      </c>
      <c r="O1207">
        <f t="shared" si="37"/>
        <v>84</v>
      </c>
    </row>
    <row r="1208" spans="1:15" x14ac:dyDescent="0.25">
      <c r="A1208">
        <v>287865</v>
      </c>
      <c r="B1208">
        <v>275475</v>
      </c>
      <c r="C1208" t="s">
        <v>15</v>
      </c>
      <c r="D1208" t="s">
        <v>82</v>
      </c>
      <c r="E1208">
        <v>57</v>
      </c>
      <c r="F1208" s="11">
        <v>57448854</v>
      </c>
      <c r="G1208" s="7" t="s">
        <v>165</v>
      </c>
      <c r="H1208" s="7">
        <f t="shared" si="36"/>
        <v>0</v>
      </c>
      <c r="I1208" t="s">
        <v>153</v>
      </c>
      <c r="J1208" t="s">
        <v>153</v>
      </c>
      <c r="K1208" t="s">
        <v>11</v>
      </c>
      <c r="L1208" s="7" t="s">
        <v>148</v>
      </c>
      <c r="M1208">
        <v>1.9870000000000001</v>
      </c>
      <c r="N1208" s="12">
        <v>289</v>
      </c>
      <c r="O1208">
        <f t="shared" si="37"/>
        <v>289</v>
      </c>
    </row>
    <row r="1209" spans="1:15" x14ac:dyDescent="0.25">
      <c r="A1209">
        <v>301386</v>
      </c>
      <c r="B1209">
        <v>301384</v>
      </c>
      <c r="C1209" t="s">
        <v>29</v>
      </c>
      <c r="D1209" t="s">
        <v>36</v>
      </c>
      <c r="E1209" t="s">
        <v>159</v>
      </c>
      <c r="F1209" s="11">
        <v>133617</v>
      </c>
      <c r="G1209" s="7" t="s">
        <v>165</v>
      </c>
      <c r="H1209" s="7">
        <f t="shared" si="36"/>
        <v>0</v>
      </c>
      <c r="I1209" t="s">
        <v>153</v>
      </c>
      <c r="J1209" t="s">
        <v>294</v>
      </c>
      <c r="K1209" t="s">
        <v>11</v>
      </c>
      <c r="L1209" s="7" t="s">
        <v>148</v>
      </c>
      <c r="M1209" t="s">
        <v>294</v>
      </c>
      <c r="N1209" t="s">
        <v>294</v>
      </c>
      <c r="O1209" t="str">
        <f t="shared" si="37"/>
        <v>Нет показаний</v>
      </c>
    </row>
    <row r="1210" spans="1:15" x14ac:dyDescent="0.25">
      <c r="A1210">
        <v>301389</v>
      </c>
      <c r="B1210">
        <v>301384</v>
      </c>
      <c r="C1210" t="s">
        <v>29</v>
      </c>
      <c r="D1210" t="s">
        <v>36</v>
      </c>
      <c r="E1210" t="s">
        <v>159</v>
      </c>
      <c r="F1210" s="11">
        <v>117776</v>
      </c>
      <c r="G1210" s="7" t="s">
        <v>165</v>
      </c>
      <c r="H1210" s="7">
        <f t="shared" si="36"/>
        <v>0</v>
      </c>
      <c r="I1210" t="s">
        <v>153</v>
      </c>
      <c r="J1210" t="s">
        <v>294</v>
      </c>
      <c r="K1210" t="s">
        <v>11</v>
      </c>
      <c r="L1210" s="7" t="s">
        <v>148</v>
      </c>
      <c r="M1210" t="s">
        <v>294</v>
      </c>
      <c r="N1210" t="s">
        <v>294</v>
      </c>
      <c r="O1210" t="str">
        <f t="shared" si="37"/>
        <v>Нет показаний</v>
      </c>
    </row>
    <row r="1211" spans="1:15" x14ac:dyDescent="0.25">
      <c r="A1211">
        <v>301397</v>
      </c>
      <c r="B1211">
        <v>301384</v>
      </c>
      <c r="C1211" t="s">
        <v>29</v>
      </c>
      <c r="D1211" t="s">
        <v>36</v>
      </c>
      <c r="E1211" t="s">
        <v>159</v>
      </c>
      <c r="F1211" s="11">
        <v>107181</v>
      </c>
      <c r="G1211" s="7" t="s">
        <v>165</v>
      </c>
      <c r="H1211" s="7">
        <f t="shared" si="36"/>
        <v>0</v>
      </c>
      <c r="I1211" t="s">
        <v>153</v>
      </c>
      <c r="J1211" t="s">
        <v>294</v>
      </c>
      <c r="K1211" t="s">
        <v>11</v>
      </c>
      <c r="L1211" s="7" t="s">
        <v>148</v>
      </c>
      <c r="M1211" t="s">
        <v>294</v>
      </c>
      <c r="N1211" t="s">
        <v>294</v>
      </c>
      <c r="O1211" t="str">
        <f t="shared" si="37"/>
        <v>Нет показаний</v>
      </c>
    </row>
    <row r="1212" spans="1:15" x14ac:dyDescent="0.25">
      <c r="A1212">
        <v>301404</v>
      </c>
      <c r="B1212">
        <v>301384</v>
      </c>
      <c r="C1212" t="s">
        <v>29</v>
      </c>
      <c r="D1212" t="s">
        <v>36</v>
      </c>
      <c r="E1212" t="s">
        <v>159</v>
      </c>
      <c r="F1212" s="11">
        <v>7468583</v>
      </c>
      <c r="G1212" s="7" t="s">
        <v>165</v>
      </c>
      <c r="H1212" s="7">
        <f t="shared" si="36"/>
        <v>0</v>
      </c>
      <c r="I1212" t="s">
        <v>153</v>
      </c>
      <c r="J1212" t="s">
        <v>294</v>
      </c>
      <c r="K1212" t="s">
        <v>11</v>
      </c>
      <c r="L1212" s="7" t="s">
        <v>148</v>
      </c>
      <c r="M1212" t="s">
        <v>294</v>
      </c>
      <c r="N1212" t="s">
        <v>294</v>
      </c>
      <c r="O1212" t="str">
        <f t="shared" si="37"/>
        <v>Нет показаний</v>
      </c>
    </row>
    <row r="1213" spans="1:15" x14ac:dyDescent="0.25">
      <c r="A1213">
        <v>301412</v>
      </c>
      <c r="B1213">
        <v>301384</v>
      </c>
      <c r="C1213" t="s">
        <v>29</v>
      </c>
      <c r="D1213" t="s">
        <v>36</v>
      </c>
      <c r="E1213" t="s">
        <v>159</v>
      </c>
      <c r="F1213" s="11">
        <v>180306</v>
      </c>
      <c r="G1213" s="7" t="s">
        <v>165</v>
      </c>
      <c r="H1213" s="7">
        <f t="shared" si="36"/>
        <v>0</v>
      </c>
      <c r="I1213" t="s">
        <v>153</v>
      </c>
      <c r="J1213" t="s">
        <v>153</v>
      </c>
      <c r="K1213" t="s">
        <v>11</v>
      </c>
      <c r="L1213" s="7" t="s">
        <v>148</v>
      </c>
      <c r="M1213">
        <v>1.9870000000000001</v>
      </c>
      <c r="N1213" s="12">
        <v>-383</v>
      </c>
      <c r="O1213">
        <f t="shared" si="37"/>
        <v>-383</v>
      </c>
    </row>
    <row r="1214" spans="1:15" x14ac:dyDescent="0.25">
      <c r="A1214">
        <v>301429</v>
      </c>
      <c r="B1214">
        <v>301384</v>
      </c>
      <c r="C1214" t="s">
        <v>29</v>
      </c>
      <c r="D1214" t="s">
        <v>36</v>
      </c>
      <c r="E1214" t="s">
        <v>159</v>
      </c>
      <c r="F1214" s="11">
        <v>311769</v>
      </c>
      <c r="G1214" s="7" t="s">
        <v>165</v>
      </c>
      <c r="H1214" s="7">
        <f t="shared" si="36"/>
        <v>0</v>
      </c>
      <c r="I1214" t="s">
        <v>153</v>
      </c>
      <c r="J1214" t="s">
        <v>294</v>
      </c>
      <c r="K1214" t="s">
        <v>11</v>
      </c>
      <c r="L1214" s="7" t="s">
        <v>148</v>
      </c>
      <c r="M1214" t="s">
        <v>294</v>
      </c>
      <c r="N1214" t="s">
        <v>294</v>
      </c>
      <c r="O1214" t="str">
        <f t="shared" si="37"/>
        <v>Нет показаний</v>
      </c>
    </row>
    <row r="1215" spans="1:15" x14ac:dyDescent="0.25">
      <c r="A1215">
        <v>301431</v>
      </c>
      <c r="B1215">
        <v>301384</v>
      </c>
      <c r="C1215" t="s">
        <v>29</v>
      </c>
      <c r="D1215" t="s">
        <v>36</v>
      </c>
      <c r="E1215" t="s">
        <v>159</v>
      </c>
      <c r="F1215" s="11">
        <v>294047</v>
      </c>
      <c r="G1215" s="7" t="s">
        <v>165</v>
      </c>
      <c r="H1215" s="7">
        <f t="shared" si="36"/>
        <v>0</v>
      </c>
      <c r="I1215" t="s">
        <v>153</v>
      </c>
      <c r="J1215" t="s">
        <v>294</v>
      </c>
      <c r="K1215" t="s">
        <v>11</v>
      </c>
      <c r="L1215" s="7" t="s">
        <v>148</v>
      </c>
      <c r="M1215" t="s">
        <v>294</v>
      </c>
      <c r="N1215" t="s">
        <v>294</v>
      </c>
      <c r="O1215" t="str">
        <f t="shared" si="37"/>
        <v>Нет показаний</v>
      </c>
    </row>
    <row r="1216" spans="1:15" x14ac:dyDescent="0.25">
      <c r="A1216">
        <v>301442</v>
      </c>
      <c r="B1216">
        <v>301434</v>
      </c>
      <c r="C1216" t="s">
        <v>29</v>
      </c>
      <c r="D1216" t="s">
        <v>36</v>
      </c>
      <c r="E1216" t="s">
        <v>84</v>
      </c>
      <c r="F1216" s="11" t="s">
        <v>219</v>
      </c>
      <c r="G1216" s="7" t="s">
        <v>165</v>
      </c>
      <c r="H1216" s="7">
        <f t="shared" si="36"/>
        <v>0</v>
      </c>
      <c r="I1216" t="s">
        <v>153</v>
      </c>
      <c r="J1216" t="s">
        <v>294</v>
      </c>
      <c r="K1216" t="s">
        <v>18</v>
      </c>
      <c r="L1216" s="7" t="s">
        <v>148</v>
      </c>
      <c r="M1216" t="s">
        <v>294</v>
      </c>
      <c r="N1216" t="s">
        <v>294</v>
      </c>
      <c r="O1216" t="str">
        <f t="shared" si="37"/>
        <v>Нет показаний</v>
      </c>
    </row>
    <row r="1217" spans="1:15" x14ac:dyDescent="0.25">
      <c r="A1217">
        <v>301448</v>
      </c>
      <c r="B1217">
        <v>301434</v>
      </c>
      <c r="C1217" t="s">
        <v>29</v>
      </c>
      <c r="D1217" t="s">
        <v>36</v>
      </c>
      <c r="E1217" t="s">
        <v>84</v>
      </c>
      <c r="F1217" s="11">
        <v>64910334000293</v>
      </c>
      <c r="G1217" s="7" t="s">
        <v>165</v>
      </c>
      <c r="H1217" s="7">
        <f t="shared" si="36"/>
        <v>0</v>
      </c>
      <c r="I1217" t="s">
        <v>153</v>
      </c>
      <c r="J1217" t="s">
        <v>153</v>
      </c>
      <c r="K1217" t="s">
        <v>18</v>
      </c>
      <c r="L1217" s="7" t="s">
        <v>148</v>
      </c>
      <c r="M1217">
        <v>2.76</v>
      </c>
      <c r="N1217" s="12">
        <v>120</v>
      </c>
      <c r="O1217">
        <f t="shared" si="37"/>
        <v>120</v>
      </c>
    </row>
    <row r="1218" spans="1:15" x14ac:dyDescent="0.25">
      <c r="A1218">
        <v>301468</v>
      </c>
      <c r="B1218">
        <v>301434</v>
      </c>
      <c r="C1218" t="s">
        <v>29</v>
      </c>
      <c r="D1218" t="s">
        <v>36</v>
      </c>
      <c r="E1218" t="s">
        <v>84</v>
      </c>
      <c r="F1218" s="11">
        <v>6491034000185</v>
      </c>
      <c r="G1218" s="7" t="s">
        <v>165</v>
      </c>
      <c r="H1218" s="7">
        <f t="shared" si="36"/>
        <v>0</v>
      </c>
      <c r="I1218" t="s">
        <v>153</v>
      </c>
      <c r="J1218" t="s">
        <v>153</v>
      </c>
      <c r="K1218" t="s">
        <v>18</v>
      </c>
      <c r="L1218" s="7" t="s">
        <v>148</v>
      </c>
      <c r="M1218">
        <v>2.76</v>
      </c>
      <c r="N1218" s="12">
        <v>200</v>
      </c>
      <c r="O1218">
        <f t="shared" si="37"/>
        <v>200</v>
      </c>
    </row>
    <row r="1219" spans="1:15" x14ac:dyDescent="0.25">
      <c r="A1219">
        <v>301478</v>
      </c>
      <c r="B1219">
        <v>301434</v>
      </c>
      <c r="C1219" t="s">
        <v>29</v>
      </c>
      <c r="D1219" t="s">
        <v>36</v>
      </c>
      <c r="E1219" t="s">
        <v>84</v>
      </c>
      <c r="F1219" s="11">
        <v>448378</v>
      </c>
      <c r="G1219" s="7" t="s">
        <v>165</v>
      </c>
      <c r="H1219" s="7">
        <f t="shared" ref="H1219:H1282" si="38">COUNTIFS($F$2:$F$3258,F1219,$G$2:$G$3258,"ОКПУ")</f>
        <v>0</v>
      </c>
      <c r="I1219" t="s">
        <v>153</v>
      </c>
      <c r="J1219" t="s">
        <v>153</v>
      </c>
      <c r="K1219" t="s">
        <v>18</v>
      </c>
      <c r="L1219" s="7" t="s">
        <v>148</v>
      </c>
      <c r="M1219">
        <v>2.76</v>
      </c>
      <c r="N1219" s="12">
        <v>17</v>
      </c>
      <c r="O1219">
        <f t="shared" ref="O1219:O1282" si="39">IF(H1219&gt;0,IFERROR(N1219/H1219,N1219),N1219)</f>
        <v>17</v>
      </c>
    </row>
    <row r="1220" spans="1:15" x14ac:dyDescent="0.25">
      <c r="A1220">
        <v>301483</v>
      </c>
      <c r="B1220">
        <v>301434</v>
      </c>
      <c r="C1220" t="s">
        <v>29</v>
      </c>
      <c r="D1220" t="s">
        <v>36</v>
      </c>
      <c r="E1220" t="s">
        <v>84</v>
      </c>
      <c r="F1220" s="11">
        <v>956354</v>
      </c>
      <c r="G1220" s="7" t="s">
        <v>165</v>
      </c>
      <c r="H1220" s="7">
        <f t="shared" si="38"/>
        <v>0</v>
      </c>
      <c r="I1220" t="s">
        <v>153</v>
      </c>
      <c r="J1220" t="s">
        <v>153</v>
      </c>
      <c r="K1220" t="s">
        <v>18</v>
      </c>
      <c r="L1220" s="7" t="s">
        <v>148</v>
      </c>
      <c r="M1220">
        <v>2.76</v>
      </c>
      <c r="N1220" s="12">
        <v>50</v>
      </c>
      <c r="O1220">
        <f t="shared" si="39"/>
        <v>50</v>
      </c>
    </row>
    <row r="1221" spans="1:15" x14ac:dyDescent="0.25">
      <c r="A1221">
        <v>301492</v>
      </c>
      <c r="B1221">
        <v>301434</v>
      </c>
      <c r="C1221" t="s">
        <v>29</v>
      </c>
      <c r="D1221" t="s">
        <v>36</v>
      </c>
      <c r="E1221" t="s">
        <v>84</v>
      </c>
      <c r="F1221" s="11">
        <v>333880</v>
      </c>
      <c r="G1221" s="7" t="s">
        <v>165</v>
      </c>
      <c r="H1221" s="7">
        <f t="shared" si="38"/>
        <v>0</v>
      </c>
      <c r="I1221" t="s">
        <v>153</v>
      </c>
      <c r="J1221" t="s">
        <v>153</v>
      </c>
      <c r="K1221" t="s">
        <v>18</v>
      </c>
      <c r="L1221" s="7" t="s">
        <v>148</v>
      </c>
      <c r="M1221">
        <v>2.76</v>
      </c>
      <c r="N1221" s="12">
        <v>52</v>
      </c>
      <c r="O1221">
        <f t="shared" si="39"/>
        <v>52</v>
      </c>
    </row>
    <row r="1222" spans="1:15" x14ac:dyDescent="0.25">
      <c r="A1222">
        <v>301498</v>
      </c>
      <c r="B1222">
        <v>301495</v>
      </c>
      <c r="C1222" t="s">
        <v>29</v>
      </c>
      <c r="D1222" t="s">
        <v>37</v>
      </c>
      <c r="E1222">
        <v>33</v>
      </c>
      <c r="F1222" s="11">
        <v>58140631</v>
      </c>
      <c r="G1222" s="7" t="s">
        <v>165</v>
      </c>
      <c r="H1222" s="7">
        <f t="shared" si="38"/>
        <v>0</v>
      </c>
      <c r="I1222" t="s">
        <v>153</v>
      </c>
      <c r="J1222" t="s">
        <v>153</v>
      </c>
      <c r="K1222" t="s">
        <v>11</v>
      </c>
      <c r="L1222" s="7" t="s">
        <v>148</v>
      </c>
      <c r="M1222">
        <v>1.9870000000000001</v>
      </c>
      <c r="N1222" s="12">
        <v>191</v>
      </c>
      <c r="O1222">
        <f t="shared" si="39"/>
        <v>191</v>
      </c>
    </row>
    <row r="1223" spans="1:15" x14ac:dyDescent="0.25">
      <c r="A1223">
        <v>301504</v>
      </c>
      <c r="B1223">
        <v>301495</v>
      </c>
      <c r="C1223" t="s">
        <v>29</v>
      </c>
      <c r="D1223" t="s">
        <v>37</v>
      </c>
      <c r="E1223">
        <v>33</v>
      </c>
      <c r="F1223" s="11">
        <v>153374</v>
      </c>
      <c r="G1223" s="7" t="s">
        <v>165</v>
      </c>
      <c r="H1223" s="7">
        <f t="shared" si="38"/>
        <v>0</v>
      </c>
      <c r="I1223" t="s">
        <v>153</v>
      </c>
      <c r="J1223" t="s">
        <v>153</v>
      </c>
      <c r="K1223" t="s">
        <v>11</v>
      </c>
      <c r="L1223" s="7" t="s">
        <v>148</v>
      </c>
      <c r="M1223">
        <v>1.9870000000000001</v>
      </c>
      <c r="N1223" s="12">
        <v>0</v>
      </c>
      <c r="O1223">
        <f t="shared" si="39"/>
        <v>0</v>
      </c>
    </row>
    <row r="1224" spans="1:15" x14ac:dyDescent="0.25">
      <c r="A1224">
        <v>301505</v>
      </c>
      <c r="B1224">
        <v>301495</v>
      </c>
      <c r="C1224" t="s">
        <v>29</v>
      </c>
      <c r="D1224" t="s">
        <v>37</v>
      </c>
      <c r="E1224">
        <v>33</v>
      </c>
      <c r="F1224" s="11">
        <v>4838092</v>
      </c>
      <c r="G1224" s="7" t="s">
        <v>165</v>
      </c>
      <c r="H1224" s="7">
        <f t="shared" si="38"/>
        <v>0</v>
      </c>
      <c r="I1224" t="s">
        <v>153</v>
      </c>
      <c r="J1224" t="s">
        <v>153</v>
      </c>
      <c r="K1224" t="s">
        <v>11</v>
      </c>
      <c r="L1224" s="7" t="s">
        <v>148</v>
      </c>
      <c r="M1224">
        <v>1.9870000000000001</v>
      </c>
      <c r="N1224" s="12">
        <v>1</v>
      </c>
      <c r="O1224">
        <f t="shared" si="39"/>
        <v>1</v>
      </c>
    </row>
    <row r="1225" spans="1:15" x14ac:dyDescent="0.25">
      <c r="A1225">
        <v>301545</v>
      </c>
      <c r="B1225">
        <v>301495</v>
      </c>
      <c r="C1225" t="s">
        <v>29</v>
      </c>
      <c r="D1225" t="s">
        <v>37</v>
      </c>
      <c r="E1225">
        <v>33</v>
      </c>
      <c r="F1225" s="11">
        <v>187880</v>
      </c>
      <c r="G1225" s="7" t="s">
        <v>165</v>
      </c>
      <c r="H1225" s="7">
        <f t="shared" si="38"/>
        <v>0</v>
      </c>
      <c r="I1225" t="s">
        <v>153</v>
      </c>
      <c r="J1225" t="s">
        <v>153</v>
      </c>
      <c r="K1225" t="s">
        <v>11</v>
      </c>
      <c r="L1225" s="7" t="s">
        <v>148</v>
      </c>
      <c r="M1225">
        <v>1.9870000000000001</v>
      </c>
      <c r="N1225" s="12">
        <v>1043</v>
      </c>
      <c r="O1225">
        <f t="shared" si="39"/>
        <v>1043</v>
      </c>
    </row>
    <row r="1226" spans="1:15" x14ac:dyDescent="0.25">
      <c r="A1226">
        <v>301552</v>
      </c>
      <c r="B1226">
        <v>301495</v>
      </c>
      <c r="C1226" t="s">
        <v>29</v>
      </c>
      <c r="D1226" t="s">
        <v>37</v>
      </c>
      <c r="E1226">
        <v>33</v>
      </c>
      <c r="F1226" s="11">
        <v>153410</v>
      </c>
      <c r="G1226" s="7" t="s">
        <v>165</v>
      </c>
      <c r="H1226" s="7">
        <f t="shared" si="38"/>
        <v>0</v>
      </c>
      <c r="I1226" t="s">
        <v>153</v>
      </c>
      <c r="J1226" t="s">
        <v>153</v>
      </c>
      <c r="K1226" t="s">
        <v>11</v>
      </c>
      <c r="L1226" s="7" t="s">
        <v>148</v>
      </c>
      <c r="M1226">
        <v>1.9870000000000001</v>
      </c>
      <c r="N1226" s="12">
        <v>674</v>
      </c>
      <c r="O1226">
        <f t="shared" si="39"/>
        <v>674</v>
      </c>
    </row>
    <row r="1227" spans="1:15" x14ac:dyDescent="0.25">
      <c r="A1227">
        <v>301557</v>
      </c>
      <c r="B1227">
        <v>301495</v>
      </c>
      <c r="C1227" t="s">
        <v>29</v>
      </c>
      <c r="D1227" t="s">
        <v>37</v>
      </c>
      <c r="E1227">
        <v>33</v>
      </c>
      <c r="F1227" s="11">
        <v>205543</v>
      </c>
      <c r="G1227" s="7" t="s">
        <v>165</v>
      </c>
      <c r="H1227" s="7">
        <f t="shared" si="38"/>
        <v>0</v>
      </c>
      <c r="I1227" t="s">
        <v>153</v>
      </c>
      <c r="J1227" t="s">
        <v>153</v>
      </c>
      <c r="K1227" t="s">
        <v>11</v>
      </c>
      <c r="L1227" s="7" t="s">
        <v>148</v>
      </c>
      <c r="M1227">
        <v>1.9870000000000001</v>
      </c>
      <c r="N1227" s="12">
        <v>286</v>
      </c>
      <c r="O1227">
        <f t="shared" si="39"/>
        <v>286</v>
      </c>
    </row>
    <row r="1228" spans="1:15" x14ac:dyDescent="0.25">
      <c r="A1228">
        <v>301570</v>
      </c>
      <c r="B1228">
        <v>301495</v>
      </c>
      <c r="C1228" t="s">
        <v>29</v>
      </c>
      <c r="D1228" t="s">
        <v>37</v>
      </c>
      <c r="E1228">
        <v>33</v>
      </c>
      <c r="F1228" s="11">
        <v>90048</v>
      </c>
      <c r="G1228" s="7" t="s">
        <v>165</v>
      </c>
      <c r="H1228" s="7">
        <f t="shared" si="38"/>
        <v>0</v>
      </c>
      <c r="I1228" t="s">
        <v>153</v>
      </c>
      <c r="J1228" t="s">
        <v>153</v>
      </c>
      <c r="K1228" t="s">
        <v>11</v>
      </c>
      <c r="L1228" s="7" t="s">
        <v>148</v>
      </c>
      <c r="M1228">
        <v>1.9870000000000001</v>
      </c>
      <c r="N1228" s="12">
        <v>0</v>
      </c>
      <c r="O1228">
        <f t="shared" si="39"/>
        <v>0</v>
      </c>
    </row>
    <row r="1229" spans="1:15" x14ac:dyDescent="0.25">
      <c r="A1229">
        <v>301582</v>
      </c>
      <c r="B1229">
        <v>301495</v>
      </c>
      <c r="C1229" t="s">
        <v>29</v>
      </c>
      <c r="D1229" t="s">
        <v>37</v>
      </c>
      <c r="E1229">
        <v>33</v>
      </c>
      <c r="F1229" s="11">
        <v>251208</v>
      </c>
      <c r="G1229" s="7" t="s">
        <v>165</v>
      </c>
      <c r="H1229" s="7">
        <f t="shared" si="38"/>
        <v>0</v>
      </c>
      <c r="I1229" t="s">
        <v>153</v>
      </c>
      <c r="J1229" t="s">
        <v>153</v>
      </c>
      <c r="K1229" t="s">
        <v>11</v>
      </c>
      <c r="L1229" s="7" t="s">
        <v>148</v>
      </c>
      <c r="M1229">
        <v>1.9870000000000001</v>
      </c>
      <c r="N1229" s="12">
        <v>178</v>
      </c>
      <c r="O1229">
        <f t="shared" si="39"/>
        <v>178</v>
      </c>
    </row>
    <row r="1230" spans="1:15" x14ac:dyDescent="0.25">
      <c r="A1230">
        <v>301590</v>
      </c>
      <c r="B1230">
        <v>301588</v>
      </c>
      <c r="C1230" t="s">
        <v>29</v>
      </c>
      <c r="D1230" t="s">
        <v>35</v>
      </c>
      <c r="E1230">
        <v>5</v>
      </c>
      <c r="F1230" s="11">
        <v>749326</v>
      </c>
      <c r="G1230" s="7" t="s">
        <v>165</v>
      </c>
      <c r="H1230" s="7">
        <f t="shared" si="38"/>
        <v>0</v>
      </c>
      <c r="I1230" t="s">
        <v>153</v>
      </c>
      <c r="J1230" t="s">
        <v>153</v>
      </c>
      <c r="K1230" t="s">
        <v>11</v>
      </c>
      <c r="L1230" s="7" t="s">
        <v>148</v>
      </c>
      <c r="M1230">
        <v>1.9870000000000001</v>
      </c>
      <c r="N1230" s="12">
        <v>231</v>
      </c>
      <c r="O1230">
        <f t="shared" si="39"/>
        <v>231</v>
      </c>
    </row>
    <row r="1231" spans="1:15" x14ac:dyDescent="0.25">
      <c r="A1231">
        <v>301594</v>
      </c>
      <c r="B1231">
        <v>301588</v>
      </c>
      <c r="C1231" t="s">
        <v>29</v>
      </c>
      <c r="D1231" t="s">
        <v>35</v>
      </c>
      <c r="E1231">
        <v>5</v>
      </c>
      <c r="F1231" s="11">
        <v>2077</v>
      </c>
      <c r="G1231" s="7" t="s">
        <v>165</v>
      </c>
      <c r="H1231" s="7">
        <f t="shared" si="38"/>
        <v>0</v>
      </c>
      <c r="I1231" t="s">
        <v>153</v>
      </c>
      <c r="J1231" t="s">
        <v>153</v>
      </c>
      <c r="K1231" t="s">
        <v>11</v>
      </c>
      <c r="L1231" s="7" t="s">
        <v>148</v>
      </c>
      <c r="M1231">
        <v>1.9870000000000001</v>
      </c>
      <c r="N1231" s="12">
        <v>385</v>
      </c>
      <c r="O1231">
        <f t="shared" si="39"/>
        <v>385</v>
      </c>
    </row>
    <row r="1232" spans="1:15" x14ac:dyDescent="0.25">
      <c r="A1232">
        <v>301603</v>
      </c>
      <c r="B1232">
        <v>301588</v>
      </c>
      <c r="C1232" t="s">
        <v>29</v>
      </c>
      <c r="D1232" t="s">
        <v>35</v>
      </c>
      <c r="E1232">
        <v>5</v>
      </c>
      <c r="F1232" s="11">
        <v>147408</v>
      </c>
      <c r="G1232" s="7" t="s">
        <v>165</v>
      </c>
      <c r="H1232" s="7">
        <f t="shared" si="38"/>
        <v>0</v>
      </c>
      <c r="I1232" t="s">
        <v>153</v>
      </c>
      <c r="J1232" t="s">
        <v>153</v>
      </c>
      <c r="K1232" t="s">
        <v>11</v>
      </c>
      <c r="L1232" s="7" t="s">
        <v>148</v>
      </c>
      <c r="M1232">
        <v>1.9870000000000001</v>
      </c>
      <c r="N1232" s="12">
        <v>252</v>
      </c>
      <c r="O1232">
        <f t="shared" si="39"/>
        <v>252</v>
      </c>
    </row>
    <row r="1233" spans="1:15" x14ac:dyDescent="0.25">
      <c r="A1233">
        <v>301607</v>
      </c>
      <c r="B1233">
        <v>301588</v>
      </c>
      <c r="C1233" t="s">
        <v>29</v>
      </c>
      <c r="D1233" t="s">
        <v>35</v>
      </c>
      <c r="E1233">
        <v>5</v>
      </c>
      <c r="F1233" s="11">
        <v>151015</v>
      </c>
      <c r="G1233" s="7" t="s">
        <v>165</v>
      </c>
      <c r="H1233" s="7">
        <f t="shared" si="38"/>
        <v>0</v>
      </c>
      <c r="I1233" t="s">
        <v>153</v>
      </c>
      <c r="J1233" t="s">
        <v>153</v>
      </c>
      <c r="K1233" t="s">
        <v>11</v>
      </c>
      <c r="L1233" s="7" t="s">
        <v>148</v>
      </c>
      <c r="M1233">
        <v>1.9870000000000001</v>
      </c>
      <c r="N1233" s="12">
        <v>232</v>
      </c>
      <c r="O1233">
        <f t="shared" si="39"/>
        <v>232</v>
      </c>
    </row>
    <row r="1234" spans="1:15" x14ac:dyDescent="0.25">
      <c r="A1234">
        <v>301617</v>
      </c>
      <c r="B1234">
        <v>301588</v>
      </c>
      <c r="C1234" t="s">
        <v>29</v>
      </c>
      <c r="D1234" t="s">
        <v>35</v>
      </c>
      <c r="E1234">
        <v>5</v>
      </c>
      <c r="F1234" s="11">
        <v>147024</v>
      </c>
      <c r="G1234" s="7" t="s">
        <v>165</v>
      </c>
      <c r="H1234" s="7">
        <f t="shared" si="38"/>
        <v>0</v>
      </c>
      <c r="I1234" t="s">
        <v>153</v>
      </c>
      <c r="J1234" t="s">
        <v>153</v>
      </c>
      <c r="K1234" t="s">
        <v>11</v>
      </c>
      <c r="L1234" s="7" t="s">
        <v>148</v>
      </c>
      <c r="M1234">
        <v>1.9870000000000001</v>
      </c>
      <c r="N1234" s="12">
        <v>1</v>
      </c>
      <c r="O1234">
        <f t="shared" si="39"/>
        <v>1</v>
      </c>
    </row>
    <row r="1235" spans="1:15" x14ac:dyDescent="0.25">
      <c r="A1235">
        <v>339091</v>
      </c>
      <c r="B1235">
        <v>301588</v>
      </c>
      <c r="C1235" t="s">
        <v>29</v>
      </c>
      <c r="D1235" t="s">
        <v>35</v>
      </c>
      <c r="E1235">
        <v>5</v>
      </c>
      <c r="F1235" s="11">
        <v>128156</v>
      </c>
      <c r="G1235" s="7" t="s">
        <v>170</v>
      </c>
      <c r="H1235" s="7">
        <f t="shared" si="38"/>
        <v>2</v>
      </c>
      <c r="I1235" t="s">
        <v>153</v>
      </c>
      <c r="J1235" t="s">
        <v>153</v>
      </c>
      <c r="K1235" t="s">
        <v>11</v>
      </c>
      <c r="L1235" s="7" t="s">
        <v>148</v>
      </c>
      <c r="M1235">
        <v>1.9870000000000001</v>
      </c>
      <c r="N1235" s="12">
        <v>267</v>
      </c>
      <c r="O1235">
        <f t="shared" si="39"/>
        <v>133.5</v>
      </c>
    </row>
    <row r="1236" spans="1:15" x14ac:dyDescent="0.25">
      <c r="A1236">
        <v>339095</v>
      </c>
      <c r="B1236">
        <v>301588</v>
      </c>
      <c r="C1236" t="s">
        <v>29</v>
      </c>
      <c r="D1236" t="s">
        <v>35</v>
      </c>
      <c r="E1236">
        <v>5</v>
      </c>
      <c r="F1236" s="11">
        <v>128156</v>
      </c>
      <c r="G1236" s="7" t="s">
        <v>170</v>
      </c>
      <c r="H1236" s="7">
        <f t="shared" si="38"/>
        <v>2</v>
      </c>
      <c r="I1236" t="s">
        <v>153</v>
      </c>
      <c r="J1236" t="s">
        <v>153</v>
      </c>
      <c r="K1236" t="s">
        <v>11</v>
      </c>
      <c r="L1236" s="7" t="s">
        <v>148</v>
      </c>
      <c r="M1236">
        <v>1.9870000000000001</v>
      </c>
      <c r="N1236" s="12">
        <v>267</v>
      </c>
      <c r="O1236">
        <f t="shared" si="39"/>
        <v>133.5</v>
      </c>
    </row>
    <row r="1237" spans="1:15" x14ac:dyDescent="0.25">
      <c r="A1237">
        <v>339098</v>
      </c>
      <c r="B1237">
        <v>301588</v>
      </c>
      <c r="C1237" t="s">
        <v>29</v>
      </c>
      <c r="D1237" t="s">
        <v>35</v>
      </c>
      <c r="E1237">
        <v>5</v>
      </c>
      <c r="F1237" s="11">
        <v>151695</v>
      </c>
      <c r="G1237" s="7" t="s">
        <v>165</v>
      </c>
      <c r="H1237" s="7">
        <f t="shared" si="38"/>
        <v>0</v>
      </c>
      <c r="I1237" t="s">
        <v>153</v>
      </c>
      <c r="J1237" t="s">
        <v>153</v>
      </c>
      <c r="K1237" t="s">
        <v>11</v>
      </c>
      <c r="L1237" s="7" t="s">
        <v>148</v>
      </c>
      <c r="M1237">
        <v>1.9870000000000001</v>
      </c>
      <c r="N1237" s="12">
        <v>94</v>
      </c>
      <c r="O1237">
        <f t="shared" si="39"/>
        <v>94</v>
      </c>
    </row>
    <row r="1238" spans="1:15" x14ac:dyDescent="0.25">
      <c r="A1238">
        <v>339103</v>
      </c>
      <c r="B1238">
        <v>301588</v>
      </c>
      <c r="C1238" t="s">
        <v>29</v>
      </c>
      <c r="D1238" t="s">
        <v>35</v>
      </c>
      <c r="E1238">
        <v>5</v>
      </c>
      <c r="F1238" s="11">
        <v>148221</v>
      </c>
      <c r="G1238" s="7" t="s">
        <v>165</v>
      </c>
      <c r="H1238" s="7">
        <f t="shared" si="38"/>
        <v>0</v>
      </c>
      <c r="I1238" t="s">
        <v>153</v>
      </c>
      <c r="J1238" t="s">
        <v>153</v>
      </c>
      <c r="K1238" t="s">
        <v>11</v>
      </c>
      <c r="L1238" s="7" t="s">
        <v>148</v>
      </c>
      <c r="M1238">
        <v>1.9870000000000001</v>
      </c>
      <c r="N1238" s="12">
        <v>115</v>
      </c>
      <c r="O1238">
        <f t="shared" si="39"/>
        <v>115</v>
      </c>
    </row>
    <row r="1239" spans="1:15" x14ac:dyDescent="0.25">
      <c r="A1239">
        <v>339166</v>
      </c>
      <c r="B1239">
        <v>339162</v>
      </c>
      <c r="C1239" t="s">
        <v>29</v>
      </c>
      <c r="D1239" t="s">
        <v>36</v>
      </c>
      <c r="E1239" t="s">
        <v>160</v>
      </c>
      <c r="F1239" s="11">
        <v>3552697</v>
      </c>
      <c r="G1239" s="7" t="s">
        <v>170</v>
      </c>
      <c r="H1239" s="7">
        <f t="shared" si="38"/>
        <v>1</v>
      </c>
      <c r="I1239" t="s">
        <v>153</v>
      </c>
      <c r="J1239" t="s">
        <v>294</v>
      </c>
      <c r="K1239" t="s">
        <v>11</v>
      </c>
      <c r="L1239" s="7" t="s">
        <v>148</v>
      </c>
      <c r="M1239" t="s">
        <v>294</v>
      </c>
      <c r="N1239" t="s">
        <v>294</v>
      </c>
      <c r="O1239" t="str">
        <f t="shared" si="39"/>
        <v>Нет показаний</v>
      </c>
    </row>
    <row r="1240" spans="1:15" x14ac:dyDescent="0.25">
      <c r="A1240">
        <v>339169</v>
      </c>
      <c r="B1240">
        <v>339162</v>
      </c>
      <c r="C1240" t="s">
        <v>29</v>
      </c>
      <c r="D1240" t="s">
        <v>36</v>
      </c>
      <c r="E1240" t="s">
        <v>160</v>
      </c>
      <c r="F1240" s="11">
        <v>129719</v>
      </c>
      <c r="G1240" s="7" t="s">
        <v>170</v>
      </c>
      <c r="H1240" s="7">
        <f t="shared" si="38"/>
        <v>2</v>
      </c>
      <c r="I1240" t="s">
        <v>153</v>
      </c>
      <c r="J1240" t="s">
        <v>294</v>
      </c>
      <c r="K1240" t="s">
        <v>11</v>
      </c>
      <c r="L1240" s="7" t="s">
        <v>148</v>
      </c>
      <c r="M1240" t="s">
        <v>294</v>
      </c>
      <c r="N1240" t="s">
        <v>294</v>
      </c>
      <c r="O1240" t="str">
        <f t="shared" si="39"/>
        <v>Нет показаний</v>
      </c>
    </row>
    <row r="1241" spans="1:15" x14ac:dyDescent="0.25">
      <c r="A1241">
        <v>339172</v>
      </c>
      <c r="B1241">
        <v>339162</v>
      </c>
      <c r="C1241" t="s">
        <v>29</v>
      </c>
      <c r="D1241" t="s">
        <v>36</v>
      </c>
      <c r="E1241" t="s">
        <v>160</v>
      </c>
      <c r="F1241" s="11">
        <v>129719</v>
      </c>
      <c r="G1241" s="7" t="s">
        <v>170</v>
      </c>
      <c r="H1241" s="7">
        <f t="shared" si="38"/>
        <v>2</v>
      </c>
      <c r="I1241" t="s">
        <v>153</v>
      </c>
      <c r="J1241" t="s">
        <v>294</v>
      </c>
      <c r="K1241" t="s">
        <v>11</v>
      </c>
      <c r="L1241" s="7" t="s">
        <v>148</v>
      </c>
      <c r="M1241" t="s">
        <v>294</v>
      </c>
      <c r="N1241" t="s">
        <v>294</v>
      </c>
      <c r="O1241" t="str">
        <f t="shared" si="39"/>
        <v>Нет показаний</v>
      </c>
    </row>
    <row r="1242" spans="1:15" x14ac:dyDescent="0.25">
      <c r="A1242">
        <v>339174</v>
      </c>
      <c r="B1242">
        <v>339162</v>
      </c>
      <c r="C1242" t="s">
        <v>29</v>
      </c>
      <c r="D1242" t="s">
        <v>36</v>
      </c>
      <c r="E1242" t="s">
        <v>160</v>
      </c>
      <c r="F1242" s="11">
        <v>155024</v>
      </c>
      <c r="G1242" s="7" t="s">
        <v>165</v>
      </c>
      <c r="H1242" s="7">
        <f t="shared" si="38"/>
        <v>0</v>
      </c>
      <c r="I1242" t="s">
        <v>153</v>
      </c>
      <c r="J1242" t="s">
        <v>153</v>
      </c>
      <c r="K1242" t="s">
        <v>11</v>
      </c>
      <c r="L1242" s="7" t="s">
        <v>148</v>
      </c>
      <c r="M1242">
        <v>1.9870000000000001</v>
      </c>
      <c r="N1242" s="12">
        <v>0</v>
      </c>
      <c r="O1242">
        <f t="shared" si="39"/>
        <v>0</v>
      </c>
    </row>
    <row r="1243" spans="1:15" x14ac:dyDescent="0.25">
      <c r="A1243">
        <v>339182</v>
      </c>
      <c r="B1243">
        <v>339162</v>
      </c>
      <c r="C1243" t="s">
        <v>29</v>
      </c>
      <c r="D1243" t="s">
        <v>36</v>
      </c>
      <c r="E1243" t="s">
        <v>160</v>
      </c>
      <c r="F1243" s="11">
        <v>56657356</v>
      </c>
      <c r="G1243" s="7" t="s">
        <v>165</v>
      </c>
      <c r="H1243" s="7">
        <f t="shared" si="38"/>
        <v>0</v>
      </c>
      <c r="I1243" t="s">
        <v>153</v>
      </c>
      <c r="J1243" t="s">
        <v>294</v>
      </c>
      <c r="K1243" t="s">
        <v>11</v>
      </c>
      <c r="L1243" s="7" t="s">
        <v>148</v>
      </c>
      <c r="M1243" t="s">
        <v>294</v>
      </c>
      <c r="N1243" t="s">
        <v>294</v>
      </c>
      <c r="O1243" t="str">
        <f t="shared" si="39"/>
        <v>Нет показаний</v>
      </c>
    </row>
    <row r="1244" spans="1:15" x14ac:dyDescent="0.25">
      <c r="A1244">
        <v>339185</v>
      </c>
      <c r="B1244">
        <v>339162</v>
      </c>
      <c r="C1244" t="s">
        <v>29</v>
      </c>
      <c r="D1244" t="s">
        <v>36</v>
      </c>
      <c r="E1244" t="s">
        <v>160</v>
      </c>
      <c r="F1244" s="11">
        <v>3672408</v>
      </c>
      <c r="G1244" s="7" t="s">
        <v>165</v>
      </c>
      <c r="H1244" s="7">
        <f t="shared" si="38"/>
        <v>0</v>
      </c>
      <c r="I1244" t="s">
        <v>153</v>
      </c>
      <c r="J1244" t="s">
        <v>294</v>
      </c>
      <c r="K1244" t="s">
        <v>11</v>
      </c>
      <c r="L1244" s="7" t="s">
        <v>148</v>
      </c>
      <c r="M1244" t="s">
        <v>294</v>
      </c>
      <c r="N1244" t="s">
        <v>294</v>
      </c>
      <c r="O1244" t="str">
        <f t="shared" si="39"/>
        <v>Нет показаний</v>
      </c>
    </row>
    <row r="1245" spans="1:15" x14ac:dyDescent="0.25">
      <c r="A1245">
        <v>339190</v>
      </c>
      <c r="B1245">
        <v>339162</v>
      </c>
      <c r="C1245" t="s">
        <v>29</v>
      </c>
      <c r="D1245" t="s">
        <v>36</v>
      </c>
      <c r="E1245" t="s">
        <v>160</v>
      </c>
      <c r="F1245" s="11">
        <v>28473074</v>
      </c>
      <c r="G1245" s="7" t="s">
        <v>165</v>
      </c>
      <c r="H1245" s="7">
        <f t="shared" si="38"/>
        <v>0</v>
      </c>
      <c r="I1245" t="s">
        <v>153</v>
      </c>
      <c r="J1245" t="s">
        <v>294</v>
      </c>
      <c r="K1245" t="s">
        <v>11</v>
      </c>
      <c r="L1245" s="7" t="s">
        <v>148</v>
      </c>
      <c r="M1245" t="s">
        <v>294</v>
      </c>
      <c r="N1245" t="s">
        <v>294</v>
      </c>
      <c r="O1245" t="str">
        <f t="shared" si="39"/>
        <v>Нет показаний</v>
      </c>
    </row>
    <row r="1246" spans="1:15" x14ac:dyDescent="0.25">
      <c r="A1246">
        <v>339193</v>
      </c>
      <c r="B1246">
        <v>339162</v>
      </c>
      <c r="C1246" t="s">
        <v>29</v>
      </c>
      <c r="D1246" t="s">
        <v>36</v>
      </c>
      <c r="E1246" t="s">
        <v>160</v>
      </c>
      <c r="F1246" s="11">
        <v>186156</v>
      </c>
      <c r="G1246" s="7" t="s">
        <v>165</v>
      </c>
      <c r="H1246" s="7">
        <f t="shared" si="38"/>
        <v>0</v>
      </c>
      <c r="I1246" t="s">
        <v>153</v>
      </c>
      <c r="J1246" t="s">
        <v>294</v>
      </c>
      <c r="K1246" t="s">
        <v>11</v>
      </c>
      <c r="L1246" s="7" t="s">
        <v>148</v>
      </c>
      <c r="M1246" t="s">
        <v>294</v>
      </c>
      <c r="N1246" t="s">
        <v>294</v>
      </c>
      <c r="O1246" t="str">
        <f t="shared" si="39"/>
        <v>Нет показаний</v>
      </c>
    </row>
    <row r="1247" spans="1:15" x14ac:dyDescent="0.25">
      <c r="A1247">
        <v>339195</v>
      </c>
      <c r="B1247">
        <v>339162</v>
      </c>
      <c r="C1247" t="s">
        <v>29</v>
      </c>
      <c r="D1247" t="s">
        <v>36</v>
      </c>
      <c r="E1247" t="s">
        <v>160</v>
      </c>
      <c r="F1247" s="11">
        <v>274110</v>
      </c>
      <c r="G1247" s="7" t="s">
        <v>165</v>
      </c>
      <c r="H1247" s="7">
        <f t="shared" si="38"/>
        <v>0</v>
      </c>
      <c r="I1247" t="s">
        <v>153</v>
      </c>
      <c r="J1247" t="s">
        <v>294</v>
      </c>
      <c r="K1247" t="s">
        <v>11</v>
      </c>
      <c r="L1247" s="7" t="s">
        <v>148</v>
      </c>
      <c r="M1247" t="s">
        <v>294</v>
      </c>
      <c r="N1247" t="s">
        <v>294</v>
      </c>
      <c r="O1247" t="str">
        <f t="shared" si="39"/>
        <v>Нет показаний</v>
      </c>
    </row>
    <row r="1248" spans="1:15" x14ac:dyDescent="0.25">
      <c r="A1248">
        <v>339197</v>
      </c>
      <c r="B1248">
        <v>339162</v>
      </c>
      <c r="C1248" t="s">
        <v>29</v>
      </c>
      <c r="D1248" t="s">
        <v>36</v>
      </c>
      <c r="E1248" t="s">
        <v>160</v>
      </c>
      <c r="F1248" s="11">
        <v>456658</v>
      </c>
      <c r="G1248" s="7" t="s">
        <v>165</v>
      </c>
      <c r="H1248" s="7">
        <f t="shared" si="38"/>
        <v>0</v>
      </c>
      <c r="I1248" t="s">
        <v>153</v>
      </c>
      <c r="J1248" t="s">
        <v>294</v>
      </c>
      <c r="K1248" t="s">
        <v>11</v>
      </c>
      <c r="L1248" s="7" t="s">
        <v>148</v>
      </c>
      <c r="M1248" t="s">
        <v>294</v>
      </c>
      <c r="N1248" t="s">
        <v>294</v>
      </c>
      <c r="O1248" t="str">
        <f t="shared" si="39"/>
        <v>Нет показаний</v>
      </c>
    </row>
    <row r="1249" spans="1:15" x14ac:dyDescent="0.25">
      <c r="A1249">
        <v>339201</v>
      </c>
      <c r="B1249">
        <v>339162</v>
      </c>
      <c r="C1249" t="s">
        <v>29</v>
      </c>
      <c r="D1249" t="s">
        <v>36</v>
      </c>
      <c r="E1249" t="s">
        <v>160</v>
      </c>
      <c r="F1249" s="11">
        <v>3053105</v>
      </c>
      <c r="G1249" s="7" t="s">
        <v>165</v>
      </c>
      <c r="H1249" s="7">
        <f t="shared" si="38"/>
        <v>0</v>
      </c>
      <c r="I1249" t="s">
        <v>153</v>
      </c>
      <c r="J1249" t="s">
        <v>294</v>
      </c>
      <c r="K1249" t="s">
        <v>11</v>
      </c>
      <c r="L1249" s="7" t="s">
        <v>148</v>
      </c>
      <c r="M1249" t="s">
        <v>294</v>
      </c>
      <c r="N1249" t="s">
        <v>294</v>
      </c>
      <c r="O1249" t="str">
        <f t="shared" si="39"/>
        <v>Нет показаний</v>
      </c>
    </row>
    <row r="1250" spans="1:15" x14ac:dyDescent="0.25">
      <c r="A1250">
        <v>339203</v>
      </c>
      <c r="B1250">
        <v>339162</v>
      </c>
      <c r="C1250" t="s">
        <v>29</v>
      </c>
      <c r="D1250" t="s">
        <v>36</v>
      </c>
      <c r="E1250" t="s">
        <v>160</v>
      </c>
      <c r="F1250" s="11">
        <v>116103</v>
      </c>
      <c r="G1250" s="7" t="s">
        <v>165</v>
      </c>
      <c r="H1250" s="7">
        <f t="shared" si="38"/>
        <v>0</v>
      </c>
      <c r="I1250" t="s">
        <v>153</v>
      </c>
      <c r="J1250" t="s">
        <v>294</v>
      </c>
      <c r="K1250" t="s">
        <v>11</v>
      </c>
      <c r="L1250" s="7" t="s">
        <v>148</v>
      </c>
      <c r="M1250" t="s">
        <v>294</v>
      </c>
      <c r="N1250" t="s">
        <v>294</v>
      </c>
      <c r="O1250" t="str">
        <f t="shared" si="39"/>
        <v>Нет показаний</v>
      </c>
    </row>
    <row r="1251" spans="1:15" x14ac:dyDescent="0.25">
      <c r="A1251">
        <v>339208</v>
      </c>
      <c r="B1251">
        <v>339162</v>
      </c>
      <c r="C1251" t="s">
        <v>29</v>
      </c>
      <c r="D1251" t="s">
        <v>36</v>
      </c>
      <c r="E1251" t="s">
        <v>160</v>
      </c>
      <c r="F1251" s="11">
        <v>58319</v>
      </c>
      <c r="G1251" s="7" t="s">
        <v>165</v>
      </c>
      <c r="H1251" s="7">
        <f t="shared" si="38"/>
        <v>0</v>
      </c>
      <c r="I1251" t="s">
        <v>153</v>
      </c>
      <c r="J1251" t="s">
        <v>294</v>
      </c>
      <c r="K1251" t="s">
        <v>11</v>
      </c>
      <c r="L1251" s="7" t="s">
        <v>148</v>
      </c>
      <c r="M1251" t="s">
        <v>294</v>
      </c>
      <c r="N1251" t="s">
        <v>294</v>
      </c>
      <c r="O1251" t="str">
        <f t="shared" si="39"/>
        <v>Нет показаний</v>
      </c>
    </row>
    <row r="1252" spans="1:15" x14ac:dyDescent="0.25">
      <c r="A1252">
        <v>347639</v>
      </c>
      <c r="B1252">
        <v>301434</v>
      </c>
      <c r="C1252" t="s">
        <v>29</v>
      </c>
      <c r="D1252" t="s">
        <v>36</v>
      </c>
      <c r="E1252" t="s">
        <v>84</v>
      </c>
      <c r="F1252" s="11" t="s">
        <v>220</v>
      </c>
      <c r="G1252" s="7" t="s">
        <v>165</v>
      </c>
      <c r="H1252" s="7">
        <f t="shared" si="38"/>
        <v>0</v>
      </c>
      <c r="I1252" t="s">
        <v>153</v>
      </c>
      <c r="J1252" t="s">
        <v>153</v>
      </c>
      <c r="K1252" t="s">
        <v>18</v>
      </c>
      <c r="L1252" s="7" t="s">
        <v>149</v>
      </c>
      <c r="M1252">
        <v>4.2110000000000003</v>
      </c>
      <c r="N1252" s="12">
        <v>20</v>
      </c>
      <c r="O1252">
        <f t="shared" si="39"/>
        <v>20</v>
      </c>
    </row>
    <row r="1253" spans="1:15" x14ac:dyDescent="0.25">
      <c r="A1253">
        <v>347646</v>
      </c>
      <c r="B1253">
        <v>58315</v>
      </c>
      <c r="C1253" t="s">
        <v>29</v>
      </c>
      <c r="D1253" t="s">
        <v>42</v>
      </c>
      <c r="E1253">
        <v>7</v>
      </c>
      <c r="F1253" s="11">
        <v>261419</v>
      </c>
      <c r="G1253" s="7" t="s">
        <v>170</v>
      </c>
      <c r="H1253" s="7">
        <f t="shared" si="38"/>
        <v>2</v>
      </c>
      <c r="I1253" t="s">
        <v>153</v>
      </c>
      <c r="J1253" t="s">
        <v>153</v>
      </c>
      <c r="K1253" t="s">
        <v>18</v>
      </c>
      <c r="L1253" s="7" t="s">
        <v>148</v>
      </c>
      <c r="M1253">
        <v>2.76</v>
      </c>
      <c r="N1253" s="12">
        <v>246</v>
      </c>
      <c r="O1253">
        <f t="shared" si="39"/>
        <v>123</v>
      </c>
    </row>
    <row r="1254" spans="1:15" x14ac:dyDescent="0.25">
      <c r="A1254">
        <v>347646</v>
      </c>
      <c r="B1254">
        <v>58315</v>
      </c>
      <c r="C1254" t="s">
        <v>29</v>
      </c>
      <c r="D1254" t="s">
        <v>42</v>
      </c>
      <c r="E1254">
        <v>7</v>
      </c>
      <c r="F1254" s="11">
        <v>5004779</v>
      </c>
      <c r="G1254" s="7" t="s">
        <v>165</v>
      </c>
      <c r="H1254" s="7">
        <f t="shared" si="38"/>
        <v>0</v>
      </c>
      <c r="I1254" t="s">
        <v>153</v>
      </c>
      <c r="J1254" t="s">
        <v>153</v>
      </c>
      <c r="K1254" t="s">
        <v>18</v>
      </c>
      <c r="L1254" s="7" t="s">
        <v>148</v>
      </c>
      <c r="M1254">
        <v>2.76</v>
      </c>
      <c r="N1254" s="12">
        <v>88</v>
      </c>
      <c r="O1254">
        <f t="shared" si="39"/>
        <v>88</v>
      </c>
    </row>
    <row r="1255" spans="1:15" x14ac:dyDescent="0.25">
      <c r="A1255">
        <v>347727</v>
      </c>
      <c r="B1255">
        <v>347723</v>
      </c>
      <c r="C1255" t="s">
        <v>29</v>
      </c>
      <c r="D1255" t="s">
        <v>31</v>
      </c>
      <c r="E1255">
        <v>99</v>
      </c>
      <c r="F1255" s="11">
        <v>55155503839</v>
      </c>
      <c r="G1255" s="7" t="s">
        <v>165</v>
      </c>
      <c r="H1255" s="7">
        <f t="shared" si="38"/>
        <v>0</v>
      </c>
      <c r="I1255" t="s">
        <v>153</v>
      </c>
      <c r="J1255" t="s">
        <v>153</v>
      </c>
      <c r="K1255" t="s">
        <v>18</v>
      </c>
      <c r="L1255" s="7" t="s">
        <v>148</v>
      </c>
      <c r="M1255">
        <v>2.76</v>
      </c>
      <c r="N1255" s="12">
        <v>155</v>
      </c>
      <c r="O1255">
        <f t="shared" si="39"/>
        <v>155</v>
      </c>
    </row>
    <row r="1256" spans="1:15" x14ac:dyDescent="0.25">
      <c r="A1256">
        <v>347730</v>
      </c>
      <c r="B1256">
        <v>347723</v>
      </c>
      <c r="C1256" t="s">
        <v>29</v>
      </c>
      <c r="D1256" t="s">
        <v>31</v>
      </c>
      <c r="E1256">
        <v>99</v>
      </c>
      <c r="F1256" s="11">
        <v>55155504170</v>
      </c>
      <c r="G1256" s="7" t="s">
        <v>165</v>
      </c>
      <c r="H1256" s="7">
        <f t="shared" si="38"/>
        <v>0</v>
      </c>
      <c r="I1256" t="s">
        <v>153</v>
      </c>
      <c r="J1256" t="s">
        <v>153</v>
      </c>
      <c r="K1256" t="s">
        <v>18</v>
      </c>
      <c r="L1256" s="7" t="s">
        <v>148</v>
      </c>
      <c r="M1256">
        <v>2.76</v>
      </c>
      <c r="N1256" s="12">
        <v>30</v>
      </c>
      <c r="O1256">
        <f t="shared" si="39"/>
        <v>30</v>
      </c>
    </row>
    <row r="1257" spans="1:15" x14ac:dyDescent="0.25">
      <c r="A1257">
        <v>347735</v>
      </c>
      <c r="B1257">
        <v>347723</v>
      </c>
      <c r="C1257" t="s">
        <v>29</v>
      </c>
      <c r="D1257" t="s">
        <v>31</v>
      </c>
      <c r="E1257">
        <v>99</v>
      </c>
      <c r="F1257" s="11">
        <v>55155504086</v>
      </c>
      <c r="G1257" s="7" t="s">
        <v>165</v>
      </c>
      <c r="H1257" s="7">
        <f t="shared" si="38"/>
        <v>0</v>
      </c>
      <c r="I1257" t="s">
        <v>153</v>
      </c>
      <c r="J1257" t="s">
        <v>153</v>
      </c>
      <c r="K1257" t="s">
        <v>18</v>
      </c>
      <c r="L1257" s="7" t="s">
        <v>148</v>
      </c>
      <c r="M1257">
        <v>2.76</v>
      </c>
      <c r="N1257" s="12">
        <v>134</v>
      </c>
      <c r="O1257">
        <f t="shared" si="39"/>
        <v>134</v>
      </c>
    </row>
    <row r="1258" spans="1:15" x14ac:dyDescent="0.25">
      <c r="A1258">
        <v>347741</v>
      </c>
      <c r="B1258">
        <v>347723</v>
      </c>
      <c r="C1258" t="s">
        <v>29</v>
      </c>
      <c r="D1258" t="s">
        <v>31</v>
      </c>
      <c r="E1258">
        <v>99</v>
      </c>
      <c r="F1258" s="11">
        <v>55155503612</v>
      </c>
      <c r="G1258" s="7" t="s">
        <v>165</v>
      </c>
      <c r="H1258" s="7">
        <f t="shared" si="38"/>
        <v>0</v>
      </c>
      <c r="I1258" t="s">
        <v>153</v>
      </c>
      <c r="J1258" t="s">
        <v>153</v>
      </c>
      <c r="K1258" t="s">
        <v>18</v>
      </c>
      <c r="L1258" s="7" t="s">
        <v>148</v>
      </c>
      <c r="M1258">
        <v>2.76</v>
      </c>
      <c r="N1258" s="12">
        <v>346</v>
      </c>
      <c r="O1258">
        <f t="shared" si="39"/>
        <v>346</v>
      </c>
    </row>
    <row r="1259" spans="1:15" x14ac:dyDescent="0.25">
      <c r="A1259">
        <v>347745</v>
      </c>
      <c r="B1259">
        <v>347743</v>
      </c>
      <c r="C1259" t="s">
        <v>29</v>
      </c>
      <c r="D1259" t="s">
        <v>31</v>
      </c>
      <c r="E1259">
        <v>91</v>
      </c>
      <c r="F1259" s="11">
        <v>55155815844</v>
      </c>
      <c r="G1259" s="7" t="s">
        <v>165</v>
      </c>
      <c r="H1259" s="7">
        <f t="shared" si="38"/>
        <v>0</v>
      </c>
      <c r="I1259" t="s">
        <v>153</v>
      </c>
      <c r="J1259" t="s">
        <v>153</v>
      </c>
      <c r="K1259" t="s">
        <v>18</v>
      </c>
      <c r="L1259" s="7" t="s">
        <v>148</v>
      </c>
      <c r="M1259">
        <v>2.76</v>
      </c>
      <c r="N1259" s="12">
        <v>271</v>
      </c>
      <c r="O1259">
        <f t="shared" si="39"/>
        <v>271</v>
      </c>
    </row>
    <row r="1260" spans="1:15" x14ac:dyDescent="0.25">
      <c r="A1260">
        <v>347748</v>
      </c>
      <c r="B1260">
        <v>347743</v>
      </c>
      <c r="C1260" t="s">
        <v>29</v>
      </c>
      <c r="D1260" t="s">
        <v>31</v>
      </c>
      <c r="E1260">
        <v>91</v>
      </c>
      <c r="F1260" s="11">
        <v>55155616950</v>
      </c>
      <c r="G1260" s="7" t="s">
        <v>165</v>
      </c>
      <c r="H1260" s="7">
        <f t="shared" si="38"/>
        <v>0</v>
      </c>
      <c r="I1260" t="s">
        <v>153</v>
      </c>
      <c r="J1260" t="s">
        <v>153</v>
      </c>
      <c r="K1260" t="s">
        <v>18</v>
      </c>
      <c r="L1260" s="7" t="s">
        <v>148</v>
      </c>
      <c r="M1260">
        <v>2.76</v>
      </c>
      <c r="N1260" s="12">
        <v>111</v>
      </c>
      <c r="O1260">
        <f t="shared" si="39"/>
        <v>111</v>
      </c>
    </row>
    <row r="1261" spans="1:15" x14ac:dyDescent="0.25">
      <c r="A1261">
        <v>347751</v>
      </c>
      <c r="B1261">
        <v>347743</v>
      </c>
      <c r="C1261" t="s">
        <v>29</v>
      </c>
      <c r="D1261" t="s">
        <v>31</v>
      </c>
      <c r="E1261">
        <v>91</v>
      </c>
      <c r="F1261" s="11">
        <v>2363517</v>
      </c>
      <c r="G1261" s="7" t="s">
        <v>165</v>
      </c>
      <c r="H1261" s="7">
        <f t="shared" si="38"/>
        <v>0</v>
      </c>
      <c r="I1261" t="s">
        <v>153</v>
      </c>
      <c r="J1261" t="s">
        <v>153</v>
      </c>
      <c r="K1261" t="s">
        <v>18</v>
      </c>
      <c r="L1261" s="7" t="s">
        <v>148</v>
      </c>
      <c r="M1261">
        <v>2.76</v>
      </c>
      <c r="N1261" s="12">
        <v>192</v>
      </c>
      <c r="O1261">
        <f t="shared" si="39"/>
        <v>192</v>
      </c>
    </row>
    <row r="1262" spans="1:15" x14ac:dyDescent="0.25">
      <c r="A1262">
        <v>347756</v>
      </c>
      <c r="B1262">
        <v>347723</v>
      </c>
      <c r="C1262" t="s">
        <v>29</v>
      </c>
      <c r="D1262" t="s">
        <v>31</v>
      </c>
      <c r="E1262">
        <v>99</v>
      </c>
      <c r="F1262" s="11">
        <v>55155504122</v>
      </c>
      <c r="G1262" s="7" t="s">
        <v>165</v>
      </c>
      <c r="H1262" s="7">
        <f t="shared" si="38"/>
        <v>0</v>
      </c>
      <c r="I1262" t="s">
        <v>153</v>
      </c>
      <c r="J1262" t="s">
        <v>153</v>
      </c>
      <c r="K1262" t="s">
        <v>18</v>
      </c>
      <c r="L1262" s="7" t="s">
        <v>148</v>
      </c>
      <c r="M1262">
        <v>2.76</v>
      </c>
      <c r="N1262" s="12">
        <v>45</v>
      </c>
      <c r="O1262">
        <f t="shared" si="39"/>
        <v>45</v>
      </c>
    </row>
    <row r="1263" spans="1:15" x14ac:dyDescent="0.25">
      <c r="A1263">
        <v>347758</v>
      </c>
      <c r="B1263">
        <v>347743</v>
      </c>
      <c r="C1263" t="s">
        <v>29</v>
      </c>
      <c r="D1263" t="s">
        <v>31</v>
      </c>
      <c r="E1263">
        <v>91</v>
      </c>
      <c r="F1263" s="11">
        <v>620758</v>
      </c>
      <c r="G1263" s="7" t="s">
        <v>165</v>
      </c>
      <c r="H1263" s="7">
        <f t="shared" si="38"/>
        <v>0</v>
      </c>
      <c r="I1263" t="s">
        <v>153</v>
      </c>
      <c r="J1263" t="s">
        <v>153</v>
      </c>
      <c r="K1263" t="s">
        <v>18</v>
      </c>
      <c r="L1263" s="7" t="s">
        <v>148</v>
      </c>
      <c r="M1263">
        <v>2.76</v>
      </c>
      <c r="N1263" s="12">
        <v>231</v>
      </c>
      <c r="O1263">
        <f t="shared" si="39"/>
        <v>231</v>
      </c>
    </row>
    <row r="1264" spans="1:15" x14ac:dyDescent="0.25">
      <c r="A1264">
        <v>347763</v>
      </c>
      <c r="B1264">
        <v>347723</v>
      </c>
      <c r="C1264" t="s">
        <v>29</v>
      </c>
      <c r="D1264" t="s">
        <v>31</v>
      </c>
      <c r="E1264">
        <v>99</v>
      </c>
      <c r="F1264" s="11">
        <v>55155504267</v>
      </c>
      <c r="G1264" s="7" t="s">
        <v>165</v>
      </c>
      <c r="H1264" s="7">
        <f t="shared" si="38"/>
        <v>0</v>
      </c>
      <c r="I1264" t="s">
        <v>153</v>
      </c>
      <c r="J1264" t="s">
        <v>294</v>
      </c>
      <c r="K1264" t="s">
        <v>18</v>
      </c>
      <c r="L1264" s="7" t="s">
        <v>148</v>
      </c>
      <c r="M1264" t="s">
        <v>294</v>
      </c>
      <c r="N1264" t="s">
        <v>294</v>
      </c>
      <c r="O1264" t="str">
        <f t="shared" si="39"/>
        <v>Нет показаний</v>
      </c>
    </row>
    <row r="1265" spans="1:15" x14ac:dyDescent="0.25">
      <c r="A1265">
        <v>347765</v>
      </c>
      <c r="B1265">
        <v>347743</v>
      </c>
      <c r="C1265" t="s">
        <v>29</v>
      </c>
      <c r="D1265" t="s">
        <v>31</v>
      </c>
      <c r="E1265">
        <v>91</v>
      </c>
      <c r="F1265" s="11">
        <v>55155616447</v>
      </c>
      <c r="G1265" s="7" t="s">
        <v>165</v>
      </c>
      <c r="H1265" s="7">
        <f t="shared" si="38"/>
        <v>0</v>
      </c>
      <c r="I1265" t="s">
        <v>153</v>
      </c>
      <c r="J1265" t="s">
        <v>153</v>
      </c>
      <c r="K1265" t="s">
        <v>18</v>
      </c>
      <c r="L1265" s="7" t="s">
        <v>148</v>
      </c>
      <c r="M1265">
        <v>2.76</v>
      </c>
      <c r="N1265" s="12">
        <v>162</v>
      </c>
      <c r="O1265">
        <f t="shared" si="39"/>
        <v>162</v>
      </c>
    </row>
    <row r="1266" spans="1:15" x14ac:dyDescent="0.25">
      <c r="A1266">
        <v>347780</v>
      </c>
      <c r="B1266">
        <v>347743</v>
      </c>
      <c r="C1266" t="s">
        <v>29</v>
      </c>
      <c r="D1266" t="s">
        <v>31</v>
      </c>
      <c r="E1266">
        <v>91</v>
      </c>
      <c r="F1266" s="11">
        <v>55155816509</v>
      </c>
      <c r="G1266" s="7" t="s">
        <v>165</v>
      </c>
      <c r="H1266" s="7">
        <f t="shared" si="38"/>
        <v>0</v>
      </c>
      <c r="I1266" t="s">
        <v>153</v>
      </c>
      <c r="J1266" t="s">
        <v>153</v>
      </c>
      <c r="K1266" t="s">
        <v>18</v>
      </c>
      <c r="L1266" s="7" t="s">
        <v>148</v>
      </c>
      <c r="M1266">
        <v>2.76</v>
      </c>
      <c r="N1266" s="12">
        <v>250</v>
      </c>
      <c r="O1266">
        <f t="shared" si="39"/>
        <v>250</v>
      </c>
    </row>
    <row r="1267" spans="1:15" x14ac:dyDescent="0.25">
      <c r="A1267">
        <v>347800</v>
      </c>
      <c r="B1267">
        <v>347743</v>
      </c>
      <c r="C1267" t="s">
        <v>29</v>
      </c>
      <c r="D1267" t="s">
        <v>31</v>
      </c>
      <c r="E1267">
        <v>91</v>
      </c>
      <c r="F1267" s="11">
        <v>55155618338</v>
      </c>
      <c r="G1267" s="7" t="s">
        <v>165</v>
      </c>
      <c r="H1267" s="7">
        <f t="shared" si="38"/>
        <v>0</v>
      </c>
      <c r="I1267" t="s">
        <v>153</v>
      </c>
      <c r="J1267" t="s">
        <v>153</v>
      </c>
      <c r="K1267" t="s">
        <v>18</v>
      </c>
      <c r="L1267" s="7" t="s">
        <v>148</v>
      </c>
      <c r="M1267">
        <v>2.76</v>
      </c>
      <c r="N1267" s="12">
        <v>364</v>
      </c>
      <c r="O1267">
        <f t="shared" si="39"/>
        <v>364</v>
      </c>
    </row>
    <row r="1268" spans="1:15" x14ac:dyDescent="0.25">
      <c r="A1268">
        <v>347803</v>
      </c>
      <c r="B1268">
        <v>347723</v>
      </c>
      <c r="C1268" t="s">
        <v>29</v>
      </c>
      <c r="D1268" t="s">
        <v>31</v>
      </c>
      <c r="E1268">
        <v>99</v>
      </c>
      <c r="F1268" s="11">
        <v>55155504121</v>
      </c>
      <c r="G1268" s="7" t="s">
        <v>165</v>
      </c>
      <c r="H1268" s="7">
        <f t="shared" si="38"/>
        <v>0</v>
      </c>
      <c r="I1268" t="s">
        <v>153</v>
      </c>
      <c r="J1268" t="s">
        <v>153</v>
      </c>
      <c r="K1268" t="s">
        <v>18</v>
      </c>
      <c r="L1268" s="7" t="s">
        <v>148</v>
      </c>
      <c r="M1268">
        <v>2.76</v>
      </c>
      <c r="N1268" s="12">
        <v>60</v>
      </c>
      <c r="O1268">
        <f t="shared" si="39"/>
        <v>60</v>
      </c>
    </row>
    <row r="1269" spans="1:15" x14ac:dyDescent="0.25">
      <c r="A1269">
        <v>347810</v>
      </c>
      <c r="B1269">
        <v>347743</v>
      </c>
      <c r="C1269" t="s">
        <v>29</v>
      </c>
      <c r="D1269" t="s">
        <v>31</v>
      </c>
      <c r="E1269">
        <v>91</v>
      </c>
      <c r="F1269" s="11">
        <v>55155815885</v>
      </c>
      <c r="G1269" s="7" t="s">
        <v>165</v>
      </c>
      <c r="H1269" s="7">
        <f t="shared" si="38"/>
        <v>0</v>
      </c>
      <c r="I1269" t="s">
        <v>153</v>
      </c>
      <c r="J1269" t="s">
        <v>153</v>
      </c>
      <c r="K1269" t="s">
        <v>18</v>
      </c>
      <c r="L1269" s="7" t="s">
        <v>148</v>
      </c>
      <c r="M1269">
        <v>2.76</v>
      </c>
      <c r="N1269" s="12">
        <v>0</v>
      </c>
      <c r="O1269">
        <f t="shared" si="39"/>
        <v>0</v>
      </c>
    </row>
    <row r="1270" spans="1:15" x14ac:dyDescent="0.25">
      <c r="A1270">
        <v>347814</v>
      </c>
      <c r="B1270">
        <v>347723</v>
      </c>
      <c r="C1270" t="s">
        <v>29</v>
      </c>
      <c r="D1270" t="s">
        <v>31</v>
      </c>
      <c r="E1270">
        <v>99</v>
      </c>
      <c r="F1270" s="11">
        <v>55155503471</v>
      </c>
      <c r="G1270" s="7" t="s">
        <v>165</v>
      </c>
      <c r="H1270" s="7">
        <f t="shared" si="38"/>
        <v>0</v>
      </c>
      <c r="I1270" t="s">
        <v>153</v>
      </c>
      <c r="J1270" t="s">
        <v>153</v>
      </c>
      <c r="K1270" t="s">
        <v>18</v>
      </c>
      <c r="L1270" s="7" t="s">
        <v>148</v>
      </c>
      <c r="M1270">
        <v>2.76</v>
      </c>
      <c r="N1270" s="12">
        <v>338</v>
      </c>
      <c r="O1270">
        <f t="shared" si="39"/>
        <v>338</v>
      </c>
    </row>
    <row r="1271" spans="1:15" x14ac:dyDescent="0.25">
      <c r="A1271">
        <v>347832</v>
      </c>
      <c r="B1271">
        <v>347743</v>
      </c>
      <c r="C1271" t="s">
        <v>29</v>
      </c>
      <c r="D1271" t="s">
        <v>31</v>
      </c>
      <c r="E1271">
        <v>91</v>
      </c>
      <c r="F1271" s="11">
        <v>55155814762</v>
      </c>
      <c r="G1271" s="7" t="s">
        <v>165</v>
      </c>
      <c r="H1271" s="7">
        <f t="shared" si="38"/>
        <v>0</v>
      </c>
      <c r="I1271" t="s">
        <v>153</v>
      </c>
      <c r="J1271" t="s">
        <v>294</v>
      </c>
      <c r="K1271" t="s">
        <v>18</v>
      </c>
      <c r="L1271" s="7" t="s">
        <v>148</v>
      </c>
      <c r="M1271" t="s">
        <v>294</v>
      </c>
      <c r="N1271" t="s">
        <v>294</v>
      </c>
      <c r="O1271" t="str">
        <f t="shared" si="39"/>
        <v>Нет показаний</v>
      </c>
    </row>
    <row r="1272" spans="1:15" x14ac:dyDescent="0.25">
      <c r="A1272">
        <v>347837</v>
      </c>
      <c r="B1272">
        <v>347743</v>
      </c>
      <c r="C1272" t="s">
        <v>29</v>
      </c>
      <c r="D1272" t="s">
        <v>31</v>
      </c>
      <c r="E1272">
        <v>91</v>
      </c>
      <c r="F1272" s="11">
        <v>5.5155815359011E+18</v>
      </c>
      <c r="G1272" s="7" t="s">
        <v>165</v>
      </c>
      <c r="H1272" s="7">
        <f t="shared" si="38"/>
        <v>0</v>
      </c>
      <c r="I1272" t="s">
        <v>153</v>
      </c>
      <c r="J1272" t="s">
        <v>153</v>
      </c>
      <c r="K1272" t="s">
        <v>18</v>
      </c>
      <c r="L1272" s="7" t="s">
        <v>148</v>
      </c>
      <c r="M1272">
        <v>2.76</v>
      </c>
      <c r="N1272" s="12">
        <v>-536.4</v>
      </c>
      <c r="O1272">
        <f t="shared" si="39"/>
        <v>-536.4</v>
      </c>
    </row>
    <row r="1273" spans="1:15" x14ac:dyDescent="0.25">
      <c r="A1273">
        <v>347849</v>
      </c>
      <c r="B1273">
        <v>347743</v>
      </c>
      <c r="C1273" t="s">
        <v>29</v>
      </c>
      <c r="D1273" t="s">
        <v>31</v>
      </c>
      <c r="E1273">
        <v>91</v>
      </c>
      <c r="F1273" s="11">
        <v>55155718469</v>
      </c>
      <c r="G1273" s="7" t="s">
        <v>165</v>
      </c>
      <c r="H1273" s="7">
        <f t="shared" si="38"/>
        <v>0</v>
      </c>
      <c r="I1273" t="s">
        <v>153</v>
      </c>
      <c r="J1273" t="s">
        <v>153</v>
      </c>
      <c r="K1273" t="s">
        <v>18</v>
      </c>
      <c r="L1273" s="7" t="s">
        <v>148</v>
      </c>
      <c r="M1273">
        <v>2.76</v>
      </c>
      <c r="N1273" s="12">
        <v>263</v>
      </c>
      <c r="O1273">
        <f t="shared" si="39"/>
        <v>263</v>
      </c>
    </row>
    <row r="1274" spans="1:15" x14ac:dyDescent="0.25">
      <c r="A1274">
        <v>347867</v>
      </c>
      <c r="B1274">
        <v>347723</v>
      </c>
      <c r="C1274" t="s">
        <v>29</v>
      </c>
      <c r="D1274" t="s">
        <v>31</v>
      </c>
      <c r="E1274">
        <v>99</v>
      </c>
      <c r="F1274" s="11">
        <v>55155504692</v>
      </c>
      <c r="G1274" s="7" t="s">
        <v>165</v>
      </c>
      <c r="H1274" s="7">
        <f t="shared" si="38"/>
        <v>0</v>
      </c>
      <c r="I1274" t="s">
        <v>153</v>
      </c>
      <c r="J1274" t="s">
        <v>153</v>
      </c>
      <c r="K1274" t="s">
        <v>18</v>
      </c>
      <c r="L1274" s="7" t="s">
        <v>148</v>
      </c>
      <c r="M1274">
        <v>2.76</v>
      </c>
      <c r="N1274" s="12">
        <v>0</v>
      </c>
      <c r="O1274">
        <f t="shared" si="39"/>
        <v>0</v>
      </c>
    </row>
    <row r="1275" spans="1:15" x14ac:dyDescent="0.25">
      <c r="A1275">
        <v>347877</v>
      </c>
      <c r="B1275">
        <v>347723</v>
      </c>
      <c r="C1275" t="s">
        <v>29</v>
      </c>
      <c r="D1275" t="s">
        <v>31</v>
      </c>
      <c r="E1275">
        <v>99</v>
      </c>
      <c r="F1275" s="11">
        <v>55155506445</v>
      </c>
      <c r="G1275" s="7" t="s">
        <v>165</v>
      </c>
      <c r="H1275" s="7">
        <f t="shared" si="38"/>
        <v>0</v>
      </c>
      <c r="I1275" t="s">
        <v>153</v>
      </c>
      <c r="J1275" t="s">
        <v>153</v>
      </c>
      <c r="K1275" t="s">
        <v>18</v>
      </c>
      <c r="L1275" s="7" t="s">
        <v>148</v>
      </c>
      <c r="M1275">
        <v>2.76</v>
      </c>
      <c r="N1275" s="12">
        <v>248</v>
      </c>
      <c r="O1275">
        <f t="shared" si="39"/>
        <v>248</v>
      </c>
    </row>
    <row r="1276" spans="1:15" x14ac:dyDescent="0.25">
      <c r="A1276">
        <v>347902</v>
      </c>
      <c r="B1276">
        <v>347723</v>
      </c>
      <c r="C1276" t="s">
        <v>29</v>
      </c>
      <c r="D1276" t="s">
        <v>31</v>
      </c>
      <c r="E1276">
        <v>99</v>
      </c>
      <c r="F1276" s="11">
        <v>55155503775</v>
      </c>
      <c r="G1276" s="7" t="s">
        <v>165</v>
      </c>
      <c r="H1276" s="7">
        <f t="shared" si="38"/>
        <v>0</v>
      </c>
      <c r="I1276" t="s">
        <v>153</v>
      </c>
      <c r="J1276" t="s">
        <v>153</v>
      </c>
      <c r="K1276" t="s">
        <v>18</v>
      </c>
      <c r="L1276" s="7" t="s">
        <v>148</v>
      </c>
      <c r="M1276">
        <v>2.76</v>
      </c>
      <c r="N1276" s="12">
        <v>260</v>
      </c>
      <c r="O1276">
        <f t="shared" si="39"/>
        <v>260</v>
      </c>
    </row>
    <row r="1277" spans="1:15" x14ac:dyDescent="0.25">
      <c r="A1277">
        <v>347906</v>
      </c>
      <c r="B1277">
        <v>347723</v>
      </c>
      <c r="C1277" t="s">
        <v>29</v>
      </c>
      <c r="D1277" t="s">
        <v>31</v>
      </c>
      <c r="E1277">
        <v>99</v>
      </c>
      <c r="F1277" s="11">
        <v>55155504021</v>
      </c>
      <c r="G1277" s="7" t="s">
        <v>165</v>
      </c>
      <c r="H1277" s="7">
        <f t="shared" si="38"/>
        <v>0</v>
      </c>
      <c r="I1277" t="s">
        <v>153</v>
      </c>
      <c r="J1277" t="s">
        <v>294</v>
      </c>
      <c r="K1277" t="s">
        <v>18</v>
      </c>
      <c r="L1277" s="7" t="s">
        <v>148</v>
      </c>
      <c r="M1277" t="s">
        <v>294</v>
      </c>
      <c r="N1277" t="s">
        <v>294</v>
      </c>
      <c r="O1277" t="str">
        <f t="shared" si="39"/>
        <v>Нет показаний</v>
      </c>
    </row>
    <row r="1278" spans="1:15" x14ac:dyDescent="0.25">
      <c r="A1278">
        <v>348533</v>
      </c>
      <c r="B1278">
        <v>301434</v>
      </c>
      <c r="C1278" t="s">
        <v>29</v>
      </c>
      <c r="D1278" t="s">
        <v>36</v>
      </c>
      <c r="E1278" t="s">
        <v>84</v>
      </c>
      <c r="F1278" s="11" t="s">
        <v>221</v>
      </c>
      <c r="G1278" s="7" t="s">
        <v>165</v>
      </c>
      <c r="H1278" s="7">
        <f t="shared" si="38"/>
        <v>0</v>
      </c>
      <c r="I1278" t="s">
        <v>153</v>
      </c>
      <c r="J1278" t="s">
        <v>294</v>
      </c>
      <c r="K1278" t="s">
        <v>18</v>
      </c>
      <c r="L1278" s="7" t="s">
        <v>149</v>
      </c>
      <c r="M1278">
        <v>4.2110000000000003</v>
      </c>
      <c r="N1278" t="s">
        <v>294</v>
      </c>
      <c r="O1278" t="str">
        <f t="shared" si="39"/>
        <v>Нет показаний</v>
      </c>
    </row>
    <row r="1279" spans="1:15" x14ac:dyDescent="0.25">
      <c r="A1279">
        <v>348535</v>
      </c>
      <c r="B1279">
        <v>301434</v>
      </c>
      <c r="C1279" t="s">
        <v>29</v>
      </c>
      <c r="D1279" t="s">
        <v>36</v>
      </c>
      <c r="E1279" t="s">
        <v>84</v>
      </c>
      <c r="F1279" s="11" t="s">
        <v>222</v>
      </c>
      <c r="G1279" s="7" t="s">
        <v>165</v>
      </c>
      <c r="H1279" s="7">
        <f t="shared" si="38"/>
        <v>0</v>
      </c>
      <c r="I1279" t="s">
        <v>153</v>
      </c>
      <c r="J1279" t="s">
        <v>294</v>
      </c>
      <c r="K1279" t="s">
        <v>18</v>
      </c>
      <c r="L1279" s="7" t="s">
        <v>149</v>
      </c>
      <c r="M1279">
        <v>4.2110000000000003</v>
      </c>
      <c r="N1279" t="s">
        <v>294</v>
      </c>
      <c r="O1279" t="str">
        <f t="shared" si="39"/>
        <v>Нет показаний</v>
      </c>
    </row>
    <row r="1280" spans="1:15" x14ac:dyDescent="0.25">
      <c r="A1280">
        <v>375458</v>
      </c>
      <c r="B1280">
        <v>349548</v>
      </c>
      <c r="C1280" t="s">
        <v>50</v>
      </c>
      <c r="D1280" t="s">
        <v>86</v>
      </c>
      <c r="E1280">
        <v>12</v>
      </c>
      <c r="F1280" s="11">
        <v>17234371</v>
      </c>
      <c r="G1280" s="7" t="s">
        <v>165</v>
      </c>
      <c r="H1280" s="7">
        <f t="shared" si="38"/>
        <v>0</v>
      </c>
      <c r="I1280" t="s">
        <v>153</v>
      </c>
      <c r="J1280" t="s">
        <v>294</v>
      </c>
      <c r="K1280" t="s">
        <v>18</v>
      </c>
      <c r="L1280" s="7" t="s">
        <v>148</v>
      </c>
      <c r="M1280" t="s">
        <v>294</v>
      </c>
      <c r="N1280" t="s">
        <v>294</v>
      </c>
      <c r="O1280" t="str">
        <f t="shared" si="39"/>
        <v>Нет показаний</v>
      </c>
    </row>
    <row r="1281" spans="1:15" x14ac:dyDescent="0.25">
      <c r="A1281">
        <v>375460</v>
      </c>
      <c r="B1281">
        <v>349548</v>
      </c>
      <c r="C1281" t="s">
        <v>50</v>
      </c>
      <c r="D1281" t="s">
        <v>86</v>
      </c>
      <c r="E1281">
        <v>12</v>
      </c>
      <c r="F1281" s="11">
        <v>292155</v>
      </c>
      <c r="G1281" s="7" t="s">
        <v>165</v>
      </c>
      <c r="H1281" s="7">
        <f t="shared" si="38"/>
        <v>0</v>
      </c>
      <c r="I1281" t="s">
        <v>153</v>
      </c>
      <c r="J1281" t="s">
        <v>153</v>
      </c>
      <c r="K1281" t="s">
        <v>18</v>
      </c>
      <c r="L1281" s="7" t="s">
        <v>148</v>
      </c>
      <c r="M1281">
        <v>2.76</v>
      </c>
      <c r="N1281" s="12">
        <v>300</v>
      </c>
      <c r="O1281">
        <f t="shared" si="39"/>
        <v>300</v>
      </c>
    </row>
    <row r="1282" spans="1:15" x14ac:dyDescent="0.25">
      <c r="A1282">
        <v>375462</v>
      </c>
      <c r="B1282">
        <v>349548</v>
      </c>
      <c r="C1282" t="s">
        <v>50</v>
      </c>
      <c r="D1282" t="s">
        <v>86</v>
      </c>
      <c r="E1282">
        <v>12</v>
      </c>
      <c r="F1282" s="11">
        <v>5623621</v>
      </c>
      <c r="G1282" s="7" t="s">
        <v>165</v>
      </c>
      <c r="H1282" s="7">
        <f t="shared" si="38"/>
        <v>0</v>
      </c>
      <c r="I1282" t="s">
        <v>153</v>
      </c>
      <c r="J1282" t="s">
        <v>294</v>
      </c>
      <c r="K1282" t="s">
        <v>18</v>
      </c>
      <c r="L1282" s="7" t="s">
        <v>148</v>
      </c>
      <c r="M1282" t="s">
        <v>294</v>
      </c>
      <c r="N1282" t="s">
        <v>294</v>
      </c>
      <c r="O1282" t="str">
        <f t="shared" si="39"/>
        <v>Нет показаний</v>
      </c>
    </row>
    <row r="1283" spans="1:15" x14ac:dyDescent="0.25">
      <c r="A1283">
        <v>375464</v>
      </c>
      <c r="B1283">
        <v>349548</v>
      </c>
      <c r="C1283" t="s">
        <v>50</v>
      </c>
      <c r="D1283" t="s">
        <v>86</v>
      </c>
      <c r="E1283">
        <v>12</v>
      </c>
      <c r="F1283" s="11">
        <v>1200000187</v>
      </c>
      <c r="G1283" s="7" t="s">
        <v>165</v>
      </c>
      <c r="H1283" s="7">
        <f t="shared" ref="H1283:H1346" si="40">COUNTIFS($F$2:$F$3258,F1283,$G$2:$G$3258,"ОКПУ")</f>
        <v>0</v>
      </c>
      <c r="I1283" t="s">
        <v>153</v>
      </c>
      <c r="J1283" t="s">
        <v>294</v>
      </c>
      <c r="K1283" t="s">
        <v>18</v>
      </c>
      <c r="L1283" s="7" t="s">
        <v>148</v>
      </c>
      <c r="M1283" t="s">
        <v>294</v>
      </c>
      <c r="N1283" t="s">
        <v>294</v>
      </c>
      <c r="O1283" t="str">
        <f t="shared" ref="O1283:O1346" si="41">IF(H1283&gt;0,IFERROR(N1283/H1283,N1283),N1283)</f>
        <v>Нет показаний</v>
      </c>
    </row>
    <row r="1284" spans="1:15" x14ac:dyDescent="0.25">
      <c r="A1284">
        <v>375466</v>
      </c>
      <c r="B1284">
        <v>349548</v>
      </c>
      <c r="C1284" t="s">
        <v>50</v>
      </c>
      <c r="D1284" t="s">
        <v>86</v>
      </c>
      <c r="E1284">
        <v>12</v>
      </c>
      <c r="F1284" s="11">
        <v>69040145</v>
      </c>
      <c r="G1284" s="7" t="s">
        <v>165</v>
      </c>
      <c r="H1284" s="7">
        <f t="shared" si="40"/>
        <v>0</v>
      </c>
      <c r="I1284" t="s">
        <v>153</v>
      </c>
      <c r="J1284" t="s">
        <v>294</v>
      </c>
      <c r="K1284" t="s">
        <v>18</v>
      </c>
      <c r="L1284" s="7" t="s">
        <v>148</v>
      </c>
      <c r="M1284" t="s">
        <v>294</v>
      </c>
      <c r="N1284" t="s">
        <v>294</v>
      </c>
      <c r="O1284" t="str">
        <f t="shared" si="41"/>
        <v>Нет показаний</v>
      </c>
    </row>
    <row r="1285" spans="1:15" x14ac:dyDescent="0.25">
      <c r="A1285">
        <v>375769</v>
      </c>
      <c r="B1285">
        <v>349548</v>
      </c>
      <c r="C1285" t="s">
        <v>50</v>
      </c>
      <c r="D1285" t="s">
        <v>86</v>
      </c>
      <c r="E1285">
        <v>12</v>
      </c>
      <c r="F1285" s="11">
        <v>69060198</v>
      </c>
      <c r="G1285" s="7" t="s">
        <v>165</v>
      </c>
      <c r="H1285" s="7">
        <f t="shared" si="40"/>
        <v>0</v>
      </c>
      <c r="I1285" t="s">
        <v>153</v>
      </c>
      <c r="J1285" t="s">
        <v>294</v>
      </c>
      <c r="K1285" t="s">
        <v>18</v>
      </c>
      <c r="L1285" s="7" t="s">
        <v>148</v>
      </c>
      <c r="M1285" t="s">
        <v>294</v>
      </c>
      <c r="N1285" t="s">
        <v>294</v>
      </c>
      <c r="O1285" t="str">
        <f t="shared" si="41"/>
        <v>Нет показаний</v>
      </c>
    </row>
    <row r="1286" spans="1:15" x14ac:dyDescent="0.25">
      <c r="A1286">
        <v>375771</v>
      </c>
      <c r="B1286">
        <v>349548</v>
      </c>
      <c r="C1286" t="s">
        <v>50</v>
      </c>
      <c r="D1286" t="s">
        <v>86</v>
      </c>
      <c r="E1286">
        <v>12</v>
      </c>
      <c r="F1286" s="11">
        <v>174743</v>
      </c>
      <c r="G1286" s="7" t="s">
        <v>165</v>
      </c>
      <c r="H1286" s="7">
        <f t="shared" si="40"/>
        <v>0</v>
      </c>
      <c r="I1286" t="s">
        <v>153</v>
      </c>
      <c r="J1286" t="s">
        <v>294</v>
      </c>
      <c r="K1286" t="s">
        <v>18</v>
      </c>
      <c r="L1286" s="7" t="s">
        <v>148</v>
      </c>
      <c r="M1286" t="s">
        <v>294</v>
      </c>
      <c r="N1286" t="s">
        <v>294</v>
      </c>
      <c r="O1286" t="str">
        <f t="shared" si="41"/>
        <v>Нет показаний</v>
      </c>
    </row>
    <row r="1287" spans="1:15" x14ac:dyDescent="0.25">
      <c r="A1287">
        <v>375774</v>
      </c>
      <c r="B1287">
        <v>349548</v>
      </c>
      <c r="C1287" t="s">
        <v>50</v>
      </c>
      <c r="D1287" t="s">
        <v>86</v>
      </c>
      <c r="E1287">
        <v>12</v>
      </c>
      <c r="F1287" s="11" t="s">
        <v>223</v>
      </c>
      <c r="G1287" s="7" t="s">
        <v>165</v>
      </c>
      <c r="H1287" s="7">
        <f t="shared" si="40"/>
        <v>0</v>
      </c>
      <c r="I1287" t="s">
        <v>153</v>
      </c>
      <c r="J1287" t="s">
        <v>153</v>
      </c>
      <c r="K1287" t="s">
        <v>18</v>
      </c>
      <c r="L1287" s="7" t="s">
        <v>148</v>
      </c>
      <c r="M1287">
        <v>2.76</v>
      </c>
      <c r="N1287" s="12">
        <v>542</v>
      </c>
      <c r="O1287">
        <f t="shared" si="41"/>
        <v>542</v>
      </c>
    </row>
    <row r="1288" spans="1:15" x14ac:dyDescent="0.25">
      <c r="A1288">
        <v>375782</v>
      </c>
      <c r="B1288">
        <v>349548</v>
      </c>
      <c r="C1288" t="s">
        <v>50</v>
      </c>
      <c r="D1288" t="s">
        <v>86</v>
      </c>
      <c r="E1288">
        <v>12</v>
      </c>
      <c r="F1288" s="11">
        <v>40180148</v>
      </c>
      <c r="G1288" s="7" t="s">
        <v>165</v>
      </c>
      <c r="H1288" s="7">
        <f t="shared" si="40"/>
        <v>0</v>
      </c>
      <c r="I1288" t="s">
        <v>153</v>
      </c>
      <c r="J1288" t="s">
        <v>153</v>
      </c>
      <c r="K1288" t="s">
        <v>18</v>
      </c>
      <c r="L1288" s="7" t="s">
        <v>148</v>
      </c>
      <c r="M1288">
        <v>2.76</v>
      </c>
      <c r="N1288" s="12">
        <v>464</v>
      </c>
      <c r="O1288">
        <f t="shared" si="41"/>
        <v>464</v>
      </c>
    </row>
    <row r="1289" spans="1:15" x14ac:dyDescent="0.25">
      <c r="A1289">
        <v>375784</v>
      </c>
      <c r="B1289">
        <v>349548</v>
      </c>
      <c r="C1289" t="s">
        <v>50</v>
      </c>
      <c r="D1289" t="s">
        <v>86</v>
      </c>
      <c r="E1289">
        <v>12</v>
      </c>
      <c r="F1289" s="11">
        <v>23988410</v>
      </c>
      <c r="G1289" s="7" t="s">
        <v>165</v>
      </c>
      <c r="H1289" s="7">
        <f t="shared" si="40"/>
        <v>0</v>
      </c>
      <c r="I1289" t="s">
        <v>153</v>
      </c>
      <c r="J1289" t="s">
        <v>153</v>
      </c>
      <c r="K1289" t="s">
        <v>18</v>
      </c>
      <c r="L1289" s="7" t="s">
        <v>148</v>
      </c>
      <c r="M1289">
        <v>2.76</v>
      </c>
      <c r="N1289" s="12">
        <v>258</v>
      </c>
      <c r="O1289">
        <f t="shared" si="41"/>
        <v>258</v>
      </c>
    </row>
    <row r="1290" spans="1:15" x14ac:dyDescent="0.25">
      <c r="A1290">
        <v>375788</v>
      </c>
      <c r="B1290">
        <v>349548</v>
      </c>
      <c r="C1290" t="s">
        <v>50</v>
      </c>
      <c r="D1290" t="s">
        <v>86</v>
      </c>
      <c r="E1290">
        <v>12</v>
      </c>
      <c r="F1290" s="11">
        <v>5034783</v>
      </c>
      <c r="G1290" s="7" t="s">
        <v>165</v>
      </c>
      <c r="H1290" s="7">
        <f t="shared" si="40"/>
        <v>0</v>
      </c>
      <c r="I1290" t="s">
        <v>153</v>
      </c>
      <c r="J1290" t="s">
        <v>294</v>
      </c>
      <c r="K1290" t="s">
        <v>18</v>
      </c>
      <c r="L1290" s="7" t="s">
        <v>148</v>
      </c>
      <c r="M1290" t="s">
        <v>294</v>
      </c>
      <c r="N1290" t="s">
        <v>294</v>
      </c>
      <c r="O1290" t="str">
        <f t="shared" si="41"/>
        <v>Нет показаний</v>
      </c>
    </row>
    <row r="1291" spans="1:15" x14ac:dyDescent="0.25">
      <c r="A1291">
        <v>375882</v>
      </c>
      <c r="B1291">
        <v>349548</v>
      </c>
      <c r="C1291" t="s">
        <v>50</v>
      </c>
      <c r="D1291" t="s">
        <v>86</v>
      </c>
      <c r="E1291">
        <v>12</v>
      </c>
      <c r="F1291" s="11">
        <v>78928124</v>
      </c>
      <c r="G1291" s="7" t="s">
        <v>165</v>
      </c>
      <c r="H1291" s="7">
        <f t="shared" si="40"/>
        <v>0</v>
      </c>
      <c r="I1291" t="s">
        <v>153</v>
      </c>
      <c r="J1291" t="s">
        <v>294</v>
      </c>
      <c r="K1291" t="s">
        <v>18</v>
      </c>
      <c r="L1291" s="7" t="s">
        <v>148</v>
      </c>
      <c r="M1291" t="s">
        <v>294</v>
      </c>
      <c r="N1291" t="s">
        <v>294</v>
      </c>
      <c r="O1291" t="str">
        <f t="shared" si="41"/>
        <v>Нет показаний</v>
      </c>
    </row>
    <row r="1292" spans="1:15" x14ac:dyDescent="0.25">
      <c r="A1292">
        <v>375884</v>
      </c>
      <c r="B1292">
        <v>349549</v>
      </c>
      <c r="C1292" t="s">
        <v>50</v>
      </c>
      <c r="D1292" t="s">
        <v>86</v>
      </c>
      <c r="E1292">
        <v>6</v>
      </c>
      <c r="F1292" s="11">
        <v>718361202931328</v>
      </c>
      <c r="G1292" s="7" t="s">
        <v>170</v>
      </c>
      <c r="H1292" s="7">
        <f t="shared" si="40"/>
        <v>2</v>
      </c>
      <c r="I1292" t="s">
        <v>153</v>
      </c>
      <c r="J1292" t="s">
        <v>294</v>
      </c>
      <c r="K1292" t="s">
        <v>18</v>
      </c>
      <c r="L1292" s="7" t="s">
        <v>148</v>
      </c>
      <c r="M1292" t="s">
        <v>294</v>
      </c>
      <c r="N1292" t="s">
        <v>294</v>
      </c>
      <c r="O1292" t="str">
        <f t="shared" si="41"/>
        <v>Нет показаний</v>
      </c>
    </row>
    <row r="1293" spans="1:15" x14ac:dyDescent="0.25">
      <c r="A1293">
        <v>375886</v>
      </c>
      <c r="B1293">
        <v>349549</v>
      </c>
      <c r="C1293" t="s">
        <v>50</v>
      </c>
      <c r="D1293" t="s">
        <v>86</v>
      </c>
      <c r="E1293">
        <v>6</v>
      </c>
      <c r="F1293" s="11">
        <v>56231254</v>
      </c>
      <c r="G1293" s="7" t="s">
        <v>165</v>
      </c>
      <c r="H1293" s="7">
        <f t="shared" si="40"/>
        <v>0</v>
      </c>
      <c r="I1293" t="s">
        <v>153</v>
      </c>
      <c r="J1293" t="s">
        <v>294</v>
      </c>
      <c r="K1293" t="s">
        <v>18</v>
      </c>
      <c r="L1293" s="7" t="s">
        <v>148</v>
      </c>
      <c r="M1293" t="s">
        <v>294</v>
      </c>
      <c r="N1293" t="s">
        <v>294</v>
      </c>
      <c r="O1293" t="str">
        <f t="shared" si="41"/>
        <v>Нет показаний</v>
      </c>
    </row>
    <row r="1294" spans="1:15" x14ac:dyDescent="0.25">
      <c r="A1294">
        <v>375892</v>
      </c>
      <c r="B1294">
        <v>349549</v>
      </c>
      <c r="C1294" t="s">
        <v>50</v>
      </c>
      <c r="D1294" t="s">
        <v>86</v>
      </c>
      <c r="E1294">
        <v>6</v>
      </c>
      <c r="F1294" s="11">
        <v>700041</v>
      </c>
      <c r="G1294" s="7" t="s">
        <v>165</v>
      </c>
      <c r="H1294" s="7">
        <f t="shared" si="40"/>
        <v>0</v>
      </c>
      <c r="I1294" t="s">
        <v>153</v>
      </c>
      <c r="J1294" t="s">
        <v>153</v>
      </c>
      <c r="K1294" t="s">
        <v>18</v>
      </c>
      <c r="L1294" s="7" t="s">
        <v>148</v>
      </c>
      <c r="M1294">
        <v>2.76</v>
      </c>
      <c r="N1294" s="12">
        <v>300</v>
      </c>
      <c r="O1294">
        <f t="shared" si="41"/>
        <v>300</v>
      </c>
    </row>
    <row r="1295" spans="1:15" x14ac:dyDescent="0.25">
      <c r="A1295">
        <v>375896</v>
      </c>
      <c r="B1295">
        <v>349549</v>
      </c>
      <c r="C1295" t="s">
        <v>50</v>
      </c>
      <c r="D1295" t="s">
        <v>86</v>
      </c>
      <c r="E1295">
        <v>6</v>
      </c>
      <c r="F1295" s="11">
        <v>694790</v>
      </c>
      <c r="G1295" s="7" t="s">
        <v>165</v>
      </c>
      <c r="H1295" s="7">
        <f t="shared" si="40"/>
        <v>0</v>
      </c>
      <c r="I1295" t="s">
        <v>153</v>
      </c>
      <c r="J1295" t="s">
        <v>153</v>
      </c>
      <c r="K1295" t="s">
        <v>18</v>
      </c>
      <c r="L1295" s="7" t="s">
        <v>148</v>
      </c>
      <c r="M1295">
        <v>2.76</v>
      </c>
      <c r="N1295" s="12">
        <v>267</v>
      </c>
      <c r="O1295">
        <f t="shared" si="41"/>
        <v>267</v>
      </c>
    </row>
    <row r="1296" spans="1:15" x14ac:dyDescent="0.25">
      <c r="A1296">
        <v>375899</v>
      </c>
      <c r="B1296">
        <v>349549</v>
      </c>
      <c r="C1296" t="s">
        <v>50</v>
      </c>
      <c r="D1296" t="s">
        <v>86</v>
      </c>
      <c r="E1296">
        <v>6</v>
      </c>
      <c r="F1296" s="11">
        <v>117318685</v>
      </c>
      <c r="G1296" s="7" t="s">
        <v>165</v>
      </c>
      <c r="H1296" s="7">
        <f t="shared" si="40"/>
        <v>0</v>
      </c>
      <c r="I1296" t="s">
        <v>153</v>
      </c>
      <c r="J1296" t="s">
        <v>153</v>
      </c>
      <c r="K1296" t="s">
        <v>18</v>
      </c>
      <c r="L1296" s="7" t="s">
        <v>148</v>
      </c>
      <c r="M1296">
        <v>2.76</v>
      </c>
      <c r="N1296" s="12">
        <v>101</v>
      </c>
      <c r="O1296">
        <f t="shared" si="41"/>
        <v>101</v>
      </c>
    </row>
    <row r="1297" spans="1:15" x14ac:dyDescent="0.25">
      <c r="A1297">
        <v>375901</v>
      </c>
      <c r="B1297">
        <v>349549</v>
      </c>
      <c r="C1297" t="s">
        <v>50</v>
      </c>
      <c r="D1297" t="s">
        <v>86</v>
      </c>
      <c r="E1297">
        <v>6</v>
      </c>
      <c r="F1297" s="11">
        <v>16001260</v>
      </c>
      <c r="G1297" s="7" t="s">
        <v>165</v>
      </c>
      <c r="H1297" s="7">
        <f t="shared" si="40"/>
        <v>0</v>
      </c>
      <c r="I1297" t="s">
        <v>153</v>
      </c>
      <c r="J1297" t="s">
        <v>153</v>
      </c>
      <c r="K1297" t="s">
        <v>18</v>
      </c>
      <c r="L1297" s="7" t="s">
        <v>148</v>
      </c>
      <c r="M1297">
        <v>2.76</v>
      </c>
      <c r="N1297" s="12">
        <v>286</v>
      </c>
      <c r="O1297">
        <f t="shared" si="41"/>
        <v>286</v>
      </c>
    </row>
    <row r="1298" spans="1:15" x14ac:dyDescent="0.25">
      <c r="A1298">
        <v>375903</v>
      </c>
      <c r="B1298">
        <v>349549</v>
      </c>
      <c r="C1298" t="s">
        <v>50</v>
      </c>
      <c r="D1298" t="s">
        <v>86</v>
      </c>
      <c r="E1298">
        <v>6</v>
      </c>
      <c r="F1298" s="11">
        <v>37590378939</v>
      </c>
      <c r="G1298" s="7" t="s">
        <v>165</v>
      </c>
      <c r="H1298" s="7">
        <f t="shared" si="40"/>
        <v>0</v>
      </c>
      <c r="I1298" t="s">
        <v>153</v>
      </c>
      <c r="J1298" t="s">
        <v>294</v>
      </c>
      <c r="K1298" t="s">
        <v>18</v>
      </c>
      <c r="L1298" s="7" t="s">
        <v>148</v>
      </c>
      <c r="M1298" t="s">
        <v>294</v>
      </c>
      <c r="N1298" t="s">
        <v>294</v>
      </c>
      <c r="O1298" t="str">
        <f t="shared" si="41"/>
        <v>Нет показаний</v>
      </c>
    </row>
    <row r="1299" spans="1:15" x14ac:dyDescent="0.25">
      <c r="A1299">
        <v>375929</v>
      </c>
      <c r="B1299">
        <v>349549</v>
      </c>
      <c r="C1299" t="s">
        <v>50</v>
      </c>
      <c r="D1299" t="s">
        <v>86</v>
      </c>
      <c r="E1299">
        <v>6</v>
      </c>
      <c r="F1299" s="11">
        <v>332572</v>
      </c>
      <c r="G1299" s="7" t="s">
        <v>165</v>
      </c>
      <c r="H1299" s="7">
        <f t="shared" si="40"/>
        <v>0</v>
      </c>
      <c r="I1299" t="s">
        <v>153</v>
      </c>
      <c r="J1299" t="s">
        <v>153</v>
      </c>
      <c r="K1299" t="s">
        <v>18</v>
      </c>
      <c r="L1299" s="7" t="s">
        <v>148</v>
      </c>
      <c r="M1299">
        <v>2.76</v>
      </c>
      <c r="N1299" s="12">
        <v>617</v>
      </c>
      <c r="O1299">
        <f t="shared" si="41"/>
        <v>617</v>
      </c>
    </row>
    <row r="1300" spans="1:15" x14ac:dyDescent="0.25">
      <c r="A1300">
        <v>375930</v>
      </c>
      <c r="B1300">
        <v>349549</v>
      </c>
      <c r="C1300" t="s">
        <v>50</v>
      </c>
      <c r="D1300" t="s">
        <v>86</v>
      </c>
      <c r="E1300">
        <v>6</v>
      </c>
      <c r="F1300" s="11">
        <v>718361202931328</v>
      </c>
      <c r="G1300" s="7" t="s">
        <v>170</v>
      </c>
      <c r="H1300" s="7">
        <f t="shared" si="40"/>
        <v>2</v>
      </c>
      <c r="I1300" t="s">
        <v>153</v>
      </c>
      <c r="J1300" t="s">
        <v>294</v>
      </c>
      <c r="K1300" t="s">
        <v>18</v>
      </c>
      <c r="L1300" s="7" t="s">
        <v>148</v>
      </c>
      <c r="M1300" t="s">
        <v>294</v>
      </c>
      <c r="N1300" t="s">
        <v>294</v>
      </c>
      <c r="O1300" t="str">
        <f t="shared" si="41"/>
        <v>Нет показаний</v>
      </c>
    </row>
    <row r="1301" spans="1:15" x14ac:dyDescent="0.25">
      <c r="A1301">
        <v>375932</v>
      </c>
      <c r="B1301">
        <v>349549</v>
      </c>
      <c r="C1301" t="s">
        <v>50</v>
      </c>
      <c r="D1301" t="s">
        <v>86</v>
      </c>
      <c r="E1301">
        <v>6</v>
      </c>
      <c r="F1301" s="11">
        <v>32040753</v>
      </c>
      <c r="G1301" s="7" t="s">
        <v>165</v>
      </c>
      <c r="H1301" s="7">
        <f t="shared" si="40"/>
        <v>0</v>
      </c>
      <c r="I1301" t="s">
        <v>153</v>
      </c>
      <c r="J1301" t="s">
        <v>294</v>
      </c>
      <c r="K1301" t="s">
        <v>18</v>
      </c>
      <c r="L1301" s="7" t="s">
        <v>148</v>
      </c>
      <c r="M1301" t="s">
        <v>294</v>
      </c>
      <c r="N1301" t="s">
        <v>294</v>
      </c>
      <c r="O1301" t="str">
        <f t="shared" si="41"/>
        <v>Нет показаний</v>
      </c>
    </row>
    <row r="1302" spans="1:15" x14ac:dyDescent="0.25">
      <c r="A1302">
        <v>375933</v>
      </c>
      <c r="B1302">
        <v>349549</v>
      </c>
      <c r="C1302" t="s">
        <v>50</v>
      </c>
      <c r="D1302" t="s">
        <v>86</v>
      </c>
      <c r="E1302">
        <v>6</v>
      </c>
      <c r="F1302" s="11">
        <v>2766170</v>
      </c>
      <c r="G1302" s="7" t="s">
        <v>165</v>
      </c>
      <c r="H1302" s="7">
        <f t="shared" si="40"/>
        <v>0</v>
      </c>
      <c r="I1302" t="s">
        <v>153</v>
      </c>
      <c r="J1302" t="s">
        <v>294</v>
      </c>
      <c r="K1302" t="s">
        <v>18</v>
      </c>
      <c r="L1302" s="7" t="s">
        <v>148</v>
      </c>
      <c r="M1302" t="s">
        <v>294</v>
      </c>
      <c r="N1302" t="s">
        <v>294</v>
      </c>
      <c r="O1302" t="str">
        <f t="shared" si="41"/>
        <v>Нет показаний</v>
      </c>
    </row>
    <row r="1303" spans="1:15" x14ac:dyDescent="0.25">
      <c r="A1303">
        <v>375937</v>
      </c>
      <c r="B1303">
        <v>349549</v>
      </c>
      <c r="C1303" t="s">
        <v>50</v>
      </c>
      <c r="D1303" t="s">
        <v>86</v>
      </c>
      <c r="E1303">
        <v>6</v>
      </c>
      <c r="F1303" s="11">
        <v>16545</v>
      </c>
      <c r="G1303" s="7" t="s">
        <v>165</v>
      </c>
      <c r="H1303" s="7">
        <f t="shared" si="40"/>
        <v>0</v>
      </c>
      <c r="I1303" t="s">
        <v>153</v>
      </c>
      <c r="J1303" t="s">
        <v>153</v>
      </c>
      <c r="K1303" t="s">
        <v>18</v>
      </c>
      <c r="L1303" s="7" t="s">
        <v>148</v>
      </c>
      <c r="M1303">
        <v>2.76</v>
      </c>
      <c r="N1303" s="12">
        <v>235</v>
      </c>
      <c r="O1303">
        <f t="shared" si="41"/>
        <v>235</v>
      </c>
    </row>
    <row r="1304" spans="1:15" x14ac:dyDescent="0.25">
      <c r="A1304">
        <v>375939</v>
      </c>
      <c r="B1304">
        <v>349549</v>
      </c>
      <c r="C1304" t="s">
        <v>50</v>
      </c>
      <c r="D1304" t="s">
        <v>86</v>
      </c>
      <c r="E1304">
        <v>6</v>
      </c>
      <c r="F1304" s="11">
        <v>75018504</v>
      </c>
      <c r="G1304" s="7" t="s">
        <v>165</v>
      </c>
      <c r="H1304" s="7">
        <f t="shared" si="40"/>
        <v>0</v>
      </c>
      <c r="I1304" t="s">
        <v>153</v>
      </c>
      <c r="J1304" t="s">
        <v>153</v>
      </c>
      <c r="K1304" t="s">
        <v>18</v>
      </c>
      <c r="L1304" s="7" t="s">
        <v>148</v>
      </c>
      <c r="M1304">
        <v>2.76</v>
      </c>
      <c r="N1304" s="12">
        <v>150</v>
      </c>
      <c r="O1304">
        <f t="shared" si="41"/>
        <v>150</v>
      </c>
    </row>
    <row r="1305" spans="1:15" x14ac:dyDescent="0.25">
      <c r="A1305">
        <v>375945</v>
      </c>
      <c r="B1305">
        <v>349549</v>
      </c>
      <c r="C1305" t="s">
        <v>50</v>
      </c>
      <c r="D1305" t="s">
        <v>86</v>
      </c>
      <c r="E1305">
        <v>6</v>
      </c>
      <c r="F1305" s="11">
        <v>107427</v>
      </c>
      <c r="G1305" s="7" t="s">
        <v>165</v>
      </c>
      <c r="H1305" s="7">
        <f t="shared" si="40"/>
        <v>0</v>
      </c>
      <c r="I1305" t="s">
        <v>153</v>
      </c>
      <c r="J1305" t="s">
        <v>153</v>
      </c>
      <c r="K1305" t="s">
        <v>18</v>
      </c>
      <c r="L1305" s="7" t="s">
        <v>148</v>
      </c>
      <c r="M1305">
        <v>2.76</v>
      </c>
      <c r="N1305" s="12">
        <v>76</v>
      </c>
      <c r="O1305">
        <f t="shared" si="41"/>
        <v>76</v>
      </c>
    </row>
    <row r="1306" spans="1:15" x14ac:dyDescent="0.25">
      <c r="A1306">
        <v>377406</v>
      </c>
      <c r="B1306">
        <v>349509</v>
      </c>
      <c r="C1306" t="s">
        <v>50</v>
      </c>
      <c r="D1306" t="s">
        <v>87</v>
      </c>
      <c r="E1306">
        <v>15</v>
      </c>
      <c r="F1306" s="11">
        <v>114219769</v>
      </c>
      <c r="G1306" s="7" t="s">
        <v>165</v>
      </c>
      <c r="H1306" s="7">
        <f t="shared" si="40"/>
        <v>0</v>
      </c>
      <c r="I1306" t="s">
        <v>153</v>
      </c>
      <c r="J1306" t="s">
        <v>153</v>
      </c>
      <c r="K1306" t="s">
        <v>18</v>
      </c>
      <c r="L1306" s="7" t="s">
        <v>148</v>
      </c>
      <c r="M1306">
        <v>2.76</v>
      </c>
      <c r="N1306" s="12">
        <v>-41</v>
      </c>
      <c r="O1306">
        <f t="shared" si="41"/>
        <v>-41</v>
      </c>
    </row>
    <row r="1307" spans="1:15" x14ac:dyDescent="0.25">
      <c r="A1307">
        <v>377408</v>
      </c>
      <c r="B1307">
        <v>349509</v>
      </c>
      <c r="C1307" t="s">
        <v>50</v>
      </c>
      <c r="D1307" t="s">
        <v>87</v>
      </c>
      <c r="E1307">
        <v>15</v>
      </c>
      <c r="F1307" s="11">
        <v>107297071</v>
      </c>
      <c r="G1307" s="7" t="s">
        <v>165</v>
      </c>
      <c r="H1307" s="7">
        <f t="shared" si="40"/>
        <v>0</v>
      </c>
      <c r="I1307" t="s">
        <v>153</v>
      </c>
      <c r="J1307" t="s">
        <v>153</v>
      </c>
      <c r="K1307" t="s">
        <v>18</v>
      </c>
      <c r="L1307" s="7" t="s">
        <v>148</v>
      </c>
      <c r="M1307">
        <v>2.76</v>
      </c>
      <c r="N1307" s="12">
        <v>-36</v>
      </c>
      <c r="O1307">
        <f t="shared" si="41"/>
        <v>-36</v>
      </c>
    </row>
    <row r="1308" spans="1:15" x14ac:dyDescent="0.25">
      <c r="A1308">
        <v>377410</v>
      </c>
      <c r="B1308">
        <v>349509</v>
      </c>
      <c r="C1308" t="s">
        <v>50</v>
      </c>
      <c r="D1308" t="s">
        <v>87</v>
      </c>
      <c r="E1308">
        <v>15</v>
      </c>
      <c r="F1308" s="11">
        <v>57178239</v>
      </c>
      <c r="G1308" s="7" t="s">
        <v>165</v>
      </c>
      <c r="H1308" s="7">
        <f t="shared" si="40"/>
        <v>0</v>
      </c>
      <c r="I1308" t="s">
        <v>153</v>
      </c>
      <c r="J1308" t="s">
        <v>153</v>
      </c>
      <c r="K1308" t="s">
        <v>18</v>
      </c>
      <c r="L1308" s="7" t="s">
        <v>148</v>
      </c>
      <c r="M1308">
        <v>2.76</v>
      </c>
      <c r="N1308" s="12">
        <v>205</v>
      </c>
      <c r="O1308">
        <f t="shared" si="41"/>
        <v>205</v>
      </c>
    </row>
    <row r="1309" spans="1:15" x14ac:dyDescent="0.25">
      <c r="A1309">
        <v>377412</v>
      </c>
      <c r="B1309">
        <v>349509</v>
      </c>
      <c r="C1309" t="s">
        <v>50</v>
      </c>
      <c r="D1309" t="s">
        <v>87</v>
      </c>
      <c r="E1309">
        <v>15</v>
      </c>
      <c r="F1309" s="11">
        <v>120078973</v>
      </c>
      <c r="G1309" s="7" t="s">
        <v>165</v>
      </c>
      <c r="H1309" s="7">
        <f t="shared" si="40"/>
        <v>0</v>
      </c>
      <c r="I1309" t="s">
        <v>153</v>
      </c>
      <c r="J1309" t="s">
        <v>153</v>
      </c>
      <c r="K1309" t="s">
        <v>18</v>
      </c>
      <c r="L1309" s="7" t="s">
        <v>148</v>
      </c>
      <c r="M1309">
        <v>2.76</v>
      </c>
      <c r="N1309" s="12">
        <v>352</v>
      </c>
      <c r="O1309">
        <f t="shared" si="41"/>
        <v>352</v>
      </c>
    </row>
    <row r="1310" spans="1:15" x14ac:dyDescent="0.25">
      <c r="A1310">
        <v>377414</v>
      </c>
      <c r="B1310">
        <v>349509</v>
      </c>
      <c r="C1310" t="s">
        <v>50</v>
      </c>
      <c r="D1310" t="s">
        <v>87</v>
      </c>
      <c r="E1310">
        <v>15</v>
      </c>
      <c r="F1310" s="11">
        <v>57230957</v>
      </c>
      <c r="G1310" s="7" t="s">
        <v>165</v>
      </c>
      <c r="H1310" s="7">
        <f t="shared" si="40"/>
        <v>0</v>
      </c>
      <c r="I1310" t="s">
        <v>153</v>
      </c>
      <c r="J1310" t="s">
        <v>153</v>
      </c>
      <c r="K1310" t="s">
        <v>18</v>
      </c>
      <c r="L1310" s="7" t="s">
        <v>148</v>
      </c>
      <c r="M1310">
        <v>2.76</v>
      </c>
      <c r="N1310" s="12">
        <v>87</v>
      </c>
      <c r="O1310">
        <f t="shared" si="41"/>
        <v>87</v>
      </c>
    </row>
    <row r="1311" spans="1:15" x14ac:dyDescent="0.25">
      <c r="A1311">
        <v>377535</v>
      </c>
      <c r="B1311">
        <v>349509</v>
      </c>
      <c r="C1311" t="s">
        <v>50</v>
      </c>
      <c r="D1311" t="s">
        <v>87</v>
      </c>
      <c r="E1311">
        <v>15</v>
      </c>
      <c r="F1311" s="11">
        <v>64483</v>
      </c>
      <c r="G1311" s="7" t="s">
        <v>165</v>
      </c>
      <c r="H1311" s="7">
        <f t="shared" si="40"/>
        <v>0</v>
      </c>
      <c r="I1311" t="s">
        <v>153</v>
      </c>
      <c r="J1311" t="s">
        <v>294</v>
      </c>
      <c r="K1311" t="s">
        <v>18</v>
      </c>
      <c r="L1311" s="7" t="s">
        <v>148</v>
      </c>
      <c r="M1311" t="s">
        <v>294</v>
      </c>
      <c r="N1311" t="s">
        <v>294</v>
      </c>
      <c r="O1311" t="str">
        <f t="shared" si="41"/>
        <v>Нет показаний</v>
      </c>
    </row>
    <row r="1312" spans="1:15" x14ac:dyDescent="0.25">
      <c r="A1312">
        <v>377537</v>
      </c>
      <c r="B1312">
        <v>349509</v>
      </c>
      <c r="C1312" t="s">
        <v>50</v>
      </c>
      <c r="D1312" t="s">
        <v>87</v>
      </c>
      <c r="E1312">
        <v>15</v>
      </c>
      <c r="F1312" s="11">
        <v>59299736</v>
      </c>
      <c r="G1312" s="7" t="s">
        <v>165</v>
      </c>
      <c r="H1312" s="7">
        <f t="shared" si="40"/>
        <v>0</v>
      </c>
      <c r="I1312" t="s">
        <v>153</v>
      </c>
      <c r="J1312" t="s">
        <v>153</v>
      </c>
      <c r="K1312" t="s">
        <v>18</v>
      </c>
      <c r="L1312" s="7" t="s">
        <v>148</v>
      </c>
      <c r="M1312">
        <v>2.76</v>
      </c>
      <c r="N1312" s="12">
        <v>2</v>
      </c>
      <c r="O1312">
        <f t="shared" si="41"/>
        <v>2</v>
      </c>
    </row>
    <row r="1313" spans="1:15" x14ac:dyDescent="0.25">
      <c r="A1313">
        <v>377542</v>
      </c>
      <c r="B1313">
        <v>349509</v>
      </c>
      <c r="C1313" t="s">
        <v>50</v>
      </c>
      <c r="D1313" t="s">
        <v>87</v>
      </c>
      <c r="E1313">
        <v>15</v>
      </c>
      <c r="F1313" s="11">
        <v>2012112271</v>
      </c>
      <c r="G1313" s="7" t="s">
        <v>165</v>
      </c>
      <c r="H1313" s="7">
        <f t="shared" si="40"/>
        <v>0</v>
      </c>
      <c r="I1313" t="s">
        <v>153</v>
      </c>
      <c r="J1313" t="s">
        <v>294</v>
      </c>
      <c r="K1313" t="s">
        <v>18</v>
      </c>
      <c r="L1313" s="7" t="s">
        <v>148</v>
      </c>
      <c r="M1313" t="s">
        <v>294</v>
      </c>
      <c r="N1313" t="s">
        <v>294</v>
      </c>
      <c r="O1313" t="str">
        <f t="shared" si="41"/>
        <v>Нет показаний</v>
      </c>
    </row>
    <row r="1314" spans="1:15" x14ac:dyDescent="0.25">
      <c r="A1314">
        <v>377544</v>
      </c>
      <c r="B1314">
        <v>349509</v>
      </c>
      <c r="C1314" t="s">
        <v>50</v>
      </c>
      <c r="D1314" t="s">
        <v>87</v>
      </c>
      <c r="E1314">
        <v>15</v>
      </c>
      <c r="F1314" s="11">
        <v>475758</v>
      </c>
      <c r="G1314" s="7" t="s">
        <v>165</v>
      </c>
      <c r="H1314" s="7">
        <f t="shared" si="40"/>
        <v>0</v>
      </c>
      <c r="I1314" t="s">
        <v>153</v>
      </c>
      <c r="J1314" t="s">
        <v>153</v>
      </c>
      <c r="K1314" t="s">
        <v>18</v>
      </c>
      <c r="L1314" s="7" t="s">
        <v>148</v>
      </c>
      <c r="M1314">
        <v>2.76</v>
      </c>
      <c r="N1314" s="12">
        <v>0</v>
      </c>
      <c r="O1314">
        <f t="shared" si="41"/>
        <v>0</v>
      </c>
    </row>
    <row r="1315" spans="1:15" x14ac:dyDescent="0.25">
      <c r="A1315">
        <v>377546</v>
      </c>
      <c r="B1315">
        <v>349509</v>
      </c>
      <c r="C1315" t="s">
        <v>50</v>
      </c>
      <c r="D1315" t="s">
        <v>87</v>
      </c>
      <c r="E1315">
        <v>15</v>
      </c>
      <c r="F1315" s="11">
        <v>694932</v>
      </c>
      <c r="G1315" s="7" t="s">
        <v>165</v>
      </c>
      <c r="H1315" s="7">
        <f t="shared" si="40"/>
        <v>0</v>
      </c>
      <c r="I1315" t="s">
        <v>153</v>
      </c>
      <c r="J1315" t="s">
        <v>153</v>
      </c>
      <c r="K1315" t="s">
        <v>18</v>
      </c>
      <c r="L1315" s="7" t="s">
        <v>148</v>
      </c>
      <c r="M1315">
        <v>2.76</v>
      </c>
      <c r="N1315" s="12">
        <v>162</v>
      </c>
      <c r="O1315">
        <f t="shared" si="41"/>
        <v>162</v>
      </c>
    </row>
    <row r="1316" spans="1:15" x14ac:dyDescent="0.25">
      <c r="A1316">
        <v>377548</v>
      </c>
      <c r="B1316">
        <v>349509</v>
      </c>
      <c r="C1316" t="s">
        <v>50</v>
      </c>
      <c r="D1316" t="s">
        <v>87</v>
      </c>
      <c r="E1316">
        <v>15</v>
      </c>
      <c r="F1316" s="11">
        <v>422499</v>
      </c>
      <c r="G1316" s="7" t="s">
        <v>165</v>
      </c>
      <c r="H1316" s="7">
        <f t="shared" si="40"/>
        <v>0</v>
      </c>
      <c r="I1316" t="s">
        <v>153</v>
      </c>
      <c r="J1316" t="s">
        <v>294</v>
      </c>
      <c r="K1316" t="s">
        <v>18</v>
      </c>
      <c r="L1316" s="7" t="s">
        <v>148</v>
      </c>
      <c r="M1316" t="s">
        <v>294</v>
      </c>
      <c r="N1316" t="s">
        <v>294</v>
      </c>
      <c r="O1316" t="str">
        <f t="shared" si="41"/>
        <v>Нет показаний</v>
      </c>
    </row>
    <row r="1317" spans="1:15" x14ac:dyDescent="0.25">
      <c r="A1317">
        <v>377550</v>
      </c>
      <c r="B1317">
        <v>349509</v>
      </c>
      <c r="C1317" t="s">
        <v>50</v>
      </c>
      <c r="D1317" t="s">
        <v>87</v>
      </c>
      <c r="E1317">
        <v>15</v>
      </c>
      <c r="F1317" s="11">
        <v>3000670</v>
      </c>
      <c r="G1317" s="7" t="s">
        <v>165</v>
      </c>
      <c r="H1317" s="7">
        <f t="shared" si="40"/>
        <v>0</v>
      </c>
      <c r="I1317" t="s">
        <v>153</v>
      </c>
      <c r="J1317" t="s">
        <v>153</v>
      </c>
      <c r="K1317" t="s">
        <v>18</v>
      </c>
      <c r="L1317" s="7" t="s">
        <v>148</v>
      </c>
      <c r="M1317">
        <v>2.76</v>
      </c>
      <c r="N1317" s="12">
        <v>100</v>
      </c>
      <c r="O1317">
        <f t="shared" si="41"/>
        <v>100</v>
      </c>
    </row>
    <row r="1318" spans="1:15" x14ac:dyDescent="0.25">
      <c r="A1318">
        <v>377552</v>
      </c>
      <c r="B1318">
        <v>349509</v>
      </c>
      <c r="C1318" t="s">
        <v>50</v>
      </c>
      <c r="D1318" t="s">
        <v>87</v>
      </c>
      <c r="E1318">
        <v>15</v>
      </c>
      <c r="F1318" s="11">
        <v>59291142</v>
      </c>
      <c r="G1318" s="7" t="s">
        <v>165</v>
      </c>
      <c r="H1318" s="7">
        <f t="shared" si="40"/>
        <v>0</v>
      </c>
      <c r="I1318" t="s">
        <v>153</v>
      </c>
      <c r="J1318" t="s">
        <v>153</v>
      </c>
      <c r="K1318" t="s">
        <v>18</v>
      </c>
      <c r="L1318" s="7" t="s">
        <v>148</v>
      </c>
      <c r="M1318">
        <v>2.76</v>
      </c>
      <c r="N1318" s="12">
        <v>90</v>
      </c>
      <c r="O1318">
        <f t="shared" si="41"/>
        <v>90</v>
      </c>
    </row>
    <row r="1319" spans="1:15" x14ac:dyDescent="0.25">
      <c r="A1319">
        <v>377554</v>
      </c>
      <c r="B1319">
        <v>349509</v>
      </c>
      <c r="C1319" t="s">
        <v>50</v>
      </c>
      <c r="D1319" t="s">
        <v>87</v>
      </c>
      <c r="E1319">
        <v>15</v>
      </c>
      <c r="F1319" s="11">
        <v>117318836</v>
      </c>
      <c r="G1319" s="7" t="s">
        <v>165</v>
      </c>
      <c r="H1319" s="7">
        <f t="shared" si="40"/>
        <v>0</v>
      </c>
      <c r="I1319" t="s">
        <v>153</v>
      </c>
      <c r="J1319" t="s">
        <v>153</v>
      </c>
      <c r="K1319" t="s">
        <v>18</v>
      </c>
      <c r="L1319" s="7" t="s">
        <v>148</v>
      </c>
      <c r="M1319">
        <v>2.76</v>
      </c>
      <c r="N1319" s="12">
        <v>24</v>
      </c>
      <c r="O1319">
        <f t="shared" si="41"/>
        <v>24</v>
      </c>
    </row>
    <row r="1320" spans="1:15" x14ac:dyDescent="0.25">
      <c r="A1320">
        <v>378294</v>
      </c>
      <c r="B1320">
        <v>349636</v>
      </c>
      <c r="C1320" t="s">
        <v>50</v>
      </c>
      <c r="D1320" t="s">
        <v>89</v>
      </c>
      <c r="E1320">
        <v>32</v>
      </c>
      <c r="F1320" s="11">
        <v>300714</v>
      </c>
      <c r="G1320" s="7" t="s">
        <v>165</v>
      </c>
      <c r="H1320" s="7">
        <f t="shared" si="40"/>
        <v>0</v>
      </c>
      <c r="I1320" t="s">
        <v>153</v>
      </c>
      <c r="J1320" t="s">
        <v>294</v>
      </c>
      <c r="K1320" t="s">
        <v>18</v>
      </c>
      <c r="L1320" s="7" t="s">
        <v>148</v>
      </c>
      <c r="M1320" t="s">
        <v>294</v>
      </c>
      <c r="N1320" t="s">
        <v>294</v>
      </c>
      <c r="O1320" t="str">
        <f t="shared" si="41"/>
        <v>Нет показаний</v>
      </c>
    </row>
    <row r="1321" spans="1:15" x14ac:dyDescent="0.25">
      <c r="A1321">
        <v>378296</v>
      </c>
      <c r="B1321">
        <v>349636</v>
      </c>
      <c r="C1321" t="s">
        <v>50</v>
      </c>
      <c r="D1321" t="s">
        <v>89</v>
      </c>
      <c r="E1321">
        <v>32</v>
      </c>
      <c r="F1321" s="11" t="s">
        <v>224</v>
      </c>
      <c r="G1321" s="7" t="s">
        <v>165</v>
      </c>
      <c r="H1321" s="7">
        <f t="shared" si="40"/>
        <v>0</v>
      </c>
      <c r="I1321" t="s">
        <v>153</v>
      </c>
      <c r="J1321" t="s">
        <v>153</v>
      </c>
      <c r="K1321" t="s">
        <v>18</v>
      </c>
      <c r="L1321" s="7" t="s">
        <v>148</v>
      </c>
      <c r="M1321">
        <v>2.76</v>
      </c>
      <c r="N1321" s="12">
        <v>241</v>
      </c>
      <c r="O1321">
        <f t="shared" si="41"/>
        <v>241</v>
      </c>
    </row>
    <row r="1322" spans="1:15" x14ac:dyDescent="0.25">
      <c r="A1322">
        <v>378298</v>
      </c>
      <c r="B1322">
        <v>349636</v>
      </c>
      <c r="C1322" t="s">
        <v>50</v>
      </c>
      <c r="D1322" t="s">
        <v>89</v>
      </c>
      <c r="E1322">
        <v>32</v>
      </c>
      <c r="F1322" s="11">
        <v>65074076</v>
      </c>
      <c r="G1322" s="7" t="s">
        <v>165</v>
      </c>
      <c r="H1322" s="7">
        <f t="shared" si="40"/>
        <v>0</v>
      </c>
      <c r="I1322" t="s">
        <v>153</v>
      </c>
      <c r="J1322" t="s">
        <v>153</v>
      </c>
      <c r="K1322" t="s">
        <v>18</v>
      </c>
      <c r="L1322" s="7" t="s">
        <v>148</v>
      </c>
      <c r="M1322">
        <v>2.76</v>
      </c>
      <c r="N1322" s="12">
        <v>424</v>
      </c>
      <c r="O1322">
        <f t="shared" si="41"/>
        <v>424</v>
      </c>
    </row>
    <row r="1323" spans="1:15" x14ac:dyDescent="0.25">
      <c r="A1323">
        <v>378300</v>
      </c>
      <c r="B1323">
        <v>349636</v>
      </c>
      <c r="C1323" t="s">
        <v>50</v>
      </c>
      <c r="D1323" t="s">
        <v>89</v>
      </c>
      <c r="E1323">
        <v>32</v>
      </c>
      <c r="F1323" s="11">
        <v>2390824</v>
      </c>
      <c r="G1323" s="7" t="s">
        <v>165</v>
      </c>
      <c r="H1323" s="7">
        <f t="shared" si="40"/>
        <v>0</v>
      </c>
      <c r="I1323" t="s">
        <v>153</v>
      </c>
      <c r="J1323" t="s">
        <v>153</v>
      </c>
      <c r="K1323" t="s">
        <v>18</v>
      </c>
      <c r="L1323" s="7" t="s">
        <v>148</v>
      </c>
      <c r="M1323">
        <v>2.76</v>
      </c>
      <c r="N1323" s="12">
        <v>150</v>
      </c>
      <c r="O1323">
        <f t="shared" si="41"/>
        <v>150</v>
      </c>
    </row>
    <row r="1324" spans="1:15" x14ac:dyDescent="0.25">
      <c r="A1324">
        <v>378302</v>
      </c>
      <c r="B1324">
        <v>349636</v>
      </c>
      <c r="C1324" t="s">
        <v>50</v>
      </c>
      <c r="D1324" t="s">
        <v>89</v>
      </c>
      <c r="E1324">
        <v>32</v>
      </c>
      <c r="F1324" s="11">
        <v>69094160</v>
      </c>
      <c r="G1324" s="7" t="s">
        <v>165</v>
      </c>
      <c r="H1324" s="7">
        <f t="shared" si="40"/>
        <v>0</v>
      </c>
      <c r="I1324" t="s">
        <v>153</v>
      </c>
      <c r="J1324" t="s">
        <v>153</v>
      </c>
      <c r="K1324" t="s">
        <v>18</v>
      </c>
      <c r="L1324" s="7" t="s">
        <v>148</v>
      </c>
      <c r="M1324">
        <v>2.76</v>
      </c>
      <c r="N1324" s="12">
        <v>150</v>
      </c>
      <c r="O1324">
        <f t="shared" si="41"/>
        <v>150</v>
      </c>
    </row>
    <row r="1325" spans="1:15" x14ac:dyDescent="0.25">
      <c r="A1325">
        <v>378304</v>
      </c>
      <c r="B1325">
        <v>349636</v>
      </c>
      <c r="C1325" t="s">
        <v>50</v>
      </c>
      <c r="D1325" t="s">
        <v>89</v>
      </c>
      <c r="E1325">
        <v>32</v>
      </c>
      <c r="F1325" s="11">
        <v>7791054063930</v>
      </c>
      <c r="G1325" s="7" t="s">
        <v>165</v>
      </c>
      <c r="H1325" s="7">
        <f t="shared" si="40"/>
        <v>0</v>
      </c>
      <c r="I1325" t="s">
        <v>153</v>
      </c>
      <c r="J1325" t="s">
        <v>153</v>
      </c>
      <c r="K1325" t="s">
        <v>18</v>
      </c>
      <c r="L1325" s="7" t="s">
        <v>148</v>
      </c>
      <c r="M1325">
        <v>2.76</v>
      </c>
      <c r="N1325" s="12">
        <v>107</v>
      </c>
      <c r="O1325">
        <f t="shared" si="41"/>
        <v>107</v>
      </c>
    </row>
    <row r="1326" spans="1:15" x14ac:dyDescent="0.25">
      <c r="A1326">
        <v>378580</v>
      </c>
      <c r="B1326">
        <v>349636</v>
      </c>
      <c r="C1326" t="s">
        <v>50</v>
      </c>
      <c r="D1326" t="s">
        <v>89</v>
      </c>
      <c r="E1326">
        <v>32</v>
      </c>
      <c r="F1326" s="11">
        <v>473136</v>
      </c>
      <c r="G1326" s="7" t="s">
        <v>165</v>
      </c>
      <c r="H1326" s="7">
        <f t="shared" si="40"/>
        <v>0</v>
      </c>
      <c r="I1326" t="s">
        <v>153</v>
      </c>
      <c r="J1326" t="s">
        <v>153</v>
      </c>
      <c r="K1326" t="s">
        <v>18</v>
      </c>
      <c r="L1326" s="7" t="s">
        <v>148</v>
      </c>
      <c r="M1326">
        <v>2.76</v>
      </c>
      <c r="N1326" s="12">
        <v>446</v>
      </c>
      <c r="O1326">
        <f t="shared" si="41"/>
        <v>446</v>
      </c>
    </row>
    <row r="1327" spans="1:15" x14ac:dyDescent="0.25">
      <c r="A1327">
        <v>378582</v>
      </c>
      <c r="B1327">
        <v>349636</v>
      </c>
      <c r="C1327" t="s">
        <v>50</v>
      </c>
      <c r="D1327" t="s">
        <v>89</v>
      </c>
      <c r="E1327">
        <v>32</v>
      </c>
      <c r="F1327" s="11">
        <v>4673083</v>
      </c>
      <c r="G1327" s="7" t="s">
        <v>165</v>
      </c>
      <c r="H1327" s="7">
        <f t="shared" si="40"/>
        <v>0</v>
      </c>
      <c r="I1327" t="s">
        <v>153</v>
      </c>
      <c r="J1327" t="s">
        <v>153</v>
      </c>
      <c r="K1327" t="s">
        <v>18</v>
      </c>
      <c r="L1327" s="7" t="s">
        <v>148</v>
      </c>
      <c r="M1327">
        <v>2.76</v>
      </c>
      <c r="N1327" s="12">
        <v>430</v>
      </c>
      <c r="O1327">
        <f t="shared" si="41"/>
        <v>430</v>
      </c>
    </row>
    <row r="1328" spans="1:15" x14ac:dyDescent="0.25">
      <c r="A1328">
        <v>378584</v>
      </c>
      <c r="B1328">
        <v>349636</v>
      </c>
      <c r="C1328" t="s">
        <v>50</v>
      </c>
      <c r="D1328" t="s">
        <v>89</v>
      </c>
      <c r="E1328">
        <v>32</v>
      </c>
      <c r="F1328" s="11">
        <v>1716628</v>
      </c>
      <c r="G1328" s="7" t="s">
        <v>165</v>
      </c>
      <c r="H1328" s="7">
        <f t="shared" si="40"/>
        <v>0</v>
      </c>
      <c r="I1328" t="s">
        <v>153</v>
      </c>
      <c r="J1328" t="s">
        <v>153</v>
      </c>
      <c r="K1328" t="s">
        <v>18</v>
      </c>
      <c r="L1328" s="7" t="s">
        <v>148</v>
      </c>
      <c r="M1328">
        <v>2.76</v>
      </c>
      <c r="N1328" s="12">
        <v>548</v>
      </c>
      <c r="O1328">
        <f t="shared" si="41"/>
        <v>548</v>
      </c>
    </row>
    <row r="1329" spans="1:15" x14ac:dyDescent="0.25">
      <c r="A1329">
        <v>378586</v>
      </c>
      <c r="B1329">
        <v>349636</v>
      </c>
      <c r="C1329" t="s">
        <v>50</v>
      </c>
      <c r="D1329" t="s">
        <v>89</v>
      </c>
      <c r="E1329">
        <v>32</v>
      </c>
      <c r="F1329" s="11">
        <v>18859</v>
      </c>
      <c r="G1329" s="7" t="s">
        <v>165</v>
      </c>
      <c r="H1329" s="7">
        <f t="shared" si="40"/>
        <v>0</v>
      </c>
      <c r="I1329" t="s">
        <v>153</v>
      </c>
      <c r="J1329" t="s">
        <v>294</v>
      </c>
      <c r="K1329" t="s">
        <v>18</v>
      </c>
      <c r="L1329" s="7" t="s">
        <v>148</v>
      </c>
      <c r="M1329" t="s">
        <v>294</v>
      </c>
      <c r="N1329" t="s">
        <v>294</v>
      </c>
      <c r="O1329" t="str">
        <f t="shared" si="41"/>
        <v>Нет показаний</v>
      </c>
    </row>
    <row r="1330" spans="1:15" x14ac:dyDescent="0.25">
      <c r="A1330">
        <v>378588</v>
      </c>
      <c r="B1330">
        <v>349636</v>
      </c>
      <c r="C1330" t="s">
        <v>50</v>
      </c>
      <c r="D1330" t="s">
        <v>89</v>
      </c>
      <c r="E1330">
        <v>32</v>
      </c>
      <c r="F1330" s="11">
        <v>613397</v>
      </c>
      <c r="G1330" s="7" t="s">
        <v>165</v>
      </c>
      <c r="H1330" s="7">
        <f t="shared" si="40"/>
        <v>0</v>
      </c>
      <c r="I1330" t="s">
        <v>153</v>
      </c>
      <c r="J1330" t="s">
        <v>153</v>
      </c>
      <c r="K1330" t="s">
        <v>18</v>
      </c>
      <c r="L1330" s="7" t="s">
        <v>148</v>
      </c>
      <c r="M1330">
        <v>2.76</v>
      </c>
      <c r="N1330" s="12">
        <v>360</v>
      </c>
      <c r="O1330">
        <f t="shared" si="41"/>
        <v>360</v>
      </c>
    </row>
    <row r="1331" spans="1:15" x14ac:dyDescent="0.25">
      <c r="A1331">
        <v>378590</v>
      </c>
      <c r="B1331">
        <v>349636</v>
      </c>
      <c r="C1331" t="s">
        <v>50</v>
      </c>
      <c r="D1331" t="s">
        <v>89</v>
      </c>
      <c r="E1331">
        <v>32</v>
      </c>
      <c r="F1331" s="11">
        <v>649161102321197</v>
      </c>
      <c r="G1331" s="7" t="s">
        <v>165</v>
      </c>
      <c r="H1331" s="7">
        <f t="shared" si="40"/>
        <v>0</v>
      </c>
      <c r="I1331" t="s">
        <v>153</v>
      </c>
      <c r="J1331" t="s">
        <v>153</v>
      </c>
      <c r="K1331" t="s">
        <v>18</v>
      </c>
      <c r="L1331" s="7" t="s">
        <v>148</v>
      </c>
      <c r="M1331">
        <v>2.76</v>
      </c>
      <c r="N1331" s="12">
        <v>400</v>
      </c>
      <c r="O1331">
        <f t="shared" si="41"/>
        <v>400</v>
      </c>
    </row>
    <row r="1332" spans="1:15" x14ac:dyDescent="0.25">
      <c r="A1332">
        <v>382829</v>
      </c>
      <c r="B1332">
        <v>349385</v>
      </c>
      <c r="C1332" t="s">
        <v>50</v>
      </c>
      <c r="D1332" t="s">
        <v>85</v>
      </c>
      <c r="E1332">
        <v>32</v>
      </c>
      <c r="F1332" s="11">
        <v>914527</v>
      </c>
      <c r="G1332" s="7" t="s">
        <v>165</v>
      </c>
      <c r="H1332" s="7">
        <f t="shared" si="40"/>
        <v>0</v>
      </c>
      <c r="I1332" t="s">
        <v>153</v>
      </c>
      <c r="J1332" t="s">
        <v>153</v>
      </c>
      <c r="K1332" t="s">
        <v>18</v>
      </c>
      <c r="L1332" s="7" t="s">
        <v>148</v>
      </c>
      <c r="M1332">
        <v>2.76</v>
      </c>
      <c r="N1332" s="12">
        <v>230</v>
      </c>
      <c r="O1332">
        <f t="shared" si="41"/>
        <v>230</v>
      </c>
    </row>
    <row r="1333" spans="1:15" x14ac:dyDescent="0.25">
      <c r="A1333">
        <v>382832</v>
      </c>
      <c r="B1333">
        <v>349385</v>
      </c>
      <c r="C1333" t="s">
        <v>50</v>
      </c>
      <c r="D1333" t="s">
        <v>85</v>
      </c>
      <c r="E1333">
        <v>32</v>
      </c>
      <c r="F1333" s="11">
        <v>10445303</v>
      </c>
      <c r="G1333" s="7" t="s">
        <v>165</v>
      </c>
      <c r="H1333" s="7">
        <f t="shared" si="40"/>
        <v>0</v>
      </c>
      <c r="I1333" t="s">
        <v>153</v>
      </c>
      <c r="J1333" t="s">
        <v>153</v>
      </c>
      <c r="K1333" t="s">
        <v>18</v>
      </c>
      <c r="L1333" s="7" t="s">
        <v>148</v>
      </c>
      <c r="M1333">
        <v>2.76</v>
      </c>
      <c r="N1333" s="12">
        <v>56</v>
      </c>
      <c r="O1333">
        <f t="shared" si="41"/>
        <v>56</v>
      </c>
    </row>
    <row r="1334" spans="1:15" x14ac:dyDescent="0.25">
      <c r="A1334">
        <v>382837</v>
      </c>
      <c r="B1334">
        <v>349385</v>
      </c>
      <c r="C1334" t="s">
        <v>50</v>
      </c>
      <c r="D1334" t="s">
        <v>85</v>
      </c>
      <c r="E1334">
        <v>32</v>
      </c>
      <c r="F1334" s="11">
        <v>3930688</v>
      </c>
      <c r="G1334" s="7" t="s">
        <v>165</v>
      </c>
      <c r="H1334" s="7">
        <f t="shared" si="40"/>
        <v>0</v>
      </c>
      <c r="I1334" t="s">
        <v>153</v>
      </c>
      <c r="J1334" t="s">
        <v>153</v>
      </c>
      <c r="K1334" t="s">
        <v>18</v>
      </c>
      <c r="L1334" s="7" t="s">
        <v>148</v>
      </c>
      <c r="M1334">
        <v>2.76</v>
      </c>
      <c r="N1334" s="12">
        <v>30</v>
      </c>
      <c r="O1334">
        <f t="shared" si="41"/>
        <v>30</v>
      </c>
    </row>
    <row r="1335" spans="1:15" x14ac:dyDescent="0.25">
      <c r="A1335">
        <v>382838</v>
      </c>
      <c r="B1335">
        <v>349385</v>
      </c>
      <c r="C1335" t="s">
        <v>50</v>
      </c>
      <c r="D1335" t="s">
        <v>85</v>
      </c>
      <c r="E1335">
        <v>32</v>
      </c>
      <c r="F1335" s="11">
        <v>61040985</v>
      </c>
      <c r="G1335" s="7" t="s">
        <v>165</v>
      </c>
      <c r="H1335" s="7">
        <f t="shared" si="40"/>
        <v>0</v>
      </c>
      <c r="I1335" t="s">
        <v>153</v>
      </c>
      <c r="J1335" t="s">
        <v>153</v>
      </c>
      <c r="K1335" t="s">
        <v>18</v>
      </c>
      <c r="L1335" s="7" t="s">
        <v>148</v>
      </c>
      <c r="M1335">
        <v>2.76</v>
      </c>
      <c r="N1335" s="12">
        <v>38</v>
      </c>
      <c r="O1335">
        <f t="shared" si="41"/>
        <v>38</v>
      </c>
    </row>
    <row r="1336" spans="1:15" x14ac:dyDescent="0.25">
      <c r="A1336">
        <v>382910</v>
      </c>
      <c r="B1336">
        <v>349385</v>
      </c>
      <c r="C1336" t="s">
        <v>50</v>
      </c>
      <c r="D1336" t="s">
        <v>85</v>
      </c>
      <c r="E1336">
        <v>32</v>
      </c>
      <c r="F1336" s="11">
        <v>484417</v>
      </c>
      <c r="G1336" s="7" t="s">
        <v>165</v>
      </c>
      <c r="H1336" s="7">
        <f t="shared" si="40"/>
        <v>0</v>
      </c>
      <c r="I1336" t="s">
        <v>153</v>
      </c>
      <c r="J1336" t="s">
        <v>294</v>
      </c>
      <c r="K1336" t="s">
        <v>18</v>
      </c>
      <c r="L1336" s="7" t="s">
        <v>148</v>
      </c>
      <c r="M1336" t="s">
        <v>294</v>
      </c>
      <c r="N1336" t="s">
        <v>294</v>
      </c>
      <c r="O1336" t="str">
        <f t="shared" si="41"/>
        <v>Нет показаний</v>
      </c>
    </row>
    <row r="1337" spans="1:15" x14ac:dyDescent="0.25">
      <c r="A1337">
        <v>382910</v>
      </c>
      <c r="B1337">
        <v>349385</v>
      </c>
      <c r="C1337" t="s">
        <v>50</v>
      </c>
      <c r="D1337" t="s">
        <v>85</v>
      </c>
      <c r="E1337">
        <v>32</v>
      </c>
      <c r="F1337" s="11">
        <v>85094382910</v>
      </c>
      <c r="G1337" s="7" t="s">
        <v>165</v>
      </c>
      <c r="H1337" s="7">
        <f t="shared" si="40"/>
        <v>0</v>
      </c>
      <c r="I1337" t="s">
        <v>153</v>
      </c>
      <c r="J1337" t="s">
        <v>294</v>
      </c>
      <c r="K1337" t="s">
        <v>18</v>
      </c>
      <c r="L1337" s="7" t="s">
        <v>148</v>
      </c>
      <c r="M1337" t="s">
        <v>294</v>
      </c>
      <c r="N1337" t="s">
        <v>294</v>
      </c>
      <c r="O1337" t="str">
        <f t="shared" si="41"/>
        <v>Нет показаний</v>
      </c>
    </row>
    <row r="1338" spans="1:15" x14ac:dyDescent="0.25">
      <c r="A1338">
        <v>382914</v>
      </c>
      <c r="B1338">
        <v>349385</v>
      </c>
      <c r="C1338" t="s">
        <v>50</v>
      </c>
      <c r="D1338" t="s">
        <v>85</v>
      </c>
      <c r="E1338">
        <v>32</v>
      </c>
      <c r="F1338" s="11">
        <v>747880101371896</v>
      </c>
      <c r="G1338" s="7" t="s">
        <v>165</v>
      </c>
      <c r="H1338" s="7">
        <f t="shared" si="40"/>
        <v>0</v>
      </c>
      <c r="I1338" t="s">
        <v>153</v>
      </c>
      <c r="J1338" t="s">
        <v>153</v>
      </c>
      <c r="K1338" t="s">
        <v>18</v>
      </c>
      <c r="L1338" s="7" t="s">
        <v>149</v>
      </c>
      <c r="M1338">
        <v>4.2110000000000003</v>
      </c>
      <c r="N1338" s="12">
        <v>406.70679999999999</v>
      </c>
      <c r="O1338">
        <f t="shared" si="41"/>
        <v>406.70679999999999</v>
      </c>
    </row>
    <row r="1339" spans="1:15" x14ac:dyDescent="0.25">
      <c r="A1339">
        <v>382915</v>
      </c>
      <c r="B1339">
        <v>349385</v>
      </c>
      <c r="C1339" t="s">
        <v>50</v>
      </c>
      <c r="D1339" t="s">
        <v>85</v>
      </c>
      <c r="E1339">
        <v>32</v>
      </c>
      <c r="F1339" s="11">
        <v>6441</v>
      </c>
      <c r="G1339" s="7" t="s">
        <v>165</v>
      </c>
      <c r="H1339" s="7">
        <f t="shared" si="40"/>
        <v>0</v>
      </c>
      <c r="I1339" t="s">
        <v>153</v>
      </c>
      <c r="J1339" t="s">
        <v>153</v>
      </c>
      <c r="K1339" t="s">
        <v>18</v>
      </c>
      <c r="L1339" s="7" t="s">
        <v>148</v>
      </c>
      <c r="M1339">
        <v>2.76</v>
      </c>
      <c r="N1339" s="12">
        <v>120</v>
      </c>
      <c r="O1339">
        <f t="shared" si="41"/>
        <v>120</v>
      </c>
    </row>
    <row r="1340" spans="1:15" x14ac:dyDescent="0.25">
      <c r="A1340">
        <v>382916</v>
      </c>
      <c r="B1340">
        <v>349385</v>
      </c>
      <c r="C1340" t="s">
        <v>50</v>
      </c>
      <c r="D1340" t="s">
        <v>85</v>
      </c>
      <c r="E1340">
        <v>32</v>
      </c>
      <c r="F1340" s="11">
        <v>375807</v>
      </c>
      <c r="G1340" s="7" t="s">
        <v>165</v>
      </c>
      <c r="H1340" s="7">
        <f t="shared" si="40"/>
        <v>0</v>
      </c>
      <c r="I1340" t="s">
        <v>153</v>
      </c>
      <c r="J1340" t="s">
        <v>153</v>
      </c>
      <c r="K1340" t="s">
        <v>18</v>
      </c>
      <c r="L1340" s="7" t="s">
        <v>148</v>
      </c>
      <c r="M1340">
        <v>2.76</v>
      </c>
      <c r="N1340" s="12">
        <v>91</v>
      </c>
      <c r="O1340">
        <f t="shared" si="41"/>
        <v>91</v>
      </c>
    </row>
    <row r="1341" spans="1:15" x14ac:dyDescent="0.25">
      <c r="A1341">
        <v>384342</v>
      </c>
      <c r="B1341">
        <v>349578</v>
      </c>
      <c r="C1341" t="s">
        <v>50</v>
      </c>
      <c r="D1341" t="s">
        <v>89</v>
      </c>
      <c r="E1341">
        <v>34</v>
      </c>
      <c r="F1341" s="11">
        <v>104750</v>
      </c>
      <c r="G1341" s="7" t="s">
        <v>165</v>
      </c>
      <c r="H1341" s="7">
        <f t="shared" si="40"/>
        <v>0</v>
      </c>
      <c r="I1341" t="s">
        <v>153</v>
      </c>
      <c r="J1341" t="s">
        <v>294</v>
      </c>
      <c r="K1341" t="s">
        <v>18</v>
      </c>
      <c r="L1341" s="7" t="s">
        <v>148</v>
      </c>
      <c r="M1341" t="s">
        <v>294</v>
      </c>
      <c r="N1341" t="s">
        <v>294</v>
      </c>
      <c r="O1341" t="str">
        <f t="shared" si="41"/>
        <v>Нет показаний</v>
      </c>
    </row>
    <row r="1342" spans="1:15" x14ac:dyDescent="0.25">
      <c r="A1342">
        <v>384344</v>
      </c>
      <c r="B1342">
        <v>349578</v>
      </c>
      <c r="C1342" t="s">
        <v>50</v>
      </c>
      <c r="D1342" t="s">
        <v>89</v>
      </c>
      <c r="E1342">
        <v>34</v>
      </c>
      <c r="F1342" s="11">
        <v>5025568</v>
      </c>
      <c r="G1342" s="7" t="s">
        <v>165</v>
      </c>
      <c r="H1342" s="7">
        <f t="shared" si="40"/>
        <v>0</v>
      </c>
      <c r="I1342" t="s">
        <v>153</v>
      </c>
      <c r="J1342" t="s">
        <v>153</v>
      </c>
      <c r="K1342" t="s">
        <v>18</v>
      </c>
      <c r="L1342" s="7" t="s">
        <v>148</v>
      </c>
      <c r="M1342">
        <v>2.76</v>
      </c>
      <c r="N1342" s="12">
        <v>250</v>
      </c>
      <c r="O1342">
        <f t="shared" si="41"/>
        <v>250</v>
      </c>
    </row>
    <row r="1343" spans="1:15" x14ac:dyDescent="0.25">
      <c r="A1343">
        <v>384346</v>
      </c>
      <c r="B1343">
        <v>349578</v>
      </c>
      <c r="C1343" t="s">
        <v>50</v>
      </c>
      <c r="D1343" t="s">
        <v>89</v>
      </c>
      <c r="E1343">
        <v>34</v>
      </c>
      <c r="F1343" s="11">
        <v>555943</v>
      </c>
      <c r="G1343" s="7" t="s">
        <v>165</v>
      </c>
      <c r="H1343" s="7">
        <f t="shared" si="40"/>
        <v>0</v>
      </c>
      <c r="I1343" t="s">
        <v>153</v>
      </c>
      <c r="J1343" t="s">
        <v>294</v>
      </c>
      <c r="K1343" t="s">
        <v>18</v>
      </c>
      <c r="L1343" s="7" t="s">
        <v>148</v>
      </c>
      <c r="M1343" t="s">
        <v>294</v>
      </c>
      <c r="N1343" t="s">
        <v>294</v>
      </c>
      <c r="O1343" t="str">
        <f t="shared" si="41"/>
        <v>Нет показаний</v>
      </c>
    </row>
    <row r="1344" spans="1:15" x14ac:dyDescent="0.25">
      <c r="A1344">
        <v>384348</v>
      </c>
      <c r="B1344">
        <v>349578</v>
      </c>
      <c r="C1344" t="s">
        <v>50</v>
      </c>
      <c r="D1344" t="s">
        <v>89</v>
      </c>
      <c r="E1344">
        <v>34</v>
      </c>
      <c r="F1344" s="11">
        <v>7793077004221</v>
      </c>
      <c r="G1344" s="7" t="s">
        <v>165</v>
      </c>
      <c r="H1344" s="7">
        <f t="shared" si="40"/>
        <v>0</v>
      </c>
      <c r="I1344" t="s">
        <v>153</v>
      </c>
      <c r="J1344" t="s">
        <v>153</v>
      </c>
      <c r="K1344" t="s">
        <v>18</v>
      </c>
      <c r="L1344" s="7" t="s">
        <v>148</v>
      </c>
      <c r="M1344">
        <v>2.76</v>
      </c>
      <c r="N1344" s="12">
        <v>175</v>
      </c>
      <c r="O1344">
        <f t="shared" si="41"/>
        <v>175</v>
      </c>
    </row>
    <row r="1345" spans="1:15" x14ac:dyDescent="0.25">
      <c r="A1345">
        <v>384350</v>
      </c>
      <c r="B1345">
        <v>349578</v>
      </c>
      <c r="C1345" t="s">
        <v>50</v>
      </c>
      <c r="D1345" t="s">
        <v>89</v>
      </c>
      <c r="E1345">
        <v>34</v>
      </c>
      <c r="F1345" s="11">
        <v>5517259</v>
      </c>
      <c r="G1345" s="7" t="s">
        <v>165</v>
      </c>
      <c r="H1345" s="7">
        <f t="shared" si="40"/>
        <v>0</v>
      </c>
      <c r="I1345" t="s">
        <v>153</v>
      </c>
      <c r="J1345" t="s">
        <v>153</v>
      </c>
      <c r="K1345" t="s">
        <v>18</v>
      </c>
      <c r="L1345" s="7" t="s">
        <v>148</v>
      </c>
      <c r="M1345">
        <v>2.76</v>
      </c>
      <c r="N1345" s="12">
        <v>160</v>
      </c>
      <c r="O1345">
        <f t="shared" si="41"/>
        <v>160</v>
      </c>
    </row>
    <row r="1346" spans="1:15" x14ac:dyDescent="0.25">
      <c r="A1346">
        <v>384352</v>
      </c>
      <c r="B1346">
        <v>349578</v>
      </c>
      <c r="C1346" t="s">
        <v>50</v>
      </c>
      <c r="D1346" t="s">
        <v>89</v>
      </c>
      <c r="E1346">
        <v>34</v>
      </c>
      <c r="F1346" s="11">
        <v>48662</v>
      </c>
      <c r="G1346" s="7" t="s">
        <v>165</v>
      </c>
      <c r="H1346" s="7">
        <f t="shared" si="40"/>
        <v>0</v>
      </c>
      <c r="I1346" t="s">
        <v>153</v>
      </c>
      <c r="J1346" t="s">
        <v>294</v>
      </c>
      <c r="K1346" t="s">
        <v>18</v>
      </c>
      <c r="L1346" s="7" t="s">
        <v>148</v>
      </c>
      <c r="M1346" t="s">
        <v>294</v>
      </c>
      <c r="N1346" t="s">
        <v>294</v>
      </c>
      <c r="O1346" t="str">
        <f t="shared" si="41"/>
        <v>Нет показаний</v>
      </c>
    </row>
    <row r="1347" spans="1:15" x14ac:dyDescent="0.25">
      <c r="A1347">
        <v>384354</v>
      </c>
      <c r="B1347">
        <v>349578</v>
      </c>
      <c r="C1347" t="s">
        <v>50</v>
      </c>
      <c r="D1347" t="s">
        <v>89</v>
      </c>
      <c r="E1347">
        <v>34</v>
      </c>
      <c r="F1347" s="11">
        <v>703552</v>
      </c>
      <c r="G1347" s="7" t="s">
        <v>165</v>
      </c>
      <c r="H1347" s="7">
        <f t="shared" ref="H1347:H1410" si="42">COUNTIFS($F$2:$F$3258,F1347,$G$2:$G$3258,"ОКПУ")</f>
        <v>0</v>
      </c>
      <c r="I1347" t="s">
        <v>153</v>
      </c>
      <c r="J1347" t="s">
        <v>153</v>
      </c>
      <c r="K1347" t="s">
        <v>18</v>
      </c>
      <c r="L1347" s="7" t="s">
        <v>148</v>
      </c>
      <c r="M1347">
        <v>2.76</v>
      </c>
      <c r="N1347" s="12">
        <v>90</v>
      </c>
      <c r="O1347">
        <f t="shared" ref="O1347:O1410" si="43">IF(H1347&gt;0,IFERROR(N1347/H1347,N1347),N1347)</f>
        <v>90</v>
      </c>
    </row>
    <row r="1348" spans="1:15" x14ac:dyDescent="0.25">
      <c r="A1348">
        <v>384356</v>
      </c>
      <c r="B1348">
        <v>349578</v>
      </c>
      <c r="C1348" t="s">
        <v>50</v>
      </c>
      <c r="D1348" t="s">
        <v>89</v>
      </c>
      <c r="E1348">
        <v>34</v>
      </c>
      <c r="F1348" s="11">
        <v>660074</v>
      </c>
      <c r="G1348" s="7" t="s">
        <v>165</v>
      </c>
      <c r="H1348" s="7">
        <f t="shared" si="42"/>
        <v>0</v>
      </c>
      <c r="I1348" t="s">
        <v>153</v>
      </c>
      <c r="J1348" t="s">
        <v>294</v>
      </c>
      <c r="K1348" t="s">
        <v>18</v>
      </c>
      <c r="L1348" s="7" t="s">
        <v>148</v>
      </c>
      <c r="M1348" t="s">
        <v>294</v>
      </c>
      <c r="N1348" t="s">
        <v>294</v>
      </c>
      <c r="O1348" t="str">
        <f t="shared" si="43"/>
        <v>Нет показаний</v>
      </c>
    </row>
    <row r="1349" spans="1:15" x14ac:dyDescent="0.25">
      <c r="A1349">
        <v>384358</v>
      </c>
      <c r="B1349">
        <v>349578</v>
      </c>
      <c r="C1349" t="s">
        <v>50</v>
      </c>
      <c r="D1349" t="s">
        <v>89</v>
      </c>
      <c r="E1349">
        <v>34</v>
      </c>
      <c r="F1349" s="11">
        <v>787968</v>
      </c>
      <c r="G1349" s="7" t="s">
        <v>165</v>
      </c>
      <c r="H1349" s="7">
        <f t="shared" si="42"/>
        <v>0</v>
      </c>
      <c r="I1349" t="s">
        <v>153</v>
      </c>
      <c r="J1349" t="s">
        <v>153</v>
      </c>
      <c r="K1349" t="s">
        <v>18</v>
      </c>
      <c r="L1349" s="7" t="s">
        <v>148</v>
      </c>
      <c r="M1349">
        <v>2.76</v>
      </c>
      <c r="N1349" s="12">
        <v>536</v>
      </c>
      <c r="O1349">
        <f t="shared" si="43"/>
        <v>536</v>
      </c>
    </row>
    <row r="1350" spans="1:15" x14ac:dyDescent="0.25">
      <c r="A1350">
        <v>384360</v>
      </c>
      <c r="B1350">
        <v>349578</v>
      </c>
      <c r="C1350" t="s">
        <v>50</v>
      </c>
      <c r="D1350" t="s">
        <v>89</v>
      </c>
      <c r="E1350">
        <v>34</v>
      </c>
      <c r="F1350" s="11">
        <v>359871</v>
      </c>
      <c r="G1350" s="7" t="s">
        <v>165</v>
      </c>
      <c r="H1350" s="7">
        <f t="shared" si="42"/>
        <v>0</v>
      </c>
      <c r="I1350" t="s">
        <v>153</v>
      </c>
      <c r="J1350" t="s">
        <v>153</v>
      </c>
      <c r="K1350" t="s">
        <v>18</v>
      </c>
      <c r="L1350" s="7" t="s">
        <v>148</v>
      </c>
      <c r="M1350">
        <v>2.76</v>
      </c>
      <c r="N1350" s="12">
        <v>360</v>
      </c>
      <c r="O1350">
        <f t="shared" si="43"/>
        <v>360</v>
      </c>
    </row>
    <row r="1351" spans="1:15" x14ac:dyDescent="0.25">
      <c r="A1351">
        <v>384362</v>
      </c>
      <c r="B1351">
        <v>349578</v>
      </c>
      <c r="C1351" t="s">
        <v>50</v>
      </c>
      <c r="D1351" t="s">
        <v>89</v>
      </c>
      <c r="E1351">
        <v>34</v>
      </c>
      <c r="F1351" s="11">
        <v>1876007</v>
      </c>
      <c r="G1351" s="7" t="s">
        <v>165</v>
      </c>
      <c r="H1351" s="7">
        <f t="shared" si="42"/>
        <v>0</v>
      </c>
      <c r="I1351" t="s">
        <v>153</v>
      </c>
      <c r="J1351" t="s">
        <v>294</v>
      </c>
      <c r="K1351" t="s">
        <v>18</v>
      </c>
      <c r="L1351" s="7" t="s">
        <v>148</v>
      </c>
      <c r="M1351" t="s">
        <v>294</v>
      </c>
      <c r="N1351" t="s">
        <v>294</v>
      </c>
      <c r="O1351" t="str">
        <f t="shared" si="43"/>
        <v>Нет показаний</v>
      </c>
    </row>
    <row r="1352" spans="1:15" x14ac:dyDescent="0.25">
      <c r="A1352">
        <v>390246</v>
      </c>
      <c r="B1352">
        <v>349400</v>
      </c>
      <c r="C1352" t="s">
        <v>50</v>
      </c>
      <c r="D1352" t="s">
        <v>86</v>
      </c>
      <c r="E1352">
        <v>16</v>
      </c>
      <c r="F1352" s="11" t="s">
        <v>225</v>
      </c>
      <c r="G1352" s="7" t="s">
        <v>165</v>
      </c>
      <c r="H1352" s="7">
        <f t="shared" si="42"/>
        <v>0</v>
      </c>
      <c r="I1352" t="s">
        <v>153</v>
      </c>
      <c r="J1352" t="s">
        <v>294</v>
      </c>
      <c r="K1352" t="s">
        <v>18</v>
      </c>
      <c r="L1352" s="7" t="s">
        <v>148</v>
      </c>
      <c r="M1352" t="s">
        <v>294</v>
      </c>
      <c r="N1352" t="s">
        <v>294</v>
      </c>
      <c r="O1352" t="str">
        <f t="shared" si="43"/>
        <v>Нет показаний</v>
      </c>
    </row>
    <row r="1353" spans="1:15" x14ac:dyDescent="0.25">
      <c r="A1353">
        <v>390382</v>
      </c>
      <c r="B1353">
        <v>349400</v>
      </c>
      <c r="C1353" t="s">
        <v>50</v>
      </c>
      <c r="D1353" t="s">
        <v>86</v>
      </c>
      <c r="E1353">
        <v>16</v>
      </c>
      <c r="F1353" s="11">
        <v>39808651</v>
      </c>
      <c r="G1353" s="7" t="s">
        <v>165</v>
      </c>
      <c r="H1353" s="7">
        <f t="shared" si="42"/>
        <v>0</v>
      </c>
      <c r="I1353" t="s">
        <v>153</v>
      </c>
      <c r="J1353" t="s">
        <v>294</v>
      </c>
      <c r="K1353" t="s">
        <v>18</v>
      </c>
      <c r="L1353" s="7" t="s">
        <v>148</v>
      </c>
      <c r="M1353" t="s">
        <v>294</v>
      </c>
      <c r="N1353" t="s">
        <v>294</v>
      </c>
      <c r="O1353" t="str">
        <f t="shared" si="43"/>
        <v>Нет показаний</v>
      </c>
    </row>
    <row r="1354" spans="1:15" x14ac:dyDescent="0.25">
      <c r="A1354">
        <v>390384</v>
      </c>
      <c r="B1354">
        <v>349400</v>
      </c>
      <c r="C1354" t="s">
        <v>50</v>
      </c>
      <c r="D1354" t="s">
        <v>86</v>
      </c>
      <c r="E1354">
        <v>16</v>
      </c>
      <c r="F1354" s="11">
        <v>284454</v>
      </c>
      <c r="G1354" s="7" t="s">
        <v>165</v>
      </c>
      <c r="H1354" s="7">
        <f t="shared" si="42"/>
        <v>0</v>
      </c>
      <c r="I1354" t="s">
        <v>153</v>
      </c>
      <c r="J1354" t="s">
        <v>153</v>
      </c>
      <c r="K1354" t="s">
        <v>18</v>
      </c>
      <c r="L1354" s="7" t="s">
        <v>148</v>
      </c>
      <c r="M1354">
        <v>2.76</v>
      </c>
      <c r="N1354" s="12">
        <v>221</v>
      </c>
      <c r="O1354">
        <f t="shared" si="43"/>
        <v>221</v>
      </c>
    </row>
    <row r="1355" spans="1:15" x14ac:dyDescent="0.25">
      <c r="A1355">
        <v>390386</v>
      </c>
      <c r="B1355">
        <v>349400</v>
      </c>
      <c r="C1355" t="s">
        <v>50</v>
      </c>
      <c r="D1355" t="s">
        <v>86</v>
      </c>
      <c r="E1355">
        <v>16</v>
      </c>
      <c r="F1355" s="11">
        <v>487847</v>
      </c>
      <c r="G1355" s="7" t="s">
        <v>165</v>
      </c>
      <c r="H1355" s="7">
        <f t="shared" si="42"/>
        <v>0</v>
      </c>
      <c r="I1355" t="s">
        <v>153</v>
      </c>
      <c r="J1355" t="s">
        <v>153</v>
      </c>
      <c r="K1355" t="s">
        <v>18</v>
      </c>
      <c r="L1355" s="7" t="s">
        <v>148</v>
      </c>
      <c r="M1355">
        <v>2.76</v>
      </c>
      <c r="N1355" s="12">
        <v>117</v>
      </c>
      <c r="O1355">
        <f t="shared" si="43"/>
        <v>117</v>
      </c>
    </row>
    <row r="1356" spans="1:15" x14ac:dyDescent="0.25">
      <c r="A1356">
        <v>390388</v>
      </c>
      <c r="B1356">
        <v>349400</v>
      </c>
      <c r="C1356" t="s">
        <v>50</v>
      </c>
      <c r="D1356" t="s">
        <v>86</v>
      </c>
      <c r="E1356">
        <v>16</v>
      </c>
      <c r="F1356" s="11">
        <v>329327</v>
      </c>
      <c r="G1356" s="7" t="s">
        <v>165</v>
      </c>
      <c r="H1356" s="7">
        <f t="shared" si="42"/>
        <v>0</v>
      </c>
      <c r="I1356" t="s">
        <v>153</v>
      </c>
      <c r="J1356" t="s">
        <v>294</v>
      </c>
      <c r="K1356" t="s">
        <v>18</v>
      </c>
      <c r="L1356" s="7" t="s">
        <v>148</v>
      </c>
      <c r="M1356" t="s">
        <v>294</v>
      </c>
      <c r="N1356" t="s">
        <v>294</v>
      </c>
      <c r="O1356" t="str">
        <f t="shared" si="43"/>
        <v>Нет показаний</v>
      </c>
    </row>
    <row r="1357" spans="1:15" x14ac:dyDescent="0.25">
      <c r="A1357">
        <v>390390</v>
      </c>
      <c r="B1357">
        <v>349400</v>
      </c>
      <c r="C1357" t="s">
        <v>50</v>
      </c>
      <c r="D1357" t="s">
        <v>86</v>
      </c>
      <c r="E1357">
        <v>16</v>
      </c>
      <c r="F1357" s="11">
        <v>5295028</v>
      </c>
      <c r="G1357" s="7" t="s">
        <v>165</v>
      </c>
      <c r="H1357" s="7">
        <f t="shared" si="42"/>
        <v>0</v>
      </c>
      <c r="I1357" t="s">
        <v>153</v>
      </c>
      <c r="J1357" t="s">
        <v>294</v>
      </c>
      <c r="K1357" t="s">
        <v>18</v>
      </c>
      <c r="L1357" s="7" t="s">
        <v>148</v>
      </c>
      <c r="M1357" t="s">
        <v>294</v>
      </c>
      <c r="N1357" t="s">
        <v>294</v>
      </c>
      <c r="O1357" t="str">
        <f t="shared" si="43"/>
        <v>Нет показаний</v>
      </c>
    </row>
    <row r="1358" spans="1:15" x14ac:dyDescent="0.25">
      <c r="A1358">
        <v>390392</v>
      </c>
      <c r="B1358">
        <v>349400</v>
      </c>
      <c r="C1358" t="s">
        <v>50</v>
      </c>
      <c r="D1358" t="s">
        <v>86</v>
      </c>
      <c r="E1358">
        <v>16</v>
      </c>
      <c r="F1358" s="11">
        <v>2282088</v>
      </c>
      <c r="G1358" s="7" t="s">
        <v>165</v>
      </c>
      <c r="H1358" s="7">
        <f t="shared" si="42"/>
        <v>0</v>
      </c>
      <c r="I1358" t="s">
        <v>153</v>
      </c>
      <c r="J1358" t="s">
        <v>294</v>
      </c>
      <c r="K1358" t="s">
        <v>18</v>
      </c>
      <c r="L1358" s="7" t="s">
        <v>148</v>
      </c>
      <c r="M1358" t="s">
        <v>294</v>
      </c>
      <c r="N1358" t="s">
        <v>294</v>
      </c>
      <c r="O1358" t="str">
        <f t="shared" si="43"/>
        <v>Нет показаний</v>
      </c>
    </row>
    <row r="1359" spans="1:15" x14ac:dyDescent="0.25">
      <c r="A1359">
        <v>390394</v>
      </c>
      <c r="B1359">
        <v>349400</v>
      </c>
      <c r="C1359" t="s">
        <v>50</v>
      </c>
      <c r="D1359" t="s">
        <v>86</v>
      </c>
      <c r="E1359">
        <v>16</v>
      </c>
      <c r="F1359" s="11">
        <v>561072</v>
      </c>
      <c r="G1359" s="7" t="s">
        <v>165</v>
      </c>
      <c r="H1359" s="7">
        <f t="shared" si="42"/>
        <v>0</v>
      </c>
      <c r="I1359" t="s">
        <v>153</v>
      </c>
      <c r="J1359" t="s">
        <v>153</v>
      </c>
      <c r="K1359" t="s">
        <v>18</v>
      </c>
      <c r="L1359" s="7" t="s">
        <v>148</v>
      </c>
      <c r="M1359">
        <v>2.76</v>
      </c>
      <c r="N1359" s="12">
        <v>124.8</v>
      </c>
      <c r="O1359">
        <f t="shared" si="43"/>
        <v>124.8</v>
      </c>
    </row>
    <row r="1360" spans="1:15" x14ac:dyDescent="0.25">
      <c r="A1360">
        <v>390396</v>
      </c>
      <c r="B1360">
        <v>349400</v>
      </c>
      <c r="C1360" t="s">
        <v>50</v>
      </c>
      <c r="D1360" t="s">
        <v>86</v>
      </c>
      <c r="E1360">
        <v>16</v>
      </c>
      <c r="F1360" s="11">
        <v>40686146</v>
      </c>
      <c r="G1360" s="7" t="s">
        <v>165</v>
      </c>
      <c r="H1360" s="7">
        <f t="shared" si="42"/>
        <v>0</v>
      </c>
      <c r="I1360" t="s">
        <v>153</v>
      </c>
      <c r="J1360" t="s">
        <v>294</v>
      </c>
      <c r="K1360" t="s">
        <v>18</v>
      </c>
      <c r="L1360" s="7" t="s">
        <v>148</v>
      </c>
      <c r="M1360" t="s">
        <v>294</v>
      </c>
      <c r="N1360" t="s">
        <v>294</v>
      </c>
      <c r="O1360" t="str">
        <f t="shared" si="43"/>
        <v>Нет показаний</v>
      </c>
    </row>
    <row r="1361" spans="1:15" x14ac:dyDescent="0.25">
      <c r="A1361">
        <v>390398</v>
      </c>
      <c r="B1361">
        <v>349400</v>
      </c>
      <c r="C1361" t="s">
        <v>50</v>
      </c>
      <c r="D1361" t="s">
        <v>86</v>
      </c>
      <c r="E1361">
        <v>16</v>
      </c>
      <c r="F1361" s="11">
        <v>153946</v>
      </c>
      <c r="G1361" s="7" t="s">
        <v>165</v>
      </c>
      <c r="H1361" s="7">
        <f t="shared" si="42"/>
        <v>0</v>
      </c>
      <c r="I1361" t="s">
        <v>153</v>
      </c>
      <c r="J1361" t="s">
        <v>153</v>
      </c>
      <c r="K1361" t="s">
        <v>18</v>
      </c>
      <c r="L1361" s="7" t="s">
        <v>148</v>
      </c>
      <c r="M1361">
        <v>2.76</v>
      </c>
      <c r="N1361" s="12">
        <v>128</v>
      </c>
      <c r="O1361">
        <f t="shared" si="43"/>
        <v>128</v>
      </c>
    </row>
    <row r="1362" spans="1:15" x14ac:dyDescent="0.25">
      <c r="A1362">
        <v>390401</v>
      </c>
      <c r="B1362">
        <v>349400</v>
      </c>
      <c r="C1362" t="s">
        <v>50</v>
      </c>
      <c r="D1362" t="s">
        <v>86</v>
      </c>
      <c r="E1362">
        <v>16</v>
      </c>
      <c r="F1362" s="11">
        <v>123643</v>
      </c>
      <c r="G1362" s="7" t="s">
        <v>165</v>
      </c>
      <c r="H1362" s="7">
        <f t="shared" si="42"/>
        <v>0</v>
      </c>
      <c r="I1362" t="s">
        <v>153</v>
      </c>
      <c r="J1362" t="s">
        <v>294</v>
      </c>
      <c r="K1362" t="s">
        <v>18</v>
      </c>
      <c r="L1362" s="7" t="s">
        <v>148</v>
      </c>
      <c r="M1362" t="s">
        <v>294</v>
      </c>
      <c r="N1362" t="s">
        <v>294</v>
      </c>
      <c r="O1362" t="str">
        <f t="shared" si="43"/>
        <v>Нет показаний</v>
      </c>
    </row>
    <row r="1363" spans="1:15" x14ac:dyDescent="0.25">
      <c r="A1363">
        <v>390403</v>
      </c>
      <c r="B1363">
        <v>349400</v>
      </c>
      <c r="C1363" t="s">
        <v>50</v>
      </c>
      <c r="D1363" t="s">
        <v>86</v>
      </c>
      <c r="E1363">
        <v>16</v>
      </c>
      <c r="F1363" s="11">
        <v>169227</v>
      </c>
      <c r="G1363" s="7" t="s">
        <v>165</v>
      </c>
      <c r="H1363" s="7">
        <f t="shared" si="42"/>
        <v>0</v>
      </c>
      <c r="I1363" t="s">
        <v>153</v>
      </c>
      <c r="J1363" t="s">
        <v>294</v>
      </c>
      <c r="K1363" t="s">
        <v>18</v>
      </c>
      <c r="L1363" s="7" t="s">
        <v>148</v>
      </c>
      <c r="M1363" t="s">
        <v>294</v>
      </c>
      <c r="N1363" t="s">
        <v>294</v>
      </c>
      <c r="O1363" t="str">
        <f t="shared" si="43"/>
        <v>Нет показаний</v>
      </c>
    </row>
    <row r="1364" spans="1:15" x14ac:dyDescent="0.25">
      <c r="A1364">
        <v>390565</v>
      </c>
      <c r="B1364">
        <v>349400</v>
      </c>
      <c r="C1364" t="s">
        <v>50</v>
      </c>
      <c r="D1364" t="s">
        <v>86</v>
      </c>
      <c r="E1364">
        <v>16</v>
      </c>
      <c r="F1364" s="11">
        <v>563253</v>
      </c>
      <c r="G1364" s="7" t="s">
        <v>165</v>
      </c>
      <c r="H1364" s="7">
        <f t="shared" si="42"/>
        <v>0</v>
      </c>
      <c r="I1364" t="s">
        <v>153</v>
      </c>
      <c r="J1364" t="s">
        <v>294</v>
      </c>
      <c r="K1364" t="s">
        <v>18</v>
      </c>
      <c r="L1364" s="7" t="s">
        <v>148</v>
      </c>
      <c r="M1364" t="s">
        <v>294</v>
      </c>
      <c r="N1364" t="s">
        <v>294</v>
      </c>
      <c r="O1364" t="str">
        <f t="shared" si="43"/>
        <v>Нет показаний</v>
      </c>
    </row>
    <row r="1365" spans="1:15" x14ac:dyDescent="0.25">
      <c r="A1365">
        <v>390567</v>
      </c>
      <c r="B1365">
        <v>349400</v>
      </c>
      <c r="C1365" t="s">
        <v>50</v>
      </c>
      <c r="D1365" t="s">
        <v>86</v>
      </c>
      <c r="E1365">
        <v>16</v>
      </c>
      <c r="F1365" s="11">
        <v>264540</v>
      </c>
      <c r="G1365" s="7" t="s">
        <v>165</v>
      </c>
      <c r="H1365" s="7">
        <f t="shared" si="42"/>
        <v>0</v>
      </c>
      <c r="I1365" t="s">
        <v>153</v>
      </c>
      <c r="J1365" t="s">
        <v>153</v>
      </c>
      <c r="K1365" t="s">
        <v>18</v>
      </c>
      <c r="L1365" s="7" t="s">
        <v>148</v>
      </c>
      <c r="M1365">
        <v>2.76</v>
      </c>
      <c r="N1365" s="12">
        <v>156</v>
      </c>
      <c r="O1365">
        <f t="shared" si="43"/>
        <v>156</v>
      </c>
    </row>
    <row r="1366" spans="1:15" x14ac:dyDescent="0.25">
      <c r="A1366">
        <v>390569</v>
      </c>
      <c r="B1366">
        <v>349400</v>
      </c>
      <c r="C1366" t="s">
        <v>50</v>
      </c>
      <c r="D1366" t="s">
        <v>86</v>
      </c>
      <c r="E1366">
        <v>16</v>
      </c>
      <c r="F1366" s="11">
        <v>7818144</v>
      </c>
      <c r="G1366" s="7" t="s">
        <v>165</v>
      </c>
      <c r="H1366" s="7">
        <f t="shared" si="42"/>
        <v>0</v>
      </c>
      <c r="I1366" t="s">
        <v>153</v>
      </c>
      <c r="J1366" t="s">
        <v>153</v>
      </c>
      <c r="K1366" t="s">
        <v>18</v>
      </c>
      <c r="L1366" s="7" t="s">
        <v>148</v>
      </c>
      <c r="M1366">
        <v>2.76</v>
      </c>
      <c r="N1366" s="12">
        <v>226</v>
      </c>
      <c r="O1366">
        <f t="shared" si="43"/>
        <v>226</v>
      </c>
    </row>
    <row r="1367" spans="1:15" x14ac:dyDescent="0.25">
      <c r="A1367">
        <v>390572</v>
      </c>
      <c r="B1367">
        <v>349400</v>
      </c>
      <c r="C1367" t="s">
        <v>50</v>
      </c>
      <c r="D1367" t="s">
        <v>86</v>
      </c>
      <c r="E1367">
        <v>16</v>
      </c>
      <c r="F1367" s="11">
        <v>254332</v>
      </c>
      <c r="G1367" s="7" t="s">
        <v>165</v>
      </c>
      <c r="H1367" s="7">
        <f t="shared" si="42"/>
        <v>0</v>
      </c>
      <c r="I1367" t="s">
        <v>153</v>
      </c>
      <c r="J1367" t="s">
        <v>294</v>
      </c>
      <c r="K1367" t="s">
        <v>18</v>
      </c>
      <c r="L1367" s="7" t="s">
        <v>148</v>
      </c>
      <c r="M1367" t="s">
        <v>294</v>
      </c>
      <c r="N1367" t="s">
        <v>294</v>
      </c>
      <c r="O1367" t="str">
        <f t="shared" si="43"/>
        <v>Нет показаний</v>
      </c>
    </row>
    <row r="1368" spans="1:15" x14ac:dyDescent="0.25">
      <c r="A1368">
        <v>390575</v>
      </c>
      <c r="B1368">
        <v>349400</v>
      </c>
      <c r="C1368" t="s">
        <v>50</v>
      </c>
      <c r="D1368" t="s">
        <v>86</v>
      </c>
      <c r="E1368">
        <v>16</v>
      </c>
      <c r="F1368" s="11" t="s">
        <v>226</v>
      </c>
      <c r="G1368" s="7" t="s">
        <v>165</v>
      </c>
      <c r="H1368" s="7">
        <f t="shared" si="42"/>
        <v>0</v>
      </c>
      <c r="I1368" t="s">
        <v>153</v>
      </c>
      <c r="J1368" t="s">
        <v>153</v>
      </c>
      <c r="K1368" t="s">
        <v>18</v>
      </c>
      <c r="L1368" s="7" t="s">
        <v>149</v>
      </c>
      <c r="M1368">
        <v>4.2110000000000003</v>
      </c>
      <c r="N1368" s="12">
        <v>30.66</v>
      </c>
      <c r="O1368">
        <f t="shared" si="43"/>
        <v>30.66</v>
      </c>
    </row>
    <row r="1369" spans="1:15" x14ac:dyDescent="0.25">
      <c r="A1369">
        <v>398964</v>
      </c>
      <c r="B1369">
        <v>349628</v>
      </c>
      <c r="C1369" t="s">
        <v>50</v>
      </c>
      <c r="D1369" t="s">
        <v>91</v>
      </c>
      <c r="E1369">
        <v>22</v>
      </c>
      <c r="F1369" s="11">
        <v>692259</v>
      </c>
      <c r="G1369" s="7" t="s">
        <v>165</v>
      </c>
      <c r="H1369" s="7">
        <f t="shared" si="42"/>
        <v>0</v>
      </c>
      <c r="I1369" t="s">
        <v>153</v>
      </c>
      <c r="J1369" t="s">
        <v>294</v>
      </c>
      <c r="K1369" t="s">
        <v>18</v>
      </c>
      <c r="L1369" s="7" t="s">
        <v>148</v>
      </c>
      <c r="M1369" t="s">
        <v>294</v>
      </c>
      <c r="N1369" t="s">
        <v>294</v>
      </c>
      <c r="O1369" t="str">
        <f t="shared" si="43"/>
        <v>Нет показаний</v>
      </c>
    </row>
    <row r="1370" spans="1:15" x14ac:dyDescent="0.25">
      <c r="A1370">
        <v>399179</v>
      </c>
      <c r="B1370">
        <v>349628</v>
      </c>
      <c r="C1370" t="s">
        <v>50</v>
      </c>
      <c r="D1370" t="s">
        <v>91</v>
      </c>
      <c r="E1370">
        <v>22</v>
      </c>
      <c r="F1370" s="11">
        <v>850</v>
      </c>
      <c r="G1370" s="7" t="s">
        <v>165</v>
      </c>
      <c r="H1370" s="7">
        <f t="shared" si="42"/>
        <v>0</v>
      </c>
      <c r="I1370" t="s">
        <v>153</v>
      </c>
      <c r="J1370" t="s">
        <v>153</v>
      </c>
      <c r="K1370" t="s">
        <v>18</v>
      </c>
      <c r="L1370" s="7" t="s">
        <v>148</v>
      </c>
      <c r="M1370">
        <v>2.76</v>
      </c>
      <c r="N1370" s="12">
        <v>139</v>
      </c>
      <c r="O1370">
        <f t="shared" si="43"/>
        <v>139</v>
      </c>
    </row>
    <row r="1371" spans="1:15" x14ac:dyDescent="0.25">
      <c r="A1371">
        <v>399183</v>
      </c>
      <c r="B1371">
        <v>349628</v>
      </c>
      <c r="C1371" t="s">
        <v>50</v>
      </c>
      <c r="D1371" t="s">
        <v>91</v>
      </c>
      <c r="E1371">
        <v>22</v>
      </c>
      <c r="F1371" s="11">
        <v>58216521</v>
      </c>
      <c r="G1371" s="7" t="s">
        <v>170</v>
      </c>
      <c r="H1371" s="7">
        <f t="shared" si="42"/>
        <v>1</v>
      </c>
      <c r="I1371" t="s">
        <v>153</v>
      </c>
      <c r="J1371" t="s">
        <v>153</v>
      </c>
      <c r="K1371" t="s">
        <v>18</v>
      </c>
      <c r="L1371" s="7" t="s">
        <v>148</v>
      </c>
      <c r="M1371">
        <v>2.76</v>
      </c>
      <c r="N1371" s="12">
        <v>257</v>
      </c>
      <c r="O1371">
        <f t="shared" si="43"/>
        <v>257</v>
      </c>
    </row>
    <row r="1372" spans="1:15" x14ac:dyDescent="0.25">
      <c r="A1372">
        <v>399186</v>
      </c>
      <c r="B1372">
        <v>349628</v>
      </c>
      <c r="C1372" t="s">
        <v>50</v>
      </c>
      <c r="D1372" t="s">
        <v>91</v>
      </c>
      <c r="E1372">
        <v>22</v>
      </c>
      <c r="F1372" s="11">
        <v>65113206</v>
      </c>
      <c r="G1372" s="7" t="s">
        <v>165</v>
      </c>
      <c r="H1372" s="7">
        <f t="shared" si="42"/>
        <v>0</v>
      </c>
      <c r="I1372" t="s">
        <v>153</v>
      </c>
      <c r="J1372" t="s">
        <v>153</v>
      </c>
      <c r="K1372" t="s">
        <v>18</v>
      </c>
      <c r="L1372" s="7" t="s">
        <v>148</v>
      </c>
      <c r="M1372">
        <v>2.76</v>
      </c>
      <c r="N1372" s="12">
        <v>355</v>
      </c>
      <c r="O1372">
        <f t="shared" si="43"/>
        <v>355</v>
      </c>
    </row>
    <row r="1373" spans="1:15" x14ac:dyDescent="0.25">
      <c r="A1373">
        <v>399188</v>
      </c>
      <c r="B1373">
        <v>349628</v>
      </c>
      <c r="C1373" t="s">
        <v>50</v>
      </c>
      <c r="D1373" t="s">
        <v>91</v>
      </c>
      <c r="E1373">
        <v>22</v>
      </c>
      <c r="F1373" s="11">
        <v>22941</v>
      </c>
      <c r="G1373" s="7" t="s">
        <v>165</v>
      </c>
      <c r="H1373" s="7">
        <f t="shared" si="42"/>
        <v>0</v>
      </c>
      <c r="I1373" t="s">
        <v>153</v>
      </c>
      <c r="J1373" t="s">
        <v>153</v>
      </c>
      <c r="K1373" t="s">
        <v>18</v>
      </c>
      <c r="L1373" s="7" t="s">
        <v>148</v>
      </c>
      <c r="M1373">
        <v>2.76</v>
      </c>
      <c r="N1373" s="12">
        <v>60</v>
      </c>
      <c r="O1373">
        <f t="shared" si="43"/>
        <v>60</v>
      </c>
    </row>
    <row r="1374" spans="1:15" x14ac:dyDescent="0.25">
      <c r="A1374">
        <v>399190</v>
      </c>
      <c r="B1374">
        <v>349628</v>
      </c>
      <c r="C1374" t="s">
        <v>50</v>
      </c>
      <c r="D1374" t="s">
        <v>91</v>
      </c>
      <c r="E1374">
        <v>22</v>
      </c>
      <c r="F1374" s="11">
        <v>22911</v>
      </c>
      <c r="G1374" s="7" t="s">
        <v>165</v>
      </c>
      <c r="H1374" s="7">
        <f t="shared" si="42"/>
        <v>0</v>
      </c>
      <c r="I1374" t="s">
        <v>153</v>
      </c>
      <c r="J1374" t="s">
        <v>153</v>
      </c>
      <c r="K1374" t="s">
        <v>18</v>
      </c>
      <c r="L1374" s="7" t="s">
        <v>148</v>
      </c>
      <c r="M1374">
        <v>2.76</v>
      </c>
      <c r="N1374" s="12">
        <v>186</v>
      </c>
      <c r="O1374">
        <f t="shared" si="43"/>
        <v>186</v>
      </c>
    </row>
    <row r="1375" spans="1:15" x14ac:dyDescent="0.25">
      <c r="A1375">
        <v>400149</v>
      </c>
      <c r="B1375">
        <v>349561</v>
      </c>
      <c r="C1375" t="s">
        <v>50</v>
      </c>
      <c r="D1375" t="s">
        <v>88</v>
      </c>
      <c r="E1375">
        <v>25</v>
      </c>
      <c r="F1375" s="11">
        <v>36692374</v>
      </c>
      <c r="G1375" s="7" t="s">
        <v>165</v>
      </c>
      <c r="H1375" s="7">
        <f t="shared" si="42"/>
        <v>0</v>
      </c>
      <c r="I1375" t="s">
        <v>153</v>
      </c>
      <c r="J1375" t="s">
        <v>153</v>
      </c>
      <c r="K1375" t="s">
        <v>18</v>
      </c>
      <c r="L1375" s="7" t="s">
        <v>148</v>
      </c>
      <c r="M1375">
        <v>2.76</v>
      </c>
      <c r="N1375" s="12">
        <v>99</v>
      </c>
      <c r="O1375">
        <f t="shared" si="43"/>
        <v>99</v>
      </c>
    </row>
    <row r="1376" spans="1:15" x14ac:dyDescent="0.25">
      <c r="A1376">
        <v>400149</v>
      </c>
      <c r="B1376">
        <v>349561</v>
      </c>
      <c r="C1376" t="s">
        <v>50</v>
      </c>
      <c r="D1376" t="s">
        <v>88</v>
      </c>
      <c r="E1376">
        <v>25</v>
      </c>
      <c r="F1376" s="11">
        <v>612479</v>
      </c>
      <c r="G1376" s="7" t="s">
        <v>170</v>
      </c>
      <c r="H1376" s="7">
        <f t="shared" si="42"/>
        <v>5</v>
      </c>
      <c r="I1376" t="s">
        <v>153</v>
      </c>
      <c r="J1376" t="s">
        <v>153</v>
      </c>
      <c r="K1376" t="s">
        <v>18</v>
      </c>
      <c r="L1376" s="7" t="s">
        <v>148</v>
      </c>
      <c r="M1376">
        <v>2.76</v>
      </c>
      <c r="N1376" s="12">
        <v>454</v>
      </c>
      <c r="O1376">
        <f t="shared" si="43"/>
        <v>90.8</v>
      </c>
    </row>
    <row r="1377" spans="1:15" x14ac:dyDescent="0.25">
      <c r="A1377">
        <v>400151</v>
      </c>
      <c r="B1377">
        <v>349561</v>
      </c>
      <c r="C1377" t="s">
        <v>50</v>
      </c>
      <c r="D1377" t="s">
        <v>88</v>
      </c>
      <c r="E1377">
        <v>25</v>
      </c>
      <c r="F1377" s="11">
        <v>7470016002843</v>
      </c>
      <c r="G1377" s="7" t="s">
        <v>165</v>
      </c>
      <c r="H1377" s="7">
        <f t="shared" si="42"/>
        <v>0</v>
      </c>
      <c r="I1377" t="s">
        <v>153</v>
      </c>
      <c r="J1377" t="s">
        <v>153</v>
      </c>
      <c r="K1377" t="s">
        <v>18</v>
      </c>
      <c r="L1377" s="7" t="s">
        <v>148</v>
      </c>
      <c r="M1377">
        <v>2.76</v>
      </c>
      <c r="N1377" s="12">
        <v>50</v>
      </c>
      <c r="O1377">
        <f t="shared" si="43"/>
        <v>50</v>
      </c>
    </row>
    <row r="1378" spans="1:15" x14ac:dyDescent="0.25">
      <c r="A1378">
        <v>400153</v>
      </c>
      <c r="B1378">
        <v>349561</v>
      </c>
      <c r="C1378" t="s">
        <v>50</v>
      </c>
      <c r="D1378" t="s">
        <v>88</v>
      </c>
      <c r="E1378">
        <v>25</v>
      </c>
      <c r="F1378" s="11">
        <v>25213962</v>
      </c>
      <c r="G1378" s="7" t="s">
        <v>165</v>
      </c>
      <c r="H1378" s="7">
        <f t="shared" si="42"/>
        <v>0</v>
      </c>
      <c r="I1378" t="s">
        <v>153</v>
      </c>
      <c r="J1378" t="s">
        <v>153</v>
      </c>
      <c r="K1378" t="s">
        <v>18</v>
      </c>
      <c r="L1378" s="7" t="s">
        <v>148</v>
      </c>
      <c r="M1378">
        <v>2.76</v>
      </c>
      <c r="N1378" s="12">
        <v>160</v>
      </c>
      <c r="O1378">
        <f t="shared" si="43"/>
        <v>160</v>
      </c>
    </row>
    <row r="1379" spans="1:15" x14ac:dyDescent="0.25">
      <c r="A1379">
        <v>400155</v>
      </c>
      <c r="B1379">
        <v>349561</v>
      </c>
      <c r="C1379" t="s">
        <v>50</v>
      </c>
      <c r="D1379" t="s">
        <v>88</v>
      </c>
      <c r="E1379">
        <v>25</v>
      </c>
      <c r="F1379" s="11">
        <v>445777</v>
      </c>
      <c r="G1379" s="7" t="s">
        <v>165</v>
      </c>
      <c r="H1379" s="7">
        <f t="shared" si="42"/>
        <v>0</v>
      </c>
      <c r="I1379" t="s">
        <v>153</v>
      </c>
      <c r="J1379" t="s">
        <v>153</v>
      </c>
      <c r="K1379" t="s">
        <v>18</v>
      </c>
      <c r="L1379" s="7" t="s">
        <v>148</v>
      </c>
      <c r="M1379">
        <v>2.76</v>
      </c>
      <c r="N1379" s="12">
        <v>233</v>
      </c>
      <c r="O1379">
        <f t="shared" si="43"/>
        <v>233</v>
      </c>
    </row>
    <row r="1380" spans="1:15" x14ac:dyDescent="0.25">
      <c r="A1380">
        <v>400161</v>
      </c>
      <c r="B1380">
        <v>349561</v>
      </c>
      <c r="C1380" t="s">
        <v>50</v>
      </c>
      <c r="D1380" t="s">
        <v>88</v>
      </c>
      <c r="E1380">
        <v>25</v>
      </c>
      <c r="F1380" s="11">
        <v>17617183</v>
      </c>
      <c r="G1380" s="7" t="s">
        <v>170</v>
      </c>
      <c r="H1380" s="7">
        <f t="shared" si="42"/>
        <v>5</v>
      </c>
      <c r="I1380" t="s">
        <v>153</v>
      </c>
      <c r="J1380" t="s">
        <v>294</v>
      </c>
      <c r="K1380" t="s">
        <v>18</v>
      </c>
      <c r="L1380" s="7" t="s">
        <v>148</v>
      </c>
      <c r="M1380" t="s">
        <v>294</v>
      </c>
      <c r="N1380" t="s">
        <v>294</v>
      </c>
      <c r="O1380" t="str">
        <f t="shared" si="43"/>
        <v>Нет показаний</v>
      </c>
    </row>
    <row r="1381" spans="1:15" x14ac:dyDescent="0.25">
      <c r="A1381">
        <v>400163</v>
      </c>
      <c r="B1381">
        <v>349561</v>
      </c>
      <c r="C1381" t="s">
        <v>50</v>
      </c>
      <c r="D1381" t="s">
        <v>88</v>
      </c>
      <c r="E1381">
        <v>25</v>
      </c>
      <c r="F1381" s="11">
        <v>283721</v>
      </c>
      <c r="G1381" s="7" t="s">
        <v>165</v>
      </c>
      <c r="H1381" s="7">
        <f t="shared" si="42"/>
        <v>0</v>
      </c>
      <c r="I1381" t="s">
        <v>153</v>
      </c>
      <c r="J1381" t="s">
        <v>294</v>
      </c>
      <c r="K1381" t="s">
        <v>18</v>
      </c>
      <c r="L1381" s="7" t="s">
        <v>148</v>
      </c>
      <c r="M1381" t="s">
        <v>294</v>
      </c>
      <c r="N1381" t="s">
        <v>294</v>
      </c>
      <c r="O1381" t="str">
        <f t="shared" si="43"/>
        <v>Нет показаний</v>
      </c>
    </row>
    <row r="1382" spans="1:15" x14ac:dyDescent="0.25">
      <c r="A1382">
        <v>400171</v>
      </c>
      <c r="B1382">
        <v>349561</v>
      </c>
      <c r="C1382" t="s">
        <v>50</v>
      </c>
      <c r="D1382" t="s">
        <v>88</v>
      </c>
      <c r="E1382">
        <v>25</v>
      </c>
      <c r="F1382" s="11">
        <v>35132</v>
      </c>
      <c r="G1382" s="7" t="s">
        <v>170</v>
      </c>
      <c r="H1382" s="7">
        <f t="shared" si="42"/>
        <v>4</v>
      </c>
      <c r="I1382" t="s">
        <v>153</v>
      </c>
      <c r="J1382" t="s">
        <v>153</v>
      </c>
      <c r="K1382" t="s">
        <v>18</v>
      </c>
      <c r="L1382" s="7" t="s">
        <v>148</v>
      </c>
      <c r="M1382">
        <v>2.76</v>
      </c>
      <c r="N1382" s="12">
        <v>125</v>
      </c>
      <c r="O1382">
        <f t="shared" si="43"/>
        <v>31.25</v>
      </c>
    </row>
    <row r="1383" spans="1:15" x14ac:dyDescent="0.25">
      <c r="A1383">
        <v>400174</v>
      </c>
      <c r="B1383">
        <v>349561</v>
      </c>
      <c r="C1383" t="s">
        <v>50</v>
      </c>
      <c r="D1383" t="s">
        <v>88</v>
      </c>
      <c r="E1383">
        <v>25</v>
      </c>
      <c r="F1383" s="11">
        <v>17617183</v>
      </c>
      <c r="G1383" s="7" t="s">
        <v>170</v>
      </c>
      <c r="H1383" s="7">
        <f t="shared" si="42"/>
        <v>5</v>
      </c>
      <c r="I1383" t="s">
        <v>153</v>
      </c>
      <c r="J1383" t="s">
        <v>294</v>
      </c>
      <c r="K1383" t="s">
        <v>18</v>
      </c>
      <c r="L1383" s="7" t="s">
        <v>148</v>
      </c>
      <c r="M1383" t="s">
        <v>294</v>
      </c>
      <c r="N1383" t="s">
        <v>294</v>
      </c>
      <c r="O1383" t="str">
        <f t="shared" si="43"/>
        <v>Нет показаний</v>
      </c>
    </row>
    <row r="1384" spans="1:15" x14ac:dyDescent="0.25">
      <c r="A1384">
        <v>400202</v>
      </c>
      <c r="B1384">
        <v>349561</v>
      </c>
      <c r="C1384" t="s">
        <v>50</v>
      </c>
      <c r="D1384" t="s">
        <v>88</v>
      </c>
      <c r="E1384">
        <v>25</v>
      </c>
      <c r="F1384" s="11">
        <v>12113</v>
      </c>
      <c r="G1384" s="7" t="s">
        <v>165</v>
      </c>
      <c r="H1384" s="7">
        <f t="shared" si="42"/>
        <v>0</v>
      </c>
      <c r="I1384" t="s">
        <v>153</v>
      </c>
      <c r="J1384" t="s">
        <v>294</v>
      </c>
      <c r="K1384" t="s">
        <v>18</v>
      </c>
      <c r="L1384" s="7" t="s">
        <v>148</v>
      </c>
      <c r="M1384" t="s">
        <v>294</v>
      </c>
      <c r="N1384" t="s">
        <v>294</v>
      </c>
      <c r="O1384" t="str">
        <f t="shared" si="43"/>
        <v>Нет показаний</v>
      </c>
    </row>
    <row r="1385" spans="1:15" x14ac:dyDescent="0.25">
      <c r="A1385">
        <v>400206</v>
      </c>
      <c r="B1385">
        <v>349561</v>
      </c>
      <c r="C1385" t="s">
        <v>50</v>
      </c>
      <c r="D1385" t="s">
        <v>88</v>
      </c>
      <c r="E1385">
        <v>25</v>
      </c>
      <c r="F1385" s="11">
        <v>35132</v>
      </c>
      <c r="G1385" s="7" t="s">
        <v>170</v>
      </c>
      <c r="H1385" s="7">
        <f t="shared" si="42"/>
        <v>4</v>
      </c>
      <c r="I1385" t="s">
        <v>153</v>
      </c>
      <c r="J1385" t="s">
        <v>153</v>
      </c>
      <c r="K1385" t="s">
        <v>18</v>
      </c>
      <c r="L1385" s="7" t="s">
        <v>148</v>
      </c>
      <c r="M1385">
        <v>2.76</v>
      </c>
      <c r="N1385" s="12">
        <v>125</v>
      </c>
      <c r="O1385">
        <f t="shared" si="43"/>
        <v>31.25</v>
      </c>
    </row>
    <row r="1386" spans="1:15" x14ac:dyDescent="0.25">
      <c r="A1386">
        <v>400210</v>
      </c>
      <c r="B1386">
        <v>349561</v>
      </c>
      <c r="C1386" t="s">
        <v>50</v>
      </c>
      <c r="D1386" t="s">
        <v>88</v>
      </c>
      <c r="E1386">
        <v>25</v>
      </c>
      <c r="F1386" s="11">
        <v>80006</v>
      </c>
      <c r="G1386" s="7" t="s">
        <v>170</v>
      </c>
      <c r="H1386" s="7">
        <f t="shared" si="42"/>
        <v>5</v>
      </c>
      <c r="I1386" t="s">
        <v>153</v>
      </c>
      <c r="J1386" t="s">
        <v>294</v>
      </c>
      <c r="K1386" t="s">
        <v>18</v>
      </c>
      <c r="L1386" s="7" t="s">
        <v>148</v>
      </c>
      <c r="M1386" t="s">
        <v>294</v>
      </c>
      <c r="N1386" t="s">
        <v>294</v>
      </c>
      <c r="O1386" t="str">
        <f t="shared" si="43"/>
        <v>Нет показаний</v>
      </c>
    </row>
    <row r="1387" spans="1:15" x14ac:dyDescent="0.25">
      <c r="A1387">
        <v>400256</v>
      </c>
      <c r="B1387">
        <v>349561</v>
      </c>
      <c r="C1387" t="s">
        <v>50</v>
      </c>
      <c r="D1387" t="s">
        <v>88</v>
      </c>
      <c r="E1387">
        <v>25</v>
      </c>
      <c r="F1387" s="11">
        <v>10998</v>
      </c>
      <c r="G1387" s="7" t="s">
        <v>170</v>
      </c>
      <c r="H1387" s="7">
        <f t="shared" si="42"/>
        <v>5</v>
      </c>
      <c r="I1387" t="s">
        <v>153</v>
      </c>
      <c r="J1387" t="s">
        <v>294</v>
      </c>
      <c r="K1387" t="s">
        <v>18</v>
      </c>
      <c r="L1387" s="7" t="s">
        <v>148</v>
      </c>
      <c r="M1387" t="s">
        <v>294</v>
      </c>
      <c r="N1387" t="s">
        <v>294</v>
      </c>
      <c r="O1387" t="str">
        <f t="shared" si="43"/>
        <v>Нет показаний</v>
      </c>
    </row>
    <row r="1388" spans="1:15" x14ac:dyDescent="0.25">
      <c r="A1388">
        <v>400259</v>
      </c>
      <c r="B1388">
        <v>349561</v>
      </c>
      <c r="C1388" t="s">
        <v>50</v>
      </c>
      <c r="D1388" t="s">
        <v>88</v>
      </c>
      <c r="E1388">
        <v>25</v>
      </c>
      <c r="F1388" s="11">
        <v>315215</v>
      </c>
      <c r="G1388" s="7" t="s">
        <v>170</v>
      </c>
      <c r="H1388" s="7">
        <f t="shared" si="42"/>
        <v>4</v>
      </c>
      <c r="I1388" t="s">
        <v>153</v>
      </c>
      <c r="J1388" t="s">
        <v>153</v>
      </c>
      <c r="K1388" t="s">
        <v>18</v>
      </c>
      <c r="L1388" s="7" t="s">
        <v>148</v>
      </c>
      <c r="M1388">
        <v>2.76</v>
      </c>
      <c r="N1388" s="12">
        <v>95</v>
      </c>
      <c r="O1388">
        <f t="shared" si="43"/>
        <v>23.75</v>
      </c>
    </row>
    <row r="1389" spans="1:15" x14ac:dyDescent="0.25">
      <c r="A1389">
        <v>400261</v>
      </c>
      <c r="B1389">
        <v>349561</v>
      </c>
      <c r="C1389" t="s">
        <v>50</v>
      </c>
      <c r="D1389" t="s">
        <v>88</v>
      </c>
      <c r="E1389">
        <v>25</v>
      </c>
      <c r="F1389" s="11">
        <v>18881772</v>
      </c>
      <c r="G1389" s="7" t="s">
        <v>165</v>
      </c>
      <c r="H1389" s="7">
        <f t="shared" si="42"/>
        <v>0</v>
      </c>
      <c r="I1389" t="s">
        <v>153</v>
      </c>
      <c r="J1389" t="s">
        <v>153</v>
      </c>
      <c r="K1389" t="s">
        <v>18</v>
      </c>
      <c r="L1389" s="7" t="s">
        <v>148</v>
      </c>
      <c r="M1389">
        <v>2.76</v>
      </c>
      <c r="N1389" s="12">
        <v>86</v>
      </c>
      <c r="O1389">
        <f t="shared" si="43"/>
        <v>86</v>
      </c>
    </row>
    <row r="1390" spans="1:15" x14ac:dyDescent="0.25">
      <c r="A1390">
        <v>400261</v>
      </c>
      <c r="B1390">
        <v>349561</v>
      </c>
      <c r="C1390" t="s">
        <v>50</v>
      </c>
      <c r="D1390" t="s">
        <v>88</v>
      </c>
      <c r="E1390">
        <v>25</v>
      </c>
      <c r="F1390" s="11">
        <v>612479</v>
      </c>
      <c r="G1390" s="7" t="s">
        <v>170</v>
      </c>
      <c r="H1390" s="7">
        <f t="shared" si="42"/>
        <v>5</v>
      </c>
      <c r="I1390" t="s">
        <v>153</v>
      </c>
      <c r="J1390" t="s">
        <v>153</v>
      </c>
      <c r="K1390" t="s">
        <v>18</v>
      </c>
      <c r="L1390" s="7" t="s">
        <v>148</v>
      </c>
      <c r="M1390">
        <v>2.76</v>
      </c>
      <c r="N1390" s="12">
        <v>454</v>
      </c>
      <c r="O1390">
        <f t="shared" si="43"/>
        <v>90.8</v>
      </c>
    </row>
    <row r="1391" spans="1:15" x14ac:dyDescent="0.25">
      <c r="A1391">
        <v>400270</v>
      </c>
      <c r="B1391">
        <v>349561</v>
      </c>
      <c r="C1391" t="s">
        <v>50</v>
      </c>
      <c r="D1391" t="s">
        <v>88</v>
      </c>
      <c r="E1391">
        <v>25</v>
      </c>
      <c r="F1391" s="11">
        <v>6012124</v>
      </c>
      <c r="G1391" s="7" t="s">
        <v>165</v>
      </c>
      <c r="H1391" s="7">
        <f t="shared" si="42"/>
        <v>0</v>
      </c>
      <c r="I1391" t="s">
        <v>153</v>
      </c>
      <c r="J1391" t="s">
        <v>153</v>
      </c>
      <c r="K1391" t="s">
        <v>18</v>
      </c>
      <c r="L1391" s="7" t="s">
        <v>148</v>
      </c>
      <c r="M1391">
        <v>2.76</v>
      </c>
      <c r="N1391" s="12">
        <v>217</v>
      </c>
      <c r="O1391">
        <f t="shared" si="43"/>
        <v>217</v>
      </c>
    </row>
    <row r="1392" spans="1:15" x14ac:dyDescent="0.25">
      <c r="A1392">
        <v>400339</v>
      </c>
      <c r="B1392">
        <v>349561</v>
      </c>
      <c r="C1392" t="s">
        <v>50</v>
      </c>
      <c r="D1392" t="s">
        <v>88</v>
      </c>
      <c r="E1392">
        <v>25</v>
      </c>
      <c r="F1392" s="11">
        <v>17617183</v>
      </c>
      <c r="G1392" s="7" t="s">
        <v>170</v>
      </c>
      <c r="H1392" s="7">
        <f t="shared" si="42"/>
        <v>5</v>
      </c>
      <c r="I1392" t="s">
        <v>153</v>
      </c>
      <c r="J1392" t="s">
        <v>294</v>
      </c>
      <c r="K1392" t="s">
        <v>18</v>
      </c>
      <c r="L1392" s="7" t="s">
        <v>148</v>
      </c>
      <c r="M1392" t="s">
        <v>294</v>
      </c>
      <c r="N1392" t="s">
        <v>294</v>
      </c>
      <c r="O1392" t="str">
        <f t="shared" si="43"/>
        <v>Нет показаний</v>
      </c>
    </row>
    <row r="1393" spans="1:15" x14ac:dyDescent="0.25">
      <c r="A1393">
        <v>400342</v>
      </c>
      <c r="B1393">
        <v>349561</v>
      </c>
      <c r="C1393" t="s">
        <v>50</v>
      </c>
      <c r="D1393" t="s">
        <v>88</v>
      </c>
      <c r="E1393">
        <v>25</v>
      </c>
      <c r="F1393" s="11">
        <v>43003770</v>
      </c>
      <c r="G1393" s="7" t="s">
        <v>165</v>
      </c>
      <c r="H1393" s="7">
        <f t="shared" si="42"/>
        <v>0</v>
      </c>
      <c r="I1393" t="s">
        <v>153</v>
      </c>
      <c r="J1393" t="s">
        <v>294</v>
      </c>
      <c r="K1393" t="s">
        <v>18</v>
      </c>
      <c r="L1393" s="7" t="s">
        <v>148</v>
      </c>
      <c r="M1393" t="s">
        <v>294</v>
      </c>
      <c r="N1393" t="s">
        <v>294</v>
      </c>
      <c r="O1393" t="str">
        <f t="shared" si="43"/>
        <v>Нет показаний</v>
      </c>
    </row>
    <row r="1394" spans="1:15" x14ac:dyDescent="0.25">
      <c r="A1394">
        <v>400342</v>
      </c>
      <c r="B1394">
        <v>349561</v>
      </c>
      <c r="C1394" t="s">
        <v>50</v>
      </c>
      <c r="D1394" t="s">
        <v>88</v>
      </c>
      <c r="E1394">
        <v>25</v>
      </c>
      <c r="F1394" s="11">
        <v>58194683</v>
      </c>
      <c r="G1394" s="7" t="s">
        <v>170</v>
      </c>
      <c r="H1394" s="7">
        <f t="shared" si="42"/>
        <v>6</v>
      </c>
      <c r="I1394" t="s">
        <v>153</v>
      </c>
      <c r="J1394" t="s">
        <v>153</v>
      </c>
      <c r="K1394" t="s">
        <v>18</v>
      </c>
      <c r="L1394" s="7" t="s">
        <v>148</v>
      </c>
      <c r="M1394">
        <v>2.76</v>
      </c>
      <c r="N1394" s="12">
        <v>102</v>
      </c>
      <c r="O1394">
        <f t="shared" si="43"/>
        <v>17</v>
      </c>
    </row>
    <row r="1395" spans="1:15" x14ac:dyDescent="0.25">
      <c r="A1395">
        <v>400345</v>
      </c>
      <c r="B1395">
        <v>349561</v>
      </c>
      <c r="C1395" t="s">
        <v>50</v>
      </c>
      <c r="D1395" t="s">
        <v>88</v>
      </c>
      <c r="E1395">
        <v>25</v>
      </c>
      <c r="F1395" s="11">
        <v>283436</v>
      </c>
      <c r="G1395" s="7" t="s">
        <v>165</v>
      </c>
      <c r="H1395" s="7">
        <f t="shared" si="42"/>
        <v>0</v>
      </c>
      <c r="I1395" t="s">
        <v>153</v>
      </c>
      <c r="J1395" t="s">
        <v>153</v>
      </c>
      <c r="K1395" t="s">
        <v>18</v>
      </c>
      <c r="L1395" s="7" t="s">
        <v>148</v>
      </c>
      <c r="M1395">
        <v>2.76</v>
      </c>
      <c r="N1395" s="12">
        <v>200</v>
      </c>
      <c r="O1395">
        <f t="shared" si="43"/>
        <v>200</v>
      </c>
    </row>
    <row r="1396" spans="1:15" x14ac:dyDescent="0.25">
      <c r="A1396">
        <v>400348</v>
      </c>
      <c r="B1396">
        <v>349561</v>
      </c>
      <c r="C1396" t="s">
        <v>50</v>
      </c>
      <c r="D1396" t="s">
        <v>88</v>
      </c>
      <c r="E1396">
        <v>25</v>
      </c>
      <c r="F1396" s="11">
        <v>59263734</v>
      </c>
      <c r="G1396" s="7" t="s">
        <v>165</v>
      </c>
      <c r="H1396" s="7">
        <f t="shared" si="42"/>
        <v>0</v>
      </c>
      <c r="I1396" t="s">
        <v>153</v>
      </c>
      <c r="J1396" t="s">
        <v>153</v>
      </c>
      <c r="K1396" t="s">
        <v>18</v>
      </c>
      <c r="L1396" s="7" t="s">
        <v>149</v>
      </c>
      <c r="M1396">
        <v>4.2110000000000003</v>
      </c>
      <c r="N1396" s="12">
        <v>91.89</v>
      </c>
      <c r="O1396">
        <f t="shared" si="43"/>
        <v>91.89</v>
      </c>
    </row>
    <row r="1397" spans="1:15" x14ac:dyDescent="0.25">
      <c r="A1397">
        <v>400350</v>
      </c>
      <c r="B1397">
        <v>349561</v>
      </c>
      <c r="C1397" t="s">
        <v>50</v>
      </c>
      <c r="D1397" t="s">
        <v>88</v>
      </c>
      <c r="E1397">
        <v>25</v>
      </c>
      <c r="F1397" s="11">
        <v>5185</v>
      </c>
      <c r="G1397" s="7" t="s">
        <v>165</v>
      </c>
      <c r="H1397" s="7">
        <f t="shared" si="42"/>
        <v>0</v>
      </c>
      <c r="I1397" t="s">
        <v>153</v>
      </c>
      <c r="J1397" t="s">
        <v>153</v>
      </c>
      <c r="K1397" t="s">
        <v>18</v>
      </c>
      <c r="L1397" s="7" t="s">
        <v>149</v>
      </c>
      <c r="M1397">
        <v>4.2110000000000003</v>
      </c>
      <c r="N1397" s="12">
        <v>7182.17</v>
      </c>
      <c r="O1397">
        <f t="shared" si="43"/>
        <v>7182.17</v>
      </c>
    </row>
    <row r="1398" spans="1:15" x14ac:dyDescent="0.25">
      <c r="A1398">
        <v>400354</v>
      </c>
      <c r="B1398">
        <v>349561</v>
      </c>
      <c r="C1398" t="s">
        <v>50</v>
      </c>
      <c r="D1398" t="s">
        <v>88</v>
      </c>
      <c r="E1398">
        <v>25</v>
      </c>
      <c r="F1398" s="11">
        <v>127239315</v>
      </c>
      <c r="G1398" s="7" t="s">
        <v>165</v>
      </c>
      <c r="H1398" s="7">
        <f t="shared" si="42"/>
        <v>0</v>
      </c>
      <c r="I1398" t="s">
        <v>153</v>
      </c>
      <c r="J1398" t="s">
        <v>153</v>
      </c>
      <c r="K1398" t="s">
        <v>18</v>
      </c>
      <c r="L1398" s="7" t="s">
        <v>148</v>
      </c>
      <c r="M1398">
        <v>2.76</v>
      </c>
      <c r="N1398" s="12">
        <v>33</v>
      </c>
      <c r="O1398">
        <f t="shared" si="43"/>
        <v>33</v>
      </c>
    </row>
    <row r="1399" spans="1:15" x14ac:dyDescent="0.25">
      <c r="A1399">
        <v>400354</v>
      </c>
      <c r="B1399">
        <v>349561</v>
      </c>
      <c r="C1399" t="s">
        <v>50</v>
      </c>
      <c r="D1399" t="s">
        <v>88</v>
      </c>
      <c r="E1399">
        <v>25</v>
      </c>
      <c r="F1399" s="11">
        <v>612479</v>
      </c>
      <c r="G1399" s="7" t="s">
        <v>170</v>
      </c>
      <c r="H1399" s="7">
        <f t="shared" si="42"/>
        <v>5</v>
      </c>
      <c r="I1399" t="s">
        <v>153</v>
      </c>
      <c r="J1399" t="s">
        <v>153</v>
      </c>
      <c r="K1399" t="s">
        <v>18</v>
      </c>
      <c r="L1399" s="7" t="s">
        <v>148</v>
      </c>
      <c r="M1399">
        <v>2.76</v>
      </c>
      <c r="N1399" s="12">
        <v>454</v>
      </c>
      <c r="O1399">
        <f t="shared" si="43"/>
        <v>90.8</v>
      </c>
    </row>
    <row r="1400" spans="1:15" x14ac:dyDescent="0.25">
      <c r="A1400">
        <v>400378</v>
      </c>
      <c r="B1400">
        <v>349561</v>
      </c>
      <c r="C1400" t="s">
        <v>50</v>
      </c>
      <c r="D1400" t="s">
        <v>88</v>
      </c>
      <c r="E1400">
        <v>25</v>
      </c>
      <c r="F1400" s="11">
        <v>345556</v>
      </c>
      <c r="G1400" s="7" t="s">
        <v>165</v>
      </c>
      <c r="H1400" s="7">
        <f t="shared" si="42"/>
        <v>0</v>
      </c>
      <c r="I1400" t="s">
        <v>153</v>
      </c>
      <c r="J1400" t="s">
        <v>153</v>
      </c>
      <c r="K1400" t="s">
        <v>18</v>
      </c>
      <c r="L1400" s="7" t="s">
        <v>148</v>
      </c>
      <c r="M1400">
        <v>2.76</v>
      </c>
      <c r="N1400" s="12">
        <v>50</v>
      </c>
      <c r="O1400">
        <f t="shared" si="43"/>
        <v>50</v>
      </c>
    </row>
    <row r="1401" spans="1:15" x14ac:dyDescent="0.25">
      <c r="A1401">
        <v>400378</v>
      </c>
      <c r="B1401">
        <v>349561</v>
      </c>
      <c r="C1401" t="s">
        <v>50</v>
      </c>
      <c r="D1401" t="s">
        <v>88</v>
      </c>
      <c r="E1401">
        <v>25</v>
      </c>
      <c r="F1401" s="11">
        <v>612479</v>
      </c>
      <c r="G1401" s="7" t="s">
        <v>170</v>
      </c>
      <c r="H1401" s="7">
        <f t="shared" si="42"/>
        <v>5</v>
      </c>
      <c r="I1401" t="s">
        <v>153</v>
      </c>
      <c r="J1401" t="s">
        <v>153</v>
      </c>
      <c r="K1401" t="s">
        <v>18</v>
      </c>
      <c r="L1401" s="7" t="s">
        <v>148</v>
      </c>
      <c r="M1401">
        <v>2.76</v>
      </c>
      <c r="N1401" s="12">
        <v>454</v>
      </c>
      <c r="O1401">
        <f t="shared" si="43"/>
        <v>90.8</v>
      </c>
    </row>
    <row r="1402" spans="1:15" x14ac:dyDescent="0.25">
      <c r="A1402">
        <v>400380</v>
      </c>
      <c r="B1402">
        <v>349561</v>
      </c>
      <c r="C1402" t="s">
        <v>50</v>
      </c>
      <c r="D1402" t="s">
        <v>88</v>
      </c>
      <c r="E1402">
        <v>25</v>
      </c>
      <c r="F1402" s="11">
        <v>904099</v>
      </c>
      <c r="G1402" s="7" t="s">
        <v>165</v>
      </c>
      <c r="H1402" s="7">
        <f t="shared" si="42"/>
        <v>0</v>
      </c>
      <c r="I1402" t="s">
        <v>153</v>
      </c>
      <c r="J1402" t="s">
        <v>153</v>
      </c>
      <c r="K1402" t="s">
        <v>18</v>
      </c>
      <c r="L1402" s="7" t="s">
        <v>149</v>
      </c>
      <c r="M1402">
        <v>4.2110000000000003</v>
      </c>
      <c r="N1402" s="12">
        <v>2695.0140000000001</v>
      </c>
      <c r="O1402">
        <f t="shared" si="43"/>
        <v>2695.0140000000001</v>
      </c>
    </row>
    <row r="1403" spans="1:15" x14ac:dyDescent="0.25">
      <c r="A1403">
        <v>400381</v>
      </c>
      <c r="B1403">
        <v>349561</v>
      </c>
      <c r="C1403" t="s">
        <v>50</v>
      </c>
      <c r="D1403" t="s">
        <v>88</v>
      </c>
      <c r="E1403">
        <v>25</v>
      </c>
      <c r="F1403" s="11">
        <v>80006</v>
      </c>
      <c r="G1403" s="7" t="s">
        <v>170</v>
      </c>
      <c r="H1403" s="7">
        <f t="shared" si="42"/>
        <v>5</v>
      </c>
      <c r="I1403" t="s">
        <v>153</v>
      </c>
      <c r="J1403" t="s">
        <v>294</v>
      </c>
      <c r="K1403" t="s">
        <v>18</v>
      </c>
      <c r="L1403" s="7" t="s">
        <v>148</v>
      </c>
      <c r="M1403" t="s">
        <v>294</v>
      </c>
      <c r="N1403" t="s">
        <v>294</v>
      </c>
      <c r="O1403" t="str">
        <f t="shared" si="43"/>
        <v>Нет показаний</v>
      </c>
    </row>
    <row r="1404" spans="1:15" x14ac:dyDescent="0.25">
      <c r="A1404">
        <v>400383</v>
      </c>
      <c r="B1404">
        <v>349561</v>
      </c>
      <c r="C1404" t="s">
        <v>50</v>
      </c>
      <c r="D1404" t="s">
        <v>88</v>
      </c>
      <c r="E1404">
        <v>25</v>
      </c>
      <c r="F1404" s="11" t="s">
        <v>227</v>
      </c>
      <c r="G1404" s="7" t="s">
        <v>165</v>
      </c>
      <c r="H1404" s="7">
        <f t="shared" si="42"/>
        <v>0</v>
      </c>
      <c r="I1404" t="s">
        <v>153</v>
      </c>
      <c r="J1404" t="s">
        <v>153</v>
      </c>
      <c r="K1404" t="s">
        <v>18</v>
      </c>
      <c r="L1404" s="7" t="s">
        <v>149</v>
      </c>
      <c r="M1404">
        <v>4.2110000000000003</v>
      </c>
      <c r="N1404" s="12">
        <v>7.1539999999999999</v>
      </c>
      <c r="O1404">
        <f t="shared" si="43"/>
        <v>7.1539999999999999</v>
      </c>
    </row>
    <row r="1405" spans="1:15" x14ac:dyDescent="0.25">
      <c r="A1405">
        <v>400384</v>
      </c>
      <c r="B1405">
        <v>349561</v>
      </c>
      <c r="C1405" t="s">
        <v>50</v>
      </c>
      <c r="D1405" t="s">
        <v>88</v>
      </c>
      <c r="E1405">
        <v>25</v>
      </c>
      <c r="F1405" s="11">
        <v>17617183</v>
      </c>
      <c r="G1405" s="7" t="s">
        <v>170</v>
      </c>
      <c r="H1405" s="7">
        <f t="shared" si="42"/>
        <v>5</v>
      </c>
      <c r="I1405" t="s">
        <v>153</v>
      </c>
      <c r="J1405" t="s">
        <v>294</v>
      </c>
      <c r="K1405" t="s">
        <v>18</v>
      </c>
      <c r="L1405" s="7" t="s">
        <v>148</v>
      </c>
      <c r="M1405" t="s">
        <v>294</v>
      </c>
      <c r="N1405" t="s">
        <v>294</v>
      </c>
      <c r="O1405" t="str">
        <f t="shared" si="43"/>
        <v>Нет показаний</v>
      </c>
    </row>
    <row r="1406" spans="1:15" x14ac:dyDescent="0.25">
      <c r="A1406">
        <v>400386</v>
      </c>
      <c r="B1406">
        <v>349561</v>
      </c>
      <c r="C1406" t="s">
        <v>50</v>
      </c>
      <c r="D1406" t="s">
        <v>88</v>
      </c>
      <c r="E1406">
        <v>25</v>
      </c>
      <c r="F1406" s="11">
        <v>315215</v>
      </c>
      <c r="G1406" s="7" t="s">
        <v>170</v>
      </c>
      <c r="H1406" s="7">
        <f t="shared" si="42"/>
        <v>4</v>
      </c>
      <c r="I1406" t="s">
        <v>153</v>
      </c>
      <c r="J1406" t="s">
        <v>153</v>
      </c>
      <c r="K1406" t="s">
        <v>18</v>
      </c>
      <c r="L1406" s="7" t="s">
        <v>148</v>
      </c>
      <c r="M1406">
        <v>2.76</v>
      </c>
      <c r="N1406" s="12">
        <v>95</v>
      </c>
      <c r="O1406">
        <f t="shared" si="43"/>
        <v>23.75</v>
      </c>
    </row>
    <row r="1407" spans="1:15" x14ac:dyDescent="0.25">
      <c r="A1407">
        <v>400416</v>
      </c>
      <c r="B1407">
        <v>349561</v>
      </c>
      <c r="C1407" t="s">
        <v>50</v>
      </c>
      <c r="D1407" t="s">
        <v>88</v>
      </c>
      <c r="E1407">
        <v>25</v>
      </c>
      <c r="F1407" s="11">
        <v>48319</v>
      </c>
      <c r="G1407" s="7" t="s">
        <v>165</v>
      </c>
      <c r="H1407" s="7">
        <f t="shared" si="42"/>
        <v>0</v>
      </c>
      <c r="I1407" t="s">
        <v>153</v>
      </c>
      <c r="J1407" t="s">
        <v>153</v>
      </c>
      <c r="K1407" t="s">
        <v>18</v>
      </c>
      <c r="L1407" s="7" t="s">
        <v>148</v>
      </c>
      <c r="M1407">
        <v>2.76</v>
      </c>
      <c r="N1407" s="12">
        <v>0</v>
      </c>
      <c r="O1407">
        <f t="shared" si="43"/>
        <v>0</v>
      </c>
    </row>
    <row r="1408" spans="1:15" x14ac:dyDescent="0.25">
      <c r="A1408">
        <v>400421</v>
      </c>
      <c r="B1408">
        <v>349561</v>
      </c>
      <c r="C1408" t="s">
        <v>50</v>
      </c>
      <c r="D1408" t="s">
        <v>88</v>
      </c>
      <c r="E1408">
        <v>25</v>
      </c>
      <c r="F1408" s="11">
        <v>10998</v>
      </c>
      <c r="G1408" s="7" t="s">
        <v>170</v>
      </c>
      <c r="H1408" s="7">
        <f t="shared" si="42"/>
        <v>5</v>
      </c>
      <c r="I1408" t="s">
        <v>153</v>
      </c>
      <c r="J1408" t="s">
        <v>294</v>
      </c>
      <c r="K1408" t="s">
        <v>18</v>
      </c>
      <c r="L1408" s="7" t="s">
        <v>148</v>
      </c>
      <c r="M1408" t="s">
        <v>294</v>
      </c>
      <c r="N1408" t="s">
        <v>294</v>
      </c>
      <c r="O1408" t="str">
        <f t="shared" si="43"/>
        <v>Нет показаний</v>
      </c>
    </row>
    <row r="1409" spans="1:15" x14ac:dyDescent="0.25">
      <c r="A1409">
        <v>400422</v>
      </c>
      <c r="B1409">
        <v>349561</v>
      </c>
      <c r="C1409" t="s">
        <v>50</v>
      </c>
      <c r="D1409" t="s">
        <v>88</v>
      </c>
      <c r="E1409">
        <v>25</v>
      </c>
      <c r="F1409" s="11">
        <v>8000259</v>
      </c>
      <c r="G1409" s="7" t="s">
        <v>165</v>
      </c>
      <c r="H1409" s="7">
        <f t="shared" si="42"/>
        <v>0</v>
      </c>
      <c r="I1409" t="s">
        <v>153</v>
      </c>
      <c r="J1409" t="s">
        <v>153</v>
      </c>
      <c r="K1409" t="s">
        <v>18</v>
      </c>
      <c r="L1409" s="7" t="s">
        <v>148</v>
      </c>
      <c r="M1409">
        <v>2.76</v>
      </c>
      <c r="N1409" s="12">
        <v>72</v>
      </c>
      <c r="O1409">
        <f t="shared" si="43"/>
        <v>72</v>
      </c>
    </row>
    <row r="1410" spans="1:15" x14ac:dyDescent="0.25">
      <c r="A1410">
        <v>400422</v>
      </c>
      <c r="B1410">
        <v>349561</v>
      </c>
      <c r="C1410" t="s">
        <v>50</v>
      </c>
      <c r="D1410" t="s">
        <v>88</v>
      </c>
      <c r="E1410">
        <v>25</v>
      </c>
      <c r="F1410" s="11">
        <v>612479</v>
      </c>
      <c r="G1410" s="7" t="s">
        <v>170</v>
      </c>
      <c r="H1410" s="7">
        <f t="shared" si="42"/>
        <v>5</v>
      </c>
      <c r="I1410" t="s">
        <v>153</v>
      </c>
      <c r="J1410" t="s">
        <v>153</v>
      </c>
      <c r="K1410" t="s">
        <v>18</v>
      </c>
      <c r="L1410" s="7" t="s">
        <v>148</v>
      </c>
      <c r="M1410">
        <v>2.76</v>
      </c>
      <c r="N1410" s="12">
        <v>454</v>
      </c>
      <c r="O1410">
        <f t="shared" si="43"/>
        <v>90.8</v>
      </c>
    </row>
    <row r="1411" spans="1:15" x14ac:dyDescent="0.25">
      <c r="A1411">
        <v>400423</v>
      </c>
      <c r="B1411">
        <v>349561</v>
      </c>
      <c r="C1411" t="s">
        <v>50</v>
      </c>
      <c r="D1411" t="s">
        <v>88</v>
      </c>
      <c r="E1411">
        <v>25</v>
      </c>
      <c r="F1411" s="11">
        <v>10998</v>
      </c>
      <c r="G1411" s="7" t="s">
        <v>170</v>
      </c>
      <c r="H1411" s="7">
        <f t="shared" ref="H1411:H1474" si="44">COUNTIFS($F$2:$F$3258,F1411,$G$2:$G$3258,"ОКПУ")</f>
        <v>5</v>
      </c>
      <c r="I1411" t="s">
        <v>153</v>
      </c>
      <c r="J1411" t="s">
        <v>294</v>
      </c>
      <c r="K1411" t="s">
        <v>18</v>
      </c>
      <c r="L1411" s="7" t="s">
        <v>148</v>
      </c>
      <c r="M1411" t="s">
        <v>294</v>
      </c>
      <c r="N1411" t="s">
        <v>294</v>
      </c>
      <c r="O1411" t="str">
        <f t="shared" ref="O1411:O1474" si="45">IF(H1411&gt;0,IFERROR(N1411/H1411,N1411),N1411)</f>
        <v>Нет показаний</v>
      </c>
    </row>
    <row r="1412" spans="1:15" x14ac:dyDescent="0.25">
      <c r="A1412">
        <v>400446</v>
      </c>
      <c r="B1412">
        <v>349561</v>
      </c>
      <c r="C1412" t="s">
        <v>50</v>
      </c>
      <c r="D1412" t="s">
        <v>88</v>
      </c>
      <c r="E1412">
        <v>25</v>
      </c>
      <c r="F1412" s="11">
        <v>17617183</v>
      </c>
      <c r="G1412" s="7" t="s">
        <v>170</v>
      </c>
      <c r="H1412" s="7">
        <f t="shared" si="44"/>
        <v>5</v>
      </c>
      <c r="I1412" t="s">
        <v>153</v>
      </c>
      <c r="J1412" t="s">
        <v>294</v>
      </c>
      <c r="K1412" t="s">
        <v>18</v>
      </c>
      <c r="L1412" s="7" t="s">
        <v>148</v>
      </c>
      <c r="M1412" t="s">
        <v>294</v>
      </c>
      <c r="N1412" t="s">
        <v>294</v>
      </c>
      <c r="O1412" t="str">
        <f t="shared" si="45"/>
        <v>Нет показаний</v>
      </c>
    </row>
    <row r="1413" spans="1:15" x14ac:dyDescent="0.25">
      <c r="A1413">
        <v>400447</v>
      </c>
      <c r="B1413">
        <v>349561</v>
      </c>
      <c r="C1413" t="s">
        <v>50</v>
      </c>
      <c r="D1413" t="s">
        <v>88</v>
      </c>
      <c r="E1413">
        <v>25</v>
      </c>
      <c r="F1413" s="11">
        <v>6608</v>
      </c>
      <c r="G1413" s="7" t="s">
        <v>170</v>
      </c>
      <c r="H1413" s="7">
        <f t="shared" si="44"/>
        <v>3</v>
      </c>
      <c r="I1413" t="s">
        <v>153</v>
      </c>
      <c r="J1413" t="s">
        <v>153</v>
      </c>
      <c r="K1413" t="s">
        <v>18</v>
      </c>
      <c r="L1413" s="7" t="s">
        <v>148</v>
      </c>
      <c r="M1413">
        <v>2.76</v>
      </c>
      <c r="N1413" s="12">
        <v>312</v>
      </c>
      <c r="O1413">
        <f t="shared" si="45"/>
        <v>104</v>
      </c>
    </row>
    <row r="1414" spans="1:15" x14ac:dyDescent="0.25">
      <c r="A1414">
        <v>400454</v>
      </c>
      <c r="B1414">
        <v>349561</v>
      </c>
      <c r="C1414" t="s">
        <v>50</v>
      </c>
      <c r="D1414" t="s">
        <v>88</v>
      </c>
      <c r="E1414">
        <v>25</v>
      </c>
      <c r="F1414" s="11">
        <v>10998</v>
      </c>
      <c r="G1414" s="7" t="s">
        <v>170</v>
      </c>
      <c r="H1414" s="7">
        <f t="shared" si="44"/>
        <v>5</v>
      </c>
      <c r="I1414" t="s">
        <v>153</v>
      </c>
      <c r="J1414" t="s">
        <v>294</v>
      </c>
      <c r="K1414" t="s">
        <v>18</v>
      </c>
      <c r="L1414" s="7" t="s">
        <v>148</v>
      </c>
      <c r="M1414" t="s">
        <v>294</v>
      </c>
      <c r="N1414" t="s">
        <v>294</v>
      </c>
      <c r="O1414" t="str">
        <f t="shared" si="45"/>
        <v>Нет показаний</v>
      </c>
    </row>
    <row r="1415" spans="1:15" x14ac:dyDescent="0.25">
      <c r="A1415">
        <v>400455</v>
      </c>
      <c r="B1415">
        <v>349561</v>
      </c>
      <c r="C1415" t="s">
        <v>50</v>
      </c>
      <c r="D1415" t="s">
        <v>88</v>
      </c>
      <c r="E1415">
        <v>25</v>
      </c>
      <c r="F1415" s="11">
        <v>86592</v>
      </c>
      <c r="G1415" s="7" t="s">
        <v>165</v>
      </c>
      <c r="H1415" s="7">
        <f t="shared" si="44"/>
        <v>0</v>
      </c>
      <c r="I1415" t="s">
        <v>153</v>
      </c>
      <c r="J1415" t="s">
        <v>294</v>
      </c>
      <c r="K1415" t="s">
        <v>18</v>
      </c>
      <c r="L1415" s="7" t="s">
        <v>148</v>
      </c>
      <c r="M1415" t="s">
        <v>294</v>
      </c>
      <c r="N1415" t="s">
        <v>294</v>
      </c>
      <c r="O1415" t="str">
        <f t="shared" si="45"/>
        <v>Нет показаний</v>
      </c>
    </row>
    <row r="1416" spans="1:15" x14ac:dyDescent="0.25">
      <c r="A1416">
        <v>400457</v>
      </c>
      <c r="B1416">
        <v>349561</v>
      </c>
      <c r="C1416" t="s">
        <v>50</v>
      </c>
      <c r="D1416" t="s">
        <v>88</v>
      </c>
      <c r="E1416">
        <v>25</v>
      </c>
      <c r="F1416" s="11">
        <v>35132</v>
      </c>
      <c r="G1416" s="7" t="s">
        <v>170</v>
      </c>
      <c r="H1416" s="7">
        <f t="shared" si="44"/>
        <v>4</v>
      </c>
      <c r="I1416" t="s">
        <v>153</v>
      </c>
      <c r="J1416" t="s">
        <v>153</v>
      </c>
      <c r="K1416" t="s">
        <v>18</v>
      </c>
      <c r="L1416" s="7" t="s">
        <v>148</v>
      </c>
      <c r="M1416">
        <v>2.76</v>
      </c>
      <c r="N1416" s="12">
        <v>125</v>
      </c>
      <c r="O1416">
        <f t="shared" si="45"/>
        <v>31.25</v>
      </c>
    </row>
    <row r="1417" spans="1:15" x14ac:dyDescent="0.25">
      <c r="A1417">
        <v>400484</v>
      </c>
      <c r="B1417">
        <v>349561</v>
      </c>
      <c r="C1417" t="s">
        <v>50</v>
      </c>
      <c r="D1417" t="s">
        <v>88</v>
      </c>
      <c r="E1417">
        <v>25</v>
      </c>
      <c r="F1417" s="11">
        <v>315215</v>
      </c>
      <c r="G1417" s="7" t="s">
        <v>170</v>
      </c>
      <c r="H1417" s="7">
        <f t="shared" si="44"/>
        <v>4</v>
      </c>
      <c r="I1417" t="s">
        <v>153</v>
      </c>
      <c r="J1417" t="s">
        <v>153</v>
      </c>
      <c r="K1417" t="s">
        <v>18</v>
      </c>
      <c r="L1417" s="7" t="s">
        <v>148</v>
      </c>
      <c r="M1417">
        <v>2.76</v>
      </c>
      <c r="N1417" s="12">
        <v>95</v>
      </c>
      <c r="O1417">
        <f t="shared" si="45"/>
        <v>23.75</v>
      </c>
    </row>
    <row r="1418" spans="1:15" x14ac:dyDescent="0.25">
      <c r="A1418">
        <v>400487</v>
      </c>
      <c r="B1418">
        <v>349561</v>
      </c>
      <c r="C1418" t="s">
        <v>50</v>
      </c>
      <c r="D1418" t="s">
        <v>88</v>
      </c>
      <c r="E1418">
        <v>25</v>
      </c>
      <c r="F1418" s="11">
        <v>98111232</v>
      </c>
      <c r="G1418" s="7" t="s">
        <v>165</v>
      </c>
      <c r="H1418" s="7">
        <f t="shared" si="44"/>
        <v>0</v>
      </c>
      <c r="I1418" t="s">
        <v>153</v>
      </c>
      <c r="J1418" t="s">
        <v>294</v>
      </c>
      <c r="K1418" t="s">
        <v>18</v>
      </c>
      <c r="L1418" s="7" t="s">
        <v>148</v>
      </c>
      <c r="M1418" t="s">
        <v>294</v>
      </c>
      <c r="N1418" t="s">
        <v>294</v>
      </c>
      <c r="O1418" t="str">
        <f t="shared" si="45"/>
        <v>Нет показаний</v>
      </c>
    </row>
    <row r="1419" spans="1:15" x14ac:dyDescent="0.25">
      <c r="A1419">
        <v>400487</v>
      </c>
      <c r="B1419">
        <v>349561</v>
      </c>
      <c r="C1419" t="s">
        <v>50</v>
      </c>
      <c r="D1419" t="s">
        <v>88</v>
      </c>
      <c r="E1419">
        <v>25</v>
      </c>
      <c r="F1419" s="11">
        <v>58194683</v>
      </c>
      <c r="G1419" s="7" t="s">
        <v>170</v>
      </c>
      <c r="H1419" s="7">
        <f t="shared" si="44"/>
        <v>6</v>
      </c>
      <c r="I1419" t="s">
        <v>153</v>
      </c>
      <c r="J1419" t="s">
        <v>153</v>
      </c>
      <c r="K1419" t="s">
        <v>18</v>
      </c>
      <c r="L1419" s="7" t="s">
        <v>148</v>
      </c>
      <c r="M1419">
        <v>2.76</v>
      </c>
      <c r="N1419" s="12">
        <v>102</v>
      </c>
      <c r="O1419">
        <f t="shared" si="45"/>
        <v>17</v>
      </c>
    </row>
    <row r="1420" spans="1:15" x14ac:dyDescent="0.25">
      <c r="A1420">
        <v>400492</v>
      </c>
      <c r="B1420">
        <v>349561</v>
      </c>
      <c r="C1420" t="s">
        <v>50</v>
      </c>
      <c r="D1420" t="s">
        <v>88</v>
      </c>
      <c r="E1420">
        <v>25</v>
      </c>
      <c r="F1420" s="11">
        <v>121081674</v>
      </c>
      <c r="G1420" s="7" t="s">
        <v>165</v>
      </c>
      <c r="H1420" s="7">
        <f t="shared" si="44"/>
        <v>0</v>
      </c>
      <c r="I1420" t="s">
        <v>153</v>
      </c>
      <c r="J1420" t="s">
        <v>153</v>
      </c>
      <c r="K1420" t="s">
        <v>18</v>
      </c>
      <c r="L1420" s="7" t="s">
        <v>148</v>
      </c>
      <c r="M1420">
        <v>2.76</v>
      </c>
      <c r="N1420" s="12">
        <v>0</v>
      </c>
      <c r="O1420">
        <f t="shared" si="45"/>
        <v>0</v>
      </c>
    </row>
    <row r="1421" spans="1:15" x14ac:dyDescent="0.25">
      <c r="A1421">
        <v>400492</v>
      </c>
      <c r="B1421">
        <v>349561</v>
      </c>
      <c r="C1421" t="s">
        <v>50</v>
      </c>
      <c r="D1421" t="s">
        <v>88</v>
      </c>
      <c r="E1421">
        <v>25</v>
      </c>
      <c r="F1421" s="11">
        <v>58194683</v>
      </c>
      <c r="G1421" s="7" t="s">
        <v>170</v>
      </c>
      <c r="H1421" s="7">
        <f t="shared" si="44"/>
        <v>6</v>
      </c>
      <c r="I1421" t="s">
        <v>153</v>
      </c>
      <c r="J1421" t="s">
        <v>153</v>
      </c>
      <c r="K1421" t="s">
        <v>18</v>
      </c>
      <c r="L1421" s="7" t="s">
        <v>148</v>
      </c>
      <c r="M1421">
        <v>2.76</v>
      </c>
      <c r="N1421" s="12">
        <v>102</v>
      </c>
      <c r="O1421">
        <f t="shared" si="45"/>
        <v>17</v>
      </c>
    </row>
    <row r="1422" spans="1:15" x14ac:dyDescent="0.25">
      <c r="A1422">
        <v>400493</v>
      </c>
      <c r="B1422">
        <v>349561</v>
      </c>
      <c r="C1422" t="s">
        <v>50</v>
      </c>
      <c r="D1422" t="s">
        <v>88</v>
      </c>
      <c r="E1422">
        <v>25</v>
      </c>
      <c r="F1422" s="11">
        <v>6608</v>
      </c>
      <c r="G1422" s="7" t="s">
        <v>170</v>
      </c>
      <c r="H1422" s="7">
        <f t="shared" si="44"/>
        <v>3</v>
      </c>
      <c r="I1422" t="s">
        <v>153</v>
      </c>
      <c r="J1422" t="s">
        <v>153</v>
      </c>
      <c r="K1422" t="s">
        <v>18</v>
      </c>
      <c r="L1422" s="7" t="s">
        <v>148</v>
      </c>
      <c r="M1422">
        <v>2.76</v>
      </c>
      <c r="N1422" s="12">
        <v>312</v>
      </c>
      <c r="O1422">
        <f t="shared" si="45"/>
        <v>104</v>
      </c>
    </row>
    <row r="1423" spans="1:15" x14ac:dyDescent="0.25">
      <c r="A1423">
        <v>400859</v>
      </c>
      <c r="B1423">
        <v>349561</v>
      </c>
      <c r="C1423" t="s">
        <v>50</v>
      </c>
      <c r="D1423" t="s">
        <v>88</v>
      </c>
      <c r="E1423">
        <v>25</v>
      </c>
      <c r="F1423" s="11">
        <v>35132</v>
      </c>
      <c r="G1423" s="7" t="s">
        <v>170</v>
      </c>
      <c r="H1423" s="7">
        <f t="shared" si="44"/>
        <v>4</v>
      </c>
      <c r="I1423" t="s">
        <v>153</v>
      </c>
      <c r="J1423" t="s">
        <v>153</v>
      </c>
      <c r="K1423" t="s">
        <v>18</v>
      </c>
      <c r="L1423" s="7" t="s">
        <v>148</v>
      </c>
      <c r="M1423">
        <v>2.76</v>
      </c>
      <c r="N1423" s="12">
        <v>125</v>
      </c>
      <c r="O1423">
        <f t="shared" si="45"/>
        <v>31.25</v>
      </c>
    </row>
    <row r="1424" spans="1:15" x14ac:dyDescent="0.25">
      <c r="A1424">
        <v>400864</v>
      </c>
      <c r="B1424">
        <v>349561</v>
      </c>
      <c r="C1424" t="s">
        <v>50</v>
      </c>
      <c r="D1424" t="s">
        <v>88</v>
      </c>
      <c r="E1424">
        <v>25</v>
      </c>
      <c r="F1424" s="11">
        <v>10998</v>
      </c>
      <c r="G1424" s="7" t="s">
        <v>170</v>
      </c>
      <c r="H1424" s="7">
        <f t="shared" si="44"/>
        <v>5</v>
      </c>
      <c r="I1424" t="s">
        <v>153</v>
      </c>
      <c r="J1424" t="s">
        <v>294</v>
      </c>
      <c r="K1424" t="s">
        <v>18</v>
      </c>
      <c r="L1424" s="7" t="s">
        <v>148</v>
      </c>
      <c r="M1424" t="s">
        <v>294</v>
      </c>
      <c r="N1424" t="s">
        <v>294</v>
      </c>
      <c r="O1424" t="str">
        <f t="shared" si="45"/>
        <v>Нет показаний</v>
      </c>
    </row>
    <row r="1425" spans="1:15" x14ac:dyDescent="0.25">
      <c r="A1425">
        <v>400867</v>
      </c>
      <c r="B1425">
        <v>349561</v>
      </c>
      <c r="C1425" t="s">
        <v>50</v>
      </c>
      <c r="D1425" t="s">
        <v>88</v>
      </c>
      <c r="E1425">
        <v>25</v>
      </c>
      <c r="F1425" s="11">
        <v>80006</v>
      </c>
      <c r="G1425" s="7" t="s">
        <v>170</v>
      </c>
      <c r="H1425" s="7">
        <f t="shared" si="44"/>
        <v>5</v>
      </c>
      <c r="I1425" t="s">
        <v>153</v>
      </c>
      <c r="J1425" t="s">
        <v>294</v>
      </c>
      <c r="K1425" t="s">
        <v>18</v>
      </c>
      <c r="L1425" s="7" t="s">
        <v>148</v>
      </c>
      <c r="M1425" t="s">
        <v>294</v>
      </c>
      <c r="N1425" t="s">
        <v>294</v>
      </c>
      <c r="O1425" t="str">
        <f t="shared" si="45"/>
        <v>Нет показаний</v>
      </c>
    </row>
    <row r="1426" spans="1:15" x14ac:dyDescent="0.25">
      <c r="A1426">
        <v>400918</v>
      </c>
      <c r="B1426">
        <v>349561</v>
      </c>
      <c r="C1426" t="s">
        <v>50</v>
      </c>
      <c r="D1426" t="s">
        <v>88</v>
      </c>
      <c r="E1426">
        <v>25</v>
      </c>
      <c r="F1426" s="11">
        <v>129298</v>
      </c>
      <c r="G1426" s="7" t="s">
        <v>165</v>
      </c>
      <c r="H1426" s="7">
        <f t="shared" si="44"/>
        <v>0</v>
      </c>
      <c r="I1426" t="s">
        <v>153</v>
      </c>
      <c r="J1426" t="s">
        <v>294</v>
      </c>
      <c r="K1426" t="s">
        <v>18</v>
      </c>
      <c r="L1426" s="7" t="s">
        <v>148</v>
      </c>
      <c r="M1426" t="s">
        <v>294</v>
      </c>
      <c r="N1426" t="s">
        <v>294</v>
      </c>
      <c r="O1426" t="str">
        <f t="shared" si="45"/>
        <v>Нет показаний</v>
      </c>
    </row>
    <row r="1427" spans="1:15" x14ac:dyDescent="0.25">
      <c r="A1427">
        <v>400918</v>
      </c>
      <c r="B1427">
        <v>349561</v>
      </c>
      <c r="C1427" t="s">
        <v>50</v>
      </c>
      <c r="D1427" t="s">
        <v>88</v>
      </c>
      <c r="E1427">
        <v>25</v>
      </c>
      <c r="F1427" s="11">
        <v>58194683</v>
      </c>
      <c r="G1427" s="7" t="s">
        <v>170</v>
      </c>
      <c r="H1427" s="7">
        <f t="shared" si="44"/>
        <v>6</v>
      </c>
      <c r="I1427" t="s">
        <v>153</v>
      </c>
      <c r="J1427" t="s">
        <v>153</v>
      </c>
      <c r="K1427" t="s">
        <v>18</v>
      </c>
      <c r="L1427" s="7" t="s">
        <v>148</v>
      </c>
      <c r="M1427">
        <v>2.76</v>
      </c>
      <c r="N1427" s="12">
        <v>102</v>
      </c>
      <c r="O1427">
        <f t="shared" si="45"/>
        <v>17</v>
      </c>
    </row>
    <row r="1428" spans="1:15" x14ac:dyDescent="0.25">
      <c r="A1428">
        <v>400920</v>
      </c>
      <c r="B1428">
        <v>349561</v>
      </c>
      <c r="C1428" t="s">
        <v>50</v>
      </c>
      <c r="D1428" t="s">
        <v>88</v>
      </c>
      <c r="E1428">
        <v>25</v>
      </c>
      <c r="F1428" s="11">
        <v>12734610</v>
      </c>
      <c r="G1428" s="7" t="s">
        <v>165</v>
      </c>
      <c r="H1428" s="7">
        <f t="shared" si="44"/>
        <v>0</v>
      </c>
      <c r="I1428" t="s">
        <v>153</v>
      </c>
      <c r="J1428" t="s">
        <v>294</v>
      </c>
      <c r="K1428" t="s">
        <v>18</v>
      </c>
      <c r="L1428" s="7" t="s">
        <v>148</v>
      </c>
      <c r="M1428" t="s">
        <v>294</v>
      </c>
      <c r="N1428" t="s">
        <v>294</v>
      </c>
      <c r="O1428" t="str">
        <f t="shared" si="45"/>
        <v>Нет показаний</v>
      </c>
    </row>
    <row r="1429" spans="1:15" x14ac:dyDescent="0.25">
      <c r="A1429">
        <v>400920</v>
      </c>
      <c r="B1429">
        <v>349561</v>
      </c>
      <c r="C1429" t="s">
        <v>50</v>
      </c>
      <c r="D1429" t="s">
        <v>88</v>
      </c>
      <c r="E1429">
        <v>25</v>
      </c>
      <c r="F1429" s="11">
        <v>58194683</v>
      </c>
      <c r="G1429" s="7" t="s">
        <v>170</v>
      </c>
      <c r="H1429" s="7">
        <f t="shared" si="44"/>
        <v>6</v>
      </c>
      <c r="I1429" t="s">
        <v>153</v>
      </c>
      <c r="J1429" t="s">
        <v>153</v>
      </c>
      <c r="K1429" t="s">
        <v>18</v>
      </c>
      <c r="L1429" s="7" t="s">
        <v>148</v>
      </c>
      <c r="M1429">
        <v>2.76</v>
      </c>
      <c r="N1429" s="12">
        <v>102</v>
      </c>
      <c r="O1429">
        <f t="shared" si="45"/>
        <v>17</v>
      </c>
    </row>
    <row r="1430" spans="1:15" x14ac:dyDescent="0.25">
      <c r="A1430">
        <v>400975</v>
      </c>
      <c r="B1430">
        <v>349561</v>
      </c>
      <c r="C1430" t="s">
        <v>50</v>
      </c>
      <c r="D1430" t="s">
        <v>88</v>
      </c>
      <c r="E1430">
        <v>25</v>
      </c>
      <c r="F1430" s="11">
        <v>70430705</v>
      </c>
      <c r="G1430" s="7" t="s">
        <v>165</v>
      </c>
      <c r="H1430" s="7">
        <f t="shared" si="44"/>
        <v>0</v>
      </c>
      <c r="I1430" t="s">
        <v>153</v>
      </c>
      <c r="J1430" t="s">
        <v>294</v>
      </c>
      <c r="K1430" t="s">
        <v>18</v>
      </c>
      <c r="L1430" s="7" t="s">
        <v>148</v>
      </c>
      <c r="M1430" t="s">
        <v>294</v>
      </c>
      <c r="N1430" t="s">
        <v>294</v>
      </c>
      <c r="O1430" t="str">
        <f t="shared" si="45"/>
        <v>Нет показаний</v>
      </c>
    </row>
    <row r="1431" spans="1:15" x14ac:dyDescent="0.25">
      <c r="A1431">
        <v>400975</v>
      </c>
      <c r="B1431">
        <v>349561</v>
      </c>
      <c r="C1431" t="s">
        <v>50</v>
      </c>
      <c r="D1431" t="s">
        <v>88</v>
      </c>
      <c r="E1431">
        <v>25</v>
      </c>
      <c r="F1431" s="11">
        <v>58194683</v>
      </c>
      <c r="G1431" s="7" t="s">
        <v>170</v>
      </c>
      <c r="H1431" s="7">
        <f t="shared" si="44"/>
        <v>6</v>
      </c>
      <c r="I1431" t="s">
        <v>153</v>
      </c>
      <c r="J1431" t="s">
        <v>153</v>
      </c>
      <c r="K1431" t="s">
        <v>18</v>
      </c>
      <c r="L1431" s="7" t="s">
        <v>148</v>
      </c>
      <c r="M1431">
        <v>2.76</v>
      </c>
      <c r="N1431" s="12">
        <v>102</v>
      </c>
      <c r="O1431">
        <f t="shared" si="45"/>
        <v>17</v>
      </c>
    </row>
    <row r="1432" spans="1:15" x14ac:dyDescent="0.25">
      <c r="A1432">
        <v>400978</v>
      </c>
      <c r="B1432">
        <v>349561</v>
      </c>
      <c r="C1432" t="s">
        <v>50</v>
      </c>
      <c r="D1432" t="s">
        <v>88</v>
      </c>
      <c r="E1432">
        <v>25</v>
      </c>
      <c r="F1432" s="11">
        <v>113485</v>
      </c>
      <c r="G1432" s="7" t="s">
        <v>165</v>
      </c>
      <c r="H1432" s="7">
        <f t="shared" si="44"/>
        <v>0</v>
      </c>
      <c r="I1432" t="s">
        <v>153</v>
      </c>
      <c r="J1432" t="s">
        <v>153</v>
      </c>
      <c r="K1432" t="s">
        <v>18</v>
      </c>
      <c r="L1432" s="7" t="s">
        <v>148</v>
      </c>
      <c r="M1432">
        <v>2.76</v>
      </c>
      <c r="N1432" s="12">
        <v>100</v>
      </c>
      <c r="O1432">
        <f t="shared" si="45"/>
        <v>100</v>
      </c>
    </row>
    <row r="1433" spans="1:15" x14ac:dyDescent="0.25">
      <c r="A1433">
        <v>405160</v>
      </c>
      <c r="B1433">
        <v>349602</v>
      </c>
      <c r="C1433" t="s">
        <v>50</v>
      </c>
      <c r="D1433" t="s">
        <v>90</v>
      </c>
      <c r="E1433">
        <v>96</v>
      </c>
      <c r="F1433" s="11">
        <v>6167841</v>
      </c>
      <c r="G1433" s="7" t="s">
        <v>165</v>
      </c>
      <c r="H1433" s="7">
        <f t="shared" si="44"/>
        <v>0</v>
      </c>
      <c r="I1433" t="s">
        <v>155</v>
      </c>
      <c r="J1433" t="s">
        <v>157</v>
      </c>
      <c r="K1433" t="s">
        <v>18</v>
      </c>
      <c r="L1433" s="7" t="s">
        <v>148</v>
      </c>
      <c r="M1433">
        <v>3.1739999999999999</v>
      </c>
      <c r="N1433" s="12">
        <v>150.6</v>
      </c>
      <c r="O1433">
        <f t="shared" si="45"/>
        <v>150.6</v>
      </c>
    </row>
    <row r="1434" spans="1:15" x14ac:dyDescent="0.25">
      <c r="A1434">
        <v>405160</v>
      </c>
      <c r="B1434">
        <v>349602</v>
      </c>
      <c r="C1434" t="s">
        <v>50</v>
      </c>
      <c r="D1434" t="s">
        <v>90</v>
      </c>
      <c r="E1434">
        <v>96</v>
      </c>
      <c r="F1434" s="11">
        <v>6167841</v>
      </c>
      <c r="G1434" s="7" t="s">
        <v>165</v>
      </c>
      <c r="H1434" s="7">
        <f t="shared" si="44"/>
        <v>0</v>
      </c>
      <c r="I1434" t="s">
        <v>155</v>
      </c>
      <c r="J1434" t="s">
        <v>156</v>
      </c>
      <c r="K1434" t="s">
        <v>18</v>
      </c>
      <c r="L1434" s="7" t="s">
        <v>148</v>
      </c>
      <c r="M1434">
        <v>1.44</v>
      </c>
      <c r="N1434" s="12">
        <v>86</v>
      </c>
      <c r="O1434">
        <f t="shared" si="45"/>
        <v>86</v>
      </c>
    </row>
    <row r="1435" spans="1:15" x14ac:dyDescent="0.25">
      <c r="A1435">
        <v>405164</v>
      </c>
      <c r="B1435">
        <v>349602</v>
      </c>
      <c r="C1435" t="s">
        <v>50</v>
      </c>
      <c r="D1435" t="s">
        <v>90</v>
      </c>
      <c r="E1435">
        <v>96</v>
      </c>
      <c r="F1435" s="11">
        <v>6167840</v>
      </c>
      <c r="G1435" s="7" t="s">
        <v>165</v>
      </c>
      <c r="H1435" s="7">
        <f t="shared" si="44"/>
        <v>0</v>
      </c>
      <c r="I1435" t="s">
        <v>155</v>
      </c>
      <c r="J1435" t="s">
        <v>157</v>
      </c>
      <c r="K1435" t="s">
        <v>18</v>
      </c>
      <c r="L1435" s="7" t="s">
        <v>148</v>
      </c>
      <c r="M1435">
        <v>3.1739999999999999</v>
      </c>
      <c r="N1435" s="12">
        <v>145</v>
      </c>
      <c r="O1435">
        <f t="shared" si="45"/>
        <v>145</v>
      </c>
    </row>
    <row r="1436" spans="1:15" x14ac:dyDescent="0.25">
      <c r="A1436">
        <v>405164</v>
      </c>
      <c r="B1436">
        <v>349602</v>
      </c>
      <c r="C1436" t="s">
        <v>50</v>
      </c>
      <c r="D1436" t="s">
        <v>90</v>
      </c>
      <c r="E1436">
        <v>96</v>
      </c>
      <c r="F1436" s="11">
        <v>6167840</v>
      </c>
      <c r="G1436" s="7" t="s">
        <v>165</v>
      </c>
      <c r="H1436" s="7">
        <f t="shared" si="44"/>
        <v>0</v>
      </c>
      <c r="I1436" t="s">
        <v>155</v>
      </c>
      <c r="J1436" t="s">
        <v>156</v>
      </c>
      <c r="K1436" t="s">
        <v>18</v>
      </c>
      <c r="L1436" s="7" t="s">
        <v>148</v>
      </c>
      <c r="M1436">
        <v>1.44</v>
      </c>
      <c r="N1436" s="12">
        <v>46</v>
      </c>
      <c r="O1436">
        <f t="shared" si="45"/>
        <v>46</v>
      </c>
    </row>
    <row r="1437" spans="1:15" x14ac:dyDescent="0.25">
      <c r="A1437">
        <v>405174</v>
      </c>
      <c r="B1437">
        <v>349602</v>
      </c>
      <c r="C1437" t="s">
        <v>50</v>
      </c>
      <c r="D1437" t="s">
        <v>90</v>
      </c>
      <c r="E1437">
        <v>96</v>
      </c>
      <c r="F1437" s="11">
        <v>19002332</v>
      </c>
      <c r="G1437" s="7" t="s">
        <v>165</v>
      </c>
      <c r="H1437" s="7">
        <f t="shared" si="44"/>
        <v>0</v>
      </c>
      <c r="I1437" t="s">
        <v>153</v>
      </c>
      <c r="J1437" t="s">
        <v>294</v>
      </c>
      <c r="K1437" t="s">
        <v>18</v>
      </c>
      <c r="L1437" s="7" t="s">
        <v>148</v>
      </c>
      <c r="M1437" t="s">
        <v>294</v>
      </c>
      <c r="N1437" t="s">
        <v>294</v>
      </c>
      <c r="O1437" t="str">
        <f t="shared" si="45"/>
        <v>Нет показаний</v>
      </c>
    </row>
    <row r="1438" spans="1:15" x14ac:dyDescent="0.25">
      <c r="A1438">
        <v>405176</v>
      </c>
      <c r="B1438">
        <v>349602</v>
      </c>
      <c r="C1438" t="s">
        <v>50</v>
      </c>
      <c r="D1438" t="s">
        <v>90</v>
      </c>
      <c r="E1438">
        <v>96</v>
      </c>
      <c r="F1438" s="11">
        <v>46798006</v>
      </c>
      <c r="G1438" s="7" t="s">
        <v>165</v>
      </c>
      <c r="H1438" s="7">
        <f t="shared" si="44"/>
        <v>0</v>
      </c>
      <c r="I1438" t="s">
        <v>153</v>
      </c>
      <c r="J1438" t="s">
        <v>294</v>
      </c>
      <c r="K1438" t="s">
        <v>18</v>
      </c>
      <c r="L1438" s="7" t="s">
        <v>148</v>
      </c>
      <c r="M1438" t="s">
        <v>294</v>
      </c>
      <c r="N1438" t="s">
        <v>294</v>
      </c>
      <c r="O1438" t="str">
        <f t="shared" si="45"/>
        <v>Нет показаний</v>
      </c>
    </row>
    <row r="1439" spans="1:15" x14ac:dyDescent="0.25">
      <c r="A1439">
        <v>406499</v>
      </c>
      <c r="B1439">
        <v>349683</v>
      </c>
      <c r="C1439" t="s">
        <v>50</v>
      </c>
      <c r="D1439" t="s">
        <v>92</v>
      </c>
      <c r="E1439">
        <v>20</v>
      </c>
      <c r="F1439" s="11">
        <v>143704</v>
      </c>
      <c r="G1439" s="7" t="s">
        <v>170</v>
      </c>
      <c r="H1439" s="7">
        <f t="shared" si="44"/>
        <v>3</v>
      </c>
      <c r="I1439" t="s">
        <v>153</v>
      </c>
      <c r="J1439" t="s">
        <v>153</v>
      </c>
      <c r="K1439" t="s">
        <v>18</v>
      </c>
      <c r="L1439" s="7" t="s">
        <v>148</v>
      </c>
      <c r="M1439">
        <v>2.76</v>
      </c>
      <c r="N1439" s="12">
        <v>557</v>
      </c>
      <c r="O1439">
        <f t="shared" si="45"/>
        <v>185.66666666666666</v>
      </c>
    </row>
    <row r="1440" spans="1:15" x14ac:dyDescent="0.25">
      <c r="A1440">
        <v>406503</v>
      </c>
      <c r="B1440">
        <v>349683</v>
      </c>
      <c r="C1440" t="s">
        <v>50</v>
      </c>
      <c r="D1440" t="s">
        <v>92</v>
      </c>
      <c r="E1440">
        <v>20</v>
      </c>
      <c r="F1440" s="11">
        <v>3928242</v>
      </c>
      <c r="G1440" s="7" t="s">
        <v>165</v>
      </c>
      <c r="H1440" s="7">
        <f t="shared" si="44"/>
        <v>0</v>
      </c>
      <c r="I1440" t="s">
        <v>153</v>
      </c>
      <c r="J1440" t="s">
        <v>153</v>
      </c>
      <c r="K1440" t="s">
        <v>18</v>
      </c>
      <c r="L1440" s="7" t="s">
        <v>148</v>
      </c>
      <c r="M1440">
        <v>2.76</v>
      </c>
      <c r="N1440" s="12">
        <v>71</v>
      </c>
      <c r="O1440">
        <f t="shared" si="45"/>
        <v>71</v>
      </c>
    </row>
    <row r="1441" spans="1:15" x14ac:dyDescent="0.25">
      <c r="A1441">
        <v>406510</v>
      </c>
      <c r="B1441">
        <v>349683</v>
      </c>
      <c r="C1441" t="s">
        <v>50</v>
      </c>
      <c r="D1441" t="s">
        <v>92</v>
      </c>
      <c r="E1441">
        <v>20</v>
      </c>
      <c r="F1441" s="11">
        <v>2834185860</v>
      </c>
      <c r="G1441" s="7" t="s">
        <v>170</v>
      </c>
      <c r="H1441" s="7">
        <f t="shared" si="44"/>
        <v>2</v>
      </c>
      <c r="I1441" t="s">
        <v>153</v>
      </c>
      <c r="J1441" t="s">
        <v>153</v>
      </c>
      <c r="K1441" t="s">
        <v>18</v>
      </c>
      <c r="L1441" s="7" t="s">
        <v>148</v>
      </c>
      <c r="M1441">
        <v>2.76</v>
      </c>
      <c r="N1441" s="12">
        <v>53</v>
      </c>
      <c r="O1441">
        <f t="shared" si="45"/>
        <v>26.5</v>
      </c>
    </row>
    <row r="1442" spans="1:15" x14ac:dyDescent="0.25">
      <c r="A1442">
        <v>406512</v>
      </c>
      <c r="B1442">
        <v>349683</v>
      </c>
      <c r="C1442" t="s">
        <v>50</v>
      </c>
      <c r="D1442" t="s">
        <v>92</v>
      </c>
      <c r="E1442">
        <v>20</v>
      </c>
      <c r="F1442" s="11">
        <v>134402</v>
      </c>
      <c r="G1442" s="7" t="s">
        <v>170</v>
      </c>
      <c r="H1442" s="7">
        <f t="shared" si="44"/>
        <v>2</v>
      </c>
      <c r="I1442" t="s">
        <v>153</v>
      </c>
      <c r="J1442" t="s">
        <v>153</v>
      </c>
      <c r="K1442" t="s">
        <v>18</v>
      </c>
      <c r="L1442" s="7" t="s">
        <v>148</v>
      </c>
      <c r="M1442">
        <v>2.76</v>
      </c>
      <c r="N1442" s="12">
        <v>160</v>
      </c>
      <c r="O1442">
        <f t="shared" si="45"/>
        <v>80</v>
      </c>
    </row>
    <row r="1443" spans="1:15" x14ac:dyDescent="0.25">
      <c r="A1443">
        <v>406514</v>
      </c>
      <c r="B1443">
        <v>349683</v>
      </c>
      <c r="C1443" t="s">
        <v>50</v>
      </c>
      <c r="D1443" t="s">
        <v>92</v>
      </c>
      <c r="E1443">
        <v>20</v>
      </c>
      <c r="F1443" s="11">
        <v>718361202711081</v>
      </c>
      <c r="G1443" s="7" t="s">
        <v>165</v>
      </c>
      <c r="H1443" s="7">
        <f t="shared" si="44"/>
        <v>0</v>
      </c>
      <c r="I1443" t="s">
        <v>153</v>
      </c>
      <c r="J1443" t="s">
        <v>294</v>
      </c>
      <c r="K1443" t="s">
        <v>18</v>
      </c>
      <c r="L1443" s="7" t="s">
        <v>148</v>
      </c>
      <c r="M1443" t="s">
        <v>294</v>
      </c>
      <c r="N1443" t="s">
        <v>294</v>
      </c>
      <c r="O1443" t="str">
        <f t="shared" si="45"/>
        <v>Нет показаний</v>
      </c>
    </row>
    <row r="1444" spans="1:15" x14ac:dyDescent="0.25">
      <c r="A1444">
        <v>406516</v>
      </c>
      <c r="B1444">
        <v>349683</v>
      </c>
      <c r="C1444" t="s">
        <v>50</v>
      </c>
      <c r="D1444" t="s">
        <v>92</v>
      </c>
      <c r="E1444">
        <v>20</v>
      </c>
      <c r="F1444" s="11">
        <v>5189032</v>
      </c>
      <c r="G1444" s="7" t="s">
        <v>165</v>
      </c>
      <c r="H1444" s="7">
        <f t="shared" si="44"/>
        <v>0</v>
      </c>
      <c r="I1444" t="s">
        <v>153</v>
      </c>
      <c r="J1444" t="s">
        <v>294</v>
      </c>
      <c r="K1444" t="s">
        <v>18</v>
      </c>
      <c r="L1444" s="7" t="s">
        <v>148</v>
      </c>
      <c r="M1444" t="s">
        <v>294</v>
      </c>
      <c r="N1444" t="s">
        <v>294</v>
      </c>
      <c r="O1444" t="str">
        <f t="shared" si="45"/>
        <v>Нет показаний</v>
      </c>
    </row>
    <row r="1445" spans="1:15" x14ac:dyDescent="0.25">
      <c r="A1445">
        <v>406518</v>
      </c>
      <c r="B1445">
        <v>349683</v>
      </c>
      <c r="C1445" t="s">
        <v>50</v>
      </c>
      <c r="D1445" t="s">
        <v>92</v>
      </c>
      <c r="E1445">
        <v>20</v>
      </c>
      <c r="F1445" s="11">
        <v>60011753</v>
      </c>
      <c r="G1445" s="7" t="s">
        <v>170</v>
      </c>
      <c r="H1445" s="7">
        <f t="shared" si="44"/>
        <v>2</v>
      </c>
      <c r="I1445" t="s">
        <v>153</v>
      </c>
      <c r="J1445" t="s">
        <v>294</v>
      </c>
      <c r="K1445" t="s">
        <v>18</v>
      </c>
      <c r="L1445" s="7" t="s">
        <v>148</v>
      </c>
      <c r="M1445" t="s">
        <v>294</v>
      </c>
      <c r="N1445" t="s">
        <v>294</v>
      </c>
      <c r="O1445" t="str">
        <f t="shared" si="45"/>
        <v>Нет показаний</v>
      </c>
    </row>
    <row r="1446" spans="1:15" x14ac:dyDescent="0.25">
      <c r="A1446">
        <v>406521</v>
      </c>
      <c r="B1446">
        <v>349683</v>
      </c>
      <c r="C1446" t="s">
        <v>50</v>
      </c>
      <c r="D1446" t="s">
        <v>92</v>
      </c>
      <c r="E1446">
        <v>20</v>
      </c>
      <c r="F1446" s="11">
        <v>143704</v>
      </c>
      <c r="G1446" s="7" t="s">
        <v>170</v>
      </c>
      <c r="H1446" s="7">
        <f t="shared" si="44"/>
        <v>3</v>
      </c>
      <c r="I1446" t="s">
        <v>153</v>
      </c>
      <c r="J1446" t="s">
        <v>153</v>
      </c>
      <c r="K1446" t="s">
        <v>18</v>
      </c>
      <c r="L1446" s="7" t="s">
        <v>148</v>
      </c>
      <c r="M1446">
        <v>2.76</v>
      </c>
      <c r="N1446" s="12">
        <v>557</v>
      </c>
      <c r="O1446">
        <f t="shared" si="45"/>
        <v>185.66666666666666</v>
      </c>
    </row>
    <row r="1447" spans="1:15" x14ac:dyDescent="0.25">
      <c r="A1447">
        <v>406522</v>
      </c>
      <c r="B1447">
        <v>349683</v>
      </c>
      <c r="C1447" t="s">
        <v>50</v>
      </c>
      <c r="D1447" t="s">
        <v>92</v>
      </c>
      <c r="E1447">
        <v>20</v>
      </c>
      <c r="F1447" s="11">
        <v>2834185860</v>
      </c>
      <c r="G1447" s="7" t="s">
        <v>170</v>
      </c>
      <c r="H1447" s="7">
        <f t="shared" si="44"/>
        <v>2</v>
      </c>
      <c r="I1447" t="s">
        <v>153</v>
      </c>
      <c r="J1447" t="s">
        <v>153</v>
      </c>
      <c r="K1447" t="s">
        <v>18</v>
      </c>
      <c r="L1447" s="7" t="s">
        <v>148</v>
      </c>
      <c r="M1447">
        <v>2.76</v>
      </c>
      <c r="N1447" s="12">
        <v>53</v>
      </c>
      <c r="O1447">
        <f t="shared" si="45"/>
        <v>26.5</v>
      </c>
    </row>
    <row r="1448" spans="1:15" x14ac:dyDescent="0.25">
      <c r="A1448">
        <v>406523</v>
      </c>
      <c r="B1448">
        <v>349683</v>
      </c>
      <c r="C1448" t="s">
        <v>50</v>
      </c>
      <c r="D1448" t="s">
        <v>92</v>
      </c>
      <c r="E1448">
        <v>20</v>
      </c>
      <c r="F1448" s="11">
        <v>60011753</v>
      </c>
      <c r="G1448" s="7" t="s">
        <v>170</v>
      </c>
      <c r="H1448" s="7">
        <f t="shared" si="44"/>
        <v>2</v>
      </c>
      <c r="I1448" t="s">
        <v>153</v>
      </c>
      <c r="J1448" t="s">
        <v>294</v>
      </c>
      <c r="K1448" t="s">
        <v>18</v>
      </c>
      <c r="L1448" s="7" t="s">
        <v>148</v>
      </c>
      <c r="M1448" t="s">
        <v>294</v>
      </c>
      <c r="N1448" t="s">
        <v>294</v>
      </c>
      <c r="O1448" t="str">
        <f t="shared" si="45"/>
        <v>Нет показаний</v>
      </c>
    </row>
    <row r="1449" spans="1:15" x14ac:dyDescent="0.25">
      <c r="A1449">
        <v>406525</v>
      </c>
      <c r="B1449">
        <v>349683</v>
      </c>
      <c r="C1449" t="s">
        <v>50</v>
      </c>
      <c r="D1449" t="s">
        <v>92</v>
      </c>
      <c r="E1449">
        <v>20</v>
      </c>
      <c r="F1449" s="11">
        <v>62018111</v>
      </c>
      <c r="G1449" s="7" t="s">
        <v>165</v>
      </c>
      <c r="H1449" s="7">
        <f t="shared" si="44"/>
        <v>0</v>
      </c>
      <c r="I1449" t="s">
        <v>153</v>
      </c>
      <c r="J1449" t="s">
        <v>153</v>
      </c>
      <c r="K1449" t="s">
        <v>18</v>
      </c>
      <c r="L1449" s="7" t="s">
        <v>148</v>
      </c>
      <c r="M1449">
        <v>2.76</v>
      </c>
      <c r="N1449" s="12">
        <v>168</v>
      </c>
      <c r="O1449">
        <f t="shared" si="45"/>
        <v>168</v>
      </c>
    </row>
    <row r="1450" spans="1:15" x14ac:dyDescent="0.25">
      <c r="A1450">
        <v>406528</v>
      </c>
      <c r="B1450">
        <v>349683</v>
      </c>
      <c r="C1450" t="s">
        <v>50</v>
      </c>
      <c r="D1450" t="s">
        <v>92</v>
      </c>
      <c r="E1450">
        <v>20</v>
      </c>
      <c r="F1450" s="11">
        <v>35097995011</v>
      </c>
      <c r="G1450" s="7" t="s">
        <v>165</v>
      </c>
      <c r="H1450" s="7">
        <f t="shared" si="44"/>
        <v>0</v>
      </c>
      <c r="I1450" t="s">
        <v>153</v>
      </c>
      <c r="J1450" t="s">
        <v>294</v>
      </c>
      <c r="K1450" t="s">
        <v>18</v>
      </c>
      <c r="L1450" s="7" t="s">
        <v>148</v>
      </c>
      <c r="M1450" t="s">
        <v>294</v>
      </c>
      <c r="N1450" t="s">
        <v>294</v>
      </c>
      <c r="O1450" t="str">
        <f t="shared" si="45"/>
        <v>Нет показаний</v>
      </c>
    </row>
    <row r="1451" spans="1:15" x14ac:dyDescent="0.25">
      <c r="A1451">
        <v>406529</v>
      </c>
      <c r="B1451">
        <v>349683</v>
      </c>
      <c r="C1451" t="s">
        <v>50</v>
      </c>
      <c r="D1451" t="s">
        <v>92</v>
      </c>
      <c r="E1451">
        <v>20</v>
      </c>
      <c r="F1451" s="11">
        <v>134402</v>
      </c>
      <c r="G1451" s="7" t="s">
        <v>170</v>
      </c>
      <c r="H1451" s="7">
        <f t="shared" si="44"/>
        <v>2</v>
      </c>
      <c r="I1451" t="s">
        <v>153</v>
      </c>
      <c r="J1451" t="s">
        <v>153</v>
      </c>
      <c r="K1451" t="s">
        <v>18</v>
      </c>
      <c r="L1451" s="7" t="s">
        <v>148</v>
      </c>
      <c r="M1451">
        <v>2.76</v>
      </c>
      <c r="N1451" s="12">
        <v>160</v>
      </c>
      <c r="O1451">
        <f t="shared" si="45"/>
        <v>80</v>
      </c>
    </row>
    <row r="1452" spans="1:15" x14ac:dyDescent="0.25">
      <c r="A1452">
        <v>406531</v>
      </c>
      <c r="B1452">
        <v>349683</v>
      </c>
      <c r="C1452" t="s">
        <v>50</v>
      </c>
      <c r="D1452" t="s">
        <v>92</v>
      </c>
      <c r="E1452">
        <v>20</v>
      </c>
      <c r="F1452" s="11">
        <v>146615</v>
      </c>
      <c r="G1452" s="7" t="s">
        <v>165</v>
      </c>
      <c r="H1452" s="7">
        <f t="shared" si="44"/>
        <v>0</v>
      </c>
      <c r="I1452" t="s">
        <v>153</v>
      </c>
      <c r="J1452" t="s">
        <v>153</v>
      </c>
      <c r="K1452" t="s">
        <v>18</v>
      </c>
      <c r="L1452" s="7" t="s">
        <v>148</v>
      </c>
      <c r="M1452">
        <v>2.76</v>
      </c>
      <c r="N1452" s="12">
        <v>47</v>
      </c>
      <c r="O1452">
        <f t="shared" si="45"/>
        <v>47</v>
      </c>
    </row>
    <row r="1453" spans="1:15" x14ac:dyDescent="0.25">
      <c r="A1453">
        <v>425371</v>
      </c>
      <c r="B1453">
        <v>425328</v>
      </c>
      <c r="C1453" t="s">
        <v>50</v>
      </c>
      <c r="D1453" t="s">
        <v>16</v>
      </c>
      <c r="E1453">
        <v>5</v>
      </c>
      <c r="F1453" s="11">
        <v>205643</v>
      </c>
      <c r="G1453" s="7" t="s">
        <v>170</v>
      </c>
      <c r="H1453" s="7">
        <f t="shared" si="44"/>
        <v>4</v>
      </c>
      <c r="I1453" t="s">
        <v>153</v>
      </c>
      <c r="J1453" t="s">
        <v>153</v>
      </c>
      <c r="K1453" t="s">
        <v>11</v>
      </c>
      <c r="L1453" s="7" t="s">
        <v>148</v>
      </c>
      <c r="M1453">
        <v>1.9870000000000001</v>
      </c>
      <c r="N1453" s="12">
        <v>560</v>
      </c>
      <c r="O1453">
        <f t="shared" si="45"/>
        <v>140</v>
      </c>
    </row>
    <row r="1454" spans="1:15" x14ac:dyDescent="0.25">
      <c r="A1454">
        <v>425373</v>
      </c>
      <c r="B1454">
        <v>425328</v>
      </c>
      <c r="C1454" t="s">
        <v>50</v>
      </c>
      <c r="D1454" t="s">
        <v>16</v>
      </c>
      <c r="E1454">
        <v>5</v>
      </c>
      <c r="F1454" s="11">
        <v>205643</v>
      </c>
      <c r="G1454" s="7" t="s">
        <v>170</v>
      </c>
      <c r="H1454" s="7">
        <f t="shared" si="44"/>
        <v>4</v>
      </c>
      <c r="I1454" t="s">
        <v>153</v>
      </c>
      <c r="J1454" t="s">
        <v>153</v>
      </c>
      <c r="K1454" t="s">
        <v>11</v>
      </c>
      <c r="L1454" s="7" t="s">
        <v>148</v>
      </c>
      <c r="M1454">
        <v>1.9870000000000001</v>
      </c>
      <c r="N1454" s="12">
        <v>560</v>
      </c>
      <c r="O1454">
        <f t="shared" si="45"/>
        <v>140</v>
      </c>
    </row>
    <row r="1455" spans="1:15" x14ac:dyDescent="0.25">
      <c r="A1455">
        <v>425375</v>
      </c>
      <c r="B1455">
        <v>425328</v>
      </c>
      <c r="C1455" t="s">
        <v>50</v>
      </c>
      <c r="D1455" t="s">
        <v>16</v>
      </c>
      <c r="E1455">
        <v>5</v>
      </c>
      <c r="F1455" s="11">
        <v>205643</v>
      </c>
      <c r="G1455" s="7" t="s">
        <v>170</v>
      </c>
      <c r="H1455" s="7">
        <f t="shared" si="44"/>
        <v>4</v>
      </c>
      <c r="I1455" t="s">
        <v>153</v>
      </c>
      <c r="J1455" t="s">
        <v>153</v>
      </c>
      <c r="K1455" t="s">
        <v>11</v>
      </c>
      <c r="L1455" s="7" t="s">
        <v>148</v>
      </c>
      <c r="M1455">
        <v>1.9870000000000001</v>
      </c>
      <c r="N1455" s="12">
        <v>560</v>
      </c>
      <c r="O1455">
        <f t="shared" si="45"/>
        <v>140</v>
      </c>
    </row>
    <row r="1456" spans="1:15" x14ac:dyDescent="0.25">
      <c r="A1456">
        <v>425403</v>
      </c>
      <c r="B1456">
        <v>425328</v>
      </c>
      <c r="C1456" t="s">
        <v>50</v>
      </c>
      <c r="D1456" t="s">
        <v>16</v>
      </c>
      <c r="E1456">
        <v>5</v>
      </c>
      <c r="F1456" s="11">
        <v>1000511</v>
      </c>
      <c r="G1456" s="7" t="s">
        <v>165</v>
      </c>
      <c r="H1456" s="7">
        <f t="shared" si="44"/>
        <v>0</v>
      </c>
      <c r="I1456" t="s">
        <v>153</v>
      </c>
      <c r="J1456" t="s">
        <v>294</v>
      </c>
      <c r="K1456" t="s">
        <v>11</v>
      </c>
      <c r="L1456" s="7" t="s">
        <v>148</v>
      </c>
      <c r="M1456" t="s">
        <v>294</v>
      </c>
      <c r="N1456" t="s">
        <v>294</v>
      </c>
      <c r="O1456" t="str">
        <f t="shared" si="45"/>
        <v>Нет показаний</v>
      </c>
    </row>
    <row r="1457" spans="1:15" x14ac:dyDescent="0.25">
      <c r="A1457">
        <v>425507</v>
      </c>
      <c r="B1457">
        <v>425332</v>
      </c>
      <c r="C1457" t="s">
        <v>50</v>
      </c>
      <c r="D1457" t="s">
        <v>93</v>
      </c>
      <c r="E1457">
        <v>12</v>
      </c>
      <c r="F1457" s="11">
        <v>58319734</v>
      </c>
      <c r="G1457" s="7" t="s">
        <v>165</v>
      </c>
      <c r="H1457" s="7">
        <f t="shared" si="44"/>
        <v>0</v>
      </c>
      <c r="I1457" t="s">
        <v>153</v>
      </c>
      <c r="J1457" t="s">
        <v>153</v>
      </c>
      <c r="K1457" t="s">
        <v>18</v>
      </c>
      <c r="L1457" s="7" t="s">
        <v>148</v>
      </c>
      <c r="M1457">
        <v>2.76</v>
      </c>
      <c r="N1457" s="12">
        <v>0</v>
      </c>
      <c r="O1457">
        <f t="shared" si="45"/>
        <v>0</v>
      </c>
    </row>
    <row r="1458" spans="1:15" x14ac:dyDescent="0.25">
      <c r="A1458">
        <v>425509</v>
      </c>
      <c r="B1458">
        <v>425332</v>
      </c>
      <c r="C1458" t="s">
        <v>50</v>
      </c>
      <c r="D1458" t="s">
        <v>93</v>
      </c>
      <c r="E1458">
        <v>12</v>
      </c>
      <c r="F1458" s="11">
        <v>58138451</v>
      </c>
      <c r="G1458" s="7" t="s">
        <v>165</v>
      </c>
      <c r="H1458" s="7">
        <f t="shared" si="44"/>
        <v>0</v>
      </c>
      <c r="I1458" t="s">
        <v>153</v>
      </c>
      <c r="J1458" t="s">
        <v>153</v>
      </c>
      <c r="K1458" t="s">
        <v>18</v>
      </c>
      <c r="L1458" s="7" t="s">
        <v>148</v>
      </c>
      <c r="M1458">
        <v>2.76</v>
      </c>
      <c r="N1458" s="12">
        <v>90</v>
      </c>
      <c r="O1458">
        <f t="shared" si="45"/>
        <v>90</v>
      </c>
    </row>
    <row r="1459" spans="1:15" x14ac:dyDescent="0.25">
      <c r="A1459">
        <v>425511</v>
      </c>
      <c r="B1459">
        <v>425332</v>
      </c>
      <c r="C1459" t="s">
        <v>50</v>
      </c>
      <c r="D1459" t="s">
        <v>93</v>
      </c>
      <c r="E1459">
        <v>12</v>
      </c>
      <c r="F1459" s="11">
        <v>246412425511</v>
      </c>
      <c r="G1459" s="7" t="s">
        <v>165</v>
      </c>
      <c r="H1459" s="7">
        <f t="shared" si="44"/>
        <v>0</v>
      </c>
      <c r="I1459" t="s">
        <v>153</v>
      </c>
      <c r="J1459" t="s">
        <v>153</v>
      </c>
      <c r="K1459" t="s">
        <v>18</v>
      </c>
      <c r="L1459" s="7" t="s">
        <v>148</v>
      </c>
      <c r="M1459">
        <v>2.76</v>
      </c>
      <c r="N1459" s="12">
        <v>40</v>
      </c>
      <c r="O1459">
        <f t="shared" si="45"/>
        <v>40</v>
      </c>
    </row>
    <row r="1460" spans="1:15" x14ac:dyDescent="0.25">
      <c r="A1460">
        <v>425513</v>
      </c>
      <c r="B1460">
        <v>425332</v>
      </c>
      <c r="C1460" t="s">
        <v>50</v>
      </c>
      <c r="D1460" t="s">
        <v>93</v>
      </c>
      <c r="E1460">
        <v>12</v>
      </c>
      <c r="F1460" s="11">
        <v>45801212</v>
      </c>
      <c r="G1460" s="7" t="s">
        <v>165</v>
      </c>
      <c r="H1460" s="7">
        <f t="shared" si="44"/>
        <v>0</v>
      </c>
      <c r="I1460" t="s">
        <v>153</v>
      </c>
      <c r="J1460" t="s">
        <v>294</v>
      </c>
      <c r="K1460" t="s">
        <v>18</v>
      </c>
      <c r="L1460" s="7" t="s">
        <v>148</v>
      </c>
      <c r="M1460" t="s">
        <v>294</v>
      </c>
      <c r="N1460" t="s">
        <v>294</v>
      </c>
      <c r="O1460" t="str">
        <f t="shared" si="45"/>
        <v>Нет показаний</v>
      </c>
    </row>
    <row r="1461" spans="1:15" x14ac:dyDescent="0.25">
      <c r="A1461">
        <v>425517</v>
      </c>
      <c r="B1461">
        <v>425332</v>
      </c>
      <c r="C1461" t="s">
        <v>50</v>
      </c>
      <c r="D1461" t="s">
        <v>93</v>
      </c>
      <c r="E1461">
        <v>12</v>
      </c>
      <c r="F1461" s="11">
        <v>1000020</v>
      </c>
      <c r="G1461" s="7" t="s">
        <v>165</v>
      </c>
      <c r="H1461" s="7">
        <f t="shared" si="44"/>
        <v>0</v>
      </c>
      <c r="I1461" t="s">
        <v>153</v>
      </c>
      <c r="J1461" t="s">
        <v>153</v>
      </c>
      <c r="K1461" t="s">
        <v>18</v>
      </c>
      <c r="L1461" s="7" t="s">
        <v>148</v>
      </c>
      <c r="M1461">
        <v>2.76</v>
      </c>
      <c r="N1461" s="12">
        <v>153</v>
      </c>
      <c r="O1461">
        <f t="shared" si="45"/>
        <v>153</v>
      </c>
    </row>
    <row r="1462" spans="1:15" x14ac:dyDescent="0.25">
      <c r="A1462">
        <v>425519</v>
      </c>
      <c r="B1462">
        <v>425332</v>
      </c>
      <c r="C1462" t="s">
        <v>50</v>
      </c>
      <c r="D1462" t="s">
        <v>93</v>
      </c>
      <c r="E1462">
        <v>12</v>
      </c>
      <c r="F1462" s="11">
        <v>1000021</v>
      </c>
      <c r="G1462" s="7" t="s">
        <v>165</v>
      </c>
      <c r="H1462" s="7">
        <f t="shared" si="44"/>
        <v>0</v>
      </c>
      <c r="I1462" t="s">
        <v>153</v>
      </c>
      <c r="J1462" t="s">
        <v>153</v>
      </c>
      <c r="K1462" t="s">
        <v>18</v>
      </c>
      <c r="L1462" s="7" t="s">
        <v>148</v>
      </c>
      <c r="M1462">
        <v>2.76</v>
      </c>
      <c r="N1462" s="12">
        <v>101</v>
      </c>
      <c r="O1462">
        <f t="shared" si="45"/>
        <v>101</v>
      </c>
    </row>
    <row r="1463" spans="1:15" x14ac:dyDescent="0.25">
      <c r="A1463">
        <v>425521</v>
      </c>
      <c r="B1463">
        <v>425332</v>
      </c>
      <c r="C1463" t="s">
        <v>50</v>
      </c>
      <c r="D1463" t="s">
        <v>93</v>
      </c>
      <c r="E1463">
        <v>12</v>
      </c>
      <c r="F1463" s="11">
        <v>1000022</v>
      </c>
      <c r="G1463" s="7" t="s">
        <v>165</v>
      </c>
      <c r="H1463" s="7">
        <f t="shared" si="44"/>
        <v>0</v>
      </c>
      <c r="I1463" t="s">
        <v>153</v>
      </c>
      <c r="J1463" t="s">
        <v>153</v>
      </c>
      <c r="K1463" t="s">
        <v>18</v>
      </c>
      <c r="L1463" s="7" t="s">
        <v>148</v>
      </c>
      <c r="M1463">
        <v>2.76</v>
      </c>
      <c r="N1463" s="12">
        <v>330</v>
      </c>
      <c r="O1463">
        <f t="shared" si="45"/>
        <v>330</v>
      </c>
    </row>
    <row r="1464" spans="1:15" x14ac:dyDescent="0.25">
      <c r="A1464">
        <v>425525</v>
      </c>
      <c r="B1464">
        <v>425334</v>
      </c>
      <c r="C1464" t="s">
        <v>50</v>
      </c>
      <c r="D1464" t="s">
        <v>94</v>
      </c>
      <c r="E1464" t="s">
        <v>95</v>
      </c>
      <c r="F1464" s="11">
        <v>1000023425525</v>
      </c>
      <c r="G1464" s="7" t="s">
        <v>165</v>
      </c>
      <c r="H1464" s="7">
        <f t="shared" si="44"/>
        <v>0</v>
      </c>
      <c r="I1464" t="s">
        <v>153</v>
      </c>
      <c r="J1464" t="s">
        <v>153</v>
      </c>
      <c r="K1464" t="s">
        <v>18</v>
      </c>
      <c r="L1464" s="7" t="s">
        <v>148</v>
      </c>
      <c r="M1464">
        <v>2.76</v>
      </c>
      <c r="N1464" s="12">
        <v>54</v>
      </c>
      <c r="O1464">
        <f t="shared" si="45"/>
        <v>54</v>
      </c>
    </row>
    <row r="1465" spans="1:15" x14ac:dyDescent="0.25">
      <c r="A1465">
        <v>425533</v>
      </c>
      <c r="B1465">
        <v>425334</v>
      </c>
      <c r="C1465" t="s">
        <v>50</v>
      </c>
      <c r="D1465" t="s">
        <v>94</v>
      </c>
      <c r="E1465" t="s">
        <v>95</v>
      </c>
      <c r="F1465" s="11">
        <v>42553304591</v>
      </c>
      <c r="G1465" s="7" t="s">
        <v>165</v>
      </c>
      <c r="H1465" s="7">
        <f t="shared" si="44"/>
        <v>0</v>
      </c>
      <c r="I1465" t="s">
        <v>153</v>
      </c>
      <c r="J1465" t="s">
        <v>294</v>
      </c>
      <c r="K1465" t="s">
        <v>18</v>
      </c>
      <c r="L1465" s="7" t="s">
        <v>148</v>
      </c>
      <c r="M1465" t="s">
        <v>294</v>
      </c>
      <c r="N1465" t="s">
        <v>294</v>
      </c>
      <c r="O1465" t="str">
        <f t="shared" si="45"/>
        <v>Нет показаний</v>
      </c>
    </row>
    <row r="1466" spans="1:15" x14ac:dyDescent="0.25">
      <c r="A1466">
        <v>425535</v>
      </c>
      <c r="B1466">
        <v>425334</v>
      </c>
      <c r="C1466" t="s">
        <v>50</v>
      </c>
      <c r="D1466" t="s">
        <v>94</v>
      </c>
      <c r="E1466" t="s">
        <v>95</v>
      </c>
      <c r="F1466" s="11">
        <v>58253</v>
      </c>
      <c r="G1466" s="7" t="s">
        <v>165</v>
      </c>
      <c r="H1466" s="7">
        <f t="shared" si="44"/>
        <v>0</v>
      </c>
      <c r="I1466" t="s">
        <v>153</v>
      </c>
      <c r="J1466" t="s">
        <v>294</v>
      </c>
      <c r="K1466" t="s">
        <v>18</v>
      </c>
      <c r="L1466" s="7" t="s">
        <v>148</v>
      </c>
      <c r="M1466" t="s">
        <v>294</v>
      </c>
      <c r="N1466" t="s">
        <v>294</v>
      </c>
      <c r="O1466" t="str">
        <f t="shared" si="45"/>
        <v>Нет показаний</v>
      </c>
    </row>
    <row r="1467" spans="1:15" x14ac:dyDescent="0.25">
      <c r="A1467">
        <v>425537</v>
      </c>
      <c r="B1467">
        <v>425334</v>
      </c>
      <c r="C1467" t="s">
        <v>50</v>
      </c>
      <c r="D1467" t="s">
        <v>94</v>
      </c>
      <c r="E1467" t="s">
        <v>95</v>
      </c>
      <c r="F1467" s="11">
        <v>459317147</v>
      </c>
      <c r="G1467" s="7" t="s">
        <v>165</v>
      </c>
      <c r="H1467" s="7">
        <f t="shared" si="44"/>
        <v>0</v>
      </c>
      <c r="I1467" t="s">
        <v>153</v>
      </c>
      <c r="J1467" t="s">
        <v>153</v>
      </c>
      <c r="K1467" t="s">
        <v>18</v>
      </c>
      <c r="L1467" s="7" t="s">
        <v>148</v>
      </c>
      <c r="M1467">
        <v>2.76</v>
      </c>
      <c r="N1467" s="12">
        <v>216</v>
      </c>
      <c r="O1467">
        <f t="shared" si="45"/>
        <v>216</v>
      </c>
    </row>
    <row r="1468" spans="1:15" x14ac:dyDescent="0.25">
      <c r="A1468">
        <v>425541</v>
      </c>
      <c r="B1468">
        <v>425334</v>
      </c>
      <c r="C1468" t="s">
        <v>50</v>
      </c>
      <c r="D1468" t="s">
        <v>94</v>
      </c>
      <c r="E1468" t="s">
        <v>95</v>
      </c>
      <c r="F1468" s="11">
        <v>102417392</v>
      </c>
      <c r="G1468" s="7" t="s">
        <v>165</v>
      </c>
      <c r="H1468" s="7">
        <f t="shared" si="44"/>
        <v>0</v>
      </c>
      <c r="I1468" t="s">
        <v>153</v>
      </c>
      <c r="J1468" t="s">
        <v>153</v>
      </c>
      <c r="K1468" t="s">
        <v>18</v>
      </c>
      <c r="L1468" s="7" t="s">
        <v>148</v>
      </c>
      <c r="M1468">
        <v>2.76</v>
      </c>
      <c r="N1468" s="12">
        <v>300</v>
      </c>
      <c r="O1468">
        <f t="shared" si="45"/>
        <v>300</v>
      </c>
    </row>
    <row r="1469" spans="1:15" x14ac:dyDescent="0.25">
      <c r="A1469">
        <v>425543</v>
      </c>
      <c r="B1469">
        <v>425334</v>
      </c>
      <c r="C1469" t="s">
        <v>50</v>
      </c>
      <c r="D1469" t="s">
        <v>94</v>
      </c>
      <c r="E1469" t="s">
        <v>95</v>
      </c>
      <c r="F1469" s="11">
        <v>11975</v>
      </c>
      <c r="G1469" s="7" t="s">
        <v>165</v>
      </c>
      <c r="H1469" s="7">
        <f t="shared" si="44"/>
        <v>0</v>
      </c>
      <c r="I1469" t="s">
        <v>153</v>
      </c>
      <c r="J1469" t="s">
        <v>153</v>
      </c>
      <c r="K1469" t="s">
        <v>18</v>
      </c>
      <c r="L1469" s="7" t="s">
        <v>148</v>
      </c>
      <c r="M1469">
        <v>2.76</v>
      </c>
      <c r="N1469" s="12">
        <v>157</v>
      </c>
      <c r="O1469">
        <f t="shared" si="45"/>
        <v>157</v>
      </c>
    </row>
    <row r="1470" spans="1:15" x14ac:dyDescent="0.25">
      <c r="A1470">
        <v>425545</v>
      </c>
      <c r="B1470">
        <v>425334</v>
      </c>
      <c r="C1470" t="s">
        <v>50</v>
      </c>
      <c r="D1470" t="s">
        <v>94</v>
      </c>
      <c r="E1470" t="s">
        <v>95</v>
      </c>
      <c r="F1470" s="11">
        <v>435887</v>
      </c>
      <c r="G1470" s="7" t="s">
        <v>165</v>
      </c>
      <c r="H1470" s="7">
        <f t="shared" si="44"/>
        <v>0</v>
      </c>
      <c r="I1470" t="s">
        <v>153</v>
      </c>
      <c r="J1470" t="s">
        <v>153</v>
      </c>
      <c r="K1470" t="s">
        <v>18</v>
      </c>
      <c r="L1470" s="7" t="s">
        <v>148</v>
      </c>
      <c r="M1470">
        <v>2.76</v>
      </c>
      <c r="N1470" s="12">
        <v>555</v>
      </c>
      <c r="O1470">
        <f t="shared" si="45"/>
        <v>555</v>
      </c>
    </row>
    <row r="1471" spans="1:15" x14ac:dyDescent="0.25">
      <c r="A1471">
        <v>425550</v>
      </c>
      <c r="B1471">
        <v>425334</v>
      </c>
      <c r="C1471" t="s">
        <v>50</v>
      </c>
      <c r="D1471" t="s">
        <v>94</v>
      </c>
      <c r="E1471" t="s">
        <v>95</v>
      </c>
      <c r="F1471" s="11">
        <v>1000039</v>
      </c>
      <c r="G1471" s="7" t="s">
        <v>165</v>
      </c>
      <c r="H1471" s="7">
        <f t="shared" si="44"/>
        <v>0</v>
      </c>
      <c r="I1471" t="s">
        <v>153</v>
      </c>
      <c r="J1471" t="s">
        <v>294</v>
      </c>
      <c r="K1471" t="s">
        <v>18</v>
      </c>
      <c r="L1471" s="7" t="s">
        <v>148</v>
      </c>
      <c r="M1471" t="s">
        <v>294</v>
      </c>
      <c r="N1471" t="s">
        <v>294</v>
      </c>
      <c r="O1471" t="str">
        <f t="shared" si="45"/>
        <v>Нет показаний</v>
      </c>
    </row>
    <row r="1472" spans="1:15" x14ac:dyDescent="0.25">
      <c r="A1472">
        <v>425558</v>
      </c>
      <c r="B1472">
        <v>425334</v>
      </c>
      <c r="C1472" t="s">
        <v>50</v>
      </c>
      <c r="D1472" t="s">
        <v>94</v>
      </c>
      <c r="E1472" t="s">
        <v>95</v>
      </c>
      <c r="F1472" s="11">
        <v>4605171415</v>
      </c>
      <c r="G1472" s="7" t="s">
        <v>165</v>
      </c>
      <c r="H1472" s="7">
        <f t="shared" si="44"/>
        <v>0</v>
      </c>
      <c r="I1472" t="s">
        <v>153</v>
      </c>
      <c r="J1472" t="s">
        <v>294</v>
      </c>
      <c r="K1472" t="s">
        <v>18</v>
      </c>
      <c r="L1472" s="7" t="s">
        <v>148</v>
      </c>
      <c r="M1472" t="s">
        <v>294</v>
      </c>
      <c r="N1472" t="s">
        <v>294</v>
      </c>
      <c r="O1472" t="str">
        <f t="shared" si="45"/>
        <v>Нет показаний</v>
      </c>
    </row>
    <row r="1473" spans="1:15" x14ac:dyDescent="0.25">
      <c r="A1473">
        <v>425560</v>
      </c>
      <c r="B1473">
        <v>425334</v>
      </c>
      <c r="C1473" t="s">
        <v>50</v>
      </c>
      <c r="D1473" t="s">
        <v>94</v>
      </c>
      <c r="E1473" t="s">
        <v>95</v>
      </c>
      <c r="F1473" s="11">
        <v>6006861</v>
      </c>
      <c r="G1473" s="7" t="s">
        <v>165</v>
      </c>
      <c r="H1473" s="7">
        <f t="shared" si="44"/>
        <v>0</v>
      </c>
      <c r="I1473" t="s">
        <v>153</v>
      </c>
      <c r="J1473" t="s">
        <v>153</v>
      </c>
      <c r="K1473" t="s">
        <v>18</v>
      </c>
      <c r="L1473" s="7" t="s">
        <v>148</v>
      </c>
      <c r="M1473">
        <v>2.76</v>
      </c>
      <c r="N1473" s="12">
        <v>172</v>
      </c>
      <c r="O1473">
        <f t="shared" si="45"/>
        <v>172</v>
      </c>
    </row>
    <row r="1474" spans="1:15" x14ac:dyDescent="0.25">
      <c r="A1474">
        <v>425562</v>
      </c>
      <c r="B1474">
        <v>425334</v>
      </c>
      <c r="C1474" t="s">
        <v>50</v>
      </c>
      <c r="D1474" t="s">
        <v>94</v>
      </c>
      <c r="E1474" t="s">
        <v>95</v>
      </c>
      <c r="F1474" s="11">
        <v>3106</v>
      </c>
      <c r="G1474" s="7" t="s">
        <v>165</v>
      </c>
      <c r="H1474" s="7">
        <f t="shared" si="44"/>
        <v>0</v>
      </c>
      <c r="I1474" t="s">
        <v>153</v>
      </c>
      <c r="J1474" t="s">
        <v>153</v>
      </c>
      <c r="K1474" t="s">
        <v>18</v>
      </c>
      <c r="L1474" s="7" t="s">
        <v>148</v>
      </c>
      <c r="M1474">
        <v>2.76</v>
      </c>
      <c r="N1474" s="12">
        <v>419</v>
      </c>
      <c r="O1474">
        <f t="shared" si="45"/>
        <v>419</v>
      </c>
    </row>
    <row r="1475" spans="1:15" x14ac:dyDescent="0.25">
      <c r="A1475">
        <v>425607</v>
      </c>
      <c r="B1475">
        <v>425338</v>
      </c>
      <c r="C1475" t="s">
        <v>50</v>
      </c>
      <c r="D1475" t="s">
        <v>96</v>
      </c>
      <c r="E1475" t="s">
        <v>97</v>
      </c>
      <c r="F1475" s="11">
        <v>1000071</v>
      </c>
      <c r="G1475" s="7" t="s">
        <v>165</v>
      </c>
      <c r="H1475" s="7">
        <f t="shared" ref="H1475:H1538" si="46">COUNTIFS($F$2:$F$3258,F1475,$G$2:$G$3258,"ОКПУ")</f>
        <v>0</v>
      </c>
      <c r="I1475" t="s">
        <v>153</v>
      </c>
      <c r="J1475" t="s">
        <v>153</v>
      </c>
      <c r="K1475" t="s">
        <v>18</v>
      </c>
      <c r="L1475" s="7" t="s">
        <v>148</v>
      </c>
      <c r="M1475">
        <v>2.76</v>
      </c>
      <c r="N1475" s="12">
        <v>134</v>
      </c>
      <c r="O1475">
        <f t="shared" ref="O1475:O1538" si="47">IF(H1475&gt;0,IFERROR(N1475/H1475,N1475),N1475)</f>
        <v>134</v>
      </c>
    </row>
    <row r="1476" spans="1:15" x14ac:dyDescent="0.25">
      <c r="A1476">
        <v>425609</v>
      </c>
      <c r="B1476">
        <v>425338</v>
      </c>
      <c r="C1476" t="s">
        <v>50</v>
      </c>
      <c r="D1476" t="s">
        <v>96</v>
      </c>
      <c r="E1476" t="s">
        <v>97</v>
      </c>
      <c r="F1476" s="11">
        <v>1000072</v>
      </c>
      <c r="G1476" s="7" t="s">
        <v>165</v>
      </c>
      <c r="H1476" s="7">
        <f t="shared" si="46"/>
        <v>0</v>
      </c>
      <c r="I1476" t="s">
        <v>153</v>
      </c>
      <c r="J1476" t="s">
        <v>294</v>
      </c>
      <c r="K1476" t="s">
        <v>18</v>
      </c>
      <c r="L1476" s="7" t="s">
        <v>148</v>
      </c>
      <c r="M1476" t="s">
        <v>294</v>
      </c>
      <c r="N1476" t="s">
        <v>294</v>
      </c>
      <c r="O1476" t="str">
        <f t="shared" si="47"/>
        <v>Нет показаний</v>
      </c>
    </row>
    <row r="1477" spans="1:15" x14ac:dyDescent="0.25">
      <c r="A1477">
        <v>425618</v>
      </c>
      <c r="B1477">
        <v>425338</v>
      </c>
      <c r="C1477" t="s">
        <v>50</v>
      </c>
      <c r="D1477" t="s">
        <v>96</v>
      </c>
      <c r="E1477" t="s">
        <v>97</v>
      </c>
      <c r="F1477" s="11">
        <v>97394939</v>
      </c>
      <c r="G1477" s="7" t="s">
        <v>165</v>
      </c>
      <c r="H1477" s="7">
        <f t="shared" si="46"/>
        <v>0</v>
      </c>
      <c r="I1477" t="s">
        <v>153</v>
      </c>
      <c r="J1477" t="s">
        <v>294</v>
      </c>
      <c r="K1477" t="s">
        <v>18</v>
      </c>
      <c r="L1477" s="7" t="s">
        <v>148</v>
      </c>
      <c r="M1477" t="s">
        <v>294</v>
      </c>
      <c r="N1477" t="s">
        <v>294</v>
      </c>
      <c r="O1477" t="str">
        <f t="shared" si="47"/>
        <v>Нет показаний</v>
      </c>
    </row>
    <row r="1478" spans="1:15" x14ac:dyDescent="0.25">
      <c r="A1478">
        <v>425623</v>
      </c>
      <c r="B1478">
        <v>425338</v>
      </c>
      <c r="C1478" t="s">
        <v>50</v>
      </c>
      <c r="D1478" t="s">
        <v>96</v>
      </c>
      <c r="E1478" t="s">
        <v>97</v>
      </c>
      <c r="F1478" s="11">
        <v>1000089</v>
      </c>
      <c r="G1478" s="7" t="s">
        <v>165</v>
      </c>
      <c r="H1478" s="7">
        <f t="shared" si="46"/>
        <v>0</v>
      </c>
      <c r="I1478" t="s">
        <v>153</v>
      </c>
      <c r="J1478" t="s">
        <v>294</v>
      </c>
      <c r="K1478" t="s">
        <v>18</v>
      </c>
      <c r="L1478" s="7" t="s">
        <v>148</v>
      </c>
      <c r="M1478" t="s">
        <v>294</v>
      </c>
      <c r="N1478" t="s">
        <v>294</v>
      </c>
      <c r="O1478" t="str">
        <f t="shared" si="47"/>
        <v>Нет показаний</v>
      </c>
    </row>
    <row r="1479" spans="1:15" x14ac:dyDescent="0.25">
      <c r="A1479">
        <v>425624</v>
      </c>
      <c r="B1479">
        <v>425338</v>
      </c>
      <c r="C1479" t="s">
        <v>50</v>
      </c>
      <c r="D1479" t="s">
        <v>96</v>
      </c>
      <c r="E1479" t="s">
        <v>97</v>
      </c>
      <c r="F1479" s="11">
        <v>1000090</v>
      </c>
      <c r="G1479" s="7" t="s">
        <v>165</v>
      </c>
      <c r="H1479" s="7">
        <f t="shared" si="46"/>
        <v>0</v>
      </c>
      <c r="I1479" t="s">
        <v>153</v>
      </c>
      <c r="J1479" t="s">
        <v>294</v>
      </c>
      <c r="K1479" t="s">
        <v>18</v>
      </c>
      <c r="L1479" s="7" t="s">
        <v>148</v>
      </c>
      <c r="M1479" t="s">
        <v>294</v>
      </c>
      <c r="N1479" t="s">
        <v>294</v>
      </c>
      <c r="O1479" t="str">
        <f t="shared" si="47"/>
        <v>Нет показаний</v>
      </c>
    </row>
    <row r="1480" spans="1:15" x14ac:dyDescent="0.25">
      <c r="A1480">
        <v>425630</v>
      </c>
      <c r="B1480">
        <v>425338</v>
      </c>
      <c r="C1480" t="s">
        <v>50</v>
      </c>
      <c r="D1480" t="s">
        <v>96</v>
      </c>
      <c r="E1480" t="s">
        <v>97</v>
      </c>
      <c r="F1480" s="11">
        <v>124392597</v>
      </c>
      <c r="G1480" s="7" t="s">
        <v>165</v>
      </c>
      <c r="H1480" s="7">
        <f t="shared" si="46"/>
        <v>0</v>
      </c>
      <c r="I1480" t="s">
        <v>153</v>
      </c>
      <c r="J1480" t="s">
        <v>153</v>
      </c>
      <c r="K1480" t="s">
        <v>18</v>
      </c>
      <c r="L1480" s="7" t="s">
        <v>148</v>
      </c>
      <c r="M1480">
        <v>2.76</v>
      </c>
      <c r="N1480" s="12">
        <v>265</v>
      </c>
      <c r="O1480">
        <f t="shared" si="47"/>
        <v>265</v>
      </c>
    </row>
    <row r="1481" spans="1:15" x14ac:dyDescent="0.25">
      <c r="A1481">
        <v>425632</v>
      </c>
      <c r="B1481">
        <v>425338</v>
      </c>
      <c r="C1481" t="s">
        <v>50</v>
      </c>
      <c r="D1481" t="s">
        <v>96</v>
      </c>
      <c r="E1481" t="s">
        <v>97</v>
      </c>
      <c r="F1481" s="11">
        <v>1000082</v>
      </c>
      <c r="G1481" s="7" t="s">
        <v>165</v>
      </c>
      <c r="H1481" s="7">
        <f t="shared" si="46"/>
        <v>0</v>
      </c>
      <c r="I1481" t="s">
        <v>153</v>
      </c>
      <c r="J1481" t="s">
        <v>153</v>
      </c>
      <c r="K1481" t="s">
        <v>18</v>
      </c>
      <c r="L1481" s="7" t="s">
        <v>148</v>
      </c>
      <c r="M1481">
        <v>2.76</v>
      </c>
      <c r="N1481" s="12">
        <v>210</v>
      </c>
      <c r="O1481">
        <f t="shared" si="47"/>
        <v>210</v>
      </c>
    </row>
    <row r="1482" spans="1:15" x14ac:dyDescent="0.25">
      <c r="A1482">
        <v>425634</v>
      </c>
      <c r="B1482">
        <v>425338</v>
      </c>
      <c r="C1482" t="s">
        <v>50</v>
      </c>
      <c r="D1482" t="s">
        <v>96</v>
      </c>
      <c r="E1482" t="s">
        <v>97</v>
      </c>
      <c r="F1482" s="11">
        <v>1000083</v>
      </c>
      <c r="G1482" s="7" t="s">
        <v>165</v>
      </c>
      <c r="H1482" s="7">
        <f t="shared" si="46"/>
        <v>0</v>
      </c>
      <c r="I1482" t="s">
        <v>153</v>
      </c>
      <c r="J1482" t="s">
        <v>153</v>
      </c>
      <c r="K1482" t="s">
        <v>18</v>
      </c>
      <c r="L1482" s="7" t="s">
        <v>148</v>
      </c>
      <c r="M1482">
        <v>2.76</v>
      </c>
      <c r="N1482" s="12">
        <v>590</v>
      </c>
      <c r="O1482">
        <f t="shared" si="47"/>
        <v>590</v>
      </c>
    </row>
    <row r="1483" spans="1:15" x14ac:dyDescent="0.25">
      <c r="A1483">
        <v>425635</v>
      </c>
      <c r="B1483">
        <v>425338</v>
      </c>
      <c r="C1483" t="s">
        <v>50</v>
      </c>
      <c r="D1483" t="s">
        <v>96</v>
      </c>
      <c r="E1483" t="s">
        <v>97</v>
      </c>
      <c r="F1483" s="11">
        <v>1000084</v>
      </c>
      <c r="G1483" s="7" t="s">
        <v>165</v>
      </c>
      <c r="H1483" s="7">
        <f t="shared" si="46"/>
        <v>0</v>
      </c>
      <c r="I1483" t="s">
        <v>153</v>
      </c>
      <c r="J1483" t="s">
        <v>153</v>
      </c>
      <c r="K1483" t="s">
        <v>18</v>
      </c>
      <c r="L1483" s="7" t="s">
        <v>148</v>
      </c>
      <c r="M1483">
        <v>2.76</v>
      </c>
      <c r="N1483" s="12">
        <v>0</v>
      </c>
      <c r="O1483">
        <f t="shared" si="47"/>
        <v>0</v>
      </c>
    </row>
    <row r="1484" spans="1:15" x14ac:dyDescent="0.25">
      <c r="A1484">
        <v>425637</v>
      </c>
      <c r="B1484">
        <v>425338</v>
      </c>
      <c r="C1484" t="s">
        <v>50</v>
      </c>
      <c r="D1484" t="s">
        <v>96</v>
      </c>
      <c r="E1484" t="s">
        <v>97</v>
      </c>
      <c r="F1484" s="11">
        <v>119139110</v>
      </c>
      <c r="G1484" s="7" t="s">
        <v>165</v>
      </c>
      <c r="H1484" s="7">
        <f t="shared" si="46"/>
        <v>0</v>
      </c>
      <c r="I1484" t="s">
        <v>153</v>
      </c>
      <c r="J1484" t="s">
        <v>153</v>
      </c>
      <c r="K1484" t="s">
        <v>18</v>
      </c>
      <c r="L1484" s="7" t="s">
        <v>148</v>
      </c>
      <c r="M1484">
        <v>2.76</v>
      </c>
      <c r="N1484" s="12">
        <v>45</v>
      </c>
      <c r="O1484">
        <f t="shared" si="47"/>
        <v>45</v>
      </c>
    </row>
    <row r="1485" spans="1:15" x14ac:dyDescent="0.25">
      <c r="A1485">
        <v>425639</v>
      </c>
      <c r="B1485">
        <v>425338</v>
      </c>
      <c r="C1485" t="s">
        <v>50</v>
      </c>
      <c r="D1485" t="s">
        <v>96</v>
      </c>
      <c r="E1485" t="s">
        <v>97</v>
      </c>
      <c r="F1485" s="11">
        <v>1000074</v>
      </c>
      <c r="G1485" s="7" t="s">
        <v>165</v>
      </c>
      <c r="H1485" s="7">
        <f t="shared" si="46"/>
        <v>0</v>
      </c>
      <c r="I1485" t="s">
        <v>153</v>
      </c>
      <c r="J1485" t="s">
        <v>153</v>
      </c>
      <c r="K1485" t="s">
        <v>18</v>
      </c>
      <c r="L1485" s="7" t="s">
        <v>148</v>
      </c>
      <c r="M1485">
        <v>2.76</v>
      </c>
      <c r="N1485" s="12">
        <v>1000</v>
      </c>
      <c r="O1485">
        <f t="shared" si="47"/>
        <v>1000</v>
      </c>
    </row>
    <row r="1486" spans="1:15" x14ac:dyDescent="0.25">
      <c r="A1486">
        <v>425641</v>
      </c>
      <c r="B1486">
        <v>425338</v>
      </c>
      <c r="C1486" t="s">
        <v>50</v>
      </c>
      <c r="D1486" t="s">
        <v>96</v>
      </c>
      <c r="E1486" t="s">
        <v>97</v>
      </c>
      <c r="F1486" s="11">
        <v>88176412</v>
      </c>
      <c r="G1486" s="7" t="s">
        <v>165</v>
      </c>
      <c r="H1486" s="7">
        <f t="shared" si="46"/>
        <v>0</v>
      </c>
      <c r="I1486" t="s">
        <v>153</v>
      </c>
      <c r="J1486" t="s">
        <v>153</v>
      </c>
      <c r="K1486" t="s">
        <v>18</v>
      </c>
      <c r="L1486" s="7" t="s">
        <v>148</v>
      </c>
      <c r="M1486">
        <v>2.76</v>
      </c>
      <c r="N1486" s="12">
        <v>746</v>
      </c>
      <c r="O1486">
        <f t="shared" si="47"/>
        <v>746</v>
      </c>
    </row>
    <row r="1487" spans="1:15" x14ac:dyDescent="0.25">
      <c r="A1487">
        <v>425643</v>
      </c>
      <c r="B1487">
        <v>425338</v>
      </c>
      <c r="C1487" t="s">
        <v>50</v>
      </c>
      <c r="D1487" t="s">
        <v>96</v>
      </c>
      <c r="E1487" t="s">
        <v>97</v>
      </c>
      <c r="F1487" s="11">
        <v>85580</v>
      </c>
      <c r="G1487" s="7" t="s">
        <v>165</v>
      </c>
      <c r="H1487" s="7">
        <f t="shared" si="46"/>
        <v>0</v>
      </c>
      <c r="I1487" t="s">
        <v>153</v>
      </c>
      <c r="J1487" t="s">
        <v>153</v>
      </c>
      <c r="K1487" t="s">
        <v>18</v>
      </c>
      <c r="L1487" s="7" t="s">
        <v>148</v>
      </c>
      <c r="M1487">
        <v>2.76</v>
      </c>
      <c r="N1487" s="12">
        <v>208</v>
      </c>
      <c r="O1487">
        <f t="shared" si="47"/>
        <v>208</v>
      </c>
    </row>
    <row r="1488" spans="1:15" x14ac:dyDescent="0.25">
      <c r="A1488">
        <v>425645</v>
      </c>
      <c r="B1488">
        <v>425338</v>
      </c>
      <c r="C1488" t="s">
        <v>50</v>
      </c>
      <c r="D1488" t="s">
        <v>96</v>
      </c>
      <c r="E1488" t="s">
        <v>97</v>
      </c>
      <c r="F1488" s="11">
        <v>1000077</v>
      </c>
      <c r="G1488" s="7" t="s">
        <v>165</v>
      </c>
      <c r="H1488" s="7">
        <f t="shared" si="46"/>
        <v>0</v>
      </c>
      <c r="I1488" t="s">
        <v>153</v>
      </c>
      <c r="J1488" t="s">
        <v>153</v>
      </c>
      <c r="K1488" t="s">
        <v>18</v>
      </c>
      <c r="L1488" s="7" t="s">
        <v>148</v>
      </c>
      <c r="M1488">
        <v>2.76</v>
      </c>
      <c r="N1488" s="12">
        <v>75</v>
      </c>
      <c r="O1488">
        <f t="shared" si="47"/>
        <v>75</v>
      </c>
    </row>
    <row r="1489" spans="1:15" x14ac:dyDescent="0.25">
      <c r="A1489">
        <v>426353</v>
      </c>
      <c r="B1489">
        <v>425358</v>
      </c>
      <c r="C1489" t="s">
        <v>50</v>
      </c>
      <c r="D1489" t="s">
        <v>42</v>
      </c>
      <c r="E1489">
        <v>17</v>
      </c>
      <c r="F1489" s="11">
        <v>1867294</v>
      </c>
      <c r="G1489" s="7" t="s">
        <v>165</v>
      </c>
      <c r="H1489" s="7">
        <f t="shared" si="46"/>
        <v>0</v>
      </c>
      <c r="I1489" t="s">
        <v>153</v>
      </c>
      <c r="J1489" t="s">
        <v>294</v>
      </c>
      <c r="K1489" t="s">
        <v>18</v>
      </c>
      <c r="L1489" s="7" t="s">
        <v>148</v>
      </c>
      <c r="M1489" t="s">
        <v>294</v>
      </c>
      <c r="N1489" t="s">
        <v>294</v>
      </c>
      <c r="O1489" t="str">
        <f t="shared" si="47"/>
        <v>Нет показаний</v>
      </c>
    </row>
    <row r="1490" spans="1:15" x14ac:dyDescent="0.25">
      <c r="A1490">
        <v>426355</v>
      </c>
      <c r="B1490">
        <v>425358</v>
      </c>
      <c r="C1490" t="s">
        <v>50</v>
      </c>
      <c r="D1490" t="s">
        <v>42</v>
      </c>
      <c r="E1490">
        <v>17</v>
      </c>
      <c r="F1490" s="11">
        <v>1000365</v>
      </c>
      <c r="G1490" s="7" t="s">
        <v>170</v>
      </c>
      <c r="H1490" s="7">
        <f t="shared" si="46"/>
        <v>2</v>
      </c>
      <c r="I1490" t="s">
        <v>153</v>
      </c>
      <c r="J1490" t="s">
        <v>294</v>
      </c>
      <c r="K1490" t="s">
        <v>18</v>
      </c>
      <c r="L1490" s="7" t="s">
        <v>148</v>
      </c>
      <c r="M1490" t="s">
        <v>294</v>
      </c>
      <c r="N1490" t="s">
        <v>294</v>
      </c>
      <c r="O1490" t="str">
        <f t="shared" si="47"/>
        <v>Нет показаний</v>
      </c>
    </row>
    <row r="1491" spans="1:15" x14ac:dyDescent="0.25">
      <c r="A1491">
        <v>426356</v>
      </c>
      <c r="B1491">
        <v>425358</v>
      </c>
      <c r="C1491" t="s">
        <v>50</v>
      </c>
      <c r="D1491" t="s">
        <v>42</v>
      </c>
      <c r="E1491">
        <v>17</v>
      </c>
      <c r="F1491" s="11">
        <v>1000365</v>
      </c>
      <c r="G1491" s="7" t="s">
        <v>170</v>
      </c>
      <c r="H1491" s="7">
        <f t="shared" si="46"/>
        <v>2</v>
      </c>
      <c r="I1491" t="s">
        <v>153</v>
      </c>
      <c r="J1491" t="s">
        <v>294</v>
      </c>
      <c r="K1491" t="s">
        <v>18</v>
      </c>
      <c r="L1491" s="7" t="s">
        <v>148</v>
      </c>
      <c r="M1491" t="s">
        <v>294</v>
      </c>
      <c r="N1491" t="s">
        <v>294</v>
      </c>
      <c r="O1491" t="str">
        <f t="shared" si="47"/>
        <v>Нет показаний</v>
      </c>
    </row>
    <row r="1492" spans="1:15" x14ac:dyDescent="0.25">
      <c r="A1492">
        <v>426358</v>
      </c>
      <c r="B1492">
        <v>425358</v>
      </c>
      <c r="C1492" t="s">
        <v>50</v>
      </c>
      <c r="D1492" t="s">
        <v>42</v>
      </c>
      <c r="E1492">
        <v>17</v>
      </c>
      <c r="F1492" s="11">
        <v>124384</v>
      </c>
      <c r="G1492" s="7" t="s">
        <v>165</v>
      </c>
      <c r="H1492" s="7">
        <f t="shared" si="46"/>
        <v>0</v>
      </c>
      <c r="I1492" t="s">
        <v>153</v>
      </c>
      <c r="J1492" t="s">
        <v>153</v>
      </c>
      <c r="K1492" t="s">
        <v>18</v>
      </c>
      <c r="L1492" s="7" t="s">
        <v>148</v>
      </c>
      <c r="M1492">
        <v>2.76</v>
      </c>
      <c r="N1492" s="12">
        <v>135</v>
      </c>
      <c r="O1492">
        <f t="shared" si="47"/>
        <v>135</v>
      </c>
    </row>
    <row r="1493" spans="1:15" x14ac:dyDescent="0.25">
      <c r="A1493">
        <v>426360</v>
      </c>
      <c r="B1493">
        <v>425358</v>
      </c>
      <c r="C1493" t="s">
        <v>50</v>
      </c>
      <c r="D1493" t="s">
        <v>42</v>
      </c>
      <c r="E1493">
        <v>17</v>
      </c>
      <c r="F1493" s="11">
        <v>3189426360</v>
      </c>
      <c r="G1493" s="7" t="s">
        <v>165</v>
      </c>
      <c r="H1493" s="7">
        <f t="shared" si="46"/>
        <v>0</v>
      </c>
      <c r="I1493" t="s">
        <v>153</v>
      </c>
      <c r="J1493" t="s">
        <v>153</v>
      </c>
      <c r="K1493" t="s">
        <v>18</v>
      </c>
      <c r="L1493" s="7" t="s">
        <v>148</v>
      </c>
      <c r="M1493">
        <v>2.76</v>
      </c>
      <c r="N1493" s="12">
        <v>420</v>
      </c>
      <c r="O1493">
        <f t="shared" si="47"/>
        <v>420</v>
      </c>
    </row>
    <row r="1494" spans="1:15" x14ac:dyDescent="0.25">
      <c r="A1494">
        <v>426362</v>
      </c>
      <c r="B1494">
        <v>425358</v>
      </c>
      <c r="C1494" t="s">
        <v>50</v>
      </c>
      <c r="D1494" t="s">
        <v>42</v>
      </c>
      <c r="E1494">
        <v>17</v>
      </c>
      <c r="F1494" s="11">
        <v>55155600979</v>
      </c>
      <c r="G1494" s="7" t="s">
        <v>165</v>
      </c>
      <c r="H1494" s="7">
        <f t="shared" si="46"/>
        <v>0</v>
      </c>
      <c r="I1494" t="s">
        <v>153</v>
      </c>
      <c r="J1494" t="s">
        <v>153</v>
      </c>
      <c r="K1494" t="s">
        <v>18</v>
      </c>
      <c r="L1494" s="7" t="s">
        <v>148</v>
      </c>
      <c r="M1494">
        <v>2.76</v>
      </c>
      <c r="N1494" s="12">
        <v>177</v>
      </c>
      <c r="O1494">
        <f t="shared" si="47"/>
        <v>177</v>
      </c>
    </row>
    <row r="1495" spans="1:15" x14ac:dyDescent="0.25">
      <c r="A1495">
        <v>426364</v>
      </c>
      <c r="B1495">
        <v>425358</v>
      </c>
      <c r="C1495" t="s">
        <v>50</v>
      </c>
      <c r="D1495" t="s">
        <v>42</v>
      </c>
      <c r="E1495">
        <v>17</v>
      </c>
      <c r="F1495" s="11">
        <v>742594</v>
      </c>
      <c r="G1495" s="7" t="s">
        <v>165</v>
      </c>
      <c r="H1495" s="7">
        <f t="shared" si="46"/>
        <v>0</v>
      </c>
      <c r="I1495" t="s">
        <v>153</v>
      </c>
      <c r="J1495" t="s">
        <v>153</v>
      </c>
      <c r="K1495" t="s">
        <v>18</v>
      </c>
      <c r="L1495" s="7" t="s">
        <v>148</v>
      </c>
      <c r="M1495">
        <v>2.76</v>
      </c>
      <c r="N1495" s="12">
        <v>200</v>
      </c>
      <c r="O1495">
        <f t="shared" si="47"/>
        <v>200</v>
      </c>
    </row>
    <row r="1496" spans="1:15" x14ac:dyDescent="0.25">
      <c r="A1496">
        <v>426366</v>
      </c>
      <c r="B1496">
        <v>425358</v>
      </c>
      <c r="C1496" t="s">
        <v>50</v>
      </c>
      <c r="D1496" t="s">
        <v>42</v>
      </c>
      <c r="E1496">
        <v>17</v>
      </c>
      <c r="F1496" s="11">
        <v>100526</v>
      </c>
      <c r="G1496" s="7" t="s">
        <v>170</v>
      </c>
      <c r="H1496" s="7">
        <f t="shared" si="46"/>
        <v>2</v>
      </c>
      <c r="I1496" t="s">
        <v>153</v>
      </c>
      <c r="J1496" t="s">
        <v>153</v>
      </c>
      <c r="K1496" t="s">
        <v>18</v>
      </c>
      <c r="L1496" s="7" t="s">
        <v>148</v>
      </c>
      <c r="M1496">
        <v>2.76</v>
      </c>
      <c r="N1496" s="12">
        <v>492</v>
      </c>
      <c r="O1496">
        <f t="shared" si="47"/>
        <v>246</v>
      </c>
    </row>
    <row r="1497" spans="1:15" x14ac:dyDescent="0.25">
      <c r="A1497">
        <v>426368</v>
      </c>
      <c r="B1497">
        <v>425358</v>
      </c>
      <c r="C1497" t="s">
        <v>50</v>
      </c>
      <c r="D1497" t="s">
        <v>42</v>
      </c>
      <c r="E1497">
        <v>17</v>
      </c>
      <c r="F1497" s="11">
        <v>20586248</v>
      </c>
      <c r="G1497" s="7" t="s">
        <v>165</v>
      </c>
      <c r="H1497" s="7">
        <f t="shared" si="46"/>
        <v>0</v>
      </c>
      <c r="I1497" t="s">
        <v>153</v>
      </c>
      <c r="J1497" t="s">
        <v>153</v>
      </c>
      <c r="K1497" t="s">
        <v>18</v>
      </c>
      <c r="L1497" s="7" t="s">
        <v>148</v>
      </c>
      <c r="M1497">
        <v>2.76</v>
      </c>
      <c r="N1497" s="12">
        <v>60</v>
      </c>
      <c r="O1497">
        <f t="shared" si="47"/>
        <v>60</v>
      </c>
    </row>
    <row r="1498" spans="1:15" x14ac:dyDescent="0.25">
      <c r="A1498">
        <v>426370</v>
      </c>
      <c r="B1498">
        <v>425358</v>
      </c>
      <c r="C1498" t="s">
        <v>50</v>
      </c>
      <c r="D1498" t="s">
        <v>42</v>
      </c>
      <c r="E1498">
        <v>17</v>
      </c>
      <c r="F1498" s="11">
        <v>1000378</v>
      </c>
      <c r="G1498" s="7" t="s">
        <v>165</v>
      </c>
      <c r="H1498" s="7">
        <f t="shared" si="46"/>
        <v>0</v>
      </c>
      <c r="I1498" t="s">
        <v>153</v>
      </c>
      <c r="J1498" t="s">
        <v>153</v>
      </c>
      <c r="K1498" t="s">
        <v>18</v>
      </c>
      <c r="L1498" s="7" t="s">
        <v>148</v>
      </c>
      <c r="M1498">
        <v>2.76</v>
      </c>
      <c r="N1498" s="12">
        <v>233</v>
      </c>
      <c r="O1498">
        <f t="shared" si="47"/>
        <v>233</v>
      </c>
    </row>
    <row r="1499" spans="1:15" x14ac:dyDescent="0.25">
      <c r="A1499">
        <v>426372</v>
      </c>
      <c r="B1499">
        <v>425358</v>
      </c>
      <c r="C1499" t="s">
        <v>50</v>
      </c>
      <c r="D1499" t="s">
        <v>42</v>
      </c>
      <c r="E1499">
        <v>17</v>
      </c>
      <c r="F1499" s="11">
        <v>1000379</v>
      </c>
      <c r="G1499" s="7" t="s">
        <v>165</v>
      </c>
      <c r="H1499" s="7">
        <f t="shared" si="46"/>
        <v>0</v>
      </c>
      <c r="I1499" t="s">
        <v>153</v>
      </c>
      <c r="J1499" t="s">
        <v>294</v>
      </c>
      <c r="K1499" t="s">
        <v>18</v>
      </c>
      <c r="L1499" s="7" t="s">
        <v>148</v>
      </c>
      <c r="M1499" t="s">
        <v>294</v>
      </c>
      <c r="N1499" t="s">
        <v>294</v>
      </c>
      <c r="O1499" t="str">
        <f t="shared" si="47"/>
        <v>Нет показаний</v>
      </c>
    </row>
    <row r="1500" spans="1:15" x14ac:dyDescent="0.25">
      <c r="A1500">
        <v>426376</v>
      </c>
      <c r="B1500">
        <v>425358</v>
      </c>
      <c r="C1500" t="s">
        <v>50</v>
      </c>
      <c r="D1500" t="s">
        <v>42</v>
      </c>
      <c r="E1500">
        <v>17</v>
      </c>
      <c r="F1500" s="11">
        <v>11073076001325</v>
      </c>
      <c r="G1500" s="7" t="s">
        <v>165</v>
      </c>
      <c r="H1500" s="7">
        <f t="shared" si="46"/>
        <v>0</v>
      </c>
      <c r="I1500" t="s">
        <v>153</v>
      </c>
      <c r="J1500" t="s">
        <v>294</v>
      </c>
      <c r="K1500" t="s">
        <v>18</v>
      </c>
      <c r="L1500" s="7" t="s">
        <v>148</v>
      </c>
      <c r="M1500" t="s">
        <v>294</v>
      </c>
      <c r="N1500" t="s">
        <v>294</v>
      </c>
      <c r="O1500" t="str">
        <f t="shared" si="47"/>
        <v>Нет показаний</v>
      </c>
    </row>
    <row r="1501" spans="1:15" x14ac:dyDescent="0.25">
      <c r="A1501">
        <v>426378</v>
      </c>
      <c r="B1501">
        <v>425358</v>
      </c>
      <c r="C1501" t="s">
        <v>50</v>
      </c>
      <c r="D1501" t="s">
        <v>42</v>
      </c>
      <c r="E1501">
        <v>17</v>
      </c>
      <c r="F1501" s="11">
        <v>1000370</v>
      </c>
      <c r="G1501" s="7" t="s">
        <v>165</v>
      </c>
      <c r="H1501" s="7">
        <f t="shared" si="46"/>
        <v>0</v>
      </c>
      <c r="I1501" t="s">
        <v>153</v>
      </c>
      <c r="J1501" t="s">
        <v>153</v>
      </c>
      <c r="K1501" t="s">
        <v>18</v>
      </c>
      <c r="L1501" s="7" t="s">
        <v>148</v>
      </c>
      <c r="M1501">
        <v>2.76</v>
      </c>
      <c r="N1501" s="12">
        <v>0</v>
      </c>
      <c r="O1501">
        <f t="shared" si="47"/>
        <v>0</v>
      </c>
    </row>
    <row r="1502" spans="1:15" x14ac:dyDescent="0.25">
      <c r="A1502">
        <v>426382</v>
      </c>
      <c r="B1502">
        <v>425358</v>
      </c>
      <c r="C1502" t="s">
        <v>50</v>
      </c>
      <c r="D1502" t="s">
        <v>42</v>
      </c>
      <c r="E1502">
        <v>17</v>
      </c>
      <c r="F1502" s="11">
        <v>1000372</v>
      </c>
      <c r="G1502" s="7" t="s">
        <v>165</v>
      </c>
      <c r="H1502" s="7">
        <f t="shared" si="46"/>
        <v>0</v>
      </c>
      <c r="I1502" t="s">
        <v>153</v>
      </c>
      <c r="J1502" t="s">
        <v>294</v>
      </c>
      <c r="K1502" t="s">
        <v>18</v>
      </c>
      <c r="L1502" s="7" t="s">
        <v>148</v>
      </c>
      <c r="M1502" t="s">
        <v>294</v>
      </c>
      <c r="N1502" t="s">
        <v>294</v>
      </c>
      <c r="O1502" t="str">
        <f t="shared" si="47"/>
        <v>Нет показаний</v>
      </c>
    </row>
    <row r="1503" spans="1:15" x14ac:dyDescent="0.25">
      <c r="A1503">
        <v>426384</v>
      </c>
      <c r="B1503">
        <v>425358</v>
      </c>
      <c r="C1503" t="s">
        <v>50</v>
      </c>
      <c r="D1503" t="s">
        <v>42</v>
      </c>
      <c r="E1503">
        <v>17</v>
      </c>
      <c r="F1503" s="11">
        <v>130290</v>
      </c>
      <c r="G1503" s="7" t="s">
        <v>165</v>
      </c>
      <c r="H1503" s="7">
        <f t="shared" si="46"/>
        <v>0</v>
      </c>
      <c r="I1503" t="s">
        <v>153</v>
      </c>
      <c r="J1503" t="s">
        <v>153</v>
      </c>
      <c r="K1503" t="s">
        <v>18</v>
      </c>
      <c r="L1503" s="7" t="s">
        <v>148</v>
      </c>
      <c r="M1503">
        <v>2.76</v>
      </c>
      <c r="N1503" s="12">
        <v>428</v>
      </c>
      <c r="O1503">
        <f t="shared" si="47"/>
        <v>428</v>
      </c>
    </row>
    <row r="1504" spans="1:15" x14ac:dyDescent="0.25">
      <c r="A1504">
        <v>426386</v>
      </c>
      <c r="B1504">
        <v>425358</v>
      </c>
      <c r="C1504" t="s">
        <v>50</v>
      </c>
      <c r="D1504" t="s">
        <v>42</v>
      </c>
      <c r="E1504">
        <v>17</v>
      </c>
      <c r="F1504" s="11">
        <v>64916100247514</v>
      </c>
      <c r="G1504" s="7" t="s">
        <v>165</v>
      </c>
      <c r="H1504" s="7">
        <f t="shared" si="46"/>
        <v>0</v>
      </c>
      <c r="I1504" t="s">
        <v>153</v>
      </c>
      <c r="J1504" t="s">
        <v>153</v>
      </c>
      <c r="K1504" t="s">
        <v>18</v>
      </c>
      <c r="L1504" s="7" t="s">
        <v>148</v>
      </c>
      <c r="M1504">
        <v>2.76</v>
      </c>
      <c r="N1504" s="12">
        <v>91</v>
      </c>
      <c r="O1504">
        <f t="shared" si="47"/>
        <v>91</v>
      </c>
    </row>
    <row r="1505" spans="1:15" x14ac:dyDescent="0.25">
      <c r="A1505">
        <v>426387</v>
      </c>
      <c r="B1505">
        <v>425358</v>
      </c>
      <c r="C1505" t="s">
        <v>50</v>
      </c>
      <c r="D1505" t="s">
        <v>42</v>
      </c>
      <c r="E1505">
        <v>17</v>
      </c>
      <c r="F1505" s="11">
        <v>100526</v>
      </c>
      <c r="G1505" s="7" t="s">
        <v>170</v>
      </c>
      <c r="H1505" s="7">
        <f t="shared" si="46"/>
        <v>2</v>
      </c>
      <c r="I1505" t="s">
        <v>153</v>
      </c>
      <c r="J1505" t="s">
        <v>153</v>
      </c>
      <c r="K1505" t="s">
        <v>18</v>
      </c>
      <c r="L1505" s="7" t="s">
        <v>148</v>
      </c>
      <c r="M1505">
        <v>2.76</v>
      </c>
      <c r="N1505" s="12">
        <v>492</v>
      </c>
      <c r="O1505">
        <f t="shared" si="47"/>
        <v>246</v>
      </c>
    </row>
    <row r="1506" spans="1:15" x14ac:dyDescent="0.25">
      <c r="A1506">
        <v>426476</v>
      </c>
      <c r="B1506">
        <v>425364</v>
      </c>
      <c r="C1506" t="s">
        <v>50</v>
      </c>
      <c r="D1506" t="s">
        <v>98</v>
      </c>
      <c r="E1506">
        <v>16</v>
      </c>
      <c r="F1506" s="11">
        <v>1000383</v>
      </c>
      <c r="G1506" s="7" t="s">
        <v>165</v>
      </c>
      <c r="H1506" s="7">
        <f t="shared" si="46"/>
        <v>0</v>
      </c>
      <c r="I1506" t="s">
        <v>153</v>
      </c>
      <c r="J1506" t="s">
        <v>153</v>
      </c>
      <c r="K1506" t="s">
        <v>18</v>
      </c>
      <c r="L1506" s="7" t="s">
        <v>148</v>
      </c>
      <c r="M1506">
        <v>2.76</v>
      </c>
      <c r="N1506" s="12">
        <v>135</v>
      </c>
      <c r="O1506">
        <f t="shared" si="47"/>
        <v>135</v>
      </c>
    </row>
    <row r="1507" spans="1:15" x14ac:dyDescent="0.25">
      <c r="A1507">
        <v>426480</v>
      </c>
      <c r="B1507">
        <v>425364</v>
      </c>
      <c r="C1507" t="s">
        <v>50</v>
      </c>
      <c r="D1507" t="s">
        <v>98</v>
      </c>
      <c r="E1507">
        <v>16</v>
      </c>
      <c r="F1507" s="11">
        <v>718361202781060</v>
      </c>
      <c r="G1507" s="7" t="s">
        <v>165</v>
      </c>
      <c r="H1507" s="7">
        <f t="shared" si="46"/>
        <v>0</v>
      </c>
      <c r="I1507" t="s">
        <v>153</v>
      </c>
      <c r="J1507" t="s">
        <v>153</v>
      </c>
      <c r="K1507" t="s">
        <v>18</v>
      </c>
      <c r="L1507" s="7" t="s">
        <v>148</v>
      </c>
      <c r="M1507">
        <v>2.76</v>
      </c>
      <c r="N1507" s="12">
        <v>369</v>
      </c>
      <c r="O1507">
        <f t="shared" si="47"/>
        <v>369</v>
      </c>
    </row>
    <row r="1508" spans="1:15" x14ac:dyDescent="0.25">
      <c r="A1508">
        <v>426482</v>
      </c>
      <c r="B1508">
        <v>425364</v>
      </c>
      <c r="C1508" t="s">
        <v>50</v>
      </c>
      <c r="D1508" t="s">
        <v>98</v>
      </c>
      <c r="E1508">
        <v>16</v>
      </c>
      <c r="F1508" s="11">
        <v>1000386</v>
      </c>
      <c r="G1508" s="7" t="s">
        <v>165</v>
      </c>
      <c r="H1508" s="7">
        <f t="shared" si="46"/>
        <v>0</v>
      </c>
      <c r="I1508" t="s">
        <v>153</v>
      </c>
      <c r="J1508" t="s">
        <v>153</v>
      </c>
      <c r="K1508" t="s">
        <v>18</v>
      </c>
      <c r="L1508" s="7" t="s">
        <v>148</v>
      </c>
      <c r="M1508">
        <v>2.76</v>
      </c>
      <c r="N1508" s="12">
        <v>114</v>
      </c>
      <c r="O1508">
        <f t="shared" si="47"/>
        <v>114</v>
      </c>
    </row>
    <row r="1509" spans="1:15" x14ac:dyDescent="0.25">
      <c r="A1509">
        <v>426484</v>
      </c>
      <c r="B1509">
        <v>425364</v>
      </c>
      <c r="C1509" t="s">
        <v>50</v>
      </c>
      <c r="D1509" t="s">
        <v>98</v>
      </c>
      <c r="E1509">
        <v>16</v>
      </c>
      <c r="F1509" s="11">
        <v>1000387</v>
      </c>
      <c r="G1509" s="7" t="s">
        <v>165</v>
      </c>
      <c r="H1509" s="7">
        <f t="shared" si="46"/>
        <v>0</v>
      </c>
      <c r="I1509" t="s">
        <v>153</v>
      </c>
      <c r="J1509" t="s">
        <v>153</v>
      </c>
      <c r="K1509" t="s">
        <v>18</v>
      </c>
      <c r="L1509" s="7" t="s">
        <v>148</v>
      </c>
      <c r="M1509">
        <v>2.76</v>
      </c>
      <c r="N1509" s="12">
        <v>172</v>
      </c>
      <c r="O1509">
        <f t="shared" si="47"/>
        <v>172</v>
      </c>
    </row>
    <row r="1510" spans="1:15" x14ac:dyDescent="0.25">
      <c r="A1510">
        <v>426486</v>
      </c>
      <c r="B1510">
        <v>425364</v>
      </c>
      <c r="C1510" t="s">
        <v>50</v>
      </c>
      <c r="D1510" t="s">
        <v>98</v>
      </c>
      <c r="E1510">
        <v>16</v>
      </c>
      <c r="F1510" s="11">
        <v>1000388</v>
      </c>
      <c r="G1510" s="7" t="s">
        <v>165</v>
      </c>
      <c r="H1510" s="7">
        <f t="shared" si="46"/>
        <v>0</v>
      </c>
      <c r="I1510" t="s">
        <v>153</v>
      </c>
      <c r="J1510" t="s">
        <v>294</v>
      </c>
      <c r="K1510" t="s">
        <v>18</v>
      </c>
      <c r="L1510" s="7" t="s">
        <v>148</v>
      </c>
      <c r="M1510" t="s">
        <v>294</v>
      </c>
      <c r="N1510" t="s">
        <v>294</v>
      </c>
      <c r="O1510" t="str">
        <f t="shared" si="47"/>
        <v>Нет показаний</v>
      </c>
    </row>
    <row r="1511" spans="1:15" x14ac:dyDescent="0.25">
      <c r="A1511">
        <v>426488</v>
      </c>
      <c r="B1511">
        <v>425364</v>
      </c>
      <c r="C1511" t="s">
        <v>50</v>
      </c>
      <c r="D1511" t="s">
        <v>98</v>
      </c>
      <c r="E1511">
        <v>16</v>
      </c>
      <c r="F1511" s="11">
        <v>1000401</v>
      </c>
      <c r="G1511" s="7" t="s">
        <v>165</v>
      </c>
      <c r="H1511" s="7">
        <f t="shared" si="46"/>
        <v>0</v>
      </c>
      <c r="I1511" t="s">
        <v>153</v>
      </c>
      <c r="J1511" t="s">
        <v>153</v>
      </c>
      <c r="K1511" t="s">
        <v>18</v>
      </c>
      <c r="L1511" s="7" t="s">
        <v>148</v>
      </c>
      <c r="M1511">
        <v>2.76</v>
      </c>
      <c r="N1511" s="12">
        <v>-68</v>
      </c>
      <c r="O1511">
        <f t="shared" si="47"/>
        <v>-68</v>
      </c>
    </row>
    <row r="1512" spans="1:15" x14ac:dyDescent="0.25">
      <c r="A1512">
        <v>426490</v>
      </c>
      <c r="B1512">
        <v>425364</v>
      </c>
      <c r="C1512" t="s">
        <v>50</v>
      </c>
      <c r="D1512" t="s">
        <v>98</v>
      </c>
      <c r="E1512">
        <v>16</v>
      </c>
      <c r="F1512" s="11">
        <v>1000402</v>
      </c>
      <c r="G1512" s="7" t="s">
        <v>165</v>
      </c>
      <c r="H1512" s="7">
        <f t="shared" si="46"/>
        <v>0</v>
      </c>
      <c r="I1512" t="s">
        <v>153</v>
      </c>
      <c r="J1512" t="s">
        <v>153</v>
      </c>
      <c r="K1512" t="s">
        <v>18</v>
      </c>
      <c r="L1512" s="7" t="s">
        <v>148</v>
      </c>
      <c r="M1512">
        <v>2.76</v>
      </c>
      <c r="N1512" s="12">
        <v>137</v>
      </c>
      <c r="O1512">
        <f t="shared" si="47"/>
        <v>137</v>
      </c>
    </row>
    <row r="1513" spans="1:15" x14ac:dyDescent="0.25">
      <c r="A1513">
        <v>426492</v>
      </c>
      <c r="B1513">
        <v>425364</v>
      </c>
      <c r="C1513" t="s">
        <v>50</v>
      </c>
      <c r="D1513" t="s">
        <v>98</v>
      </c>
      <c r="E1513">
        <v>16</v>
      </c>
      <c r="F1513" s="11">
        <v>1000403</v>
      </c>
      <c r="G1513" s="7" t="s">
        <v>165</v>
      </c>
      <c r="H1513" s="7">
        <f t="shared" si="46"/>
        <v>0</v>
      </c>
      <c r="I1513" t="s">
        <v>153</v>
      </c>
      <c r="J1513" t="s">
        <v>153</v>
      </c>
      <c r="K1513" t="s">
        <v>18</v>
      </c>
      <c r="L1513" s="7" t="s">
        <v>148</v>
      </c>
      <c r="M1513">
        <v>2.76</v>
      </c>
      <c r="N1513" s="12">
        <v>171</v>
      </c>
      <c r="O1513">
        <f t="shared" si="47"/>
        <v>171</v>
      </c>
    </row>
    <row r="1514" spans="1:15" x14ac:dyDescent="0.25">
      <c r="A1514">
        <v>426496</v>
      </c>
      <c r="B1514">
        <v>425364</v>
      </c>
      <c r="C1514" t="s">
        <v>50</v>
      </c>
      <c r="D1514" t="s">
        <v>98</v>
      </c>
      <c r="E1514">
        <v>16</v>
      </c>
      <c r="F1514" s="11">
        <v>36589482</v>
      </c>
      <c r="G1514" s="7" t="s">
        <v>165</v>
      </c>
      <c r="H1514" s="7">
        <f t="shared" si="46"/>
        <v>0</v>
      </c>
      <c r="I1514" t="s">
        <v>153</v>
      </c>
      <c r="J1514" t="s">
        <v>153</v>
      </c>
      <c r="K1514" t="s">
        <v>18</v>
      </c>
      <c r="L1514" s="7" t="s">
        <v>148</v>
      </c>
      <c r="M1514">
        <v>2.76</v>
      </c>
      <c r="N1514" s="12">
        <v>150</v>
      </c>
      <c r="O1514">
        <f t="shared" si="47"/>
        <v>150</v>
      </c>
    </row>
    <row r="1515" spans="1:15" x14ac:dyDescent="0.25">
      <c r="A1515">
        <v>426500</v>
      </c>
      <c r="B1515">
        <v>425364</v>
      </c>
      <c r="C1515" t="s">
        <v>50</v>
      </c>
      <c r="D1515" t="s">
        <v>98</v>
      </c>
      <c r="E1515">
        <v>16</v>
      </c>
      <c r="F1515" s="11" t="s">
        <v>228</v>
      </c>
      <c r="G1515" s="7" t="s">
        <v>170</v>
      </c>
      <c r="H1515" s="7">
        <f t="shared" si="46"/>
        <v>2</v>
      </c>
      <c r="I1515" t="s">
        <v>153</v>
      </c>
      <c r="J1515" t="s">
        <v>294</v>
      </c>
      <c r="K1515" t="s">
        <v>18</v>
      </c>
      <c r="L1515" s="7" t="s">
        <v>148</v>
      </c>
      <c r="M1515" t="s">
        <v>294</v>
      </c>
      <c r="N1515" t="s">
        <v>294</v>
      </c>
      <c r="O1515" t="str">
        <f t="shared" si="47"/>
        <v>Нет показаний</v>
      </c>
    </row>
    <row r="1516" spans="1:15" x14ac:dyDescent="0.25">
      <c r="A1516">
        <v>426501</v>
      </c>
      <c r="B1516">
        <v>425364</v>
      </c>
      <c r="C1516" t="s">
        <v>50</v>
      </c>
      <c r="D1516" t="s">
        <v>98</v>
      </c>
      <c r="E1516">
        <v>16</v>
      </c>
      <c r="F1516" s="11" t="s">
        <v>228</v>
      </c>
      <c r="G1516" s="7" t="s">
        <v>170</v>
      </c>
      <c r="H1516" s="7">
        <f t="shared" si="46"/>
        <v>2</v>
      </c>
      <c r="I1516" t="s">
        <v>153</v>
      </c>
      <c r="J1516" t="s">
        <v>294</v>
      </c>
      <c r="K1516" t="s">
        <v>18</v>
      </c>
      <c r="L1516" s="7" t="s">
        <v>148</v>
      </c>
      <c r="M1516" t="s">
        <v>294</v>
      </c>
      <c r="N1516" t="s">
        <v>294</v>
      </c>
      <c r="O1516" t="str">
        <f t="shared" si="47"/>
        <v>Нет показаний</v>
      </c>
    </row>
    <row r="1517" spans="1:15" x14ac:dyDescent="0.25">
      <c r="A1517">
        <v>426503</v>
      </c>
      <c r="B1517">
        <v>425364</v>
      </c>
      <c r="C1517" t="s">
        <v>50</v>
      </c>
      <c r="D1517" t="s">
        <v>98</v>
      </c>
      <c r="E1517">
        <v>16</v>
      </c>
      <c r="F1517" s="11">
        <v>1000400</v>
      </c>
      <c r="G1517" s="7" t="s">
        <v>165</v>
      </c>
      <c r="H1517" s="7">
        <f t="shared" si="46"/>
        <v>0</v>
      </c>
      <c r="I1517" t="s">
        <v>153</v>
      </c>
      <c r="J1517" t="s">
        <v>153</v>
      </c>
      <c r="K1517" t="s">
        <v>18</v>
      </c>
      <c r="L1517" s="7" t="s">
        <v>148</v>
      </c>
      <c r="M1517">
        <v>2.76</v>
      </c>
      <c r="N1517" s="12">
        <v>37</v>
      </c>
      <c r="O1517">
        <f t="shared" si="47"/>
        <v>37</v>
      </c>
    </row>
    <row r="1518" spans="1:15" x14ac:dyDescent="0.25">
      <c r="A1518">
        <v>426505</v>
      </c>
      <c r="B1518">
        <v>425364</v>
      </c>
      <c r="C1518" t="s">
        <v>50</v>
      </c>
      <c r="D1518" t="s">
        <v>98</v>
      </c>
      <c r="E1518">
        <v>16</v>
      </c>
      <c r="F1518" s="11">
        <v>649161002244120</v>
      </c>
      <c r="G1518" s="7" t="s">
        <v>165</v>
      </c>
      <c r="H1518" s="7">
        <f t="shared" si="46"/>
        <v>0</v>
      </c>
      <c r="I1518" t="s">
        <v>153</v>
      </c>
      <c r="J1518" t="s">
        <v>153</v>
      </c>
      <c r="K1518" t="s">
        <v>18</v>
      </c>
      <c r="L1518" s="7" t="s">
        <v>148</v>
      </c>
      <c r="M1518">
        <v>2.76</v>
      </c>
      <c r="N1518" s="12">
        <v>504</v>
      </c>
      <c r="O1518">
        <f t="shared" si="47"/>
        <v>504</v>
      </c>
    </row>
    <row r="1519" spans="1:15" x14ac:dyDescent="0.25">
      <c r="A1519">
        <v>426507</v>
      </c>
      <c r="B1519">
        <v>425364</v>
      </c>
      <c r="C1519" t="s">
        <v>50</v>
      </c>
      <c r="D1519" t="s">
        <v>98</v>
      </c>
      <c r="E1519">
        <v>16</v>
      </c>
      <c r="F1519" s="11">
        <v>48730582</v>
      </c>
      <c r="G1519" s="7" t="s">
        <v>165</v>
      </c>
      <c r="H1519" s="7">
        <f t="shared" si="46"/>
        <v>0</v>
      </c>
      <c r="I1519" t="s">
        <v>153</v>
      </c>
      <c r="J1519" t="s">
        <v>153</v>
      </c>
      <c r="K1519" t="s">
        <v>18</v>
      </c>
      <c r="L1519" s="7" t="s">
        <v>148</v>
      </c>
      <c r="M1519">
        <v>2.76</v>
      </c>
      <c r="N1519" s="12">
        <v>33</v>
      </c>
      <c r="O1519">
        <f t="shared" si="47"/>
        <v>33</v>
      </c>
    </row>
    <row r="1520" spans="1:15" x14ac:dyDescent="0.25">
      <c r="A1520">
        <v>426508</v>
      </c>
      <c r="B1520">
        <v>425364</v>
      </c>
      <c r="C1520" t="s">
        <v>50</v>
      </c>
      <c r="D1520" t="s">
        <v>98</v>
      </c>
      <c r="E1520">
        <v>16</v>
      </c>
      <c r="F1520" s="11">
        <v>4770070</v>
      </c>
      <c r="G1520" s="7" t="s">
        <v>165</v>
      </c>
      <c r="H1520" s="7">
        <f t="shared" si="46"/>
        <v>0</v>
      </c>
      <c r="I1520" t="s">
        <v>153</v>
      </c>
      <c r="J1520" t="s">
        <v>153</v>
      </c>
      <c r="K1520" t="s">
        <v>18</v>
      </c>
      <c r="L1520" s="7" t="s">
        <v>148</v>
      </c>
      <c r="M1520">
        <v>2.76</v>
      </c>
      <c r="N1520" s="12">
        <v>12</v>
      </c>
      <c r="O1520">
        <f t="shared" si="47"/>
        <v>12</v>
      </c>
    </row>
    <row r="1521" spans="1:15" x14ac:dyDescent="0.25">
      <c r="A1521">
        <v>426510</v>
      </c>
      <c r="B1521">
        <v>425364</v>
      </c>
      <c r="C1521" t="s">
        <v>50</v>
      </c>
      <c r="D1521" t="s">
        <v>98</v>
      </c>
      <c r="E1521">
        <v>16</v>
      </c>
      <c r="F1521" s="11">
        <v>39469774</v>
      </c>
      <c r="G1521" s="7" t="s">
        <v>165</v>
      </c>
      <c r="H1521" s="7">
        <f t="shared" si="46"/>
        <v>0</v>
      </c>
      <c r="I1521" t="s">
        <v>153</v>
      </c>
      <c r="J1521" t="s">
        <v>294</v>
      </c>
      <c r="K1521" t="s">
        <v>18</v>
      </c>
      <c r="L1521" s="7" t="s">
        <v>148</v>
      </c>
      <c r="M1521" t="s">
        <v>294</v>
      </c>
      <c r="N1521" t="s">
        <v>294</v>
      </c>
      <c r="O1521" t="str">
        <f t="shared" si="47"/>
        <v>Нет показаний</v>
      </c>
    </row>
    <row r="1522" spans="1:15" x14ac:dyDescent="0.25">
      <c r="A1522">
        <v>426511</v>
      </c>
      <c r="B1522">
        <v>425364</v>
      </c>
      <c r="C1522" t="s">
        <v>50</v>
      </c>
      <c r="D1522" t="s">
        <v>98</v>
      </c>
      <c r="E1522">
        <v>16</v>
      </c>
      <c r="F1522" s="11">
        <v>24465905146</v>
      </c>
      <c r="G1522" s="7" t="s">
        <v>165</v>
      </c>
      <c r="H1522" s="7">
        <f t="shared" si="46"/>
        <v>0</v>
      </c>
      <c r="I1522" t="s">
        <v>153</v>
      </c>
      <c r="J1522" t="s">
        <v>153</v>
      </c>
      <c r="K1522" t="s">
        <v>18</v>
      </c>
      <c r="L1522" s="7" t="s">
        <v>148</v>
      </c>
      <c r="M1522">
        <v>2.76</v>
      </c>
      <c r="N1522" s="12">
        <v>89</v>
      </c>
      <c r="O1522">
        <f t="shared" si="47"/>
        <v>89</v>
      </c>
    </row>
    <row r="1523" spans="1:15" x14ac:dyDescent="0.25">
      <c r="A1523">
        <v>426512</v>
      </c>
      <c r="B1523">
        <v>425364</v>
      </c>
      <c r="C1523" t="s">
        <v>50</v>
      </c>
      <c r="D1523" t="s">
        <v>98</v>
      </c>
      <c r="E1523">
        <v>16</v>
      </c>
      <c r="F1523" s="11">
        <v>42972849</v>
      </c>
      <c r="G1523" s="7" t="s">
        <v>165</v>
      </c>
      <c r="H1523" s="7">
        <f t="shared" si="46"/>
        <v>0</v>
      </c>
      <c r="I1523" t="s">
        <v>153</v>
      </c>
      <c r="J1523" t="s">
        <v>153</v>
      </c>
      <c r="K1523" t="s">
        <v>18</v>
      </c>
      <c r="L1523" s="7" t="s">
        <v>148</v>
      </c>
      <c r="M1523">
        <v>2.76</v>
      </c>
      <c r="N1523" s="12">
        <v>25</v>
      </c>
      <c r="O1523">
        <f t="shared" si="47"/>
        <v>25</v>
      </c>
    </row>
    <row r="1524" spans="1:15" x14ac:dyDescent="0.25">
      <c r="A1524">
        <v>430766</v>
      </c>
      <c r="B1524">
        <v>425328</v>
      </c>
      <c r="C1524" t="s">
        <v>50</v>
      </c>
      <c r="D1524" t="s">
        <v>16</v>
      </c>
      <c r="E1524">
        <v>5</v>
      </c>
      <c r="F1524" s="11" t="s">
        <v>229</v>
      </c>
      <c r="G1524" s="7" t="s">
        <v>165</v>
      </c>
      <c r="H1524" s="7">
        <f t="shared" si="46"/>
        <v>0</v>
      </c>
      <c r="I1524" t="s">
        <v>153</v>
      </c>
      <c r="J1524" t="s">
        <v>153</v>
      </c>
      <c r="K1524" t="s">
        <v>11</v>
      </c>
      <c r="L1524" s="7" t="s">
        <v>149</v>
      </c>
      <c r="M1524">
        <v>4.2110000000000003</v>
      </c>
      <c r="N1524" s="12">
        <v>462.96600000000001</v>
      </c>
      <c r="O1524">
        <f t="shared" si="47"/>
        <v>462.96600000000001</v>
      </c>
    </row>
    <row r="1525" spans="1:15" x14ac:dyDescent="0.25">
      <c r="A1525">
        <v>430768</v>
      </c>
      <c r="B1525">
        <v>425332</v>
      </c>
      <c r="C1525" t="s">
        <v>50</v>
      </c>
      <c r="D1525" t="s">
        <v>93</v>
      </c>
      <c r="E1525">
        <v>12</v>
      </c>
      <c r="F1525" s="11">
        <v>5819439</v>
      </c>
      <c r="G1525" s="7" t="s">
        <v>165</v>
      </c>
      <c r="H1525" s="7">
        <f t="shared" si="46"/>
        <v>0</v>
      </c>
      <c r="I1525" t="s">
        <v>153</v>
      </c>
      <c r="J1525" t="s">
        <v>153</v>
      </c>
      <c r="K1525" t="s">
        <v>18</v>
      </c>
      <c r="L1525" s="7" t="s">
        <v>149</v>
      </c>
      <c r="M1525">
        <v>4.2110000000000003</v>
      </c>
      <c r="N1525" s="12">
        <v>71.852000000000004</v>
      </c>
      <c r="O1525">
        <f t="shared" si="47"/>
        <v>71.852000000000004</v>
      </c>
    </row>
    <row r="1526" spans="1:15" x14ac:dyDescent="0.25">
      <c r="A1526">
        <v>431042</v>
      </c>
      <c r="B1526">
        <v>431038</v>
      </c>
      <c r="C1526" t="s">
        <v>29</v>
      </c>
      <c r="D1526" t="s">
        <v>64</v>
      </c>
      <c r="E1526">
        <v>11</v>
      </c>
      <c r="F1526" s="11">
        <v>502724</v>
      </c>
      <c r="G1526" s="7" t="s">
        <v>165</v>
      </c>
      <c r="H1526" s="7">
        <f t="shared" si="46"/>
        <v>0</v>
      </c>
      <c r="I1526" t="s">
        <v>153</v>
      </c>
      <c r="J1526" t="s">
        <v>294</v>
      </c>
      <c r="K1526" t="s">
        <v>11</v>
      </c>
      <c r="L1526" s="7" t="s">
        <v>148</v>
      </c>
      <c r="M1526" t="s">
        <v>294</v>
      </c>
      <c r="N1526" t="s">
        <v>294</v>
      </c>
      <c r="O1526" t="str">
        <f t="shared" si="47"/>
        <v>Нет показаний</v>
      </c>
    </row>
    <row r="1527" spans="1:15" x14ac:dyDescent="0.25">
      <c r="A1527">
        <v>431109</v>
      </c>
      <c r="B1527">
        <v>431038</v>
      </c>
      <c r="C1527" t="s">
        <v>29</v>
      </c>
      <c r="D1527" t="s">
        <v>64</v>
      </c>
      <c r="E1527">
        <v>11</v>
      </c>
      <c r="F1527" s="11">
        <v>9141</v>
      </c>
      <c r="G1527" s="7" t="s">
        <v>165</v>
      </c>
      <c r="H1527" s="7">
        <f t="shared" si="46"/>
        <v>0</v>
      </c>
      <c r="I1527" t="s">
        <v>153</v>
      </c>
      <c r="J1527" t="s">
        <v>153</v>
      </c>
      <c r="K1527" t="s">
        <v>11</v>
      </c>
      <c r="L1527" s="7" t="s">
        <v>148</v>
      </c>
      <c r="M1527">
        <v>1.9870000000000001</v>
      </c>
      <c r="N1527" s="12">
        <v>245</v>
      </c>
      <c r="O1527">
        <f t="shared" si="47"/>
        <v>245</v>
      </c>
    </row>
    <row r="1528" spans="1:15" x14ac:dyDescent="0.25">
      <c r="A1528">
        <v>431178</v>
      </c>
      <c r="B1528">
        <v>431038</v>
      </c>
      <c r="C1528" t="s">
        <v>29</v>
      </c>
      <c r="D1528" t="s">
        <v>64</v>
      </c>
      <c r="E1528">
        <v>11</v>
      </c>
      <c r="F1528" s="11">
        <v>57041204</v>
      </c>
      <c r="G1528" s="7" t="s">
        <v>165</v>
      </c>
      <c r="H1528" s="7">
        <f t="shared" si="46"/>
        <v>0</v>
      </c>
      <c r="I1528" t="s">
        <v>153</v>
      </c>
      <c r="J1528" t="s">
        <v>153</v>
      </c>
      <c r="K1528" t="s">
        <v>11</v>
      </c>
      <c r="L1528" s="7" t="s">
        <v>148</v>
      </c>
      <c r="M1528">
        <v>1.9870000000000001</v>
      </c>
      <c r="N1528" s="12">
        <v>-5839</v>
      </c>
      <c r="O1528">
        <f t="shared" si="47"/>
        <v>-5839</v>
      </c>
    </row>
    <row r="1529" spans="1:15" x14ac:dyDescent="0.25">
      <c r="A1529">
        <v>431657</v>
      </c>
      <c r="B1529">
        <v>431274</v>
      </c>
      <c r="C1529" t="s">
        <v>50</v>
      </c>
      <c r="D1529" t="s">
        <v>16</v>
      </c>
      <c r="E1529">
        <v>7</v>
      </c>
      <c r="F1529" s="11">
        <v>71041951</v>
      </c>
      <c r="G1529" s="7" t="s">
        <v>170</v>
      </c>
      <c r="H1529" s="7">
        <f t="shared" si="46"/>
        <v>2</v>
      </c>
      <c r="I1529" t="s">
        <v>153</v>
      </c>
      <c r="J1529" t="s">
        <v>294</v>
      </c>
      <c r="K1529" t="s">
        <v>18</v>
      </c>
      <c r="L1529" s="7" t="s">
        <v>148</v>
      </c>
      <c r="M1529" t="s">
        <v>294</v>
      </c>
      <c r="N1529" t="s">
        <v>294</v>
      </c>
      <c r="O1529" t="str">
        <f t="shared" si="47"/>
        <v>Нет показаний</v>
      </c>
    </row>
    <row r="1530" spans="1:15" x14ac:dyDescent="0.25">
      <c r="A1530">
        <v>431658</v>
      </c>
      <c r="B1530">
        <v>431274</v>
      </c>
      <c r="C1530" t="s">
        <v>50</v>
      </c>
      <c r="D1530" t="s">
        <v>16</v>
      </c>
      <c r="E1530">
        <v>7</v>
      </c>
      <c r="F1530" s="11">
        <v>71041951</v>
      </c>
      <c r="G1530" s="7" t="s">
        <v>170</v>
      </c>
      <c r="H1530" s="7">
        <f t="shared" si="46"/>
        <v>2</v>
      </c>
      <c r="I1530" t="s">
        <v>153</v>
      </c>
      <c r="J1530" t="s">
        <v>294</v>
      </c>
      <c r="K1530" t="s">
        <v>18</v>
      </c>
      <c r="L1530" s="7" t="s">
        <v>148</v>
      </c>
      <c r="M1530" t="s">
        <v>294</v>
      </c>
      <c r="N1530" t="s">
        <v>294</v>
      </c>
      <c r="O1530" t="str">
        <f t="shared" si="47"/>
        <v>Нет показаний</v>
      </c>
    </row>
    <row r="1531" spans="1:15" x14ac:dyDescent="0.25">
      <c r="A1531">
        <v>431660</v>
      </c>
      <c r="B1531">
        <v>431274</v>
      </c>
      <c r="C1531" t="s">
        <v>50</v>
      </c>
      <c r="D1531" t="s">
        <v>16</v>
      </c>
      <c r="E1531">
        <v>7</v>
      </c>
      <c r="F1531" s="11">
        <v>7791039049520</v>
      </c>
      <c r="G1531" s="7" t="s">
        <v>170</v>
      </c>
      <c r="H1531" s="7">
        <f t="shared" si="46"/>
        <v>2</v>
      </c>
      <c r="I1531" t="s">
        <v>153</v>
      </c>
      <c r="J1531" t="s">
        <v>153</v>
      </c>
      <c r="K1531" t="s">
        <v>18</v>
      </c>
      <c r="L1531" s="7" t="s">
        <v>148</v>
      </c>
      <c r="M1531">
        <v>2.76</v>
      </c>
      <c r="N1531" s="12">
        <v>249</v>
      </c>
      <c r="O1531">
        <f t="shared" si="47"/>
        <v>124.5</v>
      </c>
    </row>
    <row r="1532" spans="1:15" x14ac:dyDescent="0.25">
      <c r="A1532">
        <v>431661</v>
      </c>
      <c r="B1532">
        <v>431274</v>
      </c>
      <c r="C1532" t="s">
        <v>50</v>
      </c>
      <c r="D1532" t="s">
        <v>16</v>
      </c>
      <c r="E1532">
        <v>7</v>
      </c>
      <c r="F1532" s="11">
        <v>7791039049520</v>
      </c>
      <c r="G1532" s="7" t="s">
        <v>170</v>
      </c>
      <c r="H1532" s="7">
        <f t="shared" si="46"/>
        <v>2</v>
      </c>
      <c r="I1532" t="s">
        <v>153</v>
      </c>
      <c r="J1532" t="s">
        <v>153</v>
      </c>
      <c r="K1532" t="s">
        <v>18</v>
      </c>
      <c r="L1532" s="7" t="s">
        <v>148</v>
      </c>
      <c r="M1532">
        <v>2.76</v>
      </c>
      <c r="N1532" s="12">
        <v>249</v>
      </c>
      <c r="O1532">
        <f t="shared" si="47"/>
        <v>124.5</v>
      </c>
    </row>
    <row r="1533" spans="1:15" x14ac:dyDescent="0.25">
      <c r="A1533">
        <v>431669</v>
      </c>
      <c r="B1533">
        <v>431274</v>
      </c>
      <c r="C1533" t="s">
        <v>50</v>
      </c>
      <c r="D1533" t="s">
        <v>16</v>
      </c>
      <c r="E1533">
        <v>7</v>
      </c>
      <c r="F1533" s="11">
        <v>1000134945</v>
      </c>
      <c r="G1533" s="7" t="s">
        <v>165</v>
      </c>
      <c r="H1533" s="7">
        <f t="shared" si="46"/>
        <v>0</v>
      </c>
      <c r="I1533" t="s">
        <v>153</v>
      </c>
      <c r="J1533" t="s">
        <v>153</v>
      </c>
      <c r="K1533" t="s">
        <v>18</v>
      </c>
      <c r="L1533" s="7" t="s">
        <v>148</v>
      </c>
      <c r="M1533">
        <v>2.76</v>
      </c>
      <c r="N1533" s="12">
        <v>296</v>
      </c>
      <c r="O1533">
        <f t="shared" si="47"/>
        <v>296</v>
      </c>
    </row>
    <row r="1534" spans="1:15" x14ac:dyDescent="0.25">
      <c r="A1534">
        <v>431680</v>
      </c>
      <c r="B1534">
        <v>431276</v>
      </c>
      <c r="C1534" t="s">
        <v>50</v>
      </c>
      <c r="D1534" t="s">
        <v>86</v>
      </c>
      <c r="E1534">
        <v>10</v>
      </c>
      <c r="F1534" s="11">
        <v>3029931</v>
      </c>
      <c r="G1534" s="7" t="s">
        <v>170</v>
      </c>
      <c r="H1534" s="7">
        <f t="shared" si="46"/>
        <v>3</v>
      </c>
      <c r="I1534" t="s">
        <v>153</v>
      </c>
      <c r="J1534" t="s">
        <v>153</v>
      </c>
      <c r="K1534" t="s">
        <v>18</v>
      </c>
      <c r="L1534" s="7" t="s">
        <v>148</v>
      </c>
      <c r="M1534">
        <v>2.76</v>
      </c>
      <c r="N1534" s="12">
        <v>125</v>
      </c>
      <c r="O1534">
        <f t="shared" si="47"/>
        <v>41.666666666666664</v>
      </c>
    </row>
    <row r="1535" spans="1:15" x14ac:dyDescent="0.25">
      <c r="A1535">
        <v>431681</v>
      </c>
      <c r="B1535">
        <v>431276</v>
      </c>
      <c r="C1535" t="s">
        <v>50</v>
      </c>
      <c r="D1535" t="s">
        <v>86</v>
      </c>
      <c r="E1535">
        <v>10</v>
      </c>
      <c r="F1535" s="11">
        <v>3029931</v>
      </c>
      <c r="G1535" s="7" t="s">
        <v>170</v>
      </c>
      <c r="H1535" s="7">
        <f t="shared" si="46"/>
        <v>3</v>
      </c>
      <c r="I1535" t="s">
        <v>153</v>
      </c>
      <c r="J1535" t="s">
        <v>153</v>
      </c>
      <c r="K1535" t="s">
        <v>18</v>
      </c>
      <c r="L1535" s="7" t="s">
        <v>148</v>
      </c>
      <c r="M1535">
        <v>2.76</v>
      </c>
      <c r="N1535" s="12">
        <v>125</v>
      </c>
      <c r="O1535">
        <f t="shared" si="47"/>
        <v>41.666666666666664</v>
      </c>
    </row>
    <row r="1536" spans="1:15" x14ac:dyDescent="0.25">
      <c r="A1536">
        <v>431687</v>
      </c>
      <c r="B1536">
        <v>431276</v>
      </c>
      <c r="C1536" t="s">
        <v>50</v>
      </c>
      <c r="D1536" t="s">
        <v>86</v>
      </c>
      <c r="E1536">
        <v>10</v>
      </c>
      <c r="F1536" s="11">
        <v>75641015</v>
      </c>
      <c r="G1536" s="7" t="s">
        <v>165</v>
      </c>
      <c r="H1536" s="7">
        <f t="shared" si="46"/>
        <v>0</v>
      </c>
      <c r="I1536" t="s">
        <v>153</v>
      </c>
      <c r="J1536" t="s">
        <v>153</v>
      </c>
      <c r="K1536" t="s">
        <v>18</v>
      </c>
      <c r="L1536" s="7" t="s">
        <v>148</v>
      </c>
      <c r="M1536">
        <v>2.76</v>
      </c>
      <c r="N1536" s="12">
        <v>220</v>
      </c>
      <c r="O1536">
        <f t="shared" si="47"/>
        <v>220</v>
      </c>
    </row>
    <row r="1537" spans="1:15" x14ac:dyDescent="0.25">
      <c r="A1537">
        <v>431692</v>
      </c>
      <c r="B1537">
        <v>431276</v>
      </c>
      <c r="C1537" t="s">
        <v>50</v>
      </c>
      <c r="D1537" t="s">
        <v>86</v>
      </c>
      <c r="E1537">
        <v>10</v>
      </c>
      <c r="F1537" s="11">
        <v>653651</v>
      </c>
      <c r="G1537" s="7" t="s">
        <v>165</v>
      </c>
      <c r="H1537" s="7">
        <f t="shared" si="46"/>
        <v>0</v>
      </c>
      <c r="I1537" t="s">
        <v>153</v>
      </c>
      <c r="J1537" t="s">
        <v>153</v>
      </c>
      <c r="K1537" t="s">
        <v>18</v>
      </c>
      <c r="L1537" s="7" t="s">
        <v>148</v>
      </c>
      <c r="M1537">
        <v>2.76</v>
      </c>
      <c r="N1537" s="12">
        <v>75</v>
      </c>
      <c r="O1537">
        <f t="shared" si="47"/>
        <v>75</v>
      </c>
    </row>
    <row r="1538" spans="1:15" x14ac:dyDescent="0.25">
      <c r="A1538">
        <v>431694</v>
      </c>
      <c r="B1538">
        <v>431276</v>
      </c>
      <c r="C1538" t="s">
        <v>50</v>
      </c>
      <c r="D1538" t="s">
        <v>86</v>
      </c>
      <c r="E1538">
        <v>10</v>
      </c>
      <c r="F1538" s="11">
        <v>25749431694</v>
      </c>
      <c r="G1538" s="7" t="s">
        <v>165</v>
      </c>
      <c r="H1538" s="7">
        <f t="shared" si="46"/>
        <v>0</v>
      </c>
      <c r="I1538" t="s">
        <v>153</v>
      </c>
      <c r="J1538" t="s">
        <v>153</v>
      </c>
      <c r="K1538" t="s">
        <v>18</v>
      </c>
      <c r="L1538" s="7" t="s">
        <v>148</v>
      </c>
      <c r="M1538">
        <v>2.76</v>
      </c>
      <c r="N1538" s="12">
        <v>2</v>
      </c>
      <c r="O1538">
        <f t="shared" si="47"/>
        <v>2</v>
      </c>
    </row>
    <row r="1539" spans="1:15" x14ac:dyDescent="0.25">
      <c r="A1539">
        <v>431698</v>
      </c>
      <c r="B1539">
        <v>431276</v>
      </c>
      <c r="C1539" t="s">
        <v>50</v>
      </c>
      <c r="D1539" t="s">
        <v>86</v>
      </c>
      <c r="E1539">
        <v>10</v>
      </c>
      <c r="F1539" s="11">
        <v>69095332</v>
      </c>
      <c r="G1539" s="7" t="s">
        <v>165</v>
      </c>
      <c r="H1539" s="7">
        <f t="shared" ref="H1539:H1602" si="48">COUNTIFS($F$2:$F$3258,F1539,$G$2:$G$3258,"ОКПУ")</f>
        <v>0</v>
      </c>
      <c r="I1539" t="s">
        <v>153</v>
      </c>
      <c r="J1539" t="s">
        <v>294</v>
      </c>
      <c r="K1539" t="s">
        <v>18</v>
      </c>
      <c r="L1539" s="7" t="s">
        <v>148</v>
      </c>
      <c r="M1539" t="s">
        <v>294</v>
      </c>
      <c r="N1539" t="s">
        <v>294</v>
      </c>
      <c r="O1539" t="str">
        <f t="shared" ref="O1539:O1602" si="49">IF(H1539&gt;0,IFERROR(N1539/H1539,N1539),N1539)</f>
        <v>Нет показаний</v>
      </c>
    </row>
    <row r="1540" spans="1:15" x14ac:dyDescent="0.25">
      <c r="A1540">
        <v>431700</v>
      </c>
      <c r="B1540">
        <v>431276</v>
      </c>
      <c r="C1540" t="s">
        <v>50</v>
      </c>
      <c r="D1540" t="s">
        <v>86</v>
      </c>
      <c r="E1540">
        <v>10</v>
      </c>
      <c r="F1540" s="11">
        <v>349661</v>
      </c>
      <c r="G1540" s="7" t="s">
        <v>170</v>
      </c>
      <c r="H1540" s="7">
        <f t="shared" si="48"/>
        <v>1</v>
      </c>
      <c r="I1540" t="s">
        <v>153</v>
      </c>
      <c r="J1540" t="s">
        <v>153</v>
      </c>
      <c r="K1540" t="s">
        <v>18</v>
      </c>
      <c r="L1540" s="7" t="s">
        <v>148</v>
      </c>
      <c r="M1540">
        <v>2.76</v>
      </c>
      <c r="N1540" s="12">
        <v>300</v>
      </c>
      <c r="O1540">
        <f t="shared" si="49"/>
        <v>300</v>
      </c>
    </row>
    <row r="1541" spans="1:15" x14ac:dyDescent="0.25">
      <c r="A1541">
        <v>431703</v>
      </c>
      <c r="B1541">
        <v>431276</v>
      </c>
      <c r="C1541" t="s">
        <v>50</v>
      </c>
      <c r="D1541" t="s">
        <v>86</v>
      </c>
      <c r="E1541">
        <v>10</v>
      </c>
      <c r="F1541" s="11">
        <v>961426</v>
      </c>
      <c r="G1541" s="7" t="s">
        <v>170</v>
      </c>
      <c r="H1541" s="7">
        <f t="shared" si="48"/>
        <v>2</v>
      </c>
      <c r="I1541" t="s">
        <v>153</v>
      </c>
      <c r="J1541" t="s">
        <v>153</v>
      </c>
      <c r="K1541" t="s">
        <v>18</v>
      </c>
      <c r="L1541" s="7" t="s">
        <v>148</v>
      </c>
      <c r="M1541">
        <v>2.76</v>
      </c>
      <c r="N1541" s="12">
        <v>328</v>
      </c>
      <c r="O1541">
        <f t="shared" si="49"/>
        <v>164</v>
      </c>
    </row>
    <row r="1542" spans="1:15" x14ac:dyDescent="0.25">
      <c r="A1542">
        <v>431705</v>
      </c>
      <c r="B1542">
        <v>431276</v>
      </c>
      <c r="C1542" t="s">
        <v>50</v>
      </c>
      <c r="D1542" t="s">
        <v>86</v>
      </c>
      <c r="E1542">
        <v>10</v>
      </c>
      <c r="F1542" s="11">
        <v>718361202970655</v>
      </c>
      <c r="G1542" s="7" t="s">
        <v>165</v>
      </c>
      <c r="H1542" s="7">
        <f t="shared" si="48"/>
        <v>0</v>
      </c>
      <c r="I1542" t="s">
        <v>153</v>
      </c>
      <c r="J1542" t="s">
        <v>153</v>
      </c>
      <c r="K1542" t="s">
        <v>18</v>
      </c>
      <c r="L1542" s="7" t="s">
        <v>148</v>
      </c>
      <c r="M1542">
        <v>2.76</v>
      </c>
      <c r="N1542" s="12">
        <v>186</v>
      </c>
      <c r="O1542">
        <f t="shared" si="49"/>
        <v>186</v>
      </c>
    </row>
    <row r="1543" spans="1:15" x14ac:dyDescent="0.25">
      <c r="A1543">
        <v>431707</v>
      </c>
      <c r="B1543">
        <v>431276</v>
      </c>
      <c r="C1543" t="s">
        <v>50</v>
      </c>
      <c r="D1543" t="s">
        <v>86</v>
      </c>
      <c r="E1543">
        <v>10</v>
      </c>
      <c r="F1543" s="11">
        <v>62018856</v>
      </c>
      <c r="G1543" s="7" t="s">
        <v>165</v>
      </c>
      <c r="H1543" s="7">
        <f t="shared" si="48"/>
        <v>0</v>
      </c>
      <c r="I1543" t="s">
        <v>153</v>
      </c>
      <c r="J1543" t="s">
        <v>294</v>
      </c>
      <c r="K1543" t="s">
        <v>18</v>
      </c>
      <c r="L1543" s="7" t="s">
        <v>148</v>
      </c>
      <c r="M1543" t="s">
        <v>294</v>
      </c>
      <c r="N1543" t="s">
        <v>294</v>
      </c>
      <c r="O1543" t="str">
        <f t="shared" si="49"/>
        <v>Нет показаний</v>
      </c>
    </row>
    <row r="1544" spans="1:15" x14ac:dyDescent="0.25">
      <c r="A1544">
        <v>431709</v>
      </c>
      <c r="B1544">
        <v>431276</v>
      </c>
      <c r="C1544" t="s">
        <v>50</v>
      </c>
      <c r="D1544" t="s">
        <v>86</v>
      </c>
      <c r="E1544">
        <v>10</v>
      </c>
      <c r="F1544" s="11">
        <v>15013263431709</v>
      </c>
      <c r="G1544" s="7" t="s">
        <v>165</v>
      </c>
      <c r="H1544" s="7">
        <f t="shared" si="48"/>
        <v>0</v>
      </c>
      <c r="I1544" t="s">
        <v>153</v>
      </c>
      <c r="J1544" t="s">
        <v>294</v>
      </c>
      <c r="K1544" t="s">
        <v>18</v>
      </c>
      <c r="L1544" s="7" t="s">
        <v>148</v>
      </c>
      <c r="M1544" t="s">
        <v>294</v>
      </c>
      <c r="N1544" t="s">
        <v>294</v>
      </c>
      <c r="O1544" t="str">
        <f t="shared" si="49"/>
        <v>Нет показаний</v>
      </c>
    </row>
    <row r="1545" spans="1:15" x14ac:dyDescent="0.25">
      <c r="A1545">
        <v>431711</v>
      </c>
      <c r="B1545">
        <v>431276</v>
      </c>
      <c r="C1545" t="s">
        <v>50</v>
      </c>
      <c r="D1545" t="s">
        <v>86</v>
      </c>
      <c r="E1545">
        <v>10</v>
      </c>
      <c r="F1545" s="11">
        <v>43171107578</v>
      </c>
      <c r="G1545" s="7" t="s">
        <v>165</v>
      </c>
      <c r="H1545" s="7">
        <f t="shared" si="48"/>
        <v>0</v>
      </c>
      <c r="I1545" t="s">
        <v>153</v>
      </c>
      <c r="J1545" t="s">
        <v>153</v>
      </c>
      <c r="K1545" t="s">
        <v>18</v>
      </c>
      <c r="L1545" s="7" t="s">
        <v>148</v>
      </c>
      <c r="M1545">
        <v>2.76</v>
      </c>
      <c r="N1545" s="12">
        <v>98</v>
      </c>
      <c r="O1545">
        <f t="shared" si="49"/>
        <v>98</v>
      </c>
    </row>
    <row r="1546" spans="1:15" x14ac:dyDescent="0.25">
      <c r="A1546">
        <v>431713</v>
      </c>
      <c r="B1546">
        <v>431276</v>
      </c>
      <c r="C1546" t="s">
        <v>50</v>
      </c>
      <c r="D1546" t="s">
        <v>86</v>
      </c>
      <c r="E1546">
        <v>10</v>
      </c>
      <c r="F1546" s="11">
        <v>4987</v>
      </c>
      <c r="G1546" s="7" t="s">
        <v>165</v>
      </c>
      <c r="H1546" s="7">
        <f t="shared" si="48"/>
        <v>0</v>
      </c>
      <c r="I1546" t="s">
        <v>153</v>
      </c>
      <c r="J1546" t="s">
        <v>153</v>
      </c>
      <c r="K1546" t="s">
        <v>18</v>
      </c>
      <c r="L1546" s="7" t="s">
        <v>148</v>
      </c>
      <c r="M1546">
        <v>2.76</v>
      </c>
      <c r="N1546" s="12">
        <v>100</v>
      </c>
      <c r="O1546">
        <f t="shared" si="49"/>
        <v>100</v>
      </c>
    </row>
    <row r="1547" spans="1:15" x14ac:dyDescent="0.25">
      <c r="A1547">
        <v>431715</v>
      </c>
      <c r="B1547">
        <v>431276</v>
      </c>
      <c r="C1547" t="s">
        <v>50</v>
      </c>
      <c r="D1547" t="s">
        <v>86</v>
      </c>
      <c r="E1547">
        <v>10</v>
      </c>
      <c r="F1547" s="11">
        <v>75017203</v>
      </c>
      <c r="G1547" s="7" t="s">
        <v>165</v>
      </c>
      <c r="H1547" s="7">
        <f t="shared" si="48"/>
        <v>0</v>
      </c>
      <c r="I1547" t="s">
        <v>153</v>
      </c>
      <c r="J1547" t="s">
        <v>153</v>
      </c>
      <c r="K1547" t="s">
        <v>18</v>
      </c>
      <c r="L1547" s="7" t="s">
        <v>148</v>
      </c>
      <c r="M1547">
        <v>2.76</v>
      </c>
      <c r="N1547" s="12">
        <v>200</v>
      </c>
      <c r="O1547">
        <f t="shared" si="49"/>
        <v>200</v>
      </c>
    </row>
    <row r="1548" spans="1:15" x14ac:dyDescent="0.25">
      <c r="A1548">
        <v>431716</v>
      </c>
      <c r="B1548">
        <v>431276</v>
      </c>
      <c r="C1548" t="s">
        <v>50</v>
      </c>
      <c r="D1548" t="s">
        <v>86</v>
      </c>
      <c r="E1548">
        <v>10</v>
      </c>
      <c r="F1548" s="11">
        <v>961426</v>
      </c>
      <c r="G1548" s="7" t="s">
        <v>170</v>
      </c>
      <c r="H1548" s="7">
        <f t="shared" si="48"/>
        <v>2</v>
      </c>
      <c r="I1548" t="s">
        <v>153</v>
      </c>
      <c r="J1548" t="s">
        <v>153</v>
      </c>
      <c r="K1548" t="s">
        <v>18</v>
      </c>
      <c r="L1548" s="7" t="s">
        <v>148</v>
      </c>
      <c r="M1548">
        <v>2.76</v>
      </c>
      <c r="N1548" s="12">
        <v>328</v>
      </c>
      <c r="O1548">
        <f t="shared" si="49"/>
        <v>164</v>
      </c>
    </row>
    <row r="1549" spans="1:15" x14ac:dyDescent="0.25">
      <c r="A1549">
        <v>431718</v>
      </c>
      <c r="B1549">
        <v>431277</v>
      </c>
      <c r="C1549" t="s">
        <v>50</v>
      </c>
      <c r="D1549" t="s">
        <v>86</v>
      </c>
      <c r="E1549">
        <v>7</v>
      </c>
      <c r="F1549" s="11">
        <v>101172</v>
      </c>
      <c r="G1549" s="7" t="s">
        <v>165</v>
      </c>
      <c r="H1549" s="7">
        <f t="shared" si="48"/>
        <v>0</v>
      </c>
      <c r="I1549" t="s">
        <v>153</v>
      </c>
      <c r="J1549" t="s">
        <v>153</v>
      </c>
      <c r="K1549" t="s">
        <v>18</v>
      </c>
      <c r="L1549" s="7" t="s">
        <v>148</v>
      </c>
      <c r="M1549">
        <v>2.76</v>
      </c>
      <c r="N1549" s="12">
        <v>130</v>
      </c>
      <c r="O1549">
        <f t="shared" si="49"/>
        <v>130</v>
      </c>
    </row>
    <row r="1550" spans="1:15" x14ac:dyDescent="0.25">
      <c r="A1550">
        <v>431721</v>
      </c>
      <c r="B1550">
        <v>431277</v>
      </c>
      <c r="C1550" t="s">
        <v>50</v>
      </c>
      <c r="D1550" t="s">
        <v>86</v>
      </c>
      <c r="E1550">
        <v>7</v>
      </c>
      <c r="F1550" s="11">
        <v>15007741</v>
      </c>
      <c r="G1550" s="7" t="s">
        <v>165</v>
      </c>
      <c r="H1550" s="7">
        <f t="shared" si="48"/>
        <v>0</v>
      </c>
      <c r="I1550" t="s">
        <v>153</v>
      </c>
      <c r="J1550" t="s">
        <v>294</v>
      </c>
      <c r="K1550" t="s">
        <v>18</v>
      </c>
      <c r="L1550" s="7" t="s">
        <v>148</v>
      </c>
      <c r="M1550" t="s">
        <v>294</v>
      </c>
      <c r="N1550" t="s">
        <v>294</v>
      </c>
      <c r="O1550" t="str">
        <f t="shared" si="49"/>
        <v>Нет показаний</v>
      </c>
    </row>
    <row r="1551" spans="1:15" x14ac:dyDescent="0.25">
      <c r="A1551">
        <v>431722</v>
      </c>
      <c r="B1551">
        <v>431277</v>
      </c>
      <c r="C1551" t="s">
        <v>50</v>
      </c>
      <c r="D1551" t="s">
        <v>86</v>
      </c>
      <c r="E1551">
        <v>7</v>
      </c>
      <c r="F1551" s="11">
        <v>32258</v>
      </c>
      <c r="G1551" s="7" t="s">
        <v>165</v>
      </c>
      <c r="H1551" s="7">
        <f t="shared" si="48"/>
        <v>0</v>
      </c>
      <c r="I1551" t="s">
        <v>153</v>
      </c>
      <c r="J1551" t="s">
        <v>294</v>
      </c>
      <c r="K1551" t="s">
        <v>18</v>
      </c>
      <c r="L1551" s="7" t="s">
        <v>148</v>
      </c>
      <c r="M1551" t="s">
        <v>294</v>
      </c>
      <c r="N1551" t="s">
        <v>294</v>
      </c>
      <c r="O1551" t="str">
        <f t="shared" si="49"/>
        <v>Нет показаний</v>
      </c>
    </row>
    <row r="1552" spans="1:15" x14ac:dyDescent="0.25">
      <c r="A1552">
        <v>431724</v>
      </c>
      <c r="B1552">
        <v>431277</v>
      </c>
      <c r="C1552" t="s">
        <v>50</v>
      </c>
      <c r="D1552" t="s">
        <v>86</v>
      </c>
      <c r="E1552">
        <v>7</v>
      </c>
      <c r="F1552" s="11">
        <v>1363746</v>
      </c>
      <c r="G1552" s="7" t="s">
        <v>165</v>
      </c>
      <c r="H1552" s="7">
        <f t="shared" si="48"/>
        <v>0</v>
      </c>
      <c r="I1552" t="s">
        <v>153</v>
      </c>
      <c r="J1552" t="s">
        <v>153</v>
      </c>
      <c r="K1552" t="s">
        <v>18</v>
      </c>
      <c r="L1552" s="7" t="s">
        <v>148</v>
      </c>
      <c r="M1552">
        <v>2.76</v>
      </c>
      <c r="N1552" s="12">
        <v>140</v>
      </c>
      <c r="O1552">
        <f t="shared" si="49"/>
        <v>140</v>
      </c>
    </row>
    <row r="1553" spans="1:15" x14ac:dyDescent="0.25">
      <c r="A1553">
        <v>431726</v>
      </c>
      <c r="B1553">
        <v>431277</v>
      </c>
      <c r="C1553" t="s">
        <v>50</v>
      </c>
      <c r="D1553" t="s">
        <v>86</v>
      </c>
      <c r="E1553">
        <v>7</v>
      </c>
      <c r="F1553" s="11">
        <v>43172607587</v>
      </c>
      <c r="G1553" s="7" t="s">
        <v>165</v>
      </c>
      <c r="H1553" s="7">
        <f t="shared" si="48"/>
        <v>0</v>
      </c>
      <c r="I1553" t="s">
        <v>153</v>
      </c>
      <c r="J1553" t="s">
        <v>294</v>
      </c>
      <c r="K1553" t="s">
        <v>18</v>
      </c>
      <c r="L1553" s="7" t="s">
        <v>148</v>
      </c>
      <c r="M1553" t="s">
        <v>294</v>
      </c>
      <c r="N1553" t="s">
        <v>294</v>
      </c>
      <c r="O1553" t="str">
        <f t="shared" si="49"/>
        <v>Нет показаний</v>
      </c>
    </row>
    <row r="1554" spans="1:15" x14ac:dyDescent="0.25">
      <c r="A1554">
        <v>431728</v>
      </c>
      <c r="B1554">
        <v>431277</v>
      </c>
      <c r="C1554" t="s">
        <v>50</v>
      </c>
      <c r="D1554" t="s">
        <v>86</v>
      </c>
      <c r="E1554">
        <v>7</v>
      </c>
      <c r="F1554" s="11" t="s">
        <v>230</v>
      </c>
      <c r="G1554" s="7" t="s">
        <v>170</v>
      </c>
      <c r="H1554" s="7">
        <f t="shared" si="48"/>
        <v>2</v>
      </c>
      <c r="I1554" t="s">
        <v>153</v>
      </c>
      <c r="J1554" t="s">
        <v>153</v>
      </c>
      <c r="K1554" t="s">
        <v>18</v>
      </c>
      <c r="L1554" s="7" t="s">
        <v>148</v>
      </c>
      <c r="M1554">
        <v>2.76</v>
      </c>
      <c r="N1554" s="12">
        <v>437</v>
      </c>
      <c r="O1554">
        <f t="shared" si="49"/>
        <v>218.5</v>
      </c>
    </row>
    <row r="1555" spans="1:15" x14ac:dyDescent="0.25">
      <c r="A1555">
        <v>431730</v>
      </c>
      <c r="B1555">
        <v>431277</v>
      </c>
      <c r="C1555" t="s">
        <v>50</v>
      </c>
      <c r="D1555" t="s">
        <v>86</v>
      </c>
      <c r="E1555">
        <v>7</v>
      </c>
      <c r="F1555" s="11">
        <v>43173007589</v>
      </c>
      <c r="G1555" s="7" t="s">
        <v>165</v>
      </c>
      <c r="H1555" s="7">
        <f t="shared" si="48"/>
        <v>0</v>
      </c>
      <c r="I1555" t="s">
        <v>153</v>
      </c>
      <c r="J1555" t="s">
        <v>294</v>
      </c>
      <c r="K1555" t="s">
        <v>18</v>
      </c>
      <c r="L1555" s="7" t="s">
        <v>148</v>
      </c>
      <c r="M1555" t="s">
        <v>294</v>
      </c>
      <c r="N1555" t="s">
        <v>294</v>
      </c>
      <c r="O1555" t="str">
        <f t="shared" si="49"/>
        <v>Нет показаний</v>
      </c>
    </row>
    <row r="1556" spans="1:15" x14ac:dyDescent="0.25">
      <c r="A1556">
        <v>431733</v>
      </c>
      <c r="B1556">
        <v>431277</v>
      </c>
      <c r="C1556" t="s">
        <v>50</v>
      </c>
      <c r="D1556" t="s">
        <v>86</v>
      </c>
      <c r="E1556">
        <v>7</v>
      </c>
      <c r="F1556" s="11">
        <v>59417747</v>
      </c>
      <c r="G1556" s="7" t="s">
        <v>165</v>
      </c>
      <c r="H1556" s="7">
        <f t="shared" si="48"/>
        <v>0</v>
      </c>
      <c r="I1556" t="s">
        <v>153</v>
      </c>
      <c r="J1556" t="s">
        <v>153</v>
      </c>
      <c r="K1556" t="s">
        <v>18</v>
      </c>
      <c r="L1556" s="7" t="s">
        <v>148</v>
      </c>
      <c r="M1556">
        <v>2.76</v>
      </c>
      <c r="N1556" s="12">
        <v>236.4</v>
      </c>
      <c r="O1556">
        <f t="shared" si="49"/>
        <v>236.4</v>
      </c>
    </row>
    <row r="1557" spans="1:15" x14ac:dyDescent="0.25">
      <c r="A1557">
        <v>431735</v>
      </c>
      <c r="B1557">
        <v>431277</v>
      </c>
      <c r="C1557" t="s">
        <v>50</v>
      </c>
      <c r="D1557" t="s">
        <v>86</v>
      </c>
      <c r="E1557">
        <v>7</v>
      </c>
      <c r="F1557" s="11">
        <v>43173507592</v>
      </c>
      <c r="G1557" s="7" t="s">
        <v>165</v>
      </c>
      <c r="H1557" s="7">
        <f t="shared" si="48"/>
        <v>0</v>
      </c>
      <c r="I1557" t="s">
        <v>153</v>
      </c>
      <c r="J1557" t="s">
        <v>153</v>
      </c>
      <c r="K1557" t="s">
        <v>18</v>
      </c>
      <c r="L1557" s="7" t="s">
        <v>148</v>
      </c>
      <c r="M1557">
        <v>2.76</v>
      </c>
      <c r="N1557" s="12">
        <v>0</v>
      </c>
      <c r="O1557">
        <f t="shared" si="49"/>
        <v>0</v>
      </c>
    </row>
    <row r="1558" spans="1:15" x14ac:dyDescent="0.25">
      <c r="A1558">
        <v>431740</v>
      </c>
      <c r="B1558">
        <v>431277</v>
      </c>
      <c r="C1558" t="s">
        <v>50</v>
      </c>
      <c r="D1558" t="s">
        <v>86</v>
      </c>
      <c r="E1558">
        <v>7</v>
      </c>
      <c r="F1558" s="11">
        <v>59338863</v>
      </c>
      <c r="G1558" s="7" t="s">
        <v>165</v>
      </c>
      <c r="H1558" s="7">
        <f t="shared" si="48"/>
        <v>0</v>
      </c>
      <c r="I1558" t="s">
        <v>153</v>
      </c>
      <c r="J1558" t="s">
        <v>153</v>
      </c>
      <c r="K1558" t="s">
        <v>18</v>
      </c>
      <c r="L1558" s="7" t="s">
        <v>148</v>
      </c>
      <c r="M1558">
        <v>2.76</v>
      </c>
      <c r="N1558" s="12">
        <v>161</v>
      </c>
      <c r="O1558">
        <f t="shared" si="49"/>
        <v>161</v>
      </c>
    </row>
    <row r="1559" spans="1:15" x14ac:dyDescent="0.25">
      <c r="A1559">
        <v>431742</v>
      </c>
      <c r="B1559">
        <v>431277</v>
      </c>
      <c r="C1559" t="s">
        <v>50</v>
      </c>
      <c r="D1559" t="s">
        <v>86</v>
      </c>
      <c r="E1559">
        <v>7</v>
      </c>
      <c r="F1559" s="11">
        <v>43174207596</v>
      </c>
      <c r="G1559" s="7" t="s">
        <v>165</v>
      </c>
      <c r="H1559" s="7">
        <f t="shared" si="48"/>
        <v>0</v>
      </c>
      <c r="I1559" t="s">
        <v>153</v>
      </c>
      <c r="J1559" t="s">
        <v>294</v>
      </c>
      <c r="K1559" t="s">
        <v>18</v>
      </c>
      <c r="L1559" s="7" t="s">
        <v>148</v>
      </c>
      <c r="M1559" t="s">
        <v>294</v>
      </c>
      <c r="N1559" t="s">
        <v>294</v>
      </c>
      <c r="O1559" t="str">
        <f t="shared" si="49"/>
        <v>Нет показаний</v>
      </c>
    </row>
    <row r="1560" spans="1:15" x14ac:dyDescent="0.25">
      <c r="A1560">
        <v>431745</v>
      </c>
      <c r="B1560">
        <v>431277</v>
      </c>
      <c r="C1560" t="s">
        <v>50</v>
      </c>
      <c r="D1560" t="s">
        <v>86</v>
      </c>
      <c r="E1560">
        <v>7</v>
      </c>
      <c r="F1560" s="11">
        <v>43174507598</v>
      </c>
      <c r="G1560" s="7" t="s">
        <v>165</v>
      </c>
      <c r="H1560" s="7">
        <f t="shared" si="48"/>
        <v>0</v>
      </c>
      <c r="I1560" t="s">
        <v>153</v>
      </c>
      <c r="J1560" t="s">
        <v>153</v>
      </c>
      <c r="K1560" t="s">
        <v>18</v>
      </c>
      <c r="L1560" s="7" t="s">
        <v>148</v>
      </c>
      <c r="M1560">
        <v>2.76</v>
      </c>
      <c r="N1560" s="12">
        <v>200</v>
      </c>
      <c r="O1560">
        <f t="shared" si="49"/>
        <v>200</v>
      </c>
    </row>
    <row r="1561" spans="1:15" x14ac:dyDescent="0.25">
      <c r="A1561">
        <v>431836</v>
      </c>
      <c r="B1561">
        <v>431283</v>
      </c>
      <c r="C1561" t="s">
        <v>50</v>
      </c>
      <c r="D1561" t="s">
        <v>88</v>
      </c>
      <c r="E1561">
        <v>12</v>
      </c>
      <c r="F1561" s="11">
        <v>2632385503</v>
      </c>
      <c r="G1561" s="7" t="s">
        <v>170</v>
      </c>
      <c r="H1561" s="7">
        <f t="shared" si="48"/>
        <v>3</v>
      </c>
      <c r="I1561" t="s">
        <v>153</v>
      </c>
      <c r="J1561" t="s">
        <v>294</v>
      </c>
      <c r="K1561" t="s">
        <v>18</v>
      </c>
      <c r="L1561" s="7" t="s">
        <v>148</v>
      </c>
      <c r="M1561" t="s">
        <v>294</v>
      </c>
      <c r="N1561" t="s">
        <v>294</v>
      </c>
      <c r="O1561" t="str">
        <f t="shared" si="49"/>
        <v>Нет показаний</v>
      </c>
    </row>
    <row r="1562" spans="1:15" x14ac:dyDescent="0.25">
      <c r="A1562">
        <v>431837</v>
      </c>
      <c r="B1562">
        <v>431283</v>
      </c>
      <c r="C1562" t="s">
        <v>50</v>
      </c>
      <c r="D1562" t="s">
        <v>88</v>
      </c>
      <c r="E1562">
        <v>12</v>
      </c>
      <c r="F1562" s="11">
        <v>2632385503</v>
      </c>
      <c r="G1562" s="7" t="s">
        <v>170</v>
      </c>
      <c r="H1562" s="7">
        <f t="shared" si="48"/>
        <v>3</v>
      </c>
      <c r="I1562" t="s">
        <v>153</v>
      </c>
      <c r="J1562" t="s">
        <v>294</v>
      </c>
      <c r="K1562" t="s">
        <v>18</v>
      </c>
      <c r="L1562" s="7" t="s">
        <v>148</v>
      </c>
      <c r="M1562" t="s">
        <v>294</v>
      </c>
      <c r="N1562" t="s">
        <v>294</v>
      </c>
      <c r="O1562" t="str">
        <f t="shared" si="49"/>
        <v>Нет показаний</v>
      </c>
    </row>
    <row r="1563" spans="1:15" x14ac:dyDescent="0.25">
      <c r="A1563">
        <v>431838</v>
      </c>
      <c r="B1563">
        <v>431283</v>
      </c>
      <c r="C1563" t="s">
        <v>50</v>
      </c>
      <c r="D1563" t="s">
        <v>88</v>
      </c>
      <c r="E1563">
        <v>12</v>
      </c>
      <c r="F1563" s="11">
        <v>2632385503</v>
      </c>
      <c r="G1563" s="7" t="s">
        <v>170</v>
      </c>
      <c r="H1563" s="7">
        <f t="shared" si="48"/>
        <v>3</v>
      </c>
      <c r="I1563" t="s">
        <v>153</v>
      </c>
      <c r="J1563" t="s">
        <v>294</v>
      </c>
      <c r="K1563" t="s">
        <v>18</v>
      </c>
      <c r="L1563" s="7" t="s">
        <v>148</v>
      </c>
      <c r="M1563" t="s">
        <v>294</v>
      </c>
      <c r="N1563" t="s">
        <v>294</v>
      </c>
      <c r="O1563" t="str">
        <f t="shared" si="49"/>
        <v>Нет показаний</v>
      </c>
    </row>
    <row r="1564" spans="1:15" x14ac:dyDescent="0.25">
      <c r="A1564">
        <v>431840</v>
      </c>
      <c r="B1564">
        <v>431283</v>
      </c>
      <c r="C1564" t="s">
        <v>50</v>
      </c>
      <c r="D1564" t="s">
        <v>88</v>
      </c>
      <c r="E1564">
        <v>12</v>
      </c>
      <c r="F1564" s="11">
        <v>43184007648</v>
      </c>
      <c r="G1564" s="7" t="s">
        <v>165</v>
      </c>
      <c r="H1564" s="7">
        <f t="shared" si="48"/>
        <v>0</v>
      </c>
      <c r="I1564" t="s">
        <v>153</v>
      </c>
      <c r="J1564" t="s">
        <v>153</v>
      </c>
      <c r="K1564" t="s">
        <v>18</v>
      </c>
      <c r="L1564" s="7" t="s">
        <v>148</v>
      </c>
      <c r="M1564">
        <v>2.76</v>
      </c>
      <c r="N1564" s="12">
        <v>15</v>
      </c>
      <c r="O1564">
        <f t="shared" si="49"/>
        <v>15</v>
      </c>
    </row>
    <row r="1565" spans="1:15" x14ac:dyDescent="0.25">
      <c r="A1565">
        <v>431842</v>
      </c>
      <c r="B1565">
        <v>431283</v>
      </c>
      <c r="C1565" t="s">
        <v>50</v>
      </c>
      <c r="D1565" t="s">
        <v>88</v>
      </c>
      <c r="E1565">
        <v>12</v>
      </c>
      <c r="F1565" s="11">
        <v>43017455</v>
      </c>
      <c r="G1565" s="7" t="s">
        <v>165</v>
      </c>
      <c r="H1565" s="7">
        <f t="shared" si="48"/>
        <v>0</v>
      </c>
      <c r="I1565" t="s">
        <v>153</v>
      </c>
      <c r="J1565" t="s">
        <v>294</v>
      </c>
      <c r="K1565" t="s">
        <v>18</v>
      </c>
      <c r="L1565" s="7" t="s">
        <v>148</v>
      </c>
      <c r="M1565" t="s">
        <v>294</v>
      </c>
      <c r="N1565" t="s">
        <v>294</v>
      </c>
      <c r="O1565" t="str">
        <f t="shared" si="49"/>
        <v>Нет показаний</v>
      </c>
    </row>
    <row r="1566" spans="1:15" x14ac:dyDescent="0.25">
      <c r="A1566">
        <v>431847</v>
      </c>
      <c r="B1566">
        <v>431283</v>
      </c>
      <c r="C1566" t="s">
        <v>50</v>
      </c>
      <c r="D1566" t="s">
        <v>88</v>
      </c>
      <c r="E1566">
        <v>12</v>
      </c>
      <c r="F1566" s="11">
        <v>7652128</v>
      </c>
      <c r="G1566" s="7" t="s">
        <v>165</v>
      </c>
      <c r="H1566" s="7">
        <f t="shared" si="48"/>
        <v>0</v>
      </c>
      <c r="I1566" t="s">
        <v>153</v>
      </c>
      <c r="J1566" t="s">
        <v>153</v>
      </c>
      <c r="K1566" t="s">
        <v>18</v>
      </c>
      <c r="L1566" s="7" t="s">
        <v>148</v>
      </c>
      <c r="M1566">
        <v>2.76</v>
      </c>
      <c r="N1566" s="12">
        <v>79</v>
      </c>
      <c r="O1566">
        <f t="shared" si="49"/>
        <v>79</v>
      </c>
    </row>
    <row r="1567" spans="1:15" x14ac:dyDescent="0.25">
      <c r="A1567">
        <v>431848</v>
      </c>
      <c r="B1567">
        <v>431283</v>
      </c>
      <c r="C1567" t="s">
        <v>50</v>
      </c>
      <c r="D1567" t="s">
        <v>88</v>
      </c>
      <c r="E1567">
        <v>12</v>
      </c>
      <c r="F1567" s="11">
        <v>71057653</v>
      </c>
      <c r="G1567" s="7" t="s">
        <v>165</v>
      </c>
      <c r="H1567" s="7">
        <f t="shared" si="48"/>
        <v>0</v>
      </c>
      <c r="I1567" t="s">
        <v>153</v>
      </c>
      <c r="J1567" t="s">
        <v>153</v>
      </c>
      <c r="K1567" t="s">
        <v>18</v>
      </c>
      <c r="L1567" s="7" t="s">
        <v>148</v>
      </c>
      <c r="M1567">
        <v>2.76</v>
      </c>
      <c r="N1567" s="12">
        <v>0</v>
      </c>
      <c r="O1567">
        <f t="shared" si="49"/>
        <v>0</v>
      </c>
    </row>
    <row r="1568" spans="1:15" x14ac:dyDescent="0.25">
      <c r="A1568">
        <v>431850</v>
      </c>
      <c r="B1568">
        <v>431283</v>
      </c>
      <c r="C1568" t="s">
        <v>50</v>
      </c>
      <c r="D1568" t="s">
        <v>88</v>
      </c>
      <c r="E1568">
        <v>12</v>
      </c>
      <c r="F1568" s="11">
        <v>43185007654</v>
      </c>
      <c r="G1568" s="7" t="s">
        <v>165</v>
      </c>
      <c r="H1568" s="7">
        <f t="shared" si="48"/>
        <v>0</v>
      </c>
      <c r="I1568" t="s">
        <v>153</v>
      </c>
      <c r="J1568" t="s">
        <v>153</v>
      </c>
      <c r="K1568" t="s">
        <v>18</v>
      </c>
      <c r="L1568" s="7" t="s">
        <v>148</v>
      </c>
      <c r="M1568">
        <v>2.76</v>
      </c>
      <c r="N1568" s="12">
        <v>125</v>
      </c>
      <c r="O1568">
        <f t="shared" si="49"/>
        <v>125</v>
      </c>
    </row>
    <row r="1569" spans="1:15" x14ac:dyDescent="0.25">
      <c r="A1569">
        <v>431852</v>
      </c>
      <c r="B1569">
        <v>431283</v>
      </c>
      <c r="C1569" t="s">
        <v>50</v>
      </c>
      <c r="D1569" t="s">
        <v>88</v>
      </c>
      <c r="E1569">
        <v>12</v>
      </c>
      <c r="F1569" s="11">
        <v>61031668</v>
      </c>
      <c r="G1569" s="7" t="s">
        <v>165</v>
      </c>
      <c r="H1569" s="7">
        <f t="shared" si="48"/>
        <v>0</v>
      </c>
      <c r="I1569" t="s">
        <v>153</v>
      </c>
      <c r="J1569" t="s">
        <v>153</v>
      </c>
      <c r="K1569" t="s">
        <v>18</v>
      </c>
      <c r="L1569" s="7" t="s">
        <v>148</v>
      </c>
      <c r="M1569">
        <v>2.76</v>
      </c>
      <c r="N1569" s="12">
        <v>50</v>
      </c>
      <c r="O1569">
        <f t="shared" si="49"/>
        <v>50</v>
      </c>
    </row>
    <row r="1570" spans="1:15" x14ac:dyDescent="0.25">
      <c r="A1570">
        <v>431854</v>
      </c>
      <c r="B1570">
        <v>431283</v>
      </c>
      <c r="C1570" t="s">
        <v>50</v>
      </c>
      <c r="D1570" t="s">
        <v>88</v>
      </c>
      <c r="E1570">
        <v>12</v>
      </c>
      <c r="F1570" s="11">
        <v>16194524</v>
      </c>
      <c r="G1570" s="7" t="s">
        <v>165</v>
      </c>
      <c r="H1570" s="7">
        <f t="shared" si="48"/>
        <v>0</v>
      </c>
      <c r="I1570" t="s">
        <v>153</v>
      </c>
      <c r="J1570" t="s">
        <v>153</v>
      </c>
      <c r="K1570" t="s">
        <v>18</v>
      </c>
      <c r="L1570" s="7" t="s">
        <v>148</v>
      </c>
      <c r="M1570">
        <v>2.76</v>
      </c>
      <c r="N1570" s="12">
        <v>340</v>
      </c>
      <c r="O1570">
        <f t="shared" si="49"/>
        <v>340</v>
      </c>
    </row>
    <row r="1571" spans="1:15" x14ac:dyDescent="0.25">
      <c r="A1571">
        <v>431904</v>
      </c>
      <c r="B1571">
        <v>431288</v>
      </c>
      <c r="C1571" t="s">
        <v>50</v>
      </c>
      <c r="D1571" t="s">
        <v>99</v>
      </c>
      <c r="E1571">
        <v>14</v>
      </c>
      <c r="F1571" s="11">
        <v>649161002475821</v>
      </c>
      <c r="G1571" s="7" t="s">
        <v>165</v>
      </c>
      <c r="H1571" s="7">
        <f t="shared" si="48"/>
        <v>0</v>
      </c>
      <c r="I1571" t="s">
        <v>153</v>
      </c>
      <c r="J1571" t="s">
        <v>153</v>
      </c>
      <c r="K1571" t="s">
        <v>18</v>
      </c>
      <c r="L1571" s="7" t="s">
        <v>148</v>
      </c>
      <c r="M1571">
        <v>2.76</v>
      </c>
      <c r="N1571" s="12">
        <v>300</v>
      </c>
      <c r="O1571">
        <f t="shared" si="49"/>
        <v>300</v>
      </c>
    </row>
    <row r="1572" spans="1:15" x14ac:dyDescent="0.25">
      <c r="A1572">
        <v>431906</v>
      </c>
      <c r="B1572">
        <v>431288</v>
      </c>
      <c r="C1572" t="s">
        <v>50</v>
      </c>
      <c r="D1572" t="s">
        <v>99</v>
      </c>
      <c r="E1572">
        <v>14</v>
      </c>
      <c r="F1572" s="11">
        <v>2465</v>
      </c>
      <c r="G1572" s="7" t="s">
        <v>165</v>
      </c>
      <c r="H1572" s="7">
        <f t="shared" si="48"/>
        <v>0</v>
      </c>
      <c r="I1572" t="s">
        <v>153</v>
      </c>
      <c r="J1572" t="s">
        <v>294</v>
      </c>
      <c r="K1572" t="s">
        <v>18</v>
      </c>
      <c r="L1572" s="7" t="s">
        <v>148</v>
      </c>
      <c r="M1572" t="s">
        <v>294</v>
      </c>
      <c r="N1572" t="s">
        <v>294</v>
      </c>
      <c r="O1572" t="str">
        <f t="shared" si="49"/>
        <v>Нет показаний</v>
      </c>
    </row>
    <row r="1573" spans="1:15" x14ac:dyDescent="0.25">
      <c r="A1573">
        <v>431908</v>
      </c>
      <c r="B1573">
        <v>431288</v>
      </c>
      <c r="C1573" t="s">
        <v>50</v>
      </c>
      <c r="D1573" t="s">
        <v>99</v>
      </c>
      <c r="E1573">
        <v>14</v>
      </c>
      <c r="F1573" s="11">
        <v>372479</v>
      </c>
      <c r="G1573" s="7" t="s">
        <v>165</v>
      </c>
      <c r="H1573" s="7">
        <f t="shared" si="48"/>
        <v>0</v>
      </c>
      <c r="I1573" t="s">
        <v>153</v>
      </c>
      <c r="J1573" t="s">
        <v>153</v>
      </c>
      <c r="K1573" t="s">
        <v>18</v>
      </c>
      <c r="L1573" s="7" t="s">
        <v>148</v>
      </c>
      <c r="M1573">
        <v>2.76</v>
      </c>
      <c r="N1573" s="12">
        <v>20</v>
      </c>
      <c r="O1573">
        <f t="shared" si="49"/>
        <v>20</v>
      </c>
    </row>
    <row r="1574" spans="1:15" x14ac:dyDescent="0.25">
      <c r="A1574">
        <v>431912</v>
      </c>
      <c r="B1574">
        <v>431288</v>
      </c>
      <c r="C1574" t="s">
        <v>50</v>
      </c>
      <c r="D1574" t="s">
        <v>99</v>
      </c>
      <c r="E1574">
        <v>14</v>
      </c>
      <c r="F1574" s="11">
        <v>62016899</v>
      </c>
      <c r="G1574" s="7" t="s">
        <v>165</v>
      </c>
      <c r="H1574" s="7">
        <f t="shared" si="48"/>
        <v>0</v>
      </c>
      <c r="I1574" t="s">
        <v>153</v>
      </c>
      <c r="J1574" t="s">
        <v>153</v>
      </c>
      <c r="K1574" t="s">
        <v>18</v>
      </c>
      <c r="L1574" s="7" t="s">
        <v>148</v>
      </c>
      <c r="M1574">
        <v>2.76</v>
      </c>
      <c r="N1574" s="12">
        <v>132</v>
      </c>
      <c r="O1574">
        <f t="shared" si="49"/>
        <v>132</v>
      </c>
    </row>
    <row r="1575" spans="1:15" x14ac:dyDescent="0.25">
      <c r="A1575">
        <v>431914</v>
      </c>
      <c r="B1575">
        <v>431288</v>
      </c>
      <c r="C1575" t="s">
        <v>50</v>
      </c>
      <c r="D1575" t="s">
        <v>99</v>
      </c>
      <c r="E1575">
        <v>14</v>
      </c>
      <c r="F1575" s="11">
        <v>7694146</v>
      </c>
      <c r="G1575" s="7" t="s">
        <v>165</v>
      </c>
      <c r="H1575" s="7">
        <f t="shared" si="48"/>
        <v>0</v>
      </c>
      <c r="I1575" t="s">
        <v>153</v>
      </c>
      <c r="J1575" t="s">
        <v>153</v>
      </c>
      <c r="K1575" t="s">
        <v>18</v>
      </c>
      <c r="L1575" s="7" t="s">
        <v>148</v>
      </c>
      <c r="M1575">
        <v>2.76</v>
      </c>
      <c r="N1575" s="12">
        <v>200</v>
      </c>
      <c r="O1575">
        <f t="shared" si="49"/>
        <v>200</v>
      </c>
    </row>
    <row r="1576" spans="1:15" x14ac:dyDescent="0.25">
      <c r="A1576">
        <v>431916</v>
      </c>
      <c r="B1576">
        <v>431288</v>
      </c>
      <c r="C1576" t="s">
        <v>50</v>
      </c>
      <c r="D1576" t="s">
        <v>99</v>
      </c>
      <c r="E1576">
        <v>14</v>
      </c>
      <c r="F1576" s="11" t="s">
        <v>231</v>
      </c>
      <c r="G1576" s="7" t="s">
        <v>165</v>
      </c>
      <c r="H1576" s="7">
        <f t="shared" si="48"/>
        <v>0</v>
      </c>
      <c r="I1576" t="s">
        <v>153</v>
      </c>
      <c r="J1576" t="s">
        <v>294</v>
      </c>
      <c r="K1576" t="s">
        <v>18</v>
      </c>
      <c r="L1576" s="7" t="s">
        <v>148</v>
      </c>
      <c r="M1576" t="s">
        <v>294</v>
      </c>
      <c r="N1576" t="s">
        <v>294</v>
      </c>
      <c r="O1576" t="str">
        <f t="shared" si="49"/>
        <v>Нет показаний</v>
      </c>
    </row>
    <row r="1577" spans="1:15" x14ac:dyDescent="0.25">
      <c r="A1577">
        <v>431918</v>
      </c>
      <c r="B1577">
        <v>431288</v>
      </c>
      <c r="C1577" t="s">
        <v>50</v>
      </c>
      <c r="D1577" t="s">
        <v>99</v>
      </c>
      <c r="E1577">
        <v>14</v>
      </c>
      <c r="F1577" s="11">
        <v>62019455</v>
      </c>
      <c r="G1577" s="7" t="s">
        <v>165</v>
      </c>
      <c r="H1577" s="7">
        <f t="shared" si="48"/>
        <v>0</v>
      </c>
      <c r="I1577" t="s">
        <v>153</v>
      </c>
      <c r="J1577" t="s">
        <v>153</v>
      </c>
      <c r="K1577" t="s">
        <v>18</v>
      </c>
      <c r="L1577" s="7" t="s">
        <v>148</v>
      </c>
      <c r="M1577">
        <v>2.76</v>
      </c>
      <c r="N1577" s="12">
        <v>7</v>
      </c>
      <c r="O1577">
        <f t="shared" si="49"/>
        <v>7</v>
      </c>
    </row>
    <row r="1578" spans="1:15" x14ac:dyDescent="0.25">
      <c r="A1578">
        <v>431920</v>
      </c>
      <c r="B1578">
        <v>431288</v>
      </c>
      <c r="C1578" t="s">
        <v>50</v>
      </c>
      <c r="D1578" t="s">
        <v>99</v>
      </c>
      <c r="E1578">
        <v>14</v>
      </c>
      <c r="F1578" s="11">
        <v>64838</v>
      </c>
      <c r="G1578" s="7" t="s">
        <v>165</v>
      </c>
      <c r="H1578" s="7">
        <f t="shared" si="48"/>
        <v>0</v>
      </c>
      <c r="I1578" t="s">
        <v>153</v>
      </c>
      <c r="J1578" t="s">
        <v>153</v>
      </c>
      <c r="K1578" t="s">
        <v>18</v>
      </c>
      <c r="L1578" s="7" t="s">
        <v>148</v>
      </c>
      <c r="M1578">
        <v>2.76</v>
      </c>
      <c r="N1578" s="12">
        <v>70</v>
      </c>
      <c r="O1578">
        <f t="shared" si="49"/>
        <v>70</v>
      </c>
    </row>
    <row r="1579" spans="1:15" x14ac:dyDescent="0.25">
      <c r="A1579">
        <v>431923</v>
      </c>
      <c r="B1579">
        <v>431288</v>
      </c>
      <c r="C1579" t="s">
        <v>50</v>
      </c>
      <c r="D1579" t="s">
        <v>99</v>
      </c>
      <c r="E1579">
        <v>14</v>
      </c>
      <c r="F1579" s="11">
        <v>76991416</v>
      </c>
      <c r="G1579" s="7" t="s">
        <v>165</v>
      </c>
      <c r="H1579" s="7">
        <f t="shared" si="48"/>
        <v>0</v>
      </c>
      <c r="I1579" t="s">
        <v>153</v>
      </c>
      <c r="J1579" t="s">
        <v>153</v>
      </c>
      <c r="K1579" t="s">
        <v>18</v>
      </c>
      <c r="L1579" s="7" t="s">
        <v>148</v>
      </c>
      <c r="M1579">
        <v>2.76</v>
      </c>
      <c r="N1579" s="12">
        <v>385</v>
      </c>
      <c r="O1579">
        <f t="shared" si="49"/>
        <v>385</v>
      </c>
    </row>
    <row r="1580" spans="1:15" x14ac:dyDescent="0.25">
      <c r="A1580">
        <v>431925</v>
      </c>
      <c r="B1580">
        <v>431288</v>
      </c>
      <c r="C1580" t="s">
        <v>50</v>
      </c>
      <c r="D1580" t="s">
        <v>99</v>
      </c>
      <c r="E1580">
        <v>14</v>
      </c>
      <c r="F1580" s="11">
        <v>43192507700</v>
      </c>
      <c r="G1580" s="7" t="s">
        <v>165</v>
      </c>
      <c r="H1580" s="7">
        <f t="shared" si="48"/>
        <v>0</v>
      </c>
      <c r="I1580" t="s">
        <v>153</v>
      </c>
      <c r="J1580" t="s">
        <v>294</v>
      </c>
      <c r="K1580" t="s">
        <v>18</v>
      </c>
      <c r="L1580" s="7" t="s">
        <v>148</v>
      </c>
      <c r="M1580" t="s">
        <v>294</v>
      </c>
      <c r="N1580" t="s">
        <v>294</v>
      </c>
      <c r="O1580" t="str">
        <f t="shared" si="49"/>
        <v>Нет показаний</v>
      </c>
    </row>
    <row r="1581" spans="1:15" x14ac:dyDescent="0.25">
      <c r="A1581">
        <v>431927</v>
      </c>
      <c r="B1581">
        <v>431288</v>
      </c>
      <c r="C1581" t="s">
        <v>50</v>
      </c>
      <c r="D1581" t="s">
        <v>99</v>
      </c>
      <c r="E1581">
        <v>14</v>
      </c>
      <c r="F1581" s="11">
        <v>118415133</v>
      </c>
      <c r="G1581" s="7" t="s">
        <v>165</v>
      </c>
      <c r="H1581" s="7">
        <f t="shared" si="48"/>
        <v>0</v>
      </c>
      <c r="I1581" t="s">
        <v>153</v>
      </c>
      <c r="J1581" t="s">
        <v>153</v>
      </c>
      <c r="K1581" t="s">
        <v>18</v>
      </c>
      <c r="L1581" s="7" t="s">
        <v>148</v>
      </c>
      <c r="M1581">
        <v>2.76</v>
      </c>
      <c r="N1581" s="12">
        <v>159</v>
      </c>
      <c r="O1581">
        <f t="shared" si="49"/>
        <v>159</v>
      </c>
    </row>
    <row r="1582" spans="1:15" x14ac:dyDescent="0.25">
      <c r="A1582">
        <v>431935</v>
      </c>
      <c r="B1582">
        <v>431288</v>
      </c>
      <c r="C1582" t="s">
        <v>50</v>
      </c>
      <c r="D1582" t="s">
        <v>99</v>
      </c>
      <c r="E1582">
        <v>14</v>
      </c>
      <c r="F1582" s="11">
        <v>43193507705</v>
      </c>
      <c r="G1582" s="7" t="s">
        <v>165</v>
      </c>
      <c r="H1582" s="7">
        <f t="shared" si="48"/>
        <v>0</v>
      </c>
      <c r="I1582" t="s">
        <v>153</v>
      </c>
      <c r="J1582" t="s">
        <v>153</v>
      </c>
      <c r="K1582" t="s">
        <v>18</v>
      </c>
      <c r="L1582" s="7" t="s">
        <v>148</v>
      </c>
      <c r="M1582">
        <v>2.76</v>
      </c>
      <c r="N1582" s="12">
        <v>340</v>
      </c>
      <c r="O1582">
        <f t="shared" si="49"/>
        <v>340</v>
      </c>
    </row>
    <row r="1583" spans="1:15" x14ac:dyDescent="0.25">
      <c r="A1583">
        <v>432046</v>
      </c>
      <c r="B1583">
        <v>431298</v>
      </c>
      <c r="C1583" t="s">
        <v>50</v>
      </c>
      <c r="D1583" t="s">
        <v>100</v>
      </c>
      <c r="E1583">
        <v>16</v>
      </c>
      <c r="F1583" s="11">
        <v>240667</v>
      </c>
      <c r="G1583" s="7" t="s">
        <v>165</v>
      </c>
      <c r="H1583" s="7">
        <f t="shared" si="48"/>
        <v>0</v>
      </c>
      <c r="I1583" t="s">
        <v>153</v>
      </c>
      <c r="J1583" t="s">
        <v>153</v>
      </c>
      <c r="K1583" t="s">
        <v>18</v>
      </c>
      <c r="L1583" s="7" t="s">
        <v>148</v>
      </c>
      <c r="M1583">
        <v>2.76</v>
      </c>
      <c r="N1583" s="12">
        <v>100</v>
      </c>
      <c r="O1583">
        <f t="shared" si="49"/>
        <v>100</v>
      </c>
    </row>
    <row r="1584" spans="1:15" x14ac:dyDescent="0.25">
      <c r="A1584">
        <v>432052</v>
      </c>
      <c r="B1584">
        <v>431298</v>
      </c>
      <c r="C1584" t="s">
        <v>50</v>
      </c>
      <c r="D1584" t="s">
        <v>100</v>
      </c>
      <c r="E1584">
        <v>16</v>
      </c>
      <c r="F1584" s="11" t="s">
        <v>232</v>
      </c>
      <c r="G1584" s="7" t="s">
        <v>165</v>
      </c>
      <c r="H1584" s="7">
        <f t="shared" si="48"/>
        <v>0</v>
      </c>
      <c r="I1584" t="s">
        <v>153</v>
      </c>
      <c r="J1584" t="s">
        <v>153</v>
      </c>
      <c r="K1584" t="s">
        <v>18</v>
      </c>
      <c r="L1584" s="7" t="s">
        <v>148</v>
      </c>
      <c r="M1584">
        <v>2.76</v>
      </c>
      <c r="N1584" s="12">
        <v>150</v>
      </c>
      <c r="O1584">
        <f t="shared" si="49"/>
        <v>150</v>
      </c>
    </row>
    <row r="1585" spans="1:15" x14ac:dyDescent="0.25">
      <c r="A1585">
        <v>432056</v>
      </c>
      <c r="B1585">
        <v>431298</v>
      </c>
      <c r="C1585" t="s">
        <v>50</v>
      </c>
      <c r="D1585" t="s">
        <v>100</v>
      </c>
      <c r="E1585">
        <v>16</v>
      </c>
      <c r="F1585" s="11">
        <v>41558</v>
      </c>
      <c r="G1585" s="7" t="s">
        <v>165</v>
      </c>
      <c r="H1585" s="7">
        <f t="shared" si="48"/>
        <v>0</v>
      </c>
      <c r="I1585" t="s">
        <v>153</v>
      </c>
      <c r="J1585" t="s">
        <v>153</v>
      </c>
      <c r="K1585" t="s">
        <v>18</v>
      </c>
      <c r="L1585" s="7" t="s">
        <v>148</v>
      </c>
      <c r="M1585">
        <v>2.76</v>
      </c>
      <c r="N1585" s="12">
        <v>163</v>
      </c>
      <c r="O1585">
        <f t="shared" si="49"/>
        <v>163</v>
      </c>
    </row>
    <row r="1586" spans="1:15" x14ac:dyDescent="0.25">
      <c r="A1586">
        <v>432058</v>
      </c>
      <c r="B1586">
        <v>431298</v>
      </c>
      <c r="C1586" t="s">
        <v>50</v>
      </c>
      <c r="D1586" t="s">
        <v>100</v>
      </c>
      <c r="E1586">
        <v>16</v>
      </c>
      <c r="F1586" s="11">
        <v>135222</v>
      </c>
      <c r="G1586" s="7" t="s">
        <v>165</v>
      </c>
      <c r="H1586" s="7">
        <f t="shared" si="48"/>
        <v>0</v>
      </c>
      <c r="I1586" t="s">
        <v>153</v>
      </c>
      <c r="J1586" t="s">
        <v>153</v>
      </c>
      <c r="K1586" t="s">
        <v>18</v>
      </c>
      <c r="L1586" s="7" t="s">
        <v>148</v>
      </c>
      <c r="M1586">
        <v>2.76</v>
      </c>
      <c r="N1586" s="12">
        <v>100</v>
      </c>
      <c r="O1586">
        <f t="shared" si="49"/>
        <v>100</v>
      </c>
    </row>
    <row r="1587" spans="1:15" x14ac:dyDescent="0.25">
      <c r="A1587">
        <v>432060</v>
      </c>
      <c r="B1587">
        <v>431298</v>
      </c>
      <c r="C1587" t="s">
        <v>50</v>
      </c>
      <c r="D1587" t="s">
        <v>100</v>
      </c>
      <c r="E1587">
        <v>16</v>
      </c>
      <c r="F1587" s="11">
        <v>11067131176303</v>
      </c>
      <c r="G1587" s="7" t="s">
        <v>165</v>
      </c>
      <c r="H1587" s="7">
        <f t="shared" si="48"/>
        <v>0</v>
      </c>
      <c r="I1587" t="s">
        <v>153</v>
      </c>
      <c r="J1587" t="s">
        <v>153</v>
      </c>
      <c r="K1587" t="s">
        <v>18</v>
      </c>
      <c r="L1587" s="7" t="s">
        <v>148</v>
      </c>
      <c r="M1587">
        <v>2.76</v>
      </c>
      <c r="N1587" s="12">
        <v>199</v>
      </c>
      <c r="O1587">
        <f t="shared" si="49"/>
        <v>199</v>
      </c>
    </row>
    <row r="1588" spans="1:15" x14ac:dyDescent="0.25">
      <c r="A1588">
        <v>432062</v>
      </c>
      <c r="B1588">
        <v>431298</v>
      </c>
      <c r="C1588" t="s">
        <v>50</v>
      </c>
      <c r="D1588" t="s">
        <v>100</v>
      </c>
      <c r="E1588">
        <v>16</v>
      </c>
      <c r="F1588" s="11">
        <v>13026518</v>
      </c>
      <c r="G1588" s="7" t="s">
        <v>165</v>
      </c>
      <c r="H1588" s="7">
        <f t="shared" si="48"/>
        <v>0</v>
      </c>
      <c r="I1588" t="s">
        <v>153</v>
      </c>
      <c r="J1588" t="s">
        <v>153</v>
      </c>
      <c r="K1588" t="s">
        <v>18</v>
      </c>
      <c r="L1588" s="7" t="s">
        <v>148</v>
      </c>
      <c r="M1588">
        <v>2.76</v>
      </c>
      <c r="N1588" s="12">
        <v>0</v>
      </c>
      <c r="O1588">
        <f t="shared" si="49"/>
        <v>0</v>
      </c>
    </row>
    <row r="1589" spans="1:15" x14ac:dyDescent="0.25">
      <c r="A1589">
        <v>432064</v>
      </c>
      <c r="B1589">
        <v>431298</v>
      </c>
      <c r="C1589" t="s">
        <v>50</v>
      </c>
      <c r="D1589" t="s">
        <v>100</v>
      </c>
      <c r="E1589">
        <v>16</v>
      </c>
      <c r="F1589" s="11">
        <v>10617</v>
      </c>
      <c r="G1589" s="7" t="s">
        <v>165</v>
      </c>
      <c r="H1589" s="7">
        <f t="shared" si="48"/>
        <v>0</v>
      </c>
      <c r="I1589" t="s">
        <v>153</v>
      </c>
      <c r="J1589" t="s">
        <v>153</v>
      </c>
      <c r="K1589" t="s">
        <v>18</v>
      </c>
      <c r="L1589" s="7" t="s">
        <v>148</v>
      </c>
      <c r="M1589">
        <v>2.76</v>
      </c>
      <c r="N1589" s="12">
        <v>250</v>
      </c>
      <c r="O1589">
        <f t="shared" si="49"/>
        <v>250</v>
      </c>
    </row>
    <row r="1590" spans="1:15" x14ac:dyDescent="0.25">
      <c r="A1590">
        <v>432068</v>
      </c>
      <c r="B1590">
        <v>431298</v>
      </c>
      <c r="C1590" t="s">
        <v>50</v>
      </c>
      <c r="D1590" t="s">
        <v>100</v>
      </c>
      <c r="E1590">
        <v>16</v>
      </c>
      <c r="F1590" s="11">
        <v>77771611</v>
      </c>
      <c r="G1590" s="7" t="s">
        <v>165</v>
      </c>
      <c r="H1590" s="7">
        <f t="shared" si="48"/>
        <v>0</v>
      </c>
      <c r="I1590" t="s">
        <v>153</v>
      </c>
      <c r="J1590" t="s">
        <v>153</v>
      </c>
      <c r="K1590" t="s">
        <v>18</v>
      </c>
      <c r="L1590" s="7" t="s">
        <v>148</v>
      </c>
      <c r="M1590">
        <v>2.76</v>
      </c>
      <c r="N1590" s="12">
        <v>130</v>
      </c>
      <c r="O1590">
        <f t="shared" si="49"/>
        <v>130</v>
      </c>
    </row>
    <row r="1591" spans="1:15" x14ac:dyDescent="0.25">
      <c r="A1591">
        <v>432075</v>
      </c>
      <c r="B1591">
        <v>431298</v>
      </c>
      <c r="C1591" t="s">
        <v>50</v>
      </c>
      <c r="D1591" t="s">
        <v>100</v>
      </c>
      <c r="E1591">
        <v>16</v>
      </c>
      <c r="F1591" s="11">
        <v>59302095</v>
      </c>
      <c r="G1591" s="7" t="s">
        <v>165</v>
      </c>
      <c r="H1591" s="7">
        <f t="shared" si="48"/>
        <v>0</v>
      </c>
      <c r="I1591" t="s">
        <v>153</v>
      </c>
      <c r="J1591" t="s">
        <v>153</v>
      </c>
      <c r="K1591" t="s">
        <v>18</v>
      </c>
      <c r="L1591" s="7" t="s">
        <v>148</v>
      </c>
      <c r="M1591">
        <v>2.76</v>
      </c>
      <c r="N1591" s="12">
        <v>50</v>
      </c>
      <c r="O1591">
        <f t="shared" si="49"/>
        <v>50</v>
      </c>
    </row>
    <row r="1592" spans="1:15" x14ac:dyDescent="0.25">
      <c r="A1592">
        <v>432081</v>
      </c>
      <c r="B1592">
        <v>431298</v>
      </c>
      <c r="C1592" t="s">
        <v>50</v>
      </c>
      <c r="D1592" t="s">
        <v>100</v>
      </c>
      <c r="E1592">
        <v>16</v>
      </c>
      <c r="F1592" s="11">
        <v>25594</v>
      </c>
      <c r="G1592" s="7" t="s">
        <v>165</v>
      </c>
      <c r="H1592" s="7">
        <f t="shared" si="48"/>
        <v>0</v>
      </c>
      <c r="I1592" t="s">
        <v>153</v>
      </c>
      <c r="J1592" t="s">
        <v>294</v>
      </c>
      <c r="K1592" t="s">
        <v>18</v>
      </c>
      <c r="L1592" s="7" t="s">
        <v>148</v>
      </c>
      <c r="M1592" t="s">
        <v>294</v>
      </c>
      <c r="N1592" t="s">
        <v>294</v>
      </c>
      <c r="O1592" t="str">
        <f t="shared" si="49"/>
        <v>Нет показаний</v>
      </c>
    </row>
    <row r="1593" spans="1:15" x14ac:dyDescent="0.25">
      <c r="A1593">
        <v>432083</v>
      </c>
      <c r="B1593">
        <v>431298</v>
      </c>
      <c r="C1593" t="s">
        <v>50</v>
      </c>
      <c r="D1593" t="s">
        <v>100</v>
      </c>
      <c r="E1593">
        <v>16</v>
      </c>
      <c r="F1593" s="11">
        <v>55155527248</v>
      </c>
      <c r="G1593" s="7" t="s">
        <v>170</v>
      </c>
      <c r="H1593" s="7">
        <f t="shared" si="48"/>
        <v>2</v>
      </c>
      <c r="I1593" t="s">
        <v>153</v>
      </c>
      <c r="J1593" t="s">
        <v>153</v>
      </c>
      <c r="K1593" t="s">
        <v>18</v>
      </c>
      <c r="L1593" s="7" t="s">
        <v>148</v>
      </c>
      <c r="M1593">
        <v>2.76</v>
      </c>
      <c r="N1593" s="12">
        <v>232</v>
      </c>
      <c r="O1593">
        <f t="shared" si="49"/>
        <v>116</v>
      </c>
    </row>
    <row r="1594" spans="1:15" x14ac:dyDescent="0.25">
      <c r="A1594">
        <v>432084</v>
      </c>
      <c r="B1594">
        <v>431298</v>
      </c>
      <c r="C1594" t="s">
        <v>50</v>
      </c>
      <c r="D1594" t="s">
        <v>100</v>
      </c>
      <c r="E1594">
        <v>16</v>
      </c>
      <c r="F1594" s="11">
        <v>55155527248</v>
      </c>
      <c r="G1594" s="7" t="s">
        <v>170</v>
      </c>
      <c r="H1594" s="7">
        <f t="shared" si="48"/>
        <v>2</v>
      </c>
      <c r="I1594" t="s">
        <v>153</v>
      </c>
      <c r="J1594" t="s">
        <v>153</v>
      </c>
      <c r="K1594" t="s">
        <v>18</v>
      </c>
      <c r="L1594" s="7" t="s">
        <v>148</v>
      </c>
      <c r="M1594">
        <v>2.76</v>
      </c>
      <c r="N1594" s="12">
        <v>232</v>
      </c>
      <c r="O1594">
        <f t="shared" si="49"/>
        <v>116</v>
      </c>
    </row>
    <row r="1595" spans="1:15" x14ac:dyDescent="0.25">
      <c r="A1595">
        <v>432086</v>
      </c>
      <c r="B1595">
        <v>431298</v>
      </c>
      <c r="C1595" t="s">
        <v>50</v>
      </c>
      <c r="D1595" t="s">
        <v>100</v>
      </c>
      <c r="E1595">
        <v>16</v>
      </c>
      <c r="F1595" s="11">
        <v>7790166</v>
      </c>
      <c r="G1595" s="7" t="s">
        <v>165</v>
      </c>
      <c r="H1595" s="7">
        <f t="shared" si="48"/>
        <v>0</v>
      </c>
      <c r="I1595" t="s">
        <v>153</v>
      </c>
      <c r="J1595" t="s">
        <v>294</v>
      </c>
      <c r="K1595" t="s">
        <v>18</v>
      </c>
      <c r="L1595" s="7" t="s">
        <v>148</v>
      </c>
      <c r="M1595" t="s">
        <v>294</v>
      </c>
      <c r="N1595" t="s">
        <v>294</v>
      </c>
      <c r="O1595" t="str">
        <f t="shared" si="49"/>
        <v>Нет показаний</v>
      </c>
    </row>
    <row r="1596" spans="1:15" x14ac:dyDescent="0.25">
      <c r="A1596">
        <v>432088</v>
      </c>
      <c r="B1596">
        <v>431298</v>
      </c>
      <c r="C1596" t="s">
        <v>50</v>
      </c>
      <c r="D1596" t="s">
        <v>100</v>
      </c>
      <c r="E1596">
        <v>16</v>
      </c>
      <c r="F1596" s="11">
        <v>118203</v>
      </c>
      <c r="G1596" s="7" t="s">
        <v>165</v>
      </c>
      <c r="H1596" s="7">
        <f t="shared" si="48"/>
        <v>0</v>
      </c>
      <c r="I1596" t="s">
        <v>153</v>
      </c>
      <c r="J1596" t="s">
        <v>294</v>
      </c>
      <c r="K1596" t="s">
        <v>18</v>
      </c>
      <c r="L1596" s="7" t="s">
        <v>148</v>
      </c>
      <c r="M1596" t="s">
        <v>294</v>
      </c>
      <c r="N1596" t="s">
        <v>294</v>
      </c>
      <c r="O1596" t="str">
        <f t="shared" si="49"/>
        <v>Нет показаний</v>
      </c>
    </row>
    <row r="1597" spans="1:15" x14ac:dyDescent="0.25">
      <c r="A1597">
        <v>432090</v>
      </c>
      <c r="B1597">
        <v>431298</v>
      </c>
      <c r="C1597" t="s">
        <v>50</v>
      </c>
      <c r="D1597" t="s">
        <v>100</v>
      </c>
      <c r="E1597">
        <v>16</v>
      </c>
      <c r="F1597" s="11">
        <v>43209007792</v>
      </c>
      <c r="G1597" s="7" t="s">
        <v>165</v>
      </c>
      <c r="H1597" s="7">
        <f t="shared" si="48"/>
        <v>0</v>
      </c>
      <c r="I1597" t="s">
        <v>153</v>
      </c>
      <c r="J1597" t="s">
        <v>294</v>
      </c>
      <c r="K1597" t="s">
        <v>18</v>
      </c>
      <c r="L1597" s="7" t="s">
        <v>148</v>
      </c>
      <c r="M1597" t="s">
        <v>294</v>
      </c>
      <c r="N1597" t="s">
        <v>294</v>
      </c>
      <c r="O1597" t="str">
        <f t="shared" si="49"/>
        <v>Нет показаний</v>
      </c>
    </row>
    <row r="1598" spans="1:15" x14ac:dyDescent="0.25">
      <c r="A1598">
        <v>432092</v>
      </c>
      <c r="B1598">
        <v>431298</v>
      </c>
      <c r="C1598" t="s">
        <v>50</v>
      </c>
      <c r="D1598" t="s">
        <v>100</v>
      </c>
      <c r="E1598">
        <v>16</v>
      </c>
      <c r="F1598" s="11">
        <v>62014942</v>
      </c>
      <c r="G1598" s="7" t="s">
        <v>165</v>
      </c>
      <c r="H1598" s="7">
        <f t="shared" si="48"/>
        <v>0</v>
      </c>
      <c r="I1598" t="s">
        <v>153</v>
      </c>
      <c r="J1598" t="s">
        <v>153</v>
      </c>
      <c r="K1598" t="s">
        <v>18</v>
      </c>
      <c r="L1598" s="7" t="s">
        <v>148</v>
      </c>
      <c r="M1598">
        <v>2.76</v>
      </c>
      <c r="N1598" s="12">
        <v>282</v>
      </c>
      <c r="O1598">
        <f t="shared" si="49"/>
        <v>282</v>
      </c>
    </row>
    <row r="1599" spans="1:15" x14ac:dyDescent="0.25">
      <c r="A1599">
        <v>432094</v>
      </c>
      <c r="B1599">
        <v>431300</v>
      </c>
      <c r="C1599" t="s">
        <v>50</v>
      </c>
      <c r="D1599" t="s">
        <v>72</v>
      </c>
      <c r="E1599">
        <v>15</v>
      </c>
      <c r="F1599" s="11">
        <v>43209407794</v>
      </c>
      <c r="G1599" s="7" t="s">
        <v>165</v>
      </c>
      <c r="H1599" s="7">
        <f t="shared" si="48"/>
        <v>0</v>
      </c>
      <c r="I1599" t="s">
        <v>153</v>
      </c>
      <c r="J1599" t="s">
        <v>153</v>
      </c>
      <c r="K1599" t="s">
        <v>18</v>
      </c>
      <c r="L1599" s="7" t="s">
        <v>148</v>
      </c>
      <c r="M1599">
        <v>2.76</v>
      </c>
      <c r="N1599" s="12">
        <v>238</v>
      </c>
      <c r="O1599">
        <f t="shared" si="49"/>
        <v>238</v>
      </c>
    </row>
    <row r="1600" spans="1:15" x14ac:dyDescent="0.25">
      <c r="A1600">
        <v>432096</v>
      </c>
      <c r="B1600">
        <v>431300</v>
      </c>
      <c r="C1600" t="s">
        <v>50</v>
      </c>
      <c r="D1600" t="s">
        <v>72</v>
      </c>
      <c r="E1600">
        <v>15</v>
      </c>
      <c r="F1600" s="11">
        <v>55155527131</v>
      </c>
      <c r="G1600" s="7" t="s">
        <v>165</v>
      </c>
      <c r="H1600" s="7">
        <f t="shared" si="48"/>
        <v>0</v>
      </c>
      <c r="I1600" t="s">
        <v>153</v>
      </c>
      <c r="J1600" t="s">
        <v>294</v>
      </c>
      <c r="K1600" t="s">
        <v>18</v>
      </c>
      <c r="L1600" s="7" t="s">
        <v>148</v>
      </c>
      <c r="M1600" t="s">
        <v>294</v>
      </c>
      <c r="N1600" t="s">
        <v>294</v>
      </c>
      <c r="O1600" t="str">
        <f t="shared" si="49"/>
        <v>Нет показаний</v>
      </c>
    </row>
    <row r="1601" spans="1:15" x14ac:dyDescent="0.25">
      <c r="A1601">
        <v>432100</v>
      </c>
      <c r="B1601">
        <v>431300</v>
      </c>
      <c r="C1601" t="s">
        <v>50</v>
      </c>
      <c r="D1601" t="s">
        <v>72</v>
      </c>
      <c r="E1601">
        <v>15</v>
      </c>
      <c r="F1601" s="11">
        <v>7797154</v>
      </c>
      <c r="G1601" s="7" t="s">
        <v>165</v>
      </c>
      <c r="H1601" s="7">
        <f t="shared" si="48"/>
        <v>0</v>
      </c>
      <c r="I1601" t="s">
        <v>153</v>
      </c>
      <c r="J1601" t="s">
        <v>294</v>
      </c>
      <c r="K1601" t="s">
        <v>18</v>
      </c>
      <c r="L1601" s="7" t="s">
        <v>148</v>
      </c>
      <c r="M1601" t="s">
        <v>294</v>
      </c>
      <c r="N1601" t="s">
        <v>294</v>
      </c>
      <c r="O1601" t="str">
        <f t="shared" si="49"/>
        <v>Нет показаний</v>
      </c>
    </row>
    <row r="1602" spans="1:15" x14ac:dyDescent="0.25">
      <c r="A1602">
        <v>432102</v>
      </c>
      <c r="B1602">
        <v>431300</v>
      </c>
      <c r="C1602" t="s">
        <v>50</v>
      </c>
      <c r="D1602" t="s">
        <v>72</v>
      </c>
      <c r="E1602">
        <v>15</v>
      </c>
      <c r="F1602" s="11">
        <v>63025</v>
      </c>
      <c r="G1602" s="7" t="s">
        <v>165</v>
      </c>
      <c r="H1602" s="7">
        <f t="shared" si="48"/>
        <v>0</v>
      </c>
      <c r="I1602" t="s">
        <v>153</v>
      </c>
      <c r="J1602" t="s">
        <v>294</v>
      </c>
      <c r="K1602" t="s">
        <v>18</v>
      </c>
      <c r="L1602" s="7" t="s">
        <v>148</v>
      </c>
      <c r="M1602" t="s">
        <v>294</v>
      </c>
      <c r="N1602" t="s">
        <v>294</v>
      </c>
      <c r="O1602" t="str">
        <f t="shared" si="49"/>
        <v>Нет показаний</v>
      </c>
    </row>
    <row r="1603" spans="1:15" x14ac:dyDescent="0.25">
      <c r="A1603">
        <v>432104</v>
      </c>
      <c r="B1603">
        <v>431300</v>
      </c>
      <c r="C1603" t="s">
        <v>50</v>
      </c>
      <c r="D1603" t="s">
        <v>72</v>
      </c>
      <c r="E1603">
        <v>15</v>
      </c>
      <c r="F1603" s="11">
        <v>50061209</v>
      </c>
      <c r="G1603" s="7" t="s">
        <v>165</v>
      </c>
      <c r="H1603" s="7">
        <f t="shared" ref="H1603:H1666" si="50">COUNTIFS($F$2:$F$3258,F1603,$G$2:$G$3258,"ОКПУ")</f>
        <v>0</v>
      </c>
      <c r="I1603" t="s">
        <v>153</v>
      </c>
      <c r="J1603" t="s">
        <v>294</v>
      </c>
      <c r="K1603" t="s">
        <v>18</v>
      </c>
      <c r="L1603" s="7" t="s">
        <v>148</v>
      </c>
      <c r="M1603" t="s">
        <v>294</v>
      </c>
      <c r="N1603" t="s">
        <v>294</v>
      </c>
      <c r="O1603" t="str">
        <f t="shared" ref="O1603:O1666" si="51">IF(H1603&gt;0,IFERROR(N1603/H1603,N1603),N1603)</f>
        <v>Нет показаний</v>
      </c>
    </row>
    <row r="1604" spans="1:15" x14ac:dyDescent="0.25">
      <c r="A1604">
        <v>432106</v>
      </c>
      <c r="B1604">
        <v>431300</v>
      </c>
      <c r="C1604" t="s">
        <v>50</v>
      </c>
      <c r="D1604" t="s">
        <v>72</v>
      </c>
      <c r="E1604">
        <v>15</v>
      </c>
      <c r="F1604" s="11">
        <v>415574</v>
      </c>
      <c r="G1604" s="7" t="s">
        <v>165</v>
      </c>
      <c r="H1604" s="7">
        <f t="shared" si="50"/>
        <v>0</v>
      </c>
      <c r="I1604" t="s">
        <v>153</v>
      </c>
      <c r="J1604" t="s">
        <v>294</v>
      </c>
      <c r="K1604" t="s">
        <v>18</v>
      </c>
      <c r="L1604" s="7" t="s">
        <v>148</v>
      </c>
      <c r="M1604" t="s">
        <v>294</v>
      </c>
      <c r="N1604" t="s">
        <v>294</v>
      </c>
      <c r="O1604" t="str">
        <f t="shared" si="51"/>
        <v>Нет показаний</v>
      </c>
    </row>
    <row r="1605" spans="1:15" x14ac:dyDescent="0.25">
      <c r="A1605">
        <v>432110</v>
      </c>
      <c r="B1605">
        <v>431300</v>
      </c>
      <c r="C1605" t="s">
        <v>50</v>
      </c>
      <c r="D1605" t="s">
        <v>72</v>
      </c>
      <c r="E1605">
        <v>15</v>
      </c>
      <c r="F1605" s="11">
        <v>5510071</v>
      </c>
      <c r="G1605" s="7" t="s">
        <v>165</v>
      </c>
      <c r="H1605" s="7">
        <f t="shared" si="50"/>
        <v>0</v>
      </c>
      <c r="I1605" t="s">
        <v>153</v>
      </c>
      <c r="J1605" t="s">
        <v>153</v>
      </c>
      <c r="K1605" t="s">
        <v>18</v>
      </c>
      <c r="L1605" s="7" t="s">
        <v>148</v>
      </c>
      <c r="M1605">
        <v>2.76</v>
      </c>
      <c r="N1605" s="12">
        <v>219</v>
      </c>
      <c r="O1605">
        <f t="shared" si="51"/>
        <v>219</v>
      </c>
    </row>
    <row r="1606" spans="1:15" x14ac:dyDescent="0.25">
      <c r="A1606">
        <v>432112</v>
      </c>
      <c r="B1606">
        <v>431300</v>
      </c>
      <c r="C1606" t="s">
        <v>50</v>
      </c>
      <c r="D1606" t="s">
        <v>72</v>
      </c>
      <c r="E1606">
        <v>15</v>
      </c>
      <c r="F1606" s="11">
        <v>28696683</v>
      </c>
      <c r="G1606" s="7" t="s">
        <v>165</v>
      </c>
      <c r="H1606" s="7">
        <f t="shared" si="50"/>
        <v>0</v>
      </c>
      <c r="I1606" t="s">
        <v>153</v>
      </c>
      <c r="J1606" t="s">
        <v>153</v>
      </c>
      <c r="K1606" t="s">
        <v>18</v>
      </c>
      <c r="L1606" s="7" t="s">
        <v>148</v>
      </c>
      <c r="M1606">
        <v>2.76</v>
      </c>
      <c r="N1606" s="12">
        <v>98</v>
      </c>
      <c r="O1606">
        <f t="shared" si="51"/>
        <v>98</v>
      </c>
    </row>
    <row r="1607" spans="1:15" x14ac:dyDescent="0.25">
      <c r="A1607">
        <v>432114</v>
      </c>
      <c r="B1607">
        <v>431300</v>
      </c>
      <c r="C1607" t="s">
        <v>50</v>
      </c>
      <c r="D1607" t="s">
        <v>72</v>
      </c>
      <c r="E1607">
        <v>15</v>
      </c>
      <c r="F1607" s="11">
        <v>43211407804</v>
      </c>
      <c r="G1607" s="7" t="s">
        <v>165</v>
      </c>
      <c r="H1607" s="7">
        <f t="shared" si="50"/>
        <v>0</v>
      </c>
      <c r="I1607" t="s">
        <v>153</v>
      </c>
      <c r="J1607" t="s">
        <v>294</v>
      </c>
      <c r="K1607" t="s">
        <v>18</v>
      </c>
      <c r="L1607" s="7" t="s">
        <v>148</v>
      </c>
      <c r="M1607" t="s">
        <v>294</v>
      </c>
      <c r="N1607" t="s">
        <v>294</v>
      </c>
      <c r="O1607" t="str">
        <f t="shared" si="51"/>
        <v>Нет показаний</v>
      </c>
    </row>
    <row r="1608" spans="1:15" x14ac:dyDescent="0.25">
      <c r="A1608">
        <v>432115</v>
      </c>
      <c r="B1608">
        <v>431300</v>
      </c>
      <c r="C1608" t="s">
        <v>50</v>
      </c>
      <c r="D1608" t="s">
        <v>72</v>
      </c>
      <c r="E1608">
        <v>15</v>
      </c>
      <c r="F1608" s="11">
        <v>718361202710770</v>
      </c>
      <c r="G1608" s="7" t="s">
        <v>165</v>
      </c>
      <c r="H1608" s="7">
        <f t="shared" si="50"/>
        <v>0</v>
      </c>
      <c r="I1608" t="s">
        <v>153</v>
      </c>
      <c r="J1608" t="s">
        <v>153</v>
      </c>
      <c r="K1608" t="s">
        <v>18</v>
      </c>
      <c r="L1608" s="7" t="s">
        <v>148</v>
      </c>
      <c r="M1608">
        <v>2.76</v>
      </c>
      <c r="N1608" s="12">
        <v>23</v>
      </c>
      <c r="O1608">
        <f t="shared" si="51"/>
        <v>23</v>
      </c>
    </row>
    <row r="1609" spans="1:15" x14ac:dyDescent="0.25">
      <c r="A1609">
        <v>432116</v>
      </c>
      <c r="B1609">
        <v>431300</v>
      </c>
      <c r="C1609" t="s">
        <v>50</v>
      </c>
      <c r="D1609" t="s">
        <v>72</v>
      </c>
      <c r="E1609">
        <v>15</v>
      </c>
      <c r="F1609" s="11">
        <v>55703308</v>
      </c>
      <c r="G1609" s="7" t="s">
        <v>165</v>
      </c>
      <c r="H1609" s="7">
        <f t="shared" si="50"/>
        <v>0</v>
      </c>
      <c r="I1609" t="s">
        <v>153</v>
      </c>
      <c r="J1609" t="s">
        <v>294</v>
      </c>
      <c r="K1609" t="s">
        <v>18</v>
      </c>
      <c r="L1609" s="7" t="s">
        <v>148</v>
      </c>
      <c r="M1609" t="s">
        <v>294</v>
      </c>
      <c r="N1609" t="s">
        <v>294</v>
      </c>
      <c r="O1609" t="str">
        <f t="shared" si="51"/>
        <v>Нет показаний</v>
      </c>
    </row>
    <row r="1610" spans="1:15" x14ac:dyDescent="0.25">
      <c r="A1610">
        <v>432120</v>
      </c>
      <c r="B1610">
        <v>431300</v>
      </c>
      <c r="C1610" t="s">
        <v>50</v>
      </c>
      <c r="D1610" t="s">
        <v>72</v>
      </c>
      <c r="E1610">
        <v>15</v>
      </c>
      <c r="F1610" s="11">
        <v>13386</v>
      </c>
      <c r="G1610" s="7" t="s">
        <v>165</v>
      </c>
      <c r="H1610" s="7">
        <f t="shared" si="50"/>
        <v>0</v>
      </c>
      <c r="I1610" t="s">
        <v>153</v>
      </c>
      <c r="J1610" t="s">
        <v>153</v>
      </c>
      <c r="K1610" t="s">
        <v>18</v>
      </c>
      <c r="L1610" s="7" t="s">
        <v>148</v>
      </c>
      <c r="M1610">
        <v>2.76</v>
      </c>
      <c r="N1610" s="12">
        <v>16</v>
      </c>
      <c r="O1610">
        <f t="shared" si="51"/>
        <v>16</v>
      </c>
    </row>
    <row r="1611" spans="1:15" x14ac:dyDescent="0.25">
      <c r="A1611">
        <v>432122</v>
      </c>
      <c r="B1611">
        <v>431300</v>
      </c>
      <c r="C1611" t="s">
        <v>50</v>
      </c>
      <c r="D1611" t="s">
        <v>72</v>
      </c>
      <c r="E1611">
        <v>15</v>
      </c>
      <c r="F1611" s="11">
        <v>1501325007809</v>
      </c>
      <c r="G1611" s="7" t="s">
        <v>165</v>
      </c>
      <c r="H1611" s="7">
        <f t="shared" si="50"/>
        <v>0</v>
      </c>
      <c r="I1611" t="s">
        <v>153</v>
      </c>
      <c r="J1611" t="s">
        <v>153</v>
      </c>
      <c r="K1611" t="s">
        <v>18</v>
      </c>
      <c r="L1611" s="7" t="s">
        <v>148</v>
      </c>
      <c r="M1611">
        <v>2.76</v>
      </c>
      <c r="N1611" s="12">
        <v>45</v>
      </c>
      <c r="O1611">
        <f t="shared" si="51"/>
        <v>45</v>
      </c>
    </row>
    <row r="1612" spans="1:15" x14ac:dyDescent="0.25">
      <c r="A1612">
        <v>432125</v>
      </c>
      <c r="B1612">
        <v>431300</v>
      </c>
      <c r="C1612" t="s">
        <v>50</v>
      </c>
      <c r="D1612" t="s">
        <v>72</v>
      </c>
      <c r="E1612">
        <v>15</v>
      </c>
      <c r="F1612" s="11">
        <v>414414761</v>
      </c>
      <c r="G1612" s="7" t="s">
        <v>165</v>
      </c>
      <c r="H1612" s="7">
        <f t="shared" si="50"/>
        <v>0</v>
      </c>
      <c r="I1612" t="s">
        <v>153</v>
      </c>
      <c r="J1612" t="s">
        <v>294</v>
      </c>
      <c r="K1612" t="s">
        <v>18</v>
      </c>
      <c r="L1612" s="7" t="s">
        <v>148</v>
      </c>
      <c r="M1612" t="s">
        <v>294</v>
      </c>
      <c r="N1612" t="s">
        <v>294</v>
      </c>
      <c r="O1612" t="str">
        <f t="shared" si="51"/>
        <v>Нет показаний</v>
      </c>
    </row>
    <row r="1613" spans="1:15" x14ac:dyDescent="0.25">
      <c r="A1613">
        <v>432127</v>
      </c>
      <c r="B1613">
        <v>431300</v>
      </c>
      <c r="C1613" t="s">
        <v>50</v>
      </c>
      <c r="D1613" t="s">
        <v>72</v>
      </c>
      <c r="E1613">
        <v>15</v>
      </c>
      <c r="F1613" s="11">
        <v>61029942</v>
      </c>
      <c r="G1613" s="7" t="s">
        <v>165</v>
      </c>
      <c r="H1613" s="7">
        <f t="shared" si="50"/>
        <v>0</v>
      </c>
      <c r="I1613" t="s">
        <v>153</v>
      </c>
      <c r="J1613" t="s">
        <v>153</v>
      </c>
      <c r="K1613" t="s">
        <v>18</v>
      </c>
      <c r="L1613" s="7" t="s">
        <v>148</v>
      </c>
      <c r="M1613">
        <v>2.76</v>
      </c>
      <c r="N1613" s="12">
        <v>233</v>
      </c>
      <c r="O1613">
        <f t="shared" si="51"/>
        <v>233</v>
      </c>
    </row>
    <row r="1614" spans="1:15" x14ac:dyDescent="0.25">
      <c r="A1614">
        <v>432188</v>
      </c>
      <c r="B1614">
        <v>431304</v>
      </c>
      <c r="C1614" t="s">
        <v>50</v>
      </c>
      <c r="D1614" t="s">
        <v>87</v>
      </c>
      <c r="E1614">
        <v>23</v>
      </c>
      <c r="F1614" s="11">
        <v>8296611</v>
      </c>
      <c r="G1614" s="7" t="s">
        <v>165</v>
      </c>
      <c r="H1614" s="7">
        <f t="shared" si="50"/>
        <v>0</v>
      </c>
      <c r="I1614" t="s">
        <v>153</v>
      </c>
      <c r="J1614" t="s">
        <v>153</v>
      </c>
      <c r="K1614" t="s">
        <v>18</v>
      </c>
      <c r="L1614" s="7" t="s">
        <v>148</v>
      </c>
      <c r="M1614">
        <v>2.76</v>
      </c>
      <c r="N1614" s="12">
        <v>202</v>
      </c>
      <c r="O1614">
        <f t="shared" si="51"/>
        <v>202</v>
      </c>
    </row>
    <row r="1615" spans="1:15" x14ac:dyDescent="0.25">
      <c r="A1615">
        <v>432190</v>
      </c>
      <c r="B1615">
        <v>431304</v>
      </c>
      <c r="C1615" t="s">
        <v>50</v>
      </c>
      <c r="D1615" t="s">
        <v>87</v>
      </c>
      <c r="E1615">
        <v>23</v>
      </c>
      <c r="F1615" s="11">
        <v>15010364</v>
      </c>
      <c r="G1615" s="7" t="s">
        <v>165</v>
      </c>
      <c r="H1615" s="7">
        <f t="shared" si="50"/>
        <v>0</v>
      </c>
      <c r="I1615" t="s">
        <v>153</v>
      </c>
      <c r="J1615" t="s">
        <v>153</v>
      </c>
      <c r="K1615" t="s">
        <v>18</v>
      </c>
      <c r="L1615" s="7" t="s">
        <v>148</v>
      </c>
      <c r="M1615">
        <v>2.76</v>
      </c>
      <c r="N1615" s="12">
        <v>323</v>
      </c>
      <c r="O1615">
        <f t="shared" si="51"/>
        <v>323</v>
      </c>
    </row>
    <row r="1616" spans="1:15" x14ac:dyDescent="0.25">
      <c r="A1616">
        <v>432192</v>
      </c>
      <c r="B1616">
        <v>431304</v>
      </c>
      <c r="C1616" t="s">
        <v>50</v>
      </c>
      <c r="D1616" t="s">
        <v>87</v>
      </c>
      <c r="E1616">
        <v>23</v>
      </c>
      <c r="F1616" s="11" t="s">
        <v>233</v>
      </c>
      <c r="G1616" s="7" t="s">
        <v>165</v>
      </c>
      <c r="H1616" s="7">
        <f t="shared" si="50"/>
        <v>0</v>
      </c>
      <c r="I1616" t="s">
        <v>153</v>
      </c>
      <c r="J1616" t="s">
        <v>153</v>
      </c>
      <c r="K1616" t="s">
        <v>18</v>
      </c>
      <c r="L1616" s="7" t="s">
        <v>148</v>
      </c>
      <c r="M1616">
        <v>2.76</v>
      </c>
      <c r="N1616" s="12">
        <v>126</v>
      </c>
      <c r="O1616">
        <f t="shared" si="51"/>
        <v>126</v>
      </c>
    </row>
    <row r="1617" spans="1:15" x14ac:dyDescent="0.25">
      <c r="A1617">
        <v>432194</v>
      </c>
      <c r="B1617">
        <v>431304</v>
      </c>
      <c r="C1617" t="s">
        <v>50</v>
      </c>
      <c r="D1617" t="s">
        <v>87</v>
      </c>
      <c r="E1617">
        <v>23</v>
      </c>
      <c r="F1617" s="11">
        <v>400078</v>
      </c>
      <c r="G1617" s="7" t="s">
        <v>165</v>
      </c>
      <c r="H1617" s="7">
        <f t="shared" si="50"/>
        <v>0</v>
      </c>
      <c r="I1617" t="s">
        <v>153</v>
      </c>
      <c r="J1617" t="s">
        <v>153</v>
      </c>
      <c r="K1617" t="s">
        <v>18</v>
      </c>
      <c r="L1617" s="7" t="s">
        <v>148</v>
      </c>
      <c r="M1617">
        <v>2.76</v>
      </c>
      <c r="N1617" s="12">
        <v>180</v>
      </c>
      <c r="O1617">
        <f t="shared" si="51"/>
        <v>180</v>
      </c>
    </row>
    <row r="1618" spans="1:15" x14ac:dyDescent="0.25">
      <c r="A1618">
        <v>432196</v>
      </c>
      <c r="B1618">
        <v>431304</v>
      </c>
      <c r="C1618" t="s">
        <v>50</v>
      </c>
      <c r="D1618" t="s">
        <v>87</v>
      </c>
      <c r="E1618">
        <v>23</v>
      </c>
      <c r="F1618" s="11">
        <v>57091903</v>
      </c>
      <c r="G1618" s="7" t="s">
        <v>170</v>
      </c>
      <c r="H1618" s="7">
        <f t="shared" si="50"/>
        <v>2</v>
      </c>
      <c r="I1618" t="s">
        <v>153</v>
      </c>
      <c r="J1618" t="s">
        <v>153</v>
      </c>
      <c r="K1618" t="s">
        <v>18</v>
      </c>
      <c r="L1618" s="7" t="s">
        <v>148</v>
      </c>
      <c r="M1618">
        <v>2.76</v>
      </c>
      <c r="N1618" s="12">
        <v>72</v>
      </c>
      <c r="O1618">
        <f t="shared" si="51"/>
        <v>36</v>
      </c>
    </row>
    <row r="1619" spans="1:15" x14ac:dyDescent="0.25">
      <c r="A1619">
        <v>432197</v>
      </c>
      <c r="B1619">
        <v>431304</v>
      </c>
      <c r="C1619" t="s">
        <v>50</v>
      </c>
      <c r="D1619" t="s">
        <v>87</v>
      </c>
      <c r="E1619">
        <v>23</v>
      </c>
      <c r="F1619" s="11">
        <v>57091903</v>
      </c>
      <c r="G1619" s="7" t="s">
        <v>170</v>
      </c>
      <c r="H1619" s="7">
        <f t="shared" si="50"/>
        <v>2</v>
      </c>
      <c r="I1619" t="s">
        <v>153</v>
      </c>
      <c r="J1619" t="s">
        <v>153</v>
      </c>
      <c r="K1619" t="s">
        <v>18</v>
      </c>
      <c r="L1619" s="7" t="s">
        <v>148</v>
      </c>
      <c r="M1619">
        <v>2.76</v>
      </c>
      <c r="N1619" s="12">
        <v>72</v>
      </c>
      <c r="O1619">
        <f t="shared" si="51"/>
        <v>36</v>
      </c>
    </row>
    <row r="1620" spans="1:15" x14ac:dyDescent="0.25">
      <c r="A1620">
        <v>432199</v>
      </c>
      <c r="B1620">
        <v>431304</v>
      </c>
      <c r="C1620" t="s">
        <v>50</v>
      </c>
      <c r="D1620" t="s">
        <v>87</v>
      </c>
      <c r="E1620">
        <v>23</v>
      </c>
      <c r="F1620" s="11">
        <v>6438195</v>
      </c>
      <c r="G1620" s="7" t="s">
        <v>165</v>
      </c>
      <c r="H1620" s="7">
        <f t="shared" si="50"/>
        <v>0</v>
      </c>
      <c r="I1620" t="s">
        <v>153</v>
      </c>
      <c r="J1620" t="s">
        <v>294</v>
      </c>
      <c r="K1620" t="s">
        <v>18</v>
      </c>
      <c r="L1620" s="7" t="s">
        <v>148</v>
      </c>
      <c r="M1620" t="s">
        <v>294</v>
      </c>
      <c r="N1620" t="s">
        <v>294</v>
      </c>
      <c r="O1620" t="str">
        <f t="shared" si="51"/>
        <v>Нет показаний</v>
      </c>
    </row>
    <row r="1621" spans="1:15" x14ac:dyDescent="0.25">
      <c r="A1621">
        <v>432201</v>
      </c>
      <c r="B1621">
        <v>431304</v>
      </c>
      <c r="C1621" t="s">
        <v>50</v>
      </c>
      <c r="D1621" t="s">
        <v>87</v>
      </c>
      <c r="E1621">
        <v>23</v>
      </c>
      <c r="F1621" s="11">
        <v>6428206</v>
      </c>
      <c r="G1621" s="7" t="s">
        <v>165</v>
      </c>
      <c r="H1621" s="7">
        <f t="shared" si="50"/>
        <v>0</v>
      </c>
      <c r="I1621" t="s">
        <v>153</v>
      </c>
      <c r="J1621" t="s">
        <v>153</v>
      </c>
      <c r="K1621" t="s">
        <v>18</v>
      </c>
      <c r="L1621" s="7" t="s">
        <v>148</v>
      </c>
      <c r="M1621">
        <v>2.76</v>
      </c>
      <c r="N1621" s="12">
        <v>1117</v>
      </c>
      <c r="O1621">
        <f t="shared" si="51"/>
        <v>1117</v>
      </c>
    </row>
    <row r="1622" spans="1:15" x14ac:dyDescent="0.25">
      <c r="A1622">
        <v>432203</v>
      </c>
      <c r="B1622">
        <v>431304</v>
      </c>
      <c r="C1622" t="s">
        <v>50</v>
      </c>
      <c r="D1622" t="s">
        <v>87</v>
      </c>
      <c r="E1622">
        <v>23</v>
      </c>
      <c r="F1622" s="11">
        <v>41629</v>
      </c>
      <c r="G1622" s="7" t="s">
        <v>165</v>
      </c>
      <c r="H1622" s="7">
        <f t="shared" si="50"/>
        <v>0</v>
      </c>
      <c r="I1622" t="s">
        <v>153</v>
      </c>
      <c r="J1622" t="s">
        <v>153</v>
      </c>
      <c r="K1622" t="s">
        <v>18</v>
      </c>
      <c r="L1622" s="7" t="s">
        <v>148</v>
      </c>
      <c r="M1622">
        <v>2.76</v>
      </c>
      <c r="N1622" s="12">
        <v>357</v>
      </c>
      <c r="O1622">
        <f t="shared" si="51"/>
        <v>357</v>
      </c>
    </row>
    <row r="1623" spans="1:15" x14ac:dyDescent="0.25">
      <c r="A1623">
        <v>432206</v>
      </c>
      <c r="B1623">
        <v>431304</v>
      </c>
      <c r="C1623" t="s">
        <v>50</v>
      </c>
      <c r="D1623" t="s">
        <v>87</v>
      </c>
      <c r="E1623">
        <v>23</v>
      </c>
      <c r="F1623" s="11">
        <v>58107243</v>
      </c>
      <c r="G1623" s="7" t="s">
        <v>165</v>
      </c>
      <c r="H1623" s="7">
        <f t="shared" si="50"/>
        <v>0</v>
      </c>
      <c r="I1623" t="s">
        <v>153</v>
      </c>
      <c r="J1623" t="s">
        <v>153</v>
      </c>
      <c r="K1623" t="s">
        <v>18</v>
      </c>
      <c r="L1623" s="7" t="s">
        <v>148</v>
      </c>
      <c r="M1623">
        <v>2.76</v>
      </c>
      <c r="N1623" s="12">
        <v>454</v>
      </c>
      <c r="O1623">
        <f t="shared" si="51"/>
        <v>454</v>
      </c>
    </row>
    <row r="1624" spans="1:15" x14ac:dyDescent="0.25">
      <c r="A1624">
        <v>432208</v>
      </c>
      <c r="B1624">
        <v>431304</v>
      </c>
      <c r="C1624" t="s">
        <v>50</v>
      </c>
      <c r="D1624" t="s">
        <v>87</v>
      </c>
      <c r="E1624">
        <v>23</v>
      </c>
      <c r="F1624" s="11">
        <v>116352829</v>
      </c>
      <c r="G1624" s="7" t="s">
        <v>165</v>
      </c>
      <c r="H1624" s="7">
        <f t="shared" si="50"/>
        <v>0</v>
      </c>
      <c r="I1624" t="s">
        <v>153</v>
      </c>
      <c r="J1624" t="s">
        <v>153</v>
      </c>
      <c r="K1624" t="s">
        <v>18</v>
      </c>
      <c r="L1624" s="7" t="s">
        <v>148</v>
      </c>
      <c r="M1624">
        <v>2.76</v>
      </c>
      <c r="N1624" s="12">
        <v>334</v>
      </c>
      <c r="O1624">
        <f t="shared" si="51"/>
        <v>334</v>
      </c>
    </row>
    <row r="1625" spans="1:15" x14ac:dyDescent="0.25">
      <c r="A1625">
        <v>432210</v>
      </c>
      <c r="B1625">
        <v>431304</v>
      </c>
      <c r="C1625" t="s">
        <v>50</v>
      </c>
      <c r="D1625" t="s">
        <v>87</v>
      </c>
      <c r="E1625">
        <v>23</v>
      </c>
      <c r="F1625" s="11">
        <v>503802</v>
      </c>
      <c r="G1625" s="7" t="s">
        <v>170</v>
      </c>
      <c r="H1625" s="7">
        <f t="shared" si="50"/>
        <v>3</v>
      </c>
      <c r="I1625" t="s">
        <v>153</v>
      </c>
      <c r="J1625" t="s">
        <v>153</v>
      </c>
      <c r="K1625" t="s">
        <v>18</v>
      </c>
      <c r="L1625" s="7" t="s">
        <v>148</v>
      </c>
      <c r="M1625">
        <v>2.76</v>
      </c>
      <c r="N1625" s="12">
        <v>423</v>
      </c>
      <c r="O1625">
        <f t="shared" si="51"/>
        <v>141</v>
      </c>
    </row>
    <row r="1626" spans="1:15" x14ac:dyDescent="0.25">
      <c r="A1626">
        <v>432211</v>
      </c>
      <c r="B1626">
        <v>431304</v>
      </c>
      <c r="C1626" t="s">
        <v>50</v>
      </c>
      <c r="D1626" t="s">
        <v>87</v>
      </c>
      <c r="E1626">
        <v>23</v>
      </c>
      <c r="F1626" s="11">
        <v>503802</v>
      </c>
      <c r="G1626" s="7" t="s">
        <v>170</v>
      </c>
      <c r="H1626" s="7">
        <f t="shared" si="50"/>
        <v>3</v>
      </c>
      <c r="I1626" t="s">
        <v>153</v>
      </c>
      <c r="J1626" t="s">
        <v>153</v>
      </c>
      <c r="K1626" t="s">
        <v>18</v>
      </c>
      <c r="L1626" s="7" t="s">
        <v>148</v>
      </c>
      <c r="M1626">
        <v>2.76</v>
      </c>
      <c r="N1626" s="12">
        <v>423</v>
      </c>
      <c r="O1626">
        <f t="shared" si="51"/>
        <v>141</v>
      </c>
    </row>
    <row r="1627" spans="1:15" x14ac:dyDescent="0.25">
      <c r="A1627">
        <v>432212</v>
      </c>
      <c r="B1627">
        <v>431304</v>
      </c>
      <c r="C1627" t="s">
        <v>50</v>
      </c>
      <c r="D1627" t="s">
        <v>87</v>
      </c>
      <c r="E1627">
        <v>23</v>
      </c>
      <c r="F1627" s="11">
        <v>503802</v>
      </c>
      <c r="G1627" s="7" t="s">
        <v>170</v>
      </c>
      <c r="H1627" s="7">
        <f t="shared" si="50"/>
        <v>3</v>
      </c>
      <c r="I1627" t="s">
        <v>153</v>
      </c>
      <c r="J1627" t="s">
        <v>153</v>
      </c>
      <c r="K1627" t="s">
        <v>18</v>
      </c>
      <c r="L1627" s="7" t="s">
        <v>148</v>
      </c>
      <c r="M1627">
        <v>2.76</v>
      </c>
      <c r="N1627" s="12">
        <v>423</v>
      </c>
      <c r="O1627">
        <f t="shared" si="51"/>
        <v>141</v>
      </c>
    </row>
    <row r="1628" spans="1:15" x14ac:dyDescent="0.25">
      <c r="A1628">
        <v>432214</v>
      </c>
      <c r="B1628">
        <v>431304</v>
      </c>
      <c r="C1628" t="s">
        <v>50</v>
      </c>
      <c r="D1628" t="s">
        <v>87</v>
      </c>
      <c r="E1628">
        <v>23</v>
      </c>
      <c r="F1628" s="11" t="s">
        <v>234</v>
      </c>
      <c r="G1628" s="7" t="s">
        <v>165</v>
      </c>
      <c r="H1628" s="7">
        <f t="shared" si="50"/>
        <v>0</v>
      </c>
      <c r="I1628" t="s">
        <v>153</v>
      </c>
      <c r="J1628" t="s">
        <v>153</v>
      </c>
      <c r="K1628" t="s">
        <v>18</v>
      </c>
      <c r="L1628" s="7" t="s">
        <v>148</v>
      </c>
      <c r="M1628">
        <v>2.76</v>
      </c>
      <c r="N1628" s="12">
        <v>300</v>
      </c>
      <c r="O1628">
        <f t="shared" si="51"/>
        <v>300</v>
      </c>
    </row>
    <row r="1629" spans="1:15" x14ac:dyDescent="0.25">
      <c r="A1629">
        <v>432218</v>
      </c>
      <c r="B1629">
        <v>431304</v>
      </c>
      <c r="C1629" t="s">
        <v>50</v>
      </c>
      <c r="D1629" t="s">
        <v>87</v>
      </c>
      <c r="E1629">
        <v>23</v>
      </c>
      <c r="F1629" s="11">
        <v>7789088070772</v>
      </c>
      <c r="G1629" s="7" t="s">
        <v>165</v>
      </c>
      <c r="H1629" s="7">
        <f t="shared" si="50"/>
        <v>0</v>
      </c>
      <c r="I1629" t="s">
        <v>153</v>
      </c>
      <c r="J1629" t="s">
        <v>153</v>
      </c>
      <c r="K1629" t="s">
        <v>18</v>
      </c>
      <c r="L1629" s="7" t="s">
        <v>148</v>
      </c>
      <c r="M1629">
        <v>2.76</v>
      </c>
      <c r="N1629" s="12">
        <v>200</v>
      </c>
      <c r="O1629">
        <f t="shared" si="51"/>
        <v>200</v>
      </c>
    </row>
    <row r="1630" spans="1:15" x14ac:dyDescent="0.25">
      <c r="A1630">
        <v>432220</v>
      </c>
      <c r="B1630">
        <v>431304</v>
      </c>
      <c r="C1630" t="s">
        <v>50</v>
      </c>
      <c r="D1630" t="s">
        <v>87</v>
      </c>
      <c r="E1630">
        <v>23</v>
      </c>
      <c r="F1630" s="11">
        <v>6012509307872</v>
      </c>
      <c r="G1630" s="7" t="s">
        <v>165</v>
      </c>
      <c r="H1630" s="7">
        <f t="shared" si="50"/>
        <v>0</v>
      </c>
      <c r="I1630" t="s">
        <v>153</v>
      </c>
      <c r="J1630" t="s">
        <v>294</v>
      </c>
      <c r="K1630" t="s">
        <v>18</v>
      </c>
      <c r="L1630" s="7" t="s">
        <v>148</v>
      </c>
      <c r="M1630" t="s">
        <v>294</v>
      </c>
      <c r="N1630" t="s">
        <v>294</v>
      </c>
      <c r="O1630" t="str">
        <f t="shared" si="51"/>
        <v>Нет показаний</v>
      </c>
    </row>
    <row r="1631" spans="1:15" x14ac:dyDescent="0.25">
      <c r="A1631">
        <v>432223</v>
      </c>
      <c r="B1631">
        <v>431304</v>
      </c>
      <c r="C1631" t="s">
        <v>50</v>
      </c>
      <c r="D1631" t="s">
        <v>87</v>
      </c>
      <c r="E1631">
        <v>23</v>
      </c>
      <c r="F1631" s="11">
        <v>684210</v>
      </c>
      <c r="G1631" s="7" t="s">
        <v>165</v>
      </c>
      <c r="H1631" s="7">
        <f t="shared" si="50"/>
        <v>0</v>
      </c>
      <c r="I1631" t="s">
        <v>153</v>
      </c>
      <c r="J1631" t="s">
        <v>153</v>
      </c>
      <c r="K1631" t="s">
        <v>18</v>
      </c>
      <c r="L1631" s="7" t="s">
        <v>148</v>
      </c>
      <c r="M1631">
        <v>2.76</v>
      </c>
      <c r="N1631" s="12">
        <v>66</v>
      </c>
      <c r="O1631">
        <f t="shared" si="51"/>
        <v>66</v>
      </c>
    </row>
    <row r="1632" spans="1:15" x14ac:dyDescent="0.25">
      <c r="A1632">
        <v>432225</v>
      </c>
      <c r="B1632">
        <v>431304</v>
      </c>
      <c r="C1632" t="s">
        <v>50</v>
      </c>
      <c r="D1632" t="s">
        <v>87</v>
      </c>
      <c r="E1632">
        <v>23</v>
      </c>
      <c r="F1632" s="11">
        <v>116352140</v>
      </c>
      <c r="G1632" s="7" t="s">
        <v>170</v>
      </c>
      <c r="H1632" s="7">
        <f t="shared" si="50"/>
        <v>2</v>
      </c>
      <c r="I1632" t="s">
        <v>153</v>
      </c>
      <c r="J1632" t="s">
        <v>153</v>
      </c>
      <c r="K1632" t="s">
        <v>18</v>
      </c>
      <c r="L1632" s="7" t="s">
        <v>148</v>
      </c>
      <c r="M1632">
        <v>2.76</v>
      </c>
      <c r="N1632" s="12">
        <v>101</v>
      </c>
      <c r="O1632">
        <f t="shared" si="51"/>
        <v>50.5</v>
      </c>
    </row>
    <row r="1633" spans="1:15" x14ac:dyDescent="0.25">
      <c r="A1633">
        <v>432227</v>
      </c>
      <c r="B1633">
        <v>431304</v>
      </c>
      <c r="C1633" t="s">
        <v>50</v>
      </c>
      <c r="D1633" t="s">
        <v>87</v>
      </c>
      <c r="E1633">
        <v>23</v>
      </c>
      <c r="F1633" s="11">
        <v>2604845357</v>
      </c>
      <c r="G1633" s="7" t="s">
        <v>170</v>
      </c>
      <c r="H1633" s="7">
        <f t="shared" si="50"/>
        <v>2</v>
      </c>
      <c r="I1633" t="s">
        <v>153</v>
      </c>
      <c r="J1633" t="s">
        <v>153</v>
      </c>
      <c r="K1633" t="s">
        <v>18</v>
      </c>
      <c r="L1633" s="7" t="s">
        <v>148</v>
      </c>
      <c r="M1633">
        <v>2.76</v>
      </c>
      <c r="N1633" s="12">
        <v>21</v>
      </c>
      <c r="O1633">
        <f t="shared" si="51"/>
        <v>10.5</v>
      </c>
    </row>
    <row r="1634" spans="1:15" x14ac:dyDescent="0.25">
      <c r="A1634">
        <v>432228</v>
      </c>
      <c r="B1634">
        <v>431304</v>
      </c>
      <c r="C1634" t="s">
        <v>50</v>
      </c>
      <c r="D1634" t="s">
        <v>87</v>
      </c>
      <c r="E1634">
        <v>23</v>
      </c>
      <c r="F1634" s="11">
        <v>2604845357</v>
      </c>
      <c r="G1634" s="7" t="s">
        <v>170</v>
      </c>
      <c r="H1634" s="7">
        <f t="shared" si="50"/>
        <v>2</v>
      </c>
      <c r="I1634" t="s">
        <v>153</v>
      </c>
      <c r="J1634" t="s">
        <v>153</v>
      </c>
      <c r="K1634" t="s">
        <v>18</v>
      </c>
      <c r="L1634" s="7" t="s">
        <v>148</v>
      </c>
      <c r="M1634">
        <v>2.76</v>
      </c>
      <c r="N1634" s="12">
        <v>21</v>
      </c>
      <c r="O1634">
        <f t="shared" si="51"/>
        <v>10.5</v>
      </c>
    </row>
    <row r="1635" spans="1:15" x14ac:dyDescent="0.25">
      <c r="A1635">
        <v>432399</v>
      </c>
      <c r="B1635">
        <v>431316</v>
      </c>
      <c r="C1635" t="s">
        <v>50</v>
      </c>
      <c r="D1635" t="s">
        <v>101</v>
      </c>
      <c r="E1635">
        <v>51</v>
      </c>
      <c r="F1635" s="11">
        <v>2843715898</v>
      </c>
      <c r="G1635" s="7" t="s">
        <v>170</v>
      </c>
      <c r="H1635" s="7">
        <f t="shared" si="50"/>
        <v>2</v>
      </c>
      <c r="I1635" t="s">
        <v>153</v>
      </c>
      <c r="J1635" t="s">
        <v>153</v>
      </c>
      <c r="K1635" t="s">
        <v>18</v>
      </c>
      <c r="L1635" s="7" t="s">
        <v>148</v>
      </c>
      <c r="M1635">
        <v>2.76</v>
      </c>
      <c r="N1635" s="12">
        <v>443</v>
      </c>
      <c r="O1635">
        <f t="shared" si="51"/>
        <v>221.5</v>
      </c>
    </row>
    <row r="1636" spans="1:15" x14ac:dyDescent="0.25">
      <c r="A1636">
        <v>432400</v>
      </c>
      <c r="B1636">
        <v>431316</v>
      </c>
      <c r="C1636" t="s">
        <v>50</v>
      </c>
      <c r="D1636" t="s">
        <v>101</v>
      </c>
      <c r="E1636">
        <v>51</v>
      </c>
      <c r="F1636" s="11">
        <v>2843715898</v>
      </c>
      <c r="G1636" s="7" t="s">
        <v>170</v>
      </c>
      <c r="H1636" s="7">
        <f t="shared" si="50"/>
        <v>2</v>
      </c>
      <c r="I1636" t="s">
        <v>153</v>
      </c>
      <c r="J1636" t="s">
        <v>153</v>
      </c>
      <c r="K1636" t="s">
        <v>18</v>
      </c>
      <c r="L1636" s="7" t="s">
        <v>148</v>
      </c>
      <c r="M1636">
        <v>2.76</v>
      </c>
      <c r="N1636" s="12">
        <v>443</v>
      </c>
      <c r="O1636">
        <f t="shared" si="51"/>
        <v>221.5</v>
      </c>
    </row>
    <row r="1637" spans="1:15" x14ac:dyDescent="0.25">
      <c r="A1637">
        <v>432406</v>
      </c>
      <c r="B1637">
        <v>431316</v>
      </c>
      <c r="C1637" t="s">
        <v>50</v>
      </c>
      <c r="D1637" t="s">
        <v>101</v>
      </c>
      <c r="E1637">
        <v>51</v>
      </c>
      <c r="F1637" s="11">
        <v>115749</v>
      </c>
      <c r="G1637" s="7" t="s">
        <v>165</v>
      </c>
      <c r="H1637" s="7">
        <f t="shared" si="50"/>
        <v>0</v>
      </c>
      <c r="I1637" t="s">
        <v>153</v>
      </c>
      <c r="J1637" t="s">
        <v>294</v>
      </c>
      <c r="K1637" t="s">
        <v>18</v>
      </c>
      <c r="L1637" s="7" t="s">
        <v>148</v>
      </c>
      <c r="M1637" t="s">
        <v>294</v>
      </c>
      <c r="N1637" t="s">
        <v>294</v>
      </c>
      <c r="O1637" t="str">
        <f t="shared" si="51"/>
        <v>Нет показаний</v>
      </c>
    </row>
    <row r="1638" spans="1:15" x14ac:dyDescent="0.25">
      <c r="A1638">
        <v>432419</v>
      </c>
      <c r="B1638">
        <v>431316</v>
      </c>
      <c r="C1638" t="s">
        <v>50</v>
      </c>
      <c r="D1638" t="s">
        <v>101</v>
      </c>
      <c r="E1638">
        <v>51</v>
      </c>
      <c r="F1638" s="11">
        <v>988214</v>
      </c>
      <c r="G1638" s="7" t="s">
        <v>165</v>
      </c>
      <c r="H1638" s="7">
        <f t="shared" si="50"/>
        <v>0</v>
      </c>
      <c r="I1638" t="s">
        <v>153</v>
      </c>
      <c r="J1638" t="s">
        <v>294</v>
      </c>
      <c r="K1638" t="s">
        <v>18</v>
      </c>
      <c r="L1638" s="7" t="s">
        <v>148</v>
      </c>
      <c r="M1638" t="s">
        <v>294</v>
      </c>
      <c r="N1638" t="s">
        <v>294</v>
      </c>
      <c r="O1638" t="str">
        <f t="shared" si="51"/>
        <v>Нет показаний</v>
      </c>
    </row>
    <row r="1639" spans="1:15" x14ac:dyDescent="0.25">
      <c r="A1639">
        <v>432933</v>
      </c>
      <c r="B1639">
        <v>431326</v>
      </c>
      <c r="C1639" t="s">
        <v>50</v>
      </c>
      <c r="D1639" t="s">
        <v>85</v>
      </c>
      <c r="E1639">
        <v>34</v>
      </c>
      <c r="F1639" s="11">
        <v>15005663</v>
      </c>
      <c r="G1639" s="7" t="s">
        <v>165</v>
      </c>
      <c r="H1639" s="7">
        <f t="shared" si="50"/>
        <v>0</v>
      </c>
      <c r="I1639" t="s">
        <v>153</v>
      </c>
      <c r="J1639" t="s">
        <v>294</v>
      </c>
      <c r="K1639" t="s">
        <v>11</v>
      </c>
      <c r="L1639" s="7" t="s">
        <v>148</v>
      </c>
      <c r="M1639" t="s">
        <v>294</v>
      </c>
      <c r="N1639" t="s">
        <v>294</v>
      </c>
      <c r="O1639" t="str">
        <f t="shared" si="51"/>
        <v>Нет показаний</v>
      </c>
    </row>
    <row r="1640" spans="1:15" x14ac:dyDescent="0.25">
      <c r="A1640">
        <v>432939</v>
      </c>
      <c r="B1640">
        <v>431326</v>
      </c>
      <c r="C1640" t="s">
        <v>50</v>
      </c>
      <c r="D1640" t="s">
        <v>85</v>
      </c>
      <c r="E1640">
        <v>34</v>
      </c>
      <c r="F1640" s="11">
        <v>3411131</v>
      </c>
      <c r="G1640" s="7" t="s">
        <v>165</v>
      </c>
      <c r="H1640" s="7">
        <f t="shared" si="50"/>
        <v>0</v>
      </c>
      <c r="I1640" t="s">
        <v>153</v>
      </c>
      <c r="J1640" t="s">
        <v>294</v>
      </c>
      <c r="K1640" t="s">
        <v>11</v>
      </c>
      <c r="L1640" s="7" t="s">
        <v>148</v>
      </c>
      <c r="M1640" t="s">
        <v>294</v>
      </c>
      <c r="N1640" t="s">
        <v>294</v>
      </c>
      <c r="O1640" t="str">
        <f t="shared" si="51"/>
        <v>Нет показаний</v>
      </c>
    </row>
    <row r="1641" spans="1:15" x14ac:dyDescent="0.25">
      <c r="A1641">
        <v>432999</v>
      </c>
      <c r="B1641">
        <v>431331</v>
      </c>
      <c r="C1641" t="s">
        <v>50</v>
      </c>
      <c r="D1641" t="s">
        <v>103</v>
      </c>
      <c r="E1641">
        <v>45</v>
      </c>
      <c r="F1641" s="11">
        <v>50066568</v>
      </c>
      <c r="G1641" s="7" t="s">
        <v>165</v>
      </c>
      <c r="H1641" s="7">
        <f t="shared" si="50"/>
        <v>0</v>
      </c>
      <c r="I1641" t="s">
        <v>153</v>
      </c>
      <c r="J1641" t="s">
        <v>294</v>
      </c>
      <c r="K1641" t="s">
        <v>18</v>
      </c>
      <c r="L1641" s="7" t="s">
        <v>148</v>
      </c>
      <c r="M1641" t="s">
        <v>294</v>
      </c>
      <c r="N1641" t="s">
        <v>294</v>
      </c>
      <c r="O1641" t="str">
        <f t="shared" si="51"/>
        <v>Нет показаний</v>
      </c>
    </row>
    <row r="1642" spans="1:15" x14ac:dyDescent="0.25">
      <c r="A1642">
        <v>433002</v>
      </c>
      <c r="B1642">
        <v>431331</v>
      </c>
      <c r="C1642" t="s">
        <v>50</v>
      </c>
      <c r="D1642" t="s">
        <v>103</v>
      </c>
      <c r="E1642">
        <v>45</v>
      </c>
      <c r="F1642" s="11">
        <v>2002502</v>
      </c>
      <c r="G1642" s="7" t="s">
        <v>165</v>
      </c>
      <c r="H1642" s="7">
        <f t="shared" si="50"/>
        <v>0</v>
      </c>
      <c r="I1642" t="s">
        <v>153</v>
      </c>
      <c r="J1642" t="s">
        <v>294</v>
      </c>
      <c r="K1642" t="s">
        <v>18</v>
      </c>
      <c r="L1642" s="7" t="s">
        <v>148</v>
      </c>
      <c r="M1642" t="s">
        <v>294</v>
      </c>
      <c r="N1642" t="s">
        <v>294</v>
      </c>
      <c r="O1642" t="str">
        <f t="shared" si="51"/>
        <v>Нет показаний</v>
      </c>
    </row>
    <row r="1643" spans="1:15" x14ac:dyDescent="0.25">
      <c r="A1643">
        <v>433004</v>
      </c>
      <c r="B1643">
        <v>431331</v>
      </c>
      <c r="C1643" t="s">
        <v>50</v>
      </c>
      <c r="D1643" t="s">
        <v>103</v>
      </c>
      <c r="E1643">
        <v>45</v>
      </c>
      <c r="F1643" s="11">
        <v>243691</v>
      </c>
      <c r="G1643" s="7" t="s">
        <v>165</v>
      </c>
      <c r="H1643" s="7">
        <f t="shared" si="50"/>
        <v>0</v>
      </c>
      <c r="I1643" t="s">
        <v>153</v>
      </c>
      <c r="J1643" t="s">
        <v>153</v>
      </c>
      <c r="K1643" t="s">
        <v>18</v>
      </c>
      <c r="L1643" s="7" t="s">
        <v>148</v>
      </c>
      <c r="M1643">
        <v>2.76</v>
      </c>
      <c r="N1643" s="12">
        <v>114</v>
      </c>
      <c r="O1643">
        <f t="shared" si="51"/>
        <v>114</v>
      </c>
    </row>
    <row r="1644" spans="1:15" x14ac:dyDescent="0.25">
      <c r="A1644">
        <v>433006</v>
      </c>
      <c r="B1644">
        <v>431331</v>
      </c>
      <c r="C1644" t="s">
        <v>50</v>
      </c>
      <c r="D1644" t="s">
        <v>103</v>
      </c>
      <c r="E1644">
        <v>45</v>
      </c>
      <c r="F1644" s="11">
        <v>178075</v>
      </c>
      <c r="G1644" s="7" t="s">
        <v>165</v>
      </c>
      <c r="H1644" s="7">
        <f t="shared" si="50"/>
        <v>0</v>
      </c>
      <c r="I1644" t="s">
        <v>153</v>
      </c>
      <c r="J1644" t="s">
        <v>294</v>
      </c>
      <c r="K1644" t="s">
        <v>18</v>
      </c>
      <c r="L1644" s="7" t="s">
        <v>148</v>
      </c>
      <c r="M1644" t="s">
        <v>294</v>
      </c>
      <c r="N1644" t="s">
        <v>294</v>
      </c>
      <c r="O1644" t="str">
        <f t="shared" si="51"/>
        <v>Нет показаний</v>
      </c>
    </row>
    <row r="1645" spans="1:15" x14ac:dyDescent="0.25">
      <c r="A1645">
        <v>433008</v>
      </c>
      <c r="B1645">
        <v>431331</v>
      </c>
      <c r="C1645" t="s">
        <v>50</v>
      </c>
      <c r="D1645" t="s">
        <v>103</v>
      </c>
      <c r="E1645">
        <v>45</v>
      </c>
      <c r="F1645" s="11">
        <v>43300808332</v>
      </c>
      <c r="G1645" s="7" t="s">
        <v>165</v>
      </c>
      <c r="H1645" s="7">
        <f t="shared" si="50"/>
        <v>0</v>
      </c>
      <c r="I1645" t="s">
        <v>153</v>
      </c>
      <c r="J1645" t="s">
        <v>294</v>
      </c>
      <c r="K1645" t="s">
        <v>18</v>
      </c>
      <c r="L1645" s="7" t="s">
        <v>148</v>
      </c>
      <c r="M1645" t="s">
        <v>294</v>
      </c>
      <c r="N1645" t="s">
        <v>294</v>
      </c>
      <c r="O1645" t="str">
        <f t="shared" si="51"/>
        <v>Нет показаний</v>
      </c>
    </row>
    <row r="1646" spans="1:15" x14ac:dyDescent="0.25">
      <c r="A1646">
        <v>433011</v>
      </c>
      <c r="B1646">
        <v>431331</v>
      </c>
      <c r="C1646" t="s">
        <v>50</v>
      </c>
      <c r="D1646" t="s">
        <v>103</v>
      </c>
      <c r="E1646">
        <v>45</v>
      </c>
      <c r="F1646" s="11">
        <v>7798337</v>
      </c>
      <c r="G1646" s="7" t="s">
        <v>165</v>
      </c>
      <c r="H1646" s="7">
        <f t="shared" si="50"/>
        <v>0</v>
      </c>
      <c r="I1646" t="s">
        <v>153</v>
      </c>
      <c r="J1646" t="s">
        <v>153</v>
      </c>
      <c r="K1646" t="s">
        <v>18</v>
      </c>
      <c r="L1646" s="7" t="s">
        <v>148</v>
      </c>
      <c r="M1646">
        <v>2.76</v>
      </c>
      <c r="N1646" s="12">
        <v>87</v>
      </c>
      <c r="O1646">
        <f t="shared" si="51"/>
        <v>87</v>
      </c>
    </row>
    <row r="1647" spans="1:15" x14ac:dyDescent="0.25">
      <c r="A1647">
        <v>433641</v>
      </c>
      <c r="B1647">
        <v>431343</v>
      </c>
      <c r="C1647" t="s">
        <v>50</v>
      </c>
      <c r="D1647" t="s">
        <v>92</v>
      </c>
      <c r="E1647">
        <v>14</v>
      </c>
      <c r="F1647" s="11">
        <v>60114075</v>
      </c>
      <c r="G1647" s="7" t="s">
        <v>165</v>
      </c>
      <c r="H1647" s="7">
        <f t="shared" si="50"/>
        <v>0</v>
      </c>
      <c r="I1647" t="s">
        <v>153</v>
      </c>
      <c r="J1647" t="s">
        <v>294</v>
      </c>
      <c r="K1647" t="s">
        <v>18</v>
      </c>
      <c r="L1647" s="7" t="s">
        <v>148</v>
      </c>
      <c r="M1647" t="s">
        <v>294</v>
      </c>
      <c r="N1647" t="s">
        <v>294</v>
      </c>
      <c r="O1647" t="str">
        <f t="shared" si="51"/>
        <v>Нет показаний</v>
      </c>
    </row>
    <row r="1648" spans="1:15" x14ac:dyDescent="0.25">
      <c r="A1648">
        <v>433644</v>
      </c>
      <c r="B1648">
        <v>431343</v>
      </c>
      <c r="C1648" t="s">
        <v>50</v>
      </c>
      <c r="D1648" t="s">
        <v>92</v>
      </c>
      <c r="E1648">
        <v>14</v>
      </c>
      <c r="F1648" s="11" t="s">
        <v>235</v>
      </c>
      <c r="G1648" s="7" t="s">
        <v>165</v>
      </c>
      <c r="H1648" s="7">
        <f t="shared" si="50"/>
        <v>0</v>
      </c>
      <c r="I1648" t="s">
        <v>153</v>
      </c>
      <c r="J1648" t="s">
        <v>153</v>
      </c>
      <c r="K1648" t="s">
        <v>18</v>
      </c>
      <c r="L1648" s="7" t="s">
        <v>148</v>
      </c>
      <c r="M1648">
        <v>2.76</v>
      </c>
      <c r="N1648" s="12">
        <v>147</v>
      </c>
      <c r="O1648">
        <f t="shared" si="51"/>
        <v>147</v>
      </c>
    </row>
    <row r="1649" spans="1:15" x14ac:dyDescent="0.25">
      <c r="A1649">
        <v>433646</v>
      </c>
      <c r="B1649">
        <v>431343</v>
      </c>
      <c r="C1649" t="s">
        <v>50</v>
      </c>
      <c r="D1649" t="s">
        <v>92</v>
      </c>
      <c r="E1649">
        <v>14</v>
      </c>
      <c r="F1649" s="11">
        <v>154992</v>
      </c>
      <c r="G1649" s="7" t="s">
        <v>165</v>
      </c>
      <c r="H1649" s="7">
        <f t="shared" si="50"/>
        <v>0</v>
      </c>
      <c r="I1649" t="s">
        <v>153</v>
      </c>
      <c r="J1649" t="s">
        <v>153</v>
      </c>
      <c r="K1649" t="s">
        <v>18</v>
      </c>
      <c r="L1649" s="7" t="s">
        <v>148</v>
      </c>
      <c r="M1649">
        <v>2.76</v>
      </c>
      <c r="N1649" s="12">
        <v>0</v>
      </c>
      <c r="O1649">
        <f t="shared" si="51"/>
        <v>0</v>
      </c>
    </row>
    <row r="1650" spans="1:15" x14ac:dyDescent="0.25">
      <c r="A1650">
        <v>433650</v>
      </c>
      <c r="B1650">
        <v>431343</v>
      </c>
      <c r="C1650" t="s">
        <v>50</v>
      </c>
      <c r="D1650" t="s">
        <v>92</v>
      </c>
      <c r="E1650">
        <v>14</v>
      </c>
      <c r="F1650" s="11">
        <v>407420</v>
      </c>
      <c r="G1650" s="7" t="s">
        <v>165</v>
      </c>
      <c r="H1650" s="7">
        <f t="shared" si="50"/>
        <v>0</v>
      </c>
      <c r="I1650" t="s">
        <v>153</v>
      </c>
      <c r="J1650" t="s">
        <v>153</v>
      </c>
      <c r="K1650" t="s">
        <v>18</v>
      </c>
      <c r="L1650" s="7" t="s">
        <v>148</v>
      </c>
      <c r="M1650">
        <v>2.76</v>
      </c>
      <c r="N1650" s="12">
        <v>110</v>
      </c>
      <c r="O1650">
        <f t="shared" si="51"/>
        <v>110</v>
      </c>
    </row>
    <row r="1651" spans="1:15" x14ac:dyDescent="0.25">
      <c r="A1651">
        <v>433652</v>
      </c>
      <c r="B1651">
        <v>431343</v>
      </c>
      <c r="C1651" t="s">
        <v>50</v>
      </c>
      <c r="D1651" t="s">
        <v>92</v>
      </c>
      <c r="E1651">
        <v>14</v>
      </c>
      <c r="F1651" s="11">
        <v>243069</v>
      </c>
      <c r="G1651" s="7" t="s">
        <v>165</v>
      </c>
      <c r="H1651" s="7">
        <f t="shared" si="50"/>
        <v>0</v>
      </c>
      <c r="I1651" t="s">
        <v>153</v>
      </c>
      <c r="J1651" t="s">
        <v>153</v>
      </c>
      <c r="K1651" t="s">
        <v>18</v>
      </c>
      <c r="L1651" s="7" t="s">
        <v>148</v>
      </c>
      <c r="M1651">
        <v>2.76</v>
      </c>
      <c r="N1651" s="12">
        <v>47</v>
      </c>
      <c r="O1651">
        <f t="shared" si="51"/>
        <v>47</v>
      </c>
    </row>
    <row r="1652" spans="1:15" x14ac:dyDescent="0.25">
      <c r="A1652">
        <v>433654</v>
      </c>
      <c r="B1652">
        <v>431343</v>
      </c>
      <c r="C1652" t="s">
        <v>50</v>
      </c>
      <c r="D1652" t="s">
        <v>92</v>
      </c>
      <c r="E1652">
        <v>14</v>
      </c>
      <c r="F1652" s="11">
        <v>8691148</v>
      </c>
      <c r="G1652" s="7" t="s">
        <v>165</v>
      </c>
      <c r="H1652" s="7">
        <f t="shared" si="50"/>
        <v>0</v>
      </c>
      <c r="I1652" t="s">
        <v>153</v>
      </c>
      <c r="J1652" t="s">
        <v>153</v>
      </c>
      <c r="K1652" t="s">
        <v>18</v>
      </c>
      <c r="L1652" s="7" t="s">
        <v>148</v>
      </c>
      <c r="M1652">
        <v>2.76</v>
      </c>
      <c r="N1652" s="12">
        <v>-21</v>
      </c>
      <c r="O1652">
        <f t="shared" si="51"/>
        <v>-21</v>
      </c>
    </row>
    <row r="1653" spans="1:15" x14ac:dyDescent="0.25">
      <c r="A1653">
        <v>434437</v>
      </c>
      <c r="B1653">
        <v>431368</v>
      </c>
      <c r="C1653" t="s">
        <v>50</v>
      </c>
      <c r="D1653" t="s">
        <v>104</v>
      </c>
      <c r="E1653">
        <v>28</v>
      </c>
      <c r="F1653" s="11">
        <v>93158075</v>
      </c>
      <c r="G1653" s="7" t="s">
        <v>165</v>
      </c>
      <c r="H1653" s="7">
        <f t="shared" si="50"/>
        <v>0</v>
      </c>
      <c r="I1653" t="s">
        <v>153</v>
      </c>
      <c r="J1653" t="s">
        <v>153</v>
      </c>
      <c r="K1653" t="s">
        <v>18</v>
      </c>
      <c r="L1653" s="7" t="s">
        <v>148</v>
      </c>
      <c r="M1653">
        <v>2.76</v>
      </c>
      <c r="N1653" s="12">
        <v>70</v>
      </c>
      <c r="O1653">
        <f t="shared" si="51"/>
        <v>70</v>
      </c>
    </row>
    <row r="1654" spans="1:15" x14ac:dyDescent="0.25">
      <c r="A1654">
        <v>434439</v>
      </c>
      <c r="B1654">
        <v>431368</v>
      </c>
      <c r="C1654" t="s">
        <v>50</v>
      </c>
      <c r="D1654" t="s">
        <v>104</v>
      </c>
      <c r="E1654">
        <v>28</v>
      </c>
      <c r="F1654" s="11">
        <v>62017974</v>
      </c>
      <c r="G1654" s="7" t="s">
        <v>165</v>
      </c>
      <c r="H1654" s="7">
        <f t="shared" si="50"/>
        <v>0</v>
      </c>
      <c r="I1654" t="s">
        <v>153</v>
      </c>
      <c r="J1654" t="s">
        <v>153</v>
      </c>
      <c r="K1654" t="s">
        <v>18</v>
      </c>
      <c r="L1654" s="7" t="s">
        <v>148</v>
      </c>
      <c r="M1654">
        <v>2.76</v>
      </c>
      <c r="N1654" s="12">
        <v>150</v>
      </c>
      <c r="O1654">
        <f t="shared" si="51"/>
        <v>150</v>
      </c>
    </row>
    <row r="1655" spans="1:15" x14ac:dyDescent="0.25">
      <c r="A1655">
        <v>434441</v>
      </c>
      <c r="B1655">
        <v>431368</v>
      </c>
      <c r="C1655" t="s">
        <v>50</v>
      </c>
      <c r="D1655" t="s">
        <v>104</v>
      </c>
      <c r="E1655">
        <v>28</v>
      </c>
      <c r="F1655" s="11">
        <v>94305458</v>
      </c>
      <c r="G1655" s="7" t="s">
        <v>165</v>
      </c>
      <c r="H1655" s="7">
        <f t="shared" si="50"/>
        <v>0</v>
      </c>
      <c r="I1655" t="s">
        <v>153</v>
      </c>
      <c r="J1655" t="s">
        <v>153</v>
      </c>
      <c r="K1655" t="s">
        <v>18</v>
      </c>
      <c r="L1655" s="7" t="s">
        <v>148</v>
      </c>
      <c r="M1655">
        <v>2.76</v>
      </c>
      <c r="N1655" s="12">
        <v>77</v>
      </c>
      <c r="O1655">
        <f t="shared" si="51"/>
        <v>77</v>
      </c>
    </row>
    <row r="1656" spans="1:15" x14ac:dyDescent="0.25">
      <c r="A1656">
        <v>434443</v>
      </c>
      <c r="B1656">
        <v>431368</v>
      </c>
      <c r="C1656" t="s">
        <v>50</v>
      </c>
      <c r="D1656" t="s">
        <v>104</v>
      </c>
      <c r="E1656">
        <v>28</v>
      </c>
      <c r="F1656" s="11">
        <v>322496</v>
      </c>
      <c r="G1656" s="7" t="s">
        <v>165</v>
      </c>
      <c r="H1656" s="7">
        <f t="shared" si="50"/>
        <v>0</v>
      </c>
      <c r="I1656" t="s">
        <v>153</v>
      </c>
      <c r="J1656" t="s">
        <v>294</v>
      </c>
      <c r="K1656" t="s">
        <v>18</v>
      </c>
      <c r="L1656" s="7" t="s">
        <v>148</v>
      </c>
      <c r="M1656" t="s">
        <v>294</v>
      </c>
      <c r="N1656" t="s">
        <v>294</v>
      </c>
      <c r="O1656" t="str">
        <f t="shared" si="51"/>
        <v>Нет показаний</v>
      </c>
    </row>
    <row r="1657" spans="1:15" x14ac:dyDescent="0.25">
      <c r="A1657">
        <v>434447</v>
      </c>
      <c r="B1657">
        <v>431368</v>
      </c>
      <c r="C1657" t="s">
        <v>50</v>
      </c>
      <c r="D1657" t="s">
        <v>104</v>
      </c>
      <c r="E1657">
        <v>28</v>
      </c>
      <c r="F1657" s="11">
        <v>26051549</v>
      </c>
      <c r="G1657" s="7" t="s">
        <v>165</v>
      </c>
      <c r="H1657" s="7">
        <f t="shared" si="50"/>
        <v>0</v>
      </c>
      <c r="I1657" t="s">
        <v>155</v>
      </c>
      <c r="J1657" t="s">
        <v>157</v>
      </c>
      <c r="K1657" t="s">
        <v>18</v>
      </c>
      <c r="L1657" s="7" t="s">
        <v>148</v>
      </c>
      <c r="M1657">
        <v>3.1739999999999999</v>
      </c>
      <c r="N1657" s="12">
        <v>156</v>
      </c>
      <c r="O1657">
        <f t="shared" si="51"/>
        <v>156</v>
      </c>
    </row>
    <row r="1658" spans="1:15" x14ac:dyDescent="0.25">
      <c r="A1658">
        <v>434447</v>
      </c>
      <c r="B1658">
        <v>431368</v>
      </c>
      <c r="C1658" t="s">
        <v>50</v>
      </c>
      <c r="D1658" t="s">
        <v>104</v>
      </c>
      <c r="E1658">
        <v>28</v>
      </c>
      <c r="F1658" s="11">
        <v>26051549</v>
      </c>
      <c r="G1658" s="7" t="s">
        <v>165</v>
      </c>
      <c r="H1658" s="7">
        <f t="shared" si="50"/>
        <v>0</v>
      </c>
      <c r="I1658" t="s">
        <v>155</v>
      </c>
      <c r="J1658" t="s">
        <v>156</v>
      </c>
      <c r="K1658" t="s">
        <v>18</v>
      </c>
      <c r="L1658" s="7" t="s">
        <v>148</v>
      </c>
      <c r="M1658">
        <v>1.44</v>
      </c>
      <c r="N1658" s="12">
        <v>48</v>
      </c>
      <c r="O1658">
        <f t="shared" si="51"/>
        <v>48</v>
      </c>
    </row>
    <row r="1659" spans="1:15" x14ac:dyDescent="0.25">
      <c r="A1659">
        <v>434449</v>
      </c>
      <c r="B1659">
        <v>431368</v>
      </c>
      <c r="C1659" t="s">
        <v>50</v>
      </c>
      <c r="D1659" t="s">
        <v>104</v>
      </c>
      <c r="E1659">
        <v>28</v>
      </c>
      <c r="F1659" s="11">
        <v>18449434449</v>
      </c>
      <c r="G1659" s="7" t="s">
        <v>165</v>
      </c>
      <c r="H1659" s="7">
        <f t="shared" si="50"/>
        <v>0</v>
      </c>
      <c r="I1659" t="s">
        <v>153</v>
      </c>
      <c r="J1659" t="s">
        <v>294</v>
      </c>
      <c r="K1659" t="s">
        <v>18</v>
      </c>
      <c r="L1659" s="7" t="s">
        <v>148</v>
      </c>
      <c r="M1659" t="s">
        <v>294</v>
      </c>
      <c r="N1659" t="s">
        <v>294</v>
      </c>
      <c r="O1659" t="str">
        <f t="shared" si="51"/>
        <v>Нет показаний</v>
      </c>
    </row>
    <row r="1660" spans="1:15" x14ac:dyDescent="0.25">
      <c r="A1660">
        <v>434451</v>
      </c>
      <c r="B1660">
        <v>431368</v>
      </c>
      <c r="C1660" t="s">
        <v>50</v>
      </c>
      <c r="D1660" t="s">
        <v>104</v>
      </c>
      <c r="E1660">
        <v>28</v>
      </c>
      <c r="F1660" s="11">
        <v>9077329</v>
      </c>
      <c r="G1660" s="7" t="s">
        <v>165</v>
      </c>
      <c r="H1660" s="7">
        <f t="shared" si="50"/>
        <v>0</v>
      </c>
      <c r="I1660" t="s">
        <v>153</v>
      </c>
      <c r="J1660" t="s">
        <v>153</v>
      </c>
      <c r="K1660" t="s">
        <v>18</v>
      </c>
      <c r="L1660" s="7" t="s">
        <v>148</v>
      </c>
      <c r="M1660">
        <v>2.76</v>
      </c>
      <c r="N1660" s="12">
        <v>230</v>
      </c>
      <c r="O1660">
        <f t="shared" si="51"/>
        <v>230</v>
      </c>
    </row>
    <row r="1661" spans="1:15" x14ac:dyDescent="0.25">
      <c r="A1661">
        <v>434455</v>
      </c>
      <c r="B1661">
        <v>431368</v>
      </c>
      <c r="C1661" t="s">
        <v>50</v>
      </c>
      <c r="D1661" t="s">
        <v>104</v>
      </c>
      <c r="E1661">
        <v>28</v>
      </c>
      <c r="F1661" s="11">
        <v>718361202656337</v>
      </c>
      <c r="G1661" s="7" t="s">
        <v>165</v>
      </c>
      <c r="H1661" s="7">
        <f t="shared" si="50"/>
        <v>0</v>
      </c>
      <c r="I1661" t="s">
        <v>153</v>
      </c>
      <c r="J1661" t="s">
        <v>153</v>
      </c>
      <c r="K1661" t="s">
        <v>18</v>
      </c>
      <c r="L1661" s="7" t="s">
        <v>148</v>
      </c>
      <c r="M1661">
        <v>2.76</v>
      </c>
      <c r="N1661" s="12">
        <v>80</v>
      </c>
      <c r="O1661">
        <f t="shared" si="51"/>
        <v>80</v>
      </c>
    </row>
    <row r="1662" spans="1:15" x14ac:dyDescent="0.25">
      <c r="A1662">
        <v>434457</v>
      </c>
      <c r="B1662">
        <v>431368</v>
      </c>
      <c r="C1662" t="s">
        <v>50</v>
      </c>
      <c r="D1662" t="s">
        <v>104</v>
      </c>
      <c r="E1662">
        <v>28</v>
      </c>
      <c r="F1662" s="11">
        <v>197210</v>
      </c>
      <c r="G1662" s="7" t="s">
        <v>165</v>
      </c>
      <c r="H1662" s="7">
        <f t="shared" si="50"/>
        <v>0</v>
      </c>
      <c r="I1662" t="s">
        <v>153</v>
      </c>
      <c r="J1662" t="s">
        <v>153</v>
      </c>
      <c r="K1662" t="s">
        <v>18</v>
      </c>
      <c r="L1662" s="7" t="s">
        <v>148</v>
      </c>
      <c r="M1662">
        <v>2.76</v>
      </c>
      <c r="N1662" s="12">
        <v>186</v>
      </c>
      <c r="O1662">
        <f t="shared" si="51"/>
        <v>186</v>
      </c>
    </row>
    <row r="1663" spans="1:15" x14ac:dyDescent="0.25">
      <c r="A1663">
        <v>434461</v>
      </c>
      <c r="B1663">
        <v>431368</v>
      </c>
      <c r="C1663" t="s">
        <v>50</v>
      </c>
      <c r="D1663" t="s">
        <v>104</v>
      </c>
      <c r="E1663">
        <v>28</v>
      </c>
      <c r="F1663" s="11">
        <v>43446109148</v>
      </c>
      <c r="G1663" s="7" t="s">
        <v>165</v>
      </c>
      <c r="H1663" s="7">
        <f t="shared" si="50"/>
        <v>0</v>
      </c>
      <c r="I1663" t="s">
        <v>153</v>
      </c>
      <c r="J1663" t="s">
        <v>153</v>
      </c>
      <c r="K1663" t="s">
        <v>18</v>
      </c>
      <c r="L1663" s="7" t="s">
        <v>148</v>
      </c>
      <c r="M1663">
        <v>2.76</v>
      </c>
      <c r="N1663" s="12">
        <v>2</v>
      </c>
      <c r="O1663">
        <f t="shared" si="51"/>
        <v>2</v>
      </c>
    </row>
    <row r="1664" spans="1:15" x14ac:dyDescent="0.25">
      <c r="A1664">
        <v>434463</v>
      </c>
      <c r="B1664">
        <v>431368</v>
      </c>
      <c r="C1664" t="s">
        <v>50</v>
      </c>
      <c r="D1664" t="s">
        <v>104</v>
      </c>
      <c r="E1664">
        <v>28</v>
      </c>
      <c r="F1664" s="11">
        <v>91492818</v>
      </c>
      <c r="G1664" s="7" t="s">
        <v>165</v>
      </c>
      <c r="H1664" s="7">
        <f t="shared" si="50"/>
        <v>0</v>
      </c>
      <c r="I1664" t="s">
        <v>153</v>
      </c>
      <c r="J1664" t="s">
        <v>294</v>
      </c>
      <c r="K1664" t="s">
        <v>18</v>
      </c>
      <c r="L1664" s="7" t="s">
        <v>148</v>
      </c>
      <c r="M1664" t="s">
        <v>294</v>
      </c>
      <c r="N1664" t="s">
        <v>294</v>
      </c>
      <c r="O1664" t="str">
        <f t="shared" si="51"/>
        <v>Нет показаний</v>
      </c>
    </row>
    <row r="1665" spans="1:15" x14ac:dyDescent="0.25">
      <c r="A1665">
        <v>434465</v>
      </c>
      <c r="B1665">
        <v>431368</v>
      </c>
      <c r="C1665" t="s">
        <v>50</v>
      </c>
      <c r="D1665" t="s">
        <v>104</v>
      </c>
      <c r="E1665">
        <v>28</v>
      </c>
      <c r="F1665" s="11">
        <v>93205545</v>
      </c>
      <c r="G1665" s="7" t="s">
        <v>165</v>
      </c>
      <c r="H1665" s="7">
        <f t="shared" si="50"/>
        <v>0</v>
      </c>
      <c r="I1665" t="s">
        <v>153</v>
      </c>
      <c r="J1665" t="s">
        <v>153</v>
      </c>
      <c r="K1665" t="s">
        <v>18</v>
      </c>
      <c r="L1665" s="7" t="s">
        <v>148</v>
      </c>
      <c r="M1665">
        <v>2.76</v>
      </c>
      <c r="N1665" s="12">
        <v>80</v>
      </c>
      <c r="O1665">
        <f t="shared" si="51"/>
        <v>80</v>
      </c>
    </row>
    <row r="1666" spans="1:15" x14ac:dyDescent="0.25">
      <c r="A1666">
        <v>434469</v>
      </c>
      <c r="B1666">
        <v>431368</v>
      </c>
      <c r="C1666" t="s">
        <v>50</v>
      </c>
      <c r="D1666" t="s">
        <v>104</v>
      </c>
      <c r="E1666">
        <v>28</v>
      </c>
      <c r="F1666" s="11">
        <v>336703</v>
      </c>
      <c r="G1666" s="7" t="s">
        <v>165</v>
      </c>
      <c r="H1666" s="7">
        <f t="shared" si="50"/>
        <v>0</v>
      </c>
      <c r="I1666" t="s">
        <v>153</v>
      </c>
      <c r="J1666" t="s">
        <v>153</v>
      </c>
      <c r="K1666" t="s">
        <v>18</v>
      </c>
      <c r="L1666" s="7" t="s">
        <v>148</v>
      </c>
      <c r="M1666">
        <v>2.76</v>
      </c>
      <c r="N1666" s="12">
        <v>-69</v>
      </c>
      <c r="O1666">
        <f t="shared" si="51"/>
        <v>-69</v>
      </c>
    </row>
    <row r="1667" spans="1:15" x14ac:dyDescent="0.25">
      <c r="A1667">
        <v>434473</v>
      </c>
      <c r="B1667">
        <v>431368</v>
      </c>
      <c r="C1667" t="s">
        <v>50</v>
      </c>
      <c r="D1667" t="s">
        <v>104</v>
      </c>
      <c r="E1667">
        <v>28</v>
      </c>
      <c r="F1667" s="11">
        <v>42070023</v>
      </c>
      <c r="G1667" s="7" t="s">
        <v>165</v>
      </c>
      <c r="H1667" s="7">
        <f t="shared" ref="H1667:H1730" si="52">COUNTIFS($F$2:$F$3258,F1667,$G$2:$G$3258,"ОКПУ")</f>
        <v>0</v>
      </c>
      <c r="I1667" t="s">
        <v>153</v>
      </c>
      <c r="J1667" t="s">
        <v>153</v>
      </c>
      <c r="K1667" t="s">
        <v>18</v>
      </c>
      <c r="L1667" s="7" t="s">
        <v>148</v>
      </c>
      <c r="M1667">
        <v>2.76</v>
      </c>
      <c r="N1667" s="12">
        <v>47</v>
      </c>
      <c r="O1667">
        <f t="shared" ref="O1667:O1730" si="53">IF(H1667&gt;0,IFERROR(N1667/H1667,N1667),N1667)</f>
        <v>47</v>
      </c>
    </row>
    <row r="1668" spans="1:15" x14ac:dyDescent="0.25">
      <c r="A1668">
        <v>434524</v>
      </c>
      <c r="B1668">
        <v>431371</v>
      </c>
      <c r="C1668" t="s">
        <v>50</v>
      </c>
      <c r="D1668" t="s">
        <v>105</v>
      </c>
      <c r="E1668">
        <v>7</v>
      </c>
      <c r="F1668" s="11">
        <v>8117</v>
      </c>
      <c r="G1668" s="7" t="s">
        <v>165</v>
      </c>
      <c r="H1668" s="7">
        <f t="shared" si="52"/>
        <v>0</v>
      </c>
      <c r="I1668" t="s">
        <v>153</v>
      </c>
      <c r="J1668" t="s">
        <v>294</v>
      </c>
      <c r="K1668" t="s">
        <v>18</v>
      </c>
      <c r="L1668" s="7" t="s">
        <v>148</v>
      </c>
      <c r="M1668" t="s">
        <v>294</v>
      </c>
      <c r="N1668" t="s">
        <v>294</v>
      </c>
      <c r="O1668" t="str">
        <f t="shared" si="53"/>
        <v>Нет показаний</v>
      </c>
    </row>
    <row r="1669" spans="1:15" x14ac:dyDescent="0.25">
      <c r="A1669">
        <v>434526</v>
      </c>
      <c r="B1669">
        <v>431371</v>
      </c>
      <c r="C1669" t="s">
        <v>50</v>
      </c>
      <c r="D1669" t="s">
        <v>105</v>
      </c>
      <c r="E1669">
        <v>7</v>
      </c>
      <c r="F1669" s="11">
        <v>918372</v>
      </c>
      <c r="G1669" s="7" t="s">
        <v>165</v>
      </c>
      <c r="H1669" s="7">
        <f t="shared" si="52"/>
        <v>0</v>
      </c>
      <c r="I1669" t="s">
        <v>153</v>
      </c>
      <c r="J1669" t="s">
        <v>294</v>
      </c>
      <c r="K1669" t="s">
        <v>18</v>
      </c>
      <c r="L1669" s="7" t="s">
        <v>148</v>
      </c>
      <c r="M1669" t="s">
        <v>294</v>
      </c>
      <c r="N1669" t="s">
        <v>294</v>
      </c>
      <c r="O1669" t="str">
        <f t="shared" si="53"/>
        <v>Нет показаний</v>
      </c>
    </row>
    <row r="1670" spans="1:15" x14ac:dyDescent="0.25">
      <c r="A1670">
        <v>434528</v>
      </c>
      <c r="B1670">
        <v>431371</v>
      </c>
      <c r="C1670" t="s">
        <v>50</v>
      </c>
      <c r="D1670" t="s">
        <v>105</v>
      </c>
      <c r="E1670">
        <v>7</v>
      </c>
      <c r="F1670" s="11">
        <v>43452809184</v>
      </c>
      <c r="G1670" s="7" t="s">
        <v>165</v>
      </c>
      <c r="H1670" s="7">
        <f t="shared" si="52"/>
        <v>0</v>
      </c>
      <c r="I1670" t="s">
        <v>153</v>
      </c>
      <c r="J1670" t="s">
        <v>153</v>
      </c>
      <c r="K1670" t="s">
        <v>18</v>
      </c>
      <c r="L1670" s="7" t="s">
        <v>148</v>
      </c>
      <c r="M1670">
        <v>2.76</v>
      </c>
      <c r="N1670" s="12">
        <v>915</v>
      </c>
      <c r="O1670">
        <f t="shared" si="53"/>
        <v>915</v>
      </c>
    </row>
    <row r="1671" spans="1:15" x14ac:dyDescent="0.25">
      <c r="A1671">
        <v>434532</v>
      </c>
      <c r="B1671">
        <v>431371</v>
      </c>
      <c r="C1671" t="s">
        <v>50</v>
      </c>
      <c r="D1671" t="s">
        <v>105</v>
      </c>
      <c r="E1671">
        <v>7</v>
      </c>
      <c r="F1671" s="11">
        <v>43453209186</v>
      </c>
      <c r="G1671" s="7" t="s">
        <v>165</v>
      </c>
      <c r="H1671" s="7">
        <f t="shared" si="52"/>
        <v>0</v>
      </c>
      <c r="I1671" t="s">
        <v>153</v>
      </c>
      <c r="J1671" t="s">
        <v>294</v>
      </c>
      <c r="K1671" t="s">
        <v>18</v>
      </c>
      <c r="L1671" s="7" t="s">
        <v>148</v>
      </c>
      <c r="M1671" t="s">
        <v>294</v>
      </c>
      <c r="N1671" t="s">
        <v>294</v>
      </c>
      <c r="O1671" t="str">
        <f t="shared" si="53"/>
        <v>Нет показаний</v>
      </c>
    </row>
    <row r="1672" spans="1:15" x14ac:dyDescent="0.25">
      <c r="A1672">
        <v>434708</v>
      </c>
      <c r="B1672">
        <v>431375</v>
      </c>
      <c r="C1672" t="s">
        <v>50</v>
      </c>
      <c r="D1672" t="s">
        <v>106</v>
      </c>
      <c r="E1672">
        <v>1</v>
      </c>
      <c r="F1672" s="11">
        <v>1364831</v>
      </c>
      <c r="G1672" s="7" t="s">
        <v>170</v>
      </c>
      <c r="H1672" s="7">
        <f t="shared" si="52"/>
        <v>1</v>
      </c>
      <c r="I1672" t="s">
        <v>153</v>
      </c>
      <c r="J1672" t="s">
        <v>153</v>
      </c>
      <c r="K1672" t="s">
        <v>18</v>
      </c>
      <c r="L1672" s="7" t="s">
        <v>148</v>
      </c>
      <c r="M1672">
        <v>2.76</v>
      </c>
      <c r="N1672" s="12">
        <v>240</v>
      </c>
      <c r="O1672">
        <f t="shared" si="53"/>
        <v>240</v>
      </c>
    </row>
    <row r="1673" spans="1:15" x14ac:dyDescent="0.25">
      <c r="A1673">
        <v>434710</v>
      </c>
      <c r="B1673">
        <v>431375</v>
      </c>
      <c r="C1673" t="s">
        <v>50</v>
      </c>
      <c r="D1673" t="s">
        <v>106</v>
      </c>
      <c r="E1673">
        <v>1</v>
      </c>
      <c r="F1673" s="11">
        <v>7791070015175</v>
      </c>
      <c r="G1673" s="7" t="s">
        <v>165</v>
      </c>
      <c r="H1673" s="7">
        <f t="shared" si="52"/>
        <v>0</v>
      </c>
      <c r="I1673" t="s">
        <v>153</v>
      </c>
      <c r="J1673" t="s">
        <v>294</v>
      </c>
      <c r="K1673" t="s">
        <v>18</v>
      </c>
      <c r="L1673" s="7" t="s">
        <v>148</v>
      </c>
      <c r="M1673" t="s">
        <v>294</v>
      </c>
      <c r="N1673" t="s">
        <v>294</v>
      </c>
      <c r="O1673" t="str">
        <f t="shared" si="53"/>
        <v>Нет показаний</v>
      </c>
    </row>
    <row r="1674" spans="1:15" x14ac:dyDescent="0.25">
      <c r="A1674">
        <v>434714</v>
      </c>
      <c r="B1674">
        <v>431375</v>
      </c>
      <c r="C1674" t="s">
        <v>50</v>
      </c>
      <c r="D1674" t="s">
        <v>106</v>
      </c>
      <c r="E1674">
        <v>1</v>
      </c>
      <c r="F1674" s="11">
        <v>43471409331</v>
      </c>
      <c r="G1674" s="7" t="s">
        <v>165</v>
      </c>
      <c r="H1674" s="7">
        <f t="shared" si="52"/>
        <v>0</v>
      </c>
      <c r="I1674" t="s">
        <v>153</v>
      </c>
      <c r="J1674" t="s">
        <v>294</v>
      </c>
      <c r="K1674" t="s">
        <v>18</v>
      </c>
      <c r="L1674" s="7" t="s">
        <v>148</v>
      </c>
      <c r="M1674" t="s">
        <v>294</v>
      </c>
      <c r="N1674" t="s">
        <v>294</v>
      </c>
      <c r="O1674" t="str">
        <f t="shared" si="53"/>
        <v>Нет показаний</v>
      </c>
    </row>
    <row r="1675" spans="1:15" x14ac:dyDescent="0.25">
      <c r="A1675">
        <v>434723</v>
      </c>
      <c r="B1675">
        <v>431375</v>
      </c>
      <c r="C1675" t="s">
        <v>50</v>
      </c>
      <c r="D1675" t="s">
        <v>106</v>
      </c>
      <c r="E1675">
        <v>1</v>
      </c>
      <c r="F1675" s="11">
        <v>451291</v>
      </c>
      <c r="G1675" s="7" t="s">
        <v>170</v>
      </c>
      <c r="H1675" s="7">
        <f t="shared" si="52"/>
        <v>2</v>
      </c>
      <c r="I1675" t="s">
        <v>153</v>
      </c>
      <c r="J1675" t="s">
        <v>153</v>
      </c>
      <c r="K1675" t="s">
        <v>18</v>
      </c>
      <c r="L1675" s="7" t="s">
        <v>148</v>
      </c>
      <c r="M1675">
        <v>2.76</v>
      </c>
      <c r="N1675" s="12">
        <v>158</v>
      </c>
      <c r="O1675">
        <f t="shared" si="53"/>
        <v>79</v>
      </c>
    </row>
    <row r="1676" spans="1:15" x14ac:dyDescent="0.25">
      <c r="A1676">
        <v>434724</v>
      </c>
      <c r="B1676">
        <v>431375</v>
      </c>
      <c r="C1676" t="s">
        <v>50</v>
      </c>
      <c r="D1676" t="s">
        <v>106</v>
      </c>
      <c r="E1676">
        <v>1</v>
      </c>
      <c r="F1676" s="11">
        <v>451291</v>
      </c>
      <c r="G1676" s="7" t="s">
        <v>170</v>
      </c>
      <c r="H1676" s="7">
        <f t="shared" si="52"/>
        <v>2</v>
      </c>
      <c r="I1676" t="s">
        <v>153</v>
      </c>
      <c r="J1676" t="s">
        <v>153</v>
      </c>
      <c r="K1676" t="s">
        <v>18</v>
      </c>
      <c r="L1676" s="7" t="s">
        <v>148</v>
      </c>
      <c r="M1676">
        <v>2.76</v>
      </c>
      <c r="N1676" s="12">
        <v>158</v>
      </c>
      <c r="O1676">
        <f t="shared" si="53"/>
        <v>79</v>
      </c>
    </row>
    <row r="1677" spans="1:15" x14ac:dyDescent="0.25">
      <c r="A1677">
        <v>434830</v>
      </c>
      <c r="B1677">
        <v>431380</v>
      </c>
      <c r="C1677" t="s">
        <v>50</v>
      </c>
      <c r="D1677" t="s">
        <v>102</v>
      </c>
      <c r="E1677">
        <v>51</v>
      </c>
      <c r="F1677" s="11" t="s">
        <v>236</v>
      </c>
      <c r="G1677" s="7" t="s">
        <v>170</v>
      </c>
      <c r="H1677" s="7">
        <f t="shared" si="52"/>
        <v>6</v>
      </c>
      <c r="I1677" t="s">
        <v>153</v>
      </c>
      <c r="J1677" t="s">
        <v>294</v>
      </c>
      <c r="K1677" t="s">
        <v>18</v>
      </c>
      <c r="L1677" s="7" t="s">
        <v>148</v>
      </c>
      <c r="M1677" t="s">
        <v>294</v>
      </c>
      <c r="N1677" t="s">
        <v>294</v>
      </c>
      <c r="O1677" t="str">
        <f t="shared" si="53"/>
        <v>Нет показаний</v>
      </c>
    </row>
    <row r="1678" spans="1:15" x14ac:dyDescent="0.25">
      <c r="A1678">
        <v>434831</v>
      </c>
      <c r="B1678">
        <v>431380</v>
      </c>
      <c r="C1678" t="s">
        <v>50</v>
      </c>
      <c r="D1678" t="s">
        <v>102</v>
      </c>
      <c r="E1678">
        <v>51</v>
      </c>
      <c r="F1678" s="11" t="s">
        <v>236</v>
      </c>
      <c r="G1678" s="7" t="s">
        <v>170</v>
      </c>
      <c r="H1678" s="7">
        <f t="shared" si="52"/>
        <v>6</v>
      </c>
      <c r="I1678" t="s">
        <v>153</v>
      </c>
      <c r="J1678" t="s">
        <v>294</v>
      </c>
      <c r="K1678" t="s">
        <v>18</v>
      </c>
      <c r="L1678" s="7" t="s">
        <v>148</v>
      </c>
      <c r="M1678" t="s">
        <v>294</v>
      </c>
      <c r="N1678" t="s">
        <v>294</v>
      </c>
      <c r="O1678" t="str">
        <f t="shared" si="53"/>
        <v>Нет показаний</v>
      </c>
    </row>
    <row r="1679" spans="1:15" x14ac:dyDescent="0.25">
      <c r="A1679">
        <v>434832</v>
      </c>
      <c r="B1679">
        <v>431380</v>
      </c>
      <c r="C1679" t="s">
        <v>50</v>
      </c>
      <c r="D1679" t="s">
        <v>102</v>
      </c>
      <c r="E1679">
        <v>51</v>
      </c>
      <c r="F1679" s="11" t="s">
        <v>236</v>
      </c>
      <c r="G1679" s="7" t="s">
        <v>170</v>
      </c>
      <c r="H1679" s="7">
        <f t="shared" si="52"/>
        <v>6</v>
      </c>
      <c r="I1679" t="s">
        <v>153</v>
      </c>
      <c r="J1679" t="s">
        <v>294</v>
      </c>
      <c r="K1679" t="s">
        <v>18</v>
      </c>
      <c r="L1679" s="7" t="s">
        <v>148</v>
      </c>
      <c r="M1679" t="s">
        <v>294</v>
      </c>
      <c r="N1679" t="s">
        <v>294</v>
      </c>
      <c r="O1679" t="str">
        <f t="shared" si="53"/>
        <v>Нет показаний</v>
      </c>
    </row>
    <row r="1680" spans="1:15" x14ac:dyDescent="0.25">
      <c r="A1680">
        <v>434833</v>
      </c>
      <c r="B1680">
        <v>431380</v>
      </c>
      <c r="C1680" t="s">
        <v>50</v>
      </c>
      <c r="D1680" t="s">
        <v>102</v>
      </c>
      <c r="E1680">
        <v>51</v>
      </c>
      <c r="F1680" s="11" t="s">
        <v>237</v>
      </c>
      <c r="G1680" s="7" t="s">
        <v>165</v>
      </c>
      <c r="H1680" s="7">
        <f t="shared" si="52"/>
        <v>0</v>
      </c>
      <c r="I1680" t="s">
        <v>153</v>
      </c>
      <c r="J1680" t="s">
        <v>294</v>
      </c>
      <c r="K1680" t="s">
        <v>18</v>
      </c>
      <c r="L1680" s="7" t="s">
        <v>148</v>
      </c>
      <c r="M1680" t="s">
        <v>294</v>
      </c>
      <c r="N1680" t="s">
        <v>294</v>
      </c>
      <c r="O1680" t="str">
        <f t="shared" si="53"/>
        <v>Нет показаний</v>
      </c>
    </row>
    <row r="1681" spans="1:15" x14ac:dyDescent="0.25">
      <c r="A1681">
        <v>434833</v>
      </c>
      <c r="B1681">
        <v>431380</v>
      </c>
      <c r="C1681" t="s">
        <v>50</v>
      </c>
      <c r="D1681" t="s">
        <v>102</v>
      </c>
      <c r="E1681">
        <v>51</v>
      </c>
      <c r="F1681" s="11" t="s">
        <v>236</v>
      </c>
      <c r="G1681" s="7" t="s">
        <v>170</v>
      </c>
      <c r="H1681" s="7">
        <f t="shared" si="52"/>
        <v>6</v>
      </c>
      <c r="I1681" t="s">
        <v>153</v>
      </c>
      <c r="J1681" t="s">
        <v>294</v>
      </c>
      <c r="K1681" t="s">
        <v>18</v>
      </c>
      <c r="L1681" s="7" t="s">
        <v>148</v>
      </c>
      <c r="M1681" t="s">
        <v>294</v>
      </c>
      <c r="N1681" t="s">
        <v>294</v>
      </c>
      <c r="O1681" t="str">
        <f t="shared" si="53"/>
        <v>Нет показаний</v>
      </c>
    </row>
    <row r="1682" spans="1:15" x14ac:dyDescent="0.25">
      <c r="A1682">
        <v>434834</v>
      </c>
      <c r="B1682">
        <v>431380</v>
      </c>
      <c r="C1682" t="s">
        <v>50</v>
      </c>
      <c r="D1682" t="s">
        <v>102</v>
      </c>
      <c r="E1682">
        <v>51</v>
      </c>
      <c r="F1682" s="11">
        <v>3604984</v>
      </c>
      <c r="G1682" s="7" t="s">
        <v>165</v>
      </c>
      <c r="H1682" s="7">
        <f t="shared" si="52"/>
        <v>0</v>
      </c>
      <c r="I1682" t="s">
        <v>153</v>
      </c>
      <c r="J1682" t="s">
        <v>294</v>
      </c>
      <c r="K1682" t="s">
        <v>18</v>
      </c>
      <c r="L1682" s="7" t="s">
        <v>148</v>
      </c>
      <c r="M1682" t="s">
        <v>294</v>
      </c>
      <c r="N1682" t="s">
        <v>294</v>
      </c>
      <c r="O1682" t="str">
        <f t="shared" si="53"/>
        <v>Нет показаний</v>
      </c>
    </row>
    <row r="1683" spans="1:15" x14ac:dyDescent="0.25">
      <c r="A1683">
        <v>434834</v>
      </c>
      <c r="B1683">
        <v>431380</v>
      </c>
      <c r="C1683" t="s">
        <v>50</v>
      </c>
      <c r="D1683" t="s">
        <v>102</v>
      </c>
      <c r="E1683">
        <v>51</v>
      </c>
      <c r="F1683" s="11" t="s">
        <v>236</v>
      </c>
      <c r="G1683" s="7" t="s">
        <v>170</v>
      </c>
      <c r="H1683" s="7">
        <f t="shared" si="52"/>
        <v>6</v>
      </c>
      <c r="I1683" t="s">
        <v>153</v>
      </c>
      <c r="J1683" t="s">
        <v>294</v>
      </c>
      <c r="K1683" t="s">
        <v>18</v>
      </c>
      <c r="L1683" s="7" t="s">
        <v>148</v>
      </c>
      <c r="M1683" t="s">
        <v>294</v>
      </c>
      <c r="N1683" t="s">
        <v>294</v>
      </c>
      <c r="O1683" t="str">
        <f t="shared" si="53"/>
        <v>Нет показаний</v>
      </c>
    </row>
    <row r="1684" spans="1:15" x14ac:dyDescent="0.25">
      <c r="A1684">
        <v>434835</v>
      </c>
      <c r="B1684">
        <v>431380</v>
      </c>
      <c r="C1684" t="s">
        <v>50</v>
      </c>
      <c r="D1684" t="s">
        <v>102</v>
      </c>
      <c r="E1684">
        <v>51</v>
      </c>
      <c r="F1684" s="11">
        <v>969518</v>
      </c>
      <c r="G1684" s="7" t="s">
        <v>165</v>
      </c>
      <c r="H1684" s="7">
        <f t="shared" si="52"/>
        <v>0</v>
      </c>
      <c r="I1684" t="s">
        <v>153</v>
      </c>
      <c r="J1684" t="s">
        <v>153</v>
      </c>
      <c r="K1684" t="s">
        <v>18</v>
      </c>
      <c r="L1684" s="7" t="s">
        <v>148</v>
      </c>
      <c r="M1684">
        <v>2.76</v>
      </c>
      <c r="N1684" s="12">
        <v>9</v>
      </c>
      <c r="O1684">
        <f t="shared" si="53"/>
        <v>9</v>
      </c>
    </row>
    <row r="1685" spans="1:15" x14ac:dyDescent="0.25">
      <c r="A1685">
        <v>434835</v>
      </c>
      <c r="B1685">
        <v>431380</v>
      </c>
      <c r="C1685" t="s">
        <v>50</v>
      </c>
      <c r="D1685" t="s">
        <v>102</v>
      </c>
      <c r="E1685">
        <v>51</v>
      </c>
      <c r="F1685" s="11" t="s">
        <v>236</v>
      </c>
      <c r="G1685" s="7" t="s">
        <v>170</v>
      </c>
      <c r="H1685" s="7">
        <f t="shared" si="52"/>
        <v>6</v>
      </c>
      <c r="I1685" t="s">
        <v>153</v>
      </c>
      <c r="J1685" t="s">
        <v>294</v>
      </c>
      <c r="K1685" t="s">
        <v>18</v>
      </c>
      <c r="L1685" s="7" t="s">
        <v>148</v>
      </c>
      <c r="M1685" t="s">
        <v>294</v>
      </c>
      <c r="N1685" t="s">
        <v>294</v>
      </c>
      <c r="O1685" t="str">
        <f t="shared" si="53"/>
        <v>Нет показаний</v>
      </c>
    </row>
    <row r="1686" spans="1:15" x14ac:dyDescent="0.25">
      <c r="A1686">
        <v>434844</v>
      </c>
      <c r="B1686">
        <v>431380</v>
      </c>
      <c r="C1686" t="s">
        <v>50</v>
      </c>
      <c r="D1686" t="s">
        <v>102</v>
      </c>
      <c r="E1686">
        <v>51</v>
      </c>
      <c r="F1686" s="11">
        <v>16113</v>
      </c>
      <c r="G1686" s="7" t="s">
        <v>165</v>
      </c>
      <c r="H1686" s="7">
        <f t="shared" si="52"/>
        <v>0</v>
      </c>
      <c r="I1686" t="s">
        <v>153</v>
      </c>
      <c r="J1686" t="s">
        <v>153</v>
      </c>
      <c r="K1686" t="s">
        <v>18</v>
      </c>
      <c r="L1686" s="7" t="s">
        <v>148</v>
      </c>
      <c r="M1686">
        <v>2.76</v>
      </c>
      <c r="N1686" s="12">
        <v>103</v>
      </c>
      <c r="O1686">
        <f t="shared" si="53"/>
        <v>103</v>
      </c>
    </row>
    <row r="1687" spans="1:15" x14ac:dyDescent="0.25">
      <c r="A1687">
        <v>434849</v>
      </c>
      <c r="B1687">
        <v>431380</v>
      </c>
      <c r="C1687" t="s">
        <v>50</v>
      </c>
      <c r="D1687" t="s">
        <v>102</v>
      </c>
      <c r="E1687">
        <v>51</v>
      </c>
      <c r="F1687" s="11">
        <v>43484909422</v>
      </c>
      <c r="G1687" s="7" t="s">
        <v>165</v>
      </c>
      <c r="H1687" s="7">
        <f t="shared" si="52"/>
        <v>0</v>
      </c>
      <c r="I1687" t="s">
        <v>153</v>
      </c>
      <c r="J1687" t="s">
        <v>153</v>
      </c>
      <c r="K1687" t="s">
        <v>18</v>
      </c>
      <c r="L1687" s="7" t="s">
        <v>148</v>
      </c>
      <c r="M1687">
        <v>2.76</v>
      </c>
      <c r="N1687" s="12">
        <v>4</v>
      </c>
      <c r="O1687">
        <f t="shared" si="53"/>
        <v>4</v>
      </c>
    </row>
    <row r="1688" spans="1:15" x14ac:dyDescent="0.25">
      <c r="A1688">
        <v>434849</v>
      </c>
      <c r="B1688">
        <v>431380</v>
      </c>
      <c r="C1688" t="s">
        <v>50</v>
      </c>
      <c r="D1688" t="s">
        <v>102</v>
      </c>
      <c r="E1688">
        <v>51</v>
      </c>
      <c r="F1688" s="11">
        <v>3441</v>
      </c>
      <c r="G1688" s="7" t="s">
        <v>170</v>
      </c>
      <c r="H1688" s="7">
        <f t="shared" si="52"/>
        <v>5</v>
      </c>
      <c r="I1688" t="s">
        <v>153</v>
      </c>
      <c r="J1688" t="s">
        <v>294</v>
      </c>
      <c r="K1688" t="s">
        <v>18</v>
      </c>
      <c r="L1688" s="7" t="s">
        <v>148</v>
      </c>
      <c r="M1688" t="s">
        <v>294</v>
      </c>
      <c r="N1688" t="s">
        <v>294</v>
      </c>
      <c r="O1688" t="str">
        <f t="shared" si="53"/>
        <v>Нет показаний</v>
      </c>
    </row>
    <row r="1689" spans="1:15" x14ac:dyDescent="0.25">
      <c r="A1689">
        <v>434850</v>
      </c>
      <c r="B1689">
        <v>431380</v>
      </c>
      <c r="C1689" t="s">
        <v>50</v>
      </c>
      <c r="D1689" t="s">
        <v>102</v>
      </c>
      <c r="E1689">
        <v>51</v>
      </c>
      <c r="F1689" s="11">
        <v>57222715</v>
      </c>
      <c r="G1689" s="7" t="s">
        <v>165</v>
      </c>
      <c r="H1689" s="7">
        <f t="shared" si="52"/>
        <v>0</v>
      </c>
      <c r="I1689" t="s">
        <v>153</v>
      </c>
      <c r="J1689" t="s">
        <v>153</v>
      </c>
      <c r="K1689" t="s">
        <v>18</v>
      </c>
      <c r="L1689" s="7" t="s">
        <v>148</v>
      </c>
      <c r="M1689">
        <v>2.76</v>
      </c>
      <c r="N1689" s="12">
        <v>-964.8</v>
      </c>
      <c r="O1689">
        <f t="shared" si="53"/>
        <v>-964.8</v>
      </c>
    </row>
    <row r="1690" spans="1:15" x14ac:dyDescent="0.25">
      <c r="A1690">
        <v>434855</v>
      </c>
      <c r="B1690">
        <v>431380</v>
      </c>
      <c r="C1690" t="s">
        <v>50</v>
      </c>
      <c r="D1690" t="s">
        <v>102</v>
      </c>
      <c r="E1690">
        <v>51</v>
      </c>
      <c r="F1690" s="11">
        <v>3441</v>
      </c>
      <c r="G1690" s="7" t="s">
        <v>170</v>
      </c>
      <c r="H1690" s="7">
        <f t="shared" si="52"/>
        <v>5</v>
      </c>
      <c r="I1690" t="s">
        <v>153</v>
      </c>
      <c r="J1690" t="s">
        <v>294</v>
      </c>
      <c r="K1690" t="s">
        <v>18</v>
      </c>
      <c r="L1690" s="7" t="s">
        <v>148</v>
      </c>
      <c r="M1690" t="s">
        <v>294</v>
      </c>
      <c r="N1690" t="s">
        <v>294</v>
      </c>
      <c r="O1690" t="str">
        <f t="shared" si="53"/>
        <v>Нет показаний</v>
      </c>
    </row>
    <row r="1691" spans="1:15" x14ac:dyDescent="0.25">
      <c r="A1691">
        <v>434857</v>
      </c>
      <c r="B1691">
        <v>431380</v>
      </c>
      <c r="C1691" t="s">
        <v>50</v>
      </c>
      <c r="D1691" t="s">
        <v>102</v>
      </c>
      <c r="E1691">
        <v>51</v>
      </c>
      <c r="F1691" s="11">
        <v>3441</v>
      </c>
      <c r="G1691" s="7" t="s">
        <v>170</v>
      </c>
      <c r="H1691" s="7">
        <f t="shared" si="52"/>
        <v>5</v>
      </c>
      <c r="I1691" t="s">
        <v>153</v>
      </c>
      <c r="J1691" t="s">
        <v>294</v>
      </c>
      <c r="K1691" t="s">
        <v>18</v>
      </c>
      <c r="L1691" s="7" t="s">
        <v>148</v>
      </c>
      <c r="M1691" t="s">
        <v>294</v>
      </c>
      <c r="N1691" t="s">
        <v>294</v>
      </c>
      <c r="O1691" t="str">
        <f t="shared" si="53"/>
        <v>Нет показаний</v>
      </c>
    </row>
    <row r="1692" spans="1:15" x14ac:dyDescent="0.25">
      <c r="A1692">
        <v>434859</v>
      </c>
      <c r="B1692">
        <v>431380</v>
      </c>
      <c r="C1692" t="s">
        <v>50</v>
      </c>
      <c r="D1692" t="s">
        <v>102</v>
      </c>
      <c r="E1692">
        <v>51</v>
      </c>
      <c r="F1692" s="11">
        <v>752295</v>
      </c>
      <c r="G1692" s="7" t="s">
        <v>165</v>
      </c>
      <c r="H1692" s="7">
        <f t="shared" si="52"/>
        <v>0</v>
      </c>
      <c r="I1692" t="s">
        <v>153</v>
      </c>
      <c r="J1692" t="s">
        <v>153</v>
      </c>
      <c r="K1692" t="s">
        <v>18</v>
      </c>
      <c r="L1692" s="7" t="s">
        <v>148</v>
      </c>
      <c r="M1692">
        <v>2.76</v>
      </c>
      <c r="N1692" s="12">
        <v>200</v>
      </c>
      <c r="O1692">
        <f t="shared" si="53"/>
        <v>200</v>
      </c>
    </row>
    <row r="1693" spans="1:15" x14ac:dyDescent="0.25">
      <c r="A1693">
        <v>434859</v>
      </c>
      <c r="B1693">
        <v>431380</v>
      </c>
      <c r="C1693" t="s">
        <v>50</v>
      </c>
      <c r="D1693" t="s">
        <v>102</v>
      </c>
      <c r="E1693">
        <v>51</v>
      </c>
      <c r="F1693" s="11">
        <v>3441</v>
      </c>
      <c r="G1693" s="7" t="s">
        <v>170</v>
      </c>
      <c r="H1693" s="7">
        <f t="shared" si="52"/>
        <v>5</v>
      </c>
      <c r="I1693" t="s">
        <v>153</v>
      </c>
      <c r="J1693" t="s">
        <v>294</v>
      </c>
      <c r="K1693" t="s">
        <v>18</v>
      </c>
      <c r="L1693" s="7" t="s">
        <v>148</v>
      </c>
      <c r="M1693" t="s">
        <v>294</v>
      </c>
      <c r="N1693" t="s">
        <v>294</v>
      </c>
      <c r="O1693" t="str">
        <f t="shared" si="53"/>
        <v>Нет показаний</v>
      </c>
    </row>
    <row r="1694" spans="1:15" x14ac:dyDescent="0.25">
      <c r="A1694">
        <v>434860</v>
      </c>
      <c r="B1694">
        <v>431380</v>
      </c>
      <c r="C1694" t="s">
        <v>50</v>
      </c>
      <c r="D1694" t="s">
        <v>102</v>
      </c>
      <c r="E1694">
        <v>51</v>
      </c>
      <c r="F1694" s="11">
        <v>97144003</v>
      </c>
      <c r="G1694" s="7" t="s">
        <v>165</v>
      </c>
      <c r="H1694" s="7">
        <f t="shared" si="52"/>
        <v>0</v>
      </c>
      <c r="I1694" t="s">
        <v>153</v>
      </c>
      <c r="J1694" t="s">
        <v>153</v>
      </c>
      <c r="K1694" t="s">
        <v>18</v>
      </c>
      <c r="L1694" s="7" t="s">
        <v>148</v>
      </c>
      <c r="M1694">
        <v>2.76</v>
      </c>
      <c r="N1694" s="12">
        <v>0</v>
      </c>
      <c r="O1694">
        <f t="shared" si="53"/>
        <v>0</v>
      </c>
    </row>
    <row r="1695" spans="1:15" x14ac:dyDescent="0.25">
      <c r="A1695">
        <v>434860</v>
      </c>
      <c r="B1695">
        <v>431380</v>
      </c>
      <c r="C1695" t="s">
        <v>50</v>
      </c>
      <c r="D1695" t="s">
        <v>102</v>
      </c>
      <c r="E1695">
        <v>51</v>
      </c>
      <c r="F1695" s="11">
        <v>3441</v>
      </c>
      <c r="G1695" s="7" t="s">
        <v>170</v>
      </c>
      <c r="H1695" s="7">
        <f t="shared" si="52"/>
        <v>5</v>
      </c>
      <c r="I1695" t="s">
        <v>153</v>
      </c>
      <c r="J1695" t="s">
        <v>294</v>
      </c>
      <c r="K1695" t="s">
        <v>18</v>
      </c>
      <c r="L1695" s="7" t="s">
        <v>148</v>
      </c>
      <c r="M1695" t="s">
        <v>294</v>
      </c>
      <c r="N1695" t="s">
        <v>294</v>
      </c>
      <c r="O1695" t="str">
        <f t="shared" si="53"/>
        <v>Нет показаний</v>
      </c>
    </row>
    <row r="1696" spans="1:15" x14ac:dyDescent="0.25">
      <c r="A1696">
        <v>436005</v>
      </c>
      <c r="B1696">
        <v>431391</v>
      </c>
      <c r="C1696" t="s">
        <v>50</v>
      </c>
      <c r="D1696" t="s">
        <v>86</v>
      </c>
      <c r="E1696">
        <v>14</v>
      </c>
      <c r="F1696" s="11">
        <v>7598644</v>
      </c>
      <c r="G1696" s="7" t="s">
        <v>170</v>
      </c>
      <c r="H1696" s="7">
        <f t="shared" si="52"/>
        <v>3</v>
      </c>
      <c r="I1696" t="s">
        <v>153</v>
      </c>
      <c r="J1696" t="s">
        <v>153</v>
      </c>
      <c r="K1696" t="s">
        <v>18</v>
      </c>
      <c r="L1696" s="7" t="s">
        <v>148</v>
      </c>
      <c r="M1696">
        <v>2.76</v>
      </c>
      <c r="N1696" s="12">
        <v>347</v>
      </c>
      <c r="O1696">
        <f t="shared" si="53"/>
        <v>115.66666666666667</v>
      </c>
    </row>
    <row r="1697" spans="1:15" x14ac:dyDescent="0.25">
      <c r="A1697">
        <v>436007</v>
      </c>
      <c r="B1697">
        <v>431391</v>
      </c>
      <c r="C1697" t="s">
        <v>50</v>
      </c>
      <c r="D1697" t="s">
        <v>86</v>
      </c>
      <c r="E1697">
        <v>14</v>
      </c>
      <c r="F1697" s="11">
        <v>7598644</v>
      </c>
      <c r="G1697" s="7" t="s">
        <v>170</v>
      </c>
      <c r="H1697" s="7">
        <f t="shared" si="52"/>
        <v>3</v>
      </c>
      <c r="I1697" t="s">
        <v>153</v>
      </c>
      <c r="J1697" t="s">
        <v>153</v>
      </c>
      <c r="K1697" t="s">
        <v>18</v>
      </c>
      <c r="L1697" s="7" t="s">
        <v>148</v>
      </c>
      <c r="M1697">
        <v>2.76</v>
      </c>
      <c r="N1697" s="12">
        <v>347</v>
      </c>
      <c r="O1697">
        <f t="shared" si="53"/>
        <v>115.66666666666667</v>
      </c>
    </row>
    <row r="1698" spans="1:15" x14ac:dyDescent="0.25">
      <c r="A1698">
        <v>436008</v>
      </c>
      <c r="B1698">
        <v>431391</v>
      </c>
      <c r="C1698" t="s">
        <v>50</v>
      </c>
      <c r="D1698" t="s">
        <v>86</v>
      </c>
      <c r="E1698">
        <v>14</v>
      </c>
      <c r="F1698" s="11">
        <v>7598644</v>
      </c>
      <c r="G1698" s="7" t="s">
        <v>170</v>
      </c>
      <c r="H1698" s="7">
        <f t="shared" si="52"/>
        <v>3</v>
      </c>
      <c r="I1698" t="s">
        <v>153</v>
      </c>
      <c r="J1698" t="s">
        <v>153</v>
      </c>
      <c r="K1698" t="s">
        <v>18</v>
      </c>
      <c r="L1698" s="7" t="s">
        <v>148</v>
      </c>
      <c r="M1698">
        <v>2.76</v>
      </c>
      <c r="N1698" s="12">
        <v>347</v>
      </c>
      <c r="O1698">
        <f t="shared" si="53"/>
        <v>115.66666666666667</v>
      </c>
    </row>
    <row r="1699" spans="1:15" x14ac:dyDescent="0.25">
      <c r="A1699">
        <v>436014</v>
      </c>
      <c r="B1699">
        <v>431391</v>
      </c>
      <c r="C1699" t="s">
        <v>50</v>
      </c>
      <c r="D1699" t="s">
        <v>86</v>
      </c>
      <c r="E1699">
        <v>14</v>
      </c>
      <c r="F1699" s="11">
        <v>418966</v>
      </c>
      <c r="G1699" s="7" t="s">
        <v>165</v>
      </c>
      <c r="H1699" s="7">
        <f t="shared" si="52"/>
        <v>0</v>
      </c>
      <c r="I1699" t="s">
        <v>153</v>
      </c>
      <c r="J1699" t="s">
        <v>153</v>
      </c>
      <c r="K1699" t="s">
        <v>18</v>
      </c>
      <c r="L1699" s="7" t="s">
        <v>148</v>
      </c>
      <c r="M1699">
        <v>2.76</v>
      </c>
      <c r="N1699" s="12">
        <v>137</v>
      </c>
      <c r="O1699">
        <f t="shared" si="53"/>
        <v>137</v>
      </c>
    </row>
    <row r="1700" spans="1:15" x14ac:dyDescent="0.25">
      <c r="A1700">
        <v>436016</v>
      </c>
      <c r="B1700">
        <v>431391</v>
      </c>
      <c r="C1700" t="s">
        <v>50</v>
      </c>
      <c r="D1700" t="s">
        <v>86</v>
      </c>
      <c r="E1700">
        <v>14</v>
      </c>
      <c r="F1700" s="11">
        <v>37201</v>
      </c>
      <c r="G1700" s="7" t="s">
        <v>165</v>
      </c>
      <c r="H1700" s="7">
        <f t="shared" si="52"/>
        <v>0</v>
      </c>
      <c r="I1700" t="s">
        <v>153</v>
      </c>
      <c r="J1700" t="s">
        <v>153</v>
      </c>
      <c r="K1700" t="s">
        <v>18</v>
      </c>
      <c r="L1700" s="7" t="s">
        <v>148</v>
      </c>
      <c r="M1700">
        <v>2.76</v>
      </c>
      <c r="N1700" s="12">
        <v>94</v>
      </c>
      <c r="O1700">
        <f t="shared" si="53"/>
        <v>94</v>
      </c>
    </row>
    <row r="1701" spans="1:15" x14ac:dyDescent="0.25">
      <c r="A1701">
        <v>436018</v>
      </c>
      <c r="B1701">
        <v>431391</v>
      </c>
      <c r="C1701" t="s">
        <v>50</v>
      </c>
      <c r="D1701" t="s">
        <v>86</v>
      </c>
      <c r="E1701">
        <v>14</v>
      </c>
      <c r="F1701" s="11">
        <v>101351415</v>
      </c>
      <c r="G1701" s="7" t="s">
        <v>165</v>
      </c>
      <c r="H1701" s="7">
        <f t="shared" si="52"/>
        <v>0</v>
      </c>
      <c r="I1701" t="s">
        <v>153</v>
      </c>
      <c r="J1701" t="s">
        <v>294</v>
      </c>
      <c r="K1701" t="s">
        <v>18</v>
      </c>
      <c r="L1701" s="7" t="s">
        <v>148</v>
      </c>
      <c r="M1701" t="s">
        <v>294</v>
      </c>
      <c r="N1701" t="s">
        <v>294</v>
      </c>
      <c r="O1701" t="str">
        <f t="shared" si="53"/>
        <v>Нет показаний</v>
      </c>
    </row>
    <row r="1702" spans="1:15" x14ac:dyDescent="0.25">
      <c r="A1702">
        <v>436020</v>
      </c>
      <c r="B1702">
        <v>431391</v>
      </c>
      <c r="C1702" t="s">
        <v>50</v>
      </c>
      <c r="D1702" t="s">
        <v>86</v>
      </c>
      <c r="E1702">
        <v>14</v>
      </c>
      <c r="F1702" s="11">
        <v>101361416</v>
      </c>
      <c r="G1702" s="7" t="s">
        <v>165</v>
      </c>
      <c r="H1702" s="7">
        <f t="shared" si="52"/>
        <v>0</v>
      </c>
      <c r="I1702" t="s">
        <v>153</v>
      </c>
      <c r="J1702" t="s">
        <v>153</v>
      </c>
      <c r="K1702" t="s">
        <v>18</v>
      </c>
      <c r="L1702" s="7" t="s">
        <v>148</v>
      </c>
      <c r="M1702">
        <v>2.76</v>
      </c>
      <c r="N1702" s="12">
        <v>136</v>
      </c>
      <c r="O1702">
        <f t="shared" si="53"/>
        <v>136</v>
      </c>
    </row>
    <row r="1703" spans="1:15" x14ac:dyDescent="0.25">
      <c r="A1703">
        <v>436028</v>
      </c>
      <c r="B1703">
        <v>431391</v>
      </c>
      <c r="C1703" t="s">
        <v>50</v>
      </c>
      <c r="D1703" t="s">
        <v>86</v>
      </c>
      <c r="E1703">
        <v>14</v>
      </c>
      <c r="F1703" s="11">
        <v>97144669</v>
      </c>
      <c r="G1703" s="7" t="s">
        <v>165</v>
      </c>
      <c r="H1703" s="7">
        <f t="shared" si="52"/>
        <v>0</v>
      </c>
      <c r="I1703" t="s">
        <v>153</v>
      </c>
      <c r="J1703" t="s">
        <v>153</v>
      </c>
      <c r="K1703" t="s">
        <v>18</v>
      </c>
      <c r="L1703" s="7" t="s">
        <v>148</v>
      </c>
      <c r="M1703">
        <v>2.76</v>
      </c>
      <c r="N1703" s="12">
        <v>106</v>
      </c>
      <c r="O1703">
        <f t="shared" si="53"/>
        <v>106</v>
      </c>
    </row>
    <row r="1704" spans="1:15" x14ac:dyDescent="0.25">
      <c r="A1704">
        <v>436034</v>
      </c>
      <c r="B1704">
        <v>431391</v>
      </c>
      <c r="C1704" t="s">
        <v>50</v>
      </c>
      <c r="D1704" t="s">
        <v>86</v>
      </c>
      <c r="E1704">
        <v>14</v>
      </c>
      <c r="F1704" s="11">
        <v>10144145</v>
      </c>
      <c r="G1704" s="7" t="s">
        <v>165</v>
      </c>
      <c r="H1704" s="7">
        <f t="shared" si="52"/>
        <v>0</v>
      </c>
      <c r="I1704" t="s">
        <v>153</v>
      </c>
      <c r="J1704" t="s">
        <v>294</v>
      </c>
      <c r="K1704" t="s">
        <v>18</v>
      </c>
      <c r="L1704" s="7" t="s">
        <v>148</v>
      </c>
      <c r="M1704" t="s">
        <v>294</v>
      </c>
      <c r="N1704" t="s">
        <v>294</v>
      </c>
      <c r="O1704" t="str">
        <f t="shared" si="53"/>
        <v>Нет показаний</v>
      </c>
    </row>
    <row r="1705" spans="1:15" x14ac:dyDescent="0.25">
      <c r="A1705">
        <v>436036</v>
      </c>
      <c r="B1705">
        <v>431391</v>
      </c>
      <c r="C1705" t="s">
        <v>50</v>
      </c>
      <c r="D1705" t="s">
        <v>86</v>
      </c>
      <c r="E1705">
        <v>14</v>
      </c>
      <c r="F1705" s="11">
        <v>2630995488</v>
      </c>
      <c r="G1705" s="7" t="s">
        <v>170</v>
      </c>
      <c r="H1705" s="7">
        <f t="shared" si="52"/>
        <v>3</v>
      </c>
      <c r="I1705" t="s">
        <v>153</v>
      </c>
      <c r="J1705" t="s">
        <v>153</v>
      </c>
      <c r="K1705" t="s">
        <v>18</v>
      </c>
      <c r="L1705" s="7" t="s">
        <v>148</v>
      </c>
      <c r="M1705">
        <v>2.76</v>
      </c>
      <c r="N1705" s="12">
        <v>47</v>
      </c>
      <c r="O1705">
        <f t="shared" si="53"/>
        <v>15.666666666666666</v>
      </c>
    </row>
    <row r="1706" spans="1:15" x14ac:dyDescent="0.25">
      <c r="A1706">
        <v>436037</v>
      </c>
      <c r="B1706">
        <v>431391</v>
      </c>
      <c r="C1706" t="s">
        <v>50</v>
      </c>
      <c r="D1706" t="s">
        <v>86</v>
      </c>
      <c r="E1706">
        <v>14</v>
      </c>
      <c r="F1706" s="11">
        <v>2630995488</v>
      </c>
      <c r="G1706" s="7" t="s">
        <v>170</v>
      </c>
      <c r="H1706" s="7">
        <f t="shared" si="52"/>
        <v>3</v>
      </c>
      <c r="I1706" t="s">
        <v>153</v>
      </c>
      <c r="J1706" t="s">
        <v>153</v>
      </c>
      <c r="K1706" t="s">
        <v>18</v>
      </c>
      <c r="L1706" s="7" t="s">
        <v>148</v>
      </c>
      <c r="M1706">
        <v>2.76</v>
      </c>
      <c r="N1706" s="12">
        <v>47</v>
      </c>
      <c r="O1706">
        <f t="shared" si="53"/>
        <v>15.666666666666666</v>
      </c>
    </row>
    <row r="1707" spans="1:15" x14ac:dyDescent="0.25">
      <c r="A1707">
        <v>436038</v>
      </c>
      <c r="B1707">
        <v>431391</v>
      </c>
      <c r="C1707" t="s">
        <v>50</v>
      </c>
      <c r="D1707" t="s">
        <v>86</v>
      </c>
      <c r="E1707">
        <v>14</v>
      </c>
      <c r="F1707" s="11">
        <v>2630995488</v>
      </c>
      <c r="G1707" s="7" t="s">
        <v>170</v>
      </c>
      <c r="H1707" s="7">
        <f t="shared" si="52"/>
        <v>3</v>
      </c>
      <c r="I1707" t="s">
        <v>153</v>
      </c>
      <c r="J1707" t="s">
        <v>153</v>
      </c>
      <c r="K1707" t="s">
        <v>18</v>
      </c>
      <c r="L1707" s="7" t="s">
        <v>148</v>
      </c>
      <c r="M1707">
        <v>2.76</v>
      </c>
      <c r="N1707" s="12">
        <v>47</v>
      </c>
      <c r="O1707">
        <f t="shared" si="53"/>
        <v>15.666666666666666</v>
      </c>
    </row>
    <row r="1708" spans="1:15" x14ac:dyDescent="0.25">
      <c r="A1708">
        <v>436040</v>
      </c>
      <c r="B1708">
        <v>431391</v>
      </c>
      <c r="C1708" t="s">
        <v>50</v>
      </c>
      <c r="D1708" t="s">
        <v>86</v>
      </c>
      <c r="E1708">
        <v>14</v>
      </c>
      <c r="F1708" s="11">
        <v>15017681</v>
      </c>
      <c r="G1708" s="7" t="s">
        <v>165</v>
      </c>
      <c r="H1708" s="7">
        <f t="shared" si="52"/>
        <v>0</v>
      </c>
      <c r="I1708" t="s">
        <v>153</v>
      </c>
      <c r="J1708" t="s">
        <v>153</v>
      </c>
      <c r="K1708" t="s">
        <v>18</v>
      </c>
      <c r="L1708" s="7" t="s">
        <v>148</v>
      </c>
      <c r="M1708">
        <v>2.76</v>
      </c>
      <c r="N1708" s="12">
        <v>10</v>
      </c>
      <c r="O1708">
        <f t="shared" si="53"/>
        <v>10</v>
      </c>
    </row>
    <row r="1709" spans="1:15" x14ac:dyDescent="0.25">
      <c r="A1709">
        <v>436551</v>
      </c>
      <c r="B1709">
        <v>431408</v>
      </c>
      <c r="C1709" t="s">
        <v>50</v>
      </c>
      <c r="D1709" t="s">
        <v>107</v>
      </c>
      <c r="E1709">
        <v>8</v>
      </c>
      <c r="F1709" s="11">
        <v>57910</v>
      </c>
      <c r="G1709" s="7" t="s">
        <v>165</v>
      </c>
      <c r="H1709" s="7">
        <f t="shared" si="52"/>
        <v>0</v>
      </c>
      <c r="I1709" t="s">
        <v>153</v>
      </c>
      <c r="J1709" t="s">
        <v>153</v>
      </c>
      <c r="K1709" t="s">
        <v>18</v>
      </c>
      <c r="L1709" s="7" t="s">
        <v>148</v>
      </c>
      <c r="M1709">
        <v>2.76</v>
      </c>
      <c r="N1709" s="12">
        <v>113</v>
      </c>
      <c r="O1709">
        <f t="shared" si="53"/>
        <v>113</v>
      </c>
    </row>
    <row r="1710" spans="1:15" x14ac:dyDescent="0.25">
      <c r="A1710">
        <v>436557</v>
      </c>
      <c r="B1710">
        <v>431408</v>
      </c>
      <c r="C1710" t="s">
        <v>50</v>
      </c>
      <c r="D1710" t="s">
        <v>107</v>
      </c>
      <c r="E1710">
        <v>8</v>
      </c>
      <c r="F1710" s="11">
        <v>43655710463</v>
      </c>
      <c r="G1710" s="7" t="s">
        <v>165</v>
      </c>
      <c r="H1710" s="7">
        <f t="shared" si="52"/>
        <v>0</v>
      </c>
      <c r="I1710" t="s">
        <v>153</v>
      </c>
      <c r="J1710" t="s">
        <v>294</v>
      </c>
      <c r="K1710" t="s">
        <v>18</v>
      </c>
      <c r="L1710" s="7" t="s">
        <v>148</v>
      </c>
      <c r="M1710" t="s">
        <v>294</v>
      </c>
      <c r="N1710" t="s">
        <v>294</v>
      </c>
      <c r="O1710" t="str">
        <f t="shared" si="53"/>
        <v>Нет показаний</v>
      </c>
    </row>
    <row r="1711" spans="1:15" x14ac:dyDescent="0.25">
      <c r="A1711">
        <v>436559</v>
      </c>
      <c r="B1711">
        <v>431408</v>
      </c>
      <c r="C1711" t="s">
        <v>50</v>
      </c>
      <c r="D1711" t="s">
        <v>107</v>
      </c>
      <c r="E1711">
        <v>8</v>
      </c>
      <c r="F1711" s="11">
        <v>41938</v>
      </c>
      <c r="G1711" s="7" t="s">
        <v>165</v>
      </c>
      <c r="H1711" s="7">
        <f t="shared" si="52"/>
        <v>0</v>
      </c>
      <c r="I1711" t="s">
        <v>153</v>
      </c>
      <c r="J1711" t="s">
        <v>153</v>
      </c>
      <c r="K1711" t="s">
        <v>18</v>
      </c>
      <c r="L1711" s="7" t="s">
        <v>148</v>
      </c>
      <c r="M1711">
        <v>2.76</v>
      </c>
      <c r="N1711" s="12">
        <v>400</v>
      </c>
      <c r="O1711">
        <f t="shared" si="53"/>
        <v>400</v>
      </c>
    </row>
    <row r="1712" spans="1:15" x14ac:dyDescent="0.25">
      <c r="A1712">
        <v>436564</v>
      </c>
      <c r="B1712">
        <v>431408</v>
      </c>
      <c r="C1712" t="s">
        <v>50</v>
      </c>
      <c r="D1712" t="s">
        <v>107</v>
      </c>
      <c r="E1712">
        <v>8</v>
      </c>
      <c r="F1712" s="11">
        <v>347704</v>
      </c>
      <c r="G1712" s="7" t="s">
        <v>165</v>
      </c>
      <c r="H1712" s="7">
        <f t="shared" si="52"/>
        <v>0</v>
      </c>
      <c r="I1712" t="s">
        <v>153</v>
      </c>
      <c r="J1712" t="s">
        <v>294</v>
      </c>
      <c r="K1712" t="s">
        <v>18</v>
      </c>
      <c r="L1712" s="7" t="s">
        <v>148</v>
      </c>
      <c r="M1712" t="s">
        <v>294</v>
      </c>
      <c r="N1712" t="s">
        <v>294</v>
      </c>
      <c r="O1712" t="str">
        <f t="shared" si="53"/>
        <v>Нет показаний</v>
      </c>
    </row>
    <row r="1713" spans="1:15" x14ac:dyDescent="0.25">
      <c r="A1713">
        <v>436988</v>
      </c>
      <c r="B1713">
        <v>431414</v>
      </c>
      <c r="C1713" t="s">
        <v>50</v>
      </c>
      <c r="D1713" t="s">
        <v>104</v>
      </c>
      <c r="E1713">
        <v>24</v>
      </c>
      <c r="F1713" s="11">
        <v>6138226</v>
      </c>
      <c r="G1713" s="7" t="s">
        <v>165</v>
      </c>
      <c r="H1713" s="7">
        <f t="shared" si="52"/>
        <v>0</v>
      </c>
      <c r="I1713" t="s">
        <v>153</v>
      </c>
      <c r="J1713" t="s">
        <v>294</v>
      </c>
      <c r="K1713" t="s">
        <v>18</v>
      </c>
      <c r="L1713" s="7" t="s">
        <v>148</v>
      </c>
      <c r="M1713" t="s">
        <v>294</v>
      </c>
      <c r="N1713" t="s">
        <v>294</v>
      </c>
      <c r="O1713" t="str">
        <f t="shared" si="53"/>
        <v>Нет показаний</v>
      </c>
    </row>
    <row r="1714" spans="1:15" x14ac:dyDescent="0.25">
      <c r="A1714">
        <v>436990</v>
      </c>
      <c r="B1714">
        <v>431414</v>
      </c>
      <c r="C1714" t="s">
        <v>50</v>
      </c>
      <c r="D1714" t="s">
        <v>104</v>
      </c>
      <c r="E1714">
        <v>24</v>
      </c>
      <c r="F1714" s="11">
        <v>6124231</v>
      </c>
      <c r="G1714" s="7" t="s">
        <v>165</v>
      </c>
      <c r="H1714" s="7">
        <f t="shared" si="52"/>
        <v>0</v>
      </c>
      <c r="I1714" t="s">
        <v>153</v>
      </c>
      <c r="J1714" t="s">
        <v>294</v>
      </c>
      <c r="K1714" t="s">
        <v>18</v>
      </c>
      <c r="L1714" s="7" t="s">
        <v>148</v>
      </c>
      <c r="M1714" t="s">
        <v>294</v>
      </c>
      <c r="N1714" t="s">
        <v>294</v>
      </c>
      <c r="O1714" t="str">
        <f t="shared" si="53"/>
        <v>Нет показаний</v>
      </c>
    </row>
    <row r="1715" spans="1:15" x14ac:dyDescent="0.25">
      <c r="A1715">
        <v>436992</v>
      </c>
      <c r="B1715">
        <v>431414</v>
      </c>
      <c r="C1715" t="s">
        <v>50</v>
      </c>
      <c r="D1715" t="s">
        <v>104</v>
      </c>
      <c r="E1715">
        <v>24</v>
      </c>
      <c r="F1715" s="11">
        <v>371896</v>
      </c>
      <c r="G1715" s="7" t="s">
        <v>165</v>
      </c>
      <c r="H1715" s="7">
        <f t="shared" si="52"/>
        <v>0</v>
      </c>
      <c r="I1715" t="s">
        <v>153</v>
      </c>
      <c r="J1715" t="s">
        <v>153</v>
      </c>
      <c r="K1715" t="s">
        <v>18</v>
      </c>
      <c r="L1715" s="7" t="s">
        <v>148</v>
      </c>
      <c r="M1715">
        <v>2.76</v>
      </c>
      <c r="N1715" s="12">
        <v>107</v>
      </c>
      <c r="O1715">
        <f t="shared" si="53"/>
        <v>107</v>
      </c>
    </row>
    <row r="1716" spans="1:15" x14ac:dyDescent="0.25">
      <c r="A1716">
        <v>436994</v>
      </c>
      <c r="B1716">
        <v>431414</v>
      </c>
      <c r="C1716" t="s">
        <v>50</v>
      </c>
      <c r="D1716" t="s">
        <v>104</v>
      </c>
      <c r="E1716">
        <v>24</v>
      </c>
      <c r="F1716" s="11">
        <v>59316534</v>
      </c>
      <c r="G1716" s="7" t="s">
        <v>165</v>
      </c>
      <c r="H1716" s="7">
        <f t="shared" si="52"/>
        <v>0</v>
      </c>
      <c r="I1716" t="s">
        <v>153</v>
      </c>
      <c r="J1716" t="s">
        <v>153</v>
      </c>
      <c r="K1716" t="s">
        <v>18</v>
      </c>
      <c r="L1716" s="7" t="s">
        <v>148</v>
      </c>
      <c r="M1716">
        <v>2.76</v>
      </c>
      <c r="N1716" s="12">
        <v>60</v>
      </c>
      <c r="O1716">
        <f t="shared" si="53"/>
        <v>60</v>
      </c>
    </row>
    <row r="1717" spans="1:15" x14ac:dyDescent="0.25">
      <c r="A1717">
        <v>436998</v>
      </c>
      <c r="B1717">
        <v>431414</v>
      </c>
      <c r="C1717" t="s">
        <v>50</v>
      </c>
      <c r="D1717" t="s">
        <v>104</v>
      </c>
      <c r="E1717">
        <v>24</v>
      </c>
      <c r="F1717" s="11">
        <v>152345</v>
      </c>
      <c r="G1717" s="7" t="s">
        <v>165</v>
      </c>
      <c r="H1717" s="7">
        <f t="shared" si="52"/>
        <v>0</v>
      </c>
      <c r="I1717" t="s">
        <v>153</v>
      </c>
      <c r="J1717" t="s">
        <v>153</v>
      </c>
      <c r="K1717" t="s">
        <v>18</v>
      </c>
      <c r="L1717" s="7" t="s">
        <v>148</v>
      </c>
      <c r="M1717">
        <v>2.76</v>
      </c>
      <c r="N1717" s="12">
        <v>114</v>
      </c>
      <c r="O1717">
        <f t="shared" si="53"/>
        <v>114</v>
      </c>
    </row>
    <row r="1718" spans="1:15" x14ac:dyDescent="0.25">
      <c r="A1718">
        <v>437001</v>
      </c>
      <c r="B1718">
        <v>431414</v>
      </c>
      <c r="C1718" t="s">
        <v>50</v>
      </c>
      <c r="D1718" t="s">
        <v>104</v>
      </c>
      <c r="E1718">
        <v>24</v>
      </c>
      <c r="F1718" s="11">
        <v>97144961</v>
      </c>
      <c r="G1718" s="7" t="s">
        <v>165</v>
      </c>
      <c r="H1718" s="7">
        <f t="shared" si="52"/>
        <v>0</v>
      </c>
      <c r="I1718" t="s">
        <v>153</v>
      </c>
      <c r="J1718" t="s">
        <v>153</v>
      </c>
      <c r="K1718" t="s">
        <v>18</v>
      </c>
      <c r="L1718" s="7" t="s">
        <v>148</v>
      </c>
      <c r="M1718">
        <v>2.76</v>
      </c>
      <c r="N1718" s="12">
        <v>51</v>
      </c>
      <c r="O1718">
        <f t="shared" si="53"/>
        <v>51</v>
      </c>
    </row>
    <row r="1719" spans="1:15" x14ac:dyDescent="0.25">
      <c r="A1719">
        <v>437005</v>
      </c>
      <c r="B1719">
        <v>431414</v>
      </c>
      <c r="C1719" t="s">
        <v>50</v>
      </c>
      <c r="D1719" t="s">
        <v>104</v>
      </c>
      <c r="E1719">
        <v>24</v>
      </c>
      <c r="F1719" s="11">
        <v>43700510757</v>
      </c>
      <c r="G1719" s="7" t="s">
        <v>165</v>
      </c>
      <c r="H1719" s="7">
        <f t="shared" si="52"/>
        <v>0</v>
      </c>
      <c r="I1719" t="s">
        <v>153</v>
      </c>
      <c r="J1719" t="s">
        <v>153</v>
      </c>
      <c r="K1719" t="s">
        <v>18</v>
      </c>
      <c r="L1719" s="7" t="s">
        <v>148</v>
      </c>
      <c r="M1719">
        <v>2.76</v>
      </c>
      <c r="N1719" s="12">
        <v>120</v>
      </c>
      <c r="O1719">
        <f t="shared" si="53"/>
        <v>120</v>
      </c>
    </row>
    <row r="1720" spans="1:15" x14ac:dyDescent="0.25">
      <c r="A1720">
        <v>437007</v>
      </c>
      <c r="B1720">
        <v>431414</v>
      </c>
      <c r="C1720" t="s">
        <v>50</v>
      </c>
      <c r="D1720" t="s">
        <v>104</v>
      </c>
      <c r="E1720">
        <v>24</v>
      </c>
      <c r="F1720" s="11">
        <v>97353403</v>
      </c>
      <c r="G1720" s="7" t="s">
        <v>165</v>
      </c>
      <c r="H1720" s="7">
        <f t="shared" si="52"/>
        <v>0</v>
      </c>
      <c r="I1720" t="s">
        <v>153</v>
      </c>
      <c r="J1720" t="s">
        <v>294</v>
      </c>
      <c r="K1720" t="s">
        <v>18</v>
      </c>
      <c r="L1720" s="7" t="s">
        <v>148</v>
      </c>
      <c r="M1720" t="s">
        <v>294</v>
      </c>
      <c r="N1720" t="s">
        <v>294</v>
      </c>
      <c r="O1720" t="str">
        <f t="shared" si="53"/>
        <v>Нет показаний</v>
      </c>
    </row>
    <row r="1721" spans="1:15" x14ac:dyDescent="0.25">
      <c r="A1721">
        <v>437009</v>
      </c>
      <c r="B1721">
        <v>431414</v>
      </c>
      <c r="C1721" t="s">
        <v>50</v>
      </c>
      <c r="D1721" t="s">
        <v>104</v>
      </c>
      <c r="E1721">
        <v>24</v>
      </c>
      <c r="F1721" s="11">
        <v>1501267010759</v>
      </c>
      <c r="G1721" s="7" t="s">
        <v>165</v>
      </c>
      <c r="H1721" s="7">
        <f t="shared" si="52"/>
        <v>0</v>
      </c>
      <c r="I1721" t="s">
        <v>153</v>
      </c>
      <c r="J1721" t="s">
        <v>153</v>
      </c>
      <c r="K1721" t="s">
        <v>18</v>
      </c>
      <c r="L1721" s="7" t="s">
        <v>148</v>
      </c>
      <c r="M1721">
        <v>2.76</v>
      </c>
      <c r="N1721" s="12">
        <v>100</v>
      </c>
      <c r="O1721">
        <f t="shared" si="53"/>
        <v>100</v>
      </c>
    </row>
    <row r="1722" spans="1:15" x14ac:dyDescent="0.25">
      <c r="A1722">
        <v>437011</v>
      </c>
      <c r="B1722">
        <v>431414</v>
      </c>
      <c r="C1722" t="s">
        <v>50</v>
      </c>
      <c r="D1722" t="s">
        <v>104</v>
      </c>
      <c r="E1722">
        <v>24</v>
      </c>
      <c r="F1722" s="11">
        <v>72455</v>
      </c>
      <c r="G1722" s="7" t="s">
        <v>165</v>
      </c>
      <c r="H1722" s="7">
        <f t="shared" si="52"/>
        <v>0</v>
      </c>
      <c r="I1722" t="s">
        <v>153</v>
      </c>
      <c r="J1722" t="s">
        <v>153</v>
      </c>
      <c r="K1722" t="s">
        <v>18</v>
      </c>
      <c r="L1722" s="7" t="s">
        <v>148</v>
      </c>
      <c r="M1722">
        <v>2.76</v>
      </c>
      <c r="N1722" s="12">
        <v>150</v>
      </c>
      <c r="O1722">
        <f t="shared" si="53"/>
        <v>150</v>
      </c>
    </row>
    <row r="1723" spans="1:15" x14ac:dyDescent="0.25">
      <c r="A1723">
        <v>437018</v>
      </c>
      <c r="B1723">
        <v>431415</v>
      </c>
      <c r="C1723" t="s">
        <v>50</v>
      </c>
      <c r="D1723" t="s">
        <v>104</v>
      </c>
      <c r="E1723" t="s">
        <v>108</v>
      </c>
      <c r="F1723" s="11">
        <v>43701810764</v>
      </c>
      <c r="G1723" s="7" t="s">
        <v>165</v>
      </c>
      <c r="H1723" s="7">
        <f t="shared" si="52"/>
        <v>0</v>
      </c>
      <c r="I1723" t="s">
        <v>153</v>
      </c>
      <c r="J1723" t="s">
        <v>294</v>
      </c>
      <c r="K1723" t="s">
        <v>18</v>
      </c>
      <c r="L1723" s="7" t="s">
        <v>148</v>
      </c>
      <c r="M1723" t="s">
        <v>294</v>
      </c>
      <c r="N1723" t="s">
        <v>294</v>
      </c>
      <c r="O1723" t="str">
        <f t="shared" si="53"/>
        <v>Нет показаний</v>
      </c>
    </row>
    <row r="1724" spans="1:15" x14ac:dyDescent="0.25">
      <c r="A1724">
        <v>437026</v>
      </c>
      <c r="B1724">
        <v>431415</v>
      </c>
      <c r="C1724" t="s">
        <v>50</v>
      </c>
      <c r="D1724" t="s">
        <v>104</v>
      </c>
      <c r="E1724" t="s">
        <v>108</v>
      </c>
      <c r="F1724" s="11">
        <v>157244</v>
      </c>
      <c r="G1724" s="7" t="s">
        <v>165</v>
      </c>
      <c r="H1724" s="7">
        <f t="shared" si="52"/>
        <v>0</v>
      </c>
      <c r="I1724" t="s">
        <v>153</v>
      </c>
      <c r="J1724" t="s">
        <v>153</v>
      </c>
      <c r="K1724" t="s">
        <v>18</v>
      </c>
      <c r="L1724" s="7" t="s">
        <v>148</v>
      </c>
      <c r="M1724">
        <v>2.76</v>
      </c>
      <c r="N1724" s="12">
        <v>85</v>
      </c>
      <c r="O1724">
        <f t="shared" si="53"/>
        <v>85</v>
      </c>
    </row>
    <row r="1725" spans="1:15" x14ac:dyDescent="0.25">
      <c r="A1725">
        <v>437028</v>
      </c>
      <c r="B1725">
        <v>431415</v>
      </c>
      <c r="C1725" t="s">
        <v>50</v>
      </c>
      <c r="D1725" t="s">
        <v>104</v>
      </c>
      <c r="E1725" t="s">
        <v>108</v>
      </c>
      <c r="F1725" s="11">
        <v>15016463</v>
      </c>
      <c r="G1725" s="7" t="s">
        <v>165</v>
      </c>
      <c r="H1725" s="7">
        <f t="shared" si="52"/>
        <v>0</v>
      </c>
      <c r="I1725" t="s">
        <v>153</v>
      </c>
      <c r="J1725" t="s">
        <v>153</v>
      </c>
      <c r="K1725" t="s">
        <v>18</v>
      </c>
      <c r="L1725" s="7" t="s">
        <v>148</v>
      </c>
      <c r="M1725">
        <v>2.76</v>
      </c>
      <c r="N1725" s="12">
        <v>45</v>
      </c>
      <c r="O1725">
        <f t="shared" si="53"/>
        <v>45</v>
      </c>
    </row>
    <row r="1726" spans="1:15" x14ac:dyDescent="0.25">
      <c r="A1726">
        <v>437030</v>
      </c>
      <c r="B1726">
        <v>431415</v>
      </c>
      <c r="C1726" t="s">
        <v>50</v>
      </c>
      <c r="D1726" t="s">
        <v>104</v>
      </c>
      <c r="E1726" t="s">
        <v>108</v>
      </c>
      <c r="F1726" s="11">
        <v>548906</v>
      </c>
      <c r="G1726" s="7" t="s">
        <v>165</v>
      </c>
      <c r="H1726" s="7">
        <f t="shared" si="52"/>
        <v>0</v>
      </c>
      <c r="I1726" t="s">
        <v>153</v>
      </c>
      <c r="J1726" t="s">
        <v>153</v>
      </c>
      <c r="K1726" t="s">
        <v>18</v>
      </c>
      <c r="L1726" s="7" t="s">
        <v>148</v>
      </c>
      <c r="M1726">
        <v>2.76</v>
      </c>
      <c r="N1726" s="12">
        <v>79</v>
      </c>
      <c r="O1726">
        <f t="shared" si="53"/>
        <v>79</v>
      </c>
    </row>
    <row r="1727" spans="1:15" x14ac:dyDescent="0.25">
      <c r="A1727">
        <v>437032</v>
      </c>
      <c r="B1727">
        <v>431415</v>
      </c>
      <c r="C1727" t="s">
        <v>50</v>
      </c>
      <c r="D1727" t="s">
        <v>104</v>
      </c>
      <c r="E1727" t="s">
        <v>108</v>
      </c>
      <c r="F1727" s="11">
        <v>10771422019</v>
      </c>
      <c r="G1727" s="7" t="s">
        <v>165</v>
      </c>
      <c r="H1727" s="7">
        <f t="shared" si="52"/>
        <v>0</v>
      </c>
      <c r="I1727" t="s">
        <v>153</v>
      </c>
      <c r="J1727" t="s">
        <v>153</v>
      </c>
      <c r="K1727" t="s">
        <v>18</v>
      </c>
      <c r="L1727" s="7" t="s">
        <v>148</v>
      </c>
      <c r="M1727">
        <v>2.76</v>
      </c>
      <c r="N1727" s="12">
        <v>33</v>
      </c>
      <c r="O1727">
        <f t="shared" si="53"/>
        <v>33</v>
      </c>
    </row>
    <row r="1728" spans="1:15" x14ac:dyDescent="0.25">
      <c r="A1728">
        <v>437036</v>
      </c>
      <c r="B1728">
        <v>431415</v>
      </c>
      <c r="C1728" t="s">
        <v>50</v>
      </c>
      <c r="D1728" t="s">
        <v>104</v>
      </c>
      <c r="E1728" t="s">
        <v>108</v>
      </c>
      <c r="F1728" s="11">
        <v>43703610773</v>
      </c>
      <c r="G1728" s="7" t="s">
        <v>165</v>
      </c>
      <c r="H1728" s="7">
        <f t="shared" si="52"/>
        <v>0</v>
      </c>
      <c r="I1728" t="s">
        <v>153</v>
      </c>
      <c r="J1728" t="s">
        <v>153</v>
      </c>
      <c r="K1728" t="s">
        <v>18</v>
      </c>
      <c r="L1728" s="7" t="s">
        <v>148</v>
      </c>
      <c r="M1728">
        <v>2.76</v>
      </c>
      <c r="N1728" s="12">
        <v>20</v>
      </c>
      <c r="O1728">
        <f t="shared" si="53"/>
        <v>20</v>
      </c>
    </row>
    <row r="1729" spans="1:15" x14ac:dyDescent="0.25">
      <c r="A1729">
        <v>437038</v>
      </c>
      <c r="B1729">
        <v>431415</v>
      </c>
      <c r="C1729" t="s">
        <v>50</v>
      </c>
      <c r="D1729" t="s">
        <v>104</v>
      </c>
      <c r="E1729" t="s">
        <v>108</v>
      </c>
      <c r="F1729" s="11">
        <v>43703810774</v>
      </c>
      <c r="G1729" s="7" t="s">
        <v>165</v>
      </c>
      <c r="H1729" s="7">
        <f t="shared" si="52"/>
        <v>0</v>
      </c>
      <c r="I1729" t="s">
        <v>153</v>
      </c>
      <c r="J1729" t="s">
        <v>153</v>
      </c>
      <c r="K1729" t="s">
        <v>18</v>
      </c>
      <c r="L1729" s="7" t="s">
        <v>148</v>
      </c>
      <c r="M1729">
        <v>2.76</v>
      </c>
      <c r="N1729" s="12">
        <v>44</v>
      </c>
      <c r="O1729">
        <f t="shared" si="53"/>
        <v>44</v>
      </c>
    </row>
    <row r="1730" spans="1:15" x14ac:dyDescent="0.25">
      <c r="A1730">
        <v>437040</v>
      </c>
      <c r="B1730">
        <v>431415</v>
      </c>
      <c r="C1730" t="s">
        <v>50</v>
      </c>
      <c r="D1730" t="s">
        <v>104</v>
      </c>
      <c r="E1730" t="s">
        <v>108</v>
      </c>
      <c r="F1730" s="11">
        <v>24821872</v>
      </c>
      <c r="G1730" s="7" t="s">
        <v>165</v>
      </c>
      <c r="H1730" s="7">
        <f t="shared" si="52"/>
        <v>0</v>
      </c>
      <c r="I1730" t="s">
        <v>153</v>
      </c>
      <c r="J1730" t="s">
        <v>153</v>
      </c>
      <c r="K1730" t="s">
        <v>18</v>
      </c>
      <c r="L1730" s="7" t="s">
        <v>148</v>
      </c>
      <c r="M1730">
        <v>2.76</v>
      </c>
      <c r="N1730" s="12">
        <v>75</v>
      </c>
      <c r="O1730">
        <f t="shared" si="53"/>
        <v>75</v>
      </c>
    </row>
    <row r="1731" spans="1:15" x14ac:dyDescent="0.25">
      <c r="A1731">
        <v>437044</v>
      </c>
      <c r="B1731">
        <v>431415</v>
      </c>
      <c r="C1731" t="s">
        <v>50</v>
      </c>
      <c r="D1731" t="s">
        <v>104</v>
      </c>
      <c r="E1731" t="s">
        <v>108</v>
      </c>
      <c r="F1731" s="11">
        <v>52641811</v>
      </c>
      <c r="G1731" s="7" t="s">
        <v>165</v>
      </c>
      <c r="H1731" s="7">
        <f t="shared" ref="H1731:H1794" si="54">COUNTIFS($F$2:$F$3258,F1731,$G$2:$G$3258,"ОКПУ")</f>
        <v>0</v>
      </c>
      <c r="I1731" t="s">
        <v>153</v>
      </c>
      <c r="J1731" t="s">
        <v>294</v>
      </c>
      <c r="K1731" t="s">
        <v>18</v>
      </c>
      <c r="L1731" s="7" t="s">
        <v>148</v>
      </c>
      <c r="M1731" t="s">
        <v>294</v>
      </c>
      <c r="N1731" t="s">
        <v>294</v>
      </c>
      <c r="O1731" t="str">
        <f t="shared" ref="O1731:O1794" si="55">IF(H1731&gt;0,IFERROR(N1731/H1731,N1731),N1731)</f>
        <v>Нет показаний</v>
      </c>
    </row>
    <row r="1732" spans="1:15" x14ac:dyDescent="0.25">
      <c r="A1732">
        <v>437047</v>
      </c>
      <c r="B1732">
        <v>431415</v>
      </c>
      <c r="C1732" t="s">
        <v>50</v>
      </c>
      <c r="D1732" t="s">
        <v>104</v>
      </c>
      <c r="E1732" t="s">
        <v>108</v>
      </c>
      <c r="F1732" s="11">
        <v>7791083013307</v>
      </c>
      <c r="G1732" s="7" t="s">
        <v>165</v>
      </c>
      <c r="H1732" s="7">
        <f t="shared" si="54"/>
        <v>0</v>
      </c>
      <c r="I1732" t="s">
        <v>153</v>
      </c>
      <c r="J1732" t="s">
        <v>153</v>
      </c>
      <c r="K1732" t="s">
        <v>18</v>
      </c>
      <c r="L1732" s="7" t="s">
        <v>148</v>
      </c>
      <c r="M1732">
        <v>2.76</v>
      </c>
      <c r="N1732" s="12">
        <v>-175</v>
      </c>
      <c r="O1732">
        <f t="shared" si="55"/>
        <v>-175</v>
      </c>
    </row>
    <row r="1733" spans="1:15" x14ac:dyDescent="0.25">
      <c r="A1733">
        <v>437051</v>
      </c>
      <c r="B1733">
        <v>431415</v>
      </c>
      <c r="C1733" t="s">
        <v>50</v>
      </c>
      <c r="D1733" t="s">
        <v>104</v>
      </c>
      <c r="E1733" t="s">
        <v>108</v>
      </c>
      <c r="F1733" s="11">
        <v>7789129525766</v>
      </c>
      <c r="G1733" s="7" t="s">
        <v>165</v>
      </c>
      <c r="H1733" s="7">
        <f t="shared" si="54"/>
        <v>0</v>
      </c>
      <c r="I1733" t="s">
        <v>153</v>
      </c>
      <c r="J1733" t="s">
        <v>153</v>
      </c>
      <c r="K1733" t="s">
        <v>18</v>
      </c>
      <c r="L1733" s="7" t="s">
        <v>148</v>
      </c>
      <c r="M1733">
        <v>2.76</v>
      </c>
      <c r="N1733" s="12">
        <v>89</v>
      </c>
      <c r="O1733">
        <f t="shared" si="55"/>
        <v>89</v>
      </c>
    </row>
    <row r="1734" spans="1:15" x14ac:dyDescent="0.25">
      <c r="A1734">
        <v>437413</v>
      </c>
      <c r="B1734">
        <v>431422</v>
      </c>
      <c r="C1734" t="s">
        <v>50</v>
      </c>
      <c r="D1734" t="s">
        <v>105</v>
      </c>
      <c r="E1734">
        <v>4</v>
      </c>
      <c r="F1734" s="11">
        <v>5460652</v>
      </c>
      <c r="G1734" s="7" t="s">
        <v>165</v>
      </c>
      <c r="H1734" s="7">
        <f t="shared" si="54"/>
        <v>0</v>
      </c>
      <c r="I1734" t="s">
        <v>153</v>
      </c>
      <c r="J1734" t="s">
        <v>153</v>
      </c>
      <c r="K1734" t="s">
        <v>18</v>
      </c>
      <c r="L1734" s="7" t="s">
        <v>148</v>
      </c>
      <c r="M1734">
        <v>2.76</v>
      </c>
      <c r="N1734" s="12">
        <v>50</v>
      </c>
      <c r="O1734">
        <f t="shared" si="55"/>
        <v>50</v>
      </c>
    </row>
    <row r="1735" spans="1:15" x14ac:dyDescent="0.25">
      <c r="A1735">
        <v>437417</v>
      </c>
      <c r="B1735">
        <v>431422</v>
      </c>
      <c r="C1735" t="s">
        <v>50</v>
      </c>
      <c r="D1735" t="s">
        <v>105</v>
      </c>
      <c r="E1735">
        <v>4</v>
      </c>
      <c r="F1735" s="11">
        <v>43741710989</v>
      </c>
      <c r="G1735" s="7" t="s">
        <v>165</v>
      </c>
      <c r="H1735" s="7">
        <f t="shared" si="54"/>
        <v>0</v>
      </c>
      <c r="I1735" t="s">
        <v>153</v>
      </c>
      <c r="J1735" t="s">
        <v>153</v>
      </c>
      <c r="K1735" t="s">
        <v>18</v>
      </c>
      <c r="L1735" s="7" t="s">
        <v>148</v>
      </c>
      <c r="M1735">
        <v>2.76</v>
      </c>
      <c r="N1735" s="12">
        <v>300</v>
      </c>
      <c r="O1735">
        <f t="shared" si="55"/>
        <v>300</v>
      </c>
    </row>
    <row r="1736" spans="1:15" x14ac:dyDescent="0.25">
      <c r="A1736">
        <v>437422</v>
      </c>
      <c r="B1736">
        <v>431422</v>
      </c>
      <c r="C1736" t="s">
        <v>50</v>
      </c>
      <c r="D1736" t="s">
        <v>105</v>
      </c>
      <c r="E1736">
        <v>4</v>
      </c>
      <c r="F1736" s="11">
        <v>11074133599908</v>
      </c>
      <c r="G1736" s="7" t="s">
        <v>165</v>
      </c>
      <c r="H1736" s="7">
        <f t="shared" si="54"/>
        <v>0</v>
      </c>
      <c r="I1736" t="s">
        <v>153</v>
      </c>
      <c r="J1736" t="s">
        <v>153</v>
      </c>
      <c r="K1736" t="s">
        <v>18</v>
      </c>
      <c r="L1736" s="7" t="s">
        <v>148</v>
      </c>
      <c r="M1736">
        <v>2.76</v>
      </c>
      <c r="N1736" s="12">
        <v>0</v>
      </c>
      <c r="O1736">
        <f t="shared" si="55"/>
        <v>0</v>
      </c>
    </row>
    <row r="1737" spans="1:15" x14ac:dyDescent="0.25">
      <c r="A1737">
        <v>437424</v>
      </c>
      <c r="B1737">
        <v>431422</v>
      </c>
      <c r="C1737" t="s">
        <v>50</v>
      </c>
      <c r="D1737" t="s">
        <v>105</v>
      </c>
      <c r="E1737">
        <v>4</v>
      </c>
      <c r="F1737" s="11">
        <v>7789130288849</v>
      </c>
      <c r="G1737" s="7" t="s">
        <v>165</v>
      </c>
      <c r="H1737" s="7">
        <f t="shared" si="54"/>
        <v>0</v>
      </c>
      <c r="I1737" t="s">
        <v>153</v>
      </c>
      <c r="J1737" t="s">
        <v>153</v>
      </c>
      <c r="K1737" t="s">
        <v>18</v>
      </c>
      <c r="L1737" s="7" t="s">
        <v>148</v>
      </c>
      <c r="M1737">
        <v>2.76</v>
      </c>
      <c r="N1737" s="12">
        <v>263</v>
      </c>
      <c r="O1737">
        <f t="shared" si="55"/>
        <v>263</v>
      </c>
    </row>
    <row r="1738" spans="1:15" x14ac:dyDescent="0.25">
      <c r="A1738">
        <v>437426</v>
      </c>
      <c r="B1738">
        <v>431422</v>
      </c>
      <c r="C1738" t="s">
        <v>50</v>
      </c>
      <c r="D1738" t="s">
        <v>105</v>
      </c>
      <c r="E1738">
        <v>4</v>
      </c>
      <c r="F1738" s="11">
        <v>56823</v>
      </c>
      <c r="G1738" s="7" t="s">
        <v>165</v>
      </c>
      <c r="H1738" s="7">
        <f t="shared" si="54"/>
        <v>0</v>
      </c>
      <c r="I1738" t="s">
        <v>153</v>
      </c>
      <c r="J1738" t="s">
        <v>153</v>
      </c>
      <c r="K1738" t="s">
        <v>18</v>
      </c>
      <c r="L1738" s="7" t="s">
        <v>148</v>
      </c>
      <c r="M1738">
        <v>2.76</v>
      </c>
      <c r="N1738" s="12">
        <v>106</v>
      </c>
      <c r="O1738">
        <f t="shared" si="55"/>
        <v>106</v>
      </c>
    </row>
    <row r="1739" spans="1:15" x14ac:dyDescent="0.25">
      <c r="A1739">
        <v>437430</v>
      </c>
      <c r="B1739">
        <v>431422</v>
      </c>
      <c r="C1739" t="s">
        <v>50</v>
      </c>
      <c r="D1739" t="s">
        <v>105</v>
      </c>
      <c r="E1739">
        <v>4</v>
      </c>
      <c r="F1739" s="11">
        <v>30124041</v>
      </c>
      <c r="G1739" s="7" t="s">
        <v>165</v>
      </c>
      <c r="H1739" s="7">
        <f t="shared" si="54"/>
        <v>0</v>
      </c>
      <c r="I1739" t="s">
        <v>153</v>
      </c>
      <c r="J1739" t="s">
        <v>153</v>
      </c>
      <c r="K1739" t="s">
        <v>18</v>
      </c>
      <c r="L1739" s="7" t="s">
        <v>148</v>
      </c>
      <c r="M1739">
        <v>2.76</v>
      </c>
      <c r="N1739" s="12">
        <v>1</v>
      </c>
      <c r="O1739">
        <f t="shared" si="55"/>
        <v>1</v>
      </c>
    </row>
    <row r="1740" spans="1:15" x14ac:dyDescent="0.25">
      <c r="A1740">
        <v>437433</v>
      </c>
      <c r="B1740">
        <v>431422</v>
      </c>
      <c r="C1740" t="s">
        <v>50</v>
      </c>
      <c r="D1740" t="s">
        <v>105</v>
      </c>
      <c r="E1740">
        <v>4</v>
      </c>
      <c r="F1740" s="11">
        <v>716912437433</v>
      </c>
      <c r="G1740" s="7" t="s">
        <v>165</v>
      </c>
      <c r="H1740" s="7">
        <f t="shared" si="54"/>
        <v>0</v>
      </c>
      <c r="I1740" t="s">
        <v>153</v>
      </c>
      <c r="J1740" t="s">
        <v>153</v>
      </c>
      <c r="K1740" t="s">
        <v>18</v>
      </c>
      <c r="L1740" s="7" t="s">
        <v>148</v>
      </c>
      <c r="M1740">
        <v>2.76</v>
      </c>
      <c r="N1740" s="12">
        <v>100</v>
      </c>
      <c r="O1740">
        <f t="shared" si="55"/>
        <v>100</v>
      </c>
    </row>
    <row r="1741" spans="1:15" x14ac:dyDescent="0.25">
      <c r="A1741">
        <v>437435</v>
      </c>
      <c r="B1741">
        <v>431422</v>
      </c>
      <c r="C1741" t="s">
        <v>50</v>
      </c>
      <c r="D1741" t="s">
        <v>105</v>
      </c>
      <c r="E1741">
        <v>4</v>
      </c>
      <c r="F1741" s="11">
        <v>1424048</v>
      </c>
      <c r="G1741" s="7" t="s">
        <v>165</v>
      </c>
      <c r="H1741" s="7">
        <f t="shared" si="54"/>
        <v>0</v>
      </c>
      <c r="I1741" t="s">
        <v>155</v>
      </c>
      <c r="J1741" t="s">
        <v>157</v>
      </c>
      <c r="K1741" t="s">
        <v>18</v>
      </c>
      <c r="L1741" s="7" t="s">
        <v>148</v>
      </c>
      <c r="M1741">
        <v>3.1739999999999999</v>
      </c>
      <c r="N1741" s="12">
        <v>233</v>
      </c>
      <c r="O1741">
        <f t="shared" si="55"/>
        <v>233</v>
      </c>
    </row>
    <row r="1742" spans="1:15" x14ac:dyDescent="0.25">
      <c r="A1742">
        <v>437435</v>
      </c>
      <c r="B1742">
        <v>431422</v>
      </c>
      <c r="C1742" t="s">
        <v>50</v>
      </c>
      <c r="D1742" t="s">
        <v>105</v>
      </c>
      <c r="E1742">
        <v>4</v>
      </c>
      <c r="F1742" s="11">
        <v>1424048</v>
      </c>
      <c r="G1742" s="7" t="s">
        <v>165</v>
      </c>
      <c r="H1742" s="7">
        <f t="shared" si="54"/>
        <v>0</v>
      </c>
      <c r="I1742" t="s">
        <v>155</v>
      </c>
      <c r="J1742" t="s">
        <v>156</v>
      </c>
      <c r="K1742" t="s">
        <v>18</v>
      </c>
      <c r="L1742" s="7" t="s">
        <v>148</v>
      </c>
      <c r="M1742">
        <v>1.44</v>
      </c>
      <c r="N1742" s="12">
        <v>102</v>
      </c>
      <c r="O1742">
        <f t="shared" si="55"/>
        <v>102</v>
      </c>
    </row>
    <row r="1743" spans="1:15" x14ac:dyDescent="0.25">
      <c r="A1743">
        <v>437439</v>
      </c>
      <c r="B1743">
        <v>431422</v>
      </c>
      <c r="C1743" t="s">
        <v>50</v>
      </c>
      <c r="D1743" t="s">
        <v>105</v>
      </c>
      <c r="E1743">
        <v>4</v>
      </c>
      <c r="F1743" s="11">
        <v>57128885</v>
      </c>
      <c r="G1743" s="7" t="s">
        <v>165</v>
      </c>
      <c r="H1743" s="7">
        <f t="shared" si="54"/>
        <v>0</v>
      </c>
      <c r="I1743" t="s">
        <v>153</v>
      </c>
      <c r="J1743" t="s">
        <v>153</v>
      </c>
      <c r="K1743" t="s">
        <v>18</v>
      </c>
      <c r="L1743" s="7" t="s">
        <v>148</v>
      </c>
      <c r="M1743">
        <v>2.76</v>
      </c>
      <c r="N1743" s="12">
        <v>82</v>
      </c>
      <c r="O1743">
        <f t="shared" si="55"/>
        <v>82</v>
      </c>
    </row>
    <row r="1744" spans="1:15" x14ac:dyDescent="0.25">
      <c r="A1744">
        <v>437441</v>
      </c>
      <c r="B1744">
        <v>431423</v>
      </c>
      <c r="C1744" t="s">
        <v>50</v>
      </c>
      <c r="D1744" t="s">
        <v>105</v>
      </c>
      <c r="E1744">
        <v>9</v>
      </c>
      <c r="F1744" s="11">
        <v>43744111002</v>
      </c>
      <c r="G1744" s="7" t="s">
        <v>165</v>
      </c>
      <c r="H1744" s="7">
        <f t="shared" si="54"/>
        <v>0</v>
      </c>
      <c r="I1744" t="s">
        <v>153</v>
      </c>
      <c r="J1744" t="s">
        <v>153</v>
      </c>
      <c r="K1744" t="s">
        <v>18</v>
      </c>
      <c r="L1744" s="7" t="s">
        <v>148</v>
      </c>
      <c r="M1744">
        <v>2.76</v>
      </c>
      <c r="N1744" s="12">
        <v>344</v>
      </c>
      <c r="O1744">
        <f t="shared" si="55"/>
        <v>344</v>
      </c>
    </row>
    <row r="1745" spans="1:15" x14ac:dyDescent="0.25">
      <c r="A1745">
        <v>437443</v>
      </c>
      <c r="B1745">
        <v>431423</v>
      </c>
      <c r="C1745" t="s">
        <v>50</v>
      </c>
      <c r="D1745" t="s">
        <v>105</v>
      </c>
      <c r="E1745">
        <v>9</v>
      </c>
      <c r="F1745" s="11">
        <v>94248539</v>
      </c>
      <c r="G1745" s="7" t="s">
        <v>165</v>
      </c>
      <c r="H1745" s="7">
        <f t="shared" si="54"/>
        <v>0</v>
      </c>
      <c r="I1745" t="s">
        <v>153</v>
      </c>
      <c r="J1745" t="s">
        <v>153</v>
      </c>
      <c r="K1745" t="s">
        <v>18</v>
      </c>
      <c r="L1745" s="7" t="s">
        <v>148</v>
      </c>
      <c r="M1745">
        <v>2.76</v>
      </c>
      <c r="N1745" s="12">
        <v>49</v>
      </c>
      <c r="O1745">
        <f t="shared" si="55"/>
        <v>49</v>
      </c>
    </row>
    <row r="1746" spans="1:15" x14ac:dyDescent="0.25">
      <c r="A1746">
        <v>437447</v>
      </c>
      <c r="B1746">
        <v>431423</v>
      </c>
      <c r="C1746" t="s">
        <v>50</v>
      </c>
      <c r="D1746" t="s">
        <v>105</v>
      </c>
      <c r="E1746">
        <v>9</v>
      </c>
      <c r="F1746" s="11">
        <v>59198</v>
      </c>
      <c r="G1746" s="7" t="s">
        <v>165</v>
      </c>
      <c r="H1746" s="7">
        <f t="shared" si="54"/>
        <v>0</v>
      </c>
      <c r="I1746" t="s">
        <v>153</v>
      </c>
      <c r="J1746" t="s">
        <v>153</v>
      </c>
      <c r="K1746" t="s">
        <v>18</v>
      </c>
      <c r="L1746" s="7" t="s">
        <v>148</v>
      </c>
      <c r="M1746">
        <v>2.76</v>
      </c>
      <c r="N1746" s="12">
        <v>39</v>
      </c>
      <c r="O1746">
        <f t="shared" si="55"/>
        <v>39</v>
      </c>
    </row>
    <row r="1747" spans="1:15" x14ac:dyDescent="0.25">
      <c r="A1747">
        <v>437451</v>
      </c>
      <c r="B1747">
        <v>431423</v>
      </c>
      <c r="C1747" t="s">
        <v>50</v>
      </c>
      <c r="D1747" t="s">
        <v>105</v>
      </c>
      <c r="E1747">
        <v>9</v>
      </c>
      <c r="F1747" s="11">
        <v>43745111007</v>
      </c>
      <c r="G1747" s="7" t="s">
        <v>165</v>
      </c>
      <c r="H1747" s="7">
        <f t="shared" si="54"/>
        <v>0</v>
      </c>
      <c r="I1747" t="s">
        <v>153</v>
      </c>
      <c r="J1747" t="s">
        <v>153</v>
      </c>
      <c r="K1747" t="s">
        <v>18</v>
      </c>
      <c r="L1747" s="7" t="s">
        <v>148</v>
      </c>
      <c r="M1747">
        <v>2.76</v>
      </c>
      <c r="N1747" s="12">
        <v>64</v>
      </c>
      <c r="O1747">
        <f t="shared" si="55"/>
        <v>64</v>
      </c>
    </row>
    <row r="1748" spans="1:15" x14ac:dyDescent="0.25">
      <c r="A1748">
        <v>437453</v>
      </c>
      <c r="B1748">
        <v>431423</v>
      </c>
      <c r="C1748" t="s">
        <v>50</v>
      </c>
      <c r="D1748" t="s">
        <v>105</v>
      </c>
      <c r="E1748">
        <v>9</v>
      </c>
      <c r="F1748" s="11">
        <v>1100001908</v>
      </c>
      <c r="G1748" s="7" t="s">
        <v>165</v>
      </c>
      <c r="H1748" s="7">
        <f t="shared" si="54"/>
        <v>0</v>
      </c>
      <c r="I1748" t="s">
        <v>153</v>
      </c>
      <c r="J1748" t="s">
        <v>153</v>
      </c>
      <c r="K1748" t="s">
        <v>18</v>
      </c>
      <c r="L1748" s="7" t="s">
        <v>148</v>
      </c>
      <c r="M1748">
        <v>2.76</v>
      </c>
      <c r="N1748" s="12">
        <v>-192</v>
      </c>
      <c r="O1748">
        <f t="shared" si="55"/>
        <v>-192</v>
      </c>
    </row>
    <row r="1749" spans="1:15" x14ac:dyDescent="0.25">
      <c r="A1749">
        <v>437455</v>
      </c>
      <c r="B1749">
        <v>431423</v>
      </c>
      <c r="C1749" t="s">
        <v>50</v>
      </c>
      <c r="D1749" t="s">
        <v>105</v>
      </c>
      <c r="E1749">
        <v>9</v>
      </c>
      <c r="F1749" s="11">
        <v>121100366</v>
      </c>
      <c r="G1749" s="7" t="s">
        <v>165</v>
      </c>
      <c r="H1749" s="7">
        <f t="shared" si="54"/>
        <v>0</v>
      </c>
      <c r="I1749" t="s">
        <v>153</v>
      </c>
      <c r="J1749" t="s">
        <v>153</v>
      </c>
      <c r="K1749" t="s">
        <v>18</v>
      </c>
      <c r="L1749" s="7" t="s">
        <v>148</v>
      </c>
      <c r="M1749">
        <v>2.76</v>
      </c>
      <c r="N1749" s="12">
        <v>0</v>
      </c>
      <c r="O1749">
        <f t="shared" si="55"/>
        <v>0</v>
      </c>
    </row>
    <row r="1750" spans="1:15" x14ac:dyDescent="0.25">
      <c r="A1750">
        <v>437946</v>
      </c>
      <c r="B1750">
        <v>431431</v>
      </c>
      <c r="C1750" t="s">
        <v>50</v>
      </c>
      <c r="D1750" t="s">
        <v>102</v>
      </c>
      <c r="E1750">
        <v>47</v>
      </c>
      <c r="F1750" s="11">
        <v>31415</v>
      </c>
      <c r="G1750" s="7" t="s">
        <v>165</v>
      </c>
      <c r="H1750" s="7">
        <f t="shared" si="54"/>
        <v>0</v>
      </c>
      <c r="I1750" t="s">
        <v>153</v>
      </c>
      <c r="J1750" t="s">
        <v>153</v>
      </c>
      <c r="K1750" t="s">
        <v>18</v>
      </c>
      <c r="L1750" s="7" t="s">
        <v>148</v>
      </c>
      <c r="M1750">
        <v>2.76</v>
      </c>
      <c r="N1750" s="12">
        <v>213</v>
      </c>
      <c r="O1750">
        <f t="shared" si="55"/>
        <v>213</v>
      </c>
    </row>
    <row r="1751" spans="1:15" x14ac:dyDescent="0.25">
      <c r="A1751">
        <v>437954</v>
      </c>
      <c r="B1751">
        <v>431431</v>
      </c>
      <c r="C1751" t="s">
        <v>50</v>
      </c>
      <c r="D1751" t="s">
        <v>102</v>
      </c>
      <c r="E1751">
        <v>47</v>
      </c>
      <c r="F1751" s="11">
        <v>50034719</v>
      </c>
      <c r="G1751" s="7" t="s">
        <v>170</v>
      </c>
      <c r="H1751" s="7">
        <f t="shared" si="54"/>
        <v>5</v>
      </c>
      <c r="I1751" t="s">
        <v>153</v>
      </c>
      <c r="J1751" t="s">
        <v>153</v>
      </c>
      <c r="K1751" t="s">
        <v>18</v>
      </c>
      <c r="L1751" s="7" t="s">
        <v>148</v>
      </c>
      <c r="M1751">
        <v>2.76</v>
      </c>
      <c r="N1751" s="12">
        <v>667</v>
      </c>
      <c r="O1751">
        <f t="shared" si="55"/>
        <v>133.4</v>
      </c>
    </row>
    <row r="1752" spans="1:15" x14ac:dyDescent="0.25">
      <c r="A1752">
        <v>437959</v>
      </c>
      <c r="B1752">
        <v>431431</v>
      </c>
      <c r="C1752" t="s">
        <v>50</v>
      </c>
      <c r="D1752" t="s">
        <v>102</v>
      </c>
      <c r="E1752">
        <v>47</v>
      </c>
      <c r="F1752" s="11">
        <v>50034719</v>
      </c>
      <c r="G1752" s="7" t="s">
        <v>170</v>
      </c>
      <c r="H1752" s="7">
        <f t="shared" si="54"/>
        <v>5</v>
      </c>
      <c r="I1752" t="s">
        <v>153</v>
      </c>
      <c r="J1752" t="s">
        <v>153</v>
      </c>
      <c r="K1752" t="s">
        <v>18</v>
      </c>
      <c r="L1752" s="7" t="s">
        <v>148</v>
      </c>
      <c r="M1752">
        <v>2.76</v>
      </c>
      <c r="N1752" s="12">
        <v>667</v>
      </c>
      <c r="O1752">
        <f t="shared" si="55"/>
        <v>133.4</v>
      </c>
    </row>
    <row r="1753" spans="1:15" x14ac:dyDescent="0.25">
      <c r="A1753">
        <v>437960</v>
      </c>
      <c r="B1753">
        <v>431431</v>
      </c>
      <c r="C1753" t="s">
        <v>50</v>
      </c>
      <c r="D1753" t="s">
        <v>102</v>
      </c>
      <c r="E1753">
        <v>47</v>
      </c>
      <c r="F1753" s="11">
        <v>117330196</v>
      </c>
      <c r="G1753" s="7" t="s">
        <v>165</v>
      </c>
      <c r="H1753" s="7">
        <f t="shared" si="54"/>
        <v>0</v>
      </c>
      <c r="I1753" t="s">
        <v>153</v>
      </c>
      <c r="J1753" t="s">
        <v>294</v>
      </c>
      <c r="K1753" t="s">
        <v>18</v>
      </c>
      <c r="L1753" s="7" t="s">
        <v>148</v>
      </c>
      <c r="M1753" t="s">
        <v>294</v>
      </c>
      <c r="N1753" t="s">
        <v>294</v>
      </c>
      <c r="O1753" t="str">
        <f t="shared" si="55"/>
        <v>Нет показаний</v>
      </c>
    </row>
    <row r="1754" spans="1:15" x14ac:dyDescent="0.25">
      <c r="A1754">
        <v>437960</v>
      </c>
      <c r="B1754">
        <v>431431</v>
      </c>
      <c r="C1754" t="s">
        <v>50</v>
      </c>
      <c r="D1754" t="s">
        <v>102</v>
      </c>
      <c r="E1754">
        <v>47</v>
      </c>
      <c r="F1754" s="11">
        <v>50034719</v>
      </c>
      <c r="G1754" s="7" t="s">
        <v>170</v>
      </c>
      <c r="H1754" s="7">
        <f t="shared" si="54"/>
        <v>5</v>
      </c>
      <c r="I1754" t="s">
        <v>153</v>
      </c>
      <c r="J1754" t="s">
        <v>153</v>
      </c>
      <c r="K1754" t="s">
        <v>18</v>
      </c>
      <c r="L1754" s="7" t="s">
        <v>148</v>
      </c>
      <c r="M1754">
        <v>2.76</v>
      </c>
      <c r="N1754" s="12">
        <v>667</v>
      </c>
      <c r="O1754">
        <f t="shared" si="55"/>
        <v>133.4</v>
      </c>
    </row>
    <row r="1755" spans="1:15" x14ac:dyDescent="0.25">
      <c r="A1755">
        <v>437961</v>
      </c>
      <c r="B1755">
        <v>431431</v>
      </c>
      <c r="C1755" t="s">
        <v>50</v>
      </c>
      <c r="D1755" t="s">
        <v>102</v>
      </c>
      <c r="E1755">
        <v>47</v>
      </c>
      <c r="F1755" s="11">
        <v>23542283</v>
      </c>
      <c r="G1755" s="7" t="s">
        <v>165</v>
      </c>
      <c r="H1755" s="7">
        <f t="shared" si="54"/>
        <v>0</v>
      </c>
      <c r="I1755" t="s">
        <v>153</v>
      </c>
      <c r="J1755" t="s">
        <v>153</v>
      </c>
      <c r="K1755" t="s">
        <v>18</v>
      </c>
      <c r="L1755" s="7" t="s">
        <v>148</v>
      </c>
      <c r="M1755">
        <v>2.76</v>
      </c>
      <c r="N1755" s="12">
        <v>83</v>
      </c>
      <c r="O1755">
        <f t="shared" si="55"/>
        <v>83</v>
      </c>
    </row>
    <row r="1756" spans="1:15" x14ac:dyDescent="0.25">
      <c r="A1756">
        <v>437961</v>
      </c>
      <c r="B1756">
        <v>431431</v>
      </c>
      <c r="C1756" t="s">
        <v>50</v>
      </c>
      <c r="D1756" t="s">
        <v>102</v>
      </c>
      <c r="E1756">
        <v>47</v>
      </c>
      <c r="F1756" s="11">
        <v>50034719</v>
      </c>
      <c r="G1756" s="7" t="s">
        <v>170</v>
      </c>
      <c r="H1756" s="7">
        <f t="shared" si="54"/>
        <v>5</v>
      </c>
      <c r="I1756" t="s">
        <v>153</v>
      </c>
      <c r="J1756" t="s">
        <v>153</v>
      </c>
      <c r="K1756" t="s">
        <v>18</v>
      </c>
      <c r="L1756" s="7" t="s">
        <v>148</v>
      </c>
      <c r="M1756">
        <v>2.76</v>
      </c>
      <c r="N1756" s="12">
        <v>667</v>
      </c>
      <c r="O1756">
        <f t="shared" si="55"/>
        <v>133.4</v>
      </c>
    </row>
    <row r="1757" spans="1:15" x14ac:dyDescent="0.25">
      <c r="A1757">
        <v>437996</v>
      </c>
      <c r="B1757">
        <v>431433</v>
      </c>
      <c r="C1757" t="s">
        <v>50</v>
      </c>
      <c r="D1757" t="s">
        <v>109</v>
      </c>
      <c r="E1757">
        <v>6</v>
      </c>
      <c r="F1757" s="11">
        <v>5524330</v>
      </c>
      <c r="G1757" s="7" t="s">
        <v>170</v>
      </c>
      <c r="H1757" s="7">
        <f t="shared" si="54"/>
        <v>1</v>
      </c>
      <c r="I1757" t="s">
        <v>153</v>
      </c>
      <c r="J1757" t="s">
        <v>294</v>
      </c>
      <c r="K1757" t="s">
        <v>18</v>
      </c>
      <c r="L1757" s="7" t="s">
        <v>148</v>
      </c>
      <c r="M1757" t="s">
        <v>294</v>
      </c>
      <c r="N1757" t="s">
        <v>294</v>
      </c>
      <c r="O1757" t="str">
        <f t="shared" si="55"/>
        <v>Нет показаний</v>
      </c>
    </row>
    <row r="1758" spans="1:15" x14ac:dyDescent="0.25">
      <c r="A1758">
        <v>438001</v>
      </c>
      <c r="B1758">
        <v>431433</v>
      </c>
      <c r="C1758" t="s">
        <v>50</v>
      </c>
      <c r="D1758" t="s">
        <v>109</v>
      </c>
      <c r="E1758">
        <v>6</v>
      </c>
      <c r="F1758" s="11">
        <v>3394817349</v>
      </c>
      <c r="G1758" s="7" t="s">
        <v>170</v>
      </c>
      <c r="H1758" s="7">
        <f t="shared" si="54"/>
        <v>1</v>
      </c>
      <c r="I1758" t="s">
        <v>153</v>
      </c>
      <c r="J1758" t="s">
        <v>294</v>
      </c>
      <c r="K1758" t="s">
        <v>18</v>
      </c>
      <c r="L1758" s="7" t="s">
        <v>148</v>
      </c>
      <c r="M1758" t="s">
        <v>294</v>
      </c>
      <c r="N1758" t="s">
        <v>294</v>
      </c>
      <c r="O1758" t="str">
        <f t="shared" si="55"/>
        <v>Нет показаний</v>
      </c>
    </row>
    <row r="1759" spans="1:15" x14ac:dyDescent="0.25">
      <c r="A1759">
        <v>438004</v>
      </c>
      <c r="B1759">
        <v>431433</v>
      </c>
      <c r="C1759" t="s">
        <v>50</v>
      </c>
      <c r="D1759" t="s">
        <v>109</v>
      </c>
      <c r="E1759">
        <v>6</v>
      </c>
      <c r="F1759" s="11">
        <v>3096656</v>
      </c>
      <c r="G1759" s="7" t="s">
        <v>165</v>
      </c>
      <c r="H1759" s="7">
        <f t="shared" si="54"/>
        <v>0</v>
      </c>
      <c r="I1759" t="s">
        <v>153</v>
      </c>
      <c r="J1759" t="s">
        <v>294</v>
      </c>
      <c r="K1759" t="s">
        <v>18</v>
      </c>
      <c r="L1759" s="7" t="s">
        <v>148</v>
      </c>
      <c r="M1759" t="s">
        <v>294</v>
      </c>
      <c r="N1759" t="s">
        <v>294</v>
      </c>
      <c r="O1759" t="str">
        <f t="shared" si="55"/>
        <v>Нет показаний</v>
      </c>
    </row>
    <row r="1760" spans="1:15" x14ac:dyDescent="0.25">
      <c r="A1760">
        <v>438005</v>
      </c>
      <c r="B1760">
        <v>431433</v>
      </c>
      <c r="C1760" t="s">
        <v>50</v>
      </c>
      <c r="D1760" t="s">
        <v>109</v>
      </c>
      <c r="E1760">
        <v>6</v>
      </c>
      <c r="F1760" s="11">
        <v>10552377</v>
      </c>
      <c r="G1760" s="7" t="s">
        <v>165</v>
      </c>
      <c r="H1760" s="7">
        <f t="shared" si="54"/>
        <v>0</v>
      </c>
      <c r="I1760" t="s">
        <v>153</v>
      </c>
      <c r="J1760" t="s">
        <v>294</v>
      </c>
      <c r="K1760" t="s">
        <v>18</v>
      </c>
      <c r="L1760" s="7" t="s">
        <v>148</v>
      </c>
      <c r="M1760" t="s">
        <v>294</v>
      </c>
      <c r="N1760" t="s">
        <v>294</v>
      </c>
      <c r="O1760" t="str">
        <f t="shared" si="55"/>
        <v>Нет показаний</v>
      </c>
    </row>
    <row r="1761" spans="1:15" x14ac:dyDescent="0.25">
      <c r="A1761">
        <v>438011</v>
      </c>
      <c r="B1761">
        <v>431433</v>
      </c>
      <c r="C1761" t="s">
        <v>50</v>
      </c>
      <c r="D1761" t="s">
        <v>109</v>
      </c>
      <c r="E1761">
        <v>6</v>
      </c>
      <c r="F1761" s="11" t="s">
        <v>238</v>
      </c>
      <c r="G1761" s="7" t="s">
        <v>170</v>
      </c>
      <c r="H1761" s="7">
        <f t="shared" si="54"/>
        <v>2</v>
      </c>
      <c r="I1761" t="s">
        <v>153</v>
      </c>
      <c r="J1761" t="s">
        <v>153</v>
      </c>
      <c r="K1761" t="s">
        <v>18</v>
      </c>
      <c r="L1761" s="7" t="s">
        <v>148</v>
      </c>
      <c r="M1761">
        <v>2.76</v>
      </c>
      <c r="N1761" s="12">
        <v>600</v>
      </c>
      <c r="O1761">
        <f t="shared" si="55"/>
        <v>300</v>
      </c>
    </row>
    <row r="1762" spans="1:15" x14ac:dyDescent="0.25">
      <c r="A1762">
        <v>438012</v>
      </c>
      <c r="B1762">
        <v>431433</v>
      </c>
      <c r="C1762" t="s">
        <v>50</v>
      </c>
      <c r="D1762" t="s">
        <v>109</v>
      </c>
      <c r="E1762">
        <v>6</v>
      </c>
      <c r="F1762" s="11" t="s">
        <v>238</v>
      </c>
      <c r="G1762" s="7" t="s">
        <v>170</v>
      </c>
      <c r="H1762" s="7">
        <f t="shared" si="54"/>
        <v>2</v>
      </c>
      <c r="I1762" t="s">
        <v>153</v>
      </c>
      <c r="J1762" t="s">
        <v>153</v>
      </c>
      <c r="K1762" t="s">
        <v>18</v>
      </c>
      <c r="L1762" s="7" t="s">
        <v>148</v>
      </c>
      <c r="M1762">
        <v>2.76</v>
      </c>
      <c r="N1762" s="12">
        <v>600</v>
      </c>
      <c r="O1762">
        <f t="shared" si="55"/>
        <v>300</v>
      </c>
    </row>
    <row r="1763" spans="1:15" x14ac:dyDescent="0.25">
      <c r="A1763">
        <v>438779</v>
      </c>
      <c r="B1763">
        <v>431445</v>
      </c>
      <c r="C1763" t="s">
        <v>50</v>
      </c>
      <c r="D1763" t="s">
        <v>99</v>
      </c>
      <c r="E1763">
        <v>4</v>
      </c>
      <c r="F1763" s="11">
        <v>118111</v>
      </c>
      <c r="G1763" s="7" t="s">
        <v>165</v>
      </c>
      <c r="H1763" s="7">
        <f t="shared" si="54"/>
        <v>0</v>
      </c>
      <c r="I1763" t="s">
        <v>153</v>
      </c>
      <c r="J1763" t="s">
        <v>153</v>
      </c>
      <c r="K1763" t="s">
        <v>18</v>
      </c>
      <c r="L1763" s="7" t="s">
        <v>148</v>
      </c>
      <c r="M1763">
        <v>2.76</v>
      </c>
      <c r="N1763" s="12">
        <v>1</v>
      </c>
      <c r="O1763">
        <f t="shared" si="55"/>
        <v>1</v>
      </c>
    </row>
    <row r="1764" spans="1:15" x14ac:dyDescent="0.25">
      <c r="A1764">
        <v>438781</v>
      </c>
      <c r="B1764">
        <v>431445</v>
      </c>
      <c r="C1764" t="s">
        <v>50</v>
      </c>
      <c r="D1764" t="s">
        <v>99</v>
      </c>
      <c r="E1764">
        <v>4</v>
      </c>
      <c r="F1764" s="11">
        <v>59305840</v>
      </c>
      <c r="G1764" s="7" t="s">
        <v>165</v>
      </c>
      <c r="H1764" s="7">
        <f t="shared" si="54"/>
        <v>0</v>
      </c>
      <c r="I1764" t="s">
        <v>153</v>
      </c>
      <c r="J1764" t="s">
        <v>153</v>
      </c>
      <c r="K1764" t="s">
        <v>18</v>
      </c>
      <c r="L1764" s="7" t="s">
        <v>148</v>
      </c>
      <c r="M1764">
        <v>2.76</v>
      </c>
      <c r="N1764" s="12">
        <v>424</v>
      </c>
      <c r="O1764">
        <f t="shared" si="55"/>
        <v>424</v>
      </c>
    </row>
    <row r="1765" spans="1:15" x14ac:dyDescent="0.25">
      <c r="A1765">
        <v>438786</v>
      </c>
      <c r="B1765">
        <v>431445</v>
      </c>
      <c r="C1765" t="s">
        <v>50</v>
      </c>
      <c r="D1765" t="s">
        <v>99</v>
      </c>
      <c r="E1765">
        <v>4</v>
      </c>
      <c r="F1765" s="11">
        <v>107100</v>
      </c>
      <c r="G1765" s="7" t="s">
        <v>165</v>
      </c>
      <c r="H1765" s="7">
        <f t="shared" si="54"/>
        <v>0</v>
      </c>
      <c r="I1765" t="s">
        <v>153</v>
      </c>
      <c r="J1765" t="s">
        <v>294</v>
      </c>
      <c r="K1765" t="s">
        <v>18</v>
      </c>
      <c r="L1765" s="7" t="s">
        <v>148</v>
      </c>
      <c r="M1765" t="s">
        <v>294</v>
      </c>
      <c r="N1765" t="s">
        <v>294</v>
      </c>
      <c r="O1765" t="str">
        <f t="shared" si="55"/>
        <v>Нет показаний</v>
      </c>
    </row>
    <row r="1766" spans="1:15" x14ac:dyDescent="0.25">
      <c r="A1766">
        <v>438788</v>
      </c>
      <c r="B1766">
        <v>431445</v>
      </c>
      <c r="C1766" t="s">
        <v>50</v>
      </c>
      <c r="D1766" t="s">
        <v>99</v>
      </c>
      <c r="E1766">
        <v>4</v>
      </c>
      <c r="F1766" s="11">
        <v>690357</v>
      </c>
      <c r="G1766" s="7" t="s">
        <v>165</v>
      </c>
      <c r="H1766" s="7">
        <f t="shared" si="54"/>
        <v>0</v>
      </c>
      <c r="I1766" t="s">
        <v>153</v>
      </c>
      <c r="J1766" t="s">
        <v>153</v>
      </c>
      <c r="K1766" t="s">
        <v>18</v>
      </c>
      <c r="L1766" s="7" t="s">
        <v>148</v>
      </c>
      <c r="M1766">
        <v>2.76</v>
      </c>
      <c r="N1766" s="12">
        <v>276</v>
      </c>
      <c r="O1766">
        <f t="shared" si="55"/>
        <v>276</v>
      </c>
    </row>
    <row r="1767" spans="1:15" x14ac:dyDescent="0.25">
      <c r="A1767">
        <v>438790</v>
      </c>
      <c r="B1767">
        <v>431445</v>
      </c>
      <c r="C1767" t="s">
        <v>50</v>
      </c>
      <c r="D1767" t="s">
        <v>99</v>
      </c>
      <c r="E1767">
        <v>4</v>
      </c>
      <c r="F1767" s="11">
        <v>11841416</v>
      </c>
      <c r="G1767" s="7" t="s">
        <v>165</v>
      </c>
      <c r="H1767" s="7">
        <f t="shared" si="54"/>
        <v>0</v>
      </c>
      <c r="I1767" t="s">
        <v>153</v>
      </c>
      <c r="J1767" t="s">
        <v>153</v>
      </c>
      <c r="K1767" t="s">
        <v>18</v>
      </c>
      <c r="L1767" s="7" t="s">
        <v>148</v>
      </c>
      <c r="M1767">
        <v>2.76</v>
      </c>
      <c r="N1767" s="12">
        <v>0</v>
      </c>
      <c r="O1767">
        <f t="shared" si="55"/>
        <v>0</v>
      </c>
    </row>
    <row r="1768" spans="1:15" x14ac:dyDescent="0.25">
      <c r="A1768">
        <v>438798</v>
      </c>
      <c r="B1768">
        <v>431445</v>
      </c>
      <c r="C1768" t="s">
        <v>50</v>
      </c>
      <c r="D1768" t="s">
        <v>99</v>
      </c>
      <c r="E1768">
        <v>4</v>
      </c>
      <c r="F1768" s="11">
        <v>97144111</v>
      </c>
      <c r="G1768" s="7" t="s">
        <v>165</v>
      </c>
      <c r="H1768" s="7">
        <f t="shared" si="54"/>
        <v>0</v>
      </c>
      <c r="I1768" t="s">
        <v>153</v>
      </c>
      <c r="J1768" t="s">
        <v>153</v>
      </c>
      <c r="K1768" t="s">
        <v>18</v>
      </c>
      <c r="L1768" s="7" t="s">
        <v>148</v>
      </c>
      <c r="M1768">
        <v>2.76</v>
      </c>
      <c r="N1768" s="12">
        <v>100</v>
      </c>
      <c r="O1768">
        <f t="shared" si="55"/>
        <v>100</v>
      </c>
    </row>
    <row r="1769" spans="1:15" x14ac:dyDescent="0.25">
      <c r="A1769">
        <v>438800</v>
      </c>
      <c r="B1769">
        <v>431445</v>
      </c>
      <c r="C1769" t="s">
        <v>50</v>
      </c>
      <c r="D1769" t="s">
        <v>99</v>
      </c>
      <c r="E1769">
        <v>4</v>
      </c>
      <c r="F1769" s="11">
        <v>1323579</v>
      </c>
      <c r="G1769" s="7" t="s">
        <v>165</v>
      </c>
      <c r="H1769" s="7">
        <f t="shared" si="54"/>
        <v>0</v>
      </c>
      <c r="I1769" t="s">
        <v>153</v>
      </c>
      <c r="J1769" t="s">
        <v>294</v>
      </c>
      <c r="K1769" t="s">
        <v>18</v>
      </c>
      <c r="L1769" s="7" t="s">
        <v>148</v>
      </c>
      <c r="M1769" t="s">
        <v>294</v>
      </c>
      <c r="N1769" t="s">
        <v>294</v>
      </c>
      <c r="O1769" t="str">
        <f t="shared" si="55"/>
        <v>Нет показаний</v>
      </c>
    </row>
    <row r="1770" spans="1:15" x14ac:dyDescent="0.25">
      <c r="A1770">
        <v>438804</v>
      </c>
      <c r="B1770">
        <v>431445</v>
      </c>
      <c r="C1770" t="s">
        <v>50</v>
      </c>
      <c r="D1770" t="s">
        <v>99</v>
      </c>
      <c r="E1770">
        <v>4</v>
      </c>
      <c r="F1770" s="11">
        <v>316167</v>
      </c>
      <c r="G1770" s="7" t="s">
        <v>165</v>
      </c>
      <c r="H1770" s="7">
        <f t="shared" si="54"/>
        <v>0</v>
      </c>
      <c r="I1770" t="s">
        <v>153</v>
      </c>
      <c r="J1770" t="s">
        <v>153</v>
      </c>
      <c r="K1770" t="s">
        <v>18</v>
      </c>
      <c r="L1770" s="7" t="s">
        <v>148</v>
      </c>
      <c r="M1770">
        <v>2.76</v>
      </c>
      <c r="N1770" s="12">
        <v>53</v>
      </c>
      <c r="O1770">
        <f t="shared" si="55"/>
        <v>53</v>
      </c>
    </row>
    <row r="1771" spans="1:15" x14ac:dyDescent="0.25">
      <c r="A1771">
        <v>438806</v>
      </c>
      <c r="B1771">
        <v>431445</v>
      </c>
      <c r="C1771" t="s">
        <v>50</v>
      </c>
      <c r="D1771" t="s">
        <v>99</v>
      </c>
      <c r="E1771">
        <v>4</v>
      </c>
      <c r="F1771" s="11">
        <v>469361</v>
      </c>
      <c r="G1771" s="7" t="s">
        <v>165</v>
      </c>
      <c r="H1771" s="7">
        <f t="shared" si="54"/>
        <v>0</v>
      </c>
      <c r="I1771" t="s">
        <v>153</v>
      </c>
      <c r="J1771" t="s">
        <v>153</v>
      </c>
      <c r="K1771" t="s">
        <v>18</v>
      </c>
      <c r="L1771" s="7" t="s">
        <v>148</v>
      </c>
      <c r="M1771">
        <v>2.76</v>
      </c>
      <c r="N1771" s="12">
        <v>113</v>
      </c>
      <c r="O1771">
        <f t="shared" si="55"/>
        <v>113</v>
      </c>
    </row>
    <row r="1772" spans="1:15" x14ac:dyDescent="0.25">
      <c r="A1772">
        <v>438808</v>
      </c>
      <c r="B1772">
        <v>431445</v>
      </c>
      <c r="C1772" t="s">
        <v>50</v>
      </c>
      <c r="D1772" t="s">
        <v>99</v>
      </c>
      <c r="E1772">
        <v>4</v>
      </c>
      <c r="F1772" s="11">
        <v>512398</v>
      </c>
      <c r="G1772" s="7" t="s">
        <v>165</v>
      </c>
      <c r="H1772" s="7">
        <f t="shared" si="54"/>
        <v>0</v>
      </c>
      <c r="I1772" t="s">
        <v>153</v>
      </c>
      <c r="J1772" t="s">
        <v>294</v>
      </c>
      <c r="K1772" t="s">
        <v>18</v>
      </c>
      <c r="L1772" s="7" t="s">
        <v>148</v>
      </c>
      <c r="M1772" t="s">
        <v>294</v>
      </c>
      <c r="N1772" t="s">
        <v>294</v>
      </c>
      <c r="O1772" t="str">
        <f t="shared" si="55"/>
        <v>Нет показаний</v>
      </c>
    </row>
    <row r="1773" spans="1:15" x14ac:dyDescent="0.25">
      <c r="A1773">
        <v>438812</v>
      </c>
      <c r="B1773">
        <v>431445</v>
      </c>
      <c r="C1773" t="s">
        <v>50</v>
      </c>
      <c r="D1773" t="s">
        <v>99</v>
      </c>
      <c r="E1773">
        <v>4</v>
      </c>
      <c r="F1773" s="11">
        <v>55155707724</v>
      </c>
      <c r="G1773" s="7" t="s">
        <v>165</v>
      </c>
      <c r="H1773" s="7">
        <f t="shared" si="54"/>
        <v>0</v>
      </c>
      <c r="I1773" t="s">
        <v>153</v>
      </c>
      <c r="J1773" t="s">
        <v>153</v>
      </c>
      <c r="K1773" t="s">
        <v>18</v>
      </c>
      <c r="L1773" s="7" t="s">
        <v>148</v>
      </c>
      <c r="M1773">
        <v>2.76</v>
      </c>
      <c r="N1773" s="12">
        <v>368</v>
      </c>
      <c r="O1773">
        <f t="shared" si="55"/>
        <v>368</v>
      </c>
    </row>
    <row r="1774" spans="1:15" x14ac:dyDescent="0.25">
      <c r="A1774">
        <v>438816</v>
      </c>
      <c r="B1774">
        <v>431446</v>
      </c>
      <c r="C1774" t="s">
        <v>50</v>
      </c>
      <c r="D1774" t="s">
        <v>99</v>
      </c>
      <c r="E1774">
        <v>7</v>
      </c>
      <c r="F1774" s="11">
        <v>43881611855</v>
      </c>
      <c r="G1774" s="7" t="s">
        <v>165</v>
      </c>
      <c r="H1774" s="7">
        <f t="shared" si="54"/>
        <v>0</v>
      </c>
      <c r="I1774" t="s">
        <v>153</v>
      </c>
      <c r="J1774" t="s">
        <v>294</v>
      </c>
      <c r="K1774" t="s">
        <v>18</v>
      </c>
      <c r="L1774" s="7" t="s">
        <v>148</v>
      </c>
      <c r="M1774" t="s">
        <v>294</v>
      </c>
      <c r="N1774" t="s">
        <v>294</v>
      </c>
      <c r="O1774" t="str">
        <f t="shared" si="55"/>
        <v>Нет показаний</v>
      </c>
    </row>
    <row r="1775" spans="1:15" x14ac:dyDescent="0.25">
      <c r="A1775">
        <v>438818</v>
      </c>
      <c r="B1775">
        <v>431446</v>
      </c>
      <c r="C1775" t="s">
        <v>50</v>
      </c>
      <c r="D1775" t="s">
        <v>99</v>
      </c>
      <c r="E1775">
        <v>7</v>
      </c>
      <c r="F1775" s="11">
        <v>43881811856</v>
      </c>
      <c r="G1775" s="7" t="s">
        <v>165</v>
      </c>
      <c r="H1775" s="7">
        <f t="shared" si="54"/>
        <v>0</v>
      </c>
      <c r="I1775" t="s">
        <v>153</v>
      </c>
      <c r="J1775" t="s">
        <v>153</v>
      </c>
      <c r="K1775" t="s">
        <v>18</v>
      </c>
      <c r="L1775" s="7" t="s">
        <v>148</v>
      </c>
      <c r="M1775">
        <v>2.76</v>
      </c>
      <c r="N1775" s="12">
        <v>220</v>
      </c>
      <c r="O1775">
        <f t="shared" si="55"/>
        <v>220</v>
      </c>
    </row>
    <row r="1776" spans="1:15" x14ac:dyDescent="0.25">
      <c r="A1776">
        <v>438820</v>
      </c>
      <c r="B1776">
        <v>431446</v>
      </c>
      <c r="C1776" t="s">
        <v>50</v>
      </c>
      <c r="D1776" t="s">
        <v>99</v>
      </c>
      <c r="E1776">
        <v>7</v>
      </c>
      <c r="F1776" s="11">
        <v>43882011857</v>
      </c>
      <c r="G1776" s="7" t="s">
        <v>165</v>
      </c>
      <c r="H1776" s="7">
        <f t="shared" si="54"/>
        <v>0</v>
      </c>
      <c r="I1776" t="s">
        <v>153</v>
      </c>
      <c r="J1776" t="s">
        <v>153</v>
      </c>
      <c r="K1776" t="s">
        <v>18</v>
      </c>
      <c r="L1776" s="7" t="s">
        <v>148</v>
      </c>
      <c r="M1776">
        <v>2.76</v>
      </c>
      <c r="N1776" s="12">
        <v>151</v>
      </c>
      <c r="O1776">
        <f t="shared" si="55"/>
        <v>151</v>
      </c>
    </row>
    <row r="1777" spans="1:15" x14ac:dyDescent="0.25">
      <c r="A1777">
        <v>438822</v>
      </c>
      <c r="B1777">
        <v>431446</v>
      </c>
      <c r="C1777" t="s">
        <v>50</v>
      </c>
      <c r="D1777" t="s">
        <v>99</v>
      </c>
      <c r="E1777">
        <v>7</v>
      </c>
      <c r="F1777" s="11">
        <v>59302077</v>
      </c>
      <c r="G1777" s="7" t="s">
        <v>165</v>
      </c>
      <c r="H1777" s="7">
        <f t="shared" si="54"/>
        <v>0</v>
      </c>
      <c r="I1777" t="s">
        <v>153</v>
      </c>
      <c r="J1777" t="s">
        <v>153</v>
      </c>
      <c r="K1777" t="s">
        <v>18</v>
      </c>
      <c r="L1777" s="7" t="s">
        <v>148</v>
      </c>
      <c r="M1777">
        <v>2.76</v>
      </c>
      <c r="N1777" s="12">
        <v>146</v>
      </c>
      <c r="O1777">
        <f t="shared" si="55"/>
        <v>146</v>
      </c>
    </row>
    <row r="1778" spans="1:15" x14ac:dyDescent="0.25">
      <c r="A1778">
        <v>438824</v>
      </c>
      <c r="B1778">
        <v>431446</v>
      </c>
      <c r="C1778" t="s">
        <v>50</v>
      </c>
      <c r="D1778" t="s">
        <v>99</v>
      </c>
      <c r="E1778">
        <v>7</v>
      </c>
      <c r="F1778" s="11">
        <v>43882411859</v>
      </c>
      <c r="G1778" s="7" t="s">
        <v>165</v>
      </c>
      <c r="H1778" s="7">
        <f t="shared" si="54"/>
        <v>0</v>
      </c>
      <c r="I1778" t="s">
        <v>153</v>
      </c>
      <c r="J1778" t="s">
        <v>153</v>
      </c>
      <c r="K1778" t="s">
        <v>18</v>
      </c>
      <c r="L1778" s="7" t="s">
        <v>148</v>
      </c>
      <c r="M1778">
        <v>2.76</v>
      </c>
      <c r="N1778" s="12">
        <v>0</v>
      </c>
      <c r="O1778">
        <f t="shared" si="55"/>
        <v>0</v>
      </c>
    </row>
    <row r="1779" spans="1:15" x14ac:dyDescent="0.25">
      <c r="A1779">
        <v>438826</v>
      </c>
      <c r="B1779">
        <v>431446</v>
      </c>
      <c r="C1779" t="s">
        <v>50</v>
      </c>
      <c r="D1779" t="s">
        <v>99</v>
      </c>
      <c r="E1779">
        <v>7</v>
      </c>
      <c r="F1779" s="11">
        <v>487522</v>
      </c>
      <c r="G1779" s="7" t="s">
        <v>165</v>
      </c>
      <c r="H1779" s="7">
        <f t="shared" si="54"/>
        <v>0</v>
      </c>
      <c r="I1779" t="s">
        <v>153</v>
      </c>
      <c r="J1779" t="s">
        <v>294</v>
      </c>
      <c r="K1779" t="s">
        <v>18</v>
      </c>
      <c r="L1779" s="7" t="s">
        <v>148</v>
      </c>
      <c r="M1779" t="s">
        <v>294</v>
      </c>
      <c r="N1779" t="s">
        <v>294</v>
      </c>
      <c r="O1779" t="str">
        <f t="shared" si="55"/>
        <v>Нет показаний</v>
      </c>
    </row>
    <row r="1780" spans="1:15" x14ac:dyDescent="0.25">
      <c r="A1780">
        <v>438828</v>
      </c>
      <c r="B1780">
        <v>431446</v>
      </c>
      <c r="C1780" t="s">
        <v>50</v>
      </c>
      <c r="D1780" t="s">
        <v>99</v>
      </c>
      <c r="E1780">
        <v>7</v>
      </c>
      <c r="F1780" s="11">
        <v>119874</v>
      </c>
      <c r="G1780" s="7" t="s">
        <v>165</v>
      </c>
      <c r="H1780" s="7">
        <f t="shared" si="54"/>
        <v>0</v>
      </c>
      <c r="I1780" t="s">
        <v>153</v>
      </c>
      <c r="J1780" t="s">
        <v>153</v>
      </c>
      <c r="K1780" t="s">
        <v>18</v>
      </c>
      <c r="L1780" s="7" t="s">
        <v>148</v>
      </c>
      <c r="M1780">
        <v>2.76</v>
      </c>
      <c r="N1780" s="12">
        <v>86</v>
      </c>
      <c r="O1780">
        <f t="shared" si="55"/>
        <v>86</v>
      </c>
    </row>
    <row r="1781" spans="1:15" x14ac:dyDescent="0.25">
      <c r="A1781">
        <v>438833</v>
      </c>
      <c r="B1781">
        <v>431446</v>
      </c>
      <c r="C1781" t="s">
        <v>50</v>
      </c>
      <c r="D1781" t="s">
        <v>99</v>
      </c>
      <c r="E1781">
        <v>7</v>
      </c>
      <c r="F1781" s="11">
        <v>114229622</v>
      </c>
      <c r="G1781" s="7" t="s">
        <v>170</v>
      </c>
      <c r="H1781" s="7">
        <f t="shared" si="54"/>
        <v>2</v>
      </c>
      <c r="I1781" t="s">
        <v>153</v>
      </c>
      <c r="J1781" t="s">
        <v>153</v>
      </c>
      <c r="K1781" t="s">
        <v>18</v>
      </c>
      <c r="L1781" s="7" t="s">
        <v>148</v>
      </c>
      <c r="M1781">
        <v>2.76</v>
      </c>
      <c r="N1781" s="12">
        <v>2</v>
      </c>
      <c r="O1781">
        <f t="shared" si="55"/>
        <v>1</v>
      </c>
    </row>
    <row r="1782" spans="1:15" x14ac:dyDescent="0.25">
      <c r="A1782">
        <v>438834</v>
      </c>
      <c r="B1782">
        <v>431446</v>
      </c>
      <c r="C1782" t="s">
        <v>50</v>
      </c>
      <c r="D1782" t="s">
        <v>99</v>
      </c>
      <c r="E1782">
        <v>7</v>
      </c>
      <c r="F1782" s="11">
        <v>114229622</v>
      </c>
      <c r="G1782" s="7" t="s">
        <v>170</v>
      </c>
      <c r="H1782" s="7">
        <f t="shared" si="54"/>
        <v>2</v>
      </c>
      <c r="I1782" t="s">
        <v>153</v>
      </c>
      <c r="J1782" t="s">
        <v>153</v>
      </c>
      <c r="K1782" t="s">
        <v>18</v>
      </c>
      <c r="L1782" s="7" t="s">
        <v>148</v>
      </c>
      <c r="M1782">
        <v>2.76</v>
      </c>
      <c r="N1782" s="12">
        <v>2</v>
      </c>
      <c r="O1782">
        <f t="shared" si="55"/>
        <v>1</v>
      </c>
    </row>
    <row r="1783" spans="1:15" x14ac:dyDescent="0.25">
      <c r="A1783">
        <v>438836</v>
      </c>
      <c r="B1783">
        <v>431446</v>
      </c>
      <c r="C1783" t="s">
        <v>50</v>
      </c>
      <c r="D1783" t="s">
        <v>99</v>
      </c>
      <c r="E1783">
        <v>7</v>
      </c>
      <c r="F1783" s="11">
        <v>15325</v>
      </c>
      <c r="G1783" s="7" t="s">
        <v>165</v>
      </c>
      <c r="H1783" s="7">
        <f t="shared" si="54"/>
        <v>0</v>
      </c>
      <c r="I1783" t="s">
        <v>153</v>
      </c>
      <c r="J1783" t="s">
        <v>153</v>
      </c>
      <c r="K1783" t="s">
        <v>18</v>
      </c>
      <c r="L1783" s="7" t="s">
        <v>148</v>
      </c>
      <c r="M1783">
        <v>2.76</v>
      </c>
      <c r="N1783" s="12">
        <v>65</v>
      </c>
      <c r="O1783">
        <f t="shared" si="55"/>
        <v>65</v>
      </c>
    </row>
    <row r="1784" spans="1:15" x14ac:dyDescent="0.25">
      <c r="A1784">
        <v>438838</v>
      </c>
      <c r="B1784">
        <v>431446</v>
      </c>
      <c r="C1784" t="s">
        <v>50</v>
      </c>
      <c r="D1784" t="s">
        <v>99</v>
      </c>
      <c r="E1784">
        <v>7</v>
      </c>
      <c r="F1784" s="11">
        <v>11867714</v>
      </c>
      <c r="G1784" s="7" t="s">
        <v>165</v>
      </c>
      <c r="H1784" s="7">
        <f t="shared" si="54"/>
        <v>0</v>
      </c>
      <c r="I1784" t="s">
        <v>153</v>
      </c>
      <c r="J1784" t="s">
        <v>294</v>
      </c>
      <c r="K1784" t="s">
        <v>18</v>
      </c>
      <c r="L1784" s="7" t="s">
        <v>148</v>
      </c>
      <c r="M1784" t="s">
        <v>294</v>
      </c>
      <c r="N1784" t="s">
        <v>294</v>
      </c>
      <c r="O1784" t="str">
        <f t="shared" si="55"/>
        <v>Нет показаний</v>
      </c>
    </row>
    <row r="1785" spans="1:15" x14ac:dyDescent="0.25">
      <c r="A1785">
        <v>439555</v>
      </c>
      <c r="B1785">
        <v>431467</v>
      </c>
      <c r="C1785" t="s">
        <v>50</v>
      </c>
      <c r="D1785" t="s">
        <v>110</v>
      </c>
      <c r="E1785">
        <v>26</v>
      </c>
      <c r="F1785" s="11">
        <v>61007892</v>
      </c>
      <c r="G1785" s="7" t="s">
        <v>165</v>
      </c>
      <c r="H1785" s="7">
        <f t="shared" si="54"/>
        <v>0</v>
      </c>
      <c r="I1785" t="s">
        <v>153</v>
      </c>
      <c r="J1785" t="s">
        <v>153</v>
      </c>
      <c r="K1785" t="s">
        <v>18</v>
      </c>
      <c r="L1785" s="7" t="s">
        <v>148</v>
      </c>
      <c r="M1785">
        <v>2.76</v>
      </c>
      <c r="N1785" s="12">
        <v>60</v>
      </c>
      <c r="O1785">
        <f t="shared" si="55"/>
        <v>60</v>
      </c>
    </row>
    <row r="1786" spans="1:15" x14ac:dyDescent="0.25">
      <c r="A1786">
        <v>439557</v>
      </c>
      <c r="B1786">
        <v>431467</v>
      </c>
      <c r="C1786" t="s">
        <v>50</v>
      </c>
      <c r="D1786" t="s">
        <v>110</v>
      </c>
      <c r="E1786">
        <v>26</v>
      </c>
      <c r="F1786" s="11">
        <v>7789129524601</v>
      </c>
      <c r="G1786" s="7" t="s">
        <v>165</v>
      </c>
      <c r="H1786" s="7">
        <f t="shared" si="54"/>
        <v>0</v>
      </c>
      <c r="I1786" t="s">
        <v>153</v>
      </c>
      <c r="J1786" t="s">
        <v>294</v>
      </c>
      <c r="K1786" t="s">
        <v>18</v>
      </c>
      <c r="L1786" s="7" t="s">
        <v>148</v>
      </c>
      <c r="M1786" t="s">
        <v>294</v>
      </c>
      <c r="N1786" t="s">
        <v>294</v>
      </c>
      <c r="O1786" t="str">
        <f t="shared" si="55"/>
        <v>Нет показаний</v>
      </c>
    </row>
    <row r="1787" spans="1:15" x14ac:dyDescent="0.25">
      <c r="A1787">
        <v>439559</v>
      </c>
      <c r="B1787">
        <v>431467</v>
      </c>
      <c r="C1787" t="s">
        <v>50</v>
      </c>
      <c r="D1787" t="s">
        <v>110</v>
      </c>
      <c r="E1787">
        <v>26</v>
      </c>
      <c r="F1787" s="11">
        <v>52322503</v>
      </c>
      <c r="G1787" s="7" t="s">
        <v>165</v>
      </c>
      <c r="H1787" s="7">
        <f t="shared" si="54"/>
        <v>0</v>
      </c>
      <c r="I1787" t="s">
        <v>153</v>
      </c>
      <c r="J1787" t="s">
        <v>153</v>
      </c>
      <c r="K1787" t="s">
        <v>18</v>
      </c>
      <c r="L1787" s="7" t="s">
        <v>148</v>
      </c>
      <c r="M1787">
        <v>2.76</v>
      </c>
      <c r="N1787" s="12">
        <v>100</v>
      </c>
      <c r="O1787">
        <f t="shared" si="55"/>
        <v>100</v>
      </c>
    </row>
    <row r="1788" spans="1:15" x14ac:dyDescent="0.25">
      <c r="A1788">
        <v>439569</v>
      </c>
      <c r="B1788">
        <v>431467</v>
      </c>
      <c r="C1788" t="s">
        <v>50</v>
      </c>
      <c r="D1788" t="s">
        <v>110</v>
      </c>
      <c r="E1788">
        <v>26</v>
      </c>
      <c r="F1788" s="11">
        <v>653246</v>
      </c>
      <c r="G1788" s="7" t="s">
        <v>165</v>
      </c>
      <c r="H1788" s="7">
        <f t="shared" si="54"/>
        <v>0</v>
      </c>
      <c r="I1788" t="s">
        <v>153</v>
      </c>
      <c r="J1788" t="s">
        <v>294</v>
      </c>
      <c r="K1788" t="s">
        <v>18</v>
      </c>
      <c r="L1788" s="7" t="s">
        <v>148</v>
      </c>
      <c r="M1788" t="s">
        <v>294</v>
      </c>
      <c r="N1788" t="s">
        <v>294</v>
      </c>
      <c r="O1788" t="str">
        <f t="shared" si="55"/>
        <v>Нет показаний</v>
      </c>
    </row>
    <row r="1789" spans="1:15" x14ac:dyDescent="0.25">
      <c r="A1789">
        <v>439571</v>
      </c>
      <c r="B1789">
        <v>431467</v>
      </c>
      <c r="C1789" t="s">
        <v>50</v>
      </c>
      <c r="D1789" t="s">
        <v>110</v>
      </c>
      <c r="E1789">
        <v>26</v>
      </c>
      <c r="F1789" s="11">
        <v>85126</v>
      </c>
      <c r="G1789" s="7" t="s">
        <v>165</v>
      </c>
      <c r="H1789" s="7">
        <f t="shared" si="54"/>
        <v>0</v>
      </c>
      <c r="I1789" t="s">
        <v>153</v>
      </c>
      <c r="J1789" t="s">
        <v>153</v>
      </c>
      <c r="K1789" t="s">
        <v>18</v>
      </c>
      <c r="L1789" s="7" t="s">
        <v>148</v>
      </c>
      <c r="M1789">
        <v>2.76</v>
      </c>
      <c r="N1789" s="12">
        <v>72</v>
      </c>
      <c r="O1789">
        <f t="shared" si="55"/>
        <v>72</v>
      </c>
    </row>
    <row r="1790" spans="1:15" x14ac:dyDescent="0.25">
      <c r="A1790">
        <v>439573</v>
      </c>
      <c r="B1790">
        <v>431467</v>
      </c>
      <c r="C1790" t="s">
        <v>50</v>
      </c>
      <c r="D1790" t="s">
        <v>110</v>
      </c>
      <c r="E1790">
        <v>26</v>
      </c>
      <c r="F1790" s="11">
        <v>7789129081976</v>
      </c>
      <c r="G1790" s="7" t="s">
        <v>165</v>
      </c>
      <c r="H1790" s="7">
        <f t="shared" si="54"/>
        <v>0</v>
      </c>
      <c r="I1790" t="s">
        <v>153</v>
      </c>
      <c r="J1790" t="s">
        <v>153</v>
      </c>
      <c r="K1790" t="s">
        <v>18</v>
      </c>
      <c r="L1790" s="7" t="s">
        <v>148</v>
      </c>
      <c r="M1790">
        <v>2.76</v>
      </c>
      <c r="N1790" s="12">
        <v>50</v>
      </c>
      <c r="O1790">
        <f t="shared" si="55"/>
        <v>50</v>
      </c>
    </row>
    <row r="1791" spans="1:15" x14ac:dyDescent="0.25">
      <c r="A1791">
        <v>439575</v>
      </c>
      <c r="B1791">
        <v>431467</v>
      </c>
      <c r="C1791" t="s">
        <v>50</v>
      </c>
      <c r="D1791" t="s">
        <v>110</v>
      </c>
      <c r="E1791">
        <v>26</v>
      </c>
      <c r="F1791" s="11">
        <v>57046</v>
      </c>
      <c r="G1791" s="7" t="s">
        <v>165</v>
      </c>
      <c r="H1791" s="7">
        <f t="shared" si="54"/>
        <v>0</v>
      </c>
      <c r="I1791" t="s">
        <v>153</v>
      </c>
      <c r="J1791" t="s">
        <v>153</v>
      </c>
      <c r="K1791" t="s">
        <v>18</v>
      </c>
      <c r="L1791" s="7" t="s">
        <v>148</v>
      </c>
      <c r="M1791">
        <v>2.76</v>
      </c>
      <c r="N1791" s="12">
        <v>130</v>
      </c>
      <c r="O1791">
        <f t="shared" si="55"/>
        <v>130</v>
      </c>
    </row>
    <row r="1792" spans="1:15" x14ac:dyDescent="0.25">
      <c r="A1792">
        <v>439577</v>
      </c>
      <c r="B1792">
        <v>431467</v>
      </c>
      <c r="C1792" t="s">
        <v>50</v>
      </c>
      <c r="D1792" t="s">
        <v>110</v>
      </c>
      <c r="E1792">
        <v>26</v>
      </c>
      <c r="F1792" s="11">
        <v>7789074019818</v>
      </c>
      <c r="G1792" s="7" t="s">
        <v>165</v>
      </c>
      <c r="H1792" s="7">
        <f t="shared" si="54"/>
        <v>0</v>
      </c>
      <c r="I1792" t="s">
        <v>153</v>
      </c>
      <c r="J1792" t="s">
        <v>294</v>
      </c>
      <c r="K1792" t="s">
        <v>18</v>
      </c>
      <c r="L1792" s="7" t="s">
        <v>148</v>
      </c>
      <c r="M1792" t="s">
        <v>294</v>
      </c>
      <c r="N1792" t="s">
        <v>294</v>
      </c>
      <c r="O1792" t="str">
        <f t="shared" si="55"/>
        <v>Нет показаний</v>
      </c>
    </row>
    <row r="1793" spans="1:15" x14ac:dyDescent="0.25">
      <c r="A1793">
        <v>439579</v>
      </c>
      <c r="B1793">
        <v>431467</v>
      </c>
      <c r="C1793" t="s">
        <v>50</v>
      </c>
      <c r="D1793" t="s">
        <v>110</v>
      </c>
      <c r="E1793">
        <v>26</v>
      </c>
      <c r="F1793" s="11">
        <v>22440914</v>
      </c>
      <c r="G1793" s="7" t="s">
        <v>165</v>
      </c>
      <c r="H1793" s="7">
        <f t="shared" si="54"/>
        <v>0</v>
      </c>
      <c r="I1793" t="s">
        <v>153</v>
      </c>
      <c r="J1793" t="s">
        <v>153</v>
      </c>
      <c r="K1793" t="s">
        <v>18</v>
      </c>
      <c r="L1793" s="7" t="s">
        <v>148</v>
      </c>
      <c r="M1793">
        <v>2.76</v>
      </c>
      <c r="N1793" s="12">
        <v>155</v>
      </c>
      <c r="O1793">
        <f t="shared" si="55"/>
        <v>155</v>
      </c>
    </row>
    <row r="1794" spans="1:15" x14ac:dyDescent="0.25">
      <c r="A1794">
        <v>439581</v>
      </c>
      <c r="B1794">
        <v>431467</v>
      </c>
      <c r="C1794" t="s">
        <v>50</v>
      </c>
      <c r="D1794" t="s">
        <v>110</v>
      </c>
      <c r="E1794">
        <v>26</v>
      </c>
      <c r="F1794" s="11">
        <v>92535700</v>
      </c>
      <c r="G1794" s="7" t="s">
        <v>165</v>
      </c>
      <c r="H1794" s="7">
        <f t="shared" si="54"/>
        <v>0</v>
      </c>
      <c r="I1794" t="s">
        <v>153</v>
      </c>
      <c r="J1794" t="s">
        <v>153</v>
      </c>
      <c r="K1794" t="s">
        <v>18</v>
      </c>
      <c r="L1794" s="7" t="s">
        <v>148</v>
      </c>
      <c r="M1794">
        <v>2.76</v>
      </c>
      <c r="N1794" s="12">
        <v>192</v>
      </c>
      <c r="O1794">
        <f t="shared" si="55"/>
        <v>192</v>
      </c>
    </row>
    <row r="1795" spans="1:15" x14ac:dyDescent="0.25">
      <c r="A1795">
        <v>439583</v>
      </c>
      <c r="B1795">
        <v>431467</v>
      </c>
      <c r="C1795" t="s">
        <v>50</v>
      </c>
      <c r="D1795" t="s">
        <v>110</v>
      </c>
      <c r="E1795">
        <v>26</v>
      </c>
      <c r="F1795" s="11">
        <v>85203</v>
      </c>
      <c r="G1795" s="7" t="s">
        <v>165</v>
      </c>
      <c r="H1795" s="7">
        <f t="shared" ref="H1795:H1858" si="56">COUNTIFS($F$2:$F$3258,F1795,$G$2:$G$3258,"ОКПУ")</f>
        <v>0</v>
      </c>
      <c r="I1795" t="s">
        <v>153</v>
      </c>
      <c r="J1795" t="s">
        <v>294</v>
      </c>
      <c r="K1795" t="s">
        <v>18</v>
      </c>
      <c r="L1795" s="7" t="s">
        <v>148</v>
      </c>
      <c r="M1795" t="s">
        <v>294</v>
      </c>
      <c r="N1795" t="s">
        <v>294</v>
      </c>
      <c r="O1795" t="str">
        <f t="shared" ref="O1795:O1858" si="57">IF(H1795&gt;0,IFERROR(N1795/H1795,N1795),N1795)</f>
        <v>Нет показаний</v>
      </c>
    </row>
    <row r="1796" spans="1:15" x14ac:dyDescent="0.25">
      <c r="A1796">
        <v>439585</v>
      </c>
      <c r="B1796">
        <v>431467</v>
      </c>
      <c r="C1796" t="s">
        <v>50</v>
      </c>
      <c r="D1796" t="s">
        <v>110</v>
      </c>
      <c r="E1796">
        <v>26</v>
      </c>
      <c r="F1796" s="11">
        <v>220420</v>
      </c>
      <c r="G1796" s="7" t="s">
        <v>165</v>
      </c>
      <c r="H1796" s="7">
        <f t="shared" si="56"/>
        <v>0</v>
      </c>
      <c r="I1796" t="s">
        <v>153</v>
      </c>
      <c r="J1796" t="s">
        <v>153</v>
      </c>
      <c r="K1796" t="s">
        <v>18</v>
      </c>
      <c r="L1796" s="7" t="s">
        <v>148</v>
      </c>
      <c r="M1796">
        <v>2.76</v>
      </c>
      <c r="N1796" s="12">
        <v>158</v>
      </c>
      <c r="O1796">
        <f t="shared" si="57"/>
        <v>158</v>
      </c>
    </row>
    <row r="1797" spans="1:15" x14ac:dyDescent="0.25">
      <c r="A1797">
        <v>439679</v>
      </c>
      <c r="B1797">
        <v>431474</v>
      </c>
      <c r="C1797" t="s">
        <v>50</v>
      </c>
      <c r="D1797" t="s">
        <v>101</v>
      </c>
      <c r="E1797">
        <v>68</v>
      </c>
      <c r="F1797" s="11">
        <v>39745936</v>
      </c>
      <c r="G1797" s="7" t="s">
        <v>170</v>
      </c>
      <c r="H1797" s="7">
        <f t="shared" si="56"/>
        <v>2</v>
      </c>
      <c r="I1797" t="s">
        <v>153</v>
      </c>
      <c r="J1797" t="s">
        <v>294</v>
      </c>
      <c r="K1797" t="s">
        <v>18</v>
      </c>
      <c r="L1797" s="7" t="s">
        <v>148</v>
      </c>
      <c r="M1797" t="s">
        <v>294</v>
      </c>
      <c r="N1797" t="s">
        <v>294</v>
      </c>
      <c r="O1797" t="str">
        <f t="shared" si="57"/>
        <v>Нет показаний</v>
      </c>
    </row>
    <row r="1798" spans="1:15" x14ac:dyDescent="0.25">
      <c r="A1798">
        <v>439680</v>
      </c>
      <c r="B1798">
        <v>431474</v>
      </c>
      <c r="C1798" t="s">
        <v>50</v>
      </c>
      <c r="D1798" t="s">
        <v>101</v>
      </c>
      <c r="E1798">
        <v>68</v>
      </c>
      <c r="F1798" s="11">
        <v>39745936</v>
      </c>
      <c r="G1798" s="7" t="s">
        <v>170</v>
      </c>
      <c r="H1798" s="7">
        <f t="shared" si="56"/>
        <v>2</v>
      </c>
      <c r="I1798" t="s">
        <v>153</v>
      </c>
      <c r="J1798" t="s">
        <v>294</v>
      </c>
      <c r="K1798" t="s">
        <v>18</v>
      </c>
      <c r="L1798" s="7" t="s">
        <v>148</v>
      </c>
      <c r="M1798" t="s">
        <v>294</v>
      </c>
      <c r="N1798" t="s">
        <v>294</v>
      </c>
      <c r="O1798" t="str">
        <f t="shared" si="57"/>
        <v>Нет показаний</v>
      </c>
    </row>
    <row r="1799" spans="1:15" x14ac:dyDescent="0.25">
      <c r="A1799">
        <v>439682</v>
      </c>
      <c r="B1799">
        <v>431474</v>
      </c>
      <c r="C1799" t="s">
        <v>50</v>
      </c>
      <c r="D1799" t="s">
        <v>101</v>
      </c>
      <c r="E1799">
        <v>68</v>
      </c>
      <c r="F1799" s="11">
        <v>237675</v>
      </c>
      <c r="G1799" s="7" t="s">
        <v>170</v>
      </c>
      <c r="H1799" s="7">
        <f t="shared" si="56"/>
        <v>2</v>
      </c>
      <c r="I1799" t="s">
        <v>153</v>
      </c>
      <c r="J1799" t="s">
        <v>153</v>
      </c>
      <c r="K1799" t="s">
        <v>18</v>
      </c>
      <c r="L1799" s="7" t="s">
        <v>148</v>
      </c>
      <c r="M1799">
        <v>2.76</v>
      </c>
      <c r="N1799" s="12">
        <v>0</v>
      </c>
      <c r="O1799">
        <f t="shared" si="57"/>
        <v>0</v>
      </c>
    </row>
    <row r="1800" spans="1:15" x14ac:dyDescent="0.25">
      <c r="A1800">
        <v>439683</v>
      </c>
      <c r="B1800">
        <v>431474</v>
      </c>
      <c r="C1800" t="s">
        <v>50</v>
      </c>
      <c r="D1800" t="s">
        <v>101</v>
      </c>
      <c r="E1800">
        <v>68</v>
      </c>
      <c r="F1800" s="11">
        <v>237675</v>
      </c>
      <c r="G1800" s="7" t="s">
        <v>170</v>
      </c>
      <c r="H1800" s="7">
        <f t="shared" si="56"/>
        <v>2</v>
      </c>
      <c r="I1800" t="s">
        <v>153</v>
      </c>
      <c r="J1800" t="s">
        <v>153</v>
      </c>
      <c r="K1800" t="s">
        <v>18</v>
      </c>
      <c r="L1800" s="7" t="s">
        <v>148</v>
      </c>
      <c r="M1800">
        <v>2.76</v>
      </c>
      <c r="N1800" s="12">
        <v>0</v>
      </c>
      <c r="O1800">
        <f t="shared" si="57"/>
        <v>0</v>
      </c>
    </row>
    <row r="1801" spans="1:15" x14ac:dyDescent="0.25">
      <c r="A1801">
        <v>439686</v>
      </c>
      <c r="B1801">
        <v>431474</v>
      </c>
      <c r="C1801" t="s">
        <v>50</v>
      </c>
      <c r="D1801" t="s">
        <v>101</v>
      </c>
      <c r="E1801">
        <v>68</v>
      </c>
      <c r="F1801" s="11">
        <v>6449161102394070</v>
      </c>
      <c r="G1801" s="7" t="s">
        <v>165</v>
      </c>
      <c r="H1801" s="7">
        <f t="shared" si="56"/>
        <v>0</v>
      </c>
      <c r="I1801" t="s">
        <v>153</v>
      </c>
      <c r="J1801" t="s">
        <v>294</v>
      </c>
      <c r="K1801" t="s">
        <v>18</v>
      </c>
      <c r="L1801" s="7" t="s">
        <v>148</v>
      </c>
      <c r="M1801" t="s">
        <v>294</v>
      </c>
      <c r="N1801" t="s">
        <v>294</v>
      </c>
      <c r="O1801" t="str">
        <f t="shared" si="57"/>
        <v>Нет показаний</v>
      </c>
    </row>
    <row r="1802" spans="1:15" x14ac:dyDescent="0.25">
      <c r="A1802">
        <v>439688</v>
      </c>
      <c r="B1802">
        <v>431474</v>
      </c>
      <c r="C1802" t="s">
        <v>50</v>
      </c>
      <c r="D1802" t="s">
        <v>101</v>
      </c>
      <c r="E1802">
        <v>68</v>
      </c>
      <c r="F1802" s="11">
        <v>58074056</v>
      </c>
      <c r="G1802" s="7" t="s">
        <v>170</v>
      </c>
      <c r="H1802" s="7">
        <f t="shared" si="56"/>
        <v>2</v>
      </c>
      <c r="I1802" t="s">
        <v>153</v>
      </c>
      <c r="J1802" t="s">
        <v>153</v>
      </c>
      <c r="K1802" t="s">
        <v>18</v>
      </c>
      <c r="L1802" s="7" t="s">
        <v>148</v>
      </c>
      <c r="M1802">
        <v>2.76</v>
      </c>
      <c r="N1802" s="12">
        <v>35</v>
      </c>
      <c r="O1802">
        <f t="shared" si="57"/>
        <v>17.5</v>
      </c>
    </row>
    <row r="1803" spans="1:15" x14ac:dyDescent="0.25">
      <c r="A1803">
        <v>439689</v>
      </c>
      <c r="B1803">
        <v>431474</v>
      </c>
      <c r="C1803" t="s">
        <v>50</v>
      </c>
      <c r="D1803" t="s">
        <v>101</v>
      </c>
      <c r="E1803">
        <v>68</v>
      </c>
      <c r="F1803" s="11">
        <v>58074056</v>
      </c>
      <c r="G1803" s="7" t="s">
        <v>170</v>
      </c>
      <c r="H1803" s="7">
        <f t="shared" si="56"/>
        <v>2</v>
      </c>
      <c r="I1803" t="s">
        <v>153</v>
      </c>
      <c r="J1803" t="s">
        <v>153</v>
      </c>
      <c r="K1803" t="s">
        <v>18</v>
      </c>
      <c r="L1803" s="7" t="s">
        <v>148</v>
      </c>
      <c r="M1803">
        <v>2.76</v>
      </c>
      <c r="N1803" s="12">
        <v>35</v>
      </c>
      <c r="O1803">
        <f t="shared" si="57"/>
        <v>17.5</v>
      </c>
    </row>
    <row r="1804" spans="1:15" x14ac:dyDescent="0.25">
      <c r="A1804">
        <v>439691</v>
      </c>
      <c r="B1804">
        <v>431474</v>
      </c>
      <c r="C1804" t="s">
        <v>50</v>
      </c>
      <c r="D1804" t="s">
        <v>101</v>
      </c>
      <c r="E1804">
        <v>68</v>
      </c>
      <c r="F1804" s="11">
        <v>14201113</v>
      </c>
      <c r="G1804" s="7" t="s">
        <v>165</v>
      </c>
      <c r="H1804" s="7">
        <f t="shared" si="56"/>
        <v>0</v>
      </c>
      <c r="I1804" t="s">
        <v>153</v>
      </c>
      <c r="J1804" t="s">
        <v>153</v>
      </c>
      <c r="K1804" t="s">
        <v>18</v>
      </c>
      <c r="L1804" s="7" t="s">
        <v>148</v>
      </c>
      <c r="M1804">
        <v>2.76</v>
      </c>
      <c r="N1804" s="12">
        <v>95</v>
      </c>
      <c r="O1804">
        <f t="shared" si="57"/>
        <v>95</v>
      </c>
    </row>
    <row r="1805" spans="1:15" x14ac:dyDescent="0.25">
      <c r="A1805">
        <v>439693</v>
      </c>
      <c r="B1805">
        <v>431474</v>
      </c>
      <c r="C1805" t="s">
        <v>50</v>
      </c>
      <c r="D1805" t="s">
        <v>101</v>
      </c>
      <c r="E1805">
        <v>68</v>
      </c>
      <c r="F1805" s="11">
        <v>6449160900455730</v>
      </c>
      <c r="G1805" s="7" t="s">
        <v>165</v>
      </c>
      <c r="H1805" s="7">
        <f t="shared" si="56"/>
        <v>0</v>
      </c>
      <c r="I1805" t="s">
        <v>153</v>
      </c>
      <c r="J1805" t="s">
        <v>294</v>
      </c>
      <c r="K1805" t="s">
        <v>18</v>
      </c>
      <c r="L1805" s="7" t="s">
        <v>148</v>
      </c>
      <c r="M1805" t="s">
        <v>294</v>
      </c>
      <c r="N1805" t="s">
        <v>294</v>
      </c>
      <c r="O1805" t="str">
        <f t="shared" si="57"/>
        <v>Нет показаний</v>
      </c>
    </row>
    <row r="1806" spans="1:15" x14ac:dyDescent="0.25">
      <c r="A1806">
        <v>439721</v>
      </c>
      <c r="B1806">
        <v>431477</v>
      </c>
      <c r="C1806" t="s">
        <v>50</v>
      </c>
      <c r="D1806" t="s">
        <v>111</v>
      </c>
      <c r="E1806">
        <v>19</v>
      </c>
      <c r="F1806" s="11">
        <v>12377191</v>
      </c>
      <c r="G1806" s="7" t="s">
        <v>165</v>
      </c>
      <c r="H1806" s="7">
        <f t="shared" si="56"/>
        <v>0</v>
      </c>
      <c r="I1806" t="s">
        <v>153</v>
      </c>
      <c r="J1806" t="s">
        <v>153</v>
      </c>
      <c r="K1806" t="s">
        <v>18</v>
      </c>
      <c r="L1806" s="7" t="s">
        <v>148</v>
      </c>
      <c r="M1806">
        <v>2.76</v>
      </c>
      <c r="N1806" s="12">
        <v>0</v>
      </c>
      <c r="O1806">
        <f t="shared" si="57"/>
        <v>0</v>
      </c>
    </row>
    <row r="1807" spans="1:15" x14ac:dyDescent="0.25">
      <c r="A1807">
        <v>440175</v>
      </c>
      <c r="B1807">
        <v>431487</v>
      </c>
      <c r="C1807" t="s">
        <v>50</v>
      </c>
      <c r="D1807" t="s">
        <v>88</v>
      </c>
      <c r="E1807" t="s">
        <v>112</v>
      </c>
      <c r="F1807" s="11">
        <v>233671</v>
      </c>
      <c r="G1807" s="7" t="s">
        <v>165</v>
      </c>
      <c r="H1807" s="7">
        <f t="shared" si="56"/>
        <v>0</v>
      </c>
      <c r="I1807" t="s">
        <v>153</v>
      </c>
      <c r="J1807" t="s">
        <v>294</v>
      </c>
      <c r="K1807" t="s">
        <v>18</v>
      </c>
      <c r="L1807" s="7" t="s">
        <v>148</v>
      </c>
      <c r="M1807" t="s">
        <v>294</v>
      </c>
      <c r="N1807" t="s">
        <v>294</v>
      </c>
      <c r="O1807" t="str">
        <f t="shared" si="57"/>
        <v>Нет показаний</v>
      </c>
    </row>
    <row r="1808" spans="1:15" x14ac:dyDescent="0.25">
      <c r="A1808">
        <v>440389</v>
      </c>
      <c r="B1808">
        <v>431487</v>
      </c>
      <c r="C1808" t="s">
        <v>50</v>
      </c>
      <c r="D1808" t="s">
        <v>88</v>
      </c>
      <c r="E1808" t="s">
        <v>112</v>
      </c>
      <c r="F1808" s="11">
        <v>127875341</v>
      </c>
      <c r="G1808" s="7" t="s">
        <v>165</v>
      </c>
      <c r="H1808" s="7">
        <f t="shared" si="56"/>
        <v>0</v>
      </c>
      <c r="I1808" t="s">
        <v>153</v>
      </c>
      <c r="J1808" t="s">
        <v>153</v>
      </c>
      <c r="K1808" t="s">
        <v>18</v>
      </c>
      <c r="L1808" s="7" t="s">
        <v>148</v>
      </c>
      <c r="M1808">
        <v>2.76</v>
      </c>
      <c r="N1808" s="12">
        <v>7</v>
      </c>
      <c r="O1808">
        <f t="shared" si="57"/>
        <v>7</v>
      </c>
    </row>
    <row r="1809" spans="1:15" x14ac:dyDescent="0.25">
      <c r="A1809">
        <v>441295</v>
      </c>
      <c r="B1809">
        <v>431500</v>
      </c>
      <c r="C1809" t="s">
        <v>50</v>
      </c>
      <c r="D1809" t="s">
        <v>87</v>
      </c>
      <c r="E1809">
        <v>19</v>
      </c>
      <c r="F1809" s="11">
        <v>522021</v>
      </c>
      <c r="G1809" s="7" t="s">
        <v>165</v>
      </c>
      <c r="H1809" s="7">
        <f t="shared" si="56"/>
        <v>0</v>
      </c>
      <c r="I1809" t="s">
        <v>153</v>
      </c>
      <c r="J1809" t="s">
        <v>153</v>
      </c>
      <c r="K1809" t="s">
        <v>18</v>
      </c>
      <c r="L1809" s="7" t="s">
        <v>148</v>
      </c>
      <c r="M1809">
        <v>2.76</v>
      </c>
      <c r="N1809" s="12">
        <v>400</v>
      </c>
      <c r="O1809">
        <f t="shared" si="57"/>
        <v>400</v>
      </c>
    </row>
    <row r="1810" spans="1:15" x14ac:dyDescent="0.25">
      <c r="A1810">
        <v>441300</v>
      </c>
      <c r="B1810">
        <v>431500</v>
      </c>
      <c r="C1810" t="s">
        <v>50</v>
      </c>
      <c r="D1810" t="s">
        <v>87</v>
      </c>
      <c r="E1810">
        <v>19</v>
      </c>
      <c r="F1810" s="11">
        <v>301164</v>
      </c>
      <c r="G1810" s="7" t="s">
        <v>165</v>
      </c>
      <c r="H1810" s="7">
        <f t="shared" si="56"/>
        <v>0</v>
      </c>
      <c r="I1810" t="s">
        <v>153</v>
      </c>
      <c r="J1810" t="s">
        <v>294</v>
      </c>
      <c r="K1810" t="s">
        <v>18</v>
      </c>
      <c r="L1810" s="7" t="s">
        <v>148</v>
      </c>
      <c r="M1810" t="s">
        <v>294</v>
      </c>
      <c r="N1810" t="s">
        <v>294</v>
      </c>
      <c r="O1810" t="str">
        <f t="shared" si="57"/>
        <v>Нет показаний</v>
      </c>
    </row>
    <row r="1811" spans="1:15" x14ac:dyDescent="0.25">
      <c r="A1811">
        <v>441302</v>
      </c>
      <c r="B1811">
        <v>431500</v>
      </c>
      <c r="C1811" t="s">
        <v>50</v>
      </c>
      <c r="D1811" t="s">
        <v>87</v>
      </c>
      <c r="E1811">
        <v>19</v>
      </c>
      <c r="F1811" s="11">
        <v>105678441302</v>
      </c>
      <c r="G1811" s="7" t="s">
        <v>165</v>
      </c>
      <c r="H1811" s="7">
        <f t="shared" si="56"/>
        <v>0</v>
      </c>
      <c r="I1811" t="s">
        <v>153</v>
      </c>
      <c r="J1811" t="s">
        <v>153</v>
      </c>
      <c r="K1811" t="s">
        <v>18</v>
      </c>
      <c r="L1811" s="7" t="s">
        <v>148</v>
      </c>
      <c r="M1811">
        <v>2.76</v>
      </c>
      <c r="N1811" s="12">
        <v>95</v>
      </c>
      <c r="O1811">
        <f t="shared" si="57"/>
        <v>95</v>
      </c>
    </row>
    <row r="1812" spans="1:15" x14ac:dyDescent="0.25">
      <c r="A1812">
        <v>441306</v>
      </c>
      <c r="B1812">
        <v>431500</v>
      </c>
      <c r="C1812" t="s">
        <v>50</v>
      </c>
      <c r="D1812" t="s">
        <v>87</v>
      </c>
      <c r="E1812">
        <v>19</v>
      </c>
      <c r="F1812" s="11">
        <v>2772</v>
      </c>
      <c r="G1812" s="7" t="s">
        <v>165</v>
      </c>
      <c r="H1812" s="7">
        <f t="shared" si="56"/>
        <v>0</v>
      </c>
      <c r="I1812" t="s">
        <v>153</v>
      </c>
      <c r="J1812" t="s">
        <v>294</v>
      </c>
      <c r="K1812" t="s">
        <v>18</v>
      </c>
      <c r="L1812" s="7" t="s">
        <v>148</v>
      </c>
      <c r="M1812" t="s">
        <v>294</v>
      </c>
      <c r="N1812" t="s">
        <v>294</v>
      </c>
      <c r="O1812" t="str">
        <f t="shared" si="57"/>
        <v>Нет показаний</v>
      </c>
    </row>
    <row r="1813" spans="1:15" x14ac:dyDescent="0.25">
      <c r="A1813">
        <v>441309</v>
      </c>
      <c r="B1813">
        <v>431500</v>
      </c>
      <c r="C1813" t="s">
        <v>50</v>
      </c>
      <c r="D1813" t="s">
        <v>87</v>
      </c>
      <c r="E1813">
        <v>19</v>
      </c>
      <c r="F1813" s="11">
        <v>217559</v>
      </c>
      <c r="G1813" s="7" t="s">
        <v>165</v>
      </c>
      <c r="H1813" s="7">
        <f t="shared" si="56"/>
        <v>0</v>
      </c>
      <c r="I1813" t="s">
        <v>153</v>
      </c>
      <c r="J1813" t="s">
        <v>153</v>
      </c>
      <c r="K1813" t="s">
        <v>18</v>
      </c>
      <c r="L1813" s="7" t="s">
        <v>148</v>
      </c>
      <c r="M1813">
        <v>2.76</v>
      </c>
      <c r="N1813" s="12">
        <v>201</v>
      </c>
      <c r="O1813">
        <f t="shared" si="57"/>
        <v>201</v>
      </c>
    </row>
    <row r="1814" spans="1:15" x14ac:dyDescent="0.25">
      <c r="A1814">
        <v>441311</v>
      </c>
      <c r="B1814">
        <v>431500</v>
      </c>
      <c r="C1814" t="s">
        <v>50</v>
      </c>
      <c r="D1814" t="s">
        <v>87</v>
      </c>
      <c r="E1814">
        <v>19</v>
      </c>
      <c r="F1814" s="11">
        <v>69082905</v>
      </c>
      <c r="G1814" s="7" t="s">
        <v>165</v>
      </c>
      <c r="H1814" s="7">
        <f t="shared" si="56"/>
        <v>0</v>
      </c>
      <c r="I1814" t="s">
        <v>153</v>
      </c>
      <c r="J1814" t="s">
        <v>294</v>
      </c>
      <c r="K1814" t="s">
        <v>18</v>
      </c>
      <c r="L1814" s="7" t="s">
        <v>148</v>
      </c>
      <c r="M1814" t="s">
        <v>294</v>
      </c>
      <c r="N1814" t="s">
        <v>294</v>
      </c>
      <c r="O1814" t="str">
        <f t="shared" si="57"/>
        <v>Нет показаний</v>
      </c>
    </row>
    <row r="1815" spans="1:15" x14ac:dyDescent="0.25">
      <c r="A1815">
        <v>441313</v>
      </c>
      <c r="B1815">
        <v>431500</v>
      </c>
      <c r="C1815" t="s">
        <v>50</v>
      </c>
      <c r="D1815" t="s">
        <v>87</v>
      </c>
      <c r="E1815">
        <v>19</v>
      </c>
      <c r="F1815" s="11">
        <v>104165559</v>
      </c>
      <c r="G1815" s="7" t="s">
        <v>165</v>
      </c>
      <c r="H1815" s="7">
        <f t="shared" si="56"/>
        <v>0</v>
      </c>
      <c r="I1815" t="s">
        <v>153</v>
      </c>
      <c r="J1815" t="s">
        <v>153</v>
      </c>
      <c r="K1815" t="s">
        <v>18</v>
      </c>
      <c r="L1815" s="7" t="s">
        <v>148</v>
      </c>
      <c r="M1815">
        <v>2.76</v>
      </c>
      <c r="N1815" s="12">
        <v>72</v>
      </c>
      <c r="O1815">
        <f t="shared" si="57"/>
        <v>72</v>
      </c>
    </row>
    <row r="1816" spans="1:15" x14ac:dyDescent="0.25">
      <c r="A1816">
        <v>441315</v>
      </c>
      <c r="B1816">
        <v>431500</v>
      </c>
      <c r="C1816" t="s">
        <v>50</v>
      </c>
      <c r="D1816" t="s">
        <v>87</v>
      </c>
      <c r="E1816">
        <v>19</v>
      </c>
      <c r="F1816" s="11">
        <v>649161002362732</v>
      </c>
      <c r="G1816" s="7" t="s">
        <v>165</v>
      </c>
      <c r="H1816" s="7">
        <f t="shared" si="56"/>
        <v>0</v>
      </c>
      <c r="I1816" t="s">
        <v>153</v>
      </c>
      <c r="J1816" t="s">
        <v>153</v>
      </c>
      <c r="K1816" t="s">
        <v>18</v>
      </c>
      <c r="L1816" s="7" t="s">
        <v>148</v>
      </c>
      <c r="M1816">
        <v>2.76</v>
      </c>
      <c r="N1816" s="12">
        <v>116</v>
      </c>
      <c r="O1816">
        <f t="shared" si="57"/>
        <v>116</v>
      </c>
    </row>
    <row r="1817" spans="1:15" x14ac:dyDescent="0.25">
      <c r="A1817">
        <v>441317</v>
      </c>
      <c r="B1817">
        <v>431500</v>
      </c>
      <c r="C1817" t="s">
        <v>50</v>
      </c>
      <c r="D1817" t="s">
        <v>87</v>
      </c>
      <c r="E1817">
        <v>19</v>
      </c>
      <c r="F1817" s="11">
        <v>44131713508</v>
      </c>
      <c r="G1817" s="7" t="s">
        <v>165</v>
      </c>
      <c r="H1817" s="7">
        <f t="shared" si="56"/>
        <v>0</v>
      </c>
      <c r="I1817" t="s">
        <v>153</v>
      </c>
      <c r="J1817" t="s">
        <v>153</v>
      </c>
      <c r="K1817" t="s">
        <v>18</v>
      </c>
      <c r="L1817" s="7" t="s">
        <v>148</v>
      </c>
      <c r="M1817">
        <v>2.76</v>
      </c>
      <c r="N1817" s="12">
        <v>132</v>
      </c>
      <c r="O1817">
        <f t="shared" si="57"/>
        <v>132</v>
      </c>
    </row>
    <row r="1818" spans="1:15" x14ac:dyDescent="0.25">
      <c r="A1818">
        <v>441320</v>
      </c>
      <c r="B1818">
        <v>431500</v>
      </c>
      <c r="C1818" t="s">
        <v>50</v>
      </c>
      <c r="D1818" t="s">
        <v>87</v>
      </c>
      <c r="E1818">
        <v>19</v>
      </c>
      <c r="F1818" s="11">
        <v>7791027024965</v>
      </c>
      <c r="G1818" s="7" t="s">
        <v>165</v>
      </c>
      <c r="H1818" s="7">
        <f t="shared" si="56"/>
        <v>0</v>
      </c>
      <c r="I1818" t="s">
        <v>153</v>
      </c>
      <c r="J1818" t="s">
        <v>294</v>
      </c>
      <c r="K1818" t="s">
        <v>18</v>
      </c>
      <c r="L1818" s="7" t="s">
        <v>148</v>
      </c>
      <c r="M1818" t="s">
        <v>294</v>
      </c>
      <c r="N1818" t="s">
        <v>294</v>
      </c>
      <c r="O1818" t="str">
        <f t="shared" si="57"/>
        <v>Нет показаний</v>
      </c>
    </row>
    <row r="1819" spans="1:15" x14ac:dyDescent="0.25">
      <c r="A1819">
        <v>441324</v>
      </c>
      <c r="B1819">
        <v>431500</v>
      </c>
      <c r="C1819" t="s">
        <v>50</v>
      </c>
      <c r="D1819" t="s">
        <v>87</v>
      </c>
      <c r="E1819">
        <v>19</v>
      </c>
      <c r="F1819" s="11">
        <v>1501549613512</v>
      </c>
      <c r="G1819" s="7" t="s">
        <v>165</v>
      </c>
      <c r="H1819" s="7">
        <f t="shared" si="56"/>
        <v>0</v>
      </c>
      <c r="I1819" t="s">
        <v>153</v>
      </c>
      <c r="J1819" t="s">
        <v>153</v>
      </c>
      <c r="K1819" t="s">
        <v>18</v>
      </c>
      <c r="L1819" s="7" t="s">
        <v>148</v>
      </c>
      <c r="M1819">
        <v>2.76</v>
      </c>
      <c r="N1819" s="12">
        <v>50</v>
      </c>
      <c r="O1819">
        <f t="shared" si="57"/>
        <v>50</v>
      </c>
    </row>
    <row r="1820" spans="1:15" x14ac:dyDescent="0.25">
      <c r="A1820">
        <v>441326</v>
      </c>
      <c r="B1820">
        <v>431500</v>
      </c>
      <c r="C1820" t="s">
        <v>50</v>
      </c>
      <c r="D1820" t="s">
        <v>87</v>
      </c>
      <c r="E1820">
        <v>19</v>
      </c>
      <c r="F1820" s="11">
        <v>443631</v>
      </c>
      <c r="G1820" s="7" t="s">
        <v>165</v>
      </c>
      <c r="H1820" s="7">
        <f t="shared" si="56"/>
        <v>0</v>
      </c>
      <c r="I1820" t="s">
        <v>153</v>
      </c>
      <c r="J1820" t="s">
        <v>153</v>
      </c>
      <c r="K1820" t="s">
        <v>18</v>
      </c>
      <c r="L1820" s="7" t="s">
        <v>148</v>
      </c>
      <c r="M1820">
        <v>2.76</v>
      </c>
      <c r="N1820" s="12">
        <v>40</v>
      </c>
      <c r="O1820">
        <f t="shared" si="57"/>
        <v>40</v>
      </c>
    </row>
    <row r="1821" spans="1:15" x14ac:dyDescent="0.25">
      <c r="A1821">
        <v>441328</v>
      </c>
      <c r="B1821">
        <v>431500</v>
      </c>
      <c r="C1821" t="s">
        <v>50</v>
      </c>
      <c r="D1821" t="s">
        <v>87</v>
      </c>
      <c r="E1821">
        <v>19</v>
      </c>
      <c r="F1821" s="11">
        <v>32008</v>
      </c>
      <c r="G1821" s="7" t="s">
        <v>165</v>
      </c>
      <c r="H1821" s="7">
        <f t="shared" si="56"/>
        <v>0</v>
      </c>
      <c r="I1821" t="s">
        <v>153</v>
      </c>
      <c r="J1821" t="s">
        <v>153</v>
      </c>
      <c r="K1821" t="s">
        <v>18</v>
      </c>
      <c r="L1821" s="7" t="s">
        <v>148</v>
      </c>
      <c r="M1821">
        <v>2.76</v>
      </c>
      <c r="N1821" s="12">
        <v>154</v>
      </c>
      <c r="O1821">
        <f t="shared" si="57"/>
        <v>154</v>
      </c>
    </row>
    <row r="1822" spans="1:15" x14ac:dyDescent="0.25">
      <c r="A1822">
        <v>441330</v>
      </c>
      <c r="B1822">
        <v>431501</v>
      </c>
      <c r="C1822" t="s">
        <v>50</v>
      </c>
      <c r="D1822" t="s">
        <v>89</v>
      </c>
      <c r="E1822">
        <v>28</v>
      </c>
      <c r="F1822" s="11">
        <v>11074129091105</v>
      </c>
      <c r="G1822" s="7" t="s">
        <v>165</v>
      </c>
      <c r="H1822" s="7">
        <f t="shared" si="56"/>
        <v>0</v>
      </c>
      <c r="I1822" t="s">
        <v>153</v>
      </c>
      <c r="J1822" t="s">
        <v>153</v>
      </c>
      <c r="K1822" t="s">
        <v>18</v>
      </c>
      <c r="L1822" s="7" t="s">
        <v>148</v>
      </c>
      <c r="M1822">
        <v>2.76</v>
      </c>
      <c r="N1822" s="12">
        <v>430</v>
      </c>
      <c r="O1822">
        <f t="shared" si="57"/>
        <v>430</v>
      </c>
    </row>
    <row r="1823" spans="1:15" x14ac:dyDescent="0.25">
      <c r="A1823">
        <v>441332</v>
      </c>
      <c r="B1823">
        <v>431501</v>
      </c>
      <c r="C1823" t="s">
        <v>50</v>
      </c>
      <c r="D1823" t="s">
        <v>89</v>
      </c>
      <c r="E1823">
        <v>28</v>
      </c>
      <c r="F1823" s="11">
        <v>274744</v>
      </c>
      <c r="G1823" s="7" t="s">
        <v>165</v>
      </c>
      <c r="H1823" s="7">
        <f t="shared" si="56"/>
        <v>0</v>
      </c>
      <c r="I1823" t="s">
        <v>153</v>
      </c>
      <c r="J1823" t="s">
        <v>153</v>
      </c>
      <c r="K1823" t="s">
        <v>18</v>
      </c>
      <c r="L1823" s="7" t="s">
        <v>148</v>
      </c>
      <c r="M1823">
        <v>2.76</v>
      </c>
      <c r="N1823" s="12">
        <v>224</v>
      </c>
      <c r="O1823">
        <f t="shared" si="57"/>
        <v>224</v>
      </c>
    </row>
    <row r="1824" spans="1:15" x14ac:dyDescent="0.25">
      <c r="A1824">
        <v>441334</v>
      </c>
      <c r="B1824">
        <v>431501</v>
      </c>
      <c r="C1824" t="s">
        <v>50</v>
      </c>
      <c r="D1824" t="s">
        <v>89</v>
      </c>
      <c r="E1824">
        <v>28</v>
      </c>
      <c r="F1824" s="11">
        <v>649161002393965</v>
      </c>
      <c r="G1824" s="7" t="s">
        <v>165</v>
      </c>
      <c r="H1824" s="7">
        <f t="shared" si="56"/>
        <v>0</v>
      </c>
      <c r="I1824" t="s">
        <v>153</v>
      </c>
      <c r="J1824" t="s">
        <v>294</v>
      </c>
      <c r="K1824" t="s">
        <v>18</v>
      </c>
      <c r="L1824" s="7" t="s">
        <v>148</v>
      </c>
      <c r="M1824" t="s">
        <v>294</v>
      </c>
      <c r="N1824" t="s">
        <v>294</v>
      </c>
      <c r="O1824" t="str">
        <f t="shared" si="57"/>
        <v>Нет показаний</v>
      </c>
    </row>
    <row r="1825" spans="1:15" x14ac:dyDescent="0.25">
      <c r="A1825">
        <v>441336</v>
      </c>
      <c r="B1825">
        <v>431501</v>
      </c>
      <c r="C1825" t="s">
        <v>50</v>
      </c>
      <c r="D1825" t="s">
        <v>89</v>
      </c>
      <c r="E1825">
        <v>28</v>
      </c>
      <c r="F1825" s="11">
        <v>274043</v>
      </c>
      <c r="G1825" s="7" t="s">
        <v>165</v>
      </c>
      <c r="H1825" s="7">
        <f t="shared" si="56"/>
        <v>0</v>
      </c>
      <c r="I1825" t="s">
        <v>153</v>
      </c>
      <c r="J1825" t="s">
        <v>153</v>
      </c>
      <c r="K1825" t="s">
        <v>18</v>
      </c>
      <c r="L1825" s="7" t="s">
        <v>148</v>
      </c>
      <c r="M1825">
        <v>2.76</v>
      </c>
      <c r="N1825" s="12">
        <v>406</v>
      </c>
      <c r="O1825">
        <f t="shared" si="57"/>
        <v>406</v>
      </c>
    </row>
    <row r="1826" spans="1:15" x14ac:dyDescent="0.25">
      <c r="A1826">
        <v>441338</v>
      </c>
      <c r="B1826">
        <v>431501</v>
      </c>
      <c r="C1826" t="s">
        <v>50</v>
      </c>
      <c r="D1826" t="s">
        <v>89</v>
      </c>
      <c r="E1826">
        <v>28</v>
      </c>
      <c r="F1826" s="11">
        <v>56306</v>
      </c>
      <c r="G1826" s="7" t="s">
        <v>165</v>
      </c>
      <c r="H1826" s="7">
        <f t="shared" si="56"/>
        <v>0</v>
      </c>
      <c r="I1826" t="s">
        <v>153</v>
      </c>
      <c r="J1826" t="s">
        <v>153</v>
      </c>
      <c r="K1826" t="s">
        <v>18</v>
      </c>
      <c r="L1826" s="7" t="s">
        <v>148</v>
      </c>
      <c r="M1826">
        <v>2.76</v>
      </c>
      <c r="N1826" s="12">
        <v>311</v>
      </c>
      <c r="O1826">
        <f t="shared" si="57"/>
        <v>311</v>
      </c>
    </row>
    <row r="1827" spans="1:15" x14ac:dyDescent="0.25">
      <c r="A1827">
        <v>441340</v>
      </c>
      <c r="B1827">
        <v>431501</v>
      </c>
      <c r="C1827" t="s">
        <v>50</v>
      </c>
      <c r="D1827" t="s">
        <v>89</v>
      </c>
      <c r="E1827">
        <v>28</v>
      </c>
      <c r="F1827" s="11">
        <v>22439017</v>
      </c>
      <c r="G1827" s="7" t="s">
        <v>165</v>
      </c>
      <c r="H1827" s="7">
        <f t="shared" si="56"/>
        <v>0</v>
      </c>
      <c r="I1827" t="s">
        <v>153</v>
      </c>
      <c r="J1827" t="s">
        <v>294</v>
      </c>
      <c r="K1827" t="s">
        <v>18</v>
      </c>
      <c r="L1827" s="7" t="s">
        <v>148</v>
      </c>
      <c r="M1827" t="s">
        <v>294</v>
      </c>
      <c r="N1827" t="s">
        <v>294</v>
      </c>
      <c r="O1827" t="str">
        <f t="shared" si="57"/>
        <v>Нет показаний</v>
      </c>
    </row>
    <row r="1828" spans="1:15" x14ac:dyDescent="0.25">
      <c r="A1828">
        <v>441342</v>
      </c>
      <c r="B1828">
        <v>431501</v>
      </c>
      <c r="C1828" t="s">
        <v>50</v>
      </c>
      <c r="D1828" t="s">
        <v>89</v>
      </c>
      <c r="E1828">
        <v>28</v>
      </c>
      <c r="F1828" s="11">
        <v>13521287</v>
      </c>
      <c r="G1828" s="7" t="s">
        <v>165</v>
      </c>
      <c r="H1828" s="7">
        <f t="shared" si="56"/>
        <v>0</v>
      </c>
      <c r="I1828" t="s">
        <v>153</v>
      </c>
      <c r="J1828" t="s">
        <v>294</v>
      </c>
      <c r="K1828" t="s">
        <v>18</v>
      </c>
      <c r="L1828" s="7" t="s">
        <v>148</v>
      </c>
      <c r="M1828" t="s">
        <v>294</v>
      </c>
      <c r="N1828" t="s">
        <v>294</v>
      </c>
      <c r="O1828" t="str">
        <f t="shared" si="57"/>
        <v>Нет показаний</v>
      </c>
    </row>
    <row r="1829" spans="1:15" x14ac:dyDescent="0.25">
      <c r="A1829">
        <v>441344</v>
      </c>
      <c r="B1829">
        <v>431501</v>
      </c>
      <c r="C1829" t="s">
        <v>50</v>
      </c>
      <c r="D1829" t="s">
        <v>89</v>
      </c>
      <c r="E1829">
        <v>28</v>
      </c>
      <c r="F1829" s="11" t="s">
        <v>239</v>
      </c>
      <c r="G1829" s="7" t="s">
        <v>165</v>
      </c>
      <c r="H1829" s="7">
        <f t="shared" si="56"/>
        <v>0</v>
      </c>
      <c r="I1829" t="s">
        <v>153</v>
      </c>
      <c r="J1829" t="s">
        <v>294</v>
      </c>
      <c r="K1829" t="s">
        <v>18</v>
      </c>
      <c r="L1829" s="7" t="s">
        <v>148</v>
      </c>
      <c r="M1829" t="s">
        <v>294</v>
      </c>
      <c r="N1829" t="s">
        <v>294</v>
      </c>
      <c r="O1829" t="str">
        <f t="shared" si="57"/>
        <v>Нет показаний</v>
      </c>
    </row>
    <row r="1830" spans="1:15" x14ac:dyDescent="0.25">
      <c r="A1830">
        <v>441346</v>
      </c>
      <c r="B1830">
        <v>431501</v>
      </c>
      <c r="C1830" t="s">
        <v>50</v>
      </c>
      <c r="D1830" t="s">
        <v>89</v>
      </c>
      <c r="E1830">
        <v>28</v>
      </c>
      <c r="F1830" s="11">
        <v>314638</v>
      </c>
      <c r="G1830" s="7" t="s">
        <v>165</v>
      </c>
      <c r="H1830" s="7">
        <f t="shared" si="56"/>
        <v>0</v>
      </c>
      <c r="I1830" t="s">
        <v>153</v>
      </c>
      <c r="J1830" t="s">
        <v>153</v>
      </c>
      <c r="K1830" t="s">
        <v>18</v>
      </c>
      <c r="L1830" s="7" t="s">
        <v>148</v>
      </c>
      <c r="M1830">
        <v>2.76</v>
      </c>
      <c r="N1830" s="12">
        <v>345</v>
      </c>
      <c r="O1830">
        <f t="shared" si="57"/>
        <v>345</v>
      </c>
    </row>
    <row r="1831" spans="1:15" x14ac:dyDescent="0.25">
      <c r="A1831">
        <v>441348</v>
      </c>
      <c r="B1831">
        <v>431501</v>
      </c>
      <c r="C1831" t="s">
        <v>50</v>
      </c>
      <c r="D1831" t="s">
        <v>89</v>
      </c>
      <c r="E1831">
        <v>28</v>
      </c>
      <c r="F1831" s="11">
        <v>44134813524</v>
      </c>
      <c r="G1831" s="7" t="s">
        <v>165</v>
      </c>
      <c r="H1831" s="7">
        <f t="shared" si="56"/>
        <v>0</v>
      </c>
      <c r="I1831" t="s">
        <v>153</v>
      </c>
      <c r="J1831" t="s">
        <v>153</v>
      </c>
      <c r="K1831" t="s">
        <v>18</v>
      </c>
      <c r="L1831" s="7" t="s">
        <v>148</v>
      </c>
      <c r="M1831">
        <v>2.76</v>
      </c>
      <c r="N1831" s="12">
        <v>347</v>
      </c>
      <c r="O1831">
        <f t="shared" si="57"/>
        <v>347</v>
      </c>
    </row>
    <row r="1832" spans="1:15" x14ac:dyDescent="0.25">
      <c r="A1832">
        <v>441350</v>
      </c>
      <c r="B1832">
        <v>431501</v>
      </c>
      <c r="C1832" t="s">
        <v>50</v>
      </c>
      <c r="D1832" t="s">
        <v>89</v>
      </c>
      <c r="E1832">
        <v>28</v>
      </c>
      <c r="F1832" s="11" t="s">
        <v>240</v>
      </c>
      <c r="G1832" s="7" t="s">
        <v>165</v>
      </c>
      <c r="H1832" s="7">
        <f t="shared" si="56"/>
        <v>0</v>
      </c>
      <c r="I1832" t="s">
        <v>153</v>
      </c>
      <c r="J1832" t="s">
        <v>153</v>
      </c>
      <c r="K1832" t="s">
        <v>18</v>
      </c>
      <c r="L1832" s="7" t="s">
        <v>148</v>
      </c>
      <c r="M1832">
        <v>2.76</v>
      </c>
      <c r="N1832" s="12">
        <v>342</v>
      </c>
      <c r="O1832">
        <f t="shared" si="57"/>
        <v>342</v>
      </c>
    </row>
    <row r="1833" spans="1:15" x14ac:dyDescent="0.25">
      <c r="A1833">
        <v>441352</v>
      </c>
      <c r="B1833">
        <v>431501</v>
      </c>
      <c r="C1833" t="s">
        <v>50</v>
      </c>
      <c r="D1833" t="s">
        <v>89</v>
      </c>
      <c r="E1833">
        <v>28</v>
      </c>
      <c r="F1833" s="11">
        <v>15010320</v>
      </c>
      <c r="G1833" s="7" t="s">
        <v>165</v>
      </c>
      <c r="H1833" s="7">
        <f t="shared" si="56"/>
        <v>0</v>
      </c>
      <c r="I1833" t="s">
        <v>153</v>
      </c>
      <c r="J1833" t="s">
        <v>294</v>
      </c>
      <c r="K1833" t="s">
        <v>18</v>
      </c>
      <c r="L1833" s="7" t="s">
        <v>148</v>
      </c>
      <c r="M1833" t="s">
        <v>294</v>
      </c>
      <c r="N1833" t="s">
        <v>294</v>
      </c>
      <c r="O1833" t="str">
        <f t="shared" si="57"/>
        <v>Нет показаний</v>
      </c>
    </row>
    <row r="1834" spans="1:15" x14ac:dyDescent="0.25">
      <c r="A1834">
        <v>441612</v>
      </c>
      <c r="B1834">
        <v>431508</v>
      </c>
      <c r="C1834" t="s">
        <v>50</v>
      </c>
      <c r="D1834" t="s">
        <v>113</v>
      </c>
      <c r="E1834">
        <v>6</v>
      </c>
      <c r="F1834" s="11">
        <v>2696761</v>
      </c>
      <c r="G1834" s="7" t="s">
        <v>165</v>
      </c>
      <c r="H1834" s="7">
        <f t="shared" si="56"/>
        <v>0</v>
      </c>
      <c r="I1834" t="s">
        <v>153</v>
      </c>
      <c r="J1834" t="s">
        <v>153</v>
      </c>
      <c r="K1834" t="s">
        <v>18</v>
      </c>
      <c r="L1834" s="7" t="s">
        <v>148</v>
      </c>
      <c r="M1834">
        <v>2.76</v>
      </c>
      <c r="N1834" s="12">
        <v>469</v>
      </c>
      <c r="O1834">
        <f t="shared" si="57"/>
        <v>469</v>
      </c>
    </row>
    <row r="1835" spans="1:15" x14ac:dyDescent="0.25">
      <c r="A1835">
        <v>441616</v>
      </c>
      <c r="B1835">
        <v>431508</v>
      </c>
      <c r="C1835" t="s">
        <v>50</v>
      </c>
      <c r="D1835" t="s">
        <v>113</v>
      </c>
      <c r="E1835">
        <v>6</v>
      </c>
      <c r="F1835" s="11">
        <v>378017</v>
      </c>
      <c r="G1835" s="7" t="s">
        <v>165</v>
      </c>
      <c r="H1835" s="7">
        <f t="shared" si="56"/>
        <v>0</v>
      </c>
      <c r="I1835" t="s">
        <v>153</v>
      </c>
      <c r="J1835" t="s">
        <v>153</v>
      </c>
      <c r="K1835" t="s">
        <v>18</v>
      </c>
      <c r="L1835" s="7" t="s">
        <v>148</v>
      </c>
      <c r="M1835">
        <v>2.76</v>
      </c>
      <c r="N1835" s="12">
        <v>168</v>
      </c>
      <c r="O1835">
        <f t="shared" si="57"/>
        <v>168</v>
      </c>
    </row>
    <row r="1836" spans="1:15" x14ac:dyDescent="0.25">
      <c r="A1836">
        <v>441618</v>
      </c>
      <c r="B1836">
        <v>431508</v>
      </c>
      <c r="C1836" t="s">
        <v>50</v>
      </c>
      <c r="D1836" t="s">
        <v>113</v>
      </c>
      <c r="E1836">
        <v>6</v>
      </c>
      <c r="F1836" s="11">
        <v>328512</v>
      </c>
      <c r="G1836" s="7" t="s">
        <v>165</v>
      </c>
      <c r="H1836" s="7">
        <f t="shared" si="56"/>
        <v>0</v>
      </c>
      <c r="I1836" t="s">
        <v>153</v>
      </c>
      <c r="J1836" t="s">
        <v>153</v>
      </c>
      <c r="K1836" t="s">
        <v>18</v>
      </c>
      <c r="L1836" s="7" t="s">
        <v>148</v>
      </c>
      <c r="M1836">
        <v>2.76</v>
      </c>
      <c r="N1836" s="12">
        <v>552</v>
      </c>
      <c r="O1836">
        <f t="shared" si="57"/>
        <v>552</v>
      </c>
    </row>
    <row r="1837" spans="1:15" x14ac:dyDescent="0.25">
      <c r="A1837">
        <v>441620</v>
      </c>
      <c r="B1837">
        <v>431508</v>
      </c>
      <c r="C1837" t="s">
        <v>50</v>
      </c>
      <c r="D1837" t="s">
        <v>113</v>
      </c>
      <c r="E1837">
        <v>6</v>
      </c>
      <c r="F1837" s="11">
        <v>3695145</v>
      </c>
      <c r="G1837" s="7" t="s">
        <v>165</v>
      </c>
      <c r="H1837" s="7">
        <f t="shared" si="56"/>
        <v>0</v>
      </c>
      <c r="I1837" t="s">
        <v>153</v>
      </c>
      <c r="J1837" t="s">
        <v>153</v>
      </c>
      <c r="K1837" t="s">
        <v>18</v>
      </c>
      <c r="L1837" s="7" t="s">
        <v>148</v>
      </c>
      <c r="M1837">
        <v>2.76</v>
      </c>
      <c r="N1837" s="12">
        <v>197</v>
      </c>
      <c r="O1837">
        <f t="shared" si="57"/>
        <v>197</v>
      </c>
    </row>
    <row r="1838" spans="1:15" x14ac:dyDescent="0.25">
      <c r="A1838">
        <v>441622</v>
      </c>
      <c r="B1838">
        <v>431508</v>
      </c>
      <c r="C1838" t="s">
        <v>50</v>
      </c>
      <c r="D1838" t="s">
        <v>113</v>
      </c>
      <c r="E1838">
        <v>6</v>
      </c>
      <c r="F1838" s="11">
        <v>649161002396775</v>
      </c>
      <c r="G1838" s="7" t="s">
        <v>165</v>
      </c>
      <c r="H1838" s="7">
        <f t="shared" si="56"/>
        <v>0</v>
      </c>
      <c r="I1838" t="s">
        <v>153</v>
      </c>
      <c r="J1838" t="s">
        <v>153</v>
      </c>
      <c r="K1838" t="s">
        <v>18</v>
      </c>
      <c r="L1838" s="7" t="s">
        <v>148</v>
      </c>
      <c r="M1838">
        <v>2.76</v>
      </c>
      <c r="N1838" s="12">
        <v>167</v>
      </c>
      <c r="O1838">
        <f t="shared" si="57"/>
        <v>167</v>
      </c>
    </row>
    <row r="1839" spans="1:15" x14ac:dyDescent="0.25">
      <c r="A1839">
        <v>441626</v>
      </c>
      <c r="B1839">
        <v>431508</v>
      </c>
      <c r="C1839" t="s">
        <v>50</v>
      </c>
      <c r="D1839" t="s">
        <v>113</v>
      </c>
      <c r="E1839">
        <v>6</v>
      </c>
      <c r="F1839" s="11">
        <v>66416</v>
      </c>
      <c r="G1839" s="7" t="s">
        <v>165</v>
      </c>
      <c r="H1839" s="7">
        <f t="shared" si="56"/>
        <v>0</v>
      </c>
      <c r="I1839" t="s">
        <v>153</v>
      </c>
      <c r="J1839" t="s">
        <v>153</v>
      </c>
      <c r="K1839" t="s">
        <v>18</v>
      </c>
      <c r="L1839" s="7" t="s">
        <v>148</v>
      </c>
      <c r="M1839">
        <v>2.76</v>
      </c>
      <c r="N1839" s="12">
        <v>390</v>
      </c>
      <c r="O1839">
        <f t="shared" si="57"/>
        <v>390</v>
      </c>
    </row>
    <row r="1840" spans="1:15" x14ac:dyDescent="0.25">
      <c r="A1840">
        <v>441628</v>
      </c>
      <c r="B1840">
        <v>431508</v>
      </c>
      <c r="C1840" t="s">
        <v>50</v>
      </c>
      <c r="D1840" t="s">
        <v>113</v>
      </c>
      <c r="E1840">
        <v>6</v>
      </c>
      <c r="F1840" s="11">
        <v>284513</v>
      </c>
      <c r="G1840" s="7" t="s">
        <v>165</v>
      </c>
      <c r="H1840" s="7">
        <f t="shared" si="56"/>
        <v>0</v>
      </c>
      <c r="I1840" t="s">
        <v>153</v>
      </c>
      <c r="J1840" t="s">
        <v>153</v>
      </c>
      <c r="K1840" t="s">
        <v>18</v>
      </c>
      <c r="L1840" s="7" t="s">
        <v>148</v>
      </c>
      <c r="M1840">
        <v>2.76</v>
      </c>
      <c r="N1840" s="12">
        <v>194</v>
      </c>
      <c r="O1840">
        <f t="shared" si="57"/>
        <v>194</v>
      </c>
    </row>
    <row r="1841" spans="1:15" x14ac:dyDescent="0.25">
      <c r="A1841">
        <v>441876</v>
      </c>
      <c r="B1841">
        <v>431513</v>
      </c>
      <c r="C1841" t="s">
        <v>50</v>
      </c>
      <c r="D1841" t="s">
        <v>86</v>
      </c>
      <c r="E1841">
        <v>4</v>
      </c>
      <c r="F1841" s="11" t="s">
        <v>241</v>
      </c>
      <c r="G1841" s="7" t="s">
        <v>165</v>
      </c>
      <c r="H1841" s="7">
        <f t="shared" si="56"/>
        <v>0</v>
      </c>
      <c r="I1841" t="s">
        <v>153</v>
      </c>
      <c r="J1841" t="s">
        <v>153</v>
      </c>
      <c r="K1841" t="s">
        <v>18</v>
      </c>
      <c r="L1841" s="7" t="s">
        <v>148</v>
      </c>
      <c r="M1841">
        <v>2.76</v>
      </c>
      <c r="N1841" s="12">
        <v>62</v>
      </c>
      <c r="O1841">
        <f t="shared" si="57"/>
        <v>62</v>
      </c>
    </row>
    <row r="1842" spans="1:15" x14ac:dyDescent="0.25">
      <c r="A1842">
        <v>441878</v>
      </c>
      <c r="B1842">
        <v>431513</v>
      </c>
      <c r="C1842" t="s">
        <v>50</v>
      </c>
      <c r="D1842" t="s">
        <v>86</v>
      </c>
      <c r="E1842">
        <v>4</v>
      </c>
      <c r="F1842" s="11">
        <v>169551</v>
      </c>
      <c r="G1842" s="7" t="s">
        <v>165</v>
      </c>
      <c r="H1842" s="7">
        <f t="shared" si="56"/>
        <v>0</v>
      </c>
      <c r="I1842" t="s">
        <v>153</v>
      </c>
      <c r="J1842" t="s">
        <v>294</v>
      </c>
      <c r="K1842" t="s">
        <v>18</v>
      </c>
      <c r="L1842" s="7" t="s">
        <v>148</v>
      </c>
      <c r="M1842" t="s">
        <v>294</v>
      </c>
      <c r="N1842" t="s">
        <v>294</v>
      </c>
      <c r="O1842" t="str">
        <f t="shared" si="57"/>
        <v>Нет показаний</v>
      </c>
    </row>
    <row r="1843" spans="1:15" x14ac:dyDescent="0.25">
      <c r="A1843">
        <v>441880</v>
      </c>
      <c r="B1843">
        <v>431513</v>
      </c>
      <c r="C1843" t="s">
        <v>50</v>
      </c>
      <c r="D1843" t="s">
        <v>86</v>
      </c>
      <c r="E1843">
        <v>4</v>
      </c>
      <c r="F1843" s="11" t="s">
        <v>242</v>
      </c>
      <c r="G1843" s="7" t="s">
        <v>165</v>
      </c>
      <c r="H1843" s="7">
        <f t="shared" si="56"/>
        <v>0</v>
      </c>
      <c r="I1843" t="s">
        <v>153</v>
      </c>
      <c r="J1843" t="s">
        <v>153</v>
      </c>
      <c r="K1843" t="s">
        <v>18</v>
      </c>
      <c r="L1843" s="7" t="s">
        <v>148</v>
      </c>
      <c r="M1843">
        <v>2.76</v>
      </c>
      <c r="N1843" s="12">
        <v>100</v>
      </c>
      <c r="O1843">
        <f t="shared" si="57"/>
        <v>100</v>
      </c>
    </row>
    <row r="1844" spans="1:15" x14ac:dyDescent="0.25">
      <c r="A1844">
        <v>441882</v>
      </c>
      <c r="B1844">
        <v>431513</v>
      </c>
      <c r="C1844" t="s">
        <v>50</v>
      </c>
      <c r="D1844" t="s">
        <v>86</v>
      </c>
      <c r="E1844">
        <v>4</v>
      </c>
      <c r="F1844" s="11">
        <v>13220</v>
      </c>
      <c r="G1844" s="7" t="s">
        <v>165</v>
      </c>
      <c r="H1844" s="7">
        <f t="shared" si="56"/>
        <v>0</v>
      </c>
      <c r="I1844" t="s">
        <v>153</v>
      </c>
      <c r="J1844" t="s">
        <v>153</v>
      </c>
      <c r="K1844" t="s">
        <v>18</v>
      </c>
      <c r="L1844" s="7" t="s">
        <v>148</v>
      </c>
      <c r="M1844">
        <v>2.76</v>
      </c>
      <c r="N1844" s="12">
        <v>1080</v>
      </c>
      <c r="O1844">
        <f t="shared" si="57"/>
        <v>1080</v>
      </c>
    </row>
    <row r="1845" spans="1:15" x14ac:dyDescent="0.25">
      <c r="A1845">
        <v>441885</v>
      </c>
      <c r="B1845">
        <v>431513</v>
      </c>
      <c r="C1845" t="s">
        <v>50</v>
      </c>
      <c r="D1845" t="s">
        <v>86</v>
      </c>
      <c r="E1845">
        <v>4</v>
      </c>
      <c r="F1845" s="11">
        <v>728403</v>
      </c>
      <c r="G1845" s="7" t="s">
        <v>165</v>
      </c>
      <c r="H1845" s="7">
        <f t="shared" si="56"/>
        <v>0</v>
      </c>
      <c r="I1845" t="s">
        <v>153</v>
      </c>
      <c r="J1845" t="s">
        <v>294</v>
      </c>
      <c r="K1845" t="s">
        <v>18</v>
      </c>
      <c r="L1845" s="7" t="s">
        <v>148</v>
      </c>
      <c r="M1845" t="s">
        <v>294</v>
      </c>
      <c r="N1845" t="s">
        <v>294</v>
      </c>
      <c r="O1845" t="str">
        <f t="shared" si="57"/>
        <v>Нет показаний</v>
      </c>
    </row>
    <row r="1846" spans="1:15" x14ac:dyDescent="0.25">
      <c r="A1846">
        <v>441887</v>
      </c>
      <c r="B1846">
        <v>431513</v>
      </c>
      <c r="C1846" t="s">
        <v>50</v>
      </c>
      <c r="D1846" t="s">
        <v>86</v>
      </c>
      <c r="E1846">
        <v>4</v>
      </c>
      <c r="F1846" s="11">
        <v>119080798</v>
      </c>
      <c r="G1846" s="7" t="s">
        <v>165</v>
      </c>
      <c r="H1846" s="7">
        <f t="shared" si="56"/>
        <v>0</v>
      </c>
      <c r="I1846" t="s">
        <v>153</v>
      </c>
      <c r="J1846" t="s">
        <v>153</v>
      </c>
      <c r="K1846" t="s">
        <v>18</v>
      </c>
      <c r="L1846" s="7" t="s">
        <v>148</v>
      </c>
      <c r="M1846">
        <v>2.76</v>
      </c>
      <c r="N1846" s="12">
        <v>267</v>
      </c>
      <c r="O1846">
        <f t="shared" si="57"/>
        <v>267</v>
      </c>
    </row>
    <row r="1847" spans="1:15" x14ac:dyDescent="0.25">
      <c r="A1847">
        <v>441889</v>
      </c>
      <c r="B1847">
        <v>431513</v>
      </c>
      <c r="C1847" t="s">
        <v>50</v>
      </c>
      <c r="D1847" t="s">
        <v>86</v>
      </c>
      <c r="E1847">
        <v>4</v>
      </c>
      <c r="F1847" s="11">
        <v>169758</v>
      </c>
      <c r="G1847" s="7" t="s">
        <v>165</v>
      </c>
      <c r="H1847" s="7">
        <f t="shared" si="56"/>
        <v>0</v>
      </c>
      <c r="I1847" t="s">
        <v>153</v>
      </c>
      <c r="J1847" t="s">
        <v>153</v>
      </c>
      <c r="K1847" t="s">
        <v>18</v>
      </c>
      <c r="L1847" s="7" t="s">
        <v>148</v>
      </c>
      <c r="M1847">
        <v>2.76</v>
      </c>
      <c r="N1847" s="12">
        <v>169</v>
      </c>
      <c r="O1847">
        <f t="shared" si="57"/>
        <v>169</v>
      </c>
    </row>
    <row r="1848" spans="1:15" x14ac:dyDescent="0.25">
      <c r="A1848">
        <v>441891</v>
      </c>
      <c r="B1848">
        <v>431513</v>
      </c>
      <c r="C1848" t="s">
        <v>50</v>
      </c>
      <c r="D1848" t="s">
        <v>86</v>
      </c>
      <c r="E1848">
        <v>4</v>
      </c>
      <c r="F1848" s="11">
        <v>55155804200</v>
      </c>
      <c r="G1848" s="7" t="s">
        <v>165</v>
      </c>
      <c r="H1848" s="7">
        <f t="shared" si="56"/>
        <v>0</v>
      </c>
      <c r="I1848" t="s">
        <v>153</v>
      </c>
      <c r="J1848" t="s">
        <v>153</v>
      </c>
      <c r="K1848" t="s">
        <v>18</v>
      </c>
      <c r="L1848" s="7" t="s">
        <v>148</v>
      </c>
      <c r="M1848">
        <v>2.76</v>
      </c>
      <c r="N1848" s="12">
        <v>109</v>
      </c>
      <c r="O1848">
        <f t="shared" si="57"/>
        <v>109</v>
      </c>
    </row>
    <row r="1849" spans="1:15" x14ac:dyDescent="0.25">
      <c r="A1849">
        <v>441893</v>
      </c>
      <c r="B1849">
        <v>431513</v>
      </c>
      <c r="C1849" t="s">
        <v>50</v>
      </c>
      <c r="D1849" t="s">
        <v>86</v>
      </c>
      <c r="E1849">
        <v>4</v>
      </c>
      <c r="F1849" s="11">
        <v>13830410</v>
      </c>
      <c r="G1849" s="7" t="s">
        <v>165</v>
      </c>
      <c r="H1849" s="7">
        <f t="shared" si="56"/>
        <v>0</v>
      </c>
      <c r="I1849" t="s">
        <v>153</v>
      </c>
      <c r="J1849" t="s">
        <v>153</v>
      </c>
      <c r="K1849" t="s">
        <v>18</v>
      </c>
      <c r="L1849" s="7" t="s">
        <v>148</v>
      </c>
      <c r="M1849">
        <v>2.76</v>
      </c>
      <c r="N1849" s="12">
        <v>5</v>
      </c>
      <c r="O1849">
        <f t="shared" si="57"/>
        <v>5</v>
      </c>
    </row>
    <row r="1850" spans="1:15" x14ac:dyDescent="0.25">
      <c r="A1850">
        <v>441895</v>
      </c>
      <c r="B1850">
        <v>431513</v>
      </c>
      <c r="C1850" t="s">
        <v>50</v>
      </c>
      <c r="D1850" t="s">
        <v>86</v>
      </c>
      <c r="E1850">
        <v>4</v>
      </c>
      <c r="F1850" s="11">
        <v>13831411</v>
      </c>
      <c r="G1850" s="7" t="s">
        <v>165</v>
      </c>
      <c r="H1850" s="7">
        <f t="shared" si="56"/>
        <v>0</v>
      </c>
      <c r="I1850" t="s">
        <v>153</v>
      </c>
      <c r="J1850" t="s">
        <v>153</v>
      </c>
      <c r="K1850" t="s">
        <v>18</v>
      </c>
      <c r="L1850" s="7" t="s">
        <v>148</v>
      </c>
      <c r="M1850">
        <v>2.76</v>
      </c>
      <c r="N1850" s="12">
        <v>34</v>
      </c>
      <c r="O1850">
        <f t="shared" si="57"/>
        <v>34</v>
      </c>
    </row>
    <row r="1851" spans="1:15" x14ac:dyDescent="0.25">
      <c r="A1851">
        <v>441901</v>
      </c>
      <c r="B1851">
        <v>431513</v>
      </c>
      <c r="C1851" t="s">
        <v>50</v>
      </c>
      <c r="D1851" t="s">
        <v>86</v>
      </c>
      <c r="E1851">
        <v>4</v>
      </c>
      <c r="F1851" s="11">
        <v>284091</v>
      </c>
      <c r="G1851" s="7" t="s">
        <v>165</v>
      </c>
      <c r="H1851" s="7">
        <f t="shared" si="56"/>
        <v>0</v>
      </c>
      <c r="I1851" t="s">
        <v>153</v>
      </c>
      <c r="J1851" t="s">
        <v>153</v>
      </c>
      <c r="K1851" t="s">
        <v>18</v>
      </c>
      <c r="L1851" s="7" t="s">
        <v>148</v>
      </c>
      <c r="M1851">
        <v>2.76</v>
      </c>
      <c r="N1851" s="12">
        <v>103</v>
      </c>
      <c r="O1851">
        <f t="shared" si="57"/>
        <v>103</v>
      </c>
    </row>
    <row r="1852" spans="1:15" x14ac:dyDescent="0.25">
      <c r="A1852">
        <v>441904</v>
      </c>
      <c r="B1852">
        <v>431513</v>
      </c>
      <c r="C1852" t="s">
        <v>50</v>
      </c>
      <c r="D1852" t="s">
        <v>86</v>
      </c>
      <c r="E1852">
        <v>4</v>
      </c>
      <c r="F1852" s="11">
        <v>118494108</v>
      </c>
      <c r="G1852" s="7" t="s">
        <v>170</v>
      </c>
      <c r="H1852" s="7">
        <f t="shared" si="56"/>
        <v>3</v>
      </c>
      <c r="I1852" t="s">
        <v>153</v>
      </c>
      <c r="J1852" t="s">
        <v>294</v>
      </c>
      <c r="K1852" t="s">
        <v>18</v>
      </c>
      <c r="L1852" s="7" t="s">
        <v>148</v>
      </c>
      <c r="M1852" t="s">
        <v>294</v>
      </c>
      <c r="N1852" t="s">
        <v>294</v>
      </c>
      <c r="O1852" t="str">
        <f t="shared" si="57"/>
        <v>Нет показаний</v>
      </c>
    </row>
    <row r="1853" spans="1:15" x14ac:dyDescent="0.25">
      <c r="A1853">
        <v>441911</v>
      </c>
      <c r="B1853">
        <v>431513</v>
      </c>
      <c r="C1853" t="s">
        <v>50</v>
      </c>
      <c r="D1853" t="s">
        <v>86</v>
      </c>
      <c r="E1853">
        <v>4</v>
      </c>
      <c r="F1853" s="11">
        <v>1384149</v>
      </c>
      <c r="G1853" s="7" t="s">
        <v>165</v>
      </c>
      <c r="H1853" s="7">
        <f t="shared" si="56"/>
        <v>0</v>
      </c>
      <c r="I1853" t="s">
        <v>153</v>
      </c>
      <c r="J1853" t="s">
        <v>153</v>
      </c>
      <c r="K1853" t="s">
        <v>18</v>
      </c>
      <c r="L1853" s="7" t="s">
        <v>148</v>
      </c>
      <c r="M1853">
        <v>2.76</v>
      </c>
      <c r="N1853" s="12">
        <v>2</v>
      </c>
      <c r="O1853">
        <f t="shared" si="57"/>
        <v>2</v>
      </c>
    </row>
    <row r="1854" spans="1:15" x14ac:dyDescent="0.25">
      <c r="A1854">
        <v>441915</v>
      </c>
      <c r="B1854">
        <v>431514</v>
      </c>
      <c r="C1854" t="s">
        <v>50</v>
      </c>
      <c r="D1854" t="s">
        <v>86</v>
      </c>
      <c r="E1854">
        <v>8</v>
      </c>
      <c r="F1854" s="11">
        <v>26850</v>
      </c>
      <c r="G1854" s="7" t="s">
        <v>165</v>
      </c>
      <c r="H1854" s="7">
        <f t="shared" si="56"/>
        <v>0</v>
      </c>
      <c r="I1854" t="s">
        <v>153</v>
      </c>
      <c r="J1854" t="s">
        <v>153</v>
      </c>
      <c r="K1854" t="s">
        <v>18</v>
      </c>
      <c r="L1854" s="7" t="s">
        <v>148</v>
      </c>
      <c r="M1854">
        <v>2.76</v>
      </c>
      <c r="N1854" s="12">
        <v>132</v>
      </c>
      <c r="O1854">
        <f t="shared" si="57"/>
        <v>132</v>
      </c>
    </row>
    <row r="1855" spans="1:15" x14ac:dyDescent="0.25">
      <c r="A1855">
        <v>441917</v>
      </c>
      <c r="B1855">
        <v>431514</v>
      </c>
      <c r="C1855" t="s">
        <v>50</v>
      </c>
      <c r="D1855" t="s">
        <v>86</v>
      </c>
      <c r="E1855">
        <v>8</v>
      </c>
      <c r="F1855" s="11">
        <v>92728</v>
      </c>
      <c r="G1855" s="7" t="s">
        <v>165</v>
      </c>
      <c r="H1855" s="7">
        <f t="shared" si="56"/>
        <v>0</v>
      </c>
      <c r="I1855" t="s">
        <v>153</v>
      </c>
      <c r="J1855" t="s">
        <v>153</v>
      </c>
      <c r="K1855" t="s">
        <v>18</v>
      </c>
      <c r="L1855" s="7" t="s">
        <v>148</v>
      </c>
      <c r="M1855">
        <v>2.76</v>
      </c>
      <c r="N1855" s="12">
        <v>17</v>
      </c>
      <c r="O1855">
        <f t="shared" si="57"/>
        <v>17</v>
      </c>
    </row>
    <row r="1856" spans="1:15" x14ac:dyDescent="0.25">
      <c r="A1856">
        <v>441919</v>
      </c>
      <c r="B1856">
        <v>431514</v>
      </c>
      <c r="C1856" t="s">
        <v>50</v>
      </c>
      <c r="D1856" t="s">
        <v>86</v>
      </c>
      <c r="E1856">
        <v>8</v>
      </c>
      <c r="F1856" s="11" t="s">
        <v>243</v>
      </c>
      <c r="G1856" s="7" t="s">
        <v>165</v>
      </c>
      <c r="H1856" s="7">
        <f t="shared" si="56"/>
        <v>0</v>
      </c>
      <c r="I1856" t="s">
        <v>153</v>
      </c>
      <c r="J1856" t="s">
        <v>153</v>
      </c>
      <c r="K1856" t="s">
        <v>18</v>
      </c>
      <c r="L1856" s="7" t="s">
        <v>148</v>
      </c>
      <c r="M1856">
        <v>2.76</v>
      </c>
      <c r="N1856" s="12">
        <v>322</v>
      </c>
      <c r="O1856">
        <f t="shared" si="57"/>
        <v>322</v>
      </c>
    </row>
    <row r="1857" spans="1:15" x14ac:dyDescent="0.25">
      <c r="A1857">
        <v>441921</v>
      </c>
      <c r="B1857">
        <v>431514</v>
      </c>
      <c r="C1857" t="s">
        <v>50</v>
      </c>
      <c r="D1857" t="s">
        <v>86</v>
      </c>
      <c r="E1857">
        <v>8</v>
      </c>
      <c r="F1857" s="11">
        <v>9471090115796</v>
      </c>
      <c r="G1857" s="7" t="s">
        <v>165</v>
      </c>
      <c r="H1857" s="7">
        <f t="shared" si="56"/>
        <v>0</v>
      </c>
      <c r="I1857" t="s">
        <v>153</v>
      </c>
      <c r="J1857" t="s">
        <v>153</v>
      </c>
      <c r="K1857" t="s">
        <v>18</v>
      </c>
      <c r="L1857" s="7" t="s">
        <v>148</v>
      </c>
      <c r="M1857">
        <v>2.76</v>
      </c>
      <c r="N1857" s="12">
        <v>300</v>
      </c>
      <c r="O1857">
        <f t="shared" si="57"/>
        <v>300</v>
      </c>
    </row>
    <row r="1858" spans="1:15" x14ac:dyDescent="0.25">
      <c r="A1858">
        <v>441923</v>
      </c>
      <c r="B1858">
        <v>431514</v>
      </c>
      <c r="C1858" t="s">
        <v>50</v>
      </c>
      <c r="D1858" t="s">
        <v>86</v>
      </c>
      <c r="E1858">
        <v>8</v>
      </c>
      <c r="F1858" s="11">
        <v>44192313847</v>
      </c>
      <c r="G1858" s="7" t="s">
        <v>165</v>
      </c>
      <c r="H1858" s="7">
        <f t="shared" si="56"/>
        <v>0</v>
      </c>
      <c r="I1858" t="s">
        <v>153</v>
      </c>
      <c r="J1858" t="s">
        <v>153</v>
      </c>
      <c r="K1858" t="s">
        <v>18</v>
      </c>
      <c r="L1858" s="7" t="s">
        <v>148</v>
      </c>
      <c r="M1858">
        <v>2.76</v>
      </c>
      <c r="N1858" s="12">
        <v>241</v>
      </c>
      <c r="O1858">
        <f t="shared" si="57"/>
        <v>241</v>
      </c>
    </row>
    <row r="1859" spans="1:15" x14ac:dyDescent="0.25">
      <c r="A1859">
        <v>441927</v>
      </c>
      <c r="B1859">
        <v>431514</v>
      </c>
      <c r="C1859" t="s">
        <v>50</v>
      </c>
      <c r="D1859" t="s">
        <v>86</v>
      </c>
      <c r="E1859">
        <v>8</v>
      </c>
      <c r="F1859" s="11">
        <v>13849822</v>
      </c>
      <c r="G1859" s="7" t="s">
        <v>165</v>
      </c>
      <c r="H1859" s="7">
        <f t="shared" ref="H1859:H1922" si="58">COUNTIFS($F$2:$F$3258,F1859,$G$2:$G$3258,"ОКПУ")</f>
        <v>0</v>
      </c>
      <c r="I1859" t="s">
        <v>153</v>
      </c>
      <c r="J1859" t="s">
        <v>153</v>
      </c>
      <c r="K1859" t="s">
        <v>18</v>
      </c>
      <c r="L1859" s="7" t="s">
        <v>148</v>
      </c>
      <c r="M1859">
        <v>2.76</v>
      </c>
      <c r="N1859" s="12">
        <v>203</v>
      </c>
      <c r="O1859">
        <f t="shared" ref="O1859:O1922" si="59">IF(H1859&gt;0,IFERROR(N1859/H1859,N1859),N1859)</f>
        <v>203</v>
      </c>
    </row>
    <row r="1860" spans="1:15" x14ac:dyDescent="0.25">
      <c r="A1860">
        <v>441929</v>
      </c>
      <c r="B1860">
        <v>431514</v>
      </c>
      <c r="C1860" t="s">
        <v>50</v>
      </c>
      <c r="D1860" t="s">
        <v>86</v>
      </c>
      <c r="E1860">
        <v>8</v>
      </c>
      <c r="F1860" s="11">
        <v>336274</v>
      </c>
      <c r="G1860" s="7" t="s">
        <v>165</v>
      </c>
      <c r="H1860" s="7">
        <f t="shared" si="58"/>
        <v>0</v>
      </c>
      <c r="I1860" t="s">
        <v>153</v>
      </c>
      <c r="J1860" t="s">
        <v>153</v>
      </c>
      <c r="K1860" t="s">
        <v>18</v>
      </c>
      <c r="L1860" s="7" t="s">
        <v>148</v>
      </c>
      <c r="M1860">
        <v>2.76</v>
      </c>
      <c r="N1860" s="12">
        <v>1450</v>
      </c>
      <c r="O1860">
        <f t="shared" si="59"/>
        <v>1450</v>
      </c>
    </row>
    <row r="1861" spans="1:15" x14ac:dyDescent="0.25">
      <c r="A1861">
        <v>441931</v>
      </c>
      <c r="B1861">
        <v>431514</v>
      </c>
      <c r="C1861" t="s">
        <v>50</v>
      </c>
      <c r="D1861" t="s">
        <v>86</v>
      </c>
      <c r="E1861">
        <v>8</v>
      </c>
      <c r="F1861" s="11">
        <v>18663601</v>
      </c>
      <c r="G1861" s="7" t="s">
        <v>165</v>
      </c>
      <c r="H1861" s="7">
        <f t="shared" si="58"/>
        <v>0</v>
      </c>
      <c r="I1861" t="s">
        <v>153</v>
      </c>
      <c r="J1861" t="s">
        <v>153</v>
      </c>
      <c r="K1861" t="s">
        <v>18</v>
      </c>
      <c r="L1861" s="7" t="s">
        <v>148</v>
      </c>
      <c r="M1861">
        <v>2.76</v>
      </c>
      <c r="N1861" s="12">
        <v>216</v>
      </c>
      <c r="O1861">
        <f t="shared" si="59"/>
        <v>216</v>
      </c>
    </row>
    <row r="1862" spans="1:15" x14ac:dyDescent="0.25">
      <c r="A1862">
        <v>441933</v>
      </c>
      <c r="B1862">
        <v>431514</v>
      </c>
      <c r="C1862" t="s">
        <v>50</v>
      </c>
      <c r="D1862" t="s">
        <v>86</v>
      </c>
      <c r="E1862">
        <v>8</v>
      </c>
      <c r="F1862" s="11">
        <v>13852815</v>
      </c>
      <c r="G1862" s="7" t="s">
        <v>165</v>
      </c>
      <c r="H1862" s="7">
        <f t="shared" si="58"/>
        <v>0</v>
      </c>
      <c r="I1862" t="s">
        <v>153</v>
      </c>
      <c r="J1862" t="s">
        <v>153</v>
      </c>
      <c r="K1862" t="s">
        <v>18</v>
      </c>
      <c r="L1862" s="7" t="s">
        <v>148</v>
      </c>
      <c r="M1862">
        <v>2.76</v>
      </c>
      <c r="N1862" s="12">
        <v>10</v>
      </c>
      <c r="O1862">
        <f t="shared" si="59"/>
        <v>10</v>
      </c>
    </row>
    <row r="1863" spans="1:15" x14ac:dyDescent="0.25">
      <c r="A1863">
        <v>441941</v>
      </c>
      <c r="B1863">
        <v>431514</v>
      </c>
      <c r="C1863" t="s">
        <v>50</v>
      </c>
      <c r="D1863" t="s">
        <v>86</v>
      </c>
      <c r="E1863">
        <v>8</v>
      </c>
      <c r="F1863" s="11">
        <v>182794</v>
      </c>
      <c r="G1863" s="7" t="s">
        <v>165</v>
      </c>
      <c r="H1863" s="7">
        <f t="shared" si="58"/>
        <v>0</v>
      </c>
      <c r="I1863" t="s">
        <v>153</v>
      </c>
      <c r="J1863" t="s">
        <v>294</v>
      </c>
      <c r="K1863" t="s">
        <v>18</v>
      </c>
      <c r="L1863" s="7" t="s">
        <v>148</v>
      </c>
      <c r="M1863" t="s">
        <v>294</v>
      </c>
      <c r="N1863" t="s">
        <v>294</v>
      </c>
      <c r="O1863" t="str">
        <f t="shared" si="59"/>
        <v>Нет показаний</v>
      </c>
    </row>
    <row r="1864" spans="1:15" x14ac:dyDescent="0.25">
      <c r="A1864">
        <v>441943</v>
      </c>
      <c r="B1864">
        <v>431514</v>
      </c>
      <c r="C1864" t="s">
        <v>50</v>
      </c>
      <c r="D1864" t="s">
        <v>86</v>
      </c>
      <c r="E1864">
        <v>8</v>
      </c>
      <c r="F1864" s="11">
        <v>3027</v>
      </c>
      <c r="G1864" s="7" t="s">
        <v>165</v>
      </c>
      <c r="H1864" s="7">
        <f t="shared" si="58"/>
        <v>0</v>
      </c>
      <c r="I1864" t="s">
        <v>153</v>
      </c>
      <c r="J1864" t="s">
        <v>294</v>
      </c>
      <c r="K1864" t="s">
        <v>18</v>
      </c>
      <c r="L1864" s="7" t="s">
        <v>148</v>
      </c>
      <c r="M1864" t="s">
        <v>294</v>
      </c>
      <c r="N1864" t="s">
        <v>294</v>
      </c>
      <c r="O1864" t="str">
        <f t="shared" si="59"/>
        <v>Нет показаний</v>
      </c>
    </row>
    <row r="1865" spans="1:15" x14ac:dyDescent="0.25">
      <c r="A1865">
        <v>441945</v>
      </c>
      <c r="B1865">
        <v>431514</v>
      </c>
      <c r="C1865" t="s">
        <v>50</v>
      </c>
      <c r="D1865" t="s">
        <v>86</v>
      </c>
      <c r="E1865">
        <v>8</v>
      </c>
      <c r="F1865" s="11">
        <v>44194513858</v>
      </c>
      <c r="G1865" s="7" t="s">
        <v>165</v>
      </c>
      <c r="H1865" s="7">
        <f t="shared" si="58"/>
        <v>0</v>
      </c>
      <c r="I1865" t="s">
        <v>153</v>
      </c>
      <c r="J1865" t="s">
        <v>153</v>
      </c>
      <c r="K1865" t="s">
        <v>18</v>
      </c>
      <c r="L1865" s="7" t="s">
        <v>148</v>
      </c>
      <c r="M1865">
        <v>2.76</v>
      </c>
      <c r="N1865" s="12">
        <v>120</v>
      </c>
      <c r="O1865">
        <f t="shared" si="59"/>
        <v>120</v>
      </c>
    </row>
    <row r="1866" spans="1:15" x14ac:dyDescent="0.25">
      <c r="A1866">
        <v>441947</v>
      </c>
      <c r="B1866">
        <v>431514</v>
      </c>
      <c r="C1866" t="s">
        <v>50</v>
      </c>
      <c r="D1866" t="s">
        <v>86</v>
      </c>
      <c r="E1866">
        <v>8</v>
      </c>
      <c r="F1866" s="11">
        <v>84725</v>
      </c>
      <c r="G1866" s="7" t="s">
        <v>165</v>
      </c>
      <c r="H1866" s="7">
        <f t="shared" si="58"/>
        <v>0</v>
      </c>
      <c r="I1866" t="s">
        <v>153</v>
      </c>
      <c r="J1866" t="s">
        <v>153</v>
      </c>
      <c r="K1866" t="s">
        <v>18</v>
      </c>
      <c r="L1866" s="7" t="s">
        <v>148</v>
      </c>
      <c r="M1866">
        <v>2.76</v>
      </c>
      <c r="N1866" s="12">
        <v>43</v>
      </c>
      <c r="O1866">
        <f t="shared" si="59"/>
        <v>43</v>
      </c>
    </row>
    <row r="1867" spans="1:15" x14ac:dyDescent="0.25">
      <c r="A1867">
        <v>441950</v>
      </c>
      <c r="B1867">
        <v>431514</v>
      </c>
      <c r="C1867" t="s">
        <v>50</v>
      </c>
      <c r="D1867" t="s">
        <v>86</v>
      </c>
      <c r="E1867">
        <v>8</v>
      </c>
      <c r="F1867" s="11">
        <v>100220020</v>
      </c>
      <c r="G1867" s="7" t="s">
        <v>165</v>
      </c>
      <c r="H1867" s="7">
        <f t="shared" si="58"/>
        <v>0</v>
      </c>
      <c r="I1867" t="s">
        <v>153</v>
      </c>
      <c r="J1867" t="s">
        <v>153</v>
      </c>
      <c r="K1867" t="s">
        <v>18</v>
      </c>
      <c r="L1867" s="7" t="s">
        <v>148</v>
      </c>
      <c r="M1867">
        <v>2.76</v>
      </c>
      <c r="N1867" s="12">
        <v>198</v>
      </c>
      <c r="O1867">
        <f t="shared" si="59"/>
        <v>198</v>
      </c>
    </row>
    <row r="1868" spans="1:15" x14ac:dyDescent="0.25">
      <c r="A1868">
        <v>441953</v>
      </c>
      <c r="B1868">
        <v>431514</v>
      </c>
      <c r="C1868" t="s">
        <v>50</v>
      </c>
      <c r="D1868" t="s">
        <v>86</v>
      </c>
      <c r="E1868">
        <v>8</v>
      </c>
      <c r="F1868" s="11">
        <v>350121</v>
      </c>
      <c r="G1868" s="7" t="s">
        <v>165</v>
      </c>
      <c r="H1868" s="7">
        <f t="shared" si="58"/>
        <v>0</v>
      </c>
      <c r="I1868" t="s">
        <v>153</v>
      </c>
      <c r="J1868" t="s">
        <v>153</v>
      </c>
      <c r="K1868" t="s">
        <v>18</v>
      </c>
      <c r="L1868" s="7" t="s">
        <v>148</v>
      </c>
      <c r="M1868">
        <v>2.76</v>
      </c>
      <c r="N1868" s="12">
        <v>65</v>
      </c>
      <c r="O1868">
        <f t="shared" si="59"/>
        <v>65</v>
      </c>
    </row>
    <row r="1869" spans="1:15" x14ac:dyDescent="0.25">
      <c r="A1869">
        <v>441955</v>
      </c>
      <c r="B1869">
        <v>431514</v>
      </c>
      <c r="C1869" t="s">
        <v>50</v>
      </c>
      <c r="D1869" t="s">
        <v>86</v>
      </c>
      <c r="E1869">
        <v>8</v>
      </c>
      <c r="F1869" s="11">
        <v>969342</v>
      </c>
      <c r="G1869" s="7" t="s">
        <v>165</v>
      </c>
      <c r="H1869" s="7">
        <f t="shared" si="58"/>
        <v>0</v>
      </c>
      <c r="I1869" t="s">
        <v>153</v>
      </c>
      <c r="J1869" t="s">
        <v>153</v>
      </c>
      <c r="K1869" t="s">
        <v>18</v>
      </c>
      <c r="L1869" s="7" t="s">
        <v>148</v>
      </c>
      <c r="M1869">
        <v>2.76</v>
      </c>
      <c r="N1869" s="12">
        <v>0</v>
      </c>
      <c r="O1869">
        <f t="shared" si="59"/>
        <v>0</v>
      </c>
    </row>
    <row r="1870" spans="1:15" x14ac:dyDescent="0.25">
      <c r="A1870">
        <v>441957</v>
      </c>
      <c r="B1870">
        <v>431514</v>
      </c>
      <c r="C1870" t="s">
        <v>50</v>
      </c>
      <c r="D1870" t="s">
        <v>86</v>
      </c>
      <c r="E1870">
        <v>8</v>
      </c>
      <c r="F1870" s="11">
        <v>1386588</v>
      </c>
      <c r="G1870" s="7" t="s">
        <v>165</v>
      </c>
      <c r="H1870" s="7">
        <f t="shared" si="58"/>
        <v>0</v>
      </c>
      <c r="I1870" t="s">
        <v>153</v>
      </c>
      <c r="J1870" t="s">
        <v>153</v>
      </c>
      <c r="K1870" t="s">
        <v>18</v>
      </c>
      <c r="L1870" s="7" t="s">
        <v>148</v>
      </c>
      <c r="M1870">
        <v>2.76</v>
      </c>
      <c r="N1870" s="12">
        <v>100</v>
      </c>
      <c r="O1870">
        <f t="shared" si="59"/>
        <v>100</v>
      </c>
    </row>
    <row r="1871" spans="1:15" x14ac:dyDescent="0.25">
      <c r="A1871">
        <v>441959</v>
      </c>
      <c r="B1871">
        <v>431514</v>
      </c>
      <c r="C1871" t="s">
        <v>50</v>
      </c>
      <c r="D1871" t="s">
        <v>86</v>
      </c>
      <c r="E1871">
        <v>8</v>
      </c>
      <c r="F1871" s="11">
        <v>294070</v>
      </c>
      <c r="G1871" s="7" t="s">
        <v>165</v>
      </c>
      <c r="H1871" s="7">
        <f t="shared" si="58"/>
        <v>0</v>
      </c>
      <c r="I1871" t="s">
        <v>153</v>
      </c>
      <c r="J1871" t="s">
        <v>294</v>
      </c>
      <c r="K1871" t="s">
        <v>18</v>
      </c>
      <c r="L1871" s="7" t="s">
        <v>148</v>
      </c>
      <c r="M1871" t="s">
        <v>294</v>
      </c>
      <c r="N1871" t="s">
        <v>294</v>
      </c>
      <c r="O1871" t="str">
        <f t="shared" si="59"/>
        <v>Нет показаний</v>
      </c>
    </row>
    <row r="1872" spans="1:15" x14ac:dyDescent="0.25">
      <c r="A1872">
        <v>441961</v>
      </c>
      <c r="B1872">
        <v>431514</v>
      </c>
      <c r="C1872" t="s">
        <v>50</v>
      </c>
      <c r="D1872" t="s">
        <v>86</v>
      </c>
      <c r="E1872">
        <v>8</v>
      </c>
      <c r="F1872" s="11">
        <v>419480</v>
      </c>
      <c r="G1872" s="7" t="s">
        <v>165</v>
      </c>
      <c r="H1872" s="7">
        <f t="shared" si="58"/>
        <v>0</v>
      </c>
      <c r="I1872" t="s">
        <v>153</v>
      </c>
      <c r="J1872" t="s">
        <v>153</v>
      </c>
      <c r="K1872" t="s">
        <v>18</v>
      </c>
      <c r="L1872" s="7" t="s">
        <v>148</v>
      </c>
      <c r="M1872">
        <v>2.76</v>
      </c>
      <c r="N1872" s="12">
        <v>230</v>
      </c>
      <c r="O1872">
        <f t="shared" si="59"/>
        <v>230</v>
      </c>
    </row>
    <row r="1873" spans="1:15" x14ac:dyDescent="0.25">
      <c r="A1873">
        <v>441962</v>
      </c>
      <c r="B1873">
        <v>431514</v>
      </c>
      <c r="C1873" t="s">
        <v>50</v>
      </c>
      <c r="D1873" t="s">
        <v>86</v>
      </c>
      <c r="E1873">
        <v>8</v>
      </c>
      <c r="F1873" s="11">
        <v>128707441962</v>
      </c>
      <c r="G1873" s="7" t="s">
        <v>165</v>
      </c>
      <c r="H1873" s="7">
        <f t="shared" si="58"/>
        <v>0</v>
      </c>
      <c r="I1873" t="s">
        <v>153</v>
      </c>
      <c r="J1873" t="s">
        <v>153</v>
      </c>
      <c r="K1873" t="s">
        <v>18</v>
      </c>
      <c r="L1873" s="7" t="s">
        <v>148</v>
      </c>
      <c r="M1873">
        <v>2.76</v>
      </c>
      <c r="N1873" s="12">
        <v>0</v>
      </c>
      <c r="O1873">
        <f t="shared" si="59"/>
        <v>0</v>
      </c>
    </row>
    <row r="1874" spans="1:15" x14ac:dyDescent="0.25">
      <c r="A1874">
        <v>441963</v>
      </c>
      <c r="B1874">
        <v>431514</v>
      </c>
      <c r="C1874" t="s">
        <v>50</v>
      </c>
      <c r="D1874" t="s">
        <v>86</v>
      </c>
      <c r="E1874">
        <v>8</v>
      </c>
      <c r="F1874" s="11">
        <v>422937</v>
      </c>
      <c r="G1874" s="7" t="s">
        <v>165</v>
      </c>
      <c r="H1874" s="7">
        <f t="shared" si="58"/>
        <v>0</v>
      </c>
      <c r="I1874" t="s">
        <v>153</v>
      </c>
      <c r="J1874" t="s">
        <v>294</v>
      </c>
      <c r="K1874" t="s">
        <v>18</v>
      </c>
      <c r="L1874" s="7" t="s">
        <v>148</v>
      </c>
      <c r="M1874" t="s">
        <v>294</v>
      </c>
      <c r="N1874" t="s">
        <v>294</v>
      </c>
      <c r="O1874" t="str">
        <f t="shared" si="59"/>
        <v>Нет показаний</v>
      </c>
    </row>
    <row r="1875" spans="1:15" x14ac:dyDescent="0.25">
      <c r="A1875">
        <v>441986</v>
      </c>
      <c r="B1875">
        <v>431516</v>
      </c>
      <c r="C1875" t="s">
        <v>50</v>
      </c>
      <c r="D1875" t="s">
        <v>114</v>
      </c>
      <c r="E1875" t="s">
        <v>115</v>
      </c>
      <c r="F1875" s="11">
        <v>1501250413883</v>
      </c>
      <c r="G1875" s="7" t="s">
        <v>165</v>
      </c>
      <c r="H1875" s="7">
        <f t="shared" si="58"/>
        <v>0</v>
      </c>
      <c r="I1875" t="s">
        <v>153</v>
      </c>
      <c r="J1875" t="s">
        <v>294</v>
      </c>
      <c r="K1875" t="s">
        <v>18</v>
      </c>
      <c r="L1875" s="7" t="s">
        <v>148</v>
      </c>
      <c r="M1875" t="s">
        <v>294</v>
      </c>
      <c r="N1875" t="s">
        <v>294</v>
      </c>
      <c r="O1875" t="str">
        <f t="shared" si="59"/>
        <v>Нет показаний</v>
      </c>
    </row>
    <row r="1876" spans="1:15" x14ac:dyDescent="0.25">
      <c r="A1876">
        <v>441994</v>
      </c>
      <c r="B1876">
        <v>431516</v>
      </c>
      <c r="C1876" t="s">
        <v>50</v>
      </c>
      <c r="D1876" t="s">
        <v>114</v>
      </c>
      <c r="E1876" t="s">
        <v>115</v>
      </c>
      <c r="F1876" s="11">
        <v>31752</v>
      </c>
      <c r="G1876" s="7" t="s">
        <v>165</v>
      </c>
      <c r="H1876" s="7">
        <f t="shared" si="58"/>
        <v>0</v>
      </c>
      <c r="I1876" t="s">
        <v>153</v>
      </c>
      <c r="J1876" t="s">
        <v>153</v>
      </c>
      <c r="K1876" t="s">
        <v>18</v>
      </c>
      <c r="L1876" s="7" t="s">
        <v>148</v>
      </c>
      <c r="M1876">
        <v>2.76</v>
      </c>
      <c r="N1876" s="12">
        <v>34</v>
      </c>
      <c r="O1876">
        <f t="shared" si="59"/>
        <v>34</v>
      </c>
    </row>
    <row r="1877" spans="1:15" x14ac:dyDescent="0.25">
      <c r="A1877">
        <v>442014</v>
      </c>
      <c r="B1877">
        <v>431516</v>
      </c>
      <c r="C1877" t="s">
        <v>50</v>
      </c>
      <c r="D1877" t="s">
        <v>114</v>
      </c>
      <c r="E1877" t="s">
        <v>115</v>
      </c>
      <c r="F1877" s="11">
        <v>54639905</v>
      </c>
      <c r="G1877" s="7" t="s">
        <v>165</v>
      </c>
      <c r="H1877" s="7">
        <f t="shared" si="58"/>
        <v>0</v>
      </c>
      <c r="I1877" t="s">
        <v>153</v>
      </c>
      <c r="J1877" t="s">
        <v>153</v>
      </c>
      <c r="K1877" t="s">
        <v>18</v>
      </c>
      <c r="L1877" s="7" t="s">
        <v>148</v>
      </c>
      <c r="M1877">
        <v>2.76</v>
      </c>
      <c r="N1877" s="12">
        <v>0</v>
      </c>
      <c r="O1877">
        <f t="shared" si="59"/>
        <v>0</v>
      </c>
    </row>
    <row r="1878" spans="1:15" x14ac:dyDescent="0.25">
      <c r="A1878">
        <v>442047</v>
      </c>
      <c r="B1878">
        <v>431516</v>
      </c>
      <c r="C1878" t="s">
        <v>50</v>
      </c>
      <c r="D1878" t="s">
        <v>114</v>
      </c>
      <c r="E1878" t="s">
        <v>115</v>
      </c>
      <c r="F1878" s="11">
        <v>288419</v>
      </c>
      <c r="G1878" s="7" t="s">
        <v>165</v>
      </c>
      <c r="H1878" s="7">
        <f t="shared" si="58"/>
        <v>0</v>
      </c>
      <c r="I1878" t="s">
        <v>153</v>
      </c>
      <c r="J1878" t="s">
        <v>153</v>
      </c>
      <c r="K1878" t="s">
        <v>18</v>
      </c>
      <c r="L1878" s="7" t="s">
        <v>148</v>
      </c>
      <c r="M1878">
        <v>2.76</v>
      </c>
      <c r="N1878" s="12">
        <v>4</v>
      </c>
      <c r="O1878">
        <f t="shared" si="59"/>
        <v>4</v>
      </c>
    </row>
    <row r="1879" spans="1:15" x14ac:dyDescent="0.25">
      <c r="A1879">
        <v>442049</v>
      </c>
      <c r="B1879">
        <v>431516</v>
      </c>
      <c r="C1879" t="s">
        <v>50</v>
      </c>
      <c r="D1879" t="s">
        <v>114</v>
      </c>
      <c r="E1879" t="s">
        <v>115</v>
      </c>
      <c r="F1879" s="11">
        <v>213103</v>
      </c>
      <c r="G1879" s="7" t="s">
        <v>165</v>
      </c>
      <c r="H1879" s="7">
        <f t="shared" si="58"/>
        <v>0</v>
      </c>
      <c r="I1879" t="s">
        <v>153</v>
      </c>
      <c r="J1879" t="s">
        <v>153</v>
      </c>
      <c r="K1879" t="s">
        <v>18</v>
      </c>
      <c r="L1879" s="7" t="s">
        <v>148</v>
      </c>
      <c r="M1879">
        <v>2.76</v>
      </c>
      <c r="N1879" s="12">
        <v>6</v>
      </c>
      <c r="O1879">
        <f t="shared" si="59"/>
        <v>6</v>
      </c>
    </row>
    <row r="1880" spans="1:15" x14ac:dyDescent="0.25">
      <c r="A1880">
        <v>442051</v>
      </c>
      <c r="B1880">
        <v>431516</v>
      </c>
      <c r="C1880" t="s">
        <v>50</v>
      </c>
      <c r="D1880" t="s">
        <v>114</v>
      </c>
      <c r="E1880" t="s">
        <v>115</v>
      </c>
      <c r="F1880" s="11">
        <v>139271132</v>
      </c>
      <c r="G1880" s="7" t="s">
        <v>165</v>
      </c>
      <c r="H1880" s="7">
        <f t="shared" si="58"/>
        <v>0</v>
      </c>
      <c r="I1880" t="s">
        <v>153</v>
      </c>
      <c r="J1880" t="s">
        <v>294</v>
      </c>
      <c r="K1880" t="s">
        <v>18</v>
      </c>
      <c r="L1880" s="7" t="s">
        <v>148</v>
      </c>
      <c r="M1880" t="s">
        <v>294</v>
      </c>
      <c r="N1880" t="s">
        <v>294</v>
      </c>
      <c r="O1880" t="str">
        <f t="shared" si="59"/>
        <v>Нет показаний</v>
      </c>
    </row>
    <row r="1881" spans="1:15" x14ac:dyDescent="0.25">
      <c r="A1881">
        <v>442056</v>
      </c>
      <c r="B1881">
        <v>431516</v>
      </c>
      <c r="C1881" t="s">
        <v>50</v>
      </c>
      <c r="D1881" t="s">
        <v>114</v>
      </c>
      <c r="E1881" t="s">
        <v>115</v>
      </c>
      <c r="F1881" s="11">
        <v>23340113931</v>
      </c>
      <c r="G1881" s="7" t="s">
        <v>165</v>
      </c>
      <c r="H1881" s="7">
        <f t="shared" si="58"/>
        <v>0</v>
      </c>
      <c r="I1881" t="s">
        <v>153</v>
      </c>
      <c r="J1881" t="s">
        <v>294</v>
      </c>
      <c r="K1881" t="s">
        <v>18</v>
      </c>
      <c r="L1881" s="7" t="s">
        <v>148</v>
      </c>
      <c r="M1881" t="s">
        <v>294</v>
      </c>
      <c r="N1881" t="s">
        <v>294</v>
      </c>
      <c r="O1881" t="str">
        <f t="shared" si="59"/>
        <v>Нет показаний</v>
      </c>
    </row>
    <row r="1882" spans="1:15" x14ac:dyDescent="0.25">
      <c r="A1882">
        <v>442060</v>
      </c>
      <c r="B1882">
        <v>431516</v>
      </c>
      <c r="C1882" t="s">
        <v>50</v>
      </c>
      <c r="D1882" t="s">
        <v>114</v>
      </c>
      <c r="E1882" t="s">
        <v>115</v>
      </c>
      <c r="F1882" s="11">
        <v>313686</v>
      </c>
      <c r="G1882" s="7" t="s">
        <v>165</v>
      </c>
      <c r="H1882" s="7">
        <f t="shared" si="58"/>
        <v>0</v>
      </c>
      <c r="I1882" t="s">
        <v>153</v>
      </c>
      <c r="J1882" t="s">
        <v>294</v>
      </c>
      <c r="K1882" t="s">
        <v>18</v>
      </c>
      <c r="L1882" s="7" t="s">
        <v>148</v>
      </c>
      <c r="M1882" t="s">
        <v>294</v>
      </c>
      <c r="N1882" t="s">
        <v>294</v>
      </c>
      <c r="O1882" t="str">
        <f t="shared" si="59"/>
        <v>Нет показаний</v>
      </c>
    </row>
    <row r="1883" spans="1:15" x14ac:dyDescent="0.25">
      <c r="A1883">
        <v>442067</v>
      </c>
      <c r="B1883">
        <v>431516</v>
      </c>
      <c r="C1883" t="s">
        <v>50</v>
      </c>
      <c r="D1883" t="s">
        <v>114</v>
      </c>
      <c r="E1883" t="s">
        <v>115</v>
      </c>
      <c r="F1883" s="11">
        <v>15009739</v>
      </c>
      <c r="G1883" s="7" t="s">
        <v>165</v>
      </c>
      <c r="H1883" s="7">
        <f t="shared" si="58"/>
        <v>0</v>
      </c>
      <c r="I1883" t="s">
        <v>153</v>
      </c>
      <c r="J1883" t="s">
        <v>153</v>
      </c>
      <c r="K1883" t="s">
        <v>18</v>
      </c>
      <c r="L1883" s="7" t="s">
        <v>148</v>
      </c>
      <c r="M1883">
        <v>2.76</v>
      </c>
      <c r="N1883" s="12">
        <v>0</v>
      </c>
      <c r="O1883">
        <f t="shared" si="59"/>
        <v>0</v>
      </c>
    </row>
    <row r="1884" spans="1:15" x14ac:dyDescent="0.25">
      <c r="A1884">
        <v>442073</v>
      </c>
      <c r="B1884">
        <v>431516</v>
      </c>
      <c r="C1884" t="s">
        <v>50</v>
      </c>
      <c r="D1884" t="s">
        <v>114</v>
      </c>
      <c r="E1884" t="s">
        <v>115</v>
      </c>
      <c r="F1884" s="11">
        <v>227915</v>
      </c>
      <c r="G1884" s="7" t="s">
        <v>165</v>
      </c>
      <c r="H1884" s="7">
        <f t="shared" si="58"/>
        <v>0</v>
      </c>
      <c r="I1884" t="s">
        <v>153</v>
      </c>
      <c r="J1884" t="s">
        <v>294</v>
      </c>
      <c r="K1884" t="s">
        <v>18</v>
      </c>
      <c r="L1884" s="7" t="s">
        <v>148</v>
      </c>
      <c r="M1884" t="s">
        <v>294</v>
      </c>
      <c r="N1884" t="s">
        <v>294</v>
      </c>
      <c r="O1884" t="str">
        <f t="shared" si="59"/>
        <v>Нет показаний</v>
      </c>
    </row>
    <row r="1885" spans="1:15" x14ac:dyDescent="0.25">
      <c r="A1885">
        <v>442075</v>
      </c>
      <c r="B1885">
        <v>431516</v>
      </c>
      <c r="C1885" t="s">
        <v>50</v>
      </c>
      <c r="D1885" t="s">
        <v>114</v>
      </c>
      <c r="E1885" t="s">
        <v>115</v>
      </c>
      <c r="F1885" s="11">
        <v>15012839</v>
      </c>
      <c r="G1885" s="7" t="s">
        <v>165</v>
      </c>
      <c r="H1885" s="7">
        <f t="shared" si="58"/>
        <v>0</v>
      </c>
      <c r="I1885" t="s">
        <v>153</v>
      </c>
      <c r="J1885" t="s">
        <v>153</v>
      </c>
      <c r="K1885" t="s">
        <v>18</v>
      </c>
      <c r="L1885" s="7" t="s">
        <v>148</v>
      </c>
      <c r="M1885">
        <v>2.76</v>
      </c>
      <c r="N1885" s="12">
        <v>0</v>
      </c>
      <c r="O1885">
        <f t="shared" si="59"/>
        <v>0</v>
      </c>
    </row>
    <row r="1886" spans="1:15" x14ac:dyDescent="0.25">
      <c r="A1886">
        <v>442077</v>
      </c>
      <c r="B1886">
        <v>431516</v>
      </c>
      <c r="C1886" t="s">
        <v>50</v>
      </c>
      <c r="D1886" t="s">
        <v>114</v>
      </c>
      <c r="E1886" t="s">
        <v>115</v>
      </c>
      <c r="F1886" s="11">
        <v>15012925</v>
      </c>
      <c r="G1886" s="7" t="s">
        <v>165</v>
      </c>
      <c r="H1886" s="7">
        <f t="shared" si="58"/>
        <v>0</v>
      </c>
      <c r="I1886" t="s">
        <v>153</v>
      </c>
      <c r="J1886" t="s">
        <v>294</v>
      </c>
      <c r="K1886" t="s">
        <v>18</v>
      </c>
      <c r="L1886" s="7" t="s">
        <v>148</v>
      </c>
      <c r="M1886" t="s">
        <v>294</v>
      </c>
      <c r="N1886" t="s">
        <v>294</v>
      </c>
      <c r="O1886" t="str">
        <f t="shared" si="59"/>
        <v>Нет показаний</v>
      </c>
    </row>
    <row r="1887" spans="1:15" x14ac:dyDescent="0.25">
      <c r="A1887">
        <v>442079</v>
      </c>
      <c r="B1887">
        <v>431516</v>
      </c>
      <c r="C1887" t="s">
        <v>50</v>
      </c>
      <c r="D1887" t="s">
        <v>114</v>
      </c>
      <c r="E1887" t="s">
        <v>115</v>
      </c>
      <c r="F1887" s="11">
        <v>31951609</v>
      </c>
      <c r="G1887" s="7" t="s">
        <v>165</v>
      </c>
      <c r="H1887" s="7">
        <f t="shared" si="58"/>
        <v>0</v>
      </c>
      <c r="I1887" t="s">
        <v>153</v>
      </c>
      <c r="J1887" t="s">
        <v>294</v>
      </c>
      <c r="K1887" t="s">
        <v>18</v>
      </c>
      <c r="L1887" s="7" t="s">
        <v>148</v>
      </c>
      <c r="M1887" t="s">
        <v>294</v>
      </c>
      <c r="N1887" t="s">
        <v>294</v>
      </c>
      <c r="O1887" t="str">
        <f t="shared" si="59"/>
        <v>Нет показаний</v>
      </c>
    </row>
    <row r="1888" spans="1:15" x14ac:dyDescent="0.25">
      <c r="A1888">
        <v>442094</v>
      </c>
      <c r="B1888">
        <v>431516</v>
      </c>
      <c r="C1888" t="s">
        <v>50</v>
      </c>
      <c r="D1888" t="s">
        <v>114</v>
      </c>
      <c r="E1888" t="s">
        <v>115</v>
      </c>
      <c r="F1888" s="11">
        <v>125274</v>
      </c>
      <c r="G1888" s="7" t="s">
        <v>165</v>
      </c>
      <c r="H1888" s="7">
        <f t="shared" si="58"/>
        <v>0</v>
      </c>
      <c r="I1888" t="s">
        <v>153</v>
      </c>
      <c r="J1888" t="s">
        <v>153</v>
      </c>
      <c r="K1888" t="s">
        <v>18</v>
      </c>
      <c r="L1888" s="7" t="s">
        <v>148</v>
      </c>
      <c r="M1888">
        <v>2.76</v>
      </c>
      <c r="N1888" s="12">
        <v>68</v>
      </c>
      <c r="O1888">
        <f t="shared" si="59"/>
        <v>68</v>
      </c>
    </row>
    <row r="1889" spans="1:15" x14ac:dyDescent="0.25">
      <c r="A1889">
        <v>442098</v>
      </c>
      <c r="B1889">
        <v>431516</v>
      </c>
      <c r="C1889" t="s">
        <v>50</v>
      </c>
      <c r="D1889" t="s">
        <v>114</v>
      </c>
      <c r="E1889" t="s">
        <v>115</v>
      </c>
      <c r="F1889" s="11">
        <v>7789129566815</v>
      </c>
      <c r="G1889" s="7" t="s">
        <v>165</v>
      </c>
      <c r="H1889" s="7">
        <f t="shared" si="58"/>
        <v>0</v>
      </c>
      <c r="I1889" t="s">
        <v>153</v>
      </c>
      <c r="J1889" t="s">
        <v>294</v>
      </c>
      <c r="K1889" t="s">
        <v>18</v>
      </c>
      <c r="L1889" s="7" t="s">
        <v>148</v>
      </c>
      <c r="M1889" t="s">
        <v>294</v>
      </c>
      <c r="N1889" t="s">
        <v>294</v>
      </c>
      <c r="O1889" t="str">
        <f t="shared" si="59"/>
        <v>Нет показаний</v>
      </c>
    </row>
    <row r="1890" spans="1:15" x14ac:dyDescent="0.25">
      <c r="A1890">
        <v>442109</v>
      </c>
      <c r="B1890">
        <v>431516</v>
      </c>
      <c r="C1890" t="s">
        <v>50</v>
      </c>
      <c r="D1890" t="s">
        <v>114</v>
      </c>
      <c r="E1890" t="s">
        <v>115</v>
      </c>
      <c r="F1890" s="11">
        <v>108069173</v>
      </c>
      <c r="G1890" s="7" t="s">
        <v>165</v>
      </c>
      <c r="H1890" s="7">
        <f t="shared" si="58"/>
        <v>0</v>
      </c>
      <c r="I1890" t="s">
        <v>153</v>
      </c>
      <c r="J1890" t="s">
        <v>294</v>
      </c>
      <c r="K1890" t="s">
        <v>18</v>
      </c>
      <c r="L1890" s="7" t="s">
        <v>148</v>
      </c>
      <c r="M1890" t="s">
        <v>294</v>
      </c>
      <c r="N1890" t="s">
        <v>294</v>
      </c>
      <c r="O1890" t="str">
        <f t="shared" si="59"/>
        <v>Нет показаний</v>
      </c>
    </row>
    <row r="1891" spans="1:15" x14ac:dyDescent="0.25">
      <c r="A1891">
        <v>442124</v>
      </c>
      <c r="B1891">
        <v>431516</v>
      </c>
      <c r="C1891" t="s">
        <v>50</v>
      </c>
      <c r="D1891" t="s">
        <v>114</v>
      </c>
      <c r="E1891" t="s">
        <v>115</v>
      </c>
      <c r="F1891" s="11">
        <v>7789056002768</v>
      </c>
      <c r="G1891" s="7" t="s">
        <v>165</v>
      </c>
      <c r="H1891" s="7">
        <f t="shared" si="58"/>
        <v>0</v>
      </c>
      <c r="I1891" t="s">
        <v>153</v>
      </c>
      <c r="J1891" t="s">
        <v>294</v>
      </c>
      <c r="K1891" t="s">
        <v>18</v>
      </c>
      <c r="L1891" s="7" t="s">
        <v>148</v>
      </c>
      <c r="M1891" t="s">
        <v>294</v>
      </c>
      <c r="N1891" t="s">
        <v>294</v>
      </c>
      <c r="O1891" t="str">
        <f t="shared" si="59"/>
        <v>Нет показаний</v>
      </c>
    </row>
    <row r="1892" spans="1:15" x14ac:dyDescent="0.25">
      <c r="A1892">
        <v>442137</v>
      </c>
      <c r="B1892">
        <v>431516</v>
      </c>
      <c r="C1892" t="s">
        <v>50</v>
      </c>
      <c r="D1892" t="s">
        <v>114</v>
      </c>
      <c r="E1892" t="s">
        <v>115</v>
      </c>
      <c r="F1892" s="11">
        <v>15014937</v>
      </c>
      <c r="G1892" s="7" t="s">
        <v>165</v>
      </c>
      <c r="H1892" s="7">
        <f t="shared" si="58"/>
        <v>0</v>
      </c>
      <c r="I1892" t="s">
        <v>153</v>
      </c>
      <c r="J1892" t="s">
        <v>153</v>
      </c>
      <c r="K1892" t="s">
        <v>18</v>
      </c>
      <c r="L1892" s="7" t="s">
        <v>148</v>
      </c>
      <c r="M1892">
        <v>2.76</v>
      </c>
      <c r="N1892" s="12">
        <v>1</v>
      </c>
      <c r="O1892">
        <f t="shared" si="59"/>
        <v>1</v>
      </c>
    </row>
    <row r="1893" spans="1:15" x14ac:dyDescent="0.25">
      <c r="A1893">
        <v>442143</v>
      </c>
      <c r="B1893">
        <v>431516</v>
      </c>
      <c r="C1893" t="s">
        <v>50</v>
      </c>
      <c r="D1893" t="s">
        <v>114</v>
      </c>
      <c r="E1893" t="s">
        <v>115</v>
      </c>
      <c r="F1893" s="11">
        <v>141205442143</v>
      </c>
      <c r="G1893" s="7" t="s">
        <v>165</v>
      </c>
      <c r="H1893" s="7">
        <f t="shared" si="58"/>
        <v>0</v>
      </c>
      <c r="I1893" t="s">
        <v>153</v>
      </c>
      <c r="J1893" t="s">
        <v>153</v>
      </c>
      <c r="K1893" t="s">
        <v>18</v>
      </c>
      <c r="L1893" s="7" t="s">
        <v>148</v>
      </c>
      <c r="M1893">
        <v>2.76</v>
      </c>
      <c r="N1893" s="12">
        <v>109</v>
      </c>
      <c r="O1893">
        <f t="shared" si="59"/>
        <v>109</v>
      </c>
    </row>
    <row r="1894" spans="1:15" x14ac:dyDescent="0.25">
      <c r="A1894">
        <v>442150</v>
      </c>
      <c r="B1894">
        <v>431516</v>
      </c>
      <c r="C1894" t="s">
        <v>50</v>
      </c>
      <c r="D1894" t="s">
        <v>114</v>
      </c>
      <c r="E1894" t="s">
        <v>115</v>
      </c>
      <c r="F1894" s="11">
        <v>97146308</v>
      </c>
      <c r="G1894" s="7" t="s">
        <v>165</v>
      </c>
      <c r="H1894" s="7">
        <f t="shared" si="58"/>
        <v>0</v>
      </c>
      <c r="I1894" t="s">
        <v>153</v>
      </c>
      <c r="J1894" t="s">
        <v>153</v>
      </c>
      <c r="K1894" t="s">
        <v>18</v>
      </c>
      <c r="L1894" s="7" t="s">
        <v>148</v>
      </c>
      <c r="M1894">
        <v>2.76</v>
      </c>
      <c r="N1894" s="12">
        <v>394</v>
      </c>
      <c r="O1894">
        <f t="shared" si="59"/>
        <v>394</v>
      </c>
    </row>
    <row r="1895" spans="1:15" x14ac:dyDescent="0.25">
      <c r="A1895">
        <v>442159</v>
      </c>
      <c r="B1895">
        <v>431516</v>
      </c>
      <c r="C1895" t="s">
        <v>50</v>
      </c>
      <c r="D1895" t="s">
        <v>114</v>
      </c>
      <c r="E1895" t="s">
        <v>115</v>
      </c>
      <c r="F1895" s="11">
        <v>1501455213994</v>
      </c>
      <c r="G1895" s="7" t="s">
        <v>165</v>
      </c>
      <c r="H1895" s="7">
        <f t="shared" si="58"/>
        <v>0</v>
      </c>
      <c r="I1895" t="s">
        <v>153</v>
      </c>
      <c r="J1895" t="s">
        <v>153</v>
      </c>
      <c r="K1895" t="s">
        <v>18</v>
      </c>
      <c r="L1895" s="7" t="s">
        <v>148</v>
      </c>
      <c r="M1895">
        <v>2.76</v>
      </c>
      <c r="N1895" s="12">
        <v>90</v>
      </c>
      <c r="O1895">
        <f t="shared" si="59"/>
        <v>90</v>
      </c>
    </row>
    <row r="1896" spans="1:15" x14ac:dyDescent="0.25">
      <c r="A1896">
        <v>442159</v>
      </c>
      <c r="B1896">
        <v>431516</v>
      </c>
      <c r="C1896" t="s">
        <v>50</v>
      </c>
      <c r="D1896" t="s">
        <v>114</v>
      </c>
      <c r="E1896" t="s">
        <v>115</v>
      </c>
      <c r="F1896" s="11">
        <v>15015120</v>
      </c>
      <c r="G1896" s="7" t="s">
        <v>165</v>
      </c>
      <c r="H1896" s="7">
        <f t="shared" si="58"/>
        <v>0</v>
      </c>
      <c r="I1896" t="s">
        <v>153</v>
      </c>
      <c r="J1896" t="s">
        <v>153</v>
      </c>
      <c r="K1896" t="s">
        <v>18</v>
      </c>
      <c r="L1896" s="7" t="s">
        <v>148</v>
      </c>
      <c r="M1896">
        <v>2.76</v>
      </c>
      <c r="N1896" s="12">
        <v>92</v>
      </c>
      <c r="O1896">
        <f t="shared" si="59"/>
        <v>92</v>
      </c>
    </row>
    <row r="1897" spans="1:15" x14ac:dyDescent="0.25">
      <c r="A1897">
        <v>442184</v>
      </c>
      <c r="B1897">
        <v>431516</v>
      </c>
      <c r="C1897" t="s">
        <v>50</v>
      </c>
      <c r="D1897" t="s">
        <v>114</v>
      </c>
      <c r="E1897" t="s">
        <v>115</v>
      </c>
      <c r="F1897" s="11">
        <v>98110830</v>
      </c>
      <c r="G1897" s="7" t="s">
        <v>165</v>
      </c>
      <c r="H1897" s="7">
        <f t="shared" si="58"/>
        <v>0</v>
      </c>
      <c r="I1897" t="s">
        <v>153</v>
      </c>
      <c r="J1897" t="s">
        <v>294</v>
      </c>
      <c r="K1897" t="s">
        <v>18</v>
      </c>
      <c r="L1897" s="7" t="s">
        <v>148</v>
      </c>
      <c r="M1897" t="s">
        <v>294</v>
      </c>
      <c r="N1897" t="s">
        <v>294</v>
      </c>
      <c r="O1897" t="str">
        <f t="shared" si="59"/>
        <v>Нет показаний</v>
      </c>
    </row>
    <row r="1898" spans="1:15" x14ac:dyDescent="0.25">
      <c r="A1898">
        <v>442199</v>
      </c>
      <c r="B1898">
        <v>431516</v>
      </c>
      <c r="C1898" t="s">
        <v>50</v>
      </c>
      <c r="D1898" t="s">
        <v>114</v>
      </c>
      <c r="E1898" t="s">
        <v>115</v>
      </c>
      <c r="F1898" s="11">
        <v>629170</v>
      </c>
      <c r="G1898" s="7" t="s">
        <v>165</v>
      </c>
      <c r="H1898" s="7">
        <f t="shared" si="58"/>
        <v>0</v>
      </c>
      <c r="I1898" t="s">
        <v>153</v>
      </c>
      <c r="J1898" t="s">
        <v>294</v>
      </c>
      <c r="K1898" t="s">
        <v>18</v>
      </c>
      <c r="L1898" s="7" t="s">
        <v>148</v>
      </c>
      <c r="M1898" t="s">
        <v>294</v>
      </c>
      <c r="N1898" t="s">
        <v>294</v>
      </c>
      <c r="O1898" t="str">
        <f t="shared" si="59"/>
        <v>Нет показаний</v>
      </c>
    </row>
    <row r="1899" spans="1:15" x14ac:dyDescent="0.25">
      <c r="A1899">
        <v>442201</v>
      </c>
      <c r="B1899">
        <v>431516</v>
      </c>
      <c r="C1899" t="s">
        <v>50</v>
      </c>
      <c r="D1899" t="s">
        <v>114</v>
      </c>
      <c r="E1899" t="s">
        <v>115</v>
      </c>
      <c r="F1899" s="11">
        <v>121531</v>
      </c>
      <c r="G1899" s="7" t="s">
        <v>165</v>
      </c>
      <c r="H1899" s="7">
        <f t="shared" si="58"/>
        <v>0</v>
      </c>
      <c r="I1899" t="s">
        <v>153</v>
      </c>
      <c r="J1899" t="s">
        <v>294</v>
      </c>
      <c r="K1899" t="s">
        <v>18</v>
      </c>
      <c r="L1899" s="7" t="s">
        <v>148</v>
      </c>
      <c r="M1899" t="s">
        <v>294</v>
      </c>
      <c r="N1899" t="s">
        <v>294</v>
      </c>
      <c r="O1899" t="str">
        <f t="shared" si="59"/>
        <v>Нет показаний</v>
      </c>
    </row>
    <row r="1900" spans="1:15" x14ac:dyDescent="0.25">
      <c r="A1900">
        <v>442203</v>
      </c>
      <c r="B1900">
        <v>431516</v>
      </c>
      <c r="C1900" t="s">
        <v>50</v>
      </c>
      <c r="D1900" t="s">
        <v>114</v>
      </c>
      <c r="E1900" t="s">
        <v>115</v>
      </c>
      <c r="F1900" s="11">
        <v>290376</v>
      </c>
      <c r="G1900" s="7" t="s">
        <v>165</v>
      </c>
      <c r="H1900" s="7">
        <f t="shared" si="58"/>
        <v>0</v>
      </c>
      <c r="I1900" t="s">
        <v>153</v>
      </c>
      <c r="J1900" t="s">
        <v>153</v>
      </c>
      <c r="K1900" t="s">
        <v>18</v>
      </c>
      <c r="L1900" s="7" t="s">
        <v>148</v>
      </c>
      <c r="M1900">
        <v>2.76</v>
      </c>
      <c r="N1900" s="12">
        <v>94</v>
      </c>
      <c r="O1900">
        <f t="shared" si="59"/>
        <v>94</v>
      </c>
    </row>
    <row r="1901" spans="1:15" x14ac:dyDescent="0.25">
      <c r="A1901">
        <v>442205</v>
      </c>
      <c r="B1901">
        <v>431516</v>
      </c>
      <c r="C1901" t="s">
        <v>50</v>
      </c>
      <c r="D1901" t="s">
        <v>114</v>
      </c>
      <c r="E1901" t="s">
        <v>115</v>
      </c>
      <c r="F1901" s="11" t="s">
        <v>244</v>
      </c>
      <c r="G1901" s="7" t="s">
        <v>165</v>
      </c>
      <c r="H1901" s="7">
        <f t="shared" si="58"/>
        <v>0</v>
      </c>
      <c r="I1901" t="s">
        <v>153</v>
      </c>
      <c r="J1901" t="s">
        <v>294</v>
      </c>
      <c r="K1901" t="s">
        <v>18</v>
      </c>
      <c r="L1901" s="7" t="s">
        <v>148</v>
      </c>
      <c r="M1901" t="s">
        <v>294</v>
      </c>
      <c r="N1901" t="s">
        <v>294</v>
      </c>
      <c r="O1901" t="str">
        <f t="shared" si="59"/>
        <v>Нет показаний</v>
      </c>
    </row>
    <row r="1902" spans="1:15" x14ac:dyDescent="0.25">
      <c r="A1902">
        <v>442207</v>
      </c>
      <c r="B1902">
        <v>431516</v>
      </c>
      <c r="C1902" t="s">
        <v>50</v>
      </c>
      <c r="D1902" t="s">
        <v>114</v>
      </c>
      <c r="E1902" t="s">
        <v>115</v>
      </c>
      <c r="F1902" s="11">
        <v>206323</v>
      </c>
      <c r="G1902" s="7" t="s">
        <v>165</v>
      </c>
      <c r="H1902" s="7">
        <f t="shared" si="58"/>
        <v>0</v>
      </c>
      <c r="I1902" t="s">
        <v>153</v>
      </c>
      <c r="J1902" t="s">
        <v>153</v>
      </c>
      <c r="K1902" t="s">
        <v>18</v>
      </c>
      <c r="L1902" s="7" t="s">
        <v>148</v>
      </c>
      <c r="M1902">
        <v>2.76</v>
      </c>
      <c r="N1902" s="12">
        <v>86</v>
      </c>
      <c r="O1902">
        <f t="shared" si="59"/>
        <v>86</v>
      </c>
    </row>
    <row r="1903" spans="1:15" x14ac:dyDescent="0.25">
      <c r="A1903">
        <v>442209</v>
      </c>
      <c r="B1903">
        <v>431516</v>
      </c>
      <c r="C1903" t="s">
        <v>50</v>
      </c>
      <c r="D1903" t="s">
        <v>114</v>
      </c>
      <c r="E1903" t="s">
        <v>115</v>
      </c>
      <c r="F1903" s="11">
        <v>14024172</v>
      </c>
      <c r="G1903" s="7" t="s">
        <v>165</v>
      </c>
      <c r="H1903" s="7">
        <f t="shared" si="58"/>
        <v>0</v>
      </c>
      <c r="I1903" t="s">
        <v>153</v>
      </c>
      <c r="J1903" t="s">
        <v>153</v>
      </c>
      <c r="K1903" t="s">
        <v>18</v>
      </c>
      <c r="L1903" s="7" t="s">
        <v>148</v>
      </c>
      <c r="M1903">
        <v>2.76</v>
      </c>
      <c r="N1903" s="12">
        <v>25</v>
      </c>
      <c r="O1903">
        <f t="shared" si="59"/>
        <v>25</v>
      </c>
    </row>
    <row r="1904" spans="1:15" x14ac:dyDescent="0.25">
      <c r="A1904">
        <v>442217</v>
      </c>
      <c r="B1904">
        <v>431516</v>
      </c>
      <c r="C1904" t="s">
        <v>50</v>
      </c>
      <c r="D1904" t="s">
        <v>114</v>
      </c>
      <c r="E1904" t="s">
        <v>115</v>
      </c>
      <c r="F1904" s="11">
        <v>283480</v>
      </c>
      <c r="G1904" s="7" t="s">
        <v>165</v>
      </c>
      <c r="H1904" s="7">
        <f t="shared" si="58"/>
        <v>0</v>
      </c>
      <c r="I1904" t="s">
        <v>153</v>
      </c>
      <c r="J1904" t="s">
        <v>153</v>
      </c>
      <c r="K1904" t="s">
        <v>18</v>
      </c>
      <c r="L1904" s="7" t="s">
        <v>148</v>
      </c>
      <c r="M1904">
        <v>2.76</v>
      </c>
      <c r="N1904" s="12">
        <v>82</v>
      </c>
      <c r="O1904">
        <f t="shared" si="59"/>
        <v>82</v>
      </c>
    </row>
    <row r="1905" spans="1:15" x14ac:dyDescent="0.25">
      <c r="A1905">
        <v>442219</v>
      </c>
      <c r="B1905">
        <v>431516</v>
      </c>
      <c r="C1905" t="s">
        <v>50</v>
      </c>
      <c r="D1905" t="s">
        <v>114</v>
      </c>
      <c r="E1905" t="s">
        <v>115</v>
      </c>
      <c r="F1905" s="11">
        <v>44221914031</v>
      </c>
      <c r="G1905" s="7" t="s">
        <v>165</v>
      </c>
      <c r="H1905" s="7">
        <f t="shared" si="58"/>
        <v>0</v>
      </c>
      <c r="I1905" t="s">
        <v>153</v>
      </c>
      <c r="J1905" t="s">
        <v>153</v>
      </c>
      <c r="K1905" t="s">
        <v>18</v>
      </c>
      <c r="L1905" s="7" t="s">
        <v>148</v>
      </c>
      <c r="M1905">
        <v>2.76</v>
      </c>
      <c r="N1905" s="12">
        <v>-15</v>
      </c>
      <c r="O1905">
        <f t="shared" si="59"/>
        <v>-15</v>
      </c>
    </row>
    <row r="1906" spans="1:15" x14ac:dyDescent="0.25">
      <c r="A1906">
        <v>442233</v>
      </c>
      <c r="B1906">
        <v>431516</v>
      </c>
      <c r="C1906" t="s">
        <v>50</v>
      </c>
      <c r="D1906" t="s">
        <v>114</v>
      </c>
      <c r="E1906" t="s">
        <v>115</v>
      </c>
      <c r="F1906" s="11">
        <v>44223314041</v>
      </c>
      <c r="G1906" s="7" t="s">
        <v>165</v>
      </c>
      <c r="H1906" s="7">
        <f t="shared" si="58"/>
        <v>0</v>
      </c>
      <c r="I1906" t="s">
        <v>153</v>
      </c>
      <c r="J1906" t="s">
        <v>153</v>
      </c>
      <c r="K1906" t="s">
        <v>18</v>
      </c>
      <c r="L1906" s="7" t="s">
        <v>148</v>
      </c>
      <c r="M1906">
        <v>2.76</v>
      </c>
      <c r="N1906" s="12">
        <v>0</v>
      </c>
      <c r="O1906">
        <f t="shared" si="59"/>
        <v>0</v>
      </c>
    </row>
    <row r="1907" spans="1:15" x14ac:dyDescent="0.25">
      <c r="A1907">
        <v>442248</v>
      </c>
      <c r="B1907">
        <v>431516</v>
      </c>
      <c r="C1907" t="s">
        <v>50</v>
      </c>
      <c r="D1907" t="s">
        <v>114</v>
      </c>
      <c r="E1907" t="s">
        <v>115</v>
      </c>
      <c r="F1907" s="11">
        <v>589991</v>
      </c>
      <c r="G1907" s="7" t="s">
        <v>165</v>
      </c>
      <c r="H1907" s="7">
        <f t="shared" si="58"/>
        <v>0</v>
      </c>
      <c r="I1907" t="s">
        <v>153</v>
      </c>
      <c r="J1907" t="s">
        <v>294</v>
      </c>
      <c r="K1907" t="s">
        <v>18</v>
      </c>
      <c r="L1907" s="7" t="s">
        <v>148</v>
      </c>
      <c r="M1907" t="s">
        <v>294</v>
      </c>
      <c r="N1907" t="s">
        <v>294</v>
      </c>
      <c r="O1907" t="str">
        <f t="shared" si="59"/>
        <v>Нет показаний</v>
      </c>
    </row>
    <row r="1908" spans="1:15" x14ac:dyDescent="0.25">
      <c r="A1908">
        <v>442264</v>
      </c>
      <c r="B1908">
        <v>431516</v>
      </c>
      <c r="C1908" t="s">
        <v>50</v>
      </c>
      <c r="D1908" t="s">
        <v>114</v>
      </c>
      <c r="E1908" t="s">
        <v>115</v>
      </c>
      <c r="F1908" s="11" t="s">
        <v>245</v>
      </c>
      <c r="G1908" s="7" t="s">
        <v>165</v>
      </c>
      <c r="H1908" s="7">
        <f t="shared" si="58"/>
        <v>0</v>
      </c>
      <c r="I1908" t="s">
        <v>153</v>
      </c>
      <c r="J1908" t="s">
        <v>294</v>
      </c>
      <c r="K1908" t="s">
        <v>18</v>
      </c>
      <c r="L1908" s="7" t="s">
        <v>148</v>
      </c>
      <c r="M1908" t="s">
        <v>294</v>
      </c>
      <c r="N1908" t="s">
        <v>294</v>
      </c>
      <c r="O1908" t="str">
        <f t="shared" si="59"/>
        <v>Нет показаний</v>
      </c>
    </row>
    <row r="1909" spans="1:15" x14ac:dyDescent="0.25">
      <c r="A1909">
        <v>442266</v>
      </c>
      <c r="B1909">
        <v>431516</v>
      </c>
      <c r="C1909" t="s">
        <v>50</v>
      </c>
      <c r="D1909" t="s">
        <v>114</v>
      </c>
      <c r="E1909" t="s">
        <v>115</v>
      </c>
      <c r="F1909" s="11">
        <v>295134</v>
      </c>
      <c r="G1909" s="7" t="s">
        <v>165</v>
      </c>
      <c r="H1909" s="7">
        <f t="shared" si="58"/>
        <v>0</v>
      </c>
      <c r="I1909" t="s">
        <v>153</v>
      </c>
      <c r="J1909" t="s">
        <v>153</v>
      </c>
      <c r="K1909" t="s">
        <v>18</v>
      </c>
      <c r="L1909" s="7" t="s">
        <v>148</v>
      </c>
      <c r="M1909">
        <v>2.76</v>
      </c>
      <c r="N1909" s="12">
        <v>52</v>
      </c>
      <c r="O1909">
        <f t="shared" si="59"/>
        <v>52</v>
      </c>
    </row>
    <row r="1910" spans="1:15" x14ac:dyDescent="0.25">
      <c r="A1910">
        <v>442268</v>
      </c>
      <c r="B1910">
        <v>431516</v>
      </c>
      <c r="C1910" t="s">
        <v>50</v>
      </c>
      <c r="D1910" t="s">
        <v>114</v>
      </c>
      <c r="E1910" t="s">
        <v>115</v>
      </c>
      <c r="F1910" s="11">
        <v>6600263</v>
      </c>
      <c r="G1910" s="7" t="s">
        <v>165</v>
      </c>
      <c r="H1910" s="7">
        <f t="shared" si="58"/>
        <v>0</v>
      </c>
      <c r="I1910" t="s">
        <v>153</v>
      </c>
      <c r="J1910" t="s">
        <v>153</v>
      </c>
      <c r="K1910" t="s">
        <v>18</v>
      </c>
      <c r="L1910" s="7" t="s">
        <v>148</v>
      </c>
      <c r="M1910">
        <v>2.76</v>
      </c>
      <c r="N1910" s="12">
        <v>75</v>
      </c>
      <c r="O1910">
        <f t="shared" si="59"/>
        <v>75</v>
      </c>
    </row>
    <row r="1911" spans="1:15" x14ac:dyDescent="0.25">
      <c r="A1911">
        <v>442277</v>
      </c>
      <c r="B1911">
        <v>431516</v>
      </c>
      <c r="C1911" t="s">
        <v>50</v>
      </c>
      <c r="D1911" t="s">
        <v>114</v>
      </c>
      <c r="E1911" t="s">
        <v>115</v>
      </c>
      <c r="F1911" s="11">
        <v>289459</v>
      </c>
      <c r="G1911" s="7" t="s">
        <v>165</v>
      </c>
      <c r="H1911" s="7">
        <f t="shared" si="58"/>
        <v>0</v>
      </c>
      <c r="I1911" t="s">
        <v>153</v>
      </c>
      <c r="J1911" t="s">
        <v>153</v>
      </c>
      <c r="K1911" t="s">
        <v>18</v>
      </c>
      <c r="L1911" s="7" t="s">
        <v>148</v>
      </c>
      <c r="M1911">
        <v>2.76</v>
      </c>
      <c r="N1911" s="12">
        <v>70</v>
      </c>
      <c r="O1911">
        <f t="shared" si="59"/>
        <v>70</v>
      </c>
    </row>
    <row r="1912" spans="1:15" x14ac:dyDescent="0.25">
      <c r="A1912">
        <v>442283</v>
      </c>
      <c r="B1912">
        <v>431516</v>
      </c>
      <c r="C1912" t="s">
        <v>50</v>
      </c>
      <c r="D1912" t="s">
        <v>114</v>
      </c>
      <c r="E1912" t="s">
        <v>115</v>
      </c>
      <c r="F1912" s="11" t="s">
        <v>246</v>
      </c>
      <c r="G1912" s="7" t="s">
        <v>165</v>
      </c>
      <c r="H1912" s="7">
        <f t="shared" si="58"/>
        <v>0</v>
      </c>
      <c r="I1912" t="s">
        <v>153</v>
      </c>
      <c r="J1912" t="s">
        <v>153</v>
      </c>
      <c r="K1912" t="s">
        <v>18</v>
      </c>
      <c r="L1912" s="7" t="s">
        <v>148</v>
      </c>
      <c r="M1912">
        <v>2.76</v>
      </c>
      <c r="N1912" s="12">
        <v>57</v>
      </c>
      <c r="O1912">
        <f t="shared" si="59"/>
        <v>57</v>
      </c>
    </row>
    <row r="1913" spans="1:15" x14ac:dyDescent="0.25">
      <c r="A1913">
        <v>442285</v>
      </c>
      <c r="B1913">
        <v>431516</v>
      </c>
      <c r="C1913" t="s">
        <v>50</v>
      </c>
      <c r="D1913" t="s">
        <v>114</v>
      </c>
      <c r="E1913" t="s">
        <v>115</v>
      </c>
      <c r="F1913" s="11">
        <v>95400808</v>
      </c>
      <c r="G1913" s="7" t="s">
        <v>165</v>
      </c>
      <c r="H1913" s="7">
        <f t="shared" si="58"/>
        <v>0</v>
      </c>
      <c r="I1913" t="s">
        <v>153</v>
      </c>
      <c r="J1913" t="s">
        <v>294</v>
      </c>
      <c r="K1913" t="s">
        <v>18</v>
      </c>
      <c r="L1913" s="7" t="s">
        <v>148</v>
      </c>
      <c r="M1913" t="s">
        <v>294</v>
      </c>
      <c r="N1913" t="s">
        <v>294</v>
      </c>
      <c r="O1913" t="str">
        <f t="shared" si="59"/>
        <v>Нет показаний</v>
      </c>
    </row>
    <row r="1914" spans="1:15" x14ac:dyDescent="0.25">
      <c r="A1914">
        <v>442285</v>
      </c>
      <c r="B1914">
        <v>431516</v>
      </c>
      <c r="C1914" t="s">
        <v>50</v>
      </c>
      <c r="D1914" t="s">
        <v>114</v>
      </c>
      <c r="E1914" t="s">
        <v>115</v>
      </c>
      <c r="F1914" s="11">
        <v>1501658314073</v>
      </c>
      <c r="G1914" s="7" t="s">
        <v>165</v>
      </c>
      <c r="H1914" s="7">
        <f t="shared" si="58"/>
        <v>0</v>
      </c>
      <c r="I1914" t="s">
        <v>153</v>
      </c>
      <c r="J1914" t="s">
        <v>294</v>
      </c>
      <c r="K1914" t="s">
        <v>18</v>
      </c>
      <c r="L1914" s="7" t="s">
        <v>148</v>
      </c>
      <c r="M1914" t="s">
        <v>294</v>
      </c>
      <c r="N1914" t="s">
        <v>294</v>
      </c>
      <c r="O1914" t="str">
        <f t="shared" si="59"/>
        <v>Нет показаний</v>
      </c>
    </row>
    <row r="1915" spans="1:15" x14ac:dyDescent="0.25">
      <c r="A1915">
        <v>442289</v>
      </c>
      <c r="B1915">
        <v>431516</v>
      </c>
      <c r="C1915" t="s">
        <v>50</v>
      </c>
      <c r="D1915" t="s">
        <v>114</v>
      </c>
      <c r="E1915" t="s">
        <v>115</v>
      </c>
      <c r="F1915" s="11">
        <v>11067130191824</v>
      </c>
      <c r="G1915" s="7" t="s">
        <v>165</v>
      </c>
      <c r="H1915" s="7">
        <f t="shared" si="58"/>
        <v>0</v>
      </c>
      <c r="I1915" t="s">
        <v>153</v>
      </c>
      <c r="J1915" t="s">
        <v>294</v>
      </c>
      <c r="K1915" t="s">
        <v>18</v>
      </c>
      <c r="L1915" s="7" t="s">
        <v>148</v>
      </c>
      <c r="M1915" t="s">
        <v>294</v>
      </c>
      <c r="N1915" t="s">
        <v>294</v>
      </c>
      <c r="O1915" t="str">
        <f t="shared" si="59"/>
        <v>Нет показаний</v>
      </c>
    </row>
    <row r="1916" spans="1:15" x14ac:dyDescent="0.25">
      <c r="A1916">
        <v>442292</v>
      </c>
      <c r="B1916">
        <v>431516</v>
      </c>
      <c r="C1916" t="s">
        <v>50</v>
      </c>
      <c r="D1916" t="s">
        <v>114</v>
      </c>
      <c r="E1916" t="s">
        <v>115</v>
      </c>
      <c r="F1916" s="11" t="s">
        <v>247</v>
      </c>
      <c r="G1916" s="7" t="s">
        <v>165</v>
      </c>
      <c r="H1916" s="7">
        <f t="shared" si="58"/>
        <v>0</v>
      </c>
      <c r="I1916" t="s">
        <v>153</v>
      </c>
      <c r="J1916" t="s">
        <v>153</v>
      </c>
      <c r="K1916" t="s">
        <v>18</v>
      </c>
      <c r="L1916" s="7" t="s">
        <v>148</v>
      </c>
      <c r="M1916">
        <v>2.76</v>
      </c>
      <c r="N1916" s="12">
        <v>60</v>
      </c>
      <c r="O1916">
        <f t="shared" si="59"/>
        <v>60</v>
      </c>
    </row>
    <row r="1917" spans="1:15" x14ac:dyDescent="0.25">
      <c r="A1917">
        <v>442295</v>
      </c>
      <c r="B1917">
        <v>431516</v>
      </c>
      <c r="C1917" t="s">
        <v>50</v>
      </c>
      <c r="D1917" t="s">
        <v>114</v>
      </c>
      <c r="E1917" t="s">
        <v>115</v>
      </c>
      <c r="F1917" s="11">
        <v>20582507</v>
      </c>
      <c r="G1917" s="7" t="s">
        <v>165</v>
      </c>
      <c r="H1917" s="7">
        <f t="shared" si="58"/>
        <v>0</v>
      </c>
      <c r="I1917" t="s">
        <v>153</v>
      </c>
      <c r="J1917" t="s">
        <v>153</v>
      </c>
      <c r="K1917" t="s">
        <v>18</v>
      </c>
      <c r="L1917" s="7" t="s">
        <v>148</v>
      </c>
      <c r="M1917">
        <v>2.76</v>
      </c>
      <c r="N1917" s="12">
        <v>142</v>
      </c>
      <c r="O1917">
        <f t="shared" si="59"/>
        <v>142</v>
      </c>
    </row>
    <row r="1918" spans="1:15" x14ac:dyDescent="0.25">
      <c r="A1918">
        <v>442301</v>
      </c>
      <c r="B1918">
        <v>431516</v>
      </c>
      <c r="C1918" t="s">
        <v>50</v>
      </c>
      <c r="D1918" t="s">
        <v>114</v>
      </c>
      <c r="E1918" t="s">
        <v>115</v>
      </c>
      <c r="F1918" s="11">
        <v>112349374</v>
      </c>
      <c r="G1918" s="7" t="s">
        <v>165</v>
      </c>
      <c r="H1918" s="7">
        <f t="shared" si="58"/>
        <v>0</v>
      </c>
      <c r="I1918" t="s">
        <v>153</v>
      </c>
      <c r="J1918" t="s">
        <v>294</v>
      </c>
      <c r="K1918" t="s">
        <v>18</v>
      </c>
      <c r="L1918" s="7" t="s">
        <v>148</v>
      </c>
      <c r="M1918" t="s">
        <v>294</v>
      </c>
      <c r="N1918" t="s">
        <v>294</v>
      </c>
      <c r="O1918" t="str">
        <f t="shared" si="59"/>
        <v>Нет показаний</v>
      </c>
    </row>
    <row r="1919" spans="1:15" x14ac:dyDescent="0.25">
      <c r="A1919">
        <v>442305</v>
      </c>
      <c r="B1919">
        <v>431516</v>
      </c>
      <c r="C1919" t="s">
        <v>50</v>
      </c>
      <c r="D1919" t="s">
        <v>114</v>
      </c>
      <c r="E1919" t="s">
        <v>115</v>
      </c>
      <c r="F1919" s="11">
        <v>273242</v>
      </c>
      <c r="G1919" s="7" t="s">
        <v>165</v>
      </c>
      <c r="H1919" s="7">
        <f t="shared" si="58"/>
        <v>0</v>
      </c>
      <c r="I1919" t="s">
        <v>153</v>
      </c>
      <c r="J1919" t="s">
        <v>153</v>
      </c>
      <c r="K1919" t="s">
        <v>18</v>
      </c>
      <c r="L1919" s="7" t="s">
        <v>148</v>
      </c>
      <c r="M1919">
        <v>2.76</v>
      </c>
      <c r="N1919" s="12">
        <v>17</v>
      </c>
      <c r="O1919">
        <f t="shared" si="59"/>
        <v>17</v>
      </c>
    </row>
    <row r="1920" spans="1:15" x14ac:dyDescent="0.25">
      <c r="A1920">
        <v>442309</v>
      </c>
      <c r="B1920">
        <v>431516</v>
      </c>
      <c r="C1920" t="s">
        <v>50</v>
      </c>
      <c r="D1920" t="s">
        <v>114</v>
      </c>
      <c r="E1920" t="s">
        <v>115</v>
      </c>
      <c r="F1920" s="11">
        <v>287251</v>
      </c>
      <c r="G1920" s="7" t="s">
        <v>165</v>
      </c>
      <c r="H1920" s="7">
        <f t="shared" si="58"/>
        <v>0</v>
      </c>
      <c r="I1920" t="s">
        <v>153</v>
      </c>
      <c r="J1920" t="s">
        <v>294</v>
      </c>
      <c r="K1920" t="s">
        <v>18</v>
      </c>
      <c r="L1920" s="7" t="s">
        <v>148</v>
      </c>
      <c r="M1920" t="s">
        <v>294</v>
      </c>
      <c r="N1920" t="s">
        <v>294</v>
      </c>
      <c r="O1920" t="str">
        <f t="shared" si="59"/>
        <v>Нет показаний</v>
      </c>
    </row>
    <row r="1921" spans="1:15" x14ac:dyDescent="0.25">
      <c r="A1921">
        <v>442311</v>
      </c>
      <c r="B1921">
        <v>431516</v>
      </c>
      <c r="C1921" t="s">
        <v>50</v>
      </c>
      <c r="D1921" t="s">
        <v>114</v>
      </c>
      <c r="E1921" t="s">
        <v>115</v>
      </c>
      <c r="F1921" s="11">
        <v>736190</v>
      </c>
      <c r="G1921" s="7" t="s">
        <v>165</v>
      </c>
      <c r="H1921" s="7">
        <f t="shared" si="58"/>
        <v>0</v>
      </c>
      <c r="I1921" t="s">
        <v>153</v>
      </c>
      <c r="J1921" t="s">
        <v>294</v>
      </c>
      <c r="K1921" t="s">
        <v>18</v>
      </c>
      <c r="L1921" s="7" t="s">
        <v>148</v>
      </c>
      <c r="M1921" t="s">
        <v>294</v>
      </c>
      <c r="N1921" t="s">
        <v>294</v>
      </c>
      <c r="O1921" t="str">
        <f t="shared" si="59"/>
        <v>Нет показаний</v>
      </c>
    </row>
    <row r="1922" spans="1:15" x14ac:dyDescent="0.25">
      <c r="A1922">
        <v>442321</v>
      </c>
      <c r="B1922">
        <v>431516</v>
      </c>
      <c r="C1922" t="s">
        <v>50</v>
      </c>
      <c r="D1922" t="s">
        <v>114</v>
      </c>
      <c r="E1922" t="s">
        <v>115</v>
      </c>
      <c r="F1922" s="11">
        <v>471904</v>
      </c>
      <c r="G1922" s="7" t="s">
        <v>165</v>
      </c>
      <c r="H1922" s="7">
        <f t="shared" si="58"/>
        <v>0</v>
      </c>
      <c r="I1922" t="s">
        <v>153</v>
      </c>
      <c r="J1922" t="s">
        <v>294</v>
      </c>
      <c r="K1922" t="s">
        <v>18</v>
      </c>
      <c r="L1922" s="7" t="s">
        <v>148</v>
      </c>
      <c r="M1922" t="s">
        <v>294</v>
      </c>
      <c r="N1922" t="s">
        <v>294</v>
      </c>
      <c r="O1922" t="str">
        <f t="shared" si="59"/>
        <v>Нет показаний</v>
      </c>
    </row>
    <row r="1923" spans="1:15" x14ac:dyDescent="0.25">
      <c r="A1923">
        <v>442328</v>
      </c>
      <c r="B1923">
        <v>431516</v>
      </c>
      <c r="C1923" t="s">
        <v>50</v>
      </c>
      <c r="D1923" t="s">
        <v>114</v>
      </c>
      <c r="E1923" t="s">
        <v>115</v>
      </c>
      <c r="F1923" s="11">
        <v>58125616</v>
      </c>
      <c r="G1923" s="7" t="s">
        <v>165</v>
      </c>
      <c r="H1923" s="7">
        <f t="shared" ref="H1923:H1986" si="60">COUNTIFS($F$2:$F$3258,F1923,$G$2:$G$3258,"ОКПУ")</f>
        <v>0</v>
      </c>
      <c r="I1923" t="s">
        <v>153</v>
      </c>
      <c r="J1923" t="s">
        <v>294</v>
      </c>
      <c r="K1923" t="s">
        <v>18</v>
      </c>
      <c r="L1923" s="7" t="s">
        <v>148</v>
      </c>
      <c r="M1923" t="s">
        <v>294</v>
      </c>
      <c r="N1923" t="s">
        <v>294</v>
      </c>
      <c r="O1923" t="str">
        <f t="shared" ref="O1923:O1986" si="61">IF(H1923&gt;0,IFERROR(N1923/H1923,N1923),N1923)</f>
        <v>Нет показаний</v>
      </c>
    </row>
    <row r="1924" spans="1:15" x14ac:dyDescent="0.25">
      <c r="A1924">
        <v>442336</v>
      </c>
      <c r="B1924">
        <v>431516</v>
      </c>
      <c r="C1924" t="s">
        <v>50</v>
      </c>
      <c r="D1924" t="s">
        <v>114</v>
      </c>
      <c r="E1924" t="s">
        <v>115</v>
      </c>
      <c r="F1924" s="11">
        <v>15016626</v>
      </c>
      <c r="G1924" s="7" t="s">
        <v>165</v>
      </c>
      <c r="H1924" s="7">
        <f t="shared" si="60"/>
        <v>0</v>
      </c>
      <c r="I1924" t="s">
        <v>153</v>
      </c>
      <c r="J1924" t="s">
        <v>294</v>
      </c>
      <c r="K1924" t="s">
        <v>18</v>
      </c>
      <c r="L1924" s="7" t="s">
        <v>148</v>
      </c>
      <c r="M1924" t="s">
        <v>294</v>
      </c>
      <c r="N1924" t="s">
        <v>294</v>
      </c>
      <c r="O1924" t="str">
        <f t="shared" si="61"/>
        <v>Нет показаний</v>
      </c>
    </row>
    <row r="1925" spans="1:15" x14ac:dyDescent="0.25">
      <c r="A1925">
        <v>442339</v>
      </c>
      <c r="B1925">
        <v>431516</v>
      </c>
      <c r="C1925" t="s">
        <v>50</v>
      </c>
      <c r="D1925" t="s">
        <v>114</v>
      </c>
      <c r="E1925" t="s">
        <v>115</v>
      </c>
      <c r="F1925" s="11">
        <v>26641352</v>
      </c>
      <c r="G1925" s="7" t="s">
        <v>170</v>
      </c>
      <c r="H1925" s="7">
        <f t="shared" si="60"/>
        <v>2</v>
      </c>
      <c r="I1925" t="s">
        <v>153</v>
      </c>
      <c r="J1925" t="s">
        <v>294</v>
      </c>
      <c r="K1925" t="s">
        <v>18</v>
      </c>
      <c r="L1925" s="7" t="s">
        <v>148</v>
      </c>
      <c r="M1925" t="s">
        <v>294</v>
      </c>
      <c r="N1925" t="s">
        <v>294</v>
      </c>
      <c r="O1925" t="str">
        <f t="shared" si="61"/>
        <v>Нет показаний</v>
      </c>
    </row>
    <row r="1926" spans="1:15" x14ac:dyDescent="0.25">
      <c r="A1926">
        <v>442340</v>
      </c>
      <c r="B1926">
        <v>431516</v>
      </c>
      <c r="C1926" t="s">
        <v>50</v>
      </c>
      <c r="D1926" t="s">
        <v>114</v>
      </c>
      <c r="E1926" t="s">
        <v>115</v>
      </c>
      <c r="F1926" s="11">
        <v>26641352</v>
      </c>
      <c r="G1926" s="7" t="s">
        <v>170</v>
      </c>
      <c r="H1926" s="7">
        <f t="shared" si="60"/>
        <v>2</v>
      </c>
      <c r="I1926" t="s">
        <v>153</v>
      </c>
      <c r="J1926" t="s">
        <v>294</v>
      </c>
      <c r="K1926" t="s">
        <v>18</v>
      </c>
      <c r="L1926" s="7" t="s">
        <v>148</v>
      </c>
      <c r="M1926" t="s">
        <v>294</v>
      </c>
      <c r="N1926" t="s">
        <v>294</v>
      </c>
      <c r="O1926" t="str">
        <f t="shared" si="61"/>
        <v>Нет показаний</v>
      </c>
    </row>
    <row r="1927" spans="1:15" x14ac:dyDescent="0.25">
      <c r="A1927">
        <v>442343</v>
      </c>
      <c r="B1927">
        <v>431516</v>
      </c>
      <c r="C1927" t="s">
        <v>50</v>
      </c>
      <c r="D1927" t="s">
        <v>114</v>
      </c>
      <c r="E1927" t="s">
        <v>115</v>
      </c>
      <c r="F1927" s="11">
        <v>107440932</v>
      </c>
      <c r="G1927" s="7" t="s">
        <v>165</v>
      </c>
      <c r="H1927" s="7">
        <f t="shared" si="60"/>
        <v>0</v>
      </c>
      <c r="I1927" t="s">
        <v>153</v>
      </c>
      <c r="J1927" t="s">
        <v>153</v>
      </c>
      <c r="K1927" t="s">
        <v>18</v>
      </c>
      <c r="L1927" s="7" t="s">
        <v>148</v>
      </c>
      <c r="M1927">
        <v>2.76</v>
      </c>
      <c r="N1927" s="12">
        <v>0</v>
      </c>
      <c r="O1927">
        <f t="shared" si="61"/>
        <v>0</v>
      </c>
    </row>
    <row r="1928" spans="1:15" x14ac:dyDescent="0.25">
      <c r="A1928">
        <v>442345</v>
      </c>
      <c r="B1928">
        <v>431516</v>
      </c>
      <c r="C1928" t="s">
        <v>50</v>
      </c>
      <c r="D1928" t="s">
        <v>114</v>
      </c>
      <c r="E1928" t="s">
        <v>115</v>
      </c>
      <c r="F1928" s="11">
        <v>733683</v>
      </c>
      <c r="G1928" s="7" t="s">
        <v>165</v>
      </c>
      <c r="H1928" s="7">
        <f t="shared" si="60"/>
        <v>0</v>
      </c>
      <c r="I1928" t="s">
        <v>153</v>
      </c>
      <c r="J1928" t="s">
        <v>294</v>
      </c>
      <c r="K1928" t="s">
        <v>18</v>
      </c>
      <c r="L1928" s="7" t="s">
        <v>148</v>
      </c>
      <c r="M1928" t="s">
        <v>294</v>
      </c>
      <c r="N1928" t="s">
        <v>294</v>
      </c>
      <c r="O1928" t="str">
        <f t="shared" si="61"/>
        <v>Нет показаний</v>
      </c>
    </row>
    <row r="1929" spans="1:15" x14ac:dyDescent="0.25">
      <c r="A1929">
        <v>442369</v>
      </c>
      <c r="B1929">
        <v>431516</v>
      </c>
      <c r="C1929" t="s">
        <v>50</v>
      </c>
      <c r="D1929" t="s">
        <v>114</v>
      </c>
      <c r="E1929" t="s">
        <v>115</v>
      </c>
      <c r="F1929" s="11">
        <v>417345</v>
      </c>
      <c r="G1929" s="7" t="s">
        <v>165</v>
      </c>
      <c r="H1929" s="7">
        <f t="shared" si="60"/>
        <v>0</v>
      </c>
      <c r="I1929" t="s">
        <v>153</v>
      </c>
      <c r="J1929" t="s">
        <v>294</v>
      </c>
      <c r="K1929" t="s">
        <v>18</v>
      </c>
      <c r="L1929" s="7" t="s">
        <v>148</v>
      </c>
      <c r="M1929" t="s">
        <v>294</v>
      </c>
      <c r="N1929" t="s">
        <v>294</v>
      </c>
      <c r="O1929" t="str">
        <f t="shared" si="61"/>
        <v>Нет показаний</v>
      </c>
    </row>
    <row r="1930" spans="1:15" x14ac:dyDescent="0.25">
      <c r="A1930">
        <v>442372</v>
      </c>
      <c r="B1930">
        <v>431516</v>
      </c>
      <c r="C1930" t="s">
        <v>50</v>
      </c>
      <c r="D1930" t="s">
        <v>114</v>
      </c>
      <c r="E1930" t="s">
        <v>115</v>
      </c>
      <c r="F1930" s="11">
        <v>31112442372</v>
      </c>
      <c r="G1930" s="7" t="s">
        <v>165</v>
      </c>
      <c r="H1930" s="7">
        <f t="shared" si="60"/>
        <v>0</v>
      </c>
      <c r="I1930" t="s">
        <v>153</v>
      </c>
      <c r="J1930" t="s">
        <v>294</v>
      </c>
      <c r="K1930" t="s">
        <v>18</v>
      </c>
      <c r="L1930" s="7" t="s">
        <v>148</v>
      </c>
      <c r="M1930" t="s">
        <v>294</v>
      </c>
      <c r="N1930" t="s">
        <v>294</v>
      </c>
      <c r="O1930" t="str">
        <f t="shared" si="61"/>
        <v>Нет показаний</v>
      </c>
    </row>
    <row r="1931" spans="1:15" x14ac:dyDescent="0.25">
      <c r="A1931">
        <v>442374</v>
      </c>
      <c r="B1931">
        <v>431516</v>
      </c>
      <c r="C1931" t="s">
        <v>50</v>
      </c>
      <c r="D1931" t="s">
        <v>114</v>
      </c>
      <c r="E1931" t="s">
        <v>115</v>
      </c>
      <c r="F1931" s="11">
        <v>114188925</v>
      </c>
      <c r="G1931" s="7" t="s">
        <v>165</v>
      </c>
      <c r="H1931" s="7">
        <f t="shared" si="60"/>
        <v>0</v>
      </c>
      <c r="I1931" t="s">
        <v>153</v>
      </c>
      <c r="J1931" t="s">
        <v>153</v>
      </c>
      <c r="K1931" t="s">
        <v>18</v>
      </c>
      <c r="L1931" s="7" t="s">
        <v>148</v>
      </c>
      <c r="M1931">
        <v>2.76</v>
      </c>
      <c r="N1931" s="12">
        <v>62</v>
      </c>
      <c r="O1931">
        <f t="shared" si="61"/>
        <v>62</v>
      </c>
    </row>
    <row r="1932" spans="1:15" x14ac:dyDescent="0.25">
      <c r="A1932">
        <v>442382</v>
      </c>
      <c r="B1932">
        <v>431516</v>
      </c>
      <c r="C1932" t="s">
        <v>50</v>
      </c>
      <c r="D1932" t="s">
        <v>114</v>
      </c>
      <c r="E1932" t="s">
        <v>115</v>
      </c>
      <c r="F1932" s="11">
        <v>85197</v>
      </c>
      <c r="G1932" s="7" t="s">
        <v>170</v>
      </c>
      <c r="H1932" s="7">
        <f t="shared" si="60"/>
        <v>2</v>
      </c>
      <c r="I1932" t="s">
        <v>153</v>
      </c>
      <c r="J1932" t="s">
        <v>294</v>
      </c>
      <c r="K1932" t="s">
        <v>18</v>
      </c>
      <c r="L1932" s="7" t="s">
        <v>148</v>
      </c>
      <c r="M1932" t="s">
        <v>294</v>
      </c>
      <c r="N1932" t="s">
        <v>294</v>
      </c>
      <c r="O1932" t="str">
        <f t="shared" si="61"/>
        <v>Нет показаний</v>
      </c>
    </row>
    <row r="1933" spans="1:15" x14ac:dyDescent="0.25">
      <c r="A1933">
        <v>442383</v>
      </c>
      <c r="B1933">
        <v>431516</v>
      </c>
      <c r="C1933" t="s">
        <v>50</v>
      </c>
      <c r="D1933" t="s">
        <v>114</v>
      </c>
      <c r="E1933" t="s">
        <v>115</v>
      </c>
      <c r="F1933" s="11">
        <v>85197</v>
      </c>
      <c r="G1933" s="7" t="s">
        <v>170</v>
      </c>
      <c r="H1933" s="7">
        <f t="shared" si="60"/>
        <v>2</v>
      </c>
      <c r="I1933" t="s">
        <v>153</v>
      </c>
      <c r="J1933" t="s">
        <v>294</v>
      </c>
      <c r="K1933" t="s">
        <v>18</v>
      </c>
      <c r="L1933" s="7" t="s">
        <v>148</v>
      </c>
      <c r="M1933" t="s">
        <v>294</v>
      </c>
      <c r="N1933" t="s">
        <v>294</v>
      </c>
      <c r="O1933" t="str">
        <f t="shared" si="61"/>
        <v>Нет показаний</v>
      </c>
    </row>
    <row r="1934" spans="1:15" x14ac:dyDescent="0.25">
      <c r="A1934">
        <v>442387</v>
      </c>
      <c r="B1934">
        <v>431516</v>
      </c>
      <c r="C1934" t="s">
        <v>50</v>
      </c>
      <c r="D1934" t="s">
        <v>114</v>
      </c>
      <c r="E1934" t="s">
        <v>115</v>
      </c>
      <c r="F1934" s="11">
        <v>92333</v>
      </c>
      <c r="G1934" s="7" t="s">
        <v>165</v>
      </c>
      <c r="H1934" s="7">
        <f t="shared" si="60"/>
        <v>0</v>
      </c>
      <c r="I1934" t="s">
        <v>153</v>
      </c>
      <c r="J1934" t="s">
        <v>153</v>
      </c>
      <c r="K1934" t="s">
        <v>18</v>
      </c>
      <c r="L1934" s="7" t="s">
        <v>148</v>
      </c>
      <c r="M1934">
        <v>2.76</v>
      </c>
      <c r="N1934" s="12">
        <v>43</v>
      </c>
      <c r="O1934">
        <f t="shared" si="61"/>
        <v>43</v>
      </c>
    </row>
    <row r="1935" spans="1:15" x14ac:dyDescent="0.25">
      <c r="A1935">
        <v>442389</v>
      </c>
      <c r="B1935">
        <v>431516</v>
      </c>
      <c r="C1935" t="s">
        <v>50</v>
      </c>
      <c r="D1935" t="s">
        <v>114</v>
      </c>
      <c r="E1935" t="s">
        <v>115</v>
      </c>
      <c r="F1935" s="11">
        <v>233945</v>
      </c>
      <c r="G1935" s="7" t="s">
        <v>165</v>
      </c>
      <c r="H1935" s="7">
        <f t="shared" si="60"/>
        <v>0</v>
      </c>
      <c r="I1935" t="s">
        <v>153</v>
      </c>
      <c r="J1935" t="s">
        <v>294</v>
      </c>
      <c r="K1935" t="s">
        <v>18</v>
      </c>
      <c r="L1935" s="7" t="s">
        <v>148</v>
      </c>
      <c r="M1935" t="s">
        <v>294</v>
      </c>
      <c r="N1935" t="s">
        <v>294</v>
      </c>
      <c r="O1935" t="str">
        <f t="shared" si="61"/>
        <v>Нет показаний</v>
      </c>
    </row>
    <row r="1936" spans="1:15" x14ac:dyDescent="0.25">
      <c r="A1936">
        <v>442402</v>
      </c>
      <c r="B1936">
        <v>431517</v>
      </c>
      <c r="C1936" t="s">
        <v>50</v>
      </c>
      <c r="D1936" t="s">
        <v>114</v>
      </c>
      <c r="E1936">
        <v>5</v>
      </c>
      <c r="F1936" s="11">
        <v>44240214153</v>
      </c>
      <c r="G1936" s="7" t="s">
        <v>165</v>
      </c>
      <c r="H1936" s="7">
        <f t="shared" si="60"/>
        <v>0</v>
      </c>
      <c r="I1936" t="s">
        <v>153</v>
      </c>
      <c r="J1936" t="s">
        <v>294</v>
      </c>
      <c r="K1936" t="s">
        <v>18</v>
      </c>
      <c r="L1936" s="7" t="s">
        <v>148</v>
      </c>
      <c r="M1936" t="s">
        <v>294</v>
      </c>
      <c r="N1936" t="s">
        <v>294</v>
      </c>
      <c r="O1936" t="str">
        <f t="shared" si="61"/>
        <v>Нет показаний</v>
      </c>
    </row>
    <row r="1937" spans="1:15" x14ac:dyDescent="0.25">
      <c r="A1937">
        <v>442438</v>
      </c>
      <c r="B1937">
        <v>431517</v>
      </c>
      <c r="C1937" t="s">
        <v>50</v>
      </c>
      <c r="D1937" t="s">
        <v>114</v>
      </c>
      <c r="E1937">
        <v>5</v>
      </c>
      <c r="F1937" s="11">
        <v>59271388</v>
      </c>
      <c r="G1937" s="7" t="s">
        <v>165</v>
      </c>
      <c r="H1937" s="7">
        <f t="shared" si="60"/>
        <v>0</v>
      </c>
      <c r="I1937" t="s">
        <v>153</v>
      </c>
      <c r="J1937" t="s">
        <v>153</v>
      </c>
      <c r="K1937" t="s">
        <v>18</v>
      </c>
      <c r="L1937" s="7" t="s">
        <v>148</v>
      </c>
      <c r="M1937">
        <v>2.76</v>
      </c>
      <c r="N1937" s="12">
        <v>148</v>
      </c>
      <c r="O1937">
        <f t="shared" si="61"/>
        <v>148</v>
      </c>
    </row>
    <row r="1938" spans="1:15" x14ac:dyDescent="0.25">
      <c r="A1938">
        <v>442442</v>
      </c>
      <c r="B1938">
        <v>431517</v>
      </c>
      <c r="C1938" t="s">
        <v>50</v>
      </c>
      <c r="D1938" t="s">
        <v>114</v>
      </c>
      <c r="E1938">
        <v>5</v>
      </c>
      <c r="F1938" s="11">
        <v>23229205</v>
      </c>
      <c r="G1938" s="7" t="s">
        <v>170</v>
      </c>
      <c r="H1938" s="7">
        <f t="shared" si="60"/>
        <v>2</v>
      </c>
      <c r="I1938" t="s">
        <v>153</v>
      </c>
      <c r="J1938" t="s">
        <v>294</v>
      </c>
      <c r="K1938" t="s">
        <v>18</v>
      </c>
      <c r="L1938" s="7" t="s">
        <v>148</v>
      </c>
      <c r="M1938" t="s">
        <v>294</v>
      </c>
      <c r="N1938" t="s">
        <v>294</v>
      </c>
      <c r="O1938" t="str">
        <f t="shared" si="61"/>
        <v>Нет показаний</v>
      </c>
    </row>
    <row r="1939" spans="1:15" x14ac:dyDescent="0.25">
      <c r="A1939">
        <v>442443</v>
      </c>
      <c r="B1939">
        <v>431517</v>
      </c>
      <c r="C1939" t="s">
        <v>50</v>
      </c>
      <c r="D1939" t="s">
        <v>114</v>
      </c>
      <c r="E1939">
        <v>5</v>
      </c>
      <c r="F1939" s="11">
        <v>23229205</v>
      </c>
      <c r="G1939" s="7" t="s">
        <v>170</v>
      </c>
      <c r="H1939" s="7">
        <f t="shared" si="60"/>
        <v>2</v>
      </c>
      <c r="I1939" t="s">
        <v>153</v>
      </c>
      <c r="J1939" t="s">
        <v>294</v>
      </c>
      <c r="K1939" t="s">
        <v>18</v>
      </c>
      <c r="L1939" s="7" t="s">
        <v>148</v>
      </c>
      <c r="M1939" t="s">
        <v>294</v>
      </c>
      <c r="N1939" t="s">
        <v>294</v>
      </c>
      <c r="O1939" t="str">
        <f t="shared" si="61"/>
        <v>Нет показаний</v>
      </c>
    </row>
    <row r="1940" spans="1:15" x14ac:dyDescent="0.25">
      <c r="A1940">
        <v>442464</v>
      </c>
      <c r="B1940">
        <v>431517</v>
      </c>
      <c r="C1940" t="s">
        <v>50</v>
      </c>
      <c r="D1940" t="s">
        <v>114</v>
      </c>
      <c r="E1940">
        <v>5</v>
      </c>
      <c r="F1940" s="11">
        <v>32380405</v>
      </c>
      <c r="G1940" s="7" t="s">
        <v>165</v>
      </c>
      <c r="H1940" s="7">
        <f t="shared" si="60"/>
        <v>0</v>
      </c>
      <c r="I1940" t="s">
        <v>153</v>
      </c>
      <c r="J1940" t="s">
        <v>294</v>
      </c>
      <c r="K1940" t="s">
        <v>18</v>
      </c>
      <c r="L1940" s="7" t="s">
        <v>148</v>
      </c>
      <c r="M1940" t="s">
        <v>294</v>
      </c>
      <c r="N1940" t="s">
        <v>294</v>
      </c>
      <c r="O1940" t="str">
        <f t="shared" si="61"/>
        <v>Нет показаний</v>
      </c>
    </row>
    <row r="1941" spans="1:15" x14ac:dyDescent="0.25">
      <c r="A1941">
        <v>442498</v>
      </c>
      <c r="B1941">
        <v>431517</v>
      </c>
      <c r="C1941" t="s">
        <v>50</v>
      </c>
      <c r="D1941" t="s">
        <v>114</v>
      </c>
      <c r="E1941">
        <v>5</v>
      </c>
      <c r="F1941" s="11">
        <v>15010466</v>
      </c>
      <c r="G1941" s="7" t="s">
        <v>170</v>
      </c>
      <c r="H1941" s="7">
        <f t="shared" si="60"/>
        <v>3</v>
      </c>
      <c r="I1941" t="s">
        <v>153</v>
      </c>
      <c r="J1941" t="s">
        <v>153</v>
      </c>
      <c r="K1941" t="s">
        <v>18</v>
      </c>
      <c r="L1941" s="7" t="s">
        <v>148</v>
      </c>
      <c r="M1941">
        <v>2.76</v>
      </c>
      <c r="N1941" s="12">
        <v>752</v>
      </c>
      <c r="O1941">
        <f t="shared" si="61"/>
        <v>250.66666666666666</v>
      </c>
    </row>
    <row r="1942" spans="1:15" x14ac:dyDescent="0.25">
      <c r="A1942">
        <v>442499</v>
      </c>
      <c r="B1942">
        <v>431517</v>
      </c>
      <c r="C1942" t="s">
        <v>50</v>
      </c>
      <c r="D1942" t="s">
        <v>114</v>
      </c>
      <c r="E1942">
        <v>5</v>
      </c>
      <c r="F1942" s="11">
        <v>15010466</v>
      </c>
      <c r="G1942" s="7" t="s">
        <v>170</v>
      </c>
      <c r="H1942" s="7">
        <f t="shared" si="60"/>
        <v>3</v>
      </c>
      <c r="I1942" t="s">
        <v>153</v>
      </c>
      <c r="J1942" t="s">
        <v>153</v>
      </c>
      <c r="K1942" t="s">
        <v>18</v>
      </c>
      <c r="L1942" s="7" t="s">
        <v>148</v>
      </c>
      <c r="M1942">
        <v>2.76</v>
      </c>
      <c r="N1942" s="12">
        <v>752</v>
      </c>
      <c r="O1942">
        <f t="shared" si="61"/>
        <v>250.66666666666666</v>
      </c>
    </row>
    <row r="1943" spans="1:15" x14ac:dyDescent="0.25">
      <c r="A1943">
        <v>442500</v>
      </c>
      <c r="B1943">
        <v>431517</v>
      </c>
      <c r="C1943" t="s">
        <v>50</v>
      </c>
      <c r="D1943" t="s">
        <v>114</v>
      </c>
      <c r="E1943">
        <v>5</v>
      </c>
      <c r="F1943" s="11">
        <v>15010466</v>
      </c>
      <c r="G1943" s="7" t="s">
        <v>170</v>
      </c>
      <c r="H1943" s="7">
        <f t="shared" si="60"/>
        <v>3</v>
      </c>
      <c r="I1943" t="s">
        <v>153</v>
      </c>
      <c r="J1943" t="s">
        <v>153</v>
      </c>
      <c r="K1943" t="s">
        <v>18</v>
      </c>
      <c r="L1943" s="7" t="s">
        <v>148</v>
      </c>
      <c r="M1943">
        <v>2.76</v>
      </c>
      <c r="N1943" s="12">
        <v>752</v>
      </c>
      <c r="O1943">
        <f t="shared" si="61"/>
        <v>250.66666666666666</v>
      </c>
    </row>
    <row r="1944" spans="1:15" x14ac:dyDescent="0.25">
      <c r="A1944">
        <v>442503</v>
      </c>
      <c r="B1944">
        <v>431517</v>
      </c>
      <c r="C1944" t="s">
        <v>50</v>
      </c>
      <c r="D1944" t="s">
        <v>114</v>
      </c>
      <c r="E1944">
        <v>5</v>
      </c>
      <c r="F1944" s="11">
        <v>108089174</v>
      </c>
      <c r="G1944" s="7" t="s">
        <v>170</v>
      </c>
      <c r="H1944" s="7">
        <f t="shared" si="60"/>
        <v>4</v>
      </c>
      <c r="I1944" t="s">
        <v>153</v>
      </c>
      <c r="J1944" t="s">
        <v>294</v>
      </c>
      <c r="K1944" t="s">
        <v>18</v>
      </c>
      <c r="L1944" s="7" t="s">
        <v>148</v>
      </c>
      <c r="M1944" t="s">
        <v>294</v>
      </c>
      <c r="N1944" t="s">
        <v>294</v>
      </c>
      <c r="O1944" t="str">
        <f t="shared" si="61"/>
        <v>Нет показаний</v>
      </c>
    </row>
    <row r="1945" spans="1:15" x14ac:dyDescent="0.25">
      <c r="A1945">
        <v>442511</v>
      </c>
      <c r="B1945">
        <v>431517</v>
      </c>
      <c r="C1945" t="s">
        <v>50</v>
      </c>
      <c r="D1945" t="s">
        <v>114</v>
      </c>
      <c r="E1945">
        <v>5</v>
      </c>
      <c r="F1945" s="11">
        <v>108089174</v>
      </c>
      <c r="G1945" s="7" t="s">
        <v>170</v>
      </c>
      <c r="H1945" s="7">
        <f t="shared" si="60"/>
        <v>4</v>
      </c>
      <c r="I1945" t="s">
        <v>153</v>
      </c>
      <c r="J1945" t="s">
        <v>294</v>
      </c>
      <c r="K1945" t="s">
        <v>18</v>
      </c>
      <c r="L1945" s="7" t="s">
        <v>148</v>
      </c>
      <c r="M1945" t="s">
        <v>294</v>
      </c>
      <c r="N1945" t="s">
        <v>294</v>
      </c>
      <c r="O1945" t="str">
        <f t="shared" si="61"/>
        <v>Нет показаний</v>
      </c>
    </row>
    <row r="1946" spans="1:15" x14ac:dyDescent="0.25">
      <c r="A1946">
        <v>442513</v>
      </c>
      <c r="B1946">
        <v>431517</v>
      </c>
      <c r="C1946" t="s">
        <v>50</v>
      </c>
      <c r="D1946" t="s">
        <v>114</v>
      </c>
      <c r="E1946">
        <v>5</v>
      </c>
      <c r="F1946" s="11">
        <v>108089174</v>
      </c>
      <c r="G1946" s="7" t="s">
        <v>170</v>
      </c>
      <c r="H1946" s="7">
        <f t="shared" si="60"/>
        <v>4</v>
      </c>
      <c r="I1946" t="s">
        <v>153</v>
      </c>
      <c r="J1946" t="s">
        <v>294</v>
      </c>
      <c r="K1946" t="s">
        <v>18</v>
      </c>
      <c r="L1946" s="7" t="s">
        <v>148</v>
      </c>
      <c r="M1946" t="s">
        <v>294</v>
      </c>
      <c r="N1946" t="s">
        <v>294</v>
      </c>
      <c r="O1946" t="str">
        <f t="shared" si="61"/>
        <v>Нет показаний</v>
      </c>
    </row>
    <row r="1947" spans="1:15" x14ac:dyDescent="0.25">
      <c r="A1947">
        <v>442514</v>
      </c>
      <c r="B1947">
        <v>431517</v>
      </c>
      <c r="C1947" t="s">
        <v>50</v>
      </c>
      <c r="D1947" t="s">
        <v>114</v>
      </c>
      <c r="E1947">
        <v>5</v>
      </c>
      <c r="F1947" s="11">
        <v>108089174</v>
      </c>
      <c r="G1947" s="7" t="s">
        <v>170</v>
      </c>
      <c r="H1947" s="7">
        <f t="shared" si="60"/>
        <v>4</v>
      </c>
      <c r="I1947" t="s">
        <v>153</v>
      </c>
      <c r="J1947" t="s">
        <v>294</v>
      </c>
      <c r="K1947" t="s">
        <v>18</v>
      </c>
      <c r="L1947" s="7" t="s">
        <v>148</v>
      </c>
      <c r="M1947" t="s">
        <v>294</v>
      </c>
      <c r="N1947" t="s">
        <v>294</v>
      </c>
      <c r="O1947" t="str">
        <f t="shared" si="61"/>
        <v>Нет показаний</v>
      </c>
    </row>
    <row r="1948" spans="1:15" x14ac:dyDescent="0.25">
      <c r="A1948">
        <v>442523</v>
      </c>
      <c r="B1948">
        <v>431517</v>
      </c>
      <c r="C1948" t="s">
        <v>50</v>
      </c>
      <c r="D1948" t="s">
        <v>114</v>
      </c>
      <c r="E1948">
        <v>5</v>
      </c>
      <c r="F1948" s="11">
        <v>59421700</v>
      </c>
      <c r="G1948" s="7" t="s">
        <v>170</v>
      </c>
      <c r="H1948" s="7">
        <f t="shared" si="60"/>
        <v>5</v>
      </c>
      <c r="I1948" t="s">
        <v>153</v>
      </c>
      <c r="J1948" t="s">
        <v>153</v>
      </c>
      <c r="K1948" t="s">
        <v>18</v>
      </c>
      <c r="L1948" s="7" t="s">
        <v>148</v>
      </c>
      <c r="M1948">
        <v>2.76</v>
      </c>
      <c r="N1948" s="12">
        <v>194</v>
      </c>
      <c r="O1948">
        <f t="shared" si="61"/>
        <v>38.799999999999997</v>
      </c>
    </row>
    <row r="1949" spans="1:15" x14ac:dyDescent="0.25">
      <c r="A1949">
        <v>442524</v>
      </c>
      <c r="B1949">
        <v>431517</v>
      </c>
      <c r="C1949" t="s">
        <v>50</v>
      </c>
      <c r="D1949" t="s">
        <v>114</v>
      </c>
      <c r="E1949">
        <v>5</v>
      </c>
      <c r="F1949" s="11">
        <v>59421700</v>
      </c>
      <c r="G1949" s="7" t="s">
        <v>170</v>
      </c>
      <c r="H1949" s="7">
        <f t="shared" si="60"/>
        <v>5</v>
      </c>
      <c r="I1949" t="s">
        <v>153</v>
      </c>
      <c r="J1949" t="s">
        <v>153</v>
      </c>
      <c r="K1949" t="s">
        <v>18</v>
      </c>
      <c r="L1949" s="7" t="s">
        <v>148</v>
      </c>
      <c r="M1949">
        <v>2.76</v>
      </c>
      <c r="N1949" s="12">
        <v>194</v>
      </c>
      <c r="O1949">
        <f t="shared" si="61"/>
        <v>38.799999999999997</v>
      </c>
    </row>
    <row r="1950" spans="1:15" x14ac:dyDescent="0.25">
      <c r="A1950">
        <v>442525</v>
      </c>
      <c r="B1950">
        <v>431517</v>
      </c>
      <c r="C1950" t="s">
        <v>50</v>
      </c>
      <c r="D1950" t="s">
        <v>114</v>
      </c>
      <c r="E1950">
        <v>5</v>
      </c>
      <c r="F1950" s="11">
        <v>59421700</v>
      </c>
      <c r="G1950" s="7" t="s">
        <v>170</v>
      </c>
      <c r="H1950" s="7">
        <f t="shared" si="60"/>
        <v>5</v>
      </c>
      <c r="I1950" t="s">
        <v>153</v>
      </c>
      <c r="J1950" t="s">
        <v>153</v>
      </c>
      <c r="K1950" t="s">
        <v>18</v>
      </c>
      <c r="L1950" s="7" t="s">
        <v>148</v>
      </c>
      <c r="M1950">
        <v>2.76</v>
      </c>
      <c r="N1950" s="12">
        <v>194</v>
      </c>
      <c r="O1950">
        <f t="shared" si="61"/>
        <v>38.799999999999997</v>
      </c>
    </row>
    <row r="1951" spans="1:15" x14ac:dyDescent="0.25">
      <c r="A1951">
        <v>442526</v>
      </c>
      <c r="B1951">
        <v>431517</v>
      </c>
      <c r="C1951" t="s">
        <v>50</v>
      </c>
      <c r="D1951" t="s">
        <v>114</v>
      </c>
      <c r="E1951">
        <v>5</v>
      </c>
      <c r="F1951" s="11">
        <v>59421700</v>
      </c>
      <c r="G1951" s="7" t="s">
        <v>170</v>
      </c>
      <c r="H1951" s="7">
        <f t="shared" si="60"/>
        <v>5</v>
      </c>
      <c r="I1951" t="s">
        <v>153</v>
      </c>
      <c r="J1951" t="s">
        <v>153</v>
      </c>
      <c r="K1951" t="s">
        <v>18</v>
      </c>
      <c r="L1951" s="7" t="s">
        <v>148</v>
      </c>
      <c r="M1951">
        <v>2.76</v>
      </c>
      <c r="N1951" s="12">
        <v>194</v>
      </c>
      <c r="O1951">
        <f t="shared" si="61"/>
        <v>38.799999999999997</v>
      </c>
    </row>
    <row r="1952" spans="1:15" x14ac:dyDescent="0.25">
      <c r="A1952">
        <v>442528</v>
      </c>
      <c r="B1952">
        <v>431517</v>
      </c>
      <c r="C1952" t="s">
        <v>50</v>
      </c>
      <c r="D1952" t="s">
        <v>114</v>
      </c>
      <c r="E1952">
        <v>5</v>
      </c>
      <c r="F1952" s="11">
        <v>59421700</v>
      </c>
      <c r="G1952" s="7" t="s">
        <v>170</v>
      </c>
      <c r="H1952" s="7">
        <f t="shared" si="60"/>
        <v>5</v>
      </c>
      <c r="I1952" t="s">
        <v>153</v>
      </c>
      <c r="J1952" t="s">
        <v>153</v>
      </c>
      <c r="K1952" t="s">
        <v>18</v>
      </c>
      <c r="L1952" s="7" t="s">
        <v>148</v>
      </c>
      <c r="M1952">
        <v>2.76</v>
      </c>
      <c r="N1952" s="12">
        <v>194</v>
      </c>
      <c r="O1952">
        <f t="shared" si="61"/>
        <v>38.799999999999997</v>
      </c>
    </row>
    <row r="1953" spans="1:15" x14ac:dyDescent="0.25">
      <c r="A1953">
        <v>442531</v>
      </c>
      <c r="B1953">
        <v>431517</v>
      </c>
      <c r="C1953" t="s">
        <v>50</v>
      </c>
      <c r="D1953" t="s">
        <v>114</v>
      </c>
      <c r="E1953">
        <v>5</v>
      </c>
      <c r="F1953" s="11">
        <v>208211</v>
      </c>
      <c r="G1953" s="7" t="s">
        <v>170</v>
      </c>
      <c r="H1953" s="7">
        <f t="shared" si="60"/>
        <v>6</v>
      </c>
      <c r="I1953" t="s">
        <v>153</v>
      </c>
      <c r="J1953" t="s">
        <v>153</v>
      </c>
      <c r="K1953" t="s">
        <v>18</v>
      </c>
      <c r="L1953" s="7" t="s">
        <v>148</v>
      </c>
      <c r="M1953">
        <v>2.76</v>
      </c>
      <c r="N1953" s="12">
        <v>800</v>
      </c>
      <c r="O1953">
        <f t="shared" si="61"/>
        <v>133.33333333333334</v>
      </c>
    </row>
    <row r="1954" spans="1:15" x14ac:dyDescent="0.25">
      <c r="A1954">
        <v>442533</v>
      </c>
      <c r="B1954">
        <v>431517</v>
      </c>
      <c r="C1954" t="s">
        <v>50</v>
      </c>
      <c r="D1954" t="s">
        <v>114</v>
      </c>
      <c r="E1954">
        <v>5</v>
      </c>
      <c r="F1954" s="11">
        <v>125075258</v>
      </c>
      <c r="G1954" s="7" t="s">
        <v>170</v>
      </c>
      <c r="H1954" s="7">
        <f t="shared" si="60"/>
        <v>4</v>
      </c>
      <c r="I1954" t="s">
        <v>153</v>
      </c>
      <c r="J1954" t="s">
        <v>153</v>
      </c>
      <c r="K1954" t="s">
        <v>18</v>
      </c>
      <c r="L1954" s="7" t="s">
        <v>148</v>
      </c>
      <c r="M1954">
        <v>2.76</v>
      </c>
      <c r="N1954" s="12">
        <v>346</v>
      </c>
      <c r="O1954">
        <f t="shared" si="61"/>
        <v>86.5</v>
      </c>
    </row>
    <row r="1955" spans="1:15" x14ac:dyDescent="0.25">
      <c r="A1955">
        <v>442534</v>
      </c>
      <c r="B1955">
        <v>431517</v>
      </c>
      <c r="C1955" t="s">
        <v>50</v>
      </c>
      <c r="D1955" t="s">
        <v>114</v>
      </c>
      <c r="E1955">
        <v>5</v>
      </c>
      <c r="F1955" s="11">
        <v>125075258</v>
      </c>
      <c r="G1955" s="7" t="s">
        <v>170</v>
      </c>
      <c r="H1955" s="7">
        <f t="shared" si="60"/>
        <v>4</v>
      </c>
      <c r="I1955" t="s">
        <v>153</v>
      </c>
      <c r="J1955" t="s">
        <v>153</v>
      </c>
      <c r="K1955" t="s">
        <v>18</v>
      </c>
      <c r="L1955" s="7" t="s">
        <v>148</v>
      </c>
      <c r="M1955">
        <v>2.76</v>
      </c>
      <c r="N1955" s="12">
        <v>346</v>
      </c>
      <c r="O1955">
        <f t="shared" si="61"/>
        <v>86.5</v>
      </c>
    </row>
    <row r="1956" spans="1:15" x14ac:dyDescent="0.25">
      <c r="A1956">
        <v>442537</v>
      </c>
      <c r="B1956">
        <v>431517</v>
      </c>
      <c r="C1956" t="s">
        <v>50</v>
      </c>
      <c r="D1956" t="s">
        <v>114</v>
      </c>
      <c r="E1956">
        <v>5</v>
      </c>
      <c r="F1956" s="11">
        <v>208211</v>
      </c>
      <c r="G1956" s="7" t="s">
        <v>170</v>
      </c>
      <c r="H1956" s="7">
        <f t="shared" si="60"/>
        <v>6</v>
      </c>
      <c r="I1956" t="s">
        <v>153</v>
      </c>
      <c r="J1956" t="s">
        <v>153</v>
      </c>
      <c r="K1956" t="s">
        <v>18</v>
      </c>
      <c r="L1956" s="7" t="s">
        <v>148</v>
      </c>
      <c r="M1956">
        <v>2.76</v>
      </c>
      <c r="N1956" s="12">
        <v>800</v>
      </c>
      <c r="O1956">
        <f t="shared" si="61"/>
        <v>133.33333333333334</v>
      </c>
    </row>
    <row r="1957" spans="1:15" x14ac:dyDescent="0.25">
      <c r="A1957">
        <v>442539</v>
      </c>
      <c r="B1957">
        <v>431517</v>
      </c>
      <c r="C1957" t="s">
        <v>50</v>
      </c>
      <c r="D1957" t="s">
        <v>114</v>
      </c>
      <c r="E1957">
        <v>5</v>
      </c>
      <c r="F1957" s="11">
        <v>208211</v>
      </c>
      <c r="G1957" s="7" t="s">
        <v>170</v>
      </c>
      <c r="H1957" s="7">
        <f t="shared" si="60"/>
        <v>6</v>
      </c>
      <c r="I1957" t="s">
        <v>153</v>
      </c>
      <c r="J1957" t="s">
        <v>153</v>
      </c>
      <c r="K1957" t="s">
        <v>18</v>
      </c>
      <c r="L1957" s="7" t="s">
        <v>148</v>
      </c>
      <c r="M1957">
        <v>2.76</v>
      </c>
      <c r="N1957" s="12">
        <v>800</v>
      </c>
      <c r="O1957">
        <f t="shared" si="61"/>
        <v>133.33333333333334</v>
      </c>
    </row>
    <row r="1958" spans="1:15" x14ac:dyDescent="0.25">
      <c r="A1958">
        <v>442540</v>
      </c>
      <c r="B1958">
        <v>431517</v>
      </c>
      <c r="C1958" t="s">
        <v>50</v>
      </c>
      <c r="D1958" t="s">
        <v>114</v>
      </c>
      <c r="E1958">
        <v>5</v>
      </c>
      <c r="F1958" s="11">
        <v>208211</v>
      </c>
      <c r="G1958" s="7" t="s">
        <v>170</v>
      </c>
      <c r="H1958" s="7">
        <f t="shared" si="60"/>
        <v>6</v>
      </c>
      <c r="I1958" t="s">
        <v>153</v>
      </c>
      <c r="J1958" t="s">
        <v>153</v>
      </c>
      <c r="K1958" t="s">
        <v>18</v>
      </c>
      <c r="L1958" s="7" t="s">
        <v>148</v>
      </c>
      <c r="M1958">
        <v>2.76</v>
      </c>
      <c r="N1958" s="12">
        <v>800</v>
      </c>
      <c r="O1958">
        <f t="shared" si="61"/>
        <v>133.33333333333334</v>
      </c>
    </row>
    <row r="1959" spans="1:15" x14ac:dyDescent="0.25">
      <c r="A1959">
        <v>442541</v>
      </c>
      <c r="B1959">
        <v>431517</v>
      </c>
      <c r="C1959" t="s">
        <v>50</v>
      </c>
      <c r="D1959" t="s">
        <v>114</v>
      </c>
      <c r="E1959">
        <v>5</v>
      </c>
      <c r="F1959" s="11">
        <v>208211</v>
      </c>
      <c r="G1959" s="7" t="s">
        <v>170</v>
      </c>
      <c r="H1959" s="7">
        <f t="shared" si="60"/>
        <v>6</v>
      </c>
      <c r="I1959" t="s">
        <v>153</v>
      </c>
      <c r="J1959" t="s">
        <v>153</v>
      </c>
      <c r="K1959" t="s">
        <v>18</v>
      </c>
      <c r="L1959" s="7" t="s">
        <v>148</v>
      </c>
      <c r="M1959">
        <v>2.76</v>
      </c>
      <c r="N1959" s="12">
        <v>800</v>
      </c>
      <c r="O1959">
        <f t="shared" si="61"/>
        <v>133.33333333333334</v>
      </c>
    </row>
    <row r="1960" spans="1:15" x14ac:dyDescent="0.25">
      <c r="A1960">
        <v>442549</v>
      </c>
      <c r="B1960">
        <v>431517</v>
      </c>
      <c r="C1960" t="s">
        <v>50</v>
      </c>
      <c r="D1960" t="s">
        <v>114</v>
      </c>
      <c r="E1960">
        <v>5</v>
      </c>
      <c r="F1960" s="11">
        <v>208211</v>
      </c>
      <c r="G1960" s="7" t="s">
        <v>170</v>
      </c>
      <c r="H1960" s="7">
        <f t="shared" si="60"/>
        <v>6</v>
      </c>
      <c r="I1960" t="s">
        <v>153</v>
      </c>
      <c r="J1960" t="s">
        <v>153</v>
      </c>
      <c r="K1960" t="s">
        <v>18</v>
      </c>
      <c r="L1960" s="7" t="s">
        <v>148</v>
      </c>
      <c r="M1960">
        <v>2.76</v>
      </c>
      <c r="N1960" s="12">
        <v>800</v>
      </c>
      <c r="O1960">
        <f t="shared" si="61"/>
        <v>133.33333333333334</v>
      </c>
    </row>
    <row r="1961" spans="1:15" x14ac:dyDescent="0.25">
      <c r="A1961">
        <v>442558</v>
      </c>
      <c r="B1961">
        <v>431517</v>
      </c>
      <c r="C1961" t="s">
        <v>50</v>
      </c>
      <c r="D1961" t="s">
        <v>114</v>
      </c>
      <c r="E1961">
        <v>5</v>
      </c>
      <c r="F1961" s="11">
        <v>192795</v>
      </c>
      <c r="G1961" s="7" t="s">
        <v>170</v>
      </c>
      <c r="H1961" s="7">
        <f t="shared" si="60"/>
        <v>5</v>
      </c>
      <c r="I1961" t="s">
        <v>153</v>
      </c>
      <c r="J1961" t="s">
        <v>153</v>
      </c>
      <c r="K1961" t="s">
        <v>18</v>
      </c>
      <c r="L1961" s="7" t="s">
        <v>148</v>
      </c>
      <c r="M1961">
        <v>2.76</v>
      </c>
      <c r="N1961" s="12">
        <v>26</v>
      </c>
      <c r="O1961">
        <f t="shared" si="61"/>
        <v>5.2</v>
      </c>
    </row>
    <row r="1962" spans="1:15" x14ac:dyDescent="0.25">
      <c r="A1962">
        <v>442558</v>
      </c>
      <c r="B1962">
        <v>431517</v>
      </c>
      <c r="C1962" t="s">
        <v>50</v>
      </c>
      <c r="D1962" t="s">
        <v>114</v>
      </c>
      <c r="E1962">
        <v>5</v>
      </c>
      <c r="F1962" s="11">
        <v>427899</v>
      </c>
      <c r="G1962" s="7" t="s">
        <v>165</v>
      </c>
      <c r="H1962" s="7">
        <f t="shared" si="60"/>
        <v>0</v>
      </c>
      <c r="I1962" t="s">
        <v>153</v>
      </c>
      <c r="J1962" t="s">
        <v>153</v>
      </c>
      <c r="K1962" t="s">
        <v>18</v>
      </c>
      <c r="L1962" s="7" t="s">
        <v>148</v>
      </c>
      <c r="M1962">
        <v>2.76</v>
      </c>
      <c r="N1962" s="12">
        <v>153</v>
      </c>
      <c r="O1962">
        <f t="shared" si="61"/>
        <v>153</v>
      </c>
    </row>
    <row r="1963" spans="1:15" x14ac:dyDescent="0.25">
      <c r="A1963">
        <v>442559</v>
      </c>
      <c r="B1963">
        <v>431517</v>
      </c>
      <c r="C1963" t="s">
        <v>50</v>
      </c>
      <c r="D1963" t="s">
        <v>114</v>
      </c>
      <c r="E1963">
        <v>5</v>
      </c>
      <c r="F1963" s="11">
        <v>192795</v>
      </c>
      <c r="G1963" s="7" t="s">
        <v>170</v>
      </c>
      <c r="H1963" s="7">
        <f t="shared" si="60"/>
        <v>5</v>
      </c>
      <c r="I1963" t="s">
        <v>153</v>
      </c>
      <c r="J1963" t="s">
        <v>153</v>
      </c>
      <c r="K1963" t="s">
        <v>18</v>
      </c>
      <c r="L1963" s="7" t="s">
        <v>148</v>
      </c>
      <c r="M1963">
        <v>2.76</v>
      </c>
      <c r="N1963" s="12">
        <v>26</v>
      </c>
      <c r="O1963">
        <f t="shared" si="61"/>
        <v>5.2</v>
      </c>
    </row>
    <row r="1964" spans="1:15" x14ac:dyDescent="0.25">
      <c r="A1964">
        <v>442559</v>
      </c>
      <c r="B1964">
        <v>431517</v>
      </c>
      <c r="C1964" t="s">
        <v>50</v>
      </c>
      <c r="D1964" t="s">
        <v>114</v>
      </c>
      <c r="E1964">
        <v>5</v>
      </c>
      <c r="F1964" s="11">
        <v>160124</v>
      </c>
      <c r="G1964" s="7" t="s">
        <v>165</v>
      </c>
      <c r="H1964" s="7">
        <f t="shared" si="60"/>
        <v>0</v>
      </c>
      <c r="I1964" t="s">
        <v>153</v>
      </c>
      <c r="J1964" t="s">
        <v>153</v>
      </c>
      <c r="K1964" t="s">
        <v>18</v>
      </c>
      <c r="L1964" s="7" t="s">
        <v>148</v>
      </c>
      <c r="M1964">
        <v>2.76</v>
      </c>
      <c r="N1964" s="12">
        <v>9</v>
      </c>
      <c r="O1964">
        <f t="shared" si="61"/>
        <v>9</v>
      </c>
    </row>
    <row r="1965" spans="1:15" x14ac:dyDescent="0.25">
      <c r="A1965">
        <v>442561</v>
      </c>
      <c r="B1965">
        <v>431517</v>
      </c>
      <c r="C1965" t="s">
        <v>50</v>
      </c>
      <c r="D1965" t="s">
        <v>114</v>
      </c>
      <c r="E1965">
        <v>5</v>
      </c>
      <c r="F1965" s="11">
        <v>192795</v>
      </c>
      <c r="G1965" s="7" t="s">
        <v>170</v>
      </c>
      <c r="H1965" s="7">
        <f t="shared" si="60"/>
        <v>5</v>
      </c>
      <c r="I1965" t="s">
        <v>153</v>
      </c>
      <c r="J1965" t="s">
        <v>153</v>
      </c>
      <c r="K1965" t="s">
        <v>18</v>
      </c>
      <c r="L1965" s="7" t="s">
        <v>148</v>
      </c>
      <c r="M1965">
        <v>2.76</v>
      </c>
      <c r="N1965" s="12">
        <v>26</v>
      </c>
      <c r="O1965">
        <f t="shared" si="61"/>
        <v>5.2</v>
      </c>
    </row>
    <row r="1966" spans="1:15" x14ac:dyDescent="0.25">
      <c r="A1966">
        <v>442561</v>
      </c>
      <c r="B1966">
        <v>431517</v>
      </c>
      <c r="C1966" t="s">
        <v>50</v>
      </c>
      <c r="D1966" t="s">
        <v>114</v>
      </c>
      <c r="E1966">
        <v>5</v>
      </c>
      <c r="F1966" s="11">
        <v>108072283</v>
      </c>
      <c r="G1966" s="7" t="s">
        <v>165</v>
      </c>
      <c r="H1966" s="7">
        <f t="shared" si="60"/>
        <v>0</v>
      </c>
      <c r="I1966" t="s">
        <v>153</v>
      </c>
      <c r="J1966" t="s">
        <v>153</v>
      </c>
      <c r="K1966" t="s">
        <v>18</v>
      </c>
      <c r="L1966" s="7" t="s">
        <v>148</v>
      </c>
      <c r="M1966">
        <v>2.76</v>
      </c>
      <c r="N1966" s="12">
        <v>149</v>
      </c>
      <c r="O1966">
        <f t="shared" si="61"/>
        <v>149</v>
      </c>
    </row>
    <row r="1967" spans="1:15" x14ac:dyDescent="0.25">
      <c r="A1967">
        <v>442562</v>
      </c>
      <c r="B1967">
        <v>431517</v>
      </c>
      <c r="C1967" t="s">
        <v>50</v>
      </c>
      <c r="D1967" t="s">
        <v>114</v>
      </c>
      <c r="E1967">
        <v>5</v>
      </c>
      <c r="F1967" s="11">
        <v>192795</v>
      </c>
      <c r="G1967" s="7" t="s">
        <v>170</v>
      </c>
      <c r="H1967" s="7">
        <f t="shared" si="60"/>
        <v>5</v>
      </c>
      <c r="I1967" t="s">
        <v>153</v>
      </c>
      <c r="J1967" t="s">
        <v>153</v>
      </c>
      <c r="K1967" t="s">
        <v>18</v>
      </c>
      <c r="L1967" s="7" t="s">
        <v>148</v>
      </c>
      <c r="M1967">
        <v>2.76</v>
      </c>
      <c r="N1967" s="12">
        <v>26</v>
      </c>
      <c r="O1967">
        <f t="shared" si="61"/>
        <v>5.2</v>
      </c>
    </row>
    <row r="1968" spans="1:15" x14ac:dyDescent="0.25">
      <c r="A1968">
        <v>442562</v>
      </c>
      <c r="B1968">
        <v>431517</v>
      </c>
      <c r="C1968" t="s">
        <v>50</v>
      </c>
      <c r="D1968" t="s">
        <v>114</v>
      </c>
      <c r="E1968">
        <v>5</v>
      </c>
      <c r="F1968" s="11">
        <v>268340</v>
      </c>
      <c r="G1968" s="7" t="s">
        <v>165</v>
      </c>
      <c r="H1968" s="7">
        <f t="shared" si="60"/>
        <v>0</v>
      </c>
      <c r="I1968" t="s">
        <v>153</v>
      </c>
      <c r="J1968" t="s">
        <v>153</v>
      </c>
      <c r="K1968" t="s">
        <v>18</v>
      </c>
      <c r="L1968" s="7" t="s">
        <v>148</v>
      </c>
      <c r="M1968">
        <v>2.76</v>
      </c>
      <c r="N1968" s="12">
        <v>0</v>
      </c>
      <c r="O1968">
        <f t="shared" si="61"/>
        <v>0</v>
      </c>
    </row>
    <row r="1969" spans="1:15" x14ac:dyDescent="0.25">
      <c r="A1969">
        <v>442565</v>
      </c>
      <c r="B1969">
        <v>431517</v>
      </c>
      <c r="C1969" t="s">
        <v>50</v>
      </c>
      <c r="D1969" t="s">
        <v>114</v>
      </c>
      <c r="E1969">
        <v>5</v>
      </c>
      <c r="F1969" s="11">
        <v>442610</v>
      </c>
      <c r="G1969" s="7" t="s">
        <v>170</v>
      </c>
      <c r="H1969" s="7">
        <f t="shared" si="60"/>
        <v>5</v>
      </c>
      <c r="I1969" t="s">
        <v>153</v>
      </c>
      <c r="J1969" t="s">
        <v>294</v>
      </c>
      <c r="K1969" t="s">
        <v>18</v>
      </c>
      <c r="L1969" s="7" t="s">
        <v>148</v>
      </c>
      <c r="M1969" t="s">
        <v>294</v>
      </c>
      <c r="N1969" t="s">
        <v>294</v>
      </c>
      <c r="O1969" t="str">
        <f t="shared" si="61"/>
        <v>Нет показаний</v>
      </c>
    </row>
    <row r="1970" spans="1:15" x14ac:dyDescent="0.25">
      <c r="A1970">
        <v>442566</v>
      </c>
      <c r="B1970">
        <v>431517</v>
      </c>
      <c r="C1970" t="s">
        <v>50</v>
      </c>
      <c r="D1970" t="s">
        <v>114</v>
      </c>
      <c r="E1970">
        <v>5</v>
      </c>
      <c r="F1970" s="11">
        <v>442610</v>
      </c>
      <c r="G1970" s="7" t="s">
        <v>170</v>
      </c>
      <c r="H1970" s="7">
        <f t="shared" si="60"/>
        <v>5</v>
      </c>
      <c r="I1970" t="s">
        <v>153</v>
      </c>
      <c r="J1970" t="s">
        <v>294</v>
      </c>
      <c r="K1970" t="s">
        <v>18</v>
      </c>
      <c r="L1970" s="7" t="s">
        <v>148</v>
      </c>
      <c r="M1970" t="s">
        <v>294</v>
      </c>
      <c r="N1970" t="s">
        <v>294</v>
      </c>
      <c r="O1970" t="str">
        <f t="shared" si="61"/>
        <v>Нет показаний</v>
      </c>
    </row>
    <row r="1971" spans="1:15" x14ac:dyDescent="0.25">
      <c r="A1971">
        <v>442567</v>
      </c>
      <c r="B1971">
        <v>431517</v>
      </c>
      <c r="C1971" t="s">
        <v>50</v>
      </c>
      <c r="D1971" t="s">
        <v>114</v>
      </c>
      <c r="E1971">
        <v>5</v>
      </c>
      <c r="F1971" s="11">
        <v>442610</v>
      </c>
      <c r="G1971" s="7" t="s">
        <v>170</v>
      </c>
      <c r="H1971" s="7">
        <f t="shared" si="60"/>
        <v>5</v>
      </c>
      <c r="I1971" t="s">
        <v>153</v>
      </c>
      <c r="J1971" t="s">
        <v>294</v>
      </c>
      <c r="K1971" t="s">
        <v>18</v>
      </c>
      <c r="L1971" s="7" t="s">
        <v>148</v>
      </c>
      <c r="M1971" t="s">
        <v>294</v>
      </c>
      <c r="N1971" t="s">
        <v>294</v>
      </c>
      <c r="O1971" t="str">
        <f t="shared" si="61"/>
        <v>Нет показаний</v>
      </c>
    </row>
    <row r="1972" spans="1:15" x14ac:dyDescent="0.25">
      <c r="A1972">
        <v>442568</v>
      </c>
      <c r="B1972">
        <v>431517</v>
      </c>
      <c r="C1972" t="s">
        <v>50</v>
      </c>
      <c r="D1972" t="s">
        <v>114</v>
      </c>
      <c r="E1972">
        <v>5</v>
      </c>
      <c r="F1972" s="11">
        <v>442610</v>
      </c>
      <c r="G1972" s="7" t="s">
        <v>170</v>
      </c>
      <c r="H1972" s="7">
        <f t="shared" si="60"/>
        <v>5</v>
      </c>
      <c r="I1972" t="s">
        <v>153</v>
      </c>
      <c r="J1972" t="s">
        <v>294</v>
      </c>
      <c r="K1972" t="s">
        <v>18</v>
      </c>
      <c r="L1972" s="7" t="s">
        <v>148</v>
      </c>
      <c r="M1972" t="s">
        <v>294</v>
      </c>
      <c r="N1972" t="s">
        <v>294</v>
      </c>
      <c r="O1972" t="str">
        <f t="shared" si="61"/>
        <v>Нет показаний</v>
      </c>
    </row>
    <row r="1973" spans="1:15" x14ac:dyDescent="0.25">
      <c r="A1973">
        <v>442570</v>
      </c>
      <c r="B1973">
        <v>431517</v>
      </c>
      <c r="C1973" t="s">
        <v>50</v>
      </c>
      <c r="D1973" t="s">
        <v>114</v>
      </c>
      <c r="E1973">
        <v>5</v>
      </c>
      <c r="F1973" s="11">
        <v>44257014294</v>
      </c>
      <c r="G1973" s="7" t="s">
        <v>165</v>
      </c>
      <c r="H1973" s="7">
        <f t="shared" si="60"/>
        <v>0</v>
      </c>
      <c r="I1973" t="s">
        <v>153</v>
      </c>
      <c r="J1973" t="s">
        <v>294</v>
      </c>
      <c r="K1973" t="s">
        <v>18</v>
      </c>
      <c r="L1973" s="7" t="s">
        <v>148</v>
      </c>
      <c r="M1973" t="s">
        <v>294</v>
      </c>
      <c r="N1973" t="s">
        <v>294</v>
      </c>
      <c r="O1973" t="str">
        <f t="shared" si="61"/>
        <v>Нет показаний</v>
      </c>
    </row>
    <row r="1974" spans="1:15" x14ac:dyDescent="0.25">
      <c r="A1974">
        <v>442572</v>
      </c>
      <c r="B1974">
        <v>431518</v>
      </c>
      <c r="C1974" t="s">
        <v>50</v>
      </c>
      <c r="D1974" t="s">
        <v>114</v>
      </c>
      <c r="E1974" t="s">
        <v>116</v>
      </c>
      <c r="F1974" s="11">
        <v>108226609</v>
      </c>
      <c r="G1974" s="7" t="s">
        <v>170</v>
      </c>
      <c r="H1974" s="7">
        <f t="shared" si="60"/>
        <v>3</v>
      </c>
      <c r="I1974" t="s">
        <v>153</v>
      </c>
      <c r="J1974" t="s">
        <v>153</v>
      </c>
      <c r="K1974" t="s">
        <v>18</v>
      </c>
      <c r="L1974" s="7" t="s">
        <v>148</v>
      </c>
      <c r="M1974">
        <v>2.76</v>
      </c>
      <c r="N1974" s="12">
        <v>476</v>
      </c>
      <c r="O1974">
        <f t="shared" si="61"/>
        <v>158.66666666666666</v>
      </c>
    </row>
    <row r="1975" spans="1:15" x14ac:dyDescent="0.25">
      <c r="A1975">
        <v>442572</v>
      </c>
      <c r="B1975">
        <v>431518</v>
      </c>
      <c r="C1975" t="s">
        <v>50</v>
      </c>
      <c r="D1975" t="s">
        <v>114</v>
      </c>
      <c r="E1975" t="s">
        <v>116</v>
      </c>
      <c r="F1975" s="11">
        <v>108222705</v>
      </c>
      <c r="G1975" s="7" t="s">
        <v>165</v>
      </c>
      <c r="H1975" s="7">
        <f t="shared" si="60"/>
        <v>0</v>
      </c>
      <c r="I1975" t="s">
        <v>153</v>
      </c>
      <c r="J1975" t="s">
        <v>153</v>
      </c>
      <c r="K1975" t="s">
        <v>18</v>
      </c>
      <c r="L1975" s="7" t="s">
        <v>148</v>
      </c>
      <c r="M1975">
        <v>2.76</v>
      </c>
      <c r="N1975" s="12">
        <v>369</v>
      </c>
      <c r="O1975">
        <f t="shared" si="61"/>
        <v>369</v>
      </c>
    </row>
    <row r="1976" spans="1:15" x14ac:dyDescent="0.25">
      <c r="A1976">
        <v>442575</v>
      </c>
      <c r="B1976">
        <v>431518</v>
      </c>
      <c r="C1976" t="s">
        <v>50</v>
      </c>
      <c r="D1976" t="s">
        <v>114</v>
      </c>
      <c r="E1976" t="s">
        <v>116</v>
      </c>
      <c r="F1976" s="11">
        <v>108226609</v>
      </c>
      <c r="G1976" s="7" t="s">
        <v>170</v>
      </c>
      <c r="H1976" s="7">
        <f t="shared" si="60"/>
        <v>3</v>
      </c>
      <c r="I1976" t="s">
        <v>153</v>
      </c>
      <c r="J1976" t="s">
        <v>153</v>
      </c>
      <c r="K1976" t="s">
        <v>18</v>
      </c>
      <c r="L1976" s="7" t="s">
        <v>148</v>
      </c>
      <c r="M1976">
        <v>2.76</v>
      </c>
      <c r="N1976" s="12">
        <v>476</v>
      </c>
      <c r="O1976">
        <f t="shared" si="61"/>
        <v>158.66666666666666</v>
      </c>
    </row>
    <row r="1977" spans="1:15" x14ac:dyDescent="0.25">
      <c r="A1977">
        <v>442575</v>
      </c>
      <c r="B1977">
        <v>431518</v>
      </c>
      <c r="C1977" t="s">
        <v>50</v>
      </c>
      <c r="D1977" t="s">
        <v>114</v>
      </c>
      <c r="E1977" t="s">
        <v>116</v>
      </c>
      <c r="F1977" s="11">
        <v>108227077</v>
      </c>
      <c r="G1977" s="7" t="s">
        <v>165</v>
      </c>
      <c r="H1977" s="7">
        <f t="shared" si="60"/>
        <v>0</v>
      </c>
      <c r="I1977" t="s">
        <v>153</v>
      </c>
      <c r="J1977" t="s">
        <v>153</v>
      </c>
      <c r="K1977" t="s">
        <v>18</v>
      </c>
      <c r="L1977" s="7" t="s">
        <v>148</v>
      </c>
      <c r="M1977">
        <v>2.76</v>
      </c>
      <c r="N1977" s="12">
        <v>0</v>
      </c>
      <c r="O1977">
        <f t="shared" si="61"/>
        <v>0</v>
      </c>
    </row>
    <row r="1978" spans="1:15" x14ac:dyDescent="0.25">
      <c r="A1978">
        <v>442609</v>
      </c>
      <c r="B1978">
        <v>431518</v>
      </c>
      <c r="C1978" t="s">
        <v>50</v>
      </c>
      <c r="D1978" t="s">
        <v>114</v>
      </c>
      <c r="E1978" t="s">
        <v>116</v>
      </c>
      <c r="F1978" s="11">
        <v>7791024029548</v>
      </c>
      <c r="G1978" s="7" t="s">
        <v>165</v>
      </c>
      <c r="H1978" s="7">
        <f t="shared" si="60"/>
        <v>0</v>
      </c>
      <c r="I1978" t="s">
        <v>153</v>
      </c>
      <c r="J1978" t="s">
        <v>294</v>
      </c>
      <c r="K1978" t="s">
        <v>18</v>
      </c>
      <c r="L1978" s="7" t="s">
        <v>148</v>
      </c>
      <c r="M1978" t="s">
        <v>294</v>
      </c>
      <c r="N1978" t="s">
        <v>294</v>
      </c>
      <c r="O1978" t="str">
        <f t="shared" si="61"/>
        <v>Нет показаний</v>
      </c>
    </row>
    <row r="1979" spans="1:15" x14ac:dyDescent="0.25">
      <c r="A1979">
        <v>442610</v>
      </c>
      <c r="B1979">
        <v>431518</v>
      </c>
      <c r="C1979" t="s">
        <v>50</v>
      </c>
      <c r="D1979" t="s">
        <v>114</v>
      </c>
      <c r="E1979" t="s">
        <v>116</v>
      </c>
      <c r="F1979" s="11">
        <v>15011954</v>
      </c>
      <c r="G1979" s="7" t="s">
        <v>165</v>
      </c>
      <c r="H1979" s="7">
        <f t="shared" si="60"/>
        <v>0</v>
      </c>
      <c r="I1979" t="s">
        <v>153</v>
      </c>
      <c r="J1979" t="s">
        <v>153</v>
      </c>
      <c r="K1979" t="s">
        <v>18</v>
      </c>
      <c r="L1979" s="7" t="s">
        <v>148</v>
      </c>
      <c r="M1979">
        <v>2.76</v>
      </c>
      <c r="N1979" s="12">
        <v>60</v>
      </c>
      <c r="O1979">
        <f t="shared" si="61"/>
        <v>60</v>
      </c>
    </row>
    <row r="1980" spans="1:15" x14ac:dyDescent="0.25">
      <c r="A1980">
        <v>442630</v>
      </c>
      <c r="B1980">
        <v>431518</v>
      </c>
      <c r="C1980" t="s">
        <v>50</v>
      </c>
      <c r="D1980" t="s">
        <v>114</v>
      </c>
      <c r="E1980" t="s">
        <v>116</v>
      </c>
      <c r="F1980" s="11">
        <v>92161441</v>
      </c>
      <c r="G1980" s="7" t="s">
        <v>170</v>
      </c>
      <c r="H1980" s="7">
        <f t="shared" si="60"/>
        <v>3</v>
      </c>
      <c r="I1980" t="s">
        <v>153</v>
      </c>
      <c r="J1980" t="s">
        <v>294</v>
      </c>
      <c r="K1980" t="s">
        <v>18</v>
      </c>
      <c r="L1980" s="7" t="s">
        <v>148</v>
      </c>
      <c r="M1980" t="s">
        <v>294</v>
      </c>
      <c r="N1980" t="s">
        <v>294</v>
      </c>
      <c r="O1980" t="str">
        <f t="shared" si="61"/>
        <v>Нет показаний</v>
      </c>
    </row>
    <row r="1981" spans="1:15" x14ac:dyDescent="0.25">
      <c r="A1981">
        <v>442631</v>
      </c>
      <c r="B1981">
        <v>431518</v>
      </c>
      <c r="C1981" t="s">
        <v>50</v>
      </c>
      <c r="D1981" t="s">
        <v>114</v>
      </c>
      <c r="E1981" t="s">
        <v>116</v>
      </c>
      <c r="F1981" s="11">
        <v>92161441</v>
      </c>
      <c r="G1981" s="7" t="s">
        <v>170</v>
      </c>
      <c r="H1981" s="7">
        <f t="shared" si="60"/>
        <v>3</v>
      </c>
      <c r="I1981" t="s">
        <v>153</v>
      </c>
      <c r="J1981" t="s">
        <v>294</v>
      </c>
      <c r="K1981" t="s">
        <v>18</v>
      </c>
      <c r="L1981" s="7" t="s">
        <v>148</v>
      </c>
      <c r="M1981" t="s">
        <v>294</v>
      </c>
      <c r="N1981" t="s">
        <v>294</v>
      </c>
      <c r="O1981" t="str">
        <f t="shared" si="61"/>
        <v>Нет показаний</v>
      </c>
    </row>
    <row r="1982" spans="1:15" x14ac:dyDescent="0.25">
      <c r="A1982">
        <v>442642</v>
      </c>
      <c r="B1982">
        <v>431518</v>
      </c>
      <c r="C1982" t="s">
        <v>50</v>
      </c>
      <c r="D1982" t="s">
        <v>114</v>
      </c>
      <c r="E1982" t="s">
        <v>116</v>
      </c>
      <c r="F1982" s="11">
        <v>92161441</v>
      </c>
      <c r="G1982" s="7" t="s">
        <v>170</v>
      </c>
      <c r="H1982" s="7">
        <f t="shared" si="60"/>
        <v>3</v>
      </c>
      <c r="I1982" t="s">
        <v>153</v>
      </c>
      <c r="J1982" t="s">
        <v>294</v>
      </c>
      <c r="K1982" t="s">
        <v>18</v>
      </c>
      <c r="L1982" s="7" t="s">
        <v>148</v>
      </c>
      <c r="M1982" t="s">
        <v>294</v>
      </c>
      <c r="N1982" t="s">
        <v>294</v>
      </c>
      <c r="O1982" t="str">
        <f t="shared" si="61"/>
        <v>Нет показаний</v>
      </c>
    </row>
    <row r="1983" spans="1:15" x14ac:dyDescent="0.25">
      <c r="A1983">
        <v>442658</v>
      </c>
      <c r="B1983">
        <v>431518</v>
      </c>
      <c r="C1983" t="s">
        <v>50</v>
      </c>
      <c r="D1983" t="s">
        <v>114</v>
      </c>
      <c r="E1983" t="s">
        <v>116</v>
      </c>
      <c r="F1983" s="11">
        <v>7791088004464</v>
      </c>
      <c r="G1983" s="7" t="s">
        <v>170</v>
      </c>
      <c r="H1983" s="7">
        <f t="shared" si="60"/>
        <v>3</v>
      </c>
      <c r="I1983" t="s">
        <v>153</v>
      </c>
      <c r="J1983" t="s">
        <v>153</v>
      </c>
      <c r="K1983" t="s">
        <v>18</v>
      </c>
      <c r="L1983" s="7" t="s">
        <v>148</v>
      </c>
      <c r="M1983">
        <v>2.76</v>
      </c>
      <c r="N1983" s="12">
        <v>255</v>
      </c>
      <c r="O1983">
        <f t="shared" si="61"/>
        <v>85</v>
      </c>
    </row>
    <row r="1984" spans="1:15" x14ac:dyDescent="0.25">
      <c r="A1984">
        <v>442659</v>
      </c>
      <c r="B1984">
        <v>431518</v>
      </c>
      <c r="C1984" t="s">
        <v>50</v>
      </c>
      <c r="D1984" t="s">
        <v>114</v>
      </c>
      <c r="E1984" t="s">
        <v>116</v>
      </c>
      <c r="F1984" s="11">
        <v>7791088004464</v>
      </c>
      <c r="G1984" s="7" t="s">
        <v>170</v>
      </c>
      <c r="H1984" s="7">
        <f t="shared" si="60"/>
        <v>3</v>
      </c>
      <c r="I1984" t="s">
        <v>153</v>
      </c>
      <c r="J1984" t="s">
        <v>153</v>
      </c>
      <c r="K1984" t="s">
        <v>18</v>
      </c>
      <c r="L1984" s="7" t="s">
        <v>148</v>
      </c>
      <c r="M1984">
        <v>2.76</v>
      </c>
      <c r="N1984" s="12">
        <v>255</v>
      </c>
      <c r="O1984">
        <f t="shared" si="61"/>
        <v>85</v>
      </c>
    </row>
    <row r="1985" spans="1:15" x14ac:dyDescent="0.25">
      <c r="A1985">
        <v>442660</v>
      </c>
      <c r="B1985">
        <v>431518</v>
      </c>
      <c r="C1985" t="s">
        <v>50</v>
      </c>
      <c r="D1985" t="s">
        <v>114</v>
      </c>
      <c r="E1985" t="s">
        <v>116</v>
      </c>
      <c r="F1985" s="11">
        <v>7791088004464</v>
      </c>
      <c r="G1985" s="7" t="s">
        <v>170</v>
      </c>
      <c r="H1985" s="7">
        <f t="shared" si="60"/>
        <v>3</v>
      </c>
      <c r="I1985" t="s">
        <v>153</v>
      </c>
      <c r="J1985" t="s">
        <v>153</v>
      </c>
      <c r="K1985" t="s">
        <v>18</v>
      </c>
      <c r="L1985" s="7" t="s">
        <v>148</v>
      </c>
      <c r="M1985">
        <v>2.76</v>
      </c>
      <c r="N1985" s="12">
        <v>255</v>
      </c>
      <c r="O1985">
        <f t="shared" si="61"/>
        <v>85</v>
      </c>
    </row>
    <row r="1986" spans="1:15" x14ac:dyDescent="0.25">
      <c r="A1986">
        <v>442672</v>
      </c>
      <c r="B1986">
        <v>431518</v>
      </c>
      <c r="C1986" t="s">
        <v>50</v>
      </c>
      <c r="D1986" t="s">
        <v>114</v>
      </c>
      <c r="E1986" t="s">
        <v>116</v>
      </c>
      <c r="F1986" s="11">
        <v>2832865847</v>
      </c>
      <c r="G1986" s="7" t="s">
        <v>170</v>
      </c>
      <c r="H1986" s="7">
        <f t="shared" si="60"/>
        <v>4</v>
      </c>
      <c r="I1986" t="s">
        <v>153</v>
      </c>
      <c r="J1986" t="s">
        <v>153</v>
      </c>
      <c r="K1986" t="s">
        <v>18</v>
      </c>
      <c r="L1986" s="7" t="s">
        <v>148</v>
      </c>
      <c r="M1986">
        <v>2.76</v>
      </c>
      <c r="N1986" s="12">
        <v>400</v>
      </c>
      <c r="O1986">
        <f t="shared" si="61"/>
        <v>100</v>
      </c>
    </row>
    <row r="1987" spans="1:15" x14ac:dyDescent="0.25">
      <c r="A1987">
        <v>442673</v>
      </c>
      <c r="B1987">
        <v>431518</v>
      </c>
      <c r="C1987" t="s">
        <v>50</v>
      </c>
      <c r="D1987" t="s">
        <v>114</v>
      </c>
      <c r="E1987" t="s">
        <v>116</v>
      </c>
      <c r="F1987" s="11">
        <v>2832865847</v>
      </c>
      <c r="G1987" s="7" t="s">
        <v>170</v>
      </c>
      <c r="H1987" s="7">
        <f t="shared" ref="H1987:H2050" si="62">COUNTIFS($F$2:$F$3258,F1987,$G$2:$G$3258,"ОКПУ")</f>
        <v>4</v>
      </c>
      <c r="I1987" t="s">
        <v>153</v>
      </c>
      <c r="J1987" t="s">
        <v>153</v>
      </c>
      <c r="K1987" t="s">
        <v>18</v>
      </c>
      <c r="L1987" s="7" t="s">
        <v>148</v>
      </c>
      <c r="M1987">
        <v>2.76</v>
      </c>
      <c r="N1987" s="12">
        <v>400</v>
      </c>
      <c r="O1987">
        <f t="shared" ref="O1987:O2050" si="63">IF(H1987&gt;0,IFERROR(N1987/H1987,N1987),N1987)</f>
        <v>100</v>
      </c>
    </row>
    <row r="1988" spans="1:15" x14ac:dyDescent="0.25">
      <c r="A1988">
        <v>442674</v>
      </c>
      <c r="B1988">
        <v>431518</v>
      </c>
      <c r="C1988" t="s">
        <v>50</v>
      </c>
      <c r="D1988" t="s">
        <v>114</v>
      </c>
      <c r="E1988" t="s">
        <v>116</v>
      </c>
      <c r="F1988" s="11">
        <v>2832865847</v>
      </c>
      <c r="G1988" s="7" t="s">
        <v>170</v>
      </c>
      <c r="H1988" s="7">
        <f t="shared" si="62"/>
        <v>4</v>
      </c>
      <c r="I1988" t="s">
        <v>153</v>
      </c>
      <c r="J1988" t="s">
        <v>153</v>
      </c>
      <c r="K1988" t="s">
        <v>18</v>
      </c>
      <c r="L1988" s="7" t="s">
        <v>148</v>
      </c>
      <c r="M1988">
        <v>2.76</v>
      </c>
      <c r="N1988" s="12">
        <v>400</v>
      </c>
      <c r="O1988">
        <f t="shared" si="63"/>
        <v>100</v>
      </c>
    </row>
    <row r="1989" spans="1:15" x14ac:dyDescent="0.25">
      <c r="A1989">
        <v>442676</v>
      </c>
      <c r="B1989">
        <v>431518</v>
      </c>
      <c r="C1989" t="s">
        <v>50</v>
      </c>
      <c r="D1989" t="s">
        <v>114</v>
      </c>
      <c r="E1989" t="s">
        <v>116</v>
      </c>
      <c r="F1989" s="11">
        <v>48041</v>
      </c>
      <c r="G1989" s="7" t="s">
        <v>165</v>
      </c>
      <c r="H1989" s="7">
        <f t="shared" si="62"/>
        <v>0</v>
      </c>
      <c r="I1989" t="s">
        <v>153</v>
      </c>
      <c r="J1989" t="s">
        <v>153</v>
      </c>
      <c r="K1989" t="s">
        <v>18</v>
      </c>
      <c r="L1989" s="7" t="s">
        <v>148</v>
      </c>
      <c r="M1989">
        <v>2.76</v>
      </c>
      <c r="N1989" s="12">
        <v>0</v>
      </c>
      <c r="O1989">
        <f t="shared" si="63"/>
        <v>0</v>
      </c>
    </row>
    <row r="1990" spans="1:15" x14ac:dyDescent="0.25">
      <c r="A1990">
        <v>442685</v>
      </c>
      <c r="B1990">
        <v>431518</v>
      </c>
      <c r="C1990" t="s">
        <v>50</v>
      </c>
      <c r="D1990" t="s">
        <v>114</v>
      </c>
      <c r="E1990" t="s">
        <v>116</v>
      </c>
      <c r="F1990" s="11">
        <v>2832865847</v>
      </c>
      <c r="G1990" s="7" t="s">
        <v>170</v>
      </c>
      <c r="H1990" s="7">
        <f t="shared" si="62"/>
        <v>4</v>
      </c>
      <c r="I1990" t="s">
        <v>153</v>
      </c>
      <c r="J1990" t="s">
        <v>153</v>
      </c>
      <c r="K1990" t="s">
        <v>18</v>
      </c>
      <c r="L1990" s="7" t="s">
        <v>148</v>
      </c>
      <c r="M1990">
        <v>2.76</v>
      </c>
      <c r="N1990" s="12">
        <v>400</v>
      </c>
      <c r="O1990">
        <f t="shared" si="63"/>
        <v>100</v>
      </c>
    </row>
    <row r="1991" spans="1:15" x14ac:dyDescent="0.25">
      <c r="A1991">
        <v>442709</v>
      </c>
      <c r="B1991">
        <v>431518</v>
      </c>
      <c r="C1991" t="s">
        <v>50</v>
      </c>
      <c r="D1991" t="s">
        <v>114</v>
      </c>
      <c r="E1991" t="s">
        <v>116</v>
      </c>
      <c r="F1991" s="11">
        <v>127096907</v>
      </c>
      <c r="G1991" s="7" t="s">
        <v>165</v>
      </c>
      <c r="H1991" s="7">
        <f t="shared" si="62"/>
        <v>0</v>
      </c>
      <c r="I1991" t="s">
        <v>153</v>
      </c>
      <c r="J1991" t="s">
        <v>153</v>
      </c>
      <c r="K1991" t="s">
        <v>18</v>
      </c>
      <c r="L1991" s="7" t="s">
        <v>148</v>
      </c>
      <c r="M1991">
        <v>2.76</v>
      </c>
      <c r="N1991" s="12">
        <v>49</v>
      </c>
      <c r="O1991">
        <f t="shared" si="63"/>
        <v>49</v>
      </c>
    </row>
    <row r="1992" spans="1:15" x14ac:dyDescent="0.25">
      <c r="A1992">
        <v>442744</v>
      </c>
      <c r="B1992">
        <v>431518</v>
      </c>
      <c r="C1992" t="s">
        <v>50</v>
      </c>
      <c r="D1992" t="s">
        <v>114</v>
      </c>
      <c r="E1992" t="s">
        <v>116</v>
      </c>
      <c r="F1992" s="11">
        <v>10181618</v>
      </c>
      <c r="G1992" s="7" t="s">
        <v>170</v>
      </c>
      <c r="H1992" s="7">
        <f t="shared" si="62"/>
        <v>5</v>
      </c>
      <c r="I1992" t="s">
        <v>153</v>
      </c>
      <c r="J1992" t="s">
        <v>153</v>
      </c>
      <c r="K1992" t="s">
        <v>18</v>
      </c>
      <c r="L1992" s="7" t="s">
        <v>148</v>
      </c>
      <c r="M1992">
        <v>2.76</v>
      </c>
      <c r="N1992" s="12">
        <v>138</v>
      </c>
      <c r="O1992">
        <f t="shared" si="63"/>
        <v>27.6</v>
      </c>
    </row>
    <row r="1993" spans="1:15" x14ac:dyDescent="0.25">
      <c r="A1993">
        <v>442744</v>
      </c>
      <c r="B1993">
        <v>431518</v>
      </c>
      <c r="C1993" t="s">
        <v>50</v>
      </c>
      <c r="D1993" t="s">
        <v>114</v>
      </c>
      <c r="E1993" t="s">
        <v>116</v>
      </c>
      <c r="F1993" s="11">
        <v>737016</v>
      </c>
      <c r="G1993" s="7" t="s">
        <v>165</v>
      </c>
      <c r="H1993" s="7">
        <f t="shared" si="62"/>
        <v>0</v>
      </c>
      <c r="I1993" t="s">
        <v>153</v>
      </c>
      <c r="J1993" t="s">
        <v>153</v>
      </c>
      <c r="K1993" t="s">
        <v>18</v>
      </c>
      <c r="L1993" s="7" t="s">
        <v>148</v>
      </c>
      <c r="M1993">
        <v>2.76</v>
      </c>
      <c r="N1993" s="12">
        <v>0</v>
      </c>
      <c r="O1993">
        <f t="shared" si="63"/>
        <v>0</v>
      </c>
    </row>
    <row r="1994" spans="1:15" x14ac:dyDescent="0.25">
      <c r="A1994">
        <v>442746</v>
      </c>
      <c r="B1994">
        <v>431518</v>
      </c>
      <c r="C1994" t="s">
        <v>50</v>
      </c>
      <c r="D1994" t="s">
        <v>114</v>
      </c>
      <c r="E1994" t="s">
        <v>116</v>
      </c>
      <c r="F1994" s="11">
        <v>10181618</v>
      </c>
      <c r="G1994" s="7" t="s">
        <v>170</v>
      </c>
      <c r="H1994" s="7">
        <f t="shared" si="62"/>
        <v>5</v>
      </c>
      <c r="I1994" t="s">
        <v>153</v>
      </c>
      <c r="J1994" t="s">
        <v>153</v>
      </c>
      <c r="K1994" t="s">
        <v>18</v>
      </c>
      <c r="L1994" s="7" t="s">
        <v>148</v>
      </c>
      <c r="M1994">
        <v>2.76</v>
      </c>
      <c r="N1994" s="12">
        <v>138</v>
      </c>
      <c r="O1994">
        <f t="shared" si="63"/>
        <v>27.6</v>
      </c>
    </row>
    <row r="1995" spans="1:15" x14ac:dyDescent="0.25">
      <c r="A1995">
        <v>442746</v>
      </c>
      <c r="B1995">
        <v>431518</v>
      </c>
      <c r="C1995" t="s">
        <v>50</v>
      </c>
      <c r="D1995" t="s">
        <v>114</v>
      </c>
      <c r="E1995" t="s">
        <v>116</v>
      </c>
      <c r="F1995" s="11">
        <v>14442925</v>
      </c>
      <c r="G1995" s="7" t="s">
        <v>165</v>
      </c>
      <c r="H1995" s="7">
        <f t="shared" si="62"/>
        <v>0</v>
      </c>
      <c r="I1995" t="s">
        <v>153</v>
      </c>
      <c r="J1995" t="s">
        <v>294</v>
      </c>
      <c r="K1995" t="s">
        <v>18</v>
      </c>
      <c r="L1995" s="7" t="s">
        <v>148</v>
      </c>
      <c r="M1995" t="s">
        <v>294</v>
      </c>
      <c r="N1995" t="s">
        <v>294</v>
      </c>
      <c r="O1995" t="str">
        <f t="shared" si="63"/>
        <v>Нет показаний</v>
      </c>
    </row>
    <row r="1996" spans="1:15" x14ac:dyDescent="0.25">
      <c r="A1996">
        <v>442748</v>
      </c>
      <c r="B1996">
        <v>431518</v>
      </c>
      <c r="C1996" t="s">
        <v>50</v>
      </c>
      <c r="D1996" t="s">
        <v>114</v>
      </c>
      <c r="E1996" t="s">
        <v>116</v>
      </c>
      <c r="F1996" s="11">
        <v>10181618</v>
      </c>
      <c r="G1996" s="7" t="s">
        <v>170</v>
      </c>
      <c r="H1996" s="7">
        <f t="shared" si="62"/>
        <v>5</v>
      </c>
      <c r="I1996" t="s">
        <v>153</v>
      </c>
      <c r="J1996" t="s">
        <v>153</v>
      </c>
      <c r="K1996" t="s">
        <v>18</v>
      </c>
      <c r="L1996" s="7" t="s">
        <v>148</v>
      </c>
      <c r="M1996">
        <v>2.76</v>
      </c>
      <c r="N1996" s="12">
        <v>138</v>
      </c>
      <c r="O1996">
        <f t="shared" si="63"/>
        <v>27.6</v>
      </c>
    </row>
    <row r="1997" spans="1:15" x14ac:dyDescent="0.25">
      <c r="A1997">
        <v>442748</v>
      </c>
      <c r="B1997">
        <v>431518</v>
      </c>
      <c r="C1997" t="s">
        <v>50</v>
      </c>
      <c r="D1997" t="s">
        <v>114</v>
      </c>
      <c r="E1997" t="s">
        <v>116</v>
      </c>
      <c r="F1997" s="11">
        <v>14444925</v>
      </c>
      <c r="G1997" s="7" t="s">
        <v>165</v>
      </c>
      <c r="H1997" s="7">
        <f t="shared" si="62"/>
        <v>0</v>
      </c>
      <c r="I1997" t="s">
        <v>153</v>
      </c>
      <c r="J1997" t="s">
        <v>294</v>
      </c>
      <c r="K1997" t="s">
        <v>18</v>
      </c>
      <c r="L1997" s="7" t="s">
        <v>148</v>
      </c>
      <c r="M1997" t="s">
        <v>294</v>
      </c>
      <c r="N1997" t="s">
        <v>294</v>
      </c>
      <c r="O1997" t="str">
        <f t="shared" si="63"/>
        <v>Нет показаний</v>
      </c>
    </row>
    <row r="1998" spans="1:15" x14ac:dyDescent="0.25">
      <c r="A1998">
        <v>442755</v>
      </c>
      <c r="B1998">
        <v>431518</v>
      </c>
      <c r="C1998" t="s">
        <v>50</v>
      </c>
      <c r="D1998" t="s">
        <v>114</v>
      </c>
      <c r="E1998" t="s">
        <v>116</v>
      </c>
      <c r="F1998" s="11">
        <v>44275514449</v>
      </c>
      <c r="G1998" s="7" t="s">
        <v>165</v>
      </c>
      <c r="H1998" s="7">
        <f t="shared" si="62"/>
        <v>0</v>
      </c>
      <c r="I1998" t="s">
        <v>153</v>
      </c>
      <c r="J1998" t="s">
        <v>153</v>
      </c>
      <c r="K1998" t="s">
        <v>18</v>
      </c>
      <c r="L1998" s="7" t="s">
        <v>148</v>
      </c>
      <c r="M1998">
        <v>2.76</v>
      </c>
      <c r="N1998" s="12">
        <v>50</v>
      </c>
      <c r="O1998">
        <f t="shared" si="63"/>
        <v>50</v>
      </c>
    </row>
    <row r="1999" spans="1:15" x14ac:dyDescent="0.25">
      <c r="A1999">
        <v>442762</v>
      </c>
      <c r="B1999">
        <v>431518</v>
      </c>
      <c r="C1999" t="s">
        <v>50</v>
      </c>
      <c r="D1999" t="s">
        <v>114</v>
      </c>
      <c r="E1999" t="s">
        <v>116</v>
      </c>
      <c r="F1999" s="11">
        <v>92536541</v>
      </c>
      <c r="G1999" s="7" t="s">
        <v>165</v>
      </c>
      <c r="H1999" s="7">
        <f t="shared" si="62"/>
        <v>0</v>
      </c>
      <c r="I1999" t="s">
        <v>153</v>
      </c>
      <c r="J1999" t="s">
        <v>153</v>
      </c>
      <c r="K1999" t="s">
        <v>18</v>
      </c>
      <c r="L1999" s="7" t="s">
        <v>148</v>
      </c>
      <c r="M1999">
        <v>2.76</v>
      </c>
      <c r="N1999" s="12">
        <v>47</v>
      </c>
      <c r="O1999">
        <f t="shared" si="63"/>
        <v>47</v>
      </c>
    </row>
    <row r="2000" spans="1:15" x14ac:dyDescent="0.25">
      <c r="A2000">
        <v>442805</v>
      </c>
      <c r="B2000">
        <v>431520</v>
      </c>
      <c r="C2000" t="s">
        <v>50</v>
      </c>
      <c r="D2000" t="s">
        <v>92</v>
      </c>
      <c r="E2000">
        <v>18</v>
      </c>
      <c r="F2000" s="11">
        <v>2179829</v>
      </c>
      <c r="G2000" s="7" t="s">
        <v>165</v>
      </c>
      <c r="H2000" s="7">
        <f t="shared" si="62"/>
        <v>0</v>
      </c>
      <c r="I2000" t="s">
        <v>153</v>
      </c>
      <c r="J2000" t="s">
        <v>153</v>
      </c>
      <c r="K2000" t="s">
        <v>18</v>
      </c>
      <c r="L2000" s="7" t="s">
        <v>148</v>
      </c>
      <c r="M2000">
        <v>2.76</v>
      </c>
      <c r="N2000" s="12">
        <v>135</v>
      </c>
      <c r="O2000">
        <f t="shared" si="63"/>
        <v>135</v>
      </c>
    </row>
    <row r="2001" spans="1:15" x14ac:dyDescent="0.25">
      <c r="A2001">
        <v>442807</v>
      </c>
      <c r="B2001">
        <v>431520</v>
      </c>
      <c r="C2001" t="s">
        <v>50</v>
      </c>
      <c r="D2001" t="s">
        <v>92</v>
      </c>
      <c r="E2001">
        <v>18</v>
      </c>
      <c r="F2001" s="11">
        <v>58265839</v>
      </c>
      <c r="G2001" s="7" t="s">
        <v>170</v>
      </c>
      <c r="H2001" s="7">
        <f t="shared" si="62"/>
        <v>2</v>
      </c>
      <c r="I2001" t="s">
        <v>153</v>
      </c>
      <c r="J2001" t="s">
        <v>153</v>
      </c>
      <c r="K2001" t="s">
        <v>18</v>
      </c>
      <c r="L2001" s="7" t="s">
        <v>148</v>
      </c>
      <c r="M2001">
        <v>2.76</v>
      </c>
      <c r="N2001" s="12">
        <v>288</v>
      </c>
      <c r="O2001">
        <f t="shared" si="63"/>
        <v>144</v>
      </c>
    </row>
    <row r="2002" spans="1:15" x14ac:dyDescent="0.25">
      <c r="A2002">
        <v>442808</v>
      </c>
      <c r="B2002">
        <v>431520</v>
      </c>
      <c r="C2002" t="s">
        <v>50</v>
      </c>
      <c r="D2002" t="s">
        <v>92</v>
      </c>
      <c r="E2002">
        <v>18</v>
      </c>
      <c r="F2002" s="11">
        <v>58265839</v>
      </c>
      <c r="G2002" s="7" t="s">
        <v>170</v>
      </c>
      <c r="H2002" s="7">
        <f t="shared" si="62"/>
        <v>2</v>
      </c>
      <c r="I2002" t="s">
        <v>153</v>
      </c>
      <c r="J2002" t="s">
        <v>153</v>
      </c>
      <c r="K2002" t="s">
        <v>18</v>
      </c>
      <c r="L2002" s="7" t="s">
        <v>148</v>
      </c>
      <c r="M2002">
        <v>2.76</v>
      </c>
      <c r="N2002" s="12">
        <v>288</v>
      </c>
      <c r="O2002">
        <f t="shared" si="63"/>
        <v>144</v>
      </c>
    </row>
    <row r="2003" spans="1:15" x14ac:dyDescent="0.25">
      <c r="A2003">
        <v>442815</v>
      </c>
      <c r="B2003">
        <v>431520</v>
      </c>
      <c r="C2003" t="s">
        <v>50</v>
      </c>
      <c r="D2003" t="s">
        <v>92</v>
      </c>
      <c r="E2003">
        <v>18</v>
      </c>
      <c r="F2003" s="11">
        <v>69093793</v>
      </c>
      <c r="G2003" s="7" t="s">
        <v>165</v>
      </c>
      <c r="H2003" s="7">
        <f t="shared" si="62"/>
        <v>0</v>
      </c>
      <c r="I2003" t="s">
        <v>153</v>
      </c>
      <c r="J2003" t="s">
        <v>153</v>
      </c>
      <c r="K2003" t="s">
        <v>18</v>
      </c>
      <c r="L2003" s="7" t="s">
        <v>148</v>
      </c>
      <c r="M2003">
        <v>2.76</v>
      </c>
      <c r="N2003" s="12">
        <v>84</v>
      </c>
      <c r="O2003">
        <f t="shared" si="63"/>
        <v>84</v>
      </c>
    </row>
    <row r="2004" spans="1:15" x14ac:dyDescent="0.25">
      <c r="A2004">
        <v>442821</v>
      </c>
      <c r="B2004">
        <v>431520</v>
      </c>
      <c r="C2004" t="s">
        <v>50</v>
      </c>
      <c r="D2004" t="s">
        <v>92</v>
      </c>
      <c r="E2004">
        <v>18</v>
      </c>
      <c r="F2004" s="11">
        <v>14018833</v>
      </c>
      <c r="G2004" s="7" t="s">
        <v>165</v>
      </c>
      <c r="H2004" s="7">
        <f t="shared" si="62"/>
        <v>0</v>
      </c>
      <c r="I2004" t="s">
        <v>153</v>
      </c>
      <c r="J2004" t="s">
        <v>153</v>
      </c>
      <c r="K2004" t="s">
        <v>18</v>
      </c>
      <c r="L2004" s="7" t="s">
        <v>148</v>
      </c>
      <c r="M2004">
        <v>2.76</v>
      </c>
      <c r="N2004" s="12">
        <v>366</v>
      </c>
      <c r="O2004">
        <f t="shared" si="63"/>
        <v>366</v>
      </c>
    </row>
    <row r="2005" spans="1:15" x14ac:dyDescent="0.25">
      <c r="A2005">
        <v>442823</v>
      </c>
      <c r="B2005">
        <v>431520</v>
      </c>
      <c r="C2005" t="s">
        <v>50</v>
      </c>
      <c r="D2005" t="s">
        <v>92</v>
      </c>
      <c r="E2005">
        <v>18</v>
      </c>
      <c r="F2005" s="11">
        <v>720471</v>
      </c>
      <c r="G2005" s="7" t="s">
        <v>165</v>
      </c>
      <c r="H2005" s="7">
        <f t="shared" si="62"/>
        <v>0</v>
      </c>
      <c r="I2005" t="s">
        <v>153</v>
      </c>
      <c r="J2005" t="s">
        <v>294</v>
      </c>
      <c r="K2005" t="s">
        <v>18</v>
      </c>
      <c r="L2005" s="7" t="s">
        <v>148</v>
      </c>
      <c r="M2005" t="s">
        <v>294</v>
      </c>
      <c r="N2005" t="s">
        <v>294</v>
      </c>
      <c r="O2005" t="str">
        <f t="shared" si="63"/>
        <v>Нет показаний</v>
      </c>
    </row>
    <row r="2006" spans="1:15" x14ac:dyDescent="0.25">
      <c r="A2006">
        <v>442825</v>
      </c>
      <c r="B2006">
        <v>431520</v>
      </c>
      <c r="C2006" t="s">
        <v>50</v>
      </c>
      <c r="D2006" t="s">
        <v>92</v>
      </c>
      <c r="E2006">
        <v>18</v>
      </c>
      <c r="F2006" s="11">
        <v>62015882</v>
      </c>
      <c r="G2006" s="7" t="s">
        <v>165</v>
      </c>
      <c r="H2006" s="7">
        <f t="shared" si="62"/>
        <v>0</v>
      </c>
      <c r="I2006" t="s">
        <v>153</v>
      </c>
      <c r="J2006" t="s">
        <v>153</v>
      </c>
      <c r="K2006" t="s">
        <v>18</v>
      </c>
      <c r="L2006" s="7" t="s">
        <v>148</v>
      </c>
      <c r="M2006">
        <v>2.76</v>
      </c>
      <c r="N2006" s="12">
        <v>700</v>
      </c>
      <c r="O2006">
        <f t="shared" si="63"/>
        <v>700</v>
      </c>
    </row>
    <row r="2007" spans="1:15" x14ac:dyDescent="0.25">
      <c r="A2007">
        <v>442827</v>
      </c>
      <c r="B2007">
        <v>431520</v>
      </c>
      <c r="C2007" t="s">
        <v>50</v>
      </c>
      <c r="D2007" t="s">
        <v>92</v>
      </c>
      <c r="E2007">
        <v>18</v>
      </c>
      <c r="F2007" s="11">
        <v>100153411</v>
      </c>
      <c r="G2007" s="7" t="s">
        <v>165</v>
      </c>
      <c r="H2007" s="7">
        <f t="shared" si="62"/>
        <v>0</v>
      </c>
      <c r="I2007" t="s">
        <v>153</v>
      </c>
      <c r="J2007" t="s">
        <v>153</v>
      </c>
      <c r="K2007" t="s">
        <v>18</v>
      </c>
      <c r="L2007" s="7" t="s">
        <v>148</v>
      </c>
      <c r="M2007">
        <v>2.76</v>
      </c>
      <c r="N2007" s="12">
        <v>149</v>
      </c>
      <c r="O2007">
        <f t="shared" si="63"/>
        <v>149</v>
      </c>
    </row>
    <row r="2008" spans="1:15" x14ac:dyDescent="0.25">
      <c r="A2008">
        <v>442833</v>
      </c>
      <c r="B2008">
        <v>431520</v>
      </c>
      <c r="C2008" t="s">
        <v>50</v>
      </c>
      <c r="D2008" t="s">
        <v>92</v>
      </c>
      <c r="E2008">
        <v>18</v>
      </c>
      <c r="F2008" s="11">
        <v>104847</v>
      </c>
      <c r="G2008" s="7" t="s">
        <v>165</v>
      </c>
      <c r="H2008" s="7">
        <f t="shared" si="62"/>
        <v>0</v>
      </c>
      <c r="I2008" t="s">
        <v>153</v>
      </c>
      <c r="J2008" t="s">
        <v>153</v>
      </c>
      <c r="K2008" t="s">
        <v>18</v>
      </c>
      <c r="L2008" s="7" t="s">
        <v>148</v>
      </c>
      <c r="M2008">
        <v>2.76</v>
      </c>
      <c r="N2008" s="12">
        <v>200</v>
      </c>
      <c r="O2008">
        <f t="shared" si="63"/>
        <v>200</v>
      </c>
    </row>
    <row r="2009" spans="1:15" x14ac:dyDescent="0.25">
      <c r="A2009">
        <v>443272</v>
      </c>
      <c r="B2009">
        <v>431532</v>
      </c>
      <c r="C2009" t="s">
        <v>50</v>
      </c>
      <c r="D2009" t="s">
        <v>117</v>
      </c>
      <c r="E2009">
        <v>12</v>
      </c>
      <c r="F2009" s="11">
        <v>60310613</v>
      </c>
      <c r="G2009" s="7" t="s">
        <v>165</v>
      </c>
      <c r="H2009" s="7">
        <f t="shared" si="62"/>
        <v>0</v>
      </c>
      <c r="I2009" t="s">
        <v>153</v>
      </c>
      <c r="J2009" t="s">
        <v>153</v>
      </c>
      <c r="K2009" t="s">
        <v>18</v>
      </c>
      <c r="L2009" s="7" t="s">
        <v>148</v>
      </c>
      <c r="M2009">
        <v>2.76</v>
      </c>
      <c r="N2009" s="12">
        <v>58</v>
      </c>
      <c r="O2009">
        <f t="shared" si="63"/>
        <v>58</v>
      </c>
    </row>
    <row r="2010" spans="1:15" x14ac:dyDescent="0.25">
      <c r="A2010">
        <v>443274</v>
      </c>
      <c r="B2010">
        <v>431532</v>
      </c>
      <c r="C2010" t="s">
        <v>50</v>
      </c>
      <c r="D2010" t="s">
        <v>117</v>
      </c>
      <c r="E2010">
        <v>12</v>
      </c>
      <c r="F2010" s="11">
        <v>7789091169017</v>
      </c>
      <c r="G2010" s="7" t="s">
        <v>165</v>
      </c>
      <c r="H2010" s="7">
        <f t="shared" si="62"/>
        <v>0</v>
      </c>
      <c r="I2010" t="s">
        <v>153</v>
      </c>
      <c r="J2010" t="s">
        <v>153</v>
      </c>
      <c r="K2010" t="s">
        <v>18</v>
      </c>
      <c r="L2010" s="7" t="s">
        <v>148</v>
      </c>
      <c r="M2010">
        <v>2.76</v>
      </c>
      <c r="N2010" s="12">
        <v>500</v>
      </c>
      <c r="O2010">
        <f t="shared" si="63"/>
        <v>500</v>
      </c>
    </row>
    <row r="2011" spans="1:15" x14ac:dyDescent="0.25">
      <c r="A2011">
        <v>443278</v>
      </c>
      <c r="B2011">
        <v>431532</v>
      </c>
      <c r="C2011" t="s">
        <v>50</v>
      </c>
      <c r="D2011" t="s">
        <v>117</v>
      </c>
      <c r="E2011">
        <v>12</v>
      </c>
      <c r="F2011" s="11">
        <v>64916102368276</v>
      </c>
      <c r="G2011" s="7" t="s">
        <v>165</v>
      </c>
      <c r="H2011" s="7">
        <f t="shared" si="62"/>
        <v>0</v>
      </c>
      <c r="I2011" t="s">
        <v>153</v>
      </c>
      <c r="J2011" t="s">
        <v>153</v>
      </c>
      <c r="K2011" t="s">
        <v>18</v>
      </c>
      <c r="L2011" s="7" t="s">
        <v>148</v>
      </c>
      <c r="M2011">
        <v>2.76</v>
      </c>
      <c r="N2011" s="12">
        <v>50</v>
      </c>
      <c r="O2011">
        <f t="shared" si="63"/>
        <v>50</v>
      </c>
    </row>
    <row r="2012" spans="1:15" x14ac:dyDescent="0.25">
      <c r="A2012">
        <v>443280</v>
      </c>
      <c r="B2012">
        <v>431532</v>
      </c>
      <c r="C2012" t="s">
        <v>50</v>
      </c>
      <c r="D2012" t="s">
        <v>117</v>
      </c>
      <c r="E2012">
        <v>12</v>
      </c>
      <c r="F2012" s="11">
        <v>438299</v>
      </c>
      <c r="G2012" s="7" t="s">
        <v>165</v>
      </c>
      <c r="H2012" s="7">
        <f t="shared" si="62"/>
        <v>0</v>
      </c>
      <c r="I2012" t="s">
        <v>153</v>
      </c>
      <c r="J2012" t="s">
        <v>294</v>
      </c>
      <c r="K2012" t="s">
        <v>18</v>
      </c>
      <c r="L2012" s="7" t="s">
        <v>148</v>
      </c>
      <c r="M2012" t="s">
        <v>294</v>
      </c>
      <c r="N2012" t="s">
        <v>294</v>
      </c>
      <c r="O2012" t="str">
        <f t="shared" si="63"/>
        <v>Нет показаний</v>
      </c>
    </row>
    <row r="2013" spans="1:15" x14ac:dyDescent="0.25">
      <c r="A2013">
        <v>443282</v>
      </c>
      <c r="B2013">
        <v>431532</v>
      </c>
      <c r="C2013" t="s">
        <v>50</v>
      </c>
      <c r="D2013" t="s">
        <v>117</v>
      </c>
      <c r="E2013">
        <v>12</v>
      </c>
      <c r="F2013" s="11">
        <v>11377</v>
      </c>
      <c r="G2013" s="7" t="s">
        <v>165</v>
      </c>
      <c r="H2013" s="7">
        <f t="shared" si="62"/>
        <v>0</v>
      </c>
      <c r="I2013" t="s">
        <v>155</v>
      </c>
      <c r="J2013" t="s">
        <v>157</v>
      </c>
      <c r="K2013" t="s">
        <v>18</v>
      </c>
      <c r="L2013" s="7" t="s">
        <v>148</v>
      </c>
      <c r="M2013">
        <v>3.1739999999999999</v>
      </c>
      <c r="N2013" s="12">
        <v>0</v>
      </c>
      <c r="O2013">
        <f t="shared" si="63"/>
        <v>0</v>
      </c>
    </row>
    <row r="2014" spans="1:15" x14ac:dyDescent="0.25">
      <c r="A2014">
        <v>443282</v>
      </c>
      <c r="B2014">
        <v>431532</v>
      </c>
      <c r="C2014" t="s">
        <v>50</v>
      </c>
      <c r="D2014" t="s">
        <v>117</v>
      </c>
      <c r="E2014">
        <v>12</v>
      </c>
      <c r="F2014" s="11">
        <v>11377</v>
      </c>
      <c r="G2014" s="7" t="s">
        <v>165</v>
      </c>
      <c r="H2014" s="7">
        <f t="shared" si="62"/>
        <v>0</v>
      </c>
      <c r="I2014" t="s">
        <v>155</v>
      </c>
      <c r="J2014" t="s">
        <v>156</v>
      </c>
      <c r="K2014" t="s">
        <v>18</v>
      </c>
      <c r="L2014" s="7" t="s">
        <v>148</v>
      </c>
      <c r="M2014">
        <v>1.44</v>
      </c>
      <c r="N2014" s="12">
        <v>0</v>
      </c>
      <c r="O2014">
        <f t="shared" si="63"/>
        <v>0</v>
      </c>
    </row>
    <row r="2015" spans="1:15" x14ac:dyDescent="0.25">
      <c r="A2015">
        <v>443283</v>
      </c>
      <c r="B2015">
        <v>431532</v>
      </c>
      <c r="C2015" t="s">
        <v>50</v>
      </c>
      <c r="D2015" t="s">
        <v>117</v>
      </c>
      <c r="E2015">
        <v>12</v>
      </c>
      <c r="F2015" s="11">
        <v>44328314766</v>
      </c>
      <c r="G2015" s="7" t="s">
        <v>165</v>
      </c>
      <c r="H2015" s="7">
        <f t="shared" si="62"/>
        <v>0</v>
      </c>
      <c r="I2015" t="s">
        <v>153</v>
      </c>
      <c r="J2015" t="s">
        <v>294</v>
      </c>
      <c r="K2015" t="s">
        <v>18</v>
      </c>
      <c r="L2015" s="7" t="s">
        <v>148</v>
      </c>
      <c r="M2015" t="s">
        <v>294</v>
      </c>
      <c r="N2015" t="s">
        <v>294</v>
      </c>
      <c r="O2015" t="str">
        <f t="shared" si="63"/>
        <v>Нет показаний</v>
      </c>
    </row>
    <row r="2016" spans="1:15" x14ac:dyDescent="0.25">
      <c r="A2016">
        <v>443285</v>
      </c>
      <c r="B2016">
        <v>431532</v>
      </c>
      <c r="C2016" t="s">
        <v>50</v>
      </c>
      <c r="D2016" t="s">
        <v>117</v>
      </c>
      <c r="E2016">
        <v>12</v>
      </c>
      <c r="F2016" s="11">
        <v>341539</v>
      </c>
      <c r="G2016" s="7" t="s">
        <v>165</v>
      </c>
      <c r="H2016" s="7">
        <f t="shared" si="62"/>
        <v>0</v>
      </c>
      <c r="I2016" t="s">
        <v>153</v>
      </c>
      <c r="J2016" t="s">
        <v>153</v>
      </c>
      <c r="K2016" t="s">
        <v>18</v>
      </c>
      <c r="L2016" s="7" t="s">
        <v>148</v>
      </c>
      <c r="M2016">
        <v>2.76</v>
      </c>
      <c r="N2016" s="12">
        <v>50</v>
      </c>
      <c r="O2016">
        <f t="shared" si="63"/>
        <v>50</v>
      </c>
    </row>
    <row r="2017" spans="1:15" x14ac:dyDescent="0.25">
      <c r="A2017">
        <v>443287</v>
      </c>
      <c r="B2017">
        <v>431532</v>
      </c>
      <c r="C2017" t="s">
        <v>50</v>
      </c>
      <c r="D2017" t="s">
        <v>117</v>
      </c>
      <c r="E2017">
        <v>12</v>
      </c>
      <c r="F2017" s="11">
        <v>308334443287</v>
      </c>
      <c r="G2017" s="7" t="s">
        <v>165</v>
      </c>
      <c r="H2017" s="7">
        <f t="shared" si="62"/>
        <v>0</v>
      </c>
      <c r="I2017" t="s">
        <v>153</v>
      </c>
      <c r="J2017" t="s">
        <v>153</v>
      </c>
      <c r="K2017" t="s">
        <v>18</v>
      </c>
      <c r="L2017" s="7" t="s">
        <v>148</v>
      </c>
      <c r="M2017">
        <v>2.76</v>
      </c>
      <c r="N2017" s="12">
        <v>43</v>
      </c>
      <c r="O2017">
        <f t="shared" si="63"/>
        <v>43</v>
      </c>
    </row>
    <row r="2018" spans="1:15" x14ac:dyDescent="0.25">
      <c r="A2018">
        <v>443291</v>
      </c>
      <c r="B2018">
        <v>431534</v>
      </c>
      <c r="C2018" t="s">
        <v>50</v>
      </c>
      <c r="D2018" t="s">
        <v>118</v>
      </c>
      <c r="E2018">
        <v>13</v>
      </c>
      <c r="F2018" s="11">
        <v>44329114770</v>
      </c>
      <c r="G2018" s="7" t="s">
        <v>165</v>
      </c>
      <c r="H2018" s="7">
        <f t="shared" si="62"/>
        <v>0</v>
      </c>
      <c r="I2018" t="s">
        <v>153</v>
      </c>
      <c r="J2018" t="s">
        <v>153</v>
      </c>
      <c r="K2018" t="s">
        <v>18</v>
      </c>
      <c r="L2018" s="7" t="s">
        <v>148</v>
      </c>
      <c r="M2018">
        <v>2.76</v>
      </c>
      <c r="N2018" s="12">
        <v>285</v>
      </c>
      <c r="O2018">
        <f t="shared" si="63"/>
        <v>285</v>
      </c>
    </row>
    <row r="2019" spans="1:15" x14ac:dyDescent="0.25">
      <c r="A2019">
        <v>443293</v>
      </c>
      <c r="B2019">
        <v>431534</v>
      </c>
      <c r="C2019" t="s">
        <v>50</v>
      </c>
      <c r="D2019" t="s">
        <v>118</v>
      </c>
      <c r="E2019">
        <v>13</v>
      </c>
      <c r="F2019" s="11">
        <v>1359213</v>
      </c>
      <c r="G2019" s="7" t="s">
        <v>165</v>
      </c>
      <c r="H2019" s="7">
        <f t="shared" si="62"/>
        <v>0</v>
      </c>
      <c r="I2019" t="s">
        <v>153</v>
      </c>
      <c r="J2019" t="s">
        <v>153</v>
      </c>
      <c r="K2019" t="s">
        <v>18</v>
      </c>
      <c r="L2019" s="7" t="s">
        <v>148</v>
      </c>
      <c r="M2019">
        <v>2.76</v>
      </c>
      <c r="N2019" s="12">
        <v>350</v>
      </c>
      <c r="O2019">
        <f t="shared" si="63"/>
        <v>350</v>
      </c>
    </row>
    <row r="2020" spans="1:15" x14ac:dyDescent="0.25">
      <c r="A2020">
        <v>443295</v>
      </c>
      <c r="B2020">
        <v>431534</v>
      </c>
      <c r="C2020" t="s">
        <v>50</v>
      </c>
      <c r="D2020" t="s">
        <v>118</v>
      </c>
      <c r="E2020">
        <v>13</v>
      </c>
      <c r="F2020" s="11">
        <v>241219</v>
      </c>
      <c r="G2020" s="7" t="s">
        <v>165</v>
      </c>
      <c r="H2020" s="7">
        <f t="shared" si="62"/>
        <v>0</v>
      </c>
      <c r="I2020" t="s">
        <v>153</v>
      </c>
      <c r="J2020" t="s">
        <v>153</v>
      </c>
      <c r="K2020" t="s">
        <v>18</v>
      </c>
      <c r="L2020" s="7" t="s">
        <v>148</v>
      </c>
      <c r="M2020">
        <v>2.76</v>
      </c>
      <c r="N2020" s="12">
        <v>200</v>
      </c>
      <c r="O2020">
        <f t="shared" si="63"/>
        <v>200</v>
      </c>
    </row>
    <row r="2021" spans="1:15" x14ac:dyDescent="0.25">
      <c r="A2021">
        <v>443297</v>
      </c>
      <c r="B2021">
        <v>431534</v>
      </c>
      <c r="C2021" t="s">
        <v>50</v>
      </c>
      <c r="D2021" t="s">
        <v>118</v>
      </c>
      <c r="E2021">
        <v>13</v>
      </c>
      <c r="F2021" s="11">
        <v>7789128282268</v>
      </c>
      <c r="G2021" s="7" t="s">
        <v>165</v>
      </c>
      <c r="H2021" s="7">
        <f t="shared" si="62"/>
        <v>0</v>
      </c>
      <c r="I2021" t="s">
        <v>153</v>
      </c>
      <c r="J2021" t="s">
        <v>294</v>
      </c>
      <c r="K2021" t="s">
        <v>18</v>
      </c>
      <c r="L2021" s="7" t="s">
        <v>148</v>
      </c>
      <c r="M2021" t="s">
        <v>294</v>
      </c>
      <c r="N2021" t="s">
        <v>294</v>
      </c>
      <c r="O2021" t="str">
        <f t="shared" si="63"/>
        <v>Нет показаний</v>
      </c>
    </row>
    <row r="2022" spans="1:15" x14ac:dyDescent="0.25">
      <c r="A2022">
        <v>443301</v>
      </c>
      <c r="B2022">
        <v>431534</v>
      </c>
      <c r="C2022" t="s">
        <v>50</v>
      </c>
      <c r="D2022" t="s">
        <v>118</v>
      </c>
      <c r="E2022">
        <v>13</v>
      </c>
      <c r="F2022" s="11">
        <v>44330114775</v>
      </c>
      <c r="G2022" s="7" t="s">
        <v>165</v>
      </c>
      <c r="H2022" s="7">
        <f t="shared" si="62"/>
        <v>0</v>
      </c>
      <c r="I2022" t="s">
        <v>153</v>
      </c>
      <c r="J2022" t="s">
        <v>153</v>
      </c>
      <c r="K2022" t="s">
        <v>18</v>
      </c>
      <c r="L2022" s="7" t="s">
        <v>148</v>
      </c>
      <c r="M2022">
        <v>2.76</v>
      </c>
      <c r="N2022" s="12">
        <v>0</v>
      </c>
      <c r="O2022">
        <f t="shared" si="63"/>
        <v>0</v>
      </c>
    </row>
    <row r="2023" spans="1:15" x14ac:dyDescent="0.25">
      <c r="A2023">
        <v>443302</v>
      </c>
      <c r="B2023">
        <v>431534</v>
      </c>
      <c r="C2023" t="s">
        <v>50</v>
      </c>
      <c r="D2023" t="s">
        <v>118</v>
      </c>
      <c r="E2023">
        <v>13</v>
      </c>
      <c r="F2023" s="11">
        <v>1364304</v>
      </c>
      <c r="G2023" s="7" t="s">
        <v>165</v>
      </c>
      <c r="H2023" s="7">
        <f t="shared" si="62"/>
        <v>0</v>
      </c>
      <c r="I2023" t="s">
        <v>153</v>
      </c>
      <c r="J2023" t="s">
        <v>153</v>
      </c>
      <c r="K2023" t="s">
        <v>18</v>
      </c>
      <c r="L2023" s="7" t="s">
        <v>148</v>
      </c>
      <c r="M2023">
        <v>2.76</v>
      </c>
      <c r="N2023" s="12">
        <v>0</v>
      </c>
      <c r="O2023">
        <f t="shared" si="63"/>
        <v>0</v>
      </c>
    </row>
    <row r="2024" spans="1:15" x14ac:dyDescent="0.25">
      <c r="A2024">
        <v>444486</v>
      </c>
      <c r="B2024">
        <v>431541</v>
      </c>
      <c r="C2024" t="s">
        <v>50</v>
      </c>
      <c r="D2024" t="s">
        <v>87</v>
      </c>
      <c r="E2024">
        <v>29</v>
      </c>
      <c r="F2024" s="11">
        <v>980354</v>
      </c>
      <c r="G2024" s="7" t="s">
        <v>165</v>
      </c>
      <c r="H2024" s="7">
        <f t="shared" si="62"/>
        <v>0</v>
      </c>
      <c r="I2024" t="s">
        <v>153</v>
      </c>
      <c r="J2024" t="s">
        <v>153</v>
      </c>
      <c r="K2024" t="s">
        <v>18</v>
      </c>
      <c r="L2024" s="7" t="s">
        <v>148</v>
      </c>
      <c r="M2024">
        <v>2.76</v>
      </c>
      <c r="N2024" s="12">
        <v>233</v>
      </c>
      <c r="O2024">
        <f t="shared" si="63"/>
        <v>233</v>
      </c>
    </row>
    <row r="2025" spans="1:15" x14ac:dyDescent="0.25">
      <c r="A2025">
        <v>444488</v>
      </c>
      <c r="B2025">
        <v>431541</v>
      </c>
      <c r="C2025" t="s">
        <v>50</v>
      </c>
      <c r="D2025" t="s">
        <v>87</v>
      </c>
      <c r="E2025">
        <v>29</v>
      </c>
      <c r="F2025" s="11">
        <v>3402</v>
      </c>
      <c r="G2025" s="7" t="s">
        <v>165</v>
      </c>
      <c r="H2025" s="7">
        <f t="shared" si="62"/>
        <v>0</v>
      </c>
      <c r="I2025" t="s">
        <v>153</v>
      </c>
      <c r="J2025" t="s">
        <v>294</v>
      </c>
      <c r="K2025" t="s">
        <v>18</v>
      </c>
      <c r="L2025" s="7" t="s">
        <v>148</v>
      </c>
      <c r="M2025" t="s">
        <v>294</v>
      </c>
      <c r="N2025" t="s">
        <v>294</v>
      </c>
      <c r="O2025" t="str">
        <f t="shared" si="63"/>
        <v>Нет показаний</v>
      </c>
    </row>
    <row r="2026" spans="1:15" x14ac:dyDescent="0.25">
      <c r="A2026">
        <v>444490</v>
      </c>
      <c r="B2026">
        <v>431541</v>
      </c>
      <c r="C2026" t="s">
        <v>50</v>
      </c>
      <c r="D2026" t="s">
        <v>87</v>
      </c>
      <c r="E2026">
        <v>29</v>
      </c>
      <c r="F2026" s="11">
        <v>58158425</v>
      </c>
      <c r="G2026" s="7" t="s">
        <v>170</v>
      </c>
      <c r="H2026" s="7">
        <f t="shared" si="62"/>
        <v>3</v>
      </c>
      <c r="I2026" t="s">
        <v>153</v>
      </c>
      <c r="J2026" t="s">
        <v>153</v>
      </c>
      <c r="K2026" t="s">
        <v>18</v>
      </c>
      <c r="L2026" s="7" t="s">
        <v>148</v>
      </c>
      <c r="M2026">
        <v>2.76</v>
      </c>
      <c r="N2026" s="12">
        <v>124</v>
      </c>
      <c r="O2026">
        <f t="shared" si="63"/>
        <v>41.333333333333336</v>
      </c>
    </row>
    <row r="2027" spans="1:15" x14ac:dyDescent="0.25">
      <c r="A2027">
        <v>444491</v>
      </c>
      <c r="B2027">
        <v>431541</v>
      </c>
      <c r="C2027" t="s">
        <v>50</v>
      </c>
      <c r="D2027" t="s">
        <v>87</v>
      </c>
      <c r="E2027">
        <v>29</v>
      </c>
      <c r="F2027" s="11">
        <v>58158425</v>
      </c>
      <c r="G2027" s="7" t="s">
        <v>170</v>
      </c>
      <c r="H2027" s="7">
        <f t="shared" si="62"/>
        <v>3</v>
      </c>
      <c r="I2027" t="s">
        <v>153</v>
      </c>
      <c r="J2027" t="s">
        <v>153</v>
      </c>
      <c r="K2027" t="s">
        <v>18</v>
      </c>
      <c r="L2027" s="7" t="s">
        <v>148</v>
      </c>
      <c r="M2027">
        <v>2.76</v>
      </c>
      <c r="N2027" s="12">
        <v>124</v>
      </c>
      <c r="O2027">
        <f t="shared" si="63"/>
        <v>41.333333333333336</v>
      </c>
    </row>
    <row r="2028" spans="1:15" x14ac:dyDescent="0.25">
      <c r="A2028">
        <v>444492</v>
      </c>
      <c r="B2028">
        <v>431541</v>
      </c>
      <c r="C2028" t="s">
        <v>50</v>
      </c>
      <c r="D2028" t="s">
        <v>87</v>
      </c>
      <c r="E2028">
        <v>29</v>
      </c>
      <c r="F2028" s="11">
        <v>58158425</v>
      </c>
      <c r="G2028" s="7" t="s">
        <v>170</v>
      </c>
      <c r="H2028" s="7">
        <f t="shared" si="62"/>
        <v>3</v>
      </c>
      <c r="I2028" t="s">
        <v>153</v>
      </c>
      <c r="J2028" t="s">
        <v>153</v>
      </c>
      <c r="K2028" t="s">
        <v>18</v>
      </c>
      <c r="L2028" s="7" t="s">
        <v>148</v>
      </c>
      <c r="M2028">
        <v>2.76</v>
      </c>
      <c r="N2028" s="12">
        <v>124</v>
      </c>
      <c r="O2028">
        <f t="shared" si="63"/>
        <v>41.333333333333336</v>
      </c>
    </row>
    <row r="2029" spans="1:15" x14ac:dyDescent="0.25">
      <c r="A2029">
        <v>444494</v>
      </c>
      <c r="B2029">
        <v>431541</v>
      </c>
      <c r="C2029" t="s">
        <v>50</v>
      </c>
      <c r="D2029" t="s">
        <v>87</v>
      </c>
      <c r="E2029">
        <v>29</v>
      </c>
      <c r="F2029" s="11">
        <v>1640276</v>
      </c>
      <c r="G2029" s="7" t="s">
        <v>165</v>
      </c>
      <c r="H2029" s="7">
        <f t="shared" si="62"/>
        <v>0</v>
      </c>
      <c r="I2029" t="s">
        <v>153</v>
      </c>
      <c r="J2029" t="s">
        <v>294</v>
      </c>
      <c r="K2029" t="s">
        <v>18</v>
      </c>
      <c r="L2029" s="7" t="s">
        <v>148</v>
      </c>
      <c r="M2029" t="s">
        <v>294</v>
      </c>
      <c r="N2029" t="s">
        <v>294</v>
      </c>
      <c r="O2029" t="str">
        <f t="shared" si="63"/>
        <v>Нет показаний</v>
      </c>
    </row>
    <row r="2030" spans="1:15" x14ac:dyDescent="0.25">
      <c r="A2030">
        <v>444496</v>
      </c>
      <c r="B2030">
        <v>431541</v>
      </c>
      <c r="C2030" t="s">
        <v>50</v>
      </c>
      <c r="D2030" t="s">
        <v>87</v>
      </c>
      <c r="E2030">
        <v>29</v>
      </c>
      <c r="F2030" s="11">
        <v>138146</v>
      </c>
      <c r="G2030" s="7" t="s">
        <v>165</v>
      </c>
      <c r="H2030" s="7">
        <f t="shared" si="62"/>
        <v>0</v>
      </c>
      <c r="I2030" t="s">
        <v>153</v>
      </c>
      <c r="J2030" t="s">
        <v>153</v>
      </c>
      <c r="K2030" t="s">
        <v>18</v>
      </c>
      <c r="L2030" s="7" t="s">
        <v>148</v>
      </c>
      <c r="M2030">
        <v>2.76</v>
      </c>
      <c r="N2030" s="12">
        <v>220</v>
      </c>
      <c r="O2030">
        <f t="shared" si="63"/>
        <v>220</v>
      </c>
    </row>
    <row r="2031" spans="1:15" x14ac:dyDescent="0.25">
      <c r="A2031">
        <v>444498</v>
      </c>
      <c r="B2031">
        <v>431541</v>
      </c>
      <c r="C2031" t="s">
        <v>50</v>
      </c>
      <c r="D2031" t="s">
        <v>87</v>
      </c>
      <c r="E2031">
        <v>29</v>
      </c>
      <c r="F2031" s="11">
        <v>15096134</v>
      </c>
      <c r="G2031" s="7" t="s">
        <v>165</v>
      </c>
      <c r="H2031" s="7">
        <f t="shared" si="62"/>
        <v>0</v>
      </c>
      <c r="I2031" t="s">
        <v>153</v>
      </c>
      <c r="J2031" t="s">
        <v>153</v>
      </c>
      <c r="K2031" t="s">
        <v>18</v>
      </c>
      <c r="L2031" s="7" t="s">
        <v>148</v>
      </c>
      <c r="M2031">
        <v>2.76</v>
      </c>
      <c r="N2031" s="12">
        <v>550</v>
      </c>
      <c r="O2031">
        <f t="shared" si="63"/>
        <v>550</v>
      </c>
    </row>
    <row r="2032" spans="1:15" x14ac:dyDescent="0.25">
      <c r="A2032">
        <v>444500</v>
      </c>
      <c r="B2032">
        <v>431541</v>
      </c>
      <c r="C2032" t="s">
        <v>50</v>
      </c>
      <c r="D2032" t="s">
        <v>87</v>
      </c>
      <c r="E2032">
        <v>29</v>
      </c>
      <c r="F2032" s="11">
        <v>103097146</v>
      </c>
      <c r="G2032" s="7" t="s">
        <v>165</v>
      </c>
      <c r="H2032" s="7">
        <f t="shared" si="62"/>
        <v>0</v>
      </c>
      <c r="I2032" t="s">
        <v>153</v>
      </c>
      <c r="J2032" t="s">
        <v>153</v>
      </c>
      <c r="K2032" t="s">
        <v>18</v>
      </c>
      <c r="L2032" s="7" t="s">
        <v>148</v>
      </c>
      <c r="M2032">
        <v>2.76</v>
      </c>
      <c r="N2032" s="12">
        <v>200</v>
      </c>
      <c r="O2032">
        <f t="shared" si="63"/>
        <v>200</v>
      </c>
    </row>
    <row r="2033" spans="1:15" x14ac:dyDescent="0.25">
      <c r="A2033">
        <v>444502</v>
      </c>
      <c r="B2033">
        <v>431541</v>
      </c>
      <c r="C2033" t="s">
        <v>50</v>
      </c>
      <c r="D2033" t="s">
        <v>87</v>
      </c>
      <c r="E2033">
        <v>29</v>
      </c>
      <c r="F2033" s="11">
        <v>98110943</v>
      </c>
      <c r="G2033" s="7" t="s">
        <v>165</v>
      </c>
      <c r="H2033" s="7">
        <f t="shared" si="62"/>
        <v>0</v>
      </c>
      <c r="I2033" t="s">
        <v>153</v>
      </c>
      <c r="J2033" t="s">
        <v>294</v>
      </c>
      <c r="K2033" t="s">
        <v>18</v>
      </c>
      <c r="L2033" s="7" t="s">
        <v>148</v>
      </c>
      <c r="M2033" t="s">
        <v>294</v>
      </c>
      <c r="N2033" t="s">
        <v>294</v>
      </c>
      <c r="O2033" t="str">
        <f t="shared" si="63"/>
        <v>Нет показаний</v>
      </c>
    </row>
    <row r="2034" spans="1:15" x14ac:dyDescent="0.25">
      <c r="A2034">
        <v>444504</v>
      </c>
      <c r="B2034">
        <v>431541</v>
      </c>
      <c r="C2034" t="s">
        <v>50</v>
      </c>
      <c r="D2034" t="s">
        <v>87</v>
      </c>
      <c r="E2034">
        <v>29</v>
      </c>
      <c r="F2034" s="11">
        <v>44450415463</v>
      </c>
      <c r="G2034" s="7" t="s">
        <v>165</v>
      </c>
      <c r="H2034" s="7">
        <f t="shared" si="62"/>
        <v>0</v>
      </c>
      <c r="I2034" t="s">
        <v>153</v>
      </c>
      <c r="J2034" t="s">
        <v>294</v>
      </c>
      <c r="K2034" t="s">
        <v>18</v>
      </c>
      <c r="L2034" s="7" t="s">
        <v>148</v>
      </c>
      <c r="M2034" t="s">
        <v>294</v>
      </c>
      <c r="N2034" t="s">
        <v>294</v>
      </c>
      <c r="O2034" t="str">
        <f t="shared" si="63"/>
        <v>Нет показаний</v>
      </c>
    </row>
    <row r="2035" spans="1:15" x14ac:dyDescent="0.25">
      <c r="A2035">
        <v>444506</v>
      </c>
      <c r="B2035">
        <v>431541</v>
      </c>
      <c r="C2035" t="s">
        <v>50</v>
      </c>
      <c r="D2035" t="s">
        <v>87</v>
      </c>
      <c r="E2035">
        <v>29</v>
      </c>
      <c r="F2035" s="11">
        <v>12804913</v>
      </c>
      <c r="G2035" s="7" t="s">
        <v>165</v>
      </c>
      <c r="H2035" s="7">
        <f t="shared" si="62"/>
        <v>0</v>
      </c>
      <c r="I2035" t="s">
        <v>153</v>
      </c>
      <c r="J2035" t="s">
        <v>153</v>
      </c>
      <c r="K2035" t="s">
        <v>18</v>
      </c>
      <c r="L2035" s="7" t="s">
        <v>148</v>
      </c>
      <c r="M2035">
        <v>2.76</v>
      </c>
      <c r="N2035" s="12">
        <v>180</v>
      </c>
      <c r="O2035">
        <f t="shared" si="63"/>
        <v>180</v>
      </c>
    </row>
    <row r="2036" spans="1:15" x14ac:dyDescent="0.25">
      <c r="A2036">
        <v>444508</v>
      </c>
      <c r="B2036">
        <v>431541</v>
      </c>
      <c r="C2036" t="s">
        <v>50</v>
      </c>
      <c r="D2036" t="s">
        <v>87</v>
      </c>
      <c r="E2036">
        <v>29</v>
      </c>
      <c r="F2036" s="11">
        <v>7781128273064</v>
      </c>
      <c r="G2036" s="7" t="s">
        <v>165</v>
      </c>
      <c r="H2036" s="7">
        <f t="shared" si="62"/>
        <v>0</v>
      </c>
      <c r="I2036" t="s">
        <v>153</v>
      </c>
      <c r="J2036" t="s">
        <v>294</v>
      </c>
      <c r="K2036" t="s">
        <v>18</v>
      </c>
      <c r="L2036" s="7" t="s">
        <v>148</v>
      </c>
      <c r="M2036" t="s">
        <v>294</v>
      </c>
      <c r="N2036" t="s">
        <v>294</v>
      </c>
      <c r="O2036" t="str">
        <f t="shared" si="63"/>
        <v>Нет показаний</v>
      </c>
    </row>
    <row r="2037" spans="1:15" x14ac:dyDescent="0.25">
      <c r="A2037">
        <v>444510</v>
      </c>
      <c r="B2037">
        <v>431541</v>
      </c>
      <c r="C2037" t="s">
        <v>50</v>
      </c>
      <c r="D2037" t="s">
        <v>87</v>
      </c>
      <c r="E2037">
        <v>29</v>
      </c>
      <c r="F2037" s="11">
        <v>403941</v>
      </c>
      <c r="G2037" s="7" t="s">
        <v>165</v>
      </c>
      <c r="H2037" s="7">
        <f t="shared" si="62"/>
        <v>0</v>
      </c>
      <c r="I2037" t="s">
        <v>153</v>
      </c>
      <c r="J2037" t="s">
        <v>153</v>
      </c>
      <c r="K2037" t="s">
        <v>18</v>
      </c>
      <c r="L2037" s="7" t="s">
        <v>148</v>
      </c>
      <c r="M2037">
        <v>2.76</v>
      </c>
      <c r="N2037" s="12">
        <v>150</v>
      </c>
      <c r="O2037">
        <f t="shared" si="63"/>
        <v>150</v>
      </c>
    </row>
    <row r="2038" spans="1:15" x14ac:dyDescent="0.25">
      <c r="A2038">
        <v>444542</v>
      </c>
      <c r="B2038">
        <v>431543</v>
      </c>
      <c r="C2038" t="s">
        <v>50</v>
      </c>
      <c r="D2038" t="s">
        <v>87</v>
      </c>
      <c r="E2038" t="s">
        <v>119</v>
      </c>
      <c r="F2038" s="11">
        <v>63980</v>
      </c>
      <c r="G2038" s="7" t="s">
        <v>165</v>
      </c>
      <c r="H2038" s="7">
        <f t="shared" si="62"/>
        <v>0</v>
      </c>
      <c r="I2038" t="s">
        <v>153</v>
      </c>
      <c r="J2038" t="s">
        <v>294</v>
      </c>
      <c r="K2038" t="s">
        <v>18</v>
      </c>
      <c r="L2038" s="7" t="s">
        <v>148</v>
      </c>
      <c r="M2038" t="s">
        <v>294</v>
      </c>
      <c r="N2038" t="s">
        <v>294</v>
      </c>
      <c r="O2038" t="str">
        <f t="shared" si="63"/>
        <v>Нет показаний</v>
      </c>
    </row>
    <row r="2039" spans="1:15" x14ac:dyDescent="0.25">
      <c r="A2039">
        <v>444546</v>
      </c>
      <c r="B2039">
        <v>431543</v>
      </c>
      <c r="C2039" t="s">
        <v>50</v>
      </c>
      <c r="D2039" t="s">
        <v>87</v>
      </c>
      <c r="E2039" t="s">
        <v>119</v>
      </c>
      <c r="F2039" s="11">
        <v>2844855918</v>
      </c>
      <c r="G2039" s="7" t="s">
        <v>170</v>
      </c>
      <c r="H2039" s="7">
        <f t="shared" si="62"/>
        <v>2</v>
      </c>
      <c r="I2039" t="s">
        <v>153</v>
      </c>
      <c r="J2039" t="s">
        <v>153</v>
      </c>
      <c r="K2039" t="s">
        <v>18</v>
      </c>
      <c r="L2039" s="7" t="s">
        <v>148</v>
      </c>
      <c r="M2039">
        <v>2.76</v>
      </c>
      <c r="N2039" s="12">
        <v>150</v>
      </c>
      <c r="O2039">
        <f t="shared" si="63"/>
        <v>75</v>
      </c>
    </row>
    <row r="2040" spans="1:15" x14ac:dyDescent="0.25">
      <c r="A2040">
        <v>444549</v>
      </c>
      <c r="B2040">
        <v>431543</v>
      </c>
      <c r="C2040" t="s">
        <v>50</v>
      </c>
      <c r="D2040" t="s">
        <v>87</v>
      </c>
      <c r="E2040" t="s">
        <v>119</v>
      </c>
      <c r="F2040" s="11">
        <v>44454915489</v>
      </c>
      <c r="G2040" s="7" t="s">
        <v>165</v>
      </c>
      <c r="H2040" s="7">
        <f t="shared" si="62"/>
        <v>0</v>
      </c>
      <c r="I2040" t="s">
        <v>153</v>
      </c>
      <c r="J2040" t="s">
        <v>294</v>
      </c>
      <c r="K2040" t="s">
        <v>18</v>
      </c>
      <c r="L2040" s="7" t="s">
        <v>148</v>
      </c>
      <c r="M2040" t="s">
        <v>294</v>
      </c>
      <c r="N2040" t="s">
        <v>294</v>
      </c>
      <c r="O2040" t="str">
        <f t="shared" si="63"/>
        <v>Нет показаний</v>
      </c>
    </row>
    <row r="2041" spans="1:15" x14ac:dyDescent="0.25">
      <c r="A2041">
        <v>444551</v>
      </c>
      <c r="B2041">
        <v>431543</v>
      </c>
      <c r="C2041" t="s">
        <v>50</v>
      </c>
      <c r="D2041" t="s">
        <v>87</v>
      </c>
      <c r="E2041" t="s">
        <v>119</v>
      </c>
      <c r="F2041" s="11">
        <v>2833505853</v>
      </c>
      <c r="G2041" s="7" t="s">
        <v>170</v>
      </c>
      <c r="H2041" s="7">
        <f t="shared" si="62"/>
        <v>2</v>
      </c>
      <c r="I2041" t="s">
        <v>153</v>
      </c>
      <c r="J2041" t="s">
        <v>294</v>
      </c>
      <c r="K2041" t="s">
        <v>18</v>
      </c>
      <c r="L2041" s="7" t="s">
        <v>148</v>
      </c>
      <c r="M2041" t="s">
        <v>294</v>
      </c>
      <c r="N2041" t="s">
        <v>294</v>
      </c>
      <c r="O2041" t="str">
        <f t="shared" si="63"/>
        <v>Нет показаний</v>
      </c>
    </row>
    <row r="2042" spans="1:15" x14ac:dyDescent="0.25">
      <c r="A2042">
        <v>444552</v>
      </c>
      <c r="B2042">
        <v>431543</v>
      </c>
      <c r="C2042" t="s">
        <v>50</v>
      </c>
      <c r="D2042" t="s">
        <v>87</v>
      </c>
      <c r="E2042" t="s">
        <v>119</v>
      </c>
      <c r="F2042" s="11">
        <v>2833505853</v>
      </c>
      <c r="G2042" s="7" t="s">
        <v>170</v>
      </c>
      <c r="H2042" s="7">
        <f t="shared" si="62"/>
        <v>2</v>
      </c>
      <c r="I2042" t="s">
        <v>153</v>
      </c>
      <c r="J2042" t="s">
        <v>294</v>
      </c>
      <c r="K2042" t="s">
        <v>18</v>
      </c>
      <c r="L2042" s="7" t="s">
        <v>148</v>
      </c>
      <c r="M2042" t="s">
        <v>294</v>
      </c>
      <c r="N2042" t="s">
        <v>294</v>
      </c>
      <c r="O2042" t="str">
        <f t="shared" si="63"/>
        <v>Нет показаний</v>
      </c>
    </row>
    <row r="2043" spans="1:15" x14ac:dyDescent="0.25">
      <c r="A2043">
        <v>444554</v>
      </c>
      <c r="B2043">
        <v>431543</v>
      </c>
      <c r="C2043" t="s">
        <v>50</v>
      </c>
      <c r="D2043" t="s">
        <v>87</v>
      </c>
      <c r="E2043" t="s">
        <v>119</v>
      </c>
      <c r="F2043" s="11">
        <v>2929</v>
      </c>
      <c r="G2043" s="7" t="s">
        <v>165</v>
      </c>
      <c r="H2043" s="7">
        <f t="shared" si="62"/>
        <v>0</v>
      </c>
      <c r="I2043" t="s">
        <v>153</v>
      </c>
      <c r="J2043" t="s">
        <v>294</v>
      </c>
      <c r="K2043" t="s">
        <v>18</v>
      </c>
      <c r="L2043" s="7" t="s">
        <v>148</v>
      </c>
      <c r="M2043" t="s">
        <v>294</v>
      </c>
      <c r="N2043" t="s">
        <v>294</v>
      </c>
      <c r="O2043" t="str">
        <f t="shared" si="63"/>
        <v>Нет показаний</v>
      </c>
    </row>
    <row r="2044" spans="1:15" x14ac:dyDescent="0.25">
      <c r="A2044">
        <v>444555</v>
      </c>
      <c r="B2044">
        <v>431543</v>
      </c>
      <c r="C2044" t="s">
        <v>50</v>
      </c>
      <c r="D2044" t="s">
        <v>87</v>
      </c>
      <c r="E2044" t="s">
        <v>119</v>
      </c>
      <c r="F2044" s="11">
        <v>2844855918</v>
      </c>
      <c r="G2044" s="7" t="s">
        <v>170</v>
      </c>
      <c r="H2044" s="7">
        <f t="shared" si="62"/>
        <v>2</v>
      </c>
      <c r="I2044" t="s">
        <v>153</v>
      </c>
      <c r="J2044" t="s">
        <v>153</v>
      </c>
      <c r="K2044" t="s">
        <v>18</v>
      </c>
      <c r="L2044" s="7" t="s">
        <v>148</v>
      </c>
      <c r="M2044">
        <v>2.76</v>
      </c>
      <c r="N2044" s="12">
        <v>150</v>
      </c>
      <c r="O2044">
        <f t="shared" si="63"/>
        <v>75</v>
      </c>
    </row>
    <row r="2045" spans="1:15" x14ac:dyDescent="0.25">
      <c r="A2045">
        <v>444561</v>
      </c>
      <c r="B2045">
        <v>431544</v>
      </c>
      <c r="C2045" t="s">
        <v>50</v>
      </c>
      <c r="D2045" t="s">
        <v>89</v>
      </c>
      <c r="E2045">
        <v>22</v>
      </c>
      <c r="F2045" s="11">
        <v>225375</v>
      </c>
      <c r="G2045" s="7" t="s">
        <v>165</v>
      </c>
      <c r="H2045" s="7">
        <f t="shared" si="62"/>
        <v>0</v>
      </c>
      <c r="I2045" t="s">
        <v>153</v>
      </c>
      <c r="J2045" t="s">
        <v>153</v>
      </c>
      <c r="K2045" t="s">
        <v>18</v>
      </c>
      <c r="L2045" s="7" t="s">
        <v>148</v>
      </c>
      <c r="M2045">
        <v>2.76</v>
      </c>
      <c r="N2045" s="12">
        <v>230</v>
      </c>
      <c r="O2045">
        <f t="shared" si="63"/>
        <v>230</v>
      </c>
    </row>
    <row r="2046" spans="1:15" x14ac:dyDescent="0.25">
      <c r="A2046">
        <v>444567</v>
      </c>
      <c r="B2046">
        <v>431544</v>
      </c>
      <c r="C2046" t="s">
        <v>50</v>
      </c>
      <c r="D2046" t="s">
        <v>89</v>
      </c>
      <c r="E2046">
        <v>22</v>
      </c>
      <c r="F2046" s="11">
        <v>112475</v>
      </c>
      <c r="G2046" s="7" t="s">
        <v>165</v>
      </c>
      <c r="H2046" s="7">
        <f t="shared" si="62"/>
        <v>0</v>
      </c>
      <c r="I2046" t="s">
        <v>153</v>
      </c>
      <c r="J2046" t="s">
        <v>153</v>
      </c>
      <c r="K2046" t="s">
        <v>18</v>
      </c>
      <c r="L2046" s="7" t="s">
        <v>148</v>
      </c>
      <c r="M2046">
        <v>2.76</v>
      </c>
      <c r="N2046" s="12">
        <v>-567.5</v>
      </c>
      <c r="O2046">
        <f t="shared" si="63"/>
        <v>-567.5</v>
      </c>
    </row>
    <row r="2047" spans="1:15" x14ac:dyDescent="0.25">
      <c r="A2047">
        <v>444573</v>
      </c>
      <c r="B2047">
        <v>431544</v>
      </c>
      <c r="C2047" t="s">
        <v>50</v>
      </c>
      <c r="D2047" t="s">
        <v>89</v>
      </c>
      <c r="E2047">
        <v>22</v>
      </c>
      <c r="F2047" s="11" t="s">
        <v>248</v>
      </c>
      <c r="G2047" s="7" t="s">
        <v>165</v>
      </c>
      <c r="H2047" s="7">
        <f t="shared" si="62"/>
        <v>0</v>
      </c>
      <c r="I2047" t="s">
        <v>153</v>
      </c>
      <c r="J2047" t="s">
        <v>294</v>
      </c>
      <c r="K2047" t="s">
        <v>18</v>
      </c>
      <c r="L2047" s="7" t="s">
        <v>148</v>
      </c>
      <c r="M2047" t="s">
        <v>294</v>
      </c>
      <c r="N2047" t="s">
        <v>294</v>
      </c>
      <c r="O2047" t="str">
        <f t="shared" si="63"/>
        <v>Нет показаний</v>
      </c>
    </row>
    <row r="2048" spans="1:15" x14ac:dyDescent="0.25">
      <c r="A2048">
        <v>444575</v>
      </c>
      <c r="B2048">
        <v>431544</v>
      </c>
      <c r="C2048" t="s">
        <v>50</v>
      </c>
      <c r="D2048" t="s">
        <v>89</v>
      </c>
      <c r="E2048">
        <v>22</v>
      </c>
      <c r="F2048" s="11">
        <v>44457515503</v>
      </c>
      <c r="G2048" s="7" t="s">
        <v>165</v>
      </c>
      <c r="H2048" s="7">
        <f t="shared" si="62"/>
        <v>0</v>
      </c>
      <c r="I2048" t="s">
        <v>153</v>
      </c>
      <c r="J2048" t="s">
        <v>294</v>
      </c>
      <c r="K2048" t="s">
        <v>18</v>
      </c>
      <c r="L2048" s="7" t="s">
        <v>148</v>
      </c>
      <c r="M2048" t="s">
        <v>294</v>
      </c>
      <c r="N2048" t="s">
        <v>294</v>
      </c>
      <c r="O2048" t="str">
        <f t="shared" si="63"/>
        <v>Нет показаний</v>
      </c>
    </row>
    <row r="2049" spans="1:15" x14ac:dyDescent="0.25">
      <c r="A2049">
        <v>444584</v>
      </c>
      <c r="B2049">
        <v>431544</v>
      </c>
      <c r="C2049" t="s">
        <v>50</v>
      </c>
      <c r="D2049" t="s">
        <v>89</v>
      </c>
      <c r="E2049">
        <v>22</v>
      </c>
      <c r="F2049" s="11">
        <v>44458415508</v>
      </c>
      <c r="G2049" s="7" t="s">
        <v>165</v>
      </c>
      <c r="H2049" s="7">
        <f t="shared" si="62"/>
        <v>0</v>
      </c>
      <c r="I2049" t="s">
        <v>153</v>
      </c>
      <c r="J2049" t="s">
        <v>153</v>
      </c>
      <c r="K2049" t="s">
        <v>18</v>
      </c>
      <c r="L2049" s="7" t="s">
        <v>148</v>
      </c>
      <c r="M2049">
        <v>2.76</v>
      </c>
      <c r="N2049" s="12">
        <v>341</v>
      </c>
      <c r="O2049">
        <f t="shared" si="63"/>
        <v>341</v>
      </c>
    </row>
    <row r="2050" spans="1:15" x14ac:dyDescent="0.25">
      <c r="A2050">
        <v>444586</v>
      </c>
      <c r="B2050">
        <v>431544</v>
      </c>
      <c r="C2050" t="s">
        <v>50</v>
      </c>
      <c r="D2050" t="s">
        <v>89</v>
      </c>
      <c r="E2050">
        <v>22</v>
      </c>
      <c r="F2050" s="11">
        <v>304</v>
      </c>
      <c r="G2050" s="7" t="s">
        <v>165</v>
      </c>
      <c r="H2050" s="7">
        <f t="shared" si="62"/>
        <v>0</v>
      </c>
      <c r="I2050" t="s">
        <v>153</v>
      </c>
      <c r="J2050" t="s">
        <v>153</v>
      </c>
      <c r="K2050" t="s">
        <v>18</v>
      </c>
      <c r="L2050" s="7" t="s">
        <v>148</v>
      </c>
      <c r="M2050">
        <v>2.76</v>
      </c>
      <c r="N2050" s="12">
        <v>85</v>
      </c>
      <c r="O2050">
        <f t="shared" si="63"/>
        <v>85</v>
      </c>
    </row>
    <row r="2051" spans="1:15" x14ac:dyDescent="0.25">
      <c r="A2051">
        <v>444902</v>
      </c>
      <c r="B2051">
        <v>431550</v>
      </c>
      <c r="C2051" t="s">
        <v>50</v>
      </c>
      <c r="D2051" t="s">
        <v>120</v>
      </c>
      <c r="E2051">
        <v>12</v>
      </c>
      <c r="F2051" s="11">
        <v>44490215731</v>
      </c>
      <c r="G2051" s="7" t="s">
        <v>165</v>
      </c>
      <c r="H2051" s="7">
        <f t="shared" ref="H2051:H2114" si="64">COUNTIFS($F$2:$F$3258,F2051,$G$2:$G$3258,"ОКПУ")</f>
        <v>0</v>
      </c>
      <c r="I2051" t="s">
        <v>153</v>
      </c>
      <c r="J2051" t="s">
        <v>153</v>
      </c>
      <c r="K2051" t="s">
        <v>18</v>
      </c>
      <c r="L2051" s="7" t="s">
        <v>148</v>
      </c>
      <c r="M2051">
        <v>2.76</v>
      </c>
      <c r="N2051" s="12">
        <v>20</v>
      </c>
      <c r="O2051">
        <f t="shared" ref="O2051:O2114" si="65">IF(H2051&gt;0,IFERROR(N2051/H2051,N2051),N2051)</f>
        <v>20</v>
      </c>
    </row>
    <row r="2052" spans="1:15" x14ac:dyDescent="0.25">
      <c r="A2052">
        <v>444907</v>
      </c>
      <c r="B2052">
        <v>431550</v>
      </c>
      <c r="C2052" t="s">
        <v>50</v>
      </c>
      <c r="D2052" t="s">
        <v>120</v>
      </c>
      <c r="E2052">
        <v>12</v>
      </c>
      <c r="F2052" s="11">
        <v>8226814</v>
      </c>
      <c r="G2052" s="7" t="s">
        <v>170</v>
      </c>
      <c r="H2052" s="7">
        <f t="shared" si="64"/>
        <v>4</v>
      </c>
      <c r="I2052" t="s">
        <v>153</v>
      </c>
      <c r="J2052" t="s">
        <v>153</v>
      </c>
      <c r="K2052" t="s">
        <v>18</v>
      </c>
      <c r="L2052" s="7" t="s">
        <v>148</v>
      </c>
      <c r="M2052">
        <v>2.76</v>
      </c>
      <c r="N2052" s="12">
        <v>255</v>
      </c>
      <c r="O2052">
        <f t="shared" si="65"/>
        <v>63.75</v>
      </c>
    </row>
    <row r="2053" spans="1:15" x14ac:dyDescent="0.25">
      <c r="A2053">
        <v>444908</v>
      </c>
      <c r="B2053">
        <v>431550</v>
      </c>
      <c r="C2053" t="s">
        <v>50</v>
      </c>
      <c r="D2053" t="s">
        <v>120</v>
      </c>
      <c r="E2053">
        <v>12</v>
      </c>
      <c r="F2053" s="11">
        <v>8226814</v>
      </c>
      <c r="G2053" s="7" t="s">
        <v>170</v>
      </c>
      <c r="H2053" s="7">
        <f t="shared" si="64"/>
        <v>4</v>
      </c>
      <c r="I2053" t="s">
        <v>153</v>
      </c>
      <c r="J2053" t="s">
        <v>153</v>
      </c>
      <c r="K2053" t="s">
        <v>18</v>
      </c>
      <c r="L2053" s="7" t="s">
        <v>148</v>
      </c>
      <c r="M2053">
        <v>2.76</v>
      </c>
      <c r="N2053" s="12">
        <v>255</v>
      </c>
      <c r="O2053">
        <f t="shared" si="65"/>
        <v>63.75</v>
      </c>
    </row>
    <row r="2054" spans="1:15" x14ac:dyDescent="0.25">
      <c r="A2054">
        <v>444918</v>
      </c>
      <c r="B2054">
        <v>431550</v>
      </c>
      <c r="C2054" t="s">
        <v>50</v>
      </c>
      <c r="D2054" t="s">
        <v>120</v>
      </c>
      <c r="E2054">
        <v>12</v>
      </c>
      <c r="F2054" s="11">
        <v>8226814</v>
      </c>
      <c r="G2054" s="7" t="s">
        <v>170</v>
      </c>
      <c r="H2054" s="7">
        <f t="shared" si="64"/>
        <v>4</v>
      </c>
      <c r="I2054" t="s">
        <v>153</v>
      </c>
      <c r="J2054" t="s">
        <v>153</v>
      </c>
      <c r="K2054" t="s">
        <v>18</v>
      </c>
      <c r="L2054" s="7" t="s">
        <v>148</v>
      </c>
      <c r="M2054">
        <v>2.76</v>
      </c>
      <c r="N2054" s="12">
        <v>255</v>
      </c>
      <c r="O2054">
        <f t="shared" si="65"/>
        <v>63.75</v>
      </c>
    </row>
    <row r="2055" spans="1:15" x14ac:dyDescent="0.25">
      <c r="A2055">
        <v>444919</v>
      </c>
      <c r="B2055">
        <v>431550</v>
      </c>
      <c r="C2055" t="s">
        <v>50</v>
      </c>
      <c r="D2055" t="s">
        <v>120</v>
      </c>
      <c r="E2055">
        <v>12</v>
      </c>
      <c r="F2055" s="11">
        <v>8226814</v>
      </c>
      <c r="G2055" s="7" t="s">
        <v>170</v>
      </c>
      <c r="H2055" s="7">
        <f t="shared" si="64"/>
        <v>4</v>
      </c>
      <c r="I2055" t="s">
        <v>153</v>
      </c>
      <c r="J2055" t="s">
        <v>153</v>
      </c>
      <c r="K2055" t="s">
        <v>18</v>
      </c>
      <c r="L2055" s="7" t="s">
        <v>148</v>
      </c>
      <c r="M2055">
        <v>2.76</v>
      </c>
      <c r="N2055" s="12">
        <v>255</v>
      </c>
      <c r="O2055">
        <f t="shared" si="65"/>
        <v>63.75</v>
      </c>
    </row>
    <row r="2056" spans="1:15" x14ac:dyDescent="0.25">
      <c r="A2056">
        <v>444929</v>
      </c>
      <c r="B2056">
        <v>431550</v>
      </c>
      <c r="C2056" t="s">
        <v>50</v>
      </c>
      <c r="D2056" t="s">
        <v>120</v>
      </c>
      <c r="E2056">
        <v>12</v>
      </c>
      <c r="F2056" s="11">
        <v>15012704</v>
      </c>
      <c r="G2056" s="7" t="s">
        <v>170</v>
      </c>
      <c r="H2056" s="7">
        <f t="shared" si="64"/>
        <v>4</v>
      </c>
      <c r="I2056" t="s">
        <v>153</v>
      </c>
      <c r="J2056" t="s">
        <v>294</v>
      </c>
      <c r="K2056" t="s">
        <v>18</v>
      </c>
      <c r="L2056" s="7" t="s">
        <v>148</v>
      </c>
      <c r="M2056" t="s">
        <v>294</v>
      </c>
      <c r="N2056" t="s">
        <v>294</v>
      </c>
      <c r="O2056" t="str">
        <f t="shared" si="65"/>
        <v>Нет показаний</v>
      </c>
    </row>
    <row r="2057" spans="1:15" x14ac:dyDescent="0.25">
      <c r="A2057">
        <v>444931</v>
      </c>
      <c r="B2057">
        <v>431550</v>
      </c>
      <c r="C2057" t="s">
        <v>50</v>
      </c>
      <c r="D2057" t="s">
        <v>120</v>
      </c>
      <c r="E2057">
        <v>12</v>
      </c>
      <c r="F2057" s="11">
        <v>15012704</v>
      </c>
      <c r="G2057" s="7" t="s">
        <v>170</v>
      </c>
      <c r="H2057" s="7">
        <f t="shared" si="64"/>
        <v>4</v>
      </c>
      <c r="I2057" t="s">
        <v>153</v>
      </c>
      <c r="J2057" t="s">
        <v>294</v>
      </c>
      <c r="K2057" t="s">
        <v>18</v>
      </c>
      <c r="L2057" s="7" t="s">
        <v>148</v>
      </c>
      <c r="M2057" t="s">
        <v>294</v>
      </c>
      <c r="N2057" t="s">
        <v>294</v>
      </c>
      <c r="O2057" t="str">
        <f t="shared" si="65"/>
        <v>Нет показаний</v>
      </c>
    </row>
    <row r="2058" spans="1:15" x14ac:dyDescent="0.25">
      <c r="A2058">
        <v>444932</v>
      </c>
      <c r="B2058">
        <v>431550</v>
      </c>
      <c r="C2058" t="s">
        <v>50</v>
      </c>
      <c r="D2058" t="s">
        <v>120</v>
      </c>
      <c r="E2058">
        <v>12</v>
      </c>
      <c r="F2058" s="11">
        <v>15012704</v>
      </c>
      <c r="G2058" s="7" t="s">
        <v>170</v>
      </c>
      <c r="H2058" s="7">
        <f t="shared" si="64"/>
        <v>4</v>
      </c>
      <c r="I2058" t="s">
        <v>153</v>
      </c>
      <c r="J2058" t="s">
        <v>294</v>
      </c>
      <c r="K2058" t="s">
        <v>18</v>
      </c>
      <c r="L2058" s="7" t="s">
        <v>148</v>
      </c>
      <c r="M2058" t="s">
        <v>294</v>
      </c>
      <c r="N2058" t="s">
        <v>294</v>
      </c>
      <c r="O2058" t="str">
        <f t="shared" si="65"/>
        <v>Нет показаний</v>
      </c>
    </row>
    <row r="2059" spans="1:15" x14ac:dyDescent="0.25">
      <c r="A2059">
        <v>444940</v>
      </c>
      <c r="B2059">
        <v>431550</v>
      </c>
      <c r="C2059" t="s">
        <v>50</v>
      </c>
      <c r="D2059" t="s">
        <v>120</v>
      </c>
      <c r="E2059">
        <v>12</v>
      </c>
      <c r="F2059" s="11">
        <v>15012704</v>
      </c>
      <c r="G2059" s="7" t="s">
        <v>170</v>
      </c>
      <c r="H2059" s="7">
        <f t="shared" si="64"/>
        <v>4</v>
      </c>
      <c r="I2059" t="s">
        <v>153</v>
      </c>
      <c r="J2059" t="s">
        <v>294</v>
      </c>
      <c r="K2059" t="s">
        <v>18</v>
      </c>
      <c r="L2059" s="7" t="s">
        <v>148</v>
      </c>
      <c r="M2059" t="s">
        <v>294</v>
      </c>
      <c r="N2059" t="s">
        <v>294</v>
      </c>
      <c r="O2059" t="str">
        <f t="shared" si="65"/>
        <v>Нет показаний</v>
      </c>
    </row>
    <row r="2060" spans="1:15" x14ac:dyDescent="0.25">
      <c r="A2060">
        <v>444949</v>
      </c>
      <c r="B2060">
        <v>431550</v>
      </c>
      <c r="C2060" t="s">
        <v>50</v>
      </c>
      <c r="D2060" t="s">
        <v>120</v>
      </c>
      <c r="E2060">
        <v>12</v>
      </c>
      <c r="F2060" s="11">
        <v>157711216</v>
      </c>
      <c r="G2060" s="7" t="s">
        <v>165</v>
      </c>
      <c r="H2060" s="7">
        <f t="shared" si="64"/>
        <v>0</v>
      </c>
      <c r="I2060" t="s">
        <v>153</v>
      </c>
      <c r="J2060" t="s">
        <v>153</v>
      </c>
      <c r="K2060" t="s">
        <v>18</v>
      </c>
      <c r="L2060" s="7" t="s">
        <v>148</v>
      </c>
      <c r="M2060">
        <v>2.76</v>
      </c>
      <c r="N2060" s="12">
        <v>200</v>
      </c>
      <c r="O2060">
        <f t="shared" si="65"/>
        <v>200</v>
      </c>
    </row>
    <row r="2061" spans="1:15" x14ac:dyDescent="0.25">
      <c r="A2061">
        <v>444952</v>
      </c>
      <c r="B2061">
        <v>431550</v>
      </c>
      <c r="C2061" t="s">
        <v>50</v>
      </c>
      <c r="D2061" t="s">
        <v>120</v>
      </c>
      <c r="E2061">
        <v>12</v>
      </c>
      <c r="F2061" s="11">
        <v>668471</v>
      </c>
      <c r="G2061" s="7" t="s">
        <v>170</v>
      </c>
      <c r="H2061" s="7">
        <f t="shared" si="64"/>
        <v>3</v>
      </c>
      <c r="I2061" t="s">
        <v>153</v>
      </c>
      <c r="J2061" t="s">
        <v>153</v>
      </c>
      <c r="K2061" t="s">
        <v>18</v>
      </c>
      <c r="L2061" s="7" t="s">
        <v>148</v>
      </c>
      <c r="M2061">
        <v>2.76</v>
      </c>
      <c r="N2061" s="12">
        <v>141</v>
      </c>
      <c r="O2061">
        <f t="shared" si="65"/>
        <v>47</v>
      </c>
    </row>
    <row r="2062" spans="1:15" x14ac:dyDescent="0.25">
      <c r="A2062">
        <v>444953</v>
      </c>
      <c r="B2062">
        <v>431550</v>
      </c>
      <c r="C2062" t="s">
        <v>50</v>
      </c>
      <c r="D2062" t="s">
        <v>120</v>
      </c>
      <c r="E2062">
        <v>12</v>
      </c>
      <c r="F2062" s="11">
        <v>668471</v>
      </c>
      <c r="G2062" s="7" t="s">
        <v>170</v>
      </c>
      <c r="H2062" s="7">
        <f t="shared" si="64"/>
        <v>3</v>
      </c>
      <c r="I2062" t="s">
        <v>153</v>
      </c>
      <c r="J2062" t="s">
        <v>153</v>
      </c>
      <c r="K2062" t="s">
        <v>18</v>
      </c>
      <c r="L2062" s="7" t="s">
        <v>148</v>
      </c>
      <c r="M2062">
        <v>2.76</v>
      </c>
      <c r="N2062" s="12">
        <v>141</v>
      </c>
      <c r="O2062">
        <f t="shared" si="65"/>
        <v>47</v>
      </c>
    </row>
    <row r="2063" spans="1:15" x14ac:dyDescent="0.25">
      <c r="A2063">
        <v>444954</v>
      </c>
      <c r="B2063">
        <v>431550</v>
      </c>
      <c r="C2063" t="s">
        <v>50</v>
      </c>
      <c r="D2063" t="s">
        <v>120</v>
      </c>
      <c r="E2063">
        <v>12</v>
      </c>
      <c r="F2063" s="11">
        <v>668471</v>
      </c>
      <c r="G2063" s="7" t="s">
        <v>170</v>
      </c>
      <c r="H2063" s="7">
        <f t="shared" si="64"/>
        <v>3</v>
      </c>
      <c r="I2063" t="s">
        <v>153</v>
      </c>
      <c r="J2063" t="s">
        <v>153</v>
      </c>
      <c r="K2063" t="s">
        <v>18</v>
      </c>
      <c r="L2063" s="7" t="s">
        <v>148</v>
      </c>
      <c r="M2063">
        <v>2.76</v>
      </c>
      <c r="N2063" s="12">
        <v>141</v>
      </c>
      <c r="O2063">
        <f t="shared" si="65"/>
        <v>47</v>
      </c>
    </row>
    <row r="2064" spans="1:15" x14ac:dyDescent="0.25">
      <c r="A2064">
        <v>444956</v>
      </c>
      <c r="B2064">
        <v>431550</v>
      </c>
      <c r="C2064" t="s">
        <v>50</v>
      </c>
      <c r="D2064" t="s">
        <v>120</v>
      </c>
      <c r="E2064">
        <v>12</v>
      </c>
      <c r="F2064" s="11">
        <v>355840</v>
      </c>
      <c r="G2064" s="7" t="s">
        <v>165</v>
      </c>
      <c r="H2064" s="7">
        <f t="shared" si="64"/>
        <v>0</v>
      </c>
      <c r="I2064" t="s">
        <v>153</v>
      </c>
      <c r="J2064" t="s">
        <v>294</v>
      </c>
      <c r="K2064" t="s">
        <v>18</v>
      </c>
      <c r="L2064" s="7" t="s">
        <v>148</v>
      </c>
      <c r="M2064" t="s">
        <v>294</v>
      </c>
      <c r="N2064" t="s">
        <v>294</v>
      </c>
      <c r="O2064" t="str">
        <f t="shared" si="65"/>
        <v>Нет показаний</v>
      </c>
    </row>
    <row r="2065" spans="1:15" x14ac:dyDescent="0.25">
      <c r="A2065">
        <v>444958</v>
      </c>
      <c r="B2065">
        <v>431550</v>
      </c>
      <c r="C2065" t="s">
        <v>50</v>
      </c>
      <c r="D2065" t="s">
        <v>120</v>
      </c>
      <c r="E2065">
        <v>12</v>
      </c>
      <c r="F2065" s="11">
        <v>118475688</v>
      </c>
      <c r="G2065" s="7" t="s">
        <v>170</v>
      </c>
      <c r="H2065" s="7">
        <f t="shared" si="64"/>
        <v>4</v>
      </c>
      <c r="I2065" t="s">
        <v>153</v>
      </c>
      <c r="J2065" t="s">
        <v>153</v>
      </c>
      <c r="K2065" t="s">
        <v>18</v>
      </c>
      <c r="L2065" s="7" t="s">
        <v>148</v>
      </c>
      <c r="M2065">
        <v>2.76</v>
      </c>
      <c r="N2065" s="12">
        <v>283.599999999999</v>
      </c>
      <c r="O2065">
        <f t="shared" si="65"/>
        <v>70.89999999999975</v>
      </c>
    </row>
    <row r="2066" spans="1:15" x14ac:dyDescent="0.25">
      <c r="A2066">
        <v>444960</v>
      </c>
      <c r="B2066">
        <v>431550</v>
      </c>
      <c r="C2066" t="s">
        <v>50</v>
      </c>
      <c r="D2066" t="s">
        <v>120</v>
      </c>
      <c r="E2066">
        <v>12</v>
      </c>
      <c r="F2066" s="11">
        <v>118475688</v>
      </c>
      <c r="G2066" s="7" t="s">
        <v>170</v>
      </c>
      <c r="H2066" s="7">
        <f t="shared" si="64"/>
        <v>4</v>
      </c>
      <c r="I2066" t="s">
        <v>153</v>
      </c>
      <c r="J2066" t="s">
        <v>153</v>
      </c>
      <c r="K2066" t="s">
        <v>18</v>
      </c>
      <c r="L2066" s="7" t="s">
        <v>148</v>
      </c>
      <c r="M2066">
        <v>2.76</v>
      </c>
      <c r="N2066" s="12">
        <v>283.599999999999</v>
      </c>
      <c r="O2066">
        <f t="shared" si="65"/>
        <v>70.89999999999975</v>
      </c>
    </row>
    <row r="2067" spans="1:15" x14ac:dyDescent="0.25">
      <c r="A2067">
        <v>444968</v>
      </c>
      <c r="B2067">
        <v>431550</v>
      </c>
      <c r="C2067" t="s">
        <v>50</v>
      </c>
      <c r="D2067" t="s">
        <v>120</v>
      </c>
      <c r="E2067">
        <v>12</v>
      </c>
      <c r="F2067" s="11">
        <v>15008830</v>
      </c>
      <c r="G2067" s="7" t="s">
        <v>170</v>
      </c>
      <c r="H2067" s="7">
        <f t="shared" si="64"/>
        <v>2</v>
      </c>
      <c r="I2067" t="s">
        <v>153</v>
      </c>
      <c r="J2067" t="s">
        <v>153</v>
      </c>
      <c r="K2067" t="s">
        <v>18</v>
      </c>
      <c r="L2067" s="7" t="s">
        <v>148</v>
      </c>
      <c r="M2067">
        <v>2.76</v>
      </c>
      <c r="N2067" s="12">
        <v>10</v>
      </c>
      <c r="O2067">
        <f t="shared" si="65"/>
        <v>5</v>
      </c>
    </row>
    <row r="2068" spans="1:15" x14ac:dyDescent="0.25">
      <c r="A2068">
        <v>444969</v>
      </c>
      <c r="B2068">
        <v>431550</v>
      </c>
      <c r="C2068" t="s">
        <v>50</v>
      </c>
      <c r="D2068" t="s">
        <v>120</v>
      </c>
      <c r="E2068">
        <v>12</v>
      </c>
      <c r="F2068" s="11">
        <v>15008830</v>
      </c>
      <c r="G2068" s="7" t="s">
        <v>170</v>
      </c>
      <c r="H2068" s="7">
        <f t="shared" si="64"/>
        <v>2</v>
      </c>
      <c r="I2068" t="s">
        <v>153</v>
      </c>
      <c r="J2068" t="s">
        <v>153</v>
      </c>
      <c r="K2068" t="s">
        <v>18</v>
      </c>
      <c r="L2068" s="7" t="s">
        <v>148</v>
      </c>
      <c r="M2068">
        <v>2.76</v>
      </c>
      <c r="N2068" s="12">
        <v>10</v>
      </c>
      <c r="O2068">
        <f t="shared" si="65"/>
        <v>5</v>
      </c>
    </row>
    <row r="2069" spans="1:15" x14ac:dyDescent="0.25">
      <c r="A2069">
        <v>444970</v>
      </c>
      <c r="B2069">
        <v>431550</v>
      </c>
      <c r="C2069" t="s">
        <v>50</v>
      </c>
      <c r="D2069" t="s">
        <v>120</v>
      </c>
      <c r="E2069">
        <v>12</v>
      </c>
      <c r="F2069" s="11">
        <v>118475688</v>
      </c>
      <c r="G2069" s="7" t="s">
        <v>170</v>
      </c>
      <c r="H2069" s="7">
        <f t="shared" si="64"/>
        <v>4</v>
      </c>
      <c r="I2069" t="s">
        <v>153</v>
      </c>
      <c r="J2069" t="s">
        <v>153</v>
      </c>
      <c r="K2069" t="s">
        <v>18</v>
      </c>
      <c r="L2069" s="7" t="s">
        <v>148</v>
      </c>
      <c r="M2069">
        <v>2.76</v>
      </c>
      <c r="N2069" s="12">
        <v>283.599999999999</v>
      </c>
      <c r="O2069">
        <f t="shared" si="65"/>
        <v>70.89999999999975</v>
      </c>
    </row>
    <row r="2070" spans="1:15" x14ac:dyDescent="0.25">
      <c r="A2070">
        <v>444971</v>
      </c>
      <c r="B2070">
        <v>431550</v>
      </c>
      <c r="C2070" t="s">
        <v>50</v>
      </c>
      <c r="D2070" t="s">
        <v>120</v>
      </c>
      <c r="E2070">
        <v>12</v>
      </c>
      <c r="F2070" s="11">
        <v>118475688</v>
      </c>
      <c r="G2070" s="7" t="s">
        <v>170</v>
      </c>
      <c r="H2070" s="7">
        <f t="shared" si="64"/>
        <v>4</v>
      </c>
      <c r="I2070" t="s">
        <v>153</v>
      </c>
      <c r="J2070" t="s">
        <v>153</v>
      </c>
      <c r="K2070" t="s">
        <v>18</v>
      </c>
      <c r="L2070" s="7" t="s">
        <v>148</v>
      </c>
      <c r="M2070">
        <v>2.76</v>
      </c>
      <c r="N2070" s="12">
        <v>283.599999999999</v>
      </c>
      <c r="O2070">
        <f t="shared" si="65"/>
        <v>70.89999999999975</v>
      </c>
    </row>
    <row r="2071" spans="1:15" x14ac:dyDescent="0.25">
      <c r="A2071">
        <v>444973</v>
      </c>
      <c r="B2071">
        <v>431550</v>
      </c>
      <c r="C2071" t="s">
        <v>50</v>
      </c>
      <c r="D2071" t="s">
        <v>120</v>
      </c>
      <c r="E2071">
        <v>12</v>
      </c>
      <c r="F2071" s="11">
        <v>718361202708326</v>
      </c>
      <c r="G2071" s="7" t="s">
        <v>170</v>
      </c>
      <c r="H2071" s="7">
        <f t="shared" si="64"/>
        <v>3</v>
      </c>
      <c r="I2071" t="s">
        <v>153</v>
      </c>
      <c r="J2071" t="s">
        <v>294</v>
      </c>
      <c r="K2071" t="s">
        <v>18</v>
      </c>
      <c r="L2071" s="7" t="s">
        <v>148</v>
      </c>
      <c r="M2071" t="s">
        <v>294</v>
      </c>
      <c r="N2071" t="s">
        <v>294</v>
      </c>
      <c r="O2071" t="str">
        <f t="shared" si="65"/>
        <v>Нет показаний</v>
      </c>
    </row>
    <row r="2072" spans="1:15" x14ac:dyDescent="0.25">
      <c r="A2072">
        <v>444973</v>
      </c>
      <c r="B2072">
        <v>431550</v>
      </c>
      <c r="C2072" t="s">
        <v>50</v>
      </c>
      <c r="D2072" t="s">
        <v>120</v>
      </c>
      <c r="E2072">
        <v>12</v>
      </c>
      <c r="F2072" s="11">
        <v>108329602</v>
      </c>
      <c r="G2072" s="7" t="s">
        <v>165</v>
      </c>
      <c r="H2072" s="7">
        <f t="shared" si="64"/>
        <v>0</v>
      </c>
      <c r="I2072" t="s">
        <v>153</v>
      </c>
      <c r="J2072" t="s">
        <v>294</v>
      </c>
      <c r="K2072" t="s">
        <v>18</v>
      </c>
      <c r="L2072" s="7" t="s">
        <v>148</v>
      </c>
      <c r="M2072" t="s">
        <v>294</v>
      </c>
      <c r="N2072" t="s">
        <v>294</v>
      </c>
      <c r="O2072" t="str">
        <f t="shared" si="65"/>
        <v>Нет показаний</v>
      </c>
    </row>
    <row r="2073" spans="1:15" x14ac:dyDescent="0.25">
      <c r="A2073">
        <v>444974</v>
      </c>
      <c r="B2073">
        <v>431550</v>
      </c>
      <c r="C2073" t="s">
        <v>50</v>
      </c>
      <c r="D2073" t="s">
        <v>120</v>
      </c>
      <c r="E2073">
        <v>12</v>
      </c>
      <c r="F2073" s="11">
        <v>718361202708326</v>
      </c>
      <c r="G2073" s="7" t="s">
        <v>170</v>
      </c>
      <c r="H2073" s="7">
        <f t="shared" si="64"/>
        <v>3</v>
      </c>
      <c r="I2073" t="s">
        <v>153</v>
      </c>
      <c r="J2073" t="s">
        <v>294</v>
      </c>
      <c r="K2073" t="s">
        <v>18</v>
      </c>
      <c r="L2073" s="7" t="s">
        <v>148</v>
      </c>
      <c r="M2073" t="s">
        <v>294</v>
      </c>
      <c r="N2073" t="s">
        <v>294</v>
      </c>
      <c r="O2073" t="str">
        <f t="shared" si="65"/>
        <v>Нет показаний</v>
      </c>
    </row>
    <row r="2074" spans="1:15" x14ac:dyDescent="0.25">
      <c r="A2074">
        <v>444974</v>
      </c>
      <c r="B2074">
        <v>431550</v>
      </c>
      <c r="C2074" t="s">
        <v>50</v>
      </c>
      <c r="D2074" t="s">
        <v>120</v>
      </c>
      <c r="E2074">
        <v>12</v>
      </c>
      <c r="F2074" s="11">
        <v>898792311</v>
      </c>
      <c r="G2074" s="7" t="s">
        <v>165</v>
      </c>
      <c r="H2074" s="7">
        <f t="shared" si="64"/>
        <v>0</v>
      </c>
      <c r="I2074" t="s">
        <v>153</v>
      </c>
      <c r="J2074" t="s">
        <v>294</v>
      </c>
      <c r="K2074" t="s">
        <v>18</v>
      </c>
      <c r="L2074" s="7" t="s">
        <v>148</v>
      </c>
      <c r="M2074" t="s">
        <v>294</v>
      </c>
      <c r="N2074" t="s">
        <v>294</v>
      </c>
      <c r="O2074" t="str">
        <f t="shared" si="65"/>
        <v>Нет показаний</v>
      </c>
    </row>
    <row r="2075" spans="1:15" x14ac:dyDescent="0.25">
      <c r="A2075">
        <v>444976</v>
      </c>
      <c r="B2075">
        <v>431550</v>
      </c>
      <c r="C2075" t="s">
        <v>50</v>
      </c>
      <c r="D2075" t="s">
        <v>120</v>
      </c>
      <c r="E2075">
        <v>12</v>
      </c>
      <c r="F2075" s="11">
        <v>718361202708326</v>
      </c>
      <c r="G2075" s="7" t="s">
        <v>170</v>
      </c>
      <c r="H2075" s="7">
        <f t="shared" si="64"/>
        <v>3</v>
      </c>
      <c r="I2075" t="s">
        <v>153</v>
      </c>
      <c r="J2075" t="s">
        <v>294</v>
      </c>
      <c r="K2075" t="s">
        <v>18</v>
      </c>
      <c r="L2075" s="7" t="s">
        <v>148</v>
      </c>
      <c r="M2075" t="s">
        <v>294</v>
      </c>
      <c r="N2075" t="s">
        <v>294</v>
      </c>
      <c r="O2075" t="str">
        <f t="shared" si="65"/>
        <v>Нет показаний</v>
      </c>
    </row>
    <row r="2076" spans="1:15" x14ac:dyDescent="0.25">
      <c r="A2076">
        <v>444976</v>
      </c>
      <c r="B2076">
        <v>431550</v>
      </c>
      <c r="C2076" t="s">
        <v>50</v>
      </c>
      <c r="D2076" t="s">
        <v>120</v>
      </c>
      <c r="E2076">
        <v>12</v>
      </c>
      <c r="F2076" s="11">
        <v>100224890</v>
      </c>
      <c r="G2076" s="7" t="s">
        <v>165</v>
      </c>
      <c r="H2076" s="7">
        <f t="shared" si="64"/>
        <v>0</v>
      </c>
      <c r="I2076" t="s">
        <v>153</v>
      </c>
      <c r="J2076" t="s">
        <v>153</v>
      </c>
      <c r="K2076" t="s">
        <v>18</v>
      </c>
      <c r="L2076" s="7" t="s">
        <v>148</v>
      </c>
      <c r="M2076">
        <v>2.76</v>
      </c>
      <c r="N2076" s="12">
        <v>-74</v>
      </c>
      <c r="O2076">
        <f t="shared" si="65"/>
        <v>-74</v>
      </c>
    </row>
    <row r="2077" spans="1:15" x14ac:dyDescent="0.25">
      <c r="A2077">
        <v>444977</v>
      </c>
      <c r="B2077">
        <v>431550</v>
      </c>
      <c r="C2077" t="s">
        <v>50</v>
      </c>
      <c r="D2077" t="s">
        <v>120</v>
      </c>
      <c r="E2077">
        <v>12</v>
      </c>
      <c r="F2077" s="11">
        <v>473204</v>
      </c>
      <c r="G2077" s="7" t="s">
        <v>165</v>
      </c>
      <c r="H2077" s="7">
        <f t="shared" si="64"/>
        <v>0</v>
      </c>
      <c r="I2077" t="s">
        <v>153</v>
      </c>
      <c r="J2077" t="s">
        <v>153</v>
      </c>
      <c r="K2077" t="s">
        <v>18</v>
      </c>
      <c r="L2077" s="7" t="s">
        <v>148</v>
      </c>
      <c r="M2077">
        <v>2.76</v>
      </c>
      <c r="N2077" s="12">
        <v>150</v>
      </c>
      <c r="O2077">
        <f t="shared" si="65"/>
        <v>150</v>
      </c>
    </row>
    <row r="2078" spans="1:15" x14ac:dyDescent="0.25">
      <c r="A2078">
        <v>444986</v>
      </c>
      <c r="B2078">
        <v>431550</v>
      </c>
      <c r="C2078" t="s">
        <v>50</v>
      </c>
      <c r="D2078" t="s">
        <v>120</v>
      </c>
      <c r="E2078">
        <v>12</v>
      </c>
      <c r="F2078" s="11">
        <v>15007550</v>
      </c>
      <c r="G2078" s="7" t="s">
        <v>165</v>
      </c>
      <c r="H2078" s="7">
        <f t="shared" si="64"/>
        <v>0</v>
      </c>
      <c r="I2078" t="s">
        <v>153</v>
      </c>
      <c r="J2078" t="s">
        <v>153</v>
      </c>
      <c r="K2078" t="s">
        <v>18</v>
      </c>
      <c r="L2078" s="7" t="s">
        <v>148</v>
      </c>
      <c r="M2078">
        <v>2.76</v>
      </c>
      <c r="N2078" s="12">
        <v>96</v>
      </c>
      <c r="O2078">
        <f t="shared" si="65"/>
        <v>96</v>
      </c>
    </row>
    <row r="2079" spans="1:15" x14ac:dyDescent="0.25">
      <c r="A2079">
        <v>445006</v>
      </c>
      <c r="B2079">
        <v>431550</v>
      </c>
      <c r="C2079" t="s">
        <v>50</v>
      </c>
      <c r="D2079" t="s">
        <v>120</v>
      </c>
      <c r="E2079">
        <v>12</v>
      </c>
      <c r="F2079" s="11">
        <v>182395</v>
      </c>
      <c r="G2079" s="7" t="s">
        <v>165</v>
      </c>
      <c r="H2079" s="7">
        <f t="shared" si="64"/>
        <v>0</v>
      </c>
      <c r="I2079" t="s">
        <v>153</v>
      </c>
      <c r="J2079" t="s">
        <v>294</v>
      </c>
      <c r="K2079" t="s">
        <v>18</v>
      </c>
      <c r="L2079" s="7" t="s">
        <v>148</v>
      </c>
      <c r="M2079" t="s">
        <v>294</v>
      </c>
      <c r="N2079" t="s">
        <v>294</v>
      </c>
      <c r="O2079" t="str">
        <f t="shared" si="65"/>
        <v>Нет показаний</v>
      </c>
    </row>
    <row r="2080" spans="1:15" x14ac:dyDescent="0.25">
      <c r="A2080">
        <v>445018</v>
      </c>
      <c r="B2080">
        <v>431550</v>
      </c>
      <c r="C2080" t="s">
        <v>50</v>
      </c>
      <c r="D2080" t="s">
        <v>120</v>
      </c>
      <c r="E2080">
        <v>12</v>
      </c>
      <c r="F2080" s="11">
        <v>79727</v>
      </c>
      <c r="G2080" s="7" t="s">
        <v>165</v>
      </c>
      <c r="H2080" s="7">
        <f t="shared" si="64"/>
        <v>0</v>
      </c>
      <c r="I2080" t="s">
        <v>153</v>
      </c>
      <c r="J2080" t="s">
        <v>153</v>
      </c>
      <c r="K2080" t="s">
        <v>18</v>
      </c>
      <c r="L2080" s="7" t="s">
        <v>148</v>
      </c>
      <c r="M2080">
        <v>2.76</v>
      </c>
      <c r="N2080" s="12">
        <v>0</v>
      </c>
      <c r="O2080">
        <f t="shared" si="65"/>
        <v>0</v>
      </c>
    </row>
    <row r="2081" spans="1:15" x14ac:dyDescent="0.25">
      <c r="A2081">
        <v>445111</v>
      </c>
      <c r="B2081">
        <v>431554</v>
      </c>
      <c r="C2081" t="s">
        <v>50</v>
      </c>
      <c r="D2081" t="s">
        <v>101</v>
      </c>
      <c r="E2081" t="s">
        <v>121</v>
      </c>
      <c r="F2081" s="11">
        <v>1266995</v>
      </c>
      <c r="G2081" s="7" t="s">
        <v>170</v>
      </c>
      <c r="H2081" s="7">
        <f t="shared" si="64"/>
        <v>2</v>
      </c>
      <c r="I2081" t="s">
        <v>153</v>
      </c>
      <c r="J2081" t="s">
        <v>153</v>
      </c>
      <c r="K2081" t="s">
        <v>18</v>
      </c>
      <c r="L2081" s="7" t="s">
        <v>148</v>
      </c>
      <c r="M2081">
        <v>2.76</v>
      </c>
      <c r="N2081" s="12">
        <v>289</v>
      </c>
      <c r="O2081">
        <f t="shared" si="65"/>
        <v>144.5</v>
      </c>
    </row>
    <row r="2082" spans="1:15" x14ac:dyDescent="0.25">
      <c r="A2082">
        <v>445112</v>
      </c>
      <c r="B2082">
        <v>431554</v>
      </c>
      <c r="C2082" t="s">
        <v>50</v>
      </c>
      <c r="D2082" t="s">
        <v>101</v>
      </c>
      <c r="E2082" t="s">
        <v>121</v>
      </c>
      <c r="F2082" s="11">
        <v>1266995</v>
      </c>
      <c r="G2082" s="7" t="s">
        <v>170</v>
      </c>
      <c r="H2082" s="7">
        <f t="shared" si="64"/>
        <v>2</v>
      </c>
      <c r="I2082" t="s">
        <v>153</v>
      </c>
      <c r="J2082" t="s">
        <v>153</v>
      </c>
      <c r="K2082" t="s">
        <v>18</v>
      </c>
      <c r="L2082" s="7" t="s">
        <v>148</v>
      </c>
      <c r="M2082">
        <v>2.76</v>
      </c>
      <c r="N2082" s="12">
        <v>289</v>
      </c>
      <c r="O2082">
        <f t="shared" si="65"/>
        <v>144.5</v>
      </c>
    </row>
    <row r="2083" spans="1:15" x14ac:dyDescent="0.25">
      <c r="A2083">
        <v>445114</v>
      </c>
      <c r="B2083">
        <v>431554</v>
      </c>
      <c r="C2083" t="s">
        <v>50</v>
      </c>
      <c r="D2083" t="s">
        <v>101</v>
      </c>
      <c r="E2083" t="s">
        <v>121</v>
      </c>
      <c r="F2083" s="11">
        <v>776777</v>
      </c>
      <c r="G2083" s="7" t="s">
        <v>165</v>
      </c>
      <c r="H2083" s="7">
        <f t="shared" si="64"/>
        <v>0</v>
      </c>
      <c r="I2083" t="s">
        <v>153</v>
      </c>
      <c r="J2083" t="s">
        <v>294</v>
      </c>
      <c r="K2083" t="s">
        <v>18</v>
      </c>
      <c r="L2083" s="7" t="s">
        <v>148</v>
      </c>
      <c r="M2083" t="s">
        <v>294</v>
      </c>
      <c r="N2083" t="s">
        <v>294</v>
      </c>
      <c r="O2083" t="str">
        <f t="shared" si="65"/>
        <v>Нет показаний</v>
      </c>
    </row>
    <row r="2084" spans="1:15" x14ac:dyDescent="0.25">
      <c r="A2084">
        <v>445116</v>
      </c>
      <c r="B2084">
        <v>431554</v>
      </c>
      <c r="C2084" t="s">
        <v>50</v>
      </c>
      <c r="D2084" t="s">
        <v>101</v>
      </c>
      <c r="E2084" t="s">
        <v>121</v>
      </c>
      <c r="F2084" s="11">
        <v>44511615887</v>
      </c>
      <c r="G2084" s="7" t="s">
        <v>165</v>
      </c>
      <c r="H2084" s="7">
        <f t="shared" si="64"/>
        <v>0</v>
      </c>
      <c r="I2084" t="s">
        <v>153</v>
      </c>
      <c r="J2084" t="s">
        <v>153</v>
      </c>
      <c r="K2084" t="s">
        <v>18</v>
      </c>
      <c r="L2084" s="7" t="s">
        <v>148</v>
      </c>
      <c r="M2084">
        <v>2.76</v>
      </c>
      <c r="N2084" s="12">
        <v>500</v>
      </c>
      <c r="O2084">
        <f t="shared" si="65"/>
        <v>500</v>
      </c>
    </row>
    <row r="2085" spans="1:15" x14ac:dyDescent="0.25">
      <c r="A2085">
        <v>445118</v>
      </c>
      <c r="B2085">
        <v>431554</v>
      </c>
      <c r="C2085" t="s">
        <v>50</v>
      </c>
      <c r="D2085" t="s">
        <v>101</v>
      </c>
      <c r="E2085" t="s">
        <v>121</v>
      </c>
      <c r="F2085" s="11">
        <v>59311013</v>
      </c>
      <c r="G2085" s="7" t="s">
        <v>165</v>
      </c>
      <c r="H2085" s="7">
        <f t="shared" si="64"/>
        <v>0</v>
      </c>
      <c r="I2085" t="s">
        <v>153</v>
      </c>
      <c r="J2085" t="s">
        <v>153</v>
      </c>
      <c r="K2085" t="s">
        <v>18</v>
      </c>
      <c r="L2085" s="7" t="s">
        <v>148</v>
      </c>
      <c r="M2085">
        <v>2.76</v>
      </c>
      <c r="N2085" s="12">
        <v>540</v>
      </c>
      <c r="O2085">
        <f t="shared" si="65"/>
        <v>540</v>
      </c>
    </row>
    <row r="2086" spans="1:15" x14ac:dyDescent="0.25">
      <c r="A2086">
        <v>445122</v>
      </c>
      <c r="B2086">
        <v>431554</v>
      </c>
      <c r="C2086" t="s">
        <v>50</v>
      </c>
      <c r="D2086" t="s">
        <v>101</v>
      </c>
      <c r="E2086" t="s">
        <v>121</v>
      </c>
      <c r="F2086" s="11">
        <v>55155519131</v>
      </c>
      <c r="G2086" s="7" t="s">
        <v>165</v>
      </c>
      <c r="H2086" s="7">
        <f t="shared" si="64"/>
        <v>0</v>
      </c>
      <c r="I2086" t="s">
        <v>153</v>
      </c>
      <c r="J2086" t="s">
        <v>153</v>
      </c>
      <c r="K2086" t="s">
        <v>18</v>
      </c>
      <c r="L2086" s="7" t="s">
        <v>148</v>
      </c>
      <c r="M2086">
        <v>2.76</v>
      </c>
      <c r="N2086" s="12">
        <v>128</v>
      </c>
      <c r="O2086">
        <f t="shared" si="65"/>
        <v>128</v>
      </c>
    </row>
    <row r="2087" spans="1:15" x14ac:dyDescent="0.25">
      <c r="A2087">
        <v>445123</v>
      </c>
      <c r="B2087">
        <v>431554</v>
      </c>
      <c r="C2087" t="s">
        <v>50</v>
      </c>
      <c r="D2087" t="s">
        <v>101</v>
      </c>
      <c r="E2087" t="s">
        <v>121</v>
      </c>
      <c r="F2087" s="11">
        <v>649161002300277</v>
      </c>
      <c r="G2087" s="7" t="s">
        <v>165</v>
      </c>
      <c r="H2087" s="7">
        <f t="shared" si="64"/>
        <v>0</v>
      </c>
      <c r="I2087" t="s">
        <v>153</v>
      </c>
      <c r="J2087" t="s">
        <v>153</v>
      </c>
      <c r="K2087" t="s">
        <v>18</v>
      </c>
      <c r="L2087" s="7" t="s">
        <v>148</v>
      </c>
      <c r="M2087">
        <v>2.76</v>
      </c>
      <c r="N2087" s="12">
        <v>22</v>
      </c>
      <c r="O2087">
        <f t="shared" si="65"/>
        <v>22</v>
      </c>
    </row>
    <row r="2088" spans="1:15" x14ac:dyDescent="0.25">
      <c r="A2088">
        <v>445125</v>
      </c>
      <c r="B2088">
        <v>431554</v>
      </c>
      <c r="C2088" t="s">
        <v>50</v>
      </c>
      <c r="D2088" t="s">
        <v>101</v>
      </c>
      <c r="E2088" t="s">
        <v>121</v>
      </c>
      <c r="F2088" s="11">
        <v>108252980</v>
      </c>
      <c r="G2088" s="7" t="s">
        <v>165</v>
      </c>
      <c r="H2088" s="7">
        <f t="shared" si="64"/>
        <v>0</v>
      </c>
      <c r="I2088" t="s">
        <v>153</v>
      </c>
      <c r="J2088" t="s">
        <v>153</v>
      </c>
      <c r="K2088" t="s">
        <v>18</v>
      </c>
      <c r="L2088" s="7" t="s">
        <v>148</v>
      </c>
      <c r="M2088">
        <v>2.76</v>
      </c>
      <c r="N2088" s="12">
        <v>229</v>
      </c>
      <c r="O2088">
        <f t="shared" si="65"/>
        <v>229</v>
      </c>
    </row>
    <row r="2089" spans="1:15" x14ac:dyDescent="0.25">
      <c r="A2089">
        <v>445134</v>
      </c>
      <c r="B2089">
        <v>431555</v>
      </c>
      <c r="C2089" t="s">
        <v>50</v>
      </c>
      <c r="D2089" t="s">
        <v>101</v>
      </c>
      <c r="E2089">
        <v>70</v>
      </c>
      <c r="F2089" s="11">
        <v>44513415898</v>
      </c>
      <c r="G2089" s="7" t="s">
        <v>165</v>
      </c>
      <c r="H2089" s="7">
        <f t="shared" si="64"/>
        <v>0</v>
      </c>
      <c r="I2089" t="s">
        <v>153</v>
      </c>
      <c r="J2089" t="s">
        <v>153</v>
      </c>
      <c r="K2089" t="s">
        <v>18</v>
      </c>
      <c r="L2089" s="7" t="s">
        <v>148</v>
      </c>
      <c r="M2089">
        <v>2.76</v>
      </c>
      <c r="N2089" s="12">
        <v>250</v>
      </c>
      <c r="O2089">
        <f t="shared" si="65"/>
        <v>250</v>
      </c>
    </row>
    <row r="2090" spans="1:15" x14ac:dyDescent="0.25">
      <c r="A2090">
        <v>445136</v>
      </c>
      <c r="B2090">
        <v>431555</v>
      </c>
      <c r="C2090" t="s">
        <v>50</v>
      </c>
      <c r="D2090" t="s">
        <v>101</v>
      </c>
      <c r="E2090">
        <v>70</v>
      </c>
      <c r="F2090" s="11">
        <v>44513615899</v>
      </c>
      <c r="G2090" s="7" t="s">
        <v>165</v>
      </c>
      <c r="H2090" s="7">
        <f t="shared" si="64"/>
        <v>0</v>
      </c>
      <c r="I2090" t="s">
        <v>153</v>
      </c>
      <c r="J2090" t="s">
        <v>153</v>
      </c>
      <c r="K2090" t="s">
        <v>18</v>
      </c>
      <c r="L2090" s="7" t="s">
        <v>148</v>
      </c>
      <c r="M2090">
        <v>2.76</v>
      </c>
      <c r="N2090" s="12">
        <v>428</v>
      </c>
      <c r="O2090">
        <f t="shared" si="65"/>
        <v>428</v>
      </c>
    </row>
    <row r="2091" spans="1:15" x14ac:dyDescent="0.25">
      <c r="A2091">
        <v>445138</v>
      </c>
      <c r="B2091">
        <v>431555</v>
      </c>
      <c r="C2091" t="s">
        <v>50</v>
      </c>
      <c r="D2091" t="s">
        <v>101</v>
      </c>
      <c r="E2091">
        <v>70</v>
      </c>
      <c r="F2091" s="11">
        <v>137905</v>
      </c>
      <c r="G2091" s="7" t="s">
        <v>165</v>
      </c>
      <c r="H2091" s="7">
        <f t="shared" si="64"/>
        <v>0</v>
      </c>
      <c r="I2091" t="s">
        <v>153</v>
      </c>
      <c r="J2091" t="s">
        <v>153</v>
      </c>
      <c r="K2091" t="s">
        <v>18</v>
      </c>
      <c r="L2091" s="7" t="s">
        <v>148</v>
      </c>
      <c r="M2091">
        <v>2.76</v>
      </c>
      <c r="N2091" s="12">
        <v>130</v>
      </c>
      <c r="O2091">
        <f t="shared" si="65"/>
        <v>130</v>
      </c>
    </row>
    <row r="2092" spans="1:15" x14ac:dyDescent="0.25">
      <c r="A2092">
        <v>445147</v>
      </c>
      <c r="B2092">
        <v>431555</v>
      </c>
      <c r="C2092" t="s">
        <v>50</v>
      </c>
      <c r="D2092" t="s">
        <v>101</v>
      </c>
      <c r="E2092">
        <v>70</v>
      </c>
      <c r="F2092" s="11">
        <v>1501332015906</v>
      </c>
      <c r="G2092" s="7" t="s">
        <v>165</v>
      </c>
      <c r="H2092" s="7">
        <f t="shared" si="64"/>
        <v>0</v>
      </c>
      <c r="I2092" t="s">
        <v>153</v>
      </c>
      <c r="J2092" t="s">
        <v>294</v>
      </c>
      <c r="K2092" t="s">
        <v>18</v>
      </c>
      <c r="L2092" s="7" t="s">
        <v>148</v>
      </c>
      <c r="M2092" t="s">
        <v>294</v>
      </c>
      <c r="N2092" t="s">
        <v>294</v>
      </c>
      <c r="O2092" t="str">
        <f t="shared" si="65"/>
        <v>Нет показаний</v>
      </c>
    </row>
    <row r="2093" spans="1:15" x14ac:dyDescent="0.25">
      <c r="A2093">
        <v>445264</v>
      </c>
      <c r="B2093">
        <v>431561</v>
      </c>
      <c r="C2093" t="s">
        <v>50</v>
      </c>
      <c r="D2093" t="s">
        <v>42</v>
      </c>
      <c r="E2093">
        <v>38</v>
      </c>
      <c r="F2093" s="11">
        <v>18884056</v>
      </c>
      <c r="G2093" s="7" t="s">
        <v>165</v>
      </c>
      <c r="H2093" s="7">
        <f t="shared" si="64"/>
        <v>0</v>
      </c>
      <c r="I2093" t="s">
        <v>153</v>
      </c>
      <c r="J2093" t="s">
        <v>153</v>
      </c>
      <c r="K2093" t="s">
        <v>18</v>
      </c>
      <c r="L2093" s="7" t="s">
        <v>148</v>
      </c>
      <c r="M2093">
        <v>2.76</v>
      </c>
      <c r="N2093" s="12">
        <v>180</v>
      </c>
      <c r="O2093">
        <f t="shared" si="65"/>
        <v>180</v>
      </c>
    </row>
    <row r="2094" spans="1:15" x14ac:dyDescent="0.25">
      <c r="A2094">
        <v>445266</v>
      </c>
      <c r="B2094">
        <v>431561</v>
      </c>
      <c r="C2094" t="s">
        <v>50</v>
      </c>
      <c r="D2094" t="s">
        <v>42</v>
      </c>
      <c r="E2094">
        <v>38</v>
      </c>
      <c r="F2094" s="11">
        <v>663311</v>
      </c>
      <c r="G2094" s="7" t="s">
        <v>165</v>
      </c>
      <c r="H2094" s="7">
        <f t="shared" si="64"/>
        <v>0</v>
      </c>
      <c r="I2094" t="s">
        <v>153</v>
      </c>
      <c r="J2094" t="s">
        <v>153</v>
      </c>
      <c r="K2094" t="s">
        <v>18</v>
      </c>
      <c r="L2094" s="7" t="s">
        <v>148</v>
      </c>
      <c r="M2094">
        <v>2.76</v>
      </c>
      <c r="N2094" s="12">
        <v>312</v>
      </c>
      <c r="O2094">
        <f t="shared" si="65"/>
        <v>312</v>
      </c>
    </row>
    <row r="2095" spans="1:15" x14ac:dyDescent="0.25">
      <c r="A2095">
        <v>445270</v>
      </c>
      <c r="B2095">
        <v>431561</v>
      </c>
      <c r="C2095" t="s">
        <v>50</v>
      </c>
      <c r="D2095" t="s">
        <v>42</v>
      </c>
      <c r="E2095">
        <v>38</v>
      </c>
      <c r="F2095" s="11">
        <v>121132850</v>
      </c>
      <c r="G2095" s="7" t="s">
        <v>165</v>
      </c>
      <c r="H2095" s="7">
        <f t="shared" si="64"/>
        <v>0</v>
      </c>
      <c r="I2095" t="s">
        <v>153</v>
      </c>
      <c r="J2095" t="s">
        <v>153</v>
      </c>
      <c r="K2095" t="s">
        <v>18</v>
      </c>
      <c r="L2095" s="7" t="s">
        <v>148</v>
      </c>
      <c r="M2095">
        <v>2.76</v>
      </c>
      <c r="N2095" s="12">
        <v>200</v>
      </c>
      <c r="O2095">
        <f t="shared" si="65"/>
        <v>200</v>
      </c>
    </row>
    <row r="2096" spans="1:15" x14ac:dyDescent="0.25">
      <c r="A2096">
        <v>445272</v>
      </c>
      <c r="B2096">
        <v>431561</v>
      </c>
      <c r="C2096" t="s">
        <v>50</v>
      </c>
      <c r="D2096" t="s">
        <v>42</v>
      </c>
      <c r="E2096">
        <v>38</v>
      </c>
      <c r="F2096" s="11">
        <v>112349767</v>
      </c>
      <c r="G2096" s="7" t="s">
        <v>165</v>
      </c>
      <c r="H2096" s="7">
        <f t="shared" si="64"/>
        <v>0</v>
      </c>
      <c r="I2096" t="s">
        <v>153</v>
      </c>
      <c r="J2096" t="s">
        <v>294</v>
      </c>
      <c r="K2096" t="s">
        <v>18</v>
      </c>
      <c r="L2096" s="7" t="s">
        <v>148</v>
      </c>
      <c r="M2096" t="s">
        <v>294</v>
      </c>
      <c r="N2096" t="s">
        <v>294</v>
      </c>
      <c r="O2096" t="str">
        <f t="shared" si="65"/>
        <v>Нет показаний</v>
      </c>
    </row>
    <row r="2097" spans="1:15" x14ac:dyDescent="0.25">
      <c r="A2097">
        <v>445274</v>
      </c>
      <c r="B2097">
        <v>431561</v>
      </c>
      <c r="C2097" t="s">
        <v>50</v>
      </c>
      <c r="D2097" t="s">
        <v>42</v>
      </c>
      <c r="E2097">
        <v>38</v>
      </c>
      <c r="F2097" s="11">
        <v>161258</v>
      </c>
      <c r="G2097" s="7" t="s">
        <v>165</v>
      </c>
      <c r="H2097" s="7">
        <f t="shared" si="64"/>
        <v>0</v>
      </c>
      <c r="I2097" t="s">
        <v>153</v>
      </c>
      <c r="J2097" t="s">
        <v>294</v>
      </c>
      <c r="K2097" t="s">
        <v>18</v>
      </c>
      <c r="L2097" s="7" t="s">
        <v>148</v>
      </c>
      <c r="M2097" t="s">
        <v>294</v>
      </c>
      <c r="N2097" t="s">
        <v>294</v>
      </c>
      <c r="O2097" t="str">
        <f t="shared" si="65"/>
        <v>Нет показаний</v>
      </c>
    </row>
    <row r="2098" spans="1:15" x14ac:dyDescent="0.25">
      <c r="A2098">
        <v>446518</v>
      </c>
      <c r="B2098">
        <v>425332</v>
      </c>
      <c r="C2098" t="s">
        <v>50</v>
      </c>
      <c r="D2098" t="s">
        <v>93</v>
      </c>
      <c r="E2098">
        <v>12</v>
      </c>
      <c r="F2098" s="11">
        <v>702881</v>
      </c>
      <c r="G2098" s="7" t="s">
        <v>165</v>
      </c>
      <c r="H2098" s="7">
        <f t="shared" si="64"/>
        <v>0</v>
      </c>
      <c r="I2098" t="s">
        <v>153</v>
      </c>
      <c r="J2098" t="s">
        <v>153</v>
      </c>
      <c r="K2098" t="s">
        <v>18</v>
      </c>
      <c r="L2098" s="7" t="s">
        <v>149</v>
      </c>
      <c r="M2098">
        <v>4.2110000000000003</v>
      </c>
      <c r="N2098" s="12">
        <v>76.650000000000006</v>
      </c>
      <c r="O2098">
        <f t="shared" si="65"/>
        <v>76.650000000000006</v>
      </c>
    </row>
    <row r="2099" spans="1:15" x14ac:dyDescent="0.25">
      <c r="A2099">
        <v>446577</v>
      </c>
      <c r="B2099">
        <v>431038</v>
      </c>
      <c r="C2099" t="s">
        <v>29</v>
      </c>
      <c r="D2099" t="s">
        <v>64</v>
      </c>
      <c r="E2099">
        <v>11</v>
      </c>
      <c r="F2099" s="11" t="s">
        <v>249</v>
      </c>
      <c r="G2099" s="7" t="s">
        <v>165</v>
      </c>
      <c r="H2099" s="7">
        <f t="shared" si="64"/>
        <v>0</v>
      </c>
      <c r="I2099" t="s">
        <v>153</v>
      </c>
      <c r="J2099" t="s">
        <v>294</v>
      </c>
      <c r="K2099" t="s">
        <v>11</v>
      </c>
      <c r="L2099" s="7" t="s">
        <v>149</v>
      </c>
      <c r="M2099">
        <v>4.2110000000000003</v>
      </c>
      <c r="N2099" t="s">
        <v>294</v>
      </c>
      <c r="O2099" t="str">
        <f t="shared" si="65"/>
        <v>Нет показаний</v>
      </c>
    </row>
    <row r="2100" spans="1:15" x14ac:dyDescent="0.25">
      <c r="A2100">
        <v>446624</v>
      </c>
      <c r="B2100">
        <v>431298</v>
      </c>
      <c r="C2100" t="s">
        <v>50</v>
      </c>
      <c r="D2100" t="s">
        <v>100</v>
      </c>
      <c r="E2100">
        <v>16</v>
      </c>
      <c r="F2100" s="11">
        <v>11074085004724</v>
      </c>
      <c r="G2100" s="7" t="s">
        <v>165</v>
      </c>
      <c r="H2100" s="7">
        <f t="shared" si="64"/>
        <v>0</v>
      </c>
      <c r="I2100" t="s">
        <v>153</v>
      </c>
      <c r="J2100" t="s">
        <v>153</v>
      </c>
      <c r="K2100" t="s">
        <v>18</v>
      </c>
      <c r="L2100" s="7" t="s">
        <v>149</v>
      </c>
      <c r="M2100">
        <v>4.2110000000000003</v>
      </c>
      <c r="N2100" s="12">
        <v>769.56600000000003</v>
      </c>
      <c r="O2100">
        <f t="shared" si="65"/>
        <v>769.56600000000003</v>
      </c>
    </row>
    <row r="2101" spans="1:15" x14ac:dyDescent="0.25">
      <c r="A2101">
        <v>446625</v>
      </c>
      <c r="B2101">
        <v>431298</v>
      </c>
      <c r="C2101" t="s">
        <v>50</v>
      </c>
      <c r="D2101" t="s">
        <v>100</v>
      </c>
      <c r="E2101">
        <v>16</v>
      </c>
      <c r="F2101" s="11">
        <v>322437</v>
      </c>
      <c r="G2101" s="7" t="s">
        <v>165</v>
      </c>
      <c r="H2101" s="7">
        <f t="shared" si="64"/>
        <v>0</v>
      </c>
      <c r="I2101" t="s">
        <v>153</v>
      </c>
      <c r="J2101" t="s">
        <v>153</v>
      </c>
      <c r="K2101" t="s">
        <v>18</v>
      </c>
      <c r="L2101" s="7" t="s">
        <v>149</v>
      </c>
      <c r="M2101">
        <v>4.2110000000000003</v>
      </c>
      <c r="N2101" s="12">
        <v>6082.9440000000004</v>
      </c>
      <c r="O2101">
        <f t="shared" si="65"/>
        <v>6082.9440000000004</v>
      </c>
    </row>
    <row r="2102" spans="1:15" x14ac:dyDescent="0.25">
      <c r="A2102">
        <v>446628</v>
      </c>
      <c r="B2102">
        <v>431298</v>
      </c>
      <c r="C2102" t="s">
        <v>50</v>
      </c>
      <c r="D2102" t="s">
        <v>100</v>
      </c>
      <c r="E2102">
        <v>16</v>
      </c>
      <c r="F2102" s="11">
        <v>60016473</v>
      </c>
      <c r="G2102" s="7" t="s">
        <v>165</v>
      </c>
      <c r="H2102" s="7">
        <f t="shared" si="64"/>
        <v>0</v>
      </c>
      <c r="I2102" t="s">
        <v>153</v>
      </c>
      <c r="J2102" t="s">
        <v>153</v>
      </c>
      <c r="K2102" t="s">
        <v>18</v>
      </c>
      <c r="L2102" s="7" t="s">
        <v>149</v>
      </c>
      <c r="M2102">
        <v>4.2110000000000003</v>
      </c>
      <c r="N2102" s="12">
        <v>535.52800000000002</v>
      </c>
      <c r="O2102">
        <f t="shared" si="65"/>
        <v>535.52800000000002</v>
      </c>
    </row>
    <row r="2103" spans="1:15" x14ac:dyDescent="0.25">
      <c r="A2103">
        <v>446664</v>
      </c>
      <c r="B2103">
        <v>431518</v>
      </c>
      <c r="C2103" t="s">
        <v>50</v>
      </c>
      <c r="D2103" t="s">
        <v>114</v>
      </c>
      <c r="E2103" t="s">
        <v>116</v>
      </c>
      <c r="F2103" s="11" t="s">
        <v>250</v>
      </c>
      <c r="G2103" s="7" t="s">
        <v>165</v>
      </c>
      <c r="H2103" s="7">
        <f t="shared" si="64"/>
        <v>0</v>
      </c>
      <c r="I2103" t="s">
        <v>153</v>
      </c>
      <c r="J2103" t="s">
        <v>153</v>
      </c>
      <c r="K2103" t="s">
        <v>18</v>
      </c>
      <c r="L2103" s="7" t="s">
        <v>149</v>
      </c>
      <c r="M2103">
        <v>4.2110000000000003</v>
      </c>
      <c r="N2103" s="12">
        <v>7.1539999999999999</v>
      </c>
      <c r="O2103">
        <f t="shared" si="65"/>
        <v>7.1539999999999999</v>
      </c>
    </row>
    <row r="2104" spans="1:15" x14ac:dyDescent="0.25">
      <c r="A2104">
        <v>447177</v>
      </c>
      <c r="B2104">
        <v>447175</v>
      </c>
      <c r="C2104" t="s">
        <v>29</v>
      </c>
      <c r="D2104" t="s">
        <v>123</v>
      </c>
      <c r="E2104">
        <v>22</v>
      </c>
      <c r="F2104" s="11" t="s">
        <v>251</v>
      </c>
      <c r="G2104" s="7" t="s">
        <v>165</v>
      </c>
      <c r="H2104" s="7">
        <f t="shared" si="64"/>
        <v>0</v>
      </c>
      <c r="I2104" t="s">
        <v>153</v>
      </c>
      <c r="J2104" t="s">
        <v>153</v>
      </c>
      <c r="K2104" t="s">
        <v>11</v>
      </c>
      <c r="L2104" s="7" t="s">
        <v>148</v>
      </c>
      <c r="M2104">
        <v>1.9870000000000001</v>
      </c>
      <c r="N2104" s="12">
        <v>166</v>
      </c>
      <c r="O2104">
        <f t="shared" si="65"/>
        <v>166</v>
      </c>
    </row>
    <row r="2105" spans="1:15" x14ac:dyDescent="0.25">
      <c r="A2105">
        <v>447179</v>
      </c>
      <c r="B2105">
        <v>447175</v>
      </c>
      <c r="C2105" t="s">
        <v>29</v>
      </c>
      <c r="D2105" t="s">
        <v>123</v>
      </c>
      <c r="E2105">
        <v>22</v>
      </c>
      <c r="F2105" s="11">
        <v>70302</v>
      </c>
      <c r="G2105" s="7" t="s">
        <v>165</v>
      </c>
      <c r="H2105" s="7">
        <f t="shared" si="64"/>
        <v>0</v>
      </c>
      <c r="I2105" t="s">
        <v>153</v>
      </c>
      <c r="J2105" t="s">
        <v>153</v>
      </c>
      <c r="K2105" t="s">
        <v>11</v>
      </c>
      <c r="L2105" s="7" t="s">
        <v>148</v>
      </c>
      <c r="M2105">
        <v>1.9870000000000001</v>
      </c>
      <c r="N2105" s="12">
        <v>0</v>
      </c>
      <c r="O2105">
        <f t="shared" si="65"/>
        <v>0</v>
      </c>
    </row>
    <row r="2106" spans="1:15" x14ac:dyDescent="0.25">
      <c r="A2106">
        <v>447182</v>
      </c>
      <c r="B2106">
        <v>447175</v>
      </c>
      <c r="C2106" t="s">
        <v>29</v>
      </c>
      <c r="D2106" t="s">
        <v>123</v>
      </c>
      <c r="E2106">
        <v>22</v>
      </c>
      <c r="F2106" s="11">
        <v>58149459</v>
      </c>
      <c r="G2106" s="7" t="s">
        <v>165</v>
      </c>
      <c r="H2106" s="7">
        <f t="shared" si="64"/>
        <v>0</v>
      </c>
      <c r="I2106" t="s">
        <v>153</v>
      </c>
      <c r="J2106" t="s">
        <v>294</v>
      </c>
      <c r="K2106" t="s">
        <v>11</v>
      </c>
      <c r="L2106" s="7" t="s">
        <v>148</v>
      </c>
      <c r="M2106" t="s">
        <v>294</v>
      </c>
      <c r="N2106" t="s">
        <v>294</v>
      </c>
      <c r="O2106" t="str">
        <f t="shared" si="65"/>
        <v>Нет показаний</v>
      </c>
    </row>
    <row r="2107" spans="1:15" x14ac:dyDescent="0.25">
      <c r="A2107">
        <v>447185</v>
      </c>
      <c r="B2107">
        <v>447175</v>
      </c>
      <c r="C2107" t="s">
        <v>29</v>
      </c>
      <c r="D2107" t="s">
        <v>123</v>
      </c>
      <c r="E2107">
        <v>22</v>
      </c>
      <c r="F2107" s="11">
        <v>12003859</v>
      </c>
      <c r="G2107" s="7" t="s">
        <v>165</v>
      </c>
      <c r="H2107" s="7">
        <f t="shared" si="64"/>
        <v>0</v>
      </c>
      <c r="I2107" t="s">
        <v>155</v>
      </c>
      <c r="J2107" t="s">
        <v>157</v>
      </c>
      <c r="K2107" t="s">
        <v>11</v>
      </c>
      <c r="L2107" s="7" t="s">
        <v>148</v>
      </c>
      <c r="M2107">
        <v>2.2850000000000001</v>
      </c>
      <c r="N2107" s="12">
        <v>332</v>
      </c>
      <c r="O2107">
        <f t="shared" si="65"/>
        <v>332</v>
      </c>
    </row>
    <row r="2108" spans="1:15" x14ac:dyDescent="0.25">
      <c r="A2108">
        <v>447185</v>
      </c>
      <c r="B2108">
        <v>447175</v>
      </c>
      <c r="C2108" t="s">
        <v>29</v>
      </c>
      <c r="D2108" t="s">
        <v>123</v>
      </c>
      <c r="E2108">
        <v>22</v>
      </c>
      <c r="F2108" s="11">
        <v>12003859</v>
      </c>
      <c r="G2108" s="7" t="s">
        <v>165</v>
      </c>
      <c r="H2108" s="7">
        <f t="shared" si="64"/>
        <v>0</v>
      </c>
      <c r="I2108" t="s">
        <v>155</v>
      </c>
      <c r="J2108" t="s">
        <v>156</v>
      </c>
      <c r="K2108" t="s">
        <v>11</v>
      </c>
      <c r="L2108" s="7" t="s">
        <v>148</v>
      </c>
      <c r="M2108">
        <v>1.012</v>
      </c>
      <c r="N2108" s="12">
        <v>50</v>
      </c>
      <c r="O2108">
        <f t="shared" si="65"/>
        <v>50</v>
      </c>
    </row>
    <row r="2109" spans="1:15" x14ac:dyDescent="0.25">
      <c r="A2109">
        <v>447187</v>
      </c>
      <c r="B2109">
        <v>447175</v>
      </c>
      <c r="C2109" t="s">
        <v>29</v>
      </c>
      <c r="D2109" t="s">
        <v>123</v>
      </c>
      <c r="E2109">
        <v>22</v>
      </c>
      <c r="F2109" s="11">
        <v>34292</v>
      </c>
      <c r="G2109" s="7" t="s">
        <v>165</v>
      </c>
      <c r="H2109" s="7">
        <f t="shared" si="64"/>
        <v>0</v>
      </c>
      <c r="I2109" t="s">
        <v>153</v>
      </c>
      <c r="J2109" t="s">
        <v>153</v>
      </c>
      <c r="K2109" t="s">
        <v>11</v>
      </c>
      <c r="L2109" s="7" t="s">
        <v>148</v>
      </c>
      <c r="M2109">
        <v>1.9870000000000001</v>
      </c>
      <c r="N2109" s="12">
        <v>318</v>
      </c>
      <c r="O2109">
        <f t="shared" si="65"/>
        <v>318</v>
      </c>
    </row>
    <row r="2110" spans="1:15" x14ac:dyDescent="0.25">
      <c r="A2110">
        <v>447189</v>
      </c>
      <c r="B2110">
        <v>447175</v>
      </c>
      <c r="C2110" t="s">
        <v>29</v>
      </c>
      <c r="D2110" t="s">
        <v>123</v>
      </c>
      <c r="E2110">
        <v>22</v>
      </c>
      <c r="F2110" s="11">
        <v>1305544</v>
      </c>
      <c r="G2110" s="7" t="s">
        <v>165</v>
      </c>
      <c r="H2110" s="7">
        <f t="shared" si="64"/>
        <v>0</v>
      </c>
      <c r="I2110" t="s">
        <v>153</v>
      </c>
      <c r="J2110" t="s">
        <v>294</v>
      </c>
      <c r="K2110" t="s">
        <v>11</v>
      </c>
      <c r="L2110" s="7" t="s">
        <v>148</v>
      </c>
      <c r="M2110" t="s">
        <v>294</v>
      </c>
      <c r="N2110" t="s">
        <v>294</v>
      </c>
      <c r="O2110" t="str">
        <f t="shared" si="65"/>
        <v>Нет показаний</v>
      </c>
    </row>
    <row r="2111" spans="1:15" x14ac:dyDescent="0.25">
      <c r="A2111">
        <v>447192</v>
      </c>
      <c r="B2111">
        <v>447175</v>
      </c>
      <c r="C2111" t="s">
        <v>29</v>
      </c>
      <c r="D2111" t="s">
        <v>123</v>
      </c>
      <c r="E2111">
        <v>22</v>
      </c>
      <c r="F2111" s="11">
        <v>11547</v>
      </c>
      <c r="G2111" s="7" t="s">
        <v>165</v>
      </c>
      <c r="H2111" s="7">
        <f t="shared" si="64"/>
        <v>0</v>
      </c>
      <c r="I2111" t="s">
        <v>153</v>
      </c>
      <c r="J2111" t="s">
        <v>153</v>
      </c>
      <c r="K2111" t="s">
        <v>11</v>
      </c>
      <c r="L2111" s="7" t="s">
        <v>148</v>
      </c>
      <c r="M2111">
        <v>1.9870000000000001</v>
      </c>
      <c r="N2111" s="12">
        <v>107</v>
      </c>
      <c r="O2111">
        <f t="shared" si="65"/>
        <v>107</v>
      </c>
    </row>
    <row r="2112" spans="1:15" x14ac:dyDescent="0.25">
      <c r="A2112">
        <v>447192</v>
      </c>
      <c r="B2112">
        <v>447175</v>
      </c>
      <c r="C2112" t="s">
        <v>29</v>
      </c>
      <c r="D2112" t="s">
        <v>123</v>
      </c>
      <c r="E2112">
        <v>22</v>
      </c>
      <c r="F2112" s="11">
        <v>125989</v>
      </c>
      <c r="G2112" s="7" t="s">
        <v>165</v>
      </c>
      <c r="H2112" s="7">
        <f t="shared" si="64"/>
        <v>0</v>
      </c>
      <c r="I2112" t="s">
        <v>153</v>
      </c>
      <c r="J2112" t="s">
        <v>153</v>
      </c>
      <c r="K2112" t="s">
        <v>11</v>
      </c>
      <c r="L2112" s="7" t="s">
        <v>148</v>
      </c>
      <c r="M2112">
        <v>1.9870000000000001</v>
      </c>
      <c r="N2112" s="12">
        <v>153</v>
      </c>
      <c r="O2112">
        <f t="shared" si="65"/>
        <v>153</v>
      </c>
    </row>
    <row r="2113" spans="1:15" x14ac:dyDescent="0.25">
      <c r="A2113">
        <v>447193</v>
      </c>
      <c r="B2113">
        <v>447171</v>
      </c>
      <c r="C2113" t="s">
        <v>29</v>
      </c>
      <c r="D2113" t="s">
        <v>36</v>
      </c>
      <c r="E2113" t="s">
        <v>122</v>
      </c>
      <c r="F2113" s="11">
        <v>198586</v>
      </c>
      <c r="G2113" s="7" t="s">
        <v>165</v>
      </c>
      <c r="H2113" s="7">
        <f t="shared" si="64"/>
        <v>0</v>
      </c>
      <c r="I2113" t="s">
        <v>153</v>
      </c>
      <c r="J2113" t="s">
        <v>294</v>
      </c>
      <c r="K2113" t="s">
        <v>11</v>
      </c>
      <c r="L2113" s="7" t="s">
        <v>148</v>
      </c>
      <c r="M2113" t="s">
        <v>294</v>
      </c>
      <c r="N2113" t="s">
        <v>294</v>
      </c>
      <c r="O2113" t="str">
        <f t="shared" si="65"/>
        <v>Нет показаний</v>
      </c>
    </row>
    <row r="2114" spans="1:15" x14ac:dyDescent="0.25">
      <c r="A2114">
        <v>447197</v>
      </c>
      <c r="B2114">
        <v>447171</v>
      </c>
      <c r="C2114" t="s">
        <v>29</v>
      </c>
      <c r="D2114" t="s">
        <v>36</v>
      </c>
      <c r="E2114" t="s">
        <v>122</v>
      </c>
      <c r="F2114" s="11">
        <v>109206</v>
      </c>
      <c r="G2114" s="7" t="s">
        <v>165</v>
      </c>
      <c r="H2114" s="7">
        <f t="shared" si="64"/>
        <v>0</v>
      </c>
      <c r="I2114" t="s">
        <v>153</v>
      </c>
      <c r="J2114" t="s">
        <v>294</v>
      </c>
      <c r="K2114" t="s">
        <v>11</v>
      </c>
      <c r="L2114" s="7" t="s">
        <v>148</v>
      </c>
      <c r="M2114" t="s">
        <v>294</v>
      </c>
      <c r="N2114" t="s">
        <v>294</v>
      </c>
      <c r="O2114" t="str">
        <f t="shared" si="65"/>
        <v>Нет показаний</v>
      </c>
    </row>
    <row r="2115" spans="1:15" x14ac:dyDescent="0.25">
      <c r="A2115">
        <v>447199</v>
      </c>
      <c r="B2115">
        <v>447175</v>
      </c>
      <c r="C2115" t="s">
        <v>29</v>
      </c>
      <c r="D2115" t="s">
        <v>123</v>
      </c>
      <c r="E2115">
        <v>22</v>
      </c>
      <c r="F2115" s="11">
        <v>134652</v>
      </c>
      <c r="G2115" s="7" t="s">
        <v>165</v>
      </c>
      <c r="H2115" s="7">
        <f t="shared" ref="H2115:H2178" si="66">COUNTIFS($F$2:$F$3258,F2115,$G$2:$G$3258,"ОКПУ")</f>
        <v>0</v>
      </c>
      <c r="I2115" t="s">
        <v>153</v>
      </c>
      <c r="J2115" t="s">
        <v>153</v>
      </c>
      <c r="K2115" t="s">
        <v>11</v>
      </c>
      <c r="L2115" s="7" t="s">
        <v>148</v>
      </c>
      <c r="M2115">
        <v>1.9870000000000001</v>
      </c>
      <c r="N2115" s="12">
        <v>220</v>
      </c>
      <c r="O2115">
        <f t="shared" ref="O2115:O2178" si="67">IF(H2115&gt;0,IFERROR(N2115/H2115,N2115),N2115)</f>
        <v>220</v>
      </c>
    </row>
    <row r="2116" spans="1:15" x14ac:dyDescent="0.25">
      <c r="A2116">
        <v>447201</v>
      </c>
      <c r="B2116">
        <v>447171</v>
      </c>
      <c r="C2116" t="s">
        <v>29</v>
      </c>
      <c r="D2116" t="s">
        <v>36</v>
      </c>
      <c r="E2116" t="s">
        <v>122</v>
      </c>
      <c r="F2116" s="11">
        <v>69977</v>
      </c>
      <c r="G2116" s="7" t="s">
        <v>165</v>
      </c>
      <c r="H2116" s="7">
        <f t="shared" si="66"/>
        <v>0</v>
      </c>
      <c r="I2116" t="s">
        <v>153</v>
      </c>
      <c r="J2116" t="s">
        <v>294</v>
      </c>
      <c r="K2116" t="s">
        <v>11</v>
      </c>
      <c r="L2116" s="7" t="s">
        <v>148</v>
      </c>
      <c r="M2116" t="s">
        <v>294</v>
      </c>
      <c r="N2116" t="s">
        <v>294</v>
      </c>
      <c r="O2116" t="str">
        <f t="shared" si="67"/>
        <v>Нет показаний</v>
      </c>
    </row>
    <row r="2117" spans="1:15" x14ac:dyDescent="0.25">
      <c r="A2117">
        <v>447203</v>
      </c>
      <c r="B2117">
        <v>447171</v>
      </c>
      <c r="C2117" t="s">
        <v>29</v>
      </c>
      <c r="D2117" t="s">
        <v>36</v>
      </c>
      <c r="E2117" t="s">
        <v>122</v>
      </c>
      <c r="F2117" s="11">
        <v>4000265</v>
      </c>
      <c r="G2117" s="7" t="s">
        <v>165</v>
      </c>
      <c r="H2117" s="7">
        <f t="shared" si="66"/>
        <v>0</v>
      </c>
      <c r="I2117" t="s">
        <v>153</v>
      </c>
      <c r="J2117" t="s">
        <v>153</v>
      </c>
      <c r="K2117" t="s">
        <v>11</v>
      </c>
      <c r="L2117" s="7" t="s">
        <v>148</v>
      </c>
      <c r="M2117">
        <v>1.9870000000000001</v>
      </c>
      <c r="N2117" s="12">
        <v>281</v>
      </c>
      <c r="O2117">
        <f t="shared" si="67"/>
        <v>281</v>
      </c>
    </row>
    <row r="2118" spans="1:15" x14ac:dyDescent="0.25">
      <c r="A2118">
        <v>447205</v>
      </c>
      <c r="B2118">
        <v>447171</v>
      </c>
      <c r="C2118" t="s">
        <v>29</v>
      </c>
      <c r="D2118" t="s">
        <v>36</v>
      </c>
      <c r="E2118" t="s">
        <v>122</v>
      </c>
      <c r="F2118" s="11">
        <v>9141712</v>
      </c>
      <c r="G2118" s="7" t="s">
        <v>165</v>
      </c>
      <c r="H2118" s="7">
        <f t="shared" si="66"/>
        <v>0</v>
      </c>
      <c r="I2118" t="s">
        <v>153</v>
      </c>
      <c r="J2118" t="s">
        <v>294</v>
      </c>
      <c r="K2118" t="s">
        <v>11</v>
      </c>
      <c r="L2118" s="7" t="s">
        <v>148</v>
      </c>
      <c r="M2118" t="s">
        <v>294</v>
      </c>
      <c r="N2118" t="s">
        <v>294</v>
      </c>
      <c r="O2118" t="str">
        <f t="shared" si="67"/>
        <v>Нет показаний</v>
      </c>
    </row>
    <row r="2119" spans="1:15" x14ac:dyDescent="0.25">
      <c r="A2119">
        <v>447207</v>
      </c>
      <c r="B2119">
        <v>447171</v>
      </c>
      <c r="C2119" t="s">
        <v>29</v>
      </c>
      <c r="D2119" t="s">
        <v>36</v>
      </c>
      <c r="E2119" t="s">
        <v>122</v>
      </c>
      <c r="F2119" s="11">
        <v>1593712</v>
      </c>
      <c r="G2119" s="7" t="s">
        <v>165</v>
      </c>
      <c r="H2119" s="7">
        <f t="shared" si="66"/>
        <v>0</v>
      </c>
      <c r="I2119" t="s">
        <v>153</v>
      </c>
      <c r="J2119" t="s">
        <v>294</v>
      </c>
      <c r="K2119" t="s">
        <v>11</v>
      </c>
      <c r="L2119" s="7" t="s">
        <v>148</v>
      </c>
      <c r="M2119" t="s">
        <v>294</v>
      </c>
      <c r="N2119" t="s">
        <v>294</v>
      </c>
      <c r="O2119" t="str">
        <f t="shared" si="67"/>
        <v>Нет показаний</v>
      </c>
    </row>
    <row r="2120" spans="1:15" x14ac:dyDescent="0.25">
      <c r="A2120">
        <v>447209</v>
      </c>
      <c r="B2120">
        <v>447171</v>
      </c>
      <c r="C2120" t="s">
        <v>29</v>
      </c>
      <c r="D2120" t="s">
        <v>36</v>
      </c>
      <c r="E2120" t="s">
        <v>122</v>
      </c>
      <c r="F2120" s="11">
        <v>3445620</v>
      </c>
      <c r="G2120" s="7" t="s">
        <v>165</v>
      </c>
      <c r="H2120" s="7">
        <f t="shared" si="66"/>
        <v>0</v>
      </c>
      <c r="I2120" t="s">
        <v>153</v>
      </c>
      <c r="J2120" t="s">
        <v>294</v>
      </c>
      <c r="K2120" t="s">
        <v>11</v>
      </c>
      <c r="L2120" s="7" t="s">
        <v>148</v>
      </c>
      <c r="M2120" t="s">
        <v>294</v>
      </c>
      <c r="N2120" t="s">
        <v>294</v>
      </c>
      <c r="O2120" t="str">
        <f t="shared" si="67"/>
        <v>Нет показаний</v>
      </c>
    </row>
    <row r="2121" spans="1:15" x14ac:dyDescent="0.25">
      <c r="A2121">
        <v>447211</v>
      </c>
      <c r="B2121">
        <v>447171</v>
      </c>
      <c r="C2121" t="s">
        <v>29</v>
      </c>
      <c r="D2121" t="s">
        <v>36</v>
      </c>
      <c r="E2121" t="s">
        <v>122</v>
      </c>
      <c r="F2121" s="11">
        <v>3425965</v>
      </c>
      <c r="G2121" s="7" t="s">
        <v>165</v>
      </c>
      <c r="H2121" s="7">
        <f t="shared" si="66"/>
        <v>0</v>
      </c>
      <c r="I2121" t="s">
        <v>153</v>
      </c>
      <c r="J2121" t="s">
        <v>294</v>
      </c>
      <c r="K2121" t="s">
        <v>11</v>
      </c>
      <c r="L2121" s="7" t="s">
        <v>148</v>
      </c>
      <c r="M2121" t="s">
        <v>294</v>
      </c>
      <c r="N2121" t="s">
        <v>294</v>
      </c>
      <c r="O2121" t="str">
        <f t="shared" si="67"/>
        <v>Нет показаний</v>
      </c>
    </row>
    <row r="2122" spans="1:15" x14ac:dyDescent="0.25">
      <c r="A2122">
        <v>447213</v>
      </c>
      <c r="B2122">
        <v>447171</v>
      </c>
      <c r="C2122" t="s">
        <v>29</v>
      </c>
      <c r="D2122" t="s">
        <v>36</v>
      </c>
      <c r="E2122" t="s">
        <v>122</v>
      </c>
      <c r="F2122" s="11">
        <v>15256608</v>
      </c>
      <c r="G2122" s="7" t="s">
        <v>165</v>
      </c>
      <c r="H2122" s="7">
        <f t="shared" si="66"/>
        <v>0</v>
      </c>
      <c r="I2122" t="s">
        <v>153</v>
      </c>
      <c r="J2122" t="s">
        <v>294</v>
      </c>
      <c r="K2122" t="s">
        <v>11</v>
      </c>
      <c r="L2122" s="7" t="s">
        <v>148</v>
      </c>
      <c r="M2122" t="s">
        <v>294</v>
      </c>
      <c r="N2122" t="s">
        <v>294</v>
      </c>
      <c r="O2122" t="str">
        <f t="shared" si="67"/>
        <v>Нет показаний</v>
      </c>
    </row>
    <row r="2123" spans="1:15" x14ac:dyDescent="0.25">
      <c r="A2123">
        <v>447218</v>
      </c>
      <c r="B2123">
        <v>447171</v>
      </c>
      <c r="C2123" t="s">
        <v>29</v>
      </c>
      <c r="D2123" t="s">
        <v>36</v>
      </c>
      <c r="E2123" t="s">
        <v>122</v>
      </c>
      <c r="F2123" s="11">
        <v>100319</v>
      </c>
      <c r="G2123" s="7" t="s">
        <v>165</v>
      </c>
      <c r="H2123" s="7">
        <f t="shared" si="66"/>
        <v>0</v>
      </c>
      <c r="I2123" t="s">
        <v>153</v>
      </c>
      <c r="J2123" t="s">
        <v>294</v>
      </c>
      <c r="K2123" t="s">
        <v>11</v>
      </c>
      <c r="L2123" s="7" t="s">
        <v>148</v>
      </c>
      <c r="M2123" t="s">
        <v>294</v>
      </c>
      <c r="N2123" t="s">
        <v>294</v>
      </c>
      <c r="O2123" t="str">
        <f t="shared" si="67"/>
        <v>Нет показаний</v>
      </c>
    </row>
    <row r="2124" spans="1:15" x14ac:dyDescent="0.25">
      <c r="A2124">
        <v>447222</v>
      </c>
      <c r="B2124">
        <v>447171</v>
      </c>
      <c r="C2124" t="s">
        <v>29</v>
      </c>
      <c r="D2124" t="s">
        <v>36</v>
      </c>
      <c r="E2124" t="s">
        <v>122</v>
      </c>
      <c r="F2124" s="11">
        <v>5988153</v>
      </c>
      <c r="G2124" s="7" t="s">
        <v>165</v>
      </c>
      <c r="H2124" s="7">
        <f t="shared" si="66"/>
        <v>0</v>
      </c>
      <c r="I2124" t="s">
        <v>153</v>
      </c>
      <c r="J2124" t="s">
        <v>294</v>
      </c>
      <c r="K2124" t="s">
        <v>11</v>
      </c>
      <c r="L2124" s="7" t="s">
        <v>148</v>
      </c>
      <c r="M2124" t="s">
        <v>294</v>
      </c>
      <c r="N2124" t="s">
        <v>294</v>
      </c>
      <c r="O2124" t="str">
        <f t="shared" si="67"/>
        <v>Нет показаний</v>
      </c>
    </row>
    <row r="2125" spans="1:15" x14ac:dyDescent="0.25">
      <c r="A2125">
        <v>447571</v>
      </c>
      <c r="B2125">
        <v>447354</v>
      </c>
      <c r="C2125" t="s">
        <v>50</v>
      </c>
      <c r="D2125" t="s">
        <v>16</v>
      </c>
      <c r="E2125">
        <v>17</v>
      </c>
      <c r="F2125" s="11">
        <v>16612171</v>
      </c>
      <c r="G2125" s="7" t="s">
        <v>165</v>
      </c>
      <c r="H2125" s="7">
        <f t="shared" si="66"/>
        <v>0</v>
      </c>
      <c r="I2125" t="s">
        <v>153</v>
      </c>
      <c r="J2125" t="s">
        <v>294</v>
      </c>
      <c r="K2125" t="s">
        <v>18</v>
      </c>
      <c r="L2125" s="7" t="s">
        <v>148</v>
      </c>
      <c r="M2125" t="s">
        <v>294</v>
      </c>
      <c r="N2125" t="s">
        <v>294</v>
      </c>
      <c r="O2125" t="str">
        <f t="shared" si="67"/>
        <v>Нет показаний</v>
      </c>
    </row>
    <row r="2126" spans="1:15" x14ac:dyDescent="0.25">
      <c r="A2126">
        <v>447573</v>
      </c>
      <c r="B2126">
        <v>447354</v>
      </c>
      <c r="C2126" t="s">
        <v>50</v>
      </c>
      <c r="D2126" t="s">
        <v>16</v>
      </c>
      <c r="E2126">
        <v>17</v>
      </c>
      <c r="F2126" s="11">
        <v>2353018</v>
      </c>
      <c r="G2126" s="7" t="s">
        <v>165</v>
      </c>
      <c r="H2126" s="7">
        <f t="shared" si="66"/>
        <v>0</v>
      </c>
      <c r="I2126" t="s">
        <v>153</v>
      </c>
      <c r="J2126" t="s">
        <v>294</v>
      </c>
      <c r="K2126" t="s">
        <v>18</v>
      </c>
      <c r="L2126" s="7" t="s">
        <v>148</v>
      </c>
      <c r="M2126" t="s">
        <v>294</v>
      </c>
      <c r="N2126" t="s">
        <v>294</v>
      </c>
      <c r="O2126" t="str">
        <f t="shared" si="67"/>
        <v>Нет показаний</v>
      </c>
    </row>
    <row r="2127" spans="1:15" x14ac:dyDescent="0.25">
      <c r="A2127">
        <v>447579</v>
      </c>
      <c r="B2127">
        <v>447354</v>
      </c>
      <c r="C2127" t="s">
        <v>50</v>
      </c>
      <c r="D2127" t="s">
        <v>16</v>
      </c>
      <c r="E2127">
        <v>17</v>
      </c>
      <c r="F2127" s="11">
        <v>301100705</v>
      </c>
      <c r="G2127" s="7" t="s">
        <v>165</v>
      </c>
      <c r="H2127" s="7">
        <f t="shared" si="66"/>
        <v>0</v>
      </c>
      <c r="I2127" t="s">
        <v>153</v>
      </c>
      <c r="J2127" t="s">
        <v>294</v>
      </c>
      <c r="K2127" t="s">
        <v>18</v>
      </c>
      <c r="L2127" s="7" t="s">
        <v>148</v>
      </c>
      <c r="M2127" t="s">
        <v>294</v>
      </c>
      <c r="N2127" t="s">
        <v>294</v>
      </c>
      <c r="O2127" t="str">
        <f t="shared" si="67"/>
        <v>Нет показаний</v>
      </c>
    </row>
    <row r="2128" spans="1:15" x14ac:dyDescent="0.25">
      <c r="A2128">
        <v>447581</v>
      </c>
      <c r="B2128">
        <v>447354</v>
      </c>
      <c r="C2128" t="s">
        <v>50</v>
      </c>
      <c r="D2128" t="s">
        <v>16</v>
      </c>
      <c r="E2128">
        <v>17</v>
      </c>
      <c r="F2128" s="11">
        <v>97134983</v>
      </c>
      <c r="G2128" s="7" t="s">
        <v>165</v>
      </c>
      <c r="H2128" s="7">
        <f t="shared" si="66"/>
        <v>0</v>
      </c>
      <c r="I2128" t="s">
        <v>153</v>
      </c>
      <c r="J2128" t="s">
        <v>153</v>
      </c>
      <c r="K2128" t="s">
        <v>18</v>
      </c>
      <c r="L2128" s="7" t="s">
        <v>148</v>
      </c>
      <c r="M2128">
        <v>2.76</v>
      </c>
      <c r="N2128" s="12">
        <v>207</v>
      </c>
      <c r="O2128">
        <f t="shared" si="67"/>
        <v>207</v>
      </c>
    </row>
    <row r="2129" spans="1:15" x14ac:dyDescent="0.25">
      <c r="A2129">
        <v>447583</v>
      </c>
      <c r="B2129">
        <v>447354</v>
      </c>
      <c r="C2129" t="s">
        <v>50</v>
      </c>
      <c r="D2129" t="s">
        <v>16</v>
      </c>
      <c r="E2129">
        <v>17</v>
      </c>
      <c r="F2129" s="11">
        <v>301100713</v>
      </c>
      <c r="G2129" s="7" t="s">
        <v>165</v>
      </c>
      <c r="H2129" s="7">
        <f t="shared" si="66"/>
        <v>0</v>
      </c>
      <c r="I2129" t="s">
        <v>153</v>
      </c>
      <c r="J2129" t="s">
        <v>153</v>
      </c>
      <c r="K2129" t="s">
        <v>18</v>
      </c>
      <c r="L2129" s="7" t="s">
        <v>148</v>
      </c>
      <c r="M2129">
        <v>2.76</v>
      </c>
      <c r="N2129" s="12">
        <v>60</v>
      </c>
      <c r="O2129">
        <f t="shared" si="67"/>
        <v>60</v>
      </c>
    </row>
    <row r="2130" spans="1:15" x14ac:dyDescent="0.25">
      <c r="A2130">
        <v>447585</v>
      </c>
      <c r="B2130">
        <v>447354</v>
      </c>
      <c r="C2130" t="s">
        <v>50</v>
      </c>
      <c r="D2130" t="s">
        <v>16</v>
      </c>
      <c r="E2130">
        <v>17</v>
      </c>
      <c r="F2130" s="11">
        <v>2331326</v>
      </c>
      <c r="G2130" s="7" t="s">
        <v>165</v>
      </c>
      <c r="H2130" s="7">
        <f t="shared" si="66"/>
        <v>0</v>
      </c>
      <c r="I2130" t="s">
        <v>153</v>
      </c>
      <c r="J2130" t="s">
        <v>153</v>
      </c>
      <c r="K2130" t="s">
        <v>18</v>
      </c>
      <c r="L2130" s="7" t="s">
        <v>148</v>
      </c>
      <c r="M2130">
        <v>2.76</v>
      </c>
      <c r="N2130" s="12">
        <v>107</v>
      </c>
      <c r="O2130">
        <f t="shared" si="67"/>
        <v>107</v>
      </c>
    </row>
    <row r="2131" spans="1:15" x14ac:dyDescent="0.25">
      <c r="A2131">
        <v>447587</v>
      </c>
      <c r="B2131">
        <v>447354</v>
      </c>
      <c r="C2131" t="s">
        <v>50</v>
      </c>
      <c r="D2131" t="s">
        <v>16</v>
      </c>
      <c r="E2131">
        <v>17</v>
      </c>
      <c r="F2131" s="11">
        <v>60125482</v>
      </c>
      <c r="G2131" s="7" t="s">
        <v>165</v>
      </c>
      <c r="H2131" s="7">
        <f t="shared" si="66"/>
        <v>0</v>
      </c>
      <c r="I2131" t="s">
        <v>153</v>
      </c>
      <c r="J2131" t="s">
        <v>153</v>
      </c>
      <c r="K2131" t="s">
        <v>18</v>
      </c>
      <c r="L2131" s="7" t="s">
        <v>148</v>
      </c>
      <c r="M2131">
        <v>2.76</v>
      </c>
      <c r="N2131" s="12">
        <v>46</v>
      </c>
      <c r="O2131">
        <f t="shared" si="67"/>
        <v>46</v>
      </c>
    </row>
    <row r="2132" spans="1:15" x14ac:dyDescent="0.25">
      <c r="A2132">
        <v>447589</v>
      </c>
      <c r="B2132">
        <v>447354</v>
      </c>
      <c r="C2132" t="s">
        <v>50</v>
      </c>
      <c r="D2132" t="s">
        <v>16</v>
      </c>
      <c r="E2132">
        <v>17</v>
      </c>
      <c r="F2132" s="11">
        <v>55872</v>
      </c>
      <c r="G2132" s="7" t="s">
        <v>165</v>
      </c>
      <c r="H2132" s="7">
        <f t="shared" si="66"/>
        <v>0</v>
      </c>
      <c r="I2132" t="s">
        <v>153</v>
      </c>
      <c r="J2132" t="s">
        <v>153</v>
      </c>
      <c r="K2132" t="s">
        <v>18</v>
      </c>
      <c r="L2132" s="7" t="s">
        <v>148</v>
      </c>
      <c r="M2132">
        <v>2.76</v>
      </c>
      <c r="N2132" s="12">
        <v>33</v>
      </c>
      <c r="O2132">
        <f t="shared" si="67"/>
        <v>33</v>
      </c>
    </row>
    <row r="2133" spans="1:15" x14ac:dyDescent="0.25">
      <c r="A2133">
        <v>447593</v>
      </c>
      <c r="B2133">
        <v>447354</v>
      </c>
      <c r="C2133" t="s">
        <v>50</v>
      </c>
      <c r="D2133" t="s">
        <v>16</v>
      </c>
      <c r="E2133">
        <v>17</v>
      </c>
      <c r="F2133" s="11">
        <v>108087035</v>
      </c>
      <c r="G2133" s="7" t="s">
        <v>165</v>
      </c>
      <c r="H2133" s="7">
        <f t="shared" si="66"/>
        <v>0</v>
      </c>
      <c r="I2133" t="s">
        <v>153</v>
      </c>
      <c r="J2133" t="s">
        <v>153</v>
      </c>
      <c r="K2133" t="s">
        <v>18</v>
      </c>
      <c r="L2133" s="7" t="s">
        <v>148</v>
      </c>
      <c r="M2133">
        <v>2.76</v>
      </c>
      <c r="N2133" s="12">
        <v>70</v>
      </c>
      <c r="O2133">
        <f t="shared" si="67"/>
        <v>70</v>
      </c>
    </row>
    <row r="2134" spans="1:15" x14ac:dyDescent="0.25">
      <c r="A2134">
        <v>447595</v>
      </c>
      <c r="B2134">
        <v>447354</v>
      </c>
      <c r="C2134" t="s">
        <v>50</v>
      </c>
      <c r="D2134" t="s">
        <v>16</v>
      </c>
      <c r="E2134">
        <v>17</v>
      </c>
      <c r="F2134" s="11">
        <v>6990212</v>
      </c>
      <c r="G2134" s="7" t="s">
        <v>165</v>
      </c>
      <c r="H2134" s="7">
        <f t="shared" si="66"/>
        <v>0</v>
      </c>
      <c r="I2134" t="s">
        <v>153</v>
      </c>
      <c r="J2134" t="s">
        <v>153</v>
      </c>
      <c r="K2134" t="s">
        <v>18</v>
      </c>
      <c r="L2134" s="7" t="s">
        <v>148</v>
      </c>
      <c r="M2134">
        <v>2.76</v>
      </c>
      <c r="N2134" s="12">
        <v>136</v>
      </c>
      <c r="O2134">
        <f t="shared" si="67"/>
        <v>136</v>
      </c>
    </row>
    <row r="2135" spans="1:15" x14ac:dyDescent="0.25">
      <c r="A2135">
        <v>447597</v>
      </c>
      <c r="B2135">
        <v>447354</v>
      </c>
      <c r="C2135" t="s">
        <v>50</v>
      </c>
      <c r="D2135" t="s">
        <v>16</v>
      </c>
      <c r="E2135">
        <v>17</v>
      </c>
      <c r="F2135" s="11">
        <v>3935410</v>
      </c>
      <c r="G2135" s="7" t="s">
        <v>165</v>
      </c>
      <c r="H2135" s="7">
        <f t="shared" si="66"/>
        <v>0</v>
      </c>
      <c r="I2135" t="s">
        <v>153</v>
      </c>
      <c r="J2135" t="s">
        <v>153</v>
      </c>
      <c r="K2135" t="s">
        <v>18</v>
      </c>
      <c r="L2135" s="7" t="s">
        <v>148</v>
      </c>
      <c r="M2135">
        <v>2.76</v>
      </c>
      <c r="N2135" s="12">
        <v>503</v>
      </c>
      <c r="O2135">
        <f t="shared" si="67"/>
        <v>503</v>
      </c>
    </row>
    <row r="2136" spans="1:15" x14ac:dyDescent="0.25">
      <c r="A2136">
        <v>447601</v>
      </c>
      <c r="B2136">
        <v>447354</v>
      </c>
      <c r="C2136" t="s">
        <v>50</v>
      </c>
      <c r="D2136" t="s">
        <v>16</v>
      </c>
      <c r="E2136">
        <v>17</v>
      </c>
      <c r="F2136" s="11">
        <v>5232016627</v>
      </c>
      <c r="G2136" s="7" t="s">
        <v>165</v>
      </c>
      <c r="H2136" s="7">
        <f t="shared" si="66"/>
        <v>0</v>
      </c>
      <c r="I2136" t="s">
        <v>153</v>
      </c>
      <c r="J2136" t="s">
        <v>294</v>
      </c>
      <c r="K2136" t="s">
        <v>18</v>
      </c>
      <c r="L2136" s="7" t="s">
        <v>148</v>
      </c>
      <c r="M2136" t="s">
        <v>294</v>
      </c>
      <c r="N2136" t="s">
        <v>294</v>
      </c>
      <c r="O2136" t="str">
        <f t="shared" si="67"/>
        <v>Нет показаний</v>
      </c>
    </row>
    <row r="2137" spans="1:15" x14ac:dyDescent="0.25">
      <c r="A2137">
        <v>447605</v>
      </c>
      <c r="B2137">
        <v>447355</v>
      </c>
      <c r="C2137" t="s">
        <v>50</v>
      </c>
      <c r="D2137" t="s">
        <v>16</v>
      </c>
      <c r="E2137">
        <v>19</v>
      </c>
      <c r="F2137" s="11">
        <v>6969975</v>
      </c>
      <c r="G2137" s="7" t="s">
        <v>165</v>
      </c>
      <c r="H2137" s="7">
        <f t="shared" si="66"/>
        <v>0</v>
      </c>
      <c r="I2137" t="s">
        <v>153</v>
      </c>
      <c r="J2137" t="s">
        <v>153</v>
      </c>
      <c r="K2137" t="s">
        <v>18</v>
      </c>
      <c r="L2137" s="7" t="s">
        <v>148</v>
      </c>
      <c r="M2137">
        <v>2.76</v>
      </c>
      <c r="N2137" s="12">
        <v>82</v>
      </c>
      <c r="O2137">
        <f t="shared" si="67"/>
        <v>82</v>
      </c>
    </row>
    <row r="2138" spans="1:15" x14ac:dyDescent="0.25">
      <c r="A2138">
        <v>447607</v>
      </c>
      <c r="B2138">
        <v>447355</v>
      </c>
      <c r="C2138" t="s">
        <v>50</v>
      </c>
      <c r="D2138" t="s">
        <v>16</v>
      </c>
      <c r="E2138">
        <v>19</v>
      </c>
      <c r="F2138" s="11">
        <v>120249791</v>
      </c>
      <c r="G2138" s="7" t="s">
        <v>165</v>
      </c>
      <c r="H2138" s="7">
        <f t="shared" si="66"/>
        <v>0</v>
      </c>
      <c r="I2138" t="s">
        <v>153</v>
      </c>
      <c r="J2138" t="s">
        <v>153</v>
      </c>
      <c r="K2138" t="s">
        <v>18</v>
      </c>
      <c r="L2138" s="7" t="s">
        <v>148</v>
      </c>
      <c r="M2138">
        <v>2.76</v>
      </c>
      <c r="N2138" s="12">
        <v>2</v>
      </c>
      <c r="O2138">
        <f t="shared" si="67"/>
        <v>2</v>
      </c>
    </row>
    <row r="2139" spans="1:15" x14ac:dyDescent="0.25">
      <c r="A2139">
        <v>447609</v>
      </c>
      <c r="B2139">
        <v>447355</v>
      </c>
      <c r="C2139" t="s">
        <v>50</v>
      </c>
      <c r="D2139" t="s">
        <v>16</v>
      </c>
      <c r="E2139">
        <v>19</v>
      </c>
      <c r="F2139" s="11">
        <v>75019187</v>
      </c>
      <c r="G2139" s="7" t="s">
        <v>170</v>
      </c>
      <c r="H2139" s="7">
        <f t="shared" si="66"/>
        <v>2</v>
      </c>
      <c r="I2139" t="s">
        <v>153</v>
      </c>
      <c r="J2139" t="s">
        <v>153</v>
      </c>
      <c r="K2139" t="s">
        <v>18</v>
      </c>
      <c r="L2139" s="7" t="s">
        <v>148</v>
      </c>
      <c r="M2139">
        <v>2.76</v>
      </c>
      <c r="N2139" s="12">
        <v>37</v>
      </c>
      <c r="O2139">
        <f t="shared" si="67"/>
        <v>18.5</v>
      </c>
    </row>
    <row r="2140" spans="1:15" x14ac:dyDescent="0.25">
      <c r="A2140">
        <v>447610</v>
      </c>
      <c r="B2140">
        <v>447355</v>
      </c>
      <c r="C2140" t="s">
        <v>50</v>
      </c>
      <c r="D2140" t="s">
        <v>16</v>
      </c>
      <c r="E2140">
        <v>19</v>
      </c>
      <c r="F2140" s="11">
        <v>75019187</v>
      </c>
      <c r="G2140" s="7" t="s">
        <v>170</v>
      </c>
      <c r="H2140" s="7">
        <f t="shared" si="66"/>
        <v>2</v>
      </c>
      <c r="I2140" t="s">
        <v>153</v>
      </c>
      <c r="J2140" t="s">
        <v>153</v>
      </c>
      <c r="K2140" t="s">
        <v>18</v>
      </c>
      <c r="L2140" s="7" t="s">
        <v>148</v>
      </c>
      <c r="M2140">
        <v>2.76</v>
      </c>
      <c r="N2140" s="12">
        <v>37</v>
      </c>
      <c r="O2140">
        <f t="shared" si="67"/>
        <v>18.5</v>
      </c>
    </row>
    <row r="2141" spans="1:15" x14ac:dyDescent="0.25">
      <c r="A2141">
        <v>447612</v>
      </c>
      <c r="B2141">
        <v>447355</v>
      </c>
      <c r="C2141" t="s">
        <v>50</v>
      </c>
      <c r="D2141" t="s">
        <v>16</v>
      </c>
      <c r="E2141">
        <v>19</v>
      </c>
      <c r="F2141" s="11">
        <v>2521015</v>
      </c>
      <c r="G2141" s="7" t="s">
        <v>170</v>
      </c>
      <c r="H2141" s="7">
        <f t="shared" si="66"/>
        <v>2</v>
      </c>
      <c r="I2141" t="s">
        <v>153</v>
      </c>
      <c r="J2141" t="s">
        <v>294</v>
      </c>
      <c r="K2141" t="s">
        <v>18</v>
      </c>
      <c r="L2141" s="7" t="s">
        <v>148</v>
      </c>
      <c r="M2141" t="s">
        <v>294</v>
      </c>
      <c r="N2141" t="s">
        <v>294</v>
      </c>
      <c r="O2141" t="str">
        <f t="shared" si="67"/>
        <v>Нет показаний</v>
      </c>
    </row>
    <row r="2142" spans="1:15" x14ac:dyDescent="0.25">
      <c r="A2142">
        <v>447613</v>
      </c>
      <c r="B2142">
        <v>447355</v>
      </c>
      <c r="C2142" t="s">
        <v>50</v>
      </c>
      <c r="D2142" t="s">
        <v>16</v>
      </c>
      <c r="E2142">
        <v>19</v>
      </c>
      <c r="F2142" s="11">
        <v>2521015</v>
      </c>
      <c r="G2142" s="7" t="s">
        <v>170</v>
      </c>
      <c r="H2142" s="7">
        <f t="shared" si="66"/>
        <v>2</v>
      </c>
      <c r="I2142" t="s">
        <v>153</v>
      </c>
      <c r="J2142" t="s">
        <v>294</v>
      </c>
      <c r="K2142" t="s">
        <v>18</v>
      </c>
      <c r="L2142" s="7" t="s">
        <v>148</v>
      </c>
      <c r="M2142" t="s">
        <v>294</v>
      </c>
      <c r="N2142" t="s">
        <v>294</v>
      </c>
      <c r="O2142" t="str">
        <f t="shared" si="67"/>
        <v>Нет показаний</v>
      </c>
    </row>
    <row r="2143" spans="1:15" x14ac:dyDescent="0.25">
      <c r="A2143">
        <v>447618</v>
      </c>
      <c r="B2143">
        <v>447355</v>
      </c>
      <c r="C2143" t="s">
        <v>50</v>
      </c>
      <c r="D2143" t="s">
        <v>16</v>
      </c>
      <c r="E2143">
        <v>19</v>
      </c>
      <c r="F2143" s="11">
        <v>8293809</v>
      </c>
      <c r="G2143" s="7" t="s">
        <v>165</v>
      </c>
      <c r="H2143" s="7">
        <f t="shared" si="66"/>
        <v>0</v>
      </c>
      <c r="I2143" t="s">
        <v>153</v>
      </c>
      <c r="J2143" t="s">
        <v>153</v>
      </c>
      <c r="K2143" t="s">
        <v>18</v>
      </c>
      <c r="L2143" s="7" t="s">
        <v>148</v>
      </c>
      <c r="M2143">
        <v>2.76</v>
      </c>
      <c r="N2143" s="12">
        <v>250</v>
      </c>
      <c r="O2143">
        <f t="shared" si="67"/>
        <v>250</v>
      </c>
    </row>
    <row r="2144" spans="1:15" x14ac:dyDescent="0.25">
      <c r="A2144">
        <v>447620</v>
      </c>
      <c r="B2144">
        <v>447355</v>
      </c>
      <c r="C2144" t="s">
        <v>50</v>
      </c>
      <c r="D2144" t="s">
        <v>16</v>
      </c>
      <c r="E2144">
        <v>19</v>
      </c>
      <c r="F2144" s="11">
        <v>2337913</v>
      </c>
      <c r="G2144" s="7" t="s">
        <v>165</v>
      </c>
      <c r="H2144" s="7">
        <f t="shared" si="66"/>
        <v>0</v>
      </c>
      <c r="I2144" t="s">
        <v>153</v>
      </c>
      <c r="J2144" t="s">
        <v>153</v>
      </c>
      <c r="K2144" t="s">
        <v>18</v>
      </c>
      <c r="L2144" s="7" t="s">
        <v>148</v>
      </c>
      <c r="M2144">
        <v>2.76</v>
      </c>
      <c r="N2144" s="12">
        <v>110</v>
      </c>
      <c r="O2144">
        <f t="shared" si="67"/>
        <v>110</v>
      </c>
    </row>
    <row r="2145" spans="1:15" x14ac:dyDescent="0.25">
      <c r="A2145">
        <v>447622</v>
      </c>
      <c r="B2145">
        <v>447357</v>
      </c>
      <c r="C2145" t="s">
        <v>50</v>
      </c>
      <c r="D2145" t="s">
        <v>124</v>
      </c>
      <c r="E2145">
        <v>23</v>
      </c>
      <c r="F2145" s="11">
        <v>370466</v>
      </c>
      <c r="G2145" s="7" t="s">
        <v>165</v>
      </c>
      <c r="H2145" s="7">
        <f t="shared" si="66"/>
        <v>0</v>
      </c>
      <c r="I2145" t="s">
        <v>153</v>
      </c>
      <c r="J2145" t="s">
        <v>294</v>
      </c>
      <c r="K2145" t="s">
        <v>18</v>
      </c>
      <c r="L2145" s="7" t="s">
        <v>148</v>
      </c>
      <c r="M2145" t="s">
        <v>294</v>
      </c>
      <c r="N2145" t="s">
        <v>294</v>
      </c>
      <c r="O2145" t="str">
        <f t="shared" si="67"/>
        <v>Нет показаний</v>
      </c>
    </row>
    <row r="2146" spans="1:15" x14ac:dyDescent="0.25">
      <c r="A2146">
        <v>447624</v>
      </c>
      <c r="B2146">
        <v>447357</v>
      </c>
      <c r="C2146" t="s">
        <v>50</v>
      </c>
      <c r="D2146" t="s">
        <v>124</v>
      </c>
      <c r="E2146">
        <v>23</v>
      </c>
      <c r="F2146" s="11">
        <v>371856</v>
      </c>
      <c r="G2146" s="7" t="s">
        <v>165</v>
      </c>
      <c r="H2146" s="7">
        <f t="shared" si="66"/>
        <v>0</v>
      </c>
      <c r="I2146" t="s">
        <v>153</v>
      </c>
      <c r="J2146" t="s">
        <v>294</v>
      </c>
      <c r="K2146" t="s">
        <v>18</v>
      </c>
      <c r="L2146" s="7" t="s">
        <v>148</v>
      </c>
      <c r="M2146" t="s">
        <v>294</v>
      </c>
      <c r="N2146" t="s">
        <v>294</v>
      </c>
      <c r="O2146" t="str">
        <f t="shared" si="67"/>
        <v>Нет показаний</v>
      </c>
    </row>
    <row r="2147" spans="1:15" x14ac:dyDescent="0.25">
      <c r="A2147">
        <v>447628</v>
      </c>
      <c r="B2147">
        <v>447357</v>
      </c>
      <c r="C2147" t="s">
        <v>50</v>
      </c>
      <c r="D2147" t="s">
        <v>124</v>
      </c>
      <c r="E2147">
        <v>23</v>
      </c>
      <c r="F2147" s="11">
        <v>364826</v>
      </c>
      <c r="G2147" s="7" t="s">
        <v>165</v>
      </c>
      <c r="H2147" s="7">
        <f t="shared" si="66"/>
        <v>0</v>
      </c>
      <c r="I2147" t="s">
        <v>153</v>
      </c>
      <c r="J2147" t="s">
        <v>294</v>
      </c>
      <c r="K2147" t="s">
        <v>18</v>
      </c>
      <c r="L2147" s="7" t="s">
        <v>148</v>
      </c>
      <c r="M2147" t="s">
        <v>294</v>
      </c>
      <c r="N2147" t="s">
        <v>294</v>
      </c>
      <c r="O2147" t="str">
        <f t="shared" si="67"/>
        <v>Нет показаний</v>
      </c>
    </row>
    <row r="2148" spans="1:15" x14ac:dyDescent="0.25">
      <c r="A2148">
        <v>447630</v>
      </c>
      <c r="B2148">
        <v>447357</v>
      </c>
      <c r="C2148" t="s">
        <v>50</v>
      </c>
      <c r="D2148" t="s">
        <v>124</v>
      </c>
      <c r="E2148">
        <v>23</v>
      </c>
      <c r="F2148" s="11">
        <v>365539</v>
      </c>
      <c r="G2148" s="7" t="s">
        <v>165</v>
      </c>
      <c r="H2148" s="7">
        <f t="shared" si="66"/>
        <v>0</v>
      </c>
      <c r="I2148" t="s">
        <v>153</v>
      </c>
      <c r="J2148" t="s">
        <v>153</v>
      </c>
      <c r="K2148" t="s">
        <v>18</v>
      </c>
      <c r="L2148" s="7" t="s">
        <v>148</v>
      </c>
      <c r="M2148">
        <v>2.76</v>
      </c>
      <c r="N2148" s="12">
        <v>295</v>
      </c>
      <c r="O2148">
        <f t="shared" si="67"/>
        <v>295</v>
      </c>
    </row>
    <row r="2149" spans="1:15" x14ac:dyDescent="0.25">
      <c r="A2149">
        <v>447632</v>
      </c>
      <c r="B2149">
        <v>447357</v>
      </c>
      <c r="C2149" t="s">
        <v>50</v>
      </c>
      <c r="D2149" t="s">
        <v>124</v>
      </c>
      <c r="E2149">
        <v>23</v>
      </c>
      <c r="F2149" s="11">
        <v>370322</v>
      </c>
      <c r="G2149" s="7" t="s">
        <v>165</v>
      </c>
      <c r="H2149" s="7">
        <f t="shared" si="66"/>
        <v>0</v>
      </c>
      <c r="I2149" t="s">
        <v>153</v>
      </c>
      <c r="J2149" t="s">
        <v>153</v>
      </c>
      <c r="K2149" t="s">
        <v>18</v>
      </c>
      <c r="L2149" s="7" t="s">
        <v>148</v>
      </c>
      <c r="M2149">
        <v>2.76</v>
      </c>
      <c r="N2149" s="12">
        <v>898</v>
      </c>
      <c r="O2149">
        <f t="shared" si="67"/>
        <v>898</v>
      </c>
    </row>
    <row r="2150" spans="1:15" x14ac:dyDescent="0.25">
      <c r="A2150">
        <v>447634</v>
      </c>
      <c r="B2150">
        <v>447357</v>
      </c>
      <c r="C2150" t="s">
        <v>50</v>
      </c>
      <c r="D2150" t="s">
        <v>124</v>
      </c>
      <c r="E2150">
        <v>23</v>
      </c>
      <c r="F2150" s="11">
        <v>369868</v>
      </c>
      <c r="G2150" s="7" t="s">
        <v>165</v>
      </c>
      <c r="H2150" s="7">
        <f t="shared" si="66"/>
        <v>0</v>
      </c>
      <c r="I2150" t="s">
        <v>153</v>
      </c>
      <c r="J2150" t="s">
        <v>153</v>
      </c>
      <c r="K2150" t="s">
        <v>18</v>
      </c>
      <c r="L2150" s="7" t="s">
        <v>148</v>
      </c>
      <c r="M2150">
        <v>2.76</v>
      </c>
      <c r="N2150" s="12">
        <v>2153</v>
      </c>
      <c r="O2150">
        <f t="shared" si="67"/>
        <v>2153</v>
      </c>
    </row>
    <row r="2151" spans="1:15" x14ac:dyDescent="0.25">
      <c r="A2151">
        <v>447636</v>
      </c>
      <c r="B2151">
        <v>447357</v>
      </c>
      <c r="C2151" t="s">
        <v>50</v>
      </c>
      <c r="D2151" t="s">
        <v>124</v>
      </c>
      <c r="E2151">
        <v>23</v>
      </c>
      <c r="F2151" s="11">
        <v>365509</v>
      </c>
      <c r="G2151" s="7" t="s">
        <v>165</v>
      </c>
      <c r="H2151" s="7">
        <f t="shared" si="66"/>
        <v>0</v>
      </c>
      <c r="I2151" t="s">
        <v>153</v>
      </c>
      <c r="J2151" t="s">
        <v>294</v>
      </c>
      <c r="K2151" t="s">
        <v>18</v>
      </c>
      <c r="L2151" s="7" t="s">
        <v>148</v>
      </c>
      <c r="M2151" t="s">
        <v>294</v>
      </c>
      <c r="N2151" t="s">
        <v>294</v>
      </c>
      <c r="O2151" t="str">
        <f t="shared" si="67"/>
        <v>Нет показаний</v>
      </c>
    </row>
    <row r="2152" spans="1:15" x14ac:dyDescent="0.25">
      <c r="A2152">
        <v>447779</v>
      </c>
      <c r="B2152">
        <v>447367</v>
      </c>
      <c r="C2152" t="s">
        <v>50</v>
      </c>
      <c r="D2152" t="s">
        <v>125</v>
      </c>
      <c r="E2152">
        <v>20</v>
      </c>
      <c r="F2152" s="11">
        <v>85116556</v>
      </c>
      <c r="G2152" s="7" t="s">
        <v>165</v>
      </c>
      <c r="H2152" s="7">
        <f t="shared" si="66"/>
        <v>0</v>
      </c>
      <c r="I2152" t="s">
        <v>153</v>
      </c>
      <c r="J2152" t="s">
        <v>294</v>
      </c>
      <c r="K2152" t="s">
        <v>18</v>
      </c>
      <c r="L2152" s="7" t="s">
        <v>148</v>
      </c>
      <c r="M2152" t="s">
        <v>294</v>
      </c>
      <c r="N2152" t="s">
        <v>294</v>
      </c>
      <c r="O2152" t="str">
        <f t="shared" si="67"/>
        <v>Нет показаний</v>
      </c>
    </row>
    <row r="2153" spans="1:15" x14ac:dyDescent="0.25">
      <c r="A2153">
        <v>447781</v>
      </c>
      <c r="B2153">
        <v>447367</v>
      </c>
      <c r="C2153" t="s">
        <v>50</v>
      </c>
      <c r="D2153" t="s">
        <v>125</v>
      </c>
      <c r="E2153">
        <v>20</v>
      </c>
      <c r="F2153" s="11">
        <v>35235</v>
      </c>
      <c r="G2153" s="7" t="s">
        <v>165</v>
      </c>
      <c r="H2153" s="7">
        <f t="shared" si="66"/>
        <v>0</v>
      </c>
      <c r="I2153" t="s">
        <v>153</v>
      </c>
      <c r="J2153" t="s">
        <v>153</v>
      </c>
      <c r="K2153" t="s">
        <v>18</v>
      </c>
      <c r="L2153" s="7" t="s">
        <v>148</v>
      </c>
      <c r="M2153">
        <v>2.76</v>
      </c>
      <c r="N2153" s="12">
        <v>646</v>
      </c>
      <c r="O2153">
        <f t="shared" si="67"/>
        <v>646</v>
      </c>
    </row>
    <row r="2154" spans="1:15" x14ac:dyDescent="0.25">
      <c r="A2154">
        <v>447787</v>
      </c>
      <c r="B2154">
        <v>447367</v>
      </c>
      <c r="C2154" t="s">
        <v>50</v>
      </c>
      <c r="D2154" t="s">
        <v>125</v>
      </c>
      <c r="E2154">
        <v>20</v>
      </c>
      <c r="F2154" s="11">
        <v>16745204</v>
      </c>
      <c r="G2154" s="7" t="s">
        <v>165</v>
      </c>
      <c r="H2154" s="7">
        <f t="shared" si="66"/>
        <v>0</v>
      </c>
      <c r="I2154" t="s">
        <v>153</v>
      </c>
      <c r="J2154" t="s">
        <v>153</v>
      </c>
      <c r="K2154" t="s">
        <v>18</v>
      </c>
      <c r="L2154" s="7" t="s">
        <v>148</v>
      </c>
      <c r="M2154">
        <v>2.76</v>
      </c>
      <c r="N2154" s="12">
        <v>105</v>
      </c>
      <c r="O2154">
        <f t="shared" si="67"/>
        <v>105</v>
      </c>
    </row>
    <row r="2155" spans="1:15" x14ac:dyDescent="0.25">
      <c r="A2155">
        <v>447787</v>
      </c>
      <c r="B2155">
        <v>447367</v>
      </c>
      <c r="C2155" t="s">
        <v>50</v>
      </c>
      <c r="D2155" t="s">
        <v>125</v>
      </c>
      <c r="E2155">
        <v>20</v>
      </c>
      <c r="F2155" s="11">
        <v>25659158</v>
      </c>
      <c r="G2155" s="7" t="s">
        <v>170</v>
      </c>
      <c r="H2155" s="7">
        <f t="shared" si="66"/>
        <v>3</v>
      </c>
      <c r="I2155" t="s">
        <v>153</v>
      </c>
      <c r="J2155" t="s">
        <v>153</v>
      </c>
      <c r="K2155" t="s">
        <v>18</v>
      </c>
      <c r="L2155" s="7" t="s">
        <v>148</v>
      </c>
      <c r="M2155">
        <v>2.76</v>
      </c>
      <c r="N2155" s="12">
        <v>913</v>
      </c>
      <c r="O2155">
        <f t="shared" si="67"/>
        <v>304.33333333333331</v>
      </c>
    </row>
    <row r="2156" spans="1:15" x14ac:dyDescent="0.25">
      <c r="A2156">
        <v>447792</v>
      </c>
      <c r="B2156">
        <v>447367</v>
      </c>
      <c r="C2156" t="s">
        <v>50</v>
      </c>
      <c r="D2156" t="s">
        <v>125</v>
      </c>
      <c r="E2156">
        <v>20</v>
      </c>
      <c r="F2156" s="11">
        <v>7304808</v>
      </c>
      <c r="G2156" s="7" t="s">
        <v>165</v>
      </c>
      <c r="H2156" s="7">
        <f t="shared" si="66"/>
        <v>0</v>
      </c>
      <c r="I2156" t="s">
        <v>153</v>
      </c>
      <c r="J2156" t="s">
        <v>153</v>
      </c>
      <c r="K2156" t="s">
        <v>18</v>
      </c>
      <c r="L2156" s="7" t="s">
        <v>148</v>
      </c>
      <c r="M2156">
        <v>2.76</v>
      </c>
      <c r="N2156" s="12">
        <v>43</v>
      </c>
      <c r="O2156">
        <f t="shared" si="67"/>
        <v>43</v>
      </c>
    </row>
    <row r="2157" spans="1:15" x14ac:dyDescent="0.25">
      <c r="A2157">
        <v>447793</v>
      </c>
      <c r="B2157">
        <v>447367</v>
      </c>
      <c r="C2157" t="s">
        <v>50</v>
      </c>
      <c r="D2157" t="s">
        <v>125</v>
      </c>
      <c r="E2157">
        <v>20</v>
      </c>
      <c r="F2157" s="11">
        <v>16749204</v>
      </c>
      <c r="G2157" s="7" t="s">
        <v>165</v>
      </c>
      <c r="H2157" s="7">
        <f t="shared" si="66"/>
        <v>0</v>
      </c>
      <c r="I2157" t="s">
        <v>153</v>
      </c>
      <c r="J2157" t="s">
        <v>153</v>
      </c>
      <c r="K2157" t="s">
        <v>18</v>
      </c>
      <c r="L2157" s="7" t="s">
        <v>148</v>
      </c>
      <c r="M2157">
        <v>2.76</v>
      </c>
      <c r="N2157" s="12">
        <v>0</v>
      </c>
      <c r="O2157">
        <f t="shared" si="67"/>
        <v>0</v>
      </c>
    </row>
    <row r="2158" spans="1:15" x14ac:dyDescent="0.25">
      <c r="A2158">
        <v>447793</v>
      </c>
      <c r="B2158">
        <v>447367</v>
      </c>
      <c r="C2158" t="s">
        <v>50</v>
      </c>
      <c r="D2158" t="s">
        <v>125</v>
      </c>
      <c r="E2158">
        <v>20</v>
      </c>
      <c r="F2158" s="11">
        <v>25659158</v>
      </c>
      <c r="G2158" s="7" t="s">
        <v>170</v>
      </c>
      <c r="H2158" s="7">
        <f t="shared" si="66"/>
        <v>3</v>
      </c>
      <c r="I2158" t="s">
        <v>153</v>
      </c>
      <c r="J2158" t="s">
        <v>153</v>
      </c>
      <c r="K2158" t="s">
        <v>18</v>
      </c>
      <c r="L2158" s="7" t="s">
        <v>148</v>
      </c>
      <c r="M2158">
        <v>2.76</v>
      </c>
      <c r="N2158" s="12">
        <v>913</v>
      </c>
      <c r="O2158">
        <f t="shared" si="67"/>
        <v>304.33333333333331</v>
      </c>
    </row>
    <row r="2159" spans="1:15" x14ac:dyDescent="0.25">
      <c r="A2159">
        <v>447794</v>
      </c>
      <c r="B2159">
        <v>447367</v>
      </c>
      <c r="C2159" t="s">
        <v>50</v>
      </c>
      <c r="D2159" t="s">
        <v>125</v>
      </c>
      <c r="E2159">
        <v>20</v>
      </c>
      <c r="F2159" s="11">
        <v>16750204</v>
      </c>
      <c r="G2159" s="7" t="s">
        <v>165</v>
      </c>
      <c r="H2159" s="7">
        <f t="shared" si="66"/>
        <v>0</v>
      </c>
      <c r="I2159" t="s">
        <v>153</v>
      </c>
      <c r="J2159" t="s">
        <v>153</v>
      </c>
      <c r="K2159" t="s">
        <v>18</v>
      </c>
      <c r="L2159" s="7" t="s">
        <v>148</v>
      </c>
      <c r="M2159">
        <v>2.76</v>
      </c>
      <c r="N2159" s="12">
        <v>86</v>
      </c>
      <c r="O2159">
        <f t="shared" si="67"/>
        <v>86</v>
      </c>
    </row>
    <row r="2160" spans="1:15" x14ac:dyDescent="0.25">
      <c r="A2160">
        <v>447794</v>
      </c>
      <c r="B2160">
        <v>447367</v>
      </c>
      <c r="C2160" t="s">
        <v>50</v>
      </c>
      <c r="D2160" t="s">
        <v>125</v>
      </c>
      <c r="E2160">
        <v>20</v>
      </c>
      <c r="F2160" s="11">
        <v>25659158</v>
      </c>
      <c r="G2160" s="7" t="s">
        <v>170</v>
      </c>
      <c r="H2160" s="7">
        <f t="shared" si="66"/>
        <v>3</v>
      </c>
      <c r="I2160" t="s">
        <v>153</v>
      </c>
      <c r="J2160" t="s">
        <v>153</v>
      </c>
      <c r="K2160" t="s">
        <v>18</v>
      </c>
      <c r="L2160" s="7" t="s">
        <v>148</v>
      </c>
      <c r="M2160">
        <v>2.76</v>
      </c>
      <c r="N2160" s="12">
        <v>913</v>
      </c>
      <c r="O2160">
        <f t="shared" si="67"/>
        <v>304.33333333333331</v>
      </c>
    </row>
    <row r="2161" spans="1:15" x14ac:dyDescent="0.25">
      <c r="A2161">
        <v>447796</v>
      </c>
      <c r="B2161">
        <v>447367</v>
      </c>
      <c r="C2161" t="s">
        <v>50</v>
      </c>
      <c r="D2161" t="s">
        <v>125</v>
      </c>
      <c r="E2161">
        <v>20</v>
      </c>
      <c r="F2161" s="11">
        <v>16751205</v>
      </c>
      <c r="G2161" s="7" t="s">
        <v>165</v>
      </c>
      <c r="H2161" s="7">
        <f t="shared" si="66"/>
        <v>0</v>
      </c>
      <c r="I2161" t="s">
        <v>153</v>
      </c>
      <c r="J2161" t="s">
        <v>153</v>
      </c>
      <c r="K2161" t="s">
        <v>18</v>
      </c>
      <c r="L2161" s="7" t="s">
        <v>148</v>
      </c>
      <c r="M2161">
        <v>2.76</v>
      </c>
      <c r="N2161" s="12">
        <v>-111</v>
      </c>
      <c r="O2161">
        <f t="shared" si="67"/>
        <v>-111</v>
      </c>
    </row>
    <row r="2162" spans="1:15" x14ac:dyDescent="0.25">
      <c r="A2162">
        <v>447798</v>
      </c>
      <c r="B2162">
        <v>447367</v>
      </c>
      <c r="C2162" t="s">
        <v>50</v>
      </c>
      <c r="D2162" t="s">
        <v>125</v>
      </c>
      <c r="E2162">
        <v>20</v>
      </c>
      <c r="F2162" s="11">
        <v>75012413</v>
      </c>
      <c r="G2162" s="7" t="s">
        <v>170</v>
      </c>
      <c r="H2162" s="7">
        <f t="shared" si="66"/>
        <v>2</v>
      </c>
      <c r="I2162" t="s">
        <v>153</v>
      </c>
      <c r="J2162" t="s">
        <v>294</v>
      </c>
      <c r="K2162" t="s">
        <v>18</v>
      </c>
      <c r="L2162" s="7" t="s">
        <v>148</v>
      </c>
      <c r="M2162" t="s">
        <v>294</v>
      </c>
      <c r="N2162" t="s">
        <v>294</v>
      </c>
      <c r="O2162" t="str">
        <f t="shared" si="67"/>
        <v>Нет показаний</v>
      </c>
    </row>
    <row r="2163" spans="1:15" x14ac:dyDescent="0.25">
      <c r="A2163">
        <v>447799</v>
      </c>
      <c r="B2163">
        <v>447367</v>
      </c>
      <c r="C2163" t="s">
        <v>50</v>
      </c>
      <c r="D2163" t="s">
        <v>125</v>
      </c>
      <c r="E2163">
        <v>20</v>
      </c>
      <c r="F2163" s="11">
        <v>75012413</v>
      </c>
      <c r="G2163" s="7" t="s">
        <v>170</v>
      </c>
      <c r="H2163" s="7">
        <f t="shared" si="66"/>
        <v>2</v>
      </c>
      <c r="I2163" t="s">
        <v>153</v>
      </c>
      <c r="J2163" t="s">
        <v>294</v>
      </c>
      <c r="K2163" t="s">
        <v>18</v>
      </c>
      <c r="L2163" s="7" t="s">
        <v>148</v>
      </c>
      <c r="M2163" t="s">
        <v>294</v>
      </c>
      <c r="N2163" t="s">
        <v>294</v>
      </c>
      <c r="O2163" t="str">
        <f t="shared" si="67"/>
        <v>Нет показаний</v>
      </c>
    </row>
    <row r="2164" spans="1:15" x14ac:dyDescent="0.25">
      <c r="A2164">
        <v>447932</v>
      </c>
      <c r="B2164">
        <v>447375</v>
      </c>
      <c r="C2164" t="s">
        <v>50</v>
      </c>
      <c r="D2164" t="s">
        <v>126</v>
      </c>
      <c r="E2164">
        <v>2</v>
      </c>
      <c r="F2164" s="11">
        <v>7789140082889</v>
      </c>
      <c r="G2164" s="7" t="s">
        <v>165</v>
      </c>
      <c r="H2164" s="7">
        <f t="shared" si="66"/>
        <v>0</v>
      </c>
      <c r="I2164" t="s">
        <v>153</v>
      </c>
      <c r="J2164" t="s">
        <v>153</v>
      </c>
      <c r="K2164" t="s">
        <v>18</v>
      </c>
      <c r="L2164" s="7" t="s">
        <v>148</v>
      </c>
      <c r="M2164">
        <v>2.76</v>
      </c>
      <c r="N2164" s="12">
        <v>210</v>
      </c>
      <c r="O2164">
        <f t="shared" si="67"/>
        <v>210</v>
      </c>
    </row>
    <row r="2165" spans="1:15" x14ac:dyDescent="0.25">
      <c r="A2165">
        <v>447934</v>
      </c>
      <c r="B2165">
        <v>447375</v>
      </c>
      <c r="C2165" t="s">
        <v>50</v>
      </c>
      <c r="D2165" t="s">
        <v>126</v>
      </c>
      <c r="E2165">
        <v>2</v>
      </c>
      <c r="F2165" s="11">
        <v>107338720</v>
      </c>
      <c r="G2165" s="7" t="s">
        <v>165</v>
      </c>
      <c r="H2165" s="7">
        <f t="shared" si="66"/>
        <v>0</v>
      </c>
      <c r="I2165" t="s">
        <v>153</v>
      </c>
      <c r="J2165" t="s">
        <v>153</v>
      </c>
      <c r="K2165" t="s">
        <v>18</v>
      </c>
      <c r="L2165" s="7" t="s">
        <v>148</v>
      </c>
      <c r="M2165">
        <v>2.76</v>
      </c>
      <c r="N2165" s="12">
        <v>485</v>
      </c>
      <c r="O2165">
        <f t="shared" si="67"/>
        <v>485</v>
      </c>
    </row>
    <row r="2166" spans="1:15" x14ac:dyDescent="0.25">
      <c r="A2166">
        <v>447940</v>
      </c>
      <c r="B2166">
        <v>447375</v>
      </c>
      <c r="C2166" t="s">
        <v>50</v>
      </c>
      <c r="D2166" t="s">
        <v>126</v>
      </c>
      <c r="E2166">
        <v>2</v>
      </c>
      <c r="F2166" s="11">
        <v>40405589</v>
      </c>
      <c r="G2166" s="7" t="s">
        <v>165</v>
      </c>
      <c r="H2166" s="7">
        <f t="shared" si="66"/>
        <v>0</v>
      </c>
      <c r="I2166" t="s">
        <v>153</v>
      </c>
      <c r="J2166" t="s">
        <v>153</v>
      </c>
      <c r="K2166" t="s">
        <v>18</v>
      </c>
      <c r="L2166" s="7" t="s">
        <v>148</v>
      </c>
      <c r="M2166">
        <v>2.76</v>
      </c>
      <c r="N2166" s="12">
        <v>462</v>
      </c>
      <c r="O2166">
        <f t="shared" si="67"/>
        <v>462</v>
      </c>
    </row>
    <row r="2167" spans="1:15" x14ac:dyDescent="0.25">
      <c r="A2167">
        <v>447942</v>
      </c>
      <c r="B2167">
        <v>447375</v>
      </c>
      <c r="C2167" t="s">
        <v>50</v>
      </c>
      <c r="D2167" t="s">
        <v>126</v>
      </c>
      <c r="E2167">
        <v>2</v>
      </c>
      <c r="F2167" s="11">
        <v>400600008</v>
      </c>
      <c r="G2167" s="7" t="s">
        <v>165</v>
      </c>
      <c r="H2167" s="7">
        <f t="shared" si="66"/>
        <v>0</v>
      </c>
      <c r="I2167" t="s">
        <v>153</v>
      </c>
      <c r="J2167" t="s">
        <v>294</v>
      </c>
      <c r="K2167" t="s">
        <v>18</v>
      </c>
      <c r="L2167" s="7" t="s">
        <v>148</v>
      </c>
      <c r="M2167" t="s">
        <v>294</v>
      </c>
      <c r="N2167" t="s">
        <v>294</v>
      </c>
      <c r="O2167" t="str">
        <f t="shared" si="67"/>
        <v>Нет показаний</v>
      </c>
    </row>
    <row r="2168" spans="1:15" x14ac:dyDescent="0.25">
      <c r="A2168">
        <v>447944</v>
      </c>
      <c r="B2168">
        <v>447375</v>
      </c>
      <c r="C2168" t="s">
        <v>50</v>
      </c>
      <c r="D2168" t="s">
        <v>126</v>
      </c>
      <c r="E2168">
        <v>2</v>
      </c>
      <c r="F2168" s="11">
        <v>400600009</v>
      </c>
      <c r="G2168" s="7" t="s">
        <v>165</v>
      </c>
      <c r="H2168" s="7">
        <f t="shared" si="66"/>
        <v>0</v>
      </c>
      <c r="I2168" t="s">
        <v>153</v>
      </c>
      <c r="J2168" t="s">
        <v>294</v>
      </c>
      <c r="K2168" t="s">
        <v>18</v>
      </c>
      <c r="L2168" s="7" t="s">
        <v>148</v>
      </c>
      <c r="M2168" t="s">
        <v>294</v>
      </c>
      <c r="N2168" t="s">
        <v>294</v>
      </c>
      <c r="O2168" t="str">
        <f t="shared" si="67"/>
        <v>Нет показаний</v>
      </c>
    </row>
    <row r="2169" spans="1:15" x14ac:dyDescent="0.25">
      <c r="A2169">
        <v>447946</v>
      </c>
      <c r="B2169">
        <v>447375</v>
      </c>
      <c r="C2169" t="s">
        <v>50</v>
      </c>
      <c r="D2169" t="s">
        <v>126</v>
      </c>
      <c r="E2169">
        <v>2</v>
      </c>
      <c r="F2169" s="11">
        <v>4825886</v>
      </c>
      <c r="G2169" s="7" t="s">
        <v>165</v>
      </c>
      <c r="H2169" s="7">
        <f t="shared" si="66"/>
        <v>0</v>
      </c>
      <c r="I2169" t="s">
        <v>153</v>
      </c>
      <c r="J2169" t="s">
        <v>294</v>
      </c>
      <c r="K2169" t="s">
        <v>18</v>
      </c>
      <c r="L2169" s="7" t="s">
        <v>148</v>
      </c>
      <c r="M2169" t="s">
        <v>294</v>
      </c>
      <c r="N2169" t="s">
        <v>294</v>
      </c>
      <c r="O2169" t="str">
        <f t="shared" si="67"/>
        <v>Нет показаний</v>
      </c>
    </row>
    <row r="2170" spans="1:15" x14ac:dyDescent="0.25">
      <c r="A2170">
        <v>447948</v>
      </c>
      <c r="B2170">
        <v>447375</v>
      </c>
      <c r="C2170" t="s">
        <v>50</v>
      </c>
      <c r="D2170" t="s">
        <v>126</v>
      </c>
      <c r="E2170">
        <v>2</v>
      </c>
      <c r="F2170" s="11">
        <v>7721016847</v>
      </c>
      <c r="G2170" s="7" t="s">
        <v>165</v>
      </c>
      <c r="H2170" s="7">
        <f t="shared" si="66"/>
        <v>0</v>
      </c>
      <c r="I2170" t="s">
        <v>153</v>
      </c>
      <c r="J2170" t="s">
        <v>294</v>
      </c>
      <c r="K2170" t="s">
        <v>18</v>
      </c>
      <c r="L2170" s="7" t="s">
        <v>148</v>
      </c>
      <c r="M2170" t="s">
        <v>294</v>
      </c>
      <c r="N2170" t="s">
        <v>294</v>
      </c>
      <c r="O2170" t="str">
        <f t="shared" si="67"/>
        <v>Нет показаний</v>
      </c>
    </row>
    <row r="2171" spans="1:15" x14ac:dyDescent="0.25">
      <c r="A2171">
        <v>447950</v>
      </c>
      <c r="B2171">
        <v>447376</v>
      </c>
      <c r="C2171" t="s">
        <v>50</v>
      </c>
      <c r="D2171" t="s">
        <v>126</v>
      </c>
      <c r="E2171">
        <v>7</v>
      </c>
      <c r="F2171" s="11">
        <v>471235</v>
      </c>
      <c r="G2171" s="7" t="s">
        <v>170</v>
      </c>
      <c r="H2171" s="7">
        <f t="shared" si="66"/>
        <v>2</v>
      </c>
      <c r="I2171" t="s">
        <v>153</v>
      </c>
      <c r="J2171" t="s">
        <v>294</v>
      </c>
      <c r="K2171" t="s">
        <v>18</v>
      </c>
      <c r="L2171" s="7" t="s">
        <v>148</v>
      </c>
      <c r="M2171" t="s">
        <v>294</v>
      </c>
      <c r="N2171" t="s">
        <v>294</v>
      </c>
      <c r="O2171" t="str">
        <f t="shared" si="67"/>
        <v>Нет показаний</v>
      </c>
    </row>
    <row r="2172" spans="1:15" x14ac:dyDescent="0.25">
      <c r="A2172">
        <v>447951</v>
      </c>
      <c r="B2172">
        <v>447376</v>
      </c>
      <c r="C2172" t="s">
        <v>50</v>
      </c>
      <c r="D2172" t="s">
        <v>126</v>
      </c>
      <c r="E2172">
        <v>7</v>
      </c>
      <c r="F2172" s="11">
        <v>471235</v>
      </c>
      <c r="G2172" s="7" t="s">
        <v>170</v>
      </c>
      <c r="H2172" s="7">
        <f t="shared" si="66"/>
        <v>2</v>
      </c>
      <c r="I2172" t="s">
        <v>153</v>
      </c>
      <c r="J2172" t="s">
        <v>294</v>
      </c>
      <c r="K2172" t="s">
        <v>18</v>
      </c>
      <c r="L2172" s="7" t="s">
        <v>148</v>
      </c>
      <c r="M2172" t="s">
        <v>294</v>
      </c>
      <c r="N2172" t="s">
        <v>294</v>
      </c>
      <c r="O2172" t="str">
        <f t="shared" si="67"/>
        <v>Нет показаний</v>
      </c>
    </row>
    <row r="2173" spans="1:15" x14ac:dyDescent="0.25">
      <c r="A2173">
        <v>447953</v>
      </c>
      <c r="B2173">
        <v>447376</v>
      </c>
      <c r="C2173" t="s">
        <v>50</v>
      </c>
      <c r="D2173" t="s">
        <v>126</v>
      </c>
      <c r="E2173">
        <v>7</v>
      </c>
      <c r="F2173" s="11">
        <v>23186305</v>
      </c>
      <c r="G2173" s="7" t="s">
        <v>165</v>
      </c>
      <c r="H2173" s="7">
        <f t="shared" si="66"/>
        <v>0</v>
      </c>
      <c r="I2173" t="s">
        <v>153</v>
      </c>
      <c r="J2173" t="s">
        <v>294</v>
      </c>
      <c r="K2173" t="s">
        <v>18</v>
      </c>
      <c r="L2173" s="7" t="s">
        <v>148</v>
      </c>
      <c r="M2173" t="s">
        <v>294</v>
      </c>
      <c r="N2173" t="s">
        <v>294</v>
      </c>
      <c r="O2173" t="str">
        <f t="shared" si="67"/>
        <v>Нет показаний</v>
      </c>
    </row>
    <row r="2174" spans="1:15" x14ac:dyDescent="0.25">
      <c r="A2174">
        <v>447954</v>
      </c>
      <c r="B2174">
        <v>447376</v>
      </c>
      <c r="C2174" t="s">
        <v>50</v>
      </c>
      <c r="D2174" t="s">
        <v>126</v>
      </c>
      <c r="E2174">
        <v>7</v>
      </c>
      <c r="F2174" s="11">
        <v>446305</v>
      </c>
      <c r="G2174" s="7" t="s">
        <v>165</v>
      </c>
      <c r="H2174" s="7">
        <f t="shared" si="66"/>
        <v>0</v>
      </c>
      <c r="I2174" t="s">
        <v>153</v>
      </c>
      <c r="J2174" t="s">
        <v>294</v>
      </c>
      <c r="K2174" t="s">
        <v>18</v>
      </c>
      <c r="L2174" s="7" t="s">
        <v>148</v>
      </c>
      <c r="M2174" t="s">
        <v>294</v>
      </c>
      <c r="N2174" t="s">
        <v>294</v>
      </c>
      <c r="O2174" t="str">
        <f t="shared" si="67"/>
        <v>Нет показаний</v>
      </c>
    </row>
    <row r="2175" spans="1:15" x14ac:dyDescent="0.25">
      <c r="A2175">
        <v>447957</v>
      </c>
      <c r="B2175">
        <v>447376</v>
      </c>
      <c r="C2175" t="s">
        <v>50</v>
      </c>
      <c r="D2175" t="s">
        <v>126</v>
      </c>
      <c r="E2175">
        <v>7</v>
      </c>
      <c r="F2175" s="11">
        <v>113383949</v>
      </c>
      <c r="G2175" s="7" t="s">
        <v>165</v>
      </c>
      <c r="H2175" s="7">
        <f t="shared" si="66"/>
        <v>0</v>
      </c>
      <c r="I2175" t="s">
        <v>153</v>
      </c>
      <c r="J2175" t="s">
        <v>153</v>
      </c>
      <c r="K2175" t="s">
        <v>18</v>
      </c>
      <c r="L2175" s="7" t="s">
        <v>148</v>
      </c>
      <c r="M2175">
        <v>2.76</v>
      </c>
      <c r="N2175" s="12">
        <v>0</v>
      </c>
      <c r="O2175">
        <f t="shared" si="67"/>
        <v>0</v>
      </c>
    </row>
    <row r="2176" spans="1:15" x14ac:dyDescent="0.25">
      <c r="A2176">
        <v>447959</v>
      </c>
      <c r="B2176">
        <v>447376</v>
      </c>
      <c r="C2176" t="s">
        <v>50</v>
      </c>
      <c r="D2176" t="s">
        <v>126</v>
      </c>
      <c r="E2176">
        <v>7</v>
      </c>
      <c r="F2176" s="11">
        <v>96130363</v>
      </c>
      <c r="G2176" s="7" t="s">
        <v>165</v>
      </c>
      <c r="H2176" s="7">
        <f t="shared" si="66"/>
        <v>0</v>
      </c>
      <c r="I2176" t="s">
        <v>153</v>
      </c>
      <c r="J2176" t="s">
        <v>153</v>
      </c>
      <c r="K2176" t="s">
        <v>18</v>
      </c>
      <c r="L2176" s="7" t="s">
        <v>148</v>
      </c>
      <c r="M2176">
        <v>2.76</v>
      </c>
      <c r="N2176" s="12">
        <v>1</v>
      </c>
      <c r="O2176">
        <f t="shared" si="67"/>
        <v>1</v>
      </c>
    </row>
    <row r="2177" spans="1:15" x14ac:dyDescent="0.25">
      <c r="A2177">
        <v>447961</v>
      </c>
      <c r="B2177">
        <v>447376</v>
      </c>
      <c r="C2177" t="s">
        <v>50</v>
      </c>
      <c r="D2177" t="s">
        <v>126</v>
      </c>
      <c r="E2177">
        <v>7</v>
      </c>
      <c r="F2177" s="11">
        <v>95382797</v>
      </c>
      <c r="G2177" s="7" t="s">
        <v>165</v>
      </c>
      <c r="H2177" s="7">
        <f t="shared" si="66"/>
        <v>0</v>
      </c>
      <c r="I2177" t="s">
        <v>153</v>
      </c>
      <c r="J2177" t="s">
        <v>153</v>
      </c>
      <c r="K2177" t="s">
        <v>18</v>
      </c>
      <c r="L2177" s="7" t="s">
        <v>148</v>
      </c>
      <c r="M2177">
        <v>2.76</v>
      </c>
      <c r="N2177" s="12">
        <v>66</v>
      </c>
      <c r="O2177">
        <f t="shared" si="67"/>
        <v>66</v>
      </c>
    </row>
    <row r="2178" spans="1:15" x14ac:dyDescent="0.25">
      <c r="A2178">
        <v>447963</v>
      </c>
      <c r="B2178">
        <v>447376</v>
      </c>
      <c r="C2178" t="s">
        <v>50</v>
      </c>
      <c r="D2178" t="s">
        <v>126</v>
      </c>
      <c r="E2178">
        <v>7</v>
      </c>
      <c r="F2178" s="11">
        <v>718561202972802</v>
      </c>
      <c r="G2178" s="7" t="s">
        <v>170</v>
      </c>
      <c r="H2178" s="7">
        <f t="shared" si="66"/>
        <v>2</v>
      </c>
      <c r="I2178" t="s">
        <v>153</v>
      </c>
      <c r="J2178" t="s">
        <v>153</v>
      </c>
      <c r="K2178" t="s">
        <v>18</v>
      </c>
      <c r="L2178" s="7" t="s">
        <v>148</v>
      </c>
      <c r="M2178">
        <v>2.76</v>
      </c>
      <c r="N2178" s="12">
        <v>110</v>
      </c>
      <c r="O2178">
        <f t="shared" si="67"/>
        <v>55</v>
      </c>
    </row>
    <row r="2179" spans="1:15" x14ac:dyDescent="0.25">
      <c r="A2179">
        <v>447964</v>
      </c>
      <c r="B2179">
        <v>447376</v>
      </c>
      <c r="C2179" t="s">
        <v>50</v>
      </c>
      <c r="D2179" t="s">
        <v>126</v>
      </c>
      <c r="E2179">
        <v>7</v>
      </c>
      <c r="F2179" s="11">
        <v>718561202972802</v>
      </c>
      <c r="G2179" s="7" t="s">
        <v>170</v>
      </c>
      <c r="H2179" s="7">
        <f t="shared" ref="H2179:H2242" si="68">COUNTIFS($F$2:$F$3258,F2179,$G$2:$G$3258,"ОКПУ")</f>
        <v>2</v>
      </c>
      <c r="I2179" t="s">
        <v>153</v>
      </c>
      <c r="J2179" t="s">
        <v>153</v>
      </c>
      <c r="K2179" t="s">
        <v>18</v>
      </c>
      <c r="L2179" s="7" t="s">
        <v>148</v>
      </c>
      <c r="M2179">
        <v>2.76</v>
      </c>
      <c r="N2179" s="12">
        <v>110</v>
      </c>
      <c r="O2179">
        <f t="shared" ref="O2179:O2242" si="69">IF(H2179&gt;0,IFERROR(N2179/H2179,N2179),N2179)</f>
        <v>55</v>
      </c>
    </row>
    <row r="2180" spans="1:15" x14ac:dyDescent="0.25">
      <c r="A2180">
        <v>447966</v>
      </c>
      <c r="B2180">
        <v>447376</v>
      </c>
      <c r="C2180" t="s">
        <v>50</v>
      </c>
      <c r="D2180" t="s">
        <v>126</v>
      </c>
      <c r="E2180">
        <v>7</v>
      </c>
      <c r="F2180" s="11">
        <v>2695235</v>
      </c>
      <c r="G2180" s="7" t="s">
        <v>165</v>
      </c>
      <c r="H2180" s="7">
        <f t="shared" si="68"/>
        <v>0</v>
      </c>
      <c r="I2180" t="s">
        <v>153</v>
      </c>
      <c r="J2180" t="s">
        <v>294</v>
      </c>
      <c r="K2180" t="s">
        <v>18</v>
      </c>
      <c r="L2180" s="7" t="s">
        <v>148</v>
      </c>
      <c r="M2180" t="s">
        <v>294</v>
      </c>
      <c r="N2180" t="s">
        <v>294</v>
      </c>
      <c r="O2180" t="str">
        <f t="shared" si="69"/>
        <v>Нет показаний</v>
      </c>
    </row>
    <row r="2181" spans="1:15" x14ac:dyDescent="0.25">
      <c r="A2181">
        <v>447968</v>
      </c>
      <c r="B2181">
        <v>447376</v>
      </c>
      <c r="C2181" t="s">
        <v>50</v>
      </c>
      <c r="D2181" t="s">
        <v>126</v>
      </c>
      <c r="E2181">
        <v>7</v>
      </c>
      <c r="F2181" s="11">
        <v>44796816859</v>
      </c>
      <c r="G2181" s="7" t="s">
        <v>165</v>
      </c>
      <c r="H2181" s="7">
        <f t="shared" si="68"/>
        <v>0</v>
      </c>
      <c r="I2181" t="s">
        <v>153</v>
      </c>
      <c r="J2181" t="s">
        <v>153</v>
      </c>
      <c r="K2181" t="s">
        <v>18</v>
      </c>
      <c r="L2181" s="7" t="s">
        <v>148</v>
      </c>
      <c r="M2181">
        <v>2.76</v>
      </c>
      <c r="N2181" s="12">
        <v>1176</v>
      </c>
      <c r="O2181">
        <f t="shared" si="69"/>
        <v>1176</v>
      </c>
    </row>
    <row r="2182" spans="1:15" x14ac:dyDescent="0.25">
      <c r="A2182">
        <v>447969</v>
      </c>
      <c r="B2182">
        <v>447376</v>
      </c>
      <c r="C2182" t="s">
        <v>50</v>
      </c>
      <c r="D2182" t="s">
        <v>126</v>
      </c>
      <c r="E2182">
        <v>7</v>
      </c>
      <c r="F2182" s="11">
        <v>1190901</v>
      </c>
      <c r="G2182" s="7" t="s">
        <v>165</v>
      </c>
      <c r="H2182" s="7">
        <f t="shared" si="68"/>
        <v>0</v>
      </c>
      <c r="I2182" t="s">
        <v>153</v>
      </c>
      <c r="J2182" t="s">
        <v>153</v>
      </c>
      <c r="K2182" t="s">
        <v>18</v>
      </c>
      <c r="L2182" s="7" t="s">
        <v>148</v>
      </c>
      <c r="M2182">
        <v>2.76</v>
      </c>
      <c r="N2182" s="12">
        <v>1160</v>
      </c>
      <c r="O2182">
        <f t="shared" si="69"/>
        <v>1160</v>
      </c>
    </row>
    <row r="2183" spans="1:15" x14ac:dyDescent="0.25">
      <c r="A2183">
        <v>448166</v>
      </c>
      <c r="B2183">
        <v>447388</v>
      </c>
      <c r="C2183" t="s">
        <v>50</v>
      </c>
      <c r="D2183" t="s">
        <v>127</v>
      </c>
      <c r="E2183">
        <v>28</v>
      </c>
      <c r="F2183" s="11">
        <v>58007555</v>
      </c>
      <c r="G2183" s="7" t="s">
        <v>165</v>
      </c>
      <c r="H2183" s="7">
        <f t="shared" si="68"/>
        <v>0</v>
      </c>
      <c r="I2183" t="s">
        <v>153</v>
      </c>
      <c r="J2183" t="s">
        <v>294</v>
      </c>
      <c r="K2183" t="s">
        <v>18</v>
      </c>
      <c r="L2183" s="7" t="s">
        <v>148</v>
      </c>
      <c r="M2183" t="s">
        <v>294</v>
      </c>
      <c r="N2183" t="s">
        <v>294</v>
      </c>
      <c r="O2183" t="str">
        <f t="shared" si="69"/>
        <v>Нет показаний</v>
      </c>
    </row>
    <row r="2184" spans="1:15" x14ac:dyDescent="0.25">
      <c r="A2184">
        <v>448168</v>
      </c>
      <c r="B2184">
        <v>447388</v>
      </c>
      <c r="C2184" t="s">
        <v>50</v>
      </c>
      <c r="D2184" t="s">
        <v>127</v>
      </c>
      <c r="E2184">
        <v>28</v>
      </c>
      <c r="F2184" s="11" t="s">
        <v>252</v>
      </c>
      <c r="G2184" s="7" t="s">
        <v>165</v>
      </c>
      <c r="H2184" s="7">
        <f t="shared" si="68"/>
        <v>0</v>
      </c>
      <c r="I2184" t="s">
        <v>153</v>
      </c>
      <c r="J2184" t="s">
        <v>153</v>
      </c>
      <c r="K2184" t="s">
        <v>18</v>
      </c>
      <c r="L2184" s="7" t="s">
        <v>148</v>
      </c>
      <c r="M2184">
        <v>2.76</v>
      </c>
      <c r="N2184" s="12">
        <v>167</v>
      </c>
      <c r="O2184">
        <f t="shared" si="69"/>
        <v>167</v>
      </c>
    </row>
    <row r="2185" spans="1:15" x14ac:dyDescent="0.25">
      <c r="A2185">
        <v>448170</v>
      </c>
      <c r="B2185">
        <v>447388</v>
      </c>
      <c r="C2185" t="s">
        <v>50</v>
      </c>
      <c r="D2185" t="s">
        <v>127</v>
      </c>
      <c r="E2185">
        <v>28</v>
      </c>
      <c r="F2185" s="11">
        <v>649161002431254</v>
      </c>
      <c r="G2185" s="7" t="s">
        <v>165</v>
      </c>
      <c r="H2185" s="7">
        <f t="shared" si="68"/>
        <v>0</v>
      </c>
      <c r="I2185" t="s">
        <v>153</v>
      </c>
      <c r="J2185" t="s">
        <v>153</v>
      </c>
      <c r="K2185" t="s">
        <v>18</v>
      </c>
      <c r="L2185" s="7" t="s">
        <v>148</v>
      </c>
      <c r="M2185">
        <v>2.76</v>
      </c>
      <c r="N2185" s="12">
        <v>185</v>
      </c>
      <c r="O2185">
        <f t="shared" si="69"/>
        <v>185</v>
      </c>
    </row>
    <row r="2186" spans="1:15" x14ac:dyDescent="0.25">
      <c r="A2186">
        <v>448176</v>
      </c>
      <c r="B2186">
        <v>447388</v>
      </c>
      <c r="C2186" t="s">
        <v>50</v>
      </c>
      <c r="D2186" t="s">
        <v>127</v>
      </c>
      <c r="E2186">
        <v>28</v>
      </c>
      <c r="F2186" s="11">
        <v>15017700</v>
      </c>
      <c r="G2186" s="7" t="s">
        <v>165</v>
      </c>
      <c r="H2186" s="7">
        <f t="shared" si="68"/>
        <v>0</v>
      </c>
      <c r="I2186" t="s">
        <v>153</v>
      </c>
      <c r="J2186" t="s">
        <v>294</v>
      </c>
      <c r="K2186" t="s">
        <v>18</v>
      </c>
      <c r="L2186" s="7" t="s">
        <v>148</v>
      </c>
      <c r="M2186" t="s">
        <v>294</v>
      </c>
      <c r="N2186" t="s">
        <v>294</v>
      </c>
      <c r="O2186" t="str">
        <f t="shared" si="69"/>
        <v>Нет показаний</v>
      </c>
    </row>
    <row r="2187" spans="1:15" x14ac:dyDescent="0.25">
      <c r="A2187">
        <v>448178</v>
      </c>
      <c r="B2187">
        <v>447388</v>
      </c>
      <c r="C2187" t="s">
        <v>50</v>
      </c>
      <c r="D2187" t="s">
        <v>127</v>
      </c>
      <c r="E2187">
        <v>28</v>
      </c>
      <c r="F2187" s="11">
        <v>603570409714538</v>
      </c>
      <c r="G2187" s="7" t="s">
        <v>165</v>
      </c>
      <c r="H2187" s="7">
        <f t="shared" si="68"/>
        <v>0</v>
      </c>
      <c r="I2187" t="s">
        <v>153</v>
      </c>
      <c r="J2187" t="s">
        <v>294</v>
      </c>
      <c r="K2187" t="s">
        <v>18</v>
      </c>
      <c r="L2187" s="7" t="s">
        <v>148</v>
      </c>
      <c r="M2187" t="s">
        <v>294</v>
      </c>
      <c r="N2187" t="s">
        <v>294</v>
      </c>
      <c r="O2187" t="str">
        <f t="shared" si="69"/>
        <v>Нет показаний</v>
      </c>
    </row>
    <row r="2188" spans="1:15" x14ac:dyDescent="0.25">
      <c r="A2188">
        <v>448180</v>
      </c>
      <c r="B2188">
        <v>447388</v>
      </c>
      <c r="C2188" t="s">
        <v>50</v>
      </c>
      <c r="D2188" t="s">
        <v>127</v>
      </c>
      <c r="E2188">
        <v>28</v>
      </c>
      <c r="F2188" s="11">
        <v>2172223</v>
      </c>
      <c r="G2188" s="7" t="s">
        <v>165</v>
      </c>
      <c r="H2188" s="7">
        <f t="shared" si="68"/>
        <v>0</v>
      </c>
      <c r="I2188" t="s">
        <v>153</v>
      </c>
      <c r="J2188" t="s">
        <v>153</v>
      </c>
      <c r="K2188" t="s">
        <v>18</v>
      </c>
      <c r="L2188" s="7" t="s">
        <v>148</v>
      </c>
      <c r="M2188">
        <v>2.76</v>
      </c>
      <c r="N2188" s="12">
        <v>250</v>
      </c>
      <c r="O2188">
        <f t="shared" si="69"/>
        <v>250</v>
      </c>
    </row>
    <row r="2189" spans="1:15" x14ac:dyDescent="0.25">
      <c r="A2189">
        <v>448341</v>
      </c>
      <c r="B2189">
        <v>447397</v>
      </c>
      <c r="C2189" t="s">
        <v>50</v>
      </c>
      <c r="D2189" t="s">
        <v>128</v>
      </c>
      <c r="E2189">
        <v>45</v>
      </c>
      <c r="F2189" s="11">
        <v>112070</v>
      </c>
      <c r="G2189" s="7" t="s">
        <v>170</v>
      </c>
      <c r="H2189" s="7">
        <f t="shared" si="68"/>
        <v>2</v>
      </c>
      <c r="I2189" t="s">
        <v>153</v>
      </c>
      <c r="J2189" t="s">
        <v>153</v>
      </c>
      <c r="K2189" t="s">
        <v>18</v>
      </c>
      <c r="L2189" s="7" t="s">
        <v>148</v>
      </c>
      <c r="M2189">
        <v>2.76</v>
      </c>
      <c r="N2189" s="12">
        <v>111</v>
      </c>
      <c r="O2189">
        <f t="shared" si="69"/>
        <v>55.5</v>
      </c>
    </row>
    <row r="2190" spans="1:15" x14ac:dyDescent="0.25">
      <c r="A2190">
        <v>448342</v>
      </c>
      <c r="B2190">
        <v>447397</v>
      </c>
      <c r="C2190" t="s">
        <v>50</v>
      </c>
      <c r="D2190" t="s">
        <v>128</v>
      </c>
      <c r="E2190">
        <v>45</v>
      </c>
      <c r="F2190" s="11">
        <v>112070</v>
      </c>
      <c r="G2190" s="7" t="s">
        <v>170</v>
      </c>
      <c r="H2190" s="7">
        <f t="shared" si="68"/>
        <v>2</v>
      </c>
      <c r="I2190" t="s">
        <v>153</v>
      </c>
      <c r="J2190" t="s">
        <v>153</v>
      </c>
      <c r="K2190" t="s">
        <v>18</v>
      </c>
      <c r="L2190" s="7" t="s">
        <v>148</v>
      </c>
      <c r="M2190">
        <v>2.76</v>
      </c>
      <c r="N2190" s="12">
        <v>111</v>
      </c>
      <c r="O2190">
        <f t="shared" si="69"/>
        <v>55.5</v>
      </c>
    </row>
    <row r="2191" spans="1:15" x14ac:dyDescent="0.25">
      <c r="A2191">
        <v>448349</v>
      </c>
      <c r="B2191">
        <v>447397</v>
      </c>
      <c r="C2191" t="s">
        <v>50</v>
      </c>
      <c r="D2191" t="s">
        <v>128</v>
      </c>
      <c r="E2191">
        <v>45</v>
      </c>
      <c r="F2191" s="11" t="s">
        <v>253</v>
      </c>
      <c r="G2191" s="7" t="s">
        <v>170</v>
      </c>
      <c r="H2191" s="7">
        <f t="shared" si="68"/>
        <v>2</v>
      </c>
      <c r="I2191" t="s">
        <v>153</v>
      </c>
      <c r="J2191" t="s">
        <v>294</v>
      </c>
      <c r="K2191" t="s">
        <v>18</v>
      </c>
      <c r="L2191" s="7" t="s">
        <v>148</v>
      </c>
      <c r="M2191" t="s">
        <v>294</v>
      </c>
      <c r="N2191" t="s">
        <v>294</v>
      </c>
      <c r="O2191" t="str">
        <f t="shared" si="69"/>
        <v>Нет показаний</v>
      </c>
    </row>
    <row r="2192" spans="1:15" x14ac:dyDescent="0.25">
      <c r="A2192">
        <v>448351</v>
      </c>
      <c r="B2192">
        <v>447397</v>
      </c>
      <c r="C2192" t="s">
        <v>50</v>
      </c>
      <c r="D2192" t="s">
        <v>128</v>
      </c>
      <c r="E2192">
        <v>45</v>
      </c>
      <c r="F2192" s="11">
        <v>1082772</v>
      </c>
      <c r="G2192" s="7" t="s">
        <v>170</v>
      </c>
      <c r="H2192" s="7">
        <f t="shared" si="68"/>
        <v>2</v>
      </c>
      <c r="I2192" t="s">
        <v>153</v>
      </c>
      <c r="J2192" t="s">
        <v>153</v>
      </c>
      <c r="K2192" t="s">
        <v>18</v>
      </c>
      <c r="L2192" s="7" t="s">
        <v>148</v>
      </c>
      <c r="M2192">
        <v>2.76</v>
      </c>
      <c r="N2192" s="12">
        <v>510</v>
      </c>
      <c r="O2192">
        <f t="shared" si="69"/>
        <v>255</v>
      </c>
    </row>
    <row r="2193" spans="1:15" x14ac:dyDescent="0.25">
      <c r="A2193">
        <v>448354</v>
      </c>
      <c r="B2193">
        <v>447397</v>
      </c>
      <c r="C2193" t="s">
        <v>50</v>
      </c>
      <c r="D2193" t="s">
        <v>128</v>
      </c>
      <c r="E2193">
        <v>45</v>
      </c>
      <c r="F2193" s="11" t="s">
        <v>253</v>
      </c>
      <c r="G2193" s="7" t="s">
        <v>170</v>
      </c>
      <c r="H2193" s="7">
        <f t="shared" si="68"/>
        <v>2</v>
      </c>
      <c r="I2193" t="s">
        <v>153</v>
      </c>
      <c r="J2193" t="s">
        <v>294</v>
      </c>
      <c r="K2193" t="s">
        <v>18</v>
      </c>
      <c r="L2193" s="7" t="s">
        <v>148</v>
      </c>
      <c r="M2193" t="s">
        <v>294</v>
      </c>
      <c r="N2193" t="s">
        <v>294</v>
      </c>
      <c r="O2193" t="str">
        <f t="shared" si="69"/>
        <v>Нет показаний</v>
      </c>
    </row>
    <row r="2194" spans="1:15" x14ac:dyDescent="0.25">
      <c r="A2194">
        <v>448359</v>
      </c>
      <c r="B2194">
        <v>447397</v>
      </c>
      <c r="C2194" t="s">
        <v>50</v>
      </c>
      <c r="D2194" t="s">
        <v>128</v>
      </c>
      <c r="E2194">
        <v>45</v>
      </c>
      <c r="F2194" s="11">
        <v>2809545769</v>
      </c>
      <c r="G2194" s="7" t="s">
        <v>170</v>
      </c>
      <c r="H2194" s="7">
        <f t="shared" si="68"/>
        <v>2</v>
      </c>
      <c r="I2194" t="s">
        <v>153</v>
      </c>
      <c r="J2194" t="s">
        <v>153</v>
      </c>
      <c r="K2194" t="s">
        <v>18</v>
      </c>
      <c r="L2194" s="7" t="s">
        <v>148</v>
      </c>
      <c r="M2194">
        <v>2.76</v>
      </c>
      <c r="N2194" s="12">
        <v>394</v>
      </c>
      <c r="O2194">
        <f t="shared" si="69"/>
        <v>197</v>
      </c>
    </row>
    <row r="2195" spans="1:15" x14ac:dyDescent="0.25">
      <c r="A2195">
        <v>448360</v>
      </c>
      <c r="B2195">
        <v>447397</v>
      </c>
      <c r="C2195" t="s">
        <v>50</v>
      </c>
      <c r="D2195" t="s">
        <v>128</v>
      </c>
      <c r="E2195">
        <v>45</v>
      </c>
      <c r="F2195" s="11">
        <v>2809545769</v>
      </c>
      <c r="G2195" s="7" t="s">
        <v>170</v>
      </c>
      <c r="H2195" s="7">
        <f t="shared" si="68"/>
        <v>2</v>
      </c>
      <c r="I2195" t="s">
        <v>153</v>
      </c>
      <c r="J2195" t="s">
        <v>153</v>
      </c>
      <c r="K2195" t="s">
        <v>18</v>
      </c>
      <c r="L2195" s="7" t="s">
        <v>148</v>
      </c>
      <c r="M2195">
        <v>2.76</v>
      </c>
      <c r="N2195" s="12">
        <v>394</v>
      </c>
      <c r="O2195">
        <f t="shared" si="69"/>
        <v>197</v>
      </c>
    </row>
    <row r="2196" spans="1:15" x14ac:dyDescent="0.25">
      <c r="A2196">
        <v>448361</v>
      </c>
      <c r="B2196">
        <v>447397</v>
      </c>
      <c r="C2196" t="s">
        <v>50</v>
      </c>
      <c r="D2196" t="s">
        <v>128</v>
      </c>
      <c r="E2196">
        <v>45</v>
      </c>
      <c r="F2196" s="11">
        <v>1082772</v>
      </c>
      <c r="G2196" s="7" t="s">
        <v>170</v>
      </c>
      <c r="H2196" s="7">
        <f t="shared" si="68"/>
        <v>2</v>
      </c>
      <c r="I2196" t="s">
        <v>153</v>
      </c>
      <c r="J2196" t="s">
        <v>153</v>
      </c>
      <c r="K2196" t="s">
        <v>18</v>
      </c>
      <c r="L2196" s="7" t="s">
        <v>148</v>
      </c>
      <c r="M2196">
        <v>2.76</v>
      </c>
      <c r="N2196" s="12">
        <v>510</v>
      </c>
      <c r="O2196">
        <f t="shared" si="69"/>
        <v>255</v>
      </c>
    </row>
    <row r="2197" spans="1:15" x14ac:dyDescent="0.25">
      <c r="A2197">
        <v>448635</v>
      </c>
      <c r="B2197">
        <v>447414</v>
      </c>
      <c r="C2197" t="s">
        <v>50</v>
      </c>
      <c r="D2197" t="s">
        <v>107</v>
      </c>
      <c r="E2197">
        <v>12</v>
      </c>
      <c r="F2197" s="11">
        <v>3502357583</v>
      </c>
      <c r="G2197" s="7" t="s">
        <v>170</v>
      </c>
      <c r="H2197" s="7">
        <f t="shared" si="68"/>
        <v>2</v>
      </c>
      <c r="I2197" t="s">
        <v>153</v>
      </c>
      <c r="J2197" t="s">
        <v>294</v>
      </c>
      <c r="K2197" t="s">
        <v>18</v>
      </c>
      <c r="L2197" s="7" t="s">
        <v>148</v>
      </c>
      <c r="M2197" t="s">
        <v>294</v>
      </c>
      <c r="N2197" t="s">
        <v>294</v>
      </c>
      <c r="O2197" t="str">
        <f t="shared" si="69"/>
        <v>Нет показаний</v>
      </c>
    </row>
    <row r="2198" spans="1:15" x14ac:dyDescent="0.25">
      <c r="A2198">
        <v>448636</v>
      </c>
      <c r="B2198">
        <v>447414</v>
      </c>
      <c r="C2198" t="s">
        <v>50</v>
      </c>
      <c r="D2198" t="s">
        <v>107</v>
      </c>
      <c r="E2198">
        <v>12</v>
      </c>
      <c r="F2198" s="11">
        <v>3502357583</v>
      </c>
      <c r="G2198" s="7" t="s">
        <v>170</v>
      </c>
      <c r="H2198" s="7">
        <f t="shared" si="68"/>
        <v>2</v>
      </c>
      <c r="I2198" t="s">
        <v>153</v>
      </c>
      <c r="J2198" t="s">
        <v>294</v>
      </c>
      <c r="K2198" t="s">
        <v>18</v>
      </c>
      <c r="L2198" s="7" t="s">
        <v>148</v>
      </c>
      <c r="M2198" t="s">
        <v>294</v>
      </c>
      <c r="N2198" t="s">
        <v>294</v>
      </c>
      <c r="O2198" t="str">
        <f t="shared" si="69"/>
        <v>Нет показаний</v>
      </c>
    </row>
    <row r="2199" spans="1:15" x14ac:dyDescent="0.25">
      <c r="A2199">
        <v>448640</v>
      </c>
      <c r="B2199">
        <v>447414</v>
      </c>
      <c r="C2199" t="s">
        <v>50</v>
      </c>
      <c r="D2199" t="s">
        <v>107</v>
      </c>
      <c r="E2199">
        <v>12</v>
      </c>
      <c r="F2199" s="11">
        <v>437456</v>
      </c>
      <c r="G2199" s="7" t="s">
        <v>165</v>
      </c>
      <c r="H2199" s="7">
        <f t="shared" si="68"/>
        <v>0</v>
      </c>
      <c r="I2199" t="s">
        <v>153</v>
      </c>
      <c r="J2199" t="s">
        <v>153</v>
      </c>
      <c r="K2199" t="s">
        <v>18</v>
      </c>
      <c r="L2199" s="7" t="s">
        <v>148</v>
      </c>
      <c r="M2199">
        <v>2.76</v>
      </c>
      <c r="N2199" s="12">
        <v>121</v>
      </c>
      <c r="O2199">
        <f t="shared" si="69"/>
        <v>121</v>
      </c>
    </row>
    <row r="2200" spans="1:15" x14ac:dyDescent="0.25">
      <c r="A2200">
        <v>448642</v>
      </c>
      <c r="B2200">
        <v>447414</v>
      </c>
      <c r="C2200" t="s">
        <v>50</v>
      </c>
      <c r="D2200" t="s">
        <v>107</v>
      </c>
      <c r="E2200">
        <v>12</v>
      </c>
      <c r="F2200" s="11">
        <v>44864217281</v>
      </c>
      <c r="G2200" s="7" t="s">
        <v>165</v>
      </c>
      <c r="H2200" s="7">
        <f t="shared" si="68"/>
        <v>0</v>
      </c>
      <c r="I2200" t="s">
        <v>153</v>
      </c>
      <c r="J2200" t="s">
        <v>294</v>
      </c>
      <c r="K2200" t="s">
        <v>18</v>
      </c>
      <c r="L2200" s="7" t="s">
        <v>148</v>
      </c>
      <c r="M2200" t="s">
        <v>294</v>
      </c>
      <c r="N2200" t="s">
        <v>294</v>
      </c>
      <c r="O2200" t="str">
        <f t="shared" si="69"/>
        <v>Нет показаний</v>
      </c>
    </row>
    <row r="2201" spans="1:15" x14ac:dyDescent="0.25">
      <c r="A2201">
        <v>448644</v>
      </c>
      <c r="B2201">
        <v>447414</v>
      </c>
      <c r="C2201" t="s">
        <v>50</v>
      </c>
      <c r="D2201" t="s">
        <v>107</v>
      </c>
      <c r="E2201">
        <v>12</v>
      </c>
      <c r="F2201" s="11">
        <v>300703516</v>
      </c>
      <c r="G2201" s="7" t="s">
        <v>165</v>
      </c>
      <c r="H2201" s="7">
        <f t="shared" si="68"/>
        <v>0</v>
      </c>
      <c r="I2201" t="s">
        <v>153</v>
      </c>
      <c r="J2201" t="s">
        <v>294</v>
      </c>
      <c r="K2201" t="s">
        <v>18</v>
      </c>
      <c r="L2201" s="7" t="s">
        <v>148</v>
      </c>
      <c r="M2201" t="s">
        <v>294</v>
      </c>
      <c r="N2201" t="s">
        <v>294</v>
      </c>
      <c r="O2201" t="str">
        <f t="shared" si="69"/>
        <v>Нет показаний</v>
      </c>
    </row>
    <row r="2202" spans="1:15" x14ac:dyDescent="0.25">
      <c r="A2202">
        <v>448646</v>
      </c>
      <c r="B2202">
        <v>447414</v>
      </c>
      <c r="C2202" t="s">
        <v>50</v>
      </c>
      <c r="D2202" t="s">
        <v>107</v>
      </c>
      <c r="E2202">
        <v>12</v>
      </c>
      <c r="F2202" s="11">
        <v>2821685800</v>
      </c>
      <c r="G2202" s="7" t="s">
        <v>170</v>
      </c>
      <c r="H2202" s="7">
        <f t="shared" si="68"/>
        <v>2</v>
      </c>
      <c r="I2202" t="s">
        <v>153</v>
      </c>
      <c r="J2202" t="s">
        <v>294</v>
      </c>
      <c r="K2202" t="s">
        <v>18</v>
      </c>
      <c r="L2202" s="7" t="s">
        <v>148</v>
      </c>
      <c r="M2202" t="s">
        <v>294</v>
      </c>
      <c r="N2202" t="s">
        <v>294</v>
      </c>
      <c r="O2202" t="str">
        <f t="shared" si="69"/>
        <v>Нет показаний</v>
      </c>
    </row>
    <row r="2203" spans="1:15" x14ac:dyDescent="0.25">
      <c r="A2203">
        <v>448647</v>
      </c>
      <c r="B2203">
        <v>447414</v>
      </c>
      <c r="C2203" t="s">
        <v>50</v>
      </c>
      <c r="D2203" t="s">
        <v>107</v>
      </c>
      <c r="E2203">
        <v>12</v>
      </c>
      <c r="F2203" s="11">
        <v>2821685800</v>
      </c>
      <c r="G2203" s="7" t="s">
        <v>170</v>
      </c>
      <c r="H2203" s="7">
        <f t="shared" si="68"/>
        <v>2</v>
      </c>
      <c r="I2203" t="s">
        <v>153</v>
      </c>
      <c r="J2203" t="s">
        <v>294</v>
      </c>
      <c r="K2203" t="s">
        <v>18</v>
      </c>
      <c r="L2203" s="7" t="s">
        <v>148</v>
      </c>
      <c r="M2203" t="s">
        <v>294</v>
      </c>
      <c r="N2203" t="s">
        <v>294</v>
      </c>
      <c r="O2203" t="str">
        <f t="shared" si="69"/>
        <v>Нет показаний</v>
      </c>
    </row>
    <row r="2204" spans="1:15" x14ac:dyDescent="0.25">
      <c r="A2204">
        <v>448649</v>
      </c>
      <c r="B2204">
        <v>447414</v>
      </c>
      <c r="C2204" t="s">
        <v>50</v>
      </c>
      <c r="D2204" t="s">
        <v>107</v>
      </c>
      <c r="E2204">
        <v>12</v>
      </c>
      <c r="F2204" s="11">
        <v>232584</v>
      </c>
      <c r="G2204" s="7" t="s">
        <v>165</v>
      </c>
      <c r="H2204" s="7">
        <f t="shared" si="68"/>
        <v>0</v>
      </c>
      <c r="I2204" t="s">
        <v>153</v>
      </c>
      <c r="J2204" t="s">
        <v>153</v>
      </c>
      <c r="K2204" t="s">
        <v>18</v>
      </c>
      <c r="L2204" s="7" t="s">
        <v>148</v>
      </c>
      <c r="M2204">
        <v>2.76</v>
      </c>
      <c r="N2204" s="12">
        <v>57</v>
      </c>
      <c r="O2204">
        <f t="shared" si="69"/>
        <v>57</v>
      </c>
    </row>
    <row r="2205" spans="1:15" x14ac:dyDescent="0.25">
      <c r="A2205">
        <v>448659</v>
      </c>
      <c r="B2205">
        <v>447415</v>
      </c>
      <c r="C2205" t="s">
        <v>50</v>
      </c>
      <c r="D2205" t="s">
        <v>107</v>
      </c>
      <c r="E2205">
        <v>6</v>
      </c>
      <c r="F2205" s="11">
        <v>1729262</v>
      </c>
      <c r="G2205" s="7" t="s">
        <v>165</v>
      </c>
      <c r="H2205" s="7">
        <f t="shared" si="68"/>
        <v>0</v>
      </c>
      <c r="I2205" t="s">
        <v>153</v>
      </c>
      <c r="J2205" t="s">
        <v>153</v>
      </c>
      <c r="K2205" t="s">
        <v>18</v>
      </c>
      <c r="L2205" s="7" t="s">
        <v>148</v>
      </c>
      <c r="M2205">
        <v>2.76</v>
      </c>
      <c r="N2205" s="12">
        <v>5</v>
      </c>
      <c r="O2205">
        <f t="shared" si="69"/>
        <v>5</v>
      </c>
    </row>
    <row r="2206" spans="1:15" x14ac:dyDescent="0.25">
      <c r="A2206">
        <v>448661</v>
      </c>
      <c r="B2206">
        <v>447415</v>
      </c>
      <c r="C2206" t="s">
        <v>50</v>
      </c>
      <c r="D2206" t="s">
        <v>107</v>
      </c>
      <c r="E2206">
        <v>6</v>
      </c>
      <c r="F2206" s="11">
        <v>300703444</v>
      </c>
      <c r="G2206" s="7" t="s">
        <v>165</v>
      </c>
      <c r="H2206" s="7">
        <f t="shared" si="68"/>
        <v>0</v>
      </c>
      <c r="I2206" t="s">
        <v>153</v>
      </c>
      <c r="J2206" t="s">
        <v>153</v>
      </c>
      <c r="K2206" t="s">
        <v>18</v>
      </c>
      <c r="L2206" s="7" t="s">
        <v>148</v>
      </c>
      <c r="M2206">
        <v>2.76</v>
      </c>
      <c r="N2206" s="12">
        <v>350</v>
      </c>
      <c r="O2206">
        <f t="shared" si="69"/>
        <v>350</v>
      </c>
    </row>
    <row r="2207" spans="1:15" x14ac:dyDescent="0.25">
      <c r="A2207">
        <v>448663</v>
      </c>
      <c r="B2207">
        <v>447415</v>
      </c>
      <c r="C2207" t="s">
        <v>50</v>
      </c>
      <c r="D2207" t="s">
        <v>107</v>
      </c>
      <c r="E2207">
        <v>6</v>
      </c>
      <c r="F2207" s="11">
        <v>300703446</v>
      </c>
      <c r="G2207" s="7" t="s">
        <v>165</v>
      </c>
      <c r="H2207" s="7">
        <f t="shared" si="68"/>
        <v>0</v>
      </c>
      <c r="I2207" t="s">
        <v>153</v>
      </c>
      <c r="J2207" t="s">
        <v>153</v>
      </c>
      <c r="K2207" t="s">
        <v>18</v>
      </c>
      <c r="L2207" s="7" t="s">
        <v>148</v>
      </c>
      <c r="M2207">
        <v>2.76</v>
      </c>
      <c r="N2207" s="12">
        <v>258</v>
      </c>
      <c r="O2207">
        <f t="shared" si="69"/>
        <v>258</v>
      </c>
    </row>
    <row r="2208" spans="1:15" x14ac:dyDescent="0.25">
      <c r="A2208">
        <v>448667</v>
      </c>
      <c r="B2208">
        <v>447415</v>
      </c>
      <c r="C2208" t="s">
        <v>50</v>
      </c>
      <c r="D2208" t="s">
        <v>107</v>
      </c>
      <c r="E2208">
        <v>6</v>
      </c>
      <c r="F2208" s="11">
        <v>300703447</v>
      </c>
      <c r="G2208" s="7" t="s">
        <v>165</v>
      </c>
      <c r="H2208" s="7">
        <f t="shared" si="68"/>
        <v>0</v>
      </c>
      <c r="I2208" t="s">
        <v>153</v>
      </c>
      <c r="J2208" t="s">
        <v>294</v>
      </c>
      <c r="K2208" t="s">
        <v>18</v>
      </c>
      <c r="L2208" s="7" t="s">
        <v>148</v>
      </c>
      <c r="M2208" t="s">
        <v>294</v>
      </c>
      <c r="N2208" t="s">
        <v>294</v>
      </c>
      <c r="O2208" t="str">
        <f t="shared" si="69"/>
        <v>Нет показаний</v>
      </c>
    </row>
    <row r="2209" spans="1:15" x14ac:dyDescent="0.25">
      <c r="A2209">
        <v>448669</v>
      </c>
      <c r="B2209">
        <v>447415</v>
      </c>
      <c r="C2209" t="s">
        <v>50</v>
      </c>
      <c r="D2209" t="s">
        <v>107</v>
      </c>
      <c r="E2209">
        <v>6</v>
      </c>
      <c r="F2209" s="11">
        <v>2834605864</v>
      </c>
      <c r="G2209" s="7" t="s">
        <v>170</v>
      </c>
      <c r="H2209" s="7">
        <f t="shared" si="68"/>
        <v>2</v>
      </c>
      <c r="I2209" t="s">
        <v>153</v>
      </c>
      <c r="J2209" t="s">
        <v>153</v>
      </c>
      <c r="K2209" t="s">
        <v>18</v>
      </c>
      <c r="L2209" s="7" t="s">
        <v>148</v>
      </c>
      <c r="M2209">
        <v>2.76</v>
      </c>
      <c r="N2209" s="12">
        <v>119</v>
      </c>
      <c r="O2209">
        <f t="shared" si="69"/>
        <v>59.5</v>
      </c>
    </row>
    <row r="2210" spans="1:15" x14ac:dyDescent="0.25">
      <c r="A2210">
        <v>448670</v>
      </c>
      <c r="B2210">
        <v>447415</v>
      </c>
      <c r="C2210" t="s">
        <v>50</v>
      </c>
      <c r="D2210" t="s">
        <v>107</v>
      </c>
      <c r="E2210">
        <v>6</v>
      </c>
      <c r="F2210" s="11">
        <v>2834605864</v>
      </c>
      <c r="G2210" s="7" t="s">
        <v>170</v>
      </c>
      <c r="H2210" s="7">
        <f t="shared" si="68"/>
        <v>2</v>
      </c>
      <c r="I2210" t="s">
        <v>153</v>
      </c>
      <c r="J2210" t="s">
        <v>153</v>
      </c>
      <c r="K2210" t="s">
        <v>18</v>
      </c>
      <c r="L2210" s="7" t="s">
        <v>148</v>
      </c>
      <c r="M2210">
        <v>2.76</v>
      </c>
      <c r="N2210" s="12">
        <v>119</v>
      </c>
      <c r="O2210">
        <f t="shared" si="69"/>
        <v>59.5</v>
      </c>
    </row>
    <row r="2211" spans="1:15" x14ac:dyDescent="0.25">
      <c r="A2211">
        <v>448672</v>
      </c>
      <c r="B2211">
        <v>447415</v>
      </c>
      <c r="C2211" t="s">
        <v>50</v>
      </c>
      <c r="D2211" t="s">
        <v>107</v>
      </c>
      <c r="E2211">
        <v>6</v>
      </c>
      <c r="F2211" s="11">
        <v>300703450</v>
      </c>
      <c r="G2211" s="7" t="s">
        <v>165</v>
      </c>
      <c r="H2211" s="7">
        <f t="shared" si="68"/>
        <v>0</v>
      </c>
      <c r="I2211" t="s">
        <v>153</v>
      </c>
      <c r="J2211" t="s">
        <v>153</v>
      </c>
      <c r="K2211" t="s">
        <v>18</v>
      </c>
      <c r="L2211" s="7" t="s">
        <v>148</v>
      </c>
      <c r="M2211">
        <v>2.76</v>
      </c>
      <c r="N2211" s="12">
        <v>55</v>
      </c>
      <c r="O2211">
        <f t="shared" si="69"/>
        <v>55</v>
      </c>
    </row>
    <row r="2212" spans="1:15" x14ac:dyDescent="0.25">
      <c r="A2212">
        <v>448715</v>
      </c>
      <c r="B2212">
        <v>447419</v>
      </c>
      <c r="C2212" t="s">
        <v>50</v>
      </c>
      <c r="D2212" t="s">
        <v>118</v>
      </c>
      <c r="E2212">
        <v>15</v>
      </c>
      <c r="F2212" s="11">
        <v>126276476</v>
      </c>
      <c r="G2212" s="7" t="s">
        <v>165</v>
      </c>
      <c r="H2212" s="7">
        <f t="shared" si="68"/>
        <v>0</v>
      </c>
      <c r="I2212" t="s">
        <v>153</v>
      </c>
      <c r="J2212" t="s">
        <v>153</v>
      </c>
      <c r="K2212" t="s">
        <v>18</v>
      </c>
      <c r="L2212" s="7" t="s">
        <v>148</v>
      </c>
      <c r="M2212">
        <v>2.76</v>
      </c>
      <c r="N2212" s="12">
        <v>208</v>
      </c>
      <c r="O2212">
        <f t="shared" si="69"/>
        <v>208</v>
      </c>
    </row>
    <row r="2213" spans="1:15" x14ac:dyDescent="0.25">
      <c r="A2213">
        <v>448723</v>
      </c>
      <c r="B2213">
        <v>447419</v>
      </c>
      <c r="C2213" t="s">
        <v>50</v>
      </c>
      <c r="D2213" t="s">
        <v>118</v>
      </c>
      <c r="E2213">
        <v>15</v>
      </c>
      <c r="F2213" s="11">
        <v>400600346</v>
      </c>
      <c r="G2213" s="7" t="s">
        <v>165</v>
      </c>
      <c r="H2213" s="7">
        <f t="shared" si="68"/>
        <v>0</v>
      </c>
      <c r="I2213" t="s">
        <v>153</v>
      </c>
      <c r="J2213" t="s">
        <v>294</v>
      </c>
      <c r="K2213" t="s">
        <v>18</v>
      </c>
      <c r="L2213" s="7" t="s">
        <v>148</v>
      </c>
      <c r="M2213" t="s">
        <v>294</v>
      </c>
      <c r="N2213" t="s">
        <v>294</v>
      </c>
      <c r="O2213" t="str">
        <f t="shared" si="69"/>
        <v>Нет показаний</v>
      </c>
    </row>
    <row r="2214" spans="1:15" x14ac:dyDescent="0.25">
      <c r="A2214">
        <v>448728</v>
      </c>
      <c r="B2214">
        <v>447419</v>
      </c>
      <c r="C2214" t="s">
        <v>50</v>
      </c>
      <c r="D2214" t="s">
        <v>118</v>
      </c>
      <c r="E2214">
        <v>15</v>
      </c>
      <c r="F2214" s="11">
        <v>59282048</v>
      </c>
      <c r="G2214" s="7" t="s">
        <v>170</v>
      </c>
      <c r="H2214" s="7">
        <f t="shared" si="68"/>
        <v>2</v>
      </c>
      <c r="I2214" t="s">
        <v>153</v>
      </c>
      <c r="J2214" t="s">
        <v>153</v>
      </c>
      <c r="K2214" t="s">
        <v>18</v>
      </c>
      <c r="L2214" s="7" t="s">
        <v>148</v>
      </c>
      <c r="M2214">
        <v>2.76</v>
      </c>
      <c r="N2214" s="12">
        <v>111</v>
      </c>
      <c r="O2214">
        <f t="shared" si="69"/>
        <v>55.5</v>
      </c>
    </row>
    <row r="2215" spans="1:15" x14ac:dyDescent="0.25">
      <c r="A2215">
        <v>448729</v>
      </c>
      <c r="B2215">
        <v>447419</v>
      </c>
      <c r="C2215" t="s">
        <v>50</v>
      </c>
      <c r="D2215" t="s">
        <v>118</v>
      </c>
      <c r="E2215">
        <v>15</v>
      </c>
      <c r="F2215" s="11">
        <v>59282048</v>
      </c>
      <c r="G2215" s="7" t="s">
        <v>170</v>
      </c>
      <c r="H2215" s="7">
        <f t="shared" si="68"/>
        <v>2</v>
      </c>
      <c r="I2215" t="s">
        <v>153</v>
      </c>
      <c r="J2215" t="s">
        <v>153</v>
      </c>
      <c r="K2215" t="s">
        <v>18</v>
      </c>
      <c r="L2215" s="7" t="s">
        <v>148</v>
      </c>
      <c r="M2215">
        <v>2.76</v>
      </c>
      <c r="N2215" s="12">
        <v>111</v>
      </c>
      <c r="O2215">
        <f t="shared" si="69"/>
        <v>55.5</v>
      </c>
    </row>
    <row r="2216" spans="1:15" x14ac:dyDescent="0.25">
      <c r="A2216">
        <v>448774</v>
      </c>
      <c r="B2216">
        <v>447423</v>
      </c>
      <c r="C2216" t="s">
        <v>50</v>
      </c>
      <c r="D2216" t="s">
        <v>118</v>
      </c>
      <c r="E2216">
        <v>21</v>
      </c>
      <c r="F2216" s="11">
        <v>91518512</v>
      </c>
      <c r="G2216" s="7" t="s">
        <v>170</v>
      </c>
      <c r="H2216" s="7">
        <f t="shared" si="68"/>
        <v>2</v>
      </c>
      <c r="I2216" t="s">
        <v>153</v>
      </c>
      <c r="J2216" t="s">
        <v>294</v>
      </c>
      <c r="K2216" t="s">
        <v>18</v>
      </c>
      <c r="L2216" s="7" t="s">
        <v>148</v>
      </c>
      <c r="M2216" t="s">
        <v>294</v>
      </c>
      <c r="N2216" t="s">
        <v>294</v>
      </c>
      <c r="O2216" t="str">
        <f t="shared" si="69"/>
        <v>Нет показаний</v>
      </c>
    </row>
    <row r="2217" spans="1:15" x14ac:dyDescent="0.25">
      <c r="A2217">
        <v>448775</v>
      </c>
      <c r="B2217">
        <v>447423</v>
      </c>
      <c r="C2217" t="s">
        <v>50</v>
      </c>
      <c r="D2217" t="s">
        <v>118</v>
      </c>
      <c r="E2217">
        <v>21</v>
      </c>
      <c r="F2217" s="11">
        <v>91518512</v>
      </c>
      <c r="G2217" s="7" t="s">
        <v>170</v>
      </c>
      <c r="H2217" s="7">
        <f t="shared" si="68"/>
        <v>2</v>
      </c>
      <c r="I2217" t="s">
        <v>153</v>
      </c>
      <c r="J2217" t="s">
        <v>294</v>
      </c>
      <c r="K2217" t="s">
        <v>18</v>
      </c>
      <c r="L2217" s="7" t="s">
        <v>148</v>
      </c>
      <c r="M2217" t="s">
        <v>294</v>
      </c>
      <c r="N2217" t="s">
        <v>294</v>
      </c>
      <c r="O2217" t="str">
        <f t="shared" si="69"/>
        <v>Нет показаний</v>
      </c>
    </row>
    <row r="2218" spans="1:15" x14ac:dyDescent="0.25">
      <c r="A2218">
        <v>448780</v>
      </c>
      <c r="B2218">
        <v>447423</v>
      </c>
      <c r="C2218" t="s">
        <v>50</v>
      </c>
      <c r="D2218" t="s">
        <v>118</v>
      </c>
      <c r="E2218">
        <v>21</v>
      </c>
      <c r="F2218" s="11">
        <v>400600394</v>
      </c>
      <c r="G2218" s="7" t="s">
        <v>165</v>
      </c>
      <c r="H2218" s="7">
        <f t="shared" si="68"/>
        <v>0</v>
      </c>
      <c r="I2218" t="s">
        <v>153</v>
      </c>
      <c r="J2218" t="s">
        <v>153</v>
      </c>
      <c r="K2218" t="s">
        <v>18</v>
      </c>
      <c r="L2218" s="7" t="s">
        <v>148</v>
      </c>
      <c r="M2218">
        <v>2.76</v>
      </c>
      <c r="N2218" s="12">
        <v>216</v>
      </c>
      <c r="O2218">
        <f t="shared" si="69"/>
        <v>216</v>
      </c>
    </row>
    <row r="2219" spans="1:15" x14ac:dyDescent="0.25">
      <c r="A2219">
        <v>448784</v>
      </c>
      <c r="B2219">
        <v>447424</v>
      </c>
      <c r="C2219" t="s">
        <v>50</v>
      </c>
      <c r="D2219" t="s">
        <v>118</v>
      </c>
      <c r="E2219">
        <v>3</v>
      </c>
      <c r="F2219" s="11">
        <v>5487317362</v>
      </c>
      <c r="G2219" s="7" t="s">
        <v>165</v>
      </c>
      <c r="H2219" s="7">
        <f t="shared" si="68"/>
        <v>0</v>
      </c>
      <c r="I2219" t="s">
        <v>153</v>
      </c>
      <c r="J2219" t="s">
        <v>153</v>
      </c>
      <c r="K2219" t="s">
        <v>18</v>
      </c>
      <c r="L2219" s="7" t="s">
        <v>148</v>
      </c>
      <c r="M2219">
        <v>2.76</v>
      </c>
      <c r="N2219" s="12">
        <v>246</v>
      </c>
      <c r="O2219">
        <f t="shared" si="69"/>
        <v>246</v>
      </c>
    </row>
    <row r="2220" spans="1:15" x14ac:dyDescent="0.25">
      <c r="A2220">
        <v>448786</v>
      </c>
      <c r="B2220">
        <v>447424</v>
      </c>
      <c r="C2220" t="s">
        <v>50</v>
      </c>
      <c r="D2220" t="s">
        <v>118</v>
      </c>
      <c r="E2220">
        <v>3</v>
      </c>
      <c r="F2220" s="11">
        <v>1736332</v>
      </c>
      <c r="G2220" s="7" t="s">
        <v>165</v>
      </c>
      <c r="H2220" s="7">
        <f t="shared" si="68"/>
        <v>0</v>
      </c>
      <c r="I2220" t="s">
        <v>153</v>
      </c>
      <c r="J2220" t="s">
        <v>294</v>
      </c>
      <c r="K2220" t="s">
        <v>18</v>
      </c>
      <c r="L2220" s="7" t="s">
        <v>148</v>
      </c>
      <c r="M2220" t="s">
        <v>294</v>
      </c>
      <c r="N2220" t="s">
        <v>294</v>
      </c>
      <c r="O2220" t="str">
        <f t="shared" si="69"/>
        <v>Нет показаний</v>
      </c>
    </row>
    <row r="2221" spans="1:15" x14ac:dyDescent="0.25">
      <c r="A2221">
        <v>448788</v>
      </c>
      <c r="B2221">
        <v>447424</v>
      </c>
      <c r="C2221" t="s">
        <v>50</v>
      </c>
      <c r="D2221" t="s">
        <v>118</v>
      </c>
      <c r="E2221">
        <v>3</v>
      </c>
      <c r="F2221" s="11">
        <v>742012</v>
      </c>
      <c r="G2221" s="7" t="s">
        <v>165</v>
      </c>
      <c r="H2221" s="7">
        <f t="shared" si="68"/>
        <v>0</v>
      </c>
      <c r="I2221" t="s">
        <v>153</v>
      </c>
      <c r="J2221" t="s">
        <v>294</v>
      </c>
      <c r="K2221" t="s">
        <v>18</v>
      </c>
      <c r="L2221" s="7" t="s">
        <v>148</v>
      </c>
      <c r="M2221" t="s">
        <v>294</v>
      </c>
      <c r="N2221" t="s">
        <v>294</v>
      </c>
      <c r="O2221" t="str">
        <f t="shared" si="69"/>
        <v>Нет показаний</v>
      </c>
    </row>
    <row r="2222" spans="1:15" x14ac:dyDescent="0.25">
      <c r="A2222">
        <v>448791</v>
      </c>
      <c r="B2222">
        <v>447424</v>
      </c>
      <c r="C2222" t="s">
        <v>50</v>
      </c>
      <c r="D2222" t="s">
        <v>118</v>
      </c>
      <c r="E2222">
        <v>3</v>
      </c>
      <c r="F2222" s="11">
        <v>649161102429472</v>
      </c>
      <c r="G2222" s="7" t="s">
        <v>165</v>
      </c>
      <c r="H2222" s="7">
        <f t="shared" si="68"/>
        <v>0</v>
      </c>
      <c r="I2222" t="s">
        <v>153</v>
      </c>
      <c r="J2222" t="s">
        <v>294</v>
      </c>
      <c r="K2222" t="s">
        <v>18</v>
      </c>
      <c r="L2222" s="7" t="s">
        <v>148</v>
      </c>
      <c r="M2222" t="s">
        <v>294</v>
      </c>
      <c r="N2222" t="s">
        <v>294</v>
      </c>
      <c r="O2222" t="str">
        <f t="shared" si="69"/>
        <v>Нет показаний</v>
      </c>
    </row>
    <row r="2223" spans="1:15" x14ac:dyDescent="0.25">
      <c r="A2223">
        <v>448792</v>
      </c>
      <c r="B2223">
        <v>447424</v>
      </c>
      <c r="C2223" t="s">
        <v>50</v>
      </c>
      <c r="D2223" t="s">
        <v>118</v>
      </c>
      <c r="E2223">
        <v>3</v>
      </c>
      <c r="F2223" s="11">
        <v>7789058046072</v>
      </c>
      <c r="G2223" s="7" t="s">
        <v>165</v>
      </c>
      <c r="H2223" s="7">
        <f t="shared" si="68"/>
        <v>0</v>
      </c>
      <c r="I2223" t="s">
        <v>153</v>
      </c>
      <c r="J2223" t="s">
        <v>153</v>
      </c>
      <c r="K2223" t="s">
        <v>18</v>
      </c>
      <c r="L2223" s="7" t="s">
        <v>148</v>
      </c>
      <c r="M2223">
        <v>2.76</v>
      </c>
      <c r="N2223" s="12">
        <v>0</v>
      </c>
      <c r="O2223">
        <f t="shared" si="69"/>
        <v>0</v>
      </c>
    </row>
    <row r="2224" spans="1:15" x14ac:dyDescent="0.25">
      <c r="A2224">
        <v>448794</v>
      </c>
      <c r="B2224">
        <v>447424</v>
      </c>
      <c r="C2224" t="s">
        <v>50</v>
      </c>
      <c r="D2224" t="s">
        <v>118</v>
      </c>
      <c r="E2224">
        <v>3</v>
      </c>
      <c r="F2224" s="11">
        <v>15006147</v>
      </c>
      <c r="G2224" s="7" t="s">
        <v>165</v>
      </c>
      <c r="H2224" s="7">
        <f t="shared" si="68"/>
        <v>0</v>
      </c>
      <c r="I2224" t="s">
        <v>153</v>
      </c>
      <c r="J2224" t="s">
        <v>153</v>
      </c>
      <c r="K2224" t="s">
        <v>18</v>
      </c>
      <c r="L2224" s="7" t="s">
        <v>148</v>
      </c>
      <c r="M2224">
        <v>2.76</v>
      </c>
      <c r="N2224" s="12">
        <v>7</v>
      </c>
      <c r="O2224">
        <f t="shared" si="69"/>
        <v>7</v>
      </c>
    </row>
    <row r="2225" spans="1:15" x14ac:dyDescent="0.25">
      <c r="A2225">
        <v>448795</v>
      </c>
      <c r="B2225">
        <v>447424</v>
      </c>
      <c r="C2225" t="s">
        <v>50</v>
      </c>
      <c r="D2225" t="s">
        <v>118</v>
      </c>
      <c r="E2225">
        <v>3</v>
      </c>
      <c r="F2225" s="11">
        <v>649161102309590</v>
      </c>
      <c r="G2225" s="7" t="s">
        <v>165</v>
      </c>
      <c r="H2225" s="7">
        <f t="shared" si="68"/>
        <v>0</v>
      </c>
      <c r="I2225" t="s">
        <v>153</v>
      </c>
      <c r="J2225" t="s">
        <v>153</v>
      </c>
      <c r="K2225" t="s">
        <v>18</v>
      </c>
      <c r="L2225" s="7" t="s">
        <v>148</v>
      </c>
      <c r="M2225">
        <v>2.76</v>
      </c>
      <c r="N2225" s="12">
        <v>497</v>
      </c>
      <c r="O2225">
        <f t="shared" si="69"/>
        <v>497</v>
      </c>
    </row>
    <row r="2226" spans="1:15" x14ac:dyDescent="0.25">
      <c r="A2226">
        <v>448797</v>
      </c>
      <c r="B2226">
        <v>447424</v>
      </c>
      <c r="C2226" t="s">
        <v>50</v>
      </c>
      <c r="D2226" t="s">
        <v>118</v>
      </c>
      <c r="E2226">
        <v>3</v>
      </c>
      <c r="F2226" s="11">
        <v>1737036</v>
      </c>
      <c r="G2226" s="7" t="s">
        <v>165</v>
      </c>
      <c r="H2226" s="7">
        <f t="shared" si="68"/>
        <v>0</v>
      </c>
      <c r="I2226" t="s">
        <v>153</v>
      </c>
      <c r="J2226" t="s">
        <v>153</v>
      </c>
      <c r="K2226" t="s">
        <v>18</v>
      </c>
      <c r="L2226" s="7" t="s">
        <v>148</v>
      </c>
      <c r="M2226">
        <v>2.76</v>
      </c>
      <c r="N2226" s="12">
        <v>215</v>
      </c>
      <c r="O2226">
        <f t="shared" si="69"/>
        <v>215</v>
      </c>
    </row>
    <row r="2227" spans="1:15" x14ac:dyDescent="0.25">
      <c r="A2227">
        <v>448799</v>
      </c>
      <c r="B2227">
        <v>447424</v>
      </c>
      <c r="C2227" t="s">
        <v>50</v>
      </c>
      <c r="D2227" t="s">
        <v>118</v>
      </c>
      <c r="E2227">
        <v>3</v>
      </c>
      <c r="F2227" s="11">
        <v>400600189</v>
      </c>
      <c r="G2227" s="7" t="s">
        <v>165</v>
      </c>
      <c r="H2227" s="7">
        <f t="shared" si="68"/>
        <v>0</v>
      </c>
      <c r="I2227" t="s">
        <v>153</v>
      </c>
      <c r="J2227" t="s">
        <v>153</v>
      </c>
      <c r="K2227" t="s">
        <v>18</v>
      </c>
      <c r="L2227" s="7" t="s">
        <v>148</v>
      </c>
      <c r="M2227">
        <v>2.76</v>
      </c>
      <c r="N2227" s="12">
        <v>124</v>
      </c>
      <c r="O2227">
        <f t="shared" si="69"/>
        <v>124</v>
      </c>
    </row>
    <row r="2228" spans="1:15" x14ac:dyDescent="0.25">
      <c r="A2228">
        <v>448801</v>
      </c>
      <c r="B2228">
        <v>447424</v>
      </c>
      <c r="C2228" t="s">
        <v>50</v>
      </c>
      <c r="D2228" t="s">
        <v>118</v>
      </c>
      <c r="E2228">
        <v>3</v>
      </c>
      <c r="F2228" s="11">
        <v>13839031</v>
      </c>
      <c r="G2228" s="7" t="s">
        <v>165</v>
      </c>
      <c r="H2228" s="7">
        <f t="shared" si="68"/>
        <v>0</v>
      </c>
      <c r="I2228" t="s">
        <v>153</v>
      </c>
      <c r="J2228" t="s">
        <v>294</v>
      </c>
      <c r="K2228" t="s">
        <v>18</v>
      </c>
      <c r="L2228" s="7" t="s">
        <v>148</v>
      </c>
      <c r="M2228" t="s">
        <v>294</v>
      </c>
      <c r="N2228" t="s">
        <v>294</v>
      </c>
      <c r="O2228" t="str">
        <f t="shared" si="69"/>
        <v>Нет показаний</v>
      </c>
    </row>
    <row r="2229" spans="1:15" x14ac:dyDescent="0.25">
      <c r="A2229">
        <v>448803</v>
      </c>
      <c r="B2229">
        <v>447425</v>
      </c>
      <c r="C2229" t="s">
        <v>50</v>
      </c>
      <c r="D2229" t="s">
        <v>118</v>
      </c>
      <c r="E2229">
        <v>4</v>
      </c>
      <c r="F2229" s="11">
        <v>400600209</v>
      </c>
      <c r="G2229" s="7" t="s">
        <v>165</v>
      </c>
      <c r="H2229" s="7">
        <f t="shared" si="68"/>
        <v>0</v>
      </c>
      <c r="I2229" t="s">
        <v>153</v>
      </c>
      <c r="J2229" t="s">
        <v>294</v>
      </c>
      <c r="K2229" t="s">
        <v>18</v>
      </c>
      <c r="L2229" s="7" t="s">
        <v>148</v>
      </c>
      <c r="M2229" t="s">
        <v>294</v>
      </c>
      <c r="N2229" t="s">
        <v>294</v>
      </c>
      <c r="O2229" t="str">
        <f t="shared" si="69"/>
        <v>Нет показаний</v>
      </c>
    </row>
    <row r="2230" spans="1:15" x14ac:dyDescent="0.25">
      <c r="A2230">
        <v>448805</v>
      </c>
      <c r="B2230">
        <v>447425</v>
      </c>
      <c r="C2230" t="s">
        <v>50</v>
      </c>
      <c r="D2230" t="s">
        <v>118</v>
      </c>
      <c r="E2230">
        <v>4</v>
      </c>
      <c r="F2230" s="11">
        <v>2239105</v>
      </c>
      <c r="G2230" s="7" t="s">
        <v>170</v>
      </c>
      <c r="H2230" s="7">
        <f t="shared" si="68"/>
        <v>3</v>
      </c>
      <c r="I2230" t="s">
        <v>153</v>
      </c>
      <c r="J2230" t="s">
        <v>294</v>
      </c>
      <c r="K2230" t="s">
        <v>18</v>
      </c>
      <c r="L2230" s="7" t="s">
        <v>148</v>
      </c>
      <c r="M2230" t="s">
        <v>294</v>
      </c>
      <c r="N2230" t="s">
        <v>294</v>
      </c>
      <c r="O2230" t="str">
        <f t="shared" si="69"/>
        <v>Нет показаний</v>
      </c>
    </row>
    <row r="2231" spans="1:15" x14ac:dyDescent="0.25">
      <c r="A2231">
        <v>448806</v>
      </c>
      <c r="B2231">
        <v>447425</v>
      </c>
      <c r="C2231" t="s">
        <v>50</v>
      </c>
      <c r="D2231" t="s">
        <v>118</v>
      </c>
      <c r="E2231">
        <v>4</v>
      </c>
      <c r="F2231" s="11">
        <v>2239105</v>
      </c>
      <c r="G2231" s="7" t="s">
        <v>170</v>
      </c>
      <c r="H2231" s="7">
        <f t="shared" si="68"/>
        <v>3</v>
      </c>
      <c r="I2231" t="s">
        <v>153</v>
      </c>
      <c r="J2231" t="s">
        <v>294</v>
      </c>
      <c r="K2231" t="s">
        <v>18</v>
      </c>
      <c r="L2231" s="7" t="s">
        <v>148</v>
      </c>
      <c r="M2231" t="s">
        <v>294</v>
      </c>
      <c r="N2231" t="s">
        <v>294</v>
      </c>
      <c r="O2231" t="str">
        <f t="shared" si="69"/>
        <v>Нет показаний</v>
      </c>
    </row>
    <row r="2232" spans="1:15" x14ac:dyDescent="0.25">
      <c r="A2232">
        <v>448808</v>
      </c>
      <c r="B2232">
        <v>447425</v>
      </c>
      <c r="C2232" t="s">
        <v>50</v>
      </c>
      <c r="D2232" t="s">
        <v>118</v>
      </c>
      <c r="E2232">
        <v>4</v>
      </c>
      <c r="F2232" s="11">
        <v>82715</v>
      </c>
      <c r="G2232" s="7" t="s">
        <v>165</v>
      </c>
      <c r="H2232" s="7">
        <f t="shared" si="68"/>
        <v>0</v>
      </c>
      <c r="I2232" t="s">
        <v>153</v>
      </c>
      <c r="J2232" t="s">
        <v>294</v>
      </c>
      <c r="K2232" t="s">
        <v>18</v>
      </c>
      <c r="L2232" s="7" t="s">
        <v>148</v>
      </c>
      <c r="M2232" t="s">
        <v>294</v>
      </c>
      <c r="N2232" t="s">
        <v>294</v>
      </c>
      <c r="O2232" t="str">
        <f t="shared" si="69"/>
        <v>Нет показаний</v>
      </c>
    </row>
    <row r="2233" spans="1:15" x14ac:dyDescent="0.25">
      <c r="A2233">
        <v>448810</v>
      </c>
      <c r="B2233">
        <v>447425</v>
      </c>
      <c r="C2233" t="s">
        <v>50</v>
      </c>
      <c r="D2233" t="s">
        <v>118</v>
      </c>
      <c r="E2233">
        <v>4</v>
      </c>
      <c r="F2233" s="11">
        <v>400600202</v>
      </c>
      <c r="G2233" s="7" t="s">
        <v>165</v>
      </c>
      <c r="H2233" s="7">
        <f t="shared" si="68"/>
        <v>0</v>
      </c>
      <c r="I2233" t="s">
        <v>153</v>
      </c>
      <c r="J2233" t="s">
        <v>294</v>
      </c>
      <c r="K2233" t="s">
        <v>18</v>
      </c>
      <c r="L2233" s="7" t="s">
        <v>148</v>
      </c>
      <c r="M2233" t="s">
        <v>294</v>
      </c>
      <c r="N2233" t="s">
        <v>294</v>
      </c>
      <c r="O2233" t="str">
        <f t="shared" si="69"/>
        <v>Нет показаний</v>
      </c>
    </row>
    <row r="2234" spans="1:15" x14ac:dyDescent="0.25">
      <c r="A2234">
        <v>448812</v>
      </c>
      <c r="B2234">
        <v>447425</v>
      </c>
      <c r="C2234" t="s">
        <v>50</v>
      </c>
      <c r="D2234" t="s">
        <v>118</v>
      </c>
      <c r="E2234">
        <v>4</v>
      </c>
      <c r="F2234" s="11">
        <v>400600203</v>
      </c>
      <c r="G2234" s="7" t="s">
        <v>165</v>
      </c>
      <c r="H2234" s="7">
        <f t="shared" si="68"/>
        <v>0</v>
      </c>
      <c r="I2234" t="s">
        <v>153</v>
      </c>
      <c r="J2234" t="s">
        <v>153</v>
      </c>
      <c r="K2234" t="s">
        <v>18</v>
      </c>
      <c r="L2234" s="7" t="s">
        <v>148</v>
      </c>
      <c r="M2234">
        <v>2.76</v>
      </c>
      <c r="N2234" s="12">
        <v>719</v>
      </c>
      <c r="O2234">
        <f t="shared" si="69"/>
        <v>719</v>
      </c>
    </row>
    <row r="2235" spans="1:15" x14ac:dyDescent="0.25">
      <c r="A2235">
        <v>448814</v>
      </c>
      <c r="B2235">
        <v>447425</v>
      </c>
      <c r="C2235" t="s">
        <v>50</v>
      </c>
      <c r="D2235" t="s">
        <v>118</v>
      </c>
      <c r="E2235">
        <v>4</v>
      </c>
      <c r="F2235" s="11">
        <v>400600204</v>
      </c>
      <c r="G2235" s="7" t="s">
        <v>165</v>
      </c>
      <c r="H2235" s="7">
        <f t="shared" si="68"/>
        <v>0</v>
      </c>
      <c r="I2235" t="s">
        <v>153</v>
      </c>
      <c r="J2235" t="s">
        <v>294</v>
      </c>
      <c r="K2235" t="s">
        <v>18</v>
      </c>
      <c r="L2235" s="7" t="s">
        <v>148</v>
      </c>
      <c r="M2235" t="s">
        <v>294</v>
      </c>
      <c r="N2235" t="s">
        <v>294</v>
      </c>
      <c r="O2235" t="str">
        <f t="shared" si="69"/>
        <v>Нет показаний</v>
      </c>
    </row>
    <row r="2236" spans="1:15" x14ac:dyDescent="0.25">
      <c r="A2236">
        <v>448816</v>
      </c>
      <c r="B2236">
        <v>447425</v>
      </c>
      <c r="C2236" t="s">
        <v>50</v>
      </c>
      <c r="D2236" t="s">
        <v>118</v>
      </c>
      <c r="E2236">
        <v>4</v>
      </c>
      <c r="F2236" s="11">
        <v>96148</v>
      </c>
      <c r="G2236" s="7" t="s">
        <v>165</v>
      </c>
      <c r="H2236" s="7">
        <f t="shared" si="68"/>
        <v>0</v>
      </c>
      <c r="I2236" t="s">
        <v>153</v>
      </c>
      <c r="J2236" t="s">
        <v>294</v>
      </c>
      <c r="K2236" t="s">
        <v>18</v>
      </c>
      <c r="L2236" s="7" t="s">
        <v>148</v>
      </c>
      <c r="M2236" t="s">
        <v>294</v>
      </c>
      <c r="N2236" t="s">
        <v>294</v>
      </c>
      <c r="O2236" t="str">
        <f t="shared" si="69"/>
        <v>Нет показаний</v>
      </c>
    </row>
    <row r="2237" spans="1:15" x14ac:dyDescent="0.25">
      <c r="A2237">
        <v>448817</v>
      </c>
      <c r="B2237">
        <v>447425</v>
      </c>
      <c r="C2237" t="s">
        <v>50</v>
      </c>
      <c r="D2237" t="s">
        <v>118</v>
      </c>
      <c r="E2237">
        <v>4</v>
      </c>
      <c r="F2237" s="11">
        <v>2239105</v>
      </c>
      <c r="G2237" s="7" t="s">
        <v>170</v>
      </c>
      <c r="H2237" s="7">
        <f t="shared" si="68"/>
        <v>3</v>
      </c>
      <c r="I2237" t="s">
        <v>153</v>
      </c>
      <c r="J2237" t="s">
        <v>294</v>
      </c>
      <c r="K2237" t="s">
        <v>18</v>
      </c>
      <c r="L2237" s="7" t="s">
        <v>148</v>
      </c>
      <c r="M2237" t="s">
        <v>294</v>
      </c>
      <c r="N2237" t="s">
        <v>294</v>
      </c>
      <c r="O2237" t="str">
        <f t="shared" si="69"/>
        <v>Нет показаний</v>
      </c>
    </row>
    <row r="2238" spans="1:15" x14ac:dyDescent="0.25">
      <c r="A2238">
        <v>448819</v>
      </c>
      <c r="B2238">
        <v>447425</v>
      </c>
      <c r="C2238" t="s">
        <v>50</v>
      </c>
      <c r="D2238" t="s">
        <v>118</v>
      </c>
      <c r="E2238">
        <v>4</v>
      </c>
      <c r="F2238" s="11">
        <v>1738241</v>
      </c>
      <c r="G2238" s="7" t="s">
        <v>165</v>
      </c>
      <c r="H2238" s="7">
        <f t="shared" si="68"/>
        <v>0</v>
      </c>
      <c r="I2238" t="s">
        <v>153</v>
      </c>
      <c r="J2238" t="s">
        <v>153</v>
      </c>
      <c r="K2238" t="s">
        <v>18</v>
      </c>
      <c r="L2238" s="7" t="s">
        <v>148</v>
      </c>
      <c r="M2238">
        <v>2.76</v>
      </c>
      <c r="N2238" s="12">
        <v>140</v>
      </c>
      <c r="O2238">
        <f t="shared" si="69"/>
        <v>140</v>
      </c>
    </row>
    <row r="2239" spans="1:15" x14ac:dyDescent="0.25">
      <c r="A2239">
        <v>449304</v>
      </c>
      <c r="B2239">
        <v>447453</v>
      </c>
      <c r="C2239" t="s">
        <v>50</v>
      </c>
      <c r="D2239" t="s">
        <v>104</v>
      </c>
      <c r="E2239">
        <v>19</v>
      </c>
      <c r="F2239" s="11">
        <v>107413585</v>
      </c>
      <c r="G2239" s="7" t="s">
        <v>165</v>
      </c>
      <c r="H2239" s="7">
        <f t="shared" si="68"/>
        <v>0</v>
      </c>
      <c r="I2239" t="s">
        <v>153</v>
      </c>
      <c r="J2239" t="s">
        <v>153</v>
      </c>
      <c r="K2239" t="s">
        <v>18</v>
      </c>
      <c r="L2239" s="7" t="s">
        <v>148</v>
      </c>
      <c r="M2239">
        <v>2.76</v>
      </c>
      <c r="N2239" s="12">
        <v>0</v>
      </c>
      <c r="O2239">
        <f t="shared" si="69"/>
        <v>0</v>
      </c>
    </row>
    <row r="2240" spans="1:15" x14ac:dyDescent="0.25">
      <c r="A2240">
        <v>449304</v>
      </c>
      <c r="B2240">
        <v>447453</v>
      </c>
      <c r="C2240" t="s">
        <v>50</v>
      </c>
      <c r="D2240" t="s">
        <v>104</v>
      </c>
      <c r="E2240">
        <v>19</v>
      </c>
      <c r="F2240" s="11">
        <v>107413594</v>
      </c>
      <c r="G2240" s="7" t="s">
        <v>165</v>
      </c>
      <c r="H2240" s="7">
        <f t="shared" si="68"/>
        <v>0</v>
      </c>
      <c r="I2240" t="s">
        <v>153</v>
      </c>
      <c r="J2240" t="s">
        <v>153</v>
      </c>
      <c r="K2240" t="s">
        <v>18</v>
      </c>
      <c r="L2240" s="7" t="s">
        <v>148</v>
      </c>
      <c r="M2240">
        <v>2.76</v>
      </c>
      <c r="N2240" s="12">
        <v>0</v>
      </c>
      <c r="O2240">
        <f t="shared" si="69"/>
        <v>0</v>
      </c>
    </row>
    <row r="2241" spans="1:15" x14ac:dyDescent="0.25">
      <c r="A2241">
        <v>449324</v>
      </c>
      <c r="B2241">
        <v>447454</v>
      </c>
      <c r="C2241" t="s">
        <v>50</v>
      </c>
      <c r="D2241" t="s">
        <v>104</v>
      </c>
      <c r="E2241">
        <v>26</v>
      </c>
      <c r="F2241" s="11">
        <v>601201</v>
      </c>
      <c r="G2241" s="7" t="s">
        <v>165</v>
      </c>
      <c r="H2241" s="7">
        <f t="shared" si="68"/>
        <v>0</v>
      </c>
      <c r="I2241" t="s">
        <v>153</v>
      </c>
      <c r="J2241" t="s">
        <v>294</v>
      </c>
      <c r="K2241" t="s">
        <v>18</v>
      </c>
      <c r="L2241" s="7" t="s">
        <v>148</v>
      </c>
      <c r="M2241" t="s">
        <v>294</v>
      </c>
      <c r="N2241" t="s">
        <v>294</v>
      </c>
      <c r="O2241" t="str">
        <f t="shared" si="69"/>
        <v>Нет показаний</v>
      </c>
    </row>
    <row r="2242" spans="1:15" x14ac:dyDescent="0.25">
      <c r="A2242">
        <v>449326</v>
      </c>
      <c r="B2242">
        <v>447454</v>
      </c>
      <c r="C2242" t="s">
        <v>50</v>
      </c>
      <c r="D2242" t="s">
        <v>104</v>
      </c>
      <c r="E2242">
        <v>26</v>
      </c>
      <c r="F2242" s="11">
        <v>400600561</v>
      </c>
      <c r="G2242" s="7" t="s">
        <v>165</v>
      </c>
      <c r="H2242" s="7">
        <f t="shared" si="68"/>
        <v>0</v>
      </c>
      <c r="I2242" t="s">
        <v>153</v>
      </c>
      <c r="J2242" t="s">
        <v>294</v>
      </c>
      <c r="K2242" t="s">
        <v>18</v>
      </c>
      <c r="L2242" s="7" t="s">
        <v>148</v>
      </c>
      <c r="M2242" t="s">
        <v>294</v>
      </c>
      <c r="N2242" t="s">
        <v>294</v>
      </c>
      <c r="O2242" t="str">
        <f t="shared" si="69"/>
        <v>Нет показаний</v>
      </c>
    </row>
    <row r="2243" spans="1:15" x14ac:dyDescent="0.25">
      <c r="A2243">
        <v>449328</v>
      </c>
      <c r="B2243">
        <v>447454</v>
      </c>
      <c r="C2243" t="s">
        <v>50</v>
      </c>
      <c r="D2243" t="s">
        <v>104</v>
      </c>
      <c r="E2243">
        <v>26</v>
      </c>
      <c r="F2243" s="11">
        <v>27335936</v>
      </c>
      <c r="G2243" s="7" t="s">
        <v>165</v>
      </c>
      <c r="H2243" s="7">
        <f t="shared" ref="H2243:H2306" si="70">COUNTIFS($F$2:$F$3258,F2243,$G$2:$G$3258,"ОКПУ")</f>
        <v>0</v>
      </c>
      <c r="I2243" t="s">
        <v>153</v>
      </c>
      <c r="J2243" t="s">
        <v>153</v>
      </c>
      <c r="K2243" t="s">
        <v>18</v>
      </c>
      <c r="L2243" s="7" t="s">
        <v>148</v>
      </c>
      <c r="M2243">
        <v>2.76</v>
      </c>
      <c r="N2243" s="12">
        <v>110</v>
      </c>
      <c r="O2243">
        <f t="shared" ref="O2243:O2306" si="71">IF(H2243&gt;0,IFERROR(N2243/H2243,N2243),N2243)</f>
        <v>110</v>
      </c>
    </row>
    <row r="2244" spans="1:15" x14ac:dyDescent="0.25">
      <c r="A2244">
        <v>449330</v>
      </c>
      <c r="B2244">
        <v>447454</v>
      </c>
      <c r="C2244" t="s">
        <v>50</v>
      </c>
      <c r="D2244" t="s">
        <v>104</v>
      </c>
      <c r="E2244">
        <v>26</v>
      </c>
      <c r="F2244" s="11">
        <v>598418</v>
      </c>
      <c r="G2244" s="7" t="s">
        <v>165</v>
      </c>
      <c r="H2244" s="7">
        <f t="shared" si="70"/>
        <v>0</v>
      </c>
      <c r="I2244" t="s">
        <v>153</v>
      </c>
      <c r="J2244" t="s">
        <v>294</v>
      </c>
      <c r="K2244" t="s">
        <v>18</v>
      </c>
      <c r="L2244" s="7" t="s">
        <v>148</v>
      </c>
      <c r="M2244" t="s">
        <v>294</v>
      </c>
      <c r="N2244" t="s">
        <v>294</v>
      </c>
      <c r="O2244" t="str">
        <f t="shared" si="71"/>
        <v>Нет показаний</v>
      </c>
    </row>
    <row r="2245" spans="1:15" x14ac:dyDescent="0.25">
      <c r="A2245">
        <v>449332</v>
      </c>
      <c r="B2245">
        <v>447454</v>
      </c>
      <c r="C2245" t="s">
        <v>50</v>
      </c>
      <c r="D2245" t="s">
        <v>104</v>
      </c>
      <c r="E2245">
        <v>26</v>
      </c>
      <c r="F2245" s="11">
        <v>1359562</v>
      </c>
      <c r="G2245" s="7" t="s">
        <v>165</v>
      </c>
      <c r="H2245" s="7">
        <f t="shared" si="70"/>
        <v>0</v>
      </c>
      <c r="I2245" t="s">
        <v>153</v>
      </c>
      <c r="J2245" t="s">
        <v>153</v>
      </c>
      <c r="K2245" t="s">
        <v>18</v>
      </c>
      <c r="L2245" s="7" t="s">
        <v>148</v>
      </c>
      <c r="M2245">
        <v>2.76</v>
      </c>
      <c r="N2245" s="12">
        <v>10</v>
      </c>
      <c r="O2245">
        <f t="shared" si="71"/>
        <v>10</v>
      </c>
    </row>
    <row r="2246" spans="1:15" x14ac:dyDescent="0.25">
      <c r="A2246">
        <v>449334</v>
      </c>
      <c r="B2246">
        <v>447454</v>
      </c>
      <c r="C2246" t="s">
        <v>50</v>
      </c>
      <c r="D2246" t="s">
        <v>104</v>
      </c>
      <c r="E2246">
        <v>26</v>
      </c>
      <c r="F2246" s="11">
        <v>11352894</v>
      </c>
      <c r="G2246" s="7" t="s">
        <v>165</v>
      </c>
      <c r="H2246" s="7">
        <f t="shared" si="70"/>
        <v>0</v>
      </c>
      <c r="I2246" t="s">
        <v>153</v>
      </c>
      <c r="J2246" t="s">
        <v>153</v>
      </c>
      <c r="K2246" t="s">
        <v>18</v>
      </c>
      <c r="L2246" s="7" t="s">
        <v>148</v>
      </c>
      <c r="M2246">
        <v>2.76</v>
      </c>
      <c r="N2246" s="12">
        <v>200</v>
      </c>
      <c r="O2246">
        <f t="shared" si="71"/>
        <v>200</v>
      </c>
    </row>
    <row r="2247" spans="1:15" x14ac:dyDescent="0.25">
      <c r="A2247">
        <v>449336</v>
      </c>
      <c r="B2247">
        <v>447454</v>
      </c>
      <c r="C2247" t="s">
        <v>50</v>
      </c>
      <c r="D2247" t="s">
        <v>104</v>
      </c>
      <c r="E2247">
        <v>26</v>
      </c>
      <c r="F2247" s="11">
        <v>2914</v>
      </c>
      <c r="G2247" s="7" t="s">
        <v>165</v>
      </c>
      <c r="H2247" s="7">
        <f t="shared" si="70"/>
        <v>0</v>
      </c>
      <c r="I2247" t="s">
        <v>153</v>
      </c>
      <c r="J2247" t="s">
        <v>294</v>
      </c>
      <c r="K2247" t="s">
        <v>18</v>
      </c>
      <c r="L2247" s="7" t="s">
        <v>148</v>
      </c>
      <c r="M2247" t="s">
        <v>294</v>
      </c>
      <c r="N2247" t="s">
        <v>294</v>
      </c>
      <c r="O2247" t="str">
        <f t="shared" si="71"/>
        <v>Нет показаний</v>
      </c>
    </row>
    <row r="2248" spans="1:15" x14ac:dyDescent="0.25">
      <c r="A2248">
        <v>449338</v>
      </c>
      <c r="B2248">
        <v>447454</v>
      </c>
      <c r="C2248" t="s">
        <v>50</v>
      </c>
      <c r="D2248" t="s">
        <v>104</v>
      </c>
      <c r="E2248">
        <v>26</v>
      </c>
      <c r="F2248" s="11">
        <v>1100007928</v>
      </c>
      <c r="G2248" s="7" t="s">
        <v>165</v>
      </c>
      <c r="H2248" s="7">
        <f t="shared" si="70"/>
        <v>0</v>
      </c>
      <c r="I2248" t="s">
        <v>153</v>
      </c>
      <c r="J2248" t="s">
        <v>153</v>
      </c>
      <c r="K2248" t="s">
        <v>18</v>
      </c>
      <c r="L2248" s="7" t="s">
        <v>148</v>
      </c>
      <c r="M2248">
        <v>2.76</v>
      </c>
      <c r="N2248" s="12">
        <v>370</v>
      </c>
      <c r="O2248">
        <f t="shared" si="71"/>
        <v>370</v>
      </c>
    </row>
    <row r="2249" spans="1:15" x14ac:dyDescent="0.25">
      <c r="A2249">
        <v>449344</v>
      </c>
      <c r="B2249">
        <v>447454</v>
      </c>
      <c r="C2249" t="s">
        <v>50</v>
      </c>
      <c r="D2249" t="s">
        <v>104</v>
      </c>
      <c r="E2249">
        <v>26</v>
      </c>
      <c r="F2249" s="11">
        <v>15017538</v>
      </c>
      <c r="G2249" s="7" t="s">
        <v>165</v>
      </c>
      <c r="H2249" s="7">
        <f t="shared" si="70"/>
        <v>0</v>
      </c>
      <c r="I2249" t="s">
        <v>153</v>
      </c>
      <c r="J2249" t="s">
        <v>294</v>
      </c>
      <c r="K2249" t="s">
        <v>18</v>
      </c>
      <c r="L2249" s="7" t="s">
        <v>148</v>
      </c>
      <c r="M2249" t="s">
        <v>294</v>
      </c>
      <c r="N2249" t="s">
        <v>294</v>
      </c>
      <c r="O2249" t="str">
        <f t="shared" si="71"/>
        <v>Нет показаний</v>
      </c>
    </row>
    <row r="2250" spans="1:15" x14ac:dyDescent="0.25">
      <c r="A2250">
        <v>449350</v>
      </c>
      <c r="B2250">
        <v>447454</v>
      </c>
      <c r="C2250" t="s">
        <v>50</v>
      </c>
      <c r="D2250" t="s">
        <v>104</v>
      </c>
      <c r="E2250">
        <v>26</v>
      </c>
      <c r="F2250" s="11">
        <v>459069</v>
      </c>
      <c r="G2250" s="7" t="s">
        <v>165</v>
      </c>
      <c r="H2250" s="7">
        <f t="shared" si="70"/>
        <v>0</v>
      </c>
      <c r="I2250" t="s">
        <v>153</v>
      </c>
      <c r="J2250" t="s">
        <v>294</v>
      </c>
      <c r="K2250" t="s">
        <v>18</v>
      </c>
      <c r="L2250" s="7" t="s">
        <v>148</v>
      </c>
      <c r="M2250" t="s">
        <v>294</v>
      </c>
      <c r="N2250" t="s">
        <v>294</v>
      </c>
      <c r="O2250" t="str">
        <f t="shared" si="71"/>
        <v>Нет показаний</v>
      </c>
    </row>
    <row r="2251" spans="1:15" x14ac:dyDescent="0.25">
      <c r="A2251">
        <v>449456</v>
      </c>
      <c r="B2251">
        <v>447460</v>
      </c>
      <c r="C2251" t="s">
        <v>50</v>
      </c>
      <c r="D2251" t="s">
        <v>104</v>
      </c>
      <c r="E2251">
        <v>40</v>
      </c>
      <c r="F2251" s="11">
        <v>17769403</v>
      </c>
      <c r="G2251" s="7" t="s">
        <v>165</v>
      </c>
      <c r="H2251" s="7">
        <f t="shared" si="70"/>
        <v>0</v>
      </c>
      <c r="I2251" t="s">
        <v>153</v>
      </c>
      <c r="J2251" t="s">
        <v>294</v>
      </c>
      <c r="K2251" t="s">
        <v>18</v>
      </c>
      <c r="L2251" s="7" t="s">
        <v>148</v>
      </c>
      <c r="M2251" t="s">
        <v>294</v>
      </c>
      <c r="N2251" t="s">
        <v>294</v>
      </c>
      <c r="O2251" t="str">
        <f t="shared" si="71"/>
        <v>Нет показаний</v>
      </c>
    </row>
    <row r="2252" spans="1:15" x14ac:dyDescent="0.25">
      <c r="A2252">
        <v>449458</v>
      </c>
      <c r="B2252">
        <v>447460</v>
      </c>
      <c r="C2252" t="s">
        <v>50</v>
      </c>
      <c r="D2252" t="s">
        <v>104</v>
      </c>
      <c r="E2252">
        <v>40</v>
      </c>
      <c r="F2252" s="11">
        <v>102419274</v>
      </c>
      <c r="G2252" s="7" t="s">
        <v>165</v>
      </c>
      <c r="H2252" s="7">
        <f t="shared" si="70"/>
        <v>0</v>
      </c>
      <c r="I2252" t="s">
        <v>153</v>
      </c>
      <c r="J2252" t="s">
        <v>294</v>
      </c>
      <c r="K2252" t="s">
        <v>18</v>
      </c>
      <c r="L2252" s="7" t="s">
        <v>148</v>
      </c>
      <c r="M2252" t="s">
        <v>294</v>
      </c>
      <c r="N2252" t="s">
        <v>294</v>
      </c>
      <c r="O2252" t="str">
        <f t="shared" si="71"/>
        <v>Нет показаний</v>
      </c>
    </row>
    <row r="2253" spans="1:15" x14ac:dyDescent="0.25">
      <c r="A2253">
        <v>449460</v>
      </c>
      <c r="B2253">
        <v>447460</v>
      </c>
      <c r="C2253" t="s">
        <v>50</v>
      </c>
      <c r="D2253" t="s">
        <v>104</v>
      </c>
      <c r="E2253">
        <v>40</v>
      </c>
      <c r="F2253" s="11">
        <v>15010443</v>
      </c>
      <c r="G2253" s="7" t="s">
        <v>165</v>
      </c>
      <c r="H2253" s="7">
        <f t="shared" si="70"/>
        <v>0</v>
      </c>
      <c r="I2253" t="s">
        <v>153</v>
      </c>
      <c r="J2253" t="s">
        <v>294</v>
      </c>
      <c r="K2253" t="s">
        <v>18</v>
      </c>
      <c r="L2253" s="7" t="s">
        <v>148</v>
      </c>
      <c r="M2253" t="s">
        <v>294</v>
      </c>
      <c r="N2253" t="s">
        <v>294</v>
      </c>
      <c r="O2253" t="str">
        <f t="shared" si="71"/>
        <v>Нет показаний</v>
      </c>
    </row>
    <row r="2254" spans="1:15" x14ac:dyDescent="0.25">
      <c r="A2254">
        <v>449462</v>
      </c>
      <c r="B2254">
        <v>447460</v>
      </c>
      <c r="C2254" t="s">
        <v>50</v>
      </c>
      <c r="D2254" t="s">
        <v>104</v>
      </c>
      <c r="E2254">
        <v>40</v>
      </c>
      <c r="F2254" s="11">
        <v>432711</v>
      </c>
      <c r="G2254" s="7" t="s">
        <v>165</v>
      </c>
      <c r="H2254" s="7">
        <f t="shared" si="70"/>
        <v>0</v>
      </c>
      <c r="I2254" t="s">
        <v>153</v>
      </c>
      <c r="J2254" t="s">
        <v>294</v>
      </c>
      <c r="K2254" t="s">
        <v>18</v>
      </c>
      <c r="L2254" s="7" t="s">
        <v>148</v>
      </c>
      <c r="M2254" t="s">
        <v>294</v>
      </c>
      <c r="N2254" t="s">
        <v>294</v>
      </c>
      <c r="O2254" t="str">
        <f t="shared" si="71"/>
        <v>Нет показаний</v>
      </c>
    </row>
    <row r="2255" spans="1:15" x14ac:dyDescent="0.25">
      <c r="A2255">
        <v>449472</v>
      </c>
      <c r="B2255">
        <v>447460</v>
      </c>
      <c r="C2255" t="s">
        <v>50</v>
      </c>
      <c r="D2255" t="s">
        <v>104</v>
      </c>
      <c r="E2255">
        <v>40</v>
      </c>
      <c r="F2255" s="11">
        <v>25246348</v>
      </c>
      <c r="G2255" s="7" t="s">
        <v>165</v>
      </c>
      <c r="H2255" s="7">
        <f t="shared" si="70"/>
        <v>0</v>
      </c>
      <c r="I2255" t="s">
        <v>153</v>
      </c>
      <c r="J2255" t="s">
        <v>153</v>
      </c>
      <c r="K2255" t="s">
        <v>18</v>
      </c>
      <c r="L2255" s="7" t="s">
        <v>148</v>
      </c>
      <c r="M2255">
        <v>2.76</v>
      </c>
      <c r="N2255" s="12">
        <v>65</v>
      </c>
      <c r="O2255">
        <f t="shared" si="71"/>
        <v>65</v>
      </c>
    </row>
    <row r="2256" spans="1:15" x14ac:dyDescent="0.25">
      <c r="A2256">
        <v>449474</v>
      </c>
      <c r="B2256">
        <v>447460</v>
      </c>
      <c r="C2256" t="s">
        <v>50</v>
      </c>
      <c r="D2256" t="s">
        <v>104</v>
      </c>
      <c r="E2256">
        <v>40</v>
      </c>
      <c r="F2256" s="11">
        <v>10856454</v>
      </c>
      <c r="G2256" s="7" t="s">
        <v>165</v>
      </c>
      <c r="H2256" s="7">
        <f t="shared" si="70"/>
        <v>0</v>
      </c>
      <c r="I2256" t="s">
        <v>153</v>
      </c>
      <c r="J2256" t="s">
        <v>294</v>
      </c>
      <c r="K2256" t="s">
        <v>18</v>
      </c>
      <c r="L2256" s="7" t="s">
        <v>148</v>
      </c>
      <c r="M2256" t="s">
        <v>294</v>
      </c>
      <c r="N2256" t="s">
        <v>294</v>
      </c>
      <c r="O2256" t="str">
        <f t="shared" si="71"/>
        <v>Нет показаний</v>
      </c>
    </row>
    <row r="2257" spans="1:15" x14ac:dyDescent="0.25">
      <c r="A2257">
        <v>449484</v>
      </c>
      <c r="B2257">
        <v>447461</v>
      </c>
      <c r="C2257" t="s">
        <v>50</v>
      </c>
      <c r="D2257" t="s">
        <v>104</v>
      </c>
      <c r="E2257">
        <v>47</v>
      </c>
      <c r="F2257" s="11">
        <v>718361202964883</v>
      </c>
      <c r="G2257" s="7" t="s">
        <v>165</v>
      </c>
      <c r="H2257" s="7">
        <f t="shared" si="70"/>
        <v>0</v>
      </c>
      <c r="I2257" t="s">
        <v>153</v>
      </c>
      <c r="J2257" t="s">
        <v>153</v>
      </c>
      <c r="K2257" t="s">
        <v>18</v>
      </c>
      <c r="L2257" s="7" t="s">
        <v>148</v>
      </c>
      <c r="M2257">
        <v>2.76</v>
      </c>
      <c r="N2257" s="12">
        <v>500</v>
      </c>
      <c r="O2257">
        <f t="shared" si="71"/>
        <v>500</v>
      </c>
    </row>
    <row r="2258" spans="1:15" x14ac:dyDescent="0.25">
      <c r="A2258">
        <v>449486</v>
      </c>
      <c r="B2258">
        <v>447461</v>
      </c>
      <c r="C2258" t="s">
        <v>50</v>
      </c>
      <c r="D2258" t="s">
        <v>104</v>
      </c>
      <c r="E2258">
        <v>47</v>
      </c>
      <c r="F2258" s="11">
        <v>237911</v>
      </c>
      <c r="G2258" s="7" t="s">
        <v>165</v>
      </c>
      <c r="H2258" s="7">
        <f t="shared" si="70"/>
        <v>0</v>
      </c>
      <c r="I2258" t="s">
        <v>153</v>
      </c>
      <c r="J2258" t="s">
        <v>153</v>
      </c>
      <c r="K2258" t="s">
        <v>18</v>
      </c>
      <c r="L2258" s="7" t="s">
        <v>148</v>
      </c>
      <c r="M2258">
        <v>2.76</v>
      </c>
      <c r="N2258" s="12">
        <v>525</v>
      </c>
      <c r="O2258">
        <f t="shared" si="71"/>
        <v>525</v>
      </c>
    </row>
    <row r="2259" spans="1:15" x14ac:dyDescent="0.25">
      <c r="A2259">
        <v>449488</v>
      </c>
      <c r="B2259">
        <v>447461</v>
      </c>
      <c r="C2259" t="s">
        <v>50</v>
      </c>
      <c r="D2259" t="s">
        <v>104</v>
      </c>
      <c r="E2259">
        <v>47</v>
      </c>
      <c r="F2259" s="11">
        <v>17785473</v>
      </c>
      <c r="G2259" s="7" t="s">
        <v>165</v>
      </c>
      <c r="H2259" s="7">
        <f t="shared" si="70"/>
        <v>0</v>
      </c>
      <c r="I2259" t="s">
        <v>153</v>
      </c>
      <c r="J2259" t="s">
        <v>294</v>
      </c>
      <c r="K2259" t="s">
        <v>18</v>
      </c>
      <c r="L2259" s="7" t="s">
        <v>148</v>
      </c>
      <c r="M2259" t="s">
        <v>294</v>
      </c>
      <c r="N2259" t="s">
        <v>294</v>
      </c>
      <c r="O2259" t="str">
        <f t="shared" si="71"/>
        <v>Нет показаний</v>
      </c>
    </row>
    <row r="2260" spans="1:15" x14ac:dyDescent="0.25">
      <c r="A2260">
        <v>449492</v>
      </c>
      <c r="B2260">
        <v>447461</v>
      </c>
      <c r="C2260" t="s">
        <v>50</v>
      </c>
      <c r="D2260" t="s">
        <v>104</v>
      </c>
      <c r="E2260">
        <v>47</v>
      </c>
      <c r="F2260" s="11">
        <v>468536</v>
      </c>
      <c r="G2260" s="7" t="s">
        <v>170</v>
      </c>
      <c r="H2260" s="7">
        <f t="shared" si="70"/>
        <v>2</v>
      </c>
      <c r="I2260" t="s">
        <v>153</v>
      </c>
      <c r="J2260" t="s">
        <v>294</v>
      </c>
      <c r="K2260" t="s">
        <v>18</v>
      </c>
      <c r="L2260" s="7" t="s">
        <v>148</v>
      </c>
      <c r="M2260" t="s">
        <v>294</v>
      </c>
      <c r="N2260" t="s">
        <v>294</v>
      </c>
      <c r="O2260" t="str">
        <f t="shared" si="71"/>
        <v>Нет показаний</v>
      </c>
    </row>
    <row r="2261" spans="1:15" x14ac:dyDescent="0.25">
      <c r="A2261">
        <v>449493</v>
      </c>
      <c r="B2261">
        <v>447461</v>
      </c>
      <c r="C2261" t="s">
        <v>50</v>
      </c>
      <c r="D2261" t="s">
        <v>104</v>
      </c>
      <c r="E2261">
        <v>47</v>
      </c>
      <c r="F2261" s="11">
        <v>468536</v>
      </c>
      <c r="G2261" s="7" t="s">
        <v>170</v>
      </c>
      <c r="H2261" s="7">
        <f t="shared" si="70"/>
        <v>2</v>
      </c>
      <c r="I2261" t="s">
        <v>153</v>
      </c>
      <c r="J2261" t="s">
        <v>294</v>
      </c>
      <c r="K2261" t="s">
        <v>18</v>
      </c>
      <c r="L2261" s="7" t="s">
        <v>148</v>
      </c>
      <c r="M2261" t="s">
        <v>294</v>
      </c>
      <c r="N2261" t="s">
        <v>294</v>
      </c>
      <c r="O2261" t="str">
        <f t="shared" si="71"/>
        <v>Нет показаний</v>
      </c>
    </row>
    <row r="2262" spans="1:15" x14ac:dyDescent="0.25">
      <c r="A2262">
        <v>449495</v>
      </c>
      <c r="B2262">
        <v>447461</v>
      </c>
      <c r="C2262" t="s">
        <v>50</v>
      </c>
      <c r="D2262" t="s">
        <v>104</v>
      </c>
      <c r="E2262">
        <v>47</v>
      </c>
      <c r="F2262" s="11">
        <v>483074449495</v>
      </c>
      <c r="G2262" s="7" t="s">
        <v>165</v>
      </c>
      <c r="H2262" s="7">
        <f t="shared" si="70"/>
        <v>0</v>
      </c>
      <c r="I2262" t="s">
        <v>153</v>
      </c>
      <c r="J2262" t="s">
        <v>153</v>
      </c>
      <c r="K2262" t="s">
        <v>18</v>
      </c>
      <c r="L2262" s="7" t="s">
        <v>148</v>
      </c>
      <c r="M2262">
        <v>2.76</v>
      </c>
      <c r="N2262" s="12">
        <v>156</v>
      </c>
      <c r="O2262">
        <f t="shared" si="71"/>
        <v>156</v>
      </c>
    </row>
    <row r="2263" spans="1:15" x14ac:dyDescent="0.25">
      <c r="A2263">
        <v>449497</v>
      </c>
      <c r="B2263">
        <v>447461</v>
      </c>
      <c r="C2263" t="s">
        <v>50</v>
      </c>
      <c r="D2263" t="s">
        <v>104</v>
      </c>
      <c r="E2263">
        <v>47</v>
      </c>
      <c r="F2263" s="11">
        <v>246973</v>
      </c>
      <c r="G2263" s="7" t="s">
        <v>165</v>
      </c>
      <c r="H2263" s="7">
        <f t="shared" si="70"/>
        <v>0</v>
      </c>
      <c r="I2263" t="s">
        <v>153</v>
      </c>
      <c r="J2263" t="s">
        <v>294</v>
      </c>
      <c r="K2263" t="s">
        <v>18</v>
      </c>
      <c r="L2263" s="7" t="s">
        <v>148</v>
      </c>
      <c r="M2263" t="s">
        <v>294</v>
      </c>
      <c r="N2263" t="s">
        <v>294</v>
      </c>
      <c r="O2263" t="str">
        <f t="shared" si="71"/>
        <v>Нет показаний</v>
      </c>
    </row>
    <row r="2264" spans="1:15" x14ac:dyDescent="0.25">
      <c r="A2264">
        <v>449499</v>
      </c>
      <c r="B2264">
        <v>447461</v>
      </c>
      <c r="C2264" t="s">
        <v>50</v>
      </c>
      <c r="D2264" t="s">
        <v>104</v>
      </c>
      <c r="E2264">
        <v>47</v>
      </c>
      <c r="F2264" s="11">
        <v>25828449499</v>
      </c>
      <c r="G2264" s="7" t="s">
        <v>165</v>
      </c>
      <c r="H2264" s="7">
        <f t="shared" si="70"/>
        <v>0</v>
      </c>
      <c r="I2264" t="s">
        <v>153</v>
      </c>
      <c r="J2264" t="s">
        <v>153</v>
      </c>
      <c r="K2264" t="s">
        <v>18</v>
      </c>
      <c r="L2264" s="7" t="s">
        <v>148</v>
      </c>
      <c r="M2264">
        <v>2.76</v>
      </c>
      <c r="N2264" s="12">
        <v>40</v>
      </c>
      <c r="O2264">
        <f t="shared" si="71"/>
        <v>40</v>
      </c>
    </row>
    <row r="2265" spans="1:15" x14ac:dyDescent="0.25">
      <c r="A2265">
        <v>449558</v>
      </c>
      <c r="B2265">
        <v>447466</v>
      </c>
      <c r="C2265" t="s">
        <v>50</v>
      </c>
      <c r="D2265" t="s">
        <v>129</v>
      </c>
      <c r="E2265">
        <v>64</v>
      </c>
      <c r="F2265" s="11">
        <v>6499161202545400</v>
      </c>
      <c r="G2265" s="7" t="s">
        <v>165</v>
      </c>
      <c r="H2265" s="7">
        <f t="shared" si="70"/>
        <v>0</v>
      </c>
      <c r="I2265" t="s">
        <v>153</v>
      </c>
      <c r="J2265" t="s">
        <v>153</v>
      </c>
      <c r="K2265" t="s">
        <v>18</v>
      </c>
      <c r="L2265" s="7" t="s">
        <v>148</v>
      </c>
      <c r="M2265">
        <v>2.76</v>
      </c>
      <c r="N2265" s="12">
        <v>100</v>
      </c>
      <c r="O2265">
        <f t="shared" si="71"/>
        <v>100</v>
      </c>
    </row>
    <row r="2266" spans="1:15" x14ac:dyDescent="0.25">
      <c r="A2266">
        <v>449560</v>
      </c>
      <c r="B2266">
        <v>447466</v>
      </c>
      <c r="C2266" t="s">
        <v>50</v>
      </c>
      <c r="D2266" t="s">
        <v>129</v>
      </c>
      <c r="E2266">
        <v>64</v>
      </c>
      <c r="F2266" s="11">
        <v>44956017826</v>
      </c>
      <c r="G2266" s="7" t="s">
        <v>165</v>
      </c>
      <c r="H2266" s="7">
        <f t="shared" si="70"/>
        <v>0</v>
      </c>
      <c r="I2266" t="s">
        <v>153</v>
      </c>
      <c r="J2266" t="s">
        <v>294</v>
      </c>
      <c r="K2266" t="s">
        <v>18</v>
      </c>
      <c r="L2266" s="7" t="s">
        <v>148</v>
      </c>
      <c r="M2266" t="s">
        <v>294</v>
      </c>
      <c r="N2266" t="s">
        <v>294</v>
      </c>
      <c r="O2266" t="str">
        <f t="shared" si="71"/>
        <v>Нет показаний</v>
      </c>
    </row>
    <row r="2267" spans="1:15" x14ac:dyDescent="0.25">
      <c r="A2267">
        <v>449562</v>
      </c>
      <c r="B2267">
        <v>447466</v>
      </c>
      <c r="C2267" t="s">
        <v>50</v>
      </c>
      <c r="D2267" t="s">
        <v>129</v>
      </c>
      <c r="E2267">
        <v>64</v>
      </c>
      <c r="F2267" s="11">
        <v>100600733</v>
      </c>
      <c r="G2267" s="7" t="s">
        <v>165</v>
      </c>
      <c r="H2267" s="7">
        <f t="shared" si="70"/>
        <v>0</v>
      </c>
      <c r="I2267" t="s">
        <v>153</v>
      </c>
      <c r="J2267" t="s">
        <v>153</v>
      </c>
      <c r="K2267" t="s">
        <v>18</v>
      </c>
      <c r="L2267" s="7" t="s">
        <v>148</v>
      </c>
      <c r="M2267">
        <v>2.76</v>
      </c>
      <c r="N2267" s="12">
        <v>100</v>
      </c>
      <c r="O2267">
        <f t="shared" si="71"/>
        <v>100</v>
      </c>
    </row>
    <row r="2268" spans="1:15" x14ac:dyDescent="0.25">
      <c r="A2268">
        <v>449564</v>
      </c>
      <c r="B2268">
        <v>447466</v>
      </c>
      <c r="C2268" t="s">
        <v>50</v>
      </c>
      <c r="D2268" t="s">
        <v>129</v>
      </c>
      <c r="E2268">
        <v>64</v>
      </c>
      <c r="F2268" s="11">
        <v>100600734</v>
      </c>
      <c r="G2268" s="7" t="s">
        <v>165</v>
      </c>
      <c r="H2268" s="7">
        <f t="shared" si="70"/>
        <v>0</v>
      </c>
      <c r="I2268" t="s">
        <v>153</v>
      </c>
      <c r="J2268" t="s">
        <v>153</v>
      </c>
      <c r="K2268" t="s">
        <v>18</v>
      </c>
      <c r="L2268" s="7" t="s">
        <v>148</v>
      </c>
      <c r="M2268">
        <v>2.76</v>
      </c>
      <c r="N2268" s="12">
        <v>80</v>
      </c>
      <c r="O2268">
        <f t="shared" si="71"/>
        <v>80</v>
      </c>
    </row>
    <row r="2269" spans="1:15" x14ac:dyDescent="0.25">
      <c r="A2269">
        <v>449568</v>
      </c>
      <c r="B2269">
        <v>447466</v>
      </c>
      <c r="C2269" t="s">
        <v>50</v>
      </c>
      <c r="D2269" t="s">
        <v>129</v>
      </c>
      <c r="E2269">
        <v>64</v>
      </c>
      <c r="F2269" s="11">
        <v>96355680</v>
      </c>
      <c r="G2269" s="7" t="s">
        <v>165</v>
      </c>
      <c r="H2269" s="7">
        <f t="shared" si="70"/>
        <v>0</v>
      </c>
      <c r="I2269" t="s">
        <v>153</v>
      </c>
      <c r="J2269" t="s">
        <v>153</v>
      </c>
      <c r="K2269" t="s">
        <v>18</v>
      </c>
      <c r="L2269" s="7" t="s">
        <v>148</v>
      </c>
      <c r="M2269">
        <v>2.76</v>
      </c>
      <c r="N2269" s="12">
        <v>303</v>
      </c>
      <c r="O2269">
        <f t="shared" si="71"/>
        <v>303</v>
      </c>
    </row>
    <row r="2270" spans="1:15" x14ac:dyDescent="0.25">
      <c r="A2270">
        <v>449570</v>
      </c>
      <c r="B2270">
        <v>447466</v>
      </c>
      <c r="C2270" t="s">
        <v>50</v>
      </c>
      <c r="D2270" t="s">
        <v>129</v>
      </c>
      <c r="E2270">
        <v>64</v>
      </c>
      <c r="F2270" s="11">
        <v>276109</v>
      </c>
      <c r="G2270" s="7" t="s">
        <v>165</v>
      </c>
      <c r="H2270" s="7">
        <f t="shared" si="70"/>
        <v>0</v>
      </c>
      <c r="I2270" t="s">
        <v>153</v>
      </c>
      <c r="J2270" t="s">
        <v>153</v>
      </c>
      <c r="K2270" t="s">
        <v>18</v>
      </c>
      <c r="L2270" s="7" t="s">
        <v>148</v>
      </c>
      <c r="M2270">
        <v>2.76</v>
      </c>
      <c r="N2270" s="12">
        <v>194</v>
      </c>
      <c r="O2270">
        <f t="shared" si="71"/>
        <v>194</v>
      </c>
    </row>
    <row r="2271" spans="1:15" x14ac:dyDescent="0.25">
      <c r="A2271">
        <v>449572</v>
      </c>
      <c r="B2271">
        <v>447466</v>
      </c>
      <c r="C2271" t="s">
        <v>50</v>
      </c>
      <c r="D2271" t="s">
        <v>129</v>
      </c>
      <c r="E2271">
        <v>64</v>
      </c>
      <c r="F2271" s="11">
        <v>100600729</v>
      </c>
      <c r="G2271" s="7" t="s">
        <v>165</v>
      </c>
      <c r="H2271" s="7">
        <f t="shared" si="70"/>
        <v>0</v>
      </c>
      <c r="I2271" t="s">
        <v>153</v>
      </c>
      <c r="J2271" t="s">
        <v>294</v>
      </c>
      <c r="K2271" t="s">
        <v>18</v>
      </c>
      <c r="L2271" s="7" t="s">
        <v>148</v>
      </c>
      <c r="M2271" t="s">
        <v>294</v>
      </c>
      <c r="N2271" t="s">
        <v>294</v>
      </c>
      <c r="O2271" t="str">
        <f t="shared" si="71"/>
        <v>Нет показаний</v>
      </c>
    </row>
    <row r="2272" spans="1:15" x14ac:dyDescent="0.25">
      <c r="A2272">
        <v>449574</v>
      </c>
      <c r="B2272">
        <v>447466</v>
      </c>
      <c r="C2272" t="s">
        <v>50</v>
      </c>
      <c r="D2272" t="s">
        <v>129</v>
      </c>
      <c r="E2272">
        <v>64</v>
      </c>
      <c r="F2272" s="11">
        <v>145575</v>
      </c>
      <c r="G2272" s="7" t="s">
        <v>165</v>
      </c>
      <c r="H2272" s="7">
        <f t="shared" si="70"/>
        <v>0</v>
      </c>
      <c r="I2272" t="s">
        <v>153</v>
      </c>
      <c r="J2272" t="s">
        <v>153</v>
      </c>
      <c r="K2272" t="s">
        <v>18</v>
      </c>
      <c r="L2272" s="7" t="s">
        <v>148</v>
      </c>
      <c r="M2272">
        <v>2.76</v>
      </c>
      <c r="N2272" s="12">
        <v>153</v>
      </c>
      <c r="O2272">
        <f t="shared" si="71"/>
        <v>153</v>
      </c>
    </row>
    <row r="2273" spans="1:15" x14ac:dyDescent="0.25">
      <c r="A2273">
        <v>449576</v>
      </c>
      <c r="B2273">
        <v>447466</v>
      </c>
      <c r="C2273" t="s">
        <v>50</v>
      </c>
      <c r="D2273" t="s">
        <v>129</v>
      </c>
      <c r="E2273">
        <v>64</v>
      </c>
      <c r="F2273" s="11">
        <v>53724108</v>
      </c>
      <c r="G2273" s="7" t="s">
        <v>165</v>
      </c>
      <c r="H2273" s="7">
        <f t="shared" si="70"/>
        <v>0</v>
      </c>
      <c r="I2273" t="s">
        <v>153</v>
      </c>
      <c r="J2273" t="s">
        <v>294</v>
      </c>
      <c r="K2273" t="s">
        <v>18</v>
      </c>
      <c r="L2273" s="7" t="s">
        <v>148</v>
      </c>
      <c r="M2273" t="s">
        <v>294</v>
      </c>
      <c r="N2273" t="s">
        <v>294</v>
      </c>
      <c r="O2273" t="str">
        <f t="shared" si="71"/>
        <v>Нет показаний</v>
      </c>
    </row>
    <row r="2274" spans="1:15" x14ac:dyDescent="0.25">
      <c r="A2274">
        <v>449584</v>
      </c>
      <c r="B2274">
        <v>447466</v>
      </c>
      <c r="C2274" t="s">
        <v>50</v>
      </c>
      <c r="D2274" t="s">
        <v>129</v>
      </c>
      <c r="E2274">
        <v>64</v>
      </c>
      <c r="F2274" s="11">
        <v>73000042</v>
      </c>
      <c r="G2274" s="7" t="s">
        <v>165</v>
      </c>
      <c r="H2274" s="7">
        <f t="shared" si="70"/>
        <v>0</v>
      </c>
      <c r="I2274" t="s">
        <v>153</v>
      </c>
      <c r="J2274" t="s">
        <v>153</v>
      </c>
      <c r="K2274" t="s">
        <v>18</v>
      </c>
      <c r="L2274" s="7" t="s">
        <v>148</v>
      </c>
      <c r="M2274">
        <v>2.76</v>
      </c>
      <c r="N2274" s="12">
        <v>183</v>
      </c>
      <c r="O2274">
        <f t="shared" si="71"/>
        <v>183</v>
      </c>
    </row>
    <row r="2275" spans="1:15" x14ac:dyDescent="0.25">
      <c r="A2275">
        <v>449586</v>
      </c>
      <c r="B2275">
        <v>447466</v>
      </c>
      <c r="C2275" t="s">
        <v>50</v>
      </c>
      <c r="D2275" t="s">
        <v>129</v>
      </c>
      <c r="E2275">
        <v>64</v>
      </c>
      <c r="F2275" s="11">
        <v>100600724</v>
      </c>
      <c r="G2275" s="7" t="s">
        <v>165</v>
      </c>
      <c r="H2275" s="7">
        <f t="shared" si="70"/>
        <v>0</v>
      </c>
      <c r="I2275" t="s">
        <v>153</v>
      </c>
      <c r="J2275" t="s">
        <v>153</v>
      </c>
      <c r="K2275" t="s">
        <v>18</v>
      </c>
      <c r="L2275" s="7" t="s">
        <v>148</v>
      </c>
      <c r="M2275">
        <v>2.76</v>
      </c>
      <c r="N2275" s="12">
        <v>80</v>
      </c>
      <c r="O2275">
        <f t="shared" si="71"/>
        <v>80</v>
      </c>
    </row>
    <row r="2276" spans="1:15" x14ac:dyDescent="0.25">
      <c r="A2276">
        <v>449588</v>
      </c>
      <c r="B2276">
        <v>447466</v>
      </c>
      <c r="C2276" t="s">
        <v>50</v>
      </c>
      <c r="D2276" t="s">
        <v>129</v>
      </c>
      <c r="E2276">
        <v>64</v>
      </c>
      <c r="F2276" s="11">
        <v>100600725</v>
      </c>
      <c r="G2276" s="7" t="s">
        <v>165</v>
      </c>
      <c r="H2276" s="7">
        <f t="shared" si="70"/>
        <v>0</v>
      </c>
      <c r="I2276" t="s">
        <v>153</v>
      </c>
      <c r="J2276" t="s">
        <v>153</v>
      </c>
      <c r="K2276" t="s">
        <v>18</v>
      </c>
      <c r="L2276" s="7" t="s">
        <v>148</v>
      </c>
      <c r="M2276">
        <v>2.76</v>
      </c>
      <c r="N2276" s="12">
        <v>10</v>
      </c>
      <c r="O2276">
        <f t="shared" si="71"/>
        <v>10</v>
      </c>
    </row>
    <row r="2277" spans="1:15" x14ac:dyDescent="0.25">
      <c r="A2277">
        <v>449654</v>
      </c>
      <c r="B2277">
        <v>447470</v>
      </c>
      <c r="C2277" t="s">
        <v>50</v>
      </c>
      <c r="D2277" t="s">
        <v>106</v>
      </c>
      <c r="E2277">
        <v>18</v>
      </c>
      <c r="F2277" s="11">
        <v>400607600</v>
      </c>
      <c r="G2277" s="7" t="s">
        <v>165</v>
      </c>
      <c r="H2277" s="7">
        <f t="shared" si="70"/>
        <v>0</v>
      </c>
      <c r="I2277" t="s">
        <v>153</v>
      </c>
      <c r="J2277" t="s">
        <v>153</v>
      </c>
      <c r="K2277" t="s">
        <v>18</v>
      </c>
      <c r="L2277" s="7" t="s">
        <v>148</v>
      </c>
      <c r="M2277">
        <v>2.76</v>
      </c>
      <c r="N2277" s="12">
        <v>113</v>
      </c>
      <c r="O2277">
        <f t="shared" si="71"/>
        <v>113</v>
      </c>
    </row>
    <row r="2278" spans="1:15" x14ac:dyDescent="0.25">
      <c r="A2278">
        <v>449656</v>
      </c>
      <c r="B2278">
        <v>447470</v>
      </c>
      <c r="C2278" t="s">
        <v>50</v>
      </c>
      <c r="D2278" t="s">
        <v>106</v>
      </c>
      <c r="E2278">
        <v>18</v>
      </c>
      <c r="F2278" s="11">
        <v>400607601</v>
      </c>
      <c r="G2278" s="7" t="s">
        <v>165</v>
      </c>
      <c r="H2278" s="7">
        <f t="shared" si="70"/>
        <v>0</v>
      </c>
      <c r="I2278" t="s">
        <v>153</v>
      </c>
      <c r="J2278" t="s">
        <v>153</v>
      </c>
      <c r="K2278" t="s">
        <v>18</v>
      </c>
      <c r="L2278" s="7" t="s">
        <v>148</v>
      </c>
      <c r="M2278">
        <v>2.76</v>
      </c>
      <c r="N2278" s="12">
        <v>144</v>
      </c>
      <c r="O2278">
        <f t="shared" si="71"/>
        <v>144</v>
      </c>
    </row>
    <row r="2279" spans="1:15" x14ac:dyDescent="0.25">
      <c r="A2279">
        <v>449660</v>
      </c>
      <c r="B2279">
        <v>447470</v>
      </c>
      <c r="C2279" t="s">
        <v>50</v>
      </c>
      <c r="D2279" t="s">
        <v>106</v>
      </c>
      <c r="E2279">
        <v>18</v>
      </c>
      <c r="F2279" s="11">
        <v>7789135157955</v>
      </c>
      <c r="G2279" s="7" t="s">
        <v>165</v>
      </c>
      <c r="H2279" s="7">
        <f t="shared" si="70"/>
        <v>0</v>
      </c>
      <c r="I2279" t="s">
        <v>153</v>
      </c>
      <c r="J2279" t="s">
        <v>153</v>
      </c>
      <c r="K2279" t="s">
        <v>18</v>
      </c>
      <c r="L2279" s="7" t="s">
        <v>148</v>
      </c>
      <c r="M2279">
        <v>2.76</v>
      </c>
      <c r="N2279" s="12">
        <v>0</v>
      </c>
      <c r="O2279">
        <f t="shared" si="71"/>
        <v>0</v>
      </c>
    </row>
    <row r="2280" spans="1:15" x14ac:dyDescent="0.25">
      <c r="A2280">
        <v>449662</v>
      </c>
      <c r="B2280">
        <v>447470</v>
      </c>
      <c r="C2280" t="s">
        <v>50</v>
      </c>
      <c r="D2280" t="s">
        <v>106</v>
      </c>
      <c r="E2280">
        <v>18</v>
      </c>
      <c r="F2280" s="11">
        <v>118415538</v>
      </c>
      <c r="G2280" s="7" t="s">
        <v>165</v>
      </c>
      <c r="H2280" s="7">
        <f t="shared" si="70"/>
        <v>0</v>
      </c>
      <c r="I2280" t="s">
        <v>153</v>
      </c>
      <c r="J2280" t="s">
        <v>153</v>
      </c>
      <c r="K2280" t="s">
        <v>18</v>
      </c>
      <c r="L2280" s="7" t="s">
        <v>148</v>
      </c>
      <c r="M2280">
        <v>2.76</v>
      </c>
      <c r="N2280" s="12">
        <v>0</v>
      </c>
      <c r="O2280">
        <f t="shared" si="71"/>
        <v>0</v>
      </c>
    </row>
    <row r="2281" spans="1:15" x14ac:dyDescent="0.25">
      <c r="A2281">
        <v>449666</v>
      </c>
      <c r="B2281">
        <v>447470</v>
      </c>
      <c r="C2281" t="s">
        <v>50</v>
      </c>
      <c r="D2281" t="s">
        <v>106</v>
      </c>
      <c r="E2281">
        <v>18</v>
      </c>
      <c r="F2281" s="11">
        <v>400607612</v>
      </c>
      <c r="G2281" s="7" t="s">
        <v>165</v>
      </c>
      <c r="H2281" s="7">
        <f t="shared" si="70"/>
        <v>0</v>
      </c>
      <c r="I2281" t="s">
        <v>153</v>
      </c>
      <c r="J2281" t="s">
        <v>153</v>
      </c>
      <c r="K2281" t="s">
        <v>18</v>
      </c>
      <c r="L2281" s="7" t="s">
        <v>148</v>
      </c>
      <c r="M2281">
        <v>2.76</v>
      </c>
      <c r="N2281" s="12">
        <v>250</v>
      </c>
      <c r="O2281">
        <f t="shared" si="71"/>
        <v>250</v>
      </c>
    </row>
    <row r="2282" spans="1:15" x14ac:dyDescent="0.25">
      <c r="A2282">
        <v>449670</v>
      </c>
      <c r="B2282">
        <v>447470</v>
      </c>
      <c r="C2282" t="s">
        <v>50</v>
      </c>
      <c r="D2282" t="s">
        <v>106</v>
      </c>
      <c r="E2282">
        <v>18</v>
      </c>
      <c r="F2282" s="11">
        <v>400607614</v>
      </c>
      <c r="G2282" s="7" t="s">
        <v>165</v>
      </c>
      <c r="H2282" s="7">
        <f t="shared" si="70"/>
        <v>0</v>
      </c>
      <c r="I2282" t="s">
        <v>153</v>
      </c>
      <c r="J2282" t="s">
        <v>294</v>
      </c>
      <c r="K2282" t="s">
        <v>18</v>
      </c>
      <c r="L2282" s="7" t="s">
        <v>148</v>
      </c>
      <c r="M2282" t="s">
        <v>294</v>
      </c>
      <c r="N2282" t="s">
        <v>294</v>
      </c>
      <c r="O2282" t="str">
        <f t="shared" si="71"/>
        <v>Нет показаний</v>
      </c>
    </row>
    <row r="2283" spans="1:15" x14ac:dyDescent="0.25">
      <c r="A2283">
        <v>449672</v>
      </c>
      <c r="B2283">
        <v>447470</v>
      </c>
      <c r="C2283" t="s">
        <v>50</v>
      </c>
      <c r="D2283" t="s">
        <v>106</v>
      </c>
      <c r="E2283">
        <v>18</v>
      </c>
      <c r="F2283" s="11">
        <v>61887</v>
      </c>
      <c r="G2283" s="7" t="s">
        <v>165</v>
      </c>
      <c r="H2283" s="7">
        <f t="shared" si="70"/>
        <v>0</v>
      </c>
      <c r="I2283" t="s">
        <v>153</v>
      </c>
      <c r="J2283" t="s">
        <v>294</v>
      </c>
      <c r="K2283" t="s">
        <v>18</v>
      </c>
      <c r="L2283" s="7" t="s">
        <v>148</v>
      </c>
      <c r="M2283" t="s">
        <v>294</v>
      </c>
      <c r="N2283" t="s">
        <v>294</v>
      </c>
      <c r="O2283" t="str">
        <f t="shared" si="71"/>
        <v>Нет показаний</v>
      </c>
    </row>
    <row r="2284" spans="1:15" x14ac:dyDescent="0.25">
      <c r="A2284">
        <v>449674</v>
      </c>
      <c r="B2284">
        <v>447470</v>
      </c>
      <c r="C2284" t="s">
        <v>50</v>
      </c>
      <c r="D2284" t="s">
        <v>106</v>
      </c>
      <c r="E2284">
        <v>18</v>
      </c>
      <c r="F2284" s="11">
        <v>400607619</v>
      </c>
      <c r="G2284" s="7" t="s">
        <v>165</v>
      </c>
      <c r="H2284" s="7">
        <f t="shared" si="70"/>
        <v>0</v>
      </c>
      <c r="I2284" t="s">
        <v>153</v>
      </c>
      <c r="J2284" t="s">
        <v>294</v>
      </c>
      <c r="K2284" t="s">
        <v>18</v>
      </c>
      <c r="L2284" s="7" t="s">
        <v>148</v>
      </c>
      <c r="M2284" t="s">
        <v>294</v>
      </c>
      <c r="N2284" t="s">
        <v>294</v>
      </c>
      <c r="O2284" t="str">
        <f t="shared" si="71"/>
        <v>Нет показаний</v>
      </c>
    </row>
    <row r="2285" spans="1:15" x14ac:dyDescent="0.25">
      <c r="A2285">
        <v>449676</v>
      </c>
      <c r="B2285">
        <v>447470</v>
      </c>
      <c r="C2285" t="s">
        <v>50</v>
      </c>
      <c r="D2285" t="s">
        <v>106</v>
      </c>
      <c r="E2285">
        <v>18</v>
      </c>
      <c r="F2285" s="11">
        <v>1801315</v>
      </c>
      <c r="G2285" s="7" t="s">
        <v>165</v>
      </c>
      <c r="H2285" s="7">
        <f t="shared" si="70"/>
        <v>0</v>
      </c>
      <c r="I2285" t="s">
        <v>153</v>
      </c>
      <c r="J2285" t="s">
        <v>294</v>
      </c>
      <c r="K2285" t="s">
        <v>18</v>
      </c>
      <c r="L2285" s="7" t="s">
        <v>148</v>
      </c>
      <c r="M2285" t="s">
        <v>294</v>
      </c>
      <c r="N2285" t="s">
        <v>294</v>
      </c>
      <c r="O2285" t="str">
        <f t="shared" si="71"/>
        <v>Нет показаний</v>
      </c>
    </row>
    <row r="2286" spans="1:15" x14ac:dyDescent="0.25">
      <c r="A2286">
        <v>449708</v>
      </c>
      <c r="B2286">
        <v>447472</v>
      </c>
      <c r="C2286" t="s">
        <v>50</v>
      </c>
      <c r="D2286" t="s">
        <v>106</v>
      </c>
      <c r="E2286">
        <v>20</v>
      </c>
      <c r="F2286" s="11">
        <v>360769</v>
      </c>
      <c r="G2286" s="7" t="s">
        <v>165</v>
      </c>
      <c r="H2286" s="7">
        <f t="shared" si="70"/>
        <v>0</v>
      </c>
      <c r="I2286" t="s">
        <v>153</v>
      </c>
      <c r="J2286" t="s">
        <v>153</v>
      </c>
      <c r="K2286" t="s">
        <v>18</v>
      </c>
      <c r="L2286" s="7" t="s">
        <v>148</v>
      </c>
      <c r="M2286">
        <v>2.76</v>
      </c>
      <c r="N2286" s="12">
        <v>58</v>
      </c>
      <c r="O2286">
        <f t="shared" si="71"/>
        <v>58</v>
      </c>
    </row>
    <row r="2287" spans="1:15" x14ac:dyDescent="0.25">
      <c r="A2287">
        <v>449710</v>
      </c>
      <c r="B2287">
        <v>447472</v>
      </c>
      <c r="C2287" t="s">
        <v>50</v>
      </c>
      <c r="D2287" t="s">
        <v>106</v>
      </c>
      <c r="E2287">
        <v>20</v>
      </c>
      <c r="F2287" s="11">
        <v>192138</v>
      </c>
      <c r="G2287" s="7" t="s">
        <v>165</v>
      </c>
      <c r="H2287" s="7">
        <f t="shared" si="70"/>
        <v>0</v>
      </c>
      <c r="I2287" t="s">
        <v>153</v>
      </c>
      <c r="J2287" t="s">
        <v>153</v>
      </c>
      <c r="K2287" t="s">
        <v>18</v>
      </c>
      <c r="L2287" s="7" t="s">
        <v>148</v>
      </c>
      <c r="M2287">
        <v>2.76</v>
      </c>
      <c r="N2287" s="12">
        <v>56</v>
      </c>
      <c r="O2287">
        <f t="shared" si="71"/>
        <v>56</v>
      </c>
    </row>
    <row r="2288" spans="1:15" x14ac:dyDescent="0.25">
      <c r="A2288">
        <v>449712</v>
      </c>
      <c r="B2288">
        <v>447472</v>
      </c>
      <c r="C2288" t="s">
        <v>50</v>
      </c>
      <c r="D2288" t="s">
        <v>106</v>
      </c>
      <c r="E2288">
        <v>20</v>
      </c>
      <c r="F2288" s="11">
        <v>23087103</v>
      </c>
      <c r="G2288" s="7" t="s">
        <v>165</v>
      </c>
      <c r="H2288" s="7">
        <f t="shared" si="70"/>
        <v>0</v>
      </c>
      <c r="I2288" t="s">
        <v>153</v>
      </c>
      <c r="J2288" t="s">
        <v>153</v>
      </c>
      <c r="K2288" t="s">
        <v>18</v>
      </c>
      <c r="L2288" s="7" t="s">
        <v>148</v>
      </c>
      <c r="M2288">
        <v>2.76</v>
      </c>
      <c r="N2288" s="12">
        <v>-239</v>
      </c>
      <c r="O2288">
        <f t="shared" si="71"/>
        <v>-239</v>
      </c>
    </row>
    <row r="2289" spans="1:15" x14ac:dyDescent="0.25">
      <c r="A2289">
        <v>449718</v>
      </c>
      <c r="B2289">
        <v>447472</v>
      </c>
      <c r="C2289" t="s">
        <v>50</v>
      </c>
      <c r="D2289" t="s">
        <v>106</v>
      </c>
      <c r="E2289">
        <v>20</v>
      </c>
      <c r="F2289" s="11">
        <v>113231987</v>
      </c>
      <c r="G2289" s="7" t="s">
        <v>165</v>
      </c>
      <c r="H2289" s="7">
        <f t="shared" si="70"/>
        <v>0</v>
      </c>
      <c r="I2289" t="s">
        <v>153</v>
      </c>
      <c r="J2289" t="s">
        <v>153</v>
      </c>
      <c r="K2289" t="s">
        <v>18</v>
      </c>
      <c r="L2289" s="7" t="s">
        <v>148</v>
      </c>
      <c r="M2289">
        <v>2.76</v>
      </c>
      <c r="N2289" s="12">
        <v>0</v>
      </c>
      <c r="O2289">
        <f t="shared" si="71"/>
        <v>0</v>
      </c>
    </row>
    <row r="2290" spans="1:15" x14ac:dyDescent="0.25">
      <c r="A2290">
        <v>449722</v>
      </c>
      <c r="B2290">
        <v>447472</v>
      </c>
      <c r="C2290" t="s">
        <v>50</v>
      </c>
      <c r="D2290" t="s">
        <v>106</v>
      </c>
      <c r="E2290">
        <v>20</v>
      </c>
      <c r="F2290" s="11">
        <v>7498875</v>
      </c>
      <c r="G2290" s="7" t="s">
        <v>165</v>
      </c>
      <c r="H2290" s="7">
        <f t="shared" si="70"/>
        <v>0</v>
      </c>
      <c r="I2290" t="s">
        <v>153</v>
      </c>
      <c r="J2290" t="s">
        <v>294</v>
      </c>
      <c r="K2290" t="s">
        <v>18</v>
      </c>
      <c r="L2290" s="7" t="s">
        <v>148</v>
      </c>
      <c r="M2290" t="s">
        <v>294</v>
      </c>
      <c r="N2290" t="s">
        <v>294</v>
      </c>
      <c r="O2290" t="str">
        <f t="shared" si="71"/>
        <v>Нет показаний</v>
      </c>
    </row>
    <row r="2291" spans="1:15" x14ac:dyDescent="0.25">
      <c r="A2291">
        <v>449724</v>
      </c>
      <c r="B2291">
        <v>447472</v>
      </c>
      <c r="C2291" t="s">
        <v>50</v>
      </c>
      <c r="D2291" t="s">
        <v>106</v>
      </c>
      <c r="E2291">
        <v>20</v>
      </c>
      <c r="F2291" s="11">
        <v>1359810</v>
      </c>
      <c r="G2291" s="7" t="s">
        <v>165</v>
      </c>
      <c r="H2291" s="7">
        <f t="shared" si="70"/>
        <v>0</v>
      </c>
      <c r="I2291" t="s">
        <v>153</v>
      </c>
      <c r="J2291" t="s">
        <v>153</v>
      </c>
      <c r="K2291" t="s">
        <v>18</v>
      </c>
      <c r="L2291" s="7" t="s">
        <v>148</v>
      </c>
      <c r="M2291">
        <v>2.76</v>
      </c>
      <c r="N2291" s="12">
        <v>52</v>
      </c>
      <c r="O2291">
        <f t="shared" si="71"/>
        <v>52</v>
      </c>
    </row>
    <row r="2292" spans="1:15" x14ac:dyDescent="0.25">
      <c r="A2292">
        <v>449728</v>
      </c>
      <c r="B2292">
        <v>447472</v>
      </c>
      <c r="C2292" t="s">
        <v>50</v>
      </c>
      <c r="D2292" t="s">
        <v>106</v>
      </c>
      <c r="E2292">
        <v>20</v>
      </c>
      <c r="F2292" s="11">
        <v>400607706</v>
      </c>
      <c r="G2292" s="7" t="s">
        <v>165</v>
      </c>
      <c r="H2292" s="7">
        <f t="shared" si="70"/>
        <v>0</v>
      </c>
      <c r="I2292" t="s">
        <v>153</v>
      </c>
      <c r="J2292" t="s">
        <v>153</v>
      </c>
      <c r="K2292" t="s">
        <v>18</v>
      </c>
      <c r="L2292" s="7" t="s">
        <v>148</v>
      </c>
      <c r="M2292">
        <v>2.76</v>
      </c>
      <c r="N2292" s="12">
        <v>33</v>
      </c>
      <c r="O2292">
        <f t="shared" si="71"/>
        <v>33</v>
      </c>
    </row>
    <row r="2293" spans="1:15" x14ac:dyDescent="0.25">
      <c r="A2293">
        <v>449732</v>
      </c>
      <c r="B2293">
        <v>447472</v>
      </c>
      <c r="C2293" t="s">
        <v>50</v>
      </c>
      <c r="D2293" t="s">
        <v>106</v>
      </c>
      <c r="E2293">
        <v>20</v>
      </c>
      <c r="F2293" s="11">
        <v>400607716</v>
      </c>
      <c r="G2293" s="7" t="s">
        <v>165</v>
      </c>
      <c r="H2293" s="7">
        <f t="shared" si="70"/>
        <v>0</v>
      </c>
      <c r="I2293" t="s">
        <v>153</v>
      </c>
      <c r="J2293" t="s">
        <v>153</v>
      </c>
      <c r="K2293" t="s">
        <v>18</v>
      </c>
      <c r="L2293" s="7" t="s">
        <v>148</v>
      </c>
      <c r="M2293">
        <v>2.76</v>
      </c>
      <c r="N2293" s="12">
        <v>0</v>
      </c>
      <c r="O2293">
        <f t="shared" si="71"/>
        <v>0</v>
      </c>
    </row>
    <row r="2294" spans="1:15" x14ac:dyDescent="0.25">
      <c r="A2294">
        <v>449734</v>
      </c>
      <c r="B2294">
        <v>447472</v>
      </c>
      <c r="C2294" t="s">
        <v>50</v>
      </c>
      <c r="D2294" t="s">
        <v>106</v>
      </c>
      <c r="E2294">
        <v>20</v>
      </c>
      <c r="F2294" s="11">
        <v>114232278</v>
      </c>
      <c r="G2294" s="7" t="s">
        <v>165</v>
      </c>
      <c r="H2294" s="7">
        <f t="shared" si="70"/>
        <v>0</v>
      </c>
      <c r="I2294" t="s">
        <v>153</v>
      </c>
      <c r="J2294" t="s">
        <v>153</v>
      </c>
      <c r="K2294" t="s">
        <v>18</v>
      </c>
      <c r="L2294" s="7" t="s">
        <v>148</v>
      </c>
      <c r="M2294">
        <v>2.76</v>
      </c>
      <c r="N2294" s="12">
        <v>93</v>
      </c>
      <c r="O2294">
        <f t="shared" si="71"/>
        <v>93</v>
      </c>
    </row>
    <row r="2295" spans="1:15" x14ac:dyDescent="0.25">
      <c r="A2295">
        <v>449740</v>
      </c>
      <c r="B2295">
        <v>447473</v>
      </c>
      <c r="C2295" t="s">
        <v>50</v>
      </c>
      <c r="D2295" t="s">
        <v>106</v>
      </c>
      <c r="E2295">
        <v>22</v>
      </c>
      <c r="F2295" s="11">
        <v>179192215</v>
      </c>
      <c r="G2295" s="7" t="s">
        <v>165</v>
      </c>
      <c r="H2295" s="7">
        <f t="shared" si="70"/>
        <v>0</v>
      </c>
      <c r="I2295" t="s">
        <v>153</v>
      </c>
      <c r="J2295" t="s">
        <v>294</v>
      </c>
      <c r="K2295" t="s">
        <v>18</v>
      </c>
      <c r="L2295" s="7" t="s">
        <v>148</v>
      </c>
      <c r="M2295" t="s">
        <v>294</v>
      </c>
      <c r="N2295" t="s">
        <v>294</v>
      </c>
      <c r="O2295" t="str">
        <f t="shared" si="71"/>
        <v>Нет показаний</v>
      </c>
    </row>
    <row r="2296" spans="1:15" x14ac:dyDescent="0.25">
      <c r="A2296">
        <v>449742</v>
      </c>
      <c r="B2296">
        <v>447473</v>
      </c>
      <c r="C2296" t="s">
        <v>50</v>
      </c>
      <c r="D2296" t="s">
        <v>106</v>
      </c>
      <c r="E2296">
        <v>22</v>
      </c>
      <c r="F2296" s="11">
        <v>3867274</v>
      </c>
      <c r="G2296" s="7" t="s">
        <v>165</v>
      </c>
      <c r="H2296" s="7">
        <f t="shared" si="70"/>
        <v>0</v>
      </c>
      <c r="I2296" t="s">
        <v>153</v>
      </c>
      <c r="J2296" t="s">
        <v>153</v>
      </c>
      <c r="K2296" t="s">
        <v>18</v>
      </c>
      <c r="L2296" s="7" t="s">
        <v>148</v>
      </c>
      <c r="M2296">
        <v>2.76</v>
      </c>
      <c r="N2296" s="12">
        <v>48</v>
      </c>
      <c r="O2296">
        <f t="shared" si="71"/>
        <v>48</v>
      </c>
    </row>
    <row r="2297" spans="1:15" x14ac:dyDescent="0.25">
      <c r="A2297">
        <v>449744</v>
      </c>
      <c r="B2297">
        <v>447473</v>
      </c>
      <c r="C2297" t="s">
        <v>50</v>
      </c>
      <c r="D2297" t="s">
        <v>106</v>
      </c>
      <c r="E2297">
        <v>22</v>
      </c>
      <c r="F2297" s="11">
        <v>1055</v>
      </c>
      <c r="G2297" s="7" t="s">
        <v>165</v>
      </c>
      <c r="H2297" s="7">
        <f t="shared" si="70"/>
        <v>0</v>
      </c>
      <c r="I2297" t="s">
        <v>153</v>
      </c>
      <c r="J2297" t="s">
        <v>153</v>
      </c>
      <c r="K2297" t="s">
        <v>18</v>
      </c>
      <c r="L2297" s="7" t="s">
        <v>148</v>
      </c>
      <c r="M2297">
        <v>2.76</v>
      </c>
      <c r="N2297" s="12">
        <v>217</v>
      </c>
      <c r="O2297">
        <f t="shared" si="71"/>
        <v>217</v>
      </c>
    </row>
    <row r="2298" spans="1:15" x14ac:dyDescent="0.25">
      <c r="A2298">
        <v>449746</v>
      </c>
      <c r="B2298">
        <v>447473</v>
      </c>
      <c r="C2298" t="s">
        <v>50</v>
      </c>
      <c r="D2298" t="s">
        <v>106</v>
      </c>
      <c r="E2298">
        <v>22</v>
      </c>
      <c r="F2298" s="11">
        <v>22575710</v>
      </c>
      <c r="G2298" s="7" t="s">
        <v>165</v>
      </c>
      <c r="H2298" s="7">
        <f t="shared" si="70"/>
        <v>0</v>
      </c>
      <c r="I2298" t="s">
        <v>153</v>
      </c>
      <c r="J2298" t="s">
        <v>153</v>
      </c>
      <c r="K2298" t="s">
        <v>18</v>
      </c>
      <c r="L2298" s="7" t="s">
        <v>148</v>
      </c>
      <c r="M2298">
        <v>2.76</v>
      </c>
      <c r="N2298" s="12">
        <v>134</v>
      </c>
      <c r="O2298">
        <f t="shared" si="71"/>
        <v>134</v>
      </c>
    </row>
    <row r="2299" spans="1:15" x14ac:dyDescent="0.25">
      <c r="A2299">
        <v>449752</v>
      </c>
      <c r="B2299">
        <v>447473</v>
      </c>
      <c r="C2299" t="s">
        <v>50</v>
      </c>
      <c r="D2299" t="s">
        <v>106</v>
      </c>
      <c r="E2299">
        <v>22</v>
      </c>
      <c r="F2299" s="11">
        <v>3297821</v>
      </c>
      <c r="G2299" s="7" t="s">
        <v>165</v>
      </c>
      <c r="H2299" s="7">
        <f t="shared" si="70"/>
        <v>0</v>
      </c>
      <c r="I2299" t="s">
        <v>153</v>
      </c>
      <c r="J2299" t="s">
        <v>153</v>
      </c>
      <c r="K2299" t="s">
        <v>18</v>
      </c>
      <c r="L2299" s="7" t="s">
        <v>148</v>
      </c>
      <c r="M2299">
        <v>2.76</v>
      </c>
      <c r="N2299" s="12">
        <v>290</v>
      </c>
      <c r="O2299">
        <f t="shared" si="71"/>
        <v>290</v>
      </c>
    </row>
    <row r="2300" spans="1:15" x14ac:dyDescent="0.25">
      <c r="A2300">
        <v>449754</v>
      </c>
      <c r="B2300">
        <v>447473</v>
      </c>
      <c r="C2300" t="s">
        <v>50</v>
      </c>
      <c r="D2300" t="s">
        <v>106</v>
      </c>
      <c r="E2300">
        <v>22</v>
      </c>
      <c r="F2300" s="11">
        <v>20344850</v>
      </c>
      <c r="G2300" s="7" t="s">
        <v>165</v>
      </c>
      <c r="H2300" s="7">
        <f t="shared" si="70"/>
        <v>0</v>
      </c>
      <c r="I2300" t="s">
        <v>153</v>
      </c>
      <c r="J2300" t="s">
        <v>294</v>
      </c>
      <c r="K2300" t="s">
        <v>18</v>
      </c>
      <c r="L2300" s="7" t="s">
        <v>148</v>
      </c>
      <c r="M2300" t="s">
        <v>294</v>
      </c>
      <c r="N2300" t="s">
        <v>294</v>
      </c>
      <c r="O2300" t="str">
        <f t="shared" si="71"/>
        <v>Нет показаний</v>
      </c>
    </row>
    <row r="2301" spans="1:15" x14ac:dyDescent="0.25">
      <c r="A2301">
        <v>449756</v>
      </c>
      <c r="B2301">
        <v>447473</v>
      </c>
      <c r="C2301" t="s">
        <v>50</v>
      </c>
      <c r="D2301" t="s">
        <v>106</v>
      </c>
      <c r="E2301">
        <v>22</v>
      </c>
      <c r="F2301" s="11">
        <v>118415527</v>
      </c>
      <c r="G2301" s="7" t="s">
        <v>165</v>
      </c>
      <c r="H2301" s="7">
        <f t="shared" si="70"/>
        <v>0</v>
      </c>
      <c r="I2301" t="s">
        <v>153</v>
      </c>
      <c r="J2301" t="s">
        <v>153</v>
      </c>
      <c r="K2301" t="s">
        <v>18</v>
      </c>
      <c r="L2301" s="7" t="s">
        <v>148</v>
      </c>
      <c r="M2301">
        <v>2.76</v>
      </c>
      <c r="N2301" s="12">
        <v>250</v>
      </c>
      <c r="O2301">
        <f t="shared" si="71"/>
        <v>250</v>
      </c>
    </row>
    <row r="2302" spans="1:15" x14ac:dyDescent="0.25">
      <c r="A2302">
        <v>449760</v>
      </c>
      <c r="B2302">
        <v>447473</v>
      </c>
      <c r="C2302" t="s">
        <v>50</v>
      </c>
      <c r="D2302" t="s">
        <v>106</v>
      </c>
      <c r="E2302">
        <v>22</v>
      </c>
      <c r="F2302" s="11">
        <v>58087663</v>
      </c>
      <c r="G2302" s="7" t="s">
        <v>165</v>
      </c>
      <c r="H2302" s="7">
        <f t="shared" si="70"/>
        <v>0</v>
      </c>
      <c r="I2302" t="s">
        <v>153</v>
      </c>
      <c r="J2302" t="s">
        <v>294</v>
      </c>
      <c r="K2302" t="s">
        <v>18</v>
      </c>
      <c r="L2302" s="7" t="s">
        <v>148</v>
      </c>
      <c r="M2302" t="s">
        <v>294</v>
      </c>
      <c r="N2302" t="s">
        <v>294</v>
      </c>
      <c r="O2302" t="str">
        <f t="shared" si="71"/>
        <v>Нет показаний</v>
      </c>
    </row>
    <row r="2303" spans="1:15" x14ac:dyDescent="0.25">
      <c r="A2303">
        <v>449764</v>
      </c>
      <c r="B2303">
        <v>447473</v>
      </c>
      <c r="C2303" t="s">
        <v>50</v>
      </c>
      <c r="D2303" t="s">
        <v>106</v>
      </c>
      <c r="E2303">
        <v>22</v>
      </c>
      <c r="F2303" s="11">
        <v>400607806</v>
      </c>
      <c r="G2303" s="7" t="s">
        <v>165</v>
      </c>
      <c r="H2303" s="7">
        <f t="shared" si="70"/>
        <v>0</v>
      </c>
      <c r="I2303" t="s">
        <v>153</v>
      </c>
      <c r="J2303" t="s">
        <v>153</v>
      </c>
      <c r="K2303" t="s">
        <v>18</v>
      </c>
      <c r="L2303" s="7" t="s">
        <v>148</v>
      </c>
      <c r="M2303">
        <v>2.76</v>
      </c>
      <c r="N2303" s="12">
        <v>100</v>
      </c>
      <c r="O2303">
        <f t="shared" si="71"/>
        <v>100</v>
      </c>
    </row>
    <row r="2304" spans="1:15" x14ac:dyDescent="0.25">
      <c r="A2304">
        <v>449766</v>
      </c>
      <c r="B2304">
        <v>447473</v>
      </c>
      <c r="C2304" t="s">
        <v>50</v>
      </c>
      <c r="D2304" t="s">
        <v>106</v>
      </c>
      <c r="E2304">
        <v>22</v>
      </c>
      <c r="F2304" s="11">
        <v>359308</v>
      </c>
      <c r="G2304" s="7" t="s">
        <v>165</v>
      </c>
      <c r="H2304" s="7">
        <f t="shared" si="70"/>
        <v>0</v>
      </c>
      <c r="I2304" t="s">
        <v>153</v>
      </c>
      <c r="J2304" t="s">
        <v>153</v>
      </c>
      <c r="K2304" t="s">
        <v>18</v>
      </c>
      <c r="L2304" s="7" t="s">
        <v>148</v>
      </c>
      <c r="M2304">
        <v>2.76</v>
      </c>
      <c r="N2304" s="12">
        <v>340</v>
      </c>
      <c r="O2304">
        <f t="shared" si="71"/>
        <v>340</v>
      </c>
    </row>
    <row r="2305" spans="1:15" x14ac:dyDescent="0.25">
      <c r="A2305">
        <v>449770</v>
      </c>
      <c r="B2305">
        <v>447473</v>
      </c>
      <c r="C2305" t="s">
        <v>50</v>
      </c>
      <c r="D2305" t="s">
        <v>106</v>
      </c>
      <c r="E2305">
        <v>22</v>
      </c>
      <c r="F2305" s="11">
        <v>7789067027271</v>
      </c>
      <c r="G2305" s="7" t="s">
        <v>165</v>
      </c>
      <c r="H2305" s="7">
        <f t="shared" si="70"/>
        <v>0</v>
      </c>
      <c r="I2305" t="s">
        <v>153</v>
      </c>
      <c r="J2305" t="s">
        <v>153</v>
      </c>
      <c r="K2305" t="s">
        <v>18</v>
      </c>
      <c r="L2305" s="7" t="s">
        <v>148</v>
      </c>
      <c r="M2305">
        <v>2.76</v>
      </c>
      <c r="N2305" s="12">
        <v>300</v>
      </c>
      <c r="O2305">
        <f t="shared" si="71"/>
        <v>300</v>
      </c>
    </row>
    <row r="2306" spans="1:15" x14ac:dyDescent="0.25">
      <c r="A2306">
        <v>449809</v>
      </c>
      <c r="B2306">
        <v>447477</v>
      </c>
      <c r="C2306" t="s">
        <v>50</v>
      </c>
      <c r="D2306" t="s">
        <v>130</v>
      </c>
      <c r="E2306">
        <v>43</v>
      </c>
      <c r="F2306" s="11">
        <v>59450556</v>
      </c>
      <c r="G2306" s="7" t="s">
        <v>165</v>
      </c>
      <c r="H2306" s="7">
        <f t="shared" si="70"/>
        <v>0</v>
      </c>
      <c r="I2306" t="s">
        <v>153</v>
      </c>
      <c r="J2306" t="s">
        <v>153</v>
      </c>
      <c r="K2306" t="s">
        <v>18</v>
      </c>
      <c r="L2306" s="7" t="s">
        <v>148</v>
      </c>
      <c r="M2306">
        <v>2.76</v>
      </c>
      <c r="N2306" s="12">
        <v>50</v>
      </c>
      <c r="O2306">
        <f t="shared" si="71"/>
        <v>50</v>
      </c>
    </row>
    <row r="2307" spans="1:15" x14ac:dyDescent="0.25">
      <c r="A2307">
        <v>449819</v>
      </c>
      <c r="B2307">
        <v>447477</v>
      </c>
      <c r="C2307" t="s">
        <v>50</v>
      </c>
      <c r="D2307" t="s">
        <v>130</v>
      </c>
      <c r="E2307">
        <v>43</v>
      </c>
      <c r="F2307" s="11">
        <v>100600811</v>
      </c>
      <c r="G2307" s="7" t="s">
        <v>165</v>
      </c>
      <c r="H2307" s="7">
        <f t="shared" ref="H2307:H2370" si="72">COUNTIFS($F$2:$F$3258,F2307,$G$2:$G$3258,"ОКПУ")</f>
        <v>0</v>
      </c>
      <c r="I2307" t="s">
        <v>153</v>
      </c>
      <c r="J2307" t="s">
        <v>153</v>
      </c>
      <c r="K2307" t="s">
        <v>18</v>
      </c>
      <c r="L2307" s="7" t="s">
        <v>148</v>
      </c>
      <c r="M2307">
        <v>2.76</v>
      </c>
      <c r="N2307" s="12">
        <v>300</v>
      </c>
      <c r="O2307">
        <f t="shared" ref="O2307:O2370" si="73">IF(H2307&gt;0,IFERROR(N2307/H2307,N2307),N2307)</f>
        <v>300</v>
      </c>
    </row>
    <row r="2308" spans="1:15" x14ac:dyDescent="0.25">
      <c r="A2308">
        <v>449821</v>
      </c>
      <c r="B2308">
        <v>447477</v>
      </c>
      <c r="C2308" t="s">
        <v>50</v>
      </c>
      <c r="D2308" t="s">
        <v>130</v>
      </c>
      <c r="E2308">
        <v>43</v>
      </c>
      <c r="F2308" s="11">
        <v>57283775</v>
      </c>
      <c r="G2308" s="7" t="s">
        <v>165</v>
      </c>
      <c r="H2308" s="7">
        <f t="shared" si="72"/>
        <v>0</v>
      </c>
      <c r="I2308" t="s">
        <v>153</v>
      </c>
      <c r="J2308" t="s">
        <v>153</v>
      </c>
      <c r="K2308" t="s">
        <v>18</v>
      </c>
      <c r="L2308" s="7" t="s">
        <v>148</v>
      </c>
      <c r="M2308">
        <v>2.76</v>
      </c>
      <c r="N2308" s="12">
        <v>40</v>
      </c>
      <c r="O2308">
        <f t="shared" si="73"/>
        <v>40</v>
      </c>
    </row>
    <row r="2309" spans="1:15" x14ac:dyDescent="0.25">
      <c r="A2309">
        <v>449823</v>
      </c>
      <c r="B2309">
        <v>447477</v>
      </c>
      <c r="C2309" t="s">
        <v>50</v>
      </c>
      <c r="D2309" t="s">
        <v>130</v>
      </c>
      <c r="E2309">
        <v>43</v>
      </c>
      <c r="F2309" s="11">
        <v>76992</v>
      </c>
      <c r="G2309" s="7" t="s">
        <v>165</v>
      </c>
      <c r="H2309" s="7">
        <f t="shared" si="72"/>
        <v>0</v>
      </c>
      <c r="I2309" t="s">
        <v>153</v>
      </c>
      <c r="J2309" t="s">
        <v>153</v>
      </c>
      <c r="K2309" t="s">
        <v>18</v>
      </c>
      <c r="L2309" s="7" t="s">
        <v>148</v>
      </c>
      <c r="M2309">
        <v>2.76</v>
      </c>
      <c r="N2309" s="12">
        <v>164</v>
      </c>
      <c r="O2309">
        <f t="shared" si="73"/>
        <v>164</v>
      </c>
    </row>
    <row r="2310" spans="1:15" x14ac:dyDescent="0.25">
      <c r="A2310">
        <v>449825</v>
      </c>
      <c r="B2310">
        <v>447477</v>
      </c>
      <c r="C2310" t="s">
        <v>50</v>
      </c>
      <c r="D2310" t="s">
        <v>130</v>
      </c>
      <c r="E2310">
        <v>43</v>
      </c>
      <c r="F2310" s="11">
        <v>15012162</v>
      </c>
      <c r="G2310" s="7" t="s">
        <v>165</v>
      </c>
      <c r="H2310" s="7">
        <f t="shared" si="72"/>
        <v>4</v>
      </c>
      <c r="I2310" t="s">
        <v>153</v>
      </c>
      <c r="J2310" t="s">
        <v>153</v>
      </c>
      <c r="K2310" t="s">
        <v>18</v>
      </c>
      <c r="L2310" s="7" t="s">
        <v>148</v>
      </c>
      <c r="M2310">
        <v>2.76</v>
      </c>
      <c r="N2310" s="12">
        <v>120</v>
      </c>
      <c r="O2310">
        <f t="shared" si="73"/>
        <v>30</v>
      </c>
    </row>
    <row r="2311" spans="1:15" x14ac:dyDescent="0.25">
      <c r="A2311">
        <v>449829</v>
      </c>
      <c r="B2311">
        <v>447477</v>
      </c>
      <c r="C2311" t="s">
        <v>50</v>
      </c>
      <c r="D2311" t="s">
        <v>130</v>
      </c>
      <c r="E2311">
        <v>43</v>
      </c>
      <c r="F2311" s="11">
        <v>17966436</v>
      </c>
      <c r="G2311" s="7" t="s">
        <v>165</v>
      </c>
      <c r="H2311" s="7">
        <f t="shared" si="72"/>
        <v>0</v>
      </c>
      <c r="I2311" t="s">
        <v>153</v>
      </c>
      <c r="J2311" t="s">
        <v>153</v>
      </c>
      <c r="K2311" t="s">
        <v>18</v>
      </c>
      <c r="L2311" s="7" t="s">
        <v>148</v>
      </c>
      <c r="M2311">
        <v>2.76</v>
      </c>
      <c r="N2311" s="12">
        <v>305</v>
      </c>
      <c r="O2311">
        <f t="shared" si="73"/>
        <v>305</v>
      </c>
    </row>
    <row r="2312" spans="1:15" x14ac:dyDescent="0.25">
      <c r="A2312">
        <v>449831</v>
      </c>
      <c r="B2312">
        <v>447477</v>
      </c>
      <c r="C2312" t="s">
        <v>50</v>
      </c>
      <c r="D2312" t="s">
        <v>130</v>
      </c>
      <c r="E2312">
        <v>43</v>
      </c>
      <c r="F2312" s="11">
        <v>93392422</v>
      </c>
      <c r="G2312" s="7" t="s">
        <v>165</v>
      </c>
      <c r="H2312" s="7">
        <f t="shared" si="72"/>
        <v>0</v>
      </c>
      <c r="I2312" t="s">
        <v>153</v>
      </c>
      <c r="J2312" t="s">
        <v>294</v>
      </c>
      <c r="K2312" t="s">
        <v>18</v>
      </c>
      <c r="L2312" s="7" t="s">
        <v>148</v>
      </c>
      <c r="M2312" t="s">
        <v>294</v>
      </c>
      <c r="N2312" t="s">
        <v>294</v>
      </c>
      <c r="O2312" t="str">
        <f t="shared" si="73"/>
        <v>Нет показаний</v>
      </c>
    </row>
    <row r="2313" spans="1:15" x14ac:dyDescent="0.25">
      <c r="A2313">
        <v>449833</v>
      </c>
      <c r="B2313">
        <v>447477</v>
      </c>
      <c r="C2313" t="s">
        <v>50</v>
      </c>
      <c r="D2313" t="s">
        <v>130</v>
      </c>
      <c r="E2313">
        <v>43</v>
      </c>
      <c r="F2313" s="11">
        <v>330740</v>
      </c>
      <c r="G2313" s="7" t="s">
        <v>165</v>
      </c>
      <c r="H2313" s="7">
        <f t="shared" si="72"/>
        <v>0</v>
      </c>
      <c r="I2313" t="s">
        <v>153</v>
      </c>
      <c r="J2313" t="s">
        <v>153</v>
      </c>
      <c r="K2313" t="s">
        <v>18</v>
      </c>
      <c r="L2313" s="7" t="s">
        <v>148</v>
      </c>
      <c r="M2313">
        <v>2.76</v>
      </c>
      <c r="N2313" s="12">
        <v>95</v>
      </c>
      <c r="O2313">
        <f t="shared" si="73"/>
        <v>95</v>
      </c>
    </row>
    <row r="2314" spans="1:15" x14ac:dyDescent="0.25">
      <c r="A2314">
        <v>449835</v>
      </c>
      <c r="B2314">
        <v>447477</v>
      </c>
      <c r="C2314" t="s">
        <v>50</v>
      </c>
      <c r="D2314" t="s">
        <v>130</v>
      </c>
      <c r="E2314">
        <v>43</v>
      </c>
      <c r="F2314" s="11">
        <v>6045</v>
      </c>
      <c r="G2314" s="7" t="s">
        <v>165</v>
      </c>
      <c r="H2314" s="7">
        <f t="shared" si="72"/>
        <v>0</v>
      </c>
      <c r="I2314" t="s">
        <v>153</v>
      </c>
      <c r="J2314" t="s">
        <v>153</v>
      </c>
      <c r="K2314" t="s">
        <v>18</v>
      </c>
      <c r="L2314" s="7" t="s">
        <v>148</v>
      </c>
      <c r="M2314">
        <v>2.76</v>
      </c>
      <c r="N2314" s="12">
        <v>123</v>
      </c>
      <c r="O2314">
        <f t="shared" si="73"/>
        <v>123</v>
      </c>
    </row>
    <row r="2315" spans="1:15" x14ac:dyDescent="0.25">
      <c r="A2315">
        <v>449839</v>
      </c>
      <c r="B2315">
        <v>447477</v>
      </c>
      <c r="C2315" t="s">
        <v>50</v>
      </c>
      <c r="D2315" t="s">
        <v>130</v>
      </c>
      <c r="E2315">
        <v>43</v>
      </c>
      <c r="F2315" s="11">
        <v>11695137723531</v>
      </c>
      <c r="G2315" s="7" t="s">
        <v>165</v>
      </c>
      <c r="H2315" s="7">
        <f t="shared" si="72"/>
        <v>0</v>
      </c>
      <c r="I2315" t="s">
        <v>153</v>
      </c>
      <c r="J2315" t="s">
        <v>153</v>
      </c>
      <c r="K2315" t="s">
        <v>18</v>
      </c>
      <c r="L2315" s="7" t="s">
        <v>148</v>
      </c>
      <c r="M2315">
        <v>2.76</v>
      </c>
      <c r="N2315" s="12">
        <v>192</v>
      </c>
      <c r="O2315">
        <f t="shared" si="73"/>
        <v>192</v>
      </c>
    </row>
    <row r="2316" spans="1:15" x14ac:dyDescent="0.25">
      <c r="A2316">
        <v>449845</v>
      </c>
      <c r="B2316">
        <v>447478</v>
      </c>
      <c r="C2316" t="s">
        <v>50</v>
      </c>
      <c r="D2316" t="s">
        <v>130</v>
      </c>
      <c r="E2316">
        <v>45</v>
      </c>
      <c r="F2316" s="11">
        <v>97166687</v>
      </c>
      <c r="G2316" s="7" t="s">
        <v>165</v>
      </c>
      <c r="H2316" s="7">
        <f t="shared" si="72"/>
        <v>0</v>
      </c>
      <c r="I2316" t="s">
        <v>153</v>
      </c>
      <c r="J2316" t="s">
        <v>153</v>
      </c>
      <c r="K2316" t="s">
        <v>18</v>
      </c>
      <c r="L2316" s="7" t="s">
        <v>148</v>
      </c>
      <c r="M2316">
        <v>2.76</v>
      </c>
      <c r="N2316" s="12">
        <v>101</v>
      </c>
      <c r="O2316">
        <f t="shared" si="73"/>
        <v>101</v>
      </c>
    </row>
    <row r="2317" spans="1:15" x14ac:dyDescent="0.25">
      <c r="A2317">
        <v>449847</v>
      </c>
      <c r="B2317">
        <v>447478</v>
      </c>
      <c r="C2317" t="s">
        <v>50</v>
      </c>
      <c r="D2317" t="s">
        <v>130</v>
      </c>
      <c r="E2317">
        <v>45</v>
      </c>
      <c r="F2317" s="11">
        <v>97166703</v>
      </c>
      <c r="G2317" s="7" t="s">
        <v>165</v>
      </c>
      <c r="H2317" s="7">
        <f t="shared" si="72"/>
        <v>0</v>
      </c>
      <c r="I2317" t="s">
        <v>153</v>
      </c>
      <c r="J2317" t="s">
        <v>294</v>
      </c>
      <c r="K2317" t="s">
        <v>18</v>
      </c>
      <c r="L2317" s="7" t="s">
        <v>148</v>
      </c>
      <c r="M2317" t="s">
        <v>294</v>
      </c>
      <c r="N2317" t="s">
        <v>294</v>
      </c>
      <c r="O2317" t="str">
        <f t="shared" si="73"/>
        <v>Нет показаний</v>
      </c>
    </row>
    <row r="2318" spans="1:15" x14ac:dyDescent="0.25">
      <c r="A2318">
        <v>449855</v>
      </c>
      <c r="B2318">
        <v>447478</v>
      </c>
      <c r="C2318" t="s">
        <v>50</v>
      </c>
      <c r="D2318" t="s">
        <v>130</v>
      </c>
      <c r="E2318">
        <v>45</v>
      </c>
      <c r="F2318" s="11">
        <v>179794514</v>
      </c>
      <c r="G2318" s="7" t="s">
        <v>165</v>
      </c>
      <c r="H2318" s="7">
        <f t="shared" si="72"/>
        <v>0</v>
      </c>
      <c r="I2318" t="s">
        <v>153</v>
      </c>
      <c r="J2318" t="s">
        <v>294</v>
      </c>
      <c r="K2318" t="s">
        <v>18</v>
      </c>
      <c r="L2318" s="7" t="s">
        <v>148</v>
      </c>
      <c r="M2318" t="s">
        <v>294</v>
      </c>
      <c r="N2318" t="s">
        <v>294</v>
      </c>
      <c r="O2318" t="str">
        <f t="shared" si="73"/>
        <v>Нет показаний</v>
      </c>
    </row>
    <row r="2319" spans="1:15" x14ac:dyDescent="0.25">
      <c r="A2319">
        <v>449857</v>
      </c>
      <c r="B2319">
        <v>447478</v>
      </c>
      <c r="C2319" t="s">
        <v>50</v>
      </c>
      <c r="D2319" t="s">
        <v>130</v>
      </c>
      <c r="E2319">
        <v>45</v>
      </c>
      <c r="F2319" s="11">
        <v>53485</v>
      </c>
      <c r="G2319" s="7" t="s">
        <v>165</v>
      </c>
      <c r="H2319" s="7">
        <f t="shared" si="72"/>
        <v>0</v>
      </c>
      <c r="I2319" t="s">
        <v>153</v>
      </c>
      <c r="J2319" t="s">
        <v>153</v>
      </c>
      <c r="K2319" t="s">
        <v>18</v>
      </c>
      <c r="L2319" s="7" t="s">
        <v>148</v>
      </c>
      <c r="M2319">
        <v>2.76</v>
      </c>
      <c r="N2319" s="12">
        <v>88</v>
      </c>
      <c r="O2319">
        <f t="shared" si="73"/>
        <v>88</v>
      </c>
    </row>
    <row r="2320" spans="1:15" x14ac:dyDescent="0.25">
      <c r="A2320">
        <v>449861</v>
      </c>
      <c r="B2320">
        <v>447478</v>
      </c>
      <c r="C2320" t="s">
        <v>50</v>
      </c>
      <c r="D2320" t="s">
        <v>130</v>
      </c>
      <c r="E2320">
        <v>45</v>
      </c>
      <c r="F2320" s="11">
        <v>100600826</v>
      </c>
      <c r="G2320" s="7" t="s">
        <v>165</v>
      </c>
      <c r="H2320" s="7">
        <f t="shared" si="72"/>
        <v>0</v>
      </c>
      <c r="I2320" t="s">
        <v>153</v>
      </c>
      <c r="J2320" t="s">
        <v>153</v>
      </c>
      <c r="K2320" t="s">
        <v>18</v>
      </c>
      <c r="L2320" s="7" t="s">
        <v>148</v>
      </c>
      <c r="M2320">
        <v>2.76</v>
      </c>
      <c r="N2320" s="12">
        <v>0</v>
      </c>
      <c r="O2320">
        <f t="shared" si="73"/>
        <v>0</v>
      </c>
    </row>
    <row r="2321" spans="1:15" x14ac:dyDescent="0.25">
      <c r="A2321">
        <v>449863</v>
      </c>
      <c r="B2321">
        <v>447478</v>
      </c>
      <c r="C2321" t="s">
        <v>50</v>
      </c>
      <c r="D2321" t="s">
        <v>130</v>
      </c>
      <c r="E2321">
        <v>45</v>
      </c>
      <c r="F2321" s="11">
        <v>16000967</v>
      </c>
      <c r="G2321" s="7" t="s">
        <v>165</v>
      </c>
      <c r="H2321" s="7">
        <f t="shared" si="72"/>
        <v>0</v>
      </c>
      <c r="I2321" t="s">
        <v>153</v>
      </c>
      <c r="J2321" t="s">
        <v>294</v>
      </c>
      <c r="K2321" t="s">
        <v>18</v>
      </c>
      <c r="L2321" s="7" t="s">
        <v>148</v>
      </c>
      <c r="M2321" t="s">
        <v>294</v>
      </c>
      <c r="N2321" t="s">
        <v>294</v>
      </c>
      <c r="O2321" t="str">
        <f t="shared" si="73"/>
        <v>Нет показаний</v>
      </c>
    </row>
    <row r="2322" spans="1:15" x14ac:dyDescent="0.25">
      <c r="A2322">
        <v>449865</v>
      </c>
      <c r="B2322">
        <v>447478</v>
      </c>
      <c r="C2322" t="s">
        <v>50</v>
      </c>
      <c r="D2322" t="s">
        <v>130</v>
      </c>
      <c r="E2322">
        <v>45</v>
      </c>
      <c r="F2322" s="11">
        <v>213186</v>
      </c>
      <c r="G2322" s="7" t="s">
        <v>165</v>
      </c>
      <c r="H2322" s="7">
        <f t="shared" si="72"/>
        <v>0</v>
      </c>
      <c r="I2322" t="s">
        <v>153</v>
      </c>
      <c r="J2322" t="s">
        <v>294</v>
      </c>
      <c r="K2322" t="s">
        <v>18</v>
      </c>
      <c r="L2322" s="7" t="s">
        <v>148</v>
      </c>
      <c r="M2322" t="s">
        <v>294</v>
      </c>
      <c r="N2322" t="s">
        <v>294</v>
      </c>
      <c r="O2322" t="str">
        <f t="shared" si="73"/>
        <v>Нет показаний</v>
      </c>
    </row>
    <row r="2323" spans="1:15" x14ac:dyDescent="0.25">
      <c r="A2323">
        <v>449867</v>
      </c>
      <c r="B2323">
        <v>447478</v>
      </c>
      <c r="C2323" t="s">
        <v>50</v>
      </c>
      <c r="D2323" t="s">
        <v>130</v>
      </c>
      <c r="E2323">
        <v>45</v>
      </c>
      <c r="F2323" s="11">
        <v>7791027031245</v>
      </c>
      <c r="G2323" s="7" t="s">
        <v>165</v>
      </c>
      <c r="H2323" s="7">
        <f t="shared" si="72"/>
        <v>0</v>
      </c>
      <c r="I2323" t="s">
        <v>153</v>
      </c>
      <c r="J2323" t="s">
        <v>153</v>
      </c>
      <c r="K2323" t="s">
        <v>18</v>
      </c>
      <c r="L2323" s="7" t="s">
        <v>148</v>
      </c>
      <c r="M2323">
        <v>2.76</v>
      </c>
      <c r="N2323" s="12">
        <v>118</v>
      </c>
      <c r="O2323">
        <f t="shared" si="73"/>
        <v>118</v>
      </c>
    </row>
    <row r="2324" spans="1:15" x14ac:dyDescent="0.25">
      <c r="A2324">
        <v>449869</v>
      </c>
      <c r="B2324">
        <v>447478</v>
      </c>
      <c r="C2324" t="s">
        <v>50</v>
      </c>
      <c r="D2324" t="s">
        <v>130</v>
      </c>
      <c r="E2324">
        <v>45</v>
      </c>
      <c r="F2324" s="11">
        <v>16085817986</v>
      </c>
      <c r="G2324" s="7" t="s">
        <v>165</v>
      </c>
      <c r="H2324" s="7">
        <f t="shared" si="72"/>
        <v>0</v>
      </c>
      <c r="I2324" t="s">
        <v>153</v>
      </c>
      <c r="J2324" t="s">
        <v>153</v>
      </c>
      <c r="K2324" t="s">
        <v>18</v>
      </c>
      <c r="L2324" s="7" t="s">
        <v>148</v>
      </c>
      <c r="M2324">
        <v>2.76</v>
      </c>
      <c r="N2324" s="12">
        <v>51</v>
      </c>
      <c r="O2324">
        <f t="shared" si="73"/>
        <v>51</v>
      </c>
    </row>
    <row r="2325" spans="1:15" x14ac:dyDescent="0.25">
      <c r="A2325">
        <v>449871</v>
      </c>
      <c r="B2325">
        <v>447478</v>
      </c>
      <c r="C2325" t="s">
        <v>50</v>
      </c>
      <c r="D2325" t="s">
        <v>130</v>
      </c>
      <c r="E2325">
        <v>45</v>
      </c>
      <c r="F2325" s="11">
        <v>603561</v>
      </c>
      <c r="G2325" s="7" t="s">
        <v>165</v>
      </c>
      <c r="H2325" s="7">
        <f t="shared" si="72"/>
        <v>0</v>
      </c>
      <c r="I2325" t="s">
        <v>153</v>
      </c>
      <c r="J2325" t="s">
        <v>294</v>
      </c>
      <c r="K2325" t="s">
        <v>18</v>
      </c>
      <c r="L2325" s="7" t="s">
        <v>148</v>
      </c>
      <c r="M2325" t="s">
        <v>294</v>
      </c>
      <c r="N2325" t="s">
        <v>294</v>
      </c>
      <c r="O2325" t="str">
        <f t="shared" si="73"/>
        <v>Нет показаний</v>
      </c>
    </row>
    <row r="2326" spans="1:15" x14ac:dyDescent="0.25">
      <c r="A2326">
        <v>449923</v>
      </c>
      <c r="B2326">
        <v>447483</v>
      </c>
      <c r="C2326" t="s">
        <v>50</v>
      </c>
      <c r="D2326" t="s">
        <v>101</v>
      </c>
      <c r="E2326">
        <v>45</v>
      </c>
      <c r="F2326" s="11">
        <v>130648449923</v>
      </c>
      <c r="G2326" s="7" t="s">
        <v>165</v>
      </c>
      <c r="H2326" s="7">
        <f t="shared" si="72"/>
        <v>0</v>
      </c>
      <c r="I2326" t="s">
        <v>153</v>
      </c>
      <c r="J2326" t="s">
        <v>153</v>
      </c>
      <c r="K2326" t="s">
        <v>18</v>
      </c>
      <c r="L2326" s="7" t="s">
        <v>148</v>
      </c>
      <c r="M2326">
        <v>2.76</v>
      </c>
      <c r="N2326" s="12">
        <v>250</v>
      </c>
      <c r="O2326">
        <f t="shared" si="73"/>
        <v>250</v>
      </c>
    </row>
    <row r="2327" spans="1:15" x14ac:dyDescent="0.25">
      <c r="A2327">
        <v>449925</v>
      </c>
      <c r="B2327">
        <v>447483</v>
      </c>
      <c r="C2327" t="s">
        <v>50</v>
      </c>
      <c r="D2327" t="s">
        <v>101</v>
      </c>
      <c r="E2327">
        <v>45</v>
      </c>
      <c r="F2327" s="11">
        <v>44992518015</v>
      </c>
      <c r="G2327" s="7" t="s">
        <v>165</v>
      </c>
      <c r="H2327" s="7">
        <f t="shared" si="72"/>
        <v>0</v>
      </c>
      <c r="I2327" t="s">
        <v>153</v>
      </c>
      <c r="J2327" t="s">
        <v>153</v>
      </c>
      <c r="K2327" t="s">
        <v>18</v>
      </c>
      <c r="L2327" s="7" t="s">
        <v>148</v>
      </c>
      <c r="M2327">
        <v>2.76</v>
      </c>
      <c r="N2327" s="12">
        <v>172</v>
      </c>
      <c r="O2327">
        <f t="shared" si="73"/>
        <v>172</v>
      </c>
    </row>
    <row r="2328" spans="1:15" x14ac:dyDescent="0.25">
      <c r="A2328">
        <v>449927</v>
      </c>
      <c r="B2328">
        <v>447483</v>
      </c>
      <c r="C2328" t="s">
        <v>50</v>
      </c>
      <c r="D2328" t="s">
        <v>101</v>
      </c>
      <c r="E2328">
        <v>45</v>
      </c>
      <c r="F2328" s="11">
        <v>114299444</v>
      </c>
      <c r="G2328" s="7" t="s">
        <v>165</v>
      </c>
      <c r="H2328" s="7">
        <f t="shared" si="72"/>
        <v>0</v>
      </c>
      <c r="I2328" t="s">
        <v>153</v>
      </c>
      <c r="J2328" t="s">
        <v>153</v>
      </c>
      <c r="K2328" t="s">
        <v>18</v>
      </c>
      <c r="L2328" s="7" t="s">
        <v>148</v>
      </c>
      <c r="M2328">
        <v>2.76</v>
      </c>
      <c r="N2328" s="12">
        <v>117</v>
      </c>
      <c r="O2328">
        <f t="shared" si="73"/>
        <v>117</v>
      </c>
    </row>
    <row r="2329" spans="1:15" x14ac:dyDescent="0.25">
      <c r="A2329">
        <v>449928</v>
      </c>
      <c r="B2329">
        <v>447483</v>
      </c>
      <c r="C2329" t="s">
        <v>50</v>
      </c>
      <c r="D2329" t="s">
        <v>101</v>
      </c>
      <c r="E2329">
        <v>45</v>
      </c>
      <c r="F2329" s="11">
        <v>114021</v>
      </c>
      <c r="G2329" s="7" t="s">
        <v>165</v>
      </c>
      <c r="H2329" s="7">
        <f t="shared" si="72"/>
        <v>0</v>
      </c>
      <c r="I2329" t="s">
        <v>153</v>
      </c>
      <c r="J2329" t="s">
        <v>153</v>
      </c>
      <c r="K2329" t="s">
        <v>18</v>
      </c>
      <c r="L2329" s="7" t="s">
        <v>148</v>
      </c>
      <c r="M2329">
        <v>2.76</v>
      </c>
      <c r="N2329" s="12">
        <v>0</v>
      </c>
      <c r="O2329">
        <f t="shared" si="73"/>
        <v>0</v>
      </c>
    </row>
    <row r="2330" spans="1:15" x14ac:dyDescent="0.25">
      <c r="A2330">
        <v>449930</v>
      </c>
      <c r="B2330">
        <v>447483</v>
      </c>
      <c r="C2330" t="s">
        <v>50</v>
      </c>
      <c r="D2330" t="s">
        <v>101</v>
      </c>
      <c r="E2330">
        <v>45</v>
      </c>
      <c r="F2330" s="11">
        <v>7789134097602</v>
      </c>
      <c r="G2330" s="7" t="s">
        <v>165</v>
      </c>
      <c r="H2330" s="7">
        <f t="shared" si="72"/>
        <v>0</v>
      </c>
      <c r="I2330" t="s">
        <v>153</v>
      </c>
      <c r="J2330" t="s">
        <v>153</v>
      </c>
      <c r="K2330" t="s">
        <v>18</v>
      </c>
      <c r="L2330" s="7" t="s">
        <v>148</v>
      </c>
      <c r="M2330">
        <v>2.76</v>
      </c>
      <c r="N2330" s="12">
        <v>254</v>
      </c>
      <c r="O2330">
        <f t="shared" si="73"/>
        <v>254</v>
      </c>
    </row>
    <row r="2331" spans="1:15" x14ac:dyDescent="0.25">
      <c r="A2331">
        <v>449934</v>
      </c>
      <c r="B2331">
        <v>447483</v>
      </c>
      <c r="C2331" t="s">
        <v>50</v>
      </c>
      <c r="D2331" t="s">
        <v>101</v>
      </c>
      <c r="E2331">
        <v>45</v>
      </c>
      <c r="F2331" s="11">
        <v>18020456</v>
      </c>
      <c r="G2331" s="7" t="s">
        <v>165</v>
      </c>
      <c r="H2331" s="7">
        <f t="shared" si="72"/>
        <v>0</v>
      </c>
      <c r="I2331" t="s">
        <v>153</v>
      </c>
      <c r="J2331" t="s">
        <v>294</v>
      </c>
      <c r="K2331" t="s">
        <v>18</v>
      </c>
      <c r="L2331" s="7" t="s">
        <v>148</v>
      </c>
      <c r="M2331" t="s">
        <v>294</v>
      </c>
      <c r="N2331" t="s">
        <v>294</v>
      </c>
      <c r="O2331" t="str">
        <f t="shared" si="73"/>
        <v>Нет показаний</v>
      </c>
    </row>
    <row r="2332" spans="1:15" x14ac:dyDescent="0.25">
      <c r="A2332">
        <v>449936</v>
      </c>
      <c r="B2332">
        <v>447483</v>
      </c>
      <c r="C2332" t="s">
        <v>50</v>
      </c>
      <c r="D2332" t="s">
        <v>101</v>
      </c>
      <c r="E2332">
        <v>45</v>
      </c>
      <c r="F2332" s="11">
        <v>57407675</v>
      </c>
      <c r="G2332" s="7" t="s">
        <v>165</v>
      </c>
      <c r="H2332" s="7">
        <f t="shared" si="72"/>
        <v>0</v>
      </c>
      <c r="I2332" t="s">
        <v>153</v>
      </c>
      <c r="J2332" t="s">
        <v>153</v>
      </c>
      <c r="K2332" t="s">
        <v>18</v>
      </c>
      <c r="L2332" s="7" t="s">
        <v>148</v>
      </c>
      <c r="M2332">
        <v>2.76</v>
      </c>
      <c r="N2332" s="12">
        <v>85</v>
      </c>
      <c r="O2332">
        <f t="shared" si="73"/>
        <v>85</v>
      </c>
    </row>
    <row r="2333" spans="1:15" x14ac:dyDescent="0.25">
      <c r="A2333">
        <v>449940</v>
      </c>
      <c r="B2333">
        <v>447484</v>
      </c>
      <c r="C2333" t="s">
        <v>50</v>
      </c>
      <c r="D2333" t="s">
        <v>101</v>
      </c>
      <c r="E2333">
        <v>46</v>
      </c>
      <c r="F2333" s="11">
        <v>71836120921436</v>
      </c>
      <c r="G2333" s="7" t="s">
        <v>165</v>
      </c>
      <c r="H2333" s="7">
        <f t="shared" si="72"/>
        <v>0</v>
      </c>
      <c r="I2333" t="s">
        <v>153</v>
      </c>
      <c r="J2333" t="s">
        <v>153</v>
      </c>
      <c r="K2333" t="s">
        <v>18</v>
      </c>
      <c r="L2333" s="7" t="s">
        <v>148</v>
      </c>
      <c r="M2333">
        <v>2.76</v>
      </c>
      <c r="N2333" s="12">
        <v>1</v>
      </c>
      <c r="O2333">
        <f t="shared" si="73"/>
        <v>1</v>
      </c>
    </row>
    <row r="2334" spans="1:15" x14ac:dyDescent="0.25">
      <c r="A2334">
        <v>449947</v>
      </c>
      <c r="B2334">
        <v>447484</v>
      </c>
      <c r="C2334" t="s">
        <v>50</v>
      </c>
      <c r="D2334" t="s">
        <v>101</v>
      </c>
      <c r="E2334">
        <v>46</v>
      </c>
      <c r="F2334" s="11">
        <v>7789129569250</v>
      </c>
      <c r="G2334" s="7" t="s">
        <v>165</v>
      </c>
      <c r="H2334" s="7">
        <f t="shared" si="72"/>
        <v>0</v>
      </c>
      <c r="I2334" t="s">
        <v>153</v>
      </c>
      <c r="J2334" t="s">
        <v>153</v>
      </c>
      <c r="K2334" t="s">
        <v>18</v>
      </c>
      <c r="L2334" s="7" t="s">
        <v>148</v>
      </c>
      <c r="M2334">
        <v>2.76</v>
      </c>
      <c r="N2334" s="12">
        <v>420</v>
      </c>
      <c r="O2334">
        <f t="shared" si="73"/>
        <v>420</v>
      </c>
    </row>
    <row r="2335" spans="1:15" x14ac:dyDescent="0.25">
      <c r="A2335">
        <v>449949</v>
      </c>
      <c r="B2335">
        <v>447484</v>
      </c>
      <c r="C2335" t="s">
        <v>50</v>
      </c>
      <c r="D2335" t="s">
        <v>101</v>
      </c>
      <c r="E2335">
        <v>46</v>
      </c>
      <c r="F2335" s="11">
        <v>34882018028</v>
      </c>
      <c r="G2335" s="7" t="s">
        <v>165</v>
      </c>
      <c r="H2335" s="7">
        <f t="shared" si="72"/>
        <v>0</v>
      </c>
      <c r="I2335" t="s">
        <v>153</v>
      </c>
      <c r="J2335" t="s">
        <v>153</v>
      </c>
      <c r="K2335" t="s">
        <v>18</v>
      </c>
      <c r="L2335" s="7" t="s">
        <v>148</v>
      </c>
      <c r="M2335">
        <v>2.76</v>
      </c>
      <c r="N2335" s="12">
        <v>60</v>
      </c>
      <c r="O2335">
        <f t="shared" si="73"/>
        <v>60</v>
      </c>
    </row>
    <row r="2336" spans="1:15" x14ac:dyDescent="0.25">
      <c r="A2336">
        <v>449966</v>
      </c>
      <c r="B2336">
        <v>447485</v>
      </c>
      <c r="C2336" t="s">
        <v>50</v>
      </c>
      <c r="D2336" t="s">
        <v>101</v>
      </c>
      <c r="E2336">
        <v>47</v>
      </c>
      <c r="F2336" s="11">
        <v>400601613</v>
      </c>
      <c r="G2336" s="7" t="s">
        <v>165</v>
      </c>
      <c r="H2336" s="7">
        <f t="shared" si="72"/>
        <v>0</v>
      </c>
      <c r="I2336" t="s">
        <v>153</v>
      </c>
      <c r="J2336" t="s">
        <v>153</v>
      </c>
      <c r="K2336" t="s">
        <v>18</v>
      </c>
      <c r="L2336" s="7" t="s">
        <v>148</v>
      </c>
      <c r="M2336">
        <v>2.76</v>
      </c>
      <c r="N2336" s="12">
        <v>380</v>
      </c>
      <c r="O2336">
        <f t="shared" si="73"/>
        <v>380</v>
      </c>
    </row>
    <row r="2337" spans="1:15" x14ac:dyDescent="0.25">
      <c r="A2337">
        <v>449968</v>
      </c>
      <c r="B2337">
        <v>447485</v>
      </c>
      <c r="C2337" t="s">
        <v>50</v>
      </c>
      <c r="D2337" t="s">
        <v>101</v>
      </c>
      <c r="E2337">
        <v>47</v>
      </c>
      <c r="F2337" s="11">
        <v>400601621</v>
      </c>
      <c r="G2337" s="7" t="s">
        <v>165</v>
      </c>
      <c r="H2337" s="7">
        <f t="shared" si="72"/>
        <v>0</v>
      </c>
      <c r="I2337" t="s">
        <v>153</v>
      </c>
      <c r="J2337" t="s">
        <v>153</v>
      </c>
      <c r="K2337" t="s">
        <v>18</v>
      </c>
      <c r="L2337" s="7" t="s">
        <v>148</v>
      </c>
      <c r="M2337">
        <v>2.76</v>
      </c>
      <c r="N2337" s="12">
        <v>260</v>
      </c>
      <c r="O2337">
        <f t="shared" si="73"/>
        <v>260</v>
      </c>
    </row>
    <row r="2338" spans="1:15" x14ac:dyDescent="0.25">
      <c r="A2338">
        <v>449973</v>
      </c>
      <c r="B2338">
        <v>447485</v>
      </c>
      <c r="C2338" t="s">
        <v>50</v>
      </c>
      <c r="D2338" t="s">
        <v>101</v>
      </c>
      <c r="E2338">
        <v>47</v>
      </c>
      <c r="F2338" s="11">
        <v>655188</v>
      </c>
      <c r="G2338" s="7" t="s">
        <v>165</v>
      </c>
      <c r="H2338" s="7">
        <f t="shared" si="72"/>
        <v>0</v>
      </c>
      <c r="I2338" t="s">
        <v>153</v>
      </c>
      <c r="J2338" t="s">
        <v>153</v>
      </c>
      <c r="K2338" t="s">
        <v>18</v>
      </c>
      <c r="L2338" s="7" t="s">
        <v>148</v>
      </c>
      <c r="M2338">
        <v>2.76</v>
      </c>
      <c r="N2338" s="12">
        <v>0</v>
      </c>
      <c r="O2338">
        <f t="shared" si="73"/>
        <v>0</v>
      </c>
    </row>
    <row r="2339" spans="1:15" x14ac:dyDescent="0.25">
      <c r="A2339">
        <v>449975</v>
      </c>
      <c r="B2339">
        <v>447485</v>
      </c>
      <c r="C2339" t="s">
        <v>50</v>
      </c>
      <c r="D2339" t="s">
        <v>101</v>
      </c>
      <c r="E2339">
        <v>47</v>
      </c>
      <c r="F2339" s="11">
        <v>400601618</v>
      </c>
      <c r="G2339" s="7" t="s">
        <v>165</v>
      </c>
      <c r="H2339" s="7">
        <f t="shared" si="72"/>
        <v>0</v>
      </c>
      <c r="I2339" t="s">
        <v>153</v>
      </c>
      <c r="J2339" t="s">
        <v>153</v>
      </c>
      <c r="K2339" t="s">
        <v>18</v>
      </c>
      <c r="L2339" s="7" t="s">
        <v>148</v>
      </c>
      <c r="M2339">
        <v>2.76</v>
      </c>
      <c r="N2339" s="12">
        <v>105</v>
      </c>
      <c r="O2339">
        <f t="shared" si="73"/>
        <v>105</v>
      </c>
    </row>
    <row r="2340" spans="1:15" x14ac:dyDescent="0.25">
      <c r="A2340">
        <v>449978</v>
      </c>
      <c r="B2340">
        <v>447485</v>
      </c>
      <c r="C2340" t="s">
        <v>50</v>
      </c>
      <c r="D2340" t="s">
        <v>101</v>
      </c>
      <c r="E2340">
        <v>47</v>
      </c>
      <c r="F2340" s="11">
        <v>283153</v>
      </c>
      <c r="G2340" s="7" t="s">
        <v>165</v>
      </c>
      <c r="H2340" s="7">
        <f t="shared" si="72"/>
        <v>0</v>
      </c>
      <c r="I2340" t="s">
        <v>153</v>
      </c>
      <c r="J2340" t="s">
        <v>153</v>
      </c>
      <c r="K2340" t="s">
        <v>18</v>
      </c>
      <c r="L2340" s="7" t="s">
        <v>148</v>
      </c>
      <c r="M2340">
        <v>2.76</v>
      </c>
      <c r="N2340" s="12">
        <v>1</v>
      </c>
      <c r="O2340">
        <f t="shared" si="73"/>
        <v>1</v>
      </c>
    </row>
    <row r="2341" spans="1:15" x14ac:dyDescent="0.25">
      <c r="A2341">
        <v>449980</v>
      </c>
      <c r="B2341">
        <v>447486</v>
      </c>
      <c r="C2341" t="s">
        <v>50</v>
      </c>
      <c r="D2341" t="s">
        <v>101</v>
      </c>
      <c r="E2341">
        <v>48</v>
      </c>
      <c r="F2341" s="11">
        <v>400601630</v>
      </c>
      <c r="G2341" s="7" t="s">
        <v>165</v>
      </c>
      <c r="H2341" s="7">
        <f t="shared" si="72"/>
        <v>0</v>
      </c>
      <c r="I2341" t="s">
        <v>153</v>
      </c>
      <c r="J2341" t="s">
        <v>153</v>
      </c>
      <c r="K2341" t="s">
        <v>18</v>
      </c>
      <c r="L2341" s="7" t="s">
        <v>148</v>
      </c>
      <c r="M2341">
        <v>2.76</v>
      </c>
      <c r="N2341" s="12">
        <v>-8</v>
      </c>
      <c r="O2341">
        <f t="shared" si="73"/>
        <v>-8</v>
      </c>
    </row>
    <row r="2342" spans="1:15" x14ac:dyDescent="0.25">
      <c r="A2342">
        <v>449985</v>
      </c>
      <c r="B2342">
        <v>447486</v>
      </c>
      <c r="C2342" t="s">
        <v>50</v>
      </c>
      <c r="D2342" t="s">
        <v>101</v>
      </c>
      <c r="E2342">
        <v>48</v>
      </c>
      <c r="F2342" s="11">
        <v>718361202929172</v>
      </c>
      <c r="G2342" s="7" t="s">
        <v>165</v>
      </c>
      <c r="H2342" s="7">
        <f t="shared" si="72"/>
        <v>0</v>
      </c>
      <c r="I2342" t="s">
        <v>153</v>
      </c>
      <c r="J2342" t="s">
        <v>294</v>
      </c>
      <c r="K2342" t="s">
        <v>18</v>
      </c>
      <c r="L2342" s="7" t="s">
        <v>148</v>
      </c>
      <c r="M2342" t="s">
        <v>294</v>
      </c>
      <c r="N2342" t="s">
        <v>294</v>
      </c>
      <c r="O2342" t="str">
        <f t="shared" si="73"/>
        <v>Нет показаний</v>
      </c>
    </row>
    <row r="2343" spans="1:15" x14ac:dyDescent="0.25">
      <c r="A2343">
        <v>449990</v>
      </c>
      <c r="B2343">
        <v>447486</v>
      </c>
      <c r="C2343" t="s">
        <v>50</v>
      </c>
      <c r="D2343" t="s">
        <v>101</v>
      </c>
      <c r="E2343">
        <v>48</v>
      </c>
      <c r="F2343" s="11">
        <v>44999018053</v>
      </c>
      <c r="G2343" s="7" t="s">
        <v>165</v>
      </c>
      <c r="H2343" s="7">
        <f t="shared" si="72"/>
        <v>0</v>
      </c>
      <c r="I2343" t="s">
        <v>153</v>
      </c>
      <c r="J2343" t="s">
        <v>153</v>
      </c>
      <c r="K2343" t="s">
        <v>18</v>
      </c>
      <c r="L2343" s="7" t="s">
        <v>148</v>
      </c>
      <c r="M2343">
        <v>2.76</v>
      </c>
      <c r="N2343" s="12">
        <v>50</v>
      </c>
      <c r="O2343">
        <f t="shared" si="73"/>
        <v>50</v>
      </c>
    </row>
    <row r="2344" spans="1:15" x14ac:dyDescent="0.25">
      <c r="A2344">
        <v>449992</v>
      </c>
      <c r="B2344">
        <v>447486</v>
      </c>
      <c r="C2344" t="s">
        <v>50</v>
      </c>
      <c r="D2344" t="s">
        <v>101</v>
      </c>
      <c r="E2344">
        <v>48</v>
      </c>
      <c r="F2344" s="11">
        <v>400601637</v>
      </c>
      <c r="G2344" s="7" t="s">
        <v>165</v>
      </c>
      <c r="H2344" s="7">
        <f t="shared" si="72"/>
        <v>0</v>
      </c>
      <c r="I2344" t="s">
        <v>153</v>
      </c>
      <c r="J2344" t="s">
        <v>294</v>
      </c>
      <c r="K2344" t="s">
        <v>18</v>
      </c>
      <c r="L2344" s="7" t="s">
        <v>148</v>
      </c>
      <c r="M2344" t="s">
        <v>294</v>
      </c>
      <c r="N2344" t="s">
        <v>294</v>
      </c>
      <c r="O2344" t="str">
        <f t="shared" si="73"/>
        <v>Нет показаний</v>
      </c>
    </row>
    <row r="2345" spans="1:15" x14ac:dyDescent="0.25">
      <c r="A2345">
        <v>449994</v>
      </c>
      <c r="B2345">
        <v>447486</v>
      </c>
      <c r="C2345" t="s">
        <v>50</v>
      </c>
      <c r="D2345" t="s">
        <v>101</v>
      </c>
      <c r="E2345">
        <v>48</v>
      </c>
      <c r="F2345" s="11" t="s">
        <v>254</v>
      </c>
      <c r="G2345" s="7" t="s">
        <v>165</v>
      </c>
      <c r="H2345" s="7">
        <f t="shared" si="72"/>
        <v>0</v>
      </c>
      <c r="I2345" t="s">
        <v>153</v>
      </c>
      <c r="J2345" t="s">
        <v>294</v>
      </c>
      <c r="K2345" t="s">
        <v>18</v>
      </c>
      <c r="L2345" s="7" t="s">
        <v>148</v>
      </c>
      <c r="M2345" t="s">
        <v>294</v>
      </c>
      <c r="N2345" t="s">
        <v>294</v>
      </c>
      <c r="O2345" t="str">
        <f t="shared" si="73"/>
        <v>Нет показаний</v>
      </c>
    </row>
    <row r="2346" spans="1:15" x14ac:dyDescent="0.25">
      <c r="A2346">
        <v>449998</v>
      </c>
      <c r="B2346">
        <v>447487</v>
      </c>
      <c r="C2346" t="s">
        <v>50</v>
      </c>
      <c r="D2346" t="s">
        <v>101</v>
      </c>
      <c r="E2346">
        <v>49</v>
      </c>
      <c r="F2346" s="11">
        <v>75809</v>
      </c>
      <c r="G2346" s="7" t="s">
        <v>170</v>
      </c>
      <c r="H2346" s="7">
        <f t="shared" si="72"/>
        <v>2</v>
      </c>
      <c r="I2346" t="s">
        <v>153</v>
      </c>
      <c r="J2346" t="s">
        <v>153</v>
      </c>
      <c r="K2346" t="s">
        <v>18</v>
      </c>
      <c r="L2346" s="7" t="s">
        <v>148</v>
      </c>
      <c r="M2346">
        <v>2.76</v>
      </c>
      <c r="N2346" s="12">
        <v>100</v>
      </c>
      <c r="O2346">
        <f t="shared" si="73"/>
        <v>50</v>
      </c>
    </row>
    <row r="2347" spans="1:15" x14ac:dyDescent="0.25">
      <c r="A2347">
        <v>449999</v>
      </c>
      <c r="B2347">
        <v>447487</v>
      </c>
      <c r="C2347" t="s">
        <v>50</v>
      </c>
      <c r="D2347" t="s">
        <v>101</v>
      </c>
      <c r="E2347">
        <v>49</v>
      </c>
      <c r="F2347" s="11">
        <v>75809</v>
      </c>
      <c r="G2347" s="7" t="s">
        <v>170</v>
      </c>
      <c r="H2347" s="7">
        <f t="shared" si="72"/>
        <v>2</v>
      </c>
      <c r="I2347" t="s">
        <v>153</v>
      </c>
      <c r="J2347" t="s">
        <v>153</v>
      </c>
      <c r="K2347" t="s">
        <v>18</v>
      </c>
      <c r="L2347" s="7" t="s">
        <v>148</v>
      </c>
      <c r="M2347">
        <v>2.76</v>
      </c>
      <c r="N2347" s="12">
        <v>100</v>
      </c>
      <c r="O2347">
        <f t="shared" si="73"/>
        <v>50</v>
      </c>
    </row>
    <row r="2348" spans="1:15" x14ac:dyDescent="0.25">
      <c r="A2348">
        <v>450005</v>
      </c>
      <c r="B2348">
        <v>447487</v>
      </c>
      <c r="C2348" t="s">
        <v>50</v>
      </c>
      <c r="D2348" t="s">
        <v>101</v>
      </c>
      <c r="E2348">
        <v>49</v>
      </c>
      <c r="F2348" s="11">
        <v>400601654</v>
      </c>
      <c r="G2348" s="7" t="s">
        <v>165</v>
      </c>
      <c r="H2348" s="7">
        <f t="shared" si="72"/>
        <v>0</v>
      </c>
      <c r="I2348" t="s">
        <v>153</v>
      </c>
      <c r="J2348" t="s">
        <v>294</v>
      </c>
      <c r="K2348" t="s">
        <v>18</v>
      </c>
      <c r="L2348" s="7" t="s">
        <v>148</v>
      </c>
      <c r="M2348" t="s">
        <v>294</v>
      </c>
      <c r="N2348" t="s">
        <v>294</v>
      </c>
      <c r="O2348" t="str">
        <f t="shared" si="73"/>
        <v>Нет показаний</v>
      </c>
    </row>
    <row r="2349" spans="1:15" x14ac:dyDescent="0.25">
      <c r="A2349">
        <v>450007</v>
      </c>
      <c r="B2349">
        <v>447487</v>
      </c>
      <c r="C2349" t="s">
        <v>50</v>
      </c>
      <c r="D2349" t="s">
        <v>101</v>
      </c>
      <c r="E2349">
        <v>49</v>
      </c>
      <c r="F2349" s="11">
        <v>400601655</v>
      </c>
      <c r="G2349" s="7" t="s">
        <v>165</v>
      </c>
      <c r="H2349" s="7">
        <f t="shared" si="72"/>
        <v>0</v>
      </c>
      <c r="I2349" t="s">
        <v>153</v>
      </c>
      <c r="J2349" t="s">
        <v>153</v>
      </c>
      <c r="K2349" t="s">
        <v>18</v>
      </c>
      <c r="L2349" s="7" t="s">
        <v>148</v>
      </c>
      <c r="M2349">
        <v>2.76</v>
      </c>
      <c r="N2349" s="12">
        <v>200</v>
      </c>
      <c r="O2349">
        <f t="shared" si="73"/>
        <v>200</v>
      </c>
    </row>
    <row r="2350" spans="1:15" x14ac:dyDescent="0.25">
      <c r="A2350">
        <v>450010</v>
      </c>
      <c r="B2350">
        <v>447487</v>
      </c>
      <c r="C2350" t="s">
        <v>50</v>
      </c>
      <c r="D2350" t="s">
        <v>101</v>
      </c>
      <c r="E2350">
        <v>49</v>
      </c>
      <c r="F2350" s="11">
        <v>11067131500614</v>
      </c>
      <c r="G2350" s="7" t="s">
        <v>165</v>
      </c>
      <c r="H2350" s="7">
        <f t="shared" si="72"/>
        <v>0</v>
      </c>
      <c r="I2350" t="s">
        <v>153</v>
      </c>
      <c r="J2350" t="s">
        <v>294</v>
      </c>
      <c r="K2350" t="s">
        <v>18</v>
      </c>
      <c r="L2350" s="7" t="s">
        <v>148</v>
      </c>
      <c r="M2350" t="s">
        <v>294</v>
      </c>
      <c r="N2350" t="s">
        <v>294</v>
      </c>
      <c r="O2350" t="str">
        <f t="shared" si="73"/>
        <v>Нет показаний</v>
      </c>
    </row>
    <row r="2351" spans="1:15" x14ac:dyDescent="0.25">
      <c r="A2351">
        <v>450011</v>
      </c>
      <c r="B2351">
        <v>447487</v>
      </c>
      <c r="C2351" t="s">
        <v>50</v>
      </c>
      <c r="D2351" t="s">
        <v>101</v>
      </c>
      <c r="E2351">
        <v>49</v>
      </c>
      <c r="F2351" s="11">
        <v>7789128382847</v>
      </c>
      <c r="G2351" s="7" t="s">
        <v>165</v>
      </c>
      <c r="H2351" s="7">
        <f t="shared" si="72"/>
        <v>0</v>
      </c>
      <c r="I2351" t="s">
        <v>153</v>
      </c>
      <c r="J2351" t="s">
        <v>153</v>
      </c>
      <c r="K2351" t="s">
        <v>18</v>
      </c>
      <c r="L2351" s="7" t="s">
        <v>148</v>
      </c>
      <c r="M2351">
        <v>2.76</v>
      </c>
      <c r="N2351" s="12">
        <v>165</v>
      </c>
      <c r="O2351">
        <f t="shared" si="73"/>
        <v>165</v>
      </c>
    </row>
    <row r="2352" spans="1:15" x14ac:dyDescent="0.25">
      <c r="A2352">
        <v>450013</v>
      </c>
      <c r="B2352">
        <v>447487</v>
      </c>
      <c r="C2352" t="s">
        <v>50</v>
      </c>
      <c r="D2352" t="s">
        <v>101</v>
      </c>
      <c r="E2352">
        <v>49</v>
      </c>
      <c r="F2352" s="11">
        <v>400601659</v>
      </c>
      <c r="G2352" s="7" t="s">
        <v>165</v>
      </c>
      <c r="H2352" s="7">
        <f t="shared" si="72"/>
        <v>0</v>
      </c>
      <c r="I2352" t="s">
        <v>153</v>
      </c>
      <c r="J2352" t="s">
        <v>294</v>
      </c>
      <c r="K2352" t="s">
        <v>18</v>
      </c>
      <c r="L2352" s="7" t="s">
        <v>148</v>
      </c>
      <c r="M2352" t="s">
        <v>294</v>
      </c>
      <c r="N2352" t="s">
        <v>294</v>
      </c>
      <c r="O2352" t="str">
        <f t="shared" si="73"/>
        <v>Нет показаний</v>
      </c>
    </row>
    <row r="2353" spans="1:15" x14ac:dyDescent="0.25">
      <c r="A2353">
        <v>450016</v>
      </c>
      <c r="B2353">
        <v>447487</v>
      </c>
      <c r="C2353" t="s">
        <v>50</v>
      </c>
      <c r="D2353" t="s">
        <v>101</v>
      </c>
      <c r="E2353">
        <v>49</v>
      </c>
      <c r="F2353" s="11">
        <v>3003586</v>
      </c>
      <c r="G2353" s="7" t="s">
        <v>165</v>
      </c>
      <c r="H2353" s="7">
        <f t="shared" si="72"/>
        <v>0</v>
      </c>
      <c r="I2353" t="s">
        <v>153</v>
      </c>
      <c r="J2353" t="s">
        <v>153</v>
      </c>
      <c r="K2353" t="s">
        <v>18</v>
      </c>
      <c r="L2353" s="7" t="s">
        <v>148</v>
      </c>
      <c r="M2353">
        <v>2.76</v>
      </c>
      <c r="N2353" s="12">
        <v>386</v>
      </c>
      <c r="O2353">
        <f t="shared" si="73"/>
        <v>386</v>
      </c>
    </row>
    <row r="2354" spans="1:15" x14ac:dyDescent="0.25">
      <c r="A2354">
        <v>450035</v>
      </c>
      <c r="B2354">
        <v>447489</v>
      </c>
      <c r="C2354" t="s">
        <v>50</v>
      </c>
      <c r="D2354" t="s">
        <v>101</v>
      </c>
      <c r="E2354">
        <v>53</v>
      </c>
      <c r="F2354" s="11">
        <v>649161002429336</v>
      </c>
      <c r="G2354" s="7" t="s">
        <v>170</v>
      </c>
      <c r="H2354" s="7">
        <f t="shared" si="72"/>
        <v>3</v>
      </c>
      <c r="I2354" t="s">
        <v>153</v>
      </c>
      <c r="J2354" t="s">
        <v>153</v>
      </c>
      <c r="K2354" t="s">
        <v>18</v>
      </c>
      <c r="L2354" s="7" t="s">
        <v>148</v>
      </c>
      <c r="M2354">
        <v>2.76</v>
      </c>
      <c r="N2354" s="12">
        <v>100</v>
      </c>
      <c r="O2354">
        <f t="shared" si="73"/>
        <v>33.333333333333336</v>
      </c>
    </row>
    <row r="2355" spans="1:15" x14ac:dyDescent="0.25">
      <c r="A2355">
        <v>450036</v>
      </c>
      <c r="B2355">
        <v>447489</v>
      </c>
      <c r="C2355" t="s">
        <v>50</v>
      </c>
      <c r="D2355" t="s">
        <v>101</v>
      </c>
      <c r="E2355">
        <v>53</v>
      </c>
      <c r="F2355" s="11">
        <v>649161002429336</v>
      </c>
      <c r="G2355" s="7" t="s">
        <v>170</v>
      </c>
      <c r="H2355" s="7">
        <f t="shared" si="72"/>
        <v>3</v>
      </c>
      <c r="I2355" t="s">
        <v>153</v>
      </c>
      <c r="J2355" t="s">
        <v>153</v>
      </c>
      <c r="K2355" t="s">
        <v>18</v>
      </c>
      <c r="L2355" s="7" t="s">
        <v>148</v>
      </c>
      <c r="M2355">
        <v>2.76</v>
      </c>
      <c r="N2355" s="12">
        <v>100</v>
      </c>
      <c r="O2355">
        <f t="shared" si="73"/>
        <v>33.333333333333336</v>
      </c>
    </row>
    <row r="2356" spans="1:15" x14ac:dyDescent="0.25">
      <c r="A2356">
        <v>450039</v>
      </c>
      <c r="B2356">
        <v>447489</v>
      </c>
      <c r="C2356" t="s">
        <v>50</v>
      </c>
      <c r="D2356" t="s">
        <v>101</v>
      </c>
      <c r="E2356">
        <v>53</v>
      </c>
      <c r="F2356" s="11">
        <v>9380</v>
      </c>
      <c r="G2356" s="7" t="s">
        <v>165</v>
      </c>
      <c r="H2356" s="7">
        <f t="shared" si="72"/>
        <v>0</v>
      </c>
      <c r="I2356" t="s">
        <v>153</v>
      </c>
      <c r="J2356" t="s">
        <v>153</v>
      </c>
      <c r="K2356" t="s">
        <v>18</v>
      </c>
      <c r="L2356" s="7" t="s">
        <v>148</v>
      </c>
      <c r="M2356">
        <v>2.76</v>
      </c>
      <c r="N2356" s="12">
        <v>0</v>
      </c>
      <c r="O2356">
        <f t="shared" si="73"/>
        <v>0</v>
      </c>
    </row>
    <row r="2357" spans="1:15" x14ac:dyDescent="0.25">
      <c r="A2357">
        <v>450041</v>
      </c>
      <c r="B2357">
        <v>447489</v>
      </c>
      <c r="C2357" t="s">
        <v>50</v>
      </c>
      <c r="D2357" t="s">
        <v>101</v>
      </c>
      <c r="E2357">
        <v>53</v>
      </c>
      <c r="F2357" s="11">
        <v>471007</v>
      </c>
      <c r="G2357" s="7" t="s">
        <v>165</v>
      </c>
      <c r="H2357" s="7">
        <f t="shared" si="72"/>
        <v>0</v>
      </c>
      <c r="I2357" t="s">
        <v>153</v>
      </c>
      <c r="J2357" t="s">
        <v>153</v>
      </c>
      <c r="K2357" t="s">
        <v>18</v>
      </c>
      <c r="L2357" s="7" t="s">
        <v>148</v>
      </c>
      <c r="M2357">
        <v>2.76</v>
      </c>
      <c r="N2357" s="12">
        <v>398</v>
      </c>
      <c r="O2357">
        <f t="shared" si="73"/>
        <v>398</v>
      </c>
    </row>
    <row r="2358" spans="1:15" x14ac:dyDescent="0.25">
      <c r="A2358">
        <v>450043</v>
      </c>
      <c r="B2358">
        <v>447489</v>
      </c>
      <c r="C2358" t="s">
        <v>50</v>
      </c>
      <c r="D2358" t="s">
        <v>101</v>
      </c>
      <c r="E2358">
        <v>53</v>
      </c>
      <c r="F2358" s="11">
        <v>400601733</v>
      </c>
      <c r="G2358" s="7" t="s">
        <v>165</v>
      </c>
      <c r="H2358" s="7">
        <f t="shared" si="72"/>
        <v>0</v>
      </c>
      <c r="I2358" t="s">
        <v>153</v>
      </c>
      <c r="J2358" t="s">
        <v>294</v>
      </c>
      <c r="K2358" t="s">
        <v>18</v>
      </c>
      <c r="L2358" s="7" t="s">
        <v>148</v>
      </c>
      <c r="M2358" t="s">
        <v>294</v>
      </c>
      <c r="N2358" t="s">
        <v>294</v>
      </c>
      <c r="O2358" t="str">
        <f t="shared" si="73"/>
        <v>Нет показаний</v>
      </c>
    </row>
    <row r="2359" spans="1:15" x14ac:dyDescent="0.25">
      <c r="A2359">
        <v>450047</v>
      </c>
      <c r="B2359">
        <v>447489</v>
      </c>
      <c r="C2359" t="s">
        <v>50</v>
      </c>
      <c r="D2359" t="s">
        <v>101</v>
      </c>
      <c r="E2359">
        <v>53</v>
      </c>
      <c r="F2359" s="11">
        <v>105197</v>
      </c>
      <c r="G2359" s="7" t="s">
        <v>165</v>
      </c>
      <c r="H2359" s="7">
        <f t="shared" si="72"/>
        <v>0</v>
      </c>
      <c r="I2359" t="s">
        <v>153</v>
      </c>
      <c r="J2359" t="s">
        <v>294</v>
      </c>
      <c r="K2359" t="s">
        <v>18</v>
      </c>
      <c r="L2359" s="7" t="s">
        <v>148</v>
      </c>
      <c r="M2359" t="s">
        <v>294</v>
      </c>
      <c r="N2359" t="s">
        <v>294</v>
      </c>
      <c r="O2359" t="str">
        <f t="shared" si="73"/>
        <v>Нет показаний</v>
      </c>
    </row>
    <row r="2360" spans="1:15" x14ac:dyDescent="0.25">
      <c r="A2360">
        <v>450049</v>
      </c>
      <c r="B2360">
        <v>447489</v>
      </c>
      <c r="C2360" t="s">
        <v>50</v>
      </c>
      <c r="D2360" t="s">
        <v>101</v>
      </c>
      <c r="E2360">
        <v>53</v>
      </c>
      <c r="F2360" s="11">
        <v>400601736</v>
      </c>
      <c r="G2360" s="7" t="s">
        <v>165</v>
      </c>
      <c r="H2360" s="7">
        <f t="shared" si="72"/>
        <v>0</v>
      </c>
      <c r="I2360" t="s">
        <v>153</v>
      </c>
      <c r="J2360" t="s">
        <v>294</v>
      </c>
      <c r="K2360" t="s">
        <v>18</v>
      </c>
      <c r="L2360" s="7" t="s">
        <v>148</v>
      </c>
      <c r="M2360" t="s">
        <v>294</v>
      </c>
      <c r="N2360" t="s">
        <v>294</v>
      </c>
      <c r="O2360" t="str">
        <f t="shared" si="73"/>
        <v>Нет показаний</v>
      </c>
    </row>
    <row r="2361" spans="1:15" x14ac:dyDescent="0.25">
      <c r="A2361">
        <v>450051</v>
      </c>
      <c r="B2361">
        <v>447489</v>
      </c>
      <c r="C2361" t="s">
        <v>50</v>
      </c>
      <c r="D2361" t="s">
        <v>101</v>
      </c>
      <c r="E2361">
        <v>53</v>
      </c>
      <c r="F2361" s="11">
        <v>45005118087</v>
      </c>
      <c r="G2361" s="7" t="s">
        <v>165</v>
      </c>
      <c r="H2361" s="7">
        <f t="shared" si="72"/>
        <v>0</v>
      </c>
      <c r="I2361" t="s">
        <v>153</v>
      </c>
      <c r="J2361" t="s">
        <v>294</v>
      </c>
      <c r="K2361" t="s">
        <v>18</v>
      </c>
      <c r="L2361" s="7" t="s">
        <v>148</v>
      </c>
      <c r="M2361" t="s">
        <v>294</v>
      </c>
      <c r="N2361" t="s">
        <v>294</v>
      </c>
      <c r="O2361" t="str">
        <f t="shared" si="73"/>
        <v>Нет показаний</v>
      </c>
    </row>
    <row r="2362" spans="1:15" x14ac:dyDescent="0.25">
      <c r="A2362">
        <v>450091</v>
      </c>
      <c r="B2362">
        <v>447492</v>
      </c>
      <c r="C2362" t="s">
        <v>50</v>
      </c>
      <c r="D2362" t="s">
        <v>101</v>
      </c>
      <c r="E2362">
        <v>58</v>
      </c>
      <c r="F2362" s="11">
        <v>3498387577</v>
      </c>
      <c r="G2362" s="7" t="s">
        <v>170</v>
      </c>
      <c r="H2362" s="7">
        <f t="shared" si="72"/>
        <v>2</v>
      </c>
      <c r="I2362" t="s">
        <v>153</v>
      </c>
      <c r="J2362" t="s">
        <v>294</v>
      </c>
      <c r="K2362" t="s">
        <v>18</v>
      </c>
      <c r="L2362" s="7" t="s">
        <v>148</v>
      </c>
      <c r="M2362" t="s">
        <v>294</v>
      </c>
      <c r="N2362" t="s">
        <v>294</v>
      </c>
      <c r="O2362" t="str">
        <f t="shared" si="73"/>
        <v>Нет показаний</v>
      </c>
    </row>
    <row r="2363" spans="1:15" x14ac:dyDescent="0.25">
      <c r="A2363">
        <v>450093</v>
      </c>
      <c r="B2363">
        <v>447492</v>
      </c>
      <c r="C2363" t="s">
        <v>50</v>
      </c>
      <c r="D2363" t="s">
        <v>101</v>
      </c>
      <c r="E2363">
        <v>58</v>
      </c>
      <c r="F2363" s="11">
        <v>400601837</v>
      </c>
      <c r="G2363" s="7" t="s">
        <v>165</v>
      </c>
      <c r="H2363" s="7">
        <f t="shared" si="72"/>
        <v>0</v>
      </c>
      <c r="I2363" t="s">
        <v>153</v>
      </c>
      <c r="J2363" t="s">
        <v>153</v>
      </c>
      <c r="K2363" t="s">
        <v>18</v>
      </c>
      <c r="L2363" s="7" t="s">
        <v>148</v>
      </c>
      <c r="M2363">
        <v>2.76</v>
      </c>
      <c r="N2363" s="12">
        <v>340</v>
      </c>
      <c r="O2363">
        <f t="shared" si="73"/>
        <v>340</v>
      </c>
    </row>
    <row r="2364" spans="1:15" x14ac:dyDescent="0.25">
      <c r="A2364">
        <v>450095</v>
      </c>
      <c r="B2364">
        <v>447492</v>
      </c>
      <c r="C2364" t="s">
        <v>50</v>
      </c>
      <c r="D2364" t="s">
        <v>101</v>
      </c>
      <c r="E2364">
        <v>58</v>
      </c>
      <c r="F2364" s="11">
        <v>348329450095</v>
      </c>
      <c r="G2364" s="7" t="s">
        <v>165</v>
      </c>
      <c r="H2364" s="7">
        <f t="shared" si="72"/>
        <v>0</v>
      </c>
      <c r="I2364" t="s">
        <v>153</v>
      </c>
      <c r="J2364" t="s">
        <v>153</v>
      </c>
      <c r="K2364" t="s">
        <v>18</v>
      </c>
      <c r="L2364" s="7" t="s">
        <v>148</v>
      </c>
      <c r="M2364">
        <v>2.76</v>
      </c>
      <c r="N2364" s="12">
        <v>80</v>
      </c>
      <c r="O2364">
        <f t="shared" si="73"/>
        <v>80</v>
      </c>
    </row>
    <row r="2365" spans="1:15" x14ac:dyDescent="0.25">
      <c r="A2365">
        <v>450098</v>
      </c>
      <c r="B2365">
        <v>447492</v>
      </c>
      <c r="C2365" t="s">
        <v>50</v>
      </c>
      <c r="D2365" t="s">
        <v>101</v>
      </c>
      <c r="E2365">
        <v>58</v>
      </c>
      <c r="F2365" s="11">
        <v>229786</v>
      </c>
      <c r="G2365" s="7" t="s">
        <v>165</v>
      </c>
      <c r="H2365" s="7">
        <f t="shared" si="72"/>
        <v>0</v>
      </c>
      <c r="I2365" t="s">
        <v>153</v>
      </c>
      <c r="J2365" t="s">
        <v>294</v>
      </c>
      <c r="K2365" t="s">
        <v>18</v>
      </c>
      <c r="L2365" s="7" t="s">
        <v>148</v>
      </c>
      <c r="M2365" t="s">
        <v>294</v>
      </c>
      <c r="N2365" t="s">
        <v>294</v>
      </c>
      <c r="O2365" t="str">
        <f t="shared" si="73"/>
        <v>Нет показаний</v>
      </c>
    </row>
    <row r="2366" spans="1:15" x14ac:dyDescent="0.25">
      <c r="A2366">
        <v>450100</v>
      </c>
      <c r="B2366">
        <v>447492</v>
      </c>
      <c r="C2366" t="s">
        <v>50</v>
      </c>
      <c r="D2366" t="s">
        <v>101</v>
      </c>
      <c r="E2366">
        <v>58</v>
      </c>
      <c r="F2366" s="11">
        <v>296529</v>
      </c>
      <c r="G2366" s="7" t="s">
        <v>165</v>
      </c>
      <c r="H2366" s="7">
        <f t="shared" si="72"/>
        <v>0</v>
      </c>
      <c r="I2366" t="s">
        <v>153</v>
      </c>
      <c r="J2366" t="s">
        <v>153</v>
      </c>
      <c r="K2366" t="s">
        <v>18</v>
      </c>
      <c r="L2366" s="7" t="s">
        <v>148</v>
      </c>
      <c r="M2366">
        <v>2.76</v>
      </c>
      <c r="N2366" s="12">
        <v>89</v>
      </c>
      <c r="O2366">
        <f t="shared" si="73"/>
        <v>89</v>
      </c>
    </row>
    <row r="2367" spans="1:15" x14ac:dyDescent="0.25">
      <c r="A2367">
        <v>450102</v>
      </c>
      <c r="B2367">
        <v>447492</v>
      </c>
      <c r="C2367" t="s">
        <v>50</v>
      </c>
      <c r="D2367" t="s">
        <v>101</v>
      </c>
      <c r="E2367">
        <v>58</v>
      </c>
      <c r="F2367" s="11">
        <v>363992</v>
      </c>
      <c r="G2367" s="7" t="s">
        <v>165</v>
      </c>
      <c r="H2367" s="7">
        <f t="shared" si="72"/>
        <v>0</v>
      </c>
      <c r="I2367" t="s">
        <v>153</v>
      </c>
      <c r="J2367" t="s">
        <v>153</v>
      </c>
      <c r="K2367" t="s">
        <v>18</v>
      </c>
      <c r="L2367" s="7" t="s">
        <v>148</v>
      </c>
      <c r="M2367">
        <v>2.76</v>
      </c>
      <c r="N2367" s="12">
        <v>50</v>
      </c>
      <c r="O2367">
        <f t="shared" si="73"/>
        <v>50</v>
      </c>
    </row>
    <row r="2368" spans="1:15" x14ac:dyDescent="0.25">
      <c r="A2368">
        <v>450104</v>
      </c>
      <c r="B2368">
        <v>447492</v>
      </c>
      <c r="C2368" t="s">
        <v>50</v>
      </c>
      <c r="D2368" t="s">
        <v>101</v>
      </c>
      <c r="E2368">
        <v>58</v>
      </c>
      <c r="F2368" s="11">
        <v>61007305</v>
      </c>
      <c r="G2368" s="7" t="s">
        <v>165</v>
      </c>
      <c r="H2368" s="7">
        <f t="shared" si="72"/>
        <v>0</v>
      </c>
      <c r="I2368" t="s">
        <v>153</v>
      </c>
      <c r="J2368" t="s">
        <v>153</v>
      </c>
      <c r="K2368" t="s">
        <v>18</v>
      </c>
      <c r="L2368" s="7" t="s">
        <v>148</v>
      </c>
      <c r="M2368">
        <v>2.76</v>
      </c>
      <c r="N2368" s="12">
        <v>408</v>
      </c>
      <c r="O2368">
        <f t="shared" si="73"/>
        <v>408</v>
      </c>
    </row>
    <row r="2369" spans="1:15" x14ac:dyDescent="0.25">
      <c r="A2369">
        <v>450106</v>
      </c>
      <c r="B2369">
        <v>447492</v>
      </c>
      <c r="C2369" t="s">
        <v>50</v>
      </c>
      <c r="D2369" t="s">
        <v>101</v>
      </c>
      <c r="E2369">
        <v>58</v>
      </c>
      <c r="F2369" s="11">
        <v>299905</v>
      </c>
      <c r="G2369" s="7" t="s">
        <v>170</v>
      </c>
      <c r="H2369" s="7">
        <f t="shared" si="72"/>
        <v>2</v>
      </c>
      <c r="I2369" t="s">
        <v>153</v>
      </c>
      <c r="J2369" t="s">
        <v>294</v>
      </c>
      <c r="K2369" t="s">
        <v>18</v>
      </c>
      <c r="L2369" s="7" t="s">
        <v>148</v>
      </c>
      <c r="M2369" t="s">
        <v>294</v>
      </c>
      <c r="N2369" t="s">
        <v>294</v>
      </c>
      <c r="O2369" t="str">
        <f t="shared" si="73"/>
        <v>Нет показаний</v>
      </c>
    </row>
    <row r="2370" spans="1:15" x14ac:dyDescent="0.25">
      <c r="A2370">
        <v>450107</v>
      </c>
      <c r="B2370">
        <v>447492</v>
      </c>
      <c r="C2370" t="s">
        <v>50</v>
      </c>
      <c r="D2370" t="s">
        <v>101</v>
      </c>
      <c r="E2370">
        <v>58</v>
      </c>
      <c r="F2370" s="11">
        <v>299905</v>
      </c>
      <c r="G2370" s="7" t="s">
        <v>170</v>
      </c>
      <c r="H2370" s="7">
        <f t="shared" si="72"/>
        <v>2</v>
      </c>
      <c r="I2370" t="s">
        <v>153</v>
      </c>
      <c r="J2370" t="s">
        <v>294</v>
      </c>
      <c r="K2370" t="s">
        <v>18</v>
      </c>
      <c r="L2370" s="7" t="s">
        <v>148</v>
      </c>
      <c r="M2370" t="s">
        <v>294</v>
      </c>
      <c r="N2370" t="s">
        <v>294</v>
      </c>
      <c r="O2370" t="str">
        <f t="shared" si="73"/>
        <v>Нет показаний</v>
      </c>
    </row>
    <row r="2371" spans="1:15" x14ac:dyDescent="0.25">
      <c r="A2371">
        <v>450108</v>
      </c>
      <c r="B2371">
        <v>447492</v>
      </c>
      <c r="C2371" t="s">
        <v>50</v>
      </c>
      <c r="D2371" t="s">
        <v>101</v>
      </c>
      <c r="E2371">
        <v>58</v>
      </c>
      <c r="F2371" s="11">
        <v>3498387577</v>
      </c>
      <c r="G2371" s="7" t="s">
        <v>170</v>
      </c>
      <c r="H2371" s="7">
        <f t="shared" ref="H2371:H2434" si="74">COUNTIFS($F$2:$F$3258,F2371,$G$2:$G$3258,"ОКПУ")</f>
        <v>2</v>
      </c>
      <c r="I2371" t="s">
        <v>153</v>
      </c>
      <c r="J2371" t="s">
        <v>294</v>
      </c>
      <c r="K2371" t="s">
        <v>18</v>
      </c>
      <c r="L2371" s="7" t="s">
        <v>148</v>
      </c>
      <c r="M2371" t="s">
        <v>294</v>
      </c>
      <c r="N2371" t="s">
        <v>294</v>
      </c>
      <c r="O2371" t="str">
        <f t="shared" ref="O2371:O2434" si="75">IF(H2371&gt;0,IFERROR(N2371/H2371,N2371),N2371)</f>
        <v>Нет показаний</v>
      </c>
    </row>
    <row r="2372" spans="1:15" x14ac:dyDescent="0.25">
      <c r="A2372">
        <v>450126</v>
      </c>
      <c r="B2372">
        <v>447494</v>
      </c>
      <c r="C2372" t="s">
        <v>50</v>
      </c>
      <c r="D2372" t="s">
        <v>101</v>
      </c>
      <c r="E2372" t="s">
        <v>131</v>
      </c>
      <c r="F2372" s="11">
        <v>118490214</v>
      </c>
      <c r="G2372" s="7" t="s">
        <v>170</v>
      </c>
      <c r="H2372" s="7">
        <f t="shared" si="74"/>
        <v>2</v>
      </c>
      <c r="I2372" t="s">
        <v>153</v>
      </c>
      <c r="J2372" t="s">
        <v>294</v>
      </c>
      <c r="K2372" t="s">
        <v>18</v>
      </c>
      <c r="L2372" s="7" t="s">
        <v>148</v>
      </c>
      <c r="M2372" t="s">
        <v>294</v>
      </c>
      <c r="N2372" t="s">
        <v>294</v>
      </c>
      <c r="O2372" t="str">
        <f t="shared" si="75"/>
        <v>Нет показаний</v>
      </c>
    </row>
    <row r="2373" spans="1:15" x14ac:dyDescent="0.25">
      <c r="A2373">
        <v>450127</v>
      </c>
      <c r="B2373">
        <v>447494</v>
      </c>
      <c r="C2373" t="s">
        <v>50</v>
      </c>
      <c r="D2373" t="s">
        <v>101</v>
      </c>
      <c r="E2373" t="s">
        <v>131</v>
      </c>
      <c r="F2373" s="11">
        <v>118490214</v>
      </c>
      <c r="G2373" s="7" t="s">
        <v>170</v>
      </c>
      <c r="H2373" s="7">
        <f t="shared" si="74"/>
        <v>2</v>
      </c>
      <c r="I2373" t="s">
        <v>153</v>
      </c>
      <c r="J2373" t="s">
        <v>294</v>
      </c>
      <c r="K2373" t="s">
        <v>18</v>
      </c>
      <c r="L2373" s="7" t="s">
        <v>148</v>
      </c>
      <c r="M2373" t="s">
        <v>294</v>
      </c>
      <c r="N2373" t="s">
        <v>294</v>
      </c>
      <c r="O2373" t="str">
        <f t="shared" si="75"/>
        <v>Нет показаний</v>
      </c>
    </row>
    <row r="2374" spans="1:15" x14ac:dyDescent="0.25">
      <c r="A2374">
        <v>450129</v>
      </c>
      <c r="B2374">
        <v>447494</v>
      </c>
      <c r="C2374" t="s">
        <v>50</v>
      </c>
      <c r="D2374" t="s">
        <v>101</v>
      </c>
      <c r="E2374" t="s">
        <v>131</v>
      </c>
      <c r="F2374" s="11">
        <v>513240</v>
      </c>
      <c r="G2374" s="7" t="s">
        <v>165</v>
      </c>
      <c r="H2374" s="7">
        <f t="shared" si="74"/>
        <v>0</v>
      </c>
      <c r="I2374" t="s">
        <v>153</v>
      </c>
      <c r="J2374" t="s">
        <v>294</v>
      </c>
      <c r="K2374" t="s">
        <v>18</v>
      </c>
      <c r="L2374" s="7" t="s">
        <v>148</v>
      </c>
      <c r="M2374" t="s">
        <v>294</v>
      </c>
      <c r="N2374" t="s">
        <v>294</v>
      </c>
      <c r="O2374" t="str">
        <f t="shared" si="75"/>
        <v>Нет показаний</v>
      </c>
    </row>
    <row r="2375" spans="1:15" x14ac:dyDescent="0.25">
      <c r="A2375">
        <v>450132</v>
      </c>
      <c r="B2375">
        <v>447494</v>
      </c>
      <c r="C2375" t="s">
        <v>50</v>
      </c>
      <c r="D2375" t="s">
        <v>101</v>
      </c>
      <c r="E2375" t="s">
        <v>131</v>
      </c>
      <c r="F2375" s="11">
        <v>55235303690</v>
      </c>
      <c r="G2375" s="7" t="s">
        <v>170</v>
      </c>
      <c r="H2375" s="7">
        <f t="shared" si="74"/>
        <v>2</v>
      </c>
      <c r="I2375" t="s">
        <v>153</v>
      </c>
      <c r="J2375" t="s">
        <v>294</v>
      </c>
      <c r="K2375" t="s">
        <v>18</v>
      </c>
      <c r="L2375" s="7" t="s">
        <v>148</v>
      </c>
      <c r="M2375" t="s">
        <v>294</v>
      </c>
      <c r="N2375" t="s">
        <v>294</v>
      </c>
      <c r="O2375" t="str">
        <f t="shared" si="75"/>
        <v>Нет показаний</v>
      </c>
    </row>
    <row r="2376" spans="1:15" x14ac:dyDescent="0.25">
      <c r="A2376">
        <v>450135</v>
      </c>
      <c r="B2376">
        <v>447494</v>
      </c>
      <c r="C2376" t="s">
        <v>50</v>
      </c>
      <c r="D2376" t="s">
        <v>101</v>
      </c>
      <c r="E2376" t="s">
        <v>131</v>
      </c>
      <c r="F2376" s="11">
        <v>400601916</v>
      </c>
      <c r="G2376" s="7" t="s">
        <v>165</v>
      </c>
      <c r="H2376" s="7">
        <f t="shared" si="74"/>
        <v>0</v>
      </c>
      <c r="I2376" t="s">
        <v>153</v>
      </c>
      <c r="J2376" t="s">
        <v>153</v>
      </c>
      <c r="K2376" t="s">
        <v>18</v>
      </c>
      <c r="L2376" s="7" t="s">
        <v>148</v>
      </c>
      <c r="M2376">
        <v>2.76</v>
      </c>
      <c r="N2376" s="12">
        <v>75</v>
      </c>
      <c r="O2376">
        <f t="shared" si="75"/>
        <v>75</v>
      </c>
    </row>
    <row r="2377" spans="1:15" x14ac:dyDescent="0.25">
      <c r="A2377">
        <v>450137</v>
      </c>
      <c r="B2377">
        <v>447494</v>
      </c>
      <c r="C2377" t="s">
        <v>50</v>
      </c>
      <c r="D2377" t="s">
        <v>101</v>
      </c>
      <c r="E2377" t="s">
        <v>131</v>
      </c>
      <c r="F2377" s="11">
        <v>181366215</v>
      </c>
      <c r="G2377" s="7" t="s">
        <v>165</v>
      </c>
      <c r="H2377" s="7">
        <f t="shared" si="74"/>
        <v>0</v>
      </c>
      <c r="I2377" t="s">
        <v>153</v>
      </c>
      <c r="J2377" t="s">
        <v>294</v>
      </c>
      <c r="K2377" t="s">
        <v>18</v>
      </c>
      <c r="L2377" s="7" t="s">
        <v>148</v>
      </c>
      <c r="M2377" t="s">
        <v>294</v>
      </c>
      <c r="N2377" t="s">
        <v>294</v>
      </c>
      <c r="O2377" t="str">
        <f t="shared" si="75"/>
        <v>Нет показаний</v>
      </c>
    </row>
    <row r="2378" spans="1:15" x14ac:dyDescent="0.25">
      <c r="A2378">
        <v>450139</v>
      </c>
      <c r="B2378">
        <v>447494</v>
      </c>
      <c r="C2378" t="s">
        <v>50</v>
      </c>
      <c r="D2378" t="s">
        <v>101</v>
      </c>
      <c r="E2378" t="s">
        <v>131</v>
      </c>
      <c r="F2378" s="11">
        <v>207923</v>
      </c>
      <c r="G2378" s="7" t="s">
        <v>165</v>
      </c>
      <c r="H2378" s="7">
        <f t="shared" si="74"/>
        <v>0</v>
      </c>
      <c r="I2378" t="s">
        <v>153</v>
      </c>
      <c r="J2378" t="s">
        <v>153</v>
      </c>
      <c r="K2378" t="s">
        <v>18</v>
      </c>
      <c r="L2378" s="7" t="s">
        <v>148</v>
      </c>
      <c r="M2378">
        <v>2.76</v>
      </c>
      <c r="N2378" s="12">
        <v>643</v>
      </c>
      <c r="O2378">
        <f t="shared" si="75"/>
        <v>643</v>
      </c>
    </row>
    <row r="2379" spans="1:15" x14ac:dyDescent="0.25">
      <c r="A2379">
        <v>450141</v>
      </c>
      <c r="B2379">
        <v>447494</v>
      </c>
      <c r="C2379" t="s">
        <v>50</v>
      </c>
      <c r="D2379" t="s">
        <v>101</v>
      </c>
      <c r="E2379" t="s">
        <v>131</v>
      </c>
      <c r="F2379" s="11">
        <v>400601919</v>
      </c>
      <c r="G2379" s="7" t="s">
        <v>165</v>
      </c>
      <c r="H2379" s="7">
        <f t="shared" si="74"/>
        <v>0</v>
      </c>
      <c r="I2379" t="s">
        <v>153</v>
      </c>
      <c r="J2379" t="s">
        <v>153</v>
      </c>
      <c r="K2379" t="s">
        <v>18</v>
      </c>
      <c r="L2379" s="7" t="s">
        <v>148</v>
      </c>
      <c r="M2379">
        <v>2.76</v>
      </c>
      <c r="N2379" s="12">
        <v>839</v>
      </c>
      <c r="O2379">
        <f t="shared" si="75"/>
        <v>839</v>
      </c>
    </row>
    <row r="2380" spans="1:15" x14ac:dyDescent="0.25">
      <c r="A2380">
        <v>450143</v>
      </c>
      <c r="B2380">
        <v>447494</v>
      </c>
      <c r="C2380" t="s">
        <v>50</v>
      </c>
      <c r="D2380" t="s">
        <v>101</v>
      </c>
      <c r="E2380" t="s">
        <v>131</v>
      </c>
      <c r="F2380" s="11">
        <v>3974618</v>
      </c>
      <c r="G2380" s="7" t="s">
        <v>170</v>
      </c>
      <c r="H2380" s="7">
        <f t="shared" si="74"/>
        <v>2</v>
      </c>
      <c r="I2380" t="s">
        <v>153</v>
      </c>
      <c r="J2380" t="s">
        <v>153</v>
      </c>
      <c r="K2380" t="s">
        <v>18</v>
      </c>
      <c r="L2380" s="7" t="s">
        <v>148</v>
      </c>
      <c r="M2380">
        <v>2.76</v>
      </c>
      <c r="N2380" s="12">
        <v>486</v>
      </c>
      <c r="O2380">
        <f t="shared" si="75"/>
        <v>243</v>
      </c>
    </row>
    <row r="2381" spans="1:15" x14ac:dyDescent="0.25">
      <c r="A2381">
        <v>450144</v>
      </c>
      <c r="B2381">
        <v>447494</v>
      </c>
      <c r="C2381" t="s">
        <v>50</v>
      </c>
      <c r="D2381" t="s">
        <v>101</v>
      </c>
      <c r="E2381" t="s">
        <v>131</v>
      </c>
      <c r="F2381" s="11">
        <v>3974618</v>
      </c>
      <c r="G2381" s="7" t="s">
        <v>170</v>
      </c>
      <c r="H2381" s="7">
        <f t="shared" si="74"/>
        <v>2</v>
      </c>
      <c r="I2381" t="s">
        <v>153</v>
      </c>
      <c r="J2381" t="s">
        <v>153</v>
      </c>
      <c r="K2381" t="s">
        <v>18</v>
      </c>
      <c r="L2381" s="7" t="s">
        <v>148</v>
      </c>
      <c r="M2381">
        <v>2.76</v>
      </c>
      <c r="N2381" s="12">
        <v>486</v>
      </c>
      <c r="O2381">
        <f t="shared" si="75"/>
        <v>243</v>
      </c>
    </row>
    <row r="2382" spans="1:15" x14ac:dyDescent="0.25">
      <c r="A2382">
        <v>450209</v>
      </c>
      <c r="B2382">
        <v>447498</v>
      </c>
      <c r="C2382" t="s">
        <v>50</v>
      </c>
      <c r="D2382" t="s">
        <v>101</v>
      </c>
      <c r="E2382" t="s">
        <v>132</v>
      </c>
      <c r="F2382" s="11">
        <v>400602070</v>
      </c>
      <c r="G2382" s="7" t="s">
        <v>165</v>
      </c>
      <c r="H2382" s="7">
        <f t="shared" si="74"/>
        <v>0</v>
      </c>
      <c r="I2382" t="s">
        <v>153</v>
      </c>
      <c r="J2382" t="s">
        <v>153</v>
      </c>
      <c r="K2382" t="s">
        <v>18</v>
      </c>
      <c r="L2382" s="7" t="s">
        <v>148</v>
      </c>
      <c r="M2382">
        <v>2.76</v>
      </c>
      <c r="N2382" s="12">
        <v>83</v>
      </c>
      <c r="O2382">
        <f t="shared" si="75"/>
        <v>83</v>
      </c>
    </row>
    <row r="2383" spans="1:15" x14ac:dyDescent="0.25">
      <c r="A2383">
        <v>450211</v>
      </c>
      <c r="B2383">
        <v>447498</v>
      </c>
      <c r="C2383" t="s">
        <v>50</v>
      </c>
      <c r="D2383" t="s">
        <v>101</v>
      </c>
      <c r="E2383" t="s">
        <v>132</v>
      </c>
      <c r="F2383" s="11">
        <v>15014619</v>
      </c>
      <c r="G2383" s="7" t="s">
        <v>165</v>
      </c>
      <c r="H2383" s="7">
        <f t="shared" si="74"/>
        <v>0</v>
      </c>
      <c r="I2383" t="s">
        <v>153</v>
      </c>
      <c r="J2383" t="s">
        <v>153</v>
      </c>
      <c r="K2383" t="s">
        <v>18</v>
      </c>
      <c r="L2383" s="7" t="s">
        <v>148</v>
      </c>
      <c r="M2383">
        <v>2.76</v>
      </c>
      <c r="N2383" s="12">
        <v>100</v>
      </c>
      <c r="O2383">
        <f t="shared" si="75"/>
        <v>100</v>
      </c>
    </row>
    <row r="2384" spans="1:15" x14ac:dyDescent="0.25">
      <c r="A2384">
        <v>450213</v>
      </c>
      <c r="B2384">
        <v>447498</v>
      </c>
      <c r="C2384" t="s">
        <v>50</v>
      </c>
      <c r="D2384" t="s">
        <v>101</v>
      </c>
      <c r="E2384" t="s">
        <v>132</v>
      </c>
      <c r="F2384" s="11">
        <v>400602072</v>
      </c>
      <c r="G2384" s="7" t="s">
        <v>165</v>
      </c>
      <c r="H2384" s="7">
        <f t="shared" si="74"/>
        <v>0</v>
      </c>
      <c r="I2384" t="s">
        <v>153</v>
      </c>
      <c r="J2384" t="s">
        <v>153</v>
      </c>
      <c r="K2384" t="s">
        <v>18</v>
      </c>
      <c r="L2384" s="7" t="s">
        <v>148</v>
      </c>
      <c r="M2384">
        <v>2.76</v>
      </c>
      <c r="N2384" s="12">
        <v>230</v>
      </c>
      <c r="O2384">
        <f t="shared" si="75"/>
        <v>230</v>
      </c>
    </row>
    <row r="2385" spans="1:15" x14ac:dyDescent="0.25">
      <c r="A2385">
        <v>450217</v>
      </c>
      <c r="B2385">
        <v>447498</v>
      </c>
      <c r="C2385" t="s">
        <v>50</v>
      </c>
      <c r="D2385" t="s">
        <v>101</v>
      </c>
      <c r="E2385" t="s">
        <v>132</v>
      </c>
      <c r="F2385" s="11">
        <v>400602075</v>
      </c>
      <c r="G2385" s="7" t="s">
        <v>165</v>
      </c>
      <c r="H2385" s="7">
        <f t="shared" si="74"/>
        <v>0</v>
      </c>
      <c r="I2385" t="s">
        <v>153</v>
      </c>
      <c r="J2385" t="s">
        <v>153</v>
      </c>
      <c r="K2385" t="s">
        <v>18</v>
      </c>
      <c r="L2385" s="7" t="s">
        <v>148</v>
      </c>
      <c r="M2385">
        <v>2.76</v>
      </c>
      <c r="N2385" s="12">
        <v>11</v>
      </c>
      <c r="O2385">
        <f t="shared" si="75"/>
        <v>11</v>
      </c>
    </row>
    <row r="2386" spans="1:15" x14ac:dyDescent="0.25">
      <c r="A2386">
        <v>450224</v>
      </c>
      <c r="B2386">
        <v>447498</v>
      </c>
      <c r="C2386" t="s">
        <v>50</v>
      </c>
      <c r="D2386" t="s">
        <v>101</v>
      </c>
      <c r="E2386" t="s">
        <v>132</v>
      </c>
      <c r="F2386" s="11">
        <v>400602079</v>
      </c>
      <c r="G2386" s="7" t="s">
        <v>165</v>
      </c>
      <c r="H2386" s="7">
        <f t="shared" si="74"/>
        <v>0</v>
      </c>
      <c r="I2386" t="s">
        <v>153</v>
      </c>
      <c r="J2386" t="s">
        <v>153</v>
      </c>
      <c r="K2386" t="s">
        <v>18</v>
      </c>
      <c r="L2386" s="7" t="s">
        <v>148</v>
      </c>
      <c r="M2386">
        <v>2.76</v>
      </c>
      <c r="N2386" s="12">
        <v>123</v>
      </c>
      <c r="O2386">
        <f t="shared" si="75"/>
        <v>123</v>
      </c>
    </row>
    <row r="2387" spans="1:15" x14ac:dyDescent="0.25">
      <c r="A2387">
        <v>450953</v>
      </c>
      <c r="B2387">
        <v>447533</v>
      </c>
      <c r="C2387" t="s">
        <v>50</v>
      </c>
      <c r="D2387" t="s">
        <v>42</v>
      </c>
      <c r="E2387">
        <v>33</v>
      </c>
      <c r="F2387" s="11">
        <v>660702</v>
      </c>
      <c r="G2387" s="7" t="s">
        <v>165</v>
      </c>
      <c r="H2387" s="7">
        <f t="shared" si="74"/>
        <v>0</v>
      </c>
      <c r="I2387" t="s">
        <v>153</v>
      </c>
      <c r="J2387" t="s">
        <v>153</v>
      </c>
      <c r="K2387" t="s">
        <v>18</v>
      </c>
      <c r="L2387" s="7" t="s">
        <v>148</v>
      </c>
      <c r="M2387">
        <v>2.76</v>
      </c>
      <c r="N2387" s="12">
        <v>42</v>
      </c>
      <c r="O2387">
        <f t="shared" si="75"/>
        <v>42</v>
      </c>
    </row>
    <row r="2388" spans="1:15" x14ac:dyDescent="0.25">
      <c r="A2388">
        <v>450955</v>
      </c>
      <c r="B2388">
        <v>447533</v>
      </c>
      <c r="C2388" t="s">
        <v>50</v>
      </c>
      <c r="D2388" t="s">
        <v>42</v>
      </c>
      <c r="E2388">
        <v>33</v>
      </c>
      <c r="F2388" s="11">
        <v>675600</v>
      </c>
      <c r="G2388" s="7" t="s">
        <v>170</v>
      </c>
      <c r="H2388" s="7">
        <f t="shared" si="74"/>
        <v>2</v>
      </c>
      <c r="I2388" t="s">
        <v>153</v>
      </c>
      <c r="J2388" t="s">
        <v>294</v>
      </c>
      <c r="K2388" t="s">
        <v>18</v>
      </c>
      <c r="L2388" s="7" t="s">
        <v>148</v>
      </c>
      <c r="M2388" t="s">
        <v>294</v>
      </c>
      <c r="N2388" t="s">
        <v>294</v>
      </c>
      <c r="O2388" t="str">
        <f t="shared" si="75"/>
        <v>Нет показаний</v>
      </c>
    </row>
    <row r="2389" spans="1:15" x14ac:dyDescent="0.25">
      <c r="A2389">
        <v>450956</v>
      </c>
      <c r="B2389">
        <v>447533</v>
      </c>
      <c r="C2389" t="s">
        <v>50</v>
      </c>
      <c r="D2389" t="s">
        <v>42</v>
      </c>
      <c r="E2389">
        <v>33</v>
      </c>
      <c r="F2389" s="11">
        <v>675600</v>
      </c>
      <c r="G2389" s="7" t="s">
        <v>170</v>
      </c>
      <c r="H2389" s="7">
        <f t="shared" si="74"/>
        <v>2</v>
      </c>
      <c r="I2389" t="s">
        <v>153</v>
      </c>
      <c r="J2389" t="s">
        <v>294</v>
      </c>
      <c r="K2389" t="s">
        <v>18</v>
      </c>
      <c r="L2389" s="7" t="s">
        <v>148</v>
      </c>
      <c r="M2389" t="s">
        <v>294</v>
      </c>
      <c r="N2389" t="s">
        <v>294</v>
      </c>
      <c r="O2389" t="str">
        <f t="shared" si="75"/>
        <v>Нет показаний</v>
      </c>
    </row>
    <row r="2390" spans="1:15" x14ac:dyDescent="0.25">
      <c r="A2390">
        <v>450958</v>
      </c>
      <c r="B2390">
        <v>447533</v>
      </c>
      <c r="C2390" t="s">
        <v>50</v>
      </c>
      <c r="D2390" t="s">
        <v>42</v>
      </c>
      <c r="E2390">
        <v>33</v>
      </c>
      <c r="F2390" s="11">
        <v>119295522</v>
      </c>
      <c r="G2390" s="7" t="s">
        <v>165</v>
      </c>
      <c r="H2390" s="7">
        <f t="shared" si="74"/>
        <v>0</v>
      </c>
      <c r="I2390" t="s">
        <v>153</v>
      </c>
      <c r="J2390" t="s">
        <v>153</v>
      </c>
      <c r="K2390" t="s">
        <v>18</v>
      </c>
      <c r="L2390" s="7" t="s">
        <v>148</v>
      </c>
      <c r="M2390">
        <v>2.76</v>
      </c>
      <c r="N2390" s="12">
        <v>263</v>
      </c>
      <c r="O2390">
        <f t="shared" si="75"/>
        <v>263</v>
      </c>
    </row>
    <row r="2391" spans="1:15" x14ac:dyDescent="0.25">
      <c r="A2391">
        <v>450960</v>
      </c>
      <c r="B2391">
        <v>447533</v>
      </c>
      <c r="C2391" t="s">
        <v>50</v>
      </c>
      <c r="D2391" t="s">
        <v>42</v>
      </c>
      <c r="E2391">
        <v>33</v>
      </c>
      <c r="F2391" s="11">
        <v>282720</v>
      </c>
      <c r="G2391" s="7" t="s">
        <v>165</v>
      </c>
      <c r="H2391" s="7">
        <f t="shared" si="74"/>
        <v>0</v>
      </c>
      <c r="I2391" t="s">
        <v>153</v>
      </c>
      <c r="J2391" t="s">
        <v>294</v>
      </c>
      <c r="K2391" t="s">
        <v>18</v>
      </c>
      <c r="L2391" s="7" t="s">
        <v>148</v>
      </c>
      <c r="M2391" t="s">
        <v>294</v>
      </c>
      <c r="N2391" t="s">
        <v>294</v>
      </c>
      <c r="O2391" t="str">
        <f t="shared" si="75"/>
        <v>Нет показаний</v>
      </c>
    </row>
    <row r="2392" spans="1:15" x14ac:dyDescent="0.25">
      <c r="A2392">
        <v>450962</v>
      </c>
      <c r="B2392">
        <v>447533</v>
      </c>
      <c r="C2392" t="s">
        <v>50</v>
      </c>
      <c r="D2392" t="s">
        <v>42</v>
      </c>
      <c r="E2392">
        <v>33</v>
      </c>
      <c r="F2392" s="11">
        <v>62018116</v>
      </c>
      <c r="G2392" s="7" t="s">
        <v>165</v>
      </c>
      <c r="H2392" s="7">
        <f t="shared" si="74"/>
        <v>0</v>
      </c>
      <c r="I2392" t="s">
        <v>153</v>
      </c>
      <c r="J2392" t="s">
        <v>294</v>
      </c>
      <c r="K2392" t="s">
        <v>18</v>
      </c>
      <c r="L2392" s="7" t="s">
        <v>148</v>
      </c>
      <c r="M2392" t="s">
        <v>294</v>
      </c>
      <c r="N2392" t="s">
        <v>294</v>
      </c>
      <c r="O2392" t="str">
        <f t="shared" si="75"/>
        <v>Нет показаний</v>
      </c>
    </row>
    <row r="2393" spans="1:15" x14ac:dyDescent="0.25">
      <c r="A2393">
        <v>450964</v>
      </c>
      <c r="B2393">
        <v>447533</v>
      </c>
      <c r="C2393" t="s">
        <v>50</v>
      </c>
      <c r="D2393" t="s">
        <v>42</v>
      </c>
      <c r="E2393">
        <v>33</v>
      </c>
      <c r="F2393" s="11">
        <v>100604729</v>
      </c>
      <c r="G2393" s="7" t="s">
        <v>165</v>
      </c>
      <c r="H2393" s="7">
        <f t="shared" si="74"/>
        <v>0</v>
      </c>
      <c r="I2393" t="s">
        <v>153</v>
      </c>
      <c r="J2393" t="s">
        <v>153</v>
      </c>
      <c r="K2393" t="s">
        <v>18</v>
      </c>
      <c r="L2393" s="7" t="s">
        <v>148</v>
      </c>
      <c r="M2393">
        <v>2.76</v>
      </c>
      <c r="N2393" s="12">
        <v>150</v>
      </c>
      <c r="O2393">
        <f t="shared" si="75"/>
        <v>150</v>
      </c>
    </row>
    <row r="2394" spans="1:15" x14ac:dyDescent="0.25">
      <c r="A2394">
        <v>450966</v>
      </c>
      <c r="B2394">
        <v>447533</v>
      </c>
      <c r="C2394" t="s">
        <v>50</v>
      </c>
      <c r="D2394" t="s">
        <v>42</v>
      </c>
      <c r="E2394">
        <v>33</v>
      </c>
      <c r="F2394" s="11">
        <v>98084456</v>
      </c>
      <c r="G2394" s="7" t="s">
        <v>165</v>
      </c>
      <c r="H2394" s="7">
        <f t="shared" si="74"/>
        <v>0</v>
      </c>
      <c r="I2394" t="s">
        <v>153</v>
      </c>
      <c r="J2394" t="s">
        <v>153</v>
      </c>
      <c r="K2394" t="s">
        <v>18</v>
      </c>
      <c r="L2394" s="7" t="s">
        <v>148</v>
      </c>
      <c r="M2394">
        <v>2.76</v>
      </c>
      <c r="N2394" s="12">
        <v>158</v>
      </c>
      <c r="O2394">
        <f t="shared" si="75"/>
        <v>158</v>
      </c>
    </row>
    <row r="2395" spans="1:15" x14ac:dyDescent="0.25">
      <c r="A2395">
        <v>451123</v>
      </c>
      <c r="B2395">
        <v>447544</v>
      </c>
      <c r="C2395" t="s">
        <v>50</v>
      </c>
      <c r="D2395" t="s">
        <v>113</v>
      </c>
      <c r="E2395">
        <v>12</v>
      </c>
      <c r="F2395" s="11">
        <v>163833</v>
      </c>
      <c r="G2395" s="7" t="s">
        <v>170</v>
      </c>
      <c r="H2395" s="7">
        <f t="shared" si="74"/>
        <v>2</v>
      </c>
      <c r="I2395" t="s">
        <v>153</v>
      </c>
      <c r="J2395" t="s">
        <v>294</v>
      </c>
      <c r="K2395" t="s">
        <v>18</v>
      </c>
      <c r="L2395" s="7" t="s">
        <v>148</v>
      </c>
      <c r="M2395" t="s">
        <v>294</v>
      </c>
      <c r="N2395" t="s">
        <v>294</v>
      </c>
      <c r="O2395" t="str">
        <f t="shared" si="75"/>
        <v>Нет показаний</v>
      </c>
    </row>
    <row r="2396" spans="1:15" x14ac:dyDescent="0.25">
      <c r="A2396">
        <v>451124</v>
      </c>
      <c r="B2396">
        <v>447544</v>
      </c>
      <c r="C2396" t="s">
        <v>50</v>
      </c>
      <c r="D2396" t="s">
        <v>113</v>
      </c>
      <c r="E2396">
        <v>12</v>
      </c>
      <c r="F2396" s="11">
        <v>163833</v>
      </c>
      <c r="G2396" s="7" t="s">
        <v>170</v>
      </c>
      <c r="H2396" s="7">
        <f t="shared" si="74"/>
        <v>2</v>
      </c>
      <c r="I2396" t="s">
        <v>153</v>
      </c>
      <c r="J2396" t="s">
        <v>294</v>
      </c>
      <c r="K2396" t="s">
        <v>18</v>
      </c>
      <c r="L2396" s="7" t="s">
        <v>148</v>
      </c>
      <c r="M2396" t="s">
        <v>294</v>
      </c>
      <c r="N2396" t="s">
        <v>294</v>
      </c>
      <c r="O2396" t="str">
        <f t="shared" si="75"/>
        <v>Нет показаний</v>
      </c>
    </row>
    <row r="2397" spans="1:15" x14ac:dyDescent="0.25">
      <c r="A2397">
        <v>451124</v>
      </c>
      <c r="B2397">
        <v>447544</v>
      </c>
      <c r="C2397" t="s">
        <v>50</v>
      </c>
      <c r="D2397" t="s">
        <v>113</v>
      </c>
      <c r="E2397">
        <v>12</v>
      </c>
      <c r="F2397" s="11">
        <v>230136</v>
      </c>
      <c r="G2397" s="7" t="s">
        <v>165</v>
      </c>
      <c r="H2397" s="7">
        <f t="shared" si="74"/>
        <v>0</v>
      </c>
      <c r="I2397" t="s">
        <v>153</v>
      </c>
      <c r="J2397" t="s">
        <v>153</v>
      </c>
      <c r="K2397" t="s">
        <v>18</v>
      </c>
      <c r="L2397" s="7" t="s">
        <v>148</v>
      </c>
      <c r="M2397">
        <v>2.76</v>
      </c>
      <c r="N2397" s="12">
        <v>5</v>
      </c>
      <c r="O2397">
        <f t="shared" si="75"/>
        <v>5</v>
      </c>
    </row>
    <row r="2398" spans="1:15" x14ac:dyDescent="0.25">
      <c r="A2398">
        <v>451126</v>
      </c>
      <c r="B2398">
        <v>447544</v>
      </c>
      <c r="C2398" t="s">
        <v>50</v>
      </c>
      <c r="D2398" t="s">
        <v>113</v>
      </c>
      <c r="E2398">
        <v>12</v>
      </c>
      <c r="F2398" s="11">
        <v>5054</v>
      </c>
      <c r="G2398" s="7" t="s">
        <v>165</v>
      </c>
      <c r="H2398" s="7">
        <f t="shared" si="74"/>
        <v>0</v>
      </c>
      <c r="I2398" t="s">
        <v>153</v>
      </c>
      <c r="J2398" t="s">
        <v>294</v>
      </c>
      <c r="K2398" t="s">
        <v>18</v>
      </c>
      <c r="L2398" s="7" t="s">
        <v>148</v>
      </c>
      <c r="M2398" t="s">
        <v>294</v>
      </c>
      <c r="N2398" t="s">
        <v>294</v>
      </c>
      <c r="O2398" t="str">
        <f t="shared" si="75"/>
        <v>Нет показаний</v>
      </c>
    </row>
    <row r="2399" spans="1:15" x14ac:dyDescent="0.25">
      <c r="A2399">
        <v>451128</v>
      </c>
      <c r="B2399">
        <v>447544</v>
      </c>
      <c r="C2399" t="s">
        <v>50</v>
      </c>
      <c r="D2399" t="s">
        <v>113</v>
      </c>
      <c r="E2399">
        <v>12</v>
      </c>
      <c r="F2399" s="11">
        <v>59428890</v>
      </c>
      <c r="G2399" s="7" t="s">
        <v>165</v>
      </c>
      <c r="H2399" s="7">
        <f t="shared" si="74"/>
        <v>0</v>
      </c>
      <c r="I2399" t="s">
        <v>153</v>
      </c>
      <c r="J2399" t="s">
        <v>294</v>
      </c>
      <c r="K2399" t="s">
        <v>18</v>
      </c>
      <c r="L2399" s="7" t="s">
        <v>148</v>
      </c>
      <c r="M2399" t="s">
        <v>294</v>
      </c>
      <c r="N2399" t="s">
        <v>294</v>
      </c>
      <c r="O2399" t="str">
        <f t="shared" si="75"/>
        <v>Нет показаний</v>
      </c>
    </row>
    <row r="2400" spans="1:15" x14ac:dyDescent="0.25">
      <c r="A2400">
        <v>451130</v>
      </c>
      <c r="B2400">
        <v>447544</v>
      </c>
      <c r="C2400" t="s">
        <v>50</v>
      </c>
      <c r="D2400" t="s">
        <v>113</v>
      </c>
      <c r="E2400">
        <v>12</v>
      </c>
      <c r="F2400" s="11">
        <v>7791085056250</v>
      </c>
      <c r="G2400" s="7" t="s">
        <v>170</v>
      </c>
      <c r="H2400" s="7">
        <f t="shared" si="74"/>
        <v>2</v>
      </c>
      <c r="I2400" t="s">
        <v>153</v>
      </c>
      <c r="J2400" t="s">
        <v>153</v>
      </c>
      <c r="K2400" t="s">
        <v>18</v>
      </c>
      <c r="L2400" s="7" t="s">
        <v>148</v>
      </c>
      <c r="M2400">
        <v>2.76</v>
      </c>
      <c r="N2400" s="12">
        <v>80</v>
      </c>
      <c r="O2400">
        <f t="shared" si="75"/>
        <v>40</v>
      </c>
    </row>
    <row r="2401" spans="1:15" x14ac:dyDescent="0.25">
      <c r="A2401">
        <v>451131</v>
      </c>
      <c r="B2401">
        <v>447544</v>
      </c>
      <c r="C2401" t="s">
        <v>50</v>
      </c>
      <c r="D2401" t="s">
        <v>113</v>
      </c>
      <c r="E2401">
        <v>12</v>
      </c>
      <c r="F2401" s="11">
        <v>7791085056250</v>
      </c>
      <c r="G2401" s="7" t="s">
        <v>170</v>
      </c>
      <c r="H2401" s="7">
        <f t="shared" si="74"/>
        <v>2</v>
      </c>
      <c r="I2401" t="s">
        <v>153</v>
      </c>
      <c r="J2401" t="s">
        <v>153</v>
      </c>
      <c r="K2401" t="s">
        <v>18</v>
      </c>
      <c r="L2401" s="7" t="s">
        <v>148</v>
      </c>
      <c r="M2401">
        <v>2.76</v>
      </c>
      <c r="N2401" s="12">
        <v>80</v>
      </c>
      <c r="O2401">
        <f t="shared" si="75"/>
        <v>40</v>
      </c>
    </row>
    <row r="2402" spans="1:15" x14ac:dyDescent="0.25">
      <c r="A2402">
        <v>451133</v>
      </c>
      <c r="B2402">
        <v>447544</v>
      </c>
      <c r="C2402" t="s">
        <v>50</v>
      </c>
      <c r="D2402" t="s">
        <v>113</v>
      </c>
      <c r="E2402">
        <v>12</v>
      </c>
      <c r="F2402" s="11">
        <v>400601397</v>
      </c>
      <c r="G2402" s="7" t="s">
        <v>165</v>
      </c>
      <c r="H2402" s="7">
        <f t="shared" si="74"/>
        <v>0</v>
      </c>
      <c r="I2402" t="s">
        <v>153</v>
      </c>
      <c r="J2402" t="s">
        <v>153</v>
      </c>
      <c r="K2402" t="s">
        <v>18</v>
      </c>
      <c r="L2402" s="7" t="s">
        <v>148</v>
      </c>
      <c r="M2402">
        <v>2.76</v>
      </c>
      <c r="N2402" s="12">
        <v>112</v>
      </c>
      <c r="O2402">
        <f t="shared" si="75"/>
        <v>112</v>
      </c>
    </row>
    <row r="2403" spans="1:15" x14ac:dyDescent="0.25">
      <c r="A2403">
        <v>451137</v>
      </c>
      <c r="B2403">
        <v>447544</v>
      </c>
      <c r="C2403" t="s">
        <v>50</v>
      </c>
      <c r="D2403" t="s">
        <v>113</v>
      </c>
      <c r="E2403">
        <v>12</v>
      </c>
      <c r="F2403" s="11">
        <v>400601402</v>
      </c>
      <c r="G2403" s="7" t="s">
        <v>165</v>
      </c>
      <c r="H2403" s="7">
        <f t="shared" si="74"/>
        <v>0</v>
      </c>
      <c r="I2403" t="s">
        <v>153</v>
      </c>
      <c r="J2403" t="s">
        <v>153</v>
      </c>
      <c r="K2403" t="s">
        <v>18</v>
      </c>
      <c r="L2403" s="7" t="s">
        <v>148</v>
      </c>
      <c r="M2403">
        <v>2.76</v>
      </c>
      <c r="N2403" s="12">
        <v>201</v>
      </c>
      <c r="O2403">
        <f t="shared" si="75"/>
        <v>201</v>
      </c>
    </row>
    <row r="2404" spans="1:15" x14ac:dyDescent="0.25">
      <c r="A2404">
        <v>468904</v>
      </c>
      <c r="B2404">
        <v>451437</v>
      </c>
      <c r="C2404" t="s">
        <v>50</v>
      </c>
      <c r="D2404" t="s">
        <v>96</v>
      </c>
      <c r="E2404">
        <v>10</v>
      </c>
      <c r="F2404" s="11">
        <v>9985675</v>
      </c>
      <c r="G2404" s="7" t="s">
        <v>165</v>
      </c>
      <c r="H2404" s="7">
        <f t="shared" si="74"/>
        <v>0</v>
      </c>
      <c r="I2404" t="s">
        <v>153</v>
      </c>
      <c r="J2404" t="s">
        <v>294</v>
      </c>
      <c r="K2404" t="s">
        <v>18</v>
      </c>
      <c r="L2404" s="7" t="s">
        <v>148</v>
      </c>
      <c r="M2404" t="s">
        <v>294</v>
      </c>
      <c r="N2404" t="s">
        <v>294</v>
      </c>
      <c r="O2404" t="str">
        <f t="shared" si="75"/>
        <v>Нет показаний</v>
      </c>
    </row>
    <row r="2405" spans="1:15" x14ac:dyDescent="0.25">
      <c r="A2405">
        <v>468906</v>
      </c>
      <c r="B2405">
        <v>451437</v>
      </c>
      <c r="C2405" t="s">
        <v>50</v>
      </c>
      <c r="D2405" t="s">
        <v>96</v>
      </c>
      <c r="E2405">
        <v>10</v>
      </c>
      <c r="F2405" s="11">
        <v>107391</v>
      </c>
      <c r="G2405" s="7" t="s">
        <v>165</v>
      </c>
      <c r="H2405" s="7">
        <f t="shared" si="74"/>
        <v>0</v>
      </c>
      <c r="I2405" t="s">
        <v>153</v>
      </c>
      <c r="J2405" t="s">
        <v>294</v>
      </c>
      <c r="K2405" t="s">
        <v>18</v>
      </c>
      <c r="L2405" s="7" t="s">
        <v>148</v>
      </c>
      <c r="M2405" t="s">
        <v>294</v>
      </c>
      <c r="N2405" t="s">
        <v>294</v>
      </c>
      <c r="O2405" t="str">
        <f t="shared" si="75"/>
        <v>Нет показаний</v>
      </c>
    </row>
    <row r="2406" spans="1:15" x14ac:dyDescent="0.25">
      <c r="A2406">
        <v>468908</v>
      </c>
      <c r="B2406">
        <v>451437</v>
      </c>
      <c r="C2406" t="s">
        <v>50</v>
      </c>
      <c r="D2406" t="s">
        <v>96</v>
      </c>
      <c r="E2406">
        <v>10</v>
      </c>
      <c r="F2406" s="11">
        <v>10101531</v>
      </c>
      <c r="G2406" s="7" t="s">
        <v>165</v>
      </c>
      <c r="H2406" s="7">
        <f t="shared" si="74"/>
        <v>0</v>
      </c>
      <c r="I2406" t="s">
        <v>153</v>
      </c>
      <c r="J2406" t="s">
        <v>153</v>
      </c>
      <c r="K2406" t="s">
        <v>18</v>
      </c>
      <c r="L2406" s="7" t="s">
        <v>148</v>
      </c>
      <c r="M2406">
        <v>2.76</v>
      </c>
      <c r="N2406" s="12">
        <v>305</v>
      </c>
      <c r="O2406">
        <f t="shared" si="75"/>
        <v>305</v>
      </c>
    </row>
    <row r="2407" spans="1:15" x14ac:dyDescent="0.25">
      <c r="A2407">
        <v>468910</v>
      </c>
      <c r="B2407">
        <v>451437</v>
      </c>
      <c r="C2407" t="s">
        <v>50</v>
      </c>
      <c r="D2407" t="s">
        <v>96</v>
      </c>
      <c r="E2407">
        <v>10</v>
      </c>
      <c r="F2407" s="11">
        <v>865514</v>
      </c>
      <c r="G2407" s="7" t="s">
        <v>165</v>
      </c>
      <c r="H2407" s="7">
        <f t="shared" si="74"/>
        <v>0</v>
      </c>
      <c r="I2407" t="s">
        <v>153</v>
      </c>
      <c r="J2407" t="s">
        <v>153</v>
      </c>
      <c r="K2407" t="s">
        <v>18</v>
      </c>
      <c r="L2407" s="7" t="s">
        <v>148</v>
      </c>
      <c r="M2407">
        <v>2.76</v>
      </c>
      <c r="N2407" s="12">
        <v>162</v>
      </c>
      <c r="O2407">
        <f t="shared" si="75"/>
        <v>162</v>
      </c>
    </row>
    <row r="2408" spans="1:15" x14ac:dyDescent="0.25">
      <c r="A2408">
        <v>468912</v>
      </c>
      <c r="B2408">
        <v>451437</v>
      </c>
      <c r="C2408" t="s">
        <v>50</v>
      </c>
      <c r="D2408" t="s">
        <v>96</v>
      </c>
      <c r="E2408">
        <v>10</v>
      </c>
      <c r="F2408" s="11">
        <v>944229</v>
      </c>
      <c r="G2408" s="7" t="s">
        <v>165</v>
      </c>
      <c r="H2408" s="7">
        <f t="shared" si="74"/>
        <v>0</v>
      </c>
      <c r="I2408" t="s">
        <v>153</v>
      </c>
      <c r="J2408" t="s">
        <v>294</v>
      </c>
      <c r="K2408" t="s">
        <v>18</v>
      </c>
      <c r="L2408" s="7" t="s">
        <v>148</v>
      </c>
      <c r="M2408" t="s">
        <v>294</v>
      </c>
      <c r="N2408" t="s">
        <v>294</v>
      </c>
      <c r="O2408" t="str">
        <f t="shared" si="75"/>
        <v>Нет показаний</v>
      </c>
    </row>
    <row r="2409" spans="1:15" x14ac:dyDescent="0.25">
      <c r="A2409">
        <v>468914</v>
      </c>
      <c r="B2409">
        <v>451437</v>
      </c>
      <c r="C2409" t="s">
        <v>50</v>
      </c>
      <c r="D2409" t="s">
        <v>96</v>
      </c>
      <c r="E2409">
        <v>10</v>
      </c>
      <c r="F2409" s="11">
        <v>107256640</v>
      </c>
      <c r="G2409" s="7" t="s">
        <v>165</v>
      </c>
      <c r="H2409" s="7">
        <f t="shared" si="74"/>
        <v>0</v>
      </c>
      <c r="I2409" t="s">
        <v>153</v>
      </c>
      <c r="J2409" t="s">
        <v>153</v>
      </c>
      <c r="K2409" t="s">
        <v>18</v>
      </c>
      <c r="L2409" s="7" t="s">
        <v>148</v>
      </c>
      <c r="M2409">
        <v>2.76</v>
      </c>
      <c r="N2409" s="12">
        <v>79</v>
      </c>
      <c r="O2409">
        <f t="shared" si="75"/>
        <v>79</v>
      </c>
    </row>
    <row r="2410" spans="1:15" x14ac:dyDescent="0.25">
      <c r="A2410">
        <v>469000</v>
      </c>
      <c r="B2410">
        <v>451437</v>
      </c>
      <c r="C2410" t="s">
        <v>50</v>
      </c>
      <c r="D2410" t="s">
        <v>96</v>
      </c>
      <c r="E2410">
        <v>10</v>
      </c>
      <c r="F2410" s="11">
        <v>165583</v>
      </c>
      <c r="G2410" s="7" t="s">
        <v>165</v>
      </c>
      <c r="H2410" s="7">
        <f t="shared" si="74"/>
        <v>0</v>
      </c>
      <c r="I2410" t="s">
        <v>153</v>
      </c>
      <c r="J2410" t="s">
        <v>294</v>
      </c>
      <c r="K2410" t="s">
        <v>18</v>
      </c>
      <c r="L2410" s="7" t="s">
        <v>148</v>
      </c>
      <c r="M2410" t="s">
        <v>294</v>
      </c>
      <c r="N2410" t="s">
        <v>294</v>
      </c>
      <c r="O2410" t="str">
        <f t="shared" si="75"/>
        <v>Нет показаний</v>
      </c>
    </row>
    <row r="2411" spans="1:15" x14ac:dyDescent="0.25">
      <c r="A2411">
        <v>469002</v>
      </c>
      <c r="B2411">
        <v>451437</v>
      </c>
      <c r="C2411" t="s">
        <v>50</v>
      </c>
      <c r="D2411" t="s">
        <v>96</v>
      </c>
      <c r="E2411">
        <v>10</v>
      </c>
      <c r="F2411" s="11">
        <v>193525</v>
      </c>
      <c r="G2411" s="7" t="s">
        <v>165</v>
      </c>
      <c r="H2411" s="7">
        <f t="shared" si="74"/>
        <v>0</v>
      </c>
      <c r="I2411" t="s">
        <v>153</v>
      </c>
      <c r="J2411" t="s">
        <v>153</v>
      </c>
      <c r="K2411" t="s">
        <v>18</v>
      </c>
      <c r="L2411" s="7" t="s">
        <v>148</v>
      </c>
      <c r="M2411">
        <v>2.76</v>
      </c>
      <c r="N2411" s="12">
        <v>96</v>
      </c>
      <c r="O2411">
        <f t="shared" si="75"/>
        <v>96</v>
      </c>
    </row>
    <row r="2412" spans="1:15" x14ac:dyDescent="0.25">
      <c r="A2412">
        <v>469004</v>
      </c>
      <c r="B2412">
        <v>451437</v>
      </c>
      <c r="C2412" t="s">
        <v>50</v>
      </c>
      <c r="D2412" t="s">
        <v>96</v>
      </c>
      <c r="E2412">
        <v>10</v>
      </c>
      <c r="F2412" s="11">
        <v>7789130289430</v>
      </c>
      <c r="G2412" s="7" t="s">
        <v>165</v>
      </c>
      <c r="H2412" s="7">
        <f t="shared" si="74"/>
        <v>0</v>
      </c>
      <c r="I2412" t="s">
        <v>153</v>
      </c>
      <c r="J2412" t="s">
        <v>153</v>
      </c>
      <c r="K2412" t="s">
        <v>18</v>
      </c>
      <c r="L2412" s="7" t="s">
        <v>148</v>
      </c>
      <c r="M2412">
        <v>2.76</v>
      </c>
      <c r="N2412" s="12">
        <v>100</v>
      </c>
      <c r="O2412">
        <f t="shared" si="75"/>
        <v>100</v>
      </c>
    </row>
    <row r="2413" spans="1:15" x14ac:dyDescent="0.25">
      <c r="A2413">
        <v>469006</v>
      </c>
      <c r="B2413">
        <v>451437</v>
      </c>
      <c r="C2413" t="s">
        <v>50</v>
      </c>
      <c r="D2413" t="s">
        <v>96</v>
      </c>
      <c r="E2413">
        <v>10</v>
      </c>
      <c r="F2413" s="11">
        <v>95372967</v>
      </c>
      <c r="G2413" s="7" t="s">
        <v>165</v>
      </c>
      <c r="H2413" s="7">
        <f t="shared" si="74"/>
        <v>0</v>
      </c>
      <c r="I2413" t="s">
        <v>153</v>
      </c>
      <c r="J2413" t="s">
        <v>153</v>
      </c>
      <c r="K2413" t="s">
        <v>18</v>
      </c>
      <c r="L2413" s="7" t="s">
        <v>148</v>
      </c>
      <c r="M2413">
        <v>2.76</v>
      </c>
      <c r="N2413" s="12">
        <v>126</v>
      </c>
      <c r="O2413">
        <f t="shared" si="75"/>
        <v>126</v>
      </c>
    </row>
    <row r="2414" spans="1:15" x14ac:dyDescent="0.25">
      <c r="A2414">
        <v>469008</v>
      </c>
      <c r="B2414">
        <v>451437</v>
      </c>
      <c r="C2414" t="s">
        <v>50</v>
      </c>
      <c r="D2414" t="s">
        <v>96</v>
      </c>
      <c r="E2414">
        <v>10</v>
      </c>
      <c r="F2414" s="11">
        <v>95375003</v>
      </c>
      <c r="G2414" s="7" t="s">
        <v>165</v>
      </c>
      <c r="H2414" s="7">
        <f t="shared" si="74"/>
        <v>0</v>
      </c>
      <c r="I2414" t="s">
        <v>153</v>
      </c>
      <c r="J2414" t="s">
        <v>153</v>
      </c>
      <c r="K2414" t="s">
        <v>18</v>
      </c>
      <c r="L2414" s="7" t="s">
        <v>148</v>
      </c>
      <c r="M2414">
        <v>2.76</v>
      </c>
      <c r="N2414" s="12">
        <v>115</v>
      </c>
      <c r="O2414">
        <f t="shared" si="75"/>
        <v>115</v>
      </c>
    </row>
    <row r="2415" spans="1:15" x14ac:dyDescent="0.25">
      <c r="A2415">
        <v>469010</v>
      </c>
      <c r="B2415">
        <v>451437</v>
      </c>
      <c r="C2415" t="s">
        <v>50</v>
      </c>
      <c r="D2415" t="s">
        <v>96</v>
      </c>
      <c r="E2415">
        <v>10</v>
      </c>
      <c r="F2415" s="11">
        <v>42159765</v>
      </c>
      <c r="G2415" s="7" t="s">
        <v>165</v>
      </c>
      <c r="H2415" s="7">
        <f t="shared" si="74"/>
        <v>0</v>
      </c>
      <c r="I2415" t="s">
        <v>153</v>
      </c>
      <c r="J2415" t="s">
        <v>294</v>
      </c>
      <c r="K2415" t="s">
        <v>18</v>
      </c>
      <c r="L2415" s="7" t="s">
        <v>148</v>
      </c>
      <c r="M2415" t="s">
        <v>294</v>
      </c>
      <c r="N2415" t="s">
        <v>294</v>
      </c>
      <c r="O2415" t="str">
        <f t="shared" si="75"/>
        <v>Нет показаний</v>
      </c>
    </row>
    <row r="2416" spans="1:15" x14ac:dyDescent="0.25">
      <c r="A2416">
        <v>469012</v>
      </c>
      <c r="B2416">
        <v>451437</v>
      </c>
      <c r="C2416" t="s">
        <v>50</v>
      </c>
      <c r="D2416" t="s">
        <v>96</v>
      </c>
      <c r="E2416">
        <v>10</v>
      </c>
      <c r="F2416" s="11">
        <v>15006857</v>
      </c>
      <c r="G2416" s="7" t="s">
        <v>165</v>
      </c>
      <c r="H2416" s="7">
        <f t="shared" si="74"/>
        <v>0</v>
      </c>
      <c r="I2416" t="s">
        <v>153</v>
      </c>
      <c r="J2416" t="s">
        <v>153</v>
      </c>
      <c r="K2416" t="s">
        <v>18</v>
      </c>
      <c r="L2416" s="7" t="s">
        <v>148</v>
      </c>
      <c r="M2416">
        <v>2.76</v>
      </c>
      <c r="N2416" s="12">
        <v>250</v>
      </c>
      <c r="O2416">
        <f t="shared" si="75"/>
        <v>250</v>
      </c>
    </row>
    <row r="2417" spans="1:15" x14ac:dyDescent="0.25">
      <c r="A2417">
        <v>469014</v>
      </c>
      <c r="B2417">
        <v>451437</v>
      </c>
      <c r="C2417" t="s">
        <v>50</v>
      </c>
      <c r="D2417" t="s">
        <v>96</v>
      </c>
      <c r="E2417">
        <v>10</v>
      </c>
      <c r="F2417" s="11">
        <v>341476</v>
      </c>
      <c r="G2417" s="7" t="s">
        <v>165</v>
      </c>
      <c r="H2417" s="7">
        <f t="shared" si="74"/>
        <v>0</v>
      </c>
      <c r="I2417" t="s">
        <v>153</v>
      </c>
      <c r="J2417" t="s">
        <v>153</v>
      </c>
      <c r="K2417" t="s">
        <v>18</v>
      </c>
      <c r="L2417" s="7" t="s">
        <v>148</v>
      </c>
      <c r="M2417">
        <v>2.76</v>
      </c>
      <c r="N2417" s="12">
        <v>370</v>
      </c>
      <c r="O2417">
        <f t="shared" si="75"/>
        <v>370</v>
      </c>
    </row>
    <row r="2418" spans="1:15" x14ac:dyDescent="0.25">
      <c r="A2418">
        <v>469016</v>
      </c>
      <c r="B2418">
        <v>451437</v>
      </c>
      <c r="C2418" t="s">
        <v>50</v>
      </c>
      <c r="D2418" t="s">
        <v>96</v>
      </c>
      <c r="E2418">
        <v>10</v>
      </c>
      <c r="F2418" s="11">
        <v>4226201</v>
      </c>
      <c r="G2418" s="7" t="s">
        <v>165</v>
      </c>
      <c r="H2418" s="7">
        <f t="shared" si="74"/>
        <v>0</v>
      </c>
      <c r="I2418" t="s">
        <v>153</v>
      </c>
      <c r="J2418" t="s">
        <v>153</v>
      </c>
      <c r="K2418" t="s">
        <v>18</v>
      </c>
      <c r="L2418" s="7" t="s">
        <v>148</v>
      </c>
      <c r="M2418">
        <v>2.76</v>
      </c>
      <c r="N2418" s="12">
        <v>196</v>
      </c>
      <c r="O2418">
        <f t="shared" si="75"/>
        <v>196</v>
      </c>
    </row>
    <row r="2419" spans="1:15" x14ac:dyDescent="0.25">
      <c r="A2419">
        <v>469018</v>
      </c>
      <c r="B2419">
        <v>451437</v>
      </c>
      <c r="C2419" t="s">
        <v>50</v>
      </c>
      <c r="D2419" t="s">
        <v>96</v>
      </c>
      <c r="E2419">
        <v>10</v>
      </c>
      <c r="F2419" s="11">
        <v>21000000865</v>
      </c>
      <c r="G2419" s="7" t="s">
        <v>165</v>
      </c>
      <c r="H2419" s="7">
        <f t="shared" si="74"/>
        <v>0</v>
      </c>
      <c r="I2419" t="s">
        <v>153</v>
      </c>
      <c r="J2419" t="s">
        <v>153</v>
      </c>
      <c r="K2419" t="s">
        <v>18</v>
      </c>
      <c r="L2419" s="7" t="s">
        <v>148</v>
      </c>
      <c r="M2419">
        <v>2.76</v>
      </c>
      <c r="N2419" s="12">
        <v>156</v>
      </c>
      <c r="O2419">
        <f t="shared" si="75"/>
        <v>156</v>
      </c>
    </row>
    <row r="2420" spans="1:15" x14ac:dyDescent="0.25">
      <c r="A2420">
        <v>502260</v>
      </c>
      <c r="B2420">
        <v>501291</v>
      </c>
      <c r="C2420" t="s">
        <v>50</v>
      </c>
      <c r="D2420" t="s">
        <v>133</v>
      </c>
      <c r="E2420">
        <v>10</v>
      </c>
      <c r="F2420" s="11">
        <v>7791047066086</v>
      </c>
      <c r="G2420" s="7" t="s">
        <v>165</v>
      </c>
      <c r="H2420" s="7">
        <f t="shared" si="74"/>
        <v>0</v>
      </c>
      <c r="I2420" t="s">
        <v>153</v>
      </c>
      <c r="J2420" t="s">
        <v>294</v>
      </c>
      <c r="K2420" t="s">
        <v>18</v>
      </c>
      <c r="L2420" s="7" t="s">
        <v>148</v>
      </c>
      <c r="M2420" t="s">
        <v>294</v>
      </c>
      <c r="N2420" t="s">
        <v>294</v>
      </c>
      <c r="O2420" t="str">
        <f t="shared" si="75"/>
        <v>Нет показаний</v>
      </c>
    </row>
    <row r="2421" spans="1:15" x14ac:dyDescent="0.25">
      <c r="A2421">
        <v>502285</v>
      </c>
      <c r="B2421">
        <v>501291</v>
      </c>
      <c r="C2421" t="s">
        <v>50</v>
      </c>
      <c r="D2421" t="s">
        <v>133</v>
      </c>
      <c r="E2421">
        <v>10</v>
      </c>
      <c r="F2421" s="11">
        <v>15012162</v>
      </c>
      <c r="G2421" s="7" t="s">
        <v>170</v>
      </c>
      <c r="H2421" s="7">
        <f t="shared" si="74"/>
        <v>4</v>
      </c>
      <c r="I2421" t="s">
        <v>153</v>
      </c>
      <c r="J2421" t="s">
        <v>294</v>
      </c>
      <c r="K2421" t="s">
        <v>18</v>
      </c>
      <c r="L2421" s="7" t="s">
        <v>148</v>
      </c>
      <c r="M2421" t="s">
        <v>294</v>
      </c>
      <c r="N2421" t="s">
        <v>294</v>
      </c>
      <c r="O2421" t="str">
        <f t="shared" si="75"/>
        <v>Нет показаний</v>
      </c>
    </row>
    <row r="2422" spans="1:15" x14ac:dyDescent="0.25">
      <c r="A2422">
        <v>502286</v>
      </c>
      <c r="B2422">
        <v>501291</v>
      </c>
      <c r="C2422" t="s">
        <v>50</v>
      </c>
      <c r="D2422" t="s">
        <v>133</v>
      </c>
      <c r="E2422">
        <v>10</v>
      </c>
      <c r="F2422" s="11">
        <v>15012162</v>
      </c>
      <c r="G2422" s="7" t="s">
        <v>170</v>
      </c>
      <c r="H2422" s="7">
        <f t="shared" si="74"/>
        <v>4</v>
      </c>
      <c r="I2422" t="s">
        <v>153</v>
      </c>
      <c r="J2422" t="s">
        <v>294</v>
      </c>
      <c r="K2422" t="s">
        <v>18</v>
      </c>
      <c r="L2422" s="7" t="s">
        <v>148</v>
      </c>
      <c r="M2422" t="s">
        <v>294</v>
      </c>
      <c r="N2422" t="s">
        <v>294</v>
      </c>
      <c r="O2422" t="str">
        <f t="shared" si="75"/>
        <v>Нет показаний</v>
      </c>
    </row>
    <row r="2423" spans="1:15" x14ac:dyDescent="0.25">
      <c r="A2423">
        <v>502287</v>
      </c>
      <c r="B2423">
        <v>501291</v>
      </c>
      <c r="C2423" t="s">
        <v>50</v>
      </c>
      <c r="D2423" t="s">
        <v>133</v>
      </c>
      <c r="E2423">
        <v>10</v>
      </c>
      <c r="F2423" s="11">
        <v>15012162</v>
      </c>
      <c r="G2423" s="7" t="s">
        <v>170</v>
      </c>
      <c r="H2423" s="7">
        <f t="shared" si="74"/>
        <v>4</v>
      </c>
      <c r="I2423" t="s">
        <v>153</v>
      </c>
      <c r="J2423" t="s">
        <v>294</v>
      </c>
      <c r="K2423" t="s">
        <v>18</v>
      </c>
      <c r="L2423" s="7" t="s">
        <v>148</v>
      </c>
      <c r="M2423" t="s">
        <v>294</v>
      </c>
      <c r="N2423" t="s">
        <v>294</v>
      </c>
      <c r="O2423" t="str">
        <f t="shared" si="75"/>
        <v>Нет показаний</v>
      </c>
    </row>
    <row r="2424" spans="1:15" x14ac:dyDescent="0.25">
      <c r="A2424">
        <v>502288</v>
      </c>
      <c r="B2424">
        <v>501291</v>
      </c>
      <c r="C2424" t="s">
        <v>50</v>
      </c>
      <c r="D2424" t="s">
        <v>133</v>
      </c>
      <c r="E2424">
        <v>10</v>
      </c>
      <c r="F2424" s="11">
        <v>15012162</v>
      </c>
      <c r="G2424" s="7" t="s">
        <v>170</v>
      </c>
      <c r="H2424" s="7">
        <f t="shared" si="74"/>
        <v>4</v>
      </c>
      <c r="I2424" t="s">
        <v>153</v>
      </c>
      <c r="J2424" t="s">
        <v>294</v>
      </c>
      <c r="K2424" t="s">
        <v>18</v>
      </c>
      <c r="L2424" s="7" t="s">
        <v>148</v>
      </c>
      <c r="M2424" t="s">
        <v>294</v>
      </c>
      <c r="N2424" t="s">
        <v>294</v>
      </c>
      <c r="O2424" t="str">
        <f t="shared" si="75"/>
        <v>Нет показаний</v>
      </c>
    </row>
    <row r="2425" spans="1:15" x14ac:dyDescent="0.25">
      <c r="A2425">
        <v>502293</v>
      </c>
      <c r="B2425">
        <v>501291</v>
      </c>
      <c r="C2425" t="s">
        <v>50</v>
      </c>
      <c r="D2425" t="s">
        <v>133</v>
      </c>
      <c r="E2425">
        <v>10</v>
      </c>
      <c r="F2425" s="11">
        <v>92539764</v>
      </c>
      <c r="G2425" s="7" t="s">
        <v>165</v>
      </c>
      <c r="H2425" s="7">
        <f t="shared" si="74"/>
        <v>0</v>
      </c>
      <c r="I2425" t="s">
        <v>153</v>
      </c>
      <c r="J2425" t="s">
        <v>294</v>
      </c>
      <c r="K2425" t="s">
        <v>18</v>
      </c>
      <c r="L2425" s="7" t="s">
        <v>148</v>
      </c>
      <c r="M2425" t="s">
        <v>294</v>
      </c>
      <c r="N2425" t="s">
        <v>294</v>
      </c>
      <c r="O2425" t="str">
        <f t="shared" si="75"/>
        <v>Нет показаний</v>
      </c>
    </row>
    <row r="2426" spans="1:15" x14ac:dyDescent="0.25">
      <c r="A2426">
        <v>502298</v>
      </c>
      <c r="B2426">
        <v>501291</v>
      </c>
      <c r="C2426" t="s">
        <v>50</v>
      </c>
      <c r="D2426" t="s">
        <v>133</v>
      </c>
      <c r="E2426">
        <v>10</v>
      </c>
      <c r="F2426" s="11">
        <v>4598964</v>
      </c>
      <c r="G2426" s="7" t="s">
        <v>165</v>
      </c>
      <c r="H2426" s="7">
        <f t="shared" si="74"/>
        <v>0</v>
      </c>
      <c r="I2426" t="s">
        <v>153</v>
      </c>
      <c r="J2426" t="s">
        <v>153</v>
      </c>
      <c r="K2426" t="s">
        <v>18</v>
      </c>
      <c r="L2426" s="7" t="s">
        <v>148</v>
      </c>
      <c r="M2426">
        <v>2.76</v>
      </c>
      <c r="N2426" s="12">
        <v>-6</v>
      </c>
      <c r="O2426">
        <f t="shared" si="75"/>
        <v>-6</v>
      </c>
    </row>
    <row r="2427" spans="1:15" x14ac:dyDescent="0.25">
      <c r="A2427">
        <v>502299</v>
      </c>
      <c r="B2427">
        <v>501291</v>
      </c>
      <c r="C2427" t="s">
        <v>50</v>
      </c>
      <c r="D2427" t="s">
        <v>133</v>
      </c>
      <c r="E2427">
        <v>10</v>
      </c>
      <c r="F2427" s="11">
        <v>106189099</v>
      </c>
      <c r="G2427" s="7" t="s">
        <v>165</v>
      </c>
      <c r="H2427" s="7">
        <f t="shared" si="74"/>
        <v>0</v>
      </c>
      <c r="I2427" t="s">
        <v>153</v>
      </c>
      <c r="J2427" t="s">
        <v>153</v>
      </c>
      <c r="K2427" t="s">
        <v>18</v>
      </c>
      <c r="L2427" s="7" t="s">
        <v>148</v>
      </c>
      <c r="M2427">
        <v>2.76</v>
      </c>
      <c r="N2427" s="12">
        <v>-2233</v>
      </c>
      <c r="O2427">
        <f t="shared" si="75"/>
        <v>-2233</v>
      </c>
    </row>
    <row r="2428" spans="1:15" x14ac:dyDescent="0.25">
      <c r="A2428">
        <v>502312</v>
      </c>
      <c r="B2428">
        <v>501291</v>
      </c>
      <c r="C2428" t="s">
        <v>50</v>
      </c>
      <c r="D2428" t="s">
        <v>133</v>
      </c>
      <c r="E2428">
        <v>10</v>
      </c>
      <c r="F2428" s="11">
        <v>28256</v>
      </c>
      <c r="G2428" s="7" t="s">
        <v>170</v>
      </c>
      <c r="H2428" s="7">
        <f t="shared" si="74"/>
        <v>5</v>
      </c>
      <c r="I2428" t="s">
        <v>153</v>
      </c>
      <c r="J2428" t="s">
        <v>153</v>
      </c>
      <c r="K2428" t="s">
        <v>18</v>
      </c>
      <c r="L2428" s="7" t="s">
        <v>148</v>
      </c>
      <c r="M2428">
        <v>2.76</v>
      </c>
      <c r="N2428" s="12">
        <v>0</v>
      </c>
      <c r="O2428">
        <f t="shared" si="75"/>
        <v>0</v>
      </c>
    </row>
    <row r="2429" spans="1:15" x14ac:dyDescent="0.25">
      <c r="A2429">
        <v>502313</v>
      </c>
      <c r="B2429">
        <v>501291</v>
      </c>
      <c r="C2429" t="s">
        <v>50</v>
      </c>
      <c r="D2429" t="s">
        <v>133</v>
      </c>
      <c r="E2429">
        <v>10</v>
      </c>
      <c r="F2429" s="11">
        <v>28256</v>
      </c>
      <c r="G2429" s="7" t="s">
        <v>170</v>
      </c>
      <c r="H2429" s="7">
        <f t="shared" si="74"/>
        <v>5</v>
      </c>
      <c r="I2429" t="s">
        <v>153</v>
      </c>
      <c r="J2429" t="s">
        <v>153</v>
      </c>
      <c r="K2429" t="s">
        <v>18</v>
      </c>
      <c r="L2429" s="7" t="s">
        <v>148</v>
      </c>
      <c r="M2429">
        <v>2.76</v>
      </c>
      <c r="N2429" s="12">
        <v>0</v>
      </c>
      <c r="O2429">
        <f t="shared" si="75"/>
        <v>0</v>
      </c>
    </row>
    <row r="2430" spans="1:15" x14ac:dyDescent="0.25">
      <c r="A2430">
        <v>502314</v>
      </c>
      <c r="B2430">
        <v>501291</v>
      </c>
      <c r="C2430" t="s">
        <v>50</v>
      </c>
      <c r="D2430" t="s">
        <v>133</v>
      </c>
      <c r="E2430">
        <v>10</v>
      </c>
      <c r="F2430" s="11">
        <v>28256</v>
      </c>
      <c r="G2430" s="7" t="s">
        <v>170</v>
      </c>
      <c r="H2430" s="7">
        <f t="shared" si="74"/>
        <v>5</v>
      </c>
      <c r="I2430" t="s">
        <v>153</v>
      </c>
      <c r="J2430" t="s">
        <v>153</v>
      </c>
      <c r="K2430" t="s">
        <v>18</v>
      </c>
      <c r="L2430" s="7" t="s">
        <v>148</v>
      </c>
      <c r="M2430">
        <v>2.76</v>
      </c>
      <c r="N2430" s="12">
        <v>0</v>
      </c>
      <c r="O2430">
        <f t="shared" si="75"/>
        <v>0</v>
      </c>
    </row>
    <row r="2431" spans="1:15" x14ac:dyDescent="0.25">
      <c r="A2431">
        <v>502316</v>
      </c>
      <c r="B2431">
        <v>501291</v>
      </c>
      <c r="C2431" t="s">
        <v>50</v>
      </c>
      <c r="D2431" t="s">
        <v>133</v>
      </c>
      <c r="E2431">
        <v>10</v>
      </c>
      <c r="F2431" s="11">
        <v>28256</v>
      </c>
      <c r="G2431" s="7" t="s">
        <v>170</v>
      </c>
      <c r="H2431" s="7">
        <f t="shared" si="74"/>
        <v>5</v>
      </c>
      <c r="I2431" t="s">
        <v>153</v>
      </c>
      <c r="J2431" t="s">
        <v>153</v>
      </c>
      <c r="K2431" t="s">
        <v>18</v>
      </c>
      <c r="L2431" s="7" t="s">
        <v>148</v>
      </c>
      <c r="M2431">
        <v>2.76</v>
      </c>
      <c r="N2431" s="12">
        <v>0</v>
      </c>
      <c r="O2431">
        <f t="shared" si="75"/>
        <v>0</v>
      </c>
    </row>
    <row r="2432" spans="1:15" x14ac:dyDescent="0.25">
      <c r="A2432">
        <v>502322</v>
      </c>
      <c r="B2432">
        <v>501291</v>
      </c>
      <c r="C2432" t="s">
        <v>50</v>
      </c>
      <c r="D2432" t="s">
        <v>133</v>
      </c>
      <c r="E2432">
        <v>10</v>
      </c>
      <c r="F2432" s="11">
        <v>127252990</v>
      </c>
      <c r="G2432" s="7" t="s">
        <v>170</v>
      </c>
      <c r="H2432" s="7">
        <f t="shared" si="74"/>
        <v>4</v>
      </c>
      <c r="I2432" t="s">
        <v>153</v>
      </c>
      <c r="J2432" t="s">
        <v>294</v>
      </c>
      <c r="K2432" t="s">
        <v>18</v>
      </c>
      <c r="L2432" s="7" t="s">
        <v>148</v>
      </c>
      <c r="M2432" t="s">
        <v>294</v>
      </c>
      <c r="N2432" t="s">
        <v>294</v>
      </c>
      <c r="O2432" t="str">
        <f t="shared" si="75"/>
        <v>Нет показаний</v>
      </c>
    </row>
    <row r="2433" spans="1:15" x14ac:dyDescent="0.25">
      <c r="A2433">
        <v>502325</v>
      </c>
      <c r="B2433">
        <v>501291</v>
      </c>
      <c r="C2433" t="s">
        <v>50</v>
      </c>
      <c r="D2433" t="s">
        <v>133</v>
      </c>
      <c r="E2433">
        <v>10</v>
      </c>
      <c r="F2433" s="11">
        <v>127252990</v>
      </c>
      <c r="G2433" s="7" t="s">
        <v>170</v>
      </c>
      <c r="H2433" s="7">
        <f t="shared" si="74"/>
        <v>4</v>
      </c>
      <c r="I2433" t="s">
        <v>153</v>
      </c>
      <c r="J2433" t="s">
        <v>294</v>
      </c>
      <c r="K2433" t="s">
        <v>18</v>
      </c>
      <c r="L2433" s="7" t="s">
        <v>148</v>
      </c>
      <c r="M2433" t="s">
        <v>294</v>
      </c>
      <c r="N2433" t="s">
        <v>294</v>
      </c>
      <c r="O2433" t="str">
        <f t="shared" si="75"/>
        <v>Нет показаний</v>
      </c>
    </row>
    <row r="2434" spans="1:15" x14ac:dyDescent="0.25">
      <c r="A2434">
        <v>502346</v>
      </c>
      <c r="B2434">
        <v>501291</v>
      </c>
      <c r="C2434" t="s">
        <v>50</v>
      </c>
      <c r="D2434" t="s">
        <v>133</v>
      </c>
      <c r="E2434">
        <v>10</v>
      </c>
      <c r="F2434" s="11">
        <v>14258</v>
      </c>
      <c r="G2434" s="7" t="s">
        <v>165</v>
      </c>
      <c r="H2434" s="7">
        <f t="shared" si="74"/>
        <v>0</v>
      </c>
      <c r="I2434" t="s">
        <v>153</v>
      </c>
      <c r="J2434" t="s">
        <v>153</v>
      </c>
      <c r="K2434" t="s">
        <v>18</v>
      </c>
      <c r="L2434" s="7" t="s">
        <v>148</v>
      </c>
      <c r="M2434">
        <v>2.76</v>
      </c>
      <c r="N2434" s="12">
        <v>-45</v>
      </c>
      <c r="O2434">
        <f t="shared" si="75"/>
        <v>-45</v>
      </c>
    </row>
    <row r="2435" spans="1:15" x14ac:dyDescent="0.25">
      <c r="A2435">
        <v>502346</v>
      </c>
      <c r="B2435">
        <v>501291</v>
      </c>
      <c r="C2435" t="s">
        <v>50</v>
      </c>
      <c r="D2435" t="s">
        <v>133</v>
      </c>
      <c r="E2435">
        <v>10</v>
      </c>
      <c r="F2435" s="11">
        <v>47707</v>
      </c>
      <c r="G2435" s="7" t="s">
        <v>165</v>
      </c>
      <c r="H2435" s="7">
        <f t="shared" ref="H2435:H2498" si="76">COUNTIFS($F$2:$F$3258,F2435,$G$2:$G$3258,"ОКПУ")</f>
        <v>0</v>
      </c>
      <c r="I2435" t="s">
        <v>153</v>
      </c>
      <c r="J2435" t="s">
        <v>153</v>
      </c>
      <c r="K2435" t="s">
        <v>18</v>
      </c>
      <c r="L2435" s="7" t="s">
        <v>148</v>
      </c>
      <c r="M2435">
        <v>2.76</v>
      </c>
      <c r="N2435" s="12">
        <v>77</v>
      </c>
      <c r="O2435">
        <f t="shared" ref="O2435:O2498" si="77">IF(H2435&gt;0,IFERROR(N2435/H2435,N2435),N2435)</f>
        <v>77</v>
      </c>
    </row>
    <row r="2436" spans="1:15" x14ac:dyDescent="0.25">
      <c r="A2436">
        <v>502351</v>
      </c>
      <c r="B2436">
        <v>501291</v>
      </c>
      <c r="C2436" t="s">
        <v>50</v>
      </c>
      <c r="D2436" t="s">
        <v>133</v>
      </c>
      <c r="E2436">
        <v>10</v>
      </c>
      <c r="F2436" s="11">
        <v>400806189</v>
      </c>
      <c r="G2436" s="7" t="s">
        <v>165</v>
      </c>
      <c r="H2436" s="7">
        <f t="shared" si="76"/>
        <v>0</v>
      </c>
      <c r="I2436" t="s">
        <v>153</v>
      </c>
      <c r="J2436" t="s">
        <v>153</v>
      </c>
      <c r="K2436" t="s">
        <v>18</v>
      </c>
      <c r="L2436" s="7" t="s">
        <v>148</v>
      </c>
      <c r="M2436">
        <v>2.76</v>
      </c>
      <c r="N2436" s="12">
        <v>50.4559999999992</v>
      </c>
      <c r="O2436">
        <f t="shared" si="77"/>
        <v>50.4559999999992</v>
      </c>
    </row>
    <row r="2437" spans="1:15" x14ac:dyDescent="0.25">
      <c r="A2437">
        <v>502363</v>
      </c>
      <c r="B2437">
        <v>501291</v>
      </c>
      <c r="C2437" t="s">
        <v>50</v>
      </c>
      <c r="D2437" t="s">
        <v>133</v>
      </c>
      <c r="E2437">
        <v>10</v>
      </c>
      <c r="F2437" s="11">
        <v>140000504543</v>
      </c>
      <c r="G2437" s="7" t="s">
        <v>165</v>
      </c>
      <c r="H2437" s="7">
        <f t="shared" si="76"/>
        <v>0</v>
      </c>
      <c r="I2437" t="s">
        <v>153</v>
      </c>
      <c r="J2437" t="s">
        <v>294</v>
      </c>
      <c r="K2437" t="s">
        <v>18</v>
      </c>
      <c r="L2437" s="7" t="s">
        <v>148</v>
      </c>
      <c r="M2437" t="s">
        <v>294</v>
      </c>
      <c r="N2437" t="s">
        <v>294</v>
      </c>
      <c r="O2437" t="str">
        <f t="shared" si="77"/>
        <v>Нет показаний</v>
      </c>
    </row>
    <row r="2438" spans="1:15" x14ac:dyDescent="0.25">
      <c r="A2438">
        <v>502373</v>
      </c>
      <c r="B2438">
        <v>501291</v>
      </c>
      <c r="C2438" t="s">
        <v>50</v>
      </c>
      <c r="D2438" t="s">
        <v>133</v>
      </c>
      <c r="E2438">
        <v>10</v>
      </c>
      <c r="F2438" s="11">
        <v>15012242</v>
      </c>
      <c r="G2438" s="7" t="s">
        <v>165</v>
      </c>
      <c r="H2438" s="7">
        <f t="shared" si="76"/>
        <v>0</v>
      </c>
      <c r="I2438" t="s">
        <v>153</v>
      </c>
      <c r="J2438" t="s">
        <v>153</v>
      </c>
      <c r="K2438" t="s">
        <v>18</v>
      </c>
      <c r="L2438" s="7" t="s">
        <v>148</v>
      </c>
      <c r="M2438">
        <v>2.76</v>
      </c>
      <c r="N2438" s="12">
        <v>20</v>
      </c>
      <c r="O2438">
        <f t="shared" si="77"/>
        <v>20</v>
      </c>
    </row>
    <row r="2439" spans="1:15" x14ac:dyDescent="0.25">
      <c r="A2439">
        <v>502374</v>
      </c>
      <c r="B2439">
        <v>501291</v>
      </c>
      <c r="C2439" t="s">
        <v>50</v>
      </c>
      <c r="D2439" t="s">
        <v>133</v>
      </c>
      <c r="E2439">
        <v>10</v>
      </c>
      <c r="F2439" s="11">
        <v>108201138</v>
      </c>
      <c r="G2439" s="7" t="s">
        <v>165</v>
      </c>
      <c r="H2439" s="7">
        <f t="shared" si="76"/>
        <v>0</v>
      </c>
      <c r="I2439" t="s">
        <v>153</v>
      </c>
      <c r="J2439" t="s">
        <v>294</v>
      </c>
      <c r="K2439" t="s">
        <v>18</v>
      </c>
      <c r="L2439" s="7" t="s">
        <v>148</v>
      </c>
      <c r="M2439" t="s">
        <v>294</v>
      </c>
      <c r="N2439" t="s">
        <v>294</v>
      </c>
      <c r="O2439" t="str">
        <f t="shared" si="77"/>
        <v>Нет показаний</v>
      </c>
    </row>
    <row r="2440" spans="1:15" x14ac:dyDescent="0.25">
      <c r="A2440">
        <v>502387</v>
      </c>
      <c r="B2440">
        <v>501291</v>
      </c>
      <c r="C2440" t="s">
        <v>50</v>
      </c>
      <c r="D2440" t="s">
        <v>133</v>
      </c>
      <c r="E2440">
        <v>10</v>
      </c>
      <c r="F2440" s="11">
        <v>437727</v>
      </c>
      <c r="G2440" s="7" t="s">
        <v>165</v>
      </c>
      <c r="H2440" s="7">
        <f t="shared" si="76"/>
        <v>0</v>
      </c>
      <c r="I2440" t="s">
        <v>153</v>
      </c>
      <c r="J2440" t="s">
        <v>294</v>
      </c>
      <c r="K2440" t="s">
        <v>18</v>
      </c>
      <c r="L2440" s="7" t="s">
        <v>148</v>
      </c>
      <c r="M2440" t="s">
        <v>294</v>
      </c>
      <c r="N2440" t="s">
        <v>294</v>
      </c>
      <c r="O2440" t="str">
        <f t="shared" si="77"/>
        <v>Нет показаний</v>
      </c>
    </row>
    <row r="2441" spans="1:15" x14ac:dyDescent="0.25">
      <c r="A2441">
        <v>502668</v>
      </c>
      <c r="B2441">
        <v>501298</v>
      </c>
      <c r="C2441" t="s">
        <v>50</v>
      </c>
      <c r="D2441" t="s">
        <v>85</v>
      </c>
      <c r="E2441">
        <v>35</v>
      </c>
      <c r="F2441" s="11">
        <v>112706</v>
      </c>
      <c r="G2441" s="7" t="s">
        <v>165</v>
      </c>
      <c r="H2441" s="7">
        <f t="shared" si="76"/>
        <v>0</v>
      </c>
      <c r="I2441" t="s">
        <v>153</v>
      </c>
      <c r="J2441" t="s">
        <v>294</v>
      </c>
      <c r="K2441" t="s">
        <v>18</v>
      </c>
      <c r="L2441" s="7" t="s">
        <v>148</v>
      </c>
      <c r="M2441" t="s">
        <v>294</v>
      </c>
      <c r="N2441" t="s">
        <v>294</v>
      </c>
      <c r="O2441" t="str">
        <f t="shared" si="77"/>
        <v>Нет показаний</v>
      </c>
    </row>
    <row r="2442" spans="1:15" x14ac:dyDescent="0.25">
      <c r="A2442">
        <v>502670</v>
      </c>
      <c r="B2442">
        <v>501298</v>
      </c>
      <c r="C2442" t="s">
        <v>50</v>
      </c>
      <c r="D2442" t="s">
        <v>85</v>
      </c>
      <c r="E2442">
        <v>35</v>
      </c>
      <c r="F2442" s="11">
        <v>649161002353372</v>
      </c>
      <c r="G2442" s="7" t="s">
        <v>165</v>
      </c>
      <c r="H2442" s="7">
        <f t="shared" si="76"/>
        <v>0</v>
      </c>
      <c r="I2442" t="s">
        <v>153</v>
      </c>
      <c r="J2442" t="s">
        <v>153</v>
      </c>
      <c r="K2442" t="s">
        <v>18</v>
      </c>
      <c r="L2442" s="7" t="s">
        <v>148</v>
      </c>
      <c r="M2442">
        <v>2.76</v>
      </c>
      <c r="N2442" s="12">
        <v>280</v>
      </c>
      <c r="O2442">
        <f t="shared" si="77"/>
        <v>280</v>
      </c>
    </row>
    <row r="2443" spans="1:15" x14ac:dyDescent="0.25">
      <c r="A2443">
        <v>502672</v>
      </c>
      <c r="B2443">
        <v>501298</v>
      </c>
      <c r="C2443" t="s">
        <v>50</v>
      </c>
      <c r="D2443" t="s">
        <v>85</v>
      </c>
      <c r="E2443">
        <v>35</v>
      </c>
      <c r="F2443" s="11">
        <v>58154806</v>
      </c>
      <c r="G2443" s="7" t="s">
        <v>170</v>
      </c>
      <c r="H2443" s="7">
        <f t="shared" si="76"/>
        <v>2</v>
      </c>
      <c r="I2443" t="s">
        <v>153</v>
      </c>
      <c r="J2443" t="s">
        <v>153</v>
      </c>
      <c r="K2443" t="s">
        <v>18</v>
      </c>
      <c r="L2443" s="7" t="s">
        <v>148</v>
      </c>
      <c r="M2443">
        <v>2.76</v>
      </c>
      <c r="N2443" s="12">
        <v>157</v>
      </c>
      <c r="O2443">
        <f t="shared" si="77"/>
        <v>78.5</v>
      </c>
    </row>
    <row r="2444" spans="1:15" x14ac:dyDescent="0.25">
      <c r="A2444">
        <v>502673</v>
      </c>
      <c r="B2444">
        <v>501298</v>
      </c>
      <c r="C2444" t="s">
        <v>50</v>
      </c>
      <c r="D2444" t="s">
        <v>85</v>
      </c>
      <c r="E2444">
        <v>35</v>
      </c>
      <c r="F2444" s="11">
        <v>58154806</v>
      </c>
      <c r="G2444" s="7" t="s">
        <v>170</v>
      </c>
      <c r="H2444" s="7">
        <f t="shared" si="76"/>
        <v>2</v>
      </c>
      <c r="I2444" t="s">
        <v>153</v>
      </c>
      <c r="J2444" t="s">
        <v>153</v>
      </c>
      <c r="K2444" t="s">
        <v>18</v>
      </c>
      <c r="L2444" s="7" t="s">
        <v>148</v>
      </c>
      <c r="M2444">
        <v>2.76</v>
      </c>
      <c r="N2444" s="12">
        <v>157</v>
      </c>
      <c r="O2444">
        <f t="shared" si="77"/>
        <v>78.5</v>
      </c>
    </row>
    <row r="2445" spans="1:15" x14ac:dyDescent="0.25">
      <c r="A2445">
        <v>502675</v>
      </c>
      <c r="B2445">
        <v>501298</v>
      </c>
      <c r="C2445" t="s">
        <v>50</v>
      </c>
      <c r="D2445" t="s">
        <v>85</v>
      </c>
      <c r="E2445">
        <v>35</v>
      </c>
      <c r="F2445" s="11">
        <v>14442</v>
      </c>
      <c r="G2445" s="7" t="s">
        <v>165</v>
      </c>
      <c r="H2445" s="7">
        <f t="shared" si="76"/>
        <v>0</v>
      </c>
      <c r="I2445" t="s">
        <v>153</v>
      </c>
      <c r="J2445" t="s">
        <v>153</v>
      </c>
      <c r="K2445" t="s">
        <v>18</v>
      </c>
      <c r="L2445" s="7" t="s">
        <v>148</v>
      </c>
      <c r="M2445">
        <v>2.76</v>
      </c>
      <c r="N2445" s="12">
        <v>-306</v>
      </c>
      <c r="O2445">
        <f t="shared" si="77"/>
        <v>-306</v>
      </c>
    </row>
    <row r="2446" spans="1:15" x14ac:dyDescent="0.25">
      <c r="A2446">
        <v>502677</v>
      </c>
      <c r="B2446">
        <v>501298</v>
      </c>
      <c r="C2446" t="s">
        <v>50</v>
      </c>
      <c r="D2446" t="s">
        <v>85</v>
      </c>
      <c r="E2446">
        <v>35</v>
      </c>
      <c r="F2446" s="11">
        <v>125052</v>
      </c>
      <c r="G2446" s="7" t="s">
        <v>165</v>
      </c>
      <c r="H2446" s="7">
        <f t="shared" si="76"/>
        <v>0</v>
      </c>
      <c r="I2446" t="s">
        <v>153</v>
      </c>
      <c r="J2446" t="s">
        <v>294</v>
      </c>
      <c r="K2446" t="s">
        <v>18</v>
      </c>
      <c r="L2446" s="7" t="s">
        <v>148</v>
      </c>
      <c r="M2446" t="s">
        <v>294</v>
      </c>
      <c r="N2446" t="s">
        <v>294</v>
      </c>
      <c r="O2446" t="str">
        <f t="shared" si="77"/>
        <v>Нет показаний</v>
      </c>
    </row>
    <row r="2447" spans="1:15" x14ac:dyDescent="0.25">
      <c r="A2447">
        <v>502678</v>
      </c>
      <c r="B2447">
        <v>501298</v>
      </c>
      <c r="C2447" t="s">
        <v>50</v>
      </c>
      <c r="D2447" t="s">
        <v>85</v>
      </c>
      <c r="E2447">
        <v>35</v>
      </c>
      <c r="F2447" s="11">
        <v>370043</v>
      </c>
      <c r="G2447" s="7" t="s">
        <v>165</v>
      </c>
      <c r="H2447" s="7">
        <f t="shared" si="76"/>
        <v>0</v>
      </c>
      <c r="I2447" t="s">
        <v>153</v>
      </c>
      <c r="J2447" t="s">
        <v>153</v>
      </c>
      <c r="K2447" t="s">
        <v>18</v>
      </c>
      <c r="L2447" s="7" t="s">
        <v>148</v>
      </c>
      <c r="M2447">
        <v>2.76</v>
      </c>
      <c r="N2447" s="12">
        <v>0</v>
      </c>
      <c r="O2447">
        <f t="shared" si="77"/>
        <v>0</v>
      </c>
    </row>
    <row r="2448" spans="1:15" x14ac:dyDescent="0.25">
      <c r="A2448">
        <v>502679</v>
      </c>
      <c r="B2448">
        <v>501298</v>
      </c>
      <c r="C2448" t="s">
        <v>50</v>
      </c>
      <c r="D2448" t="s">
        <v>85</v>
      </c>
      <c r="E2448">
        <v>35</v>
      </c>
      <c r="F2448" s="11">
        <v>125053</v>
      </c>
      <c r="G2448" s="7" t="s">
        <v>165</v>
      </c>
      <c r="H2448" s="7">
        <f t="shared" si="76"/>
        <v>0</v>
      </c>
      <c r="I2448" t="s">
        <v>153</v>
      </c>
      <c r="J2448" t="s">
        <v>294</v>
      </c>
      <c r="K2448" t="s">
        <v>18</v>
      </c>
      <c r="L2448" s="7" t="s">
        <v>148</v>
      </c>
      <c r="M2448" t="s">
        <v>294</v>
      </c>
      <c r="N2448" t="s">
        <v>294</v>
      </c>
      <c r="O2448" t="str">
        <f t="shared" si="77"/>
        <v>Нет показаний</v>
      </c>
    </row>
    <row r="2449" spans="1:15" x14ac:dyDescent="0.25">
      <c r="A2449">
        <v>502681</v>
      </c>
      <c r="B2449">
        <v>501298</v>
      </c>
      <c r="C2449" t="s">
        <v>50</v>
      </c>
      <c r="D2449" t="s">
        <v>85</v>
      </c>
      <c r="E2449">
        <v>35</v>
      </c>
      <c r="F2449" s="11">
        <v>1130058</v>
      </c>
      <c r="G2449" s="7" t="s">
        <v>165</v>
      </c>
      <c r="H2449" s="7">
        <f t="shared" si="76"/>
        <v>0</v>
      </c>
      <c r="I2449" t="s">
        <v>153</v>
      </c>
      <c r="J2449" t="s">
        <v>294</v>
      </c>
      <c r="K2449" t="s">
        <v>18</v>
      </c>
      <c r="L2449" s="7" t="s">
        <v>148</v>
      </c>
      <c r="M2449" t="s">
        <v>294</v>
      </c>
      <c r="N2449" t="s">
        <v>294</v>
      </c>
      <c r="O2449" t="str">
        <f t="shared" si="77"/>
        <v>Нет показаний</v>
      </c>
    </row>
    <row r="2450" spans="1:15" x14ac:dyDescent="0.25">
      <c r="A2450">
        <v>502683</v>
      </c>
      <c r="B2450">
        <v>501298</v>
      </c>
      <c r="C2450" t="s">
        <v>50</v>
      </c>
      <c r="D2450" t="s">
        <v>85</v>
      </c>
      <c r="E2450">
        <v>35</v>
      </c>
      <c r="F2450" s="11">
        <v>415748</v>
      </c>
      <c r="G2450" s="7" t="s">
        <v>165</v>
      </c>
      <c r="H2450" s="7">
        <f t="shared" si="76"/>
        <v>0</v>
      </c>
      <c r="I2450" t="s">
        <v>153</v>
      </c>
      <c r="J2450" t="s">
        <v>153</v>
      </c>
      <c r="K2450" t="s">
        <v>18</v>
      </c>
      <c r="L2450" s="7" t="s">
        <v>148</v>
      </c>
      <c r="M2450">
        <v>2.76</v>
      </c>
      <c r="N2450" s="12">
        <v>119</v>
      </c>
      <c r="O2450">
        <f t="shared" si="77"/>
        <v>119</v>
      </c>
    </row>
    <row r="2451" spans="1:15" x14ac:dyDescent="0.25">
      <c r="A2451">
        <v>502745</v>
      </c>
      <c r="B2451">
        <v>447453</v>
      </c>
      <c r="C2451" t="s">
        <v>50</v>
      </c>
      <c r="D2451" t="s">
        <v>104</v>
      </c>
      <c r="E2451">
        <v>19</v>
      </c>
      <c r="F2451" s="11" t="s">
        <v>255</v>
      </c>
      <c r="G2451" s="7" t="s">
        <v>165</v>
      </c>
      <c r="H2451" s="7">
        <f t="shared" si="76"/>
        <v>0</v>
      </c>
      <c r="I2451" t="s">
        <v>153</v>
      </c>
      <c r="J2451" t="s">
        <v>153</v>
      </c>
      <c r="K2451" t="s">
        <v>18</v>
      </c>
      <c r="L2451" s="7" t="s">
        <v>149</v>
      </c>
      <c r="M2451">
        <v>4.2110000000000003</v>
      </c>
      <c r="N2451" s="12">
        <v>471.142</v>
      </c>
      <c r="O2451">
        <f t="shared" si="77"/>
        <v>471.142</v>
      </c>
    </row>
    <row r="2452" spans="1:15" x14ac:dyDescent="0.25">
      <c r="A2452">
        <v>503571</v>
      </c>
      <c r="B2452">
        <v>503569</v>
      </c>
      <c r="C2452" t="s">
        <v>29</v>
      </c>
      <c r="D2452" t="s">
        <v>134</v>
      </c>
      <c r="E2452">
        <v>92</v>
      </c>
      <c r="F2452" s="11">
        <v>28738</v>
      </c>
      <c r="G2452" s="7" t="s">
        <v>165</v>
      </c>
      <c r="H2452" s="7">
        <f t="shared" si="76"/>
        <v>0</v>
      </c>
      <c r="I2452" t="s">
        <v>153</v>
      </c>
      <c r="J2452" t="s">
        <v>153</v>
      </c>
      <c r="K2452" t="s">
        <v>11</v>
      </c>
      <c r="L2452" s="7" t="s">
        <v>148</v>
      </c>
      <c r="M2452">
        <v>1.9870000000000001</v>
      </c>
      <c r="N2452" s="12">
        <v>0</v>
      </c>
      <c r="O2452">
        <f t="shared" si="77"/>
        <v>0</v>
      </c>
    </row>
    <row r="2453" spans="1:15" x14ac:dyDescent="0.25">
      <c r="A2453">
        <v>503573</v>
      </c>
      <c r="B2453">
        <v>503569</v>
      </c>
      <c r="C2453" t="s">
        <v>29</v>
      </c>
      <c r="D2453" t="s">
        <v>134</v>
      </c>
      <c r="E2453">
        <v>92</v>
      </c>
      <c r="F2453" s="11">
        <v>57008038</v>
      </c>
      <c r="G2453" s="7" t="s">
        <v>165</v>
      </c>
      <c r="H2453" s="7">
        <f t="shared" si="76"/>
        <v>0</v>
      </c>
      <c r="I2453" t="s">
        <v>153</v>
      </c>
      <c r="J2453" t="s">
        <v>153</v>
      </c>
      <c r="K2453" t="s">
        <v>11</v>
      </c>
      <c r="L2453" s="7" t="s">
        <v>148</v>
      </c>
      <c r="M2453">
        <v>1.9870000000000001</v>
      </c>
      <c r="N2453" s="12">
        <v>1000</v>
      </c>
      <c r="O2453">
        <f t="shared" si="77"/>
        <v>1000</v>
      </c>
    </row>
    <row r="2454" spans="1:15" x14ac:dyDescent="0.25">
      <c r="A2454">
        <v>503575</v>
      </c>
      <c r="B2454">
        <v>503569</v>
      </c>
      <c r="C2454" t="s">
        <v>29</v>
      </c>
      <c r="D2454" t="s">
        <v>134</v>
      </c>
      <c r="E2454">
        <v>92</v>
      </c>
      <c r="F2454" s="11">
        <v>31413</v>
      </c>
      <c r="G2454" s="7" t="s">
        <v>165</v>
      </c>
      <c r="H2454" s="7">
        <f t="shared" si="76"/>
        <v>0</v>
      </c>
      <c r="I2454" t="s">
        <v>153</v>
      </c>
      <c r="J2454" t="s">
        <v>153</v>
      </c>
      <c r="K2454" t="s">
        <v>11</v>
      </c>
      <c r="L2454" s="7" t="s">
        <v>148</v>
      </c>
      <c r="M2454">
        <v>1.9870000000000001</v>
      </c>
      <c r="N2454" s="12">
        <v>1000</v>
      </c>
      <c r="O2454">
        <f t="shared" si="77"/>
        <v>1000</v>
      </c>
    </row>
    <row r="2455" spans="1:15" x14ac:dyDescent="0.25">
      <c r="A2455">
        <v>503579</v>
      </c>
      <c r="B2455">
        <v>503569</v>
      </c>
      <c r="C2455" t="s">
        <v>29</v>
      </c>
      <c r="D2455" t="s">
        <v>134</v>
      </c>
      <c r="E2455">
        <v>92</v>
      </c>
      <c r="F2455" s="11">
        <v>25313</v>
      </c>
      <c r="G2455" s="7" t="s">
        <v>165</v>
      </c>
      <c r="H2455" s="7">
        <f t="shared" si="76"/>
        <v>0</v>
      </c>
      <c r="I2455" t="s">
        <v>153</v>
      </c>
      <c r="J2455" t="s">
        <v>153</v>
      </c>
      <c r="K2455" t="s">
        <v>11</v>
      </c>
      <c r="L2455" s="7" t="s">
        <v>148</v>
      </c>
      <c r="M2455">
        <v>1.9870000000000001</v>
      </c>
      <c r="N2455" s="12">
        <v>412</v>
      </c>
      <c r="O2455">
        <f t="shared" si="77"/>
        <v>412</v>
      </c>
    </row>
    <row r="2456" spans="1:15" x14ac:dyDescent="0.25">
      <c r="A2456">
        <v>503581</v>
      </c>
      <c r="B2456">
        <v>503569</v>
      </c>
      <c r="C2456" t="s">
        <v>29</v>
      </c>
      <c r="D2456" t="s">
        <v>134</v>
      </c>
      <c r="E2456">
        <v>92</v>
      </c>
      <c r="F2456" s="11">
        <v>31410</v>
      </c>
      <c r="G2456" s="7" t="s">
        <v>165</v>
      </c>
      <c r="H2456" s="7">
        <f t="shared" si="76"/>
        <v>0</v>
      </c>
      <c r="I2456" t="s">
        <v>153</v>
      </c>
      <c r="J2456" t="s">
        <v>294</v>
      </c>
      <c r="K2456" t="s">
        <v>11</v>
      </c>
      <c r="L2456" s="7" t="s">
        <v>148</v>
      </c>
      <c r="M2456" t="s">
        <v>294</v>
      </c>
      <c r="N2456" t="s">
        <v>294</v>
      </c>
      <c r="O2456" t="str">
        <f t="shared" si="77"/>
        <v>Нет показаний</v>
      </c>
    </row>
    <row r="2457" spans="1:15" x14ac:dyDescent="0.25">
      <c r="A2457">
        <v>503583</v>
      </c>
      <c r="B2457">
        <v>503569</v>
      </c>
      <c r="C2457" t="s">
        <v>29</v>
      </c>
      <c r="D2457" t="s">
        <v>134</v>
      </c>
      <c r="E2457">
        <v>92</v>
      </c>
      <c r="F2457" s="11">
        <v>31398</v>
      </c>
      <c r="G2457" s="7" t="s">
        <v>165</v>
      </c>
      <c r="H2457" s="7">
        <f t="shared" si="76"/>
        <v>0</v>
      </c>
      <c r="I2457" t="s">
        <v>153</v>
      </c>
      <c r="J2457" t="s">
        <v>153</v>
      </c>
      <c r="K2457" t="s">
        <v>11</v>
      </c>
      <c r="L2457" s="7" t="s">
        <v>148</v>
      </c>
      <c r="M2457">
        <v>1.9870000000000001</v>
      </c>
      <c r="N2457" s="12">
        <v>971</v>
      </c>
      <c r="O2457">
        <f t="shared" si="77"/>
        <v>971</v>
      </c>
    </row>
    <row r="2458" spans="1:15" x14ac:dyDescent="0.25">
      <c r="A2458">
        <v>503585</v>
      </c>
      <c r="B2458">
        <v>503569</v>
      </c>
      <c r="C2458" t="s">
        <v>29</v>
      </c>
      <c r="D2458" t="s">
        <v>134</v>
      </c>
      <c r="E2458">
        <v>92</v>
      </c>
      <c r="F2458" s="11">
        <v>28743</v>
      </c>
      <c r="G2458" s="7" t="s">
        <v>165</v>
      </c>
      <c r="H2458" s="7">
        <f t="shared" si="76"/>
        <v>0</v>
      </c>
      <c r="I2458" t="s">
        <v>153</v>
      </c>
      <c r="J2458" t="s">
        <v>294</v>
      </c>
      <c r="K2458" t="s">
        <v>11</v>
      </c>
      <c r="L2458" s="7" t="s">
        <v>148</v>
      </c>
      <c r="M2458" t="s">
        <v>294</v>
      </c>
      <c r="N2458" t="s">
        <v>294</v>
      </c>
      <c r="O2458" t="str">
        <f t="shared" si="77"/>
        <v>Нет показаний</v>
      </c>
    </row>
    <row r="2459" spans="1:15" x14ac:dyDescent="0.25">
      <c r="A2459">
        <v>503589</v>
      </c>
      <c r="B2459">
        <v>503569</v>
      </c>
      <c r="C2459" t="s">
        <v>29</v>
      </c>
      <c r="D2459" t="s">
        <v>134</v>
      </c>
      <c r="E2459">
        <v>92</v>
      </c>
      <c r="F2459" s="11">
        <v>31406</v>
      </c>
      <c r="G2459" s="7" t="s">
        <v>165</v>
      </c>
      <c r="H2459" s="7">
        <f t="shared" si="76"/>
        <v>0</v>
      </c>
      <c r="I2459" t="s">
        <v>153</v>
      </c>
      <c r="J2459" t="s">
        <v>294</v>
      </c>
      <c r="K2459" t="s">
        <v>11</v>
      </c>
      <c r="L2459" s="7" t="s">
        <v>148</v>
      </c>
      <c r="M2459" t="s">
        <v>294</v>
      </c>
      <c r="N2459" t="s">
        <v>294</v>
      </c>
      <c r="O2459" t="str">
        <f t="shared" si="77"/>
        <v>Нет показаний</v>
      </c>
    </row>
    <row r="2460" spans="1:15" x14ac:dyDescent="0.25">
      <c r="A2460">
        <v>503591</v>
      </c>
      <c r="B2460">
        <v>503569</v>
      </c>
      <c r="C2460" t="s">
        <v>29</v>
      </c>
      <c r="D2460" t="s">
        <v>134</v>
      </c>
      <c r="E2460">
        <v>92</v>
      </c>
      <c r="F2460" s="11">
        <v>29274</v>
      </c>
      <c r="G2460" s="7" t="s">
        <v>165</v>
      </c>
      <c r="H2460" s="7">
        <f t="shared" si="76"/>
        <v>0</v>
      </c>
      <c r="I2460" t="s">
        <v>153</v>
      </c>
      <c r="J2460" t="s">
        <v>153</v>
      </c>
      <c r="K2460" t="s">
        <v>11</v>
      </c>
      <c r="L2460" s="7" t="s">
        <v>148</v>
      </c>
      <c r="M2460">
        <v>1.9870000000000001</v>
      </c>
      <c r="N2460" s="12">
        <v>20</v>
      </c>
      <c r="O2460">
        <f t="shared" si="77"/>
        <v>20</v>
      </c>
    </row>
    <row r="2461" spans="1:15" x14ac:dyDescent="0.25">
      <c r="A2461">
        <v>503593</v>
      </c>
      <c r="B2461">
        <v>503569</v>
      </c>
      <c r="C2461" t="s">
        <v>29</v>
      </c>
      <c r="D2461" t="s">
        <v>134</v>
      </c>
      <c r="E2461">
        <v>92</v>
      </c>
      <c r="F2461" s="11">
        <v>29272</v>
      </c>
      <c r="G2461" s="7" t="s">
        <v>165</v>
      </c>
      <c r="H2461" s="7">
        <f t="shared" si="76"/>
        <v>0</v>
      </c>
      <c r="I2461" t="s">
        <v>153</v>
      </c>
      <c r="J2461" t="s">
        <v>153</v>
      </c>
      <c r="K2461" t="s">
        <v>11</v>
      </c>
      <c r="L2461" s="7" t="s">
        <v>148</v>
      </c>
      <c r="M2461">
        <v>1.9870000000000001</v>
      </c>
      <c r="N2461" s="12">
        <v>908</v>
      </c>
      <c r="O2461">
        <f t="shared" si="77"/>
        <v>908</v>
      </c>
    </row>
    <row r="2462" spans="1:15" x14ac:dyDescent="0.25">
      <c r="A2462">
        <v>503596</v>
      </c>
      <c r="B2462">
        <v>503594</v>
      </c>
      <c r="C2462" t="s">
        <v>29</v>
      </c>
      <c r="D2462" t="s">
        <v>134</v>
      </c>
      <c r="E2462">
        <v>98</v>
      </c>
      <c r="F2462" s="11">
        <v>83036</v>
      </c>
      <c r="G2462" s="7" t="s">
        <v>165</v>
      </c>
      <c r="H2462" s="7">
        <f t="shared" si="76"/>
        <v>0</v>
      </c>
      <c r="I2462" t="s">
        <v>153</v>
      </c>
      <c r="J2462" t="s">
        <v>294</v>
      </c>
      <c r="K2462" t="s">
        <v>11</v>
      </c>
      <c r="L2462" s="7" t="s">
        <v>148</v>
      </c>
      <c r="M2462" t="s">
        <v>294</v>
      </c>
      <c r="N2462" t="s">
        <v>294</v>
      </c>
      <c r="O2462" t="str">
        <f t="shared" si="77"/>
        <v>Нет показаний</v>
      </c>
    </row>
    <row r="2463" spans="1:15" x14ac:dyDescent="0.25">
      <c r="A2463">
        <v>503598</v>
      </c>
      <c r="B2463">
        <v>503594</v>
      </c>
      <c r="C2463" t="s">
        <v>29</v>
      </c>
      <c r="D2463" t="s">
        <v>134</v>
      </c>
      <c r="E2463">
        <v>98</v>
      </c>
      <c r="F2463" s="11">
        <v>118364423</v>
      </c>
      <c r="G2463" s="7" t="s">
        <v>165</v>
      </c>
      <c r="H2463" s="7">
        <f t="shared" si="76"/>
        <v>0</v>
      </c>
      <c r="I2463" t="s">
        <v>153</v>
      </c>
      <c r="J2463" t="s">
        <v>294</v>
      </c>
      <c r="K2463" t="s">
        <v>11</v>
      </c>
      <c r="L2463" s="7" t="s">
        <v>148</v>
      </c>
      <c r="M2463" t="s">
        <v>294</v>
      </c>
      <c r="N2463" t="s">
        <v>294</v>
      </c>
      <c r="O2463" t="str">
        <f t="shared" si="77"/>
        <v>Нет показаний</v>
      </c>
    </row>
    <row r="2464" spans="1:15" x14ac:dyDescent="0.25">
      <c r="A2464">
        <v>503604</v>
      </c>
      <c r="B2464">
        <v>503594</v>
      </c>
      <c r="C2464" t="s">
        <v>29</v>
      </c>
      <c r="D2464" t="s">
        <v>134</v>
      </c>
      <c r="E2464">
        <v>98</v>
      </c>
      <c r="F2464" s="11">
        <v>58153680</v>
      </c>
      <c r="G2464" s="7" t="s">
        <v>165</v>
      </c>
      <c r="H2464" s="7">
        <f t="shared" si="76"/>
        <v>0</v>
      </c>
      <c r="I2464" t="s">
        <v>153</v>
      </c>
      <c r="J2464" t="s">
        <v>294</v>
      </c>
      <c r="K2464" t="s">
        <v>11</v>
      </c>
      <c r="L2464" s="7" t="s">
        <v>148</v>
      </c>
      <c r="M2464" t="s">
        <v>294</v>
      </c>
      <c r="N2464" t="s">
        <v>294</v>
      </c>
      <c r="O2464" t="str">
        <f t="shared" si="77"/>
        <v>Нет показаний</v>
      </c>
    </row>
    <row r="2465" spans="1:15" x14ac:dyDescent="0.25">
      <c r="A2465">
        <v>503606</v>
      </c>
      <c r="B2465">
        <v>503594</v>
      </c>
      <c r="C2465" t="s">
        <v>29</v>
      </c>
      <c r="D2465" t="s">
        <v>134</v>
      </c>
      <c r="E2465">
        <v>98</v>
      </c>
      <c r="F2465" s="11">
        <v>7789130289391</v>
      </c>
      <c r="G2465" s="7" t="s">
        <v>165</v>
      </c>
      <c r="H2465" s="7">
        <f t="shared" si="76"/>
        <v>0</v>
      </c>
      <c r="I2465" t="s">
        <v>153</v>
      </c>
      <c r="J2465" t="s">
        <v>153</v>
      </c>
      <c r="K2465" t="s">
        <v>11</v>
      </c>
      <c r="L2465" s="7" t="s">
        <v>148</v>
      </c>
      <c r="M2465">
        <v>1.9870000000000001</v>
      </c>
      <c r="N2465" s="12">
        <v>331</v>
      </c>
      <c r="O2465">
        <f t="shared" si="77"/>
        <v>331</v>
      </c>
    </row>
    <row r="2466" spans="1:15" x14ac:dyDescent="0.25">
      <c r="A2466">
        <v>503608</v>
      </c>
      <c r="B2466">
        <v>503594</v>
      </c>
      <c r="C2466" t="s">
        <v>29</v>
      </c>
      <c r="D2466" t="s">
        <v>134</v>
      </c>
      <c r="E2466">
        <v>98</v>
      </c>
      <c r="F2466" s="11">
        <v>125970</v>
      </c>
      <c r="G2466" s="7" t="s">
        <v>165</v>
      </c>
      <c r="H2466" s="7">
        <f t="shared" si="76"/>
        <v>0</v>
      </c>
      <c r="I2466" t="s">
        <v>153</v>
      </c>
      <c r="J2466" t="s">
        <v>294</v>
      </c>
      <c r="K2466" t="s">
        <v>11</v>
      </c>
      <c r="L2466" s="7" t="s">
        <v>148</v>
      </c>
      <c r="M2466" t="s">
        <v>294</v>
      </c>
      <c r="N2466" t="s">
        <v>294</v>
      </c>
      <c r="O2466" t="str">
        <f t="shared" si="77"/>
        <v>Нет показаний</v>
      </c>
    </row>
    <row r="2467" spans="1:15" x14ac:dyDescent="0.25">
      <c r="A2467">
        <v>503610</v>
      </c>
      <c r="B2467">
        <v>503594</v>
      </c>
      <c r="C2467" t="s">
        <v>29</v>
      </c>
      <c r="D2467" t="s">
        <v>134</v>
      </c>
      <c r="E2467">
        <v>98</v>
      </c>
      <c r="F2467" s="11">
        <v>203069</v>
      </c>
      <c r="G2467" s="7" t="s">
        <v>165</v>
      </c>
      <c r="H2467" s="7">
        <f t="shared" si="76"/>
        <v>0</v>
      </c>
      <c r="I2467" t="s">
        <v>153</v>
      </c>
      <c r="J2467" t="s">
        <v>153</v>
      </c>
      <c r="K2467" t="s">
        <v>11</v>
      </c>
      <c r="L2467" s="7" t="s">
        <v>148</v>
      </c>
      <c r="M2467">
        <v>1.9870000000000001</v>
      </c>
      <c r="N2467" s="12">
        <v>285</v>
      </c>
      <c r="O2467">
        <f t="shared" si="77"/>
        <v>285</v>
      </c>
    </row>
    <row r="2468" spans="1:15" x14ac:dyDescent="0.25">
      <c r="A2468">
        <v>503612</v>
      </c>
      <c r="B2468">
        <v>503594</v>
      </c>
      <c r="C2468" t="s">
        <v>29</v>
      </c>
      <c r="D2468" t="s">
        <v>134</v>
      </c>
      <c r="E2468">
        <v>98</v>
      </c>
      <c r="F2468" s="11">
        <v>38418608</v>
      </c>
      <c r="G2468" s="7" t="s">
        <v>165</v>
      </c>
      <c r="H2468" s="7">
        <f t="shared" si="76"/>
        <v>0</v>
      </c>
      <c r="I2468" t="s">
        <v>153</v>
      </c>
      <c r="J2468" t="s">
        <v>153</v>
      </c>
      <c r="K2468" t="s">
        <v>11</v>
      </c>
      <c r="L2468" s="7" t="s">
        <v>148</v>
      </c>
      <c r="M2468">
        <v>1.9870000000000001</v>
      </c>
      <c r="N2468" s="12">
        <v>350</v>
      </c>
      <c r="O2468">
        <f t="shared" si="77"/>
        <v>350</v>
      </c>
    </row>
    <row r="2469" spans="1:15" x14ac:dyDescent="0.25">
      <c r="A2469">
        <v>503614</v>
      </c>
      <c r="B2469">
        <v>503594</v>
      </c>
      <c r="C2469" t="s">
        <v>29</v>
      </c>
      <c r="D2469" t="s">
        <v>134</v>
      </c>
      <c r="E2469">
        <v>98</v>
      </c>
      <c r="F2469" s="11">
        <v>58112532</v>
      </c>
      <c r="G2469" s="7" t="s">
        <v>165</v>
      </c>
      <c r="H2469" s="7">
        <f t="shared" si="76"/>
        <v>0</v>
      </c>
      <c r="I2469" t="s">
        <v>153</v>
      </c>
      <c r="J2469" t="s">
        <v>153</v>
      </c>
      <c r="K2469" t="s">
        <v>11</v>
      </c>
      <c r="L2469" s="7" t="s">
        <v>148</v>
      </c>
      <c r="M2469">
        <v>1.9870000000000001</v>
      </c>
      <c r="N2469" s="12">
        <v>0</v>
      </c>
      <c r="O2469">
        <f t="shared" si="77"/>
        <v>0</v>
      </c>
    </row>
    <row r="2470" spans="1:15" x14ac:dyDescent="0.25">
      <c r="A2470">
        <v>503616</v>
      </c>
      <c r="B2470">
        <v>503594</v>
      </c>
      <c r="C2470" t="s">
        <v>29</v>
      </c>
      <c r="D2470" t="s">
        <v>134</v>
      </c>
      <c r="E2470">
        <v>98</v>
      </c>
      <c r="F2470" s="11">
        <v>282862</v>
      </c>
      <c r="G2470" s="7" t="s">
        <v>165</v>
      </c>
      <c r="H2470" s="7">
        <f t="shared" si="76"/>
        <v>0</v>
      </c>
      <c r="I2470" t="s">
        <v>153</v>
      </c>
      <c r="J2470" t="s">
        <v>153</v>
      </c>
      <c r="K2470" t="s">
        <v>11</v>
      </c>
      <c r="L2470" s="7" t="s">
        <v>148</v>
      </c>
      <c r="M2470">
        <v>1.9870000000000001</v>
      </c>
      <c r="N2470" s="12">
        <v>298</v>
      </c>
      <c r="O2470">
        <f t="shared" si="77"/>
        <v>298</v>
      </c>
    </row>
    <row r="2471" spans="1:15" x14ac:dyDescent="0.25">
      <c r="A2471">
        <v>503618</v>
      </c>
      <c r="B2471">
        <v>503594</v>
      </c>
      <c r="C2471" t="s">
        <v>29</v>
      </c>
      <c r="D2471" t="s">
        <v>134</v>
      </c>
      <c r="E2471">
        <v>98</v>
      </c>
      <c r="F2471" s="11">
        <v>7798130289384</v>
      </c>
      <c r="G2471" s="7" t="s">
        <v>165</v>
      </c>
      <c r="H2471" s="7">
        <f t="shared" si="76"/>
        <v>0</v>
      </c>
      <c r="I2471" t="s">
        <v>153</v>
      </c>
      <c r="J2471" t="s">
        <v>153</v>
      </c>
      <c r="K2471" t="s">
        <v>11</v>
      </c>
      <c r="L2471" s="7" t="s">
        <v>148</v>
      </c>
      <c r="M2471">
        <v>1.9870000000000001</v>
      </c>
      <c r="N2471" s="12">
        <v>400</v>
      </c>
      <c r="O2471">
        <f t="shared" si="77"/>
        <v>400</v>
      </c>
    </row>
    <row r="2472" spans="1:15" x14ac:dyDescent="0.25">
      <c r="A2472">
        <v>503622</v>
      </c>
      <c r="B2472">
        <v>503594</v>
      </c>
      <c r="C2472" t="s">
        <v>29</v>
      </c>
      <c r="D2472" t="s">
        <v>134</v>
      </c>
      <c r="E2472">
        <v>98</v>
      </c>
      <c r="F2472" s="11">
        <v>51061</v>
      </c>
      <c r="G2472" s="7" t="s">
        <v>165</v>
      </c>
      <c r="H2472" s="7">
        <f t="shared" si="76"/>
        <v>0</v>
      </c>
      <c r="I2472" t="s">
        <v>153</v>
      </c>
      <c r="J2472" t="s">
        <v>153</v>
      </c>
      <c r="K2472" t="s">
        <v>11</v>
      </c>
      <c r="L2472" s="7" t="s">
        <v>148</v>
      </c>
      <c r="M2472">
        <v>1.9870000000000001</v>
      </c>
      <c r="N2472" s="12">
        <v>220</v>
      </c>
      <c r="O2472">
        <f t="shared" si="77"/>
        <v>220</v>
      </c>
    </row>
    <row r="2473" spans="1:15" x14ac:dyDescent="0.25">
      <c r="A2473">
        <v>503624</v>
      </c>
      <c r="B2473">
        <v>503594</v>
      </c>
      <c r="C2473" t="s">
        <v>29</v>
      </c>
      <c r="D2473" t="s">
        <v>134</v>
      </c>
      <c r="E2473">
        <v>98</v>
      </c>
      <c r="F2473" s="11">
        <v>186448</v>
      </c>
      <c r="G2473" s="7" t="s">
        <v>165</v>
      </c>
      <c r="H2473" s="7">
        <f t="shared" si="76"/>
        <v>0</v>
      </c>
      <c r="I2473" t="s">
        <v>153</v>
      </c>
      <c r="J2473" t="s">
        <v>153</v>
      </c>
      <c r="K2473" t="s">
        <v>11</v>
      </c>
      <c r="L2473" s="7" t="s">
        <v>148</v>
      </c>
      <c r="M2473">
        <v>1.9870000000000001</v>
      </c>
      <c r="N2473" s="12">
        <v>160</v>
      </c>
      <c r="O2473">
        <f t="shared" si="77"/>
        <v>160</v>
      </c>
    </row>
    <row r="2474" spans="1:15" x14ac:dyDescent="0.25">
      <c r="A2474">
        <v>503626</v>
      </c>
      <c r="B2474">
        <v>503594</v>
      </c>
      <c r="C2474" t="s">
        <v>29</v>
      </c>
      <c r="D2474" t="s">
        <v>134</v>
      </c>
      <c r="E2474">
        <v>98</v>
      </c>
      <c r="F2474" s="11">
        <v>117185</v>
      </c>
      <c r="G2474" s="7" t="s">
        <v>165</v>
      </c>
      <c r="H2474" s="7">
        <f t="shared" si="76"/>
        <v>0</v>
      </c>
      <c r="I2474" t="s">
        <v>153</v>
      </c>
      <c r="J2474" t="s">
        <v>153</v>
      </c>
      <c r="K2474" t="s">
        <v>11</v>
      </c>
      <c r="L2474" s="7" t="s">
        <v>148</v>
      </c>
      <c r="M2474">
        <v>1.9870000000000001</v>
      </c>
      <c r="N2474" s="12">
        <v>234</v>
      </c>
      <c r="O2474">
        <f t="shared" si="77"/>
        <v>234</v>
      </c>
    </row>
    <row r="2475" spans="1:15" x14ac:dyDescent="0.25">
      <c r="A2475">
        <v>506989</v>
      </c>
      <c r="B2475">
        <v>506987</v>
      </c>
      <c r="C2475" t="s">
        <v>29</v>
      </c>
      <c r="D2475" t="s">
        <v>135</v>
      </c>
      <c r="E2475">
        <v>28</v>
      </c>
      <c r="F2475" s="11" t="s">
        <v>256</v>
      </c>
      <c r="G2475" s="7" t="s">
        <v>165</v>
      </c>
      <c r="H2475" s="7">
        <f t="shared" si="76"/>
        <v>0</v>
      </c>
      <c r="I2475" t="s">
        <v>153</v>
      </c>
      <c r="J2475" t="s">
        <v>294</v>
      </c>
      <c r="K2475" t="s">
        <v>18</v>
      </c>
      <c r="L2475" s="7" t="s">
        <v>149</v>
      </c>
      <c r="M2475">
        <v>4.2110000000000003</v>
      </c>
      <c r="N2475" t="s">
        <v>294</v>
      </c>
      <c r="O2475" t="str">
        <f t="shared" si="77"/>
        <v>Нет показаний</v>
      </c>
    </row>
    <row r="2476" spans="1:15" x14ac:dyDescent="0.25">
      <c r="A2476">
        <v>506991</v>
      </c>
      <c r="B2476">
        <v>506987</v>
      </c>
      <c r="C2476" t="s">
        <v>29</v>
      </c>
      <c r="D2476" t="s">
        <v>135</v>
      </c>
      <c r="E2476">
        <v>28</v>
      </c>
      <c r="F2476" s="11">
        <v>6005468</v>
      </c>
      <c r="G2476" s="7" t="s">
        <v>165</v>
      </c>
      <c r="H2476" s="7">
        <f t="shared" si="76"/>
        <v>0</v>
      </c>
      <c r="I2476" t="s">
        <v>153</v>
      </c>
      <c r="J2476" t="s">
        <v>294</v>
      </c>
      <c r="K2476" t="s">
        <v>18</v>
      </c>
      <c r="L2476" s="7" t="s">
        <v>148</v>
      </c>
      <c r="M2476" t="s">
        <v>294</v>
      </c>
      <c r="N2476" t="s">
        <v>294</v>
      </c>
      <c r="O2476" t="str">
        <f t="shared" si="77"/>
        <v>Нет показаний</v>
      </c>
    </row>
    <row r="2477" spans="1:15" x14ac:dyDescent="0.25">
      <c r="A2477">
        <v>506993</v>
      </c>
      <c r="B2477">
        <v>506987</v>
      </c>
      <c r="C2477" t="s">
        <v>29</v>
      </c>
      <c r="D2477" t="s">
        <v>135</v>
      </c>
      <c r="E2477">
        <v>28</v>
      </c>
      <c r="F2477" s="11">
        <v>6005473</v>
      </c>
      <c r="G2477" s="7" t="s">
        <v>165</v>
      </c>
      <c r="H2477" s="7">
        <f t="shared" si="76"/>
        <v>0</v>
      </c>
      <c r="I2477" t="s">
        <v>153</v>
      </c>
      <c r="J2477" t="s">
        <v>153</v>
      </c>
      <c r="K2477" t="s">
        <v>18</v>
      </c>
      <c r="L2477" s="7" t="s">
        <v>148</v>
      </c>
      <c r="M2477">
        <v>2.76</v>
      </c>
      <c r="N2477" s="12">
        <v>141</v>
      </c>
      <c r="O2477">
        <f t="shared" si="77"/>
        <v>141</v>
      </c>
    </row>
    <row r="2478" spans="1:15" x14ac:dyDescent="0.25">
      <c r="A2478">
        <v>506995</v>
      </c>
      <c r="B2478">
        <v>506987</v>
      </c>
      <c r="C2478" t="s">
        <v>29</v>
      </c>
      <c r="D2478" t="s">
        <v>135</v>
      </c>
      <c r="E2478">
        <v>28</v>
      </c>
      <c r="F2478" s="11">
        <v>24301209</v>
      </c>
      <c r="G2478" s="7" t="s">
        <v>165</v>
      </c>
      <c r="H2478" s="7">
        <f t="shared" si="76"/>
        <v>0</v>
      </c>
      <c r="I2478" t="s">
        <v>153</v>
      </c>
      <c r="J2478" t="s">
        <v>153</v>
      </c>
      <c r="K2478" t="s">
        <v>18</v>
      </c>
      <c r="L2478" s="7" t="s">
        <v>148</v>
      </c>
      <c r="M2478">
        <v>2.76</v>
      </c>
      <c r="N2478" s="12">
        <v>-95</v>
      </c>
      <c r="O2478">
        <f t="shared" si="77"/>
        <v>-95</v>
      </c>
    </row>
    <row r="2479" spans="1:15" x14ac:dyDescent="0.25">
      <c r="A2479">
        <v>506997</v>
      </c>
      <c r="B2479">
        <v>506987</v>
      </c>
      <c r="C2479" t="s">
        <v>29</v>
      </c>
      <c r="D2479" t="s">
        <v>135</v>
      </c>
      <c r="E2479">
        <v>28</v>
      </c>
      <c r="F2479" s="11">
        <v>6015306</v>
      </c>
      <c r="G2479" s="7" t="s">
        <v>165</v>
      </c>
      <c r="H2479" s="7">
        <f t="shared" si="76"/>
        <v>0</v>
      </c>
      <c r="I2479" t="s">
        <v>153</v>
      </c>
      <c r="J2479" t="s">
        <v>153</v>
      </c>
      <c r="K2479" t="s">
        <v>18</v>
      </c>
      <c r="L2479" s="7" t="s">
        <v>148</v>
      </c>
      <c r="M2479">
        <v>2.76</v>
      </c>
      <c r="N2479" s="12">
        <v>1685</v>
      </c>
      <c r="O2479">
        <f t="shared" si="77"/>
        <v>1685</v>
      </c>
    </row>
    <row r="2480" spans="1:15" x14ac:dyDescent="0.25">
      <c r="A2480">
        <v>506999</v>
      </c>
      <c r="B2480">
        <v>506987</v>
      </c>
      <c r="C2480" t="s">
        <v>29</v>
      </c>
      <c r="D2480" t="s">
        <v>135</v>
      </c>
      <c r="E2480">
        <v>28</v>
      </c>
      <c r="F2480" s="11">
        <v>6005475</v>
      </c>
      <c r="G2480" s="7" t="s">
        <v>165</v>
      </c>
      <c r="H2480" s="7">
        <f t="shared" si="76"/>
        <v>0</v>
      </c>
      <c r="I2480" t="s">
        <v>153</v>
      </c>
      <c r="J2480" t="s">
        <v>153</v>
      </c>
      <c r="K2480" t="s">
        <v>18</v>
      </c>
      <c r="L2480" s="7" t="s">
        <v>148</v>
      </c>
      <c r="M2480">
        <v>2.76</v>
      </c>
      <c r="N2480" s="12">
        <v>125</v>
      </c>
      <c r="O2480">
        <f t="shared" si="77"/>
        <v>125</v>
      </c>
    </row>
    <row r="2481" spans="1:15" x14ac:dyDescent="0.25">
      <c r="A2481">
        <v>507001</v>
      </c>
      <c r="B2481">
        <v>506987</v>
      </c>
      <c r="C2481" t="s">
        <v>29</v>
      </c>
      <c r="D2481" t="s">
        <v>135</v>
      </c>
      <c r="E2481">
        <v>28</v>
      </c>
      <c r="F2481" s="11">
        <v>6005371</v>
      </c>
      <c r="G2481" s="7" t="s">
        <v>165</v>
      </c>
      <c r="H2481" s="7">
        <f t="shared" si="76"/>
        <v>0</v>
      </c>
      <c r="I2481" t="s">
        <v>153</v>
      </c>
      <c r="J2481" t="s">
        <v>294</v>
      </c>
      <c r="K2481" t="s">
        <v>18</v>
      </c>
      <c r="L2481" s="7" t="s">
        <v>148</v>
      </c>
      <c r="M2481" t="s">
        <v>294</v>
      </c>
      <c r="N2481" t="s">
        <v>294</v>
      </c>
      <c r="O2481" t="str">
        <f t="shared" si="77"/>
        <v>Нет показаний</v>
      </c>
    </row>
    <row r="2482" spans="1:15" x14ac:dyDescent="0.25">
      <c r="A2482">
        <v>507004</v>
      </c>
      <c r="B2482">
        <v>506987</v>
      </c>
      <c r="C2482" t="s">
        <v>29</v>
      </c>
      <c r="D2482" t="s">
        <v>135</v>
      </c>
      <c r="E2482">
        <v>28</v>
      </c>
      <c r="F2482" s="11">
        <v>6005304</v>
      </c>
      <c r="G2482" s="7" t="s">
        <v>165</v>
      </c>
      <c r="H2482" s="7">
        <f t="shared" si="76"/>
        <v>0</v>
      </c>
      <c r="I2482" t="s">
        <v>153</v>
      </c>
      <c r="J2482" t="s">
        <v>294</v>
      </c>
      <c r="K2482" t="s">
        <v>18</v>
      </c>
      <c r="L2482" s="7" t="s">
        <v>148</v>
      </c>
      <c r="M2482" t="s">
        <v>294</v>
      </c>
      <c r="N2482" t="s">
        <v>294</v>
      </c>
      <c r="O2482" t="str">
        <f t="shared" si="77"/>
        <v>Нет показаний</v>
      </c>
    </row>
    <row r="2483" spans="1:15" x14ac:dyDescent="0.25">
      <c r="A2483">
        <v>507006</v>
      </c>
      <c r="B2483">
        <v>506987</v>
      </c>
      <c r="C2483" t="s">
        <v>29</v>
      </c>
      <c r="D2483" t="s">
        <v>135</v>
      </c>
      <c r="E2483">
        <v>28</v>
      </c>
      <c r="F2483" s="11">
        <v>59368228</v>
      </c>
      <c r="G2483" s="7" t="s">
        <v>165</v>
      </c>
      <c r="H2483" s="7">
        <f t="shared" si="76"/>
        <v>0</v>
      </c>
      <c r="I2483" t="s">
        <v>153</v>
      </c>
      <c r="J2483" t="s">
        <v>153</v>
      </c>
      <c r="K2483" t="s">
        <v>18</v>
      </c>
      <c r="L2483" s="7" t="s">
        <v>148</v>
      </c>
      <c r="M2483">
        <v>2.76</v>
      </c>
      <c r="N2483" s="12">
        <v>533</v>
      </c>
      <c r="O2483">
        <f t="shared" si="77"/>
        <v>533</v>
      </c>
    </row>
    <row r="2484" spans="1:15" x14ac:dyDescent="0.25">
      <c r="A2484">
        <v>507009</v>
      </c>
      <c r="B2484">
        <v>507007</v>
      </c>
      <c r="C2484" t="s">
        <v>29</v>
      </c>
      <c r="D2484" t="s">
        <v>135</v>
      </c>
      <c r="E2484">
        <v>32</v>
      </c>
      <c r="F2484" s="11">
        <v>137481</v>
      </c>
      <c r="G2484" s="7" t="s">
        <v>165</v>
      </c>
      <c r="H2484" s="7">
        <f t="shared" si="76"/>
        <v>0</v>
      </c>
      <c r="I2484" t="s">
        <v>153</v>
      </c>
      <c r="J2484" t="s">
        <v>153</v>
      </c>
      <c r="K2484" t="s">
        <v>18</v>
      </c>
      <c r="L2484" s="7" t="s">
        <v>148</v>
      </c>
      <c r="M2484">
        <v>2.76</v>
      </c>
      <c r="N2484" s="12">
        <v>467</v>
      </c>
      <c r="O2484">
        <f t="shared" si="77"/>
        <v>467</v>
      </c>
    </row>
    <row r="2485" spans="1:15" x14ac:dyDescent="0.25">
      <c r="A2485">
        <v>507011</v>
      </c>
      <c r="B2485">
        <v>507007</v>
      </c>
      <c r="C2485" t="s">
        <v>29</v>
      </c>
      <c r="D2485" t="s">
        <v>135</v>
      </c>
      <c r="E2485">
        <v>32</v>
      </c>
      <c r="F2485" s="11">
        <v>44045</v>
      </c>
      <c r="G2485" s="7" t="s">
        <v>165</v>
      </c>
      <c r="H2485" s="7">
        <f t="shared" si="76"/>
        <v>0</v>
      </c>
      <c r="I2485" t="s">
        <v>153</v>
      </c>
      <c r="J2485" t="s">
        <v>153</v>
      </c>
      <c r="K2485" t="s">
        <v>18</v>
      </c>
      <c r="L2485" s="7" t="s">
        <v>148</v>
      </c>
      <c r="M2485">
        <v>2.76</v>
      </c>
      <c r="N2485" s="12">
        <v>142</v>
      </c>
      <c r="O2485">
        <f t="shared" si="77"/>
        <v>142</v>
      </c>
    </row>
    <row r="2486" spans="1:15" x14ac:dyDescent="0.25">
      <c r="A2486">
        <v>507013</v>
      </c>
      <c r="B2486">
        <v>507007</v>
      </c>
      <c r="C2486" t="s">
        <v>29</v>
      </c>
      <c r="D2486" t="s">
        <v>135</v>
      </c>
      <c r="E2486">
        <v>32</v>
      </c>
      <c r="F2486" s="11">
        <v>42170</v>
      </c>
      <c r="G2486" s="7" t="s">
        <v>165</v>
      </c>
      <c r="H2486" s="7">
        <f t="shared" si="76"/>
        <v>0</v>
      </c>
      <c r="I2486" t="s">
        <v>153</v>
      </c>
      <c r="J2486" t="s">
        <v>153</v>
      </c>
      <c r="K2486" t="s">
        <v>18</v>
      </c>
      <c r="L2486" s="7" t="s">
        <v>148</v>
      </c>
      <c r="M2486">
        <v>2.76</v>
      </c>
      <c r="N2486" s="12">
        <v>220</v>
      </c>
      <c r="O2486">
        <f t="shared" si="77"/>
        <v>220</v>
      </c>
    </row>
    <row r="2487" spans="1:15" x14ac:dyDescent="0.25">
      <c r="A2487">
        <v>507015</v>
      </c>
      <c r="B2487">
        <v>507007</v>
      </c>
      <c r="C2487" t="s">
        <v>29</v>
      </c>
      <c r="D2487" t="s">
        <v>135</v>
      </c>
      <c r="E2487">
        <v>32</v>
      </c>
      <c r="F2487" s="11">
        <v>6428</v>
      </c>
      <c r="G2487" s="7" t="s">
        <v>165</v>
      </c>
      <c r="H2487" s="7">
        <f t="shared" si="76"/>
        <v>0</v>
      </c>
      <c r="I2487" t="s">
        <v>153</v>
      </c>
      <c r="J2487" t="s">
        <v>153</v>
      </c>
      <c r="K2487" t="s">
        <v>18</v>
      </c>
      <c r="L2487" s="7" t="s">
        <v>148</v>
      </c>
      <c r="M2487">
        <v>2.76</v>
      </c>
      <c r="N2487" s="12">
        <v>481</v>
      </c>
      <c r="O2487">
        <f t="shared" si="77"/>
        <v>481</v>
      </c>
    </row>
    <row r="2488" spans="1:15" x14ac:dyDescent="0.25">
      <c r="A2488">
        <v>507017</v>
      </c>
      <c r="B2488">
        <v>507007</v>
      </c>
      <c r="C2488" t="s">
        <v>29</v>
      </c>
      <c r="D2488" t="s">
        <v>135</v>
      </c>
      <c r="E2488">
        <v>32</v>
      </c>
      <c r="F2488" s="11">
        <v>116377</v>
      </c>
      <c r="G2488" s="7" t="s">
        <v>165</v>
      </c>
      <c r="H2488" s="7">
        <f t="shared" si="76"/>
        <v>0</v>
      </c>
      <c r="I2488" t="s">
        <v>153</v>
      </c>
      <c r="J2488" t="s">
        <v>153</v>
      </c>
      <c r="K2488" t="s">
        <v>18</v>
      </c>
      <c r="L2488" s="7" t="s">
        <v>148</v>
      </c>
      <c r="M2488">
        <v>2.76</v>
      </c>
      <c r="N2488" s="12">
        <v>0</v>
      </c>
      <c r="O2488">
        <f t="shared" si="77"/>
        <v>0</v>
      </c>
    </row>
    <row r="2489" spans="1:15" x14ac:dyDescent="0.25">
      <c r="A2489">
        <v>507019</v>
      </c>
      <c r="B2489">
        <v>507007</v>
      </c>
      <c r="C2489" t="s">
        <v>29</v>
      </c>
      <c r="D2489" t="s">
        <v>135</v>
      </c>
      <c r="E2489">
        <v>32</v>
      </c>
      <c r="F2489" s="11">
        <v>138494</v>
      </c>
      <c r="G2489" s="7" t="s">
        <v>165</v>
      </c>
      <c r="H2489" s="7">
        <f t="shared" si="76"/>
        <v>0</v>
      </c>
      <c r="I2489" t="s">
        <v>153</v>
      </c>
      <c r="J2489" t="s">
        <v>153</v>
      </c>
      <c r="K2489" t="s">
        <v>18</v>
      </c>
      <c r="L2489" s="7" t="s">
        <v>148</v>
      </c>
      <c r="M2489">
        <v>2.76</v>
      </c>
      <c r="N2489" s="12">
        <v>413</v>
      </c>
      <c r="O2489">
        <f t="shared" si="77"/>
        <v>413</v>
      </c>
    </row>
    <row r="2490" spans="1:15" x14ac:dyDescent="0.25">
      <c r="A2490">
        <v>507022</v>
      </c>
      <c r="B2490">
        <v>507007</v>
      </c>
      <c r="C2490" t="s">
        <v>29</v>
      </c>
      <c r="D2490" t="s">
        <v>135</v>
      </c>
      <c r="E2490">
        <v>32</v>
      </c>
      <c r="F2490" s="11">
        <v>649161102381848</v>
      </c>
      <c r="G2490" s="7" t="s">
        <v>165</v>
      </c>
      <c r="H2490" s="7">
        <f t="shared" si="76"/>
        <v>0</v>
      </c>
      <c r="I2490" t="s">
        <v>153</v>
      </c>
      <c r="J2490" t="s">
        <v>153</v>
      </c>
      <c r="K2490" t="s">
        <v>18</v>
      </c>
      <c r="L2490" s="7" t="s">
        <v>148</v>
      </c>
      <c r="M2490">
        <v>2.76</v>
      </c>
      <c r="N2490" s="12">
        <v>268</v>
      </c>
      <c r="O2490">
        <f t="shared" si="77"/>
        <v>268</v>
      </c>
    </row>
    <row r="2491" spans="1:15" x14ac:dyDescent="0.25">
      <c r="A2491">
        <v>507024</v>
      </c>
      <c r="B2491">
        <v>507007</v>
      </c>
      <c r="C2491" t="s">
        <v>29</v>
      </c>
      <c r="D2491" t="s">
        <v>135</v>
      </c>
      <c r="E2491">
        <v>32</v>
      </c>
      <c r="F2491" s="11">
        <v>202067</v>
      </c>
      <c r="G2491" s="7" t="s">
        <v>165</v>
      </c>
      <c r="H2491" s="7">
        <f t="shared" si="76"/>
        <v>0</v>
      </c>
      <c r="I2491" t="s">
        <v>153</v>
      </c>
      <c r="J2491" t="s">
        <v>153</v>
      </c>
      <c r="K2491" t="s">
        <v>18</v>
      </c>
      <c r="L2491" s="7" t="s">
        <v>148</v>
      </c>
      <c r="M2491">
        <v>2.76</v>
      </c>
      <c r="N2491" s="12">
        <v>214</v>
      </c>
      <c r="O2491">
        <f t="shared" si="77"/>
        <v>214</v>
      </c>
    </row>
    <row r="2492" spans="1:15" x14ac:dyDescent="0.25">
      <c r="A2492">
        <v>507026</v>
      </c>
      <c r="B2492">
        <v>507007</v>
      </c>
      <c r="C2492" t="s">
        <v>29</v>
      </c>
      <c r="D2492" t="s">
        <v>135</v>
      </c>
      <c r="E2492">
        <v>32</v>
      </c>
      <c r="F2492" s="11">
        <v>115791</v>
      </c>
      <c r="G2492" s="7" t="s">
        <v>165</v>
      </c>
      <c r="H2492" s="7">
        <f t="shared" si="76"/>
        <v>0</v>
      </c>
      <c r="I2492" t="s">
        <v>153</v>
      </c>
      <c r="J2492" t="s">
        <v>153</v>
      </c>
      <c r="K2492" t="s">
        <v>18</v>
      </c>
      <c r="L2492" s="7" t="s">
        <v>148</v>
      </c>
      <c r="M2492">
        <v>2.76</v>
      </c>
      <c r="N2492" s="12">
        <v>70</v>
      </c>
      <c r="O2492">
        <f t="shared" si="77"/>
        <v>70</v>
      </c>
    </row>
    <row r="2493" spans="1:15" x14ac:dyDescent="0.25">
      <c r="A2493">
        <v>507028</v>
      </c>
      <c r="B2493">
        <v>507007</v>
      </c>
      <c r="C2493" t="s">
        <v>29</v>
      </c>
      <c r="D2493" t="s">
        <v>135</v>
      </c>
      <c r="E2493">
        <v>32</v>
      </c>
      <c r="F2493" s="11">
        <v>138468</v>
      </c>
      <c r="G2493" s="7" t="s">
        <v>165</v>
      </c>
      <c r="H2493" s="7">
        <f t="shared" si="76"/>
        <v>0</v>
      </c>
      <c r="I2493" t="s">
        <v>153</v>
      </c>
      <c r="J2493" t="s">
        <v>153</v>
      </c>
      <c r="K2493" t="s">
        <v>18</v>
      </c>
      <c r="L2493" s="7" t="s">
        <v>148</v>
      </c>
      <c r="M2493">
        <v>2.76</v>
      </c>
      <c r="N2493" s="12">
        <v>30</v>
      </c>
      <c r="O2493">
        <f t="shared" si="77"/>
        <v>30</v>
      </c>
    </row>
    <row r="2494" spans="1:15" x14ac:dyDescent="0.25">
      <c r="A2494">
        <v>507030</v>
      </c>
      <c r="B2494">
        <v>507007</v>
      </c>
      <c r="C2494" t="s">
        <v>29</v>
      </c>
      <c r="D2494" t="s">
        <v>135</v>
      </c>
      <c r="E2494">
        <v>32</v>
      </c>
      <c r="F2494" s="11">
        <v>197781</v>
      </c>
      <c r="G2494" s="7" t="s">
        <v>165</v>
      </c>
      <c r="H2494" s="7">
        <f t="shared" si="76"/>
        <v>0</v>
      </c>
      <c r="I2494" t="s">
        <v>153</v>
      </c>
      <c r="J2494" t="s">
        <v>153</v>
      </c>
      <c r="K2494" t="s">
        <v>18</v>
      </c>
      <c r="L2494" s="7" t="s">
        <v>148</v>
      </c>
      <c r="M2494">
        <v>2.76</v>
      </c>
      <c r="N2494" s="12">
        <v>126</v>
      </c>
      <c r="O2494">
        <f t="shared" si="77"/>
        <v>126</v>
      </c>
    </row>
    <row r="2495" spans="1:15" x14ac:dyDescent="0.25">
      <c r="A2495">
        <v>507034</v>
      </c>
      <c r="B2495">
        <v>507007</v>
      </c>
      <c r="C2495" t="s">
        <v>29</v>
      </c>
      <c r="D2495" t="s">
        <v>135</v>
      </c>
      <c r="E2495">
        <v>32</v>
      </c>
      <c r="F2495" s="11">
        <v>6491034001518</v>
      </c>
      <c r="G2495" s="7" t="s">
        <v>165</v>
      </c>
      <c r="H2495" s="7">
        <f t="shared" si="76"/>
        <v>0</v>
      </c>
      <c r="I2495" t="s">
        <v>153</v>
      </c>
      <c r="J2495" t="s">
        <v>153</v>
      </c>
      <c r="K2495" t="s">
        <v>18</v>
      </c>
      <c r="L2495" s="7" t="s">
        <v>148</v>
      </c>
      <c r="M2495">
        <v>2.76</v>
      </c>
      <c r="N2495" s="12">
        <v>30</v>
      </c>
      <c r="O2495">
        <f t="shared" si="77"/>
        <v>30</v>
      </c>
    </row>
    <row r="2496" spans="1:15" x14ac:dyDescent="0.25">
      <c r="A2496">
        <v>507036</v>
      </c>
      <c r="B2496">
        <v>507007</v>
      </c>
      <c r="C2496" t="s">
        <v>29</v>
      </c>
      <c r="D2496" t="s">
        <v>135</v>
      </c>
      <c r="E2496">
        <v>32</v>
      </c>
      <c r="F2496" s="11">
        <v>98324</v>
      </c>
      <c r="G2496" s="7" t="s">
        <v>165</v>
      </c>
      <c r="H2496" s="7">
        <f t="shared" si="76"/>
        <v>0</v>
      </c>
      <c r="I2496" t="s">
        <v>153</v>
      </c>
      <c r="J2496" t="s">
        <v>153</v>
      </c>
      <c r="K2496" t="s">
        <v>18</v>
      </c>
      <c r="L2496" s="7" t="s">
        <v>148</v>
      </c>
      <c r="M2496">
        <v>2.76</v>
      </c>
      <c r="N2496" s="12">
        <v>109</v>
      </c>
      <c r="O2496">
        <f t="shared" si="77"/>
        <v>109</v>
      </c>
    </row>
    <row r="2497" spans="1:15" x14ac:dyDescent="0.25">
      <c r="A2497">
        <v>507038</v>
      </c>
      <c r="B2497">
        <v>507007</v>
      </c>
      <c r="C2497" t="s">
        <v>29</v>
      </c>
      <c r="D2497" t="s">
        <v>135</v>
      </c>
      <c r="E2497">
        <v>32</v>
      </c>
      <c r="F2497" s="11">
        <v>318412</v>
      </c>
      <c r="G2497" s="7" t="s">
        <v>165</v>
      </c>
      <c r="H2497" s="7">
        <f t="shared" si="76"/>
        <v>0</v>
      </c>
      <c r="I2497" t="s">
        <v>153</v>
      </c>
      <c r="J2497" t="s">
        <v>294</v>
      </c>
      <c r="K2497" t="s">
        <v>18</v>
      </c>
      <c r="L2497" s="7" t="s">
        <v>148</v>
      </c>
      <c r="M2497" t="s">
        <v>294</v>
      </c>
      <c r="N2497" t="s">
        <v>294</v>
      </c>
      <c r="O2497" t="str">
        <f t="shared" si="77"/>
        <v>Нет показаний</v>
      </c>
    </row>
    <row r="2498" spans="1:15" x14ac:dyDescent="0.25">
      <c r="A2498">
        <v>507040</v>
      </c>
      <c r="B2498">
        <v>507007</v>
      </c>
      <c r="C2498" t="s">
        <v>29</v>
      </c>
      <c r="D2498" t="s">
        <v>135</v>
      </c>
      <c r="E2498">
        <v>32</v>
      </c>
      <c r="F2498" s="11">
        <v>49304</v>
      </c>
      <c r="G2498" s="7" t="s">
        <v>165</v>
      </c>
      <c r="H2498" s="7">
        <f t="shared" si="76"/>
        <v>0</v>
      </c>
      <c r="I2498" t="s">
        <v>153</v>
      </c>
      <c r="J2498" t="s">
        <v>153</v>
      </c>
      <c r="K2498" t="s">
        <v>18</v>
      </c>
      <c r="L2498" s="7" t="s">
        <v>148</v>
      </c>
      <c r="M2498">
        <v>2.76</v>
      </c>
      <c r="N2498" s="12">
        <v>250</v>
      </c>
      <c r="O2498">
        <f t="shared" si="77"/>
        <v>250</v>
      </c>
    </row>
    <row r="2499" spans="1:15" x14ac:dyDescent="0.25">
      <c r="A2499">
        <v>507666</v>
      </c>
      <c r="B2499">
        <v>507664</v>
      </c>
      <c r="C2499" t="s">
        <v>29</v>
      </c>
      <c r="D2499" t="s">
        <v>68</v>
      </c>
      <c r="E2499">
        <v>26</v>
      </c>
      <c r="F2499" s="11">
        <v>127180464</v>
      </c>
      <c r="G2499" s="7" t="s">
        <v>165</v>
      </c>
      <c r="H2499" s="7">
        <f t="shared" ref="H2499:H2562" si="78">COUNTIFS($F$2:$F$3258,F2499,$G$2:$G$3258,"ОКПУ")</f>
        <v>0</v>
      </c>
      <c r="I2499" t="s">
        <v>153</v>
      </c>
      <c r="J2499" t="s">
        <v>153</v>
      </c>
      <c r="K2499" t="s">
        <v>11</v>
      </c>
      <c r="L2499" s="7" t="s">
        <v>148</v>
      </c>
      <c r="M2499">
        <v>1.9870000000000001</v>
      </c>
      <c r="N2499" s="12">
        <v>181</v>
      </c>
      <c r="O2499">
        <f t="shared" ref="O2499:O2562" si="79">IF(H2499&gt;0,IFERROR(N2499/H2499,N2499),N2499)</f>
        <v>181</v>
      </c>
    </row>
    <row r="2500" spans="1:15" x14ac:dyDescent="0.25">
      <c r="A2500">
        <v>507668</v>
      </c>
      <c r="B2500">
        <v>507664</v>
      </c>
      <c r="C2500" t="s">
        <v>29</v>
      </c>
      <c r="D2500" t="s">
        <v>68</v>
      </c>
      <c r="E2500">
        <v>26</v>
      </c>
      <c r="F2500" s="11">
        <v>2281225</v>
      </c>
      <c r="G2500" s="7" t="s">
        <v>165</v>
      </c>
      <c r="H2500" s="7">
        <f t="shared" si="78"/>
        <v>0</v>
      </c>
      <c r="I2500" t="s">
        <v>153</v>
      </c>
      <c r="J2500" t="s">
        <v>153</v>
      </c>
      <c r="K2500" t="s">
        <v>11</v>
      </c>
      <c r="L2500" s="7" t="s">
        <v>148</v>
      </c>
      <c r="M2500">
        <v>1.9870000000000001</v>
      </c>
      <c r="N2500" s="12">
        <v>0</v>
      </c>
      <c r="O2500">
        <f t="shared" si="79"/>
        <v>0</v>
      </c>
    </row>
    <row r="2501" spans="1:15" x14ac:dyDescent="0.25">
      <c r="A2501">
        <v>507672</v>
      </c>
      <c r="B2501">
        <v>507664</v>
      </c>
      <c r="C2501" t="s">
        <v>29</v>
      </c>
      <c r="D2501" t="s">
        <v>68</v>
      </c>
      <c r="E2501">
        <v>26</v>
      </c>
      <c r="F2501" s="11">
        <v>124962</v>
      </c>
      <c r="G2501" s="7" t="s">
        <v>165</v>
      </c>
      <c r="H2501" s="7">
        <f t="shared" si="78"/>
        <v>0</v>
      </c>
      <c r="I2501" t="s">
        <v>153</v>
      </c>
      <c r="J2501" t="s">
        <v>153</v>
      </c>
      <c r="K2501" t="s">
        <v>11</v>
      </c>
      <c r="L2501" s="7" t="s">
        <v>148</v>
      </c>
      <c r="M2501">
        <v>1.9870000000000001</v>
      </c>
      <c r="N2501" s="12">
        <v>238</v>
      </c>
      <c r="O2501">
        <f t="shared" si="79"/>
        <v>238</v>
      </c>
    </row>
    <row r="2502" spans="1:15" x14ac:dyDescent="0.25">
      <c r="A2502">
        <v>507674</v>
      </c>
      <c r="B2502">
        <v>507664</v>
      </c>
      <c r="C2502" t="s">
        <v>29</v>
      </c>
      <c r="D2502" t="s">
        <v>68</v>
      </c>
      <c r="E2502">
        <v>26</v>
      </c>
      <c r="F2502" s="11">
        <v>128707</v>
      </c>
      <c r="G2502" s="7" t="s">
        <v>165</v>
      </c>
      <c r="H2502" s="7">
        <f t="shared" si="78"/>
        <v>0</v>
      </c>
      <c r="I2502" t="s">
        <v>153</v>
      </c>
      <c r="J2502" t="s">
        <v>294</v>
      </c>
      <c r="K2502" t="s">
        <v>11</v>
      </c>
      <c r="L2502" s="7" t="s">
        <v>148</v>
      </c>
      <c r="M2502" t="s">
        <v>294</v>
      </c>
      <c r="N2502" t="s">
        <v>294</v>
      </c>
      <c r="O2502" t="str">
        <f t="shared" si="79"/>
        <v>Нет показаний</v>
      </c>
    </row>
    <row r="2503" spans="1:15" x14ac:dyDescent="0.25">
      <c r="A2503">
        <v>507676</v>
      </c>
      <c r="B2503">
        <v>507664</v>
      </c>
      <c r="C2503" t="s">
        <v>29</v>
      </c>
      <c r="D2503" t="s">
        <v>68</v>
      </c>
      <c r="E2503">
        <v>26</v>
      </c>
      <c r="F2503" s="11">
        <v>199558</v>
      </c>
      <c r="G2503" s="7" t="s">
        <v>165</v>
      </c>
      <c r="H2503" s="7">
        <f t="shared" si="78"/>
        <v>0</v>
      </c>
      <c r="I2503" t="s">
        <v>153</v>
      </c>
      <c r="J2503" t="s">
        <v>153</v>
      </c>
      <c r="K2503" t="s">
        <v>11</v>
      </c>
      <c r="L2503" s="7" t="s">
        <v>148</v>
      </c>
      <c r="M2503">
        <v>1.9870000000000001</v>
      </c>
      <c r="N2503" s="12">
        <v>125</v>
      </c>
      <c r="O2503">
        <f t="shared" si="79"/>
        <v>125</v>
      </c>
    </row>
    <row r="2504" spans="1:15" x14ac:dyDescent="0.25">
      <c r="A2504">
        <v>507678</v>
      </c>
      <c r="B2504">
        <v>507664</v>
      </c>
      <c r="C2504" t="s">
        <v>29</v>
      </c>
      <c r="D2504" t="s">
        <v>68</v>
      </c>
      <c r="E2504">
        <v>26</v>
      </c>
      <c r="F2504" s="11">
        <v>116027</v>
      </c>
      <c r="G2504" s="7" t="s">
        <v>165</v>
      </c>
      <c r="H2504" s="7">
        <f t="shared" si="78"/>
        <v>0</v>
      </c>
      <c r="I2504" t="s">
        <v>153</v>
      </c>
      <c r="J2504" t="s">
        <v>153</v>
      </c>
      <c r="K2504" t="s">
        <v>11</v>
      </c>
      <c r="L2504" s="7" t="s">
        <v>148</v>
      </c>
      <c r="M2504">
        <v>1.9870000000000001</v>
      </c>
      <c r="N2504" s="12">
        <v>611</v>
      </c>
      <c r="O2504">
        <f t="shared" si="79"/>
        <v>611</v>
      </c>
    </row>
    <row r="2505" spans="1:15" x14ac:dyDescent="0.25">
      <c r="A2505">
        <v>507680</v>
      </c>
      <c r="B2505">
        <v>507664</v>
      </c>
      <c r="C2505" t="s">
        <v>29</v>
      </c>
      <c r="D2505" t="s">
        <v>68</v>
      </c>
      <c r="E2505">
        <v>26</v>
      </c>
      <c r="F2505" s="11">
        <v>186639</v>
      </c>
      <c r="G2505" s="7" t="s">
        <v>165</v>
      </c>
      <c r="H2505" s="7">
        <f t="shared" si="78"/>
        <v>0</v>
      </c>
      <c r="I2505" t="s">
        <v>153</v>
      </c>
      <c r="J2505" t="s">
        <v>153</v>
      </c>
      <c r="K2505" t="s">
        <v>11</v>
      </c>
      <c r="L2505" s="7" t="s">
        <v>148</v>
      </c>
      <c r="M2505">
        <v>1.9870000000000001</v>
      </c>
      <c r="N2505" s="12">
        <v>169</v>
      </c>
      <c r="O2505">
        <f t="shared" si="79"/>
        <v>169</v>
      </c>
    </row>
    <row r="2506" spans="1:15" x14ac:dyDescent="0.25">
      <c r="A2506">
        <v>507682</v>
      </c>
      <c r="B2506">
        <v>507664</v>
      </c>
      <c r="C2506" t="s">
        <v>29</v>
      </c>
      <c r="D2506" t="s">
        <v>68</v>
      </c>
      <c r="E2506">
        <v>26</v>
      </c>
      <c r="F2506" s="11">
        <v>6075609</v>
      </c>
      <c r="G2506" s="7" t="s">
        <v>165</v>
      </c>
      <c r="H2506" s="7">
        <f t="shared" si="78"/>
        <v>0</v>
      </c>
      <c r="I2506" t="s">
        <v>153</v>
      </c>
      <c r="J2506" t="s">
        <v>153</v>
      </c>
      <c r="K2506" t="s">
        <v>11</v>
      </c>
      <c r="L2506" s="7" t="s">
        <v>148</v>
      </c>
      <c r="M2506">
        <v>1.9870000000000001</v>
      </c>
      <c r="N2506" s="12">
        <v>346</v>
      </c>
      <c r="O2506">
        <f t="shared" si="79"/>
        <v>346</v>
      </c>
    </row>
    <row r="2507" spans="1:15" x14ac:dyDescent="0.25">
      <c r="A2507">
        <v>507684</v>
      </c>
      <c r="B2507">
        <v>507664</v>
      </c>
      <c r="C2507" t="s">
        <v>29</v>
      </c>
      <c r="D2507" t="s">
        <v>68</v>
      </c>
      <c r="E2507">
        <v>26</v>
      </c>
      <c r="F2507" s="11">
        <v>183033</v>
      </c>
      <c r="G2507" s="7" t="s">
        <v>165</v>
      </c>
      <c r="H2507" s="7">
        <f t="shared" si="78"/>
        <v>0</v>
      </c>
      <c r="I2507" t="s">
        <v>153</v>
      </c>
      <c r="J2507" t="s">
        <v>153</v>
      </c>
      <c r="K2507" t="s">
        <v>11</v>
      </c>
      <c r="L2507" s="7" t="s">
        <v>148</v>
      </c>
      <c r="M2507">
        <v>1.9870000000000001</v>
      </c>
      <c r="N2507" s="12">
        <v>138</v>
      </c>
      <c r="O2507">
        <f t="shared" si="79"/>
        <v>138</v>
      </c>
    </row>
    <row r="2508" spans="1:15" x14ac:dyDescent="0.25">
      <c r="A2508">
        <v>507686</v>
      </c>
      <c r="B2508">
        <v>507664</v>
      </c>
      <c r="C2508" t="s">
        <v>29</v>
      </c>
      <c r="D2508" t="s">
        <v>68</v>
      </c>
      <c r="E2508">
        <v>26</v>
      </c>
      <c r="F2508" s="11">
        <v>183074</v>
      </c>
      <c r="G2508" s="7" t="s">
        <v>165</v>
      </c>
      <c r="H2508" s="7">
        <f t="shared" si="78"/>
        <v>0</v>
      </c>
      <c r="I2508" t="s">
        <v>153</v>
      </c>
      <c r="J2508" t="s">
        <v>153</v>
      </c>
      <c r="K2508" t="s">
        <v>11</v>
      </c>
      <c r="L2508" s="7" t="s">
        <v>148</v>
      </c>
      <c r="M2508">
        <v>1.9870000000000001</v>
      </c>
      <c r="N2508" s="12">
        <v>100</v>
      </c>
      <c r="O2508">
        <f t="shared" si="79"/>
        <v>100</v>
      </c>
    </row>
    <row r="2509" spans="1:15" x14ac:dyDescent="0.25">
      <c r="A2509">
        <v>507688</v>
      </c>
      <c r="B2509">
        <v>507664</v>
      </c>
      <c r="C2509" t="s">
        <v>29</v>
      </c>
      <c r="D2509" t="s">
        <v>68</v>
      </c>
      <c r="E2509">
        <v>26</v>
      </c>
      <c r="F2509" s="11">
        <v>184625</v>
      </c>
      <c r="G2509" s="7" t="s">
        <v>165</v>
      </c>
      <c r="H2509" s="7">
        <f t="shared" si="78"/>
        <v>0</v>
      </c>
      <c r="I2509" t="s">
        <v>153</v>
      </c>
      <c r="J2509" t="s">
        <v>294</v>
      </c>
      <c r="K2509" t="s">
        <v>11</v>
      </c>
      <c r="L2509" s="7" t="s">
        <v>148</v>
      </c>
      <c r="M2509" t="s">
        <v>294</v>
      </c>
      <c r="N2509" t="s">
        <v>294</v>
      </c>
      <c r="O2509" t="str">
        <f t="shared" si="79"/>
        <v>Нет показаний</v>
      </c>
    </row>
    <row r="2510" spans="1:15" x14ac:dyDescent="0.25">
      <c r="A2510">
        <v>507690</v>
      </c>
      <c r="B2510">
        <v>507664</v>
      </c>
      <c r="C2510" t="s">
        <v>29</v>
      </c>
      <c r="D2510" t="s">
        <v>68</v>
      </c>
      <c r="E2510">
        <v>26</v>
      </c>
      <c r="F2510" s="11">
        <v>338064</v>
      </c>
      <c r="G2510" s="7" t="s">
        <v>165</v>
      </c>
      <c r="H2510" s="7">
        <f t="shared" si="78"/>
        <v>0</v>
      </c>
      <c r="I2510" t="s">
        <v>153</v>
      </c>
      <c r="J2510" t="s">
        <v>153</v>
      </c>
      <c r="K2510" t="s">
        <v>11</v>
      </c>
      <c r="L2510" s="7" t="s">
        <v>148</v>
      </c>
      <c r="M2510">
        <v>1.9870000000000001</v>
      </c>
      <c r="N2510" s="12">
        <v>463</v>
      </c>
      <c r="O2510">
        <f t="shared" si="79"/>
        <v>463</v>
      </c>
    </row>
    <row r="2511" spans="1:15" x14ac:dyDescent="0.25">
      <c r="A2511">
        <v>507693</v>
      </c>
      <c r="B2511">
        <v>507664</v>
      </c>
      <c r="C2511" t="s">
        <v>29</v>
      </c>
      <c r="D2511" t="s">
        <v>68</v>
      </c>
      <c r="E2511">
        <v>26</v>
      </c>
      <c r="F2511" s="11">
        <v>739348</v>
      </c>
      <c r="G2511" s="7" t="s">
        <v>165</v>
      </c>
      <c r="H2511" s="7">
        <f t="shared" si="78"/>
        <v>0</v>
      </c>
      <c r="I2511" t="s">
        <v>153</v>
      </c>
      <c r="J2511" t="s">
        <v>153</v>
      </c>
      <c r="K2511" t="s">
        <v>11</v>
      </c>
      <c r="L2511" s="7" t="s">
        <v>148</v>
      </c>
      <c r="M2511">
        <v>1.9870000000000001</v>
      </c>
      <c r="N2511" s="12">
        <v>137</v>
      </c>
      <c r="O2511">
        <f t="shared" si="79"/>
        <v>137</v>
      </c>
    </row>
    <row r="2512" spans="1:15" x14ac:dyDescent="0.25">
      <c r="A2512">
        <v>507695</v>
      </c>
      <c r="B2512">
        <v>507664</v>
      </c>
      <c r="C2512" t="s">
        <v>29</v>
      </c>
      <c r="D2512" t="s">
        <v>68</v>
      </c>
      <c r="E2512">
        <v>26</v>
      </c>
      <c r="F2512" s="11">
        <v>31021</v>
      </c>
      <c r="G2512" s="7" t="s">
        <v>165</v>
      </c>
      <c r="H2512" s="7">
        <f t="shared" si="78"/>
        <v>0</v>
      </c>
      <c r="I2512" t="s">
        <v>153</v>
      </c>
      <c r="J2512" t="s">
        <v>153</v>
      </c>
      <c r="K2512" t="s">
        <v>11</v>
      </c>
      <c r="L2512" s="7" t="s">
        <v>148</v>
      </c>
      <c r="M2512">
        <v>1.9870000000000001</v>
      </c>
      <c r="N2512" s="12">
        <v>242</v>
      </c>
      <c r="O2512">
        <f t="shared" si="79"/>
        <v>242</v>
      </c>
    </row>
    <row r="2513" spans="1:15" x14ac:dyDescent="0.25">
      <c r="A2513">
        <v>507697</v>
      </c>
      <c r="B2513">
        <v>507664</v>
      </c>
      <c r="C2513" t="s">
        <v>29</v>
      </c>
      <c r="D2513" t="s">
        <v>68</v>
      </c>
      <c r="E2513">
        <v>26</v>
      </c>
      <c r="F2513" s="11">
        <v>1255145</v>
      </c>
      <c r="G2513" s="7" t="s">
        <v>165</v>
      </c>
      <c r="H2513" s="7">
        <f t="shared" si="78"/>
        <v>0</v>
      </c>
      <c r="I2513" t="s">
        <v>153</v>
      </c>
      <c r="J2513" t="s">
        <v>153</v>
      </c>
      <c r="K2513" t="s">
        <v>11</v>
      </c>
      <c r="L2513" s="7" t="s">
        <v>148</v>
      </c>
      <c r="M2513">
        <v>1.9870000000000001</v>
      </c>
      <c r="N2513" s="12">
        <v>86</v>
      </c>
      <c r="O2513">
        <f t="shared" si="79"/>
        <v>86</v>
      </c>
    </row>
    <row r="2514" spans="1:15" x14ac:dyDescent="0.25">
      <c r="A2514">
        <v>507699</v>
      </c>
      <c r="B2514">
        <v>507664</v>
      </c>
      <c r="C2514" t="s">
        <v>29</v>
      </c>
      <c r="D2514" t="s">
        <v>68</v>
      </c>
      <c r="E2514">
        <v>26</v>
      </c>
      <c r="F2514" s="11">
        <v>126576</v>
      </c>
      <c r="G2514" s="7" t="s">
        <v>165</v>
      </c>
      <c r="H2514" s="7">
        <f t="shared" si="78"/>
        <v>0</v>
      </c>
      <c r="I2514" t="s">
        <v>153</v>
      </c>
      <c r="J2514" t="s">
        <v>153</v>
      </c>
      <c r="K2514" t="s">
        <v>11</v>
      </c>
      <c r="L2514" s="7" t="s">
        <v>148</v>
      </c>
      <c r="M2514">
        <v>1.9870000000000001</v>
      </c>
      <c r="N2514" s="12">
        <v>600</v>
      </c>
      <c r="O2514">
        <f t="shared" si="79"/>
        <v>600</v>
      </c>
    </row>
    <row r="2515" spans="1:15" x14ac:dyDescent="0.25">
      <c r="A2515">
        <v>507701</v>
      </c>
      <c r="B2515">
        <v>507664</v>
      </c>
      <c r="C2515" t="s">
        <v>29</v>
      </c>
      <c r="D2515" t="s">
        <v>68</v>
      </c>
      <c r="E2515">
        <v>26</v>
      </c>
      <c r="F2515" s="11">
        <v>7789034070690</v>
      </c>
      <c r="G2515" s="7" t="s">
        <v>165</v>
      </c>
      <c r="H2515" s="7">
        <f t="shared" si="78"/>
        <v>0</v>
      </c>
      <c r="I2515" t="s">
        <v>153</v>
      </c>
      <c r="J2515" t="s">
        <v>153</v>
      </c>
      <c r="K2515" t="s">
        <v>11</v>
      </c>
      <c r="L2515" s="7" t="s">
        <v>148</v>
      </c>
      <c r="M2515">
        <v>1.9870000000000001</v>
      </c>
      <c r="N2515" s="12">
        <v>231</v>
      </c>
      <c r="O2515">
        <f t="shared" si="79"/>
        <v>231</v>
      </c>
    </row>
    <row r="2516" spans="1:15" x14ac:dyDescent="0.25">
      <c r="A2516">
        <v>507703</v>
      </c>
      <c r="B2516">
        <v>507664</v>
      </c>
      <c r="C2516" t="s">
        <v>29</v>
      </c>
      <c r="D2516" t="s">
        <v>68</v>
      </c>
      <c r="E2516">
        <v>26</v>
      </c>
      <c r="F2516" s="11">
        <v>393638</v>
      </c>
      <c r="G2516" s="7" t="s">
        <v>165</v>
      </c>
      <c r="H2516" s="7">
        <f t="shared" si="78"/>
        <v>0</v>
      </c>
      <c r="I2516" t="s">
        <v>153</v>
      </c>
      <c r="J2516" t="s">
        <v>294</v>
      </c>
      <c r="K2516" t="s">
        <v>11</v>
      </c>
      <c r="L2516" s="7" t="s">
        <v>148</v>
      </c>
      <c r="M2516" t="s">
        <v>294</v>
      </c>
      <c r="N2516" t="s">
        <v>294</v>
      </c>
      <c r="O2516" t="str">
        <f t="shared" si="79"/>
        <v>Нет показаний</v>
      </c>
    </row>
    <row r="2517" spans="1:15" x14ac:dyDescent="0.25">
      <c r="A2517">
        <v>507705</v>
      </c>
      <c r="B2517">
        <v>507664</v>
      </c>
      <c r="C2517" t="s">
        <v>29</v>
      </c>
      <c r="D2517" t="s">
        <v>68</v>
      </c>
      <c r="E2517">
        <v>26</v>
      </c>
      <c r="F2517" s="11">
        <v>727806</v>
      </c>
      <c r="G2517" s="7" t="s">
        <v>165</v>
      </c>
      <c r="H2517" s="7">
        <f t="shared" si="78"/>
        <v>0</v>
      </c>
      <c r="I2517" t="s">
        <v>153</v>
      </c>
      <c r="J2517" t="s">
        <v>153</v>
      </c>
      <c r="K2517" t="s">
        <v>11</v>
      </c>
      <c r="L2517" s="7" t="s">
        <v>148</v>
      </c>
      <c r="M2517">
        <v>1.9870000000000001</v>
      </c>
      <c r="N2517" s="12">
        <v>301</v>
      </c>
      <c r="O2517">
        <f t="shared" si="79"/>
        <v>301</v>
      </c>
    </row>
    <row r="2518" spans="1:15" x14ac:dyDescent="0.25">
      <c r="A2518">
        <v>507707</v>
      </c>
      <c r="B2518">
        <v>507664</v>
      </c>
      <c r="C2518" t="s">
        <v>29</v>
      </c>
      <c r="D2518" t="s">
        <v>68</v>
      </c>
      <c r="E2518">
        <v>26</v>
      </c>
      <c r="F2518" s="11">
        <v>370806</v>
      </c>
      <c r="G2518" s="7" t="s">
        <v>165</v>
      </c>
      <c r="H2518" s="7">
        <f t="shared" si="78"/>
        <v>0</v>
      </c>
      <c r="I2518" t="s">
        <v>153</v>
      </c>
      <c r="J2518" t="s">
        <v>153</v>
      </c>
      <c r="K2518" t="s">
        <v>11</v>
      </c>
      <c r="L2518" s="7" t="s">
        <v>148</v>
      </c>
      <c r="M2518">
        <v>1.9870000000000001</v>
      </c>
      <c r="N2518" s="12">
        <v>130</v>
      </c>
      <c r="O2518">
        <f t="shared" si="79"/>
        <v>130</v>
      </c>
    </row>
    <row r="2519" spans="1:15" x14ac:dyDescent="0.25">
      <c r="A2519">
        <v>507709</v>
      </c>
      <c r="B2519">
        <v>507664</v>
      </c>
      <c r="C2519" t="s">
        <v>29</v>
      </c>
      <c r="D2519" t="s">
        <v>68</v>
      </c>
      <c r="E2519">
        <v>26</v>
      </c>
      <c r="F2519" s="11">
        <v>783</v>
      </c>
      <c r="G2519" s="7" t="s">
        <v>165</v>
      </c>
      <c r="H2519" s="7">
        <f t="shared" si="78"/>
        <v>0</v>
      </c>
      <c r="I2519" t="s">
        <v>153</v>
      </c>
      <c r="J2519" t="s">
        <v>153</v>
      </c>
      <c r="K2519" t="s">
        <v>11</v>
      </c>
      <c r="L2519" s="7" t="s">
        <v>148</v>
      </c>
      <c r="M2519">
        <v>1.9870000000000001</v>
      </c>
      <c r="N2519" s="12">
        <v>20</v>
      </c>
      <c r="O2519">
        <f t="shared" si="79"/>
        <v>20</v>
      </c>
    </row>
    <row r="2520" spans="1:15" x14ac:dyDescent="0.25">
      <c r="A2520">
        <v>507711</v>
      </c>
      <c r="B2520">
        <v>507664</v>
      </c>
      <c r="C2520" t="s">
        <v>29</v>
      </c>
      <c r="D2520" t="s">
        <v>68</v>
      </c>
      <c r="E2520">
        <v>26</v>
      </c>
      <c r="F2520" s="11">
        <v>281759</v>
      </c>
      <c r="G2520" s="7" t="s">
        <v>165</v>
      </c>
      <c r="H2520" s="7">
        <f t="shared" si="78"/>
        <v>0</v>
      </c>
      <c r="I2520" t="s">
        <v>153</v>
      </c>
      <c r="J2520" t="s">
        <v>294</v>
      </c>
      <c r="K2520" t="s">
        <v>11</v>
      </c>
      <c r="L2520" s="7" t="s">
        <v>148</v>
      </c>
      <c r="M2520" t="s">
        <v>294</v>
      </c>
      <c r="N2520" t="s">
        <v>294</v>
      </c>
      <c r="O2520" t="str">
        <f t="shared" si="79"/>
        <v>Нет показаний</v>
      </c>
    </row>
    <row r="2521" spans="1:15" x14ac:dyDescent="0.25">
      <c r="A2521">
        <v>507713</v>
      </c>
      <c r="B2521">
        <v>507664</v>
      </c>
      <c r="C2521" t="s">
        <v>29</v>
      </c>
      <c r="D2521" t="s">
        <v>68</v>
      </c>
      <c r="E2521">
        <v>26</v>
      </c>
      <c r="F2521" s="11">
        <v>123762</v>
      </c>
      <c r="G2521" s="7" t="s">
        <v>165</v>
      </c>
      <c r="H2521" s="7">
        <f t="shared" si="78"/>
        <v>0</v>
      </c>
      <c r="I2521" t="s">
        <v>153</v>
      </c>
      <c r="J2521" t="s">
        <v>153</v>
      </c>
      <c r="K2521" t="s">
        <v>11</v>
      </c>
      <c r="L2521" s="7" t="s">
        <v>148</v>
      </c>
      <c r="M2521">
        <v>1.9870000000000001</v>
      </c>
      <c r="N2521" s="12">
        <v>133</v>
      </c>
      <c r="O2521">
        <f t="shared" si="79"/>
        <v>133</v>
      </c>
    </row>
    <row r="2522" spans="1:15" x14ac:dyDescent="0.25">
      <c r="A2522">
        <v>510385</v>
      </c>
      <c r="B2522">
        <v>510381</v>
      </c>
      <c r="C2522" t="s">
        <v>29</v>
      </c>
      <c r="D2522" t="s">
        <v>13</v>
      </c>
      <c r="E2522">
        <v>2</v>
      </c>
      <c r="F2522" s="11">
        <v>6491027000731</v>
      </c>
      <c r="G2522" s="7" t="s">
        <v>165</v>
      </c>
      <c r="H2522" s="7">
        <f t="shared" si="78"/>
        <v>0</v>
      </c>
      <c r="I2522" t="s">
        <v>153</v>
      </c>
      <c r="J2522" t="s">
        <v>153</v>
      </c>
      <c r="K2522" t="s">
        <v>11</v>
      </c>
      <c r="L2522" s="7" t="s">
        <v>148</v>
      </c>
      <c r="M2522">
        <v>1.9870000000000001</v>
      </c>
      <c r="N2522" s="12">
        <v>401</v>
      </c>
      <c r="O2522">
        <f t="shared" si="79"/>
        <v>401</v>
      </c>
    </row>
    <row r="2523" spans="1:15" x14ac:dyDescent="0.25">
      <c r="A2523">
        <v>510387</v>
      </c>
      <c r="B2523">
        <v>510381</v>
      </c>
      <c r="C2523" t="s">
        <v>29</v>
      </c>
      <c r="D2523" t="s">
        <v>13</v>
      </c>
      <c r="E2523">
        <v>2</v>
      </c>
      <c r="F2523" s="11">
        <v>789</v>
      </c>
      <c r="G2523" s="7" t="s">
        <v>165</v>
      </c>
      <c r="H2523" s="7">
        <f t="shared" si="78"/>
        <v>0</v>
      </c>
      <c r="I2523" t="s">
        <v>153</v>
      </c>
      <c r="J2523" t="s">
        <v>153</v>
      </c>
      <c r="K2523" t="s">
        <v>11</v>
      </c>
      <c r="L2523" s="7" t="s">
        <v>148</v>
      </c>
      <c r="M2523">
        <v>1.9870000000000001</v>
      </c>
      <c r="N2523" s="12">
        <v>-360.49</v>
      </c>
      <c r="O2523">
        <f t="shared" si="79"/>
        <v>-360.49</v>
      </c>
    </row>
    <row r="2524" spans="1:15" x14ac:dyDescent="0.25">
      <c r="A2524">
        <v>510389</v>
      </c>
      <c r="B2524">
        <v>510381</v>
      </c>
      <c r="C2524" t="s">
        <v>29</v>
      </c>
      <c r="D2524" t="s">
        <v>13</v>
      </c>
      <c r="E2524">
        <v>2</v>
      </c>
      <c r="F2524" s="11">
        <v>6491027000718</v>
      </c>
      <c r="G2524" s="7" t="s">
        <v>165</v>
      </c>
      <c r="H2524" s="7">
        <f t="shared" si="78"/>
        <v>0</v>
      </c>
      <c r="I2524" t="s">
        <v>153</v>
      </c>
      <c r="J2524" t="s">
        <v>153</v>
      </c>
      <c r="K2524" t="s">
        <v>11</v>
      </c>
      <c r="L2524" s="7" t="s">
        <v>148</v>
      </c>
      <c r="M2524">
        <v>1.9870000000000001</v>
      </c>
      <c r="N2524" s="12">
        <v>700</v>
      </c>
      <c r="O2524">
        <f t="shared" si="79"/>
        <v>700</v>
      </c>
    </row>
    <row r="2525" spans="1:15" x14ac:dyDescent="0.25">
      <c r="A2525">
        <v>510391</v>
      </c>
      <c r="B2525">
        <v>510381</v>
      </c>
      <c r="C2525" t="s">
        <v>29</v>
      </c>
      <c r="D2525" t="s">
        <v>13</v>
      </c>
      <c r="E2525">
        <v>2</v>
      </c>
      <c r="F2525" s="11">
        <v>12601183</v>
      </c>
      <c r="G2525" s="7" t="s">
        <v>165</v>
      </c>
      <c r="H2525" s="7">
        <f t="shared" si="78"/>
        <v>0</v>
      </c>
      <c r="I2525" t="s">
        <v>153</v>
      </c>
      <c r="J2525" t="s">
        <v>294</v>
      </c>
      <c r="K2525" t="s">
        <v>11</v>
      </c>
      <c r="L2525" s="7" t="s">
        <v>148</v>
      </c>
      <c r="M2525" t="s">
        <v>294</v>
      </c>
      <c r="N2525" t="s">
        <v>294</v>
      </c>
      <c r="O2525" t="str">
        <f t="shared" si="79"/>
        <v>Нет показаний</v>
      </c>
    </row>
    <row r="2526" spans="1:15" x14ac:dyDescent="0.25">
      <c r="A2526">
        <v>510393</v>
      </c>
      <c r="B2526">
        <v>510381</v>
      </c>
      <c r="C2526" t="s">
        <v>29</v>
      </c>
      <c r="D2526" t="s">
        <v>13</v>
      </c>
      <c r="E2526">
        <v>2</v>
      </c>
      <c r="F2526" s="11">
        <v>466137</v>
      </c>
      <c r="G2526" s="7" t="s">
        <v>165</v>
      </c>
      <c r="H2526" s="7">
        <f t="shared" si="78"/>
        <v>0</v>
      </c>
      <c r="I2526" t="s">
        <v>153</v>
      </c>
      <c r="J2526" t="s">
        <v>294</v>
      </c>
      <c r="K2526" t="s">
        <v>11</v>
      </c>
      <c r="L2526" s="7" t="s">
        <v>148</v>
      </c>
      <c r="M2526" t="s">
        <v>294</v>
      </c>
      <c r="N2526" t="s">
        <v>294</v>
      </c>
      <c r="O2526" t="str">
        <f t="shared" si="79"/>
        <v>Нет показаний</v>
      </c>
    </row>
    <row r="2527" spans="1:15" x14ac:dyDescent="0.25">
      <c r="A2527">
        <v>510395</v>
      </c>
      <c r="B2527">
        <v>510381</v>
      </c>
      <c r="C2527" t="s">
        <v>29</v>
      </c>
      <c r="D2527" t="s">
        <v>13</v>
      </c>
      <c r="E2527">
        <v>2</v>
      </c>
      <c r="F2527" s="11">
        <v>30037383</v>
      </c>
      <c r="G2527" s="7" t="s">
        <v>165</v>
      </c>
      <c r="H2527" s="7">
        <f t="shared" si="78"/>
        <v>0</v>
      </c>
      <c r="I2527" t="s">
        <v>153</v>
      </c>
      <c r="J2527" t="s">
        <v>153</v>
      </c>
      <c r="K2527" t="s">
        <v>11</v>
      </c>
      <c r="L2527" s="7" t="s">
        <v>148</v>
      </c>
      <c r="M2527">
        <v>1.9870000000000001</v>
      </c>
      <c r="N2527" s="12">
        <v>521</v>
      </c>
      <c r="O2527">
        <f t="shared" si="79"/>
        <v>521</v>
      </c>
    </row>
    <row r="2528" spans="1:15" x14ac:dyDescent="0.25">
      <c r="A2528">
        <v>510397</v>
      </c>
      <c r="B2528">
        <v>510381</v>
      </c>
      <c r="C2528" t="s">
        <v>29</v>
      </c>
      <c r="D2528" t="s">
        <v>13</v>
      </c>
      <c r="E2528">
        <v>2</v>
      </c>
      <c r="F2528" s="11">
        <v>44612</v>
      </c>
      <c r="G2528" s="7" t="s">
        <v>165</v>
      </c>
      <c r="H2528" s="7">
        <f t="shared" si="78"/>
        <v>0</v>
      </c>
      <c r="I2528" t="s">
        <v>153</v>
      </c>
      <c r="J2528" t="s">
        <v>153</v>
      </c>
      <c r="K2528" t="s">
        <v>11</v>
      </c>
      <c r="L2528" s="7" t="s">
        <v>148</v>
      </c>
      <c r="M2528">
        <v>1.9870000000000001</v>
      </c>
      <c r="N2528" s="12">
        <v>550</v>
      </c>
      <c r="O2528">
        <f t="shared" si="79"/>
        <v>550</v>
      </c>
    </row>
    <row r="2529" spans="1:15" x14ac:dyDescent="0.25">
      <c r="A2529">
        <v>510399</v>
      </c>
      <c r="B2529">
        <v>510381</v>
      </c>
      <c r="C2529" t="s">
        <v>29</v>
      </c>
      <c r="D2529" t="s">
        <v>13</v>
      </c>
      <c r="E2529">
        <v>2</v>
      </c>
      <c r="F2529" s="11">
        <v>6491027000082</v>
      </c>
      <c r="G2529" s="7" t="s">
        <v>165</v>
      </c>
      <c r="H2529" s="7">
        <f t="shared" si="78"/>
        <v>0</v>
      </c>
      <c r="I2529" t="s">
        <v>153</v>
      </c>
      <c r="J2529" t="s">
        <v>153</v>
      </c>
      <c r="K2529" t="s">
        <v>11</v>
      </c>
      <c r="L2529" s="7" t="s">
        <v>148</v>
      </c>
      <c r="M2529">
        <v>1.9870000000000001</v>
      </c>
      <c r="N2529" s="12">
        <v>50</v>
      </c>
      <c r="O2529">
        <f t="shared" si="79"/>
        <v>50</v>
      </c>
    </row>
    <row r="2530" spans="1:15" x14ac:dyDescent="0.25">
      <c r="A2530">
        <v>510401</v>
      </c>
      <c r="B2530">
        <v>510381</v>
      </c>
      <c r="C2530" t="s">
        <v>29</v>
      </c>
      <c r="D2530" t="s">
        <v>13</v>
      </c>
      <c r="E2530">
        <v>2</v>
      </c>
      <c r="F2530" s="11">
        <v>947</v>
      </c>
      <c r="G2530" s="7" t="s">
        <v>165</v>
      </c>
      <c r="H2530" s="7">
        <f t="shared" si="78"/>
        <v>0</v>
      </c>
      <c r="I2530" t="s">
        <v>153</v>
      </c>
      <c r="J2530" t="s">
        <v>153</v>
      </c>
      <c r="K2530" t="s">
        <v>11</v>
      </c>
      <c r="L2530" s="7" t="s">
        <v>148</v>
      </c>
      <c r="M2530">
        <v>1.9870000000000001</v>
      </c>
      <c r="N2530" s="12">
        <v>250</v>
      </c>
      <c r="O2530">
        <f t="shared" si="79"/>
        <v>250</v>
      </c>
    </row>
    <row r="2531" spans="1:15" x14ac:dyDescent="0.25">
      <c r="A2531">
        <v>510403</v>
      </c>
      <c r="B2531">
        <v>510381</v>
      </c>
      <c r="C2531" t="s">
        <v>29</v>
      </c>
      <c r="D2531" t="s">
        <v>13</v>
      </c>
      <c r="E2531">
        <v>2</v>
      </c>
      <c r="F2531" s="11">
        <v>23424</v>
      </c>
      <c r="G2531" s="7" t="s">
        <v>165</v>
      </c>
      <c r="H2531" s="7">
        <f t="shared" si="78"/>
        <v>0</v>
      </c>
      <c r="I2531" t="s">
        <v>153</v>
      </c>
      <c r="J2531" t="s">
        <v>153</v>
      </c>
      <c r="K2531" t="s">
        <v>11</v>
      </c>
      <c r="L2531" s="7" t="s">
        <v>148</v>
      </c>
      <c r="M2531">
        <v>1.9870000000000001</v>
      </c>
      <c r="N2531" s="12">
        <v>200</v>
      </c>
      <c r="O2531">
        <f t="shared" si="79"/>
        <v>200</v>
      </c>
    </row>
    <row r="2532" spans="1:15" x14ac:dyDescent="0.25">
      <c r="A2532">
        <v>510405</v>
      </c>
      <c r="B2532">
        <v>510381</v>
      </c>
      <c r="C2532" t="s">
        <v>29</v>
      </c>
      <c r="D2532" t="s">
        <v>13</v>
      </c>
      <c r="E2532">
        <v>2</v>
      </c>
      <c r="F2532" s="11">
        <v>7439</v>
      </c>
      <c r="G2532" s="7" t="s">
        <v>165</v>
      </c>
      <c r="H2532" s="7">
        <f t="shared" si="78"/>
        <v>0</v>
      </c>
      <c r="I2532" t="s">
        <v>153</v>
      </c>
      <c r="J2532" t="s">
        <v>153</v>
      </c>
      <c r="K2532" t="s">
        <v>11</v>
      </c>
      <c r="L2532" s="7" t="s">
        <v>148</v>
      </c>
      <c r="M2532">
        <v>1.9870000000000001</v>
      </c>
      <c r="N2532" s="12">
        <v>227</v>
      </c>
      <c r="O2532">
        <f t="shared" si="79"/>
        <v>227</v>
      </c>
    </row>
    <row r="2533" spans="1:15" x14ac:dyDescent="0.25">
      <c r="A2533">
        <v>511710</v>
      </c>
      <c r="B2533">
        <v>511708</v>
      </c>
      <c r="C2533" t="s">
        <v>29</v>
      </c>
      <c r="D2533" t="s">
        <v>13</v>
      </c>
      <c r="E2533">
        <v>77</v>
      </c>
      <c r="F2533" s="11">
        <v>27730</v>
      </c>
      <c r="G2533" s="7" t="s">
        <v>165</v>
      </c>
      <c r="H2533" s="7">
        <f t="shared" si="78"/>
        <v>0</v>
      </c>
      <c r="I2533" t="s">
        <v>153</v>
      </c>
      <c r="J2533" t="s">
        <v>153</v>
      </c>
      <c r="K2533" t="s">
        <v>18</v>
      </c>
      <c r="L2533" s="7" t="s">
        <v>148</v>
      </c>
      <c r="M2533">
        <v>2.76</v>
      </c>
      <c r="N2533" s="12">
        <v>390</v>
      </c>
      <c r="O2533">
        <f t="shared" si="79"/>
        <v>390</v>
      </c>
    </row>
    <row r="2534" spans="1:15" x14ac:dyDescent="0.25">
      <c r="A2534">
        <v>511712</v>
      </c>
      <c r="B2534">
        <v>511708</v>
      </c>
      <c r="C2534" t="s">
        <v>29</v>
      </c>
      <c r="D2534" t="s">
        <v>13</v>
      </c>
      <c r="E2534">
        <v>77</v>
      </c>
      <c r="F2534" s="11">
        <v>32521</v>
      </c>
      <c r="G2534" s="7" t="s">
        <v>165</v>
      </c>
      <c r="H2534" s="7">
        <f t="shared" si="78"/>
        <v>0</v>
      </c>
      <c r="I2534" t="s">
        <v>153</v>
      </c>
      <c r="J2534" t="s">
        <v>153</v>
      </c>
      <c r="K2534" t="s">
        <v>18</v>
      </c>
      <c r="L2534" s="7" t="s">
        <v>148</v>
      </c>
      <c r="M2534">
        <v>2.76</v>
      </c>
      <c r="N2534" s="12">
        <v>79</v>
      </c>
      <c r="O2534">
        <f t="shared" si="79"/>
        <v>79</v>
      </c>
    </row>
    <row r="2535" spans="1:15" x14ac:dyDescent="0.25">
      <c r="A2535">
        <v>511714</v>
      </c>
      <c r="B2535">
        <v>511708</v>
      </c>
      <c r="C2535" t="s">
        <v>29</v>
      </c>
      <c r="D2535" t="s">
        <v>13</v>
      </c>
      <c r="E2535">
        <v>77</v>
      </c>
      <c r="F2535" s="11">
        <v>63861</v>
      </c>
      <c r="G2535" s="7" t="s">
        <v>165</v>
      </c>
      <c r="H2535" s="7">
        <f t="shared" si="78"/>
        <v>0</v>
      </c>
      <c r="I2535" t="s">
        <v>153</v>
      </c>
      <c r="J2535" t="s">
        <v>153</v>
      </c>
      <c r="K2535" t="s">
        <v>18</v>
      </c>
      <c r="L2535" s="7" t="s">
        <v>148</v>
      </c>
      <c r="M2535">
        <v>2.76</v>
      </c>
      <c r="N2535" s="12">
        <v>76</v>
      </c>
      <c r="O2535">
        <f t="shared" si="79"/>
        <v>76</v>
      </c>
    </row>
    <row r="2536" spans="1:15" x14ac:dyDescent="0.25">
      <c r="A2536">
        <v>511716</v>
      </c>
      <c r="B2536">
        <v>511708</v>
      </c>
      <c r="C2536" t="s">
        <v>29</v>
      </c>
      <c r="D2536" t="s">
        <v>13</v>
      </c>
      <c r="E2536">
        <v>77</v>
      </c>
      <c r="F2536" s="11">
        <v>317482</v>
      </c>
      <c r="G2536" s="7" t="s">
        <v>165</v>
      </c>
      <c r="H2536" s="7">
        <f t="shared" si="78"/>
        <v>0</v>
      </c>
      <c r="I2536" t="s">
        <v>153</v>
      </c>
      <c r="J2536" t="s">
        <v>153</v>
      </c>
      <c r="K2536" t="s">
        <v>18</v>
      </c>
      <c r="L2536" s="7" t="s">
        <v>148</v>
      </c>
      <c r="M2536">
        <v>2.76</v>
      </c>
      <c r="N2536" s="12">
        <v>242</v>
      </c>
      <c r="O2536">
        <f t="shared" si="79"/>
        <v>242</v>
      </c>
    </row>
    <row r="2537" spans="1:15" x14ac:dyDescent="0.25">
      <c r="A2537">
        <v>511717</v>
      </c>
      <c r="B2537">
        <v>511708</v>
      </c>
      <c r="C2537" t="s">
        <v>29</v>
      </c>
      <c r="D2537" t="s">
        <v>13</v>
      </c>
      <c r="E2537">
        <v>77</v>
      </c>
      <c r="F2537" s="11">
        <v>312730</v>
      </c>
      <c r="G2537" s="7" t="s">
        <v>165</v>
      </c>
      <c r="H2537" s="7">
        <f t="shared" si="78"/>
        <v>0</v>
      </c>
      <c r="I2537" t="s">
        <v>153</v>
      </c>
      <c r="J2537" t="s">
        <v>153</v>
      </c>
      <c r="K2537" t="s">
        <v>18</v>
      </c>
      <c r="L2537" s="7" t="s">
        <v>148</v>
      </c>
      <c r="M2537">
        <v>2.76</v>
      </c>
      <c r="N2537" s="12">
        <v>52</v>
      </c>
      <c r="O2537">
        <f t="shared" si="79"/>
        <v>52</v>
      </c>
    </row>
    <row r="2538" spans="1:15" x14ac:dyDescent="0.25">
      <c r="A2538">
        <v>511719</v>
      </c>
      <c r="B2538">
        <v>511708</v>
      </c>
      <c r="C2538" t="s">
        <v>29</v>
      </c>
      <c r="D2538" t="s">
        <v>13</v>
      </c>
      <c r="E2538">
        <v>77</v>
      </c>
      <c r="F2538" s="11">
        <v>254586</v>
      </c>
      <c r="G2538" s="7" t="s">
        <v>165</v>
      </c>
      <c r="H2538" s="7">
        <f t="shared" si="78"/>
        <v>0</v>
      </c>
      <c r="I2538" t="s">
        <v>153</v>
      </c>
      <c r="J2538" t="s">
        <v>153</v>
      </c>
      <c r="K2538" t="s">
        <v>18</v>
      </c>
      <c r="L2538" s="7" t="s">
        <v>148</v>
      </c>
      <c r="M2538">
        <v>2.76</v>
      </c>
      <c r="N2538" s="12">
        <v>495</v>
      </c>
      <c r="O2538">
        <f t="shared" si="79"/>
        <v>495</v>
      </c>
    </row>
    <row r="2539" spans="1:15" x14ac:dyDescent="0.25">
      <c r="A2539">
        <v>511723</v>
      </c>
      <c r="B2539">
        <v>511708</v>
      </c>
      <c r="C2539" t="s">
        <v>29</v>
      </c>
      <c r="D2539" t="s">
        <v>13</v>
      </c>
      <c r="E2539">
        <v>77</v>
      </c>
      <c r="F2539" s="11">
        <v>227810</v>
      </c>
      <c r="G2539" s="7" t="s">
        <v>165</v>
      </c>
      <c r="H2539" s="7">
        <f t="shared" si="78"/>
        <v>0</v>
      </c>
      <c r="I2539" t="s">
        <v>153</v>
      </c>
      <c r="J2539" t="s">
        <v>153</v>
      </c>
      <c r="K2539" t="s">
        <v>18</v>
      </c>
      <c r="L2539" s="7" t="s">
        <v>148</v>
      </c>
      <c r="M2539">
        <v>2.76</v>
      </c>
      <c r="N2539" s="12">
        <v>70</v>
      </c>
      <c r="O2539">
        <f t="shared" si="79"/>
        <v>70</v>
      </c>
    </row>
    <row r="2540" spans="1:15" x14ac:dyDescent="0.25">
      <c r="A2540">
        <v>511725</v>
      </c>
      <c r="B2540">
        <v>511708</v>
      </c>
      <c r="C2540" t="s">
        <v>29</v>
      </c>
      <c r="D2540" t="s">
        <v>13</v>
      </c>
      <c r="E2540">
        <v>77</v>
      </c>
      <c r="F2540" s="11">
        <v>228083</v>
      </c>
      <c r="G2540" s="7" t="s">
        <v>165</v>
      </c>
      <c r="H2540" s="7">
        <f t="shared" si="78"/>
        <v>0</v>
      </c>
      <c r="I2540" t="s">
        <v>153</v>
      </c>
      <c r="J2540" t="s">
        <v>153</v>
      </c>
      <c r="K2540" t="s">
        <v>18</v>
      </c>
      <c r="L2540" s="7" t="s">
        <v>148</v>
      </c>
      <c r="M2540">
        <v>2.76</v>
      </c>
      <c r="N2540" s="12">
        <v>70</v>
      </c>
      <c r="O2540">
        <f t="shared" si="79"/>
        <v>70</v>
      </c>
    </row>
    <row r="2541" spans="1:15" x14ac:dyDescent="0.25">
      <c r="A2541">
        <v>513254</v>
      </c>
      <c r="B2541">
        <v>513252</v>
      </c>
      <c r="C2541" t="s">
        <v>29</v>
      </c>
      <c r="D2541" t="s">
        <v>40</v>
      </c>
      <c r="E2541">
        <v>15</v>
      </c>
      <c r="F2541" s="11">
        <v>113763</v>
      </c>
      <c r="G2541" s="7" t="s">
        <v>165</v>
      </c>
      <c r="H2541" s="7">
        <f t="shared" si="78"/>
        <v>0</v>
      </c>
      <c r="I2541" t="s">
        <v>153</v>
      </c>
      <c r="J2541" t="s">
        <v>153</v>
      </c>
      <c r="K2541" t="s">
        <v>18</v>
      </c>
      <c r="L2541" s="7" t="s">
        <v>148</v>
      </c>
      <c r="M2541">
        <v>2.76</v>
      </c>
      <c r="N2541" s="12">
        <v>75</v>
      </c>
      <c r="O2541">
        <f t="shared" si="79"/>
        <v>75</v>
      </c>
    </row>
    <row r="2542" spans="1:15" x14ac:dyDescent="0.25">
      <c r="A2542">
        <v>513256</v>
      </c>
      <c r="B2542">
        <v>513252</v>
      </c>
      <c r="C2542" t="s">
        <v>29</v>
      </c>
      <c r="D2542" t="s">
        <v>40</v>
      </c>
      <c r="E2542">
        <v>15</v>
      </c>
      <c r="F2542" s="11">
        <v>603948</v>
      </c>
      <c r="G2542" s="7" t="s">
        <v>165</v>
      </c>
      <c r="H2542" s="7">
        <f t="shared" si="78"/>
        <v>0</v>
      </c>
      <c r="I2542" t="s">
        <v>153</v>
      </c>
      <c r="J2542" t="s">
        <v>153</v>
      </c>
      <c r="K2542" t="s">
        <v>18</v>
      </c>
      <c r="L2542" s="7" t="s">
        <v>148</v>
      </c>
      <c r="M2542">
        <v>2.76</v>
      </c>
      <c r="N2542" s="12">
        <v>0</v>
      </c>
      <c r="O2542">
        <f t="shared" si="79"/>
        <v>0</v>
      </c>
    </row>
    <row r="2543" spans="1:15" x14ac:dyDescent="0.25">
      <c r="A2543">
        <v>513258</v>
      </c>
      <c r="B2543">
        <v>513252</v>
      </c>
      <c r="C2543" t="s">
        <v>29</v>
      </c>
      <c r="D2543" t="s">
        <v>40</v>
      </c>
      <c r="E2543">
        <v>15</v>
      </c>
      <c r="F2543" s="11">
        <v>34407</v>
      </c>
      <c r="G2543" s="7" t="s">
        <v>165</v>
      </c>
      <c r="H2543" s="7">
        <f t="shared" si="78"/>
        <v>0</v>
      </c>
      <c r="I2543" t="s">
        <v>153</v>
      </c>
      <c r="J2543" t="s">
        <v>153</v>
      </c>
      <c r="K2543" t="s">
        <v>18</v>
      </c>
      <c r="L2543" s="7" t="s">
        <v>148</v>
      </c>
      <c r="M2543">
        <v>2.76</v>
      </c>
      <c r="N2543" s="12">
        <v>248</v>
      </c>
      <c r="O2543">
        <f t="shared" si="79"/>
        <v>248</v>
      </c>
    </row>
    <row r="2544" spans="1:15" x14ac:dyDescent="0.25">
      <c r="A2544">
        <v>513260</v>
      </c>
      <c r="B2544">
        <v>513252</v>
      </c>
      <c r="C2544" t="s">
        <v>29</v>
      </c>
      <c r="D2544" t="s">
        <v>40</v>
      </c>
      <c r="E2544">
        <v>15</v>
      </c>
      <c r="F2544" s="11">
        <v>120245938</v>
      </c>
      <c r="G2544" s="7" t="s">
        <v>165</v>
      </c>
      <c r="H2544" s="7">
        <f t="shared" si="78"/>
        <v>0</v>
      </c>
      <c r="I2544" t="s">
        <v>153</v>
      </c>
      <c r="J2544" t="s">
        <v>153</v>
      </c>
      <c r="K2544" t="s">
        <v>18</v>
      </c>
      <c r="L2544" s="7" t="s">
        <v>148</v>
      </c>
      <c r="M2544">
        <v>2.76</v>
      </c>
      <c r="N2544" s="12">
        <v>0</v>
      </c>
      <c r="O2544">
        <f t="shared" si="79"/>
        <v>0</v>
      </c>
    </row>
    <row r="2545" spans="1:15" x14ac:dyDescent="0.25">
      <c r="A2545">
        <v>513262</v>
      </c>
      <c r="B2545">
        <v>513252</v>
      </c>
      <c r="C2545" t="s">
        <v>29</v>
      </c>
      <c r="D2545" t="s">
        <v>40</v>
      </c>
      <c r="E2545">
        <v>15</v>
      </c>
      <c r="F2545" s="11">
        <v>108082224</v>
      </c>
      <c r="G2545" s="7" t="s">
        <v>165</v>
      </c>
      <c r="H2545" s="7">
        <f t="shared" si="78"/>
        <v>0</v>
      </c>
      <c r="I2545" t="s">
        <v>153</v>
      </c>
      <c r="J2545" t="s">
        <v>294</v>
      </c>
      <c r="K2545" t="s">
        <v>18</v>
      </c>
      <c r="L2545" s="7" t="s">
        <v>148</v>
      </c>
      <c r="M2545" t="s">
        <v>294</v>
      </c>
      <c r="N2545" t="s">
        <v>294</v>
      </c>
      <c r="O2545" t="str">
        <f t="shared" si="79"/>
        <v>Нет показаний</v>
      </c>
    </row>
    <row r="2546" spans="1:15" x14ac:dyDescent="0.25">
      <c r="A2546">
        <v>513266</v>
      </c>
      <c r="B2546">
        <v>513252</v>
      </c>
      <c r="C2546" t="s">
        <v>29</v>
      </c>
      <c r="D2546" t="s">
        <v>40</v>
      </c>
      <c r="E2546">
        <v>15</v>
      </c>
      <c r="F2546" s="11">
        <v>822647</v>
      </c>
      <c r="G2546" s="7" t="s">
        <v>165</v>
      </c>
      <c r="H2546" s="7">
        <f t="shared" si="78"/>
        <v>0</v>
      </c>
      <c r="I2546" t="s">
        <v>153</v>
      </c>
      <c r="J2546" t="s">
        <v>294</v>
      </c>
      <c r="K2546" t="s">
        <v>18</v>
      </c>
      <c r="L2546" s="7" t="s">
        <v>148</v>
      </c>
      <c r="M2546" t="s">
        <v>294</v>
      </c>
      <c r="N2546" t="s">
        <v>294</v>
      </c>
      <c r="O2546" t="str">
        <f t="shared" si="79"/>
        <v>Нет показаний</v>
      </c>
    </row>
    <row r="2547" spans="1:15" x14ac:dyDescent="0.25">
      <c r="A2547">
        <v>513268</v>
      </c>
      <c r="B2547">
        <v>513252</v>
      </c>
      <c r="C2547" t="s">
        <v>29</v>
      </c>
      <c r="D2547" t="s">
        <v>40</v>
      </c>
      <c r="E2547">
        <v>15</v>
      </c>
      <c r="F2547" s="11">
        <v>649161002477450</v>
      </c>
      <c r="G2547" s="7" t="s">
        <v>165</v>
      </c>
      <c r="H2547" s="7">
        <f t="shared" si="78"/>
        <v>0</v>
      </c>
      <c r="I2547" t="s">
        <v>153</v>
      </c>
      <c r="J2547" t="s">
        <v>153</v>
      </c>
      <c r="K2547" t="s">
        <v>18</v>
      </c>
      <c r="L2547" s="7" t="s">
        <v>148</v>
      </c>
      <c r="M2547">
        <v>2.76</v>
      </c>
      <c r="N2547" s="12">
        <v>100</v>
      </c>
      <c r="O2547">
        <f t="shared" si="79"/>
        <v>100</v>
      </c>
    </row>
    <row r="2548" spans="1:15" x14ac:dyDescent="0.25">
      <c r="A2548">
        <v>513270</v>
      </c>
      <c r="B2548">
        <v>513252</v>
      </c>
      <c r="C2548" t="s">
        <v>29</v>
      </c>
      <c r="D2548" t="s">
        <v>40</v>
      </c>
      <c r="E2548">
        <v>15</v>
      </c>
      <c r="F2548" s="11">
        <v>127096898</v>
      </c>
      <c r="G2548" s="7" t="s">
        <v>165</v>
      </c>
      <c r="H2548" s="7">
        <f t="shared" si="78"/>
        <v>0</v>
      </c>
      <c r="I2548" t="s">
        <v>153</v>
      </c>
      <c r="J2548" t="s">
        <v>153</v>
      </c>
      <c r="K2548" t="s">
        <v>18</v>
      </c>
      <c r="L2548" s="7" t="s">
        <v>148</v>
      </c>
      <c r="M2548">
        <v>2.76</v>
      </c>
      <c r="N2548" s="12">
        <v>150</v>
      </c>
      <c r="O2548">
        <f t="shared" si="79"/>
        <v>150</v>
      </c>
    </row>
    <row r="2549" spans="1:15" x14ac:dyDescent="0.25">
      <c r="A2549">
        <v>513272</v>
      </c>
      <c r="B2549">
        <v>513252</v>
      </c>
      <c r="C2549" t="s">
        <v>29</v>
      </c>
      <c r="D2549" t="s">
        <v>40</v>
      </c>
      <c r="E2549">
        <v>15</v>
      </c>
      <c r="F2549" s="11">
        <v>108115710</v>
      </c>
      <c r="G2549" s="7" t="s">
        <v>165</v>
      </c>
      <c r="H2549" s="7">
        <f t="shared" si="78"/>
        <v>0</v>
      </c>
      <c r="I2549" t="s">
        <v>153</v>
      </c>
      <c r="J2549" t="s">
        <v>294</v>
      </c>
      <c r="K2549" t="s">
        <v>18</v>
      </c>
      <c r="L2549" s="7" t="s">
        <v>148</v>
      </c>
      <c r="M2549" t="s">
        <v>294</v>
      </c>
      <c r="N2549" t="s">
        <v>294</v>
      </c>
      <c r="O2549" t="str">
        <f t="shared" si="79"/>
        <v>Нет показаний</v>
      </c>
    </row>
    <row r="2550" spans="1:15" x14ac:dyDescent="0.25">
      <c r="A2550">
        <v>513274</v>
      </c>
      <c r="B2550">
        <v>513252</v>
      </c>
      <c r="C2550" t="s">
        <v>29</v>
      </c>
      <c r="D2550" t="s">
        <v>40</v>
      </c>
      <c r="E2550">
        <v>15</v>
      </c>
      <c r="F2550" s="11">
        <v>140468</v>
      </c>
      <c r="G2550" s="7" t="s">
        <v>165</v>
      </c>
      <c r="H2550" s="7">
        <f t="shared" si="78"/>
        <v>0</v>
      </c>
      <c r="I2550" t="s">
        <v>153</v>
      </c>
      <c r="J2550" t="s">
        <v>294</v>
      </c>
      <c r="K2550" t="s">
        <v>18</v>
      </c>
      <c r="L2550" s="7" t="s">
        <v>148</v>
      </c>
      <c r="M2550" t="s">
        <v>294</v>
      </c>
      <c r="N2550" t="s">
        <v>294</v>
      </c>
      <c r="O2550" t="str">
        <f t="shared" si="79"/>
        <v>Нет показаний</v>
      </c>
    </row>
    <row r="2551" spans="1:15" x14ac:dyDescent="0.25">
      <c r="A2551">
        <v>513276</v>
      </c>
      <c r="B2551">
        <v>513252</v>
      </c>
      <c r="C2551" t="s">
        <v>29</v>
      </c>
      <c r="D2551" t="s">
        <v>40</v>
      </c>
      <c r="E2551">
        <v>15</v>
      </c>
      <c r="F2551" s="11">
        <v>197531</v>
      </c>
      <c r="G2551" s="7" t="s">
        <v>165</v>
      </c>
      <c r="H2551" s="7">
        <f t="shared" si="78"/>
        <v>0</v>
      </c>
      <c r="I2551" t="s">
        <v>153</v>
      </c>
      <c r="J2551" t="s">
        <v>153</v>
      </c>
      <c r="K2551" t="s">
        <v>18</v>
      </c>
      <c r="L2551" s="7" t="s">
        <v>148</v>
      </c>
      <c r="M2551">
        <v>2.76</v>
      </c>
      <c r="N2551" s="12">
        <v>40</v>
      </c>
      <c r="O2551">
        <f t="shared" si="79"/>
        <v>40</v>
      </c>
    </row>
    <row r="2552" spans="1:15" x14ac:dyDescent="0.25">
      <c r="A2552">
        <v>513278</v>
      </c>
      <c r="B2552">
        <v>513252</v>
      </c>
      <c r="C2552" t="s">
        <v>29</v>
      </c>
      <c r="D2552" t="s">
        <v>40</v>
      </c>
      <c r="E2552">
        <v>15</v>
      </c>
      <c r="F2552" s="11">
        <v>8245</v>
      </c>
      <c r="G2552" s="7" t="s">
        <v>165</v>
      </c>
      <c r="H2552" s="7">
        <f t="shared" si="78"/>
        <v>0</v>
      </c>
      <c r="I2552" t="s">
        <v>153</v>
      </c>
      <c r="J2552" t="s">
        <v>153</v>
      </c>
      <c r="K2552" t="s">
        <v>18</v>
      </c>
      <c r="L2552" s="7" t="s">
        <v>148</v>
      </c>
      <c r="M2552">
        <v>2.76</v>
      </c>
      <c r="N2552" s="12">
        <v>482</v>
      </c>
      <c r="O2552">
        <f t="shared" si="79"/>
        <v>482</v>
      </c>
    </row>
    <row r="2553" spans="1:15" x14ac:dyDescent="0.25">
      <c r="A2553">
        <v>513280</v>
      </c>
      <c r="B2553">
        <v>513252</v>
      </c>
      <c r="C2553" t="s">
        <v>29</v>
      </c>
      <c r="D2553" t="s">
        <v>40</v>
      </c>
      <c r="E2553">
        <v>15</v>
      </c>
      <c r="F2553" s="11">
        <v>127555</v>
      </c>
      <c r="G2553" s="7" t="s">
        <v>165</v>
      </c>
      <c r="H2553" s="7">
        <f t="shared" si="78"/>
        <v>0</v>
      </c>
      <c r="I2553" t="s">
        <v>153</v>
      </c>
      <c r="J2553" t="s">
        <v>153</v>
      </c>
      <c r="K2553" t="s">
        <v>18</v>
      </c>
      <c r="L2553" s="7" t="s">
        <v>148</v>
      </c>
      <c r="M2553">
        <v>2.76</v>
      </c>
      <c r="N2553" s="12">
        <v>352</v>
      </c>
      <c r="O2553">
        <f t="shared" si="79"/>
        <v>352</v>
      </c>
    </row>
    <row r="2554" spans="1:15" x14ac:dyDescent="0.25">
      <c r="A2554">
        <v>513282</v>
      </c>
      <c r="B2554">
        <v>513252</v>
      </c>
      <c r="C2554" t="s">
        <v>29</v>
      </c>
      <c r="D2554" t="s">
        <v>40</v>
      </c>
      <c r="E2554">
        <v>15</v>
      </c>
      <c r="F2554" s="11">
        <v>183552</v>
      </c>
      <c r="G2554" s="7" t="s">
        <v>165</v>
      </c>
      <c r="H2554" s="7">
        <f t="shared" si="78"/>
        <v>0</v>
      </c>
      <c r="I2554" t="s">
        <v>153</v>
      </c>
      <c r="J2554" t="s">
        <v>153</v>
      </c>
      <c r="K2554" t="s">
        <v>18</v>
      </c>
      <c r="L2554" s="7" t="s">
        <v>148</v>
      </c>
      <c r="M2554">
        <v>2.76</v>
      </c>
      <c r="N2554" s="12">
        <v>-728</v>
      </c>
      <c r="O2554">
        <f t="shared" si="79"/>
        <v>-728</v>
      </c>
    </row>
    <row r="2555" spans="1:15" x14ac:dyDescent="0.25">
      <c r="A2555">
        <v>513284</v>
      </c>
      <c r="B2555">
        <v>513252</v>
      </c>
      <c r="C2555" t="s">
        <v>29</v>
      </c>
      <c r="D2555" t="s">
        <v>40</v>
      </c>
      <c r="E2555">
        <v>15</v>
      </c>
      <c r="F2555" s="11">
        <v>103612</v>
      </c>
      <c r="G2555" s="7" t="s">
        <v>165</v>
      </c>
      <c r="H2555" s="7">
        <f t="shared" si="78"/>
        <v>0</v>
      </c>
      <c r="I2555" t="s">
        <v>153</v>
      </c>
      <c r="J2555" t="s">
        <v>153</v>
      </c>
      <c r="K2555" t="s">
        <v>18</v>
      </c>
      <c r="L2555" s="7" t="s">
        <v>148</v>
      </c>
      <c r="M2555">
        <v>2.76</v>
      </c>
      <c r="N2555" s="12">
        <v>0</v>
      </c>
      <c r="O2555">
        <f t="shared" si="79"/>
        <v>0</v>
      </c>
    </row>
    <row r="2556" spans="1:15" x14ac:dyDescent="0.25">
      <c r="A2556">
        <v>513546</v>
      </c>
      <c r="B2556">
        <v>513544</v>
      </c>
      <c r="C2556" t="s">
        <v>29</v>
      </c>
      <c r="D2556" t="s">
        <v>40</v>
      </c>
      <c r="E2556">
        <v>17</v>
      </c>
      <c r="F2556" s="11" t="s">
        <v>257</v>
      </c>
      <c r="G2556" s="7" t="s">
        <v>165</v>
      </c>
      <c r="H2556" s="7">
        <f t="shared" si="78"/>
        <v>0</v>
      </c>
      <c r="I2556" t="s">
        <v>153</v>
      </c>
      <c r="J2556" t="s">
        <v>294</v>
      </c>
      <c r="K2556" t="s">
        <v>18</v>
      </c>
      <c r="L2556" s="7" t="s">
        <v>148</v>
      </c>
      <c r="M2556" t="s">
        <v>294</v>
      </c>
      <c r="N2556" t="s">
        <v>294</v>
      </c>
      <c r="O2556" t="str">
        <f t="shared" si="79"/>
        <v>Нет показаний</v>
      </c>
    </row>
    <row r="2557" spans="1:15" x14ac:dyDescent="0.25">
      <c r="A2557">
        <v>513551</v>
      </c>
      <c r="B2557">
        <v>513544</v>
      </c>
      <c r="C2557" t="s">
        <v>29</v>
      </c>
      <c r="D2557" t="s">
        <v>40</v>
      </c>
      <c r="E2557">
        <v>17</v>
      </c>
      <c r="F2557" s="11">
        <v>3752365</v>
      </c>
      <c r="G2557" s="7" t="s">
        <v>165</v>
      </c>
      <c r="H2557" s="7">
        <f t="shared" si="78"/>
        <v>0</v>
      </c>
      <c r="I2557" t="s">
        <v>153</v>
      </c>
      <c r="J2557" t="s">
        <v>153</v>
      </c>
      <c r="K2557" t="s">
        <v>18</v>
      </c>
      <c r="L2557" s="7" t="s">
        <v>148</v>
      </c>
      <c r="M2557">
        <v>2.76</v>
      </c>
      <c r="N2557" s="12">
        <v>12</v>
      </c>
      <c r="O2557">
        <f t="shared" si="79"/>
        <v>12</v>
      </c>
    </row>
    <row r="2558" spans="1:15" x14ac:dyDescent="0.25">
      <c r="A2558">
        <v>513553</v>
      </c>
      <c r="B2558">
        <v>513544</v>
      </c>
      <c r="C2558" t="s">
        <v>29</v>
      </c>
      <c r="D2558" t="s">
        <v>40</v>
      </c>
      <c r="E2558">
        <v>17</v>
      </c>
      <c r="F2558" s="11">
        <v>7789141174320</v>
      </c>
      <c r="G2558" s="7" t="s">
        <v>165</v>
      </c>
      <c r="H2558" s="7">
        <f t="shared" si="78"/>
        <v>0</v>
      </c>
      <c r="I2558" t="s">
        <v>153</v>
      </c>
      <c r="J2558" t="s">
        <v>153</v>
      </c>
      <c r="K2558" t="s">
        <v>18</v>
      </c>
      <c r="L2558" s="7" t="s">
        <v>148</v>
      </c>
      <c r="M2558">
        <v>2.76</v>
      </c>
      <c r="N2558" s="12">
        <v>108.7</v>
      </c>
      <c r="O2558">
        <f t="shared" si="79"/>
        <v>108.7</v>
      </c>
    </row>
    <row r="2559" spans="1:15" x14ac:dyDescent="0.25">
      <c r="A2559">
        <v>513555</v>
      </c>
      <c r="B2559">
        <v>513544</v>
      </c>
      <c r="C2559" t="s">
        <v>29</v>
      </c>
      <c r="D2559" t="s">
        <v>40</v>
      </c>
      <c r="E2559">
        <v>17</v>
      </c>
      <c r="F2559" s="11">
        <v>689576</v>
      </c>
      <c r="G2559" s="7" t="s">
        <v>165</v>
      </c>
      <c r="H2559" s="7">
        <f t="shared" si="78"/>
        <v>0</v>
      </c>
      <c r="I2559" t="s">
        <v>153</v>
      </c>
      <c r="J2559" t="s">
        <v>153</v>
      </c>
      <c r="K2559" t="s">
        <v>18</v>
      </c>
      <c r="L2559" s="7" t="s">
        <v>148</v>
      </c>
      <c r="M2559">
        <v>2.76</v>
      </c>
      <c r="N2559" s="12">
        <v>1093</v>
      </c>
      <c r="O2559">
        <f t="shared" si="79"/>
        <v>1093</v>
      </c>
    </row>
    <row r="2560" spans="1:15" x14ac:dyDescent="0.25">
      <c r="A2560">
        <v>513557</v>
      </c>
      <c r="B2560">
        <v>513544</v>
      </c>
      <c r="C2560" t="s">
        <v>29</v>
      </c>
      <c r="D2560" t="s">
        <v>40</v>
      </c>
      <c r="E2560">
        <v>17</v>
      </c>
      <c r="F2560" s="11">
        <v>217016</v>
      </c>
      <c r="G2560" s="7" t="s">
        <v>165</v>
      </c>
      <c r="H2560" s="7">
        <f t="shared" si="78"/>
        <v>0</v>
      </c>
      <c r="I2560" t="s">
        <v>153</v>
      </c>
      <c r="J2560" t="s">
        <v>153</v>
      </c>
      <c r="K2560" t="s">
        <v>18</v>
      </c>
      <c r="L2560" s="7" t="s">
        <v>148</v>
      </c>
      <c r="M2560">
        <v>2.76</v>
      </c>
      <c r="N2560" s="12">
        <v>118</v>
      </c>
      <c r="O2560">
        <f t="shared" si="79"/>
        <v>118</v>
      </c>
    </row>
    <row r="2561" spans="1:15" x14ac:dyDescent="0.25">
      <c r="A2561">
        <v>513559</v>
      </c>
      <c r="B2561">
        <v>513544</v>
      </c>
      <c r="C2561" t="s">
        <v>29</v>
      </c>
      <c r="D2561" t="s">
        <v>40</v>
      </c>
      <c r="E2561">
        <v>17</v>
      </c>
      <c r="F2561" s="11">
        <v>126461</v>
      </c>
      <c r="G2561" s="7" t="s">
        <v>165</v>
      </c>
      <c r="H2561" s="7">
        <f t="shared" si="78"/>
        <v>0</v>
      </c>
      <c r="I2561" t="s">
        <v>153</v>
      </c>
      <c r="J2561" t="s">
        <v>294</v>
      </c>
      <c r="K2561" t="s">
        <v>18</v>
      </c>
      <c r="L2561" s="7" t="s">
        <v>148</v>
      </c>
      <c r="M2561" t="s">
        <v>294</v>
      </c>
      <c r="N2561" t="s">
        <v>294</v>
      </c>
      <c r="O2561" t="str">
        <f t="shared" si="79"/>
        <v>Нет показаний</v>
      </c>
    </row>
    <row r="2562" spans="1:15" x14ac:dyDescent="0.25">
      <c r="A2562">
        <v>513561</v>
      </c>
      <c r="B2562">
        <v>513544</v>
      </c>
      <c r="C2562" t="s">
        <v>29</v>
      </c>
      <c r="D2562" t="s">
        <v>40</v>
      </c>
      <c r="E2562">
        <v>17</v>
      </c>
      <c r="F2562" s="11">
        <v>3100098</v>
      </c>
      <c r="G2562" s="7" t="s">
        <v>165</v>
      </c>
      <c r="H2562" s="7">
        <f t="shared" si="78"/>
        <v>0</v>
      </c>
      <c r="I2562" t="s">
        <v>153</v>
      </c>
      <c r="J2562" t="s">
        <v>294</v>
      </c>
      <c r="K2562" t="s">
        <v>18</v>
      </c>
      <c r="L2562" s="7" t="s">
        <v>148</v>
      </c>
      <c r="M2562" t="s">
        <v>294</v>
      </c>
      <c r="N2562" t="s">
        <v>294</v>
      </c>
      <c r="O2562" t="str">
        <f t="shared" si="79"/>
        <v>Нет показаний</v>
      </c>
    </row>
    <row r="2563" spans="1:15" x14ac:dyDescent="0.25">
      <c r="A2563">
        <v>513563</v>
      </c>
      <c r="B2563">
        <v>513544</v>
      </c>
      <c r="C2563" t="s">
        <v>29</v>
      </c>
      <c r="D2563" t="s">
        <v>40</v>
      </c>
      <c r="E2563">
        <v>17</v>
      </c>
      <c r="F2563" s="11">
        <v>202683</v>
      </c>
      <c r="G2563" s="7" t="s">
        <v>165</v>
      </c>
      <c r="H2563" s="7">
        <f t="shared" ref="H2563:H2626" si="80">COUNTIFS($F$2:$F$3258,F2563,$G$2:$G$3258,"ОКПУ")</f>
        <v>0</v>
      </c>
      <c r="I2563" t="s">
        <v>153</v>
      </c>
      <c r="J2563" t="s">
        <v>153</v>
      </c>
      <c r="K2563" t="s">
        <v>18</v>
      </c>
      <c r="L2563" s="7" t="s">
        <v>148</v>
      </c>
      <c r="M2563">
        <v>2.76</v>
      </c>
      <c r="N2563" s="12">
        <v>0</v>
      </c>
      <c r="O2563">
        <f t="shared" ref="O2563:O2626" si="81">IF(H2563&gt;0,IFERROR(N2563/H2563,N2563),N2563)</f>
        <v>0</v>
      </c>
    </row>
    <row r="2564" spans="1:15" x14ac:dyDescent="0.25">
      <c r="A2564">
        <v>515456</v>
      </c>
      <c r="B2564">
        <v>515454</v>
      </c>
      <c r="C2564" t="s">
        <v>29</v>
      </c>
      <c r="D2564" t="s">
        <v>42</v>
      </c>
      <c r="E2564">
        <v>8</v>
      </c>
      <c r="F2564" s="11">
        <v>121131879</v>
      </c>
      <c r="G2564" s="7" t="s">
        <v>165</v>
      </c>
      <c r="H2564" s="7">
        <f t="shared" si="80"/>
        <v>0</v>
      </c>
      <c r="I2564" t="s">
        <v>153</v>
      </c>
      <c r="J2564" t="s">
        <v>294</v>
      </c>
      <c r="K2564" t="s">
        <v>18</v>
      </c>
      <c r="L2564" s="7" t="s">
        <v>148</v>
      </c>
      <c r="M2564" t="s">
        <v>294</v>
      </c>
      <c r="N2564" t="s">
        <v>294</v>
      </c>
      <c r="O2564" t="str">
        <f t="shared" si="81"/>
        <v>Нет показаний</v>
      </c>
    </row>
    <row r="2565" spans="1:15" x14ac:dyDescent="0.25">
      <c r="A2565">
        <v>515458</v>
      </c>
      <c r="B2565">
        <v>515454</v>
      </c>
      <c r="C2565" t="s">
        <v>29</v>
      </c>
      <c r="D2565" t="s">
        <v>42</v>
      </c>
      <c r="E2565">
        <v>8</v>
      </c>
      <c r="F2565" s="11">
        <v>41916</v>
      </c>
      <c r="G2565" s="7" t="s">
        <v>165</v>
      </c>
      <c r="H2565" s="7">
        <f t="shared" si="80"/>
        <v>0</v>
      </c>
      <c r="I2565" t="s">
        <v>153</v>
      </c>
      <c r="J2565" t="s">
        <v>153</v>
      </c>
      <c r="K2565" t="s">
        <v>18</v>
      </c>
      <c r="L2565" s="7" t="s">
        <v>148</v>
      </c>
      <c r="M2565">
        <v>2.76</v>
      </c>
      <c r="N2565" s="12">
        <v>298</v>
      </c>
      <c r="O2565">
        <f t="shared" si="81"/>
        <v>298</v>
      </c>
    </row>
    <row r="2566" spans="1:15" x14ac:dyDescent="0.25">
      <c r="A2566">
        <v>515460</v>
      </c>
      <c r="B2566">
        <v>515454</v>
      </c>
      <c r="C2566" t="s">
        <v>29</v>
      </c>
      <c r="D2566" t="s">
        <v>42</v>
      </c>
      <c r="E2566">
        <v>8</v>
      </c>
      <c r="F2566" s="11">
        <v>573362</v>
      </c>
      <c r="G2566" s="7" t="s">
        <v>165</v>
      </c>
      <c r="H2566" s="7">
        <f t="shared" si="80"/>
        <v>0</v>
      </c>
      <c r="I2566" t="s">
        <v>153</v>
      </c>
      <c r="J2566" t="s">
        <v>153</v>
      </c>
      <c r="K2566" t="s">
        <v>18</v>
      </c>
      <c r="L2566" s="7" t="s">
        <v>148</v>
      </c>
      <c r="M2566">
        <v>2.76</v>
      </c>
      <c r="N2566" s="12">
        <v>-806.099999999999</v>
      </c>
      <c r="O2566">
        <f t="shared" si="81"/>
        <v>-806.099999999999</v>
      </c>
    </row>
    <row r="2567" spans="1:15" x14ac:dyDescent="0.25">
      <c r="A2567">
        <v>515462</v>
      </c>
      <c r="B2567">
        <v>515454</v>
      </c>
      <c r="C2567" t="s">
        <v>29</v>
      </c>
      <c r="D2567" t="s">
        <v>42</v>
      </c>
      <c r="E2567">
        <v>8</v>
      </c>
      <c r="F2567" s="11">
        <v>190275</v>
      </c>
      <c r="G2567" s="7" t="s">
        <v>165</v>
      </c>
      <c r="H2567" s="7">
        <f t="shared" si="80"/>
        <v>0</v>
      </c>
      <c r="I2567" t="s">
        <v>153</v>
      </c>
      <c r="J2567" t="s">
        <v>294</v>
      </c>
      <c r="K2567" t="s">
        <v>18</v>
      </c>
      <c r="L2567" s="7" t="s">
        <v>148</v>
      </c>
      <c r="M2567" t="s">
        <v>294</v>
      </c>
      <c r="N2567" t="s">
        <v>294</v>
      </c>
      <c r="O2567" t="str">
        <f t="shared" si="81"/>
        <v>Нет показаний</v>
      </c>
    </row>
    <row r="2568" spans="1:15" x14ac:dyDescent="0.25">
      <c r="A2568">
        <v>515463</v>
      </c>
      <c r="B2568">
        <v>515454</v>
      </c>
      <c r="C2568" t="s">
        <v>29</v>
      </c>
      <c r="D2568" t="s">
        <v>42</v>
      </c>
      <c r="E2568">
        <v>8</v>
      </c>
      <c r="F2568" s="11">
        <v>723841</v>
      </c>
      <c r="G2568" s="7" t="s">
        <v>165</v>
      </c>
      <c r="H2568" s="7">
        <f t="shared" si="80"/>
        <v>0</v>
      </c>
      <c r="I2568" t="s">
        <v>153</v>
      </c>
      <c r="J2568" t="s">
        <v>153</v>
      </c>
      <c r="K2568" t="s">
        <v>18</v>
      </c>
      <c r="L2568" s="7" t="s">
        <v>148</v>
      </c>
      <c r="M2568">
        <v>2.76</v>
      </c>
      <c r="N2568" s="12">
        <v>541.9</v>
      </c>
      <c r="O2568">
        <f t="shared" si="81"/>
        <v>541.9</v>
      </c>
    </row>
    <row r="2569" spans="1:15" x14ac:dyDescent="0.25">
      <c r="A2569">
        <v>515465</v>
      </c>
      <c r="B2569">
        <v>515454</v>
      </c>
      <c r="C2569" t="s">
        <v>29</v>
      </c>
      <c r="D2569" t="s">
        <v>42</v>
      </c>
      <c r="E2569">
        <v>8</v>
      </c>
      <c r="F2569" s="11">
        <v>129480</v>
      </c>
      <c r="G2569" s="7" t="s">
        <v>165</v>
      </c>
      <c r="H2569" s="7">
        <f t="shared" si="80"/>
        <v>0</v>
      </c>
      <c r="I2569" t="s">
        <v>153</v>
      </c>
      <c r="J2569" t="s">
        <v>294</v>
      </c>
      <c r="K2569" t="s">
        <v>18</v>
      </c>
      <c r="L2569" s="7" t="s">
        <v>148</v>
      </c>
      <c r="M2569" t="s">
        <v>294</v>
      </c>
      <c r="N2569" t="s">
        <v>294</v>
      </c>
      <c r="O2569" t="str">
        <f t="shared" si="81"/>
        <v>Нет показаний</v>
      </c>
    </row>
    <row r="2570" spans="1:15" x14ac:dyDescent="0.25">
      <c r="A2570">
        <v>515467</v>
      </c>
      <c r="B2570">
        <v>515454</v>
      </c>
      <c r="C2570" t="s">
        <v>29</v>
      </c>
      <c r="D2570" t="s">
        <v>42</v>
      </c>
      <c r="E2570">
        <v>8</v>
      </c>
      <c r="F2570" s="11">
        <v>140747</v>
      </c>
      <c r="G2570" s="7" t="s">
        <v>165</v>
      </c>
      <c r="H2570" s="7">
        <f t="shared" si="80"/>
        <v>0</v>
      </c>
      <c r="I2570" t="s">
        <v>153</v>
      </c>
      <c r="J2570" t="s">
        <v>153</v>
      </c>
      <c r="K2570" t="s">
        <v>18</v>
      </c>
      <c r="L2570" s="7" t="s">
        <v>148</v>
      </c>
      <c r="M2570">
        <v>2.76</v>
      </c>
      <c r="N2570" s="12">
        <v>306</v>
      </c>
      <c r="O2570">
        <f t="shared" si="81"/>
        <v>306</v>
      </c>
    </row>
    <row r="2571" spans="1:15" x14ac:dyDescent="0.25">
      <c r="A2571">
        <v>515469</v>
      </c>
      <c r="B2571">
        <v>515454</v>
      </c>
      <c r="C2571" t="s">
        <v>29</v>
      </c>
      <c r="D2571" t="s">
        <v>42</v>
      </c>
      <c r="E2571">
        <v>8</v>
      </c>
      <c r="F2571" s="11">
        <v>58161610</v>
      </c>
      <c r="G2571" s="7" t="s">
        <v>165</v>
      </c>
      <c r="H2571" s="7">
        <f t="shared" si="80"/>
        <v>0</v>
      </c>
      <c r="I2571" t="s">
        <v>153</v>
      </c>
      <c r="J2571" t="s">
        <v>153</v>
      </c>
      <c r="K2571" t="s">
        <v>18</v>
      </c>
      <c r="L2571" s="7" t="s">
        <v>148</v>
      </c>
      <c r="M2571">
        <v>2.76</v>
      </c>
      <c r="N2571" s="12">
        <v>134</v>
      </c>
      <c r="O2571">
        <f t="shared" si="81"/>
        <v>134</v>
      </c>
    </row>
    <row r="2572" spans="1:15" x14ac:dyDescent="0.25">
      <c r="A2572">
        <v>515471</v>
      </c>
      <c r="B2572">
        <v>515454</v>
      </c>
      <c r="C2572" t="s">
        <v>29</v>
      </c>
      <c r="D2572" t="s">
        <v>42</v>
      </c>
      <c r="E2572">
        <v>8</v>
      </c>
      <c r="F2572" s="11">
        <v>793014</v>
      </c>
      <c r="G2572" s="7" t="s">
        <v>165</v>
      </c>
      <c r="H2572" s="7">
        <f t="shared" si="80"/>
        <v>0</v>
      </c>
      <c r="I2572" t="s">
        <v>153</v>
      </c>
      <c r="J2572" t="s">
        <v>294</v>
      </c>
      <c r="K2572" t="s">
        <v>18</v>
      </c>
      <c r="L2572" s="7" t="s">
        <v>148</v>
      </c>
      <c r="M2572" t="s">
        <v>294</v>
      </c>
      <c r="N2572" t="s">
        <v>294</v>
      </c>
      <c r="O2572" t="str">
        <f t="shared" si="81"/>
        <v>Нет показаний</v>
      </c>
    </row>
    <row r="2573" spans="1:15" x14ac:dyDescent="0.25">
      <c r="A2573">
        <v>515475</v>
      </c>
      <c r="B2573">
        <v>515454</v>
      </c>
      <c r="C2573" t="s">
        <v>29</v>
      </c>
      <c r="D2573" t="s">
        <v>42</v>
      </c>
      <c r="E2573">
        <v>8</v>
      </c>
      <c r="F2573" s="11">
        <v>690471</v>
      </c>
      <c r="G2573" s="7" t="s">
        <v>165</v>
      </c>
      <c r="H2573" s="7">
        <f t="shared" si="80"/>
        <v>0</v>
      </c>
      <c r="I2573" t="s">
        <v>153</v>
      </c>
      <c r="J2573" t="s">
        <v>153</v>
      </c>
      <c r="K2573" t="s">
        <v>18</v>
      </c>
      <c r="L2573" s="7" t="s">
        <v>148</v>
      </c>
      <c r="M2573">
        <v>2.76</v>
      </c>
      <c r="N2573" s="12">
        <v>190</v>
      </c>
      <c r="O2573">
        <f t="shared" si="81"/>
        <v>190</v>
      </c>
    </row>
    <row r="2574" spans="1:15" x14ac:dyDescent="0.25">
      <c r="A2574">
        <v>515476</v>
      </c>
      <c r="B2574">
        <v>515454</v>
      </c>
      <c r="C2574" t="s">
        <v>29</v>
      </c>
      <c r="D2574" t="s">
        <v>42</v>
      </c>
      <c r="E2574">
        <v>8</v>
      </c>
      <c r="F2574" s="11">
        <v>678794</v>
      </c>
      <c r="G2574" s="7" t="s">
        <v>165</v>
      </c>
      <c r="H2574" s="7">
        <f t="shared" si="80"/>
        <v>0</v>
      </c>
      <c r="I2574" t="s">
        <v>153</v>
      </c>
      <c r="J2574" t="s">
        <v>153</v>
      </c>
      <c r="K2574" t="s">
        <v>18</v>
      </c>
      <c r="L2574" s="7" t="s">
        <v>148</v>
      </c>
      <c r="M2574">
        <v>2.76</v>
      </c>
      <c r="N2574" s="12">
        <v>-222</v>
      </c>
      <c r="O2574">
        <f t="shared" si="81"/>
        <v>-222</v>
      </c>
    </row>
    <row r="2575" spans="1:15" x14ac:dyDescent="0.25">
      <c r="A2575">
        <v>515477</v>
      </c>
      <c r="B2575">
        <v>515454</v>
      </c>
      <c r="C2575" t="s">
        <v>29</v>
      </c>
      <c r="D2575" t="s">
        <v>42</v>
      </c>
      <c r="E2575">
        <v>8</v>
      </c>
      <c r="F2575" s="11">
        <v>724437</v>
      </c>
      <c r="G2575" s="7" t="s">
        <v>165</v>
      </c>
      <c r="H2575" s="7">
        <f t="shared" si="80"/>
        <v>0</v>
      </c>
      <c r="I2575" t="s">
        <v>153</v>
      </c>
      <c r="J2575" t="s">
        <v>294</v>
      </c>
      <c r="K2575" t="s">
        <v>18</v>
      </c>
      <c r="L2575" s="7" t="s">
        <v>148</v>
      </c>
      <c r="M2575" t="s">
        <v>294</v>
      </c>
      <c r="N2575" t="s">
        <v>294</v>
      </c>
      <c r="O2575" t="str">
        <f t="shared" si="81"/>
        <v>Нет показаний</v>
      </c>
    </row>
    <row r="2576" spans="1:15" x14ac:dyDescent="0.25">
      <c r="A2576">
        <v>515479</v>
      </c>
      <c r="B2576">
        <v>515454</v>
      </c>
      <c r="C2576" t="s">
        <v>29</v>
      </c>
      <c r="D2576" t="s">
        <v>42</v>
      </c>
      <c r="E2576">
        <v>8</v>
      </c>
      <c r="F2576" s="11">
        <v>573886</v>
      </c>
      <c r="G2576" s="7" t="s">
        <v>165</v>
      </c>
      <c r="H2576" s="7">
        <f t="shared" si="80"/>
        <v>0</v>
      </c>
      <c r="I2576" t="s">
        <v>153</v>
      </c>
      <c r="J2576" t="s">
        <v>294</v>
      </c>
      <c r="K2576" t="s">
        <v>18</v>
      </c>
      <c r="L2576" s="7" t="s">
        <v>148</v>
      </c>
      <c r="M2576" t="s">
        <v>294</v>
      </c>
      <c r="N2576" t="s">
        <v>294</v>
      </c>
      <c r="O2576" t="str">
        <f t="shared" si="81"/>
        <v>Нет показаний</v>
      </c>
    </row>
    <row r="2577" spans="1:15" x14ac:dyDescent="0.25">
      <c r="A2577">
        <v>515480</v>
      </c>
      <c r="B2577">
        <v>515454</v>
      </c>
      <c r="C2577" t="s">
        <v>29</v>
      </c>
      <c r="D2577" t="s">
        <v>42</v>
      </c>
      <c r="E2577">
        <v>8</v>
      </c>
      <c r="F2577" s="11">
        <v>423983</v>
      </c>
      <c r="G2577" s="7" t="s">
        <v>165</v>
      </c>
      <c r="H2577" s="7">
        <f t="shared" si="80"/>
        <v>0</v>
      </c>
      <c r="I2577" t="s">
        <v>153</v>
      </c>
      <c r="J2577" t="s">
        <v>294</v>
      </c>
      <c r="K2577" t="s">
        <v>18</v>
      </c>
      <c r="L2577" s="7" t="s">
        <v>148</v>
      </c>
      <c r="M2577" t="s">
        <v>294</v>
      </c>
      <c r="N2577" t="s">
        <v>294</v>
      </c>
      <c r="O2577" t="str">
        <f t="shared" si="81"/>
        <v>Нет показаний</v>
      </c>
    </row>
    <row r="2578" spans="1:15" x14ac:dyDescent="0.25">
      <c r="A2578">
        <v>515481</v>
      </c>
      <c r="B2578">
        <v>515454</v>
      </c>
      <c r="C2578" t="s">
        <v>29</v>
      </c>
      <c r="D2578" t="s">
        <v>42</v>
      </c>
      <c r="E2578">
        <v>8</v>
      </c>
      <c r="F2578" s="11">
        <v>329177</v>
      </c>
      <c r="G2578" s="7" t="s">
        <v>165</v>
      </c>
      <c r="H2578" s="7">
        <f t="shared" si="80"/>
        <v>0</v>
      </c>
      <c r="I2578" t="s">
        <v>153</v>
      </c>
      <c r="J2578" t="s">
        <v>294</v>
      </c>
      <c r="K2578" t="s">
        <v>18</v>
      </c>
      <c r="L2578" s="7" t="s">
        <v>148</v>
      </c>
      <c r="M2578" t="s">
        <v>294</v>
      </c>
      <c r="N2578" t="s">
        <v>294</v>
      </c>
      <c r="O2578" t="str">
        <f t="shared" si="81"/>
        <v>Нет показаний</v>
      </c>
    </row>
    <row r="2579" spans="1:15" x14ac:dyDescent="0.25">
      <c r="A2579">
        <v>515483</v>
      </c>
      <c r="B2579">
        <v>515454</v>
      </c>
      <c r="C2579" t="s">
        <v>29</v>
      </c>
      <c r="D2579" t="s">
        <v>42</v>
      </c>
      <c r="E2579">
        <v>8</v>
      </c>
      <c r="F2579" s="11">
        <v>20571</v>
      </c>
      <c r="G2579" s="7" t="s">
        <v>165</v>
      </c>
      <c r="H2579" s="7">
        <f t="shared" si="80"/>
        <v>0</v>
      </c>
      <c r="I2579" t="s">
        <v>153</v>
      </c>
      <c r="J2579" t="s">
        <v>153</v>
      </c>
      <c r="K2579" t="s">
        <v>18</v>
      </c>
      <c r="L2579" s="7" t="s">
        <v>148</v>
      </c>
      <c r="M2579">
        <v>2.76</v>
      </c>
      <c r="N2579" s="12">
        <v>59</v>
      </c>
      <c r="O2579">
        <f t="shared" si="81"/>
        <v>59</v>
      </c>
    </row>
    <row r="2580" spans="1:15" x14ac:dyDescent="0.25">
      <c r="A2580">
        <v>515485</v>
      </c>
      <c r="B2580">
        <v>515454</v>
      </c>
      <c r="C2580" t="s">
        <v>29</v>
      </c>
      <c r="D2580" t="s">
        <v>42</v>
      </c>
      <c r="E2580">
        <v>8</v>
      </c>
      <c r="F2580" s="11">
        <v>197739</v>
      </c>
      <c r="G2580" s="7" t="s">
        <v>170</v>
      </c>
      <c r="H2580" s="7">
        <f t="shared" si="80"/>
        <v>3</v>
      </c>
      <c r="I2580" t="s">
        <v>153</v>
      </c>
      <c r="J2580" t="s">
        <v>294</v>
      </c>
      <c r="K2580" t="s">
        <v>18</v>
      </c>
      <c r="L2580" s="7" t="s">
        <v>148</v>
      </c>
      <c r="M2580" t="s">
        <v>294</v>
      </c>
      <c r="N2580" t="s">
        <v>294</v>
      </c>
      <c r="O2580" t="str">
        <f t="shared" si="81"/>
        <v>Нет показаний</v>
      </c>
    </row>
    <row r="2581" spans="1:15" x14ac:dyDescent="0.25">
      <c r="A2581">
        <v>515485</v>
      </c>
      <c r="B2581">
        <v>515454</v>
      </c>
      <c r="C2581" t="s">
        <v>29</v>
      </c>
      <c r="D2581" t="s">
        <v>42</v>
      </c>
      <c r="E2581">
        <v>8</v>
      </c>
      <c r="F2581" s="11">
        <v>266644</v>
      </c>
      <c r="G2581" s="7" t="s">
        <v>165</v>
      </c>
      <c r="H2581" s="7">
        <f t="shared" si="80"/>
        <v>0</v>
      </c>
      <c r="I2581" t="s">
        <v>153</v>
      </c>
      <c r="J2581" t="s">
        <v>294</v>
      </c>
      <c r="K2581" t="s">
        <v>18</v>
      </c>
      <c r="L2581" s="7" t="s">
        <v>148</v>
      </c>
      <c r="M2581" t="s">
        <v>294</v>
      </c>
      <c r="N2581" t="s">
        <v>294</v>
      </c>
      <c r="O2581" t="str">
        <f t="shared" si="81"/>
        <v>Нет показаний</v>
      </c>
    </row>
    <row r="2582" spans="1:15" x14ac:dyDescent="0.25">
      <c r="A2582">
        <v>515486</v>
      </c>
      <c r="B2582">
        <v>515454</v>
      </c>
      <c r="C2582" t="s">
        <v>29</v>
      </c>
      <c r="D2582" t="s">
        <v>42</v>
      </c>
      <c r="E2582">
        <v>8</v>
      </c>
      <c r="F2582" s="11">
        <v>197739</v>
      </c>
      <c r="G2582" s="7" t="s">
        <v>170</v>
      </c>
      <c r="H2582" s="7">
        <f t="shared" si="80"/>
        <v>3</v>
      </c>
      <c r="I2582" t="s">
        <v>153</v>
      </c>
      <c r="J2582" t="s">
        <v>294</v>
      </c>
      <c r="K2582" t="s">
        <v>18</v>
      </c>
      <c r="L2582" s="7" t="s">
        <v>148</v>
      </c>
      <c r="M2582" t="s">
        <v>294</v>
      </c>
      <c r="N2582" t="s">
        <v>294</v>
      </c>
      <c r="O2582" t="str">
        <f t="shared" si="81"/>
        <v>Нет показаний</v>
      </c>
    </row>
    <row r="2583" spans="1:15" x14ac:dyDescent="0.25">
      <c r="A2583">
        <v>515486</v>
      </c>
      <c r="B2583">
        <v>515454</v>
      </c>
      <c r="C2583" t="s">
        <v>29</v>
      </c>
      <c r="D2583" t="s">
        <v>42</v>
      </c>
      <c r="E2583">
        <v>8</v>
      </c>
      <c r="F2583" s="11">
        <v>376302</v>
      </c>
      <c r="G2583" s="7" t="s">
        <v>165</v>
      </c>
      <c r="H2583" s="7">
        <f t="shared" si="80"/>
        <v>0</v>
      </c>
      <c r="I2583" t="s">
        <v>153</v>
      </c>
      <c r="J2583" t="s">
        <v>294</v>
      </c>
      <c r="K2583" t="s">
        <v>18</v>
      </c>
      <c r="L2583" s="7" t="s">
        <v>148</v>
      </c>
      <c r="M2583" t="s">
        <v>294</v>
      </c>
      <c r="N2583" t="s">
        <v>294</v>
      </c>
      <c r="O2583" t="str">
        <f t="shared" si="81"/>
        <v>Нет показаний</v>
      </c>
    </row>
    <row r="2584" spans="1:15" x14ac:dyDescent="0.25">
      <c r="A2584">
        <v>515487</v>
      </c>
      <c r="B2584">
        <v>515454</v>
      </c>
      <c r="C2584" t="s">
        <v>29</v>
      </c>
      <c r="D2584" t="s">
        <v>42</v>
      </c>
      <c r="E2584">
        <v>8</v>
      </c>
      <c r="F2584" s="11">
        <v>197739</v>
      </c>
      <c r="G2584" s="7" t="s">
        <v>170</v>
      </c>
      <c r="H2584" s="7">
        <f t="shared" si="80"/>
        <v>3</v>
      </c>
      <c r="I2584" t="s">
        <v>153</v>
      </c>
      <c r="J2584" t="s">
        <v>294</v>
      </c>
      <c r="K2584" t="s">
        <v>18</v>
      </c>
      <c r="L2584" s="7" t="s">
        <v>148</v>
      </c>
      <c r="M2584" t="s">
        <v>294</v>
      </c>
      <c r="N2584" t="s">
        <v>294</v>
      </c>
      <c r="O2584" t="str">
        <f t="shared" si="81"/>
        <v>Нет показаний</v>
      </c>
    </row>
    <row r="2585" spans="1:15" x14ac:dyDescent="0.25">
      <c r="A2585">
        <v>515487</v>
      </c>
      <c r="B2585">
        <v>515454</v>
      </c>
      <c r="C2585" t="s">
        <v>29</v>
      </c>
      <c r="D2585" t="s">
        <v>42</v>
      </c>
      <c r="E2585">
        <v>8</v>
      </c>
      <c r="F2585" s="11">
        <v>67202</v>
      </c>
      <c r="G2585" s="7" t="s">
        <v>165</v>
      </c>
      <c r="H2585" s="7">
        <f t="shared" si="80"/>
        <v>0</v>
      </c>
      <c r="I2585" t="s">
        <v>153</v>
      </c>
      <c r="J2585" t="s">
        <v>294</v>
      </c>
      <c r="K2585" t="s">
        <v>18</v>
      </c>
      <c r="L2585" s="7" t="s">
        <v>148</v>
      </c>
      <c r="M2585" t="s">
        <v>294</v>
      </c>
      <c r="N2585" t="s">
        <v>294</v>
      </c>
      <c r="O2585" t="str">
        <f t="shared" si="81"/>
        <v>Нет показаний</v>
      </c>
    </row>
    <row r="2586" spans="1:15" x14ac:dyDescent="0.25">
      <c r="A2586">
        <v>515489</v>
      </c>
      <c r="B2586">
        <v>515454</v>
      </c>
      <c r="C2586" t="s">
        <v>29</v>
      </c>
      <c r="D2586" t="s">
        <v>42</v>
      </c>
      <c r="E2586">
        <v>8</v>
      </c>
      <c r="F2586" s="11">
        <v>678456</v>
      </c>
      <c r="G2586" s="7" t="s">
        <v>165</v>
      </c>
      <c r="H2586" s="7">
        <f t="shared" si="80"/>
        <v>0</v>
      </c>
      <c r="I2586" t="s">
        <v>153</v>
      </c>
      <c r="J2586" t="s">
        <v>294</v>
      </c>
      <c r="K2586" t="s">
        <v>18</v>
      </c>
      <c r="L2586" s="7" t="s">
        <v>148</v>
      </c>
      <c r="M2586" t="s">
        <v>294</v>
      </c>
      <c r="N2586" t="s">
        <v>294</v>
      </c>
      <c r="O2586" t="str">
        <f t="shared" si="81"/>
        <v>Нет показаний</v>
      </c>
    </row>
    <row r="2587" spans="1:15" x14ac:dyDescent="0.25">
      <c r="A2587">
        <v>515490</v>
      </c>
      <c r="B2587">
        <v>515454</v>
      </c>
      <c r="C2587" t="s">
        <v>29</v>
      </c>
      <c r="D2587" t="s">
        <v>42</v>
      </c>
      <c r="E2587">
        <v>8</v>
      </c>
      <c r="F2587" s="11">
        <v>139831</v>
      </c>
      <c r="G2587" s="7" t="s">
        <v>165</v>
      </c>
      <c r="H2587" s="7">
        <f t="shared" si="80"/>
        <v>0</v>
      </c>
      <c r="I2587" t="s">
        <v>153</v>
      </c>
      <c r="J2587" t="s">
        <v>294</v>
      </c>
      <c r="K2587" t="s">
        <v>18</v>
      </c>
      <c r="L2587" s="7" t="s">
        <v>148</v>
      </c>
      <c r="M2587" t="s">
        <v>294</v>
      </c>
      <c r="N2587" t="s">
        <v>294</v>
      </c>
      <c r="O2587" t="str">
        <f t="shared" si="81"/>
        <v>Нет показаний</v>
      </c>
    </row>
    <row r="2588" spans="1:15" x14ac:dyDescent="0.25">
      <c r="A2588">
        <v>515491</v>
      </c>
      <c r="B2588">
        <v>515454</v>
      </c>
      <c r="C2588" t="s">
        <v>29</v>
      </c>
      <c r="D2588" t="s">
        <v>42</v>
      </c>
      <c r="E2588">
        <v>8</v>
      </c>
      <c r="F2588" s="11">
        <v>106285</v>
      </c>
      <c r="G2588" s="7" t="s">
        <v>165</v>
      </c>
      <c r="H2588" s="7">
        <f t="shared" si="80"/>
        <v>0</v>
      </c>
      <c r="I2588" t="s">
        <v>153</v>
      </c>
      <c r="J2588" t="s">
        <v>294</v>
      </c>
      <c r="K2588" t="s">
        <v>18</v>
      </c>
      <c r="L2588" s="7" t="s">
        <v>148</v>
      </c>
      <c r="M2588" t="s">
        <v>294</v>
      </c>
      <c r="N2588" t="s">
        <v>294</v>
      </c>
      <c r="O2588" t="str">
        <f t="shared" si="81"/>
        <v>Нет показаний</v>
      </c>
    </row>
    <row r="2589" spans="1:15" x14ac:dyDescent="0.25">
      <c r="A2589">
        <v>515492</v>
      </c>
      <c r="B2589">
        <v>515454</v>
      </c>
      <c r="C2589" t="s">
        <v>29</v>
      </c>
      <c r="D2589" t="s">
        <v>42</v>
      </c>
      <c r="E2589">
        <v>8</v>
      </c>
      <c r="F2589" s="11">
        <v>690240</v>
      </c>
      <c r="G2589" s="7" t="s">
        <v>165</v>
      </c>
      <c r="H2589" s="7">
        <f t="shared" si="80"/>
        <v>0</v>
      </c>
      <c r="I2589" t="s">
        <v>153</v>
      </c>
      <c r="J2589" t="s">
        <v>294</v>
      </c>
      <c r="K2589" t="s">
        <v>18</v>
      </c>
      <c r="L2589" s="7" t="s">
        <v>148</v>
      </c>
      <c r="M2589" t="s">
        <v>294</v>
      </c>
      <c r="N2589" t="s">
        <v>294</v>
      </c>
      <c r="O2589" t="str">
        <f t="shared" si="81"/>
        <v>Нет показаний</v>
      </c>
    </row>
    <row r="2590" spans="1:15" x14ac:dyDescent="0.25">
      <c r="A2590">
        <v>515493</v>
      </c>
      <c r="B2590">
        <v>515454</v>
      </c>
      <c r="C2590" t="s">
        <v>29</v>
      </c>
      <c r="D2590" t="s">
        <v>42</v>
      </c>
      <c r="E2590">
        <v>8</v>
      </c>
      <c r="F2590" s="11">
        <v>221492</v>
      </c>
      <c r="G2590" s="7" t="s">
        <v>165</v>
      </c>
      <c r="H2590" s="7">
        <f t="shared" si="80"/>
        <v>0</v>
      </c>
      <c r="I2590" t="s">
        <v>153</v>
      </c>
      <c r="J2590" t="s">
        <v>294</v>
      </c>
      <c r="K2590" t="s">
        <v>18</v>
      </c>
      <c r="L2590" s="7" t="s">
        <v>148</v>
      </c>
      <c r="M2590" t="s">
        <v>294</v>
      </c>
      <c r="N2590" t="s">
        <v>294</v>
      </c>
      <c r="O2590" t="str">
        <f t="shared" si="81"/>
        <v>Нет показаний</v>
      </c>
    </row>
    <row r="2591" spans="1:15" x14ac:dyDescent="0.25">
      <c r="A2591">
        <v>515495</v>
      </c>
      <c r="B2591">
        <v>515454</v>
      </c>
      <c r="C2591" t="s">
        <v>29</v>
      </c>
      <c r="D2591" t="s">
        <v>42</v>
      </c>
      <c r="E2591">
        <v>8</v>
      </c>
      <c r="F2591" s="11">
        <v>45770</v>
      </c>
      <c r="G2591" s="7" t="s">
        <v>165</v>
      </c>
      <c r="H2591" s="7">
        <f t="shared" si="80"/>
        <v>0</v>
      </c>
      <c r="I2591" t="s">
        <v>153</v>
      </c>
      <c r="J2591" t="s">
        <v>294</v>
      </c>
      <c r="K2591" t="s">
        <v>18</v>
      </c>
      <c r="L2591" s="7" t="s">
        <v>148</v>
      </c>
      <c r="M2591" t="s">
        <v>294</v>
      </c>
      <c r="N2591" t="s">
        <v>294</v>
      </c>
      <c r="O2591" t="str">
        <f t="shared" si="81"/>
        <v>Нет показаний</v>
      </c>
    </row>
    <row r="2592" spans="1:15" x14ac:dyDescent="0.25">
      <c r="A2592">
        <v>515497</v>
      </c>
      <c r="B2592">
        <v>515454</v>
      </c>
      <c r="C2592" t="s">
        <v>29</v>
      </c>
      <c r="D2592" t="s">
        <v>42</v>
      </c>
      <c r="E2592">
        <v>8</v>
      </c>
      <c r="F2592" s="11">
        <v>328455</v>
      </c>
      <c r="G2592" s="7" t="s">
        <v>165</v>
      </c>
      <c r="H2592" s="7">
        <f t="shared" si="80"/>
        <v>0</v>
      </c>
      <c r="I2592" t="s">
        <v>153</v>
      </c>
      <c r="J2592" t="s">
        <v>153</v>
      </c>
      <c r="K2592" t="s">
        <v>18</v>
      </c>
      <c r="L2592" s="7" t="s">
        <v>148</v>
      </c>
      <c r="M2592">
        <v>2.76</v>
      </c>
      <c r="N2592" s="12">
        <v>919.2</v>
      </c>
      <c r="O2592">
        <f t="shared" si="81"/>
        <v>919.2</v>
      </c>
    </row>
    <row r="2593" spans="1:15" x14ac:dyDescent="0.25">
      <c r="A2593">
        <v>515499</v>
      </c>
      <c r="B2593">
        <v>515454</v>
      </c>
      <c r="C2593" t="s">
        <v>29</v>
      </c>
      <c r="D2593" t="s">
        <v>42</v>
      </c>
      <c r="E2593">
        <v>8</v>
      </c>
      <c r="F2593" s="11">
        <v>719558</v>
      </c>
      <c r="G2593" s="7" t="s">
        <v>165</v>
      </c>
      <c r="H2593" s="7">
        <f t="shared" si="80"/>
        <v>0</v>
      </c>
      <c r="I2593" t="s">
        <v>153</v>
      </c>
      <c r="J2593" t="s">
        <v>153</v>
      </c>
      <c r="K2593" t="s">
        <v>18</v>
      </c>
      <c r="L2593" s="7" t="s">
        <v>148</v>
      </c>
      <c r="M2593">
        <v>2.76</v>
      </c>
      <c r="N2593" s="12">
        <v>722</v>
      </c>
      <c r="O2593">
        <f t="shared" si="81"/>
        <v>722</v>
      </c>
    </row>
    <row r="2594" spans="1:15" x14ac:dyDescent="0.25">
      <c r="A2594">
        <v>515501</v>
      </c>
      <c r="B2594">
        <v>515454</v>
      </c>
      <c r="C2594" t="s">
        <v>29</v>
      </c>
      <c r="D2594" t="s">
        <v>42</v>
      </c>
      <c r="E2594">
        <v>8</v>
      </c>
      <c r="F2594" s="11">
        <v>677306</v>
      </c>
      <c r="G2594" s="7" t="s">
        <v>170</v>
      </c>
      <c r="H2594" s="7">
        <f t="shared" si="80"/>
        <v>3</v>
      </c>
      <c r="I2594" t="s">
        <v>153</v>
      </c>
      <c r="J2594" t="s">
        <v>294</v>
      </c>
      <c r="K2594" t="s">
        <v>18</v>
      </c>
      <c r="L2594" s="7" t="s">
        <v>148</v>
      </c>
      <c r="M2594" t="s">
        <v>294</v>
      </c>
      <c r="N2594" t="s">
        <v>294</v>
      </c>
      <c r="O2594" t="str">
        <f t="shared" si="81"/>
        <v>Нет показаний</v>
      </c>
    </row>
    <row r="2595" spans="1:15" x14ac:dyDescent="0.25">
      <c r="A2595">
        <v>515501</v>
      </c>
      <c r="B2595">
        <v>515454</v>
      </c>
      <c r="C2595" t="s">
        <v>29</v>
      </c>
      <c r="D2595" t="s">
        <v>42</v>
      </c>
      <c r="E2595">
        <v>8</v>
      </c>
      <c r="F2595" s="11">
        <v>371951</v>
      </c>
      <c r="G2595" s="7" t="s">
        <v>165</v>
      </c>
      <c r="H2595" s="7">
        <f t="shared" si="80"/>
        <v>0</v>
      </c>
      <c r="I2595" t="s">
        <v>153</v>
      </c>
      <c r="J2595" t="s">
        <v>294</v>
      </c>
      <c r="K2595" t="s">
        <v>18</v>
      </c>
      <c r="L2595" s="7" t="s">
        <v>148</v>
      </c>
      <c r="M2595" t="s">
        <v>294</v>
      </c>
      <c r="N2595" t="s">
        <v>294</v>
      </c>
      <c r="O2595" t="str">
        <f t="shared" si="81"/>
        <v>Нет показаний</v>
      </c>
    </row>
    <row r="2596" spans="1:15" x14ac:dyDescent="0.25">
      <c r="A2596">
        <v>515502</v>
      </c>
      <c r="B2596">
        <v>515454</v>
      </c>
      <c r="C2596" t="s">
        <v>29</v>
      </c>
      <c r="D2596" t="s">
        <v>42</v>
      </c>
      <c r="E2596">
        <v>8</v>
      </c>
      <c r="F2596" s="11">
        <v>677306</v>
      </c>
      <c r="G2596" s="7" t="s">
        <v>170</v>
      </c>
      <c r="H2596" s="7">
        <f t="shared" si="80"/>
        <v>3</v>
      </c>
      <c r="I2596" t="s">
        <v>153</v>
      </c>
      <c r="J2596" t="s">
        <v>294</v>
      </c>
      <c r="K2596" t="s">
        <v>18</v>
      </c>
      <c r="L2596" s="7" t="s">
        <v>148</v>
      </c>
      <c r="M2596" t="s">
        <v>294</v>
      </c>
      <c r="N2596" t="s">
        <v>294</v>
      </c>
      <c r="O2596" t="str">
        <f t="shared" si="81"/>
        <v>Нет показаний</v>
      </c>
    </row>
    <row r="2597" spans="1:15" x14ac:dyDescent="0.25">
      <c r="A2597">
        <v>515502</v>
      </c>
      <c r="B2597">
        <v>515454</v>
      </c>
      <c r="C2597" t="s">
        <v>29</v>
      </c>
      <c r="D2597" t="s">
        <v>42</v>
      </c>
      <c r="E2597">
        <v>8</v>
      </c>
      <c r="F2597" s="11">
        <v>785706</v>
      </c>
      <c r="G2597" s="7" t="s">
        <v>165</v>
      </c>
      <c r="H2597" s="7">
        <f t="shared" si="80"/>
        <v>0</v>
      </c>
      <c r="I2597" t="s">
        <v>153</v>
      </c>
      <c r="J2597" t="s">
        <v>294</v>
      </c>
      <c r="K2597" t="s">
        <v>18</v>
      </c>
      <c r="L2597" s="7" t="s">
        <v>148</v>
      </c>
      <c r="M2597" t="s">
        <v>294</v>
      </c>
      <c r="N2597" t="s">
        <v>294</v>
      </c>
      <c r="O2597" t="str">
        <f t="shared" si="81"/>
        <v>Нет показаний</v>
      </c>
    </row>
    <row r="2598" spans="1:15" x14ac:dyDescent="0.25">
      <c r="A2598">
        <v>515503</v>
      </c>
      <c r="B2598">
        <v>515454</v>
      </c>
      <c r="C2598" t="s">
        <v>29</v>
      </c>
      <c r="D2598" t="s">
        <v>42</v>
      </c>
      <c r="E2598">
        <v>8</v>
      </c>
      <c r="F2598" s="11">
        <v>677306</v>
      </c>
      <c r="G2598" s="7" t="s">
        <v>170</v>
      </c>
      <c r="H2598" s="7">
        <f t="shared" si="80"/>
        <v>3</v>
      </c>
      <c r="I2598" t="s">
        <v>153</v>
      </c>
      <c r="J2598" t="s">
        <v>294</v>
      </c>
      <c r="K2598" t="s">
        <v>18</v>
      </c>
      <c r="L2598" s="7" t="s">
        <v>148</v>
      </c>
      <c r="M2598" t="s">
        <v>294</v>
      </c>
      <c r="N2598" t="s">
        <v>294</v>
      </c>
      <c r="O2598" t="str">
        <f t="shared" si="81"/>
        <v>Нет показаний</v>
      </c>
    </row>
    <row r="2599" spans="1:15" x14ac:dyDescent="0.25">
      <c r="A2599">
        <v>515503</v>
      </c>
      <c r="B2599">
        <v>515454</v>
      </c>
      <c r="C2599" t="s">
        <v>29</v>
      </c>
      <c r="D2599" t="s">
        <v>42</v>
      </c>
      <c r="E2599">
        <v>8</v>
      </c>
      <c r="F2599" s="11">
        <v>45814</v>
      </c>
      <c r="G2599" s="7" t="s">
        <v>165</v>
      </c>
      <c r="H2599" s="7">
        <f t="shared" si="80"/>
        <v>0</v>
      </c>
      <c r="I2599" t="s">
        <v>153</v>
      </c>
      <c r="J2599" t="s">
        <v>294</v>
      </c>
      <c r="K2599" t="s">
        <v>18</v>
      </c>
      <c r="L2599" s="7" t="s">
        <v>148</v>
      </c>
      <c r="M2599" t="s">
        <v>294</v>
      </c>
      <c r="N2599" t="s">
        <v>294</v>
      </c>
      <c r="O2599" t="str">
        <f t="shared" si="81"/>
        <v>Нет показаний</v>
      </c>
    </row>
    <row r="2600" spans="1:15" x14ac:dyDescent="0.25">
      <c r="A2600">
        <v>515509</v>
      </c>
      <c r="B2600">
        <v>515454</v>
      </c>
      <c r="C2600" t="s">
        <v>29</v>
      </c>
      <c r="D2600" t="s">
        <v>42</v>
      </c>
      <c r="E2600">
        <v>8</v>
      </c>
      <c r="F2600" s="11">
        <v>723247</v>
      </c>
      <c r="G2600" s="7" t="s">
        <v>165</v>
      </c>
      <c r="H2600" s="7">
        <f t="shared" si="80"/>
        <v>0</v>
      </c>
      <c r="I2600" t="s">
        <v>153</v>
      </c>
      <c r="J2600" t="s">
        <v>153</v>
      </c>
      <c r="K2600" t="s">
        <v>18</v>
      </c>
      <c r="L2600" s="7" t="s">
        <v>148</v>
      </c>
      <c r="M2600">
        <v>2.76</v>
      </c>
      <c r="N2600" s="12">
        <v>1930</v>
      </c>
      <c r="O2600">
        <f t="shared" si="81"/>
        <v>1930</v>
      </c>
    </row>
    <row r="2601" spans="1:15" x14ac:dyDescent="0.25">
      <c r="A2601">
        <v>515511</v>
      </c>
      <c r="B2601">
        <v>515454</v>
      </c>
      <c r="C2601" t="s">
        <v>29</v>
      </c>
      <c r="D2601" t="s">
        <v>42</v>
      </c>
      <c r="E2601">
        <v>8</v>
      </c>
      <c r="F2601" s="11">
        <v>119455115</v>
      </c>
      <c r="G2601" s="7" t="s">
        <v>165</v>
      </c>
      <c r="H2601" s="7">
        <f t="shared" si="80"/>
        <v>0</v>
      </c>
      <c r="I2601" t="s">
        <v>153</v>
      </c>
      <c r="J2601" t="s">
        <v>153</v>
      </c>
      <c r="K2601" t="s">
        <v>18</v>
      </c>
      <c r="L2601" s="7" t="s">
        <v>148</v>
      </c>
      <c r="M2601">
        <v>2.76</v>
      </c>
      <c r="N2601" s="12">
        <v>-196</v>
      </c>
      <c r="O2601">
        <f t="shared" si="81"/>
        <v>-196</v>
      </c>
    </row>
    <row r="2602" spans="1:15" x14ac:dyDescent="0.25">
      <c r="A2602">
        <v>515519</v>
      </c>
      <c r="B2602">
        <v>515454</v>
      </c>
      <c r="C2602" t="s">
        <v>29</v>
      </c>
      <c r="D2602" t="s">
        <v>42</v>
      </c>
      <c r="E2602">
        <v>8</v>
      </c>
      <c r="F2602" s="11">
        <v>414151</v>
      </c>
      <c r="G2602" s="7" t="s">
        <v>165</v>
      </c>
      <c r="H2602" s="7">
        <f t="shared" si="80"/>
        <v>0</v>
      </c>
      <c r="I2602" t="s">
        <v>153</v>
      </c>
      <c r="J2602" t="s">
        <v>294</v>
      </c>
      <c r="K2602" t="s">
        <v>18</v>
      </c>
      <c r="L2602" s="7" t="s">
        <v>148</v>
      </c>
      <c r="M2602" t="s">
        <v>294</v>
      </c>
      <c r="N2602" t="s">
        <v>294</v>
      </c>
      <c r="O2602" t="str">
        <f t="shared" si="81"/>
        <v>Нет показаний</v>
      </c>
    </row>
    <row r="2603" spans="1:15" x14ac:dyDescent="0.25">
      <c r="A2603">
        <v>515799</v>
      </c>
      <c r="B2603">
        <v>431550</v>
      </c>
      <c r="C2603" t="s">
        <v>50</v>
      </c>
      <c r="D2603" t="s">
        <v>120</v>
      </c>
      <c r="E2603">
        <v>12</v>
      </c>
      <c r="F2603" s="11" t="s">
        <v>258</v>
      </c>
      <c r="G2603" s="7" t="s">
        <v>165</v>
      </c>
      <c r="H2603" s="7">
        <f t="shared" si="80"/>
        <v>0</v>
      </c>
      <c r="I2603" t="s">
        <v>153</v>
      </c>
      <c r="J2603" t="s">
        <v>153</v>
      </c>
      <c r="K2603" t="s">
        <v>18</v>
      </c>
      <c r="L2603" s="7" t="s">
        <v>149</v>
      </c>
      <c r="M2603">
        <v>4.2110000000000003</v>
      </c>
      <c r="N2603" s="12">
        <v>7.1539999999999999</v>
      </c>
      <c r="O2603">
        <f t="shared" si="81"/>
        <v>7.1539999999999999</v>
      </c>
    </row>
    <row r="2604" spans="1:15" x14ac:dyDescent="0.25">
      <c r="A2604">
        <v>515871</v>
      </c>
      <c r="B2604">
        <v>451437</v>
      </c>
      <c r="C2604" t="s">
        <v>50</v>
      </c>
      <c r="D2604" t="s">
        <v>96</v>
      </c>
      <c r="E2604">
        <v>10</v>
      </c>
      <c r="F2604" s="11">
        <v>94225124</v>
      </c>
      <c r="G2604" s="7" t="s">
        <v>165</v>
      </c>
      <c r="H2604" s="7">
        <f t="shared" si="80"/>
        <v>0</v>
      </c>
      <c r="I2604" t="s">
        <v>153</v>
      </c>
      <c r="J2604" t="s">
        <v>153</v>
      </c>
      <c r="K2604" t="s">
        <v>18</v>
      </c>
      <c r="L2604" s="7" t="s">
        <v>149</v>
      </c>
      <c r="M2604">
        <v>4.2110000000000003</v>
      </c>
      <c r="N2604" s="12">
        <v>642.83799999999997</v>
      </c>
      <c r="O2604">
        <f t="shared" si="81"/>
        <v>642.83799999999997</v>
      </c>
    </row>
    <row r="2605" spans="1:15" x14ac:dyDescent="0.25">
      <c r="A2605">
        <v>515922</v>
      </c>
      <c r="B2605">
        <v>507664</v>
      </c>
      <c r="C2605" t="s">
        <v>29</v>
      </c>
      <c r="D2605" t="s">
        <v>68</v>
      </c>
      <c r="E2605">
        <v>26</v>
      </c>
      <c r="F2605" s="11" t="s">
        <v>259</v>
      </c>
      <c r="G2605" s="7" t="s">
        <v>165</v>
      </c>
      <c r="H2605" s="7">
        <f t="shared" si="80"/>
        <v>0</v>
      </c>
      <c r="I2605" t="s">
        <v>153</v>
      </c>
      <c r="J2605" t="s">
        <v>153</v>
      </c>
      <c r="K2605" t="s">
        <v>11</v>
      </c>
      <c r="L2605" s="7" t="s">
        <v>149</v>
      </c>
      <c r="M2605">
        <v>4.2110000000000003</v>
      </c>
      <c r="N2605" s="12">
        <v>26</v>
      </c>
      <c r="O2605">
        <f t="shared" si="81"/>
        <v>26</v>
      </c>
    </row>
    <row r="2606" spans="1:15" x14ac:dyDescent="0.25">
      <c r="A2606">
        <v>519343</v>
      </c>
      <c r="B2606">
        <v>513252</v>
      </c>
      <c r="C2606" t="s">
        <v>29</v>
      </c>
      <c r="D2606" t="s">
        <v>40</v>
      </c>
      <c r="E2606">
        <v>15</v>
      </c>
      <c r="F2606" s="11" t="s">
        <v>260</v>
      </c>
      <c r="G2606" s="7" t="s">
        <v>165</v>
      </c>
      <c r="H2606" s="7">
        <f t="shared" si="80"/>
        <v>0</v>
      </c>
      <c r="I2606" t="s">
        <v>153</v>
      </c>
      <c r="J2606" t="s">
        <v>153</v>
      </c>
      <c r="K2606" t="s">
        <v>18</v>
      </c>
      <c r="L2606" s="7" t="s">
        <v>149</v>
      </c>
      <c r="M2606">
        <v>4.2110000000000003</v>
      </c>
      <c r="N2606" s="12">
        <v>26</v>
      </c>
      <c r="O2606">
        <f t="shared" si="81"/>
        <v>26</v>
      </c>
    </row>
    <row r="2607" spans="1:15" x14ac:dyDescent="0.25">
      <c r="A2607">
        <v>522761</v>
      </c>
      <c r="B2607">
        <v>507664</v>
      </c>
      <c r="C2607" t="s">
        <v>29</v>
      </c>
      <c r="D2607" t="s">
        <v>68</v>
      </c>
      <c r="E2607">
        <v>26</v>
      </c>
      <c r="F2607" s="11" t="s">
        <v>261</v>
      </c>
      <c r="G2607" s="7" t="s">
        <v>165</v>
      </c>
      <c r="H2607" s="7">
        <f t="shared" si="80"/>
        <v>0</v>
      </c>
      <c r="I2607" t="s">
        <v>153</v>
      </c>
      <c r="J2607" t="s">
        <v>153</v>
      </c>
      <c r="K2607" t="s">
        <v>11</v>
      </c>
      <c r="L2607" s="7" t="s">
        <v>149</v>
      </c>
      <c r="M2607">
        <v>4.2110000000000003</v>
      </c>
      <c r="N2607" s="12">
        <v>10</v>
      </c>
      <c r="O2607">
        <f t="shared" si="81"/>
        <v>10</v>
      </c>
    </row>
    <row r="2608" spans="1:15" x14ac:dyDescent="0.25">
      <c r="A2608">
        <v>522823</v>
      </c>
      <c r="B2608">
        <v>501298</v>
      </c>
      <c r="C2608" t="s">
        <v>50</v>
      </c>
      <c r="D2608" t="s">
        <v>85</v>
      </c>
      <c r="E2608">
        <v>35</v>
      </c>
      <c r="F2608" s="11">
        <v>63856184</v>
      </c>
      <c r="G2608" s="7" t="s">
        <v>165</v>
      </c>
      <c r="H2608" s="7">
        <f t="shared" si="80"/>
        <v>0</v>
      </c>
      <c r="I2608" t="s">
        <v>153</v>
      </c>
      <c r="J2608" t="s">
        <v>153</v>
      </c>
      <c r="K2608" t="s">
        <v>18</v>
      </c>
      <c r="L2608" s="7" t="s">
        <v>149</v>
      </c>
      <c r="M2608">
        <v>4.2110000000000003</v>
      </c>
      <c r="N2608" s="12">
        <v>6843.3119999999999</v>
      </c>
      <c r="O2608">
        <f t="shared" si="81"/>
        <v>6843.3119999999999</v>
      </c>
    </row>
    <row r="2609" spans="1:15" x14ac:dyDescent="0.25">
      <c r="A2609">
        <v>524559</v>
      </c>
      <c r="B2609">
        <v>513252</v>
      </c>
      <c r="C2609" t="s">
        <v>29</v>
      </c>
      <c r="D2609" t="s">
        <v>40</v>
      </c>
      <c r="E2609">
        <v>15</v>
      </c>
      <c r="F2609" s="11" t="s">
        <v>262</v>
      </c>
      <c r="G2609" s="7" t="s">
        <v>165</v>
      </c>
      <c r="H2609" s="7">
        <f t="shared" si="80"/>
        <v>0</v>
      </c>
      <c r="I2609" t="s">
        <v>153</v>
      </c>
      <c r="J2609" t="s">
        <v>153</v>
      </c>
      <c r="K2609" t="s">
        <v>18</v>
      </c>
      <c r="L2609" s="7" t="s">
        <v>149</v>
      </c>
      <c r="M2609">
        <v>4.2110000000000003</v>
      </c>
      <c r="N2609" s="12">
        <v>5</v>
      </c>
      <c r="O2609">
        <f t="shared" si="81"/>
        <v>5</v>
      </c>
    </row>
    <row r="2610" spans="1:15" x14ac:dyDescent="0.25">
      <c r="A2610">
        <v>524611</v>
      </c>
      <c r="B2610">
        <v>507664</v>
      </c>
      <c r="C2610" t="s">
        <v>29</v>
      </c>
      <c r="D2610" t="s">
        <v>68</v>
      </c>
      <c r="E2610">
        <v>26</v>
      </c>
      <c r="F2610" s="11" t="s">
        <v>263</v>
      </c>
      <c r="G2610" s="7" t="s">
        <v>165</v>
      </c>
      <c r="H2610" s="7">
        <f t="shared" si="80"/>
        <v>0</v>
      </c>
      <c r="I2610" t="s">
        <v>153</v>
      </c>
      <c r="J2610" t="s">
        <v>153</v>
      </c>
      <c r="K2610" t="s">
        <v>11</v>
      </c>
      <c r="L2610" s="7" t="s">
        <v>149</v>
      </c>
      <c r="M2610">
        <v>4.2110000000000003</v>
      </c>
      <c r="N2610" s="12">
        <v>4</v>
      </c>
      <c r="O2610">
        <f t="shared" si="81"/>
        <v>4</v>
      </c>
    </row>
    <row r="2611" spans="1:15" x14ac:dyDescent="0.25">
      <c r="A2611">
        <v>524680</v>
      </c>
      <c r="B2611">
        <v>507007</v>
      </c>
      <c r="C2611" t="s">
        <v>29</v>
      </c>
      <c r="D2611" t="s">
        <v>135</v>
      </c>
      <c r="E2611">
        <v>32</v>
      </c>
      <c r="F2611" s="11" t="s">
        <v>264</v>
      </c>
      <c r="G2611" s="7" t="s">
        <v>165</v>
      </c>
      <c r="H2611" s="7">
        <f t="shared" si="80"/>
        <v>0</v>
      </c>
      <c r="I2611" t="s">
        <v>153</v>
      </c>
      <c r="J2611" t="s">
        <v>153</v>
      </c>
      <c r="K2611" t="s">
        <v>18</v>
      </c>
      <c r="L2611" s="7" t="s">
        <v>149</v>
      </c>
      <c r="M2611">
        <v>4.2110000000000003</v>
      </c>
      <c r="N2611" s="12">
        <v>4</v>
      </c>
      <c r="O2611">
        <f t="shared" si="81"/>
        <v>4</v>
      </c>
    </row>
    <row r="2612" spans="1:15" x14ac:dyDescent="0.25">
      <c r="A2612">
        <v>526075</v>
      </c>
      <c r="B2612">
        <v>431304</v>
      </c>
      <c r="C2612" t="s">
        <v>50</v>
      </c>
      <c r="D2612" t="s">
        <v>87</v>
      </c>
      <c r="E2612">
        <v>23</v>
      </c>
      <c r="F2612" s="11">
        <v>116352140</v>
      </c>
      <c r="G2612" s="7" t="s">
        <v>170</v>
      </c>
      <c r="H2612" s="7">
        <f t="shared" si="80"/>
        <v>2</v>
      </c>
      <c r="I2612" t="s">
        <v>153</v>
      </c>
      <c r="J2612" t="s">
        <v>153</v>
      </c>
      <c r="K2612" t="s">
        <v>18</v>
      </c>
      <c r="L2612" s="7" t="s">
        <v>148</v>
      </c>
      <c r="M2612">
        <v>2.76</v>
      </c>
      <c r="N2612" s="12">
        <v>101</v>
      </c>
      <c r="O2612">
        <f t="shared" si="81"/>
        <v>50.5</v>
      </c>
    </row>
    <row r="2613" spans="1:15" x14ac:dyDescent="0.25">
      <c r="A2613">
        <v>526326</v>
      </c>
      <c r="B2613">
        <v>511708</v>
      </c>
      <c r="C2613" t="s">
        <v>29</v>
      </c>
      <c r="D2613" t="s">
        <v>13</v>
      </c>
      <c r="E2613">
        <v>77</v>
      </c>
      <c r="F2613" s="11" t="s">
        <v>265</v>
      </c>
      <c r="G2613" s="7" t="s">
        <v>165</v>
      </c>
      <c r="H2613" s="7">
        <f t="shared" si="80"/>
        <v>0</v>
      </c>
      <c r="I2613" t="s">
        <v>153</v>
      </c>
      <c r="J2613" t="s">
        <v>294</v>
      </c>
      <c r="K2613" t="s">
        <v>18</v>
      </c>
      <c r="L2613" s="7" t="s">
        <v>149</v>
      </c>
      <c r="M2613">
        <v>4.2110000000000003</v>
      </c>
      <c r="N2613" t="s">
        <v>294</v>
      </c>
      <c r="O2613" t="str">
        <f t="shared" si="81"/>
        <v>Нет показаний</v>
      </c>
    </row>
    <row r="2614" spans="1:15" x14ac:dyDescent="0.25">
      <c r="A2614">
        <v>526464</v>
      </c>
      <c r="B2614">
        <v>431514</v>
      </c>
      <c r="C2614" t="s">
        <v>50</v>
      </c>
      <c r="D2614" t="s">
        <v>86</v>
      </c>
      <c r="E2614">
        <v>8</v>
      </c>
      <c r="F2614" s="11" t="s">
        <v>266</v>
      </c>
      <c r="G2614" s="7" t="s">
        <v>165</v>
      </c>
      <c r="H2614" s="7">
        <f t="shared" si="80"/>
        <v>0</v>
      </c>
      <c r="I2614" t="s">
        <v>153</v>
      </c>
      <c r="J2614" t="s">
        <v>153</v>
      </c>
      <c r="K2614" t="s">
        <v>18</v>
      </c>
      <c r="L2614" s="7" t="s">
        <v>149</v>
      </c>
      <c r="M2614">
        <v>4.2110000000000003</v>
      </c>
      <c r="N2614" s="12">
        <v>30.66</v>
      </c>
      <c r="O2614">
        <f t="shared" si="81"/>
        <v>30.66</v>
      </c>
    </row>
    <row r="2615" spans="1:15" x14ac:dyDescent="0.25">
      <c r="A2615">
        <v>526520</v>
      </c>
      <c r="B2615">
        <v>431487</v>
      </c>
      <c r="C2615" t="s">
        <v>50</v>
      </c>
      <c r="D2615" t="s">
        <v>88</v>
      </c>
      <c r="E2615" t="s">
        <v>112</v>
      </c>
      <c r="F2615" s="11" t="s">
        <v>267</v>
      </c>
      <c r="G2615" s="7" t="s">
        <v>165</v>
      </c>
      <c r="H2615" s="7">
        <f t="shared" si="80"/>
        <v>0</v>
      </c>
      <c r="I2615" t="s">
        <v>153</v>
      </c>
      <c r="J2615" t="s">
        <v>153</v>
      </c>
      <c r="K2615" t="s">
        <v>18</v>
      </c>
      <c r="L2615" s="7" t="s">
        <v>149</v>
      </c>
      <c r="M2615">
        <v>4.2110000000000003</v>
      </c>
      <c r="N2615" s="12">
        <v>30.66</v>
      </c>
      <c r="O2615">
        <f t="shared" si="81"/>
        <v>30.66</v>
      </c>
    </row>
    <row r="2616" spans="1:15" x14ac:dyDescent="0.25">
      <c r="A2616">
        <v>526523</v>
      </c>
      <c r="B2616">
        <v>431516</v>
      </c>
      <c r="C2616" t="s">
        <v>50</v>
      </c>
      <c r="D2616" t="s">
        <v>114</v>
      </c>
      <c r="E2616" t="s">
        <v>115</v>
      </c>
      <c r="F2616" s="11" t="s">
        <v>268</v>
      </c>
      <c r="G2616" s="7" t="s">
        <v>165</v>
      </c>
      <c r="H2616" s="7">
        <f t="shared" si="80"/>
        <v>0</v>
      </c>
      <c r="I2616" t="s">
        <v>153</v>
      </c>
      <c r="J2616" t="s">
        <v>153</v>
      </c>
      <c r="K2616" t="s">
        <v>18</v>
      </c>
      <c r="L2616" s="7" t="s">
        <v>149</v>
      </c>
      <c r="M2616">
        <v>4.2110000000000003</v>
      </c>
      <c r="N2616" s="12">
        <v>30.66</v>
      </c>
      <c r="O2616">
        <f t="shared" si="81"/>
        <v>30.66</v>
      </c>
    </row>
    <row r="2617" spans="1:15" x14ac:dyDescent="0.25">
      <c r="A2617">
        <v>526536</v>
      </c>
      <c r="B2617">
        <v>431517</v>
      </c>
      <c r="C2617" t="s">
        <v>50</v>
      </c>
      <c r="D2617" t="s">
        <v>114</v>
      </c>
      <c r="E2617">
        <v>5</v>
      </c>
      <c r="F2617" s="11" t="s">
        <v>269</v>
      </c>
      <c r="G2617" s="7" t="s">
        <v>165</v>
      </c>
      <c r="H2617" s="7">
        <f t="shared" si="80"/>
        <v>0</v>
      </c>
      <c r="I2617" t="s">
        <v>153</v>
      </c>
      <c r="J2617" t="s">
        <v>153</v>
      </c>
      <c r="K2617" t="s">
        <v>18</v>
      </c>
      <c r="L2617" s="7" t="s">
        <v>149</v>
      </c>
      <c r="M2617">
        <v>4.2110000000000003</v>
      </c>
      <c r="N2617" s="12">
        <v>30.66</v>
      </c>
      <c r="O2617">
        <f t="shared" si="81"/>
        <v>30.66</v>
      </c>
    </row>
    <row r="2618" spans="1:15" x14ac:dyDescent="0.25">
      <c r="A2618">
        <v>526537</v>
      </c>
      <c r="B2618">
        <v>431517</v>
      </c>
      <c r="C2618" t="s">
        <v>50</v>
      </c>
      <c r="D2618" t="s">
        <v>114</v>
      </c>
      <c r="E2618">
        <v>5</v>
      </c>
      <c r="F2618" s="11">
        <v>20561105</v>
      </c>
      <c r="G2618" s="7" t="s">
        <v>165</v>
      </c>
      <c r="H2618" s="7">
        <f t="shared" si="80"/>
        <v>0</v>
      </c>
      <c r="I2618" t="s">
        <v>153</v>
      </c>
      <c r="J2618" t="s">
        <v>153</v>
      </c>
      <c r="K2618" t="s">
        <v>18</v>
      </c>
      <c r="L2618" s="7" t="s">
        <v>149</v>
      </c>
      <c r="M2618">
        <v>4.2110000000000003</v>
      </c>
      <c r="N2618" s="12">
        <v>330.10599999999999</v>
      </c>
      <c r="O2618">
        <f t="shared" si="81"/>
        <v>330.10599999999999</v>
      </c>
    </row>
    <row r="2619" spans="1:15" x14ac:dyDescent="0.25">
      <c r="A2619">
        <v>526538</v>
      </c>
      <c r="B2619">
        <v>431517</v>
      </c>
      <c r="C2619" t="s">
        <v>50</v>
      </c>
      <c r="D2619" t="s">
        <v>114</v>
      </c>
      <c r="E2619">
        <v>5</v>
      </c>
      <c r="F2619" s="11">
        <v>747870904583268</v>
      </c>
      <c r="G2619" s="7" t="s">
        <v>165</v>
      </c>
      <c r="H2619" s="7">
        <f t="shared" si="80"/>
        <v>0</v>
      </c>
      <c r="I2619" t="s">
        <v>153</v>
      </c>
      <c r="J2619" t="s">
        <v>153</v>
      </c>
      <c r="K2619" t="s">
        <v>18</v>
      </c>
      <c r="L2619" s="7" t="s">
        <v>149</v>
      </c>
      <c r="M2619">
        <v>4.2110000000000003</v>
      </c>
      <c r="N2619" s="12">
        <v>0</v>
      </c>
      <c r="O2619">
        <f t="shared" si="81"/>
        <v>0</v>
      </c>
    </row>
    <row r="2620" spans="1:15" x14ac:dyDescent="0.25">
      <c r="A2620">
        <v>526539</v>
      </c>
      <c r="B2620">
        <v>431517</v>
      </c>
      <c r="C2620" t="s">
        <v>50</v>
      </c>
      <c r="D2620" t="s">
        <v>114</v>
      </c>
      <c r="E2620">
        <v>5</v>
      </c>
      <c r="F2620" s="11" t="s">
        <v>270</v>
      </c>
      <c r="G2620" s="7" t="s">
        <v>165</v>
      </c>
      <c r="H2620" s="7">
        <f t="shared" si="80"/>
        <v>0</v>
      </c>
      <c r="I2620" t="s">
        <v>153</v>
      </c>
      <c r="J2620" t="s">
        <v>153</v>
      </c>
      <c r="K2620" t="s">
        <v>18</v>
      </c>
      <c r="L2620" s="7" t="s">
        <v>149</v>
      </c>
      <c r="M2620">
        <v>4.2110000000000003</v>
      </c>
      <c r="N2620" s="12">
        <v>-3809.1088</v>
      </c>
      <c r="O2620">
        <f t="shared" si="81"/>
        <v>-3809.1088</v>
      </c>
    </row>
    <row r="2621" spans="1:15" x14ac:dyDescent="0.25">
      <c r="A2621">
        <v>526540</v>
      </c>
      <c r="B2621">
        <v>431517</v>
      </c>
      <c r="C2621" t="s">
        <v>50</v>
      </c>
      <c r="D2621" t="s">
        <v>114</v>
      </c>
      <c r="E2621">
        <v>5</v>
      </c>
      <c r="F2621" s="11">
        <v>718361202930925</v>
      </c>
      <c r="G2621" s="7" t="s">
        <v>165</v>
      </c>
      <c r="H2621" s="7">
        <f t="shared" si="80"/>
        <v>0</v>
      </c>
      <c r="I2621" t="s">
        <v>153</v>
      </c>
      <c r="J2621" t="s">
        <v>153</v>
      </c>
      <c r="K2621" t="s">
        <v>18</v>
      </c>
      <c r="L2621" s="7" t="s">
        <v>149</v>
      </c>
      <c r="M2621">
        <v>4.2110000000000003</v>
      </c>
      <c r="N2621" s="12">
        <v>-1368.55</v>
      </c>
      <c r="O2621">
        <f t="shared" si="81"/>
        <v>-1368.55</v>
      </c>
    </row>
    <row r="2622" spans="1:15" x14ac:dyDescent="0.25">
      <c r="A2622">
        <v>526764</v>
      </c>
      <c r="B2622">
        <v>515454</v>
      </c>
      <c r="C2622" t="s">
        <v>29</v>
      </c>
      <c r="D2622" t="s">
        <v>42</v>
      </c>
      <c r="E2622">
        <v>8</v>
      </c>
      <c r="F2622" s="11" t="s">
        <v>271</v>
      </c>
      <c r="G2622" s="7" t="s">
        <v>165</v>
      </c>
      <c r="H2622" s="7">
        <f t="shared" si="80"/>
        <v>0</v>
      </c>
      <c r="I2622" t="s">
        <v>153</v>
      </c>
      <c r="J2622" t="s">
        <v>153</v>
      </c>
      <c r="K2622" t="s">
        <v>18</v>
      </c>
      <c r="L2622" s="7" t="s">
        <v>149</v>
      </c>
      <c r="M2622">
        <v>4.2110000000000003</v>
      </c>
      <c r="N2622" s="12">
        <v>26</v>
      </c>
      <c r="O2622">
        <f t="shared" si="81"/>
        <v>26</v>
      </c>
    </row>
    <row r="2623" spans="1:15" x14ac:dyDescent="0.25">
      <c r="A2623">
        <v>526766</v>
      </c>
      <c r="B2623">
        <v>515454</v>
      </c>
      <c r="C2623" t="s">
        <v>29</v>
      </c>
      <c r="D2623" t="s">
        <v>42</v>
      </c>
      <c r="E2623">
        <v>8</v>
      </c>
      <c r="F2623" s="11" t="s">
        <v>272</v>
      </c>
      <c r="G2623" s="7" t="s">
        <v>165</v>
      </c>
      <c r="H2623" s="7">
        <f t="shared" si="80"/>
        <v>0</v>
      </c>
      <c r="I2623" t="s">
        <v>153</v>
      </c>
      <c r="J2623" t="s">
        <v>153</v>
      </c>
      <c r="K2623" t="s">
        <v>18</v>
      </c>
      <c r="L2623" s="7" t="s">
        <v>149</v>
      </c>
      <c r="M2623">
        <v>4.2110000000000003</v>
      </c>
      <c r="N2623" s="12">
        <v>5</v>
      </c>
      <c r="O2623">
        <f t="shared" si="81"/>
        <v>5</v>
      </c>
    </row>
    <row r="2624" spans="1:15" x14ac:dyDescent="0.25">
      <c r="A2624">
        <v>526821</v>
      </c>
      <c r="B2624">
        <v>431544</v>
      </c>
      <c r="C2624" t="s">
        <v>50</v>
      </c>
      <c r="D2624" t="s">
        <v>89</v>
      </c>
      <c r="E2624">
        <v>22</v>
      </c>
      <c r="F2624" s="11">
        <v>364893</v>
      </c>
      <c r="G2624" s="7" t="s">
        <v>165</v>
      </c>
      <c r="H2624" s="7">
        <f t="shared" si="80"/>
        <v>0</v>
      </c>
      <c r="I2624" t="s">
        <v>153</v>
      </c>
      <c r="J2624" t="s">
        <v>153</v>
      </c>
      <c r="K2624" t="s">
        <v>18</v>
      </c>
      <c r="L2624" s="7" t="s">
        <v>149</v>
      </c>
      <c r="M2624">
        <v>4.2110000000000003</v>
      </c>
      <c r="N2624" s="12">
        <v>172.71799999999999</v>
      </c>
      <c r="O2624">
        <f t="shared" si="81"/>
        <v>172.71799999999999</v>
      </c>
    </row>
    <row r="2625" spans="1:15" x14ac:dyDescent="0.25">
      <c r="A2625">
        <v>526824</v>
      </c>
      <c r="B2625">
        <v>431544</v>
      </c>
      <c r="C2625" t="s">
        <v>50</v>
      </c>
      <c r="D2625" t="s">
        <v>89</v>
      </c>
      <c r="E2625">
        <v>22</v>
      </c>
      <c r="F2625" s="11">
        <v>7753880</v>
      </c>
      <c r="G2625" s="7" t="s">
        <v>165</v>
      </c>
      <c r="H2625" s="7">
        <f t="shared" si="80"/>
        <v>0</v>
      </c>
      <c r="I2625" t="s">
        <v>153</v>
      </c>
      <c r="J2625" t="s">
        <v>153</v>
      </c>
      <c r="K2625" t="s">
        <v>18</v>
      </c>
      <c r="L2625" s="7" t="s">
        <v>149</v>
      </c>
      <c r="M2625">
        <v>4.2110000000000003</v>
      </c>
      <c r="N2625" s="12">
        <v>0</v>
      </c>
      <c r="O2625">
        <f t="shared" si="81"/>
        <v>0</v>
      </c>
    </row>
    <row r="2626" spans="1:15" x14ac:dyDescent="0.25">
      <c r="A2626">
        <v>526912</v>
      </c>
      <c r="B2626">
        <v>431431</v>
      </c>
      <c r="C2626" t="s">
        <v>50</v>
      </c>
      <c r="D2626" t="s">
        <v>102</v>
      </c>
      <c r="E2626">
        <v>47</v>
      </c>
      <c r="F2626" s="11">
        <v>711270104215450</v>
      </c>
      <c r="G2626" s="7" t="s">
        <v>165</v>
      </c>
      <c r="H2626" s="7">
        <f t="shared" si="80"/>
        <v>0</v>
      </c>
      <c r="I2626" t="s">
        <v>153</v>
      </c>
      <c r="J2626" t="s">
        <v>153</v>
      </c>
      <c r="K2626" t="s">
        <v>18</v>
      </c>
      <c r="L2626" s="7" t="s">
        <v>149</v>
      </c>
      <c r="M2626">
        <v>4.2110000000000003</v>
      </c>
      <c r="N2626" s="12">
        <v>285.13799999999998</v>
      </c>
      <c r="O2626">
        <f t="shared" si="81"/>
        <v>285.13799999999998</v>
      </c>
    </row>
    <row r="2627" spans="1:15" x14ac:dyDescent="0.25">
      <c r="A2627">
        <v>526912</v>
      </c>
      <c r="B2627">
        <v>431431</v>
      </c>
      <c r="C2627" t="s">
        <v>50</v>
      </c>
      <c r="D2627" t="s">
        <v>102</v>
      </c>
      <c r="E2627">
        <v>47</v>
      </c>
      <c r="F2627" s="11">
        <v>112091</v>
      </c>
      <c r="G2627" s="7" t="s">
        <v>165</v>
      </c>
      <c r="H2627" s="7">
        <f t="shared" ref="H2627:H2690" si="82">COUNTIFS($F$2:$F$3258,F2627,$G$2:$G$3258,"ОКПУ")</f>
        <v>0</v>
      </c>
      <c r="I2627" t="s">
        <v>153</v>
      </c>
      <c r="J2627" t="s">
        <v>153</v>
      </c>
      <c r="K2627" t="s">
        <v>18</v>
      </c>
      <c r="L2627" s="7" t="s">
        <v>149</v>
      </c>
      <c r="M2627">
        <v>4.2110000000000003</v>
      </c>
      <c r="N2627" s="12">
        <v>14.308</v>
      </c>
      <c r="O2627">
        <f t="shared" ref="O2627:O2690" si="83">IF(H2627&gt;0,IFERROR(N2627/H2627,N2627),N2627)</f>
        <v>14.308</v>
      </c>
    </row>
    <row r="2628" spans="1:15" x14ac:dyDescent="0.25">
      <c r="A2628">
        <v>526923</v>
      </c>
      <c r="B2628">
        <v>431431</v>
      </c>
      <c r="C2628" t="s">
        <v>50</v>
      </c>
      <c r="D2628" t="s">
        <v>102</v>
      </c>
      <c r="E2628">
        <v>47</v>
      </c>
      <c r="F2628" s="11">
        <v>61835357</v>
      </c>
      <c r="G2628" s="7" t="s">
        <v>165</v>
      </c>
      <c r="H2628" s="7">
        <f t="shared" si="82"/>
        <v>0</v>
      </c>
      <c r="I2628" t="s">
        <v>153</v>
      </c>
      <c r="J2628" t="s">
        <v>153</v>
      </c>
      <c r="K2628" t="s">
        <v>18</v>
      </c>
      <c r="L2628" s="7" t="s">
        <v>149</v>
      </c>
      <c r="M2628">
        <v>4.2110000000000003</v>
      </c>
      <c r="N2628" s="12">
        <v>255.5</v>
      </c>
      <c r="O2628">
        <f t="shared" si="83"/>
        <v>255.5</v>
      </c>
    </row>
    <row r="2629" spans="1:15" x14ac:dyDescent="0.25">
      <c r="A2629">
        <v>526924</v>
      </c>
      <c r="B2629">
        <v>431431</v>
      </c>
      <c r="C2629" t="s">
        <v>50</v>
      </c>
      <c r="D2629" t="s">
        <v>102</v>
      </c>
      <c r="E2629">
        <v>47</v>
      </c>
      <c r="F2629" s="11">
        <v>63057452</v>
      </c>
      <c r="G2629" s="7" t="s">
        <v>165</v>
      </c>
      <c r="H2629" s="7">
        <f t="shared" si="82"/>
        <v>0</v>
      </c>
      <c r="I2629" t="s">
        <v>153</v>
      </c>
      <c r="J2629" t="s">
        <v>153</v>
      </c>
      <c r="K2629" t="s">
        <v>18</v>
      </c>
      <c r="L2629" s="7" t="s">
        <v>149</v>
      </c>
      <c r="M2629">
        <v>4.2110000000000003</v>
      </c>
      <c r="N2629" s="12">
        <v>0</v>
      </c>
      <c r="O2629">
        <f t="shared" si="83"/>
        <v>0</v>
      </c>
    </row>
    <row r="2630" spans="1:15" x14ac:dyDescent="0.25">
      <c r="A2630">
        <v>527392</v>
      </c>
      <c r="B2630">
        <v>527149</v>
      </c>
      <c r="C2630" t="s">
        <v>29</v>
      </c>
      <c r="D2630" t="s">
        <v>32</v>
      </c>
      <c r="E2630">
        <v>13</v>
      </c>
      <c r="F2630" s="11">
        <v>473489</v>
      </c>
      <c r="G2630" s="7" t="s">
        <v>165</v>
      </c>
      <c r="H2630" s="7">
        <f t="shared" si="82"/>
        <v>0</v>
      </c>
      <c r="I2630" t="s">
        <v>153</v>
      </c>
      <c r="J2630" t="s">
        <v>153</v>
      </c>
      <c r="K2630" t="s">
        <v>11</v>
      </c>
      <c r="L2630" s="7" t="s">
        <v>148</v>
      </c>
      <c r="M2630">
        <v>1.9870000000000001</v>
      </c>
      <c r="N2630" s="12">
        <v>100</v>
      </c>
      <c r="O2630">
        <f t="shared" si="83"/>
        <v>100</v>
      </c>
    </row>
    <row r="2631" spans="1:15" x14ac:dyDescent="0.25">
      <c r="A2631">
        <v>527398</v>
      </c>
      <c r="B2631">
        <v>527149</v>
      </c>
      <c r="C2631" t="s">
        <v>29</v>
      </c>
      <c r="D2631" t="s">
        <v>32</v>
      </c>
      <c r="E2631">
        <v>13</v>
      </c>
      <c r="F2631" s="11">
        <v>57315081</v>
      </c>
      <c r="G2631" s="7" t="s">
        <v>165</v>
      </c>
      <c r="H2631" s="7">
        <f t="shared" si="82"/>
        <v>0</v>
      </c>
      <c r="I2631" t="s">
        <v>153</v>
      </c>
      <c r="J2631" t="s">
        <v>153</v>
      </c>
      <c r="K2631" t="s">
        <v>11</v>
      </c>
      <c r="L2631" s="7" t="s">
        <v>148</v>
      </c>
      <c r="M2631">
        <v>1.9870000000000001</v>
      </c>
      <c r="N2631" s="12">
        <v>286</v>
      </c>
      <c r="O2631">
        <f t="shared" si="83"/>
        <v>286</v>
      </c>
    </row>
    <row r="2632" spans="1:15" x14ac:dyDescent="0.25">
      <c r="A2632">
        <v>527400</v>
      </c>
      <c r="B2632">
        <v>527149</v>
      </c>
      <c r="C2632" t="s">
        <v>29</v>
      </c>
      <c r="D2632" t="s">
        <v>32</v>
      </c>
      <c r="E2632">
        <v>13</v>
      </c>
      <c r="F2632" s="11">
        <v>329228</v>
      </c>
      <c r="G2632" s="7" t="s">
        <v>165</v>
      </c>
      <c r="H2632" s="7">
        <f t="shared" si="82"/>
        <v>0</v>
      </c>
      <c r="I2632" t="s">
        <v>153</v>
      </c>
      <c r="J2632" t="s">
        <v>153</v>
      </c>
      <c r="K2632" t="s">
        <v>11</v>
      </c>
      <c r="L2632" s="7" t="s">
        <v>148</v>
      </c>
      <c r="M2632">
        <v>1.9870000000000001</v>
      </c>
      <c r="N2632" s="12">
        <v>410</v>
      </c>
      <c r="O2632">
        <f t="shared" si="83"/>
        <v>410</v>
      </c>
    </row>
    <row r="2633" spans="1:15" x14ac:dyDescent="0.25">
      <c r="A2633">
        <v>527405</v>
      </c>
      <c r="B2633">
        <v>527149</v>
      </c>
      <c r="C2633" t="s">
        <v>29</v>
      </c>
      <c r="D2633" t="s">
        <v>32</v>
      </c>
      <c r="E2633">
        <v>13</v>
      </c>
      <c r="F2633" s="11">
        <v>538897</v>
      </c>
      <c r="G2633" s="7" t="s">
        <v>165</v>
      </c>
      <c r="H2633" s="7">
        <f t="shared" si="82"/>
        <v>0</v>
      </c>
      <c r="I2633" t="s">
        <v>153</v>
      </c>
      <c r="J2633" t="s">
        <v>153</v>
      </c>
      <c r="K2633" t="s">
        <v>11</v>
      </c>
      <c r="L2633" s="7" t="s">
        <v>148</v>
      </c>
      <c r="M2633">
        <v>1.9870000000000001</v>
      </c>
      <c r="N2633" s="12">
        <v>39</v>
      </c>
      <c r="O2633">
        <f t="shared" si="83"/>
        <v>39</v>
      </c>
    </row>
    <row r="2634" spans="1:15" x14ac:dyDescent="0.25">
      <c r="A2634">
        <v>527411</v>
      </c>
      <c r="B2634">
        <v>527149</v>
      </c>
      <c r="C2634" t="s">
        <v>29</v>
      </c>
      <c r="D2634" t="s">
        <v>32</v>
      </c>
      <c r="E2634">
        <v>13</v>
      </c>
      <c r="F2634" s="11">
        <v>125486</v>
      </c>
      <c r="G2634" s="7" t="s">
        <v>165</v>
      </c>
      <c r="H2634" s="7">
        <f t="shared" si="82"/>
        <v>0</v>
      </c>
      <c r="I2634" t="s">
        <v>153</v>
      </c>
      <c r="J2634" t="s">
        <v>153</v>
      </c>
      <c r="K2634" t="s">
        <v>11</v>
      </c>
      <c r="L2634" s="7" t="s">
        <v>148</v>
      </c>
      <c r="M2634">
        <v>1.9870000000000001</v>
      </c>
      <c r="N2634" s="12">
        <v>300</v>
      </c>
      <c r="O2634">
        <f t="shared" si="83"/>
        <v>300</v>
      </c>
    </row>
    <row r="2635" spans="1:15" x14ac:dyDescent="0.25">
      <c r="A2635">
        <v>527423</v>
      </c>
      <c r="B2635">
        <v>527149</v>
      </c>
      <c r="C2635" t="s">
        <v>29</v>
      </c>
      <c r="D2635" t="s">
        <v>32</v>
      </c>
      <c r="E2635">
        <v>13</v>
      </c>
      <c r="F2635" s="11">
        <v>124262</v>
      </c>
      <c r="G2635" s="7" t="s">
        <v>165</v>
      </c>
      <c r="H2635" s="7">
        <f t="shared" si="82"/>
        <v>0</v>
      </c>
      <c r="I2635" t="s">
        <v>153</v>
      </c>
      <c r="J2635" t="s">
        <v>153</v>
      </c>
      <c r="K2635" t="s">
        <v>11</v>
      </c>
      <c r="L2635" s="7" t="s">
        <v>148</v>
      </c>
      <c r="M2635">
        <v>1.9870000000000001</v>
      </c>
      <c r="N2635" s="12">
        <v>362</v>
      </c>
      <c r="O2635">
        <f t="shared" si="83"/>
        <v>362</v>
      </c>
    </row>
    <row r="2636" spans="1:15" x14ac:dyDescent="0.25">
      <c r="A2636">
        <v>527429</v>
      </c>
      <c r="B2636">
        <v>527149</v>
      </c>
      <c r="C2636" t="s">
        <v>29</v>
      </c>
      <c r="D2636" t="s">
        <v>32</v>
      </c>
      <c r="E2636">
        <v>13</v>
      </c>
      <c r="F2636" s="11">
        <v>43245</v>
      </c>
      <c r="G2636" s="7" t="s">
        <v>165</v>
      </c>
      <c r="H2636" s="7">
        <f t="shared" si="82"/>
        <v>0</v>
      </c>
      <c r="I2636" t="s">
        <v>153</v>
      </c>
      <c r="J2636" t="s">
        <v>153</v>
      </c>
      <c r="K2636" t="s">
        <v>11</v>
      </c>
      <c r="L2636" s="7" t="s">
        <v>148</v>
      </c>
      <c r="M2636">
        <v>1.9870000000000001</v>
      </c>
      <c r="N2636" s="12">
        <v>275</v>
      </c>
      <c r="O2636">
        <f t="shared" si="83"/>
        <v>275</v>
      </c>
    </row>
    <row r="2637" spans="1:15" x14ac:dyDescent="0.25">
      <c r="A2637">
        <v>527446</v>
      </c>
      <c r="B2637">
        <v>527150</v>
      </c>
      <c r="C2637" t="s">
        <v>29</v>
      </c>
      <c r="D2637" t="s">
        <v>32</v>
      </c>
      <c r="E2637">
        <v>22</v>
      </c>
      <c r="F2637" s="11">
        <v>180220</v>
      </c>
      <c r="G2637" s="7" t="s">
        <v>165</v>
      </c>
      <c r="H2637" s="7">
        <f t="shared" si="82"/>
        <v>0</v>
      </c>
      <c r="I2637" t="s">
        <v>153</v>
      </c>
      <c r="J2637" t="s">
        <v>153</v>
      </c>
      <c r="K2637" t="s">
        <v>18</v>
      </c>
      <c r="L2637" s="7" t="s">
        <v>148</v>
      </c>
      <c r="M2637">
        <v>2.76</v>
      </c>
      <c r="N2637" s="12">
        <v>0</v>
      </c>
      <c r="O2637">
        <f t="shared" si="83"/>
        <v>0</v>
      </c>
    </row>
    <row r="2638" spans="1:15" x14ac:dyDescent="0.25">
      <c r="A2638">
        <v>527453</v>
      </c>
      <c r="B2638">
        <v>527150</v>
      </c>
      <c r="C2638" t="s">
        <v>29</v>
      </c>
      <c r="D2638" t="s">
        <v>32</v>
      </c>
      <c r="E2638">
        <v>22</v>
      </c>
      <c r="F2638" s="11">
        <v>57333694</v>
      </c>
      <c r="G2638" s="7" t="s">
        <v>165</v>
      </c>
      <c r="H2638" s="7">
        <f t="shared" si="82"/>
        <v>0</v>
      </c>
      <c r="I2638" t="s">
        <v>153</v>
      </c>
      <c r="J2638" t="s">
        <v>153</v>
      </c>
      <c r="K2638" t="s">
        <v>18</v>
      </c>
      <c r="L2638" s="7" t="s">
        <v>148</v>
      </c>
      <c r="M2638">
        <v>2.76</v>
      </c>
      <c r="N2638" s="12">
        <v>516</v>
      </c>
      <c r="O2638">
        <f t="shared" si="83"/>
        <v>516</v>
      </c>
    </row>
    <row r="2639" spans="1:15" x14ac:dyDescent="0.25">
      <c r="A2639">
        <v>531227</v>
      </c>
      <c r="B2639">
        <v>527150</v>
      </c>
      <c r="C2639" t="s">
        <v>29</v>
      </c>
      <c r="D2639" t="s">
        <v>32</v>
      </c>
      <c r="E2639">
        <v>22</v>
      </c>
      <c r="F2639" s="11">
        <v>188757</v>
      </c>
      <c r="G2639" s="7" t="s">
        <v>165</v>
      </c>
      <c r="H2639" s="7">
        <f t="shared" si="82"/>
        <v>0</v>
      </c>
      <c r="I2639" t="s">
        <v>153</v>
      </c>
      <c r="J2639" t="s">
        <v>153</v>
      </c>
      <c r="K2639" t="s">
        <v>18</v>
      </c>
      <c r="L2639" s="7" t="s">
        <v>148</v>
      </c>
      <c r="M2639">
        <v>2.76</v>
      </c>
      <c r="N2639" s="12">
        <v>439</v>
      </c>
      <c r="O2639">
        <f t="shared" si="83"/>
        <v>439</v>
      </c>
    </row>
    <row r="2640" spans="1:15" x14ac:dyDescent="0.25">
      <c r="A2640">
        <v>531231</v>
      </c>
      <c r="B2640">
        <v>527150</v>
      </c>
      <c r="C2640" t="s">
        <v>29</v>
      </c>
      <c r="D2640" t="s">
        <v>32</v>
      </c>
      <c r="E2640">
        <v>22</v>
      </c>
      <c r="F2640" s="11">
        <v>101937</v>
      </c>
      <c r="G2640" s="7" t="s">
        <v>165</v>
      </c>
      <c r="H2640" s="7">
        <f t="shared" si="82"/>
        <v>0</v>
      </c>
      <c r="I2640" t="s">
        <v>153</v>
      </c>
      <c r="J2640" t="s">
        <v>153</v>
      </c>
      <c r="K2640" t="s">
        <v>18</v>
      </c>
      <c r="L2640" s="7" t="s">
        <v>148</v>
      </c>
      <c r="M2640">
        <v>2.76</v>
      </c>
      <c r="N2640" s="12">
        <v>68</v>
      </c>
      <c r="O2640">
        <f t="shared" si="83"/>
        <v>68</v>
      </c>
    </row>
    <row r="2641" spans="1:15" x14ac:dyDescent="0.25">
      <c r="A2641">
        <v>531235</v>
      </c>
      <c r="B2641">
        <v>527150</v>
      </c>
      <c r="C2641" t="s">
        <v>29</v>
      </c>
      <c r="D2641" t="s">
        <v>32</v>
      </c>
      <c r="E2641">
        <v>22</v>
      </c>
      <c r="F2641" s="11">
        <v>150020</v>
      </c>
      <c r="G2641" s="7" t="s">
        <v>165</v>
      </c>
      <c r="H2641" s="7">
        <f t="shared" si="82"/>
        <v>0</v>
      </c>
      <c r="I2641" t="s">
        <v>153</v>
      </c>
      <c r="J2641" t="s">
        <v>153</v>
      </c>
      <c r="K2641" t="s">
        <v>18</v>
      </c>
      <c r="L2641" s="7" t="s">
        <v>148</v>
      </c>
      <c r="M2641">
        <v>2.76</v>
      </c>
      <c r="N2641" s="12">
        <v>60</v>
      </c>
      <c r="O2641">
        <f t="shared" si="83"/>
        <v>60</v>
      </c>
    </row>
    <row r="2642" spans="1:15" x14ac:dyDescent="0.25">
      <c r="A2642">
        <v>531240</v>
      </c>
      <c r="B2642">
        <v>527150</v>
      </c>
      <c r="C2642" t="s">
        <v>29</v>
      </c>
      <c r="D2642" t="s">
        <v>32</v>
      </c>
      <c r="E2642">
        <v>22</v>
      </c>
      <c r="F2642" s="11">
        <v>180339</v>
      </c>
      <c r="G2642" s="7" t="s">
        <v>165</v>
      </c>
      <c r="H2642" s="7">
        <f t="shared" si="82"/>
        <v>0</v>
      </c>
      <c r="I2642" t="s">
        <v>153</v>
      </c>
      <c r="J2642" t="s">
        <v>153</v>
      </c>
      <c r="K2642" t="s">
        <v>18</v>
      </c>
      <c r="L2642" s="7" t="s">
        <v>148</v>
      </c>
      <c r="M2642">
        <v>2.76</v>
      </c>
      <c r="N2642" s="12">
        <v>60</v>
      </c>
      <c r="O2642">
        <f t="shared" si="83"/>
        <v>60</v>
      </c>
    </row>
    <row r="2643" spans="1:15" x14ac:dyDescent="0.25">
      <c r="A2643">
        <v>531244</v>
      </c>
      <c r="B2643">
        <v>527150</v>
      </c>
      <c r="C2643" t="s">
        <v>29</v>
      </c>
      <c r="D2643" t="s">
        <v>32</v>
      </c>
      <c r="E2643">
        <v>22</v>
      </c>
      <c r="F2643" s="11">
        <v>35363</v>
      </c>
      <c r="G2643" s="7" t="s">
        <v>165</v>
      </c>
      <c r="H2643" s="7">
        <f t="shared" si="82"/>
        <v>0</v>
      </c>
      <c r="I2643" t="s">
        <v>153</v>
      </c>
      <c r="J2643" t="s">
        <v>153</v>
      </c>
      <c r="K2643" t="s">
        <v>18</v>
      </c>
      <c r="L2643" s="7" t="s">
        <v>148</v>
      </c>
      <c r="M2643">
        <v>2.76</v>
      </c>
      <c r="N2643" s="12">
        <v>75</v>
      </c>
      <c r="O2643">
        <f t="shared" si="83"/>
        <v>75</v>
      </c>
    </row>
    <row r="2644" spans="1:15" x14ac:dyDescent="0.25">
      <c r="A2644">
        <v>531246</v>
      </c>
      <c r="B2644">
        <v>527150</v>
      </c>
      <c r="C2644" t="s">
        <v>29</v>
      </c>
      <c r="D2644" t="s">
        <v>32</v>
      </c>
      <c r="E2644">
        <v>22</v>
      </c>
      <c r="F2644" s="11">
        <v>180085</v>
      </c>
      <c r="G2644" s="7" t="s">
        <v>165</v>
      </c>
      <c r="H2644" s="7">
        <f t="shared" si="82"/>
        <v>0</v>
      </c>
      <c r="I2644" t="s">
        <v>153</v>
      </c>
      <c r="J2644" t="s">
        <v>153</v>
      </c>
      <c r="K2644" t="s">
        <v>18</v>
      </c>
      <c r="L2644" s="7" t="s">
        <v>148</v>
      </c>
      <c r="M2644">
        <v>2.76</v>
      </c>
      <c r="N2644" s="12">
        <v>260</v>
      </c>
      <c r="O2644">
        <f t="shared" si="83"/>
        <v>260</v>
      </c>
    </row>
    <row r="2645" spans="1:15" x14ac:dyDescent="0.25">
      <c r="A2645">
        <v>532652</v>
      </c>
      <c r="B2645">
        <v>588205</v>
      </c>
      <c r="C2645" t="s">
        <v>29</v>
      </c>
      <c r="D2645" t="s">
        <v>42</v>
      </c>
      <c r="E2645">
        <v>5</v>
      </c>
      <c r="F2645" s="11" t="s">
        <v>273</v>
      </c>
      <c r="G2645" s="7" t="s">
        <v>165</v>
      </c>
      <c r="H2645" s="7">
        <f t="shared" si="82"/>
        <v>0</v>
      </c>
      <c r="I2645" t="s">
        <v>153</v>
      </c>
      <c r="J2645" t="s">
        <v>153</v>
      </c>
      <c r="K2645" t="s">
        <v>11</v>
      </c>
      <c r="L2645" s="7" t="s">
        <v>149</v>
      </c>
      <c r="M2645">
        <v>4.2110000000000003</v>
      </c>
      <c r="N2645" s="12">
        <v>5</v>
      </c>
      <c r="O2645">
        <f t="shared" si="83"/>
        <v>5</v>
      </c>
    </row>
    <row r="2646" spans="1:15" x14ac:dyDescent="0.25">
      <c r="A2646">
        <v>532657</v>
      </c>
      <c r="B2646">
        <v>588205</v>
      </c>
      <c r="C2646" t="s">
        <v>29</v>
      </c>
      <c r="D2646" t="s">
        <v>42</v>
      </c>
      <c r="E2646">
        <v>5</v>
      </c>
      <c r="F2646" s="11" t="s">
        <v>274</v>
      </c>
      <c r="G2646" s="7" t="s">
        <v>165</v>
      </c>
      <c r="H2646" s="7">
        <f t="shared" si="82"/>
        <v>0</v>
      </c>
      <c r="I2646" t="s">
        <v>153</v>
      </c>
      <c r="J2646" t="s">
        <v>153</v>
      </c>
      <c r="K2646" t="s">
        <v>11</v>
      </c>
      <c r="L2646" s="7" t="s">
        <v>149</v>
      </c>
      <c r="M2646">
        <v>4.2110000000000003</v>
      </c>
      <c r="N2646" s="12">
        <v>26</v>
      </c>
      <c r="O2646">
        <f t="shared" si="83"/>
        <v>26</v>
      </c>
    </row>
    <row r="2647" spans="1:15" x14ac:dyDescent="0.25">
      <c r="A2647">
        <v>535444</v>
      </c>
      <c r="B2647">
        <v>533799</v>
      </c>
      <c r="C2647" t="s">
        <v>50</v>
      </c>
      <c r="D2647" t="s">
        <v>120</v>
      </c>
      <c r="E2647">
        <v>6</v>
      </c>
      <c r="F2647" s="11">
        <v>13032896</v>
      </c>
      <c r="G2647" s="7" t="s">
        <v>170</v>
      </c>
      <c r="H2647" s="7">
        <f t="shared" si="82"/>
        <v>3</v>
      </c>
      <c r="I2647" t="s">
        <v>153</v>
      </c>
      <c r="J2647" t="s">
        <v>153</v>
      </c>
      <c r="K2647" t="s">
        <v>18</v>
      </c>
      <c r="L2647" s="7" t="s">
        <v>148</v>
      </c>
      <c r="M2647">
        <v>2.76</v>
      </c>
      <c r="N2647" s="12">
        <v>110</v>
      </c>
      <c r="O2647">
        <f t="shared" si="83"/>
        <v>36.666666666666664</v>
      </c>
    </row>
    <row r="2648" spans="1:15" x14ac:dyDescent="0.25">
      <c r="A2648">
        <v>535445</v>
      </c>
      <c r="B2648">
        <v>533799</v>
      </c>
      <c r="C2648" t="s">
        <v>50</v>
      </c>
      <c r="D2648" t="s">
        <v>120</v>
      </c>
      <c r="E2648">
        <v>6</v>
      </c>
      <c r="F2648" s="11">
        <v>13032896</v>
      </c>
      <c r="G2648" s="7" t="s">
        <v>170</v>
      </c>
      <c r="H2648" s="7">
        <f t="shared" si="82"/>
        <v>3</v>
      </c>
      <c r="I2648" t="s">
        <v>153</v>
      </c>
      <c r="J2648" t="s">
        <v>153</v>
      </c>
      <c r="K2648" t="s">
        <v>18</v>
      </c>
      <c r="L2648" s="7" t="s">
        <v>148</v>
      </c>
      <c r="M2648">
        <v>2.76</v>
      </c>
      <c r="N2648" s="12">
        <v>110</v>
      </c>
      <c r="O2648">
        <f t="shared" si="83"/>
        <v>36.666666666666664</v>
      </c>
    </row>
    <row r="2649" spans="1:15" x14ac:dyDescent="0.25">
      <c r="A2649">
        <v>535446</v>
      </c>
      <c r="B2649">
        <v>533799</v>
      </c>
      <c r="C2649" t="s">
        <v>50</v>
      </c>
      <c r="D2649" t="s">
        <v>120</v>
      </c>
      <c r="E2649">
        <v>6</v>
      </c>
      <c r="F2649" s="11">
        <v>13032896</v>
      </c>
      <c r="G2649" s="7" t="s">
        <v>170</v>
      </c>
      <c r="H2649" s="7">
        <f t="shared" si="82"/>
        <v>3</v>
      </c>
      <c r="I2649" t="s">
        <v>153</v>
      </c>
      <c r="J2649" t="s">
        <v>153</v>
      </c>
      <c r="K2649" t="s">
        <v>18</v>
      </c>
      <c r="L2649" s="7" t="s">
        <v>148</v>
      </c>
      <c r="M2649">
        <v>2.76</v>
      </c>
      <c r="N2649" s="12">
        <v>110</v>
      </c>
      <c r="O2649">
        <f t="shared" si="83"/>
        <v>36.666666666666664</v>
      </c>
    </row>
    <row r="2650" spans="1:15" x14ac:dyDescent="0.25">
      <c r="A2650">
        <v>535456</v>
      </c>
      <c r="B2650">
        <v>533799</v>
      </c>
      <c r="C2650" t="s">
        <v>50</v>
      </c>
      <c r="D2650" t="s">
        <v>120</v>
      </c>
      <c r="E2650">
        <v>6</v>
      </c>
      <c r="F2650" s="11">
        <v>22438</v>
      </c>
      <c r="G2650" s="7" t="s">
        <v>170</v>
      </c>
      <c r="H2650" s="7">
        <f t="shared" si="82"/>
        <v>7</v>
      </c>
      <c r="I2650" t="s">
        <v>153</v>
      </c>
      <c r="J2650" t="s">
        <v>294</v>
      </c>
      <c r="K2650" t="s">
        <v>18</v>
      </c>
      <c r="L2650" s="7" t="s">
        <v>148</v>
      </c>
      <c r="M2650" t="s">
        <v>294</v>
      </c>
      <c r="N2650" t="s">
        <v>294</v>
      </c>
      <c r="O2650" t="str">
        <f t="shared" si="83"/>
        <v>Нет показаний</v>
      </c>
    </row>
    <row r="2651" spans="1:15" x14ac:dyDescent="0.25">
      <c r="A2651">
        <v>535475</v>
      </c>
      <c r="B2651">
        <v>533799</v>
      </c>
      <c r="C2651" t="s">
        <v>50</v>
      </c>
      <c r="D2651" t="s">
        <v>120</v>
      </c>
      <c r="E2651">
        <v>6</v>
      </c>
      <c r="F2651" s="11">
        <v>300805314</v>
      </c>
      <c r="G2651" s="7" t="s">
        <v>165</v>
      </c>
      <c r="H2651" s="7">
        <f t="shared" si="82"/>
        <v>0</v>
      </c>
      <c r="I2651" t="s">
        <v>153</v>
      </c>
      <c r="J2651" t="s">
        <v>294</v>
      </c>
      <c r="K2651" t="s">
        <v>18</v>
      </c>
      <c r="L2651" s="7" t="s">
        <v>148</v>
      </c>
      <c r="M2651" t="s">
        <v>294</v>
      </c>
      <c r="N2651" t="s">
        <v>294</v>
      </c>
      <c r="O2651" t="str">
        <f t="shared" si="83"/>
        <v>Нет показаний</v>
      </c>
    </row>
    <row r="2652" spans="1:15" x14ac:dyDescent="0.25">
      <c r="A2652">
        <v>535480</v>
      </c>
      <c r="B2652">
        <v>533799</v>
      </c>
      <c r="C2652" t="s">
        <v>50</v>
      </c>
      <c r="D2652" t="s">
        <v>120</v>
      </c>
      <c r="E2652">
        <v>6</v>
      </c>
      <c r="F2652" s="11">
        <v>179986</v>
      </c>
      <c r="G2652" s="7" t="s">
        <v>170</v>
      </c>
      <c r="H2652" s="7">
        <f t="shared" si="82"/>
        <v>7</v>
      </c>
      <c r="I2652" t="s">
        <v>153</v>
      </c>
      <c r="J2652" t="s">
        <v>153</v>
      </c>
      <c r="K2652" t="s">
        <v>18</v>
      </c>
      <c r="L2652" s="7" t="s">
        <v>148</v>
      </c>
      <c r="M2652">
        <v>2.76</v>
      </c>
      <c r="N2652" s="12">
        <v>1341</v>
      </c>
      <c r="O2652">
        <f t="shared" si="83"/>
        <v>191.57142857142858</v>
      </c>
    </row>
    <row r="2653" spans="1:15" x14ac:dyDescent="0.25">
      <c r="A2653">
        <v>535481</v>
      </c>
      <c r="B2653">
        <v>533799</v>
      </c>
      <c r="C2653" t="s">
        <v>50</v>
      </c>
      <c r="D2653" t="s">
        <v>120</v>
      </c>
      <c r="E2653">
        <v>6</v>
      </c>
      <c r="F2653" s="11">
        <v>179986</v>
      </c>
      <c r="G2653" s="7" t="s">
        <v>170</v>
      </c>
      <c r="H2653" s="7">
        <f t="shared" si="82"/>
        <v>7</v>
      </c>
      <c r="I2653" t="s">
        <v>153</v>
      </c>
      <c r="J2653" t="s">
        <v>153</v>
      </c>
      <c r="K2653" t="s">
        <v>18</v>
      </c>
      <c r="L2653" s="7" t="s">
        <v>148</v>
      </c>
      <c r="M2653">
        <v>2.76</v>
      </c>
      <c r="N2653" s="12">
        <v>1341</v>
      </c>
      <c r="O2653">
        <f t="shared" si="83"/>
        <v>191.57142857142858</v>
      </c>
    </row>
    <row r="2654" spans="1:15" x14ac:dyDescent="0.25">
      <c r="A2654">
        <v>535482</v>
      </c>
      <c r="B2654">
        <v>533799</v>
      </c>
      <c r="C2654" t="s">
        <v>50</v>
      </c>
      <c r="D2654" t="s">
        <v>120</v>
      </c>
      <c r="E2654">
        <v>6</v>
      </c>
      <c r="F2654" s="11">
        <v>179986</v>
      </c>
      <c r="G2654" s="7" t="s">
        <v>170</v>
      </c>
      <c r="H2654" s="7">
        <f t="shared" si="82"/>
        <v>7</v>
      </c>
      <c r="I2654" t="s">
        <v>153</v>
      </c>
      <c r="J2654" t="s">
        <v>153</v>
      </c>
      <c r="K2654" t="s">
        <v>18</v>
      </c>
      <c r="L2654" s="7" t="s">
        <v>148</v>
      </c>
      <c r="M2654">
        <v>2.76</v>
      </c>
      <c r="N2654" s="12">
        <v>1341</v>
      </c>
      <c r="O2654">
        <f t="shared" si="83"/>
        <v>191.57142857142858</v>
      </c>
    </row>
    <row r="2655" spans="1:15" x14ac:dyDescent="0.25">
      <c r="A2655">
        <v>535483</v>
      </c>
      <c r="B2655">
        <v>533799</v>
      </c>
      <c r="C2655" t="s">
        <v>50</v>
      </c>
      <c r="D2655" t="s">
        <v>120</v>
      </c>
      <c r="E2655">
        <v>6</v>
      </c>
      <c r="F2655" s="11">
        <v>179986</v>
      </c>
      <c r="G2655" s="7" t="s">
        <v>170</v>
      </c>
      <c r="H2655" s="7">
        <f t="shared" si="82"/>
        <v>7</v>
      </c>
      <c r="I2655" t="s">
        <v>153</v>
      </c>
      <c r="J2655" t="s">
        <v>153</v>
      </c>
      <c r="K2655" t="s">
        <v>18</v>
      </c>
      <c r="L2655" s="7" t="s">
        <v>148</v>
      </c>
      <c r="M2655">
        <v>2.76</v>
      </c>
      <c r="N2655" s="12">
        <v>1341</v>
      </c>
      <c r="O2655">
        <f t="shared" si="83"/>
        <v>191.57142857142858</v>
      </c>
    </row>
    <row r="2656" spans="1:15" x14ac:dyDescent="0.25">
      <c r="A2656">
        <v>535484</v>
      </c>
      <c r="B2656">
        <v>533799</v>
      </c>
      <c r="C2656" t="s">
        <v>50</v>
      </c>
      <c r="D2656" t="s">
        <v>120</v>
      </c>
      <c r="E2656">
        <v>6</v>
      </c>
      <c r="F2656" s="11">
        <v>179986</v>
      </c>
      <c r="G2656" s="7" t="s">
        <v>170</v>
      </c>
      <c r="H2656" s="7">
        <f t="shared" si="82"/>
        <v>7</v>
      </c>
      <c r="I2656" t="s">
        <v>153</v>
      </c>
      <c r="J2656" t="s">
        <v>153</v>
      </c>
      <c r="K2656" t="s">
        <v>18</v>
      </c>
      <c r="L2656" s="7" t="s">
        <v>148</v>
      </c>
      <c r="M2656">
        <v>2.76</v>
      </c>
      <c r="N2656" s="12">
        <v>1341</v>
      </c>
      <c r="O2656">
        <f t="shared" si="83"/>
        <v>191.57142857142858</v>
      </c>
    </row>
    <row r="2657" spans="1:15" x14ac:dyDescent="0.25">
      <c r="A2657">
        <v>535485</v>
      </c>
      <c r="B2657">
        <v>533799</v>
      </c>
      <c r="C2657" t="s">
        <v>50</v>
      </c>
      <c r="D2657" t="s">
        <v>120</v>
      </c>
      <c r="E2657">
        <v>6</v>
      </c>
      <c r="F2657" s="11">
        <v>179986</v>
      </c>
      <c r="G2657" s="7" t="s">
        <v>170</v>
      </c>
      <c r="H2657" s="7">
        <f t="shared" si="82"/>
        <v>7</v>
      </c>
      <c r="I2657" t="s">
        <v>153</v>
      </c>
      <c r="J2657" t="s">
        <v>153</v>
      </c>
      <c r="K2657" t="s">
        <v>18</v>
      </c>
      <c r="L2657" s="7" t="s">
        <v>148</v>
      </c>
      <c r="M2657">
        <v>2.76</v>
      </c>
      <c r="N2657" s="12">
        <v>1341</v>
      </c>
      <c r="O2657">
        <f t="shared" si="83"/>
        <v>191.57142857142858</v>
      </c>
    </row>
    <row r="2658" spans="1:15" x14ac:dyDescent="0.25">
      <c r="A2658">
        <v>535492</v>
      </c>
      <c r="B2658">
        <v>533799</v>
      </c>
      <c r="C2658" t="s">
        <v>50</v>
      </c>
      <c r="D2658" t="s">
        <v>120</v>
      </c>
      <c r="E2658">
        <v>6</v>
      </c>
      <c r="F2658" s="11">
        <v>179986</v>
      </c>
      <c r="G2658" s="7" t="s">
        <v>170</v>
      </c>
      <c r="H2658" s="7">
        <f t="shared" si="82"/>
        <v>7</v>
      </c>
      <c r="I2658" t="s">
        <v>153</v>
      </c>
      <c r="J2658" t="s">
        <v>153</v>
      </c>
      <c r="K2658" t="s">
        <v>18</v>
      </c>
      <c r="L2658" s="7" t="s">
        <v>148</v>
      </c>
      <c r="M2658">
        <v>2.76</v>
      </c>
      <c r="N2658" s="12">
        <v>1341</v>
      </c>
      <c r="O2658">
        <f t="shared" si="83"/>
        <v>191.57142857142858</v>
      </c>
    </row>
    <row r="2659" spans="1:15" x14ac:dyDescent="0.25">
      <c r="A2659">
        <v>535516</v>
      </c>
      <c r="B2659">
        <v>533799</v>
      </c>
      <c r="C2659" t="s">
        <v>50</v>
      </c>
      <c r="D2659" t="s">
        <v>120</v>
      </c>
      <c r="E2659">
        <v>6</v>
      </c>
      <c r="F2659" s="11">
        <v>300805358</v>
      </c>
      <c r="G2659" s="7" t="s">
        <v>165</v>
      </c>
      <c r="H2659" s="7">
        <f t="shared" si="82"/>
        <v>0</v>
      </c>
      <c r="I2659" t="s">
        <v>153</v>
      </c>
      <c r="J2659" t="s">
        <v>153</v>
      </c>
      <c r="K2659" t="s">
        <v>18</v>
      </c>
      <c r="L2659" s="7" t="s">
        <v>148</v>
      </c>
      <c r="M2659">
        <v>2.76</v>
      </c>
      <c r="N2659" s="12">
        <v>20</v>
      </c>
      <c r="O2659">
        <f t="shared" si="83"/>
        <v>20</v>
      </c>
    </row>
    <row r="2660" spans="1:15" x14ac:dyDescent="0.25">
      <c r="A2660">
        <v>535534</v>
      </c>
      <c r="B2660">
        <v>533799</v>
      </c>
      <c r="C2660" t="s">
        <v>50</v>
      </c>
      <c r="D2660" t="s">
        <v>120</v>
      </c>
      <c r="E2660">
        <v>6</v>
      </c>
      <c r="F2660" s="11">
        <v>300805276</v>
      </c>
      <c r="G2660" s="7" t="s">
        <v>165</v>
      </c>
      <c r="H2660" s="7">
        <f t="shared" si="82"/>
        <v>0</v>
      </c>
      <c r="I2660" t="s">
        <v>153</v>
      </c>
      <c r="J2660" t="s">
        <v>153</v>
      </c>
      <c r="K2660" t="s">
        <v>18</v>
      </c>
      <c r="L2660" s="7" t="s">
        <v>148</v>
      </c>
      <c r="M2660">
        <v>2.76</v>
      </c>
      <c r="N2660" s="12">
        <v>10</v>
      </c>
      <c r="O2660">
        <f t="shared" si="83"/>
        <v>10</v>
      </c>
    </row>
    <row r="2661" spans="1:15" x14ac:dyDescent="0.25">
      <c r="A2661">
        <v>535575</v>
      </c>
      <c r="B2661">
        <v>533799</v>
      </c>
      <c r="C2661" t="s">
        <v>50</v>
      </c>
      <c r="D2661" t="s">
        <v>120</v>
      </c>
      <c r="E2661">
        <v>6</v>
      </c>
      <c r="F2661" s="11">
        <v>300805249</v>
      </c>
      <c r="G2661" s="7" t="s">
        <v>165</v>
      </c>
      <c r="H2661" s="7">
        <f t="shared" si="82"/>
        <v>0</v>
      </c>
      <c r="I2661" t="s">
        <v>153</v>
      </c>
      <c r="J2661" t="s">
        <v>294</v>
      </c>
      <c r="K2661" t="s">
        <v>18</v>
      </c>
      <c r="L2661" s="7" t="s">
        <v>148</v>
      </c>
      <c r="M2661" t="s">
        <v>294</v>
      </c>
      <c r="N2661" t="s">
        <v>294</v>
      </c>
      <c r="O2661" t="str">
        <f t="shared" si="83"/>
        <v>Нет показаний</v>
      </c>
    </row>
    <row r="2662" spans="1:15" x14ac:dyDescent="0.25">
      <c r="A2662">
        <v>535580</v>
      </c>
      <c r="B2662">
        <v>533799</v>
      </c>
      <c r="C2662" t="s">
        <v>50</v>
      </c>
      <c r="D2662" t="s">
        <v>120</v>
      </c>
      <c r="E2662">
        <v>6</v>
      </c>
      <c r="F2662" s="11">
        <v>37981434</v>
      </c>
      <c r="G2662" s="7" t="s">
        <v>165</v>
      </c>
      <c r="H2662" s="7">
        <f t="shared" si="82"/>
        <v>0</v>
      </c>
      <c r="I2662" t="s">
        <v>153</v>
      </c>
      <c r="J2662" t="s">
        <v>294</v>
      </c>
      <c r="K2662" t="s">
        <v>18</v>
      </c>
      <c r="L2662" s="7" t="s">
        <v>148</v>
      </c>
      <c r="M2662" t="s">
        <v>294</v>
      </c>
      <c r="N2662" t="s">
        <v>294</v>
      </c>
      <c r="O2662" t="str">
        <f t="shared" si="83"/>
        <v>Нет показаний</v>
      </c>
    </row>
    <row r="2663" spans="1:15" x14ac:dyDescent="0.25">
      <c r="A2663">
        <v>535581</v>
      </c>
      <c r="B2663">
        <v>533799</v>
      </c>
      <c r="C2663" t="s">
        <v>50</v>
      </c>
      <c r="D2663" t="s">
        <v>120</v>
      </c>
      <c r="E2663">
        <v>6</v>
      </c>
      <c r="F2663" s="11">
        <v>111409</v>
      </c>
      <c r="G2663" s="7" t="s">
        <v>165</v>
      </c>
      <c r="H2663" s="7">
        <f t="shared" si="82"/>
        <v>0</v>
      </c>
      <c r="I2663" t="s">
        <v>153</v>
      </c>
      <c r="J2663" t="s">
        <v>294</v>
      </c>
      <c r="K2663" t="s">
        <v>18</v>
      </c>
      <c r="L2663" s="7" t="s">
        <v>148</v>
      </c>
      <c r="M2663" t="s">
        <v>294</v>
      </c>
      <c r="N2663" t="s">
        <v>294</v>
      </c>
      <c r="O2663" t="str">
        <f t="shared" si="83"/>
        <v>Нет показаний</v>
      </c>
    </row>
    <row r="2664" spans="1:15" x14ac:dyDescent="0.25">
      <c r="A2664">
        <v>535582</v>
      </c>
      <c r="B2664">
        <v>533799</v>
      </c>
      <c r="C2664" t="s">
        <v>50</v>
      </c>
      <c r="D2664" t="s">
        <v>120</v>
      </c>
      <c r="E2664">
        <v>6</v>
      </c>
      <c r="F2664" s="11">
        <v>244357</v>
      </c>
      <c r="G2664" s="7" t="s">
        <v>165</v>
      </c>
      <c r="H2664" s="7">
        <f t="shared" si="82"/>
        <v>0</v>
      </c>
      <c r="I2664" t="s">
        <v>153</v>
      </c>
      <c r="J2664" t="s">
        <v>294</v>
      </c>
      <c r="K2664" t="s">
        <v>18</v>
      </c>
      <c r="L2664" s="7" t="s">
        <v>148</v>
      </c>
      <c r="M2664" t="s">
        <v>294</v>
      </c>
      <c r="N2664" t="s">
        <v>294</v>
      </c>
      <c r="O2664" t="str">
        <f t="shared" si="83"/>
        <v>Нет показаний</v>
      </c>
    </row>
    <row r="2665" spans="1:15" x14ac:dyDescent="0.25">
      <c r="A2665">
        <v>535583</v>
      </c>
      <c r="B2665">
        <v>533799</v>
      </c>
      <c r="C2665" t="s">
        <v>50</v>
      </c>
      <c r="D2665" t="s">
        <v>120</v>
      </c>
      <c r="E2665">
        <v>6</v>
      </c>
      <c r="F2665" s="11">
        <v>5039762</v>
      </c>
      <c r="G2665" s="7" t="s">
        <v>165</v>
      </c>
      <c r="H2665" s="7">
        <f t="shared" si="82"/>
        <v>0</v>
      </c>
      <c r="I2665" t="s">
        <v>153</v>
      </c>
      <c r="J2665" t="s">
        <v>294</v>
      </c>
      <c r="K2665" t="s">
        <v>18</v>
      </c>
      <c r="L2665" s="7" t="s">
        <v>148</v>
      </c>
      <c r="M2665" t="s">
        <v>294</v>
      </c>
      <c r="N2665" t="s">
        <v>294</v>
      </c>
      <c r="O2665" t="str">
        <f t="shared" si="83"/>
        <v>Нет показаний</v>
      </c>
    </row>
    <row r="2666" spans="1:15" x14ac:dyDescent="0.25">
      <c r="A2666">
        <v>535584</v>
      </c>
      <c r="B2666">
        <v>533799</v>
      </c>
      <c r="C2666" t="s">
        <v>50</v>
      </c>
      <c r="D2666" t="s">
        <v>120</v>
      </c>
      <c r="E2666">
        <v>6</v>
      </c>
      <c r="F2666" s="11">
        <v>40201636</v>
      </c>
      <c r="G2666" s="7" t="s">
        <v>165</v>
      </c>
      <c r="H2666" s="7">
        <f t="shared" si="82"/>
        <v>0</v>
      </c>
      <c r="I2666" t="s">
        <v>153</v>
      </c>
      <c r="J2666" t="s">
        <v>294</v>
      </c>
      <c r="K2666" t="s">
        <v>18</v>
      </c>
      <c r="L2666" s="7" t="s">
        <v>148</v>
      </c>
      <c r="M2666" t="s">
        <v>294</v>
      </c>
      <c r="N2666" t="s">
        <v>294</v>
      </c>
      <c r="O2666" t="str">
        <f t="shared" si="83"/>
        <v>Нет показаний</v>
      </c>
    </row>
    <row r="2667" spans="1:15" x14ac:dyDescent="0.25">
      <c r="A2667">
        <v>535600</v>
      </c>
      <c r="B2667">
        <v>533799</v>
      </c>
      <c r="C2667" t="s">
        <v>50</v>
      </c>
      <c r="D2667" t="s">
        <v>120</v>
      </c>
      <c r="E2667">
        <v>6</v>
      </c>
      <c r="F2667" s="11">
        <v>11007137180771</v>
      </c>
      <c r="G2667" s="7" t="s">
        <v>170</v>
      </c>
      <c r="H2667" s="7">
        <f t="shared" si="82"/>
        <v>5</v>
      </c>
      <c r="I2667" t="s">
        <v>153</v>
      </c>
      <c r="J2667" t="s">
        <v>153</v>
      </c>
      <c r="K2667" t="s">
        <v>18</v>
      </c>
      <c r="L2667" s="7" t="s">
        <v>148</v>
      </c>
      <c r="M2667">
        <v>2.76</v>
      </c>
      <c r="N2667" s="12">
        <v>700</v>
      </c>
      <c r="O2667">
        <f t="shared" si="83"/>
        <v>140</v>
      </c>
    </row>
    <row r="2668" spans="1:15" x14ac:dyDescent="0.25">
      <c r="A2668">
        <v>535611</v>
      </c>
      <c r="B2668">
        <v>533799</v>
      </c>
      <c r="C2668" t="s">
        <v>50</v>
      </c>
      <c r="D2668" t="s">
        <v>120</v>
      </c>
      <c r="E2668">
        <v>6</v>
      </c>
      <c r="F2668" s="11">
        <v>11007137180771</v>
      </c>
      <c r="G2668" s="7" t="s">
        <v>170</v>
      </c>
      <c r="H2668" s="7">
        <f t="shared" si="82"/>
        <v>5</v>
      </c>
      <c r="I2668" t="s">
        <v>153</v>
      </c>
      <c r="J2668" t="s">
        <v>153</v>
      </c>
      <c r="K2668" t="s">
        <v>18</v>
      </c>
      <c r="L2668" s="7" t="s">
        <v>148</v>
      </c>
      <c r="M2668">
        <v>2.76</v>
      </c>
      <c r="N2668" s="12">
        <v>700</v>
      </c>
      <c r="O2668">
        <f t="shared" si="83"/>
        <v>140</v>
      </c>
    </row>
    <row r="2669" spans="1:15" x14ac:dyDescent="0.25">
      <c r="A2669">
        <v>535612</v>
      </c>
      <c r="B2669">
        <v>533799</v>
      </c>
      <c r="C2669" t="s">
        <v>50</v>
      </c>
      <c r="D2669" t="s">
        <v>120</v>
      </c>
      <c r="E2669">
        <v>6</v>
      </c>
      <c r="F2669" s="11">
        <v>11007137180771</v>
      </c>
      <c r="G2669" s="7" t="s">
        <v>170</v>
      </c>
      <c r="H2669" s="7">
        <f t="shared" si="82"/>
        <v>5</v>
      </c>
      <c r="I2669" t="s">
        <v>153</v>
      </c>
      <c r="J2669" t="s">
        <v>153</v>
      </c>
      <c r="K2669" t="s">
        <v>18</v>
      </c>
      <c r="L2669" s="7" t="s">
        <v>148</v>
      </c>
      <c r="M2669">
        <v>2.76</v>
      </c>
      <c r="N2669" s="12">
        <v>700</v>
      </c>
      <c r="O2669">
        <f t="shared" si="83"/>
        <v>140</v>
      </c>
    </row>
    <row r="2670" spans="1:15" x14ac:dyDescent="0.25">
      <c r="A2670">
        <v>535614</v>
      </c>
      <c r="B2670">
        <v>533799</v>
      </c>
      <c r="C2670" t="s">
        <v>50</v>
      </c>
      <c r="D2670" t="s">
        <v>120</v>
      </c>
      <c r="E2670">
        <v>6</v>
      </c>
      <c r="F2670" s="11">
        <v>22438</v>
      </c>
      <c r="G2670" s="7" t="s">
        <v>170</v>
      </c>
      <c r="H2670" s="7">
        <f t="shared" si="82"/>
        <v>7</v>
      </c>
      <c r="I2670" t="s">
        <v>153</v>
      </c>
      <c r="J2670" t="s">
        <v>294</v>
      </c>
      <c r="K2670" t="s">
        <v>18</v>
      </c>
      <c r="L2670" s="7" t="s">
        <v>148</v>
      </c>
      <c r="M2670" t="s">
        <v>294</v>
      </c>
      <c r="N2670" t="s">
        <v>294</v>
      </c>
      <c r="O2670" t="str">
        <f t="shared" si="83"/>
        <v>Нет показаний</v>
      </c>
    </row>
    <row r="2671" spans="1:15" x14ac:dyDescent="0.25">
      <c r="A2671">
        <v>535615</v>
      </c>
      <c r="B2671">
        <v>533799</v>
      </c>
      <c r="C2671" t="s">
        <v>50</v>
      </c>
      <c r="D2671" t="s">
        <v>120</v>
      </c>
      <c r="E2671">
        <v>6</v>
      </c>
      <c r="F2671" s="11">
        <v>22438</v>
      </c>
      <c r="G2671" s="7" t="s">
        <v>170</v>
      </c>
      <c r="H2671" s="7">
        <f t="shared" si="82"/>
        <v>7</v>
      </c>
      <c r="I2671" t="s">
        <v>153</v>
      </c>
      <c r="J2671" t="s">
        <v>294</v>
      </c>
      <c r="K2671" t="s">
        <v>18</v>
      </c>
      <c r="L2671" s="7" t="s">
        <v>148</v>
      </c>
      <c r="M2671" t="s">
        <v>294</v>
      </c>
      <c r="N2671" t="s">
        <v>294</v>
      </c>
      <c r="O2671" t="str">
        <f t="shared" si="83"/>
        <v>Нет показаний</v>
      </c>
    </row>
    <row r="2672" spans="1:15" x14ac:dyDescent="0.25">
      <c r="A2672">
        <v>535616</v>
      </c>
      <c r="B2672">
        <v>533799</v>
      </c>
      <c r="C2672" t="s">
        <v>50</v>
      </c>
      <c r="D2672" t="s">
        <v>120</v>
      </c>
      <c r="E2672">
        <v>6</v>
      </c>
      <c r="F2672" s="11">
        <v>22438</v>
      </c>
      <c r="G2672" s="7" t="s">
        <v>170</v>
      </c>
      <c r="H2672" s="7">
        <f t="shared" si="82"/>
        <v>7</v>
      </c>
      <c r="I2672" t="s">
        <v>153</v>
      </c>
      <c r="J2672" t="s">
        <v>294</v>
      </c>
      <c r="K2672" t="s">
        <v>18</v>
      </c>
      <c r="L2672" s="7" t="s">
        <v>148</v>
      </c>
      <c r="M2672" t="s">
        <v>294</v>
      </c>
      <c r="N2672" t="s">
        <v>294</v>
      </c>
      <c r="O2672" t="str">
        <f t="shared" si="83"/>
        <v>Нет показаний</v>
      </c>
    </row>
    <row r="2673" spans="1:15" x14ac:dyDescent="0.25">
      <c r="A2673">
        <v>535625</v>
      </c>
      <c r="B2673">
        <v>533799</v>
      </c>
      <c r="C2673" t="s">
        <v>50</v>
      </c>
      <c r="D2673" t="s">
        <v>120</v>
      </c>
      <c r="E2673">
        <v>6</v>
      </c>
      <c r="F2673" s="11">
        <v>22438</v>
      </c>
      <c r="G2673" s="7" t="s">
        <v>170</v>
      </c>
      <c r="H2673" s="7">
        <f t="shared" si="82"/>
        <v>7</v>
      </c>
      <c r="I2673" t="s">
        <v>153</v>
      </c>
      <c r="J2673" t="s">
        <v>294</v>
      </c>
      <c r="K2673" t="s">
        <v>18</v>
      </c>
      <c r="L2673" s="7" t="s">
        <v>148</v>
      </c>
      <c r="M2673" t="s">
        <v>294</v>
      </c>
      <c r="N2673" t="s">
        <v>294</v>
      </c>
      <c r="O2673" t="str">
        <f t="shared" si="83"/>
        <v>Нет показаний</v>
      </c>
    </row>
    <row r="2674" spans="1:15" x14ac:dyDescent="0.25">
      <c r="A2674">
        <v>535626</v>
      </c>
      <c r="B2674">
        <v>533799</v>
      </c>
      <c r="C2674" t="s">
        <v>50</v>
      </c>
      <c r="D2674" t="s">
        <v>120</v>
      </c>
      <c r="E2674">
        <v>6</v>
      </c>
      <c r="F2674" s="11">
        <v>22438</v>
      </c>
      <c r="G2674" s="7" t="s">
        <v>170</v>
      </c>
      <c r="H2674" s="7">
        <f t="shared" si="82"/>
        <v>7</v>
      </c>
      <c r="I2674" t="s">
        <v>153</v>
      </c>
      <c r="J2674" t="s">
        <v>294</v>
      </c>
      <c r="K2674" t="s">
        <v>18</v>
      </c>
      <c r="L2674" s="7" t="s">
        <v>148</v>
      </c>
      <c r="M2674" t="s">
        <v>294</v>
      </c>
      <c r="N2674" t="s">
        <v>294</v>
      </c>
      <c r="O2674" t="str">
        <f t="shared" si="83"/>
        <v>Нет показаний</v>
      </c>
    </row>
    <row r="2675" spans="1:15" x14ac:dyDescent="0.25">
      <c r="A2675">
        <v>536343</v>
      </c>
      <c r="B2675">
        <v>533807</v>
      </c>
      <c r="C2675" t="s">
        <v>50</v>
      </c>
      <c r="D2675" t="s">
        <v>136</v>
      </c>
      <c r="E2675" t="s">
        <v>137</v>
      </c>
      <c r="F2675" s="11">
        <v>52781657</v>
      </c>
      <c r="G2675" s="7" t="s">
        <v>165</v>
      </c>
      <c r="H2675" s="7">
        <f t="shared" si="82"/>
        <v>0</v>
      </c>
      <c r="I2675" t="s">
        <v>153</v>
      </c>
      <c r="J2675" t="s">
        <v>294</v>
      </c>
      <c r="K2675" t="s">
        <v>18</v>
      </c>
      <c r="L2675" s="7" t="s">
        <v>148</v>
      </c>
      <c r="M2675" t="s">
        <v>294</v>
      </c>
      <c r="N2675" t="s">
        <v>294</v>
      </c>
      <c r="O2675" t="str">
        <f t="shared" si="83"/>
        <v>Нет показаний</v>
      </c>
    </row>
    <row r="2676" spans="1:15" x14ac:dyDescent="0.25">
      <c r="A2676">
        <v>536345</v>
      </c>
      <c r="B2676">
        <v>533807</v>
      </c>
      <c r="C2676" t="s">
        <v>50</v>
      </c>
      <c r="D2676" t="s">
        <v>136</v>
      </c>
      <c r="E2676" t="s">
        <v>137</v>
      </c>
      <c r="F2676" s="11">
        <v>300200502</v>
      </c>
      <c r="G2676" s="7" t="s">
        <v>165</v>
      </c>
      <c r="H2676" s="7">
        <f t="shared" si="82"/>
        <v>0</v>
      </c>
      <c r="I2676" t="s">
        <v>153</v>
      </c>
      <c r="J2676" t="s">
        <v>294</v>
      </c>
      <c r="K2676" t="s">
        <v>18</v>
      </c>
      <c r="L2676" s="7" t="s">
        <v>148</v>
      </c>
      <c r="M2676" t="s">
        <v>294</v>
      </c>
      <c r="N2676" t="s">
        <v>294</v>
      </c>
      <c r="O2676" t="str">
        <f t="shared" si="83"/>
        <v>Нет показаний</v>
      </c>
    </row>
    <row r="2677" spans="1:15" x14ac:dyDescent="0.25">
      <c r="A2677">
        <v>536349</v>
      </c>
      <c r="B2677">
        <v>533807</v>
      </c>
      <c r="C2677" t="s">
        <v>50</v>
      </c>
      <c r="D2677" t="s">
        <v>136</v>
      </c>
      <c r="E2677" t="s">
        <v>137</v>
      </c>
      <c r="F2677" s="11">
        <v>28285814</v>
      </c>
      <c r="G2677" s="7" t="s">
        <v>165</v>
      </c>
      <c r="H2677" s="7">
        <f t="shared" si="82"/>
        <v>0</v>
      </c>
      <c r="I2677" t="s">
        <v>153</v>
      </c>
      <c r="J2677" t="s">
        <v>294</v>
      </c>
      <c r="K2677" t="s">
        <v>18</v>
      </c>
      <c r="L2677" s="7" t="s">
        <v>148</v>
      </c>
      <c r="M2677" t="s">
        <v>294</v>
      </c>
      <c r="N2677" t="s">
        <v>294</v>
      </c>
      <c r="O2677" t="str">
        <f t="shared" si="83"/>
        <v>Нет показаний</v>
      </c>
    </row>
    <row r="2678" spans="1:15" x14ac:dyDescent="0.25">
      <c r="A2678">
        <v>536351</v>
      </c>
      <c r="B2678">
        <v>533807</v>
      </c>
      <c r="C2678" t="s">
        <v>50</v>
      </c>
      <c r="D2678" t="s">
        <v>136</v>
      </c>
      <c r="E2678" t="s">
        <v>137</v>
      </c>
      <c r="F2678" s="11" t="s">
        <v>275</v>
      </c>
      <c r="G2678" s="7" t="s">
        <v>165</v>
      </c>
      <c r="H2678" s="7">
        <f t="shared" si="82"/>
        <v>0</v>
      </c>
      <c r="I2678" t="s">
        <v>153</v>
      </c>
      <c r="J2678" t="s">
        <v>294</v>
      </c>
      <c r="K2678" t="s">
        <v>18</v>
      </c>
      <c r="L2678" s="7" t="s">
        <v>148</v>
      </c>
      <c r="M2678" t="s">
        <v>294</v>
      </c>
      <c r="N2678" t="s">
        <v>294</v>
      </c>
      <c r="O2678" t="str">
        <f t="shared" si="83"/>
        <v>Нет показаний</v>
      </c>
    </row>
    <row r="2679" spans="1:15" x14ac:dyDescent="0.25">
      <c r="A2679">
        <v>536357</v>
      </c>
      <c r="B2679">
        <v>533807</v>
      </c>
      <c r="C2679" t="s">
        <v>50</v>
      </c>
      <c r="D2679" t="s">
        <v>136</v>
      </c>
      <c r="E2679" t="s">
        <v>137</v>
      </c>
      <c r="F2679" s="11">
        <v>15009188536357</v>
      </c>
      <c r="G2679" s="7" t="s">
        <v>165</v>
      </c>
      <c r="H2679" s="7">
        <f t="shared" si="82"/>
        <v>0</v>
      </c>
      <c r="I2679" t="s">
        <v>153</v>
      </c>
      <c r="J2679" t="s">
        <v>153</v>
      </c>
      <c r="K2679" t="s">
        <v>18</v>
      </c>
      <c r="L2679" s="7" t="s">
        <v>148</v>
      </c>
      <c r="M2679">
        <v>2.76</v>
      </c>
      <c r="N2679" s="12">
        <v>157</v>
      </c>
      <c r="O2679">
        <f t="shared" si="83"/>
        <v>157</v>
      </c>
    </row>
    <row r="2680" spans="1:15" x14ac:dyDescent="0.25">
      <c r="A2680">
        <v>536359</v>
      </c>
      <c r="B2680">
        <v>533807</v>
      </c>
      <c r="C2680" t="s">
        <v>50</v>
      </c>
      <c r="D2680" t="s">
        <v>136</v>
      </c>
      <c r="E2680" t="s">
        <v>137</v>
      </c>
      <c r="F2680" s="11">
        <v>47161905</v>
      </c>
      <c r="G2680" s="7" t="s">
        <v>165</v>
      </c>
      <c r="H2680" s="7">
        <f t="shared" si="82"/>
        <v>0</v>
      </c>
      <c r="I2680" t="s">
        <v>153</v>
      </c>
      <c r="J2680" t="s">
        <v>153</v>
      </c>
      <c r="K2680" t="s">
        <v>18</v>
      </c>
      <c r="L2680" s="7" t="s">
        <v>148</v>
      </c>
      <c r="M2680">
        <v>2.76</v>
      </c>
      <c r="N2680" s="12">
        <v>200</v>
      </c>
      <c r="O2680">
        <f t="shared" si="83"/>
        <v>200</v>
      </c>
    </row>
    <row r="2681" spans="1:15" x14ac:dyDescent="0.25">
      <c r="A2681">
        <v>536361</v>
      </c>
      <c r="B2681">
        <v>533807</v>
      </c>
      <c r="C2681" t="s">
        <v>50</v>
      </c>
      <c r="D2681" t="s">
        <v>136</v>
      </c>
      <c r="E2681" t="s">
        <v>137</v>
      </c>
      <c r="F2681" s="11">
        <v>123233</v>
      </c>
      <c r="G2681" s="7" t="s">
        <v>165</v>
      </c>
      <c r="H2681" s="7">
        <f t="shared" si="82"/>
        <v>0</v>
      </c>
      <c r="I2681" t="s">
        <v>153</v>
      </c>
      <c r="J2681" t="s">
        <v>153</v>
      </c>
      <c r="K2681" t="s">
        <v>18</v>
      </c>
      <c r="L2681" s="7" t="s">
        <v>148</v>
      </c>
      <c r="M2681">
        <v>2.76</v>
      </c>
      <c r="N2681" s="12">
        <v>135</v>
      </c>
      <c r="O2681">
        <f t="shared" si="83"/>
        <v>135</v>
      </c>
    </row>
    <row r="2682" spans="1:15" x14ac:dyDescent="0.25">
      <c r="A2682">
        <v>536363</v>
      </c>
      <c r="B2682">
        <v>533807</v>
      </c>
      <c r="C2682" t="s">
        <v>50</v>
      </c>
      <c r="D2682" t="s">
        <v>136</v>
      </c>
      <c r="E2682" t="s">
        <v>137</v>
      </c>
      <c r="F2682" s="11">
        <v>15010155</v>
      </c>
      <c r="G2682" s="7" t="s">
        <v>165</v>
      </c>
      <c r="H2682" s="7">
        <f t="shared" si="82"/>
        <v>0</v>
      </c>
      <c r="I2682" t="s">
        <v>153</v>
      </c>
      <c r="J2682" t="s">
        <v>153</v>
      </c>
      <c r="K2682" t="s">
        <v>18</v>
      </c>
      <c r="L2682" s="7" t="s">
        <v>148</v>
      </c>
      <c r="M2682">
        <v>2.76</v>
      </c>
      <c r="N2682" s="12">
        <v>60</v>
      </c>
      <c r="O2682">
        <f t="shared" si="83"/>
        <v>60</v>
      </c>
    </row>
    <row r="2683" spans="1:15" x14ac:dyDescent="0.25">
      <c r="A2683">
        <v>536367</v>
      </c>
      <c r="B2683">
        <v>533807</v>
      </c>
      <c r="C2683" t="s">
        <v>50</v>
      </c>
      <c r="D2683" t="s">
        <v>136</v>
      </c>
      <c r="E2683" t="s">
        <v>137</v>
      </c>
      <c r="F2683" s="11">
        <v>15015273</v>
      </c>
      <c r="G2683" s="7" t="s">
        <v>165</v>
      </c>
      <c r="H2683" s="7">
        <f t="shared" si="82"/>
        <v>0</v>
      </c>
      <c r="I2683" t="s">
        <v>153</v>
      </c>
      <c r="J2683" t="s">
        <v>153</v>
      </c>
      <c r="K2683" t="s">
        <v>18</v>
      </c>
      <c r="L2683" s="7" t="s">
        <v>148</v>
      </c>
      <c r="M2683">
        <v>2.76</v>
      </c>
      <c r="N2683" s="12">
        <v>140</v>
      </c>
      <c r="O2683">
        <f t="shared" si="83"/>
        <v>140</v>
      </c>
    </row>
    <row r="2684" spans="1:15" x14ac:dyDescent="0.25">
      <c r="A2684">
        <v>536369</v>
      </c>
      <c r="B2684">
        <v>533807</v>
      </c>
      <c r="C2684" t="s">
        <v>50</v>
      </c>
      <c r="D2684" t="s">
        <v>136</v>
      </c>
      <c r="E2684" t="s">
        <v>137</v>
      </c>
      <c r="F2684" s="11">
        <v>300200551</v>
      </c>
      <c r="G2684" s="7" t="s">
        <v>165</v>
      </c>
      <c r="H2684" s="7">
        <f t="shared" si="82"/>
        <v>0</v>
      </c>
      <c r="I2684" t="s">
        <v>153</v>
      </c>
      <c r="J2684" t="s">
        <v>153</v>
      </c>
      <c r="K2684" t="s">
        <v>18</v>
      </c>
      <c r="L2684" s="7" t="s">
        <v>148</v>
      </c>
      <c r="M2684">
        <v>2.76</v>
      </c>
      <c r="N2684" s="12">
        <v>104</v>
      </c>
      <c r="O2684">
        <f t="shared" si="83"/>
        <v>104</v>
      </c>
    </row>
    <row r="2685" spans="1:15" x14ac:dyDescent="0.25">
      <c r="A2685">
        <v>536373</v>
      </c>
      <c r="B2685">
        <v>533807</v>
      </c>
      <c r="C2685" t="s">
        <v>50</v>
      </c>
      <c r="D2685" t="s">
        <v>136</v>
      </c>
      <c r="E2685" t="s">
        <v>137</v>
      </c>
      <c r="F2685" s="11">
        <v>59298820</v>
      </c>
      <c r="G2685" s="7" t="s">
        <v>165</v>
      </c>
      <c r="H2685" s="7">
        <f t="shared" si="82"/>
        <v>0</v>
      </c>
      <c r="I2685" t="s">
        <v>153</v>
      </c>
      <c r="J2685" t="s">
        <v>294</v>
      </c>
      <c r="K2685" t="s">
        <v>18</v>
      </c>
      <c r="L2685" s="7" t="s">
        <v>148</v>
      </c>
      <c r="M2685" t="s">
        <v>294</v>
      </c>
      <c r="N2685" t="s">
        <v>294</v>
      </c>
      <c r="O2685" t="str">
        <f t="shared" si="83"/>
        <v>Нет показаний</v>
      </c>
    </row>
    <row r="2686" spans="1:15" x14ac:dyDescent="0.25">
      <c r="A2686">
        <v>536375</v>
      </c>
      <c r="B2686">
        <v>533807</v>
      </c>
      <c r="C2686" t="s">
        <v>50</v>
      </c>
      <c r="D2686" t="s">
        <v>136</v>
      </c>
      <c r="E2686" t="s">
        <v>137</v>
      </c>
      <c r="F2686" s="11">
        <v>59277003</v>
      </c>
      <c r="G2686" s="7" t="s">
        <v>165</v>
      </c>
      <c r="H2686" s="7">
        <f t="shared" si="82"/>
        <v>0</v>
      </c>
      <c r="I2686" t="s">
        <v>153</v>
      </c>
      <c r="J2686" t="s">
        <v>153</v>
      </c>
      <c r="K2686" t="s">
        <v>18</v>
      </c>
      <c r="L2686" s="7" t="s">
        <v>148</v>
      </c>
      <c r="M2686">
        <v>2.76</v>
      </c>
      <c r="N2686" s="12">
        <v>29</v>
      </c>
      <c r="O2686">
        <f t="shared" si="83"/>
        <v>29</v>
      </c>
    </row>
    <row r="2687" spans="1:15" x14ac:dyDescent="0.25">
      <c r="A2687">
        <v>536377</v>
      </c>
      <c r="B2687">
        <v>533807</v>
      </c>
      <c r="C2687" t="s">
        <v>50</v>
      </c>
      <c r="D2687" t="s">
        <v>136</v>
      </c>
      <c r="E2687" t="s">
        <v>137</v>
      </c>
      <c r="F2687" s="11">
        <v>14028231</v>
      </c>
      <c r="G2687" s="7" t="s">
        <v>165</v>
      </c>
      <c r="H2687" s="7">
        <f t="shared" si="82"/>
        <v>0</v>
      </c>
      <c r="I2687" t="s">
        <v>153</v>
      </c>
      <c r="J2687" t="s">
        <v>153</v>
      </c>
      <c r="K2687" t="s">
        <v>18</v>
      </c>
      <c r="L2687" s="7" t="s">
        <v>148</v>
      </c>
      <c r="M2687">
        <v>2.76</v>
      </c>
      <c r="N2687" s="12">
        <v>417</v>
      </c>
      <c r="O2687">
        <f t="shared" si="83"/>
        <v>417</v>
      </c>
    </row>
    <row r="2688" spans="1:15" x14ac:dyDescent="0.25">
      <c r="A2688">
        <v>536379</v>
      </c>
      <c r="B2688">
        <v>533807</v>
      </c>
      <c r="C2688" t="s">
        <v>50</v>
      </c>
      <c r="D2688" t="s">
        <v>136</v>
      </c>
      <c r="E2688" t="s">
        <v>137</v>
      </c>
      <c r="F2688" s="11">
        <v>126674</v>
      </c>
      <c r="G2688" s="7" t="s">
        <v>165</v>
      </c>
      <c r="H2688" s="7">
        <f t="shared" si="82"/>
        <v>0</v>
      </c>
      <c r="I2688" t="s">
        <v>153</v>
      </c>
      <c r="J2688" t="s">
        <v>294</v>
      </c>
      <c r="K2688" t="s">
        <v>18</v>
      </c>
      <c r="L2688" s="7" t="s">
        <v>148</v>
      </c>
      <c r="M2688" t="s">
        <v>294</v>
      </c>
      <c r="N2688" t="s">
        <v>294</v>
      </c>
      <c r="O2688" t="str">
        <f t="shared" si="83"/>
        <v>Нет показаний</v>
      </c>
    </row>
    <row r="2689" spans="1:15" x14ac:dyDescent="0.25">
      <c r="A2689">
        <v>536381</v>
      </c>
      <c r="B2689">
        <v>533807</v>
      </c>
      <c r="C2689" t="s">
        <v>50</v>
      </c>
      <c r="D2689" t="s">
        <v>136</v>
      </c>
      <c r="E2689" t="s">
        <v>137</v>
      </c>
      <c r="F2689" s="11">
        <v>15005200</v>
      </c>
      <c r="G2689" s="7" t="s">
        <v>165</v>
      </c>
      <c r="H2689" s="7">
        <f t="shared" si="82"/>
        <v>0</v>
      </c>
      <c r="I2689" t="s">
        <v>153</v>
      </c>
      <c r="J2689" t="s">
        <v>153</v>
      </c>
      <c r="K2689" t="s">
        <v>18</v>
      </c>
      <c r="L2689" s="7" t="s">
        <v>148</v>
      </c>
      <c r="M2689">
        <v>2.76</v>
      </c>
      <c r="N2689" s="12">
        <v>20</v>
      </c>
      <c r="O2689">
        <f t="shared" si="83"/>
        <v>20</v>
      </c>
    </row>
    <row r="2690" spans="1:15" x14ac:dyDescent="0.25">
      <c r="A2690">
        <v>536383</v>
      </c>
      <c r="B2690">
        <v>533807</v>
      </c>
      <c r="C2690" t="s">
        <v>50</v>
      </c>
      <c r="D2690" t="s">
        <v>136</v>
      </c>
      <c r="E2690" t="s">
        <v>137</v>
      </c>
      <c r="F2690" s="11">
        <v>15010998</v>
      </c>
      <c r="G2690" s="7" t="s">
        <v>165</v>
      </c>
      <c r="H2690" s="7">
        <f t="shared" si="82"/>
        <v>0</v>
      </c>
      <c r="I2690" t="s">
        <v>153</v>
      </c>
      <c r="J2690" t="s">
        <v>153</v>
      </c>
      <c r="K2690" t="s">
        <v>18</v>
      </c>
      <c r="L2690" s="7" t="s">
        <v>148</v>
      </c>
      <c r="M2690">
        <v>2.76</v>
      </c>
      <c r="N2690" s="12">
        <v>133</v>
      </c>
      <c r="O2690">
        <f t="shared" si="83"/>
        <v>133</v>
      </c>
    </row>
    <row r="2691" spans="1:15" x14ac:dyDescent="0.25">
      <c r="A2691">
        <v>536385</v>
      </c>
      <c r="B2691">
        <v>533807</v>
      </c>
      <c r="C2691" t="s">
        <v>50</v>
      </c>
      <c r="D2691" t="s">
        <v>136</v>
      </c>
      <c r="E2691" t="s">
        <v>137</v>
      </c>
      <c r="F2691" s="11">
        <v>3562</v>
      </c>
      <c r="G2691" s="7" t="s">
        <v>165</v>
      </c>
      <c r="H2691" s="7">
        <f t="shared" ref="H2691:H2754" si="84">COUNTIFS($F$2:$F$3258,F2691,$G$2:$G$3258,"ОКПУ")</f>
        <v>0</v>
      </c>
      <c r="I2691" t="s">
        <v>153</v>
      </c>
      <c r="J2691" t="s">
        <v>153</v>
      </c>
      <c r="K2691" t="s">
        <v>18</v>
      </c>
      <c r="L2691" s="7" t="s">
        <v>148</v>
      </c>
      <c r="M2691">
        <v>2.76</v>
      </c>
      <c r="N2691" s="12">
        <v>300</v>
      </c>
      <c r="O2691">
        <f t="shared" ref="O2691:O2754" si="85">IF(H2691&gt;0,IFERROR(N2691/H2691,N2691),N2691)</f>
        <v>300</v>
      </c>
    </row>
    <row r="2692" spans="1:15" x14ac:dyDescent="0.25">
      <c r="A2692">
        <v>536387</v>
      </c>
      <c r="B2692">
        <v>533807</v>
      </c>
      <c r="C2692" t="s">
        <v>50</v>
      </c>
      <c r="D2692" t="s">
        <v>136</v>
      </c>
      <c r="E2692" t="s">
        <v>137</v>
      </c>
      <c r="F2692" s="11">
        <v>3896</v>
      </c>
      <c r="G2692" s="7" t="s">
        <v>165</v>
      </c>
      <c r="H2692" s="7">
        <f t="shared" si="84"/>
        <v>0</v>
      </c>
      <c r="I2692" t="s">
        <v>153</v>
      </c>
      <c r="J2692" t="s">
        <v>294</v>
      </c>
      <c r="K2692" t="s">
        <v>18</v>
      </c>
      <c r="L2692" s="7" t="s">
        <v>148</v>
      </c>
      <c r="M2692" t="s">
        <v>294</v>
      </c>
      <c r="N2692" t="s">
        <v>294</v>
      </c>
      <c r="O2692" t="str">
        <f t="shared" si="85"/>
        <v>Нет показаний</v>
      </c>
    </row>
    <row r="2693" spans="1:15" x14ac:dyDescent="0.25">
      <c r="A2693">
        <v>536389</v>
      </c>
      <c r="B2693">
        <v>533807</v>
      </c>
      <c r="C2693" t="s">
        <v>50</v>
      </c>
      <c r="D2693" t="s">
        <v>136</v>
      </c>
      <c r="E2693" t="s">
        <v>137</v>
      </c>
      <c r="F2693" s="11">
        <v>105202657</v>
      </c>
      <c r="G2693" s="7" t="s">
        <v>165</v>
      </c>
      <c r="H2693" s="7">
        <f t="shared" si="84"/>
        <v>0</v>
      </c>
      <c r="I2693" t="s">
        <v>153</v>
      </c>
      <c r="J2693" t="s">
        <v>153</v>
      </c>
      <c r="K2693" t="s">
        <v>18</v>
      </c>
      <c r="L2693" s="7" t="s">
        <v>148</v>
      </c>
      <c r="M2693">
        <v>2.76</v>
      </c>
      <c r="N2693" s="12">
        <v>140</v>
      </c>
      <c r="O2693">
        <f t="shared" si="85"/>
        <v>140</v>
      </c>
    </row>
    <row r="2694" spans="1:15" x14ac:dyDescent="0.25">
      <c r="A2694">
        <v>536391</v>
      </c>
      <c r="B2694">
        <v>533807</v>
      </c>
      <c r="C2694" t="s">
        <v>50</v>
      </c>
      <c r="D2694" t="s">
        <v>136</v>
      </c>
      <c r="E2694" t="s">
        <v>137</v>
      </c>
      <c r="F2694" s="11">
        <v>1501334858584</v>
      </c>
      <c r="G2694" s="7" t="s">
        <v>165</v>
      </c>
      <c r="H2694" s="7">
        <f t="shared" si="84"/>
        <v>0</v>
      </c>
      <c r="I2694" t="s">
        <v>153</v>
      </c>
      <c r="J2694" t="s">
        <v>153</v>
      </c>
      <c r="K2694" t="s">
        <v>18</v>
      </c>
      <c r="L2694" s="7" t="s">
        <v>148</v>
      </c>
      <c r="M2694">
        <v>2.76</v>
      </c>
      <c r="N2694" s="12">
        <v>202</v>
      </c>
      <c r="O2694">
        <f t="shared" si="85"/>
        <v>202</v>
      </c>
    </row>
    <row r="2695" spans="1:15" x14ac:dyDescent="0.25">
      <c r="A2695">
        <v>536393</v>
      </c>
      <c r="B2695">
        <v>533807</v>
      </c>
      <c r="C2695" t="s">
        <v>50</v>
      </c>
      <c r="D2695" t="s">
        <v>136</v>
      </c>
      <c r="E2695" t="s">
        <v>137</v>
      </c>
      <c r="F2695" s="11">
        <v>106326867</v>
      </c>
      <c r="G2695" s="7" t="s">
        <v>165</v>
      </c>
      <c r="H2695" s="7">
        <f t="shared" si="84"/>
        <v>0</v>
      </c>
      <c r="I2695" t="s">
        <v>153</v>
      </c>
      <c r="J2695" t="s">
        <v>153</v>
      </c>
      <c r="K2695" t="s">
        <v>18</v>
      </c>
      <c r="L2695" s="7" t="s">
        <v>148</v>
      </c>
      <c r="M2695">
        <v>2.76</v>
      </c>
      <c r="N2695" s="12">
        <v>199</v>
      </c>
      <c r="O2695">
        <f t="shared" si="85"/>
        <v>199</v>
      </c>
    </row>
    <row r="2696" spans="1:15" x14ac:dyDescent="0.25">
      <c r="A2696">
        <v>536399</v>
      </c>
      <c r="B2696">
        <v>533807</v>
      </c>
      <c r="C2696" t="s">
        <v>50</v>
      </c>
      <c r="D2696" t="s">
        <v>136</v>
      </c>
      <c r="E2696" t="s">
        <v>137</v>
      </c>
      <c r="F2696" s="11">
        <v>190924</v>
      </c>
      <c r="G2696" s="7" t="s">
        <v>165</v>
      </c>
      <c r="H2696" s="7">
        <f t="shared" si="84"/>
        <v>0</v>
      </c>
      <c r="I2696" t="s">
        <v>153</v>
      </c>
      <c r="J2696" t="s">
        <v>153</v>
      </c>
      <c r="K2696" t="s">
        <v>18</v>
      </c>
      <c r="L2696" s="7" t="s">
        <v>148</v>
      </c>
      <c r="M2696">
        <v>2.76</v>
      </c>
      <c r="N2696" s="12">
        <v>183</v>
      </c>
      <c r="O2696">
        <f t="shared" si="85"/>
        <v>183</v>
      </c>
    </row>
    <row r="2697" spans="1:15" x14ac:dyDescent="0.25">
      <c r="A2697">
        <v>536401</v>
      </c>
      <c r="B2697">
        <v>533807</v>
      </c>
      <c r="C2697" t="s">
        <v>50</v>
      </c>
      <c r="D2697" t="s">
        <v>136</v>
      </c>
      <c r="E2697" t="s">
        <v>137</v>
      </c>
      <c r="F2697" s="11">
        <v>500088001</v>
      </c>
      <c r="G2697" s="7" t="s">
        <v>165</v>
      </c>
      <c r="H2697" s="7">
        <f t="shared" si="84"/>
        <v>0</v>
      </c>
      <c r="I2697" t="s">
        <v>153</v>
      </c>
      <c r="J2697" t="s">
        <v>153</v>
      </c>
      <c r="K2697" t="s">
        <v>18</v>
      </c>
      <c r="L2697" s="7" t="s">
        <v>148</v>
      </c>
      <c r="M2697">
        <v>2.76</v>
      </c>
      <c r="N2697" s="12">
        <v>220</v>
      </c>
      <c r="O2697">
        <f t="shared" si="85"/>
        <v>220</v>
      </c>
    </row>
    <row r="2698" spans="1:15" x14ac:dyDescent="0.25">
      <c r="A2698">
        <v>536407</v>
      </c>
      <c r="B2698">
        <v>533807</v>
      </c>
      <c r="C2698" t="s">
        <v>50</v>
      </c>
      <c r="D2698" t="s">
        <v>136</v>
      </c>
      <c r="E2698" t="s">
        <v>137</v>
      </c>
      <c r="F2698" s="11">
        <v>60161124</v>
      </c>
      <c r="G2698" s="7" t="s">
        <v>165</v>
      </c>
      <c r="H2698" s="7">
        <f t="shared" si="84"/>
        <v>0</v>
      </c>
      <c r="I2698" t="s">
        <v>153</v>
      </c>
      <c r="J2698" t="s">
        <v>153</v>
      </c>
      <c r="K2698" t="s">
        <v>18</v>
      </c>
      <c r="L2698" s="7" t="s">
        <v>148</v>
      </c>
      <c r="M2698">
        <v>2.76</v>
      </c>
      <c r="N2698" s="12">
        <v>415</v>
      </c>
      <c r="O2698">
        <f t="shared" si="85"/>
        <v>415</v>
      </c>
    </row>
    <row r="2699" spans="1:15" x14ac:dyDescent="0.25">
      <c r="A2699">
        <v>536415</v>
      </c>
      <c r="B2699">
        <v>533807</v>
      </c>
      <c r="C2699" t="s">
        <v>50</v>
      </c>
      <c r="D2699" t="s">
        <v>136</v>
      </c>
      <c r="E2699" t="s">
        <v>137</v>
      </c>
      <c r="F2699" s="11">
        <v>59297197</v>
      </c>
      <c r="G2699" s="7" t="s">
        <v>165</v>
      </c>
      <c r="H2699" s="7">
        <f t="shared" si="84"/>
        <v>0</v>
      </c>
      <c r="I2699" t="s">
        <v>153</v>
      </c>
      <c r="J2699" t="s">
        <v>153</v>
      </c>
      <c r="K2699" t="s">
        <v>18</v>
      </c>
      <c r="L2699" s="7" t="s">
        <v>148</v>
      </c>
      <c r="M2699">
        <v>2.76</v>
      </c>
      <c r="N2699" s="12">
        <v>41</v>
      </c>
      <c r="O2699">
        <f t="shared" si="85"/>
        <v>41</v>
      </c>
    </row>
    <row r="2700" spans="1:15" x14ac:dyDescent="0.25">
      <c r="A2700">
        <v>536421</v>
      </c>
      <c r="B2700">
        <v>533807</v>
      </c>
      <c r="C2700" t="s">
        <v>50</v>
      </c>
      <c r="D2700" t="s">
        <v>136</v>
      </c>
      <c r="E2700" t="s">
        <v>137</v>
      </c>
      <c r="F2700" s="11">
        <v>1501621058599</v>
      </c>
      <c r="G2700" s="7" t="s">
        <v>165</v>
      </c>
      <c r="H2700" s="7">
        <f t="shared" si="84"/>
        <v>0</v>
      </c>
      <c r="I2700" t="s">
        <v>153</v>
      </c>
      <c r="J2700" t="s">
        <v>153</v>
      </c>
      <c r="K2700" t="s">
        <v>18</v>
      </c>
      <c r="L2700" s="7" t="s">
        <v>148</v>
      </c>
      <c r="M2700">
        <v>2.76</v>
      </c>
      <c r="N2700" s="12">
        <v>182</v>
      </c>
      <c r="O2700">
        <f t="shared" si="85"/>
        <v>182</v>
      </c>
    </row>
    <row r="2701" spans="1:15" x14ac:dyDescent="0.25">
      <c r="A2701">
        <v>536423</v>
      </c>
      <c r="B2701">
        <v>533807</v>
      </c>
      <c r="C2701" t="s">
        <v>50</v>
      </c>
      <c r="D2701" t="s">
        <v>136</v>
      </c>
      <c r="E2701" t="s">
        <v>137</v>
      </c>
      <c r="F2701" s="11">
        <v>18465</v>
      </c>
      <c r="G2701" s="7" t="s">
        <v>165</v>
      </c>
      <c r="H2701" s="7">
        <f t="shared" si="84"/>
        <v>0</v>
      </c>
      <c r="I2701" t="s">
        <v>153</v>
      </c>
      <c r="J2701" t="s">
        <v>153</v>
      </c>
      <c r="K2701" t="s">
        <v>18</v>
      </c>
      <c r="L2701" s="7" t="s">
        <v>148</v>
      </c>
      <c r="M2701">
        <v>2.76</v>
      </c>
      <c r="N2701" s="12">
        <v>76</v>
      </c>
      <c r="O2701">
        <f t="shared" si="85"/>
        <v>76</v>
      </c>
    </row>
    <row r="2702" spans="1:15" x14ac:dyDescent="0.25">
      <c r="A2702">
        <v>536425</v>
      </c>
      <c r="B2702">
        <v>533807</v>
      </c>
      <c r="C2702" t="s">
        <v>50</v>
      </c>
      <c r="D2702" t="s">
        <v>136</v>
      </c>
      <c r="E2702" t="s">
        <v>137</v>
      </c>
      <c r="F2702" s="11">
        <v>300200518</v>
      </c>
      <c r="G2702" s="7" t="s">
        <v>165</v>
      </c>
      <c r="H2702" s="7">
        <f t="shared" si="84"/>
        <v>0</v>
      </c>
      <c r="I2702" t="s">
        <v>153</v>
      </c>
      <c r="J2702" t="s">
        <v>294</v>
      </c>
      <c r="K2702" t="s">
        <v>18</v>
      </c>
      <c r="L2702" s="7" t="s">
        <v>148</v>
      </c>
      <c r="M2702" t="s">
        <v>294</v>
      </c>
      <c r="N2702" t="s">
        <v>294</v>
      </c>
      <c r="O2702" t="str">
        <f t="shared" si="85"/>
        <v>Нет показаний</v>
      </c>
    </row>
    <row r="2703" spans="1:15" x14ac:dyDescent="0.25">
      <c r="A2703">
        <v>536427</v>
      </c>
      <c r="B2703">
        <v>533807</v>
      </c>
      <c r="C2703" t="s">
        <v>50</v>
      </c>
      <c r="D2703" t="s">
        <v>136</v>
      </c>
      <c r="E2703" t="s">
        <v>137</v>
      </c>
      <c r="F2703" s="11">
        <v>55155604979</v>
      </c>
      <c r="G2703" s="7" t="s">
        <v>165</v>
      </c>
      <c r="H2703" s="7">
        <f t="shared" si="84"/>
        <v>0</v>
      </c>
      <c r="I2703" t="s">
        <v>153</v>
      </c>
      <c r="J2703" t="s">
        <v>294</v>
      </c>
      <c r="K2703" t="s">
        <v>18</v>
      </c>
      <c r="L2703" s="7" t="s">
        <v>148</v>
      </c>
      <c r="M2703" t="s">
        <v>294</v>
      </c>
      <c r="N2703" t="s">
        <v>294</v>
      </c>
      <c r="O2703" t="str">
        <f t="shared" si="85"/>
        <v>Нет показаний</v>
      </c>
    </row>
    <row r="2704" spans="1:15" x14ac:dyDescent="0.25">
      <c r="A2704">
        <v>536429</v>
      </c>
      <c r="B2704">
        <v>533807</v>
      </c>
      <c r="C2704" t="s">
        <v>50</v>
      </c>
      <c r="D2704" t="s">
        <v>136</v>
      </c>
      <c r="E2704" t="s">
        <v>137</v>
      </c>
      <c r="F2704" s="11">
        <v>63117783</v>
      </c>
      <c r="G2704" s="7" t="s">
        <v>165</v>
      </c>
      <c r="H2704" s="7">
        <f t="shared" si="84"/>
        <v>0</v>
      </c>
      <c r="I2704" t="s">
        <v>153</v>
      </c>
      <c r="J2704" t="s">
        <v>153</v>
      </c>
      <c r="K2704" t="s">
        <v>18</v>
      </c>
      <c r="L2704" s="7" t="s">
        <v>148</v>
      </c>
      <c r="M2704">
        <v>2.76</v>
      </c>
      <c r="N2704" s="12">
        <v>238</v>
      </c>
      <c r="O2704">
        <f t="shared" si="85"/>
        <v>238</v>
      </c>
    </row>
    <row r="2705" spans="1:15" x14ac:dyDescent="0.25">
      <c r="A2705">
        <v>536431</v>
      </c>
      <c r="B2705">
        <v>533807</v>
      </c>
      <c r="C2705" t="s">
        <v>50</v>
      </c>
      <c r="D2705" t="s">
        <v>136</v>
      </c>
      <c r="E2705" t="s">
        <v>137</v>
      </c>
      <c r="F2705" s="11">
        <v>15004661</v>
      </c>
      <c r="G2705" s="7" t="s">
        <v>165</v>
      </c>
      <c r="H2705" s="7">
        <f t="shared" si="84"/>
        <v>0</v>
      </c>
      <c r="I2705" t="s">
        <v>153</v>
      </c>
      <c r="J2705" t="s">
        <v>153</v>
      </c>
      <c r="K2705" t="s">
        <v>18</v>
      </c>
      <c r="L2705" s="7" t="s">
        <v>148</v>
      </c>
      <c r="M2705">
        <v>2.76</v>
      </c>
      <c r="N2705" s="12">
        <v>0</v>
      </c>
      <c r="O2705">
        <f t="shared" si="85"/>
        <v>0</v>
      </c>
    </row>
    <row r="2706" spans="1:15" x14ac:dyDescent="0.25">
      <c r="A2706">
        <v>536433</v>
      </c>
      <c r="B2706">
        <v>533807</v>
      </c>
      <c r="C2706" t="s">
        <v>50</v>
      </c>
      <c r="D2706" t="s">
        <v>136</v>
      </c>
      <c r="E2706" t="s">
        <v>137</v>
      </c>
      <c r="F2706" s="11">
        <v>7789140083925</v>
      </c>
      <c r="G2706" s="7" t="s">
        <v>165</v>
      </c>
      <c r="H2706" s="7">
        <f t="shared" si="84"/>
        <v>0</v>
      </c>
      <c r="I2706" t="s">
        <v>153</v>
      </c>
      <c r="J2706" t="s">
        <v>153</v>
      </c>
      <c r="K2706" t="s">
        <v>18</v>
      </c>
      <c r="L2706" s="7" t="s">
        <v>148</v>
      </c>
      <c r="M2706">
        <v>2.76</v>
      </c>
      <c r="N2706" s="12">
        <v>200</v>
      </c>
      <c r="O2706">
        <f t="shared" si="85"/>
        <v>200</v>
      </c>
    </row>
    <row r="2707" spans="1:15" x14ac:dyDescent="0.25">
      <c r="A2707">
        <v>536441</v>
      </c>
      <c r="B2707">
        <v>533807</v>
      </c>
      <c r="C2707" t="s">
        <v>50</v>
      </c>
      <c r="D2707" t="s">
        <v>136</v>
      </c>
      <c r="E2707" t="s">
        <v>137</v>
      </c>
      <c r="F2707" s="11">
        <v>300200514</v>
      </c>
      <c r="G2707" s="7" t="s">
        <v>165</v>
      </c>
      <c r="H2707" s="7">
        <f t="shared" si="84"/>
        <v>0</v>
      </c>
      <c r="I2707" t="s">
        <v>153</v>
      </c>
      <c r="J2707" t="s">
        <v>294</v>
      </c>
      <c r="K2707" t="s">
        <v>18</v>
      </c>
      <c r="L2707" s="7" t="s">
        <v>148</v>
      </c>
      <c r="M2707" t="s">
        <v>294</v>
      </c>
      <c r="N2707" t="s">
        <v>294</v>
      </c>
      <c r="O2707" t="str">
        <f t="shared" si="85"/>
        <v>Нет показаний</v>
      </c>
    </row>
    <row r="2708" spans="1:15" x14ac:dyDescent="0.25">
      <c r="A2708">
        <v>536443</v>
      </c>
      <c r="B2708">
        <v>533807</v>
      </c>
      <c r="C2708" t="s">
        <v>50</v>
      </c>
      <c r="D2708" t="s">
        <v>136</v>
      </c>
      <c r="E2708" t="s">
        <v>137</v>
      </c>
      <c r="F2708" s="11">
        <v>4719431</v>
      </c>
      <c r="G2708" s="7" t="s">
        <v>165</v>
      </c>
      <c r="H2708" s="7">
        <f t="shared" si="84"/>
        <v>0</v>
      </c>
      <c r="I2708" t="s">
        <v>153</v>
      </c>
      <c r="J2708" t="s">
        <v>294</v>
      </c>
      <c r="K2708" t="s">
        <v>18</v>
      </c>
      <c r="L2708" s="7" t="s">
        <v>148</v>
      </c>
      <c r="M2708" t="s">
        <v>294</v>
      </c>
      <c r="N2708" t="s">
        <v>294</v>
      </c>
      <c r="O2708" t="str">
        <f t="shared" si="85"/>
        <v>Нет показаний</v>
      </c>
    </row>
    <row r="2709" spans="1:15" x14ac:dyDescent="0.25">
      <c r="A2709">
        <v>536447</v>
      </c>
      <c r="B2709">
        <v>533807</v>
      </c>
      <c r="C2709" t="s">
        <v>50</v>
      </c>
      <c r="D2709" t="s">
        <v>136</v>
      </c>
      <c r="E2709" t="s">
        <v>137</v>
      </c>
      <c r="F2709" s="11">
        <v>1500903958612</v>
      </c>
      <c r="G2709" s="7" t="s">
        <v>165</v>
      </c>
      <c r="H2709" s="7">
        <f t="shared" si="84"/>
        <v>0</v>
      </c>
      <c r="I2709" t="s">
        <v>153</v>
      </c>
      <c r="J2709" t="s">
        <v>294</v>
      </c>
      <c r="K2709" t="s">
        <v>18</v>
      </c>
      <c r="L2709" s="7" t="s">
        <v>148</v>
      </c>
      <c r="M2709" t="s">
        <v>294</v>
      </c>
      <c r="N2709" t="s">
        <v>294</v>
      </c>
      <c r="O2709" t="str">
        <f t="shared" si="85"/>
        <v>Нет показаний</v>
      </c>
    </row>
    <row r="2710" spans="1:15" x14ac:dyDescent="0.25">
      <c r="A2710">
        <v>536451</v>
      </c>
      <c r="B2710">
        <v>533807</v>
      </c>
      <c r="C2710" t="s">
        <v>50</v>
      </c>
      <c r="D2710" t="s">
        <v>136</v>
      </c>
      <c r="E2710" t="s">
        <v>137</v>
      </c>
      <c r="F2710" s="11">
        <v>15007261</v>
      </c>
      <c r="G2710" s="7" t="s">
        <v>165</v>
      </c>
      <c r="H2710" s="7">
        <f t="shared" si="84"/>
        <v>0</v>
      </c>
      <c r="I2710" t="s">
        <v>153</v>
      </c>
      <c r="J2710" t="s">
        <v>294</v>
      </c>
      <c r="K2710" t="s">
        <v>18</v>
      </c>
      <c r="L2710" s="7" t="s">
        <v>148</v>
      </c>
      <c r="M2710" t="s">
        <v>294</v>
      </c>
      <c r="N2710" t="s">
        <v>294</v>
      </c>
      <c r="O2710" t="str">
        <f t="shared" si="85"/>
        <v>Нет показаний</v>
      </c>
    </row>
    <row r="2711" spans="1:15" x14ac:dyDescent="0.25">
      <c r="A2711">
        <v>536457</v>
      </c>
      <c r="B2711">
        <v>533807</v>
      </c>
      <c r="C2711" t="s">
        <v>50</v>
      </c>
      <c r="D2711" t="s">
        <v>136</v>
      </c>
      <c r="E2711" t="s">
        <v>137</v>
      </c>
      <c r="F2711" s="11">
        <v>821728</v>
      </c>
      <c r="G2711" s="7" t="s">
        <v>165</v>
      </c>
      <c r="H2711" s="7">
        <f t="shared" si="84"/>
        <v>0</v>
      </c>
      <c r="I2711" t="s">
        <v>153</v>
      </c>
      <c r="J2711" t="s">
        <v>294</v>
      </c>
      <c r="K2711" t="s">
        <v>18</v>
      </c>
      <c r="L2711" s="7" t="s">
        <v>148</v>
      </c>
      <c r="M2711" t="s">
        <v>294</v>
      </c>
      <c r="N2711" t="s">
        <v>294</v>
      </c>
      <c r="O2711" t="str">
        <f t="shared" si="85"/>
        <v>Нет показаний</v>
      </c>
    </row>
    <row r="2712" spans="1:15" x14ac:dyDescent="0.25">
      <c r="A2712">
        <v>536461</v>
      </c>
      <c r="B2712">
        <v>533809</v>
      </c>
      <c r="C2712" t="s">
        <v>50</v>
      </c>
      <c r="D2712" t="s">
        <v>111</v>
      </c>
      <c r="E2712">
        <v>26</v>
      </c>
      <c r="F2712" s="11">
        <v>58127961</v>
      </c>
      <c r="G2712" s="7" t="s">
        <v>165</v>
      </c>
      <c r="H2712" s="7">
        <f t="shared" si="84"/>
        <v>0</v>
      </c>
      <c r="I2712" t="s">
        <v>153</v>
      </c>
      <c r="J2712" t="s">
        <v>294</v>
      </c>
      <c r="K2712" t="s">
        <v>18</v>
      </c>
      <c r="L2712" s="7" t="s">
        <v>148</v>
      </c>
      <c r="M2712" t="s">
        <v>294</v>
      </c>
      <c r="N2712" t="s">
        <v>294</v>
      </c>
      <c r="O2712" t="str">
        <f t="shared" si="85"/>
        <v>Нет показаний</v>
      </c>
    </row>
    <row r="2713" spans="1:15" x14ac:dyDescent="0.25">
      <c r="A2713">
        <v>536463</v>
      </c>
      <c r="B2713">
        <v>533809</v>
      </c>
      <c r="C2713" t="s">
        <v>50</v>
      </c>
      <c r="D2713" t="s">
        <v>111</v>
      </c>
      <c r="E2713">
        <v>26</v>
      </c>
      <c r="F2713" s="11">
        <v>101007451</v>
      </c>
      <c r="G2713" s="7" t="s">
        <v>165</v>
      </c>
      <c r="H2713" s="7">
        <f t="shared" si="84"/>
        <v>0</v>
      </c>
      <c r="I2713" t="s">
        <v>153</v>
      </c>
      <c r="J2713" t="s">
        <v>294</v>
      </c>
      <c r="K2713" t="s">
        <v>18</v>
      </c>
      <c r="L2713" s="7" t="s">
        <v>148</v>
      </c>
      <c r="M2713" t="s">
        <v>294</v>
      </c>
      <c r="N2713" t="s">
        <v>294</v>
      </c>
      <c r="O2713" t="str">
        <f t="shared" si="85"/>
        <v>Нет показаний</v>
      </c>
    </row>
    <row r="2714" spans="1:15" x14ac:dyDescent="0.25">
      <c r="A2714">
        <v>536465</v>
      </c>
      <c r="B2714">
        <v>533809</v>
      </c>
      <c r="C2714" t="s">
        <v>50</v>
      </c>
      <c r="D2714" t="s">
        <v>111</v>
      </c>
      <c r="E2714">
        <v>26</v>
      </c>
      <c r="F2714" s="11">
        <v>82593</v>
      </c>
      <c r="G2714" s="7" t="s">
        <v>170</v>
      </c>
      <c r="H2714" s="7">
        <f t="shared" si="84"/>
        <v>2</v>
      </c>
      <c r="I2714" t="s">
        <v>153</v>
      </c>
      <c r="J2714" t="s">
        <v>153</v>
      </c>
      <c r="K2714" t="s">
        <v>18</v>
      </c>
      <c r="L2714" s="7" t="s">
        <v>148</v>
      </c>
      <c r="M2714">
        <v>2.76</v>
      </c>
      <c r="N2714" s="12">
        <v>273</v>
      </c>
      <c r="O2714">
        <f t="shared" si="85"/>
        <v>136.5</v>
      </c>
    </row>
    <row r="2715" spans="1:15" x14ac:dyDescent="0.25">
      <c r="A2715">
        <v>536466</v>
      </c>
      <c r="B2715">
        <v>533809</v>
      </c>
      <c r="C2715" t="s">
        <v>50</v>
      </c>
      <c r="D2715" t="s">
        <v>111</v>
      </c>
      <c r="E2715">
        <v>26</v>
      </c>
      <c r="F2715" s="11">
        <v>82593</v>
      </c>
      <c r="G2715" s="7" t="s">
        <v>170</v>
      </c>
      <c r="H2715" s="7">
        <f t="shared" si="84"/>
        <v>2</v>
      </c>
      <c r="I2715" t="s">
        <v>153</v>
      </c>
      <c r="J2715" t="s">
        <v>153</v>
      </c>
      <c r="K2715" t="s">
        <v>18</v>
      </c>
      <c r="L2715" s="7" t="s">
        <v>148</v>
      </c>
      <c r="M2715">
        <v>2.76</v>
      </c>
      <c r="N2715" s="12">
        <v>273</v>
      </c>
      <c r="O2715">
        <f t="shared" si="85"/>
        <v>136.5</v>
      </c>
    </row>
    <row r="2716" spans="1:15" x14ac:dyDescent="0.25">
      <c r="A2716">
        <v>536468</v>
      </c>
      <c r="B2716">
        <v>533809</v>
      </c>
      <c r="C2716" t="s">
        <v>50</v>
      </c>
      <c r="D2716" t="s">
        <v>111</v>
      </c>
      <c r="E2716">
        <v>26</v>
      </c>
      <c r="F2716" s="11">
        <v>11067130189784</v>
      </c>
      <c r="G2716" s="7" t="s">
        <v>165</v>
      </c>
      <c r="H2716" s="7">
        <f t="shared" si="84"/>
        <v>0</v>
      </c>
      <c r="I2716" t="s">
        <v>153</v>
      </c>
      <c r="J2716" t="s">
        <v>294</v>
      </c>
      <c r="K2716" t="s">
        <v>18</v>
      </c>
      <c r="L2716" s="7" t="s">
        <v>148</v>
      </c>
      <c r="M2716" t="s">
        <v>294</v>
      </c>
      <c r="N2716" t="s">
        <v>294</v>
      </c>
      <c r="O2716" t="str">
        <f t="shared" si="85"/>
        <v>Нет показаний</v>
      </c>
    </row>
    <row r="2717" spans="1:15" x14ac:dyDescent="0.25">
      <c r="A2717">
        <v>536470</v>
      </c>
      <c r="B2717">
        <v>533809</v>
      </c>
      <c r="C2717" t="s">
        <v>50</v>
      </c>
      <c r="D2717" t="s">
        <v>111</v>
      </c>
      <c r="E2717">
        <v>26</v>
      </c>
      <c r="F2717" s="11" t="s">
        <v>276</v>
      </c>
      <c r="G2717" s="7" t="s">
        <v>165</v>
      </c>
      <c r="H2717" s="7">
        <f t="shared" si="84"/>
        <v>0</v>
      </c>
      <c r="I2717" t="s">
        <v>153</v>
      </c>
      <c r="J2717" t="s">
        <v>294</v>
      </c>
      <c r="K2717" t="s">
        <v>18</v>
      </c>
      <c r="L2717" s="7" t="s">
        <v>148</v>
      </c>
      <c r="M2717" t="s">
        <v>294</v>
      </c>
      <c r="N2717" t="s">
        <v>294</v>
      </c>
      <c r="O2717" t="str">
        <f t="shared" si="85"/>
        <v>Нет показаний</v>
      </c>
    </row>
    <row r="2718" spans="1:15" x14ac:dyDescent="0.25">
      <c r="A2718">
        <v>536474</v>
      </c>
      <c r="B2718">
        <v>533809</v>
      </c>
      <c r="C2718" t="s">
        <v>50</v>
      </c>
      <c r="D2718" t="s">
        <v>111</v>
      </c>
      <c r="E2718">
        <v>26</v>
      </c>
      <c r="F2718" s="11">
        <v>58154144</v>
      </c>
      <c r="G2718" s="7" t="s">
        <v>165</v>
      </c>
      <c r="H2718" s="7">
        <f t="shared" si="84"/>
        <v>0</v>
      </c>
      <c r="I2718" t="s">
        <v>153</v>
      </c>
      <c r="J2718" t="s">
        <v>153</v>
      </c>
      <c r="K2718" t="s">
        <v>18</v>
      </c>
      <c r="L2718" s="7" t="s">
        <v>148</v>
      </c>
      <c r="M2718">
        <v>2.76</v>
      </c>
      <c r="N2718" s="12">
        <v>4</v>
      </c>
      <c r="O2718">
        <f t="shared" si="85"/>
        <v>4</v>
      </c>
    </row>
    <row r="2719" spans="1:15" x14ac:dyDescent="0.25">
      <c r="A2719">
        <v>536476</v>
      </c>
      <c r="B2719">
        <v>533809</v>
      </c>
      <c r="C2719" t="s">
        <v>50</v>
      </c>
      <c r="D2719" t="s">
        <v>111</v>
      </c>
      <c r="E2719">
        <v>26</v>
      </c>
      <c r="F2719" s="11">
        <v>55235302610</v>
      </c>
      <c r="G2719" s="7" t="s">
        <v>165</v>
      </c>
      <c r="H2719" s="7">
        <f t="shared" si="84"/>
        <v>0</v>
      </c>
      <c r="I2719" t="s">
        <v>153</v>
      </c>
      <c r="J2719" t="s">
        <v>153</v>
      </c>
      <c r="K2719" t="s">
        <v>18</v>
      </c>
      <c r="L2719" s="7" t="s">
        <v>148</v>
      </c>
      <c r="M2719">
        <v>2.76</v>
      </c>
      <c r="N2719" s="12">
        <v>-47</v>
      </c>
      <c r="O2719">
        <f t="shared" si="85"/>
        <v>-47</v>
      </c>
    </row>
    <row r="2720" spans="1:15" x14ac:dyDescent="0.25">
      <c r="A2720">
        <v>536476</v>
      </c>
      <c r="B2720">
        <v>533809</v>
      </c>
      <c r="C2720" t="s">
        <v>50</v>
      </c>
      <c r="D2720" t="s">
        <v>111</v>
      </c>
      <c r="E2720">
        <v>26</v>
      </c>
      <c r="F2720" s="11">
        <v>64916100256416</v>
      </c>
      <c r="G2720" s="7" t="s">
        <v>170</v>
      </c>
      <c r="H2720" s="7">
        <f t="shared" si="84"/>
        <v>3</v>
      </c>
      <c r="I2720" t="s">
        <v>153</v>
      </c>
      <c r="J2720" t="s">
        <v>153</v>
      </c>
      <c r="K2720" t="s">
        <v>18</v>
      </c>
      <c r="L2720" s="7" t="s">
        <v>148</v>
      </c>
      <c r="M2720">
        <v>2.76</v>
      </c>
      <c r="N2720" s="12">
        <v>45</v>
      </c>
      <c r="O2720">
        <f t="shared" si="85"/>
        <v>15</v>
      </c>
    </row>
    <row r="2721" spans="1:15" x14ac:dyDescent="0.25">
      <c r="A2721">
        <v>536477</v>
      </c>
      <c r="B2721">
        <v>533809</v>
      </c>
      <c r="C2721" t="s">
        <v>50</v>
      </c>
      <c r="D2721" t="s">
        <v>111</v>
      </c>
      <c r="E2721">
        <v>26</v>
      </c>
      <c r="F2721" s="11">
        <v>61048290</v>
      </c>
      <c r="G2721" s="7" t="s">
        <v>165</v>
      </c>
      <c r="H2721" s="7">
        <f t="shared" si="84"/>
        <v>0</v>
      </c>
      <c r="I2721" t="s">
        <v>153</v>
      </c>
      <c r="J2721" t="s">
        <v>153</v>
      </c>
      <c r="K2721" t="s">
        <v>18</v>
      </c>
      <c r="L2721" s="7" t="s">
        <v>148</v>
      </c>
      <c r="M2721">
        <v>2.76</v>
      </c>
      <c r="N2721" s="12">
        <v>50</v>
      </c>
      <c r="O2721">
        <f t="shared" si="85"/>
        <v>50</v>
      </c>
    </row>
    <row r="2722" spans="1:15" x14ac:dyDescent="0.25">
      <c r="A2722">
        <v>536477</v>
      </c>
      <c r="B2722">
        <v>533809</v>
      </c>
      <c r="C2722" t="s">
        <v>50</v>
      </c>
      <c r="D2722" t="s">
        <v>111</v>
      </c>
      <c r="E2722">
        <v>26</v>
      </c>
      <c r="F2722" s="11">
        <v>64916100256416</v>
      </c>
      <c r="G2722" s="7" t="s">
        <v>170</v>
      </c>
      <c r="H2722" s="7">
        <f t="shared" si="84"/>
        <v>3</v>
      </c>
      <c r="I2722" t="s">
        <v>153</v>
      </c>
      <c r="J2722" t="s">
        <v>153</v>
      </c>
      <c r="K2722" t="s">
        <v>18</v>
      </c>
      <c r="L2722" s="7" t="s">
        <v>148</v>
      </c>
      <c r="M2722">
        <v>2.76</v>
      </c>
      <c r="N2722" s="12">
        <v>45</v>
      </c>
      <c r="O2722">
        <f t="shared" si="85"/>
        <v>15</v>
      </c>
    </row>
    <row r="2723" spans="1:15" x14ac:dyDescent="0.25">
      <c r="A2723">
        <v>536478</v>
      </c>
      <c r="B2723">
        <v>533809</v>
      </c>
      <c r="C2723" t="s">
        <v>50</v>
      </c>
      <c r="D2723" t="s">
        <v>111</v>
      </c>
      <c r="E2723">
        <v>26</v>
      </c>
      <c r="F2723" s="11">
        <v>61048478</v>
      </c>
      <c r="G2723" s="7" t="s">
        <v>165</v>
      </c>
      <c r="H2723" s="7">
        <f t="shared" si="84"/>
        <v>0</v>
      </c>
      <c r="I2723" t="s">
        <v>153</v>
      </c>
      <c r="J2723" t="s">
        <v>153</v>
      </c>
      <c r="K2723" t="s">
        <v>18</v>
      </c>
      <c r="L2723" s="7" t="s">
        <v>148</v>
      </c>
      <c r="M2723">
        <v>2.76</v>
      </c>
      <c r="N2723" s="12">
        <v>54</v>
      </c>
      <c r="O2723">
        <f t="shared" si="85"/>
        <v>54</v>
      </c>
    </row>
    <row r="2724" spans="1:15" x14ac:dyDescent="0.25">
      <c r="A2724">
        <v>536478</v>
      </c>
      <c r="B2724">
        <v>533809</v>
      </c>
      <c r="C2724" t="s">
        <v>50</v>
      </c>
      <c r="D2724" t="s">
        <v>111</v>
      </c>
      <c r="E2724">
        <v>26</v>
      </c>
      <c r="F2724" s="11">
        <v>64916100256416</v>
      </c>
      <c r="G2724" s="7" t="s">
        <v>170</v>
      </c>
      <c r="H2724" s="7">
        <f t="shared" si="84"/>
        <v>3</v>
      </c>
      <c r="I2724" t="s">
        <v>153</v>
      </c>
      <c r="J2724" t="s">
        <v>153</v>
      </c>
      <c r="K2724" t="s">
        <v>18</v>
      </c>
      <c r="L2724" s="7" t="s">
        <v>148</v>
      </c>
      <c r="M2724">
        <v>2.76</v>
      </c>
      <c r="N2724" s="12">
        <v>45</v>
      </c>
      <c r="O2724">
        <f t="shared" si="85"/>
        <v>15</v>
      </c>
    </row>
    <row r="2725" spans="1:15" x14ac:dyDescent="0.25">
      <c r="A2725">
        <v>538852</v>
      </c>
      <c r="B2725">
        <v>533807</v>
      </c>
      <c r="C2725" t="s">
        <v>50</v>
      </c>
      <c r="D2725" t="s">
        <v>136</v>
      </c>
      <c r="E2725" t="s">
        <v>137</v>
      </c>
      <c r="F2725" s="11">
        <v>773213</v>
      </c>
      <c r="G2725" s="7" t="s">
        <v>165</v>
      </c>
      <c r="H2725" s="7">
        <f t="shared" si="84"/>
        <v>0</v>
      </c>
      <c r="I2725" t="s">
        <v>153</v>
      </c>
      <c r="J2725" t="s">
        <v>153</v>
      </c>
      <c r="K2725" t="s">
        <v>18</v>
      </c>
      <c r="L2725" s="7" t="s">
        <v>149</v>
      </c>
      <c r="M2725">
        <v>4.2110000000000003</v>
      </c>
      <c r="N2725" s="12">
        <v>312.73200000000003</v>
      </c>
      <c r="O2725">
        <f t="shared" si="85"/>
        <v>312.73200000000003</v>
      </c>
    </row>
    <row r="2726" spans="1:15" x14ac:dyDescent="0.25">
      <c r="A2726">
        <v>538853</v>
      </c>
      <c r="B2726">
        <v>533807</v>
      </c>
      <c r="C2726" t="s">
        <v>50</v>
      </c>
      <c r="D2726" t="s">
        <v>136</v>
      </c>
      <c r="E2726" t="s">
        <v>137</v>
      </c>
      <c r="F2726" s="11" t="s">
        <v>277</v>
      </c>
      <c r="G2726" s="7" t="s">
        <v>165</v>
      </c>
      <c r="H2726" s="7">
        <f t="shared" si="84"/>
        <v>0</v>
      </c>
      <c r="I2726" t="s">
        <v>153</v>
      </c>
      <c r="J2726" t="s">
        <v>153</v>
      </c>
      <c r="K2726" t="s">
        <v>18</v>
      </c>
      <c r="L2726" s="7" t="s">
        <v>149</v>
      </c>
      <c r="M2726">
        <v>4.2110000000000003</v>
      </c>
      <c r="N2726" s="12">
        <v>7.1539999999999999</v>
      </c>
      <c r="O2726">
        <f t="shared" si="85"/>
        <v>7.1539999999999999</v>
      </c>
    </row>
    <row r="2727" spans="1:15" x14ac:dyDescent="0.25">
      <c r="A2727">
        <v>539462</v>
      </c>
      <c r="B2727">
        <v>431516</v>
      </c>
      <c r="C2727" t="s">
        <v>50</v>
      </c>
      <c r="D2727" t="s">
        <v>114</v>
      </c>
      <c r="E2727" t="s">
        <v>115</v>
      </c>
      <c r="F2727" s="11">
        <v>15010312</v>
      </c>
      <c r="G2727" s="7" t="s">
        <v>165</v>
      </c>
      <c r="H2727" s="7">
        <f t="shared" si="84"/>
        <v>0</v>
      </c>
      <c r="I2727" t="s">
        <v>153</v>
      </c>
      <c r="J2727" t="s">
        <v>153</v>
      </c>
      <c r="K2727" t="s">
        <v>18</v>
      </c>
      <c r="L2727" s="7" t="s">
        <v>148</v>
      </c>
      <c r="M2727">
        <v>2.76</v>
      </c>
      <c r="N2727" s="12">
        <v>248</v>
      </c>
      <c r="O2727">
        <f t="shared" si="85"/>
        <v>248</v>
      </c>
    </row>
    <row r="2728" spans="1:15" x14ac:dyDescent="0.25">
      <c r="A2728">
        <v>539985</v>
      </c>
      <c r="B2728">
        <v>533807</v>
      </c>
      <c r="C2728" t="s">
        <v>50</v>
      </c>
      <c r="D2728" t="s">
        <v>136</v>
      </c>
      <c r="E2728" t="s">
        <v>137</v>
      </c>
      <c r="F2728" s="11">
        <v>284958</v>
      </c>
      <c r="G2728" s="7" t="s">
        <v>165</v>
      </c>
      <c r="H2728" s="7">
        <f t="shared" si="84"/>
        <v>0</v>
      </c>
      <c r="I2728" t="s">
        <v>153</v>
      </c>
      <c r="J2728" t="s">
        <v>153</v>
      </c>
      <c r="K2728" t="s">
        <v>18</v>
      </c>
      <c r="L2728" s="7" t="s">
        <v>148</v>
      </c>
      <c r="M2728">
        <v>2.76</v>
      </c>
      <c r="N2728" s="12">
        <v>92</v>
      </c>
      <c r="O2728">
        <f t="shared" si="85"/>
        <v>92</v>
      </c>
    </row>
    <row r="2729" spans="1:15" x14ac:dyDescent="0.25">
      <c r="A2729">
        <v>544808</v>
      </c>
      <c r="B2729">
        <v>431038</v>
      </c>
      <c r="C2729" t="s">
        <v>29</v>
      </c>
      <c r="D2729" t="s">
        <v>64</v>
      </c>
      <c r="E2729">
        <v>11</v>
      </c>
      <c r="F2729" s="11">
        <v>936209</v>
      </c>
      <c r="G2729" s="7" t="s">
        <v>165</v>
      </c>
      <c r="H2729" s="7">
        <f t="shared" si="84"/>
        <v>0</v>
      </c>
      <c r="I2729" t="s">
        <v>153</v>
      </c>
      <c r="J2729" t="s">
        <v>153</v>
      </c>
      <c r="K2729" t="s">
        <v>11</v>
      </c>
      <c r="L2729" s="7" t="s">
        <v>148</v>
      </c>
      <c r="M2729">
        <v>1.9870000000000001</v>
      </c>
      <c r="N2729" s="12">
        <v>-1074.1000000000099</v>
      </c>
      <c r="O2729">
        <f t="shared" si="85"/>
        <v>-1074.1000000000099</v>
      </c>
    </row>
    <row r="2730" spans="1:15" x14ac:dyDescent="0.25">
      <c r="A2730">
        <v>544979</v>
      </c>
      <c r="B2730">
        <v>58314</v>
      </c>
      <c r="C2730" t="s">
        <v>29</v>
      </c>
      <c r="D2730" t="s">
        <v>42</v>
      </c>
      <c r="E2730">
        <v>6</v>
      </c>
      <c r="F2730" s="11">
        <v>24314509</v>
      </c>
      <c r="G2730" s="7" t="s">
        <v>170</v>
      </c>
      <c r="H2730" s="7">
        <f t="shared" si="84"/>
        <v>3</v>
      </c>
      <c r="I2730" t="s">
        <v>153</v>
      </c>
      <c r="J2730" t="s">
        <v>294</v>
      </c>
      <c r="K2730" t="s">
        <v>11</v>
      </c>
      <c r="L2730" s="7" t="s">
        <v>148</v>
      </c>
      <c r="M2730" t="s">
        <v>294</v>
      </c>
      <c r="N2730" t="s">
        <v>294</v>
      </c>
      <c r="O2730" t="str">
        <f t="shared" si="85"/>
        <v>Нет показаний</v>
      </c>
    </row>
    <row r="2731" spans="1:15" x14ac:dyDescent="0.25">
      <c r="A2731">
        <v>545346</v>
      </c>
      <c r="B2731">
        <v>349602</v>
      </c>
      <c r="C2731" t="s">
        <v>50</v>
      </c>
      <c r="D2731" t="s">
        <v>90</v>
      </c>
      <c r="E2731">
        <v>96</v>
      </c>
      <c r="F2731" s="11">
        <v>137878545346</v>
      </c>
      <c r="G2731" s="7" t="s">
        <v>165</v>
      </c>
      <c r="H2731" s="7">
        <f t="shared" si="84"/>
        <v>0</v>
      </c>
      <c r="I2731" t="s">
        <v>153</v>
      </c>
      <c r="J2731" t="s">
        <v>153</v>
      </c>
      <c r="K2731" t="s">
        <v>18</v>
      </c>
      <c r="L2731" s="7" t="s">
        <v>148</v>
      </c>
      <c r="M2731">
        <v>2.76</v>
      </c>
      <c r="N2731" s="12">
        <v>299</v>
      </c>
      <c r="O2731">
        <f t="shared" si="85"/>
        <v>299</v>
      </c>
    </row>
    <row r="2732" spans="1:15" x14ac:dyDescent="0.25">
      <c r="A2732">
        <v>579617</v>
      </c>
      <c r="B2732">
        <v>431445</v>
      </c>
      <c r="C2732" t="s">
        <v>50</v>
      </c>
      <c r="D2732" t="s">
        <v>99</v>
      </c>
      <c r="E2732">
        <v>4</v>
      </c>
      <c r="F2732" s="11">
        <v>7789130289815</v>
      </c>
      <c r="G2732" s="7" t="s">
        <v>165</v>
      </c>
      <c r="H2732" s="7">
        <f t="shared" si="84"/>
        <v>0</v>
      </c>
      <c r="I2732" t="s">
        <v>153</v>
      </c>
      <c r="J2732" t="s">
        <v>153</v>
      </c>
      <c r="K2732" t="s">
        <v>18</v>
      </c>
      <c r="L2732" s="7" t="s">
        <v>148</v>
      </c>
      <c r="M2732">
        <v>2.76</v>
      </c>
      <c r="N2732" s="12">
        <v>200</v>
      </c>
      <c r="O2732">
        <f t="shared" si="85"/>
        <v>200</v>
      </c>
    </row>
    <row r="2733" spans="1:15" x14ac:dyDescent="0.25">
      <c r="A2733">
        <v>585783</v>
      </c>
      <c r="B2733">
        <v>431516</v>
      </c>
      <c r="C2733" t="s">
        <v>50</v>
      </c>
      <c r="D2733" t="s">
        <v>114</v>
      </c>
      <c r="E2733" t="s">
        <v>115</v>
      </c>
      <c r="F2733" s="11">
        <v>292906</v>
      </c>
      <c r="G2733" s="7" t="s">
        <v>165</v>
      </c>
      <c r="H2733" s="7">
        <f t="shared" si="84"/>
        <v>0</v>
      </c>
      <c r="I2733" t="s">
        <v>153</v>
      </c>
      <c r="J2733" t="s">
        <v>153</v>
      </c>
      <c r="K2733" t="s">
        <v>18</v>
      </c>
      <c r="L2733" s="7" t="s">
        <v>148</v>
      </c>
      <c r="M2733">
        <v>2.76</v>
      </c>
      <c r="N2733" s="12">
        <v>64</v>
      </c>
      <c r="O2733">
        <f t="shared" si="85"/>
        <v>64</v>
      </c>
    </row>
    <row r="2734" spans="1:15" x14ac:dyDescent="0.25">
      <c r="A2734">
        <v>585789</v>
      </c>
      <c r="B2734">
        <v>431516</v>
      </c>
      <c r="C2734" t="s">
        <v>50</v>
      </c>
      <c r="D2734" t="s">
        <v>114</v>
      </c>
      <c r="E2734" t="s">
        <v>115</v>
      </c>
      <c r="F2734" s="11">
        <v>292933</v>
      </c>
      <c r="G2734" s="7" t="s">
        <v>165</v>
      </c>
      <c r="H2734" s="7">
        <f t="shared" si="84"/>
        <v>0</v>
      </c>
      <c r="I2734" t="s">
        <v>153</v>
      </c>
      <c r="J2734" t="s">
        <v>153</v>
      </c>
      <c r="K2734" t="s">
        <v>18</v>
      </c>
      <c r="L2734" s="7" t="s">
        <v>148</v>
      </c>
      <c r="M2734">
        <v>2.76</v>
      </c>
      <c r="N2734" s="12">
        <v>0</v>
      </c>
      <c r="O2734">
        <f t="shared" si="85"/>
        <v>0</v>
      </c>
    </row>
    <row r="2735" spans="1:15" x14ac:dyDescent="0.25">
      <c r="A2735">
        <v>585984</v>
      </c>
      <c r="B2735">
        <v>447486</v>
      </c>
      <c r="C2735" t="s">
        <v>50</v>
      </c>
      <c r="D2735" t="s">
        <v>101</v>
      </c>
      <c r="E2735">
        <v>48</v>
      </c>
      <c r="F2735" s="11">
        <v>60016506</v>
      </c>
      <c r="G2735" s="7" t="s">
        <v>165</v>
      </c>
      <c r="H2735" s="7">
        <f t="shared" si="84"/>
        <v>0</v>
      </c>
      <c r="I2735" t="s">
        <v>153</v>
      </c>
      <c r="J2735" t="s">
        <v>294</v>
      </c>
      <c r="K2735" t="s">
        <v>18</v>
      </c>
      <c r="L2735" s="7" t="s">
        <v>148</v>
      </c>
      <c r="M2735" t="s">
        <v>294</v>
      </c>
      <c r="N2735" t="s">
        <v>294</v>
      </c>
      <c r="O2735" t="str">
        <f t="shared" si="85"/>
        <v>Нет показаний</v>
      </c>
    </row>
    <row r="2736" spans="1:15" x14ac:dyDescent="0.25">
      <c r="A2736">
        <v>587507</v>
      </c>
      <c r="B2736">
        <v>515454</v>
      </c>
      <c r="C2736" t="s">
        <v>29</v>
      </c>
      <c r="D2736" t="s">
        <v>42</v>
      </c>
      <c r="E2736">
        <v>8</v>
      </c>
      <c r="F2736" s="11">
        <v>45729</v>
      </c>
      <c r="G2736" s="7" t="s">
        <v>165</v>
      </c>
      <c r="H2736" s="7">
        <f t="shared" si="84"/>
        <v>0</v>
      </c>
      <c r="I2736" t="s">
        <v>153</v>
      </c>
      <c r="J2736" t="s">
        <v>294</v>
      </c>
      <c r="K2736" t="s">
        <v>18</v>
      </c>
      <c r="L2736" s="7" t="s">
        <v>148</v>
      </c>
      <c r="M2736" t="s">
        <v>294</v>
      </c>
      <c r="N2736" t="s">
        <v>294</v>
      </c>
      <c r="O2736" t="str">
        <f t="shared" si="85"/>
        <v>Нет показаний</v>
      </c>
    </row>
    <row r="2737" spans="1:15" x14ac:dyDescent="0.25">
      <c r="A2737">
        <v>587507</v>
      </c>
      <c r="B2737">
        <v>515454</v>
      </c>
      <c r="C2737" t="s">
        <v>29</v>
      </c>
      <c r="D2737" t="s">
        <v>42</v>
      </c>
      <c r="E2737">
        <v>8</v>
      </c>
      <c r="F2737" s="11">
        <v>144244</v>
      </c>
      <c r="G2737" s="7" t="s">
        <v>165</v>
      </c>
      <c r="H2737" s="7">
        <f t="shared" si="84"/>
        <v>0</v>
      </c>
      <c r="I2737" t="s">
        <v>153</v>
      </c>
      <c r="J2737" t="s">
        <v>294</v>
      </c>
      <c r="K2737" t="s">
        <v>18</v>
      </c>
      <c r="L2737" s="7" t="s">
        <v>148</v>
      </c>
      <c r="M2737" t="s">
        <v>294</v>
      </c>
      <c r="N2737" t="s">
        <v>294</v>
      </c>
      <c r="O2737" t="str">
        <f t="shared" si="85"/>
        <v>Нет показаний</v>
      </c>
    </row>
    <row r="2738" spans="1:15" x14ac:dyDescent="0.25">
      <c r="A2738">
        <v>587507</v>
      </c>
      <c r="B2738">
        <v>515454</v>
      </c>
      <c r="C2738" t="s">
        <v>29</v>
      </c>
      <c r="D2738" t="s">
        <v>42</v>
      </c>
      <c r="E2738">
        <v>8</v>
      </c>
      <c r="F2738" s="11">
        <v>957377</v>
      </c>
      <c r="G2738" s="7" t="s">
        <v>165</v>
      </c>
      <c r="H2738" s="7">
        <f t="shared" si="84"/>
        <v>0</v>
      </c>
      <c r="I2738" t="s">
        <v>153</v>
      </c>
      <c r="J2738" t="s">
        <v>294</v>
      </c>
      <c r="K2738" t="s">
        <v>18</v>
      </c>
      <c r="L2738" s="7" t="s">
        <v>148</v>
      </c>
      <c r="M2738" t="s">
        <v>294</v>
      </c>
      <c r="N2738" t="s">
        <v>294</v>
      </c>
      <c r="O2738" t="str">
        <f t="shared" si="85"/>
        <v>Нет показаний</v>
      </c>
    </row>
    <row r="2739" spans="1:15" x14ac:dyDescent="0.25">
      <c r="A2739">
        <v>587517</v>
      </c>
      <c r="B2739">
        <v>587512</v>
      </c>
      <c r="C2739" t="s">
        <v>29</v>
      </c>
      <c r="D2739" t="s">
        <v>46</v>
      </c>
      <c r="E2739" t="s">
        <v>138</v>
      </c>
      <c r="F2739" s="11">
        <v>261876</v>
      </c>
      <c r="G2739" s="7" t="s">
        <v>165</v>
      </c>
      <c r="H2739" s="7">
        <f t="shared" si="84"/>
        <v>0</v>
      </c>
      <c r="I2739" t="s">
        <v>153</v>
      </c>
      <c r="J2739" t="s">
        <v>153</v>
      </c>
      <c r="K2739" t="s">
        <v>18</v>
      </c>
      <c r="L2739" s="7" t="s">
        <v>148</v>
      </c>
      <c r="M2739">
        <v>2.76</v>
      </c>
      <c r="N2739" s="12">
        <v>83</v>
      </c>
      <c r="O2739">
        <f t="shared" si="85"/>
        <v>83</v>
      </c>
    </row>
    <row r="2740" spans="1:15" x14ac:dyDescent="0.25">
      <c r="A2740">
        <v>587519</v>
      </c>
      <c r="B2740">
        <v>587512</v>
      </c>
      <c r="C2740" t="s">
        <v>29</v>
      </c>
      <c r="D2740" t="s">
        <v>46</v>
      </c>
      <c r="E2740" t="s">
        <v>138</v>
      </c>
      <c r="F2740" s="11">
        <v>169882</v>
      </c>
      <c r="G2740" s="7" t="s">
        <v>165</v>
      </c>
      <c r="H2740" s="7">
        <f t="shared" si="84"/>
        <v>0</v>
      </c>
      <c r="I2740" t="s">
        <v>153</v>
      </c>
      <c r="J2740" t="s">
        <v>153</v>
      </c>
      <c r="K2740" t="s">
        <v>18</v>
      </c>
      <c r="L2740" s="7" t="s">
        <v>148</v>
      </c>
      <c r="M2740">
        <v>2.76</v>
      </c>
      <c r="N2740" s="12">
        <v>0</v>
      </c>
      <c r="O2740">
        <f t="shared" si="85"/>
        <v>0</v>
      </c>
    </row>
    <row r="2741" spans="1:15" x14ac:dyDescent="0.25">
      <c r="A2741">
        <v>587521</v>
      </c>
      <c r="B2741">
        <v>587512</v>
      </c>
      <c r="C2741" t="s">
        <v>29</v>
      </c>
      <c r="D2741" t="s">
        <v>46</v>
      </c>
      <c r="E2741" t="s">
        <v>138</v>
      </c>
      <c r="F2741" s="11">
        <v>130810</v>
      </c>
      <c r="G2741" s="7" t="s">
        <v>165</v>
      </c>
      <c r="H2741" s="7">
        <f t="shared" si="84"/>
        <v>0</v>
      </c>
      <c r="I2741" t="s">
        <v>153</v>
      </c>
      <c r="J2741" t="s">
        <v>153</v>
      </c>
      <c r="K2741" t="s">
        <v>18</v>
      </c>
      <c r="L2741" s="7" t="s">
        <v>148</v>
      </c>
      <c r="M2741">
        <v>2.76</v>
      </c>
      <c r="N2741" s="12">
        <v>100</v>
      </c>
      <c r="O2741">
        <f t="shared" si="85"/>
        <v>100</v>
      </c>
    </row>
    <row r="2742" spans="1:15" x14ac:dyDescent="0.25">
      <c r="A2742">
        <v>587523</v>
      </c>
      <c r="B2742">
        <v>587512</v>
      </c>
      <c r="C2742" t="s">
        <v>29</v>
      </c>
      <c r="D2742" t="s">
        <v>46</v>
      </c>
      <c r="E2742" t="s">
        <v>138</v>
      </c>
      <c r="F2742" s="11">
        <v>99793</v>
      </c>
      <c r="G2742" s="7" t="s">
        <v>165</v>
      </c>
      <c r="H2742" s="7">
        <f t="shared" si="84"/>
        <v>0</v>
      </c>
      <c r="I2742" t="s">
        <v>153</v>
      </c>
      <c r="J2742" t="s">
        <v>153</v>
      </c>
      <c r="K2742" t="s">
        <v>18</v>
      </c>
      <c r="L2742" s="7" t="s">
        <v>148</v>
      </c>
      <c r="M2742">
        <v>2.76</v>
      </c>
      <c r="N2742" s="12">
        <v>-165</v>
      </c>
      <c r="O2742">
        <f t="shared" si="85"/>
        <v>-165</v>
      </c>
    </row>
    <row r="2743" spans="1:15" x14ac:dyDescent="0.25">
      <c r="A2743">
        <v>587527</v>
      </c>
      <c r="B2743">
        <v>587512</v>
      </c>
      <c r="C2743" t="s">
        <v>29</v>
      </c>
      <c r="D2743" t="s">
        <v>46</v>
      </c>
      <c r="E2743" t="s">
        <v>138</v>
      </c>
      <c r="F2743" s="11">
        <v>356328</v>
      </c>
      <c r="G2743" s="7" t="s">
        <v>165</v>
      </c>
      <c r="H2743" s="7">
        <f t="shared" si="84"/>
        <v>0</v>
      </c>
      <c r="I2743" t="s">
        <v>153</v>
      </c>
      <c r="J2743" t="s">
        <v>153</v>
      </c>
      <c r="K2743" t="s">
        <v>18</v>
      </c>
      <c r="L2743" s="7" t="s">
        <v>148</v>
      </c>
      <c r="M2743">
        <v>2.76</v>
      </c>
      <c r="N2743" s="12">
        <v>205</v>
      </c>
      <c r="O2743">
        <f t="shared" si="85"/>
        <v>205</v>
      </c>
    </row>
    <row r="2744" spans="1:15" x14ac:dyDescent="0.25">
      <c r="A2744">
        <v>587530</v>
      </c>
      <c r="B2744">
        <v>587512</v>
      </c>
      <c r="C2744" t="s">
        <v>29</v>
      </c>
      <c r="D2744" t="s">
        <v>46</v>
      </c>
      <c r="E2744" t="s">
        <v>138</v>
      </c>
      <c r="F2744" s="11">
        <v>110869</v>
      </c>
      <c r="G2744" s="7" t="s">
        <v>165</v>
      </c>
      <c r="H2744" s="7">
        <f t="shared" si="84"/>
        <v>0</v>
      </c>
      <c r="I2744" t="s">
        <v>153</v>
      </c>
      <c r="J2744" t="s">
        <v>153</v>
      </c>
      <c r="K2744" t="s">
        <v>18</v>
      </c>
      <c r="L2744" s="7" t="s">
        <v>148</v>
      </c>
      <c r="M2744">
        <v>2.76</v>
      </c>
      <c r="N2744" s="12">
        <v>-96</v>
      </c>
      <c r="O2744">
        <f t="shared" si="85"/>
        <v>-96</v>
      </c>
    </row>
    <row r="2745" spans="1:15" x14ac:dyDescent="0.25">
      <c r="A2745">
        <v>587532</v>
      </c>
      <c r="B2745">
        <v>587512</v>
      </c>
      <c r="C2745" t="s">
        <v>29</v>
      </c>
      <c r="D2745" t="s">
        <v>46</v>
      </c>
      <c r="E2745" t="s">
        <v>138</v>
      </c>
      <c r="F2745" s="11">
        <v>170165</v>
      </c>
      <c r="G2745" s="7" t="s">
        <v>165</v>
      </c>
      <c r="H2745" s="7">
        <f t="shared" si="84"/>
        <v>0</v>
      </c>
      <c r="I2745" t="s">
        <v>153</v>
      </c>
      <c r="J2745" t="s">
        <v>153</v>
      </c>
      <c r="K2745" t="s">
        <v>18</v>
      </c>
      <c r="L2745" s="7" t="s">
        <v>148</v>
      </c>
      <c r="M2745">
        <v>2.76</v>
      </c>
      <c r="N2745" s="12">
        <v>247</v>
      </c>
      <c r="O2745">
        <f t="shared" si="85"/>
        <v>247</v>
      </c>
    </row>
    <row r="2746" spans="1:15" x14ac:dyDescent="0.25">
      <c r="A2746">
        <v>587534</v>
      </c>
      <c r="B2746">
        <v>587512</v>
      </c>
      <c r="C2746" t="s">
        <v>29</v>
      </c>
      <c r="D2746" t="s">
        <v>46</v>
      </c>
      <c r="E2746" t="s">
        <v>138</v>
      </c>
      <c r="F2746" s="11">
        <v>123943</v>
      </c>
      <c r="G2746" s="7" t="s">
        <v>165</v>
      </c>
      <c r="H2746" s="7">
        <f t="shared" si="84"/>
        <v>0</v>
      </c>
      <c r="I2746" t="s">
        <v>153</v>
      </c>
      <c r="J2746" t="s">
        <v>153</v>
      </c>
      <c r="K2746" t="s">
        <v>18</v>
      </c>
      <c r="L2746" s="7" t="s">
        <v>148</v>
      </c>
      <c r="M2746">
        <v>2.76</v>
      </c>
      <c r="N2746" s="12">
        <v>204</v>
      </c>
      <c r="O2746">
        <f t="shared" si="85"/>
        <v>204</v>
      </c>
    </row>
    <row r="2747" spans="1:15" x14ac:dyDescent="0.25">
      <c r="A2747">
        <v>587536</v>
      </c>
      <c r="B2747">
        <v>587512</v>
      </c>
      <c r="C2747" t="s">
        <v>29</v>
      </c>
      <c r="D2747" t="s">
        <v>46</v>
      </c>
      <c r="E2747" t="s">
        <v>138</v>
      </c>
      <c r="F2747" s="11">
        <v>23433</v>
      </c>
      <c r="G2747" s="7" t="s">
        <v>165</v>
      </c>
      <c r="H2747" s="7">
        <f t="shared" si="84"/>
        <v>0</v>
      </c>
      <c r="I2747" t="s">
        <v>153</v>
      </c>
      <c r="J2747" t="s">
        <v>153</v>
      </c>
      <c r="K2747" t="s">
        <v>18</v>
      </c>
      <c r="L2747" s="7" t="s">
        <v>148</v>
      </c>
      <c r="M2747">
        <v>2.76</v>
      </c>
      <c r="N2747" s="12">
        <v>171</v>
      </c>
      <c r="O2747">
        <f t="shared" si="85"/>
        <v>171</v>
      </c>
    </row>
    <row r="2748" spans="1:15" x14ac:dyDescent="0.25">
      <c r="A2748">
        <v>587538</v>
      </c>
      <c r="B2748">
        <v>587512</v>
      </c>
      <c r="C2748" t="s">
        <v>29</v>
      </c>
      <c r="D2748" t="s">
        <v>46</v>
      </c>
      <c r="E2748" t="s">
        <v>138</v>
      </c>
      <c r="F2748" s="11">
        <v>437436</v>
      </c>
      <c r="G2748" s="7" t="s">
        <v>165</v>
      </c>
      <c r="H2748" s="7">
        <f t="shared" si="84"/>
        <v>0</v>
      </c>
      <c r="I2748" t="s">
        <v>153</v>
      </c>
      <c r="J2748" t="s">
        <v>153</v>
      </c>
      <c r="K2748" t="s">
        <v>18</v>
      </c>
      <c r="L2748" s="7" t="s">
        <v>148</v>
      </c>
      <c r="M2748">
        <v>2.76</v>
      </c>
      <c r="N2748" s="12">
        <v>197</v>
      </c>
      <c r="O2748">
        <f t="shared" si="85"/>
        <v>197</v>
      </c>
    </row>
    <row r="2749" spans="1:15" x14ac:dyDescent="0.25">
      <c r="A2749">
        <v>587541</v>
      </c>
      <c r="B2749">
        <v>587512</v>
      </c>
      <c r="C2749" t="s">
        <v>29</v>
      </c>
      <c r="D2749" t="s">
        <v>46</v>
      </c>
      <c r="E2749" t="s">
        <v>138</v>
      </c>
      <c r="F2749" s="11">
        <v>851701000630</v>
      </c>
      <c r="G2749" s="7" t="s">
        <v>165</v>
      </c>
      <c r="H2749" s="7">
        <f t="shared" si="84"/>
        <v>0</v>
      </c>
      <c r="I2749" t="s">
        <v>153</v>
      </c>
      <c r="J2749" t="s">
        <v>153</v>
      </c>
      <c r="K2749" t="s">
        <v>18</v>
      </c>
      <c r="L2749" s="7" t="s">
        <v>148</v>
      </c>
      <c r="M2749">
        <v>2.76</v>
      </c>
      <c r="N2749" s="12">
        <v>851</v>
      </c>
      <c r="O2749">
        <f t="shared" si="85"/>
        <v>851</v>
      </c>
    </row>
    <row r="2750" spans="1:15" x14ac:dyDescent="0.25">
      <c r="A2750">
        <v>587543</v>
      </c>
      <c r="B2750">
        <v>587512</v>
      </c>
      <c r="C2750" t="s">
        <v>29</v>
      </c>
      <c r="D2750" t="s">
        <v>46</v>
      </c>
      <c r="E2750" t="s">
        <v>138</v>
      </c>
      <c r="F2750" s="11">
        <v>64916100242767</v>
      </c>
      <c r="G2750" s="7" t="s">
        <v>165</v>
      </c>
      <c r="H2750" s="7">
        <f t="shared" si="84"/>
        <v>0</v>
      </c>
      <c r="I2750" t="s">
        <v>153</v>
      </c>
      <c r="J2750" t="s">
        <v>153</v>
      </c>
      <c r="K2750" t="s">
        <v>18</v>
      </c>
      <c r="L2750" s="7" t="s">
        <v>148</v>
      </c>
      <c r="M2750">
        <v>2.76</v>
      </c>
      <c r="N2750" s="12">
        <v>1306</v>
      </c>
      <c r="O2750">
        <f t="shared" si="85"/>
        <v>1306</v>
      </c>
    </row>
    <row r="2751" spans="1:15" x14ac:dyDescent="0.25">
      <c r="A2751">
        <v>587545</v>
      </c>
      <c r="B2751">
        <v>587512</v>
      </c>
      <c r="C2751" t="s">
        <v>29</v>
      </c>
      <c r="D2751" t="s">
        <v>46</v>
      </c>
      <c r="E2751" t="s">
        <v>138</v>
      </c>
      <c r="F2751" s="11">
        <v>775264</v>
      </c>
      <c r="G2751" s="7" t="s">
        <v>165</v>
      </c>
      <c r="H2751" s="7">
        <f t="shared" si="84"/>
        <v>0</v>
      </c>
      <c r="I2751" t="s">
        <v>153</v>
      </c>
      <c r="J2751" t="s">
        <v>153</v>
      </c>
      <c r="K2751" t="s">
        <v>18</v>
      </c>
      <c r="L2751" s="7" t="s">
        <v>148</v>
      </c>
      <c r="M2751">
        <v>2.76</v>
      </c>
      <c r="N2751" s="12">
        <v>879</v>
      </c>
      <c r="O2751">
        <f t="shared" si="85"/>
        <v>879</v>
      </c>
    </row>
    <row r="2752" spans="1:15" x14ac:dyDescent="0.25">
      <c r="A2752">
        <v>587547</v>
      </c>
      <c r="B2752">
        <v>587512</v>
      </c>
      <c r="C2752" t="s">
        <v>29</v>
      </c>
      <c r="D2752" t="s">
        <v>46</v>
      </c>
      <c r="E2752" t="s">
        <v>138</v>
      </c>
      <c r="F2752" s="11">
        <v>128148</v>
      </c>
      <c r="G2752" s="7" t="s">
        <v>165</v>
      </c>
      <c r="H2752" s="7">
        <f t="shared" si="84"/>
        <v>0</v>
      </c>
      <c r="I2752" t="s">
        <v>153</v>
      </c>
      <c r="J2752" t="s">
        <v>153</v>
      </c>
      <c r="K2752" t="s">
        <v>18</v>
      </c>
      <c r="L2752" s="7" t="s">
        <v>148</v>
      </c>
      <c r="M2752">
        <v>2.76</v>
      </c>
      <c r="N2752" s="12">
        <v>204</v>
      </c>
      <c r="O2752">
        <f t="shared" si="85"/>
        <v>204</v>
      </c>
    </row>
    <row r="2753" spans="1:15" x14ac:dyDescent="0.25">
      <c r="A2753">
        <v>587549</v>
      </c>
      <c r="B2753">
        <v>587512</v>
      </c>
      <c r="C2753" t="s">
        <v>29</v>
      </c>
      <c r="D2753" t="s">
        <v>46</v>
      </c>
      <c r="E2753" t="s">
        <v>138</v>
      </c>
      <c r="F2753" s="11">
        <v>72545</v>
      </c>
      <c r="G2753" s="7" t="s">
        <v>165</v>
      </c>
      <c r="H2753" s="7">
        <f t="shared" si="84"/>
        <v>0</v>
      </c>
      <c r="I2753" t="s">
        <v>153</v>
      </c>
      <c r="J2753" t="s">
        <v>153</v>
      </c>
      <c r="K2753" t="s">
        <v>18</v>
      </c>
      <c r="L2753" s="7" t="s">
        <v>148</v>
      </c>
      <c r="M2753">
        <v>2.76</v>
      </c>
      <c r="N2753" s="12">
        <v>124</v>
      </c>
      <c r="O2753">
        <f t="shared" si="85"/>
        <v>124</v>
      </c>
    </row>
    <row r="2754" spans="1:15" x14ac:dyDescent="0.25">
      <c r="A2754">
        <v>587552</v>
      </c>
      <c r="B2754">
        <v>587512</v>
      </c>
      <c r="C2754" t="s">
        <v>29</v>
      </c>
      <c r="D2754" t="s">
        <v>46</v>
      </c>
      <c r="E2754" t="s">
        <v>138</v>
      </c>
      <c r="F2754" s="11">
        <v>34817</v>
      </c>
      <c r="G2754" s="7" t="s">
        <v>165</v>
      </c>
      <c r="H2754" s="7">
        <f t="shared" si="84"/>
        <v>0</v>
      </c>
      <c r="I2754" t="s">
        <v>153</v>
      </c>
      <c r="J2754" t="s">
        <v>153</v>
      </c>
      <c r="K2754" t="s">
        <v>18</v>
      </c>
      <c r="L2754" s="7" t="s">
        <v>148</v>
      </c>
      <c r="M2754">
        <v>2.76</v>
      </c>
      <c r="N2754" s="12">
        <v>85</v>
      </c>
      <c r="O2754">
        <f t="shared" si="85"/>
        <v>85</v>
      </c>
    </row>
    <row r="2755" spans="1:15" x14ac:dyDescent="0.25">
      <c r="A2755">
        <v>587554</v>
      </c>
      <c r="B2755">
        <v>587512</v>
      </c>
      <c r="C2755" t="s">
        <v>29</v>
      </c>
      <c r="D2755" t="s">
        <v>46</v>
      </c>
      <c r="E2755" t="s">
        <v>138</v>
      </c>
      <c r="F2755" s="11">
        <v>8655029001592</v>
      </c>
      <c r="G2755" s="7" t="s">
        <v>165</v>
      </c>
      <c r="H2755" s="7">
        <f t="shared" ref="H2755:H2818" si="86">COUNTIFS($F$2:$F$3258,F2755,$G$2:$G$3258,"ОКПУ")</f>
        <v>0</v>
      </c>
      <c r="I2755" t="s">
        <v>153</v>
      </c>
      <c r="J2755" t="s">
        <v>153</v>
      </c>
      <c r="K2755" t="s">
        <v>18</v>
      </c>
      <c r="L2755" s="7" t="s">
        <v>148</v>
      </c>
      <c r="M2755">
        <v>2.76</v>
      </c>
      <c r="N2755" s="12">
        <v>498</v>
      </c>
      <c r="O2755">
        <f t="shared" ref="O2755:O2818" si="87">IF(H2755&gt;0,IFERROR(N2755/H2755,N2755),N2755)</f>
        <v>498</v>
      </c>
    </row>
    <row r="2756" spans="1:15" x14ac:dyDescent="0.25">
      <c r="A2756">
        <v>587556</v>
      </c>
      <c r="B2756">
        <v>587512</v>
      </c>
      <c r="C2756" t="s">
        <v>29</v>
      </c>
      <c r="D2756" t="s">
        <v>46</v>
      </c>
      <c r="E2756" t="s">
        <v>138</v>
      </c>
      <c r="F2756" s="11">
        <v>603571109632184</v>
      </c>
      <c r="G2756" s="7" t="s">
        <v>165</v>
      </c>
      <c r="H2756" s="7">
        <f t="shared" si="86"/>
        <v>0</v>
      </c>
      <c r="I2756" t="s">
        <v>153</v>
      </c>
      <c r="J2756" t="s">
        <v>153</v>
      </c>
      <c r="K2756" t="s">
        <v>18</v>
      </c>
      <c r="L2756" s="7" t="s">
        <v>148</v>
      </c>
      <c r="M2756">
        <v>2.76</v>
      </c>
      <c r="N2756" s="12">
        <v>215</v>
      </c>
      <c r="O2756">
        <f t="shared" si="87"/>
        <v>215</v>
      </c>
    </row>
    <row r="2757" spans="1:15" x14ac:dyDescent="0.25">
      <c r="A2757">
        <v>587561</v>
      </c>
      <c r="B2757">
        <v>587512</v>
      </c>
      <c r="C2757" t="s">
        <v>29</v>
      </c>
      <c r="D2757" t="s">
        <v>46</v>
      </c>
      <c r="E2757" t="s">
        <v>138</v>
      </c>
      <c r="F2757" s="11">
        <v>727813</v>
      </c>
      <c r="G2757" s="7" t="s">
        <v>165</v>
      </c>
      <c r="H2757" s="7">
        <f t="shared" si="86"/>
        <v>0</v>
      </c>
      <c r="I2757" t="s">
        <v>153</v>
      </c>
      <c r="J2757" t="s">
        <v>153</v>
      </c>
      <c r="K2757" t="s">
        <v>18</v>
      </c>
      <c r="L2757" s="7" t="s">
        <v>148</v>
      </c>
      <c r="M2757">
        <v>2.76</v>
      </c>
      <c r="N2757" s="12">
        <v>0</v>
      </c>
      <c r="O2757">
        <f t="shared" si="87"/>
        <v>0</v>
      </c>
    </row>
    <row r="2758" spans="1:15" x14ac:dyDescent="0.25">
      <c r="A2758">
        <v>587572</v>
      </c>
      <c r="B2758">
        <v>587512</v>
      </c>
      <c r="C2758" t="s">
        <v>29</v>
      </c>
      <c r="D2758" t="s">
        <v>46</v>
      </c>
      <c r="E2758" t="s">
        <v>138</v>
      </c>
      <c r="F2758" s="11" t="s">
        <v>278</v>
      </c>
      <c r="G2758" s="7" t="s">
        <v>165</v>
      </c>
      <c r="H2758" s="7">
        <f t="shared" si="86"/>
        <v>0</v>
      </c>
      <c r="I2758" t="s">
        <v>153</v>
      </c>
      <c r="J2758" t="s">
        <v>153</v>
      </c>
      <c r="K2758" t="s">
        <v>18</v>
      </c>
      <c r="L2758" s="7" t="s">
        <v>148</v>
      </c>
      <c r="M2758">
        <v>2.76</v>
      </c>
      <c r="N2758" s="12">
        <v>-435</v>
      </c>
      <c r="O2758">
        <f t="shared" si="87"/>
        <v>-435</v>
      </c>
    </row>
    <row r="2759" spans="1:15" x14ac:dyDescent="0.25">
      <c r="A2759">
        <v>587577</v>
      </c>
      <c r="B2759">
        <v>587512</v>
      </c>
      <c r="C2759" t="s">
        <v>29</v>
      </c>
      <c r="D2759" t="s">
        <v>46</v>
      </c>
      <c r="E2759" t="s">
        <v>138</v>
      </c>
      <c r="F2759" s="11" t="s">
        <v>279</v>
      </c>
      <c r="G2759" s="7" t="s">
        <v>165</v>
      </c>
      <c r="H2759" s="7">
        <f t="shared" si="86"/>
        <v>0</v>
      </c>
      <c r="I2759" t="s">
        <v>153</v>
      </c>
      <c r="J2759" t="s">
        <v>153</v>
      </c>
      <c r="K2759" t="s">
        <v>18</v>
      </c>
      <c r="L2759" s="7" t="s">
        <v>149</v>
      </c>
      <c r="M2759">
        <v>4.2110000000000003</v>
      </c>
      <c r="N2759" s="12">
        <v>5</v>
      </c>
      <c r="O2759">
        <f t="shared" si="87"/>
        <v>5</v>
      </c>
    </row>
    <row r="2760" spans="1:15" x14ac:dyDescent="0.25">
      <c r="A2760">
        <v>592556</v>
      </c>
      <c r="B2760">
        <v>588205</v>
      </c>
      <c r="C2760" t="s">
        <v>29</v>
      </c>
      <c r="D2760" t="s">
        <v>42</v>
      </c>
      <c r="E2760">
        <v>5</v>
      </c>
      <c r="F2760" s="11">
        <v>118364539</v>
      </c>
      <c r="G2760" s="7" t="s">
        <v>165</v>
      </c>
      <c r="H2760" s="7">
        <f t="shared" si="86"/>
        <v>0</v>
      </c>
      <c r="I2760" t="s">
        <v>153</v>
      </c>
      <c r="J2760" t="s">
        <v>294</v>
      </c>
      <c r="K2760" t="s">
        <v>11</v>
      </c>
      <c r="L2760" s="7" t="s">
        <v>148</v>
      </c>
      <c r="M2760" t="s">
        <v>294</v>
      </c>
      <c r="N2760" t="s">
        <v>294</v>
      </c>
      <c r="O2760" t="str">
        <f t="shared" si="87"/>
        <v>Нет показаний</v>
      </c>
    </row>
    <row r="2761" spans="1:15" x14ac:dyDescent="0.25">
      <c r="A2761">
        <v>592557</v>
      </c>
      <c r="B2761">
        <v>588205</v>
      </c>
      <c r="C2761" t="s">
        <v>29</v>
      </c>
      <c r="D2761" t="s">
        <v>42</v>
      </c>
      <c r="E2761">
        <v>5</v>
      </c>
      <c r="F2761" s="11">
        <v>24300809</v>
      </c>
      <c r="G2761" s="7" t="s">
        <v>165</v>
      </c>
      <c r="H2761" s="7">
        <f t="shared" si="86"/>
        <v>0</v>
      </c>
      <c r="I2761" t="s">
        <v>153</v>
      </c>
      <c r="J2761" t="s">
        <v>294</v>
      </c>
      <c r="K2761" t="s">
        <v>11</v>
      </c>
      <c r="L2761" s="7" t="s">
        <v>148</v>
      </c>
      <c r="M2761" t="s">
        <v>294</v>
      </c>
      <c r="N2761" t="s">
        <v>294</v>
      </c>
      <c r="O2761" t="str">
        <f t="shared" si="87"/>
        <v>Нет показаний</v>
      </c>
    </row>
    <row r="2762" spans="1:15" x14ac:dyDescent="0.25">
      <c r="A2762">
        <v>592559</v>
      </c>
      <c r="B2762">
        <v>588205</v>
      </c>
      <c r="C2762" t="s">
        <v>29</v>
      </c>
      <c r="D2762" t="s">
        <v>42</v>
      </c>
      <c r="E2762">
        <v>5</v>
      </c>
      <c r="F2762" s="11">
        <v>6010867</v>
      </c>
      <c r="G2762" s="7" t="s">
        <v>165</v>
      </c>
      <c r="H2762" s="7">
        <f t="shared" si="86"/>
        <v>0</v>
      </c>
      <c r="I2762" t="s">
        <v>153</v>
      </c>
      <c r="J2762" t="s">
        <v>153</v>
      </c>
      <c r="K2762" t="s">
        <v>11</v>
      </c>
      <c r="L2762" s="7" t="s">
        <v>148</v>
      </c>
      <c r="M2762">
        <v>1.9870000000000001</v>
      </c>
      <c r="N2762" s="12">
        <v>300</v>
      </c>
      <c r="O2762">
        <f t="shared" si="87"/>
        <v>300</v>
      </c>
    </row>
    <row r="2763" spans="1:15" x14ac:dyDescent="0.25">
      <c r="A2763">
        <v>592561</v>
      </c>
      <c r="B2763">
        <v>588205</v>
      </c>
      <c r="C2763" t="s">
        <v>29</v>
      </c>
      <c r="D2763" t="s">
        <v>42</v>
      </c>
      <c r="E2763">
        <v>5</v>
      </c>
      <c r="F2763" s="11">
        <v>6006068</v>
      </c>
      <c r="G2763" s="7" t="s">
        <v>165</v>
      </c>
      <c r="H2763" s="7">
        <f t="shared" si="86"/>
        <v>0</v>
      </c>
      <c r="I2763" t="s">
        <v>153</v>
      </c>
      <c r="J2763" t="s">
        <v>294</v>
      </c>
      <c r="K2763" t="s">
        <v>11</v>
      </c>
      <c r="L2763" s="7" t="s">
        <v>148</v>
      </c>
      <c r="M2763" t="s">
        <v>294</v>
      </c>
      <c r="N2763" t="s">
        <v>294</v>
      </c>
      <c r="O2763" t="str">
        <f t="shared" si="87"/>
        <v>Нет показаний</v>
      </c>
    </row>
    <row r="2764" spans="1:15" x14ac:dyDescent="0.25">
      <c r="A2764">
        <v>592566</v>
      </c>
      <c r="B2764">
        <v>588205</v>
      </c>
      <c r="C2764" t="s">
        <v>29</v>
      </c>
      <c r="D2764" t="s">
        <v>42</v>
      </c>
      <c r="E2764">
        <v>5</v>
      </c>
      <c r="F2764" s="11">
        <v>372333</v>
      </c>
      <c r="G2764" s="7" t="s">
        <v>165</v>
      </c>
      <c r="H2764" s="7">
        <f t="shared" si="86"/>
        <v>0</v>
      </c>
      <c r="I2764" t="s">
        <v>153</v>
      </c>
      <c r="J2764" t="s">
        <v>153</v>
      </c>
      <c r="K2764" t="s">
        <v>11</v>
      </c>
      <c r="L2764" s="7" t="s">
        <v>148</v>
      </c>
      <c r="M2764">
        <v>1.9870000000000001</v>
      </c>
      <c r="N2764" s="12">
        <v>498</v>
      </c>
      <c r="O2764">
        <f t="shared" si="87"/>
        <v>498</v>
      </c>
    </row>
    <row r="2765" spans="1:15" x14ac:dyDescent="0.25">
      <c r="A2765">
        <v>592568</v>
      </c>
      <c r="B2765">
        <v>588205</v>
      </c>
      <c r="C2765" t="s">
        <v>29</v>
      </c>
      <c r="D2765" t="s">
        <v>42</v>
      </c>
      <c r="E2765">
        <v>5</v>
      </c>
      <c r="F2765" s="11">
        <v>6006277</v>
      </c>
      <c r="G2765" s="7" t="s">
        <v>165</v>
      </c>
      <c r="H2765" s="7">
        <f t="shared" si="86"/>
        <v>0</v>
      </c>
      <c r="I2765" t="s">
        <v>153</v>
      </c>
      <c r="J2765" t="s">
        <v>153</v>
      </c>
      <c r="K2765" t="s">
        <v>11</v>
      </c>
      <c r="L2765" s="7" t="s">
        <v>148</v>
      </c>
      <c r="M2765">
        <v>1.9870000000000001</v>
      </c>
      <c r="N2765" s="12">
        <v>320</v>
      </c>
      <c r="O2765">
        <f t="shared" si="87"/>
        <v>320</v>
      </c>
    </row>
    <row r="2766" spans="1:15" x14ac:dyDescent="0.25">
      <c r="A2766">
        <v>592570</v>
      </c>
      <c r="B2766">
        <v>588205</v>
      </c>
      <c r="C2766" t="s">
        <v>29</v>
      </c>
      <c r="D2766" t="s">
        <v>42</v>
      </c>
      <c r="E2766">
        <v>5</v>
      </c>
      <c r="F2766" s="11">
        <v>6009959</v>
      </c>
      <c r="G2766" s="7" t="s">
        <v>165</v>
      </c>
      <c r="H2766" s="7">
        <f t="shared" si="86"/>
        <v>0</v>
      </c>
      <c r="I2766" t="s">
        <v>153</v>
      </c>
      <c r="J2766" t="s">
        <v>294</v>
      </c>
      <c r="K2766" t="s">
        <v>11</v>
      </c>
      <c r="L2766" s="7" t="s">
        <v>148</v>
      </c>
      <c r="M2766" t="s">
        <v>294</v>
      </c>
      <c r="N2766" t="s">
        <v>294</v>
      </c>
      <c r="O2766" t="str">
        <f t="shared" si="87"/>
        <v>Нет показаний</v>
      </c>
    </row>
    <row r="2767" spans="1:15" x14ac:dyDescent="0.25">
      <c r="A2767">
        <v>592571</v>
      </c>
      <c r="B2767">
        <v>588205</v>
      </c>
      <c r="C2767" t="s">
        <v>29</v>
      </c>
      <c r="D2767" t="s">
        <v>42</v>
      </c>
      <c r="E2767">
        <v>5</v>
      </c>
      <c r="F2767" s="11">
        <v>6009994</v>
      </c>
      <c r="G2767" s="7" t="s">
        <v>165</v>
      </c>
      <c r="H2767" s="7">
        <f t="shared" si="86"/>
        <v>0</v>
      </c>
      <c r="I2767" t="s">
        <v>153</v>
      </c>
      <c r="J2767" t="s">
        <v>294</v>
      </c>
      <c r="K2767" t="s">
        <v>11</v>
      </c>
      <c r="L2767" s="7" t="s">
        <v>148</v>
      </c>
      <c r="M2767" t="s">
        <v>294</v>
      </c>
      <c r="N2767" t="s">
        <v>294</v>
      </c>
      <c r="O2767" t="str">
        <f t="shared" si="87"/>
        <v>Нет показаний</v>
      </c>
    </row>
    <row r="2768" spans="1:15" x14ac:dyDescent="0.25">
      <c r="A2768">
        <v>592571</v>
      </c>
      <c r="B2768">
        <v>588205</v>
      </c>
      <c r="C2768" t="s">
        <v>29</v>
      </c>
      <c r="D2768" t="s">
        <v>42</v>
      </c>
      <c r="E2768">
        <v>5</v>
      </c>
      <c r="F2768" s="11">
        <v>6010324</v>
      </c>
      <c r="G2768" s="7" t="s">
        <v>165</v>
      </c>
      <c r="H2768" s="7">
        <f t="shared" si="86"/>
        <v>0</v>
      </c>
      <c r="I2768" t="s">
        <v>153</v>
      </c>
      <c r="J2768" t="s">
        <v>294</v>
      </c>
      <c r="K2768" t="s">
        <v>11</v>
      </c>
      <c r="L2768" s="7" t="s">
        <v>148</v>
      </c>
      <c r="M2768" t="s">
        <v>294</v>
      </c>
      <c r="N2768" t="s">
        <v>294</v>
      </c>
      <c r="O2768" t="str">
        <f t="shared" si="87"/>
        <v>Нет показаний</v>
      </c>
    </row>
    <row r="2769" spans="1:15" x14ac:dyDescent="0.25">
      <c r="A2769">
        <v>592574</v>
      </c>
      <c r="B2769">
        <v>588205</v>
      </c>
      <c r="C2769" t="s">
        <v>29</v>
      </c>
      <c r="D2769" t="s">
        <v>42</v>
      </c>
      <c r="E2769">
        <v>5</v>
      </c>
      <c r="F2769" s="11">
        <v>6010365</v>
      </c>
      <c r="G2769" s="7" t="s">
        <v>165</v>
      </c>
      <c r="H2769" s="7">
        <f t="shared" si="86"/>
        <v>0</v>
      </c>
      <c r="I2769" t="s">
        <v>153</v>
      </c>
      <c r="J2769" t="s">
        <v>153</v>
      </c>
      <c r="K2769" t="s">
        <v>11</v>
      </c>
      <c r="L2769" s="7" t="s">
        <v>148</v>
      </c>
      <c r="M2769">
        <v>1.9870000000000001</v>
      </c>
      <c r="N2769" s="12">
        <v>334</v>
      </c>
      <c r="O2769">
        <f t="shared" si="87"/>
        <v>334</v>
      </c>
    </row>
    <row r="2770" spans="1:15" x14ac:dyDescent="0.25">
      <c r="A2770">
        <v>592575</v>
      </c>
      <c r="B2770">
        <v>588205</v>
      </c>
      <c r="C2770" t="s">
        <v>29</v>
      </c>
      <c r="D2770" t="s">
        <v>42</v>
      </c>
      <c r="E2770">
        <v>5</v>
      </c>
      <c r="F2770" s="11">
        <v>6010772</v>
      </c>
      <c r="G2770" s="7" t="s">
        <v>165</v>
      </c>
      <c r="H2770" s="7">
        <f t="shared" si="86"/>
        <v>0</v>
      </c>
      <c r="I2770" t="s">
        <v>153</v>
      </c>
      <c r="J2770" t="s">
        <v>294</v>
      </c>
      <c r="K2770" t="s">
        <v>11</v>
      </c>
      <c r="L2770" s="7" t="s">
        <v>148</v>
      </c>
      <c r="M2770" t="s">
        <v>294</v>
      </c>
      <c r="N2770" t="s">
        <v>294</v>
      </c>
      <c r="O2770" t="str">
        <f t="shared" si="87"/>
        <v>Нет показаний</v>
      </c>
    </row>
    <row r="2771" spans="1:15" x14ac:dyDescent="0.25">
      <c r="A2771">
        <v>592577</v>
      </c>
      <c r="B2771">
        <v>588205</v>
      </c>
      <c r="C2771" t="s">
        <v>29</v>
      </c>
      <c r="D2771" t="s">
        <v>42</v>
      </c>
      <c r="E2771">
        <v>5</v>
      </c>
      <c r="F2771" s="11">
        <v>2877154</v>
      </c>
      <c r="G2771" s="7" t="s">
        <v>165</v>
      </c>
      <c r="H2771" s="7">
        <f t="shared" si="86"/>
        <v>0</v>
      </c>
      <c r="I2771" t="s">
        <v>153</v>
      </c>
      <c r="J2771" t="s">
        <v>153</v>
      </c>
      <c r="K2771" t="s">
        <v>11</v>
      </c>
      <c r="L2771" s="7" t="s">
        <v>148</v>
      </c>
      <c r="M2771">
        <v>1.9870000000000001</v>
      </c>
      <c r="N2771" s="12">
        <v>95</v>
      </c>
      <c r="O2771">
        <f t="shared" si="87"/>
        <v>95</v>
      </c>
    </row>
    <row r="2772" spans="1:15" x14ac:dyDescent="0.25">
      <c r="A2772">
        <v>592579</v>
      </c>
      <c r="B2772">
        <v>588205</v>
      </c>
      <c r="C2772" t="s">
        <v>29</v>
      </c>
      <c r="D2772" t="s">
        <v>42</v>
      </c>
      <c r="E2772">
        <v>5</v>
      </c>
      <c r="F2772" s="11">
        <v>67799056005610</v>
      </c>
      <c r="G2772" s="7" t="s">
        <v>165</v>
      </c>
      <c r="H2772" s="7">
        <f t="shared" si="86"/>
        <v>0</v>
      </c>
      <c r="I2772" t="s">
        <v>153</v>
      </c>
      <c r="J2772" t="s">
        <v>294</v>
      </c>
      <c r="K2772" t="s">
        <v>11</v>
      </c>
      <c r="L2772" s="7" t="s">
        <v>148</v>
      </c>
      <c r="M2772" t="s">
        <v>294</v>
      </c>
      <c r="N2772" t="s">
        <v>294</v>
      </c>
      <c r="O2772" t="str">
        <f t="shared" si="87"/>
        <v>Нет показаний</v>
      </c>
    </row>
    <row r="2773" spans="1:15" x14ac:dyDescent="0.25">
      <c r="A2773">
        <v>592581</v>
      </c>
      <c r="B2773">
        <v>588205</v>
      </c>
      <c r="C2773" t="s">
        <v>29</v>
      </c>
      <c r="D2773" t="s">
        <v>42</v>
      </c>
      <c r="E2773">
        <v>5</v>
      </c>
      <c r="F2773" s="11">
        <v>6010916</v>
      </c>
      <c r="G2773" s="7" t="s">
        <v>165</v>
      </c>
      <c r="H2773" s="7">
        <f t="shared" si="86"/>
        <v>0</v>
      </c>
      <c r="I2773" t="s">
        <v>153</v>
      </c>
      <c r="J2773" t="s">
        <v>153</v>
      </c>
      <c r="K2773" t="s">
        <v>11</v>
      </c>
      <c r="L2773" s="7" t="s">
        <v>148</v>
      </c>
      <c r="M2773">
        <v>1.9870000000000001</v>
      </c>
      <c r="N2773" s="12">
        <v>50</v>
      </c>
      <c r="O2773">
        <f t="shared" si="87"/>
        <v>50</v>
      </c>
    </row>
    <row r="2774" spans="1:15" x14ac:dyDescent="0.25">
      <c r="A2774">
        <v>592583</v>
      </c>
      <c r="B2774">
        <v>588205</v>
      </c>
      <c r="C2774" t="s">
        <v>29</v>
      </c>
      <c r="D2774" t="s">
        <v>42</v>
      </c>
      <c r="E2774">
        <v>5</v>
      </c>
      <c r="F2774" s="11">
        <v>6003003</v>
      </c>
      <c r="G2774" s="7" t="s">
        <v>165</v>
      </c>
      <c r="H2774" s="7">
        <f t="shared" si="86"/>
        <v>0</v>
      </c>
      <c r="I2774" t="s">
        <v>153</v>
      </c>
      <c r="J2774" t="s">
        <v>294</v>
      </c>
      <c r="K2774" t="s">
        <v>11</v>
      </c>
      <c r="L2774" s="7" t="s">
        <v>148</v>
      </c>
      <c r="M2774" t="s">
        <v>294</v>
      </c>
      <c r="N2774" t="s">
        <v>294</v>
      </c>
      <c r="O2774" t="str">
        <f t="shared" si="87"/>
        <v>Нет показаний</v>
      </c>
    </row>
    <row r="2775" spans="1:15" x14ac:dyDescent="0.25">
      <c r="A2775">
        <v>592583</v>
      </c>
      <c r="B2775">
        <v>588205</v>
      </c>
      <c r="C2775" t="s">
        <v>29</v>
      </c>
      <c r="D2775" t="s">
        <v>42</v>
      </c>
      <c r="E2775">
        <v>5</v>
      </c>
      <c r="F2775" s="11">
        <v>6006604</v>
      </c>
      <c r="G2775" s="7" t="s">
        <v>165</v>
      </c>
      <c r="H2775" s="7">
        <f t="shared" si="86"/>
        <v>0</v>
      </c>
      <c r="I2775" t="s">
        <v>153</v>
      </c>
      <c r="J2775" t="s">
        <v>294</v>
      </c>
      <c r="K2775" t="s">
        <v>11</v>
      </c>
      <c r="L2775" s="7" t="s">
        <v>148</v>
      </c>
      <c r="M2775" t="s">
        <v>294</v>
      </c>
      <c r="N2775" t="s">
        <v>294</v>
      </c>
      <c r="O2775" t="str">
        <f t="shared" si="87"/>
        <v>Нет показаний</v>
      </c>
    </row>
    <row r="2776" spans="1:15" x14ac:dyDescent="0.25">
      <c r="A2776">
        <v>592584</v>
      </c>
      <c r="B2776">
        <v>588205</v>
      </c>
      <c r="C2776" t="s">
        <v>29</v>
      </c>
      <c r="D2776" t="s">
        <v>42</v>
      </c>
      <c r="E2776">
        <v>5</v>
      </c>
      <c r="F2776" s="11">
        <v>6006540</v>
      </c>
      <c r="G2776" s="7" t="s">
        <v>165</v>
      </c>
      <c r="H2776" s="7">
        <f t="shared" si="86"/>
        <v>0</v>
      </c>
      <c r="I2776" t="s">
        <v>153</v>
      </c>
      <c r="J2776" t="s">
        <v>294</v>
      </c>
      <c r="K2776" t="s">
        <v>11</v>
      </c>
      <c r="L2776" s="7" t="s">
        <v>148</v>
      </c>
      <c r="M2776" t="s">
        <v>294</v>
      </c>
      <c r="N2776" t="s">
        <v>294</v>
      </c>
      <c r="O2776" t="str">
        <f t="shared" si="87"/>
        <v>Нет показаний</v>
      </c>
    </row>
    <row r="2777" spans="1:15" x14ac:dyDescent="0.25">
      <c r="A2777">
        <v>592586</v>
      </c>
      <c r="B2777">
        <v>588205</v>
      </c>
      <c r="C2777" t="s">
        <v>29</v>
      </c>
      <c r="D2777" t="s">
        <v>42</v>
      </c>
      <c r="E2777">
        <v>5</v>
      </c>
      <c r="F2777" s="11">
        <v>512839</v>
      </c>
      <c r="G2777" s="7" t="s">
        <v>165</v>
      </c>
      <c r="H2777" s="7">
        <f t="shared" si="86"/>
        <v>0</v>
      </c>
      <c r="I2777" t="s">
        <v>153</v>
      </c>
      <c r="J2777" t="s">
        <v>294</v>
      </c>
      <c r="K2777" t="s">
        <v>11</v>
      </c>
      <c r="L2777" s="7" t="s">
        <v>148</v>
      </c>
      <c r="M2777" t="s">
        <v>294</v>
      </c>
      <c r="N2777" t="s">
        <v>294</v>
      </c>
      <c r="O2777" t="str">
        <f t="shared" si="87"/>
        <v>Нет показаний</v>
      </c>
    </row>
    <row r="2778" spans="1:15" x14ac:dyDescent="0.25">
      <c r="A2778">
        <v>592588</v>
      </c>
      <c r="B2778">
        <v>588205</v>
      </c>
      <c r="C2778" t="s">
        <v>29</v>
      </c>
      <c r="D2778" t="s">
        <v>42</v>
      </c>
      <c r="E2778">
        <v>5</v>
      </c>
      <c r="F2778" s="11" t="s">
        <v>280</v>
      </c>
      <c r="G2778" s="7" t="s">
        <v>165</v>
      </c>
      <c r="H2778" s="7">
        <f t="shared" si="86"/>
        <v>0</v>
      </c>
      <c r="I2778" t="s">
        <v>153</v>
      </c>
      <c r="J2778" t="s">
        <v>294</v>
      </c>
      <c r="K2778" t="s">
        <v>11</v>
      </c>
      <c r="L2778" s="7" t="s">
        <v>148</v>
      </c>
      <c r="M2778" t="s">
        <v>294</v>
      </c>
      <c r="N2778" t="s">
        <v>294</v>
      </c>
      <c r="O2778" t="str">
        <f t="shared" si="87"/>
        <v>Нет показаний</v>
      </c>
    </row>
    <row r="2779" spans="1:15" x14ac:dyDescent="0.25">
      <c r="A2779">
        <v>592595</v>
      </c>
      <c r="B2779">
        <v>588205</v>
      </c>
      <c r="C2779" t="s">
        <v>29</v>
      </c>
      <c r="D2779" t="s">
        <v>42</v>
      </c>
      <c r="E2779">
        <v>5</v>
      </c>
      <c r="F2779" s="11" t="s">
        <v>281</v>
      </c>
      <c r="G2779" s="7" t="s">
        <v>165</v>
      </c>
      <c r="H2779" s="7">
        <f t="shared" si="86"/>
        <v>0</v>
      </c>
      <c r="I2779" t="s">
        <v>153</v>
      </c>
      <c r="J2779" t="s">
        <v>153</v>
      </c>
      <c r="K2779" t="s">
        <v>11</v>
      </c>
      <c r="L2779" s="7" t="s">
        <v>148</v>
      </c>
      <c r="M2779">
        <v>1.9870000000000001</v>
      </c>
      <c r="N2779" s="12">
        <v>800</v>
      </c>
      <c r="O2779">
        <f t="shared" si="87"/>
        <v>800</v>
      </c>
    </row>
    <row r="2780" spans="1:15" x14ac:dyDescent="0.25">
      <c r="A2780">
        <v>592597</v>
      </c>
      <c r="B2780">
        <v>588205</v>
      </c>
      <c r="C2780" t="s">
        <v>29</v>
      </c>
      <c r="D2780" t="s">
        <v>42</v>
      </c>
      <c r="E2780">
        <v>5</v>
      </c>
      <c r="F2780" s="11">
        <v>22429509</v>
      </c>
      <c r="G2780" s="7" t="s">
        <v>165</v>
      </c>
      <c r="H2780" s="7">
        <f t="shared" si="86"/>
        <v>0</v>
      </c>
      <c r="I2780" t="s">
        <v>153</v>
      </c>
      <c r="J2780" t="s">
        <v>153</v>
      </c>
      <c r="K2780" t="s">
        <v>11</v>
      </c>
      <c r="L2780" s="7" t="s">
        <v>148</v>
      </c>
      <c r="M2780">
        <v>1.9870000000000001</v>
      </c>
      <c r="N2780" s="12">
        <v>35</v>
      </c>
      <c r="O2780">
        <f t="shared" si="87"/>
        <v>35</v>
      </c>
    </row>
    <row r="2781" spans="1:15" x14ac:dyDescent="0.25">
      <c r="A2781">
        <v>592599</v>
      </c>
      <c r="B2781">
        <v>588205</v>
      </c>
      <c r="C2781" t="s">
        <v>29</v>
      </c>
      <c r="D2781" t="s">
        <v>42</v>
      </c>
      <c r="E2781">
        <v>5</v>
      </c>
      <c r="F2781" s="11">
        <v>24313709</v>
      </c>
      <c r="G2781" s="7" t="s">
        <v>165</v>
      </c>
      <c r="H2781" s="7">
        <f t="shared" si="86"/>
        <v>0</v>
      </c>
      <c r="I2781" t="s">
        <v>153</v>
      </c>
      <c r="J2781" t="s">
        <v>153</v>
      </c>
      <c r="K2781" t="s">
        <v>11</v>
      </c>
      <c r="L2781" s="7" t="s">
        <v>148</v>
      </c>
      <c r="M2781">
        <v>1.9870000000000001</v>
      </c>
      <c r="N2781" s="12">
        <v>201</v>
      </c>
      <c r="O2781">
        <f t="shared" si="87"/>
        <v>201</v>
      </c>
    </row>
    <row r="2782" spans="1:15" x14ac:dyDescent="0.25">
      <c r="A2782">
        <v>592603</v>
      </c>
      <c r="B2782">
        <v>588205</v>
      </c>
      <c r="C2782" t="s">
        <v>29</v>
      </c>
      <c r="D2782" t="s">
        <v>42</v>
      </c>
      <c r="E2782">
        <v>5</v>
      </c>
      <c r="F2782" s="11" t="s">
        <v>282</v>
      </c>
      <c r="G2782" s="7" t="s">
        <v>165</v>
      </c>
      <c r="H2782" s="7">
        <f t="shared" si="86"/>
        <v>0</v>
      </c>
      <c r="I2782" t="s">
        <v>153</v>
      </c>
      <c r="J2782" t="s">
        <v>153</v>
      </c>
      <c r="K2782" t="s">
        <v>11</v>
      </c>
      <c r="L2782" s="7" t="s">
        <v>148</v>
      </c>
      <c r="M2782">
        <v>1.9870000000000001</v>
      </c>
      <c r="N2782" s="12">
        <v>40</v>
      </c>
      <c r="O2782">
        <f t="shared" si="87"/>
        <v>40</v>
      </c>
    </row>
    <row r="2783" spans="1:15" x14ac:dyDescent="0.25">
      <c r="A2783">
        <v>592605</v>
      </c>
      <c r="B2783">
        <v>588205</v>
      </c>
      <c r="C2783" t="s">
        <v>29</v>
      </c>
      <c r="D2783" t="s">
        <v>42</v>
      </c>
      <c r="E2783">
        <v>5</v>
      </c>
      <c r="F2783" s="11">
        <v>22414909</v>
      </c>
      <c r="G2783" s="7" t="s">
        <v>170</v>
      </c>
      <c r="H2783" s="7">
        <f t="shared" si="86"/>
        <v>3</v>
      </c>
      <c r="I2783" t="s">
        <v>153</v>
      </c>
      <c r="J2783" t="s">
        <v>153</v>
      </c>
      <c r="K2783" t="s">
        <v>11</v>
      </c>
      <c r="L2783" s="7" t="s">
        <v>148</v>
      </c>
      <c r="M2783">
        <v>1.9870000000000001</v>
      </c>
      <c r="N2783" s="12">
        <v>0</v>
      </c>
      <c r="O2783">
        <f t="shared" si="87"/>
        <v>0</v>
      </c>
    </row>
    <row r="2784" spans="1:15" x14ac:dyDescent="0.25">
      <c r="A2784">
        <v>592605</v>
      </c>
      <c r="B2784">
        <v>588205</v>
      </c>
      <c r="C2784" t="s">
        <v>29</v>
      </c>
      <c r="D2784" t="s">
        <v>42</v>
      </c>
      <c r="E2784">
        <v>5</v>
      </c>
      <c r="F2784" s="11">
        <v>21348609</v>
      </c>
      <c r="G2784" s="7" t="s">
        <v>165</v>
      </c>
      <c r="H2784" s="7">
        <f t="shared" si="86"/>
        <v>0</v>
      </c>
      <c r="I2784" t="s">
        <v>153</v>
      </c>
      <c r="J2784" t="s">
        <v>153</v>
      </c>
      <c r="K2784" t="s">
        <v>11</v>
      </c>
      <c r="L2784" s="7" t="s">
        <v>148</v>
      </c>
      <c r="M2784">
        <v>1.9870000000000001</v>
      </c>
      <c r="N2784" s="12">
        <v>0</v>
      </c>
      <c r="O2784">
        <f t="shared" si="87"/>
        <v>0</v>
      </c>
    </row>
    <row r="2785" spans="1:15" x14ac:dyDescent="0.25">
      <c r="A2785">
        <v>592606</v>
      </c>
      <c r="B2785">
        <v>588205</v>
      </c>
      <c r="C2785" t="s">
        <v>29</v>
      </c>
      <c r="D2785" t="s">
        <v>42</v>
      </c>
      <c r="E2785">
        <v>5</v>
      </c>
      <c r="F2785" s="11">
        <v>22414909</v>
      </c>
      <c r="G2785" s="7" t="s">
        <v>170</v>
      </c>
      <c r="H2785" s="7">
        <f t="shared" si="86"/>
        <v>3</v>
      </c>
      <c r="I2785" t="s">
        <v>153</v>
      </c>
      <c r="J2785" t="s">
        <v>153</v>
      </c>
      <c r="K2785" t="s">
        <v>11</v>
      </c>
      <c r="L2785" s="7" t="s">
        <v>148</v>
      </c>
      <c r="M2785">
        <v>1.9870000000000001</v>
      </c>
      <c r="N2785" s="12">
        <v>0</v>
      </c>
      <c r="O2785">
        <f t="shared" si="87"/>
        <v>0</v>
      </c>
    </row>
    <row r="2786" spans="1:15" x14ac:dyDescent="0.25">
      <c r="A2786">
        <v>592606</v>
      </c>
      <c r="B2786">
        <v>588205</v>
      </c>
      <c r="C2786" t="s">
        <v>29</v>
      </c>
      <c r="D2786" t="s">
        <v>42</v>
      </c>
      <c r="E2786">
        <v>5</v>
      </c>
      <c r="F2786" s="11">
        <v>22429009</v>
      </c>
      <c r="G2786" s="7" t="s">
        <v>165</v>
      </c>
      <c r="H2786" s="7">
        <f t="shared" si="86"/>
        <v>0</v>
      </c>
      <c r="I2786" t="s">
        <v>153</v>
      </c>
      <c r="J2786" t="s">
        <v>153</v>
      </c>
      <c r="K2786" t="s">
        <v>11</v>
      </c>
      <c r="L2786" s="7" t="s">
        <v>148</v>
      </c>
      <c r="M2786">
        <v>1.9870000000000001</v>
      </c>
      <c r="N2786" s="12">
        <v>0</v>
      </c>
      <c r="O2786">
        <f t="shared" si="87"/>
        <v>0</v>
      </c>
    </row>
    <row r="2787" spans="1:15" x14ac:dyDescent="0.25">
      <c r="A2787">
        <v>592606</v>
      </c>
      <c r="B2787">
        <v>588205</v>
      </c>
      <c r="C2787" t="s">
        <v>29</v>
      </c>
      <c r="D2787" t="s">
        <v>42</v>
      </c>
      <c r="E2787">
        <v>5</v>
      </c>
      <c r="F2787" s="11">
        <v>22430809</v>
      </c>
      <c r="G2787" s="7" t="s">
        <v>165</v>
      </c>
      <c r="H2787" s="7">
        <f t="shared" si="86"/>
        <v>0</v>
      </c>
      <c r="I2787" t="s">
        <v>153</v>
      </c>
      <c r="J2787" t="s">
        <v>153</v>
      </c>
      <c r="K2787" t="s">
        <v>11</v>
      </c>
      <c r="L2787" s="7" t="s">
        <v>148</v>
      </c>
      <c r="M2787">
        <v>1.9870000000000001</v>
      </c>
      <c r="N2787" s="12">
        <v>50</v>
      </c>
      <c r="O2787">
        <f t="shared" si="87"/>
        <v>50</v>
      </c>
    </row>
    <row r="2788" spans="1:15" x14ac:dyDescent="0.25">
      <c r="A2788">
        <v>592607</v>
      </c>
      <c r="B2788">
        <v>588205</v>
      </c>
      <c r="C2788" t="s">
        <v>29</v>
      </c>
      <c r="D2788" t="s">
        <v>42</v>
      </c>
      <c r="E2788">
        <v>5</v>
      </c>
      <c r="F2788" s="11">
        <v>22414909</v>
      </c>
      <c r="G2788" s="7" t="s">
        <v>170</v>
      </c>
      <c r="H2788" s="7">
        <f t="shared" si="86"/>
        <v>3</v>
      </c>
      <c r="I2788" t="s">
        <v>153</v>
      </c>
      <c r="J2788" t="s">
        <v>153</v>
      </c>
      <c r="K2788" t="s">
        <v>11</v>
      </c>
      <c r="L2788" s="7" t="s">
        <v>148</v>
      </c>
      <c r="M2788">
        <v>1.9870000000000001</v>
      </c>
      <c r="N2788" s="12">
        <v>0</v>
      </c>
      <c r="O2788">
        <f t="shared" si="87"/>
        <v>0</v>
      </c>
    </row>
    <row r="2789" spans="1:15" x14ac:dyDescent="0.25">
      <c r="A2789">
        <v>592609</v>
      </c>
      <c r="B2789">
        <v>588205</v>
      </c>
      <c r="C2789" t="s">
        <v>29</v>
      </c>
      <c r="D2789" t="s">
        <v>42</v>
      </c>
      <c r="E2789">
        <v>5</v>
      </c>
      <c r="F2789" s="11">
        <v>503317</v>
      </c>
      <c r="G2789" s="7" t="s">
        <v>165</v>
      </c>
      <c r="H2789" s="7">
        <f t="shared" si="86"/>
        <v>0</v>
      </c>
      <c r="I2789" t="s">
        <v>153</v>
      </c>
      <c r="J2789" t="s">
        <v>294</v>
      </c>
      <c r="K2789" t="s">
        <v>11</v>
      </c>
      <c r="L2789" s="7" t="s">
        <v>148</v>
      </c>
      <c r="M2789" t="s">
        <v>294</v>
      </c>
      <c r="N2789" t="s">
        <v>294</v>
      </c>
      <c r="O2789" t="str">
        <f t="shared" si="87"/>
        <v>Нет показаний</v>
      </c>
    </row>
    <row r="2790" spans="1:15" x14ac:dyDescent="0.25">
      <c r="A2790">
        <v>592611</v>
      </c>
      <c r="B2790">
        <v>588205</v>
      </c>
      <c r="C2790" t="s">
        <v>29</v>
      </c>
      <c r="D2790" t="s">
        <v>42</v>
      </c>
      <c r="E2790">
        <v>5</v>
      </c>
      <c r="F2790" s="11">
        <v>22430109</v>
      </c>
      <c r="G2790" s="7" t="s">
        <v>165</v>
      </c>
      <c r="H2790" s="7">
        <f t="shared" si="86"/>
        <v>0</v>
      </c>
      <c r="I2790" t="s">
        <v>153</v>
      </c>
      <c r="J2790" t="s">
        <v>294</v>
      </c>
      <c r="K2790" t="s">
        <v>11</v>
      </c>
      <c r="L2790" s="7" t="s">
        <v>148</v>
      </c>
      <c r="M2790" t="s">
        <v>294</v>
      </c>
      <c r="N2790" t="s">
        <v>294</v>
      </c>
      <c r="O2790" t="str">
        <f t="shared" si="87"/>
        <v>Нет показаний</v>
      </c>
    </row>
    <row r="2791" spans="1:15" x14ac:dyDescent="0.25">
      <c r="A2791">
        <v>592613</v>
      </c>
      <c r="B2791">
        <v>588205</v>
      </c>
      <c r="C2791" t="s">
        <v>29</v>
      </c>
      <c r="D2791" t="s">
        <v>42</v>
      </c>
      <c r="E2791">
        <v>5</v>
      </c>
      <c r="F2791" s="11" t="s">
        <v>283</v>
      </c>
      <c r="G2791" s="7" t="s">
        <v>165</v>
      </c>
      <c r="H2791" s="7">
        <f t="shared" si="86"/>
        <v>0</v>
      </c>
      <c r="I2791" t="s">
        <v>153</v>
      </c>
      <c r="J2791" t="s">
        <v>294</v>
      </c>
      <c r="K2791" t="s">
        <v>11</v>
      </c>
      <c r="L2791" s="7" t="s">
        <v>148</v>
      </c>
      <c r="M2791" t="s">
        <v>294</v>
      </c>
      <c r="N2791" t="s">
        <v>294</v>
      </c>
      <c r="O2791" t="str">
        <f t="shared" si="87"/>
        <v>Нет показаний</v>
      </c>
    </row>
    <row r="2792" spans="1:15" x14ac:dyDescent="0.25">
      <c r="A2792">
        <v>592615</v>
      </c>
      <c r="B2792">
        <v>588205</v>
      </c>
      <c r="C2792" t="s">
        <v>29</v>
      </c>
      <c r="D2792" t="s">
        <v>42</v>
      </c>
      <c r="E2792">
        <v>5</v>
      </c>
      <c r="F2792" s="11">
        <v>2078025</v>
      </c>
      <c r="G2792" s="7" t="s">
        <v>165</v>
      </c>
      <c r="H2792" s="7">
        <f t="shared" si="86"/>
        <v>0</v>
      </c>
      <c r="I2792" t="s">
        <v>153</v>
      </c>
      <c r="J2792" t="s">
        <v>153</v>
      </c>
      <c r="K2792" t="s">
        <v>11</v>
      </c>
      <c r="L2792" s="7" t="s">
        <v>148</v>
      </c>
      <c r="M2792">
        <v>1.9870000000000001</v>
      </c>
      <c r="N2792" s="12">
        <v>50</v>
      </c>
      <c r="O2792">
        <f t="shared" si="87"/>
        <v>50</v>
      </c>
    </row>
    <row r="2793" spans="1:15" x14ac:dyDescent="0.25">
      <c r="A2793">
        <v>592615</v>
      </c>
      <c r="B2793">
        <v>588205</v>
      </c>
      <c r="C2793" t="s">
        <v>29</v>
      </c>
      <c r="D2793" t="s">
        <v>42</v>
      </c>
      <c r="E2793">
        <v>5</v>
      </c>
      <c r="F2793" s="11">
        <v>2078026</v>
      </c>
      <c r="G2793" s="7" t="s">
        <v>165</v>
      </c>
      <c r="H2793" s="7">
        <f t="shared" si="86"/>
        <v>0</v>
      </c>
      <c r="I2793" t="s">
        <v>153</v>
      </c>
      <c r="J2793" t="s">
        <v>153</v>
      </c>
      <c r="K2793" t="s">
        <v>11</v>
      </c>
      <c r="L2793" s="7" t="s">
        <v>148</v>
      </c>
      <c r="M2793">
        <v>1.9870000000000001</v>
      </c>
      <c r="N2793" s="12">
        <v>50</v>
      </c>
      <c r="O2793">
        <f t="shared" si="87"/>
        <v>50</v>
      </c>
    </row>
    <row r="2794" spans="1:15" x14ac:dyDescent="0.25">
      <c r="A2794">
        <v>592617</v>
      </c>
      <c r="B2794">
        <v>588207</v>
      </c>
      <c r="C2794" t="s">
        <v>29</v>
      </c>
      <c r="D2794" t="s">
        <v>43</v>
      </c>
      <c r="E2794">
        <v>26</v>
      </c>
      <c r="F2794" s="11">
        <v>54184</v>
      </c>
      <c r="G2794" s="7" t="s">
        <v>165</v>
      </c>
      <c r="H2794" s="7">
        <f t="shared" si="86"/>
        <v>0</v>
      </c>
      <c r="I2794" t="s">
        <v>153</v>
      </c>
      <c r="J2794" t="s">
        <v>153</v>
      </c>
      <c r="K2794" t="s">
        <v>11</v>
      </c>
      <c r="L2794" s="7" t="s">
        <v>148</v>
      </c>
      <c r="M2794">
        <v>1.9870000000000001</v>
      </c>
      <c r="N2794" s="12">
        <v>-216</v>
      </c>
      <c r="O2794">
        <f t="shared" si="87"/>
        <v>-216</v>
      </c>
    </row>
    <row r="2795" spans="1:15" x14ac:dyDescent="0.25">
      <c r="A2795">
        <v>592619</v>
      </c>
      <c r="B2795">
        <v>588207</v>
      </c>
      <c r="C2795" t="s">
        <v>29</v>
      </c>
      <c r="D2795" t="s">
        <v>43</v>
      </c>
      <c r="E2795">
        <v>26</v>
      </c>
      <c r="F2795" s="11">
        <v>1139</v>
      </c>
      <c r="G2795" s="7" t="s">
        <v>165</v>
      </c>
      <c r="H2795" s="7">
        <f t="shared" si="86"/>
        <v>0</v>
      </c>
      <c r="I2795" t="s">
        <v>153</v>
      </c>
      <c r="J2795" t="s">
        <v>294</v>
      </c>
      <c r="K2795" t="s">
        <v>11</v>
      </c>
      <c r="L2795" s="7" t="s">
        <v>148</v>
      </c>
      <c r="M2795" t="s">
        <v>294</v>
      </c>
      <c r="N2795" t="s">
        <v>294</v>
      </c>
      <c r="O2795" t="str">
        <f t="shared" si="87"/>
        <v>Нет показаний</v>
      </c>
    </row>
    <row r="2796" spans="1:15" x14ac:dyDescent="0.25">
      <c r="A2796">
        <v>592621</v>
      </c>
      <c r="B2796">
        <v>588207</v>
      </c>
      <c r="C2796" t="s">
        <v>29</v>
      </c>
      <c r="D2796" t="s">
        <v>43</v>
      </c>
      <c r="E2796">
        <v>26</v>
      </c>
      <c r="F2796" s="11">
        <v>553124</v>
      </c>
      <c r="G2796" s="7" t="s">
        <v>170</v>
      </c>
      <c r="H2796" s="7">
        <f t="shared" si="86"/>
        <v>2</v>
      </c>
      <c r="I2796" t="s">
        <v>153</v>
      </c>
      <c r="J2796" t="s">
        <v>294</v>
      </c>
      <c r="K2796" t="s">
        <v>11</v>
      </c>
      <c r="L2796" s="7" t="s">
        <v>148</v>
      </c>
      <c r="M2796" t="s">
        <v>294</v>
      </c>
      <c r="N2796" t="s">
        <v>294</v>
      </c>
      <c r="O2796" t="str">
        <f t="shared" si="87"/>
        <v>Нет показаний</v>
      </c>
    </row>
    <row r="2797" spans="1:15" x14ac:dyDescent="0.25">
      <c r="A2797">
        <v>592622</v>
      </c>
      <c r="B2797">
        <v>588207</v>
      </c>
      <c r="C2797" t="s">
        <v>29</v>
      </c>
      <c r="D2797" t="s">
        <v>43</v>
      </c>
      <c r="E2797">
        <v>26</v>
      </c>
      <c r="F2797" s="11">
        <v>553124</v>
      </c>
      <c r="G2797" s="7" t="s">
        <v>170</v>
      </c>
      <c r="H2797" s="7">
        <f t="shared" si="86"/>
        <v>2</v>
      </c>
      <c r="I2797" t="s">
        <v>153</v>
      </c>
      <c r="J2797" t="s">
        <v>294</v>
      </c>
      <c r="K2797" t="s">
        <v>11</v>
      </c>
      <c r="L2797" s="7" t="s">
        <v>148</v>
      </c>
      <c r="M2797" t="s">
        <v>294</v>
      </c>
      <c r="N2797" t="s">
        <v>294</v>
      </c>
      <c r="O2797" t="str">
        <f t="shared" si="87"/>
        <v>Нет показаний</v>
      </c>
    </row>
    <row r="2798" spans="1:15" x14ac:dyDescent="0.25">
      <c r="A2798">
        <v>592624</v>
      </c>
      <c r="B2798">
        <v>588207</v>
      </c>
      <c r="C2798" t="s">
        <v>29</v>
      </c>
      <c r="D2798" t="s">
        <v>43</v>
      </c>
      <c r="E2798">
        <v>26</v>
      </c>
      <c r="F2798" s="11">
        <v>74537</v>
      </c>
      <c r="G2798" s="7" t="s">
        <v>165</v>
      </c>
      <c r="H2798" s="7">
        <f t="shared" si="86"/>
        <v>0</v>
      </c>
      <c r="I2798" t="s">
        <v>153</v>
      </c>
      <c r="J2798" t="s">
        <v>153</v>
      </c>
      <c r="K2798" t="s">
        <v>11</v>
      </c>
      <c r="L2798" s="7" t="s">
        <v>148</v>
      </c>
      <c r="M2798">
        <v>1.9870000000000001</v>
      </c>
      <c r="N2798" s="12">
        <v>280</v>
      </c>
      <c r="O2798">
        <f t="shared" si="87"/>
        <v>280</v>
      </c>
    </row>
    <row r="2799" spans="1:15" x14ac:dyDescent="0.25">
      <c r="A2799">
        <v>592642</v>
      </c>
      <c r="B2799">
        <v>588210</v>
      </c>
      <c r="C2799" t="s">
        <v>29</v>
      </c>
      <c r="D2799" t="s">
        <v>46</v>
      </c>
      <c r="E2799">
        <v>5</v>
      </c>
      <c r="F2799" s="11">
        <v>128961</v>
      </c>
      <c r="G2799" s="7" t="s">
        <v>165</v>
      </c>
      <c r="H2799" s="7">
        <f t="shared" si="86"/>
        <v>0</v>
      </c>
      <c r="I2799" t="s">
        <v>153</v>
      </c>
      <c r="J2799" t="s">
        <v>153</v>
      </c>
      <c r="K2799" t="s">
        <v>11</v>
      </c>
      <c r="L2799" s="7" t="s">
        <v>148</v>
      </c>
      <c r="M2799">
        <v>1.9870000000000001</v>
      </c>
      <c r="N2799" s="12">
        <v>186</v>
      </c>
      <c r="O2799">
        <f t="shared" si="87"/>
        <v>186</v>
      </c>
    </row>
    <row r="2800" spans="1:15" x14ac:dyDescent="0.25">
      <c r="A2800">
        <v>592644</v>
      </c>
      <c r="B2800">
        <v>588210</v>
      </c>
      <c r="C2800" t="s">
        <v>29</v>
      </c>
      <c r="D2800" t="s">
        <v>46</v>
      </c>
      <c r="E2800">
        <v>5</v>
      </c>
      <c r="F2800" s="11">
        <v>180896</v>
      </c>
      <c r="G2800" s="7" t="s">
        <v>165</v>
      </c>
      <c r="H2800" s="7">
        <f t="shared" si="86"/>
        <v>0</v>
      </c>
      <c r="I2800" t="s">
        <v>153</v>
      </c>
      <c r="J2800" t="s">
        <v>153</v>
      </c>
      <c r="K2800" t="s">
        <v>11</v>
      </c>
      <c r="L2800" s="7" t="s">
        <v>148</v>
      </c>
      <c r="M2800">
        <v>1.9870000000000001</v>
      </c>
      <c r="N2800" s="12">
        <v>638</v>
      </c>
      <c r="O2800">
        <f t="shared" si="87"/>
        <v>638</v>
      </c>
    </row>
    <row r="2801" spans="1:15" x14ac:dyDescent="0.25">
      <c r="A2801">
        <v>592646</v>
      </c>
      <c r="B2801">
        <v>588210</v>
      </c>
      <c r="C2801" t="s">
        <v>29</v>
      </c>
      <c r="D2801" t="s">
        <v>46</v>
      </c>
      <c r="E2801">
        <v>5</v>
      </c>
      <c r="F2801" s="11" t="s">
        <v>284</v>
      </c>
      <c r="G2801" s="7" t="s">
        <v>165</v>
      </c>
      <c r="H2801" s="7">
        <f t="shared" si="86"/>
        <v>0</v>
      </c>
      <c r="I2801" t="s">
        <v>153</v>
      </c>
      <c r="J2801" t="s">
        <v>294</v>
      </c>
      <c r="K2801" t="s">
        <v>11</v>
      </c>
      <c r="L2801" s="7" t="s">
        <v>148</v>
      </c>
      <c r="M2801" t="s">
        <v>294</v>
      </c>
      <c r="N2801" t="s">
        <v>294</v>
      </c>
      <c r="O2801" t="str">
        <f t="shared" si="87"/>
        <v>Нет показаний</v>
      </c>
    </row>
    <row r="2802" spans="1:15" x14ac:dyDescent="0.25">
      <c r="A2802">
        <v>592648</v>
      </c>
      <c r="B2802">
        <v>588210</v>
      </c>
      <c r="C2802" t="s">
        <v>29</v>
      </c>
      <c r="D2802" t="s">
        <v>46</v>
      </c>
      <c r="E2802">
        <v>5</v>
      </c>
      <c r="F2802" s="11">
        <v>116032</v>
      </c>
      <c r="G2802" s="7" t="s">
        <v>165</v>
      </c>
      <c r="H2802" s="7">
        <f t="shared" si="86"/>
        <v>0</v>
      </c>
      <c r="I2802" t="s">
        <v>153</v>
      </c>
      <c r="J2802" t="s">
        <v>153</v>
      </c>
      <c r="K2802" t="s">
        <v>11</v>
      </c>
      <c r="L2802" s="7" t="s">
        <v>148</v>
      </c>
      <c r="M2802">
        <v>1.9870000000000001</v>
      </c>
      <c r="N2802" s="12">
        <v>300</v>
      </c>
      <c r="O2802">
        <f t="shared" si="87"/>
        <v>300</v>
      </c>
    </row>
    <row r="2803" spans="1:15" x14ac:dyDescent="0.25">
      <c r="A2803">
        <v>592650</v>
      </c>
      <c r="B2803">
        <v>588210</v>
      </c>
      <c r="C2803" t="s">
        <v>29</v>
      </c>
      <c r="D2803" t="s">
        <v>46</v>
      </c>
      <c r="E2803">
        <v>5</v>
      </c>
      <c r="F2803" s="11">
        <v>302888</v>
      </c>
      <c r="G2803" s="7" t="s">
        <v>165</v>
      </c>
      <c r="H2803" s="7">
        <f t="shared" si="86"/>
        <v>0</v>
      </c>
      <c r="I2803" t="s">
        <v>153</v>
      </c>
      <c r="J2803" t="s">
        <v>153</v>
      </c>
      <c r="K2803" t="s">
        <v>11</v>
      </c>
      <c r="L2803" s="7" t="s">
        <v>148</v>
      </c>
      <c r="M2803">
        <v>1.9870000000000001</v>
      </c>
      <c r="N2803" s="12">
        <v>695</v>
      </c>
      <c r="O2803">
        <f t="shared" si="87"/>
        <v>695</v>
      </c>
    </row>
    <row r="2804" spans="1:15" x14ac:dyDescent="0.25">
      <c r="A2804">
        <v>592652</v>
      </c>
      <c r="B2804">
        <v>588210</v>
      </c>
      <c r="C2804" t="s">
        <v>29</v>
      </c>
      <c r="D2804" t="s">
        <v>46</v>
      </c>
      <c r="E2804">
        <v>5</v>
      </c>
      <c r="F2804" s="11">
        <v>117613</v>
      </c>
      <c r="G2804" s="7" t="s">
        <v>165</v>
      </c>
      <c r="H2804" s="7">
        <f t="shared" si="86"/>
        <v>0</v>
      </c>
      <c r="I2804" t="s">
        <v>153</v>
      </c>
      <c r="J2804" t="s">
        <v>153</v>
      </c>
      <c r="K2804" t="s">
        <v>11</v>
      </c>
      <c r="L2804" s="7" t="s">
        <v>148</v>
      </c>
      <c r="M2804">
        <v>1.9870000000000001</v>
      </c>
      <c r="N2804" s="12">
        <v>394</v>
      </c>
      <c r="O2804">
        <f t="shared" si="87"/>
        <v>394</v>
      </c>
    </row>
    <row r="2805" spans="1:15" x14ac:dyDescent="0.25">
      <c r="A2805">
        <v>592654</v>
      </c>
      <c r="B2805">
        <v>588210</v>
      </c>
      <c r="C2805" t="s">
        <v>29</v>
      </c>
      <c r="D2805" t="s">
        <v>46</v>
      </c>
      <c r="E2805">
        <v>5</v>
      </c>
      <c r="F2805" s="11">
        <v>865581006064640</v>
      </c>
      <c r="G2805" s="7" t="s">
        <v>165</v>
      </c>
      <c r="H2805" s="7">
        <f t="shared" si="86"/>
        <v>0</v>
      </c>
      <c r="I2805" t="s">
        <v>153</v>
      </c>
      <c r="J2805" t="s">
        <v>153</v>
      </c>
      <c r="K2805" t="s">
        <v>11</v>
      </c>
      <c r="L2805" s="7" t="s">
        <v>148</v>
      </c>
      <c r="M2805">
        <v>1.9870000000000001</v>
      </c>
      <c r="N2805" s="12">
        <v>857</v>
      </c>
      <c r="O2805">
        <f t="shared" si="87"/>
        <v>857</v>
      </c>
    </row>
    <row r="2806" spans="1:15" x14ac:dyDescent="0.25">
      <c r="A2806">
        <v>611306</v>
      </c>
      <c r="B2806">
        <v>1604</v>
      </c>
      <c r="C2806" t="s">
        <v>9</v>
      </c>
      <c r="D2806" t="s">
        <v>13</v>
      </c>
      <c r="E2806">
        <v>12</v>
      </c>
      <c r="F2806" s="11">
        <v>57078583</v>
      </c>
      <c r="G2806" s="7" t="s">
        <v>165</v>
      </c>
      <c r="H2806" s="7">
        <f t="shared" si="86"/>
        <v>0</v>
      </c>
      <c r="I2806" t="s">
        <v>153</v>
      </c>
      <c r="J2806" t="s">
        <v>153</v>
      </c>
      <c r="K2806" t="s">
        <v>11</v>
      </c>
      <c r="L2806" s="7" t="s">
        <v>148</v>
      </c>
      <c r="M2806">
        <v>1.9870000000000001</v>
      </c>
      <c r="N2806" s="12">
        <v>232</v>
      </c>
      <c r="O2806">
        <f t="shared" si="87"/>
        <v>232</v>
      </c>
    </row>
    <row r="2807" spans="1:15" x14ac:dyDescent="0.25">
      <c r="A2807">
        <v>615668</v>
      </c>
      <c r="B2807">
        <v>1604</v>
      </c>
      <c r="C2807" t="s">
        <v>9</v>
      </c>
      <c r="D2807" t="s">
        <v>13</v>
      </c>
      <c r="E2807">
        <v>12</v>
      </c>
      <c r="F2807" s="11">
        <v>57390111</v>
      </c>
      <c r="G2807" s="7" t="s">
        <v>165</v>
      </c>
      <c r="H2807" s="7">
        <f t="shared" si="86"/>
        <v>0</v>
      </c>
      <c r="I2807" t="s">
        <v>153</v>
      </c>
      <c r="J2807" t="s">
        <v>294</v>
      </c>
      <c r="K2807" t="s">
        <v>11</v>
      </c>
      <c r="L2807" s="7" t="s">
        <v>148</v>
      </c>
      <c r="M2807" t="s">
        <v>294</v>
      </c>
      <c r="N2807" t="s">
        <v>294</v>
      </c>
      <c r="O2807" t="str">
        <f t="shared" si="87"/>
        <v>Нет показаний</v>
      </c>
    </row>
    <row r="2808" spans="1:15" x14ac:dyDescent="0.25">
      <c r="A2808">
        <v>645086</v>
      </c>
      <c r="B2808">
        <v>644629</v>
      </c>
      <c r="C2808" t="s">
        <v>15</v>
      </c>
      <c r="D2808" t="s">
        <v>22</v>
      </c>
      <c r="E2808">
        <v>26</v>
      </c>
      <c r="F2808" s="11">
        <v>969246</v>
      </c>
      <c r="G2808" s="7" t="s">
        <v>165</v>
      </c>
      <c r="H2808" s="7">
        <f t="shared" si="86"/>
        <v>0</v>
      </c>
      <c r="I2808" t="s">
        <v>153</v>
      </c>
      <c r="J2808" t="s">
        <v>153</v>
      </c>
      <c r="K2808" t="s">
        <v>11</v>
      </c>
      <c r="L2808" s="7" t="s">
        <v>148</v>
      </c>
      <c r="M2808">
        <v>1.9870000000000001</v>
      </c>
      <c r="N2808" s="12">
        <v>231</v>
      </c>
      <c r="O2808">
        <f t="shared" si="87"/>
        <v>231</v>
      </c>
    </row>
    <row r="2809" spans="1:15" x14ac:dyDescent="0.25">
      <c r="A2809">
        <v>645088</v>
      </c>
      <c r="B2809">
        <v>644629</v>
      </c>
      <c r="C2809" t="s">
        <v>15</v>
      </c>
      <c r="D2809" t="s">
        <v>22</v>
      </c>
      <c r="E2809">
        <v>26</v>
      </c>
      <c r="F2809" s="11">
        <v>87902</v>
      </c>
      <c r="G2809" s="7" t="s">
        <v>165</v>
      </c>
      <c r="H2809" s="7">
        <f t="shared" si="86"/>
        <v>0</v>
      </c>
      <c r="I2809" t="s">
        <v>153</v>
      </c>
      <c r="J2809" t="s">
        <v>153</v>
      </c>
      <c r="K2809" t="s">
        <v>11</v>
      </c>
      <c r="L2809" s="7" t="s">
        <v>148</v>
      </c>
      <c r="M2809">
        <v>1.9870000000000001</v>
      </c>
      <c r="N2809" s="12">
        <v>101</v>
      </c>
      <c r="O2809">
        <f t="shared" si="87"/>
        <v>101</v>
      </c>
    </row>
    <row r="2810" spans="1:15" x14ac:dyDescent="0.25">
      <c r="A2810">
        <v>645090</v>
      </c>
      <c r="B2810">
        <v>644629</v>
      </c>
      <c r="C2810" t="s">
        <v>15</v>
      </c>
      <c r="D2810" t="s">
        <v>22</v>
      </c>
      <c r="E2810">
        <v>26</v>
      </c>
      <c r="F2810" s="11">
        <v>25487410</v>
      </c>
      <c r="G2810" s="7" t="s">
        <v>165</v>
      </c>
      <c r="H2810" s="7">
        <f t="shared" si="86"/>
        <v>0</v>
      </c>
      <c r="I2810" t="s">
        <v>153</v>
      </c>
      <c r="J2810" t="s">
        <v>153</v>
      </c>
      <c r="K2810" t="s">
        <v>11</v>
      </c>
      <c r="L2810" s="7" t="s">
        <v>148</v>
      </c>
      <c r="M2810">
        <v>1.9870000000000001</v>
      </c>
      <c r="N2810" s="12">
        <v>145</v>
      </c>
      <c r="O2810">
        <f t="shared" si="87"/>
        <v>145</v>
      </c>
    </row>
    <row r="2811" spans="1:15" x14ac:dyDescent="0.25">
      <c r="A2811">
        <v>645092</v>
      </c>
      <c r="B2811">
        <v>644629</v>
      </c>
      <c r="C2811" t="s">
        <v>15</v>
      </c>
      <c r="D2811" t="s">
        <v>22</v>
      </c>
      <c r="E2811">
        <v>26</v>
      </c>
      <c r="F2811" s="11">
        <v>247669</v>
      </c>
      <c r="G2811" s="7" t="s">
        <v>165</v>
      </c>
      <c r="H2811" s="7">
        <f t="shared" si="86"/>
        <v>0</v>
      </c>
      <c r="I2811" t="s">
        <v>153</v>
      </c>
      <c r="J2811" t="s">
        <v>153</v>
      </c>
      <c r="K2811" t="s">
        <v>11</v>
      </c>
      <c r="L2811" s="7" t="s">
        <v>148</v>
      </c>
      <c r="M2811">
        <v>1.9870000000000001</v>
      </c>
      <c r="N2811" s="12">
        <v>140</v>
      </c>
      <c r="O2811">
        <f t="shared" si="87"/>
        <v>140</v>
      </c>
    </row>
    <row r="2812" spans="1:15" x14ac:dyDescent="0.25">
      <c r="A2812">
        <v>645094</v>
      </c>
      <c r="B2812">
        <v>644629</v>
      </c>
      <c r="C2812" t="s">
        <v>15</v>
      </c>
      <c r="D2812" t="s">
        <v>22</v>
      </c>
      <c r="E2812">
        <v>26</v>
      </c>
      <c r="F2812" s="11">
        <v>16168</v>
      </c>
      <c r="G2812" s="7" t="s">
        <v>165</v>
      </c>
      <c r="H2812" s="7">
        <f t="shared" si="86"/>
        <v>0</v>
      </c>
      <c r="I2812" t="s">
        <v>153</v>
      </c>
      <c r="J2812" t="s">
        <v>153</v>
      </c>
      <c r="K2812" t="s">
        <v>11</v>
      </c>
      <c r="L2812" s="7" t="s">
        <v>148</v>
      </c>
      <c r="M2812">
        <v>1.9870000000000001</v>
      </c>
      <c r="N2812" s="12">
        <v>186</v>
      </c>
      <c r="O2812">
        <f t="shared" si="87"/>
        <v>186</v>
      </c>
    </row>
    <row r="2813" spans="1:15" x14ac:dyDescent="0.25">
      <c r="A2813">
        <v>645096</v>
      </c>
      <c r="B2813">
        <v>644629</v>
      </c>
      <c r="C2813" t="s">
        <v>15</v>
      </c>
      <c r="D2813" t="s">
        <v>22</v>
      </c>
      <c r="E2813">
        <v>26</v>
      </c>
      <c r="F2813" s="11">
        <v>153072</v>
      </c>
      <c r="G2813" s="7" t="s">
        <v>165</v>
      </c>
      <c r="H2813" s="7">
        <f t="shared" si="86"/>
        <v>0</v>
      </c>
      <c r="I2813" t="s">
        <v>153</v>
      </c>
      <c r="J2813" t="s">
        <v>153</v>
      </c>
      <c r="K2813" t="s">
        <v>11</v>
      </c>
      <c r="L2813" s="7" t="s">
        <v>148</v>
      </c>
      <c r="M2813">
        <v>1.9870000000000001</v>
      </c>
      <c r="N2813" s="12">
        <v>258</v>
      </c>
      <c r="O2813">
        <f t="shared" si="87"/>
        <v>258</v>
      </c>
    </row>
    <row r="2814" spans="1:15" x14ac:dyDescent="0.25">
      <c r="A2814">
        <v>645098</v>
      </c>
      <c r="B2814">
        <v>644629</v>
      </c>
      <c r="C2814" t="s">
        <v>15</v>
      </c>
      <c r="D2814" t="s">
        <v>22</v>
      </c>
      <c r="E2814">
        <v>26</v>
      </c>
      <c r="F2814" s="11">
        <v>846815</v>
      </c>
      <c r="G2814" s="7" t="s">
        <v>165</v>
      </c>
      <c r="H2814" s="7">
        <f t="shared" si="86"/>
        <v>0</v>
      </c>
      <c r="I2814" t="s">
        <v>153</v>
      </c>
      <c r="J2814" t="s">
        <v>153</v>
      </c>
      <c r="K2814" t="s">
        <v>11</v>
      </c>
      <c r="L2814" s="7" t="s">
        <v>148</v>
      </c>
      <c r="M2814">
        <v>1.9870000000000001</v>
      </c>
      <c r="N2814" s="12">
        <v>280</v>
      </c>
      <c r="O2814">
        <f t="shared" si="87"/>
        <v>280</v>
      </c>
    </row>
    <row r="2815" spans="1:15" x14ac:dyDescent="0.25">
      <c r="A2815">
        <v>645100</v>
      </c>
      <c r="B2815">
        <v>644629</v>
      </c>
      <c r="C2815" t="s">
        <v>15</v>
      </c>
      <c r="D2815" t="s">
        <v>22</v>
      </c>
      <c r="E2815">
        <v>26</v>
      </c>
      <c r="F2815" s="11">
        <v>184201</v>
      </c>
      <c r="G2815" s="7" t="s">
        <v>165</v>
      </c>
      <c r="H2815" s="7">
        <f t="shared" si="86"/>
        <v>0</v>
      </c>
      <c r="I2815" t="s">
        <v>153</v>
      </c>
      <c r="J2815" t="s">
        <v>153</v>
      </c>
      <c r="K2815" t="s">
        <v>11</v>
      </c>
      <c r="L2815" s="7" t="s">
        <v>148</v>
      </c>
      <c r="M2815">
        <v>1.9870000000000001</v>
      </c>
      <c r="N2815" s="12">
        <v>160</v>
      </c>
      <c r="O2815">
        <f t="shared" si="87"/>
        <v>160</v>
      </c>
    </row>
    <row r="2816" spans="1:15" x14ac:dyDescent="0.25">
      <c r="A2816">
        <v>645102</v>
      </c>
      <c r="B2816">
        <v>644629</v>
      </c>
      <c r="C2816" t="s">
        <v>15</v>
      </c>
      <c r="D2816" t="s">
        <v>22</v>
      </c>
      <c r="E2816">
        <v>26</v>
      </c>
      <c r="F2816" s="11">
        <v>57256134</v>
      </c>
      <c r="G2816" s="7" t="s">
        <v>165</v>
      </c>
      <c r="H2816" s="7">
        <f t="shared" si="86"/>
        <v>0</v>
      </c>
      <c r="I2816" t="s">
        <v>153</v>
      </c>
      <c r="J2816" t="s">
        <v>153</v>
      </c>
      <c r="K2816" t="s">
        <v>11</v>
      </c>
      <c r="L2816" s="7" t="s">
        <v>148</v>
      </c>
      <c r="M2816">
        <v>1.9870000000000001</v>
      </c>
      <c r="N2816" s="12">
        <v>129</v>
      </c>
      <c r="O2816">
        <f t="shared" si="87"/>
        <v>129</v>
      </c>
    </row>
    <row r="2817" spans="1:15" x14ac:dyDescent="0.25">
      <c r="A2817">
        <v>645104</v>
      </c>
      <c r="B2817">
        <v>644629</v>
      </c>
      <c r="C2817" t="s">
        <v>15</v>
      </c>
      <c r="D2817" t="s">
        <v>22</v>
      </c>
      <c r="E2817">
        <v>26</v>
      </c>
      <c r="F2817" s="11">
        <v>59375715</v>
      </c>
      <c r="G2817" s="7" t="s">
        <v>165</v>
      </c>
      <c r="H2817" s="7">
        <f t="shared" si="86"/>
        <v>0</v>
      </c>
      <c r="I2817" t="s">
        <v>153</v>
      </c>
      <c r="J2817" t="s">
        <v>153</v>
      </c>
      <c r="K2817" t="s">
        <v>11</v>
      </c>
      <c r="L2817" s="7" t="s">
        <v>148</v>
      </c>
      <c r="M2817">
        <v>1.9870000000000001</v>
      </c>
      <c r="N2817" s="12">
        <v>343</v>
      </c>
      <c r="O2817">
        <f t="shared" si="87"/>
        <v>343</v>
      </c>
    </row>
    <row r="2818" spans="1:15" x14ac:dyDescent="0.25">
      <c r="A2818">
        <v>645106</v>
      </c>
      <c r="B2818">
        <v>644629</v>
      </c>
      <c r="C2818" t="s">
        <v>15</v>
      </c>
      <c r="D2818" t="s">
        <v>22</v>
      </c>
      <c r="E2818">
        <v>26</v>
      </c>
      <c r="F2818" s="11">
        <v>203427</v>
      </c>
      <c r="G2818" s="7" t="s">
        <v>165</v>
      </c>
      <c r="H2818" s="7">
        <f t="shared" si="86"/>
        <v>0</v>
      </c>
      <c r="I2818" t="s">
        <v>153</v>
      </c>
      <c r="J2818" t="s">
        <v>153</v>
      </c>
      <c r="K2818" t="s">
        <v>11</v>
      </c>
      <c r="L2818" s="7" t="s">
        <v>148</v>
      </c>
      <c r="M2818">
        <v>1.9870000000000001</v>
      </c>
      <c r="N2818" s="12">
        <v>100</v>
      </c>
      <c r="O2818">
        <f t="shared" si="87"/>
        <v>100</v>
      </c>
    </row>
    <row r="2819" spans="1:15" x14ac:dyDescent="0.25">
      <c r="A2819">
        <v>645108</v>
      </c>
      <c r="B2819">
        <v>644629</v>
      </c>
      <c r="C2819" t="s">
        <v>15</v>
      </c>
      <c r="D2819" t="s">
        <v>22</v>
      </c>
      <c r="E2819">
        <v>26</v>
      </c>
      <c r="F2819" s="11">
        <v>21745</v>
      </c>
      <c r="G2819" s="7" t="s">
        <v>165</v>
      </c>
      <c r="H2819" s="7">
        <f t="shared" ref="H2819:H2882" si="88">COUNTIFS($F$2:$F$3258,F2819,$G$2:$G$3258,"ОКПУ")</f>
        <v>0</v>
      </c>
      <c r="I2819" t="s">
        <v>153</v>
      </c>
      <c r="J2819" t="s">
        <v>153</v>
      </c>
      <c r="K2819" t="s">
        <v>11</v>
      </c>
      <c r="L2819" s="7" t="s">
        <v>148</v>
      </c>
      <c r="M2819">
        <v>1.9870000000000001</v>
      </c>
      <c r="N2819" s="12">
        <v>92</v>
      </c>
      <c r="O2819">
        <f t="shared" ref="O2819:O2882" si="89">IF(H2819&gt;0,IFERROR(N2819/H2819,N2819),N2819)</f>
        <v>92</v>
      </c>
    </row>
    <row r="2820" spans="1:15" x14ac:dyDescent="0.25">
      <c r="A2820">
        <v>645110</v>
      </c>
      <c r="B2820">
        <v>644629</v>
      </c>
      <c r="C2820" t="s">
        <v>15</v>
      </c>
      <c r="D2820" t="s">
        <v>22</v>
      </c>
      <c r="E2820">
        <v>26</v>
      </c>
      <c r="F2820" s="11">
        <v>186664</v>
      </c>
      <c r="G2820" s="7" t="s">
        <v>165</v>
      </c>
      <c r="H2820" s="7">
        <f t="shared" si="88"/>
        <v>0</v>
      </c>
      <c r="I2820" t="s">
        <v>153</v>
      </c>
      <c r="J2820" t="s">
        <v>153</v>
      </c>
      <c r="K2820" t="s">
        <v>11</v>
      </c>
      <c r="L2820" s="7" t="s">
        <v>148</v>
      </c>
      <c r="M2820">
        <v>1.9870000000000001</v>
      </c>
      <c r="N2820" s="12">
        <v>236</v>
      </c>
      <c r="O2820">
        <f t="shared" si="89"/>
        <v>236</v>
      </c>
    </row>
    <row r="2821" spans="1:15" x14ac:dyDescent="0.25">
      <c r="A2821">
        <v>645112</v>
      </c>
      <c r="B2821">
        <v>644629</v>
      </c>
      <c r="C2821" t="s">
        <v>15</v>
      </c>
      <c r="D2821" t="s">
        <v>22</v>
      </c>
      <c r="E2821">
        <v>26</v>
      </c>
      <c r="F2821" s="11">
        <v>489498</v>
      </c>
      <c r="G2821" s="7" t="s">
        <v>165</v>
      </c>
      <c r="H2821" s="7">
        <f t="shared" si="88"/>
        <v>0</v>
      </c>
      <c r="I2821" t="s">
        <v>153</v>
      </c>
      <c r="J2821" t="s">
        <v>153</v>
      </c>
      <c r="K2821" t="s">
        <v>11</v>
      </c>
      <c r="L2821" s="7" t="s">
        <v>148</v>
      </c>
      <c r="M2821">
        <v>1.9870000000000001</v>
      </c>
      <c r="N2821" s="12">
        <v>230</v>
      </c>
      <c r="O2821">
        <f t="shared" si="89"/>
        <v>230</v>
      </c>
    </row>
    <row r="2822" spans="1:15" x14ac:dyDescent="0.25">
      <c r="A2822">
        <v>647601</v>
      </c>
      <c r="B2822">
        <v>501291</v>
      </c>
      <c r="C2822" t="s">
        <v>50</v>
      </c>
      <c r="D2822" t="s">
        <v>133</v>
      </c>
      <c r="E2822">
        <v>10</v>
      </c>
      <c r="F2822" s="11">
        <v>64760103644</v>
      </c>
      <c r="G2822" s="7" t="s">
        <v>165</v>
      </c>
      <c r="H2822" s="7">
        <f t="shared" si="88"/>
        <v>0</v>
      </c>
      <c r="I2822" t="s">
        <v>153</v>
      </c>
      <c r="J2822" t="s">
        <v>153</v>
      </c>
      <c r="K2822" t="s">
        <v>18</v>
      </c>
      <c r="L2822" s="7" t="s">
        <v>148</v>
      </c>
      <c r="M2822">
        <v>2.76</v>
      </c>
      <c r="N2822" s="12">
        <v>0</v>
      </c>
      <c r="O2822">
        <f t="shared" si="89"/>
        <v>0</v>
      </c>
    </row>
    <row r="2823" spans="1:15" x14ac:dyDescent="0.25">
      <c r="A2823">
        <v>648140</v>
      </c>
      <c r="B2823">
        <v>1604</v>
      </c>
      <c r="C2823" t="s">
        <v>9</v>
      </c>
      <c r="D2823" t="s">
        <v>13</v>
      </c>
      <c r="E2823">
        <v>12</v>
      </c>
      <c r="F2823" s="11">
        <v>304572</v>
      </c>
      <c r="G2823" s="7" t="s">
        <v>165</v>
      </c>
      <c r="H2823" s="7">
        <f t="shared" si="88"/>
        <v>0</v>
      </c>
      <c r="I2823" t="s">
        <v>153</v>
      </c>
      <c r="J2823" t="s">
        <v>294</v>
      </c>
      <c r="K2823" t="s">
        <v>11</v>
      </c>
      <c r="L2823" s="7" t="s">
        <v>148</v>
      </c>
      <c r="M2823" t="s">
        <v>294</v>
      </c>
      <c r="N2823" t="s">
        <v>294</v>
      </c>
      <c r="O2823" t="str">
        <f t="shared" si="89"/>
        <v>Нет показаний</v>
      </c>
    </row>
    <row r="2824" spans="1:15" x14ac:dyDescent="0.25">
      <c r="A2824">
        <v>648404</v>
      </c>
      <c r="B2824">
        <v>431517</v>
      </c>
      <c r="C2824" t="s">
        <v>50</v>
      </c>
      <c r="D2824" t="s">
        <v>114</v>
      </c>
      <c r="E2824">
        <v>5</v>
      </c>
      <c r="F2824" s="11">
        <v>359004</v>
      </c>
      <c r="G2824" s="7" t="s">
        <v>165</v>
      </c>
      <c r="H2824" s="7">
        <f t="shared" si="88"/>
        <v>0</v>
      </c>
      <c r="I2824" t="s">
        <v>153</v>
      </c>
      <c r="J2824" t="s">
        <v>153</v>
      </c>
      <c r="K2824" t="s">
        <v>18</v>
      </c>
      <c r="L2824" s="7" t="s">
        <v>148</v>
      </c>
      <c r="M2824">
        <v>2.76</v>
      </c>
      <c r="N2824" s="12">
        <v>-200</v>
      </c>
      <c r="O2824">
        <f t="shared" si="89"/>
        <v>-200</v>
      </c>
    </row>
    <row r="2825" spans="1:15" x14ac:dyDescent="0.25">
      <c r="A2825">
        <v>649392</v>
      </c>
      <c r="B2825">
        <v>648495</v>
      </c>
      <c r="C2825" t="s">
        <v>139</v>
      </c>
      <c r="D2825" t="s">
        <v>140</v>
      </c>
      <c r="E2825" t="s">
        <v>141</v>
      </c>
      <c r="F2825" s="11">
        <v>96314220</v>
      </c>
      <c r="G2825" s="7" t="s">
        <v>165</v>
      </c>
      <c r="H2825" s="7">
        <f t="shared" si="88"/>
        <v>0</v>
      </c>
      <c r="I2825" t="s">
        <v>153</v>
      </c>
      <c r="J2825" t="s">
        <v>153</v>
      </c>
      <c r="K2825" t="s">
        <v>11</v>
      </c>
      <c r="L2825" s="7" t="s">
        <v>148</v>
      </c>
      <c r="M2825">
        <v>1.9870000000000001</v>
      </c>
      <c r="N2825" s="12">
        <v>90</v>
      </c>
      <c r="O2825">
        <f t="shared" si="89"/>
        <v>90</v>
      </c>
    </row>
    <row r="2826" spans="1:15" x14ac:dyDescent="0.25">
      <c r="A2826">
        <v>649398</v>
      </c>
      <c r="B2826">
        <v>648495</v>
      </c>
      <c r="C2826" t="s">
        <v>139</v>
      </c>
      <c r="D2826" t="s">
        <v>140</v>
      </c>
      <c r="E2826" t="s">
        <v>141</v>
      </c>
      <c r="F2826" s="11" t="s">
        <v>285</v>
      </c>
      <c r="G2826" s="7" t="s">
        <v>165</v>
      </c>
      <c r="H2826" s="7">
        <f t="shared" si="88"/>
        <v>0</v>
      </c>
      <c r="I2826" t="s">
        <v>153</v>
      </c>
      <c r="J2826" t="s">
        <v>294</v>
      </c>
      <c r="K2826" t="s">
        <v>11</v>
      </c>
      <c r="L2826" s="7" t="s">
        <v>148</v>
      </c>
      <c r="M2826" t="s">
        <v>294</v>
      </c>
      <c r="N2826" t="s">
        <v>294</v>
      </c>
      <c r="O2826" t="str">
        <f t="shared" si="89"/>
        <v>Нет показаний</v>
      </c>
    </row>
    <row r="2827" spans="1:15" x14ac:dyDescent="0.25">
      <c r="A2827">
        <v>649404</v>
      </c>
      <c r="B2827">
        <v>648495</v>
      </c>
      <c r="C2827" t="s">
        <v>139</v>
      </c>
      <c r="D2827" t="s">
        <v>140</v>
      </c>
      <c r="E2827" t="s">
        <v>141</v>
      </c>
      <c r="F2827" s="11">
        <v>287972</v>
      </c>
      <c r="G2827" s="7" t="s">
        <v>165</v>
      </c>
      <c r="H2827" s="7">
        <f t="shared" si="88"/>
        <v>0</v>
      </c>
      <c r="I2827" t="s">
        <v>153</v>
      </c>
      <c r="J2827" t="s">
        <v>153</v>
      </c>
      <c r="K2827" t="s">
        <v>11</v>
      </c>
      <c r="L2827" s="7" t="s">
        <v>148</v>
      </c>
      <c r="M2827">
        <v>1.9870000000000001</v>
      </c>
      <c r="N2827" s="12">
        <v>117</v>
      </c>
      <c r="O2827">
        <f t="shared" si="89"/>
        <v>117</v>
      </c>
    </row>
    <row r="2828" spans="1:15" x14ac:dyDescent="0.25">
      <c r="A2828">
        <v>649408</v>
      </c>
      <c r="B2828">
        <v>648495</v>
      </c>
      <c r="C2828" t="s">
        <v>139</v>
      </c>
      <c r="D2828" t="s">
        <v>140</v>
      </c>
      <c r="E2828" t="s">
        <v>141</v>
      </c>
      <c r="F2828" s="11">
        <v>101527553</v>
      </c>
      <c r="G2828" s="7" t="s">
        <v>165</v>
      </c>
      <c r="H2828" s="7">
        <f t="shared" si="88"/>
        <v>0</v>
      </c>
      <c r="I2828" t="s">
        <v>153</v>
      </c>
      <c r="J2828" t="s">
        <v>153</v>
      </c>
      <c r="K2828" t="s">
        <v>11</v>
      </c>
      <c r="L2828" s="7" t="s">
        <v>148</v>
      </c>
      <c r="M2828">
        <v>1.9870000000000001</v>
      </c>
      <c r="N2828" s="12">
        <v>139</v>
      </c>
      <c r="O2828">
        <f t="shared" si="89"/>
        <v>139</v>
      </c>
    </row>
    <row r="2829" spans="1:15" x14ac:dyDescent="0.25">
      <c r="A2829">
        <v>649410</v>
      </c>
      <c r="B2829">
        <v>648495</v>
      </c>
      <c r="C2829" t="s">
        <v>139</v>
      </c>
      <c r="D2829" t="s">
        <v>140</v>
      </c>
      <c r="E2829" t="s">
        <v>141</v>
      </c>
      <c r="F2829" s="11" t="s">
        <v>286</v>
      </c>
      <c r="G2829" s="7" t="s">
        <v>165</v>
      </c>
      <c r="H2829" s="7">
        <f t="shared" si="88"/>
        <v>0</v>
      </c>
      <c r="I2829" t="s">
        <v>153</v>
      </c>
      <c r="J2829" t="s">
        <v>153</v>
      </c>
      <c r="K2829" t="s">
        <v>11</v>
      </c>
      <c r="L2829" s="7" t="s">
        <v>148</v>
      </c>
      <c r="M2829">
        <v>1.9870000000000001</v>
      </c>
      <c r="N2829" s="12">
        <v>224</v>
      </c>
      <c r="O2829">
        <f t="shared" si="89"/>
        <v>224</v>
      </c>
    </row>
    <row r="2830" spans="1:15" x14ac:dyDescent="0.25">
      <c r="A2830">
        <v>649414</v>
      </c>
      <c r="B2830">
        <v>648495</v>
      </c>
      <c r="C2830" t="s">
        <v>139</v>
      </c>
      <c r="D2830" t="s">
        <v>140</v>
      </c>
      <c r="E2830" t="s">
        <v>141</v>
      </c>
      <c r="F2830" s="11">
        <v>7791077000583</v>
      </c>
      <c r="G2830" s="7" t="s">
        <v>165</v>
      </c>
      <c r="H2830" s="7">
        <f t="shared" si="88"/>
        <v>0</v>
      </c>
      <c r="I2830" t="s">
        <v>153</v>
      </c>
      <c r="J2830" t="s">
        <v>153</v>
      </c>
      <c r="K2830" t="s">
        <v>11</v>
      </c>
      <c r="L2830" s="7" t="s">
        <v>148</v>
      </c>
      <c r="M2830">
        <v>1.9870000000000001</v>
      </c>
      <c r="N2830" s="12">
        <v>-163.6</v>
      </c>
      <c r="O2830">
        <f t="shared" si="89"/>
        <v>-163.6</v>
      </c>
    </row>
    <row r="2831" spans="1:15" x14ac:dyDescent="0.25">
      <c r="A2831">
        <v>649416</v>
      </c>
      <c r="B2831">
        <v>648495</v>
      </c>
      <c r="C2831" t="s">
        <v>139</v>
      </c>
      <c r="D2831" t="s">
        <v>140</v>
      </c>
      <c r="E2831" t="s">
        <v>141</v>
      </c>
      <c r="F2831" s="11">
        <v>334755</v>
      </c>
      <c r="G2831" s="7" t="s">
        <v>165</v>
      </c>
      <c r="H2831" s="7">
        <f t="shared" si="88"/>
        <v>0</v>
      </c>
      <c r="I2831" t="s">
        <v>153</v>
      </c>
      <c r="J2831" t="s">
        <v>153</v>
      </c>
      <c r="K2831" t="s">
        <v>11</v>
      </c>
      <c r="L2831" s="7" t="s">
        <v>148</v>
      </c>
      <c r="M2831">
        <v>1.9870000000000001</v>
      </c>
      <c r="N2831" s="12">
        <v>-40</v>
      </c>
      <c r="O2831">
        <f t="shared" si="89"/>
        <v>-40</v>
      </c>
    </row>
    <row r="2832" spans="1:15" x14ac:dyDescent="0.25">
      <c r="A2832">
        <v>649430</v>
      </c>
      <c r="B2832">
        <v>648495</v>
      </c>
      <c r="C2832" t="s">
        <v>139</v>
      </c>
      <c r="D2832" t="s">
        <v>140</v>
      </c>
      <c r="E2832" t="s">
        <v>141</v>
      </c>
      <c r="F2832" s="11">
        <v>450943</v>
      </c>
      <c r="G2832" s="7" t="s">
        <v>165</v>
      </c>
      <c r="H2832" s="7">
        <f t="shared" si="88"/>
        <v>0</v>
      </c>
      <c r="I2832" t="s">
        <v>153</v>
      </c>
      <c r="J2832" t="s">
        <v>153</v>
      </c>
      <c r="K2832" t="s">
        <v>11</v>
      </c>
      <c r="L2832" s="7" t="s">
        <v>148</v>
      </c>
      <c r="M2832">
        <v>1.9870000000000001</v>
      </c>
      <c r="N2832" s="12">
        <v>0</v>
      </c>
      <c r="O2832">
        <f t="shared" si="89"/>
        <v>0</v>
      </c>
    </row>
    <row r="2833" spans="1:15" x14ac:dyDescent="0.25">
      <c r="A2833">
        <v>660329</v>
      </c>
      <c r="B2833">
        <v>447470</v>
      </c>
      <c r="C2833" t="s">
        <v>50</v>
      </c>
      <c r="D2833" t="s">
        <v>106</v>
      </c>
      <c r="E2833">
        <v>18</v>
      </c>
      <c r="F2833" s="11" t="s">
        <v>287</v>
      </c>
      <c r="G2833" s="7" t="s">
        <v>165</v>
      </c>
      <c r="H2833" s="7">
        <f t="shared" si="88"/>
        <v>0</v>
      </c>
      <c r="I2833" t="s">
        <v>153</v>
      </c>
      <c r="J2833" t="s">
        <v>153</v>
      </c>
      <c r="K2833" t="s">
        <v>18</v>
      </c>
      <c r="L2833" s="7" t="s">
        <v>149</v>
      </c>
      <c r="M2833">
        <v>4.2110000000000003</v>
      </c>
      <c r="N2833" s="12">
        <v>118.7</v>
      </c>
      <c r="O2833">
        <f t="shared" si="89"/>
        <v>118.7</v>
      </c>
    </row>
    <row r="2834" spans="1:15" x14ac:dyDescent="0.25">
      <c r="A2834">
        <v>660377</v>
      </c>
      <c r="B2834">
        <v>431326</v>
      </c>
      <c r="C2834" t="s">
        <v>50</v>
      </c>
      <c r="D2834" t="s">
        <v>85</v>
      </c>
      <c r="E2834">
        <v>34</v>
      </c>
      <c r="F2834" s="11">
        <v>11073071000946</v>
      </c>
      <c r="G2834" s="7" t="s">
        <v>165</v>
      </c>
      <c r="H2834" s="7">
        <f t="shared" si="88"/>
        <v>0</v>
      </c>
      <c r="I2834" t="s">
        <v>153</v>
      </c>
      <c r="J2834" t="s">
        <v>153</v>
      </c>
      <c r="K2834" t="s">
        <v>11</v>
      </c>
      <c r="L2834" s="7" t="s">
        <v>149</v>
      </c>
      <c r="M2834">
        <v>4.2110000000000003</v>
      </c>
      <c r="N2834" s="12">
        <v>3446</v>
      </c>
      <c r="O2834">
        <f t="shared" si="89"/>
        <v>3446</v>
      </c>
    </row>
    <row r="2835" spans="1:15" x14ac:dyDescent="0.25">
      <c r="A2835">
        <v>662650</v>
      </c>
      <c r="B2835">
        <v>242768</v>
      </c>
      <c r="C2835" t="s">
        <v>56</v>
      </c>
      <c r="D2835" t="s">
        <v>70</v>
      </c>
      <c r="E2835">
        <v>22</v>
      </c>
      <c r="F2835" s="11">
        <v>353990</v>
      </c>
      <c r="G2835" s="7" t="s">
        <v>165</v>
      </c>
      <c r="H2835" s="7">
        <f t="shared" si="88"/>
        <v>0</v>
      </c>
      <c r="I2835" t="s">
        <v>153</v>
      </c>
      <c r="J2835" t="s">
        <v>294</v>
      </c>
      <c r="K2835" t="s">
        <v>18</v>
      </c>
      <c r="L2835" s="7" t="s">
        <v>148</v>
      </c>
      <c r="M2835" t="s">
        <v>294</v>
      </c>
      <c r="N2835" t="s">
        <v>294</v>
      </c>
      <c r="O2835" t="str">
        <f t="shared" si="89"/>
        <v>Нет показаний</v>
      </c>
    </row>
    <row r="2836" spans="1:15" x14ac:dyDescent="0.25">
      <c r="A2836">
        <v>662680</v>
      </c>
      <c r="B2836">
        <v>588210</v>
      </c>
      <c r="C2836" t="s">
        <v>29</v>
      </c>
      <c r="D2836" t="s">
        <v>46</v>
      </c>
      <c r="E2836">
        <v>5</v>
      </c>
      <c r="F2836" s="11">
        <v>5902</v>
      </c>
      <c r="G2836" s="7" t="s">
        <v>165</v>
      </c>
      <c r="H2836" s="7">
        <f t="shared" si="88"/>
        <v>0</v>
      </c>
      <c r="I2836" t="s">
        <v>153</v>
      </c>
      <c r="J2836" t="s">
        <v>153</v>
      </c>
      <c r="K2836" t="s">
        <v>11</v>
      </c>
      <c r="L2836" s="7" t="s">
        <v>148</v>
      </c>
      <c r="M2836">
        <v>1.9870000000000001</v>
      </c>
      <c r="N2836" s="12">
        <v>304</v>
      </c>
      <c r="O2836">
        <f t="shared" si="89"/>
        <v>304</v>
      </c>
    </row>
    <row r="2837" spans="1:15" x14ac:dyDescent="0.25">
      <c r="A2837">
        <v>662682</v>
      </c>
      <c r="B2837">
        <v>431038</v>
      </c>
      <c r="C2837" t="s">
        <v>29</v>
      </c>
      <c r="D2837" t="s">
        <v>64</v>
      </c>
      <c r="E2837">
        <v>11</v>
      </c>
      <c r="F2837" s="11">
        <v>10085</v>
      </c>
      <c r="G2837" s="7" t="s">
        <v>165</v>
      </c>
      <c r="H2837" s="7">
        <f t="shared" si="88"/>
        <v>0</v>
      </c>
      <c r="I2837" t="s">
        <v>153</v>
      </c>
      <c r="J2837" t="s">
        <v>294</v>
      </c>
      <c r="K2837" t="s">
        <v>11</v>
      </c>
      <c r="L2837" s="7" t="s">
        <v>148</v>
      </c>
      <c r="M2837" t="s">
        <v>294</v>
      </c>
      <c r="N2837" t="s">
        <v>294</v>
      </c>
      <c r="O2837" t="str">
        <f t="shared" si="89"/>
        <v>Нет показаний</v>
      </c>
    </row>
    <row r="2838" spans="1:15" x14ac:dyDescent="0.25">
      <c r="A2838">
        <v>663200</v>
      </c>
      <c r="B2838">
        <v>431516</v>
      </c>
      <c r="C2838" t="s">
        <v>50</v>
      </c>
      <c r="D2838" t="s">
        <v>114</v>
      </c>
      <c r="E2838" t="s">
        <v>115</v>
      </c>
      <c r="F2838" s="11">
        <v>15014357</v>
      </c>
      <c r="G2838" s="7" t="s">
        <v>165</v>
      </c>
      <c r="H2838" s="7">
        <f t="shared" si="88"/>
        <v>0</v>
      </c>
      <c r="I2838" t="s">
        <v>153</v>
      </c>
      <c r="J2838" t="s">
        <v>153</v>
      </c>
      <c r="K2838" t="s">
        <v>18</v>
      </c>
      <c r="L2838" s="7" t="s">
        <v>148</v>
      </c>
      <c r="M2838">
        <v>2.76</v>
      </c>
      <c r="N2838" s="12">
        <v>13</v>
      </c>
      <c r="O2838">
        <f t="shared" si="89"/>
        <v>13</v>
      </c>
    </row>
    <row r="2839" spans="1:15" x14ac:dyDescent="0.25">
      <c r="A2839">
        <v>663238</v>
      </c>
      <c r="B2839">
        <v>431517</v>
      </c>
      <c r="C2839" t="s">
        <v>50</v>
      </c>
      <c r="D2839" t="s">
        <v>114</v>
      </c>
      <c r="E2839">
        <v>5</v>
      </c>
      <c r="F2839" s="11">
        <v>192795</v>
      </c>
      <c r="G2839" s="7" t="s">
        <v>170</v>
      </c>
      <c r="H2839" s="7">
        <f t="shared" si="88"/>
        <v>5</v>
      </c>
      <c r="I2839" t="s">
        <v>153</v>
      </c>
      <c r="J2839" t="s">
        <v>153</v>
      </c>
      <c r="K2839" t="s">
        <v>18</v>
      </c>
      <c r="L2839" s="7" t="s">
        <v>148</v>
      </c>
      <c r="M2839">
        <v>2.76</v>
      </c>
      <c r="N2839" s="12">
        <v>26</v>
      </c>
      <c r="O2839">
        <f t="shared" si="89"/>
        <v>5.2</v>
      </c>
    </row>
    <row r="2840" spans="1:15" x14ac:dyDescent="0.25">
      <c r="A2840">
        <v>663238</v>
      </c>
      <c r="B2840">
        <v>431517</v>
      </c>
      <c r="C2840" t="s">
        <v>50</v>
      </c>
      <c r="D2840" t="s">
        <v>114</v>
      </c>
      <c r="E2840">
        <v>5</v>
      </c>
      <c r="F2840" s="11">
        <v>30528</v>
      </c>
      <c r="G2840" s="7" t="s">
        <v>165</v>
      </c>
      <c r="H2840" s="7">
        <f t="shared" si="88"/>
        <v>0</v>
      </c>
      <c r="I2840" t="s">
        <v>153</v>
      </c>
      <c r="J2840" t="s">
        <v>153</v>
      </c>
      <c r="K2840" t="s">
        <v>18</v>
      </c>
      <c r="L2840" s="7" t="s">
        <v>148</v>
      </c>
      <c r="M2840">
        <v>2.76</v>
      </c>
      <c r="N2840" s="12">
        <v>48</v>
      </c>
      <c r="O2840">
        <f t="shared" si="89"/>
        <v>48</v>
      </c>
    </row>
    <row r="2841" spans="1:15" x14ac:dyDescent="0.25">
      <c r="A2841">
        <v>664310</v>
      </c>
      <c r="B2841">
        <v>648495</v>
      </c>
      <c r="C2841" t="s">
        <v>139</v>
      </c>
      <c r="D2841" t="s">
        <v>140</v>
      </c>
      <c r="E2841" t="s">
        <v>141</v>
      </c>
      <c r="F2841" s="11">
        <v>119080508</v>
      </c>
      <c r="G2841" s="7" t="s">
        <v>165</v>
      </c>
      <c r="H2841" s="7">
        <f t="shared" si="88"/>
        <v>0</v>
      </c>
      <c r="I2841" t="s">
        <v>153</v>
      </c>
      <c r="J2841" t="s">
        <v>153</v>
      </c>
      <c r="K2841" t="s">
        <v>11</v>
      </c>
      <c r="L2841" s="7" t="s">
        <v>148</v>
      </c>
      <c r="M2841">
        <v>1.9870000000000001</v>
      </c>
      <c r="N2841" s="12">
        <v>142</v>
      </c>
      <c r="O2841">
        <f t="shared" si="89"/>
        <v>142</v>
      </c>
    </row>
    <row r="2842" spans="1:15" x14ac:dyDescent="0.25">
      <c r="A2842">
        <v>664353</v>
      </c>
      <c r="B2842">
        <v>431414</v>
      </c>
      <c r="C2842" t="s">
        <v>50</v>
      </c>
      <c r="D2842" t="s">
        <v>104</v>
      </c>
      <c r="E2842">
        <v>24</v>
      </c>
      <c r="F2842" s="11">
        <v>66435304197</v>
      </c>
      <c r="G2842" s="7" t="s">
        <v>165</v>
      </c>
      <c r="H2842" s="7">
        <f t="shared" si="88"/>
        <v>0</v>
      </c>
      <c r="I2842" t="s">
        <v>153</v>
      </c>
      <c r="J2842" t="s">
        <v>153</v>
      </c>
      <c r="K2842" t="s">
        <v>18</v>
      </c>
      <c r="L2842" s="7" t="s">
        <v>148</v>
      </c>
      <c r="M2842">
        <v>2.76</v>
      </c>
      <c r="N2842" s="12">
        <v>121</v>
      </c>
      <c r="O2842">
        <f t="shared" si="89"/>
        <v>121</v>
      </c>
    </row>
    <row r="2843" spans="1:15" x14ac:dyDescent="0.25">
      <c r="A2843">
        <v>664535</v>
      </c>
      <c r="B2843">
        <v>431516</v>
      </c>
      <c r="C2843" t="s">
        <v>50</v>
      </c>
      <c r="D2843" t="s">
        <v>114</v>
      </c>
      <c r="E2843" t="s">
        <v>115</v>
      </c>
      <c r="F2843" s="11">
        <v>15012170</v>
      </c>
      <c r="G2843" s="7" t="s">
        <v>165</v>
      </c>
      <c r="H2843" s="7">
        <f t="shared" si="88"/>
        <v>0</v>
      </c>
      <c r="I2843" t="s">
        <v>153</v>
      </c>
      <c r="J2843" t="s">
        <v>153</v>
      </c>
      <c r="K2843" t="s">
        <v>18</v>
      </c>
      <c r="L2843" s="7" t="s">
        <v>148</v>
      </c>
      <c r="M2843">
        <v>2.76</v>
      </c>
      <c r="N2843" s="12">
        <v>-436</v>
      </c>
      <c r="O2843">
        <f t="shared" si="89"/>
        <v>-436</v>
      </c>
    </row>
    <row r="2844" spans="1:15" x14ac:dyDescent="0.25">
      <c r="A2844">
        <v>664715</v>
      </c>
      <c r="B2844">
        <v>349549</v>
      </c>
      <c r="C2844" t="s">
        <v>50</v>
      </c>
      <c r="D2844" t="s">
        <v>86</v>
      </c>
      <c r="E2844">
        <v>6</v>
      </c>
      <c r="F2844" s="11">
        <v>10977</v>
      </c>
      <c r="G2844" s="7" t="s">
        <v>165</v>
      </c>
      <c r="H2844" s="7">
        <f t="shared" si="88"/>
        <v>0</v>
      </c>
      <c r="I2844" t="s">
        <v>153</v>
      </c>
      <c r="J2844" t="s">
        <v>294</v>
      </c>
      <c r="K2844" t="s">
        <v>18</v>
      </c>
      <c r="L2844" s="7" t="s">
        <v>148</v>
      </c>
      <c r="M2844" t="s">
        <v>294</v>
      </c>
      <c r="N2844" t="s">
        <v>294</v>
      </c>
      <c r="O2844" t="str">
        <f t="shared" si="89"/>
        <v>Нет показаний</v>
      </c>
    </row>
    <row r="2845" spans="1:15" x14ac:dyDescent="0.25">
      <c r="A2845">
        <v>669939</v>
      </c>
      <c r="B2845">
        <v>666454</v>
      </c>
      <c r="C2845" t="s">
        <v>50</v>
      </c>
      <c r="D2845" t="s">
        <v>10</v>
      </c>
      <c r="E2845" t="s">
        <v>142</v>
      </c>
      <c r="F2845" s="11">
        <v>400107300</v>
      </c>
      <c r="G2845" s="7" t="s">
        <v>165</v>
      </c>
      <c r="H2845" s="7">
        <f t="shared" si="88"/>
        <v>0</v>
      </c>
      <c r="I2845" t="s">
        <v>153</v>
      </c>
      <c r="J2845" t="s">
        <v>153</v>
      </c>
      <c r="K2845" t="s">
        <v>18</v>
      </c>
      <c r="L2845" s="7" t="s">
        <v>148</v>
      </c>
      <c r="M2845">
        <v>2.76</v>
      </c>
      <c r="N2845" s="12">
        <v>135</v>
      </c>
      <c r="O2845">
        <f t="shared" si="89"/>
        <v>135</v>
      </c>
    </row>
    <row r="2846" spans="1:15" x14ac:dyDescent="0.25">
      <c r="A2846">
        <v>669941</v>
      </c>
      <c r="B2846">
        <v>666454</v>
      </c>
      <c r="C2846" t="s">
        <v>50</v>
      </c>
      <c r="D2846" t="s">
        <v>10</v>
      </c>
      <c r="E2846" t="s">
        <v>142</v>
      </c>
      <c r="F2846" s="11">
        <v>400107302</v>
      </c>
      <c r="G2846" s="7" t="s">
        <v>165</v>
      </c>
      <c r="H2846" s="7">
        <f t="shared" si="88"/>
        <v>0</v>
      </c>
      <c r="I2846" t="s">
        <v>153</v>
      </c>
      <c r="J2846" t="s">
        <v>153</v>
      </c>
      <c r="K2846" t="s">
        <v>18</v>
      </c>
      <c r="L2846" s="7" t="s">
        <v>148</v>
      </c>
      <c r="M2846">
        <v>2.76</v>
      </c>
      <c r="N2846" s="12">
        <v>200</v>
      </c>
      <c r="O2846">
        <f t="shared" si="89"/>
        <v>200</v>
      </c>
    </row>
    <row r="2847" spans="1:15" x14ac:dyDescent="0.25">
      <c r="A2847">
        <v>669943</v>
      </c>
      <c r="B2847">
        <v>666454</v>
      </c>
      <c r="C2847" t="s">
        <v>50</v>
      </c>
      <c r="D2847" t="s">
        <v>10</v>
      </c>
      <c r="E2847" t="s">
        <v>142</v>
      </c>
      <c r="F2847" s="11">
        <v>400107303</v>
      </c>
      <c r="G2847" s="7" t="s">
        <v>165</v>
      </c>
      <c r="H2847" s="7">
        <f t="shared" si="88"/>
        <v>0</v>
      </c>
      <c r="I2847" t="s">
        <v>153</v>
      </c>
      <c r="J2847" t="s">
        <v>294</v>
      </c>
      <c r="K2847" t="s">
        <v>18</v>
      </c>
      <c r="L2847" s="7" t="s">
        <v>148</v>
      </c>
      <c r="M2847" t="s">
        <v>294</v>
      </c>
      <c r="N2847" t="s">
        <v>294</v>
      </c>
      <c r="O2847" t="str">
        <f t="shared" si="89"/>
        <v>Нет показаний</v>
      </c>
    </row>
    <row r="2848" spans="1:15" x14ac:dyDescent="0.25">
      <c r="A2848">
        <v>669945</v>
      </c>
      <c r="B2848">
        <v>666454</v>
      </c>
      <c r="C2848" t="s">
        <v>50</v>
      </c>
      <c r="D2848" t="s">
        <v>10</v>
      </c>
      <c r="E2848" t="s">
        <v>142</v>
      </c>
      <c r="F2848" s="11">
        <v>400107304</v>
      </c>
      <c r="G2848" s="7" t="s">
        <v>165</v>
      </c>
      <c r="H2848" s="7">
        <f t="shared" si="88"/>
        <v>0</v>
      </c>
      <c r="I2848" t="s">
        <v>153</v>
      </c>
      <c r="J2848" t="s">
        <v>153</v>
      </c>
      <c r="K2848" t="s">
        <v>18</v>
      </c>
      <c r="L2848" s="7" t="s">
        <v>148</v>
      </c>
      <c r="M2848">
        <v>2.76</v>
      </c>
      <c r="N2848" s="12">
        <v>54</v>
      </c>
      <c r="O2848">
        <f t="shared" si="89"/>
        <v>54</v>
      </c>
    </row>
    <row r="2849" spans="1:15" x14ac:dyDescent="0.25">
      <c r="A2849">
        <v>669947</v>
      </c>
      <c r="B2849">
        <v>666454</v>
      </c>
      <c r="C2849" t="s">
        <v>50</v>
      </c>
      <c r="D2849" t="s">
        <v>10</v>
      </c>
      <c r="E2849" t="s">
        <v>142</v>
      </c>
      <c r="F2849" s="11">
        <v>98085503</v>
      </c>
      <c r="G2849" s="7" t="s">
        <v>165</v>
      </c>
      <c r="H2849" s="7">
        <f t="shared" si="88"/>
        <v>0</v>
      </c>
      <c r="I2849" t="s">
        <v>153</v>
      </c>
      <c r="J2849" t="s">
        <v>294</v>
      </c>
      <c r="K2849" t="s">
        <v>18</v>
      </c>
      <c r="L2849" s="7" t="s">
        <v>148</v>
      </c>
      <c r="M2849" t="s">
        <v>294</v>
      </c>
      <c r="N2849" t="s">
        <v>294</v>
      </c>
      <c r="O2849" t="str">
        <f t="shared" si="89"/>
        <v>Нет показаний</v>
      </c>
    </row>
    <row r="2850" spans="1:15" x14ac:dyDescent="0.25">
      <c r="A2850">
        <v>669949</v>
      </c>
      <c r="B2850">
        <v>666454</v>
      </c>
      <c r="C2850" t="s">
        <v>50</v>
      </c>
      <c r="D2850" t="s">
        <v>10</v>
      </c>
      <c r="E2850" t="s">
        <v>142</v>
      </c>
      <c r="F2850" s="11">
        <v>400107306</v>
      </c>
      <c r="G2850" s="7" t="s">
        <v>165</v>
      </c>
      <c r="H2850" s="7">
        <f t="shared" si="88"/>
        <v>0</v>
      </c>
      <c r="I2850" t="s">
        <v>153</v>
      </c>
      <c r="J2850" t="s">
        <v>153</v>
      </c>
      <c r="K2850" t="s">
        <v>18</v>
      </c>
      <c r="L2850" s="7" t="s">
        <v>148</v>
      </c>
      <c r="M2850">
        <v>2.76</v>
      </c>
      <c r="N2850" s="12">
        <v>60</v>
      </c>
      <c r="O2850">
        <f t="shared" si="89"/>
        <v>60</v>
      </c>
    </row>
    <row r="2851" spans="1:15" x14ac:dyDescent="0.25">
      <c r="A2851">
        <v>669951</v>
      </c>
      <c r="B2851">
        <v>666454</v>
      </c>
      <c r="C2851" t="s">
        <v>50</v>
      </c>
      <c r="D2851" t="s">
        <v>10</v>
      </c>
      <c r="E2851" t="s">
        <v>142</v>
      </c>
      <c r="F2851" s="11">
        <v>58722</v>
      </c>
      <c r="G2851" s="7" t="s">
        <v>165</v>
      </c>
      <c r="H2851" s="7">
        <f t="shared" si="88"/>
        <v>0</v>
      </c>
      <c r="I2851" t="s">
        <v>153</v>
      </c>
      <c r="J2851" t="s">
        <v>153</v>
      </c>
      <c r="K2851" t="s">
        <v>18</v>
      </c>
      <c r="L2851" s="7" t="s">
        <v>148</v>
      </c>
      <c r="M2851">
        <v>2.76</v>
      </c>
      <c r="N2851" s="12">
        <v>317</v>
      </c>
      <c r="O2851">
        <f t="shared" si="89"/>
        <v>317</v>
      </c>
    </row>
    <row r="2852" spans="1:15" x14ac:dyDescent="0.25">
      <c r="A2852">
        <v>669953</v>
      </c>
      <c r="B2852">
        <v>666454</v>
      </c>
      <c r="C2852" t="s">
        <v>50</v>
      </c>
      <c r="D2852" t="s">
        <v>10</v>
      </c>
      <c r="E2852" t="s">
        <v>142</v>
      </c>
      <c r="F2852" s="11">
        <v>400107310</v>
      </c>
      <c r="G2852" s="7" t="s">
        <v>165</v>
      </c>
      <c r="H2852" s="7">
        <f t="shared" si="88"/>
        <v>0</v>
      </c>
      <c r="I2852" t="s">
        <v>153</v>
      </c>
      <c r="J2852" t="s">
        <v>153</v>
      </c>
      <c r="K2852" t="s">
        <v>18</v>
      </c>
      <c r="L2852" s="7" t="s">
        <v>148</v>
      </c>
      <c r="M2852">
        <v>2.76</v>
      </c>
      <c r="N2852" s="12">
        <v>100</v>
      </c>
      <c r="O2852">
        <f t="shared" si="89"/>
        <v>100</v>
      </c>
    </row>
    <row r="2853" spans="1:15" x14ac:dyDescent="0.25">
      <c r="A2853">
        <v>669955</v>
      </c>
      <c r="B2853">
        <v>666454</v>
      </c>
      <c r="C2853" t="s">
        <v>50</v>
      </c>
      <c r="D2853" t="s">
        <v>10</v>
      </c>
      <c r="E2853" t="s">
        <v>142</v>
      </c>
      <c r="F2853" s="11">
        <v>400107312</v>
      </c>
      <c r="G2853" s="7" t="s">
        <v>165</v>
      </c>
      <c r="H2853" s="7">
        <f t="shared" si="88"/>
        <v>0</v>
      </c>
      <c r="I2853" t="s">
        <v>153</v>
      </c>
      <c r="J2853" t="s">
        <v>153</v>
      </c>
      <c r="K2853" t="s">
        <v>18</v>
      </c>
      <c r="L2853" s="7" t="s">
        <v>148</v>
      </c>
      <c r="M2853">
        <v>2.76</v>
      </c>
      <c r="N2853" s="12">
        <v>188</v>
      </c>
      <c r="O2853">
        <f t="shared" si="89"/>
        <v>188</v>
      </c>
    </row>
    <row r="2854" spans="1:15" x14ac:dyDescent="0.25">
      <c r="A2854">
        <v>669957</v>
      </c>
      <c r="B2854">
        <v>666454</v>
      </c>
      <c r="C2854" t="s">
        <v>50</v>
      </c>
      <c r="D2854" t="s">
        <v>10</v>
      </c>
      <c r="E2854" t="s">
        <v>142</v>
      </c>
      <c r="F2854" s="11">
        <v>475862</v>
      </c>
      <c r="G2854" s="7" t="s">
        <v>165</v>
      </c>
      <c r="H2854" s="7">
        <f t="shared" si="88"/>
        <v>0</v>
      </c>
      <c r="I2854" t="s">
        <v>153</v>
      </c>
      <c r="J2854" t="s">
        <v>153</v>
      </c>
      <c r="K2854" t="s">
        <v>18</v>
      </c>
      <c r="L2854" s="7" t="s">
        <v>148</v>
      </c>
      <c r="M2854">
        <v>2.76</v>
      </c>
      <c r="N2854" s="12">
        <v>101</v>
      </c>
      <c r="O2854">
        <f t="shared" si="89"/>
        <v>101</v>
      </c>
    </row>
    <row r="2855" spans="1:15" x14ac:dyDescent="0.25">
      <c r="A2855">
        <v>669959</v>
      </c>
      <c r="B2855">
        <v>666454</v>
      </c>
      <c r="C2855" t="s">
        <v>50</v>
      </c>
      <c r="D2855" t="s">
        <v>10</v>
      </c>
      <c r="E2855" t="s">
        <v>142</v>
      </c>
      <c r="F2855" s="11">
        <v>400107314</v>
      </c>
      <c r="G2855" s="7" t="s">
        <v>165</v>
      </c>
      <c r="H2855" s="7">
        <f t="shared" si="88"/>
        <v>0</v>
      </c>
      <c r="I2855" t="s">
        <v>153</v>
      </c>
      <c r="J2855" t="s">
        <v>153</v>
      </c>
      <c r="K2855" t="s">
        <v>18</v>
      </c>
      <c r="L2855" s="7" t="s">
        <v>148</v>
      </c>
      <c r="M2855">
        <v>2.76</v>
      </c>
      <c r="N2855" s="12">
        <v>-14</v>
      </c>
      <c r="O2855">
        <f t="shared" si="89"/>
        <v>-14</v>
      </c>
    </row>
    <row r="2856" spans="1:15" x14ac:dyDescent="0.25">
      <c r="A2856">
        <v>669961</v>
      </c>
      <c r="B2856">
        <v>666454</v>
      </c>
      <c r="C2856" t="s">
        <v>50</v>
      </c>
      <c r="D2856" t="s">
        <v>10</v>
      </c>
      <c r="E2856" t="s">
        <v>142</v>
      </c>
      <c r="F2856" s="11">
        <v>15009710</v>
      </c>
      <c r="G2856" s="7" t="s">
        <v>165</v>
      </c>
      <c r="H2856" s="7">
        <f t="shared" si="88"/>
        <v>0</v>
      </c>
      <c r="I2856" t="s">
        <v>153</v>
      </c>
      <c r="J2856" t="s">
        <v>153</v>
      </c>
      <c r="K2856" t="s">
        <v>18</v>
      </c>
      <c r="L2856" s="7" t="s">
        <v>148</v>
      </c>
      <c r="M2856">
        <v>2.76</v>
      </c>
      <c r="N2856" s="12">
        <v>227</v>
      </c>
      <c r="O2856">
        <f t="shared" si="89"/>
        <v>227</v>
      </c>
    </row>
    <row r="2857" spans="1:15" x14ac:dyDescent="0.25">
      <c r="A2857">
        <v>669963</v>
      </c>
      <c r="B2857">
        <v>666454</v>
      </c>
      <c r="C2857" t="s">
        <v>50</v>
      </c>
      <c r="D2857" t="s">
        <v>10</v>
      </c>
      <c r="E2857" t="s">
        <v>142</v>
      </c>
      <c r="F2857" s="11">
        <v>193512</v>
      </c>
      <c r="G2857" s="7" t="s">
        <v>165</v>
      </c>
      <c r="H2857" s="7">
        <f t="shared" si="88"/>
        <v>0</v>
      </c>
      <c r="I2857" t="s">
        <v>153</v>
      </c>
      <c r="J2857" t="s">
        <v>294</v>
      </c>
      <c r="K2857" t="s">
        <v>18</v>
      </c>
      <c r="L2857" s="7" t="s">
        <v>148</v>
      </c>
      <c r="M2857" t="s">
        <v>294</v>
      </c>
      <c r="N2857" t="s">
        <v>294</v>
      </c>
      <c r="O2857" t="str">
        <f t="shared" si="89"/>
        <v>Нет показаний</v>
      </c>
    </row>
    <row r="2858" spans="1:15" x14ac:dyDescent="0.25">
      <c r="A2858">
        <v>673980</v>
      </c>
      <c r="B2858">
        <v>431431</v>
      </c>
      <c r="C2858" t="s">
        <v>50</v>
      </c>
      <c r="D2858" t="s">
        <v>102</v>
      </c>
      <c r="E2858">
        <v>47</v>
      </c>
      <c r="F2858" s="11">
        <v>208593</v>
      </c>
      <c r="G2858" s="7" t="s">
        <v>165</v>
      </c>
      <c r="H2858" s="7">
        <f t="shared" si="88"/>
        <v>0</v>
      </c>
      <c r="I2858" t="s">
        <v>153</v>
      </c>
      <c r="J2858" t="s">
        <v>153</v>
      </c>
      <c r="K2858" t="s">
        <v>18</v>
      </c>
      <c r="L2858" s="7" t="s">
        <v>148</v>
      </c>
      <c r="M2858">
        <v>2.76</v>
      </c>
      <c r="N2858" s="12">
        <v>0</v>
      </c>
      <c r="O2858">
        <f t="shared" si="89"/>
        <v>0</v>
      </c>
    </row>
    <row r="2859" spans="1:15" x14ac:dyDescent="0.25">
      <c r="A2859">
        <v>673980</v>
      </c>
      <c r="B2859">
        <v>431431</v>
      </c>
      <c r="C2859" t="s">
        <v>50</v>
      </c>
      <c r="D2859" t="s">
        <v>102</v>
      </c>
      <c r="E2859">
        <v>47</v>
      </c>
      <c r="F2859" s="11">
        <v>50034719</v>
      </c>
      <c r="G2859" s="7" t="s">
        <v>170</v>
      </c>
      <c r="H2859" s="7">
        <f t="shared" si="88"/>
        <v>5</v>
      </c>
      <c r="I2859" t="s">
        <v>153</v>
      </c>
      <c r="J2859" t="s">
        <v>153</v>
      </c>
      <c r="K2859" t="s">
        <v>18</v>
      </c>
      <c r="L2859" s="7" t="s">
        <v>148</v>
      </c>
      <c r="M2859">
        <v>2.76</v>
      </c>
      <c r="N2859" s="12">
        <v>667</v>
      </c>
      <c r="O2859">
        <f t="shared" si="89"/>
        <v>133.4</v>
      </c>
    </row>
    <row r="2860" spans="1:15" x14ac:dyDescent="0.25">
      <c r="A2860">
        <v>691827</v>
      </c>
      <c r="B2860">
        <v>648495</v>
      </c>
      <c r="C2860" t="s">
        <v>139</v>
      </c>
      <c r="D2860" t="s">
        <v>140</v>
      </c>
      <c r="E2860" t="s">
        <v>141</v>
      </c>
      <c r="F2860" s="11">
        <v>108088233</v>
      </c>
      <c r="G2860" s="7" t="s">
        <v>165</v>
      </c>
      <c r="H2860" s="7">
        <f t="shared" si="88"/>
        <v>0</v>
      </c>
      <c r="I2860" t="s">
        <v>153</v>
      </c>
      <c r="J2860" t="s">
        <v>153</v>
      </c>
      <c r="K2860" t="s">
        <v>11</v>
      </c>
      <c r="L2860" s="7" t="s">
        <v>148</v>
      </c>
      <c r="M2860">
        <v>1.9870000000000001</v>
      </c>
      <c r="N2860" s="12">
        <v>0</v>
      </c>
      <c r="O2860">
        <f t="shared" si="89"/>
        <v>0</v>
      </c>
    </row>
    <row r="2861" spans="1:15" x14ac:dyDescent="0.25">
      <c r="A2861">
        <v>692027</v>
      </c>
      <c r="B2861">
        <v>666454</v>
      </c>
      <c r="C2861" t="s">
        <v>50</v>
      </c>
      <c r="D2861" t="s">
        <v>10</v>
      </c>
      <c r="E2861" t="s">
        <v>142</v>
      </c>
      <c r="F2861" s="11" t="s">
        <v>288</v>
      </c>
      <c r="G2861" s="7" t="s">
        <v>165</v>
      </c>
      <c r="H2861" s="7">
        <f t="shared" si="88"/>
        <v>0</v>
      </c>
      <c r="I2861" t="s">
        <v>153</v>
      </c>
      <c r="J2861" t="s">
        <v>153</v>
      </c>
      <c r="K2861" t="s">
        <v>18</v>
      </c>
      <c r="L2861" s="7" t="s">
        <v>149</v>
      </c>
      <c r="M2861">
        <v>4.2110000000000003</v>
      </c>
      <c r="N2861" s="12">
        <v>30</v>
      </c>
      <c r="O2861">
        <f t="shared" si="89"/>
        <v>30</v>
      </c>
    </row>
    <row r="2862" spans="1:15" x14ac:dyDescent="0.25">
      <c r="A2862">
        <v>692418</v>
      </c>
      <c r="B2862">
        <v>197183</v>
      </c>
      <c r="C2862" t="s">
        <v>60</v>
      </c>
      <c r="D2862" t="s">
        <v>61</v>
      </c>
      <c r="E2862" t="s">
        <v>63</v>
      </c>
      <c r="F2862" s="11">
        <v>3684315</v>
      </c>
      <c r="G2862" s="7" t="s">
        <v>165</v>
      </c>
      <c r="H2862" s="7">
        <f t="shared" si="88"/>
        <v>0</v>
      </c>
      <c r="I2862" t="s">
        <v>153</v>
      </c>
      <c r="J2862" t="s">
        <v>294</v>
      </c>
      <c r="K2862" t="s">
        <v>11</v>
      </c>
      <c r="L2862" s="7" t="s">
        <v>148</v>
      </c>
      <c r="M2862" t="s">
        <v>294</v>
      </c>
      <c r="N2862" t="s">
        <v>294</v>
      </c>
      <c r="O2862" t="str">
        <f t="shared" si="89"/>
        <v>Нет показаний</v>
      </c>
    </row>
    <row r="2863" spans="1:15" x14ac:dyDescent="0.25">
      <c r="A2863">
        <v>692420</v>
      </c>
      <c r="B2863">
        <v>1607</v>
      </c>
      <c r="C2863" t="s">
        <v>9</v>
      </c>
      <c r="D2863" t="s">
        <v>13</v>
      </c>
      <c r="E2863">
        <v>2</v>
      </c>
      <c r="F2863" s="11">
        <v>106742</v>
      </c>
      <c r="G2863" s="7" t="s">
        <v>165</v>
      </c>
      <c r="H2863" s="7">
        <f t="shared" si="88"/>
        <v>0</v>
      </c>
      <c r="I2863" t="s">
        <v>153</v>
      </c>
      <c r="J2863" t="s">
        <v>153</v>
      </c>
      <c r="K2863" t="s">
        <v>11</v>
      </c>
      <c r="L2863" s="7" t="s">
        <v>148</v>
      </c>
      <c r="M2863">
        <v>1.9870000000000001</v>
      </c>
      <c r="N2863" s="12">
        <v>163</v>
      </c>
      <c r="O2863">
        <f t="shared" si="89"/>
        <v>163</v>
      </c>
    </row>
    <row r="2864" spans="1:15" x14ac:dyDescent="0.25">
      <c r="A2864">
        <v>692590</v>
      </c>
      <c r="B2864">
        <v>58202</v>
      </c>
      <c r="C2864" t="s">
        <v>29</v>
      </c>
      <c r="D2864" t="s">
        <v>32</v>
      </c>
      <c r="E2864" t="s">
        <v>33</v>
      </c>
      <c r="F2864" s="11">
        <v>5040334</v>
      </c>
      <c r="G2864" s="7" t="s">
        <v>165</v>
      </c>
      <c r="H2864" s="7">
        <f t="shared" si="88"/>
        <v>0</v>
      </c>
      <c r="I2864" t="s">
        <v>153</v>
      </c>
      <c r="J2864" t="s">
        <v>294</v>
      </c>
      <c r="K2864" t="s">
        <v>18</v>
      </c>
      <c r="L2864" s="7" t="s">
        <v>148</v>
      </c>
      <c r="M2864" t="s">
        <v>294</v>
      </c>
      <c r="N2864" t="s">
        <v>294</v>
      </c>
      <c r="O2864" t="str">
        <f t="shared" si="89"/>
        <v>Нет показаний</v>
      </c>
    </row>
    <row r="2865" spans="1:15" x14ac:dyDescent="0.25">
      <c r="A2865">
        <v>694068</v>
      </c>
      <c r="B2865">
        <v>693927</v>
      </c>
      <c r="C2865" t="s">
        <v>29</v>
      </c>
      <c r="D2865" t="s">
        <v>47</v>
      </c>
      <c r="E2865">
        <v>6</v>
      </c>
      <c r="F2865" s="11">
        <v>26274</v>
      </c>
      <c r="G2865" s="7" t="s">
        <v>165</v>
      </c>
      <c r="H2865" s="7">
        <f t="shared" si="88"/>
        <v>0</v>
      </c>
      <c r="I2865" t="s">
        <v>153</v>
      </c>
      <c r="J2865" t="s">
        <v>153</v>
      </c>
      <c r="K2865" t="s">
        <v>11</v>
      </c>
      <c r="L2865" s="7" t="s">
        <v>148</v>
      </c>
      <c r="M2865">
        <v>1.9870000000000001</v>
      </c>
      <c r="N2865" s="12">
        <v>332</v>
      </c>
      <c r="O2865">
        <f t="shared" si="89"/>
        <v>332</v>
      </c>
    </row>
    <row r="2866" spans="1:15" x14ac:dyDescent="0.25">
      <c r="A2866">
        <v>694071</v>
      </c>
      <c r="B2866">
        <v>693927</v>
      </c>
      <c r="C2866" t="s">
        <v>29</v>
      </c>
      <c r="D2866" t="s">
        <v>47</v>
      </c>
      <c r="E2866">
        <v>6</v>
      </c>
      <c r="F2866" s="11">
        <v>36139</v>
      </c>
      <c r="G2866" s="7" t="s">
        <v>165</v>
      </c>
      <c r="H2866" s="7">
        <f t="shared" si="88"/>
        <v>0</v>
      </c>
      <c r="I2866" t="s">
        <v>153</v>
      </c>
      <c r="J2866" t="s">
        <v>153</v>
      </c>
      <c r="K2866" t="s">
        <v>11</v>
      </c>
      <c r="L2866" s="7" t="s">
        <v>148</v>
      </c>
      <c r="M2866">
        <v>1.9870000000000001</v>
      </c>
      <c r="N2866" s="12">
        <v>90</v>
      </c>
      <c r="O2866">
        <f t="shared" si="89"/>
        <v>90</v>
      </c>
    </row>
    <row r="2867" spans="1:15" x14ac:dyDescent="0.25">
      <c r="A2867">
        <v>694073</v>
      </c>
      <c r="B2867">
        <v>693927</v>
      </c>
      <c r="C2867" t="s">
        <v>29</v>
      </c>
      <c r="D2867" t="s">
        <v>47</v>
      </c>
      <c r="E2867">
        <v>6</v>
      </c>
      <c r="F2867" s="11">
        <v>45086513</v>
      </c>
      <c r="G2867" s="7" t="s">
        <v>165</v>
      </c>
      <c r="H2867" s="7">
        <f t="shared" si="88"/>
        <v>0</v>
      </c>
      <c r="I2867" t="s">
        <v>153</v>
      </c>
      <c r="J2867" t="s">
        <v>153</v>
      </c>
      <c r="K2867" t="s">
        <v>11</v>
      </c>
      <c r="L2867" s="7" t="s">
        <v>148</v>
      </c>
      <c r="M2867">
        <v>1.9870000000000001</v>
      </c>
      <c r="N2867" s="12">
        <v>164</v>
      </c>
      <c r="O2867">
        <f t="shared" si="89"/>
        <v>164</v>
      </c>
    </row>
    <row r="2868" spans="1:15" x14ac:dyDescent="0.25">
      <c r="A2868">
        <v>694075</v>
      </c>
      <c r="B2868">
        <v>693927</v>
      </c>
      <c r="C2868" t="s">
        <v>29</v>
      </c>
      <c r="D2868" t="s">
        <v>47</v>
      </c>
      <c r="E2868">
        <v>6</v>
      </c>
      <c r="F2868" s="11">
        <v>649161102372976</v>
      </c>
      <c r="G2868" s="7" t="s">
        <v>165</v>
      </c>
      <c r="H2868" s="7">
        <f t="shared" si="88"/>
        <v>0</v>
      </c>
      <c r="I2868" t="s">
        <v>153</v>
      </c>
      <c r="J2868" t="s">
        <v>153</v>
      </c>
      <c r="K2868" t="s">
        <v>11</v>
      </c>
      <c r="L2868" s="7" t="s">
        <v>148</v>
      </c>
      <c r="M2868">
        <v>1.9870000000000001</v>
      </c>
      <c r="N2868" s="12">
        <v>475</v>
      </c>
      <c r="O2868">
        <f t="shared" si="89"/>
        <v>475</v>
      </c>
    </row>
    <row r="2869" spans="1:15" x14ac:dyDescent="0.25">
      <c r="A2869">
        <v>694077</v>
      </c>
      <c r="B2869">
        <v>693927</v>
      </c>
      <c r="C2869" t="s">
        <v>29</v>
      </c>
      <c r="D2869" t="s">
        <v>47</v>
      </c>
      <c r="E2869">
        <v>6</v>
      </c>
      <c r="F2869" s="11">
        <v>36370211</v>
      </c>
      <c r="G2869" s="7" t="s">
        <v>165</v>
      </c>
      <c r="H2869" s="7">
        <f t="shared" si="88"/>
        <v>0</v>
      </c>
      <c r="I2869" t="s">
        <v>153</v>
      </c>
      <c r="J2869" t="s">
        <v>153</v>
      </c>
      <c r="K2869" t="s">
        <v>11</v>
      </c>
      <c r="L2869" s="7" t="s">
        <v>148</v>
      </c>
      <c r="M2869">
        <v>1.9870000000000001</v>
      </c>
      <c r="N2869" s="12">
        <v>200</v>
      </c>
      <c r="O2869">
        <f t="shared" si="89"/>
        <v>200</v>
      </c>
    </row>
    <row r="2870" spans="1:15" x14ac:dyDescent="0.25">
      <c r="A2870">
        <v>694080</v>
      </c>
      <c r="B2870">
        <v>693927</v>
      </c>
      <c r="C2870" t="s">
        <v>29</v>
      </c>
      <c r="D2870" t="s">
        <v>47</v>
      </c>
      <c r="E2870">
        <v>6</v>
      </c>
      <c r="F2870" s="11" t="s">
        <v>289</v>
      </c>
      <c r="G2870" s="7" t="s">
        <v>165</v>
      </c>
      <c r="H2870" s="7">
        <f t="shared" si="88"/>
        <v>0</v>
      </c>
      <c r="I2870" t="s">
        <v>153</v>
      </c>
      <c r="J2870" t="s">
        <v>153</v>
      </c>
      <c r="K2870" t="s">
        <v>11</v>
      </c>
      <c r="L2870" s="7" t="s">
        <v>148</v>
      </c>
      <c r="M2870">
        <v>1.9870000000000001</v>
      </c>
      <c r="N2870" s="12">
        <v>113</v>
      </c>
      <c r="O2870">
        <f t="shared" si="89"/>
        <v>113</v>
      </c>
    </row>
    <row r="2871" spans="1:15" x14ac:dyDescent="0.25">
      <c r="A2871">
        <v>694082</v>
      </c>
      <c r="B2871">
        <v>693927</v>
      </c>
      <c r="C2871" t="s">
        <v>29</v>
      </c>
      <c r="D2871" t="s">
        <v>47</v>
      </c>
      <c r="E2871">
        <v>6</v>
      </c>
      <c r="F2871" s="11">
        <v>842817</v>
      </c>
      <c r="G2871" s="7" t="s">
        <v>165</v>
      </c>
      <c r="H2871" s="7">
        <f t="shared" si="88"/>
        <v>0</v>
      </c>
      <c r="I2871" t="s">
        <v>153</v>
      </c>
      <c r="J2871" t="s">
        <v>153</v>
      </c>
      <c r="K2871" t="s">
        <v>11</v>
      </c>
      <c r="L2871" s="7" t="s">
        <v>148</v>
      </c>
      <c r="M2871">
        <v>1.9870000000000001</v>
      </c>
      <c r="N2871" s="12">
        <v>334</v>
      </c>
      <c r="O2871">
        <f t="shared" si="89"/>
        <v>334</v>
      </c>
    </row>
    <row r="2872" spans="1:15" x14ac:dyDescent="0.25">
      <c r="A2872">
        <v>694084</v>
      </c>
      <c r="B2872">
        <v>693927</v>
      </c>
      <c r="C2872" t="s">
        <v>29</v>
      </c>
      <c r="D2872" t="s">
        <v>47</v>
      </c>
      <c r="E2872">
        <v>6</v>
      </c>
      <c r="F2872" s="11">
        <v>503413</v>
      </c>
      <c r="G2872" s="7" t="s">
        <v>165</v>
      </c>
      <c r="H2872" s="7">
        <f t="shared" si="88"/>
        <v>0</v>
      </c>
      <c r="I2872" t="s">
        <v>153</v>
      </c>
      <c r="J2872" t="s">
        <v>153</v>
      </c>
      <c r="K2872" t="s">
        <v>11</v>
      </c>
      <c r="L2872" s="7" t="s">
        <v>148</v>
      </c>
      <c r="M2872">
        <v>1.9870000000000001</v>
      </c>
      <c r="N2872" s="12">
        <v>300</v>
      </c>
      <c r="O2872">
        <f t="shared" si="89"/>
        <v>300</v>
      </c>
    </row>
    <row r="2873" spans="1:15" x14ac:dyDescent="0.25">
      <c r="A2873">
        <v>695084</v>
      </c>
      <c r="B2873">
        <v>1605</v>
      </c>
      <c r="C2873" t="s">
        <v>9</v>
      </c>
      <c r="D2873" t="s">
        <v>13</v>
      </c>
      <c r="E2873">
        <v>3</v>
      </c>
      <c r="F2873" s="11">
        <v>156874</v>
      </c>
      <c r="G2873" s="7" t="s">
        <v>165</v>
      </c>
      <c r="H2873" s="7">
        <f t="shared" si="88"/>
        <v>0</v>
      </c>
      <c r="I2873" t="s">
        <v>153</v>
      </c>
      <c r="J2873" t="s">
        <v>294</v>
      </c>
      <c r="K2873" t="s">
        <v>11</v>
      </c>
      <c r="L2873" s="7" t="s">
        <v>148</v>
      </c>
      <c r="M2873" t="s">
        <v>294</v>
      </c>
      <c r="N2873" t="s">
        <v>294</v>
      </c>
      <c r="O2873" t="str">
        <f t="shared" si="89"/>
        <v>Нет показаний</v>
      </c>
    </row>
    <row r="2874" spans="1:15" x14ac:dyDescent="0.25">
      <c r="A2874">
        <v>695110</v>
      </c>
      <c r="B2874">
        <v>1603</v>
      </c>
      <c r="C2874" t="s">
        <v>9</v>
      </c>
      <c r="D2874" t="s">
        <v>13</v>
      </c>
      <c r="E2874">
        <v>5</v>
      </c>
      <c r="F2874" s="11">
        <v>36089</v>
      </c>
      <c r="G2874" s="7" t="s">
        <v>165</v>
      </c>
      <c r="H2874" s="7">
        <f t="shared" si="88"/>
        <v>0</v>
      </c>
      <c r="I2874" t="s">
        <v>153</v>
      </c>
      <c r="J2874" t="s">
        <v>153</v>
      </c>
      <c r="K2874" t="s">
        <v>11</v>
      </c>
      <c r="L2874" s="7" t="s">
        <v>148</v>
      </c>
      <c r="M2874">
        <v>1.9870000000000001</v>
      </c>
      <c r="N2874" s="12">
        <v>-926</v>
      </c>
      <c r="O2874">
        <f t="shared" si="89"/>
        <v>-926</v>
      </c>
    </row>
    <row r="2875" spans="1:15" x14ac:dyDescent="0.25">
      <c r="A2875">
        <v>695526</v>
      </c>
      <c r="B2875">
        <v>501291</v>
      </c>
      <c r="C2875" t="s">
        <v>50</v>
      </c>
      <c r="D2875" t="s">
        <v>133</v>
      </c>
      <c r="E2875">
        <v>10</v>
      </c>
      <c r="F2875" s="11">
        <v>193522</v>
      </c>
      <c r="G2875" s="7" t="s">
        <v>165</v>
      </c>
      <c r="H2875" s="7">
        <f t="shared" si="88"/>
        <v>0</v>
      </c>
      <c r="I2875" t="s">
        <v>153</v>
      </c>
      <c r="J2875" t="s">
        <v>153</v>
      </c>
      <c r="K2875" t="s">
        <v>18</v>
      </c>
      <c r="L2875" s="7" t="s">
        <v>148</v>
      </c>
      <c r="M2875">
        <v>2.76</v>
      </c>
      <c r="N2875" s="12">
        <v>1</v>
      </c>
      <c r="O2875">
        <f t="shared" si="89"/>
        <v>1</v>
      </c>
    </row>
    <row r="2876" spans="1:15" x14ac:dyDescent="0.25">
      <c r="A2876">
        <v>695526</v>
      </c>
      <c r="B2876">
        <v>501291</v>
      </c>
      <c r="C2876" t="s">
        <v>50</v>
      </c>
      <c r="D2876" t="s">
        <v>133</v>
      </c>
      <c r="E2876">
        <v>10</v>
      </c>
      <c r="F2876" s="11">
        <v>28256</v>
      </c>
      <c r="G2876" s="7" t="s">
        <v>170</v>
      </c>
      <c r="H2876" s="7">
        <f t="shared" si="88"/>
        <v>5</v>
      </c>
      <c r="I2876" t="s">
        <v>153</v>
      </c>
      <c r="J2876" t="s">
        <v>153</v>
      </c>
      <c r="K2876" t="s">
        <v>18</v>
      </c>
      <c r="L2876" s="7" t="s">
        <v>148</v>
      </c>
      <c r="M2876">
        <v>2.76</v>
      </c>
      <c r="N2876" s="12">
        <v>0</v>
      </c>
      <c r="O2876">
        <f t="shared" si="89"/>
        <v>0</v>
      </c>
    </row>
    <row r="2877" spans="1:15" x14ac:dyDescent="0.25">
      <c r="A2877">
        <v>698157</v>
      </c>
      <c r="B2877">
        <v>58321</v>
      </c>
      <c r="C2877" t="s">
        <v>29</v>
      </c>
      <c r="D2877" t="s">
        <v>43</v>
      </c>
      <c r="E2877" t="s">
        <v>44</v>
      </c>
      <c r="F2877" s="11">
        <v>109497</v>
      </c>
      <c r="G2877" s="7" t="s">
        <v>165</v>
      </c>
      <c r="H2877" s="7">
        <f t="shared" si="88"/>
        <v>0</v>
      </c>
      <c r="I2877" t="s">
        <v>153</v>
      </c>
      <c r="J2877" t="s">
        <v>153</v>
      </c>
      <c r="K2877" t="s">
        <v>18</v>
      </c>
      <c r="L2877" s="7" t="s">
        <v>148</v>
      </c>
      <c r="M2877">
        <v>2.76</v>
      </c>
      <c r="N2877" s="12">
        <v>200</v>
      </c>
      <c r="O2877">
        <f t="shared" si="89"/>
        <v>200</v>
      </c>
    </row>
    <row r="2878" spans="1:15" x14ac:dyDescent="0.25">
      <c r="A2878">
        <v>698185</v>
      </c>
      <c r="B2878">
        <v>431316</v>
      </c>
      <c r="C2878" t="s">
        <v>50</v>
      </c>
      <c r="D2878" t="s">
        <v>101</v>
      </c>
      <c r="E2878">
        <v>51</v>
      </c>
      <c r="F2878" s="11">
        <v>4375832</v>
      </c>
      <c r="G2878" s="7" t="s">
        <v>165</v>
      </c>
      <c r="H2878" s="7">
        <f t="shared" si="88"/>
        <v>0</v>
      </c>
      <c r="I2878" t="s">
        <v>153</v>
      </c>
      <c r="J2878" t="s">
        <v>294</v>
      </c>
      <c r="K2878" t="s">
        <v>18</v>
      </c>
      <c r="L2878" s="7" t="s">
        <v>148</v>
      </c>
      <c r="M2878" t="s">
        <v>294</v>
      </c>
      <c r="N2878" t="s">
        <v>294</v>
      </c>
      <c r="O2878" t="str">
        <f t="shared" si="89"/>
        <v>Нет показаний</v>
      </c>
    </row>
    <row r="2879" spans="1:15" x14ac:dyDescent="0.25">
      <c r="A2879">
        <v>698960</v>
      </c>
      <c r="B2879">
        <v>431414</v>
      </c>
      <c r="C2879" t="s">
        <v>50</v>
      </c>
      <c r="D2879" t="s">
        <v>104</v>
      </c>
      <c r="E2879">
        <v>24</v>
      </c>
      <c r="F2879" s="11">
        <v>98110979</v>
      </c>
      <c r="G2879" s="7" t="s">
        <v>165</v>
      </c>
      <c r="H2879" s="7">
        <f t="shared" si="88"/>
        <v>0</v>
      </c>
      <c r="I2879" t="s">
        <v>153</v>
      </c>
      <c r="J2879" t="s">
        <v>153</v>
      </c>
      <c r="K2879" t="s">
        <v>18</v>
      </c>
      <c r="L2879" s="7" t="s">
        <v>148</v>
      </c>
      <c r="M2879">
        <v>2.76</v>
      </c>
      <c r="N2879" s="12">
        <v>102</v>
      </c>
      <c r="O2879">
        <f t="shared" si="89"/>
        <v>102</v>
      </c>
    </row>
    <row r="2880" spans="1:15" x14ac:dyDescent="0.25">
      <c r="A2880">
        <v>701394</v>
      </c>
      <c r="B2880">
        <v>349561</v>
      </c>
      <c r="C2880" t="s">
        <v>50</v>
      </c>
      <c r="D2880" t="s">
        <v>88</v>
      </c>
      <c r="E2880">
        <v>25</v>
      </c>
      <c r="F2880" s="11">
        <v>315215</v>
      </c>
      <c r="G2880" s="7" t="s">
        <v>170</v>
      </c>
      <c r="H2880" s="7">
        <f t="shared" si="88"/>
        <v>4</v>
      </c>
      <c r="I2880" t="s">
        <v>153</v>
      </c>
      <c r="J2880" t="s">
        <v>153</v>
      </c>
      <c r="K2880" t="s">
        <v>18</v>
      </c>
      <c r="L2880" s="7" t="s">
        <v>148</v>
      </c>
      <c r="M2880">
        <v>2.76</v>
      </c>
      <c r="N2880" s="12">
        <v>95</v>
      </c>
      <c r="O2880">
        <f t="shared" si="89"/>
        <v>23.75</v>
      </c>
    </row>
    <row r="2881" spans="1:15" x14ac:dyDescent="0.25">
      <c r="A2881">
        <v>705699</v>
      </c>
      <c r="B2881">
        <v>1591</v>
      </c>
      <c r="C2881" t="s">
        <v>9</v>
      </c>
      <c r="D2881" t="s">
        <v>10</v>
      </c>
      <c r="E2881">
        <v>4</v>
      </c>
      <c r="F2881" s="11">
        <v>110435</v>
      </c>
      <c r="G2881" s="7" t="s">
        <v>165</v>
      </c>
      <c r="H2881" s="7">
        <f t="shared" si="88"/>
        <v>0</v>
      </c>
      <c r="I2881" t="s">
        <v>153</v>
      </c>
      <c r="J2881" t="s">
        <v>153</v>
      </c>
      <c r="K2881" t="s">
        <v>11</v>
      </c>
      <c r="L2881" s="7" t="s">
        <v>148</v>
      </c>
      <c r="M2881">
        <v>1.9870000000000001</v>
      </c>
      <c r="N2881" s="12">
        <v>-522</v>
      </c>
      <c r="O2881">
        <f t="shared" si="89"/>
        <v>-522</v>
      </c>
    </row>
    <row r="2882" spans="1:15" x14ac:dyDescent="0.25">
      <c r="A2882">
        <v>705804</v>
      </c>
      <c r="B2882">
        <v>349509</v>
      </c>
      <c r="C2882" t="s">
        <v>50</v>
      </c>
      <c r="D2882" t="s">
        <v>87</v>
      </c>
      <c r="E2882">
        <v>15</v>
      </c>
      <c r="F2882" s="11">
        <v>71053189</v>
      </c>
      <c r="G2882" s="7" t="s">
        <v>165</v>
      </c>
      <c r="H2882" s="7">
        <f t="shared" si="88"/>
        <v>0</v>
      </c>
      <c r="I2882" t="s">
        <v>153</v>
      </c>
      <c r="J2882" t="s">
        <v>294</v>
      </c>
      <c r="K2882" t="s">
        <v>18</v>
      </c>
      <c r="L2882" s="7" t="s">
        <v>148</v>
      </c>
      <c r="M2882" t="s">
        <v>294</v>
      </c>
      <c r="N2882" t="s">
        <v>294</v>
      </c>
      <c r="O2882" t="str">
        <f t="shared" si="89"/>
        <v>Нет показаний</v>
      </c>
    </row>
    <row r="2883" spans="1:15" x14ac:dyDescent="0.25">
      <c r="A2883">
        <v>706014</v>
      </c>
      <c r="B2883">
        <v>242723</v>
      </c>
      <c r="C2883" t="s">
        <v>56</v>
      </c>
      <c r="D2883" t="s">
        <v>69</v>
      </c>
      <c r="E2883">
        <v>62</v>
      </c>
      <c r="F2883" s="11">
        <v>108203535</v>
      </c>
      <c r="G2883" s="7" t="s">
        <v>165</v>
      </c>
      <c r="H2883" s="7">
        <f t="shared" ref="H2883:H2946" si="90">COUNTIFS($F$2:$F$3258,F2883,$G$2:$G$3258,"ОКПУ")</f>
        <v>0</v>
      </c>
      <c r="I2883" t="s">
        <v>153</v>
      </c>
      <c r="J2883" t="s">
        <v>294</v>
      </c>
      <c r="K2883" t="s">
        <v>18</v>
      </c>
      <c r="L2883" s="7" t="s">
        <v>148</v>
      </c>
      <c r="M2883" t="s">
        <v>294</v>
      </c>
      <c r="N2883" t="s">
        <v>294</v>
      </c>
      <c r="O2883" t="str">
        <f t="shared" ref="O2883:O2946" si="91">IF(H2883&gt;0,IFERROR(N2883/H2883,N2883),N2883)</f>
        <v>Нет показаний</v>
      </c>
    </row>
    <row r="2884" spans="1:15" x14ac:dyDescent="0.25">
      <c r="A2884">
        <v>706206</v>
      </c>
      <c r="B2884">
        <v>447466</v>
      </c>
      <c r="C2884" t="s">
        <v>50</v>
      </c>
      <c r="D2884" t="s">
        <v>129</v>
      </c>
      <c r="E2884">
        <v>64</v>
      </c>
      <c r="F2884" s="11">
        <v>207750</v>
      </c>
      <c r="G2884" s="7" t="s">
        <v>165</v>
      </c>
      <c r="H2884" s="7">
        <f t="shared" si="90"/>
        <v>0</v>
      </c>
      <c r="I2884" t="s">
        <v>153</v>
      </c>
      <c r="J2884" t="s">
        <v>153</v>
      </c>
      <c r="K2884" t="s">
        <v>18</v>
      </c>
      <c r="L2884" s="7" t="s">
        <v>148</v>
      </c>
      <c r="M2884">
        <v>2.76</v>
      </c>
      <c r="N2884" s="12">
        <v>203</v>
      </c>
      <c r="O2884">
        <f t="shared" si="91"/>
        <v>203</v>
      </c>
    </row>
    <row r="2885" spans="1:15" x14ac:dyDescent="0.25">
      <c r="A2885">
        <v>706230</v>
      </c>
      <c r="B2885">
        <v>425364</v>
      </c>
      <c r="C2885" t="s">
        <v>50</v>
      </c>
      <c r="D2885" t="s">
        <v>98</v>
      </c>
      <c r="E2885">
        <v>16</v>
      </c>
      <c r="F2885" s="11">
        <v>46811275</v>
      </c>
      <c r="G2885" s="7" t="s">
        <v>165</v>
      </c>
      <c r="H2885" s="7">
        <f t="shared" si="90"/>
        <v>0</v>
      </c>
      <c r="I2885" t="s">
        <v>153</v>
      </c>
      <c r="J2885" t="s">
        <v>294</v>
      </c>
      <c r="K2885" t="s">
        <v>18</v>
      </c>
      <c r="L2885" s="7" t="s">
        <v>148</v>
      </c>
      <c r="M2885" t="s">
        <v>294</v>
      </c>
      <c r="N2885" t="s">
        <v>294</v>
      </c>
      <c r="O2885" t="str">
        <f t="shared" si="91"/>
        <v>Нет показаний</v>
      </c>
    </row>
    <row r="2886" spans="1:15" x14ac:dyDescent="0.25">
      <c r="A2886">
        <v>708130</v>
      </c>
      <c r="B2886">
        <v>648495</v>
      </c>
      <c r="C2886" t="s">
        <v>139</v>
      </c>
      <c r="D2886" t="s">
        <v>140</v>
      </c>
      <c r="E2886" t="s">
        <v>141</v>
      </c>
      <c r="F2886" s="11">
        <v>57294419</v>
      </c>
      <c r="G2886" s="7" t="s">
        <v>165</v>
      </c>
      <c r="H2886" s="7">
        <f t="shared" si="90"/>
        <v>0</v>
      </c>
      <c r="I2886" t="s">
        <v>153</v>
      </c>
      <c r="J2886" t="s">
        <v>153</v>
      </c>
      <c r="K2886" t="s">
        <v>11</v>
      </c>
      <c r="L2886" s="7" t="s">
        <v>148</v>
      </c>
      <c r="M2886">
        <v>1.9870000000000001</v>
      </c>
      <c r="N2886" s="12">
        <v>99</v>
      </c>
      <c r="O2886">
        <f t="shared" si="91"/>
        <v>99</v>
      </c>
    </row>
    <row r="2887" spans="1:15" x14ac:dyDescent="0.25">
      <c r="A2887">
        <v>708284</v>
      </c>
      <c r="B2887">
        <v>431516</v>
      </c>
      <c r="C2887" t="s">
        <v>50</v>
      </c>
      <c r="D2887" t="s">
        <v>114</v>
      </c>
      <c r="E2887" t="s">
        <v>115</v>
      </c>
      <c r="F2887" s="11">
        <v>98088979</v>
      </c>
      <c r="G2887" s="7" t="s">
        <v>165</v>
      </c>
      <c r="H2887" s="7">
        <f t="shared" si="90"/>
        <v>0</v>
      </c>
      <c r="I2887" t="s">
        <v>153</v>
      </c>
      <c r="J2887" t="s">
        <v>294</v>
      </c>
      <c r="K2887" t="s">
        <v>18</v>
      </c>
      <c r="L2887" s="7" t="s">
        <v>148</v>
      </c>
      <c r="M2887" t="s">
        <v>294</v>
      </c>
      <c r="N2887" t="s">
        <v>294</v>
      </c>
      <c r="O2887" t="str">
        <f t="shared" si="91"/>
        <v>Нет показаний</v>
      </c>
    </row>
    <row r="2888" spans="1:15" x14ac:dyDescent="0.25">
      <c r="A2888">
        <v>708286</v>
      </c>
      <c r="B2888">
        <v>1603</v>
      </c>
      <c r="C2888" t="s">
        <v>9</v>
      </c>
      <c r="D2888" t="s">
        <v>13</v>
      </c>
      <c r="E2888">
        <v>5</v>
      </c>
      <c r="F2888" s="11">
        <v>87533</v>
      </c>
      <c r="G2888" s="7" t="s">
        <v>165</v>
      </c>
      <c r="H2888" s="7">
        <f t="shared" si="90"/>
        <v>0</v>
      </c>
      <c r="I2888" t="s">
        <v>153</v>
      </c>
      <c r="J2888" t="s">
        <v>153</v>
      </c>
      <c r="K2888" t="s">
        <v>11</v>
      </c>
      <c r="L2888" s="7" t="s">
        <v>148</v>
      </c>
      <c r="M2888">
        <v>1.9870000000000001</v>
      </c>
      <c r="N2888" s="12">
        <v>-808.2</v>
      </c>
      <c r="O2888">
        <f t="shared" si="91"/>
        <v>-808.2</v>
      </c>
    </row>
    <row r="2889" spans="1:15" x14ac:dyDescent="0.25">
      <c r="A2889">
        <v>708756</v>
      </c>
      <c r="B2889">
        <v>258550</v>
      </c>
      <c r="C2889" t="s">
        <v>52</v>
      </c>
      <c r="D2889" t="s">
        <v>78</v>
      </c>
      <c r="E2889">
        <v>5</v>
      </c>
      <c r="F2889" s="11">
        <v>282454</v>
      </c>
      <c r="G2889" s="7" t="s">
        <v>170</v>
      </c>
      <c r="H2889" s="7">
        <f t="shared" si="90"/>
        <v>3</v>
      </c>
      <c r="I2889" t="s">
        <v>153</v>
      </c>
      <c r="J2889" t="s">
        <v>153</v>
      </c>
      <c r="K2889" t="s">
        <v>11</v>
      </c>
      <c r="L2889" s="7" t="s">
        <v>148</v>
      </c>
      <c r="M2889">
        <v>1.9870000000000001</v>
      </c>
      <c r="N2889" s="12">
        <v>435</v>
      </c>
      <c r="O2889">
        <f t="shared" si="91"/>
        <v>145</v>
      </c>
    </row>
    <row r="2890" spans="1:15" x14ac:dyDescent="0.25">
      <c r="A2890">
        <v>708802</v>
      </c>
      <c r="B2890">
        <v>62291</v>
      </c>
      <c r="C2890" t="s">
        <v>54</v>
      </c>
      <c r="D2890" t="s">
        <v>55</v>
      </c>
      <c r="E2890">
        <v>9</v>
      </c>
      <c r="F2890" s="11">
        <v>243875</v>
      </c>
      <c r="G2890" s="7" t="s">
        <v>165</v>
      </c>
      <c r="H2890" s="7">
        <f t="shared" si="90"/>
        <v>0</v>
      </c>
      <c r="I2890" t="s">
        <v>153</v>
      </c>
      <c r="J2890" t="s">
        <v>153</v>
      </c>
      <c r="K2890" t="s">
        <v>18</v>
      </c>
      <c r="L2890" s="7" t="s">
        <v>148</v>
      </c>
      <c r="M2890">
        <v>2.76</v>
      </c>
      <c r="N2890" s="12">
        <v>178</v>
      </c>
      <c r="O2890">
        <f t="shared" si="91"/>
        <v>178</v>
      </c>
    </row>
    <row r="2891" spans="1:15" x14ac:dyDescent="0.25">
      <c r="A2891">
        <v>709866</v>
      </c>
      <c r="B2891">
        <v>1610</v>
      </c>
      <c r="C2891" t="s">
        <v>9</v>
      </c>
      <c r="D2891" t="s">
        <v>14</v>
      </c>
      <c r="E2891">
        <v>9</v>
      </c>
      <c r="F2891" s="11">
        <v>7406</v>
      </c>
      <c r="G2891" s="7" t="s">
        <v>165</v>
      </c>
      <c r="H2891" s="7">
        <f t="shared" si="90"/>
        <v>0</v>
      </c>
      <c r="I2891" t="s">
        <v>153</v>
      </c>
      <c r="J2891" t="s">
        <v>153</v>
      </c>
      <c r="K2891" t="s">
        <v>11</v>
      </c>
      <c r="L2891" s="7" t="s">
        <v>148</v>
      </c>
      <c r="M2891">
        <v>1.9870000000000001</v>
      </c>
      <c r="N2891" s="12">
        <v>271</v>
      </c>
      <c r="O2891">
        <f t="shared" si="91"/>
        <v>271</v>
      </c>
    </row>
    <row r="2892" spans="1:15" x14ac:dyDescent="0.25">
      <c r="A2892">
        <v>709882</v>
      </c>
      <c r="B2892">
        <v>431544</v>
      </c>
      <c r="C2892" t="s">
        <v>50</v>
      </c>
      <c r="D2892" t="s">
        <v>89</v>
      </c>
      <c r="E2892">
        <v>22</v>
      </c>
      <c r="F2892" s="11">
        <v>15590</v>
      </c>
      <c r="G2892" s="7" t="s">
        <v>165</v>
      </c>
      <c r="H2892" s="7">
        <f t="shared" si="90"/>
        <v>0</v>
      </c>
      <c r="I2892" t="s">
        <v>153</v>
      </c>
      <c r="J2892" t="s">
        <v>153</v>
      </c>
      <c r="K2892" t="s">
        <v>18</v>
      </c>
      <c r="L2892" s="7" t="s">
        <v>148</v>
      </c>
      <c r="M2892">
        <v>2.76</v>
      </c>
      <c r="N2892" s="12">
        <v>30</v>
      </c>
      <c r="O2892">
        <f t="shared" si="91"/>
        <v>30</v>
      </c>
    </row>
    <row r="2893" spans="1:15" x14ac:dyDescent="0.25">
      <c r="A2893">
        <v>710567</v>
      </c>
      <c r="B2893">
        <v>56761</v>
      </c>
      <c r="C2893" t="s">
        <v>15</v>
      </c>
      <c r="D2893" t="s">
        <v>16</v>
      </c>
      <c r="E2893" t="s">
        <v>17</v>
      </c>
      <c r="F2893" s="11" t="s">
        <v>186</v>
      </c>
      <c r="G2893" s="7" t="s">
        <v>165</v>
      </c>
      <c r="H2893" s="7">
        <f t="shared" si="90"/>
        <v>0</v>
      </c>
      <c r="I2893" t="s">
        <v>153</v>
      </c>
      <c r="J2893" t="s">
        <v>294</v>
      </c>
      <c r="K2893" t="s">
        <v>18</v>
      </c>
      <c r="L2893" s="7" t="s">
        <v>149</v>
      </c>
      <c r="M2893">
        <v>4.2110000000000003</v>
      </c>
      <c r="N2893" t="s">
        <v>294</v>
      </c>
      <c r="O2893" t="str">
        <f t="shared" si="91"/>
        <v>Нет показаний</v>
      </c>
    </row>
    <row r="2894" spans="1:15" x14ac:dyDescent="0.25">
      <c r="A2894">
        <v>710656</v>
      </c>
      <c r="B2894">
        <v>431467</v>
      </c>
      <c r="C2894" t="s">
        <v>50</v>
      </c>
      <c r="D2894" t="s">
        <v>110</v>
      </c>
      <c r="E2894">
        <v>26</v>
      </c>
      <c r="F2894" s="11">
        <v>71065606260</v>
      </c>
      <c r="G2894" s="7" t="s">
        <v>165</v>
      </c>
      <c r="H2894" s="7">
        <f t="shared" si="90"/>
        <v>0</v>
      </c>
      <c r="I2894" t="s">
        <v>153</v>
      </c>
      <c r="J2894" t="s">
        <v>153</v>
      </c>
      <c r="K2894" t="s">
        <v>18</v>
      </c>
      <c r="L2894" s="7" t="s">
        <v>148</v>
      </c>
      <c r="M2894">
        <v>2.76</v>
      </c>
      <c r="N2894" s="12">
        <v>183</v>
      </c>
      <c r="O2894">
        <f t="shared" si="91"/>
        <v>183</v>
      </c>
    </row>
    <row r="2895" spans="1:15" x14ac:dyDescent="0.25">
      <c r="A2895">
        <v>710697</v>
      </c>
      <c r="B2895">
        <v>431414</v>
      </c>
      <c r="C2895" t="s">
        <v>50</v>
      </c>
      <c r="D2895" t="s">
        <v>104</v>
      </c>
      <c r="E2895">
        <v>24</v>
      </c>
      <c r="F2895" s="11">
        <v>62852414</v>
      </c>
      <c r="G2895" s="7" t="s">
        <v>165</v>
      </c>
      <c r="H2895" s="7">
        <f t="shared" si="90"/>
        <v>0</v>
      </c>
      <c r="I2895" t="s">
        <v>153</v>
      </c>
      <c r="J2895" t="s">
        <v>294</v>
      </c>
      <c r="K2895" t="s">
        <v>18</v>
      </c>
      <c r="L2895" s="7" t="s">
        <v>148</v>
      </c>
      <c r="M2895" t="s">
        <v>294</v>
      </c>
      <c r="N2895" t="s">
        <v>294</v>
      </c>
      <c r="O2895" t="str">
        <f t="shared" si="91"/>
        <v>Нет показаний</v>
      </c>
    </row>
    <row r="2896" spans="1:15" x14ac:dyDescent="0.25">
      <c r="A2896">
        <v>710983</v>
      </c>
      <c r="B2896">
        <v>533799</v>
      </c>
      <c r="C2896" t="s">
        <v>50</v>
      </c>
      <c r="D2896" t="s">
        <v>120</v>
      </c>
      <c r="E2896">
        <v>6</v>
      </c>
      <c r="F2896" s="11">
        <v>22438</v>
      </c>
      <c r="G2896" s="7" t="s">
        <v>170</v>
      </c>
      <c r="H2896" s="7">
        <f t="shared" si="90"/>
        <v>7</v>
      </c>
      <c r="I2896" t="s">
        <v>153</v>
      </c>
      <c r="J2896" t="s">
        <v>294</v>
      </c>
      <c r="K2896" t="s">
        <v>18</v>
      </c>
      <c r="L2896" s="7" t="s">
        <v>148</v>
      </c>
      <c r="M2896" t="s">
        <v>294</v>
      </c>
      <c r="N2896" t="s">
        <v>294</v>
      </c>
      <c r="O2896" t="str">
        <f t="shared" si="91"/>
        <v>Нет показаний</v>
      </c>
    </row>
    <row r="2897" spans="1:15" x14ac:dyDescent="0.25">
      <c r="A2897">
        <v>711050</v>
      </c>
      <c r="B2897">
        <v>58375</v>
      </c>
      <c r="C2897" t="s">
        <v>48</v>
      </c>
      <c r="D2897" t="s">
        <v>49</v>
      </c>
      <c r="E2897">
        <v>7</v>
      </c>
      <c r="F2897" s="11">
        <v>7791060052216</v>
      </c>
      <c r="G2897" s="7" t="s">
        <v>170</v>
      </c>
      <c r="H2897" s="7">
        <f t="shared" si="90"/>
        <v>3</v>
      </c>
      <c r="I2897" t="s">
        <v>153</v>
      </c>
      <c r="J2897" t="s">
        <v>294</v>
      </c>
      <c r="K2897" t="s">
        <v>11</v>
      </c>
      <c r="L2897" s="7" t="s">
        <v>148</v>
      </c>
      <c r="M2897" t="s">
        <v>294</v>
      </c>
      <c r="N2897" t="s">
        <v>294</v>
      </c>
      <c r="O2897" t="str">
        <f t="shared" si="91"/>
        <v>Нет показаний</v>
      </c>
    </row>
    <row r="2898" spans="1:15" x14ac:dyDescent="0.25">
      <c r="A2898">
        <v>711065</v>
      </c>
      <c r="B2898">
        <v>425358</v>
      </c>
      <c r="C2898" t="s">
        <v>50</v>
      </c>
      <c r="D2898" t="s">
        <v>42</v>
      </c>
      <c r="E2898">
        <v>17</v>
      </c>
      <c r="F2898" s="11">
        <v>550995</v>
      </c>
      <c r="G2898" s="7" t="s">
        <v>165</v>
      </c>
      <c r="H2898" s="7">
        <f t="shared" si="90"/>
        <v>0</v>
      </c>
      <c r="I2898" t="s">
        <v>153</v>
      </c>
      <c r="J2898" t="s">
        <v>153</v>
      </c>
      <c r="K2898" t="s">
        <v>18</v>
      </c>
      <c r="L2898" s="7" t="s">
        <v>149</v>
      </c>
      <c r="M2898">
        <v>4.2110000000000003</v>
      </c>
      <c r="N2898" s="12">
        <v>587.65</v>
      </c>
      <c r="O2898">
        <f t="shared" si="91"/>
        <v>587.65</v>
      </c>
    </row>
    <row r="2899" spans="1:15" x14ac:dyDescent="0.25">
      <c r="A2899">
        <v>711742</v>
      </c>
      <c r="B2899">
        <v>431380</v>
      </c>
      <c r="C2899" t="s">
        <v>50</v>
      </c>
      <c r="D2899" t="s">
        <v>102</v>
      </c>
      <c r="E2899">
        <v>51</v>
      </c>
      <c r="F2899" s="11">
        <v>649161002158878</v>
      </c>
      <c r="G2899" s="7" t="s">
        <v>165</v>
      </c>
      <c r="H2899" s="7">
        <f t="shared" si="90"/>
        <v>0</v>
      </c>
      <c r="I2899" t="s">
        <v>153</v>
      </c>
      <c r="J2899" t="s">
        <v>153</v>
      </c>
      <c r="K2899" t="s">
        <v>18</v>
      </c>
      <c r="L2899" s="7" t="s">
        <v>148</v>
      </c>
      <c r="M2899">
        <v>2.76</v>
      </c>
      <c r="N2899" s="12">
        <v>-13</v>
      </c>
      <c r="O2899">
        <f t="shared" si="91"/>
        <v>-13</v>
      </c>
    </row>
    <row r="2900" spans="1:15" x14ac:dyDescent="0.25">
      <c r="A2900">
        <v>716798</v>
      </c>
      <c r="B2900">
        <v>349683</v>
      </c>
      <c r="C2900" t="s">
        <v>50</v>
      </c>
      <c r="D2900" t="s">
        <v>92</v>
      </c>
      <c r="E2900">
        <v>20</v>
      </c>
      <c r="F2900" s="11">
        <v>143704</v>
      </c>
      <c r="G2900" s="7" t="s">
        <v>170</v>
      </c>
      <c r="H2900" s="7">
        <f t="shared" si="90"/>
        <v>3</v>
      </c>
      <c r="I2900" t="s">
        <v>153</v>
      </c>
      <c r="J2900" t="s">
        <v>153</v>
      </c>
      <c r="K2900" t="s">
        <v>18</v>
      </c>
      <c r="L2900" s="7" t="s">
        <v>148</v>
      </c>
      <c r="M2900">
        <v>2.76</v>
      </c>
      <c r="N2900" s="12">
        <v>557</v>
      </c>
      <c r="O2900">
        <f t="shared" si="91"/>
        <v>185.66666666666666</v>
      </c>
    </row>
    <row r="2901" spans="1:15" x14ac:dyDescent="0.25">
      <c r="A2901">
        <v>717692</v>
      </c>
      <c r="B2901">
        <v>431283</v>
      </c>
      <c r="C2901" t="s">
        <v>50</v>
      </c>
      <c r="D2901" t="s">
        <v>88</v>
      </c>
      <c r="E2901">
        <v>12</v>
      </c>
      <c r="F2901" s="11">
        <v>353211</v>
      </c>
      <c r="G2901" s="7" t="s">
        <v>165</v>
      </c>
      <c r="H2901" s="7">
        <f t="shared" si="90"/>
        <v>0</v>
      </c>
      <c r="I2901" t="s">
        <v>153</v>
      </c>
      <c r="J2901" t="s">
        <v>153</v>
      </c>
      <c r="K2901" t="s">
        <v>18</v>
      </c>
      <c r="L2901" s="7" t="s">
        <v>148</v>
      </c>
      <c r="M2901">
        <v>2.76</v>
      </c>
      <c r="N2901" s="12">
        <v>39</v>
      </c>
      <c r="O2901">
        <f t="shared" si="91"/>
        <v>39</v>
      </c>
    </row>
    <row r="2902" spans="1:15" x14ac:dyDescent="0.25">
      <c r="A2902">
        <v>718149</v>
      </c>
      <c r="B2902">
        <v>447376</v>
      </c>
      <c r="C2902" t="s">
        <v>50</v>
      </c>
      <c r="D2902" t="s">
        <v>126</v>
      </c>
      <c r="E2902">
        <v>7</v>
      </c>
      <c r="F2902" s="11">
        <v>108081201</v>
      </c>
      <c r="G2902" s="7" t="s">
        <v>165</v>
      </c>
      <c r="H2902" s="7">
        <f t="shared" si="90"/>
        <v>0</v>
      </c>
      <c r="I2902" t="s">
        <v>153</v>
      </c>
      <c r="J2902" t="s">
        <v>153</v>
      </c>
      <c r="K2902" t="s">
        <v>18</v>
      </c>
      <c r="L2902" s="7" t="s">
        <v>148</v>
      </c>
      <c r="M2902">
        <v>2.76</v>
      </c>
      <c r="N2902" s="12">
        <v>0</v>
      </c>
      <c r="O2902">
        <f t="shared" si="91"/>
        <v>0</v>
      </c>
    </row>
    <row r="2903" spans="1:15" x14ac:dyDescent="0.25">
      <c r="A2903">
        <v>718169</v>
      </c>
      <c r="B2903">
        <v>447477</v>
      </c>
      <c r="C2903" t="s">
        <v>50</v>
      </c>
      <c r="D2903" t="s">
        <v>130</v>
      </c>
      <c r="E2903">
        <v>43</v>
      </c>
      <c r="F2903" s="11">
        <v>108226965</v>
      </c>
      <c r="G2903" s="7" t="s">
        <v>165</v>
      </c>
      <c r="H2903" s="7">
        <f t="shared" si="90"/>
        <v>0</v>
      </c>
      <c r="I2903" t="s">
        <v>153</v>
      </c>
      <c r="J2903" t="s">
        <v>153</v>
      </c>
      <c r="K2903" t="s">
        <v>18</v>
      </c>
      <c r="L2903" s="7" t="s">
        <v>148</v>
      </c>
      <c r="M2903">
        <v>2.76</v>
      </c>
      <c r="N2903" s="12">
        <v>66</v>
      </c>
      <c r="O2903">
        <f t="shared" si="91"/>
        <v>66</v>
      </c>
    </row>
    <row r="2904" spans="1:15" x14ac:dyDescent="0.25">
      <c r="A2904">
        <v>718170</v>
      </c>
      <c r="B2904">
        <v>447477</v>
      </c>
      <c r="C2904" t="s">
        <v>50</v>
      </c>
      <c r="D2904" t="s">
        <v>130</v>
      </c>
      <c r="E2904">
        <v>43</v>
      </c>
      <c r="F2904" s="11">
        <v>372779</v>
      </c>
      <c r="G2904" s="7" t="s">
        <v>165</v>
      </c>
      <c r="H2904" s="7">
        <f t="shared" si="90"/>
        <v>0</v>
      </c>
      <c r="I2904" t="s">
        <v>153</v>
      </c>
      <c r="J2904" t="s">
        <v>153</v>
      </c>
      <c r="K2904" t="s">
        <v>18</v>
      </c>
      <c r="L2904" s="7" t="s">
        <v>148</v>
      </c>
      <c r="M2904">
        <v>2.76</v>
      </c>
      <c r="N2904" s="12">
        <v>150</v>
      </c>
      <c r="O2904">
        <f t="shared" si="91"/>
        <v>150</v>
      </c>
    </row>
    <row r="2905" spans="1:15" x14ac:dyDescent="0.25">
      <c r="A2905">
        <v>718566</v>
      </c>
      <c r="B2905">
        <v>431544</v>
      </c>
      <c r="C2905" t="s">
        <v>50</v>
      </c>
      <c r="D2905" t="s">
        <v>89</v>
      </c>
      <c r="E2905">
        <v>22</v>
      </c>
      <c r="F2905" s="11">
        <v>107326896</v>
      </c>
      <c r="G2905" s="7" t="s">
        <v>165</v>
      </c>
      <c r="H2905" s="7">
        <f t="shared" si="90"/>
        <v>0</v>
      </c>
      <c r="I2905" t="s">
        <v>153</v>
      </c>
      <c r="J2905" t="s">
        <v>153</v>
      </c>
      <c r="K2905" t="s">
        <v>18</v>
      </c>
      <c r="L2905" s="7" t="s">
        <v>149</v>
      </c>
      <c r="M2905">
        <v>4.2110000000000003</v>
      </c>
      <c r="N2905" s="12">
        <v>613.37350000000004</v>
      </c>
      <c r="O2905">
        <f t="shared" si="91"/>
        <v>613.37350000000004</v>
      </c>
    </row>
    <row r="2906" spans="1:15" x14ac:dyDescent="0.25">
      <c r="A2906">
        <v>718678</v>
      </c>
      <c r="B2906">
        <v>447414</v>
      </c>
      <c r="C2906" t="s">
        <v>50</v>
      </c>
      <c r="D2906" t="s">
        <v>107</v>
      </c>
      <c r="E2906">
        <v>12</v>
      </c>
      <c r="F2906" s="11">
        <v>126103394</v>
      </c>
      <c r="G2906" s="7" t="s">
        <v>165</v>
      </c>
      <c r="H2906" s="7">
        <f t="shared" si="90"/>
        <v>0</v>
      </c>
      <c r="I2906" t="s">
        <v>153</v>
      </c>
      <c r="J2906" t="s">
        <v>294</v>
      </c>
      <c r="K2906" t="s">
        <v>18</v>
      </c>
      <c r="L2906" s="7" t="s">
        <v>148</v>
      </c>
      <c r="M2906" t="s">
        <v>294</v>
      </c>
      <c r="N2906" t="s">
        <v>294</v>
      </c>
      <c r="O2906" t="str">
        <f t="shared" si="91"/>
        <v>Нет показаний</v>
      </c>
    </row>
    <row r="2907" spans="1:15" x14ac:dyDescent="0.25">
      <c r="A2907">
        <v>718837</v>
      </c>
      <c r="B2907">
        <v>431516</v>
      </c>
      <c r="C2907" t="s">
        <v>50</v>
      </c>
      <c r="D2907" t="s">
        <v>114</v>
      </c>
      <c r="E2907" t="s">
        <v>115</v>
      </c>
      <c r="F2907" s="11">
        <v>103103032</v>
      </c>
      <c r="G2907" s="7" t="s">
        <v>165</v>
      </c>
      <c r="H2907" s="7">
        <f t="shared" si="90"/>
        <v>0</v>
      </c>
      <c r="I2907" t="s">
        <v>153</v>
      </c>
      <c r="J2907" t="s">
        <v>153</v>
      </c>
      <c r="K2907" t="s">
        <v>18</v>
      </c>
      <c r="L2907" s="7" t="s">
        <v>148</v>
      </c>
      <c r="M2907">
        <v>2.76</v>
      </c>
      <c r="N2907" s="12">
        <v>37</v>
      </c>
      <c r="O2907">
        <f t="shared" si="91"/>
        <v>37</v>
      </c>
    </row>
    <row r="2908" spans="1:15" x14ac:dyDescent="0.25">
      <c r="A2908">
        <v>724458</v>
      </c>
      <c r="B2908">
        <v>431300</v>
      </c>
      <c r="C2908" t="s">
        <v>50</v>
      </c>
      <c r="D2908" t="s">
        <v>72</v>
      </c>
      <c r="E2908">
        <v>15</v>
      </c>
      <c r="F2908" s="11">
        <v>113252181</v>
      </c>
      <c r="G2908" s="7" t="s">
        <v>165</v>
      </c>
      <c r="H2908" s="7">
        <f t="shared" si="90"/>
        <v>0</v>
      </c>
      <c r="I2908" t="s">
        <v>153</v>
      </c>
      <c r="J2908" t="s">
        <v>294</v>
      </c>
      <c r="K2908" t="s">
        <v>18</v>
      </c>
      <c r="L2908" s="7" t="s">
        <v>148</v>
      </c>
      <c r="M2908" t="s">
        <v>294</v>
      </c>
      <c r="N2908" t="s">
        <v>294</v>
      </c>
      <c r="O2908" t="str">
        <f t="shared" si="91"/>
        <v>Нет показаний</v>
      </c>
    </row>
    <row r="2909" spans="1:15" x14ac:dyDescent="0.25">
      <c r="A2909">
        <v>725289</v>
      </c>
      <c r="B2909">
        <v>431518</v>
      </c>
      <c r="C2909" t="s">
        <v>50</v>
      </c>
      <c r="D2909" t="s">
        <v>114</v>
      </c>
      <c r="E2909" t="s">
        <v>116</v>
      </c>
      <c r="F2909" s="11">
        <v>108226609</v>
      </c>
      <c r="G2909" s="7" t="s">
        <v>170</v>
      </c>
      <c r="H2909" s="7">
        <f t="shared" si="90"/>
        <v>3</v>
      </c>
      <c r="I2909" t="s">
        <v>153</v>
      </c>
      <c r="J2909" t="s">
        <v>153</v>
      </c>
      <c r="K2909" t="s">
        <v>18</v>
      </c>
      <c r="L2909" s="7" t="s">
        <v>148</v>
      </c>
      <c r="M2909">
        <v>2.76</v>
      </c>
      <c r="N2909" s="12">
        <v>476</v>
      </c>
      <c r="O2909">
        <f t="shared" si="91"/>
        <v>158.66666666666666</v>
      </c>
    </row>
    <row r="2910" spans="1:15" x14ac:dyDescent="0.25">
      <c r="A2910">
        <v>725289</v>
      </c>
      <c r="B2910">
        <v>431518</v>
      </c>
      <c r="C2910" t="s">
        <v>50</v>
      </c>
      <c r="D2910" t="s">
        <v>114</v>
      </c>
      <c r="E2910" t="s">
        <v>116</v>
      </c>
      <c r="F2910" s="11">
        <v>108222690</v>
      </c>
      <c r="G2910" s="7" t="s">
        <v>165</v>
      </c>
      <c r="H2910" s="7">
        <f t="shared" si="90"/>
        <v>0</v>
      </c>
      <c r="I2910" t="s">
        <v>153</v>
      </c>
      <c r="J2910" t="s">
        <v>153</v>
      </c>
      <c r="K2910" t="s">
        <v>18</v>
      </c>
      <c r="L2910" s="7" t="s">
        <v>148</v>
      </c>
      <c r="M2910">
        <v>2.76</v>
      </c>
      <c r="N2910" s="12">
        <v>51</v>
      </c>
      <c r="O2910">
        <f t="shared" si="91"/>
        <v>51</v>
      </c>
    </row>
    <row r="2911" spans="1:15" x14ac:dyDescent="0.25">
      <c r="A2911">
        <v>725289</v>
      </c>
      <c r="B2911">
        <v>431518</v>
      </c>
      <c r="C2911" t="s">
        <v>50</v>
      </c>
      <c r="D2911" t="s">
        <v>114</v>
      </c>
      <c r="E2911" t="s">
        <v>116</v>
      </c>
      <c r="F2911" s="11">
        <v>108227181</v>
      </c>
      <c r="G2911" s="7" t="s">
        <v>165</v>
      </c>
      <c r="H2911" s="7">
        <f t="shared" si="90"/>
        <v>0</v>
      </c>
      <c r="I2911" t="s">
        <v>153</v>
      </c>
      <c r="J2911" t="s">
        <v>153</v>
      </c>
      <c r="K2911" t="s">
        <v>18</v>
      </c>
      <c r="L2911" s="7" t="s">
        <v>148</v>
      </c>
      <c r="M2911">
        <v>2.76</v>
      </c>
      <c r="N2911" s="12">
        <v>21</v>
      </c>
      <c r="O2911">
        <f t="shared" si="91"/>
        <v>21</v>
      </c>
    </row>
    <row r="2912" spans="1:15" x14ac:dyDescent="0.25">
      <c r="A2912">
        <v>726142</v>
      </c>
      <c r="B2912">
        <v>56790</v>
      </c>
      <c r="C2912" t="s">
        <v>15</v>
      </c>
      <c r="D2912" t="s">
        <v>22</v>
      </c>
      <c r="E2912">
        <v>13</v>
      </c>
      <c r="F2912" s="11">
        <v>180647</v>
      </c>
      <c r="G2912" s="7" t="s">
        <v>165</v>
      </c>
      <c r="H2912" s="7">
        <f t="shared" si="90"/>
        <v>0</v>
      </c>
      <c r="I2912" t="s">
        <v>153</v>
      </c>
      <c r="J2912" t="s">
        <v>153</v>
      </c>
      <c r="K2912" t="s">
        <v>18</v>
      </c>
      <c r="L2912" s="7" t="s">
        <v>148</v>
      </c>
      <c r="M2912">
        <v>2.76</v>
      </c>
      <c r="N2912" s="12">
        <v>1</v>
      </c>
      <c r="O2912">
        <f t="shared" si="91"/>
        <v>1</v>
      </c>
    </row>
    <row r="2913" spans="1:15" x14ac:dyDescent="0.25">
      <c r="A2913">
        <v>726257</v>
      </c>
      <c r="B2913">
        <v>60037</v>
      </c>
      <c r="C2913" t="s">
        <v>52</v>
      </c>
      <c r="D2913" t="s">
        <v>53</v>
      </c>
      <c r="E2913">
        <v>37</v>
      </c>
      <c r="F2913" s="11">
        <v>2190</v>
      </c>
      <c r="G2913" s="7" t="s">
        <v>165</v>
      </c>
      <c r="H2913" s="7">
        <f t="shared" si="90"/>
        <v>0</v>
      </c>
      <c r="I2913" t="s">
        <v>153</v>
      </c>
      <c r="J2913" t="s">
        <v>153</v>
      </c>
      <c r="K2913" t="s">
        <v>18</v>
      </c>
      <c r="L2913" s="7" t="s">
        <v>148</v>
      </c>
      <c r="M2913">
        <v>2.76</v>
      </c>
      <c r="N2913" s="12">
        <v>210</v>
      </c>
      <c r="O2913">
        <f t="shared" si="91"/>
        <v>210</v>
      </c>
    </row>
    <row r="2914" spans="1:15" x14ac:dyDescent="0.25">
      <c r="A2914">
        <v>730234</v>
      </c>
      <c r="B2914">
        <v>447489</v>
      </c>
      <c r="C2914" t="s">
        <v>50</v>
      </c>
      <c r="D2914" t="s">
        <v>101</v>
      </c>
      <c r="E2914">
        <v>53</v>
      </c>
      <c r="F2914" s="11">
        <v>649161002429336</v>
      </c>
      <c r="G2914" s="7" t="s">
        <v>170</v>
      </c>
      <c r="H2914" s="7">
        <f t="shared" si="90"/>
        <v>3</v>
      </c>
      <c r="I2914" t="s">
        <v>153</v>
      </c>
      <c r="J2914" t="s">
        <v>153</v>
      </c>
      <c r="K2914" t="s">
        <v>18</v>
      </c>
      <c r="L2914" s="7" t="s">
        <v>148</v>
      </c>
      <c r="M2914">
        <v>2.76</v>
      </c>
      <c r="N2914" s="12">
        <v>100</v>
      </c>
      <c r="O2914">
        <f t="shared" si="91"/>
        <v>33.333333333333336</v>
      </c>
    </row>
    <row r="2915" spans="1:15" x14ac:dyDescent="0.25">
      <c r="A2915">
        <v>735181</v>
      </c>
      <c r="B2915">
        <v>251144</v>
      </c>
      <c r="C2915" t="s">
        <v>50</v>
      </c>
      <c r="D2915" t="s">
        <v>80</v>
      </c>
      <c r="E2915">
        <v>10</v>
      </c>
      <c r="F2915" s="11">
        <v>61063598</v>
      </c>
      <c r="G2915" s="7" t="s">
        <v>165</v>
      </c>
      <c r="H2915" s="7">
        <f t="shared" si="90"/>
        <v>0</v>
      </c>
      <c r="I2915" t="s">
        <v>153</v>
      </c>
      <c r="J2915" t="s">
        <v>294</v>
      </c>
      <c r="K2915" t="s">
        <v>18</v>
      </c>
      <c r="L2915" s="7" t="s">
        <v>148</v>
      </c>
      <c r="M2915" t="s">
        <v>294</v>
      </c>
      <c r="N2915" t="s">
        <v>294</v>
      </c>
      <c r="O2915" t="str">
        <f t="shared" si="91"/>
        <v>Нет показаний</v>
      </c>
    </row>
    <row r="2916" spans="1:15" x14ac:dyDescent="0.25">
      <c r="A2916">
        <v>735221</v>
      </c>
      <c r="B2916">
        <v>648495</v>
      </c>
      <c r="C2916" t="s">
        <v>139</v>
      </c>
      <c r="D2916" t="s">
        <v>140</v>
      </c>
      <c r="E2916" t="s">
        <v>141</v>
      </c>
      <c r="F2916" s="11">
        <v>747971007736626</v>
      </c>
      <c r="G2916" s="7" t="s">
        <v>165</v>
      </c>
      <c r="H2916" s="7">
        <f t="shared" si="90"/>
        <v>0</v>
      </c>
      <c r="I2916" t="s">
        <v>153</v>
      </c>
      <c r="J2916" t="s">
        <v>153</v>
      </c>
      <c r="K2916" t="s">
        <v>11</v>
      </c>
      <c r="L2916" s="7" t="s">
        <v>149</v>
      </c>
      <c r="M2916">
        <v>4.2110000000000003</v>
      </c>
      <c r="N2916" s="12">
        <v>168</v>
      </c>
      <c r="O2916">
        <f t="shared" si="91"/>
        <v>168</v>
      </c>
    </row>
    <row r="2917" spans="1:15" x14ac:dyDescent="0.25">
      <c r="A2917">
        <v>735244</v>
      </c>
      <c r="B2917">
        <v>431414</v>
      </c>
      <c r="C2917" t="s">
        <v>50</v>
      </c>
      <c r="D2917" t="s">
        <v>104</v>
      </c>
      <c r="E2917">
        <v>24</v>
      </c>
      <c r="F2917" s="11">
        <v>57225384</v>
      </c>
      <c r="G2917" s="7" t="s">
        <v>165</v>
      </c>
      <c r="H2917" s="7">
        <f t="shared" si="90"/>
        <v>0</v>
      </c>
      <c r="I2917" t="s">
        <v>153</v>
      </c>
      <c r="J2917" t="s">
        <v>153</v>
      </c>
      <c r="K2917" t="s">
        <v>18</v>
      </c>
      <c r="L2917" s="7" t="s">
        <v>148</v>
      </c>
      <c r="M2917">
        <v>2.76</v>
      </c>
      <c r="N2917" s="12">
        <v>149</v>
      </c>
      <c r="O2917">
        <f t="shared" si="91"/>
        <v>149</v>
      </c>
    </row>
    <row r="2918" spans="1:15" x14ac:dyDescent="0.25">
      <c r="A2918">
        <v>735254</v>
      </c>
      <c r="B2918">
        <v>1604</v>
      </c>
      <c r="C2918" t="s">
        <v>9</v>
      </c>
      <c r="D2918" t="s">
        <v>13</v>
      </c>
      <c r="E2918">
        <v>12</v>
      </c>
      <c r="F2918" s="11">
        <v>48492612</v>
      </c>
      <c r="G2918" s="7" t="s">
        <v>165</v>
      </c>
      <c r="H2918" s="7">
        <f t="shared" si="90"/>
        <v>0</v>
      </c>
      <c r="I2918" t="s">
        <v>153</v>
      </c>
      <c r="J2918" t="s">
        <v>153</v>
      </c>
      <c r="K2918" t="s">
        <v>11</v>
      </c>
      <c r="L2918" s="7" t="s">
        <v>148</v>
      </c>
      <c r="M2918">
        <v>1.9870000000000001</v>
      </c>
      <c r="N2918" s="12">
        <v>207</v>
      </c>
      <c r="O2918">
        <f t="shared" si="91"/>
        <v>207</v>
      </c>
    </row>
    <row r="2919" spans="1:15" x14ac:dyDescent="0.25">
      <c r="A2919">
        <v>735963</v>
      </c>
      <c r="B2919">
        <v>431516</v>
      </c>
      <c r="C2919" t="s">
        <v>50</v>
      </c>
      <c r="D2919" t="s">
        <v>114</v>
      </c>
      <c r="E2919" t="s">
        <v>115</v>
      </c>
      <c r="F2919" s="11">
        <v>53814</v>
      </c>
      <c r="G2919" s="7" t="s">
        <v>165</v>
      </c>
      <c r="H2919" s="7">
        <f t="shared" si="90"/>
        <v>0</v>
      </c>
      <c r="I2919" t="s">
        <v>153</v>
      </c>
      <c r="J2919" t="s">
        <v>153</v>
      </c>
      <c r="K2919" t="s">
        <v>18</v>
      </c>
      <c r="L2919" s="7" t="s">
        <v>148</v>
      </c>
      <c r="M2919">
        <v>2.76</v>
      </c>
      <c r="N2919" s="12">
        <v>45</v>
      </c>
      <c r="O2919">
        <f t="shared" si="91"/>
        <v>45</v>
      </c>
    </row>
    <row r="2920" spans="1:15" x14ac:dyDescent="0.25">
      <c r="A2920">
        <v>737862</v>
      </c>
      <c r="B2920">
        <v>349561</v>
      </c>
      <c r="C2920" t="s">
        <v>50</v>
      </c>
      <c r="D2920" t="s">
        <v>88</v>
      </c>
      <c r="E2920">
        <v>25</v>
      </c>
      <c r="F2920" s="11">
        <v>80006</v>
      </c>
      <c r="G2920" s="7" t="s">
        <v>170</v>
      </c>
      <c r="H2920" s="7">
        <f t="shared" si="90"/>
        <v>5</v>
      </c>
      <c r="I2920" t="s">
        <v>153</v>
      </c>
      <c r="J2920" t="s">
        <v>294</v>
      </c>
      <c r="K2920" t="s">
        <v>18</v>
      </c>
      <c r="L2920" s="7" t="s">
        <v>148</v>
      </c>
      <c r="M2920" t="s">
        <v>294</v>
      </c>
      <c r="N2920" t="s">
        <v>294</v>
      </c>
      <c r="O2920" t="str">
        <f t="shared" si="91"/>
        <v>Нет показаний</v>
      </c>
    </row>
    <row r="2921" spans="1:15" x14ac:dyDescent="0.25">
      <c r="A2921">
        <v>738077</v>
      </c>
      <c r="B2921">
        <v>447424</v>
      </c>
      <c r="C2921" t="s">
        <v>50</v>
      </c>
      <c r="D2921" t="s">
        <v>118</v>
      </c>
      <c r="E2921">
        <v>3</v>
      </c>
      <c r="F2921" s="11">
        <v>2017853</v>
      </c>
      <c r="G2921" s="7" t="s">
        <v>165</v>
      </c>
      <c r="H2921" s="7">
        <f t="shared" si="90"/>
        <v>0</v>
      </c>
      <c r="I2921" t="s">
        <v>153</v>
      </c>
      <c r="J2921" t="s">
        <v>153</v>
      </c>
      <c r="K2921" t="s">
        <v>18</v>
      </c>
      <c r="L2921" s="7" t="s">
        <v>148</v>
      </c>
      <c r="M2921">
        <v>2.76</v>
      </c>
      <c r="N2921" s="12">
        <v>280</v>
      </c>
      <c r="O2921">
        <f t="shared" si="91"/>
        <v>280</v>
      </c>
    </row>
    <row r="2922" spans="1:15" x14ac:dyDescent="0.25">
      <c r="A2922">
        <v>738492</v>
      </c>
      <c r="B2922">
        <v>349578</v>
      </c>
      <c r="C2922" t="s">
        <v>50</v>
      </c>
      <c r="D2922" t="s">
        <v>89</v>
      </c>
      <c r="E2922">
        <v>34</v>
      </c>
      <c r="F2922" s="11">
        <v>62026134</v>
      </c>
      <c r="G2922" s="7" t="s">
        <v>165</v>
      </c>
      <c r="H2922" s="7">
        <f t="shared" si="90"/>
        <v>0</v>
      </c>
      <c r="I2922" t="s">
        <v>153</v>
      </c>
      <c r="J2922" t="s">
        <v>153</v>
      </c>
      <c r="K2922" t="s">
        <v>18</v>
      </c>
      <c r="L2922" s="7" t="s">
        <v>148</v>
      </c>
      <c r="M2922">
        <v>2.76</v>
      </c>
      <c r="N2922" s="12">
        <v>60</v>
      </c>
      <c r="O2922">
        <f t="shared" si="91"/>
        <v>60</v>
      </c>
    </row>
    <row r="2923" spans="1:15" x14ac:dyDescent="0.25">
      <c r="A2923">
        <v>738502</v>
      </c>
      <c r="B2923">
        <v>431414</v>
      </c>
      <c r="C2923" t="s">
        <v>50</v>
      </c>
      <c r="D2923" t="s">
        <v>104</v>
      </c>
      <c r="E2923">
        <v>24</v>
      </c>
      <c r="F2923" s="11">
        <v>185545</v>
      </c>
      <c r="G2923" s="7" t="s">
        <v>165</v>
      </c>
      <c r="H2923" s="7">
        <f t="shared" si="90"/>
        <v>0</v>
      </c>
      <c r="I2923" t="s">
        <v>153</v>
      </c>
      <c r="J2923" t="s">
        <v>153</v>
      </c>
      <c r="K2923" t="s">
        <v>18</v>
      </c>
      <c r="L2923" s="7" t="s">
        <v>148</v>
      </c>
      <c r="M2923">
        <v>2.76</v>
      </c>
      <c r="N2923" s="12">
        <v>161</v>
      </c>
      <c r="O2923">
        <f t="shared" si="91"/>
        <v>161</v>
      </c>
    </row>
    <row r="2924" spans="1:15" x14ac:dyDescent="0.25">
      <c r="A2924">
        <v>738720</v>
      </c>
      <c r="B2924">
        <v>533807</v>
      </c>
      <c r="C2924" t="s">
        <v>50</v>
      </c>
      <c r="D2924" t="s">
        <v>136</v>
      </c>
      <c r="E2924" t="s">
        <v>137</v>
      </c>
      <c r="F2924" s="11">
        <v>114227955</v>
      </c>
      <c r="G2924" s="7" t="s">
        <v>165</v>
      </c>
      <c r="H2924" s="7">
        <f t="shared" si="90"/>
        <v>0</v>
      </c>
      <c r="I2924" t="s">
        <v>153</v>
      </c>
      <c r="J2924" t="s">
        <v>294</v>
      </c>
      <c r="K2924" t="s">
        <v>18</v>
      </c>
      <c r="L2924" s="7" t="s">
        <v>148</v>
      </c>
      <c r="M2924" t="s">
        <v>294</v>
      </c>
      <c r="N2924" t="s">
        <v>294</v>
      </c>
      <c r="O2924" t="str">
        <f t="shared" si="91"/>
        <v>Нет показаний</v>
      </c>
    </row>
    <row r="2925" spans="1:15" x14ac:dyDescent="0.25">
      <c r="A2925">
        <v>739232</v>
      </c>
      <c r="B2925">
        <v>588205</v>
      </c>
      <c r="C2925" t="s">
        <v>29</v>
      </c>
      <c r="D2925" t="s">
        <v>42</v>
      </c>
      <c r="E2925">
        <v>5</v>
      </c>
      <c r="F2925" s="11">
        <v>6006194</v>
      </c>
      <c r="G2925" s="7" t="s">
        <v>165</v>
      </c>
      <c r="H2925" s="7">
        <f t="shared" si="90"/>
        <v>0</v>
      </c>
      <c r="I2925" t="s">
        <v>153</v>
      </c>
      <c r="J2925" t="s">
        <v>294</v>
      </c>
      <c r="K2925" t="s">
        <v>11</v>
      </c>
      <c r="L2925" s="7" t="s">
        <v>148</v>
      </c>
      <c r="M2925" t="s">
        <v>294</v>
      </c>
      <c r="N2925" t="s">
        <v>294</v>
      </c>
      <c r="O2925" t="str">
        <f t="shared" si="91"/>
        <v>Нет показаний</v>
      </c>
    </row>
    <row r="2926" spans="1:15" x14ac:dyDescent="0.25">
      <c r="A2926">
        <v>739376</v>
      </c>
      <c r="B2926">
        <v>431277</v>
      </c>
      <c r="C2926" t="s">
        <v>50</v>
      </c>
      <c r="D2926" t="s">
        <v>86</v>
      </c>
      <c r="E2926">
        <v>7</v>
      </c>
      <c r="F2926" s="11" t="s">
        <v>230</v>
      </c>
      <c r="G2926" s="7" t="s">
        <v>170</v>
      </c>
      <c r="H2926" s="7">
        <f t="shared" si="90"/>
        <v>2</v>
      </c>
      <c r="I2926" t="s">
        <v>153</v>
      </c>
      <c r="J2926" t="s">
        <v>153</v>
      </c>
      <c r="K2926" t="s">
        <v>18</v>
      </c>
      <c r="L2926" s="7" t="s">
        <v>148</v>
      </c>
      <c r="M2926">
        <v>2.76</v>
      </c>
      <c r="N2926" s="12">
        <v>437</v>
      </c>
      <c r="O2926">
        <f t="shared" si="91"/>
        <v>218.5</v>
      </c>
    </row>
    <row r="2927" spans="1:15" x14ac:dyDescent="0.25">
      <c r="A2927">
        <v>739959</v>
      </c>
      <c r="B2927">
        <v>431445</v>
      </c>
      <c r="C2927" t="s">
        <v>50</v>
      </c>
      <c r="D2927" t="s">
        <v>99</v>
      </c>
      <c r="E2927">
        <v>4</v>
      </c>
      <c r="F2927" s="11">
        <v>242111</v>
      </c>
      <c r="G2927" s="7" t="s">
        <v>165</v>
      </c>
      <c r="H2927" s="7">
        <f t="shared" si="90"/>
        <v>0</v>
      </c>
      <c r="I2927" t="s">
        <v>153</v>
      </c>
      <c r="J2927" t="s">
        <v>153</v>
      </c>
      <c r="K2927" t="s">
        <v>18</v>
      </c>
      <c r="L2927" s="7" t="s">
        <v>148</v>
      </c>
      <c r="M2927">
        <v>2.76</v>
      </c>
      <c r="N2927" s="12">
        <v>122</v>
      </c>
      <c r="O2927">
        <f t="shared" si="91"/>
        <v>122</v>
      </c>
    </row>
    <row r="2928" spans="1:15" x14ac:dyDescent="0.25">
      <c r="A2928">
        <v>740109</v>
      </c>
      <c r="B2928">
        <v>349561</v>
      </c>
      <c r="C2928" t="s">
        <v>50</v>
      </c>
      <c r="D2928" t="s">
        <v>88</v>
      </c>
      <c r="E2928">
        <v>25</v>
      </c>
      <c r="F2928" s="11">
        <v>6608</v>
      </c>
      <c r="G2928" s="7" t="s">
        <v>170</v>
      </c>
      <c r="H2928" s="7">
        <f t="shared" si="90"/>
        <v>3</v>
      </c>
      <c r="I2928" t="s">
        <v>153</v>
      </c>
      <c r="J2928" t="s">
        <v>153</v>
      </c>
      <c r="K2928" t="s">
        <v>18</v>
      </c>
      <c r="L2928" s="7" t="s">
        <v>148</v>
      </c>
      <c r="M2928">
        <v>2.76</v>
      </c>
      <c r="N2928" s="12">
        <v>312</v>
      </c>
      <c r="O2928">
        <f t="shared" si="91"/>
        <v>104</v>
      </c>
    </row>
    <row r="2929" spans="1:15" x14ac:dyDescent="0.25">
      <c r="A2929">
        <v>740115</v>
      </c>
      <c r="B2929">
        <v>431516</v>
      </c>
      <c r="C2929" t="s">
        <v>50</v>
      </c>
      <c r="D2929" t="s">
        <v>114</v>
      </c>
      <c r="E2929" t="s">
        <v>115</v>
      </c>
      <c r="F2929" s="11">
        <v>108336716</v>
      </c>
      <c r="G2929" s="7" t="s">
        <v>165</v>
      </c>
      <c r="H2929" s="7">
        <f t="shared" si="90"/>
        <v>0</v>
      </c>
      <c r="I2929" t="s">
        <v>153</v>
      </c>
      <c r="J2929" t="s">
        <v>153</v>
      </c>
      <c r="K2929" t="s">
        <v>18</v>
      </c>
      <c r="L2929" s="7" t="s">
        <v>148</v>
      </c>
      <c r="M2929">
        <v>2.76</v>
      </c>
      <c r="N2929" s="12">
        <v>0</v>
      </c>
      <c r="O2929">
        <f t="shared" si="91"/>
        <v>0</v>
      </c>
    </row>
    <row r="2930" spans="1:15" x14ac:dyDescent="0.25">
      <c r="A2930">
        <v>740209</v>
      </c>
      <c r="B2930">
        <v>588205</v>
      </c>
      <c r="C2930" t="s">
        <v>29</v>
      </c>
      <c r="D2930" t="s">
        <v>42</v>
      </c>
      <c r="E2930">
        <v>5</v>
      </c>
      <c r="F2930" s="11">
        <v>24291109</v>
      </c>
      <c r="G2930" s="7" t="s">
        <v>165</v>
      </c>
      <c r="H2930" s="7">
        <f t="shared" si="90"/>
        <v>0</v>
      </c>
      <c r="I2930" t="s">
        <v>153</v>
      </c>
      <c r="J2930" t="s">
        <v>294</v>
      </c>
      <c r="K2930" t="s">
        <v>11</v>
      </c>
      <c r="L2930" s="7" t="s">
        <v>148</v>
      </c>
      <c r="M2930" t="s">
        <v>294</v>
      </c>
      <c r="N2930" t="s">
        <v>294</v>
      </c>
      <c r="O2930" t="str">
        <f t="shared" si="91"/>
        <v>Нет показаний</v>
      </c>
    </row>
    <row r="2931" spans="1:15" x14ac:dyDescent="0.25">
      <c r="A2931">
        <v>741016</v>
      </c>
      <c r="B2931">
        <v>447397</v>
      </c>
      <c r="C2931" t="s">
        <v>50</v>
      </c>
      <c r="D2931" t="s">
        <v>128</v>
      </c>
      <c r="E2931">
        <v>45</v>
      </c>
      <c r="F2931" s="11">
        <v>264680</v>
      </c>
      <c r="G2931" s="7" t="s">
        <v>165</v>
      </c>
      <c r="H2931" s="7">
        <f t="shared" si="90"/>
        <v>0</v>
      </c>
      <c r="I2931" t="s">
        <v>153</v>
      </c>
      <c r="J2931" t="s">
        <v>294</v>
      </c>
      <c r="K2931" t="s">
        <v>18</v>
      </c>
      <c r="L2931" s="7" t="s">
        <v>148</v>
      </c>
      <c r="M2931" t="s">
        <v>294</v>
      </c>
      <c r="N2931" t="s">
        <v>294</v>
      </c>
      <c r="O2931" t="str">
        <f t="shared" si="91"/>
        <v>Нет показаний</v>
      </c>
    </row>
    <row r="2932" spans="1:15" x14ac:dyDescent="0.25">
      <c r="A2932">
        <v>741666</v>
      </c>
      <c r="B2932">
        <v>533807</v>
      </c>
      <c r="C2932" t="s">
        <v>50</v>
      </c>
      <c r="D2932" t="s">
        <v>136</v>
      </c>
      <c r="E2932" t="s">
        <v>137</v>
      </c>
      <c r="F2932" s="11">
        <v>133869</v>
      </c>
      <c r="G2932" s="7" t="s">
        <v>165</v>
      </c>
      <c r="H2932" s="7">
        <f t="shared" si="90"/>
        <v>0</v>
      </c>
      <c r="I2932" t="s">
        <v>153</v>
      </c>
      <c r="J2932" t="s">
        <v>294</v>
      </c>
      <c r="K2932" t="s">
        <v>18</v>
      </c>
      <c r="L2932" s="7" t="s">
        <v>148</v>
      </c>
      <c r="M2932" t="s">
        <v>294</v>
      </c>
      <c r="N2932" t="s">
        <v>294</v>
      </c>
      <c r="O2932" t="str">
        <f t="shared" si="91"/>
        <v>Нет показаний</v>
      </c>
    </row>
    <row r="2933" spans="1:15" x14ac:dyDescent="0.25">
      <c r="A2933">
        <v>743150</v>
      </c>
      <c r="B2933">
        <v>431544</v>
      </c>
      <c r="C2933" t="s">
        <v>50</v>
      </c>
      <c r="D2933" t="s">
        <v>89</v>
      </c>
      <c r="E2933">
        <v>22</v>
      </c>
      <c r="F2933" s="11">
        <v>58082696</v>
      </c>
      <c r="G2933" s="7" t="s">
        <v>165</v>
      </c>
      <c r="H2933" s="7">
        <f t="shared" si="90"/>
        <v>0</v>
      </c>
      <c r="I2933" t="s">
        <v>153</v>
      </c>
      <c r="J2933" t="s">
        <v>294</v>
      </c>
      <c r="K2933" t="s">
        <v>18</v>
      </c>
      <c r="L2933" s="7" t="s">
        <v>148</v>
      </c>
      <c r="M2933" t="s">
        <v>294</v>
      </c>
      <c r="N2933" t="s">
        <v>294</v>
      </c>
      <c r="O2933" t="str">
        <f t="shared" si="91"/>
        <v>Нет показаний</v>
      </c>
    </row>
    <row r="2934" spans="1:15" x14ac:dyDescent="0.25">
      <c r="A2934">
        <v>743214</v>
      </c>
      <c r="B2934">
        <v>62292</v>
      </c>
      <c r="C2934" t="s">
        <v>54</v>
      </c>
      <c r="D2934" t="s">
        <v>55</v>
      </c>
      <c r="E2934">
        <v>11</v>
      </c>
      <c r="F2934" s="11">
        <v>57363932</v>
      </c>
      <c r="G2934" s="7" t="s">
        <v>165</v>
      </c>
      <c r="H2934" s="7">
        <f t="shared" si="90"/>
        <v>0</v>
      </c>
      <c r="I2934" t="s">
        <v>153</v>
      </c>
      <c r="J2934" t="s">
        <v>294</v>
      </c>
      <c r="K2934" t="s">
        <v>18</v>
      </c>
      <c r="L2934" s="7" t="s">
        <v>148</v>
      </c>
      <c r="M2934" t="s">
        <v>294</v>
      </c>
      <c r="N2934" t="s">
        <v>294</v>
      </c>
      <c r="O2934" t="str">
        <f t="shared" si="91"/>
        <v>Нет показаний</v>
      </c>
    </row>
    <row r="2935" spans="1:15" x14ac:dyDescent="0.25">
      <c r="A2935">
        <v>743645</v>
      </c>
      <c r="B2935">
        <v>431516</v>
      </c>
      <c r="C2935" t="s">
        <v>50</v>
      </c>
      <c r="D2935" t="s">
        <v>114</v>
      </c>
      <c r="E2935" t="s">
        <v>115</v>
      </c>
      <c r="F2935" s="11">
        <v>121134320</v>
      </c>
      <c r="G2935" s="7" t="s">
        <v>170</v>
      </c>
      <c r="H2935" s="7">
        <f t="shared" si="90"/>
        <v>1</v>
      </c>
      <c r="I2935" t="s">
        <v>153</v>
      </c>
      <c r="J2935" t="s">
        <v>294</v>
      </c>
      <c r="K2935" t="s">
        <v>18</v>
      </c>
      <c r="L2935" s="7" t="s">
        <v>148</v>
      </c>
      <c r="M2935" t="s">
        <v>294</v>
      </c>
      <c r="N2935" t="s">
        <v>294</v>
      </c>
      <c r="O2935" t="str">
        <f t="shared" si="91"/>
        <v>Нет показаний</v>
      </c>
    </row>
    <row r="2936" spans="1:15" x14ac:dyDescent="0.25">
      <c r="A2936">
        <v>743796</v>
      </c>
      <c r="B2936">
        <v>425338</v>
      </c>
      <c r="C2936" t="s">
        <v>50</v>
      </c>
      <c r="D2936" t="s">
        <v>96</v>
      </c>
      <c r="E2936" t="s">
        <v>97</v>
      </c>
      <c r="F2936" s="11">
        <v>118475789</v>
      </c>
      <c r="G2936" s="7" t="s">
        <v>165</v>
      </c>
      <c r="H2936" s="7">
        <f t="shared" si="90"/>
        <v>0</v>
      </c>
      <c r="I2936" t="s">
        <v>153</v>
      </c>
      <c r="J2936" t="s">
        <v>294</v>
      </c>
      <c r="K2936" t="s">
        <v>18</v>
      </c>
      <c r="L2936" s="7" t="s">
        <v>148</v>
      </c>
      <c r="M2936" t="s">
        <v>294</v>
      </c>
      <c r="N2936" t="s">
        <v>294</v>
      </c>
      <c r="O2936" t="str">
        <f t="shared" si="91"/>
        <v>Нет показаний</v>
      </c>
    </row>
    <row r="2937" spans="1:15" x14ac:dyDescent="0.25">
      <c r="A2937">
        <v>743858</v>
      </c>
      <c r="B2937">
        <v>447494</v>
      </c>
      <c r="C2937" t="s">
        <v>50</v>
      </c>
      <c r="D2937" t="s">
        <v>101</v>
      </c>
      <c r="E2937" t="s">
        <v>131</v>
      </c>
      <c r="F2937" s="11">
        <v>55235303690</v>
      </c>
      <c r="G2937" s="7" t="s">
        <v>170</v>
      </c>
      <c r="H2937" s="7">
        <f t="shared" si="90"/>
        <v>2</v>
      </c>
      <c r="I2937" t="s">
        <v>153</v>
      </c>
      <c r="J2937" t="s">
        <v>294</v>
      </c>
      <c r="K2937" t="s">
        <v>18</v>
      </c>
      <c r="L2937" s="7" t="s">
        <v>148</v>
      </c>
      <c r="M2937" t="s">
        <v>294</v>
      </c>
      <c r="N2937" t="s">
        <v>294</v>
      </c>
      <c r="O2937" t="str">
        <f t="shared" si="91"/>
        <v>Нет показаний</v>
      </c>
    </row>
    <row r="2938" spans="1:15" x14ac:dyDescent="0.25">
      <c r="A2938">
        <v>744230</v>
      </c>
      <c r="B2938">
        <v>425358</v>
      </c>
      <c r="C2938" t="s">
        <v>50</v>
      </c>
      <c r="D2938" t="s">
        <v>42</v>
      </c>
      <c r="E2938">
        <v>17</v>
      </c>
      <c r="F2938" s="11">
        <v>58014694</v>
      </c>
      <c r="G2938" s="7" t="s">
        <v>165</v>
      </c>
      <c r="H2938" s="7">
        <f t="shared" si="90"/>
        <v>0</v>
      </c>
      <c r="I2938" t="s">
        <v>153</v>
      </c>
      <c r="J2938" t="s">
        <v>294</v>
      </c>
      <c r="K2938" t="s">
        <v>18</v>
      </c>
      <c r="L2938" s="7" t="s">
        <v>148</v>
      </c>
      <c r="M2938" t="s">
        <v>294</v>
      </c>
      <c r="N2938" t="s">
        <v>294</v>
      </c>
      <c r="O2938" t="str">
        <f t="shared" si="91"/>
        <v>Нет показаний</v>
      </c>
    </row>
    <row r="2939" spans="1:15" x14ac:dyDescent="0.25">
      <c r="A2939">
        <v>744357</v>
      </c>
      <c r="B2939">
        <v>648495</v>
      </c>
      <c r="C2939" t="s">
        <v>139</v>
      </c>
      <c r="D2939" t="s">
        <v>140</v>
      </c>
      <c r="E2939" t="s">
        <v>141</v>
      </c>
      <c r="F2939" s="11">
        <v>255208</v>
      </c>
      <c r="G2939" s="7" t="s">
        <v>165</v>
      </c>
      <c r="H2939" s="7">
        <f t="shared" si="90"/>
        <v>0</v>
      </c>
      <c r="I2939" t="s">
        <v>153</v>
      </c>
      <c r="J2939" t="s">
        <v>294</v>
      </c>
      <c r="K2939" t="s">
        <v>11</v>
      </c>
      <c r="L2939" s="7" t="s">
        <v>148</v>
      </c>
      <c r="M2939" t="s">
        <v>294</v>
      </c>
      <c r="N2939" t="s">
        <v>294</v>
      </c>
      <c r="O2939" t="str">
        <f t="shared" si="91"/>
        <v>Нет показаний</v>
      </c>
    </row>
    <row r="2940" spans="1:15" x14ac:dyDescent="0.25">
      <c r="A2940">
        <v>744694</v>
      </c>
      <c r="B2940">
        <v>431516</v>
      </c>
      <c r="C2940" t="s">
        <v>50</v>
      </c>
      <c r="D2940" t="s">
        <v>114</v>
      </c>
      <c r="E2940" t="s">
        <v>115</v>
      </c>
      <c r="F2940" s="11">
        <v>57485310</v>
      </c>
      <c r="G2940" s="7" t="s">
        <v>165</v>
      </c>
      <c r="H2940" s="7">
        <f t="shared" si="90"/>
        <v>0</v>
      </c>
      <c r="I2940" t="s">
        <v>153</v>
      </c>
      <c r="J2940" t="s">
        <v>294</v>
      </c>
      <c r="K2940" t="s">
        <v>18</v>
      </c>
      <c r="L2940" s="7" t="s">
        <v>148</v>
      </c>
      <c r="M2940" t="s">
        <v>294</v>
      </c>
      <c r="N2940" t="s">
        <v>294</v>
      </c>
      <c r="O2940" t="str">
        <f t="shared" si="91"/>
        <v>Нет показаний</v>
      </c>
    </row>
    <row r="2941" spans="1:15" x14ac:dyDescent="0.25">
      <c r="A2941">
        <v>744750</v>
      </c>
      <c r="B2941">
        <v>59321</v>
      </c>
      <c r="C2941" t="s">
        <v>50</v>
      </c>
      <c r="D2941" t="s">
        <v>51</v>
      </c>
      <c r="E2941" t="s">
        <v>39</v>
      </c>
      <c r="F2941" s="11">
        <v>119720</v>
      </c>
      <c r="G2941" s="7" t="s">
        <v>165</v>
      </c>
      <c r="H2941" s="7">
        <f t="shared" si="90"/>
        <v>0</v>
      </c>
      <c r="I2941" t="s">
        <v>153</v>
      </c>
      <c r="J2941" t="s">
        <v>294</v>
      </c>
      <c r="K2941" t="s">
        <v>18</v>
      </c>
      <c r="L2941" s="7" t="s">
        <v>148</v>
      </c>
      <c r="M2941" t="s">
        <v>294</v>
      </c>
      <c r="N2941" t="s">
        <v>294</v>
      </c>
      <c r="O2941" t="str">
        <f t="shared" si="91"/>
        <v>Нет показаний</v>
      </c>
    </row>
    <row r="2942" spans="1:15" x14ac:dyDescent="0.25">
      <c r="A2942">
        <v>744948</v>
      </c>
      <c r="B2942">
        <v>349509</v>
      </c>
      <c r="C2942" t="s">
        <v>50</v>
      </c>
      <c r="D2942" t="s">
        <v>87</v>
      </c>
      <c r="E2942">
        <v>15</v>
      </c>
      <c r="F2942" s="11">
        <v>55235302384</v>
      </c>
      <c r="G2942" s="7" t="s">
        <v>165</v>
      </c>
      <c r="H2942" s="7">
        <f t="shared" si="90"/>
        <v>0</v>
      </c>
      <c r="I2942" t="s">
        <v>153</v>
      </c>
      <c r="J2942" t="s">
        <v>294</v>
      </c>
      <c r="K2942" t="s">
        <v>18</v>
      </c>
      <c r="L2942" s="7" t="s">
        <v>148</v>
      </c>
      <c r="M2942" t="s">
        <v>294</v>
      </c>
      <c r="N2942" t="s">
        <v>294</v>
      </c>
      <c r="O2942" t="str">
        <f t="shared" si="91"/>
        <v>Нет показаний</v>
      </c>
    </row>
    <row r="2943" spans="1:15" x14ac:dyDescent="0.25">
      <c r="A2943">
        <v>744981</v>
      </c>
      <c r="B2943">
        <v>349602</v>
      </c>
      <c r="C2943" t="s">
        <v>50</v>
      </c>
      <c r="D2943" t="s">
        <v>90</v>
      </c>
      <c r="E2943">
        <v>96</v>
      </c>
      <c r="F2943" s="11">
        <v>2228820</v>
      </c>
      <c r="G2943" s="7" t="s">
        <v>165</v>
      </c>
      <c r="H2943" s="7">
        <f t="shared" si="90"/>
        <v>0</v>
      </c>
      <c r="I2943" t="s">
        <v>153</v>
      </c>
      <c r="J2943" t="s">
        <v>294</v>
      </c>
      <c r="K2943" t="s">
        <v>18</v>
      </c>
      <c r="L2943" s="7" t="s">
        <v>148</v>
      </c>
      <c r="M2943" t="s">
        <v>294</v>
      </c>
      <c r="N2943" t="s">
        <v>294</v>
      </c>
      <c r="O2943" t="str">
        <f t="shared" si="91"/>
        <v>Нет показаний</v>
      </c>
    </row>
    <row r="2944" spans="1:15" x14ac:dyDescent="0.25">
      <c r="A2944">
        <v>745017</v>
      </c>
      <c r="B2944">
        <v>431500</v>
      </c>
      <c r="C2944" t="s">
        <v>50</v>
      </c>
      <c r="D2944" t="s">
        <v>87</v>
      </c>
      <c r="E2944">
        <v>19</v>
      </c>
      <c r="F2944" s="11">
        <v>233042</v>
      </c>
      <c r="G2944" s="7" t="s">
        <v>165</v>
      </c>
      <c r="H2944" s="7">
        <f t="shared" si="90"/>
        <v>0</v>
      </c>
      <c r="I2944" t="s">
        <v>153</v>
      </c>
      <c r="J2944" t="s">
        <v>294</v>
      </c>
      <c r="K2944" t="s">
        <v>18</v>
      </c>
      <c r="L2944" s="7" t="s">
        <v>148</v>
      </c>
      <c r="M2944" t="s">
        <v>294</v>
      </c>
      <c r="N2944" t="s">
        <v>294</v>
      </c>
      <c r="O2944" t="str">
        <f t="shared" si="91"/>
        <v>Нет показаний</v>
      </c>
    </row>
    <row r="2945" spans="1:15" x14ac:dyDescent="0.25">
      <c r="A2945">
        <v>745134</v>
      </c>
      <c r="B2945">
        <v>431517</v>
      </c>
      <c r="C2945" t="s">
        <v>50</v>
      </c>
      <c r="D2945" t="s">
        <v>114</v>
      </c>
      <c r="E2945">
        <v>5</v>
      </c>
      <c r="F2945" s="11">
        <v>125075258</v>
      </c>
      <c r="G2945" s="7" t="s">
        <v>170</v>
      </c>
      <c r="H2945" s="7">
        <f t="shared" si="90"/>
        <v>4</v>
      </c>
      <c r="I2945" t="s">
        <v>153</v>
      </c>
      <c r="J2945" t="s">
        <v>153</v>
      </c>
      <c r="K2945" t="s">
        <v>18</v>
      </c>
      <c r="L2945" s="7" t="s">
        <v>148</v>
      </c>
      <c r="M2945">
        <v>2.76</v>
      </c>
      <c r="N2945" s="12">
        <v>346</v>
      </c>
      <c r="O2945">
        <f t="shared" si="91"/>
        <v>86.5</v>
      </c>
    </row>
    <row r="2946" spans="1:15" x14ac:dyDescent="0.25">
      <c r="A2946">
        <v>746016</v>
      </c>
      <c r="B2946">
        <v>242731</v>
      </c>
      <c r="C2946" t="s">
        <v>56</v>
      </c>
      <c r="D2946" t="s">
        <v>69</v>
      </c>
      <c r="E2946">
        <v>3</v>
      </c>
      <c r="F2946" s="11">
        <v>334228</v>
      </c>
      <c r="G2946" s="7" t="s">
        <v>165</v>
      </c>
      <c r="H2946" s="7">
        <f t="shared" si="90"/>
        <v>0</v>
      </c>
      <c r="I2946" t="s">
        <v>153</v>
      </c>
      <c r="J2946" t="s">
        <v>294</v>
      </c>
      <c r="K2946" t="s">
        <v>18</v>
      </c>
      <c r="L2946" s="7" t="s">
        <v>148</v>
      </c>
      <c r="M2946" t="s">
        <v>294</v>
      </c>
      <c r="N2946" t="s">
        <v>294</v>
      </c>
      <c r="O2946" t="str">
        <f t="shared" si="91"/>
        <v>Нет показаний</v>
      </c>
    </row>
    <row r="2947" spans="1:15" x14ac:dyDescent="0.25">
      <c r="A2947">
        <v>746060</v>
      </c>
      <c r="B2947">
        <v>58315</v>
      </c>
      <c r="C2947" t="s">
        <v>29</v>
      </c>
      <c r="D2947" t="s">
        <v>42</v>
      </c>
      <c r="E2947">
        <v>7</v>
      </c>
      <c r="F2947" s="11">
        <v>5006191</v>
      </c>
      <c r="G2947" s="7" t="s">
        <v>165</v>
      </c>
      <c r="H2947" s="7">
        <f t="shared" ref="H2947:H3010" si="92">COUNTIFS($F$2:$F$3258,F2947,$G$2:$G$3258,"ОКПУ")</f>
        <v>0</v>
      </c>
      <c r="I2947" t="s">
        <v>153</v>
      </c>
      <c r="J2947" t="s">
        <v>294</v>
      </c>
      <c r="K2947" t="s">
        <v>18</v>
      </c>
      <c r="L2947" s="7" t="s">
        <v>148</v>
      </c>
      <c r="M2947" t="s">
        <v>294</v>
      </c>
      <c r="N2947" t="s">
        <v>294</v>
      </c>
      <c r="O2947" t="str">
        <f t="shared" ref="O2947:O3010" si="93">IF(H2947&gt;0,IFERROR(N2947/H2947,N2947),N2947)</f>
        <v>Нет показаний</v>
      </c>
    </row>
    <row r="2948" spans="1:15" x14ac:dyDescent="0.25">
      <c r="A2948">
        <v>746174</v>
      </c>
      <c r="B2948">
        <v>431298</v>
      </c>
      <c r="C2948" t="s">
        <v>50</v>
      </c>
      <c r="D2948" t="s">
        <v>100</v>
      </c>
      <c r="E2948">
        <v>16</v>
      </c>
      <c r="F2948" s="11">
        <v>112349461</v>
      </c>
      <c r="G2948" s="7" t="s">
        <v>165</v>
      </c>
      <c r="H2948" s="7">
        <f t="shared" si="92"/>
        <v>0</v>
      </c>
      <c r="I2948" t="s">
        <v>153</v>
      </c>
      <c r="J2948" t="s">
        <v>294</v>
      </c>
      <c r="K2948" t="s">
        <v>18</v>
      </c>
      <c r="L2948" s="7" t="s">
        <v>148</v>
      </c>
      <c r="M2948" t="s">
        <v>294</v>
      </c>
      <c r="N2948" t="s">
        <v>294</v>
      </c>
      <c r="O2948" t="str">
        <f t="shared" si="93"/>
        <v>Нет показаний</v>
      </c>
    </row>
    <row r="2949" spans="1:15" x14ac:dyDescent="0.25">
      <c r="A2949">
        <v>746326</v>
      </c>
      <c r="B2949">
        <v>1610</v>
      </c>
      <c r="C2949" t="s">
        <v>9</v>
      </c>
      <c r="D2949" t="s">
        <v>14</v>
      </c>
      <c r="E2949">
        <v>9</v>
      </c>
      <c r="F2949" s="11">
        <v>20848</v>
      </c>
      <c r="G2949" s="7" t="s">
        <v>165</v>
      </c>
      <c r="H2949" s="7">
        <f t="shared" si="92"/>
        <v>0</v>
      </c>
      <c r="I2949" t="s">
        <v>153</v>
      </c>
      <c r="J2949" t="s">
        <v>153</v>
      </c>
      <c r="K2949" t="s">
        <v>11</v>
      </c>
      <c r="L2949" s="7" t="s">
        <v>148</v>
      </c>
      <c r="M2949">
        <v>1.9870000000000001</v>
      </c>
      <c r="N2949" s="12">
        <v>278</v>
      </c>
      <c r="O2949">
        <f t="shared" si="93"/>
        <v>278</v>
      </c>
    </row>
    <row r="2950" spans="1:15" x14ac:dyDescent="0.25">
      <c r="A2950">
        <v>747581</v>
      </c>
      <c r="B2950">
        <v>501291</v>
      </c>
      <c r="C2950" t="s">
        <v>50</v>
      </c>
      <c r="D2950" t="s">
        <v>133</v>
      </c>
      <c r="E2950">
        <v>10</v>
      </c>
      <c r="F2950" s="11">
        <v>127252990</v>
      </c>
      <c r="G2950" s="7" t="s">
        <v>170</v>
      </c>
      <c r="H2950" s="7">
        <f t="shared" si="92"/>
        <v>4</v>
      </c>
      <c r="I2950" t="s">
        <v>153</v>
      </c>
      <c r="J2950" t="s">
        <v>294</v>
      </c>
      <c r="K2950" t="s">
        <v>18</v>
      </c>
      <c r="L2950" s="7" t="s">
        <v>148</v>
      </c>
      <c r="M2950" t="s">
        <v>294</v>
      </c>
      <c r="N2950" t="s">
        <v>294</v>
      </c>
      <c r="O2950" t="str">
        <f t="shared" si="93"/>
        <v>Нет показаний</v>
      </c>
    </row>
    <row r="2951" spans="1:15" x14ac:dyDescent="0.25">
      <c r="A2951">
        <v>747809</v>
      </c>
      <c r="B2951">
        <v>349561</v>
      </c>
      <c r="C2951" t="s">
        <v>50</v>
      </c>
      <c r="D2951" t="s">
        <v>88</v>
      </c>
      <c r="E2951">
        <v>25</v>
      </c>
      <c r="F2951" s="11">
        <v>80006</v>
      </c>
      <c r="G2951" s="7" t="s">
        <v>170</v>
      </c>
      <c r="H2951" s="7">
        <f t="shared" si="92"/>
        <v>5</v>
      </c>
      <c r="I2951" t="s">
        <v>153</v>
      </c>
      <c r="J2951" t="s">
        <v>294</v>
      </c>
      <c r="K2951" t="s">
        <v>18</v>
      </c>
      <c r="L2951" s="7" t="s">
        <v>148</v>
      </c>
      <c r="M2951" t="s">
        <v>294</v>
      </c>
      <c r="N2951" t="s">
        <v>294</v>
      </c>
      <c r="O2951" t="str">
        <f t="shared" si="93"/>
        <v>Нет показаний</v>
      </c>
    </row>
    <row r="2952" spans="1:15" x14ac:dyDescent="0.25">
      <c r="A2952">
        <v>747834</v>
      </c>
      <c r="B2952">
        <v>431516</v>
      </c>
      <c r="C2952" t="s">
        <v>50</v>
      </c>
      <c r="D2952" t="s">
        <v>114</v>
      </c>
      <c r="E2952" t="s">
        <v>115</v>
      </c>
      <c r="F2952" s="11">
        <v>341596</v>
      </c>
      <c r="G2952" s="7" t="s">
        <v>165</v>
      </c>
      <c r="H2952" s="7">
        <f t="shared" si="92"/>
        <v>0</v>
      </c>
      <c r="I2952" t="s">
        <v>153</v>
      </c>
      <c r="J2952" t="s">
        <v>294</v>
      </c>
      <c r="K2952" t="s">
        <v>18</v>
      </c>
      <c r="L2952" s="7" t="s">
        <v>148</v>
      </c>
      <c r="M2952" t="s">
        <v>294</v>
      </c>
      <c r="N2952" t="s">
        <v>294</v>
      </c>
      <c r="O2952" t="str">
        <f t="shared" si="93"/>
        <v>Нет показаний</v>
      </c>
    </row>
    <row r="2953" spans="1:15" x14ac:dyDescent="0.25">
      <c r="A2953">
        <v>747834</v>
      </c>
      <c r="B2953">
        <v>431516</v>
      </c>
      <c r="C2953" t="s">
        <v>50</v>
      </c>
      <c r="D2953" t="s">
        <v>114</v>
      </c>
      <c r="E2953" t="s">
        <v>115</v>
      </c>
      <c r="F2953" s="11">
        <v>121132783</v>
      </c>
      <c r="G2953" s="7" t="s">
        <v>165</v>
      </c>
      <c r="H2953" s="7">
        <f t="shared" si="92"/>
        <v>0</v>
      </c>
      <c r="I2953" t="s">
        <v>153</v>
      </c>
      <c r="J2953" t="s">
        <v>294</v>
      </c>
      <c r="K2953" t="s">
        <v>18</v>
      </c>
      <c r="L2953" s="7" t="s">
        <v>148</v>
      </c>
      <c r="M2953" t="s">
        <v>294</v>
      </c>
      <c r="N2953" t="s">
        <v>294</v>
      </c>
      <c r="O2953" t="str">
        <f t="shared" si="93"/>
        <v>Нет показаний</v>
      </c>
    </row>
    <row r="2954" spans="1:15" x14ac:dyDescent="0.25">
      <c r="A2954">
        <v>748242</v>
      </c>
      <c r="B2954">
        <v>56854</v>
      </c>
      <c r="C2954" t="s">
        <v>15</v>
      </c>
      <c r="D2954" t="s">
        <v>23</v>
      </c>
      <c r="E2954" t="s">
        <v>25</v>
      </c>
      <c r="F2954" s="11">
        <v>58001362</v>
      </c>
      <c r="G2954" s="7" t="s">
        <v>165</v>
      </c>
      <c r="H2954" s="7">
        <f t="shared" si="92"/>
        <v>0</v>
      </c>
      <c r="I2954" t="s">
        <v>153</v>
      </c>
      <c r="J2954" t="s">
        <v>153</v>
      </c>
      <c r="K2954" t="s">
        <v>18</v>
      </c>
      <c r="L2954" s="7" t="s">
        <v>148</v>
      </c>
      <c r="M2954">
        <v>2.76</v>
      </c>
      <c r="N2954" s="12">
        <v>70</v>
      </c>
      <c r="O2954">
        <f t="shared" si="93"/>
        <v>70</v>
      </c>
    </row>
    <row r="2955" spans="1:15" x14ac:dyDescent="0.25">
      <c r="A2955">
        <v>748735</v>
      </c>
      <c r="B2955">
        <v>425332</v>
      </c>
      <c r="C2955" t="s">
        <v>50</v>
      </c>
      <c r="D2955" t="s">
        <v>93</v>
      </c>
      <c r="E2955">
        <v>12</v>
      </c>
      <c r="F2955" s="11">
        <v>58295655</v>
      </c>
      <c r="G2955" s="7" t="s">
        <v>165</v>
      </c>
      <c r="H2955" s="7">
        <f t="shared" si="92"/>
        <v>0</v>
      </c>
      <c r="I2955" t="s">
        <v>153</v>
      </c>
      <c r="J2955" t="s">
        <v>294</v>
      </c>
      <c r="K2955" t="s">
        <v>18</v>
      </c>
      <c r="L2955" s="7" t="s">
        <v>148</v>
      </c>
      <c r="M2955" t="s">
        <v>294</v>
      </c>
      <c r="N2955" t="s">
        <v>294</v>
      </c>
      <c r="O2955" t="str">
        <f t="shared" si="93"/>
        <v>Нет показаний</v>
      </c>
    </row>
    <row r="2956" spans="1:15" x14ac:dyDescent="0.25">
      <c r="A2956">
        <v>751249</v>
      </c>
      <c r="B2956">
        <v>447354</v>
      </c>
      <c r="C2956" t="s">
        <v>50</v>
      </c>
      <c r="D2956" t="s">
        <v>16</v>
      </c>
      <c r="E2956">
        <v>17</v>
      </c>
      <c r="F2956" s="11">
        <v>1358603</v>
      </c>
      <c r="G2956" s="7" t="s">
        <v>165</v>
      </c>
      <c r="H2956" s="7">
        <f t="shared" si="92"/>
        <v>0</v>
      </c>
      <c r="I2956" t="s">
        <v>153</v>
      </c>
      <c r="J2956" t="s">
        <v>153</v>
      </c>
      <c r="K2956" t="s">
        <v>18</v>
      </c>
      <c r="L2956" s="7" t="s">
        <v>148</v>
      </c>
      <c r="M2956">
        <v>2.76</v>
      </c>
      <c r="N2956" s="12">
        <v>180</v>
      </c>
      <c r="O2956">
        <f t="shared" si="93"/>
        <v>180</v>
      </c>
    </row>
    <row r="2957" spans="1:15" x14ac:dyDescent="0.25">
      <c r="A2957">
        <v>751332</v>
      </c>
      <c r="B2957">
        <v>62290</v>
      </c>
      <c r="C2957" t="s">
        <v>54</v>
      </c>
      <c r="D2957" t="s">
        <v>55</v>
      </c>
      <c r="E2957">
        <v>7</v>
      </c>
      <c r="F2957" s="11">
        <v>196978</v>
      </c>
      <c r="G2957" s="7" t="s">
        <v>165</v>
      </c>
      <c r="H2957" s="7">
        <f t="shared" si="92"/>
        <v>0</v>
      </c>
      <c r="I2957" t="s">
        <v>153</v>
      </c>
      <c r="J2957" t="s">
        <v>294</v>
      </c>
      <c r="K2957" t="s">
        <v>18</v>
      </c>
      <c r="L2957" s="7" t="s">
        <v>148</v>
      </c>
      <c r="M2957" t="s">
        <v>294</v>
      </c>
      <c r="N2957" t="s">
        <v>294</v>
      </c>
      <c r="O2957" t="str">
        <f t="shared" si="93"/>
        <v>Нет показаний</v>
      </c>
    </row>
    <row r="2958" spans="1:15" x14ac:dyDescent="0.25">
      <c r="A2958">
        <v>775266</v>
      </c>
      <c r="B2958">
        <v>275393</v>
      </c>
      <c r="C2958" t="s">
        <v>15</v>
      </c>
      <c r="D2958" t="s">
        <v>20</v>
      </c>
      <c r="E2958" t="s">
        <v>81</v>
      </c>
      <c r="F2958" s="11" t="s">
        <v>186</v>
      </c>
      <c r="G2958" s="7" t="s">
        <v>165</v>
      </c>
      <c r="H2958" s="7">
        <f t="shared" si="92"/>
        <v>0</v>
      </c>
      <c r="I2958" t="s">
        <v>153</v>
      </c>
      <c r="J2958" t="s">
        <v>294</v>
      </c>
      <c r="K2958" t="s">
        <v>18</v>
      </c>
      <c r="L2958" s="7" t="s">
        <v>149</v>
      </c>
      <c r="M2958">
        <v>4.2110000000000003</v>
      </c>
      <c r="N2958" t="s">
        <v>294</v>
      </c>
      <c r="O2958" t="str">
        <f t="shared" si="93"/>
        <v>Нет показаний</v>
      </c>
    </row>
    <row r="2959" spans="1:15" x14ac:dyDescent="0.25">
      <c r="A2959">
        <v>777152</v>
      </c>
      <c r="B2959">
        <v>431380</v>
      </c>
      <c r="C2959" t="s">
        <v>50</v>
      </c>
      <c r="D2959" t="s">
        <v>102</v>
      </c>
      <c r="E2959">
        <v>51</v>
      </c>
      <c r="F2959" s="11">
        <v>57211419</v>
      </c>
      <c r="G2959" s="7" t="s">
        <v>165</v>
      </c>
      <c r="H2959" s="7">
        <f t="shared" si="92"/>
        <v>0</v>
      </c>
      <c r="I2959" t="s">
        <v>153</v>
      </c>
      <c r="J2959" t="s">
        <v>153</v>
      </c>
      <c r="K2959" t="s">
        <v>18</v>
      </c>
      <c r="L2959" s="7" t="s">
        <v>148</v>
      </c>
      <c r="M2959">
        <v>2.76</v>
      </c>
      <c r="N2959" s="12">
        <v>25</v>
      </c>
      <c r="O2959">
        <f t="shared" si="93"/>
        <v>25</v>
      </c>
    </row>
    <row r="2960" spans="1:15" x14ac:dyDescent="0.25">
      <c r="A2960">
        <v>777346</v>
      </c>
      <c r="B2960">
        <v>349602</v>
      </c>
      <c r="C2960" t="s">
        <v>50</v>
      </c>
      <c r="D2960" t="s">
        <v>90</v>
      </c>
      <c r="E2960">
        <v>96</v>
      </c>
      <c r="F2960" s="11">
        <v>58063055</v>
      </c>
      <c r="G2960" s="7" t="s">
        <v>165</v>
      </c>
      <c r="H2960" s="7">
        <f t="shared" si="92"/>
        <v>0</v>
      </c>
      <c r="I2960" t="s">
        <v>153</v>
      </c>
      <c r="J2960" t="s">
        <v>153</v>
      </c>
      <c r="K2960" t="s">
        <v>18</v>
      </c>
      <c r="L2960" s="7" t="s">
        <v>148</v>
      </c>
      <c r="M2960">
        <v>2.76</v>
      </c>
      <c r="N2960" s="12">
        <v>359</v>
      </c>
      <c r="O2960">
        <f t="shared" si="93"/>
        <v>359</v>
      </c>
    </row>
    <row r="2961" spans="1:15" x14ac:dyDescent="0.25">
      <c r="A2961">
        <v>777379</v>
      </c>
      <c r="B2961">
        <v>501291</v>
      </c>
      <c r="C2961" t="s">
        <v>50</v>
      </c>
      <c r="D2961" t="s">
        <v>133</v>
      </c>
      <c r="E2961">
        <v>10</v>
      </c>
      <c r="F2961" s="11" t="s">
        <v>290</v>
      </c>
      <c r="G2961" s="7" t="s">
        <v>165</v>
      </c>
      <c r="H2961" s="7">
        <f t="shared" si="92"/>
        <v>0</v>
      </c>
      <c r="I2961" t="s">
        <v>153</v>
      </c>
      <c r="J2961" t="s">
        <v>153</v>
      </c>
      <c r="K2961" t="s">
        <v>18</v>
      </c>
      <c r="L2961" s="7" t="s">
        <v>149</v>
      </c>
      <c r="M2961">
        <v>4.2110000000000003</v>
      </c>
      <c r="N2961" s="12">
        <v>2197.3000000000002</v>
      </c>
      <c r="O2961">
        <f t="shared" si="93"/>
        <v>2197.3000000000002</v>
      </c>
    </row>
    <row r="2962" spans="1:15" x14ac:dyDescent="0.25">
      <c r="A2962">
        <v>777907</v>
      </c>
      <c r="B2962">
        <v>197183</v>
      </c>
      <c r="C2962" t="s">
        <v>60</v>
      </c>
      <c r="D2962" t="s">
        <v>61</v>
      </c>
      <c r="E2962" t="s">
        <v>63</v>
      </c>
      <c r="F2962" s="11">
        <v>34056195</v>
      </c>
      <c r="G2962" s="7" t="s">
        <v>165</v>
      </c>
      <c r="H2962" s="7">
        <f t="shared" si="92"/>
        <v>0</v>
      </c>
      <c r="I2962" t="s">
        <v>153</v>
      </c>
      <c r="J2962" t="s">
        <v>153</v>
      </c>
      <c r="K2962" t="s">
        <v>11</v>
      </c>
      <c r="L2962" s="7" t="s">
        <v>148</v>
      </c>
      <c r="M2962">
        <v>1.9870000000000001</v>
      </c>
      <c r="N2962" s="12">
        <v>232</v>
      </c>
      <c r="O2962">
        <f t="shared" si="93"/>
        <v>232</v>
      </c>
    </row>
    <row r="2963" spans="1:15" x14ac:dyDescent="0.25">
      <c r="A2963">
        <v>778791</v>
      </c>
      <c r="B2963">
        <v>349683</v>
      </c>
      <c r="C2963" t="s">
        <v>50</v>
      </c>
      <c r="D2963" t="s">
        <v>92</v>
      </c>
      <c r="E2963">
        <v>20</v>
      </c>
      <c r="F2963" s="11">
        <v>58127895</v>
      </c>
      <c r="G2963" s="7" t="s">
        <v>165</v>
      </c>
      <c r="H2963" s="7">
        <f t="shared" si="92"/>
        <v>0</v>
      </c>
      <c r="I2963" t="s">
        <v>153</v>
      </c>
      <c r="J2963" t="s">
        <v>153</v>
      </c>
      <c r="K2963" t="s">
        <v>18</v>
      </c>
      <c r="L2963" s="7" t="s">
        <v>148</v>
      </c>
      <c r="M2963">
        <v>2.76</v>
      </c>
      <c r="N2963" s="12">
        <v>2</v>
      </c>
      <c r="O2963">
        <f t="shared" si="93"/>
        <v>2</v>
      </c>
    </row>
    <row r="2964" spans="1:15" x14ac:dyDescent="0.25">
      <c r="A2964">
        <v>778851</v>
      </c>
      <c r="B2964">
        <v>447544</v>
      </c>
      <c r="C2964" t="s">
        <v>50</v>
      </c>
      <c r="D2964" t="s">
        <v>113</v>
      </c>
      <c r="E2964">
        <v>12</v>
      </c>
      <c r="F2964" s="11">
        <v>400601399</v>
      </c>
      <c r="G2964" s="7" t="s">
        <v>165</v>
      </c>
      <c r="H2964" s="7">
        <f t="shared" si="92"/>
        <v>0</v>
      </c>
      <c r="I2964" t="s">
        <v>153</v>
      </c>
      <c r="J2964" t="s">
        <v>294</v>
      </c>
      <c r="K2964" t="s">
        <v>18</v>
      </c>
      <c r="L2964" s="7" t="s">
        <v>148</v>
      </c>
      <c r="M2964" t="s">
        <v>294</v>
      </c>
      <c r="N2964" t="s">
        <v>294</v>
      </c>
      <c r="O2964" t="str">
        <f t="shared" si="93"/>
        <v>Нет показаний</v>
      </c>
    </row>
    <row r="2965" spans="1:15" x14ac:dyDescent="0.25">
      <c r="A2965">
        <v>781962</v>
      </c>
      <c r="B2965">
        <v>431517</v>
      </c>
      <c r="C2965" t="s">
        <v>50</v>
      </c>
      <c r="D2965" t="s">
        <v>114</v>
      </c>
      <c r="E2965">
        <v>5</v>
      </c>
      <c r="F2965" s="11">
        <v>1248166</v>
      </c>
      <c r="G2965" s="7" t="s">
        <v>165</v>
      </c>
      <c r="H2965" s="7">
        <f t="shared" si="92"/>
        <v>0</v>
      </c>
      <c r="I2965" t="s">
        <v>153</v>
      </c>
      <c r="J2965" t="s">
        <v>153</v>
      </c>
      <c r="K2965" t="s">
        <v>18</v>
      </c>
      <c r="L2965" s="7" t="s">
        <v>148</v>
      </c>
      <c r="M2965">
        <v>2.76</v>
      </c>
      <c r="N2965" s="12">
        <v>0</v>
      </c>
      <c r="O2965">
        <f t="shared" si="93"/>
        <v>0</v>
      </c>
    </row>
    <row r="2966" spans="1:15" x14ac:dyDescent="0.25">
      <c r="A2966">
        <v>782309</v>
      </c>
      <c r="B2966">
        <v>431520</v>
      </c>
      <c r="C2966" t="s">
        <v>50</v>
      </c>
      <c r="D2966" t="s">
        <v>92</v>
      </c>
      <c r="E2966">
        <v>18</v>
      </c>
      <c r="F2966" s="11">
        <v>57379078</v>
      </c>
      <c r="G2966" s="7" t="s">
        <v>165</v>
      </c>
      <c r="H2966" s="7">
        <f t="shared" si="92"/>
        <v>0</v>
      </c>
      <c r="I2966" t="s">
        <v>153</v>
      </c>
      <c r="J2966" t="s">
        <v>294</v>
      </c>
      <c r="K2966" t="s">
        <v>18</v>
      </c>
      <c r="L2966" s="7" t="s">
        <v>148</v>
      </c>
      <c r="M2966" t="s">
        <v>294</v>
      </c>
      <c r="N2966" t="s">
        <v>294</v>
      </c>
      <c r="O2966" t="str">
        <f t="shared" si="93"/>
        <v>Нет показаний</v>
      </c>
    </row>
    <row r="2967" spans="1:15" x14ac:dyDescent="0.25">
      <c r="A2967">
        <v>782494</v>
      </c>
      <c r="B2967">
        <v>62292</v>
      </c>
      <c r="C2967" t="s">
        <v>54</v>
      </c>
      <c r="D2967" t="s">
        <v>55</v>
      </c>
      <c r="E2967">
        <v>11</v>
      </c>
      <c r="F2967" s="11">
        <v>98111368</v>
      </c>
      <c r="G2967" s="7" t="s">
        <v>165</v>
      </c>
      <c r="H2967" s="7">
        <f t="shared" si="92"/>
        <v>0</v>
      </c>
      <c r="I2967" t="s">
        <v>153</v>
      </c>
      <c r="J2967" t="s">
        <v>153</v>
      </c>
      <c r="K2967" t="s">
        <v>18</v>
      </c>
      <c r="L2967" s="7" t="s">
        <v>148</v>
      </c>
      <c r="M2967">
        <v>2.76</v>
      </c>
      <c r="N2967" s="12">
        <v>113</v>
      </c>
      <c r="O2967">
        <f t="shared" si="93"/>
        <v>113</v>
      </c>
    </row>
    <row r="2968" spans="1:15" x14ac:dyDescent="0.25">
      <c r="A2968">
        <v>785242</v>
      </c>
      <c r="B2968">
        <v>431513</v>
      </c>
      <c r="C2968" t="s">
        <v>50</v>
      </c>
      <c r="D2968" t="s">
        <v>86</v>
      </c>
      <c r="E2968">
        <v>4</v>
      </c>
      <c r="F2968" s="11">
        <v>118494108</v>
      </c>
      <c r="G2968" s="7" t="s">
        <v>170</v>
      </c>
      <c r="H2968" s="7">
        <f t="shared" si="92"/>
        <v>3</v>
      </c>
      <c r="I2968" t="s">
        <v>153</v>
      </c>
      <c r="J2968" t="s">
        <v>294</v>
      </c>
      <c r="K2968" t="s">
        <v>18</v>
      </c>
      <c r="L2968" s="7" t="s">
        <v>148</v>
      </c>
      <c r="M2968" t="s">
        <v>294</v>
      </c>
      <c r="N2968" t="s">
        <v>294</v>
      </c>
      <c r="O2968" t="str">
        <f t="shared" si="93"/>
        <v>Нет показаний</v>
      </c>
    </row>
    <row r="2969" spans="1:15" x14ac:dyDescent="0.25">
      <c r="A2969">
        <v>785344</v>
      </c>
      <c r="B2969">
        <v>62290</v>
      </c>
      <c r="C2969" t="s">
        <v>54</v>
      </c>
      <c r="D2969" t="s">
        <v>55</v>
      </c>
      <c r="E2969">
        <v>7</v>
      </c>
      <c r="F2969" s="11">
        <v>7789061005245</v>
      </c>
      <c r="G2969" s="7" t="s">
        <v>165</v>
      </c>
      <c r="H2969" s="7">
        <f t="shared" si="92"/>
        <v>0</v>
      </c>
      <c r="I2969" t="s">
        <v>153</v>
      </c>
      <c r="J2969" t="s">
        <v>153</v>
      </c>
      <c r="K2969" t="s">
        <v>18</v>
      </c>
      <c r="L2969" s="7" t="s">
        <v>148</v>
      </c>
      <c r="M2969">
        <v>2.76</v>
      </c>
      <c r="N2969" s="12">
        <v>4</v>
      </c>
      <c r="O2969">
        <f t="shared" si="93"/>
        <v>4</v>
      </c>
    </row>
    <row r="2970" spans="1:15" x14ac:dyDescent="0.25">
      <c r="A2970">
        <v>785750</v>
      </c>
      <c r="B2970">
        <v>431544</v>
      </c>
      <c r="C2970" t="s">
        <v>50</v>
      </c>
      <c r="D2970" t="s">
        <v>89</v>
      </c>
      <c r="E2970">
        <v>22</v>
      </c>
      <c r="F2970" s="11" t="s">
        <v>291</v>
      </c>
      <c r="G2970" s="7" t="s">
        <v>165</v>
      </c>
      <c r="H2970" s="7">
        <f t="shared" si="92"/>
        <v>0</v>
      </c>
      <c r="I2970" t="s">
        <v>153</v>
      </c>
      <c r="J2970" t="s">
        <v>153</v>
      </c>
      <c r="K2970" t="s">
        <v>18</v>
      </c>
      <c r="L2970" s="7" t="s">
        <v>148</v>
      </c>
      <c r="M2970">
        <v>2.76</v>
      </c>
      <c r="N2970" s="12">
        <v>234</v>
      </c>
      <c r="O2970">
        <f t="shared" si="93"/>
        <v>234</v>
      </c>
    </row>
    <row r="2971" spans="1:15" x14ac:dyDescent="0.25">
      <c r="A2971">
        <v>789077</v>
      </c>
      <c r="B2971">
        <v>431544</v>
      </c>
      <c r="C2971" t="s">
        <v>50</v>
      </c>
      <c r="D2971" t="s">
        <v>89</v>
      </c>
      <c r="E2971">
        <v>22</v>
      </c>
      <c r="F2971" s="11">
        <v>15015042</v>
      </c>
      <c r="G2971" s="7" t="s">
        <v>165</v>
      </c>
      <c r="H2971" s="7">
        <f t="shared" si="92"/>
        <v>0</v>
      </c>
      <c r="I2971" t="s">
        <v>153</v>
      </c>
      <c r="J2971" t="s">
        <v>153</v>
      </c>
      <c r="K2971" t="s">
        <v>18</v>
      </c>
      <c r="L2971" s="7" t="s">
        <v>148</v>
      </c>
      <c r="M2971">
        <v>2.76</v>
      </c>
      <c r="N2971" s="12">
        <v>0</v>
      </c>
      <c r="O2971">
        <f t="shared" si="93"/>
        <v>0</v>
      </c>
    </row>
    <row r="2972" spans="1:15" x14ac:dyDescent="0.25">
      <c r="A2972">
        <v>789292</v>
      </c>
      <c r="B2972">
        <v>431276</v>
      </c>
      <c r="C2972" t="s">
        <v>50</v>
      </c>
      <c r="D2972" t="s">
        <v>86</v>
      </c>
      <c r="E2972">
        <v>10</v>
      </c>
      <c r="F2972" s="11">
        <v>3029931</v>
      </c>
      <c r="G2972" s="7" t="s">
        <v>170</v>
      </c>
      <c r="H2972" s="7">
        <f t="shared" si="92"/>
        <v>3</v>
      </c>
      <c r="I2972" t="s">
        <v>153</v>
      </c>
      <c r="J2972" t="s">
        <v>153</v>
      </c>
      <c r="K2972" t="s">
        <v>18</v>
      </c>
      <c r="L2972" s="7" t="s">
        <v>148</v>
      </c>
      <c r="M2972">
        <v>2.76</v>
      </c>
      <c r="N2972" s="12">
        <v>125</v>
      </c>
      <c r="O2972">
        <f t="shared" si="93"/>
        <v>41.666666666666664</v>
      </c>
    </row>
    <row r="2973" spans="1:15" x14ac:dyDescent="0.25">
      <c r="A2973">
        <v>789702</v>
      </c>
      <c r="B2973">
        <v>58190</v>
      </c>
      <c r="C2973" t="s">
        <v>29</v>
      </c>
      <c r="D2973" t="s">
        <v>30</v>
      </c>
      <c r="E2973">
        <v>16</v>
      </c>
      <c r="F2973" s="11">
        <v>719030036156</v>
      </c>
      <c r="G2973" s="7" t="s">
        <v>165</v>
      </c>
      <c r="H2973" s="7">
        <f t="shared" si="92"/>
        <v>0</v>
      </c>
      <c r="I2973" t="s">
        <v>153</v>
      </c>
      <c r="J2973" t="s">
        <v>294</v>
      </c>
      <c r="K2973" t="s">
        <v>18</v>
      </c>
      <c r="L2973" s="7" t="s">
        <v>148</v>
      </c>
      <c r="M2973" t="s">
        <v>294</v>
      </c>
      <c r="N2973" t="s">
        <v>294</v>
      </c>
      <c r="O2973" t="str">
        <f t="shared" si="93"/>
        <v>Нет показаний</v>
      </c>
    </row>
    <row r="2974" spans="1:15" x14ac:dyDescent="0.25">
      <c r="A2974">
        <v>789925</v>
      </c>
      <c r="B2974">
        <v>250391</v>
      </c>
      <c r="C2974" t="s">
        <v>52</v>
      </c>
      <c r="D2974" t="s">
        <v>78</v>
      </c>
      <c r="E2974">
        <v>1</v>
      </c>
      <c r="F2974" s="11">
        <v>35894224</v>
      </c>
      <c r="G2974" s="7" t="s">
        <v>165</v>
      </c>
      <c r="H2974" s="7">
        <f t="shared" si="92"/>
        <v>0</v>
      </c>
      <c r="I2974" t="s">
        <v>153</v>
      </c>
      <c r="J2974" t="s">
        <v>294</v>
      </c>
      <c r="K2974" t="s">
        <v>18</v>
      </c>
      <c r="L2974" s="7" t="s">
        <v>148</v>
      </c>
      <c r="M2974" t="s">
        <v>294</v>
      </c>
      <c r="N2974" t="s">
        <v>294</v>
      </c>
      <c r="O2974" t="str">
        <f t="shared" si="93"/>
        <v>Нет показаний</v>
      </c>
    </row>
    <row r="2975" spans="1:15" x14ac:dyDescent="0.25">
      <c r="A2975">
        <v>821436</v>
      </c>
      <c r="B2975">
        <v>425338</v>
      </c>
      <c r="C2975" t="s">
        <v>50</v>
      </c>
      <c r="D2975" t="s">
        <v>96</v>
      </c>
      <c r="E2975" t="s">
        <v>97</v>
      </c>
      <c r="F2975" s="11">
        <v>58217139</v>
      </c>
      <c r="G2975" s="7" t="s">
        <v>165</v>
      </c>
      <c r="H2975" s="7">
        <f t="shared" si="92"/>
        <v>0</v>
      </c>
      <c r="I2975" t="s">
        <v>153</v>
      </c>
      <c r="J2975" t="s">
        <v>294</v>
      </c>
      <c r="K2975" t="s">
        <v>18</v>
      </c>
      <c r="L2975" s="7" t="s">
        <v>148</v>
      </c>
      <c r="M2975" t="s">
        <v>294</v>
      </c>
      <c r="N2975" t="s">
        <v>294</v>
      </c>
      <c r="O2975" t="str">
        <f t="shared" si="93"/>
        <v>Нет показаний</v>
      </c>
    </row>
    <row r="2976" spans="1:15" x14ac:dyDescent="0.25">
      <c r="A2976">
        <v>821726</v>
      </c>
      <c r="B2976">
        <v>431514</v>
      </c>
      <c r="C2976" t="s">
        <v>50</v>
      </c>
      <c r="D2976" t="s">
        <v>86</v>
      </c>
      <c r="E2976">
        <v>8</v>
      </c>
      <c r="F2976" s="11">
        <v>718361202879903</v>
      </c>
      <c r="G2976" s="7" t="s">
        <v>165</v>
      </c>
      <c r="H2976" s="7">
        <f t="shared" si="92"/>
        <v>0</v>
      </c>
      <c r="I2976" t="s">
        <v>153</v>
      </c>
      <c r="J2976" t="s">
        <v>153</v>
      </c>
      <c r="K2976" t="s">
        <v>18</v>
      </c>
      <c r="L2976" s="7" t="s">
        <v>148</v>
      </c>
      <c r="M2976">
        <v>2.76</v>
      </c>
      <c r="N2976" s="12">
        <v>394</v>
      </c>
      <c r="O2976">
        <f t="shared" si="93"/>
        <v>394</v>
      </c>
    </row>
    <row r="2977" spans="1:15" x14ac:dyDescent="0.25">
      <c r="A2977">
        <v>821939</v>
      </c>
      <c r="B2977">
        <v>533799</v>
      </c>
      <c r="C2977" t="s">
        <v>50</v>
      </c>
      <c r="D2977" t="s">
        <v>120</v>
      </c>
      <c r="E2977">
        <v>6</v>
      </c>
      <c r="F2977" s="11">
        <v>11007137180771</v>
      </c>
      <c r="G2977" s="7" t="s">
        <v>170</v>
      </c>
      <c r="H2977" s="7">
        <f t="shared" si="92"/>
        <v>5</v>
      </c>
      <c r="I2977" t="s">
        <v>153</v>
      </c>
      <c r="J2977" t="s">
        <v>153</v>
      </c>
      <c r="K2977" t="s">
        <v>18</v>
      </c>
      <c r="L2977" s="7" t="s">
        <v>148</v>
      </c>
      <c r="M2977">
        <v>2.76</v>
      </c>
      <c r="N2977" s="12">
        <v>700</v>
      </c>
      <c r="O2977">
        <f t="shared" si="93"/>
        <v>140</v>
      </c>
    </row>
    <row r="2978" spans="1:15" x14ac:dyDescent="0.25">
      <c r="A2978">
        <v>822225</v>
      </c>
      <c r="B2978">
        <v>821885</v>
      </c>
      <c r="C2978" t="s">
        <v>139</v>
      </c>
      <c r="D2978" t="s">
        <v>143</v>
      </c>
      <c r="E2978">
        <v>2</v>
      </c>
      <c r="F2978" s="11">
        <v>41435</v>
      </c>
      <c r="G2978" s="7" t="s">
        <v>165</v>
      </c>
      <c r="H2978" s="7">
        <f t="shared" si="92"/>
        <v>0</v>
      </c>
      <c r="I2978" t="s">
        <v>153</v>
      </c>
      <c r="J2978" t="s">
        <v>294</v>
      </c>
      <c r="K2978" t="s">
        <v>11</v>
      </c>
      <c r="L2978" s="7" t="s">
        <v>148</v>
      </c>
      <c r="M2978" t="s">
        <v>294</v>
      </c>
      <c r="N2978" t="s">
        <v>294</v>
      </c>
      <c r="O2978" t="str">
        <f t="shared" si="93"/>
        <v>Нет показаний</v>
      </c>
    </row>
    <row r="2979" spans="1:15" x14ac:dyDescent="0.25">
      <c r="A2979">
        <v>822227</v>
      </c>
      <c r="B2979">
        <v>821885</v>
      </c>
      <c r="C2979" t="s">
        <v>139</v>
      </c>
      <c r="D2979" t="s">
        <v>143</v>
      </c>
      <c r="E2979">
        <v>2</v>
      </c>
      <c r="F2979" s="11">
        <v>107124517</v>
      </c>
      <c r="G2979" s="7" t="s">
        <v>165</v>
      </c>
      <c r="H2979" s="7">
        <f t="shared" si="92"/>
        <v>0</v>
      </c>
      <c r="I2979" t="s">
        <v>153</v>
      </c>
      <c r="J2979" t="s">
        <v>153</v>
      </c>
      <c r="K2979" t="s">
        <v>11</v>
      </c>
      <c r="L2979" s="7" t="s">
        <v>148</v>
      </c>
      <c r="M2979">
        <v>1.9870000000000001</v>
      </c>
      <c r="N2979" s="12">
        <v>234</v>
      </c>
      <c r="O2979">
        <f t="shared" si="93"/>
        <v>234</v>
      </c>
    </row>
    <row r="2980" spans="1:15" x14ac:dyDescent="0.25">
      <c r="A2980">
        <v>822228</v>
      </c>
      <c r="B2980">
        <v>821885</v>
      </c>
      <c r="C2980" t="s">
        <v>139</v>
      </c>
      <c r="D2980" t="s">
        <v>143</v>
      </c>
      <c r="E2980">
        <v>2</v>
      </c>
      <c r="F2980" s="11">
        <v>595020</v>
      </c>
      <c r="G2980" s="7" t="s">
        <v>165</v>
      </c>
      <c r="H2980" s="7">
        <f t="shared" si="92"/>
        <v>0</v>
      </c>
      <c r="I2980" t="s">
        <v>153</v>
      </c>
      <c r="J2980" t="s">
        <v>153</v>
      </c>
      <c r="K2980" t="s">
        <v>11</v>
      </c>
      <c r="L2980" s="7" t="s">
        <v>148</v>
      </c>
      <c r="M2980">
        <v>1.9870000000000001</v>
      </c>
      <c r="N2980" s="12">
        <v>40</v>
      </c>
      <c r="O2980">
        <f t="shared" si="93"/>
        <v>40</v>
      </c>
    </row>
    <row r="2981" spans="1:15" x14ac:dyDescent="0.25">
      <c r="A2981">
        <v>822229</v>
      </c>
      <c r="B2981">
        <v>821885</v>
      </c>
      <c r="C2981" t="s">
        <v>139</v>
      </c>
      <c r="D2981" t="s">
        <v>143</v>
      </c>
      <c r="E2981">
        <v>2</v>
      </c>
      <c r="F2981" s="11">
        <v>107415607</v>
      </c>
      <c r="G2981" s="7" t="s">
        <v>165</v>
      </c>
      <c r="H2981" s="7">
        <f t="shared" si="92"/>
        <v>0</v>
      </c>
      <c r="I2981" t="s">
        <v>153</v>
      </c>
      <c r="J2981" t="s">
        <v>153</v>
      </c>
      <c r="K2981" t="s">
        <v>11</v>
      </c>
      <c r="L2981" s="7" t="s">
        <v>148</v>
      </c>
      <c r="M2981">
        <v>1.9870000000000001</v>
      </c>
      <c r="N2981" s="12">
        <v>160</v>
      </c>
      <c r="O2981">
        <f t="shared" si="93"/>
        <v>160</v>
      </c>
    </row>
    <row r="2982" spans="1:15" x14ac:dyDescent="0.25">
      <c r="A2982">
        <v>822230</v>
      </c>
      <c r="B2982">
        <v>821885</v>
      </c>
      <c r="C2982" t="s">
        <v>139</v>
      </c>
      <c r="D2982" t="s">
        <v>143</v>
      </c>
      <c r="E2982">
        <v>2</v>
      </c>
      <c r="F2982" s="11">
        <v>108136453</v>
      </c>
      <c r="G2982" s="7" t="s">
        <v>165</v>
      </c>
      <c r="H2982" s="7">
        <f t="shared" si="92"/>
        <v>0</v>
      </c>
      <c r="I2982" t="s">
        <v>153</v>
      </c>
      <c r="J2982" t="s">
        <v>294</v>
      </c>
      <c r="K2982" t="s">
        <v>11</v>
      </c>
      <c r="L2982" s="7" t="s">
        <v>148</v>
      </c>
      <c r="M2982" t="s">
        <v>294</v>
      </c>
      <c r="N2982" t="s">
        <v>294</v>
      </c>
      <c r="O2982" t="str">
        <f t="shared" si="93"/>
        <v>Нет показаний</v>
      </c>
    </row>
    <row r="2983" spans="1:15" x14ac:dyDescent="0.25">
      <c r="A2983">
        <v>822231</v>
      </c>
      <c r="B2983">
        <v>821885</v>
      </c>
      <c r="C2983" t="s">
        <v>139</v>
      </c>
      <c r="D2983" t="s">
        <v>143</v>
      </c>
      <c r="E2983">
        <v>2</v>
      </c>
      <c r="F2983" s="11">
        <v>58125</v>
      </c>
      <c r="G2983" s="7" t="s">
        <v>165</v>
      </c>
      <c r="H2983" s="7">
        <f t="shared" si="92"/>
        <v>0</v>
      </c>
      <c r="I2983" t="s">
        <v>153</v>
      </c>
      <c r="J2983" t="s">
        <v>153</v>
      </c>
      <c r="K2983" t="s">
        <v>11</v>
      </c>
      <c r="L2983" s="7" t="s">
        <v>148</v>
      </c>
      <c r="M2983">
        <v>1.9870000000000001</v>
      </c>
      <c r="N2983" s="12">
        <v>112</v>
      </c>
      <c r="O2983">
        <f t="shared" si="93"/>
        <v>112</v>
      </c>
    </row>
    <row r="2984" spans="1:15" x14ac:dyDescent="0.25">
      <c r="A2984">
        <v>822232</v>
      </c>
      <c r="B2984">
        <v>821885</v>
      </c>
      <c r="C2984" t="s">
        <v>139</v>
      </c>
      <c r="D2984" t="s">
        <v>143</v>
      </c>
      <c r="E2984">
        <v>2</v>
      </c>
      <c r="F2984" s="11">
        <v>7791040016196</v>
      </c>
      <c r="G2984" s="7" t="s">
        <v>165</v>
      </c>
      <c r="H2984" s="7">
        <f t="shared" si="92"/>
        <v>0</v>
      </c>
      <c r="I2984" t="s">
        <v>153</v>
      </c>
      <c r="J2984" t="s">
        <v>294</v>
      </c>
      <c r="K2984" t="s">
        <v>11</v>
      </c>
      <c r="L2984" s="7" t="s">
        <v>148</v>
      </c>
      <c r="M2984" t="s">
        <v>294</v>
      </c>
      <c r="N2984" t="s">
        <v>294</v>
      </c>
      <c r="O2984" t="str">
        <f t="shared" si="93"/>
        <v>Нет показаний</v>
      </c>
    </row>
    <row r="2985" spans="1:15" x14ac:dyDescent="0.25">
      <c r="A2985">
        <v>822234</v>
      </c>
      <c r="B2985">
        <v>821885</v>
      </c>
      <c r="C2985" t="s">
        <v>139</v>
      </c>
      <c r="D2985" t="s">
        <v>143</v>
      </c>
      <c r="E2985">
        <v>2</v>
      </c>
      <c r="F2985" s="11">
        <v>312528</v>
      </c>
      <c r="G2985" s="7" t="s">
        <v>165</v>
      </c>
      <c r="H2985" s="7">
        <f t="shared" si="92"/>
        <v>0</v>
      </c>
      <c r="I2985" t="s">
        <v>153</v>
      </c>
      <c r="J2985" t="s">
        <v>153</v>
      </c>
      <c r="K2985" t="s">
        <v>11</v>
      </c>
      <c r="L2985" s="7" t="s">
        <v>148</v>
      </c>
      <c r="M2985">
        <v>1.9870000000000001</v>
      </c>
      <c r="N2985" s="12">
        <v>160</v>
      </c>
      <c r="O2985">
        <f t="shared" si="93"/>
        <v>160</v>
      </c>
    </row>
    <row r="2986" spans="1:15" x14ac:dyDescent="0.25">
      <c r="A2986">
        <v>822236</v>
      </c>
      <c r="B2986">
        <v>821885</v>
      </c>
      <c r="C2986" t="s">
        <v>139</v>
      </c>
      <c r="D2986" t="s">
        <v>143</v>
      </c>
      <c r="E2986">
        <v>2</v>
      </c>
      <c r="F2986" s="11">
        <v>64137898</v>
      </c>
      <c r="G2986" s="7" t="s">
        <v>165</v>
      </c>
      <c r="H2986" s="7">
        <f t="shared" si="92"/>
        <v>0</v>
      </c>
      <c r="I2986" t="s">
        <v>153</v>
      </c>
      <c r="J2986" t="s">
        <v>153</v>
      </c>
      <c r="K2986" t="s">
        <v>11</v>
      </c>
      <c r="L2986" s="7" t="s">
        <v>148</v>
      </c>
      <c r="M2986">
        <v>1.9870000000000001</v>
      </c>
      <c r="N2986" s="12">
        <v>169</v>
      </c>
      <c r="O2986">
        <f t="shared" si="93"/>
        <v>169</v>
      </c>
    </row>
    <row r="2987" spans="1:15" x14ac:dyDescent="0.25">
      <c r="A2987">
        <v>822237</v>
      </c>
      <c r="B2987">
        <v>821885</v>
      </c>
      <c r="C2987" t="s">
        <v>139</v>
      </c>
      <c r="D2987" t="s">
        <v>143</v>
      </c>
      <c r="E2987">
        <v>2</v>
      </c>
      <c r="F2987" s="11">
        <v>117102278</v>
      </c>
      <c r="G2987" s="7" t="s">
        <v>165</v>
      </c>
      <c r="H2987" s="7">
        <f t="shared" si="92"/>
        <v>0</v>
      </c>
      <c r="I2987" t="s">
        <v>153</v>
      </c>
      <c r="J2987" t="s">
        <v>294</v>
      </c>
      <c r="K2987" t="s">
        <v>11</v>
      </c>
      <c r="L2987" s="7" t="s">
        <v>148</v>
      </c>
      <c r="M2987" t="s">
        <v>294</v>
      </c>
      <c r="N2987" t="s">
        <v>294</v>
      </c>
      <c r="O2987" t="str">
        <f t="shared" si="93"/>
        <v>Нет показаний</v>
      </c>
    </row>
    <row r="2988" spans="1:15" x14ac:dyDescent="0.25">
      <c r="A2988">
        <v>822238</v>
      </c>
      <c r="B2988">
        <v>821885</v>
      </c>
      <c r="C2988" t="s">
        <v>139</v>
      </c>
      <c r="D2988" t="s">
        <v>143</v>
      </c>
      <c r="E2988">
        <v>2</v>
      </c>
      <c r="F2988" s="11">
        <v>46435212</v>
      </c>
      <c r="G2988" s="7" t="s">
        <v>165</v>
      </c>
      <c r="H2988" s="7">
        <f t="shared" si="92"/>
        <v>0</v>
      </c>
      <c r="I2988" t="s">
        <v>153</v>
      </c>
      <c r="J2988" t="s">
        <v>153</v>
      </c>
      <c r="K2988" t="s">
        <v>11</v>
      </c>
      <c r="L2988" s="7" t="s">
        <v>148</v>
      </c>
      <c r="M2988">
        <v>1.9870000000000001</v>
      </c>
      <c r="N2988" s="12">
        <v>115</v>
      </c>
      <c r="O2988">
        <f t="shared" si="93"/>
        <v>115</v>
      </c>
    </row>
    <row r="2989" spans="1:15" x14ac:dyDescent="0.25">
      <c r="A2989">
        <v>822239</v>
      </c>
      <c r="B2989">
        <v>821885</v>
      </c>
      <c r="C2989" t="s">
        <v>139</v>
      </c>
      <c r="D2989" t="s">
        <v>143</v>
      </c>
      <c r="E2989">
        <v>2</v>
      </c>
      <c r="F2989" s="11">
        <v>60162980</v>
      </c>
      <c r="G2989" s="7" t="s">
        <v>165</v>
      </c>
      <c r="H2989" s="7">
        <f t="shared" si="92"/>
        <v>0</v>
      </c>
      <c r="I2989" t="s">
        <v>153</v>
      </c>
      <c r="J2989" t="s">
        <v>153</v>
      </c>
      <c r="K2989" t="s">
        <v>11</v>
      </c>
      <c r="L2989" s="7" t="s">
        <v>148</v>
      </c>
      <c r="M2989">
        <v>1.9870000000000001</v>
      </c>
      <c r="N2989" s="12">
        <v>200</v>
      </c>
      <c r="O2989">
        <f t="shared" si="93"/>
        <v>200</v>
      </c>
    </row>
    <row r="2990" spans="1:15" x14ac:dyDescent="0.25">
      <c r="A2990">
        <v>822240</v>
      </c>
      <c r="B2990">
        <v>821885</v>
      </c>
      <c r="C2990" t="s">
        <v>139</v>
      </c>
      <c r="D2990" t="s">
        <v>143</v>
      </c>
      <c r="E2990">
        <v>2</v>
      </c>
      <c r="F2990" s="11">
        <v>637275</v>
      </c>
      <c r="G2990" s="7" t="s">
        <v>165</v>
      </c>
      <c r="H2990" s="7">
        <f t="shared" si="92"/>
        <v>0</v>
      </c>
      <c r="I2990" t="s">
        <v>153</v>
      </c>
      <c r="J2990" t="s">
        <v>153</v>
      </c>
      <c r="K2990" t="s">
        <v>11</v>
      </c>
      <c r="L2990" s="7" t="s">
        <v>148</v>
      </c>
      <c r="M2990">
        <v>1.9870000000000001</v>
      </c>
      <c r="N2990" s="12">
        <v>160</v>
      </c>
      <c r="O2990">
        <f t="shared" si="93"/>
        <v>160</v>
      </c>
    </row>
    <row r="2991" spans="1:15" x14ac:dyDescent="0.25">
      <c r="A2991">
        <v>822241</v>
      </c>
      <c r="B2991">
        <v>821885</v>
      </c>
      <c r="C2991" t="s">
        <v>139</v>
      </c>
      <c r="D2991" t="s">
        <v>143</v>
      </c>
      <c r="E2991">
        <v>2</v>
      </c>
      <c r="F2991" s="11">
        <v>63117895</v>
      </c>
      <c r="G2991" s="7" t="s">
        <v>165</v>
      </c>
      <c r="H2991" s="7">
        <f t="shared" si="92"/>
        <v>0</v>
      </c>
      <c r="I2991" t="s">
        <v>153</v>
      </c>
      <c r="J2991" t="s">
        <v>153</v>
      </c>
      <c r="K2991" t="s">
        <v>11</v>
      </c>
      <c r="L2991" s="7" t="s">
        <v>148</v>
      </c>
      <c r="M2991">
        <v>1.9870000000000001</v>
      </c>
      <c r="N2991" s="12">
        <v>100</v>
      </c>
      <c r="O2991">
        <f t="shared" si="93"/>
        <v>100</v>
      </c>
    </row>
    <row r="2992" spans="1:15" x14ac:dyDescent="0.25">
      <c r="A2992">
        <v>822243</v>
      </c>
      <c r="B2992">
        <v>821885</v>
      </c>
      <c r="C2992" t="s">
        <v>139</v>
      </c>
      <c r="D2992" t="s">
        <v>143</v>
      </c>
      <c r="E2992">
        <v>2</v>
      </c>
      <c r="F2992" s="11">
        <v>671589</v>
      </c>
      <c r="G2992" s="7" t="s">
        <v>165</v>
      </c>
      <c r="H2992" s="7">
        <f t="shared" si="92"/>
        <v>0</v>
      </c>
      <c r="I2992" t="s">
        <v>153</v>
      </c>
      <c r="J2992" t="s">
        <v>153</v>
      </c>
      <c r="K2992" t="s">
        <v>11</v>
      </c>
      <c r="L2992" s="7" t="s">
        <v>148</v>
      </c>
      <c r="M2992">
        <v>1.9870000000000001</v>
      </c>
      <c r="N2992" s="12">
        <v>182</v>
      </c>
      <c r="O2992">
        <f t="shared" si="93"/>
        <v>182</v>
      </c>
    </row>
    <row r="2993" spans="1:15" x14ac:dyDescent="0.25">
      <c r="A2993">
        <v>822244</v>
      </c>
      <c r="B2993">
        <v>821885</v>
      </c>
      <c r="C2993" t="s">
        <v>139</v>
      </c>
      <c r="D2993" t="s">
        <v>143</v>
      </c>
      <c r="E2993">
        <v>2</v>
      </c>
      <c r="F2993" s="11">
        <v>64137921</v>
      </c>
      <c r="G2993" s="7" t="s">
        <v>165</v>
      </c>
      <c r="H2993" s="7">
        <f t="shared" si="92"/>
        <v>0</v>
      </c>
      <c r="I2993" t="s">
        <v>153</v>
      </c>
      <c r="J2993" t="s">
        <v>294</v>
      </c>
      <c r="K2993" t="s">
        <v>11</v>
      </c>
      <c r="L2993" s="7" t="s">
        <v>148</v>
      </c>
      <c r="M2993" t="s">
        <v>294</v>
      </c>
      <c r="N2993" t="s">
        <v>294</v>
      </c>
      <c r="O2993" t="str">
        <f t="shared" si="93"/>
        <v>Нет показаний</v>
      </c>
    </row>
    <row r="2994" spans="1:15" x14ac:dyDescent="0.25">
      <c r="A2994">
        <v>822245</v>
      </c>
      <c r="B2994">
        <v>821885</v>
      </c>
      <c r="C2994" t="s">
        <v>139</v>
      </c>
      <c r="D2994" t="s">
        <v>143</v>
      </c>
      <c r="E2994">
        <v>2</v>
      </c>
      <c r="F2994" s="11">
        <v>63112893</v>
      </c>
      <c r="G2994" s="7" t="s">
        <v>165</v>
      </c>
      <c r="H2994" s="7">
        <f t="shared" si="92"/>
        <v>0</v>
      </c>
      <c r="I2994" t="s">
        <v>153</v>
      </c>
      <c r="J2994" t="s">
        <v>294</v>
      </c>
      <c r="K2994" t="s">
        <v>11</v>
      </c>
      <c r="L2994" s="7" t="s">
        <v>148</v>
      </c>
      <c r="M2994" t="s">
        <v>294</v>
      </c>
      <c r="N2994" t="s">
        <v>294</v>
      </c>
      <c r="O2994" t="str">
        <f t="shared" si="93"/>
        <v>Нет показаний</v>
      </c>
    </row>
    <row r="2995" spans="1:15" x14ac:dyDescent="0.25">
      <c r="A2995">
        <v>822246</v>
      </c>
      <c r="B2995">
        <v>821885</v>
      </c>
      <c r="C2995" t="s">
        <v>139</v>
      </c>
      <c r="D2995" t="s">
        <v>143</v>
      </c>
      <c r="E2995">
        <v>2</v>
      </c>
      <c r="F2995" s="11">
        <v>7789048030084</v>
      </c>
      <c r="G2995" s="7" t="s">
        <v>165</v>
      </c>
      <c r="H2995" s="7">
        <f t="shared" si="92"/>
        <v>0</v>
      </c>
      <c r="I2995" t="s">
        <v>153</v>
      </c>
      <c r="J2995" t="s">
        <v>153</v>
      </c>
      <c r="K2995" t="s">
        <v>11</v>
      </c>
      <c r="L2995" s="7" t="s">
        <v>148</v>
      </c>
      <c r="M2995">
        <v>1.9870000000000001</v>
      </c>
      <c r="N2995" s="12">
        <v>119</v>
      </c>
      <c r="O2995">
        <f t="shared" si="93"/>
        <v>119</v>
      </c>
    </row>
    <row r="2996" spans="1:15" x14ac:dyDescent="0.25">
      <c r="A2996">
        <v>822247</v>
      </c>
      <c r="B2996">
        <v>821885</v>
      </c>
      <c r="C2996" t="s">
        <v>139</v>
      </c>
      <c r="D2996" t="s">
        <v>143</v>
      </c>
      <c r="E2996">
        <v>2</v>
      </c>
      <c r="F2996" s="11">
        <v>55155804850</v>
      </c>
      <c r="G2996" s="7" t="s">
        <v>165</v>
      </c>
      <c r="H2996" s="7">
        <f t="shared" si="92"/>
        <v>0</v>
      </c>
      <c r="I2996" t="s">
        <v>153</v>
      </c>
      <c r="J2996" t="s">
        <v>153</v>
      </c>
      <c r="K2996" t="s">
        <v>11</v>
      </c>
      <c r="L2996" s="7" t="s">
        <v>148</v>
      </c>
      <c r="M2996">
        <v>1.9870000000000001</v>
      </c>
      <c r="N2996" s="12">
        <v>152</v>
      </c>
      <c r="O2996">
        <f t="shared" si="93"/>
        <v>152</v>
      </c>
    </row>
    <row r="2997" spans="1:15" x14ac:dyDescent="0.25">
      <c r="A2997">
        <v>822248</v>
      </c>
      <c r="B2997">
        <v>821885</v>
      </c>
      <c r="C2997" t="s">
        <v>139</v>
      </c>
      <c r="D2997" t="s">
        <v>143</v>
      </c>
      <c r="E2997">
        <v>2</v>
      </c>
      <c r="F2997" s="11">
        <v>64916100236766</v>
      </c>
      <c r="G2997" s="7" t="s">
        <v>165</v>
      </c>
      <c r="H2997" s="7">
        <f t="shared" si="92"/>
        <v>0</v>
      </c>
      <c r="I2997" t="s">
        <v>153</v>
      </c>
      <c r="J2997" t="s">
        <v>294</v>
      </c>
      <c r="K2997" t="s">
        <v>11</v>
      </c>
      <c r="L2997" s="7" t="s">
        <v>148</v>
      </c>
      <c r="M2997" t="s">
        <v>294</v>
      </c>
      <c r="N2997" t="s">
        <v>294</v>
      </c>
      <c r="O2997" t="str">
        <f t="shared" si="93"/>
        <v>Нет показаний</v>
      </c>
    </row>
    <row r="2998" spans="1:15" x14ac:dyDescent="0.25">
      <c r="A2998">
        <v>822249</v>
      </c>
      <c r="B2998">
        <v>821885</v>
      </c>
      <c r="C2998" t="s">
        <v>139</v>
      </c>
      <c r="D2998" t="s">
        <v>143</v>
      </c>
      <c r="E2998">
        <v>2</v>
      </c>
      <c r="F2998" s="11">
        <v>176960</v>
      </c>
      <c r="G2998" s="7" t="s">
        <v>165</v>
      </c>
      <c r="H2998" s="7">
        <f t="shared" si="92"/>
        <v>0</v>
      </c>
      <c r="I2998" t="s">
        <v>153</v>
      </c>
      <c r="J2998" t="s">
        <v>153</v>
      </c>
      <c r="K2998" t="s">
        <v>11</v>
      </c>
      <c r="L2998" s="7" t="s">
        <v>148</v>
      </c>
      <c r="M2998">
        <v>1.9870000000000001</v>
      </c>
      <c r="N2998" s="12">
        <v>234</v>
      </c>
      <c r="O2998">
        <f t="shared" si="93"/>
        <v>234</v>
      </c>
    </row>
    <row r="2999" spans="1:15" x14ac:dyDescent="0.25">
      <c r="A2999">
        <v>822250</v>
      </c>
      <c r="B2999">
        <v>821885</v>
      </c>
      <c r="C2999" t="s">
        <v>139</v>
      </c>
      <c r="D2999" t="s">
        <v>143</v>
      </c>
      <c r="E2999">
        <v>2</v>
      </c>
      <c r="F2999" s="11">
        <v>7791082017583</v>
      </c>
      <c r="G2999" s="7" t="s">
        <v>165</v>
      </c>
      <c r="H2999" s="7">
        <f t="shared" si="92"/>
        <v>0</v>
      </c>
      <c r="I2999" t="s">
        <v>153</v>
      </c>
      <c r="J2999" t="s">
        <v>294</v>
      </c>
      <c r="K2999" t="s">
        <v>11</v>
      </c>
      <c r="L2999" s="7" t="s">
        <v>148</v>
      </c>
      <c r="M2999" t="s">
        <v>294</v>
      </c>
      <c r="N2999" t="s">
        <v>294</v>
      </c>
      <c r="O2999" t="str">
        <f t="shared" si="93"/>
        <v>Нет показаний</v>
      </c>
    </row>
    <row r="3000" spans="1:15" x14ac:dyDescent="0.25">
      <c r="A3000">
        <v>822251</v>
      </c>
      <c r="B3000">
        <v>821885</v>
      </c>
      <c r="C3000" t="s">
        <v>139</v>
      </c>
      <c r="D3000" t="s">
        <v>143</v>
      </c>
      <c r="E3000">
        <v>2</v>
      </c>
      <c r="F3000" s="11">
        <v>103382609</v>
      </c>
      <c r="G3000" s="7" t="s">
        <v>165</v>
      </c>
      <c r="H3000" s="7">
        <f t="shared" si="92"/>
        <v>0</v>
      </c>
      <c r="I3000" t="s">
        <v>153</v>
      </c>
      <c r="J3000" t="s">
        <v>153</v>
      </c>
      <c r="K3000" t="s">
        <v>11</v>
      </c>
      <c r="L3000" s="7" t="s">
        <v>148</v>
      </c>
      <c r="M3000">
        <v>1.9870000000000001</v>
      </c>
      <c r="N3000" s="12">
        <v>111</v>
      </c>
      <c r="O3000">
        <f t="shared" si="93"/>
        <v>111</v>
      </c>
    </row>
    <row r="3001" spans="1:15" x14ac:dyDescent="0.25">
      <c r="A3001">
        <v>822252</v>
      </c>
      <c r="B3001">
        <v>821885</v>
      </c>
      <c r="C3001" t="s">
        <v>139</v>
      </c>
      <c r="D3001" t="s">
        <v>143</v>
      </c>
      <c r="E3001">
        <v>2</v>
      </c>
      <c r="F3001" s="11">
        <v>117395679</v>
      </c>
      <c r="G3001" s="7" t="s">
        <v>165</v>
      </c>
      <c r="H3001" s="7">
        <f t="shared" si="92"/>
        <v>0</v>
      </c>
      <c r="I3001" t="s">
        <v>153</v>
      </c>
      <c r="J3001" t="s">
        <v>153</v>
      </c>
      <c r="K3001" t="s">
        <v>11</v>
      </c>
      <c r="L3001" s="7" t="s">
        <v>148</v>
      </c>
      <c r="M3001">
        <v>1.9870000000000001</v>
      </c>
      <c r="N3001" s="12">
        <v>2816</v>
      </c>
      <c r="O3001">
        <f t="shared" si="93"/>
        <v>2816</v>
      </c>
    </row>
    <row r="3002" spans="1:15" x14ac:dyDescent="0.25">
      <c r="A3002">
        <v>822253</v>
      </c>
      <c r="B3002">
        <v>821885</v>
      </c>
      <c r="C3002" t="s">
        <v>139</v>
      </c>
      <c r="D3002" t="s">
        <v>143</v>
      </c>
      <c r="E3002">
        <v>2</v>
      </c>
      <c r="F3002" s="11">
        <v>513182</v>
      </c>
      <c r="G3002" s="7" t="s">
        <v>165</v>
      </c>
      <c r="H3002" s="7">
        <f t="shared" si="92"/>
        <v>0</v>
      </c>
      <c r="I3002" t="s">
        <v>153</v>
      </c>
      <c r="J3002" t="s">
        <v>294</v>
      </c>
      <c r="K3002" t="s">
        <v>11</v>
      </c>
      <c r="L3002" s="7" t="s">
        <v>148</v>
      </c>
      <c r="M3002" t="s">
        <v>294</v>
      </c>
      <c r="N3002" t="s">
        <v>294</v>
      </c>
      <c r="O3002" t="str">
        <f t="shared" si="93"/>
        <v>Нет показаний</v>
      </c>
    </row>
    <row r="3003" spans="1:15" x14ac:dyDescent="0.25">
      <c r="A3003">
        <v>822254</v>
      </c>
      <c r="B3003">
        <v>821885</v>
      </c>
      <c r="C3003" t="s">
        <v>139</v>
      </c>
      <c r="D3003" t="s">
        <v>143</v>
      </c>
      <c r="E3003">
        <v>2</v>
      </c>
      <c r="F3003" s="11">
        <v>54133</v>
      </c>
      <c r="G3003" s="7" t="s">
        <v>165</v>
      </c>
      <c r="H3003" s="7">
        <f t="shared" si="92"/>
        <v>0</v>
      </c>
      <c r="I3003" t="s">
        <v>153</v>
      </c>
      <c r="J3003" t="s">
        <v>153</v>
      </c>
      <c r="K3003" t="s">
        <v>11</v>
      </c>
      <c r="L3003" s="7" t="s">
        <v>148</v>
      </c>
      <c r="M3003">
        <v>1.9870000000000001</v>
      </c>
      <c r="N3003" s="12">
        <v>112</v>
      </c>
      <c r="O3003">
        <f t="shared" si="93"/>
        <v>112</v>
      </c>
    </row>
    <row r="3004" spans="1:15" x14ac:dyDescent="0.25">
      <c r="A3004">
        <v>822255</v>
      </c>
      <c r="B3004">
        <v>821885</v>
      </c>
      <c r="C3004" t="s">
        <v>139</v>
      </c>
      <c r="D3004" t="s">
        <v>143</v>
      </c>
      <c r="E3004">
        <v>2</v>
      </c>
      <c r="F3004" s="11">
        <v>50085</v>
      </c>
      <c r="G3004" s="7" t="s">
        <v>165</v>
      </c>
      <c r="H3004" s="7">
        <f t="shared" si="92"/>
        <v>0</v>
      </c>
      <c r="I3004" t="s">
        <v>153</v>
      </c>
      <c r="J3004" t="s">
        <v>153</v>
      </c>
      <c r="K3004" t="s">
        <v>11</v>
      </c>
      <c r="L3004" s="7" t="s">
        <v>148</v>
      </c>
      <c r="M3004">
        <v>1.9870000000000001</v>
      </c>
      <c r="N3004" s="12">
        <v>145</v>
      </c>
      <c r="O3004">
        <f t="shared" si="93"/>
        <v>145</v>
      </c>
    </row>
    <row r="3005" spans="1:15" x14ac:dyDescent="0.25">
      <c r="A3005">
        <v>822256</v>
      </c>
      <c r="B3005">
        <v>821885</v>
      </c>
      <c r="C3005" t="s">
        <v>139</v>
      </c>
      <c r="D3005" t="s">
        <v>143</v>
      </c>
      <c r="E3005">
        <v>2</v>
      </c>
      <c r="F3005" s="11">
        <v>29533</v>
      </c>
      <c r="G3005" s="7" t="s">
        <v>165</v>
      </c>
      <c r="H3005" s="7">
        <f t="shared" si="92"/>
        <v>0</v>
      </c>
      <c r="I3005" t="s">
        <v>153</v>
      </c>
      <c r="J3005" t="s">
        <v>153</v>
      </c>
      <c r="K3005" t="s">
        <v>11</v>
      </c>
      <c r="L3005" s="7" t="s">
        <v>148</v>
      </c>
      <c r="M3005">
        <v>1.9870000000000001</v>
      </c>
      <c r="N3005" s="12">
        <v>168</v>
      </c>
      <c r="O3005">
        <f t="shared" si="93"/>
        <v>168</v>
      </c>
    </row>
    <row r="3006" spans="1:15" x14ac:dyDescent="0.25">
      <c r="A3006">
        <v>822257</v>
      </c>
      <c r="B3006">
        <v>821885</v>
      </c>
      <c r="C3006" t="s">
        <v>139</v>
      </c>
      <c r="D3006" t="s">
        <v>143</v>
      </c>
      <c r="E3006">
        <v>2</v>
      </c>
      <c r="F3006" s="11">
        <v>110850</v>
      </c>
      <c r="G3006" s="7" t="s">
        <v>165</v>
      </c>
      <c r="H3006" s="7">
        <f t="shared" si="92"/>
        <v>0</v>
      </c>
      <c r="I3006" t="s">
        <v>153</v>
      </c>
      <c r="J3006" t="s">
        <v>153</v>
      </c>
      <c r="K3006" t="s">
        <v>11</v>
      </c>
      <c r="L3006" s="7" t="s">
        <v>148</v>
      </c>
      <c r="M3006">
        <v>1.9870000000000001</v>
      </c>
      <c r="N3006" s="12">
        <v>106</v>
      </c>
      <c r="O3006">
        <f t="shared" si="93"/>
        <v>106</v>
      </c>
    </row>
    <row r="3007" spans="1:15" x14ac:dyDescent="0.25">
      <c r="A3007">
        <v>822258</v>
      </c>
      <c r="B3007">
        <v>821885</v>
      </c>
      <c r="C3007" t="s">
        <v>139</v>
      </c>
      <c r="D3007" t="s">
        <v>143</v>
      </c>
      <c r="E3007">
        <v>2</v>
      </c>
      <c r="F3007" s="11">
        <v>121500</v>
      </c>
      <c r="G3007" s="7" t="s">
        <v>165</v>
      </c>
      <c r="H3007" s="7">
        <f t="shared" si="92"/>
        <v>0</v>
      </c>
      <c r="I3007" t="s">
        <v>153</v>
      </c>
      <c r="J3007" t="s">
        <v>153</v>
      </c>
      <c r="K3007" t="s">
        <v>11</v>
      </c>
      <c r="L3007" s="7" t="s">
        <v>148</v>
      </c>
      <c r="M3007">
        <v>1.9870000000000001</v>
      </c>
      <c r="N3007" s="12">
        <v>156</v>
      </c>
      <c r="O3007">
        <f t="shared" si="93"/>
        <v>156</v>
      </c>
    </row>
    <row r="3008" spans="1:15" x14ac:dyDescent="0.25">
      <c r="A3008">
        <v>822259</v>
      </c>
      <c r="B3008">
        <v>821885</v>
      </c>
      <c r="C3008" t="s">
        <v>139</v>
      </c>
      <c r="D3008" t="s">
        <v>143</v>
      </c>
      <c r="E3008">
        <v>2</v>
      </c>
      <c r="F3008" s="11">
        <v>45465</v>
      </c>
      <c r="G3008" s="7" t="s">
        <v>165</v>
      </c>
      <c r="H3008" s="7">
        <f t="shared" si="92"/>
        <v>0</v>
      </c>
      <c r="I3008" t="s">
        <v>153</v>
      </c>
      <c r="J3008" t="s">
        <v>153</v>
      </c>
      <c r="K3008" t="s">
        <v>11</v>
      </c>
      <c r="L3008" s="7" t="s">
        <v>148</v>
      </c>
      <c r="M3008">
        <v>1.9870000000000001</v>
      </c>
      <c r="N3008" s="12">
        <v>573</v>
      </c>
      <c r="O3008">
        <f t="shared" si="93"/>
        <v>573</v>
      </c>
    </row>
    <row r="3009" spans="1:15" x14ac:dyDescent="0.25">
      <c r="A3009">
        <v>822260</v>
      </c>
      <c r="B3009">
        <v>821885</v>
      </c>
      <c r="C3009" t="s">
        <v>139</v>
      </c>
      <c r="D3009" t="s">
        <v>143</v>
      </c>
      <c r="E3009">
        <v>2</v>
      </c>
      <c r="F3009" s="11">
        <v>2239649</v>
      </c>
      <c r="G3009" s="7" t="s">
        <v>165</v>
      </c>
      <c r="H3009" s="7">
        <f t="shared" si="92"/>
        <v>0</v>
      </c>
      <c r="I3009" t="s">
        <v>153</v>
      </c>
      <c r="J3009" t="s">
        <v>153</v>
      </c>
      <c r="K3009" t="s">
        <v>11</v>
      </c>
      <c r="L3009" s="7" t="s">
        <v>148</v>
      </c>
      <c r="M3009">
        <v>1.9870000000000001</v>
      </c>
      <c r="N3009" s="12">
        <v>370</v>
      </c>
      <c r="O3009">
        <f t="shared" si="93"/>
        <v>370</v>
      </c>
    </row>
    <row r="3010" spans="1:15" x14ac:dyDescent="0.25">
      <c r="A3010">
        <v>822261</v>
      </c>
      <c r="B3010">
        <v>821885</v>
      </c>
      <c r="C3010" t="s">
        <v>139</v>
      </c>
      <c r="D3010" t="s">
        <v>143</v>
      </c>
      <c r="E3010">
        <v>2</v>
      </c>
      <c r="F3010" s="11">
        <v>7789065034325</v>
      </c>
      <c r="G3010" s="7" t="s">
        <v>165</v>
      </c>
      <c r="H3010" s="7">
        <f t="shared" si="92"/>
        <v>0</v>
      </c>
      <c r="I3010" t="s">
        <v>153</v>
      </c>
      <c r="J3010" t="s">
        <v>153</v>
      </c>
      <c r="K3010" t="s">
        <v>11</v>
      </c>
      <c r="L3010" s="7" t="s">
        <v>148</v>
      </c>
      <c r="M3010">
        <v>1.9870000000000001</v>
      </c>
      <c r="N3010" s="12">
        <v>563</v>
      </c>
      <c r="O3010">
        <f t="shared" si="93"/>
        <v>563</v>
      </c>
    </row>
    <row r="3011" spans="1:15" x14ac:dyDescent="0.25">
      <c r="A3011">
        <v>822262</v>
      </c>
      <c r="B3011">
        <v>821885</v>
      </c>
      <c r="C3011" t="s">
        <v>139</v>
      </c>
      <c r="D3011" t="s">
        <v>143</v>
      </c>
      <c r="E3011">
        <v>2</v>
      </c>
      <c r="F3011" s="11">
        <v>500004890</v>
      </c>
      <c r="G3011" s="7" t="s">
        <v>165</v>
      </c>
      <c r="H3011" s="7">
        <f t="shared" ref="H3011:H3074" si="94">COUNTIFS($F$2:$F$3258,F3011,$G$2:$G$3258,"ОКПУ")</f>
        <v>0</v>
      </c>
      <c r="I3011" t="s">
        <v>153</v>
      </c>
      <c r="J3011" t="s">
        <v>153</v>
      </c>
      <c r="K3011" t="s">
        <v>11</v>
      </c>
      <c r="L3011" s="7" t="s">
        <v>148</v>
      </c>
      <c r="M3011">
        <v>1.9870000000000001</v>
      </c>
      <c r="N3011" s="12">
        <v>0</v>
      </c>
      <c r="O3011">
        <f t="shared" ref="O3011:O3074" si="95">IF(H3011&gt;0,IFERROR(N3011/H3011,N3011),N3011)</f>
        <v>0</v>
      </c>
    </row>
    <row r="3012" spans="1:15" x14ac:dyDescent="0.25">
      <c r="A3012">
        <v>822263</v>
      </c>
      <c r="B3012">
        <v>821885</v>
      </c>
      <c r="C3012" t="s">
        <v>139</v>
      </c>
      <c r="D3012" t="s">
        <v>143</v>
      </c>
      <c r="E3012">
        <v>2</v>
      </c>
      <c r="F3012" s="11">
        <v>59289620</v>
      </c>
      <c r="G3012" s="7" t="s">
        <v>165</v>
      </c>
      <c r="H3012" s="7">
        <f t="shared" si="94"/>
        <v>0</v>
      </c>
      <c r="I3012" t="s">
        <v>153</v>
      </c>
      <c r="J3012" t="s">
        <v>153</v>
      </c>
      <c r="K3012" t="s">
        <v>11</v>
      </c>
      <c r="L3012" s="7" t="s">
        <v>148</v>
      </c>
      <c r="M3012">
        <v>1.9870000000000001</v>
      </c>
      <c r="N3012" s="12">
        <v>125.5</v>
      </c>
      <c r="O3012">
        <f t="shared" si="95"/>
        <v>125.5</v>
      </c>
    </row>
    <row r="3013" spans="1:15" x14ac:dyDescent="0.25">
      <c r="A3013">
        <v>822264</v>
      </c>
      <c r="B3013">
        <v>821885</v>
      </c>
      <c r="C3013" t="s">
        <v>139</v>
      </c>
      <c r="D3013" t="s">
        <v>143</v>
      </c>
      <c r="E3013">
        <v>2</v>
      </c>
      <c r="F3013" s="11">
        <v>112304839</v>
      </c>
      <c r="G3013" s="7" t="s">
        <v>165</v>
      </c>
      <c r="H3013" s="7">
        <f t="shared" si="94"/>
        <v>0</v>
      </c>
      <c r="I3013" t="s">
        <v>153</v>
      </c>
      <c r="J3013" t="s">
        <v>153</v>
      </c>
      <c r="K3013" t="s">
        <v>11</v>
      </c>
      <c r="L3013" s="7" t="s">
        <v>148</v>
      </c>
      <c r="M3013">
        <v>1.9870000000000001</v>
      </c>
      <c r="N3013" s="12">
        <v>-36</v>
      </c>
      <c r="O3013">
        <f t="shared" si="95"/>
        <v>-36</v>
      </c>
    </row>
    <row r="3014" spans="1:15" x14ac:dyDescent="0.25">
      <c r="A3014">
        <v>822265</v>
      </c>
      <c r="B3014">
        <v>821885</v>
      </c>
      <c r="C3014" t="s">
        <v>139</v>
      </c>
      <c r="D3014" t="s">
        <v>143</v>
      </c>
      <c r="E3014">
        <v>2</v>
      </c>
      <c r="F3014" s="11">
        <v>108329248</v>
      </c>
      <c r="G3014" s="7" t="s">
        <v>165</v>
      </c>
      <c r="H3014" s="7">
        <f t="shared" si="94"/>
        <v>0</v>
      </c>
      <c r="I3014" t="s">
        <v>153</v>
      </c>
      <c r="J3014" t="s">
        <v>153</v>
      </c>
      <c r="K3014" t="s">
        <v>11</v>
      </c>
      <c r="L3014" s="7" t="s">
        <v>148</v>
      </c>
      <c r="M3014">
        <v>1.9870000000000001</v>
      </c>
      <c r="N3014" s="12">
        <v>51</v>
      </c>
      <c r="O3014">
        <f t="shared" si="95"/>
        <v>51</v>
      </c>
    </row>
    <row r="3015" spans="1:15" x14ac:dyDescent="0.25">
      <c r="A3015">
        <v>822266</v>
      </c>
      <c r="B3015">
        <v>821885</v>
      </c>
      <c r="C3015" t="s">
        <v>139</v>
      </c>
      <c r="D3015" t="s">
        <v>143</v>
      </c>
      <c r="E3015">
        <v>2</v>
      </c>
      <c r="F3015" s="11">
        <v>63117371</v>
      </c>
      <c r="G3015" s="7" t="s">
        <v>165</v>
      </c>
      <c r="H3015" s="7">
        <f t="shared" si="94"/>
        <v>0</v>
      </c>
      <c r="I3015" t="s">
        <v>153</v>
      </c>
      <c r="J3015" t="s">
        <v>153</v>
      </c>
      <c r="K3015" t="s">
        <v>11</v>
      </c>
      <c r="L3015" s="7" t="s">
        <v>148</v>
      </c>
      <c r="M3015">
        <v>1.9870000000000001</v>
      </c>
      <c r="N3015" s="12">
        <v>100</v>
      </c>
      <c r="O3015">
        <f t="shared" si="95"/>
        <v>100</v>
      </c>
    </row>
    <row r="3016" spans="1:15" x14ac:dyDescent="0.25">
      <c r="A3016">
        <v>822267</v>
      </c>
      <c r="B3016">
        <v>821885</v>
      </c>
      <c r="C3016" t="s">
        <v>139</v>
      </c>
      <c r="D3016" t="s">
        <v>143</v>
      </c>
      <c r="E3016">
        <v>2</v>
      </c>
      <c r="F3016" s="11">
        <v>147157</v>
      </c>
      <c r="G3016" s="7" t="s">
        <v>165</v>
      </c>
      <c r="H3016" s="7">
        <f t="shared" si="94"/>
        <v>0</v>
      </c>
      <c r="I3016" t="s">
        <v>153</v>
      </c>
      <c r="J3016" t="s">
        <v>294</v>
      </c>
      <c r="K3016" t="s">
        <v>11</v>
      </c>
      <c r="L3016" s="7" t="s">
        <v>148</v>
      </c>
      <c r="M3016" t="s">
        <v>294</v>
      </c>
      <c r="N3016" t="s">
        <v>294</v>
      </c>
      <c r="O3016" t="str">
        <f t="shared" si="95"/>
        <v>Нет показаний</v>
      </c>
    </row>
    <row r="3017" spans="1:15" x14ac:dyDescent="0.25">
      <c r="A3017">
        <v>822268</v>
      </c>
      <c r="B3017">
        <v>821885</v>
      </c>
      <c r="C3017" t="s">
        <v>139</v>
      </c>
      <c r="D3017" t="s">
        <v>143</v>
      </c>
      <c r="E3017">
        <v>2</v>
      </c>
      <c r="F3017" s="11">
        <v>63119274</v>
      </c>
      <c r="G3017" s="7" t="s">
        <v>165</v>
      </c>
      <c r="H3017" s="7">
        <f t="shared" si="94"/>
        <v>0</v>
      </c>
      <c r="I3017" t="s">
        <v>153</v>
      </c>
      <c r="J3017" t="s">
        <v>294</v>
      </c>
      <c r="K3017" t="s">
        <v>11</v>
      </c>
      <c r="L3017" s="7" t="s">
        <v>148</v>
      </c>
      <c r="M3017" t="s">
        <v>294</v>
      </c>
      <c r="N3017" t="s">
        <v>294</v>
      </c>
      <c r="O3017" t="str">
        <f t="shared" si="95"/>
        <v>Нет показаний</v>
      </c>
    </row>
    <row r="3018" spans="1:15" x14ac:dyDescent="0.25">
      <c r="A3018">
        <v>822269</v>
      </c>
      <c r="B3018">
        <v>821885</v>
      </c>
      <c r="C3018" t="s">
        <v>139</v>
      </c>
      <c r="D3018" t="s">
        <v>143</v>
      </c>
      <c r="E3018">
        <v>2</v>
      </c>
      <c r="F3018" s="11">
        <v>65065843</v>
      </c>
      <c r="G3018" s="7" t="s">
        <v>165</v>
      </c>
      <c r="H3018" s="7">
        <f t="shared" si="94"/>
        <v>0</v>
      </c>
      <c r="I3018" t="s">
        <v>153</v>
      </c>
      <c r="J3018" t="s">
        <v>153</v>
      </c>
      <c r="K3018" t="s">
        <v>11</v>
      </c>
      <c r="L3018" s="7" t="s">
        <v>148</v>
      </c>
      <c r="M3018">
        <v>1.9870000000000001</v>
      </c>
      <c r="N3018" s="12">
        <v>0</v>
      </c>
      <c r="O3018">
        <f t="shared" si="95"/>
        <v>0</v>
      </c>
    </row>
    <row r="3019" spans="1:15" x14ac:dyDescent="0.25">
      <c r="A3019">
        <v>822270</v>
      </c>
      <c r="B3019">
        <v>821885</v>
      </c>
      <c r="C3019" t="s">
        <v>139</v>
      </c>
      <c r="D3019" t="s">
        <v>143</v>
      </c>
      <c r="E3019">
        <v>2</v>
      </c>
      <c r="F3019" s="11">
        <v>7791049023144</v>
      </c>
      <c r="G3019" s="7" t="s">
        <v>165</v>
      </c>
      <c r="H3019" s="7">
        <f t="shared" si="94"/>
        <v>0</v>
      </c>
      <c r="I3019" t="s">
        <v>153</v>
      </c>
      <c r="J3019" t="s">
        <v>294</v>
      </c>
      <c r="K3019" t="s">
        <v>11</v>
      </c>
      <c r="L3019" s="7" t="s">
        <v>148</v>
      </c>
      <c r="M3019" t="s">
        <v>294</v>
      </c>
      <c r="N3019" t="s">
        <v>294</v>
      </c>
      <c r="O3019" t="str">
        <f t="shared" si="95"/>
        <v>Нет показаний</v>
      </c>
    </row>
    <row r="3020" spans="1:15" x14ac:dyDescent="0.25">
      <c r="A3020">
        <v>822271</v>
      </c>
      <c r="B3020">
        <v>821885</v>
      </c>
      <c r="C3020" t="s">
        <v>139</v>
      </c>
      <c r="D3020" t="s">
        <v>143</v>
      </c>
      <c r="E3020">
        <v>2</v>
      </c>
      <c r="F3020" s="11">
        <v>119137466</v>
      </c>
      <c r="G3020" s="7" t="s">
        <v>165</v>
      </c>
      <c r="H3020" s="7">
        <f t="shared" si="94"/>
        <v>0</v>
      </c>
      <c r="I3020" t="s">
        <v>153</v>
      </c>
      <c r="J3020" t="s">
        <v>294</v>
      </c>
      <c r="K3020" t="s">
        <v>11</v>
      </c>
      <c r="L3020" s="7" t="s">
        <v>148</v>
      </c>
      <c r="M3020" t="s">
        <v>294</v>
      </c>
      <c r="N3020" t="s">
        <v>294</v>
      </c>
      <c r="O3020" t="str">
        <f t="shared" si="95"/>
        <v>Нет показаний</v>
      </c>
    </row>
    <row r="3021" spans="1:15" x14ac:dyDescent="0.25">
      <c r="A3021">
        <v>822272</v>
      </c>
      <c r="B3021">
        <v>821885</v>
      </c>
      <c r="C3021" t="s">
        <v>139</v>
      </c>
      <c r="D3021" t="s">
        <v>143</v>
      </c>
      <c r="E3021">
        <v>2</v>
      </c>
      <c r="F3021" s="11">
        <v>106492765</v>
      </c>
      <c r="G3021" s="7" t="s">
        <v>165</v>
      </c>
      <c r="H3021" s="7">
        <f t="shared" si="94"/>
        <v>0</v>
      </c>
      <c r="I3021" t="s">
        <v>153</v>
      </c>
      <c r="J3021" t="s">
        <v>294</v>
      </c>
      <c r="K3021" t="s">
        <v>11</v>
      </c>
      <c r="L3021" s="7" t="s">
        <v>148</v>
      </c>
      <c r="M3021" t="s">
        <v>294</v>
      </c>
      <c r="N3021" t="s">
        <v>294</v>
      </c>
      <c r="O3021" t="str">
        <f t="shared" si="95"/>
        <v>Нет показаний</v>
      </c>
    </row>
    <row r="3022" spans="1:15" x14ac:dyDescent="0.25">
      <c r="A3022">
        <v>822273</v>
      </c>
      <c r="B3022">
        <v>821885</v>
      </c>
      <c r="C3022" t="s">
        <v>139</v>
      </c>
      <c r="D3022" t="s">
        <v>143</v>
      </c>
      <c r="E3022">
        <v>2</v>
      </c>
      <c r="F3022" s="11">
        <v>233554</v>
      </c>
      <c r="G3022" s="7" t="s">
        <v>165</v>
      </c>
      <c r="H3022" s="7">
        <f t="shared" si="94"/>
        <v>0</v>
      </c>
      <c r="I3022" t="s">
        <v>153</v>
      </c>
      <c r="J3022" t="s">
        <v>153</v>
      </c>
      <c r="K3022" t="s">
        <v>11</v>
      </c>
      <c r="L3022" s="7" t="s">
        <v>148</v>
      </c>
      <c r="M3022">
        <v>1.9870000000000001</v>
      </c>
      <c r="N3022" s="12">
        <v>191</v>
      </c>
      <c r="O3022">
        <f t="shared" si="95"/>
        <v>191</v>
      </c>
    </row>
    <row r="3023" spans="1:15" x14ac:dyDescent="0.25">
      <c r="A3023">
        <v>822274</v>
      </c>
      <c r="B3023">
        <v>821885</v>
      </c>
      <c r="C3023" t="s">
        <v>139</v>
      </c>
      <c r="D3023" t="s">
        <v>143</v>
      </c>
      <c r="E3023">
        <v>2</v>
      </c>
      <c r="F3023" s="11">
        <v>108222636</v>
      </c>
      <c r="G3023" s="7" t="s">
        <v>165</v>
      </c>
      <c r="H3023" s="7">
        <f t="shared" si="94"/>
        <v>0</v>
      </c>
      <c r="I3023" t="s">
        <v>153</v>
      </c>
      <c r="J3023" t="s">
        <v>153</v>
      </c>
      <c r="K3023" t="s">
        <v>11</v>
      </c>
      <c r="L3023" s="7" t="s">
        <v>148</v>
      </c>
      <c r="M3023">
        <v>1.9870000000000001</v>
      </c>
      <c r="N3023" s="12">
        <v>836.2</v>
      </c>
      <c r="O3023">
        <f t="shared" si="95"/>
        <v>836.2</v>
      </c>
    </row>
    <row r="3024" spans="1:15" x14ac:dyDescent="0.25">
      <c r="A3024">
        <v>822276</v>
      </c>
      <c r="B3024">
        <v>821885</v>
      </c>
      <c r="C3024" t="s">
        <v>139</v>
      </c>
      <c r="D3024" t="s">
        <v>143</v>
      </c>
      <c r="E3024">
        <v>2</v>
      </c>
      <c r="F3024" s="11">
        <v>108219430</v>
      </c>
      <c r="G3024" s="7" t="s">
        <v>165</v>
      </c>
      <c r="H3024" s="7">
        <f t="shared" si="94"/>
        <v>0</v>
      </c>
      <c r="I3024" t="s">
        <v>153</v>
      </c>
      <c r="J3024" t="s">
        <v>153</v>
      </c>
      <c r="K3024" t="s">
        <v>11</v>
      </c>
      <c r="L3024" s="7" t="s">
        <v>148</v>
      </c>
      <c r="M3024">
        <v>1.9870000000000001</v>
      </c>
      <c r="N3024" s="12">
        <v>400</v>
      </c>
      <c r="O3024">
        <f t="shared" si="95"/>
        <v>400</v>
      </c>
    </row>
    <row r="3025" spans="1:15" x14ac:dyDescent="0.25">
      <c r="A3025">
        <v>822280</v>
      </c>
      <c r="B3025">
        <v>821885</v>
      </c>
      <c r="C3025" t="s">
        <v>139</v>
      </c>
      <c r="D3025" t="s">
        <v>143</v>
      </c>
      <c r="E3025">
        <v>2</v>
      </c>
      <c r="F3025" s="11">
        <v>65043287</v>
      </c>
      <c r="G3025" s="7" t="s">
        <v>165</v>
      </c>
      <c r="H3025" s="7">
        <f t="shared" si="94"/>
        <v>0</v>
      </c>
      <c r="I3025" t="s">
        <v>153</v>
      </c>
      <c r="J3025" t="s">
        <v>294</v>
      </c>
      <c r="K3025" t="s">
        <v>11</v>
      </c>
      <c r="L3025" s="7" t="s">
        <v>148</v>
      </c>
      <c r="M3025" t="s">
        <v>294</v>
      </c>
      <c r="N3025" t="s">
        <v>294</v>
      </c>
      <c r="O3025" t="str">
        <f t="shared" si="95"/>
        <v>Нет показаний</v>
      </c>
    </row>
    <row r="3026" spans="1:15" x14ac:dyDescent="0.25">
      <c r="A3026">
        <v>822281</v>
      </c>
      <c r="B3026">
        <v>821885</v>
      </c>
      <c r="C3026" t="s">
        <v>139</v>
      </c>
      <c r="D3026" t="s">
        <v>143</v>
      </c>
      <c r="E3026">
        <v>2</v>
      </c>
      <c r="F3026" s="11">
        <v>97323299</v>
      </c>
      <c r="G3026" s="7" t="s">
        <v>165</v>
      </c>
      <c r="H3026" s="7">
        <f t="shared" si="94"/>
        <v>0</v>
      </c>
      <c r="I3026" t="s">
        <v>153</v>
      </c>
      <c r="J3026" t="s">
        <v>153</v>
      </c>
      <c r="K3026" t="s">
        <v>11</v>
      </c>
      <c r="L3026" s="7" t="s">
        <v>148</v>
      </c>
      <c r="M3026">
        <v>1.9870000000000001</v>
      </c>
      <c r="N3026" s="12">
        <v>104</v>
      </c>
      <c r="O3026">
        <f t="shared" si="95"/>
        <v>104</v>
      </c>
    </row>
    <row r="3027" spans="1:15" x14ac:dyDescent="0.25">
      <c r="A3027">
        <v>822282</v>
      </c>
      <c r="B3027">
        <v>821885</v>
      </c>
      <c r="C3027" t="s">
        <v>139</v>
      </c>
      <c r="D3027" t="s">
        <v>143</v>
      </c>
      <c r="E3027">
        <v>2</v>
      </c>
      <c r="F3027" s="11">
        <v>151865</v>
      </c>
      <c r="G3027" s="7" t="s">
        <v>165</v>
      </c>
      <c r="H3027" s="7">
        <f t="shared" si="94"/>
        <v>0</v>
      </c>
      <c r="I3027" t="s">
        <v>153</v>
      </c>
      <c r="J3027" t="s">
        <v>294</v>
      </c>
      <c r="K3027" t="s">
        <v>11</v>
      </c>
      <c r="L3027" s="7" t="s">
        <v>148</v>
      </c>
      <c r="M3027" t="s">
        <v>294</v>
      </c>
      <c r="N3027" t="s">
        <v>294</v>
      </c>
      <c r="O3027" t="str">
        <f t="shared" si="95"/>
        <v>Нет показаний</v>
      </c>
    </row>
    <row r="3028" spans="1:15" x14ac:dyDescent="0.25">
      <c r="A3028">
        <v>822283</v>
      </c>
      <c r="B3028">
        <v>821885</v>
      </c>
      <c r="C3028" t="s">
        <v>139</v>
      </c>
      <c r="D3028" t="s">
        <v>143</v>
      </c>
      <c r="E3028">
        <v>2</v>
      </c>
      <c r="F3028" s="11">
        <v>7789055017678</v>
      </c>
      <c r="G3028" s="7" t="s">
        <v>165</v>
      </c>
      <c r="H3028" s="7">
        <f t="shared" si="94"/>
        <v>0</v>
      </c>
      <c r="I3028" t="s">
        <v>153</v>
      </c>
      <c r="J3028" t="s">
        <v>153</v>
      </c>
      <c r="K3028" t="s">
        <v>11</v>
      </c>
      <c r="L3028" s="7" t="s">
        <v>148</v>
      </c>
      <c r="M3028">
        <v>1.9870000000000001</v>
      </c>
      <c r="N3028" s="12">
        <v>165</v>
      </c>
      <c r="O3028">
        <f t="shared" si="95"/>
        <v>165</v>
      </c>
    </row>
    <row r="3029" spans="1:15" x14ac:dyDescent="0.25">
      <c r="A3029">
        <v>822284</v>
      </c>
      <c r="B3029">
        <v>821885</v>
      </c>
      <c r="C3029" t="s">
        <v>139</v>
      </c>
      <c r="D3029" t="s">
        <v>143</v>
      </c>
      <c r="E3029">
        <v>2</v>
      </c>
      <c r="F3029" s="11">
        <v>177679</v>
      </c>
      <c r="G3029" s="7" t="s">
        <v>165</v>
      </c>
      <c r="H3029" s="7">
        <f t="shared" si="94"/>
        <v>0</v>
      </c>
      <c r="I3029" t="s">
        <v>153</v>
      </c>
      <c r="J3029" t="s">
        <v>153</v>
      </c>
      <c r="K3029" t="s">
        <v>11</v>
      </c>
      <c r="L3029" s="7" t="s">
        <v>148</v>
      </c>
      <c r="M3029">
        <v>1.9870000000000001</v>
      </c>
      <c r="N3029" s="12">
        <v>119</v>
      </c>
      <c r="O3029">
        <f t="shared" si="95"/>
        <v>119</v>
      </c>
    </row>
    <row r="3030" spans="1:15" x14ac:dyDescent="0.25">
      <c r="A3030">
        <v>822285</v>
      </c>
      <c r="B3030">
        <v>821885</v>
      </c>
      <c r="C3030" t="s">
        <v>139</v>
      </c>
      <c r="D3030" t="s">
        <v>143</v>
      </c>
      <c r="E3030">
        <v>2</v>
      </c>
      <c r="F3030" s="11">
        <v>109133735</v>
      </c>
      <c r="G3030" s="7" t="s">
        <v>165</v>
      </c>
      <c r="H3030" s="7">
        <f t="shared" si="94"/>
        <v>0</v>
      </c>
      <c r="I3030" t="s">
        <v>153</v>
      </c>
      <c r="J3030" t="s">
        <v>294</v>
      </c>
      <c r="K3030" t="s">
        <v>11</v>
      </c>
      <c r="L3030" s="7" t="s">
        <v>148</v>
      </c>
      <c r="M3030" t="s">
        <v>294</v>
      </c>
      <c r="N3030" t="s">
        <v>294</v>
      </c>
      <c r="O3030" t="str">
        <f t="shared" si="95"/>
        <v>Нет показаний</v>
      </c>
    </row>
    <row r="3031" spans="1:15" x14ac:dyDescent="0.25">
      <c r="A3031">
        <v>822290</v>
      </c>
      <c r="B3031">
        <v>821885</v>
      </c>
      <c r="C3031" t="s">
        <v>139</v>
      </c>
      <c r="D3031" t="s">
        <v>143</v>
      </c>
      <c r="E3031">
        <v>2</v>
      </c>
      <c r="F3031" s="11">
        <v>101519233</v>
      </c>
      <c r="G3031" s="7" t="s">
        <v>165</v>
      </c>
      <c r="H3031" s="7">
        <f t="shared" si="94"/>
        <v>0</v>
      </c>
      <c r="I3031" t="s">
        <v>153</v>
      </c>
      <c r="J3031" t="s">
        <v>153</v>
      </c>
      <c r="K3031" t="s">
        <v>11</v>
      </c>
      <c r="L3031" s="7" t="s">
        <v>148</v>
      </c>
      <c r="M3031">
        <v>1.9870000000000001</v>
      </c>
      <c r="N3031" s="12">
        <v>268</v>
      </c>
      <c r="O3031">
        <f t="shared" si="95"/>
        <v>268</v>
      </c>
    </row>
    <row r="3032" spans="1:15" x14ac:dyDescent="0.25">
      <c r="A3032">
        <v>822292</v>
      </c>
      <c r="B3032">
        <v>821885</v>
      </c>
      <c r="C3032" t="s">
        <v>139</v>
      </c>
      <c r="D3032" t="s">
        <v>143</v>
      </c>
      <c r="E3032">
        <v>2</v>
      </c>
      <c r="F3032" s="11">
        <v>58088451</v>
      </c>
      <c r="G3032" s="7" t="s">
        <v>165</v>
      </c>
      <c r="H3032" s="7">
        <f t="shared" si="94"/>
        <v>0</v>
      </c>
      <c r="I3032" t="s">
        <v>153</v>
      </c>
      <c r="J3032" t="s">
        <v>153</v>
      </c>
      <c r="K3032" t="s">
        <v>11</v>
      </c>
      <c r="L3032" s="7" t="s">
        <v>148</v>
      </c>
      <c r="M3032">
        <v>1.9870000000000001</v>
      </c>
      <c r="N3032" s="12">
        <v>-141</v>
      </c>
      <c r="O3032">
        <f t="shared" si="95"/>
        <v>-141</v>
      </c>
    </row>
    <row r="3033" spans="1:15" x14ac:dyDescent="0.25">
      <c r="A3033">
        <v>822293</v>
      </c>
      <c r="B3033">
        <v>821885</v>
      </c>
      <c r="C3033" t="s">
        <v>139</v>
      </c>
      <c r="D3033" t="s">
        <v>143</v>
      </c>
      <c r="E3033">
        <v>2</v>
      </c>
      <c r="F3033" s="11">
        <v>122596</v>
      </c>
      <c r="G3033" s="7" t="s">
        <v>165</v>
      </c>
      <c r="H3033" s="7">
        <f t="shared" si="94"/>
        <v>0</v>
      </c>
      <c r="I3033" t="s">
        <v>153</v>
      </c>
      <c r="J3033" t="s">
        <v>294</v>
      </c>
      <c r="K3033" t="s">
        <v>11</v>
      </c>
      <c r="L3033" s="7" t="s">
        <v>148</v>
      </c>
      <c r="M3033" t="s">
        <v>294</v>
      </c>
      <c r="N3033" t="s">
        <v>294</v>
      </c>
      <c r="O3033" t="str">
        <f t="shared" si="95"/>
        <v>Нет показаний</v>
      </c>
    </row>
    <row r="3034" spans="1:15" x14ac:dyDescent="0.25">
      <c r="A3034">
        <v>822294</v>
      </c>
      <c r="B3034">
        <v>821885</v>
      </c>
      <c r="C3034" t="s">
        <v>139</v>
      </c>
      <c r="D3034" t="s">
        <v>143</v>
      </c>
      <c r="E3034">
        <v>2</v>
      </c>
      <c r="F3034" s="11">
        <v>61049298</v>
      </c>
      <c r="G3034" s="7" t="s">
        <v>165</v>
      </c>
      <c r="H3034" s="7">
        <f t="shared" si="94"/>
        <v>0</v>
      </c>
      <c r="I3034" t="s">
        <v>153</v>
      </c>
      <c r="J3034" t="s">
        <v>294</v>
      </c>
      <c r="K3034" t="s">
        <v>11</v>
      </c>
      <c r="L3034" s="7" t="s">
        <v>148</v>
      </c>
      <c r="M3034" t="s">
        <v>294</v>
      </c>
      <c r="N3034" t="s">
        <v>294</v>
      </c>
      <c r="O3034" t="str">
        <f t="shared" si="95"/>
        <v>Нет показаний</v>
      </c>
    </row>
    <row r="3035" spans="1:15" x14ac:dyDescent="0.25">
      <c r="A3035">
        <v>822295</v>
      </c>
      <c r="B3035">
        <v>821885</v>
      </c>
      <c r="C3035" t="s">
        <v>139</v>
      </c>
      <c r="D3035" t="s">
        <v>143</v>
      </c>
      <c r="E3035">
        <v>2</v>
      </c>
      <c r="F3035" s="11">
        <v>66042978</v>
      </c>
      <c r="G3035" s="7" t="s">
        <v>165</v>
      </c>
      <c r="H3035" s="7">
        <f t="shared" si="94"/>
        <v>0</v>
      </c>
      <c r="I3035" t="s">
        <v>153</v>
      </c>
      <c r="J3035" t="s">
        <v>153</v>
      </c>
      <c r="K3035" t="s">
        <v>11</v>
      </c>
      <c r="L3035" s="7" t="s">
        <v>148</v>
      </c>
      <c r="M3035">
        <v>1.9870000000000001</v>
      </c>
      <c r="N3035" s="12">
        <v>130</v>
      </c>
      <c r="O3035">
        <f t="shared" si="95"/>
        <v>130</v>
      </c>
    </row>
    <row r="3036" spans="1:15" x14ac:dyDescent="0.25">
      <c r="A3036">
        <v>822296</v>
      </c>
      <c r="B3036">
        <v>821885</v>
      </c>
      <c r="C3036" t="s">
        <v>139</v>
      </c>
      <c r="D3036" t="s">
        <v>143</v>
      </c>
      <c r="E3036">
        <v>2</v>
      </c>
      <c r="F3036" s="11">
        <v>65004280</v>
      </c>
      <c r="G3036" s="7" t="s">
        <v>165</v>
      </c>
      <c r="H3036" s="7">
        <f t="shared" si="94"/>
        <v>0</v>
      </c>
      <c r="I3036" t="s">
        <v>153</v>
      </c>
      <c r="J3036" t="s">
        <v>153</v>
      </c>
      <c r="K3036" t="s">
        <v>11</v>
      </c>
      <c r="L3036" s="7" t="s">
        <v>148</v>
      </c>
      <c r="M3036">
        <v>1.9870000000000001</v>
      </c>
      <c r="N3036" s="12">
        <v>273</v>
      </c>
      <c r="O3036">
        <f t="shared" si="95"/>
        <v>273</v>
      </c>
    </row>
    <row r="3037" spans="1:15" x14ac:dyDescent="0.25">
      <c r="A3037">
        <v>822297</v>
      </c>
      <c r="B3037">
        <v>821885</v>
      </c>
      <c r="C3037" t="s">
        <v>139</v>
      </c>
      <c r="D3037" t="s">
        <v>143</v>
      </c>
      <c r="E3037">
        <v>2</v>
      </c>
      <c r="F3037" s="11">
        <v>65055767</v>
      </c>
      <c r="G3037" s="7" t="s">
        <v>165</v>
      </c>
      <c r="H3037" s="7">
        <f t="shared" si="94"/>
        <v>0</v>
      </c>
      <c r="I3037" t="s">
        <v>153</v>
      </c>
      <c r="J3037" t="s">
        <v>153</v>
      </c>
      <c r="K3037" t="s">
        <v>11</v>
      </c>
      <c r="L3037" s="7" t="s">
        <v>148</v>
      </c>
      <c r="M3037">
        <v>1.9870000000000001</v>
      </c>
      <c r="N3037" s="12">
        <v>99</v>
      </c>
      <c r="O3037">
        <f t="shared" si="95"/>
        <v>99</v>
      </c>
    </row>
    <row r="3038" spans="1:15" x14ac:dyDescent="0.25">
      <c r="A3038">
        <v>822299</v>
      </c>
      <c r="B3038">
        <v>821885</v>
      </c>
      <c r="C3038" t="s">
        <v>139</v>
      </c>
      <c r="D3038" t="s">
        <v>143</v>
      </c>
      <c r="E3038">
        <v>2</v>
      </c>
      <c r="F3038" s="11">
        <v>65043155</v>
      </c>
      <c r="G3038" s="7" t="s">
        <v>165</v>
      </c>
      <c r="H3038" s="7">
        <f t="shared" si="94"/>
        <v>0</v>
      </c>
      <c r="I3038" t="s">
        <v>153</v>
      </c>
      <c r="J3038" t="s">
        <v>153</v>
      </c>
      <c r="K3038" t="s">
        <v>11</v>
      </c>
      <c r="L3038" s="7" t="s">
        <v>148</v>
      </c>
      <c r="M3038">
        <v>1.9870000000000001</v>
      </c>
      <c r="N3038" s="12">
        <v>100</v>
      </c>
      <c r="O3038">
        <f t="shared" si="95"/>
        <v>100</v>
      </c>
    </row>
    <row r="3039" spans="1:15" x14ac:dyDescent="0.25">
      <c r="A3039">
        <v>822300</v>
      </c>
      <c r="B3039">
        <v>821885</v>
      </c>
      <c r="C3039" t="s">
        <v>139</v>
      </c>
      <c r="D3039" t="s">
        <v>143</v>
      </c>
      <c r="E3039">
        <v>2</v>
      </c>
      <c r="F3039" s="11">
        <v>65043209</v>
      </c>
      <c r="G3039" s="7" t="s">
        <v>165</v>
      </c>
      <c r="H3039" s="7">
        <f t="shared" si="94"/>
        <v>0</v>
      </c>
      <c r="I3039" t="s">
        <v>153</v>
      </c>
      <c r="J3039" t="s">
        <v>153</v>
      </c>
      <c r="K3039" t="s">
        <v>11</v>
      </c>
      <c r="L3039" s="7" t="s">
        <v>148</v>
      </c>
      <c r="M3039">
        <v>1.9870000000000001</v>
      </c>
      <c r="N3039" s="12">
        <v>167</v>
      </c>
      <c r="O3039">
        <f t="shared" si="95"/>
        <v>167</v>
      </c>
    </row>
    <row r="3040" spans="1:15" x14ac:dyDescent="0.25">
      <c r="A3040">
        <v>822301</v>
      </c>
      <c r="B3040">
        <v>821885</v>
      </c>
      <c r="C3040" t="s">
        <v>139</v>
      </c>
      <c r="D3040" t="s">
        <v>143</v>
      </c>
      <c r="E3040">
        <v>2</v>
      </c>
      <c r="F3040" s="11">
        <v>97315641</v>
      </c>
      <c r="G3040" s="7" t="s">
        <v>165</v>
      </c>
      <c r="H3040" s="7">
        <f t="shared" si="94"/>
        <v>0</v>
      </c>
      <c r="I3040" t="s">
        <v>153</v>
      </c>
      <c r="J3040" t="s">
        <v>153</v>
      </c>
      <c r="K3040" t="s">
        <v>11</v>
      </c>
      <c r="L3040" s="7" t="s">
        <v>148</v>
      </c>
      <c r="M3040">
        <v>1.9870000000000001</v>
      </c>
      <c r="N3040" s="12">
        <v>167</v>
      </c>
      <c r="O3040">
        <f t="shared" si="95"/>
        <v>167</v>
      </c>
    </row>
    <row r="3041" spans="1:15" x14ac:dyDescent="0.25">
      <c r="A3041">
        <v>822302</v>
      </c>
      <c r="B3041">
        <v>821885</v>
      </c>
      <c r="C3041" t="s">
        <v>139</v>
      </c>
      <c r="D3041" t="s">
        <v>143</v>
      </c>
      <c r="E3041">
        <v>2</v>
      </c>
      <c r="F3041" s="11">
        <v>104304925</v>
      </c>
      <c r="G3041" s="7" t="s">
        <v>165</v>
      </c>
      <c r="H3041" s="7">
        <f t="shared" si="94"/>
        <v>0</v>
      </c>
      <c r="I3041" t="s">
        <v>153</v>
      </c>
      <c r="J3041" t="s">
        <v>153</v>
      </c>
      <c r="K3041" t="s">
        <v>11</v>
      </c>
      <c r="L3041" s="7" t="s">
        <v>148</v>
      </c>
      <c r="M3041">
        <v>1.9870000000000001</v>
      </c>
      <c r="N3041" s="12">
        <v>288</v>
      </c>
      <c r="O3041">
        <f t="shared" si="95"/>
        <v>288</v>
      </c>
    </row>
    <row r="3042" spans="1:15" x14ac:dyDescent="0.25">
      <c r="A3042">
        <v>822303</v>
      </c>
      <c r="B3042">
        <v>821885</v>
      </c>
      <c r="C3042" t="s">
        <v>139</v>
      </c>
      <c r="D3042" t="s">
        <v>143</v>
      </c>
      <c r="E3042">
        <v>2</v>
      </c>
      <c r="F3042" s="11">
        <v>117942</v>
      </c>
      <c r="G3042" s="7" t="s">
        <v>165</v>
      </c>
      <c r="H3042" s="7">
        <f t="shared" si="94"/>
        <v>0</v>
      </c>
      <c r="I3042" t="s">
        <v>153</v>
      </c>
      <c r="J3042" t="s">
        <v>153</v>
      </c>
      <c r="K3042" t="s">
        <v>11</v>
      </c>
      <c r="L3042" s="7" t="s">
        <v>148</v>
      </c>
      <c r="M3042">
        <v>1.9870000000000001</v>
      </c>
      <c r="N3042" s="12">
        <v>111</v>
      </c>
      <c r="O3042">
        <f t="shared" si="95"/>
        <v>111</v>
      </c>
    </row>
    <row r="3043" spans="1:15" x14ac:dyDescent="0.25">
      <c r="A3043">
        <v>822304</v>
      </c>
      <c r="B3043">
        <v>821885</v>
      </c>
      <c r="C3043" t="s">
        <v>139</v>
      </c>
      <c r="D3043" t="s">
        <v>143</v>
      </c>
      <c r="E3043">
        <v>2</v>
      </c>
      <c r="F3043" s="11">
        <v>109645</v>
      </c>
      <c r="G3043" s="7" t="s">
        <v>165</v>
      </c>
      <c r="H3043" s="7">
        <f t="shared" si="94"/>
        <v>0</v>
      </c>
      <c r="I3043" t="s">
        <v>153</v>
      </c>
      <c r="J3043" t="s">
        <v>294</v>
      </c>
      <c r="K3043" t="s">
        <v>11</v>
      </c>
      <c r="L3043" s="7" t="s">
        <v>148</v>
      </c>
      <c r="M3043" t="s">
        <v>294</v>
      </c>
      <c r="N3043" t="s">
        <v>294</v>
      </c>
      <c r="O3043" t="str">
        <f t="shared" si="95"/>
        <v>Нет показаний</v>
      </c>
    </row>
    <row r="3044" spans="1:15" x14ac:dyDescent="0.25">
      <c r="A3044">
        <v>822336</v>
      </c>
      <c r="B3044">
        <v>821885</v>
      </c>
      <c r="C3044" t="s">
        <v>139</v>
      </c>
      <c r="D3044" t="s">
        <v>143</v>
      </c>
      <c r="E3044">
        <v>2</v>
      </c>
      <c r="F3044" s="11">
        <v>865581006060018</v>
      </c>
      <c r="G3044" s="7" t="s">
        <v>165</v>
      </c>
      <c r="H3044" s="7">
        <f t="shared" si="94"/>
        <v>0</v>
      </c>
      <c r="I3044" t="s">
        <v>153</v>
      </c>
      <c r="J3044" t="s">
        <v>153</v>
      </c>
      <c r="K3044" t="s">
        <v>11</v>
      </c>
      <c r="L3044" s="7" t="s">
        <v>149</v>
      </c>
      <c r="M3044">
        <v>4.2110000000000003</v>
      </c>
      <c r="N3044" s="12">
        <v>425</v>
      </c>
      <c r="O3044">
        <f t="shared" si="95"/>
        <v>425</v>
      </c>
    </row>
    <row r="3045" spans="1:15" x14ac:dyDescent="0.25">
      <c r="A3045">
        <v>822527</v>
      </c>
      <c r="B3045">
        <v>821885</v>
      </c>
      <c r="C3045" t="s">
        <v>139</v>
      </c>
      <c r="D3045" t="s">
        <v>143</v>
      </c>
      <c r="E3045">
        <v>2</v>
      </c>
      <c r="F3045" s="11">
        <v>58741</v>
      </c>
      <c r="G3045" s="7" t="s">
        <v>165</v>
      </c>
      <c r="H3045" s="7">
        <f t="shared" si="94"/>
        <v>0</v>
      </c>
      <c r="I3045" t="s">
        <v>153</v>
      </c>
      <c r="J3045" t="s">
        <v>153</v>
      </c>
      <c r="K3045" t="s">
        <v>11</v>
      </c>
      <c r="L3045" s="7" t="s">
        <v>148</v>
      </c>
      <c r="M3045">
        <v>1.9870000000000001</v>
      </c>
      <c r="N3045" s="12">
        <v>115</v>
      </c>
      <c r="O3045">
        <f t="shared" si="95"/>
        <v>115</v>
      </c>
    </row>
    <row r="3046" spans="1:15" x14ac:dyDescent="0.25">
      <c r="A3046">
        <v>822528</v>
      </c>
      <c r="B3046">
        <v>821885</v>
      </c>
      <c r="C3046" t="s">
        <v>139</v>
      </c>
      <c r="D3046" t="s">
        <v>143</v>
      </c>
      <c r="E3046">
        <v>2</v>
      </c>
      <c r="F3046" s="11">
        <v>5020088</v>
      </c>
      <c r="G3046" s="7" t="s">
        <v>165</v>
      </c>
      <c r="H3046" s="7">
        <f t="shared" si="94"/>
        <v>0</v>
      </c>
      <c r="I3046" t="s">
        <v>153</v>
      </c>
      <c r="J3046" t="s">
        <v>153</v>
      </c>
      <c r="K3046" t="s">
        <v>11</v>
      </c>
      <c r="L3046" s="7" t="s">
        <v>148</v>
      </c>
      <c r="M3046">
        <v>1.9870000000000001</v>
      </c>
      <c r="N3046" s="12">
        <v>121</v>
      </c>
      <c r="O3046">
        <f t="shared" si="95"/>
        <v>121</v>
      </c>
    </row>
    <row r="3047" spans="1:15" x14ac:dyDescent="0.25">
      <c r="A3047">
        <v>822529</v>
      </c>
      <c r="B3047">
        <v>821885</v>
      </c>
      <c r="C3047" t="s">
        <v>139</v>
      </c>
      <c r="D3047" t="s">
        <v>143</v>
      </c>
      <c r="E3047">
        <v>2</v>
      </c>
      <c r="F3047" s="11">
        <v>198312902</v>
      </c>
      <c r="G3047" s="7" t="s">
        <v>165</v>
      </c>
      <c r="H3047" s="7">
        <f t="shared" si="94"/>
        <v>0</v>
      </c>
      <c r="I3047" t="s">
        <v>153</v>
      </c>
      <c r="J3047" t="s">
        <v>153</v>
      </c>
      <c r="K3047" t="s">
        <v>11</v>
      </c>
      <c r="L3047" s="7" t="s">
        <v>148</v>
      </c>
      <c r="M3047">
        <v>1.9870000000000001</v>
      </c>
      <c r="N3047" s="12">
        <v>66</v>
      </c>
      <c r="O3047">
        <f t="shared" si="95"/>
        <v>66</v>
      </c>
    </row>
    <row r="3048" spans="1:15" x14ac:dyDescent="0.25">
      <c r="A3048">
        <v>822530</v>
      </c>
      <c r="B3048">
        <v>821885</v>
      </c>
      <c r="C3048" t="s">
        <v>139</v>
      </c>
      <c r="D3048" t="s">
        <v>143</v>
      </c>
      <c r="E3048">
        <v>2</v>
      </c>
      <c r="F3048" s="11">
        <v>167943</v>
      </c>
      <c r="G3048" s="7" t="s">
        <v>165</v>
      </c>
      <c r="H3048" s="7">
        <f t="shared" si="94"/>
        <v>0</v>
      </c>
      <c r="I3048" t="s">
        <v>153</v>
      </c>
      <c r="J3048" t="s">
        <v>294</v>
      </c>
      <c r="K3048" t="s">
        <v>11</v>
      </c>
      <c r="L3048" s="7" t="s">
        <v>148</v>
      </c>
      <c r="M3048" t="s">
        <v>294</v>
      </c>
      <c r="N3048" t="s">
        <v>294</v>
      </c>
      <c r="O3048" t="str">
        <f t="shared" si="95"/>
        <v>Нет показаний</v>
      </c>
    </row>
    <row r="3049" spans="1:15" x14ac:dyDescent="0.25">
      <c r="A3049">
        <v>822531</v>
      </c>
      <c r="B3049">
        <v>821885</v>
      </c>
      <c r="C3049" t="s">
        <v>139</v>
      </c>
      <c r="D3049" t="s">
        <v>143</v>
      </c>
      <c r="E3049">
        <v>2</v>
      </c>
      <c r="F3049" s="11">
        <v>63118606</v>
      </c>
      <c r="G3049" s="7" t="s">
        <v>165</v>
      </c>
      <c r="H3049" s="7">
        <f t="shared" si="94"/>
        <v>0</v>
      </c>
      <c r="I3049" t="s">
        <v>153</v>
      </c>
      <c r="J3049" t="s">
        <v>294</v>
      </c>
      <c r="K3049" t="s">
        <v>11</v>
      </c>
      <c r="L3049" s="7" t="s">
        <v>148</v>
      </c>
      <c r="M3049" t="s">
        <v>294</v>
      </c>
      <c r="N3049" t="s">
        <v>294</v>
      </c>
      <c r="O3049" t="str">
        <f t="shared" si="95"/>
        <v>Нет показаний</v>
      </c>
    </row>
    <row r="3050" spans="1:15" x14ac:dyDescent="0.25">
      <c r="A3050">
        <v>822534</v>
      </c>
      <c r="B3050">
        <v>821885</v>
      </c>
      <c r="C3050" t="s">
        <v>139</v>
      </c>
      <c r="D3050" t="s">
        <v>143</v>
      </c>
      <c r="E3050">
        <v>2</v>
      </c>
      <c r="F3050" s="11">
        <v>65038672</v>
      </c>
      <c r="G3050" s="7" t="s">
        <v>165</v>
      </c>
      <c r="H3050" s="7">
        <f t="shared" si="94"/>
        <v>0</v>
      </c>
      <c r="I3050" t="s">
        <v>153</v>
      </c>
      <c r="J3050" t="s">
        <v>294</v>
      </c>
      <c r="K3050" t="s">
        <v>11</v>
      </c>
      <c r="L3050" s="7" t="s">
        <v>148</v>
      </c>
      <c r="M3050" t="s">
        <v>294</v>
      </c>
      <c r="N3050" t="s">
        <v>294</v>
      </c>
      <c r="O3050" t="str">
        <f t="shared" si="95"/>
        <v>Нет показаний</v>
      </c>
    </row>
    <row r="3051" spans="1:15" x14ac:dyDescent="0.25">
      <c r="A3051">
        <v>822535</v>
      </c>
      <c r="B3051">
        <v>821885</v>
      </c>
      <c r="C3051" t="s">
        <v>139</v>
      </c>
      <c r="D3051" t="s">
        <v>143</v>
      </c>
      <c r="E3051">
        <v>2</v>
      </c>
      <c r="F3051" s="11">
        <v>64137778</v>
      </c>
      <c r="G3051" s="7" t="s">
        <v>165</v>
      </c>
      <c r="H3051" s="7">
        <f t="shared" si="94"/>
        <v>0</v>
      </c>
      <c r="I3051" t="s">
        <v>153</v>
      </c>
      <c r="J3051" t="s">
        <v>153</v>
      </c>
      <c r="K3051" t="s">
        <v>11</v>
      </c>
      <c r="L3051" s="7" t="s">
        <v>148</v>
      </c>
      <c r="M3051">
        <v>1.9870000000000001</v>
      </c>
      <c r="N3051" s="12">
        <v>336</v>
      </c>
      <c r="O3051">
        <f t="shared" si="95"/>
        <v>336</v>
      </c>
    </row>
    <row r="3052" spans="1:15" x14ac:dyDescent="0.25">
      <c r="A3052">
        <v>822536</v>
      </c>
      <c r="B3052">
        <v>821885</v>
      </c>
      <c r="C3052" t="s">
        <v>139</v>
      </c>
      <c r="D3052" t="s">
        <v>143</v>
      </c>
      <c r="E3052">
        <v>2</v>
      </c>
      <c r="F3052" s="11">
        <v>272236</v>
      </c>
      <c r="G3052" s="7" t="s">
        <v>165</v>
      </c>
      <c r="H3052" s="7">
        <f t="shared" si="94"/>
        <v>0</v>
      </c>
      <c r="I3052" t="s">
        <v>153</v>
      </c>
      <c r="J3052" t="s">
        <v>294</v>
      </c>
      <c r="K3052" t="s">
        <v>11</v>
      </c>
      <c r="L3052" s="7" t="s">
        <v>148</v>
      </c>
      <c r="M3052" t="s">
        <v>294</v>
      </c>
      <c r="N3052" t="s">
        <v>294</v>
      </c>
      <c r="O3052" t="str">
        <f t="shared" si="95"/>
        <v>Нет показаний</v>
      </c>
    </row>
    <row r="3053" spans="1:15" x14ac:dyDescent="0.25">
      <c r="A3053">
        <v>822537</v>
      </c>
      <c r="B3053">
        <v>821885</v>
      </c>
      <c r="C3053" t="s">
        <v>139</v>
      </c>
      <c r="D3053" t="s">
        <v>143</v>
      </c>
      <c r="E3053">
        <v>2</v>
      </c>
      <c r="F3053" s="11">
        <v>6318249</v>
      </c>
      <c r="G3053" s="7" t="s">
        <v>165</v>
      </c>
      <c r="H3053" s="7">
        <f t="shared" si="94"/>
        <v>0</v>
      </c>
      <c r="I3053" t="s">
        <v>153</v>
      </c>
      <c r="J3053" t="s">
        <v>153</v>
      </c>
      <c r="K3053" t="s">
        <v>11</v>
      </c>
      <c r="L3053" s="7" t="s">
        <v>148</v>
      </c>
      <c r="M3053">
        <v>1.9870000000000001</v>
      </c>
      <c r="N3053" s="12">
        <v>340</v>
      </c>
      <c r="O3053">
        <f t="shared" si="95"/>
        <v>340</v>
      </c>
    </row>
    <row r="3054" spans="1:15" x14ac:dyDescent="0.25">
      <c r="A3054">
        <v>822538</v>
      </c>
      <c r="B3054">
        <v>821885</v>
      </c>
      <c r="C3054" t="s">
        <v>139</v>
      </c>
      <c r="D3054" t="s">
        <v>143</v>
      </c>
      <c r="E3054">
        <v>2</v>
      </c>
      <c r="F3054" s="11">
        <v>63117908</v>
      </c>
      <c r="G3054" s="7" t="s">
        <v>165</v>
      </c>
      <c r="H3054" s="7">
        <f t="shared" si="94"/>
        <v>0</v>
      </c>
      <c r="I3054" t="s">
        <v>153</v>
      </c>
      <c r="J3054" t="s">
        <v>153</v>
      </c>
      <c r="K3054" t="s">
        <v>11</v>
      </c>
      <c r="L3054" s="7" t="s">
        <v>148</v>
      </c>
      <c r="M3054">
        <v>1.9870000000000001</v>
      </c>
      <c r="N3054" s="12">
        <v>0</v>
      </c>
      <c r="O3054">
        <f t="shared" si="95"/>
        <v>0</v>
      </c>
    </row>
    <row r="3055" spans="1:15" x14ac:dyDescent="0.25">
      <c r="A3055">
        <v>822539</v>
      </c>
      <c r="B3055">
        <v>821885</v>
      </c>
      <c r="C3055" t="s">
        <v>139</v>
      </c>
      <c r="D3055" t="s">
        <v>143</v>
      </c>
      <c r="E3055">
        <v>2</v>
      </c>
      <c r="F3055" s="11">
        <v>65055710</v>
      </c>
      <c r="G3055" s="7" t="s">
        <v>165</v>
      </c>
      <c r="H3055" s="7">
        <f t="shared" si="94"/>
        <v>0</v>
      </c>
      <c r="I3055" t="s">
        <v>153</v>
      </c>
      <c r="J3055" t="s">
        <v>153</v>
      </c>
      <c r="K3055" t="s">
        <v>11</v>
      </c>
      <c r="L3055" s="7" t="s">
        <v>148</v>
      </c>
      <c r="M3055">
        <v>1.9870000000000001</v>
      </c>
      <c r="N3055" s="12">
        <v>176</v>
      </c>
      <c r="O3055">
        <f t="shared" si="95"/>
        <v>176</v>
      </c>
    </row>
    <row r="3056" spans="1:15" x14ac:dyDescent="0.25">
      <c r="A3056">
        <v>822540</v>
      </c>
      <c r="B3056">
        <v>821885</v>
      </c>
      <c r="C3056" t="s">
        <v>139</v>
      </c>
      <c r="D3056" t="s">
        <v>143</v>
      </c>
      <c r="E3056">
        <v>2</v>
      </c>
      <c r="F3056" s="11">
        <v>63117814</v>
      </c>
      <c r="G3056" s="7" t="s">
        <v>165</v>
      </c>
      <c r="H3056" s="7">
        <f t="shared" si="94"/>
        <v>0</v>
      </c>
      <c r="I3056" t="s">
        <v>153</v>
      </c>
      <c r="J3056" t="s">
        <v>153</v>
      </c>
      <c r="K3056" t="s">
        <v>11</v>
      </c>
      <c r="L3056" s="7" t="s">
        <v>148</v>
      </c>
      <c r="M3056">
        <v>1.9870000000000001</v>
      </c>
      <c r="N3056" s="12">
        <v>120</v>
      </c>
      <c r="O3056">
        <f t="shared" si="95"/>
        <v>120</v>
      </c>
    </row>
    <row r="3057" spans="1:15" x14ac:dyDescent="0.25">
      <c r="A3057">
        <v>822541</v>
      </c>
      <c r="B3057">
        <v>821885</v>
      </c>
      <c r="C3057" t="s">
        <v>139</v>
      </c>
      <c r="D3057" t="s">
        <v>143</v>
      </c>
      <c r="E3057">
        <v>2</v>
      </c>
      <c r="F3057" s="11">
        <v>58197513</v>
      </c>
      <c r="G3057" s="7" t="s">
        <v>165</v>
      </c>
      <c r="H3057" s="7">
        <f t="shared" si="94"/>
        <v>0</v>
      </c>
      <c r="I3057" t="s">
        <v>153</v>
      </c>
      <c r="J3057" t="s">
        <v>153</v>
      </c>
      <c r="K3057" t="s">
        <v>11</v>
      </c>
      <c r="L3057" s="7" t="s">
        <v>148</v>
      </c>
      <c r="M3057">
        <v>1.9870000000000001</v>
      </c>
      <c r="N3057" s="12">
        <v>295</v>
      </c>
      <c r="O3057">
        <f t="shared" si="95"/>
        <v>295</v>
      </c>
    </row>
    <row r="3058" spans="1:15" x14ac:dyDescent="0.25">
      <c r="A3058">
        <v>822543</v>
      </c>
      <c r="B3058">
        <v>821885</v>
      </c>
      <c r="C3058" t="s">
        <v>139</v>
      </c>
      <c r="D3058" t="s">
        <v>143</v>
      </c>
      <c r="E3058">
        <v>2</v>
      </c>
      <c r="F3058" s="11">
        <v>113202</v>
      </c>
      <c r="G3058" s="7" t="s">
        <v>165</v>
      </c>
      <c r="H3058" s="7">
        <f t="shared" si="94"/>
        <v>0</v>
      </c>
      <c r="I3058" t="s">
        <v>153</v>
      </c>
      <c r="J3058" t="s">
        <v>153</v>
      </c>
      <c r="K3058" t="s">
        <v>11</v>
      </c>
      <c r="L3058" s="7" t="s">
        <v>148</v>
      </c>
      <c r="M3058">
        <v>1.9870000000000001</v>
      </c>
      <c r="N3058" s="12">
        <v>500</v>
      </c>
      <c r="O3058">
        <f t="shared" si="95"/>
        <v>500</v>
      </c>
    </row>
    <row r="3059" spans="1:15" x14ac:dyDescent="0.25">
      <c r="A3059">
        <v>822544</v>
      </c>
      <c r="B3059">
        <v>821885</v>
      </c>
      <c r="C3059" t="s">
        <v>139</v>
      </c>
      <c r="D3059" t="s">
        <v>143</v>
      </c>
      <c r="E3059">
        <v>2</v>
      </c>
      <c r="F3059" s="11">
        <v>118779</v>
      </c>
      <c r="G3059" s="7" t="s">
        <v>165</v>
      </c>
      <c r="H3059" s="7">
        <f t="shared" si="94"/>
        <v>0</v>
      </c>
      <c r="I3059" t="s">
        <v>153</v>
      </c>
      <c r="J3059" t="s">
        <v>153</v>
      </c>
      <c r="K3059" t="s">
        <v>11</v>
      </c>
      <c r="L3059" s="7" t="s">
        <v>148</v>
      </c>
      <c r="M3059">
        <v>1.9870000000000001</v>
      </c>
      <c r="N3059" s="12">
        <v>490</v>
      </c>
      <c r="O3059">
        <f t="shared" si="95"/>
        <v>490</v>
      </c>
    </row>
    <row r="3060" spans="1:15" x14ac:dyDescent="0.25">
      <c r="A3060">
        <v>822546</v>
      </c>
      <c r="B3060">
        <v>821885</v>
      </c>
      <c r="C3060" t="s">
        <v>139</v>
      </c>
      <c r="D3060" t="s">
        <v>143</v>
      </c>
      <c r="E3060">
        <v>2</v>
      </c>
      <c r="F3060" s="11">
        <v>461729</v>
      </c>
      <c r="G3060" s="7" t="s">
        <v>165</v>
      </c>
      <c r="H3060" s="7">
        <f t="shared" si="94"/>
        <v>0</v>
      </c>
      <c r="I3060" t="s">
        <v>153</v>
      </c>
      <c r="J3060" t="s">
        <v>153</v>
      </c>
      <c r="K3060" t="s">
        <v>11</v>
      </c>
      <c r="L3060" s="7" t="s">
        <v>148</v>
      </c>
      <c r="M3060">
        <v>1.9870000000000001</v>
      </c>
      <c r="N3060" s="12">
        <v>63</v>
      </c>
      <c r="O3060">
        <f t="shared" si="95"/>
        <v>63</v>
      </c>
    </row>
    <row r="3061" spans="1:15" x14ac:dyDescent="0.25">
      <c r="A3061">
        <v>822547</v>
      </c>
      <c r="B3061">
        <v>821885</v>
      </c>
      <c r="C3061" t="s">
        <v>139</v>
      </c>
      <c r="D3061" t="s">
        <v>143</v>
      </c>
      <c r="E3061">
        <v>2</v>
      </c>
      <c r="F3061" s="11">
        <v>118828</v>
      </c>
      <c r="G3061" s="7" t="s">
        <v>165</v>
      </c>
      <c r="H3061" s="7">
        <f t="shared" si="94"/>
        <v>0</v>
      </c>
      <c r="I3061" t="s">
        <v>153</v>
      </c>
      <c r="J3061" t="s">
        <v>153</v>
      </c>
      <c r="K3061" t="s">
        <v>11</v>
      </c>
      <c r="L3061" s="7" t="s">
        <v>148</v>
      </c>
      <c r="M3061">
        <v>1.9870000000000001</v>
      </c>
      <c r="N3061" s="12">
        <v>133</v>
      </c>
      <c r="O3061">
        <f t="shared" si="95"/>
        <v>133</v>
      </c>
    </row>
    <row r="3062" spans="1:15" x14ac:dyDescent="0.25">
      <c r="A3062">
        <v>822548</v>
      </c>
      <c r="B3062">
        <v>821885</v>
      </c>
      <c r="C3062" t="s">
        <v>139</v>
      </c>
      <c r="D3062" t="s">
        <v>143</v>
      </c>
      <c r="E3062">
        <v>2</v>
      </c>
      <c r="F3062" s="11">
        <v>114243</v>
      </c>
      <c r="G3062" s="7" t="s">
        <v>165</v>
      </c>
      <c r="H3062" s="7">
        <f t="shared" si="94"/>
        <v>0</v>
      </c>
      <c r="I3062" t="s">
        <v>153</v>
      </c>
      <c r="J3062" t="s">
        <v>294</v>
      </c>
      <c r="K3062" t="s">
        <v>11</v>
      </c>
      <c r="L3062" s="7" t="s">
        <v>148</v>
      </c>
      <c r="M3062" t="s">
        <v>294</v>
      </c>
      <c r="N3062" t="s">
        <v>294</v>
      </c>
      <c r="O3062" t="str">
        <f t="shared" si="95"/>
        <v>Нет показаний</v>
      </c>
    </row>
    <row r="3063" spans="1:15" x14ac:dyDescent="0.25">
      <c r="A3063">
        <v>822549</v>
      </c>
      <c r="B3063">
        <v>821885</v>
      </c>
      <c r="C3063" t="s">
        <v>139</v>
      </c>
      <c r="D3063" t="s">
        <v>143</v>
      </c>
      <c r="E3063">
        <v>2</v>
      </c>
      <c r="F3063" s="11">
        <v>117101419</v>
      </c>
      <c r="G3063" s="7" t="s">
        <v>165</v>
      </c>
      <c r="H3063" s="7">
        <f t="shared" si="94"/>
        <v>0</v>
      </c>
      <c r="I3063" t="s">
        <v>153</v>
      </c>
      <c r="J3063" t="s">
        <v>294</v>
      </c>
      <c r="K3063" t="s">
        <v>11</v>
      </c>
      <c r="L3063" s="7" t="s">
        <v>148</v>
      </c>
      <c r="M3063" t="s">
        <v>294</v>
      </c>
      <c r="N3063" t="s">
        <v>294</v>
      </c>
      <c r="O3063" t="str">
        <f t="shared" si="95"/>
        <v>Нет показаний</v>
      </c>
    </row>
    <row r="3064" spans="1:15" x14ac:dyDescent="0.25">
      <c r="A3064">
        <v>822550</v>
      </c>
      <c r="B3064">
        <v>821885</v>
      </c>
      <c r="C3064" t="s">
        <v>139</v>
      </c>
      <c r="D3064" t="s">
        <v>143</v>
      </c>
      <c r="E3064">
        <v>2</v>
      </c>
      <c r="F3064" s="11">
        <v>118040</v>
      </c>
      <c r="G3064" s="7" t="s">
        <v>165</v>
      </c>
      <c r="H3064" s="7">
        <f t="shared" si="94"/>
        <v>0</v>
      </c>
      <c r="I3064" t="s">
        <v>153</v>
      </c>
      <c r="J3064" t="s">
        <v>153</v>
      </c>
      <c r="K3064" t="s">
        <v>11</v>
      </c>
      <c r="L3064" s="7" t="s">
        <v>148</v>
      </c>
      <c r="M3064">
        <v>1.9870000000000001</v>
      </c>
      <c r="N3064" s="12">
        <v>30</v>
      </c>
      <c r="O3064">
        <f t="shared" si="95"/>
        <v>30</v>
      </c>
    </row>
    <row r="3065" spans="1:15" x14ac:dyDescent="0.25">
      <c r="A3065">
        <v>822551</v>
      </c>
      <c r="B3065">
        <v>821885</v>
      </c>
      <c r="C3065" t="s">
        <v>139</v>
      </c>
      <c r="D3065" t="s">
        <v>143</v>
      </c>
      <c r="E3065">
        <v>2</v>
      </c>
      <c r="F3065" s="11">
        <v>280878</v>
      </c>
      <c r="G3065" s="7" t="s">
        <v>165</v>
      </c>
      <c r="H3065" s="7">
        <f t="shared" si="94"/>
        <v>0</v>
      </c>
      <c r="I3065" t="s">
        <v>153</v>
      </c>
      <c r="J3065" t="s">
        <v>153</v>
      </c>
      <c r="K3065" t="s">
        <v>11</v>
      </c>
      <c r="L3065" s="7" t="s">
        <v>148</v>
      </c>
      <c r="M3065">
        <v>1.9870000000000001</v>
      </c>
      <c r="N3065" s="12">
        <v>69</v>
      </c>
      <c r="O3065">
        <f t="shared" si="95"/>
        <v>69</v>
      </c>
    </row>
    <row r="3066" spans="1:15" x14ac:dyDescent="0.25">
      <c r="A3066">
        <v>822553</v>
      </c>
      <c r="B3066">
        <v>821885</v>
      </c>
      <c r="C3066" t="s">
        <v>139</v>
      </c>
      <c r="D3066" t="s">
        <v>143</v>
      </c>
      <c r="E3066">
        <v>2</v>
      </c>
      <c r="F3066" s="11">
        <v>145921</v>
      </c>
      <c r="G3066" s="7" t="s">
        <v>165</v>
      </c>
      <c r="H3066" s="7">
        <f t="shared" si="94"/>
        <v>0</v>
      </c>
      <c r="I3066" t="s">
        <v>153</v>
      </c>
      <c r="J3066" t="s">
        <v>153</v>
      </c>
      <c r="K3066" t="s">
        <v>11</v>
      </c>
      <c r="L3066" s="7" t="s">
        <v>148</v>
      </c>
      <c r="M3066">
        <v>1.9870000000000001</v>
      </c>
      <c r="N3066" s="12">
        <v>200</v>
      </c>
      <c r="O3066">
        <f t="shared" si="95"/>
        <v>200</v>
      </c>
    </row>
    <row r="3067" spans="1:15" x14ac:dyDescent="0.25">
      <c r="A3067">
        <v>822554</v>
      </c>
      <c r="B3067">
        <v>821885</v>
      </c>
      <c r="C3067" t="s">
        <v>139</v>
      </c>
      <c r="D3067" t="s">
        <v>143</v>
      </c>
      <c r="E3067">
        <v>2</v>
      </c>
      <c r="F3067" s="11">
        <v>63117270</v>
      </c>
      <c r="G3067" s="7" t="s">
        <v>165</v>
      </c>
      <c r="H3067" s="7">
        <f t="shared" si="94"/>
        <v>0</v>
      </c>
      <c r="I3067" t="s">
        <v>153</v>
      </c>
      <c r="J3067" t="s">
        <v>294</v>
      </c>
      <c r="K3067" t="s">
        <v>11</v>
      </c>
      <c r="L3067" s="7" t="s">
        <v>148</v>
      </c>
      <c r="M3067" t="s">
        <v>294</v>
      </c>
      <c r="N3067" t="s">
        <v>294</v>
      </c>
      <c r="O3067" t="str">
        <f t="shared" si="95"/>
        <v>Нет показаний</v>
      </c>
    </row>
    <row r="3068" spans="1:15" x14ac:dyDescent="0.25">
      <c r="A3068">
        <v>822555</v>
      </c>
      <c r="B3068">
        <v>821885</v>
      </c>
      <c r="C3068" t="s">
        <v>139</v>
      </c>
      <c r="D3068" t="s">
        <v>143</v>
      </c>
      <c r="E3068">
        <v>2</v>
      </c>
      <c r="F3068" s="11">
        <v>63117125</v>
      </c>
      <c r="G3068" s="7" t="s">
        <v>165</v>
      </c>
      <c r="H3068" s="7">
        <f t="shared" si="94"/>
        <v>0</v>
      </c>
      <c r="I3068" t="s">
        <v>153</v>
      </c>
      <c r="J3068" t="s">
        <v>294</v>
      </c>
      <c r="K3068" t="s">
        <v>11</v>
      </c>
      <c r="L3068" s="7" t="s">
        <v>148</v>
      </c>
      <c r="M3068" t="s">
        <v>294</v>
      </c>
      <c r="N3068" t="s">
        <v>294</v>
      </c>
      <c r="O3068" t="str">
        <f t="shared" si="95"/>
        <v>Нет показаний</v>
      </c>
    </row>
    <row r="3069" spans="1:15" x14ac:dyDescent="0.25">
      <c r="A3069">
        <v>822557</v>
      </c>
      <c r="B3069">
        <v>821885</v>
      </c>
      <c r="C3069" t="s">
        <v>139</v>
      </c>
      <c r="D3069" t="s">
        <v>143</v>
      </c>
      <c r="E3069">
        <v>2</v>
      </c>
      <c r="F3069" s="11">
        <v>64153406</v>
      </c>
      <c r="G3069" s="7" t="s">
        <v>165</v>
      </c>
      <c r="H3069" s="7">
        <f t="shared" si="94"/>
        <v>0</v>
      </c>
      <c r="I3069" t="s">
        <v>153</v>
      </c>
      <c r="J3069" t="s">
        <v>294</v>
      </c>
      <c r="K3069" t="s">
        <v>11</v>
      </c>
      <c r="L3069" s="7" t="s">
        <v>148</v>
      </c>
      <c r="M3069" t="s">
        <v>294</v>
      </c>
      <c r="N3069" t="s">
        <v>294</v>
      </c>
      <c r="O3069" t="str">
        <f t="shared" si="95"/>
        <v>Нет показаний</v>
      </c>
    </row>
    <row r="3070" spans="1:15" x14ac:dyDescent="0.25">
      <c r="A3070">
        <v>822558</v>
      </c>
      <c r="B3070">
        <v>821885</v>
      </c>
      <c r="C3070" t="s">
        <v>139</v>
      </c>
      <c r="D3070" t="s">
        <v>143</v>
      </c>
      <c r="E3070">
        <v>2</v>
      </c>
      <c r="F3070" s="11">
        <v>65035937</v>
      </c>
      <c r="G3070" s="7" t="s">
        <v>165</v>
      </c>
      <c r="H3070" s="7">
        <f t="shared" si="94"/>
        <v>0</v>
      </c>
      <c r="I3070" t="s">
        <v>153</v>
      </c>
      <c r="J3070" t="s">
        <v>294</v>
      </c>
      <c r="K3070" t="s">
        <v>11</v>
      </c>
      <c r="L3070" s="7" t="s">
        <v>148</v>
      </c>
      <c r="M3070" t="s">
        <v>294</v>
      </c>
      <c r="N3070" t="s">
        <v>294</v>
      </c>
      <c r="O3070" t="str">
        <f t="shared" si="95"/>
        <v>Нет показаний</v>
      </c>
    </row>
    <row r="3071" spans="1:15" x14ac:dyDescent="0.25">
      <c r="A3071">
        <v>822559</v>
      </c>
      <c r="B3071">
        <v>821885</v>
      </c>
      <c r="C3071" t="s">
        <v>139</v>
      </c>
      <c r="D3071" t="s">
        <v>143</v>
      </c>
      <c r="E3071">
        <v>2</v>
      </c>
      <c r="F3071" s="11">
        <v>50006974</v>
      </c>
      <c r="G3071" s="7" t="s">
        <v>165</v>
      </c>
      <c r="H3071" s="7">
        <f t="shared" si="94"/>
        <v>0</v>
      </c>
      <c r="I3071" t="s">
        <v>153</v>
      </c>
      <c r="J3071" t="s">
        <v>153</v>
      </c>
      <c r="K3071" t="s">
        <v>11</v>
      </c>
      <c r="L3071" s="7" t="s">
        <v>148</v>
      </c>
      <c r="M3071">
        <v>1.9870000000000001</v>
      </c>
      <c r="N3071" s="12">
        <v>68</v>
      </c>
      <c r="O3071">
        <f t="shared" si="95"/>
        <v>68</v>
      </c>
    </row>
    <row r="3072" spans="1:15" x14ac:dyDescent="0.25">
      <c r="A3072">
        <v>822560</v>
      </c>
      <c r="B3072">
        <v>821885</v>
      </c>
      <c r="C3072" t="s">
        <v>139</v>
      </c>
      <c r="D3072" t="s">
        <v>143</v>
      </c>
      <c r="E3072">
        <v>2</v>
      </c>
      <c r="F3072" s="11">
        <v>65043232</v>
      </c>
      <c r="G3072" s="7" t="s">
        <v>165</v>
      </c>
      <c r="H3072" s="7">
        <f t="shared" si="94"/>
        <v>0</v>
      </c>
      <c r="I3072" t="s">
        <v>153</v>
      </c>
      <c r="J3072" t="s">
        <v>153</v>
      </c>
      <c r="K3072" t="s">
        <v>11</v>
      </c>
      <c r="L3072" s="7" t="s">
        <v>148</v>
      </c>
      <c r="M3072">
        <v>1.9870000000000001</v>
      </c>
      <c r="N3072" s="12">
        <v>269</v>
      </c>
      <c r="O3072">
        <f t="shared" si="95"/>
        <v>269</v>
      </c>
    </row>
    <row r="3073" spans="1:15" x14ac:dyDescent="0.25">
      <c r="A3073">
        <v>822561</v>
      </c>
      <c r="B3073">
        <v>821885</v>
      </c>
      <c r="C3073" t="s">
        <v>139</v>
      </c>
      <c r="D3073" t="s">
        <v>143</v>
      </c>
      <c r="E3073">
        <v>2</v>
      </c>
      <c r="F3073" s="11">
        <v>63118241</v>
      </c>
      <c r="G3073" s="7" t="s">
        <v>165</v>
      </c>
      <c r="H3073" s="7">
        <f t="shared" si="94"/>
        <v>0</v>
      </c>
      <c r="I3073" t="s">
        <v>153</v>
      </c>
      <c r="J3073" t="s">
        <v>153</v>
      </c>
      <c r="K3073" t="s">
        <v>11</v>
      </c>
      <c r="L3073" s="7" t="s">
        <v>148</v>
      </c>
      <c r="M3073">
        <v>1.9870000000000001</v>
      </c>
      <c r="N3073" s="12">
        <v>81</v>
      </c>
      <c r="O3073">
        <f t="shared" si="95"/>
        <v>81</v>
      </c>
    </row>
    <row r="3074" spans="1:15" x14ac:dyDescent="0.25">
      <c r="A3074">
        <v>822562</v>
      </c>
      <c r="B3074">
        <v>821885</v>
      </c>
      <c r="C3074" t="s">
        <v>139</v>
      </c>
      <c r="D3074" t="s">
        <v>143</v>
      </c>
      <c r="E3074">
        <v>2</v>
      </c>
      <c r="F3074" s="11">
        <v>65043034</v>
      </c>
      <c r="G3074" s="7" t="s">
        <v>165</v>
      </c>
      <c r="H3074" s="7">
        <f t="shared" si="94"/>
        <v>0</v>
      </c>
      <c r="I3074" t="s">
        <v>153</v>
      </c>
      <c r="J3074" t="s">
        <v>153</v>
      </c>
      <c r="K3074" t="s">
        <v>11</v>
      </c>
      <c r="L3074" s="7" t="s">
        <v>148</v>
      </c>
      <c r="M3074">
        <v>1.9870000000000001</v>
      </c>
      <c r="N3074" s="12">
        <v>164</v>
      </c>
      <c r="O3074">
        <f t="shared" si="95"/>
        <v>164</v>
      </c>
    </row>
    <row r="3075" spans="1:15" x14ac:dyDescent="0.25">
      <c r="A3075">
        <v>822563</v>
      </c>
      <c r="B3075">
        <v>821885</v>
      </c>
      <c r="C3075" t="s">
        <v>139</v>
      </c>
      <c r="D3075" t="s">
        <v>143</v>
      </c>
      <c r="E3075">
        <v>2</v>
      </c>
      <c r="F3075" s="11">
        <v>117412</v>
      </c>
      <c r="G3075" s="7" t="s">
        <v>165</v>
      </c>
      <c r="H3075" s="7">
        <f t="shared" ref="H3075:H3138" si="96">COUNTIFS($F$2:$F$3258,F3075,$G$2:$G$3258,"ОКПУ")</f>
        <v>0</v>
      </c>
      <c r="I3075" t="s">
        <v>153</v>
      </c>
      <c r="J3075" t="s">
        <v>294</v>
      </c>
      <c r="K3075" t="s">
        <v>11</v>
      </c>
      <c r="L3075" s="7" t="s">
        <v>148</v>
      </c>
      <c r="M3075" t="s">
        <v>294</v>
      </c>
      <c r="N3075" t="s">
        <v>294</v>
      </c>
      <c r="O3075" t="str">
        <f t="shared" ref="O3075:O3138" si="97">IF(H3075&gt;0,IFERROR(N3075/H3075,N3075),N3075)</f>
        <v>Нет показаний</v>
      </c>
    </row>
    <row r="3076" spans="1:15" x14ac:dyDescent="0.25">
      <c r="A3076">
        <v>822564</v>
      </c>
      <c r="B3076">
        <v>821885</v>
      </c>
      <c r="C3076" t="s">
        <v>139</v>
      </c>
      <c r="D3076" t="s">
        <v>143</v>
      </c>
      <c r="E3076">
        <v>2</v>
      </c>
      <c r="F3076" s="11">
        <v>118571</v>
      </c>
      <c r="G3076" s="7" t="s">
        <v>165</v>
      </c>
      <c r="H3076" s="7">
        <f t="shared" si="96"/>
        <v>0</v>
      </c>
      <c r="I3076" t="s">
        <v>153</v>
      </c>
      <c r="J3076" t="s">
        <v>294</v>
      </c>
      <c r="K3076" t="s">
        <v>11</v>
      </c>
      <c r="L3076" s="7" t="s">
        <v>148</v>
      </c>
      <c r="M3076" t="s">
        <v>294</v>
      </c>
      <c r="N3076" t="s">
        <v>294</v>
      </c>
      <c r="O3076" t="str">
        <f t="shared" si="97"/>
        <v>Нет показаний</v>
      </c>
    </row>
    <row r="3077" spans="1:15" x14ac:dyDescent="0.25">
      <c r="A3077">
        <v>822565</v>
      </c>
      <c r="B3077">
        <v>821885</v>
      </c>
      <c r="C3077" t="s">
        <v>139</v>
      </c>
      <c r="D3077" t="s">
        <v>143</v>
      </c>
      <c r="E3077">
        <v>2</v>
      </c>
      <c r="F3077" s="11">
        <v>7789057099419</v>
      </c>
      <c r="G3077" s="7" t="s">
        <v>165</v>
      </c>
      <c r="H3077" s="7">
        <f t="shared" si="96"/>
        <v>0</v>
      </c>
      <c r="I3077" t="s">
        <v>153</v>
      </c>
      <c r="J3077" t="s">
        <v>153</v>
      </c>
      <c r="K3077" t="s">
        <v>11</v>
      </c>
      <c r="L3077" s="7" t="s">
        <v>148</v>
      </c>
      <c r="M3077">
        <v>1.9870000000000001</v>
      </c>
      <c r="N3077" s="12">
        <v>-28</v>
      </c>
      <c r="O3077">
        <f t="shared" si="97"/>
        <v>-28</v>
      </c>
    </row>
    <row r="3078" spans="1:15" x14ac:dyDescent="0.25">
      <c r="A3078">
        <v>822566</v>
      </c>
      <c r="B3078">
        <v>821885</v>
      </c>
      <c r="C3078" t="s">
        <v>139</v>
      </c>
      <c r="D3078" t="s">
        <v>143</v>
      </c>
      <c r="E3078">
        <v>2</v>
      </c>
      <c r="F3078" s="11">
        <v>34268</v>
      </c>
      <c r="G3078" s="7" t="s">
        <v>165</v>
      </c>
      <c r="H3078" s="7">
        <f t="shared" si="96"/>
        <v>0</v>
      </c>
      <c r="I3078" t="s">
        <v>153</v>
      </c>
      <c r="J3078" t="s">
        <v>153</v>
      </c>
      <c r="K3078" t="s">
        <v>11</v>
      </c>
      <c r="L3078" s="7" t="s">
        <v>148</v>
      </c>
      <c r="M3078">
        <v>1.9870000000000001</v>
      </c>
      <c r="N3078" s="12">
        <v>209</v>
      </c>
      <c r="O3078">
        <f t="shared" si="97"/>
        <v>209</v>
      </c>
    </row>
    <row r="3079" spans="1:15" x14ac:dyDescent="0.25">
      <c r="A3079">
        <v>822567</v>
      </c>
      <c r="B3079">
        <v>821885</v>
      </c>
      <c r="C3079" t="s">
        <v>139</v>
      </c>
      <c r="D3079" t="s">
        <v>143</v>
      </c>
      <c r="E3079">
        <v>2</v>
      </c>
      <c r="F3079" s="11">
        <v>47456012</v>
      </c>
      <c r="G3079" s="7" t="s">
        <v>165</v>
      </c>
      <c r="H3079" s="7">
        <f t="shared" si="96"/>
        <v>0</v>
      </c>
      <c r="I3079" t="s">
        <v>153</v>
      </c>
      <c r="J3079" t="s">
        <v>294</v>
      </c>
      <c r="K3079" t="s">
        <v>11</v>
      </c>
      <c r="L3079" s="7" t="s">
        <v>148</v>
      </c>
      <c r="M3079" t="s">
        <v>294</v>
      </c>
      <c r="N3079" t="s">
        <v>294</v>
      </c>
      <c r="O3079" t="str">
        <f t="shared" si="97"/>
        <v>Нет показаний</v>
      </c>
    </row>
    <row r="3080" spans="1:15" x14ac:dyDescent="0.25">
      <c r="A3080">
        <v>822568</v>
      </c>
      <c r="B3080">
        <v>821885</v>
      </c>
      <c r="C3080" t="s">
        <v>139</v>
      </c>
      <c r="D3080" t="s">
        <v>143</v>
      </c>
      <c r="E3080">
        <v>2</v>
      </c>
      <c r="F3080" s="11">
        <v>49381412</v>
      </c>
      <c r="G3080" s="7" t="s">
        <v>165</v>
      </c>
      <c r="H3080" s="7">
        <f t="shared" si="96"/>
        <v>0</v>
      </c>
      <c r="I3080" t="s">
        <v>153</v>
      </c>
      <c r="J3080" t="s">
        <v>153</v>
      </c>
      <c r="K3080" t="s">
        <v>11</v>
      </c>
      <c r="L3080" s="7" t="s">
        <v>148</v>
      </c>
      <c r="M3080">
        <v>1.9870000000000001</v>
      </c>
      <c r="N3080" s="12">
        <v>0</v>
      </c>
      <c r="O3080">
        <f t="shared" si="97"/>
        <v>0</v>
      </c>
    </row>
    <row r="3081" spans="1:15" x14ac:dyDescent="0.25">
      <c r="A3081">
        <v>822570</v>
      </c>
      <c r="B3081">
        <v>821885</v>
      </c>
      <c r="C3081" t="s">
        <v>139</v>
      </c>
      <c r="D3081" t="s">
        <v>143</v>
      </c>
      <c r="E3081">
        <v>2</v>
      </c>
      <c r="F3081" s="11">
        <v>97203123</v>
      </c>
      <c r="G3081" s="7" t="s">
        <v>165</v>
      </c>
      <c r="H3081" s="7">
        <f t="shared" si="96"/>
        <v>0</v>
      </c>
      <c r="I3081" t="s">
        <v>153</v>
      </c>
      <c r="J3081" t="s">
        <v>153</v>
      </c>
      <c r="K3081" t="s">
        <v>11</v>
      </c>
      <c r="L3081" s="7" t="s">
        <v>148</v>
      </c>
      <c r="M3081">
        <v>1.9870000000000001</v>
      </c>
      <c r="N3081" s="12">
        <v>100</v>
      </c>
      <c r="O3081">
        <f t="shared" si="97"/>
        <v>100</v>
      </c>
    </row>
    <row r="3082" spans="1:15" x14ac:dyDescent="0.25">
      <c r="A3082">
        <v>822571</v>
      </c>
      <c r="B3082">
        <v>821885</v>
      </c>
      <c r="C3082" t="s">
        <v>139</v>
      </c>
      <c r="D3082" t="s">
        <v>143</v>
      </c>
      <c r="E3082">
        <v>2</v>
      </c>
      <c r="F3082" s="11">
        <v>71054777</v>
      </c>
      <c r="G3082" s="7" t="s">
        <v>165</v>
      </c>
      <c r="H3082" s="7">
        <f t="shared" si="96"/>
        <v>0</v>
      </c>
      <c r="I3082" t="s">
        <v>153</v>
      </c>
      <c r="J3082" t="s">
        <v>153</v>
      </c>
      <c r="K3082" t="s">
        <v>11</v>
      </c>
      <c r="L3082" s="7" t="s">
        <v>148</v>
      </c>
      <c r="M3082">
        <v>1.9870000000000001</v>
      </c>
      <c r="N3082" s="12">
        <v>-10</v>
      </c>
      <c r="O3082">
        <f t="shared" si="97"/>
        <v>-10</v>
      </c>
    </row>
    <row r="3083" spans="1:15" x14ac:dyDescent="0.25">
      <c r="A3083">
        <v>822572</v>
      </c>
      <c r="B3083">
        <v>821885</v>
      </c>
      <c r="C3083" t="s">
        <v>139</v>
      </c>
      <c r="D3083" t="s">
        <v>143</v>
      </c>
      <c r="E3083">
        <v>2</v>
      </c>
      <c r="F3083" s="11">
        <v>92115972</v>
      </c>
      <c r="G3083" s="7" t="s">
        <v>165</v>
      </c>
      <c r="H3083" s="7">
        <f t="shared" si="96"/>
        <v>0</v>
      </c>
      <c r="I3083" t="s">
        <v>153</v>
      </c>
      <c r="J3083" t="s">
        <v>153</v>
      </c>
      <c r="K3083" t="s">
        <v>11</v>
      </c>
      <c r="L3083" s="7" t="s">
        <v>148</v>
      </c>
      <c r="M3083">
        <v>1.9870000000000001</v>
      </c>
      <c r="N3083" s="12">
        <v>200</v>
      </c>
      <c r="O3083">
        <f t="shared" si="97"/>
        <v>200</v>
      </c>
    </row>
    <row r="3084" spans="1:15" x14ac:dyDescent="0.25">
      <c r="A3084">
        <v>822573</v>
      </c>
      <c r="B3084">
        <v>821885</v>
      </c>
      <c r="C3084" t="s">
        <v>139</v>
      </c>
      <c r="D3084" t="s">
        <v>143</v>
      </c>
      <c r="E3084">
        <v>2</v>
      </c>
      <c r="F3084" s="11">
        <v>120130</v>
      </c>
      <c r="G3084" s="7" t="s">
        <v>165</v>
      </c>
      <c r="H3084" s="7">
        <f t="shared" si="96"/>
        <v>0</v>
      </c>
      <c r="I3084" t="s">
        <v>153</v>
      </c>
      <c r="J3084" t="s">
        <v>153</v>
      </c>
      <c r="K3084" t="s">
        <v>11</v>
      </c>
      <c r="L3084" s="7" t="s">
        <v>148</v>
      </c>
      <c r="M3084">
        <v>1.9870000000000001</v>
      </c>
      <c r="N3084" s="12">
        <v>191</v>
      </c>
      <c r="O3084">
        <f t="shared" si="97"/>
        <v>191</v>
      </c>
    </row>
    <row r="3085" spans="1:15" x14ac:dyDescent="0.25">
      <c r="A3085">
        <v>822574</v>
      </c>
      <c r="B3085">
        <v>821885</v>
      </c>
      <c r="C3085" t="s">
        <v>139</v>
      </c>
      <c r="D3085" t="s">
        <v>143</v>
      </c>
      <c r="E3085">
        <v>2</v>
      </c>
      <c r="F3085" s="11">
        <v>107293029</v>
      </c>
      <c r="G3085" s="7" t="s">
        <v>165</v>
      </c>
      <c r="H3085" s="7">
        <f t="shared" si="96"/>
        <v>0</v>
      </c>
      <c r="I3085" t="s">
        <v>153</v>
      </c>
      <c r="J3085" t="s">
        <v>153</v>
      </c>
      <c r="K3085" t="s">
        <v>11</v>
      </c>
      <c r="L3085" s="7" t="s">
        <v>148</v>
      </c>
      <c r="M3085">
        <v>1.9870000000000001</v>
      </c>
      <c r="N3085" s="12">
        <v>183</v>
      </c>
      <c r="O3085">
        <f t="shared" si="97"/>
        <v>183</v>
      </c>
    </row>
    <row r="3086" spans="1:15" x14ac:dyDescent="0.25">
      <c r="A3086">
        <v>822575</v>
      </c>
      <c r="B3086">
        <v>821885</v>
      </c>
      <c r="C3086" t="s">
        <v>139</v>
      </c>
      <c r="D3086" t="s">
        <v>143</v>
      </c>
      <c r="E3086">
        <v>2</v>
      </c>
      <c r="F3086" s="11">
        <v>65043012</v>
      </c>
      <c r="G3086" s="7" t="s">
        <v>165</v>
      </c>
      <c r="H3086" s="7">
        <f t="shared" si="96"/>
        <v>0</v>
      </c>
      <c r="I3086" t="s">
        <v>153</v>
      </c>
      <c r="J3086" t="s">
        <v>153</v>
      </c>
      <c r="K3086" t="s">
        <v>11</v>
      </c>
      <c r="L3086" s="7" t="s">
        <v>148</v>
      </c>
      <c r="M3086">
        <v>1.9870000000000001</v>
      </c>
      <c r="N3086" s="12">
        <v>110</v>
      </c>
      <c r="O3086">
        <f t="shared" si="97"/>
        <v>110</v>
      </c>
    </row>
    <row r="3087" spans="1:15" x14ac:dyDescent="0.25">
      <c r="A3087">
        <v>822576</v>
      </c>
      <c r="B3087">
        <v>821885</v>
      </c>
      <c r="C3087" t="s">
        <v>139</v>
      </c>
      <c r="D3087" t="s">
        <v>143</v>
      </c>
      <c r="E3087">
        <v>2</v>
      </c>
      <c r="F3087" s="11">
        <v>63117150</v>
      </c>
      <c r="G3087" s="7" t="s">
        <v>165</v>
      </c>
      <c r="H3087" s="7">
        <f t="shared" si="96"/>
        <v>0</v>
      </c>
      <c r="I3087" t="s">
        <v>153</v>
      </c>
      <c r="J3087" t="s">
        <v>153</v>
      </c>
      <c r="K3087" t="s">
        <v>11</v>
      </c>
      <c r="L3087" s="7" t="s">
        <v>148</v>
      </c>
      <c r="M3087">
        <v>1.9870000000000001</v>
      </c>
      <c r="N3087" s="12">
        <v>150</v>
      </c>
      <c r="O3087">
        <f t="shared" si="97"/>
        <v>150</v>
      </c>
    </row>
    <row r="3088" spans="1:15" x14ac:dyDescent="0.25">
      <c r="A3088">
        <v>822577</v>
      </c>
      <c r="B3088">
        <v>821885</v>
      </c>
      <c r="C3088" t="s">
        <v>139</v>
      </c>
      <c r="D3088" t="s">
        <v>143</v>
      </c>
      <c r="E3088">
        <v>2</v>
      </c>
      <c r="F3088" s="11">
        <v>63117996</v>
      </c>
      <c r="G3088" s="7" t="s">
        <v>165</v>
      </c>
      <c r="H3088" s="7">
        <f t="shared" si="96"/>
        <v>0</v>
      </c>
      <c r="I3088" t="s">
        <v>153</v>
      </c>
      <c r="J3088" t="s">
        <v>294</v>
      </c>
      <c r="K3088" t="s">
        <v>11</v>
      </c>
      <c r="L3088" s="7" t="s">
        <v>148</v>
      </c>
      <c r="M3088" t="s">
        <v>294</v>
      </c>
      <c r="N3088" t="s">
        <v>294</v>
      </c>
      <c r="O3088" t="str">
        <f t="shared" si="97"/>
        <v>Нет показаний</v>
      </c>
    </row>
    <row r="3089" spans="1:15" x14ac:dyDescent="0.25">
      <c r="A3089">
        <v>822578</v>
      </c>
      <c r="B3089">
        <v>821885</v>
      </c>
      <c r="C3089" t="s">
        <v>139</v>
      </c>
      <c r="D3089" t="s">
        <v>143</v>
      </c>
      <c r="E3089">
        <v>2</v>
      </c>
      <c r="F3089" s="11">
        <v>65038792</v>
      </c>
      <c r="G3089" s="7" t="s">
        <v>165</v>
      </c>
      <c r="H3089" s="7">
        <f t="shared" si="96"/>
        <v>0</v>
      </c>
      <c r="I3089" t="s">
        <v>153</v>
      </c>
      <c r="J3089" t="s">
        <v>153</v>
      </c>
      <c r="K3089" t="s">
        <v>11</v>
      </c>
      <c r="L3089" s="7" t="s">
        <v>148</v>
      </c>
      <c r="M3089">
        <v>1.9870000000000001</v>
      </c>
      <c r="N3089" s="12">
        <v>-142</v>
      </c>
      <c r="O3089">
        <f t="shared" si="97"/>
        <v>-142</v>
      </c>
    </row>
    <row r="3090" spans="1:15" x14ac:dyDescent="0.25">
      <c r="A3090">
        <v>822579</v>
      </c>
      <c r="B3090">
        <v>821885</v>
      </c>
      <c r="C3090" t="s">
        <v>139</v>
      </c>
      <c r="D3090" t="s">
        <v>143</v>
      </c>
      <c r="E3090">
        <v>2</v>
      </c>
      <c r="F3090" s="11">
        <v>65055733</v>
      </c>
      <c r="G3090" s="7" t="s">
        <v>165</v>
      </c>
      <c r="H3090" s="7">
        <f t="shared" si="96"/>
        <v>0</v>
      </c>
      <c r="I3090" t="s">
        <v>153</v>
      </c>
      <c r="J3090" t="s">
        <v>153</v>
      </c>
      <c r="K3090" t="s">
        <v>11</v>
      </c>
      <c r="L3090" s="7" t="s">
        <v>148</v>
      </c>
      <c r="M3090">
        <v>1.9870000000000001</v>
      </c>
      <c r="N3090" s="12">
        <v>213</v>
      </c>
      <c r="O3090">
        <f t="shared" si="97"/>
        <v>213</v>
      </c>
    </row>
    <row r="3091" spans="1:15" x14ac:dyDescent="0.25">
      <c r="A3091">
        <v>822580</v>
      </c>
      <c r="B3091">
        <v>821885</v>
      </c>
      <c r="C3091" t="s">
        <v>139</v>
      </c>
      <c r="D3091" t="s">
        <v>143</v>
      </c>
      <c r="E3091">
        <v>2</v>
      </c>
      <c r="F3091" s="11">
        <v>109082520</v>
      </c>
      <c r="G3091" s="7" t="s">
        <v>165</v>
      </c>
      <c r="H3091" s="7">
        <f t="shared" si="96"/>
        <v>0</v>
      </c>
      <c r="I3091" t="s">
        <v>153</v>
      </c>
      <c r="J3091" t="s">
        <v>294</v>
      </c>
      <c r="K3091" t="s">
        <v>11</v>
      </c>
      <c r="L3091" s="7" t="s">
        <v>148</v>
      </c>
      <c r="M3091" t="s">
        <v>294</v>
      </c>
      <c r="N3091" t="s">
        <v>294</v>
      </c>
      <c r="O3091" t="str">
        <f t="shared" si="97"/>
        <v>Нет показаний</v>
      </c>
    </row>
    <row r="3092" spans="1:15" x14ac:dyDescent="0.25">
      <c r="A3092">
        <v>822581</v>
      </c>
      <c r="B3092">
        <v>821885</v>
      </c>
      <c r="C3092" t="s">
        <v>139</v>
      </c>
      <c r="D3092" t="s">
        <v>143</v>
      </c>
      <c r="E3092">
        <v>2</v>
      </c>
      <c r="F3092" s="11">
        <v>63123948</v>
      </c>
      <c r="G3092" s="7" t="s">
        <v>165</v>
      </c>
      <c r="H3092" s="7">
        <f t="shared" si="96"/>
        <v>0</v>
      </c>
      <c r="I3092" t="s">
        <v>153</v>
      </c>
      <c r="J3092" t="s">
        <v>294</v>
      </c>
      <c r="K3092" t="s">
        <v>11</v>
      </c>
      <c r="L3092" s="7" t="s">
        <v>148</v>
      </c>
      <c r="M3092" t="s">
        <v>294</v>
      </c>
      <c r="N3092" t="s">
        <v>294</v>
      </c>
      <c r="O3092" t="str">
        <f t="shared" si="97"/>
        <v>Нет показаний</v>
      </c>
    </row>
    <row r="3093" spans="1:15" x14ac:dyDescent="0.25">
      <c r="A3093">
        <v>822582</v>
      </c>
      <c r="B3093">
        <v>821885</v>
      </c>
      <c r="C3093" t="s">
        <v>139</v>
      </c>
      <c r="D3093" t="s">
        <v>143</v>
      </c>
      <c r="E3093">
        <v>2</v>
      </c>
      <c r="F3093" s="11">
        <v>38499</v>
      </c>
      <c r="G3093" s="7" t="s">
        <v>165</v>
      </c>
      <c r="H3093" s="7">
        <f t="shared" si="96"/>
        <v>0</v>
      </c>
      <c r="I3093" t="s">
        <v>153</v>
      </c>
      <c r="J3093" t="s">
        <v>153</v>
      </c>
      <c r="K3093" t="s">
        <v>11</v>
      </c>
      <c r="L3093" s="7" t="s">
        <v>148</v>
      </c>
      <c r="M3093">
        <v>1.9870000000000001</v>
      </c>
      <c r="N3093" s="12">
        <v>263</v>
      </c>
      <c r="O3093">
        <f t="shared" si="97"/>
        <v>263</v>
      </c>
    </row>
    <row r="3094" spans="1:15" x14ac:dyDescent="0.25">
      <c r="A3094">
        <v>822583</v>
      </c>
      <c r="B3094">
        <v>821885</v>
      </c>
      <c r="C3094" t="s">
        <v>139</v>
      </c>
      <c r="D3094" t="s">
        <v>143</v>
      </c>
      <c r="E3094">
        <v>2</v>
      </c>
      <c r="F3094" s="11">
        <v>11067133154975</v>
      </c>
      <c r="G3094" s="7" t="s">
        <v>165</v>
      </c>
      <c r="H3094" s="7">
        <f t="shared" si="96"/>
        <v>0</v>
      </c>
      <c r="I3094" t="s">
        <v>153</v>
      </c>
      <c r="J3094" t="s">
        <v>153</v>
      </c>
      <c r="K3094" t="s">
        <v>11</v>
      </c>
      <c r="L3094" s="7" t="s">
        <v>148</v>
      </c>
      <c r="M3094">
        <v>1.9870000000000001</v>
      </c>
      <c r="N3094" s="12">
        <v>-22</v>
      </c>
      <c r="O3094">
        <f t="shared" si="97"/>
        <v>-22</v>
      </c>
    </row>
    <row r="3095" spans="1:15" x14ac:dyDescent="0.25">
      <c r="A3095">
        <v>822585</v>
      </c>
      <c r="B3095">
        <v>821885</v>
      </c>
      <c r="C3095" t="s">
        <v>139</v>
      </c>
      <c r="D3095" t="s">
        <v>143</v>
      </c>
      <c r="E3095">
        <v>2</v>
      </c>
      <c r="F3095" s="11">
        <v>146502</v>
      </c>
      <c r="G3095" s="7" t="s">
        <v>165</v>
      </c>
      <c r="H3095" s="7">
        <f t="shared" si="96"/>
        <v>0</v>
      </c>
      <c r="I3095" t="s">
        <v>153</v>
      </c>
      <c r="J3095" t="s">
        <v>153</v>
      </c>
      <c r="K3095" t="s">
        <v>11</v>
      </c>
      <c r="L3095" s="7" t="s">
        <v>148</v>
      </c>
      <c r="M3095">
        <v>1.9870000000000001</v>
      </c>
      <c r="N3095" s="12">
        <v>106</v>
      </c>
      <c r="O3095">
        <f t="shared" si="97"/>
        <v>106</v>
      </c>
    </row>
    <row r="3096" spans="1:15" x14ac:dyDescent="0.25">
      <c r="A3096">
        <v>822586</v>
      </c>
      <c r="B3096">
        <v>821885</v>
      </c>
      <c r="C3096" t="s">
        <v>139</v>
      </c>
      <c r="D3096" t="s">
        <v>143</v>
      </c>
      <c r="E3096">
        <v>2</v>
      </c>
      <c r="F3096" s="11">
        <v>178564</v>
      </c>
      <c r="G3096" s="7" t="s">
        <v>165</v>
      </c>
      <c r="H3096" s="7">
        <f t="shared" si="96"/>
        <v>0</v>
      </c>
      <c r="I3096" t="s">
        <v>153</v>
      </c>
      <c r="J3096" t="s">
        <v>153</v>
      </c>
      <c r="K3096" t="s">
        <v>11</v>
      </c>
      <c r="L3096" s="7" t="s">
        <v>148</v>
      </c>
      <c r="M3096">
        <v>1.9870000000000001</v>
      </c>
      <c r="N3096" s="12">
        <v>230</v>
      </c>
      <c r="O3096">
        <f t="shared" si="97"/>
        <v>230</v>
      </c>
    </row>
    <row r="3097" spans="1:15" x14ac:dyDescent="0.25">
      <c r="A3097">
        <v>822587</v>
      </c>
      <c r="B3097">
        <v>821885</v>
      </c>
      <c r="C3097" t="s">
        <v>139</v>
      </c>
      <c r="D3097" t="s">
        <v>143</v>
      </c>
      <c r="E3097">
        <v>2</v>
      </c>
      <c r="F3097" s="11">
        <v>95248956</v>
      </c>
      <c r="G3097" s="7" t="s">
        <v>165</v>
      </c>
      <c r="H3097" s="7">
        <f t="shared" si="96"/>
        <v>0</v>
      </c>
      <c r="I3097" t="s">
        <v>153</v>
      </c>
      <c r="J3097" t="s">
        <v>153</v>
      </c>
      <c r="K3097" t="s">
        <v>11</v>
      </c>
      <c r="L3097" s="7" t="s">
        <v>148</v>
      </c>
      <c r="M3097">
        <v>1.9870000000000001</v>
      </c>
      <c r="N3097" s="12">
        <v>90</v>
      </c>
      <c r="O3097">
        <f t="shared" si="97"/>
        <v>90</v>
      </c>
    </row>
    <row r="3098" spans="1:15" x14ac:dyDescent="0.25">
      <c r="A3098">
        <v>822588</v>
      </c>
      <c r="B3098">
        <v>821885</v>
      </c>
      <c r="C3098" t="s">
        <v>139</v>
      </c>
      <c r="D3098" t="s">
        <v>143</v>
      </c>
      <c r="E3098">
        <v>2</v>
      </c>
      <c r="F3098" s="11">
        <v>434244</v>
      </c>
      <c r="G3098" s="7" t="s">
        <v>165</v>
      </c>
      <c r="H3098" s="7">
        <f t="shared" si="96"/>
        <v>0</v>
      </c>
      <c r="I3098" t="s">
        <v>153</v>
      </c>
      <c r="J3098" t="s">
        <v>153</v>
      </c>
      <c r="K3098" t="s">
        <v>11</v>
      </c>
      <c r="L3098" s="7" t="s">
        <v>148</v>
      </c>
      <c r="M3098">
        <v>1.9870000000000001</v>
      </c>
      <c r="N3098" s="12">
        <v>67</v>
      </c>
      <c r="O3098">
        <f t="shared" si="97"/>
        <v>67</v>
      </c>
    </row>
    <row r="3099" spans="1:15" x14ac:dyDescent="0.25">
      <c r="A3099">
        <v>822589</v>
      </c>
      <c r="B3099">
        <v>821885</v>
      </c>
      <c r="C3099" t="s">
        <v>139</v>
      </c>
      <c r="D3099" t="s">
        <v>143</v>
      </c>
      <c r="E3099">
        <v>2</v>
      </c>
      <c r="F3099" s="11">
        <v>97314348</v>
      </c>
      <c r="G3099" s="7" t="s">
        <v>165</v>
      </c>
      <c r="H3099" s="7">
        <f t="shared" si="96"/>
        <v>0</v>
      </c>
      <c r="I3099" t="s">
        <v>153</v>
      </c>
      <c r="J3099" t="s">
        <v>294</v>
      </c>
      <c r="K3099" t="s">
        <v>11</v>
      </c>
      <c r="L3099" s="7" t="s">
        <v>148</v>
      </c>
      <c r="M3099" t="s">
        <v>294</v>
      </c>
      <c r="N3099" t="s">
        <v>294</v>
      </c>
      <c r="O3099" t="str">
        <f t="shared" si="97"/>
        <v>Нет показаний</v>
      </c>
    </row>
    <row r="3100" spans="1:15" x14ac:dyDescent="0.25">
      <c r="A3100">
        <v>822590</v>
      </c>
      <c r="B3100">
        <v>821885</v>
      </c>
      <c r="C3100" t="s">
        <v>139</v>
      </c>
      <c r="D3100" t="s">
        <v>143</v>
      </c>
      <c r="E3100">
        <v>2</v>
      </c>
      <c r="F3100" s="11">
        <v>65043264</v>
      </c>
      <c r="G3100" s="7" t="s">
        <v>165</v>
      </c>
      <c r="H3100" s="7">
        <f t="shared" si="96"/>
        <v>0</v>
      </c>
      <c r="I3100" t="s">
        <v>153</v>
      </c>
      <c r="J3100" t="s">
        <v>153</v>
      </c>
      <c r="K3100" t="s">
        <v>11</v>
      </c>
      <c r="L3100" s="7" t="s">
        <v>148</v>
      </c>
      <c r="M3100">
        <v>1.9870000000000001</v>
      </c>
      <c r="N3100" s="12">
        <v>537</v>
      </c>
      <c r="O3100">
        <f t="shared" si="97"/>
        <v>537</v>
      </c>
    </row>
    <row r="3101" spans="1:15" x14ac:dyDescent="0.25">
      <c r="A3101">
        <v>822591</v>
      </c>
      <c r="B3101">
        <v>821885</v>
      </c>
      <c r="C3101" t="s">
        <v>139</v>
      </c>
      <c r="D3101" t="s">
        <v>143</v>
      </c>
      <c r="E3101">
        <v>2</v>
      </c>
      <c r="F3101" s="11">
        <v>63117769</v>
      </c>
      <c r="G3101" s="7" t="s">
        <v>165</v>
      </c>
      <c r="H3101" s="7">
        <f t="shared" si="96"/>
        <v>0</v>
      </c>
      <c r="I3101" t="s">
        <v>153</v>
      </c>
      <c r="J3101" t="s">
        <v>294</v>
      </c>
      <c r="K3101" t="s">
        <v>11</v>
      </c>
      <c r="L3101" s="7" t="s">
        <v>148</v>
      </c>
      <c r="M3101" t="s">
        <v>294</v>
      </c>
      <c r="N3101" t="s">
        <v>294</v>
      </c>
      <c r="O3101" t="str">
        <f t="shared" si="97"/>
        <v>Нет показаний</v>
      </c>
    </row>
    <row r="3102" spans="1:15" x14ac:dyDescent="0.25">
      <c r="A3102">
        <v>822592</v>
      </c>
      <c r="B3102">
        <v>821885</v>
      </c>
      <c r="C3102" t="s">
        <v>139</v>
      </c>
      <c r="D3102" t="s">
        <v>143</v>
      </c>
      <c r="E3102">
        <v>2</v>
      </c>
      <c r="F3102" s="11">
        <v>65043179</v>
      </c>
      <c r="G3102" s="7" t="s">
        <v>165</v>
      </c>
      <c r="H3102" s="7">
        <f t="shared" si="96"/>
        <v>0</v>
      </c>
      <c r="I3102" t="s">
        <v>153</v>
      </c>
      <c r="J3102" t="s">
        <v>294</v>
      </c>
      <c r="K3102" t="s">
        <v>11</v>
      </c>
      <c r="L3102" s="7" t="s">
        <v>148</v>
      </c>
      <c r="M3102" t="s">
        <v>294</v>
      </c>
      <c r="N3102" t="s">
        <v>294</v>
      </c>
      <c r="O3102" t="str">
        <f t="shared" si="97"/>
        <v>Нет показаний</v>
      </c>
    </row>
    <row r="3103" spans="1:15" x14ac:dyDescent="0.25">
      <c r="A3103">
        <v>822593</v>
      </c>
      <c r="B3103">
        <v>821885</v>
      </c>
      <c r="C3103" t="s">
        <v>139</v>
      </c>
      <c r="D3103" t="s">
        <v>143</v>
      </c>
      <c r="E3103">
        <v>2</v>
      </c>
      <c r="F3103" s="11">
        <v>63117755</v>
      </c>
      <c r="G3103" s="7" t="s">
        <v>165</v>
      </c>
      <c r="H3103" s="7">
        <f t="shared" si="96"/>
        <v>0</v>
      </c>
      <c r="I3103" t="s">
        <v>153</v>
      </c>
      <c r="J3103" t="s">
        <v>153</v>
      </c>
      <c r="K3103" t="s">
        <v>11</v>
      </c>
      <c r="L3103" s="7" t="s">
        <v>148</v>
      </c>
      <c r="M3103">
        <v>1.9870000000000001</v>
      </c>
      <c r="N3103" s="12">
        <v>199</v>
      </c>
      <c r="O3103">
        <f t="shared" si="97"/>
        <v>199</v>
      </c>
    </row>
    <row r="3104" spans="1:15" x14ac:dyDescent="0.25">
      <c r="A3104">
        <v>822594</v>
      </c>
      <c r="B3104">
        <v>821885</v>
      </c>
      <c r="C3104" t="s">
        <v>139</v>
      </c>
      <c r="D3104" t="s">
        <v>143</v>
      </c>
      <c r="E3104">
        <v>2</v>
      </c>
      <c r="F3104" s="11">
        <v>65066692</v>
      </c>
      <c r="G3104" s="7" t="s">
        <v>165</v>
      </c>
      <c r="H3104" s="7">
        <f t="shared" si="96"/>
        <v>0</v>
      </c>
      <c r="I3104" t="s">
        <v>153</v>
      </c>
      <c r="J3104" t="s">
        <v>294</v>
      </c>
      <c r="K3104" t="s">
        <v>11</v>
      </c>
      <c r="L3104" s="7" t="s">
        <v>148</v>
      </c>
      <c r="M3104" t="s">
        <v>294</v>
      </c>
      <c r="N3104" t="s">
        <v>294</v>
      </c>
      <c r="O3104" t="str">
        <f t="shared" si="97"/>
        <v>Нет показаний</v>
      </c>
    </row>
    <row r="3105" spans="1:15" x14ac:dyDescent="0.25">
      <c r="A3105">
        <v>822595</v>
      </c>
      <c r="B3105">
        <v>821885</v>
      </c>
      <c r="C3105" t="s">
        <v>139</v>
      </c>
      <c r="D3105" t="s">
        <v>143</v>
      </c>
      <c r="E3105">
        <v>2</v>
      </c>
      <c r="F3105" s="11">
        <v>63117758</v>
      </c>
      <c r="G3105" s="7" t="s">
        <v>165</v>
      </c>
      <c r="H3105" s="7">
        <f t="shared" si="96"/>
        <v>0</v>
      </c>
      <c r="I3105" t="s">
        <v>153</v>
      </c>
      <c r="J3105" t="s">
        <v>153</v>
      </c>
      <c r="K3105" t="s">
        <v>11</v>
      </c>
      <c r="L3105" s="7" t="s">
        <v>148</v>
      </c>
      <c r="M3105">
        <v>1.9870000000000001</v>
      </c>
      <c r="N3105" s="12">
        <v>279</v>
      </c>
      <c r="O3105">
        <f t="shared" si="97"/>
        <v>279</v>
      </c>
    </row>
    <row r="3106" spans="1:15" x14ac:dyDescent="0.25">
      <c r="A3106">
        <v>822597</v>
      </c>
      <c r="B3106">
        <v>821885</v>
      </c>
      <c r="C3106" t="s">
        <v>139</v>
      </c>
      <c r="D3106" t="s">
        <v>143</v>
      </c>
      <c r="E3106">
        <v>2</v>
      </c>
      <c r="F3106" s="11">
        <v>7789053014196</v>
      </c>
      <c r="G3106" s="7" t="s">
        <v>165</v>
      </c>
      <c r="H3106" s="7">
        <f t="shared" si="96"/>
        <v>0</v>
      </c>
      <c r="I3106" t="s">
        <v>153</v>
      </c>
      <c r="J3106" t="s">
        <v>153</v>
      </c>
      <c r="K3106" t="s">
        <v>11</v>
      </c>
      <c r="L3106" s="7" t="s">
        <v>148</v>
      </c>
      <c r="M3106">
        <v>1.9870000000000001</v>
      </c>
      <c r="N3106" s="12">
        <v>313.8</v>
      </c>
      <c r="O3106">
        <f t="shared" si="97"/>
        <v>313.8</v>
      </c>
    </row>
    <row r="3107" spans="1:15" x14ac:dyDescent="0.25">
      <c r="A3107">
        <v>822599</v>
      </c>
      <c r="B3107">
        <v>821885</v>
      </c>
      <c r="C3107" t="s">
        <v>139</v>
      </c>
      <c r="D3107" t="s">
        <v>143</v>
      </c>
      <c r="E3107">
        <v>2</v>
      </c>
      <c r="F3107" s="11">
        <v>57324582</v>
      </c>
      <c r="G3107" s="7" t="s">
        <v>165</v>
      </c>
      <c r="H3107" s="7">
        <f t="shared" si="96"/>
        <v>0</v>
      </c>
      <c r="I3107" t="s">
        <v>153</v>
      </c>
      <c r="J3107" t="s">
        <v>153</v>
      </c>
      <c r="K3107" t="s">
        <v>11</v>
      </c>
      <c r="L3107" s="7" t="s">
        <v>148</v>
      </c>
      <c r="M3107">
        <v>1.9870000000000001</v>
      </c>
      <c r="N3107" s="12">
        <v>98</v>
      </c>
      <c r="O3107">
        <f t="shared" si="97"/>
        <v>98</v>
      </c>
    </row>
    <row r="3108" spans="1:15" x14ac:dyDescent="0.25">
      <c r="A3108">
        <v>822600</v>
      </c>
      <c r="B3108">
        <v>821885</v>
      </c>
      <c r="C3108" t="s">
        <v>139</v>
      </c>
      <c r="D3108" t="s">
        <v>143</v>
      </c>
      <c r="E3108">
        <v>2</v>
      </c>
      <c r="F3108" s="11">
        <v>280494</v>
      </c>
      <c r="G3108" s="7" t="s">
        <v>165</v>
      </c>
      <c r="H3108" s="7">
        <f t="shared" si="96"/>
        <v>0</v>
      </c>
      <c r="I3108" t="s">
        <v>153</v>
      </c>
      <c r="J3108" t="s">
        <v>153</v>
      </c>
      <c r="K3108" t="s">
        <v>11</v>
      </c>
      <c r="L3108" s="7" t="s">
        <v>148</v>
      </c>
      <c r="M3108">
        <v>1.9870000000000001</v>
      </c>
      <c r="N3108" s="12">
        <v>150</v>
      </c>
      <c r="O3108">
        <f t="shared" si="97"/>
        <v>150</v>
      </c>
    </row>
    <row r="3109" spans="1:15" x14ac:dyDescent="0.25">
      <c r="A3109">
        <v>822605</v>
      </c>
      <c r="B3109">
        <v>821885</v>
      </c>
      <c r="C3109" t="s">
        <v>139</v>
      </c>
      <c r="D3109" t="s">
        <v>143</v>
      </c>
      <c r="E3109">
        <v>2</v>
      </c>
      <c r="F3109" s="11">
        <v>121028</v>
      </c>
      <c r="G3109" s="7" t="s">
        <v>165</v>
      </c>
      <c r="H3109" s="7">
        <f t="shared" si="96"/>
        <v>0</v>
      </c>
      <c r="I3109" t="s">
        <v>153</v>
      </c>
      <c r="J3109" t="s">
        <v>153</v>
      </c>
      <c r="K3109" t="s">
        <v>11</v>
      </c>
      <c r="L3109" s="7" t="s">
        <v>148</v>
      </c>
      <c r="M3109">
        <v>1.9870000000000001</v>
      </c>
      <c r="N3109" s="12">
        <v>139</v>
      </c>
      <c r="O3109">
        <f t="shared" si="97"/>
        <v>139</v>
      </c>
    </row>
    <row r="3110" spans="1:15" x14ac:dyDescent="0.25">
      <c r="A3110">
        <v>822606</v>
      </c>
      <c r="B3110">
        <v>821885</v>
      </c>
      <c r="C3110" t="s">
        <v>139</v>
      </c>
      <c r="D3110" t="s">
        <v>143</v>
      </c>
      <c r="E3110">
        <v>2</v>
      </c>
      <c r="F3110" s="11">
        <v>7789055022665</v>
      </c>
      <c r="G3110" s="7" t="s">
        <v>165</v>
      </c>
      <c r="H3110" s="7">
        <f t="shared" si="96"/>
        <v>0</v>
      </c>
      <c r="I3110" t="s">
        <v>153</v>
      </c>
      <c r="J3110" t="s">
        <v>153</v>
      </c>
      <c r="K3110" t="s">
        <v>11</v>
      </c>
      <c r="L3110" s="7" t="s">
        <v>148</v>
      </c>
      <c r="M3110">
        <v>1.9870000000000001</v>
      </c>
      <c r="N3110" s="12">
        <v>120</v>
      </c>
      <c r="O3110">
        <f t="shared" si="97"/>
        <v>120</v>
      </c>
    </row>
    <row r="3111" spans="1:15" x14ac:dyDescent="0.25">
      <c r="A3111">
        <v>822612</v>
      </c>
      <c r="B3111">
        <v>821885</v>
      </c>
      <c r="C3111" t="s">
        <v>139</v>
      </c>
      <c r="D3111" t="s">
        <v>143</v>
      </c>
      <c r="E3111">
        <v>2</v>
      </c>
      <c r="F3111" s="11">
        <v>106489810</v>
      </c>
      <c r="G3111" s="7" t="s">
        <v>165</v>
      </c>
      <c r="H3111" s="7">
        <f t="shared" si="96"/>
        <v>0</v>
      </c>
      <c r="I3111" t="s">
        <v>153</v>
      </c>
      <c r="J3111" t="s">
        <v>153</v>
      </c>
      <c r="K3111" t="s">
        <v>11</v>
      </c>
      <c r="L3111" s="7" t="s">
        <v>148</v>
      </c>
      <c r="M3111">
        <v>1.9870000000000001</v>
      </c>
      <c r="N3111" s="12">
        <v>152</v>
      </c>
      <c r="O3111">
        <f t="shared" si="97"/>
        <v>152</v>
      </c>
    </row>
    <row r="3112" spans="1:15" x14ac:dyDescent="0.25">
      <c r="A3112">
        <v>822613</v>
      </c>
      <c r="B3112">
        <v>821885</v>
      </c>
      <c r="C3112" t="s">
        <v>139</v>
      </c>
      <c r="D3112" t="s">
        <v>143</v>
      </c>
      <c r="E3112">
        <v>2</v>
      </c>
      <c r="F3112" s="11">
        <v>65036058</v>
      </c>
      <c r="G3112" s="7" t="s">
        <v>165</v>
      </c>
      <c r="H3112" s="7">
        <f t="shared" si="96"/>
        <v>0</v>
      </c>
      <c r="I3112" t="s">
        <v>153</v>
      </c>
      <c r="J3112" t="s">
        <v>153</v>
      </c>
      <c r="K3112" t="s">
        <v>11</v>
      </c>
      <c r="L3112" s="7" t="s">
        <v>148</v>
      </c>
      <c r="M3112">
        <v>1.9870000000000001</v>
      </c>
      <c r="N3112" s="12">
        <v>390</v>
      </c>
      <c r="O3112">
        <f t="shared" si="97"/>
        <v>390</v>
      </c>
    </row>
    <row r="3113" spans="1:15" x14ac:dyDescent="0.25">
      <c r="A3113">
        <v>822614</v>
      </c>
      <c r="B3113">
        <v>821885</v>
      </c>
      <c r="C3113" t="s">
        <v>139</v>
      </c>
      <c r="D3113" t="s">
        <v>143</v>
      </c>
      <c r="E3113">
        <v>2</v>
      </c>
      <c r="F3113" s="11">
        <v>63118347</v>
      </c>
      <c r="G3113" s="7" t="s">
        <v>165</v>
      </c>
      <c r="H3113" s="7">
        <f t="shared" si="96"/>
        <v>0</v>
      </c>
      <c r="I3113" t="s">
        <v>153</v>
      </c>
      <c r="J3113" t="s">
        <v>294</v>
      </c>
      <c r="K3113" t="s">
        <v>11</v>
      </c>
      <c r="L3113" s="7" t="s">
        <v>148</v>
      </c>
      <c r="M3113" t="s">
        <v>294</v>
      </c>
      <c r="N3113" t="s">
        <v>294</v>
      </c>
      <c r="O3113" t="str">
        <f t="shared" si="97"/>
        <v>Нет показаний</v>
      </c>
    </row>
    <row r="3114" spans="1:15" x14ac:dyDescent="0.25">
      <c r="A3114">
        <v>822615</v>
      </c>
      <c r="B3114">
        <v>821885</v>
      </c>
      <c r="C3114" t="s">
        <v>139</v>
      </c>
      <c r="D3114" t="s">
        <v>143</v>
      </c>
      <c r="E3114">
        <v>2</v>
      </c>
      <c r="F3114" s="11">
        <v>65055787</v>
      </c>
      <c r="G3114" s="7" t="s">
        <v>165</v>
      </c>
      <c r="H3114" s="7">
        <f t="shared" si="96"/>
        <v>0</v>
      </c>
      <c r="I3114" t="s">
        <v>153</v>
      </c>
      <c r="J3114" t="s">
        <v>153</v>
      </c>
      <c r="K3114" t="s">
        <v>11</v>
      </c>
      <c r="L3114" s="7" t="s">
        <v>148</v>
      </c>
      <c r="M3114">
        <v>1.9870000000000001</v>
      </c>
      <c r="N3114" s="12">
        <v>86</v>
      </c>
      <c r="O3114">
        <f t="shared" si="97"/>
        <v>86</v>
      </c>
    </row>
    <row r="3115" spans="1:15" x14ac:dyDescent="0.25">
      <c r="A3115">
        <v>822617</v>
      </c>
      <c r="B3115">
        <v>821885</v>
      </c>
      <c r="C3115" t="s">
        <v>139</v>
      </c>
      <c r="D3115" t="s">
        <v>143</v>
      </c>
      <c r="E3115">
        <v>2</v>
      </c>
      <c r="F3115" s="11">
        <v>63118701</v>
      </c>
      <c r="G3115" s="7" t="s">
        <v>165</v>
      </c>
      <c r="H3115" s="7">
        <f t="shared" si="96"/>
        <v>0</v>
      </c>
      <c r="I3115" t="s">
        <v>153</v>
      </c>
      <c r="J3115" t="s">
        <v>153</v>
      </c>
      <c r="K3115" t="s">
        <v>11</v>
      </c>
      <c r="L3115" s="7" t="s">
        <v>148</v>
      </c>
      <c r="M3115">
        <v>1.9870000000000001</v>
      </c>
      <c r="N3115" s="12">
        <v>201</v>
      </c>
      <c r="O3115">
        <f t="shared" si="97"/>
        <v>201</v>
      </c>
    </row>
    <row r="3116" spans="1:15" x14ac:dyDescent="0.25">
      <c r="A3116">
        <v>822618</v>
      </c>
      <c r="B3116">
        <v>821885</v>
      </c>
      <c r="C3116" t="s">
        <v>139</v>
      </c>
      <c r="D3116" t="s">
        <v>143</v>
      </c>
      <c r="E3116">
        <v>2</v>
      </c>
      <c r="F3116" s="11">
        <v>63118086</v>
      </c>
      <c r="G3116" s="7" t="s">
        <v>165</v>
      </c>
      <c r="H3116" s="7">
        <f t="shared" si="96"/>
        <v>0</v>
      </c>
      <c r="I3116" t="s">
        <v>153</v>
      </c>
      <c r="J3116" t="s">
        <v>153</v>
      </c>
      <c r="K3116" t="s">
        <v>11</v>
      </c>
      <c r="L3116" s="7" t="s">
        <v>148</v>
      </c>
      <c r="M3116">
        <v>1.9870000000000001</v>
      </c>
      <c r="N3116" s="12">
        <v>286</v>
      </c>
      <c r="O3116">
        <f t="shared" si="97"/>
        <v>286</v>
      </c>
    </row>
    <row r="3117" spans="1:15" x14ac:dyDescent="0.25">
      <c r="A3117">
        <v>822619</v>
      </c>
      <c r="B3117">
        <v>821885</v>
      </c>
      <c r="C3117" t="s">
        <v>139</v>
      </c>
      <c r="D3117" t="s">
        <v>143</v>
      </c>
      <c r="E3117">
        <v>2</v>
      </c>
      <c r="F3117" s="11">
        <v>65035485</v>
      </c>
      <c r="G3117" s="7" t="s">
        <v>165</v>
      </c>
      <c r="H3117" s="7">
        <f t="shared" si="96"/>
        <v>0</v>
      </c>
      <c r="I3117" t="s">
        <v>153</v>
      </c>
      <c r="J3117" t="s">
        <v>294</v>
      </c>
      <c r="K3117" t="s">
        <v>11</v>
      </c>
      <c r="L3117" s="7" t="s">
        <v>148</v>
      </c>
      <c r="M3117" t="s">
        <v>294</v>
      </c>
      <c r="N3117" t="s">
        <v>294</v>
      </c>
      <c r="O3117" t="str">
        <f t="shared" si="97"/>
        <v>Нет показаний</v>
      </c>
    </row>
    <row r="3118" spans="1:15" x14ac:dyDescent="0.25">
      <c r="A3118">
        <v>822620</v>
      </c>
      <c r="B3118">
        <v>821885</v>
      </c>
      <c r="C3118" t="s">
        <v>139</v>
      </c>
      <c r="D3118" t="s">
        <v>143</v>
      </c>
      <c r="E3118">
        <v>2</v>
      </c>
      <c r="F3118" s="11">
        <v>25931</v>
      </c>
      <c r="G3118" s="7" t="s">
        <v>165</v>
      </c>
      <c r="H3118" s="7">
        <f t="shared" si="96"/>
        <v>0</v>
      </c>
      <c r="I3118" t="s">
        <v>153</v>
      </c>
      <c r="J3118" t="s">
        <v>153</v>
      </c>
      <c r="K3118" t="s">
        <v>11</v>
      </c>
      <c r="L3118" s="7" t="s">
        <v>148</v>
      </c>
      <c r="M3118">
        <v>1.9870000000000001</v>
      </c>
      <c r="N3118" s="12">
        <v>73</v>
      </c>
      <c r="O3118">
        <f t="shared" si="97"/>
        <v>73</v>
      </c>
    </row>
    <row r="3119" spans="1:15" x14ac:dyDescent="0.25">
      <c r="A3119">
        <v>822621</v>
      </c>
      <c r="B3119">
        <v>821885</v>
      </c>
      <c r="C3119" t="s">
        <v>139</v>
      </c>
      <c r="D3119" t="s">
        <v>143</v>
      </c>
      <c r="E3119">
        <v>2</v>
      </c>
      <c r="F3119" s="11">
        <v>97202331</v>
      </c>
      <c r="G3119" s="7" t="s">
        <v>165</v>
      </c>
      <c r="H3119" s="7">
        <f t="shared" si="96"/>
        <v>0</v>
      </c>
      <c r="I3119" t="s">
        <v>153</v>
      </c>
      <c r="J3119" t="s">
        <v>153</v>
      </c>
      <c r="K3119" t="s">
        <v>11</v>
      </c>
      <c r="L3119" s="7" t="s">
        <v>148</v>
      </c>
      <c r="M3119">
        <v>1.9870000000000001</v>
      </c>
      <c r="N3119" s="12">
        <v>200</v>
      </c>
      <c r="O3119">
        <f t="shared" si="97"/>
        <v>200</v>
      </c>
    </row>
    <row r="3120" spans="1:15" x14ac:dyDescent="0.25">
      <c r="A3120">
        <v>822622</v>
      </c>
      <c r="B3120">
        <v>821885</v>
      </c>
      <c r="C3120" t="s">
        <v>139</v>
      </c>
      <c r="D3120" t="s">
        <v>143</v>
      </c>
      <c r="E3120">
        <v>2</v>
      </c>
      <c r="F3120" s="11">
        <v>106492764</v>
      </c>
      <c r="G3120" s="7" t="s">
        <v>165</v>
      </c>
      <c r="H3120" s="7">
        <f t="shared" si="96"/>
        <v>0</v>
      </c>
      <c r="I3120" t="s">
        <v>153</v>
      </c>
      <c r="J3120" t="s">
        <v>153</v>
      </c>
      <c r="K3120" t="s">
        <v>11</v>
      </c>
      <c r="L3120" s="7" t="s">
        <v>148</v>
      </c>
      <c r="M3120">
        <v>1.9870000000000001</v>
      </c>
      <c r="N3120" s="12">
        <v>200</v>
      </c>
      <c r="O3120">
        <f t="shared" si="97"/>
        <v>200</v>
      </c>
    </row>
    <row r="3121" spans="1:15" x14ac:dyDescent="0.25">
      <c r="A3121">
        <v>822623</v>
      </c>
      <c r="B3121">
        <v>821885</v>
      </c>
      <c r="C3121" t="s">
        <v>139</v>
      </c>
      <c r="D3121" t="s">
        <v>143</v>
      </c>
      <c r="E3121">
        <v>2</v>
      </c>
      <c r="F3121" s="11">
        <v>107124518</v>
      </c>
      <c r="G3121" s="7" t="s">
        <v>165</v>
      </c>
      <c r="H3121" s="7">
        <f t="shared" si="96"/>
        <v>0</v>
      </c>
      <c r="I3121" t="s">
        <v>153</v>
      </c>
      <c r="J3121" t="s">
        <v>153</v>
      </c>
      <c r="K3121" t="s">
        <v>11</v>
      </c>
      <c r="L3121" s="7" t="s">
        <v>148</v>
      </c>
      <c r="M3121">
        <v>1.9870000000000001</v>
      </c>
      <c r="N3121" s="12">
        <v>143</v>
      </c>
      <c r="O3121">
        <f t="shared" si="97"/>
        <v>143</v>
      </c>
    </row>
    <row r="3122" spans="1:15" x14ac:dyDescent="0.25">
      <c r="A3122">
        <v>822624</v>
      </c>
      <c r="B3122">
        <v>821885</v>
      </c>
      <c r="C3122" t="s">
        <v>139</v>
      </c>
      <c r="D3122" t="s">
        <v>143</v>
      </c>
      <c r="E3122">
        <v>2</v>
      </c>
      <c r="F3122" s="11">
        <v>436602</v>
      </c>
      <c r="G3122" s="7" t="s">
        <v>165</v>
      </c>
      <c r="H3122" s="7">
        <f t="shared" si="96"/>
        <v>0</v>
      </c>
      <c r="I3122" t="s">
        <v>153</v>
      </c>
      <c r="J3122" t="s">
        <v>294</v>
      </c>
      <c r="K3122" t="s">
        <v>11</v>
      </c>
      <c r="L3122" s="7" t="s">
        <v>148</v>
      </c>
      <c r="M3122" t="s">
        <v>294</v>
      </c>
      <c r="N3122" t="s">
        <v>294</v>
      </c>
      <c r="O3122" t="str">
        <f t="shared" si="97"/>
        <v>Нет показаний</v>
      </c>
    </row>
    <row r="3123" spans="1:15" x14ac:dyDescent="0.25">
      <c r="A3123">
        <v>822625</v>
      </c>
      <c r="B3123">
        <v>821885</v>
      </c>
      <c r="C3123" t="s">
        <v>139</v>
      </c>
      <c r="D3123" t="s">
        <v>143</v>
      </c>
      <c r="E3123">
        <v>2</v>
      </c>
      <c r="F3123" s="11">
        <v>118566</v>
      </c>
      <c r="G3123" s="7" t="s">
        <v>165</v>
      </c>
      <c r="H3123" s="7">
        <f t="shared" si="96"/>
        <v>0</v>
      </c>
      <c r="I3123" t="s">
        <v>153</v>
      </c>
      <c r="J3123" t="s">
        <v>153</v>
      </c>
      <c r="K3123" t="s">
        <v>11</v>
      </c>
      <c r="L3123" s="7" t="s">
        <v>148</v>
      </c>
      <c r="M3123">
        <v>1.9870000000000001</v>
      </c>
      <c r="N3123" s="12">
        <v>541</v>
      </c>
      <c r="O3123">
        <f t="shared" si="97"/>
        <v>541</v>
      </c>
    </row>
    <row r="3124" spans="1:15" x14ac:dyDescent="0.25">
      <c r="A3124">
        <v>822626</v>
      </c>
      <c r="B3124">
        <v>821885</v>
      </c>
      <c r="C3124" t="s">
        <v>139</v>
      </c>
      <c r="D3124" t="s">
        <v>143</v>
      </c>
      <c r="E3124">
        <v>2</v>
      </c>
      <c r="F3124" s="11">
        <v>65781</v>
      </c>
      <c r="G3124" s="7" t="s">
        <v>165</v>
      </c>
      <c r="H3124" s="7">
        <f t="shared" si="96"/>
        <v>0</v>
      </c>
      <c r="I3124" t="s">
        <v>153</v>
      </c>
      <c r="J3124" t="s">
        <v>153</v>
      </c>
      <c r="K3124" t="s">
        <v>11</v>
      </c>
      <c r="L3124" s="7" t="s">
        <v>148</v>
      </c>
      <c r="M3124">
        <v>1.9870000000000001</v>
      </c>
      <c r="N3124" s="12">
        <v>100</v>
      </c>
      <c r="O3124">
        <f t="shared" si="97"/>
        <v>100</v>
      </c>
    </row>
    <row r="3125" spans="1:15" x14ac:dyDescent="0.25">
      <c r="A3125">
        <v>822627</v>
      </c>
      <c r="B3125">
        <v>821885</v>
      </c>
      <c r="C3125" t="s">
        <v>139</v>
      </c>
      <c r="D3125" t="s">
        <v>143</v>
      </c>
      <c r="E3125">
        <v>2</v>
      </c>
      <c r="F3125" s="11">
        <v>49149312</v>
      </c>
      <c r="G3125" s="7" t="s">
        <v>165</v>
      </c>
      <c r="H3125" s="7">
        <f t="shared" si="96"/>
        <v>0</v>
      </c>
      <c r="I3125" t="s">
        <v>153</v>
      </c>
      <c r="J3125" t="s">
        <v>153</v>
      </c>
      <c r="K3125" t="s">
        <v>11</v>
      </c>
      <c r="L3125" s="7" t="s">
        <v>148</v>
      </c>
      <c r="M3125">
        <v>1.9870000000000001</v>
      </c>
      <c r="N3125" s="12">
        <v>60</v>
      </c>
      <c r="O3125">
        <f t="shared" si="97"/>
        <v>60</v>
      </c>
    </row>
    <row r="3126" spans="1:15" x14ac:dyDescent="0.25">
      <c r="A3126">
        <v>822628</v>
      </c>
      <c r="B3126">
        <v>821885</v>
      </c>
      <c r="C3126" t="s">
        <v>139</v>
      </c>
      <c r="D3126" t="s">
        <v>143</v>
      </c>
      <c r="E3126">
        <v>2</v>
      </c>
      <c r="F3126" s="11">
        <v>106487574</v>
      </c>
      <c r="G3126" s="7" t="s">
        <v>165</v>
      </c>
      <c r="H3126" s="7">
        <f t="shared" si="96"/>
        <v>0</v>
      </c>
      <c r="I3126" t="s">
        <v>153</v>
      </c>
      <c r="J3126" t="s">
        <v>153</v>
      </c>
      <c r="K3126" t="s">
        <v>11</v>
      </c>
      <c r="L3126" s="7" t="s">
        <v>148</v>
      </c>
      <c r="M3126">
        <v>1.9870000000000001</v>
      </c>
      <c r="N3126" s="12">
        <v>141</v>
      </c>
      <c r="O3126">
        <f t="shared" si="97"/>
        <v>141</v>
      </c>
    </row>
    <row r="3127" spans="1:15" x14ac:dyDescent="0.25">
      <c r="A3127">
        <v>822629</v>
      </c>
      <c r="B3127">
        <v>821885</v>
      </c>
      <c r="C3127" t="s">
        <v>139</v>
      </c>
      <c r="D3127" t="s">
        <v>143</v>
      </c>
      <c r="E3127">
        <v>2</v>
      </c>
      <c r="F3127" s="11">
        <v>55906</v>
      </c>
      <c r="G3127" s="7" t="s">
        <v>165</v>
      </c>
      <c r="H3127" s="7">
        <f t="shared" si="96"/>
        <v>0</v>
      </c>
      <c r="I3127" t="s">
        <v>153</v>
      </c>
      <c r="J3127" t="s">
        <v>153</v>
      </c>
      <c r="K3127" t="s">
        <v>11</v>
      </c>
      <c r="L3127" s="7" t="s">
        <v>148</v>
      </c>
      <c r="M3127">
        <v>1.9870000000000001</v>
      </c>
      <c r="N3127" s="12">
        <v>234</v>
      </c>
      <c r="O3127">
        <f t="shared" si="97"/>
        <v>234</v>
      </c>
    </row>
    <row r="3128" spans="1:15" x14ac:dyDescent="0.25">
      <c r="A3128">
        <v>822633</v>
      </c>
      <c r="B3128">
        <v>821885</v>
      </c>
      <c r="C3128" t="s">
        <v>139</v>
      </c>
      <c r="D3128" t="s">
        <v>143</v>
      </c>
      <c r="E3128">
        <v>2</v>
      </c>
      <c r="F3128" s="11">
        <v>105124852</v>
      </c>
      <c r="G3128" s="7" t="s">
        <v>165</v>
      </c>
      <c r="H3128" s="7">
        <f t="shared" si="96"/>
        <v>0</v>
      </c>
      <c r="I3128" t="s">
        <v>153</v>
      </c>
      <c r="J3128" t="s">
        <v>153</v>
      </c>
      <c r="K3128" t="s">
        <v>11</v>
      </c>
      <c r="L3128" s="7" t="s">
        <v>148</v>
      </c>
      <c r="M3128">
        <v>1.9870000000000001</v>
      </c>
      <c r="N3128" s="12">
        <v>10</v>
      </c>
      <c r="O3128">
        <f t="shared" si="97"/>
        <v>10</v>
      </c>
    </row>
    <row r="3129" spans="1:15" x14ac:dyDescent="0.25">
      <c r="A3129">
        <v>822635</v>
      </c>
      <c r="B3129">
        <v>821885</v>
      </c>
      <c r="C3129" t="s">
        <v>139</v>
      </c>
      <c r="D3129" t="s">
        <v>143</v>
      </c>
      <c r="E3129">
        <v>2</v>
      </c>
      <c r="F3129" s="11">
        <v>718361202749205</v>
      </c>
      <c r="G3129" s="7" t="s">
        <v>165</v>
      </c>
      <c r="H3129" s="7">
        <f t="shared" si="96"/>
        <v>0</v>
      </c>
      <c r="I3129" t="s">
        <v>153</v>
      </c>
      <c r="J3129" t="s">
        <v>153</v>
      </c>
      <c r="K3129" t="s">
        <v>11</v>
      </c>
      <c r="L3129" s="7" t="s">
        <v>148</v>
      </c>
      <c r="M3129">
        <v>1.9870000000000001</v>
      </c>
      <c r="N3129" s="12">
        <v>60</v>
      </c>
      <c r="O3129">
        <f t="shared" si="97"/>
        <v>60</v>
      </c>
    </row>
    <row r="3130" spans="1:15" x14ac:dyDescent="0.25">
      <c r="A3130">
        <v>822636</v>
      </c>
      <c r="B3130">
        <v>821885</v>
      </c>
      <c r="C3130" t="s">
        <v>139</v>
      </c>
      <c r="D3130" t="s">
        <v>143</v>
      </c>
      <c r="E3130">
        <v>2</v>
      </c>
      <c r="F3130" s="11">
        <v>7133033015195</v>
      </c>
      <c r="G3130" s="7" t="s">
        <v>165</v>
      </c>
      <c r="H3130" s="7">
        <f t="shared" si="96"/>
        <v>0</v>
      </c>
      <c r="I3130" t="s">
        <v>153</v>
      </c>
      <c r="J3130" t="s">
        <v>153</v>
      </c>
      <c r="K3130" t="s">
        <v>11</v>
      </c>
      <c r="L3130" s="7" t="s">
        <v>148</v>
      </c>
      <c r="M3130">
        <v>1.9870000000000001</v>
      </c>
      <c r="N3130" s="12">
        <v>100</v>
      </c>
      <c r="O3130">
        <f t="shared" si="97"/>
        <v>100</v>
      </c>
    </row>
    <row r="3131" spans="1:15" x14ac:dyDescent="0.25">
      <c r="A3131">
        <v>822637</v>
      </c>
      <c r="B3131">
        <v>821885</v>
      </c>
      <c r="C3131" t="s">
        <v>139</v>
      </c>
      <c r="D3131" t="s">
        <v>143</v>
      </c>
      <c r="E3131">
        <v>2</v>
      </c>
      <c r="F3131" s="11">
        <v>100642</v>
      </c>
      <c r="G3131" s="7" t="s">
        <v>165</v>
      </c>
      <c r="H3131" s="7">
        <f t="shared" si="96"/>
        <v>0</v>
      </c>
      <c r="I3131" t="s">
        <v>153</v>
      </c>
      <c r="J3131" t="s">
        <v>294</v>
      </c>
      <c r="K3131" t="s">
        <v>11</v>
      </c>
      <c r="L3131" s="7" t="s">
        <v>148</v>
      </c>
      <c r="M3131" t="s">
        <v>294</v>
      </c>
      <c r="N3131" t="s">
        <v>294</v>
      </c>
      <c r="O3131" t="str">
        <f t="shared" si="97"/>
        <v>Нет показаний</v>
      </c>
    </row>
    <row r="3132" spans="1:15" x14ac:dyDescent="0.25">
      <c r="A3132">
        <v>822638</v>
      </c>
      <c r="B3132">
        <v>821885</v>
      </c>
      <c r="C3132" t="s">
        <v>139</v>
      </c>
      <c r="D3132" t="s">
        <v>143</v>
      </c>
      <c r="E3132">
        <v>2</v>
      </c>
      <c r="F3132" s="11">
        <v>7789130289368</v>
      </c>
      <c r="G3132" s="7" t="s">
        <v>165</v>
      </c>
      <c r="H3132" s="7">
        <f t="shared" si="96"/>
        <v>0</v>
      </c>
      <c r="I3132" t="s">
        <v>153</v>
      </c>
      <c r="J3132" t="s">
        <v>153</v>
      </c>
      <c r="K3132" t="s">
        <v>11</v>
      </c>
      <c r="L3132" s="7" t="s">
        <v>148</v>
      </c>
      <c r="M3132">
        <v>1.9870000000000001</v>
      </c>
      <c r="N3132" s="12">
        <v>71</v>
      </c>
      <c r="O3132">
        <f t="shared" si="97"/>
        <v>71</v>
      </c>
    </row>
    <row r="3133" spans="1:15" x14ac:dyDescent="0.25">
      <c r="A3133">
        <v>822639</v>
      </c>
      <c r="B3133">
        <v>821885</v>
      </c>
      <c r="C3133" t="s">
        <v>139</v>
      </c>
      <c r="D3133" t="s">
        <v>143</v>
      </c>
      <c r="E3133">
        <v>2</v>
      </c>
      <c r="F3133" s="11">
        <v>7133033015187</v>
      </c>
      <c r="G3133" s="7" t="s">
        <v>165</v>
      </c>
      <c r="H3133" s="7">
        <f t="shared" si="96"/>
        <v>0</v>
      </c>
      <c r="I3133" t="s">
        <v>153</v>
      </c>
      <c r="J3133" t="s">
        <v>153</v>
      </c>
      <c r="K3133" t="s">
        <v>11</v>
      </c>
      <c r="L3133" s="7" t="s">
        <v>148</v>
      </c>
      <c r="M3133">
        <v>1.9870000000000001</v>
      </c>
      <c r="N3133" s="12">
        <v>135</v>
      </c>
      <c r="O3133">
        <f t="shared" si="97"/>
        <v>135</v>
      </c>
    </row>
    <row r="3134" spans="1:15" x14ac:dyDescent="0.25">
      <c r="A3134">
        <v>822640</v>
      </c>
      <c r="B3134">
        <v>821885</v>
      </c>
      <c r="C3134" t="s">
        <v>139</v>
      </c>
      <c r="D3134" t="s">
        <v>143</v>
      </c>
      <c r="E3134">
        <v>2</v>
      </c>
      <c r="F3134" s="11">
        <v>97323379</v>
      </c>
      <c r="G3134" s="7" t="s">
        <v>165</v>
      </c>
      <c r="H3134" s="7">
        <f t="shared" si="96"/>
        <v>0</v>
      </c>
      <c r="I3134" t="s">
        <v>153</v>
      </c>
      <c r="J3134" t="s">
        <v>153</v>
      </c>
      <c r="K3134" t="s">
        <v>11</v>
      </c>
      <c r="L3134" s="7" t="s">
        <v>148</v>
      </c>
      <c r="M3134">
        <v>1.9870000000000001</v>
      </c>
      <c r="N3134" s="12">
        <v>222</v>
      </c>
      <c r="O3134">
        <f t="shared" si="97"/>
        <v>222</v>
      </c>
    </row>
    <row r="3135" spans="1:15" x14ac:dyDescent="0.25">
      <c r="A3135">
        <v>822641</v>
      </c>
      <c r="B3135">
        <v>821885</v>
      </c>
      <c r="C3135" t="s">
        <v>139</v>
      </c>
      <c r="D3135" t="s">
        <v>143</v>
      </c>
      <c r="E3135">
        <v>2</v>
      </c>
      <c r="F3135" s="11">
        <v>108199134</v>
      </c>
      <c r="G3135" s="7" t="s">
        <v>165</v>
      </c>
      <c r="H3135" s="7">
        <f t="shared" si="96"/>
        <v>0</v>
      </c>
      <c r="I3135" t="s">
        <v>153</v>
      </c>
      <c r="J3135" t="s">
        <v>153</v>
      </c>
      <c r="K3135" t="s">
        <v>11</v>
      </c>
      <c r="L3135" s="7" t="s">
        <v>148</v>
      </c>
      <c r="M3135">
        <v>1.9870000000000001</v>
      </c>
      <c r="N3135" s="12">
        <v>215</v>
      </c>
      <c r="O3135">
        <f t="shared" si="97"/>
        <v>215</v>
      </c>
    </row>
    <row r="3136" spans="1:15" x14ac:dyDescent="0.25">
      <c r="A3136">
        <v>822642</v>
      </c>
      <c r="B3136">
        <v>821885</v>
      </c>
      <c r="C3136" t="s">
        <v>139</v>
      </c>
      <c r="D3136" t="s">
        <v>143</v>
      </c>
      <c r="E3136">
        <v>2</v>
      </c>
      <c r="F3136" s="11">
        <v>104297903</v>
      </c>
      <c r="G3136" s="7" t="s">
        <v>165</v>
      </c>
      <c r="H3136" s="7">
        <f t="shared" si="96"/>
        <v>0</v>
      </c>
      <c r="I3136" t="s">
        <v>153</v>
      </c>
      <c r="J3136" t="s">
        <v>153</v>
      </c>
      <c r="K3136" t="s">
        <v>11</v>
      </c>
      <c r="L3136" s="7" t="s">
        <v>148</v>
      </c>
      <c r="M3136">
        <v>1.9870000000000001</v>
      </c>
      <c r="N3136" s="12">
        <v>125</v>
      </c>
      <c r="O3136">
        <f t="shared" si="97"/>
        <v>125</v>
      </c>
    </row>
    <row r="3137" spans="1:15" x14ac:dyDescent="0.25">
      <c r="A3137">
        <v>822643</v>
      </c>
      <c r="B3137">
        <v>821885</v>
      </c>
      <c r="C3137" t="s">
        <v>139</v>
      </c>
      <c r="D3137" t="s">
        <v>143</v>
      </c>
      <c r="E3137">
        <v>2</v>
      </c>
      <c r="F3137" s="11">
        <v>7789130385784</v>
      </c>
      <c r="G3137" s="7" t="s">
        <v>165</v>
      </c>
      <c r="H3137" s="7">
        <f t="shared" si="96"/>
        <v>0</v>
      </c>
      <c r="I3137" t="s">
        <v>153</v>
      </c>
      <c r="J3137" t="s">
        <v>153</v>
      </c>
      <c r="K3137" t="s">
        <v>11</v>
      </c>
      <c r="L3137" s="7" t="s">
        <v>148</v>
      </c>
      <c r="M3137">
        <v>1.9870000000000001</v>
      </c>
      <c r="N3137" s="12">
        <v>1</v>
      </c>
      <c r="O3137">
        <f t="shared" si="97"/>
        <v>1</v>
      </c>
    </row>
    <row r="3138" spans="1:15" x14ac:dyDescent="0.25">
      <c r="A3138">
        <v>822644</v>
      </c>
      <c r="B3138">
        <v>821885</v>
      </c>
      <c r="C3138" t="s">
        <v>139</v>
      </c>
      <c r="D3138" t="s">
        <v>143</v>
      </c>
      <c r="E3138">
        <v>2</v>
      </c>
      <c r="F3138" s="11">
        <v>7789130253895</v>
      </c>
      <c r="G3138" s="7" t="s">
        <v>165</v>
      </c>
      <c r="H3138" s="7">
        <f t="shared" si="96"/>
        <v>0</v>
      </c>
      <c r="I3138" t="s">
        <v>153</v>
      </c>
      <c r="J3138" t="s">
        <v>153</v>
      </c>
      <c r="K3138" t="s">
        <v>11</v>
      </c>
      <c r="L3138" s="7" t="s">
        <v>148</v>
      </c>
      <c r="M3138">
        <v>1.9870000000000001</v>
      </c>
      <c r="N3138" s="12">
        <v>9</v>
      </c>
      <c r="O3138">
        <f t="shared" si="97"/>
        <v>9</v>
      </c>
    </row>
    <row r="3139" spans="1:15" x14ac:dyDescent="0.25">
      <c r="A3139">
        <v>822645</v>
      </c>
      <c r="B3139">
        <v>821885</v>
      </c>
      <c r="C3139" t="s">
        <v>139</v>
      </c>
      <c r="D3139" t="s">
        <v>143</v>
      </c>
      <c r="E3139">
        <v>2</v>
      </c>
      <c r="F3139" s="11">
        <v>107127445</v>
      </c>
      <c r="G3139" s="7" t="s">
        <v>165</v>
      </c>
      <c r="H3139" s="7">
        <f t="shared" ref="H3139:H3202" si="98">COUNTIFS($F$2:$F$3258,F3139,$G$2:$G$3258,"ОКПУ")</f>
        <v>0</v>
      </c>
      <c r="I3139" t="s">
        <v>153</v>
      </c>
      <c r="J3139" t="s">
        <v>153</v>
      </c>
      <c r="K3139" t="s">
        <v>11</v>
      </c>
      <c r="L3139" s="7" t="s">
        <v>148</v>
      </c>
      <c r="M3139">
        <v>1.9870000000000001</v>
      </c>
      <c r="N3139" s="12">
        <v>110</v>
      </c>
      <c r="O3139">
        <f t="shared" ref="O3139:O3202" si="99">IF(H3139&gt;0,IFERROR(N3139/H3139,N3139),N3139)</f>
        <v>110</v>
      </c>
    </row>
    <row r="3140" spans="1:15" x14ac:dyDescent="0.25">
      <c r="A3140">
        <v>822646</v>
      </c>
      <c r="B3140">
        <v>821885</v>
      </c>
      <c r="C3140" t="s">
        <v>139</v>
      </c>
      <c r="D3140" t="s">
        <v>143</v>
      </c>
      <c r="E3140">
        <v>2</v>
      </c>
      <c r="F3140" s="11">
        <v>62044366</v>
      </c>
      <c r="G3140" s="7" t="s">
        <v>165</v>
      </c>
      <c r="H3140" s="7">
        <f t="shared" si="98"/>
        <v>0</v>
      </c>
      <c r="I3140" t="s">
        <v>153</v>
      </c>
      <c r="J3140" t="s">
        <v>153</v>
      </c>
      <c r="K3140" t="s">
        <v>11</v>
      </c>
      <c r="L3140" s="7" t="s">
        <v>148</v>
      </c>
      <c r="M3140">
        <v>1.9870000000000001</v>
      </c>
      <c r="N3140" s="12">
        <v>184</v>
      </c>
      <c r="O3140">
        <f t="shared" si="99"/>
        <v>184</v>
      </c>
    </row>
    <row r="3141" spans="1:15" x14ac:dyDescent="0.25">
      <c r="A3141">
        <v>822647</v>
      </c>
      <c r="B3141">
        <v>821885</v>
      </c>
      <c r="C3141" t="s">
        <v>139</v>
      </c>
      <c r="D3141" t="s">
        <v>143</v>
      </c>
      <c r="E3141">
        <v>2</v>
      </c>
      <c r="F3141" s="11">
        <v>57455875</v>
      </c>
      <c r="G3141" s="7" t="s">
        <v>165</v>
      </c>
      <c r="H3141" s="7">
        <f t="shared" si="98"/>
        <v>0</v>
      </c>
      <c r="I3141" t="s">
        <v>153</v>
      </c>
      <c r="J3141" t="s">
        <v>294</v>
      </c>
      <c r="K3141" t="s">
        <v>11</v>
      </c>
      <c r="L3141" s="7" t="s">
        <v>148</v>
      </c>
      <c r="M3141" t="s">
        <v>294</v>
      </c>
      <c r="N3141" t="s">
        <v>294</v>
      </c>
      <c r="O3141" t="str">
        <f t="shared" si="99"/>
        <v>Нет показаний</v>
      </c>
    </row>
    <row r="3142" spans="1:15" x14ac:dyDescent="0.25">
      <c r="A3142">
        <v>822650</v>
      </c>
      <c r="B3142">
        <v>821885</v>
      </c>
      <c r="C3142" t="s">
        <v>139</v>
      </c>
      <c r="D3142" t="s">
        <v>143</v>
      </c>
      <c r="E3142">
        <v>2</v>
      </c>
      <c r="F3142" s="11">
        <v>60162418</v>
      </c>
      <c r="G3142" s="7" t="s">
        <v>165</v>
      </c>
      <c r="H3142" s="7">
        <f t="shared" si="98"/>
        <v>0</v>
      </c>
      <c r="I3142" t="s">
        <v>153</v>
      </c>
      <c r="J3142" t="s">
        <v>153</v>
      </c>
      <c r="K3142" t="s">
        <v>11</v>
      </c>
      <c r="L3142" s="7" t="s">
        <v>148</v>
      </c>
      <c r="M3142">
        <v>1.9870000000000001</v>
      </c>
      <c r="N3142" s="12">
        <v>249</v>
      </c>
      <c r="O3142">
        <f t="shared" si="99"/>
        <v>249</v>
      </c>
    </row>
    <row r="3143" spans="1:15" x14ac:dyDescent="0.25">
      <c r="A3143">
        <v>822653</v>
      </c>
      <c r="B3143">
        <v>821885</v>
      </c>
      <c r="C3143" t="s">
        <v>139</v>
      </c>
      <c r="D3143" t="s">
        <v>143</v>
      </c>
      <c r="E3143">
        <v>2</v>
      </c>
      <c r="F3143" s="11">
        <v>108221895</v>
      </c>
      <c r="G3143" s="7" t="s">
        <v>165</v>
      </c>
      <c r="H3143" s="7">
        <f t="shared" si="98"/>
        <v>0</v>
      </c>
      <c r="I3143" t="s">
        <v>153</v>
      </c>
      <c r="J3143" t="s">
        <v>294</v>
      </c>
      <c r="K3143" t="s">
        <v>11</v>
      </c>
      <c r="L3143" s="7" t="s">
        <v>148</v>
      </c>
      <c r="M3143" t="s">
        <v>294</v>
      </c>
      <c r="N3143" t="s">
        <v>294</v>
      </c>
      <c r="O3143" t="str">
        <f t="shared" si="99"/>
        <v>Нет показаний</v>
      </c>
    </row>
    <row r="3144" spans="1:15" x14ac:dyDescent="0.25">
      <c r="A3144">
        <v>822654</v>
      </c>
      <c r="B3144">
        <v>821885</v>
      </c>
      <c r="C3144" t="s">
        <v>139</v>
      </c>
      <c r="D3144" t="s">
        <v>143</v>
      </c>
      <c r="E3144">
        <v>2</v>
      </c>
      <c r="F3144" s="11">
        <v>92005</v>
      </c>
      <c r="G3144" s="7" t="s">
        <v>165</v>
      </c>
      <c r="H3144" s="7">
        <f t="shared" si="98"/>
        <v>0</v>
      </c>
      <c r="I3144" t="s">
        <v>153</v>
      </c>
      <c r="J3144" t="s">
        <v>153</v>
      </c>
      <c r="K3144" t="s">
        <v>11</v>
      </c>
      <c r="L3144" s="7" t="s">
        <v>148</v>
      </c>
      <c r="M3144">
        <v>1.9870000000000001</v>
      </c>
      <c r="N3144" s="12">
        <v>114</v>
      </c>
      <c r="O3144">
        <f t="shared" si="99"/>
        <v>114</v>
      </c>
    </row>
    <row r="3145" spans="1:15" x14ac:dyDescent="0.25">
      <c r="A3145">
        <v>822657</v>
      </c>
      <c r="B3145">
        <v>821885</v>
      </c>
      <c r="C3145" t="s">
        <v>139</v>
      </c>
      <c r="D3145" t="s">
        <v>143</v>
      </c>
      <c r="E3145">
        <v>2</v>
      </c>
      <c r="F3145" s="11">
        <v>63117664</v>
      </c>
      <c r="G3145" s="7" t="s">
        <v>165</v>
      </c>
      <c r="H3145" s="7">
        <f t="shared" si="98"/>
        <v>0</v>
      </c>
      <c r="I3145" t="s">
        <v>153</v>
      </c>
      <c r="J3145" t="s">
        <v>294</v>
      </c>
      <c r="K3145" t="s">
        <v>11</v>
      </c>
      <c r="L3145" s="7" t="s">
        <v>148</v>
      </c>
      <c r="M3145" t="s">
        <v>294</v>
      </c>
      <c r="N3145" t="s">
        <v>294</v>
      </c>
      <c r="O3145" t="str">
        <f t="shared" si="99"/>
        <v>Нет показаний</v>
      </c>
    </row>
    <row r="3146" spans="1:15" x14ac:dyDescent="0.25">
      <c r="A3146">
        <v>822658</v>
      </c>
      <c r="B3146">
        <v>821885</v>
      </c>
      <c r="C3146" t="s">
        <v>139</v>
      </c>
      <c r="D3146" t="s">
        <v>143</v>
      </c>
      <c r="E3146">
        <v>2</v>
      </c>
      <c r="F3146" s="11">
        <v>107127956</v>
      </c>
      <c r="G3146" s="7" t="s">
        <v>165</v>
      </c>
      <c r="H3146" s="7">
        <f t="shared" si="98"/>
        <v>0</v>
      </c>
      <c r="I3146" t="s">
        <v>153</v>
      </c>
      <c r="J3146" t="s">
        <v>294</v>
      </c>
      <c r="K3146" t="s">
        <v>11</v>
      </c>
      <c r="L3146" s="7" t="s">
        <v>148</v>
      </c>
      <c r="M3146" t="s">
        <v>294</v>
      </c>
      <c r="N3146" t="s">
        <v>294</v>
      </c>
      <c r="O3146" t="str">
        <f t="shared" si="99"/>
        <v>Нет показаний</v>
      </c>
    </row>
    <row r="3147" spans="1:15" x14ac:dyDescent="0.25">
      <c r="A3147">
        <v>822659</v>
      </c>
      <c r="B3147">
        <v>821885</v>
      </c>
      <c r="C3147" t="s">
        <v>139</v>
      </c>
      <c r="D3147" t="s">
        <v>143</v>
      </c>
      <c r="E3147">
        <v>2</v>
      </c>
      <c r="F3147" s="11">
        <v>108204436</v>
      </c>
      <c r="G3147" s="7" t="s">
        <v>165</v>
      </c>
      <c r="H3147" s="7">
        <f t="shared" si="98"/>
        <v>0</v>
      </c>
      <c r="I3147" t="s">
        <v>153</v>
      </c>
      <c r="J3147" t="s">
        <v>153</v>
      </c>
      <c r="K3147" t="s">
        <v>11</v>
      </c>
      <c r="L3147" s="7" t="s">
        <v>148</v>
      </c>
      <c r="M3147">
        <v>1.9870000000000001</v>
      </c>
      <c r="N3147" s="12">
        <v>92</v>
      </c>
      <c r="O3147">
        <f t="shared" si="99"/>
        <v>92</v>
      </c>
    </row>
    <row r="3148" spans="1:15" x14ac:dyDescent="0.25">
      <c r="A3148">
        <v>822660</v>
      </c>
      <c r="B3148">
        <v>821885</v>
      </c>
      <c r="C3148" t="s">
        <v>139</v>
      </c>
      <c r="D3148" t="s">
        <v>143</v>
      </c>
      <c r="E3148">
        <v>2</v>
      </c>
      <c r="F3148" s="11">
        <v>63117855</v>
      </c>
      <c r="G3148" s="7" t="s">
        <v>165</v>
      </c>
      <c r="H3148" s="7">
        <f t="shared" si="98"/>
        <v>0</v>
      </c>
      <c r="I3148" t="s">
        <v>153</v>
      </c>
      <c r="J3148" t="s">
        <v>153</v>
      </c>
      <c r="K3148" t="s">
        <v>11</v>
      </c>
      <c r="L3148" s="7" t="s">
        <v>148</v>
      </c>
      <c r="M3148">
        <v>1.9870000000000001</v>
      </c>
      <c r="N3148" s="12">
        <v>114</v>
      </c>
      <c r="O3148">
        <f t="shared" si="99"/>
        <v>114</v>
      </c>
    </row>
    <row r="3149" spans="1:15" x14ac:dyDescent="0.25">
      <c r="A3149">
        <v>822661</v>
      </c>
      <c r="B3149">
        <v>821885</v>
      </c>
      <c r="C3149" t="s">
        <v>139</v>
      </c>
      <c r="D3149" t="s">
        <v>143</v>
      </c>
      <c r="E3149">
        <v>2</v>
      </c>
      <c r="F3149" s="11">
        <v>26244</v>
      </c>
      <c r="G3149" s="7" t="s">
        <v>165</v>
      </c>
      <c r="H3149" s="7">
        <f t="shared" si="98"/>
        <v>0</v>
      </c>
      <c r="I3149" t="s">
        <v>153</v>
      </c>
      <c r="J3149" t="s">
        <v>294</v>
      </c>
      <c r="K3149" t="s">
        <v>11</v>
      </c>
      <c r="L3149" s="7" t="s">
        <v>148</v>
      </c>
      <c r="M3149" t="s">
        <v>294</v>
      </c>
      <c r="N3149" t="s">
        <v>294</v>
      </c>
      <c r="O3149" t="str">
        <f t="shared" si="99"/>
        <v>Нет показаний</v>
      </c>
    </row>
    <row r="3150" spans="1:15" x14ac:dyDescent="0.25">
      <c r="A3150">
        <v>822662</v>
      </c>
      <c r="B3150">
        <v>821885</v>
      </c>
      <c r="C3150" t="s">
        <v>139</v>
      </c>
      <c r="D3150" t="s">
        <v>143</v>
      </c>
      <c r="E3150">
        <v>2</v>
      </c>
      <c r="F3150" s="11">
        <v>108221838</v>
      </c>
      <c r="G3150" s="7" t="s">
        <v>165</v>
      </c>
      <c r="H3150" s="7">
        <f t="shared" si="98"/>
        <v>0</v>
      </c>
      <c r="I3150" t="s">
        <v>153</v>
      </c>
      <c r="J3150" t="s">
        <v>294</v>
      </c>
      <c r="K3150" t="s">
        <v>11</v>
      </c>
      <c r="L3150" s="7" t="s">
        <v>148</v>
      </c>
      <c r="M3150" t="s">
        <v>294</v>
      </c>
      <c r="N3150" t="s">
        <v>294</v>
      </c>
      <c r="O3150" t="str">
        <f t="shared" si="99"/>
        <v>Нет показаний</v>
      </c>
    </row>
    <row r="3151" spans="1:15" x14ac:dyDescent="0.25">
      <c r="A3151">
        <v>822663</v>
      </c>
      <c r="B3151">
        <v>821885</v>
      </c>
      <c r="C3151" t="s">
        <v>139</v>
      </c>
      <c r="D3151" t="s">
        <v>143</v>
      </c>
      <c r="E3151">
        <v>2</v>
      </c>
      <c r="F3151" s="11">
        <v>63118755</v>
      </c>
      <c r="G3151" s="7" t="s">
        <v>165</v>
      </c>
      <c r="H3151" s="7">
        <f t="shared" si="98"/>
        <v>0</v>
      </c>
      <c r="I3151" t="s">
        <v>153</v>
      </c>
      <c r="J3151" t="s">
        <v>153</v>
      </c>
      <c r="K3151" t="s">
        <v>11</v>
      </c>
      <c r="L3151" s="7" t="s">
        <v>148</v>
      </c>
      <c r="M3151">
        <v>1.9870000000000001</v>
      </c>
      <c r="N3151" s="12">
        <v>0</v>
      </c>
      <c r="O3151">
        <f t="shared" si="99"/>
        <v>0</v>
      </c>
    </row>
    <row r="3152" spans="1:15" x14ac:dyDescent="0.25">
      <c r="A3152">
        <v>822664</v>
      </c>
      <c r="B3152">
        <v>821885</v>
      </c>
      <c r="C3152" t="s">
        <v>139</v>
      </c>
      <c r="D3152" t="s">
        <v>143</v>
      </c>
      <c r="E3152">
        <v>2</v>
      </c>
      <c r="F3152" s="11">
        <v>114717</v>
      </c>
      <c r="G3152" s="7" t="s">
        <v>165</v>
      </c>
      <c r="H3152" s="7">
        <f t="shared" si="98"/>
        <v>0</v>
      </c>
      <c r="I3152" t="s">
        <v>153</v>
      </c>
      <c r="J3152" t="s">
        <v>294</v>
      </c>
      <c r="K3152" t="s">
        <v>11</v>
      </c>
      <c r="L3152" s="7" t="s">
        <v>148</v>
      </c>
      <c r="M3152" t="s">
        <v>294</v>
      </c>
      <c r="N3152" t="s">
        <v>294</v>
      </c>
      <c r="O3152" t="str">
        <f t="shared" si="99"/>
        <v>Нет показаний</v>
      </c>
    </row>
    <row r="3153" spans="1:15" x14ac:dyDescent="0.25">
      <c r="A3153">
        <v>822665</v>
      </c>
      <c r="B3153">
        <v>821885</v>
      </c>
      <c r="C3153" t="s">
        <v>139</v>
      </c>
      <c r="D3153" t="s">
        <v>143</v>
      </c>
      <c r="E3153">
        <v>2</v>
      </c>
      <c r="F3153" s="11">
        <v>36320</v>
      </c>
      <c r="G3153" s="7" t="s">
        <v>165</v>
      </c>
      <c r="H3153" s="7">
        <f t="shared" si="98"/>
        <v>0</v>
      </c>
      <c r="I3153" t="s">
        <v>153</v>
      </c>
      <c r="J3153" t="s">
        <v>153</v>
      </c>
      <c r="K3153" t="s">
        <v>11</v>
      </c>
      <c r="L3153" s="7" t="s">
        <v>148</v>
      </c>
      <c r="M3153">
        <v>1.9870000000000001</v>
      </c>
      <c r="N3153" s="12">
        <v>198</v>
      </c>
      <c r="O3153">
        <f t="shared" si="99"/>
        <v>198</v>
      </c>
    </row>
    <row r="3154" spans="1:15" x14ac:dyDescent="0.25">
      <c r="A3154">
        <v>822666</v>
      </c>
      <c r="B3154">
        <v>821885</v>
      </c>
      <c r="C3154" t="s">
        <v>139</v>
      </c>
      <c r="D3154" t="s">
        <v>143</v>
      </c>
      <c r="E3154">
        <v>2</v>
      </c>
      <c r="F3154" s="11">
        <v>1202686355</v>
      </c>
      <c r="G3154" s="7" t="s">
        <v>165</v>
      </c>
      <c r="H3154" s="7">
        <f t="shared" si="98"/>
        <v>0</v>
      </c>
      <c r="I3154" t="s">
        <v>153</v>
      </c>
      <c r="J3154" t="s">
        <v>153</v>
      </c>
      <c r="K3154" t="s">
        <v>11</v>
      </c>
      <c r="L3154" s="7" t="s">
        <v>148</v>
      </c>
      <c r="M3154">
        <v>1.9870000000000001</v>
      </c>
      <c r="N3154" s="12">
        <v>0</v>
      </c>
      <c r="O3154">
        <f t="shared" si="99"/>
        <v>0</v>
      </c>
    </row>
    <row r="3155" spans="1:15" x14ac:dyDescent="0.25">
      <c r="A3155">
        <v>822667</v>
      </c>
      <c r="B3155">
        <v>821885</v>
      </c>
      <c r="C3155" t="s">
        <v>139</v>
      </c>
      <c r="D3155" t="s">
        <v>143</v>
      </c>
      <c r="E3155">
        <v>2</v>
      </c>
      <c r="F3155" s="11">
        <v>63117974</v>
      </c>
      <c r="G3155" s="7" t="s">
        <v>165</v>
      </c>
      <c r="H3155" s="7">
        <f t="shared" si="98"/>
        <v>0</v>
      </c>
      <c r="I3155" t="s">
        <v>153</v>
      </c>
      <c r="J3155" t="s">
        <v>153</v>
      </c>
      <c r="K3155" t="s">
        <v>11</v>
      </c>
      <c r="L3155" s="7" t="s">
        <v>148</v>
      </c>
      <c r="M3155">
        <v>1.9870000000000001</v>
      </c>
      <c r="N3155" s="12">
        <v>2</v>
      </c>
      <c r="O3155">
        <f t="shared" si="99"/>
        <v>2</v>
      </c>
    </row>
    <row r="3156" spans="1:15" x14ac:dyDescent="0.25">
      <c r="A3156">
        <v>822668</v>
      </c>
      <c r="B3156">
        <v>821885</v>
      </c>
      <c r="C3156" t="s">
        <v>139</v>
      </c>
      <c r="D3156" t="s">
        <v>143</v>
      </c>
      <c r="E3156">
        <v>2</v>
      </c>
      <c r="F3156" s="11">
        <v>104303665</v>
      </c>
      <c r="G3156" s="7" t="s">
        <v>165</v>
      </c>
      <c r="H3156" s="7">
        <f t="shared" si="98"/>
        <v>0</v>
      </c>
      <c r="I3156" t="s">
        <v>153</v>
      </c>
      <c r="J3156" t="s">
        <v>294</v>
      </c>
      <c r="K3156" t="s">
        <v>11</v>
      </c>
      <c r="L3156" s="7" t="s">
        <v>148</v>
      </c>
      <c r="M3156" t="s">
        <v>294</v>
      </c>
      <c r="N3156" t="s">
        <v>294</v>
      </c>
      <c r="O3156" t="str">
        <f t="shared" si="99"/>
        <v>Нет показаний</v>
      </c>
    </row>
    <row r="3157" spans="1:15" x14ac:dyDescent="0.25">
      <c r="A3157">
        <v>822669</v>
      </c>
      <c r="B3157">
        <v>821885</v>
      </c>
      <c r="C3157" t="s">
        <v>139</v>
      </c>
      <c r="D3157" t="s">
        <v>143</v>
      </c>
      <c r="E3157">
        <v>2</v>
      </c>
      <c r="F3157" s="11">
        <v>239474</v>
      </c>
      <c r="G3157" s="7" t="s">
        <v>165</v>
      </c>
      <c r="H3157" s="7">
        <f t="shared" si="98"/>
        <v>0</v>
      </c>
      <c r="I3157" t="s">
        <v>153</v>
      </c>
      <c r="J3157" t="s">
        <v>153</v>
      </c>
      <c r="K3157" t="s">
        <v>11</v>
      </c>
      <c r="L3157" s="7" t="s">
        <v>148</v>
      </c>
      <c r="M3157">
        <v>1.9870000000000001</v>
      </c>
      <c r="N3157" s="12">
        <v>389</v>
      </c>
      <c r="O3157">
        <f t="shared" si="99"/>
        <v>389</v>
      </c>
    </row>
    <row r="3158" spans="1:15" x14ac:dyDescent="0.25">
      <c r="A3158">
        <v>822670</v>
      </c>
      <c r="B3158">
        <v>821885</v>
      </c>
      <c r="C3158" t="s">
        <v>139</v>
      </c>
      <c r="D3158" t="s">
        <v>143</v>
      </c>
      <c r="E3158">
        <v>2</v>
      </c>
      <c r="F3158" s="11">
        <v>107127427</v>
      </c>
      <c r="G3158" s="7" t="s">
        <v>165</v>
      </c>
      <c r="H3158" s="7">
        <f t="shared" si="98"/>
        <v>0</v>
      </c>
      <c r="I3158" t="s">
        <v>153</v>
      </c>
      <c r="J3158" t="s">
        <v>153</v>
      </c>
      <c r="K3158" t="s">
        <v>11</v>
      </c>
      <c r="L3158" s="7" t="s">
        <v>148</v>
      </c>
      <c r="M3158">
        <v>1.9870000000000001</v>
      </c>
      <c r="N3158" s="12">
        <v>105</v>
      </c>
      <c r="O3158">
        <f t="shared" si="99"/>
        <v>105</v>
      </c>
    </row>
    <row r="3159" spans="1:15" x14ac:dyDescent="0.25">
      <c r="A3159">
        <v>822671</v>
      </c>
      <c r="B3159">
        <v>821885</v>
      </c>
      <c r="C3159" t="s">
        <v>139</v>
      </c>
      <c r="D3159" t="s">
        <v>143</v>
      </c>
      <c r="E3159">
        <v>2</v>
      </c>
      <c r="F3159" s="11">
        <v>438146</v>
      </c>
      <c r="G3159" s="7" t="s">
        <v>165</v>
      </c>
      <c r="H3159" s="7">
        <f t="shared" si="98"/>
        <v>0</v>
      </c>
      <c r="I3159" t="s">
        <v>153</v>
      </c>
      <c r="J3159" t="s">
        <v>153</v>
      </c>
      <c r="K3159" t="s">
        <v>11</v>
      </c>
      <c r="L3159" s="7" t="s">
        <v>148</v>
      </c>
      <c r="M3159">
        <v>1.9870000000000001</v>
      </c>
      <c r="N3159" s="12">
        <v>96</v>
      </c>
      <c r="O3159">
        <f t="shared" si="99"/>
        <v>96</v>
      </c>
    </row>
    <row r="3160" spans="1:15" x14ac:dyDescent="0.25">
      <c r="A3160">
        <v>822672</v>
      </c>
      <c r="B3160">
        <v>821885</v>
      </c>
      <c r="C3160" t="s">
        <v>139</v>
      </c>
      <c r="D3160" t="s">
        <v>143</v>
      </c>
      <c r="E3160">
        <v>2</v>
      </c>
      <c r="F3160" s="11">
        <v>11067091163459</v>
      </c>
      <c r="G3160" s="7" t="s">
        <v>165</v>
      </c>
      <c r="H3160" s="7">
        <f t="shared" si="98"/>
        <v>0</v>
      </c>
      <c r="I3160" t="s">
        <v>153</v>
      </c>
      <c r="J3160" t="s">
        <v>294</v>
      </c>
      <c r="K3160" t="s">
        <v>11</v>
      </c>
      <c r="L3160" s="7" t="s">
        <v>148</v>
      </c>
      <c r="M3160" t="s">
        <v>294</v>
      </c>
      <c r="N3160" t="s">
        <v>294</v>
      </c>
      <c r="O3160" t="str">
        <f t="shared" si="99"/>
        <v>Нет показаний</v>
      </c>
    </row>
    <row r="3161" spans="1:15" x14ac:dyDescent="0.25">
      <c r="A3161">
        <v>822673</v>
      </c>
      <c r="B3161">
        <v>821885</v>
      </c>
      <c r="C3161" t="s">
        <v>139</v>
      </c>
      <c r="D3161" t="s">
        <v>143</v>
      </c>
      <c r="E3161">
        <v>2</v>
      </c>
      <c r="F3161" s="11">
        <v>119142925</v>
      </c>
      <c r="G3161" s="7" t="s">
        <v>165</v>
      </c>
      <c r="H3161" s="7">
        <f t="shared" si="98"/>
        <v>0</v>
      </c>
      <c r="I3161" t="s">
        <v>153</v>
      </c>
      <c r="J3161" t="s">
        <v>294</v>
      </c>
      <c r="K3161" t="s">
        <v>11</v>
      </c>
      <c r="L3161" s="7" t="s">
        <v>148</v>
      </c>
      <c r="M3161" t="s">
        <v>294</v>
      </c>
      <c r="N3161" t="s">
        <v>294</v>
      </c>
      <c r="O3161" t="str">
        <f t="shared" si="99"/>
        <v>Нет показаний</v>
      </c>
    </row>
    <row r="3162" spans="1:15" x14ac:dyDescent="0.25">
      <c r="A3162">
        <v>822674</v>
      </c>
      <c r="B3162">
        <v>821885</v>
      </c>
      <c r="C3162" t="s">
        <v>139</v>
      </c>
      <c r="D3162" t="s">
        <v>143</v>
      </c>
      <c r="E3162">
        <v>2</v>
      </c>
      <c r="F3162" s="11">
        <v>107127918</v>
      </c>
      <c r="G3162" s="7" t="s">
        <v>165</v>
      </c>
      <c r="H3162" s="7">
        <f t="shared" si="98"/>
        <v>0</v>
      </c>
      <c r="I3162" t="s">
        <v>153</v>
      </c>
      <c r="J3162" t="s">
        <v>294</v>
      </c>
      <c r="K3162" t="s">
        <v>11</v>
      </c>
      <c r="L3162" s="7" t="s">
        <v>148</v>
      </c>
      <c r="M3162" t="s">
        <v>294</v>
      </c>
      <c r="N3162" t="s">
        <v>294</v>
      </c>
      <c r="O3162" t="str">
        <f t="shared" si="99"/>
        <v>Нет показаний</v>
      </c>
    </row>
    <row r="3163" spans="1:15" x14ac:dyDescent="0.25">
      <c r="A3163">
        <v>822675</v>
      </c>
      <c r="B3163">
        <v>821885</v>
      </c>
      <c r="C3163" t="s">
        <v>139</v>
      </c>
      <c r="D3163" t="s">
        <v>143</v>
      </c>
      <c r="E3163">
        <v>2</v>
      </c>
      <c r="F3163" s="11">
        <v>119440</v>
      </c>
      <c r="G3163" s="7" t="s">
        <v>165</v>
      </c>
      <c r="H3163" s="7">
        <f t="shared" si="98"/>
        <v>0</v>
      </c>
      <c r="I3163" t="s">
        <v>153</v>
      </c>
      <c r="J3163" t="s">
        <v>294</v>
      </c>
      <c r="K3163" t="s">
        <v>11</v>
      </c>
      <c r="L3163" s="7" t="s">
        <v>148</v>
      </c>
      <c r="M3163" t="s">
        <v>294</v>
      </c>
      <c r="N3163" t="s">
        <v>294</v>
      </c>
      <c r="O3163" t="str">
        <f t="shared" si="99"/>
        <v>Нет показаний</v>
      </c>
    </row>
    <row r="3164" spans="1:15" x14ac:dyDescent="0.25">
      <c r="A3164">
        <v>822676</v>
      </c>
      <c r="B3164">
        <v>821885</v>
      </c>
      <c r="C3164" t="s">
        <v>139</v>
      </c>
      <c r="D3164" t="s">
        <v>143</v>
      </c>
      <c r="E3164">
        <v>2</v>
      </c>
      <c r="F3164" s="11">
        <v>97203612</v>
      </c>
      <c r="G3164" s="7" t="s">
        <v>165</v>
      </c>
      <c r="H3164" s="7">
        <f t="shared" si="98"/>
        <v>0</v>
      </c>
      <c r="I3164" t="s">
        <v>153</v>
      </c>
      <c r="J3164" t="s">
        <v>153</v>
      </c>
      <c r="K3164" t="s">
        <v>11</v>
      </c>
      <c r="L3164" s="7" t="s">
        <v>148</v>
      </c>
      <c r="M3164">
        <v>1.9870000000000001</v>
      </c>
      <c r="N3164" s="12">
        <v>0</v>
      </c>
      <c r="O3164">
        <f t="shared" si="99"/>
        <v>0</v>
      </c>
    </row>
    <row r="3165" spans="1:15" x14ac:dyDescent="0.25">
      <c r="A3165">
        <v>822677</v>
      </c>
      <c r="B3165">
        <v>821885</v>
      </c>
      <c r="C3165" t="s">
        <v>139</v>
      </c>
      <c r="D3165" t="s">
        <v>143</v>
      </c>
      <c r="E3165">
        <v>2</v>
      </c>
      <c r="F3165" s="11">
        <v>120277</v>
      </c>
      <c r="G3165" s="7" t="s">
        <v>165</v>
      </c>
      <c r="H3165" s="7">
        <f t="shared" si="98"/>
        <v>0</v>
      </c>
      <c r="I3165" t="s">
        <v>153</v>
      </c>
      <c r="J3165" t="s">
        <v>294</v>
      </c>
      <c r="K3165" t="s">
        <v>11</v>
      </c>
      <c r="L3165" s="7" t="s">
        <v>148</v>
      </c>
      <c r="M3165" t="s">
        <v>294</v>
      </c>
      <c r="N3165" t="s">
        <v>294</v>
      </c>
      <c r="O3165" t="str">
        <f t="shared" si="99"/>
        <v>Нет показаний</v>
      </c>
    </row>
    <row r="3166" spans="1:15" x14ac:dyDescent="0.25">
      <c r="A3166">
        <v>822678</v>
      </c>
      <c r="B3166">
        <v>821885</v>
      </c>
      <c r="C3166" t="s">
        <v>139</v>
      </c>
      <c r="D3166" t="s">
        <v>143</v>
      </c>
      <c r="E3166">
        <v>2</v>
      </c>
      <c r="F3166" s="11">
        <v>29475</v>
      </c>
      <c r="G3166" s="7" t="s">
        <v>165</v>
      </c>
      <c r="H3166" s="7">
        <f t="shared" si="98"/>
        <v>0</v>
      </c>
      <c r="I3166" t="s">
        <v>153</v>
      </c>
      <c r="J3166" t="s">
        <v>294</v>
      </c>
      <c r="K3166" t="s">
        <v>11</v>
      </c>
      <c r="L3166" s="7" t="s">
        <v>148</v>
      </c>
      <c r="M3166" t="s">
        <v>294</v>
      </c>
      <c r="N3166" t="s">
        <v>294</v>
      </c>
      <c r="O3166" t="str">
        <f t="shared" si="99"/>
        <v>Нет показаний</v>
      </c>
    </row>
    <row r="3167" spans="1:15" x14ac:dyDescent="0.25">
      <c r="A3167">
        <v>822679</v>
      </c>
      <c r="B3167">
        <v>821885</v>
      </c>
      <c r="C3167" t="s">
        <v>139</v>
      </c>
      <c r="D3167" t="s">
        <v>143</v>
      </c>
      <c r="E3167">
        <v>2</v>
      </c>
      <c r="F3167" s="11">
        <v>104304899</v>
      </c>
      <c r="G3167" s="7" t="s">
        <v>165</v>
      </c>
      <c r="H3167" s="7">
        <f t="shared" si="98"/>
        <v>0</v>
      </c>
      <c r="I3167" t="s">
        <v>153</v>
      </c>
      <c r="J3167" t="s">
        <v>294</v>
      </c>
      <c r="K3167" t="s">
        <v>11</v>
      </c>
      <c r="L3167" s="7" t="s">
        <v>148</v>
      </c>
      <c r="M3167" t="s">
        <v>294</v>
      </c>
      <c r="N3167" t="s">
        <v>294</v>
      </c>
      <c r="O3167" t="str">
        <f t="shared" si="99"/>
        <v>Нет показаний</v>
      </c>
    </row>
    <row r="3168" spans="1:15" x14ac:dyDescent="0.25">
      <c r="A3168">
        <v>822680</v>
      </c>
      <c r="B3168">
        <v>821885</v>
      </c>
      <c r="C3168" t="s">
        <v>139</v>
      </c>
      <c r="D3168" t="s">
        <v>143</v>
      </c>
      <c r="E3168">
        <v>2</v>
      </c>
      <c r="F3168" s="11">
        <v>270056</v>
      </c>
      <c r="G3168" s="7" t="s">
        <v>165</v>
      </c>
      <c r="H3168" s="7">
        <f t="shared" si="98"/>
        <v>0</v>
      </c>
      <c r="I3168" t="s">
        <v>153</v>
      </c>
      <c r="J3168" t="s">
        <v>294</v>
      </c>
      <c r="K3168" t="s">
        <v>11</v>
      </c>
      <c r="L3168" s="7" t="s">
        <v>148</v>
      </c>
      <c r="M3168" t="s">
        <v>294</v>
      </c>
      <c r="N3168" t="s">
        <v>294</v>
      </c>
      <c r="O3168" t="str">
        <f t="shared" si="99"/>
        <v>Нет показаний</v>
      </c>
    </row>
    <row r="3169" spans="1:15" x14ac:dyDescent="0.25">
      <c r="A3169">
        <v>822681</v>
      </c>
      <c r="B3169">
        <v>821885</v>
      </c>
      <c r="C3169" t="s">
        <v>139</v>
      </c>
      <c r="D3169" t="s">
        <v>143</v>
      </c>
      <c r="E3169">
        <v>2</v>
      </c>
      <c r="F3169" s="11">
        <v>114563</v>
      </c>
      <c r="G3169" s="7" t="s">
        <v>165</v>
      </c>
      <c r="H3169" s="7">
        <f t="shared" si="98"/>
        <v>0</v>
      </c>
      <c r="I3169" t="s">
        <v>153</v>
      </c>
      <c r="J3169" t="s">
        <v>153</v>
      </c>
      <c r="K3169" t="s">
        <v>11</v>
      </c>
      <c r="L3169" s="7" t="s">
        <v>148</v>
      </c>
      <c r="M3169">
        <v>1.9870000000000001</v>
      </c>
      <c r="N3169" s="12">
        <v>77</v>
      </c>
      <c r="O3169">
        <f t="shared" si="99"/>
        <v>77</v>
      </c>
    </row>
    <row r="3170" spans="1:15" x14ac:dyDescent="0.25">
      <c r="A3170">
        <v>822682</v>
      </c>
      <c r="B3170">
        <v>821885</v>
      </c>
      <c r="C3170" t="s">
        <v>139</v>
      </c>
      <c r="D3170" t="s">
        <v>143</v>
      </c>
      <c r="E3170">
        <v>2</v>
      </c>
      <c r="F3170" s="11">
        <v>6595959504</v>
      </c>
      <c r="G3170" s="7" t="s">
        <v>165</v>
      </c>
      <c r="H3170" s="7">
        <f t="shared" si="98"/>
        <v>0</v>
      </c>
      <c r="I3170" t="s">
        <v>153</v>
      </c>
      <c r="J3170" t="s">
        <v>294</v>
      </c>
      <c r="K3170" t="s">
        <v>11</v>
      </c>
      <c r="L3170" s="7" t="s">
        <v>148</v>
      </c>
      <c r="M3170" t="s">
        <v>294</v>
      </c>
      <c r="N3170" t="s">
        <v>294</v>
      </c>
      <c r="O3170" t="str">
        <f t="shared" si="99"/>
        <v>Нет показаний</v>
      </c>
    </row>
    <row r="3171" spans="1:15" x14ac:dyDescent="0.25">
      <c r="A3171">
        <v>822683</v>
      </c>
      <c r="B3171">
        <v>821885</v>
      </c>
      <c r="C3171" t="s">
        <v>139</v>
      </c>
      <c r="D3171" t="s">
        <v>143</v>
      </c>
      <c r="E3171">
        <v>2</v>
      </c>
      <c r="F3171" s="11">
        <v>119137461</v>
      </c>
      <c r="G3171" s="7" t="s">
        <v>165</v>
      </c>
      <c r="H3171" s="7">
        <f t="shared" si="98"/>
        <v>0</v>
      </c>
      <c r="I3171" t="s">
        <v>153</v>
      </c>
      <c r="J3171" t="s">
        <v>294</v>
      </c>
      <c r="K3171" t="s">
        <v>11</v>
      </c>
      <c r="L3171" s="7" t="s">
        <v>148</v>
      </c>
      <c r="M3171" t="s">
        <v>294</v>
      </c>
      <c r="N3171" t="s">
        <v>294</v>
      </c>
      <c r="O3171" t="str">
        <f t="shared" si="99"/>
        <v>Нет показаний</v>
      </c>
    </row>
    <row r="3172" spans="1:15" x14ac:dyDescent="0.25">
      <c r="A3172">
        <v>822684</v>
      </c>
      <c r="B3172">
        <v>821885</v>
      </c>
      <c r="C3172" t="s">
        <v>139</v>
      </c>
      <c r="D3172" t="s">
        <v>143</v>
      </c>
      <c r="E3172">
        <v>2</v>
      </c>
      <c r="F3172" s="11">
        <v>7791039002927</v>
      </c>
      <c r="G3172" s="7" t="s">
        <v>165</v>
      </c>
      <c r="H3172" s="7">
        <f t="shared" si="98"/>
        <v>0</v>
      </c>
      <c r="I3172" t="s">
        <v>153</v>
      </c>
      <c r="J3172" t="s">
        <v>153</v>
      </c>
      <c r="K3172" t="s">
        <v>11</v>
      </c>
      <c r="L3172" s="7" t="s">
        <v>148</v>
      </c>
      <c r="M3172">
        <v>1.9870000000000001</v>
      </c>
      <c r="N3172" s="12">
        <v>323</v>
      </c>
      <c r="O3172">
        <f t="shared" si="99"/>
        <v>323</v>
      </c>
    </row>
    <row r="3173" spans="1:15" x14ac:dyDescent="0.25">
      <c r="A3173">
        <v>822685</v>
      </c>
      <c r="B3173">
        <v>821885</v>
      </c>
      <c r="C3173" t="s">
        <v>139</v>
      </c>
      <c r="D3173" t="s">
        <v>143</v>
      </c>
      <c r="E3173">
        <v>2</v>
      </c>
      <c r="F3173" s="11">
        <v>7133025000142</v>
      </c>
      <c r="G3173" s="7" t="s">
        <v>165</v>
      </c>
      <c r="H3173" s="7">
        <f t="shared" si="98"/>
        <v>0</v>
      </c>
      <c r="I3173" t="s">
        <v>153</v>
      </c>
      <c r="J3173" t="s">
        <v>153</v>
      </c>
      <c r="K3173" t="s">
        <v>11</v>
      </c>
      <c r="L3173" s="7" t="s">
        <v>148</v>
      </c>
      <c r="M3173">
        <v>1.9870000000000001</v>
      </c>
      <c r="N3173" s="12">
        <v>-142</v>
      </c>
      <c r="O3173">
        <f t="shared" si="99"/>
        <v>-142</v>
      </c>
    </row>
    <row r="3174" spans="1:15" x14ac:dyDescent="0.25">
      <c r="A3174">
        <v>822686</v>
      </c>
      <c r="B3174">
        <v>821885</v>
      </c>
      <c r="C3174" t="s">
        <v>139</v>
      </c>
      <c r="D3174" t="s">
        <v>143</v>
      </c>
      <c r="E3174">
        <v>2</v>
      </c>
      <c r="F3174" s="11">
        <v>5581</v>
      </c>
      <c r="G3174" s="7" t="s">
        <v>165</v>
      </c>
      <c r="H3174" s="7">
        <f t="shared" si="98"/>
        <v>0</v>
      </c>
      <c r="I3174" t="s">
        <v>153</v>
      </c>
      <c r="J3174" t="s">
        <v>153</v>
      </c>
      <c r="K3174" t="s">
        <v>11</v>
      </c>
      <c r="L3174" s="7" t="s">
        <v>148</v>
      </c>
      <c r="M3174">
        <v>1.9870000000000001</v>
      </c>
      <c r="N3174" s="12">
        <v>140</v>
      </c>
      <c r="O3174">
        <f t="shared" si="99"/>
        <v>140</v>
      </c>
    </row>
    <row r="3175" spans="1:15" x14ac:dyDescent="0.25">
      <c r="A3175">
        <v>822687</v>
      </c>
      <c r="B3175">
        <v>821885</v>
      </c>
      <c r="C3175" t="s">
        <v>139</v>
      </c>
      <c r="D3175" t="s">
        <v>143</v>
      </c>
      <c r="E3175">
        <v>2</v>
      </c>
      <c r="F3175" s="11">
        <v>30735</v>
      </c>
      <c r="G3175" s="7" t="s">
        <v>165</v>
      </c>
      <c r="H3175" s="7">
        <f t="shared" si="98"/>
        <v>0</v>
      </c>
      <c r="I3175" t="s">
        <v>153</v>
      </c>
      <c r="J3175" t="s">
        <v>153</v>
      </c>
      <c r="K3175" t="s">
        <v>11</v>
      </c>
      <c r="L3175" s="7" t="s">
        <v>148</v>
      </c>
      <c r="M3175">
        <v>1.9870000000000001</v>
      </c>
      <c r="N3175" s="12">
        <v>537</v>
      </c>
      <c r="O3175">
        <f t="shared" si="99"/>
        <v>537</v>
      </c>
    </row>
    <row r="3176" spans="1:15" x14ac:dyDescent="0.25">
      <c r="A3176">
        <v>822689</v>
      </c>
      <c r="B3176">
        <v>821885</v>
      </c>
      <c r="C3176" t="s">
        <v>139</v>
      </c>
      <c r="D3176" t="s">
        <v>143</v>
      </c>
      <c r="E3176">
        <v>2</v>
      </c>
      <c r="F3176" s="11">
        <v>104303683</v>
      </c>
      <c r="G3176" s="7" t="s">
        <v>165</v>
      </c>
      <c r="H3176" s="7">
        <f t="shared" si="98"/>
        <v>0</v>
      </c>
      <c r="I3176" t="s">
        <v>153</v>
      </c>
      <c r="J3176" t="s">
        <v>294</v>
      </c>
      <c r="K3176" t="s">
        <v>11</v>
      </c>
      <c r="L3176" s="7" t="s">
        <v>148</v>
      </c>
      <c r="M3176" t="s">
        <v>294</v>
      </c>
      <c r="N3176" t="s">
        <v>294</v>
      </c>
      <c r="O3176" t="str">
        <f t="shared" si="99"/>
        <v>Нет показаний</v>
      </c>
    </row>
    <row r="3177" spans="1:15" x14ac:dyDescent="0.25">
      <c r="A3177">
        <v>822690</v>
      </c>
      <c r="B3177">
        <v>821885</v>
      </c>
      <c r="C3177" t="s">
        <v>139</v>
      </c>
      <c r="D3177" t="s">
        <v>143</v>
      </c>
      <c r="E3177">
        <v>2</v>
      </c>
      <c r="F3177" s="11">
        <v>11067134515226</v>
      </c>
      <c r="G3177" s="7" t="s">
        <v>165</v>
      </c>
      <c r="H3177" s="7">
        <f t="shared" si="98"/>
        <v>0</v>
      </c>
      <c r="I3177" t="s">
        <v>153</v>
      </c>
      <c r="J3177" t="s">
        <v>153</v>
      </c>
      <c r="K3177" t="s">
        <v>11</v>
      </c>
      <c r="L3177" s="7" t="s">
        <v>148</v>
      </c>
      <c r="M3177">
        <v>1.9870000000000001</v>
      </c>
      <c r="N3177" s="12">
        <v>144</v>
      </c>
      <c r="O3177">
        <f t="shared" si="99"/>
        <v>144</v>
      </c>
    </row>
    <row r="3178" spans="1:15" x14ac:dyDescent="0.25">
      <c r="A3178">
        <v>822694</v>
      </c>
      <c r="B3178">
        <v>821885</v>
      </c>
      <c r="C3178" t="s">
        <v>139</v>
      </c>
      <c r="D3178" t="s">
        <v>143</v>
      </c>
      <c r="E3178">
        <v>2</v>
      </c>
      <c r="F3178" s="11">
        <v>108337023</v>
      </c>
      <c r="G3178" s="7" t="s">
        <v>165</v>
      </c>
      <c r="H3178" s="7">
        <f t="shared" si="98"/>
        <v>0</v>
      </c>
      <c r="I3178" t="s">
        <v>153</v>
      </c>
      <c r="J3178" t="s">
        <v>294</v>
      </c>
      <c r="K3178" t="s">
        <v>11</v>
      </c>
      <c r="L3178" s="7" t="s">
        <v>148</v>
      </c>
      <c r="M3178" t="s">
        <v>294</v>
      </c>
      <c r="N3178" t="s">
        <v>294</v>
      </c>
      <c r="O3178" t="str">
        <f t="shared" si="99"/>
        <v>Нет показаний</v>
      </c>
    </row>
    <row r="3179" spans="1:15" x14ac:dyDescent="0.25">
      <c r="A3179">
        <v>822695</v>
      </c>
      <c r="B3179">
        <v>821885</v>
      </c>
      <c r="C3179" t="s">
        <v>139</v>
      </c>
      <c r="D3179" t="s">
        <v>143</v>
      </c>
      <c r="E3179">
        <v>2</v>
      </c>
      <c r="F3179" s="11">
        <v>96317988</v>
      </c>
      <c r="G3179" s="7" t="s">
        <v>165</v>
      </c>
      <c r="H3179" s="7">
        <f t="shared" si="98"/>
        <v>0</v>
      </c>
      <c r="I3179" t="s">
        <v>153</v>
      </c>
      <c r="J3179" t="s">
        <v>153</v>
      </c>
      <c r="K3179" t="s">
        <v>11</v>
      </c>
      <c r="L3179" s="7" t="s">
        <v>148</v>
      </c>
      <c r="M3179">
        <v>1.9870000000000001</v>
      </c>
      <c r="N3179" s="12">
        <v>230</v>
      </c>
      <c r="O3179">
        <f t="shared" si="99"/>
        <v>230</v>
      </c>
    </row>
    <row r="3180" spans="1:15" x14ac:dyDescent="0.25">
      <c r="A3180">
        <v>822696</v>
      </c>
      <c r="B3180">
        <v>821885</v>
      </c>
      <c r="C3180" t="s">
        <v>139</v>
      </c>
      <c r="D3180" t="s">
        <v>143</v>
      </c>
      <c r="E3180">
        <v>2</v>
      </c>
      <c r="F3180" s="11">
        <v>11067133283811</v>
      </c>
      <c r="G3180" s="7" t="s">
        <v>165</v>
      </c>
      <c r="H3180" s="7">
        <f t="shared" si="98"/>
        <v>0</v>
      </c>
      <c r="I3180" t="s">
        <v>153</v>
      </c>
      <c r="J3180" t="s">
        <v>294</v>
      </c>
      <c r="K3180" t="s">
        <v>11</v>
      </c>
      <c r="L3180" s="7" t="s">
        <v>148</v>
      </c>
      <c r="M3180" t="s">
        <v>294</v>
      </c>
      <c r="N3180" t="s">
        <v>294</v>
      </c>
      <c r="O3180" t="str">
        <f t="shared" si="99"/>
        <v>Нет показаний</v>
      </c>
    </row>
    <row r="3181" spans="1:15" x14ac:dyDescent="0.25">
      <c r="A3181">
        <v>822697</v>
      </c>
      <c r="B3181">
        <v>821885</v>
      </c>
      <c r="C3181" t="s">
        <v>139</v>
      </c>
      <c r="D3181" t="s">
        <v>143</v>
      </c>
      <c r="E3181">
        <v>2</v>
      </c>
      <c r="F3181" s="11">
        <v>107128247</v>
      </c>
      <c r="G3181" s="7" t="s">
        <v>165</v>
      </c>
      <c r="H3181" s="7">
        <f t="shared" si="98"/>
        <v>0</v>
      </c>
      <c r="I3181" t="s">
        <v>153</v>
      </c>
      <c r="J3181" t="s">
        <v>294</v>
      </c>
      <c r="K3181" t="s">
        <v>11</v>
      </c>
      <c r="L3181" s="7" t="s">
        <v>148</v>
      </c>
      <c r="M3181" t="s">
        <v>294</v>
      </c>
      <c r="N3181" t="s">
        <v>294</v>
      </c>
      <c r="O3181" t="str">
        <f t="shared" si="99"/>
        <v>Нет показаний</v>
      </c>
    </row>
    <row r="3182" spans="1:15" x14ac:dyDescent="0.25">
      <c r="A3182">
        <v>822698</v>
      </c>
      <c r="B3182">
        <v>821885</v>
      </c>
      <c r="C3182" t="s">
        <v>139</v>
      </c>
      <c r="D3182" t="s">
        <v>143</v>
      </c>
      <c r="E3182">
        <v>2</v>
      </c>
      <c r="F3182" s="11">
        <v>191454</v>
      </c>
      <c r="G3182" s="7" t="s">
        <v>165</v>
      </c>
      <c r="H3182" s="7">
        <f t="shared" si="98"/>
        <v>0</v>
      </c>
      <c r="I3182" t="s">
        <v>153</v>
      </c>
      <c r="J3182" t="s">
        <v>153</v>
      </c>
      <c r="K3182" t="s">
        <v>11</v>
      </c>
      <c r="L3182" s="7" t="s">
        <v>148</v>
      </c>
      <c r="M3182">
        <v>1.9870000000000001</v>
      </c>
      <c r="N3182" s="12">
        <v>174</v>
      </c>
      <c r="O3182">
        <f t="shared" si="99"/>
        <v>174</v>
      </c>
    </row>
    <row r="3183" spans="1:15" x14ac:dyDescent="0.25">
      <c r="A3183">
        <v>822699</v>
      </c>
      <c r="B3183">
        <v>821885</v>
      </c>
      <c r="C3183" t="s">
        <v>139</v>
      </c>
      <c r="D3183" t="s">
        <v>143</v>
      </c>
      <c r="E3183">
        <v>2</v>
      </c>
      <c r="F3183" s="11">
        <v>107127941</v>
      </c>
      <c r="G3183" s="7" t="s">
        <v>165</v>
      </c>
      <c r="H3183" s="7">
        <f t="shared" si="98"/>
        <v>0</v>
      </c>
      <c r="I3183" t="s">
        <v>153</v>
      </c>
      <c r="J3183" t="s">
        <v>153</v>
      </c>
      <c r="K3183" t="s">
        <v>11</v>
      </c>
      <c r="L3183" s="7" t="s">
        <v>148</v>
      </c>
      <c r="M3183">
        <v>1.9870000000000001</v>
      </c>
      <c r="N3183" s="12">
        <v>120</v>
      </c>
      <c r="O3183">
        <f t="shared" si="99"/>
        <v>120</v>
      </c>
    </row>
    <row r="3184" spans="1:15" x14ac:dyDescent="0.25">
      <c r="A3184">
        <v>822700</v>
      </c>
      <c r="B3184">
        <v>821885</v>
      </c>
      <c r="C3184" t="s">
        <v>139</v>
      </c>
      <c r="D3184" t="s">
        <v>143</v>
      </c>
      <c r="E3184">
        <v>2</v>
      </c>
      <c r="F3184" s="11">
        <v>106343012</v>
      </c>
      <c r="G3184" s="7" t="s">
        <v>165</v>
      </c>
      <c r="H3184" s="7">
        <f t="shared" si="98"/>
        <v>0</v>
      </c>
      <c r="I3184" t="s">
        <v>153</v>
      </c>
      <c r="J3184" t="s">
        <v>153</v>
      </c>
      <c r="K3184" t="s">
        <v>11</v>
      </c>
      <c r="L3184" s="7" t="s">
        <v>148</v>
      </c>
      <c r="M3184">
        <v>1.9870000000000001</v>
      </c>
      <c r="N3184" s="12">
        <v>511</v>
      </c>
      <c r="O3184">
        <f t="shared" si="99"/>
        <v>511</v>
      </c>
    </row>
    <row r="3185" spans="1:15" x14ac:dyDescent="0.25">
      <c r="A3185">
        <v>822701</v>
      </c>
      <c r="B3185">
        <v>821885</v>
      </c>
      <c r="C3185" t="s">
        <v>139</v>
      </c>
      <c r="D3185" t="s">
        <v>143</v>
      </c>
      <c r="E3185">
        <v>2</v>
      </c>
      <c r="F3185" s="11">
        <v>150723</v>
      </c>
      <c r="G3185" s="7" t="s">
        <v>165</v>
      </c>
      <c r="H3185" s="7">
        <f t="shared" si="98"/>
        <v>0</v>
      </c>
      <c r="I3185" t="s">
        <v>153</v>
      </c>
      <c r="J3185" t="s">
        <v>153</v>
      </c>
      <c r="K3185" t="s">
        <v>11</v>
      </c>
      <c r="L3185" s="7" t="s">
        <v>148</v>
      </c>
      <c r="M3185">
        <v>1.9870000000000001</v>
      </c>
      <c r="N3185" s="12">
        <v>146</v>
      </c>
      <c r="O3185">
        <f t="shared" si="99"/>
        <v>146</v>
      </c>
    </row>
    <row r="3186" spans="1:15" x14ac:dyDescent="0.25">
      <c r="A3186">
        <v>822702</v>
      </c>
      <c r="B3186">
        <v>821885</v>
      </c>
      <c r="C3186" t="s">
        <v>139</v>
      </c>
      <c r="D3186" t="s">
        <v>143</v>
      </c>
      <c r="E3186">
        <v>2</v>
      </c>
      <c r="F3186" s="11">
        <v>101526844</v>
      </c>
      <c r="G3186" s="7" t="s">
        <v>165</v>
      </c>
      <c r="H3186" s="7">
        <f t="shared" si="98"/>
        <v>0</v>
      </c>
      <c r="I3186" t="s">
        <v>153</v>
      </c>
      <c r="J3186" t="s">
        <v>153</v>
      </c>
      <c r="K3186" t="s">
        <v>11</v>
      </c>
      <c r="L3186" s="7" t="s">
        <v>148</v>
      </c>
      <c r="M3186">
        <v>1.9870000000000001</v>
      </c>
      <c r="N3186" s="12">
        <v>115</v>
      </c>
      <c r="O3186">
        <f t="shared" si="99"/>
        <v>115</v>
      </c>
    </row>
    <row r="3187" spans="1:15" x14ac:dyDescent="0.25">
      <c r="A3187">
        <v>822703</v>
      </c>
      <c r="B3187">
        <v>821885</v>
      </c>
      <c r="C3187" t="s">
        <v>139</v>
      </c>
      <c r="D3187" t="s">
        <v>143</v>
      </c>
      <c r="E3187">
        <v>2</v>
      </c>
      <c r="F3187" s="11">
        <v>3718</v>
      </c>
      <c r="G3187" s="7" t="s">
        <v>165</v>
      </c>
      <c r="H3187" s="7">
        <f t="shared" si="98"/>
        <v>0</v>
      </c>
      <c r="I3187" t="s">
        <v>153</v>
      </c>
      <c r="J3187" t="s">
        <v>153</v>
      </c>
      <c r="K3187" t="s">
        <v>11</v>
      </c>
      <c r="L3187" s="7" t="s">
        <v>148</v>
      </c>
      <c r="M3187">
        <v>1.9870000000000001</v>
      </c>
      <c r="N3187" s="12">
        <v>89</v>
      </c>
      <c r="O3187">
        <f t="shared" si="99"/>
        <v>89</v>
      </c>
    </row>
    <row r="3188" spans="1:15" x14ac:dyDescent="0.25">
      <c r="A3188">
        <v>822704</v>
      </c>
      <c r="B3188">
        <v>821885</v>
      </c>
      <c r="C3188" t="s">
        <v>139</v>
      </c>
      <c r="D3188" t="s">
        <v>143</v>
      </c>
      <c r="E3188">
        <v>2</v>
      </c>
      <c r="F3188" s="11">
        <v>118363938</v>
      </c>
      <c r="G3188" s="7" t="s">
        <v>165</v>
      </c>
      <c r="H3188" s="7">
        <f t="shared" si="98"/>
        <v>0</v>
      </c>
      <c r="I3188" t="s">
        <v>153</v>
      </c>
      <c r="J3188" t="s">
        <v>153</v>
      </c>
      <c r="K3188" t="s">
        <v>11</v>
      </c>
      <c r="L3188" s="7" t="s">
        <v>148</v>
      </c>
      <c r="M3188">
        <v>1.9870000000000001</v>
      </c>
      <c r="N3188" s="12">
        <v>22</v>
      </c>
      <c r="O3188">
        <f t="shared" si="99"/>
        <v>22</v>
      </c>
    </row>
    <row r="3189" spans="1:15" x14ac:dyDescent="0.25">
      <c r="A3189">
        <v>822705</v>
      </c>
      <c r="B3189">
        <v>821885</v>
      </c>
      <c r="C3189" t="s">
        <v>139</v>
      </c>
      <c r="D3189" t="s">
        <v>143</v>
      </c>
      <c r="E3189">
        <v>2</v>
      </c>
      <c r="F3189" s="11">
        <v>118335</v>
      </c>
      <c r="G3189" s="7" t="s">
        <v>165</v>
      </c>
      <c r="H3189" s="7">
        <f t="shared" si="98"/>
        <v>0</v>
      </c>
      <c r="I3189" t="s">
        <v>153</v>
      </c>
      <c r="J3189" t="s">
        <v>153</v>
      </c>
      <c r="K3189" t="s">
        <v>11</v>
      </c>
      <c r="L3189" s="7" t="s">
        <v>148</v>
      </c>
      <c r="M3189">
        <v>1.9870000000000001</v>
      </c>
      <c r="N3189" s="12">
        <v>89</v>
      </c>
      <c r="O3189">
        <f t="shared" si="99"/>
        <v>89</v>
      </c>
    </row>
    <row r="3190" spans="1:15" x14ac:dyDescent="0.25">
      <c r="A3190">
        <v>822707</v>
      </c>
      <c r="B3190">
        <v>821885</v>
      </c>
      <c r="C3190" t="s">
        <v>139</v>
      </c>
      <c r="D3190" t="s">
        <v>143</v>
      </c>
      <c r="E3190">
        <v>2</v>
      </c>
      <c r="F3190" s="11">
        <v>108222619</v>
      </c>
      <c r="G3190" s="7" t="s">
        <v>165</v>
      </c>
      <c r="H3190" s="7">
        <f t="shared" si="98"/>
        <v>0</v>
      </c>
      <c r="I3190" t="s">
        <v>153</v>
      </c>
      <c r="J3190" t="s">
        <v>153</v>
      </c>
      <c r="K3190" t="s">
        <v>11</v>
      </c>
      <c r="L3190" s="7" t="s">
        <v>148</v>
      </c>
      <c r="M3190">
        <v>1.9870000000000001</v>
      </c>
      <c r="N3190" s="12">
        <v>174</v>
      </c>
      <c r="O3190">
        <f t="shared" si="99"/>
        <v>174</v>
      </c>
    </row>
    <row r="3191" spans="1:15" x14ac:dyDescent="0.25">
      <c r="A3191">
        <v>822708</v>
      </c>
      <c r="B3191">
        <v>821885</v>
      </c>
      <c r="C3191" t="s">
        <v>139</v>
      </c>
      <c r="D3191" t="s">
        <v>143</v>
      </c>
      <c r="E3191">
        <v>2</v>
      </c>
      <c r="F3191" s="11">
        <v>846972</v>
      </c>
      <c r="G3191" s="7" t="s">
        <v>165</v>
      </c>
      <c r="H3191" s="7">
        <f t="shared" si="98"/>
        <v>0</v>
      </c>
      <c r="I3191" t="s">
        <v>153</v>
      </c>
      <c r="J3191" t="s">
        <v>153</v>
      </c>
      <c r="K3191" t="s">
        <v>11</v>
      </c>
      <c r="L3191" s="7" t="s">
        <v>148</v>
      </c>
      <c r="M3191">
        <v>1.9870000000000001</v>
      </c>
      <c r="N3191" s="12">
        <v>216</v>
      </c>
      <c r="O3191">
        <f t="shared" si="99"/>
        <v>216</v>
      </c>
    </row>
    <row r="3192" spans="1:15" x14ac:dyDescent="0.25">
      <c r="A3192">
        <v>822710</v>
      </c>
      <c r="B3192">
        <v>821885</v>
      </c>
      <c r="C3192" t="s">
        <v>139</v>
      </c>
      <c r="D3192" t="s">
        <v>143</v>
      </c>
      <c r="E3192">
        <v>2</v>
      </c>
      <c r="F3192" s="11">
        <v>7789048057187</v>
      </c>
      <c r="G3192" s="7" t="s">
        <v>165</v>
      </c>
      <c r="H3192" s="7">
        <f t="shared" si="98"/>
        <v>0</v>
      </c>
      <c r="I3192" t="s">
        <v>153</v>
      </c>
      <c r="J3192" t="s">
        <v>153</v>
      </c>
      <c r="K3192" t="s">
        <v>11</v>
      </c>
      <c r="L3192" s="7" t="s">
        <v>148</v>
      </c>
      <c r="M3192">
        <v>1.9870000000000001</v>
      </c>
      <c r="N3192" s="12">
        <v>55</v>
      </c>
      <c r="O3192">
        <f t="shared" si="99"/>
        <v>55</v>
      </c>
    </row>
    <row r="3193" spans="1:15" x14ac:dyDescent="0.25">
      <c r="A3193">
        <v>822713</v>
      </c>
      <c r="B3193">
        <v>821885</v>
      </c>
      <c r="C3193" t="s">
        <v>139</v>
      </c>
      <c r="D3193" t="s">
        <v>143</v>
      </c>
      <c r="E3193">
        <v>2</v>
      </c>
      <c r="F3193" s="11">
        <v>7789055049136</v>
      </c>
      <c r="G3193" s="7" t="s">
        <v>165</v>
      </c>
      <c r="H3193" s="7">
        <f t="shared" si="98"/>
        <v>0</v>
      </c>
      <c r="I3193" t="s">
        <v>153</v>
      </c>
      <c r="J3193" t="s">
        <v>153</v>
      </c>
      <c r="K3193" t="s">
        <v>11</v>
      </c>
      <c r="L3193" s="7" t="s">
        <v>148</v>
      </c>
      <c r="M3193">
        <v>1.9870000000000001</v>
      </c>
      <c r="N3193" s="12">
        <v>115</v>
      </c>
      <c r="O3193">
        <f t="shared" si="99"/>
        <v>115</v>
      </c>
    </row>
    <row r="3194" spans="1:15" x14ac:dyDescent="0.25">
      <c r="A3194">
        <v>822716</v>
      </c>
      <c r="B3194">
        <v>821885</v>
      </c>
      <c r="C3194" t="s">
        <v>139</v>
      </c>
      <c r="D3194" t="s">
        <v>143</v>
      </c>
      <c r="E3194">
        <v>2</v>
      </c>
      <c r="F3194" s="11">
        <v>3271</v>
      </c>
      <c r="G3194" s="7" t="s">
        <v>165</v>
      </c>
      <c r="H3194" s="7">
        <f t="shared" si="98"/>
        <v>0</v>
      </c>
      <c r="I3194" t="s">
        <v>153</v>
      </c>
      <c r="J3194" t="s">
        <v>294</v>
      </c>
      <c r="K3194" t="s">
        <v>11</v>
      </c>
      <c r="L3194" s="7" t="s">
        <v>148</v>
      </c>
      <c r="M3194" t="s">
        <v>294</v>
      </c>
      <c r="N3194" t="s">
        <v>294</v>
      </c>
      <c r="O3194" t="str">
        <f t="shared" si="99"/>
        <v>Нет показаний</v>
      </c>
    </row>
    <row r="3195" spans="1:15" x14ac:dyDescent="0.25">
      <c r="A3195">
        <v>822717</v>
      </c>
      <c r="B3195">
        <v>821885</v>
      </c>
      <c r="C3195" t="s">
        <v>139</v>
      </c>
      <c r="D3195" t="s">
        <v>143</v>
      </c>
      <c r="E3195">
        <v>2</v>
      </c>
      <c r="F3195" s="11">
        <v>7789055005867</v>
      </c>
      <c r="G3195" s="7" t="s">
        <v>165</v>
      </c>
      <c r="H3195" s="7">
        <f t="shared" si="98"/>
        <v>0</v>
      </c>
      <c r="I3195" t="s">
        <v>153</v>
      </c>
      <c r="J3195" t="s">
        <v>153</v>
      </c>
      <c r="K3195" t="s">
        <v>11</v>
      </c>
      <c r="L3195" s="7" t="s">
        <v>148</v>
      </c>
      <c r="M3195">
        <v>1.9870000000000001</v>
      </c>
      <c r="N3195" s="12">
        <v>164</v>
      </c>
      <c r="O3195">
        <f t="shared" si="99"/>
        <v>164</v>
      </c>
    </row>
    <row r="3196" spans="1:15" x14ac:dyDescent="0.25">
      <c r="A3196">
        <v>822718</v>
      </c>
      <c r="B3196">
        <v>821885</v>
      </c>
      <c r="C3196" t="s">
        <v>139</v>
      </c>
      <c r="D3196" t="s">
        <v>143</v>
      </c>
      <c r="E3196">
        <v>2</v>
      </c>
      <c r="F3196" s="11">
        <v>156020</v>
      </c>
      <c r="G3196" s="7" t="s">
        <v>165</v>
      </c>
      <c r="H3196" s="7">
        <f t="shared" si="98"/>
        <v>0</v>
      </c>
      <c r="I3196" t="s">
        <v>153</v>
      </c>
      <c r="J3196" t="s">
        <v>153</v>
      </c>
      <c r="K3196" t="s">
        <v>11</v>
      </c>
      <c r="L3196" s="7" t="s">
        <v>148</v>
      </c>
      <c r="M3196">
        <v>1.9870000000000001</v>
      </c>
      <c r="N3196" s="12">
        <v>300</v>
      </c>
      <c r="O3196">
        <f t="shared" si="99"/>
        <v>300</v>
      </c>
    </row>
    <row r="3197" spans="1:15" x14ac:dyDescent="0.25">
      <c r="A3197">
        <v>822719</v>
      </c>
      <c r="B3197">
        <v>821885</v>
      </c>
      <c r="C3197" t="s">
        <v>139</v>
      </c>
      <c r="D3197" t="s">
        <v>143</v>
      </c>
      <c r="E3197">
        <v>2</v>
      </c>
      <c r="F3197" s="11">
        <v>108204116</v>
      </c>
      <c r="G3197" s="7" t="s">
        <v>165</v>
      </c>
      <c r="H3197" s="7">
        <f t="shared" si="98"/>
        <v>0</v>
      </c>
      <c r="I3197" t="s">
        <v>153</v>
      </c>
      <c r="J3197" t="s">
        <v>294</v>
      </c>
      <c r="K3197" t="s">
        <v>11</v>
      </c>
      <c r="L3197" s="7" t="s">
        <v>148</v>
      </c>
      <c r="M3197" t="s">
        <v>294</v>
      </c>
      <c r="N3197" t="s">
        <v>294</v>
      </c>
      <c r="O3197" t="str">
        <f t="shared" si="99"/>
        <v>Нет показаний</v>
      </c>
    </row>
    <row r="3198" spans="1:15" x14ac:dyDescent="0.25">
      <c r="A3198">
        <v>822722</v>
      </c>
      <c r="B3198">
        <v>821885</v>
      </c>
      <c r="C3198" t="s">
        <v>139</v>
      </c>
      <c r="D3198" t="s">
        <v>143</v>
      </c>
      <c r="E3198">
        <v>2</v>
      </c>
      <c r="F3198" s="11">
        <v>70615</v>
      </c>
      <c r="G3198" s="7" t="s">
        <v>165</v>
      </c>
      <c r="H3198" s="7">
        <f t="shared" si="98"/>
        <v>0</v>
      </c>
      <c r="I3198" t="s">
        <v>153</v>
      </c>
      <c r="J3198" t="s">
        <v>294</v>
      </c>
      <c r="K3198" t="s">
        <v>11</v>
      </c>
      <c r="L3198" s="7" t="s">
        <v>148</v>
      </c>
      <c r="M3198" t="s">
        <v>294</v>
      </c>
      <c r="N3198" t="s">
        <v>294</v>
      </c>
      <c r="O3198" t="str">
        <f t="shared" si="99"/>
        <v>Нет показаний</v>
      </c>
    </row>
    <row r="3199" spans="1:15" x14ac:dyDescent="0.25">
      <c r="A3199">
        <v>822763</v>
      </c>
      <c r="B3199">
        <v>821885</v>
      </c>
      <c r="C3199" t="s">
        <v>139</v>
      </c>
      <c r="D3199" t="s">
        <v>143</v>
      </c>
      <c r="E3199">
        <v>2</v>
      </c>
      <c r="F3199" s="11">
        <v>57260589</v>
      </c>
      <c r="G3199" s="7" t="s">
        <v>165</v>
      </c>
      <c r="H3199" s="7">
        <f t="shared" si="98"/>
        <v>0</v>
      </c>
      <c r="I3199" t="s">
        <v>153</v>
      </c>
      <c r="J3199" t="s">
        <v>153</v>
      </c>
      <c r="K3199" t="s">
        <v>11</v>
      </c>
      <c r="L3199" s="7" t="s">
        <v>148</v>
      </c>
      <c r="M3199">
        <v>1.9870000000000001</v>
      </c>
      <c r="N3199" s="12">
        <v>70</v>
      </c>
      <c r="O3199">
        <f t="shared" si="99"/>
        <v>70</v>
      </c>
    </row>
    <row r="3200" spans="1:15" x14ac:dyDescent="0.25">
      <c r="A3200">
        <v>828305</v>
      </c>
      <c r="B3200">
        <v>431487</v>
      </c>
      <c r="C3200" t="s">
        <v>50</v>
      </c>
      <c r="D3200" t="s">
        <v>88</v>
      </c>
      <c r="E3200" t="s">
        <v>112</v>
      </c>
      <c r="F3200" s="11">
        <v>26043</v>
      </c>
      <c r="G3200" s="7" t="s">
        <v>165</v>
      </c>
      <c r="H3200" s="7">
        <f t="shared" si="98"/>
        <v>0</v>
      </c>
      <c r="I3200" t="s">
        <v>153</v>
      </c>
      <c r="J3200" t="s">
        <v>153</v>
      </c>
      <c r="K3200" t="s">
        <v>18</v>
      </c>
      <c r="L3200" s="7" t="s">
        <v>149</v>
      </c>
      <c r="M3200">
        <v>4.2110000000000003</v>
      </c>
      <c r="N3200" s="12">
        <v>4</v>
      </c>
      <c r="O3200">
        <f t="shared" si="99"/>
        <v>4</v>
      </c>
    </row>
    <row r="3201" spans="1:15" x14ac:dyDescent="0.25">
      <c r="A3201">
        <v>828305</v>
      </c>
      <c r="B3201">
        <v>431487</v>
      </c>
      <c r="C3201" t="s">
        <v>50</v>
      </c>
      <c r="D3201" t="s">
        <v>88</v>
      </c>
      <c r="E3201" t="s">
        <v>112</v>
      </c>
      <c r="F3201" s="11">
        <v>11075094242323</v>
      </c>
      <c r="G3201" s="7" t="s">
        <v>165</v>
      </c>
      <c r="H3201" s="7">
        <f t="shared" si="98"/>
        <v>0</v>
      </c>
      <c r="I3201" t="s">
        <v>153</v>
      </c>
      <c r="J3201" t="s">
        <v>153</v>
      </c>
      <c r="K3201" t="s">
        <v>18</v>
      </c>
      <c r="L3201" s="7" t="s">
        <v>149</v>
      </c>
      <c r="M3201">
        <v>4.2110000000000003</v>
      </c>
      <c r="N3201" s="12">
        <v>1</v>
      </c>
      <c r="O3201">
        <f t="shared" si="99"/>
        <v>1</v>
      </c>
    </row>
    <row r="3202" spans="1:15" x14ac:dyDescent="0.25">
      <c r="A3202">
        <v>828388</v>
      </c>
      <c r="B3202">
        <v>349561</v>
      </c>
      <c r="C3202" t="s">
        <v>50</v>
      </c>
      <c r="D3202" t="s">
        <v>88</v>
      </c>
      <c r="E3202">
        <v>25</v>
      </c>
      <c r="F3202" s="11">
        <v>97311283</v>
      </c>
      <c r="G3202" s="7" t="s">
        <v>165</v>
      </c>
      <c r="H3202" s="7">
        <f t="shared" si="98"/>
        <v>0</v>
      </c>
      <c r="I3202" t="s">
        <v>153</v>
      </c>
      <c r="J3202" t="s">
        <v>294</v>
      </c>
      <c r="K3202" t="s">
        <v>18</v>
      </c>
      <c r="L3202" s="7" t="s">
        <v>148</v>
      </c>
      <c r="M3202" t="s">
        <v>294</v>
      </c>
      <c r="N3202" t="s">
        <v>294</v>
      </c>
      <c r="O3202" t="str">
        <f t="shared" si="99"/>
        <v>Нет показаний</v>
      </c>
    </row>
    <row r="3203" spans="1:15" x14ac:dyDescent="0.25">
      <c r="A3203">
        <v>828685</v>
      </c>
      <c r="B3203">
        <v>501298</v>
      </c>
      <c r="C3203" t="s">
        <v>50</v>
      </c>
      <c r="D3203" t="s">
        <v>85</v>
      </c>
      <c r="E3203">
        <v>35</v>
      </c>
      <c r="F3203" s="11">
        <v>11074141185674</v>
      </c>
      <c r="G3203" s="7" t="s">
        <v>165</v>
      </c>
      <c r="H3203" s="7">
        <f t="shared" ref="H3203:H3258" si="100">COUNTIFS($F$2:$F$3258,F3203,$G$2:$G$3258,"ОКПУ")</f>
        <v>0</v>
      </c>
      <c r="I3203" t="s">
        <v>153</v>
      </c>
      <c r="J3203" t="s">
        <v>153</v>
      </c>
      <c r="K3203" t="s">
        <v>18</v>
      </c>
      <c r="L3203" s="7" t="s">
        <v>149</v>
      </c>
      <c r="M3203">
        <v>4.2110000000000003</v>
      </c>
      <c r="N3203" s="12">
        <v>11405.52</v>
      </c>
      <c r="O3203">
        <f t="shared" ref="O3203:O3258" si="101">IF(H3203&gt;0,IFERROR(N3203/H3203,N3203),N3203)</f>
        <v>11405.52</v>
      </c>
    </row>
    <row r="3204" spans="1:15" x14ac:dyDescent="0.25">
      <c r="A3204">
        <v>828950</v>
      </c>
      <c r="B3204">
        <v>425334</v>
      </c>
      <c r="C3204" t="s">
        <v>50</v>
      </c>
      <c r="D3204" t="s">
        <v>94</v>
      </c>
      <c r="E3204" t="s">
        <v>95</v>
      </c>
      <c r="F3204" s="11">
        <v>7789139199319</v>
      </c>
      <c r="G3204" s="7" t="s">
        <v>165</v>
      </c>
      <c r="H3204" s="7">
        <f t="shared" si="100"/>
        <v>0</v>
      </c>
      <c r="I3204" t="s">
        <v>153</v>
      </c>
      <c r="J3204" t="s">
        <v>153</v>
      </c>
      <c r="K3204" t="s">
        <v>18</v>
      </c>
      <c r="L3204" s="7" t="s">
        <v>148</v>
      </c>
      <c r="M3204">
        <v>2.76</v>
      </c>
      <c r="N3204" s="12">
        <v>88</v>
      </c>
      <c r="O3204">
        <f t="shared" si="101"/>
        <v>88</v>
      </c>
    </row>
    <row r="3205" spans="1:15" x14ac:dyDescent="0.25">
      <c r="A3205">
        <v>829068</v>
      </c>
      <c r="B3205">
        <v>275472</v>
      </c>
      <c r="C3205" t="s">
        <v>15</v>
      </c>
      <c r="D3205" t="s">
        <v>82</v>
      </c>
      <c r="E3205">
        <v>47</v>
      </c>
      <c r="F3205" s="11">
        <v>57268490</v>
      </c>
      <c r="G3205" s="7" t="s">
        <v>165</v>
      </c>
      <c r="H3205" s="7">
        <f t="shared" si="100"/>
        <v>0</v>
      </c>
      <c r="I3205" t="s">
        <v>153</v>
      </c>
      <c r="J3205" t="s">
        <v>153</v>
      </c>
      <c r="K3205" t="s">
        <v>11</v>
      </c>
      <c r="L3205" s="7" t="s">
        <v>148</v>
      </c>
      <c r="M3205">
        <v>1.9870000000000001</v>
      </c>
      <c r="N3205" s="12">
        <v>55</v>
      </c>
      <c r="O3205">
        <f t="shared" si="101"/>
        <v>55</v>
      </c>
    </row>
    <row r="3206" spans="1:15" x14ac:dyDescent="0.25">
      <c r="A3206">
        <v>829177</v>
      </c>
      <c r="B3206">
        <v>821885</v>
      </c>
      <c r="C3206" t="s">
        <v>139</v>
      </c>
      <c r="D3206" t="s">
        <v>143</v>
      </c>
      <c r="E3206">
        <v>2</v>
      </c>
      <c r="F3206" s="11">
        <v>98586903</v>
      </c>
      <c r="G3206" s="7" t="s">
        <v>165</v>
      </c>
      <c r="H3206" s="7">
        <f t="shared" si="100"/>
        <v>0</v>
      </c>
      <c r="I3206" t="s">
        <v>153</v>
      </c>
      <c r="J3206" t="s">
        <v>153</v>
      </c>
      <c r="K3206" t="s">
        <v>11</v>
      </c>
      <c r="L3206" s="7" t="s">
        <v>148</v>
      </c>
      <c r="M3206">
        <v>1.9870000000000001</v>
      </c>
      <c r="N3206" s="12">
        <v>56</v>
      </c>
      <c r="O3206">
        <f t="shared" si="101"/>
        <v>56</v>
      </c>
    </row>
    <row r="3207" spans="1:15" x14ac:dyDescent="0.25">
      <c r="A3207">
        <v>829184</v>
      </c>
      <c r="B3207">
        <v>447454</v>
      </c>
      <c r="C3207" t="s">
        <v>50</v>
      </c>
      <c r="D3207" t="s">
        <v>104</v>
      </c>
      <c r="E3207">
        <v>26</v>
      </c>
      <c r="F3207" s="11">
        <v>58035318</v>
      </c>
      <c r="G3207" s="7" t="s">
        <v>165</v>
      </c>
      <c r="H3207" s="7">
        <f t="shared" si="100"/>
        <v>0</v>
      </c>
      <c r="I3207" t="s">
        <v>153</v>
      </c>
      <c r="J3207" t="s">
        <v>153</v>
      </c>
      <c r="K3207" t="s">
        <v>18</v>
      </c>
      <c r="L3207" s="7" t="s">
        <v>148</v>
      </c>
      <c r="M3207">
        <v>2.76</v>
      </c>
      <c r="N3207" s="12">
        <v>223</v>
      </c>
      <c r="O3207">
        <f t="shared" si="101"/>
        <v>223</v>
      </c>
    </row>
    <row r="3208" spans="1:15" x14ac:dyDescent="0.25">
      <c r="A3208">
        <v>829655</v>
      </c>
      <c r="B3208">
        <v>242895</v>
      </c>
      <c r="C3208" t="s">
        <v>56</v>
      </c>
      <c r="D3208" t="s">
        <v>73</v>
      </c>
      <c r="E3208">
        <v>3</v>
      </c>
      <c r="F3208" s="11" t="s">
        <v>292</v>
      </c>
      <c r="G3208" s="7" t="s">
        <v>165</v>
      </c>
      <c r="H3208" s="7">
        <f t="shared" si="100"/>
        <v>0</v>
      </c>
      <c r="I3208" t="s">
        <v>153</v>
      </c>
      <c r="J3208" t="s">
        <v>153</v>
      </c>
      <c r="K3208" t="s">
        <v>18</v>
      </c>
      <c r="L3208" s="7" t="s">
        <v>148</v>
      </c>
      <c r="M3208">
        <v>2.76</v>
      </c>
      <c r="N3208" s="12">
        <v>0</v>
      </c>
      <c r="O3208">
        <f t="shared" si="101"/>
        <v>0</v>
      </c>
    </row>
    <row r="3209" spans="1:15" x14ac:dyDescent="0.25">
      <c r="A3209">
        <v>830286</v>
      </c>
      <c r="B3209">
        <v>1614</v>
      </c>
      <c r="C3209" t="s">
        <v>9</v>
      </c>
      <c r="D3209" t="s">
        <v>14</v>
      </c>
      <c r="E3209">
        <v>3</v>
      </c>
      <c r="F3209" s="11">
        <v>187474</v>
      </c>
      <c r="G3209" s="7" t="s">
        <v>165</v>
      </c>
      <c r="H3209" s="7">
        <f t="shared" si="100"/>
        <v>0</v>
      </c>
      <c r="I3209" t="s">
        <v>153</v>
      </c>
      <c r="J3209" t="s">
        <v>153</v>
      </c>
      <c r="K3209" t="s">
        <v>11</v>
      </c>
      <c r="L3209" s="7" t="s">
        <v>148</v>
      </c>
      <c r="M3209">
        <v>1.9870000000000001</v>
      </c>
      <c r="N3209" s="12">
        <v>287</v>
      </c>
      <c r="O3209">
        <f t="shared" si="101"/>
        <v>287</v>
      </c>
    </row>
    <row r="3210" spans="1:15" x14ac:dyDescent="0.25">
      <c r="A3210">
        <v>830304</v>
      </c>
      <c r="B3210">
        <v>1593</v>
      </c>
      <c r="C3210" t="s">
        <v>9</v>
      </c>
      <c r="D3210" t="s">
        <v>10</v>
      </c>
      <c r="E3210">
        <v>6</v>
      </c>
      <c r="F3210" s="11">
        <v>13148113</v>
      </c>
      <c r="G3210" s="7" t="s">
        <v>165</v>
      </c>
      <c r="H3210" s="7">
        <f t="shared" si="100"/>
        <v>0</v>
      </c>
      <c r="I3210" t="s">
        <v>153</v>
      </c>
      <c r="J3210" t="s">
        <v>294</v>
      </c>
      <c r="K3210" t="s">
        <v>11</v>
      </c>
      <c r="L3210" s="7" t="s">
        <v>148</v>
      </c>
      <c r="M3210" t="s">
        <v>294</v>
      </c>
      <c r="N3210" t="s">
        <v>294</v>
      </c>
      <c r="O3210" t="str">
        <f t="shared" si="101"/>
        <v>Нет показаний</v>
      </c>
    </row>
    <row r="3211" spans="1:15" x14ac:dyDescent="0.25">
      <c r="A3211">
        <v>832067</v>
      </c>
      <c r="B3211">
        <v>425328</v>
      </c>
      <c r="C3211" t="s">
        <v>50</v>
      </c>
      <c r="D3211" t="s">
        <v>16</v>
      </c>
      <c r="E3211">
        <v>5</v>
      </c>
      <c r="F3211" s="11">
        <v>205643</v>
      </c>
      <c r="G3211" s="7" t="s">
        <v>170</v>
      </c>
      <c r="H3211" s="7">
        <f t="shared" si="100"/>
        <v>4</v>
      </c>
      <c r="I3211" t="s">
        <v>153</v>
      </c>
      <c r="J3211" t="s">
        <v>153</v>
      </c>
      <c r="K3211" t="s">
        <v>11</v>
      </c>
      <c r="L3211" s="7" t="s">
        <v>148</v>
      </c>
      <c r="M3211">
        <v>1.9870000000000001</v>
      </c>
      <c r="N3211" s="12">
        <v>560</v>
      </c>
      <c r="O3211">
        <f t="shared" si="101"/>
        <v>140</v>
      </c>
    </row>
    <row r="3212" spans="1:15" x14ac:dyDescent="0.25">
      <c r="A3212">
        <v>832323</v>
      </c>
      <c r="B3212">
        <v>431544</v>
      </c>
      <c r="C3212" t="s">
        <v>50</v>
      </c>
      <c r="D3212" t="s">
        <v>89</v>
      </c>
      <c r="E3212">
        <v>22</v>
      </c>
      <c r="F3212" s="11">
        <v>58228001</v>
      </c>
      <c r="G3212" s="7" t="s">
        <v>165</v>
      </c>
      <c r="H3212" s="7">
        <f t="shared" si="100"/>
        <v>0</v>
      </c>
      <c r="I3212" t="s">
        <v>153</v>
      </c>
      <c r="J3212" t="s">
        <v>153</v>
      </c>
      <c r="K3212" t="s">
        <v>18</v>
      </c>
      <c r="L3212" s="7" t="s">
        <v>148</v>
      </c>
      <c r="M3212">
        <v>2.76</v>
      </c>
      <c r="N3212" s="12">
        <v>79</v>
      </c>
      <c r="O3212">
        <f t="shared" si="101"/>
        <v>79</v>
      </c>
    </row>
    <row r="3213" spans="1:15" x14ac:dyDescent="0.25">
      <c r="A3213">
        <v>1316729</v>
      </c>
      <c r="B3213">
        <v>1600</v>
      </c>
      <c r="C3213" t="s">
        <v>9</v>
      </c>
      <c r="D3213" t="s">
        <v>12</v>
      </c>
      <c r="E3213">
        <v>6</v>
      </c>
      <c r="F3213" s="11">
        <v>103103950</v>
      </c>
      <c r="G3213" s="7" t="s">
        <v>165</v>
      </c>
      <c r="H3213" s="7">
        <f t="shared" si="100"/>
        <v>0</v>
      </c>
      <c r="I3213" t="s">
        <v>153</v>
      </c>
      <c r="J3213" t="s">
        <v>294</v>
      </c>
      <c r="K3213" t="s">
        <v>11</v>
      </c>
      <c r="L3213" s="7" t="s">
        <v>148</v>
      </c>
      <c r="M3213" t="s">
        <v>294</v>
      </c>
      <c r="N3213" t="s">
        <v>294</v>
      </c>
      <c r="O3213" t="str">
        <f t="shared" si="101"/>
        <v>Нет показаний</v>
      </c>
    </row>
    <row r="3214" spans="1:15" x14ac:dyDescent="0.25">
      <c r="A3214">
        <v>1317010</v>
      </c>
      <c r="B3214">
        <v>431368</v>
      </c>
      <c r="C3214" t="s">
        <v>50</v>
      </c>
      <c r="D3214" t="s">
        <v>104</v>
      </c>
      <c r="E3214">
        <v>28</v>
      </c>
      <c r="F3214" s="11">
        <v>59302765</v>
      </c>
      <c r="G3214" s="7" t="s">
        <v>165</v>
      </c>
      <c r="H3214" s="7">
        <f t="shared" si="100"/>
        <v>0</v>
      </c>
      <c r="I3214" t="s">
        <v>153</v>
      </c>
      <c r="J3214" t="s">
        <v>153</v>
      </c>
      <c r="K3214" t="s">
        <v>18</v>
      </c>
      <c r="L3214" s="7" t="s">
        <v>148</v>
      </c>
      <c r="M3214">
        <v>2.76</v>
      </c>
      <c r="N3214" s="12">
        <v>185</v>
      </c>
      <c r="O3214">
        <f t="shared" si="101"/>
        <v>185</v>
      </c>
    </row>
    <row r="3215" spans="1:15" x14ac:dyDescent="0.25">
      <c r="A3215">
        <v>1317357</v>
      </c>
      <c r="B3215">
        <v>533807</v>
      </c>
      <c r="C3215" t="s">
        <v>50</v>
      </c>
      <c r="D3215" t="s">
        <v>136</v>
      </c>
      <c r="E3215" t="s">
        <v>137</v>
      </c>
      <c r="F3215" s="11">
        <v>33746078</v>
      </c>
      <c r="G3215" s="7" t="s">
        <v>165</v>
      </c>
      <c r="H3215" s="7">
        <f t="shared" si="100"/>
        <v>0</v>
      </c>
      <c r="I3215" t="s">
        <v>153</v>
      </c>
      <c r="J3215" t="s">
        <v>153</v>
      </c>
      <c r="K3215" t="s">
        <v>18</v>
      </c>
      <c r="L3215" s="7" t="s">
        <v>148</v>
      </c>
      <c r="M3215">
        <v>2.76</v>
      </c>
      <c r="N3215" s="12">
        <v>92</v>
      </c>
      <c r="O3215">
        <f t="shared" si="101"/>
        <v>92</v>
      </c>
    </row>
    <row r="3216" spans="1:15" x14ac:dyDescent="0.25">
      <c r="A3216">
        <v>1317362</v>
      </c>
      <c r="B3216">
        <v>349628</v>
      </c>
      <c r="C3216" t="s">
        <v>50</v>
      </c>
      <c r="D3216" t="s">
        <v>91</v>
      </c>
      <c r="E3216">
        <v>22</v>
      </c>
      <c r="F3216" s="11">
        <v>58041632</v>
      </c>
      <c r="G3216" s="7" t="s">
        <v>165</v>
      </c>
      <c r="H3216" s="7">
        <f t="shared" si="100"/>
        <v>0</v>
      </c>
      <c r="I3216" t="s">
        <v>153</v>
      </c>
      <c r="J3216" t="s">
        <v>294</v>
      </c>
      <c r="K3216" t="s">
        <v>18</v>
      </c>
      <c r="L3216" s="7" t="s">
        <v>148</v>
      </c>
      <c r="M3216" t="s">
        <v>294</v>
      </c>
      <c r="N3216" t="s">
        <v>294</v>
      </c>
      <c r="O3216" t="str">
        <f t="shared" si="101"/>
        <v>Нет показаний</v>
      </c>
    </row>
    <row r="3217" spans="1:15" x14ac:dyDescent="0.25">
      <c r="A3217">
        <v>1317525</v>
      </c>
      <c r="B3217">
        <v>431408</v>
      </c>
      <c r="C3217" t="s">
        <v>50</v>
      </c>
      <c r="D3217" t="s">
        <v>107</v>
      </c>
      <c r="E3217">
        <v>8</v>
      </c>
      <c r="F3217" s="11">
        <v>58237210</v>
      </c>
      <c r="G3217" s="7" t="s">
        <v>165</v>
      </c>
      <c r="H3217" s="7">
        <f t="shared" si="100"/>
        <v>0</v>
      </c>
      <c r="I3217" t="s">
        <v>153</v>
      </c>
      <c r="J3217" t="s">
        <v>294</v>
      </c>
      <c r="K3217" t="s">
        <v>18</v>
      </c>
      <c r="L3217" s="7" t="s">
        <v>148</v>
      </c>
      <c r="M3217" t="s">
        <v>294</v>
      </c>
      <c r="N3217" t="s">
        <v>294</v>
      </c>
      <c r="O3217" t="str">
        <f t="shared" si="101"/>
        <v>Нет показаний</v>
      </c>
    </row>
    <row r="3218" spans="1:15" x14ac:dyDescent="0.25">
      <c r="A3218">
        <v>1325875</v>
      </c>
      <c r="B3218">
        <v>431513</v>
      </c>
      <c r="C3218" t="s">
        <v>50</v>
      </c>
      <c r="D3218" t="s">
        <v>86</v>
      </c>
      <c r="E3218">
        <v>4</v>
      </c>
      <c r="F3218" s="11">
        <v>118494108</v>
      </c>
      <c r="G3218" s="7" t="s">
        <v>170</v>
      </c>
      <c r="H3218" s="7">
        <f t="shared" si="100"/>
        <v>3</v>
      </c>
      <c r="I3218" t="s">
        <v>153</v>
      </c>
      <c r="J3218" t="s">
        <v>294</v>
      </c>
      <c r="K3218" t="s">
        <v>18</v>
      </c>
      <c r="L3218" s="7" t="s">
        <v>148</v>
      </c>
      <c r="M3218" t="s">
        <v>294</v>
      </c>
      <c r="N3218" t="s">
        <v>294</v>
      </c>
      <c r="O3218" t="str">
        <f t="shared" si="101"/>
        <v>Нет показаний</v>
      </c>
    </row>
    <row r="3219" spans="1:15" x14ac:dyDescent="0.25">
      <c r="A3219">
        <v>1326162</v>
      </c>
      <c r="B3219">
        <v>447388</v>
      </c>
      <c r="C3219" t="s">
        <v>50</v>
      </c>
      <c r="D3219" t="s">
        <v>127</v>
      </c>
      <c r="E3219">
        <v>28</v>
      </c>
      <c r="F3219" s="11">
        <v>231173</v>
      </c>
      <c r="G3219" s="7" t="s">
        <v>165</v>
      </c>
      <c r="H3219" s="7">
        <f t="shared" si="100"/>
        <v>0</v>
      </c>
      <c r="I3219" t="s">
        <v>153</v>
      </c>
      <c r="J3219" t="s">
        <v>153</v>
      </c>
      <c r="K3219" t="s">
        <v>18</v>
      </c>
      <c r="L3219" s="7" t="s">
        <v>148</v>
      </c>
      <c r="M3219">
        <v>2.76</v>
      </c>
      <c r="N3219" s="12">
        <v>104</v>
      </c>
      <c r="O3219">
        <f t="shared" si="101"/>
        <v>104</v>
      </c>
    </row>
    <row r="3220" spans="1:15" x14ac:dyDescent="0.25">
      <c r="A3220">
        <v>1326444</v>
      </c>
      <c r="B3220">
        <v>533799</v>
      </c>
      <c r="C3220" t="s">
        <v>50</v>
      </c>
      <c r="D3220" t="s">
        <v>120</v>
      </c>
      <c r="E3220">
        <v>6</v>
      </c>
      <c r="F3220" s="11">
        <v>11007137180771</v>
      </c>
      <c r="G3220" s="7" t="s">
        <v>170</v>
      </c>
      <c r="H3220" s="7">
        <f t="shared" si="100"/>
        <v>5</v>
      </c>
      <c r="I3220" t="s">
        <v>153</v>
      </c>
      <c r="J3220" t="s">
        <v>153</v>
      </c>
      <c r="K3220" t="s">
        <v>18</v>
      </c>
      <c r="L3220" s="7" t="s">
        <v>148</v>
      </c>
      <c r="M3220">
        <v>2.76</v>
      </c>
      <c r="N3220" s="12">
        <v>700</v>
      </c>
      <c r="O3220">
        <f t="shared" si="101"/>
        <v>140</v>
      </c>
    </row>
    <row r="3221" spans="1:15" x14ac:dyDescent="0.25">
      <c r="A3221">
        <v>1326737</v>
      </c>
      <c r="B3221">
        <v>58360</v>
      </c>
      <c r="C3221" t="s">
        <v>48</v>
      </c>
      <c r="D3221" t="s">
        <v>49</v>
      </c>
      <c r="E3221">
        <v>10</v>
      </c>
      <c r="F3221" s="11">
        <v>285700</v>
      </c>
      <c r="G3221" s="7" t="s">
        <v>165</v>
      </c>
      <c r="H3221" s="7">
        <f t="shared" si="100"/>
        <v>0</v>
      </c>
      <c r="I3221" t="s">
        <v>153</v>
      </c>
      <c r="J3221" t="s">
        <v>294</v>
      </c>
      <c r="K3221" t="s">
        <v>11</v>
      </c>
      <c r="L3221" s="7" t="s">
        <v>148</v>
      </c>
      <c r="M3221" t="s">
        <v>294</v>
      </c>
      <c r="N3221" t="s">
        <v>294</v>
      </c>
      <c r="O3221" t="str">
        <f t="shared" si="101"/>
        <v>Нет показаний</v>
      </c>
    </row>
    <row r="3222" spans="1:15" x14ac:dyDescent="0.25">
      <c r="A3222">
        <v>1328417</v>
      </c>
      <c r="B3222">
        <v>431517</v>
      </c>
      <c r="C3222" t="s">
        <v>50</v>
      </c>
      <c r="D3222" t="s">
        <v>114</v>
      </c>
      <c r="E3222">
        <v>5</v>
      </c>
      <c r="F3222" s="11">
        <v>125075258</v>
      </c>
      <c r="G3222" s="7" t="s">
        <v>170</v>
      </c>
      <c r="H3222" s="7">
        <f t="shared" si="100"/>
        <v>4</v>
      </c>
      <c r="I3222" t="s">
        <v>153</v>
      </c>
      <c r="J3222" t="s">
        <v>153</v>
      </c>
      <c r="K3222" t="s">
        <v>18</v>
      </c>
      <c r="L3222" s="7" t="s">
        <v>148</v>
      </c>
      <c r="M3222">
        <v>2.76</v>
      </c>
      <c r="N3222" s="12">
        <v>346</v>
      </c>
      <c r="O3222">
        <f t="shared" si="101"/>
        <v>86.5</v>
      </c>
    </row>
    <row r="3223" spans="1:15" x14ac:dyDescent="0.25">
      <c r="A3223">
        <v>1329226</v>
      </c>
      <c r="B3223">
        <v>431518</v>
      </c>
      <c r="C3223" t="s">
        <v>50</v>
      </c>
      <c r="D3223" t="s">
        <v>114</v>
      </c>
      <c r="E3223" t="s">
        <v>116</v>
      </c>
      <c r="F3223" s="11">
        <v>10181618</v>
      </c>
      <c r="G3223" s="7" t="s">
        <v>170</v>
      </c>
      <c r="H3223" s="7">
        <f t="shared" si="100"/>
        <v>5</v>
      </c>
      <c r="I3223" t="s">
        <v>153</v>
      </c>
      <c r="J3223" t="s">
        <v>153</v>
      </c>
      <c r="K3223" t="s">
        <v>18</v>
      </c>
      <c r="L3223" s="7" t="s">
        <v>148</v>
      </c>
      <c r="M3223">
        <v>2.76</v>
      </c>
      <c r="N3223" s="12">
        <v>138</v>
      </c>
      <c r="O3223">
        <f t="shared" si="101"/>
        <v>27.6</v>
      </c>
    </row>
    <row r="3224" spans="1:15" x14ac:dyDescent="0.25">
      <c r="A3224">
        <v>1329226</v>
      </c>
      <c r="B3224">
        <v>431518</v>
      </c>
      <c r="C3224" t="s">
        <v>50</v>
      </c>
      <c r="D3224" t="s">
        <v>114</v>
      </c>
      <c r="E3224" t="s">
        <v>116</v>
      </c>
      <c r="F3224" s="11">
        <v>4091667</v>
      </c>
      <c r="G3224" s="7" t="s">
        <v>165</v>
      </c>
      <c r="H3224" s="7">
        <f t="shared" si="100"/>
        <v>0</v>
      </c>
      <c r="I3224" t="s">
        <v>153</v>
      </c>
      <c r="J3224" t="s">
        <v>294</v>
      </c>
      <c r="K3224" t="s">
        <v>18</v>
      </c>
      <c r="L3224" s="7" t="s">
        <v>148</v>
      </c>
      <c r="M3224" t="s">
        <v>294</v>
      </c>
      <c r="N3224" t="s">
        <v>294</v>
      </c>
      <c r="O3224" t="str">
        <f t="shared" si="101"/>
        <v>Нет показаний</v>
      </c>
    </row>
    <row r="3225" spans="1:15" x14ac:dyDescent="0.25">
      <c r="A3225">
        <v>1329457</v>
      </c>
      <c r="B3225">
        <v>431415</v>
      </c>
      <c r="C3225" t="s">
        <v>50</v>
      </c>
      <c r="D3225" t="s">
        <v>104</v>
      </c>
      <c r="E3225" t="s">
        <v>108</v>
      </c>
      <c r="F3225" s="11">
        <v>80280</v>
      </c>
      <c r="G3225" s="7" t="s">
        <v>165</v>
      </c>
      <c r="H3225" s="7">
        <f t="shared" si="100"/>
        <v>0</v>
      </c>
      <c r="I3225" t="s">
        <v>153</v>
      </c>
      <c r="J3225" t="s">
        <v>294</v>
      </c>
      <c r="K3225" t="s">
        <v>18</v>
      </c>
      <c r="L3225" s="7" t="s">
        <v>148</v>
      </c>
      <c r="M3225" t="s">
        <v>294</v>
      </c>
      <c r="N3225" t="s">
        <v>294</v>
      </c>
      <c r="O3225" t="str">
        <f t="shared" si="101"/>
        <v>Нет показаний</v>
      </c>
    </row>
    <row r="3226" spans="1:15" x14ac:dyDescent="0.25">
      <c r="A3226">
        <v>1329544</v>
      </c>
      <c r="B3226">
        <v>447354</v>
      </c>
      <c r="C3226" t="s">
        <v>50</v>
      </c>
      <c r="D3226" t="s">
        <v>16</v>
      </c>
      <c r="E3226">
        <v>17</v>
      </c>
      <c r="F3226" s="11">
        <v>97143797</v>
      </c>
      <c r="G3226" s="7" t="s">
        <v>165</v>
      </c>
      <c r="H3226" s="7">
        <f t="shared" si="100"/>
        <v>0</v>
      </c>
      <c r="I3226" t="s">
        <v>153</v>
      </c>
      <c r="J3226" t="s">
        <v>294</v>
      </c>
      <c r="K3226" t="s">
        <v>18</v>
      </c>
      <c r="L3226" s="7" t="s">
        <v>148</v>
      </c>
      <c r="M3226" t="s">
        <v>294</v>
      </c>
      <c r="N3226" t="s">
        <v>294</v>
      </c>
      <c r="O3226" t="str">
        <f t="shared" si="101"/>
        <v>Нет показаний</v>
      </c>
    </row>
    <row r="3227" spans="1:15" x14ac:dyDescent="0.25">
      <c r="A3227">
        <v>1329746</v>
      </c>
      <c r="B3227">
        <v>821885</v>
      </c>
      <c r="C3227" t="s">
        <v>139</v>
      </c>
      <c r="D3227" t="s">
        <v>143</v>
      </c>
      <c r="E3227">
        <v>2</v>
      </c>
      <c r="F3227" s="11">
        <v>11067134447599</v>
      </c>
      <c r="G3227" s="7" t="s">
        <v>165</v>
      </c>
      <c r="H3227" s="7">
        <f t="shared" si="100"/>
        <v>0</v>
      </c>
      <c r="I3227" t="s">
        <v>153</v>
      </c>
      <c r="J3227" t="s">
        <v>153</v>
      </c>
      <c r="K3227" t="s">
        <v>11</v>
      </c>
      <c r="L3227" s="7" t="s">
        <v>148</v>
      </c>
      <c r="M3227">
        <v>1.9870000000000001</v>
      </c>
      <c r="N3227" s="12">
        <v>102</v>
      </c>
      <c r="O3227">
        <f t="shared" si="101"/>
        <v>102</v>
      </c>
    </row>
    <row r="3228" spans="1:15" x14ac:dyDescent="0.25">
      <c r="A3228">
        <v>1330028</v>
      </c>
      <c r="B3228">
        <v>242792</v>
      </c>
      <c r="C3228" t="s">
        <v>56</v>
      </c>
      <c r="D3228" t="s">
        <v>71</v>
      </c>
      <c r="E3228">
        <v>31</v>
      </c>
      <c r="F3228" s="11">
        <v>231536</v>
      </c>
      <c r="G3228" s="7" t="s">
        <v>165</v>
      </c>
      <c r="H3228" s="7">
        <f t="shared" si="100"/>
        <v>0</v>
      </c>
      <c r="I3228" t="s">
        <v>153</v>
      </c>
      <c r="J3228" t="s">
        <v>153</v>
      </c>
      <c r="K3228" t="s">
        <v>18</v>
      </c>
      <c r="L3228" s="7" t="s">
        <v>148</v>
      </c>
      <c r="M3228">
        <v>2.76</v>
      </c>
      <c r="N3228" s="12">
        <v>0</v>
      </c>
      <c r="O3228">
        <f t="shared" si="101"/>
        <v>0</v>
      </c>
    </row>
    <row r="3229" spans="1:15" x14ac:dyDescent="0.25">
      <c r="A3229">
        <v>1330163</v>
      </c>
      <c r="B3229">
        <v>821885</v>
      </c>
      <c r="C3229" t="s">
        <v>139</v>
      </c>
      <c r="D3229" t="s">
        <v>143</v>
      </c>
      <c r="E3229">
        <v>2</v>
      </c>
      <c r="F3229" s="11">
        <v>319800</v>
      </c>
      <c r="G3229" s="7" t="s">
        <v>165</v>
      </c>
      <c r="H3229" s="7">
        <f t="shared" si="100"/>
        <v>0</v>
      </c>
      <c r="I3229" t="s">
        <v>153</v>
      </c>
      <c r="J3229" t="s">
        <v>153</v>
      </c>
      <c r="K3229" t="s">
        <v>11</v>
      </c>
      <c r="L3229" s="7" t="s">
        <v>148</v>
      </c>
      <c r="M3229">
        <v>1.9870000000000001</v>
      </c>
      <c r="N3229" s="12">
        <v>150</v>
      </c>
      <c r="O3229">
        <f t="shared" si="101"/>
        <v>150</v>
      </c>
    </row>
    <row r="3230" spans="1:15" x14ac:dyDescent="0.25">
      <c r="A3230">
        <v>1332231</v>
      </c>
      <c r="B3230">
        <v>349548</v>
      </c>
      <c r="C3230" t="s">
        <v>50</v>
      </c>
      <c r="D3230" t="s">
        <v>86</v>
      </c>
      <c r="E3230">
        <v>12</v>
      </c>
      <c r="F3230" s="11">
        <v>50017585</v>
      </c>
      <c r="G3230" s="7" t="s">
        <v>165</v>
      </c>
      <c r="H3230" s="7">
        <f t="shared" si="100"/>
        <v>0</v>
      </c>
      <c r="I3230" t="s">
        <v>153</v>
      </c>
      <c r="J3230" t="s">
        <v>153</v>
      </c>
      <c r="K3230" t="s">
        <v>18</v>
      </c>
      <c r="L3230" s="7" t="s">
        <v>148</v>
      </c>
      <c r="M3230">
        <v>2.76</v>
      </c>
      <c r="N3230" s="12">
        <v>256</v>
      </c>
      <c r="O3230">
        <f t="shared" si="101"/>
        <v>256</v>
      </c>
    </row>
    <row r="3231" spans="1:15" x14ac:dyDescent="0.25">
      <c r="A3231">
        <v>1332495</v>
      </c>
      <c r="B3231">
        <v>431517</v>
      </c>
      <c r="C3231" t="s">
        <v>50</v>
      </c>
      <c r="D3231" t="s">
        <v>114</v>
      </c>
      <c r="E3231">
        <v>5</v>
      </c>
      <c r="F3231" s="11">
        <v>442610</v>
      </c>
      <c r="G3231" s="7" t="s">
        <v>170</v>
      </c>
      <c r="H3231" s="7">
        <f t="shared" si="100"/>
        <v>5</v>
      </c>
      <c r="I3231" t="s">
        <v>153</v>
      </c>
      <c r="J3231" t="s">
        <v>294</v>
      </c>
      <c r="K3231" t="s">
        <v>18</v>
      </c>
      <c r="L3231" s="7" t="s">
        <v>148</v>
      </c>
      <c r="M3231" t="s">
        <v>294</v>
      </c>
      <c r="N3231" t="s">
        <v>294</v>
      </c>
      <c r="O3231" t="str">
        <f t="shared" si="101"/>
        <v>Нет показаний</v>
      </c>
    </row>
    <row r="3232" spans="1:15" x14ac:dyDescent="0.25">
      <c r="A3232">
        <v>1332761</v>
      </c>
      <c r="B3232">
        <v>58314</v>
      </c>
      <c r="C3232" t="s">
        <v>29</v>
      </c>
      <c r="D3232" t="s">
        <v>42</v>
      </c>
      <c r="E3232">
        <v>6</v>
      </c>
      <c r="F3232" s="11">
        <v>4016330</v>
      </c>
      <c r="G3232" s="7" t="s">
        <v>170</v>
      </c>
      <c r="H3232" s="7">
        <f t="shared" si="100"/>
        <v>3</v>
      </c>
      <c r="I3232" t="s">
        <v>153</v>
      </c>
      <c r="J3232" t="s">
        <v>153</v>
      </c>
      <c r="K3232" t="s">
        <v>11</v>
      </c>
      <c r="L3232" s="7" t="s">
        <v>148</v>
      </c>
      <c r="M3232">
        <v>1.9870000000000001</v>
      </c>
      <c r="N3232" s="12">
        <v>0</v>
      </c>
      <c r="O3232">
        <f t="shared" si="101"/>
        <v>0</v>
      </c>
    </row>
    <row r="3233" spans="1:15" x14ac:dyDescent="0.25">
      <c r="A3233">
        <v>1332761</v>
      </c>
      <c r="B3233">
        <v>58314</v>
      </c>
      <c r="C3233" t="s">
        <v>29</v>
      </c>
      <c r="D3233" t="s">
        <v>42</v>
      </c>
      <c r="E3233">
        <v>6</v>
      </c>
      <c r="F3233" s="11">
        <v>7789139207471</v>
      </c>
      <c r="G3233" s="7" t="s">
        <v>165</v>
      </c>
      <c r="H3233" s="7">
        <f t="shared" si="100"/>
        <v>0</v>
      </c>
      <c r="I3233" t="s">
        <v>153</v>
      </c>
      <c r="J3233" t="s">
        <v>294</v>
      </c>
      <c r="K3233" t="s">
        <v>11</v>
      </c>
      <c r="L3233" s="7" t="s">
        <v>148</v>
      </c>
      <c r="M3233" t="s">
        <v>294</v>
      </c>
      <c r="N3233" t="s">
        <v>294</v>
      </c>
      <c r="O3233" t="str">
        <f t="shared" si="101"/>
        <v>Нет показаний</v>
      </c>
    </row>
    <row r="3234" spans="1:15" x14ac:dyDescent="0.25">
      <c r="A3234">
        <v>1332766</v>
      </c>
      <c r="B3234">
        <v>431534</v>
      </c>
      <c r="C3234" t="s">
        <v>50</v>
      </c>
      <c r="D3234" t="s">
        <v>118</v>
      </c>
      <c r="E3234">
        <v>13</v>
      </c>
      <c r="F3234" s="11">
        <v>1501182</v>
      </c>
      <c r="G3234" s="7" t="s">
        <v>165</v>
      </c>
      <c r="H3234" s="7">
        <f t="shared" si="100"/>
        <v>0</v>
      </c>
      <c r="I3234" t="s">
        <v>153</v>
      </c>
      <c r="J3234" t="s">
        <v>294</v>
      </c>
      <c r="K3234" t="s">
        <v>18</v>
      </c>
      <c r="L3234" s="7" t="s">
        <v>148</v>
      </c>
      <c r="M3234" t="s">
        <v>294</v>
      </c>
      <c r="N3234" t="s">
        <v>294</v>
      </c>
      <c r="O3234" t="str">
        <f t="shared" si="101"/>
        <v>Нет показаний</v>
      </c>
    </row>
    <row r="3235" spans="1:15" x14ac:dyDescent="0.25">
      <c r="A3235">
        <v>1333767</v>
      </c>
      <c r="B3235">
        <v>431516</v>
      </c>
      <c r="C3235" t="s">
        <v>50</v>
      </c>
      <c r="D3235" t="s">
        <v>114</v>
      </c>
      <c r="E3235" t="s">
        <v>115</v>
      </c>
      <c r="F3235" s="11">
        <v>7789075199822</v>
      </c>
      <c r="G3235" s="7" t="s">
        <v>165</v>
      </c>
      <c r="H3235" s="7">
        <f t="shared" si="100"/>
        <v>0</v>
      </c>
      <c r="I3235" t="s">
        <v>153</v>
      </c>
      <c r="J3235" t="s">
        <v>294</v>
      </c>
      <c r="K3235" t="s">
        <v>18</v>
      </c>
      <c r="L3235" s="7" t="s">
        <v>148</v>
      </c>
      <c r="M3235" t="s">
        <v>294</v>
      </c>
      <c r="N3235" t="s">
        <v>294</v>
      </c>
      <c r="O3235" t="str">
        <f t="shared" si="101"/>
        <v>Нет показаний</v>
      </c>
    </row>
    <row r="3236" spans="1:15" x14ac:dyDescent="0.25">
      <c r="A3236">
        <v>1333977</v>
      </c>
      <c r="B3236">
        <v>58194</v>
      </c>
      <c r="C3236" t="s">
        <v>29</v>
      </c>
      <c r="D3236" t="s">
        <v>31</v>
      </c>
      <c r="E3236">
        <v>93</v>
      </c>
      <c r="F3236" s="11">
        <v>568535</v>
      </c>
      <c r="G3236" s="7" t="s">
        <v>165</v>
      </c>
      <c r="H3236" s="7">
        <f t="shared" si="100"/>
        <v>0</v>
      </c>
      <c r="I3236" t="s">
        <v>153</v>
      </c>
      <c r="J3236" t="s">
        <v>153</v>
      </c>
      <c r="K3236" t="s">
        <v>18</v>
      </c>
      <c r="L3236" s="7" t="s">
        <v>148</v>
      </c>
      <c r="M3236">
        <v>2.76</v>
      </c>
      <c r="N3236" s="12">
        <v>396</v>
      </c>
      <c r="O3236">
        <f t="shared" si="101"/>
        <v>396</v>
      </c>
    </row>
    <row r="3237" spans="1:15" x14ac:dyDescent="0.25">
      <c r="A3237">
        <v>1334329</v>
      </c>
      <c r="B3237">
        <v>431516</v>
      </c>
      <c r="C3237" t="s">
        <v>50</v>
      </c>
      <c r="D3237" t="s">
        <v>114</v>
      </c>
      <c r="E3237" t="s">
        <v>115</v>
      </c>
      <c r="F3237" s="11">
        <v>97147028</v>
      </c>
      <c r="G3237" s="7" t="s">
        <v>165</v>
      </c>
      <c r="H3237" s="7">
        <f t="shared" si="100"/>
        <v>0</v>
      </c>
      <c r="I3237" t="s">
        <v>153</v>
      </c>
      <c r="J3237" t="s">
        <v>294</v>
      </c>
      <c r="K3237" t="s">
        <v>18</v>
      </c>
      <c r="L3237" s="7" t="s">
        <v>148</v>
      </c>
      <c r="M3237" t="s">
        <v>294</v>
      </c>
      <c r="N3237" t="s">
        <v>294</v>
      </c>
      <c r="O3237" t="str">
        <f t="shared" si="101"/>
        <v>Нет показаний</v>
      </c>
    </row>
    <row r="3238" spans="1:15" x14ac:dyDescent="0.25">
      <c r="A3238">
        <v>1334799</v>
      </c>
      <c r="B3238">
        <v>197249</v>
      </c>
      <c r="C3238" t="s">
        <v>60</v>
      </c>
      <c r="D3238" t="s">
        <v>66</v>
      </c>
      <c r="E3238">
        <v>10</v>
      </c>
      <c r="F3238" s="11">
        <v>6491034000342</v>
      </c>
      <c r="G3238" s="7" t="s">
        <v>165</v>
      </c>
      <c r="H3238" s="7">
        <f t="shared" si="100"/>
        <v>0</v>
      </c>
      <c r="I3238" t="s">
        <v>153</v>
      </c>
      <c r="J3238" t="s">
        <v>153</v>
      </c>
      <c r="K3238" t="s">
        <v>11</v>
      </c>
      <c r="L3238" s="7" t="s">
        <v>148</v>
      </c>
      <c r="M3238">
        <v>1.9870000000000001</v>
      </c>
      <c r="N3238" s="12">
        <v>300</v>
      </c>
      <c r="O3238">
        <f t="shared" si="101"/>
        <v>300</v>
      </c>
    </row>
    <row r="3239" spans="1:15" x14ac:dyDescent="0.25">
      <c r="A3239">
        <v>1334800</v>
      </c>
      <c r="B3239">
        <v>56764</v>
      </c>
      <c r="C3239" t="s">
        <v>15</v>
      </c>
      <c r="D3239" t="s">
        <v>16</v>
      </c>
      <c r="E3239" t="s">
        <v>19</v>
      </c>
      <c r="F3239" s="11">
        <v>58089332</v>
      </c>
      <c r="G3239" s="7" t="s">
        <v>165</v>
      </c>
      <c r="H3239" s="7">
        <f t="shared" si="100"/>
        <v>0</v>
      </c>
      <c r="I3239" t="s">
        <v>153</v>
      </c>
      <c r="J3239" t="s">
        <v>153</v>
      </c>
      <c r="K3239" t="s">
        <v>18</v>
      </c>
      <c r="L3239" s="7" t="s">
        <v>148</v>
      </c>
      <c r="M3239">
        <v>2.76</v>
      </c>
      <c r="N3239" s="12">
        <v>66</v>
      </c>
      <c r="O3239">
        <f t="shared" si="101"/>
        <v>66</v>
      </c>
    </row>
    <row r="3240" spans="1:15" x14ac:dyDescent="0.25">
      <c r="A3240">
        <v>1335007</v>
      </c>
      <c r="B3240">
        <v>447473</v>
      </c>
      <c r="C3240" t="s">
        <v>50</v>
      </c>
      <c r="D3240" t="s">
        <v>106</v>
      </c>
      <c r="E3240">
        <v>22</v>
      </c>
      <c r="F3240" s="11">
        <v>59015407</v>
      </c>
      <c r="G3240" s="7" t="s">
        <v>165</v>
      </c>
      <c r="H3240" s="7">
        <f t="shared" si="100"/>
        <v>0</v>
      </c>
      <c r="I3240" t="s">
        <v>153</v>
      </c>
      <c r="J3240" t="s">
        <v>294</v>
      </c>
      <c r="K3240" t="s">
        <v>18</v>
      </c>
      <c r="L3240" s="7" t="s">
        <v>148</v>
      </c>
      <c r="M3240" t="s">
        <v>294</v>
      </c>
      <c r="N3240" t="s">
        <v>294</v>
      </c>
      <c r="O3240" t="str">
        <f t="shared" si="101"/>
        <v>Нет показаний</v>
      </c>
    </row>
    <row r="3241" spans="1:15" x14ac:dyDescent="0.25">
      <c r="A3241">
        <v>1335263</v>
      </c>
      <c r="B3241">
        <v>1592</v>
      </c>
      <c r="C3241" t="s">
        <v>9</v>
      </c>
      <c r="D3241" t="s">
        <v>10</v>
      </c>
      <c r="E3241">
        <v>8</v>
      </c>
      <c r="F3241" s="11">
        <v>286644</v>
      </c>
      <c r="G3241" s="7" t="s">
        <v>165</v>
      </c>
      <c r="H3241" s="7">
        <f t="shared" si="100"/>
        <v>0</v>
      </c>
      <c r="I3241" t="s">
        <v>153</v>
      </c>
      <c r="J3241" t="s">
        <v>153</v>
      </c>
      <c r="K3241" t="s">
        <v>11</v>
      </c>
      <c r="L3241" s="7" t="s">
        <v>148</v>
      </c>
      <c r="M3241">
        <v>1.9870000000000001</v>
      </c>
      <c r="N3241" s="12">
        <v>-167.6</v>
      </c>
      <c r="O3241">
        <f t="shared" si="101"/>
        <v>-167.6</v>
      </c>
    </row>
    <row r="3242" spans="1:15" x14ac:dyDescent="0.25">
      <c r="A3242">
        <v>1335268</v>
      </c>
      <c r="B3242">
        <v>1603</v>
      </c>
      <c r="C3242" t="s">
        <v>9</v>
      </c>
      <c r="D3242" t="s">
        <v>13</v>
      </c>
      <c r="E3242">
        <v>5</v>
      </c>
      <c r="F3242" s="11">
        <v>58084117</v>
      </c>
      <c r="G3242" s="7" t="s">
        <v>165</v>
      </c>
      <c r="H3242" s="7">
        <f t="shared" si="100"/>
        <v>0</v>
      </c>
      <c r="I3242" t="s">
        <v>153</v>
      </c>
      <c r="J3242" t="s">
        <v>294</v>
      </c>
      <c r="K3242" t="s">
        <v>11</v>
      </c>
      <c r="L3242" s="7" t="s">
        <v>148</v>
      </c>
      <c r="M3242" t="s">
        <v>294</v>
      </c>
      <c r="N3242" t="s">
        <v>294</v>
      </c>
      <c r="O3242" t="str">
        <f t="shared" si="101"/>
        <v>Нет показаний</v>
      </c>
    </row>
    <row r="3243" spans="1:15" x14ac:dyDescent="0.25">
      <c r="A3243">
        <v>1335370</v>
      </c>
      <c r="B3243">
        <v>447472</v>
      </c>
      <c r="C3243" t="s">
        <v>50</v>
      </c>
      <c r="D3243" t="s">
        <v>106</v>
      </c>
      <c r="E3243">
        <v>20</v>
      </c>
      <c r="F3243" s="11">
        <v>64166211</v>
      </c>
      <c r="G3243" s="7" t="s">
        <v>165</v>
      </c>
      <c r="H3243" s="7">
        <f t="shared" si="100"/>
        <v>0</v>
      </c>
      <c r="I3243" t="s">
        <v>153</v>
      </c>
      <c r="J3243" t="s">
        <v>153</v>
      </c>
      <c r="K3243" t="s">
        <v>18</v>
      </c>
      <c r="L3243" s="7" t="s">
        <v>148</v>
      </c>
      <c r="M3243">
        <v>2.76</v>
      </c>
      <c r="N3243" s="12">
        <v>-1</v>
      </c>
      <c r="O3243">
        <f t="shared" si="101"/>
        <v>-1</v>
      </c>
    </row>
    <row r="3244" spans="1:15" x14ac:dyDescent="0.25">
      <c r="A3244">
        <v>1335519</v>
      </c>
      <c r="B3244">
        <v>1605</v>
      </c>
      <c r="C3244" t="s">
        <v>9</v>
      </c>
      <c r="D3244" t="s">
        <v>13</v>
      </c>
      <c r="E3244">
        <v>3</v>
      </c>
      <c r="F3244" s="11">
        <v>22085405</v>
      </c>
      <c r="G3244" s="7" t="s">
        <v>165</v>
      </c>
      <c r="H3244" s="7">
        <f t="shared" si="100"/>
        <v>0</v>
      </c>
      <c r="I3244" t="s">
        <v>153</v>
      </c>
      <c r="J3244" t="s">
        <v>153</v>
      </c>
      <c r="K3244" t="s">
        <v>11</v>
      </c>
      <c r="L3244" s="7" t="s">
        <v>148</v>
      </c>
      <c r="M3244">
        <v>1.9870000000000001</v>
      </c>
      <c r="N3244" s="12">
        <v>123</v>
      </c>
      <c r="O3244">
        <f t="shared" si="101"/>
        <v>123</v>
      </c>
    </row>
    <row r="3245" spans="1:15" x14ac:dyDescent="0.25">
      <c r="A3245">
        <v>1336487</v>
      </c>
      <c r="B3245">
        <v>197180</v>
      </c>
      <c r="C3245" t="s">
        <v>60</v>
      </c>
      <c r="D3245" t="s">
        <v>61</v>
      </c>
      <c r="E3245">
        <v>4</v>
      </c>
      <c r="F3245" s="11">
        <v>17611</v>
      </c>
      <c r="G3245" s="7" t="s">
        <v>165</v>
      </c>
      <c r="H3245" s="7">
        <f t="shared" si="100"/>
        <v>0</v>
      </c>
      <c r="I3245" t="s">
        <v>153</v>
      </c>
      <c r="J3245" t="s">
        <v>294</v>
      </c>
      <c r="K3245" t="s">
        <v>11</v>
      </c>
      <c r="L3245" s="7" t="s">
        <v>148</v>
      </c>
      <c r="M3245" t="s">
        <v>294</v>
      </c>
      <c r="N3245" t="s">
        <v>294</v>
      </c>
      <c r="O3245" t="str">
        <f t="shared" si="101"/>
        <v>Нет показаний</v>
      </c>
    </row>
    <row r="3246" spans="1:15" x14ac:dyDescent="0.25">
      <c r="A3246">
        <v>1336748</v>
      </c>
      <c r="B3246">
        <v>431423</v>
      </c>
      <c r="C3246" t="s">
        <v>50</v>
      </c>
      <c r="D3246" t="s">
        <v>105</v>
      </c>
      <c r="E3246">
        <v>9</v>
      </c>
      <c r="F3246" s="11">
        <v>19000836</v>
      </c>
      <c r="G3246" s="7" t="s">
        <v>165</v>
      </c>
      <c r="H3246" s="7">
        <f t="shared" si="100"/>
        <v>0</v>
      </c>
      <c r="I3246" t="s">
        <v>153</v>
      </c>
      <c r="J3246" t="s">
        <v>294</v>
      </c>
      <c r="K3246" t="s">
        <v>18</v>
      </c>
      <c r="L3246" s="7" t="s">
        <v>148</v>
      </c>
      <c r="M3246" t="s">
        <v>294</v>
      </c>
      <c r="N3246" t="s">
        <v>294</v>
      </c>
      <c r="O3246" t="str">
        <f t="shared" si="101"/>
        <v>Нет показаний</v>
      </c>
    </row>
    <row r="3247" spans="1:15" x14ac:dyDescent="0.25">
      <c r="A3247">
        <v>1336816</v>
      </c>
      <c r="B3247">
        <v>1595</v>
      </c>
      <c r="C3247" t="s">
        <v>9</v>
      </c>
      <c r="D3247" t="s">
        <v>10</v>
      </c>
      <c r="E3247">
        <v>9</v>
      </c>
      <c r="F3247" s="11">
        <v>112950</v>
      </c>
      <c r="G3247" s="7" t="s">
        <v>165</v>
      </c>
      <c r="H3247" s="7">
        <f t="shared" si="100"/>
        <v>0</v>
      </c>
      <c r="I3247" t="s">
        <v>153</v>
      </c>
      <c r="J3247" t="s">
        <v>153</v>
      </c>
      <c r="K3247" t="s">
        <v>11</v>
      </c>
      <c r="L3247" s="7" t="s">
        <v>148</v>
      </c>
      <c r="M3247">
        <v>1.9870000000000001</v>
      </c>
      <c r="N3247" s="12">
        <v>133</v>
      </c>
      <c r="O3247">
        <f t="shared" si="101"/>
        <v>133</v>
      </c>
    </row>
    <row r="3248" spans="1:15" x14ac:dyDescent="0.25">
      <c r="A3248">
        <v>1336909</v>
      </c>
      <c r="B3248">
        <v>821885</v>
      </c>
      <c r="C3248" t="s">
        <v>139</v>
      </c>
      <c r="D3248" t="s">
        <v>143</v>
      </c>
      <c r="E3248">
        <v>2</v>
      </c>
      <c r="F3248" s="11">
        <v>7789054003632</v>
      </c>
      <c r="G3248" s="7" t="s">
        <v>165</v>
      </c>
      <c r="H3248" s="7">
        <f t="shared" si="100"/>
        <v>0</v>
      </c>
      <c r="I3248" t="s">
        <v>153</v>
      </c>
      <c r="J3248" t="s">
        <v>153</v>
      </c>
      <c r="K3248" t="s">
        <v>11</v>
      </c>
      <c r="L3248" s="7" t="s">
        <v>148</v>
      </c>
      <c r="M3248">
        <v>1.9870000000000001</v>
      </c>
      <c r="N3248" s="12">
        <v>45</v>
      </c>
      <c r="O3248">
        <f t="shared" si="101"/>
        <v>45</v>
      </c>
    </row>
    <row r="3249" spans="1:15" x14ac:dyDescent="0.25">
      <c r="A3249">
        <v>1337102</v>
      </c>
      <c r="B3249">
        <v>501291</v>
      </c>
      <c r="C3249" t="s">
        <v>50</v>
      </c>
      <c r="D3249" t="s">
        <v>133</v>
      </c>
      <c r="E3249">
        <v>10</v>
      </c>
      <c r="F3249" s="11">
        <v>127252990</v>
      </c>
      <c r="G3249" s="7" t="s">
        <v>170</v>
      </c>
      <c r="H3249" s="7">
        <f t="shared" si="100"/>
        <v>4</v>
      </c>
      <c r="I3249" t="s">
        <v>153</v>
      </c>
      <c r="J3249" t="s">
        <v>294</v>
      </c>
      <c r="K3249" t="s">
        <v>18</v>
      </c>
      <c r="L3249" s="7" t="s">
        <v>148</v>
      </c>
      <c r="M3249" t="s">
        <v>294</v>
      </c>
      <c r="N3249" t="s">
        <v>294</v>
      </c>
      <c r="O3249" t="str">
        <f t="shared" si="101"/>
        <v>Нет показаний</v>
      </c>
    </row>
    <row r="3250" spans="1:15" x14ac:dyDescent="0.25">
      <c r="A3250">
        <v>1337110</v>
      </c>
      <c r="B3250">
        <v>62291</v>
      </c>
      <c r="C3250" t="s">
        <v>54</v>
      </c>
      <c r="D3250" t="s">
        <v>55</v>
      </c>
      <c r="E3250">
        <v>9</v>
      </c>
      <c r="F3250" s="11">
        <v>7789060033545</v>
      </c>
      <c r="G3250" s="7" t="s">
        <v>165</v>
      </c>
      <c r="H3250" s="7">
        <f t="shared" si="100"/>
        <v>0</v>
      </c>
      <c r="I3250" t="s">
        <v>153</v>
      </c>
      <c r="J3250" t="s">
        <v>153</v>
      </c>
      <c r="K3250" t="s">
        <v>18</v>
      </c>
      <c r="L3250" s="7" t="s">
        <v>148</v>
      </c>
      <c r="M3250">
        <v>2.76</v>
      </c>
      <c r="N3250" s="12">
        <v>181</v>
      </c>
      <c r="O3250">
        <f t="shared" si="101"/>
        <v>181</v>
      </c>
    </row>
    <row r="3251" spans="1:15" x14ac:dyDescent="0.25">
      <c r="A3251">
        <v>1337133</v>
      </c>
      <c r="B3251">
        <v>447388</v>
      </c>
      <c r="C3251" t="s">
        <v>50</v>
      </c>
      <c r="D3251" t="s">
        <v>127</v>
      </c>
      <c r="E3251">
        <v>28</v>
      </c>
      <c r="F3251" s="11">
        <v>81204</v>
      </c>
      <c r="G3251" s="7" t="s">
        <v>165</v>
      </c>
      <c r="H3251" s="7">
        <f t="shared" si="100"/>
        <v>0</v>
      </c>
      <c r="I3251" t="s">
        <v>153</v>
      </c>
      <c r="J3251" t="s">
        <v>294</v>
      </c>
      <c r="K3251" t="s">
        <v>18</v>
      </c>
      <c r="L3251" s="7" t="s">
        <v>148</v>
      </c>
      <c r="M3251" t="s">
        <v>294</v>
      </c>
      <c r="N3251" t="s">
        <v>294</v>
      </c>
      <c r="O3251" t="str">
        <f t="shared" si="101"/>
        <v>Нет показаний</v>
      </c>
    </row>
    <row r="3252" spans="1:15" x14ac:dyDescent="0.25">
      <c r="A3252">
        <v>1337140</v>
      </c>
      <c r="B3252">
        <v>431518</v>
      </c>
      <c r="C3252" t="s">
        <v>50</v>
      </c>
      <c r="D3252" t="s">
        <v>114</v>
      </c>
      <c r="E3252" t="s">
        <v>116</v>
      </c>
      <c r="F3252" s="11">
        <v>10181618</v>
      </c>
      <c r="G3252" s="7" t="s">
        <v>170</v>
      </c>
      <c r="H3252" s="7">
        <f t="shared" si="100"/>
        <v>5</v>
      </c>
      <c r="I3252" t="s">
        <v>153</v>
      </c>
      <c r="J3252" t="s">
        <v>153</v>
      </c>
      <c r="K3252" t="s">
        <v>18</v>
      </c>
      <c r="L3252" s="7" t="s">
        <v>148</v>
      </c>
      <c r="M3252">
        <v>2.76</v>
      </c>
      <c r="N3252" s="12">
        <v>138</v>
      </c>
      <c r="O3252">
        <f t="shared" si="101"/>
        <v>27.6</v>
      </c>
    </row>
    <row r="3253" spans="1:15" x14ac:dyDescent="0.25">
      <c r="A3253">
        <v>1337140</v>
      </c>
      <c r="B3253">
        <v>431518</v>
      </c>
      <c r="C3253" t="s">
        <v>50</v>
      </c>
      <c r="D3253" t="s">
        <v>114</v>
      </c>
      <c r="E3253" t="s">
        <v>116</v>
      </c>
      <c r="F3253" s="11">
        <v>2551799</v>
      </c>
      <c r="G3253" s="7" t="s">
        <v>165</v>
      </c>
      <c r="H3253" s="7">
        <f t="shared" si="100"/>
        <v>0</v>
      </c>
      <c r="I3253" t="s">
        <v>153</v>
      </c>
      <c r="J3253" t="s">
        <v>294</v>
      </c>
      <c r="K3253" t="s">
        <v>18</v>
      </c>
      <c r="L3253" s="7" t="s">
        <v>148</v>
      </c>
      <c r="M3253" t="s">
        <v>294</v>
      </c>
      <c r="N3253" t="s">
        <v>294</v>
      </c>
      <c r="O3253" t="str">
        <f t="shared" si="101"/>
        <v>Нет показаний</v>
      </c>
    </row>
    <row r="3254" spans="1:15" x14ac:dyDescent="0.25">
      <c r="A3254">
        <v>1337206</v>
      </c>
      <c r="B3254">
        <v>431422</v>
      </c>
      <c r="C3254" t="s">
        <v>50</v>
      </c>
      <c r="D3254" t="s">
        <v>105</v>
      </c>
      <c r="E3254">
        <v>4</v>
      </c>
      <c r="F3254" s="11">
        <v>327103</v>
      </c>
      <c r="G3254" s="7" t="s">
        <v>165</v>
      </c>
      <c r="H3254" s="7">
        <f t="shared" si="100"/>
        <v>0</v>
      </c>
      <c r="I3254" t="s">
        <v>153</v>
      </c>
      <c r="J3254" t="s">
        <v>294</v>
      </c>
      <c r="K3254" t="s">
        <v>18</v>
      </c>
      <c r="L3254" s="7" t="s">
        <v>149</v>
      </c>
      <c r="M3254">
        <v>4.2110000000000003</v>
      </c>
      <c r="N3254" t="s">
        <v>294</v>
      </c>
      <c r="O3254" t="str">
        <f t="shared" si="101"/>
        <v>Нет показаний</v>
      </c>
    </row>
    <row r="3255" spans="1:15" x14ac:dyDescent="0.25">
      <c r="A3255">
        <v>1337354</v>
      </c>
      <c r="B3255">
        <v>56854</v>
      </c>
      <c r="C3255" t="s">
        <v>15</v>
      </c>
      <c r="D3255" t="s">
        <v>23</v>
      </c>
      <c r="E3255" t="s">
        <v>25</v>
      </c>
      <c r="F3255" s="11">
        <v>39421</v>
      </c>
      <c r="G3255" s="7" t="s">
        <v>165</v>
      </c>
      <c r="H3255" s="7">
        <f t="shared" si="100"/>
        <v>0</v>
      </c>
      <c r="I3255" t="s">
        <v>153</v>
      </c>
      <c r="J3255" t="s">
        <v>153</v>
      </c>
      <c r="K3255" t="s">
        <v>18</v>
      </c>
      <c r="L3255" s="7" t="s">
        <v>148</v>
      </c>
      <c r="M3255">
        <v>2.76</v>
      </c>
      <c r="N3255" s="12">
        <v>3</v>
      </c>
      <c r="O3255">
        <f t="shared" si="101"/>
        <v>3</v>
      </c>
    </row>
    <row r="3256" spans="1:15" x14ac:dyDescent="0.25">
      <c r="A3256">
        <v>1337426</v>
      </c>
      <c r="B3256">
        <v>447171</v>
      </c>
      <c r="C3256" t="s">
        <v>29</v>
      </c>
      <c r="D3256" t="s">
        <v>36</v>
      </c>
      <c r="E3256" t="s">
        <v>122</v>
      </c>
      <c r="F3256" s="11">
        <v>7791085022793</v>
      </c>
      <c r="G3256" s="7" t="s">
        <v>165</v>
      </c>
      <c r="H3256" s="7">
        <f t="shared" si="100"/>
        <v>0</v>
      </c>
      <c r="I3256" t="s">
        <v>153</v>
      </c>
      <c r="J3256" t="s">
        <v>153</v>
      </c>
      <c r="K3256" t="s">
        <v>11</v>
      </c>
      <c r="L3256" s="7" t="s">
        <v>148</v>
      </c>
      <c r="M3256">
        <v>1.9870000000000001</v>
      </c>
      <c r="N3256" s="12">
        <v>0</v>
      </c>
      <c r="O3256">
        <f t="shared" si="101"/>
        <v>0</v>
      </c>
    </row>
    <row r="3257" spans="1:15" x14ac:dyDescent="0.25">
      <c r="A3257">
        <v>1337522</v>
      </c>
      <c r="B3257">
        <v>447171</v>
      </c>
      <c r="C3257" t="s">
        <v>29</v>
      </c>
      <c r="D3257" t="s">
        <v>36</v>
      </c>
      <c r="E3257" t="s">
        <v>122</v>
      </c>
      <c r="F3257" s="11">
        <v>9335955</v>
      </c>
      <c r="G3257" s="7" t="s">
        <v>165</v>
      </c>
      <c r="H3257" s="7">
        <f t="shared" si="100"/>
        <v>0</v>
      </c>
      <c r="I3257" t="s">
        <v>153</v>
      </c>
      <c r="J3257" t="s">
        <v>153</v>
      </c>
      <c r="K3257" t="s">
        <v>11</v>
      </c>
      <c r="L3257" s="7" t="s">
        <v>148</v>
      </c>
      <c r="M3257">
        <v>1.9870000000000001</v>
      </c>
      <c r="N3257" s="12">
        <v>0</v>
      </c>
      <c r="O3257">
        <f t="shared" si="101"/>
        <v>0</v>
      </c>
    </row>
    <row r="3258" spans="1:15" x14ac:dyDescent="0.25">
      <c r="A3258">
        <v>1337966</v>
      </c>
      <c r="B3258">
        <v>431516</v>
      </c>
      <c r="C3258" t="s">
        <v>50</v>
      </c>
      <c r="D3258" t="s">
        <v>114</v>
      </c>
      <c r="E3258" t="s">
        <v>115</v>
      </c>
      <c r="F3258" s="11">
        <v>90134</v>
      </c>
      <c r="G3258" s="7" t="s">
        <v>165</v>
      </c>
      <c r="H3258" s="7">
        <f t="shared" si="100"/>
        <v>0</v>
      </c>
      <c r="I3258" t="s">
        <v>153</v>
      </c>
      <c r="J3258" t="s">
        <v>153</v>
      </c>
      <c r="K3258" t="s">
        <v>18</v>
      </c>
      <c r="L3258" s="7" t="s">
        <v>148</v>
      </c>
      <c r="M3258">
        <v>2.76</v>
      </c>
      <c r="N3258" s="12">
        <v>2</v>
      </c>
      <c r="O3258">
        <f t="shared" si="101"/>
        <v>2</v>
      </c>
    </row>
  </sheetData>
  <autoFilter ref="A1:N3258" xr:uid="{00000000-0009-0000-0000-000004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48EF-C537-44FC-9354-C894978A232A}">
  <dimension ref="A1:AE28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E2" sqref="AE2"/>
    </sheetView>
  </sheetViews>
  <sheetFormatPr defaultRowHeight="15" outlineLevelCol="1" x14ac:dyDescent="0.25"/>
  <cols>
    <col min="1" max="1" width="9.7109375" bestFit="1" customWidth="1"/>
    <col min="2" max="2" width="9.5703125" customWidth="1"/>
    <col min="3" max="3" width="10.85546875" customWidth="1"/>
    <col min="4" max="4" width="15.5703125" bestFit="1" customWidth="1"/>
    <col min="5" max="5" width="7.28515625" customWidth="1"/>
    <col min="6" max="6" width="7.5703125" customWidth="1"/>
    <col min="7" max="7" width="5.5703125" bestFit="1" customWidth="1"/>
    <col min="8" max="8" width="5.28515625" customWidth="1"/>
    <col min="9" max="9" width="11" style="23" hidden="1" customWidth="1" outlineLevel="1"/>
    <col min="10" max="10" width="9.7109375" hidden="1" customWidth="1" outlineLevel="1"/>
    <col min="11" max="11" width="14.7109375" style="23" hidden="1" customWidth="1" outlineLevel="1"/>
    <col min="12" max="12" width="10.5703125" style="23" hidden="1" customWidth="1" outlineLevel="1"/>
    <col min="13" max="13" width="13" style="23" hidden="1" customWidth="1" outlineLevel="1"/>
    <col min="14" max="14" width="11.28515625" style="23" hidden="1" customWidth="1" outlineLevel="1"/>
    <col min="15" max="15" width="7.85546875" customWidth="1" collapsed="1"/>
    <col min="16" max="16" width="8" customWidth="1"/>
    <col min="17" max="17" width="11" customWidth="1"/>
    <col min="18" max="19" width="11.28515625" customWidth="1"/>
    <col min="20" max="20" width="11" customWidth="1"/>
    <col min="21" max="21" width="11.140625" customWidth="1"/>
    <col min="25" max="25" width="10.28515625" customWidth="1"/>
    <col min="26" max="26" width="11.42578125" customWidth="1"/>
    <col min="27" max="27" width="12.7109375" customWidth="1"/>
    <col min="28" max="28" width="15.7109375" bestFit="1" customWidth="1"/>
    <col min="29" max="29" width="14.140625" customWidth="1"/>
    <col min="30" max="30" width="13.7109375" customWidth="1"/>
  </cols>
  <sheetData>
    <row r="1" spans="1:31" s="24" customFormat="1" ht="90" x14ac:dyDescent="0.25">
      <c r="A1" s="24" t="s">
        <v>4</v>
      </c>
      <c r="B1" s="24" t="s">
        <v>330</v>
      </c>
      <c r="C1" s="24" t="s">
        <v>331</v>
      </c>
      <c r="D1" s="24" t="s">
        <v>333</v>
      </c>
      <c r="E1" s="24" t="s">
        <v>332</v>
      </c>
      <c r="F1" s="24" t="s">
        <v>334</v>
      </c>
      <c r="G1" s="24" t="s">
        <v>335</v>
      </c>
      <c r="H1" s="24" t="s">
        <v>336</v>
      </c>
      <c r="I1" s="25" t="s">
        <v>337</v>
      </c>
      <c r="J1" s="24" t="s">
        <v>338</v>
      </c>
      <c r="K1" s="25" t="s">
        <v>339</v>
      </c>
      <c r="L1" s="25" t="s">
        <v>340</v>
      </c>
      <c r="M1" s="25" t="s">
        <v>341</v>
      </c>
      <c r="N1" s="25" t="s">
        <v>342</v>
      </c>
      <c r="O1" s="24" t="s">
        <v>353</v>
      </c>
      <c r="P1" s="24" t="s">
        <v>351</v>
      </c>
      <c r="Q1" s="24" t="s">
        <v>347</v>
      </c>
      <c r="R1" s="24" t="s">
        <v>352</v>
      </c>
      <c r="S1" s="24" t="s">
        <v>360</v>
      </c>
      <c r="T1" s="24" t="s">
        <v>354</v>
      </c>
      <c r="U1" s="24" t="s">
        <v>355</v>
      </c>
      <c r="V1" s="24" t="s">
        <v>361</v>
      </c>
      <c r="W1" s="24" t="s">
        <v>329</v>
      </c>
      <c r="X1" s="24" t="s">
        <v>362</v>
      </c>
      <c r="Y1" s="24" t="s">
        <v>363</v>
      </c>
      <c r="Z1" s="24" t="s">
        <v>364</v>
      </c>
      <c r="AA1" s="24" t="s">
        <v>365</v>
      </c>
      <c r="AB1" s="24" t="s">
        <v>366</v>
      </c>
      <c r="AC1" s="24" t="s">
        <v>368</v>
      </c>
      <c r="AD1" s="24" t="s">
        <v>367</v>
      </c>
    </row>
    <row r="2" spans="1:31" x14ac:dyDescent="0.25">
      <c r="A2">
        <v>533799</v>
      </c>
      <c r="B2">
        <f>VLOOKUP(A2,Дома,5,0)*VLOOKUP(A2,Дома,6,0)</f>
        <v>346.56</v>
      </c>
      <c r="C2">
        <f>SUMIF(ОДПУ!$A$2:$A$351,A2,ОДПУ!$J$2:$J$351)</f>
        <v>-20490</v>
      </c>
      <c r="D2" t="str">
        <f>VLOOKUP(A2,ОДПУ!$A$2:$J$351,8,0)</f>
        <v>Одноставочный</v>
      </c>
      <c r="E2">
        <f>IF(D2="Одноставочный",COUNTIFS(ОДПУ!$A$2:$A$351,A2),COUNTIFS(ОДПУ!$A$2:$A$351,A2)/2)</f>
        <v>1</v>
      </c>
      <c r="F2">
        <f>COUNTIFS('Лицевые счета'!$B$2:$B$5860,A2)</f>
        <v>156</v>
      </c>
      <c r="G2">
        <f>COUNTIFS('Лицевые счета'!$B$2:$B$5860,A2,'Лицевые счета'!$F$2:$F$5860,"ФЛ")</f>
        <v>156</v>
      </c>
      <c r="H2">
        <f>COUNTIFS('Лицевые счета'!$B$2:$B$5860,A2,'Лицевые счета'!$F$2:$F$5860,"ЮЛ")</f>
        <v>0</v>
      </c>
      <c r="I2" s="23">
        <f>SUMIFS('Лицевые счета'!$H$2:$H$5860,'Лицевые счета'!$B$2:$B$5860,A2,'Лицевые счета'!$F$2:$F$5860,"ФЛ")</f>
        <v>2965.0000000000009</v>
      </c>
      <c r="J2">
        <f>SUMIFS('Лицевые счета'!$I$2:$I$5860,'Лицевые счета'!$B$2:$B$5860,A2,'Лицевые счета'!$F$2:$F$5860,"ФЛ")</f>
        <v>203</v>
      </c>
      <c r="K2" s="23">
        <f>SUMIFS('Лицевые счета'!$H$2:$H$5860,'Лицевые счета'!$B$2:$B$5860,A2,'Лицевые счета'!$F$2:$F$5860,"ЮЛ")</f>
        <v>0</v>
      </c>
      <c r="L2" s="23">
        <f>I2+K2</f>
        <v>2965.0000000000009</v>
      </c>
      <c r="M2" s="23">
        <f>VLOOKUP(A2,Дома,7,0)</f>
        <v>2965</v>
      </c>
      <c r="N2" s="23">
        <f>M2-L2</f>
        <v>0</v>
      </c>
      <c r="O2">
        <f>COUNTIFS('Л_с и ПУ'!$B$2:$B$4570,A2,'Л_с и ПУ'!$C$2:$C$4570,"&gt;0")</f>
        <v>31</v>
      </c>
      <c r="P2">
        <f>SUMIF('Л_с и ПУ'!$B$2:$B$4570,A2,'Л_с и ПУ'!$C$2:$C$4570)</f>
        <v>31</v>
      </c>
      <c r="Q2">
        <f>SUMIF('Л_с и ПУ'!$B$2:$B$4570,A2,'Л_с и ПУ'!$F$2:$F$4570)</f>
        <v>2181</v>
      </c>
      <c r="R2">
        <f>COUNTIFS('Л_с и ПУ'!$B$2:$B$4570,A2,'Л_с и ПУ'!$E$2:$E$4570,"Нет показаний")</f>
        <v>14</v>
      </c>
      <c r="S2">
        <f>SUMIF('Л_с и ПУ'!$B$2:$B$4570,A2,'Л_с и ПУ'!$K$2:$K$4570)</f>
        <v>1332</v>
      </c>
      <c r="T2">
        <f>COUNTIFS('Л_с и ПУ'!$B$2:$B$4570,A2,'Л_с и ПУ'!$C$2:$C$4570,"0")</f>
        <v>125</v>
      </c>
      <c r="U2">
        <f>SUMIF('Л_с и ПУ'!$B$2:$B$4570,A2,'Л_с и ПУ'!$J$2:$J$4570)</f>
        <v>12335.800000000001</v>
      </c>
      <c r="V2">
        <f>Q2+S2+U2</f>
        <v>15848.800000000001</v>
      </c>
      <c r="W2">
        <f>C2-V2</f>
        <v>-36338.800000000003</v>
      </c>
      <c r="X2">
        <f>IF((W2-B2)&gt;0,W2-B2,0)</f>
        <v>0</v>
      </c>
      <c r="Y2" s="26">
        <f>IFERROR(X2/B2,0)</f>
        <v>0</v>
      </c>
      <c r="Z2" s="26">
        <f>O2/F2</f>
        <v>0.19871794871794871</v>
      </c>
      <c r="AA2" s="26">
        <f>IFERROR(R2/P2,0)</f>
        <v>0.45161290322580644</v>
      </c>
      <c r="AB2" t="str">
        <f>VLOOKUP(A2,Дома!$A$2:$H$280,2,0)</f>
        <v>г Мурманск</v>
      </c>
      <c r="AC2">
        <f>VLOOKUP(A2,Дома!$A$2:$H$280,6,0)</f>
        <v>182.4</v>
      </c>
      <c r="AD2" s="26">
        <f>IFERROR(AC2/M3,0)</f>
        <v>5.4992764109985527E-2</v>
      </c>
      <c r="AE2">
        <f>CORREL(Y:Y,AA:AA)</f>
        <v>0.12210228175460278</v>
      </c>
    </row>
    <row r="3" spans="1:31" x14ac:dyDescent="0.25">
      <c r="A3">
        <v>349561</v>
      </c>
      <c r="B3">
        <f>VLOOKUP(A3,Дома,5,0)*VLOOKUP(A3,Дома,6,0)</f>
        <v>360.42999999999995</v>
      </c>
      <c r="C3">
        <f>SUMIF(ОДПУ!$A$2:$A$351,A3,ОДПУ!$J$2:$J$351)</f>
        <v>10560</v>
      </c>
      <c r="D3" t="str">
        <f>VLOOKUP(A3,ОДПУ!$A$2:$J$351,8,0)</f>
        <v>Одноставочный</v>
      </c>
      <c r="E3">
        <f>IF(D3="Одноставочный",COUNTIFS(ОДПУ!$A$2:$A$351,A3),COUNTIFS(ОДПУ!$A$2:$A$351,A3)/2)</f>
        <v>1</v>
      </c>
      <c r="F3">
        <f>COUNTIFS('Лицевые счета'!$B$2:$B$5860,A3)</f>
        <v>101</v>
      </c>
      <c r="G3">
        <f>COUNTIFS('Лицевые счета'!$B$2:$B$5860,A3,'Лицевые счета'!$F$2:$F$5860,"ФЛ")</f>
        <v>97</v>
      </c>
      <c r="H3">
        <f>COUNTIFS('Лицевые счета'!$B$2:$B$5860,A3,'Лицевые счета'!$F$2:$F$5860,"ЮЛ")</f>
        <v>4</v>
      </c>
      <c r="I3" s="23">
        <f>SUMIFS('Лицевые счета'!$H$2:$H$5860,'Лицевые счета'!$B$2:$B$5860,A3,'Лицевые счета'!$F$2:$F$5860,"ФЛ")</f>
        <v>2622.7</v>
      </c>
      <c r="J3">
        <f>SUMIFS('Лицевые счета'!$I$2:$I$5860,'Лицевые счета'!$B$2:$B$5860,A3,'Лицевые счета'!$F$2:$F$5860,"ФЛ")</f>
        <v>163</v>
      </c>
      <c r="K3" s="23">
        <f>SUMIFS('Лицевые счета'!$H$2:$H$5860,'Лицевые счета'!$B$2:$B$5860,A3,'Лицевые счета'!$F$2:$F$5860,"ЮЛ")</f>
        <v>694.1</v>
      </c>
      <c r="L3" s="23">
        <f>I3+K3</f>
        <v>3316.7999999999997</v>
      </c>
      <c r="M3" s="23">
        <f>VLOOKUP(A3,Дома,7,0)</f>
        <v>3316.8</v>
      </c>
      <c r="N3" s="23">
        <f>M3-L3</f>
        <v>0</v>
      </c>
      <c r="O3">
        <f>COUNTIFS('Л_с и ПУ'!$B$2:$B$4570,A3,'Л_с и ПУ'!$C$2:$C$4570,"&gt;0")</f>
        <v>52</v>
      </c>
      <c r="P3">
        <f>SUMIF('Л_с и ПУ'!$B$2:$B$4570,A3,'Л_с и ПУ'!$C$2:$C$4570)</f>
        <v>63</v>
      </c>
      <c r="Q3">
        <f>SUMIF('Л_с и ПУ'!$B$2:$B$4570,A3,'Л_с и ПУ'!$F$2:$F$4570)</f>
        <v>12364.227999999997</v>
      </c>
      <c r="R3">
        <f>COUNTIFS('Л_с и ПУ'!$B$2:$B$4570,A3,'Л_с и ПУ'!$E$2:$E$4570,"Нет показаний")</f>
        <v>24</v>
      </c>
      <c r="S3">
        <f>SUMIF('Л_с и ПУ'!$B$2:$B$4570,A3,'Л_с и ПУ'!$K$2:$K$4570)</f>
        <v>2920.9</v>
      </c>
      <c r="T3">
        <f>COUNTIFS('Л_с и ПУ'!$B$2:$B$4570,A3,'Л_с и ПУ'!$C$2:$C$4570,"0")</f>
        <v>49</v>
      </c>
      <c r="U3">
        <f>SUMIF('Л_с и ПУ'!$B$2:$B$4570,A3,'Л_с и ПУ'!$J$2:$J$4570)</f>
        <v>5098.2999999999993</v>
      </c>
      <c r="V3">
        <f>Q3+S3+U3</f>
        <v>20383.427999999996</v>
      </c>
      <c r="W3">
        <f>C3-V3</f>
        <v>-9823.4279999999962</v>
      </c>
      <c r="X3">
        <f>IF((W3-B3)&gt;0,W3-B3,0)</f>
        <v>0</v>
      </c>
      <c r="Y3" s="26">
        <f>IFERROR(X3/B3,0)</f>
        <v>0</v>
      </c>
      <c r="Z3" s="26">
        <f>O3/F3</f>
        <v>0.51485148514851486</v>
      </c>
      <c r="AA3" s="26">
        <f>IFERROR(R3/P3,0)</f>
        <v>0.38095238095238093</v>
      </c>
      <c r="AB3" t="str">
        <f>VLOOKUP(A3,Дома!$A$2:$H$280,2,0)</f>
        <v>г Мурманск</v>
      </c>
      <c r="AC3">
        <f>VLOOKUP(A3,Дома!$A$2:$H$280,6,0)</f>
        <v>189.7</v>
      </c>
      <c r="AD3" s="26">
        <f t="shared" ref="AD3:AD66" si="0">IFERROR(AC3/M4,0)</f>
        <v>4.0215216064038986E-3</v>
      </c>
    </row>
    <row r="4" spans="1:31" x14ac:dyDescent="0.25">
      <c r="A4">
        <v>821885</v>
      </c>
      <c r="B4">
        <f>VLOOKUP(A4,Дома,5,0)*VLOOKUP(A4,Дома,6,0)</f>
        <v>1927.1699999999998</v>
      </c>
      <c r="C4">
        <f>SUMIF(ОДПУ!$A$2:$A$351,A4,ОДПУ!$J$2:$J$351)</f>
        <v>37600</v>
      </c>
      <c r="D4" t="str">
        <f>VLOOKUP(A4,ОДПУ!$A$2:$J$351,8,0)</f>
        <v>Одноставочный</v>
      </c>
      <c r="E4">
        <f>IF(D4="Одноставочный",COUNTIFS(ОДПУ!$A$2:$A$351,A4),COUNTIFS(ОДПУ!$A$2:$A$351,A4)/2)</f>
        <v>4</v>
      </c>
      <c r="F4">
        <f>COUNTIFS('Лицевые счета'!$B$2:$B$5860,A4)</f>
        <v>251</v>
      </c>
      <c r="G4">
        <f>COUNTIFS('Лицевые счета'!$B$2:$B$5860,A4,'Лицевые счета'!$F$2:$F$5860,"ФЛ")</f>
        <v>250</v>
      </c>
      <c r="H4">
        <f>COUNTIFS('Лицевые счета'!$B$2:$B$5860,A4,'Лицевые счета'!$F$2:$F$5860,"ЮЛ")</f>
        <v>1</v>
      </c>
      <c r="I4" s="23">
        <f>SUMIFS('Лицевые счета'!$H$2:$H$5860,'Лицевые счета'!$B$2:$B$5860,A4,'Лицевые счета'!$F$2:$F$5860,"ФЛ")</f>
        <v>11733.699999999986</v>
      </c>
      <c r="J4">
        <f>SUMIFS('Лицевые счета'!$I$2:$I$5860,'Лицевые счета'!$B$2:$B$5860,A4,'Лицевые счета'!$F$2:$F$5860,"ФЛ")</f>
        <v>471</v>
      </c>
      <c r="K4" s="23">
        <f>SUMIFS('Лицевые счета'!$H$2:$H$5860,'Лицевые счета'!$B$2:$B$5860,A4,'Лицевые счета'!$F$2:$F$5860,"ЮЛ")</f>
        <v>59.1</v>
      </c>
      <c r="L4" s="23">
        <f>I4+K4</f>
        <v>11792.799999999987</v>
      </c>
      <c r="M4" s="23">
        <f>VLOOKUP(A4,Дома,7,0)</f>
        <v>47171.200000000099</v>
      </c>
      <c r="N4" s="23">
        <f>M4-L4</f>
        <v>35378.400000000111</v>
      </c>
      <c r="O4">
        <f>COUNTIFS('Л_с и ПУ'!$B$2:$B$4570,A4,'Л_с и ПУ'!$C$2:$C$4570,"&gt;0")</f>
        <v>226</v>
      </c>
      <c r="P4">
        <f>SUMIF('Л_с и ПУ'!$B$2:$B$4570,A4,'Л_с и ПУ'!$C$2:$C$4570)</f>
        <v>226</v>
      </c>
      <c r="Q4">
        <f>SUMIF('Л_с и ПУ'!$B$2:$B$4570,A4,'Л_с и ПУ'!$F$2:$F$4570)</f>
        <v>28011.5</v>
      </c>
      <c r="R4">
        <f>COUNTIFS('Л_с и ПУ'!$B$2:$B$4570,A4,'Л_с и ПУ'!$E$2:$E$4570,"Нет показаний")</f>
        <v>69</v>
      </c>
      <c r="S4">
        <f>SUMIF('Л_с и ПУ'!$B$2:$B$4570,A4,'Л_с и ПУ'!$K$2:$K$4570)</f>
        <v>13050.800000000005</v>
      </c>
      <c r="T4">
        <f>COUNTIFS('Л_с и ПУ'!$B$2:$B$4570,A4,'Л_с и ПУ'!$C$2:$C$4570,"0")</f>
        <v>25</v>
      </c>
      <c r="U4">
        <f>SUMIF('Л_с и ПУ'!$B$2:$B$4570,A4,'Л_с и ПУ'!$J$2:$J$4570)</f>
        <v>4967.0000000000009</v>
      </c>
      <c r="V4">
        <f>Q4+S4+U4</f>
        <v>46029.3</v>
      </c>
      <c r="W4">
        <f>C4-V4</f>
        <v>-8429.3000000000029</v>
      </c>
      <c r="X4">
        <f>IF((W4-B4)&gt;0,W4-B4,0)</f>
        <v>0</v>
      </c>
      <c r="Y4" s="26">
        <f>IFERROR(X4/B4,0)</f>
        <v>0</v>
      </c>
      <c r="Z4" s="26">
        <f>O4/F4</f>
        <v>0.90039840637450197</v>
      </c>
      <c r="AA4" s="26">
        <f>IFERROR(R4/P4,0)</f>
        <v>0.30530973451327431</v>
      </c>
      <c r="AB4" t="str">
        <f>VLOOKUP(A4,Дома!$A$2:$H$280,2,0)</f>
        <v>г Оленегорск</v>
      </c>
      <c r="AC4">
        <f>VLOOKUP(A4,Дома!$A$2:$H$280,6,0)</f>
        <v>1014.3</v>
      </c>
      <c r="AD4" s="26">
        <f t="shared" si="0"/>
        <v>0.6352476983779044</v>
      </c>
    </row>
    <row r="5" spans="1:31" x14ac:dyDescent="0.25">
      <c r="A5">
        <v>425358</v>
      </c>
      <c r="B5">
        <f>VLOOKUP(A5,Дома,5,0)*VLOOKUP(A5,Дома,6,0)</f>
        <v>207.67</v>
      </c>
      <c r="C5">
        <f>SUMIF(ОДПУ!$A$2:$A$351,A5,ОДПУ!$J$2:$J$351)</f>
        <v>0</v>
      </c>
      <c r="D5" t="str">
        <f>VLOOKUP(A5,ОДПУ!$A$2:$J$351,8,0)</f>
        <v>Одноставочный</v>
      </c>
      <c r="E5">
        <f>IF(D5="Одноставочный",COUNTIFS(ОДПУ!$A$2:$A$351,A5),COUNTIFS(ОДПУ!$A$2:$A$351,A5)/2)</f>
        <v>1</v>
      </c>
      <c r="F5">
        <f>COUNTIFS('Лицевые счета'!$B$2:$B$5860,A5)</f>
        <v>20</v>
      </c>
      <c r="G5">
        <f>COUNTIFS('Лицевые счета'!$B$2:$B$5860,A5,'Лицевые счета'!$F$2:$F$5860,"ФЛ")</f>
        <v>19</v>
      </c>
      <c r="H5">
        <f>COUNTIFS('Лицевые счета'!$B$2:$B$5860,A5,'Лицевые счета'!$F$2:$F$5860,"ЮЛ")</f>
        <v>1</v>
      </c>
      <c r="I5" s="23">
        <f>SUMIFS('Лицевые счета'!$H$2:$H$5860,'Лицевые счета'!$B$2:$B$5860,A5,'Лицевые счета'!$F$2:$F$5860,"ФЛ")</f>
        <v>1293.8</v>
      </c>
      <c r="J5">
        <f>SUMIFS('Лицевые счета'!$I$2:$I$5860,'Лицевые счета'!$B$2:$B$5860,A5,'Лицевые счета'!$F$2:$F$5860,"ФЛ")</f>
        <v>46</v>
      </c>
      <c r="K5" s="23">
        <f>SUMIFS('Лицевые счета'!$H$2:$H$5860,'Лицевые счета'!$B$2:$B$5860,A5,'Лицевые счета'!$F$2:$F$5860,"ЮЛ")</f>
        <v>79.5</v>
      </c>
      <c r="L5" s="23">
        <f>I5+K5</f>
        <v>1373.3</v>
      </c>
      <c r="M5" s="23">
        <f>VLOOKUP(A5,Дома,7,0)</f>
        <v>1596.7</v>
      </c>
      <c r="N5" s="23">
        <f>M5-L5</f>
        <v>223.40000000000009</v>
      </c>
      <c r="O5">
        <f>COUNTIFS('Л_с и ПУ'!$B$2:$B$4570,A5,'Л_с и ПУ'!$C$2:$C$4570,"&gt;0")</f>
        <v>19</v>
      </c>
      <c r="P5">
        <f>SUMIF('Л_с и ПУ'!$B$2:$B$4570,A5,'Л_с и ПУ'!$C$2:$C$4570)</f>
        <v>19</v>
      </c>
      <c r="Q5">
        <f>SUMIF('Л_с и ПУ'!$B$2:$B$4570,A5,'Л_с и ПУ'!$F$2:$F$4570)</f>
        <v>2823.65</v>
      </c>
      <c r="R5">
        <f>COUNTIFS('Л_с и ПУ'!$B$2:$B$4570,A5,'Л_с и ПУ'!$E$2:$E$4570,"Нет показаний")</f>
        <v>7</v>
      </c>
      <c r="S5">
        <f>SUMIF('Л_с и ПУ'!$B$2:$B$4570,A5,'Л_с и ПУ'!$K$2:$K$4570)</f>
        <v>1141.8000000000002</v>
      </c>
      <c r="T5">
        <f>COUNTIFS('Л_с и ПУ'!$B$2:$B$4570,A5,'Л_с и ПУ'!$C$2:$C$4570,"0")</f>
        <v>1</v>
      </c>
      <c r="U5">
        <f>SUMIF('Л_с и ПУ'!$B$2:$B$4570,A5,'Л_с и ПУ'!$J$2:$J$4570)</f>
        <v>134.30000000000001</v>
      </c>
      <c r="V5">
        <f>Q5+S5+U5</f>
        <v>4099.75</v>
      </c>
      <c r="W5">
        <f>C5-V5</f>
        <v>-4099.75</v>
      </c>
      <c r="X5">
        <f>IF((W5-B5)&gt;0,W5-B5,0)</f>
        <v>0</v>
      </c>
      <c r="Y5" s="26">
        <f>IFERROR(X5/B5,0)</f>
        <v>0</v>
      </c>
      <c r="Z5" s="26">
        <f>O5/F5</f>
        <v>0.95</v>
      </c>
      <c r="AA5" s="26">
        <f>IFERROR(R5/P5,0)</f>
        <v>0.36842105263157893</v>
      </c>
      <c r="AB5" t="str">
        <f>VLOOKUP(A5,Дома!$A$2:$H$280,2,0)</f>
        <v>г Мурманск</v>
      </c>
      <c r="AC5">
        <f>VLOOKUP(A5,Дома!$A$2:$H$280,6,0)</f>
        <v>109.3</v>
      </c>
      <c r="AD5" s="26">
        <f t="shared" si="0"/>
        <v>8.3881414856142991E-2</v>
      </c>
    </row>
    <row r="6" spans="1:31" x14ac:dyDescent="0.25">
      <c r="A6">
        <v>823191</v>
      </c>
      <c r="B6">
        <f>VLOOKUP(A6,Дома,5,0)*VLOOKUP(A6,Дома,6,0)</f>
        <v>536.17999999999995</v>
      </c>
      <c r="C6">
        <f>SUMIF(ОДПУ!$A$2:$A$351,A6,ОДПУ!$J$2:$J$351)</f>
        <v>3120</v>
      </c>
      <c r="D6" t="str">
        <f>VLOOKUP(A6,ОДПУ!$A$2:$J$351,8,0)</f>
        <v>Одноставочный</v>
      </c>
      <c r="E6">
        <f>IF(D6="Одноставочный",COUNTIFS(ОДПУ!$A$2:$A$351,A6),COUNTIFS(ОДПУ!$A$2:$A$351,A6)/2)</f>
        <v>1</v>
      </c>
      <c r="F6">
        <f>COUNTIFS('Лицевые счета'!$B$2:$B$5860,A6)</f>
        <v>40</v>
      </c>
      <c r="G6">
        <f>COUNTIFS('Лицевые счета'!$B$2:$B$5860,A6,'Лицевые счета'!$F$2:$F$5860,"ФЛ")</f>
        <v>40</v>
      </c>
      <c r="H6">
        <f>COUNTIFS('Лицевые счета'!$B$2:$B$5860,A6,'Лицевые счета'!$F$2:$F$5860,"ЮЛ")</f>
        <v>0</v>
      </c>
      <c r="I6" s="23">
        <f>SUMIFS('Лицевые счета'!$H$2:$H$5860,'Лицевые счета'!$B$2:$B$5860,A6,'Лицевые счета'!$F$2:$F$5860,"ФЛ")</f>
        <v>996.53</v>
      </c>
      <c r="J6">
        <f>SUMIFS('Лицевые счета'!$I$2:$I$5860,'Лицевые счета'!$B$2:$B$5860,A6,'Лицевые счета'!$F$2:$F$5860,"ФЛ")</f>
        <v>50</v>
      </c>
      <c r="K6" s="23">
        <f>SUMIFS('Лицевые счета'!$H$2:$H$5860,'Лицевые счета'!$B$2:$B$5860,A6,'Лицевые счета'!$F$2:$F$5860,"ЮЛ")</f>
        <v>0</v>
      </c>
      <c r="L6" s="23">
        <f>I6+K6</f>
        <v>996.53</v>
      </c>
      <c r="M6" s="23">
        <f>VLOOKUP(A6,Дома,7,0)</f>
        <v>1303.03</v>
      </c>
      <c r="N6" s="23">
        <f>M6-L6</f>
        <v>306.5</v>
      </c>
      <c r="O6">
        <f>COUNTIFS('Л_с и ПУ'!$B$2:$B$4570,A6,'Л_с и ПУ'!$C$2:$C$4570,"&gt;0")</f>
        <v>0</v>
      </c>
      <c r="P6">
        <f>SUMIF('Л_с и ПУ'!$B$2:$B$4570,A6,'Л_с и ПУ'!$C$2:$C$4570)</f>
        <v>0</v>
      </c>
      <c r="Q6">
        <f>SUMIF('Л_с и ПУ'!$B$2:$B$4570,A6,'Л_с и ПУ'!$F$2:$F$4570)</f>
        <v>0</v>
      </c>
      <c r="R6">
        <f>COUNTIFS('Л_с и ПУ'!$B$2:$B$4570,A6,'Л_с и ПУ'!$E$2:$E$4570,"Нет показаний")</f>
        <v>0</v>
      </c>
      <c r="S6">
        <f>SUMIF('Л_с и ПУ'!$B$2:$B$4570,A6,'Л_с и ПУ'!$K$2:$K$4570)</f>
        <v>0</v>
      </c>
      <c r="T6">
        <f>COUNTIFS('Л_с и ПУ'!$B$2:$B$4570,A6,'Л_с и ПУ'!$C$2:$C$4570,"0")</f>
        <v>40</v>
      </c>
      <c r="U6">
        <f>SUMIF('Л_с и ПУ'!$B$2:$B$4570,A6,'Л_с и ПУ'!$J$2:$J$4570)</f>
        <v>6188.8</v>
      </c>
      <c r="V6">
        <f>Q6+S6+U6</f>
        <v>6188.8</v>
      </c>
      <c r="W6">
        <f>C6-V6</f>
        <v>-3068.8</v>
      </c>
      <c r="X6">
        <f>IF((W6-B6)&gt;0,W6-B6,0)</f>
        <v>0</v>
      </c>
      <c r="Y6" s="26">
        <f>IFERROR(X6/B6,0)</f>
        <v>0</v>
      </c>
      <c r="Z6" s="26">
        <f>O6/F6</f>
        <v>0</v>
      </c>
      <c r="AA6" s="26">
        <f>IFERROR(R6/P6,0)</f>
        <v>0</v>
      </c>
      <c r="AB6" t="str">
        <f>VLOOKUP(A6,Дома!$A$2:$H$280,2,0)</f>
        <v>г Мурманск</v>
      </c>
      <c r="AC6">
        <f>VLOOKUP(A6,Дома!$A$2:$H$280,6,0)</f>
        <v>282.2</v>
      </c>
      <c r="AD6" s="26">
        <f t="shared" si="0"/>
        <v>0.11138301231449321</v>
      </c>
    </row>
    <row r="7" spans="1:31" x14ac:dyDescent="0.25">
      <c r="A7">
        <v>533807</v>
      </c>
      <c r="B7">
        <f>VLOOKUP(A7,Дома,5,0)*VLOOKUP(A7,Дома,6,0)</f>
        <v>418.19</v>
      </c>
      <c r="C7">
        <f>SUMIF(ОДПУ!$A$2:$A$351,A7,ОДПУ!$J$2:$J$351)</f>
        <v>6540</v>
      </c>
      <c r="D7" t="str">
        <f>VLOOKUP(A7,ОДПУ!$A$2:$J$351,8,0)</f>
        <v>Одноставочный</v>
      </c>
      <c r="E7">
        <f>IF(D7="Одноставочный",COUNTIFS(ОДПУ!$A$2:$A$351,A7),COUNTIFS(ОДПУ!$A$2:$A$351,A7)/2)</f>
        <v>1</v>
      </c>
      <c r="F7">
        <f>COUNTIFS('Лицевые счета'!$B$2:$B$5860,A7)</f>
        <v>61</v>
      </c>
      <c r="G7">
        <f>COUNTIFS('Лицевые счета'!$B$2:$B$5860,A7,'Лицевые счета'!$F$2:$F$5860,"ФЛ")</f>
        <v>59</v>
      </c>
      <c r="H7">
        <f>COUNTIFS('Лицевые счета'!$B$2:$B$5860,A7,'Лицевые счета'!$F$2:$F$5860,"ЮЛ")</f>
        <v>2</v>
      </c>
      <c r="I7" s="23">
        <f>SUMIFS('Лицевые счета'!$H$2:$H$5860,'Лицевые счета'!$B$2:$B$5860,A7,'Лицевые счета'!$F$2:$F$5860,"ФЛ")</f>
        <v>2533.6</v>
      </c>
      <c r="J7">
        <f>SUMIFS('Лицевые счета'!$I$2:$I$5860,'Лицевые счета'!$B$2:$B$5860,A7,'Лицевые счета'!$F$2:$F$5860,"ФЛ")</f>
        <v>125</v>
      </c>
      <c r="K7" s="23">
        <f>SUMIFS('Лицевые счета'!$H$2:$H$5860,'Лицевые счета'!$B$2:$B$5860,A7,'Лицевые счета'!$F$2:$F$5860,"ЮЛ")</f>
        <v>0</v>
      </c>
      <c r="L7" s="23">
        <f>I7+K7</f>
        <v>2533.6</v>
      </c>
      <c r="M7" s="23">
        <f>VLOOKUP(A7,Дома,7,0)</f>
        <v>2533.6</v>
      </c>
      <c r="N7" s="23">
        <f>M7-L7</f>
        <v>0</v>
      </c>
      <c r="O7">
        <f>COUNTIFS('Л_с и ПУ'!$B$2:$B$4570,A7,'Л_с и ПУ'!$C$2:$C$4570,"&gt;0")</f>
        <v>43</v>
      </c>
      <c r="P7">
        <f>SUMIF('Л_с и ПУ'!$B$2:$B$4570,A7,'Л_с и ПУ'!$C$2:$C$4570)</f>
        <v>43</v>
      </c>
      <c r="Q7">
        <f>SUMIF('Л_с и ПУ'!$B$2:$B$4570,A7,'Л_с и ПУ'!$F$2:$F$4570)</f>
        <v>4294.8860000000004</v>
      </c>
      <c r="R7">
        <f>COUNTIFS('Л_с и ПУ'!$B$2:$B$4570,A7,'Л_с и ПУ'!$E$2:$E$4570,"Нет показаний")</f>
        <v>16</v>
      </c>
      <c r="S7">
        <f>SUMIF('Л_с и ПУ'!$B$2:$B$4570,A7,'Л_с и ПУ'!$K$2:$K$4570)</f>
        <v>2044.8000000000004</v>
      </c>
      <c r="T7">
        <f>COUNTIFS('Л_с и ПУ'!$B$2:$B$4570,A7,'Л_с и ПУ'!$C$2:$C$4570,"0")</f>
        <v>18</v>
      </c>
      <c r="U7">
        <f>SUMIF('Л_с и ПУ'!$B$2:$B$4570,A7,'Л_с и ПУ'!$J$2:$J$4570)</f>
        <v>2505.1</v>
      </c>
      <c r="V7">
        <f>Q7+S7+U7</f>
        <v>8844.7860000000001</v>
      </c>
      <c r="W7">
        <f>C7-V7</f>
        <v>-2304.7860000000001</v>
      </c>
      <c r="X7">
        <f>IF((W7-B7)&gt;0,W7-B7,0)</f>
        <v>0</v>
      </c>
      <c r="Y7" s="26">
        <f>IFERROR(X7/B7,0)</f>
        <v>0</v>
      </c>
      <c r="Z7" s="26">
        <f>O7/F7</f>
        <v>0.70491803278688525</v>
      </c>
      <c r="AA7" s="26">
        <f>IFERROR(R7/P7,0)</f>
        <v>0.37209302325581395</v>
      </c>
      <c r="AB7" t="str">
        <f>VLOOKUP(A7,Дома!$A$2:$H$280,2,0)</f>
        <v>г Мурманск</v>
      </c>
      <c r="AC7">
        <f>VLOOKUP(A7,Дома!$A$2:$H$280,6,0)</f>
        <v>220.1</v>
      </c>
      <c r="AD7" s="26">
        <f t="shared" si="0"/>
        <v>0.10964431603068646</v>
      </c>
    </row>
    <row r="8" spans="1:31" x14ac:dyDescent="0.25">
      <c r="A8">
        <v>58314</v>
      </c>
      <c r="B8">
        <f>VLOOKUP(A8,Дома,5,0)*VLOOKUP(A8,Дома,6,0)</f>
        <v>435.67</v>
      </c>
      <c r="C8">
        <f>SUMIF(ОДПУ!$A$2:$A$351,A8,ОДПУ!$J$2:$J$351)</f>
        <v>6711</v>
      </c>
      <c r="D8" t="str">
        <f>VLOOKUP(A8,ОДПУ!$A$2:$J$351,8,0)</f>
        <v>Одноставочный</v>
      </c>
      <c r="E8">
        <f>IF(D8="Одноставочный",COUNTIFS(ОДПУ!$A$2:$A$351,A8),COUNTIFS(ОДПУ!$A$2:$A$351,A8)/2)</f>
        <v>1</v>
      </c>
      <c r="F8">
        <f>COUNTIFS('Лицевые счета'!$B$2:$B$5860,A8)</f>
        <v>51</v>
      </c>
      <c r="G8">
        <f>COUNTIFS('Лицевые счета'!$B$2:$B$5860,A8,'Лицевые счета'!$F$2:$F$5860,"ФЛ")</f>
        <v>49</v>
      </c>
      <c r="H8">
        <f>COUNTIFS('Лицевые счета'!$B$2:$B$5860,A8,'Лицевые счета'!$F$2:$F$5860,"ЮЛ")</f>
        <v>2</v>
      </c>
      <c r="I8" s="23">
        <f>SUMIFS('Лицевые счета'!$H$2:$H$5860,'Лицевые счета'!$B$2:$B$5860,A8,'Лицевые счета'!$F$2:$F$5860,"ФЛ")</f>
        <v>1924.8999999999996</v>
      </c>
      <c r="J8">
        <f>SUMIFS('Лицевые счета'!$I$2:$I$5860,'Лицевые счета'!$B$2:$B$5860,A8,'Лицевые счета'!$F$2:$F$5860,"ФЛ")</f>
        <v>90</v>
      </c>
      <c r="K8" s="23">
        <f>SUMIFS('Лицевые счета'!$H$2:$H$5860,'Лицевые счета'!$B$2:$B$5860,A8,'Лицевые счета'!$F$2:$F$5860,"ЮЛ")</f>
        <v>0</v>
      </c>
      <c r="L8" s="23">
        <f>I8+K8</f>
        <v>1924.8999999999996</v>
      </c>
      <c r="M8" s="23">
        <f>VLOOKUP(A8,Дома,7,0)</f>
        <v>2007.4</v>
      </c>
      <c r="N8" s="23">
        <f>M8-L8</f>
        <v>82.500000000000455</v>
      </c>
      <c r="O8">
        <f>COUNTIFS('Л_с и ПУ'!$B$2:$B$4570,A8,'Л_с и ПУ'!$C$2:$C$4570,"&gt;0")</f>
        <v>22</v>
      </c>
      <c r="P8">
        <f>SUMIF('Л_с и ПУ'!$B$2:$B$4570,A8,'Л_с и ПУ'!$C$2:$C$4570)</f>
        <v>25</v>
      </c>
      <c r="Q8">
        <f>SUMIF('Л_с и ПУ'!$B$2:$B$4570,A8,'Л_с и ПУ'!$F$2:$F$4570)</f>
        <v>740</v>
      </c>
      <c r="R8">
        <f>COUNTIFS('Л_с и ПУ'!$B$2:$B$4570,A8,'Л_с и ПУ'!$E$2:$E$4570,"Нет показаний")</f>
        <v>15</v>
      </c>
      <c r="S8">
        <f>SUMIF('Л_с и ПУ'!$B$2:$B$4570,A8,'Л_с и ПУ'!$K$2:$K$4570)</f>
        <v>3148.2</v>
      </c>
      <c r="T8">
        <f>COUNTIFS('Л_с и ПУ'!$B$2:$B$4570,A8,'Л_с и ПУ'!$C$2:$C$4570,"0")</f>
        <v>29</v>
      </c>
      <c r="U8">
        <f>SUMIF('Л_с и ПУ'!$B$2:$B$4570,A8,'Л_с и ПУ'!$J$2:$J$4570)</f>
        <v>5094.7999999999993</v>
      </c>
      <c r="V8">
        <f>Q8+S8+U8</f>
        <v>8983</v>
      </c>
      <c r="W8">
        <f>C8-V8</f>
        <v>-2272</v>
      </c>
      <c r="X8">
        <f>IF((W8-B8)&gt;0,W8-B8,0)</f>
        <v>0</v>
      </c>
      <c r="Y8" s="26">
        <f>IFERROR(X8/B8,0)</f>
        <v>0</v>
      </c>
      <c r="Z8" s="26">
        <f>O8/F8</f>
        <v>0.43137254901960786</v>
      </c>
      <c r="AA8" s="26">
        <f>IFERROR(R8/P8,0)</f>
        <v>0.6</v>
      </c>
      <c r="AB8" t="str">
        <f>VLOOKUP(A8,Дома!$A$2:$H$280,2,0)</f>
        <v>г Кандалакша</v>
      </c>
      <c r="AC8">
        <f>VLOOKUP(A8,Дома!$A$2:$H$280,6,0)</f>
        <v>229.3</v>
      </c>
      <c r="AD8" s="26">
        <f t="shared" si="0"/>
        <v>0.4035550862372404</v>
      </c>
    </row>
    <row r="9" spans="1:31" x14ac:dyDescent="0.25">
      <c r="A9">
        <v>431322</v>
      </c>
      <c r="B9">
        <f>VLOOKUP(A9,Дома,5,0)*VLOOKUP(A9,Дома,6,0)</f>
        <v>332.87999999999994</v>
      </c>
      <c r="C9">
        <f>SUMIF(ОДПУ!$A$2:$A$351,A9,ОДПУ!$J$2:$J$351)</f>
        <v>0</v>
      </c>
      <c r="D9" t="str">
        <f>VLOOKUP(A9,ОДПУ!$A$2:$J$351,8,0)</f>
        <v>Одноставочный</v>
      </c>
      <c r="E9">
        <f>IF(D9="Одноставочный",COUNTIFS(ОДПУ!$A$2:$A$351,A9),COUNTIFS(ОДПУ!$A$2:$A$351,A9)/2)</f>
        <v>1</v>
      </c>
      <c r="F9">
        <f>COUNTIFS('Лицевые счета'!$B$2:$B$5860,A9)</f>
        <v>23</v>
      </c>
      <c r="G9">
        <f>COUNTIFS('Лицевые счета'!$B$2:$B$5860,A9,'Лицевые счета'!$F$2:$F$5860,"ФЛ")</f>
        <v>23</v>
      </c>
      <c r="H9">
        <f>COUNTIFS('Лицевые счета'!$B$2:$B$5860,A9,'Лицевые счета'!$F$2:$F$5860,"ЮЛ")</f>
        <v>0</v>
      </c>
      <c r="I9" s="23">
        <f>SUMIFS('Лицевые счета'!$H$2:$H$5860,'Лицевые счета'!$B$2:$B$5860,A9,'Лицевые счета'!$F$2:$F$5860,"ФЛ")</f>
        <v>568.20000000000005</v>
      </c>
      <c r="J9">
        <f>SUMIFS('Лицевые счета'!$I$2:$I$5860,'Лицевые счета'!$B$2:$B$5860,A9,'Лицевые счета'!$F$2:$F$5860,"ФЛ")</f>
        <v>24</v>
      </c>
      <c r="K9" s="23">
        <f>SUMIFS('Лицевые счета'!$H$2:$H$5860,'Лицевые счета'!$B$2:$B$5860,A9,'Лицевые счета'!$F$2:$F$5860,"ЮЛ")</f>
        <v>0</v>
      </c>
      <c r="L9" s="23">
        <f>I9+K9</f>
        <v>568.20000000000005</v>
      </c>
      <c r="M9" s="23">
        <f>VLOOKUP(A9,Дома,7,0)</f>
        <v>568.20000000000005</v>
      </c>
      <c r="N9" s="23">
        <f>M9-L9</f>
        <v>0</v>
      </c>
      <c r="O9">
        <f>COUNTIFS('Л_с и ПУ'!$B$2:$B$4570,A9,'Л_с и ПУ'!$C$2:$C$4570,"&gt;0")</f>
        <v>0</v>
      </c>
      <c r="P9">
        <f>SUMIF('Л_с и ПУ'!$B$2:$B$4570,A9,'Л_с и ПУ'!$C$2:$C$4570)</f>
        <v>0</v>
      </c>
      <c r="Q9">
        <f>SUMIF('Л_с и ПУ'!$B$2:$B$4570,A9,'Л_с и ПУ'!$F$2:$F$4570)</f>
        <v>0</v>
      </c>
      <c r="R9">
        <f>COUNTIFS('Л_с и ПУ'!$B$2:$B$4570,A9,'Л_с и ПУ'!$E$2:$E$4570,"Нет показаний")</f>
        <v>0</v>
      </c>
      <c r="S9">
        <f>SUMIF('Л_с и ПУ'!$B$2:$B$4570,A9,'Л_с и ПУ'!$K$2:$K$4570)</f>
        <v>0</v>
      </c>
      <c r="T9">
        <f>COUNTIFS('Л_с и ПУ'!$B$2:$B$4570,A9,'Л_с и ПУ'!$C$2:$C$4570,"0")</f>
        <v>23</v>
      </c>
      <c r="U9">
        <f>SUMIF('Л_с и ПУ'!$B$2:$B$4570,A9,'Л_с и ПУ'!$J$2:$J$4570)</f>
        <v>2233.6999999999998</v>
      </c>
      <c r="V9">
        <f>Q9+S9+U9</f>
        <v>2233.6999999999998</v>
      </c>
      <c r="W9">
        <f>C9-V9</f>
        <v>-2233.6999999999998</v>
      </c>
      <c r="X9">
        <f>IF((W9-B9)&gt;0,W9-B9,0)</f>
        <v>0</v>
      </c>
      <c r="Y9" s="26">
        <f>IFERROR(X9/B9,0)</f>
        <v>0</v>
      </c>
      <c r="Z9" s="26">
        <f>O9/F9</f>
        <v>0</v>
      </c>
      <c r="AA9" s="26">
        <f>IFERROR(R9/P9,0)</f>
        <v>0</v>
      </c>
      <c r="AB9" t="str">
        <f>VLOOKUP(A9,Дома!$A$2:$H$280,2,0)</f>
        <v>г Мурманск</v>
      </c>
      <c r="AC9">
        <f>VLOOKUP(A9,Дома!$A$2:$H$280,6,0)</f>
        <v>175.2</v>
      </c>
      <c r="AD9" s="26">
        <f t="shared" si="0"/>
        <v>0.20029724476963529</v>
      </c>
    </row>
    <row r="10" spans="1:31" x14ac:dyDescent="0.25">
      <c r="A10">
        <v>275472</v>
      </c>
      <c r="B10">
        <f>VLOOKUP(A10,Дома,5,0)*VLOOKUP(A10,Дома,6,0)</f>
        <v>131.19499999999999</v>
      </c>
      <c r="C10">
        <f>SUMIF(ОДПУ!$A$2:$A$351,A10,ОДПУ!$J$2:$J$351)</f>
        <v>402</v>
      </c>
      <c r="D10" t="str">
        <f>VLOOKUP(A10,ОДПУ!$A$2:$J$351,8,0)</f>
        <v>Одноставочный</v>
      </c>
      <c r="E10">
        <f>IF(D10="Одноставочный",COUNTIFS(ОДПУ!$A$2:$A$351,A10),COUNTIFS(ОДПУ!$A$2:$A$351,A10)/2)</f>
        <v>1</v>
      </c>
      <c r="F10">
        <f>COUNTIFS('Лицевые счета'!$B$2:$B$5860,A10)</f>
        <v>14</v>
      </c>
      <c r="G10">
        <f>COUNTIFS('Лицевые счета'!$B$2:$B$5860,A10,'Лицевые счета'!$F$2:$F$5860,"ФЛ")</f>
        <v>14</v>
      </c>
      <c r="H10">
        <f>COUNTIFS('Лицевые счета'!$B$2:$B$5860,A10,'Лицевые счета'!$F$2:$F$5860,"ЮЛ")</f>
        <v>0</v>
      </c>
      <c r="I10" s="23">
        <f>SUMIFS('Лицевые счета'!$H$2:$H$5860,'Лицевые счета'!$B$2:$B$5860,A10,'Лицевые счета'!$F$2:$F$5860,"ФЛ")</f>
        <v>874.7</v>
      </c>
      <c r="J10">
        <f>SUMIFS('Лицевые счета'!$I$2:$I$5860,'Лицевые счета'!$B$2:$B$5860,A10,'Лицевые счета'!$F$2:$F$5860,"ФЛ")</f>
        <v>34</v>
      </c>
      <c r="K10" s="23">
        <f>SUMIFS('Лицевые счета'!$H$2:$H$5860,'Лицевые счета'!$B$2:$B$5860,A10,'Лицевые счета'!$F$2:$F$5860,"ЮЛ")</f>
        <v>0</v>
      </c>
      <c r="L10" s="23">
        <f>I10+K10</f>
        <v>874.7</v>
      </c>
      <c r="M10" s="23">
        <f>VLOOKUP(A10,Дома,7,0)</f>
        <v>874.7</v>
      </c>
      <c r="N10" s="23">
        <f>M10-L10</f>
        <v>0</v>
      </c>
      <c r="O10">
        <f>COUNTIFS('Л_с и ПУ'!$B$2:$B$4570,A10,'Л_с и ПУ'!$C$2:$C$4570,"&gt;0")</f>
        <v>10</v>
      </c>
      <c r="P10">
        <f>SUMIF('Л_с и ПУ'!$B$2:$B$4570,A10,'Л_с и ПУ'!$C$2:$C$4570)</f>
        <v>10</v>
      </c>
      <c r="Q10">
        <f>SUMIF('Л_с и ПУ'!$B$2:$B$4570,A10,'Л_с и ПУ'!$F$2:$F$4570)</f>
        <v>1213</v>
      </c>
      <c r="R10">
        <f>COUNTIFS('Л_с и ПУ'!$B$2:$B$4570,A10,'Л_с и ПУ'!$E$2:$E$4570,"Нет показаний")</f>
        <v>1</v>
      </c>
      <c r="S10">
        <f>SUMIF('Л_с и ПУ'!$B$2:$B$4570,A10,'Л_с и ПУ'!$K$2:$K$4570)</f>
        <v>167.6</v>
      </c>
      <c r="T10">
        <f>COUNTIFS('Л_с и ПУ'!$B$2:$B$4570,A10,'Л_с и ПУ'!$C$2:$C$4570,"0")</f>
        <v>4</v>
      </c>
      <c r="U10">
        <f>SUMIF('Л_с и ПУ'!$B$2:$B$4570,A10,'Л_с и ПУ'!$J$2:$J$4570)</f>
        <v>1107.6000000000001</v>
      </c>
      <c r="V10">
        <f>Q10+S10+U10</f>
        <v>2488.1999999999998</v>
      </c>
      <c r="W10">
        <f>C10-V10</f>
        <v>-2086.1999999999998</v>
      </c>
      <c r="X10">
        <f>IF((W10-B10)&gt;0,W10-B10,0)</f>
        <v>0</v>
      </c>
      <c r="Y10" s="26">
        <f>IFERROR(X10/B10,0)</f>
        <v>0</v>
      </c>
      <c r="Z10" s="26">
        <f>O10/F10</f>
        <v>0.7142857142857143</v>
      </c>
      <c r="AA10" s="26">
        <f>IFERROR(R10/P10,0)</f>
        <v>0.1</v>
      </c>
      <c r="AB10" t="str">
        <f>VLOOKUP(A10,Дома!$A$2:$H$280,2,0)</f>
        <v>г Апатиты</v>
      </c>
      <c r="AC10">
        <f>VLOOKUP(A10,Дома!$A$2:$H$280,6,0)</f>
        <v>69.05</v>
      </c>
      <c r="AD10" s="26">
        <f t="shared" si="0"/>
        <v>7.91404011461318E-2</v>
      </c>
    </row>
    <row r="11" spans="1:31" x14ac:dyDescent="0.25">
      <c r="A11">
        <v>1592</v>
      </c>
      <c r="B11">
        <f>VLOOKUP(A11,Дома,5,0)*VLOOKUP(A11,Дома,6,0)</f>
        <v>236.17</v>
      </c>
      <c r="C11">
        <f>SUMIF(ОДПУ!$A$2:$A$351,A11,ОДПУ!$J$2:$J$351)</f>
        <v>1086</v>
      </c>
      <c r="D11" t="str">
        <f>VLOOKUP(A11,ОДПУ!$A$2:$J$351,8,0)</f>
        <v>Одноставочный</v>
      </c>
      <c r="E11">
        <f>IF(D11="Одноставочный",COUNTIFS(ОДПУ!$A$2:$A$351,A11),COUNTIFS(ОДПУ!$A$2:$A$351,A11)/2)</f>
        <v>1</v>
      </c>
      <c r="F11">
        <f>COUNTIFS('Лицевые счета'!$B$2:$B$5860,A11)</f>
        <v>14</v>
      </c>
      <c r="G11">
        <f>COUNTIFS('Лицевые счета'!$B$2:$B$5860,A11,'Лицевые счета'!$F$2:$F$5860,"ФЛ")</f>
        <v>14</v>
      </c>
      <c r="H11">
        <f>COUNTIFS('Лицевые счета'!$B$2:$B$5860,A11,'Лицевые счета'!$F$2:$F$5860,"ЮЛ")</f>
        <v>0</v>
      </c>
      <c r="I11" s="23">
        <f>SUMIFS('Лицевые счета'!$H$2:$H$5860,'Лицевые счета'!$B$2:$B$5860,A11,'Лицевые счета'!$F$2:$F$5860,"ФЛ")</f>
        <v>749.2</v>
      </c>
      <c r="J11">
        <f>SUMIFS('Лицевые счета'!$I$2:$I$5860,'Лицевые счета'!$B$2:$B$5860,A11,'Лицевые счета'!$F$2:$F$5860,"ФЛ")</f>
        <v>32</v>
      </c>
      <c r="K11" s="23">
        <f>SUMIFS('Лицевые счета'!$H$2:$H$5860,'Лицевые счета'!$B$2:$B$5860,A11,'Лицевые счета'!$F$2:$F$5860,"ЮЛ")</f>
        <v>0</v>
      </c>
      <c r="L11" s="23">
        <f>I11+K11</f>
        <v>749.2</v>
      </c>
      <c r="M11" s="23">
        <f>VLOOKUP(A11,Дома,7,0)</f>
        <v>872.5</v>
      </c>
      <c r="N11" s="23">
        <f>M11-L11</f>
        <v>123.29999999999995</v>
      </c>
      <c r="O11">
        <f>COUNTIFS('Л_с и ПУ'!$B$2:$B$4570,A11,'Л_с и ПУ'!$C$2:$C$4570,"&gt;0")</f>
        <v>13</v>
      </c>
      <c r="P11">
        <f>SUMIF('Л_с и ПУ'!$B$2:$B$4570,A11,'Л_с и ПУ'!$C$2:$C$4570)</f>
        <v>13</v>
      </c>
      <c r="Q11">
        <f>SUMIF('Л_с и ПУ'!$B$2:$B$4570,A11,'Л_с и ПУ'!$F$2:$F$4570)</f>
        <v>2886.9999999999977</v>
      </c>
      <c r="R11">
        <f>COUNTIFS('Л_с и ПУ'!$B$2:$B$4570,A11,'Л_с и ПУ'!$E$2:$E$4570,"Нет показаний")</f>
        <v>0</v>
      </c>
      <c r="S11">
        <f>SUMIF('Л_с и ПУ'!$B$2:$B$4570,A11,'Л_с и ПУ'!$K$2:$K$4570)</f>
        <v>0</v>
      </c>
      <c r="T11">
        <f>COUNTIFS('Л_с и ПУ'!$B$2:$B$4570,A11,'Л_с и ПУ'!$C$2:$C$4570,"0")</f>
        <v>1</v>
      </c>
      <c r="U11">
        <f>SUMIF('Л_с и ПУ'!$B$2:$B$4570,A11,'Л_с и ПУ'!$J$2:$J$4570)</f>
        <v>207.8</v>
      </c>
      <c r="V11">
        <f>Q11+S11+U11</f>
        <v>3094.7999999999979</v>
      </c>
      <c r="W11">
        <f>C11-V11</f>
        <v>-2008.7999999999979</v>
      </c>
      <c r="X11">
        <f>IF((W11-B11)&gt;0,W11-B11,0)</f>
        <v>0</v>
      </c>
      <c r="Y11" s="26">
        <f>IFERROR(X11/B11,0)</f>
        <v>0</v>
      </c>
      <c r="Z11" s="26">
        <f>O11/F11</f>
        <v>0.9285714285714286</v>
      </c>
      <c r="AA11" s="26">
        <f>IFERROR(R11/P11,0)</f>
        <v>0</v>
      </c>
      <c r="AB11" t="str">
        <f>VLOOKUP(A11,Дома!$A$2:$H$280,2,0)</f>
        <v>нп Африканда 2</v>
      </c>
      <c r="AC11">
        <f>VLOOKUP(A11,Дома!$A$2:$H$280,6,0)</f>
        <v>124.3</v>
      </c>
      <c r="AD11" s="26">
        <f t="shared" si="0"/>
        <v>0.2819233386255387</v>
      </c>
    </row>
    <row r="12" spans="1:31" x14ac:dyDescent="0.25">
      <c r="A12">
        <v>339162</v>
      </c>
      <c r="B12">
        <f>VLOOKUP(A12,Дома,5,0)*VLOOKUP(A12,Дома,6,0)</f>
        <v>120.08</v>
      </c>
      <c r="C12">
        <f>SUMIF(ОДПУ!$A$2:$A$351,A12,ОДПУ!$J$2:$J$351)</f>
        <v>0</v>
      </c>
      <c r="D12" t="str">
        <f>VLOOKUP(A12,ОДПУ!$A$2:$J$351,8,0)</f>
        <v>Одноставочный</v>
      </c>
      <c r="E12">
        <f>IF(D12="Одноставочный",COUNTIFS(ОДПУ!$A$2:$A$351,A12),COUNTIFS(ОДПУ!$A$2:$A$351,A12)/2)</f>
        <v>1</v>
      </c>
      <c r="F12">
        <f>COUNTIFS('Лицевые счета'!$B$2:$B$5860,A12)</f>
        <v>13</v>
      </c>
      <c r="G12">
        <f>COUNTIFS('Лицевые счета'!$B$2:$B$5860,A12,'Лицевые счета'!$F$2:$F$5860,"ФЛ")</f>
        <v>13</v>
      </c>
      <c r="H12">
        <f>COUNTIFS('Лицевые счета'!$B$2:$B$5860,A12,'Лицевые счета'!$F$2:$F$5860,"ЮЛ")</f>
        <v>0</v>
      </c>
      <c r="I12" s="23">
        <f>SUMIFS('Лицевые счета'!$H$2:$H$5860,'Лицевые счета'!$B$2:$B$5860,A12,'Лицевые счета'!$F$2:$F$5860,"ФЛ")</f>
        <v>440.89999999999992</v>
      </c>
      <c r="J12">
        <f>SUMIFS('Лицевые счета'!$I$2:$I$5860,'Лицевые счета'!$B$2:$B$5860,A12,'Лицевые счета'!$F$2:$F$5860,"ФЛ")</f>
        <v>16</v>
      </c>
      <c r="K12" s="23">
        <f>SUMIFS('Лицевые счета'!$H$2:$H$5860,'Лицевые счета'!$B$2:$B$5860,A12,'Лицевые счета'!$F$2:$F$5860,"ЮЛ")</f>
        <v>0</v>
      </c>
      <c r="L12" s="23">
        <f>I12+K12</f>
        <v>440.89999999999992</v>
      </c>
      <c r="M12" s="23">
        <f>VLOOKUP(A12,Дома,7,0)</f>
        <v>440.9</v>
      </c>
      <c r="N12" s="23">
        <f>M12-L12</f>
        <v>0</v>
      </c>
      <c r="O12">
        <f>COUNTIFS('Л_с и ПУ'!$B$2:$B$4570,A12,'Л_с и ПУ'!$C$2:$C$4570,"&gt;0")</f>
        <v>13</v>
      </c>
      <c r="P12">
        <f>SUMIF('Л_с и ПУ'!$B$2:$B$4570,A12,'Л_с и ПУ'!$C$2:$C$4570)</f>
        <v>13</v>
      </c>
      <c r="Q12">
        <f>SUMIF('Л_с и ПУ'!$B$2:$B$4570,A12,'Л_с и ПУ'!$F$2:$F$4570)</f>
        <v>0</v>
      </c>
      <c r="R12">
        <f>COUNTIFS('Л_с и ПУ'!$B$2:$B$4570,A12,'Л_с и ПУ'!$E$2:$E$4570,"Нет показаний")</f>
        <v>12</v>
      </c>
      <c r="S12">
        <f>SUMIF('Л_с и ПУ'!$B$2:$B$4570,A12,'Л_с и ПУ'!$K$2:$K$4570)</f>
        <v>1863.3999999999999</v>
      </c>
      <c r="T12">
        <f>COUNTIFS('Л_с и ПУ'!$B$2:$B$4570,A12,'Л_с и ПУ'!$C$2:$C$4570,"0")</f>
        <v>0</v>
      </c>
      <c r="U12">
        <f>SUMIF('Л_с и ПУ'!$B$2:$B$4570,A12,'Л_с и ПУ'!$J$2:$J$4570)</f>
        <v>0</v>
      </c>
      <c r="V12">
        <f>Q12+S12+U12</f>
        <v>1863.3999999999999</v>
      </c>
      <c r="W12">
        <f>C12-V12</f>
        <v>-1863.3999999999999</v>
      </c>
      <c r="X12">
        <f>IF((W12-B12)&gt;0,W12-B12,0)</f>
        <v>0</v>
      </c>
      <c r="Y12" s="26">
        <f>IFERROR(X12/B12,0)</f>
        <v>0</v>
      </c>
      <c r="Z12" s="26">
        <f>O12/F12</f>
        <v>1</v>
      </c>
      <c r="AA12" s="26">
        <f>IFERROR(R12/P12,0)</f>
        <v>0.92307692307692313</v>
      </c>
      <c r="AB12" t="str">
        <f>VLOOKUP(A12,Дома!$A$2:$H$280,2,0)</f>
        <v>г Кандалакша</v>
      </c>
      <c r="AC12">
        <f>VLOOKUP(A12,Дома!$A$2:$H$280,6,0)</f>
        <v>63.2</v>
      </c>
      <c r="AD12" s="26">
        <f t="shared" si="0"/>
        <v>2.1351351351351352E-2</v>
      </c>
    </row>
    <row r="13" spans="1:31" x14ac:dyDescent="0.25">
      <c r="A13">
        <v>431517</v>
      </c>
      <c r="B13">
        <f>VLOOKUP(A13,Дома,5,0)*VLOOKUP(A13,Дома,6,0)</f>
        <v>390.45</v>
      </c>
      <c r="C13">
        <f>SUMIF(ОДПУ!$A$2:$A$351,A13,ОДПУ!$J$2:$J$351)</f>
        <v>6460</v>
      </c>
      <c r="D13" t="str">
        <f>VLOOKUP(A13,ОДПУ!$A$2:$J$351,8,0)</f>
        <v>Одноставочный</v>
      </c>
      <c r="E13">
        <f>IF(D13="Одноставочный",COUNTIFS(ОДПУ!$A$2:$A$351,A13),COUNTIFS(ОДПУ!$A$2:$A$351,A13)/2)</f>
        <v>1</v>
      </c>
      <c r="F13">
        <f>COUNTIFS('Лицевые счета'!$B$2:$B$5860,A13)</f>
        <v>130</v>
      </c>
      <c r="G13">
        <f>COUNTIFS('Лицевые счета'!$B$2:$B$5860,A13,'Лицевые счета'!$F$2:$F$5860,"ФЛ")</f>
        <v>125</v>
      </c>
      <c r="H13">
        <f>COUNTIFS('Лицевые счета'!$B$2:$B$5860,A13,'Лицевые счета'!$F$2:$F$5860,"ЮЛ")</f>
        <v>5</v>
      </c>
      <c r="I13" s="23">
        <f>SUMIFS('Лицевые счета'!$H$2:$H$5860,'Лицевые счета'!$B$2:$B$5860,A13,'Лицевые счета'!$F$2:$F$5860,"ФЛ")</f>
        <v>2651.1000000000004</v>
      </c>
      <c r="J13">
        <f>SUMIFS('Лицевые счета'!$I$2:$I$5860,'Лицевые счета'!$B$2:$B$5860,A13,'Лицевые счета'!$F$2:$F$5860,"ФЛ")</f>
        <v>192</v>
      </c>
      <c r="K13" s="23">
        <f>SUMIFS('Лицевые счета'!$H$2:$H$5860,'Лицевые счета'!$B$2:$B$5860,A13,'Лицевые счета'!$F$2:$F$5860,"ЮЛ")</f>
        <v>308.90000000000003</v>
      </c>
      <c r="L13" s="23">
        <f>I13+K13</f>
        <v>2960.0000000000005</v>
      </c>
      <c r="M13" s="23">
        <f>VLOOKUP(A13,Дома,7,0)</f>
        <v>2960</v>
      </c>
      <c r="N13" s="23">
        <f>M13-L13</f>
        <v>0</v>
      </c>
      <c r="O13">
        <f>COUNTIFS('Л_с и ПУ'!$B$2:$B$4570,A13,'Л_с и ПУ'!$C$2:$C$4570,"&gt;0")</f>
        <v>45</v>
      </c>
      <c r="P13">
        <f>SUMIF('Л_с и ПУ'!$B$2:$B$4570,A13,'Л_с и ПУ'!$C$2:$C$4570)</f>
        <v>50</v>
      </c>
      <c r="Q13">
        <f>SUMIF('Л_с и ПУ'!$B$2:$B$4570,A13,'Л_с и ПУ'!$F$2:$F$4570)</f>
        <v>-2391.8928000000014</v>
      </c>
      <c r="R13">
        <f>COUNTIFS('Л_с и ПУ'!$B$2:$B$4570,A13,'Л_с и ПУ'!$E$2:$E$4570,"Нет показаний")</f>
        <v>14</v>
      </c>
      <c r="S13">
        <f>SUMIF('Л_с и ПУ'!$B$2:$B$4570,A13,'Л_с и ПУ'!$K$2:$K$4570)</f>
        <v>1603.7</v>
      </c>
      <c r="T13">
        <f>COUNTIFS('Л_с и ПУ'!$B$2:$B$4570,A13,'Л_с и ПУ'!$C$2:$C$4570,"0")</f>
        <v>85</v>
      </c>
      <c r="U13">
        <f>SUMIF('Л_с и ПУ'!$B$2:$B$4570,A13,'Л_с и ПУ'!$J$2:$J$4570)</f>
        <v>8997.7000000000007</v>
      </c>
      <c r="V13">
        <f>Q13+S13+U13</f>
        <v>8209.5072</v>
      </c>
      <c r="W13">
        <f>C13-V13</f>
        <v>-1749.5072</v>
      </c>
      <c r="X13">
        <f>IF((W13-B13)&gt;0,W13-B13,0)</f>
        <v>0</v>
      </c>
      <c r="Y13" s="26">
        <f>IFERROR(X13/B13,0)</f>
        <v>0</v>
      </c>
      <c r="Z13" s="26">
        <f>O13/F13</f>
        <v>0.34615384615384615</v>
      </c>
      <c r="AA13" s="26">
        <f>IFERROR(R13/P13,0)</f>
        <v>0.28000000000000003</v>
      </c>
      <c r="AB13" t="str">
        <f>VLOOKUP(A13,Дома!$A$2:$H$280,2,0)</f>
        <v>г Мурманск</v>
      </c>
      <c r="AC13">
        <f>VLOOKUP(A13,Дома!$A$2:$H$280,6,0)</f>
        <v>205.5</v>
      </c>
      <c r="AD13" s="26">
        <f t="shared" si="0"/>
        <v>0.40019474196689386</v>
      </c>
    </row>
    <row r="14" spans="1:31" x14ac:dyDescent="0.25">
      <c r="A14">
        <v>242771</v>
      </c>
      <c r="B14">
        <f>VLOOKUP(A14,Дома,5,0)*VLOOKUP(A14,Дома,6,0)</f>
        <v>123.88</v>
      </c>
      <c r="C14">
        <f>SUMIF(ОДПУ!$A$2:$A$351,A14,ОДПУ!$J$2:$J$351)</f>
        <v>0</v>
      </c>
      <c r="D14" t="str">
        <f>VLOOKUP(A14,ОДПУ!$A$2:$J$351,8,0)</f>
        <v>Одноставочный</v>
      </c>
      <c r="E14">
        <f>IF(D14="Одноставочный",COUNTIFS(ОДПУ!$A$2:$A$351,A14),COUNTIFS(ОДПУ!$A$2:$A$351,A14)/2)</f>
        <v>1</v>
      </c>
      <c r="F14">
        <f>COUNTIFS('Лицевые счета'!$B$2:$B$5860,A14)</f>
        <v>12</v>
      </c>
      <c r="G14">
        <f>COUNTIFS('Лицевые счета'!$B$2:$B$5860,A14,'Лицевые счета'!$F$2:$F$5860,"ФЛ")</f>
        <v>12</v>
      </c>
      <c r="H14">
        <f>COUNTIFS('Лицевые счета'!$B$2:$B$5860,A14,'Лицевые счета'!$F$2:$F$5860,"ЮЛ")</f>
        <v>0</v>
      </c>
      <c r="I14" s="23">
        <f>SUMIFS('Лицевые счета'!$H$2:$H$5860,'Лицевые счета'!$B$2:$B$5860,A14,'Лицевые счета'!$F$2:$F$5860,"ФЛ")</f>
        <v>513.5</v>
      </c>
      <c r="J14">
        <f>SUMIFS('Лицевые счета'!$I$2:$I$5860,'Лицевые счета'!$B$2:$B$5860,A14,'Лицевые счета'!$F$2:$F$5860,"ФЛ")</f>
        <v>19</v>
      </c>
      <c r="K14" s="23">
        <f>SUMIFS('Лицевые счета'!$H$2:$H$5860,'Лицевые счета'!$B$2:$B$5860,A14,'Лицевые счета'!$F$2:$F$5860,"ЮЛ")</f>
        <v>0</v>
      </c>
      <c r="L14" s="23">
        <f>I14+K14</f>
        <v>513.5</v>
      </c>
      <c r="M14" s="23">
        <f>VLOOKUP(A14,Дома,7,0)</f>
        <v>513.5</v>
      </c>
      <c r="N14" s="23">
        <f>M14-L14</f>
        <v>0</v>
      </c>
      <c r="O14">
        <f>COUNTIFS('Л_с и ПУ'!$B$2:$B$4570,A14,'Л_с и ПУ'!$C$2:$C$4570,"&gt;0")</f>
        <v>12</v>
      </c>
      <c r="P14">
        <f>SUMIF('Л_с и ПУ'!$B$2:$B$4570,A14,'Л_с и ПУ'!$C$2:$C$4570)</f>
        <v>12</v>
      </c>
      <c r="Q14">
        <f>SUMIF('Л_с и ПУ'!$B$2:$B$4570,A14,'Л_с и ПУ'!$F$2:$F$4570)</f>
        <v>0</v>
      </c>
      <c r="R14">
        <f>COUNTIFS('Л_с и ПУ'!$B$2:$B$4570,A14,'Л_с и ПУ'!$E$2:$E$4570,"Нет показаний")</f>
        <v>12</v>
      </c>
      <c r="S14">
        <f>SUMIF('Л_с и ПУ'!$B$2:$B$4570,A14,'Л_с и ПУ'!$K$2:$K$4570)</f>
        <v>1536.4000000000003</v>
      </c>
      <c r="T14">
        <f>COUNTIFS('Л_с и ПУ'!$B$2:$B$4570,A14,'Л_с и ПУ'!$C$2:$C$4570,"0")</f>
        <v>0</v>
      </c>
      <c r="U14">
        <f>SUMIF('Л_с и ПУ'!$B$2:$B$4570,A14,'Л_с и ПУ'!$J$2:$J$4570)</f>
        <v>0</v>
      </c>
      <c r="V14">
        <f>Q14+S14+U14</f>
        <v>1536.4000000000003</v>
      </c>
      <c r="W14">
        <f>C14-V14</f>
        <v>-1536.4000000000003</v>
      </c>
      <c r="X14">
        <f>IF((W14-B14)&gt;0,W14-B14,0)</f>
        <v>0</v>
      </c>
      <c r="Y14" s="26">
        <f>IFERROR(X14/B14,0)</f>
        <v>0</v>
      </c>
      <c r="Z14" s="26">
        <f>O14/F14</f>
        <v>1</v>
      </c>
      <c r="AA14" s="26">
        <f>IFERROR(R14/P14,0)</f>
        <v>1</v>
      </c>
      <c r="AB14" t="str">
        <f>VLOOKUP(A14,Дома!$A$2:$H$280,2,0)</f>
        <v>пгт Умба</v>
      </c>
      <c r="AC14">
        <f>VLOOKUP(A14,Дома!$A$2:$H$280,6,0)</f>
        <v>65.2</v>
      </c>
      <c r="AD14" s="26">
        <f t="shared" si="0"/>
        <v>0.11116794543904519</v>
      </c>
    </row>
    <row r="15" spans="1:31" x14ac:dyDescent="0.25">
      <c r="A15">
        <v>301384</v>
      </c>
      <c r="B15">
        <f>VLOOKUP(A15,Дома,5,0)*VLOOKUP(A15,Дома,6,0)</f>
        <v>117.8</v>
      </c>
      <c r="C15">
        <f>SUMIF(ОДПУ!$A$2:$A$351,A15,ОДПУ!$J$2:$J$351)</f>
        <v>0</v>
      </c>
      <c r="D15" t="str">
        <f>VLOOKUP(A15,ОДПУ!$A$2:$J$351,8,0)</f>
        <v>Одноставочный</v>
      </c>
      <c r="E15">
        <f>IF(D15="Одноставочный",COUNTIFS(ОДПУ!$A$2:$A$351,A15),COUNTIFS(ОДПУ!$A$2:$A$351,A15)/2)</f>
        <v>1</v>
      </c>
      <c r="F15">
        <f>COUNTIFS('Лицевые счета'!$B$2:$B$5860,A15)</f>
        <v>11</v>
      </c>
      <c r="G15">
        <f>COUNTIFS('Лицевые счета'!$B$2:$B$5860,A15,'Лицевые счета'!$F$2:$F$5860,"ФЛ")</f>
        <v>11</v>
      </c>
      <c r="H15">
        <f>COUNTIFS('Лицевые счета'!$B$2:$B$5860,A15,'Лицевые счета'!$F$2:$F$5860,"ЮЛ")</f>
        <v>0</v>
      </c>
      <c r="I15" s="23">
        <f>SUMIFS('Лицевые счета'!$H$2:$H$5860,'Лицевые счета'!$B$2:$B$5860,A15,'Лицевые счета'!$F$2:$F$5860,"ФЛ")</f>
        <v>586.5</v>
      </c>
      <c r="J15">
        <f>SUMIFS('Лицевые счета'!$I$2:$I$5860,'Лицевые счета'!$B$2:$B$5860,A15,'Лицевые счета'!$F$2:$F$5860,"ФЛ")</f>
        <v>15</v>
      </c>
      <c r="K15" s="23">
        <f>SUMIFS('Лицевые счета'!$H$2:$H$5860,'Лицевые счета'!$B$2:$B$5860,A15,'Лицевые счета'!$F$2:$F$5860,"ЮЛ")</f>
        <v>0</v>
      </c>
      <c r="L15" s="23">
        <f>I15+K15</f>
        <v>586.5</v>
      </c>
      <c r="M15" s="23">
        <f>VLOOKUP(A15,Дома,7,0)</f>
        <v>586.5</v>
      </c>
      <c r="N15" s="23">
        <f>M15-L15</f>
        <v>0</v>
      </c>
      <c r="O15">
        <f>COUNTIFS('Л_с и ПУ'!$B$2:$B$4570,A15,'Л_с и ПУ'!$C$2:$C$4570,"&gt;0")</f>
        <v>7</v>
      </c>
      <c r="P15">
        <f>SUMIF('Л_с и ПУ'!$B$2:$B$4570,A15,'Л_с и ПУ'!$C$2:$C$4570)</f>
        <v>7</v>
      </c>
      <c r="Q15">
        <f>SUMIF('Л_с и ПУ'!$B$2:$B$4570,A15,'Л_с и ПУ'!$F$2:$F$4570)</f>
        <v>-383</v>
      </c>
      <c r="R15">
        <f>COUNTIFS('Л_с и ПУ'!$B$2:$B$4570,A15,'Л_с и ПУ'!$E$2:$E$4570,"Нет показаний")</f>
        <v>6</v>
      </c>
      <c r="S15">
        <f>SUMIF('Л_с и ПУ'!$B$2:$B$4570,A15,'Л_с и ПУ'!$K$2:$K$4570)</f>
        <v>1105.4000000000001</v>
      </c>
      <c r="T15">
        <f>COUNTIFS('Л_с и ПУ'!$B$2:$B$4570,A15,'Л_с и ПУ'!$C$2:$C$4570,"0")</f>
        <v>4</v>
      </c>
      <c r="U15">
        <f>SUMIF('Л_с и ПУ'!$B$2:$B$4570,A15,'Л_с и ПУ'!$J$2:$J$4570)</f>
        <v>797.7</v>
      </c>
      <c r="V15">
        <f>Q15+S15+U15</f>
        <v>1520.1000000000001</v>
      </c>
      <c r="W15">
        <f>C15-V15</f>
        <v>-1520.1000000000001</v>
      </c>
      <c r="X15">
        <f>IF((W15-B15)&gt;0,W15-B15,0)</f>
        <v>0</v>
      </c>
      <c r="Y15" s="26">
        <f>IFERROR(X15/B15,0)</f>
        <v>0</v>
      </c>
      <c r="Z15" s="26">
        <f>O15/F15</f>
        <v>0.63636363636363635</v>
      </c>
      <c r="AA15" s="26">
        <f>IFERROR(R15/P15,0)</f>
        <v>0.8571428571428571</v>
      </c>
      <c r="AB15" t="str">
        <f>VLOOKUP(A15,Дома!$A$2:$H$280,2,0)</f>
        <v>г Кандалакша</v>
      </c>
      <c r="AC15">
        <f>VLOOKUP(A15,Дома!$A$2:$H$280,6,0)</f>
        <v>62</v>
      </c>
      <c r="AD15" s="26">
        <f t="shared" si="0"/>
        <v>0.1199922585639636</v>
      </c>
    </row>
    <row r="16" spans="1:31" x14ac:dyDescent="0.25">
      <c r="A16">
        <v>242778</v>
      </c>
      <c r="B16">
        <f>VLOOKUP(A16,Дома,5,0)*VLOOKUP(A16,Дома,6,0)</f>
        <v>121.78999999999998</v>
      </c>
      <c r="C16">
        <f>SUMIF(ОДПУ!$A$2:$A$351,A16,ОДПУ!$J$2:$J$351)</f>
        <v>0</v>
      </c>
      <c r="D16" t="str">
        <f>VLOOKUP(A16,ОДПУ!$A$2:$J$351,8,0)</f>
        <v>Одноставочный</v>
      </c>
      <c r="E16">
        <f>IF(D16="Одноставочный",COUNTIFS(ОДПУ!$A$2:$A$351,A16),COUNTIFS(ОДПУ!$A$2:$A$351,A16)/2)</f>
        <v>1</v>
      </c>
      <c r="F16">
        <f>COUNTIFS('Лицевые счета'!$B$2:$B$5860,A16)</f>
        <v>12</v>
      </c>
      <c r="G16">
        <f>COUNTIFS('Лицевые счета'!$B$2:$B$5860,A16,'Лицевые счета'!$F$2:$F$5860,"ФЛ")</f>
        <v>12</v>
      </c>
      <c r="H16">
        <f>COUNTIFS('Лицевые счета'!$B$2:$B$5860,A16,'Лицевые счета'!$F$2:$F$5860,"ЮЛ")</f>
        <v>0</v>
      </c>
      <c r="I16" s="23">
        <f>SUMIFS('Лицевые счета'!$H$2:$H$5860,'Лицевые счета'!$B$2:$B$5860,A16,'Лицевые счета'!$F$2:$F$5860,"ФЛ")</f>
        <v>516.70000000000005</v>
      </c>
      <c r="J16">
        <f>SUMIFS('Лицевые счета'!$I$2:$I$5860,'Лицевые счета'!$B$2:$B$5860,A16,'Лицевые счета'!$F$2:$F$5860,"ФЛ")</f>
        <v>13</v>
      </c>
      <c r="K16" s="23">
        <f>SUMIFS('Лицевые счета'!$H$2:$H$5860,'Лицевые счета'!$B$2:$B$5860,A16,'Лицевые счета'!$F$2:$F$5860,"ЮЛ")</f>
        <v>0</v>
      </c>
      <c r="L16" s="23">
        <f>I16+K16</f>
        <v>516.70000000000005</v>
      </c>
      <c r="M16" s="23">
        <f>VLOOKUP(A16,Дома,7,0)</f>
        <v>516.70000000000005</v>
      </c>
      <c r="N16" s="23">
        <f>M16-L16</f>
        <v>0</v>
      </c>
      <c r="O16">
        <f>COUNTIFS('Л_с и ПУ'!$B$2:$B$4570,A16,'Л_с и ПУ'!$C$2:$C$4570,"&gt;0")</f>
        <v>12</v>
      </c>
      <c r="P16">
        <f>SUMIF('Л_с и ПУ'!$B$2:$B$4570,A16,'Л_с и ПУ'!$C$2:$C$4570)</f>
        <v>12</v>
      </c>
      <c r="Q16">
        <f>SUMIF('Л_с и ПУ'!$B$2:$B$4570,A16,'Л_с и ПУ'!$F$2:$F$4570)</f>
        <v>0</v>
      </c>
      <c r="R16">
        <f>COUNTIFS('Л_с и ПУ'!$B$2:$B$4570,A16,'Л_с и ПУ'!$E$2:$E$4570,"Нет показаний")</f>
        <v>12</v>
      </c>
      <c r="S16">
        <f>SUMIF('Л_с и ПУ'!$B$2:$B$4570,A16,'Л_с и ПУ'!$K$2:$K$4570)</f>
        <v>1461.7</v>
      </c>
      <c r="T16">
        <f>COUNTIFS('Л_с и ПУ'!$B$2:$B$4570,A16,'Л_с и ПУ'!$C$2:$C$4570,"0")</f>
        <v>0</v>
      </c>
      <c r="U16">
        <f>SUMIF('Л_с и ПУ'!$B$2:$B$4570,A16,'Л_с и ПУ'!$J$2:$J$4570)</f>
        <v>0</v>
      </c>
      <c r="V16">
        <f>Q16+S16+U16</f>
        <v>1461.7</v>
      </c>
      <c r="W16">
        <f>C16-V16</f>
        <v>-1461.7</v>
      </c>
      <c r="X16">
        <f>IF((W16-B16)&gt;0,W16-B16,0)</f>
        <v>0</v>
      </c>
      <c r="Y16" s="26">
        <f>IFERROR(X16/B16,0)</f>
        <v>0</v>
      </c>
      <c r="Z16" s="26">
        <f>O16/F16</f>
        <v>1</v>
      </c>
      <c r="AA16" s="26">
        <f>IFERROR(R16/P16,0)</f>
        <v>1</v>
      </c>
      <c r="AB16" t="str">
        <f>VLOOKUP(A16,Дома!$A$2:$H$280,2,0)</f>
        <v>пгт Умба</v>
      </c>
      <c r="AC16">
        <f>VLOOKUP(A16,Дома!$A$2:$H$280,6,0)</f>
        <v>64.099999999999994</v>
      </c>
      <c r="AD16" s="26">
        <f t="shared" si="0"/>
        <v>0.24893203883495144</v>
      </c>
    </row>
    <row r="17" spans="1:30" x14ac:dyDescent="0.25">
      <c r="A17">
        <v>58375</v>
      </c>
      <c r="B17">
        <f>VLOOKUP(A17,Дома,5,0)*VLOOKUP(A17,Дома,6,0)</f>
        <v>67.64</v>
      </c>
      <c r="C17">
        <f>SUMIF(ОДПУ!$A$2:$A$351,A17,ОДПУ!$J$2:$J$351)</f>
        <v>864</v>
      </c>
      <c r="D17" t="str">
        <f>VLOOKUP(A17,ОДПУ!$A$2:$J$351,8,0)</f>
        <v>Двухзонный</v>
      </c>
      <c r="E17">
        <f>IF(D17="Одноставочный",COUNTIFS(ОДПУ!$A$2:$A$351,A17),COUNTIFS(ОДПУ!$A$2:$A$351,A17)/2)</f>
        <v>1</v>
      </c>
      <c r="F17">
        <f>COUNTIFS('Лицевые счета'!$B$2:$B$5860,A17)</f>
        <v>6</v>
      </c>
      <c r="G17">
        <f>COUNTIFS('Лицевые счета'!$B$2:$B$5860,A17,'Лицевые счета'!$F$2:$F$5860,"ФЛ")</f>
        <v>6</v>
      </c>
      <c r="H17">
        <f>COUNTIFS('Лицевые счета'!$B$2:$B$5860,A17,'Лицевые счета'!$F$2:$F$5860,"ЮЛ")</f>
        <v>0</v>
      </c>
      <c r="I17" s="23">
        <f>SUMIFS('Лицевые счета'!$H$2:$H$5860,'Лицевые счета'!$B$2:$B$5860,A17,'Лицевые счета'!$F$2:$F$5860,"ФЛ")</f>
        <v>257.5</v>
      </c>
      <c r="J17">
        <f>SUMIFS('Лицевые счета'!$I$2:$I$5860,'Лицевые счета'!$B$2:$B$5860,A17,'Лицевые счета'!$F$2:$F$5860,"ФЛ")</f>
        <v>8</v>
      </c>
      <c r="K17" s="23">
        <f>SUMIFS('Лицевые счета'!$H$2:$H$5860,'Лицевые счета'!$B$2:$B$5860,A17,'Лицевые счета'!$F$2:$F$5860,"ЮЛ")</f>
        <v>0</v>
      </c>
      <c r="L17" s="23">
        <f>I17+K17</f>
        <v>257.5</v>
      </c>
      <c r="M17" s="23">
        <f>VLOOKUP(A17,Дома,7,0)</f>
        <v>257.5</v>
      </c>
      <c r="N17" s="23">
        <f>M17-L17</f>
        <v>0</v>
      </c>
      <c r="O17">
        <f>COUNTIFS('Л_с и ПУ'!$B$2:$B$4570,A17,'Л_с и ПУ'!$C$2:$C$4570,"&gt;0")</f>
        <v>6</v>
      </c>
      <c r="P17">
        <f>SUMIF('Л_с и ПУ'!$B$2:$B$4570,A17,'Л_с и ПУ'!$C$2:$C$4570)</f>
        <v>6</v>
      </c>
      <c r="Q17">
        <f>SUMIF('Л_с и ПУ'!$B$2:$B$4570,A17,'Л_с и ПУ'!$F$2:$F$4570)</f>
        <v>1505</v>
      </c>
      <c r="R17">
        <f>COUNTIFS('Л_с и ПУ'!$B$2:$B$4570,A17,'Л_с и ПУ'!$E$2:$E$4570,"Нет показаний")</f>
        <v>4</v>
      </c>
      <c r="S17">
        <f>SUMIF('Л_с и ПУ'!$B$2:$B$4570,A17,'Л_с и ПУ'!$K$2:$K$4570)</f>
        <v>689.7</v>
      </c>
      <c r="T17">
        <f>COUNTIFS('Л_с и ПУ'!$B$2:$B$4570,A17,'Л_с и ПУ'!$C$2:$C$4570,"0")</f>
        <v>0</v>
      </c>
      <c r="U17">
        <f>SUMIF('Л_с и ПУ'!$B$2:$B$4570,A17,'Л_с и ПУ'!$J$2:$J$4570)</f>
        <v>0</v>
      </c>
      <c r="V17">
        <f>Q17+S17+U17</f>
        <v>2194.6999999999998</v>
      </c>
      <c r="W17">
        <f>C17-V17</f>
        <v>-1330.6999999999998</v>
      </c>
      <c r="X17">
        <f>IF((W17-B17)&gt;0,W17-B17,0)</f>
        <v>0</v>
      </c>
      <c r="Y17" s="26">
        <f>IFERROR(X17/B17,0)</f>
        <v>0</v>
      </c>
      <c r="Z17" s="26">
        <f>O17/F17</f>
        <v>1</v>
      </c>
      <c r="AA17" s="26">
        <f>IFERROR(R17/P17,0)</f>
        <v>0.66666666666666663</v>
      </c>
      <c r="AB17" t="str">
        <f>VLOOKUP(A17,Дома!$A$2:$H$280,2,0)</f>
        <v>нп Нивский</v>
      </c>
      <c r="AC17">
        <f>VLOOKUP(A17,Дома!$A$2:$H$280,6,0)</f>
        <v>35.6</v>
      </c>
      <c r="AD17" s="26">
        <f t="shared" si="0"/>
        <v>5.5296675986331166E-2</v>
      </c>
    </row>
    <row r="18" spans="1:30" x14ac:dyDescent="0.25">
      <c r="A18">
        <v>447171</v>
      </c>
      <c r="B18">
        <f>VLOOKUP(A18,Дома,5,0)*VLOOKUP(A18,Дома,6,0)</f>
        <v>119.69999999999999</v>
      </c>
      <c r="C18">
        <f>SUMIF(ОДПУ!$A$2:$A$351,A18,ОДПУ!$J$2:$J$351)</f>
        <v>1248</v>
      </c>
      <c r="D18" t="str">
        <f>VLOOKUP(A18,ОДПУ!$A$2:$J$351,8,0)</f>
        <v>Двухзонный</v>
      </c>
      <c r="E18">
        <f>IF(D18="Одноставочный",COUNTIFS(ОДПУ!$A$2:$A$351,A18),COUNTIFS(ОДПУ!$A$2:$A$351,A18)/2)</f>
        <v>1</v>
      </c>
      <c r="F18">
        <f>COUNTIFS('Лицевые счета'!$B$2:$B$5860,A18)</f>
        <v>16</v>
      </c>
      <c r="G18">
        <f>COUNTIFS('Лицевые счета'!$B$2:$B$5860,A18,'Лицевые счета'!$F$2:$F$5860,"ФЛ")</f>
        <v>16</v>
      </c>
      <c r="H18">
        <f>COUNTIFS('Лицевые счета'!$B$2:$B$5860,A18,'Лицевые счета'!$F$2:$F$5860,"ЮЛ")</f>
        <v>0</v>
      </c>
      <c r="I18" s="23">
        <f>SUMIFS('Лицевые счета'!$H$2:$H$5860,'Лицевые счета'!$B$2:$B$5860,A18,'Лицевые счета'!$F$2:$F$5860,"ФЛ")</f>
        <v>643.79999999999995</v>
      </c>
      <c r="J18">
        <f>SUMIFS('Лицевые счета'!$I$2:$I$5860,'Лицевые счета'!$B$2:$B$5860,A18,'Лицевые счета'!$F$2:$F$5860,"ФЛ")</f>
        <v>22</v>
      </c>
      <c r="K18" s="23">
        <f>SUMIFS('Лицевые счета'!$H$2:$H$5860,'Лицевые счета'!$B$2:$B$5860,A18,'Лицевые счета'!$F$2:$F$5860,"ЮЛ")</f>
        <v>0</v>
      </c>
      <c r="L18" s="23">
        <f>I18+K18</f>
        <v>643.79999999999995</v>
      </c>
      <c r="M18" s="23">
        <f>VLOOKUP(A18,Дома,7,0)</f>
        <v>643.79999999999995</v>
      </c>
      <c r="N18" s="23">
        <f>M18-L18</f>
        <v>0</v>
      </c>
      <c r="O18">
        <f>COUNTIFS('Л_с и ПУ'!$B$2:$B$4570,A18,'Л_с и ПУ'!$C$2:$C$4570,"&gt;0")</f>
        <v>13</v>
      </c>
      <c r="P18">
        <f>SUMIF('Л_с и ПУ'!$B$2:$B$4570,A18,'Л_с и ПУ'!$C$2:$C$4570)</f>
        <v>13</v>
      </c>
      <c r="Q18">
        <f>SUMIF('Л_с и ПУ'!$B$2:$B$4570,A18,'Л_с и ПУ'!$F$2:$F$4570)</f>
        <v>281</v>
      </c>
      <c r="R18">
        <f>COUNTIFS('Л_с и ПУ'!$B$2:$B$4570,A18,'Л_с и ПУ'!$E$2:$E$4570,"Нет показаний")</f>
        <v>10</v>
      </c>
      <c r="S18">
        <f>SUMIF('Л_с и ПУ'!$B$2:$B$4570,A18,'Л_с и ПУ'!$K$2:$K$4570)</f>
        <v>1736.5999999999997</v>
      </c>
      <c r="T18">
        <f>COUNTIFS('Л_с и ПУ'!$B$2:$B$4570,A18,'Л_с и ПУ'!$C$2:$C$4570,"0")</f>
        <v>3</v>
      </c>
      <c r="U18">
        <f>SUMIF('Л_с и ПУ'!$B$2:$B$4570,A18,'Л_с и ПУ'!$J$2:$J$4570)</f>
        <v>517.4</v>
      </c>
      <c r="V18">
        <f>Q18+S18+U18</f>
        <v>2534.9999999999995</v>
      </c>
      <c r="W18">
        <f>C18-V18</f>
        <v>-1286.9999999999995</v>
      </c>
      <c r="X18">
        <f>IF((W18-B18)&gt;0,W18-B18,0)</f>
        <v>0</v>
      </c>
      <c r="Y18" s="26">
        <f>IFERROR(X18/B18,0)</f>
        <v>0</v>
      </c>
      <c r="Z18" s="26">
        <f>O18/F18</f>
        <v>0.8125</v>
      </c>
      <c r="AA18" s="26">
        <f>IFERROR(R18/P18,0)</f>
        <v>0.76923076923076927</v>
      </c>
      <c r="AB18" t="str">
        <f>VLOOKUP(A18,Дома!$A$2:$H$280,2,0)</f>
        <v>г Кандалакша</v>
      </c>
      <c r="AC18">
        <f>VLOOKUP(A18,Дома!$A$2:$H$280,6,0)</f>
        <v>63</v>
      </c>
      <c r="AD18" s="26">
        <f t="shared" si="0"/>
        <v>0.1513695338779433</v>
      </c>
    </row>
    <row r="19" spans="1:30" x14ac:dyDescent="0.25">
      <c r="A19">
        <v>58204</v>
      </c>
      <c r="B19">
        <f>VLOOKUP(A19,Дома,5,0)*VLOOKUP(A19,Дома,6,0)</f>
        <v>72.58</v>
      </c>
      <c r="C19">
        <f>SUMIF(ОДПУ!$A$2:$A$351,A19,ОДПУ!$J$2:$J$351)</f>
        <v>1703.3199999999799</v>
      </c>
      <c r="D19" t="str">
        <f>VLOOKUP(A19,ОДПУ!$A$2:$J$351,8,0)</f>
        <v>Одноставочный</v>
      </c>
      <c r="E19">
        <f>IF(D19="Одноставочный",COUNTIFS(ОДПУ!$A$2:$A$351,A19),COUNTIFS(ОДПУ!$A$2:$A$351,A19)/2)</f>
        <v>1</v>
      </c>
      <c r="F19">
        <f>COUNTIFS('Лицевые счета'!$B$2:$B$5860,A19)</f>
        <v>8</v>
      </c>
      <c r="G19">
        <f>COUNTIFS('Лицевые счета'!$B$2:$B$5860,A19,'Лицевые счета'!$F$2:$F$5860,"ФЛ")</f>
        <v>8</v>
      </c>
      <c r="H19">
        <f>COUNTIFS('Лицевые счета'!$B$2:$B$5860,A19,'Лицевые счета'!$F$2:$F$5860,"ЮЛ")</f>
        <v>0</v>
      </c>
      <c r="I19" s="23">
        <f>SUMIFS('Лицевые счета'!$H$2:$H$5860,'Лицевые счета'!$B$2:$B$5860,A19,'Лицевые счета'!$F$2:$F$5860,"ФЛ")</f>
        <v>416.2</v>
      </c>
      <c r="J19">
        <f>SUMIFS('Лицевые счета'!$I$2:$I$5860,'Лицевые счета'!$B$2:$B$5860,A19,'Лицевые счета'!$F$2:$F$5860,"ФЛ")</f>
        <v>13</v>
      </c>
      <c r="K19" s="23">
        <f>SUMIFS('Лицевые счета'!$H$2:$H$5860,'Лицевые счета'!$B$2:$B$5860,A19,'Лицевые счета'!$F$2:$F$5860,"ЮЛ")</f>
        <v>0</v>
      </c>
      <c r="L19" s="23">
        <f>I19+K19</f>
        <v>416.2</v>
      </c>
      <c r="M19" s="23">
        <f>VLOOKUP(A19,Дома,7,0)</f>
        <v>416.2</v>
      </c>
      <c r="N19" s="23">
        <f>M19-L19</f>
        <v>0</v>
      </c>
      <c r="O19">
        <f>COUNTIFS('Л_с и ПУ'!$B$2:$B$4570,A19,'Л_с и ПУ'!$C$2:$C$4570,"&gt;0")</f>
        <v>8</v>
      </c>
      <c r="P19">
        <f>SUMIF('Л_с и ПУ'!$B$2:$B$4570,A19,'Л_с и ПУ'!$C$2:$C$4570)</f>
        <v>8</v>
      </c>
      <c r="Q19">
        <f>SUMIF('Л_с и ПУ'!$B$2:$B$4570,A19,'Л_с и ПУ'!$F$2:$F$4570)</f>
        <v>2850</v>
      </c>
      <c r="R19">
        <f>COUNTIFS('Л_с и ПУ'!$B$2:$B$4570,A19,'Л_с и ПУ'!$E$2:$E$4570,"Нет показаний")</f>
        <v>0</v>
      </c>
      <c r="S19">
        <f>SUMIF('Л_с и ПУ'!$B$2:$B$4570,A19,'Л_с и ПУ'!$K$2:$K$4570)</f>
        <v>0</v>
      </c>
      <c r="T19">
        <f>COUNTIFS('Л_с и ПУ'!$B$2:$B$4570,A19,'Л_с и ПУ'!$C$2:$C$4570,"0")</f>
        <v>0</v>
      </c>
      <c r="U19">
        <f>SUMIF('Л_с и ПУ'!$B$2:$B$4570,A19,'Л_с и ПУ'!$J$2:$J$4570)</f>
        <v>0</v>
      </c>
      <c r="V19">
        <f>Q19+S19+U19</f>
        <v>2850</v>
      </c>
      <c r="W19">
        <f>C19-V19</f>
        <v>-1146.6800000000201</v>
      </c>
      <c r="X19">
        <f>IF((W19-B19)&gt;0,W19-B19,0)</f>
        <v>0</v>
      </c>
      <c r="Y19" s="26">
        <f>IFERROR(X19/B19,0)</f>
        <v>0</v>
      </c>
      <c r="Z19" s="26">
        <f>O19/F19</f>
        <v>1</v>
      </c>
      <c r="AA19" s="26">
        <f>IFERROR(R19/P19,0)</f>
        <v>0</v>
      </c>
      <c r="AB19" t="str">
        <f>VLOOKUP(A19,Дома!$A$2:$H$280,2,0)</f>
        <v>г Кандалакша</v>
      </c>
      <c r="AC19">
        <f>VLOOKUP(A19,Дома!$A$2:$H$280,6,0)</f>
        <v>38.200000000000003</v>
      </c>
      <c r="AD19" s="26">
        <f t="shared" si="0"/>
        <v>0.11830288014865285</v>
      </c>
    </row>
    <row r="20" spans="1:30" x14ac:dyDescent="0.25">
      <c r="A20">
        <v>58366</v>
      </c>
      <c r="B20">
        <f>VLOOKUP(A20,Дома,5,0)*VLOOKUP(A20,Дома,6,0)</f>
        <v>65.739999999999995</v>
      </c>
      <c r="C20">
        <f>SUMIF(ОДПУ!$A$2:$A$351,A20,ОДПУ!$J$2:$J$351)</f>
        <v>543</v>
      </c>
      <c r="D20" t="str">
        <f>VLOOKUP(A20,ОДПУ!$A$2:$J$351,8,0)</f>
        <v>Одноставочный</v>
      </c>
      <c r="E20">
        <f>IF(D20="Одноставочный",COUNTIFS(ОДПУ!$A$2:$A$351,A20),COUNTIFS(ОДПУ!$A$2:$A$351,A20)/2)</f>
        <v>1</v>
      </c>
      <c r="F20">
        <f>COUNTIFS('Лицевые счета'!$B$2:$B$5860,A20)</f>
        <v>6</v>
      </c>
      <c r="G20">
        <f>COUNTIFS('Лицевые счета'!$B$2:$B$5860,A20,'Лицевые счета'!$F$2:$F$5860,"ФЛ")</f>
        <v>6</v>
      </c>
      <c r="H20">
        <f>COUNTIFS('Лицевые счета'!$B$2:$B$5860,A20,'Лицевые счета'!$F$2:$F$5860,"ЮЛ")</f>
        <v>0</v>
      </c>
      <c r="I20" s="23">
        <f>SUMIFS('Лицевые счета'!$H$2:$H$5860,'Лицевые счета'!$B$2:$B$5860,A20,'Лицевые счета'!$F$2:$F$5860,"ФЛ")</f>
        <v>322.89999999999998</v>
      </c>
      <c r="J20">
        <f>SUMIFS('Лицевые счета'!$I$2:$I$5860,'Лицевые счета'!$B$2:$B$5860,A20,'Лицевые счета'!$F$2:$F$5860,"ФЛ")</f>
        <v>9</v>
      </c>
      <c r="K20" s="23">
        <f>SUMIFS('Лицевые счета'!$H$2:$H$5860,'Лицевые счета'!$B$2:$B$5860,A20,'Лицевые счета'!$F$2:$F$5860,"ЮЛ")</f>
        <v>0</v>
      </c>
      <c r="L20" s="23">
        <f>I20+K20</f>
        <v>322.89999999999998</v>
      </c>
      <c r="M20" s="23">
        <f>VLOOKUP(A20,Дома,7,0)</f>
        <v>322.89999999999998</v>
      </c>
      <c r="N20" s="23">
        <f>M20-L20</f>
        <v>0</v>
      </c>
      <c r="O20">
        <f>COUNTIFS('Л_с и ПУ'!$B$2:$B$4570,A20,'Л_с и ПУ'!$C$2:$C$4570,"&gt;0")</f>
        <v>6</v>
      </c>
      <c r="P20">
        <f>SUMIF('Л_с и ПУ'!$B$2:$B$4570,A20,'Л_с и ПУ'!$C$2:$C$4570)</f>
        <v>6</v>
      </c>
      <c r="Q20">
        <f>SUMIF('Л_с и ПУ'!$B$2:$B$4570,A20,'Л_с и ПУ'!$F$2:$F$4570)</f>
        <v>1680</v>
      </c>
      <c r="R20">
        <f>COUNTIFS('Л_с и ПУ'!$B$2:$B$4570,A20,'Л_с и ПУ'!$E$2:$E$4570,"Нет показаний")</f>
        <v>0</v>
      </c>
      <c r="S20">
        <f>SUMIF('Л_с и ПУ'!$B$2:$B$4570,A20,'Л_с и ПУ'!$K$2:$K$4570)</f>
        <v>0</v>
      </c>
      <c r="T20">
        <f>COUNTIFS('Л_с и ПУ'!$B$2:$B$4570,A20,'Л_с и ПУ'!$C$2:$C$4570,"0")</f>
        <v>0</v>
      </c>
      <c r="U20">
        <f>SUMIF('Л_с и ПУ'!$B$2:$B$4570,A20,'Л_с и ПУ'!$J$2:$J$4570)</f>
        <v>0</v>
      </c>
      <c r="V20">
        <f>Q20+S20+U20</f>
        <v>1680</v>
      </c>
      <c r="W20">
        <f>C20-V20</f>
        <v>-1137</v>
      </c>
      <c r="X20">
        <f>IF((W20-B20)&gt;0,W20-B20,0)</f>
        <v>0</v>
      </c>
      <c r="Y20" s="26">
        <f>IFERROR(X20/B20,0)</f>
        <v>0</v>
      </c>
      <c r="Z20" s="26">
        <f>O20/F20</f>
        <v>1</v>
      </c>
      <c r="AA20" s="26">
        <f>IFERROR(R20/P20,0)</f>
        <v>0</v>
      </c>
      <c r="AB20" t="str">
        <f>VLOOKUP(A20,Дома!$A$2:$H$280,2,0)</f>
        <v>нп Нивский</v>
      </c>
      <c r="AC20">
        <f>VLOOKUP(A20,Дома!$A$2:$H$280,6,0)</f>
        <v>34.6</v>
      </c>
      <c r="AD20" s="26">
        <f t="shared" si="0"/>
        <v>6.8137061835368259E-2</v>
      </c>
    </row>
    <row r="21" spans="1:30" x14ac:dyDescent="0.25">
      <c r="A21">
        <v>242738</v>
      </c>
      <c r="B21">
        <f>VLOOKUP(A21,Дома,5,0)*VLOOKUP(A21,Дома,6,0)</f>
        <v>120.84</v>
      </c>
      <c r="C21">
        <f>SUMIF(ОДПУ!$A$2:$A$351,A21,ОДПУ!$J$2:$J$351)</f>
        <v>405.310000000012</v>
      </c>
      <c r="D21" t="str">
        <f>VLOOKUP(A21,ОДПУ!$A$2:$J$351,8,0)</f>
        <v>Одноставочный</v>
      </c>
      <c r="E21">
        <f>IF(D21="Одноставочный",COUNTIFS(ОДПУ!$A$2:$A$351,A21),COUNTIFS(ОДПУ!$A$2:$A$351,A21)/2)</f>
        <v>1</v>
      </c>
      <c r="F21">
        <f>COUNTIFS('Лицевые счета'!$B$2:$B$5860,A21)</f>
        <v>12</v>
      </c>
      <c r="G21">
        <f>COUNTIFS('Лицевые счета'!$B$2:$B$5860,A21,'Лицевые счета'!$F$2:$F$5860,"ФЛ")</f>
        <v>12</v>
      </c>
      <c r="H21">
        <f>COUNTIFS('Лицевые счета'!$B$2:$B$5860,A21,'Лицевые счета'!$F$2:$F$5860,"ЮЛ")</f>
        <v>0</v>
      </c>
      <c r="I21" s="23">
        <f>SUMIFS('Лицевые счета'!$H$2:$H$5860,'Лицевые счета'!$B$2:$B$5860,A21,'Лицевые счета'!$F$2:$F$5860,"ФЛ")</f>
        <v>507.8</v>
      </c>
      <c r="J21">
        <f>SUMIFS('Лицевые счета'!$I$2:$I$5860,'Лицевые счета'!$B$2:$B$5860,A21,'Лицевые счета'!$F$2:$F$5860,"ФЛ")</f>
        <v>14</v>
      </c>
      <c r="K21" s="23">
        <f>SUMIFS('Лицевые счета'!$H$2:$H$5860,'Лицевые счета'!$B$2:$B$5860,A21,'Лицевые счета'!$F$2:$F$5860,"ЮЛ")</f>
        <v>0</v>
      </c>
      <c r="L21" s="23">
        <f>I21+K21</f>
        <v>507.8</v>
      </c>
      <c r="M21" s="23">
        <f>VLOOKUP(A21,Дома,7,0)</f>
        <v>507.8</v>
      </c>
      <c r="N21" s="23">
        <f>M21-L21</f>
        <v>0</v>
      </c>
      <c r="O21">
        <f>COUNTIFS('Л_с и ПУ'!$B$2:$B$4570,A21,'Л_с и ПУ'!$C$2:$C$4570,"&gt;0")</f>
        <v>11</v>
      </c>
      <c r="P21">
        <f>SUMIF('Л_с и ПУ'!$B$2:$B$4570,A21,'Л_с и ПУ'!$C$2:$C$4570)</f>
        <v>11</v>
      </c>
      <c r="Q21">
        <f>SUMIF('Л_с и ПУ'!$B$2:$B$4570,A21,'Л_с и ПУ'!$F$2:$F$4570)</f>
        <v>387</v>
      </c>
      <c r="R21">
        <f>COUNTIFS('Л_с и ПУ'!$B$2:$B$4570,A21,'Л_с и ПУ'!$E$2:$E$4570,"Нет показаний")</f>
        <v>8</v>
      </c>
      <c r="S21">
        <f>SUMIF('Л_с и ПУ'!$B$2:$B$4570,A21,'Л_с и ПУ'!$K$2:$K$4570)</f>
        <v>1010.3000000000002</v>
      </c>
      <c r="T21">
        <f>COUNTIFS('Л_с и ПУ'!$B$2:$B$4570,A21,'Л_с и ПУ'!$C$2:$C$4570,"0")</f>
        <v>1</v>
      </c>
      <c r="U21">
        <f>SUMIF('Л_с и ПУ'!$B$2:$B$4570,A21,'Л_с и ПУ'!$J$2:$J$4570)</f>
        <v>134.30000000000001</v>
      </c>
      <c r="V21">
        <f>Q21+S21+U21</f>
        <v>1531.6000000000001</v>
      </c>
      <c r="W21">
        <f>C21-V21</f>
        <v>-1126.2899999999881</v>
      </c>
      <c r="X21">
        <f>IF((W21-B21)&gt;0,W21-B21,0)</f>
        <v>0</v>
      </c>
      <c r="Y21" s="26">
        <f>IFERROR(X21/B21,0)</f>
        <v>0</v>
      </c>
      <c r="Z21" s="26">
        <f>O21/F21</f>
        <v>0.91666666666666663</v>
      </c>
      <c r="AA21" s="26">
        <f>IFERROR(R21/P21,0)</f>
        <v>0.72727272727272729</v>
      </c>
      <c r="AB21" t="str">
        <f>VLOOKUP(A21,Дома!$A$2:$H$280,2,0)</f>
        <v>пгт Умба</v>
      </c>
      <c r="AC21">
        <f>VLOOKUP(A21,Дома!$A$2:$H$280,6,0)</f>
        <v>63.6</v>
      </c>
      <c r="AD21" s="26">
        <f t="shared" si="0"/>
        <v>7.2190692395005682E-2</v>
      </c>
    </row>
    <row r="22" spans="1:30" x14ac:dyDescent="0.25">
      <c r="A22">
        <v>1595</v>
      </c>
      <c r="B22">
        <f>VLOOKUP(A22,Дома,5,0)*VLOOKUP(A22,Дома,6,0)</f>
        <v>236.17</v>
      </c>
      <c r="C22">
        <f>SUMIF(ОДПУ!$A$2:$A$351,A22,ОДПУ!$J$2:$J$351)</f>
        <v>2112</v>
      </c>
      <c r="D22" t="str">
        <f>VLOOKUP(A22,ОДПУ!$A$2:$J$351,8,0)</f>
        <v>Одноставочный</v>
      </c>
      <c r="E22">
        <f>IF(D22="Одноставочный",COUNTIFS(ОДПУ!$A$2:$A$351,A22),COUNTIFS(ОДПУ!$A$2:$A$351,A22)/2)</f>
        <v>1</v>
      </c>
      <c r="F22">
        <f>COUNTIFS('Лицевые счета'!$B$2:$B$5860,A22)</f>
        <v>16</v>
      </c>
      <c r="G22">
        <f>COUNTIFS('Лицевые счета'!$B$2:$B$5860,A22,'Лицевые счета'!$F$2:$F$5860,"ФЛ")</f>
        <v>16</v>
      </c>
      <c r="H22">
        <f>COUNTIFS('Лицевые счета'!$B$2:$B$5860,A22,'Лицевые счета'!$F$2:$F$5860,"ЮЛ")</f>
        <v>0</v>
      </c>
      <c r="I22" s="23">
        <f>SUMIFS('Лицевые счета'!$H$2:$H$5860,'Лицевые счета'!$B$2:$B$5860,A22,'Лицевые счета'!$F$2:$F$5860,"ФЛ")</f>
        <v>881</v>
      </c>
      <c r="J22">
        <f>SUMIFS('Лицевые счета'!$I$2:$I$5860,'Лицевые счета'!$B$2:$B$5860,A22,'Лицевые счета'!$F$2:$F$5860,"ФЛ")</f>
        <v>29</v>
      </c>
      <c r="K22" s="23">
        <f>SUMIFS('Лицевые счета'!$H$2:$H$5860,'Лицевые счета'!$B$2:$B$5860,A22,'Лицевые счета'!$F$2:$F$5860,"ЮЛ")</f>
        <v>0</v>
      </c>
      <c r="L22" s="23">
        <f>I22+K22</f>
        <v>881</v>
      </c>
      <c r="M22" s="23">
        <f>VLOOKUP(A22,Дома,7,0)</f>
        <v>881</v>
      </c>
      <c r="N22" s="23">
        <f>M22-L22</f>
        <v>0</v>
      </c>
      <c r="O22">
        <f>COUNTIFS('Л_с и ПУ'!$B$2:$B$4570,A22,'Л_с и ПУ'!$C$2:$C$4570,"&gt;0")</f>
        <v>15</v>
      </c>
      <c r="P22">
        <f>SUMIF('Л_с и ПУ'!$B$2:$B$4570,A22,'Л_с и ПУ'!$C$2:$C$4570)</f>
        <v>15</v>
      </c>
      <c r="Q22">
        <f>SUMIF('Л_с и ПУ'!$B$2:$B$4570,A22,'Л_с и ПУ'!$F$2:$F$4570)</f>
        <v>2025.2000000000039</v>
      </c>
      <c r="R22">
        <f>COUNTIFS('Л_с и ПУ'!$B$2:$B$4570,A22,'Л_с и ПУ'!$E$2:$E$4570,"Нет показаний")</f>
        <v>5</v>
      </c>
      <c r="S22">
        <f>SUMIF('Л_с и ПУ'!$B$2:$B$4570,A22,'Л_с и ПУ'!$K$2:$K$4570)</f>
        <v>992</v>
      </c>
      <c r="T22">
        <f>COUNTIFS('Л_с и ПУ'!$B$2:$B$4570,A22,'Л_с и ПУ'!$C$2:$C$4570,"0")</f>
        <v>1</v>
      </c>
      <c r="U22">
        <f>SUMIF('Л_с и ПУ'!$B$2:$B$4570,A22,'Л_с и ПУ'!$J$2:$J$4570)</f>
        <v>207.8</v>
      </c>
      <c r="V22">
        <f>Q22+S22+U22</f>
        <v>3225.0000000000041</v>
      </c>
      <c r="W22">
        <f>C22-V22</f>
        <v>-1113.0000000000041</v>
      </c>
      <c r="X22">
        <f>IF((W22-B22)&gt;0,W22-B22,0)</f>
        <v>0</v>
      </c>
      <c r="Y22" s="26">
        <f>IFERROR(X22/B22,0)</f>
        <v>0</v>
      </c>
      <c r="Z22" s="26">
        <f>O22/F22</f>
        <v>0.9375</v>
      </c>
      <c r="AA22" s="26">
        <f>IFERROR(R22/P22,0)</f>
        <v>0.33333333333333331</v>
      </c>
      <c r="AB22" t="str">
        <f>VLOOKUP(A22,Дома!$A$2:$H$280,2,0)</f>
        <v>нп Африканда 2</v>
      </c>
      <c r="AC22">
        <f>VLOOKUP(A22,Дома!$A$2:$H$280,6,0)</f>
        <v>124.3</v>
      </c>
      <c r="AD22" s="26">
        <f t="shared" si="0"/>
        <v>0.29680038204393505</v>
      </c>
    </row>
    <row r="23" spans="1:30" x14ac:dyDescent="0.25">
      <c r="A23">
        <v>58331</v>
      </c>
      <c r="B23">
        <f>VLOOKUP(A23,Дома,5,0)*VLOOKUP(A23,Дома,6,0)</f>
        <v>74.86</v>
      </c>
      <c r="C23">
        <f>SUMIF(ОДПУ!$A$2:$A$351,A23,ОДПУ!$J$2:$J$351)</f>
        <v>1739.3799999999901</v>
      </c>
      <c r="D23" t="str">
        <f>VLOOKUP(A23,ОДПУ!$A$2:$J$351,8,0)</f>
        <v>Одноставочный</v>
      </c>
      <c r="E23">
        <f>IF(D23="Одноставочный",COUNTIFS(ОДПУ!$A$2:$A$351,A23),COUNTIFS(ОДПУ!$A$2:$A$351,A23)/2)</f>
        <v>1</v>
      </c>
      <c r="F23">
        <f>COUNTIFS('Лицевые счета'!$B$2:$B$5860,A23)</f>
        <v>8</v>
      </c>
      <c r="G23">
        <f>COUNTIFS('Лицевые счета'!$B$2:$B$5860,A23,'Лицевые счета'!$F$2:$F$5860,"ФЛ")</f>
        <v>8</v>
      </c>
      <c r="H23">
        <f>COUNTIFS('Лицевые счета'!$B$2:$B$5860,A23,'Лицевые счета'!$F$2:$F$5860,"ЮЛ")</f>
        <v>0</v>
      </c>
      <c r="I23" s="23">
        <f>SUMIFS('Лицевые счета'!$H$2:$H$5860,'Лицевые счета'!$B$2:$B$5860,A23,'Лицевые счета'!$F$2:$F$5860,"ФЛ")</f>
        <v>418.8</v>
      </c>
      <c r="J23">
        <f>SUMIFS('Лицевые счета'!$I$2:$I$5860,'Лицевые счета'!$B$2:$B$5860,A23,'Лицевые счета'!$F$2:$F$5860,"ФЛ")</f>
        <v>18</v>
      </c>
      <c r="K23" s="23">
        <f>SUMIFS('Лицевые счета'!$H$2:$H$5860,'Лицевые счета'!$B$2:$B$5860,A23,'Лицевые счета'!$F$2:$F$5860,"ЮЛ")</f>
        <v>0</v>
      </c>
      <c r="L23" s="23">
        <f>I23+K23</f>
        <v>418.8</v>
      </c>
      <c r="M23" s="23">
        <f>VLOOKUP(A23,Дома,7,0)</f>
        <v>418.8</v>
      </c>
      <c r="N23" s="23">
        <f>M23-L23</f>
        <v>0</v>
      </c>
      <c r="O23">
        <f>COUNTIFS('Л_с и ПУ'!$B$2:$B$4570,A23,'Л_с и ПУ'!$C$2:$C$4570,"&gt;0")</f>
        <v>7</v>
      </c>
      <c r="P23">
        <f>SUMIF('Л_с и ПУ'!$B$2:$B$4570,A23,'Л_с и ПУ'!$C$2:$C$4570)</f>
        <v>7</v>
      </c>
      <c r="Q23">
        <f>SUMIF('Л_с и ПУ'!$B$2:$B$4570,A23,'Л_с и ПУ'!$F$2:$F$4570)</f>
        <v>2691</v>
      </c>
      <c r="R23">
        <f>COUNTIFS('Л_с и ПУ'!$B$2:$B$4570,A23,'Л_с и ПУ'!$E$2:$E$4570,"Нет показаний")</f>
        <v>0</v>
      </c>
      <c r="S23">
        <f>SUMIF('Л_с и ПУ'!$B$2:$B$4570,A23,'Л_с и ПУ'!$K$2:$K$4570)</f>
        <v>0</v>
      </c>
      <c r="T23">
        <f>COUNTIFS('Л_с и ПУ'!$B$2:$B$4570,A23,'Л_с и ПУ'!$C$2:$C$4570,"0")</f>
        <v>1</v>
      </c>
      <c r="U23">
        <f>SUMIF('Л_с и ПУ'!$B$2:$B$4570,A23,'Л_с и ПУ'!$J$2:$J$4570)</f>
        <v>118.7</v>
      </c>
      <c r="V23">
        <f>Q23+S23+U23</f>
        <v>2809.7</v>
      </c>
      <c r="W23">
        <f>C23-V23</f>
        <v>-1070.3200000000097</v>
      </c>
      <c r="X23">
        <f>IF((W23-B23)&gt;0,W23-B23,0)</f>
        <v>0</v>
      </c>
      <c r="Y23" s="26">
        <f>IFERROR(X23/B23,0)</f>
        <v>0</v>
      </c>
      <c r="Z23" s="26">
        <f>O23/F23</f>
        <v>0.875</v>
      </c>
      <c r="AA23" s="26">
        <f>IFERROR(R23/P23,0)</f>
        <v>0</v>
      </c>
      <c r="AB23" t="str">
        <f>VLOOKUP(A23,Дома!$A$2:$H$280,2,0)</f>
        <v>г Кандалакша</v>
      </c>
      <c r="AC23">
        <f>VLOOKUP(A23,Дома!$A$2:$H$280,6,0)</f>
        <v>39.4</v>
      </c>
      <c r="AD23" s="26">
        <f t="shared" si="0"/>
        <v>0.18558643429109747</v>
      </c>
    </row>
    <row r="24" spans="1:30" x14ac:dyDescent="0.25">
      <c r="A24">
        <v>1612</v>
      </c>
      <c r="B24">
        <f>VLOOKUP(A24,Дома,5,0)*VLOOKUP(A24,Дома,6,0)</f>
        <v>45.599999999999994</v>
      </c>
      <c r="C24">
        <f>SUMIF(ОДПУ!$A$2:$A$351,A24,ОДПУ!$J$2:$J$351)</f>
        <v>0</v>
      </c>
      <c r="D24" t="str">
        <f>VLOOKUP(A24,ОДПУ!$A$2:$J$351,8,0)</f>
        <v>Одноставочный</v>
      </c>
      <c r="E24">
        <f>IF(D24="Одноставочный",COUNTIFS(ОДПУ!$A$2:$A$351,A24),COUNTIFS(ОДПУ!$A$2:$A$351,A24)/2)</f>
        <v>1</v>
      </c>
      <c r="F24">
        <f>COUNTIFS('Лицевые счета'!$B$2:$B$5860,A24)</f>
        <v>3</v>
      </c>
      <c r="G24">
        <f>COUNTIFS('Лицевые счета'!$B$2:$B$5860,A24,'Лицевые счета'!$F$2:$F$5860,"ФЛ")</f>
        <v>3</v>
      </c>
      <c r="H24">
        <f>COUNTIFS('Лицевые счета'!$B$2:$B$5860,A24,'Лицевые счета'!$F$2:$F$5860,"ЮЛ")</f>
        <v>0</v>
      </c>
      <c r="I24" s="23">
        <f>SUMIFS('Лицевые счета'!$H$2:$H$5860,'Лицевые счета'!$B$2:$B$5860,A24,'Лицевые счета'!$F$2:$F$5860,"ФЛ")</f>
        <v>159</v>
      </c>
      <c r="J24">
        <f>SUMIFS('Лицевые счета'!$I$2:$I$5860,'Лицевые счета'!$B$2:$B$5860,A24,'Лицевые счета'!$F$2:$F$5860,"ФЛ")</f>
        <v>9</v>
      </c>
      <c r="K24" s="23">
        <f>SUMIFS('Лицевые счета'!$H$2:$H$5860,'Лицевые счета'!$B$2:$B$5860,A24,'Лицевые счета'!$F$2:$F$5860,"ЮЛ")</f>
        <v>0</v>
      </c>
      <c r="L24" s="23">
        <f>I24+K24</f>
        <v>159</v>
      </c>
      <c r="M24" s="23">
        <f>VLOOKUP(A24,Дома,7,0)</f>
        <v>212.3</v>
      </c>
      <c r="N24" s="23">
        <f>M24-L24</f>
        <v>53.300000000000011</v>
      </c>
      <c r="O24">
        <f>COUNTIFS('Л_с и ПУ'!$B$2:$B$4570,A24,'Л_с и ПУ'!$C$2:$C$4570,"&gt;0")</f>
        <v>3</v>
      </c>
      <c r="P24">
        <f>SUMIF('Л_с и ПУ'!$B$2:$B$4570,A24,'Л_с и ПУ'!$C$2:$C$4570)</f>
        <v>3</v>
      </c>
      <c r="Q24">
        <f>SUMIF('Л_с и ПУ'!$B$2:$B$4570,A24,'Л_с и ПУ'!$F$2:$F$4570)</f>
        <v>1052</v>
      </c>
      <c r="R24">
        <f>COUNTIFS('Л_с и ПУ'!$B$2:$B$4570,A24,'Л_с и ПУ'!$E$2:$E$4570,"Нет показаний")</f>
        <v>0</v>
      </c>
      <c r="S24">
        <f>SUMIF('Л_с и ПУ'!$B$2:$B$4570,A24,'Л_с и ПУ'!$K$2:$K$4570)</f>
        <v>0</v>
      </c>
      <c r="T24">
        <f>COUNTIFS('Л_с и ПУ'!$B$2:$B$4570,A24,'Л_с и ПУ'!$C$2:$C$4570,"0")</f>
        <v>0</v>
      </c>
      <c r="U24">
        <f>SUMIF('Л_с и ПУ'!$B$2:$B$4570,A24,'Л_с и ПУ'!$J$2:$J$4570)</f>
        <v>0</v>
      </c>
      <c r="V24">
        <f>Q24+S24+U24</f>
        <v>1052</v>
      </c>
      <c r="W24">
        <f>C24-V24</f>
        <v>-1052</v>
      </c>
      <c r="X24">
        <f>IF((W24-B24)&gt;0,W24-B24,0)</f>
        <v>0</v>
      </c>
      <c r="Y24" s="26">
        <f>IFERROR(X24/B24,0)</f>
        <v>0</v>
      </c>
      <c r="Z24" s="26">
        <f>O24/F24</f>
        <v>1</v>
      </c>
      <c r="AA24" s="26">
        <f>IFERROR(R24/P24,0)</f>
        <v>0</v>
      </c>
      <c r="AB24" t="str">
        <f>VLOOKUP(A24,Дома!$A$2:$H$280,2,0)</f>
        <v>нп Африканда 2</v>
      </c>
      <c r="AC24">
        <f>VLOOKUP(A24,Дома!$A$2:$H$280,6,0)</f>
        <v>24</v>
      </c>
      <c r="AD24" s="26">
        <f t="shared" si="0"/>
        <v>2.699358902260713E-2</v>
      </c>
    </row>
    <row r="25" spans="1:30" x14ac:dyDescent="0.25">
      <c r="A25">
        <v>1610</v>
      </c>
      <c r="B25">
        <f>VLOOKUP(A25,Дома,5,0)*VLOOKUP(A25,Дома,6,0)</f>
        <v>203.68</v>
      </c>
      <c r="C25">
        <f>SUMIF(ОДПУ!$A$2:$A$351,A25,ОДПУ!$J$2:$J$351)</f>
        <v>1396</v>
      </c>
      <c r="D25" t="str">
        <f>VLOOKUP(A25,ОДПУ!$A$2:$J$351,8,0)</f>
        <v>Одноставочный</v>
      </c>
      <c r="E25">
        <f>IF(D25="Одноставочный",COUNTIFS(ОДПУ!$A$2:$A$351,A25),COUNTIFS(ОДПУ!$A$2:$A$351,A25)/2)</f>
        <v>1</v>
      </c>
      <c r="F25">
        <f>COUNTIFS('Лицевые счета'!$B$2:$B$5860,A25)</f>
        <v>14</v>
      </c>
      <c r="G25">
        <f>COUNTIFS('Лицевые счета'!$B$2:$B$5860,A25,'Лицевые счета'!$F$2:$F$5860,"ФЛ")</f>
        <v>14</v>
      </c>
      <c r="H25">
        <f>COUNTIFS('Лицевые счета'!$B$2:$B$5860,A25,'Лицевые счета'!$F$2:$F$5860,"ЮЛ")</f>
        <v>0</v>
      </c>
      <c r="I25" s="23">
        <f>SUMIFS('Лицевые счета'!$H$2:$H$5860,'Лицевые счета'!$B$2:$B$5860,A25,'Лицевые счета'!$F$2:$F$5860,"ФЛ")</f>
        <v>742.40000000000009</v>
      </c>
      <c r="J25">
        <f>SUMIFS('Лицевые счета'!$I$2:$I$5860,'Лицевые счета'!$B$2:$B$5860,A25,'Лицевые счета'!$F$2:$F$5860,"ФЛ")</f>
        <v>26</v>
      </c>
      <c r="K25" s="23">
        <f>SUMIFS('Лицевые счета'!$H$2:$H$5860,'Лицевые счета'!$B$2:$B$5860,A25,'Лицевые счета'!$F$2:$F$5860,"ЮЛ")</f>
        <v>0</v>
      </c>
      <c r="L25" s="23">
        <f>I25+K25</f>
        <v>742.40000000000009</v>
      </c>
      <c r="M25" s="23">
        <f>VLOOKUP(A25,Дома,7,0)</f>
        <v>889.1</v>
      </c>
      <c r="N25" s="23">
        <f>M25-L25</f>
        <v>146.69999999999993</v>
      </c>
      <c r="O25">
        <f>COUNTIFS('Л_с и ПУ'!$B$2:$B$4570,A25,'Л_с и ПУ'!$C$2:$C$4570,"&gt;0")</f>
        <v>12</v>
      </c>
      <c r="P25">
        <f>SUMIF('Л_с и ПУ'!$B$2:$B$4570,A25,'Л_с и ПУ'!$C$2:$C$4570)</f>
        <v>12</v>
      </c>
      <c r="Q25">
        <f>SUMIF('Л_с и ПУ'!$B$2:$B$4570,A25,'Л_с и ПУ'!$F$2:$F$4570)</f>
        <v>1741</v>
      </c>
      <c r="R25">
        <f>COUNTIFS('Л_с и ПУ'!$B$2:$B$4570,A25,'Л_с и ПУ'!$E$2:$E$4570,"Нет показаний")</f>
        <v>2</v>
      </c>
      <c r="S25">
        <f>SUMIF('Л_с и ПУ'!$B$2:$B$4570,A25,'Л_с и ПУ'!$K$2:$K$4570)</f>
        <v>369.2</v>
      </c>
      <c r="T25">
        <f>COUNTIFS('Л_с и ПУ'!$B$2:$B$4570,A25,'Л_с и ПУ'!$C$2:$C$4570,"0")</f>
        <v>2</v>
      </c>
      <c r="U25">
        <f>SUMIF('Л_с и ПУ'!$B$2:$B$4570,A25,'Л_с и ПУ'!$J$2:$J$4570)</f>
        <v>335.2</v>
      </c>
      <c r="V25">
        <f>Q25+S25+U25</f>
        <v>2445.3999999999996</v>
      </c>
      <c r="W25">
        <f>C25-V25</f>
        <v>-1049.3999999999996</v>
      </c>
      <c r="X25">
        <f>IF((W25-B25)&gt;0,W25-B25,0)</f>
        <v>0</v>
      </c>
      <c r="Y25" s="26">
        <f>IFERROR(X25/B25,0)</f>
        <v>0</v>
      </c>
      <c r="Z25" s="26">
        <f>O25/F25</f>
        <v>0.8571428571428571</v>
      </c>
      <c r="AA25" s="26">
        <f>IFERROR(R25/P25,0)</f>
        <v>0.16666666666666666</v>
      </c>
      <c r="AB25" t="str">
        <f>VLOOKUP(A25,Дома!$A$2:$H$280,2,0)</f>
        <v>нп Африканда 2</v>
      </c>
      <c r="AC25">
        <f>VLOOKUP(A25,Дома!$A$2:$H$280,6,0)</f>
        <v>107.2</v>
      </c>
      <c r="AD25" s="26">
        <f t="shared" si="0"/>
        <v>0.15613166326827846</v>
      </c>
    </row>
    <row r="26" spans="1:30" x14ac:dyDescent="0.25">
      <c r="A26">
        <v>349400</v>
      </c>
      <c r="B26">
        <f>VLOOKUP(A26,Дома,5,0)*VLOOKUP(A26,Дома,6,0)</f>
        <v>139.08000000000001</v>
      </c>
      <c r="C26">
        <f>SUMIF(ОДПУ!$A$2:$A$351,A26,ОДПУ!$J$2:$J$351)</f>
        <v>1224</v>
      </c>
      <c r="D26" t="str">
        <f>VLOOKUP(A26,ОДПУ!$A$2:$J$351,8,0)</f>
        <v>Одноставочный</v>
      </c>
      <c r="E26">
        <f>IF(D26="Одноставочный",COUNTIFS(ОДПУ!$A$2:$A$351,A26),COUNTIFS(ОДПУ!$A$2:$A$351,A26)/2)</f>
        <v>1</v>
      </c>
      <c r="F26">
        <f>COUNTIFS('Лицевые счета'!$B$2:$B$5860,A26)</f>
        <v>17</v>
      </c>
      <c r="G26">
        <f>COUNTIFS('Лицевые счета'!$B$2:$B$5860,A26,'Лицевые счета'!$F$2:$F$5860,"ФЛ")</f>
        <v>16</v>
      </c>
      <c r="H26">
        <f>COUNTIFS('Лицевые счета'!$B$2:$B$5860,A26,'Лицевые счета'!$F$2:$F$5860,"ЮЛ")</f>
        <v>1</v>
      </c>
      <c r="I26" s="23">
        <f>SUMIFS('Лицевые счета'!$H$2:$H$5860,'Лицевые счета'!$B$2:$B$5860,A26,'Лицевые счета'!$F$2:$F$5860,"ФЛ")</f>
        <v>686.6</v>
      </c>
      <c r="J26">
        <f>SUMIFS('Лицевые счета'!$I$2:$I$5860,'Лицевые счета'!$B$2:$B$5860,A26,'Лицевые счета'!$F$2:$F$5860,"ФЛ")</f>
        <v>30</v>
      </c>
      <c r="K26" s="23">
        <f>SUMIFS('Лицевые счета'!$H$2:$H$5860,'Лицевые счета'!$B$2:$B$5860,A26,'Лицевые счета'!$F$2:$F$5860,"ЮЛ")</f>
        <v>0</v>
      </c>
      <c r="L26" s="23">
        <f>I26+K26</f>
        <v>686.6</v>
      </c>
      <c r="M26" s="23">
        <f>VLOOKUP(A26,Дома,7,0)</f>
        <v>686.6</v>
      </c>
      <c r="N26" s="23">
        <f>M26-L26</f>
        <v>0</v>
      </c>
      <c r="O26">
        <f>COUNTIFS('Л_с и ПУ'!$B$2:$B$4570,A26,'Л_с и ПУ'!$C$2:$C$4570,"&gt;0")</f>
        <v>17</v>
      </c>
      <c r="P26">
        <f>SUMIF('Л_с и ПУ'!$B$2:$B$4570,A26,'Л_с и ПУ'!$C$2:$C$4570)</f>
        <v>17</v>
      </c>
      <c r="Q26">
        <f>SUMIF('Л_с и ПУ'!$B$2:$B$4570,A26,'Л_с и ПУ'!$F$2:$F$4570)</f>
        <v>1003.4599999999999</v>
      </c>
      <c r="R26">
        <f>COUNTIFS('Л_с и ПУ'!$B$2:$B$4570,A26,'Л_с и ПУ'!$E$2:$E$4570,"Нет показаний")</f>
        <v>10</v>
      </c>
      <c r="S26">
        <f>SUMIF('Л_с и ПУ'!$B$2:$B$4570,A26,'Л_с и ПУ'!$K$2:$K$4570)</f>
        <v>1260.8000000000002</v>
      </c>
      <c r="T26">
        <f>COUNTIFS('Л_с и ПУ'!$B$2:$B$4570,A26,'Л_с и ПУ'!$C$2:$C$4570,"0")</f>
        <v>0</v>
      </c>
      <c r="U26">
        <f>SUMIF('Л_с и ПУ'!$B$2:$B$4570,A26,'Л_с и ПУ'!$J$2:$J$4570)</f>
        <v>0</v>
      </c>
      <c r="V26">
        <f>Q26+S26+U26</f>
        <v>2264.2600000000002</v>
      </c>
      <c r="W26">
        <f>C26-V26</f>
        <v>-1040.2600000000002</v>
      </c>
      <c r="X26">
        <f>IF((W26-B26)&gt;0,W26-B26,0)</f>
        <v>0</v>
      </c>
      <c r="Y26" s="26">
        <f>IFERROR(X26/B26,0)</f>
        <v>0</v>
      </c>
      <c r="Z26" s="26">
        <f>O26/F26</f>
        <v>1</v>
      </c>
      <c r="AA26" s="26">
        <f>IFERROR(R26/P26,0)</f>
        <v>0.58823529411764708</v>
      </c>
      <c r="AB26" t="str">
        <f>VLOOKUP(A26,Дома!$A$2:$H$280,2,0)</f>
        <v>г Мурманск</v>
      </c>
      <c r="AC26">
        <f>VLOOKUP(A26,Дома!$A$2:$H$280,6,0)</f>
        <v>73.2</v>
      </c>
      <c r="AD26" s="26">
        <f t="shared" si="0"/>
        <v>3.3505744495811784E-2</v>
      </c>
    </row>
    <row r="27" spans="1:30" x14ac:dyDescent="0.25">
      <c r="A27">
        <v>588205</v>
      </c>
      <c r="B27">
        <f>VLOOKUP(A27,Дома,5,0)*VLOOKUP(A27,Дома,6,0)</f>
        <v>526.1099999999999</v>
      </c>
      <c r="C27">
        <f>SUMIF(ОДПУ!$A$2:$A$351,A27,ОДПУ!$J$2:$J$351)</f>
        <v>6785</v>
      </c>
      <c r="D27" t="str">
        <f>VLOOKUP(A27,ОДПУ!$A$2:$J$351,8,0)</f>
        <v>Одноставочный</v>
      </c>
      <c r="E27">
        <f>IF(D27="Одноставочный",COUNTIFS(ОДПУ!$A$2:$A$351,A27),COUNTIFS(ОДПУ!$A$2:$A$351,A27)/2)</f>
        <v>1</v>
      </c>
      <c r="F27">
        <f>COUNTIFS('Лицевые счета'!$B$2:$B$5860,A27)</f>
        <v>39</v>
      </c>
      <c r="G27">
        <f>COUNTIFS('Лицевые счета'!$B$2:$B$5860,A27,'Лицевые счета'!$F$2:$F$5860,"ФЛ")</f>
        <v>37</v>
      </c>
      <c r="H27">
        <f>COUNTIFS('Лицевые счета'!$B$2:$B$5860,A27,'Лицевые счета'!$F$2:$F$5860,"ЮЛ")</f>
        <v>2</v>
      </c>
      <c r="I27" s="23">
        <f>SUMIFS('Лицевые счета'!$H$2:$H$5860,'Лицевые счета'!$B$2:$B$5860,A27,'Лицевые счета'!$F$2:$F$5860,"ФЛ")</f>
        <v>2184.6999999999998</v>
      </c>
      <c r="J27">
        <f>SUMIFS('Лицевые счета'!$I$2:$I$5860,'Лицевые счета'!$B$2:$B$5860,A27,'Лицевые счета'!$F$2:$F$5860,"ФЛ")</f>
        <v>77</v>
      </c>
      <c r="K27" s="23">
        <f>SUMIFS('Лицевые счета'!$H$2:$H$5860,'Лицевые счета'!$B$2:$B$5860,A27,'Лицевые счета'!$F$2:$F$5860,"ЮЛ")</f>
        <v>0</v>
      </c>
      <c r="L27" s="23">
        <f>I27+K27</f>
        <v>2184.6999999999998</v>
      </c>
      <c r="M27" s="23">
        <f>VLOOKUP(A27,Дома,7,0)</f>
        <v>2184.6999999999998</v>
      </c>
      <c r="N27" s="23">
        <f>M27-L27</f>
        <v>0</v>
      </c>
      <c r="O27">
        <f>COUNTIFS('Л_с и ПУ'!$B$2:$B$4570,A27,'Л_с и ПУ'!$C$2:$C$4570,"&gt;0")</f>
        <v>32</v>
      </c>
      <c r="P27">
        <f>SUMIF('Л_с и ПУ'!$B$2:$B$4570,A27,'Л_с и ПУ'!$C$2:$C$4570)</f>
        <v>38</v>
      </c>
      <c r="Q27">
        <f>SUMIF('Л_с и ПУ'!$B$2:$B$4570,A27,'Л_с и ПУ'!$F$2:$F$4570)</f>
        <v>2854</v>
      </c>
      <c r="R27">
        <f>COUNTIFS('Л_с и ПУ'!$B$2:$B$4570,A27,'Л_с и ПУ'!$E$2:$E$4570,"Нет показаний")</f>
        <v>16</v>
      </c>
      <c r="S27">
        <f>SUMIF('Л_с и ПУ'!$B$2:$B$4570,A27,'Л_с и ПУ'!$K$2:$K$4570)</f>
        <v>3626.2999999999997</v>
      </c>
      <c r="T27">
        <f>COUNTIFS('Л_с и ПУ'!$B$2:$B$4570,A27,'Л_с и ПУ'!$C$2:$C$4570,"0")</f>
        <v>7</v>
      </c>
      <c r="U27">
        <f>SUMIF('Л_с и ПУ'!$B$2:$B$4570,A27,'Л_с и ПУ'!$J$2:$J$4570)</f>
        <v>1283.8000000000002</v>
      </c>
      <c r="V27">
        <f>Q27+S27+U27</f>
        <v>7764.0999999999995</v>
      </c>
      <c r="W27">
        <f>C27-V27</f>
        <v>-979.09999999999945</v>
      </c>
      <c r="X27">
        <f>IF((W27-B27)&gt;0,W27-B27,0)</f>
        <v>0</v>
      </c>
      <c r="Y27" s="26">
        <f>IFERROR(X27/B27,0)</f>
        <v>0</v>
      </c>
      <c r="Z27" s="26">
        <f>O27/F27</f>
        <v>0.82051282051282048</v>
      </c>
      <c r="AA27" s="26">
        <f>IFERROR(R27/P27,0)</f>
        <v>0.42105263157894735</v>
      </c>
      <c r="AB27" t="str">
        <f>VLOOKUP(A27,Дома!$A$2:$H$280,2,0)</f>
        <v>г Кандалакша</v>
      </c>
      <c r="AC27">
        <f>VLOOKUP(A27,Дома!$A$2:$H$280,6,0)</f>
        <v>276.89999999999998</v>
      </c>
      <c r="AD27" s="26">
        <f t="shared" si="0"/>
        <v>0.58208955223880599</v>
      </c>
    </row>
    <row r="28" spans="1:30" x14ac:dyDescent="0.25">
      <c r="A28">
        <v>242962</v>
      </c>
      <c r="B28">
        <f>VLOOKUP(A28,Дома,5,0)*VLOOKUP(A28,Дома,6,0)</f>
        <v>120.64999999999999</v>
      </c>
      <c r="C28">
        <f>SUMIF(ОДПУ!$A$2:$A$351,A28,ОДПУ!$J$2:$J$351)</f>
        <v>215.400000000001</v>
      </c>
      <c r="D28" t="str">
        <f>VLOOKUP(A28,ОДПУ!$A$2:$J$351,8,0)</f>
        <v>Одноставочный</v>
      </c>
      <c r="E28">
        <f>IF(D28="Одноставочный",COUNTIFS(ОДПУ!$A$2:$A$351,A28),COUNTIFS(ОДПУ!$A$2:$A$351,A28)/2)</f>
        <v>1</v>
      </c>
      <c r="F28">
        <f>COUNTIFS('Лицевые счета'!$B$2:$B$5860,A28)</f>
        <v>11</v>
      </c>
      <c r="G28">
        <f>COUNTIFS('Лицевые счета'!$B$2:$B$5860,A28,'Лицевые счета'!$F$2:$F$5860,"ФЛ")</f>
        <v>11</v>
      </c>
      <c r="H28">
        <f>COUNTIFS('Лицевые счета'!$B$2:$B$5860,A28,'Лицевые счета'!$F$2:$F$5860,"ЮЛ")</f>
        <v>0</v>
      </c>
      <c r="I28" s="23">
        <f>SUMIFS('Лицевые счета'!$H$2:$H$5860,'Лицевые счета'!$B$2:$B$5860,A28,'Лицевые счета'!$F$2:$F$5860,"ФЛ")</f>
        <v>475.70000000000005</v>
      </c>
      <c r="J28">
        <f>SUMIFS('Лицевые счета'!$I$2:$I$5860,'Лицевые счета'!$B$2:$B$5860,A28,'Лицевые счета'!$F$2:$F$5860,"ФЛ")</f>
        <v>11</v>
      </c>
      <c r="K28" s="23">
        <f>SUMIFS('Лицевые счета'!$H$2:$H$5860,'Лицевые счета'!$B$2:$B$5860,A28,'Лицевые счета'!$F$2:$F$5860,"ЮЛ")</f>
        <v>0</v>
      </c>
      <c r="L28" s="23">
        <f>I28+K28</f>
        <v>475.70000000000005</v>
      </c>
      <c r="M28" s="23">
        <f>VLOOKUP(A28,Дома,7,0)</f>
        <v>475.7</v>
      </c>
      <c r="N28" s="23">
        <f>M28-L28</f>
        <v>0</v>
      </c>
      <c r="O28">
        <f>COUNTIFS('Л_с и ПУ'!$B$2:$B$4570,A28,'Л_с и ПУ'!$C$2:$C$4570,"&gt;0")</f>
        <v>11</v>
      </c>
      <c r="P28">
        <f>SUMIF('Л_с и ПУ'!$B$2:$B$4570,A28,'Л_с и ПУ'!$C$2:$C$4570)</f>
        <v>11</v>
      </c>
      <c r="Q28">
        <f>SUMIF('Л_с и ПУ'!$B$2:$B$4570,A28,'Л_с и ПУ'!$F$2:$F$4570)</f>
        <v>157</v>
      </c>
      <c r="R28">
        <f>COUNTIFS('Л_с и ПУ'!$B$2:$B$4570,A28,'Л_с и ПУ'!$E$2:$E$4570,"Нет показаний")</f>
        <v>8</v>
      </c>
      <c r="S28">
        <f>SUMIF('Л_с и ПУ'!$B$2:$B$4570,A28,'Л_с и ПУ'!$K$2:$K$4570)</f>
        <v>985.3</v>
      </c>
      <c r="T28">
        <f>COUNTIFS('Л_с и ПУ'!$B$2:$B$4570,A28,'Л_с и ПУ'!$C$2:$C$4570,"0")</f>
        <v>0</v>
      </c>
      <c r="U28">
        <f>SUMIF('Л_с и ПУ'!$B$2:$B$4570,A28,'Л_с и ПУ'!$J$2:$J$4570)</f>
        <v>0</v>
      </c>
      <c r="V28">
        <f>Q28+S28+U28</f>
        <v>1142.3</v>
      </c>
      <c r="W28">
        <f>C28-V28</f>
        <v>-926.89999999999895</v>
      </c>
      <c r="X28">
        <f>IF((W28-B28)&gt;0,W28-B28,0)</f>
        <v>0</v>
      </c>
      <c r="Y28" s="26">
        <f>IFERROR(X28/B28,0)</f>
        <v>0</v>
      </c>
      <c r="Z28" s="26">
        <f>O28/F28</f>
        <v>1</v>
      </c>
      <c r="AA28" s="26">
        <f>IFERROR(R28/P28,0)</f>
        <v>0.72727272727272729</v>
      </c>
      <c r="AB28" t="str">
        <f>VLOOKUP(A28,Дома!$A$2:$H$280,2,0)</f>
        <v>пгт Умба</v>
      </c>
      <c r="AC28">
        <f>VLOOKUP(A28,Дома!$A$2:$H$280,6,0)</f>
        <v>63.5</v>
      </c>
      <c r="AD28" s="26">
        <f t="shared" si="0"/>
        <v>0.1366767111493758</v>
      </c>
    </row>
    <row r="29" spans="1:30" x14ac:dyDescent="0.25">
      <c r="A29">
        <v>197250</v>
      </c>
      <c r="B29">
        <f>VLOOKUP(A29,Дома,5,0)*VLOOKUP(A29,Дома,6,0)</f>
        <v>84.169999999999987</v>
      </c>
      <c r="C29">
        <f>SUMIF(ОДПУ!$A$2:$A$351,A29,ОДПУ!$J$2:$J$351)</f>
        <v>1510</v>
      </c>
      <c r="D29" t="str">
        <f>VLOOKUP(A29,ОДПУ!$A$2:$J$351,8,0)</f>
        <v>Одноставочный</v>
      </c>
      <c r="E29">
        <f>IF(D29="Одноставочный",COUNTIFS(ОДПУ!$A$2:$A$351,A29),COUNTIFS(ОДПУ!$A$2:$A$351,A29)/2)</f>
        <v>1</v>
      </c>
      <c r="F29">
        <f>COUNTIFS('Лицевые счета'!$B$2:$B$5860,A29)</f>
        <v>11</v>
      </c>
      <c r="G29">
        <f>COUNTIFS('Лицевые счета'!$B$2:$B$5860,A29,'Лицевые счета'!$F$2:$F$5860,"ФЛ")</f>
        <v>11</v>
      </c>
      <c r="H29">
        <f>COUNTIFS('Лицевые счета'!$B$2:$B$5860,A29,'Лицевые счета'!$F$2:$F$5860,"ЮЛ")</f>
        <v>0</v>
      </c>
      <c r="I29" s="23">
        <f>SUMIFS('Лицевые счета'!$H$2:$H$5860,'Лицевые счета'!$B$2:$B$5860,A29,'Лицевые счета'!$F$2:$F$5860,"ФЛ")</f>
        <v>464.60000000000008</v>
      </c>
      <c r="J29">
        <f>SUMIFS('Лицевые счета'!$I$2:$I$5860,'Лицевые счета'!$B$2:$B$5860,A29,'Лицевые счета'!$F$2:$F$5860,"ФЛ")</f>
        <v>20</v>
      </c>
      <c r="K29" s="23">
        <f>SUMIFS('Лицевые счета'!$H$2:$H$5860,'Лицевые счета'!$B$2:$B$5860,A29,'Лицевые счета'!$F$2:$F$5860,"ЮЛ")</f>
        <v>0</v>
      </c>
      <c r="L29" s="23">
        <f>I29+K29</f>
        <v>464.60000000000008</v>
      </c>
      <c r="M29" s="23">
        <f>VLOOKUP(A29,Дома,7,0)</f>
        <v>464.6</v>
      </c>
      <c r="N29" s="23">
        <f>M29-L29</f>
        <v>0</v>
      </c>
      <c r="O29">
        <f>COUNTIFS('Л_с и ПУ'!$B$2:$B$4570,A29,'Л_с и ПУ'!$C$2:$C$4570,"&gt;0")</f>
        <v>10</v>
      </c>
      <c r="P29">
        <f>SUMIF('Л_с и ПУ'!$B$2:$B$4570,A29,'Л_с и ПУ'!$C$2:$C$4570)</f>
        <v>10</v>
      </c>
      <c r="Q29">
        <f>SUMIF('Л_с и ПУ'!$B$2:$B$4570,A29,'Л_с и ПУ'!$F$2:$F$4570)</f>
        <v>2033.9</v>
      </c>
      <c r="R29">
        <f>COUNTIFS('Л_с и ПУ'!$B$2:$B$4570,A29,'Л_с и ПУ'!$E$2:$E$4570,"Нет показаний")</f>
        <v>1</v>
      </c>
      <c r="S29">
        <f>SUMIF('Л_с и ПУ'!$B$2:$B$4570,A29,'Л_с и ПУ'!$K$2:$K$4570)</f>
        <v>142</v>
      </c>
      <c r="T29">
        <f>COUNTIFS('Л_с и ПУ'!$B$2:$B$4570,A29,'Л_с и ПУ'!$C$2:$C$4570,"0")</f>
        <v>1</v>
      </c>
      <c r="U29">
        <f>SUMIF('Л_с и ПУ'!$B$2:$B$4570,A29,'Л_с и ПУ'!$J$2:$J$4570)</f>
        <v>183.2</v>
      </c>
      <c r="V29">
        <f>Q29+S29+U29</f>
        <v>2359.1</v>
      </c>
      <c r="W29">
        <f>C29-V29</f>
        <v>-849.09999999999991</v>
      </c>
      <c r="X29">
        <f>IF((W29-B29)&gt;0,W29-B29,0)</f>
        <v>0</v>
      </c>
      <c r="Y29" s="26">
        <f>IFERROR(X29/B29,0)</f>
        <v>0</v>
      </c>
      <c r="Z29" s="26">
        <f>O29/F29</f>
        <v>0.90909090909090906</v>
      </c>
      <c r="AA29" s="26">
        <f>IFERROR(R29/P29,0)</f>
        <v>0.1</v>
      </c>
      <c r="AB29" t="str">
        <f>VLOOKUP(A29,Дома!$A$2:$H$280,2,0)</f>
        <v>нп Зашеек</v>
      </c>
      <c r="AC29">
        <f>VLOOKUP(A29,Дома!$A$2:$H$280,6,0)</f>
        <v>44.3</v>
      </c>
      <c r="AD29" s="26">
        <f t="shared" si="0"/>
        <v>3.891426563598032E-2</v>
      </c>
    </row>
    <row r="30" spans="1:30" x14ac:dyDescent="0.25">
      <c r="A30">
        <v>506987</v>
      </c>
      <c r="B30">
        <f>VLOOKUP(A30,Дома,5,0)*VLOOKUP(A30,Дома,6,0)</f>
        <v>92.149999999999991</v>
      </c>
      <c r="C30">
        <f>SUMIF(ОДПУ!$A$2:$A$351,A30,ОДПУ!$J$2:$J$351)</f>
        <v>2103</v>
      </c>
      <c r="D30" t="str">
        <f>VLOOKUP(A30,ОДПУ!$A$2:$J$351,8,0)</f>
        <v>Одноставочный</v>
      </c>
      <c r="E30">
        <f>IF(D30="Одноставочный",COUNTIFS(ОДПУ!$A$2:$A$351,A30),COUNTIFS(ОДПУ!$A$2:$A$351,A30)/2)</f>
        <v>2</v>
      </c>
      <c r="F30">
        <f>COUNTIFS('Лицевые счета'!$B$2:$B$5860,A30)</f>
        <v>9</v>
      </c>
      <c r="G30">
        <f>COUNTIFS('Лицевые счета'!$B$2:$B$5860,A30,'Лицевые счета'!$F$2:$F$5860,"ФЛ")</f>
        <v>8</v>
      </c>
      <c r="H30">
        <f>COUNTIFS('Лицевые счета'!$B$2:$B$5860,A30,'Лицевые счета'!$F$2:$F$5860,"ЮЛ")</f>
        <v>1</v>
      </c>
      <c r="I30" s="23">
        <f>SUMIFS('Лицевые счета'!$H$2:$H$5860,'Лицевые счета'!$B$2:$B$5860,A30,'Лицевые счета'!$F$2:$F$5860,"ФЛ")</f>
        <v>483.40000000000003</v>
      </c>
      <c r="J30">
        <f>SUMIFS('Лицевые счета'!$I$2:$I$5860,'Лицевые счета'!$B$2:$B$5860,A30,'Лицевые счета'!$F$2:$F$5860,"ФЛ")</f>
        <v>19</v>
      </c>
      <c r="K30" s="23">
        <f>SUMIFS('Лицевые счета'!$H$2:$H$5860,'Лицевые счета'!$B$2:$B$5860,A30,'Лицевые счета'!$F$2:$F$5860,"ЮЛ")</f>
        <v>85.8</v>
      </c>
      <c r="L30" s="23">
        <f>I30+K30</f>
        <v>569.20000000000005</v>
      </c>
      <c r="M30" s="23">
        <f>VLOOKUP(A30,Дома,7,0)</f>
        <v>1138.4000000000001</v>
      </c>
      <c r="N30" s="23">
        <f>M30-L30</f>
        <v>569.20000000000005</v>
      </c>
      <c r="O30">
        <f>COUNTIFS('Л_с и ПУ'!$B$2:$B$4570,A30,'Л_с и ПУ'!$C$2:$C$4570,"&gt;0")</f>
        <v>9</v>
      </c>
      <c r="P30">
        <f>SUMIF('Л_с и ПУ'!$B$2:$B$4570,A30,'Л_с и ПУ'!$C$2:$C$4570)</f>
        <v>9</v>
      </c>
      <c r="Q30">
        <f>SUMIF('Л_с и ПУ'!$B$2:$B$4570,A30,'Л_с и ПУ'!$F$2:$F$4570)</f>
        <v>2389</v>
      </c>
      <c r="R30">
        <f>COUNTIFS('Л_с и ПУ'!$B$2:$B$4570,A30,'Л_с и ПУ'!$E$2:$E$4570,"Нет показаний")</f>
        <v>4</v>
      </c>
      <c r="S30">
        <f>SUMIF('Л_с и ПУ'!$B$2:$B$4570,A30,'Л_с и ПУ'!$K$2:$K$4570)</f>
        <v>478.59999999999997</v>
      </c>
      <c r="T30">
        <f>COUNTIFS('Л_с и ПУ'!$B$2:$B$4570,A30,'Л_с и ПУ'!$C$2:$C$4570,"0")</f>
        <v>0</v>
      </c>
      <c r="U30">
        <f>SUMIF('Л_с и ПУ'!$B$2:$B$4570,A30,'Л_с и ПУ'!$J$2:$J$4570)</f>
        <v>0</v>
      </c>
      <c r="V30">
        <f>Q30+S30+U30</f>
        <v>2867.6</v>
      </c>
      <c r="W30">
        <f>C30-V30</f>
        <v>-764.59999999999991</v>
      </c>
      <c r="X30">
        <f>IF((W30-B30)&gt;0,W30-B30,0)</f>
        <v>0</v>
      </c>
      <c r="Y30" s="26">
        <f>IFERROR(X30/B30,0)</f>
        <v>0</v>
      </c>
      <c r="Z30" s="26">
        <f>O30/F30</f>
        <v>1</v>
      </c>
      <c r="AA30" s="26">
        <f>IFERROR(R30/P30,0)</f>
        <v>0.44444444444444442</v>
      </c>
      <c r="AB30" t="str">
        <f>VLOOKUP(A30,Дома!$A$2:$H$280,2,0)</f>
        <v>г Кандалакша</v>
      </c>
      <c r="AC30">
        <f>VLOOKUP(A30,Дома!$A$2:$H$280,6,0)</f>
        <v>48.5</v>
      </c>
      <c r="AD30" s="26">
        <f t="shared" si="0"/>
        <v>9.368360054085377E-2</v>
      </c>
    </row>
    <row r="31" spans="1:30" x14ac:dyDescent="0.25">
      <c r="A31">
        <v>1593</v>
      </c>
      <c r="B31">
        <f>VLOOKUP(A31,Дома,5,0)*VLOOKUP(A31,Дома,6,0)</f>
        <v>95.38</v>
      </c>
      <c r="C31">
        <f>SUMIF(ОДПУ!$A$2:$A$351,A31,ОДПУ!$J$2:$J$351)</f>
        <v>1294</v>
      </c>
      <c r="D31" t="str">
        <f>VLOOKUP(A31,ОДПУ!$A$2:$J$351,8,0)</f>
        <v>Одноставочный</v>
      </c>
      <c r="E31">
        <f>IF(D31="Одноставочный",COUNTIFS(ОДПУ!$A$2:$A$351,A31),COUNTIFS(ОДПУ!$A$2:$A$351,A31)/2)</f>
        <v>1</v>
      </c>
      <c r="F31">
        <f>COUNTIFS('Лицевые счета'!$B$2:$B$5860,A31)</f>
        <v>11</v>
      </c>
      <c r="G31">
        <f>COUNTIFS('Лицевые счета'!$B$2:$B$5860,A31,'Лицевые счета'!$F$2:$F$5860,"ФЛ")</f>
        <v>11</v>
      </c>
      <c r="H31">
        <f>COUNTIFS('Лицевые счета'!$B$2:$B$5860,A31,'Лицевые счета'!$F$2:$F$5860,"ЮЛ")</f>
        <v>0</v>
      </c>
      <c r="I31" s="23">
        <f>SUMIFS('Лицевые счета'!$H$2:$H$5860,'Лицевые счета'!$B$2:$B$5860,A31,'Лицевые счета'!$F$2:$F$5860,"ФЛ")</f>
        <v>481.6</v>
      </c>
      <c r="J31">
        <f>SUMIFS('Лицевые счета'!$I$2:$I$5860,'Лицевые счета'!$B$2:$B$5860,A31,'Лицевые счета'!$F$2:$F$5860,"ФЛ")</f>
        <v>25</v>
      </c>
      <c r="K31" s="23">
        <f>SUMIFS('Лицевые счета'!$H$2:$H$5860,'Лицевые счета'!$B$2:$B$5860,A31,'Лицевые счета'!$F$2:$F$5860,"ЮЛ")</f>
        <v>0</v>
      </c>
      <c r="L31" s="23">
        <f>I31+K31</f>
        <v>481.6</v>
      </c>
      <c r="M31" s="23">
        <f>VLOOKUP(A31,Дома,7,0)</f>
        <v>517.70000000000005</v>
      </c>
      <c r="N31" s="23">
        <f>M31-L31</f>
        <v>36.100000000000023</v>
      </c>
      <c r="O31">
        <f>COUNTIFS('Л_с и ПУ'!$B$2:$B$4570,A31,'Л_с и ПУ'!$C$2:$C$4570,"&gt;0")</f>
        <v>10</v>
      </c>
      <c r="P31">
        <f>SUMIF('Л_с и ПУ'!$B$2:$B$4570,A31,'Л_с и ПУ'!$C$2:$C$4570)</f>
        <v>10</v>
      </c>
      <c r="Q31">
        <f>SUMIF('Л_с и ПУ'!$B$2:$B$4570,A31,'Л_с и ПУ'!$F$2:$F$4570)</f>
        <v>791</v>
      </c>
      <c r="R31">
        <f>COUNTIFS('Л_с и ПУ'!$B$2:$B$4570,A31,'Л_с и ПУ'!$E$2:$E$4570,"Нет показаний")</f>
        <v>5</v>
      </c>
      <c r="S31">
        <f>SUMIF('Л_с и ПУ'!$B$2:$B$4570,A31,'Л_с и ПУ'!$K$2:$K$4570)</f>
        <v>1086.4000000000001</v>
      </c>
      <c r="T31">
        <f>COUNTIFS('Л_с и ПУ'!$B$2:$B$4570,A31,'Л_с и ПУ'!$C$2:$C$4570,"0")</f>
        <v>1</v>
      </c>
      <c r="U31">
        <f>SUMIF('Л_с и ПУ'!$B$2:$B$4570,A31,'Л_с и ПУ'!$J$2:$J$4570)</f>
        <v>167.6</v>
      </c>
      <c r="V31">
        <f>Q31+S31+U31</f>
        <v>2045</v>
      </c>
      <c r="W31">
        <f>C31-V31</f>
        <v>-751</v>
      </c>
      <c r="X31">
        <f>IF((W31-B31)&gt;0,W31-B31,0)</f>
        <v>0</v>
      </c>
      <c r="Y31" s="26">
        <f>IFERROR(X31/B31,0)</f>
        <v>0</v>
      </c>
      <c r="Z31" s="26">
        <f>O31/F31</f>
        <v>0.90909090909090906</v>
      </c>
      <c r="AA31" s="26">
        <f>IFERROR(R31/P31,0)</f>
        <v>0.5</v>
      </c>
      <c r="AB31" t="str">
        <f>VLOOKUP(A31,Дома!$A$2:$H$280,2,0)</f>
        <v>нп Африканда 2</v>
      </c>
      <c r="AC31">
        <f>VLOOKUP(A31,Дома!$A$2:$H$280,6,0)</f>
        <v>50.2</v>
      </c>
      <c r="AD31" s="26">
        <f t="shared" si="0"/>
        <v>5.0737820901556506E-2</v>
      </c>
    </row>
    <row r="32" spans="1:30" x14ac:dyDescent="0.25">
      <c r="A32">
        <v>242723</v>
      </c>
      <c r="B32">
        <f>VLOOKUP(A32,Дома,5,0)*VLOOKUP(A32,Дома,6,0)</f>
        <v>141.16999999999999</v>
      </c>
      <c r="C32">
        <f>SUMIF(ОДПУ!$A$2:$A$351,A32,ОДПУ!$J$2:$J$351)</f>
        <v>602.49999999999409</v>
      </c>
      <c r="D32" t="str">
        <f>VLOOKUP(A32,ОДПУ!$A$2:$J$351,8,0)</f>
        <v>Одноставочный</v>
      </c>
      <c r="E32">
        <f>IF(D32="Одноставочный",COUNTIFS(ОДПУ!$A$2:$A$351,A32),COUNTIFS(ОДПУ!$A$2:$A$351,A32)/2)</f>
        <v>2</v>
      </c>
      <c r="F32">
        <f>COUNTIFS('Лицевые счета'!$B$2:$B$5860,A32)</f>
        <v>14</v>
      </c>
      <c r="G32">
        <f>COUNTIFS('Лицевые счета'!$B$2:$B$5860,A32,'Лицевые счета'!$F$2:$F$5860,"ФЛ")</f>
        <v>14</v>
      </c>
      <c r="H32">
        <f>COUNTIFS('Лицевые счета'!$B$2:$B$5860,A32,'Лицевые счета'!$F$2:$F$5860,"ЮЛ")</f>
        <v>0</v>
      </c>
      <c r="I32" s="23">
        <f>SUMIFS('Лицевые счета'!$H$2:$H$5860,'Лицевые счета'!$B$2:$B$5860,A32,'Лицевые счета'!$F$2:$F$5860,"ФЛ")</f>
        <v>494.69999999999993</v>
      </c>
      <c r="J32">
        <f>SUMIFS('Лицевые счета'!$I$2:$I$5860,'Лицевые счета'!$B$2:$B$5860,A32,'Лицевые счета'!$F$2:$F$5860,"ФЛ")</f>
        <v>21</v>
      </c>
      <c r="K32" s="23">
        <f>SUMIFS('Лицевые счета'!$H$2:$H$5860,'Лицевые счета'!$B$2:$B$5860,A32,'Лицевые счета'!$F$2:$F$5860,"ЮЛ")</f>
        <v>0</v>
      </c>
      <c r="L32" s="23">
        <f>I32+K32</f>
        <v>494.69999999999993</v>
      </c>
      <c r="M32" s="23">
        <f>VLOOKUP(A32,Дома,7,0)</f>
        <v>989.4</v>
      </c>
      <c r="N32" s="23">
        <f>M32-L32</f>
        <v>494.70000000000005</v>
      </c>
      <c r="O32">
        <f>COUNTIFS('Л_с и ПУ'!$B$2:$B$4570,A32,'Л_с и ПУ'!$C$2:$C$4570,"&gt;0")</f>
        <v>13</v>
      </c>
      <c r="P32">
        <f>SUMIF('Л_с и ПУ'!$B$2:$B$4570,A32,'Л_с и ПУ'!$C$2:$C$4570)</f>
        <v>13</v>
      </c>
      <c r="Q32">
        <f>SUMIF('Л_с и ПУ'!$B$2:$B$4570,A32,'Л_с и ПУ'!$F$2:$F$4570)</f>
        <v>285</v>
      </c>
      <c r="R32">
        <f>COUNTIFS('Л_с и ПУ'!$B$2:$B$4570,A32,'Л_с и ПУ'!$E$2:$E$4570,"Нет показаний")</f>
        <v>9</v>
      </c>
      <c r="S32">
        <f>SUMIF('Л_с и ПУ'!$B$2:$B$4570,A32,'Л_с и ПУ'!$K$2:$K$4570)</f>
        <v>951.5</v>
      </c>
      <c r="T32">
        <f>COUNTIFS('Л_с и ПУ'!$B$2:$B$4570,A32,'Л_с и ПУ'!$C$2:$C$4570,"0")</f>
        <v>1</v>
      </c>
      <c r="U32">
        <f>SUMIF('Л_с и ПУ'!$B$2:$B$4570,A32,'Л_с и ПУ'!$J$2:$J$4570)</f>
        <v>92</v>
      </c>
      <c r="V32">
        <f>Q32+S32+U32</f>
        <v>1328.5</v>
      </c>
      <c r="W32">
        <f>C32-V32</f>
        <v>-726.00000000000591</v>
      </c>
      <c r="X32">
        <f>IF((W32-B32)&gt;0,W32-B32,0)</f>
        <v>0</v>
      </c>
      <c r="Y32" s="26">
        <f>IFERROR(X32/B32,0)</f>
        <v>0</v>
      </c>
      <c r="Z32" s="26">
        <f>O32/F32</f>
        <v>0.9285714285714286</v>
      </c>
      <c r="AA32" s="26">
        <f>IFERROR(R32/P32,0)</f>
        <v>0.69230769230769229</v>
      </c>
      <c r="AB32" t="str">
        <f>VLOOKUP(A32,Дома!$A$2:$H$280,2,0)</f>
        <v>пгт Умба</v>
      </c>
      <c r="AC32">
        <f>VLOOKUP(A32,Дома!$A$2:$H$280,6,0)</f>
        <v>74.3</v>
      </c>
      <c r="AD32" s="26">
        <f t="shared" si="0"/>
        <v>3.7364847875282874E-2</v>
      </c>
    </row>
    <row r="33" spans="1:30" x14ac:dyDescent="0.25">
      <c r="A33">
        <v>58315</v>
      </c>
      <c r="B33">
        <f>VLOOKUP(A33,Дома,5,0)*VLOOKUP(A33,Дома,6,0)</f>
        <v>425.59999999999997</v>
      </c>
      <c r="C33">
        <f>SUMIF(ОДПУ!$A$2:$A$351,A33,ОДПУ!$J$2:$J$351)</f>
        <v>5502</v>
      </c>
      <c r="D33" t="str">
        <f>VLOOKUP(A33,ОДПУ!$A$2:$J$351,8,0)</f>
        <v>Одноставочный</v>
      </c>
      <c r="E33">
        <f>IF(D33="Одноставочный",COUNTIFS(ОДПУ!$A$2:$A$351,A33),COUNTIFS(ОДПУ!$A$2:$A$351,A33)/2)</f>
        <v>1</v>
      </c>
      <c r="F33">
        <f>COUNTIFS('Лицевые счета'!$B$2:$B$5860,A33)</f>
        <v>44</v>
      </c>
      <c r="G33">
        <f>COUNTIFS('Лицевые счета'!$B$2:$B$5860,A33,'Лицевые счета'!$F$2:$F$5860,"ФЛ")</f>
        <v>42</v>
      </c>
      <c r="H33">
        <f>COUNTIFS('Лицевые счета'!$B$2:$B$5860,A33,'Лицевые счета'!$F$2:$F$5860,"ЮЛ")</f>
        <v>2</v>
      </c>
      <c r="I33" s="23">
        <f>SUMIFS('Лицевые счета'!$H$2:$H$5860,'Лицевые счета'!$B$2:$B$5860,A33,'Лицевые счета'!$F$2:$F$5860,"ФЛ")</f>
        <v>1988.5</v>
      </c>
      <c r="J33">
        <f>SUMIFS('Лицевые счета'!$I$2:$I$5860,'Лицевые счета'!$B$2:$B$5860,A33,'Лицевые счета'!$F$2:$F$5860,"ФЛ")</f>
        <v>82</v>
      </c>
      <c r="K33" s="23">
        <f>SUMIFS('Лицевые счета'!$H$2:$H$5860,'Лицевые счета'!$B$2:$B$5860,A33,'Лицевые счета'!$F$2:$F$5860,"ЮЛ")</f>
        <v>0</v>
      </c>
      <c r="L33" s="23">
        <f>I33+K33</f>
        <v>1988.5</v>
      </c>
      <c r="M33" s="23">
        <f>VLOOKUP(A33,Дома,7,0)</f>
        <v>1988.5</v>
      </c>
      <c r="N33" s="23">
        <f>M33-L33</f>
        <v>0</v>
      </c>
      <c r="O33">
        <f>COUNTIFS('Л_с и ПУ'!$B$2:$B$4570,A33,'Л_с и ПУ'!$C$2:$C$4570,"&gt;0")</f>
        <v>36</v>
      </c>
      <c r="P33">
        <f>SUMIF('Л_с и ПУ'!$B$2:$B$4570,A33,'Л_с и ПУ'!$C$2:$C$4570)</f>
        <v>41</v>
      </c>
      <c r="Q33">
        <f>SUMIF('Л_с и ПУ'!$B$2:$B$4570,A33,'Л_с и ПУ'!$F$2:$F$4570)</f>
        <v>3703</v>
      </c>
      <c r="R33">
        <f>COUNTIFS('Л_с и ПУ'!$B$2:$B$4570,A33,'Л_с и ПУ'!$E$2:$E$4570,"Нет показаний")</f>
        <v>14</v>
      </c>
      <c r="S33">
        <f>SUMIF('Л_с и ПУ'!$B$2:$B$4570,A33,'Л_с и ПУ'!$K$2:$K$4570)</f>
        <v>1614.5000000000002</v>
      </c>
      <c r="T33">
        <f>COUNTIFS('Л_с и ПУ'!$B$2:$B$4570,A33,'Л_с и ПУ'!$C$2:$C$4570,"0")</f>
        <v>8</v>
      </c>
      <c r="U33">
        <f>SUMIF('Л_с и ПУ'!$B$2:$B$4570,A33,'Л_с и ПУ'!$J$2:$J$4570)</f>
        <v>908.40000000000009</v>
      </c>
      <c r="V33">
        <f>Q33+S33+U33</f>
        <v>6225.9</v>
      </c>
      <c r="W33">
        <f>C33-V33</f>
        <v>-723.89999999999964</v>
      </c>
      <c r="X33">
        <f>IF((W33-B33)&gt;0,W33-B33,0)</f>
        <v>0</v>
      </c>
      <c r="Y33" s="26">
        <f>IFERROR(X33/B33,0)</f>
        <v>0</v>
      </c>
      <c r="Z33" s="26">
        <f>O33/F33</f>
        <v>0.81818181818181823</v>
      </c>
      <c r="AA33" s="26">
        <f>IFERROR(R33/P33,0)</f>
        <v>0.34146341463414637</v>
      </c>
      <c r="AB33" t="str">
        <f>VLOOKUP(A33,Дома!$A$2:$H$280,2,0)</f>
        <v>г Кандалакша</v>
      </c>
      <c r="AC33">
        <f>VLOOKUP(A33,Дома!$A$2:$H$280,6,0)</f>
        <v>224</v>
      </c>
      <c r="AD33" s="26">
        <f t="shared" si="0"/>
        <v>0.90835360908353613</v>
      </c>
    </row>
    <row r="34" spans="1:30" x14ac:dyDescent="0.25">
      <c r="A34">
        <v>242947</v>
      </c>
      <c r="B34">
        <f>VLOOKUP(A34,Дома,5,0)*VLOOKUP(A34,Дома,6,0)</f>
        <v>53.769999999999996</v>
      </c>
      <c r="C34">
        <f>SUMIF(ОДПУ!$A$2:$A$351,A34,ОДПУ!$J$2:$J$351)</f>
        <v>0</v>
      </c>
      <c r="D34" t="str">
        <f>VLOOKUP(A34,ОДПУ!$A$2:$J$351,8,0)</f>
        <v>Одноставочный</v>
      </c>
      <c r="E34">
        <f>IF(D34="Одноставочный",COUNTIFS(ОДПУ!$A$2:$A$351,A34),COUNTIFS(ОДПУ!$A$2:$A$351,A34)/2)</f>
        <v>1</v>
      </c>
      <c r="F34">
        <f>COUNTIFS('Лицевые счета'!$B$2:$B$5860,A34)</f>
        <v>6</v>
      </c>
      <c r="G34">
        <f>COUNTIFS('Лицевые счета'!$B$2:$B$5860,A34,'Лицевые счета'!$F$2:$F$5860,"ФЛ")</f>
        <v>6</v>
      </c>
      <c r="H34">
        <f>COUNTIFS('Лицевые счета'!$B$2:$B$5860,A34,'Лицевые счета'!$F$2:$F$5860,"ЮЛ")</f>
        <v>0</v>
      </c>
      <c r="I34" s="23">
        <f>SUMIFS('Лицевые счета'!$H$2:$H$5860,'Лицевые счета'!$B$2:$B$5860,A34,'Лицевые счета'!$F$2:$F$5860,"ФЛ")</f>
        <v>246.60000000000002</v>
      </c>
      <c r="J34">
        <f>SUMIFS('Лицевые счета'!$I$2:$I$5860,'Лицевые счета'!$B$2:$B$5860,A34,'Лицевые счета'!$F$2:$F$5860,"ФЛ")</f>
        <v>8</v>
      </c>
      <c r="K34" s="23">
        <f>SUMIFS('Лицевые счета'!$H$2:$H$5860,'Лицевые счета'!$B$2:$B$5860,A34,'Лицевые счета'!$F$2:$F$5860,"ЮЛ")</f>
        <v>0</v>
      </c>
      <c r="L34" s="23">
        <f>I34+K34</f>
        <v>246.60000000000002</v>
      </c>
      <c r="M34" s="23">
        <f>VLOOKUP(A34,Дома,7,0)</f>
        <v>246.6</v>
      </c>
      <c r="N34" s="23">
        <f>M34-L34</f>
        <v>0</v>
      </c>
      <c r="O34">
        <f>COUNTIFS('Л_с и ПУ'!$B$2:$B$4570,A34,'Л_с и ПУ'!$C$2:$C$4570,"&gt;0")</f>
        <v>6</v>
      </c>
      <c r="P34">
        <f>SUMIF('Л_с и ПУ'!$B$2:$B$4570,A34,'Л_с и ПУ'!$C$2:$C$4570)</f>
        <v>6</v>
      </c>
      <c r="Q34">
        <f>SUMIF('Л_с и ПУ'!$B$2:$B$4570,A34,'Л_с и ПУ'!$F$2:$F$4570)</f>
        <v>77</v>
      </c>
      <c r="R34">
        <f>COUNTIFS('Л_с и ПУ'!$B$2:$B$4570,A34,'Л_с и ПУ'!$E$2:$E$4570,"Нет показаний")</f>
        <v>5</v>
      </c>
      <c r="S34">
        <f>SUMIF('Л_с и ПУ'!$B$2:$B$4570,A34,'Л_с и ПУ'!$K$2:$K$4570)</f>
        <v>645.80000000000007</v>
      </c>
      <c r="T34">
        <f>COUNTIFS('Л_с и ПУ'!$B$2:$B$4570,A34,'Л_с и ПУ'!$C$2:$C$4570,"0")</f>
        <v>0</v>
      </c>
      <c r="U34">
        <f>SUMIF('Л_с и ПУ'!$B$2:$B$4570,A34,'Л_с и ПУ'!$J$2:$J$4570)</f>
        <v>0</v>
      </c>
      <c r="V34">
        <f>Q34+S34+U34</f>
        <v>722.80000000000007</v>
      </c>
      <c r="W34">
        <f>C34-V34</f>
        <v>-722.80000000000007</v>
      </c>
      <c r="X34">
        <f>IF((W34-B34)&gt;0,W34-B34,0)</f>
        <v>0</v>
      </c>
      <c r="Y34" s="26">
        <f>IFERROR(X34/B34,0)</f>
        <v>0</v>
      </c>
      <c r="Z34" s="26">
        <f>O34/F34</f>
        <v>1</v>
      </c>
      <c r="AA34" s="26">
        <f>IFERROR(R34/P34,0)</f>
        <v>0.83333333333333337</v>
      </c>
      <c r="AB34" t="str">
        <f>VLOOKUP(A34,Дома!$A$2:$H$280,2,0)</f>
        <v>пгт Умба</v>
      </c>
      <c r="AC34">
        <f>VLOOKUP(A34,Дома!$A$2:$H$280,6,0)</f>
        <v>28.3</v>
      </c>
      <c r="AD34" s="26">
        <f t="shared" si="0"/>
        <v>4.9982338396326383E-2</v>
      </c>
    </row>
    <row r="35" spans="1:30" x14ac:dyDescent="0.25">
      <c r="A35">
        <v>58329</v>
      </c>
      <c r="B35">
        <f>VLOOKUP(A35,Дома,5,0)*VLOOKUP(A35,Дома,6,0)</f>
        <v>142.11999999999998</v>
      </c>
      <c r="C35">
        <f>SUMIF(ОДПУ!$A$2:$A$351,A35,ОДПУ!$J$2:$J$351)</f>
        <v>1615.22</v>
      </c>
      <c r="D35" t="str">
        <f>VLOOKUP(A35,ОДПУ!$A$2:$J$351,8,0)</f>
        <v>Одноставочный</v>
      </c>
      <c r="E35">
        <f>IF(D35="Одноставочный",COUNTIFS(ОДПУ!$A$2:$A$351,A35),COUNTIFS(ОДПУ!$A$2:$A$351,A35)/2)</f>
        <v>1</v>
      </c>
      <c r="F35">
        <f>COUNTIFS('Лицевые счета'!$B$2:$B$5860,A35)</f>
        <v>8</v>
      </c>
      <c r="G35">
        <f>COUNTIFS('Лицевые счета'!$B$2:$B$5860,A35,'Лицевые счета'!$F$2:$F$5860,"ФЛ")</f>
        <v>8</v>
      </c>
      <c r="H35">
        <f>COUNTIFS('Лицевые счета'!$B$2:$B$5860,A35,'Лицевые счета'!$F$2:$F$5860,"ЮЛ")</f>
        <v>0</v>
      </c>
      <c r="I35" s="23">
        <f>SUMIFS('Лицевые счета'!$H$2:$H$5860,'Лицевые счета'!$B$2:$B$5860,A35,'Лицевые счета'!$F$2:$F$5860,"ФЛ")</f>
        <v>566.20000000000005</v>
      </c>
      <c r="J35">
        <f>SUMIFS('Лицевые счета'!$I$2:$I$5860,'Лицевые счета'!$B$2:$B$5860,A35,'Лицевые счета'!$F$2:$F$5860,"ФЛ")</f>
        <v>23</v>
      </c>
      <c r="K35" s="23">
        <f>SUMIFS('Лицевые счета'!$H$2:$H$5860,'Лицевые счета'!$B$2:$B$5860,A35,'Лицевые счета'!$F$2:$F$5860,"ЮЛ")</f>
        <v>0</v>
      </c>
      <c r="L35" s="23">
        <f>I35+K35</f>
        <v>566.20000000000005</v>
      </c>
      <c r="M35" s="23">
        <f>VLOOKUP(A35,Дома,7,0)</f>
        <v>566.20000000000005</v>
      </c>
      <c r="N35" s="23">
        <f>M35-L35</f>
        <v>0</v>
      </c>
      <c r="O35">
        <f>COUNTIFS('Л_с и ПУ'!$B$2:$B$4570,A35,'Л_с и ПУ'!$C$2:$C$4570,"&gt;0")</f>
        <v>7</v>
      </c>
      <c r="P35">
        <f>SUMIF('Л_с и ПУ'!$B$2:$B$4570,A35,'Л_с и ПУ'!$C$2:$C$4570)</f>
        <v>7</v>
      </c>
      <c r="Q35">
        <f>SUMIF('Л_с и ПУ'!$B$2:$B$4570,A35,'Л_с и ПУ'!$F$2:$F$4570)</f>
        <v>1955</v>
      </c>
      <c r="R35">
        <f>COUNTIFS('Л_с и ПУ'!$B$2:$B$4570,A35,'Л_с и ПУ'!$E$2:$E$4570,"Нет показаний")</f>
        <v>1</v>
      </c>
      <c r="S35">
        <f>SUMIF('Л_с и ПУ'!$B$2:$B$4570,A35,'Л_с и ПУ'!$K$2:$K$4570)</f>
        <v>166.4</v>
      </c>
      <c r="T35">
        <f>COUNTIFS('Л_с и ПУ'!$B$2:$B$4570,A35,'Л_с и ПУ'!$C$2:$C$4570,"0")</f>
        <v>1</v>
      </c>
      <c r="U35">
        <f>SUMIF('Л_с и ПУ'!$B$2:$B$4570,A35,'Л_с и ПУ'!$J$2:$J$4570)</f>
        <v>209.6</v>
      </c>
      <c r="V35">
        <f>Q35+S35+U35</f>
        <v>2331</v>
      </c>
      <c r="W35">
        <f>C35-V35</f>
        <v>-715.78</v>
      </c>
      <c r="X35">
        <f>IF((W35-B35)&gt;0,W35-B35,0)</f>
        <v>0</v>
      </c>
      <c r="Y35" s="26">
        <f>IFERROR(X35/B35,0)</f>
        <v>0</v>
      </c>
      <c r="Z35" s="26">
        <f>O35/F35</f>
        <v>0.875</v>
      </c>
      <c r="AA35" s="26">
        <f>IFERROR(R35/P35,0)</f>
        <v>0.14285714285714285</v>
      </c>
      <c r="AB35" t="str">
        <f>VLOOKUP(A35,Дома!$A$2:$H$280,2,0)</f>
        <v>г Кандалакша</v>
      </c>
      <c r="AC35">
        <f>VLOOKUP(A35,Дома!$A$2:$H$280,6,0)</f>
        <v>74.8</v>
      </c>
      <c r="AD35" s="26">
        <f t="shared" si="0"/>
        <v>0.12234216552175335</v>
      </c>
    </row>
    <row r="36" spans="1:30" x14ac:dyDescent="0.25">
      <c r="A36">
        <v>349578</v>
      </c>
      <c r="B36">
        <f>VLOOKUP(A36,Дома,5,0)*VLOOKUP(A36,Дома,6,0)</f>
        <v>102.78999999999999</v>
      </c>
      <c r="C36">
        <f>SUMIF(ОДПУ!$A$2:$A$351,A36,ОДПУ!$J$2:$J$351)</f>
        <v>1619</v>
      </c>
      <c r="D36" t="str">
        <f>VLOOKUP(A36,ОДПУ!$A$2:$J$351,8,0)</f>
        <v>Одноставочный</v>
      </c>
      <c r="E36">
        <f>IF(D36="Одноставочный",COUNTIFS(ОДПУ!$A$2:$A$351,A36),COUNTIFS(ОДПУ!$A$2:$A$351,A36)/2)</f>
        <v>1</v>
      </c>
      <c r="F36">
        <f>COUNTIFS('Лицевые счета'!$B$2:$B$5860,A36)</f>
        <v>12</v>
      </c>
      <c r="G36">
        <f>COUNTIFS('Лицевые счета'!$B$2:$B$5860,A36,'Лицевые счета'!$F$2:$F$5860,"ФЛ")</f>
        <v>12</v>
      </c>
      <c r="H36">
        <f>COUNTIFS('Лицевые счета'!$B$2:$B$5860,A36,'Лицевые счета'!$F$2:$F$5860,"ЮЛ")</f>
        <v>0</v>
      </c>
      <c r="I36" s="23">
        <f>SUMIFS('Лицевые счета'!$H$2:$H$5860,'Лицевые счета'!$B$2:$B$5860,A36,'Лицевые счета'!$F$2:$F$5860,"ФЛ")</f>
        <v>611.40000000000009</v>
      </c>
      <c r="J36">
        <f>SUMIFS('Лицевые счета'!$I$2:$I$5860,'Лицевые счета'!$B$2:$B$5860,A36,'Лицевые счета'!$F$2:$F$5860,"ФЛ")</f>
        <v>28</v>
      </c>
      <c r="K36" s="23">
        <f>SUMIFS('Лицевые счета'!$H$2:$H$5860,'Лицевые счета'!$B$2:$B$5860,A36,'Лицевые счета'!$F$2:$F$5860,"ЮЛ")</f>
        <v>0</v>
      </c>
      <c r="L36" s="23">
        <f>I36+K36</f>
        <v>611.40000000000009</v>
      </c>
      <c r="M36" s="23">
        <f>VLOOKUP(A36,Дома,7,0)</f>
        <v>611.4</v>
      </c>
      <c r="N36" s="23">
        <f>M36-L36</f>
        <v>0</v>
      </c>
      <c r="O36">
        <f>COUNTIFS('Л_с и ПУ'!$B$2:$B$4570,A36,'Л_с и ПУ'!$C$2:$C$4570,"&gt;0")</f>
        <v>12</v>
      </c>
      <c r="P36">
        <f>SUMIF('Л_с и ПУ'!$B$2:$B$4570,A36,'Л_с и ПУ'!$C$2:$C$4570)</f>
        <v>12</v>
      </c>
      <c r="Q36">
        <f>SUMIF('Л_с и ПУ'!$B$2:$B$4570,A36,'Л_с и ПУ'!$F$2:$F$4570)</f>
        <v>1631</v>
      </c>
      <c r="R36">
        <f>COUNTIFS('Л_с и ПУ'!$B$2:$B$4570,A36,'Л_с и ПУ'!$E$2:$E$4570,"Нет показаний")</f>
        <v>5</v>
      </c>
      <c r="S36">
        <f>SUMIF('Л_с и ПУ'!$B$2:$B$4570,A36,'Л_с и ПУ'!$K$2:$K$4570)</f>
        <v>693.5</v>
      </c>
      <c r="T36">
        <f>COUNTIFS('Л_с и ПУ'!$B$2:$B$4570,A36,'Л_с и ПУ'!$C$2:$C$4570,"0")</f>
        <v>0</v>
      </c>
      <c r="U36">
        <f>SUMIF('Л_с и ПУ'!$B$2:$B$4570,A36,'Л_с и ПУ'!$J$2:$J$4570)</f>
        <v>0</v>
      </c>
      <c r="V36">
        <f>Q36+S36+U36</f>
        <v>2324.5</v>
      </c>
      <c r="W36">
        <f>C36-V36</f>
        <v>-705.5</v>
      </c>
      <c r="X36">
        <f>IF((W36-B36)&gt;0,W36-B36,0)</f>
        <v>0</v>
      </c>
      <c r="Y36" s="26">
        <f>IFERROR(X36/B36,0)</f>
        <v>0</v>
      </c>
      <c r="Z36" s="26">
        <f>O36/F36</f>
        <v>1</v>
      </c>
      <c r="AA36" s="26">
        <f>IFERROR(R36/P36,0)</f>
        <v>0.41666666666666669</v>
      </c>
      <c r="AB36" t="str">
        <f>VLOOKUP(A36,Дома!$A$2:$H$280,2,0)</f>
        <v>г Мурманск</v>
      </c>
      <c r="AC36">
        <f>VLOOKUP(A36,Дома!$A$2:$H$280,6,0)</f>
        <v>54.1</v>
      </c>
      <c r="AD36" s="26">
        <f t="shared" si="0"/>
        <v>0.12687617260787992</v>
      </c>
    </row>
    <row r="37" spans="1:30" x14ac:dyDescent="0.25">
      <c r="A37">
        <v>242792</v>
      </c>
      <c r="B37">
        <f>VLOOKUP(A37,Дома,5,0)*VLOOKUP(A37,Дома,6,0)</f>
        <v>13.299999999999999</v>
      </c>
      <c r="C37">
        <f>SUMIF(ОДПУ!$A$2:$A$351,A37,ОДПУ!$J$2:$J$351)</f>
        <v>275.7999999999995</v>
      </c>
      <c r="D37" t="str">
        <f>VLOOKUP(A37,ОДПУ!$A$2:$J$351,8,0)</f>
        <v>Одноставочный</v>
      </c>
      <c r="E37">
        <f>IF(D37="Одноставочный",COUNTIFS(ОДПУ!$A$2:$A$351,A37),COUNTIFS(ОДПУ!$A$2:$A$351,A37)/2)</f>
        <v>2</v>
      </c>
      <c r="F37">
        <f>COUNTIFS('Лицевые счета'!$B$2:$B$5860,A37)</f>
        <v>4</v>
      </c>
      <c r="G37">
        <f>COUNTIFS('Лицевые счета'!$B$2:$B$5860,A37,'Лицевые счета'!$F$2:$F$5860,"ФЛ")</f>
        <v>4</v>
      </c>
      <c r="H37">
        <f>COUNTIFS('Лицевые счета'!$B$2:$B$5860,A37,'Лицевые счета'!$F$2:$F$5860,"ЮЛ")</f>
        <v>0</v>
      </c>
      <c r="I37" s="23">
        <f>SUMIFS('Лицевые счета'!$H$2:$H$5860,'Лицевые счета'!$B$2:$B$5860,A37,'Лицевые счета'!$F$2:$F$5860,"ФЛ")</f>
        <v>213.2</v>
      </c>
      <c r="J37">
        <f>SUMIFS('Лицевые счета'!$I$2:$I$5860,'Лицевые счета'!$B$2:$B$5860,A37,'Лицевые счета'!$F$2:$F$5860,"ФЛ")</f>
        <v>4</v>
      </c>
      <c r="K37" s="23">
        <f>SUMIFS('Лицевые счета'!$H$2:$H$5860,'Лицевые счета'!$B$2:$B$5860,A37,'Лицевые счета'!$F$2:$F$5860,"ЮЛ")</f>
        <v>0</v>
      </c>
      <c r="L37" s="23">
        <f>I37+K37</f>
        <v>213.2</v>
      </c>
      <c r="M37" s="23">
        <f>VLOOKUP(A37,Дома,7,0)</f>
        <v>426.4</v>
      </c>
      <c r="N37" s="23">
        <f>M37-L37</f>
        <v>213.2</v>
      </c>
      <c r="O37">
        <f>COUNTIFS('Л_с и ПУ'!$B$2:$B$4570,A37,'Л_с и ПУ'!$C$2:$C$4570,"&gt;0")</f>
        <v>4</v>
      </c>
      <c r="P37">
        <f>SUMIF('Л_с и ПУ'!$B$2:$B$4570,A37,'Л_с и ПУ'!$C$2:$C$4570)</f>
        <v>4</v>
      </c>
      <c r="Q37">
        <f>SUMIF('Л_с и ПУ'!$B$2:$B$4570,A37,'Л_с и ПУ'!$F$2:$F$4570)</f>
        <v>911</v>
      </c>
      <c r="R37">
        <f>COUNTIFS('Л_с и ПУ'!$B$2:$B$4570,A37,'Л_с и ПУ'!$E$2:$E$4570,"Нет показаний")</f>
        <v>0</v>
      </c>
      <c r="S37">
        <f>SUMIF('Л_с и ПУ'!$B$2:$B$4570,A37,'Л_с и ПУ'!$K$2:$K$4570)</f>
        <v>0</v>
      </c>
      <c r="T37">
        <f>COUNTIFS('Л_с и ПУ'!$B$2:$B$4570,A37,'Л_с и ПУ'!$C$2:$C$4570,"0")</f>
        <v>0</v>
      </c>
      <c r="U37">
        <f>SUMIF('Л_с и ПУ'!$B$2:$B$4570,A37,'Л_с и ПУ'!$J$2:$J$4570)</f>
        <v>0</v>
      </c>
      <c r="V37">
        <f>Q37+S37+U37</f>
        <v>911</v>
      </c>
      <c r="W37">
        <f>C37-V37</f>
        <v>-635.2000000000005</v>
      </c>
      <c r="X37">
        <f>IF((W37-B37)&gt;0,W37-B37,0)</f>
        <v>0</v>
      </c>
      <c r="Y37" s="26">
        <f>IFERROR(X37/B37,0)</f>
        <v>0</v>
      </c>
      <c r="Z37" s="26">
        <f>O37/F37</f>
        <v>1</v>
      </c>
      <c r="AA37" s="26">
        <f>IFERROR(R37/P37,0)</f>
        <v>0</v>
      </c>
      <c r="AB37" t="str">
        <f>VLOOKUP(A37,Дома!$A$2:$H$280,2,0)</f>
        <v>пгт Умба</v>
      </c>
      <c r="AC37">
        <f>VLOOKUP(A37,Дома!$A$2:$H$280,6,0)</f>
        <v>7</v>
      </c>
      <c r="AD37" s="26">
        <f t="shared" si="0"/>
        <v>2.8101164191087918E-2</v>
      </c>
    </row>
    <row r="38" spans="1:30" x14ac:dyDescent="0.25">
      <c r="A38">
        <v>447357</v>
      </c>
      <c r="B38">
        <f>VLOOKUP(A38,Дома,5,0)*VLOOKUP(A38,Дома,6,0)</f>
        <v>42.75</v>
      </c>
      <c r="C38">
        <f>SUMIF(ОДПУ!$A$2:$A$351,A38,ОДПУ!$J$2:$J$351)</f>
        <v>3262.7000000000098</v>
      </c>
      <c r="D38" t="str">
        <f>VLOOKUP(A38,ОДПУ!$A$2:$J$351,8,0)</f>
        <v>Одноставочный</v>
      </c>
      <c r="E38">
        <f>IF(D38="Одноставочный",COUNTIFS(ОДПУ!$A$2:$A$351,A38),COUNTIFS(ОДПУ!$A$2:$A$351,A38)/2)</f>
        <v>1</v>
      </c>
      <c r="F38">
        <f>COUNTIFS('Лицевые счета'!$B$2:$B$5860,A38)</f>
        <v>7</v>
      </c>
      <c r="G38">
        <f>COUNTIFS('Лицевые счета'!$B$2:$B$5860,A38,'Лицевые счета'!$F$2:$F$5860,"ФЛ")</f>
        <v>7</v>
      </c>
      <c r="H38">
        <f>COUNTIFS('Лицевые счета'!$B$2:$B$5860,A38,'Лицевые счета'!$F$2:$F$5860,"ЮЛ")</f>
        <v>0</v>
      </c>
      <c r="I38" s="23">
        <f>SUMIFS('Лицевые счета'!$H$2:$H$5860,'Лицевые счета'!$B$2:$B$5860,A38,'Лицевые счета'!$F$2:$F$5860,"ФЛ")</f>
        <v>249.1</v>
      </c>
      <c r="J38">
        <f>SUMIFS('Лицевые счета'!$I$2:$I$5860,'Лицевые счета'!$B$2:$B$5860,A38,'Лицевые счета'!$F$2:$F$5860,"ФЛ")</f>
        <v>16</v>
      </c>
      <c r="K38" s="23">
        <f>SUMIFS('Лицевые счета'!$H$2:$H$5860,'Лицевые счета'!$B$2:$B$5860,A38,'Лицевые счета'!$F$2:$F$5860,"ЮЛ")</f>
        <v>0</v>
      </c>
      <c r="L38" s="23">
        <f>I38+K38</f>
        <v>249.1</v>
      </c>
      <c r="M38" s="23">
        <f>VLOOKUP(A38,Дома,7,0)</f>
        <v>249.1</v>
      </c>
      <c r="N38" s="23">
        <f>M38-L38</f>
        <v>0</v>
      </c>
      <c r="O38">
        <f>COUNTIFS('Л_с и ПУ'!$B$2:$B$4570,A38,'Л_с и ПУ'!$C$2:$C$4570,"&gt;0")</f>
        <v>7</v>
      </c>
      <c r="P38">
        <f>SUMIF('Л_с и ПУ'!$B$2:$B$4570,A38,'Л_с и ПУ'!$C$2:$C$4570)</f>
        <v>7</v>
      </c>
      <c r="Q38">
        <f>SUMIF('Л_с и ПУ'!$B$2:$B$4570,A38,'Л_с и ПУ'!$F$2:$F$4570)</f>
        <v>3346</v>
      </c>
      <c r="R38">
        <f>COUNTIFS('Л_с и ПУ'!$B$2:$B$4570,A38,'Л_с и ПУ'!$E$2:$E$4570,"Нет показаний")</f>
        <v>4</v>
      </c>
      <c r="S38">
        <f>SUMIF('Л_с и ПУ'!$B$2:$B$4570,A38,'Л_с и ПУ'!$K$2:$K$4570)</f>
        <v>518.6</v>
      </c>
      <c r="T38">
        <f>COUNTIFS('Л_с и ПУ'!$B$2:$B$4570,A38,'Л_с и ПУ'!$C$2:$C$4570,"0")</f>
        <v>0</v>
      </c>
      <c r="U38">
        <f>SUMIF('Л_с и ПУ'!$B$2:$B$4570,A38,'Л_с и ПУ'!$J$2:$J$4570)</f>
        <v>0</v>
      </c>
      <c r="V38">
        <f>Q38+S38+U38</f>
        <v>3864.6</v>
      </c>
      <c r="W38">
        <f>C38-V38</f>
        <v>-601.89999999999009</v>
      </c>
      <c r="X38">
        <f>IF((W38-B38)&gt;0,W38-B38,0)</f>
        <v>0</v>
      </c>
      <c r="Y38" s="26">
        <f>IFERROR(X38/B38,0)</f>
        <v>0</v>
      </c>
      <c r="Z38" s="26">
        <f>O38/F38</f>
        <v>1</v>
      </c>
      <c r="AA38" s="26">
        <f>IFERROR(R38/P38,0)</f>
        <v>0.5714285714285714</v>
      </c>
      <c r="AB38" t="str">
        <f>VLOOKUP(A38,Дома!$A$2:$H$280,2,0)</f>
        <v>г Мурманск</v>
      </c>
      <c r="AC38">
        <f>VLOOKUP(A38,Дома!$A$2:$H$280,6,0)</f>
        <v>22.5</v>
      </c>
      <c r="AD38" s="26">
        <f t="shared" si="0"/>
        <v>4.4713831478537365E-2</v>
      </c>
    </row>
    <row r="39" spans="1:30" x14ac:dyDescent="0.25">
      <c r="A39">
        <v>242740</v>
      </c>
      <c r="B39">
        <f>VLOOKUP(A39,Дома,5,0)*VLOOKUP(A39,Дома,6,0)</f>
        <v>115.89999999999999</v>
      </c>
      <c r="C39">
        <f>SUMIF(ОДПУ!$A$2:$A$351,A39,ОДПУ!$J$2:$J$351)</f>
        <v>559.5</v>
      </c>
      <c r="D39" t="str">
        <f>VLOOKUP(A39,ОДПУ!$A$2:$J$351,8,0)</f>
        <v>Одноставочный</v>
      </c>
      <c r="E39">
        <f>IF(D39="Одноставочный",COUNTIFS(ОДПУ!$A$2:$A$351,A39),COUNTIFS(ОДПУ!$A$2:$A$351,A39)/2)</f>
        <v>1</v>
      </c>
      <c r="F39">
        <f>COUNTIFS('Лицевые счета'!$B$2:$B$5860,A39)</f>
        <v>12</v>
      </c>
      <c r="G39">
        <f>COUNTIFS('Лицевые счета'!$B$2:$B$5860,A39,'Лицевые счета'!$F$2:$F$5860,"ФЛ")</f>
        <v>12</v>
      </c>
      <c r="H39">
        <f>COUNTIFS('Лицевые счета'!$B$2:$B$5860,A39,'Лицевые счета'!$F$2:$F$5860,"ЮЛ")</f>
        <v>0</v>
      </c>
      <c r="I39" s="23">
        <f>SUMIFS('Лицевые счета'!$H$2:$H$5860,'Лицевые счета'!$B$2:$B$5860,A39,'Лицевые счета'!$F$2:$F$5860,"ФЛ")</f>
        <v>503.2</v>
      </c>
      <c r="J39">
        <f>SUMIFS('Лицевые счета'!$I$2:$I$5860,'Лицевые счета'!$B$2:$B$5860,A39,'Лицевые счета'!$F$2:$F$5860,"ФЛ")</f>
        <v>14</v>
      </c>
      <c r="K39" s="23">
        <f>SUMIFS('Лицевые счета'!$H$2:$H$5860,'Лицевые счета'!$B$2:$B$5860,A39,'Лицевые счета'!$F$2:$F$5860,"ЮЛ")</f>
        <v>0</v>
      </c>
      <c r="L39" s="23">
        <f>I39+K39</f>
        <v>503.2</v>
      </c>
      <c r="M39" s="23">
        <f>VLOOKUP(A39,Дома,7,0)</f>
        <v>503.2</v>
      </c>
      <c r="N39" s="23">
        <f>M39-L39</f>
        <v>0</v>
      </c>
      <c r="O39">
        <f>COUNTIFS('Л_с и ПУ'!$B$2:$B$4570,A39,'Л_с и ПУ'!$C$2:$C$4570,"&gt;0")</f>
        <v>12</v>
      </c>
      <c r="P39">
        <f>SUMIF('Л_с и ПУ'!$B$2:$B$4570,A39,'Л_с и ПУ'!$C$2:$C$4570)</f>
        <v>12</v>
      </c>
      <c r="Q39">
        <f>SUMIF('Л_с и ПУ'!$B$2:$B$4570,A39,'Л_с и ПУ'!$F$2:$F$4570)</f>
        <v>553</v>
      </c>
      <c r="R39">
        <f>COUNTIFS('Л_с и ПУ'!$B$2:$B$4570,A39,'Л_с и ПУ'!$E$2:$E$4570,"Нет показаний")</f>
        <v>5</v>
      </c>
      <c r="S39">
        <f>SUMIF('Л_с и ПУ'!$B$2:$B$4570,A39,'Л_с и ПУ'!$K$2:$K$4570)</f>
        <v>595.1</v>
      </c>
      <c r="T39">
        <f>COUNTIFS('Л_с и ПУ'!$B$2:$B$4570,A39,'Л_с и ПУ'!$C$2:$C$4570,"0")</f>
        <v>0</v>
      </c>
      <c r="U39">
        <f>SUMIF('Л_с и ПУ'!$B$2:$B$4570,A39,'Л_с и ПУ'!$J$2:$J$4570)</f>
        <v>0</v>
      </c>
      <c r="V39">
        <f>Q39+S39+U39</f>
        <v>1148.0999999999999</v>
      </c>
      <c r="W39">
        <f>C39-V39</f>
        <v>-588.59999999999991</v>
      </c>
      <c r="X39">
        <f>IF((W39-B39)&gt;0,W39-B39,0)</f>
        <v>0</v>
      </c>
      <c r="Y39" s="26">
        <f>IFERROR(X39/B39,0)</f>
        <v>0</v>
      </c>
      <c r="Z39" s="26">
        <f>O39/F39</f>
        <v>1</v>
      </c>
      <c r="AA39" s="26">
        <f>IFERROR(R39/P39,0)</f>
        <v>0.41666666666666669</v>
      </c>
      <c r="AB39" t="str">
        <f>VLOOKUP(A39,Дома!$A$2:$H$280,2,0)</f>
        <v>пгт Умба</v>
      </c>
      <c r="AC39">
        <f>VLOOKUP(A39,Дома!$A$2:$H$280,6,0)</f>
        <v>61</v>
      </c>
      <c r="AD39" s="26">
        <f t="shared" si="0"/>
        <v>0.19092331768388107</v>
      </c>
    </row>
    <row r="40" spans="1:30" x14ac:dyDescent="0.25">
      <c r="A40">
        <v>431274</v>
      </c>
      <c r="B40">
        <f>VLOOKUP(A40,Дома,5,0)*VLOOKUP(A40,Дома,6,0)</f>
        <v>87.59</v>
      </c>
      <c r="C40">
        <f>SUMIF(ОДПУ!$A$2:$A$351,A40,ОДПУ!$J$2:$J$351)</f>
        <v>1051</v>
      </c>
      <c r="D40" t="str">
        <f>VLOOKUP(A40,ОДПУ!$A$2:$J$351,8,0)</f>
        <v>Одноставочный</v>
      </c>
      <c r="E40">
        <f>IF(D40="Одноставочный",COUNTIFS(ОДПУ!$A$2:$A$351,A40),COUNTIFS(ОДПУ!$A$2:$A$351,A40)/2)</f>
        <v>1</v>
      </c>
      <c r="F40">
        <f>COUNTIFS('Лицевые счета'!$B$2:$B$5860,A40)</f>
        <v>13</v>
      </c>
      <c r="G40">
        <f>COUNTIFS('Лицевые счета'!$B$2:$B$5860,A40,'Лицевые счета'!$F$2:$F$5860,"ФЛ")</f>
        <v>13</v>
      </c>
      <c r="H40">
        <f>COUNTIFS('Лицевые счета'!$B$2:$B$5860,A40,'Лицевые счета'!$F$2:$F$5860,"ЮЛ")</f>
        <v>0</v>
      </c>
      <c r="I40" s="23">
        <f>SUMIFS('Лицевые счета'!$H$2:$H$5860,'Лицевые счета'!$B$2:$B$5860,A40,'Лицевые счета'!$F$2:$F$5860,"ФЛ")</f>
        <v>319.50000000000006</v>
      </c>
      <c r="J40">
        <f>SUMIFS('Лицевые счета'!$I$2:$I$5860,'Лицевые счета'!$B$2:$B$5860,A40,'Лицевые счета'!$F$2:$F$5860,"ФЛ")</f>
        <v>25</v>
      </c>
      <c r="K40" s="23">
        <f>SUMIFS('Лицевые счета'!$H$2:$H$5860,'Лицевые счета'!$B$2:$B$5860,A40,'Лицевые счета'!$F$2:$F$5860,"ЮЛ")</f>
        <v>0</v>
      </c>
      <c r="L40" s="23">
        <f>I40+K40</f>
        <v>319.50000000000006</v>
      </c>
      <c r="M40" s="23">
        <f>VLOOKUP(A40,Дома,7,0)</f>
        <v>319.5</v>
      </c>
      <c r="N40" s="23">
        <f>M40-L40</f>
        <v>0</v>
      </c>
      <c r="O40">
        <f>COUNTIFS('Л_с и ПУ'!$B$2:$B$4570,A40,'Л_с и ПУ'!$C$2:$C$4570,"&gt;0")</f>
        <v>5</v>
      </c>
      <c r="P40">
        <f>SUMIF('Л_с и ПУ'!$B$2:$B$4570,A40,'Л_с и ПУ'!$C$2:$C$4570)</f>
        <v>5</v>
      </c>
      <c r="Q40">
        <f>SUMIF('Л_с и ПУ'!$B$2:$B$4570,A40,'Л_с и ПУ'!$F$2:$F$4570)</f>
        <v>545</v>
      </c>
      <c r="R40">
        <f>COUNTIFS('Л_с и ПУ'!$B$2:$B$4570,A40,'Л_с и ПУ'!$E$2:$E$4570,"Нет показаний")</f>
        <v>2</v>
      </c>
      <c r="S40">
        <f>SUMIF('Л_с и ПУ'!$B$2:$B$4570,A40,'Л_с и ПУ'!$K$2:$K$4570)</f>
        <v>206</v>
      </c>
      <c r="T40">
        <f>COUNTIFS('Л_с и ПУ'!$B$2:$B$4570,A40,'Л_с и ПУ'!$C$2:$C$4570,"0")</f>
        <v>8</v>
      </c>
      <c r="U40">
        <f>SUMIF('Л_с и ПУ'!$B$2:$B$4570,A40,'Л_с и ПУ'!$J$2:$J$4570)</f>
        <v>853.6</v>
      </c>
      <c r="V40">
        <f>Q40+S40+U40</f>
        <v>1604.6</v>
      </c>
      <c r="W40">
        <f>C40-V40</f>
        <v>-553.59999999999991</v>
      </c>
      <c r="X40">
        <f>IF((W40-B40)&gt;0,W40-B40,0)</f>
        <v>0</v>
      </c>
      <c r="Y40" s="26">
        <f>IFERROR(X40/B40,0)</f>
        <v>0</v>
      </c>
      <c r="Z40" s="26">
        <f>O40/F40</f>
        <v>0.38461538461538464</v>
      </c>
      <c r="AA40" s="26">
        <f>IFERROR(R40/P40,0)</f>
        <v>0.4</v>
      </c>
      <c r="AB40" t="str">
        <f>VLOOKUP(A40,Дома!$A$2:$H$280,2,0)</f>
        <v>г Мурманск</v>
      </c>
      <c r="AC40">
        <f>VLOOKUP(A40,Дома!$A$2:$H$280,6,0)</f>
        <v>46.1</v>
      </c>
      <c r="AD40" s="26">
        <f t="shared" si="0"/>
        <v>0.16505549588256355</v>
      </c>
    </row>
    <row r="41" spans="1:30" x14ac:dyDescent="0.25">
      <c r="A41">
        <v>250391</v>
      </c>
      <c r="B41">
        <f>VLOOKUP(A41,Дома,5,0)*VLOOKUP(A41,Дома,6,0)</f>
        <v>41.8</v>
      </c>
      <c r="C41">
        <f>SUMIF(ОДПУ!$A$2:$A$351,A41,ОДПУ!$J$2:$J$351)</f>
        <v>750</v>
      </c>
      <c r="D41" t="str">
        <f>VLOOKUP(A41,ОДПУ!$A$2:$J$351,8,0)</f>
        <v>Одноставочный</v>
      </c>
      <c r="E41">
        <f>IF(D41="Одноставочный",COUNTIFS(ОДПУ!$A$2:$A$351,A41),COUNTIFS(ОДПУ!$A$2:$A$351,A41)/2)</f>
        <v>1</v>
      </c>
      <c r="F41">
        <f>COUNTIFS('Лицевые счета'!$B$2:$B$5860,A41)</f>
        <v>8</v>
      </c>
      <c r="G41">
        <f>COUNTIFS('Лицевые счета'!$B$2:$B$5860,A41,'Лицевые счета'!$F$2:$F$5860,"ФЛ")</f>
        <v>8</v>
      </c>
      <c r="H41">
        <f>COUNTIFS('Лицевые счета'!$B$2:$B$5860,A41,'Лицевые счета'!$F$2:$F$5860,"ЮЛ")</f>
        <v>0</v>
      </c>
      <c r="I41" s="23">
        <f>SUMIFS('Лицевые счета'!$H$2:$H$5860,'Лицевые счета'!$B$2:$B$5860,A41,'Лицевые счета'!$F$2:$F$5860,"ФЛ")</f>
        <v>279.3</v>
      </c>
      <c r="J41">
        <f>SUMIFS('Лицевые счета'!$I$2:$I$5860,'Лицевые счета'!$B$2:$B$5860,A41,'Лицевые счета'!$F$2:$F$5860,"ФЛ")</f>
        <v>16</v>
      </c>
      <c r="K41" s="23">
        <f>SUMIFS('Лицевые счета'!$H$2:$H$5860,'Лицевые счета'!$B$2:$B$5860,A41,'Лицевые счета'!$F$2:$F$5860,"ЮЛ")</f>
        <v>0</v>
      </c>
      <c r="L41" s="23">
        <f>I41+K41</f>
        <v>279.3</v>
      </c>
      <c r="M41" s="23">
        <f>VLOOKUP(A41,Дома,7,0)</f>
        <v>279.3</v>
      </c>
      <c r="N41" s="23">
        <f>M41-L41</f>
        <v>0</v>
      </c>
      <c r="O41">
        <f>COUNTIFS('Л_с и ПУ'!$B$2:$B$4570,A41,'Л_с и ПУ'!$C$2:$C$4570,"&gt;0")</f>
        <v>8</v>
      </c>
      <c r="P41">
        <f>SUMIF('Л_с и ПУ'!$B$2:$B$4570,A41,'Л_с и ПУ'!$C$2:$C$4570)</f>
        <v>8</v>
      </c>
      <c r="Q41">
        <f>SUMIF('Л_с и ПУ'!$B$2:$B$4570,A41,'Л_с и ПУ'!$F$2:$F$4570)</f>
        <v>1206</v>
      </c>
      <c r="R41">
        <f>COUNTIFS('Л_с и ПУ'!$B$2:$B$4570,A41,'Л_с и ПУ'!$E$2:$E$4570,"Нет показаний")</f>
        <v>1</v>
      </c>
      <c r="S41">
        <f>SUMIF('Л_с и ПУ'!$B$2:$B$4570,A41,'Л_с и ПУ'!$K$2:$K$4570)</f>
        <v>92</v>
      </c>
      <c r="T41">
        <f>COUNTIFS('Л_с и ПУ'!$B$2:$B$4570,A41,'Л_с и ПУ'!$C$2:$C$4570,"0")</f>
        <v>0</v>
      </c>
      <c r="U41">
        <f>SUMIF('Л_с и ПУ'!$B$2:$B$4570,A41,'Л_с и ПУ'!$J$2:$J$4570)</f>
        <v>0</v>
      </c>
      <c r="V41">
        <f>Q41+S41+U41</f>
        <v>1298</v>
      </c>
      <c r="W41">
        <f>C41-V41</f>
        <v>-548</v>
      </c>
      <c r="X41">
        <f>IF((W41-B41)&gt;0,W41-B41,0)</f>
        <v>0</v>
      </c>
      <c r="Y41" s="26">
        <f>IFERROR(X41/B41,0)</f>
        <v>0</v>
      </c>
      <c r="Z41" s="26">
        <f>O41/F41</f>
        <v>1</v>
      </c>
      <c r="AA41" s="26">
        <f>IFERROR(R41/P41,0)</f>
        <v>0.125</v>
      </c>
      <c r="AB41" t="str">
        <f>VLOOKUP(A41,Дома!$A$2:$H$280,2,0)</f>
        <v>г Кола</v>
      </c>
      <c r="AC41">
        <f>VLOOKUP(A41,Дома!$A$2:$H$280,6,0)</f>
        <v>22</v>
      </c>
      <c r="AD41" s="26">
        <f t="shared" si="0"/>
        <v>6.7484662576687116E-2</v>
      </c>
    </row>
    <row r="42" spans="1:30" x14ac:dyDescent="0.25">
      <c r="A42">
        <v>242780</v>
      </c>
      <c r="B42">
        <f>VLOOKUP(A42,Дома,5,0)*VLOOKUP(A42,Дома,6,0)</f>
        <v>61.75</v>
      </c>
      <c r="C42">
        <f>SUMIF(ОДПУ!$A$2:$A$351,A42,ОДПУ!$J$2:$J$351)</f>
        <v>66.199999999997104</v>
      </c>
      <c r="D42" t="str">
        <f>VLOOKUP(A42,ОДПУ!$A$2:$J$351,8,0)</f>
        <v>Одноставочный</v>
      </c>
      <c r="E42">
        <f>IF(D42="Одноставочный",COUNTIFS(ОДПУ!$A$2:$A$351,A42),COUNTIFS(ОДПУ!$A$2:$A$351,A42)/2)</f>
        <v>1</v>
      </c>
      <c r="F42">
        <f>COUNTIFS('Лицевые счета'!$B$2:$B$5860,A42)</f>
        <v>8</v>
      </c>
      <c r="G42">
        <f>COUNTIFS('Лицевые счета'!$B$2:$B$5860,A42,'Лицевые счета'!$F$2:$F$5860,"ФЛ")</f>
        <v>8</v>
      </c>
      <c r="H42">
        <f>COUNTIFS('Лицевые счета'!$B$2:$B$5860,A42,'Лицевые счета'!$F$2:$F$5860,"ЮЛ")</f>
        <v>0</v>
      </c>
      <c r="I42" s="23">
        <f>SUMIFS('Лицевые счета'!$H$2:$H$5860,'Лицевые счета'!$B$2:$B$5860,A42,'Лицевые счета'!$F$2:$F$5860,"ФЛ")</f>
        <v>326.00000000000006</v>
      </c>
      <c r="J42">
        <f>SUMIFS('Лицевые счета'!$I$2:$I$5860,'Лицевые счета'!$B$2:$B$5860,A42,'Лицевые счета'!$F$2:$F$5860,"ФЛ")</f>
        <v>8</v>
      </c>
      <c r="K42" s="23">
        <f>SUMIFS('Лицевые счета'!$H$2:$H$5860,'Лицевые счета'!$B$2:$B$5860,A42,'Лицевые счета'!$F$2:$F$5860,"ЮЛ")</f>
        <v>0</v>
      </c>
      <c r="L42" s="23">
        <f>I42+K42</f>
        <v>326.00000000000006</v>
      </c>
      <c r="M42" s="23">
        <f>VLOOKUP(A42,Дома,7,0)</f>
        <v>326</v>
      </c>
      <c r="N42" s="23">
        <f>M42-L42</f>
        <v>0</v>
      </c>
      <c r="O42">
        <f>COUNTIFS('Л_с и ПУ'!$B$2:$B$4570,A42,'Л_с и ПУ'!$C$2:$C$4570,"&gt;0")</f>
        <v>8</v>
      </c>
      <c r="P42">
        <f>SUMIF('Л_с и ПУ'!$B$2:$B$4570,A42,'Л_с и ПУ'!$C$2:$C$4570)</f>
        <v>8</v>
      </c>
      <c r="Q42">
        <f>SUMIF('Л_с и ПУ'!$B$2:$B$4570,A42,'Л_с и ПУ'!$F$2:$F$4570)</f>
        <v>-37</v>
      </c>
      <c r="R42">
        <f>COUNTIFS('Л_с и ПУ'!$B$2:$B$4570,A42,'Л_с и ПУ'!$E$2:$E$4570,"Нет показаний")</f>
        <v>6</v>
      </c>
      <c r="S42">
        <f>SUMIF('Л_с и ПУ'!$B$2:$B$4570,A42,'Л_с и ПУ'!$K$2:$K$4570)</f>
        <v>647.70000000000005</v>
      </c>
      <c r="T42">
        <f>COUNTIFS('Л_с и ПУ'!$B$2:$B$4570,A42,'Л_с и ПУ'!$C$2:$C$4570,"0")</f>
        <v>0</v>
      </c>
      <c r="U42">
        <f>SUMIF('Л_с и ПУ'!$B$2:$B$4570,A42,'Л_с и ПУ'!$J$2:$J$4570)</f>
        <v>0</v>
      </c>
      <c r="V42">
        <f>Q42+S42+U42</f>
        <v>610.70000000000005</v>
      </c>
      <c r="W42">
        <f>C42-V42</f>
        <v>-544.50000000000296</v>
      </c>
      <c r="X42">
        <f>IF((W42-B42)&gt;0,W42-B42,0)</f>
        <v>0</v>
      </c>
      <c r="Y42" s="26">
        <f>IFERROR(X42/B42,0)</f>
        <v>0</v>
      </c>
      <c r="Z42" s="26">
        <f>O42/F42</f>
        <v>1</v>
      </c>
      <c r="AA42" s="26">
        <f>IFERROR(R42/P42,0)</f>
        <v>0.75</v>
      </c>
      <c r="AB42" t="str">
        <f>VLOOKUP(A42,Дома!$A$2:$H$280,2,0)</f>
        <v>пгт Умба</v>
      </c>
      <c r="AC42">
        <f>VLOOKUP(A42,Дома!$A$2:$H$280,6,0)</f>
        <v>32.5</v>
      </c>
      <c r="AD42" s="26">
        <f t="shared" si="0"/>
        <v>6.3650607128867998E-2</v>
      </c>
    </row>
    <row r="43" spans="1:30" x14ac:dyDescent="0.25">
      <c r="A43">
        <v>1605</v>
      </c>
      <c r="B43">
        <f>VLOOKUP(A43,Дома,5,0)*VLOOKUP(A43,Дома,6,0)</f>
        <v>93.48</v>
      </c>
      <c r="C43">
        <f>SUMIF(ОДПУ!$A$2:$A$351,A43,ОДПУ!$J$2:$J$351)</f>
        <v>1422</v>
      </c>
      <c r="D43" t="str">
        <f>VLOOKUP(A43,ОДПУ!$A$2:$J$351,8,0)</f>
        <v>Одноставочный</v>
      </c>
      <c r="E43">
        <f>IF(D43="Одноставочный",COUNTIFS(ОДПУ!$A$2:$A$351,A43),COUNTIFS(ОДПУ!$A$2:$A$351,A43)/2)</f>
        <v>1</v>
      </c>
      <c r="F43">
        <f>COUNTIFS('Лицевые счета'!$B$2:$B$5860,A43)</f>
        <v>12</v>
      </c>
      <c r="G43">
        <f>COUNTIFS('Лицевые счета'!$B$2:$B$5860,A43,'Лицевые счета'!$F$2:$F$5860,"ФЛ")</f>
        <v>12</v>
      </c>
      <c r="H43">
        <f>COUNTIFS('Лицевые счета'!$B$2:$B$5860,A43,'Лицевые счета'!$F$2:$F$5860,"ЮЛ")</f>
        <v>0</v>
      </c>
      <c r="I43" s="23">
        <f>SUMIFS('Лицевые счета'!$H$2:$H$5860,'Лицевые счета'!$B$2:$B$5860,A43,'Лицевые счета'!$F$2:$F$5860,"ФЛ")</f>
        <v>510.59999999999997</v>
      </c>
      <c r="J43">
        <f>SUMIFS('Лицевые счета'!$I$2:$I$5860,'Лицевые счета'!$B$2:$B$5860,A43,'Лицевые счета'!$F$2:$F$5860,"ФЛ")</f>
        <v>21</v>
      </c>
      <c r="K43" s="23">
        <f>SUMIFS('Лицевые счета'!$H$2:$H$5860,'Лицевые счета'!$B$2:$B$5860,A43,'Лицевые счета'!$F$2:$F$5860,"ЮЛ")</f>
        <v>0</v>
      </c>
      <c r="L43" s="23">
        <f>I43+K43</f>
        <v>510.59999999999997</v>
      </c>
      <c r="M43" s="23">
        <f>VLOOKUP(A43,Дома,7,0)</f>
        <v>510.6</v>
      </c>
      <c r="N43" s="23">
        <f>M43-L43</f>
        <v>0</v>
      </c>
      <c r="O43">
        <f>COUNTIFS('Л_с и ПУ'!$B$2:$B$4570,A43,'Л_с и ПУ'!$C$2:$C$4570,"&gt;0")</f>
        <v>11</v>
      </c>
      <c r="P43">
        <f>SUMIF('Л_с и ПУ'!$B$2:$B$4570,A43,'Л_с и ПУ'!$C$2:$C$4570)</f>
        <v>11</v>
      </c>
      <c r="Q43">
        <f>SUMIF('Л_с и ПУ'!$B$2:$B$4570,A43,'Л_с и ПУ'!$F$2:$F$4570)</f>
        <v>984</v>
      </c>
      <c r="R43">
        <f>COUNTIFS('Л_с и ПУ'!$B$2:$B$4570,A43,'Л_с и ПУ'!$E$2:$E$4570,"Нет показаний")</f>
        <v>5</v>
      </c>
      <c r="S43">
        <f>SUMIF('Л_с и ПУ'!$B$2:$B$4570,A43,'Л_с и ПУ'!$K$2:$K$4570)</f>
        <v>835.4</v>
      </c>
      <c r="T43">
        <f>COUNTIFS('Л_с и ПУ'!$B$2:$B$4570,A43,'Л_с и ПУ'!$C$2:$C$4570,"0")</f>
        <v>1</v>
      </c>
      <c r="U43">
        <f>SUMIF('Л_с и ПУ'!$B$2:$B$4570,A43,'Л_с и ПУ'!$J$2:$J$4570)</f>
        <v>142</v>
      </c>
      <c r="V43">
        <f>Q43+S43+U43</f>
        <v>1961.4</v>
      </c>
      <c r="W43">
        <f>C43-V43</f>
        <v>-539.40000000000009</v>
      </c>
      <c r="X43">
        <f>IF((W43-B43)&gt;0,W43-B43,0)</f>
        <v>0</v>
      </c>
      <c r="Y43" s="26">
        <f>IFERROR(X43/B43,0)</f>
        <v>0</v>
      </c>
      <c r="Z43" s="26">
        <f>O43/F43</f>
        <v>0.91666666666666663</v>
      </c>
      <c r="AA43" s="26">
        <f>IFERROR(R43/P43,0)</f>
        <v>0.45454545454545453</v>
      </c>
      <c r="AB43" t="str">
        <f>VLOOKUP(A43,Дома!$A$2:$H$280,2,0)</f>
        <v>нп Африканда 2</v>
      </c>
      <c r="AC43">
        <f>VLOOKUP(A43,Дома!$A$2:$H$280,6,0)</f>
        <v>49.2</v>
      </c>
      <c r="AD43" s="26">
        <f t="shared" si="0"/>
        <v>8.9863013698630145E-2</v>
      </c>
    </row>
    <row r="44" spans="1:30" x14ac:dyDescent="0.25">
      <c r="A44">
        <v>447175</v>
      </c>
      <c r="B44">
        <f>VLOOKUP(A44,Дома,5,0)*VLOOKUP(A44,Дома,6,0)</f>
        <v>167.39</v>
      </c>
      <c r="C44">
        <f>SUMIF(ОДПУ!$A$2:$A$351,A44,ОДПУ!$J$2:$J$351)</f>
        <v>1319.8999999999901</v>
      </c>
      <c r="D44" t="str">
        <f>VLOOKUP(A44,ОДПУ!$A$2:$J$351,8,0)</f>
        <v>Одноставочный</v>
      </c>
      <c r="E44">
        <f>IF(D44="Одноставочный",COUNTIFS(ОДПУ!$A$2:$A$351,A44),COUNTIFS(ОДПУ!$A$2:$A$351,A44)/2)</f>
        <v>1</v>
      </c>
      <c r="F44">
        <f>COUNTIFS('Лицевые счета'!$B$2:$B$5860,A44)</f>
        <v>8</v>
      </c>
      <c r="G44">
        <f>COUNTIFS('Лицевые счета'!$B$2:$B$5860,A44,'Лицевые счета'!$F$2:$F$5860,"ФЛ")</f>
        <v>8</v>
      </c>
      <c r="H44">
        <f>COUNTIFS('Лицевые счета'!$B$2:$B$5860,A44,'Лицевые счета'!$F$2:$F$5860,"ЮЛ")</f>
        <v>0</v>
      </c>
      <c r="I44" s="23">
        <f>SUMIFS('Лицевые счета'!$H$2:$H$5860,'Лицевые счета'!$B$2:$B$5860,A44,'Лицевые счета'!$F$2:$F$5860,"ФЛ")</f>
        <v>547.5</v>
      </c>
      <c r="J44">
        <f>SUMIFS('Лицевые счета'!$I$2:$I$5860,'Лицевые счета'!$B$2:$B$5860,A44,'Лицевые счета'!$F$2:$F$5860,"ФЛ")</f>
        <v>21</v>
      </c>
      <c r="K44" s="23">
        <f>SUMIFS('Лицевые счета'!$H$2:$H$5860,'Лицевые счета'!$B$2:$B$5860,A44,'Лицевые счета'!$F$2:$F$5860,"ЮЛ")</f>
        <v>0</v>
      </c>
      <c r="L44" s="23">
        <f>I44+K44</f>
        <v>547.5</v>
      </c>
      <c r="M44" s="23">
        <f>VLOOKUP(A44,Дома,7,0)</f>
        <v>547.5</v>
      </c>
      <c r="N44" s="23">
        <f>M44-L44</f>
        <v>0</v>
      </c>
      <c r="O44">
        <f>COUNTIFS('Л_с и ПУ'!$B$2:$B$4570,A44,'Л_с и ПУ'!$C$2:$C$4570,"&gt;0")</f>
        <v>8</v>
      </c>
      <c r="P44">
        <f>SUMIF('Л_с и ПУ'!$B$2:$B$4570,A44,'Л_с и ПУ'!$C$2:$C$4570)</f>
        <v>10</v>
      </c>
      <c r="Q44">
        <f>SUMIF('Л_с и ПУ'!$B$2:$B$4570,A44,'Л_с и ПУ'!$F$2:$F$4570)</f>
        <v>1346</v>
      </c>
      <c r="R44">
        <f>COUNTIFS('Л_с и ПУ'!$B$2:$B$4570,A44,'Л_с и ПУ'!$E$2:$E$4570,"Нет показаний")</f>
        <v>2</v>
      </c>
      <c r="S44">
        <f>SUMIF('Л_с и ПУ'!$B$2:$B$4570,A44,'Л_с и ПУ'!$K$2:$K$4570)</f>
        <v>513.20000000000005</v>
      </c>
      <c r="T44">
        <f>COUNTIFS('Л_с и ПУ'!$B$2:$B$4570,A44,'Л_с и ПУ'!$C$2:$C$4570,"0")</f>
        <v>0</v>
      </c>
      <c r="U44">
        <f>SUMIF('Л_с и ПУ'!$B$2:$B$4570,A44,'Л_с и ПУ'!$J$2:$J$4570)</f>
        <v>0</v>
      </c>
      <c r="V44">
        <f>Q44+S44+U44</f>
        <v>1859.2</v>
      </c>
      <c r="W44">
        <f>C44-V44</f>
        <v>-539.30000000000996</v>
      </c>
      <c r="X44">
        <f>IF((W44-B44)&gt;0,W44-B44,0)</f>
        <v>0</v>
      </c>
      <c r="Y44" s="26">
        <f>IFERROR(X44/B44,0)</f>
        <v>0</v>
      </c>
      <c r="Z44" s="26">
        <f>O44/F44</f>
        <v>1</v>
      </c>
      <c r="AA44" s="26">
        <f>IFERROR(R44/P44,0)</f>
        <v>0.2</v>
      </c>
      <c r="AB44" t="str">
        <f>VLOOKUP(A44,Дома!$A$2:$H$280,2,0)</f>
        <v>г Кандалакша</v>
      </c>
      <c r="AC44">
        <f>VLOOKUP(A44,Дома!$A$2:$H$280,6,0)</f>
        <v>88.1</v>
      </c>
      <c r="AD44" s="26">
        <f t="shared" si="0"/>
        <v>0.19198082370886904</v>
      </c>
    </row>
    <row r="45" spans="1:30" x14ac:dyDescent="0.25">
      <c r="A45">
        <v>242774</v>
      </c>
      <c r="B45">
        <f>VLOOKUP(A45,Дома,5,0)*VLOOKUP(A45,Дома,6,0)</f>
        <v>123.68999999999998</v>
      </c>
      <c r="C45">
        <f>SUMIF(ОДПУ!$A$2:$A$351,A45,ОДПУ!$J$2:$J$351)</f>
        <v>1094.78</v>
      </c>
      <c r="D45" t="str">
        <f>VLOOKUP(A45,ОДПУ!$A$2:$J$351,8,0)</f>
        <v>Одноставочный</v>
      </c>
      <c r="E45">
        <f>IF(D45="Одноставочный",COUNTIFS(ОДПУ!$A$2:$A$351,A45),COUNTIFS(ОДПУ!$A$2:$A$351,A45)/2)</f>
        <v>1</v>
      </c>
      <c r="F45">
        <f>COUNTIFS('Лицевые счета'!$B$2:$B$5860,A45)</f>
        <v>11</v>
      </c>
      <c r="G45">
        <f>COUNTIFS('Лицевые счета'!$B$2:$B$5860,A45,'Лицевые счета'!$F$2:$F$5860,"ФЛ")</f>
        <v>11</v>
      </c>
      <c r="H45">
        <f>COUNTIFS('Лицевые счета'!$B$2:$B$5860,A45,'Лицевые счета'!$F$2:$F$5860,"ЮЛ")</f>
        <v>0</v>
      </c>
      <c r="I45" s="23">
        <f>SUMIFS('Лицевые счета'!$H$2:$H$5860,'Лицевые счета'!$B$2:$B$5860,A45,'Лицевые счета'!$F$2:$F$5860,"ФЛ")</f>
        <v>458.90000000000003</v>
      </c>
      <c r="J45">
        <f>SUMIFS('Лицевые счета'!$I$2:$I$5860,'Лицевые счета'!$B$2:$B$5860,A45,'Лицевые счета'!$F$2:$F$5860,"ФЛ")</f>
        <v>16</v>
      </c>
      <c r="K45" s="23">
        <f>SUMIFS('Лицевые счета'!$H$2:$H$5860,'Лицевые счета'!$B$2:$B$5860,A45,'Лицевые счета'!$F$2:$F$5860,"ЮЛ")</f>
        <v>0</v>
      </c>
      <c r="L45" s="23">
        <f>I45+K45</f>
        <v>458.90000000000003</v>
      </c>
      <c r="M45" s="23">
        <f>VLOOKUP(A45,Дома,7,0)</f>
        <v>458.9</v>
      </c>
      <c r="N45" s="23">
        <f>M45-L45</f>
        <v>0</v>
      </c>
      <c r="O45">
        <f>COUNTIFS('Л_с и ПУ'!$B$2:$B$4570,A45,'Л_с и ПУ'!$C$2:$C$4570,"&gt;0")</f>
        <v>11</v>
      </c>
      <c r="P45">
        <f>SUMIF('Л_с и ПУ'!$B$2:$B$4570,A45,'Л_с и ПУ'!$C$2:$C$4570)</f>
        <v>11</v>
      </c>
      <c r="Q45">
        <f>SUMIF('Л_с и ПУ'!$B$2:$B$4570,A45,'Л_с и ПУ'!$F$2:$F$4570)</f>
        <v>798</v>
      </c>
      <c r="R45">
        <f>COUNTIFS('Л_с и ПУ'!$B$2:$B$4570,A45,'Л_с и ПУ'!$E$2:$E$4570,"Нет показаний")</f>
        <v>6</v>
      </c>
      <c r="S45">
        <f>SUMIF('Л_с и ПУ'!$B$2:$B$4570,A45,'Л_с и ПУ'!$K$2:$K$4570)</f>
        <v>792.80000000000007</v>
      </c>
      <c r="T45">
        <f>COUNTIFS('Л_с и ПУ'!$B$2:$B$4570,A45,'Л_с и ПУ'!$C$2:$C$4570,"0")</f>
        <v>0</v>
      </c>
      <c r="U45">
        <f>SUMIF('Л_с и ПУ'!$B$2:$B$4570,A45,'Л_с и ПУ'!$J$2:$J$4570)</f>
        <v>0</v>
      </c>
      <c r="V45">
        <f>Q45+S45+U45</f>
        <v>1590.8000000000002</v>
      </c>
      <c r="W45">
        <f>C45-V45</f>
        <v>-496.02000000000021</v>
      </c>
      <c r="X45">
        <f>IF((W45-B45)&gt;0,W45-B45,0)</f>
        <v>0</v>
      </c>
      <c r="Y45" s="26">
        <f>IFERROR(X45/B45,0)</f>
        <v>0</v>
      </c>
      <c r="Z45" s="26">
        <f>O45/F45</f>
        <v>1</v>
      </c>
      <c r="AA45" s="26">
        <f>IFERROR(R45/P45,0)</f>
        <v>0.54545454545454541</v>
      </c>
      <c r="AB45" t="str">
        <f>VLOOKUP(A45,Дома!$A$2:$H$280,2,0)</f>
        <v>пгт Умба</v>
      </c>
      <c r="AC45">
        <f>VLOOKUP(A45,Дома!$A$2:$H$280,6,0)</f>
        <v>65.099999999999994</v>
      </c>
      <c r="AD45" s="26">
        <f t="shared" si="0"/>
        <v>0.10205361341903119</v>
      </c>
    </row>
    <row r="46" spans="1:30" x14ac:dyDescent="0.25">
      <c r="A46">
        <v>58346</v>
      </c>
      <c r="B46">
        <f>VLOOKUP(A46,Дома,5,0)*VLOOKUP(A46,Дома,6,0)</f>
        <v>102.41</v>
      </c>
      <c r="C46">
        <f>SUMIF(ОДПУ!$A$2:$A$351,A46,ОДПУ!$J$2:$J$351)</f>
        <v>1686.6599999999901</v>
      </c>
      <c r="D46" t="str">
        <f>VLOOKUP(A46,ОДПУ!$A$2:$J$351,8,0)</f>
        <v>Одноставочный</v>
      </c>
      <c r="E46">
        <f>IF(D46="Одноставочный",COUNTIFS(ОДПУ!$A$2:$A$351,A46),COUNTIFS(ОДПУ!$A$2:$A$351,A46)/2)</f>
        <v>1</v>
      </c>
      <c r="F46">
        <f>COUNTIFS('Лицевые счета'!$B$2:$B$5860,A46)</f>
        <v>12</v>
      </c>
      <c r="G46">
        <f>COUNTIFS('Лицевые счета'!$B$2:$B$5860,A46,'Лицевые счета'!$F$2:$F$5860,"ФЛ")</f>
        <v>12</v>
      </c>
      <c r="H46">
        <f>COUNTIFS('Лицевые счета'!$B$2:$B$5860,A46,'Лицевые счета'!$F$2:$F$5860,"ЮЛ")</f>
        <v>0</v>
      </c>
      <c r="I46" s="23">
        <f>SUMIFS('Лицевые счета'!$H$2:$H$5860,'Лицевые счета'!$B$2:$B$5860,A46,'Лицевые счета'!$F$2:$F$5860,"ФЛ")</f>
        <v>637.90000000000009</v>
      </c>
      <c r="J46">
        <f>SUMIFS('Лицевые счета'!$I$2:$I$5860,'Лицевые счета'!$B$2:$B$5860,A46,'Лицевые счета'!$F$2:$F$5860,"ФЛ")</f>
        <v>20</v>
      </c>
      <c r="K46" s="23">
        <f>SUMIFS('Лицевые счета'!$H$2:$H$5860,'Лицевые счета'!$B$2:$B$5860,A46,'Лицевые счета'!$F$2:$F$5860,"ЮЛ")</f>
        <v>0</v>
      </c>
      <c r="L46" s="23">
        <f>I46+K46</f>
        <v>637.90000000000009</v>
      </c>
      <c r="M46" s="23">
        <f>VLOOKUP(A46,Дома,7,0)</f>
        <v>637.9</v>
      </c>
      <c r="N46" s="23">
        <f>M46-L46</f>
        <v>0</v>
      </c>
      <c r="O46">
        <f>COUNTIFS('Л_с и ПУ'!$B$2:$B$4570,A46,'Л_с и ПУ'!$C$2:$C$4570,"&gt;0")</f>
        <v>11</v>
      </c>
      <c r="P46">
        <f>SUMIF('Л_с и ПУ'!$B$2:$B$4570,A46,'Л_с и ПУ'!$C$2:$C$4570)</f>
        <v>11</v>
      </c>
      <c r="Q46">
        <f>SUMIF('Л_с и ПУ'!$B$2:$B$4570,A46,'Л_с и ПУ'!$F$2:$F$4570)</f>
        <v>711</v>
      </c>
      <c r="R46">
        <f>COUNTIFS('Л_с и ПУ'!$B$2:$B$4570,A46,'Л_с и ПУ'!$E$2:$E$4570,"Нет показаний")</f>
        <v>7</v>
      </c>
      <c r="S46">
        <f>SUMIF('Л_с и ПУ'!$B$2:$B$4570,A46,'Л_с и ПУ'!$K$2:$K$4570)</f>
        <v>1192.5</v>
      </c>
      <c r="T46">
        <f>COUNTIFS('Л_с и ПУ'!$B$2:$B$4570,A46,'Л_с и ПУ'!$C$2:$C$4570,"0")</f>
        <v>1</v>
      </c>
      <c r="U46">
        <f>SUMIF('Л_с и ПУ'!$B$2:$B$4570,A46,'Л_с и ПУ'!$J$2:$J$4570)</f>
        <v>263.70000000000005</v>
      </c>
      <c r="V46">
        <f>Q46+S46+U46</f>
        <v>2167.1999999999998</v>
      </c>
      <c r="W46">
        <f>C46-V46</f>
        <v>-480.54000000000974</v>
      </c>
      <c r="X46">
        <f>IF((W46-B46)&gt;0,W46-B46,0)</f>
        <v>0</v>
      </c>
      <c r="Y46" s="26">
        <f>IFERROR(X46/B46,0)</f>
        <v>0</v>
      </c>
      <c r="Z46" s="26">
        <f>O46/F46</f>
        <v>0.91666666666666663</v>
      </c>
      <c r="AA46" s="26">
        <f>IFERROR(R46/P46,0)</f>
        <v>0.63636363636363635</v>
      </c>
      <c r="AB46" t="str">
        <f>VLOOKUP(A46,Дома!$A$2:$H$280,2,0)</f>
        <v>г Кандалакша</v>
      </c>
      <c r="AC46">
        <f>VLOOKUP(A46,Дома!$A$2:$H$280,6,0)</f>
        <v>53.9</v>
      </c>
      <c r="AD46" s="26">
        <f t="shared" si="0"/>
        <v>0.46545768566493956</v>
      </c>
    </row>
    <row r="47" spans="1:30" x14ac:dyDescent="0.25">
      <c r="A47">
        <v>242903</v>
      </c>
      <c r="B47">
        <f>VLOOKUP(A47,Дома,5,0)*VLOOKUP(A47,Дома,6,0)</f>
        <v>0</v>
      </c>
      <c r="C47">
        <f>SUMIF(ОДПУ!$A$2:$A$351,A47,ОДПУ!$J$2:$J$351)</f>
        <v>0</v>
      </c>
      <c r="D47" t="str">
        <f>VLOOKUP(A47,ОДПУ!$A$2:$J$351,8,0)</f>
        <v>Одноставочный</v>
      </c>
      <c r="E47">
        <f>IF(D47="Одноставочный",COUNTIFS(ОДПУ!$A$2:$A$351,A47),COUNTIFS(ОДПУ!$A$2:$A$351,A47)/2)</f>
        <v>1</v>
      </c>
      <c r="F47">
        <f>COUNTIFS('Лицевые счета'!$B$2:$B$5860,A47)</f>
        <v>4</v>
      </c>
      <c r="G47">
        <f>COUNTIFS('Лицевые счета'!$B$2:$B$5860,A47,'Лицевые счета'!$F$2:$F$5860,"ФЛ")</f>
        <v>4</v>
      </c>
      <c r="H47">
        <f>COUNTIFS('Лицевые счета'!$B$2:$B$5860,A47,'Лицевые счета'!$F$2:$F$5860,"ЮЛ")</f>
        <v>0</v>
      </c>
      <c r="I47" s="23">
        <f>SUMIFS('Лицевые счета'!$H$2:$H$5860,'Лицевые счета'!$B$2:$B$5860,A47,'Лицевые счета'!$F$2:$F$5860,"ФЛ")</f>
        <v>115.8</v>
      </c>
      <c r="J47">
        <f>SUMIFS('Лицевые счета'!$I$2:$I$5860,'Лицевые счета'!$B$2:$B$5860,A47,'Лицевые счета'!$F$2:$F$5860,"ФЛ")</f>
        <v>6</v>
      </c>
      <c r="K47" s="23">
        <f>SUMIFS('Лицевые счета'!$H$2:$H$5860,'Лицевые счета'!$B$2:$B$5860,A47,'Лицевые счета'!$F$2:$F$5860,"ЮЛ")</f>
        <v>0</v>
      </c>
      <c r="L47" s="23">
        <f>I47+K47</f>
        <v>115.8</v>
      </c>
      <c r="M47" s="23">
        <f>VLOOKUP(A47,Дома,7,0)</f>
        <v>115.8</v>
      </c>
      <c r="N47" s="23">
        <f>M47-L47</f>
        <v>0</v>
      </c>
      <c r="O47">
        <f>COUNTIFS('Л_с и ПУ'!$B$2:$B$4570,A47,'Л_с и ПУ'!$C$2:$C$4570,"&gt;0")</f>
        <v>4</v>
      </c>
      <c r="P47">
        <f>SUMIF('Л_с и ПУ'!$B$2:$B$4570,A47,'Л_с и ПУ'!$C$2:$C$4570)</f>
        <v>4</v>
      </c>
      <c r="Q47">
        <f>SUMIF('Л_с и ПУ'!$B$2:$B$4570,A47,'Л_с и ПУ'!$F$2:$F$4570)</f>
        <v>0</v>
      </c>
      <c r="R47">
        <f>COUNTIFS('Л_с и ПУ'!$B$2:$B$4570,A47,'Л_с и ПУ'!$E$2:$E$4570,"Нет показаний")</f>
        <v>4</v>
      </c>
      <c r="S47">
        <f>SUMIF('Л_с и ПУ'!$B$2:$B$4570,A47,'Л_с и ПУ'!$K$2:$K$4570)</f>
        <v>447</v>
      </c>
      <c r="T47">
        <f>COUNTIFS('Л_с и ПУ'!$B$2:$B$4570,A47,'Л_с и ПУ'!$C$2:$C$4570,"0")</f>
        <v>0</v>
      </c>
      <c r="U47">
        <f>SUMIF('Л_с и ПУ'!$B$2:$B$4570,A47,'Л_с и ПУ'!$J$2:$J$4570)</f>
        <v>0</v>
      </c>
      <c r="V47">
        <f>Q47+S47+U47</f>
        <v>447</v>
      </c>
      <c r="W47">
        <f>C47-V47</f>
        <v>-447</v>
      </c>
      <c r="X47">
        <f>IF((W47-B47)&gt;0,W47-B47,0)</f>
        <v>0</v>
      </c>
      <c r="Y47" s="26">
        <f>IFERROR(X47/B47,0)</f>
        <v>0</v>
      </c>
      <c r="Z47" s="26">
        <f>O47/F47</f>
        <v>1</v>
      </c>
      <c r="AA47" s="26">
        <f>IFERROR(R47/P47,0)</f>
        <v>1</v>
      </c>
      <c r="AB47" t="str">
        <f>VLOOKUP(A47,Дома!$A$2:$H$280,2,0)</f>
        <v>пгт Умба</v>
      </c>
      <c r="AC47">
        <f>VLOOKUP(A47,Дома!$A$2:$H$280,6,0)</f>
        <v>0</v>
      </c>
      <c r="AD47" s="26">
        <f t="shared" si="0"/>
        <v>0</v>
      </c>
    </row>
    <row r="48" spans="1:30" x14ac:dyDescent="0.25">
      <c r="A48">
        <v>242768</v>
      </c>
      <c r="B48">
        <f>VLOOKUP(A48,Дома,5,0)*VLOOKUP(A48,Дома,6,0)</f>
        <v>124.63999999999999</v>
      </c>
      <c r="C48">
        <f>SUMIF(ОДПУ!$A$2:$A$351,A48,ОДПУ!$J$2:$J$351)</f>
        <v>591.05000000000302</v>
      </c>
      <c r="D48" t="str">
        <f>VLOOKUP(A48,ОДПУ!$A$2:$J$351,8,0)</f>
        <v>Одноставочный</v>
      </c>
      <c r="E48">
        <f>IF(D48="Одноставочный",COUNTIFS(ОДПУ!$A$2:$A$351,A48),COUNTIFS(ОДПУ!$A$2:$A$351,A48)/2)</f>
        <v>1</v>
      </c>
      <c r="F48">
        <f>COUNTIFS('Лицевые счета'!$B$2:$B$5860,A48)</f>
        <v>12</v>
      </c>
      <c r="G48">
        <f>COUNTIFS('Лицевые счета'!$B$2:$B$5860,A48,'Лицевые счета'!$F$2:$F$5860,"ФЛ")</f>
        <v>12</v>
      </c>
      <c r="H48">
        <f>COUNTIFS('Лицевые счета'!$B$2:$B$5860,A48,'Лицевые счета'!$F$2:$F$5860,"ЮЛ")</f>
        <v>0</v>
      </c>
      <c r="I48" s="23">
        <f>SUMIFS('Лицевые счета'!$H$2:$H$5860,'Лицевые счета'!$B$2:$B$5860,A48,'Лицевые счета'!$F$2:$F$5860,"ФЛ")</f>
        <v>514.6</v>
      </c>
      <c r="J48">
        <f>SUMIFS('Лицевые счета'!$I$2:$I$5860,'Лицевые счета'!$B$2:$B$5860,A48,'Лицевые счета'!$F$2:$F$5860,"ФЛ")</f>
        <v>17</v>
      </c>
      <c r="K48" s="23">
        <f>SUMIFS('Лицевые счета'!$H$2:$H$5860,'Лицевые счета'!$B$2:$B$5860,A48,'Лицевые счета'!$F$2:$F$5860,"ЮЛ")</f>
        <v>0</v>
      </c>
      <c r="L48" s="23">
        <f>I48+K48</f>
        <v>514.6</v>
      </c>
      <c r="M48" s="23">
        <f>VLOOKUP(A48,Дома,7,0)</f>
        <v>514.6</v>
      </c>
      <c r="N48" s="23">
        <f>M48-L48</f>
        <v>0</v>
      </c>
      <c r="O48">
        <f>COUNTIFS('Л_с и ПУ'!$B$2:$B$4570,A48,'Л_с и ПУ'!$C$2:$C$4570,"&gt;0")</f>
        <v>12</v>
      </c>
      <c r="P48">
        <f>SUMIF('Л_с и ПУ'!$B$2:$B$4570,A48,'Л_с и ПУ'!$C$2:$C$4570)</f>
        <v>12</v>
      </c>
      <c r="Q48">
        <f>SUMIF('Л_с и ПУ'!$B$2:$B$4570,A48,'Л_с и ПУ'!$F$2:$F$4570)</f>
        <v>491</v>
      </c>
      <c r="R48">
        <f>COUNTIFS('Л_с и ПУ'!$B$2:$B$4570,A48,'Л_с и ПУ'!$E$2:$E$4570,"Нет показаний")</f>
        <v>4</v>
      </c>
      <c r="S48">
        <f>SUMIF('Л_с и ПУ'!$B$2:$B$4570,A48,'Л_с и ПУ'!$K$2:$K$4570)</f>
        <v>538.1</v>
      </c>
      <c r="T48">
        <f>COUNTIFS('Л_с и ПУ'!$B$2:$B$4570,A48,'Л_с и ПУ'!$C$2:$C$4570,"0")</f>
        <v>0</v>
      </c>
      <c r="U48">
        <f>SUMIF('Л_с и ПУ'!$B$2:$B$4570,A48,'Л_с и ПУ'!$J$2:$J$4570)</f>
        <v>0</v>
      </c>
      <c r="V48">
        <f>Q48+S48+U48</f>
        <v>1029.0999999999999</v>
      </c>
      <c r="W48">
        <f>C48-V48</f>
        <v>-438.04999999999688</v>
      </c>
      <c r="X48">
        <f>IF((W48-B48)&gt;0,W48-B48,0)</f>
        <v>0</v>
      </c>
      <c r="Y48" s="26">
        <f>IFERROR(X48/B48,0)</f>
        <v>0</v>
      </c>
      <c r="Z48" s="26">
        <f>O48/F48</f>
        <v>1</v>
      </c>
      <c r="AA48" s="26">
        <f>IFERROR(R48/P48,0)</f>
        <v>0.33333333333333331</v>
      </c>
      <c r="AB48" t="str">
        <f>VLOOKUP(A48,Дома!$A$2:$H$280,2,0)</f>
        <v>пгт Умба</v>
      </c>
      <c r="AC48">
        <f>VLOOKUP(A48,Дома!$A$2:$H$280,6,0)</f>
        <v>65.599999999999994</v>
      </c>
      <c r="AD48" s="26">
        <f t="shared" si="0"/>
        <v>0.12528647822765468</v>
      </c>
    </row>
    <row r="49" spans="1:30" x14ac:dyDescent="0.25">
      <c r="A49">
        <v>197251</v>
      </c>
      <c r="B49">
        <f>VLOOKUP(A49,Дома,5,0)*VLOOKUP(A49,Дома,6,0)</f>
        <v>114.38</v>
      </c>
      <c r="C49">
        <f>SUMIF(ОДПУ!$A$2:$A$351,A49,ОДПУ!$J$2:$J$351)</f>
        <v>1931</v>
      </c>
      <c r="D49" t="str">
        <f>VLOOKUP(A49,ОДПУ!$A$2:$J$351,8,0)</f>
        <v>Одноставочный</v>
      </c>
      <c r="E49">
        <f>IF(D49="Одноставочный",COUNTIFS(ОДПУ!$A$2:$A$351,A49),COUNTIFS(ОДПУ!$A$2:$A$351,A49)/2)</f>
        <v>1</v>
      </c>
      <c r="F49">
        <f>COUNTIFS('Лицевые счета'!$B$2:$B$5860,A49)</f>
        <v>12</v>
      </c>
      <c r="G49">
        <f>COUNTIFS('Лицевые счета'!$B$2:$B$5860,A49,'Лицевые счета'!$F$2:$F$5860,"ФЛ")</f>
        <v>12</v>
      </c>
      <c r="H49">
        <f>COUNTIFS('Лицевые счета'!$B$2:$B$5860,A49,'Лицевые счета'!$F$2:$F$5860,"ЮЛ")</f>
        <v>0</v>
      </c>
      <c r="I49" s="23">
        <f>SUMIFS('Лицевые счета'!$H$2:$H$5860,'Лицевые счета'!$B$2:$B$5860,A49,'Лицевые счета'!$F$2:$F$5860,"ФЛ")</f>
        <v>523.6</v>
      </c>
      <c r="J49">
        <f>SUMIFS('Лицевые счета'!$I$2:$I$5860,'Лицевые счета'!$B$2:$B$5860,A49,'Лицевые счета'!$F$2:$F$5860,"ФЛ")</f>
        <v>29</v>
      </c>
      <c r="K49" s="23">
        <f>SUMIFS('Лицевые счета'!$H$2:$H$5860,'Лицевые счета'!$B$2:$B$5860,A49,'Лицевые счета'!$F$2:$F$5860,"ЮЛ")</f>
        <v>0</v>
      </c>
      <c r="L49" s="23">
        <f>I49+K49</f>
        <v>523.6</v>
      </c>
      <c r="M49" s="23">
        <f>VLOOKUP(A49,Дома,7,0)</f>
        <v>523.6</v>
      </c>
      <c r="N49" s="23">
        <f>M49-L49</f>
        <v>0</v>
      </c>
      <c r="O49">
        <f>COUNTIFS('Л_с и ПУ'!$B$2:$B$4570,A49,'Л_с и ПУ'!$C$2:$C$4570,"&gt;0")</f>
        <v>10</v>
      </c>
      <c r="P49">
        <f>SUMIF('Л_с и ПУ'!$B$2:$B$4570,A49,'Л_с и ПУ'!$C$2:$C$4570)</f>
        <v>10</v>
      </c>
      <c r="Q49">
        <f>SUMIF('Л_с и ПУ'!$B$2:$B$4570,A49,'Л_с и ПУ'!$F$2:$F$4570)</f>
        <v>1058.2</v>
      </c>
      <c r="R49">
        <f>COUNTIFS('Л_с и ПУ'!$B$2:$B$4570,A49,'Л_с и ПУ'!$E$2:$E$4570,"Нет показаний")</f>
        <v>3</v>
      </c>
      <c r="S49">
        <f>SUMIF('Л_с и ПУ'!$B$2:$B$4570,A49,'Л_с и ПУ'!$K$2:$K$4570)</f>
        <v>882.8</v>
      </c>
      <c r="T49">
        <f>COUNTIFS('Л_с и ПУ'!$B$2:$B$4570,A49,'Л_с и ПУ'!$C$2:$C$4570,"0")</f>
        <v>2</v>
      </c>
      <c r="U49">
        <f>SUMIF('Л_с и ПУ'!$B$2:$B$4570,A49,'Л_с и ПУ'!$J$2:$J$4570)</f>
        <v>426.5</v>
      </c>
      <c r="V49">
        <f>Q49+S49+U49</f>
        <v>2367.5</v>
      </c>
      <c r="W49">
        <f>C49-V49</f>
        <v>-436.5</v>
      </c>
      <c r="X49">
        <f>IF((W49-B49)&gt;0,W49-B49,0)</f>
        <v>0</v>
      </c>
      <c r="Y49" s="26">
        <f>IFERROR(X49/B49,0)</f>
        <v>0</v>
      </c>
      <c r="Z49" s="26">
        <f>O49/F49</f>
        <v>0.83333333333333337</v>
      </c>
      <c r="AA49" s="26">
        <f>IFERROR(R49/P49,0)</f>
        <v>0.3</v>
      </c>
      <c r="AB49" t="str">
        <f>VLOOKUP(A49,Дома!$A$2:$H$280,2,0)</f>
        <v>нп Зашеек</v>
      </c>
      <c r="AC49">
        <f>VLOOKUP(A49,Дома!$A$2:$H$280,6,0)</f>
        <v>60.2</v>
      </c>
      <c r="AD49" s="26">
        <f t="shared" si="0"/>
        <v>7.8837087480356213E-2</v>
      </c>
    </row>
    <row r="50" spans="1:30" x14ac:dyDescent="0.25">
      <c r="A50">
        <v>447453</v>
      </c>
      <c r="B50">
        <f>VLOOKUP(A50,Дома,5,0)*VLOOKUP(A50,Дома,6,0)</f>
        <v>148.01</v>
      </c>
      <c r="C50">
        <f>SUMIF(ОДПУ!$A$2:$A$351,A50,ОДПУ!$J$2:$J$351)</f>
        <v>1743</v>
      </c>
      <c r="D50" t="str">
        <f>VLOOKUP(A50,ОДПУ!$A$2:$J$351,8,0)</f>
        <v>Одноставочный</v>
      </c>
      <c r="E50">
        <f>IF(D50="Одноставочный",COUNTIFS(ОДПУ!$A$2:$A$351,A50),COUNTIFS(ОДПУ!$A$2:$A$351,A50)/2)</f>
        <v>1</v>
      </c>
      <c r="F50">
        <f>COUNTIFS('Лицевые счета'!$B$2:$B$5860,A50)</f>
        <v>18</v>
      </c>
      <c r="G50">
        <f>COUNTIFS('Лицевые счета'!$B$2:$B$5860,A50,'Лицевые счета'!$F$2:$F$5860,"ФЛ")</f>
        <v>17</v>
      </c>
      <c r="H50">
        <f>COUNTIFS('Лицевые счета'!$B$2:$B$5860,A50,'Лицевые счета'!$F$2:$F$5860,"ЮЛ")</f>
        <v>1</v>
      </c>
      <c r="I50" s="23">
        <f>SUMIFS('Лицевые счета'!$H$2:$H$5860,'Лицевые счета'!$B$2:$B$5860,A50,'Лицевые счета'!$F$2:$F$5860,"ФЛ")</f>
        <v>490.1</v>
      </c>
      <c r="J50">
        <f>SUMIFS('Лицевые счета'!$I$2:$I$5860,'Лицевые счета'!$B$2:$B$5860,A50,'Лицевые счета'!$F$2:$F$5860,"ФЛ")</f>
        <v>24</v>
      </c>
      <c r="K50" s="23">
        <f>SUMIFS('Лицевые счета'!$H$2:$H$5860,'Лицевые счета'!$B$2:$B$5860,A50,'Лицевые счета'!$F$2:$F$5860,"ЮЛ")</f>
        <v>195.1</v>
      </c>
      <c r="L50" s="23">
        <f>I50+K50</f>
        <v>685.2</v>
      </c>
      <c r="M50" s="23">
        <f>VLOOKUP(A50,Дома,7,0)</f>
        <v>763.6</v>
      </c>
      <c r="N50" s="23">
        <f>M50-L50</f>
        <v>78.399999999999977</v>
      </c>
      <c r="O50">
        <f>COUNTIFS('Л_с и ПУ'!$B$2:$B$4570,A50,'Л_с и ПУ'!$C$2:$C$4570,"&gt;0")</f>
        <v>2</v>
      </c>
      <c r="P50">
        <f>SUMIF('Л_с и ПУ'!$B$2:$B$4570,A50,'Л_с и ПУ'!$C$2:$C$4570)</f>
        <v>3</v>
      </c>
      <c r="Q50">
        <f>SUMIF('Л_с и ПУ'!$B$2:$B$4570,A50,'Л_с и ПУ'!$F$2:$F$4570)</f>
        <v>471.142</v>
      </c>
      <c r="R50">
        <f>COUNTIFS('Л_с и ПУ'!$B$2:$B$4570,A50,'Л_с и ПУ'!$E$2:$E$4570,"Нет показаний")</f>
        <v>0</v>
      </c>
      <c r="S50">
        <f>SUMIF('Л_с и ПУ'!$B$2:$B$4570,A50,'Л_с и ПУ'!$K$2:$K$4570)</f>
        <v>0</v>
      </c>
      <c r="T50">
        <f>COUNTIFS('Л_с и ПУ'!$B$2:$B$4570,A50,'Л_с и ПУ'!$C$2:$C$4570,"0")</f>
        <v>16</v>
      </c>
      <c r="U50">
        <f>SUMIF('Л_с и ПУ'!$B$2:$B$4570,A50,'Л_с и ПУ'!$J$2:$J$4570)</f>
        <v>1689.3</v>
      </c>
      <c r="V50">
        <f>Q50+S50+U50</f>
        <v>2160.442</v>
      </c>
      <c r="W50">
        <f>C50-V50</f>
        <v>-417.44200000000001</v>
      </c>
      <c r="X50">
        <f>IF((W50-B50)&gt;0,W50-B50,0)</f>
        <v>0</v>
      </c>
      <c r="Y50" s="26">
        <f>IFERROR(X50/B50,0)</f>
        <v>0</v>
      </c>
      <c r="Z50" s="26">
        <f>O50/F50</f>
        <v>0.1111111111111111</v>
      </c>
      <c r="AA50" s="26">
        <f>IFERROR(R50/P50,0)</f>
        <v>0</v>
      </c>
      <c r="AB50" t="str">
        <f>VLOOKUP(A50,Дома!$A$2:$H$280,2,0)</f>
        <v>г Мурманск</v>
      </c>
      <c r="AC50">
        <f>VLOOKUP(A50,Дома!$A$2:$H$280,6,0)</f>
        <v>77.900000000000006</v>
      </c>
      <c r="AD50" s="26">
        <f t="shared" si="0"/>
        <v>0.15370955011838991</v>
      </c>
    </row>
    <row r="51" spans="1:30" x14ac:dyDescent="0.25">
      <c r="A51">
        <v>1604</v>
      </c>
      <c r="B51">
        <f>VLOOKUP(A51,Дома,5,0)*VLOOKUP(A51,Дома,6,0)</f>
        <v>94.24</v>
      </c>
      <c r="C51">
        <f>SUMIF(ОДПУ!$A$2:$A$351,A51,ОДПУ!$J$2:$J$351)</f>
        <v>1757</v>
      </c>
      <c r="D51" t="str">
        <f>VLOOKUP(A51,ОДПУ!$A$2:$J$351,8,0)</f>
        <v>Одноставочный</v>
      </c>
      <c r="E51">
        <f>IF(D51="Одноставочный",COUNTIFS(ОДПУ!$A$2:$A$351,A51),COUNTIFS(ОДПУ!$A$2:$A$351,A51)/2)</f>
        <v>1</v>
      </c>
      <c r="F51">
        <f>COUNTIFS('Лицевые счета'!$B$2:$B$5860,A51)</f>
        <v>12</v>
      </c>
      <c r="G51">
        <f>COUNTIFS('Лицевые счета'!$B$2:$B$5860,A51,'Лицевые счета'!$F$2:$F$5860,"ФЛ")</f>
        <v>12</v>
      </c>
      <c r="H51">
        <f>COUNTIFS('Лицевые счета'!$B$2:$B$5860,A51,'Лицевые счета'!$F$2:$F$5860,"ЮЛ")</f>
        <v>0</v>
      </c>
      <c r="I51" s="23">
        <f>SUMIFS('Лицевые счета'!$H$2:$H$5860,'Лицевые счета'!$B$2:$B$5860,A51,'Лицевые счета'!$F$2:$F$5860,"ФЛ")</f>
        <v>506.8</v>
      </c>
      <c r="J51">
        <f>SUMIFS('Лицевые счета'!$I$2:$I$5860,'Лицевые счета'!$B$2:$B$5860,A51,'Лицевые счета'!$F$2:$F$5860,"ФЛ")</f>
        <v>30</v>
      </c>
      <c r="K51" s="23">
        <f>SUMIFS('Лицевые счета'!$H$2:$H$5860,'Лицевые счета'!$B$2:$B$5860,A51,'Лицевые счета'!$F$2:$F$5860,"ЮЛ")</f>
        <v>0</v>
      </c>
      <c r="L51" s="23">
        <f>I51+K51</f>
        <v>506.8</v>
      </c>
      <c r="M51" s="23">
        <f>VLOOKUP(A51,Дома,7,0)</f>
        <v>506.8</v>
      </c>
      <c r="N51" s="23">
        <f>M51-L51</f>
        <v>0</v>
      </c>
      <c r="O51">
        <f>COUNTIFS('Л_с и ПУ'!$B$2:$B$4570,A51,'Л_с и ПУ'!$C$2:$C$4570,"&gt;0")</f>
        <v>9</v>
      </c>
      <c r="P51">
        <f>SUMIF('Л_с и ПУ'!$B$2:$B$4570,A51,'Л_с и ПУ'!$C$2:$C$4570)</f>
        <v>9</v>
      </c>
      <c r="Q51">
        <f>SUMIF('Л_с и ПУ'!$B$2:$B$4570,A51,'Л_с и ПУ'!$F$2:$F$4570)</f>
        <v>1128</v>
      </c>
      <c r="R51">
        <f>COUNTIFS('Л_с и ПУ'!$B$2:$B$4570,A51,'Л_с и ПУ'!$E$2:$E$4570,"Нет показаний")</f>
        <v>2</v>
      </c>
      <c r="S51">
        <f>SUMIF('Л_с и ПУ'!$B$2:$B$4570,A51,'Л_с и ПУ'!$K$2:$K$4570)</f>
        <v>383.20000000000005</v>
      </c>
      <c r="T51">
        <f>COUNTIFS('Л_с и ПУ'!$B$2:$B$4570,A51,'Л_с и ПУ'!$C$2:$C$4570,"0")</f>
        <v>3</v>
      </c>
      <c r="U51">
        <f>SUMIF('Л_с и ПУ'!$B$2:$B$4570,A51,'Л_с и ПУ'!$J$2:$J$4570)</f>
        <v>659.9</v>
      </c>
      <c r="V51">
        <f>Q51+S51+U51</f>
        <v>2171.1</v>
      </c>
      <c r="W51">
        <f>C51-V51</f>
        <v>-414.09999999999991</v>
      </c>
      <c r="X51">
        <f>IF((W51-B51)&gt;0,W51-B51,0)</f>
        <v>0</v>
      </c>
      <c r="Y51" s="26">
        <f>IFERROR(X51/B51,0)</f>
        <v>0</v>
      </c>
      <c r="Z51" s="26">
        <f>O51/F51</f>
        <v>0.75</v>
      </c>
      <c r="AA51" s="26">
        <f>IFERROR(R51/P51,0)</f>
        <v>0.22222222222222221</v>
      </c>
      <c r="AB51" t="str">
        <f>VLOOKUP(A51,Дома!$A$2:$H$280,2,0)</f>
        <v>нп Африканда 2</v>
      </c>
      <c r="AC51">
        <f>VLOOKUP(A51,Дома!$A$2:$H$280,6,0)</f>
        <v>49.6</v>
      </c>
      <c r="AD51" s="26">
        <f t="shared" si="0"/>
        <v>0.11883085769046479</v>
      </c>
    </row>
    <row r="52" spans="1:30" x14ac:dyDescent="0.25">
      <c r="A52">
        <v>58212</v>
      </c>
      <c r="B52">
        <f>VLOOKUP(A52,Дома,5,0)*VLOOKUP(A52,Дома,6,0)</f>
        <v>81.13</v>
      </c>
      <c r="C52">
        <f>SUMIF(ОДПУ!$A$2:$A$351,A52,ОДПУ!$J$2:$J$351)</f>
        <v>1598</v>
      </c>
      <c r="D52" t="str">
        <f>VLOOKUP(A52,ОДПУ!$A$2:$J$351,8,0)</f>
        <v>Одноставочный</v>
      </c>
      <c r="E52">
        <f>IF(D52="Одноставочный",COUNTIFS(ОДПУ!$A$2:$A$351,A52),COUNTIFS(ОДПУ!$A$2:$A$351,A52)/2)</f>
        <v>1</v>
      </c>
      <c r="F52">
        <f>COUNTIFS('Лицевые счета'!$B$2:$B$5860,A52)</f>
        <v>9</v>
      </c>
      <c r="G52">
        <f>COUNTIFS('Лицевые счета'!$B$2:$B$5860,A52,'Лицевые счета'!$F$2:$F$5860,"ФЛ")</f>
        <v>8</v>
      </c>
      <c r="H52">
        <f>COUNTIFS('Лицевые счета'!$B$2:$B$5860,A52,'Лицевые счета'!$F$2:$F$5860,"ЮЛ")</f>
        <v>1</v>
      </c>
      <c r="I52" s="23">
        <f>SUMIFS('Лицевые счета'!$H$2:$H$5860,'Лицевые счета'!$B$2:$B$5860,A52,'Лицевые счета'!$F$2:$F$5860,"ФЛ")</f>
        <v>417.40000000000003</v>
      </c>
      <c r="J52">
        <f>SUMIFS('Лицевые счета'!$I$2:$I$5860,'Лицевые счета'!$B$2:$B$5860,A52,'Лицевые счета'!$F$2:$F$5860,"ФЛ")</f>
        <v>17</v>
      </c>
      <c r="K52" s="23">
        <f>SUMIFS('Лицевые счета'!$H$2:$H$5860,'Лицевые счета'!$B$2:$B$5860,A52,'Лицевые счета'!$F$2:$F$5860,"ЮЛ")</f>
        <v>0</v>
      </c>
      <c r="L52" s="23">
        <f>I52+K52</f>
        <v>417.40000000000003</v>
      </c>
      <c r="M52" s="23">
        <f>VLOOKUP(A52,Дома,7,0)</f>
        <v>417.4</v>
      </c>
      <c r="N52" s="23">
        <f>M52-L52</f>
        <v>0</v>
      </c>
      <c r="O52">
        <f>COUNTIFS('Л_с и ПУ'!$B$2:$B$4570,A52,'Л_с и ПУ'!$C$2:$C$4570,"&gt;0")</f>
        <v>9</v>
      </c>
      <c r="P52">
        <f>SUMIF('Л_с и ПУ'!$B$2:$B$4570,A52,'Л_с и ПУ'!$C$2:$C$4570)</f>
        <v>9</v>
      </c>
      <c r="Q52">
        <f>SUMIF('Л_с и ПУ'!$B$2:$B$4570,A52,'Л_с и ПУ'!$F$2:$F$4570)</f>
        <v>1708</v>
      </c>
      <c r="R52">
        <f>COUNTIFS('Л_с и ПУ'!$B$2:$B$4570,A52,'Л_с и ПУ'!$E$2:$E$4570,"Нет показаний")</f>
        <v>1</v>
      </c>
      <c r="S52">
        <f>SUMIF('Л_с и ПУ'!$B$2:$B$4570,A52,'Л_с и ПУ'!$K$2:$K$4570)</f>
        <v>261.2</v>
      </c>
      <c r="T52">
        <f>COUNTIFS('Л_с и ПУ'!$B$2:$B$4570,A52,'Л_с и ПУ'!$C$2:$C$4570,"0")</f>
        <v>0</v>
      </c>
      <c r="U52">
        <f>SUMIF('Л_с и ПУ'!$B$2:$B$4570,A52,'Л_с и ПУ'!$J$2:$J$4570)</f>
        <v>0</v>
      </c>
      <c r="V52">
        <f>Q52+S52+U52</f>
        <v>1969.2</v>
      </c>
      <c r="W52">
        <f>C52-V52</f>
        <v>-371.20000000000005</v>
      </c>
      <c r="X52">
        <f>IF((W52-B52)&gt;0,W52-B52,0)</f>
        <v>0</v>
      </c>
      <c r="Y52" s="26">
        <f>IFERROR(X52/B52,0)</f>
        <v>0</v>
      </c>
      <c r="Z52" s="26">
        <f>O52/F52</f>
        <v>1</v>
      </c>
      <c r="AA52" s="26">
        <f>IFERROR(R52/P52,0)</f>
        <v>0.1111111111111111</v>
      </c>
      <c r="AB52" t="str">
        <f>VLOOKUP(A52,Дома!$A$2:$H$280,2,0)</f>
        <v>г Кандалакша</v>
      </c>
      <c r="AC52">
        <f>VLOOKUP(A52,Дома!$A$2:$H$280,6,0)</f>
        <v>42.7</v>
      </c>
      <c r="AD52" s="26">
        <f t="shared" si="0"/>
        <v>5.7423345884884347E-2</v>
      </c>
    </row>
    <row r="53" spans="1:30" x14ac:dyDescent="0.25">
      <c r="A53">
        <v>503594</v>
      </c>
      <c r="B53">
        <f>VLOOKUP(A53,Дома,5,0)*VLOOKUP(A53,Дома,6,0)</f>
        <v>122.92999999999999</v>
      </c>
      <c r="C53">
        <f>SUMIF(ОДПУ!$A$2:$A$351,A53,ОДПУ!$J$2:$J$351)</f>
        <v>3167.8200000000102</v>
      </c>
      <c r="D53" t="str">
        <f>VLOOKUP(A53,ОДПУ!$A$2:$J$351,8,0)</f>
        <v>Одноставочный</v>
      </c>
      <c r="E53">
        <f>IF(D53="Одноставочный",COUNTIFS(ОДПУ!$A$2:$A$351,A53),COUNTIFS(ОДПУ!$A$2:$A$351,A53)/2)</f>
        <v>1</v>
      </c>
      <c r="F53">
        <f>COUNTIFS('Лицевые счета'!$B$2:$B$5860,A53)</f>
        <v>16</v>
      </c>
      <c r="G53">
        <f>COUNTIFS('Лицевые счета'!$B$2:$B$5860,A53,'Лицевые счета'!$F$2:$F$5860,"ФЛ")</f>
        <v>16</v>
      </c>
      <c r="H53">
        <f>COUNTIFS('Лицевые счета'!$B$2:$B$5860,A53,'Лицевые счета'!$F$2:$F$5860,"ЮЛ")</f>
        <v>0</v>
      </c>
      <c r="I53" s="23">
        <f>SUMIFS('Лицевые счета'!$H$2:$H$5860,'Лицевые счета'!$B$2:$B$5860,A53,'Лицевые счета'!$F$2:$F$5860,"ФЛ")</f>
        <v>743.60000000000014</v>
      </c>
      <c r="J53">
        <f>SUMIFS('Лицевые счета'!$I$2:$I$5860,'Лицевые счета'!$B$2:$B$5860,A53,'Лицевые счета'!$F$2:$F$5860,"ФЛ")</f>
        <v>32</v>
      </c>
      <c r="K53" s="23">
        <f>SUMIFS('Лицевые счета'!$H$2:$H$5860,'Лицевые счета'!$B$2:$B$5860,A53,'Лицевые счета'!$F$2:$F$5860,"ЮЛ")</f>
        <v>0</v>
      </c>
      <c r="L53" s="23">
        <f>I53+K53</f>
        <v>743.60000000000014</v>
      </c>
      <c r="M53" s="23">
        <f>VLOOKUP(A53,Дома,7,0)</f>
        <v>743.6</v>
      </c>
      <c r="N53" s="23">
        <f>M53-L53</f>
        <v>0</v>
      </c>
      <c r="O53">
        <f>COUNTIFS('Л_с и ПУ'!$B$2:$B$4570,A53,'Л_с и ПУ'!$C$2:$C$4570,"&gt;0")</f>
        <v>13</v>
      </c>
      <c r="P53">
        <f>SUMIF('Л_с и ПУ'!$B$2:$B$4570,A53,'Л_с и ПУ'!$C$2:$C$4570)</f>
        <v>13</v>
      </c>
      <c r="Q53">
        <f>SUMIF('Л_с и ПУ'!$B$2:$B$4570,A53,'Л_с и ПУ'!$F$2:$F$4570)</f>
        <v>2278</v>
      </c>
      <c r="R53">
        <f>COUNTIFS('Л_с и ПУ'!$B$2:$B$4570,A53,'Л_с и ПУ'!$E$2:$E$4570,"Нет показаний")</f>
        <v>4</v>
      </c>
      <c r="S53">
        <f>SUMIF('Л_с и ПУ'!$B$2:$B$4570,A53,'Л_с и ПУ'!$K$2:$K$4570)</f>
        <v>741.80000000000007</v>
      </c>
      <c r="T53">
        <f>COUNTIFS('Л_с и ПУ'!$B$2:$B$4570,A53,'Л_с и ПУ'!$C$2:$C$4570,"0")</f>
        <v>3</v>
      </c>
      <c r="U53">
        <f>SUMIF('Л_с и ПУ'!$B$2:$B$4570,A53,'Л_с и ПУ'!$J$2:$J$4570)</f>
        <v>518.4</v>
      </c>
      <c r="V53">
        <f>Q53+S53+U53</f>
        <v>3538.2000000000003</v>
      </c>
      <c r="W53">
        <f>C53-V53</f>
        <v>-370.3799999999901</v>
      </c>
      <c r="X53">
        <f>IF((W53-B53)&gt;0,W53-B53,0)</f>
        <v>0</v>
      </c>
      <c r="Y53" s="26">
        <f>IFERROR(X53/B53,0)</f>
        <v>0</v>
      </c>
      <c r="Z53" s="26">
        <f>O53/F53</f>
        <v>0.8125</v>
      </c>
      <c r="AA53" s="26">
        <f>IFERROR(R53/P53,0)</f>
        <v>0.30769230769230771</v>
      </c>
      <c r="AB53" t="str">
        <f>VLOOKUP(A53,Дома!$A$2:$H$280,2,0)</f>
        <v>г Кандалакша</v>
      </c>
      <c r="AC53">
        <f>VLOOKUP(A53,Дома!$A$2:$H$280,6,0)</f>
        <v>64.7</v>
      </c>
      <c r="AD53" s="26">
        <f t="shared" si="0"/>
        <v>0.30037140204271123</v>
      </c>
    </row>
    <row r="54" spans="1:30" x14ac:dyDescent="0.25">
      <c r="A54">
        <v>63012</v>
      </c>
      <c r="B54">
        <f>VLOOKUP(A54,Дома,5,0)*VLOOKUP(A54,Дома,6,0)</f>
        <v>0</v>
      </c>
      <c r="C54">
        <f>SUMIF(ОДПУ!$A$2:$A$351,A54,ОДПУ!$J$2:$J$351)</f>
        <v>0</v>
      </c>
      <c r="D54" t="str">
        <f>VLOOKUP(A54,ОДПУ!$A$2:$J$351,8,0)</f>
        <v>Одноставочный</v>
      </c>
      <c r="E54">
        <f>IF(D54="Одноставочный",COUNTIFS(ОДПУ!$A$2:$A$351,A54),COUNTIFS(ОДПУ!$A$2:$A$351,A54)/2)</f>
        <v>2</v>
      </c>
      <c r="F54">
        <f>COUNTIFS('Лицевые счета'!$B$2:$B$5860,A54)</f>
        <v>4</v>
      </c>
      <c r="G54">
        <f>COUNTIFS('Лицевые счета'!$B$2:$B$5860,A54,'Лицевые счета'!$F$2:$F$5860,"ФЛ")</f>
        <v>4</v>
      </c>
      <c r="H54">
        <f>COUNTIFS('Лицевые счета'!$B$2:$B$5860,A54,'Лицевые счета'!$F$2:$F$5860,"ЮЛ")</f>
        <v>0</v>
      </c>
      <c r="I54" s="23">
        <f>SUMIFS('Лицевые счета'!$H$2:$H$5860,'Лицевые счета'!$B$2:$B$5860,A54,'Лицевые счета'!$F$2:$F$5860,"ФЛ")</f>
        <v>107.69999999999999</v>
      </c>
      <c r="J54">
        <f>SUMIFS('Лицевые счета'!$I$2:$I$5860,'Лицевые счета'!$B$2:$B$5860,A54,'Лицевые счета'!$F$2:$F$5860,"ФЛ")</f>
        <v>4</v>
      </c>
      <c r="K54" s="23">
        <f>SUMIFS('Лицевые счета'!$H$2:$H$5860,'Лицевые счета'!$B$2:$B$5860,A54,'Лицевые счета'!$F$2:$F$5860,"ЮЛ")</f>
        <v>0</v>
      </c>
      <c r="L54" s="23">
        <f>I54+K54</f>
        <v>107.69999999999999</v>
      </c>
      <c r="M54" s="23">
        <f>VLOOKUP(A54,Дома,7,0)</f>
        <v>215.4</v>
      </c>
      <c r="N54" s="23">
        <f>M54-L54</f>
        <v>107.70000000000002</v>
      </c>
      <c r="O54">
        <f>COUNTIFS('Л_с и ПУ'!$B$2:$B$4570,A54,'Л_с и ПУ'!$C$2:$C$4570,"&gt;0")</f>
        <v>4</v>
      </c>
      <c r="P54">
        <f>SUMIF('Л_с и ПУ'!$B$2:$B$4570,A54,'Л_с и ПУ'!$C$2:$C$4570)</f>
        <v>4</v>
      </c>
      <c r="Q54">
        <f>SUMIF('Л_с и ПУ'!$B$2:$B$4570,A54,'Л_с и ПУ'!$F$2:$F$4570)</f>
        <v>0</v>
      </c>
      <c r="R54">
        <f>COUNTIFS('Л_с и ПУ'!$B$2:$B$4570,A54,'Л_с и ПУ'!$E$2:$E$4570,"Нет показаний")</f>
        <v>4</v>
      </c>
      <c r="S54">
        <f>SUMIF('Л_с и ПУ'!$B$2:$B$4570,A54,'Л_с и ПУ'!$K$2:$K$4570)</f>
        <v>368</v>
      </c>
      <c r="T54">
        <f>COUNTIFS('Л_с и ПУ'!$B$2:$B$4570,A54,'Л_с и ПУ'!$C$2:$C$4570,"0")</f>
        <v>0</v>
      </c>
      <c r="U54">
        <f>SUMIF('Л_с и ПУ'!$B$2:$B$4570,A54,'Л_с и ПУ'!$J$2:$J$4570)</f>
        <v>0</v>
      </c>
      <c r="V54">
        <f>Q54+S54+U54</f>
        <v>368</v>
      </c>
      <c r="W54">
        <f>C54-V54</f>
        <v>-368</v>
      </c>
      <c r="X54">
        <f>IF((W54-B54)&gt;0,W54-B54,0)</f>
        <v>0</v>
      </c>
      <c r="Y54" s="26">
        <f>IFERROR(X54/B54,0)</f>
        <v>0</v>
      </c>
      <c r="Z54" s="26">
        <f>O54/F54</f>
        <v>1</v>
      </c>
      <c r="AA54" s="26">
        <f>IFERROR(R54/P54,0)</f>
        <v>1</v>
      </c>
      <c r="AB54" t="str">
        <f>VLOOKUP(A54,Дома!$A$2:$H$280,2,0)</f>
        <v>пгт Умба</v>
      </c>
      <c r="AC54">
        <f>VLOOKUP(A54,Дома!$A$2:$H$280,6,0)</f>
        <v>0</v>
      </c>
      <c r="AD54" s="26">
        <f t="shared" si="0"/>
        <v>0</v>
      </c>
    </row>
    <row r="55" spans="1:30" x14ac:dyDescent="0.25">
      <c r="A55">
        <v>242895</v>
      </c>
      <c r="B55">
        <f>VLOOKUP(A55,Дома,5,0)*VLOOKUP(A55,Дома,6,0)</f>
        <v>0</v>
      </c>
      <c r="C55">
        <f>SUMIF(ОДПУ!$A$2:$A$351,A55,ОДПУ!$J$2:$J$351)</f>
        <v>183.20000000000101</v>
      </c>
      <c r="D55" t="str">
        <f>VLOOKUP(A55,ОДПУ!$A$2:$J$351,8,0)</f>
        <v>Одноставочный</v>
      </c>
      <c r="E55">
        <f>IF(D55="Одноставочный",COUNTIFS(ОДПУ!$A$2:$A$351,A55),COUNTIFS(ОДПУ!$A$2:$A$351,A55)/2)</f>
        <v>2</v>
      </c>
      <c r="F55">
        <f>COUNTIFS('Лицевые счета'!$B$2:$B$5860,A55)</f>
        <v>4</v>
      </c>
      <c r="G55">
        <f>COUNTIFS('Лицевые счета'!$B$2:$B$5860,A55,'Лицевые счета'!$F$2:$F$5860,"ФЛ")</f>
        <v>4</v>
      </c>
      <c r="H55">
        <f>COUNTIFS('Лицевые счета'!$B$2:$B$5860,A55,'Лицевые счета'!$F$2:$F$5860,"ЮЛ")</f>
        <v>0</v>
      </c>
      <c r="I55" s="23">
        <f>SUMIFS('Лицевые счета'!$H$2:$H$5860,'Лицевые счета'!$B$2:$B$5860,A55,'Лицевые счета'!$F$2:$F$5860,"ФЛ")</f>
        <v>188.20000000000002</v>
      </c>
      <c r="J55">
        <f>SUMIFS('Лицевые счета'!$I$2:$I$5860,'Лицевые счета'!$B$2:$B$5860,A55,'Лицевые счета'!$F$2:$F$5860,"ФЛ")</f>
        <v>4</v>
      </c>
      <c r="K55" s="23">
        <f>SUMIFS('Лицевые счета'!$H$2:$H$5860,'Лицевые счета'!$B$2:$B$5860,A55,'Лицевые счета'!$F$2:$F$5860,"ЮЛ")</f>
        <v>0</v>
      </c>
      <c r="L55" s="23">
        <f>I55+K55</f>
        <v>188.20000000000002</v>
      </c>
      <c r="M55" s="23">
        <f>VLOOKUP(A55,Дома,7,0)</f>
        <v>376.4</v>
      </c>
      <c r="N55" s="23">
        <f>M55-L55</f>
        <v>188.19999999999996</v>
      </c>
      <c r="O55">
        <f>COUNTIFS('Л_с и ПУ'!$B$2:$B$4570,A55,'Л_с и ПУ'!$C$2:$C$4570,"&gt;0")</f>
        <v>4</v>
      </c>
      <c r="P55">
        <f>SUMIF('Л_с и ПУ'!$B$2:$B$4570,A55,'Л_с и ПУ'!$C$2:$C$4570)</f>
        <v>4</v>
      </c>
      <c r="Q55">
        <f>SUMIF('Л_с и ПУ'!$B$2:$B$4570,A55,'Л_с и ПУ'!$F$2:$F$4570)</f>
        <v>310</v>
      </c>
      <c r="R55">
        <f>COUNTIFS('Л_с и ПУ'!$B$2:$B$4570,A55,'Л_с и ПУ'!$E$2:$E$4570,"Нет показаний")</f>
        <v>2</v>
      </c>
      <c r="S55">
        <f>SUMIF('Л_с и ПУ'!$B$2:$B$4570,A55,'Л_с и ПУ'!$K$2:$K$4570)</f>
        <v>237.4</v>
      </c>
      <c r="T55">
        <f>COUNTIFS('Л_с и ПУ'!$B$2:$B$4570,A55,'Л_с и ПУ'!$C$2:$C$4570,"0")</f>
        <v>0</v>
      </c>
      <c r="U55">
        <f>SUMIF('Л_с и ПУ'!$B$2:$B$4570,A55,'Л_с и ПУ'!$J$2:$J$4570)</f>
        <v>0</v>
      </c>
      <c r="V55">
        <f>Q55+S55+U55</f>
        <v>547.4</v>
      </c>
      <c r="W55">
        <f>C55-V55</f>
        <v>-364.19999999999897</v>
      </c>
      <c r="X55">
        <f>IF((W55-B55)&gt;0,W55-B55,0)</f>
        <v>0</v>
      </c>
      <c r="Y55" s="26">
        <f>IFERROR(X55/B55,0)</f>
        <v>0</v>
      </c>
      <c r="Z55" s="26">
        <f>O55/F55</f>
        <v>1</v>
      </c>
      <c r="AA55" s="26">
        <f>IFERROR(R55/P55,0)</f>
        <v>0.5</v>
      </c>
      <c r="AB55" t="str">
        <f>VLOOKUP(A55,Дома!$A$2:$H$280,2,0)</f>
        <v>пгт Умба</v>
      </c>
      <c r="AC55">
        <f>VLOOKUP(A55,Дома!$A$2:$H$280,6,0)</f>
        <v>0</v>
      </c>
      <c r="AD55" s="26">
        <f t="shared" si="0"/>
        <v>0</v>
      </c>
    </row>
    <row r="56" spans="1:30" x14ac:dyDescent="0.25">
      <c r="A56">
        <v>301495</v>
      </c>
      <c r="B56">
        <f>VLOOKUP(A56,Дома,5,0)*VLOOKUP(A56,Дома,6,0)</f>
        <v>122.16999999999999</v>
      </c>
      <c r="C56">
        <f>SUMIF(ОДПУ!$A$2:$A$351,A56,ОДПУ!$J$2:$J$351)</f>
        <v>2176.7199999999998</v>
      </c>
      <c r="D56" t="str">
        <f>VLOOKUP(A56,ОДПУ!$A$2:$J$351,8,0)</f>
        <v>Одноставочный</v>
      </c>
      <c r="E56">
        <f>IF(D56="Одноставочный",COUNTIFS(ОДПУ!$A$2:$A$351,A56),COUNTIFS(ОДПУ!$A$2:$A$351,A56)/2)</f>
        <v>1</v>
      </c>
      <c r="F56">
        <f>COUNTIFS('Лицевые счета'!$B$2:$B$5860,A56)</f>
        <v>9</v>
      </c>
      <c r="G56">
        <f>COUNTIFS('Лицевые счета'!$B$2:$B$5860,A56,'Лицевые счета'!$F$2:$F$5860,"ФЛ")</f>
        <v>9</v>
      </c>
      <c r="H56">
        <f>COUNTIFS('Лицевые счета'!$B$2:$B$5860,A56,'Лицевые счета'!$F$2:$F$5860,"ЮЛ")</f>
        <v>0</v>
      </c>
      <c r="I56" s="23">
        <f>SUMIFS('Лицевые счета'!$H$2:$H$5860,'Лицевые счета'!$B$2:$B$5860,A56,'Лицевые счета'!$F$2:$F$5860,"ФЛ")</f>
        <v>441.90000000000003</v>
      </c>
      <c r="J56">
        <f>SUMIFS('Лицевые счета'!$I$2:$I$5860,'Лицевые счета'!$B$2:$B$5860,A56,'Лицевые счета'!$F$2:$F$5860,"ФЛ")</f>
        <v>18</v>
      </c>
      <c r="K56" s="23">
        <f>SUMIFS('Лицевые счета'!$H$2:$H$5860,'Лицевые счета'!$B$2:$B$5860,A56,'Лицевые счета'!$F$2:$F$5860,"ЮЛ")</f>
        <v>0</v>
      </c>
      <c r="L56" s="23">
        <f>I56+K56</f>
        <v>441.90000000000003</v>
      </c>
      <c r="M56" s="23">
        <f>VLOOKUP(A56,Дома,7,0)</f>
        <v>441.9</v>
      </c>
      <c r="N56" s="23">
        <f>M56-L56</f>
        <v>0</v>
      </c>
      <c r="O56">
        <f>COUNTIFS('Л_с и ПУ'!$B$2:$B$4570,A56,'Л_с и ПУ'!$C$2:$C$4570,"&gt;0")</f>
        <v>8</v>
      </c>
      <c r="P56">
        <f>SUMIF('Л_с и ПУ'!$B$2:$B$4570,A56,'Л_с и ПУ'!$C$2:$C$4570)</f>
        <v>8</v>
      </c>
      <c r="Q56">
        <f>SUMIF('Л_с и ПУ'!$B$2:$B$4570,A56,'Л_с и ПУ'!$F$2:$F$4570)</f>
        <v>2373</v>
      </c>
      <c r="R56">
        <f>COUNTIFS('Л_с и ПУ'!$B$2:$B$4570,A56,'Л_с и ПУ'!$E$2:$E$4570,"Нет показаний")</f>
        <v>0</v>
      </c>
      <c r="S56">
        <f>SUMIF('Л_с и ПУ'!$B$2:$B$4570,A56,'Л_с и ПУ'!$K$2:$K$4570)</f>
        <v>0</v>
      </c>
      <c r="T56">
        <f>COUNTIFS('Л_с и ПУ'!$B$2:$B$4570,A56,'Л_с и ПУ'!$C$2:$C$4570,"0")</f>
        <v>1</v>
      </c>
      <c r="U56">
        <f>SUMIF('Л_с и ПУ'!$B$2:$B$4570,A56,'Л_с и ПУ'!$J$2:$J$4570)</f>
        <v>167.6</v>
      </c>
      <c r="V56">
        <f>Q56+S56+U56</f>
        <v>2540.6</v>
      </c>
      <c r="W56">
        <f>C56-V56</f>
        <v>-363.88000000000011</v>
      </c>
      <c r="X56">
        <f>IF((W56-B56)&gt;0,W56-B56,0)</f>
        <v>0</v>
      </c>
      <c r="Y56" s="26">
        <f>IFERROR(X56/B56,0)</f>
        <v>0</v>
      </c>
      <c r="Z56" s="26">
        <f>O56/F56</f>
        <v>0.88888888888888884</v>
      </c>
      <c r="AA56" s="26">
        <f>IFERROR(R56/P56,0)</f>
        <v>0</v>
      </c>
      <c r="AB56" t="str">
        <f>VLOOKUP(A56,Дома!$A$2:$H$280,2,0)</f>
        <v>г Кандалакша</v>
      </c>
      <c r="AC56">
        <f>VLOOKUP(A56,Дома!$A$2:$H$280,6,0)</f>
        <v>64.3</v>
      </c>
      <c r="AD56" s="26">
        <f t="shared" si="0"/>
        <v>0.33489583333333334</v>
      </c>
    </row>
    <row r="57" spans="1:30" x14ac:dyDescent="0.25">
      <c r="A57">
        <v>1608</v>
      </c>
      <c r="B57">
        <f>VLOOKUP(A57,Дома,5,0)*VLOOKUP(A57,Дома,6,0)</f>
        <v>49.779999999999994</v>
      </c>
      <c r="C57">
        <f>SUMIF(ОДПУ!$A$2:$A$351,A57,ОДПУ!$J$2:$J$351)</f>
        <v>443</v>
      </c>
      <c r="D57" t="str">
        <f>VLOOKUP(A57,ОДПУ!$A$2:$J$351,8,0)</f>
        <v>Одноставочный</v>
      </c>
      <c r="E57">
        <f>IF(D57="Одноставочный",COUNTIFS(ОДПУ!$A$2:$A$351,A57),COUNTIFS(ОДПУ!$A$2:$A$351,A57)/2)</f>
        <v>1</v>
      </c>
      <c r="F57">
        <f>COUNTIFS('Лицевые счета'!$B$2:$B$5860,A57)</f>
        <v>4</v>
      </c>
      <c r="G57">
        <f>COUNTIFS('Лицевые счета'!$B$2:$B$5860,A57,'Лицевые счета'!$F$2:$F$5860,"ФЛ")</f>
        <v>4</v>
      </c>
      <c r="H57">
        <f>COUNTIFS('Лицевые счета'!$B$2:$B$5860,A57,'Лицевые счета'!$F$2:$F$5860,"ЮЛ")</f>
        <v>0</v>
      </c>
      <c r="I57" s="23">
        <f>SUMIFS('Лицевые счета'!$H$2:$H$5860,'Лицевые счета'!$B$2:$B$5860,A57,'Лицевые счета'!$F$2:$F$5860,"ФЛ")</f>
        <v>192.00000000000003</v>
      </c>
      <c r="J57">
        <f>SUMIFS('Лицевые счета'!$I$2:$I$5860,'Лицевые счета'!$B$2:$B$5860,A57,'Лицевые счета'!$F$2:$F$5860,"ФЛ")</f>
        <v>7</v>
      </c>
      <c r="K57" s="23">
        <f>SUMIFS('Лицевые счета'!$H$2:$H$5860,'Лицевые счета'!$B$2:$B$5860,A57,'Лицевые счета'!$F$2:$F$5860,"ЮЛ")</f>
        <v>0</v>
      </c>
      <c r="L57" s="23">
        <f>I57+K57</f>
        <v>192.00000000000003</v>
      </c>
      <c r="M57" s="23">
        <f>VLOOKUP(A57,Дома,7,0)</f>
        <v>192</v>
      </c>
      <c r="N57" s="23">
        <f>M57-L57</f>
        <v>0</v>
      </c>
      <c r="O57">
        <f>COUNTIFS('Л_с и ПУ'!$B$2:$B$4570,A57,'Л_с и ПУ'!$C$2:$C$4570,"&gt;0")</f>
        <v>1</v>
      </c>
      <c r="P57">
        <f>SUMIF('Л_с и ПУ'!$B$2:$B$4570,A57,'Л_с и ПУ'!$C$2:$C$4570)</f>
        <v>1</v>
      </c>
      <c r="Q57">
        <f>SUMIF('Л_с и ПУ'!$B$2:$B$4570,A57,'Л_с и ПУ'!$F$2:$F$4570)</f>
        <v>0</v>
      </c>
      <c r="R57">
        <f>COUNTIFS('Л_с и ПУ'!$B$2:$B$4570,A57,'Л_с и ПУ'!$E$2:$E$4570,"Нет показаний")</f>
        <v>1</v>
      </c>
      <c r="S57">
        <f>SUMIF('Л_с и ПУ'!$B$2:$B$4570,A57,'Л_с и ПУ'!$K$2:$K$4570)</f>
        <v>183.2</v>
      </c>
      <c r="T57">
        <f>COUNTIFS('Л_с и ПУ'!$B$2:$B$4570,A57,'Л_с и ПУ'!$C$2:$C$4570,"0")</f>
        <v>3</v>
      </c>
      <c r="U57">
        <f>SUMIF('Л_с и ПУ'!$B$2:$B$4570,A57,'Л_с и ПУ'!$J$2:$J$4570)</f>
        <v>611.20000000000005</v>
      </c>
      <c r="V57">
        <f>Q57+S57+U57</f>
        <v>794.40000000000009</v>
      </c>
      <c r="W57">
        <f>C57-V57</f>
        <v>-351.40000000000009</v>
      </c>
      <c r="X57">
        <f>IF((W57-B57)&gt;0,W57-B57,0)</f>
        <v>0</v>
      </c>
      <c r="Y57" s="26">
        <f>IFERROR(X57/B57,0)</f>
        <v>0</v>
      </c>
      <c r="Z57" s="26">
        <f>O57/F57</f>
        <v>0.25</v>
      </c>
      <c r="AA57" s="26">
        <f>IFERROR(R57/P57,0)</f>
        <v>1</v>
      </c>
      <c r="AB57" t="str">
        <f>VLOOKUP(A57,Дома!$A$2:$H$280,2,0)</f>
        <v>нп Африканда 2</v>
      </c>
      <c r="AC57">
        <f>VLOOKUP(A57,Дома!$A$2:$H$280,6,0)</f>
        <v>26.2</v>
      </c>
      <c r="AD57" s="26">
        <f t="shared" si="0"/>
        <v>4.1123842410924497E-2</v>
      </c>
    </row>
    <row r="58" spans="1:30" x14ac:dyDescent="0.25">
      <c r="A58">
        <v>251144</v>
      </c>
      <c r="B58">
        <f>VLOOKUP(A58,Дома,5,0)*VLOOKUP(A58,Дома,6,0)</f>
        <v>100.89</v>
      </c>
      <c r="C58">
        <f>SUMIF(ОДПУ!$A$2:$A$351,A58,ОДПУ!$J$2:$J$351)</f>
        <v>1729</v>
      </c>
      <c r="D58" t="str">
        <f>VLOOKUP(A58,ОДПУ!$A$2:$J$351,8,0)</f>
        <v>Одноставочный</v>
      </c>
      <c r="E58">
        <f>IF(D58="Одноставочный",COUNTIFS(ОДПУ!$A$2:$A$351,A58),COUNTIFS(ОДПУ!$A$2:$A$351,A58)/2)</f>
        <v>1</v>
      </c>
      <c r="F58">
        <f>COUNTIFS('Лицевые счета'!$B$2:$B$5860,A58)</f>
        <v>16</v>
      </c>
      <c r="G58">
        <f>COUNTIFS('Лицевые счета'!$B$2:$B$5860,A58,'Лицевые счета'!$F$2:$F$5860,"ФЛ")</f>
        <v>16</v>
      </c>
      <c r="H58">
        <f>COUNTIFS('Лицевые счета'!$B$2:$B$5860,A58,'Лицевые счета'!$F$2:$F$5860,"ЮЛ")</f>
        <v>0</v>
      </c>
      <c r="I58" s="23">
        <f>SUMIFS('Лицевые счета'!$H$2:$H$5860,'Лицевые счета'!$B$2:$B$5860,A58,'Лицевые счета'!$F$2:$F$5860,"ФЛ")</f>
        <v>559.6</v>
      </c>
      <c r="J58">
        <f>SUMIFS('Лицевые счета'!$I$2:$I$5860,'Лицевые счета'!$B$2:$B$5860,A58,'Лицевые счета'!$F$2:$F$5860,"ФЛ")</f>
        <v>33</v>
      </c>
      <c r="K58" s="23">
        <f>SUMIFS('Лицевые счета'!$H$2:$H$5860,'Лицевые счета'!$B$2:$B$5860,A58,'Лицевые счета'!$F$2:$F$5860,"ЮЛ")</f>
        <v>0</v>
      </c>
      <c r="L58" s="23">
        <f>I58+K58</f>
        <v>559.6</v>
      </c>
      <c r="M58" s="23">
        <f>VLOOKUP(A58,Дома,7,0)</f>
        <v>637.1</v>
      </c>
      <c r="N58" s="23">
        <f>M58-L58</f>
        <v>77.5</v>
      </c>
      <c r="O58">
        <f>COUNTIFS('Л_с и ПУ'!$B$2:$B$4570,A58,'Л_с и ПУ'!$C$2:$C$4570,"&gt;0")</f>
        <v>9</v>
      </c>
      <c r="P58">
        <f>SUMIF('Л_с и ПУ'!$B$2:$B$4570,A58,'Л_с и ПУ'!$C$2:$C$4570)</f>
        <v>9</v>
      </c>
      <c r="Q58">
        <f>SUMIF('Л_с и ПУ'!$B$2:$B$4570,A58,'Л_с и ПУ'!$F$2:$F$4570)</f>
        <v>315</v>
      </c>
      <c r="R58">
        <f>COUNTIFS('Л_с и ПУ'!$B$2:$B$4570,A58,'Л_с и ПУ'!$E$2:$E$4570,"Нет показаний")</f>
        <v>5</v>
      </c>
      <c r="S58">
        <f>SUMIF('Л_с и ПУ'!$B$2:$B$4570,A58,'Л_с и ПУ'!$K$2:$K$4570)</f>
        <v>592.4</v>
      </c>
      <c r="T58">
        <f>COUNTIFS('Л_с и ПУ'!$B$2:$B$4570,A58,'Л_с и ПУ'!$C$2:$C$4570,"0")</f>
        <v>7</v>
      </c>
      <c r="U58">
        <f>SUMIF('Л_с и ПУ'!$B$2:$B$4570,A58,'Л_с и ПУ'!$J$2:$J$4570)</f>
        <v>1165.7</v>
      </c>
      <c r="V58">
        <f>Q58+S58+U58</f>
        <v>2073.1</v>
      </c>
      <c r="W58">
        <f>C58-V58</f>
        <v>-344.09999999999991</v>
      </c>
      <c r="X58">
        <f>IF((W58-B58)&gt;0,W58-B58,0)</f>
        <v>0</v>
      </c>
      <c r="Y58" s="26">
        <f>IFERROR(X58/B58,0)</f>
        <v>0</v>
      </c>
      <c r="Z58" s="26">
        <f>O58/F58</f>
        <v>0.5625</v>
      </c>
      <c r="AA58" s="26">
        <f>IFERROR(R58/P58,0)</f>
        <v>0.55555555555555558</v>
      </c>
      <c r="AB58" t="str">
        <f>VLOOKUP(A58,Дома!$A$2:$H$280,2,0)</f>
        <v>г Мурманск</v>
      </c>
      <c r="AC58">
        <f>VLOOKUP(A58,Дома!$A$2:$H$280,6,0)</f>
        <v>53.1</v>
      </c>
      <c r="AD58" s="26">
        <f t="shared" si="0"/>
        <v>3.5126017066878346E-2</v>
      </c>
    </row>
    <row r="59" spans="1:30" x14ac:dyDescent="0.25">
      <c r="A59">
        <v>242731</v>
      </c>
      <c r="B59">
        <f>VLOOKUP(A59,Дома,5,0)*VLOOKUP(A59,Дома,6,0)</f>
        <v>119.13</v>
      </c>
      <c r="C59">
        <f>SUMIF(ОДПУ!$A$2:$A$351,A59,ОДПУ!$J$2:$J$351)</f>
        <v>1442.5000000000005</v>
      </c>
      <c r="D59" t="str">
        <f>VLOOKUP(A59,ОДПУ!$A$2:$J$351,8,0)</f>
        <v>Одноставочный</v>
      </c>
      <c r="E59">
        <f>IF(D59="Одноставочный",COUNTIFS(ОДПУ!$A$2:$A$351,A59),COUNTIFS(ОДПУ!$A$2:$A$351,A59)/2)</f>
        <v>3</v>
      </c>
      <c r="F59">
        <f>COUNTIFS('Лицевые счета'!$B$2:$B$5860,A59)</f>
        <v>12</v>
      </c>
      <c r="G59">
        <f>COUNTIFS('Лицевые счета'!$B$2:$B$5860,A59,'Лицевые счета'!$F$2:$F$5860,"ФЛ")</f>
        <v>12</v>
      </c>
      <c r="H59">
        <f>COUNTIFS('Лицевые счета'!$B$2:$B$5860,A59,'Лицевые счета'!$F$2:$F$5860,"ЮЛ")</f>
        <v>0</v>
      </c>
      <c r="I59" s="23">
        <f>SUMIFS('Лицевые счета'!$H$2:$H$5860,'Лицевые счета'!$B$2:$B$5860,A59,'Лицевые счета'!$F$2:$F$5860,"ФЛ")</f>
        <v>503.90000000000003</v>
      </c>
      <c r="J59">
        <f>SUMIFS('Лицевые счета'!$I$2:$I$5860,'Лицевые счета'!$B$2:$B$5860,A59,'Лицевые счета'!$F$2:$F$5860,"ФЛ")</f>
        <v>17</v>
      </c>
      <c r="K59" s="23">
        <f>SUMIFS('Лицевые счета'!$H$2:$H$5860,'Лицевые счета'!$B$2:$B$5860,A59,'Лицевые счета'!$F$2:$F$5860,"ЮЛ")</f>
        <v>0</v>
      </c>
      <c r="L59" s="23">
        <f>I59+K59</f>
        <v>503.90000000000003</v>
      </c>
      <c r="M59" s="23">
        <f>VLOOKUP(A59,Дома,7,0)</f>
        <v>1511.7</v>
      </c>
      <c r="N59" s="23">
        <f>M59-L59</f>
        <v>1007.8</v>
      </c>
      <c r="O59">
        <f>COUNTIFS('Л_с и ПУ'!$B$2:$B$4570,A59,'Л_с и ПУ'!$C$2:$C$4570,"&gt;0")</f>
        <v>11</v>
      </c>
      <c r="P59">
        <f>SUMIF('Л_с и ПУ'!$B$2:$B$4570,A59,'Л_с и ПУ'!$C$2:$C$4570)</f>
        <v>11</v>
      </c>
      <c r="Q59">
        <f>SUMIF('Л_с и ПУ'!$B$2:$B$4570,A59,'Л_с и ПУ'!$F$2:$F$4570)</f>
        <v>1015</v>
      </c>
      <c r="R59">
        <f>COUNTIFS('Л_с и ПУ'!$B$2:$B$4570,A59,'Л_с и ПУ'!$E$2:$E$4570,"Нет показаний")</f>
        <v>5</v>
      </c>
      <c r="S59">
        <f>SUMIF('Л_с и ПУ'!$B$2:$B$4570,A59,'Л_с и ПУ'!$K$2:$K$4570)</f>
        <v>630.1</v>
      </c>
      <c r="T59">
        <f>COUNTIFS('Л_с и ПУ'!$B$2:$B$4570,A59,'Л_с и ПУ'!$C$2:$C$4570,"0")</f>
        <v>1</v>
      </c>
      <c r="U59">
        <f>SUMIF('Л_с и ПУ'!$B$2:$B$4570,A59,'Л_с и ПУ'!$J$2:$J$4570)</f>
        <v>134.30000000000001</v>
      </c>
      <c r="V59">
        <f>Q59+S59+U59</f>
        <v>1779.3999999999999</v>
      </c>
      <c r="W59">
        <f>C59-V59</f>
        <v>-336.89999999999941</v>
      </c>
      <c r="X59">
        <f>IF((W59-B59)&gt;0,W59-B59,0)</f>
        <v>0</v>
      </c>
      <c r="Y59" s="26">
        <f>IFERROR(X59/B59,0)</f>
        <v>0</v>
      </c>
      <c r="Z59" s="26">
        <f>O59/F59</f>
        <v>0.91666666666666663</v>
      </c>
      <c r="AA59" s="26">
        <f>IFERROR(R59/P59,0)</f>
        <v>0.45454545454545453</v>
      </c>
      <c r="AB59" t="str">
        <f>VLOOKUP(A59,Дома!$A$2:$H$280,2,0)</f>
        <v>пгт Умба</v>
      </c>
      <c r="AC59">
        <f>VLOOKUP(A59,Дома!$A$2:$H$280,6,0)</f>
        <v>62.7</v>
      </c>
      <c r="AD59" s="26">
        <f t="shared" si="0"/>
        <v>0.19591913258132052</v>
      </c>
    </row>
    <row r="60" spans="1:30" x14ac:dyDescent="0.25">
      <c r="A60">
        <v>242668</v>
      </c>
      <c r="B60">
        <f>VLOOKUP(A60,Дома,5,0)*VLOOKUP(A60,Дома,6,0)</f>
        <v>53.58</v>
      </c>
      <c r="C60">
        <f>SUMIF(ОДПУ!$A$2:$A$351,A60,ОДПУ!$J$2:$J$351)</f>
        <v>1687</v>
      </c>
      <c r="D60" t="str">
        <f>VLOOKUP(A60,ОДПУ!$A$2:$J$351,8,0)</f>
        <v>Двухзонный</v>
      </c>
      <c r="E60">
        <f>IF(D60="Одноставочный",COUNTIFS(ОДПУ!$A$2:$A$351,A60),COUNTIFS(ОДПУ!$A$2:$A$351,A60)/2)</f>
        <v>1</v>
      </c>
      <c r="F60">
        <f>COUNTIFS('Лицевые счета'!$B$2:$B$5860,A60)</f>
        <v>8</v>
      </c>
      <c r="G60">
        <f>COUNTIFS('Лицевые счета'!$B$2:$B$5860,A60,'Лицевые счета'!$F$2:$F$5860,"ФЛ")</f>
        <v>8</v>
      </c>
      <c r="H60">
        <f>COUNTIFS('Лицевые счета'!$B$2:$B$5860,A60,'Лицевые счета'!$F$2:$F$5860,"ЮЛ")</f>
        <v>0</v>
      </c>
      <c r="I60" s="23">
        <f>SUMIFS('Лицевые счета'!$H$2:$H$5860,'Лицевые счета'!$B$2:$B$5860,A60,'Лицевые счета'!$F$2:$F$5860,"ФЛ")</f>
        <v>320.02999999999997</v>
      </c>
      <c r="J60">
        <f>SUMIFS('Лицевые счета'!$I$2:$I$5860,'Лицевые счета'!$B$2:$B$5860,A60,'Лицевые счета'!$F$2:$F$5860,"ФЛ")</f>
        <v>12</v>
      </c>
      <c r="K60" s="23">
        <f>SUMIFS('Лицевые счета'!$H$2:$H$5860,'Лицевые счета'!$B$2:$B$5860,A60,'Лицевые счета'!$F$2:$F$5860,"ЮЛ")</f>
        <v>0</v>
      </c>
      <c r="L60" s="23">
        <f>I60+K60</f>
        <v>320.02999999999997</v>
      </c>
      <c r="M60" s="23">
        <f>VLOOKUP(A60,Дома,7,0)</f>
        <v>320.02999999999997</v>
      </c>
      <c r="N60" s="23">
        <f>M60-L60</f>
        <v>0</v>
      </c>
      <c r="O60">
        <f>COUNTIFS('Л_с и ПУ'!$B$2:$B$4570,A60,'Л_с и ПУ'!$C$2:$C$4570,"&gt;0")</f>
        <v>5</v>
      </c>
      <c r="P60">
        <f>SUMIF('Л_с и ПУ'!$B$2:$B$4570,A60,'Л_с и ПУ'!$C$2:$C$4570)</f>
        <v>5</v>
      </c>
      <c r="Q60">
        <f>SUMIF('Л_с и ПУ'!$B$2:$B$4570,A60,'Л_с и ПУ'!$F$2:$F$4570)</f>
        <v>1747</v>
      </c>
      <c r="R60">
        <f>COUNTIFS('Л_с и ПУ'!$B$2:$B$4570,A60,'Л_с и ПУ'!$E$2:$E$4570,"Нет показаний")</f>
        <v>0</v>
      </c>
      <c r="S60">
        <f>SUMIF('Л_с и ПУ'!$B$2:$B$4570,A60,'Л_с и ПУ'!$K$2:$K$4570)</f>
        <v>0</v>
      </c>
      <c r="T60">
        <f>COUNTIFS('Л_с и ПУ'!$B$2:$B$4570,A60,'Л_с и ПУ'!$C$2:$C$4570,"0")</f>
        <v>3</v>
      </c>
      <c r="U60">
        <f>SUMIF('Л_с и ПУ'!$B$2:$B$4570,A60,'Л_с и ПУ'!$J$2:$J$4570)</f>
        <v>276</v>
      </c>
      <c r="V60">
        <f>Q60+S60+U60</f>
        <v>2023</v>
      </c>
      <c r="W60">
        <f>C60-V60</f>
        <v>-336</v>
      </c>
      <c r="X60">
        <f>IF((W60-B60)&gt;0,W60-B60,0)</f>
        <v>0</v>
      </c>
      <c r="Y60" s="26">
        <f>IFERROR(X60/B60,0)</f>
        <v>0</v>
      </c>
      <c r="Z60" s="26">
        <f>O60/F60</f>
        <v>0.625</v>
      </c>
      <c r="AA60" s="26">
        <f>IFERROR(R60/P60,0)</f>
        <v>0</v>
      </c>
      <c r="AB60" t="str">
        <f>VLOOKUP(A60,Дома!$A$2:$H$280,2,0)</f>
        <v>г Кандалакша</v>
      </c>
      <c r="AC60">
        <f>VLOOKUP(A60,Дома!$A$2:$H$280,6,0)</f>
        <v>28.2</v>
      </c>
      <c r="AD60" s="26">
        <f t="shared" si="0"/>
        <v>0.12488928255093001</v>
      </c>
    </row>
    <row r="61" spans="1:30" x14ac:dyDescent="0.25">
      <c r="A61">
        <v>242839</v>
      </c>
      <c r="B61">
        <f>VLOOKUP(A61,Дома,5,0)*VLOOKUP(A61,Дома,6,0)</f>
        <v>0</v>
      </c>
      <c r="C61">
        <f>SUMIF(ОДПУ!$A$2:$A$351,A61,ОДПУ!$J$2:$J$351)</f>
        <v>0</v>
      </c>
      <c r="D61" t="str">
        <f>VLOOKUP(A61,ОДПУ!$A$2:$J$351,8,0)</f>
        <v>Одноставочный</v>
      </c>
      <c r="E61">
        <f>IF(D61="Одноставочный",COUNTIFS(ОДПУ!$A$2:$A$351,A61),COUNTIFS(ОДПУ!$A$2:$A$351,A61)/2)</f>
        <v>2</v>
      </c>
      <c r="F61">
        <f>COUNTIFS('Лицевые счета'!$B$2:$B$5860,A61)</f>
        <v>4</v>
      </c>
      <c r="G61">
        <f>COUNTIFS('Лицевые счета'!$B$2:$B$5860,A61,'Лицевые счета'!$F$2:$F$5860,"ФЛ")</f>
        <v>4</v>
      </c>
      <c r="H61">
        <f>COUNTIFS('Лицевые счета'!$B$2:$B$5860,A61,'Лицевые счета'!$F$2:$F$5860,"ЮЛ")</f>
        <v>0</v>
      </c>
      <c r="I61" s="23">
        <f>SUMIFS('Лицевые счета'!$H$2:$H$5860,'Лицевые счета'!$B$2:$B$5860,A61,'Лицевые счета'!$F$2:$F$5860,"ФЛ")</f>
        <v>112.9</v>
      </c>
      <c r="J61">
        <f>SUMIFS('Лицевые счета'!$I$2:$I$5860,'Лицевые счета'!$B$2:$B$5860,A61,'Лицевые счета'!$F$2:$F$5860,"ФЛ")</f>
        <v>4</v>
      </c>
      <c r="K61" s="23">
        <f>SUMIFS('Лицевые счета'!$H$2:$H$5860,'Лицевые счета'!$B$2:$B$5860,A61,'Лицевые счета'!$F$2:$F$5860,"ЮЛ")</f>
        <v>0</v>
      </c>
      <c r="L61" s="23">
        <f>I61+K61</f>
        <v>112.9</v>
      </c>
      <c r="M61" s="23">
        <f>VLOOKUP(A61,Дома,7,0)</f>
        <v>225.8</v>
      </c>
      <c r="N61" s="23">
        <f>M61-L61</f>
        <v>112.9</v>
      </c>
      <c r="O61">
        <f>COUNTIFS('Л_с и ПУ'!$B$2:$B$4570,A61,'Л_с и ПУ'!$C$2:$C$4570,"&gt;0")</f>
        <v>4</v>
      </c>
      <c r="P61">
        <f>SUMIF('Л_с и ПУ'!$B$2:$B$4570,A61,'Л_с и ПУ'!$C$2:$C$4570)</f>
        <v>4</v>
      </c>
      <c r="Q61">
        <f>SUMIF('Л_с и ПУ'!$B$2:$B$4570,A61,'Л_с и ПУ'!$F$2:$F$4570)</f>
        <v>234</v>
      </c>
      <c r="R61">
        <f>COUNTIFS('Л_с и ПУ'!$B$2:$B$4570,A61,'Л_с и ПУ'!$E$2:$E$4570,"Нет показаний")</f>
        <v>1</v>
      </c>
      <c r="S61">
        <f>SUMIF('Л_с и ПУ'!$B$2:$B$4570,A61,'Л_с и ПУ'!$K$2:$K$4570)</f>
        <v>92</v>
      </c>
      <c r="T61">
        <f>COUNTIFS('Л_с и ПУ'!$B$2:$B$4570,A61,'Л_с и ПУ'!$C$2:$C$4570,"0")</f>
        <v>0</v>
      </c>
      <c r="U61">
        <f>SUMIF('Л_с и ПУ'!$B$2:$B$4570,A61,'Л_с и ПУ'!$J$2:$J$4570)</f>
        <v>0</v>
      </c>
      <c r="V61">
        <f>Q61+S61+U61</f>
        <v>326</v>
      </c>
      <c r="W61">
        <f>C61-V61</f>
        <v>-326</v>
      </c>
      <c r="X61">
        <f>IF((W61-B61)&gt;0,W61-B61,0)</f>
        <v>0</v>
      </c>
      <c r="Y61" s="26">
        <f>IFERROR(X61/B61,0)</f>
        <v>0</v>
      </c>
      <c r="Z61" s="26">
        <f>O61/F61</f>
        <v>1</v>
      </c>
      <c r="AA61" s="26">
        <f>IFERROR(R61/P61,0)</f>
        <v>0.25</v>
      </c>
      <c r="AB61" t="str">
        <f>VLOOKUP(A61,Дома!$A$2:$H$280,2,0)</f>
        <v>пгт Умба</v>
      </c>
      <c r="AC61">
        <f>VLOOKUP(A61,Дома!$A$2:$H$280,6,0)</f>
        <v>0</v>
      </c>
      <c r="AD61" s="26">
        <f t="shared" si="0"/>
        <v>0</v>
      </c>
    </row>
    <row r="62" spans="1:30" x14ac:dyDescent="0.25">
      <c r="A62">
        <v>242781</v>
      </c>
      <c r="B62">
        <f>VLOOKUP(A62,Дома,5,0)*VLOOKUP(A62,Дома,6,0)</f>
        <v>122.73999999999998</v>
      </c>
      <c r="C62">
        <f>SUMIF(ОДПУ!$A$2:$A$351,A62,ОДПУ!$J$2:$J$351)</f>
        <v>699.24000000002002</v>
      </c>
      <c r="D62" t="str">
        <f>VLOOKUP(A62,ОДПУ!$A$2:$J$351,8,0)</f>
        <v>Одноставочный</v>
      </c>
      <c r="E62">
        <f>IF(D62="Одноставочный",COUNTIFS(ОДПУ!$A$2:$A$351,A62),COUNTIFS(ОДПУ!$A$2:$A$351,A62)/2)</f>
        <v>1</v>
      </c>
      <c r="F62">
        <f>COUNTIFS('Лицевые счета'!$B$2:$B$5860,A62)</f>
        <v>12</v>
      </c>
      <c r="G62">
        <f>COUNTIFS('Лицевые счета'!$B$2:$B$5860,A62,'Лицевые счета'!$F$2:$F$5860,"ФЛ")</f>
        <v>12</v>
      </c>
      <c r="H62">
        <f>COUNTIFS('Лицевые счета'!$B$2:$B$5860,A62,'Лицевые счета'!$F$2:$F$5860,"ЮЛ")</f>
        <v>0</v>
      </c>
      <c r="I62" s="23">
        <f>SUMIFS('Лицевые счета'!$H$2:$H$5860,'Лицевые счета'!$B$2:$B$5860,A62,'Лицевые счета'!$F$2:$F$5860,"ФЛ")</f>
        <v>506.29999999999995</v>
      </c>
      <c r="J62">
        <f>SUMIFS('Лицевые счета'!$I$2:$I$5860,'Лицевые счета'!$B$2:$B$5860,A62,'Лицевые счета'!$F$2:$F$5860,"ФЛ")</f>
        <v>16</v>
      </c>
      <c r="K62" s="23">
        <f>SUMIFS('Лицевые счета'!$H$2:$H$5860,'Лицевые счета'!$B$2:$B$5860,A62,'Лицевые счета'!$F$2:$F$5860,"ЮЛ")</f>
        <v>0</v>
      </c>
      <c r="L62" s="23">
        <f>I62+K62</f>
        <v>506.29999999999995</v>
      </c>
      <c r="M62" s="23">
        <f>VLOOKUP(A62,Дома,7,0)</f>
        <v>506.3</v>
      </c>
      <c r="N62" s="23">
        <f>M62-L62</f>
        <v>0</v>
      </c>
      <c r="O62">
        <f>COUNTIFS('Л_с и ПУ'!$B$2:$B$4570,A62,'Л_с и ПУ'!$C$2:$C$4570,"&gt;0")</f>
        <v>12</v>
      </c>
      <c r="P62">
        <f>SUMIF('Л_с и ПУ'!$B$2:$B$4570,A62,'Л_с и ПУ'!$C$2:$C$4570)</f>
        <v>12</v>
      </c>
      <c r="Q62">
        <f>SUMIF('Л_с и ПУ'!$B$2:$B$4570,A62,'Л_с и ПУ'!$F$2:$F$4570)</f>
        <v>80</v>
      </c>
      <c r="R62">
        <f>COUNTIFS('Л_с и ПУ'!$B$2:$B$4570,A62,'Л_с и ПУ'!$E$2:$E$4570,"Нет показаний")</f>
        <v>7</v>
      </c>
      <c r="S62">
        <f>SUMIF('Л_с и ПУ'!$B$2:$B$4570,A62,'Л_с и ПУ'!$K$2:$K$4570)</f>
        <v>934.00000000000011</v>
      </c>
      <c r="T62">
        <f>COUNTIFS('Л_с и ПУ'!$B$2:$B$4570,A62,'Л_с и ПУ'!$C$2:$C$4570,"0")</f>
        <v>0</v>
      </c>
      <c r="U62">
        <f>SUMIF('Л_с и ПУ'!$B$2:$B$4570,A62,'Л_с и ПУ'!$J$2:$J$4570)</f>
        <v>0</v>
      </c>
      <c r="V62">
        <f>Q62+S62+U62</f>
        <v>1014.0000000000001</v>
      </c>
      <c r="W62">
        <f>C62-V62</f>
        <v>-314.7599999999801</v>
      </c>
      <c r="X62">
        <f>IF((W62-B62)&gt;0,W62-B62,0)</f>
        <v>0</v>
      </c>
      <c r="Y62" s="26">
        <f>IFERROR(X62/B62,0)</f>
        <v>0</v>
      </c>
      <c r="Z62" s="26">
        <f>O62/F62</f>
        <v>1</v>
      </c>
      <c r="AA62" s="26">
        <f>IFERROR(R62/P62,0)</f>
        <v>0.58333333333333337</v>
      </c>
      <c r="AB62" t="str">
        <f>VLOOKUP(A62,Дома!$A$2:$H$280,2,0)</f>
        <v>пгт Умба</v>
      </c>
      <c r="AC62">
        <f>VLOOKUP(A62,Дома!$A$2:$H$280,6,0)</f>
        <v>64.599999999999994</v>
      </c>
      <c r="AD62" s="26">
        <f t="shared" si="0"/>
        <v>9.1735302470888944E-2</v>
      </c>
    </row>
    <row r="63" spans="1:30" x14ac:dyDescent="0.25">
      <c r="A63">
        <v>447492</v>
      </c>
      <c r="B63">
        <f>VLOOKUP(A63,Дома,5,0)*VLOOKUP(A63,Дома,6,0)</f>
        <v>74.099999999999994</v>
      </c>
      <c r="C63">
        <f>SUMIF(ОДПУ!$A$2:$A$351,A63,ОДПУ!$J$2:$J$351)</f>
        <v>1160</v>
      </c>
      <c r="D63" t="str">
        <f>VLOOKUP(A63,ОДПУ!$A$2:$J$351,8,0)</f>
        <v>Одноставочный</v>
      </c>
      <c r="E63">
        <f>IF(D63="Одноставочный",COUNTIFS(ОДПУ!$A$2:$A$351,A63),COUNTIFS(ОДПУ!$A$2:$A$351,A63)/2)</f>
        <v>2</v>
      </c>
      <c r="F63">
        <f>COUNTIFS('Лицевые счета'!$B$2:$B$5860,A63)</f>
        <v>10</v>
      </c>
      <c r="G63">
        <f>COUNTIFS('Лицевые счета'!$B$2:$B$5860,A63,'Лицевые счета'!$F$2:$F$5860,"ФЛ")</f>
        <v>10</v>
      </c>
      <c r="H63">
        <f>COUNTIFS('Лицевые счета'!$B$2:$B$5860,A63,'Лицевые счета'!$F$2:$F$5860,"ЮЛ")</f>
        <v>0</v>
      </c>
      <c r="I63" s="23">
        <f>SUMIFS('Лицевые счета'!$H$2:$H$5860,'Лицевые счета'!$B$2:$B$5860,A63,'Лицевые счета'!$F$2:$F$5860,"ФЛ")</f>
        <v>352.09999999999997</v>
      </c>
      <c r="J63">
        <f>SUMIFS('Лицевые счета'!$I$2:$I$5860,'Лицевые счета'!$B$2:$B$5860,A63,'Лицевые счета'!$F$2:$F$5860,"ФЛ")</f>
        <v>19</v>
      </c>
      <c r="K63" s="23">
        <f>SUMIFS('Лицевые счета'!$H$2:$H$5860,'Лицевые счета'!$B$2:$B$5860,A63,'Лицевые счета'!$F$2:$F$5860,"ЮЛ")</f>
        <v>0</v>
      </c>
      <c r="L63" s="23">
        <f>I63+K63</f>
        <v>352.09999999999997</v>
      </c>
      <c r="M63" s="23">
        <f>VLOOKUP(A63,Дома,7,0)</f>
        <v>704.2</v>
      </c>
      <c r="N63" s="23">
        <f>M63-L63</f>
        <v>352.10000000000008</v>
      </c>
      <c r="O63">
        <f>COUNTIFS('Л_с и ПУ'!$B$2:$B$4570,A63,'Л_с и ПУ'!$C$2:$C$4570,"&gt;0")</f>
        <v>10</v>
      </c>
      <c r="P63">
        <f>SUMIF('Л_с и ПУ'!$B$2:$B$4570,A63,'Л_с и ПУ'!$C$2:$C$4570)</f>
        <v>10</v>
      </c>
      <c r="Q63">
        <f>SUMIF('Л_с и ПУ'!$B$2:$B$4570,A63,'Л_с и ПУ'!$F$2:$F$4570)</f>
        <v>967</v>
      </c>
      <c r="R63">
        <f>COUNTIFS('Л_с и ПУ'!$B$2:$B$4570,A63,'Л_с и ПУ'!$E$2:$E$4570,"Нет показаний")</f>
        <v>5</v>
      </c>
      <c r="S63">
        <f>SUMIF('Л_с и ПУ'!$B$2:$B$4570,A63,'Л_с и ПУ'!$K$2:$K$4570)</f>
        <v>486.7</v>
      </c>
      <c r="T63">
        <f>COUNTIFS('Л_с и ПУ'!$B$2:$B$4570,A63,'Л_с и ПУ'!$C$2:$C$4570,"0")</f>
        <v>0</v>
      </c>
      <c r="U63">
        <f>SUMIF('Л_с и ПУ'!$B$2:$B$4570,A63,'Л_с и ПУ'!$J$2:$J$4570)</f>
        <v>0</v>
      </c>
      <c r="V63">
        <f>Q63+S63+U63</f>
        <v>1453.7</v>
      </c>
      <c r="W63">
        <f>C63-V63</f>
        <v>-293.70000000000005</v>
      </c>
      <c r="X63">
        <f>IF((W63-B63)&gt;0,W63-B63,0)</f>
        <v>0</v>
      </c>
      <c r="Y63" s="26">
        <f>IFERROR(X63/B63,0)</f>
        <v>0</v>
      </c>
      <c r="Z63" s="26">
        <f>O63/F63</f>
        <v>1</v>
      </c>
      <c r="AA63" s="26">
        <f>IFERROR(R63/P63,0)</f>
        <v>0.5</v>
      </c>
      <c r="AB63" t="str">
        <f>VLOOKUP(A63,Дома!$A$2:$H$280,2,0)</f>
        <v>г Мурманск</v>
      </c>
      <c r="AC63">
        <f>VLOOKUP(A63,Дома!$A$2:$H$280,6,0)</f>
        <v>39</v>
      </c>
      <c r="AD63" s="26">
        <f t="shared" si="0"/>
        <v>0.17832647462277093</v>
      </c>
    </row>
    <row r="64" spans="1:30" x14ac:dyDescent="0.25">
      <c r="A64">
        <v>1613</v>
      </c>
      <c r="B64">
        <f>VLOOKUP(A64,Дома,5,0)*VLOOKUP(A64,Дома,6,0)</f>
        <v>41.42</v>
      </c>
      <c r="C64">
        <f>SUMIF(ОДПУ!$A$2:$A$351,A64,ОДПУ!$J$2:$J$351)</f>
        <v>822</v>
      </c>
      <c r="D64" t="str">
        <f>VLOOKUP(A64,ОДПУ!$A$2:$J$351,8,0)</f>
        <v>Одноставочный</v>
      </c>
      <c r="E64">
        <f>IF(D64="Одноставочный",COUNTIFS(ОДПУ!$A$2:$A$351,A64),COUNTIFS(ОДПУ!$A$2:$A$351,A64)/2)</f>
        <v>1</v>
      </c>
      <c r="F64">
        <f>COUNTIFS('Лицевые счета'!$B$2:$B$5860,A64)</f>
        <v>4</v>
      </c>
      <c r="G64">
        <f>COUNTIFS('Лицевые счета'!$B$2:$B$5860,A64,'Лицевые счета'!$F$2:$F$5860,"ФЛ")</f>
        <v>4</v>
      </c>
      <c r="H64">
        <f>COUNTIFS('Лицевые счета'!$B$2:$B$5860,A64,'Лицевые счета'!$F$2:$F$5860,"ЮЛ")</f>
        <v>0</v>
      </c>
      <c r="I64" s="23">
        <f>SUMIFS('Лицевые счета'!$H$2:$H$5860,'Лицевые счета'!$B$2:$B$5860,A64,'Лицевые счета'!$F$2:$F$5860,"ФЛ")</f>
        <v>218.70000000000002</v>
      </c>
      <c r="J64">
        <f>SUMIFS('Лицевые счета'!$I$2:$I$5860,'Лицевые счета'!$B$2:$B$5860,A64,'Лицевые счета'!$F$2:$F$5860,"ФЛ")</f>
        <v>9</v>
      </c>
      <c r="K64" s="23">
        <f>SUMIFS('Лицевые счета'!$H$2:$H$5860,'Лицевые счета'!$B$2:$B$5860,A64,'Лицевые счета'!$F$2:$F$5860,"ЮЛ")</f>
        <v>0</v>
      </c>
      <c r="L64" s="23">
        <f>I64+K64</f>
        <v>218.70000000000002</v>
      </c>
      <c r="M64" s="23">
        <f>VLOOKUP(A64,Дома,7,0)</f>
        <v>218.7</v>
      </c>
      <c r="N64" s="23">
        <f>M64-L64</f>
        <v>0</v>
      </c>
      <c r="O64">
        <f>COUNTIFS('Л_с и ПУ'!$B$2:$B$4570,A64,'Л_с и ПУ'!$C$2:$C$4570,"&gt;0")</f>
        <v>4</v>
      </c>
      <c r="P64">
        <f>SUMIF('Л_с и ПУ'!$B$2:$B$4570,A64,'Л_с и ПУ'!$C$2:$C$4570)</f>
        <v>4</v>
      </c>
      <c r="Q64">
        <f>SUMIF('Л_с и ПУ'!$B$2:$B$4570,A64,'Л_с и ПУ'!$F$2:$F$4570)</f>
        <v>1086</v>
      </c>
      <c r="R64">
        <f>COUNTIFS('Л_с и ПУ'!$B$2:$B$4570,A64,'Л_с и ПУ'!$E$2:$E$4570,"Нет показаний")</f>
        <v>0</v>
      </c>
      <c r="S64">
        <f>SUMIF('Л_с и ПУ'!$B$2:$B$4570,A64,'Л_с и ПУ'!$K$2:$K$4570)</f>
        <v>0</v>
      </c>
      <c r="T64">
        <f>COUNTIFS('Л_с и ПУ'!$B$2:$B$4570,A64,'Л_с и ПУ'!$C$2:$C$4570,"0")</f>
        <v>0</v>
      </c>
      <c r="U64">
        <f>SUMIF('Л_с и ПУ'!$B$2:$B$4570,A64,'Л_с и ПУ'!$J$2:$J$4570)</f>
        <v>0</v>
      </c>
      <c r="V64">
        <f>Q64+S64+U64</f>
        <v>1086</v>
      </c>
      <c r="W64">
        <f>C64-V64</f>
        <v>-264</v>
      </c>
      <c r="X64">
        <f>IF((W64-B64)&gt;0,W64-B64,0)</f>
        <v>0</v>
      </c>
      <c r="Y64" s="26">
        <f>IFERROR(X64/B64,0)</f>
        <v>0</v>
      </c>
      <c r="Z64" s="26">
        <f>O64/F64</f>
        <v>1</v>
      </c>
      <c r="AA64" s="26">
        <f>IFERROR(R64/P64,0)</f>
        <v>0</v>
      </c>
      <c r="AB64" t="str">
        <f>VLOOKUP(A64,Дома!$A$2:$H$280,2,0)</f>
        <v>нп Африканда 2</v>
      </c>
      <c r="AC64">
        <f>VLOOKUP(A64,Дома!$A$2:$H$280,6,0)</f>
        <v>21.8</v>
      </c>
      <c r="AD64" s="26">
        <f t="shared" si="0"/>
        <v>3.725222146274778E-2</v>
      </c>
    </row>
    <row r="65" spans="1:30" x14ac:dyDescent="0.25">
      <c r="A65">
        <v>347723</v>
      </c>
      <c r="B65">
        <f>VLOOKUP(A65,Дома,5,0)*VLOOKUP(A65,Дома,6,0)</f>
        <v>99.75</v>
      </c>
      <c r="C65">
        <f>SUMIF(ОДПУ!$A$2:$A$351,A65,ОДПУ!$J$2:$J$351)</f>
        <v>1591.16</v>
      </c>
      <c r="D65" t="str">
        <f>VLOOKUP(A65,ОДПУ!$A$2:$J$351,8,0)</f>
        <v>Одноставочный</v>
      </c>
      <c r="E65">
        <f>IF(D65="Одноставочный",COUNTIFS(ОДПУ!$A$2:$A$351,A65),COUNTIFS(ОДПУ!$A$2:$A$351,A65)/2)</f>
        <v>1</v>
      </c>
      <c r="F65">
        <f>COUNTIFS('Лицевые счета'!$B$2:$B$5860,A65)</f>
        <v>12</v>
      </c>
      <c r="G65">
        <f>COUNTIFS('Лицевые счета'!$B$2:$B$5860,A65,'Лицевые счета'!$F$2:$F$5860,"ФЛ")</f>
        <v>12</v>
      </c>
      <c r="H65">
        <f>COUNTIFS('Лицевые счета'!$B$2:$B$5860,A65,'Лицевые счета'!$F$2:$F$5860,"ЮЛ")</f>
        <v>0</v>
      </c>
      <c r="I65" s="23">
        <f>SUMIFS('Лицевые счета'!$H$2:$H$5860,'Лицевые счета'!$B$2:$B$5860,A65,'Лицевые счета'!$F$2:$F$5860,"ФЛ")</f>
        <v>585.20000000000016</v>
      </c>
      <c r="J65">
        <f>SUMIFS('Лицевые счета'!$I$2:$I$5860,'Лицевые счета'!$B$2:$B$5860,A65,'Лицевые счета'!$F$2:$F$5860,"ФЛ")</f>
        <v>16</v>
      </c>
      <c r="K65" s="23">
        <f>SUMIFS('Лицевые счета'!$H$2:$H$5860,'Лицевые счета'!$B$2:$B$5860,A65,'Лицевые счета'!$F$2:$F$5860,"ЮЛ")</f>
        <v>0</v>
      </c>
      <c r="L65" s="23">
        <f>I65+K65</f>
        <v>585.20000000000016</v>
      </c>
      <c r="M65" s="23">
        <f>VLOOKUP(A65,Дома,7,0)</f>
        <v>585.20000000000005</v>
      </c>
      <c r="N65" s="23">
        <f>M65-L65</f>
        <v>0</v>
      </c>
      <c r="O65">
        <f>COUNTIFS('Л_с и ПУ'!$B$2:$B$4570,A65,'Л_с и ПУ'!$C$2:$C$4570,"&gt;0")</f>
        <v>12</v>
      </c>
      <c r="P65">
        <f>SUMIF('Л_с и ПУ'!$B$2:$B$4570,A65,'Л_с и ПУ'!$C$2:$C$4570)</f>
        <v>12</v>
      </c>
      <c r="Q65">
        <f>SUMIF('Л_с и ПУ'!$B$2:$B$4570,A65,'Л_с и ПУ'!$F$2:$F$4570)</f>
        <v>1616</v>
      </c>
      <c r="R65">
        <f>COUNTIFS('Л_с и ПУ'!$B$2:$B$4570,A65,'Л_с и ПУ'!$E$2:$E$4570,"Нет показаний")</f>
        <v>2</v>
      </c>
      <c r="S65">
        <f>SUMIF('Л_с и ПУ'!$B$2:$B$4570,A65,'Л_с и ПУ'!$K$2:$K$4570)</f>
        <v>237.4</v>
      </c>
      <c r="T65">
        <f>COUNTIFS('Л_с и ПУ'!$B$2:$B$4570,A65,'Л_с и ПУ'!$C$2:$C$4570,"0")</f>
        <v>0</v>
      </c>
      <c r="U65">
        <f>SUMIF('Л_с и ПУ'!$B$2:$B$4570,A65,'Л_с и ПУ'!$J$2:$J$4570)</f>
        <v>0</v>
      </c>
      <c r="V65">
        <f>Q65+S65+U65</f>
        <v>1853.4</v>
      </c>
      <c r="W65">
        <f>C65-V65</f>
        <v>-262.24</v>
      </c>
      <c r="X65">
        <f>IF((W65-B65)&gt;0,W65-B65,0)</f>
        <v>0</v>
      </c>
      <c r="Y65" s="26">
        <f>IFERROR(X65/B65,0)</f>
        <v>0</v>
      </c>
      <c r="Z65" s="26">
        <f>O65/F65</f>
        <v>1</v>
      </c>
      <c r="AA65" s="26">
        <f>IFERROR(R65/P65,0)</f>
        <v>0.16666666666666666</v>
      </c>
      <c r="AB65" t="str">
        <f>VLOOKUP(A65,Дома!$A$2:$H$280,2,0)</f>
        <v>г Кандалакша</v>
      </c>
      <c r="AC65">
        <f>VLOOKUP(A65,Дома!$A$2:$H$280,6,0)</f>
        <v>52.5</v>
      </c>
      <c r="AD65" s="26">
        <f t="shared" si="0"/>
        <v>0.11972633979475485</v>
      </c>
    </row>
    <row r="66" spans="1:30" x14ac:dyDescent="0.25">
      <c r="A66">
        <v>301588</v>
      </c>
      <c r="B66">
        <f>VLOOKUP(A66,Дома,5,0)*VLOOKUP(A66,Дома,6,0)</f>
        <v>122.16999999999999</v>
      </c>
      <c r="C66">
        <f>SUMIF(ОДПУ!$A$2:$A$351,A66,ОДПУ!$J$2:$J$351)</f>
        <v>1316.6499999999901</v>
      </c>
      <c r="D66" t="str">
        <f>VLOOKUP(A66,ОДПУ!$A$2:$J$351,8,0)</f>
        <v>Одноставочный</v>
      </c>
      <c r="E66">
        <f>IF(D66="Одноставочный",COUNTIFS(ОДПУ!$A$2:$A$351,A66),COUNTIFS(ОДПУ!$A$2:$A$351,A66)/2)</f>
        <v>1</v>
      </c>
      <c r="F66">
        <f>COUNTIFS('Лицевые счета'!$B$2:$B$5860,A66)</f>
        <v>9</v>
      </c>
      <c r="G66">
        <f>COUNTIFS('Лицевые счета'!$B$2:$B$5860,A66,'Лицевые счета'!$F$2:$F$5860,"ФЛ")</f>
        <v>9</v>
      </c>
      <c r="H66">
        <f>COUNTIFS('Лицевые счета'!$B$2:$B$5860,A66,'Лицевые счета'!$F$2:$F$5860,"ЮЛ")</f>
        <v>0</v>
      </c>
      <c r="I66" s="23">
        <f>SUMIFS('Лицевые счета'!$H$2:$H$5860,'Лицевые счета'!$B$2:$B$5860,A66,'Лицевые счета'!$F$2:$F$5860,"ФЛ")</f>
        <v>438.49999999999994</v>
      </c>
      <c r="J66">
        <f>SUMIFS('Лицевые счета'!$I$2:$I$5860,'Лицевые счета'!$B$2:$B$5860,A66,'Лицевые счета'!$F$2:$F$5860,"ФЛ")</f>
        <v>15</v>
      </c>
      <c r="K66" s="23">
        <f>SUMIFS('Лицевые счета'!$H$2:$H$5860,'Лицевые счета'!$B$2:$B$5860,A66,'Лицевые счета'!$F$2:$F$5860,"ЮЛ")</f>
        <v>0</v>
      </c>
      <c r="L66" s="23">
        <f>I66+K66</f>
        <v>438.49999999999994</v>
      </c>
      <c r="M66" s="23">
        <f>VLOOKUP(A66,Дома,7,0)</f>
        <v>438.5</v>
      </c>
      <c r="N66" s="23">
        <f>M66-L66</f>
        <v>0</v>
      </c>
      <c r="O66">
        <f>COUNTIFS('Л_с и ПУ'!$B$2:$B$4570,A66,'Л_с и ПУ'!$C$2:$C$4570,"&gt;0")</f>
        <v>9</v>
      </c>
      <c r="P66">
        <f>SUMIF('Л_с и ПУ'!$B$2:$B$4570,A66,'Л_с и ПУ'!$C$2:$C$4570)</f>
        <v>9</v>
      </c>
      <c r="Q66">
        <f>SUMIF('Л_с и ПУ'!$B$2:$B$4570,A66,'Л_с и ПУ'!$F$2:$F$4570)</f>
        <v>1577</v>
      </c>
      <c r="R66">
        <f>COUNTIFS('Л_с и ПУ'!$B$2:$B$4570,A66,'Л_с и ПУ'!$E$2:$E$4570,"Нет показаний")</f>
        <v>0</v>
      </c>
      <c r="S66">
        <f>SUMIF('Л_с и ПУ'!$B$2:$B$4570,A66,'Л_с и ПУ'!$K$2:$K$4570)</f>
        <v>0</v>
      </c>
      <c r="T66">
        <f>COUNTIFS('Л_с и ПУ'!$B$2:$B$4570,A66,'Л_с и ПУ'!$C$2:$C$4570,"0")</f>
        <v>0</v>
      </c>
      <c r="U66">
        <f>SUMIF('Л_с и ПУ'!$B$2:$B$4570,A66,'Л_с и ПУ'!$J$2:$J$4570)</f>
        <v>0</v>
      </c>
      <c r="V66">
        <f>Q66+S66+U66</f>
        <v>1577</v>
      </c>
      <c r="W66">
        <f>C66-V66</f>
        <v>-260.35000000000991</v>
      </c>
      <c r="X66">
        <f>IF((W66-B66)&gt;0,W66-B66,0)</f>
        <v>0</v>
      </c>
      <c r="Y66" s="26">
        <f>IFERROR(X66/B66,0)</f>
        <v>0</v>
      </c>
      <c r="Z66" s="26">
        <f>O66/F66</f>
        <v>1</v>
      </c>
      <c r="AA66" s="26">
        <f>IFERROR(R66/P66,0)</f>
        <v>0</v>
      </c>
      <c r="AB66" t="str">
        <f>VLOOKUP(A66,Дома!$A$2:$H$280,2,0)</f>
        <v>г Кандалакша</v>
      </c>
      <c r="AC66">
        <f>VLOOKUP(A66,Дома!$A$2:$H$280,6,0)</f>
        <v>64.3</v>
      </c>
      <c r="AD66" s="26">
        <f t="shared" si="0"/>
        <v>0.77939393939393931</v>
      </c>
    </row>
    <row r="67" spans="1:30" x14ac:dyDescent="0.25">
      <c r="A67">
        <v>1599</v>
      </c>
      <c r="B67">
        <f>VLOOKUP(A67,Дома,5,0)*VLOOKUP(A67,Дома,6,0)</f>
        <v>0</v>
      </c>
      <c r="C67">
        <f>SUMIF(ОДПУ!$A$2:$A$351,A67,ОДПУ!$J$2:$J$351)</f>
        <v>438</v>
      </c>
      <c r="D67" t="str">
        <f>VLOOKUP(A67,ОДПУ!$A$2:$J$351,8,0)</f>
        <v>Одноставочный</v>
      </c>
      <c r="E67">
        <f>IF(D67="Одноставочный",COUNTIFS(ОДПУ!$A$2:$A$351,A67),COUNTIFS(ОДПУ!$A$2:$A$351,A67)/2)</f>
        <v>1</v>
      </c>
      <c r="F67">
        <f>COUNTIFS('Лицевые счета'!$B$2:$B$5860,A67)</f>
        <v>2</v>
      </c>
      <c r="G67">
        <f>COUNTIFS('Лицевые счета'!$B$2:$B$5860,A67,'Лицевые счета'!$F$2:$F$5860,"ФЛ")</f>
        <v>2</v>
      </c>
      <c r="H67">
        <f>COUNTIFS('Лицевые счета'!$B$2:$B$5860,A67,'Лицевые счета'!$F$2:$F$5860,"ЮЛ")</f>
        <v>0</v>
      </c>
      <c r="I67" s="23">
        <f>SUMIFS('Лицевые счета'!$H$2:$H$5860,'Лицевые счета'!$B$2:$B$5860,A67,'Лицевые счета'!$F$2:$F$5860,"ФЛ")</f>
        <v>82.5</v>
      </c>
      <c r="J67">
        <f>SUMIFS('Лицевые счета'!$I$2:$I$5860,'Лицевые счета'!$B$2:$B$5860,A67,'Лицевые счета'!$F$2:$F$5860,"ФЛ")</f>
        <v>6</v>
      </c>
      <c r="K67" s="23">
        <f>SUMIFS('Лицевые счета'!$H$2:$H$5860,'Лицевые счета'!$B$2:$B$5860,A67,'Лицевые счета'!$F$2:$F$5860,"ЮЛ")</f>
        <v>0</v>
      </c>
      <c r="L67" s="23">
        <f>I67+K67</f>
        <v>82.5</v>
      </c>
      <c r="M67" s="23">
        <f>VLOOKUP(A67,Дома,7,0)</f>
        <v>82.5</v>
      </c>
      <c r="N67" s="23">
        <f>M67-L67</f>
        <v>0</v>
      </c>
      <c r="O67">
        <f>COUNTIFS('Л_с и ПУ'!$B$2:$B$4570,A67,'Л_с и ПУ'!$C$2:$C$4570,"&gt;0")</f>
        <v>2</v>
      </c>
      <c r="P67">
        <f>SUMIF('Л_с и ПУ'!$B$2:$B$4570,A67,'Л_с и ПУ'!$C$2:$C$4570)</f>
        <v>2</v>
      </c>
      <c r="Q67">
        <f>SUMIF('Л_с и ПУ'!$B$2:$B$4570,A67,'Л_с и ПУ'!$F$2:$F$4570)</f>
        <v>486</v>
      </c>
      <c r="R67">
        <f>COUNTIFS('Л_с и ПУ'!$B$2:$B$4570,A67,'Л_с и ПУ'!$E$2:$E$4570,"Нет показаний")</f>
        <v>1</v>
      </c>
      <c r="S67">
        <f>SUMIF('Л_с и ПУ'!$B$2:$B$4570,A67,'Л_с и ПУ'!$K$2:$K$4570)</f>
        <v>207.8</v>
      </c>
      <c r="T67">
        <f>COUNTIFS('Л_с и ПУ'!$B$2:$B$4570,A67,'Л_с и ПУ'!$C$2:$C$4570,"0")</f>
        <v>0</v>
      </c>
      <c r="U67">
        <f>SUMIF('Л_с и ПУ'!$B$2:$B$4570,A67,'Л_с и ПУ'!$J$2:$J$4570)</f>
        <v>0</v>
      </c>
      <c r="V67">
        <f>Q67+S67+U67</f>
        <v>693.8</v>
      </c>
      <c r="W67">
        <f>C67-V67</f>
        <v>-255.79999999999995</v>
      </c>
      <c r="X67">
        <f>IF((W67-B67)&gt;0,W67-B67,0)</f>
        <v>0</v>
      </c>
      <c r="Y67" s="26">
        <f>IFERROR(X67/B67,0)</f>
        <v>0</v>
      </c>
      <c r="Z67" s="26">
        <f>O67/F67</f>
        <v>1</v>
      </c>
      <c r="AA67" s="26">
        <f>IFERROR(R67/P67,0)</f>
        <v>0.5</v>
      </c>
      <c r="AB67" t="str">
        <f>VLOOKUP(A67,Дома!$A$2:$H$280,2,0)</f>
        <v>нп Африканда 2</v>
      </c>
      <c r="AC67">
        <f>VLOOKUP(A67,Дома!$A$2:$H$280,6,0)</f>
        <v>0</v>
      </c>
      <c r="AD67" s="26">
        <f t="shared" ref="AD67:AD130" si="1">IFERROR(AC67/M68,0)</f>
        <v>0</v>
      </c>
    </row>
    <row r="68" spans="1:30" x14ac:dyDescent="0.25">
      <c r="A68">
        <v>242823</v>
      </c>
      <c r="B68">
        <f>VLOOKUP(A68,Дома,5,0)*VLOOKUP(A68,Дома,6,0)</f>
        <v>50.16</v>
      </c>
      <c r="C68">
        <f>SUMIF(ОДПУ!$A$2:$A$351,A68,ОДПУ!$J$2:$J$351)</f>
        <v>495</v>
      </c>
      <c r="D68" t="str">
        <f>VLOOKUP(A68,ОДПУ!$A$2:$J$351,8,0)</f>
        <v>Одноставочный</v>
      </c>
      <c r="E68">
        <f>IF(D68="Одноставочный",COUNTIFS(ОДПУ!$A$2:$A$351,A68),COUNTIFS(ОДПУ!$A$2:$A$351,A68)/2)</f>
        <v>1</v>
      </c>
      <c r="F68">
        <f>COUNTIFS('Лицевые счета'!$B$2:$B$5860,A68)</f>
        <v>8</v>
      </c>
      <c r="G68">
        <f>COUNTIFS('Лицевые счета'!$B$2:$B$5860,A68,'Лицевые счета'!$F$2:$F$5860,"ФЛ")</f>
        <v>8</v>
      </c>
      <c r="H68">
        <f>COUNTIFS('Лицевые счета'!$B$2:$B$5860,A68,'Лицевые счета'!$F$2:$F$5860,"ЮЛ")</f>
        <v>0</v>
      </c>
      <c r="I68" s="23">
        <f>SUMIFS('Лицевые счета'!$H$2:$H$5860,'Лицевые счета'!$B$2:$B$5860,A68,'Лицевые счета'!$F$2:$F$5860,"ФЛ")</f>
        <v>321.2</v>
      </c>
      <c r="J68">
        <f>SUMIFS('Лицевые счета'!$I$2:$I$5860,'Лицевые счета'!$B$2:$B$5860,A68,'Лицевые счета'!$F$2:$F$5860,"ФЛ")</f>
        <v>14</v>
      </c>
      <c r="K68" s="23">
        <f>SUMIFS('Лицевые счета'!$H$2:$H$5860,'Лицевые счета'!$B$2:$B$5860,A68,'Лицевые счета'!$F$2:$F$5860,"ЮЛ")</f>
        <v>0</v>
      </c>
      <c r="L68" s="23">
        <f>I68+K68</f>
        <v>321.2</v>
      </c>
      <c r="M68" s="23">
        <f>VLOOKUP(A68,Дома,7,0)</f>
        <v>321.2</v>
      </c>
      <c r="N68" s="23">
        <f>M68-L68</f>
        <v>0</v>
      </c>
      <c r="O68">
        <f>COUNTIFS('Л_с и ПУ'!$B$2:$B$4570,A68,'Л_с и ПУ'!$C$2:$C$4570,"&gt;0")</f>
        <v>8</v>
      </c>
      <c r="P68">
        <f>SUMIF('Л_с и ПУ'!$B$2:$B$4570,A68,'Л_с и ПУ'!$C$2:$C$4570)</f>
        <v>8</v>
      </c>
      <c r="Q68">
        <f>SUMIF('Л_с и ПУ'!$B$2:$B$4570,A68,'Л_с и ПУ'!$F$2:$F$4570)</f>
        <v>21</v>
      </c>
      <c r="R68">
        <f>COUNTIFS('Л_с и ПУ'!$B$2:$B$4570,A68,'Л_с и ПУ'!$E$2:$E$4570,"Нет показаний")</f>
        <v>5</v>
      </c>
      <c r="S68">
        <f>SUMIF('Л_с и ПУ'!$B$2:$B$4570,A68,'Л_с и ПУ'!$K$2:$K$4570)</f>
        <v>702.40000000000009</v>
      </c>
      <c r="T68">
        <f>COUNTIFS('Л_с и ПУ'!$B$2:$B$4570,A68,'Л_с и ПУ'!$C$2:$C$4570,"0")</f>
        <v>0</v>
      </c>
      <c r="U68">
        <f>SUMIF('Л_с и ПУ'!$B$2:$B$4570,A68,'Л_с и ПУ'!$J$2:$J$4570)</f>
        <v>0</v>
      </c>
      <c r="V68">
        <f>Q68+S68+U68</f>
        <v>723.40000000000009</v>
      </c>
      <c r="W68">
        <f>C68-V68</f>
        <v>-228.40000000000009</v>
      </c>
      <c r="X68">
        <f>IF((W68-B68)&gt;0,W68-B68,0)</f>
        <v>0</v>
      </c>
      <c r="Y68" s="26">
        <f>IFERROR(X68/B68,0)</f>
        <v>0</v>
      </c>
      <c r="Z68" s="26">
        <f>O68/F68</f>
        <v>1</v>
      </c>
      <c r="AA68" s="26">
        <f>IFERROR(R68/P68,0)</f>
        <v>0.625</v>
      </c>
      <c r="AB68" t="str">
        <f>VLOOKUP(A68,Дома!$A$2:$H$280,2,0)</f>
        <v>пгт Умба</v>
      </c>
      <c r="AC68">
        <f>VLOOKUP(A68,Дома!$A$2:$H$280,6,0)</f>
        <v>26.4</v>
      </c>
      <c r="AD68" s="26">
        <f t="shared" si="1"/>
        <v>9.4171363344510237E-3</v>
      </c>
    </row>
    <row r="69" spans="1:30" x14ac:dyDescent="0.25">
      <c r="A69">
        <v>431550</v>
      </c>
      <c r="B69">
        <f>VLOOKUP(A69,Дома,5,0)*VLOOKUP(A69,Дома,6,0)</f>
        <v>345.22999999999996</v>
      </c>
      <c r="C69">
        <f>SUMIF(ОДПУ!$A$2:$A$351,A69,ОДПУ!$J$2:$J$351)</f>
        <v>10420</v>
      </c>
      <c r="D69" t="str">
        <f>VLOOKUP(A69,ОДПУ!$A$2:$J$351,8,0)</f>
        <v>Одноставочный</v>
      </c>
      <c r="E69">
        <f>IF(D69="Одноставочный",COUNTIFS(ОДПУ!$A$2:$A$351,A69),COUNTIFS(ОДПУ!$A$2:$A$351,A69)/2)</f>
        <v>1</v>
      </c>
      <c r="F69">
        <f>COUNTIFS('Лицевые счета'!$B$2:$B$5860,A69)</f>
        <v>107</v>
      </c>
      <c r="G69">
        <f>COUNTIFS('Лицевые счета'!$B$2:$B$5860,A69,'Лицевые счета'!$F$2:$F$5860,"ФЛ")</f>
        <v>106</v>
      </c>
      <c r="H69">
        <f>COUNTIFS('Лицевые счета'!$B$2:$B$5860,A69,'Лицевые счета'!$F$2:$F$5860,"ЮЛ")</f>
        <v>1</v>
      </c>
      <c r="I69" s="23">
        <f>SUMIFS('Лицевые счета'!$H$2:$H$5860,'Лицевые счета'!$B$2:$B$5860,A69,'Лицевые счета'!$F$2:$F$5860,"ФЛ")</f>
        <v>2803.400000000001</v>
      </c>
      <c r="J69">
        <f>SUMIFS('Лицевые счета'!$I$2:$I$5860,'Лицевые счета'!$B$2:$B$5860,A69,'Лицевые счета'!$F$2:$F$5860,"ФЛ")</f>
        <v>168</v>
      </c>
      <c r="K69" s="23">
        <f>SUMIFS('Лицевые счета'!$H$2:$H$5860,'Лицевые счета'!$B$2:$B$5860,A69,'Лицевые счета'!$F$2:$F$5860,"ЮЛ")</f>
        <v>0</v>
      </c>
      <c r="L69" s="23">
        <f>I69+K69</f>
        <v>2803.400000000001</v>
      </c>
      <c r="M69" s="23">
        <f>VLOOKUP(A69,Дома,7,0)</f>
        <v>2803.4</v>
      </c>
      <c r="N69" s="23">
        <f>M69-L69</f>
        <v>0</v>
      </c>
      <c r="O69">
        <f>COUNTIFS('Л_с и ПУ'!$B$2:$B$4570,A69,'Л_с и ПУ'!$C$2:$C$4570,"&gt;0")</f>
        <v>28</v>
      </c>
      <c r="P69">
        <f>SUMIF('Л_с и ПУ'!$B$2:$B$4570,A69,'Л_с и ПУ'!$C$2:$C$4570)</f>
        <v>31</v>
      </c>
      <c r="Q69">
        <f>SUMIF('Л_с и ПУ'!$B$2:$B$4570,A69,'Л_с и ПУ'!$F$2:$F$4570)</f>
        <v>1088.753999999999</v>
      </c>
      <c r="R69">
        <f>COUNTIFS('Л_с и ПУ'!$B$2:$B$4570,A69,'Л_с и ПУ'!$E$2:$E$4570,"Нет показаний")</f>
        <v>9</v>
      </c>
      <c r="S69">
        <f>SUMIF('Л_с и ПУ'!$B$2:$B$4570,A69,'Л_с и ПУ'!$K$2:$K$4570)</f>
        <v>1300.5000000000002</v>
      </c>
      <c r="T69">
        <f>COUNTIFS('Л_с и ПУ'!$B$2:$B$4570,A69,'Л_с и ПУ'!$C$2:$C$4570,"0")</f>
        <v>79</v>
      </c>
      <c r="U69">
        <f>SUMIF('Л_с и ПУ'!$B$2:$B$4570,A69,'Л_с и ПУ'!$J$2:$J$4570)</f>
        <v>8257.5999999999985</v>
      </c>
      <c r="V69">
        <f>Q69+S69+U69</f>
        <v>10646.853999999998</v>
      </c>
      <c r="W69">
        <f>C69-V69</f>
        <v>-226.85399999999754</v>
      </c>
      <c r="X69">
        <f>IF((W69-B69)&gt;0,W69-B69,0)</f>
        <v>0</v>
      </c>
      <c r="Y69" s="26">
        <f>IFERROR(X69/B69,0)</f>
        <v>0</v>
      </c>
      <c r="Z69" s="26">
        <f>O69/F69</f>
        <v>0.26168224299065418</v>
      </c>
      <c r="AA69" s="26">
        <f>IFERROR(R69/P69,0)</f>
        <v>0.29032258064516131</v>
      </c>
      <c r="AB69" t="str">
        <f>VLOOKUP(A69,Дома!$A$2:$H$280,2,0)</f>
        <v>г Мурманск</v>
      </c>
      <c r="AC69">
        <f>VLOOKUP(A69,Дома!$A$2:$H$280,6,0)</f>
        <v>181.7</v>
      </c>
      <c r="AD69" s="26">
        <f t="shared" si="1"/>
        <v>2.1177156177156178</v>
      </c>
    </row>
    <row r="70" spans="1:30" x14ac:dyDescent="0.25">
      <c r="A70">
        <v>62980</v>
      </c>
      <c r="B70">
        <f>VLOOKUP(A70,Дома,5,0)*VLOOKUP(A70,Дома,6,0)</f>
        <v>0</v>
      </c>
      <c r="C70">
        <f>SUMIF(ОДПУ!$A$2:$A$351,A70,ОДПУ!$J$2:$J$351)</f>
        <v>13.5</v>
      </c>
      <c r="D70" t="str">
        <f>VLOOKUP(A70,ОДПУ!$A$2:$J$351,8,0)</f>
        <v>Одноставочный</v>
      </c>
      <c r="E70">
        <f>IF(D70="Одноставочный",COUNTIFS(ОДПУ!$A$2:$A$351,A70),COUNTIFS(ОДПУ!$A$2:$A$351,A70)/2)</f>
        <v>1</v>
      </c>
      <c r="F70">
        <f>COUNTIFS('Лицевые счета'!$B$2:$B$5860,A70)</f>
        <v>2</v>
      </c>
      <c r="G70">
        <f>COUNTIFS('Лицевые счета'!$B$2:$B$5860,A70,'Лицевые счета'!$F$2:$F$5860,"ФЛ")</f>
        <v>2</v>
      </c>
      <c r="H70">
        <f>COUNTIFS('Лицевые счета'!$B$2:$B$5860,A70,'Лицевые счета'!$F$2:$F$5860,"ЮЛ")</f>
        <v>0</v>
      </c>
      <c r="I70" s="23">
        <f>SUMIFS('Лицевые счета'!$H$2:$H$5860,'Лицевые счета'!$B$2:$B$5860,A70,'Лицевые счета'!$F$2:$F$5860,"ФЛ")</f>
        <v>85.800000000000011</v>
      </c>
      <c r="J70">
        <f>SUMIFS('Лицевые счета'!$I$2:$I$5860,'Лицевые счета'!$B$2:$B$5860,A70,'Лицевые счета'!$F$2:$F$5860,"ФЛ")</f>
        <v>2</v>
      </c>
      <c r="K70" s="23">
        <f>SUMIFS('Лицевые счета'!$H$2:$H$5860,'Лицевые счета'!$B$2:$B$5860,A70,'Лицевые счета'!$F$2:$F$5860,"ЮЛ")</f>
        <v>0</v>
      </c>
      <c r="L70" s="23">
        <f>I70+K70</f>
        <v>85.800000000000011</v>
      </c>
      <c r="M70" s="23">
        <f>VLOOKUP(A70,Дома,7,0)</f>
        <v>85.8</v>
      </c>
      <c r="N70" s="23">
        <f>M70-L70</f>
        <v>0</v>
      </c>
      <c r="O70">
        <f>COUNTIFS('Л_с и ПУ'!$B$2:$B$4570,A70,'Л_с и ПУ'!$C$2:$C$4570,"&gt;0")</f>
        <v>2</v>
      </c>
      <c r="P70">
        <f>SUMIF('Л_с и ПУ'!$B$2:$B$4570,A70,'Л_с и ПУ'!$C$2:$C$4570)</f>
        <v>2</v>
      </c>
      <c r="Q70">
        <f>SUMIF('Л_с и ПУ'!$B$2:$B$4570,A70,'Л_с и ПУ'!$F$2:$F$4570)</f>
        <v>0</v>
      </c>
      <c r="R70">
        <f>COUNTIFS('Л_с и ПУ'!$B$2:$B$4570,A70,'Л_с и ПУ'!$E$2:$E$4570,"Нет показаний")</f>
        <v>2</v>
      </c>
      <c r="S70">
        <f>SUMIF('Л_с и ПУ'!$B$2:$B$4570,A70,'Л_с и ПУ'!$K$2:$K$4570)</f>
        <v>237.4</v>
      </c>
      <c r="T70">
        <f>COUNTIFS('Л_с и ПУ'!$B$2:$B$4570,A70,'Л_с и ПУ'!$C$2:$C$4570,"0")</f>
        <v>0</v>
      </c>
      <c r="U70">
        <f>SUMIF('Л_с и ПУ'!$B$2:$B$4570,A70,'Л_с и ПУ'!$J$2:$J$4570)</f>
        <v>0</v>
      </c>
      <c r="V70">
        <f>Q70+S70+U70</f>
        <v>237.4</v>
      </c>
      <c r="W70">
        <f>C70-V70</f>
        <v>-223.9</v>
      </c>
      <c r="X70">
        <f>IF((W70-B70)&gt;0,W70-B70,0)</f>
        <v>0</v>
      </c>
      <c r="Y70" s="26">
        <f>IFERROR(X70/B70,0)</f>
        <v>0</v>
      </c>
      <c r="Z70" s="26">
        <f>O70/F70</f>
        <v>1</v>
      </c>
      <c r="AA70" s="26">
        <f>IFERROR(R70/P70,0)</f>
        <v>1</v>
      </c>
      <c r="AB70" t="str">
        <f>VLOOKUP(A70,Дома!$A$2:$H$280,2,0)</f>
        <v>пгт Умба</v>
      </c>
      <c r="AC70">
        <f>VLOOKUP(A70,Дома!$A$2:$H$280,6,0)</f>
        <v>0</v>
      </c>
      <c r="AD70" s="26">
        <f t="shared" si="1"/>
        <v>0</v>
      </c>
    </row>
    <row r="71" spans="1:30" x14ac:dyDescent="0.25">
      <c r="A71">
        <v>197182</v>
      </c>
      <c r="B71">
        <f>VLOOKUP(A71,Дома,5,0)*VLOOKUP(A71,Дома,6,0)</f>
        <v>78.469999999999985</v>
      </c>
      <c r="C71">
        <f>SUMIF(ОДПУ!$A$2:$A$351,A71,ОДПУ!$J$2:$J$351)</f>
        <v>1162</v>
      </c>
      <c r="D71" t="str">
        <f>VLOOKUP(A71,ОДПУ!$A$2:$J$351,8,0)</f>
        <v>Одноставочный</v>
      </c>
      <c r="E71">
        <f>IF(D71="Одноставочный",COUNTIFS(ОДПУ!$A$2:$A$351,A71),COUNTIFS(ОДПУ!$A$2:$A$351,A71)/2)</f>
        <v>1</v>
      </c>
      <c r="F71">
        <f>COUNTIFS('Лицевые счета'!$B$2:$B$5860,A71)</f>
        <v>8</v>
      </c>
      <c r="G71">
        <f>COUNTIFS('Лицевые счета'!$B$2:$B$5860,A71,'Лицевые счета'!$F$2:$F$5860,"ФЛ")</f>
        <v>8</v>
      </c>
      <c r="H71">
        <f>COUNTIFS('Лицевые счета'!$B$2:$B$5860,A71,'Лицевые счета'!$F$2:$F$5860,"ЮЛ")</f>
        <v>0</v>
      </c>
      <c r="I71" s="23">
        <f>SUMIFS('Лицевые счета'!$H$2:$H$5860,'Лицевые счета'!$B$2:$B$5860,A71,'Лицевые счета'!$F$2:$F$5860,"ФЛ")</f>
        <v>402.59999999999997</v>
      </c>
      <c r="J71">
        <f>SUMIFS('Лицевые счета'!$I$2:$I$5860,'Лицевые счета'!$B$2:$B$5860,A71,'Лицевые счета'!$F$2:$F$5860,"ФЛ")</f>
        <v>16</v>
      </c>
      <c r="K71" s="23">
        <f>SUMIFS('Лицевые счета'!$H$2:$H$5860,'Лицевые счета'!$B$2:$B$5860,A71,'Лицевые счета'!$F$2:$F$5860,"ЮЛ")</f>
        <v>0</v>
      </c>
      <c r="L71" s="23">
        <f>I71+K71</f>
        <v>402.59999999999997</v>
      </c>
      <c r="M71" s="23">
        <f>VLOOKUP(A71,Дома,7,0)</f>
        <v>402.6</v>
      </c>
      <c r="N71" s="23">
        <f>M71-L71</f>
        <v>0</v>
      </c>
      <c r="O71">
        <f>COUNTIFS('Л_с и ПУ'!$B$2:$B$4570,A71,'Л_с и ПУ'!$C$2:$C$4570,"&gt;0")</f>
        <v>7</v>
      </c>
      <c r="P71">
        <f>SUMIF('Л_с и ПУ'!$B$2:$B$4570,A71,'Л_с и ПУ'!$C$2:$C$4570)</f>
        <v>7</v>
      </c>
      <c r="Q71">
        <f>SUMIF('Л_с и ПУ'!$B$2:$B$4570,A71,'Л_с и ПУ'!$F$2:$F$4570)</f>
        <v>840</v>
      </c>
      <c r="R71">
        <f>COUNTIFS('Л_с и ПУ'!$B$2:$B$4570,A71,'Л_с и ПУ'!$E$2:$E$4570,"Нет показаний")</f>
        <v>1</v>
      </c>
      <c r="S71">
        <f>SUMIF('Л_с и ПУ'!$B$2:$B$4570,A71,'Л_с и ПУ'!$K$2:$K$4570)</f>
        <v>303.60000000000002</v>
      </c>
      <c r="T71">
        <f>COUNTIFS('Л_с и ПУ'!$B$2:$B$4570,A71,'Л_с и ПУ'!$C$2:$C$4570,"0")</f>
        <v>1</v>
      </c>
      <c r="U71">
        <f>SUMIF('Л_с и ПУ'!$B$2:$B$4570,A71,'Л_с и ПУ'!$J$2:$J$4570)</f>
        <v>241.20000000000002</v>
      </c>
      <c r="V71">
        <f>Q71+S71+U71</f>
        <v>1384.8</v>
      </c>
      <c r="W71">
        <f>C71-V71</f>
        <v>-222.79999999999995</v>
      </c>
      <c r="X71">
        <f>IF((W71-B71)&gt;0,W71-B71,0)</f>
        <v>0</v>
      </c>
      <c r="Y71" s="26">
        <f>IFERROR(X71/B71,0)</f>
        <v>0</v>
      </c>
      <c r="Z71" s="26">
        <f>O71/F71</f>
        <v>0.875</v>
      </c>
      <c r="AA71" s="26">
        <f>IFERROR(R71/P71,0)</f>
        <v>0.14285714285714285</v>
      </c>
      <c r="AB71" t="str">
        <f>VLOOKUP(A71,Дома!$A$2:$H$280,2,0)</f>
        <v>нп Зашеек</v>
      </c>
      <c r="AC71">
        <f>VLOOKUP(A71,Дома!$A$2:$H$280,6,0)</f>
        <v>41.3</v>
      </c>
      <c r="AD71" s="26">
        <f t="shared" si="1"/>
        <v>9.397042093287826E-2</v>
      </c>
    </row>
    <row r="72" spans="1:30" x14ac:dyDescent="0.25">
      <c r="A72">
        <v>447494</v>
      </c>
      <c r="B72">
        <f>VLOOKUP(A72,Дома,5,0)*VLOOKUP(A72,Дома,6,0)</f>
        <v>92.583200000000005</v>
      </c>
      <c r="C72">
        <f>SUMIF(ОДПУ!$A$2:$A$351,A72,ОДПУ!$J$2:$J$351)</f>
        <v>2565</v>
      </c>
      <c r="D72" t="str">
        <f>VLOOKUP(A72,ОДПУ!$A$2:$J$351,8,0)</f>
        <v>Одноставочный</v>
      </c>
      <c r="E72">
        <f>IF(D72="Одноставочный",COUNTIFS(ОДПУ!$A$2:$A$351,A72),COUNTIFS(ОДПУ!$A$2:$A$351,A72)/2)</f>
        <v>1</v>
      </c>
      <c r="F72">
        <f>COUNTIFS('Лицевые счета'!$B$2:$B$5860,A72)</f>
        <v>11</v>
      </c>
      <c r="G72">
        <f>COUNTIFS('Лицевые счета'!$B$2:$B$5860,A72,'Лицевые счета'!$F$2:$F$5860,"ФЛ")</f>
        <v>11</v>
      </c>
      <c r="H72">
        <f>COUNTIFS('Лицевые счета'!$B$2:$B$5860,A72,'Лицевые счета'!$F$2:$F$5860,"ЮЛ")</f>
        <v>0</v>
      </c>
      <c r="I72" s="23">
        <f>SUMIFS('Лицевые счета'!$H$2:$H$5860,'Лицевые счета'!$B$2:$B$5860,A72,'Лицевые счета'!$F$2:$F$5860,"ФЛ")</f>
        <v>439.49999999999994</v>
      </c>
      <c r="J72">
        <f>SUMIFS('Лицевые счета'!$I$2:$I$5860,'Лицевые счета'!$B$2:$B$5860,A72,'Лицевые счета'!$F$2:$F$5860,"ФЛ")</f>
        <v>22</v>
      </c>
      <c r="K72" s="23">
        <f>SUMIFS('Лицевые счета'!$H$2:$H$5860,'Лицевые счета'!$B$2:$B$5860,A72,'Лицевые счета'!$F$2:$F$5860,"ЮЛ")</f>
        <v>0</v>
      </c>
      <c r="L72" s="23">
        <f>I72+K72</f>
        <v>439.49999999999994</v>
      </c>
      <c r="M72" s="23">
        <f>VLOOKUP(A72,Дома,7,0)</f>
        <v>439.5</v>
      </c>
      <c r="N72" s="23">
        <f>M72-L72</f>
        <v>0</v>
      </c>
      <c r="O72">
        <f>COUNTIFS('Л_с и ПУ'!$B$2:$B$4570,A72,'Л_с и ПУ'!$C$2:$C$4570,"&gt;0")</f>
        <v>11</v>
      </c>
      <c r="P72">
        <f>SUMIF('Л_с и ПУ'!$B$2:$B$4570,A72,'Л_с и ПУ'!$C$2:$C$4570)</f>
        <v>11</v>
      </c>
      <c r="Q72">
        <f>SUMIF('Л_с и ПУ'!$B$2:$B$4570,A72,'Л_с и ПУ'!$F$2:$F$4570)</f>
        <v>2043</v>
      </c>
      <c r="R72">
        <f>COUNTIFS('Л_с и ПУ'!$B$2:$B$4570,A72,'Л_с и ПУ'!$E$2:$E$4570,"Нет показаний")</f>
        <v>6</v>
      </c>
      <c r="S72">
        <f>SUMIF('Л_с и ПУ'!$B$2:$B$4570,A72,'Л_с и ПУ'!$K$2:$K$4570)</f>
        <v>742.1</v>
      </c>
      <c r="T72">
        <f>COUNTIFS('Л_с и ПУ'!$B$2:$B$4570,A72,'Л_с и ПУ'!$C$2:$C$4570,"0")</f>
        <v>0</v>
      </c>
      <c r="U72">
        <f>SUMIF('Л_с и ПУ'!$B$2:$B$4570,A72,'Л_с и ПУ'!$J$2:$J$4570)</f>
        <v>0</v>
      </c>
      <c r="V72">
        <f>Q72+S72+U72</f>
        <v>2785.1</v>
      </c>
      <c r="W72">
        <f>C72-V72</f>
        <v>-220.09999999999991</v>
      </c>
      <c r="X72">
        <f>IF((W72-B72)&gt;0,W72-B72,0)</f>
        <v>0</v>
      </c>
      <c r="Y72" s="26">
        <f>IFERROR(X72/B72,0)</f>
        <v>0</v>
      </c>
      <c r="Z72" s="26">
        <f>O72/F72</f>
        <v>1</v>
      </c>
      <c r="AA72" s="26">
        <f>IFERROR(R72/P72,0)</f>
        <v>0.54545454545454541</v>
      </c>
      <c r="AB72" t="str">
        <f>VLOOKUP(A72,Дома!$A$2:$H$280,2,0)</f>
        <v>г Мурманск</v>
      </c>
      <c r="AC72">
        <f>VLOOKUP(A72,Дома!$A$2:$H$280,6,0)</f>
        <v>48.728000000000002</v>
      </c>
      <c r="AD72" s="26">
        <f t="shared" si="1"/>
        <v>7.2146875925377565E-2</v>
      </c>
    </row>
    <row r="73" spans="1:30" x14ac:dyDescent="0.25">
      <c r="A73">
        <v>431555</v>
      </c>
      <c r="B73">
        <f>VLOOKUP(A73,Дома,5,0)*VLOOKUP(A73,Дома,6,0)</f>
        <v>84.810299999999998</v>
      </c>
      <c r="C73">
        <f>SUMIF(ОДПУ!$A$2:$A$351,A73,ОДПУ!$J$2:$J$351)</f>
        <v>1488</v>
      </c>
      <c r="D73" t="str">
        <f>VLOOKUP(A73,ОДПУ!$A$2:$J$351,8,0)</f>
        <v>Одноставочный</v>
      </c>
      <c r="E73">
        <f>IF(D73="Одноставочный",COUNTIFS(ОДПУ!$A$2:$A$351,A73),COUNTIFS(ОДПУ!$A$2:$A$351,A73)/2)</f>
        <v>2</v>
      </c>
      <c r="F73">
        <f>COUNTIFS('Лицевые счета'!$B$2:$B$5860,A73)</f>
        <v>10</v>
      </c>
      <c r="G73">
        <f>COUNTIFS('Лицевые счета'!$B$2:$B$5860,A73,'Лицевые счета'!$F$2:$F$5860,"ФЛ")</f>
        <v>10</v>
      </c>
      <c r="H73">
        <f>COUNTIFS('Лицевые счета'!$B$2:$B$5860,A73,'Лицевые счета'!$F$2:$F$5860,"ЮЛ")</f>
        <v>0</v>
      </c>
      <c r="I73" s="23">
        <f>SUMIFS('Лицевые счета'!$H$2:$H$5860,'Лицевые счета'!$B$2:$B$5860,A73,'Лицевые счета'!$F$2:$F$5860,"ФЛ")</f>
        <v>337.70000000000005</v>
      </c>
      <c r="J73">
        <f>SUMIFS('Лицевые счета'!$I$2:$I$5860,'Лицевые счета'!$B$2:$B$5860,A73,'Лицевые счета'!$F$2:$F$5860,"ФЛ")</f>
        <v>18</v>
      </c>
      <c r="K73" s="23">
        <f>SUMIFS('Лицевые счета'!$H$2:$H$5860,'Лицевые счета'!$B$2:$B$5860,A73,'Лицевые счета'!$F$2:$F$5860,"ЮЛ")</f>
        <v>0</v>
      </c>
      <c r="L73" s="23">
        <f>I73+K73</f>
        <v>337.70000000000005</v>
      </c>
      <c r="M73" s="23">
        <f>VLOOKUP(A73,Дома,7,0)</f>
        <v>675.4</v>
      </c>
      <c r="N73" s="23">
        <f>M73-L73</f>
        <v>337.69999999999993</v>
      </c>
      <c r="O73">
        <f>COUNTIFS('Л_с и ПУ'!$B$2:$B$4570,A73,'Л_с и ПУ'!$C$2:$C$4570,"&gt;0")</f>
        <v>4</v>
      </c>
      <c r="P73">
        <f>SUMIF('Л_с и ПУ'!$B$2:$B$4570,A73,'Л_с и ПУ'!$C$2:$C$4570)</f>
        <v>4</v>
      </c>
      <c r="Q73">
        <f>SUMIF('Л_с и ПУ'!$B$2:$B$4570,A73,'Л_с и ПУ'!$F$2:$F$4570)</f>
        <v>808</v>
      </c>
      <c r="R73">
        <f>COUNTIFS('Л_с и ПУ'!$B$2:$B$4570,A73,'Л_с и ПУ'!$E$2:$E$4570,"Нет показаний")</f>
        <v>1</v>
      </c>
      <c r="S73">
        <f>SUMIF('Л_с и ПУ'!$B$2:$B$4570,A73,'Л_с и ПУ'!$K$2:$K$4570)</f>
        <v>147</v>
      </c>
      <c r="T73">
        <f>COUNTIFS('Л_с и ПУ'!$B$2:$B$4570,A73,'Л_с и ПУ'!$C$2:$C$4570,"0")</f>
        <v>6</v>
      </c>
      <c r="U73">
        <f>SUMIF('Л_с и ПУ'!$B$2:$B$4570,A73,'Л_с и ПУ'!$J$2:$J$4570)</f>
        <v>751.09999999999991</v>
      </c>
      <c r="V73">
        <f>Q73+S73+U73</f>
        <v>1706.1</v>
      </c>
      <c r="W73">
        <f>C73-V73</f>
        <v>-218.09999999999991</v>
      </c>
      <c r="X73">
        <f>IF((W73-B73)&gt;0,W73-B73,0)</f>
        <v>0</v>
      </c>
      <c r="Y73" s="26">
        <f>IFERROR(X73/B73,0)</f>
        <v>0</v>
      </c>
      <c r="Z73" s="26">
        <f>O73/F73</f>
        <v>0.4</v>
      </c>
      <c r="AA73" s="26">
        <f>IFERROR(R73/P73,0)</f>
        <v>0.25</v>
      </c>
      <c r="AB73" t="str">
        <f>VLOOKUP(A73,Дома!$A$2:$H$280,2,0)</f>
        <v>г Мурманск</v>
      </c>
      <c r="AC73">
        <f>VLOOKUP(A73,Дома!$A$2:$H$280,6,0)</f>
        <v>44.637</v>
      </c>
      <c r="AD73" s="26">
        <f t="shared" si="1"/>
        <v>0.12659387407827566</v>
      </c>
    </row>
    <row r="74" spans="1:30" x14ac:dyDescent="0.25">
      <c r="A74">
        <v>63241</v>
      </c>
      <c r="B74">
        <f>VLOOKUP(A74,Дома,5,0)*VLOOKUP(A74,Дома,6,0)</f>
        <v>0</v>
      </c>
      <c r="C74">
        <f>SUMIF(ОДПУ!$A$2:$A$351,A74,ОДПУ!$J$2:$J$351)</f>
        <v>27.800000000000182</v>
      </c>
      <c r="D74" t="str">
        <f>VLOOKUP(A74,ОДПУ!$A$2:$J$351,8,0)</f>
        <v>Одноставочный</v>
      </c>
      <c r="E74">
        <f>IF(D74="Одноставочный",COUNTIFS(ОДПУ!$A$2:$A$351,A74),COUNTIFS(ОДПУ!$A$2:$A$351,A74)/2)</f>
        <v>2</v>
      </c>
      <c r="F74">
        <f>COUNTIFS('Лицевые счета'!$B$2:$B$5860,A74)</f>
        <v>4</v>
      </c>
      <c r="G74">
        <f>COUNTIFS('Лицевые счета'!$B$2:$B$5860,A74,'Лицевые счета'!$F$2:$F$5860,"ФЛ")</f>
        <v>4</v>
      </c>
      <c r="H74">
        <f>COUNTIFS('Лицевые счета'!$B$2:$B$5860,A74,'Лицевые счета'!$F$2:$F$5860,"ЮЛ")</f>
        <v>0</v>
      </c>
      <c r="I74" s="23">
        <f>SUMIFS('Лицевые счета'!$H$2:$H$5860,'Лицевые счета'!$B$2:$B$5860,A74,'Лицевые счета'!$F$2:$F$5860,"ФЛ")</f>
        <v>176.29999999999998</v>
      </c>
      <c r="J74">
        <f>SUMIFS('Лицевые счета'!$I$2:$I$5860,'Лицевые счета'!$B$2:$B$5860,A74,'Лицевые счета'!$F$2:$F$5860,"ФЛ")</f>
        <v>4</v>
      </c>
      <c r="K74" s="23">
        <f>SUMIFS('Лицевые счета'!$H$2:$H$5860,'Лицевые счета'!$B$2:$B$5860,A74,'Лицевые счета'!$F$2:$F$5860,"ЮЛ")</f>
        <v>0</v>
      </c>
      <c r="L74" s="23">
        <f>I74+K74</f>
        <v>176.29999999999998</v>
      </c>
      <c r="M74" s="23">
        <f>VLOOKUP(A74,Дома,7,0)</f>
        <v>352.6</v>
      </c>
      <c r="N74" s="23">
        <f>M74-L74</f>
        <v>176.30000000000004</v>
      </c>
      <c r="O74">
        <f>COUNTIFS('Л_с и ПУ'!$B$2:$B$4570,A74,'Л_с и ПУ'!$C$2:$C$4570,"&gt;0")</f>
        <v>4</v>
      </c>
      <c r="P74">
        <f>SUMIF('Л_с и ПУ'!$B$2:$B$4570,A74,'Л_с и ПУ'!$C$2:$C$4570)</f>
        <v>4</v>
      </c>
      <c r="Q74">
        <f>SUMIF('Л_с и ПУ'!$B$2:$B$4570,A74,'Л_с и ПУ'!$F$2:$F$4570)</f>
        <v>7</v>
      </c>
      <c r="R74">
        <f>COUNTIFS('Л_с и ПУ'!$B$2:$B$4570,A74,'Л_с и ПУ'!$E$2:$E$4570,"Нет показаний")</f>
        <v>2</v>
      </c>
      <c r="S74">
        <f>SUMIF('Л_с и ПУ'!$B$2:$B$4570,A74,'Л_с и ПУ'!$K$2:$K$4570)</f>
        <v>237.4</v>
      </c>
      <c r="T74">
        <f>COUNTIFS('Л_с и ПУ'!$B$2:$B$4570,A74,'Л_с и ПУ'!$C$2:$C$4570,"0")</f>
        <v>0</v>
      </c>
      <c r="U74">
        <f>SUMIF('Л_с и ПУ'!$B$2:$B$4570,A74,'Л_с и ПУ'!$J$2:$J$4570)</f>
        <v>0</v>
      </c>
      <c r="V74">
        <f>Q74+S74+U74</f>
        <v>244.4</v>
      </c>
      <c r="W74">
        <f>C74-V74</f>
        <v>-216.59999999999982</v>
      </c>
      <c r="X74">
        <f>IF((W74-B74)&gt;0,W74-B74,0)</f>
        <v>0</v>
      </c>
      <c r="Y74" s="26">
        <f>IFERROR(X74/B74,0)</f>
        <v>0</v>
      </c>
      <c r="Z74" s="26">
        <f>O74/F74</f>
        <v>1</v>
      </c>
      <c r="AA74" s="26">
        <f>IFERROR(R74/P74,0)</f>
        <v>0.5</v>
      </c>
      <c r="AB74" t="str">
        <f>VLOOKUP(A74,Дома!$A$2:$H$280,2,0)</f>
        <v>пгт Умба</v>
      </c>
      <c r="AC74">
        <f>VLOOKUP(A74,Дома!$A$2:$H$280,6,0)</f>
        <v>0</v>
      </c>
      <c r="AD74" s="26">
        <f t="shared" si="1"/>
        <v>0</v>
      </c>
    </row>
    <row r="75" spans="1:30" x14ac:dyDescent="0.25">
      <c r="A75">
        <v>197202</v>
      </c>
      <c r="B75">
        <f>VLOOKUP(A75,Дома,5,0)*VLOOKUP(A75,Дома,6,0)</f>
        <v>132.61999999999998</v>
      </c>
      <c r="C75">
        <f>SUMIF(ОДПУ!$A$2:$A$351,A75,ОДПУ!$J$2:$J$351)</f>
        <v>1599</v>
      </c>
      <c r="D75" t="str">
        <f>VLOOKUP(A75,ОДПУ!$A$2:$J$351,8,0)</f>
        <v>Одноставочный</v>
      </c>
      <c r="E75">
        <f>IF(D75="Одноставочный",COUNTIFS(ОДПУ!$A$2:$A$351,A75),COUNTIFS(ОДПУ!$A$2:$A$351,A75)/2)</f>
        <v>1</v>
      </c>
      <c r="F75">
        <f>COUNTIFS('Лицевые счета'!$B$2:$B$5860,A75)</f>
        <v>7</v>
      </c>
      <c r="G75">
        <f>COUNTIFS('Лицевые счета'!$B$2:$B$5860,A75,'Лицевые счета'!$F$2:$F$5860,"ФЛ")</f>
        <v>7</v>
      </c>
      <c r="H75">
        <f>COUNTIFS('Лицевые счета'!$B$2:$B$5860,A75,'Лицевые счета'!$F$2:$F$5860,"ЮЛ")</f>
        <v>0</v>
      </c>
      <c r="I75" s="23">
        <f>SUMIFS('Лицевые счета'!$H$2:$H$5860,'Лицевые счета'!$B$2:$B$5860,A75,'Лицевые счета'!$F$2:$F$5860,"ФЛ")</f>
        <v>412.19999999999993</v>
      </c>
      <c r="J75">
        <f>SUMIFS('Лицевые счета'!$I$2:$I$5860,'Лицевые счета'!$B$2:$B$5860,A75,'Лицевые счета'!$F$2:$F$5860,"ФЛ")</f>
        <v>13</v>
      </c>
      <c r="K75" s="23">
        <f>SUMIFS('Лицевые счета'!$H$2:$H$5860,'Лицевые счета'!$B$2:$B$5860,A75,'Лицевые счета'!$F$2:$F$5860,"ЮЛ")</f>
        <v>0</v>
      </c>
      <c r="L75" s="23">
        <f>I75+K75</f>
        <v>412.19999999999993</v>
      </c>
      <c r="M75" s="23">
        <f>VLOOKUP(A75,Дома,7,0)</f>
        <v>412.2</v>
      </c>
      <c r="N75" s="23">
        <f>M75-L75</f>
        <v>0</v>
      </c>
      <c r="O75">
        <f>COUNTIFS('Л_с и ПУ'!$B$2:$B$4570,A75,'Л_с и ПУ'!$C$2:$C$4570,"&gt;0")</f>
        <v>7</v>
      </c>
      <c r="P75">
        <f>SUMIF('Л_с и ПУ'!$B$2:$B$4570,A75,'Л_с и ПУ'!$C$2:$C$4570)</f>
        <v>7</v>
      </c>
      <c r="Q75">
        <f>SUMIF('Л_с и ПУ'!$B$2:$B$4570,A75,'Л_с и ПУ'!$F$2:$F$4570)</f>
        <v>1472</v>
      </c>
      <c r="R75">
        <f>COUNTIFS('Л_с и ПУ'!$B$2:$B$4570,A75,'Л_с и ПУ'!$E$2:$E$4570,"Нет показаний")</f>
        <v>2</v>
      </c>
      <c r="S75">
        <f>SUMIF('Л_с и ПУ'!$B$2:$B$4570,A75,'Л_с и ПУ'!$K$2:$K$4570)</f>
        <v>336.5</v>
      </c>
      <c r="T75">
        <f>COUNTIFS('Л_с и ПУ'!$B$2:$B$4570,A75,'Л_с и ПУ'!$C$2:$C$4570,"0")</f>
        <v>0</v>
      </c>
      <c r="U75">
        <f>SUMIF('Л_с и ПУ'!$B$2:$B$4570,A75,'Л_с и ПУ'!$J$2:$J$4570)</f>
        <v>0</v>
      </c>
      <c r="V75">
        <f>Q75+S75+U75</f>
        <v>1808.5</v>
      </c>
      <c r="W75">
        <f>C75-V75</f>
        <v>-209.5</v>
      </c>
      <c r="X75">
        <f>IF((W75-B75)&gt;0,W75-B75,0)</f>
        <v>0</v>
      </c>
      <c r="Y75" s="26">
        <f>IFERROR(X75/B75,0)</f>
        <v>0</v>
      </c>
      <c r="Z75" s="26">
        <f>O75/F75</f>
        <v>1</v>
      </c>
      <c r="AA75" s="26">
        <f>IFERROR(R75/P75,0)</f>
        <v>0.2857142857142857</v>
      </c>
      <c r="AB75" t="str">
        <f>VLOOKUP(A75,Дома!$A$2:$H$280,2,0)</f>
        <v>нп Зашеек</v>
      </c>
      <c r="AC75">
        <f>VLOOKUP(A75,Дома!$A$2:$H$280,6,0)</f>
        <v>69.8</v>
      </c>
      <c r="AD75" s="26">
        <f t="shared" si="1"/>
        <v>0.10417910447761193</v>
      </c>
    </row>
    <row r="76" spans="1:30" x14ac:dyDescent="0.25">
      <c r="A76">
        <v>431474</v>
      </c>
      <c r="B76">
        <f>VLOOKUP(A76,Дома,5,0)*VLOOKUP(A76,Дома,6,0)</f>
        <v>85.156099999999995</v>
      </c>
      <c r="C76">
        <f>SUMIF(ОДПУ!$A$2:$A$351,A76,ОДПУ!$J$2:$J$351)</f>
        <v>776</v>
      </c>
      <c r="D76" t="str">
        <f>VLOOKUP(A76,ОДПУ!$A$2:$J$351,8,0)</f>
        <v>Одноставочный</v>
      </c>
      <c r="E76">
        <f>IF(D76="Одноставочный",COUNTIFS(ОДПУ!$A$2:$A$351,A76),COUNTIFS(ОДПУ!$A$2:$A$351,A76)/2)</f>
        <v>2</v>
      </c>
      <c r="F76">
        <f>COUNTIFS('Лицевые счета'!$B$2:$B$5860,A76)</f>
        <v>12</v>
      </c>
      <c r="G76">
        <f>COUNTIFS('Лицевые счета'!$B$2:$B$5860,A76,'Лицевые счета'!$F$2:$F$5860,"ФЛ")</f>
        <v>12</v>
      </c>
      <c r="H76">
        <f>COUNTIFS('Лицевые счета'!$B$2:$B$5860,A76,'Лицевые счета'!$F$2:$F$5860,"ЮЛ")</f>
        <v>0</v>
      </c>
      <c r="I76" s="23">
        <f>SUMIFS('Лицевые счета'!$H$2:$H$5860,'Лицевые счета'!$B$2:$B$5860,A76,'Лицевые счета'!$F$2:$F$5860,"ФЛ")</f>
        <v>335.00000000000006</v>
      </c>
      <c r="J76">
        <f>SUMIFS('Лицевые счета'!$I$2:$I$5860,'Лицевые счета'!$B$2:$B$5860,A76,'Лицевые счета'!$F$2:$F$5860,"ФЛ")</f>
        <v>22</v>
      </c>
      <c r="K76" s="23">
        <f>SUMIFS('Лицевые счета'!$H$2:$H$5860,'Лицевые счета'!$B$2:$B$5860,A76,'Лицевые счета'!$F$2:$F$5860,"ЮЛ")</f>
        <v>0</v>
      </c>
      <c r="L76" s="23">
        <f>I76+K76</f>
        <v>335.00000000000006</v>
      </c>
      <c r="M76" s="23">
        <f>VLOOKUP(A76,Дома,7,0)</f>
        <v>670</v>
      </c>
      <c r="N76" s="23">
        <f>M76-L76</f>
        <v>334.99999999999994</v>
      </c>
      <c r="O76">
        <f>COUNTIFS('Л_с и ПУ'!$B$2:$B$4570,A76,'Л_с и ПУ'!$C$2:$C$4570,"&gt;0")</f>
        <v>9</v>
      </c>
      <c r="P76">
        <f>SUMIF('Л_с и ПУ'!$B$2:$B$4570,A76,'Л_с и ПУ'!$C$2:$C$4570)</f>
        <v>9</v>
      </c>
      <c r="Q76">
        <f>SUMIF('Л_с и ПУ'!$B$2:$B$4570,A76,'Л_с и ПУ'!$F$2:$F$4570)</f>
        <v>130</v>
      </c>
      <c r="R76">
        <f>COUNTIFS('Л_с и ПУ'!$B$2:$B$4570,A76,'Л_с и ПУ'!$E$2:$E$4570,"Нет показаний")</f>
        <v>4</v>
      </c>
      <c r="S76">
        <f>SUMIF('Л_с и ПУ'!$B$2:$B$4570,A76,'Л_с и ПУ'!$K$2:$K$4570)</f>
        <v>514.20000000000005</v>
      </c>
      <c r="T76">
        <f>COUNTIFS('Л_с и ПУ'!$B$2:$B$4570,A76,'Л_с и ПУ'!$C$2:$C$4570,"0")</f>
        <v>3</v>
      </c>
      <c r="U76">
        <f>SUMIF('Л_с и ПУ'!$B$2:$B$4570,A76,'Л_с и ПУ'!$J$2:$J$4570)</f>
        <v>331</v>
      </c>
      <c r="V76">
        <f>Q76+S76+U76</f>
        <v>975.2</v>
      </c>
      <c r="W76">
        <f>C76-V76</f>
        <v>-199.20000000000005</v>
      </c>
      <c r="X76">
        <f>IF((W76-B76)&gt;0,W76-B76,0)</f>
        <v>0</v>
      </c>
      <c r="Y76" s="26">
        <f>IFERROR(X76/B76,0)</f>
        <v>0</v>
      </c>
      <c r="Z76" s="26">
        <f>O76/F76</f>
        <v>0.75</v>
      </c>
      <c r="AA76" s="26">
        <f>IFERROR(R76/P76,0)</f>
        <v>0.44444444444444442</v>
      </c>
      <c r="AB76" t="str">
        <f>VLOOKUP(A76,Дома!$A$2:$H$280,2,0)</f>
        <v>г Мурманск</v>
      </c>
      <c r="AC76">
        <f>VLOOKUP(A76,Дома!$A$2:$H$280,6,0)</f>
        <v>44.819000000000003</v>
      </c>
      <c r="AD76" s="26">
        <f t="shared" si="1"/>
        <v>0.11091066567681267</v>
      </c>
    </row>
    <row r="77" spans="1:30" x14ac:dyDescent="0.25">
      <c r="A77">
        <v>58277</v>
      </c>
      <c r="B77">
        <f>VLOOKUP(A77,Дома,5,0)*VLOOKUP(A77,Дома,6,0)</f>
        <v>79.989999999999995</v>
      </c>
      <c r="C77">
        <f>SUMIF(ОДПУ!$A$2:$A$351,A77,ОДПУ!$J$2:$J$351)</f>
        <v>1104</v>
      </c>
      <c r="D77" t="str">
        <f>VLOOKUP(A77,ОДПУ!$A$2:$J$351,8,0)</f>
        <v>Одноставочный</v>
      </c>
      <c r="E77">
        <f>IF(D77="Одноставочный",COUNTIFS(ОДПУ!$A$2:$A$351,A77),COUNTIFS(ОДПУ!$A$2:$A$351,A77)/2)</f>
        <v>1</v>
      </c>
      <c r="F77">
        <f>COUNTIFS('Лицевые счета'!$B$2:$B$5860,A77)</f>
        <v>9</v>
      </c>
      <c r="G77">
        <f>COUNTIFS('Лицевые счета'!$B$2:$B$5860,A77,'Лицевые счета'!$F$2:$F$5860,"ФЛ")</f>
        <v>9</v>
      </c>
      <c r="H77">
        <f>COUNTIFS('Лицевые счета'!$B$2:$B$5860,A77,'Лицевые счета'!$F$2:$F$5860,"ЮЛ")</f>
        <v>0</v>
      </c>
      <c r="I77" s="23">
        <f>SUMIFS('Лицевые счета'!$H$2:$H$5860,'Лицевые счета'!$B$2:$B$5860,A77,'Лицевые счета'!$F$2:$F$5860,"ФЛ")</f>
        <v>404.09999999999997</v>
      </c>
      <c r="J77">
        <f>SUMIFS('Лицевые счета'!$I$2:$I$5860,'Лицевые счета'!$B$2:$B$5860,A77,'Лицевые счета'!$F$2:$F$5860,"ФЛ")</f>
        <v>23</v>
      </c>
      <c r="K77" s="23">
        <f>SUMIFS('Лицевые счета'!$H$2:$H$5860,'Лицевые счета'!$B$2:$B$5860,A77,'Лицевые счета'!$F$2:$F$5860,"ЮЛ")</f>
        <v>0</v>
      </c>
      <c r="L77" s="23">
        <f>I77+K77</f>
        <v>404.09999999999997</v>
      </c>
      <c r="M77" s="23">
        <f>VLOOKUP(A77,Дома,7,0)</f>
        <v>404.1</v>
      </c>
      <c r="N77" s="23">
        <f>M77-L77</f>
        <v>0</v>
      </c>
      <c r="O77">
        <f>COUNTIFS('Л_с и ПУ'!$B$2:$B$4570,A77,'Л_с и ПУ'!$C$2:$C$4570,"&gt;0")</f>
        <v>5</v>
      </c>
      <c r="P77">
        <f>SUMIF('Л_с и ПУ'!$B$2:$B$4570,A77,'Л_с и ПУ'!$C$2:$C$4570)</f>
        <v>5</v>
      </c>
      <c r="Q77">
        <f>SUMIF('Л_с и ПУ'!$B$2:$B$4570,A77,'Л_с и ПУ'!$F$2:$F$4570)</f>
        <v>595</v>
      </c>
      <c r="R77">
        <f>COUNTIFS('Л_с и ПУ'!$B$2:$B$4570,A77,'Л_с и ПУ'!$E$2:$E$4570,"Нет показаний")</f>
        <v>1</v>
      </c>
      <c r="S77">
        <f>SUMIF('Л_с и ПУ'!$B$2:$B$4570,A77,'Л_с и ПУ'!$K$2:$K$4570)</f>
        <v>171</v>
      </c>
      <c r="T77">
        <f>COUNTIFS('Л_с и ПУ'!$B$2:$B$4570,A77,'Л_с и ПУ'!$C$2:$C$4570,"0")</f>
        <v>4</v>
      </c>
      <c r="U77">
        <f>SUMIF('Л_с и ПУ'!$B$2:$B$4570,A77,'Л_с и ПУ'!$J$2:$J$4570)</f>
        <v>530.20000000000005</v>
      </c>
      <c r="V77">
        <f>Q77+S77+U77</f>
        <v>1296.2</v>
      </c>
      <c r="W77">
        <f>C77-V77</f>
        <v>-192.20000000000005</v>
      </c>
      <c r="X77">
        <f>IF((W77-B77)&gt;0,W77-B77,0)</f>
        <v>0</v>
      </c>
      <c r="Y77" s="26">
        <f>IFERROR(X77/B77,0)</f>
        <v>0</v>
      </c>
      <c r="Z77" s="26">
        <f>O77/F77</f>
        <v>0.55555555555555558</v>
      </c>
      <c r="AA77" s="26">
        <f>IFERROR(R77/P77,0)</f>
        <v>0.2</v>
      </c>
      <c r="AB77" t="str">
        <f>VLOOKUP(A77,Дома!$A$2:$H$280,2,0)</f>
        <v>г Кандалакша</v>
      </c>
      <c r="AC77">
        <f>VLOOKUP(A77,Дома!$A$2:$H$280,6,0)</f>
        <v>42.1</v>
      </c>
      <c r="AD77" s="26">
        <f t="shared" si="1"/>
        <v>0.16261104673619159</v>
      </c>
    </row>
    <row r="78" spans="1:30" x14ac:dyDescent="0.25">
      <c r="A78">
        <v>58371</v>
      </c>
      <c r="B78">
        <f>VLOOKUP(A78,Дома,5,0)*VLOOKUP(A78,Дома,6,0)</f>
        <v>68.02</v>
      </c>
      <c r="C78">
        <f>SUMIF(ОДПУ!$A$2:$A$351,A78,ОДПУ!$J$2:$J$351)</f>
        <v>810</v>
      </c>
      <c r="D78" t="str">
        <f>VLOOKUP(A78,ОДПУ!$A$2:$J$351,8,0)</f>
        <v>Двухзонный</v>
      </c>
      <c r="E78">
        <f>IF(D78="Одноставочный",COUNTIFS(ОДПУ!$A$2:$A$351,A78),COUNTIFS(ОДПУ!$A$2:$A$351,A78)/2)</f>
        <v>1</v>
      </c>
      <c r="F78">
        <f>COUNTIFS('Лицевые счета'!$B$2:$B$5860,A78)</f>
        <v>4</v>
      </c>
      <c r="G78">
        <f>COUNTIFS('Лицевые счета'!$B$2:$B$5860,A78,'Лицевые счета'!$F$2:$F$5860,"ФЛ")</f>
        <v>4</v>
      </c>
      <c r="H78">
        <f>COUNTIFS('Лицевые счета'!$B$2:$B$5860,A78,'Лицевые счета'!$F$2:$F$5860,"ЮЛ")</f>
        <v>0</v>
      </c>
      <c r="I78" s="23">
        <f>SUMIFS('Лицевые счета'!$H$2:$H$5860,'Лицевые счета'!$B$2:$B$5860,A78,'Лицевые счета'!$F$2:$F$5860,"ФЛ")</f>
        <v>258.89999999999998</v>
      </c>
      <c r="J78">
        <f>SUMIFS('Лицевые счета'!$I$2:$I$5860,'Лицевые счета'!$B$2:$B$5860,A78,'Лицевые счета'!$F$2:$F$5860,"ФЛ")</f>
        <v>10</v>
      </c>
      <c r="K78" s="23">
        <f>SUMIFS('Лицевые счета'!$H$2:$H$5860,'Лицевые счета'!$B$2:$B$5860,A78,'Лицевые счета'!$F$2:$F$5860,"ЮЛ")</f>
        <v>0</v>
      </c>
      <c r="L78" s="23">
        <f>I78+K78</f>
        <v>258.89999999999998</v>
      </c>
      <c r="M78" s="23">
        <f>VLOOKUP(A78,Дома,7,0)</f>
        <v>258.89999999999998</v>
      </c>
      <c r="N78" s="23">
        <f>M78-L78</f>
        <v>0</v>
      </c>
      <c r="O78">
        <f>COUNTIFS('Л_с и ПУ'!$B$2:$B$4570,A78,'Л_с и ПУ'!$C$2:$C$4570,"&gt;0")</f>
        <v>4</v>
      </c>
      <c r="P78">
        <f>SUMIF('Л_с и ПУ'!$B$2:$B$4570,A78,'Л_с и ПУ'!$C$2:$C$4570)</f>
        <v>5</v>
      </c>
      <c r="Q78">
        <f>SUMIF('Л_с и ПУ'!$B$2:$B$4570,A78,'Л_с и ПУ'!$F$2:$F$4570)</f>
        <v>687</v>
      </c>
      <c r="R78">
        <f>COUNTIFS('Л_с и ПУ'!$B$2:$B$4570,A78,'Л_с и ПУ'!$E$2:$E$4570,"Нет показаний")</f>
        <v>1</v>
      </c>
      <c r="S78">
        <f>SUMIF('Л_с и ПУ'!$B$2:$B$4570,A78,'Л_с и ПУ'!$K$2:$K$4570)</f>
        <v>311.5</v>
      </c>
      <c r="T78">
        <f>COUNTIFS('Л_с и ПУ'!$B$2:$B$4570,A78,'Л_с и ПУ'!$C$2:$C$4570,"0")</f>
        <v>0</v>
      </c>
      <c r="U78">
        <f>SUMIF('Л_с и ПУ'!$B$2:$B$4570,A78,'Л_с и ПУ'!$J$2:$J$4570)</f>
        <v>0</v>
      </c>
      <c r="V78">
        <f>Q78+S78+U78</f>
        <v>998.5</v>
      </c>
      <c r="W78">
        <f>C78-V78</f>
        <v>-188.5</v>
      </c>
      <c r="X78">
        <f>IF((W78-B78)&gt;0,W78-B78,0)</f>
        <v>0</v>
      </c>
      <c r="Y78" s="26">
        <f>IFERROR(X78/B78,0)</f>
        <v>0</v>
      </c>
      <c r="Z78" s="26">
        <f>O78/F78</f>
        <v>1</v>
      </c>
      <c r="AA78" s="26">
        <f>IFERROR(R78/P78,0)</f>
        <v>0.2</v>
      </c>
      <c r="AB78" t="str">
        <f>VLOOKUP(A78,Дома!$A$2:$H$280,2,0)</f>
        <v>нп Нивский</v>
      </c>
      <c r="AC78">
        <f>VLOOKUP(A78,Дома!$A$2:$H$280,6,0)</f>
        <v>35.799999999999997</v>
      </c>
      <c r="AD78" s="26">
        <f t="shared" si="1"/>
        <v>8.7189478811495365E-3</v>
      </c>
    </row>
    <row r="79" spans="1:30" x14ac:dyDescent="0.25">
      <c r="A79">
        <v>62291</v>
      </c>
      <c r="B79">
        <f>VLOOKUP(A79,Дома,5,0)*VLOOKUP(A79,Дома,6,0)</f>
        <v>393.67999999999995</v>
      </c>
      <c r="C79">
        <f>SUMIF(ОДПУ!$A$2:$A$351,A79,ОДПУ!$J$2:$J$351)</f>
        <v>8095</v>
      </c>
      <c r="D79" t="str">
        <f>VLOOKUP(A79,ОДПУ!$A$2:$J$351,8,0)</f>
        <v>Одноставочный</v>
      </c>
      <c r="E79">
        <f>IF(D79="Одноставочный",COUNTIFS(ОДПУ!$A$2:$A$351,A79),COUNTIFS(ОДПУ!$A$2:$A$351,A79)/2)</f>
        <v>2</v>
      </c>
      <c r="F79">
        <f>COUNTIFS('Лицевые счета'!$B$2:$B$5860,A79)</f>
        <v>25</v>
      </c>
      <c r="G79">
        <f>COUNTIFS('Лицевые счета'!$B$2:$B$5860,A79,'Лицевые счета'!$F$2:$F$5860,"ФЛ")</f>
        <v>22</v>
      </c>
      <c r="H79">
        <f>COUNTIFS('Лицевые счета'!$B$2:$B$5860,A79,'Лицевые счета'!$F$2:$F$5860,"ЮЛ")</f>
        <v>3</v>
      </c>
      <c r="I79" s="23">
        <f>SUMIFS('Лицевые счета'!$H$2:$H$5860,'Лицевые счета'!$B$2:$B$5860,A79,'Лицевые счета'!$F$2:$F$5860,"ФЛ")</f>
        <v>1713.6</v>
      </c>
      <c r="J79">
        <f>SUMIFS('Лицевые счета'!$I$2:$I$5860,'Лицевые счета'!$B$2:$B$5860,A79,'Лицевые счета'!$F$2:$F$5860,"ФЛ")</f>
        <v>52</v>
      </c>
      <c r="K79" s="23">
        <f>SUMIFS('Лицевые счета'!$H$2:$H$5860,'Лицевые счета'!$B$2:$B$5860,A79,'Лицевые счета'!$F$2:$F$5860,"ЮЛ")</f>
        <v>339.4</v>
      </c>
      <c r="L79" s="23">
        <f>I79+K79</f>
        <v>2053</v>
      </c>
      <c r="M79" s="23">
        <f>VLOOKUP(A79,Дома,7,0)</f>
        <v>4106</v>
      </c>
      <c r="N79" s="23">
        <f>M79-L79</f>
        <v>2053</v>
      </c>
      <c r="O79">
        <f>COUNTIFS('Л_с и ПУ'!$B$2:$B$4570,A79,'Л_с и ПУ'!$C$2:$C$4570,"&gt;0")</f>
        <v>25</v>
      </c>
      <c r="P79">
        <f>SUMIF('Л_с и ПУ'!$B$2:$B$4570,A79,'Л_с и ПУ'!$C$2:$C$4570)</f>
        <v>25</v>
      </c>
      <c r="Q79">
        <f>SUMIF('Л_с и ПУ'!$B$2:$B$4570,A79,'Л_с и ПУ'!$F$2:$F$4570)</f>
        <v>7843</v>
      </c>
      <c r="R79">
        <f>COUNTIFS('Л_с и ПУ'!$B$2:$B$4570,A79,'Л_с и ПУ'!$E$2:$E$4570,"Нет показаний")</f>
        <v>5</v>
      </c>
      <c r="S79">
        <f>SUMIF('Л_с и ПУ'!$B$2:$B$4570,A79,'Л_с и ПУ'!$K$2:$K$4570)</f>
        <v>436.2</v>
      </c>
      <c r="T79">
        <f>COUNTIFS('Л_с и ПУ'!$B$2:$B$4570,A79,'Л_с и ПУ'!$C$2:$C$4570,"0")</f>
        <v>0</v>
      </c>
      <c r="U79">
        <f>SUMIF('Л_с и ПУ'!$B$2:$B$4570,A79,'Л_с и ПУ'!$J$2:$J$4570)</f>
        <v>0</v>
      </c>
      <c r="V79">
        <f>Q79+S79+U79</f>
        <v>8279.2000000000007</v>
      </c>
      <c r="W79">
        <f>C79-V79</f>
        <v>-184.20000000000073</v>
      </c>
      <c r="X79">
        <f>IF((W79-B79)&gt;0,W79-B79,0)</f>
        <v>0</v>
      </c>
      <c r="Y79" s="26">
        <f>IFERROR(X79/B79,0)</f>
        <v>0</v>
      </c>
      <c r="Z79" s="26">
        <f>O79/F79</f>
        <v>1</v>
      </c>
      <c r="AA79" s="26">
        <f>IFERROR(R79/P79,0)</f>
        <v>0.2</v>
      </c>
      <c r="AB79" t="str">
        <f>VLOOKUP(A79,Дома!$A$2:$H$280,2,0)</f>
        <v>г Североморск</v>
      </c>
      <c r="AC79">
        <f>VLOOKUP(A79,Дома!$A$2:$H$280,6,0)</f>
        <v>207.2</v>
      </c>
      <c r="AD79" s="26">
        <f t="shared" si="1"/>
        <v>0.25048355899419728</v>
      </c>
    </row>
    <row r="80" spans="1:30" x14ac:dyDescent="0.25">
      <c r="A80">
        <v>431283</v>
      </c>
      <c r="B80">
        <f>VLOOKUP(A80,Дома,5,0)*VLOOKUP(A80,Дома,6,0)</f>
        <v>98.61</v>
      </c>
      <c r="C80">
        <f>SUMIF(ОДПУ!$A$2:$A$351,A80,ОДПУ!$J$2:$J$351)</f>
        <v>984</v>
      </c>
      <c r="D80" t="str">
        <f>VLOOKUP(A80,ОДПУ!$A$2:$J$351,8,0)</f>
        <v>Одноставочный</v>
      </c>
      <c r="E80">
        <f>IF(D80="Одноставочный",COUNTIFS(ОДПУ!$A$2:$A$351,A80),COUNTIFS(ОДПУ!$A$2:$A$351,A80)/2)</f>
        <v>2</v>
      </c>
      <c r="F80">
        <f>COUNTIFS('Лицевые счета'!$B$2:$B$5860,A80)</f>
        <v>12</v>
      </c>
      <c r="G80">
        <f>COUNTIFS('Лицевые счета'!$B$2:$B$5860,A80,'Лицевые счета'!$F$2:$F$5860,"ФЛ")</f>
        <v>12</v>
      </c>
      <c r="H80">
        <f>COUNTIFS('Лицевые счета'!$B$2:$B$5860,A80,'Лицевые счета'!$F$2:$F$5860,"ЮЛ")</f>
        <v>0</v>
      </c>
      <c r="I80" s="23">
        <f>SUMIFS('Лицевые счета'!$H$2:$H$5860,'Лицевые счета'!$B$2:$B$5860,A80,'Лицевые счета'!$F$2:$F$5860,"ФЛ")</f>
        <v>413.6</v>
      </c>
      <c r="J80">
        <f>SUMIFS('Лицевые счета'!$I$2:$I$5860,'Лицевые счета'!$B$2:$B$5860,A80,'Лицевые счета'!$F$2:$F$5860,"ФЛ")</f>
        <v>24</v>
      </c>
      <c r="K80" s="23">
        <f>SUMIFS('Лицевые счета'!$H$2:$H$5860,'Лицевые счета'!$B$2:$B$5860,A80,'Лицевые счета'!$F$2:$F$5860,"ЮЛ")</f>
        <v>0</v>
      </c>
      <c r="L80" s="23">
        <f>I80+K80</f>
        <v>413.6</v>
      </c>
      <c r="M80" s="23">
        <f>VLOOKUP(A80,Дома,7,0)</f>
        <v>827.2</v>
      </c>
      <c r="N80" s="23">
        <f>M80-L80</f>
        <v>413.6</v>
      </c>
      <c r="O80">
        <f>COUNTIFS('Л_с и ПУ'!$B$2:$B$4570,A80,'Л_с и ПУ'!$C$2:$C$4570,"&gt;0")</f>
        <v>11</v>
      </c>
      <c r="P80">
        <f>SUMIF('Л_с и ПУ'!$B$2:$B$4570,A80,'Л_с и ПУ'!$C$2:$C$4570)</f>
        <v>11</v>
      </c>
      <c r="Q80">
        <f>SUMIF('Л_с и ПУ'!$B$2:$B$4570,A80,'Л_с и ПУ'!$F$2:$F$4570)</f>
        <v>648</v>
      </c>
      <c r="R80">
        <f>COUNTIFS('Л_с и ПУ'!$B$2:$B$4570,A80,'Л_с и ПУ'!$E$2:$E$4570,"Нет показаний")</f>
        <v>4</v>
      </c>
      <c r="S80">
        <f>SUMIF('Л_с и ПУ'!$B$2:$B$4570,A80,'Л_с и ПУ'!$K$2:$K$4570)</f>
        <v>368</v>
      </c>
      <c r="T80">
        <f>COUNTIFS('Л_с и ПУ'!$B$2:$B$4570,A80,'Л_с и ПУ'!$C$2:$C$4570,"0")</f>
        <v>1</v>
      </c>
      <c r="U80">
        <f>SUMIF('Л_с и ПУ'!$B$2:$B$4570,A80,'Л_с и ПУ'!$J$2:$J$4570)</f>
        <v>147</v>
      </c>
      <c r="V80">
        <f>Q80+S80+U80</f>
        <v>1163</v>
      </c>
      <c r="W80">
        <f>C80-V80</f>
        <v>-179</v>
      </c>
      <c r="X80">
        <f>IF((W80-B80)&gt;0,W80-B80,0)</f>
        <v>0</v>
      </c>
      <c r="Y80" s="26">
        <f>IFERROR(X80/B80,0)</f>
        <v>0</v>
      </c>
      <c r="Z80" s="26">
        <f>O80/F80</f>
        <v>0.91666666666666663</v>
      </c>
      <c r="AA80" s="26">
        <f>IFERROR(R80/P80,0)</f>
        <v>0.36363636363636365</v>
      </c>
      <c r="AB80" t="str">
        <f>VLOOKUP(A80,Дома!$A$2:$H$280,2,0)</f>
        <v>г Мурманск</v>
      </c>
      <c r="AC80">
        <f>VLOOKUP(A80,Дома!$A$2:$H$280,6,0)</f>
        <v>51.9</v>
      </c>
      <c r="AD80" s="26">
        <f t="shared" si="1"/>
        <v>5.8268777366116534E-2</v>
      </c>
    </row>
    <row r="81" spans="1:30" x14ac:dyDescent="0.25">
      <c r="A81">
        <v>349683</v>
      </c>
      <c r="B81">
        <f>VLOOKUP(A81,Дома,5,0)*VLOOKUP(A81,Дома,6,0)</f>
        <v>133.38</v>
      </c>
      <c r="C81">
        <f>SUMIF(ОДПУ!$A$2:$A$351,A81,ОДПУ!$J$2:$J$351)</f>
        <v>2029</v>
      </c>
      <c r="D81" t="str">
        <f>VLOOKUP(A81,ОДПУ!$A$2:$J$351,8,0)</f>
        <v>Одноставочный</v>
      </c>
      <c r="E81">
        <f>IF(D81="Одноставочный",COUNTIFS(ОДПУ!$A$2:$A$351,A81),COUNTIFS(ОДПУ!$A$2:$A$351,A81)/2)</f>
        <v>1</v>
      </c>
      <c r="F81">
        <f>COUNTIFS('Лицевые счета'!$B$2:$B$5860,A81)</f>
        <v>19</v>
      </c>
      <c r="G81">
        <f>COUNTIFS('Лицевые счета'!$B$2:$B$5860,A81,'Лицевые счета'!$F$2:$F$5860,"ФЛ")</f>
        <v>19</v>
      </c>
      <c r="H81">
        <f>COUNTIFS('Лицевые счета'!$B$2:$B$5860,A81,'Лицевые счета'!$F$2:$F$5860,"ЮЛ")</f>
        <v>0</v>
      </c>
      <c r="I81" s="23">
        <f>SUMIFS('Лицевые счета'!$H$2:$H$5860,'Лицевые счета'!$B$2:$B$5860,A81,'Лицевые счета'!$F$2:$F$5860,"ФЛ")</f>
        <v>832.9000000000002</v>
      </c>
      <c r="J81">
        <f>SUMIFS('Лицевые счета'!$I$2:$I$5860,'Лицевые счета'!$B$2:$B$5860,A81,'Лицевые счета'!$F$2:$F$5860,"ФЛ")</f>
        <v>40</v>
      </c>
      <c r="K81" s="23">
        <f>SUMIFS('Лицевые счета'!$H$2:$H$5860,'Лицевые счета'!$B$2:$B$5860,A81,'Лицевые счета'!$F$2:$F$5860,"ЮЛ")</f>
        <v>0</v>
      </c>
      <c r="L81" s="23">
        <f>I81+K81</f>
        <v>832.9000000000002</v>
      </c>
      <c r="M81" s="23">
        <f>VLOOKUP(A81,Дома,7,0)</f>
        <v>890.7</v>
      </c>
      <c r="N81" s="23">
        <f>M81-L81</f>
        <v>57.799999999999841</v>
      </c>
      <c r="O81">
        <f>COUNTIFS('Л_с и ПУ'!$B$2:$B$4570,A81,'Л_с и ПУ'!$C$2:$C$4570,"&gt;0")</f>
        <v>16</v>
      </c>
      <c r="P81">
        <f>SUMIF('Л_с и ПУ'!$B$2:$B$4570,A81,'Л_с и ПУ'!$C$2:$C$4570)</f>
        <v>16</v>
      </c>
      <c r="Q81">
        <f>SUMIF('Л_с и ПУ'!$B$2:$B$4570,A81,'Л_с и ПУ'!$F$2:$F$4570)</f>
        <v>1058</v>
      </c>
      <c r="R81">
        <f>COUNTIFS('Л_с и ПУ'!$B$2:$B$4570,A81,'Л_с и ПУ'!$E$2:$E$4570,"Нет показаний")</f>
        <v>5</v>
      </c>
      <c r="S81">
        <f>SUMIF('Л_с и ПУ'!$B$2:$B$4570,A81,'Л_с и ПУ'!$K$2:$K$4570)</f>
        <v>786</v>
      </c>
      <c r="T81">
        <f>COUNTIFS('Л_с и ПУ'!$B$2:$B$4570,A81,'Л_с и ПУ'!$C$2:$C$4570,"0")</f>
        <v>3</v>
      </c>
      <c r="U81">
        <f>SUMIF('Л_с и ПУ'!$B$2:$B$4570,A81,'Л_с и ПУ'!$J$2:$J$4570)</f>
        <v>362.5</v>
      </c>
      <c r="V81">
        <f>Q81+S81+U81</f>
        <v>2206.5</v>
      </c>
      <c r="W81">
        <f>C81-V81</f>
        <v>-177.5</v>
      </c>
      <c r="X81">
        <f>IF((W81-B81)&gt;0,W81-B81,0)</f>
        <v>0</v>
      </c>
      <c r="Y81" s="26">
        <f>IFERROR(X81/B81,0)</f>
        <v>0</v>
      </c>
      <c r="Z81" s="26">
        <f>O81/F81</f>
        <v>0.84210526315789469</v>
      </c>
      <c r="AA81" s="26">
        <f>IFERROR(R81/P81,0)</f>
        <v>0.3125</v>
      </c>
      <c r="AB81" t="str">
        <f>VLOOKUP(A81,Дома!$A$2:$H$280,2,0)</f>
        <v>г Мурманск</v>
      </c>
      <c r="AC81">
        <f>VLOOKUP(A81,Дома!$A$2:$H$280,6,0)</f>
        <v>70.2</v>
      </c>
      <c r="AD81" s="26">
        <f t="shared" si="1"/>
        <v>0.13531225905936778</v>
      </c>
    </row>
    <row r="82" spans="1:30" x14ac:dyDescent="0.25">
      <c r="A82">
        <v>58343</v>
      </c>
      <c r="B82">
        <f>VLOOKUP(A82,Дома,5,0)*VLOOKUP(A82,Дома,6,0)</f>
        <v>84.55</v>
      </c>
      <c r="C82">
        <f>SUMIF(ОДПУ!$A$2:$A$351,A82,ОДПУ!$J$2:$J$351)</f>
        <v>2272.8999999999901</v>
      </c>
      <c r="D82" t="str">
        <f>VLOOKUP(A82,ОДПУ!$A$2:$J$351,8,0)</f>
        <v>Одноставочный</v>
      </c>
      <c r="E82">
        <f>IF(D82="Одноставочный",COUNTIFS(ОДПУ!$A$2:$A$351,A82),COUNTIFS(ОДПУ!$A$2:$A$351,A82)/2)</f>
        <v>1</v>
      </c>
      <c r="F82">
        <f>COUNTIFS('Лицевые счета'!$B$2:$B$5860,A82)</f>
        <v>9</v>
      </c>
      <c r="G82">
        <f>COUNTIFS('Лицевые счета'!$B$2:$B$5860,A82,'Лицевые счета'!$F$2:$F$5860,"ФЛ")</f>
        <v>8</v>
      </c>
      <c r="H82">
        <f>COUNTIFS('Лицевые счета'!$B$2:$B$5860,A82,'Лицевые счета'!$F$2:$F$5860,"ЮЛ")</f>
        <v>1</v>
      </c>
      <c r="I82" s="23">
        <f>SUMIFS('Лицевые счета'!$H$2:$H$5860,'Лицевые счета'!$B$2:$B$5860,A82,'Лицевые счета'!$F$2:$F$5860,"ФЛ")</f>
        <v>518.80000000000007</v>
      </c>
      <c r="J82">
        <f>SUMIFS('Лицевые счета'!$I$2:$I$5860,'Лицевые счета'!$B$2:$B$5860,A82,'Лицевые счета'!$F$2:$F$5860,"ФЛ")</f>
        <v>13</v>
      </c>
      <c r="K82" s="23">
        <f>SUMIFS('Лицевые счета'!$H$2:$H$5860,'Лицевые счета'!$B$2:$B$5860,A82,'Лицевые счета'!$F$2:$F$5860,"ЮЛ")</f>
        <v>0</v>
      </c>
      <c r="L82" s="23">
        <f>I82+K82</f>
        <v>518.80000000000007</v>
      </c>
      <c r="M82" s="23">
        <f>VLOOKUP(A82,Дома,7,0)</f>
        <v>518.79999999999995</v>
      </c>
      <c r="N82" s="23">
        <f>M82-L82</f>
        <v>0</v>
      </c>
      <c r="O82">
        <f>COUNTIFS('Л_с и ПУ'!$B$2:$B$4570,A82,'Л_с и ПУ'!$C$2:$C$4570,"&gt;0")</f>
        <v>9</v>
      </c>
      <c r="P82">
        <f>SUMIF('Л_с и ПУ'!$B$2:$B$4570,A82,'Л_с и ПУ'!$C$2:$C$4570)</f>
        <v>10</v>
      </c>
      <c r="Q82">
        <f>SUMIF('Л_с и ПУ'!$B$2:$B$4570,A82,'Л_с и ПУ'!$F$2:$F$4570)</f>
        <v>2445</v>
      </c>
      <c r="R82">
        <f>COUNTIFS('Л_с и ПУ'!$B$2:$B$4570,A82,'Л_с и ПУ'!$E$2:$E$4570,"Нет показаний")</f>
        <v>0</v>
      </c>
      <c r="S82">
        <f>SUMIF('Л_с и ПУ'!$B$2:$B$4570,A82,'Л_с и ПУ'!$K$2:$K$4570)</f>
        <v>0</v>
      </c>
      <c r="T82">
        <f>COUNTIFS('Л_с и ПУ'!$B$2:$B$4570,A82,'Л_с и ПУ'!$C$2:$C$4570,"0")</f>
        <v>0</v>
      </c>
      <c r="U82">
        <f>SUMIF('Л_с и ПУ'!$B$2:$B$4570,A82,'Л_с и ПУ'!$J$2:$J$4570)</f>
        <v>0</v>
      </c>
      <c r="V82">
        <f>Q82+S82+U82</f>
        <v>2445</v>
      </c>
      <c r="W82">
        <f>C82-V82</f>
        <v>-172.10000000000991</v>
      </c>
      <c r="X82">
        <f>IF((W82-B82)&gt;0,W82-B82,0)</f>
        <v>0</v>
      </c>
      <c r="Y82" s="26">
        <f>IFERROR(X82/B82,0)</f>
        <v>0</v>
      </c>
      <c r="Z82" s="26">
        <f>O82/F82</f>
        <v>1</v>
      </c>
      <c r="AA82" s="26">
        <f>IFERROR(R82/P82,0)</f>
        <v>0</v>
      </c>
      <c r="AB82" t="str">
        <f>VLOOKUP(A82,Дома!$A$2:$H$280,2,0)</f>
        <v>г Кандалакша</v>
      </c>
      <c r="AC82">
        <f>VLOOKUP(A82,Дома!$A$2:$H$280,6,0)</f>
        <v>44.5</v>
      </c>
      <c r="AD82" s="26">
        <f t="shared" si="1"/>
        <v>0.13165680473372782</v>
      </c>
    </row>
    <row r="83" spans="1:30" x14ac:dyDescent="0.25">
      <c r="A83">
        <v>197183</v>
      </c>
      <c r="B83">
        <f>VLOOKUP(A83,Дома,5,0)*VLOOKUP(A83,Дома,6,0)</f>
        <v>48.64</v>
      </c>
      <c r="C83">
        <f>SUMIF(ОДПУ!$A$2:$A$351,A83,ОДПУ!$J$2:$J$351)</f>
        <v>1536</v>
      </c>
      <c r="D83" t="str">
        <f>VLOOKUP(A83,ОДПУ!$A$2:$J$351,8,0)</f>
        <v>Одноставочный</v>
      </c>
      <c r="E83">
        <f>IF(D83="Одноставочный",COUNTIFS(ОДПУ!$A$2:$A$351,A83),COUNTIFS(ОДПУ!$A$2:$A$351,A83)/2)</f>
        <v>1</v>
      </c>
      <c r="F83">
        <f>COUNTIFS('Лицевые счета'!$B$2:$B$5860,A83)</f>
        <v>8</v>
      </c>
      <c r="G83">
        <f>COUNTIFS('Лицевые счета'!$B$2:$B$5860,A83,'Лицевые счета'!$F$2:$F$5860,"ФЛ")</f>
        <v>8</v>
      </c>
      <c r="H83">
        <f>COUNTIFS('Лицевые счета'!$B$2:$B$5860,A83,'Лицевые счета'!$F$2:$F$5860,"ЮЛ")</f>
        <v>0</v>
      </c>
      <c r="I83" s="23">
        <f>SUMIFS('Лицевые счета'!$H$2:$H$5860,'Лицевые счета'!$B$2:$B$5860,A83,'Лицевые счета'!$F$2:$F$5860,"ФЛ")</f>
        <v>338</v>
      </c>
      <c r="J83">
        <f>SUMIFS('Лицевые счета'!$I$2:$I$5860,'Лицевые счета'!$B$2:$B$5860,A83,'Лицевые счета'!$F$2:$F$5860,"ФЛ")</f>
        <v>17</v>
      </c>
      <c r="K83" s="23">
        <f>SUMIFS('Лицевые счета'!$H$2:$H$5860,'Лицевые счета'!$B$2:$B$5860,A83,'Лицевые счета'!$F$2:$F$5860,"ЮЛ")</f>
        <v>0</v>
      </c>
      <c r="L83" s="23">
        <f>I83+K83</f>
        <v>338</v>
      </c>
      <c r="M83" s="23">
        <f>VLOOKUP(A83,Дома,7,0)</f>
        <v>338</v>
      </c>
      <c r="N83" s="23">
        <f>M83-L83</f>
        <v>0</v>
      </c>
      <c r="O83">
        <f>COUNTIFS('Л_с и ПУ'!$B$2:$B$4570,A83,'Л_с и ПУ'!$C$2:$C$4570,"&gt;0")</f>
        <v>6</v>
      </c>
      <c r="P83">
        <f>SUMIF('Л_с и ПУ'!$B$2:$B$4570,A83,'Л_с и ПУ'!$C$2:$C$4570)</f>
        <v>6</v>
      </c>
      <c r="Q83">
        <f>SUMIF('Л_с и ПУ'!$B$2:$B$4570,A83,'Л_с и ПУ'!$F$2:$F$4570)</f>
        <v>588</v>
      </c>
      <c r="R83">
        <f>COUNTIFS('Л_с и ПУ'!$B$2:$B$4570,A83,'Л_с и ПУ'!$E$2:$E$4570,"Нет показаний")</f>
        <v>3</v>
      </c>
      <c r="S83">
        <f>SUMIF('Л_с и ПУ'!$B$2:$B$4570,A83,'Л_с и ПУ'!$K$2:$K$4570)</f>
        <v>696.2</v>
      </c>
      <c r="T83">
        <f>COUNTIFS('Л_с и ПУ'!$B$2:$B$4570,A83,'Л_с и ПУ'!$C$2:$C$4570,"0")</f>
        <v>2</v>
      </c>
      <c r="U83">
        <f>SUMIF('Л_с и ПУ'!$B$2:$B$4570,A83,'Л_с и ПУ'!$J$2:$J$4570)</f>
        <v>408.8</v>
      </c>
      <c r="V83">
        <f>Q83+S83+U83</f>
        <v>1693</v>
      </c>
      <c r="W83">
        <f>C83-V83</f>
        <v>-157</v>
      </c>
      <c r="X83">
        <f>IF((W83-B83)&gt;0,W83-B83,0)</f>
        <v>0</v>
      </c>
      <c r="Y83" s="26">
        <f>IFERROR(X83/B83,0)</f>
        <v>0</v>
      </c>
      <c r="Z83" s="26">
        <f>O83/F83</f>
        <v>0.75</v>
      </c>
      <c r="AA83" s="26">
        <f>IFERROR(R83/P83,0)</f>
        <v>0.5</v>
      </c>
      <c r="AB83" t="str">
        <f>VLOOKUP(A83,Дома!$A$2:$H$280,2,0)</f>
        <v>нп Зашеек</v>
      </c>
      <c r="AC83">
        <f>VLOOKUP(A83,Дома!$A$2:$H$280,6,0)</f>
        <v>25.6</v>
      </c>
      <c r="AD83" s="26">
        <f t="shared" si="1"/>
        <v>0.10082709728239465</v>
      </c>
    </row>
    <row r="84" spans="1:30" x14ac:dyDescent="0.25">
      <c r="A84">
        <v>1607</v>
      </c>
      <c r="B84">
        <f>VLOOKUP(A84,Дома,5,0)*VLOOKUP(A84,Дома,6,0)</f>
        <v>92.53</v>
      </c>
      <c r="C84">
        <f>SUMIF(ОДПУ!$A$2:$A$351,A84,ОДПУ!$J$2:$J$351)</f>
        <v>471</v>
      </c>
      <c r="D84" t="str">
        <f>VLOOKUP(A84,ОДПУ!$A$2:$J$351,8,0)</f>
        <v>Одноставочный</v>
      </c>
      <c r="E84">
        <f>IF(D84="Одноставочный",COUNTIFS(ОДПУ!$A$2:$A$351,A84),COUNTIFS(ОДПУ!$A$2:$A$351,A84)/2)</f>
        <v>1</v>
      </c>
      <c r="F84">
        <f>COUNTIFS('Лицевые счета'!$B$2:$B$5860,A84)</f>
        <v>4</v>
      </c>
      <c r="G84">
        <f>COUNTIFS('Лицевые счета'!$B$2:$B$5860,A84,'Лицевые счета'!$F$2:$F$5860,"ФЛ")</f>
        <v>4</v>
      </c>
      <c r="H84">
        <f>COUNTIFS('Лицевые счета'!$B$2:$B$5860,A84,'Лицевые счета'!$F$2:$F$5860,"ЮЛ")</f>
        <v>0</v>
      </c>
      <c r="I84" s="23">
        <f>SUMIFS('Лицевые счета'!$H$2:$H$5860,'Лицевые счета'!$B$2:$B$5860,A84,'Лицевые счета'!$F$2:$F$5860,"ФЛ")</f>
        <v>161.6</v>
      </c>
      <c r="J84">
        <f>SUMIFS('Лицевые счета'!$I$2:$I$5860,'Лицевые счета'!$B$2:$B$5860,A84,'Лицевые счета'!$F$2:$F$5860,"ФЛ")</f>
        <v>13</v>
      </c>
      <c r="K84" s="23">
        <f>SUMIFS('Лицевые счета'!$H$2:$H$5860,'Лицевые счета'!$B$2:$B$5860,A84,'Лицевые счета'!$F$2:$F$5860,"ЮЛ")</f>
        <v>0</v>
      </c>
      <c r="L84" s="23">
        <f>I84+K84</f>
        <v>161.6</v>
      </c>
      <c r="M84" s="23">
        <f>VLOOKUP(A84,Дома,7,0)</f>
        <v>253.9</v>
      </c>
      <c r="N84" s="23">
        <f>M84-L84</f>
        <v>92.300000000000011</v>
      </c>
      <c r="O84">
        <f>COUNTIFS('Л_с и ПУ'!$B$2:$B$4570,A84,'Л_с и ПУ'!$C$2:$C$4570,"&gt;0")</f>
        <v>2</v>
      </c>
      <c r="P84">
        <f>SUMIF('Л_с и ПУ'!$B$2:$B$4570,A84,'Л_с и ПУ'!$C$2:$C$4570)</f>
        <v>2</v>
      </c>
      <c r="Q84">
        <f>SUMIF('Л_с и ПУ'!$B$2:$B$4570,A84,'Л_с и ПУ'!$F$2:$F$4570)</f>
        <v>250</v>
      </c>
      <c r="R84">
        <f>COUNTIFS('Л_с и ПУ'!$B$2:$B$4570,A84,'Л_с и ПУ'!$E$2:$E$4570,"Нет показаний")</f>
        <v>0</v>
      </c>
      <c r="S84">
        <f>SUMIF('Л_с и ПУ'!$B$2:$B$4570,A84,'Л_с и ПУ'!$K$2:$K$4570)</f>
        <v>0</v>
      </c>
      <c r="T84">
        <f>COUNTIFS('Л_с и ПУ'!$B$2:$B$4570,A84,'Л_с и ПУ'!$C$2:$C$4570,"0")</f>
        <v>2</v>
      </c>
      <c r="U84">
        <f>SUMIF('Л_с и ПУ'!$B$2:$B$4570,A84,'Л_с и ПУ'!$J$2:$J$4570)</f>
        <v>375.4</v>
      </c>
      <c r="V84">
        <f>Q84+S84+U84</f>
        <v>625.4</v>
      </c>
      <c r="W84">
        <f>C84-V84</f>
        <v>-154.39999999999998</v>
      </c>
      <c r="X84">
        <f>IF((W84-B84)&gt;0,W84-B84,0)</f>
        <v>0</v>
      </c>
      <c r="Y84" s="26">
        <f>IFERROR(X84/B84,0)</f>
        <v>0</v>
      </c>
      <c r="Z84" s="26">
        <f>O84/F84</f>
        <v>0.5</v>
      </c>
      <c r="AA84" s="26">
        <f>IFERROR(R84/P84,0)</f>
        <v>0</v>
      </c>
      <c r="AB84" t="str">
        <f>VLOOKUP(A84,Дома!$A$2:$H$280,2,0)</f>
        <v>нп Африканда 2</v>
      </c>
      <c r="AC84">
        <f>VLOOKUP(A84,Дома!$A$2:$H$280,6,0)</f>
        <v>48.7</v>
      </c>
      <c r="AD84" s="26">
        <f t="shared" si="1"/>
        <v>0.12366683595733875</v>
      </c>
    </row>
    <row r="85" spans="1:30" x14ac:dyDescent="0.25">
      <c r="A85">
        <v>197178</v>
      </c>
      <c r="B85">
        <f>VLOOKUP(A85,Дома,5,0)*VLOOKUP(A85,Дома,6,0)</f>
        <v>76.38</v>
      </c>
      <c r="C85">
        <f>SUMIF(ОДПУ!$A$2:$A$351,A85,ОДПУ!$J$2:$J$351)</f>
        <v>2060</v>
      </c>
      <c r="D85" t="str">
        <f>VLOOKUP(A85,ОДПУ!$A$2:$J$351,8,0)</f>
        <v>Одноставочный</v>
      </c>
      <c r="E85">
        <f>IF(D85="Одноставочный",COUNTIFS(ОДПУ!$A$2:$A$351,A85),COUNTIFS(ОДПУ!$A$2:$A$351,A85)/2)</f>
        <v>1</v>
      </c>
      <c r="F85">
        <f>COUNTIFS('Лицевые счета'!$B$2:$B$5860,A85)</f>
        <v>8</v>
      </c>
      <c r="G85">
        <f>COUNTIFS('Лицевые счета'!$B$2:$B$5860,A85,'Лицевые счета'!$F$2:$F$5860,"ФЛ")</f>
        <v>8</v>
      </c>
      <c r="H85">
        <f>COUNTIFS('Лицевые счета'!$B$2:$B$5860,A85,'Лицевые счета'!$F$2:$F$5860,"ЮЛ")</f>
        <v>0</v>
      </c>
      <c r="I85" s="23">
        <f>SUMIFS('Лицевые счета'!$H$2:$H$5860,'Лицевые счета'!$B$2:$B$5860,A85,'Лицевые счета'!$F$2:$F$5860,"ФЛ")</f>
        <v>393.8</v>
      </c>
      <c r="J85">
        <f>SUMIFS('Лицевые счета'!$I$2:$I$5860,'Лицевые счета'!$B$2:$B$5860,A85,'Лицевые счета'!$F$2:$F$5860,"ФЛ")</f>
        <v>17</v>
      </c>
      <c r="K85" s="23">
        <f>SUMIFS('Лицевые счета'!$H$2:$H$5860,'Лицевые счета'!$B$2:$B$5860,A85,'Лицевые счета'!$F$2:$F$5860,"ЮЛ")</f>
        <v>0</v>
      </c>
      <c r="L85" s="23">
        <f>I85+K85</f>
        <v>393.8</v>
      </c>
      <c r="M85" s="23">
        <f>VLOOKUP(A85,Дома,7,0)</f>
        <v>393.8</v>
      </c>
      <c r="N85" s="23">
        <f>M85-L85</f>
        <v>0</v>
      </c>
      <c r="O85">
        <f>COUNTIFS('Л_с и ПУ'!$B$2:$B$4570,A85,'Л_с и ПУ'!$C$2:$C$4570,"&gt;0")</f>
        <v>8</v>
      </c>
      <c r="P85">
        <f>SUMIF('Л_с и ПУ'!$B$2:$B$4570,A85,'Л_с и ПУ'!$C$2:$C$4570)</f>
        <v>8</v>
      </c>
      <c r="Q85">
        <f>SUMIF('Л_с и ПУ'!$B$2:$B$4570,A85,'Л_с и ПУ'!$F$2:$F$4570)</f>
        <v>1808</v>
      </c>
      <c r="R85">
        <f>COUNTIFS('Л_с и ПУ'!$B$2:$B$4570,A85,'Л_с и ПУ'!$E$2:$E$4570,"Нет показаний")</f>
        <v>2</v>
      </c>
      <c r="S85">
        <f>SUMIF('Л_с и ПУ'!$B$2:$B$4570,A85,'Л_с и ПУ'!$K$2:$K$4570)</f>
        <v>394.79999999999995</v>
      </c>
      <c r="T85">
        <f>COUNTIFS('Л_с и ПУ'!$B$2:$B$4570,A85,'Л_с и ПУ'!$C$2:$C$4570,"0")</f>
        <v>0</v>
      </c>
      <c r="U85">
        <f>SUMIF('Л_с и ПУ'!$B$2:$B$4570,A85,'Л_с и ПУ'!$J$2:$J$4570)</f>
        <v>0</v>
      </c>
      <c r="V85">
        <f>Q85+S85+U85</f>
        <v>2202.8000000000002</v>
      </c>
      <c r="W85">
        <f>C85-V85</f>
        <v>-142.80000000000018</v>
      </c>
      <c r="X85">
        <f>IF((W85-B85)&gt;0,W85-B85,0)</f>
        <v>0</v>
      </c>
      <c r="Y85" s="26">
        <f>IFERROR(X85/B85,0)</f>
        <v>0</v>
      </c>
      <c r="Z85" s="26">
        <f>O85/F85</f>
        <v>1</v>
      </c>
      <c r="AA85" s="26">
        <f>IFERROR(R85/P85,0)</f>
        <v>0.25</v>
      </c>
      <c r="AB85" t="str">
        <f>VLOOKUP(A85,Дома!$A$2:$H$280,2,0)</f>
        <v>нп Зашеек</v>
      </c>
      <c r="AC85">
        <f>VLOOKUP(A85,Дома!$A$2:$H$280,6,0)</f>
        <v>40.200000000000003</v>
      </c>
      <c r="AD85" s="26">
        <f t="shared" si="1"/>
        <v>0.15617715617715619</v>
      </c>
    </row>
    <row r="86" spans="1:30" x14ac:dyDescent="0.25">
      <c r="A86">
        <v>58364</v>
      </c>
      <c r="B86">
        <f>VLOOKUP(A86,Дома,5,0)*VLOOKUP(A86,Дома,6,0)</f>
        <v>67.64</v>
      </c>
      <c r="C86">
        <f>SUMIF(ОДПУ!$A$2:$A$351,A86,ОДПУ!$J$2:$J$351)</f>
        <v>802</v>
      </c>
      <c r="D86" t="str">
        <f>VLOOKUP(A86,ОДПУ!$A$2:$J$351,8,0)</f>
        <v>Двухзонный</v>
      </c>
      <c r="E86">
        <f>IF(D86="Одноставочный",COUNTIFS(ОДПУ!$A$2:$A$351,A86),COUNTIFS(ОДПУ!$A$2:$A$351,A86)/2)</f>
        <v>1</v>
      </c>
      <c r="F86">
        <f>COUNTIFS('Лицевые счета'!$B$2:$B$5860,A86)</f>
        <v>4</v>
      </c>
      <c r="G86">
        <f>COUNTIFS('Лицевые счета'!$B$2:$B$5860,A86,'Лицевые счета'!$F$2:$F$5860,"ФЛ")</f>
        <v>4</v>
      </c>
      <c r="H86">
        <f>COUNTIFS('Лицевые счета'!$B$2:$B$5860,A86,'Лицевые счета'!$F$2:$F$5860,"ЮЛ")</f>
        <v>0</v>
      </c>
      <c r="I86" s="23">
        <f>SUMIFS('Лицевые счета'!$H$2:$H$5860,'Лицевые счета'!$B$2:$B$5860,A86,'Лицевые счета'!$F$2:$F$5860,"ФЛ")</f>
        <v>257.39999999999998</v>
      </c>
      <c r="J86">
        <f>SUMIFS('Лицевые счета'!$I$2:$I$5860,'Лицевые счета'!$B$2:$B$5860,A86,'Лицевые счета'!$F$2:$F$5860,"ФЛ")</f>
        <v>6</v>
      </c>
      <c r="K86" s="23">
        <f>SUMIFS('Лицевые счета'!$H$2:$H$5860,'Лицевые счета'!$B$2:$B$5860,A86,'Лицевые счета'!$F$2:$F$5860,"ЮЛ")</f>
        <v>0</v>
      </c>
      <c r="L86" s="23">
        <f>I86+K86</f>
        <v>257.39999999999998</v>
      </c>
      <c r="M86" s="23">
        <f>VLOOKUP(A86,Дома,7,0)</f>
        <v>257.39999999999998</v>
      </c>
      <c r="N86" s="23">
        <f>M86-L86</f>
        <v>0</v>
      </c>
      <c r="O86">
        <f>COUNTIFS('Л_с и ПУ'!$B$2:$B$4570,A86,'Л_с и ПУ'!$C$2:$C$4570,"&gt;0")</f>
        <v>4</v>
      </c>
      <c r="P86">
        <f>SUMIF('Л_с и ПУ'!$B$2:$B$4570,A86,'Л_с и ПУ'!$C$2:$C$4570)</f>
        <v>4</v>
      </c>
      <c r="Q86">
        <f>SUMIF('Л_с и ПУ'!$B$2:$B$4570,A86,'Л_с и ПУ'!$F$2:$F$4570)</f>
        <v>925</v>
      </c>
      <c r="R86">
        <f>COUNTIFS('Л_с и ПУ'!$B$2:$B$4570,A86,'Л_с и ПУ'!$E$2:$E$4570,"Нет показаний")</f>
        <v>0</v>
      </c>
      <c r="S86">
        <f>SUMIF('Л_с и ПУ'!$B$2:$B$4570,A86,'Л_с и ПУ'!$K$2:$K$4570)</f>
        <v>0</v>
      </c>
      <c r="T86">
        <f>COUNTIFS('Л_с и ПУ'!$B$2:$B$4570,A86,'Л_с и ПУ'!$C$2:$C$4570,"0")</f>
        <v>0</v>
      </c>
      <c r="U86">
        <f>SUMIF('Л_с и ПУ'!$B$2:$B$4570,A86,'Л_с и ПУ'!$J$2:$J$4570)</f>
        <v>0</v>
      </c>
      <c r="V86">
        <f>Q86+S86+U86</f>
        <v>925</v>
      </c>
      <c r="W86">
        <f>C86-V86</f>
        <v>-123</v>
      </c>
      <c r="X86">
        <f>IF((W86-B86)&gt;0,W86-B86,0)</f>
        <v>0</v>
      </c>
      <c r="Y86" s="26">
        <f>IFERROR(X86/B86,0)</f>
        <v>0</v>
      </c>
      <c r="Z86" s="26">
        <f>O86/F86</f>
        <v>1</v>
      </c>
      <c r="AA86" s="26">
        <f>IFERROR(R86/P86,0)</f>
        <v>0</v>
      </c>
      <c r="AB86" t="str">
        <f>VLOOKUP(A86,Дома!$A$2:$H$280,2,0)</f>
        <v>нп Нивский</v>
      </c>
      <c r="AC86">
        <f>VLOOKUP(A86,Дома!$A$2:$H$280,6,0)</f>
        <v>35.6</v>
      </c>
      <c r="AD86" s="26">
        <f t="shared" si="1"/>
        <v>0.25759768451519538</v>
      </c>
    </row>
    <row r="87" spans="1:30" x14ac:dyDescent="0.25">
      <c r="A87">
        <v>63010</v>
      </c>
      <c r="B87">
        <f>VLOOKUP(A87,Дома,5,0)*VLOOKUP(A87,Дома,6,0)</f>
        <v>0</v>
      </c>
      <c r="C87">
        <f>SUMIF(ОДПУ!$A$2:$A$351,A87,ОДПУ!$J$2:$J$351)</f>
        <v>538.400000000001</v>
      </c>
      <c r="D87" t="str">
        <f>VLOOKUP(A87,ОДПУ!$A$2:$J$351,8,0)</f>
        <v>Одноставочный</v>
      </c>
      <c r="E87">
        <f>IF(D87="Одноставочный",COUNTIFS(ОДПУ!$A$2:$A$351,A87),COUNTIFS(ОДПУ!$A$2:$A$351,A87)/2)</f>
        <v>1</v>
      </c>
      <c r="F87">
        <f>COUNTIFS('Лицевые счета'!$B$2:$B$5860,A87)</f>
        <v>3</v>
      </c>
      <c r="G87">
        <f>COUNTIFS('Лицевые счета'!$B$2:$B$5860,A87,'Лицевые счета'!$F$2:$F$5860,"ФЛ")</f>
        <v>3</v>
      </c>
      <c r="H87">
        <f>COUNTIFS('Лицевые счета'!$B$2:$B$5860,A87,'Лицевые счета'!$F$2:$F$5860,"ЮЛ")</f>
        <v>0</v>
      </c>
      <c r="I87" s="23">
        <f>SUMIFS('Лицевые счета'!$H$2:$H$5860,'Лицевые счета'!$B$2:$B$5860,A87,'Лицевые счета'!$F$2:$F$5860,"ФЛ")</f>
        <v>138.19999999999999</v>
      </c>
      <c r="J87">
        <f>SUMIFS('Лицевые счета'!$I$2:$I$5860,'Лицевые счета'!$B$2:$B$5860,A87,'Лицевые счета'!$F$2:$F$5860,"ФЛ")</f>
        <v>10</v>
      </c>
      <c r="K87" s="23">
        <f>SUMIFS('Лицевые счета'!$H$2:$H$5860,'Лицевые счета'!$B$2:$B$5860,A87,'Лицевые счета'!$F$2:$F$5860,"ЮЛ")</f>
        <v>0</v>
      </c>
      <c r="L87" s="23">
        <f>I87+K87</f>
        <v>138.19999999999999</v>
      </c>
      <c r="M87" s="23">
        <f>VLOOKUP(A87,Дома,7,0)</f>
        <v>138.19999999999999</v>
      </c>
      <c r="N87" s="23">
        <f>M87-L87</f>
        <v>0</v>
      </c>
      <c r="O87">
        <f>COUNTIFS('Л_с и ПУ'!$B$2:$B$4570,A87,'Л_с и ПУ'!$C$2:$C$4570,"&gt;0")</f>
        <v>3</v>
      </c>
      <c r="P87">
        <f>SUMIF('Л_с и ПУ'!$B$2:$B$4570,A87,'Л_с и ПУ'!$C$2:$C$4570)</f>
        <v>3</v>
      </c>
      <c r="Q87">
        <f>SUMIF('Л_с и ПУ'!$B$2:$B$4570,A87,'Л_с и ПУ'!$F$2:$F$4570)</f>
        <v>657</v>
      </c>
      <c r="R87">
        <f>COUNTIFS('Л_с и ПУ'!$B$2:$B$4570,A87,'Л_с и ПУ'!$E$2:$E$4570,"Нет показаний")</f>
        <v>0</v>
      </c>
      <c r="S87">
        <f>SUMIF('Л_с и ПУ'!$B$2:$B$4570,A87,'Л_с и ПУ'!$K$2:$K$4570)</f>
        <v>0</v>
      </c>
      <c r="T87">
        <f>COUNTIFS('Л_с и ПУ'!$B$2:$B$4570,A87,'Л_с и ПУ'!$C$2:$C$4570,"0")</f>
        <v>0</v>
      </c>
      <c r="U87">
        <f>SUMIF('Л_с и ПУ'!$B$2:$B$4570,A87,'Л_с и ПУ'!$J$2:$J$4570)</f>
        <v>0</v>
      </c>
      <c r="V87">
        <f>Q87+S87+U87</f>
        <v>657</v>
      </c>
      <c r="W87">
        <f>C87-V87</f>
        <v>-118.599999999999</v>
      </c>
      <c r="X87">
        <f>IF((W87-B87)&gt;0,W87-B87,0)</f>
        <v>0</v>
      </c>
      <c r="Y87" s="26">
        <f>IFERROR(X87/B87,0)</f>
        <v>0</v>
      </c>
      <c r="Z87" s="26">
        <f>O87/F87</f>
        <v>1</v>
      </c>
      <c r="AA87" s="26">
        <f>IFERROR(R87/P87,0)</f>
        <v>0</v>
      </c>
      <c r="AB87" t="str">
        <f>VLOOKUP(A87,Дома!$A$2:$H$280,2,0)</f>
        <v>пгт Умба</v>
      </c>
      <c r="AC87">
        <f>VLOOKUP(A87,Дома!$A$2:$H$280,6,0)</f>
        <v>0</v>
      </c>
      <c r="AD87" s="26">
        <f t="shared" si="1"/>
        <v>0</v>
      </c>
    </row>
    <row r="88" spans="1:30" x14ac:dyDescent="0.25">
      <c r="A88">
        <v>527149</v>
      </c>
      <c r="B88">
        <f>VLOOKUP(A88,Дома,5,0)*VLOOKUP(A88,Дома,6,0)</f>
        <v>85.69</v>
      </c>
      <c r="C88">
        <f>SUMIF(ОДПУ!$A$2:$A$351,A88,ОДПУ!$J$2:$J$351)</f>
        <v>1829.8500000000099</v>
      </c>
      <c r="D88" t="str">
        <f>VLOOKUP(A88,ОДПУ!$A$2:$J$351,8,0)</f>
        <v>Одноставочный</v>
      </c>
      <c r="E88">
        <f>IF(D88="Одноставочный",COUNTIFS(ОДПУ!$A$2:$A$351,A88),COUNTIFS(ОДПУ!$A$2:$A$351,A88)/2)</f>
        <v>1</v>
      </c>
      <c r="F88">
        <f>COUNTIFS('Лицевые счета'!$B$2:$B$5860,A88)</f>
        <v>8</v>
      </c>
      <c r="G88">
        <f>COUNTIFS('Лицевые счета'!$B$2:$B$5860,A88,'Лицевые счета'!$F$2:$F$5860,"ФЛ")</f>
        <v>8</v>
      </c>
      <c r="H88">
        <f>COUNTIFS('Лицевые счета'!$B$2:$B$5860,A88,'Лицевые счета'!$F$2:$F$5860,"ЮЛ")</f>
        <v>0</v>
      </c>
      <c r="I88" s="23">
        <f>SUMIFS('Лицевые счета'!$H$2:$H$5860,'Лицевые счета'!$B$2:$B$5860,A88,'Лицевые счета'!$F$2:$F$5860,"ФЛ")</f>
        <v>473.7</v>
      </c>
      <c r="J88">
        <f>SUMIFS('Лицевые счета'!$I$2:$I$5860,'Лицевые счета'!$B$2:$B$5860,A88,'Лицевые счета'!$F$2:$F$5860,"ФЛ")</f>
        <v>19</v>
      </c>
      <c r="K88" s="23">
        <f>SUMIFS('Лицевые счета'!$H$2:$H$5860,'Лицевые счета'!$B$2:$B$5860,A88,'Лицевые счета'!$F$2:$F$5860,"ЮЛ")</f>
        <v>0</v>
      </c>
      <c r="L88" s="23">
        <f>I88+K88</f>
        <v>473.7</v>
      </c>
      <c r="M88" s="23">
        <f>VLOOKUP(A88,Дома,7,0)</f>
        <v>473.7</v>
      </c>
      <c r="N88" s="23">
        <f>M88-L88</f>
        <v>0</v>
      </c>
      <c r="O88">
        <f>COUNTIFS('Л_с и ПУ'!$B$2:$B$4570,A88,'Л_с и ПУ'!$C$2:$C$4570,"&gt;0")</f>
        <v>7</v>
      </c>
      <c r="P88">
        <f>SUMIF('Л_с и ПУ'!$B$2:$B$4570,A88,'Л_с и ПУ'!$C$2:$C$4570)</f>
        <v>7</v>
      </c>
      <c r="Q88">
        <f>SUMIF('Л_с и ПУ'!$B$2:$B$4570,A88,'Л_с и ПУ'!$F$2:$F$4570)</f>
        <v>1772</v>
      </c>
      <c r="R88">
        <f>COUNTIFS('Л_с и ПУ'!$B$2:$B$4570,A88,'Л_с и ПУ'!$E$2:$E$4570,"Нет показаний")</f>
        <v>0</v>
      </c>
      <c r="S88">
        <f>SUMIF('Л_с и ПУ'!$B$2:$B$4570,A88,'Л_с и ПУ'!$K$2:$K$4570)</f>
        <v>0</v>
      </c>
      <c r="T88">
        <f>COUNTIFS('Л_с и ПУ'!$B$2:$B$4570,A88,'Л_с и ПУ'!$C$2:$C$4570,"0")</f>
        <v>1</v>
      </c>
      <c r="U88">
        <f>SUMIF('Л_с и ПУ'!$B$2:$B$4570,A88,'Л_с и ПУ'!$J$2:$J$4570)</f>
        <v>176</v>
      </c>
      <c r="V88">
        <f>Q88+S88+U88</f>
        <v>1948</v>
      </c>
      <c r="W88">
        <f>C88-V88</f>
        <v>-118.14999999999009</v>
      </c>
      <c r="X88">
        <f>IF((W88-B88)&gt;0,W88-B88,0)</f>
        <v>0</v>
      </c>
      <c r="Y88" s="26">
        <f>IFERROR(X88/B88,0)</f>
        <v>0</v>
      </c>
      <c r="Z88" s="26">
        <f>O88/F88</f>
        <v>0.875</v>
      </c>
      <c r="AA88" s="26">
        <f>IFERROR(R88/P88,0)</f>
        <v>0</v>
      </c>
      <c r="AB88" t="str">
        <f>VLOOKUP(A88,Дома!$A$2:$H$280,2,0)</f>
        <v>г Кандалакша</v>
      </c>
      <c r="AC88">
        <f>VLOOKUP(A88,Дома!$A$2:$H$280,6,0)</f>
        <v>45.1</v>
      </c>
      <c r="AD88" s="26">
        <f t="shared" si="1"/>
        <v>6.3953488372093026E-2</v>
      </c>
    </row>
    <row r="89" spans="1:30" x14ac:dyDescent="0.25">
      <c r="A89">
        <v>447376</v>
      </c>
      <c r="B89">
        <f>VLOOKUP(A89,Дома,5,0)*VLOOKUP(A89,Дома,6,0)</f>
        <v>75.239999999999995</v>
      </c>
      <c r="C89">
        <f>SUMIF(ОДПУ!$A$2:$A$351,A89,ОДПУ!$J$2:$J$351)</f>
        <v>3008</v>
      </c>
      <c r="D89" t="str">
        <f>VLOOKUP(A89,ОДПУ!$A$2:$J$351,8,0)</f>
        <v>Одноставочный</v>
      </c>
      <c r="E89">
        <f>IF(D89="Одноставочный",COUNTIFS(ОДПУ!$A$2:$A$351,A89),COUNTIFS(ОДПУ!$A$2:$A$351,A89)/2)</f>
        <v>2</v>
      </c>
      <c r="F89">
        <f>COUNTIFS('Лицевые счета'!$B$2:$B$5860,A89)</f>
        <v>13</v>
      </c>
      <c r="G89">
        <f>COUNTIFS('Лицевые счета'!$B$2:$B$5860,A89,'Лицевые счета'!$F$2:$F$5860,"ФЛ")</f>
        <v>13</v>
      </c>
      <c r="H89">
        <f>COUNTIFS('Лицевые счета'!$B$2:$B$5860,A89,'Лицевые счета'!$F$2:$F$5860,"ЮЛ")</f>
        <v>0</v>
      </c>
      <c r="I89" s="23">
        <f>SUMIFS('Лицевые счета'!$H$2:$H$5860,'Лицевые счета'!$B$2:$B$5860,A89,'Лицевые счета'!$F$2:$F$5860,"ФЛ")</f>
        <v>352.60000000000008</v>
      </c>
      <c r="J89">
        <f>SUMIFS('Лицевые счета'!$I$2:$I$5860,'Лицевые счета'!$B$2:$B$5860,A89,'Лицевые счета'!$F$2:$F$5860,"ФЛ")</f>
        <v>24</v>
      </c>
      <c r="K89" s="23">
        <f>SUMIFS('Лицевые счета'!$H$2:$H$5860,'Лицевые счета'!$B$2:$B$5860,A89,'Лицевые счета'!$F$2:$F$5860,"ЮЛ")</f>
        <v>0</v>
      </c>
      <c r="L89" s="23">
        <f>I89+K89</f>
        <v>352.60000000000008</v>
      </c>
      <c r="M89" s="23">
        <f>VLOOKUP(A89,Дома,7,0)</f>
        <v>705.2</v>
      </c>
      <c r="N89" s="23">
        <f>M89-L89</f>
        <v>352.59999999999997</v>
      </c>
      <c r="O89">
        <f>COUNTIFS('Л_с и ПУ'!$B$2:$B$4570,A89,'Л_с и ПУ'!$C$2:$C$4570,"&gt;0")</f>
        <v>13</v>
      </c>
      <c r="P89">
        <f>SUMIF('Л_с и ПУ'!$B$2:$B$4570,A89,'Л_с и ПУ'!$C$2:$C$4570)</f>
        <v>13</v>
      </c>
      <c r="Q89">
        <f>SUMIF('Л_с и ПУ'!$B$2:$B$4570,A89,'Л_с и ПУ'!$F$2:$F$4570)</f>
        <v>2513</v>
      </c>
      <c r="R89">
        <f>COUNTIFS('Л_с и ПУ'!$B$2:$B$4570,A89,'Л_с и ПУ'!$E$2:$E$4570,"Нет показаний")</f>
        <v>5</v>
      </c>
      <c r="S89">
        <f>SUMIF('Л_с и ПУ'!$B$2:$B$4570,A89,'Л_с и ПУ'!$K$2:$K$4570)</f>
        <v>604.79999999999995</v>
      </c>
      <c r="T89">
        <f>COUNTIFS('Л_с и ПУ'!$B$2:$B$4570,A89,'Л_с и ПУ'!$C$2:$C$4570,"0")</f>
        <v>0</v>
      </c>
      <c r="U89">
        <f>SUMIF('Л_с и ПУ'!$B$2:$B$4570,A89,'Л_с и ПУ'!$J$2:$J$4570)</f>
        <v>0</v>
      </c>
      <c r="V89">
        <f>Q89+S89+U89</f>
        <v>3117.8</v>
      </c>
      <c r="W89">
        <f>C89-V89</f>
        <v>-109.80000000000018</v>
      </c>
      <c r="X89">
        <f>IF((W89-B89)&gt;0,W89-B89,0)</f>
        <v>0</v>
      </c>
      <c r="Y89" s="26">
        <f>IFERROR(X89/B89,0)</f>
        <v>0</v>
      </c>
      <c r="Z89" s="26">
        <f>O89/F89</f>
        <v>1</v>
      </c>
      <c r="AA89" s="26">
        <f>IFERROR(R89/P89,0)</f>
        <v>0.38461538461538464</v>
      </c>
      <c r="AB89" t="str">
        <f>VLOOKUP(A89,Дома!$A$2:$H$280,2,0)</f>
        <v>г Мурманск</v>
      </c>
      <c r="AC89">
        <f>VLOOKUP(A89,Дома!$A$2:$H$280,6,0)</f>
        <v>39.6</v>
      </c>
      <c r="AD89" s="26">
        <f t="shared" si="1"/>
        <v>2.2253441978083731E-2</v>
      </c>
    </row>
    <row r="90" spans="1:30" x14ac:dyDescent="0.25">
      <c r="A90">
        <v>515454</v>
      </c>
      <c r="B90">
        <f>VLOOKUP(A90,Дома,5,0)*VLOOKUP(A90,Дома,6,0)</f>
        <v>468.15999999999997</v>
      </c>
      <c r="C90">
        <f>SUMIF(ОДПУ!$A$2:$A$351,A90,ОДПУ!$J$2:$J$351)</f>
        <v>6781</v>
      </c>
      <c r="D90" t="str">
        <f>VLOOKUP(A90,ОДПУ!$A$2:$J$351,8,0)</f>
        <v>Одноставочный</v>
      </c>
      <c r="E90">
        <f>IF(D90="Одноставочный",COUNTIFS(ОДПУ!$A$2:$A$351,A90),COUNTIFS(ОДПУ!$A$2:$A$351,A90)/2)</f>
        <v>1</v>
      </c>
      <c r="F90">
        <f>COUNTIFS('Лицевые счета'!$B$2:$B$5860,A90)</f>
        <v>37</v>
      </c>
      <c r="G90">
        <f>COUNTIFS('Лицевые счета'!$B$2:$B$5860,A90,'Лицевые счета'!$F$2:$F$5860,"ФЛ")</f>
        <v>35</v>
      </c>
      <c r="H90">
        <f>COUNTIFS('Лицевые счета'!$B$2:$B$5860,A90,'Лицевые счета'!$F$2:$F$5860,"ЮЛ")</f>
        <v>2</v>
      </c>
      <c r="I90" s="23">
        <f>SUMIFS('Лицевые счета'!$H$2:$H$5860,'Лицевые счета'!$B$2:$B$5860,A90,'Лицевые счета'!$F$2:$F$5860,"ФЛ")</f>
        <v>1779.4999999999995</v>
      </c>
      <c r="J90">
        <f>SUMIFS('Лицевые счета'!$I$2:$I$5860,'Лицевые счета'!$B$2:$B$5860,A90,'Лицевые счета'!$F$2:$F$5860,"ФЛ")</f>
        <v>62</v>
      </c>
      <c r="K90" s="23">
        <f>SUMIFS('Лицевые счета'!$H$2:$H$5860,'Лицевые счета'!$B$2:$B$5860,A90,'Лицевые счета'!$F$2:$F$5860,"ЮЛ")</f>
        <v>0</v>
      </c>
      <c r="L90" s="23">
        <f>I90+K90</f>
        <v>1779.4999999999995</v>
      </c>
      <c r="M90" s="23">
        <f>VLOOKUP(A90,Дома,7,0)</f>
        <v>1779.5</v>
      </c>
      <c r="N90" s="23">
        <f>M90-L90</f>
        <v>0</v>
      </c>
      <c r="O90">
        <f>COUNTIFS('Л_с и ПУ'!$B$2:$B$4570,A90,'Л_с и ПУ'!$C$2:$C$4570,"&gt;0")</f>
        <v>36</v>
      </c>
      <c r="P90">
        <f>SUMIF('Л_с и ПУ'!$B$2:$B$4570,A90,'Л_с и ПУ'!$C$2:$C$4570)</f>
        <v>44</v>
      </c>
      <c r="Q90">
        <f>SUMIF('Л_с и ПУ'!$B$2:$B$4570,A90,'Л_с и ПУ'!$F$2:$F$4570)</f>
        <v>3907.0000000000009</v>
      </c>
      <c r="R90">
        <f>COUNTIFS('Л_с и ПУ'!$B$2:$B$4570,A90,'Л_с и ПУ'!$E$2:$E$4570,"Нет показаний")</f>
        <v>22</v>
      </c>
      <c r="S90">
        <f>SUMIF('Л_с и ПУ'!$B$2:$B$4570,A90,'Л_с и ПУ'!$K$2:$K$4570)</f>
        <v>2864.6000000000004</v>
      </c>
      <c r="T90">
        <f>COUNTIFS('Л_с и ПУ'!$B$2:$B$4570,A90,'Л_с и ПУ'!$C$2:$C$4570,"0")</f>
        <v>1</v>
      </c>
      <c r="U90">
        <f>SUMIF('Л_с и ПУ'!$B$2:$B$4570,A90,'Л_с и ПУ'!$J$2:$J$4570)</f>
        <v>118.7</v>
      </c>
      <c r="V90">
        <f>Q90+S90+U90</f>
        <v>6890.3000000000011</v>
      </c>
      <c r="W90">
        <f>C90-V90</f>
        <v>-109.30000000000109</v>
      </c>
      <c r="X90">
        <f>IF((W90-B90)&gt;0,W90-B90,0)</f>
        <v>0</v>
      </c>
      <c r="Y90" s="26">
        <f>IFERROR(X90/B90,0)</f>
        <v>0</v>
      </c>
      <c r="Z90" s="26">
        <f>O90/F90</f>
        <v>0.97297297297297303</v>
      </c>
      <c r="AA90" s="26">
        <f>IFERROR(R90/P90,0)</f>
        <v>0.5</v>
      </c>
      <c r="AB90" t="str">
        <f>VLOOKUP(A90,Дома!$A$2:$H$280,2,0)</f>
        <v>г Кандалакша</v>
      </c>
      <c r="AC90">
        <f>VLOOKUP(A90,Дома!$A$2:$H$280,6,0)</f>
        <v>246.4</v>
      </c>
      <c r="AD90" s="26">
        <f t="shared" si="1"/>
        <v>0.56332876085962513</v>
      </c>
    </row>
    <row r="91" spans="1:30" x14ac:dyDescent="0.25">
      <c r="A91">
        <v>431316</v>
      </c>
      <c r="B91">
        <f>VLOOKUP(A91,Дома,5,0)*VLOOKUP(A91,Дома,6,0)</f>
        <v>91.891599999999997</v>
      </c>
      <c r="C91">
        <f>SUMIF(ОДПУ!$A$2:$A$351,A91,ОДПУ!$J$2:$J$351)</f>
        <v>1630</v>
      </c>
      <c r="D91" t="str">
        <f>VLOOKUP(A91,ОДПУ!$A$2:$J$351,8,0)</f>
        <v>Одноставочный</v>
      </c>
      <c r="E91">
        <f>IF(D91="Одноставочный",COUNTIFS(ОДПУ!$A$2:$A$351,A91),COUNTIFS(ОДПУ!$A$2:$A$351,A91)/2)</f>
        <v>1</v>
      </c>
      <c r="F91">
        <f>COUNTIFS('Лицевые счета'!$B$2:$B$5860,A91)</f>
        <v>11</v>
      </c>
      <c r="G91">
        <f>COUNTIFS('Лицевые счета'!$B$2:$B$5860,A91,'Лицевые счета'!$F$2:$F$5860,"ФЛ")</f>
        <v>11</v>
      </c>
      <c r="H91">
        <f>COUNTIFS('Лицевые счета'!$B$2:$B$5860,A91,'Лицевые счета'!$F$2:$F$5860,"ЮЛ")</f>
        <v>0</v>
      </c>
      <c r="I91" s="23">
        <f>SUMIFS('Лицевые счета'!$H$2:$H$5860,'Лицевые счета'!$B$2:$B$5860,A91,'Лицевые счета'!$F$2:$F$5860,"ФЛ")</f>
        <v>437.4</v>
      </c>
      <c r="J91">
        <f>SUMIFS('Лицевые счета'!$I$2:$I$5860,'Лицевые счета'!$B$2:$B$5860,A91,'Лицевые счета'!$F$2:$F$5860,"ФЛ")</f>
        <v>24</v>
      </c>
      <c r="K91" s="23">
        <f>SUMIFS('Лицевые счета'!$H$2:$H$5860,'Лицевые счета'!$B$2:$B$5860,A91,'Лицевые счета'!$F$2:$F$5860,"ЮЛ")</f>
        <v>0</v>
      </c>
      <c r="L91" s="23">
        <f>I91+K91</f>
        <v>437.4</v>
      </c>
      <c r="M91" s="23">
        <f>VLOOKUP(A91,Дома,7,0)</f>
        <v>437.4</v>
      </c>
      <c r="N91" s="23">
        <f>M91-L91</f>
        <v>0</v>
      </c>
      <c r="O91">
        <f>COUNTIFS('Л_с и ПУ'!$B$2:$B$4570,A91,'Л_с и ПУ'!$C$2:$C$4570,"&gt;0")</f>
        <v>5</v>
      </c>
      <c r="P91">
        <f>SUMIF('Л_с и ПУ'!$B$2:$B$4570,A91,'Л_с и ПУ'!$C$2:$C$4570)</f>
        <v>5</v>
      </c>
      <c r="Q91">
        <f>SUMIF('Л_с и ПУ'!$B$2:$B$4570,A91,'Л_с и ПУ'!$F$2:$F$4570)</f>
        <v>443</v>
      </c>
      <c r="R91">
        <f>COUNTIFS('Л_с и ПУ'!$B$2:$B$4570,A91,'Л_с и ПУ'!$E$2:$E$4570,"Нет показаний")</f>
        <v>3</v>
      </c>
      <c r="S91">
        <f>SUMIF('Л_с и ПУ'!$B$2:$B$4570,A91,'Л_с и ПУ'!$K$2:$K$4570)</f>
        <v>534.20000000000005</v>
      </c>
      <c r="T91">
        <f>COUNTIFS('Л_с и ПУ'!$B$2:$B$4570,A91,'Л_с и ПУ'!$C$2:$C$4570,"0")</f>
        <v>6</v>
      </c>
      <c r="U91">
        <f>SUMIF('Л_с и ПУ'!$B$2:$B$4570,A91,'Л_с и ПУ'!$J$2:$J$4570)</f>
        <v>754.59999999999991</v>
      </c>
      <c r="V91">
        <f>Q91+S91+U91</f>
        <v>1731.8</v>
      </c>
      <c r="W91">
        <f>C91-V91</f>
        <v>-101.79999999999995</v>
      </c>
      <c r="X91">
        <f>IF((W91-B91)&gt;0,W91-B91,0)</f>
        <v>0</v>
      </c>
      <c r="Y91" s="26">
        <f>IFERROR(X91/B91,0)</f>
        <v>0</v>
      </c>
      <c r="Z91" s="26">
        <f>O91/F91</f>
        <v>0.45454545454545453</v>
      </c>
      <c r="AA91" s="26">
        <f>IFERROR(R91/P91,0)</f>
        <v>0.6</v>
      </c>
      <c r="AB91" t="str">
        <f>VLOOKUP(A91,Дома!$A$2:$H$280,2,0)</f>
        <v>г Мурманск</v>
      </c>
      <c r="AC91">
        <f>VLOOKUP(A91,Дома!$A$2:$H$280,6,0)</f>
        <v>48.363999999999997</v>
      </c>
      <c r="AD91" s="26">
        <f t="shared" si="1"/>
        <v>7.0966984592809979E-2</v>
      </c>
    </row>
    <row r="92" spans="1:30" x14ac:dyDescent="0.25">
      <c r="A92">
        <v>58190</v>
      </c>
      <c r="B92">
        <f>VLOOKUP(A92,Дома,5,0)*VLOOKUP(A92,Дома,6,0)</f>
        <v>117.8</v>
      </c>
      <c r="C92">
        <f>SUMIF(ОДПУ!$A$2:$A$351,A92,ОДПУ!$J$2:$J$351)</f>
        <v>2276</v>
      </c>
      <c r="D92" t="str">
        <f>VLOOKUP(A92,ОДПУ!$A$2:$J$351,8,0)</f>
        <v>Двухзонный</v>
      </c>
      <c r="E92">
        <f>IF(D92="Одноставочный",COUNTIFS(ОДПУ!$A$2:$A$351,A92),COUNTIFS(ОДПУ!$A$2:$A$351,A92)/2)</f>
        <v>1</v>
      </c>
      <c r="F92">
        <f>COUNTIFS('Лицевые счета'!$B$2:$B$5860,A92)</f>
        <v>12</v>
      </c>
      <c r="G92">
        <f>COUNTIFS('Лицевые счета'!$B$2:$B$5860,A92,'Лицевые счета'!$F$2:$F$5860,"ФЛ")</f>
        <v>12</v>
      </c>
      <c r="H92">
        <f>COUNTIFS('Лицевые счета'!$B$2:$B$5860,A92,'Лицевые счета'!$F$2:$F$5860,"ЮЛ")</f>
        <v>0</v>
      </c>
      <c r="I92" s="23">
        <f>SUMIFS('Лицевые счета'!$H$2:$H$5860,'Лицевые счета'!$B$2:$B$5860,A92,'Лицевые счета'!$F$2:$F$5860,"ФЛ")</f>
        <v>681.5</v>
      </c>
      <c r="J92">
        <f>SUMIFS('Лицевые счета'!$I$2:$I$5860,'Лицевые счета'!$B$2:$B$5860,A92,'Лицевые счета'!$F$2:$F$5860,"ФЛ")</f>
        <v>22</v>
      </c>
      <c r="K92" s="23">
        <f>SUMIFS('Лицевые счета'!$H$2:$H$5860,'Лицевые счета'!$B$2:$B$5860,A92,'Лицевые счета'!$F$2:$F$5860,"ЮЛ")</f>
        <v>0</v>
      </c>
      <c r="L92" s="23">
        <f>I92+K92</f>
        <v>681.5</v>
      </c>
      <c r="M92" s="23">
        <f>VLOOKUP(A92,Дома,7,0)</f>
        <v>681.5</v>
      </c>
      <c r="N92" s="23">
        <f>M92-L92</f>
        <v>0</v>
      </c>
      <c r="O92">
        <f>COUNTIFS('Л_с и ПУ'!$B$2:$B$4570,A92,'Л_с и ПУ'!$C$2:$C$4570,"&gt;0")</f>
        <v>11</v>
      </c>
      <c r="P92">
        <f>SUMIF('Л_с и ПУ'!$B$2:$B$4570,A92,'Л_с и ПУ'!$C$2:$C$4570)</f>
        <v>11</v>
      </c>
      <c r="Q92">
        <f>SUMIF('Л_с и ПУ'!$B$2:$B$4570,A92,'Л_с и ПУ'!$F$2:$F$4570)</f>
        <v>2063</v>
      </c>
      <c r="R92">
        <f>COUNTIFS('Л_с и ПУ'!$B$2:$B$4570,A92,'Л_с и ПУ'!$E$2:$E$4570,"Нет показаний")</f>
        <v>1</v>
      </c>
      <c r="S92">
        <f>SUMIF('Л_с и ПУ'!$B$2:$B$4570,A92,'Л_с и ПУ'!$K$2:$K$4570)</f>
        <v>193.5</v>
      </c>
      <c r="T92">
        <f>COUNTIFS('Л_с и ПУ'!$B$2:$B$4570,A92,'Л_с и ПУ'!$C$2:$C$4570,"0")</f>
        <v>1</v>
      </c>
      <c r="U92">
        <f>SUMIF('Л_с и ПУ'!$B$2:$B$4570,A92,'Л_с и ПУ'!$J$2:$J$4570)</f>
        <v>118.7</v>
      </c>
      <c r="V92">
        <f>Q92+S92+U92</f>
        <v>2375.1999999999998</v>
      </c>
      <c r="W92">
        <f>C92-V92</f>
        <v>-99.199999999999818</v>
      </c>
      <c r="X92">
        <f>IF((W92-B92)&gt;0,W92-B92,0)</f>
        <v>0</v>
      </c>
      <c r="Y92" s="26">
        <f>IFERROR(X92/B92,0)</f>
        <v>0</v>
      </c>
      <c r="Z92" s="26">
        <f>O92/F92</f>
        <v>0.91666666666666663</v>
      </c>
      <c r="AA92" s="26">
        <f>IFERROR(R92/P92,0)</f>
        <v>9.0909090909090912E-2</v>
      </c>
      <c r="AB92" t="str">
        <f>VLOOKUP(A92,Дома!$A$2:$H$280,2,0)</f>
        <v>г Кандалакша</v>
      </c>
      <c r="AC92">
        <f>VLOOKUP(A92,Дома!$A$2:$H$280,6,0)</f>
        <v>62</v>
      </c>
      <c r="AD92" s="26">
        <f t="shared" si="1"/>
        <v>0.1239752049590082</v>
      </c>
    </row>
    <row r="93" spans="1:30" x14ac:dyDescent="0.25">
      <c r="A93">
        <v>242893</v>
      </c>
      <c r="B93">
        <f>VLOOKUP(A93,Дома,5,0)*VLOOKUP(A93,Дома,6,0)</f>
        <v>0</v>
      </c>
      <c r="C93">
        <f>SUMIF(ОДПУ!$A$2:$A$351,A93,ОДПУ!$J$2:$J$351)</f>
        <v>895.52999999999895</v>
      </c>
      <c r="D93" t="str">
        <f>VLOOKUP(A93,ОДПУ!$A$2:$J$351,8,0)</f>
        <v>Одноставочный</v>
      </c>
      <c r="E93">
        <f>IF(D93="Одноставочный",COUNTIFS(ОДПУ!$A$2:$A$351,A93),COUNTIFS(ОДПУ!$A$2:$A$351,A93)/2)</f>
        <v>1</v>
      </c>
      <c r="F93">
        <f>COUNTIFS('Лицевые счета'!$B$2:$B$5860,A93)</f>
        <v>12</v>
      </c>
      <c r="G93">
        <f>COUNTIFS('Лицевые счета'!$B$2:$B$5860,A93,'Лицевые счета'!$F$2:$F$5860,"ФЛ")</f>
        <v>12</v>
      </c>
      <c r="H93">
        <f>COUNTIFS('Лицевые счета'!$B$2:$B$5860,A93,'Лицевые счета'!$F$2:$F$5860,"ЮЛ")</f>
        <v>0</v>
      </c>
      <c r="I93" s="23">
        <f>SUMIFS('Лицевые счета'!$H$2:$H$5860,'Лицевые счета'!$B$2:$B$5860,A93,'Лицевые счета'!$F$2:$F$5860,"ФЛ")</f>
        <v>500.09999999999997</v>
      </c>
      <c r="J93">
        <f>SUMIFS('Лицевые счета'!$I$2:$I$5860,'Лицевые счета'!$B$2:$B$5860,A93,'Лицевые счета'!$F$2:$F$5860,"ФЛ")</f>
        <v>14</v>
      </c>
      <c r="K93" s="23">
        <f>SUMIFS('Лицевые счета'!$H$2:$H$5860,'Лицевые счета'!$B$2:$B$5860,A93,'Лицевые счета'!$F$2:$F$5860,"ЮЛ")</f>
        <v>0</v>
      </c>
      <c r="L93" s="23">
        <f>I93+K93</f>
        <v>500.09999999999997</v>
      </c>
      <c r="M93" s="23">
        <f>VLOOKUP(A93,Дома,7,0)</f>
        <v>500.1</v>
      </c>
      <c r="N93" s="23">
        <f>M93-L93</f>
        <v>0</v>
      </c>
      <c r="O93">
        <f>COUNTIFS('Л_с и ПУ'!$B$2:$B$4570,A93,'Л_с и ПУ'!$C$2:$C$4570,"&gt;0")</f>
        <v>12</v>
      </c>
      <c r="P93">
        <f>SUMIF('Л_с и ПУ'!$B$2:$B$4570,A93,'Л_с и ПУ'!$C$2:$C$4570)</f>
        <v>12</v>
      </c>
      <c r="Q93">
        <f>SUMIF('Л_с и ПУ'!$B$2:$B$4570,A93,'Л_с и ПУ'!$F$2:$F$4570)</f>
        <v>869</v>
      </c>
      <c r="R93">
        <f>COUNTIFS('Л_с и ПУ'!$B$2:$B$4570,A93,'Л_с и ПУ'!$E$2:$E$4570,"Нет показаний")</f>
        <v>1</v>
      </c>
      <c r="S93">
        <f>SUMIF('Л_с и ПУ'!$B$2:$B$4570,A93,'Л_с и ПУ'!$K$2:$K$4570)</f>
        <v>118.7</v>
      </c>
      <c r="T93">
        <f>COUNTIFS('Л_с и ПУ'!$B$2:$B$4570,A93,'Л_с и ПУ'!$C$2:$C$4570,"0")</f>
        <v>0</v>
      </c>
      <c r="U93">
        <f>SUMIF('Л_с и ПУ'!$B$2:$B$4570,A93,'Л_с и ПУ'!$J$2:$J$4570)</f>
        <v>0</v>
      </c>
      <c r="V93">
        <f>Q93+S93+U93</f>
        <v>987.7</v>
      </c>
      <c r="W93">
        <f>C93-V93</f>
        <v>-92.170000000001096</v>
      </c>
      <c r="X93">
        <f>IF((W93-B93)&gt;0,W93-B93,0)</f>
        <v>0</v>
      </c>
      <c r="Y93" s="26">
        <f>IFERROR(X93/B93,0)</f>
        <v>0</v>
      </c>
      <c r="Z93" s="26">
        <f>O93/F93</f>
        <v>1</v>
      </c>
      <c r="AA93" s="26">
        <f>IFERROR(R93/P93,0)</f>
        <v>8.3333333333333329E-2</v>
      </c>
      <c r="AB93" t="str">
        <f>VLOOKUP(A93,Дома!$A$2:$H$280,2,0)</f>
        <v>пгт Умба</v>
      </c>
      <c r="AC93">
        <f>VLOOKUP(A93,Дома!$A$2:$H$280,6,0)</f>
        <v>0</v>
      </c>
      <c r="AD93" s="26">
        <f t="shared" si="1"/>
        <v>0</v>
      </c>
    </row>
    <row r="94" spans="1:30" x14ac:dyDescent="0.25">
      <c r="A94">
        <v>648495</v>
      </c>
      <c r="B94">
        <f>VLOOKUP(A94,Дома,5,0)*VLOOKUP(A94,Дома,6,0)</f>
        <v>744.42</v>
      </c>
      <c r="C94">
        <f>SUMIF(ОДПУ!$A$2:$A$351,A94,ОДПУ!$J$2:$J$351)</f>
        <v>3900</v>
      </c>
      <c r="D94" t="str">
        <f>VLOOKUP(A94,ОДПУ!$A$2:$J$351,8,0)</f>
        <v>Одноставочный</v>
      </c>
      <c r="E94">
        <f>IF(D94="Одноставочный",COUNTIFS(ОДПУ!$A$2:$A$351,A94),COUNTIFS(ОДПУ!$A$2:$A$351,A94)/2)</f>
        <v>1</v>
      </c>
      <c r="F94">
        <f>COUNTIFS('Лицевые счета'!$B$2:$B$5860,A94)</f>
        <v>29</v>
      </c>
      <c r="G94">
        <f>COUNTIFS('Лицевые счета'!$B$2:$B$5860,A94,'Лицевые счета'!$F$2:$F$5860,"ФЛ")</f>
        <v>28</v>
      </c>
      <c r="H94">
        <f>COUNTIFS('Лицевые счета'!$B$2:$B$5860,A94,'Лицевые счета'!$F$2:$F$5860,"ЮЛ")</f>
        <v>1</v>
      </c>
      <c r="I94" s="23">
        <f>SUMIFS('Лицевые счета'!$H$2:$H$5860,'Лицевые счета'!$B$2:$B$5860,A94,'Лицевые счета'!$F$2:$F$5860,"ФЛ")</f>
        <v>1066.3</v>
      </c>
      <c r="J94">
        <f>SUMIFS('Лицевые счета'!$I$2:$I$5860,'Лицевые счета'!$B$2:$B$5860,A94,'Лицевые счета'!$F$2:$F$5860,"ФЛ")</f>
        <v>51</v>
      </c>
      <c r="K94" s="23">
        <f>SUMIFS('Лицевые счета'!$H$2:$H$5860,'Лицевые счета'!$B$2:$B$5860,A94,'Лицевые счета'!$F$2:$F$5860,"ЮЛ")</f>
        <v>53.5</v>
      </c>
      <c r="L94" s="23">
        <f>I94+K94</f>
        <v>1119.8</v>
      </c>
      <c r="M94" s="23">
        <f>VLOOKUP(A94,Дома,7,0)</f>
        <v>1302.8</v>
      </c>
      <c r="N94" s="23">
        <f>M94-L94</f>
        <v>183</v>
      </c>
      <c r="O94">
        <f>COUNTIFS('Л_с и ПУ'!$B$2:$B$4570,A94,'Л_с и ПУ'!$C$2:$C$4570,"&gt;0")</f>
        <v>13</v>
      </c>
      <c r="P94">
        <f>SUMIF('Л_с и ПУ'!$B$2:$B$4570,A94,'Л_с и ПУ'!$C$2:$C$4570)</f>
        <v>13</v>
      </c>
      <c r="Q94">
        <f>SUMIF('Л_с и ПУ'!$B$2:$B$4570,A94,'Л_с и ПУ'!$F$2:$F$4570)</f>
        <v>775.4</v>
      </c>
      <c r="R94">
        <f>COUNTIFS('Л_с и ПУ'!$B$2:$B$4570,A94,'Л_с и ПУ'!$E$2:$E$4570,"Нет показаний")</f>
        <v>2</v>
      </c>
      <c r="S94">
        <f>SUMIF('Л_с и ПУ'!$B$2:$B$4570,A94,'Л_с и ПУ'!$K$2:$K$4570)</f>
        <v>318</v>
      </c>
      <c r="T94">
        <f>COUNTIFS('Л_с и ПУ'!$B$2:$B$4570,A94,'Л_с и ПУ'!$C$2:$C$4570,"0")</f>
        <v>16</v>
      </c>
      <c r="U94">
        <f>SUMIF('Л_с и ПУ'!$B$2:$B$4570,A94,'Л_с и ПУ'!$J$2:$J$4570)</f>
        <v>2897.5</v>
      </c>
      <c r="V94">
        <f>Q94+S94+U94</f>
        <v>3990.9</v>
      </c>
      <c r="W94">
        <f>C94-V94</f>
        <v>-90.900000000000091</v>
      </c>
      <c r="X94">
        <f>IF((W94-B94)&gt;0,W94-B94,0)</f>
        <v>0</v>
      </c>
      <c r="Y94" s="26">
        <f>IFERROR(X94/B94,0)</f>
        <v>0</v>
      </c>
      <c r="Z94" s="26">
        <f>O94/F94</f>
        <v>0.44827586206896552</v>
      </c>
      <c r="AA94" s="26">
        <f>IFERROR(R94/P94,0)</f>
        <v>0.15384615384615385</v>
      </c>
      <c r="AB94" t="str">
        <f>VLOOKUP(A94,Дома!$A$2:$H$280,2,0)</f>
        <v>г Оленегорск</v>
      </c>
      <c r="AC94">
        <f>VLOOKUP(A94,Дома!$A$2:$H$280,6,0)</f>
        <v>391.8</v>
      </c>
      <c r="AD94" s="26">
        <f t="shared" si="1"/>
        <v>0.46498931877521954</v>
      </c>
    </row>
    <row r="95" spans="1:30" x14ac:dyDescent="0.25">
      <c r="A95">
        <v>56761</v>
      </c>
      <c r="B95">
        <f>VLOOKUP(A95,Дома,5,0)*VLOOKUP(A95,Дома,6,0)</f>
        <v>217.36</v>
      </c>
      <c r="C95">
        <f>SUMIF(ОДПУ!$A$2:$A$351,A95,ОДПУ!$J$2:$J$351)</f>
        <v>840</v>
      </c>
      <c r="D95" t="str">
        <f>VLOOKUP(A95,ОДПУ!$A$2:$J$351,8,0)</f>
        <v>Одноставочный</v>
      </c>
      <c r="E95">
        <f>IF(D95="Одноставочный",COUNTIFS(ОДПУ!$A$2:$A$351,A95),COUNTIFS(ОДПУ!$A$2:$A$351,A95)/2)</f>
        <v>1</v>
      </c>
      <c r="F95">
        <f>COUNTIFS('Лицевые счета'!$B$2:$B$5860,A95)</f>
        <v>7</v>
      </c>
      <c r="G95">
        <f>COUNTIFS('Лицевые счета'!$B$2:$B$5860,A95,'Лицевые счета'!$F$2:$F$5860,"ФЛ")</f>
        <v>6</v>
      </c>
      <c r="H95">
        <f>COUNTIFS('Лицевые счета'!$B$2:$B$5860,A95,'Лицевые счета'!$F$2:$F$5860,"ЮЛ")</f>
        <v>1</v>
      </c>
      <c r="I95" s="23">
        <f>SUMIFS('Лицевые счета'!$H$2:$H$5860,'Лицевые счета'!$B$2:$B$5860,A95,'Лицевые счета'!$F$2:$F$5860,"ФЛ")</f>
        <v>507.20000000000005</v>
      </c>
      <c r="J95">
        <f>SUMIFS('Лицевые счета'!$I$2:$I$5860,'Лицевые счета'!$B$2:$B$5860,A95,'Лицевые счета'!$F$2:$F$5860,"ФЛ")</f>
        <v>14</v>
      </c>
      <c r="K95" s="23">
        <f>SUMIFS('Лицевые счета'!$H$2:$H$5860,'Лицевые счета'!$B$2:$B$5860,A95,'Лицевые счета'!$F$2:$F$5860,"ЮЛ")</f>
        <v>335.4</v>
      </c>
      <c r="L95" s="23">
        <f>I95+K95</f>
        <v>842.6</v>
      </c>
      <c r="M95" s="23">
        <f>VLOOKUP(A95,Дома,7,0)</f>
        <v>842.6</v>
      </c>
      <c r="N95" s="23">
        <f>M95-L95</f>
        <v>0</v>
      </c>
      <c r="O95">
        <f>COUNTIFS('Л_с и ПУ'!$B$2:$B$4570,A95,'Л_с и ПУ'!$C$2:$C$4570,"&gt;0")</f>
        <v>7</v>
      </c>
      <c r="P95">
        <f>SUMIF('Л_с и ПУ'!$B$2:$B$4570,A95,'Л_с и ПУ'!$C$2:$C$4570)</f>
        <v>7</v>
      </c>
      <c r="Q95">
        <f>SUMIF('Л_с и ПУ'!$B$2:$B$4570,A95,'Л_с и ПУ'!$F$2:$F$4570)</f>
        <v>926</v>
      </c>
      <c r="R95">
        <f>COUNTIFS('Л_с и ПУ'!$B$2:$B$4570,A95,'Л_с и ПУ'!$E$2:$E$4570,"Нет показаний")</f>
        <v>1</v>
      </c>
      <c r="S95">
        <f>SUMIF('Л_с и ПУ'!$B$2:$B$4570,A95,'Л_с и ПУ'!$K$2:$K$4570)</f>
        <v>0</v>
      </c>
      <c r="T95">
        <f>COUNTIFS('Л_с и ПУ'!$B$2:$B$4570,A95,'Л_с и ПУ'!$C$2:$C$4570,"0")</f>
        <v>0</v>
      </c>
      <c r="U95">
        <f>SUMIF('Л_с и ПУ'!$B$2:$B$4570,A95,'Л_с и ПУ'!$J$2:$J$4570)</f>
        <v>0</v>
      </c>
      <c r="V95">
        <f>Q95+S95+U95</f>
        <v>926</v>
      </c>
      <c r="W95">
        <f>C95-V95</f>
        <v>-86</v>
      </c>
      <c r="X95">
        <f>IF((W95-B95)&gt;0,W95-B95,0)</f>
        <v>0</v>
      </c>
      <c r="Y95" s="26">
        <f>IFERROR(X95/B95,0)</f>
        <v>0</v>
      </c>
      <c r="Z95" s="26">
        <f>O95/F95</f>
        <v>1</v>
      </c>
      <c r="AA95" s="26">
        <f>IFERROR(R95/P95,0)</f>
        <v>0.14285714285714285</v>
      </c>
      <c r="AB95" t="str">
        <f>VLOOKUP(A95,Дома!$A$2:$H$280,2,0)</f>
        <v>г Апатиты</v>
      </c>
      <c r="AC95">
        <f>VLOOKUP(A95,Дома!$A$2:$H$280,6,0)</f>
        <v>114.4</v>
      </c>
      <c r="AD95" s="26">
        <f t="shared" si="1"/>
        <v>0.16441506179936766</v>
      </c>
    </row>
    <row r="96" spans="1:30" x14ac:dyDescent="0.25">
      <c r="A96">
        <v>447484</v>
      </c>
      <c r="B96">
        <f>VLOOKUP(A96,Дома,5,0)*VLOOKUP(A96,Дома,6,0)</f>
        <v>73.756100000000004</v>
      </c>
      <c r="C96">
        <f>SUMIF(ОДПУ!$A$2:$A$351,A96,ОДПУ!$J$2:$J$351)</f>
        <v>1378</v>
      </c>
      <c r="D96" t="str">
        <f>VLOOKUP(A96,ОДПУ!$A$2:$J$351,8,0)</f>
        <v>Одноставочный</v>
      </c>
      <c r="E96">
        <f>IF(D96="Одноставочный",COUNTIFS(ОДПУ!$A$2:$A$351,A96),COUNTIFS(ОДПУ!$A$2:$A$351,A96)/2)</f>
        <v>2</v>
      </c>
      <c r="F96">
        <f>COUNTIFS('Лицевые счета'!$B$2:$B$5860,A96)</f>
        <v>12</v>
      </c>
      <c r="G96">
        <f>COUNTIFS('Лицевые счета'!$B$2:$B$5860,A96,'Лицевые счета'!$F$2:$F$5860,"ФЛ")</f>
        <v>12</v>
      </c>
      <c r="H96">
        <f>COUNTIFS('Лицевые счета'!$B$2:$B$5860,A96,'Лицевые счета'!$F$2:$F$5860,"ЮЛ")</f>
        <v>0</v>
      </c>
      <c r="I96" s="23">
        <f>SUMIFS('Лицевые счета'!$H$2:$H$5860,'Лицевые счета'!$B$2:$B$5860,A96,'Лицевые счета'!$F$2:$F$5860,"ФЛ")</f>
        <v>347.9</v>
      </c>
      <c r="J96">
        <f>SUMIFS('Лицевые счета'!$I$2:$I$5860,'Лицевые счета'!$B$2:$B$5860,A96,'Лицевые счета'!$F$2:$F$5860,"ФЛ")</f>
        <v>21</v>
      </c>
      <c r="K96" s="23">
        <f>SUMIFS('Лицевые счета'!$H$2:$H$5860,'Лицевые счета'!$B$2:$B$5860,A96,'Лицевые счета'!$F$2:$F$5860,"ЮЛ")</f>
        <v>0</v>
      </c>
      <c r="L96" s="23">
        <f>I96+K96</f>
        <v>347.9</v>
      </c>
      <c r="M96" s="23">
        <f>VLOOKUP(A96,Дома,7,0)</f>
        <v>695.8</v>
      </c>
      <c r="N96" s="23">
        <f>M96-L96</f>
        <v>347.9</v>
      </c>
      <c r="O96">
        <f>COUNTIFS('Л_с и ПУ'!$B$2:$B$4570,A96,'Л_с и ПУ'!$C$2:$C$4570,"&gt;0")</f>
        <v>3</v>
      </c>
      <c r="P96">
        <f>SUMIF('Л_с и ПУ'!$B$2:$B$4570,A96,'Л_с и ПУ'!$C$2:$C$4570)</f>
        <v>3</v>
      </c>
      <c r="Q96">
        <f>SUMIF('Л_с и ПУ'!$B$2:$B$4570,A96,'Л_с и ПУ'!$F$2:$F$4570)</f>
        <v>481</v>
      </c>
      <c r="R96">
        <f>COUNTIFS('Л_с и ПУ'!$B$2:$B$4570,A96,'Л_с и ПУ'!$E$2:$E$4570,"Нет показаний")</f>
        <v>0</v>
      </c>
      <c r="S96">
        <f>SUMIF('Л_с и ПУ'!$B$2:$B$4570,A96,'Л_с и ПУ'!$K$2:$K$4570)</f>
        <v>0</v>
      </c>
      <c r="T96">
        <f>COUNTIFS('Л_с и ПУ'!$B$2:$B$4570,A96,'Л_с и ПУ'!$C$2:$C$4570,"0")</f>
        <v>9</v>
      </c>
      <c r="U96">
        <f>SUMIF('Л_с и ПУ'!$B$2:$B$4570,A96,'Л_с и ПУ'!$J$2:$J$4570)</f>
        <v>977.7</v>
      </c>
      <c r="V96">
        <f>Q96+S96+U96</f>
        <v>1458.7</v>
      </c>
      <c r="W96">
        <f>C96-V96</f>
        <v>-80.700000000000045</v>
      </c>
      <c r="X96">
        <f>IF((W96-B96)&gt;0,W96-B96,0)</f>
        <v>0</v>
      </c>
      <c r="Y96" s="26">
        <f>IFERROR(X96/B96,0)</f>
        <v>0</v>
      </c>
      <c r="Z96" s="26">
        <f>O96/F96</f>
        <v>0.25</v>
      </c>
      <c r="AA96" s="26">
        <f>IFERROR(R96/P96,0)</f>
        <v>0</v>
      </c>
      <c r="AB96" t="str">
        <f>VLOOKUP(A96,Дома!$A$2:$H$280,2,0)</f>
        <v>г Мурманск</v>
      </c>
      <c r="AC96">
        <f>VLOOKUP(A96,Дома!$A$2:$H$280,6,0)</f>
        <v>38.819000000000003</v>
      </c>
      <c r="AD96" s="26">
        <f t="shared" si="1"/>
        <v>6.4216708023159638E-2</v>
      </c>
    </row>
    <row r="97" spans="1:30" x14ac:dyDescent="0.25">
      <c r="A97">
        <v>58210</v>
      </c>
      <c r="B97">
        <f>VLOOKUP(A97,Дома,5,0)*VLOOKUP(A97,Дома,6,0)</f>
        <v>91.39</v>
      </c>
      <c r="C97">
        <f>SUMIF(ОДПУ!$A$2:$A$351,A97,ОДПУ!$J$2:$J$351)</f>
        <v>1895.67</v>
      </c>
      <c r="D97" t="str">
        <f>VLOOKUP(A97,ОДПУ!$A$2:$J$351,8,0)</f>
        <v>Одноставочный</v>
      </c>
      <c r="E97">
        <f>IF(D97="Одноставочный",COUNTIFS(ОДПУ!$A$2:$A$351,A97),COUNTIFS(ОДПУ!$A$2:$A$351,A97)/2)</f>
        <v>1</v>
      </c>
      <c r="F97">
        <f>COUNTIFS('Лицевые счета'!$B$2:$B$5860,A97)</f>
        <v>16</v>
      </c>
      <c r="G97">
        <f>COUNTIFS('Лицевые счета'!$B$2:$B$5860,A97,'Лицевые счета'!$F$2:$F$5860,"ФЛ")</f>
        <v>16</v>
      </c>
      <c r="H97">
        <f>COUNTIFS('Лицевые счета'!$B$2:$B$5860,A97,'Лицевые счета'!$F$2:$F$5860,"ЮЛ")</f>
        <v>0</v>
      </c>
      <c r="I97" s="23">
        <f>SUMIFS('Лицевые счета'!$H$2:$H$5860,'Лицевые счета'!$B$2:$B$5860,A97,'Лицевые счета'!$F$2:$F$5860,"ФЛ")</f>
        <v>604.5</v>
      </c>
      <c r="J97">
        <f>SUMIFS('Лицевые счета'!$I$2:$I$5860,'Лицевые счета'!$B$2:$B$5860,A97,'Лицевые счета'!$F$2:$F$5860,"ФЛ")</f>
        <v>20</v>
      </c>
      <c r="K97" s="23">
        <f>SUMIFS('Лицевые счета'!$H$2:$H$5860,'Лицевые счета'!$B$2:$B$5860,A97,'Лицевые счета'!$F$2:$F$5860,"ЮЛ")</f>
        <v>0</v>
      </c>
      <c r="L97" s="23">
        <f>I97+K97</f>
        <v>604.5</v>
      </c>
      <c r="M97" s="23">
        <f>VLOOKUP(A97,Дома,7,0)</f>
        <v>604.5</v>
      </c>
      <c r="N97" s="23">
        <f>M97-L97</f>
        <v>0</v>
      </c>
      <c r="O97">
        <f>COUNTIFS('Л_с и ПУ'!$B$2:$B$4570,A97,'Л_с и ПУ'!$C$2:$C$4570,"&gt;0")</f>
        <v>16</v>
      </c>
      <c r="P97">
        <f>SUMIF('Л_с и ПУ'!$B$2:$B$4570,A97,'Л_с и ПУ'!$C$2:$C$4570)</f>
        <v>16</v>
      </c>
      <c r="Q97">
        <f>SUMIF('Л_с и ПУ'!$B$2:$B$4570,A97,'Л_с и ПУ'!$F$2:$F$4570)</f>
        <v>1969</v>
      </c>
      <c r="R97">
        <f>COUNTIFS('Л_с и ПУ'!$B$2:$B$4570,A97,'Л_с и ПУ'!$E$2:$E$4570,"Нет показаний")</f>
        <v>0</v>
      </c>
      <c r="S97">
        <f>SUMIF('Л_с и ПУ'!$B$2:$B$4570,A97,'Л_с и ПУ'!$K$2:$K$4570)</f>
        <v>0</v>
      </c>
      <c r="T97">
        <f>COUNTIFS('Л_с и ПУ'!$B$2:$B$4570,A97,'Л_с и ПУ'!$C$2:$C$4570,"0")</f>
        <v>0</v>
      </c>
      <c r="U97">
        <f>SUMIF('Л_с и ПУ'!$B$2:$B$4570,A97,'Л_с и ПУ'!$J$2:$J$4570)</f>
        <v>0</v>
      </c>
      <c r="V97">
        <f>Q97+S97+U97</f>
        <v>1969</v>
      </c>
      <c r="W97">
        <f>C97-V97</f>
        <v>-73.329999999999927</v>
      </c>
      <c r="X97">
        <f>IF((W97-B97)&gt;0,W97-B97,0)</f>
        <v>0</v>
      </c>
      <c r="Y97" s="26">
        <f>IFERROR(X97/B97,0)</f>
        <v>0</v>
      </c>
      <c r="Z97" s="26">
        <f>O97/F97</f>
        <v>1</v>
      </c>
      <c r="AA97" s="26">
        <f>IFERROR(R97/P97,0)</f>
        <v>0</v>
      </c>
      <c r="AB97" t="str">
        <f>VLOOKUP(A97,Дома!$A$2:$H$280,2,0)</f>
        <v>г Кандалакша</v>
      </c>
      <c r="AC97">
        <f>VLOOKUP(A97,Дома!$A$2:$H$280,6,0)</f>
        <v>48.1</v>
      </c>
      <c r="AD97" s="26">
        <f t="shared" si="1"/>
        <v>0.10765443151298119</v>
      </c>
    </row>
    <row r="98" spans="1:30" x14ac:dyDescent="0.25">
      <c r="A98">
        <v>513544</v>
      </c>
      <c r="B98">
        <f>VLOOKUP(A98,Дома,5,0)*VLOOKUP(A98,Дома,6,0)</f>
        <v>127.48999999999998</v>
      </c>
      <c r="C98">
        <f>SUMIF(ОДПУ!$A$2:$A$351,A98,ОДПУ!$J$2:$J$351)</f>
        <v>1983.6699999999801</v>
      </c>
      <c r="D98" t="str">
        <f>VLOOKUP(A98,ОДПУ!$A$2:$J$351,8,0)</f>
        <v>Одноставочный</v>
      </c>
      <c r="E98">
        <f>IF(D98="Одноставочный",COUNTIFS(ОДПУ!$A$2:$A$351,A98),COUNTIFS(ОДПУ!$A$2:$A$351,A98)/2)</f>
        <v>1</v>
      </c>
      <c r="F98">
        <f>COUNTIFS('Лицевые счета'!$B$2:$B$5860,A98)</f>
        <v>10</v>
      </c>
      <c r="G98">
        <f>COUNTIFS('Лицевые счета'!$B$2:$B$5860,A98,'Лицевые счета'!$F$2:$F$5860,"ФЛ")</f>
        <v>10</v>
      </c>
      <c r="H98">
        <f>COUNTIFS('Лицевые счета'!$B$2:$B$5860,A98,'Лицевые счета'!$F$2:$F$5860,"ЮЛ")</f>
        <v>0</v>
      </c>
      <c r="I98" s="23">
        <f>SUMIFS('Лицевые счета'!$H$2:$H$5860,'Лицевые счета'!$B$2:$B$5860,A98,'Лицевые счета'!$F$2:$F$5860,"ФЛ")</f>
        <v>446.8</v>
      </c>
      <c r="J98">
        <f>SUMIFS('Лицевые счета'!$I$2:$I$5860,'Лицевые счета'!$B$2:$B$5860,A98,'Лицевые счета'!$F$2:$F$5860,"ФЛ")</f>
        <v>18</v>
      </c>
      <c r="K98" s="23">
        <f>SUMIFS('Лицевые счета'!$H$2:$H$5860,'Лицевые счета'!$B$2:$B$5860,A98,'Лицевые счета'!$F$2:$F$5860,"ЮЛ")</f>
        <v>0</v>
      </c>
      <c r="L98" s="23">
        <f>I98+K98</f>
        <v>446.8</v>
      </c>
      <c r="M98" s="23">
        <f>VLOOKUP(A98,Дома,7,0)</f>
        <v>446.8</v>
      </c>
      <c r="N98" s="23">
        <f>M98-L98</f>
        <v>0</v>
      </c>
      <c r="O98">
        <f>COUNTIFS('Л_с и ПУ'!$B$2:$B$4570,A98,'Л_с и ПУ'!$C$2:$C$4570,"&gt;0")</f>
        <v>8</v>
      </c>
      <c r="P98">
        <f>SUMIF('Л_с и ПУ'!$B$2:$B$4570,A98,'Л_с и ПУ'!$C$2:$C$4570)</f>
        <v>8</v>
      </c>
      <c r="Q98">
        <f>SUMIF('Л_с и ПУ'!$B$2:$B$4570,A98,'Л_с и ПУ'!$F$2:$F$4570)</f>
        <v>1331.7</v>
      </c>
      <c r="R98">
        <f>COUNTIFS('Л_с и ПУ'!$B$2:$B$4570,A98,'Л_с и ПУ'!$E$2:$E$4570,"Нет показаний")</f>
        <v>3</v>
      </c>
      <c r="S98">
        <f>SUMIF('Л_с и ПУ'!$B$2:$B$4570,A98,'Л_с и ПУ'!$K$2:$K$4570)</f>
        <v>506.9</v>
      </c>
      <c r="T98">
        <f>COUNTIFS('Л_с и ПУ'!$B$2:$B$4570,A98,'Л_с и ПУ'!$C$2:$C$4570,"0")</f>
        <v>2</v>
      </c>
      <c r="U98">
        <f>SUMIF('Л_с и ПУ'!$B$2:$B$4570,A98,'Л_с и ПУ'!$J$2:$J$4570)</f>
        <v>210.7</v>
      </c>
      <c r="V98">
        <f>Q98+S98+U98</f>
        <v>2049.2999999999997</v>
      </c>
      <c r="W98">
        <f>C98-V98</f>
        <v>-65.630000000019663</v>
      </c>
      <c r="X98">
        <f>IF((W98-B98)&gt;0,W98-B98,0)</f>
        <v>0</v>
      </c>
      <c r="Y98" s="26">
        <f>IFERROR(X98/B98,0)</f>
        <v>0</v>
      </c>
      <c r="Z98" s="26">
        <f>O98/F98</f>
        <v>0.8</v>
      </c>
      <c r="AA98" s="26">
        <f>IFERROR(R98/P98,0)</f>
        <v>0.375</v>
      </c>
      <c r="AB98" t="str">
        <f>VLOOKUP(A98,Дома!$A$2:$H$280,2,0)</f>
        <v>г Кандалакша</v>
      </c>
      <c r="AC98">
        <f>VLOOKUP(A98,Дома!$A$2:$H$280,6,0)</f>
        <v>67.099999999999994</v>
      </c>
      <c r="AD98" s="26">
        <f t="shared" si="1"/>
        <v>6.6069318629381646E-2</v>
      </c>
    </row>
    <row r="99" spans="1:30" x14ac:dyDescent="0.25">
      <c r="A99">
        <v>197249</v>
      </c>
      <c r="B99">
        <f>VLOOKUP(A99,Дома,5,0)*VLOOKUP(A99,Дома,6,0)</f>
        <v>79.989999999999995</v>
      </c>
      <c r="C99">
        <f>SUMIF(ОДПУ!$A$2:$A$351,A99,ОДПУ!$J$2:$J$351)</f>
        <v>1634</v>
      </c>
      <c r="D99" t="str">
        <f>VLOOKUP(A99,ОДПУ!$A$2:$J$351,8,0)</f>
        <v>Одноставочный</v>
      </c>
      <c r="E99">
        <f>IF(D99="Одноставочный",COUNTIFS(ОДПУ!$A$2:$A$351,A99),COUNTIFS(ОДПУ!$A$2:$A$351,A99)/2)</f>
        <v>2</v>
      </c>
      <c r="F99">
        <f>COUNTIFS('Лицевые счета'!$B$2:$B$5860,A99)</f>
        <v>12</v>
      </c>
      <c r="G99">
        <f>COUNTIFS('Лицевые счета'!$B$2:$B$5860,A99,'Лицевые счета'!$F$2:$F$5860,"ФЛ")</f>
        <v>12</v>
      </c>
      <c r="H99">
        <f>COUNTIFS('Лицевые счета'!$B$2:$B$5860,A99,'Лицевые счета'!$F$2:$F$5860,"ЮЛ")</f>
        <v>0</v>
      </c>
      <c r="I99" s="23">
        <f>SUMIFS('Лицевые счета'!$H$2:$H$5860,'Лицевые счета'!$B$2:$B$5860,A99,'Лицевые счета'!$F$2:$F$5860,"ФЛ")</f>
        <v>507.8</v>
      </c>
      <c r="J99">
        <f>SUMIFS('Лицевые счета'!$I$2:$I$5860,'Лицевые счета'!$B$2:$B$5860,A99,'Лицевые счета'!$F$2:$F$5860,"ФЛ")</f>
        <v>20</v>
      </c>
      <c r="K99" s="23">
        <f>SUMIFS('Лицевые счета'!$H$2:$H$5860,'Лицевые счета'!$B$2:$B$5860,A99,'Лицевые счета'!$F$2:$F$5860,"ЮЛ")</f>
        <v>0</v>
      </c>
      <c r="L99" s="23">
        <f>I99+K99</f>
        <v>507.8</v>
      </c>
      <c r="M99" s="23">
        <f>VLOOKUP(A99,Дома,7,0)</f>
        <v>1015.6</v>
      </c>
      <c r="N99" s="23">
        <f>M99-L99</f>
        <v>507.8</v>
      </c>
      <c r="O99">
        <f>COUNTIFS('Л_с и ПУ'!$B$2:$B$4570,A99,'Л_с и ПУ'!$C$2:$C$4570,"&gt;0")</f>
        <v>10</v>
      </c>
      <c r="P99">
        <f>SUMIF('Л_с и ПУ'!$B$2:$B$4570,A99,'Л_с и ПУ'!$C$2:$C$4570)</f>
        <v>10</v>
      </c>
      <c r="Q99">
        <f>SUMIF('Л_с и ПУ'!$B$2:$B$4570,A99,'Л_с и ПУ'!$F$2:$F$4570)</f>
        <v>1100</v>
      </c>
      <c r="R99">
        <f>COUNTIFS('Л_с и ПУ'!$B$2:$B$4570,A99,'Л_с и ПУ'!$E$2:$E$4570,"Нет показаний")</f>
        <v>1</v>
      </c>
      <c r="S99">
        <f>SUMIF('Л_с и ПУ'!$B$2:$B$4570,A99,'Л_с и ПУ'!$K$2:$K$4570)</f>
        <v>263.70000000000005</v>
      </c>
      <c r="T99">
        <f>COUNTIFS('Л_с и ПУ'!$B$2:$B$4570,A99,'Л_с и ПУ'!$C$2:$C$4570,"0")</f>
        <v>2</v>
      </c>
      <c r="U99">
        <f>SUMIF('Л_с и ПУ'!$B$2:$B$4570,A99,'Л_с и ПУ'!$J$2:$J$4570)</f>
        <v>335.2</v>
      </c>
      <c r="V99">
        <f>Q99+S99+U99</f>
        <v>1698.9</v>
      </c>
      <c r="W99">
        <f>C99-V99</f>
        <v>-64.900000000000091</v>
      </c>
      <c r="X99">
        <f>IF((W99-B99)&gt;0,W99-B99,0)</f>
        <v>0</v>
      </c>
      <c r="Y99" s="26">
        <f>IFERROR(X99/B99,0)</f>
        <v>0</v>
      </c>
      <c r="Z99" s="26">
        <f>O99/F99</f>
        <v>0.83333333333333337</v>
      </c>
      <c r="AA99" s="26">
        <f>IFERROR(R99/P99,0)</f>
        <v>0.1</v>
      </c>
      <c r="AB99" t="str">
        <f>VLOOKUP(A99,Дома!$A$2:$H$280,2,0)</f>
        <v>нп Зашеек</v>
      </c>
      <c r="AC99">
        <f>VLOOKUP(A99,Дома!$A$2:$H$280,6,0)</f>
        <v>42.1</v>
      </c>
      <c r="AD99" s="26">
        <f t="shared" si="1"/>
        <v>0.19127669241253978</v>
      </c>
    </row>
    <row r="100" spans="1:30" x14ac:dyDescent="0.25">
      <c r="A100">
        <v>1596</v>
      </c>
      <c r="B100">
        <f>VLOOKUP(A100,Дома,5,0)*VLOOKUP(A100,Дома,6,0)</f>
        <v>45.98</v>
      </c>
      <c r="C100">
        <f>SUMIF(ОДПУ!$A$2:$A$351,A100,ОДПУ!$J$2:$J$351)</f>
        <v>505</v>
      </c>
      <c r="D100" t="str">
        <f>VLOOKUP(A100,ОДПУ!$A$2:$J$351,8,0)</f>
        <v>Одноставочный</v>
      </c>
      <c r="E100">
        <f>IF(D100="Одноставочный",COUNTIFS(ОДПУ!$A$2:$A$351,A100),COUNTIFS(ОДПУ!$A$2:$A$351,A100)/2)</f>
        <v>1</v>
      </c>
      <c r="F100">
        <f>COUNTIFS('Лицевые счета'!$B$2:$B$5860,A100)</f>
        <v>3</v>
      </c>
      <c r="G100">
        <f>COUNTIFS('Лицевые счета'!$B$2:$B$5860,A100,'Лицевые счета'!$F$2:$F$5860,"ФЛ")</f>
        <v>3</v>
      </c>
      <c r="H100">
        <f>COUNTIFS('Лицевые счета'!$B$2:$B$5860,A100,'Лицевые счета'!$F$2:$F$5860,"ЮЛ")</f>
        <v>0</v>
      </c>
      <c r="I100" s="23">
        <f>SUMIFS('Лицевые счета'!$H$2:$H$5860,'Лицевые счета'!$B$2:$B$5860,A100,'Лицевые счета'!$F$2:$F$5860,"ФЛ")</f>
        <v>165.7</v>
      </c>
      <c r="J100">
        <f>SUMIFS('Лицевые счета'!$I$2:$I$5860,'Лицевые счета'!$B$2:$B$5860,A100,'Лицевые счета'!$F$2:$F$5860,"ФЛ")</f>
        <v>5</v>
      </c>
      <c r="K100" s="23">
        <f>SUMIFS('Лицевые счета'!$H$2:$H$5860,'Лицевые счета'!$B$2:$B$5860,A100,'Лицевые счета'!$F$2:$F$5860,"ЮЛ")</f>
        <v>0</v>
      </c>
      <c r="L100" s="23">
        <f>I100+K100</f>
        <v>165.7</v>
      </c>
      <c r="M100" s="23">
        <f>VLOOKUP(A100,Дома,7,0)</f>
        <v>220.1</v>
      </c>
      <c r="N100" s="23">
        <f>M100-L100</f>
        <v>54.400000000000006</v>
      </c>
      <c r="O100">
        <f>COUNTIFS('Л_с и ПУ'!$B$2:$B$4570,A100,'Л_с и ПУ'!$C$2:$C$4570,"&gt;0")</f>
        <v>3</v>
      </c>
      <c r="P100">
        <f>SUMIF('Л_с и ПУ'!$B$2:$B$4570,A100,'Л_с и ПУ'!$C$2:$C$4570)</f>
        <v>3</v>
      </c>
      <c r="Q100">
        <f>SUMIF('Л_с и ПУ'!$B$2:$B$4570,A100,'Л_с и ПУ'!$F$2:$F$4570)</f>
        <v>553</v>
      </c>
      <c r="R100">
        <f>COUNTIFS('Л_с и ПУ'!$B$2:$B$4570,A100,'Л_с и ПУ'!$E$2:$E$4570,"Нет показаний")</f>
        <v>0</v>
      </c>
      <c r="S100">
        <f>SUMIF('Л_с и ПУ'!$B$2:$B$4570,A100,'Л_с и ПУ'!$K$2:$K$4570)</f>
        <v>0</v>
      </c>
      <c r="T100">
        <f>COUNTIFS('Л_с и ПУ'!$B$2:$B$4570,A100,'Л_с и ПУ'!$C$2:$C$4570,"0")</f>
        <v>0</v>
      </c>
      <c r="U100">
        <f>SUMIF('Л_с и ПУ'!$B$2:$B$4570,A100,'Л_с и ПУ'!$J$2:$J$4570)</f>
        <v>0</v>
      </c>
      <c r="V100">
        <f>Q100+S100+U100</f>
        <v>553</v>
      </c>
      <c r="W100">
        <f>C100-V100</f>
        <v>-48</v>
      </c>
      <c r="X100">
        <f>IF((W100-B100)&gt;0,W100-B100,0)</f>
        <v>0</v>
      </c>
      <c r="Y100" s="26">
        <f>IFERROR(X100/B100,0)</f>
        <v>0</v>
      </c>
      <c r="Z100" s="26">
        <f>O100/F100</f>
        <v>1</v>
      </c>
      <c r="AA100" s="26">
        <f>IFERROR(R100/P100,0)</f>
        <v>0</v>
      </c>
      <c r="AB100" t="str">
        <f>VLOOKUP(A100,Дома!$A$2:$H$280,2,0)</f>
        <v>нп Африканда 2</v>
      </c>
      <c r="AC100">
        <f>VLOOKUP(A100,Дома!$A$2:$H$280,6,0)</f>
        <v>24.2</v>
      </c>
      <c r="AD100" s="26">
        <f t="shared" si="1"/>
        <v>3.5271826264392944E-2</v>
      </c>
    </row>
    <row r="101" spans="1:30" x14ac:dyDescent="0.25">
      <c r="A101">
        <v>431391</v>
      </c>
      <c r="B101">
        <f>VLOOKUP(A101,Дома,5,0)*VLOOKUP(A101,Дома,6,0)</f>
        <v>138.88999999999999</v>
      </c>
      <c r="C101">
        <f>SUMIF(ОДПУ!$A$2:$A$351,A101,ОДПУ!$J$2:$J$351)</f>
        <v>2027</v>
      </c>
      <c r="D101" t="str">
        <f>VLOOKUP(A101,ОДПУ!$A$2:$J$351,8,0)</f>
        <v>Одноставочный</v>
      </c>
      <c r="E101">
        <f>IF(D101="Одноставочный",COUNTIFS(ОДПУ!$A$2:$A$351,A101),COUNTIFS(ОДПУ!$A$2:$A$351,A101)/2)</f>
        <v>1</v>
      </c>
      <c r="F101">
        <f>COUNTIFS('Лицевые счета'!$B$2:$B$5860,A101)</f>
        <v>21</v>
      </c>
      <c r="G101">
        <f>COUNTIFS('Лицевые счета'!$B$2:$B$5860,A101,'Лицевые счета'!$F$2:$F$5860,"ФЛ")</f>
        <v>21</v>
      </c>
      <c r="H101">
        <f>COUNTIFS('Лицевые счета'!$B$2:$B$5860,A101,'Лицевые счета'!$F$2:$F$5860,"ЮЛ")</f>
        <v>0</v>
      </c>
      <c r="I101" s="23">
        <f>SUMIFS('Лицевые счета'!$H$2:$H$5860,'Лицевые счета'!$B$2:$B$5860,A101,'Лицевые счета'!$F$2:$F$5860,"ФЛ")</f>
        <v>686.09999999999991</v>
      </c>
      <c r="J101">
        <f>SUMIFS('Лицевые счета'!$I$2:$I$5860,'Лицевые счета'!$B$2:$B$5860,A101,'Лицевые счета'!$F$2:$F$5860,"ФЛ")</f>
        <v>33</v>
      </c>
      <c r="K101" s="23">
        <f>SUMIFS('Лицевые счета'!$H$2:$H$5860,'Лицевые счета'!$B$2:$B$5860,A101,'Лицевые счета'!$F$2:$F$5860,"ЮЛ")</f>
        <v>0</v>
      </c>
      <c r="L101" s="23">
        <f>I101+K101</f>
        <v>686.09999999999991</v>
      </c>
      <c r="M101" s="23">
        <f>VLOOKUP(A101,Дома,7,0)</f>
        <v>686.1</v>
      </c>
      <c r="N101" s="23">
        <f>M101-L101</f>
        <v>0</v>
      </c>
      <c r="O101">
        <f>COUNTIFS('Л_с и ПУ'!$B$2:$B$4570,A101,'Л_с и ПУ'!$C$2:$C$4570,"&gt;0")</f>
        <v>13</v>
      </c>
      <c r="P101">
        <f>SUMIF('Л_с и ПУ'!$B$2:$B$4570,A101,'Л_с и ПУ'!$C$2:$C$4570)</f>
        <v>13</v>
      </c>
      <c r="Q101">
        <f>SUMIF('Л_с и ПУ'!$B$2:$B$4570,A101,'Л_с и ПУ'!$F$2:$F$4570)</f>
        <v>876.99999999999989</v>
      </c>
      <c r="R101">
        <f>COUNTIFS('Л_с и ПУ'!$B$2:$B$4570,A101,'Л_с и ПУ'!$E$2:$E$4570,"Нет показаний")</f>
        <v>2</v>
      </c>
      <c r="S101">
        <f>SUMIF('Л_с и ПУ'!$B$2:$B$4570,A101,'Л_с и ПУ'!$K$2:$K$4570)</f>
        <v>289.7</v>
      </c>
      <c r="T101">
        <f>COUNTIFS('Л_с и ПУ'!$B$2:$B$4570,A101,'Л_с и ПУ'!$C$2:$C$4570,"0")</f>
        <v>8</v>
      </c>
      <c r="U101">
        <f>SUMIF('Л_с и ПУ'!$B$2:$B$4570,A101,'Л_с и ПУ'!$J$2:$J$4570)</f>
        <v>907.5</v>
      </c>
      <c r="V101">
        <f>Q101+S101+U101</f>
        <v>2074.1999999999998</v>
      </c>
      <c r="W101">
        <f>C101-V101</f>
        <v>-47.199999999999818</v>
      </c>
      <c r="X101">
        <f>IF((W101-B101)&gt;0,W101-B101,0)</f>
        <v>0</v>
      </c>
      <c r="Y101" s="26">
        <f>IFERROR(X101/B101,0)</f>
        <v>0</v>
      </c>
      <c r="Z101" s="26">
        <f>O101/F101</f>
        <v>0.61904761904761907</v>
      </c>
      <c r="AA101" s="26">
        <f>IFERROR(R101/P101,0)</f>
        <v>0.15384615384615385</v>
      </c>
      <c r="AB101" t="str">
        <f>VLOOKUP(A101,Дома!$A$2:$H$280,2,0)</f>
        <v>г Мурманск</v>
      </c>
      <c r="AC101">
        <f>VLOOKUP(A101,Дома!$A$2:$H$280,6,0)</f>
        <v>73.099999999999994</v>
      </c>
      <c r="AD101" s="26">
        <f t="shared" si="1"/>
        <v>0.12744072524407252</v>
      </c>
    </row>
    <row r="102" spans="1:30" x14ac:dyDescent="0.25">
      <c r="A102">
        <v>58301</v>
      </c>
      <c r="B102">
        <f>VLOOKUP(A102,Дома,5,0)*VLOOKUP(A102,Дома,6,0)</f>
        <v>134.71</v>
      </c>
      <c r="C102">
        <f>SUMIF(ОДПУ!$A$2:$A$351,A102,ОДПУ!$J$2:$J$351)</f>
        <v>2147.8899999999799</v>
      </c>
      <c r="D102" t="str">
        <f>VLOOKUP(A102,ОДПУ!$A$2:$J$351,8,0)</f>
        <v>Одноставочный</v>
      </c>
      <c r="E102">
        <f>IF(D102="Одноставочный",COUNTIFS(ОДПУ!$A$2:$A$351,A102),COUNTIFS(ОДПУ!$A$2:$A$351,A102)/2)</f>
        <v>1</v>
      </c>
      <c r="F102">
        <f>COUNTIFS('Лицевые счета'!$B$2:$B$5860,A102)</f>
        <v>12</v>
      </c>
      <c r="G102">
        <f>COUNTIFS('Лицевые счета'!$B$2:$B$5860,A102,'Лицевые счета'!$F$2:$F$5860,"ФЛ")</f>
        <v>12</v>
      </c>
      <c r="H102">
        <f>COUNTIFS('Лицевые счета'!$B$2:$B$5860,A102,'Лицевые счета'!$F$2:$F$5860,"ЮЛ")</f>
        <v>0</v>
      </c>
      <c r="I102" s="23">
        <f>SUMIFS('Лицевые счета'!$H$2:$H$5860,'Лицевые счета'!$B$2:$B$5860,A102,'Лицевые счета'!$F$2:$F$5860,"ФЛ")</f>
        <v>573.6</v>
      </c>
      <c r="J102">
        <f>SUMIFS('Лицевые счета'!$I$2:$I$5860,'Лицевые счета'!$B$2:$B$5860,A102,'Лицевые счета'!$F$2:$F$5860,"ФЛ")</f>
        <v>28</v>
      </c>
      <c r="K102" s="23">
        <f>SUMIFS('Лицевые счета'!$H$2:$H$5860,'Лицевые счета'!$B$2:$B$5860,A102,'Лицевые счета'!$F$2:$F$5860,"ЮЛ")</f>
        <v>0</v>
      </c>
      <c r="L102" s="23">
        <f>I102+K102</f>
        <v>573.6</v>
      </c>
      <c r="M102" s="23">
        <f>VLOOKUP(A102,Дома,7,0)</f>
        <v>573.6</v>
      </c>
      <c r="N102" s="23">
        <f>M102-L102</f>
        <v>0</v>
      </c>
      <c r="O102">
        <f>COUNTIFS('Л_с и ПУ'!$B$2:$B$4570,A102,'Л_с и ПУ'!$C$2:$C$4570,"&gt;0")</f>
        <v>9</v>
      </c>
      <c r="P102">
        <f>SUMIF('Л_с и ПУ'!$B$2:$B$4570,A102,'Л_с и ПУ'!$C$2:$C$4570)</f>
        <v>9</v>
      </c>
      <c r="Q102">
        <f>SUMIF('Л_с и ПУ'!$B$2:$B$4570,A102,'Л_с и ПУ'!$F$2:$F$4570)</f>
        <v>1456.2</v>
      </c>
      <c r="R102">
        <f>COUNTIFS('Л_с и ПУ'!$B$2:$B$4570,A102,'Л_с и ПУ'!$E$2:$E$4570,"Нет показаний")</f>
        <v>0</v>
      </c>
      <c r="S102">
        <f>SUMIF('Л_с и ПУ'!$B$2:$B$4570,A102,'Л_с и ПУ'!$K$2:$K$4570)</f>
        <v>0</v>
      </c>
      <c r="T102">
        <f>COUNTIFS('Л_с и ПУ'!$B$2:$B$4570,A102,'Л_с и ПУ'!$C$2:$C$4570,"0")</f>
        <v>3</v>
      </c>
      <c r="U102">
        <f>SUMIF('Л_с и ПУ'!$B$2:$B$4570,A102,'Л_с и ПУ'!$J$2:$J$4570)</f>
        <v>732.7</v>
      </c>
      <c r="V102">
        <f>Q102+S102+U102</f>
        <v>2188.9</v>
      </c>
      <c r="W102">
        <f>C102-V102</f>
        <v>-41.010000000020227</v>
      </c>
      <c r="X102">
        <f>IF((W102-B102)&gt;0,W102-B102,0)</f>
        <v>0</v>
      </c>
      <c r="Y102" s="26">
        <f>IFERROR(X102/B102,0)</f>
        <v>0</v>
      </c>
      <c r="Z102" s="26">
        <f>O102/F102</f>
        <v>0.75</v>
      </c>
      <c r="AA102" s="26">
        <f>IFERROR(R102/P102,0)</f>
        <v>0</v>
      </c>
      <c r="AB102" t="str">
        <f>VLOOKUP(A102,Дома!$A$2:$H$280,2,0)</f>
        <v>г Кандалакша</v>
      </c>
      <c r="AC102">
        <f>VLOOKUP(A102,Дома!$A$2:$H$280,6,0)</f>
        <v>70.900000000000006</v>
      </c>
      <c r="AD102" s="26">
        <f t="shared" si="1"/>
        <v>0.24575389948006934</v>
      </c>
    </row>
    <row r="103" spans="1:30" x14ac:dyDescent="0.25">
      <c r="A103">
        <v>197181</v>
      </c>
      <c r="B103">
        <f>VLOOKUP(A103,Дома,5,0)*VLOOKUP(A103,Дома,6,0)</f>
        <v>49.019999999999996</v>
      </c>
      <c r="C103">
        <f>SUMIF(ОДПУ!$A$2:$A$351,A103,ОДПУ!$J$2:$J$351)</f>
        <v>1429</v>
      </c>
      <c r="D103" t="str">
        <f>VLOOKUP(A103,ОДПУ!$A$2:$J$351,8,0)</f>
        <v>Одноставочный</v>
      </c>
      <c r="E103">
        <f>IF(D103="Одноставочный",COUNTIFS(ОДПУ!$A$2:$A$351,A103),COUNTIFS(ОДПУ!$A$2:$A$351,A103)/2)</f>
        <v>1</v>
      </c>
      <c r="F103">
        <f>COUNTIFS('Лицевые счета'!$B$2:$B$5860,A103)</f>
        <v>7</v>
      </c>
      <c r="G103">
        <f>COUNTIFS('Лицевые счета'!$B$2:$B$5860,A103,'Лицевые счета'!$F$2:$F$5860,"ФЛ")</f>
        <v>7</v>
      </c>
      <c r="H103">
        <f>COUNTIFS('Лицевые счета'!$B$2:$B$5860,A103,'Лицевые счета'!$F$2:$F$5860,"ЮЛ")</f>
        <v>0</v>
      </c>
      <c r="I103" s="23">
        <f>SUMIFS('Лицевые счета'!$H$2:$H$5860,'Лицевые счета'!$B$2:$B$5860,A103,'Лицевые счета'!$F$2:$F$5860,"ФЛ")</f>
        <v>288.5</v>
      </c>
      <c r="J103">
        <f>SUMIFS('Лицевые счета'!$I$2:$I$5860,'Лицевые счета'!$B$2:$B$5860,A103,'Лицевые счета'!$F$2:$F$5860,"ФЛ")</f>
        <v>10</v>
      </c>
      <c r="K103" s="23">
        <f>SUMIFS('Лицевые счета'!$H$2:$H$5860,'Лицевые счета'!$B$2:$B$5860,A103,'Лицевые счета'!$F$2:$F$5860,"ЮЛ")</f>
        <v>0</v>
      </c>
      <c r="L103" s="23">
        <f>I103+K103</f>
        <v>288.5</v>
      </c>
      <c r="M103" s="23">
        <f>VLOOKUP(A103,Дома,7,0)</f>
        <v>288.5</v>
      </c>
      <c r="N103" s="23">
        <f>M103-L103</f>
        <v>0</v>
      </c>
      <c r="O103">
        <f>COUNTIFS('Л_с и ПУ'!$B$2:$B$4570,A103,'Л_с и ПУ'!$C$2:$C$4570,"&gt;0")</f>
        <v>7</v>
      </c>
      <c r="P103">
        <f>SUMIF('Л_с и ПУ'!$B$2:$B$4570,A103,'Л_с и ПУ'!$C$2:$C$4570)</f>
        <v>7</v>
      </c>
      <c r="Q103">
        <f>SUMIF('Л_с и ПУ'!$B$2:$B$4570,A103,'Л_с и ПУ'!$F$2:$F$4570)</f>
        <v>1303.9000000000001</v>
      </c>
      <c r="R103">
        <f>COUNTIFS('Л_с и ПУ'!$B$2:$B$4570,A103,'Л_с и ПУ'!$E$2:$E$4570,"Нет показаний")</f>
        <v>1</v>
      </c>
      <c r="S103">
        <f>SUMIF('Л_с и ПУ'!$B$2:$B$4570,A103,'Л_с и ПУ'!$K$2:$K$4570)</f>
        <v>142</v>
      </c>
      <c r="T103">
        <f>COUNTIFS('Л_с и ПУ'!$B$2:$B$4570,A103,'Л_с и ПУ'!$C$2:$C$4570,"0")</f>
        <v>0</v>
      </c>
      <c r="U103">
        <f>SUMIF('Л_с и ПУ'!$B$2:$B$4570,A103,'Л_с и ПУ'!$J$2:$J$4570)</f>
        <v>0</v>
      </c>
      <c r="V103">
        <f>Q103+S103+U103</f>
        <v>1445.9</v>
      </c>
      <c r="W103">
        <f>C103-V103</f>
        <v>-16.900000000000091</v>
      </c>
      <c r="X103">
        <f>IF((W103-B103)&gt;0,W103-B103,0)</f>
        <v>0</v>
      </c>
      <c r="Y103" s="26">
        <f>IFERROR(X103/B103,0)</f>
        <v>0</v>
      </c>
      <c r="Z103" s="26">
        <f>O103/F103</f>
        <v>1</v>
      </c>
      <c r="AA103" s="26">
        <f>IFERROR(R103/P103,0)</f>
        <v>0.14285714285714285</v>
      </c>
      <c r="AB103" t="str">
        <f>VLOOKUP(A103,Дома!$A$2:$H$280,2,0)</f>
        <v>нп Зашеек</v>
      </c>
      <c r="AC103">
        <f>VLOOKUP(A103,Дома!$A$2:$H$280,6,0)</f>
        <v>25.8</v>
      </c>
      <c r="AD103" s="26">
        <f t="shared" si="1"/>
        <v>0.10070257611241218</v>
      </c>
    </row>
    <row r="104" spans="1:30" x14ac:dyDescent="0.25">
      <c r="A104">
        <v>197198</v>
      </c>
      <c r="B104">
        <f>VLOOKUP(A104,Дома,5,0)*VLOOKUP(A104,Дома,6,0)</f>
        <v>50.73</v>
      </c>
      <c r="C104">
        <f>SUMIF(ОДПУ!$A$2:$A$351,A104,ОДПУ!$J$2:$J$351)</f>
        <v>1058</v>
      </c>
      <c r="D104" t="str">
        <f>VLOOKUP(A104,ОДПУ!$A$2:$J$351,8,0)</f>
        <v>Одноставочный</v>
      </c>
      <c r="E104">
        <f>IF(D104="Одноставочный",COUNTIFS(ОДПУ!$A$2:$A$351,A104),COUNTIFS(ОДПУ!$A$2:$A$351,A104)/2)</f>
        <v>1</v>
      </c>
      <c r="F104">
        <f>COUNTIFS('Лицевые счета'!$B$2:$B$5860,A104)</f>
        <v>6</v>
      </c>
      <c r="G104">
        <f>COUNTIFS('Лицевые счета'!$B$2:$B$5860,A104,'Лицевые счета'!$F$2:$F$5860,"ФЛ")</f>
        <v>6</v>
      </c>
      <c r="H104">
        <f>COUNTIFS('Лицевые счета'!$B$2:$B$5860,A104,'Лицевые счета'!$F$2:$F$5860,"ЮЛ")</f>
        <v>0</v>
      </c>
      <c r="I104" s="23">
        <f>SUMIFS('Лицевые счета'!$H$2:$H$5860,'Лицевые счета'!$B$2:$B$5860,A104,'Лицевые счета'!$F$2:$F$5860,"ФЛ")</f>
        <v>256.2</v>
      </c>
      <c r="J104">
        <f>SUMIFS('Лицевые счета'!$I$2:$I$5860,'Лицевые счета'!$B$2:$B$5860,A104,'Лицевые счета'!$F$2:$F$5860,"ФЛ")</f>
        <v>12</v>
      </c>
      <c r="K104" s="23">
        <f>SUMIFS('Лицевые счета'!$H$2:$H$5860,'Лицевые счета'!$B$2:$B$5860,A104,'Лицевые счета'!$F$2:$F$5860,"ЮЛ")</f>
        <v>0</v>
      </c>
      <c r="L104" s="23">
        <f>I104+K104</f>
        <v>256.2</v>
      </c>
      <c r="M104" s="23">
        <f>VLOOKUP(A104,Дома,7,0)</f>
        <v>256.2</v>
      </c>
      <c r="N104" s="23">
        <f>M104-L104</f>
        <v>0</v>
      </c>
      <c r="O104">
        <f>COUNTIFS('Л_с и ПУ'!$B$2:$B$4570,A104,'Л_с и ПУ'!$C$2:$C$4570,"&gt;0")</f>
        <v>4</v>
      </c>
      <c r="P104">
        <f>SUMIF('Л_с и ПУ'!$B$2:$B$4570,A104,'Л_с и ПУ'!$C$2:$C$4570)</f>
        <v>4</v>
      </c>
      <c r="Q104">
        <f>SUMIF('Л_с и ПУ'!$B$2:$B$4570,A104,'Л_с и ПУ'!$F$2:$F$4570)</f>
        <v>425</v>
      </c>
      <c r="R104">
        <f>COUNTIFS('Л_с и ПУ'!$B$2:$B$4570,A104,'Л_с и ПУ'!$E$2:$E$4570,"Нет показаний")</f>
        <v>1</v>
      </c>
      <c r="S104">
        <f>SUMIF('Л_с и ПУ'!$B$2:$B$4570,A104,'Л_с и ПУ'!$K$2:$K$4570)</f>
        <v>167.6</v>
      </c>
      <c r="T104">
        <f>COUNTIFS('Л_с и ПУ'!$B$2:$B$4570,A104,'Л_с и ПУ'!$C$2:$C$4570,"0")</f>
        <v>2</v>
      </c>
      <c r="U104">
        <f>SUMIF('Л_с и ПУ'!$B$2:$B$4570,A104,'Л_с и ПУ'!$J$2:$J$4570)</f>
        <v>479.1</v>
      </c>
      <c r="V104">
        <f>Q104+S104+U104</f>
        <v>1071.7</v>
      </c>
      <c r="W104">
        <f>C104-V104</f>
        <v>-13.700000000000045</v>
      </c>
      <c r="X104">
        <f>IF((W104-B104)&gt;0,W104-B104,0)</f>
        <v>0</v>
      </c>
      <c r="Y104" s="26">
        <f>IFERROR(X104/B104,0)</f>
        <v>0</v>
      </c>
      <c r="Z104" s="26">
        <f>O104/F104</f>
        <v>0.66666666666666663</v>
      </c>
      <c r="AA104" s="26">
        <f>IFERROR(R104/P104,0)</f>
        <v>0.25</v>
      </c>
      <c r="AB104" t="str">
        <f>VLOOKUP(A104,Дома!$A$2:$H$280,2,0)</f>
        <v>нп Зашеек</v>
      </c>
      <c r="AC104">
        <f>VLOOKUP(A104,Дома!$A$2:$H$280,6,0)</f>
        <v>26.7</v>
      </c>
      <c r="AD104" s="26">
        <f t="shared" si="1"/>
        <v>0.23796791443850265</v>
      </c>
    </row>
    <row r="105" spans="1:30" x14ac:dyDescent="0.25">
      <c r="A105">
        <v>242798</v>
      </c>
      <c r="B105">
        <f>VLOOKUP(A105,Дома,5,0)*VLOOKUP(A105,Дома,6,0)</f>
        <v>25.84</v>
      </c>
      <c r="C105">
        <f>SUMIF(ОДПУ!$A$2:$A$351,A105,ОДПУ!$J$2:$J$351)</f>
        <v>155.099999999999</v>
      </c>
      <c r="D105" t="str">
        <f>VLOOKUP(A105,ОДПУ!$A$2:$J$351,8,0)</f>
        <v>Одноставочный</v>
      </c>
      <c r="E105">
        <f>IF(D105="Одноставочный",COUNTIFS(ОДПУ!$A$2:$A$351,A105),COUNTIFS(ОДПУ!$A$2:$A$351,A105)/2)</f>
        <v>1</v>
      </c>
      <c r="F105">
        <f>COUNTIFS('Лицевые счета'!$B$2:$B$5860,A105)</f>
        <v>3</v>
      </c>
      <c r="G105">
        <f>COUNTIFS('Лицевые счета'!$B$2:$B$5860,A105,'Лицевые счета'!$F$2:$F$5860,"ФЛ")</f>
        <v>3</v>
      </c>
      <c r="H105">
        <f>COUNTIFS('Лицевые счета'!$B$2:$B$5860,A105,'Лицевые счета'!$F$2:$F$5860,"ЮЛ")</f>
        <v>0</v>
      </c>
      <c r="I105" s="23">
        <f>SUMIFS('Лицевые счета'!$H$2:$H$5860,'Лицевые счета'!$B$2:$B$5860,A105,'Лицевые счета'!$F$2:$F$5860,"ФЛ")</f>
        <v>112.2</v>
      </c>
      <c r="J105">
        <f>SUMIFS('Лицевые счета'!$I$2:$I$5860,'Лицевые счета'!$B$2:$B$5860,A105,'Лицевые счета'!$F$2:$F$5860,"ФЛ")</f>
        <v>3</v>
      </c>
      <c r="K105" s="23">
        <f>SUMIFS('Лицевые счета'!$H$2:$H$5860,'Лицевые счета'!$B$2:$B$5860,A105,'Лицевые счета'!$F$2:$F$5860,"ЮЛ")</f>
        <v>0</v>
      </c>
      <c r="L105" s="23">
        <f>I105+K105</f>
        <v>112.2</v>
      </c>
      <c r="M105" s="23">
        <f>VLOOKUP(A105,Дома,7,0)</f>
        <v>112.2</v>
      </c>
      <c r="N105" s="23">
        <f>M105-L105</f>
        <v>0</v>
      </c>
      <c r="O105">
        <f>COUNTIFS('Л_с и ПУ'!$B$2:$B$4570,A105,'Л_с и ПУ'!$C$2:$C$4570,"&gt;0")</f>
        <v>3</v>
      </c>
      <c r="P105">
        <f>SUMIF('Л_с и ПУ'!$B$2:$B$4570,A105,'Л_с и ПУ'!$C$2:$C$4570)</f>
        <v>3</v>
      </c>
      <c r="Q105">
        <f>SUMIF('Л_с и ПУ'!$B$2:$B$4570,A105,'Л_с и ПУ'!$F$2:$F$4570)</f>
        <v>160</v>
      </c>
      <c r="R105">
        <f>COUNTIFS('Л_с и ПУ'!$B$2:$B$4570,A105,'Л_с и ПУ'!$E$2:$E$4570,"Нет показаний")</f>
        <v>0</v>
      </c>
      <c r="S105">
        <f>SUMIF('Л_с и ПУ'!$B$2:$B$4570,A105,'Л_с и ПУ'!$K$2:$K$4570)</f>
        <v>0</v>
      </c>
      <c r="T105">
        <f>COUNTIFS('Л_с и ПУ'!$B$2:$B$4570,A105,'Л_с и ПУ'!$C$2:$C$4570,"0")</f>
        <v>0</v>
      </c>
      <c r="U105">
        <f>SUMIF('Л_с и ПУ'!$B$2:$B$4570,A105,'Л_с и ПУ'!$J$2:$J$4570)</f>
        <v>0</v>
      </c>
      <c r="V105">
        <f>Q105+S105+U105</f>
        <v>160</v>
      </c>
      <c r="W105">
        <f>C105-V105</f>
        <v>-4.9000000000010004</v>
      </c>
      <c r="X105">
        <f>IF((W105-B105)&gt;0,W105-B105,0)</f>
        <v>0</v>
      </c>
      <c r="Y105" s="26">
        <f>IFERROR(X105/B105,0)</f>
        <v>0</v>
      </c>
      <c r="Z105" s="26">
        <f>O105/F105</f>
        <v>1</v>
      </c>
      <c r="AA105" s="26">
        <f>IFERROR(R105/P105,0)</f>
        <v>0</v>
      </c>
      <c r="AB105" t="str">
        <f>VLOOKUP(A105,Дома!$A$2:$H$280,2,0)</f>
        <v>пгт Умба</v>
      </c>
      <c r="AC105">
        <f>VLOOKUP(A105,Дома!$A$2:$H$280,6,0)</f>
        <v>13.6</v>
      </c>
      <c r="AD105" s="26">
        <f t="shared" si="1"/>
        <v>1.0756089844985764E-2</v>
      </c>
    </row>
    <row r="106" spans="1:30" x14ac:dyDescent="0.25">
      <c r="A106">
        <v>431304</v>
      </c>
      <c r="B106">
        <f>VLOOKUP(A106,Дома,5,0)*VLOOKUP(A106,Дома,6,0)</f>
        <v>210.32999999999998</v>
      </c>
      <c r="C106">
        <f>SUMIF(ОДПУ!$A$2:$A$351,A106,ОДПУ!$J$2:$J$351)</f>
        <v>4646</v>
      </c>
      <c r="D106" t="str">
        <f>VLOOKUP(A106,ОДПУ!$A$2:$J$351,8,0)</f>
        <v>Одноставочный</v>
      </c>
      <c r="E106">
        <f>IF(D106="Одноставочный",COUNTIFS(ОДПУ!$A$2:$A$351,A106),COUNTIFS(ОДПУ!$A$2:$A$351,A106)/2)</f>
        <v>1</v>
      </c>
      <c r="F106">
        <f>COUNTIFS('Лицевые счета'!$B$2:$B$5860,A106)</f>
        <v>23</v>
      </c>
      <c r="G106">
        <f>COUNTIFS('Лицевые счета'!$B$2:$B$5860,A106,'Лицевые счета'!$F$2:$F$5860,"ФЛ")</f>
        <v>23</v>
      </c>
      <c r="H106">
        <f>COUNTIFS('Лицевые счета'!$B$2:$B$5860,A106,'Лицевые счета'!$F$2:$F$5860,"ЮЛ")</f>
        <v>0</v>
      </c>
      <c r="I106" s="23">
        <f>SUMIFS('Лицевые счета'!$H$2:$H$5860,'Лицевые счета'!$B$2:$B$5860,A106,'Лицевые счета'!$F$2:$F$5860,"ФЛ")</f>
        <v>1264.4000000000001</v>
      </c>
      <c r="J106">
        <f>SUMIFS('Лицевые счета'!$I$2:$I$5860,'Лицевые счета'!$B$2:$B$5860,A106,'Лицевые счета'!$F$2:$F$5860,"ФЛ")</f>
        <v>51</v>
      </c>
      <c r="K106" s="23">
        <f>SUMIFS('Лицевые счета'!$H$2:$H$5860,'Лицевые счета'!$B$2:$B$5860,A106,'Лицевые счета'!$F$2:$F$5860,"ЮЛ")</f>
        <v>0</v>
      </c>
      <c r="L106" s="23">
        <f>I106+K106</f>
        <v>1264.4000000000001</v>
      </c>
      <c r="M106" s="23">
        <f>VLOOKUP(A106,Дома,7,0)</f>
        <v>1264.4000000000001</v>
      </c>
      <c r="N106" s="23">
        <f>M106-L106</f>
        <v>0</v>
      </c>
      <c r="O106">
        <f>COUNTIFS('Л_с и ПУ'!$B$2:$B$4570,A106,'Л_с и ПУ'!$C$2:$C$4570,"&gt;0")</f>
        <v>22</v>
      </c>
      <c r="P106">
        <f>SUMIF('Л_с и ПУ'!$B$2:$B$4570,A106,'Л_с и ПУ'!$C$2:$C$4570)</f>
        <v>22</v>
      </c>
      <c r="Q106">
        <f>SUMIF('Л_с и ПУ'!$B$2:$B$4570,A106,'Л_с и ПУ'!$F$2:$F$4570)</f>
        <v>4276</v>
      </c>
      <c r="R106">
        <f>COUNTIFS('Л_с и ПУ'!$B$2:$B$4570,A106,'Л_с и ПУ'!$E$2:$E$4570,"Нет показаний")</f>
        <v>2</v>
      </c>
      <c r="S106">
        <f>SUMIF('Л_с и ПУ'!$B$2:$B$4570,A106,'Л_с и ПУ'!$K$2:$K$4570)</f>
        <v>237.4</v>
      </c>
      <c r="T106">
        <f>COUNTIFS('Л_с и ПУ'!$B$2:$B$4570,A106,'Л_с и ПУ'!$C$2:$C$4570,"0")</f>
        <v>1</v>
      </c>
      <c r="U106">
        <f>SUMIF('Л_с и ПУ'!$B$2:$B$4570,A106,'Л_с и ПУ'!$J$2:$J$4570)</f>
        <v>134.30000000000001</v>
      </c>
      <c r="V106">
        <f>Q106+S106+U106</f>
        <v>4647.7</v>
      </c>
      <c r="W106">
        <f>C106-V106</f>
        <v>-1.6999999999998181</v>
      </c>
      <c r="X106">
        <f>IF((W106-B106)&gt;0,W106-B106,0)</f>
        <v>0</v>
      </c>
      <c r="Y106" s="26">
        <f>IFERROR(X106/B106,0)</f>
        <v>0</v>
      </c>
      <c r="Z106" s="26">
        <f>O106/F106</f>
        <v>0.95652173913043481</v>
      </c>
      <c r="AA106" s="26">
        <f>IFERROR(R106/P106,0)</f>
        <v>9.0909090909090912E-2</v>
      </c>
      <c r="AB106" t="str">
        <f>VLOOKUP(A106,Дома!$A$2:$H$280,2,0)</f>
        <v>г Мурманск</v>
      </c>
      <c r="AC106">
        <f>VLOOKUP(A106,Дома!$A$2:$H$280,6,0)</f>
        <v>110.7</v>
      </c>
      <c r="AD106" s="26">
        <f t="shared" si="1"/>
        <v>0.28196637799286806</v>
      </c>
    </row>
    <row r="107" spans="1:30" x14ac:dyDescent="0.25">
      <c r="A107">
        <v>58194</v>
      </c>
      <c r="B107">
        <f>VLOOKUP(A107,Дома,5,0)*VLOOKUP(A107,Дома,6,0)</f>
        <v>55.67</v>
      </c>
      <c r="C107">
        <f>SUMIF(ОДПУ!$A$2:$A$351,A107,ОДПУ!$J$2:$J$351)</f>
        <v>1392.1</v>
      </c>
      <c r="D107" t="str">
        <f>VLOOKUP(A107,ОДПУ!$A$2:$J$351,8,0)</f>
        <v>Одноставочный</v>
      </c>
      <c r="E107">
        <f>IF(D107="Одноставочный",COUNTIFS(ОДПУ!$A$2:$A$351,A107),COUNTIFS(ОДПУ!$A$2:$A$351,A107)/2)</f>
        <v>1</v>
      </c>
      <c r="F107">
        <f>COUNTIFS('Лицевые счета'!$B$2:$B$5860,A107)</f>
        <v>8</v>
      </c>
      <c r="G107">
        <f>COUNTIFS('Лицевые счета'!$B$2:$B$5860,A107,'Лицевые счета'!$F$2:$F$5860,"ФЛ")</f>
        <v>8</v>
      </c>
      <c r="H107">
        <f>COUNTIFS('Лицевые счета'!$B$2:$B$5860,A107,'Лицевые счета'!$F$2:$F$5860,"ЮЛ")</f>
        <v>0</v>
      </c>
      <c r="I107" s="23">
        <f>SUMIFS('Лицевые счета'!$H$2:$H$5860,'Лицевые счета'!$B$2:$B$5860,A107,'Лицевые счета'!$F$2:$F$5860,"ФЛ")</f>
        <v>392.59999999999997</v>
      </c>
      <c r="J107">
        <f>SUMIFS('Лицевые счета'!$I$2:$I$5860,'Лицевые счета'!$B$2:$B$5860,A107,'Лицевые счета'!$F$2:$F$5860,"ФЛ")</f>
        <v>11</v>
      </c>
      <c r="K107" s="23">
        <f>SUMIFS('Лицевые счета'!$H$2:$H$5860,'Лицевые счета'!$B$2:$B$5860,A107,'Лицевые счета'!$F$2:$F$5860,"ЮЛ")</f>
        <v>0</v>
      </c>
      <c r="L107" s="23">
        <f>I107+K107</f>
        <v>392.59999999999997</v>
      </c>
      <c r="M107" s="23">
        <f>VLOOKUP(A107,Дома,7,0)</f>
        <v>392.6</v>
      </c>
      <c r="N107" s="23">
        <f>M107-L107</f>
        <v>0</v>
      </c>
      <c r="O107">
        <f>COUNTIFS('Л_с и ПУ'!$B$2:$B$4570,A107,'Л_с и ПУ'!$C$2:$C$4570,"&gt;0")</f>
        <v>8</v>
      </c>
      <c r="P107">
        <f>SUMIF('Л_с и ПУ'!$B$2:$B$4570,A107,'Л_с и ПУ'!$C$2:$C$4570)</f>
        <v>8</v>
      </c>
      <c r="Q107">
        <f>SUMIF('Л_с и ПУ'!$B$2:$B$4570,A107,'Л_с и ПУ'!$F$2:$F$4570)</f>
        <v>1155.4000000000001</v>
      </c>
      <c r="R107">
        <f>COUNTIFS('Л_с и ПУ'!$B$2:$B$4570,A107,'Л_с и ПУ'!$E$2:$E$4570,"Нет показаний")</f>
        <v>2</v>
      </c>
      <c r="S107">
        <f>SUMIF('Л_с и ПУ'!$B$2:$B$4570,A107,'Л_с и ПУ'!$K$2:$K$4570)</f>
        <v>237.4</v>
      </c>
      <c r="T107">
        <f>COUNTIFS('Л_с и ПУ'!$B$2:$B$4570,A107,'Л_с и ПУ'!$C$2:$C$4570,"0")</f>
        <v>0</v>
      </c>
      <c r="U107">
        <f>SUMIF('Л_с и ПУ'!$B$2:$B$4570,A107,'Л_с и ПУ'!$J$2:$J$4570)</f>
        <v>0</v>
      </c>
      <c r="V107">
        <f>Q107+S107+U107</f>
        <v>1392.8000000000002</v>
      </c>
      <c r="W107">
        <f>C107-V107</f>
        <v>-0.70000000000027285</v>
      </c>
      <c r="X107">
        <f>IF((W107-B107)&gt;0,W107-B107,0)</f>
        <v>0</v>
      </c>
      <c r="Y107" s="26">
        <f>IFERROR(X107/B107,0)</f>
        <v>0</v>
      </c>
      <c r="Z107" s="26">
        <f>O107/F107</f>
        <v>1</v>
      </c>
      <c r="AA107" s="26">
        <f>IFERROR(R107/P107,0)</f>
        <v>0.25</v>
      </c>
      <c r="AB107" t="str">
        <f>VLOOKUP(A107,Дома!$A$2:$H$280,2,0)</f>
        <v>г Кандалакша</v>
      </c>
      <c r="AC107">
        <f>VLOOKUP(A107,Дома!$A$2:$H$280,6,0)</f>
        <v>29.3</v>
      </c>
      <c r="AD107" s="26">
        <f t="shared" si="1"/>
        <v>6.9563152896486236E-2</v>
      </c>
    </row>
    <row r="108" spans="1:30" x14ac:dyDescent="0.25">
      <c r="A108">
        <v>527150</v>
      </c>
      <c r="B108">
        <f>VLOOKUP(A108,Дома,5,0)*VLOOKUP(A108,Дома,6,0)</f>
        <v>79.419999999999987</v>
      </c>
      <c r="C108">
        <f>SUMIF(ОДПУ!$A$2:$A$351,A108,ОДПУ!$J$2:$J$351)</f>
        <v>1477.8</v>
      </c>
      <c r="D108" t="str">
        <f>VLOOKUP(A108,ОДПУ!$A$2:$J$351,8,0)</f>
        <v>Одноставочный</v>
      </c>
      <c r="E108">
        <f>IF(D108="Одноставочный",COUNTIFS(ОДПУ!$A$2:$A$351,A108),COUNTIFS(ОДПУ!$A$2:$A$351,A108)/2)</f>
        <v>1</v>
      </c>
      <c r="F108">
        <f>COUNTIFS('Лицевые счета'!$B$2:$B$5860,A108)</f>
        <v>8</v>
      </c>
      <c r="G108">
        <f>COUNTIFS('Лицевые счета'!$B$2:$B$5860,A108,'Лицевые счета'!$F$2:$F$5860,"ФЛ")</f>
        <v>8</v>
      </c>
      <c r="H108">
        <f>COUNTIFS('Лицевые счета'!$B$2:$B$5860,A108,'Лицевые счета'!$F$2:$F$5860,"ЮЛ")</f>
        <v>0</v>
      </c>
      <c r="I108" s="23">
        <f>SUMIFS('Лицевые счета'!$H$2:$H$5860,'Лицевые счета'!$B$2:$B$5860,A108,'Лицевые счета'!$F$2:$F$5860,"ФЛ")</f>
        <v>421.2</v>
      </c>
      <c r="J108">
        <f>SUMIFS('Лицевые счета'!$I$2:$I$5860,'Лицевые счета'!$B$2:$B$5860,A108,'Лицевые счета'!$F$2:$F$5860,"ФЛ")</f>
        <v>12</v>
      </c>
      <c r="K108" s="23">
        <f>SUMIFS('Лицевые счета'!$H$2:$H$5860,'Лицевые счета'!$B$2:$B$5860,A108,'Лицевые счета'!$F$2:$F$5860,"ЮЛ")</f>
        <v>0</v>
      </c>
      <c r="L108" s="23">
        <f>I108+K108</f>
        <v>421.2</v>
      </c>
      <c r="M108" s="23">
        <f>VLOOKUP(A108,Дома,7,0)</f>
        <v>421.2</v>
      </c>
      <c r="N108" s="23">
        <f>M108-L108</f>
        <v>0</v>
      </c>
      <c r="O108">
        <f>COUNTIFS('Л_с и ПУ'!$B$2:$B$4570,A108,'Л_с и ПУ'!$C$2:$C$4570,"&gt;0")</f>
        <v>8</v>
      </c>
      <c r="P108">
        <f>SUMIF('Л_с и ПУ'!$B$2:$B$4570,A108,'Л_с и ПУ'!$C$2:$C$4570)</f>
        <v>8</v>
      </c>
      <c r="Q108">
        <f>SUMIF('Л_с и ПУ'!$B$2:$B$4570,A108,'Л_с и ПУ'!$F$2:$F$4570)</f>
        <v>1478</v>
      </c>
      <c r="R108">
        <f>COUNTIFS('Л_с и ПУ'!$B$2:$B$4570,A108,'Л_с и ПУ'!$E$2:$E$4570,"Нет показаний")</f>
        <v>0</v>
      </c>
      <c r="S108">
        <f>SUMIF('Л_с и ПУ'!$B$2:$B$4570,A108,'Л_с и ПУ'!$K$2:$K$4570)</f>
        <v>0</v>
      </c>
      <c r="T108">
        <f>COUNTIFS('Л_с и ПУ'!$B$2:$B$4570,A108,'Л_с и ПУ'!$C$2:$C$4570,"0")</f>
        <v>0</v>
      </c>
      <c r="U108">
        <f>SUMIF('Л_с и ПУ'!$B$2:$B$4570,A108,'Л_с и ПУ'!$J$2:$J$4570)</f>
        <v>0</v>
      </c>
      <c r="V108">
        <f>Q108+S108+U108</f>
        <v>1478</v>
      </c>
      <c r="W108">
        <f>C108-V108</f>
        <v>-0.20000000000004547</v>
      </c>
      <c r="X108">
        <f>IF((W108-B108)&gt;0,W108-B108,0)</f>
        <v>0</v>
      </c>
      <c r="Y108" s="26">
        <f>IFERROR(X108/B108,0)</f>
        <v>0</v>
      </c>
      <c r="Z108" s="26">
        <f>O108/F108</f>
        <v>1</v>
      </c>
      <c r="AA108" s="26">
        <f>IFERROR(R108/P108,0)</f>
        <v>0</v>
      </c>
      <c r="AB108" t="str">
        <f>VLOOKUP(A108,Дома!$A$2:$H$280,2,0)</f>
        <v>г Кандалакша</v>
      </c>
      <c r="AC108">
        <f>VLOOKUP(A108,Дома!$A$2:$H$280,6,0)</f>
        <v>41.8</v>
      </c>
      <c r="AD108" s="26">
        <f t="shared" si="1"/>
        <v>1.2514970059880239</v>
      </c>
    </row>
    <row r="109" spans="1:30" x14ac:dyDescent="0.25">
      <c r="A109">
        <v>242886</v>
      </c>
      <c r="B109">
        <f>VLOOKUP(A109,Дома,5,0)*VLOOKUP(A109,Дома,6,0)</f>
        <v>28.12</v>
      </c>
      <c r="C109">
        <f>SUMIF(ОДПУ!$A$2:$A$351,A109,ОДПУ!$J$2:$J$351)</f>
        <v>0</v>
      </c>
      <c r="D109" t="str">
        <f>VLOOKUP(A109,ОДПУ!$A$2:$J$351,8,0)</f>
        <v>Одноставочный</v>
      </c>
      <c r="E109">
        <f>IF(D109="Одноставочный",COUNTIFS(ОДПУ!$A$2:$A$351,A109),COUNTIFS(ОДПУ!$A$2:$A$351,A109)/2)</f>
        <v>1</v>
      </c>
      <c r="F109">
        <f>COUNTIFS('Лицевые счета'!$B$2:$B$5860,A109)</f>
        <v>1</v>
      </c>
      <c r="G109">
        <f>COUNTIFS('Лицевые счета'!$B$2:$B$5860,A109,'Лицевые счета'!$F$2:$F$5860,"ФЛ")</f>
        <v>1</v>
      </c>
      <c r="H109">
        <f>COUNTIFS('Лицевые счета'!$B$2:$B$5860,A109,'Лицевые счета'!$F$2:$F$5860,"ЮЛ")</f>
        <v>0</v>
      </c>
      <c r="I109" s="23">
        <f>SUMIFS('Лицевые счета'!$H$2:$H$5860,'Лицевые счета'!$B$2:$B$5860,A109,'Лицевые счета'!$F$2:$F$5860,"ФЛ")</f>
        <v>33.4</v>
      </c>
      <c r="J109">
        <f>SUMIFS('Лицевые счета'!$I$2:$I$5860,'Лицевые счета'!$B$2:$B$5860,A109,'Лицевые счета'!$F$2:$F$5860,"ФЛ")</f>
        <v>1</v>
      </c>
      <c r="K109" s="23">
        <f>SUMIFS('Лицевые счета'!$H$2:$H$5860,'Лицевые счета'!$B$2:$B$5860,A109,'Лицевые счета'!$F$2:$F$5860,"ЮЛ")</f>
        <v>0</v>
      </c>
      <c r="L109" s="23">
        <f>I109+K109</f>
        <v>33.4</v>
      </c>
      <c r="M109" s="23">
        <f>VLOOKUP(A109,Дома,7,0)</f>
        <v>33.4</v>
      </c>
      <c r="N109" s="23">
        <f>M109-L109</f>
        <v>0</v>
      </c>
      <c r="O109">
        <f>COUNTIFS('Л_с и ПУ'!$B$2:$B$4570,A109,'Л_с и ПУ'!$C$2:$C$4570,"&gt;0")</f>
        <v>1</v>
      </c>
      <c r="P109">
        <f>SUMIF('Л_с и ПУ'!$B$2:$B$4570,A109,'Л_с и ПУ'!$C$2:$C$4570)</f>
        <v>1</v>
      </c>
      <c r="Q109">
        <f>SUMIF('Л_с и ПУ'!$B$2:$B$4570,A109,'Л_с и ПУ'!$F$2:$F$4570)</f>
        <v>0</v>
      </c>
      <c r="R109">
        <f>COUNTIFS('Л_с и ПУ'!$B$2:$B$4570,A109,'Л_с и ПУ'!$E$2:$E$4570,"Нет показаний")</f>
        <v>0</v>
      </c>
      <c r="S109">
        <f>SUMIF('Л_с и ПУ'!$B$2:$B$4570,A109,'Л_с и ПУ'!$K$2:$K$4570)</f>
        <v>0</v>
      </c>
      <c r="T109">
        <f>COUNTIFS('Л_с и ПУ'!$B$2:$B$4570,A109,'Л_с и ПУ'!$C$2:$C$4570,"0")</f>
        <v>0</v>
      </c>
      <c r="U109">
        <f>SUMIF('Л_с и ПУ'!$B$2:$B$4570,A109,'Л_с и ПУ'!$J$2:$J$4570)</f>
        <v>0</v>
      </c>
      <c r="V109">
        <f>Q109+S109+U109</f>
        <v>0</v>
      </c>
      <c r="W109">
        <f>C109-V109</f>
        <v>0</v>
      </c>
      <c r="X109">
        <f>IF((W109-B109)&gt;0,W109-B109,0)</f>
        <v>0</v>
      </c>
      <c r="Y109" s="26">
        <f>IFERROR(X109/B109,0)</f>
        <v>0</v>
      </c>
      <c r="Z109" s="26">
        <f>O109/F109</f>
        <v>1</v>
      </c>
      <c r="AA109" s="26">
        <f>IFERROR(R109/P109,0)</f>
        <v>0</v>
      </c>
      <c r="AB109" t="str">
        <f>VLOOKUP(A109,Дома!$A$2:$H$280,2,0)</f>
        <v>пгт Умба</v>
      </c>
      <c r="AC109">
        <f>VLOOKUP(A109,Дома!$A$2:$H$280,6,0)</f>
        <v>14.8</v>
      </c>
      <c r="AD109" s="26">
        <f t="shared" si="1"/>
        <v>0.1761904761904762</v>
      </c>
    </row>
    <row r="110" spans="1:30" x14ac:dyDescent="0.25">
      <c r="A110">
        <v>1601</v>
      </c>
      <c r="B110">
        <f>VLOOKUP(A110,Дома,5,0)*VLOOKUP(A110,Дома,6,0)</f>
        <v>0</v>
      </c>
      <c r="C110">
        <f>SUMIF(ОДПУ!$A$2:$A$351,A110,ОДПУ!$J$2:$J$351)</f>
        <v>240</v>
      </c>
      <c r="D110" t="str">
        <f>VLOOKUP(A110,ОДПУ!$A$2:$J$351,8,0)</f>
        <v>Одноставочный</v>
      </c>
      <c r="E110">
        <f>IF(D110="Одноставочный",COUNTIFS(ОДПУ!$A$2:$A$351,A110),COUNTIFS(ОДПУ!$A$2:$A$351,A110)/2)</f>
        <v>1</v>
      </c>
      <c r="F110">
        <f>COUNTIFS('Лицевые счета'!$B$2:$B$5860,A110)</f>
        <v>2</v>
      </c>
      <c r="G110">
        <f>COUNTIFS('Лицевые счета'!$B$2:$B$5860,A110,'Лицевые счета'!$F$2:$F$5860,"ФЛ")</f>
        <v>2</v>
      </c>
      <c r="H110">
        <f>COUNTIFS('Лицевые счета'!$B$2:$B$5860,A110,'Лицевые счета'!$F$2:$F$5860,"ЮЛ")</f>
        <v>0</v>
      </c>
      <c r="I110" s="23">
        <f>SUMIFS('Лицевые счета'!$H$2:$H$5860,'Лицевые счета'!$B$2:$B$5860,A110,'Лицевые счета'!$F$2:$F$5860,"ФЛ")</f>
        <v>84</v>
      </c>
      <c r="J110">
        <f>SUMIFS('Лицевые счета'!$I$2:$I$5860,'Лицевые счета'!$B$2:$B$5860,A110,'Лицевые счета'!$F$2:$F$5860,"ФЛ")</f>
        <v>4</v>
      </c>
      <c r="K110" s="23">
        <f>SUMIFS('Лицевые счета'!$H$2:$H$5860,'Лицевые счета'!$B$2:$B$5860,A110,'Лицевые счета'!$F$2:$F$5860,"ЮЛ")</f>
        <v>0</v>
      </c>
      <c r="L110" s="23">
        <f>I110+K110</f>
        <v>84</v>
      </c>
      <c r="M110" s="23">
        <f>VLOOKUP(A110,Дома,7,0)</f>
        <v>84</v>
      </c>
      <c r="N110" s="23">
        <f>M110-L110</f>
        <v>0</v>
      </c>
      <c r="O110">
        <f>COUNTIFS('Л_с и ПУ'!$B$2:$B$4570,A110,'Л_с и ПУ'!$C$2:$C$4570,"&gt;0")</f>
        <v>2</v>
      </c>
      <c r="P110">
        <f>SUMIF('Л_с и ПУ'!$B$2:$B$4570,A110,'Л_с и ПУ'!$C$2:$C$4570)</f>
        <v>2</v>
      </c>
      <c r="Q110">
        <f>SUMIF('Л_с и ПУ'!$B$2:$B$4570,A110,'Л_с и ПУ'!$F$2:$F$4570)</f>
        <v>240</v>
      </c>
      <c r="R110">
        <f>COUNTIFS('Л_с и ПУ'!$B$2:$B$4570,A110,'Л_с и ПУ'!$E$2:$E$4570,"Нет показаний")</f>
        <v>0</v>
      </c>
      <c r="S110">
        <f>SUMIF('Л_с и ПУ'!$B$2:$B$4570,A110,'Л_с и ПУ'!$K$2:$K$4570)</f>
        <v>0</v>
      </c>
      <c r="T110">
        <f>COUNTIFS('Л_с и ПУ'!$B$2:$B$4570,A110,'Л_с и ПУ'!$C$2:$C$4570,"0")</f>
        <v>0</v>
      </c>
      <c r="U110">
        <f>SUMIF('Л_с и ПУ'!$B$2:$B$4570,A110,'Л_с и ПУ'!$J$2:$J$4570)</f>
        <v>0</v>
      </c>
      <c r="V110">
        <f>Q110+S110+U110</f>
        <v>240</v>
      </c>
      <c r="W110">
        <f>C110-V110</f>
        <v>0</v>
      </c>
      <c r="X110">
        <f>IF((W110-B110)&gt;0,W110-B110,0)</f>
        <v>0</v>
      </c>
      <c r="Y110" s="26">
        <f>IFERROR(X110/B110,0)</f>
        <v>0</v>
      </c>
      <c r="Z110" s="26">
        <f>O110/F110</f>
        <v>1</v>
      </c>
      <c r="AA110" s="26">
        <f>IFERROR(R110/P110,0)</f>
        <v>0</v>
      </c>
      <c r="AB110" t="str">
        <f>VLOOKUP(A110,Дома!$A$2:$H$280,2,0)</f>
        <v>нп Африканда 2</v>
      </c>
      <c r="AC110">
        <f>VLOOKUP(A110,Дома!$A$2:$H$280,6,0)</f>
        <v>0</v>
      </c>
      <c r="AD110" s="26">
        <f t="shared" si="1"/>
        <v>0</v>
      </c>
    </row>
    <row r="111" spans="1:30" x14ac:dyDescent="0.25">
      <c r="A111">
        <v>56963</v>
      </c>
      <c r="B111">
        <f>VLOOKUP(A111,Дома,5,0)*VLOOKUP(A111,Дома,6,0)</f>
        <v>155.22999999999999</v>
      </c>
      <c r="C111">
        <f>SUMIF(ОДПУ!$A$2:$A$351,A111,ОДПУ!$J$2:$J$351)</f>
        <v>2820</v>
      </c>
      <c r="D111" t="str">
        <f>VLOOKUP(A111,ОДПУ!$A$2:$J$351,8,0)</f>
        <v>Одноставочный</v>
      </c>
      <c r="E111">
        <f>IF(D111="Одноставочный",COUNTIFS(ОДПУ!$A$2:$A$351,A111),COUNTIFS(ОДПУ!$A$2:$A$351,A111)/2)</f>
        <v>1</v>
      </c>
      <c r="F111">
        <f>COUNTIFS('Лицевые счета'!$B$2:$B$5860,A111)</f>
        <v>17</v>
      </c>
      <c r="G111">
        <f>COUNTIFS('Лицевые счета'!$B$2:$B$5860,A111,'Лицевые счета'!$F$2:$F$5860,"ФЛ")</f>
        <v>16</v>
      </c>
      <c r="H111">
        <f>COUNTIFS('Лицевые счета'!$B$2:$B$5860,A111,'Лицевые счета'!$F$2:$F$5860,"ЮЛ")</f>
        <v>1</v>
      </c>
      <c r="I111" s="23">
        <f>SUMIFS('Лицевые счета'!$H$2:$H$5860,'Лицевые счета'!$B$2:$B$5860,A111,'Лицевые счета'!$F$2:$F$5860,"ФЛ")</f>
        <v>996.20000000000016</v>
      </c>
      <c r="J111">
        <f>SUMIFS('Лицевые счета'!$I$2:$I$5860,'Лицевые счета'!$B$2:$B$5860,A111,'Лицевые счета'!$F$2:$F$5860,"ФЛ")</f>
        <v>43</v>
      </c>
      <c r="K111" s="23">
        <f>SUMIFS('Лицевые счета'!$H$2:$H$5860,'Лицевые счета'!$B$2:$B$5860,A111,'Лицевые счета'!$F$2:$F$5860,"ЮЛ")</f>
        <v>0</v>
      </c>
      <c r="L111" s="23">
        <f>I111+K111</f>
        <v>996.20000000000016</v>
      </c>
      <c r="M111" s="23">
        <f>VLOOKUP(A111,Дома,7,0)</f>
        <v>996.2</v>
      </c>
      <c r="N111" s="23">
        <f>M111-L111</f>
        <v>0</v>
      </c>
      <c r="O111">
        <f>COUNTIFS('Л_с и ПУ'!$B$2:$B$4570,A111,'Л_с и ПУ'!$C$2:$C$4570,"&gt;0")</f>
        <v>16</v>
      </c>
      <c r="P111">
        <f>SUMIF('Л_с и ПУ'!$B$2:$B$4570,A111,'Л_с и ПУ'!$C$2:$C$4570)</f>
        <v>16</v>
      </c>
      <c r="Q111">
        <f>SUMIF('Л_с и ПУ'!$B$2:$B$4570,A111,'Л_с и ПУ'!$F$2:$F$4570)</f>
        <v>2551</v>
      </c>
      <c r="R111">
        <f>COUNTIFS('Л_с и ПУ'!$B$2:$B$4570,A111,'Л_с и ПУ'!$E$2:$E$4570,"Нет показаний")</f>
        <v>0</v>
      </c>
      <c r="S111">
        <f>SUMIF('Л_с и ПУ'!$B$2:$B$4570,A111,'Л_с и ПУ'!$K$2:$K$4570)</f>
        <v>0</v>
      </c>
      <c r="T111">
        <f>COUNTIFS('Л_с и ПУ'!$B$2:$B$4570,A111,'Л_с и ПУ'!$C$2:$C$4570,"0")</f>
        <v>1</v>
      </c>
      <c r="U111">
        <f>SUMIF('Л_с и ПУ'!$B$2:$B$4570,A111,'Л_с и ПУ'!$J$2:$J$4570)</f>
        <v>263.70000000000005</v>
      </c>
      <c r="V111">
        <f>Q111+S111+U111</f>
        <v>2814.7</v>
      </c>
      <c r="W111">
        <f>C111-V111</f>
        <v>5.3000000000001819</v>
      </c>
      <c r="X111">
        <f>IF((W111-B111)&gt;0,W111-B111,0)</f>
        <v>0</v>
      </c>
      <c r="Y111" s="26">
        <f>IFERROR(X111/B111,0)</f>
        <v>0</v>
      </c>
      <c r="Z111" s="26">
        <f>O111/F111</f>
        <v>0.94117647058823528</v>
      </c>
      <c r="AA111" s="26">
        <f>IFERROR(R111/P111,0)</f>
        <v>0</v>
      </c>
      <c r="AB111" t="str">
        <f>VLOOKUP(A111,Дома!$A$2:$H$280,2,0)</f>
        <v>г Апатиты</v>
      </c>
      <c r="AC111">
        <f>VLOOKUP(A111,Дома!$A$2:$H$280,6,0)</f>
        <v>81.7</v>
      </c>
      <c r="AD111" s="26">
        <f t="shared" si="1"/>
        <v>0.995127892813642</v>
      </c>
    </row>
    <row r="112" spans="1:30" x14ac:dyDescent="0.25">
      <c r="A112">
        <v>1598</v>
      </c>
      <c r="B112">
        <f>VLOOKUP(A112,Дома,5,0)*VLOOKUP(A112,Дома,6,0)</f>
        <v>0</v>
      </c>
      <c r="C112">
        <f>SUMIF(ОДПУ!$A$2:$A$351,A112,ОДПУ!$J$2:$J$351)</f>
        <v>149</v>
      </c>
      <c r="D112" t="str">
        <f>VLOOKUP(A112,ОДПУ!$A$2:$J$351,8,0)</f>
        <v>Одноставочный</v>
      </c>
      <c r="E112">
        <f>IF(D112="Одноставочный",COUNTIFS(ОДПУ!$A$2:$A$351,A112),COUNTIFS(ОДПУ!$A$2:$A$351,A112)/2)</f>
        <v>1</v>
      </c>
      <c r="F112">
        <f>COUNTIFS('Лицевые счета'!$B$2:$B$5860,A112)</f>
        <v>2</v>
      </c>
      <c r="G112">
        <f>COUNTIFS('Лицевые счета'!$B$2:$B$5860,A112,'Лицевые счета'!$F$2:$F$5860,"ФЛ")</f>
        <v>2</v>
      </c>
      <c r="H112">
        <f>COUNTIFS('Лицевые счета'!$B$2:$B$5860,A112,'Лицевые счета'!$F$2:$F$5860,"ЮЛ")</f>
        <v>0</v>
      </c>
      <c r="I112" s="23">
        <f>SUMIFS('Лицевые счета'!$H$2:$H$5860,'Лицевые счета'!$B$2:$B$5860,A112,'Лицевые счета'!$F$2:$F$5860,"ФЛ")</f>
        <v>82.1</v>
      </c>
      <c r="J112">
        <f>SUMIFS('Лицевые счета'!$I$2:$I$5860,'Лицевые счета'!$B$2:$B$5860,A112,'Лицевые счета'!$F$2:$F$5860,"ФЛ")</f>
        <v>2</v>
      </c>
      <c r="K112" s="23">
        <f>SUMIFS('Лицевые счета'!$H$2:$H$5860,'Лицевые счета'!$B$2:$B$5860,A112,'Лицевые счета'!$F$2:$F$5860,"ЮЛ")</f>
        <v>0</v>
      </c>
      <c r="L112" s="23">
        <f>I112+K112</f>
        <v>82.1</v>
      </c>
      <c r="M112" s="23">
        <f>VLOOKUP(A112,Дома,7,0)</f>
        <v>82.1</v>
      </c>
      <c r="N112" s="23">
        <f>M112-L112</f>
        <v>0</v>
      </c>
      <c r="O112">
        <f>COUNTIFS('Л_с и ПУ'!$B$2:$B$4570,A112,'Л_с и ПУ'!$C$2:$C$4570,"&gt;0")</f>
        <v>2</v>
      </c>
      <c r="P112">
        <f>SUMIF('Л_с и ПУ'!$B$2:$B$4570,A112,'Л_с и ПУ'!$C$2:$C$4570)</f>
        <v>2</v>
      </c>
      <c r="Q112">
        <f>SUMIF('Л_с и ПУ'!$B$2:$B$4570,A112,'Л_с и ПУ'!$F$2:$F$4570)</f>
        <v>141.60000000000039</v>
      </c>
      <c r="R112">
        <f>COUNTIFS('Л_с и ПУ'!$B$2:$B$4570,A112,'Л_с и ПУ'!$E$2:$E$4570,"Нет показаний")</f>
        <v>0</v>
      </c>
      <c r="S112">
        <f>SUMIF('Л_с и ПУ'!$B$2:$B$4570,A112,'Л_с и ПУ'!$K$2:$K$4570)</f>
        <v>0</v>
      </c>
      <c r="T112">
        <f>COUNTIFS('Л_с и ПУ'!$B$2:$B$4570,A112,'Л_с и ПУ'!$C$2:$C$4570,"0")</f>
        <v>0</v>
      </c>
      <c r="U112">
        <f>SUMIF('Л_с и ПУ'!$B$2:$B$4570,A112,'Л_с и ПУ'!$J$2:$J$4570)</f>
        <v>0</v>
      </c>
      <c r="V112">
        <f>Q112+S112+U112</f>
        <v>141.60000000000039</v>
      </c>
      <c r="W112">
        <f>C112-V112</f>
        <v>7.3999999999996078</v>
      </c>
      <c r="X112">
        <f>IF((W112-B112)&gt;0,W112-B112,0)</f>
        <v>7.3999999999996078</v>
      </c>
      <c r="Y112" s="26">
        <f>IFERROR(X112/B112,0)</f>
        <v>0</v>
      </c>
      <c r="Z112" s="26">
        <f>O112/F112</f>
        <v>1</v>
      </c>
      <c r="AA112" s="26">
        <f>IFERROR(R112/P112,0)</f>
        <v>0</v>
      </c>
      <c r="AB112" t="str">
        <f>VLOOKUP(A112,Дома!$A$2:$H$280,2,0)</f>
        <v>нп Африканда 2</v>
      </c>
      <c r="AC112">
        <f>VLOOKUP(A112,Дома!$A$2:$H$280,6,0)</f>
        <v>0</v>
      </c>
      <c r="AD112" s="26">
        <f t="shared" si="1"/>
        <v>0</v>
      </c>
    </row>
    <row r="113" spans="1:30" x14ac:dyDescent="0.25">
      <c r="A113">
        <v>511708</v>
      </c>
      <c r="B113">
        <f>VLOOKUP(A113,Дома,5,0)*VLOOKUP(A113,Дома,6,0)</f>
        <v>91.77</v>
      </c>
      <c r="C113">
        <f>SUMIF(ОДПУ!$A$2:$A$351,A113,ОДПУ!$J$2:$J$351)</f>
        <v>1484.08</v>
      </c>
      <c r="D113" t="str">
        <f>VLOOKUP(A113,ОДПУ!$A$2:$J$351,8,0)</f>
        <v>Одноставочный</v>
      </c>
      <c r="E113">
        <f>IF(D113="Одноставочный",COUNTIFS(ОДПУ!$A$2:$A$351,A113),COUNTIFS(ОДПУ!$A$2:$A$351,A113)/2)</f>
        <v>1</v>
      </c>
      <c r="F113">
        <f>COUNTIFS('Лицевые счета'!$B$2:$B$5860,A113)</f>
        <v>9</v>
      </c>
      <c r="G113">
        <f>COUNTIFS('Лицевые счета'!$B$2:$B$5860,A113,'Лицевые счета'!$F$2:$F$5860,"ФЛ")</f>
        <v>8</v>
      </c>
      <c r="H113">
        <f>COUNTIFS('Лицевые счета'!$B$2:$B$5860,A113,'Лицевые счета'!$F$2:$F$5860,"ЮЛ")</f>
        <v>1</v>
      </c>
      <c r="I113" s="23">
        <f>SUMIFS('Лицевые счета'!$H$2:$H$5860,'Лицевые счета'!$B$2:$B$5860,A113,'Лицевые счета'!$F$2:$F$5860,"ФЛ")</f>
        <v>377.2</v>
      </c>
      <c r="J113">
        <f>SUMIFS('Лицевые счета'!$I$2:$I$5860,'Лицевые счета'!$B$2:$B$5860,A113,'Лицевые счета'!$F$2:$F$5860,"ФЛ")</f>
        <v>14</v>
      </c>
      <c r="K113" s="23">
        <f>SUMIFS('Лицевые счета'!$H$2:$H$5860,'Лицевые счета'!$B$2:$B$5860,A113,'Лицевые счета'!$F$2:$F$5860,"ЮЛ")</f>
        <v>60.5</v>
      </c>
      <c r="L113" s="23">
        <f>I113+K113</f>
        <v>437.7</v>
      </c>
      <c r="M113" s="23">
        <f>VLOOKUP(A113,Дома,7,0)</f>
        <v>437.7</v>
      </c>
      <c r="N113" s="23">
        <f>M113-L113</f>
        <v>0</v>
      </c>
      <c r="O113">
        <f>COUNTIFS('Л_с и ПУ'!$B$2:$B$4570,A113,'Л_с и ПУ'!$C$2:$C$4570,"&gt;0")</f>
        <v>9</v>
      </c>
      <c r="P113">
        <f>SUMIF('Л_с и ПУ'!$B$2:$B$4570,A113,'Л_с и ПУ'!$C$2:$C$4570)</f>
        <v>9</v>
      </c>
      <c r="Q113">
        <f>SUMIF('Л_с и ПУ'!$B$2:$B$4570,A113,'Л_с и ПУ'!$F$2:$F$4570)</f>
        <v>1474</v>
      </c>
      <c r="R113">
        <f>COUNTIFS('Л_с и ПУ'!$B$2:$B$4570,A113,'Л_с и ПУ'!$E$2:$E$4570,"Нет показаний")</f>
        <v>1</v>
      </c>
      <c r="S113">
        <f>SUMIF('Л_с и ПУ'!$B$2:$B$4570,A113,'Л_с и ПУ'!$K$2:$K$4570)</f>
        <v>0</v>
      </c>
      <c r="T113">
        <f>COUNTIFS('Л_с и ПУ'!$B$2:$B$4570,A113,'Л_с и ПУ'!$C$2:$C$4570,"0")</f>
        <v>0</v>
      </c>
      <c r="U113">
        <f>SUMIF('Л_с и ПУ'!$B$2:$B$4570,A113,'Л_с и ПУ'!$J$2:$J$4570)</f>
        <v>0</v>
      </c>
      <c r="V113">
        <f>Q113+S113+U113</f>
        <v>1474</v>
      </c>
      <c r="W113">
        <f>C113-V113</f>
        <v>10.079999999999927</v>
      </c>
      <c r="X113">
        <f>IF((W113-B113)&gt;0,W113-B113,0)</f>
        <v>0</v>
      </c>
      <c r="Y113" s="26">
        <f>IFERROR(X113/B113,0)</f>
        <v>0</v>
      </c>
      <c r="Z113" s="26">
        <f>O113/F113</f>
        <v>1</v>
      </c>
      <c r="AA113" s="26">
        <f>IFERROR(R113/P113,0)</f>
        <v>0.1111111111111111</v>
      </c>
      <c r="AB113" t="str">
        <f>VLOOKUP(A113,Дома!$A$2:$H$280,2,0)</f>
        <v>г Кандалакша</v>
      </c>
      <c r="AC113">
        <f>VLOOKUP(A113,Дома!$A$2:$H$280,6,0)</f>
        <v>48.3</v>
      </c>
      <c r="AD113" s="26">
        <f t="shared" si="1"/>
        <v>0.18896713615023472</v>
      </c>
    </row>
    <row r="114" spans="1:30" x14ac:dyDescent="0.25">
      <c r="A114">
        <v>1600</v>
      </c>
      <c r="B114">
        <f>VLOOKUP(A114,Дома,5,0)*VLOOKUP(A114,Дома,6,0)</f>
        <v>45.695</v>
      </c>
      <c r="C114">
        <f>SUMIF(ОДПУ!$A$2:$A$351,A114,ОДПУ!$J$2:$J$351)</f>
        <v>934</v>
      </c>
      <c r="D114" t="str">
        <f>VLOOKUP(A114,ОДПУ!$A$2:$J$351,8,0)</f>
        <v>Одноставочный</v>
      </c>
      <c r="E114">
        <f>IF(D114="Одноставочный",COUNTIFS(ОДПУ!$A$2:$A$351,A114),COUNTIFS(ОДПУ!$A$2:$A$351,A114)/2)</f>
        <v>1</v>
      </c>
      <c r="F114">
        <f>COUNTIFS('Лицевые счета'!$B$2:$B$5860,A114)</f>
        <v>6</v>
      </c>
      <c r="G114">
        <f>COUNTIFS('Лицевые счета'!$B$2:$B$5860,A114,'Лицевые счета'!$F$2:$F$5860,"ФЛ")</f>
        <v>6</v>
      </c>
      <c r="H114">
        <f>COUNTIFS('Лицевые счета'!$B$2:$B$5860,A114,'Лицевые счета'!$F$2:$F$5860,"ЮЛ")</f>
        <v>0</v>
      </c>
      <c r="I114" s="23">
        <f>SUMIFS('Лицевые счета'!$H$2:$H$5860,'Лицевые счета'!$B$2:$B$5860,A114,'Лицевые счета'!$F$2:$F$5860,"ФЛ")</f>
        <v>255.6</v>
      </c>
      <c r="J114">
        <f>SUMIFS('Лицевые счета'!$I$2:$I$5860,'Лицевые счета'!$B$2:$B$5860,A114,'Лицевые счета'!$F$2:$F$5860,"ФЛ")</f>
        <v>9</v>
      </c>
      <c r="K114" s="23">
        <f>SUMIFS('Лицевые счета'!$H$2:$H$5860,'Лицевые счета'!$B$2:$B$5860,A114,'Лицевые счета'!$F$2:$F$5860,"ЮЛ")</f>
        <v>0</v>
      </c>
      <c r="L114" s="23">
        <f>I114+K114</f>
        <v>255.6</v>
      </c>
      <c r="M114" s="23">
        <f>VLOOKUP(A114,Дома,7,0)</f>
        <v>255.6</v>
      </c>
      <c r="N114" s="23">
        <f>M114-L114</f>
        <v>0</v>
      </c>
      <c r="O114">
        <f>COUNTIFS('Л_с и ПУ'!$B$2:$B$4570,A114,'Л_с и ПУ'!$C$2:$C$4570,"&gt;0")</f>
        <v>6</v>
      </c>
      <c r="P114">
        <f>SUMIF('Л_с и ПУ'!$B$2:$B$4570,A114,'Л_с и ПУ'!$C$2:$C$4570)</f>
        <v>6</v>
      </c>
      <c r="Q114">
        <f>SUMIF('Л_с и ПУ'!$B$2:$B$4570,A114,'Л_с и ПУ'!$F$2:$F$4570)</f>
        <v>577</v>
      </c>
      <c r="R114">
        <f>COUNTIFS('Л_с и ПУ'!$B$2:$B$4570,A114,'Л_с и ПУ'!$E$2:$E$4570,"Нет показаний")</f>
        <v>2</v>
      </c>
      <c r="S114">
        <f>SUMIF('Л_с и ПУ'!$B$2:$B$4570,A114,'Л_с и ПУ'!$K$2:$K$4570)</f>
        <v>346.6</v>
      </c>
      <c r="T114">
        <f>COUNTIFS('Л_с и ПУ'!$B$2:$B$4570,A114,'Л_с и ПУ'!$C$2:$C$4570,"0")</f>
        <v>0</v>
      </c>
      <c r="U114">
        <f>SUMIF('Л_с и ПУ'!$B$2:$B$4570,A114,'Л_с и ПУ'!$J$2:$J$4570)</f>
        <v>0</v>
      </c>
      <c r="V114">
        <f>Q114+S114+U114</f>
        <v>923.6</v>
      </c>
      <c r="W114">
        <f>C114-V114</f>
        <v>10.399999999999977</v>
      </c>
      <c r="X114">
        <f>IF((W114-B114)&gt;0,W114-B114,0)</f>
        <v>0</v>
      </c>
      <c r="Y114" s="26">
        <f>IFERROR(X114/B114,0)</f>
        <v>0</v>
      </c>
      <c r="Z114" s="26">
        <f>O114/F114</f>
        <v>1</v>
      </c>
      <c r="AA114" s="26">
        <f>IFERROR(R114/P114,0)</f>
        <v>0.33333333333333331</v>
      </c>
      <c r="AB114" t="str">
        <f>VLOOKUP(A114,Дома!$A$2:$H$280,2,0)</f>
        <v>нп Африканда 2</v>
      </c>
      <c r="AC114">
        <f>VLOOKUP(A114,Дома!$A$2:$H$280,6,0)</f>
        <v>24.05</v>
      </c>
      <c r="AD114" s="26">
        <f t="shared" si="1"/>
        <v>4.6482412060301508E-2</v>
      </c>
    </row>
    <row r="115" spans="1:30" x14ac:dyDescent="0.25">
      <c r="A115">
        <v>197180</v>
      </c>
      <c r="B115">
        <f>VLOOKUP(A115,Дома,5,0)*VLOOKUP(A115,Дома,6,0)</f>
        <v>112.85999999999999</v>
      </c>
      <c r="C115">
        <f>SUMIF(ОДПУ!$A$2:$A$351,A115,ОДПУ!$J$2:$J$351)</f>
        <v>187.5</v>
      </c>
      <c r="D115" t="str">
        <f>VLOOKUP(A115,ОДПУ!$A$2:$J$351,8,0)</f>
        <v>Одноставочный</v>
      </c>
      <c r="E115">
        <f>IF(D115="Одноставочный",COUNTIFS(ОДПУ!$A$2:$A$351,A115),COUNTIFS(ОДПУ!$A$2:$A$351,A115)/2)</f>
        <v>1</v>
      </c>
      <c r="F115">
        <f>COUNTIFS('Лицевые счета'!$B$2:$B$5860,A115)</f>
        <v>12</v>
      </c>
      <c r="G115">
        <f>COUNTIFS('Лицевые счета'!$B$2:$B$5860,A115,'Лицевые счета'!$F$2:$F$5860,"ФЛ")</f>
        <v>12</v>
      </c>
      <c r="H115">
        <f>COUNTIFS('Лицевые счета'!$B$2:$B$5860,A115,'Лицевые счета'!$F$2:$F$5860,"ЮЛ")</f>
        <v>0</v>
      </c>
      <c r="I115" s="23">
        <f>SUMIFS('Лицевые счета'!$H$2:$H$5860,'Лицевые счета'!$B$2:$B$5860,A115,'Лицевые счета'!$F$2:$F$5860,"ФЛ")</f>
        <v>517.4</v>
      </c>
      <c r="J115">
        <f>SUMIFS('Лицевые счета'!$I$2:$I$5860,'Лицевые счета'!$B$2:$B$5860,A115,'Лицевые счета'!$F$2:$F$5860,"ФЛ")</f>
        <v>19</v>
      </c>
      <c r="K115" s="23">
        <f>SUMIFS('Лицевые счета'!$H$2:$H$5860,'Лицевые счета'!$B$2:$B$5860,A115,'Лицевые счета'!$F$2:$F$5860,"ЮЛ")</f>
        <v>0</v>
      </c>
      <c r="L115" s="23">
        <f>I115+K115</f>
        <v>517.4</v>
      </c>
      <c r="M115" s="23">
        <f>VLOOKUP(A115,Дома,7,0)</f>
        <v>517.4</v>
      </c>
      <c r="N115" s="23">
        <f>M115-L115</f>
        <v>0</v>
      </c>
      <c r="O115">
        <f>COUNTIFS('Л_с и ПУ'!$B$2:$B$4570,A115,'Л_с и ПУ'!$C$2:$C$4570,"&gt;0")</f>
        <v>12</v>
      </c>
      <c r="P115">
        <f>SUMIF('Л_с и ПУ'!$B$2:$B$4570,A115,'Л_с и ПУ'!$C$2:$C$4570)</f>
        <v>12</v>
      </c>
      <c r="Q115">
        <f>SUMIF('Л_с и ПУ'!$B$2:$B$4570,A115,'Л_с и ПУ'!$F$2:$F$4570)</f>
        <v>-369.77</v>
      </c>
      <c r="R115">
        <f>COUNTIFS('Л_с и ПУ'!$B$2:$B$4570,A115,'Л_с и ПУ'!$E$2:$E$4570,"Нет показаний")</f>
        <v>3</v>
      </c>
      <c r="S115">
        <f>SUMIF('Л_с и ПУ'!$B$2:$B$4570,A115,'Л_с и ПУ'!$K$2:$K$4570)</f>
        <v>543</v>
      </c>
      <c r="T115">
        <f>COUNTIFS('Л_с и ПУ'!$B$2:$B$4570,A115,'Л_с и ПУ'!$C$2:$C$4570,"0")</f>
        <v>0</v>
      </c>
      <c r="U115">
        <f>SUMIF('Л_с и ПУ'!$B$2:$B$4570,A115,'Л_с и ПУ'!$J$2:$J$4570)</f>
        <v>0</v>
      </c>
      <c r="V115">
        <f>Q115+S115+U115</f>
        <v>173.23000000000002</v>
      </c>
      <c r="W115">
        <f>C115-V115</f>
        <v>14.269999999999982</v>
      </c>
      <c r="X115">
        <f>IF((W115-B115)&gt;0,W115-B115,0)</f>
        <v>0</v>
      </c>
      <c r="Y115" s="26">
        <f>IFERROR(X115/B115,0)</f>
        <v>0</v>
      </c>
      <c r="Z115" s="26">
        <f>O115/F115</f>
        <v>1</v>
      </c>
      <c r="AA115" s="26">
        <f>IFERROR(R115/P115,0)</f>
        <v>0.25</v>
      </c>
      <c r="AB115" t="str">
        <f>VLOOKUP(A115,Дома!$A$2:$H$280,2,0)</f>
        <v>нп Зашеек</v>
      </c>
      <c r="AC115">
        <f>VLOOKUP(A115,Дома!$A$2:$H$280,6,0)</f>
        <v>59.4</v>
      </c>
      <c r="AD115" s="26">
        <f t="shared" si="1"/>
        <v>0.13630105553005967</v>
      </c>
    </row>
    <row r="116" spans="1:30" x14ac:dyDescent="0.25">
      <c r="A116">
        <v>693927</v>
      </c>
      <c r="B116">
        <f>VLOOKUP(A116,Дома,5,0)*VLOOKUP(A116,Дома,6,0)</f>
        <v>113.43</v>
      </c>
      <c r="C116">
        <f>SUMIF(ОДПУ!$A$2:$A$351,A116,ОДПУ!$J$2:$J$351)</f>
        <v>2025.81</v>
      </c>
      <c r="D116" t="str">
        <f>VLOOKUP(A116,ОДПУ!$A$2:$J$351,8,0)</f>
        <v>Одноставочный</v>
      </c>
      <c r="E116">
        <f>IF(D116="Одноставочный",COUNTIFS(ОДПУ!$A$2:$A$351,A116),COUNTIFS(ОДПУ!$A$2:$A$351,A116)/2)</f>
        <v>1</v>
      </c>
      <c r="F116">
        <f>COUNTIFS('Лицевые счета'!$B$2:$B$5860,A116)</f>
        <v>8</v>
      </c>
      <c r="G116">
        <f>COUNTIFS('Лицевые счета'!$B$2:$B$5860,A116,'Лицевые счета'!$F$2:$F$5860,"ФЛ")</f>
        <v>8</v>
      </c>
      <c r="H116">
        <f>COUNTIFS('Лицевые счета'!$B$2:$B$5860,A116,'Лицевые счета'!$F$2:$F$5860,"ЮЛ")</f>
        <v>0</v>
      </c>
      <c r="I116" s="23">
        <f>SUMIFS('Лицевые счета'!$H$2:$H$5860,'Лицевые счета'!$B$2:$B$5860,A116,'Лицевые счета'!$F$2:$F$5860,"ФЛ")</f>
        <v>435.8</v>
      </c>
      <c r="J116">
        <f>SUMIFS('Лицевые счета'!$I$2:$I$5860,'Лицевые счета'!$B$2:$B$5860,A116,'Лицевые счета'!$F$2:$F$5860,"ФЛ")</f>
        <v>14</v>
      </c>
      <c r="K116" s="23">
        <f>SUMIFS('Лицевые счета'!$H$2:$H$5860,'Лицевые счета'!$B$2:$B$5860,A116,'Лицевые счета'!$F$2:$F$5860,"ЮЛ")</f>
        <v>0</v>
      </c>
      <c r="L116" s="23">
        <f>I116+K116</f>
        <v>435.8</v>
      </c>
      <c r="M116" s="23">
        <f>VLOOKUP(A116,Дома,7,0)</f>
        <v>435.8</v>
      </c>
      <c r="N116" s="23">
        <f>M116-L116</f>
        <v>0</v>
      </c>
      <c r="O116">
        <f>COUNTIFS('Л_с и ПУ'!$B$2:$B$4570,A116,'Л_с и ПУ'!$C$2:$C$4570,"&gt;0")</f>
        <v>8</v>
      </c>
      <c r="P116">
        <f>SUMIF('Л_с и ПУ'!$B$2:$B$4570,A116,'Л_с и ПУ'!$C$2:$C$4570)</f>
        <v>8</v>
      </c>
      <c r="Q116">
        <f>SUMIF('Л_с и ПУ'!$B$2:$B$4570,A116,'Л_с и ПУ'!$F$2:$F$4570)</f>
        <v>2008</v>
      </c>
      <c r="R116">
        <f>COUNTIFS('Л_с и ПУ'!$B$2:$B$4570,A116,'Л_с и ПУ'!$E$2:$E$4570,"Нет показаний")</f>
        <v>0</v>
      </c>
      <c r="S116">
        <f>SUMIF('Л_с и ПУ'!$B$2:$B$4570,A116,'Л_с и ПУ'!$K$2:$K$4570)</f>
        <v>0</v>
      </c>
      <c r="T116">
        <f>COUNTIFS('Л_с и ПУ'!$B$2:$B$4570,A116,'Л_с и ПУ'!$C$2:$C$4570,"0")</f>
        <v>0</v>
      </c>
      <c r="U116">
        <f>SUMIF('Л_с и ПУ'!$B$2:$B$4570,A116,'Л_с и ПУ'!$J$2:$J$4570)</f>
        <v>0</v>
      </c>
      <c r="V116">
        <f>Q116+S116+U116</f>
        <v>2008</v>
      </c>
      <c r="W116">
        <f>C116-V116</f>
        <v>17.809999999999945</v>
      </c>
      <c r="X116">
        <f>IF((W116-B116)&gt;0,W116-B116,0)</f>
        <v>0</v>
      </c>
      <c r="Y116" s="26">
        <f>IFERROR(X116/B116,0)</f>
        <v>0</v>
      </c>
      <c r="Z116" s="26">
        <f>O116/F116</f>
        <v>1</v>
      </c>
      <c r="AA116" s="26">
        <f>IFERROR(R116/P116,0)</f>
        <v>0</v>
      </c>
      <c r="AB116" t="str">
        <f>VLOOKUP(A116,Дома!$A$2:$H$280,2,0)</f>
        <v>г Кандалакша</v>
      </c>
      <c r="AC116">
        <f>VLOOKUP(A116,Дома!$A$2:$H$280,6,0)</f>
        <v>59.7</v>
      </c>
      <c r="AD116" s="26">
        <f t="shared" si="1"/>
        <v>0.66039823008849552</v>
      </c>
    </row>
    <row r="117" spans="1:30" x14ac:dyDescent="0.25">
      <c r="A117">
        <v>197200</v>
      </c>
      <c r="B117">
        <f>VLOOKUP(A117,Дома,5,0)*VLOOKUP(A117,Дома,6,0)</f>
        <v>0</v>
      </c>
      <c r="C117">
        <f>SUMIF(ОДПУ!$A$2:$A$351,A117,ОДПУ!$J$2:$J$351)</f>
        <v>208</v>
      </c>
      <c r="D117" t="str">
        <f>VLOOKUP(A117,ОДПУ!$A$2:$J$351,8,0)</f>
        <v>Одноставочный</v>
      </c>
      <c r="E117">
        <f>IF(D117="Одноставочный",COUNTIFS(ОДПУ!$A$2:$A$351,A117),COUNTIFS(ОДПУ!$A$2:$A$351,A117)/2)</f>
        <v>1</v>
      </c>
      <c r="F117">
        <f>COUNTIFS('Лицевые счета'!$B$2:$B$5860,A117)</f>
        <v>2</v>
      </c>
      <c r="G117">
        <f>COUNTIFS('Лицевые счета'!$B$2:$B$5860,A117,'Лицевые счета'!$F$2:$F$5860,"ФЛ")</f>
        <v>2</v>
      </c>
      <c r="H117">
        <f>COUNTIFS('Лицевые счета'!$B$2:$B$5860,A117,'Лицевые счета'!$F$2:$F$5860,"ЮЛ")</f>
        <v>0</v>
      </c>
      <c r="I117" s="23">
        <f>SUMIFS('Лицевые счета'!$H$2:$H$5860,'Лицевые счета'!$B$2:$B$5860,A117,'Лицевые счета'!$F$2:$F$5860,"ФЛ")</f>
        <v>90.4</v>
      </c>
      <c r="J117">
        <f>SUMIFS('Лицевые счета'!$I$2:$I$5860,'Лицевые счета'!$B$2:$B$5860,A117,'Лицевые счета'!$F$2:$F$5860,"ФЛ")</f>
        <v>3</v>
      </c>
      <c r="K117" s="23">
        <f>SUMIFS('Лицевые счета'!$H$2:$H$5860,'Лицевые счета'!$B$2:$B$5860,A117,'Лицевые счета'!$F$2:$F$5860,"ЮЛ")</f>
        <v>0</v>
      </c>
      <c r="L117" s="23">
        <f>I117+K117</f>
        <v>90.4</v>
      </c>
      <c r="M117" s="23">
        <f>VLOOKUP(A117,Дома,7,0)</f>
        <v>90.4</v>
      </c>
      <c r="N117" s="23">
        <f>M117-L117</f>
        <v>0</v>
      </c>
      <c r="O117">
        <f>COUNTIFS('Л_с и ПУ'!$B$2:$B$4570,A117,'Л_с и ПУ'!$C$2:$C$4570,"&gt;0")</f>
        <v>2</v>
      </c>
      <c r="P117">
        <f>SUMIF('Л_с и ПУ'!$B$2:$B$4570,A117,'Л_с и ПУ'!$C$2:$C$4570)</f>
        <v>2</v>
      </c>
      <c r="Q117">
        <f>SUMIF('Л_с и ПУ'!$B$2:$B$4570,A117,'Л_с и ПУ'!$F$2:$F$4570)</f>
        <v>185</v>
      </c>
      <c r="R117">
        <f>COUNTIFS('Л_с и ПУ'!$B$2:$B$4570,A117,'Л_с и ПУ'!$E$2:$E$4570,"Нет показаний")</f>
        <v>0</v>
      </c>
      <c r="S117">
        <f>SUMIF('Л_с и ПУ'!$B$2:$B$4570,A117,'Л_с и ПУ'!$K$2:$K$4570)</f>
        <v>0</v>
      </c>
      <c r="T117">
        <f>COUNTIFS('Л_с и ПУ'!$B$2:$B$4570,A117,'Л_с и ПУ'!$C$2:$C$4570,"0")</f>
        <v>0</v>
      </c>
      <c r="U117">
        <f>SUMIF('Л_с и ПУ'!$B$2:$B$4570,A117,'Л_с и ПУ'!$J$2:$J$4570)</f>
        <v>0</v>
      </c>
      <c r="V117">
        <f>Q117+S117+U117</f>
        <v>185</v>
      </c>
      <c r="W117">
        <f>C117-V117</f>
        <v>23</v>
      </c>
      <c r="X117">
        <f>IF((W117-B117)&gt;0,W117-B117,0)</f>
        <v>23</v>
      </c>
      <c r="Y117" s="26">
        <f>IFERROR(X117/B117,0)</f>
        <v>0</v>
      </c>
      <c r="Z117" s="26">
        <f>O117/F117</f>
        <v>1</v>
      </c>
      <c r="AA117" s="26">
        <f>IFERROR(R117/P117,0)</f>
        <v>0</v>
      </c>
      <c r="AB117" t="str">
        <f>VLOOKUP(A117,Дома!$A$2:$H$280,2,0)</f>
        <v>нп Зашеек</v>
      </c>
      <c r="AC117">
        <f>VLOOKUP(A117,Дома!$A$2:$H$280,6,0)</f>
        <v>0</v>
      </c>
      <c r="AD117" s="26">
        <f t="shared" si="1"/>
        <v>0</v>
      </c>
    </row>
    <row r="118" spans="1:30" x14ac:dyDescent="0.25">
      <c r="A118">
        <v>63249</v>
      </c>
      <c r="B118">
        <f>VLOOKUP(A118,Дома,5,0)*VLOOKUP(A118,Дома,6,0)</f>
        <v>24.32</v>
      </c>
      <c r="C118">
        <f>SUMIF(ОДПУ!$A$2:$A$351,A118,ОДПУ!$J$2:$J$351)</f>
        <v>27.299999999999301</v>
      </c>
      <c r="D118" t="str">
        <f>VLOOKUP(A118,ОДПУ!$A$2:$J$351,8,0)</f>
        <v>Одноставочный</v>
      </c>
      <c r="E118">
        <f>IF(D118="Одноставочный",COUNTIFS(ОДПУ!$A$2:$A$351,A118),COUNTIFS(ОДПУ!$A$2:$A$351,A118)/2)</f>
        <v>1</v>
      </c>
      <c r="F118">
        <f>COUNTIFS('Лицевые счета'!$B$2:$B$5860,A118)</f>
        <v>1</v>
      </c>
      <c r="G118">
        <f>COUNTIFS('Лицевые счета'!$B$2:$B$5860,A118,'Лицевые счета'!$F$2:$F$5860,"ФЛ")</f>
        <v>1</v>
      </c>
      <c r="H118">
        <f>COUNTIFS('Лицевые счета'!$B$2:$B$5860,A118,'Лицевые счета'!$F$2:$F$5860,"ЮЛ")</f>
        <v>0</v>
      </c>
      <c r="I118" s="23">
        <f>SUMIFS('Лицевые счета'!$H$2:$H$5860,'Лицевые счета'!$B$2:$B$5860,A118,'Лицевые счета'!$F$2:$F$5860,"ФЛ")</f>
        <v>53.1</v>
      </c>
      <c r="J118">
        <f>SUMIFS('Лицевые счета'!$I$2:$I$5860,'Лицевые счета'!$B$2:$B$5860,A118,'Лицевые счета'!$F$2:$F$5860,"ФЛ")</f>
        <v>1</v>
      </c>
      <c r="K118" s="23">
        <f>SUMIFS('Лицевые счета'!$H$2:$H$5860,'Лицевые счета'!$B$2:$B$5860,A118,'Лицевые счета'!$F$2:$F$5860,"ЮЛ")</f>
        <v>0</v>
      </c>
      <c r="L118" s="23">
        <f>I118+K118</f>
        <v>53.1</v>
      </c>
      <c r="M118" s="23">
        <f>VLOOKUP(A118,Дома,7,0)</f>
        <v>53.1</v>
      </c>
      <c r="N118" s="23">
        <f>M118-L118</f>
        <v>0</v>
      </c>
      <c r="O118">
        <f>COUNTIFS('Л_с и ПУ'!$B$2:$B$4570,A118,'Л_с и ПУ'!$C$2:$C$4570,"&gt;0")</f>
        <v>1</v>
      </c>
      <c r="P118">
        <f>SUMIF('Л_с и ПУ'!$B$2:$B$4570,A118,'Л_с и ПУ'!$C$2:$C$4570)</f>
        <v>1</v>
      </c>
      <c r="Q118">
        <f>SUMIF('Л_с и ПУ'!$B$2:$B$4570,A118,'Л_с и ПУ'!$F$2:$F$4570)</f>
        <v>3</v>
      </c>
      <c r="R118">
        <f>COUNTIFS('Л_с и ПУ'!$B$2:$B$4570,A118,'Л_с и ПУ'!$E$2:$E$4570,"Нет показаний")</f>
        <v>0</v>
      </c>
      <c r="S118">
        <f>SUMIF('Л_с и ПУ'!$B$2:$B$4570,A118,'Л_с и ПУ'!$K$2:$K$4570)</f>
        <v>0</v>
      </c>
      <c r="T118">
        <f>COUNTIFS('Л_с и ПУ'!$B$2:$B$4570,A118,'Л_с и ПУ'!$C$2:$C$4570,"0")</f>
        <v>0</v>
      </c>
      <c r="U118">
        <f>SUMIF('Л_с и ПУ'!$B$2:$B$4570,A118,'Л_с и ПУ'!$J$2:$J$4570)</f>
        <v>0</v>
      </c>
      <c r="V118">
        <f>Q118+S118+U118</f>
        <v>3</v>
      </c>
      <c r="W118">
        <f>C118-V118</f>
        <v>24.299999999999301</v>
      </c>
      <c r="X118">
        <f>IF((W118-B118)&gt;0,W118-B118,0)</f>
        <v>0</v>
      </c>
      <c r="Y118" s="26">
        <f>IFERROR(X118/B118,0)</f>
        <v>0</v>
      </c>
      <c r="Z118" s="26">
        <f>O118/F118</f>
        <v>1</v>
      </c>
      <c r="AA118" s="26">
        <f>IFERROR(R118/P118,0)</f>
        <v>0</v>
      </c>
      <c r="AB118" t="str">
        <f>VLOOKUP(A118,Дома!$A$2:$H$280,2,0)</f>
        <v>пгт Умба</v>
      </c>
      <c r="AC118">
        <f>VLOOKUP(A118,Дома!$A$2:$H$280,6,0)</f>
        <v>12.8</v>
      </c>
      <c r="AD118" s="26">
        <f t="shared" si="1"/>
        <v>3.3250207813798838E-2</v>
      </c>
    </row>
    <row r="119" spans="1:30" x14ac:dyDescent="0.25">
      <c r="A119">
        <v>258550</v>
      </c>
      <c r="B119">
        <f>VLOOKUP(A119,Дома,5,0)*VLOOKUP(A119,Дома,6,0)</f>
        <v>112.28999999999999</v>
      </c>
      <c r="C119">
        <f>SUMIF(ОДПУ!$A$2:$A$351,A119,ОДПУ!$J$2:$J$351)</f>
        <v>1980</v>
      </c>
      <c r="D119" t="str">
        <f>VLOOKUP(A119,ОДПУ!$A$2:$J$351,8,0)</f>
        <v>Одноставочный</v>
      </c>
      <c r="E119">
        <f>IF(D119="Одноставочный",COUNTIFS(ОДПУ!$A$2:$A$351,A119),COUNTIFS(ОДПУ!$A$2:$A$351,A119)/2)</f>
        <v>1</v>
      </c>
      <c r="F119">
        <f>COUNTIFS('Лицевые счета'!$B$2:$B$5860,A119)</f>
        <v>10</v>
      </c>
      <c r="G119">
        <f>COUNTIFS('Лицевые счета'!$B$2:$B$5860,A119,'Лицевые счета'!$F$2:$F$5860,"ФЛ")</f>
        <v>10</v>
      </c>
      <c r="H119">
        <f>COUNTIFS('Лицевые счета'!$B$2:$B$5860,A119,'Лицевые счета'!$F$2:$F$5860,"ЮЛ")</f>
        <v>0</v>
      </c>
      <c r="I119" s="23">
        <f>SUMIFS('Лицевые счета'!$H$2:$H$5860,'Лицевые счета'!$B$2:$B$5860,A119,'Лицевые счета'!$F$2:$F$5860,"ФЛ")</f>
        <v>384.96000000000004</v>
      </c>
      <c r="J119">
        <f>SUMIFS('Лицевые счета'!$I$2:$I$5860,'Лицевые счета'!$B$2:$B$5860,A119,'Лицевые счета'!$F$2:$F$5860,"ФЛ")</f>
        <v>20</v>
      </c>
      <c r="K119" s="23">
        <f>SUMIFS('Лицевые счета'!$H$2:$H$5860,'Лицевые счета'!$B$2:$B$5860,A119,'Лицевые счета'!$F$2:$F$5860,"ЮЛ")</f>
        <v>0</v>
      </c>
      <c r="L119" s="23">
        <f>I119+K119</f>
        <v>384.96000000000004</v>
      </c>
      <c r="M119" s="23">
        <f>VLOOKUP(A119,Дома,7,0)</f>
        <v>384.96</v>
      </c>
      <c r="N119" s="23">
        <f>M119-L119</f>
        <v>0</v>
      </c>
      <c r="O119">
        <f>COUNTIFS('Л_с и ПУ'!$B$2:$B$4570,A119,'Л_с и ПУ'!$C$2:$C$4570,"&gt;0")</f>
        <v>10</v>
      </c>
      <c r="P119">
        <f>SUMIF('Л_с и ПУ'!$B$2:$B$4570,A119,'Л_с и ПУ'!$C$2:$C$4570)</f>
        <v>10</v>
      </c>
      <c r="Q119">
        <f>SUMIF('Л_с и ПУ'!$B$2:$B$4570,A119,'Л_с и ПУ'!$F$2:$F$4570)</f>
        <v>1954</v>
      </c>
      <c r="R119">
        <f>COUNTIFS('Л_с и ПУ'!$B$2:$B$4570,A119,'Л_с и ПУ'!$E$2:$E$4570,"Нет показаний")</f>
        <v>0</v>
      </c>
      <c r="S119">
        <f>SUMIF('Л_с и ПУ'!$B$2:$B$4570,A119,'Л_с и ПУ'!$K$2:$K$4570)</f>
        <v>0</v>
      </c>
      <c r="T119">
        <f>COUNTIFS('Л_с и ПУ'!$B$2:$B$4570,A119,'Л_с и ПУ'!$C$2:$C$4570,"0")</f>
        <v>0</v>
      </c>
      <c r="U119">
        <f>SUMIF('Л_с и ПУ'!$B$2:$B$4570,A119,'Л_с и ПУ'!$J$2:$J$4570)</f>
        <v>0</v>
      </c>
      <c r="V119">
        <f>Q119+S119+U119</f>
        <v>1954</v>
      </c>
      <c r="W119">
        <f>C119-V119</f>
        <v>26</v>
      </c>
      <c r="X119">
        <f>IF((W119-B119)&gt;0,W119-B119,0)</f>
        <v>0</v>
      </c>
      <c r="Y119" s="26">
        <f>IFERROR(X119/B119,0)</f>
        <v>0</v>
      </c>
      <c r="Z119" s="26">
        <f>O119/F119</f>
        <v>1</v>
      </c>
      <c r="AA119" s="26">
        <f>IFERROR(R119/P119,0)</f>
        <v>0</v>
      </c>
      <c r="AB119" t="str">
        <f>VLOOKUP(A119,Дома!$A$2:$H$280,2,0)</f>
        <v>г Кола</v>
      </c>
      <c r="AC119">
        <f>VLOOKUP(A119,Дома!$A$2:$H$280,6,0)</f>
        <v>59.1</v>
      </c>
      <c r="AD119" s="26">
        <f t="shared" si="1"/>
        <v>0.19132405309161543</v>
      </c>
    </row>
    <row r="120" spans="1:30" x14ac:dyDescent="0.25">
      <c r="A120">
        <v>447460</v>
      </c>
      <c r="B120">
        <f>VLOOKUP(A120,Дома,5,0)*VLOOKUP(A120,Дома,6,0)</f>
        <v>78.66</v>
      </c>
      <c r="C120">
        <f>SUMIF(ОДПУ!$A$2:$A$351,A120,ОДПУ!$J$2:$J$351)</f>
        <v>1002</v>
      </c>
      <c r="D120" t="str">
        <f>VLOOKUP(A120,ОДПУ!$A$2:$J$351,8,0)</f>
        <v>Одноставочный</v>
      </c>
      <c r="E120">
        <f>IF(D120="Одноставочный",COUNTIFS(ОДПУ!$A$2:$A$351,A120),COUNTIFS(ОДПУ!$A$2:$A$351,A120)/2)</f>
        <v>1</v>
      </c>
      <c r="F120">
        <f>COUNTIFS('Лицевые счета'!$B$2:$B$5860,A120)</f>
        <v>8</v>
      </c>
      <c r="G120">
        <f>COUNTIFS('Лицевые счета'!$B$2:$B$5860,A120,'Лицевые счета'!$F$2:$F$5860,"ФЛ")</f>
        <v>8</v>
      </c>
      <c r="H120">
        <f>COUNTIFS('Лицевые счета'!$B$2:$B$5860,A120,'Лицевые счета'!$F$2:$F$5860,"ЮЛ")</f>
        <v>0</v>
      </c>
      <c r="I120" s="23">
        <f>SUMIFS('Лицевые счета'!$H$2:$H$5860,'Лицевые счета'!$B$2:$B$5860,A120,'Лицевые счета'!$F$2:$F$5860,"ФЛ")</f>
        <v>281.2</v>
      </c>
      <c r="J120">
        <f>SUMIFS('Лицевые счета'!$I$2:$I$5860,'Лицевые счета'!$B$2:$B$5860,A120,'Лицевые счета'!$F$2:$F$5860,"ФЛ")</f>
        <v>16</v>
      </c>
      <c r="K120" s="23">
        <f>SUMIFS('Лицевые счета'!$H$2:$H$5860,'Лицевые счета'!$B$2:$B$5860,A120,'Лицевые счета'!$F$2:$F$5860,"ЮЛ")</f>
        <v>0</v>
      </c>
      <c r="L120" s="23">
        <f>I120+K120</f>
        <v>281.2</v>
      </c>
      <c r="M120" s="23">
        <f>VLOOKUP(A120,Дома,7,0)</f>
        <v>308.89999999999998</v>
      </c>
      <c r="N120" s="23">
        <f>M120-L120</f>
        <v>27.699999999999989</v>
      </c>
      <c r="O120">
        <f>COUNTIFS('Л_с и ПУ'!$B$2:$B$4570,A120,'Л_с и ПУ'!$C$2:$C$4570,"&gt;0")</f>
        <v>6</v>
      </c>
      <c r="P120">
        <f>SUMIF('Л_с и ПУ'!$B$2:$B$4570,A120,'Л_с и ПУ'!$C$2:$C$4570)</f>
        <v>6</v>
      </c>
      <c r="Q120">
        <f>SUMIF('Л_с и ПУ'!$B$2:$B$4570,A120,'Л_с и ПУ'!$F$2:$F$4570)</f>
        <v>65</v>
      </c>
      <c r="R120">
        <f>COUNTIFS('Л_с и ПУ'!$B$2:$B$4570,A120,'Л_с и ПУ'!$E$2:$E$4570,"Нет показаний")</f>
        <v>5</v>
      </c>
      <c r="S120">
        <f>SUMIF('Л_с и ПУ'!$B$2:$B$4570,A120,'Л_с и ПУ'!$K$2:$K$4570)</f>
        <v>631.70000000000005</v>
      </c>
      <c r="T120">
        <f>COUNTIFS('Л_с и ПУ'!$B$2:$B$4570,A120,'Л_с и ПУ'!$C$2:$C$4570,"0")</f>
        <v>2</v>
      </c>
      <c r="U120">
        <f>SUMIF('Л_с и ПУ'!$B$2:$B$4570,A120,'Л_с и ПУ'!$J$2:$J$4570)</f>
        <v>277.2</v>
      </c>
      <c r="V120">
        <f>Q120+S120+U120</f>
        <v>973.90000000000009</v>
      </c>
      <c r="W120">
        <f>C120-V120</f>
        <v>28.099999999999909</v>
      </c>
      <c r="X120">
        <f>IF((W120-B120)&gt;0,W120-B120,0)</f>
        <v>0</v>
      </c>
      <c r="Y120" s="26">
        <f>IFERROR(X120/B120,0)</f>
        <v>0</v>
      </c>
      <c r="Z120" s="26">
        <f>O120/F120</f>
        <v>0.75</v>
      </c>
      <c r="AA120" s="26">
        <f>IFERROR(R120/P120,0)</f>
        <v>0.83333333333333337</v>
      </c>
      <c r="AB120" t="str">
        <f>VLOOKUP(A120,Дома!$A$2:$H$280,2,0)</f>
        <v>г Мурманск</v>
      </c>
      <c r="AC120">
        <f>VLOOKUP(A120,Дома!$A$2:$H$280,6,0)</f>
        <v>41.4</v>
      </c>
      <c r="AD120" s="26">
        <f t="shared" si="1"/>
        <v>4.954523695548109E-2</v>
      </c>
    </row>
    <row r="121" spans="1:30" x14ac:dyDescent="0.25">
      <c r="A121">
        <v>242884</v>
      </c>
      <c r="B121">
        <f>VLOOKUP(A121,Дома,5,0)*VLOOKUP(A121,Дома,6,0)</f>
        <v>92.34</v>
      </c>
      <c r="C121">
        <f>SUMIF(ОДПУ!$A$2:$A$351,A121,ОДПУ!$J$2:$J$351)</f>
        <v>633.60000000000218</v>
      </c>
      <c r="D121" t="str">
        <f>VLOOKUP(A121,ОДПУ!$A$2:$J$351,8,0)</f>
        <v>Одноставочный</v>
      </c>
      <c r="E121">
        <f>IF(D121="Одноставочный",COUNTIFS(ОДПУ!$A$2:$A$351,A121),COUNTIFS(ОДПУ!$A$2:$A$351,A121)/2)</f>
        <v>2</v>
      </c>
      <c r="F121">
        <f>COUNTIFS('Лицевые счета'!$B$2:$B$5860,A121)</f>
        <v>8</v>
      </c>
      <c r="G121">
        <f>COUNTIFS('Лицевые счета'!$B$2:$B$5860,A121,'Лицевые счета'!$F$2:$F$5860,"ФЛ")</f>
        <v>8</v>
      </c>
      <c r="H121">
        <f>COUNTIFS('Лицевые счета'!$B$2:$B$5860,A121,'Лицевые счета'!$F$2:$F$5860,"ЮЛ")</f>
        <v>0</v>
      </c>
      <c r="I121" s="23">
        <f>SUMIFS('Лицевые счета'!$H$2:$H$5860,'Лицевые счета'!$B$2:$B$5860,A121,'Лицевые счета'!$F$2:$F$5860,"ФЛ")</f>
        <v>417.8</v>
      </c>
      <c r="J121">
        <f>SUMIFS('Лицевые счета'!$I$2:$I$5860,'Лицевые счета'!$B$2:$B$5860,A121,'Лицевые счета'!$F$2:$F$5860,"ФЛ")</f>
        <v>18</v>
      </c>
      <c r="K121" s="23">
        <f>SUMIFS('Лицевые счета'!$H$2:$H$5860,'Лицевые счета'!$B$2:$B$5860,A121,'Лицевые счета'!$F$2:$F$5860,"ЮЛ")</f>
        <v>0</v>
      </c>
      <c r="L121" s="23">
        <f>I121+K121</f>
        <v>417.8</v>
      </c>
      <c r="M121" s="23">
        <f>VLOOKUP(A121,Дома,7,0)</f>
        <v>835.6</v>
      </c>
      <c r="N121" s="23">
        <f>M121-L121</f>
        <v>417.8</v>
      </c>
      <c r="O121">
        <f>COUNTIFS('Л_с и ПУ'!$B$2:$B$4570,A121,'Л_с и ПУ'!$C$2:$C$4570,"&gt;0")</f>
        <v>8</v>
      </c>
      <c r="P121">
        <f>SUMIF('Л_с и ПУ'!$B$2:$B$4570,A121,'Л_с и ПУ'!$C$2:$C$4570)</f>
        <v>8</v>
      </c>
      <c r="Q121">
        <f>SUMIF('Л_с и ПУ'!$B$2:$B$4570,A121,'Л_с и ПУ'!$F$2:$F$4570)</f>
        <v>605</v>
      </c>
      <c r="R121">
        <f>COUNTIFS('Л_с и ПУ'!$B$2:$B$4570,A121,'Л_с и ПУ'!$E$2:$E$4570,"Нет показаний")</f>
        <v>0</v>
      </c>
      <c r="S121">
        <f>SUMIF('Л_с и ПУ'!$B$2:$B$4570,A121,'Л_с и ПУ'!$K$2:$K$4570)</f>
        <v>0</v>
      </c>
      <c r="T121">
        <f>COUNTIFS('Л_с и ПУ'!$B$2:$B$4570,A121,'Л_с и ПУ'!$C$2:$C$4570,"0")</f>
        <v>0</v>
      </c>
      <c r="U121">
        <f>SUMIF('Л_с и ПУ'!$B$2:$B$4570,A121,'Л_с и ПУ'!$J$2:$J$4570)</f>
        <v>0</v>
      </c>
      <c r="V121">
        <f>Q121+S121+U121</f>
        <v>605</v>
      </c>
      <c r="W121">
        <f>C121-V121</f>
        <v>28.600000000002183</v>
      </c>
      <c r="X121">
        <f>IF((W121-B121)&gt;0,W121-B121,0)</f>
        <v>0</v>
      </c>
      <c r="Y121" s="26">
        <f>IFERROR(X121/B121,0)</f>
        <v>0</v>
      </c>
      <c r="Z121" s="26">
        <f>O121/F121</f>
        <v>1</v>
      </c>
      <c r="AA121" s="26">
        <f>IFERROR(R121/P121,0)</f>
        <v>0</v>
      </c>
      <c r="AB121" t="str">
        <f>VLOOKUP(A121,Дома!$A$2:$H$280,2,0)</f>
        <v>пгт Умба</v>
      </c>
      <c r="AC121">
        <f>VLOOKUP(A121,Дома!$A$2:$H$280,6,0)</f>
        <v>48.6</v>
      </c>
      <c r="AD121" s="26">
        <f t="shared" si="1"/>
        <v>0.27676537585421412</v>
      </c>
    </row>
    <row r="122" spans="1:30" x14ac:dyDescent="0.25">
      <c r="A122">
        <v>242958</v>
      </c>
      <c r="B122">
        <f>VLOOKUP(A122,Дома,5,0)*VLOOKUP(A122,Дома,6,0)</f>
        <v>0</v>
      </c>
      <c r="C122">
        <f>SUMIF(ОДПУ!$A$2:$A$351,A122,ОДПУ!$J$2:$J$351)</f>
        <v>242.900000000001</v>
      </c>
      <c r="D122" t="str">
        <f>VLOOKUP(A122,ОДПУ!$A$2:$J$351,8,0)</f>
        <v>Одноставочный</v>
      </c>
      <c r="E122">
        <f>IF(D122="Одноставочный",COUNTIFS(ОДПУ!$A$2:$A$351,A122),COUNTIFS(ОДПУ!$A$2:$A$351,A122)/2)</f>
        <v>1</v>
      </c>
      <c r="F122">
        <f>COUNTIFS('Лицевые счета'!$B$2:$B$5860,A122)</f>
        <v>4</v>
      </c>
      <c r="G122">
        <f>COUNTIFS('Лицевые счета'!$B$2:$B$5860,A122,'Лицевые счета'!$F$2:$F$5860,"ФЛ")</f>
        <v>4</v>
      </c>
      <c r="H122">
        <f>COUNTIFS('Лицевые счета'!$B$2:$B$5860,A122,'Лицевые счета'!$F$2:$F$5860,"ЮЛ")</f>
        <v>0</v>
      </c>
      <c r="I122" s="23">
        <f>SUMIFS('Лицевые счета'!$H$2:$H$5860,'Лицевые счета'!$B$2:$B$5860,A122,'Лицевые счета'!$F$2:$F$5860,"ФЛ")</f>
        <v>175.60000000000002</v>
      </c>
      <c r="J122">
        <f>SUMIFS('Лицевые счета'!$I$2:$I$5860,'Лицевые счета'!$B$2:$B$5860,A122,'Лицевые счета'!$F$2:$F$5860,"ФЛ")</f>
        <v>5</v>
      </c>
      <c r="K122" s="23">
        <f>SUMIFS('Лицевые счета'!$H$2:$H$5860,'Лицевые счета'!$B$2:$B$5860,A122,'Лицевые счета'!$F$2:$F$5860,"ЮЛ")</f>
        <v>0</v>
      </c>
      <c r="L122" s="23">
        <f>I122+K122</f>
        <v>175.60000000000002</v>
      </c>
      <c r="M122" s="23">
        <f>VLOOKUP(A122,Дома,7,0)</f>
        <v>175.6</v>
      </c>
      <c r="N122" s="23">
        <f>M122-L122</f>
        <v>0</v>
      </c>
      <c r="O122">
        <f>COUNTIFS('Л_с и ПУ'!$B$2:$B$4570,A122,'Л_с и ПУ'!$C$2:$C$4570,"&gt;0")</f>
        <v>4</v>
      </c>
      <c r="P122">
        <f>SUMIF('Л_с и ПУ'!$B$2:$B$4570,A122,'Л_с и ПУ'!$C$2:$C$4570)</f>
        <v>4</v>
      </c>
      <c r="Q122">
        <f>SUMIF('Л_с и ПУ'!$B$2:$B$4570,A122,'Л_с и ПУ'!$F$2:$F$4570)</f>
        <v>91</v>
      </c>
      <c r="R122">
        <f>COUNTIFS('Л_с и ПУ'!$B$2:$B$4570,A122,'Л_с и ПУ'!$E$2:$E$4570,"Нет показаний")</f>
        <v>1</v>
      </c>
      <c r="S122">
        <f>SUMIF('Л_с и ПУ'!$B$2:$B$4570,A122,'Л_с и ПУ'!$K$2:$K$4570)</f>
        <v>118.7</v>
      </c>
      <c r="T122">
        <f>COUNTIFS('Л_с и ПУ'!$B$2:$B$4570,A122,'Л_с и ПУ'!$C$2:$C$4570,"0")</f>
        <v>0</v>
      </c>
      <c r="U122">
        <f>SUMIF('Л_с и ПУ'!$B$2:$B$4570,A122,'Л_с и ПУ'!$J$2:$J$4570)</f>
        <v>0</v>
      </c>
      <c r="V122">
        <f>Q122+S122+U122</f>
        <v>209.7</v>
      </c>
      <c r="W122">
        <f>C122-V122</f>
        <v>33.200000000001012</v>
      </c>
      <c r="X122">
        <f>IF((W122-B122)&gt;0,W122-B122,0)</f>
        <v>33.200000000001012</v>
      </c>
      <c r="Y122" s="26">
        <f>IFERROR(X122/B122,0)</f>
        <v>0</v>
      </c>
      <c r="Z122" s="26">
        <f>O122/F122</f>
        <v>1</v>
      </c>
      <c r="AA122" s="26">
        <f>IFERROR(R122/P122,0)</f>
        <v>0.25</v>
      </c>
      <c r="AB122" t="str">
        <f>VLOOKUP(A122,Дома!$A$2:$H$280,2,0)</f>
        <v>пгт Умба</v>
      </c>
      <c r="AC122">
        <f>VLOOKUP(A122,Дома!$A$2:$H$280,6,0)</f>
        <v>0</v>
      </c>
      <c r="AD122" s="26">
        <f t="shared" si="1"/>
        <v>0</v>
      </c>
    </row>
    <row r="123" spans="1:30" x14ac:dyDescent="0.25">
      <c r="A123">
        <v>58374</v>
      </c>
      <c r="B123">
        <f>VLOOKUP(A123,Дома,5,0)*VLOOKUP(A123,Дома,6,0)</f>
        <v>61.18</v>
      </c>
      <c r="C123">
        <f>SUMIF(ОДПУ!$A$2:$A$351,A123,ОДПУ!$J$2:$J$351)</f>
        <v>1386</v>
      </c>
      <c r="D123" t="str">
        <f>VLOOKUP(A123,ОДПУ!$A$2:$J$351,8,0)</f>
        <v>Одноставочный</v>
      </c>
      <c r="E123">
        <f>IF(D123="Одноставочный",COUNTIFS(ОДПУ!$A$2:$A$351,A123),COUNTIFS(ОДПУ!$A$2:$A$351,A123)/2)</f>
        <v>1</v>
      </c>
      <c r="F123">
        <f>COUNTIFS('Лицевые счета'!$B$2:$B$5860,A123)</f>
        <v>8</v>
      </c>
      <c r="G123">
        <f>COUNTIFS('Лицевые счета'!$B$2:$B$5860,A123,'Лицевые счета'!$F$2:$F$5860,"ФЛ")</f>
        <v>8</v>
      </c>
      <c r="H123">
        <f>COUNTIFS('Лицевые счета'!$B$2:$B$5860,A123,'Лицевые счета'!$F$2:$F$5860,"ЮЛ")</f>
        <v>0</v>
      </c>
      <c r="I123" s="23">
        <f>SUMIFS('Лицевые счета'!$H$2:$H$5860,'Лицевые счета'!$B$2:$B$5860,A123,'Лицевые счета'!$F$2:$F$5860,"ФЛ")</f>
        <v>339</v>
      </c>
      <c r="J123">
        <f>SUMIFS('Лицевые счета'!$I$2:$I$5860,'Лицевые счета'!$B$2:$B$5860,A123,'Лицевые счета'!$F$2:$F$5860,"ФЛ")</f>
        <v>17</v>
      </c>
      <c r="K123" s="23">
        <f>SUMIFS('Лицевые счета'!$H$2:$H$5860,'Лицевые счета'!$B$2:$B$5860,A123,'Лицевые счета'!$F$2:$F$5860,"ЮЛ")</f>
        <v>0</v>
      </c>
      <c r="L123" s="23">
        <f>I123+K123</f>
        <v>339</v>
      </c>
      <c r="M123" s="23">
        <f>VLOOKUP(A123,Дома,7,0)</f>
        <v>339</v>
      </c>
      <c r="N123" s="23">
        <f>M123-L123</f>
        <v>0</v>
      </c>
      <c r="O123">
        <f>COUNTIFS('Л_с и ПУ'!$B$2:$B$4570,A123,'Л_с и ПУ'!$C$2:$C$4570,"&gt;0")</f>
        <v>8</v>
      </c>
      <c r="P123">
        <f>SUMIF('Л_с и ПУ'!$B$2:$B$4570,A123,'Л_с и ПУ'!$C$2:$C$4570)</f>
        <v>8</v>
      </c>
      <c r="Q123">
        <f>SUMIF('Л_с и ПУ'!$B$2:$B$4570,A123,'Л_с и ПУ'!$F$2:$F$4570)</f>
        <v>1349</v>
      </c>
      <c r="R123">
        <f>COUNTIFS('Л_с и ПУ'!$B$2:$B$4570,A123,'Л_с и ПУ'!$E$2:$E$4570,"Нет показаний")</f>
        <v>0</v>
      </c>
      <c r="S123">
        <f>SUMIF('Л_с и ПУ'!$B$2:$B$4570,A123,'Л_с и ПУ'!$K$2:$K$4570)</f>
        <v>0</v>
      </c>
      <c r="T123">
        <f>COUNTIFS('Л_с и ПУ'!$B$2:$B$4570,A123,'Л_с и ПУ'!$C$2:$C$4570,"0")</f>
        <v>0</v>
      </c>
      <c r="U123">
        <f>SUMIF('Л_с и ПУ'!$B$2:$B$4570,A123,'Л_с и ПУ'!$J$2:$J$4570)</f>
        <v>0</v>
      </c>
      <c r="V123">
        <f>Q123+S123+U123</f>
        <v>1349</v>
      </c>
      <c r="W123">
        <f>C123-V123</f>
        <v>37</v>
      </c>
      <c r="X123">
        <f>IF((W123-B123)&gt;0,W123-B123,0)</f>
        <v>0</v>
      </c>
      <c r="Y123" s="26">
        <f>IFERROR(X123/B123,0)</f>
        <v>0</v>
      </c>
      <c r="Z123" s="26">
        <f>O123/F123</f>
        <v>1</v>
      </c>
      <c r="AA123" s="26">
        <f>IFERROR(R123/P123,0)</f>
        <v>0</v>
      </c>
      <c r="AB123" t="str">
        <f>VLOOKUP(A123,Дома!$A$2:$H$280,2,0)</f>
        <v>нп Нивский</v>
      </c>
      <c r="AC123">
        <f>VLOOKUP(A123,Дома!$A$2:$H$280,6,0)</f>
        <v>32.200000000000003</v>
      </c>
      <c r="AD123" s="26">
        <f t="shared" si="1"/>
        <v>4.5352112676056343E-2</v>
      </c>
    </row>
    <row r="124" spans="1:30" x14ac:dyDescent="0.25">
      <c r="A124">
        <v>447419</v>
      </c>
      <c r="B124">
        <f>VLOOKUP(A124,Дома,5,0)*VLOOKUP(A124,Дома,6,0)</f>
        <v>76.759999999999991</v>
      </c>
      <c r="C124">
        <f>SUMIF(ОДПУ!$A$2:$A$351,A124,ОДПУ!$J$2:$J$351)</f>
        <v>1402</v>
      </c>
      <c r="D124" t="str">
        <f>VLOOKUP(A124,ОДПУ!$A$2:$J$351,8,0)</f>
        <v>Одноставочный</v>
      </c>
      <c r="E124">
        <f>IF(D124="Одноставочный",COUNTIFS(ОДПУ!$A$2:$A$351,A124),COUNTIFS(ОДПУ!$A$2:$A$351,A124)/2)</f>
        <v>2</v>
      </c>
      <c r="F124">
        <f>COUNTIFS('Лицевые счета'!$B$2:$B$5860,A124)</f>
        <v>11</v>
      </c>
      <c r="G124">
        <f>COUNTIFS('Лицевые счета'!$B$2:$B$5860,A124,'Лицевые счета'!$F$2:$F$5860,"ФЛ")</f>
        <v>11</v>
      </c>
      <c r="H124">
        <f>COUNTIFS('Лицевые счета'!$B$2:$B$5860,A124,'Лицевые счета'!$F$2:$F$5860,"ЮЛ")</f>
        <v>0</v>
      </c>
      <c r="I124" s="23">
        <f>SUMIFS('Лицевые счета'!$H$2:$H$5860,'Лицевые счета'!$B$2:$B$5860,A124,'Лицевые счета'!$F$2:$F$5860,"ФЛ")</f>
        <v>355.00000000000006</v>
      </c>
      <c r="J124">
        <f>SUMIFS('Лицевые счета'!$I$2:$I$5860,'Лицевые счета'!$B$2:$B$5860,A124,'Лицевые счета'!$F$2:$F$5860,"ФЛ")</f>
        <v>21</v>
      </c>
      <c r="K124" s="23">
        <f>SUMIFS('Лицевые счета'!$H$2:$H$5860,'Лицевые счета'!$B$2:$B$5860,A124,'Лицевые счета'!$F$2:$F$5860,"ЮЛ")</f>
        <v>0</v>
      </c>
      <c r="L124" s="23">
        <f>I124+K124</f>
        <v>355.00000000000006</v>
      </c>
      <c r="M124" s="23">
        <f>VLOOKUP(A124,Дома,7,0)</f>
        <v>710</v>
      </c>
      <c r="N124" s="23">
        <f>M124-L124</f>
        <v>354.99999999999994</v>
      </c>
      <c r="O124">
        <f>COUNTIFS('Л_с и ПУ'!$B$2:$B$4570,A124,'Л_с и ПУ'!$C$2:$C$4570,"&gt;0")</f>
        <v>4</v>
      </c>
      <c r="P124">
        <f>SUMIF('Л_с и ПУ'!$B$2:$B$4570,A124,'Л_с и ПУ'!$C$2:$C$4570)</f>
        <v>4</v>
      </c>
      <c r="Q124">
        <f>SUMIF('Л_с и ПУ'!$B$2:$B$4570,A124,'Л_с и ПУ'!$F$2:$F$4570)</f>
        <v>319</v>
      </c>
      <c r="R124">
        <f>COUNTIFS('Л_с и ПУ'!$B$2:$B$4570,A124,'Л_с и ПУ'!$E$2:$E$4570,"Нет показаний")</f>
        <v>1</v>
      </c>
      <c r="S124">
        <f>SUMIF('Л_с и ПУ'!$B$2:$B$4570,A124,'Л_с и ПУ'!$K$2:$K$4570)</f>
        <v>171</v>
      </c>
      <c r="T124">
        <f>COUNTIFS('Л_с и ПУ'!$B$2:$B$4570,A124,'Л_с и ПУ'!$C$2:$C$4570,"0")</f>
        <v>7</v>
      </c>
      <c r="U124">
        <f>SUMIF('Л_с и ПУ'!$B$2:$B$4570,A124,'Л_с и ПУ'!$J$2:$J$4570)</f>
        <v>876.30000000000007</v>
      </c>
      <c r="V124">
        <f>Q124+S124+U124</f>
        <v>1366.3000000000002</v>
      </c>
      <c r="W124">
        <f>C124-V124</f>
        <v>35.699999999999818</v>
      </c>
      <c r="X124">
        <f>IF((W124-B124)&gt;0,W124-B124,0)</f>
        <v>0</v>
      </c>
      <c r="Y124" s="26">
        <f>IFERROR(X124/B124,0)</f>
        <v>0</v>
      </c>
      <c r="Z124" s="26">
        <f>O124/F124</f>
        <v>0.36363636363636365</v>
      </c>
      <c r="AA124" s="26">
        <f>IFERROR(R124/P124,0)</f>
        <v>0.25</v>
      </c>
      <c r="AB124" t="str">
        <f>VLOOKUP(A124,Дома!$A$2:$H$280,2,0)</f>
        <v>г Мурманск</v>
      </c>
      <c r="AC124">
        <f>VLOOKUP(A124,Дома!$A$2:$H$280,6,0)</f>
        <v>40.4</v>
      </c>
      <c r="AD124" s="26">
        <f t="shared" si="1"/>
        <v>0.12059701492537313</v>
      </c>
    </row>
    <row r="125" spans="1:30" x14ac:dyDescent="0.25">
      <c r="A125">
        <v>58373</v>
      </c>
      <c r="B125">
        <f>VLOOKUP(A125,Дома,5,0)*VLOOKUP(A125,Дома,6,0)</f>
        <v>60.609999999999992</v>
      </c>
      <c r="C125">
        <f>SUMIF(ОДПУ!$A$2:$A$351,A125,ОДПУ!$J$2:$J$351)</f>
        <v>1677</v>
      </c>
      <c r="D125" t="str">
        <f>VLOOKUP(A125,ОДПУ!$A$2:$J$351,8,0)</f>
        <v>Одноставочный</v>
      </c>
      <c r="E125">
        <f>IF(D125="Одноставочный",COUNTIFS(ОДПУ!$A$2:$A$351,A125),COUNTIFS(ОДПУ!$A$2:$A$351,A125)/2)</f>
        <v>1</v>
      </c>
      <c r="F125">
        <f>COUNTIFS('Лицевые счета'!$B$2:$B$5860,A125)</f>
        <v>8</v>
      </c>
      <c r="G125">
        <f>COUNTIFS('Лицевые счета'!$B$2:$B$5860,A125,'Лицевые счета'!$F$2:$F$5860,"ФЛ")</f>
        <v>8</v>
      </c>
      <c r="H125">
        <f>COUNTIFS('Лицевые счета'!$B$2:$B$5860,A125,'Лицевые счета'!$F$2:$F$5860,"ЮЛ")</f>
        <v>0</v>
      </c>
      <c r="I125" s="23">
        <f>SUMIFS('Лицевые счета'!$H$2:$H$5860,'Лицевые счета'!$B$2:$B$5860,A125,'Лицевые счета'!$F$2:$F$5860,"ФЛ")</f>
        <v>335</v>
      </c>
      <c r="J125">
        <f>SUMIFS('Лицевые счета'!$I$2:$I$5860,'Лицевые счета'!$B$2:$B$5860,A125,'Лицевые счета'!$F$2:$F$5860,"ФЛ")</f>
        <v>11</v>
      </c>
      <c r="K125" s="23">
        <f>SUMIFS('Лицевые счета'!$H$2:$H$5860,'Лицевые счета'!$B$2:$B$5860,A125,'Лицевые счета'!$F$2:$F$5860,"ЮЛ")</f>
        <v>0</v>
      </c>
      <c r="L125" s="23">
        <f>I125+K125</f>
        <v>335</v>
      </c>
      <c r="M125" s="23">
        <f>VLOOKUP(A125,Дома,7,0)</f>
        <v>335</v>
      </c>
      <c r="N125" s="23">
        <f>M125-L125</f>
        <v>0</v>
      </c>
      <c r="O125">
        <f>COUNTIFS('Л_с и ПУ'!$B$2:$B$4570,A125,'Л_с и ПУ'!$C$2:$C$4570,"&gt;0")</f>
        <v>8</v>
      </c>
      <c r="P125">
        <f>SUMIF('Л_с и ПУ'!$B$2:$B$4570,A125,'Л_с и ПУ'!$C$2:$C$4570)</f>
        <v>8</v>
      </c>
      <c r="Q125">
        <f>SUMIF('Л_с и ПУ'!$B$2:$B$4570,A125,'Л_с и ПУ'!$F$2:$F$4570)</f>
        <v>1639</v>
      </c>
      <c r="R125">
        <f>COUNTIFS('Л_с и ПУ'!$B$2:$B$4570,A125,'Л_с и ПУ'!$E$2:$E$4570,"Нет показаний")</f>
        <v>0</v>
      </c>
      <c r="S125">
        <f>SUMIF('Л_с и ПУ'!$B$2:$B$4570,A125,'Л_с и ПУ'!$K$2:$K$4570)</f>
        <v>0</v>
      </c>
      <c r="T125">
        <f>COUNTIFS('Л_с и ПУ'!$B$2:$B$4570,A125,'Л_с и ПУ'!$C$2:$C$4570,"0")</f>
        <v>0</v>
      </c>
      <c r="U125">
        <f>SUMIF('Л_с и ПУ'!$B$2:$B$4570,A125,'Л_с и ПУ'!$J$2:$J$4570)</f>
        <v>0</v>
      </c>
      <c r="V125">
        <f>Q125+S125+U125</f>
        <v>1639</v>
      </c>
      <c r="W125">
        <f>C125-V125</f>
        <v>38</v>
      </c>
      <c r="X125">
        <f>IF((W125-B125)&gt;0,W125-B125,0)</f>
        <v>0</v>
      </c>
      <c r="Y125" s="26">
        <f>IFERROR(X125/B125,0)</f>
        <v>0</v>
      </c>
      <c r="Z125" s="26">
        <f>O125/F125</f>
        <v>1</v>
      </c>
      <c r="AA125" s="26">
        <f>IFERROR(R125/P125,0)</f>
        <v>0</v>
      </c>
      <c r="AB125" t="str">
        <f>VLOOKUP(A125,Дома!$A$2:$H$280,2,0)</f>
        <v>нп Нивский</v>
      </c>
      <c r="AC125">
        <f>VLOOKUP(A125,Дома!$A$2:$H$280,6,0)</f>
        <v>31.9</v>
      </c>
      <c r="AD125" s="26">
        <f t="shared" si="1"/>
        <v>0.31305201177625119</v>
      </c>
    </row>
    <row r="126" spans="1:30" x14ac:dyDescent="0.25">
      <c r="A126">
        <v>242881</v>
      </c>
      <c r="B126">
        <f>VLOOKUP(A126,Дома,5,0)*VLOOKUP(A126,Дома,6,0)</f>
        <v>48.07</v>
      </c>
      <c r="C126">
        <f>SUMIF(ОДПУ!$A$2:$A$351,A126,ОДПУ!$J$2:$J$351)</f>
        <v>47.399999999999601</v>
      </c>
      <c r="D126" t="str">
        <f>VLOOKUP(A126,ОДПУ!$A$2:$J$351,8,0)</f>
        <v>Одноставочный</v>
      </c>
      <c r="E126">
        <f>IF(D126="Одноставочный",COUNTIFS(ОДПУ!$A$2:$A$351,A126),COUNTIFS(ОДПУ!$A$2:$A$351,A126)/2)</f>
        <v>1</v>
      </c>
      <c r="F126">
        <f>COUNTIFS('Лицевые счета'!$B$2:$B$5860,A126)</f>
        <v>2</v>
      </c>
      <c r="G126">
        <f>COUNTIFS('Лицевые счета'!$B$2:$B$5860,A126,'Лицевые счета'!$F$2:$F$5860,"ФЛ")</f>
        <v>2</v>
      </c>
      <c r="H126">
        <f>COUNTIFS('Лицевые счета'!$B$2:$B$5860,A126,'Лицевые счета'!$F$2:$F$5860,"ЮЛ")</f>
        <v>0</v>
      </c>
      <c r="I126" s="23">
        <f>SUMIFS('Лицевые счета'!$H$2:$H$5860,'Лицевые счета'!$B$2:$B$5860,A126,'Лицевые счета'!$F$2:$F$5860,"ФЛ")</f>
        <v>101.89999999999999</v>
      </c>
      <c r="J126">
        <f>SUMIFS('Лицевые счета'!$I$2:$I$5860,'Лицевые счета'!$B$2:$B$5860,A126,'Лицевые счета'!$F$2:$F$5860,"ФЛ")</f>
        <v>6</v>
      </c>
      <c r="K126" s="23">
        <f>SUMIFS('Лицевые счета'!$H$2:$H$5860,'Лицевые счета'!$B$2:$B$5860,A126,'Лицевые счета'!$F$2:$F$5860,"ЮЛ")</f>
        <v>0</v>
      </c>
      <c r="L126" s="23">
        <f>I126+K126</f>
        <v>101.89999999999999</v>
      </c>
      <c r="M126" s="23">
        <f>VLOOKUP(A126,Дома,7,0)</f>
        <v>101.9</v>
      </c>
      <c r="N126" s="23">
        <f>M126-L126</f>
        <v>0</v>
      </c>
      <c r="O126">
        <f>COUNTIFS('Л_с и ПУ'!$B$2:$B$4570,A126,'Л_с и ПУ'!$C$2:$C$4570,"&gt;0")</f>
        <v>2</v>
      </c>
      <c r="P126">
        <f>SUMIF('Л_с и ПУ'!$B$2:$B$4570,A126,'Л_с и ПУ'!$C$2:$C$4570)</f>
        <v>2</v>
      </c>
      <c r="Q126">
        <f>SUMIF('Л_с и ПУ'!$B$2:$B$4570,A126,'Л_с и ПУ'!$F$2:$F$4570)</f>
        <v>0</v>
      </c>
      <c r="R126">
        <f>COUNTIFS('Л_с и ПУ'!$B$2:$B$4570,A126,'Л_с и ПУ'!$E$2:$E$4570,"Нет показаний")</f>
        <v>0</v>
      </c>
      <c r="S126">
        <f>SUMIF('Л_с и ПУ'!$B$2:$B$4570,A126,'Л_с и ПУ'!$K$2:$K$4570)</f>
        <v>0</v>
      </c>
      <c r="T126">
        <f>COUNTIFS('Л_с и ПУ'!$B$2:$B$4570,A126,'Л_с и ПУ'!$C$2:$C$4570,"0")</f>
        <v>0</v>
      </c>
      <c r="U126">
        <f>SUMIF('Л_с и ПУ'!$B$2:$B$4570,A126,'Л_с и ПУ'!$J$2:$J$4570)</f>
        <v>0</v>
      </c>
      <c r="V126">
        <f>Q126+S126+U126</f>
        <v>0</v>
      </c>
      <c r="W126">
        <f>C126-V126</f>
        <v>47.399999999999601</v>
      </c>
      <c r="X126">
        <f>IF((W126-B126)&gt;0,W126-B126,0)</f>
        <v>0</v>
      </c>
      <c r="Y126" s="26">
        <f>IFERROR(X126/B126,0)</f>
        <v>0</v>
      </c>
      <c r="Z126" s="26">
        <f>O126/F126</f>
        <v>1</v>
      </c>
      <c r="AA126" s="26">
        <f>IFERROR(R126/P126,0)</f>
        <v>0</v>
      </c>
      <c r="AB126" t="str">
        <f>VLOOKUP(A126,Дома!$A$2:$H$280,2,0)</f>
        <v>пгт Умба</v>
      </c>
      <c r="AC126">
        <f>VLOOKUP(A126,Дома!$A$2:$H$280,6,0)</f>
        <v>25.3</v>
      </c>
      <c r="AD126" s="26">
        <f t="shared" si="1"/>
        <v>1.7692307692307691E-2</v>
      </c>
    </row>
    <row r="127" spans="1:30" x14ac:dyDescent="0.25">
      <c r="A127">
        <v>431298</v>
      </c>
      <c r="B127">
        <f>VLOOKUP(A127,Дома,5,0)*VLOOKUP(A127,Дома,6,0)</f>
        <v>227.81</v>
      </c>
      <c r="C127">
        <f>SUMIF(ОДПУ!$A$2:$A$351,A127,ОДПУ!$J$2:$J$351)</f>
        <v>9942</v>
      </c>
      <c r="D127" t="str">
        <f>VLOOKUP(A127,ОДПУ!$A$2:$J$351,8,0)</f>
        <v>Одноставочный</v>
      </c>
      <c r="E127">
        <f>IF(D127="Одноставочный",COUNTIFS(ОДПУ!$A$2:$A$351,A127),COUNTIFS(ОДПУ!$A$2:$A$351,A127)/2)</f>
        <v>1</v>
      </c>
      <c r="F127">
        <f>COUNTIFS('Лицевые счета'!$B$2:$B$5860,A127)</f>
        <v>21</v>
      </c>
      <c r="G127">
        <f>COUNTIFS('Лицевые счета'!$B$2:$B$5860,A127,'Лицевые счета'!$F$2:$F$5860,"ФЛ")</f>
        <v>18</v>
      </c>
      <c r="H127">
        <f>COUNTIFS('Лицевые счета'!$B$2:$B$5860,A127,'Лицевые счета'!$F$2:$F$5860,"ЮЛ")</f>
        <v>3</v>
      </c>
      <c r="I127" s="23">
        <f>SUMIFS('Лицевые счета'!$H$2:$H$5860,'Лицевые счета'!$B$2:$B$5860,A127,'Лицевые счета'!$F$2:$F$5860,"ФЛ")</f>
        <v>793.6</v>
      </c>
      <c r="J127">
        <f>SUMIFS('Лицевые счета'!$I$2:$I$5860,'Лицевые счета'!$B$2:$B$5860,A127,'Лицевые счета'!$F$2:$F$5860,"ФЛ")</f>
        <v>41</v>
      </c>
      <c r="K127" s="23">
        <f>SUMIFS('Лицевые счета'!$H$2:$H$5860,'Лицевые счета'!$B$2:$B$5860,A127,'Лицевые счета'!$F$2:$F$5860,"ЮЛ")</f>
        <v>344.4</v>
      </c>
      <c r="L127" s="23">
        <f>I127+K127</f>
        <v>1138</v>
      </c>
      <c r="M127" s="23">
        <f>VLOOKUP(A127,Дома,7,0)</f>
        <v>1430</v>
      </c>
      <c r="N127" s="23">
        <f>M127-L127</f>
        <v>292</v>
      </c>
      <c r="O127">
        <f>COUNTIFS('Л_с и ПУ'!$B$2:$B$4570,A127,'Л_с и ПУ'!$C$2:$C$4570,"&gt;0")</f>
        <v>20</v>
      </c>
      <c r="P127">
        <f>SUMIF('Л_с и ПУ'!$B$2:$B$4570,A127,'Л_с и ПУ'!$C$2:$C$4570)</f>
        <v>20</v>
      </c>
      <c r="Q127">
        <f>SUMIF('Л_с и ПУ'!$B$2:$B$4570,A127,'Л_с и ПУ'!$F$2:$F$4570)</f>
        <v>9044.0380000000005</v>
      </c>
      <c r="R127">
        <f>COUNTIFS('Л_с и ПУ'!$B$2:$B$4570,A127,'Л_с и ПУ'!$E$2:$E$4570,"Нет показаний")</f>
        <v>5</v>
      </c>
      <c r="S127">
        <f>SUMIF('Л_с и ПУ'!$B$2:$B$4570,A127,'Л_с и ПУ'!$K$2:$K$4570)</f>
        <v>741.2</v>
      </c>
      <c r="T127">
        <f>COUNTIFS('Л_с и ПУ'!$B$2:$B$4570,A127,'Л_с и ПУ'!$C$2:$C$4570,"0")</f>
        <v>1</v>
      </c>
      <c r="U127">
        <f>SUMIF('Л_с и ПУ'!$B$2:$B$4570,A127,'Л_с и ПУ'!$J$2:$J$4570)</f>
        <v>114</v>
      </c>
      <c r="V127">
        <f>Q127+S127+U127</f>
        <v>9899.2380000000012</v>
      </c>
      <c r="W127">
        <f>C127-V127</f>
        <v>42.761999999998807</v>
      </c>
      <c r="X127">
        <f>IF((W127-B127)&gt;0,W127-B127,0)</f>
        <v>0</v>
      </c>
      <c r="Y127" s="26">
        <f>IFERROR(X127/B127,0)</f>
        <v>0</v>
      </c>
      <c r="Z127" s="26">
        <f>O127/F127</f>
        <v>0.95238095238095233</v>
      </c>
      <c r="AA127" s="26">
        <f>IFERROR(R127/P127,0)</f>
        <v>0.25</v>
      </c>
      <c r="AB127" t="str">
        <f>VLOOKUP(A127,Дома!$A$2:$H$280,2,0)</f>
        <v>г Мурманск</v>
      </c>
      <c r="AC127">
        <f>VLOOKUP(A127,Дома!$A$2:$H$280,6,0)</f>
        <v>119.9</v>
      </c>
      <c r="AD127" s="26">
        <f t="shared" si="1"/>
        <v>0.18355786895284751</v>
      </c>
    </row>
    <row r="128" spans="1:30" x14ac:dyDescent="0.25">
      <c r="A128">
        <v>242742</v>
      </c>
      <c r="B128">
        <f>VLOOKUP(A128,Дома,5,0)*VLOOKUP(A128,Дома,6,0)</f>
        <v>60.04</v>
      </c>
      <c r="C128">
        <f>SUMIF(ОДПУ!$A$2:$A$351,A128,ОДПУ!$J$2:$J$351)</f>
        <v>1104.2000000000098</v>
      </c>
      <c r="D128" t="str">
        <f>VLOOKUP(A128,ОДПУ!$A$2:$J$351,8,0)</f>
        <v>Одноставочный</v>
      </c>
      <c r="E128">
        <f>IF(D128="Одноставочный",COUNTIFS(ОДПУ!$A$2:$A$351,A128),COUNTIFS(ОДПУ!$A$2:$A$351,A128)/2)</f>
        <v>2</v>
      </c>
      <c r="F128">
        <f>COUNTIFS('Лицевые счета'!$B$2:$B$5860,A128)</f>
        <v>9</v>
      </c>
      <c r="G128">
        <f>COUNTIFS('Лицевые счета'!$B$2:$B$5860,A128,'Лицевые счета'!$F$2:$F$5860,"ФЛ")</f>
        <v>9</v>
      </c>
      <c r="H128">
        <f>COUNTIFS('Лицевые счета'!$B$2:$B$5860,A128,'Лицевые счета'!$F$2:$F$5860,"ЮЛ")</f>
        <v>0</v>
      </c>
      <c r="I128" s="23">
        <f>SUMIFS('Лицевые счета'!$H$2:$H$5860,'Лицевые счета'!$B$2:$B$5860,A128,'Лицевые счета'!$F$2:$F$5860,"ФЛ")</f>
        <v>326.60000000000002</v>
      </c>
      <c r="J128">
        <f>SUMIFS('Лицевые счета'!$I$2:$I$5860,'Лицевые счета'!$B$2:$B$5860,A128,'Лицевые счета'!$F$2:$F$5860,"ФЛ")</f>
        <v>11</v>
      </c>
      <c r="K128" s="23">
        <f>SUMIFS('Лицевые счета'!$H$2:$H$5860,'Лицевые счета'!$B$2:$B$5860,A128,'Лицевые счета'!$F$2:$F$5860,"ЮЛ")</f>
        <v>0</v>
      </c>
      <c r="L128" s="23">
        <f>I128+K128</f>
        <v>326.60000000000002</v>
      </c>
      <c r="M128" s="23">
        <f>VLOOKUP(A128,Дома,7,0)</f>
        <v>653.20000000000005</v>
      </c>
      <c r="N128" s="23">
        <f>M128-L128</f>
        <v>326.60000000000002</v>
      </c>
      <c r="O128">
        <f>COUNTIFS('Л_с и ПУ'!$B$2:$B$4570,A128,'Л_с и ПУ'!$C$2:$C$4570,"&gt;0")</f>
        <v>9</v>
      </c>
      <c r="P128">
        <f>SUMIF('Л_с и ПУ'!$B$2:$B$4570,A128,'Л_с и ПУ'!$C$2:$C$4570)</f>
        <v>9</v>
      </c>
      <c r="Q128">
        <f>SUMIF('Л_с и ПУ'!$B$2:$B$4570,A128,'Л_с и ПУ'!$F$2:$F$4570)</f>
        <v>321</v>
      </c>
      <c r="R128">
        <f>COUNTIFS('Л_с и ПУ'!$B$2:$B$4570,A128,'Л_с и ПУ'!$E$2:$E$4570,"Нет показаний")</f>
        <v>7</v>
      </c>
      <c r="S128">
        <f>SUMIF('Л_с и ПУ'!$B$2:$B$4570,A128,'Л_с и ПУ'!$K$2:$K$4570)</f>
        <v>724.1</v>
      </c>
      <c r="T128">
        <f>COUNTIFS('Л_с и ПУ'!$B$2:$B$4570,A128,'Л_с и ПУ'!$C$2:$C$4570,"0")</f>
        <v>0</v>
      </c>
      <c r="U128">
        <f>SUMIF('Л_с и ПУ'!$B$2:$B$4570,A128,'Л_с и ПУ'!$J$2:$J$4570)</f>
        <v>0</v>
      </c>
      <c r="V128">
        <f>Q128+S128+U128</f>
        <v>1045.0999999999999</v>
      </c>
      <c r="W128">
        <f>C128-V128</f>
        <v>59.100000000009913</v>
      </c>
      <c r="X128">
        <f>IF((W128-B128)&gt;0,W128-B128,0)</f>
        <v>0</v>
      </c>
      <c r="Y128" s="26">
        <f>IFERROR(X128/B128,0)</f>
        <v>0</v>
      </c>
      <c r="Z128" s="26">
        <f>O128/F128</f>
        <v>1</v>
      </c>
      <c r="AA128" s="26">
        <f>IFERROR(R128/P128,0)</f>
        <v>0.77777777777777779</v>
      </c>
      <c r="AB128" t="str">
        <f>VLOOKUP(A128,Дома!$A$2:$H$280,2,0)</f>
        <v>пгт Умба</v>
      </c>
      <c r="AC128">
        <f>VLOOKUP(A128,Дома!$A$2:$H$280,6,0)</f>
        <v>31.6</v>
      </c>
      <c r="AD128" s="26">
        <f t="shared" si="1"/>
        <v>0.11902071563088512</v>
      </c>
    </row>
    <row r="129" spans="1:30" x14ac:dyDescent="0.25">
      <c r="A129">
        <v>58369</v>
      </c>
      <c r="B129">
        <f>VLOOKUP(A129,Дома,5,0)*VLOOKUP(A129,Дома,6,0)</f>
        <v>68.969999999999985</v>
      </c>
      <c r="C129">
        <f>SUMIF(ОДПУ!$A$2:$A$351,A129,ОДПУ!$J$2:$J$351)</f>
        <v>717</v>
      </c>
      <c r="D129" t="str">
        <f>VLOOKUP(A129,ОДПУ!$A$2:$J$351,8,0)</f>
        <v>Двухзонный</v>
      </c>
      <c r="E129">
        <f>IF(D129="Одноставочный",COUNTIFS(ОДПУ!$A$2:$A$351,A129),COUNTIFS(ОДПУ!$A$2:$A$351,A129)/2)</f>
        <v>1</v>
      </c>
      <c r="F129">
        <f>COUNTIFS('Лицевые счета'!$B$2:$B$5860,A129)</f>
        <v>4</v>
      </c>
      <c r="G129">
        <f>COUNTIFS('Лицевые счета'!$B$2:$B$5860,A129,'Лицевые счета'!$F$2:$F$5860,"ФЛ")</f>
        <v>4</v>
      </c>
      <c r="H129">
        <f>COUNTIFS('Лицевые счета'!$B$2:$B$5860,A129,'Лицевые счета'!$F$2:$F$5860,"ЮЛ")</f>
        <v>0</v>
      </c>
      <c r="I129" s="23">
        <f>SUMIFS('Лицевые счета'!$H$2:$H$5860,'Лицевые счета'!$B$2:$B$5860,A129,'Лицевые счета'!$F$2:$F$5860,"ФЛ")</f>
        <v>265.5</v>
      </c>
      <c r="J129">
        <f>SUMIFS('Лицевые счета'!$I$2:$I$5860,'Лицевые счета'!$B$2:$B$5860,A129,'Лицевые счета'!$F$2:$F$5860,"ФЛ")</f>
        <v>7</v>
      </c>
      <c r="K129" s="23">
        <f>SUMIFS('Лицевые счета'!$H$2:$H$5860,'Лицевые счета'!$B$2:$B$5860,A129,'Лицевые счета'!$F$2:$F$5860,"ЮЛ")</f>
        <v>0</v>
      </c>
      <c r="L129" s="23">
        <f>I129+K129</f>
        <v>265.5</v>
      </c>
      <c r="M129" s="23">
        <f>VLOOKUP(A129,Дома,7,0)</f>
        <v>265.5</v>
      </c>
      <c r="N129" s="23">
        <f>M129-L129</f>
        <v>0</v>
      </c>
      <c r="O129">
        <f>COUNTIFS('Л_с и ПУ'!$B$2:$B$4570,A129,'Л_с и ПУ'!$C$2:$C$4570,"&gt;0")</f>
        <v>4</v>
      </c>
      <c r="P129">
        <f>SUMIF('Л_с и ПУ'!$B$2:$B$4570,A129,'Л_с и ПУ'!$C$2:$C$4570)</f>
        <v>5</v>
      </c>
      <c r="Q129">
        <f>SUMIF('Л_с и ПУ'!$B$2:$B$4570,A129,'Л_с и ПУ'!$F$2:$F$4570)</f>
        <v>651</v>
      </c>
      <c r="R129">
        <f>COUNTIFS('Л_с и ПУ'!$B$2:$B$4570,A129,'Л_с и ПУ'!$E$2:$E$4570,"Нет показаний")</f>
        <v>0</v>
      </c>
      <c r="S129">
        <f>SUMIF('Л_с и ПУ'!$B$2:$B$4570,A129,'Л_с и ПУ'!$K$2:$K$4570)</f>
        <v>0</v>
      </c>
      <c r="T129">
        <f>COUNTIFS('Л_с и ПУ'!$B$2:$B$4570,A129,'Л_с и ПУ'!$C$2:$C$4570,"0")</f>
        <v>0</v>
      </c>
      <c r="U129">
        <f>SUMIF('Л_с и ПУ'!$B$2:$B$4570,A129,'Л_с и ПУ'!$J$2:$J$4570)</f>
        <v>0</v>
      </c>
      <c r="V129">
        <f>Q129+S129+U129</f>
        <v>651</v>
      </c>
      <c r="W129">
        <f>C129-V129</f>
        <v>66</v>
      </c>
      <c r="X129">
        <f>IF((W129-B129)&gt;0,W129-B129,0)</f>
        <v>0</v>
      </c>
      <c r="Y129" s="26">
        <f>IFERROR(X129/B129,0)</f>
        <v>0</v>
      </c>
      <c r="Z129" s="26">
        <f>O129/F129</f>
        <v>1</v>
      </c>
      <c r="AA129" s="26">
        <f>IFERROR(R129/P129,0)</f>
        <v>0</v>
      </c>
      <c r="AB129" t="str">
        <f>VLOOKUP(A129,Дома!$A$2:$H$280,2,0)</f>
        <v>нп Нивский</v>
      </c>
      <c r="AC129">
        <f>VLOOKUP(A129,Дома!$A$2:$H$280,6,0)</f>
        <v>36.299999999999997</v>
      </c>
      <c r="AD129" s="26">
        <f t="shared" si="1"/>
        <v>4.211136890951276E-2</v>
      </c>
    </row>
    <row r="130" spans="1:30" x14ac:dyDescent="0.25">
      <c r="A130">
        <v>58327</v>
      </c>
      <c r="B130">
        <f>VLOOKUP(A130,Дома,5,0)*VLOOKUP(A130,Дома,6,0)</f>
        <v>136.61000000000001</v>
      </c>
      <c r="C130">
        <f>SUMIF(ОДПУ!$A$2:$A$351,A130,ОДПУ!$J$2:$J$351)</f>
        <v>1788.3500000000099</v>
      </c>
      <c r="D130" t="str">
        <f>VLOOKUP(A130,ОДПУ!$A$2:$J$351,8,0)</f>
        <v>Одноставочный</v>
      </c>
      <c r="E130">
        <f>IF(D130="Одноставочный",COUNTIFS(ОДПУ!$A$2:$A$351,A130),COUNTIFS(ОДПУ!$A$2:$A$351,A130)/2)</f>
        <v>1</v>
      </c>
      <c r="F130">
        <f>COUNTIFS('Лицевые счета'!$B$2:$B$5860,A130)</f>
        <v>13</v>
      </c>
      <c r="G130">
        <f>COUNTIFS('Лицевые счета'!$B$2:$B$5860,A130,'Лицевые счета'!$F$2:$F$5860,"ФЛ")</f>
        <v>12</v>
      </c>
      <c r="H130">
        <f>COUNTIFS('Лицевые счета'!$B$2:$B$5860,A130,'Лицевые счета'!$F$2:$F$5860,"ЮЛ")</f>
        <v>1</v>
      </c>
      <c r="I130" s="23">
        <f>SUMIFS('Лицевые счета'!$H$2:$H$5860,'Лицевые счета'!$B$2:$B$5860,A130,'Лицевые счета'!$F$2:$F$5860,"ФЛ")</f>
        <v>862</v>
      </c>
      <c r="J130">
        <f>SUMIFS('Лицевые счета'!$I$2:$I$5860,'Лицевые счета'!$B$2:$B$5860,A130,'Лицевые счета'!$F$2:$F$5860,"ФЛ")</f>
        <v>20</v>
      </c>
      <c r="K130" s="23">
        <f>SUMIFS('Лицевые счета'!$H$2:$H$5860,'Лицевые счета'!$B$2:$B$5860,A130,'Лицевые счета'!$F$2:$F$5860,"ЮЛ")</f>
        <v>0</v>
      </c>
      <c r="L130" s="23">
        <f>I130+K130</f>
        <v>862</v>
      </c>
      <c r="M130" s="23">
        <f>VLOOKUP(A130,Дома,7,0)</f>
        <v>862</v>
      </c>
      <c r="N130" s="23">
        <f>M130-L130</f>
        <v>0</v>
      </c>
      <c r="O130">
        <f>COUNTIFS('Л_с и ПУ'!$B$2:$B$4570,A130,'Л_с и ПУ'!$C$2:$C$4570,"&gt;0")</f>
        <v>13</v>
      </c>
      <c r="P130">
        <f>SUMIF('Л_с и ПУ'!$B$2:$B$4570,A130,'Л_с и ПУ'!$C$2:$C$4570)</f>
        <v>13</v>
      </c>
      <c r="Q130">
        <f>SUMIF('Л_с и ПУ'!$B$2:$B$4570,A130,'Л_с и ПУ'!$F$2:$F$4570)</f>
        <v>1108</v>
      </c>
      <c r="R130">
        <f>COUNTIFS('Л_с и ПУ'!$B$2:$B$4570,A130,'Л_с и ПУ'!$E$2:$E$4570,"Нет показаний")</f>
        <v>4</v>
      </c>
      <c r="S130">
        <f>SUMIF('Л_с и ПУ'!$B$2:$B$4570,A130,'Л_с и ПУ'!$K$2:$K$4570)</f>
        <v>612.30000000000007</v>
      </c>
      <c r="T130">
        <f>COUNTIFS('Л_с и ПУ'!$B$2:$B$4570,A130,'Л_с и ПУ'!$C$2:$C$4570,"0")</f>
        <v>0</v>
      </c>
      <c r="U130">
        <f>SUMIF('Л_с и ПУ'!$B$2:$B$4570,A130,'Л_с и ПУ'!$J$2:$J$4570)</f>
        <v>0</v>
      </c>
      <c r="V130">
        <f>Q130+S130+U130</f>
        <v>1720.3000000000002</v>
      </c>
      <c r="W130">
        <f>C130-V130</f>
        <v>68.050000000009732</v>
      </c>
      <c r="X130">
        <f>IF((W130-B130)&gt;0,W130-B130,0)</f>
        <v>0</v>
      </c>
      <c r="Y130" s="26">
        <f>IFERROR(X130/B130,0)</f>
        <v>0</v>
      </c>
      <c r="Z130" s="26">
        <f>O130/F130</f>
        <v>1</v>
      </c>
      <c r="AA130" s="26">
        <f>IFERROR(R130/P130,0)</f>
        <v>0.30769230769230771</v>
      </c>
      <c r="AB130" t="str">
        <f>VLOOKUP(A130,Дома!$A$2:$H$280,2,0)</f>
        <v>г Кандалакша</v>
      </c>
      <c r="AC130">
        <f>VLOOKUP(A130,Дома!$A$2:$H$280,6,0)</f>
        <v>71.900000000000006</v>
      </c>
      <c r="AD130" s="26">
        <f t="shared" si="1"/>
        <v>0.16441801966613309</v>
      </c>
    </row>
    <row r="131" spans="1:30" x14ac:dyDescent="0.25">
      <c r="A131">
        <v>58312</v>
      </c>
      <c r="B131">
        <f>VLOOKUP(A131,Дома,5,0)*VLOOKUP(A131,Дома,6,0)</f>
        <v>167.2</v>
      </c>
      <c r="C131">
        <f>SUMIF(ОДПУ!$A$2:$A$351,A131,ОДПУ!$J$2:$J$351)</f>
        <v>1033</v>
      </c>
      <c r="D131" t="str">
        <f>VLOOKUP(A131,ОДПУ!$A$2:$J$351,8,0)</f>
        <v>Одноставочный</v>
      </c>
      <c r="E131">
        <f>IF(D131="Одноставочный",COUNTIFS(ОДПУ!$A$2:$A$351,A131),COUNTIFS(ОДПУ!$A$2:$A$351,A131)/2)</f>
        <v>1</v>
      </c>
      <c r="F131">
        <f>COUNTIFS('Лицевые счета'!$B$2:$B$5860,A131)</f>
        <v>11</v>
      </c>
      <c r="G131">
        <f>COUNTIFS('Лицевые счета'!$B$2:$B$5860,A131,'Лицевые счета'!$F$2:$F$5860,"ФЛ")</f>
        <v>11</v>
      </c>
      <c r="H131">
        <f>COUNTIFS('Лицевые счета'!$B$2:$B$5860,A131,'Лицевые счета'!$F$2:$F$5860,"ЮЛ")</f>
        <v>0</v>
      </c>
      <c r="I131" s="23">
        <f>SUMIFS('Лицевые счета'!$H$2:$H$5860,'Лицевые счета'!$B$2:$B$5860,A131,'Лицевые счета'!$F$2:$F$5860,"ФЛ")</f>
        <v>437.2999999999999</v>
      </c>
      <c r="J131">
        <f>SUMIFS('Лицевые счета'!$I$2:$I$5860,'Лицевые счета'!$B$2:$B$5860,A131,'Лицевые счета'!$F$2:$F$5860,"ФЛ")</f>
        <v>17</v>
      </c>
      <c r="K131" s="23">
        <f>SUMIFS('Лицевые счета'!$H$2:$H$5860,'Лицевые счета'!$B$2:$B$5860,A131,'Лицевые счета'!$F$2:$F$5860,"ЮЛ")</f>
        <v>0</v>
      </c>
      <c r="L131" s="23">
        <f>I131+K131</f>
        <v>437.2999999999999</v>
      </c>
      <c r="M131" s="23">
        <f>VLOOKUP(A131,Дома,7,0)</f>
        <v>437.3</v>
      </c>
      <c r="N131" s="23">
        <f>M131-L131</f>
        <v>0</v>
      </c>
      <c r="O131">
        <f>COUNTIFS('Л_с и ПУ'!$B$2:$B$4570,A131,'Л_с и ПУ'!$C$2:$C$4570,"&gt;0")</f>
        <v>10</v>
      </c>
      <c r="P131">
        <f>SUMIF('Л_с и ПУ'!$B$2:$B$4570,A131,'Л_с и ПУ'!$C$2:$C$4570)</f>
        <v>10</v>
      </c>
      <c r="Q131">
        <f>SUMIF('Л_с и ПУ'!$B$2:$B$4570,A131,'Л_с и ПУ'!$F$2:$F$4570)</f>
        <v>834</v>
      </c>
      <c r="R131">
        <f>COUNTIFS('Л_с и ПУ'!$B$2:$B$4570,A131,'Л_с и ПУ'!$E$2:$E$4570,"Нет показаний")</f>
        <v>0</v>
      </c>
      <c r="S131">
        <f>SUMIF('Л_с и ПУ'!$B$2:$B$4570,A131,'Л_с и ПУ'!$K$2:$K$4570)</f>
        <v>0</v>
      </c>
      <c r="T131">
        <f>COUNTIFS('Л_с и ПУ'!$B$2:$B$4570,A131,'Л_с и ПУ'!$C$2:$C$4570,"0")</f>
        <v>1</v>
      </c>
      <c r="U131">
        <f>SUMIF('Л_с и ПУ'!$B$2:$B$4570,A131,'Л_с и ПУ'!$J$2:$J$4570)</f>
        <v>132.60000000000002</v>
      </c>
      <c r="V131">
        <f>Q131+S131+U131</f>
        <v>966.6</v>
      </c>
      <c r="W131">
        <f>C131-V131</f>
        <v>66.399999999999977</v>
      </c>
      <c r="X131">
        <f>IF((W131-B131)&gt;0,W131-B131,0)</f>
        <v>0</v>
      </c>
      <c r="Y131" s="26">
        <f>IFERROR(X131/B131,0)</f>
        <v>0</v>
      </c>
      <c r="Z131" s="26">
        <f>O131/F131</f>
        <v>0.90909090909090906</v>
      </c>
      <c r="AA131" s="26">
        <f>IFERROR(R131/P131,0)</f>
        <v>0</v>
      </c>
      <c r="AB131" t="str">
        <f>VLOOKUP(A131,Дома!$A$2:$H$280,2,0)</f>
        <v>г Кандалакша</v>
      </c>
      <c r="AC131">
        <f>VLOOKUP(A131,Дома!$A$2:$H$280,6,0)</f>
        <v>88</v>
      </c>
      <c r="AD131" s="26">
        <f t="shared" ref="AD131:AD194" si="2">IFERROR(AC131/M132,0)</f>
        <v>0.14492753623188404</v>
      </c>
    </row>
    <row r="132" spans="1:30" x14ac:dyDescent="0.25">
      <c r="A132">
        <v>501298</v>
      </c>
      <c r="B132">
        <f>VLOOKUP(A132,Дома,5,0)*VLOOKUP(A132,Дома,6,0)</f>
        <v>89.86999999999999</v>
      </c>
      <c r="C132">
        <f>SUMIF(ОДПУ!$A$2:$A$351,A132,ОДПУ!$J$2:$J$351)</f>
        <v>19060</v>
      </c>
      <c r="D132" t="str">
        <f>VLOOKUP(A132,ОДПУ!$A$2:$J$351,8,0)</f>
        <v>Одноставочный</v>
      </c>
      <c r="E132">
        <f>IF(D132="Одноставочный",COUNTIFS(ОДПУ!$A$2:$A$351,A132),COUNTIFS(ОДПУ!$A$2:$A$351,A132)/2)</f>
        <v>1</v>
      </c>
      <c r="F132">
        <f>COUNTIFS('Лицевые счета'!$B$2:$B$5860,A132)</f>
        <v>12</v>
      </c>
      <c r="G132">
        <f>COUNTIFS('Лицевые счета'!$B$2:$B$5860,A132,'Лицевые счета'!$F$2:$F$5860,"ФЛ")</f>
        <v>10</v>
      </c>
      <c r="H132">
        <f>COUNTIFS('Лицевые счета'!$B$2:$B$5860,A132,'Лицевые счета'!$F$2:$F$5860,"ЮЛ")</f>
        <v>2</v>
      </c>
      <c r="I132" s="23">
        <f>SUMIFS('Лицевые счета'!$H$2:$H$5860,'Лицевые счета'!$B$2:$B$5860,A132,'Лицевые счета'!$F$2:$F$5860,"ФЛ")</f>
        <v>458.89999999999992</v>
      </c>
      <c r="J132">
        <f>SUMIFS('Лицевые счета'!$I$2:$I$5860,'Лицевые счета'!$B$2:$B$5860,A132,'Лицевые счета'!$F$2:$F$5860,"ФЛ")</f>
        <v>17</v>
      </c>
      <c r="K132" s="23">
        <f>SUMIFS('Лицевые счета'!$H$2:$H$5860,'Лицевые счета'!$B$2:$B$5860,A132,'Лицевые счета'!$F$2:$F$5860,"ЮЛ")</f>
        <v>148.30000000000001</v>
      </c>
      <c r="L132" s="23">
        <f>I132+K132</f>
        <v>607.19999999999993</v>
      </c>
      <c r="M132" s="23">
        <f>VLOOKUP(A132,Дома,7,0)</f>
        <v>607.20000000000005</v>
      </c>
      <c r="N132" s="23">
        <f>M132-L132</f>
        <v>0</v>
      </c>
      <c r="O132">
        <f>COUNTIFS('Л_с и ПУ'!$B$2:$B$4570,A132,'Л_с и ПУ'!$C$2:$C$4570,"&gt;0")</f>
        <v>12</v>
      </c>
      <c r="P132">
        <f>SUMIF('Л_с и ПУ'!$B$2:$B$4570,A132,'Л_с и ПУ'!$C$2:$C$4570)</f>
        <v>12</v>
      </c>
      <c r="Q132">
        <f>SUMIF('Л_с и ПУ'!$B$2:$B$4570,A132,'Л_с и ПУ'!$F$2:$F$4570)</f>
        <v>18498.832000000002</v>
      </c>
      <c r="R132">
        <f>COUNTIFS('Л_с и ПУ'!$B$2:$B$4570,A132,'Л_с и ПУ'!$E$2:$E$4570,"Нет показаний")</f>
        <v>4</v>
      </c>
      <c r="S132">
        <f>SUMIF('Л_с и ПУ'!$B$2:$B$4570,A132,'Л_с и ПУ'!$K$2:$K$4570)</f>
        <v>473.7</v>
      </c>
      <c r="T132">
        <f>COUNTIFS('Л_с и ПУ'!$B$2:$B$4570,A132,'Л_с и ПУ'!$C$2:$C$4570,"0")</f>
        <v>0</v>
      </c>
      <c r="U132">
        <f>SUMIF('Л_с и ПУ'!$B$2:$B$4570,A132,'Л_с и ПУ'!$J$2:$J$4570)</f>
        <v>0</v>
      </c>
      <c r="V132">
        <f>Q132+S132+U132</f>
        <v>18972.532000000003</v>
      </c>
      <c r="W132">
        <f>C132-V132</f>
        <v>87.467999999997119</v>
      </c>
      <c r="X132">
        <f>IF((W132-B132)&gt;0,W132-B132,0)</f>
        <v>0</v>
      </c>
      <c r="Y132" s="26">
        <f>IFERROR(X132/B132,0)</f>
        <v>0</v>
      </c>
      <c r="Z132" s="26">
        <f>O132/F132</f>
        <v>1</v>
      </c>
      <c r="AA132" s="26">
        <f>IFERROR(R132/P132,0)</f>
        <v>0.33333333333333331</v>
      </c>
      <c r="AB132" t="str">
        <f>VLOOKUP(A132,Дома!$A$2:$H$280,2,0)</f>
        <v>г Мурманск</v>
      </c>
      <c r="AC132">
        <f>VLOOKUP(A132,Дома!$A$2:$H$280,6,0)</f>
        <v>47.3</v>
      </c>
      <c r="AD132" s="26">
        <f t="shared" si="2"/>
        <v>6.7111237230419979E-2</v>
      </c>
    </row>
    <row r="133" spans="1:30" x14ac:dyDescent="0.25">
      <c r="A133">
        <v>447486</v>
      </c>
      <c r="B133">
        <f>VLOOKUP(A133,Дома,5,0)*VLOOKUP(A133,Дома,6,0)</f>
        <v>74.445800000000006</v>
      </c>
      <c r="C133">
        <f>SUMIF(ОДПУ!$A$2:$A$351,A133,ОДПУ!$J$2:$J$351)</f>
        <v>1069</v>
      </c>
      <c r="D133" t="str">
        <f>VLOOKUP(A133,ОДПУ!$A$2:$J$351,8,0)</f>
        <v>Одноставочный</v>
      </c>
      <c r="E133">
        <f>IF(D133="Одноставочный",COUNTIFS(ОДПУ!$A$2:$A$351,A133),COUNTIFS(ОДПУ!$A$2:$A$351,A133)/2)</f>
        <v>2</v>
      </c>
      <c r="F133">
        <f>COUNTIFS('Лицевые счета'!$B$2:$B$5860,A133)</f>
        <v>9</v>
      </c>
      <c r="G133">
        <f>COUNTIFS('Лицевые счета'!$B$2:$B$5860,A133,'Лицевые счета'!$F$2:$F$5860,"ФЛ")</f>
        <v>9</v>
      </c>
      <c r="H133">
        <f>COUNTIFS('Лицевые счета'!$B$2:$B$5860,A133,'Лицевые счета'!$F$2:$F$5860,"ЮЛ")</f>
        <v>0</v>
      </c>
      <c r="I133" s="23">
        <f>SUMIFS('Лицевые счета'!$H$2:$H$5860,'Лицевые счета'!$B$2:$B$5860,A133,'Лицевые счета'!$F$2:$F$5860,"ФЛ")</f>
        <v>352.4</v>
      </c>
      <c r="J133">
        <f>SUMIFS('Лицевые счета'!$I$2:$I$5860,'Лицевые счета'!$B$2:$B$5860,A133,'Лицевые счета'!$F$2:$F$5860,"ФЛ")</f>
        <v>21</v>
      </c>
      <c r="K133" s="23">
        <f>SUMIFS('Лицевые счета'!$H$2:$H$5860,'Лицевые счета'!$B$2:$B$5860,A133,'Лицевые счета'!$F$2:$F$5860,"ЮЛ")</f>
        <v>0</v>
      </c>
      <c r="L133" s="23">
        <f>I133+K133</f>
        <v>352.4</v>
      </c>
      <c r="M133" s="23">
        <f>VLOOKUP(A133,Дома,7,0)</f>
        <v>704.8</v>
      </c>
      <c r="N133" s="23">
        <f>M133-L133</f>
        <v>352.4</v>
      </c>
      <c r="O133">
        <f>COUNTIFS('Л_с и ПУ'!$B$2:$B$4570,A133,'Л_с и ПУ'!$C$2:$C$4570,"&gt;0")</f>
        <v>6</v>
      </c>
      <c r="P133">
        <f>SUMIF('Л_с и ПУ'!$B$2:$B$4570,A133,'Л_с и ПУ'!$C$2:$C$4570)</f>
        <v>6</v>
      </c>
      <c r="Q133">
        <f>SUMIF('Л_с и ПУ'!$B$2:$B$4570,A133,'Л_с и ПУ'!$F$2:$F$4570)</f>
        <v>42</v>
      </c>
      <c r="R133">
        <f>COUNTIFS('Л_с и ПУ'!$B$2:$B$4570,A133,'Л_с и ПУ'!$E$2:$E$4570,"Нет показаний")</f>
        <v>4</v>
      </c>
      <c r="S133">
        <f>SUMIF('Л_с и ПУ'!$B$2:$B$4570,A133,'Л_с и ПУ'!$K$2:$K$4570)</f>
        <v>583.70000000000005</v>
      </c>
      <c r="T133">
        <f>COUNTIFS('Л_с и ПУ'!$B$2:$B$4570,A133,'Л_с и ПУ'!$C$2:$C$4570,"0")</f>
        <v>3</v>
      </c>
      <c r="U133">
        <f>SUMIF('Л_с и ПУ'!$B$2:$B$4570,A133,'Л_с и ПУ'!$J$2:$J$4570)</f>
        <v>369.2</v>
      </c>
      <c r="V133">
        <f>Q133+S133+U133</f>
        <v>994.90000000000009</v>
      </c>
      <c r="W133">
        <f>C133-V133</f>
        <v>74.099999999999909</v>
      </c>
      <c r="X133">
        <f>IF((W133-B133)&gt;0,W133-B133,0)</f>
        <v>0</v>
      </c>
      <c r="Y133" s="26">
        <f>IFERROR(X133/B133,0)</f>
        <v>0</v>
      </c>
      <c r="Z133" s="26">
        <f>O133/F133</f>
        <v>0.66666666666666663</v>
      </c>
      <c r="AA133" s="26">
        <f>IFERROR(R133/P133,0)</f>
        <v>0.66666666666666663</v>
      </c>
      <c r="AB133" t="str">
        <f>VLOOKUP(A133,Дома!$A$2:$H$280,2,0)</f>
        <v>г Мурманск</v>
      </c>
      <c r="AC133">
        <f>VLOOKUP(A133,Дома!$A$2:$H$280,6,0)</f>
        <v>39.182000000000002</v>
      </c>
      <c r="AD133" s="26">
        <f t="shared" si="2"/>
        <v>5.5341807909604523E-2</v>
      </c>
    </row>
    <row r="134" spans="1:30" x14ac:dyDescent="0.25">
      <c r="A134">
        <v>431554</v>
      </c>
      <c r="B134">
        <f>VLOOKUP(A134,Дома,5,0)*VLOOKUP(A134,Дома,6,0)</f>
        <v>75.656099999999995</v>
      </c>
      <c r="C134">
        <f>SUMIF(ОДПУ!$A$2:$A$351,A134,ОДПУ!$J$2:$J$351)</f>
        <v>2357</v>
      </c>
      <c r="D134" t="str">
        <f>VLOOKUP(A134,ОДПУ!$A$2:$J$351,8,0)</f>
        <v>Одноставочный</v>
      </c>
      <c r="E134">
        <f>IF(D134="Одноставочный",COUNTIFS(ОДПУ!$A$2:$A$351,A134),COUNTIFS(ОДПУ!$A$2:$A$351,A134)/2)</f>
        <v>2</v>
      </c>
      <c r="F134">
        <f>COUNTIFS('Лицевые счета'!$B$2:$B$5860,A134)</f>
        <v>11</v>
      </c>
      <c r="G134">
        <f>COUNTIFS('Лицевые счета'!$B$2:$B$5860,A134,'Лицевые счета'!$F$2:$F$5860,"ФЛ")</f>
        <v>11</v>
      </c>
      <c r="H134">
        <f>COUNTIFS('Лицевые счета'!$B$2:$B$5860,A134,'Лицевые счета'!$F$2:$F$5860,"ЮЛ")</f>
        <v>0</v>
      </c>
      <c r="I134" s="23">
        <f>SUMIFS('Лицевые счета'!$H$2:$H$5860,'Лицевые счета'!$B$2:$B$5860,A134,'Лицевые счета'!$F$2:$F$5860,"ФЛ")</f>
        <v>354</v>
      </c>
      <c r="J134">
        <f>SUMIFS('Лицевые счета'!$I$2:$I$5860,'Лицевые счета'!$B$2:$B$5860,A134,'Лицевые счета'!$F$2:$F$5860,"ФЛ")</f>
        <v>21</v>
      </c>
      <c r="K134" s="23">
        <f>SUMIFS('Лицевые счета'!$H$2:$H$5860,'Лицевые счета'!$B$2:$B$5860,A134,'Лицевые счета'!$F$2:$F$5860,"ЮЛ")</f>
        <v>0</v>
      </c>
      <c r="L134" s="23">
        <f>I134+K134</f>
        <v>354</v>
      </c>
      <c r="M134" s="23">
        <f>VLOOKUP(A134,Дома,7,0)</f>
        <v>708</v>
      </c>
      <c r="N134" s="23">
        <f>M134-L134</f>
        <v>354</v>
      </c>
      <c r="O134">
        <f>COUNTIFS('Л_с и ПУ'!$B$2:$B$4570,A134,'Л_с и ПУ'!$C$2:$C$4570,"&gt;0")</f>
        <v>8</v>
      </c>
      <c r="P134">
        <f>SUMIF('Л_с и ПУ'!$B$2:$B$4570,A134,'Л_с и ПУ'!$C$2:$C$4570)</f>
        <v>8</v>
      </c>
      <c r="Q134">
        <f>SUMIF('Л_с и ПУ'!$B$2:$B$4570,A134,'Л_с и ПУ'!$F$2:$F$4570)</f>
        <v>1708</v>
      </c>
      <c r="R134">
        <f>COUNTIFS('Л_с и ПУ'!$B$2:$B$4570,A134,'Л_с и ПУ'!$E$2:$E$4570,"Нет показаний")</f>
        <v>1</v>
      </c>
      <c r="S134">
        <f>SUMIF('Л_с и ПУ'!$B$2:$B$4570,A134,'Л_с и ПУ'!$K$2:$K$4570)</f>
        <v>147</v>
      </c>
      <c r="T134">
        <f>COUNTIFS('Л_с и ПУ'!$B$2:$B$4570,A134,'Л_с и ПУ'!$C$2:$C$4570,"0")</f>
        <v>3</v>
      </c>
      <c r="U134">
        <f>SUMIF('Л_с и ПУ'!$B$2:$B$4570,A134,'Л_с и ПУ'!$J$2:$J$4570)</f>
        <v>426.6</v>
      </c>
      <c r="V134">
        <f>Q134+S134+U134</f>
        <v>2281.6</v>
      </c>
      <c r="W134">
        <f>C134-V134</f>
        <v>75.400000000000091</v>
      </c>
      <c r="X134">
        <f>IF((W134-B134)&gt;0,W134-B134,0)</f>
        <v>0</v>
      </c>
      <c r="Y134" s="26">
        <f>IFERROR(X134/B134,0)</f>
        <v>0</v>
      </c>
      <c r="Z134" s="26">
        <f>O134/F134</f>
        <v>0.72727272727272729</v>
      </c>
      <c r="AA134" s="26">
        <f>IFERROR(R134/P134,0)</f>
        <v>0.125</v>
      </c>
      <c r="AB134" t="str">
        <f>VLOOKUP(A134,Дома!$A$2:$H$280,2,0)</f>
        <v>г Мурманск</v>
      </c>
      <c r="AC134">
        <f>VLOOKUP(A134,Дома!$A$2:$H$280,6,0)</f>
        <v>39.819000000000003</v>
      </c>
      <c r="AD134" s="26">
        <f t="shared" si="2"/>
        <v>5.8214912280701761E-2</v>
      </c>
    </row>
    <row r="135" spans="1:30" x14ac:dyDescent="0.25">
      <c r="A135">
        <v>431276</v>
      </c>
      <c r="B135">
        <f>VLOOKUP(A135,Дома,5,0)*VLOOKUP(A135,Дома,6,0)</f>
        <v>148.01</v>
      </c>
      <c r="C135">
        <f>SUMIF(ОДПУ!$A$2:$A$351,A135,ОДПУ!$J$2:$J$351)</f>
        <v>2505</v>
      </c>
      <c r="D135" t="str">
        <f>VLOOKUP(A135,ОДПУ!$A$2:$J$351,8,0)</f>
        <v>Одноставочный</v>
      </c>
      <c r="E135">
        <f>IF(D135="Одноставочный",COUNTIFS(ОДПУ!$A$2:$A$351,A135),COUNTIFS(ОДПУ!$A$2:$A$351,A135)/2)</f>
        <v>1</v>
      </c>
      <c r="F135">
        <f>COUNTIFS('Лицевые счета'!$B$2:$B$5860,A135)</f>
        <v>19</v>
      </c>
      <c r="G135">
        <f>COUNTIFS('Лицевые счета'!$B$2:$B$5860,A135,'Лицевые счета'!$F$2:$F$5860,"ФЛ")</f>
        <v>19</v>
      </c>
      <c r="H135">
        <f>COUNTIFS('Лицевые счета'!$B$2:$B$5860,A135,'Лицевые счета'!$F$2:$F$5860,"ЮЛ")</f>
        <v>0</v>
      </c>
      <c r="I135" s="23">
        <f>SUMIFS('Лицевые счета'!$H$2:$H$5860,'Лицевые счета'!$B$2:$B$5860,A135,'Лицевые счета'!$F$2:$F$5860,"ФЛ")</f>
        <v>684.00000000000011</v>
      </c>
      <c r="J135">
        <f>SUMIFS('Лицевые счета'!$I$2:$I$5860,'Лицевые счета'!$B$2:$B$5860,A135,'Лицевые счета'!$F$2:$F$5860,"ФЛ")</f>
        <v>35</v>
      </c>
      <c r="K135" s="23">
        <f>SUMIFS('Лицевые счета'!$H$2:$H$5860,'Лицевые счета'!$B$2:$B$5860,A135,'Лицевые счета'!$F$2:$F$5860,"ЮЛ")</f>
        <v>0</v>
      </c>
      <c r="L135" s="23">
        <f>I135+K135</f>
        <v>684.00000000000011</v>
      </c>
      <c r="M135" s="23">
        <f>VLOOKUP(A135,Дома,7,0)</f>
        <v>684</v>
      </c>
      <c r="N135" s="23">
        <f>M135-L135</f>
        <v>0</v>
      </c>
      <c r="O135">
        <f>COUNTIFS('Л_с и ПУ'!$B$2:$B$4570,A135,'Л_с и ПУ'!$C$2:$C$4570,"&gt;0")</f>
        <v>16</v>
      </c>
      <c r="P135">
        <f>SUMIF('Л_с и ПУ'!$B$2:$B$4570,A135,'Л_с и ПУ'!$C$2:$C$4570)</f>
        <v>16</v>
      </c>
      <c r="Q135">
        <f>SUMIF('Л_с и ПУ'!$B$2:$B$4570,A135,'Л_с и ПУ'!$F$2:$F$4570)</f>
        <v>1634</v>
      </c>
      <c r="R135">
        <f>COUNTIFS('Л_с и ПУ'!$B$2:$B$4570,A135,'Л_с и ПУ'!$E$2:$E$4570,"Нет показаний")</f>
        <v>3</v>
      </c>
      <c r="S135">
        <f>SUMIF('Л_с и ПУ'!$B$2:$B$4570,A135,'Л_с и ПУ'!$K$2:$K$4570)</f>
        <v>515.5</v>
      </c>
      <c r="T135">
        <f>COUNTIFS('Л_с и ПУ'!$B$2:$B$4570,A135,'Л_с и ПУ'!$C$2:$C$4570,"0")</f>
        <v>3</v>
      </c>
      <c r="U135">
        <f>SUMIF('Л_с и ПУ'!$B$2:$B$4570,A135,'Л_с и ПУ'!$J$2:$J$4570)</f>
        <v>276</v>
      </c>
      <c r="V135">
        <f>Q135+S135+U135</f>
        <v>2425.5</v>
      </c>
      <c r="W135">
        <f>C135-V135</f>
        <v>79.5</v>
      </c>
      <c r="X135">
        <f>IF((W135-B135)&gt;0,W135-B135,0)</f>
        <v>0</v>
      </c>
      <c r="Y135" s="26">
        <f>IFERROR(X135/B135,0)</f>
        <v>0</v>
      </c>
      <c r="Z135" s="26">
        <f>O135/F135</f>
        <v>0.84210526315789469</v>
      </c>
      <c r="AA135" s="26">
        <f>IFERROR(R135/P135,0)</f>
        <v>0.1875</v>
      </c>
      <c r="AB135" t="str">
        <f>VLOOKUP(A135,Дома!$A$2:$H$280,2,0)</f>
        <v>г Мурманск</v>
      </c>
      <c r="AC135">
        <f>VLOOKUP(A135,Дома!$A$2:$H$280,6,0)</f>
        <v>77.900000000000006</v>
      </c>
      <c r="AD135" s="26">
        <f t="shared" si="2"/>
        <v>0.17871071346639139</v>
      </c>
    </row>
    <row r="136" spans="1:30" x14ac:dyDescent="0.25">
      <c r="A136">
        <v>272990</v>
      </c>
      <c r="B136">
        <f>VLOOKUP(A136,Дома,5,0)*VLOOKUP(A136,Дома,6,0)</f>
        <v>83.6</v>
      </c>
      <c r="C136">
        <f>SUMIF(ОДПУ!$A$2:$A$351,A136,ОДПУ!$J$2:$J$351)</f>
        <v>1532.66</v>
      </c>
      <c r="D136" t="str">
        <f>VLOOKUP(A136,ОДПУ!$A$2:$J$351,8,0)</f>
        <v>Одноставочный</v>
      </c>
      <c r="E136">
        <f>IF(D136="Одноставочный",COUNTIFS(ОДПУ!$A$2:$A$351,A136),COUNTIFS(ОДПУ!$A$2:$A$351,A136)/2)</f>
        <v>1</v>
      </c>
      <c r="F136">
        <f>COUNTIFS('Лицевые счета'!$B$2:$B$5860,A136)</f>
        <v>8</v>
      </c>
      <c r="G136">
        <f>COUNTIFS('Лицевые счета'!$B$2:$B$5860,A136,'Лицевые счета'!$F$2:$F$5860,"ФЛ")</f>
        <v>8</v>
      </c>
      <c r="H136">
        <f>COUNTIFS('Лицевые счета'!$B$2:$B$5860,A136,'Лицевые счета'!$F$2:$F$5860,"ЮЛ")</f>
        <v>0</v>
      </c>
      <c r="I136" s="23">
        <f>SUMIFS('Лицевые счета'!$H$2:$H$5860,'Лицевые счета'!$B$2:$B$5860,A136,'Лицевые счета'!$F$2:$F$5860,"ФЛ")</f>
        <v>435.89999999999992</v>
      </c>
      <c r="J136">
        <f>SUMIFS('Лицевые счета'!$I$2:$I$5860,'Лицевые счета'!$B$2:$B$5860,A136,'Лицевые счета'!$F$2:$F$5860,"ФЛ")</f>
        <v>23</v>
      </c>
      <c r="K136" s="23">
        <f>SUMIFS('Лицевые счета'!$H$2:$H$5860,'Лицевые счета'!$B$2:$B$5860,A136,'Лицевые счета'!$F$2:$F$5860,"ЮЛ")</f>
        <v>0</v>
      </c>
      <c r="L136" s="23">
        <f>I136+K136</f>
        <v>435.89999999999992</v>
      </c>
      <c r="M136" s="23">
        <f>VLOOKUP(A136,Дома,7,0)</f>
        <v>435.9</v>
      </c>
      <c r="N136" s="23">
        <f>M136-L136</f>
        <v>0</v>
      </c>
      <c r="O136">
        <f>COUNTIFS('Л_с и ПУ'!$B$2:$B$4570,A136,'Л_с и ПУ'!$C$2:$C$4570,"&gt;0")</f>
        <v>6</v>
      </c>
      <c r="P136">
        <f>SUMIF('Л_с и ПУ'!$B$2:$B$4570,A136,'Л_с и ПУ'!$C$2:$C$4570)</f>
        <v>6</v>
      </c>
      <c r="Q136">
        <f>SUMIF('Л_с и ПУ'!$B$2:$B$4570,A136,'Л_с и ПУ'!$F$2:$F$4570)</f>
        <v>627</v>
      </c>
      <c r="R136">
        <f>COUNTIFS('Л_с и ПУ'!$B$2:$B$4570,A136,'Л_с и ПУ'!$E$2:$E$4570,"Нет показаний")</f>
        <v>3</v>
      </c>
      <c r="S136">
        <f>SUMIF('Л_с и ПУ'!$B$2:$B$4570,A136,'Л_с и ПУ'!$K$2:$K$4570)</f>
        <v>520</v>
      </c>
      <c r="T136">
        <f>COUNTIFS('Л_с и ПУ'!$B$2:$B$4570,A136,'Л_с и ПУ'!$C$2:$C$4570,"0")</f>
        <v>2</v>
      </c>
      <c r="U136">
        <f>SUMIF('Л_с и ПУ'!$B$2:$B$4570,A136,'Л_с и ПУ'!$J$2:$J$4570)</f>
        <v>303.89999999999998</v>
      </c>
      <c r="V136">
        <f>Q136+S136+U136</f>
        <v>1450.9</v>
      </c>
      <c r="W136">
        <f>C136-V136</f>
        <v>81.759999999999991</v>
      </c>
      <c r="X136">
        <f>IF((W136-B136)&gt;0,W136-B136,0)</f>
        <v>0</v>
      </c>
      <c r="Y136" s="26">
        <f>IFERROR(X136/B136,0)</f>
        <v>0</v>
      </c>
      <c r="Z136" s="26">
        <f>O136/F136</f>
        <v>0.75</v>
      </c>
      <c r="AA136" s="26">
        <f>IFERROR(R136/P136,0)</f>
        <v>0.5</v>
      </c>
      <c r="AB136" t="str">
        <f>VLOOKUP(A136,Дома!$A$2:$H$280,2,0)</f>
        <v>г Кандалакша</v>
      </c>
      <c r="AC136">
        <f>VLOOKUP(A136,Дома!$A$2:$H$280,6,0)</f>
        <v>44</v>
      </c>
      <c r="AD136" s="26">
        <f t="shared" si="2"/>
        <v>5.191740412979351E-2</v>
      </c>
    </row>
    <row r="137" spans="1:30" x14ac:dyDescent="0.25">
      <c r="A137">
        <v>56764</v>
      </c>
      <c r="B137">
        <f>VLOOKUP(A137,Дома,5,0)*VLOOKUP(A137,Дома,6,0)</f>
        <v>128.25</v>
      </c>
      <c r="C137">
        <f>SUMIF(ОДПУ!$A$2:$A$351,A137,ОДПУ!$J$2:$J$351)</f>
        <v>1400</v>
      </c>
      <c r="D137" t="str">
        <f>VLOOKUP(A137,ОДПУ!$A$2:$J$351,8,0)</f>
        <v>Одноставочный</v>
      </c>
      <c r="E137">
        <f>IF(D137="Одноставочный",COUNTIFS(ОДПУ!$A$2:$A$351,A137),COUNTIFS(ОДПУ!$A$2:$A$351,A137)/2)</f>
        <v>1</v>
      </c>
      <c r="F137">
        <f>COUNTIFS('Лицевые счета'!$B$2:$B$5860,A137)</f>
        <v>16</v>
      </c>
      <c r="G137">
        <f>COUNTIFS('Лицевые счета'!$B$2:$B$5860,A137,'Лицевые счета'!$F$2:$F$5860,"ФЛ")</f>
        <v>16</v>
      </c>
      <c r="H137">
        <f>COUNTIFS('Лицевые счета'!$B$2:$B$5860,A137,'Лицевые счета'!$F$2:$F$5860,"ЮЛ")</f>
        <v>0</v>
      </c>
      <c r="I137" s="23">
        <f>SUMIFS('Лицевые счета'!$H$2:$H$5860,'Лицевые счета'!$B$2:$B$5860,A137,'Лицевые счета'!$F$2:$F$5860,"ФЛ")</f>
        <v>744.9</v>
      </c>
      <c r="J137">
        <f>SUMIFS('Лицевые счета'!$I$2:$I$5860,'Лицевые счета'!$B$2:$B$5860,A137,'Лицевые счета'!$F$2:$F$5860,"ФЛ")</f>
        <v>26</v>
      </c>
      <c r="K137" s="23">
        <f>SUMIFS('Лицевые счета'!$H$2:$H$5860,'Лицевые счета'!$B$2:$B$5860,A137,'Лицевые счета'!$F$2:$F$5860,"ЮЛ")</f>
        <v>0</v>
      </c>
      <c r="L137" s="23">
        <f>I137+K137</f>
        <v>744.9</v>
      </c>
      <c r="M137" s="23">
        <f>VLOOKUP(A137,Дома,7,0)</f>
        <v>847.5</v>
      </c>
      <c r="N137" s="23">
        <f>M137-L137</f>
        <v>102.60000000000002</v>
      </c>
      <c r="O137">
        <f>COUNTIFS('Л_с и ПУ'!$B$2:$B$4570,A137,'Л_с и ПУ'!$C$2:$C$4570,"&gt;0")</f>
        <v>16</v>
      </c>
      <c r="P137">
        <f>SUMIF('Л_с и ПУ'!$B$2:$B$4570,A137,'Л_с и ПУ'!$C$2:$C$4570)</f>
        <v>16</v>
      </c>
      <c r="Q137">
        <f>SUMIF('Л_с и ПУ'!$B$2:$B$4570,A137,'Л_с и ПУ'!$F$2:$F$4570)</f>
        <v>1278</v>
      </c>
      <c r="R137">
        <f>COUNTIFS('Л_с и ПУ'!$B$2:$B$4570,A137,'Л_с и ПУ'!$E$2:$E$4570,"Нет показаний")</f>
        <v>0</v>
      </c>
      <c r="S137">
        <f>SUMIF('Л_с и ПУ'!$B$2:$B$4570,A137,'Л_с и ПУ'!$K$2:$K$4570)</f>
        <v>0</v>
      </c>
      <c r="T137">
        <f>COUNTIFS('Л_с и ПУ'!$B$2:$B$4570,A137,'Л_с и ПУ'!$C$2:$C$4570,"0")</f>
        <v>0</v>
      </c>
      <c r="U137">
        <f>SUMIF('Л_с и ПУ'!$B$2:$B$4570,A137,'Л_с и ПУ'!$J$2:$J$4570)</f>
        <v>0</v>
      </c>
      <c r="V137">
        <f>Q137+S137+U137</f>
        <v>1278</v>
      </c>
      <c r="W137">
        <f>C137-V137</f>
        <v>122</v>
      </c>
      <c r="X137">
        <f>IF((W137-B137)&gt;0,W137-B137,0)</f>
        <v>0</v>
      </c>
      <c r="Y137" s="26">
        <f>IFERROR(X137/B137,0)</f>
        <v>0</v>
      </c>
      <c r="Z137" s="26">
        <f>O137/F137</f>
        <v>1</v>
      </c>
      <c r="AA137" s="26">
        <f>IFERROR(R137/P137,0)</f>
        <v>0</v>
      </c>
      <c r="AB137" t="str">
        <f>VLOOKUP(A137,Дома!$A$2:$H$280,2,0)</f>
        <v>г Апатиты</v>
      </c>
      <c r="AC137">
        <f>VLOOKUP(A137,Дома!$A$2:$H$280,6,0)</f>
        <v>67.5</v>
      </c>
      <c r="AD137" s="26">
        <f t="shared" si="2"/>
        <v>9.8396501457725952E-2</v>
      </c>
    </row>
    <row r="138" spans="1:30" x14ac:dyDescent="0.25">
      <c r="A138">
        <v>447498</v>
      </c>
      <c r="B138">
        <f>VLOOKUP(A138,Дома,5,0)*VLOOKUP(A138,Дома,6,0)</f>
        <v>85.672899999999998</v>
      </c>
      <c r="C138">
        <f>SUMIF(ОДПУ!$A$2:$A$351,A138,ОДПУ!$J$2:$J$351)</f>
        <v>1132</v>
      </c>
      <c r="D138" t="str">
        <f>VLOOKUP(A138,ОДПУ!$A$2:$J$351,8,0)</f>
        <v>Одноставочный</v>
      </c>
      <c r="E138">
        <f>IF(D138="Одноставочный",COUNTIFS(ОДПУ!$A$2:$A$351,A138),COUNTIFS(ОДПУ!$A$2:$A$351,A138)/2)</f>
        <v>2</v>
      </c>
      <c r="F138">
        <f>COUNTIFS('Лицевые счета'!$B$2:$B$5860,A138)</f>
        <v>9</v>
      </c>
      <c r="G138">
        <f>COUNTIFS('Лицевые счета'!$B$2:$B$5860,A138,'Лицевые счета'!$F$2:$F$5860,"ФЛ")</f>
        <v>9</v>
      </c>
      <c r="H138">
        <f>COUNTIFS('Лицевые счета'!$B$2:$B$5860,A138,'Лицевые счета'!$F$2:$F$5860,"ЮЛ")</f>
        <v>0</v>
      </c>
      <c r="I138" s="23">
        <f>SUMIFS('Лицевые счета'!$H$2:$H$5860,'Лицевые счета'!$B$2:$B$5860,A138,'Лицевые счета'!$F$2:$F$5860,"ФЛ")</f>
        <v>343</v>
      </c>
      <c r="J138">
        <f>SUMIFS('Лицевые счета'!$I$2:$I$5860,'Лицевые счета'!$B$2:$B$5860,A138,'Лицевые счета'!$F$2:$F$5860,"ФЛ")</f>
        <v>16</v>
      </c>
      <c r="K138" s="23">
        <f>SUMIFS('Лицевые счета'!$H$2:$H$5860,'Лицевые счета'!$B$2:$B$5860,A138,'Лицевые счета'!$F$2:$F$5860,"ЮЛ")</f>
        <v>0</v>
      </c>
      <c r="L138" s="23">
        <f>I138+K138</f>
        <v>343</v>
      </c>
      <c r="M138" s="23">
        <f>VLOOKUP(A138,Дома,7,0)</f>
        <v>686</v>
      </c>
      <c r="N138" s="23">
        <f>M138-L138</f>
        <v>343</v>
      </c>
      <c r="O138">
        <f>COUNTIFS('Л_с и ПУ'!$B$2:$B$4570,A138,'Л_с и ПУ'!$C$2:$C$4570,"&gt;0")</f>
        <v>5</v>
      </c>
      <c r="P138">
        <f>SUMIF('Л_с и ПУ'!$B$2:$B$4570,A138,'Л_с и ПУ'!$C$2:$C$4570)</f>
        <v>5</v>
      </c>
      <c r="Q138">
        <f>SUMIF('Л_с и ПУ'!$B$2:$B$4570,A138,'Л_с и ПУ'!$F$2:$F$4570)</f>
        <v>547</v>
      </c>
      <c r="R138">
        <f>COUNTIFS('Л_с и ПУ'!$B$2:$B$4570,A138,'Л_с и ПУ'!$E$2:$E$4570,"Нет показаний")</f>
        <v>0</v>
      </c>
      <c r="S138">
        <f>SUMIF('Л_с и ПУ'!$B$2:$B$4570,A138,'Л_с и ПУ'!$K$2:$K$4570)</f>
        <v>0</v>
      </c>
      <c r="T138">
        <f>COUNTIFS('Л_с и ПУ'!$B$2:$B$4570,A138,'Л_с и ПУ'!$C$2:$C$4570,"0")</f>
        <v>4</v>
      </c>
      <c r="U138">
        <f>SUMIF('Л_с и ПУ'!$B$2:$B$4570,A138,'Л_с и ПУ'!$J$2:$J$4570)</f>
        <v>500</v>
      </c>
      <c r="V138">
        <f>Q138+S138+U138</f>
        <v>1047</v>
      </c>
      <c r="W138">
        <f>C138-V138</f>
        <v>85</v>
      </c>
      <c r="X138">
        <f>IF((W138-B138)&gt;0,W138-B138,0)</f>
        <v>0</v>
      </c>
      <c r="Y138" s="26">
        <f>IFERROR(X138/B138,0)</f>
        <v>0</v>
      </c>
      <c r="Z138" s="26">
        <f>O138/F138</f>
        <v>0.55555555555555558</v>
      </c>
      <c r="AA138" s="26">
        <f>IFERROR(R138/P138,0)</f>
        <v>0</v>
      </c>
      <c r="AB138" t="str">
        <f>VLOOKUP(A138,Дома!$A$2:$H$280,2,0)</f>
        <v>г Мурманск</v>
      </c>
      <c r="AC138">
        <f>VLOOKUP(A138,Дома!$A$2:$H$280,6,0)</f>
        <v>45.091000000000001</v>
      </c>
      <c r="AD138" s="26">
        <f t="shared" si="2"/>
        <v>5.4855231143552313E-2</v>
      </c>
    </row>
    <row r="139" spans="1:30" x14ac:dyDescent="0.25">
      <c r="A139">
        <v>431277</v>
      </c>
      <c r="B139">
        <f>VLOOKUP(A139,Дома,5,0)*VLOOKUP(A139,Дома,6,0)</f>
        <v>135.47</v>
      </c>
      <c r="C139">
        <f>SUMIF(ОДПУ!$A$2:$A$351,A139,ОДПУ!$J$2:$J$351)</f>
        <v>2417</v>
      </c>
      <c r="D139" t="str">
        <f>VLOOKUP(A139,ОДПУ!$A$2:$J$351,8,0)</f>
        <v>Одноставочный</v>
      </c>
      <c r="E139">
        <f>IF(D139="Одноставочный",COUNTIFS(ОДПУ!$A$2:$A$351,A139),COUNTIFS(ОДПУ!$A$2:$A$351,A139)/2)</f>
        <v>1</v>
      </c>
      <c r="F139">
        <f>COUNTIFS('Лицевые счета'!$B$2:$B$5860,A139)</f>
        <v>16</v>
      </c>
      <c r="G139">
        <f>COUNTIFS('Лицевые счета'!$B$2:$B$5860,A139,'Лицевые счета'!$F$2:$F$5860,"ФЛ")</f>
        <v>16</v>
      </c>
      <c r="H139">
        <f>COUNTIFS('Лицевые счета'!$B$2:$B$5860,A139,'Лицевые счета'!$F$2:$F$5860,"ЮЛ")</f>
        <v>0</v>
      </c>
      <c r="I139" s="23">
        <f>SUMIFS('Лицевые счета'!$H$2:$H$5860,'Лицевые счета'!$B$2:$B$5860,A139,'Лицевые счета'!$F$2:$F$5860,"ФЛ")</f>
        <v>822</v>
      </c>
      <c r="J139">
        <f>SUMIFS('Лицевые счета'!$I$2:$I$5860,'Лицевые счета'!$B$2:$B$5860,A139,'Лицевые счета'!$F$2:$F$5860,"ФЛ")</f>
        <v>43</v>
      </c>
      <c r="K139" s="23">
        <f>SUMIFS('Лицевые счета'!$H$2:$H$5860,'Лицевые счета'!$B$2:$B$5860,A139,'Лицевые счета'!$F$2:$F$5860,"ЮЛ")</f>
        <v>0</v>
      </c>
      <c r="L139" s="23">
        <f>I139+K139</f>
        <v>822</v>
      </c>
      <c r="M139" s="23">
        <f>VLOOKUP(A139,Дома,7,0)</f>
        <v>822</v>
      </c>
      <c r="N139" s="23">
        <f>M139-L139</f>
        <v>0</v>
      </c>
      <c r="O139">
        <f>COUNTIFS('Л_с и ПУ'!$B$2:$B$4570,A139,'Л_с и ПУ'!$C$2:$C$4570,"&gt;0")</f>
        <v>13</v>
      </c>
      <c r="P139">
        <f>SUMIF('Л_с и ПУ'!$B$2:$B$4570,A139,'Л_с и ПУ'!$C$2:$C$4570)</f>
        <v>13</v>
      </c>
      <c r="Q139">
        <f>SUMIF('Л_с и ПУ'!$B$2:$B$4570,A139,'Л_с и ПУ'!$F$2:$F$4570)</f>
        <v>1304.4000000000001</v>
      </c>
      <c r="R139">
        <f>COUNTIFS('Л_с и ПУ'!$B$2:$B$4570,A139,'Л_с и ПУ'!$E$2:$E$4570,"Нет показаний")</f>
        <v>5</v>
      </c>
      <c r="S139">
        <f>SUMIF('Л_с и ПУ'!$B$2:$B$4570,A139,'Л_с и ПУ'!$K$2:$K$4570)</f>
        <v>631.70000000000005</v>
      </c>
      <c r="T139">
        <f>COUNTIFS('Л_с и ПУ'!$B$2:$B$4570,A139,'Л_с и ПУ'!$C$2:$C$4570,"0")</f>
        <v>3</v>
      </c>
      <c r="U139">
        <f>SUMIF('Л_с и ПУ'!$B$2:$B$4570,A139,'Л_с и ПУ'!$J$2:$J$4570)</f>
        <v>395.6</v>
      </c>
      <c r="V139">
        <f>Q139+S139+U139</f>
        <v>2331.7000000000003</v>
      </c>
      <c r="W139">
        <f>C139-V139</f>
        <v>85.299999999999727</v>
      </c>
      <c r="X139">
        <f>IF((W139-B139)&gt;0,W139-B139,0)</f>
        <v>0</v>
      </c>
      <c r="Y139" s="26">
        <f>IFERROR(X139/B139,0)</f>
        <v>0</v>
      </c>
      <c r="Z139" s="26">
        <f>O139/F139</f>
        <v>0.8125</v>
      </c>
      <c r="AA139" s="26">
        <f>IFERROR(R139/P139,0)</f>
        <v>0.38461538461538464</v>
      </c>
      <c r="AB139" t="str">
        <f>VLOOKUP(A139,Дома!$A$2:$H$280,2,0)</f>
        <v>г Мурманск</v>
      </c>
      <c r="AC139">
        <f>VLOOKUP(A139,Дома!$A$2:$H$280,6,0)</f>
        <v>71.3</v>
      </c>
      <c r="AD139" s="26">
        <f t="shared" si="2"/>
        <v>5.2116073386448358E-2</v>
      </c>
    </row>
    <row r="140" spans="1:30" x14ac:dyDescent="0.25">
      <c r="A140">
        <v>58321</v>
      </c>
      <c r="B140">
        <f>VLOOKUP(A140,Дома,5,0)*VLOOKUP(A140,Дома,6,0)</f>
        <v>195.87100000000001</v>
      </c>
      <c r="C140">
        <f>SUMIF(ОДПУ!$A$2:$A$351,A140,ОДПУ!$J$2:$J$351)</f>
        <v>8012.0699999999897</v>
      </c>
      <c r="D140" t="str">
        <f>VLOOKUP(A140,ОДПУ!$A$2:$J$351,8,0)</f>
        <v>Одноставочный</v>
      </c>
      <c r="E140">
        <f>IF(D140="Одноставочный",COUNTIFS(ОДПУ!$A$2:$A$351,A140),COUNTIFS(ОДПУ!$A$2:$A$351,A140)/2)</f>
        <v>1</v>
      </c>
      <c r="F140">
        <f>COUNTIFS('Лицевые счета'!$B$2:$B$5860,A140)</f>
        <v>19</v>
      </c>
      <c r="G140">
        <f>COUNTIFS('Лицевые счета'!$B$2:$B$5860,A140,'Лицевые счета'!$F$2:$F$5860,"ФЛ")</f>
        <v>18</v>
      </c>
      <c r="H140">
        <f>COUNTIFS('Лицевые счета'!$B$2:$B$5860,A140,'Лицевые счета'!$F$2:$F$5860,"ЮЛ")</f>
        <v>1</v>
      </c>
      <c r="I140" s="23">
        <f>SUMIFS('Лицевые счета'!$H$2:$H$5860,'Лицевые счета'!$B$2:$B$5860,A140,'Лицевые счета'!$F$2:$F$5860,"ФЛ")</f>
        <v>1368.1</v>
      </c>
      <c r="J140">
        <f>SUMIFS('Лицевые счета'!$I$2:$I$5860,'Лицевые счета'!$B$2:$B$5860,A140,'Лицевые счета'!$F$2:$F$5860,"ФЛ")</f>
        <v>43</v>
      </c>
      <c r="K140" s="23">
        <f>SUMIFS('Лицевые счета'!$H$2:$H$5860,'Лицевые счета'!$B$2:$B$5860,A140,'Лицевые счета'!$F$2:$F$5860,"ЮЛ")</f>
        <v>0</v>
      </c>
      <c r="L140" s="23">
        <f>I140+K140</f>
        <v>1368.1</v>
      </c>
      <c r="M140" s="23">
        <f>VLOOKUP(A140,Дома,7,0)</f>
        <v>1368.1</v>
      </c>
      <c r="N140" s="23">
        <f>M140-L140</f>
        <v>0</v>
      </c>
      <c r="O140">
        <f>COUNTIFS('Л_с и ПУ'!$B$2:$B$4570,A140,'Л_с и ПУ'!$C$2:$C$4570,"&gt;0")</f>
        <v>19</v>
      </c>
      <c r="P140">
        <f>SUMIF('Л_с и ПУ'!$B$2:$B$4570,A140,'Л_с и ПУ'!$C$2:$C$4570)</f>
        <v>20</v>
      </c>
      <c r="Q140">
        <f>SUMIF('Л_с и ПУ'!$B$2:$B$4570,A140,'Л_с и ПУ'!$F$2:$F$4570)</f>
        <v>7609</v>
      </c>
      <c r="R140">
        <f>COUNTIFS('Л_с и ПУ'!$B$2:$B$4570,A140,'Л_с и ПУ'!$E$2:$E$4570,"Нет показаний")</f>
        <v>1</v>
      </c>
      <c r="S140">
        <f>SUMIF('Л_с и ПУ'!$B$2:$B$4570,A140,'Л_с и ПУ'!$K$2:$K$4570)</f>
        <v>228.5</v>
      </c>
      <c r="T140">
        <f>COUNTIFS('Л_с и ПУ'!$B$2:$B$4570,A140,'Л_с и ПУ'!$C$2:$C$4570,"0")</f>
        <v>0</v>
      </c>
      <c r="U140">
        <f>SUMIF('Л_с и ПУ'!$B$2:$B$4570,A140,'Л_с и ПУ'!$J$2:$J$4570)</f>
        <v>0</v>
      </c>
      <c r="V140">
        <f>Q140+S140+U140</f>
        <v>7837.5</v>
      </c>
      <c r="W140">
        <f>C140-V140</f>
        <v>174.5699999999897</v>
      </c>
      <c r="X140">
        <f>IF((W140-B140)&gt;0,W140-B140,0)</f>
        <v>0</v>
      </c>
      <c r="Y140" s="26">
        <f>IFERROR(X140/B140,0)</f>
        <v>0</v>
      </c>
      <c r="Z140" s="26">
        <f>O140/F140</f>
        <v>1</v>
      </c>
      <c r="AA140" s="26">
        <f>IFERROR(R140/P140,0)</f>
        <v>0.05</v>
      </c>
      <c r="AB140" t="str">
        <f>VLOOKUP(A140,Дома!$A$2:$H$280,2,0)</f>
        <v>г Кандалакша</v>
      </c>
      <c r="AC140">
        <f>VLOOKUP(A140,Дома!$A$2:$H$280,6,0)</f>
        <v>103.09</v>
      </c>
      <c r="AD140" s="26">
        <f t="shared" si="2"/>
        <v>0.11800595238095238</v>
      </c>
    </row>
    <row r="141" spans="1:30" x14ac:dyDescent="0.25">
      <c r="A141">
        <v>447485</v>
      </c>
      <c r="B141">
        <f>VLOOKUP(A141,Дома,5,0)*VLOOKUP(A141,Дома,6,0)</f>
        <v>91.5458</v>
      </c>
      <c r="C141">
        <f>SUMIF(ОДПУ!$A$2:$A$351,A141,ОДПУ!$J$2:$J$351)</f>
        <v>1701</v>
      </c>
      <c r="D141" t="str">
        <f>VLOOKUP(A141,ОДПУ!$A$2:$J$351,8,0)</f>
        <v>Одноставочный</v>
      </c>
      <c r="E141">
        <f>IF(D141="Одноставочный",COUNTIFS(ОДПУ!$A$2:$A$351,A141),COUNTIFS(ОДПУ!$A$2:$A$351,A141)/2)</f>
        <v>2</v>
      </c>
      <c r="F141">
        <f>COUNTIFS('Лицевые счета'!$B$2:$B$5860,A141)</f>
        <v>12</v>
      </c>
      <c r="G141">
        <f>COUNTIFS('Лицевые счета'!$B$2:$B$5860,A141,'Лицевые счета'!$F$2:$F$5860,"ФЛ")</f>
        <v>12</v>
      </c>
      <c r="H141">
        <f>COUNTIFS('Лицевые счета'!$B$2:$B$5860,A141,'Лицевые счета'!$F$2:$F$5860,"ЮЛ")</f>
        <v>0</v>
      </c>
      <c r="I141" s="23">
        <f>SUMIFS('Лицевые счета'!$H$2:$H$5860,'Лицевые счета'!$B$2:$B$5860,A141,'Лицевые счета'!$F$2:$F$5860,"ФЛ")</f>
        <v>436.80000000000007</v>
      </c>
      <c r="J141">
        <f>SUMIFS('Лицевые счета'!$I$2:$I$5860,'Лицевые счета'!$B$2:$B$5860,A141,'Лицевые счета'!$F$2:$F$5860,"ФЛ")</f>
        <v>25</v>
      </c>
      <c r="K141" s="23">
        <f>SUMIFS('Лицевые счета'!$H$2:$H$5860,'Лицевые счета'!$B$2:$B$5860,A141,'Лицевые счета'!$F$2:$F$5860,"ЮЛ")</f>
        <v>0</v>
      </c>
      <c r="L141" s="23">
        <f>I141+K141</f>
        <v>436.80000000000007</v>
      </c>
      <c r="M141" s="23">
        <f>VLOOKUP(A141,Дома,7,0)</f>
        <v>873.6</v>
      </c>
      <c r="N141" s="23">
        <f>M141-L141</f>
        <v>436.79999999999995</v>
      </c>
      <c r="O141">
        <f>COUNTIFS('Л_с и ПУ'!$B$2:$B$4570,A141,'Л_с и ПУ'!$C$2:$C$4570,"&gt;0")</f>
        <v>5</v>
      </c>
      <c r="P141">
        <f>SUMIF('Л_с и ПУ'!$B$2:$B$4570,A141,'Л_с и ПУ'!$C$2:$C$4570)</f>
        <v>5</v>
      </c>
      <c r="Q141">
        <f>SUMIF('Л_с и ПУ'!$B$2:$B$4570,A141,'Л_с и ПУ'!$F$2:$F$4570)</f>
        <v>746</v>
      </c>
      <c r="R141">
        <f>COUNTIFS('Л_с и ПУ'!$B$2:$B$4570,A141,'Л_с и ПУ'!$E$2:$E$4570,"Нет показаний")</f>
        <v>0</v>
      </c>
      <c r="S141">
        <f>SUMIF('Л_с и ПУ'!$B$2:$B$4570,A141,'Л_с и ПУ'!$K$2:$K$4570)</f>
        <v>0</v>
      </c>
      <c r="T141">
        <f>COUNTIFS('Л_с и ПУ'!$B$2:$B$4570,A141,'Л_с и ПУ'!$C$2:$C$4570,"0")</f>
        <v>7</v>
      </c>
      <c r="U141">
        <f>SUMIF('Л_с и ПУ'!$B$2:$B$4570,A141,'Л_с и ПУ'!$J$2:$J$4570)</f>
        <v>864</v>
      </c>
      <c r="V141">
        <f>Q141+S141+U141</f>
        <v>1610</v>
      </c>
      <c r="W141">
        <f>C141-V141</f>
        <v>91</v>
      </c>
      <c r="X141">
        <f>IF((W141-B141)&gt;0,W141-B141,0)</f>
        <v>0</v>
      </c>
      <c r="Y141" s="26">
        <f>IFERROR(X141/B141,0)</f>
        <v>0</v>
      </c>
      <c r="Z141" s="26">
        <f>O141/F141</f>
        <v>0.41666666666666669</v>
      </c>
      <c r="AA141" s="26">
        <f>IFERROR(R141/P141,0)</f>
        <v>0</v>
      </c>
      <c r="AB141" t="str">
        <f>VLOOKUP(A141,Дома!$A$2:$H$280,2,0)</f>
        <v>г Мурманск</v>
      </c>
      <c r="AC141">
        <f>VLOOKUP(A141,Дома!$A$2:$H$280,6,0)</f>
        <v>48.182000000000002</v>
      </c>
      <c r="AD141" s="26">
        <f t="shared" si="2"/>
        <v>6.9879622915155912E-2</v>
      </c>
    </row>
    <row r="142" spans="1:30" x14ac:dyDescent="0.25">
      <c r="A142">
        <v>431513</v>
      </c>
      <c r="B142">
        <f>VLOOKUP(A142,Дома,5,0)*VLOOKUP(A142,Дома,6,0)</f>
        <v>143.44999999999999</v>
      </c>
      <c r="C142">
        <f>SUMIF(ОДПУ!$A$2:$A$351,A142,ОДПУ!$J$2:$J$351)</f>
        <v>3063</v>
      </c>
      <c r="D142" t="str">
        <f>VLOOKUP(A142,ОДПУ!$A$2:$J$351,8,0)</f>
        <v>Одноставочный</v>
      </c>
      <c r="E142">
        <f>IF(D142="Одноставочный",COUNTIFS(ОДПУ!$A$2:$A$351,A142),COUNTIFS(ОДПУ!$A$2:$A$351,A142)/2)</f>
        <v>1</v>
      </c>
      <c r="F142">
        <f>COUNTIFS('Лицевые счета'!$B$2:$B$5860,A142)</f>
        <v>19</v>
      </c>
      <c r="G142">
        <f>COUNTIFS('Лицевые счета'!$B$2:$B$5860,A142,'Лицевые счета'!$F$2:$F$5860,"ФЛ")</f>
        <v>19</v>
      </c>
      <c r="H142">
        <f>COUNTIFS('Лицевые счета'!$B$2:$B$5860,A142,'Лицевые счета'!$F$2:$F$5860,"ЮЛ")</f>
        <v>0</v>
      </c>
      <c r="I142" s="23">
        <f>SUMIFS('Лицевые счета'!$H$2:$H$5860,'Лицевые счета'!$B$2:$B$5860,A142,'Лицевые счета'!$F$2:$F$5860,"ФЛ")</f>
        <v>689.49999999999989</v>
      </c>
      <c r="J142">
        <f>SUMIFS('Лицевые счета'!$I$2:$I$5860,'Лицевые счета'!$B$2:$B$5860,A142,'Лицевые счета'!$F$2:$F$5860,"ФЛ")</f>
        <v>36</v>
      </c>
      <c r="K142" s="23">
        <f>SUMIFS('Лицевые счета'!$H$2:$H$5860,'Лицевые счета'!$B$2:$B$5860,A142,'Лицевые счета'!$F$2:$F$5860,"ЮЛ")</f>
        <v>0</v>
      </c>
      <c r="L142" s="23">
        <f>I142+K142</f>
        <v>689.49999999999989</v>
      </c>
      <c r="M142" s="23">
        <f>VLOOKUP(A142,Дома,7,0)</f>
        <v>689.5</v>
      </c>
      <c r="N142" s="23">
        <f>M142-L142</f>
        <v>0</v>
      </c>
      <c r="O142">
        <f>COUNTIFS('Л_с и ПУ'!$B$2:$B$4570,A142,'Л_с и ПУ'!$C$2:$C$4570,"&gt;0")</f>
        <v>15</v>
      </c>
      <c r="P142">
        <f>SUMIF('Л_с и ПУ'!$B$2:$B$4570,A142,'Л_с и ПУ'!$C$2:$C$4570)</f>
        <v>15</v>
      </c>
      <c r="Q142">
        <f>SUMIF('Л_с и ПУ'!$B$2:$B$4570,A142,'Л_с и ПУ'!$F$2:$F$4570)</f>
        <v>1931</v>
      </c>
      <c r="R142">
        <f>COUNTIFS('Л_с и ПУ'!$B$2:$B$4570,A142,'Л_с и ПУ'!$E$2:$E$4570,"Нет показаний")</f>
        <v>5</v>
      </c>
      <c r="S142">
        <f>SUMIF('Л_с и ПУ'!$B$2:$B$4570,A142,'Л_с и ПУ'!$K$2:$K$4570)</f>
        <v>561.1</v>
      </c>
      <c r="T142">
        <f>COUNTIFS('Л_с и ПУ'!$B$2:$B$4570,A142,'Л_с и ПУ'!$C$2:$C$4570,"0")</f>
        <v>4</v>
      </c>
      <c r="U142">
        <f>SUMIF('Л_с и ПУ'!$B$2:$B$4570,A142,'Л_с и ПУ'!$J$2:$J$4570)</f>
        <v>476.5</v>
      </c>
      <c r="V142">
        <f>Q142+S142+U142</f>
        <v>2968.6</v>
      </c>
      <c r="W142">
        <f>C142-V142</f>
        <v>94.400000000000091</v>
      </c>
      <c r="X142">
        <f>IF((W142-B142)&gt;0,W142-B142,0)</f>
        <v>0</v>
      </c>
      <c r="Y142" s="26">
        <f>IFERROR(X142/B142,0)</f>
        <v>0</v>
      </c>
      <c r="Z142" s="26">
        <f>O142/F142</f>
        <v>0.78947368421052633</v>
      </c>
      <c r="AA142" s="26">
        <f>IFERROR(R142/P142,0)</f>
        <v>0.33333333333333331</v>
      </c>
      <c r="AB142" t="str">
        <f>VLOOKUP(A142,Дома!$A$2:$H$280,2,0)</f>
        <v>г Мурманск</v>
      </c>
      <c r="AC142">
        <f>VLOOKUP(A142,Дома!$A$2:$H$280,6,0)</f>
        <v>75.5</v>
      </c>
      <c r="AD142" s="26">
        <f t="shared" si="2"/>
        <v>8.7485515643105444E-2</v>
      </c>
    </row>
    <row r="143" spans="1:30" x14ac:dyDescent="0.25">
      <c r="A143">
        <v>447483</v>
      </c>
      <c r="B143">
        <f>VLOOKUP(A143,Дома,5,0)*VLOOKUP(A143,Дома,6,0)</f>
        <v>95.691599999999994</v>
      </c>
      <c r="C143">
        <f>SUMIF(ОДПУ!$A$2:$A$351,A143,ОДПУ!$J$2:$J$351)</f>
        <v>1507</v>
      </c>
      <c r="D143" t="str">
        <f>VLOOKUP(A143,ОДПУ!$A$2:$J$351,8,0)</f>
        <v>Одноставочный</v>
      </c>
      <c r="E143">
        <f>IF(D143="Одноставочный",COUNTIFS(ОДПУ!$A$2:$A$351,A143),COUNTIFS(ОДПУ!$A$2:$A$351,A143)/2)</f>
        <v>2</v>
      </c>
      <c r="F143">
        <f>COUNTIFS('Лицевые счета'!$B$2:$B$5860,A143)</f>
        <v>9</v>
      </c>
      <c r="G143">
        <f>COUNTIFS('Лицевые счета'!$B$2:$B$5860,A143,'Лицевые счета'!$F$2:$F$5860,"ФЛ")</f>
        <v>9</v>
      </c>
      <c r="H143">
        <f>COUNTIFS('Лицевые счета'!$B$2:$B$5860,A143,'Лицевые счета'!$F$2:$F$5860,"ЮЛ")</f>
        <v>0</v>
      </c>
      <c r="I143" s="23">
        <f>SUMIFS('Лицевые счета'!$H$2:$H$5860,'Лицевые счета'!$B$2:$B$5860,A143,'Лицевые счета'!$F$2:$F$5860,"ФЛ")</f>
        <v>431.5</v>
      </c>
      <c r="J143">
        <f>SUMIFS('Лицевые счета'!$I$2:$I$5860,'Лицевые счета'!$B$2:$B$5860,A143,'Лицевые счета'!$F$2:$F$5860,"ФЛ")</f>
        <v>21</v>
      </c>
      <c r="K143" s="23">
        <f>SUMIFS('Лицевые счета'!$H$2:$H$5860,'Лицевые счета'!$B$2:$B$5860,A143,'Лицевые счета'!$F$2:$F$5860,"ЮЛ")</f>
        <v>0</v>
      </c>
      <c r="L143" s="23">
        <f>I143+K143</f>
        <v>431.5</v>
      </c>
      <c r="M143" s="23">
        <f>VLOOKUP(A143,Дома,7,0)</f>
        <v>863</v>
      </c>
      <c r="N143" s="23">
        <f>M143-L143</f>
        <v>431.5</v>
      </c>
      <c r="O143">
        <f>COUNTIFS('Л_с и ПУ'!$B$2:$B$4570,A143,'Л_с и ПУ'!$C$2:$C$4570,"&gt;0")</f>
        <v>7</v>
      </c>
      <c r="P143">
        <f>SUMIF('Л_с и ПУ'!$B$2:$B$4570,A143,'Л_с и ПУ'!$C$2:$C$4570)</f>
        <v>7</v>
      </c>
      <c r="Q143">
        <f>SUMIF('Л_с и ПУ'!$B$2:$B$4570,A143,'Л_с и ПУ'!$F$2:$F$4570)</f>
        <v>878</v>
      </c>
      <c r="R143">
        <f>COUNTIFS('Л_с и ПУ'!$B$2:$B$4570,A143,'Л_с и ПУ'!$E$2:$E$4570,"Нет показаний")</f>
        <v>1</v>
      </c>
      <c r="S143">
        <f>SUMIF('Л_с и ПУ'!$B$2:$B$4570,A143,'Л_с и ПУ'!$K$2:$K$4570)</f>
        <v>193.5</v>
      </c>
      <c r="T143">
        <f>COUNTIFS('Л_с и ПУ'!$B$2:$B$4570,A143,'Л_с и ПУ'!$C$2:$C$4570,"0")</f>
        <v>2</v>
      </c>
      <c r="U143">
        <f>SUMIF('Л_с и ПУ'!$B$2:$B$4570,A143,'Л_с и ПУ'!$J$2:$J$4570)</f>
        <v>340.5</v>
      </c>
      <c r="V143">
        <f>Q143+S143+U143</f>
        <v>1412</v>
      </c>
      <c r="W143">
        <f>C143-V143</f>
        <v>95</v>
      </c>
      <c r="X143">
        <f>IF((W143-B143)&gt;0,W143-B143,0)</f>
        <v>0</v>
      </c>
      <c r="Y143" s="26">
        <f>IFERROR(X143/B143,0)</f>
        <v>0</v>
      </c>
      <c r="Z143" s="26">
        <f>O143/F143</f>
        <v>0.77777777777777779</v>
      </c>
      <c r="AA143" s="26">
        <f>IFERROR(R143/P143,0)</f>
        <v>0.14285714285714285</v>
      </c>
      <c r="AB143" t="str">
        <f>VLOOKUP(A143,Дома!$A$2:$H$280,2,0)</f>
        <v>г Мурманск</v>
      </c>
      <c r="AC143">
        <f>VLOOKUP(A143,Дома!$A$2:$H$280,6,0)</f>
        <v>50.363999999999997</v>
      </c>
      <c r="AD143" s="26">
        <f t="shared" si="2"/>
        <v>5.1954857744125109E-2</v>
      </c>
    </row>
    <row r="144" spans="1:30" x14ac:dyDescent="0.25">
      <c r="A144">
        <v>666454</v>
      </c>
      <c r="B144">
        <f>VLOOKUP(A144,Дома,5,0)*VLOOKUP(A144,Дома,6,0)</f>
        <v>256.31</v>
      </c>
      <c r="C144">
        <f>SUMIF(ОДПУ!$A$2:$A$351,A144,ОДПУ!$J$2:$J$351)</f>
        <v>2100</v>
      </c>
      <c r="D144" t="str">
        <f>VLOOKUP(A144,ОДПУ!$A$2:$J$351,8,0)</f>
        <v>Одноставочный</v>
      </c>
      <c r="E144">
        <f>IF(D144="Одноставочный",COUNTIFS(ОДПУ!$A$2:$A$351,A144),COUNTIFS(ОДПУ!$A$2:$A$351,A144)/2)</f>
        <v>1</v>
      </c>
      <c r="F144">
        <f>COUNTIFS('Лицевые счета'!$B$2:$B$5860,A144)</f>
        <v>14</v>
      </c>
      <c r="G144">
        <f>COUNTIFS('Лицевые счета'!$B$2:$B$5860,A144,'Лицевые счета'!$F$2:$F$5860,"ФЛ")</f>
        <v>13</v>
      </c>
      <c r="H144">
        <f>COUNTIFS('Лицевые счета'!$B$2:$B$5860,A144,'Лицевые счета'!$F$2:$F$5860,"ЮЛ")</f>
        <v>1</v>
      </c>
      <c r="I144" s="23">
        <f>SUMIFS('Лицевые счета'!$H$2:$H$5860,'Лицевые счета'!$B$2:$B$5860,A144,'Лицевые счета'!$F$2:$F$5860,"ФЛ")</f>
        <v>902.68</v>
      </c>
      <c r="J144">
        <f>SUMIFS('Лицевые счета'!$I$2:$I$5860,'Лицевые счета'!$B$2:$B$5860,A144,'Лицевые счета'!$F$2:$F$5860,"ФЛ")</f>
        <v>26</v>
      </c>
      <c r="K144" s="23">
        <f>SUMIFS('Лицевые счета'!$H$2:$H$5860,'Лицевые счета'!$B$2:$B$5860,A144,'Лицевые счета'!$F$2:$F$5860,"ЮЛ")</f>
        <v>0</v>
      </c>
      <c r="L144" s="23">
        <f>I144+K144</f>
        <v>902.68</v>
      </c>
      <c r="M144" s="23">
        <f>VLOOKUP(A144,Дома,7,0)</f>
        <v>969.38</v>
      </c>
      <c r="N144" s="23">
        <f>M144-L144</f>
        <v>66.700000000000045</v>
      </c>
      <c r="O144">
        <f>COUNTIFS('Л_с и ПУ'!$B$2:$B$4570,A144,'Л_с и ПУ'!$C$2:$C$4570,"&gt;0")</f>
        <v>14</v>
      </c>
      <c r="P144">
        <f>SUMIF('Л_с и ПУ'!$B$2:$B$4570,A144,'Л_с и ПУ'!$C$2:$C$4570)</f>
        <v>14</v>
      </c>
      <c r="Q144">
        <f>SUMIF('Л_с и ПУ'!$B$2:$B$4570,A144,'Л_с и ПУ'!$F$2:$F$4570)</f>
        <v>1398</v>
      </c>
      <c r="R144">
        <f>COUNTIFS('Л_с и ПУ'!$B$2:$B$4570,A144,'Л_с и ПУ'!$E$2:$E$4570,"Нет показаний")</f>
        <v>3</v>
      </c>
      <c r="S144">
        <f>SUMIF('Л_с и ПУ'!$B$2:$B$4570,A144,'Л_с и ПУ'!$K$2:$K$4570)</f>
        <v>526.29999999999995</v>
      </c>
      <c r="T144">
        <f>COUNTIFS('Л_с и ПУ'!$B$2:$B$4570,A144,'Л_с и ПУ'!$C$2:$C$4570,"0")</f>
        <v>0</v>
      </c>
      <c r="U144">
        <f>SUMIF('Л_с и ПУ'!$B$2:$B$4570,A144,'Л_с и ПУ'!$J$2:$J$4570)</f>
        <v>0</v>
      </c>
      <c r="V144">
        <f>Q144+S144+U144</f>
        <v>1924.3</v>
      </c>
      <c r="W144">
        <f>C144-V144</f>
        <v>175.70000000000005</v>
      </c>
      <c r="X144">
        <f>IF((W144-B144)&gt;0,W144-B144,0)</f>
        <v>0</v>
      </c>
      <c r="Y144" s="26">
        <f>IFERROR(X144/B144,0)</f>
        <v>0</v>
      </c>
      <c r="Z144" s="26">
        <f>O144/F144</f>
        <v>1</v>
      </c>
      <c r="AA144" s="26">
        <f>IFERROR(R144/P144,0)</f>
        <v>0.21428571428571427</v>
      </c>
      <c r="AB144" t="str">
        <f>VLOOKUP(A144,Дома!$A$2:$H$280,2,0)</f>
        <v>г Мурманск</v>
      </c>
      <c r="AC144">
        <f>VLOOKUP(A144,Дома!$A$2:$H$280,6,0)</f>
        <v>134.9</v>
      </c>
      <c r="AD144" s="26">
        <f t="shared" si="2"/>
        <v>0.17662616528752489</v>
      </c>
    </row>
    <row r="145" spans="1:30" x14ac:dyDescent="0.25">
      <c r="A145">
        <v>56789</v>
      </c>
      <c r="B145">
        <f>VLOOKUP(A145,Дома,5,0)*VLOOKUP(A145,Дома,6,0)</f>
        <v>185.43999999999997</v>
      </c>
      <c r="C145">
        <f>SUMIF(ОДПУ!$A$2:$A$351,A145,ОДПУ!$J$2:$J$351)</f>
        <v>1766</v>
      </c>
      <c r="D145" t="str">
        <f>VLOOKUP(A145,ОДПУ!$A$2:$J$351,8,0)</f>
        <v>Одноставочный</v>
      </c>
      <c r="E145">
        <f>IF(D145="Одноставочный",COUNTIFS(ОДПУ!$A$2:$A$351,A145),COUNTIFS(ОДПУ!$A$2:$A$351,A145)/2)</f>
        <v>1</v>
      </c>
      <c r="F145">
        <f>COUNTIFS('Лицевые счета'!$B$2:$B$5860,A145)</f>
        <v>14</v>
      </c>
      <c r="G145">
        <f>COUNTIFS('Лицевые счета'!$B$2:$B$5860,A145,'Лицевые счета'!$F$2:$F$5860,"ФЛ")</f>
        <v>14</v>
      </c>
      <c r="H145">
        <f>COUNTIFS('Лицевые счета'!$B$2:$B$5860,A145,'Лицевые счета'!$F$2:$F$5860,"ЮЛ")</f>
        <v>0</v>
      </c>
      <c r="I145" s="23">
        <f>SUMIFS('Лицевые счета'!$H$2:$H$5860,'Лицевые счета'!$B$2:$B$5860,A145,'Лицевые счета'!$F$2:$F$5860,"ФЛ")</f>
        <v>763.75999999999988</v>
      </c>
      <c r="J145">
        <f>SUMIFS('Лицевые счета'!$I$2:$I$5860,'Лицевые счета'!$B$2:$B$5860,A145,'Лицевые счета'!$F$2:$F$5860,"ФЛ")</f>
        <v>32</v>
      </c>
      <c r="K145" s="23">
        <f>SUMIFS('Лицевые счета'!$H$2:$H$5860,'Лицевые счета'!$B$2:$B$5860,A145,'Лицевые счета'!$F$2:$F$5860,"ЮЛ")</f>
        <v>0</v>
      </c>
      <c r="L145" s="23">
        <f>I145+K145</f>
        <v>763.75999999999988</v>
      </c>
      <c r="M145" s="23">
        <f>VLOOKUP(A145,Дома,7,0)</f>
        <v>763.76</v>
      </c>
      <c r="N145" s="23">
        <f>M145-L145</f>
        <v>0</v>
      </c>
      <c r="O145">
        <f>COUNTIFS('Л_с и ПУ'!$B$2:$B$4570,A145,'Л_с и ПУ'!$C$2:$C$4570,"&gt;0")</f>
        <v>13</v>
      </c>
      <c r="P145">
        <f>SUMIF('Л_с и ПУ'!$B$2:$B$4570,A145,'Л_с и ПУ'!$C$2:$C$4570)</f>
        <v>13</v>
      </c>
      <c r="Q145">
        <f>SUMIF('Л_с и ПУ'!$B$2:$B$4570,A145,'Л_с и ПУ'!$F$2:$F$4570)</f>
        <v>1569</v>
      </c>
      <c r="R145">
        <f>COUNTIFS('Л_с и ПУ'!$B$2:$B$4570,A145,'Л_с и ПУ'!$E$2:$E$4570,"Нет показаний")</f>
        <v>0</v>
      </c>
      <c r="S145">
        <f>SUMIF('Л_с и ПУ'!$B$2:$B$4570,A145,'Л_с и ПУ'!$K$2:$K$4570)</f>
        <v>0</v>
      </c>
      <c r="T145">
        <f>COUNTIFS('Л_с и ПУ'!$B$2:$B$4570,A145,'Л_с и ПУ'!$C$2:$C$4570,"0")</f>
        <v>1</v>
      </c>
      <c r="U145">
        <f>SUMIF('Л_с и ПУ'!$B$2:$B$4570,A145,'Л_с и ПУ'!$J$2:$J$4570)</f>
        <v>92</v>
      </c>
      <c r="V145">
        <f>Q145+S145+U145</f>
        <v>1661</v>
      </c>
      <c r="W145">
        <f>C145-V145</f>
        <v>105</v>
      </c>
      <c r="X145">
        <f>IF((W145-B145)&gt;0,W145-B145,0)</f>
        <v>0</v>
      </c>
      <c r="Y145" s="26">
        <f>IFERROR(X145/B145,0)</f>
        <v>0</v>
      </c>
      <c r="Z145" s="26">
        <f>O145/F145</f>
        <v>0.9285714285714286</v>
      </c>
      <c r="AA145" s="26">
        <f>IFERROR(R145/P145,0)</f>
        <v>0</v>
      </c>
      <c r="AB145" t="str">
        <f>VLOOKUP(A145,Дома!$A$2:$H$280,2,0)</f>
        <v>г Апатиты</v>
      </c>
      <c r="AC145">
        <f>VLOOKUP(A145,Дома!$A$2:$H$280,6,0)</f>
        <v>97.6</v>
      </c>
      <c r="AD145" s="26">
        <f t="shared" si="2"/>
        <v>0.48922305764411023</v>
      </c>
    </row>
    <row r="146" spans="1:30" x14ac:dyDescent="0.25">
      <c r="A146">
        <v>58372</v>
      </c>
      <c r="B146">
        <f>VLOOKUP(A146,Дома,5,0)*VLOOKUP(A146,Дома,6,0)</f>
        <v>83.98</v>
      </c>
      <c r="C146">
        <f>SUMIF(ОДПУ!$A$2:$A$351,A146,ОДПУ!$J$2:$J$351)</f>
        <v>1471</v>
      </c>
      <c r="D146" t="str">
        <f>VLOOKUP(A146,ОДПУ!$A$2:$J$351,8,0)</f>
        <v>Двухзонный</v>
      </c>
      <c r="E146">
        <f>IF(D146="Одноставочный",COUNTIFS(ОДПУ!$A$2:$A$351,A146),COUNTIFS(ОДПУ!$A$2:$A$351,A146)/2)</f>
        <v>1</v>
      </c>
      <c r="F146">
        <f>COUNTIFS('Лицевые счета'!$B$2:$B$5860,A146)</f>
        <v>4</v>
      </c>
      <c r="G146">
        <f>COUNTIFS('Лицевые счета'!$B$2:$B$5860,A146,'Лицевые счета'!$F$2:$F$5860,"ФЛ")</f>
        <v>4</v>
      </c>
      <c r="H146">
        <f>COUNTIFS('Лицевые счета'!$B$2:$B$5860,A146,'Лицевые счета'!$F$2:$F$5860,"ЮЛ")</f>
        <v>0</v>
      </c>
      <c r="I146" s="23">
        <f>SUMIFS('Лицевые счета'!$H$2:$H$5860,'Лицевые счета'!$B$2:$B$5860,A146,'Лицевые счета'!$F$2:$F$5860,"ФЛ")</f>
        <v>199.5</v>
      </c>
      <c r="J146">
        <f>SUMIFS('Лицевые счета'!$I$2:$I$5860,'Лицевые счета'!$B$2:$B$5860,A146,'Лицевые счета'!$F$2:$F$5860,"ФЛ")</f>
        <v>9</v>
      </c>
      <c r="K146" s="23">
        <f>SUMIFS('Лицевые счета'!$H$2:$H$5860,'Лицевые счета'!$B$2:$B$5860,A146,'Лицевые счета'!$F$2:$F$5860,"ЮЛ")</f>
        <v>0</v>
      </c>
      <c r="L146" s="23">
        <f>I146+K146</f>
        <v>199.5</v>
      </c>
      <c r="M146" s="23">
        <f>VLOOKUP(A146,Дома,7,0)</f>
        <v>199.5</v>
      </c>
      <c r="N146" s="23">
        <f>M146-L146</f>
        <v>0</v>
      </c>
      <c r="O146">
        <f>COUNTIFS('Л_с и ПУ'!$B$2:$B$4570,A146,'Л_с и ПУ'!$C$2:$C$4570,"&gt;0")</f>
        <v>4</v>
      </c>
      <c r="P146">
        <f>SUMIF('Л_с и ПУ'!$B$2:$B$4570,A146,'Л_с и ПУ'!$C$2:$C$4570)</f>
        <v>4</v>
      </c>
      <c r="Q146">
        <f>SUMIF('Л_с и ПУ'!$B$2:$B$4570,A146,'Л_с и ПУ'!$F$2:$F$4570)</f>
        <v>1387</v>
      </c>
      <c r="R146">
        <f>COUNTIFS('Л_с и ПУ'!$B$2:$B$4570,A146,'Л_с и ПУ'!$E$2:$E$4570,"Нет показаний")</f>
        <v>0</v>
      </c>
      <c r="S146">
        <f>SUMIF('Л_с и ПУ'!$B$2:$B$4570,A146,'Л_с и ПУ'!$K$2:$K$4570)</f>
        <v>0</v>
      </c>
      <c r="T146">
        <f>COUNTIFS('Л_с и ПУ'!$B$2:$B$4570,A146,'Л_с и ПУ'!$C$2:$C$4570,"0")</f>
        <v>0</v>
      </c>
      <c r="U146">
        <f>SUMIF('Л_с и ПУ'!$B$2:$B$4570,A146,'Л_с и ПУ'!$J$2:$J$4570)</f>
        <v>0</v>
      </c>
      <c r="V146">
        <f>Q146+S146+U146</f>
        <v>1387</v>
      </c>
      <c r="W146">
        <f>C146-V146</f>
        <v>84</v>
      </c>
      <c r="X146">
        <f>IF((W146-B146)&gt;0,W146-B146,0)</f>
        <v>1.9999999999996021E-2</v>
      </c>
      <c r="Y146" s="26">
        <f>IFERROR(X146/B146,0)</f>
        <v>2.3815194093827126E-4</v>
      </c>
      <c r="Z146" s="26">
        <f>O146/F146</f>
        <v>1</v>
      </c>
      <c r="AA146" s="26">
        <f>IFERROR(R146/P146,0)</f>
        <v>0</v>
      </c>
      <c r="AB146" t="str">
        <f>VLOOKUP(A146,Дома!$A$2:$H$280,2,0)</f>
        <v>нп Нивский</v>
      </c>
      <c r="AC146">
        <f>VLOOKUP(A146,Дома!$A$2:$H$280,6,0)</f>
        <v>44.2</v>
      </c>
      <c r="AD146" s="26">
        <f t="shared" si="2"/>
        <v>5.0734618916437102E-2</v>
      </c>
    </row>
    <row r="147" spans="1:30" x14ac:dyDescent="0.25">
      <c r="A147">
        <v>644629</v>
      </c>
      <c r="B147">
        <f>VLOOKUP(A147,Дома,5,0)*VLOOKUP(A147,Дома,6,0)</f>
        <v>129.96</v>
      </c>
      <c r="C147">
        <f>SUMIF(ОДПУ!$A$2:$A$351,A147,ОДПУ!$J$2:$J$351)</f>
        <v>2770</v>
      </c>
      <c r="D147" t="str">
        <f>VLOOKUP(A147,ОДПУ!$A$2:$J$351,8,0)</f>
        <v>Одноставочный</v>
      </c>
      <c r="E147">
        <f>IF(D147="Одноставочный",COUNTIFS(ОДПУ!$A$2:$A$351,A147),COUNTIFS(ОДПУ!$A$2:$A$351,A147)/2)</f>
        <v>1</v>
      </c>
      <c r="F147">
        <f>COUNTIFS('Лицевые счета'!$B$2:$B$5860,A147)</f>
        <v>14</v>
      </c>
      <c r="G147">
        <f>COUNTIFS('Лицевые счета'!$B$2:$B$5860,A147,'Лицевые счета'!$F$2:$F$5860,"ФЛ")</f>
        <v>14</v>
      </c>
      <c r="H147">
        <f>COUNTIFS('Лицевые счета'!$B$2:$B$5860,A147,'Лицевые счета'!$F$2:$F$5860,"ЮЛ")</f>
        <v>0</v>
      </c>
      <c r="I147" s="23">
        <f>SUMIFS('Лицевые счета'!$H$2:$H$5860,'Лицевые счета'!$B$2:$B$5860,A147,'Лицевые счета'!$F$2:$F$5860,"ФЛ")</f>
        <v>871.19999999999993</v>
      </c>
      <c r="J147">
        <f>SUMIFS('Лицевые счета'!$I$2:$I$5860,'Лицевые счета'!$B$2:$B$5860,A147,'Лицевые счета'!$F$2:$F$5860,"ФЛ")</f>
        <v>39</v>
      </c>
      <c r="K147" s="23">
        <f>SUMIFS('Лицевые счета'!$H$2:$H$5860,'Лицевые счета'!$B$2:$B$5860,A147,'Лицевые счета'!$F$2:$F$5860,"ЮЛ")</f>
        <v>0</v>
      </c>
      <c r="L147" s="23">
        <f>I147+K147</f>
        <v>871.19999999999993</v>
      </c>
      <c r="M147" s="23">
        <f>VLOOKUP(A147,Дома,7,0)</f>
        <v>871.2</v>
      </c>
      <c r="N147" s="23">
        <f>M147-L147</f>
        <v>0</v>
      </c>
      <c r="O147">
        <f>COUNTIFS('Л_с и ПУ'!$B$2:$B$4570,A147,'Л_с и ПУ'!$C$2:$C$4570,"&gt;0")</f>
        <v>14</v>
      </c>
      <c r="P147">
        <f>SUMIF('Л_с и ПУ'!$B$2:$B$4570,A147,'Л_с и ПУ'!$C$2:$C$4570)</f>
        <v>14</v>
      </c>
      <c r="Q147">
        <f>SUMIF('Л_с и ПУ'!$B$2:$B$4570,A147,'Л_с и ПУ'!$F$2:$F$4570)</f>
        <v>2631</v>
      </c>
      <c r="R147">
        <f>COUNTIFS('Л_с и ПУ'!$B$2:$B$4570,A147,'Л_с и ПУ'!$E$2:$E$4570,"Нет показаний")</f>
        <v>0</v>
      </c>
      <c r="S147">
        <f>SUMIF('Л_с и ПУ'!$B$2:$B$4570,A147,'Л_с и ПУ'!$K$2:$K$4570)</f>
        <v>0</v>
      </c>
      <c r="T147">
        <f>COUNTIFS('Л_с и ПУ'!$B$2:$B$4570,A147,'Л_с и ПУ'!$C$2:$C$4570,"0")</f>
        <v>0</v>
      </c>
      <c r="U147">
        <f>SUMIF('Л_с и ПУ'!$B$2:$B$4570,A147,'Л_с и ПУ'!$J$2:$J$4570)</f>
        <v>0</v>
      </c>
      <c r="V147">
        <f>Q147+S147+U147</f>
        <v>2631</v>
      </c>
      <c r="W147">
        <f>C147-V147</f>
        <v>139</v>
      </c>
      <c r="X147">
        <f>IF((W147-B147)&gt;0,W147-B147,0)</f>
        <v>9.039999999999992</v>
      </c>
      <c r="Y147" s="26">
        <f>IFERROR(X147/B147,0)</f>
        <v>6.9559864573714922E-2</v>
      </c>
      <c r="Z147" s="26">
        <f>O147/F147</f>
        <v>1</v>
      </c>
      <c r="AA147" s="26">
        <f>IFERROR(R147/P147,0)</f>
        <v>0</v>
      </c>
      <c r="AB147" t="str">
        <f>VLOOKUP(A147,Дома!$A$2:$H$280,2,0)</f>
        <v>г Апатиты</v>
      </c>
      <c r="AC147">
        <f>VLOOKUP(A147,Дома!$A$2:$H$280,6,0)</f>
        <v>68.400000000000006</v>
      </c>
      <c r="AD147" s="26">
        <f t="shared" si="2"/>
        <v>7.9111727966689804E-2</v>
      </c>
    </row>
    <row r="148" spans="1:30" x14ac:dyDescent="0.25">
      <c r="A148">
        <v>447487</v>
      </c>
      <c r="B148">
        <f>VLOOKUP(A148,Дома,5,0)*VLOOKUP(A148,Дома,6,0)</f>
        <v>91.02709999999999</v>
      </c>
      <c r="C148">
        <f>SUMIF(ОДПУ!$A$2:$A$351,A148,ОДПУ!$J$2:$J$351)</f>
        <v>1792</v>
      </c>
      <c r="D148" t="str">
        <f>VLOOKUP(A148,ОДПУ!$A$2:$J$351,8,0)</f>
        <v>Одноставочный</v>
      </c>
      <c r="E148">
        <f>IF(D148="Одноставочный",COUNTIFS(ОДПУ!$A$2:$A$351,A148),COUNTIFS(ОДПУ!$A$2:$A$351,A148)/2)</f>
        <v>2</v>
      </c>
      <c r="F148">
        <f>COUNTIFS('Лицевые счета'!$B$2:$B$5860,A148)</f>
        <v>11</v>
      </c>
      <c r="G148">
        <f>COUNTIFS('Лицевые счета'!$B$2:$B$5860,A148,'Лицевые счета'!$F$2:$F$5860,"ФЛ")</f>
        <v>11</v>
      </c>
      <c r="H148">
        <f>COUNTIFS('Лицевые счета'!$B$2:$B$5860,A148,'Лицевые счета'!$F$2:$F$5860,"ЮЛ")</f>
        <v>0</v>
      </c>
      <c r="I148" s="23">
        <f>SUMIFS('Лицевые счета'!$H$2:$H$5860,'Лицевые счета'!$B$2:$B$5860,A148,'Лицевые счета'!$F$2:$F$5860,"ФЛ")</f>
        <v>432.30000000000007</v>
      </c>
      <c r="J148">
        <f>SUMIFS('Лицевые счета'!$I$2:$I$5860,'Лицевые счета'!$B$2:$B$5860,A148,'Лицевые счета'!$F$2:$F$5860,"ФЛ")</f>
        <v>22</v>
      </c>
      <c r="K148" s="23">
        <f>SUMIFS('Лицевые счета'!$H$2:$H$5860,'Лицевые счета'!$B$2:$B$5860,A148,'Лицевые счета'!$F$2:$F$5860,"ЮЛ")</f>
        <v>0</v>
      </c>
      <c r="L148" s="23">
        <f>I148+K148</f>
        <v>432.30000000000007</v>
      </c>
      <c r="M148" s="23">
        <f>VLOOKUP(A148,Дома,7,0)</f>
        <v>864.6</v>
      </c>
      <c r="N148" s="23">
        <f>M148-L148</f>
        <v>432.29999999999995</v>
      </c>
      <c r="O148">
        <f>COUNTIFS('Л_с и ПУ'!$B$2:$B$4570,A148,'Л_с и ПУ'!$C$2:$C$4570,"&gt;0")</f>
        <v>8</v>
      </c>
      <c r="P148">
        <f>SUMIF('Л_с и ПУ'!$B$2:$B$4570,A148,'Л_с и ПУ'!$C$2:$C$4570)</f>
        <v>8</v>
      </c>
      <c r="Q148">
        <f>SUMIF('Л_с и ПУ'!$B$2:$B$4570,A148,'Л_с и ПУ'!$F$2:$F$4570)</f>
        <v>851</v>
      </c>
      <c r="R148">
        <f>COUNTIFS('Л_с и ПУ'!$B$2:$B$4570,A148,'Л_с и ПУ'!$E$2:$E$4570,"Нет показаний")</f>
        <v>3</v>
      </c>
      <c r="S148">
        <f>SUMIF('Л_с и ПУ'!$B$2:$B$4570,A148,'Л_с и ПУ'!$K$2:$K$4570)</f>
        <v>395.9</v>
      </c>
      <c r="T148">
        <f>COUNTIFS('Л_с и ПУ'!$B$2:$B$4570,A148,'Л_с и ПУ'!$C$2:$C$4570,"0")</f>
        <v>3</v>
      </c>
      <c r="U148">
        <f>SUMIF('Л_с и ПУ'!$B$2:$B$4570,A148,'Л_с и ПУ'!$J$2:$J$4570)</f>
        <v>429.4</v>
      </c>
      <c r="V148">
        <f>Q148+S148+U148</f>
        <v>1676.3000000000002</v>
      </c>
      <c r="W148">
        <f>C148-V148</f>
        <v>115.69999999999982</v>
      </c>
      <c r="X148">
        <f>IF((W148-B148)&gt;0,W148-B148,0)</f>
        <v>24.672899999999828</v>
      </c>
      <c r="Y148" s="26">
        <f>IFERROR(X148/B148,0)</f>
        <v>0.27105004993018378</v>
      </c>
      <c r="Z148" s="26">
        <f>O148/F148</f>
        <v>0.72727272727272729</v>
      </c>
      <c r="AA148" s="26">
        <f>IFERROR(R148/P148,0)</f>
        <v>0.375</v>
      </c>
      <c r="AB148" t="str">
        <f>VLOOKUP(A148,Дома!$A$2:$H$280,2,0)</f>
        <v>г Мурманск</v>
      </c>
      <c r="AC148">
        <f>VLOOKUP(A148,Дома!$A$2:$H$280,6,0)</f>
        <v>47.908999999999999</v>
      </c>
      <c r="AD148" s="26">
        <f t="shared" si="2"/>
        <v>0.21688094160253507</v>
      </c>
    </row>
    <row r="149" spans="1:30" x14ac:dyDescent="0.25">
      <c r="A149">
        <v>1606</v>
      </c>
      <c r="B149">
        <f>VLOOKUP(A149,Дома,5,0)*VLOOKUP(A149,Дома,6,0)</f>
        <v>41.42</v>
      </c>
      <c r="C149">
        <f>SUMIF(ОДПУ!$A$2:$A$351,A149,ОДПУ!$J$2:$J$351)</f>
        <v>995</v>
      </c>
      <c r="D149" t="str">
        <f>VLOOKUP(A149,ОДПУ!$A$2:$J$351,8,0)</f>
        <v>Одноставочный</v>
      </c>
      <c r="E149">
        <f>IF(D149="Одноставочный",COUNTIFS(ОДПУ!$A$2:$A$351,A149),COUNTIFS(ОДПУ!$A$2:$A$351,A149)/2)</f>
        <v>1</v>
      </c>
      <c r="F149">
        <f>COUNTIFS('Лицевые счета'!$B$2:$B$5860,A149)</f>
        <v>4</v>
      </c>
      <c r="G149">
        <f>COUNTIFS('Лицевые счета'!$B$2:$B$5860,A149,'Лицевые счета'!$F$2:$F$5860,"ФЛ")</f>
        <v>4</v>
      </c>
      <c r="H149">
        <f>COUNTIFS('Лицевые счета'!$B$2:$B$5860,A149,'Лицевые счета'!$F$2:$F$5860,"ЮЛ")</f>
        <v>0</v>
      </c>
      <c r="I149" s="23">
        <f>SUMIFS('Лицевые счета'!$H$2:$H$5860,'Лицевые счета'!$B$2:$B$5860,A149,'Лицевые счета'!$F$2:$F$5860,"ФЛ")</f>
        <v>220.89999999999998</v>
      </c>
      <c r="J149">
        <f>SUMIFS('Лицевые счета'!$I$2:$I$5860,'Лицевые счета'!$B$2:$B$5860,A149,'Лицевые счета'!$F$2:$F$5860,"ФЛ")</f>
        <v>15</v>
      </c>
      <c r="K149" s="23">
        <f>SUMIFS('Лицевые счета'!$H$2:$H$5860,'Лицевые счета'!$B$2:$B$5860,A149,'Лицевые счета'!$F$2:$F$5860,"ЮЛ")</f>
        <v>0</v>
      </c>
      <c r="L149" s="23">
        <f>I149+K149</f>
        <v>220.89999999999998</v>
      </c>
      <c r="M149" s="23">
        <f>VLOOKUP(A149,Дома,7,0)</f>
        <v>220.9</v>
      </c>
      <c r="N149" s="23">
        <f>M149-L149</f>
        <v>0</v>
      </c>
      <c r="O149">
        <f>COUNTIFS('Л_с и ПУ'!$B$2:$B$4570,A149,'Л_с и ПУ'!$C$2:$C$4570,"&gt;0")</f>
        <v>3</v>
      </c>
      <c r="P149">
        <f>SUMIF('Л_с и ПУ'!$B$2:$B$4570,A149,'Л_с и ПУ'!$C$2:$C$4570)</f>
        <v>3</v>
      </c>
      <c r="Q149">
        <f>SUMIF('Л_с и ПУ'!$B$2:$B$4570,A149,'Л_с и ПУ'!$F$2:$F$4570)</f>
        <v>588</v>
      </c>
      <c r="R149">
        <f>COUNTIFS('Л_с и ПУ'!$B$2:$B$4570,A149,'Л_с и ПУ'!$E$2:$E$4570,"Нет показаний")</f>
        <v>0</v>
      </c>
      <c r="S149">
        <f>SUMIF('Л_с и ПУ'!$B$2:$B$4570,A149,'Л_с и ПУ'!$K$2:$K$4570)</f>
        <v>0</v>
      </c>
      <c r="T149">
        <f>COUNTIFS('Л_с и ПУ'!$B$2:$B$4570,A149,'Л_с и ПУ'!$C$2:$C$4570,"0")</f>
        <v>1</v>
      </c>
      <c r="U149">
        <f>SUMIF('Л_с и ПУ'!$B$2:$B$4570,A149,'Л_с и ПУ'!$J$2:$J$4570)</f>
        <v>286</v>
      </c>
      <c r="V149">
        <f>Q149+S149+U149</f>
        <v>874</v>
      </c>
      <c r="W149">
        <f>C149-V149</f>
        <v>121</v>
      </c>
      <c r="X149">
        <f>IF((W149-B149)&gt;0,W149-B149,0)</f>
        <v>79.58</v>
      </c>
      <c r="Y149" s="26">
        <f>IFERROR(X149/B149,0)</f>
        <v>1.9212940608401736</v>
      </c>
      <c r="Z149" s="26">
        <f>O149/F149</f>
        <v>0.75</v>
      </c>
      <c r="AA149" s="26">
        <f>IFERROR(R149/P149,0)</f>
        <v>0</v>
      </c>
      <c r="AB149" t="str">
        <f>VLOOKUP(A149,Дома!$A$2:$H$280,2,0)</f>
        <v>нп Африканда 2</v>
      </c>
      <c r="AC149">
        <f>VLOOKUP(A149,Дома!$A$2:$H$280,6,0)</f>
        <v>21.8</v>
      </c>
      <c r="AD149" s="26">
        <f t="shared" si="2"/>
        <v>2.6322144409562907E-2</v>
      </c>
    </row>
    <row r="150" spans="1:30" x14ac:dyDescent="0.25">
      <c r="A150">
        <v>1614</v>
      </c>
      <c r="B150">
        <f>VLOOKUP(A150,Дома,5,0)*VLOOKUP(A150,Дома,6,0)</f>
        <v>257.83</v>
      </c>
      <c r="C150">
        <f>SUMIF(ОДПУ!$A$2:$A$351,A150,ОДПУ!$J$2:$J$351)</f>
        <v>2652</v>
      </c>
      <c r="D150" t="str">
        <f>VLOOKUP(A150,ОДПУ!$A$2:$J$351,8,0)</f>
        <v>Одноставочный</v>
      </c>
      <c r="E150">
        <f>IF(D150="Одноставочный",COUNTIFS(ОДПУ!$A$2:$A$351,A150),COUNTIFS(ОДПУ!$A$2:$A$351,A150)/2)</f>
        <v>1</v>
      </c>
      <c r="F150">
        <f>COUNTIFS('Лицевые счета'!$B$2:$B$5860,A150)</f>
        <v>15</v>
      </c>
      <c r="G150">
        <f>COUNTIFS('Лицевые счета'!$B$2:$B$5860,A150,'Лицевые счета'!$F$2:$F$5860,"ФЛ")</f>
        <v>15</v>
      </c>
      <c r="H150">
        <f>COUNTIFS('Лицевые счета'!$B$2:$B$5860,A150,'Лицевые счета'!$F$2:$F$5860,"ЮЛ")</f>
        <v>0</v>
      </c>
      <c r="I150" s="23">
        <f>SUMIFS('Лицевые счета'!$H$2:$H$5860,'Лицевые счета'!$B$2:$B$5860,A150,'Лицевые счета'!$F$2:$F$5860,"ФЛ")</f>
        <v>828.19999999999993</v>
      </c>
      <c r="J150">
        <f>SUMIFS('Лицевые счета'!$I$2:$I$5860,'Лицевые счета'!$B$2:$B$5860,A150,'Лицевые счета'!$F$2:$F$5860,"ФЛ")</f>
        <v>32</v>
      </c>
      <c r="K150" s="23">
        <f>SUMIFS('Лицевые счета'!$H$2:$H$5860,'Лицевые счета'!$B$2:$B$5860,A150,'Лицевые счета'!$F$2:$F$5860,"ЮЛ")</f>
        <v>0</v>
      </c>
      <c r="L150" s="23">
        <f>I150+K150</f>
        <v>828.19999999999993</v>
      </c>
      <c r="M150" s="23">
        <f>VLOOKUP(A150,Дома,7,0)</f>
        <v>828.2</v>
      </c>
      <c r="N150" s="23">
        <f>M150-L150</f>
        <v>0</v>
      </c>
      <c r="O150">
        <f>COUNTIFS('Л_с и ПУ'!$B$2:$B$4570,A150,'Л_с и ПУ'!$C$2:$C$4570,"&gt;0")</f>
        <v>15</v>
      </c>
      <c r="P150">
        <f>SUMIF('Л_с и ПУ'!$B$2:$B$4570,A150,'Л_с и ПУ'!$C$2:$C$4570)</f>
        <v>15</v>
      </c>
      <c r="Q150">
        <f>SUMIF('Л_с и ПУ'!$B$2:$B$4570,A150,'Л_с и ПУ'!$F$2:$F$4570)</f>
        <v>1820.8000000000002</v>
      </c>
      <c r="R150">
        <f>COUNTIFS('Л_с и ПУ'!$B$2:$B$4570,A150,'Л_с и ПУ'!$E$2:$E$4570,"Нет показаний")</f>
        <v>2</v>
      </c>
      <c r="S150">
        <f>SUMIF('Л_с и ПУ'!$B$2:$B$4570,A150,'Л_с и ПУ'!$K$2:$K$4570)</f>
        <v>527.40000000000009</v>
      </c>
      <c r="T150">
        <f>COUNTIFS('Л_с и ПУ'!$B$2:$B$4570,A150,'Л_с и ПУ'!$C$2:$C$4570,"0")</f>
        <v>0</v>
      </c>
      <c r="U150">
        <f>SUMIF('Л_с и ПУ'!$B$2:$B$4570,A150,'Л_с и ПУ'!$J$2:$J$4570)</f>
        <v>0</v>
      </c>
      <c r="V150">
        <f>Q150+S150+U150</f>
        <v>2348.2000000000003</v>
      </c>
      <c r="W150">
        <f>C150-V150</f>
        <v>303.79999999999973</v>
      </c>
      <c r="X150">
        <f>IF((W150-B150)&gt;0,W150-B150,0)</f>
        <v>45.969999999999743</v>
      </c>
      <c r="Y150" s="26">
        <f>IFERROR(X150/B150,0)</f>
        <v>0.17829577628669954</v>
      </c>
      <c r="Z150" s="26">
        <f>O150/F150</f>
        <v>1</v>
      </c>
      <c r="AA150" s="26">
        <f>IFERROR(R150/P150,0)</f>
        <v>0.13333333333333333</v>
      </c>
      <c r="AB150" t="str">
        <f>VLOOKUP(A150,Дома!$A$2:$H$280,2,0)</f>
        <v>нп Африканда 2</v>
      </c>
      <c r="AC150">
        <f>VLOOKUP(A150,Дома!$A$2:$H$280,6,0)</f>
        <v>135.69999999999999</v>
      </c>
      <c r="AD150" s="26">
        <f t="shared" si="2"/>
        <v>0.19938289744343224</v>
      </c>
    </row>
    <row r="151" spans="1:30" x14ac:dyDescent="0.25">
      <c r="A151">
        <v>431500</v>
      </c>
      <c r="B151">
        <f>VLOOKUP(A151,Дома,5,0)*VLOOKUP(A151,Дома,6,0)</f>
        <v>146.86999999999998</v>
      </c>
      <c r="C151">
        <f>SUMIF(ОДПУ!$A$2:$A$351,A151,ОДПУ!$J$2:$J$351)</f>
        <v>2552</v>
      </c>
      <c r="D151" t="str">
        <f>VLOOKUP(A151,ОДПУ!$A$2:$J$351,8,0)</f>
        <v>Одноставочный</v>
      </c>
      <c r="E151">
        <f>IF(D151="Одноставочный",COUNTIFS(ОДПУ!$A$2:$A$351,A151),COUNTIFS(ОДПУ!$A$2:$A$351,A151)/2)</f>
        <v>1</v>
      </c>
      <c r="F151">
        <f>COUNTIFS('Лицевые счета'!$B$2:$B$5860,A151)</f>
        <v>18</v>
      </c>
      <c r="G151">
        <f>COUNTIFS('Лицевые счета'!$B$2:$B$5860,A151,'Лицевые счета'!$F$2:$F$5860,"ФЛ")</f>
        <v>18</v>
      </c>
      <c r="H151">
        <f>COUNTIFS('Лицевые счета'!$B$2:$B$5860,A151,'Лицевые счета'!$F$2:$F$5860,"ЮЛ")</f>
        <v>0</v>
      </c>
      <c r="I151" s="23">
        <f>SUMIFS('Лицевые счета'!$H$2:$H$5860,'Лицевые счета'!$B$2:$B$5860,A151,'Лицевые счета'!$F$2:$F$5860,"ФЛ")</f>
        <v>680.59999999999991</v>
      </c>
      <c r="J151">
        <f>SUMIFS('Лицевые счета'!$I$2:$I$5860,'Лицевые счета'!$B$2:$B$5860,A151,'Лицевые счета'!$F$2:$F$5860,"ФЛ")</f>
        <v>29</v>
      </c>
      <c r="K151" s="23">
        <f>SUMIFS('Лицевые счета'!$H$2:$H$5860,'Лицевые счета'!$B$2:$B$5860,A151,'Лицевые счета'!$F$2:$F$5860,"ЮЛ")</f>
        <v>0</v>
      </c>
      <c r="L151" s="23">
        <f>I151+K151</f>
        <v>680.59999999999991</v>
      </c>
      <c r="M151" s="23">
        <f>VLOOKUP(A151,Дома,7,0)</f>
        <v>680.6</v>
      </c>
      <c r="N151" s="23">
        <f>M151-L151</f>
        <v>0</v>
      </c>
      <c r="O151">
        <f>COUNTIFS('Л_с и ПУ'!$B$2:$B$4570,A151,'Л_с и ПУ'!$C$2:$C$4570,"&gt;0")</f>
        <v>14</v>
      </c>
      <c r="P151">
        <f>SUMIF('Л_с и ПУ'!$B$2:$B$4570,A151,'Л_с и ПУ'!$C$2:$C$4570)</f>
        <v>14</v>
      </c>
      <c r="Q151">
        <f>SUMIF('Л_с и ПУ'!$B$2:$B$4570,A151,'Л_с и ПУ'!$F$2:$F$4570)</f>
        <v>1260</v>
      </c>
      <c r="R151">
        <f>COUNTIFS('Л_с и ПУ'!$B$2:$B$4570,A151,'Л_с и ПУ'!$E$2:$E$4570,"Нет показаний")</f>
        <v>5</v>
      </c>
      <c r="S151">
        <f>SUMIF('Л_с и ПУ'!$B$2:$B$4570,A151,'Л_с и ПУ'!$K$2:$K$4570)</f>
        <v>721.40000000000009</v>
      </c>
      <c r="T151">
        <f>COUNTIFS('Л_с и ПУ'!$B$2:$B$4570,A151,'Л_с и ПУ'!$C$2:$C$4570,"0")</f>
        <v>4</v>
      </c>
      <c r="U151">
        <f>SUMIF('Л_с и ПУ'!$B$2:$B$4570,A151,'Л_с и ПУ'!$J$2:$J$4570)</f>
        <v>447</v>
      </c>
      <c r="V151">
        <f>Q151+S151+U151</f>
        <v>2428.4</v>
      </c>
      <c r="W151">
        <f>C151-V151</f>
        <v>123.59999999999991</v>
      </c>
      <c r="X151">
        <f>IF((W151-B151)&gt;0,W151-B151,0)</f>
        <v>0</v>
      </c>
      <c r="Y151" s="26">
        <f>IFERROR(X151/B151,0)</f>
        <v>0</v>
      </c>
      <c r="Z151" s="26">
        <f>O151/F151</f>
        <v>0.77777777777777779</v>
      </c>
      <c r="AA151" s="26">
        <f>IFERROR(R151/P151,0)</f>
        <v>0.35714285714285715</v>
      </c>
      <c r="AB151" t="str">
        <f>VLOOKUP(A151,Дома!$A$2:$H$280,2,0)</f>
        <v>г Мурманск</v>
      </c>
      <c r="AC151">
        <f>VLOOKUP(A151,Дома!$A$2:$H$280,6,0)</f>
        <v>77.3</v>
      </c>
      <c r="AD151" s="26">
        <f t="shared" si="2"/>
        <v>0.1073611111111111</v>
      </c>
    </row>
    <row r="152" spans="1:30" x14ac:dyDescent="0.25">
      <c r="A152">
        <v>431534</v>
      </c>
      <c r="B152">
        <f>VLOOKUP(A152,Дома,5,0)*VLOOKUP(A152,Дома,6,0)</f>
        <v>76.759999999999991</v>
      </c>
      <c r="C152">
        <f>SUMIF(ОДПУ!$A$2:$A$351,A152,ОДПУ!$J$2:$J$351)</f>
        <v>1490</v>
      </c>
      <c r="D152" t="str">
        <f>VLOOKUP(A152,ОДПУ!$A$2:$J$351,8,0)</f>
        <v>Одноставочный</v>
      </c>
      <c r="E152">
        <f>IF(D152="Одноставочный",COUNTIFS(ОДПУ!$A$2:$A$351,A152),COUNTIFS(ОДПУ!$A$2:$A$351,A152)/2)</f>
        <v>2</v>
      </c>
      <c r="F152">
        <f>COUNTIFS('Лицевые счета'!$B$2:$B$5860,A152)</f>
        <v>9</v>
      </c>
      <c r="G152">
        <f>COUNTIFS('Лицевые счета'!$B$2:$B$5860,A152,'Лицевые счета'!$F$2:$F$5860,"ФЛ")</f>
        <v>9</v>
      </c>
      <c r="H152">
        <f>COUNTIFS('Лицевые счета'!$B$2:$B$5860,A152,'Лицевые счета'!$F$2:$F$5860,"ЮЛ")</f>
        <v>0</v>
      </c>
      <c r="I152" s="23">
        <f>SUMIFS('Лицевые счета'!$H$2:$H$5860,'Лицевые счета'!$B$2:$B$5860,A152,'Лицевые счета'!$F$2:$F$5860,"ФЛ")</f>
        <v>360.00000000000006</v>
      </c>
      <c r="J152">
        <f>SUMIFS('Лицевые счета'!$I$2:$I$5860,'Лицевые счета'!$B$2:$B$5860,A152,'Лицевые счета'!$F$2:$F$5860,"ФЛ")</f>
        <v>15</v>
      </c>
      <c r="K152" s="23">
        <f>SUMIFS('Лицевые счета'!$H$2:$H$5860,'Лицевые счета'!$B$2:$B$5860,A152,'Лицевые счета'!$F$2:$F$5860,"ЮЛ")</f>
        <v>0</v>
      </c>
      <c r="L152" s="23">
        <f>I152+K152</f>
        <v>360.00000000000006</v>
      </c>
      <c r="M152" s="23">
        <f>VLOOKUP(A152,Дома,7,0)</f>
        <v>720</v>
      </c>
      <c r="N152" s="23">
        <f>M152-L152</f>
        <v>359.99999999999994</v>
      </c>
      <c r="O152">
        <f>COUNTIFS('Л_с и ПУ'!$B$2:$B$4570,A152,'Л_с и ПУ'!$C$2:$C$4570,"&gt;0")</f>
        <v>7</v>
      </c>
      <c r="P152">
        <f>SUMIF('Л_с и ПУ'!$B$2:$B$4570,A152,'Л_с и ПУ'!$C$2:$C$4570)</f>
        <v>7</v>
      </c>
      <c r="Q152">
        <f>SUMIF('Л_с и ПУ'!$B$2:$B$4570,A152,'Л_с и ПУ'!$F$2:$F$4570)</f>
        <v>835</v>
      </c>
      <c r="R152">
        <f>COUNTIFS('Л_с и ПУ'!$B$2:$B$4570,A152,'Л_с и ПУ'!$E$2:$E$4570,"Нет показаний")</f>
        <v>2</v>
      </c>
      <c r="S152">
        <f>SUMIF('Л_с и ПУ'!$B$2:$B$4570,A152,'Л_с и ПУ'!$K$2:$K$4570)</f>
        <v>237.4</v>
      </c>
      <c r="T152">
        <f>COUNTIFS('Л_с и ПУ'!$B$2:$B$4570,A152,'Л_с и ПУ'!$C$2:$C$4570,"0")</f>
        <v>2</v>
      </c>
      <c r="U152">
        <f>SUMIF('Л_с и ПУ'!$B$2:$B$4570,A152,'Л_с и ПУ'!$J$2:$J$4570)</f>
        <v>289.7</v>
      </c>
      <c r="V152">
        <f>Q152+S152+U152</f>
        <v>1362.1000000000001</v>
      </c>
      <c r="W152">
        <f>C152-V152</f>
        <v>127.89999999999986</v>
      </c>
      <c r="X152">
        <f>IF((W152-B152)&gt;0,W152-B152,0)</f>
        <v>51.139999999999873</v>
      </c>
      <c r="Y152" s="26">
        <f>IFERROR(X152/B152,0)</f>
        <v>0.66623241271495415</v>
      </c>
      <c r="Z152" s="26">
        <f>O152/F152</f>
        <v>0.77777777777777779</v>
      </c>
      <c r="AA152" s="26">
        <f>IFERROR(R152/P152,0)</f>
        <v>0.2857142857142857</v>
      </c>
      <c r="AB152" t="str">
        <f>VLOOKUP(A152,Дома!$A$2:$H$280,2,0)</f>
        <v>г Мурманск</v>
      </c>
      <c r="AC152">
        <f>VLOOKUP(A152,Дома!$A$2:$H$280,6,0)</f>
        <v>40.4</v>
      </c>
      <c r="AD152" s="26">
        <f t="shared" si="2"/>
        <v>4.6490218642117373E-2</v>
      </c>
    </row>
    <row r="153" spans="1:30" x14ac:dyDescent="0.25">
      <c r="A153">
        <v>56791</v>
      </c>
      <c r="B153">
        <f>VLOOKUP(A153,Дома,5,0)*VLOOKUP(A153,Дома,6,0)</f>
        <v>128.06</v>
      </c>
      <c r="C153">
        <f>SUMIF(ОДПУ!$A$2:$A$351,A153,ОДПУ!$J$2:$J$351)</f>
        <v>1974</v>
      </c>
      <c r="D153" t="str">
        <f>VLOOKUP(A153,ОДПУ!$A$2:$J$351,8,0)</f>
        <v>Одноставочный</v>
      </c>
      <c r="E153">
        <f>IF(D153="Одноставочный",COUNTIFS(ОДПУ!$A$2:$A$351,A153),COUNTIFS(ОДПУ!$A$2:$A$351,A153)/2)</f>
        <v>1</v>
      </c>
      <c r="F153">
        <f>COUNTIFS('Лицевые счета'!$B$2:$B$5860,A153)</f>
        <v>14</v>
      </c>
      <c r="G153">
        <f>COUNTIFS('Лицевые счета'!$B$2:$B$5860,A153,'Лицевые счета'!$F$2:$F$5860,"ФЛ")</f>
        <v>13</v>
      </c>
      <c r="H153">
        <f>COUNTIFS('Лицевые счета'!$B$2:$B$5860,A153,'Лицевые счета'!$F$2:$F$5860,"ЮЛ")</f>
        <v>1</v>
      </c>
      <c r="I153" s="23">
        <f>SUMIFS('Лицевые счета'!$H$2:$H$5860,'Лицевые счета'!$B$2:$B$5860,A153,'Лицевые счета'!$F$2:$F$5860,"ФЛ")</f>
        <v>829.09999999999991</v>
      </c>
      <c r="J153">
        <f>SUMIFS('Лицевые счета'!$I$2:$I$5860,'Лицевые счета'!$B$2:$B$5860,A153,'Лицевые счета'!$F$2:$F$5860,"ФЛ")</f>
        <v>38</v>
      </c>
      <c r="K153" s="23">
        <f>SUMIFS('Лицевые счета'!$H$2:$H$5860,'Лицевые счета'!$B$2:$B$5860,A153,'Лицевые счета'!$F$2:$F$5860,"ЮЛ")</f>
        <v>39.9</v>
      </c>
      <c r="L153" s="23">
        <f>I153+K153</f>
        <v>868.99999999999989</v>
      </c>
      <c r="M153" s="23">
        <f>VLOOKUP(A153,Дома,7,0)</f>
        <v>869</v>
      </c>
      <c r="N153" s="23">
        <f>M153-L153</f>
        <v>0</v>
      </c>
      <c r="O153">
        <f>COUNTIFS('Л_с и ПУ'!$B$2:$B$4570,A153,'Л_с и ПУ'!$C$2:$C$4570,"&gt;0")</f>
        <v>14</v>
      </c>
      <c r="P153">
        <f>SUMIF('Л_с и ПУ'!$B$2:$B$4570,A153,'Л_с и ПУ'!$C$2:$C$4570)</f>
        <v>14</v>
      </c>
      <c r="Q153">
        <f>SUMIF('Л_с и ПУ'!$B$2:$B$4570,A153,'Л_с и ПУ'!$F$2:$F$4570)</f>
        <v>1818</v>
      </c>
      <c r="R153">
        <f>COUNTIFS('Л_с и ПУ'!$B$2:$B$4570,A153,'Л_с и ПУ'!$E$2:$E$4570,"Нет показаний")</f>
        <v>1</v>
      </c>
      <c r="S153">
        <f>SUMIF('Л_с и ПУ'!$B$2:$B$4570,A153,'Л_с и ПУ'!$K$2:$K$4570)</f>
        <v>0</v>
      </c>
      <c r="T153">
        <f>COUNTIFS('Л_с и ПУ'!$B$2:$B$4570,A153,'Л_с и ПУ'!$C$2:$C$4570,"0")</f>
        <v>0</v>
      </c>
      <c r="U153">
        <f>SUMIF('Л_с и ПУ'!$B$2:$B$4570,A153,'Л_с и ПУ'!$J$2:$J$4570)</f>
        <v>0</v>
      </c>
      <c r="V153">
        <f>Q153+S153+U153</f>
        <v>1818</v>
      </c>
      <c r="W153">
        <f>C153-V153</f>
        <v>156</v>
      </c>
      <c r="X153">
        <f>IF((W153-B153)&gt;0,W153-B153,0)</f>
        <v>27.939999999999998</v>
      </c>
      <c r="Y153" s="26">
        <f>IFERROR(X153/B153,0)</f>
        <v>0.21817897860377947</v>
      </c>
      <c r="Z153" s="26">
        <f>O153/F153</f>
        <v>1</v>
      </c>
      <c r="AA153" s="26">
        <f>IFERROR(R153/P153,0)</f>
        <v>7.1428571428571425E-2</v>
      </c>
      <c r="AB153" t="str">
        <f>VLOOKUP(A153,Дома!$A$2:$H$280,2,0)</f>
        <v>г Апатиты</v>
      </c>
      <c r="AC153">
        <f>VLOOKUP(A153,Дома!$A$2:$H$280,6,0)</f>
        <v>67.400000000000006</v>
      </c>
      <c r="AD153" s="26">
        <f t="shared" si="2"/>
        <v>7.5892354464587322E-2</v>
      </c>
    </row>
    <row r="154" spans="1:30" x14ac:dyDescent="0.25">
      <c r="A154">
        <v>56802</v>
      </c>
      <c r="B154">
        <f>VLOOKUP(A154,Дома,5,0)*VLOOKUP(A154,Дома,6,0)</f>
        <v>127.11</v>
      </c>
      <c r="C154">
        <f>SUMIF(ОДПУ!$A$2:$A$351,A154,ОДПУ!$J$2:$J$351)</f>
        <v>3650</v>
      </c>
      <c r="D154" t="str">
        <f>VLOOKUP(A154,ОДПУ!$A$2:$J$351,8,0)</f>
        <v>Одноставочный</v>
      </c>
      <c r="E154">
        <f>IF(D154="Одноставочный",COUNTIFS(ОДПУ!$A$2:$A$351,A154),COUNTIFS(ОДПУ!$A$2:$A$351,A154)/2)</f>
        <v>1</v>
      </c>
      <c r="F154">
        <f>COUNTIFS('Лицевые счета'!$B$2:$B$5860,A154)</f>
        <v>16</v>
      </c>
      <c r="G154">
        <f>COUNTIFS('Лицевые счета'!$B$2:$B$5860,A154,'Лицевые счета'!$F$2:$F$5860,"ФЛ")</f>
        <v>15</v>
      </c>
      <c r="H154">
        <f>COUNTIFS('Лицевые счета'!$B$2:$B$5860,A154,'Лицевые счета'!$F$2:$F$5860,"ЮЛ")</f>
        <v>1</v>
      </c>
      <c r="I154" s="23">
        <f>SUMIFS('Лицевые счета'!$H$2:$H$5860,'Лицевые счета'!$B$2:$B$5860,A154,'Лицевые счета'!$F$2:$F$5860,"ФЛ")</f>
        <v>888.09999999999991</v>
      </c>
      <c r="J154">
        <f>SUMIFS('Лицевые счета'!$I$2:$I$5860,'Лицевые счета'!$B$2:$B$5860,A154,'Лицевые счета'!$F$2:$F$5860,"ФЛ")</f>
        <v>43</v>
      </c>
      <c r="K154" s="23">
        <f>SUMIFS('Лицевые счета'!$H$2:$H$5860,'Лицевые счета'!$B$2:$B$5860,A154,'Лицевые счета'!$F$2:$F$5860,"ЮЛ")</f>
        <v>0</v>
      </c>
      <c r="L154" s="23">
        <f>I154+K154</f>
        <v>888.09999999999991</v>
      </c>
      <c r="M154" s="23">
        <f>VLOOKUP(A154,Дома,7,0)</f>
        <v>888.1</v>
      </c>
      <c r="N154" s="23">
        <f>M154-L154</f>
        <v>0</v>
      </c>
      <c r="O154">
        <f>COUNTIFS('Л_с и ПУ'!$B$2:$B$4570,A154,'Л_с и ПУ'!$C$2:$C$4570,"&gt;0")</f>
        <v>16</v>
      </c>
      <c r="P154">
        <f>SUMIF('Л_с и ПУ'!$B$2:$B$4570,A154,'Л_с и ПУ'!$C$2:$C$4570)</f>
        <v>16</v>
      </c>
      <c r="Q154">
        <f>SUMIF('Л_с и ПУ'!$B$2:$B$4570,A154,'Л_с и ПУ'!$F$2:$F$4570)</f>
        <v>3474</v>
      </c>
      <c r="R154">
        <f>COUNTIFS('Л_с и ПУ'!$B$2:$B$4570,A154,'Л_с и ПУ'!$E$2:$E$4570,"Нет показаний")</f>
        <v>0</v>
      </c>
      <c r="S154">
        <f>SUMIF('Л_с и ПУ'!$B$2:$B$4570,A154,'Л_с и ПУ'!$K$2:$K$4570)</f>
        <v>0</v>
      </c>
      <c r="T154">
        <f>COUNTIFS('Л_с и ПУ'!$B$2:$B$4570,A154,'Л_с и ПУ'!$C$2:$C$4570,"0")</f>
        <v>0</v>
      </c>
      <c r="U154">
        <f>SUMIF('Л_с и ПУ'!$B$2:$B$4570,A154,'Л_с и ПУ'!$J$2:$J$4570)</f>
        <v>0</v>
      </c>
      <c r="V154">
        <f>Q154+S154+U154</f>
        <v>3474</v>
      </c>
      <c r="W154">
        <f>C154-V154</f>
        <v>176</v>
      </c>
      <c r="X154">
        <f>IF((W154-B154)&gt;0,W154-B154,0)</f>
        <v>48.89</v>
      </c>
      <c r="Y154" s="26">
        <f>IFERROR(X154/B154,0)</f>
        <v>0.3846274880025175</v>
      </c>
      <c r="Z154" s="26">
        <f>O154/F154</f>
        <v>1</v>
      </c>
      <c r="AA154" s="26">
        <f>IFERROR(R154/P154,0)</f>
        <v>0</v>
      </c>
      <c r="AB154" t="str">
        <f>VLOOKUP(A154,Дома!$A$2:$H$280,2,0)</f>
        <v>г Апатиты</v>
      </c>
      <c r="AC154">
        <f>VLOOKUP(A154,Дома!$A$2:$H$280,6,0)</f>
        <v>66.900000000000006</v>
      </c>
      <c r="AD154" s="26">
        <f t="shared" si="2"/>
        <v>7.6492110679167627E-2</v>
      </c>
    </row>
    <row r="155" spans="1:30" x14ac:dyDescent="0.25">
      <c r="A155">
        <v>447489</v>
      </c>
      <c r="B155">
        <f>VLOOKUP(A155,Дома,5,0)*VLOOKUP(A155,Дома,6,0)</f>
        <v>91.199999999999989</v>
      </c>
      <c r="C155">
        <f>SUMIF(ОДПУ!$A$2:$A$351,A155,ОДПУ!$J$2:$J$351)</f>
        <v>1364</v>
      </c>
      <c r="D155" t="str">
        <f>VLOOKUP(A155,ОДПУ!$A$2:$J$351,8,0)</f>
        <v>Одноставочный</v>
      </c>
      <c r="E155">
        <f>IF(D155="Одноставочный",COUNTIFS(ОДПУ!$A$2:$A$351,A155),COUNTIFS(ОДПУ!$A$2:$A$351,A155)/2)</f>
        <v>2</v>
      </c>
      <c r="F155">
        <f>COUNTIFS('Лицевые счета'!$B$2:$B$5860,A155)</f>
        <v>10</v>
      </c>
      <c r="G155">
        <f>COUNTIFS('Лицевые счета'!$B$2:$B$5860,A155,'Лицевые счета'!$F$2:$F$5860,"ФЛ")</f>
        <v>10</v>
      </c>
      <c r="H155">
        <f>COUNTIFS('Лицевые счета'!$B$2:$B$5860,A155,'Лицевые счета'!$F$2:$F$5860,"ЮЛ")</f>
        <v>0</v>
      </c>
      <c r="I155" s="23">
        <f>SUMIFS('Лицевые счета'!$H$2:$H$5860,'Лицевые счета'!$B$2:$B$5860,A155,'Лицевые счета'!$F$2:$F$5860,"ФЛ")</f>
        <v>437.29999999999995</v>
      </c>
      <c r="J155">
        <f>SUMIFS('Лицевые счета'!$I$2:$I$5860,'Лицевые счета'!$B$2:$B$5860,A155,'Лицевые счета'!$F$2:$F$5860,"ФЛ")</f>
        <v>21</v>
      </c>
      <c r="K155" s="23">
        <f>SUMIFS('Лицевые счета'!$H$2:$H$5860,'Лицевые счета'!$B$2:$B$5860,A155,'Лицевые счета'!$F$2:$F$5860,"ЮЛ")</f>
        <v>0</v>
      </c>
      <c r="L155" s="23">
        <f>I155+K155</f>
        <v>437.29999999999995</v>
      </c>
      <c r="M155" s="23">
        <f>VLOOKUP(A155,Дома,7,0)</f>
        <v>874.6</v>
      </c>
      <c r="N155" s="23">
        <f>M155-L155</f>
        <v>437.30000000000007</v>
      </c>
      <c r="O155">
        <f>COUNTIFS('Л_с и ПУ'!$B$2:$B$4570,A155,'Л_с и ПУ'!$C$2:$C$4570,"&gt;0")</f>
        <v>9</v>
      </c>
      <c r="P155">
        <f>SUMIF('Л_с и ПУ'!$B$2:$B$4570,A155,'Л_с и ПУ'!$C$2:$C$4570)</f>
        <v>9</v>
      </c>
      <c r="Q155">
        <f>SUMIF('Л_с и ПУ'!$B$2:$B$4570,A155,'Л_с и ПУ'!$F$2:$F$4570)</f>
        <v>497.99999999999994</v>
      </c>
      <c r="R155">
        <f>COUNTIFS('Л_с и ПУ'!$B$2:$B$4570,A155,'Л_с и ПУ'!$E$2:$E$4570,"Нет показаний")</f>
        <v>4</v>
      </c>
      <c r="S155">
        <f>SUMIF('Л_с и ПУ'!$B$2:$B$4570,A155,'Л_с и ПУ'!$K$2:$K$4570)</f>
        <v>604.6</v>
      </c>
      <c r="T155">
        <f>COUNTIFS('Л_с и ПУ'!$B$2:$B$4570,A155,'Л_с и ПУ'!$C$2:$C$4570,"0")</f>
        <v>1</v>
      </c>
      <c r="U155">
        <f>SUMIF('Л_с и ПУ'!$B$2:$B$4570,A155,'Л_с и ПУ'!$J$2:$J$4570)</f>
        <v>118.7</v>
      </c>
      <c r="V155">
        <f>Q155+S155+U155</f>
        <v>1221.3</v>
      </c>
      <c r="W155">
        <f>C155-V155</f>
        <v>142.70000000000005</v>
      </c>
      <c r="X155">
        <f>IF((W155-B155)&gt;0,W155-B155,0)</f>
        <v>51.500000000000057</v>
      </c>
      <c r="Y155" s="26">
        <f>IFERROR(X155/B155,0)</f>
        <v>0.56469298245614108</v>
      </c>
      <c r="Z155" s="26">
        <f>O155/F155</f>
        <v>0.9</v>
      </c>
      <c r="AA155" s="26">
        <f>IFERROR(R155/P155,0)</f>
        <v>0.44444444444444442</v>
      </c>
      <c r="AB155" t="str">
        <f>VLOOKUP(A155,Дома!$A$2:$H$280,2,0)</f>
        <v>г Мурманск</v>
      </c>
      <c r="AC155">
        <f>VLOOKUP(A155,Дома!$A$2:$H$280,6,0)</f>
        <v>48</v>
      </c>
      <c r="AD155" s="26">
        <f t="shared" si="2"/>
        <v>6.3332893521572772E-2</v>
      </c>
    </row>
    <row r="156" spans="1:30" x14ac:dyDescent="0.25">
      <c r="A156">
        <v>431541</v>
      </c>
      <c r="B156">
        <f>VLOOKUP(A156,Дома,5,0)*VLOOKUP(A156,Дома,6,0)</f>
        <v>170.23999999999998</v>
      </c>
      <c r="C156">
        <f>SUMIF(ОДПУ!$A$2:$A$351,A156,ОДПУ!$J$2:$J$351)</f>
        <v>2660</v>
      </c>
      <c r="D156" t="str">
        <f>VLOOKUP(A156,ОДПУ!$A$2:$J$351,8,0)</f>
        <v>Одноставочный</v>
      </c>
      <c r="E156">
        <f>IF(D156="Одноставочный",COUNTIFS(ОДПУ!$A$2:$A$351,A156),COUNTIFS(ОДПУ!$A$2:$A$351,A156)/2)</f>
        <v>1</v>
      </c>
      <c r="F156">
        <f>COUNTIFS('Лицевые счета'!$B$2:$B$5860,A156)</f>
        <v>14</v>
      </c>
      <c r="G156">
        <f>COUNTIFS('Лицевые счета'!$B$2:$B$5860,A156,'Лицевые счета'!$F$2:$F$5860,"ФЛ")</f>
        <v>14</v>
      </c>
      <c r="H156">
        <f>COUNTIFS('Лицевые счета'!$B$2:$B$5860,A156,'Лицевые счета'!$F$2:$F$5860,"ЮЛ")</f>
        <v>0</v>
      </c>
      <c r="I156" s="23">
        <f>SUMIFS('Лицевые счета'!$H$2:$H$5860,'Лицевые счета'!$B$2:$B$5860,A156,'Лицевые счета'!$F$2:$F$5860,"ФЛ")</f>
        <v>757.9</v>
      </c>
      <c r="J156">
        <f>SUMIFS('Лицевые счета'!$I$2:$I$5860,'Лицевые счета'!$B$2:$B$5860,A156,'Лицевые счета'!$F$2:$F$5860,"ФЛ")</f>
        <v>42</v>
      </c>
      <c r="K156" s="23">
        <f>SUMIFS('Лицевые счета'!$H$2:$H$5860,'Лицевые счета'!$B$2:$B$5860,A156,'Лицевые счета'!$F$2:$F$5860,"ЮЛ")</f>
        <v>0</v>
      </c>
      <c r="L156" s="23">
        <f>I156+K156</f>
        <v>757.9</v>
      </c>
      <c r="M156" s="23">
        <f>VLOOKUP(A156,Дома,7,0)</f>
        <v>757.9</v>
      </c>
      <c r="N156" s="23">
        <f>M156-L156</f>
        <v>0</v>
      </c>
      <c r="O156">
        <f>COUNTIFS('Л_с и ПУ'!$B$2:$B$4570,A156,'Л_с и ПУ'!$C$2:$C$4570,"&gt;0")</f>
        <v>14</v>
      </c>
      <c r="P156">
        <f>SUMIF('Л_с и ПУ'!$B$2:$B$4570,A156,'Л_с и ПУ'!$C$2:$C$4570)</f>
        <v>14</v>
      </c>
      <c r="Q156">
        <f>SUMIF('Л_с и ПУ'!$B$2:$B$4570,A156,'Л_с и ПУ'!$F$2:$F$4570)</f>
        <v>1656.9999999999998</v>
      </c>
      <c r="R156">
        <f>COUNTIFS('Л_с и ПУ'!$B$2:$B$4570,A156,'Л_с и ПУ'!$E$2:$E$4570,"Нет показаний")</f>
        <v>5</v>
      </c>
      <c r="S156">
        <f>SUMIF('Л_с и ПУ'!$B$2:$B$4570,A156,'Л_с и ПУ'!$K$2:$K$4570)</f>
        <v>754.7</v>
      </c>
      <c r="T156">
        <f>COUNTIFS('Л_с и ПУ'!$B$2:$B$4570,A156,'Л_с и ПУ'!$C$2:$C$4570,"0")</f>
        <v>0</v>
      </c>
      <c r="U156">
        <f>SUMIF('Л_с и ПУ'!$B$2:$B$4570,A156,'Л_с и ПУ'!$J$2:$J$4570)</f>
        <v>0</v>
      </c>
      <c r="V156">
        <f>Q156+S156+U156</f>
        <v>2411.6999999999998</v>
      </c>
      <c r="W156">
        <f>C156-V156</f>
        <v>248.30000000000018</v>
      </c>
      <c r="X156">
        <f>IF((W156-B156)&gt;0,W156-B156,0)</f>
        <v>78.060000000000201</v>
      </c>
      <c r="Y156" s="26">
        <f>IFERROR(X156/B156,0)</f>
        <v>0.4585291353383471</v>
      </c>
      <c r="Z156" s="26">
        <f>O156/F156</f>
        <v>1</v>
      </c>
      <c r="AA156" s="26">
        <f>IFERROR(R156/P156,0)</f>
        <v>0.35714285714285715</v>
      </c>
      <c r="AB156" t="str">
        <f>VLOOKUP(A156,Дома!$A$2:$H$280,2,0)</f>
        <v>г Мурманск</v>
      </c>
      <c r="AC156">
        <f>VLOOKUP(A156,Дома!$A$2:$H$280,6,0)</f>
        <v>89.6</v>
      </c>
      <c r="AD156" s="26">
        <f t="shared" si="2"/>
        <v>0.61665519614590492</v>
      </c>
    </row>
    <row r="157" spans="1:30" x14ac:dyDescent="0.25">
      <c r="A157">
        <v>242769</v>
      </c>
      <c r="B157">
        <f>VLOOKUP(A157,Дома,5,0)*VLOOKUP(A157,Дома,6,0)</f>
        <v>17.479999999999997</v>
      </c>
      <c r="C157">
        <f>SUMIF(ОДПУ!$A$2:$A$351,A157,ОДПУ!$J$2:$J$351)</f>
        <v>849.12000000001001</v>
      </c>
      <c r="D157" t="str">
        <f>VLOOKUP(A157,ОДПУ!$A$2:$J$351,8,0)</f>
        <v>Одноставочный</v>
      </c>
      <c r="E157">
        <f>IF(D157="Одноставочный",COUNTIFS(ОДПУ!$A$2:$A$351,A157),COUNTIFS(ОДПУ!$A$2:$A$351,A157)/2)</f>
        <v>1</v>
      </c>
      <c r="F157">
        <f>COUNTIFS('Лицевые счета'!$B$2:$B$5860,A157)</f>
        <v>5</v>
      </c>
      <c r="G157">
        <f>COUNTIFS('Лицевые счета'!$B$2:$B$5860,A157,'Лицевые счета'!$F$2:$F$5860,"ФЛ")</f>
        <v>5</v>
      </c>
      <c r="H157">
        <f>COUNTIFS('Лицевые счета'!$B$2:$B$5860,A157,'Лицевые счета'!$F$2:$F$5860,"ЮЛ")</f>
        <v>0</v>
      </c>
      <c r="I157" s="23">
        <f>SUMIFS('Лицевые счета'!$H$2:$H$5860,'Лицевые счета'!$B$2:$B$5860,A157,'Лицевые счета'!$F$2:$F$5860,"ФЛ")</f>
        <v>145.30000000000001</v>
      </c>
      <c r="J157">
        <f>SUMIFS('Лицевые счета'!$I$2:$I$5860,'Лицевые счета'!$B$2:$B$5860,A157,'Лицевые счета'!$F$2:$F$5860,"ФЛ")</f>
        <v>8</v>
      </c>
      <c r="K157" s="23">
        <f>SUMIFS('Лицевые счета'!$H$2:$H$5860,'Лицевые счета'!$B$2:$B$5860,A157,'Лицевые счета'!$F$2:$F$5860,"ЮЛ")</f>
        <v>0</v>
      </c>
      <c r="L157" s="23">
        <f>I157+K157</f>
        <v>145.30000000000001</v>
      </c>
      <c r="M157" s="23">
        <f>VLOOKUP(A157,Дома,7,0)</f>
        <v>145.30000000000001</v>
      </c>
      <c r="N157" s="23">
        <f>M157-L157</f>
        <v>0</v>
      </c>
      <c r="O157">
        <f>COUNTIFS('Л_с и ПУ'!$B$2:$B$4570,A157,'Л_с и ПУ'!$C$2:$C$4570,"&gt;0")</f>
        <v>3</v>
      </c>
      <c r="P157">
        <f>SUMIF('Л_с и ПУ'!$B$2:$B$4570,A157,'Л_с и ПУ'!$C$2:$C$4570)</f>
        <v>3</v>
      </c>
      <c r="Q157">
        <f>SUMIF('Л_с и ПУ'!$B$2:$B$4570,A157,'Л_с и ПУ'!$F$2:$F$4570)</f>
        <v>272</v>
      </c>
      <c r="R157">
        <f>COUNTIFS('Л_с и ПУ'!$B$2:$B$4570,A157,'Л_с и ПУ'!$E$2:$E$4570,"Нет показаний")</f>
        <v>1</v>
      </c>
      <c r="S157">
        <f>SUMIF('Л_с и ПУ'!$B$2:$B$4570,A157,'Л_с и ПУ'!$K$2:$K$4570)</f>
        <v>142</v>
      </c>
      <c r="T157">
        <f>COUNTIFS('Л_с и ПУ'!$B$2:$B$4570,A157,'Л_с и ПУ'!$C$2:$C$4570,"0")</f>
        <v>2</v>
      </c>
      <c r="U157">
        <f>SUMIF('Л_с и ПУ'!$B$2:$B$4570,A157,'Л_с и ПУ'!$J$2:$J$4570)</f>
        <v>284</v>
      </c>
      <c r="V157">
        <f>Q157+S157+U157</f>
        <v>698</v>
      </c>
      <c r="W157">
        <f>C157-V157</f>
        <v>151.12000000001001</v>
      </c>
      <c r="X157">
        <f>IF((W157-B157)&gt;0,W157-B157,0)</f>
        <v>133.64000000001002</v>
      </c>
      <c r="Y157" s="26">
        <f>IFERROR(X157/B157,0)</f>
        <v>7.6453089244857004</v>
      </c>
      <c r="Z157" s="26">
        <f>O157/F157</f>
        <v>0.6</v>
      </c>
      <c r="AA157" s="26">
        <f>IFERROR(R157/P157,0)</f>
        <v>0.33333333333333331</v>
      </c>
      <c r="AB157" t="str">
        <f>VLOOKUP(A157,Дома!$A$2:$H$280,2,0)</f>
        <v>пгт Умба</v>
      </c>
      <c r="AC157">
        <f>VLOOKUP(A157,Дома!$A$2:$H$280,6,0)</f>
        <v>9.1999999999999993</v>
      </c>
      <c r="AD157" s="26">
        <f t="shared" si="2"/>
        <v>4.8421052631578941E-2</v>
      </c>
    </row>
    <row r="158" spans="1:30" x14ac:dyDescent="0.25">
      <c r="A158">
        <v>58377</v>
      </c>
      <c r="B158">
        <f>VLOOKUP(A158,Дома,5,0)*VLOOKUP(A158,Дома,6,0)</f>
        <v>68.59</v>
      </c>
      <c r="C158">
        <f>SUMIF(ОДПУ!$A$2:$A$351,A158,ОДПУ!$J$2:$J$351)</f>
        <v>660</v>
      </c>
      <c r="D158" t="str">
        <f>VLOOKUP(A158,ОДПУ!$A$2:$J$351,8,0)</f>
        <v>Двухзонный</v>
      </c>
      <c r="E158">
        <f>IF(D158="Одноставочный",COUNTIFS(ОДПУ!$A$2:$A$351,A158),COUNTIFS(ОДПУ!$A$2:$A$351,A158)/2)</f>
        <v>1</v>
      </c>
      <c r="F158">
        <f>COUNTIFS('Лицевые счета'!$B$2:$B$5860,A158)</f>
        <v>3</v>
      </c>
      <c r="G158">
        <f>COUNTIFS('Лицевые счета'!$B$2:$B$5860,A158,'Лицевые счета'!$F$2:$F$5860,"ФЛ")</f>
        <v>3</v>
      </c>
      <c r="H158">
        <f>COUNTIFS('Лицевые счета'!$B$2:$B$5860,A158,'Лицевые счета'!$F$2:$F$5860,"ЮЛ")</f>
        <v>0</v>
      </c>
      <c r="I158" s="23">
        <f>SUMIFS('Лицевые счета'!$H$2:$H$5860,'Лицевые счета'!$B$2:$B$5860,A158,'Лицевые счета'!$F$2:$F$5860,"ФЛ")</f>
        <v>190</v>
      </c>
      <c r="J158">
        <f>SUMIFS('Лицевые счета'!$I$2:$I$5860,'Лицевые счета'!$B$2:$B$5860,A158,'Лицевые счета'!$F$2:$F$5860,"ФЛ")</f>
        <v>5</v>
      </c>
      <c r="K158" s="23">
        <f>SUMIFS('Лицевые счета'!$H$2:$H$5860,'Лицевые счета'!$B$2:$B$5860,A158,'Лицевые счета'!$F$2:$F$5860,"ЮЛ")</f>
        <v>0</v>
      </c>
      <c r="L158" s="23">
        <f>I158+K158</f>
        <v>190</v>
      </c>
      <c r="M158" s="23">
        <f>VLOOKUP(A158,Дома,7,0)</f>
        <v>190</v>
      </c>
      <c r="N158" s="23">
        <f>M158-L158</f>
        <v>0</v>
      </c>
      <c r="O158">
        <f>COUNTIFS('Л_с и ПУ'!$B$2:$B$4570,A158,'Л_с и ПУ'!$C$2:$C$4570,"&gt;0")</f>
        <v>3</v>
      </c>
      <c r="P158">
        <f>SUMIF('Л_с и ПУ'!$B$2:$B$4570,A158,'Л_с и ПУ'!$C$2:$C$4570)</f>
        <v>3</v>
      </c>
      <c r="Q158">
        <f>SUMIF('Л_с и ПУ'!$B$2:$B$4570,A158,'Л_с и ПУ'!$F$2:$F$4570)</f>
        <v>553</v>
      </c>
      <c r="R158">
        <f>COUNTIFS('Л_с и ПУ'!$B$2:$B$4570,A158,'Л_с и ПУ'!$E$2:$E$4570,"Нет показаний")</f>
        <v>0</v>
      </c>
      <c r="S158">
        <f>SUMIF('Л_с и ПУ'!$B$2:$B$4570,A158,'Л_с и ПУ'!$K$2:$K$4570)</f>
        <v>0</v>
      </c>
      <c r="T158">
        <f>COUNTIFS('Л_с и ПУ'!$B$2:$B$4570,A158,'Л_с и ПУ'!$C$2:$C$4570,"0")</f>
        <v>0</v>
      </c>
      <c r="U158">
        <f>SUMIF('Л_с и ПУ'!$B$2:$B$4570,A158,'Л_с и ПУ'!$J$2:$J$4570)</f>
        <v>0</v>
      </c>
      <c r="V158">
        <f>Q158+S158+U158</f>
        <v>553</v>
      </c>
      <c r="W158">
        <f>C158-V158</f>
        <v>107</v>
      </c>
      <c r="X158">
        <f>IF((W158-B158)&gt;0,W158-B158,0)</f>
        <v>38.409999999999997</v>
      </c>
      <c r="Y158" s="26">
        <f>IFERROR(X158/B158,0)</f>
        <v>0.55999416824609993</v>
      </c>
      <c r="Z158" s="26">
        <f>O158/F158</f>
        <v>1</v>
      </c>
      <c r="AA158" s="26">
        <f>IFERROR(R158/P158,0)</f>
        <v>0</v>
      </c>
      <c r="AB158" t="str">
        <f>VLOOKUP(A158,Дома!$A$2:$H$280,2,0)</f>
        <v>нп Нивский</v>
      </c>
      <c r="AC158">
        <f>VLOOKUP(A158,Дома!$A$2:$H$280,6,0)</f>
        <v>36.1</v>
      </c>
      <c r="AD158" s="26">
        <f t="shared" si="2"/>
        <v>0.10279043280182233</v>
      </c>
    </row>
    <row r="159" spans="1:30" x14ac:dyDescent="0.25">
      <c r="A159">
        <v>447355</v>
      </c>
      <c r="B159">
        <f>VLOOKUP(A159,Дома,5,0)*VLOOKUP(A159,Дома,6,0)</f>
        <v>73.739000000000004</v>
      </c>
      <c r="C159">
        <f>SUMIF(ОДПУ!$A$2:$A$351,A159,ОДПУ!$J$2:$J$351)</f>
        <v>1232.096</v>
      </c>
      <c r="D159" t="str">
        <f>VLOOKUP(A159,ОДПУ!$A$2:$J$351,8,0)</f>
        <v>Одноставочный</v>
      </c>
      <c r="E159">
        <f>IF(D159="Одноставочный",COUNTIFS(ОДПУ!$A$2:$A$351,A159),COUNTIFS(ОДПУ!$A$2:$A$351,A159)/2)</f>
        <v>1</v>
      </c>
      <c r="F159">
        <f>COUNTIFS('Лицевые счета'!$B$2:$B$5860,A159)</f>
        <v>11</v>
      </c>
      <c r="G159">
        <f>COUNTIFS('Лицевые счета'!$B$2:$B$5860,A159,'Лицевые счета'!$F$2:$F$5860,"ФЛ")</f>
        <v>11</v>
      </c>
      <c r="H159">
        <f>COUNTIFS('Лицевые счета'!$B$2:$B$5860,A159,'Лицевые счета'!$F$2:$F$5860,"ЮЛ")</f>
        <v>0</v>
      </c>
      <c r="I159" s="23">
        <f>SUMIFS('Лицевые счета'!$H$2:$H$5860,'Лицевые счета'!$B$2:$B$5860,A159,'Лицевые счета'!$F$2:$F$5860,"ФЛ")</f>
        <v>351.20000000000005</v>
      </c>
      <c r="J159">
        <f>SUMIFS('Лицевые счета'!$I$2:$I$5860,'Лицевые счета'!$B$2:$B$5860,A159,'Лицевые счета'!$F$2:$F$5860,"ФЛ")</f>
        <v>21</v>
      </c>
      <c r="K159" s="23">
        <f>SUMIFS('Лицевые счета'!$H$2:$H$5860,'Лицевые счета'!$B$2:$B$5860,A159,'Лицевые счета'!$F$2:$F$5860,"ЮЛ")</f>
        <v>0</v>
      </c>
      <c r="L159" s="23">
        <f>I159+K159</f>
        <v>351.20000000000005</v>
      </c>
      <c r="M159" s="23">
        <f>VLOOKUP(A159,Дома,7,0)</f>
        <v>351.2</v>
      </c>
      <c r="N159" s="23">
        <f>M159-L159</f>
        <v>0</v>
      </c>
      <c r="O159">
        <f>COUNTIFS('Л_с и ПУ'!$B$2:$B$4570,A159,'Л_с и ПУ'!$C$2:$C$4570,"&gt;0")</f>
        <v>8</v>
      </c>
      <c r="P159">
        <f>SUMIF('Л_с и ПУ'!$B$2:$B$4570,A159,'Л_с и ПУ'!$C$2:$C$4570)</f>
        <v>8</v>
      </c>
      <c r="Q159">
        <f>SUMIF('Л_с и ПУ'!$B$2:$B$4570,A159,'Л_с и ПУ'!$F$2:$F$4570)</f>
        <v>481</v>
      </c>
      <c r="R159">
        <f>COUNTIFS('Л_с и ПУ'!$B$2:$B$4570,A159,'Л_с и ПУ'!$E$2:$E$4570,"Нет показаний")</f>
        <v>2</v>
      </c>
      <c r="S159">
        <f>SUMIF('Л_с и ПУ'!$B$2:$B$4570,A159,'Л_с и ПУ'!$K$2:$K$4570)</f>
        <v>228</v>
      </c>
      <c r="T159">
        <f>COUNTIFS('Л_с и ПУ'!$B$2:$B$4570,A159,'Л_с и ПУ'!$C$2:$C$4570,"0")</f>
        <v>3</v>
      </c>
      <c r="U159">
        <f>SUMIF('Л_с и ПУ'!$B$2:$B$4570,A159,'Л_с и ПУ'!$J$2:$J$4570)</f>
        <v>355</v>
      </c>
      <c r="V159">
        <f>Q159+S159+U159</f>
        <v>1064</v>
      </c>
      <c r="W159">
        <f>C159-V159</f>
        <v>168.096</v>
      </c>
      <c r="X159">
        <f>IF((W159-B159)&gt;0,W159-B159,0)</f>
        <v>94.356999999999999</v>
      </c>
      <c r="Y159" s="26">
        <f>IFERROR(X159/B159,0)</f>
        <v>1.279607805910034</v>
      </c>
      <c r="Z159" s="26">
        <f>O159/F159</f>
        <v>0.72727272727272729</v>
      </c>
      <c r="AA159" s="26">
        <f>IFERROR(R159/P159,0)</f>
        <v>0.25</v>
      </c>
      <c r="AB159" t="str">
        <f>VLOOKUP(A159,Дома!$A$2:$H$280,2,0)</f>
        <v>г Мурманск</v>
      </c>
      <c r="AC159">
        <f>VLOOKUP(A159,Дома!$A$2:$H$280,6,0)</f>
        <v>38.81</v>
      </c>
      <c r="AD159" s="26">
        <f t="shared" si="2"/>
        <v>0.11985793699814701</v>
      </c>
    </row>
    <row r="160" spans="1:30" x14ac:dyDescent="0.25">
      <c r="A160">
        <v>58367</v>
      </c>
      <c r="B160">
        <f>VLOOKUP(A160,Дома,5,0)*VLOOKUP(A160,Дома,6,0)</f>
        <v>58.33</v>
      </c>
      <c r="C160">
        <f>SUMIF(ОДПУ!$A$2:$A$351,A160,ОДПУ!$J$2:$J$351)</f>
        <v>1200</v>
      </c>
      <c r="D160" t="str">
        <f>VLOOKUP(A160,ОДПУ!$A$2:$J$351,8,0)</f>
        <v>Двухзонный</v>
      </c>
      <c r="E160">
        <f>IF(D160="Одноставочный",COUNTIFS(ОДПУ!$A$2:$A$351,A160),COUNTIFS(ОДПУ!$A$2:$A$351,A160)/2)</f>
        <v>1</v>
      </c>
      <c r="F160">
        <f>COUNTIFS('Лицевые счета'!$B$2:$B$5860,A160)</f>
        <v>6</v>
      </c>
      <c r="G160">
        <f>COUNTIFS('Лицевые счета'!$B$2:$B$5860,A160,'Лицевые счета'!$F$2:$F$5860,"ФЛ")</f>
        <v>6</v>
      </c>
      <c r="H160">
        <f>COUNTIFS('Лицевые счета'!$B$2:$B$5860,A160,'Лицевые счета'!$F$2:$F$5860,"ЮЛ")</f>
        <v>0</v>
      </c>
      <c r="I160" s="23">
        <f>SUMIFS('Лицевые счета'!$H$2:$H$5860,'Лицевые счета'!$B$2:$B$5860,A160,'Лицевые счета'!$F$2:$F$5860,"ФЛ")</f>
        <v>323.8</v>
      </c>
      <c r="J160">
        <f>SUMIFS('Лицевые счета'!$I$2:$I$5860,'Лицевые счета'!$B$2:$B$5860,A160,'Лицевые счета'!$F$2:$F$5860,"ФЛ")</f>
        <v>10</v>
      </c>
      <c r="K160" s="23">
        <f>SUMIFS('Лицевые счета'!$H$2:$H$5860,'Лицевые счета'!$B$2:$B$5860,A160,'Лицевые счета'!$F$2:$F$5860,"ЮЛ")</f>
        <v>0</v>
      </c>
      <c r="L160" s="23">
        <f>I160+K160</f>
        <v>323.8</v>
      </c>
      <c r="M160" s="23">
        <f>VLOOKUP(A160,Дома,7,0)</f>
        <v>323.8</v>
      </c>
      <c r="N160" s="23">
        <f>M160-L160</f>
        <v>0</v>
      </c>
      <c r="O160">
        <f>COUNTIFS('Л_с и ПУ'!$B$2:$B$4570,A160,'Л_с и ПУ'!$C$2:$C$4570,"&gt;0")</f>
        <v>6</v>
      </c>
      <c r="P160">
        <f>SUMIF('Л_с и ПУ'!$B$2:$B$4570,A160,'Л_с и ПУ'!$C$2:$C$4570)</f>
        <v>6</v>
      </c>
      <c r="Q160">
        <f>SUMIF('Л_с и ПУ'!$B$2:$B$4570,A160,'Л_с и ПУ'!$F$2:$F$4570)</f>
        <v>1102</v>
      </c>
      <c r="R160">
        <f>COUNTIFS('Л_с и ПУ'!$B$2:$B$4570,A160,'Л_с и ПУ'!$E$2:$E$4570,"Нет показаний")</f>
        <v>0</v>
      </c>
      <c r="S160">
        <f>SUMIF('Л_с и ПУ'!$B$2:$B$4570,A160,'Л_с и ПУ'!$K$2:$K$4570)</f>
        <v>0</v>
      </c>
      <c r="T160">
        <f>COUNTIFS('Л_с и ПУ'!$B$2:$B$4570,A160,'Л_с и ПУ'!$C$2:$C$4570,"0")</f>
        <v>0</v>
      </c>
      <c r="U160">
        <f>SUMIF('Л_с и ПУ'!$B$2:$B$4570,A160,'Л_с и ПУ'!$J$2:$J$4570)</f>
        <v>0</v>
      </c>
      <c r="V160">
        <f>Q160+S160+U160</f>
        <v>1102</v>
      </c>
      <c r="W160">
        <f>C160-V160</f>
        <v>98</v>
      </c>
      <c r="X160">
        <f>IF((W160-B160)&gt;0,W160-B160,0)</f>
        <v>39.67</v>
      </c>
      <c r="Y160" s="26">
        <f>IFERROR(X160/B160,0)</f>
        <v>0.68009600548602778</v>
      </c>
      <c r="Z160" s="26">
        <f>O160/F160</f>
        <v>1</v>
      </c>
      <c r="AA160" s="26">
        <f>IFERROR(R160/P160,0)</f>
        <v>0</v>
      </c>
      <c r="AB160" t="str">
        <f>VLOOKUP(A160,Дома!$A$2:$H$280,2,0)</f>
        <v>нп Нивский</v>
      </c>
      <c r="AC160">
        <f>VLOOKUP(A160,Дома!$A$2:$H$280,6,0)</f>
        <v>30.7</v>
      </c>
      <c r="AD160" s="26">
        <f t="shared" si="2"/>
        <v>3.6318466816514849E-2</v>
      </c>
    </row>
    <row r="161" spans="1:30" x14ac:dyDescent="0.25">
      <c r="A161">
        <v>275393</v>
      </c>
      <c r="B161">
        <f>VLOOKUP(A161,Дома,5,0)*VLOOKUP(A161,Дома,6,0)</f>
        <v>130.72</v>
      </c>
      <c r="C161">
        <f>SUMIF(ОДПУ!$A$2:$A$351,A161,ОДПУ!$J$2:$J$351)</f>
        <v>1480</v>
      </c>
      <c r="D161" t="str">
        <f>VLOOKUP(A161,ОДПУ!$A$2:$J$351,8,0)</f>
        <v>Одноставочный</v>
      </c>
      <c r="E161">
        <f>IF(D161="Одноставочный",COUNTIFS(ОДПУ!$A$2:$A$351,A161),COUNTIFS(ОДПУ!$A$2:$A$351,A161)/2)</f>
        <v>1</v>
      </c>
      <c r="F161">
        <f>COUNTIFS('Лицевые счета'!$B$2:$B$5860,A161)</f>
        <v>16</v>
      </c>
      <c r="G161">
        <f>COUNTIFS('Лицевые счета'!$B$2:$B$5860,A161,'Лицевые счета'!$F$2:$F$5860,"ФЛ")</f>
        <v>15</v>
      </c>
      <c r="H161">
        <f>COUNTIFS('Лицевые счета'!$B$2:$B$5860,A161,'Лицевые счета'!$F$2:$F$5860,"ЮЛ")</f>
        <v>1</v>
      </c>
      <c r="I161" s="23">
        <f>SUMIFS('Лицевые счета'!$H$2:$H$5860,'Лицевые счета'!$B$2:$B$5860,A161,'Лицевые счета'!$F$2:$F$5860,"ФЛ")</f>
        <v>726.8</v>
      </c>
      <c r="J161">
        <f>SUMIFS('Лицевые счета'!$I$2:$I$5860,'Лицевые счета'!$B$2:$B$5860,A161,'Лицевые счета'!$F$2:$F$5860,"ФЛ")</f>
        <v>27</v>
      </c>
      <c r="K161" s="23">
        <f>SUMIFS('Лицевые счета'!$H$2:$H$5860,'Лицевые счета'!$B$2:$B$5860,A161,'Лицевые счета'!$F$2:$F$5860,"ЮЛ")</f>
        <v>118.5</v>
      </c>
      <c r="L161" s="23">
        <f>I161+K161</f>
        <v>845.3</v>
      </c>
      <c r="M161" s="23">
        <f>VLOOKUP(A161,Дома,7,0)</f>
        <v>845.3</v>
      </c>
      <c r="N161" s="23">
        <f>M161-L161</f>
        <v>0</v>
      </c>
      <c r="O161">
        <f>COUNTIFS('Л_с и ПУ'!$B$2:$B$4570,A161,'Л_с и ПУ'!$C$2:$C$4570,"&gt;0")</f>
        <v>16</v>
      </c>
      <c r="P161">
        <f>SUMIF('Л_с и ПУ'!$B$2:$B$4570,A161,'Л_с и ПУ'!$C$2:$C$4570)</f>
        <v>16</v>
      </c>
      <c r="Q161">
        <f>SUMIF('Л_с и ПУ'!$B$2:$B$4570,A161,'Л_с и ПУ'!$F$2:$F$4570)</f>
        <v>1246</v>
      </c>
      <c r="R161">
        <f>COUNTIFS('Л_с и ПУ'!$B$2:$B$4570,A161,'Л_с и ПУ'!$E$2:$E$4570,"Нет показаний")</f>
        <v>1</v>
      </c>
      <c r="S161">
        <f>SUMIF('Л_с и ПУ'!$B$2:$B$4570,A161,'Л_с и ПУ'!$K$2:$K$4570)</f>
        <v>0</v>
      </c>
      <c r="T161">
        <f>COUNTIFS('Л_с и ПУ'!$B$2:$B$4570,A161,'Л_с и ПУ'!$C$2:$C$4570,"0")</f>
        <v>0</v>
      </c>
      <c r="U161">
        <f>SUMIF('Л_с и ПУ'!$B$2:$B$4570,A161,'Л_с и ПУ'!$J$2:$J$4570)</f>
        <v>0</v>
      </c>
      <c r="V161">
        <f>Q161+S161+U161</f>
        <v>1246</v>
      </c>
      <c r="W161">
        <f>C161-V161</f>
        <v>234</v>
      </c>
      <c r="X161">
        <f>IF((W161-B161)&gt;0,W161-B161,0)</f>
        <v>103.28</v>
      </c>
      <c r="Y161" s="26">
        <f>IFERROR(X161/B161,0)</f>
        <v>0.79008567931456553</v>
      </c>
      <c r="Z161" s="26">
        <f>O161/F161</f>
        <v>1</v>
      </c>
      <c r="AA161" s="26">
        <f>IFERROR(R161/P161,0)</f>
        <v>6.25E-2</v>
      </c>
      <c r="AB161" t="str">
        <f>VLOOKUP(A161,Дома!$A$2:$H$280,2,0)</f>
        <v>г Апатиты</v>
      </c>
      <c r="AC161">
        <f>VLOOKUP(A161,Дома!$A$2:$H$280,6,0)</f>
        <v>68.8</v>
      </c>
      <c r="AD161" s="26">
        <f t="shared" si="2"/>
        <v>9.4453596924766611E-2</v>
      </c>
    </row>
    <row r="162" spans="1:30" x14ac:dyDescent="0.25">
      <c r="A162">
        <v>447424</v>
      </c>
      <c r="B162">
        <f>VLOOKUP(A162,Дома,5,0)*VLOOKUP(A162,Дома,6,0)</f>
        <v>76.759999999999991</v>
      </c>
      <c r="C162">
        <f>SUMIF(ОДПУ!$A$2:$A$351,A162,ОДПУ!$J$2:$J$351)</f>
        <v>2116</v>
      </c>
      <c r="D162" t="str">
        <f>VLOOKUP(A162,ОДПУ!$A$2:$J$351,8,0)</f>
        <v>Одноставочный</v>
      </c>
      <c r="E162">
        <f>IF(D162="Одноставочный",COUNTIFS(ОДПУ!$A$2:$A$351,A162),COUNTIFS(ОДПУ!$A$2:$A$351,A162)/2)</f>
        <v>2</v>
      </c>
      <c r="F162">
        <f>COUNTIFS('Лицевые счета'!$B$2:$B$5860,A162)</f>
        <v>11</v>
      </c>
      <c r="G162">
        <f>COUNTIFS('Лицевые счета'!$B$2:$B$5860,A162,'Лицевые счета'!$F$2:$F$5860,"ФЛ")</f>
        <v>11</v>
      </c>
      <c r="H162">
        <f>COUNTIFS('Лицевые счета'!$B$2:$B$5860,A162,'Лицевые счета'!$F$2:$F$5860,"ЮЛ")</f>
        <v>0</v>
      </c>
      <c r="I162" s="23">
        <f>SUMIFS('Лицевые счета'!$H$2:$H$5860,'Лицевые счета'!$B$2:$B$5860,A162,'Лицевые счета'!$F$2:$F$5860,"ФЛ")</f>
        <v>364.2</v>
      </c>
      <c r="J162">
        <f>SUMIFS('Лицевые счета'!$I$2:$I$5860,'Лицевые счета'!$B$2:$B$5860,A162,'Лицевые счета'!$F$2:$F$5860,"ФЛ")</f>
        <v>24</v>
      </c>
      <c r="K162" s="23">
        <f>SUMIFS('Лицевые счета'!$H$2:$H$5860,'Лицевые счета'!$B$2:$B$5860,A162,'Лицевые счета'!$F$2:$F$5860,"ЮЛ")</f>
        <v>0</v>
      </c>
      <c r="L162" s="23">
        <f>I162+K162</f>
        <v>364.2</v>
      </c>
      <c r="M162" s="23">
        <f>VLOOKUP(A162,Дома,7,0)</f>
        <v>728.4</v>
      </c>
      <c r="N162" s="23">
        <f>M162-L162</f>
        <v>364.2</v>
      </c>
      <c r="O162">
        <f>COUNTIFS('Л_с и ПУ'!$B$2:$B$4570,A162,'Л_с и ПУ'!$C$2:$C$4570,"&gt;0")</f>
        <v>11</v>
      </c>
      <c r="P162">
        <f>SUMIF('Л_с и ПУ'!$B$2:$B$4570,A162,'Л_с и ПУ'!$C$2:$C$4570)</f>
        <v>11</v>
      </c>
      <c r="Q162">
        <f>SUMIF('Л_с и ПУ'!$B$2:$B$4570,A162,'Л_с и ПУ'!$F$2:$F$4570)</f>
        <v>1369</v>
      </c>
      <c r="R162">
        <f>COUNTIFS('Л_с и ПУ'!$B$2:$B$4570,A162,'Л_с и ПУ'!$E$2:$E$4570,"Нет показаний")</f>
        <v>4</v>
      </c>
      <c r="S162">
        <f>SUMIF('Л_с и ПУ'!$B$2:$B$4570,A162,'Л_с и ПУ'!$K$2:$K$4570)</f>
        <v>600.4</v>
      </c>
      <c r="T162">
        <f>COUNTIFS('Л_с и ПУ'!$B$2:$B$4570,A162,'Л_с и ПУ'!$C$2:$C$4570,"0")</f>
        <v>0</v>
      </c>
      <c r="U162">
        <f>SUMIF('Л_с и ПУ'!$B$2:$B$4570,A162,'Л_с и ПУ'!$J$2:$J$4570)</f>
        <v>0</v>
      </c>
      <c r="V162">
        <f>Q162+S162+U162</f>
        <v>1969.4</v>
      </c>
      <c r="W162">
        <f>C162-V162</f>
        <v>146.59999999999991</v>
      </c>
      <c r="X162">
        <f>IF((W162-B162)&gt;0,W162-B162,0)</f>
        <v>69.839999999999918</v>
      </c>
      <c r="Y162" s="26">
        <f>IFERROR(X162/B162,0)</f>
        <v>0.90984887962480365</v>
      </c>
      <c r="Z162" s="26">
        <f>O162/F162</f>
        <v>1</v>
      </c>
      <c r="AA162" s="26">
        <f>IFERROR(R162/P162,0)</f>
        <v>0.36363636363636365</v>
      </c>
      <c r="AB162" t="str">
        <f>VLOOKUP(A162,Дома!$A$2:$H$280,2,0)</f>
        <v>г Мурманск</v>
      </c>
      <c r="AC162">
        <f>VLOOKUP(A162,Дома!$A$2:$H$280,6,0)</f>
        <v>40.4</v>
      </c>
      <c r="AD162" s="26">
        <f t="shared" si="2"/>
        <v>4.7535004118131545E-2</v>
      </c>
    </row>
    <row r="163" spans="1:30" x14ac:dyDescent="0.25">
      <c r="A163">
        <v>56844</v>
      </c>
      <c r="B163">
        <f>VLOOKUP(A163,Дома,5,0)*VLOOKUP(A163,Дома,6,0)</f>
        <v>127.67999999999999</v>
      </c>
      <c r="C163">
        <f>SUMIF(ОДПУ!$A$2:$A$351,A163,ОДПУ!$J$2:$J$351)</f>
        <v>1809</v>
      </c>
      <c r="D163" t="str">
        <f>VLOOKUP(A163,ОДПУ!$A$2:$J$351,8,0)</f>
        <v>Одноставочный</v>
      </c>
      <c r="E163">
        <f>IF(D163="Одноставочный",COUNTIFS(ОДПУ!$A$2:$A$351,A163),COUNTIFS(ОДПУ!$A$2:$A$351,A163)/2)</f>
        <v>1</v>
      </c>
      <c r="F163">
        <f>COUNTIFS('Лицевые счета'!$B$2:$B$5860,A163)</f>
        <v>13</v>
      </c>
      <c r="G163">
        <f>COUNTIFS('Лицевые счета'!$B$2:$B$5860,A163,'Лицевые счета'!$F$2:$F$5860,"ФЛ")</f>
        <v>13</v>
      </c>
      <c r="H163">
        <f>COUNTIFS('Лицевые счета'!$B$2:$B$5860,A163,'Лицевые счета'!$F$2:$F$5860,"ЮЛ")</f>
        <v>0</v>
      </c>
      <c r="I163" s="23">
        <f>SUMIFS('Лицевые счета'!$H$2:$H$5860,'Лицевые счета'!$B$2:$B$5860,A163,'Лицевые счета'!$F$2:$F$5860,"ФЛ")</f>
        <v>742.5</v>
      </c>
      <c r="J163">
        <f>SUMIFS('Лицевые счета'!$I$2:$I$5860,'Лицевые счета'!$B$2:$B$5860,A163,'Лицевые счета'!$F$2:$F$5860,"ФЛ")</f>
        <v>29</v>
      </c>
      <c r="K163" s="23">
        <f>SUMIFS('Лицевые счета'!$H$2:$H$5860,'Лицевые счета'!$B$2:$B$5860,A163,'Лицевые счета'!$F$2:$F$5860,"ЮЛ")</f>
        <v>0</v>
      </c>
      <c r="L163" s="23">
        <f>I163+K163</f>
        <v>742.5</v>
      </c>
      <c r="M163" s="23">
        <f>VLOOKUP(A163,Дома,7,0)</f>
        <v>849.9</v>
      </c>
      <c r="N163" s="23">
        <f>M163-L163</f>
        <v>107.39999999999998</v>
      </c>
      <c r="O163">
        <f>COUNTIFS('Л_с и ПУ'!$B$2:$B$4570,A163,'Л_с и ПУ'!$C$2:$C$4570,"&gt;0")</f>
        <v>13</v>
      </c>
      <c r="P163">
        <f>SUMIF('Л_с и ПУ'!$B$2:$B$4570,A163,'Л_с и ПУ'!$C$2:$C$4570)</f>
        <v>13</v>
      </c>
      <c r="Q163">
        <f>SUMIF('Л_с и ПУ'!$B$2:$B$4570,A163,'Л_с и ПУ'!$F$2:$F$4570)</f>
        <v>1519</v>
      </c>
      <c r="R163">
        <f>COUNTIFS('Л_с и ПУ'!$B$2:$B$4570,A163,'Л_с и ПУ'!$E$2:$E$4570,"Нет показаний")</f>
        <v>0</v>
      </c>
      <c r="S163">
        <f>SUMIF('Л_с и ПУ'!$B$2:$B$4570,A163,'Л_с и ПУ'!$K$2:$K$4570)</f>
        <v>0</v>
      </c>
      <c r="T163">
        <f>COUNTIFS('Л_с и ПУ'!$B$2:$B$4570,A163,'Л_с и ПУ'!$C$2:$C$4570,"0")</f>
        <v>0</v>
      </c>
      <c r="U163">
        <f>SUMIF('Л_с и ПУ'!$B$2:$B$4570,A163,'Л_с и ПУ'!$J$2:$J$4570)</f>
        <v>0</v>
      </c>
      <c r="V163">
        <f>Q163+S163+U163</f>
        <v>1519</v>
      </c>
      <c r="W163">
        <f>C163-V163</f>
        <v>290</v>
      </c>
      <c r="X163">
        <f>IF((W163-B163)&gt;0,W163-B163,0)</f>
        <v>162.32</v>
      </c>
      <c r="Y163" s="26">
        <f>IFERROR(X163/B163,0)</f>
        <v>1.2713032581453634</v>
      </c>
      <c r="Z163" s="26">
        <f>O163/F163</f>
        <v>1</v>
      </c>
      <c r="AA163" s="26">
        <f>IFERROR(R163/P163,0)</f>
        <v>0</v>
      </c>
      <c r="AB163" t="str">
        <f>VLOOKUP(A163,Дома!$A$2:$H$280,2,0)</f>
        <v>г Апатиты</v>
      </c>
      <c r="AC163">
        <f>VLOOKUP(A163,Дома!$A$2:$H$280,6,0)</f>
        <v>67.2</v>
      </c>
      <c r="AD163" s="26">
        <f t="shared" si="2"/>
        <v>0.14983277591973246</v>
      </c>
    </row>
    <row r="164" spans="1:30" x14ac:dyDescent="0.25">
      <c r="A164">
        <v>60037</v>
      </c>
      <c r="B164">
        <f>VLOOKUP(A164,Дома,5,0)*VLOOKUP(A164,Дома,6,0)</f>
        <v>78.66</v>
      </c>
      <c r="C164">
        <f>SUMIF(ОДПУ!$A$2:$A$351,A164,ОДПУ!$J$2:$J$351)</f>
        <v>851</v>
      </c>
      <c r="D164" t="str">
        <f>VLOOKUP(A164,ОДПУ!$A$2:$J$351,8,0)</f>
        <v>Одноставочный</v>
      </c>
      <c r="E164">
        <f>IF(D164="Одноставочный",COUNTIFS(ОДПУ!$A$2:$A$351,A164),COUNTIFS(ОДПУ!$A$2:$A$351,A164)/2)</f>
        <v>1</v>
      </c>
      <c r="F164">
        <f>COUNTIFS('Лицевые счета'!$B$2:$B$5860,A164)</f>
        <v>9</v>
      </c>
      <c r="G164">
        <f>COUNTIFS('Лицевые счета'!$B$2:$B$5860,A164,'Лицевые счета'!$F$2:$F$5860,"ФЛ")</f>
        <v>9</v>
      </c>
      <c r="H164">
        <f>COUNTIFS('Лицевые счета'!$B$2:$B$5860,A164,'Лицевые счета'!$F$2:$F$5860,"ЮЛ")</f>
        <v>0</v>
      </c>
      <c r="I164" s="23">
        <f>SUMIFS('Лицевые счета'!$H$2:$H$5860,'Лицевые счета'!$B$2:$B$5860,A164,'Лицевые счета'!$F$2:$F$5860,"ФЛ")</f>
        <v>448.5</v>
      </c>
      <c r="J164">
        <f>SUMIFS('Лицевые счета'!$I$2:$I$5860,'Лицевые счета'!$B$2:$B$5860,A164,'Лицевые счета'!$F$2:$F$5860,"ФЛ")</f>
        <v>18</v>
      </c>
      <c r="K164" s="23">
        <f>SUMIFS('Лицевые счета'!$H$2:$H$5860,'Лицевые счета'!$B$2:$B$5860,A164,'Лицевые счета'!$F$2:$F$5860,"ЮЛ")</f>
        <v>0</v>
      </c>
      <c r="L164" s="23">
        <f>I164+K164</f>
        <v>448.5</v>
      </c>
      <c r="M164" s="23">
        <f>VLOOKUP(A164,Дома,7,0)</f>
        <v>448.5</v>
      </c>
      <c r="N164" s="23">
        <f>M164-L164</f>
        <v>0</v>
      </c>
      <c r="O164">
        <f>COUNTIFS('Л_с и ПУ'!$B$2:$B$4570,A164,'Л_с и ПУ'!$C$2:$C$4570,"&gt;0")</f>
        <v>9</v>
      </c>
      <c r="P164">
        <f>SUMIF('Л_с и ПУ'!$B$2:$B$4570,A164,'Л_с и ПУ'!$C$2:$C$4570)</f>
        <v>9</v>
      </c>
      <c r="Q164">
        <f>SUMIF('Л_с и ПУ'!$B$2:$B$4570,A164,'Л_с и ПУ'!$F$2:$F$4570)</f>
        <v>670</v>
      </c>
      <c r="R164">
        <f>COUNTIFS('Л_с и ПУ'!$B$2:$B$4570,A164,'Л_с и ПУ'!$E$2:$E$4570,"Нет показаний")</f>
        <v>0</v>
      </c>
      <c r="S164">
        <f>SUMIF('Л_с и ПУ'!$B$2:$B$4570,A164,'Л_с и ПУ'!$K$2:$K$4570)</f>
        <v>0</v>
      </c>
      <c r="T164">
        <f>COUNTIFS('Л_с и ПУ'!$B$2:$B$4570,A164,'Л_с и ПУ'!$C$2:$C$4570,"0")</f>
        <v>0</v>
      </c>
      <c r="U164">
        <f>SUMIF('Л_с и ПУ'!$B$2:$B$4570,A164,'Л_с и ПУ'!$J$2:$J$4570)</f>
        <v>0</v>
      </c>
      <c r="V164">
        <f>Q164+S164+U164</f>
        <v>670</v>
      </c>
      <c r="W164">
        <f>C164-V164</f>
        <v>181</v>
      </c>
      <c r="X164">
        <f>IF((W164-B164)&gt;0,W164-B164,0)</f>
        <v>102.34</v>
      </c>
      <c r="Y164" s="26">
        <f>IFERROR(X164/B164,0)</f>
        <v>1.3010424612255276</v>
      </c>
      <c r="Z164" s="26">
        <f>O164/F164</f>
        <v>1</v>
      </c>
      <c r="AA164" s="26">
        <f>IFERROR(R164/P164,0)</f>
        <v>0</v>
      </c>
      <c r="AB164" t="str">
        <f>VLOOKUP(A164,Дома!$A$2:$H$280,2,0)</f>
        <v>г Кола</v>
      </c>
      <c r="AC164">
        <f>VLOOKUP(A164,Дома!$A$2:$H$280,6,0)</f>
        <v>41.4</v>
      </c>
      <c r="AD164" s="26">
        <f t="shared" si="2"/>
        <v>4.626732230666071E-2</v>
      </c>
    </row>
    <row r="165" spans="1:30" x14ac:dyDescent="0.25">
      <c r="A165">
        <v>56869</v>
      </c>
      <c r="B165">
        <f>VLOOKUP(A165,Дома,5,0)*VLOOKUP(A165,Дома,6,0)</f>
        <v>130.15</v>
      </c>
      <c r="C165">
        <f>SUMIF(ОДПУ!$A$2:$A$351,A165,ОДПУ!$J$2:$J$351)</f>
        <v>2462</v>
      </c>
      <c r="D165" t="str">
        <f>VLOOKUP(A165,ОДПУ!$A$2:$J$351,8,0)</f>
        <v>Одноставочный</v>
      </c>
      <c r="E165">
        <f>IF(D165="Одноставочный",COUNTIFS(ОДПУ!$A$2:$A$351,A165),COUNTIFS(ОДПУ!$A$2:$A$351,A165)/2)</f>
        <v>1</v>
      </c>
      <c r="F165">
        <f>COUNTIFS('Лицевые счета'!$B$2:$B$5860,A165)</f>
        <v>15</v>
      </c>
      <c r="G165">
        <f>COUNTIFS('Лицевые счета'!$B$2:$B$5860,A165,'Лицевые счета'!$F$2:$F$5860,"ФЛ")</f>
        <v>15</v>
      </c>
      <c r="H165">
        <f>COUNTIFS('Лицевые счета'!$B$2:$B$5860,A165,'Лицевые счета'!$F$2:$F$5860,"ЮЛ")</f>
        <v>0</v>
      </c>
      <c r="I165" s="23">
        <f>SUMIFS('Лицевые счета'!$H$2:$H$5860,'Лицевые счета'!$B$2:$B$5860,A165,'Лицевые счета'!$F$2:$F$5860,"ФЛ")</f>
        <v>894.8</v>
      </c>
      <c r="J165">
        <f>SUMIFS('Лицевые счета'!$I$2:$I$5860,'Лицевые счета'!$B$2:$B$5860,A165,'Лицевые счета'!$F$2:$F$5860,"ФЛ")</f>
        <v>35</v>
      </c>
      <c r="K165" s="23">
        <f>SUMIFS('Лицевые счета'!$H$2:$H$5860,'Лицевые счета'!$B$2:$B$5860,A165,'Лицевые счета'!$F$2:$F$5860,"ЮЛ")</f>
        <v>0</v>
      </c>
      <c r="L165" s="23">
        <f>I165+K165</f>
        <v>894.8</v>
      </c>
      <c r="M165" s="23">
        <f>VLOOKUP(A165,Дома,7,0)</f>
        <v>894.8</v>
      </c>
      <c r="N165" s="23">
        <f>M165-L165</f>
        <v>0</v>
      </c>
      <c r="O165">
        <f>COUNTIFS('Л_с и ПУ'!$B$2:$B$4570,A165,'Л_с и ПУ'!$C$2:$C$4570,"&gt;0")</f>
        <v>14</v>
      </c>
      <c r="P165">
        <f>SUMIF('Л_с и ПУ'!$B$2:$B$4570,A165,'Л_с и ПУ'!$C$2:$C$4570)</f>
        <v>14</v>
      </c>
      <c r="Q165">
        <f>SUMIF('Л_с и ПУ'!$B$2:$B$4570,A165,'Л_с и ПУ'!$F$2:$F$4570)</f>
        <v>1946</v>
      </c>
      <c r="R165">
        <f>COUNTIFS('Л_с и ПУ'!$B$2:$B$4570,A165,'Л_с и ПУ'!$E$2:$E$4570,"Нет показаний")</f>
        <v>0</v>
      </c>
      <c r="S165">
        <f>SUMIF('Л_с и ПУ'!$B$2:$B$4570,A165,'Л_с и ПУ'!$K$2:$K$4570)</f>
        <v>0</v>
      </c>
      <c r="T165">
        <f>COUNTIFS('Л_с и ПУ'!$B$2:$B$4570,A165,'Л_с и ПУ'!$C$2:$C$4570,"0")</f>
        <v>1</v>
      </c>
      <c r="U165">
        <f>SUMIF('Л_с и ПУ'!$B$2:$B$4570,A165,'Л_с и ПУ'!$J$2:$J$4570)</f>
        <v>303.60000000000002</v>
      </c>
      <c r="V165">
        <f>Q165+S165+U165</f>
        <v>2249.6</v>
      </c>
      <c r="W165">
        <f>C165-V165</f>
        <v>212.40000000000009</v>
      </c>
      <c r="X165">
        <f>IF((W165-B165)&gt;0,W165-B165,0)</f>
        <v>82.250000000000085</v>
      </c>
      <c r="Y165" s="26">
        <f>IFERROR(X165/B165,0)</f>
        <v>0.63196311947752659</v>
      </c>
      <c r="Z165" s="26">
        <f>O165/F165</f>
        <v>0.93333333333333335</v>
      </c>
      <c r="AA165" s="26">
        <f>IFERROR(R165/P165,0)</f>
        <v>0</v>
      </c>
      <c r="AB165" t="str">
        <f>VLOOKUP(A165,Дома!$A$2:$H$280,2,0)</f>
        <v>г Апатиты</v>
      </c>
      <c r="AC165">
        <f>VLOOKUP(A165,Дома!$A$2:$H$280,6,0)</f>
        <v>68.5</v>
      </c>
      <c r="AD165" s="26">
        <f t="shared" si="2"/>
        <v>6.4561734213006594E-2</v>
      </c>
    </row>
    <row r="166" spans="1:30" x14ac:dyDescent="0.25">
      <c r="A166">
        <v>349602</v>
      </c>
      <c r="B166">
        <f>VLOOKUP(A166,Дома,5,0)*VLOOKUP(A166,Дома,6,0)</f>
        <v>102.78999999999999</v>
      </c>
      <c r="C166">
        <f>SUMIF(ОДПУ!$A$2:$A$351,A166,ОДПУ!$J$2:$J$351)</f>
        <v>2048</v>
      </c>
      <c r="D166" t="str">
        <f>VLOOKUP(A166,ОДПУ!$A$2:$J$351,8,0)</f>
        <v>Одноставочный</v>
      </c>
      <c r="E166">
        <f>IF(D166="Одноставочный",COUNTIFS(ОДПУ!$A$2:$A$351,A166),COUNTIFS(ОДПУ!$A$2:$A$351,A166)/2)</f>
        <v>2</v>
      </c>
      <c r="F166">
        <f>COUNTIFS('Лицевые счета'!$B$2:$B$5860,A166)</f>
        <v>10</v>
      </c>
      <c r="G166">
        <f>COUNTIFS('Лицевые счета'!$B$2:$B$5860,A166,'Лицевые счета'!$F$2:$F$5860,"ФЛ")</f>
        <v>10</v>
      </c>
      <c r="H166">
        <f>COUNTIFS('Лицевые счета'!$B$2:$B$5860,A166,'Лицевые счета'!$F$2:$F$5860,"ЮЛ")</f>
        <v>0</v>
      </c>
      <c r="I166" s="23">
        <f>SUMIFS('Лицевые счета'!$H$2:$H$5860,'Лицевые счета'!$B$2:$B$5860,A166,'Лицевые счета'!$F$2:$F$5860,"ФЛ")</f>
        <v>423.10000000000008</v>
      </c>
      <c r="J166">
        <f>SUMIFS('Лицевые счета'!$I$2:$I$5860,'Лицевые счета'!$B$2:$B$5860,A166,'Лицевые счета'!$F$2:$F$5860,"ФЛ")</f>
        <v>19</v>
      </c>
      <c r="K166" s="23">
        <f>SUMIFS('Лицевые счета'!$H$2:$H$5860,'Лицевые счета'!$B$2:$B$5860,A166,'Лицевые счета'!$F$2:$F$5860,"ЮЛ")</f>
        <v>0</v>
      </c>
      <c r="L166" s="23">
        <f>I166+K166</f>
        <v>423.10000000000008</v>
      </c>
      <c r="M166" s="23">
        <f>VLOOKUP(A166,Дома,7,0)</f>
        <v>1061</v>
      </c>
      <c r="N166" s="23">
        <f>M166-L166</f>
        <v>637.89999999999986</v>
      </c>
      <c r="O166">
        <f>COUNTIFS('Л_с и ПУ'!$B$2:$B$4570,A166,'Л_с и ПУ'!$C$2:$C$4570,"&gt;0")</f>
        <v>7</v>
      </c>
      <c r="P166">
        <f>SUMIF('Л_с и ПУ'!$B$2:$B$4570,A166,'Л_с и ПУ'!$C$2:$C$4570)</f>
        <v>9</v>
      </c>
      <c r="Q166">
        <f>SUMIF('Л_с и ПУ'!$B$2:$B$4570,A166,'Л_с и ПУ'!$F$2:$F$4570)</f>
        <v>1085.5999999999999</v>
      </c>
      <c r="R166">
        <f>COUNTIFS('Л_с и ПУ'!$B$2:$B$4570,A166,'Л_с и ПУ'!$E$2:$E$4570,"Нет показаний")</f>
        <v>3</v>
      </c>
      <c r="S166">
        <f>SUMIF('Л_с и ПУ'!$B$2:$B$4570,A166,'Л_с и ПУ'!$K$2:$K$4570)</f>
        <v>428.3</v>
      </c>
      <c r="T166">
        <f>COUNTIFS('Л_с и ПУ'!$B$2:$B$4570,A166,'Л_с и ПУ'!$C$2:$C$4570,"0")</f>
        <v>3</v>
      </c>
      <c r="U166">
        <f>SUMIF('Л_с и ПУ'!$B$2:$B$4570,A166,'Л_с и ПУ'!$J$2:$J$4570)</f>
        <v>316.60000000000002</v>
      </c>
      <c r="V166">
        <f>Q166+S166+U166</f>
        <v>1830.5</v>
      </c>
      <c r="W166">
        <f>C166-V166</f>
        <v>217.5</v>
      </c>
      <c r="X166">
        <f>IF((W166-B166)&gt;0,W166-B166,0)</f>
        <v>114.71000000000001</v>
      </c>
      <c r="Y166" s="26">
        <f>IFERROR(X166/B166,0)</f>
        <v>1.1159645879949414</v>
      </c>
      <c r="Z166" s="26">
        <f>O166/F166</f>
        <v>0.7</v>
      </c>
      <c r="AA166" s="26">
        <f>IFERROR(R166/P166,0)</f>
        <v>0.33333333333333331</v>
      </c>
      <c r="AB166" t="str">
        <f>VLOOKUP(A166,Дома!$A$2:$H$280,2,0)</f>
        <v>г Мурманск</v>
      </c>
      <c r="AC166">
        <f>VLOOKUP(A166,Дома!$A$2:$H$280,6,0)</f>
        <v>54.1</v>
      </c>
      <c r="AD166" s="26">
        <f t="shared" si="2"/>
        <v>7.8588030214991292E-2</v>
      </c>
    </row>
    <row r="167" spans="1:30" x14ac:dyDescent="0.25">
      <c r="A167">
        <v>59321</v>
      </c>
      <c r="B167">
        <f>VLOOKUP(A167,Дома,5,0)*VLOOKUP(A167,Дома,6,0)</f>
        <v>92.149999999999991</v>
      </c>
      <c r="C167">
        <f>SUMIF(ОДПУ!$A$2:$A$351,A167,ОДПУ!$J$2:$J$351)</f>
        <v>3243</v>
      </c>
      <c r="D167" t="str">
        <f>VLOOKUP(A167,ОДПУ!$A$2:$J$351,8,0)</f>
        <v>Одноставочный</v>
      </c>
      <c r="E167">
        <f>IF(D167="Одноставочный",COUNTIFS(ОДПУ!$A$2:$A$351,A167),COUNTIFS(ОДПУ!$A$2:$A$351,A167)/2)</f>
        <v>1</v>
      </c>
      <c r="F167">
        <f>COUNTIFS('Лицевые счета'!$B$2:$B$5860,A167)</f>
        <v>16</v>
      </c>
      <c r="G167">
        <f>COUNTIFS('Лицевые счета'!$B$2:$B$5860,A167,'Лицевые счета'!$F$2:$F$5860,"ФЛ")</f>
        <v>16</v>
      </c>
      <c r="H167">
        <f>COUNTIFS('Лицевые счета'!$B$2:$B$5860,A167,'Лицевые счета'!$F$2:$F$5860,"ЮЛ")</f>
        <v>0</v>
      </c>
      <c r="I167" s="23">
        <f>SUMIFS('Лицевые счета'!$H$2:$H$5860,'Лицевые счета'!$B$2:$B$5860,A167,'Лицевые счета'!$F$2:$F$5860,"ФЛ")</f>
        <v>594.90000000000009</v>
      </c>
      <c r="J167">
        <f>SUMIFS('Лицевые счета'!$I$2:$I$5860,'Лицевые счета'!$B$2:$B$5860,A167,'Лицевые счета'!$F$2:$F$5860,"ФЛ")</f>
        <v>32</v>
      </c>
      <c r="K167" s="23">
        <f>SUMIFS('Лицевые счета'!$H$2:$H$5860,'Лицевые счета'!$B$2:$B$5860,A167,'Лицевые счета'!$F$2:$F$5860,"ЮЛ")</f>
        <v>0</v>
      </c>
      <c r="L167" s="23">
        <f>I167+K167</f>
        <v>594.90000000000009</v>
      </c>
      <c r="M167" s="23">
        <f>VLOOKUP(A167,Дома,7,0)</f>
        <v>688.4</v>
      </c>
      <c r="N167" s="23">
        <f>M167-L167</f>
        <v>93.499999999999886</v>
      </c>
      <c r="O167">
        <f>COUNTIFS('Л_с и ПУ'!$B$2:$B$4570,A167,'Л_с и ПУ'!$C$2:$C$4570,"&gt;0")</f>
        <v>14</v>
      </c>
      <c r="P167">
        <f>SUMIF('Л_с и ПУ'!$B$2:$B$4570,A167,'Л_с и ПУ'!$C$2:$C$4570)</f>
        <v>14</v>
      </c>
      <c r="Q167">
        <f>SUMIF('Л_с и ПУ'!$B$2:$B$4570,A167,'Л_с и ПУ'!$F$2:$F$4570)</f>
        <v>2257</v>
      </c>
      <c r="R167">
        <f>COUNTIFS('Л_с и ПУ'!$B$2:$B$4570,A167,'Л_с и ПУ'!$E$2:$E$4570,"Нет показаний")</f>
        <v>3</v>
      </c>
      <c r="S167">
        <f>SUMIF('Л_с и ПУ'!$B$2:$B$4570,A167,'Л_с и ПУ'!$K$2:$K$4570)</f>
        <v>476.8</v>
      </c>
      <c r="T167">
        <f>COUNTIFS('Л_с и ПУ'!$B$2:$B$4570,A167,'Л_с и ПУ'!$C$2:$C$4570,"0")</f>
        <v>2</v>
      </c>
      <c r="U167">
        <f>SUMIF('Л_с и ПУ'!$B$2:$B$4570,A167,'Л_с и ПУ'!$J$2:$J$4570)</f>
        <v>289.7</v>
      </c>
      <c r="V167">
        <f>Q167+S167+U167</f>
        <v>3023.5</v>
      </c>
      <c r="W167">
        <f>C167-V167</f>
        <v>219.5</v>
      </c>
      <c r="X167">
        <f>IF((W167-B167)&gt;0,W167-B167,0)</f>
        <v>127.35000000000001</v>
      </c>
      <c r="Y167" s="26">
        <f>IFERROR(X167/B167,0)</f>
        <v>1.3819858925664679</v>
      </c>
      <c r="Z167" s="26">
        <f>O167/F167</f>
        <v>0.875</v>
      </c>
      <c r="AA167" s="26">
        <f>IFERROR(R167/P167,0)</f>
        <v>0.21428571428571427</v>
      </c>
      <c r="AB167" t="str">
        <f>VLOOKUP(A167,Дома!$A$2:$H$280,2,0)</f>
        <v>г Мурманск</v>
      </c>
      <c r="AC167">
        <f>VLOOKUP(A167,Дома!$A$2:$H$280,6,0)</f>
        <v>48.5</v>
      </c>
      <c r="AD167" s="26">
        <f t="shared" si="2"/>
        <v>4.3149466192170818E-2</v>
      </c>
    </row>
    <row r="168" spans="1:30" x14ac:dyDescent="0.25">
      <c r="A168">
        <v>56962</v>
      </c>
      <c r="B168">
        <f>VLOOKUP(A168,Дома,5,0)*VLOOKUP(A168,Дома,6,0)</f>
        <v>285.95</v>
      </c>
      <c r="C168">
        <f>SUMIF(ОДПУ!$A$2:$A$351,A168,ОДПУ!$J$2:$J$351)</f>
        <v>3720</v>
      </c>
      <c r="D168" t="str">
        <f>VLOOKUP(A168,ОДПУ!$A$2:$J$351,8,0)</f>
        <v>Одноставочный</v>
      </c>
      <c r="E168">
        <f>IF(D168="Одноставочный",COUNTIFS(ОДПУ!$A$2:$A$351,A168),COUNTIFS(ОДПУ!$A$2:$A$351,A168)/2)</f>
        <v>1</v>
      </c>
      <c r="F168">
        <f>COUNTIFS('Лицевые счета'!$B$2:$B$5860,A168)</f>
        <v>19</v>
      </c>
      <c r="G168">
        <f>COUNTIFS('Лицевые счета'!$B$2:$B$5860,A168,'Лицевые счета'!$F$2:$F$5860,"ФЛ")</f>
        <v>18</v>
      </c>
      <c r="H168">
        <f>COUNTIFS('Лицевые счета'!$B$2:$B$5860,A168,'Лицевые счета'!$F$2:$F$5860,"ЮЛ")</f>
        <v>1</v>
      </c>
      <c r="I168" s="23">
        <f>SUMIFS('Лицевые счета'!$H$2:$H$5860,'Лицевые счета'!$B$2:$B$5860,A168,'Лицевые счета'!$F$2:$F$5860,"ФЛ")</f>
        <v>1124.0000000000002</v>
      </c>
      <c r="J168">
        <f>SUMIFS('Лицевые счета'!$I$2:$I$5860,'Лицевые счета'!$B$2:$B$5860,A168,'Лицевые счета'!$F$2:$F$5860,"ФЛ")</f>
        <v>40</v>
      </c>
      <c r="K168" s="23">
        <f>SUMIFS('Лицевые счета'!$H$2:$H$5860,'Лицевые счета'!$B$2:$B$5860,A168,'Лицевые счета'!$F$2:$F$5860,"ЮЛ")</f>
        <v>0</v>
      </c>
      <c r="L168" s="23">
        <f>I168+K168</f>
        <v>1124.0000000000002</v>
      </c>
      <c r="M168" s="23">
        <f>VLOOKUP(A168,Дома,7,0)</f>
        <v>1124</v>
      </c>
      <c r="N168" s="23">
        <f>M168-L168</f>
        <v>0</v>
      </c>
      <c r="O168">
        <f>COUNTIFS('Л_с и ПУ'!$B$2:$B$4570,A168,'Л_с и ПУ'!$C$2:$C$4570,"&gt;0")</f>
        <v>18</v>
      </c>
      <c r="P168">
        <f>SUMIF('Л_с и ПУ'!$B$2:$B$4570,A168,'Л_с и ПУ'!$C$2:$C$4570)</f>
        <v>18</v>
      </c>
      <c r="Q168">
        <f>SUMIF('Л_с и ПУ'!$B$2:$B$4570,A168,'Л_с и ПУ'!$F$2:$F$4570)</f>
        <v>3327</v>
      </c>
      <c r="R168">
        <f>COUNTIFS('Л_с и ПУ'!$B$2:$B$4570,A168,'Л_с и ПУ'!$E$2:$E$4570,"Нет показаний")</f>
        <v>0</v>
      </c>
      <c r="S168">
        <f>SUMIF('Л_с и ПУ'!$B$2:$B$4570,A168,'Л_с и ПУ'!$K$2:$K$4570)</f>
        <v>0</v>
      </c>
      <c r="T168">
        <f>COUNTIFS('Л_с и ПУ'!$B$2:$B$4570,A168,'Л_с и ПУ'!$C$2:$C$4570,"0")</f>
        <v>1</v>
      </c>
      <c r="U168">
        <f>SUMIF('Л_с и ПУ'!$B$2:$B$4570,A168,'Л_с и ПУ'!$J$2:$J$4570)</f>
        <v>167.6</v>
      </c>
      <c r="V168">
        <f>Q168+S168+U168</f>
        <v>3494.6</v>
      </c>
      <c r="W168">
        <f>C168-V168</f>
        <v>225.40000000000009</v>
      </c>
      <c r="X168">
        <f>IF((W168-B168)&gt;0,W168-B168,0)</f>
        <v>0</v>
      </c>
      <c r="Y168" s="26">
        <f>IFERROR(X168/B168,0)</f>
        <v>0</v>
      </c>
      <c r="Z168" s="26">
        <f>O168/F168</f>
        <v>0.94736842105263153</v>
      </c>
      <c r="AA168" s="26">
        <f>IFERROR(R168/P168,0)</f>
        <v>0</v>
      </c>
      <c r="AB168" t="str">
        <f>VLOOKUP(A168,Дома!$A$2:$H$280,2,0)</f>
        <v>г Апатиты</v>
      </c>
      <c r="AC168">
        <f>VLOOKUP(A168,Дома!$A$2:$H$280,6,0)</f>
        <v>150.5</v>
      </c>
      <c r="AD168" s="26">
        <f t="shared" si="2"/>
        <v>0.14114226765450624</v>
      </c>
    </row>
    <row r="169" spans="1:30" x14ac:dyDescent="0.25">
      <c r="A169">
        <v>431514</v>
      </c>
      <c r="B169">
        <f>VLOOKUP(A169,Дома,5,0)*VLOOKUP(A169,Дома,6,0)</f>
        <v>204.82</v>
      </c>
      <c r="C169">
        <f>SUMIF(ОДПУ!$A$2:$A$351,A169,ОДПУ!$J$2:$J$351)</f>
        <v>5505</v>
      </c>
      <c r="D169" t="str">
        <f>VLOOKUP(A169,ОДПУ!$A$2:$J$351,8,0)</f>
        <v>Одноставочный</v>
      </c>
      <c r="E169">
        <f>IF(D169="Одноставочный",COUNTIFS(ОДПУ!$A$2:$A$351,A169),COUNTIFS(ОДПУ!$A$2:$A$351,A169)/2)</f>
        <v>1</v>
      </c>
      <c r="F169">
        <f>COUNTIFS('Лицевые счета'!$B$2:$B$5860,A169)</f>
        <v>27</v>
      </c>
      <c r="G169">
        <f>COUNTIFS('Лицевые счета'!$B$2:$B$5860,A169,'Лицевые счета'!$F$2:$F$5860,"ФЛ")</f>
        <v>26</v>
      </c>
      <c r="H169">
        <f>COUNTIFS('Лицевые счета'!$B$2:$B$5860,A169,'Лицевые счета'!$F$2:$F$5860,"ЮЛ")</f>
        <v>1</v>
      </c>
      <c r="I169" s="23">
        <f>SUMIFS('Лицевые счета'!$H$2:$H$5860,'Лицевые счета'!$B$2:$B$5860,A169,'Лицевые счета'!$F$2:$F$5860,"ФЛ")</f>
        <v>1066.3</v>
      </c>
      <c r="J169">
        <f>SUMIFS('Лицевые счета'!$I$2:$I$5860,'Лицевые счета'!$B$2:$B$5860,A169,'Лицевые счета'!$F$2:$F$5860,"ФЛ")</f>
        <v>50</v>
      </c>
      <c r="K169" s="23">
        <f>SUMIFS('Лицевые счета'!$H$2:$H$5860,'Лицевые счета'!$B$2:$B$5860,A169,'Лицевые счета'!$F$2:$F$5860,"ЮЛ")</f>
        <v>0</v>
      </c>
      <c r="L169" s="23">
        <f>I169+K169</f>
        <v>1066.3</v>
      </c>
      <c r="M169" s="23">
        <f>VLOOKUP(A169,Дома,7,0)</f>
        <v>1066.3</v>
      </c>
      <c r="N169" s="23">
        <f>M169-L169</f>
        <v>0</v>
      </c>
      <c r="O169">
        <f>COUNTIFS('Л_с и ПУ'!$B$2:$B$4570,A169,'Л_с и ПУ'!$C$2:$C$4570,"&gt;0")</f>
        <v>23</v>
      </c>
      <c r="P169">
        <f>SUMIF('Л_с и ПУ'!$B$2:$B$4570,A169,'Л_с и ПУ'!$C$2:$C$4570)</f>
        <v>23</v>
      </c>
      <c r="Q169">
        <f>SUMIF('Л_с и ПУ'!$B$2:$B$4570,A169,'Л_с и ПУ'!$F$2:$F$4570)</f>
        <v>4071.66</v>
      </c>
      <c r="R169">
        <f>COUNTIFS('Л_с и ПУ'!$B$2:$B$4570,A169,'Л_с и ПУ'!$E$2:$E$4570,"Нет показаний")</f>
        <v>4</v>
      </c>
      <c r="S169">
        <f>SUMIF('Л_с и ПУ'!$B$2:$B$4570,A169,'Л_с и ПУ'!$K$2:$K$4570)</f>
        <v>644.1</v>
      </c>
      <c r="T169">
        <f>COUNTIFS('Л_с и ПУ'!$B$2:$B$4570,A169,'Л_с и ПУ'!$C$2:$C$4570,"0")</f>
        <v>4</v>
      </c>
      <c r="U169">
        <f>SUMIF('Л_с и ПУ'!$B$2:$B$4570,A169,'Л_с и ПУ'!$J$2:$J$4570)</f>
        <v>562.20000000000005</v>
      </c>
      <c r="V169">
        <f>Q169+S169+U169</f>
        <v>5277.96</v>
      </c>
      <c r="W169">
        <f>C169-V169</f>
        <v>227.03999999999996</v>
      </c>
      <c r="X169">
        <f>IF((W169-B169)&gt;0,W169-B169,0)</f>
        <v>22.21999999999997</v>
      </c>
      <c r="Y169" s="26">
        <f>IFERROR(X169/B169,0)</f>
        <v>0.10848549946294293</v>
      </c>
      <c r="Z169" s="26">
        <f>O169/F169</f>
        <v>0.85185185185185186</v>
      </c>
      <c r="AA169" s="26">
        <f>IFERROR(R169/P169,0)</f>
        <v>0.17391304347826086</v>
      </c>
      <c r="AB169" t="str">
        <f>VLOOKUP(A169,Дома!$A$2:$H$280,2,0)</f>
        <v>г Мурманск</v>
      </c>
      <c r="AC169">
        <f>VLOOKUP(A169,Дома!$A$2:$H$280,6,0)</f>
        <v>107.8</v>
      </c>
      <c r="AD169" s="26">
        <f t="shared" si="2"/>
        <v>0.12485522353486217</v>
      </c>
    </row>
    <row r="170" spans="1:30" x14ac:dyDescent="0.25">
      <c r="A170">
        <v>349628</v>
      </c>
      <c r="B170">
        <f>VLOOKUP(A170,Дома,5,0)*VLOOKUP(A170,Дома,6,0)</f>
        <v>100.89</v>
      </c>
      <c r="C170">
        <f>SUMIF(ОДПУ!$A$2:$A$351,A170,ОДПУ!$J$2:$J$351)</f>
        <v>1651</v>
      </c>
      <c r="D170" t="str">
        <f>VLOOKUP(A170,ОДПУ!$A$2:$J$351,8,0)</f>
        <v>Одноставочный</v>
      </c>
      <c r="E170">
        <f>IF(D170="Одноставочный",COUNTIFS(ОДПУ!$A$2:$A$351,A170),COUNTIFS(ОДПУ!$A$2:$A$351,A170)/2)</f>
        <v>2</v>
      </c>
      <c r="F170">
        <f>COUNTIFS('Лицевые счета'!$B$2:$B$5860,A170)</f>
        <v>7</v>
      </c>
      <c r="G170">
        <f>COUNTIFS('Лицевые счета'!$B$2:$B$5860,A170,'Лицевые счета'!$F$2:$F$5860,"ФЛ")</f>
        <v>7</v>
      </c>
      <c r="H170">
        <f>COUNTIFS('Лицевые счета'!$B$2:$B$5860,A170,'Лицевые счета'!$F$2:$F$5860,"ЮЛ")</f>
        <v>0</v>
      </c>
      <c r="I170" s="23">
        <f>SUMIFS('Лицевые счета'!$H$2:$H$5860,'Лицевые счета'!$B$2:$B$5860,A170,'Лицевые счета'!$F$2:$F$5860,"ФЛ")</f>
        <v>389.5</v>
      </c>
      <c r="J170">
        <f>SUMIFS('Лицевые счета'!$I$2:$I$5860,'Лицевые счета'!$B$2:$B$5860,A170,'Лицевые счета'!$F$2:$F$5860,"ФЛ")</f>
        <v>29</v>
      </c>
      <c r="K170" s="23">
        <f>SUMIFS('Лицевые счета'!$H$2:$H$5860,'Лицевые счета'!$B$2:$B$5860,A170,'Лицевые счета'!$F$2:$F$5860,"ЮЛ")</f>
        <v>0</v>
      </c>
      <c r="L170" s="23">
        <f>I170+K170</f>
        <v>389.5</v>
      </c>
      <c r="M170" s="23">
        <f>VLOOKUP(A170,Дома,7,0)</f>
        <v>863.4</v>
      </c>
      <c r="N170" s="23">
        <f>M170-L170</f>
        <v>473.9</v>
      </c>
      <c r="O170">
        <f>COUNTIFS('Л_с и ПУ'!$B$2:$B$4570,A170,'Л_с и ПУ'!$C$2:$C$4570,"&gt;0")</f>
        <v>7</v>
      </c>
      <c r="P170">
        <f>SUMIF('Л_с и ПУ'!$B$2:$B$4570,A170,'Л_с и ПУ'!$C$2:$C$4570)</f>
        <v>7</v>
      </c>
      <c r="Q170">
        <f>SUMIF('Л_с и ПУ'!$B$2:$B$4570,A170,'Л_с и ПУ'!$F$2:$F$4570)</f>
        <v>997</v>
      </c>
      <c r="R170">
        <f>COUNTIFS('Л_с и ПУ'!$B$2:$B$4570,A170,'Л_с и ПУ'!$E$2:$E$4570,"Нет показаний")</f>
        <v>2</v>
      </c>
      <c r="S170">
        <f>SUMIF('Л_с и ПУ'!$B$2:$B$4570,A170,'Л_с и ПУ'!$K$2:$K$4570)</f>
        <v>411.6</v>
      </c>
      <c r="T170">
        <f>COUNTIFS('Л_с и ПУ'!$B$2:$B$4570,A170,'Л_с и ПУ'!$C$2:$C$4570,"0")</f>
        <v>0</v>
      </c>
      <c r="U170">
        <f>SUMIF('Л_с и ПУ'!$B$2:$B$4570,A170,'Л_с и ПУ'!$J$2:$J$4570)</f>
        <v>0</v>
      </c>
      <c r="V170">
        <f>Q170+S170+U170</f>
        <v>1408.6</v>
      </c>
      <c r="W170">
        <f>C170-V170</f>
        <v>242.40000000000009</v>
      </c>
      <c r="X170">
        <f>IF((W170-B170)&gt;0,W170-B170,0)</f>
        <v>141.5100000000001</v>
      </c>
      <c r="Y170" s="26">
        <f>IFERROR(X170/B170,0)</f>
        <v>1.4026167112697008</v>
      </c>
      <c r="Z170" s="26">
        <f>O170/F170</f>
        <v>1</v>
      </c>
      <c r="AA170" s="26">
        <f>IFERROR(R170/P170,0)</f>
        <v>0.2857142857142857</v>
      </c>
      <c r="AB170" t="str">
        <f>VLOOKUP(A170,Дома!$A$2:$H$280,2,0)</f>
        <v>г Мурманск</v>
      </c>
      <c r="AC170">
        <f>VLOOKUP(A170,Дома!$A$2:$H$280,6,0)</f>
        <v>53.1</v>
      </c>
      <c r="AD170" s="26">
        <f t="shared" si="2"/>
        <v>0.32065217391304351</v>
      </c>
    </row>
    <row r="171" spans="1:30" x14ac:dyDescent="0.25">
      <c r="A171">
        <v>242828</v>
      </c>
      <c r="B171">
        <f>VLOOKUP(A171,Дома,5,0)*VLOOKUP(A171,Дома,6,0)</f>
        <v>43.129999999999995</v>
      </c>
      <c r="C171">
        <f>SUMIF(ОДПУ!$A$2:$A$351,A171,ОДПУ!$J$2:$J$351)</f>
        <v>330.70999999999901</v>
      </c>
      <c r="D171" t="str">
        <f>VLOOKUP(A171,ОДПУ!$A$2:$J$351,8,0)</f>
        <v>Одноставочный</v>
      </c>
      <c r="E171">
        <f>IF(D171="Одноставочный",COUNTIFS(ОДПУ!$A$2:$A$351,A171),COUNTIFS(ОДПУ!$A$2:$A$351,A171)/2)</f>
        <v>1</v>
      </c>
      <c r="F171">
        <f>COUNTIFS('Лицевые счета'!$B$2:$B$5860,A171)</f>
        <v>3</v>
      </c>
      <c r="G171">
        <f>COUNTIFS('Лицевые счета'!$B$2:$B$5860,A171,'Лицевые счета'!$F$2:$F$5860,"ФЛ")</f>
        <v>3</v>
      </c>
      <c r="H171">
        <f>COUNTIFS('Лицевые счета'!$B$2:$B$5860,A171,'Лицевые счета'!$F$2:$F$5860,"ЮЛ")</f>
        <v>0</v>
      </c>
      <c r="I171" s="23">
        <f>SUMIFS('Лицевые счета'!$H$2:$H$5860,'Лицевые счета'!$B$2:$B$5860,A171,'Лицевые счета'!$F$2:$F$5860,"ФЛ")</f>
        <v>165.6</v>
      </c>
      <c r="J171">
        <f>SUMIFS('Лицевые счета'!$I$2:$I$5860,'Лицевые счета'!$B$2:$B$5860,A171,'Лицевые счета'!$F$2:$F$5860,"ФЛ")</f>
        <v>4</v>
      </c>
      <c r="K171" s="23">
        <f>SUMIFS('Лицевые счета'!$H$2:$H$5860,'Лицевые счета'!$B$2:$B$5860,A171,'Лицевые счета'!$F$2:$F$5860,"ЮЛ")</f>
        <v>0</v>
      </c>
      <c r="L171" s="23">
        <f>I171+K171</f>
        <v>165.6</v>
      </c>
      <c r="M171" s="23">
        <f>VLOOKUP(A171,Дома,7,0)</f>
        <v>165.6</v>
      </c>
      <c r="N171" s="23">
        <f>M171-L171</f>
        <v>0</v>
      </c>
      <c r="O171">
        <f>COUNTIFS('Л_с и ПУ'!$B$2:$B$4570,A171,'Л_с и ПУ'!$C$2:$C$4570,"&gt;0")</f>
        <v>3</v>
      </c>
      <c r="P171">
        <f>SUMIF('Л_с и ПУ'!$B$2:$B$4570,A171,'Л_с и ПУ'!$C$2:$C$4570)</f>
        <v>3</v>
      </c>
      <c r="Q171">
        <f>SUMIF('Л_с и ПУ'!$B$2:$B$4570,A171,'Л_с и ПУ'!$F$2:$F$4570)</f>
        <v>130</v>
      </c>
      <c r="R171">
        <f>COUNTIFS('Л_с и ПУ'!$B$2:$B$4570,A171,'Л_с и ПУ'!$E$2:$E$4570,"Нет показаний")</f>
        <v>1</v>
      </c>
      <c r="S171">
        <f>SUMIF('Л_с и ПУ'!$B$2:$B$4570,A171,'Л_с и ПУ'!$K$2:$K$4570)</f>
        <v>92</v>
      </c>
      <c r="T171">
        <f>COUNTIFS('Л_с и ПУ'!$B$2:$B$4570,A171,'Л_с и ПУ'!$C$2:$C$4570,"0")</f>
        <v>0</v>
      </c>
      <c r="U171">
        <f>SUMIF('Л_с и ПУ'!$B$2:$B$4570,A171,'Л_с и ПУ'!$J$2:$J$4570)</f>
        <v>0</v>
      </c>
      <c r="V171">
        <f>Q171+S171+U171</f>
        <v>222</v>
      </c>
      <c r="W171">
        <f>C171-V171</f>
        <v>108.70999999999901</v>
      </c>
      <c r="X171">
        <f>IF((W171-B171)&gt;0,W171-B171,0)</f>
        <v>65.579999999999018</v>
      </c>
      <c r="Y171" s="26">
        <f>IFERROR(X171/B171,0)</f>
        <v>1.5205193600741718</v>
      </c>
      <c r="Z171" s="26">
        <f>O171/F171</f>
        <v>1</v>
      </c>
      <c r="AA171" s="26">
        <f>IFERROR(R171/P171,0)</f>
        <v>0.33333333333333331</v>
      </c>
      <c r="AB171" t="str">
        <f>VLOOKUP(A171,Дома!$A$2:$H$280,2,0)</f>
        <v>пгт Умба</v>
      </c>
      <c r="AC171">
        <f>VLOOKUP(A171,Дома!$A$2:$H$280,6,0)</f>
        <v>22.7</v>
      </c>
      <c r="AD171" s="26">
        <f t="shared" si="2"/>
        <v>3.6749231018293665E-2</v>
      </c>
    </row>
    <row r="172" spans="1:30" x14ac:dyDescent="0.25">
      <c r="A172">
        <v>349636</v>
      </c>
      <c r="B172">
        <f>VLOOKUP(A172,Дома,5,0)*VLOOKUP(A172,Дома,6,0)</f>
        <v>93.1</v>
      </c>
      <c r="C172">
        <f>SUMIF(ОДПУ!$A$2:$A$351,A172,ОДПУ!$J$2:$J$351)</f>
        <v>3799</v>
      </c>
      <c r="D172" t="str">
        <f>VLOOKUP(A172,ОДПУ!$A$2:$J$351,8,0)</f>
        <v>Одноставочный</v>
      </c>
      <c r="E172">
        <f>IF(D172="Одноставочный",COUNTIFS(ОДПУ!$A$2:$A$351,A172),COUNTIFS(ОДПУ!$A$2:$A$351,A172)/2)</f>
        <v>1</v>
      </c>
      <c r="F172">
        <f>COUNTIFS('Лицевые счета'!$B$2:$B$5860,A172)</f>
        <v>12</v>
      </c>
      <c r="G172">
        <f>COUNTIFS('Лицевые счета'!$B$2:$B$5860,A172,'Лицевые счета'!$F$2:$F$5860,"ФЛ")</f>
        <v>12</v>
      </c>
      <c r="H172">
        <f>COUNTIFS('Лицевые счета'!$B$2:$B$5860,A172,'Лицевые счета'!$F$2:$F$5860,"ЮЛ")</f>
        <v>0</v>
      </c>
      <c r="I172" s="23">
        <f>SUMIFS('Лицевые счета'!$H$2:$H$5860,'Лицевые счета'!$B$2:$B$5860,A172,'Лицевые счета'!$F$2:$F$5860,"ФЛ")</f>
        <v>617.70000000000005</v>
      </c>
      <c r="J172">
        <f>SUMIFS('Лицевые счета'!$I$2:$I$5860,'Лицевые счета'!$B$2:$B$5860,A172,'Лицевые счета'!$F$2:$F$5860,"ФЛ")</f>
        <v>22</v>
      </c>
      <c r="K172" s="23">
        <f>SUMIFS('Лицевые счета'!$H$2:$H$5860,'Лицевые счета'!$B$2:$B$5860,A172,'Лицевые счета'!$F$2:$F$5860,"ЮЛ")</f>
        <v>0</v>
      </c>
      <c r="L172" s="23">
        <f>I172+K172</f>
        <v>617.70000000000005</v>
      </c>
      <c r="M172" s="23">
        <f>VLOOKUP(A172,Дома,7,0)</f>
        <v>617.70000000000005</v>
      </c>
      <c r="N172" s="23">
        <f>M172-L172</f>
        <v>0</v>
      </c>
      <c r="O172">
        <f>COUNTIFS('Л_с и ПУ'!$B$2:$B$4570,A172,'Л_с и ПУ'!$C$2:$C$4570,"&gt;0")</f>
        <v>12</v>
      </c>
      <c r="P172">
        <f>SUMIF('Л_с и ПУ'!$B$2:$B$4570,A172,'Л_с и ПУ'!$C$2:$C$4570)</f>
        <v>12</v>
      </c>
      <c r="Q172">
        <f>SUMIF('Л_с и ПУ'!$B$2:$B$4570,A172,'Л_с и ПУ'!$F$2:$F$4570)</f>
        <v>3256</v>
      </c>
      <c r="R172">
        <f>COUNTIFS('Л_с и ПУ'!$B$2:$B$4570,A172,'Л_с и ПУ'!$E$2:$E$4570,"Нет показаний")</f>
        <v>2</v>
      </c>
      <c r="S172">
        <f>SUMIF('Л_с и ПУ'!$B$2:$B$4570,A172,'Л_с и ПУ'!$K$2:$K$4570)</f>
        <v>289.7</v>
      </c>
      <c r="T172">
        <f>COUNTIFS('Л_с и ПУ'!$B$2:$B$4570,A172,'Л_с и ПУ'!$C$2:$C$4570,"0")</f>
        <v>0</v>
      </c>
      <c r="U172">
        <f>SUMIF('Л_с и ПУ'!$B$2:$B$4570,A172,'Л_с и ПУ'!$J$2:$J$4570)</f>
        <v>0</v>
      </c>
      <c r="V172">
        <f>Q172+S172+U172</f>
        <v>3545.7</v>
      </c>
      <c r="W172">
        <f>C172-V172</f>
        <v>253.30000000000018</v>
      </c>
      <c r="X172">
        <f>IF((W172-B172)&gt;0,W172-B172,0)</f>
        <v>160.20000000000019</v>
      </c>
      <c r="Y172" s="26">
        <f>IFERROR(X172/B172,0)</f>
        <v>1.7207303974221289</v>
      </c>
      <c r="Z172" s="26">
        <f>O172/F172</f>
        <v>1</v>
      </c>
      <c r="AA172" s="26">
        <f>IFERROR(R172/P172,0)</f>
        <v>0.16666666666666666</v>
      </c>
      <c r="AB172" t="str">
        <f>VLOOKUP(A172,Дома!$A$2:$H$280,2,0)</f>
        <v>г Мурманск</v>
      </c>
      <c r="AC172">
        <f>VLOOKUP(A172,Дома!$A$2:$H$280,6,0)</f>
        <v>49</v>
      </c>
      <c r="AD172" s="26">
        <f t="shared" si="2"/>
        <v>0.18202080237741458</v>
      </c>
    </row>
    <row r="173" spans="1:30" x14ac:dyDescent="0.25">
      <c r="A173">
        <v>250449</v>
      </c>
      <c r="B173">
        <f>VLOOKUP(A173,Дома,5,0)*VLOOKUP(A173,Дома,6,0)</f>
        <v>46.359999999999992</v>
      </c>
      <c r="C173">
        <f>SUMIF(ОДПУ!$A$2:$A$351,A173,ОДПУ!$J$2:$J$351)</f>
        <v>1020</v>
      </c>
      <c r="D173" t="str">
        <f>VLOOKUP(A173,ОДПУ!$A$2:$J$351,8,0)</f>
        <v>Одноставочный</v>
      </c>
      <c r="E173">
        <f>IF(D173="Одноставочный",COUNTIFS(ОДПУ!$A$2:$A$351,A173),COUNTIFS(ОДПУ!$A$2:$A$351,A173)/2)</f>
        <v>1</v>
      </c>
      <c r="F173">
        <f>COUNTIFS('Лицевые счета'!$B$2:$B$5860,A173)</f>
        <v>8</v>
      </c>
      <c r="G173">
        <f>COUNTIFS('Лицевые счета'!$B$2:$B$5860,A173,'Лицевые счета'!$F$2:$F$5860,"ФЛ")</f>
        <v>8</v>
      </c>
      <c r="H173">
        <f>COUNTIFS('Лицевые счета'!$B$2:$B$5860,A173,'Лицевые счета'!$F$2:$F$5860,"ЮЛ")</f>
        <v>0</v>
      </c>
      <c r="I173" s="23">
        <f>SUMIFS('Лицевые счета'!$H$2:$H$5860,'Лицевые счета'!$B$2:$B$5860,A173,'Лицевые счета'!$F$2:$F$5860,"ФЛ")</f>
        <v>269.2</v>
      </c>
      <c r="J173">
        <f>SUMIFS('Лицевые счета'!$I$2:$I$5860,'Лицевые счета'!$B$2:$B$5860,A173,'Лицевые счета'!$F$2:$F$5860,"ФЛ")</f>
        <v>14</v>
      </c>
      <c r="K173" s="23">
        <f>SUMIFS('Лицевые счета'!$H$2:$H$5860,'Лицевые счета'!$B$2:$B$5860,A173,'Лицевые счета'!$F$2:$F$5860,"ЮЛ")</f>
        <v>0</v>
      </c>
      <c r="L173" s="23">
        <f>I173+K173</f>
        <v>269.2</v>
      </c>
      <c r="M173" s="23">
        <f>VLOOKUP(A173,Дома,7,0)</f>
        <v>269.2</v>
      </c>
      <c r="N173" s="23">
        <f>M173-L173</f>
        <v>0</v>
      </c>
      <c r="O173">
        <f>COUNTIFS('Л_с и ПУ'!$B$2:$B$4570,A173,'Л_с и ПУ'!$C$2:$C$4570,"&gt;0")</f>
        <v>8</v>
      </c>
      <c r="P173">
        <f>SUMIF('Л_с и ПУ'!$B$2:$B$4570,A173,'Л_с и ПУ'!$C$2:$C$4570)</f>
        <v>8</v>
      </c>
      <c r="Q173">
        <f>SUMIF('Л_с и ПУ'!$B$2:$B$4570,A173,'Л_с и ПУ'!$F$2:$F$4570)</f>
        <v>732</v>
      </c>
      <c r="R173">
        <f>COUNTIFS('Л_с и ПУ'!$B$2:$B$4570,A173,'Л_с и ПУ'!$E$2:$E$4570,"Нет показаний")</f>
        <v>1</v>
      </c>
      <c r="S173">
        <f>SUMIF('Л_с и ПУ'!$B$2:$B$4570,A173,'Л_с и ПУ'!$K$2:$K$4570)</f>
        <v>147</v>
      </c>
      <c r="T173">
        <f>COUNTIFS('Л_с и ПУ'!$B$2:$B$4570,A173,'Л_с и ПУ'!$C$2:$C$4570,"0")</f>
        <v>0</v>
      </c>
      <c r="U173">
        <f>SUMIF('Л_с и ПУ'!$B$2:$B$4570,A173,'Л_с и ПУ'!$J$2:$J$4570)</f>
        <v>0</v>
      </c>
      <c r="V173">
        <f>Q173+S173+U173</f>
        <v>879</v>
      </c>
      <c r="W173">
        <f>C173-V173</f>
        <v>141</v>
      </c>
      <c r="X173">
        <f>IF((W173-B173)&gt;0,W173-B173,0)</f>
        <v>94.640000000000015</v>
      </c>
      <c r="Y173" s="26">
        <f>IFERROR(X173/B173,0)</f>
        <v>2.0414150129421924</v>
      </c>
      <c r="Z173" s="26">
        <f>O173/F173</f>
        <v>1</v>
      </c>
      <c r="AA173" s="26">
        <f>IFERROR(R173/P173,0)</f>
        <v>0.125</v>
      </c>
      <c r="AB173" t="str">
        <f>VLOOKUP(A173,Дома!$A$2:$H$280,2,0)</f>
        <v>г Кола</v>
      </c>
      <c r="AC173">
        <f>VLOOKUP(A173,Дома!$A$2:$H$280,6,0)</f>
        <v>24.4</v>
      </c>
      <c r="AD173" s="26">
        <f t="shared" si="2"/>
        <v>3.9329464861379754E-2</v>
      </c>
    </row>
    <row r="174" spans="1:30" x14ac:dyDescent="0.25">
      <c r="A174">
        <v>431508</v>
      </c>
      <c r="B174">
        <f>VLOOKUP(A174,Дома,5,0)*VLOOKUP(A174,Дома,6,0)</f>
        <v>93.1</v>
      </c>
      <c r="C174">
        <f>SUMIF(ОДПУ!$A$2:$A$351,A174,ОДПУ!$J$2:$J$351)</f>
        <v>2422</v>
      </c>
      <c r="D174" t="str">
        <f>VLOOKUP(A174,ОДПУ!$A$2:$J$351,8,0)</f>
        <v>Одноставочный</v>
      </c>
      <c r="E174">
        <f>IF(D174="Одноставочный",COUNTIFS(ОДПУ!$A$2:$A$351,A174),COUNTIFS(ОДПУ!$A$2:$A$351,A174)/2)</f>
        <v>2</v>
      </c>
      <c r="F174">
        <f>COUNTIFS('Лицевые счета'!$B$2:$B$5860,A174)</f>
        <v>7</v>
      </c>
      <c r="G174">
        <f>COUNTIFS('Лицевые счета'!$B$2:$B$5860,A174,'Лицевые счета'!$F$2:$F$5860,"ФЛ")</f>
        <v>7</v>
      </c>
      <c r="H174">
        <f>COUNTIFS('Лицевые счета'!$B$2:$B$5860,A174,'Лицевые счета'!$F$2:$F$5860,"ЮЛ")</f>
        <v>0</v>
      </c>
      <c r="I174" s="23">
        <f>SUMIFS('Лицевые счета'!$H$2:$H$5860,'Лицевые счета'!$B$2:$B$5860,A174,'Лицевые счета'!$F$2:$F$5860,"ФЛ")</f>
        <v>310.2</v>
      </c>
      <c r="J174">
        <f>SUMIFS('Лицевые счета'!$I$2:$I$5860,'Лицевые счета'!$B$2:$B$5860,A174,'Лицевые счета'!$F$2:$F$5860,"ФЛ")</f>
        <v>19</v>
      </c>
      <c r="K174" s="23">
        <f>SUMIFS('Лицевые счета'!$H$2:$H$5860,'Лицевые счета'!$B$2:$B$5860,A174,'Лицевые счета'!$F$2:$F$5860,"ЮЛ")</f>
        <v>0</v>
      </c>
      <c r="L174" s="23">
        <f>I174+K174</f>
        <v>310.2</v>
      </c>
      <c r="M174" s="23">
        <f>VLOOKUP(A174,Дома,7,0)</f>
        <v>620.4</v>
      </c>
      <c r="N174" s="23">
        <f>M174-L174</f>
        <v>310.2</v>
      </c>
      <c r="O174">
        <f>COUNTIFS('Л_с и ПУ'!$B$2:$B$4570,A174,'Л_с и ПУ'!$C$2:$C$4570,"&gt;0")</f>
        <v>7</v>
      </c>
      <c r="P174">
        <f>SUMIF('Л_с и ПУ'!$B$2:$B$4570,A174,'Л_с и ПУ'!$C$2:$C$4570)</f>
        <v>7</v>
      </c>
      <c r="Q174">
        <f>SUMIF('Л_с и ПУ'!$B$2:$B$4570,A174,'Л_с и ПУ'!$F$2:$F$4570)</f>
        <v>2137</v>
      </c>
      <c r="R174">
        <f>COUNTIFS('Л_с и ПУ'!$B$2:$B$4570,A174,'Л_с и ПУ'!$E$2:$E$4570,"Нет показаний")</f>
        <v>0</v>
      </c>
      <c r="S174">
        <f>SUMIF('Л_с и ПУ'!$B$2:$B$4570,A174,'Л_с и ПУ'!$K$2:$K$4570)</f>
        <v>0</v>
      </c>
      <c r="T174">
        <f>COUNTIFS('Л_с и ПУ'!$B$2:$B$4570,A174,'Л_с и ПУ'!$C$2:$C$4570,"0")</f>
        <v>0</v>
      </c>
      <c r="U174">
        <f>SUMIF('Л_с и ПУ'!$B$2:$B$4570,A174,'Л_с и ПУ'!$J$2:$J$4570)</f>
        <v>0</v>
      </c>
      <c r="V174">
        <f>Q174+S174+U174</f>
        <v>2137</v>
      </c>
      <c r="W174">
        <f>C174-V174</f>
        <v>285</v>
      </c>
      <c r="X174">
        <f>IF((W174-B174)&gt;0,W174-B174,0)</f>
        <v>191.9</v>
      </c>
      <c r="Y174" s="26">
        <f>IFERROR(X174/B174,0)</f>
        <v>2.0612244897959187</v>
      </c>
      <c r="Z174" s="26">
        <f>O174/F174</f>
        <v>1</v>
      </c>
      <c r="AA174" s="26">
        <f>IFERROR(R174/P174,0)</f>
        <v>0</v>
      </c>
      <c r="AB174" t="str">
        <f>VLOOKUP(A174,Дома!$A$2:$H$280,2,0)</f>
        <v>г Мурманск</v>
      </c>
      <c r="AC174">
        <f>VLOOKUP(A174,Дома!$A$2:$H$280,6,0)</f>
        <v>49</v>
      </c>
      <c r="AD174" s="26">
        <f t="shared" si="2"/>
        <v>9.2557612391386476E-2</v>
      </c>
    </row>
    <row r="175" spans="1:30" x14ac:dyDescent="0.25">
      <c r="A175">
        <v>242761</v>
      </c>
      <c r="B175">
        <f>VLOOKUP(A175,Дома,5,0)*VLOOKUP(A175,Дома,6,0)</f>
        <v>120.46</v>
      </c>
      <c r="C175">
        <f>SUMIF(ОДПУ!$A$2:$A$351,A175,ОДПУ!$J$2:$J$351)</f>
        <v>1272.77000000002</v>
      </c>
      <c r="D175" t="str">
        <f>VLOOKUP(A175,ОДПУ!$A$2:$J$351,8,0)</f>
        <v>Одноставочный</v>
      </c>
      <c r="E175">
        <f>IF(D175="Одноставочный",COUNTIFS(ОДПУ!$A$2:$A$351,A175),COUNTIFS(ОДПУ!$A$2:$A$351,A175)/2)</f>
        <v>1</v>
      </c>
      <c r="F175">
        <f>COUNTIFS('Лицевые счета'!$B$2:$B$5860,A175)</f>
        <v>12</v>
      </c>
      <c r="G175">
        <f>COUNTIFS('Лицевые счета'!$B$2:$B$5860,A175,'Лицевые счета'!$F$2:$F$5860,"ФЛ")</f>
        <v>12</v>
      </c>
      <c r="H175">
        <f>COUNTIFS('Лицевые счета'!$B$2:$B$5860,A175,'Лицевые счета'!$F$2:$F$5860,"ЮЛ")</f>
        <v>0</v>
      </c>
      <c r="I175" s="23">
        <f>SUMIFS('Лицевые счета'!$H$2:$H$5860,'Лицевые счета'!$B$2:$B$5860,A175,'Лицевые счета'!$F$2:$F$5860,"ФЛ")</f>
        <v>529.4</v>
      </c>
      <c r="J175">
        <f>SUMIFS('Лицевые счета'!$I$2:$I$5860,'Лицевые счета'!$B$2:$B$5860,A175,'Лицевые счета'!$F$2:$F$5860,"ФЛ")</f>
        <v>15</v>
      </c>
      <c r="K175" s="23">
        <f>SUMIFS('Лицевые счета'!$H$2:$H$5860,'Лицевые счета'!$B$2:$B$5860,A175,'Лицевые счета'!$F$2:$F$5860,"ЮЛ")</f>
        <v>0</v>
      </c>
      <c r="L175" s="23">
        <f>I175+K175</f>
        <v>529.4</v>
      </c>
      <c r="M175" s="23">
        <f>VLOOKUP(A175,Дома,7,0)</f>
        <v>529.4</v>
      </c>
      <c r="N175" s="23">
        <f>M175-L175</f>
        <v>0</v>
      </c>
      <c r="O175">
        <f>COUNTIFS('Л_с и ПУ'!$B$2:$B$4570,A175,'Л_с и ПУ'!$C$2:$C$4570,"&gt;0")</f>
        <v>12</v>
      </c>
      <c r="P175">
        <f>SUMIF('Л_с и ПУ'!$B$2:$B$4570,A175,'Л_с и ПУ'!$C$2:$C$4570)</f>
        <v>12</v>
      </c>
      <c r="Q175">
        <f>SUMIF('Л_с и ПУ'!$B$2:$B$4570,A175,'Л_с и ПУ'!$F$2:$F$4570)</f>
        <v>613</v>
      </c>
      <c r="R175">
        <f>COUNTIFS('Л_с и ПУ'!$B$2:$B$4570,A175,'Л_с и ПУ'!$E$2:$E$4570,"Нет показаний")</f>
        <v>2</v>
      </c>
      <c r="S175">
        <f>SUMIF('Л_с и ПУ'!$B$2:$B$4570,A175,'Л_с и ПУ'!$K$2:$K$4570)</f>
        <v>265.7</v>
      </c>
      <c r="T175">
        <f>COUNTIFS('Л_с и ПУ'!$B$2:$B$4570,A175,'Л_с и ПУ'!$C$2:$C$4570,"0")</f>
        <v>0</v>
      </c>
      <c r="U175">
        <f>SUMIF('Л_с и ПУ'!$B$2:$B$4570,A175,'Л_с и ПУ'!$J$2:$J$4570)</f>
        <v>0</v>
      </c>
      <c r="V175">
        <f>Q175+S175+U175</f>
        <v>878.7</v>
      </c>
      <c r="W175">
        <f>C175-V175</f>
        <v>394.07000000001995</v>
      </c>
      <c r="X175">
        <f>IF((W175-B175)&gt;0,W175-B175,0)</f>
        <v>273.61000000001997</v>
      </c>
      <c r="Y175" s="26">
        <f>IFERROR(X175/B175,0)</f>
        <v>2.2713763905032374</v>
      </c>
      <c r="Z175" s="26">
        <f>O175/F175</f>
        <v>1</v>
      </c>
      <c r="AA175" s="26">
        <f>IFERROR(R175/P175,0)</f>
        <v>0.16666666666666666</v>
      </c>
      <c r="AB175" t="str">
        <f>VLOOKUP(A175,Дома!$A$2:$H$280,2,0)</f>
        <v>пгт Умба</v>
      </c>
      <c r="AC175">
        <f>VLOOKUP(A175,Дома!$A$2:$H$280,6,0)</f>
        <v>63.4</v>
      </c>
      <c r="AD175" s="26">
        <f t="shared" si="2"/>
        <v>6.5347351061636777E-2</v>
      </c>
    </row>
    <row r="176" spans="1:30" x14ac:dyDescent="0.25">
      <c r="A176">
        <v>56854</v>
      </c>
      <c r="B176">
        <f>VLOOKUP(A176,Дома,5,0)*VLOOKUP(A176,Дома,6,0)</f>
        <v>139.08000000000001</v>
      </c>
      <c r="C176">
        <f>SUMIF(ОДПУ!$A$2:$A$351,A176,ОДПУ!$J$2:$J$351)</f>
        <v>2000</v>
      </c>
      <c r="D176" t="str">
        <f>VLOOKUP(A176,ОДПУ!$A$2:$J$351,8,0)</f>
        <v>Одноставочный</v>
      </c>
      <c r="E176">
        <f>IF(D176="Одноставочный",COUNTIFS(ОДПУ!$A$2:$A$351,A176),COUNTIFS(ОДПУ!$A$2:$A$351,A176)/2)</f>
        <v>1</v>
      </c>
      <c r="F176">
        <f>COUNTIFS('Лицевые счета'!$B$2:$B$5860,A176)</f>
        <v>16</v>
      </c>
      <c r="G176">
        <f>COUNTIFS('Лицевые счета'!$B$2:$B$5860,A176,'Лицевые счета'!$F$2:$F$5860,"ФЛ")</f>
        <v>16</v>
      </c>
      <c r="H176">
        <f>COUNTIFS('Лицевые счета'!$B$2:$B$5860,A176,'Лицевые счета'!$F$2:$F$5860,"ЮЛ")</f>
        <v>0</v>
      </c>
      <c r="I176" s="23">
        <f>SUMIFS('Лицевые счета'!$H$2:$H$5860,'Лицевые счета'!$B$2:$B$5860,A176,'Лицевые счета'!$F$2:$F$5860,"ФЛ")</f>
        <v>744.80000000000007</v>
      </c>
      <c r="J176">
        <f>SUMIFS('Лицевые счета'!$I$2:$I$5860,'Лицевые счета'!$B$2:$B$5860,A176,'Лицевые счета'!$F$2:$F$5860,"ФЛ")</f>
        <v>30</v>
      </c>
      <c r="K176" s="23">
        <f>SUMIFS('Лицевые счета'!$H$2:$H$5860,'Лицевые счета'!$B$2:$B$5860,A176,'Лицевые счета'!$F$2:$F$5860,"ЮЛ")</f>
        <v>0</v>
      </c>
      <c r="L176" s="23">
        <f>I176+K176</f>
        <v>744.80000000000007</v>
      </c>
      <c r="M176" s="23">
        <f>VLOOKUP(A176,Дома,7,0)</f>
        <v>970.2</v>
      </c>
      <c r="N176" s="23">
        <f>M176-L176</f>
        <v>225.39999999999998</v>
      </c>
      <c r="O176">
        <f>COUNTIFS('Л_с и ПУ'!$B$2:$B$4570,A176,'Л_с и ПУ'!$C$2:$C$4570,"&gt;0")</f>
        <v>15</v>
      </c>
      <c r="P176">
        <f>SUMIF('Л_с и ПУ'!$B$2:$B$4570,A176,'Л_с и ПУ'!$C$2:$C$4570)</f>
        <v>15</v>
      </c>
      <c r="Q176">
        <f>SUMIF('Л_с и ПУ'!$B$2:$B$4570,A176,'Л_с и ПУ'!$F$2:$F$4570)</f>
        <v>1592</v>
      </c>
      <c r="R176">
        <f>COUNTIFS('Л_с и ПУ'!$B$2:$B$4570,A176,'Л_с и ПУ'!$E$2:$E$4570,"Нет показаний")</f>
        <v>0</v>
      </c>
      <c r="S176">
        <f>SUMIF('Л_с и ПУ'!$B$2:$B$4570,A176,'Л_с и ПУ'!$K$2:$K$4570)</f>
        <v>0</v>
      </c>
      <c r="T176">
        <f>COUNTIFS('Л_с и ПУ'!$B$2:$B$4570,A176,'Л_с и ПУ'!$C$2:$C$4570,"0")</f>
        <v>1</v>
      </c>
      <c r="U176">
        <f>SUMIF('Л_с и ПУ'!$B$2:$B$4570,A176,'Л_с и ПУ'!$J$2:$J$4570)</f>
        <v>147</v>
      </c>
      <c r="V176">
        <f>Q176+S176+U176</f>
        <v>1739</v>
      </c>
      <c r="W176">
        <f>C176-V176</f>
        <v>261</v>
      </c>
      <c r="X176">
        <f>IF((W176-B176)&gt;0,W176-B176,0)</f>
        <v>121.91999999999999</v>
      </c>
      <c r="Y176" s="26">
        <f>IFERROR(X176/B176,0)</f>
        <v>0.87661777394305418</v>
      </c>
      <c r="Z176" s="26">
        <f>O176/F176</f>
        <v>0.9375</v>
      </c>
      <c r="AA176" s="26">
        <f>IFERROR(R176/P176,0)</f>
        <v>0</v>
      </c>
      <c r="AB176" t="str">
        <f>VLOOKUP(A176,Дома!$A$2:$H$280,2,0)</f>
        <v>г Апатиты</v>
      </c>
      <c r="AC176">
        <f>VLOOKUP(A176,Дома!$A$2:$H$280,6,0)</f>
        <v>73.2</v>
      </c>
      <c r="AD176" s="26">
        <f t="shared" si="2"/>
        <v>0.41733181299885974</v>
      </c>
    </row>
    <row r="177" spans="1:30" x14ac:dyDescent="0.25">
      <c r="A177">
        <v>447423</v>
      </c>
      <c r="B177">
        <f>VLOOKUP(A177,Дома,5,0)*VLOOKUP(A177,Дома,6,0)</f>
        <v>37.24</v>
      </c>
      <c r="C177">
        <f>SUMIF(ОДПУ!$A$2:$A$351,A177,ОДПУ!$J$2:$J$351)</f>
        <v>1036</v>
      </c>
      <c r="D177" t="str">
        <f>VLOOKUP(A177,ОДПУ!$A$2:$J$351,8,0)</f>
        <v>Одноставочный</v>
      </c>
      <c r="E177">
        <f>IF(D177="Одноставочный",COUNTIFS(ОДПУ!$A$2:$A$351,A177),COUNTIFS(ОДПУ!$A$2:$A$351,A177)/2)</f>
        <v>1</v>
      </c>
      <c r="F177">
        <f>COUNTIFS('Лицевые счета'!$B$2:$B$5860,A177)</f>
        <v>6</v>
      </c>
      <c r="G177">
        <f>COUNTIFS('Лицевые счета'!$B$2:$B$5860,A177,'Лицевые счета'!$F$2:$F$5860,"ФЛ")</f>
        <v>6</v>
      </c>
      <c r="H177">
        <f>COUNTIFS('Лицевые счета'!$B$2:$B$5860,A177,'Лицевые счета'!$F$2:$F$5860,"ЮЛ")</f>
        <v>0</v>
      </c>
      <c r="I177" s="23">
        <f>SUMIFS('Лицевые счета'!$H$2:$H$5860,'Лицевые счета'!$B$2:$B$5860,A177,'Лицевые счета'!$F$2:$F$5860,"ФЛ")</f>
        <v>175.4</v>
      </c>
      <c r="J177">
        <f>SUMIFS('Лицевые счета'!$I$2:$I$5860,'Лицевые счета'!$B$2:$B$5860,A177,'Лицевые счета'!$F$2:$F$5860,"ФЛ")</f>
        <v>10</v>
      </c>
      <c r="K177" s="23">
        <f>SUMIFS('Лицевые счета'!$H$2:$H$5860,'Лицевые счета'!$B$2:$B$5860,A177,'Лицевые счета'!$F$2:$F$5860,"ЮЛ")</f>
        <v>0</v>
      </c>
      <c r="L177" s="23">
        <f>I177+K177</f>
        <v>175.4</v>
      </c>
      <c r="M177" s="23">
        <f>VLOOKUP(A177,Дома,7,0)</f>
        <v>175.4</v>
      </c>
      <c r="N177" s="23">
        <f>M177-L177</f>
        <v>0</v>
      </c>
      <c r="O177">
        <f>COUNTIFS('Л_с и ПУ'!$B$2:$B$4570,A177,'Л_с и ПУ'!$C$2:$C$4570,"&gt;0")</f>
        <v>3</v>
      </c>
      <c r="P177">
        <f>SUMIF('Л_с и ПУ'!$B$2:$B$4570,A177,'Л_с и ПУ'!$C$2:$C$4570)</f>
        <v>3</v>
      </c>
      <c r="Q177">
        <f>SUMIF('Л_с и ПУ'!$B$2:$B$4570,A177,'Л_с и ПУ'!$F$2:$F$4570)</f>
        <v>216</v>
      </c>
      <c r="R177">
        <f>COUNTIFS('Л_с и ПУ'!$B$2:$B$4570,A177,'Л_с и ПУ'!$E$2:$E$4570,"Нет показаний")</f>
        <v>2</v>
      </c>
      <c r="S177">
        <f>SUMIF('Л_с и ПУ'!$B$2:$B$4570,A177,'Л_с и ПУ'!$K$2:$K$4570)</f>
        <v>184</v>
      </c>
      <c r="T177">
        <f>COUNTIFS('Л_с и ПУ'!$B$2:$B$4570,A177,'Л_с и ПУ'!$C$2:$C$4570,"0")</f>
        <v>3</v>
      </c>
      <c r="U177">
        <f>SUMIF('Л_с и ПУ'!$B$2:$B$4570,A177,'Л_с и ПУ'!$J$2:$J$4570)</f>
        <v>371.6</v>
      </c>
      <c r="V177">
        <f>Q177+S177+U177</f>
        <v>771.6</v>
      </c>
      <c r="W177">
        <f>C177-V177</f>
        <v>264.39999999999998</v>
      </c>
      <c r="X177">
        <f>IF((W177-B177)&gt;0,W177-B177,0)</f>
        <v>227.15999999999997</v>
      </c>
      <c r="Y177" s="26">
        <f>IFERROR(X177/B177,0)</f>
        <v>6.0998925886143915</v>
      </c>
      <c r="Z177" s="26">
        <f>O177/F177</f>
        <v>0.5</v>
      </c>
      <c r="AA177" s="26">
        <f>IFERROR(R177/P177,0)</f>
        <v>0.66666666666666663</v>
      </c>
      <c r="AB177" t="str">
        <f>VLOOKUP(A177,Дома!$A$2:$H$280,2,0)</f>
        <v>г Мурманск</v>
      </c>
      <c r="AC177">
        <f>VLOOKUP(A177,Дома!$A$2:$H$280,6,0)</f>
        <v>19.600000000000001</v>
      </c>
      <c r="AD177" s="26">
        <f t="shared" si="2"/>
        <v>0.20459290187891443</v>
      </c>
    </row>
    <row r="178" spans="1:30" x14ac:dyDescent="0.25">
      <c r="A178">
        <v>242885</v>
      </c>
      <c r="B178">
        <f>VLOOKUP(A178,Дома,5,0)*VLOOKUP(A178,Дома,6,0)</f>
        <v>10.639999999999999</v>
      </c>
      <c r="C178">
        <f>SUMIF(ОДПУ!$A$2:$A$351,A178,ОДПУ!$J$2:$J$351)</f>
        <v>154.099999999999</v>
      </c>
      <c r="D178" t="str">
        <f>VLOOKUP(A178,ОДПУ!$A$2:$J$351,8,0)</f>
        <v>Одноставочный</v>
      </c>
      <c r="E178">
        <f>IF(D178="Одноставочный",COUNTIFS(ОДПУ!$A$2:$A$351,A178),COUNTIFS(ОДПУ!$A$2:$A$351,A178)/2)</f>
        <v>1</v>
      </c>
      <c r="F178">
        <f>COUNTIFS('Лицевые счета'!$B$2:$B$5860,A178)</f>
        <v>3</v>
      </c>
      <c r="G178">
        <f>COUNTIFS('Лицевые счета'!$B$2:$B$5860,A178,'Лицевые счета'!$F$2:$F$5860,"ФЛ")</f>
        <v>3</v>
      </c>
      <c r="H178">
        <f>COUNTIFS('Лицевые счета'!$B$2:$B$5860,A178,'Лицевые счета'!$F$2:$F$5860,"ЮЛ")</f>
        <v>0</v>
      </c>
      <c r="I178" s="23">
        <f>SUMIFS('Лицевые счета'!$H$2:$H$5860,'Лицевые счета'!$B$2:$B$5860,A178,'Лицевые счета'!$F$2:$F$5860,"ФЛ")</f>
        <v>95.800000000000011</v>
      </c>
      <c r="J178">
        <f>SUMIFS('Лицевые счета'!$I$2:$I$5860,'Лицевые счета'!$B$2:$B$5860,A178,'Лицевые счета'!$F$2:$F$5860,"ФЛ")</f>
        <v>3</v>
      </c>
      <c r="K178" s="23">
        <f>SUMIFS('Лицевые счета'!$H$2:$H$5860,'Лицевые счета'!$B$2:$B$5860,A178,'Лицевые счета'!$F$2:$F$5860,"ЮЛ")</f>
        <v>0</v>
      </c>
      <c r="L178" s="23">
        <f>I178+K178</f>
        <v>95.800000000000011</v>
      </c>
      <c r="M178" s="23">
        <f>VLOOKUP(A178,Дома,7,0)</f>
        <v>95.8</v>
      </c>
      <c r="N178" s="23">
        <f>M178-L178</f>
        <v>0</v>
      </c>
      <c r="O178">
        <f>COUNTIFS('Л_с и ПУ'!$B$2:$B$4570,A178,'Л_с и ПУ'!$C$2:$C$4570,"&gt;0")</f>
        <v>3</v>
      </c>
      <c r="P178">
        <f>SUMIF('Л_с и ПУ'!$B$2:$B$4570,A178,'Л_с и ПУ'!$C$2:$C$4570)</f>
        <v>3</v>
      </c>
      <c r="Q178">
        <f>SUMIF('Л_с и ПУ'!$B$2:$B$4570,A178,'Л_с и ПУ'!$F$2:$F$4570)</f>
        <v>0</v>
      </c>
      <c r="R178">
        <f>COUNTIFS('Л_с и ПУ'!$B$2:$B$4570,A178,'Л_с и ПУ'!$E$2:$E$4570,"Нет показаний")</f>
        <v>1</v>
      </c>
      <c r="S178">
        <f>SUMIF('Л_с и ПУ'!$B$2:$B$4570,A178,'Л_с и ПУ'!$K$2:$K$4570)</f>
        <v>118.7</v>
      </c>
      <c r="T178">
        <f>COUNTIFS('Л_с и ПУ'!$B$2:$B$4570,A178,'Л_с и ПУ'!$C$2:$C$4570,"0")</f>
        <v>0</v>
      </c>
      <c r="U178">
        <f>SUMIF('Л_с и ПУ'!$B$2:$B$4570,A178,'Л_с и ПУ'!$J$2:$J$4570)</f>
        <v>0</v>
      </c>
      <c r="V178">
        <f>Q178+S178+U178</f>
        <v>118.7</v>
      </c>
      <c r="W178">
        <f>C178-V178</f>
        <v>35.399999999998997</v>
      </c>
      <c r="X178">
        <f>IF((W178-B178)&gt;0,W178-B178,0)</f>
        <v>24.759999999998996</v>
      </c>
      <c r="Y178" s="26">
        <f>IFERROR(X178/B178,0)</f>
        <v>2.327067669172838</v>
      </c>
      <c r="Z178" s="26">
        <f>O178/F178</f>
        <v>1</v>
      </c>
      <c r="AA178" s="26">
        <f>IFERROR(R178/P178,0)</f>
        <v>0.33333333333333331</v>
      </c>
      <c r="AB178" t="str">
        <f>VLOOKUP(A178,Дома!$A$2:$H$280,2,0)</f>
        <v>пгт Умба</v>
      </c>
      <c r="AC178">
        <f>VLOOKUP(A178,Дома!$A$2:$H$280,6,0)</f>
        <v>5.6</v>
      </c>
      <c r="AD178" s="26">
        <f t="shared" si="2"/>
        <v>6.1558755633725395E-3</v>
      </c>
    </row>
    <row r="179" spans="1:30" x14ac:dyDescent="0.25">
      <c r="A179">
        <v>275475</v>
      </c>
      <c r="B179">
        <f>VLOOKUP(A179,Дома,5,0)*VLOOKUP(A179,Дома,6,0)</f>
        <v>166.82</v>
      </c>
      <c r="C179">
        <f>SUMIF(ОДПУ!$A$2:$A$351,A179,ОДПУ!$J$2:$J$351)</f>
        <v>3359</v>
      </c>
      <c r="D179" t="str">
        <f>VLOOKUP(A179,ОДПУ!$A$2:$J$351,8,0)</f>
        <v>Одноставочный</v>
      </c>
      <c r="E179">
        <f>IF(D179="Одноставочный",COUNTIFS(ОДПУ!$A$2:$A$351,A179),COUNTIFS(ОДПУ!$A$2:$A$351,A179)/2)</f>
        <v>1</v>
      </c>
      <c r="F179">
        <f>COUNTIFS('Лицевые счета'!$B$2:$B$5860,A179)</f>
        <v>15</v>
      </c>
      <c r="G179">
        <f>COUNTIFS('Лицевые счета'!$B$2:$B$5860,A179,'Лицевые счета'!$F$2:$F$5860,"ФЛ")</f>
        <v>15</v>
      </c>
      <c r="H179">
        <f>COUNTIFS('Лицевые счета'!$B$2:$B$5860,A179,'Лицевые счета'!$F$2:$F$5860,"ЮЛ")</f>
        <v>0</v>
      </c>
      <c r="I179" s="23">
        <f>SUMIFS('Лицевые счета'!$H$2:$H$5860,'Лицевые счета'!$B$2:$B$5860,A179,'Лицевые счета'!$F$2:$F$5860,"ФЛ")</f>
        <v>909.7</v>
      </c>
      <c r="J179">
        <f>SUMIFS('Лицевые счета'!$I$2:$I$5860,'Лицевые счета'!$B$2:$B$5860,A179,'Лицевые счета'!$F$2:$F$5860,"ФЛ")</f>
        <v>32</v>
      </c>
      <c r="K179" s="23">
        <f>SUMIFS('Лицевые счета'!$H$2:$H$5860,'Лицевые счета'!$B$2:$B$5860,A179,'Лицевые счета'!$F$2:$F$5860,"ЮЛ")</f>
        <v>0</v>
      </c>
      <c r="L179" s="23">
        <f>I179+K179</f>
        <v>909.7</v>
      </c>
      <c r="M179" s="23">
        <f>VLOOKUP(A179,Дома,7,0)</f>
        <v>909.7</v>
      </c>
      <c r="N179" s="23">
        <f>M179-L179</f>
        <v>0</v>
      </c>
      <c r="O179">
        <f>COUNTIFS('Л_с и ПУ'!$B$2:$B$4570,A179,'Л_с и ПУ'!$C$2:$C$4570,"&gt;0")</f>
        <v>15</v>
      </c>
      <c r="P179">
        <f>SUMIF('Л_с и ПУ'!$B$2:$B$4570,A179,'Л_с и ПУ'!$C$2:$C$4570)</f>
        <v>15</v>
      </c>
      <c r="Q179">
        <f>SUMIF('Л_с и ПУ'!$B$2:$B$4570,A179,'Л_с и ПУ'!$F$2:$F$4570)</f>
        <v>2776</v>
      </c>
      <c r="R179">
        <f>COUNTIFS('Л_с и ПУ'!$B$2:$B$4570,A179,'Л_с и ПУ'!$E$2:$E$4570,"Нет показаний")</f>
        <v>0</v>
      </c>
      <c r="S179">
        <f>SUMIF('Л_с и ПУ'!$B$2:$B$4570,A179,'Л_с и ПУ'!$K$2:$K$4570)</f>
        <v>0</v>
      </c>
      <c r="T179">
        <f>COUNTIFS('Л_с и ПУ'!$B$2:$B$4570,A179,'Л_с и ПУ'!$C$2:$C$4570,"0")</f>
        <v>0</v>
      </c>
      <c r="U179">
        <f>SUMIF('Л_с и ПУ'!$B$2:$B$4570,A179,'Л_с и ПУ'!$J$2:$J$4570)</f>
        <v>0</v>
      </c>
      <c r="V179">
        <f>Q179+S179+U179</f>
        <v>2776</v>
      </c>
      <c r="W179">
        <f>C179-V179</f>
        <v>583</v>
      </c>
      <c r="X179">
        <f>IF((W179-B179)&gt;0,W179-B179,0)</f>
        <v>416.18</v>
      </c>
      <c r="Y179" s="26">
        <f>IFERROR(X179/B179,0)</f>
        <v>2.4947847979858531</v>
      </c>
      <c r="Z179" s="26">
        <f>O179/F179</f>
        <v>1</v>
      </c>
      <c r="AA179" s="26">
        <f>IFERROR(R179/P179,0)</f>
        <v>0</v>
      </c>
      <c r="AB179" t="str">
        <f>VLOOKUP(A179,Дома!$A$2:$H$280,2,0)</f>
        <v>г Апатиты</v>
      </c>
      <c r="AC179">
        <f>VLOOKUP(A179,Дома!$A$2:$H$280,6,0)</f>
        <v>87.8</v>
      </c>
      <c r="AD179" s="26">
        <f t="shared" si="2"/>
        <v>0.17300492610837437</v>
      </c>
    </row>
    <row r="180" spans="1:30" x14ac:dyDescent="0.25">
      <c r="A180">
        <v>58360</v>
      </c>
      <c r="B180">
        <f>VLOOKUP(A180,Дома,5,0)*VLOOKUP(A180,Дома,6,0)</f>
        <v>78.66</v>
      </c>
      <c r="C180">
        <f>SUMIF(ОДПУ!$A$2:$A$351,A180,ОДПУ!$J$2:$J$351)</f>
        <v>1854</v>
      </c>
      <c r="D180" t="str">
        <f>VLOOKUP(A180,ОДПУ!$A$2:$J$351,8,0)</f>
        <v>Одноставочный</v>
      </c>
      <c r="E180">
        <f>IF(D180="Одноставочный",COUNTIFS(ОДПУ!$A$2:$A$351,A180),COUNTIFS(ОДПУ!$A$2:$A$351,A180)/2)</f>
        <v>1</v>
      </c>
      <c r="F180">
        <f>COUNTIFS('Лицевые счета'!$B$2:$B$5860,A180)</f>
        <v>13</v>
      </c>
      <c r="G180">
        <f>COUNTIFS('Лицевые счета'!$B$2:$B$5860,A180,'Лицевые счета'!$F$2:$F$5860,"ФЛ")</f>
        <v>13</v>
      </c>
      <c r="H180">
        <f>COUNTIFS('Лицевые счета'!$B$2:$B$5860,A180,'Лицевые счета'!$F$2:$F$5860,"ЮЛ")</f>
        <v>0</v>
      </c>
      <c r="I180" s="23">
        <f>SUMIFS('Лицевые счета'!$H$2:$H$5860,'Лицевые счета'!$B$2:$B$5860,A180,'Лицевые счета'!$F$2:$F$5860,"ФЛ")</f>
        <v>507.49999999999994</v>
      </c>
      <c r="J180">
        <f>SUMIFS('Лицевые счета'!$I$2:$I$5860,'Лицевые счета'!$B$2:$B$5860,A180,'Лицевые счета'!$F$2:$F$5860,"ФЛ")</f>
        <v>20</v>
      </c>
      <c r="K180" s="23">
        <f>SUMIFS('Лицевые счета'!$H$2:$H$5860,'Лицевые счета'!$B$2:$B$5860,A180,'Лицевые счета'!$F$2:$F$5860,"ЮЛ")</f>
        <v>0</v>
      </c>
      <c r="L180" s="23">
        <f>I180+K180</f>
        <v>507.49999999999994</v>
      </c>
      <c r="M180" s="23">
        <f>VLOOKUP(A180,Дома,7,0)</f>
        <v>507.5</v>
      </c>
      <c r="N180" s="23">
        <f>M180-L180</f>
        <v>0</v>
      </c>
      <c r="O180">
        <f>COUNTIFS('Л_с и ПУ'!$B$2:$B$4570,A180,'Л_с и ПУ'!$C$2:$C$4570,"&gt;0")</f>
        <v>13</v>
      </c>
      <c r="P180">
        <f>SUMIF('Л_с и ПУ'!$B$2:$B$4570,A180,'Л_с и ПУ'!$C$2:$C$4570)</f>
        <v>13</v>
      </c>
      <c r="Q180">
        <f>SUMIF('Л_с и ПУ'!$B$2:$B$4570,A180,'Л_с и ПУ'!$F$2:$F$4570)</f>
        <v>667</v>
      </c>
      <c r="R180">
        <f>COUNTIFS('Л_с и ПУ'!$B$2:$B$4570,A180,'Л_с и ПУ'!$E$2:$E$4570,"Нет показаний")</f>
        <v>4</v>
      </c>
      <c r="S180">
        <f>SUMIF('Л_с и ПУ'!$B$2:$B$4570,A180,'Л_с и ПУ'!$K$2:$K$4570)</f>
        <v>911.2</v>
      </c>
      <c r="T180">
        <f>COUNTIFS('Л_с и ПУ'!$B$2:$B$4570,A180,'Л_с и ПУ'!$C$2:$C$4570,"0")</f>
        <v>0</v>
      </c>
      <c r="U180">
        <f>SUMIF('Л_с и ПУ'!$B$2:$B$4570,A180,'Л_с и ПУ'!$J$2:$J$4570)</f>
        <v>0</v>
      </c>
      <c r="V180">
        <f>Q180+S180+U180</f>
        <v>1578.2</v>
      </c>
      <c r="W180">
        <f>C180-V180</f>
        <v>275.79999999999995</v>
      </c>
      <c r="X180">
        <f>IF((W180-B180)&gt;0,W180-B180,0)</f>
        <v>197.13999999999996</v>
      </c>
      <c r="Y180" s="26">
        <f>IFERROR(X180/B180,0)</f>
        <v>2.5062293414696155</v>
      </c>
      <c r="Z180" s="26">
        <f>O180/F180</f>
        <v>1</v>
      </c>
      <c r="AA180" s="26">
        <f>IFERROR(R180/P180,0)</f>
        <v>0.30769230769230771</v>
      </c>
      <c r="AB180" t="str">
        <f>VLOOKUP(A180,Дома!$A$2:$H$280,2,0)</f>
        <v>нп Нивский</v>
      </c>
      <c r="AC180">
        <f>VLOOKUP(A180,Дома!$A$2:$H$280,6,0)</f>
        <v>41.4</v>
      </c>
      <c r="AD180" s="26">
        <f t="shared" si="2"/>
        <v>4.8038988164307267E-2</v>
      </c>
    </row>
    <row r="181" spans="1:30" x14ac:dyDescent="0.25">
      <c r="A181">
        <v>56790</v>
      </c>
      <c r="B181">
        <f>VLOOKUP(A181,Дома,5,0)*VLOOKUP(A181,Дома,6,0)</f>
        <v>127.86999999999999</v>
      </c>
      <c r="C181">
        <f>SUMIF(ОДПУ!$A$2:$A$351,A181,ОДПУ!$J$2:$J$351)</f>
        <v>1560</v>
      </c>
      <c r="D181" t="str">
        <f>VLOOKUP(A181,ОДПУ!$A$2:$J$351,8,0)</f>
        <v>Одноставочный</v>
      </c>
      <c r="E181">
        <f>IF(D181="Одноставочный",COUNTIFS(ОДПУ!$A$2:$A$351,A181),COUNTIFS(ОДПУ!$A$2:$A$351,A181)/2)</f>
        <v>1</v>
      </c>
      <c r="F181">
        <f>COUNTIFS('Лицевые счета'!$B$2:$B$5860,A181)</f>
        <v>17</v>
      </c>
      <c r="G181">
        <f>COUNTIFS('Лицевые счета'!$B$2:$B$5860,A181,'Лицевые счета'!$F$2:$F$5860,"ФЛ")</f>
        <v>16</v>
      </c>
      <c r="H181">
        <f>COUNTIFS('Лицевые счета'!$B$2:$B$5860,A181,'Лицевые счета'!$F$2:$F$5860,"ЮЛ")</f>
        <v>1</v>
      </c>
      <c r="I181" s="23">
        <f>SUMIFS('Лицевые счета'!$H$2:$H$5860,'Лицевые счета'!$B$2:$B$5860,A181,'Лицевые счета'!$F$2:$F$5860,"ФЛ")</f>
        <v>741.8</v>
      </c>
      <c r="J181">
        <f>SUMIFS('Лицевые счета'!$I$2:$I$5860,'Лицевые счета'!$B$2:$B$5860,A181,'Лицевые счета'!$F$2:$F$5860,"ФЛ")</f>
        <v>28</v>
      </c>
      <c r="K181" s="23">
        <f>SUMIFS('Лицевые счета'!$H$2:$H$5860,'Лицевые счета'!$B$2:$B$5860,A181,'Лицевые счета'!$F$2:$F$5860,"ЮЛ")</f>
        <v>120</v>
      </c>
      <c r="L181" s="23">
        <f>I181+K181</f>
        <v>861.8</v>
      </c>
      <c r="M181" s="23">
        <f>VLOOKUP(A181,Дома,7,0)</f>
        <v>861.8</v>
      </c>
      <c r="N181" s="23">
        <f>M181-L181</f>
        <v>0</v>
      </c>
      <c r="O181">
        <f>COUNTIFS('Л_с и ПУ'!$B$2:$B$4570,A181,'Л_с и ПУ'!$C$2:$C$4570,"&gt;0")</f>
        <v>15</v>
      </c>
      <c r="P181">
        <f>SUMIF('Л_с и ПУ'!$B$2:$B$4570,A181,'Л_с и ПУ'!$C$2:$C$4570)</f>
        <v>15</v>
      </c>
      <c r="Q181">
        <f>SUMIF('Л_с и ПУ'!$B$2:$B$4570,A181,'Л_с и ПУ'!$F$2:$F$4570)</f>
        <v>950</v>
      </c>
      <c r="R181">
        <f>COUNTIFS('Л_с и ПУ'!$B$2:$B$4570,A181,'Л_с и ПУ'!$E$2:$E$4570,"Нет показаний")</f>
        <v>1</v>
      </c>
      <c r="S181">
        <f>SUMIF('Л_с и ПУ'!$B$2:$B$4570,A181,'Л_с и ПУ'!$K$2:$K$4570)</f>
        <v>0</v>
      </c>
      <c r="T181">
        <f>COUNTIFS('Л_с и ПУ'!$B$2:$B$4570,A181,'Л_с и ПУ'!$C$2:$C$4570,"0")</f>
        <v>2</v>
      </c>
      <c r="U181">
        <f>SUMIF('Л_с и ПУ'!$B$2:$B$4570,A181,'Л_с и ПУ'!$J$2:$J$4570)</f>
        <v>318.8</v>
      </c>
      <c r="V181">
        <f>Q181+S181+U181</f>
        <v>1268.8</v>
      </c>
      <c r="W181">
        <f>C181-V181</f>
        <v>291.20000000000005</v>
      </c>
      <c r="X181">
        <f>IF((W181-B181)&gt;0,W181-B181,0)</f>
        <v>163.33000000000004</v>
      </c>
      <c r="Y181" s="26">
        <f>IFERROR(X181/B181,0)</f>
        <v>1.2773128959099089</v>
      </c>
      <c r="Z181" s="26">
        <f>O181/F181</f>
        <v>0.88235294117647056</v>
      </c>
      <c r="AA181" s="26">
        <f>IFERROR(R181/P181,0)</f>
        <v>6.6666666666666666E-2</v>
      </c>
      <c r="AB181" t="str">
        <f>VLOOKUP(A181,Дома!$A$2:$H$280,2,0)</f>
        <v>г Апатиты</v>
      </c>
      <c r="AC181">
        <f>VLOOKUP(A181,Дома!$A$2:$H$280,6,0)</f>
        <v>67.3</v>
      </c>
      <c r="AD181" s="26">
        <f t="shared" si="2"/>
        <v>6.9445877618408827E-2</v>
      </c>
    </row>
    <row r="182" spans="1:30" x14ac:dyDescent="0.25">
      <c r="A182">
        <v>431431</v>
      </c>
      <c r="B182">
        <f>VLOOKUP(A182,Дома,5,0)*VLOOKUP(A182,Дома,6,0)</f>
        <v>386.08</v>
      </c>
      <c r="C182">
        <f>SUMIF(ОДПУ!$A$2:$A$351,A182,ОДПУ!$J$2:$J$351)</f>
        <v>3156</v>
      </c>
      <c r="D182" t="str">
        <f>VLOOKUP(A182,ОДПУ!$A$2:$J$351,8,0)</f>
        <v>Одноставочный</v>
      </c>
      <c r="E182">
        <f>IF(D182="Одноставочный",COUNTIFS(ОДПУ!$A$2:$A$351,A182),COUNTIFS(ОДПУ!$A$2:$A$351,A182)/2)</f>
        <v>1</v>
      </c>
      <c r="F182">
        <f>COUNTIFS('Лицевые счета'!$B$2:$B$5860,A182)</f>
        <v>20</v>
      </c>
      <c r="G182">
        <f>COUNTIFS('Лицевые счета'!$B$2:$B$5860,A182,'Лицевые счета'!$F$2:$F$5860,"ФЛ")</f>
        <v>17</v>
      </c>
      <c r="H182">
        <f>COUNTIFS('Лицевые счета'!$B$2:$B$5860,A182,'Лицевые счета'!$F$2:$F$5860,"ЮЛ")</f>
        <v>3</v>
      </c>
      <c r="I182" s="23">
        <f>SUMIFS('Лицевые счета'!$H$2:$H$5860,'Лицевые счета'!$B$2:$B$5860,A182,'Лицевые счета'!$F$2:$F$5860,"ФЛ")</f>
        <v>606.6</v>
      </c>
      <c r="J182">
        <f>SUMIFS('Лицевые счета'!$I$2:$I$5860,'Лицевые счета'!$B$2:$B$5860,A182,'Лицевые счета'!$F$2:$F$5860,"ФЛ")</f>
        <v>34</v>
      </c>
      <c r="K182" s="23">
        <f>SUMIFS('Лицевые счета'!$H$2:$H$5860,'Лицевые счета'!$B$2:$B$5860,A182,'Лицевые счета'!$F$2:$F$5860,"ЮЛ")</f>
        <v>357.1</v>
      </c>
      <c r="L182" s="23">
        <f>I182+K182</f>
        <v>963.7</v>
      </c>
      <c r="M182" s="23">
        <f>VLOOKUP(A182,Дома,7,0)</f>
        <v>969.1</v>
      </c>
      <c r="N182" s="23">
        <f>M182-L182</f>
        <v>5.3999999999999773</v>
      </c>
      <c r="O182">
        <f>COUNTIFS('Л_с и ПУ'!$B$2:$B$4570,A182,'Л_с и ПУ'!$C$2:$C$4570,"&gt;0")</f>
        <v>9</v>
      </c>
      <c r="P182">
        <f>SUMIF('Л_с и ПУ'!$B$2:$B$4570,A182,'Л_с и ПУ'!$C$2:$C$4570)</f>
        <v>13</v>
      </c>
      <c r="Q182">
        <f>SUMIF('Л_с и ПУ'!$B$2:$B$4570,A182,'Л_с и ПУ'!$F$2:$F$4570)</f>
        <v>1517.9459999999999</v>
      </c>
      <c r="R182">
        <f>COUNTIFS('Л_с и ПУ'!$B$2:$B$4570,A182,'Л_с и ПУ'!$E$2:$E$4570,"Нет показаний")</f>
        <v>1</v>
      </c>
      <c r="S182">
        <f>SUMIF('Л_с и ПУ'!$B$2:$B$4570,A182,'Л_с и ПУ'!$K$2:$K$4570)</f>
        <v>92</v>
      </c>
      <c r="T182">
        <f>COUNTIFS('Л_с и ПУ'!$B$2:$B$4570,A182,'Л_с и ПУ'!$C$2:$C$4570,"0")</f>
        <v>11</v>
      </c>
      <c r="U182">
        <f>SUMIF('Л_с и ПУ'!$B$2:$B$4570,A182,'Л_с и ПУ'!$J$2:$J$4570)</f>
        <v>1252.4000000000001</v>
      </c>
      <c r="V182">
        <f>Q182+S182+U182</f>
        <v>2862.346</v>
      </c>
      <c r="W182">
        <f>C182-V182</f>
        <v>293.654</v>
      </c>
      <c r="X182">
        <f>IF((W182-B182)&gt;0,W182-B182,0)</f>
        <v>0</v>
      </c>
      <c r="Y182" s="26">
        <f>IFERROR(X182/B182,0)</f>
        <v>0</v>
      </c>
      <c r="Z182" s="26">
        <f>O182/F182</f>
        <v>0.45</v>
      </c>
      <c r="AA182" s="26">
        <f>IFERROR(R182/P182,0)</f>
        <v>7.6923076923076927E-2</v>
      </c>
      <c r="AB182" t="str">
        <f>VLOOKUP(A182,Дома!$A$2:$H$280,2,0)</f>
        <v>г Мурманск</v>
      </c>
      <c r="AC182">
        <f>VLOOKUP(A182,Дома!$A$2:$H$280,6,0)</f>
        <v>203.2</v>
      </c>
      <c r="AD182" s="26">
        <f t="shared" si="2"/>
        <v>0.61538461538461542</v>
      </c>
    </row>
    <row r="183" spans="1:30" x14ac:dyDescent="0.25">
      <c r="A183">
        <v>58378</v>
      </c>
      <c r="B183">
        <f>VLOOKUP(A183,Дома,5,0)*VLOOKUP(A183,Дома,6,0)</f>
        <v>64.790000000000006</v>
      </c>
      <c r="C183">
        <f>SUMIF(ОДПУ!$A$2:$A$351,A183,ОДПУ!$J$2:$J$351)</f>
        <v>1647</v>
      </c>
      <c r="D183" t="str">
        <f>VLOOKUP(A183,ОДПУ!$A$2:$J$351,8,0)</f>
        <v>Двухзонный</v>
      </c>
      <c r="E183">
        <f>IF(D183="Одноставочный",COUNTIFS(ОДПУ!$A$2:$A$351,A183),COUNTIFS(ОДПУ!$A$2:$A$351,A183)/2)</f>
        <v>1</v>
      </c>
      <c r="F183">
        <f>COUNTIFS('Лицевые счета'!$B$2:$B$5860,A183)</f>
        <v>6</v>
      </c>
      <c r="G183">
        <f>COUNTIFS('Лицевые счета'!$B$2:$B$5860,A183,'Лицевые счета'!$F$2:$F$5860,"ФЛ")</f>
        <v>6</v>
      </c>
      <c r="H183">
        <f>COUNTIFS('Лицевые счета'!$B$2:$B$5860,A183,'Лицевые счета'!$F$2:$F$5860,"ЮЛ")</f>
        <v>0</v>
      </c>
      <c r="I183" s="23">
        <f>SUMIFS('Лицевые счета'!$H$2:$H$5860,'Лицевые счета'!$B$2:$B$5860,A183,'Лицевые счета'!$F$2:$F$5860,"ФЛ")</f>
        <v>330.2</v>
      </c>
      <c r="J183">
        <f>SUMIFS('Лицевые счета'!$I$2:$I$5860,'Лицевые счета'!$B$2:$B$5860,A183,'Лицевые счета'!$F$2:$F$5860,"ФЛ")</f>
        <v>8</v>
      </c>
      <c r="K183" s="23">
        <f>SUMIFS('Лицевые счета'!$H$2:$H$5860,'Лицевые счета'!$B$2:$B$5860,A183,'Лицевые счета'!$F$2:$F$5860,"ЮЛ")</f>
        <v>0</v>
      </c>
      <c r="L183" s="23">
        <f>I183+K183</f>
        <v>330.2</v>
      </c>
      <c r="M183" s="23">
        <f>VLOOKUP(A183,Дома,7,0)</f>
        <v>330.2</v>
      </c>
      <c r="N183" s="23">
        <f>M183-L183</f>
        <v>0</v>
      </c>
      <c r="O183">
        <f>COUNTIFS('Л_с и ПУ'!$B$2:$B$4570,A183,'Л_с и ПУ'!$C$2:$C$4570,"&gt;0")</f>
        <v>6</v>
      </c>
      <c r="P183">
        <f>SUMIF('Л_с и ПУ'!$B$2:$B$4570,A183,'Л_с и ПУ'!$C$2:$C$4570)</f>
        <v>6</v>
      </c>
      <c r="Q183">
        <f>SUMIF('Л_с и ПУ'!$B$2:$B$4570,A183,'Л_с и ПУ'!$F$2:$F$4570)</f>
        <v>1184</v>
      </c>
      <c r="R183">
        <f>COUNTIFS('Л_с и ПУ'!$B$2:$B$4570,A183,'Л_с и ПУ'!$E$2:$E$4570,"Нет показаний")</f>
        <v>1</v>
      </c>
      <c r="S183">
        <f>SUMIF('Л_с и ПУ'!$B$2:$B$4570,A183,'Л_с и ПУ'!$K$2:$K$4570)</f>
        <v>207.8</v>
      </c>
      <c r="T183">
        <f>COUNTIFS('Л_с и ПУ'!$B$2:$B$4570,A183,'Л_с и ПУ'!$C$2:$C$4570,"0")</f>
        <v>0</v>
      </c>
      <c r="U183">
        <f>SUMIF('Л_с и ПУ'!$B$2:$B$4570,A183,'Л_с и ПУ'!$J$2:$J$4570)</f>
        <v>0</v>
      </c>
      <c r="V183">
        <f>Q183+S183+U183</f>
        <v>1391.8</v>
      </c>
      <c r="W183">
        <f>C183-V183</f>
        <v>255.20000000000005</v>
      </c>
      <c r="X183">
        <f>IF((W183-B183)&gt;0,W183-B183,0)</f>
        <v>190.41000000000003</v>
      </c>
      <c r="Y183" s="26">
        <f>IFERROR(X183/B183,0)</f>
        <v>2.9388794567062821</v>
      </c>
      <c r="Z183" s="26">
        <f>O183/F183</f>
        <v>1</v>
      </c>
      <c r="AA183" s="26">
        <f>IFERROR(R183/P183,0)</f>
        <v>0.16666666666666666</v>
      </c>
      <c r="AB183" t="str">
        <f>VLOOKUP(A183,Дома!$A$2:$H$280,2,0)</f>
        <v>нп Нивский</v>
      </c>
      <c r="AC183">
        <f>VLOOKUP(A183,Дома!$A$2:$H$280,6,0)</f>
        <v>34.1</v>
      </c>
      <c r="AD183" s="26">
        <f t="shared" si="2"/>
        <v>3.9752856143623228E-2</v>
      </c>
    </row>
    <row r="184" spans="1:30" x14ac:dyDescent="0.25">
      <c r="A184">
        <v>56778</v>
      </c>
      <c r="B184">
        <f>VLOOKUP(A184,Дома,5,0)*VLOOKUP(A184,Дома,6,0)</f>
        <v>127.3</v>
      </c>
      <c r="C184">
        <f>SUMIF(ОДПУ!$A$2:$A$351,A184,ОДПУ!$J$2:$J$351)</f>
        <v>3032</v>
      </c>
      <c r="D184" t="str">
        <f>VLOOKUP(A184,ОДПУ!$A$2:$J$351,8,0)</f>
        <v>Одноставочный</v>
      </c>
      <c r="E184">
        <f>IF(D184="Одноставочный",COUNTIFS(ОДПУ!$A$2:$A$351,A184),COUNTIFS(ОДПУ!$A$2:$A$351,A184)/2)</f>
        <v>1</v>
      </c>
      <c r="F184">
        <f>COUNTIFS('Лицевые счета'!$B$2:$B$5860,A184)</f>
        <v>17</v>
      </c>
      <c r="G184">
        <f>COUNTIFS('Лицевые счета'!$B$2:$B$5860,A184,'Лицевые счета'!$F$2:$F$5860,"ФЛ")</f>
        <v>16</v>
      </c>
      <c r="H184">
        <f>COUNTIFS('Лицевые счета'!$B$2:$B$5860,A184,'Лицевые счета'!$F$2:$F$5860,"ЮЛ")</f>
        <v>1</v>
      </c>
      <c r="I184" s="23">
        <f>SUMIFS('Лицевые счета'!$H$2:$H$5860,'Лицевые счета'!$B$2:$B$5860,A184,'Лицевые счета'!$F$2:$F$5860,"ФЛ")</f>
        <v>746.00000000000011</v>
      </c>
      <c r="J184">
        <f>SUMIFS('Лицевые счета'!$I$2:$I$5860,'Лицевые счета'!$B$2:$B$5860,A184,'Лицевые счета'!$F$2:$F$5860,"ФЛ")</f>
        <v>33</v>
      </c>
      <c r="K184" s="23">
        <f>SUMIFS('Лицевые счета'!$H$2:$H$5860,'Лицевые счета'!$B$2:$B$5860,A184,'Лицевые счета'!$F$2:$F$5860,"ЮЛ")</f>
        <v>111.8</v>
      </c>
      <c r="L184" s="23">
        <f>I184+K184</f>
        <v>857.80000000000007</v>
      </c>
      <c r="M184" s="23">
        <f>VLOOKUP(A184,Дома,7,0)</f>
        <v>857.8</v>
      </c>
      <c r="N184" s="23">
        <f>M184-L184</f>
        <v>0</v>
      </c>
      <c r="O184">
        <f>COUNTIFS('Л_с и ПУ'!$B$2:$B$4570,A184,'Л_с и ПУ'!$C$2:$C$4570,"&gt;0")</f>
        <v>17</v>
      </c>
      <c r="P184">
        <f>SUMIF('Л_с и ПУ'!$B$2:$B$4570,A184,'Л_с и ПУ'!$C$2:$C$4570)</f>
        <v>17</v>
      </c>
      <c r="Q184">
        <f>SUMIF('Л_с и ПУ'!$B$2:$B$4570,A184,'Л_с и ПУ'!$F$2:$F$4570)</f>
        <v>2347</v>
      </c>
      <c r="R184">
        <f>COUNTIFS('Л_с и ПУ'!$B$2:$B$4570,A184,'Л_с и ПУ'!$E$2:$E$4570,"Нет показаний")</f>
        <v>2</v>
      </c>
      <c r="S184">
        <f>SUMIF('Л_с и ПУ'!$B$2:$B$4570,A184,'Л_с и ПУ'!$K$2:$K$4570)</f>
        <v>142</v>
      </c>
      <c r="T184">
        <f>COUNTIFS('Л_с и ПУ'!$B$2:$B$4570,A184,'Л_с и ПУ'!$C$2:$C$4570,"0")</f>
        <v>0</v>
      </c>
      <c r="U184">
        <f>SUMIF('Л_с и ПУ'!$B$2:$B$4570,A184,'Л_с и ПУ'!$J$2:$J$4570)</f>
        <v>0</v>
      </c>
      <c r="V184">
        <f>Q184+S184+U184</f>
        <v>2489</v>
      </c>
      <c r="W184">
        <f>C184-V184</f>
        <v>543</v>
      </c>
      <c r="X184">
        <f>IF((W184-B184)&gt;0,W184-B184,0)</f>
        <v>415.7</v>
      </c>
      <c r="Y184" s="26">
        <f>IFERROR(X184/B184,0)</f>
        <v>3.2655145326001569</v>
      </c>
      <c r="Z184" s="26">
        <f>O184/F184</f>
        <v>1</v>
      </c>
      <c r="AA184" s="26">
        <f>IFERROR(R184/P184,0)</f>
        <v>0.11764705882352941</v>
      </c>
      <c r="AB184" t="str">
        <f>VLOOKUP(A184,Дома!$A$2:$H$280,2,0)</f>
        <v>г Апатиты</v>
      </c>
      <c r="AC184">
        <f>VLOOKUP(A184,Дома!$A$2:$H$280,6,0)</f>
        <v>67</v>
      </c>
      <c r="AD184" s="26">
        <f t="shared" si="2"/>
        <v>0.40434520217260111</v>
      </c>
    </row>
    <row r="185" spans="1:30" x14ac:dyDescent="0.25">
      <c r="A185">
        <v>1594</v>
      </c>
      <c r="B185">
        <f>VLOOKUP(A185,Дома,5,0)*VLOOKUP(A185,Дома,6,0)</f>
        <v>47.309999999999995</v>
      </c>
      <c r="C185">
        <f>SUMIF(ОДПУ!$A$2:$A$351,A185,ОДПУ!$J$2:$J$351)</f>
        <v>673</v>
      </c>
      <c r="D185" t="str">
        <f>VLOOKUP(A185,ОДПУ!$A$2:$J$351,8,0)</f>
        <v>Одноставочный</v>
      </c>
      <c r="E185">
        <f>IF(D185="Одноставочный",COUNTIFS(ОДПУ!$A$2:$A$351,A185),COUNTIFS(ОДПУ!$A$2:$A$351,A185)/2)</f>
        <v>1</v>
      </c>
      <c r="F185">
        <f>COUNTIFS('Лицевые счета'!$B$2:$B$5860,A185)</f>
        <v>3</v>
      </c>
      <c r="G185">
        <f>COUNTIFS('Лицевые счета'!$B$2:$B$5860,A185,'Лицевые счета'!$F$2:$F$5860,"ФЛ")</f>
        <v>3</v>
      </c>
      <c r="H185">
        <f>COUNTIFS('Лицевые счета'!$B$2:$B$5860,A185,'Лицевые счета'!$F$2:$F$5860,"ЮЛ")</f>
        <v>0</v>
      </c>
      <c r="I185" s="23">
        <f>SUMIFS('Лицевые счета'!$H$2:$H$5860,'Лицевые счета'!$B$2:$B$5860,A185,'Лицевые счета'!$F$2:$F$5860,"ФЛ")</f>
        <v>165.7</v>
      </c>
      <c r="J185">
        <f>SUMIFS('Лицевые счета'!$I$2:$I$5860,'Лицевые счета'!$B$2:$B$5860,A185,'Лицевые счета'!$F$2:$F$5860,"ФЛ")</f>
        <v>6</v>
      </c>
      <c r="K185" s="23">
        <f>SUMIFS('Лицевые счета'!$H$2:$H$5860,'Лицевые счета'!$B$2:$B$5860,A185,'Лицевые счета'!$F$2:$F$5860,"ЮЛ")</f>
        <v>0</v>
      </c>
      <c r="L185" s="23">
        <f>I185+K185</f>
        <v>165.7</v>
      </c>
      <c r="M185" s="23">
        <f>VLOOKUP(A185,Дома,7,0)</f>
        <v>165.7</v>
      </c>
      <c r="N185" s="23">
        <f>M185-L185</f>
        <v>0</v>
      </c>
      <c r="O185">
        <f>COUNTIFS('Л_с и ПУ'!$B$2:$B$4570,A185,'Л_с и ПУ'!$C$2:$C$4570,"&gt;0")</f>
        <v>3</v>
      </c>
      <c r="P185">
        <f>SUMIF('Л_с и ПУ'!$B$2:$B$4570,A185,'Л_с и ПУ'!$C$2:$C$4570)</f>
        <v>3</v>
      </c>
      <c r="Q185">
        <f>SUMIF('Л_с и ПУ'!$B$2:$B$4570,A185,'Л_с и ПУ'!$F$2:$F$4570)</f>
        <v>470</v>
      </c>
      <c r="R185">
        <f>COUNTIFS('Л_с и ПУ'!$B$2:$B$4570,A185,'Л_с и ПУ'!$E$2:$E$4570,"Нет показаний")</f>
        <v>0</v>
      </c>
      <c r="S185">
        <f>SUMIF('Л_с и ПУ'!$B$2:$B$4570,A185,'Л_с и ПУ'!$K$2:$K$4570)</f>
        <v>0</v>
      </c>
      <c r="T185">
        <f>COUNTIFS('Л_с и ПУ'!$B$2:$B$4570,A185,'Л_с и ПУ'!$C$2:$C$4570,"0")</f>
        <v>0</v>
      </c>
      <c r="U185">
        <f>SUMIF('Л_с и ПУ'!$B$2:$B$4570,A185,'Л_с и ПУ'!$J$2:$J$4570)</f>
        <v>0</v>
      </c>
      <c r="V185">
        <f>Q185+S185+U185</f>
        <v>470</v>
      </c>
      <c r="W185">
        <f>C185-V185</f>
        <v>203</v>
      </c>
      <c r="X185">
        <f>IF((W185-B185)&gt;0,W185-B185,0)</f>
        <v>155.69</v>
      </c>
      <c r="Y185" s="26">
        <f>IFERROR(X185/B185,0)</f>
        <v>3.2908476009300363</v>
      </c>
      <c r="Z185" s="26">
        <f>O185/F185</f>
        <v>1</v>
      </c>
      <c r="AA185" s="26">
        <f>IFERROR(R185/P185,0)</f>
        <v>0</v>
      </c>
      <c r="AB185" t="str">
        <f>VLOOKUP(A185,Дома!$A$2:$H$280,2,0)</f>
        <v>нп Африканда 2</v>
      </c>
      <c r="AC185">
        <f>VLOOKUP(A185,Дома!$A$2:$H$280,6,0)</f>
        <v>24.9</v>
      </c>
      <c r="AD185" s="26">
        <f t="shared" si="2"/>
        <v>2.8301886792452831E-2</v>
      </c>
    </row>
    <row r="186" spans="1:30" x14ac:dyDescent="0.25">
      <c r="A186">
        <v>431544</v>
      </c>
      <c r="B186">
        <f>VLOOKUP(A186,Дома,5,0)*VLOOKUP(A186,Дома,6,0)</f>
        <v>173.47</v>
      </c>
      <c r="C186">
        <f>SUMIF(ОДПУ!$A$2:$A$351,A186,ОДПУ!$J$2:$J$351)</f>
        <v>2453</v>
      </c>
      <c r="D186" t="str">
        <f>VLOOKUP(A186,ОДПУ!$A$2:$J$351,8,0)</f>
        <v>Одноставочный</v>
      </c>
      <c r="E186">
        <f>IF(D186="Одноставочный",COUNTIFS(ОДПУ!$A$2:$A$351,A186),COUNTIFS(ОДПУ!$A$2:$A$351,A186)/2)</f>
        <v>1</v>
      </c>
      <c r="F186">
        <f>COUNTIFS('Лицевые счета'!$B$2:$B$5860,A186)</f>
        <v>14</v>
      </c>
      <c r="G186">
        <f>COUNTIFS('Лицевые счета'!$B$2:$B$5860,A186,'Лицевые счета'!$F$2:$F$5860,"ФЛ")</f>
        <v>11</v>
      </c>
      <c r="H186">
        <f>COUNTIFS('Лицевые счета'!$B$2:$B$5860,A186,'Лицевые счета'!$F$2:$F$5860,"ЮЛ")</f>
        <v>3</v>
      </c>
      <c r="I186" s="23">
        <f>SUMIFS('Лицевые счета'!$H$2:$H$5860,'Лицевые счета'!$B$2:$B$5860,A186,'Лицевые счета'!$F$2:$F$5860,"ФЛ")</f>
        <v>642.90000000000009</v>
      </c>
      <c r="J186">
        <f>SUMIFS('Лицевые счета'!$I$2:$I$5860,'Лицевые счета'!$B$2:$B$5860,A186,'Лицевые счета'!$F$2:$F$5860,"ФЛ")</f>
        <v>21</v>
      </c>
      <c r="K186" s="23">
        <f>SUMIFS('Лицевые счета'!$H$2:$H$5860,'Лицевые счета'!$B$2:$B$5860,A186,'Лицевые счета'!$F$2:$F$5860,"ЮЛ")</f>
        <v>236.9</v>
      </c>
      <c r="L186" s="23">
        <f>I186+K186</f>
        <v>879.80000000000007</v>
      </c>
      <c r="M186" s="23">
        <f>VLOOKUP(A186,Дома,7,0)</f>
        <v>879.8</v>
      </c>
      <c r="N186" s="23">
        <f>M186-L186</f>
        <v>0</v>
      </c>
      <c r="O186">
        <f>COUNTIFS('Л_с и ПУ'!$B$2:$B$4570,A186,'Л_с и ПУ'!$C$2:$C$4570,"&gt;0")</f>
        <v>14</v>
      </c>
      <c r="P186">
        <f>SUMIF('Л_с и ПУ'!$B$2:$B$4570,A186,'Л_с и ПУ'!$C$2:$C$4570)</f>
        <v>14</v>
      </c>
      <c r="Q186">
        <f>SUMIF('Л_с и ПУ'!$B$2:$B$4570,A186,'Л_с и ПУ'!$F$2:$F$4570)</f>
        <v>1217.5915</v>
      </c>
      <c r="R186">
        <f>COUNTIFS('Л_с и ПУ'!$B$2:$B$4570,A186,'Л_с и ПУ'!$E$2:$E$4570,"Нет показаний")</f>
        <v>3</v>
      </c>
      <c r="S186">
        <f>SUMIF('Л_с и ПУ'!$B$2:$B$4570,A186,'Л_с и ПУ'!$K$2:$K$4570)</f>
        <v>490.5</v>
      </c>
      <c r="T186">
        <f>COUNTIFS('Л_с и ПУ'!$B$2:$B$4570,A186,'Л_с и ПУ'!$C$2:$C$4570,"0")</f>
        <v>0</v>
      </c>
      <c r="U186">
        <f>SUMIF('Л_с и ПУ'!$B$2:$B$4570,A186,'Л_с и ПУ'!$J$2:$J$4570)</f>
        <v>0</v>
      </c>
      <c r="V186">
        <f>Q186+S186+U186</f>
        <v>1708.0915</v>
      </c>
      <c r="W186">
        <f>C186-V186</f>
        <v>744.9085</v>
      </c>
      <c r="X186">
        <f>IF((W186-B186)&gt;0,W186-B186,0)</f>
        <v>571.43849999999998</v>
      </c>
      <c r="Y186" s="26">
        <f>IFERROR(X186/B186,0)</f>
        <v>3.2941632558943907</v>
      </c>
      <c r="Z186" s="26">
        <f>O186/F186</f>
        <v>1</v>
      </c>
      <c r="AA186" s="26">
        <f>IFERROR(R186/P186,0)</f>
        <v>0.21428571428571427</v>
      </c>
      <c r="AB186" t="str">
        <f>VLOOKUP(A186,Дома!$A$2:$H$280,2,0)</f>
        <v>г Мурманск</v>
      </c>
      <c r="AC186">
        <f>VLOOKUP(A186,Дома!$A$2:$H$280,6,0)</f>
        <v>91.3</v>
      </c>
      <c r="AD186" s="26">
        <f t="shared" si="2"/>
        <v>0.21614583333333334</v>
      </c>
    </row>
    <row r="187" spans="1:30" x14ac:dyDescent="0.25">
      <c r="A187">
        <v>258762</v>
      </c>
      <c r="B187">
        <f>VLOOKUP(A187,Дома,5,0)*VLOOKUP(A187,Дома,6,0)</f>
        <v>70.680000000000007</v>
      </c>
      <c r="C187">
        <f>SUMIF(ОДПУ!$A$2:$A$351,A187,ОДПУ!$J$2:$J$351)</f>
        <v>1200</v>
      </c>
      <c r="D187" t="str">
        <f>VLOOKUP(A187,ОДПУ!$A$2:$J$351,8,0)</f>
        <v>Одноставочный</v>
      </c>
      <c r="E187">
        <f>IF(D187="Одноставочный",COUNTIFS(ОДПУ!$A$2:$A$351,A187),COUNTIFS(ОДПУ!$A$2:$A$351,A187)/2)</f>
        <v>1</v>
      </c>
      <c r="F187">
        <f>COUNTIFS('Лицевые счета'!$B$2:$B$5860,A187)</f>
        <v>8</v>
      </c>
      <c r="G187">
        <f>COUNTIFS('Лицевые счета'!$B$2:$B$5860,A187,'Лицевые счета'!$F$2:$F$5860,"ФЛ")</f>
        <v>8</v>
      </c>
      <c r="H187">
        <f>COUNTIFS('Лицевые счета'!$B$2:$B$5860,A187,'Лицевые счета'!$F$2:$F$5860,"ЮЛ")</f>
        <v>0</v>
      </c>
      <c r="I187" s="23">
        <f>SUMIFS('Лицевые счета'!$H$2:$H$5860,'Лицевые счета'!$B$2:$B$5860,A187,'Лицевые счета'!$F$2:$F$5860,"ФЛ")</f>
        <v>422.4</v>
      </c>
      <c r="J187">
        <f>SUMIFS('Лицевые счета'!$I$2:$I$5860,'Лицевые счета'!$B$2:$B$5860,A187,'Лицевые счета'!$F$2:$F$5860,"ФЛ")</f>
        <v>19</v>
      </c>
      <c r="K187" s="23">
        <f>SUMIFS('Лицевые счета'!$H$2:$H$5860,'Лицевые счета'!$B$2:$B$5860,A187,'Лицевые счета'!$F$2:$F$5860,"ЮЛ")</f>
        <v>0</v>
      </c>
      <c r="L187" s="23">
        <f>I187+K187</f>
        <v>422.4</v>
      </c>
      <c r="M187" s="23">
        <f>VLOOKUP(A187,Дома,7,0)</f>
        <v>422.4</v>
      </c>
      <c r="N187" s="23">
        <f>M187-L187</f>
        <v>0</v>
      </c>
      <c r="O187">
        <f>COUNTIFS('Л_с и ПУ'!$B$2:$B$4570,A187,'Л_с и ПУ'!$C$2:$C$4570,"&gt;0")</f>
        <v>8</v>
      </c>
      <c r="P187">
        <f>SUMIF('Л_с и ПУ'!$B$2:$B$4570,A187,'Л_с и ПУ'!$C$2:$C$4570)</f>
        <v>8</v>
      </c>
      <c r="Q187">
        <f>SUMIF('Л_с и ПУ'!$B$2:$B$4570,A187,'Л_с и ПУ'!$F$2:$F$4570)</f>
        <v>546</v>
      </c>
      <c r="R187">
        <f>COUNTIFS('Л_с и ПУ'!$B$2:$B$4570,A187,'Л_с и ПУ'!$E$2:$E$4570,"Нет показаний")</f>
        <v>2</v>
      </c>
      <c r="S187">
        <f>SUMIF('Л_с и ПУ'!$B$2:$B$4570,A187,'Л_с и ПУ'!$K$2:$K$4570)</f>
        <v>336.3</v>
      </c>
      <c r="T187">
        <f>COUNTIFS('Л_с и ПУ'!$B$2:$B$4570,A187,'Л_с и ПУ'!$C$2:$C$4570,"0")</f>
        <v>0</v>
      </c>
      <c r="U187">
        <f>SUMIF('Л_с и ПУ'!$B$2:$B$4570,A187,'Л_с и ПУ'!$J$2:$J$4570)</f>
        <v>0</v>
      </c>
      <c r="V187">
        <f>Q187+S187+U187</f>
        <v>882.3</v>
      </c>
      <c r="W187">
        <f>C187-V187</f>
        <v>317.70000000000005</v>
      </c>
      <c r="X187">
        <f>IF((W187-B187)&gt;0,W187-B187,0)</f>
        <v>247.02000000000004</v>
      </c>
      <c r="Y187" s="26">
        <f>IFERROR(X187/B187,0)</f>
        <v>3.4949066213921904</v>
      </c>
      <c r="Z187" s="26">
        <f>O187/F187</f>
        <v>1</v>
      </c>
      <c r="AA187" s="26">
        <f>IFERROR(R187/P187,0)</f>
        <v>0.25</v>
      </c>
      <c r="AB187" t="str">
        <f>VLOOKUP(A187,Дома!$A$2:$H$280,2,0)</f>
        <v>г Кола</v>
      </c>
      <c r="AC187">
        <f>VLOOKUP(A187,Дома!$A$2:$H$280,6,0)</f>
        <v>37.200000000000003</v>
      </c>
      <c r="AD187" s="26">
        <f t="shared" si="2"/>
        <v>7.8052874527906005E-2</v>
      </c>
    </row>
    <row r="188" spans="1:30" x14ac:dyDescent="0.25">
      <c r="A188">
        <v>347743</v>
      </c>
      <c r="B188">
        <f>VLOOKUP(A188,Дома,5,0)*VLOOKUP(A188,Дома,6,0)</f>
        <v>113.05</v>
      </c>
      <c r="C188">
        <f>SUMIF(ОДПУ!$A$2:$A$351,A188,ОДПУ!$J$2:$J$351)</f>
        <v>1921.1799999999901</v>
      </c>
      <c r="D188" t="str">
        <f>VLOOKUP(A188,ОДПУ!$A$2:$J$351,8,0)</f>
        <v>Одноставочный</v>
      </c>
      <c r="E188">
        <f>IF(D188="Одноставочный",COUNTIFS(ОДПУ!$A$2:$A$351,A188),COUNTIFS(ОДПУ!$A$2:$A$351,A188)/2)</f>
        <v>1</v>
      </c>
      <c r="F188">
        <f>COUNTIFS('Лицевые счета'!$B$2:$B$5860,A188)</f>
        <v>12</v>
      </c>
      <c r="G188">
        <f>COUNTIFS('Лицевые счета'!$B$2:$B$5860,A188,'Лицевые счета'!$F$2:$F$5860,"ФЛ")</f>
        <v>12</v>
      </c>
      <c r="H188">
        <f>COUNTIFS('Лицевые счета'!$B$2:$B$5860,A188,'Лицевые счета'!$F$2:$F$5860,"ЮЛ")</f>
        <v>0</v>
      </c>
      <c r="I188" s="23">
        <f>SUMIFS('Лицевые счета'!$H$2:$H$5860,'Лицевые счета'!$B$2:$B$5860,A188,'Лицевые счета'!$F$2:$F$5860,"ФЛ")</f>
        <v>476.59999999999997</v>
      </c>
      <c r="J188">
        <f>SUMIFS('Лицевые счета'!$I$2:$I$5860,'Лицевые счета'!$B$2:$B$5860,A188,'Лицевые счета'!$F$2:$F$5860,"ФЛ")</f>
        <v>20</v>
      </c>
      <c r="K188" s="23">
        <f>SUMIFS('Лицевые счета'!$H$2:$H$5860,'Лицевые счета'!$B$2:$B$5860,A188,'Лицевые счета'!$F$2:$F$5860,"ЮЛ")</f>
        <v>0</v>
      </c>
      <c r="L188" s="23">
        <f>I188+K188</f>
        <v>476.59999999999997</v>
      </c>
      <c r="M188" s="23">
        <f>VLOOKUP(A188,Дома,7,0)</f>
        <v>476.6</v>
      </c>
      <c r="N188" s="23">
        <f>M188-L188</f>
        <v>0</v>
      </c>
      <c r="O188">
        <f>COUNTIFS('Л_с и ПУ'!$B$2:$B$4570,A188,'Л_с и ПУ'!$C$2:$C$4570,"&gt;0")</f>
        <v>11</v>
      </c>
      <c r="P188">
        <f>SUMIF('Л_с и ПУ'!$B$2:$B$4570,A188,'Л_с и ПУ'!$C$2:$C$4570)</f>
        <v>11</v>
      </c>
      <c r="Q188">
        <f>SUMIF('Л_с и ПУ'!$B$2:$B$4570,A188,'Л_с и ПУ'!$F$2:$F$4570)</f>
        <v>1307.5999999999999</v>
      </c>
      <c r="R188">
        <f>COUNTIFS('Л_с и ПУ'!$B$2:$B$4570,A188,'Л_с и ПУ'!$E$2:$E$4570,"Нет показаний")</f>
        <v>1</v>
      </c>
      <c r="S188">
        <f>SUMIF('Л_с и ПУ'!$B$2:$B$4570,A188,'Л_с и ПУ'!$K$2:$K$4570)</f>
        <v>132.60000000000002</v>
      </c>
      <c r="T188">
        <f>COUNTIFS('Л_с и ПУ'!$B$2:$B$4570,A188,'Л_с и ПУ'!$C$2:$C$4570,"0")</f>
        <v>1</v>
      </c>
      <c r="U188">
        <f>SUMIF('Л_с и ПУ'!$B$2:$B$4570,A188,'Л_с и ПУ'!$J$2:$J$4570)</f>
        <v>114</v>
      </c>
      <c r="V188">
        <f>Q188+S188+U188</f>
        <v>1554.1999999999998</v>
      </c>
      <c r="W188">
        <f>C188-V188</f>
        <v>366.97999999999024</v>
      </c>
      <c r="X188">
        <f>IF((W188-B188)&gt;0,W188-B188,0)</f>
        <v>253.92999999999023</v>
      </c>
      <c r="Y188" s="26">
        <f>IFERROR(X188/B188,0)</f>
        <v>2.2461742591772689</v>
      </c>
      <c r="Z188" s="26">
        <f>O188/F188</f>
        <v>0.91666666666666663</v>
      </c>
      <c r="AA188" s="26">
        <f>IFERROR(R188/P188,0)</f>
        <v>9.0909090909090912E-2</v>
      </c>
      <c r="AB188" t="str">
        <f>VLOOKUP(A188,Дома!$A$2:$H$280,2,0)</f>
        <v>г Кандалакша</v>
      </c>
      <c r="AC188">
        <f>VLOOKUP(A188,Дома!$A$2:$H$280,6,0)</f>
        <v>59.5</v>
      </c>
      <c r="AD188" s="26">
        <f t="shared" si="2"/>
        <v>0.21834862385321102</v>
      </c>
    </row>
    <row r="189" spans="1:30" x14ac:dyDescent="0.25">
      <c r="A189">
        <v>58376</v>
      </c>
      <c r="B189">
        <f>VLOOKUP(A189,Дома,5,0)*VLOOKUP(A189,Дома,6,0)</f>
        <v>71.25</v>
      </c>
      <c r="C189">
        <f>SUMIF(ОДПУ!$A$2:$A$351,A189,ОДПУ!$J$2:$J$351)</f>
        <v>753</v>
      </c>
      <c r="D189" t="str">
        <f>VLOOKUP(A189,ОДПУ!$A$2:$J$351,8,0)</f>
        <v>Двухзонный</v>
      </c>
      <c r="E189">
        <f>IF(D189="Одноставочный",COUNTIFS(ОДПУ!$A$2:$A$351,A189),COUNTIFS(ОДПУ!$A$2:$A$351,A189)/2)</f>
        <v>1</v>
      </c>
      <c r="F189">
        <f>COUNTIFS('Лицевые счета'!$B$2:$B$5860,A189)</f>
        <v>6</v>
      </c>
      <c r="G189">
        <f>COUNTIFS('Лицевые счета'!$B$2:$B$5860,A189,'Лицевые счета'!$F$2:$F$5860,"ФЛ")</f>
        <v>6</v>
      </c>
      <c r="H189">
        <f>COUNTIFS('Лицевые счета'!$B$2:$B$5860,A189,'Лицевые счета'!$F$2:$F$5860,"ЮЛ")</f>
        <v>0</v>
      </c>
      <c r="I189" s="23">
        <f>SUMIFS('Лицевые счета'!$H$2:$H$5860,'Лицевые счета'!$B$2:$B$5860,A189,'Лицевые счета'!$F$2:$F$5860,"ФЛ")</f>
        <v>272.5</v>
      </c>
      <c r="J189">
        <f>SUMIFS('Лицевые счета'!$I$2:$I$5860,'Лицевые счета'!$B$2:$B$5860,A189,'Лицевые счета'!$F$2:$F$5860,"ФЛ")</f>
        <v>8</v>
      </c>
      <c r="K189" s="23">
        <f>SUMIFS('Лицевые счета'!$H$2:$H$5860,'Лицевые счета'!$B$2:$B$5860,A189,'Лицевые счета'!$F$2:$F$5860,"ЮЛ")</f>
        <v>0</v>
      </c>
      <c r="L189" s="23">
        <f>I189+K189</f>
        <v>272.5</v>
      </c>
      <c r="M189" s="23">
        <f>VLOOKUP(A189,Дома,7,0)</f>
        <v>272.5</v>
      </c>
      <c r="N189" s="23">
        <f>M189-L189</f>
        <v>0</v>
      </c>
      <c r="O189">
        <f>COUNTIFS('Л_с и ПУ'!$B$2:$B$4570,A189,'Л_с и ПУ'!$C$2:$C$4570,"&gt;0")</f>
        <v>6</v>
      </c>
      <c r="P189">
        <f>SUMIF('Л_с и ПУ'!$B$2:$B$4570,A189,'Л_с и ПУ'!$C$2:$C$4570)</f>
        <v>6</v>
      </c>
      <c r="Q189">
        <f>SUMIF('Л_с и ПУ'!$B$2:$B$4570,A189,'Л_с и ПУ'!$F$2:$F$4570)</f>
        <v>412</v>
      </c>
      <c r="R189">
        <f>COUNTIFS('Л_с и ПУ'!$B$2:$B$4570,A189,'Л_с и ПУ'!$E$2:$E$4570,"Нет показаний")</f>
        <v>0</v>
      </c>
      <c r="S189">
        <f>SUMIF('Л_с и ПУ'!$B$2:$B$4570,A189,'Л_с и ПУ'!$K$2:$K$4570)</f>
        <v>0</v>
      </c>
      <c r="T189">
        <f>COUNTIFS('Л_с и ПУ'!$B$2:$B$4570,A189,'Л_с и ПУ'!$C$2:$C$4570,"0")</f>
        <v>0</v>
      </c>
      <c r="U189">
        <f>SUMIF('Л_с и ПУ'!$B$2:$B$4570,A189,'Л_с и ПУ'!$J$2:$J$4570)</f>
        <v>0</v>
      </c>
      <c r="V189">
        <f>Q189+S189+U189</f>
        <v>412</v>
      </c>
      <c r="W189">
        <f>C189-V189</f>
        <v>341</v>
      </c>
      <c r="X189">
        <f>IF((W189-B189)&gt;0,W189-B189,0)</f>
        <v>269.75</v>
      </c>
      <c r="Y189" s="26">
        <f>IFERROR(X189/B189,0)</f>
        <v>3.7859649122807015</v>
      </c>
      <c r="Z189" s="26">
        <f>O189/F189</f>
        <v>1</v>
      </c>
      <c r="AA189" s="26">
        <f>IFERROR(R189/P189,0)</f>
        <v>0</v>
      </c>
      <c r="AB189" t="str">
        <f>VLOOKUP(A189,Дома!$A$2:$H$280,2,0)</f>
        <v>нп Нивский</v>
      </c>
      <c r="AC189">
        <f>VLOOKUP(A189,Дома!$A$2:$H$280,6,0)</f>
        <v>37.5</v>
      </c>
      <c r="AD189" s="26">
        <f t="shared" si="2"/>
        <v>5.4945054945054944E-2</v>
      </c>
    </row>
    <row r="190" spans="1:30" x14ac:dyDescent="0.25">
      <c r="A190">
        <v>349548</v>
      </c>
      <c r="B190">
        <f>VLOOKUP(A190,Дома,5,0)*VLOOKUP(A190,Дома,6,0)</f>
        <v>136.98999999999998</v>
      </c>
      <c r="C190">
        <f>SUMIF(ОДПУ!$A$2:$A$351,A190,ОДПУ!$J$2:$J$351)</f>
        <v>3608</v>
      </c>
      <c r="D190" t="str">
        <f>VLOOKUP(A190,ОДПУ!$A$2:$J$351,8,0)</f>
        <v>Одноставочный</v>
      </c>
      <c r="E190">
        <f>IF(D190="Одноставочный",COUNTIFS(ОДПУ!$A$2:$A$351,A190),COUNTIFS(ОДПУ!$A$2:$A$351,A190)/2)</f>
        <v>1</v>
      </c>
      <c r="F190">
        <f>COUNTIFS('Лицевые счета'!$B$2:$B$5860,A190)</f>
        <v>16</v>
      </c>
      <c r="G190">
        <f>COUNTIFS('Лицевые счета'!$B$2:$B$5860,A190,'Лицевые счета'!$F$2:$F$5860,"ФЛ")</f>
        <v>16</v>
      </c>
      <c r="H190">
        <f>COUNTIFS('Лицевые счета'!$B$2:$B$5860,A190,'Лицевые счета'!$F$2:$F$5860,"ЮЛ")</f>
        <v>0</v>
      </c>
      <c r="I190" s="23">
        <f>SUMIFS('Лицевые счета'!$H$2:$H$5860,'Лицевые счета'!$B$2:$B$5860,A190,'Лицевые счета'!$F$2:$F$5860,"ФЛ")</f>
        <v>682.5</v>
      </c>
      <c r="J190">
        <f>SUMIFS('Лицевые счета'!$I$2:$I$5860,'Лицевые счета'!$B$2:$B$5860,A190,'Лицевые счета'!$F$2:$F$5860,"ФЛ")</f>
        <v>26</v>
      </c>
      <c r="K190" s="23">
        <f>SUMIFS('Лицевые счета'!$H$2:$H$5860,'Лицевые счета'!$B$2:$B$5860,A190,'Лицевые счета'!$F$2:$F$5860,"ЮЛ")</f>
        <v>0</v>
      </c>
      <c r="L190" s="23">
        <f>I190+K190</f>
        <v>682.5</v>
      </c>
      <c r="M190" s="23">
        <f>VLOOKUP(A190,Дома,7,0)</f>
        <v>682.5</v>
      </c>
      <c r="N190" s="23">
        <f>M190-L190</f>
        <v>0</v>
      </c>
      <c r="O190">
        <f>COUNTIFS('Л_с и ПУ'!$B$2:$B$4570,A190,'Л_с и ПУ'!$C$2:$C$4570,"&gt;0")</f>
        <v>13</v>
      </c>
      <c r="P190">
        <f>SUMIF('Л_с и ПУ'!$B$2:$B$4570,A190,'Л_с и ПУ'!$C$2:$C$4570)</f>
        <v>13</v>
      </c>
      <c r="Q190">
        <f>SUMIF('Л_с и ПУ'!$B$2:$B$4570,A190,'Л_с и ПУ'!$F$2:$F$4570)</f>
        <v>1820</v>
      </c>
      <c r="R190">
        <f>COUNTIFS('Л_с и ПУ'!$B$2:$B$4570,A190,'Л_с и ПУ'!$E$2:$E$4570,"Нет показаний")</f>
        <v>8</v>
      </c>
      <c r="S190">
        <f>SUMIF('Л_с и ПУ'!$B$2:$B$4570,A190,'Л_с и ПУ'!$K$2:$K$4570)</f>
        <v>956.3</v>
      </c>
      <c r="T190">
        <f>COUNTIFS('Л_с и ПУ'!$B$2:$B$4570,A190,'Л_с и ПУ'!$C$2:$C$4570,"0")</f>
        <v>3</v>
      </c>
      <c r="U190">
        <f>SUMIF('Л_с и ПУ'!$B$2:$B$4570,A190,'Л_с и ПУ'!$J$2:$J$4570)</f>
        <v>452.3</v>
      </c>
      <c r="V190">
        <f>Q190+S190+U190</f>
        <v>3228.6000000000004</v>
      </c>
      <c r="W190">
        <f>C190-V190</f>
        <v>379.39999999999964</v>
      </c>
      <c r="X190">
        <f>IF((W190-B190)&gt;0,W190-B190,0)</f>
        <v>242.40999999999966</v>
      </c>
      <c r="Y190" s="26">
        <f>IFERROR(X190/B190,0)</f>
        <v>1.7695452222789962</v>
      </c>
      <c r="Z190" s="26">
        <f>O190/F190</f>
        <v>0.8125</v>
      </c>
      <c r="AA190" s="26">
        <f>IFERROR(R190/P190,0)</f>
        <v>0.61538461538461542</v>
      </c>
      <c r="AB190" t="str">
        <f>VLOOKUP(A190,Дома!$A$2:$H$280,2,0)</f>
        <v>г Мурманск</v>
      </c>
      <c r="AC190">
        <f>VLOOKUP(A190,Дома!$A$2:$H$280,6,0)</f>
        <v>72.099999999999994</v>
      </c>
      <c r="AD190" s="26">
        <f t="shared" si="2"/>
        <v>0.16517754868270332</v>
      </c>
    </row>
    <row r="191" spans="1:30" x14ac:dyDescent="0.25">
      <c r="A191">
        <v>447414</v>
      </c>
      <c r="B191">
        <f>VLOOKUP(A191,Дома,5,0)*VLOOKUP(A191,Дома,6,0)</f>
        <v>101.08</v>
      </c>
      <c r="C191">
        <f>SUMIF(ОДПУ!$A$2:$A$351,A191,ОДПУ!$J$2:$J$351)</f>
        <v>1849</v>
      </c>
      <c r="D191" t="str">
        <f>VLOOKUP(A191,ОДПУ!$A$2:$J$351,8,0)</f>
        <v>Одноставочный</v>
      </c>
      <c r="E191">
        <f>IF(D191="Одноставочный",COUNTIFS(ОДПУ!$A$2:$A$351,A191),COUNTIFS(ОДПУ!$A$2:$A$351,A191)/2)</f>
        <v>1</v>
      </c>
      <c r="F191">
        <f>COUNTIFS('Лицевые счета'!$B$2:$B$5860,A191)</f>
        <v>12</v>
      </c>
      <c r="G191">
        <f>COUNTIFS('Лицевые счета'!$B$2:$B$5860,A191,'Лицевые счета'!$F$2:$F$5860,"ФЛ")</f>
        <v>12</v>
      </c>
      <c r="H191">
        <f>COUNTIFS('Лицевые счета'!$B$2:$B$5860,A191,'Лицевые счета'!$F$2:$F$5860,"ЮЛ")</f>
        <v>0</v>
      </c>
      <c r="I191" s="23">
        <f>SUMIFS('Лицевые счета'!$H$2:$H$5860,'Лицевые счета'!$B$2:$B$5860,A191,'Лицевые счета'!$F$2:$F$5860,"ФЛ")</f>
        <v>436.49999999999994</v>
      </c>
      <c r="J191">
        <f>SUMIFS('Лицевые счета'!$I$2:$I$5860,'Лицевые счета'!$B$2:$B$5860,A191,'Лицевые счета'!$F$2:$F$5860,"ФЛ")</f>
        <v>24</v>
      </c>
      <c r="K191" s="23">
        <f>SUMIFS('Лицевые счета'!$H$2:$H$5860,'Лицевые счета'!$B$2:$B$5860,A191,'Лицевые счета'!$F$2:$F$5860,"ЮЛ")</f>
        <v>0</v>
      </c>
      <c r="L191" s="23">
        <f>I191+K191</f>
        <v>436.49999999999994</v>
      </c>
      <c r="M191" s="23">
        <f>VLOOKUP(A191,Дома,7,0)</f>
        <v>436.5</v>
      </c>
      <c r="N191" s="23">
        <f>M191-L191</f>
        <v>0</v>
      </c>
      <c r="O191">
        <f>COUNTIFS('Л_с и ПУ'!$B$2:$B$4570,A191,'Л_с и ПУ'!$C$2:$C$4570,"&gt;0")</f>
        <v>9</v>
      </c>
      <c r="P191">
        <f>SUMIF('Л_с и ПУ'!$B$2:$B$4570,A191,'Л_с и ПУ'!$C$2:$C$4570)</f>
        <v>9</v>
      </c>
      <c r="Q191">
        <f>SUMIF('Л_с и ПУ'!$B$2:$B$4570,A191,'Л_с и ПУ'!$F$2:$F$4570)</f>
        <v>178</v>
      </c>
      <c r="R191">
        <f>COUNTIFS('Л_с и ПУ'!$B$2:$B$4570,A191,'Л_с и ПУ'!$E$2:$E$4570,"Нет показаний")</f>
        <v>7</v>
      </c>
      <c r="S191">
        <f>SUMIF('Л_с и ПУ'!$B$2:$B$4570,A191,'Л_с и ПУ'!$K$2:$K$4570)</f>
        <v>952.3</v>
      </c>
      <c r="T191">
        <f>COUNTIFS('Л_с и ПУ'!$B$2:$B$4570,A191,'Л_с и ПУ'!$C$2:$C$4570,"0")</f>
        <v>3</v>
      </c>
      <c r="U191">
        <f>SUMIF('Л_с и ПУ'!$B$2:$B$4570,A191,'Л_с и ПУ'!$J$2:$J$4570)</f>
        <v>327.60000000000002</v>
      </c>
      <c r="V191">
        <f>Q191+S191+U191</f>
        <v>1457.9</v>
      </c>
      <c r="W191">
        <f>C191-V191</f>
        <v>391.09999999999991</v>
      </c>
      <c r="X191">
        <f>IF((W191-B191)&gt;0,W191-B191,0)</f>
        <v>290.01999999999992</v>
      </c>
      <c r="Y191" s="26">
        <f>IFERROR(X191/B191,0)</f>
        <v>2.8692125049465762</v>
      </c>
      <c r="Z191" s="26">
        <f>O191/F191</f>
        <v>0.75</v>
      </c>
      <c r="AA191" s="26">
        <f>IFERROR(R191/P191,0)</f>
        <v>0.77777777777777779</v>
      </c>
      <c r="AB191" t="str">
        <f>VLOOKUP(A191,Дома!$A$2:$H$280,2,0)</f>
        <v>г Мурманск</v>
      </c>
      <c r="AC191">
        <f>VLOOKUP(A191,Дома!$A$2:$H$280,6,0)</f>
        <v>53.2</v>
      </c>
      <c r="AD191" s="26">
        <f t="shared" si="2"/>
        <v>0.18089085345120706</v>
      </c>
    </row>
    <row r="192" spans="1:30" x14ac:dyDescent="0.25">
      <c r="A192">
        <v>58362</v>
      </c>
      <c r="B192">
        <f>VLOOKUP(A192,Дома,5,0)*VLOOKUP(A192,Дома,6,0)</f>
        <v>49.97</v>
      </c>
      <c r="C192">
        <f>SUMIF(ОДПУ!$A$2:$A$351,A192,ОДПУ!$J$2:$J$351)</f>
        <v>1256</v>
      </c>
      <c r="D192" t="str">
        <f>VLOOKUP(A192,ОДПУ!$A$2:$J$351,8,0)</f>
        <v>Двухзонный</v>
      </c>
      <c r="E192">
        <f>IF(D192="Одноставочный",COUNTIFS(ОДПУ!$A$2:$A$351,A192),COUNTIFS(ОДПУ!$A$2:$A$351,A192)/2)</f>
        <v>1</v>
      </c>
      <c r="F192">
        <f>COUNTIFS('Лицевые счета'!$B$2:$B$5860,A192)</f>
        <v>7</v>
      </c>
      <c r="G192">
        <f>COUNTIFS('Лицевые счета'!$B$2:$B$5860,A192,'Лицевые счета'!$F$2:$F$5860,"ФЛ")</f>
        <v>7</v>
      </c>
      <c r="H192">
        <f>COUNTIFS('Лицевые счета'!$B$2:$B$5860,A192,'Лицевые счета'!$F$2:$F$5860,"ЮЛ")</f>
        <v>0</v>
      </c>
      <c r="I192" s="23">
        <f>SUMIFS('Лицевые счета'!$H$2:$H$5860,'Лицевые счета'!$B$2:$B$5860,A192,'Лицевые счета'!$F$2:$F$5860,"ФЛ")</f>
        <v>294.10000000000002</v>
      </c>
      <c r="J192">
        <f>SUMIFS('Лицевые счета'!$I$2:$I$5860,'Лицевые счета'!$B$2:$B$5860,A192,'Лицевые счета'!$F$2:$F$5860,"ФЛ")</f>
        <v>9</v>
      </c>
      <c r="K192" s="23">
        <f>SUMIFS('Лицевые счета'!$H$2:$H$5860,'Лицевые счета'!$B$2:$B$5860,A192,'Лицевые счета'!$F$2:$F$5860,"ЮЛ")</f>
        <v>0</v>
      </c>
      <c r="L192" s="23">
        <f>I192+K192</f>
        <v>294.10000000000002</v>
      </c>
      <c r="M192" s="23">
        <f>VLOOKUP(A192,Дома,7,0)</f>
        <v>294.10000000000002</v>
      </c>
      <c r="N192" s="23">
        <f>M192-L192</f>
        <v>0</v>
      </c>
      <c r="O192">
        <f>COUNTIFS('Л_с и ПУ'!$B$2:$B$4570,A192,'Л_с и ПУ'!$C$2:$C$4570,"&gt;0")</f>
        <v>7</v>
      </c>
      <c r="P192">
        <f>SUMIF('Л_с и ПУ'!$B$2:$B$4570,A192,'Л_с и ПУ'!$C$2:$C$4570)</f>
        <v>7</v>
      </c>
      <c r="Q192">
        <f>SUMIF('Л_с и ПУ'!$B$2:$B$4570,A192,'Л_с и ПУ'!$F$2:$F$4570)</f>
        <v>1004</v>
      </c>
      <c r="R192">
        <f>COUNTIFS('Л_с и ПУ'!$B$2:$B$4570,A192,'Л_с и ПУ'!$E$2:$E$4570,"Нет показаний")</f>
        <v>0</v>
      </c>
      <c r="S192">
        <f>SUMIF('Л_с и ПУ'!$B$2:$B$4570,A192,'Л_с и ПУ'!$K$2:$K$4570)</f>
        <v>0</v>
      </c>
      <c r="T192">
        <f>COUNTIFS('Л_с и ПУ'!$B$2:$B$4570,A192,'Л_с и ПУ'!$C$2:$C$4570,"0")</f>
        <v>0</v>
      </c>
      <c r="U192">
        <f>SUMIF('Л_с и ПУ'!$B$2:$B$4570,A192,'Л_с и ПУ'!$J$2:$J$4570)</f>
        <v>0</v>
      </c>
      <c r="V192">
        <f>Q192+S192+U192</f>
        <v>1004</v>
      </c>
      <c r="W192">
        <f>C192-V192</f>
        <v>252</v>
      </c>
      <c r="X192">
        <f>IF((W192-B192)&gt;0,W192-B192,0)</f>
        <v>202.03</v>
      </c>
      <c r="Y192" s="26">
        <f>IFERROR(X192/B192,0)</f>
        <v>4.043025815489294</v>
      </c>
      <c r="Z192" s="26">
        <f>O192/F192</f>
        <v>1</v>
      </c>
      <c r="AA192" s="26">
        <f>IFERROR(R192/P192,0)</f>
        <v>0</v>
      </c>
      <c r="AB192" t="str">
        <f>VLOOKUP(A192,Дома!$A$2:$H$280,2,0)</f>
        <v>нп Нивский</v>
      </c>
      <c r="AC192">
        <f>VLOOKUP(A192,Дома!$A$2:$H$280,6,0)</f>
        <v>26.3</v>
      </c>
      <c r="AD192" s="26">
        <f t="shared" si="2"/>
        <v>4.0978497974446873E-2</v>
      </c>
    </row>
    <row r="193" spans="1:30" x14ac:dyDescent="0.25">
      <c r="A193">
        <v>58218</v>
      </c>
      <c r="B193">
        <f>VLOOKUP(A193,Дома,5,0)*VLOOKUP(A193,Дома,6,0)</f>
        <v>92.53</v>
      </c>
      <c r="C193">
        <f>SUMIF(ОДПУ!$A$2:$A$351,A193,ОДПУ!$J$2:$J$351)</f>
        <v>3984.87</v>
      </c>
      <c r="D193" t="str">
        <f>VLOOKUP(A193,ОДПУ!$A$2:$J$351,8,0)</f>
        <v>Одноставочный</v>
      </c>
      <c r="E193">
        <f>IF(D193="Одноставочный",COUNTIFS(ОДПУ!$A$2:$A$351,A193),COUNTIFS(ОДПУ!$A$2:$A$351,A193)/2)</f>
        <v>1</v>
      </c>
      <c r="F193">
        <f>COUNTIFS('Лицевые счета'!$B$2:$B$5860,A193)</f>
        <v>16</v>
      </c>
      <c r="G193">
        <f>COUNTIFS('Лицевые счета'!$B$2:$B$5860,A193,'Лицевые счета'!$F$2:$F$5860,"ФЛ")</f>
        <v>16</v>
      </c>
      <c r="H193">
        <f>COUNTIFS('Лицевые счета'!$B$2:$B$5860,A193,'Лицевые счета'!$F$2:$F$5860,"ЮЛ")</f>
        <v>0</v>
      </c>
      <c r="I193" s="23">
        <f>SUMIFS('Лицевые счета'!$H$2:$H$5860,'Лицевые счета'!$B$2:$B$5860,A193,'Лицевые счета'!$F$2:$F$5860,"ФЛ")</f>
        <v>641.79999999999995</v>
      </c>
      <c r="J193">
        <f>SUMIFS('Лицевые счета'!$I$2:$I$5860,'Лицевые счета'!$B$2:$B$5860,A193,'Лицевые счета'!$F$2:$F$5860,"ФЛ")</f>
        <v>27</v>
      </c>
      <c r="K193" s="23">
        <f>SUMIFS('Лицевые счета'!$H$2:$H$5860,'Лицевые счета'!$B$2:$B$5860,A193,'Лицевые счета'!$F$2:$F$5860,"ЮЛ")</f>
        <v>0</v>
      </c>
      <c r="L193" s="23">
        <f>I193+K193</f>
        <v>641.79999999999995</v>
      </c>
      <c r="M193" s="23">
        <f>VLOOKUP(A193,Дома,7,0)</f>
        <v>641.79999999999995</v>
      </c>
      <c r="N193" s="23">
        <f>M193-L193</f>
        <v>0</v>
      </c>
      <c r="O193">
        <f>COUNTIFS('Л_с и ПУ'!$B$2:$B$4570,A193,'Л_с и ПУ'!$C$2:$C$4570,"&gt;0")</f>
        <v>14</v>
      </c>
      <c r="P193">
        <f>SUMIF('Л_с и ПУ'!$B$2:$B$4570,A193,'Л_с и ПУ'!$C$2:$C$4570)</f>
        <v>14</v>
      </c>
      <c r="Q193">
        <f>SUMIF('Л_с и ПУ'!$B$2:$B$4570,A193,'Л_с и ПУ'!$F$2:$F$4570)</f>
        <v>2480</v>
      </c>
      <c r="R193">
        <f>COUNTIFS('Л_с и ПУ'!$B$2:$B$4570,A193,'Л_с и ПУ'!$E$2:$E$4570,"Нет показаний")</f>
        <v>4</v>
      </c>
      <c r="S193">
        <f>SUMIF('Л_с и ПУ'!$B$2:$B$4570,A193,'Л_с и ПУ'!$K$2:$K$4570)</f>
        <v>710.6</v>
      </c>
      <c r="T193">
        <f>COUNTIFS('Л_с и ПУ'!$B$2:$B$4570,A193,'Л_с и ПУ'!$C$2:$C$4570,"0")</f>
        <v>2</v>
      </c>
      <c r="U193">
        <f>SUMIF('Л_с и ПУ'!$B$2:$B$4570,A193,'Л_с и ПУ'!$J$2:$J$4570)</f>
        <v>383.8</v>
      </c>
      <c r="V193">
        <f>Q193+S193+U193</f>
        <v>3574.4</v>
      </c>
      <c r="W193">
        <f>C193-V193</f>
        <v>410.4699999999998</v>
      </c>
      <c r="X193">
        <f>IF((W193-B193)&gt;0,W193-B193,0)</f>
        <v>317.93999999999983</v>
      </c>
      <c r="Y193" s="26">
        <f>IFERROR(X193/B193,0)</f>
        <v>3.43607478655571</v>
      </c>
      <c r="Z193" s="26">
        <f>O193/F193</f>
        <v>0.875</v>
      </c>
      <c r="AA193" s="26">
        <f>IFERROR(R193/P193,0)</f>
        <v>0.2857142857142857</v>
      </c>
      <c r="AB193" t="str">
        <f>VLOOKUP(A193,Дома!$A$2:$H$280,2,0)</f>
        <v>г Кандалакша</v>
      </c>
      <c r="AC193">
        <f>VLOOKUP(A193,Дома!$A$2:$H$280,6,0)</f>
        <v>48.7</v>
      </c>
      <c r="AD193" s="26">
        <f t="shared" si="2"/>
        <v>7.9692358042873515E-2</v>
      </c>
    </row>
    <row r="194" spans="1:30" x14ac:dyDescent="0.25">
      <c r="A194">
        <v>58322</v>
      </c>
      <c r="B194">
        <f>VLOOKUP(A194,Дома,5,0)*VLOOKUP(A194,Дома,6,0)</f>
        <v>107.73</v>
      </c>
      <c r="C194">
        <f>SUMIF(ОДПУ!$A$2:$A$351,A194,ОДПУ!$J$2:$J$351)</f>
        <v>2015.63</v>
      </c>
      <c r="D194" t="str">
        <f>VLOOKUP(A194,ОДПУ!$A$2:$J$351,8,0)</f>
        <v>Одноставочный</v>
      </c>
      <c r="E194">
        <f>IF(D194="Одноставочный",COUNTIFS(ОДПУ!$A$2:$A$351,A194),COUNTIFS(ОДПУ!$A$2:$A$351,A194)/2)</f>
        <v>1</v>
      </c>
      <c r="F194">
        <f>COUNTIFS('Лицевые счета'!$B$2:$B$5860,A194)</f>
        <v>13</v>
      </c>
      <c r="G194">
        <f>COUNTIFS('Лицевые счета'!$B$2:$B$5860,A194,'Лицевые счета'!$F$2:$F$5860,"ФЛ")</f>
        <v>12</v>
      </c>
      <c r="H194">
        <f>COUNTIFS('Лицевые счета'!$B$2:$B$5860,A194,'Лицевые счета'!$F$2:$F$5860,"ЮЛ")</f>
        <v>1</v>
      </c>
      <c r="I194" s="23">
        <f>SUMIFS('Лицевые счета'!$H$2:$H$5860,'Лицевые счета'!$B$2:$B$5860,A194,'Лицевые счета'!$F$2:$F$5860,"ФЛ")</f>
        <v>611.1</v>
      </c>
      <c r="J194">
        <f>SUMIFS('Лицевые счета'!$I$2:$I$5860,'Лицевые счета'!$B$2:$B$5860,A194,'Лицевые счета'!$F$2:$F$5860,"ФЛ")</f>
        <v>22</v>
      </c>
      <c r="K194" s="23">
        <f>SUMIFS('Лицевые счета'!$H$2:$H$5860,'Лицевые счета'!$B$2:$B$5860,A194,'Лицевые счета'!$F$2:$F$5860,"ЮЛ")</f>
        <v>0</v>
      </c>
      <c r="L194" s="23">
        <f>I194+K194</f>
        <v>611.1</v>
      </c>
      <c r="M194" s="23">
        <f>VLOOKUP(A194,Дома,7,0)</f>
        <v>611.1</v>
      </c>
      <c r="N194" s="23">
        <f>M194-L194</f>
        <v>0</v>
      </c>
      <c r="O194">
        <f>COUNTIFS('Л_с и ПУ'!$B$2:$B$4570,A194,'Л_с и ПУ'!$C$2:$C$4570,"&gt;0")</f>
        <v>12</v>
      </c>
      <c r="P194">
        <f>SUMIF('Л_с и ПУ'!$B$2:$B$4570,A194,'Л_с и ПУ'!$C$2:$C$4570)</f>
        <v>12</v>
      </c>
      <c r="Q194">
        <f>SUMIF('Л_с и ПУ'!$B$2:$B$4570,A194,'Л_с и ПУ'!$F$2:$F$4570)</f>
        <v>1070</v>
      </c>
      <c r="R194">
        <f>COUNTIFS('Л_с и ПУ'!$B$2:$B$4570,A194,'Л_с и ПУ'!$E$2:$E$4570,"Нет показаний")</f>
        <v>2</v>
      </c>
      <c r="S194">
        <f>SUMIF('Л_с и ПУ'!$B$2:$B$4570,A194,'Л_с и ПУ'!$K$2:$K$4570)</f>
        <v>319.5</v>
      </c>
      <c r="T194">
        <f>COUNTIFS('Л_с и ПУ'!$B$2:$B$4570,A194,'Л_с и ПУ'!$C$2:$C$4570,"0")</f>
        <v>1</v>
      </c>
      <c r="U194">
        <f>SUMIF('Л_с и ПУ'!$B$2:$B$4570,A194,'Л_с и ПУ'!$J$2:$J$4570)</f>
        <v>209.6</v>
      </c>
      <c r="V194">
        <f>Q194+S194+U194</f>
        <v>1599.1</v>
      </c>
      <c r="W194">
        <f>C194-V194</f>
        <v>416.5300000000002</v>
      </c>
      <c r="X194">
        <f>IF((W194-B194)&gt;0,W194-B194,0)</f>
        <v>308.80000000000018</v>
      </c>
      <c r="Y194" s="26">
        <f>IFERROR(X194/B194,0)</f>
        <v>2.8664253225656751</v>
      </c>
      <c r="Z194" s="26">
        <f>O194/F194</f>
        <v>0.92307692307692313</v>
      </c>
      <c r="AA194" s="26">
        <f>IFERROR(R194/P194,0)</f>
        <v>0.16666666666666666</v>
      </c>
      <c r="AB194" t="str">
        <f>VLOOKUP(A194,Дома!$A$2:$H$280,2,0)</f>
        <v>г Кандалакша</v>
      </c>
      <c r="AC194">
        <f>VLOOKUP(A194,Дома!$A$2:$H$280,6,0)</f>
        <v>56.7</v>
      </c>
      <c r="AD194" s="26">
        <f t="shared" si="2"/>
        <v>9.0042877560743209E-2</v>
      </c>
    </row>
    <row r="195" spans="1:30" x14ac:dyDescent="0.25">
      <c r="A195">
        <v>301434</v>
      </c>
      <c r="B195">
        <f>VLOOKUP(A195,Дома,5,0)*VLOOKUP(A195,Дома,6,0)</f>
        <v>124.26</v>
      </c>
      <c r="C195">
        <f>SUMIF(ОДПУ!$A$2:$A$351,A195,ОДПУ!$J$2:$J$351)</f>
        <v>1512.82</v>
      </c>
      <c r="D195" t="str">
        <f>VLOOKUP(A195,ОДПУ!$A$2:$J$351,8,0)</f>
        <v>Одноставочный</v>
      </c>
      <c r="E195">
        <f>IF(D195="Одноставочный",COUNTIFS(ОДПУ!$A$2:$A$351,A195),COUNTIFS(ОДПУ!$A$2:$A$351,A195)/2)</f>
        <v>1</v>
      </c>
      <c r="F195">
        <f>COUNTIFS('Лицевые счета'!$B$2:$B$5860,A195)</f>
        <v>12</v>
      </c>
      <c r="G195">
        <f>COUNTIFS('Лицевые счета'!$B$2:$B$5860,A195,'Лицевые счета'!$F$2:$F$5860,"ФЛ")</f>
        <v>9</v>
      </c>
      <c r="H195">
        <f>COUNTIFS('Лицевые счета'!$B$2:$B$5860,A195,'Лицевые счета'!$F$2:$F$5860,"ЮЛ")</f>
        <v>3</v>
      </c>
      <c r="I195" s="23">
        <f>SUMIFS('Лицевые счета'!$H$2:$H$5860,'Лицевые счета'!$B$2:$B$5860,A195,'Лицевые счета'!$F$2:$F$5860,"ФЛ")</f>
        <v>506.40000000000003</v>
      </c>
      <c r="J195">
        <f>SUMIFS('Лицевые счета'!$I$2:$I$5860,'Лицевые счета'!$B$2:$B$5860,A195,'Лицевые счета'!$F$2:$F$5860,"ФЛ")</f>
        <v>21</v>
      </c>
      <c r="K195" s="23">
        <f>SUMIFS('Лицевые счета'!$H$2:$H$5860,'Лицевые счета'!$B$2:$B$5860,A195,'Лицевые счета'!$F$2:$F$5860,"ЮЛ")</f>
        <v>123.3</v>
      </c>
      <c r="L195" s="23">
        <f>I195+K195</f>
        <v>629.70000000000005</v>
      </c>
      <c r="M195" s="23">
        <f>VLOOKUP(A195,Дома,7,0)</f>
        <v>629.70000000000005</v>
      </c>
      <c r="N195" s="23">
        <f>M195-L195</f>
        <v>0</v>
      </c>
      <c r="O195">
        <f>COUNTIFS('Л_с и ПУ'!$B$2:$B$4570,A195,'Л_с и ПУ'!$C$2:$C$4570,"&gt;0")</f>
        <v>9</v>
      </c>
      <c r="P195">
        <f>SUMIF('Л_с и ПУ'!$B$2:$B$4570,A195,'Л_с и ПУ'!$C$2:$C$4570)</f>
        <v>9</v>
      </c>
      <c r="Q195">
        <f>SUMIF('Л_с и ПУ'!$B$2:$B$4570,A195,'Л_с и ПУ'!$F$2:$F$4570)</f>
        <v>459</v>
      </c>
      <c r="R195">
        <f>COUNTIFS('Л_с и ПУ'!$B$2:$B$4570,A195,'Л_с и ПУ'!$E$2:$E$4570,"Нет показаний")</f>
        <v>3</v>
      </c>
      <c r="S195">
        <f>SUMIF('Л_с и ПУ'!$B$2:$B$4570,A195,'Л_с и ПУ'!$K$2:$K$4570)</f>
        <v>118.7</v>
      </c>
      <c r="T195">
        <f>COUNTIFS('Л_с и ПУ'!$B$2:$B$4570,A195,'Л_с и ПУ'!$C$2:$C$4570,"0")</f>
        <v>3</v>
      </c>
      <c r="U195">
        <f>SUMIF('Л_с и ПУ'!$B$2:$B$4570,A195,'Л_с и ПУ'!$J$2:$J$4570)</f>
        <v>503</v>
      </c>
      <c r="V195">
        <f>Q195+S195+U195</f>
        <v>1080.7</v>
      </c>
      <c r="W195">
        <f>C195-V195</f>
        <v>432.11999999999989</v>
      </c>
      <c r="X195">
        <f>IF((W195-B195)&gt;0,W195-B195,0)</f>
        <v>307.8599999999999</v>
      </c>
      <c r="Y195" s="26">
        <f>IFERROR(X195/B195,0)</f>
        <v>2.4775470787059382</v>
      </c>
      <c r="Z195" s="26">
        <f>O195/F195</f>
        <v>0.75</v>
      </c>
      <c r="AA195" s="26">
        <f>IFERROR(R195/P195,0)</f>
        <v>0.33333333333333331</v>
      </c>
      <c r="AB195" t="str">
        <f>VLOOKUP(A195,Дома!$A$2:$H$280,2,0)</f>
        <v>г Кандалакша</v>
      </c>
      <c r="AC195">
        <f>VLOOKUP(A195,Дома!$A$2:$H$280,6,0)</f>
        <v>65.400000000000006</v>
      </c>
      <c r="AD195" s="26">
        <f t="shared" ref="AD195:AD258" si="3">IFERROR(AC195/M196,0)</f>
        <v>9.2818620493897247E-2</v>
      </c>
    </row>
    <row r="196" spans="1:30" x14ac:dyDescent="0.25">
      <c r="A196">
        <v>349549</v>
      </c>
      <c r="B196">
        <f>VLOOKUP(A196,Дома,5,0)*VLOOKUP(A196,Дома,6,0)</f>
        <v>143.26</v>
      </c>
      <c r="C196">
        <f>SUMIF(ОДПУ!$A$2:$A$351,A196,ОДПУ!$J$2:$J$351)</f>
        <v>3749</v>
      </c>
      <c r="D196" t="str">
        <f>VLOOKUP(A196,ОДПУ!$A$2:$J$351,8,0)</f>
        <v>Одноставочный</v>
      </c>
      <c r="E196">
        <f>IF(D196="Одноставочный",COUNTIFS(ОДПУ!$A$2:$A$351,A196),COUNTIFS(ОДПУ!$A$2:$A$351,A196)/2)</f>
        <v>1</v>
      </c>
      <c r="F196">
        <f>COUNTIFS('Лицевые счета'!$B$2:$B$5860,A196)</f>
        <v>19</v>
      </c>
      <c r="G196">
        <f>COUNTIFS('Лицевые счета'!$B$2:$B$5860,A196,'Лицевые счета'!$F$2:$F$5860,"ФЛ")</f>
        <v>19</v>
      </c>
      <c r="H196">
        <f>COUNTIFS('Лицевые счета'!$B$2:$B$5860,A196,'Лицевые счета'!$F$2:$F$5860,"ЮЛ")</f>
        <v>0</v>
      </c>
      <c r="I196" s="23">
        <f>SUMIFS('Лицевые счета'!$H$2:$H$5860,'Лицевые счета'!$B$2:$B$5860,A196,'Лицевые счета'!$F$2:$F$5860,"ФЛ")</f>
        <v>704.6</v>
      </c>
      <c r="J196">
        <f>SUMIFS('Лицевые счета'!$I$2:$I$5860,'Лицевые счета'!$B$2:$B$5860,A196,'Лицевые счета'!$F$2:$F$5860,"ФЛ")</f>
        <v>38</v>
      </c>
      <c r="K196" s="23">
        <f>SUMIFS('Лицевые счета'!$H$2:$H$5860,'Лицевые счета'!$B$2:$B$5860,A196,'Лицевые счета'!$F$2:$F$5860,"ЮЛ")</f>
        <v>0</v>
      </c>
      <c r="L196" s="23">
        <f>I196+K196</f>
        <v>704.6</v>
      </c>
      <c r="M196" s="23">
        <f>VLOOKUP(A196,Дома,7,0)</f>
        <v>704.6</v>
      </c>
      <c r="N196" s="23">
        <f>M196-L196</f>
        <v>0</v>
      </c>
      <c r="O196">
        <f>COUNTIFS('Л_с и ПУ'!$B$2:$B$4570,A196,'Л_с и ПУ'!$C$2:$C$4570,"&gt;0")</f>
        <v>15</v>
      </c>
      <c r="P196">
        <f>SUMIF('Л_с и ПУ'!$B$2:$B$4570,A196,'Л_с и ПУ'!$C$2:$C$4570)</f>
        <v>15</v>
      </c>
      <c r="Q196">
        <f>SUMIF('Л_с и ПУ'!$B$2:$B$4570,A196,'Л_с и ПУ'!$F$2:$F$4570)</f>
        <v>2032</v>
      </c>
      <c r="R196">
        <f>COUNTIFS('Л_с и ПУ'!$B$2:$B$4570,A196,'Л_с и ПУ'!$E$2:$E$4570,"Нет показаний")</f>
        <v>7</v>
      </c>
      <c r="S196">
        <f>SUMIF('Л_с и ПУ'!$B$2:$B$4570,A196,'Л_с и ПУ'!$K$2:$K$4570)</f>
        <v>822.5</v>
      </c>
      <c r="T196">
        <f>COUNTIFS('Л_с и ПУ'!$B$2:$B$4570,A196,'Л_с и ПУ'!$C$2:$C$4570,"0")</f>
        <v>4</v>
      </c>
      <c r="U196">
        <f>SUMIF('Л_с и ПУ'!$B$2:$B$4570,A196,'Л_с и ПУ'!$J$2:$J$4570)</f>
        <v>452.6</v>
      </c>
      <c r="V196">
        <f>Q196+S196+U196</f>
        <v>3307.1</v>
      </c>
      <c r="W196">
        <f>C196-V196</f>
        <v>441.90000000000009</v>
      </c>
      <c r="X196">
        <f>IF((W196-B196)&gt;0,W196-B196,0)</f>
        <v>298.6400000000001</v>
      </c>
      <c r="Y196" s="26">
        <f>IFERROR(X196/B196,0)</f>
        <v>2.0846014239843651</v>
      </c>
      <c r="Z196" s="26">
        <f>O196/F196</f>
        <v>0.78947368421052633</v>
      </c>
      <c r="AA196" s="26">
        <f>IFERROR(R196/P196,0)</f>
        <v>0.46666666666666667</v>
      </c>
      <c r="AB196" t="str">
        <f>VLOOKUP(A196,Дома!$A$2:$H$280,2,0)</f>
        <v>г Мурманск</v>
      </c>
      <c r="AC196">
        <f>VLOOKUP(A196,Дома!$A$2:$H$280,6,0)</f>
        <v>75.400000000000006</v>
      </c>
      <c r="AD196" s="26">
        <f t="shared" si="3"/>
        <v>0.29533881707794751</v>
      </c>
    </row>
    <row r="197" spans="1:30" x14ac:dyDescent="0.25">
      <c r="A197">
        <v>58363</v>
      </c>
      <c r="B197">
        <f>VLOOKUP(A197,Дома,5,0)*VLOOKUP(A197,Дома,6,0)</f>
        <v>72.959999999999994</v>
      </c>
      <c r="C197">
        <f>SUMIF(ОДПУ!$A$2:$A$351,A197,ОДПУ!$J$2:$J$351)</f>
        <v>1464</v>
      </c>
      <c r="D197" t="str">
        <f>VLOOKUP(A197,ОДПУ!$A$2:$J$351,8,0)</f>
        <v>Двухзонный</v>
      </c>
      <c r="E197">
        <f>IF(D197="Одноставочный",COUNTIFS(ОДПУ!$A$2:$A$351,A197),COUNTIFS(ОДПУ!$A$2:$A$351,A197)/2)</f>
        <v>1</v>
      </c>
      <c r="F197">
        <f>COUNTIFS('Лицевые счета'!$B$2:$B$5860,A197)</f>
        <v>4</v>
      </c>
      <c r="G197">
        <f>COUNTIFS('Лицевые счета'!$B$2:$B$5860,A197,'Лицевые счета'!$F$2:$F$5860,"ФЛ")</f>
        <v>4</v>
      </c>
      <c r="H197">
        <f>COUNTIFS('Лицевые счета'!$B$2:$B$5860,A197,'Лицевые счета'!$F$2:$F$5860,"ЮЛ")</f>
        <v>0</v>
      </c>
      <c r="I197" s="23">
        <f>SUMIFS('Лицевые счета'!$H$2:$H$5860,'Лицевые счета'!$B$2:$B$5860,A197,'Лицевые счета'!$F$2:$F$5860,"ФЛ")</f>
        <v>255.3</v>
      </c>
      <c r="J197">
        <f>SUMIFS('Лицевые счета'!$I$2:$I$5860,'Лицевые счета'!$B$2:$B$5860,A197,'Лицевые счета'!$F$2:$F$5860,"ФЛ")</f>
        <v>8</v>
      </c>
      <c r="K197" s="23">
        <f>SUMIFS('Лицевые счета'!$H$2:$H$5860,'Лицевые счета'!$B$2:$B$5860,A197,'Лицевые счета'!$F$2:$F$5860,"ЮЛ")</f>
        <v>0</v>
      </c>
      <c r="L197" s="23">
        <f>I197+K197</f>
        <v>255.3</v>
      </c>
      <c r="M197" s="23">
        <f>VLOOKUP(A197,Дома,7,0)</f>
        <v>255.3</v>
      </c>
      <c r="N197" s="23">
        <f>M197-L197</f>
        <v>0</v>
      </c>
      <c r="O197">
        <f>COUNTIFS('Л_с и ПУ'!$B$2:$B$4570,A197,'Л_с и ПУ'!$C$2:$C$4570,"&gt;0")</f>
        <v>4</v>
      </c>
      <c r="P197">
        <f>SUMIF('Л_с и ПУ'!$B$2:$B$4570,A197,'Л_с и ПУ'!$C$2:$C$4570)</f>
        <v>4</v>
      </c>
      <c r="Q197">
        <f>SUMIF('Л_с и ПУ'!$B$2:$B$4570,A197,'Л_с и ПУ'!$F$2:$F$4570)</f>
        <v>806</v>
      </c>
      <c r="R197">
        <f>COUNTIFS('Л_с и ПУ'!$B$2:$B$4570,A197,'Л_с и ПУ'!$E$2:$E$4570,"Нет показаний")</f>
        <v>1</v>
      </c>
      <c r="S197">
        <f>SUMIF('Л_с и ПУ'!$B$2:$B$4570,A197,'Л_с и ПУ'!$K$2:$K$4570)</f>
        <v>286</v>
      </c>
      <c r="T197">
        <f>COUNTIFS('Л_с и ПУ'!$B$2:$B$4570,A197,'Л_с и ПУ'!$C$2:$C$4570,"0")</f>
        <v>0</v>
      </c>
      <c r="U197">
        <f>SUMIF('Л_с и ПУ'!$B$2:$B$4570,A197,'Л_с и ПУ'!$J$2:$J$4570)</f>
        <v>0</v>
      </c>
      <c r="V197">
        <f>Q197+S197+U197</f>
        <v>1092</v>
      </c>
      <c r="W197">
        <f>C197-V197</f>
        <v>372</v>
      </c>
      <c r="X197">
        <f>IF((W197-B197)&gt;0,W197-B197,0)</f>
        <v>299.04000000000002</v>
      </c>
      <c r="Y197" s="26">
        <f>IFERROR(X197/B197,0)</f>
        <v>4.0986842105263168</v>
      </c>
      <c r="Z197" s="26">
        <f>O197/F197</f>
        <v>1</v>
      </c>
      <c r="AA197" s="26">
        <f>IFERROR(R197/P197,0)</f>
        <v>0.25</v>
      </c>
      <c r="AB197" t="str">
        <f>VLOOKUP(A197,Дома!$A$2:$H$280,2,0)</f>
        <v>нп Нивский</v>
      </c>
      <c r="AC197">
        <f>VLOOKUP(A197,Дома!$A$2:$H$280,6,0)</f>
        <v>38.4</v>
      </c>
      <c r="AD197" s="26">
        <f t="shared" si="3"/>
        <v>1.0877570675882386E-2</v>
      </c>
    </row>
    <row r="198" spans="1:30" x14ac:dyDescent="0.25">
      <c r="A198">
        <v>431487</v>
      </c>
      <c r="B198">
        <f>VLOOKUP(A198,Дома,5,0)*VLOOKUP(A198,Дома,6,0)</f>
        <v>294.31</v>
      </c>
      <c r="C198">
        <f>SUMIF(ОДПУ!$A$2:$A$351,A198,ОДПУ!$J$2:$J$351)</f>
        <v>10760</v>
      </c>
      <c r="D198" t="str">
        <f>VLOOKUP(A198,ОДПУ!$A$2:$J$351,8,0)</f>
        <v>Одноставочный</v>
      </c>
      <c r="E198">
        <f>IF(D198="Одноставочный",COUNTIFS(ОДПУ!$A$2:$A$351,A198),COUNTIFS(ОДПУ!$A$2:$A$351,A198)/2)</f>
        <v>1</v>
      </c>
      <c r="F198">
        <f>COUNTIFS('Лицевые счета'!$B$2:$B$5860,A198)</f>
        <v>103</v>
      </c>
      <c r="G198">
        <f>COUNTIFS('Лицевые счета'!$B$2:$B$5860,A198,'Лицевые счета'!$F$2:$F$5860,"ФЛ")</f>
        <v>101</v>
      </c>
      <c r="H198">
        <f>COUNTIFS('Лицевые счета'!$B$2:$B$5860,A198,'Лицевые счета'!$F$2:$F$5860,"ЮЛ")</f>
        <v>2</v>
      </c>
      <c r="I198" s="23">
        <f>SUMIFS('Лицевые счета'!$H$2:$H$5860,'Лицевые счета'!$B$2:$B$5860,A198,'Лицевые счета'!$F$2:$F$5860,"ФЛ")</f>
        <v>2416.1000000000008</v>
      </c>
      <c r="J198">
        <f>SUMIFS('Лицевые счета'!$I$2:$I$5860,'Лицевые счета'!$B$2:$B$5860,A198,'Лицевые счета'!$F$2:$F$5860,"ФЛ")</f>
        <v>149</v>
      </c>
      <c r="K198" s="23">
        <f>SUMIFS('Лицевые счета'!$H$2:$H$5860,'Лицевые счета'!$B$2:$B$5860,A198,'Лицевые счета'!$F$2:$F$5860,"ЮЛ")</f>
        <v>639.5</v>
      </c>
      <c r="L198" s="23">
        <f>I198+K198</f>
        <v>3055.6000000000008</v>
      </c>
      <c r="M198" s="23">
        <f>VLOOKUP(A198,Дома,7,0)</f>
        <v>3530.2</v>
      </c>
      <c r="N198" s="23">
        <f>M198-L198</f>
        <v>474.599999999999</v>
      </c>
      <c r="O198">
        <f>COUNTIFS('Л_с и ПУ'!$B$2:$B$4570,A198,'Л_с и ПУ'!$C$2:$C$4570,"&gt;0")</f>
        <v>4</v>
      </c>
      <c r="P198">
        <f>SUMIF('Л_с и ПУ'!$B$2:$B$4570,A198,'Л_с и ПУ'!$C$2:$C$4570)</f>
        <v>5</v>
      </c>
      <c r="Q198">
        <f>SUMIF('Л_с и ПУ'!$B$2:$B$4570,A198,'Л_с и ПУ'!$F$2:$F$4570)</f>
        <v>42.66</v>
      </c>
      <c r="R198">
        <f>COUNTIFS('Л_с и ПУ'!$B$2:$B$4570,A198,'Л_с и ПУ'!$E$2:$E$4570,"Нет показаний")</f>
        <v>1</v>
      </c>
      <c r="S198">
        <f>SUMIF('Л_с и ПУ'!$B$2:$B$4570,A198,'Л_с и ПУ'!$K$2:$K$4570)</f>
        <v>92</v>
      </c>
      <c r="T198">
        <f>COUNTIFS('Л_с и ПУ'!$B$2:$B$4570,A198,'Л_с и ПУ'!$C$2:$C$4570,"0")</f>
        <v>99</v>
      </c>
      <c r="U198">
        <f>SUMIF('Л_с и ПУ'!$B$2:$B$4570,A198,'Л_с и ПУ'!$J$2:$J$4570)</f>
        <v>10076.300000000001</v>
      </c>
      <c r="V198">
        <f>Q198+S198+U198</f>
        <v>10210.960000000001</v>
      </c>
      <c r="W198">
        <f>C198-V198</f>
        <v>549.03999999999905</v>
      </c>
      <c r="X198">
        <f>IF((W198-B198)&gt;0,W198-B198,0)</f>
        <v>254.72999999999905</v>
      </c>
      <c r="Y198" s="26">
        <f>IFERROR(X198/B198,0)</f>
        <v>0.86551595256701797</v>
      </c>
      <c r="Z198" s="26">
        <f>O198/F198</f>
        <v>3.8834951456310676E-2</v>
      </c>
      <c r="AA198" s="26">
        <f>IFERROR(R198/P198,0)</f>
        <v>0.2</v>
      </c>
      <c r="AB198" t="str">
        <f>VLOOKUP(A198,Дома!$A$2:$H$280,2,0)</f>
        <v>г Мурманск</v>
      </c>
      <c r="AC198">
        <f>VLOOKUP(A198,Дома!$A$2:$H$280,6,0)</f>
        <v>154.9</v>
      </c>
      <c r="AD198" s="26">
        <f t="shared" si="3"/>
        <v>0.58254983076344502</v>
      </c>
    </row>
    <row r="199" spans="1:30" x14ac:dyDescent="0.25">
      <c r="A199">
        <v>251142</v>
      </c>
      <c r="B199">
        <f>VLOOKUP(A199,Дома,5,0)*VLOOKUP(A199,Дома,6,0)</f>
        <v>53.58</v>
      </c>
      <c r="C199">
        <f>SUMIF(ОДПУ!$A$2:$A$351,A199,ОДПУ!$J$2:$J$351)</f>
        <v>2150</v>
      </c>
      <c r="D199" t="str">
        <f>VLOOKUP(A199,ОДПУ!$A$2:$J$351,8,0)</f>
        <v>Одноставочный</v>
      </c>
      <c r="E199">
        <f>IF(D199="Одноставочный",COUNTIFS(ОДПУ!$A$2:$A$351,A199),COUNTIFS(ОДПУ!$A$2:$A$351,A199)/2)</f>
        <v>1</v>
      </c>
      <c r="F199">
        <f>COUNTIFS('Лицевые счета'!$B$2:$B$5860,A199)</f>
        <v>6</v>
      </c>
      <c r="G199">
        <f>COUNTIFS('Лицевые счета'!$B$2:$B$5860,A199,'Лицевые счета'!$F$2:$F$5860,"ФЛ")</f>
        <v>6</v>
      </c>
      <c r="H199">
        <f>COUNTIFS('Лицевые счета'!$B$2:$B$5860,A199,'Лицевые счета'!$F$2:$F$5860,"ЮЛ")</f>
        <v>0</v>
      </c>
      <c r="I199" s="23">
        <f>SUMIFS('Лицевые счета'!$H$2:$H$5860,'Лицевые счета'!$B$2:$B$5860,A199,'Лицевые счета'!$F$2:$F$5860,"ФЛ")</f>
        <v>265.90000000000003</v>
      </c>
      <c r="J199">
        <f>SUMIFS('Лицевые счета'!$I$2:$I$5860,'Лицевые счета'!$B$2:$B$5860,A199,'Лицевые счета'!$F$2:$F$5860,"ФЛ")</f>
        <v>18</v>
      </c>
      <c r="K199" s="23">
        <f>SUMIFS('Лицевые счета'!$H$2:$H$5860,'Лицевые счета'!$B$2:$B$5860,A199,'Лицевые счета'!$F$2:$F$5860,"ЮЛ")</f>
        <v>0</v>
      </c>
      <c r="L199" s="23">
        <f>I199+K199</f>
        <v>265.90000000000003</v>
      </c>
      <c r="M199" s="23">
        <f>VLOOKUP(A199,Дома,7,0)</f>
        <v>265.89999999999998</v>
      </c>
      <c r="N199" s="23">
        <f>M199-L199</f>
        <v>0</v>
      </c>
      <c r="O199">
        <f>COUNTIFS('Л_с и ПУ'!$B$2:$B$4570,A199,'Л_с и ПУ'!$C$2:$C$4570,"&gt;0")</f>
        <v>6</v>
      </c>
      <c r="P199">
        <f>SUMIF('Л_с и ПУ'!$B$2:$B$4570,A199,'Л_с и ПУ'!$C$2:$C$4570)</f>
        <v>6</v>
      </c>
      <c r="Q199">
        <f>SUMIF('Л_с и ПУ'!$B$2:$B$4570,A199,'Л_с и ПУ'!$F$2:$F$4570)</f>
        <v>928</v>
      </c>
      <c r="R199">
        <f>COUNTIFS('Л_с и ПУ'!$B$2:$B$4570,A199,'Л_с и ПУ'!$E$2:$E$4570,"Нет показаний")</f>
        <v>4</v>
      </c>
      <c r="S199">
        <f>SUMIF('Л_с и ПУ'!$B$2:$B$4570,A199,'Л_с и ПУ'!$K$2:$K$4570)</f>
        <v>918.39999999999986</v>
      </c>
      <c r="T199">
        <f>COUNTIFS('Л_с и ПУ'!$B$2:$B$4570,A199,'Л_с и ПУ'!$C$2:$C$4570,"0")</f>
        <v>0</v>
      </c>
      <c r="U199">
        <f>SUMIF('Л_с и ПУ'!$B$2:$B$4570,A199,'Л_с и ПУ'!$J$2:$J$4570)</f>
        <v>0</v>
      </c>
      <c r="V199">
        <f>Q199+S199+U199</f>
        <v>1846.3999999999999</v>
      </c>
      <c r="W199">
        <f>C199-V199</f>
        <v>303.60000000000014</v>
      </c>
      <c r="X199">
        <f>IF((W199-B199)&gt;0,W199-B199,0)</f>
        <v>250.02000000000015</v>
      </c>
      <c r="Y199" s="26">
        <f>IFERROR(X199/B199,0)</f>
        <v>4.6662933930571135</v>
      </c>
      <c r="Z199" s="26">
        <f>O199/F199</f>
        <v>1</v>
      </c>
      <c r="AA199" s="26">
        <f>IFERROR(R199/P199,0)</f>
        <v>0.66666666666666663</v>
      </c>
      <c r="AB199" t="str">
        <f>VLOOKUP(A199,Дома!$A$2:$H$280,2,0)</f>
        <v>г Мурманск</v>
      </c>
      <c r="AC199">
        <f>VLOOKUP(A199,Дома!$A$2:$H$280,6,0)</f>
        <v>28.2</v>
      </c>
      <c r="AD199" s="26">
        <f t="shared" si="3"/>
        <v>3.2324621733149934E-2</v>
      </c>
    </row>
    <row r="200" spans="1:30" x14ac:dyDescent="0.25">
      <c r="A200">
        <v>275401</v>
      </c>
      <c r="B200">
        <f>VLOOKUP(A200,Дома,5,0)*VLOOKUP(A200,Дома,6,0)</f>
        <v>128.63</v>
      </c>
      <c r="C200">
        <f>SUMIF(ОДПУ!$A$2:$A$351,A200,ОДПУ!$J$2:$J$351)</f>
        <v>3818</v>
      </c>
      <c r="D200" t="str">
        <f>VLOOKUP(A200,ОДПУ!$A$2:$J$351,8,0)</f>
        <v>Одноставочный</v>
      </c>
      <c r="E200">
        <f>IF(D200="Одноставочный",COUNTIFS(ОДПУ!$A$2:$A$351,A200),COUNTIFS(ОДПУ!$A$2:$A$351,A200)/2)</f>
        <v>1</v>
      </c>
      <c r="F200">
        <f>COUNTIFS('Лицевые счета'!$B$2:$B$5860,A200)</f>
        <v>13</v>
      </c>
      <c r="G200">
        <f>COUNTIFS('Лицевые счета'!$B$2:$B$5860,A200,'Лицевые счета'!$F$2:$F$5860,"ФЛ")</f>
        <v>13</v>
      </c>
      <c r="H200">
        <f>COUNTIFS('Лицевые счета'!$B$2:$B$5860,A200,'Лицевые счета'!$F$2:$F$5860,"ЮЛ")</f>
        <v>0</v>
      </c>
      <c r="I200" s="23">
        <f>SUMIFS('Лицевые счета'!$H$2:$H$5860,'Лицевые счета'!$B$2:$B$5860,A200,'Лицевые счета'!$F$2:$F$5860,"ФЛ")</f>
        <v>872.4000000000002</v>
      </c>
      <c r="J200">
        <f>SUMIFS('Лицевые счета'!$I$2:$I$5860,'Лицевые счета'!$B$2:$B$5860,A200,'Лицевые счета'!$F$2:$F$5860,"ФЛ")</f>
        <v>36</v>
      </c>
      <c r="K200" s="23">
        <f>SUMIFS('Лицевые счета'!$H$2:$H$5860,'Лицевые счета'!$B$2:$B$5860,A200,'Лицевые счета'!$F$2:$F$5860,"ЮЛ")</f>
        <v>0</v>
      </c>
      <c r="L200" s="23">
        <f>I200+K200</f>
        <v>872.4000000000002</v>
      </c>
      <c r="M200" s="23">
        <f>VLOOKUP(A200,Дома,7,0)</f>
        <v>872.4</v>
      </c>
      <c r="N200" s="23">
        <f>M200-L200</f>
        <v>0</v>
      </c>
      <c r="O200">
        <f>COUNTIFS('Л_с и ПУ'!$B$2:$B$4570,A200,'Л_с и ПУ'!$C$2:$C$4570,"&gt;0")</f>
        <v>13</v>
      </c>
      <c r="P200">
        <f>SUMIF('Л_с и ПУ'!$B$2:$B$4570,A200,'Л_с и ПУ'!$C$2:$C$4570)</f>
        <v>13</v>
      </c>
      <c r="Q200">
        <f>SUMIF('Л_с и ПУ'!$B$2:$B$4570,A200,'Л_с и ПУ'!$F$2:$F$4570)</f>
        <v>3061</v>
      </c>
      <c r="R200">
        <f>COUNTIFS('Л_с и ПУ'!$B$2:$B$4570,A200,'Л_с и ПУ'!$E$2:$E$4570,"Нет показаний")</f>
        <v>0</v>
      </c>
      <c r="S200">
        <f>SUMIF('Л_с и ПУ'!$B$2:$B$4570,A200,'Л_с и ПУ'!$K$2:$K$4570)</f>
        <v>0</v>
      </c>
      <c r="T200">
        <f>COUNTIFS('Л_с и ПУ'!$B$2:$B$4570,A200,'Л_с и ПУ'!$C$2:$C$4570,"0")</f>
        <v>0</v>
      </c>
      <c r="U200">
        <f>SUMIF('Л_с и ПУ'!$B$2:$B$4570,A200,'Л_с и ПУ'!$J$2:$J$4570)</f>
        <v>0</v>
      </c>
      <c r="V200">
        <f>Q200+S200+U200</f>
        <v>3061</v>
      </c>
      <c r="W200">
        <f>C200-V200</f>
        <v>757</v>
      </c>
      <c r="X200">
        <f>IF((W200-B200)&gt;0,W200-B200,0)</f>
        <v>628.37</v>
      </c>
      <c r="Y200" s="26">
        <f>IFERROR(X200/B200,0)</f>
        <v>4.8850967892404578</v>
      </c>
      <c r="Z200" s="26">
        <f>O200/F200</f>
        <v>1</v>
      </c>
      <c r="AA200" s="26">
        <f>IFERROR(R200/P200,0)</f>
        <v>0</v>
      </c>
      <c r="AB200" t="str">
        <f>VLOOKUP(A200,Дома!$A$2:$H$280,2,0)</f>
        <v>г Апатиты</v>
      </c>
      <c r="AC200">
        <f>VLOOKUP(A200,Дома!$A$2:$H$280,6,0)</f>
        <v>67.7</v>
      </c>
      <c r="AD200" s="26">
        <f t="shared" si="3"/>
        <v>0.27610114192495921</v>
      </c>
    </row>
    <row r="201" spans="1:30" x14ac:dyDescent="0.25">
      <c r="A201">
        <v>58193</v>
      </c>
      <c r="B201">
        <f>VLOOKUP(A201,Дома,5,0)*VLOOKUP(A201,Дома,6,0)</f>
        <v>49.019999999999996</v>
      </c>
      <c r="C201">
        <f>SUMIF(ОДПУ!$A$2:$A$351,A201,ОДПУ!$J$2:$J$351)</f>
        <v>646</v>
      </c>
      <c r="D201" t="str">
        <f>VLOOKUP(A201,ОДПУ!$A$2:$J$351,8,0)</f>
        <v>Одноставочный</v>
      </c>
      <c r="E201">
        <f>IF(D201="Одноставочный",COUNTIFS(ОДПУ!$A$2:$A$351,A201),COUNTIFS(ОДПУ!$A$2:$A$351,A201)/2)</f>
        <v>1</v>
      </c>
      <c r="F201">
        <f>COUNTIFS('Лицевые счета'!$B$2:$B$5860,A201)</f>
        <v>6</v>
      </c>
      <c r="G201">
        <f>COUNTIFS('Лицевые счета'!$B$2:$B$5860,A201,'Лицевые счета'!$F$2:$F$5860,"ФЛ")</f>
        <v>6</v>
      </c>
      <c r="H201">
        <f>COUNTIFS('Лицевые счета'!$B$2:$B$5860,A201,'Лицевые счета'!$F$2:$F$5860,"ЮЛ")</f>
        <v>0</v>
      </c>
      <c r="I201" s="23">
        <f>SUMIFS('Лицевые счета'!$H$2:$H$5860,'Лицевые счета'!$B$2:$B$5860,A201,'Лицевые счета'!$F$2:$F$5860,"ФЛ")</f>
        <v>245.2</v>
      </c>
      <c r="J201">
        <f>SUMIFS('Лицевые счета'!$I$2:$I$5860,'Лицевые счета'!$B$2:$B$5860,A201,'Лицевые счета'!$F$2:$F$5860,"ФЛ")</f>
        <v>13</v>
      </c>
      <c r="K201" s="23">
        <f>SUMIFS('Лицевые счета'!$H$2:$H$5860,'Лицевые счета'!$B$2:$B$5860,A201,'Лицевые счета'!$F$2:$F$5860,"ЮЛ")</f>
        <v>0</v>
      </c>
      <c r="L201" s="23">
        <f>I201+K201</f>
        <v>245.2</v>
      </c>
      <c r="M201" s="23">
        <f>VLOOKUP(A201,Дома,7,0)</f>
        <v>245.2</v>
      </c>
      <c r="N201" s="23">
        <f>M201-L201</f>
        <v>0</v>
      </c>
      <c r="O201">
        <f>COUNTIFS('Л_с и ПУ'!$B$2:$B$4570,A201,'Л_с и ПУ'!$C$2:$C$4570,"&gt;0")</f>
        <v>4</v>
      </c>
      <c r="P201">
        <f>SUMIF('Л_с и ПУ'!$B$2:$B$4570,A201,'Л_с и ПУ'!$C$2:$C$4570)</f>
        <v>4</v>
      </c>
      <c r="Q201">
        <f>SUMIF('Л_с и ПУ'!$B$2:$B$4570,A201,'Л_с и ПУ'!$F$2:$F$4570)</f>
        <v>-555</v>
      </c>
      <c r="R201">
        <f>COUNTIFS('Л_с и ПУ'!$B$2:$B$4570,A201,'Л_с и ПУ'!$E$2:$E$4570,"Нет показаний")</f>
        <v>1</v>
      </c>
      <c r="S201">
        <f>SUMIF('Л_с и ПУ'!$B$2:$B$4570,A201,'Л_с и ПУ'!$K$2:$K$4570)</f>
        <v>207.8</v>
      </c>
      <c r="T201">
        <f>COUNTIFS('Л_с и ПУ'!$B$2:$B$4570,A201,'Л_с и ПУ'!$C$2:$C$4570,"0")</f>
        <v>2</v>
      </c>
      <c r="U201">
        <f>SUMIF('Л_с и ПУ'!$B$2:$B$4570,A201,'Л_с и ПУ'!$J$2:$J$4570)</f>
        <v>408.8</v>
      </c>
      <c r="V201">
        <f>Q201+S201+U201</f>
        <v>61.600000000000023</v>
      </c>
      <c r="W201">
        <f>C201-V201</f>
        <v>584.4</v>
      </c>
      <c r="X201">
        <f>IF((W201-B201)&gt;0,W201-B201,0)</f>
        <v>535.38</v>
      </c>
      <c r="Y201" s="26">
        <f>IFERROR(X201/B201,0)</f>
        <v>10.921664626682988</v>
      </c>
      <c r="Z201" s="26">
        <f>O201/F201</f>
        <v>0.66666666666666663</v>
      </c>
      <c r="AA201" s="26">
        <f>IFERROR(R201/P201,0)</f>
        <v>0.25</v>
      </c>
      <c r="AB201" t="str">
        <f>VLOOKUP(A201,Дома!$A$2:$H$280,2,0)</f>
        <v>г Кандалакша</v>
      </c>
      <c r="AC201">
        <f>VLOOKUP(A201,Дома!$A$2:$H$280,6,0)</f>
        <v>25.8</v>
      </c>
      <c r="AD201" s="26">
        <f t="shared" si="3"/>
        <v>2.1492835721426191E-2</v>
      </c>
    </row>
    <row r="202" spans="1:30" x14ac:dyDescent="0.25">
      <c r="A202">
        <v>425334</v>
      </c>
      <c r="B202">
        <f>VLOOKUP(A202,Дома,5,0)*VLOOKUP(A202,Дома,6,0)</f>
        <v>247.18999999999997</v>
      </c>
      <c r="C202">
        <f>SUMIF(ОДПУ!$A$2:$A$351,A202,ОДПУ!$J$2:$J$351)</f>
        <v>3931</v>
      </c>
      <c r="D202" t="str">
        <f>VLOOKUP(A202,ОДПУ!$A$2:$J$351,8,0)</f>
        <v>Одноставочный</v>
      </c>
      <c r="E202">
        <f>IF(D202="Одноставочный",COUNTIFS(ОДПУ!$A$2:$A$351,A202),COUNTIFS(ОДПУ!$A$2:$A$351,A202)/2)</f>
        <v>1</v>
      </c>
      <c r="F202">
        <f>COUNTIFS('Лицевые счета'!$B$2:$B$5860,A202)</f>
        <v>19</v>
      </c>
      <c r="G202">
        <f>COUNTIFS('Лицевые счета'!$B$2:$B$5860,A202,'Лицевые счета'!$F$2:$F$5860,"ФЛ")</f>
        <v>19</v>
      </c>
      <c r="H202">
        <f>COUNTIFS('Лицевые счета'!$B$2:$B$5860,A202,'Лицевые счета'!$F$2:$F$5860,"ЮЛ")</f>
        <v>0</v>
      </c>
      <c r="I202" s="23">
        <f>SUMIFS('Лицевые счета'!$H$2:$H$5860,'Лицевые счета'!$B$2:$B$5860,A202,'Лицевые счета'!$F$2:$F$5860,"ФЛ")</f>
        <v>891.1</v>
      </c>
      <c r="J202">
        <f>SUMIFS('Лицевые счета'!$I$2:$I$5860,'Лицевые счета'!$B$2:$B$5860,A202,'Лицевые счета'!$F$2:$F$5860,"ФЛ")</f>
        <v>40</v>
      </c>
      <c r="K202" s="23">
        <f>SUMIFS('Лицевые счета'!$H$2:$H$5860,'Лицевые счета'!$B$2:$B$5860,A202,'Лицевые счета'!$F$2:$F$5860,"ЮЛ")</f>
        <v>0</v>
      </c>
      <c r="L202" s="23">
        <f>I202+K202</f>
        <v>891.1</v>
      </c>
      <c r="M202" s="23">
        <f>VLOOKUP(A202,Дома,7,0)</f>
        <v>1200.4000000000001</v>
      </c>
      <c r="N202" s="23">
        <f>M202-L202</f>
        <v>309.30000000000007</v>
      </c>
      <c r="O202">
        <f>COUNTIFS('Л_с и ПУ'!$B$2:$B$4570,A202,'Л_с и ПУ'!$C$2:$C$4570,"&gt;0")</f>
        <v>12</v>
      </c>
      <c r="P202">
        <f>SUMIF('Л_с и ПУ'!$B$2:$B$4570,A202,'Л_с и ПУ'!$C$2:$C$4570)</f>
        <v>12</v>
      </c>
      <c r="Q202">
        <f>SUMIF('Л_с и ПУ'!$B$2:$B$4570,A202,'Л_с и ПУ'!$F$2:$F$4570)</f>
        <v>1961</v>
      </c>
      <c r="R202">
        <f>COUNTIFS('Л_с и ПУ'!$B$2:$B$4570,A202,'Л_с и ПУ'!$E$2:$E$4570,"Нет показаний")</f>
        <v>4</v>
      </c>
      <c r="S202">
        <f>SUMIF('Л_с и ПУ'!$B$2:$B$4570,A202,'Л_с и ПУ'!$K$2:$K$4570)</f>
        <v>621.70000000000005</v>
      </c>
      <c r="T202">
        <f>COUNTIFS('Л_с и ПУ'!$B$2:$B$4570,A202,'Л_с и ПУ'!$C$2:$C$4570,"0")</f>
        <v>7</v>
      </c>
      <c r="U202">
        <f>SUMIF('Л_с и ПУ'!$B$2:$B$4570,A202,'Л_с и ПУ'!$J$2:$J$4570)</f>
        <v>754</v>
      </c>
      <c r="V202">
        <f>Q202+S202+U202</f>
        <v>3336.7</v>
      </c>
      <c r="W202">
        <f>C202-V202</f>
        <v>594.30000000000018</v>
      </c>
      <c r="X202">
        <f>IF((W202-B202)&gt;0,W202-B202,0)</f>
        <v>347.11000000000024</v>
      </c>
      <c r="Y202" s="26">
        <f>IFERROR(X202/B202,0)</f>
        <v>1.4042234718232949</v>
      </c>
      <c r="Z202" s="26">
        <f>O202/F202</f>
        <v>0.63157894736842102</v>
      </c>
      <c r="AA202" s="26">
        <f>IFERROR(R202/P202,0)</f>
        <v>0.33333333333333331</v>
      </c>
      <c r="AB202" t="str">
        <f>VLOOKUP(A202,Дома!$A$2:$H$280,2,0)</f>
        <v>г Мурманск</v>
      </c>
      <c r="AC202">
        <f>VLOOKUP(A202,Дома!$A$2:$H$280,6,0)</f>
        <v>130.1</v>
      </c>
      <c r="AD202" s="26">
        <f t="shared" si="3"/>
        <v>0.2126511932003923</v>
      </c>
    </row>
    <row r="203" spans="1:30" x14ac:dyDescent="0.25">
      <c r="A203">
        <v>431501</v>
      </c>
      <c r="B203">
        <f>VLOOKUP(A203,Дома,5,0)*VLOOKUP(A203,Дома,6,0)</f>
        <v>101.64999999999999</v>
      </c>
      <c r="C203">
        <f>SUMIF(ОДПУ!$A$2:$A$351,A203,ОДПУ!$J$2:$J$351)</f>
        <v>3775</v>
      </c>
      <c r="D203" t="str">
        <f>VLOOKUP(A203,ОДПУ!$A$2:$J$351,8,0)</f>
        <v>Одноставочный</v>
      </c>
      <c r="E203">
        <f>IF(D203="Одноставочный",COUNTIFS(ОДПУ!$A$2:$A$351,A203),COUNTIFS(ОДПУ!$A$2:$A$351,A203)/2)</f>
        <v>1</v>
      </c>
      <c r="F203">
        <f>COUNTIFS('Лицевые счета'!$B$2:$B$5860,A203)</f>
        <v>12</v>
      </c>
      <c r="G203">
        <f>COUNTIFS('Лицевые счета'!$B$2:$B$5860,A203,'Лицевые счета'!$F$2:$F$5860,"ФЛ")</f>
        <v>12</v>
      </c>
      <c r="H203">
        <f>COUNTIFS('Лицевые счета'!$B$2:$B$5860,A203,'Лицевые счета'!$F$2:$F$5860,"ЮЛ")</f>
        <v>0</v>
      </c>
      <c r="I203" s="23">
        <f>SUMIFS('Лицевые счета'!$H$2:$H$5860,'Лицевые счета'!$B$2:$B$5860,A203,'Лицевые счета'!$F$2:$F$5860,"ФЛ")</f>
        <v>611.79999999999995</v>
      </c>
      <c r="J203">
        <f>SUMIFS('Лицевые счета'!$I$2:$I$5860,'Лицевые счета'!$B$2:$B$5860,A203,'Лицевые счета'!$F$2:$F$5860,"ФЛ")</f>
        <v>27</v>
      </c>
      <c r="K203" s="23">
        <f>SUMIFS('Лицевые счета'!$H$2:$H$5860,'Лицевые счета'!$B$2:$B$5860,A203,'Лицевые счета'!$F$2:$F$5860,"ЮЛ")</f>
        <v>0</v>
      </c>
      <c r="L203" s="23">
        <f>I203+K203</f>
        <v>611.79999999999995</v>
      </c>
      <c r="M203" s="23">
        <f>VLOOKUP(A203,Дома,7,0)</f>
        <v>611.79999999999995</v>
      </c>
      <c r="N203" s="23">
        <f>M203-L203</f>
        <v>0</v>
      </c>
      <c r="O203">
        <f>COUNTIFS('Л_с и ПУ'!$B$2:$B$4570,A203,'Л_с и ПУ'!$C$2:$C$4570,"&gt;0")</f>
        <v>12</v>
      </c>
      <c r="P203">
        <f>SUMIF('Л_с и ПУ'!$B$2:$B$4570,A203,'Л_с и ПУ'!$C$2:$C$4570)</f>
        <v>12</v>
      </c>
      <c r="Q203">
        <f>SUMIF('Л_с и ПУ'!$B$2:$B$4570,A203,'Л_с и ПУ'!$F$2:$F$4570)</f>
        <v>2405</v>
      </c>
      <c r="R203">
        <f>COUNTIFS('Л_с и ПУ'!$B$2:$B$4570,A203,'Л_с и ПУ'!$E$2:$E$4570,"Нет показаний")</f>
        <v>5</v>
      </c>
      <c r="S203">
        <f>SUMIF('Л_с и ПУ'!$B$2:$B$4570,A203,'Л_с и ПУ'!$K$2:$K$4570)</f>
        <v>707.7</v>
      </c>
      <c r="T203">
        <f>COUNTIFS('Л_с и ПУ'!$B$2:$B$4570,A203,'Л_с и ПУ'!$C$2:$C$4570,"0")</f>
        <v>0</v>
      </c>
      <c r="U203">
        <f>SUMIF('Л_с и ПУ'!$B$2:$B$4570,A203,'Л_с и ПУ'!$J$2:$J$4570)</f>
        <v>0</v>
      </c>
      <c r="V203">
        <f>Q203+S203+U203</f>
        <v>3112.7</v>
      </c>
      <c r="W203">
        <f>C203-V203</f>
        <v>662.30000000000018</v>
      </c>
      <c r="X203">
        <f>IF((W203-B203)&gt;0,W203-B203,0)</f>
        <v>560.6500000000002</v>
      </c>
      <c r="Y203" s="26">
        <f>IFERROR(X203/B203,0)</f>
        <v>5.515494343334975</v>
      </c>
      <c r="Z203" s="26">
        <f>O203/F203</f>
        <v>1</v>
      </c>
      <c r="AA203" s="26">
        <f>IFERROR(R203/P203,0)</f>
        <v>0.41666666666666669</v>
      </c>
      <c r="AB203" t="str">
        <f>VLOOKUP(A203,Дома!$A$2:$H$280,2,0)</f>
        <v>г Мурманск</v>
      </c>
      <c r="AC203">
        <f>VLOOKUP(A203,Дома!$A$2:$H$280,6,0)</f>
        <v>53.5</v>
      </c>
      <c r="AD203" s="26">
        <f t="shared" si="3"/>
        <v>8.2714904143475584E-2</v>
      </c>
    </row>
    <row r="204" spans="1:30" x14ac:dyDescent="0.25">
      <c r="A204">
        <v>58236</v>
      </c>
      <c r="B204">
        <f>VLOOKUP(A204,Дома,5,0)*VLOOKUP(A204,Дома,6,0)</f>
        <v>123.11999999999999</v>
      </c>
      <c r="C204">
        <f>SUMIF(ОДПУ!$A$2:$A$351,A204,ОДПУ!$J$2:$J$351)</f>
        <v>3004.77</v>
      </c>
      <c r="D204" t="str">
        <f>VLOOKUP(A204,ОДПУ!$A$2:$J$351,8,0)</f>
        <v>Одноставочный</v>
      </c>
      <c r="E204">
        <f>IF(D204="Одноставочный",COUNTIFS(ОДПУ!$A$2:$A$351,A204),COUNTIFS(ОДПУ!$A$2:$A$351,A204)/2)</f>
        <v>1</v>
      </c>
      <c r="F204">
        <f>COUNTIFS('Лицевые счета'!$B$2:$B$5860,A204)</f>
        <v>14</v>
      </c>
      <c r="G204">
        <f>COUNTIFS('Лицевые счета'!$B$2:$B$5860,A204,'Лицевые счета'!$F$2:$F$5860,"ФЛ")</f>
        <v>13</v>
      </c>
      <c r="H204">
        <f>COUNTIFS('Лицевые счета'!$B$2:$B$5860,A204,'Лицевые счета'!$F$2:$F$5860,"ЮЛ")</f>
        <v>1</v>
      </c>
      <c r="I204" s="23">
        <f>SUMIFS('Лицевые счета'!$H$2:$H$5860,'Лицевые счета'!$B$2:$B$5860,A204,'Лицевые счета'!$F$2:$F$5860,"ФЛ")</f>
        <v>646.80000000000007</v>
      </c>
      <c r="J204">
        <f>SUMIFS('Лицевые счета'!$I$2:$I$5860,'Лицевые счета'!$B$2:$B$5860,A204,'Лицевые счета'!$F$2:$F$5860,"ФЛ")</f>
        <v>16</v>
      </c>
      <c r="K204" s="23">
        <f>SUMIFS('Лицевые счета'!$H$2:$H$5860,'Лицевые счета'!$B$2:$B$5860,A204,'Лицевые счета'!$F$2:$F$5860,"ЮЛ")</f>
        <v>0</v>
      </c>
      <c r="L204" s="23">
        <f>I204+K204</f>
        <v>646.80000000000007</v>
      </c>
      <c r="M204" s="23">
        <f>VLOOKUP(A204,Дома,7,0)</f>
        <v>646.79999999999995</v>
      </c>
      <c r="N204" s="23">
        <f>M204-L204</f>
        <v>0</v>
      </c>
      <c r="O204">
        <f>COUNTIFS('Л_с и ПУ'!$B$2:$B$4570,A204,'Л_с и ПУ'!$C$2:$C$4570,"&gt;0")</f>
        <v>13</v>
      </c>
      <c r="P204">
        <f>SUMIF('Л_с и ПУ'!$B$2:$B$4570,A204,'Л_с и ПУ'!$C$2:$C$4570)</f>
        <v>14</v>
      </c>
      <c r="Q204">
        <f>SUMIF('Л_с и ПУ'!$B$2:$B$4570,A204,'Л_с и ПУ'!$F$2:$F$4570)</f>
        <v>2017.8</v>
      </c>
      <c r="R204">
        <f>COUNTIFS('Л_с и ПУ'!$B$2:$B$4570,A204,'Л_с и ПУ'!$E$2:$E$4570,"Нет показаний")</f>
        <v>1</v>
      </c>
      <c r="S204">
        <f>SUMIF('Л_с и ПУ'!$B$2:$B$4570,A204,'Л_с и ПУ'!$K$2:$K$4570)</f>
        <v>167.6</v>
      </c>
      <c r="T204">
        <f>COUNTIFS('Л_с и ПУ'!$B$2:$B$4570,A204,'Л_с и ПУ'!$C$2:$C$4570,"0")</f>
        <v>1</v>
      </c>
      <c r="U204">
        <f>SUMIF('Л_с и ПУ'!$B$2:$B$4570,A204,'Л_с и ПУ'!$J$2:$J$4570)</f>
        <v>167.6</v>
      </c>
      <c r="V204">
        <f>Q204+S204+U204</f>
        <v>2353</v>
      </c>
      <c r="W204">
        <f>C204-V204</f>
        <v>651.77</v>
      </c>
      <c r="X204">
        <f>IF((W204-B204)&gt;0,W204-B204,0)</f>
        <v>528.65</v>
      </c>
      <c r="Y204" s="26">
        <f>IFERROR(X204/B204,0)</f>
        <v>4.2937784275503574</v>
      </c>
      <c r="Z204" s="26">
        <f>O204/F204</f>
        <v>0.9285714285714286</v>
      </c>
      <c r="AA204" s="26">
        <f>IFERROR(R204/P204,0)</f>
        <v>7.1428571428571425E-2</v>
      </c>
      <c r="AB204" t="str">
        <f>VLOOKUP(A204,Дома!$A$2:$H$280,2,0)</f>
        <v>г Кандалакша</v>
      </c>
      <c r="AC204">
        <f>VLOOKUP(A204,Дома!$A$2:$H$280,6,0)</f>
        <v>64.8</v>
      </c>
      <c r="AD204" s="26">
        <f t="shared" si="3"/>
        <v>8.9651355838406194E-2</v>
      </c>
    </row>
    <row r="205" spans="1:30" x14ac:dyDescent="0.25">
      <c r="A205">
        <v>447425</v>
      </c>
      <c r="B205">
        <f>VLOOKUP(A205,Дома,5,0)*VLOOKUP(A205,Дома,6,0)</f>
        <v>76.759999999999991</v>
      </c>
      <c r="C205">
        <f>SUMIF(ОДПУ!$A$2:$A$351,A205,ОДПУ!$J$2:$J$351)</f>
        <v>2502</v>
      </c>
      <c r="D205" t="str">
        <f>VLOOKUP(A205,ОДПУ!$A$2:$J$351,8,0)</f>
        <v>Одноставочный</v>
      </c>
      <c r="E205">
        <f>IF(D205="Одноставочный",COUNTIFS(ОДПУ!$A$2:$A$351,A205),COUNTIFS(ОДПУ!$A$2:$A$351,A205)/2)</f>
        <v>2</v>
      </c>
      <c r="F205">
        <f>COUNTIFS('Лицевые счета'!$B$2:$B$5860,A205)</f>
        <v>10</v>
      </c>
      <c r="G205">
        <f>COUNTIFS('Лицевые счета'!$B$2:$B$5860,A205,'Лицевые счета'!$F$2:$F$5860,"ФЛ")</f>
        <v>10</v>
      </c>
      <c r="H205">
        <f>COUNTIFS('Лицевые счета'!$B$2:$B$5860,A205,'Лицевые счета'!$F$2:$F$5860,"ЮЛ")</f>
        <v>0</v>
      </c>
      <c r="I205" s="23">
        <f>SUMIFS('Лицевые счета'!$H$2:$H$5860,'Лицевые счета'!$B$2:$B$5860,A205,'Лицевые счета'!$F$2:$F$5860,"ФЛ")</f>
        <v>361.4</v>
      </c>
      <c r="J205">
        <f>SUMIFS('Лицевые счета'!$I$2:$I$5860,'Лицевые счета'!$B$2:$B$5860,A205,'Лицевые счета'!$F$2:$F$5860,"ФЛ")</f>
        <v>20</v>
      </c>
      <c r="K205" s="23">
        <f>SUMIFS('Лицевые счета'!$H$2:$H$5860,'Лицевые счета'!$B$2:$B$5860,A205,'Лицевые счета'!$F$2:$F$5860,"ЮЛ")</f>
        <v>0</v>
      </c>
      <c r="L205" s="23">
        <f>I205+K205</f>
        <v>361.4</v>
      </c>
      <c r="M205" s="23">
        <f>VLOOKUP(A205,Дома,7,0)</f>
        <v>722.8</v>
      </c>
      <c r="N205" s="23">
        <f>M205-L205</f>
        <v>361.4</v>
      </c>
      <c r="O205">
        <f>COUNTIFS('Л_с и ПУ'!$B$2:$B$4570,A205,'Л_с и ПУ'!$C$2:$C$4570,"&gt;0")</f>
        <v>10</v>
      </c>
      <c r="P205">
        <f>SUMIF('Л_с и ПУ'!$B$2:$B$4570,A205,'Л_с и ПУ'!$C$2:$C$4570)</f>
        <v>10</v>
      </c>
      <c r="Q205">
        <f>SUMIF('Л_с и ПУ'!$B$2:$B$4570,A205,'Л_с и ПУ'!$F$2:$F$4570)</f>
        <v>859</v>
      </c>
      <c r="R205">
        <f>COUNTIFS('Л_с и ПУ'!$B$2:$B$4570,A205,'Л_с и ПУ'!$E$2:$E$4570,"Нет показаний")</f>
        <v>8</v>
      </c>
      <c r="S205">
        <f>SUMIF('Л_с и ПУ'!$B$2:$B$4570,A205,'Л_с и ПУ'!$K$2:$K$4570)</f>
        <v>1065.7</v>
      </c>
      <c r="T205">
        <f>COUNTIFS('Л_с и ПУ'!$B$2:$B$4570,A205,'Л_с и ПУ'!$C$2:$C$4570,"0")</f>
        <v>0</v>
      </c>
      <c r="U205">
        <f>SUMIF('Л_с и ПУ'!$B$2:$B$4570,A205,'Л_с и ПУ'!$J$2:$J$4570)</f>
        <v>0</v>
      </c>
      <c r="V205">
        <f>Q205+S205+U205</f>
        <v>1924.7</v>
      </c>
      <c r="W205">
        <f>C205-V205</f>
        <v>577.29999999999995</v>
      </c>
      <c r="X205">
        <f>IF((W205-B205)&gt;0,W205-B205,0)</f>
        <v>500.53999999999996</v>
      </c>
      <c r="Y205" s="26">
        <f>IFERROR(X205/B205,0)</f>
        <v>6.5208441896821263</v>
      </c>
      <c r="Z205" s="26">
        <f>O205/F205</f>
        <v>1</v>
      </c>
      <c r="AA205" s="26">
        <f>IFERROR(R205/P205,0)</f>
        <v>0.8</v>
      </c>
      <c r="AB205" t="str">
        <f>VLOOKUP(A205,Дома!$A$2:$H$280,2,0)</f>
        <v>г Мурманск</v>
      </c>
      <c r="AC205">
        <f>VLOOKUP(A205,Дома!$A$2:$H$280,6,0)</f>
        <v>40.4</v>
      </c>
      <c r="AD205" s="26">
        <f t="shared" si="3"/>
        <v>0.14438884917798425</v>
      </c>
    </row>
    <row r="206" spans="1:30" x14ac:dyDescent="0.25">
      <c r="A206">
        <v>251141</v>
      </c>
      <c r="B206">
        <f>VLOOKUP(A206,Дома,5,0)*VLOOKUP(A206,Дома,6,0)</f>
        <v>39.14</v>
      </c>
      <c r="C206">
        <f>SUMIF(ОДПУ!$A$2:$A$351,A206,ОДПУ!$J$2:$J$351)</f>
        <v>2110</v>
      </c>
      <c r="D206" t="str">
        <f>VLOOKUP(A206,ОДПУ!$A$2:$J$351,8,0)</f>
        <v>Одноставочный</v>
      </c>
      <c r="E206">
        <f>IF(D206="Одноставочный",COUNTIFS(ОДПУ!$A$2:$A$351,A206),COUNTIFS(ОДПУ!$A$2:$A$351,A206)/2)</f>
        <v>1</v>
      </c>
      <c r="F206">
        <f>COUNTIFS('Лицевые счета'!$B$2:$B$5860,A206)</f>
        <v>8</v>
      </c>
      <c r="G206">
        <f>COUNTIFS('Лицевые счета'!$B$2:$B$5860,A206,'Лицевые счета'!$F$2:$F$5860,"ФЛ")</f>
        <v>8</v>
      </c>
      <c r="H206">
        <f>COUNTIFS('Лицевые счета'!$B$2:$B$5860,A206,'Лицевые счета'!$F$2:$F$5860,"ЮЛ")</f>
        <v>0</v>
      </c>
      <c r="I206" s="23">
        <f>SUMIFS('Лицевые счета'!$H$2:$H$5860,'Лицевые счета'!$B$2:$B$5860,A206,'Лицевые счета'!$F$2:$F$5860,"ФЛ")</f>
        <v>279.8</v>
      </c>
      <c r="J206">
        <f>SUMIFS('Лицевые счета'!$I$2:$I$5860,'Лицевые счета'!$B$2:$B$5860,A206,'Лицевые счета'!$F$2:$F$5860,"ФЛ")</f>
        <v>15</v>
      </c>
      <c r="K206" s="23">
        <f>SUMIFS('Лицевые счета'!$H$2:$H$5860,'Лицевые счета'!$B$2:$B$5860,A206,'Лицевые счета'!$F$2:$F$5860,"ЮЛ")</f>
        <v>0</v>
      </c>
      <c r="L206" s="23">
        <f>I206+K206</f>
        <v>279.8</v>
      </c>
      <c r="M206" s="23">
        <f>VLOOKUP(A206,Дома,7,0)</f>
        <v>279.8</v>
      </c>
      <c r="N206" s="23">
        <f>M206-L206</f>
        <v>0</v>
      </c>
      <c r="O206">
        <f>COUNTIFS('Л_с и ПУ'!$B$2:$B$4570,A206,'Л_с и ПУ'!$C$2:$C$4570,"&gt;0")</f>
        <v>8</v>
      </c>
      <c r="P206">
        <f>SUMIF('Л_с и ПУ'!$B$2:$B$4570,A206,'Л_с и ПУ'!$C$2:$C$4570)</f>
        <v>8</v>
      </c>
      <c r="Q206">
        <f>SUMIF('Л_с и ПУ'!$B$2:$B$4570,A206,'Л_с и ПУ'!$F$2:$F$4570)</f>
        <v>1795</v>
      </c>
      <c r="R206">
        <f>COUNTIFS('Л_с и ПУ'!$B$2:$B$4570,A206,'Л_с и ПУ'!$E$2:$E$4570,"Нет показаний")</f>
        <v>0</v>
      </c>
      <c r="S206">
        <f>SUMIF('Л_с и ПУ'!$B$2:$B$4570,A206,'Л_с и ПУ'!$K$2:$K$4570)</f>
        <v>0</v>
      </c>
      <c r="T206">
        <f>COUNTIFS('Л_с и ПУ'!$B$2:$B$4570,A206,'Л_с и ПУ'!$C$2:$C$4570,"0")</f>
        <v>0</v>
      </c>
      <c r="U206">
        <f>SUMIF('Л_с и ПУ'!$B$2:$B$4570,A206,'Л_с и ПУ'!$J$2:$J$4570)</f>
        <v>0</v>
      </c>
      <c r="V206">
        <f>Q206+S206+U206</f>
        <v>1795</v>
      </c>
      <c r="W206">
        <f>C206-V206</f>
        <v>315</v>
      </c>
      <c r="X206">
        <f>IF((W206-B206)&gt;0,W206-B206,0)</f>
        <v>275.86</v>
      </c>
      <c r="Y206" s="26">
        <f>IFERROR(X206/B206,0)</f>
        <v>7.0480327031170162</v>
      </c>
      <c r="Z206" s="26">
        <f>O206/F206</f>
        <v>1</v>
      </c>
      <c r="AA206" s="26">
        <f>IFERROR(R206/P206,0)</f>
        <v>0</v>
      </c>
      <c r="AB206" t="str">
        <f>VLOOKUP(A206,Дома!$A$2:$H$280,2,0)</f>
        <v>г Мурманск</v>
      </c>
      <c r="AC206">
        <f>VLOOKUP(A206,Дома!$A$2:$H$280,6,0)</f>
        <v>20.6</v>
      </c>
      <c r="AD206" s="26">
        <f t="shared" si="3"/>
        <v>3.164362519201229E-2</v>
      </c>
    </row>
    <row r="207" spans="1:30" x14ac:dyDescent="0.25">
      <c r="A207">
        <v>431300</v>
      </c>
      <c r="B207">
        <f>VLOOKUP(A207,Дома,5,0)*VLOOKUP(A207,Дома,6,0)</f>
        <v>138.13</v>
      </c>
      <c r="C207">
        <f>SUMIF(ОДПУ!$A$2:$A$351,A207,ОДПУ!$J$2:$J$351)</f>
        <v>2833</v>
      </c>
      <c r="D207" t="str">
        <f>VLOOKUP(A207,ОДПУ!$A$2:$J$351,8,0)</f>
        <v>Одноставочный</v>
      </c>
      <c r="E207">
        <f>IF(D207="Одноставочный",COUNTIFS(ОДПУ!$A$2:$A$351,A207),COUNTIFS(ОДПУ!$A$2:$A$351,A207)/2)</f>
        <v>1</v>
      </c>
      <c r="F207">
        <f>COUNTIFS('Лицевые счета'!$B$2:$B$5860,A207)</f>
        <v>17</v>
      </c>
      <c r="G207">
        <f>COUNTIFS('Лицевые счета'!$B$2:$B$5860,A207,'Лицевые счета'!$F$2:$F$5860,"ФЛ")</f>
        <v>17</v>
      </c>
      <c r="H207">
        <f>COUNTIFS('Лицевые счета'!$B$2:$B$5860,A207,'Лицевые счета'!$F$2:$F$5860,"ЮЛ")</f>
        <v>0</v>
      </c>
      <c r="I207" s="23">
        <f>SUMIFS('Лицевые счета'!$H$2:$H$5860,'Лицевые счета'!$B$2:$B$5860,A207,'Лицевые счета'!$F$2:$F$5860,"ФЛ")</f>
        <v>650.99999999999989</v>
      </c>
      <c r="J207">
        <f>SUMIFS('Лицевые счета'!$I$2:$I$5860,'Лицевые счета'!$B$2:$B$5860,A207,'Лицевые счета'!$F$2:$F$5860,"ФЛ")</f>
        <v>29</v>
      </c>
      <c r="K207" s="23">
        <f>SUMIFS('Лицевые счета'!$H$2:$H$5860,'Лицевые счета'!$B$2:$B$5860,A207,'Лицевые счета'!$F$2:$F$5860,"ЮЛ")</f>
        <v>0</v>
      </c>
      <c r="L207" s="23">
        <f>I207+K207</f>
        <v>650.99999999999989</v>
      </c>
      <c r="M207" s="23">
        <f>VLOOKUP(A207,Дома,7,0)</f>
        <v>651</v>
      </c>
      <c r="N207" s="23">
        <f>M207-L207</f>
        <v>0</v>
      </c>
      <c r="O207">
        <f>COUNTIFS('Л_с и ПУ'!$B$2:$B$4570,A207,'Л_с и ПУ'!$C$2:$C$4570,"&gt;0")</f>
        <v>16</v>
      </c>
      <c r="P207">
        <f>SUMIF('Л_с и ПУ'!$B$2:$B$4570,A207,'Л_с и ПУ'!$C$2:$C$4570)</f>
        <v>16</v>
      </c>
      <c r="Q207">
        <f>SUMIF('Л_с и ПУ'!$B$2:$B$4570,A207,'Л_с и ПУ'!$F$2:$F$4570)</f>
        <v>872</v>
      </c>
      <c r="R207">
        <f>COUNTIFS('Л_с и ПУ'!$B$2:$B$4570,A207,'Л_с и ПУ'!$E$2:$E$4570,"Нет показаний")</f>
        <v>9</v>
      </c>
      <c r="S207">
        <f>SUMIF('Л_с и ПУ'!$B$2:$B$4570,A207,'Л_с и ПУ'!$K$2:$K$4570)</f>
        <v>1156.5</v>
      </c>
      <c r="T207">
        <f>COUNTIFS('Л_с и ПУ'!$B$2:$B$4570,A207,'Л_с и ПУ'!$C$2:$C$4570,"0")</f>
        <v>1</v>
      </c>
      <c r="U207">
        <f>SUMIF('Л_с и ПУ'!$B$2:$B$4570,A207,'Л_с и ПУ'!$J$2:$J$4570)</f>
        <v>92</v>
      </c>
      <c r="V207">
        <f>Q207+S207+U207</f>
        <v>2120.5</v>
      </c>
      <c r="W207">
        <f>C207-V207</f>
        <v>712.5</v>
      </c>
      <c r="X207">
        <f>IF((W207-B207)&gt;0,W207-B207,0)</f>
        <v>574.37</v>
      </c>
      <c r="Y207" s="26">
        <f>IFERROR(X207/B207,0)</f>
        <v>4.1581843191196697</v>
      </c>
      <c r="Z207" s="26">
        <f>O207/F207</f>
        <v>0.94117647058823528</v>
      </c>
      <c r="AA207" s="26">
        <f>IFERROR(R207/P207,0)</f>
        <v>0.5625</v>
      </c>
      <c r="AB207" t="str">
        <f>VLOOKUP(A207,Дома!$A$2:$H$280,2,0)</f>
        <v>г Мурманск</v>
      </c>
      <c r="AC207">
        <f>VLOOKUP(A207,Дома!$A$2:$H$280,6,0)</f>
        <v>72.7</v>
      </c>
      <c r="AD207" s="26">
        <f t="shared" si="3"/>
        <v>9.715354804222906E-2</v>
      </c>
    </row>
    <row r="208" spans="1:30" x14ac:dyDescent="0.25">
      <c r="A208">
        <v>242866</v>
      </c>
      <c r="B208">
        <f>VLOOKUP(A208,Дома,5,0)*VLOOKUP(A208,Дома,6,0)</f>
        <v>176.89</v>
      </c>
      <c r="C208">
        <f>SUMIF(ОДПУ!$A$2:$A$351,A208,ОДПУ!$J$2:$J$351)</f>
        <v>5394.25</v>
      </c>
      <c r="D208" t="str">
        <f>VLOOKUP(A208,ОДПУ!$A$2:$J$351,8,0)</f>
        <v>Одноставочный</v>
      </c>
      <c r="E208">
        <f>IF(D208="Одноставочный",COUNTIFS(ОДПУ!$A$2:$A$351,A208),COUNTIFS(ОДПУ!$A$2:$A$351,A208)/2)</f>
        <v>1</v>
      </c>
      <c r="F208">
        <f>COUNTIFS('Лицевые счета'!$B$2:$B$5860,A208)</f>
        <v>12</v>
      </c>
      <c r="G208">
        <f>COUNTIFS('Лицевые счета'!$B$2:$B$5860,A208,'Лицевые счета'!$F$2:$F$5860,"ФЛ")</f>
        <v>12</v>
      </c>
      <c r="H208">
        <f>COUNTIFS('Лицевые счета'!$B$2:$B$5860,A208,'Лицевые счета'!$F$2:$F$5860,"ЮЛ")</f>
        <v>0</v>
      </c>
      <c r="I208" s="23">
        <f>SUMIFS('Лицевые счета'!$H$2:$H$5860,'Лицевые счета'!$B$2:$B$5860,A208,'Лицевые счета'!$F$2:$F$5860,"ФЛ")</f>
        <v>748.3</v>
      </c>
      <c r="J208">
        <f>SUMIFS('Лицевые счета'!$I$2:$I$5860,'Лицевые счета'!$B$2:$B$5860,A208,'Лицевые счета'!$F$2:$F$5860,"ФЛ")</f>
        <v>24</v>
      </c>
      <c r="K208" s="23">
        <f>SUMIFS('Лицевые счета'!$H$2:$H$5860,'Лицевые счета'!$B$2:$B$5860,A208,'Лицевые счета'!$F$2:$F$5860,"ЮЛ")</f>
        <v>0</v>
      </c>
      <c r="L208" s="23">
        <f>I208+K208</f>
        <v>748.3</v>
      </c>
      <c r="M208" s="23">
        <f>VLOOKUP(A208,Дома,7,0)</f>
        <v>748.3</v>
      </c>
      <c r="N208" s="23">
        <f>M208-L208</f>
        <v>0</v>
      </c>
      <c r="O208">
        <f>COUNTIFS('Л_с и ПУ'!$B$2:$B$4570,A208,'Л_с и ПУ'!$C$2:$C$4570,"&gt;0")</f>
        <v>12</v>
      </c>
      <c r="P208">
        <f>SUMIF('Л_с и ПУ'!$B$2:$B$4570,A208,'Л_с и ПУ'!$C$2:$C$4570)</f>
        <v>12</v>
      </c>
      <c r="Q208">
        <f>SUMIF('Л_с и ПУ'!$B$2:$B$4570,A208,'Л_с и ПУ'!$F$2:$F$4570)</f>
        <v>3945</v>
      </c>
      <c r="R208">
        <f>COUNTIFS('Л_с и ПУ'!$B$2:$B$4570,A208,'Л_с и ПУ'!$E$2:$E$4570,"Нет показаний")</f>
        <v>0</v>
      </c>
      <c r="S208">
        <f>SUMIF('Л_с и ПУ'!$B$2:$B$4570,A208,'Л_с и ПУ'!$K$2:$K$4570)</f>
        <v>0</v>
      </c>
      <c r="T208">
        <f>COUNTIFS('Л_с и ПУ'!$B$2:$B$4570,A208,'Л_с и ПУ'!$C$2:$C$4570,"0")</f>
        <v>0</v>
      </c>
      <c r="U208">
        <f>SUMIF('Л_с и ПУ'!$B$2:$B$4570,A208,'Л_с и ПУ'!$J$2:$J$4570)</f>
        <v>0</v>
      </c>
      <c r="V208">
        <f>Q208+S208+U208</f>
        <v>3945</v>
      </c>
      <c r="W208">
        <f>C208-V208</f>
        <v>1449.25</v>
      </c>
      <c r="X208">
        <f>IF((W208-B208)&gt;0,W208-B208,0)</f>
        <v>1272.3600000000001</v>
      </c>
      <c r="Y208" s="26">
        <f>IFERROR(X208/B208,0)</f>
        <v>7.1929447679348764</v>
      </c>
      <c r="Z208" s="26">
        <f>O208/F208</f>
        <v>1</v>
      </c>
      <c r="AA208" s="26">
        <f>IFERROR(R208/P208,0)</f>
        <v>0</v>
      </c>
      <c r="AB208" t="str">
        <f>VLOOKUP(A208,Дома!$A$2:$H$280,2,0)</f>
        <v>пгт Умба</v>
      </c>
      <c r="AC208">
        <f>VLOOKUP(A208,Дома!$A$2:$H$280,6,0)</f>
        <v>93.1</v>
      </c>
      <c r="AD208" s="26">
        <f t="shared" si="3"/>
        <v>0.13185101260444695</v>
      </c>
    </row>
    <row r="209" spans="1:30" x14ac:dyDescent="0.25">
      <c r="A209">
        <v>349509</v>
      </c>
      <c r="B209">
        <f>VLOOKUP(A209,Дома,5,0)*VLOOKUP(A209,Дома,6,0)</f>
        <v>140.97999999999999</v>
      </c>
      <c r="C209">
        <f>SUMIF(ОДПУ!$A$2:$A$351,A209,ОДПУ!$J$2:$J$351)</f>
        <v>2836</v>
      </c>
      <c r="D209" t="str">
        <f>VLOOKUP(A209,ОДПУ!$A$2:$J$351,8,0)</f>
        <v>Одноставочный</v>
      </c>
      <c r="E209">
        <f>IF(D209="Одноставочный",COUNTIFS(ОДПУ!$A$2:$A$351,A209),COUNTIFS(ОДПУ!$A$2:$A$351,A209)/2)</f>
        <v>1</v>
      </c>
      <c r="F209">
        <f>COUNTIFS('Лицевые счета'!$B$2:$B$5860,A209)</f>
        <v>16</v>
      </c>
      <c r="G209">
        <f>COUNTIFS('Лицевые счета'!$B$2:$B$5860,A209,'Лицевые счета'!$F$2:$F$5860,"ФЛ")</f>
        <v>16</v>
      </c>
      <c r="H209">
        <f>COUNTIFS('Лицевые счета'!$B$2:$B$5860,A209,'Лицевые счета'!$F$2:$F$5860,"ЮЛ")</f>
        <v>0</v>
      </c>
      <c r="I209" s="23">
        <f>SUMIFS('Лицевые счета'!$H$2:$H$5860,'Лицевые счета'!$B$2:$B$5860,A209,'Лицевые счета'!$F$2:$F$5860,"ФЛ")</f>
        <v>706.1</v>
      </c>
      <c r="J209">
        <f>SUMIFS('Лицевые счета'!$I$2:$I$5860,'Лицевые счета'!$B$2:$B$5860,A209,'Лицевые счета'!$F$2:$F$5860,"ФЛ")</f>
        <v>27</v>
      </c>
      <c r="K209" s="23">
        <f>SUMIFS('Лицевые счета'!$H$2:$H$5860,'Лицевые счета'!$B$2:$B$5860,A209,'Лицевые счета'!$F$2:$F$5860,"ЮЛ")</f>
        <v>0</v>
      </c>
      <c r="L209" s="23">
        <f>I209+K209</f>
        <v>706.1</v>
      </c>
      <c r="M209" s="23">
        <f>VLOOKUP(A209,Дома,7,0)</f>
        <v>706.1</v>
      </c>
      <c r="N209" s="23">
        <f>M209-L209</f>
        <v>0</v>
      </c>
      <c r="O209">
        <f>COUNTIFS('Л_с и ПУ'!$B$2:$B$4570,A209,'Л_с и ПУ'!$C$2:$C$4570,"&gt;0")</f>
        <v>16</v>
      </c>
      <c r="P209">
        <f>SUMIF('Л_с и ПУ'!$B$2:$B$4570,A209,'Л_с и ПУ'!$C$2:$C$4570)</f>
        <v>16</v>
      </c>
      <c r="Q209">
        <f>SUMIF('Л_с и ПУ'!$B$2:$B$4570,A209,'Л_с и ПУ'!$F$2:$F$4570)</f>
        <v>945</v>
      </c>
      <c r="R209">
        <f>COUNTIFS('Л_с и ПУ'!$B$2:$B$4570,A209,'Л_с и ПУ'!$E$2:$E$4570,"Нет показаний")</f>
        <v>5</v>
      </c>
      <c r="S209">
        <f>SUMIF('Л_с и ПУ'!$B$2:$B$4570,A209,'Л_с и ПУ'!$K$2:$K$4570)</f>
        <v>682.8</v>
      </c>
      <c r="T209">
        <f>COUNTIFS('Л_с и ПУ'!$B$2:$B$4570,A209,'Л_с и ПУ'!$C$2:$C$4570,"0")</f>
        <v>0</v>
      </c>
      <c r="U209">
        <f>SUMIF('Л_с и ПУ'!$B$2:$B$4570,A209,'Л_с и ПУ'!$J$2:$J$4570)</f>
        <v>0</v>
      </c>
      <c r="V209">
        <f>Q209+S209+U209</f>
        <v>1627.8</v>
      </c>
      <c r="W209">
        <f>C209-V209</f>
        <v>1208.2</v>
      </c>
      <c r="X209">
        <f>IF((W209-B209)&gt;0,W209-B209,0)</f>
        <v>1067.22</v>
      </c>
      <c r="Y209" s="26">
        <f>IFERROR(X209/B209,0)</f>
        <v>7.5700099304865942</v>
      </c>
      <c r="Z209" s="26">
        <f>O209/F209</f>
        <v>1</v>
      </c>
      <c r="AA209" s="26">
        <f>IFERROR(R209/P209,0)</f>
        <v>0.3125</v>
      </c>
      <c r="AB209" t="str">
        <f>VLOOKUP(A209,Дома!$A$2:$H$280,2,0)</f>
        <v>г Мурманск</v>
      </c>
      <c r="AC209">
        <f>VLOOKUP(A209,Дома!$A$2:$H$280,6,0)</f>
        <v>74.2</v>
      </c>
      <c r="AD209" s="26">
        <f t="shared" si="3"/>
        <v>0.14343707713125847</v>
      </c>
    </row>
    <row r="210" spans="1:30" x14ac:dyDescent="0.25">
      <c r="A210">
        <v>58342</v>
      </c>
      <c r="B210">
        <f>VLOOKUP(A210,Дома,5,0)*VLOOKUP(A210,Дома,6,0)</f>
        <v>83.41</v>
      </c>
      <c r="C210">
        <f>SUMIF(ОДПУ!$A$2:$A$351,A210,ОДПУ!$J$2:$J$351)</f>
        <v>4295.1499999999896</v>
      </c>
      <c r="D210" t="str">
        <f>VLOOKUP(A210,ОДПУ!$A$2:$J$351,8,0)</f>
        <v>Одноставочный</v>
      </c>
      <c r="E210">
        <f>IF(D210="Одноставочный",COUNTIFS(ОДПУ!$A$2:$A$351,A210),COUNTIFS(ОДПУ!$A$2:$A$351,A210)/2)</f>
        <v>1</v>
      </c>
      <c r="F210">
        <f>COUNTIFS('Лицевые счета'!$B$2:$B$5860,A210)</f>
        <v>8</v>
      </c>
      <c r="G210">
        <f>COUNTIFS('Лицевые счета'!$B$2:$B$5860,A210,'Лицевые счета'!$F$2:$F$5860,"ФЛ")</f>
        <v>8</v>
      </c>
      <c r="H210">
        <f>COUNTIFS('Лицевые счета'!$B$2:$B$5860,A210,'Лицевые счета'!$F$2:$F$5860,"ЮЛ")</f>
        <v>0</v>
      </c>
      <c r="I210" s="23">
        <f>SUMIFS('Лицевые счета'!$H$2:$H$5860,'Лицевые счета'!$B$2:$B$5860,A210,'Лицевые счета'!$F$2:$F$5860,"ФЛ")</f>
        <v>517.30000000000007</v>
      </c>
      <c r="J210">
        <f>SUMIFS('Лицевые счета'!$I$2:$I$5860,'Лицевые счета'!$B$2:$B$5860,A210,'Лицевые счета'!$F$2:$F$5860,"ФЛ")</f>
        <v>21</v>
      </c>
      <c r="K210" s="23">
        <f>SUMIFS('Лицевые счета'!$H$2:$H$5860,'Лицевые счета'!$B$2:$B$5860,A210,'Лицевые счета'!$F$2:$F$5860,"ЮЛ")</f>
        <v>0</v>
      </c>
      <c r="L210" s="23">
        <f>I210+K210</f>
        <v>517.30000000000007</v>
      </c>
      <c r="M210" s="23">
        <f>VLOOKUP(A210,Дома,7,0)</f>
        <v>517.29999999999995</v>
      </c>
      <c r="N210" s="23">
        <f>M210-L210</f>
        <v>0</v>
      </c>
      <c r="O210">
        <f>COUNTIFS('Л_с и ПУ'!$B$2:$B$4570,A210,'Л_с и ПУ'!$C$2:$C$4570,"&gt;0")</f>
        <v>8</v>
      </c>
      <c r="P210">
        <f>SUMIF('Л_с и ПУ'!$B$2:$B$4570,A210,'Л_с и ПУ'!$C$2:$C$4570)</f>
        <v>8</v>
      </c>
      <c r="Q210">
        <f>SUMIF('Л_с и ПУ'!$B$2:$B$4570,A210,'Л_с и ПУ'!$F$2:$F$4570)</f>
        <v>2714</v>
      </c>
      <c r="R210">
        <f>COUNTIFS('Л_с и ПУ'!$B$2:$B$4570,A210,'Л_с и ПУ'!$E$2:$E$4570,"Нет показаний")</f>
        <v>4</v>
      </c>
      <c r="S210">
        <f>SUMIF('Л_с и ПУ'!$B$2:$B$4570,A210,'Л_с и ПУ'!$K$2:$K$4570)</f>
        <v>814.30000000000007</v>
      </c>
      <c r="T210">
        <f>COUNTIFS('Л_с и ПУ'!$B$2:$B$4570,A210,'Л_с и ПУ'!$C$2:$C$4570,"0")</f>
        <v>0</v>
      </c>
      <c r="U210">
        <f>SUMIF('Л_с и ПУ'!$B$2:$B$4570,A210,'Л_с и ПУ'!$J$2:$J$4570)</f>
        <v>0</v>
      </c>
      <c r="V210">
        <f>Q210+S210+U210</f>
        <v>3528.3</v>
      </c>
      <c r="W210">
        <f>C210-V210</f>
        <v>766.84999999998945</v>
      </c>
      <c r="X210">
        <f>IF((W210-B210)&gt;0,W210-B210,0)</f>
        <v>683.43999999998948</v>
      </c>
      <c r="Y210" s="26">
        <f>IFERROR(X210/B210,0)</f>
        <v>8.193741757582897</v>
      </c>
      <c r="Z210" s="26">
        <f>O210/F210</f>
        <v>1</v>
      </c>
      <c r="AA210" s="26">
        <f>IFERROR(R210/P210,0)</f>
        <v>0.5</v>
      </c>
      <c r="AB210" t="str">
        <f>VLOOKUP(A210,Дома!$A$2:$H$280,2,0)</f>
        <v>г Кандалакша</v>
      </c>
      <c r="AC210">
        <f>VLOOKUP(A210,Дома!$A$2:$H$280,6,0)</f>
        <v>43.9</v>
      </c>
      <c r="AD210" s="26">
        <f t="shared" si="3"/>
        <v>8.5475077881619926E-2</v>
      </c>
    </row>
    <row r="211" spans="1:30" x14ac:dyDescent="0.25">
      <c r="A211">
        <v>588210</v>
      </c>
      <c r="B211">
        <f>VLOOKUP(A211,Дома,5,0)*VLOOKUP(A211,Дома,6,0)</f>
        <v>86.64</v>
      </c>
      <c r="C211">
        <f>SUMIF(ОДПУ!$A$2:$A$351,A211,ОДПУ!$J$2:$J$351)</f>
        <v>4487.5799999999899</v>
      </c>
      <c r="D211" t="str">
        <f>VLOOKUP(A211,ОДПУ!$A$2:$J$351,8,0)</f>
        <v>Одноставочный</v>
      </c>
      <c r="E211">
        <f>IF(D211="Одноставочный",COUNTIFS(ОДПУ!$A$2:$A$351,A211),COUNTIFS(ОДПУ!$A$2:$A$351,A211)/2)</f>
        <v>1</v>
      </c>
      <c r="F211">
        <f>COUNTIFS('Лицевые счета'!$B$2:$B$5860,A211)</f>
        <v>8</v>
      </c>
      <c r="G211">
        <f>COUNTIFS('Лицевые счета'!$B$2:$B$5860,A211,'Лицевые счета'!$F$2:$F$5860,"ФЛ")</f>
        <v>8</v>
      </c>
      <c r="H211">
        <f>COUNTIFS('Лицевые счета'!$B$2:$B$5860,A211,'Лицевые счета'!$F$2:$F$5860,"ЮЛ")</f>
        <v>0</v>
      </c>
      <c r="I211" s="23">
        <f>SUMIFS('Лицевые счета'!$H$2:$H$5860,'Лицевые счета'!$B$2:$B$5860,A211,'Лицевые счета'!$F$2:$F$5860,"ФЛ")</f>
        <v>513.6</v>
      </c>
      <c r="J211">
        <f>SUMIFS('Лицевые счета'!$I$2:$I$5860,'Лицевые счета'!$B$2:$B$5860,A211,'Лицевые счета'!$F$2:$F$5860,"ФЛ")</f>
        <v>22</v>
      </c>
      <c r="K211" s="23">
        <f>SUMIFS('Лицевые счета'!$H$2:$H$5860,'Лицевые счета'!$B$2:$B$5860,A211,'Лицевые счета'!$F$2:$F$5860,"ЮЛ")</f>
        <v>0</v>
      </c>
      <c r="L211" s="23">
        <f>I211+K211</f>
        <v>513.6</v>
      </c>
      <c r="M211" s="23">
        <f>VLOOKUP(A211,Дома,7,0)</f>
        <v>513.6</v>
      </c>
      <c r="N211" s="23">
        <f>M211-L211</f>
        <v>0</v>
      </c>
      <c r="O211">
        <f>COUNTIFS('Л_с и ПУ'!$B$2:$B$4570,A211,'Л_с и ПУ'!$C$2:$C$4570,"&gt;0")</f>
        <v>8</v>
      </c>
      <c r="P211">
        <f>SUMIF('Л_с и ПУ'!$B$2:$B$4570,A211,'Л_с и ПУ'!$C$2:$C$4570)</f>
        <v>8</v>
      </c>
      <c r="Q211">
        <f>SUMIF('Л_с и ПУ'!$B$2:$B$4570,A211,'Л_с и ПУ'!$F$2:$F$4570)</f>
        <v>3374</v>
      </c>
      <c r="R211">
        <f>COUNTIFS('Л_с и ПУ'!$B$2:$B$4570,A211,'Л_с и ПУ'!$E$2:$E$4570,"Нет показаний")</f>
        <v>1</v>
      </c>
      <c r="S211">
        <f>SUMIF('Л_с и ПУ'!$B$2:$B$4570,A211,'Л_с и ПУ'!$K$2:$K$4570)</f>
        <v>311.5</v>
      </c>
      <c r="T211">
        <f>COUNTIFS('Л_с и ПУ'!$B$2:$B$4570,A211,'Л_с и ПУ'!$C$2:$C$4570,"0")</f>
        <v>0</v>
      </c>
      <c r="U211">
        <f>SUMIF('Л_с и ПУ'!$B$2:$B$4570,A211,'Л_с и ПУ'!$J$2:$J$4570)</f>
        <v>0</v>
      </c>
      <c r="V211">
        <f>Q211+S211+U211</f>
        <v>3685.5</v>
      </c>
      <c r="W211">
        <f>C211-V211</f>
        <v>802.07999999998992</v>
      </c>
      <c r="X211">
        <f>IF((W211-B211)&gt;0,W211-B211,0)</f>
        <v>715.43999999998994</v>
      </c>
      <c r="Y211" s="26">
        <f>IFERROR(X211/B211,0)</f>
        <v>8.2576177285317396</v>
      </c>
      <c r="Z211" s="26">
        <f>O211/F211</f>
        <v>1</v>
      </c>
      <c r="AA211" s="26">
        <f>IFERROR(R211/P211,0)</f>
        <v>0.125</v>
      </c>
      <c r="AB211" t="str">
        <f>VLOOKUP(A211,Дома!$A$2:$H$280,2,0)</f>
        <v>г Кандалакша</v>
      </c>
      <c r="AC211">
        <f>VLOOKUP(A211,Дома!$A$2:$H$280,6,0)</f>
        <v>45.6</v>
      </c>
      <c r="AD211" s="26">
        <f t="shared" si="3"/>
        <v>8.1999640352454592E-2</v>
      </c>
    </row>
    <row r="212" spans="1:30" x14ac:dyDescent="0.25">
      <c r="A212">
        <v>447354</v>
      </c>
      <c r="B212">
        <f>VLOOKUP(A212,Дома,5,0)*VLOOKUP(A212,Дома,6,0)</f>
        <v>97.85</v>
      </c>
      <c r="C212">
        <f>SUMIF(ОДПУ!$A$2:$A$351,A212,ОДПУ!$J$2:$J$351)</f>
        <v>3048.2759999999998</v>
      </c>
      <c r="D212" t="str">
        <f>VLOOKUP(A212,ОДПУ!$A$2:$J$351,8,0)</f>
        <v>Одноставочный</v>
      </c>
      <c r="E212">
        <f>IF(D212="Одноставочный",COUNTIFS(ОДПУ!$A$2:$A$351,A212),COUNTIFS(ОДПУ!$A$2:$A$351,A212)/2)</f>
        <v>1</v>
      </c>
      <c r="F212">
        <f>COUNTIFS('Лицевые счета'!$B$2:$B$5860,A212)</f>
        <v>16</v>
      </c>
      <c r="G212">
        <f>COUNTIFS('Лицевые счета'!$B$2:$B$5860,A212,'Лицевые счета'!$F$2:$F$5860,"ФЛ")</f>
        <v>16</v>
      </c>
      <c r="H212">
        <f>COUNTIFS('Лицевые счета'!$B$2:$B$5860,A212,'Лицевые счета'!$F$2:$F$5860,"ЮЛ")</f>
        <v>0</v>
      </c>
      <c r="I212" s="23">
        <f>SUMIFS('Лицевые счета'!$H$2:$H$5860,'Лицевые счета'!$B$2:$B$5860,A212,'Лицевые счета'!$F$2:$F$5860,"ФЛ")</f>
        <v>556.1</v>
      </c>
      <c r="J212">
        <f>SUMIFS('Лицевые счета'!$I$2:$I$5860,'Лицевые счета'!$B$2:$B$5860,A212,'Лицевые счета'!$F$2:$F$5860,"ФЛ")</f>
        <v>34</v>
      </c>
      <c r="K212" s="23">
        <f>SUMIFS('Лицевые счета'!$H$2:$H$5860,'Лицевые счета'!$B$2:$B$5860,A212,'Лицевые счета'!$F$2:$F$5860,"ЮЛ")</f>
        <v>0</v>
      </c>
      <c r="L212" s="23">
        <f>I212+K212</f>
        <v>556.1</v>
      </c>
      <c r="M212" s="23">
        <f>VLOOKUP(A212,Дома,7,0)</f>
        <v>556.1</v>
      </c>
      <c r="N212" s="23">
        <f>M212-L212</f>
        <v>0</v>
      </c>
      <c r="O212">
        <f>COUNTIFS('Л_с и ПУ'!$B$2:$B$4570,A212,'Л_с и ПУ'!$C$2:$C$4570,"&gt;0")</f>
        <v>14</v>
      </c>
      <c r="P212">
        <f>SUMIF('Л_с и ПУ'!$B$2:$B$4570,A212,'Л_с и ПУ'!$C$2:$C$4570)</f>
        <v>14</v>
      </c>
      <c r="Q212">
        <f>SUMIF('Л_с и ПУ'!$B$2:$B$4570,A212,'Л_с и ПУ'!$F$2:$F$4570)</f>
        <v>1342</v>
      </c>
      <c r="R212">
        <f>COUNTIFS('Л_с и ПУ'!$B$2:$B$4570,A212,'Л_с и ПУ'!$E$2:$E$4570,"Нет показаний")</f>
        <v>5</v>
      </c>
      <c r="S212">
        <f>SUMIF('Л_с и ПУ'!$B$2:$B$4570,A212,'Л_с и ПУ'!$K$2:$K$4570)</f>
        <v>541.70000000000005</v>
      </c>
      <c r="T212">
        <f>COUNTIFS('Л_с и ПУ'!$B$2:$B$4570,A212,'Л_с и ПУ'!$C$2:$C$4570,"0")</f>
        <v>2</v>
      </c>
      <c r="U212">
        <f>SUMIF('Л_с и ПУ'!$B$2:$B$4570,A212,'Л_с и ПУ'!$J$2:$J$4570)</f>
        <v>334.6</v>
      </c>
      <c r="V212">
        <f>Q212+S212+U212</f>
        <v>2218.3000000000002</v>
      </c>
      <c r="W212">
        <f>C212-V212</f>
        <v>829.97599999999966</v>
      </c>
      <c r="X212">
        <f>IF((W212-B212)&gt;0,W212-B212,0)</f>
        <v>732.12599999999964</v>
      </c>
      <c r="Y212" s="26">
        <f>IFERROR(X212/B212,0)</f>
        <v>7.4821257026060266</v>
      </c>
      <c r="Z212" s="26">
        <f>O212/F212</f>
        <v>0.875</v>
      </c>
      <c r="AA212" s="26">
        <f>IFERROR(R212/P212,0)</f>
        <v>0.35714285714285715</v>
      </c>
      <c r="AB212" t="str">
        <f>VLOOKUP(A212,Дома!$A$2:$H$280,2,0)</f>
        <v>г Мурманск</v>
      </c>
      <c r="AC212">
        <f>VLOOKUP(A212,Дома!$A$2:$H$280,6,0)</f>
        <v>51.5</v>
      </c>
      <c r="AD212" s="26">
        <f t="shared" si="3"/>
        <v>6.7888215133139987E-2</v>
      </c>
    </row>
    <row r="213" spans="1:30" x14ac:dyDescent="0.25">
      <c r="A213">
        <v>507007</v>
      </c>
      <c r="B213">
        <f>VLOOKUP(A213,Дома,5,0)*VLOOKUP(A213,Дома,6,0)</f>
        <v>141.93</v>
      </c>
      <c r="C213">
        <f>SUMIF(ОДПУ!$A$2:$A$351,A213,ОДПУ!$J$2:$J$351)</f>
        <v>3908.6700000000101</v>
      </c>
      <c r="D213" t="str">
        <f>VLOOKUP(A213,ОДПУ!$A$2:$J$351,8,0)</f>
        <v>Одноставочный</v>
      </c>
      <c r="E213">
        <f>IF(D213="Одноставочный",COUNTIFS(ОДПУ!$A$2:$A$351,A213),COUNTIFS(ОДПУ!$A$2:$A$351,A213)/2)</f>
        <v>1</v>
      </c>
      <c r="F213">
        <f>COUNTIFS('Лицевые счета'!$B$2:$B$5860,A213)</f>
        <v>17</v>
      </c>
      <c r="G213">
        <f>COUNTIFS('Лицевые счета'!$B$2:$B$5860,A213,'Лицевые счета'!$F$2:$F$5860,"ФЛ")</f>
        <v>16</v>
      </c>
      <c r="H213">
        <f>COUNTIFS('Лицевые счета'!$B$2:$B$5860,A213,'Лицевые счета'!$F$2:$F$5860,"ЮЛ")</f>
        <v>1</v>
      </c>
      <c r="I213" s="23">
        <f>SUMIFS('Лицевые счета'!$H$2:$H$5860,'Лицевые счета'!$B$2:$B$5860,A213,'Лицевые счета'!$F$2:$F$5860,"ФЛ")</f>
        <v>758.60000000000014</v>
      </c>
      <c r="J213">
        <f>SUMIFS('Лицевые счета'!$I$2:$I$5860,'Лицевые счета'!$B$2:$B$5860,A213,'Лицевые счета'!$F$2:$F$5860,"ФЛ")</f>
        <v>37</v>
      </c>
      <c r="K213" s="23">
        <f>SUMIFS('Лицевые счета'!$H$2:$H$5860,'Лицевые счета'!$B$2:$B$5860,A213,'Лицевые счета'!$F$2:$F$5860,"ЮЛ")</f>
        <v>0</v>
      </c>
      <c r="L213" s="23">
        <f>I213+K213</f>
        <v>758.60000000000014</v>
      </c>
      <c r="M213" s="23">
        <f>VLOOKUP(A213,Дома,7,0)</f>
        <v>758.6</v>
      </c>
      <c r="N213" s="23">
        <f>M213-L213</f>
        <v>0</v>
      </c>
      <c r="O213">
        <f>COUNTIFS('Л_с и ПУ'!$B$2:$B$4570,A213,'Л_с и ПУ'!$C$2:$C$4570,"&gt;0")</f>
        <v>16</v>
      </c>
      <c r="P213">
        <f>SUMIF('Л_с и ПУ'!$B$2:$B$4570,A213,'Л_с и ПУ'!$C$2:$C$4570)</f>
        <v>16</v>
      </c>
      <c r="Q213">
        <f>SUMIF('Л_с и ПУ'!$B$2:$B$4570,A213,'Л_с и ПУ'!$F$2:$F$4570)</f>
        <v>2824</v>
      </c>
      <c r="R213">
        <f>COUNTIFS('Л_с и ПУ'!$B$2:$B$4570,A213,'Л_с и ПУ'!$E$2:$E$4570,"Нет показаний")</f>
        <v>1</v>
      </c>
      <c r="S213">
        <f>SUMIF('Л_с и ПУ'!$B$2:$B$4570,A213,'Л_с и ПУ'!$K$2:$K$4570)</f>
        <v>118.7</v>
      </c>
      <c r="T213">
        <f>COUNTIFS('Л_с и ПУ'!$B$2:$B$4570,A213,'Л_с и ПУ'!$C$2:$C$4570,"0")</f>
        <v>1</v>
      </c>
      <c r="U213">
        <f>SUMIF('Л_с и ПУ'!$B$2:$B$4570,A213,'Л_с и ПУ'!$J$2:$J$4570)</f>
        <v>118.7</v>
      </c>
      <c r="V213">
        <f>Q213+S213+U213</f>
        <v>3061.3999999999996</v>
      </c>
      <c r="W213">
        <f>C213-V213</f>
        <v>847.27000000001044</v>
      </c>
      <c r="X213">
        <f>IF((W213-B213)&gt;0,W213-B213,0)</f>
        <v>705.34000000001038</v>
      </c>
      <c r="Y213" s="26">
        <f>IFERROR(X213/B213,0)</f>
        <v>4.9696329176355274</v>
      </c>
      <c r="Z213" s="26">
        <f>O213/F213</f>
        <v>0.94117647058823528</v>
      </c>
      <c r="AA213" s="26">
        <f>IFERROR(R213/P213,0)</f>
        <v>6.25E-2</v>
      </c>
      <c r="AB213" t="str">
        <f>VLOOKUP(A213,Дома!$A$2:$H$280,2,0)</f>
        <v>г Кандалакша</v>
      </c>
      <c r="AC213">
        <f>VLOOKUP(A213,Дома!$A$2:$H$280,6,0)</f>
        <v>74.7</v>
      </c>
      <c r="AD213" s="26">
        <f t="shared" si="3"/>
        <v>0.14395837348236656</v>
      </c>
    </row>
    <row r="214" spans="1:30" x14ac:dyDescent="0.25">
      <c r="A214">
        <v>242821</v>
      </c>
      <c r="B214">
        <f>VLOOKUP(A214,Дома,5,0)*VLOOKUP(A214,Дома,6,0)</f>
        <v>125.39999999999999</v>
      </c>
      <c r="C214">
        <f>SUMIF(ОДПУ!$A$2:$A$351,A214,ОДПУ!$J$2:$J$351)</f>
        <v>2471.12</v>
      </c>
      <c r="D214" t="str">
        <f>VLOOKUP(A214,ОДПУ!$A$2:$J$351,8,0)</f>
        <v>Одноставочный</v>
      </c>
      <c r="E214">
        <f>IF(D214="Одноставочный",COUNTIFS(ОДПУ!$A$2:$A$351,A214),COUNTIFS(ОДПУ!$A$2:$A$351,A214)/2)</f>
        <v>1</v>
      </c>
      <c r="F214">
        <f>COUNTIFS('Лицевые счета'!$B$2:$B$5860,A214)</f>
        <v>12</v>
      </c>
      <c r="G214">
        <f>COUNTIFS('Лицевые счета'!$B$2:$B$5860,A214,'Лицевые счета'!$F$2:$F$5860,"ФЛ")</f>
        <v>12</v>
      </c>
      <c r="H214">
        <f>COUNTIFS('Лицевые счета'!$B$2:$B$5860,A214,'Лицевые счета'!$F$2:$F$5860,"ЮЛ")</f>
        <v>0</v>
      </c>
      <c r="I214" s="23">
        <f>SUMIFS('Лицевые счета'!$H$2:$H$5860,'Лицевые счета'!$B$2:$B$5860,A214,'Лицевые счета'!$F$2:$F$5860,"ФЛ")</f>
        <v>518.9</v>
      </c>
      <c r="J214">
        <f>SUMIFS('Лицевые счета'!$I$2:$I$5860,'Лицевые счета'!$B$2:$B$5860,A214,'Лицевые счета'!$F$2:$F$5860,"ФЛ")</f>
        <v>15</v>
      </c>
      <c r="K214" s="23">
        <f>SUMIFS('Лицевые счета'!$H$2:$H$5860,'Лицевые счета'!$B$2:$B$5860,A214,'Лицевые счета'!$F$2:$F$5860,"ЮЛ")</f>
        <v>0</v>
      </c>
      <c r="L214" s="23">
        <f>I214+K214</f>
        <v>518.9</v>
      </c>
      <c r="M214" s="23">
        <f>VLOOKUP(A214,Дома,7,0)</f>
        <v>518.9</v>
      </c>
      <c r="N214" s="23">
        <f>M214-L214</f>
        <v>0</v>
      </c>
      <c r="O214">
        <f>COUNTIFS('Л_с и ПУ'!$B$2:$B$4570,A214,'Л_с и ПУ'!$C$2:$C$4570,"&gt;0")</f>
        <v>12</v>
      </c>
      <c r="P214">
        <f>SUMIF('Л_с и ПУ'!$B$2:$B$4570,A214,'Л_с и ПУ'!$C$2:$C$4570)</f>
        <v>12</v>
      </c>
      <c r="Q214">
        <f>SUMIF('Л_с и ПУ'!$B$2:$B$4570,A214,'Л_с и ПУ'!$F$2:$F$4570)</f>
        <v>535</v>
      </c>
      <c r="R214">
        <f>COUNTIFS('Л_с и ПУ'!$B$2:$B$4570,A214,'Л_с и ПУ'!$E$2:$E$4570,"Нет показаний")</f>
        <v>6</v>
      </c>
      <c r="S214">
        <f>SUMIF('Л_с и ПУ'!$B$2:$B$4570,A214,'Л_с и ПУ'!$K$2:$K$4570)</f>
        <v>749.7</v>
      </c>
      <c r="T214">
        <f>COUNTIFS('Л_с и ПУ'!$B$2:$B$4570,A214,'Л_с и ПУ'!$C$2:$C$4570,"0")</f>
        <v>0</v>
      </c>
      <c r="U214">
        <f>SUMIF('Л_с и ПУ'!$B$2:$B$4570,A214,'Л_с и ПУ'!$J$2:$J$4570)</f>
        <v>0</v>
      </c>
      <c r="V214">
        <f>Q214+S214+U214</f>
        <v>1284.7</v>
      </c>
      <c r="W214">
        <f>C214-V214</f>
        <v>1186.4199999999998</v>
      </c>
      <c r="X214">
        <f>IF((W214-B214)&gt;0,W214-B214,0)</f>
        <v>1061.0199999999998</v>
      </c>
      <c r="Y214" s="26">
        <f>IFERROR(X214/B214,0)</f>
        <v>8.4610845295055803</v>
      </c>
      <c r="Z214" s="26">
        <f>O214/F214</f>
        <v>1</v>
      </c>
      <c r="AA214" s="26">
        <f>IFERROR(R214/P214,0)</f>
        <v>0.5</v>
      </c>
      <c r="AB214" t="str">
        <f>VLOOKUP(A214,Дома!$A$2:$H$280,2,0)</f>
        <v>пгт Умба</v>
      </c>
      <c r="AC214">
        <f>VLOOKUP(A214,Дома!$A$2:$H$280,6,0)</f>
        <v>66</v>
      </c>
      <c r="AD214" s="26">
        <f t="shared" si="3"/>
        <v>0.12052593133674214</v>
      </c>
    </row>
    <row r="215" spans="1:30" x14ac:dyDescent="0.25">
      <c r="A215">
        <v>235619</v>
      </c>
      <c r="B215">
        <f>VLOOKUP(A215,Дома,5,0)*VLOOKUP(A215,Дома,6,0)</f>
        <v>75.809999999999988</v>
      </c>
      <c r="C215">
        <f>SUMIF(ОДПУ!$A$2:$A$351,A215,ОДПУ!$J$2:$J$351)</f>
        <v>1610</v>
      </c>
      <c r="D215" t="str">
        <f>VLOOKUP(A215,ОДПУ!$A$2:$J$351,8,0)</f>
        <v>Одноставочный</v>
      </c>
      <c r="E215">
        <f>IF(D215="Одноставочный",COUNTIFS(ОДПУ!$A$2:$A$351,A215),COUNTIFS(ОДПУ!$A$2:$A$351,A215)/2)</f>
        <v>2</v>
      </c>
      <c r="F215">
        <f>COUNTIFS('Лицевые счета'!$B$2:$B$5860,A215)</f>
        <v>6</v>
      </c>
      <c r="G215">
        <f>COUNTIFS('Лицевые счета'!$B$2:$B$5860,A215,'Лицевые счета'!$F$2:$F$5860,"ФЛ")</f>
        <v>6</v>
      </c>
      <c r="H215">
        <f>COUNTIFS('Лицевые счета'!$B$2:$B$5860,A215,'Лицевые счета'!$F$2:$F$5860,"ЮЛ")</f>
        <v>0</v>
      </c>
      <c r="I215" s="23">
        <f>SUMIFS('Лицевые счета'!$H$2:$H$5860,'Лицевые счета'!$B$2:$B$5860,A215,'Лицевые счета'!$F$2:$F$5860,"ФЛ")</f>
        <v>240.39999999999998</v>
      </c>
      <c r="J215">
        <f>SUMIFS('Лицевые счета'!$I$2:$I$5860,'Лицевые счета'!$B$2:$B$5860,A215,'Лицевые счета'!$F$2:$F$5860,"ФЛ")</f>
        <v>8</v>
      </c>
      <c r="K215" s="23">
        <f>SUMIFS('Лицевые счета'!$H$2:$H$5860,'Лицевые счета'!$B$2:$B$5860,A215,'Лицевые счета'!$F$2:$F$5860,"ЮЛ")</f>
        <v>0</v>
      </c>
      <c r="L215" s="23">
        <f>I215+K215</f>
        <v>240.39999999999998</v>
      </c>
      <c r="M215" s="23">
        <f>VLOOKUP(A215,Дома,7,0)</f>
        <v>547.6</v>
      </c>
      <c r="N215" s="23">
        <f>M215-L215</f>
        <v>307.20000000000005</v>
      </c>
      <c r="O215">
        <f>COUNTIFS('Л_с и ПУ'!$B$2:$B$4570,A215,'Л_с и ПУ'!$C$2:$C$4570,"&gt;0")</f>
        <v>2</v>
      </c>
      <c r="P215">
        <f>SUMIF('Л_с и ПУ'!$B$2:$B$4570,A215,'Л_с и ПУ'!$C$2:$C$4570)</f>
        <v>2</v>
      </c>
      <c r="Q215">
        <f>SUMIF('Л_с и ПУ'!$B$2:$B$4570,A215,'Л_с и ПУ'!$F$2:$F$4570)</f>
        <v>50</v>
      </c>
      <c r="R215">
        <f>COUNTIFS('Л_с и ПУ'!$B$2:$B$4570,A215,'Л_с и ПУ'!$E$2:$E$4570,"Нет показаний")</f>
        <v>0</v>
      </c>
      <c r="S215">
        <f>SUMIF('Л_с и ПУ'!$B$2:$B$4570,A215,'Л_с и ПУ'!$K$2:$K$4570)</f>
        <v>0</v>
      </c>
      <c r="T215">
        <f>COUNTIFS('Л_с и ПУ'!$B$2:$B$4570,A215,'Л_с и ПУ'!$C$2:$C$4570,"0")</f>
        <v>4</v>
      </c>
      <c r="U215">
        <f>SUMIF('Л_с и ПУ'!$B$2:$B$4570,A215,'Л_с и ПУ'!$J$2:$J$4570)</f>
        <v>627.6</v>
      </c>
      <c r="V215">
        <f>Q215+S215+U215</f>
        <v>677.6</v>
      </c>
      <c r="W215">
        <f>C215-V215</f>
        <v>932.4</v>
      </c>
      <c r="X215">
        <f>IF((W215-B215)&gt;0,W215-B215,0)</f>
        <v>856.59</v>
      </c>
      <c r="Y215" s="26">
        <f>IFERROR(X215/B215,0)</f>
        <v>11.299168975069254</v>
      </c>
      <c r="Z215" s="26">
        <f>O215/F215</f>
        <v>0.33333333333333331</v>
      </c>
      <c r="AA215" s="26">
        <f>IFERROR(R215/P215,0)</f>
        <v>0</v>
      </c>
      <c r="AB215" t="str">
        <f>VLOOKUP(A215,Дома!$A$2:$H$280,2,0)</f>
        <v>нп Зашеек</v>
      </c>
      <c r="AC215">
        <f>VLOOKUP(A215,Дома!$A$2:$H$280,6,0)</f>
        <v>39.9</v>
      </c>
      <c r="AD215" s="26">
        <f t="shared" si="3"/>
        <v>2.8990772360677177E-2</v>
      </c>
    </row>
    <row r="216" spans="1:30" x14ac:dyDescent="0.25">
      <c r="A216">
        <v>587512</v>
      </c>
      <c r="B216">
        <f>VLOOKUP(A216,Дома,5,0)*VLOOKUP(A216,Дома,6,0)</f>
        <v>267.52</v>
      </c>
      <c r="C216">
        <f>SUMIF(ОДПУ!$A$2:$A$351,A216,ОДПУ!$J$2:$J$351)</f>
        <v>5728.4200000000101</v>
      </c>
      <c r="D216" t="str">
        <f>VLOOKUP(A216,ОДПУ!$A$2:$J$351,8,0)</f>
        <v>Одноставочный</v>
      </c>
      <c r="E216">
        <f>IF(D216="Одноставочный",COUNTIFS(ОДПУ!$A$2:$A$351,A216),COUNTIFS(ОДПУ!$A$2:$A$351,A216)/2)</f>
        <v>1</v>
      </c>
      <c r="F216">
        <f>COUNTIFS('Лицевые счета'!$B$2:$B$5860,A216)</f>
        <v>22</v>
      </c>
      <c r="G216">
        <f>COUNTIFS('Лицевые счета'!$B$2:$B$5860,A216,'Лицевые счета'!$F$2:$F$5860,"ФЛ")</f>
        <v>21</v>
      </c>
      <c r="H216">
        <f>COUNTIFS('Лицевые счета'!$B$2:$B$5860,A216,'Лицевые счета'!$F$2:$F$5860,"ЮЛ")</f>
        <v>1</v>
      </c>
      <c r="I216" s="23">
        <f>SUMIFS('Лицевые счета'!$H$2:$H$5860,'Лицевые счета'!$B$2:$B$5860,A216,'Лицевые счета'!$F$2:$F$5860,"ФЛ")</f>
        <v>1376.3</v>
      </c>
      <c r="J216">
        <f>SUMIFS('Лицевые счета'!$I$2:$I$5860,'Лицевые счета'!$B$2:$B$5860,A216,'Лицевые счета'!$F$2:$F$5860,"ФЛ")</f>
        <v>46</v>
      </c>
      <c r="K216" s="23">
        <f>SUMIFS('Лицевые счета'!$H$2:$H$5860,'Лицевые счета'!$B$2:$B$5860,A216,'Лицевые счета'!$F$2:$F$5860,"ЮЛ")</f>
        <v>0</v>
      </c>
      <c r="L216" s="23">
        <f>I216+K216</f>
        <v>1376.3</v>
      </c>
      <c r="M216" s="23">
        <f>VLOOKUP(A216,Дома,7,0)</f>
        <v>1376.3</v>
      </c>
      <c r="N216" s="23">
        <f>M216-L216</f>
        <v>0</v>
      </c>
      <c r="O216">
        <f>COUNTIFS('Л_с и ПУ'!$B$2:$B$4570,A216,'Л_с и ПУ'!$C$2:$C$4570,"&gt;0")</f>
        <v>21</v>
      </c>
      <c r="P216">
        <f>SUMIF('Л_с и ПУ'!$B$2:$B$4570,A216,'Л_с и ПУ'!$C$2:$C$4570)</f>
        <v>21</v>
      </c>
      <c r="Q216">
        <f>SUMIF('Л_с и ПУ'!$B$2:$B$4570,A216,'Л_с и ПУ'!$F$2:$F$4570)</f>
        <v>4678</v>
      </c>
      <c r="R216">
        <f>COUNTIFS('Л_с и ПУ'!$B$2:$B$4570,A216,'Л_с и ПУ'!$E$2:$E$4570,"Нет показаний")</f>
        <v>0</v>
      </c>
      <c r="S216">
        <f>SUMIF('Л_с и ПУ'!$B$2:$B$4570,A216,'Л_с и ПУ'!$K$2:$K$4570)</f>
        <v>0</v>
      </c>
      <c r="T216">
        <f>COUNTIFS('Л_с и ПУ'!$B$2:$B$4570,A216,'Л_с и ПУ'!$C$2:$C$4570,"0")</f>
        <v>1</v>
      </c>
      <c r="U216">
        <f>SUMIF('Л_с и ПУ'!$B$2:$B$4570,A216,'Л_с и ПУ'!$J$2:$J$4570)</f>
        <v>92</v>
      </c>
      <c r="V216">
        <f>Q216+S216+U216</f>
        <v>4770</v>
      </c>
      <c r="W216">
        <f>C216-V216</f>
        <v>958.42000000001008</v>
      </c>
      <c r="X216">
        <f>IF((W216-B216)&gt;0,W216-B216,0)</f>
        <v>690.9000000000101</v>
      </c>
      <c r="Y216" s="26">
        <f>IFERROR(X216/B216,0)</f>
        <v>2.5826106459330522</v>
      </c>
      <c r="Z216" s="26">
        <f>O216/F216</f>
        <v>0.95454545454545459</v>
      </c>
      <c r="AA216" s="26">
        <f>IFERROR(R216/P216,0)</f>
        <v>0</v>
      </c>
      <c r="AB216" t="str">
        <f>VLOOKUP(A216,Дома!$A$2:$H$280,2,0)</f>
        <v>г Кандалакша</v>
      </c>
      <c r="AC216">
        <f>VLOOKUP(A216,Дома!$A$2:$H$280,6,0)</f>
        <v>140.80000000000001</v>
      </c>
      <c r="AD216" s="26">
        <f t="shared" si="3"/>
        <v>0.3425790754257908</v>
      </c>
    </row>
    <row r="217" spans="1:30" x14ac:dyDescent="0.25">
      <c r="A217">
        <v>588207</v>
      </c>
      <c r="B217">
        <f>VLOOKUP(A217,Дома,5,0)*VLOOKUP(A217,Дома,6,0)</f>
        <v>66.88</v>
      </c>
      <c r="C217">
        <f>SUMIF(ОДПУ!$A$2:$A$351,A217,ОДПУ!$J$2:$J$351)</f>
        <v>1293.25999999999</v>
      </c>
      <c r="D217" t="str">
        <f>VLOOKUP(A217,ОДПУ!$A$2:$J$351,8,0)</f>
        <v>Одноставочный</v>
      </c>
      <c r="E217">
        <f>IF(D217="Одноставочный",COUNTIFS(ОДПУ!$A$2:$A$351,A217),COUNTIFS(ОДПУ!$A$2:$A$351,A217)/2)</f>
        <v>1</v>
      </c>
      <c r="F217">
        <f>COUNTIFS('Лицевые счета'!$B$2:$B$5860,A217)</f>
        <v>5</v>
      </c>
      <c r="G217">
        <f>COUNTIFS('Лицевые счета'!$B$2:$B$5860,A217,'Лицевые счета'!$F$2:$F$5860,"ФЛ")</f>
        <v>5</v>
      </c>
      <c r="H217">
        <f>COUNTIFS('Лицевые счета'!$B$2:$B$5860,A217,'Лицевые счета'!$F$2:$F$5860,"ЮЛ")</f>
        <v>0</v>
      </c>
      <c r="I217" s="23">
        <f>SUMIFS('Лицевые счета'!$H$2:$H$5860,'Лицевые счета'!$B$2:$B$5860,A217,'Лицевые счета'!$F$2:$F$5860,"ФЛ")</f>
        <v>199.3</v>
      </c>
      <c r="J217">
        <f>SUMIFS('Лицевые счета'!$I$2:$I$5860,'Лицевые счета'!$B$2:$B$5860,A217,'Лицевые счета'!$F$2:$F$5860,"ФЛ")</f>
        <v>7</v>
      </c>
      <c r="K217" s="23">
        <f>SUMIFS('Лицевые счета'!$H$2:$H$5860,'Лицевые счета'!$B$2:$B$5860,A217,'Лицевые счета'!$F$2:$F$5860,"ЮЛ")</f>
        <v>0</v>
      </c>
      <c r="L217" s="23">
        <f>I217+K217</f>
        <v>199.3</v>
      </c>
      <c r="M217" s="23">
        <f>VLOOKUP(A217,Дома,7,0)</f>
        <v>411</v>
      </c>
      <c r="N217" s="23">
        <f>M217-L217</f>
        <v>211.7</v>
      </c>
      <c r="O217">
        <f>COUNTIFS('Л_с и ПУ'!$B$2:$B$4570,A217,'Л_с и ПУ'!$C$2:$C$4570,"&gt;0")</f>
        <v>5</v>
      </c>
      <c r="P217">
        <f>SUMIF('Л_с и ПУ'!$B$2:$B$4570,A217,'Л_с и ПУ'!$C$2:$C$4570)</f>
        <v>5</v>
      </c>
      <c r="Q217">
        <f>SUMIF('Л_с и ПУ'!$B$2:$B$4570,A217,'Л_с и ПУ'!$F$2:$F$4570)</f>
        <v>64</v>
      </c>
      <c r="R217">
        <f>COUNTIFS('Л_с и ПУ'!$B$2:$B$4570,A217,'Л_с и ПУ'!$E$2:$E$4570,"Нет показаний")</f>
        <v>3</v>
      </c>
      <c r="S217">
        <f>SUMIF('Л_с и ПУ'!$B$2:$B$4570,A217,'Л_с и ПУ'!$K$2:$K$4570)</f>
        <v>557.6</v>
      </c>
      <c r="T217">
        <f>COUNTIFS('Л_с и ПУ'!$B$2:$B$4570,A217,'Л_с и ПУ'!$C$2:$C$4570,"0")</f>
        <v>0</v>
      </c>
      <c r="U217">
        <f>SUMIF('Л_с и ПУ'!$B$2:$B$4570,A217,'Л_с и ПУ'!$J$2:$J$4570)</f>
        <v>0</v>
      </c>
      <c r="V217">
        <f>Q217+S217+U217</f>
        <v>621.6</v>
      </c>
      <c r="W217">
        <f>C217-V217</f>
        <v>671.65999999998996</v>
      </c>
      <c r="X217">
        <f>IF((W217-B217)&gt;0,W217-B217,0)</f>
        <v>604.77999999998997</v>
      </c>
      <c r="Y217" s="26">
        <f>IFERROR(X217/B217,0)</f>
        <v>9.0427631578945871</v>
      </c>
      <c r="Z217" s="26">
        <f>O217/F217</f>
        <v>1</v>
      </c>
      <c r="AA217" s="26">
        <f>IFERROR(R217/P217,0)</f>
        <v>0.6</v>
      </c>
      <c r="AB217" t="str">
        <f>VLOOKUP(A217,Дома!$A$2:$H$280,2,0)</f>
        <v>г Кандалакша</v>
      </c>
      <c r="AC217">
        <f>VLOOKUP(A217,Дома!$A$2:$H$280,6,0)</f>
        <v>35.200000000000003</v>
      </c>
      <c r="AD217" s="26">
        <f t="shared" si="3"/>
        <v>6.9060231508730627E-2</v>
      </c>
    </row>
    <row r="218" spans="1:30" x14ac:dyDescent="0.25">
      <c r="A218">
        <v>1591</v>
      </c>
      <c r="B218">
        <f>VLOOKUP(A218,Дома,5,0)*VLOOKUP(A218,Дома,6,0)</f>
        <v>91.96</v>
      </c>
      <c r="C218">
        <f>SUMIF(ОДПУ!$A$2:$A$351,A218,ОДПУ!$J$2:$J$351)</f>
        <v>348</v>
      </c>
      <c r="D218" t="str">
        <f>VLOOKUP(A218,ОДПУ!$A$2:$J$351,8,0)</f>
        <v>Одноставочный</v>
      </c>
      <c r="E218">
        <f>IF(D218="Одноставочный",COUNTIFS(ОДПУ!$A$2:$A$351,A218),COUNTIFS(ОДПУ!$A$2:$A$351,A218)/2)</f>
        <v>1</v>
      </c>
      <c r="F218">
        <f>COUNTIFS('Лицевые счета'!$B$2:$B$5860,A218)</f>
        <v>12</v>
      </c>
      <c r="G218">
        <f>COUNTIFS('Лицевые счета'!$B$2:$B$5860,A218,'Лицевые счета'!$F$2:$F$5860,"ФЛ")</f>
        <v>12</v>
      </c>
      <c r="H218">
        <f>COUNTIFS('Лицевые счета'!$B$2:$B$5860,A218,'Лицевые счета'!$F$2:$F$5860,"ЮЛ")</f>
        <v>0</v>
      </c>
      <c r="I218" s="23">
        <f>SUMIFS('Лицевые счета'!$H$2:$H$5860,'Лицевые счета'!$B$2:$B$5860,A218,'Лицевые счета'!$F$2:$F$5860,"ФЛ")</f>
        <v>509.70000000000005</v>
      </c>
      <c r="J218">
        <f>SUMIFS('Лицевые счета'!$I$2:$I$5860,'Лицевые счета'!$B$2:$B$5860,A218,'Лицевые счета'!$F$2:$F$5860,"ФЛ")</f>
        <v>21</v>
      </c>
      <c r="K218" s="23">
        <f>SUMIFS('Лицевые счета'!$H$2:$H$5860,'Лицевые счета'!$B$2:$B$5860,A218,'Лицевые счета'!$F$2:$F$5860,"ЮЛ")</f>
        <v>0</v>
      </c>
      <c r="L218" s="23">
        <f>I218+K218</f>
        <v>509.70000000000005</v>
      </c>
      <c r="M218" s="23">
        <f>VLOOKUP(A218,Дома,7,0)</f>
        <v>509.7</v>
      </c>
      <c r="N218" s="23">
        <f>M218-L218</f>
        <v>0</v>
      </c>
      <c r="O218">
        <f>COUNTIFS('Л_с и ПУ'!$B$2:$B$4570,A218,'Л_с и ПУ'!$C$2:$C$4570,"&gt;0")</f>
        <v>10</v>
      </c>
      <c r="P218">
        <f>SUMIF('Л_с и ПУ'!$B$2:$B$4570,A218,'Л_с и ПУ'!$C$2:$C$4570)</f>
        <v>10</v>
      </c>
      <c r="Q218">
        <f>SUMIF('Л_с и ПУ'!$B$2:$B$4570,A218,'Л_с и ПУ'!$F$2:$F$4570)</f>
        <v>-1058.2</v>
      </c>
      <c r="R218">
        <f>COUNTIFS('Л_с и ПУ'!$B$2:$B$4570,A218,'Л_с и ПУ'!$E$2:$E$4570,"Нет показаний")</f>
        <v>0</v>
      </c>
      <c r="S218">
        <f>SUMIF('Л_с и ПУ'!$B$2:$B$4570,A218,'Л_с и ПУ'!$K$2:$K$4570)</f>
        <v>0</v>
      </c>
      <c r="T218">
        <f>COUNTIFS('Л_с и ПУ'!$B$2:$B$4570,A218,'Л_с и ПУ'!$C$2:$C$4570,"0")</f>
        <v>2</v>
      </c>
      <c r="U218">
        <f>SUMIF('Л_с и ПУ'!$B$2:$B$4570,A218,'Л_с и ПУ'!$J$2:$J$4570)</f>
        <v>428.79999999999995</v>
      </c>
      <c r="V218">
        <f>Q218+S218+U218</f>
        <v>-629.40000000000009</v>
      </c>
      <c r="W218">
        <f>C218-V218</f>
        <v>977.40000000000009</v>
      </c>
      <c r="X218">
        <f>IF((W218-B218)&gt;0,W218-B218,0)</f>
        <v>885.44</v>
      </c>
      <c r="Y218" s="26">
        <f>IFERROR(X218/B218,0)</f>
        <v>9.6285341452805575</v>
      </c>
      <c r="Z218" s="26">
        <f>O218/F218</f>
        <v>0.83333333333333337</v>
      </c>
      <c r="AA218" s="26">
        <f>IFERROR(R218/P218,0)</f>
        <v>0</v>
      </c>
      <c r="AB218" t="str">
        <f>VLOOKUP(A218,Дома!$A$2:$H$280,2,0)</f>
        <v>нп Африканда 2</v>
      </c>
      <c r="AC218">
        <f>VLOOKUP(A218,Дома!$A$2:$H$280,6,0)</f>
        <v>48.4</v>
      </c>
      <c r="AD218" s="26">
        <f t="shared" si="3"/>
        <v>3.9066914198078936E-2</v>
      </c>
    </row>
    <row r="219" spans="1:30" x14ac:dyDescent="0.25">
      <c r="A219">
        <v>507664</v>
      </c>
      <c r="B219">
        <f>VLOOKUP(A219,Дома,5,0)*VLOOKUP(A219,Дома,6,0)</f>
        <v>255.54999999999998</v>
      </c>
      <c r="C219">
        <f>SUMIF(ОДПУ!$A$2:$A$351,A219,ОДПУ!$J$2:$J$351)</f>
        <v>6218.1599999999899</v>
      </c>
      <c r="D219" t="str">
        <f>VLOOKUP(A219,ОДПУ!$A$2:$J$351,8,0)</f>
        <v>Одноставочный</v>
      </c>
      <c r="E219">
        <f>IF(D219="Одноставочный",COUNTIFS(ОДПУ!$A$2:$A$351,A219),COUNTIFS(ОДПУ!$A$2:$A$351,A219)/2)</f>
        <v>1</v>
      </c>
      <c r="F219">
        <f>COUNTIFS('Лицевые счета'!$B$2:$B$5860,A219)</f>
        <v>27</v>
      </c>
      <c r="G219">
        <f>COUNTIFS('Лицевые счета'!$B$2:$B$5860,A219,'Лицевые счета'!$F$2:$F$5860,"ФЛ")</f>
        <v>24</v>
      </c>
      <c r="H219">
        <f>COUNTIFS('Лицевые счета'!$B$2:$B$5860,A219,'Лицевые счета'!$F$2:$F$5860,"ЮЛ")</f>
        <v>3</v>
      </c>
      <c r="I219" s="23">
        <f>SUMIFS('Лицевые счета'!$H$2:$H$5860,'Лицевые счета'!$B$2:$B$5860,A219,'Лицевые счета'!$F$2:$F$5860,"ФЛ")</f>
        <v>1238.8999999999999</v>
      </c>
      <c r="J219">
        <f>SUMIFS('Лицевые счета'!$I$2:$I$5860,'Лицевые счета'!$B$2:$B$5860,A219,'Лицевые счета'!$F$2:$F$5860,"ФЛ")</f>
        <v>42</v>
      </c>
      <c r="K219" s="23">
        <f>SUMIFS('Лицевые счета'!$H$2:$H$5860,'Лицевые счета'!$B$2:$B$5860,A219,'Лицевые счета'!$F$2:$F$5860,"ЮЛ")</f>
        <v>0</v>
      </c>
      <c r="L219" s="23">
        <f>I219+K219</f>
        <v>1238.8999999999999</v>
      </c>
      <c r="M219" s="23">
        <f>VLOOKUP(A219,Дома,7,0)</f>
        <v>1238.9000000000001</v>
      </c>
      <c r="N219" s="23">
        <f>M219-L219</f>
        <v>0</v>
      </c>
      <c r="O219">
        <f>COUNTIFS('Л_с и ПУ'!$B$2:$B$4570,A219,'Л_с и ПУ'!$C$2:$C$4570,"&gt;0")</f>
        <v>26</v>
      </c>
      <c r="P219">
        <f>SUMIF('Л_с и ПУ'!$B$2:$B$4570,A219,'Л_с и ПУ'!$C$2:$C$4570)</f>
        <v>26</v>
      </c>
      <c r="Q219">
        <f>SUMIF('Л_с и ПУ'!$B$2:$B$4570,A219,'Л_с и ПУ'!$F$2:$F$4570)</f>
        <v>4291</v>
      </c>
      <c r="R219">
        <f>COUNTIFS('Л_с и ПУ'!$B$2:$B$4570,A219,'Л_с и ПУ'!$E$2:$E$4570,"Нет показаний")</f>
        <v>4</v>
      </c>
      <c r="S219">
        <f>SUMIF('Л_с и ПУ'!$B$2:$B$4570,A219,'Л_с и ПУ'!$K$2:$K$4570)</f>
        <v>710.6</v>
      </c>
      <c r="T219">
        <f>COUNTIFS('Л_с и ПУ'!$B$2:$B$4570,A219,'Л_с и ПУ'!$C$2:$C$4570,"0")</f>
        <v>1</v>
      </c>
      <c r="U219">
        <f>SUMIF('Л_с и ПУ'!$B$2:$B$4570,A219,'Л_с и ПУ'!$J$2:$J$4570)</f>
        <v>207.8</v>
      </c>
      <c r="V219">
        <f>Q219+S219+U219</f>
        <v>5209.4000000000005</v>
      </c>
      <c r="W219">
        <f>C219-V219</f>
        <v>1008.7599999999893</v>
      </c>
      <c r="X219">
        <f>IF((W219-B219)&gt;0,W219-B219,0)</f>
        <v>753.20999999998935</v>
      </c>
      <c r="Y219" s="26">
        <f>IFERROR(X219/B219,0)</f>
        <v>2.9474075523380527</v>
      </c>
      <c r="Z219" s="26">
        <f>O219/F219</f>
        <v>0.96296296296296291</v>
      </c>
      <c r="AA219" s="26">
        <f>IFERROR(R219/P219,0)</f>
        <v>0.15384615384615385</v>
      </c>
      <c r="AB219" t="str">
        <f>VLOOKUP(A219,Дома!$A$2:$H$280,2,0)</f>
        <v>г Кандалакша</v>
      </c>
      <c r="AC219">
        <f>VLOOKUP(A219,Дома!$A$2:$H$280,6,0)</f>
        <v>134.5</v>
      </c>
      <c r="AD219" s="26">
        <f t="shared" si="3"/>
        <v>0.18662411544331897</v>
      </c>
    </row>
    <row r="220" spans="1:30" x14ac:dyDescent="0.25">
      <c r="A220">
        <v>431326</v>
      </c>
      <c r="B220">
        <f>VLOOKUP(A220,Дома,5,0)*VLOOKUP(A220,Дома,6,0)</f>
        <v>393.48999999999995</v>
      </c>
      <c r="C220">
        <f>SUMIF(ОДПУ!$A$2:$A$351,A220,ОДПУ!$J$2:$J$351)</f>
        <v>9651</v>
      </c>
      <c r="D220" t="str">
        <f>VLOOKUP(A220,ОДПУ!$A$2:$J$351,8,0)</f>
        <v>Одноставочный</v>
      </c>
      <c r="E220">
        <f>IF(D220="Одноставочный",COUNTIFS(ОДПУ!$A$2:$A$351,A220),COUNTIFS(ОДПУ!$A$2:$A$351,A220)/2)</f>
        <v>1</v>
      </c>
      <c r="F220">
        <f>COUNTIFS('Лицевые счета'!$B$2:$B$5860,A220)</f>
        <v>26</v>
      </c>
      <c r="G220">
        <f>COUNTIFS('Лицевые счета'!$B$2:$B$5860,A220,'Лицевые счета'!$F$2:$F$5860,"ФЛ")</f>
        <v>25</v>
      </c>
      <c r="H220">
        <f>COUNTIFS('Лицевые счета'!$B$2:$B$5860,A220,'Лицевые счета'!$F$2:$F$5860,"ЮЛ")</f>
        <v>1</v>
      </c>
      <c r="I220" s="23">
        <f>SUMIFS('Лицевые счета'!$H$2:$H$5860,'Лицевые счета'!$B$2:$B$5860,A220,'Лицевые счета'!$F$2:$F$5860,"ФЛ")</f>
        <v>565.50000000000011</v>
      </c>
      <c r="J220">
        <f>SUMIFS('Лицевые счета'!$I$2:$I$5860,'Лицевые счета'!$B$2:$B$5860,A220,'Лицевые счета'!$F$2:$F$5860,"ФЛ")</f>
        <v>31</v>
      </c>
      <c r="K220" s="23">
        <f>SUMIFS('Лицевые счета'!$H$2:$H$5860,'Лицевые счета'!$B$2:$B$5860,A220,'Лицевые счета'!$F$2:$F$5860,"ЮЛ")</f>
        <v>141.30000000000001</v>
      </c>
      <c r="L220" s="23">
        <f>I220+K220</f>
        <v>706.80000000000018</v>
      </c>
      <c r="M220" s="23">
        <f>VLOOKUP(A220,Дома,7,0)</f>
        <v>720.7</v>
      </c>
      <c r="N220" s="23">
        <f>M220-L220</f>
        <v>13.899999999999864</v>
      </c>
      <c r="O220">
        <f>COUNTIFS('Л_с и ПУ'!$B$2:$B$4570,A220,'Л_с и ПУ'!$C$2:$C$4570,"&gt;0")</f>
        <v>3</v>
      </c>
      <c r="P220">
        <f>SUMIF('Л_с и ПУ'!$B$2:$B$4570,A220,'Л_с и ПУ'!$C$2:$C$4570)</f>
        <v>3</v>
      </c>
      <c r="Q220">
        <f>SUMIF('Л_с и ПУ'!$B$2:$B$4570,A220,'Л_с и ПУ'!$F$2:$F$4570)</f>
        <v>3446</v>
      </c>
      <c r="R220">
        <f>COUNTIFS('Л_с и ПУ'!$B$2:$B$4570,A220,'Л_с и ПУ'!$E$2:$E$4570,"Нет показаний")</f>
        <v>2</v>
      </c>
      <c r="S220">
        <f>SUMIF('Л_с и ПУ'!$B$2:$B$4570,A220,'Л_с и ПУ'!$K$2:$K$4570)</f>
        <v>389</v>
      </c>
      <c r="T220">
        <f>COUNTIFS('Л_с и ПУ'!$B$2:$B$4570,A220,'Л_с и ПУ'!$C$2:$C$4570,"0")</f>
        <v>23</v>
      </c>
      <c r="U220">
        <f>SUMIF('Л_с и ПУ'!$B$2:$B$4570,A220,'Л_с и ПУ'!$J$2:$J$4570)</f>
        <v>4746</v>
      </c>
      <c r="V220">
        <f>Q220+S220+U220</f>
        <v>8581</v>
      </c>
      <c r="W220">
        <f>C220-V220</f>
        <v>1070</v>
      </c>
      <c r="X220">
        <f>IF((W220-B220)&gt;0,W220-B220,0)</f>
        <v>676.51</v>
      </c>
      <c r="Y220" s="26">
        <f>IFERROR(X220/B220,0)</f>
        <v>1.7192558896032939</v>
      </c>
      <c r="Z220" s="26">
        <f>O220/F220</f>
        <v>0.11538461538461539</v>
      </c>
      <c r="AA220" s="26">
        <f>IFERROR(R220/P220,0)</f>
        <v>0.66666666666666663</v>
      </c>
      <c r="AB220" t="str">
        <f>VLOOKUP(A220,Дома!$A$2:$H$280,2,0)</f>
        <v>г Мурманск</v>
      </c>
      <c r="AC220">
        <f>VLOOKUP(A220,Дома!$A$2:$H$280,6,0)</f>
        <v>207.1</v>
      </c>
      <c r="AD220" s="26">
        <f t="shared" si="3"/>
        <v>0.33625588569572984</v>
      </c>
    </row>
    <row r="221" spans="1:30" x14ac:dyDescent="0.25">
      <c r="A221">
        <v>510381</v>
      </c>
      <c r="B221">
        <f>VLOOKUP(A221,Дома,5,0)*VLOOKUP(A221,Дома,6,0)</f>
        <v>95</v>
      </c>
      <c r="C221">
        <f>SUMIF(ОДПУ!$A$2:$A$351,A221,ОДПУ!$J$2:$J$351)</f>
        <v>4273.5700000000097</v>
      </c>
      <c r="D221" t="str">
        <f>VLOOKUP(A221,ОДПУ!$A$2:$J$351,8,0)</f>
        <v>Одноставочный</v>
      </c>
      <c r="E221">
        <f>IF(D221="Одноставочный",COUNTIFS(ОДПУ!$A$2:$A$351,A221),COUNTIFS(ОДПУ!$A$2:$A$351,A221)/2)</f>
        <v>1</v>
      </c>
      <c r="F221">
        <f>COUNTIFS('Лицевые счета'!$B$2:$B$5860,A221)</f>
        <v>12</v>
      </c>
      <c r="G221">
        <f>COUNTIFS('Лицевые счета'!$B$2:$B$5860,A221,'Лицевые счета'!$F$2:$F$5860,"ФЛ")</f>
        <v>12</v>
      </c>
      <c r="H221">
        <f>COUNTIFS('Лицевые счета'!$B$2:$B$5860,A221,'Лицевые счета'!$F$2:$F$5860,"ЮЛ")</f>
        <v>0</v>
      </c>
      <c r="I221" s="23">
        <f>SUMIFS('Лицевые счета'!$H$2:$H$5860,'Лицевые счета'!$B$2:$B$5860,A221,'Лицевые счета'!$F$2:$F$5860,"ФЛ")</f>
        <v>615.90000000000009</v>
      </c>
      <c r="J221">
        <f>SUMIFS('Лицевые счета'!$I$2:$I$5860,'Лицевые счета'!$B$2:$B$5860,A221,'Лицевые счета'!$F$2:$F$5860,"ФЛ")</f>
        <v>21</v>
      </c>
      <c r="K221" s="23">
        <f>SUMIFS('Лицевые счета'!$H$2:$H$5860,'Лицевые счета'!$B$2:$B$5860,A221,'Лицевые счета'!$F$2:$F$5860,"ЮЛ")</f>
        <v>0</v>
      </c>
      <c r="L221" s="23">
        <f>I221+K221</f>
        <v>615.90000000000009</v>
      </c>
      <c r="M221" s="23">
        <f>VLOOKUP(A221,Дома,7,0)</f>
        <v>615.9</v>
      </c>
      <c r="N221" s="23">
        <f>M221-L221</f>
        <v>0</v>
      </c>
      <c r="O221">
        <f>COUNTIFS('Л_с и ПУ'!$B$2:$B$4570,A221,'Л_с и ПУ'!$C$2:$C$4570,"&gt;0")</f>
        <v>11</v>
      </c>
      <c r="P221">
        <f>SUMIF('Л_с и ПУ'!$B$2:$B$4570,A221,'Л_с и ПУ'!$C$2:$C$4570)</f>
        <v>11</v>
      </c>
      <c r="Q221">
        <f>SUMIF('Л_с и ПУ'!$B$2:$B$4570,A221,'Л_с и ПУ'!$F$2:$F$4570)</f>
        <v>2538.5100000000002</v>
      </c>
      <c r="R221">
        <f>COUNTIFS('Л_с и ПУ'!$B$2:$B$4570,A221,'Л_с и ПУ'!$E$2:$E$4570,"Нет показаний")</f>
        <v>2</v>
      </c>
      <c r="S221">
        <f>SUMIF('Л_с и ПУ'!$B$2:$B$4570,A221,'Л_с и ПУ'!$K$2:$K$4570)</f>
        <v>431.30000000000007</v>
      </c>
      <c r="T221">
        <f>COUNTIFS('Л_с и ПУ'!$B$2:$B$4570,A221,'Л_с и ПУ'!$C$2:$C$4570,"0")</f>
        <v>1</v>
      </c>
      <c r="U221">
        <f>SUMIF('Л_с и ПУ'!$B$2:$B$4570,A221,'Л_с и ПУ'!$J$2:$J$4570)</f>
        <v>167.6</v>
      </c>
      <c r="V221">
        <f>Q221+S221+U221</f>
        <v>3137.4100000000003</v>
      </c>
      <c r="W221">
        <f>C221-V221</f>
        <v>1136.1600000000094</v>
      </c>
      <c r="X221">
        <f>IF((W221-B221)&gt;0,W221-B221,0)</f>
        <v>1041.1600000000094</v>
      </c>
      <c r="Y221" s="26">
        <f>IFERROR(X221/B221,0)</f>
        <v>10.95957894736852</v>
      </c>
      <c r="Z221" s="26">
        <f>O221/F221</f>
        <v>0.91666666666666663</v>
      </c>
      <c r="AA221" s="26">
        <f>IFERROR(R221/P221,0)</f>
        <v>0.18181818181818182</v>
      </c>
      <c r="AB221" t="str">
        <f>VLOOKUP(A221,Дома!$A$2:$H$280,2,0)</f>
        <v>г Кандалакша</v>
      </c>
      <c r="AC221">
        <f>VLOOKUP(A221,Дома!$A$2:$H$280,6,0)</f>
        <v>50</v>
      </c>
      <c r="AD221" s="26">
        <f t="shared" si="3"/>
        <v>8.0218193486282688E-2</v>
      </c>
    </row>
    <row r="222" spans="1:30" x14ac:dyDescent="0.25">
      <c r="A222">
        <v>447477</v>
      </c>
      <c r="B222">
        <f>VLOOKUP(A222,Дома,5,0)*VLOOKUP(A222,Дома,6,0)</f>
        <v>85.5</v>
      </c>
      <c r="C222">
        <f>SUMIF(ОДПУ!$A$2:$A$351,A222,ОДПУ!$J$2:$J$351)</f>
        <v>3377</v>
      </c>
      <c r="D222" t="str">
        <f>VLOOKUP(A222,ОДПУ!$A$2:$J$351,8,0)</f>
        <v>Одноставочный</v>
      </c>
      <c r="E222">
        <f>IF(D222="Одноставочный",COUNTIFS(ОДПУ!$A$2:$A$351,A222),COUNTIFS(ОДПУ!$A$2:$A$351,A222)/2)</f>
        <v>1</v>
      </c>
      <c r="F222">
        <f>COUNTIFS('Лицевые счета'!$B$2:$B$5860,A222)</f>
        <v>16</v>
      </c>
      <c r="G222">
        <f>COUNTIFS('Лицевые счета'!$B$2:$B$5860,A222,'Лицевые счета'!$F$2:$F$5860,"ФЛ")</f>
        <v>16</v>
      </c>
      <c r="H222">
        <f>COUNTIFS('Лицевые счета'!$B$2:$B$5860,A222,'Лицевые счета'!$F$2:$F$5860,"ЮЛ")</f>
        <v>0</v>
      </c>
      <c r="I222" s="23">
        <f>SUMIFS('Лицевые счета'!$H$2:$H$5860,'Лицевые счета'!$B$2:$B$5860,A222,'Лицевые счета'!$F$2:$F$5860,"ФЛ")</f>
        <v>623.29999999999995</v>
      </c>
      <c r="J222">
        <f>SUMIFS('Лицевые счета'!$I$2:$I$5860,'Лицевые счета'!$B$2:$B$5860,A222,'Лицевые счета'!$F$2:$F$5860,"ФЛ")</f>
        <v>30</v>
      </c>
      <c r="K222" s="23">
        <f>SUMIFS('Лицевые счета'!$H$2:$H$5860,'Лицевые счета'!$B$2:$B$5860,A222,'Лицевые счета'!$F$2:$F$5860,"ЮЛ")</f>
        <v>0</v>
      </c>
      <c r="L222" s="23">
        <f>I222+K222</f>
        <v>623.29999999999995</v>
      </c>
      <c r="M222" s="23">
        <f>VLOOKUP(A222,Дома,7,0)</f>
        <v>623.29999999999995</v>
      </c>
      <c r="N222" s="23">
        <f>M222-L222</f>
        <v>0</v>
      </c>
      <c r="O222">
        <f>COUNTIFS('Л_с и ПУ'!$B$2:$B$4570,A222,'Л_с и ПУ'!$C$2:$C$4570,"&gt;0")</f>
        <v>12</v>
      </c>
      <c r="P222">
        <f>SUMIF('Л_с и ПУ'!$B$2:$B$4570,A222,'Л_с и ПУ'!$C$2:$C$4570)</f>
        <v>12</v>
      </c>
      <c r="Q222">
        <f>SUMIF('Л_с и ПУ'!$B$2:$B$4570,A222,'Л_с и ПУ'!$F$2:$F$4570)</f>
        <v>1515</v>
      </c>
      <c r="R222">
        <f>COUNTIFS('Л_с и ПУ'!$B$2:$B$4570,A222,'Л_с и ПУ'!$E$2:$E$4570,"Нет показаний")</f>
        <v>1</v>
      </c>
      <c r="S222">
        <f>SUMIF('Л_с и ПУ'!$B$2:$B$4570,A222,'Л_с и ПУ'!$K$2:$K$4570)</f>
        <v>147</v>
      </c>
      <c r="T222">
        <f>COUNTIFS('Л_с и ПУ'!$B$2:$B$4570,A222,'Л_с и ПУ'!$C$2:$C$4570,"0")</f>
        <v>4</v>
      </c>
      <c r="U222">
        <f>SUMIF('Л_с и ПУ'!$B$2:$B$4570,A222,'Л_с и ПУ'!$J$2:$J$4570)</f>
        <v>550.5</v>
      </c>
      <c r="V222">
        <f>Q222+S222+U222</f>
        <v>2212.5</v>
      </c>
      <c r="W222">
        <f>C222-V222</f>
        <v>1164.5</v>
      </c>
      <c r="X222">
        <f>IF((W222-B222)&gt;0,W222-B222,0)</f>
        <v>1079</v>
      </c>
      <c r="Y222" s="26">
        <f>IFERROR(X222/B222,0)</f>
        <v>12.619883040935672</v>
      </c>
      <c r="Z222" s="26">
        <f>O222/F222</f>
        <v>0.75</v>
      </c>
      <c r="AA222" s="26">
        <f>IFERROR(R222/P222,0)</f>
        <v>8.3333333333333329E-2</v>
      </c>
      <c r="AB222" t="str">
        <f>VLOOKUP(A222,Дома!$A$2:$H$280,2,0)</f>
        <v>г Мурманск</v>
      </c>
      <c r="AC222">
        <f>VLOOKUP(A222,Дома!$A$2:$H$280,6,0)</f>
        <v>45</v>
      </c>
      <c r="AD222" s="26">
        <f t="shared" si="3"/>
        <v>0.10625737898465171</v>
      </c>
    </row>
    <row r="223" spans="1:30" x14ac:dyDescent="0.25">
      <c r="A223">
        <v>431408</v>
      </c>
      <c r="B223">
        <f>VLOOKUP(A223,Дома,5,0)*VLOOKUP(A223,Дома,6,0)</f>
        <v>95.949999999999989</v>
      </c>
      <c r="C223">
        <f>SUMIF(ОДПУ!$A$2:$A$351,A223,ОДПУ!$J$2:$J$351)</f>
        <v>2810</v>
      </c>
      <c r="D223" t="str">
        <f>VLOOKUP(A223,ОДПУ!$A$2:$J$351,8,0)</f>
        <v>Одноставочный</v>
      </c>
      <c r="E223">
        <f>IF(D223="Одноставочный",COUNTIFS(ОДПУ!$A$2:$A$351,A223),COUNTIFS(ОДПУ!$A$2:$A$351,A223)/2)</f>
        <v>1</v>
      </c>
      <c r="F223">
        <f>COUNTIFS('Лицевые счета'!$B$2:$B$5860,A223)</f>
        <v>10</v>
      </c>
      <c r="G223">
        <f>COUNTIFS('Лицевые счета'!$B$2:$B$5860,A223,'Лицевые счета'!$F$2:$F$5860,"ФЛ")</f>
        <v>10</v>
      </c>
      <c r="H223">
        <f>COUNTIFS('Лицевые счета'!$B$2:$B$5860,A223,'Лицевые счета'!$F$2:$F$5860,"ЮЛ")</f>
        <v>0</v>
      </c>
      <c r="I223" s="23">
        <f>SUMIFS('Лицевые счета'!$H$2:$H$5860,'Лицевые счета'!$B$2:$B$5860,A223,'Лицевые счета'!$F$2:$F$5860,"ФЛ")</f>
        <v>423.5</v>
      </c>
      <c r="J223">
        <f>SUMIFS('Лицевые счета'!$I$2:$I$5860,'Лицевые счета'!$B$2:$B$5860,A223,'Лицевые счета'!$F$2:$F$5860,"ФЛ")</f>
        <v>25</v>
      </c>
      <c r="K223" s="23">
        <f>SUMIFS('Лицевые счета'!$H$2:$H$5860,'Лицевые счета'!$B$2:$B$5860,A223,'Лицевые счета'!$F$2:$F$5860,"ЮЛ")</f>
        <v>0</v>
      </c>
      <c r="L223" s="23">
        <f>I223+K223</f>
        <v>423.5</v>
      </c>
      <c r="M223" s="23">
        <f>VLOOKUP(A223,Дома,7,0)</f>
        <v>423.5</v>
      </c>
      <c r="N223" s="23">
        <f>M223-L223</f>
        <v>0</v>
      </c>
      <c r="O223">
        <f>COUNTIFS('Л_с и ПУ'!$B$2:$B$4570,A223,'Л_с и ПУ'!$C$2:$C$4570,"&gt;0")</f>
        <v>5</v>
      </c>
      <c r="P223">
        <f>SUMIF('Л_с и ПУ'!$B$2:$B$4570,A223,'Л_с и ПУ'!$C$2:$C$4570)</f>
        <v>5</v>
      </c>
      <c r="Q223">
        <f>SUMIF('Л_с и ПУ'!$B$2:$B$4570,A223,'Л_с и ПУ'!$F$2:$F$4570)</f>
        <v>513</v>
      </c>
      <c r="R223">
        <f>COUNTIFS('Л_с и ПУ'!$B$2:$B$4570,A223,'Л_с и ПУ'!$E$2:$E$4570,"Нет показаний")</f>
        <v>3</v>
      </c>
      <c r="S223">
        <f>SUMIF('Л_с и ПУ'!$B$2:$B$4570,A223,'Л_с и ПУ'!$K$2:$K$4570)</f>
        <v>466.5</v>
      </c>
      <c r="T223">
        <f>COUNTIFS('Л_с и ПУ'!$B$2:$B$4570,A223,'Л_с и ПУ'!$C$2:$C$4570,"0")</f>
        <v>5</v>
      </c>
      <c r="U223">
        <f>SUMIF('Л_с и ПУ'!$B$2:$B$4570,A223,'Л_с и ПУ'!$J$2:$J$4570)</f>
        <v>648.59999999999991</v>
      </c>
      <c r="V223">
        <f>Q223+S223+U223</f>
        <v>1628.1</v>
      </c>
      <c r="W223">
        <f>C223-V223</f>
        <v>1181.9000000000001</v>
      </c>
      <c r="X223">
        <f>IF((W223-B223)&gt;0,W223-B223,0)</f>
        <v>1085.95</v>
      </c>
      <c r="Y223" s="26">
        <f>IFERROR(X223/B223,0)</f>
        <v>11.317873892652425</v>
      </c>
      <c r="Z223" s="26">
        <f>O223/F223</f>
        <v>0.5</v>
      </c>
      <c r="AA223" s="26">
        <f>IFERROR(R223/P223,0)</f>
        <v>0.6</v>
      </c>
      <c r="AB223" t="str">
        <f>VLOOKUP(A223,Дома!$A$2:$H$280,2,0)</f>
        <v>г Мурманск</v>
      </c>
      <c r="AC223">
        <f>VLOOKUP(A223,Дома!$A$2:$H$280,6,0)</f>
        <v>50.5</v>
      </c>
      <c r="AD223" s="26">
        <f t="shared" si="3"/>
        <v>5.3654908627284316E-2</v>
      </c>
    </row>
    <row r="224" spans="1:30" x14ac:dyDescent="0.25">
      <c r="A224">
        <v>447388</v>
      </c>
      <c r="B224">
        <f>VLOOKUP(A224,Дома,5,0)*VLOOKUP(A224,Дома,6,0)</f>
        <v>84.169999999999987</v>
      </c>
      <c r="C224">
        <f>SUMIF(ОДПУ!$A$2:$A$351,A224,ОДПУ!$J$2:$J$351)</f>
        <v>2197</v>
      </c>
      <c r="D224" t="str">
        <f>VLOOKUP(A224,ОДПУ!$A$2:$J$351,8,0)</f>
        <v>Одноставочный</v>
      </c>
      <c r="E224">
        <f>IF(D224="Одноставочный",COUNTIFS(ОДПУ!$A$2:$A$351,A224),COUNTIFS(ОДПУ!$A$2:$A$351,A224)/2)</f>
        <v>2</v>
      </c>
      <c r="F224">
        <f>COUNTIFS('Лицевые счета'!$B$2:$B$5860,A224)</f>
        <v>8</v>
      </c>
      <c r="G224">
        <f>COUNTIFS('Лицевые счета'!$B$2:$B$5860,A224,'Лицевые счета'!$F$2:$F$5860,"ФЛ")</f>
        <v>8</v>
      </c>
      <c r="H224">
        <f>COUNTIFS('Лицевые счета'!$B$2:$B$5860,A224,'Лицевые счета'!$F$2:$F$5860,"ЮЛ")</f>
        <v>0</v>
      </c>
      <c r="I224" s="23">
        <f>SUMIFS('Лицевые счета'!$H$2:$H$5860,'Лицевые счета'!$B$2:$B$5860,A224,'Лицевые счета'!$F$2:$F$5860,"ФЛ")</f>
        <v>470.6</v>
      </c>
      <c r="J224">
        <f>SUMIFS('Лицевые счета'!$I$2:$I$5860,'Лицевые счета'!$B$2:$B$5860,A224,'Лицевые счета'!$F$2:$F$5860,"ФЛ")</f>
        <v>19</v>
      </c>
      <c r="K224" s="23">
        <f>SUMIFS('Лицевые счета'!$H$2:$H$5860,'Лицевые счета'!$B$2:$B$5860,A224,'Лицевые счета'!$F$2:$F$5860,"ЮЛ")</f>
        <v>0</v>
      </c>
      <c r="L224" s="23">
        <f>I224+K224</f>
        <v>470.6</v>
      </c>
      <c r="M224" s="23">
        <f>VLOOKUP(A224,Дома,7,0)</f>
        <v>941.2</v>
      </c>
      <c r="N224" s="23">
        <f>M224-L224</f>
        <v>470.6</v>
      </c>
      <c r="O224">
        <f>COUNTIFS('Л_с и ПУ'!$B$2:$B$4570,A224,'Л_с и ПУ'!$C$2:$C$4570,"&gt;0")</f>
        <v>8</v>
      </c>
      <c r="P224">
        <f>SUMIF('Л_с и ПУ'!$B$2:$B$4570,A224,'Л_с и ПУ'!$C$2:$C$4570)</f>
        <v>8</v>
      </c>
      <c r="Q224">
        <f>SUMIF('Л_с и ПУ'!$B$2:$B$4570,A224,'Л_с и ПУ'!$F$2:$F$4570)</f>
        <v>706</v>
      </c>
      <c r="R224">
        <f>COUNTIFS('Л_с и ПУ'!$B$2:$B$4570,A224,'Л_с и ПУ'!$E$2:$E$4570,"Нет показаний")</f>
        <v>4</v>
      </c>
      <c r="S224">
        <f>SUMIF('Л_с и ПУ'!$B$2:$B$4570,A224,'Л_с и ПУ'!$K$2:$K$4570)</f>
        <v>575.29999999999995</v>
      </c>
      <c r="T224">
        <f>COUNTIFS('Л_с и ПУ'!$B$2:$B$4570,A224,'Л_с и ПУ'!$C$2:$C$4570,"0")</f>
        <v>0</v>
      </c>
      <c r="U224">
        <f>SUMIF('Л_с и ПУ'!$B$2:$B$4570,A224,'Л_с и ПУ'!$J$2:$J$4570)</f>
        <v>0</v>
      </c>
      <c r="V224">
        <f>Q224+S224+U224</f>
        <v>1281.3</v>
      </c>
      <c r="W224">
        <f>C224-V224</f>
        <v>915.7</v>
      </c>
      <c r="X224">
        <f>IF((W224-B224)&gt;0,W224-B224,0)</f>
        <v>831.53000000000009</v>
      </c>
      <c r="Y224" s="26">
        <f>IFERROR(X224/B224,0)</f>
        <v>9.8791731020553666</v>
      </c>
      <c r="Z224" s="26">
        <f>O224/F224</f>
        <v>1</v>
      </c>
      <c r="AA224" s="26">
        <f>IFERROR(R224/P224,0)</f>
        <v>0.5</v>
      </c>
      <c r="AB224" t="str">
        <f>VLOOKUP(A224,Дома!$A$2:$H$280,2,0)</f>
        <v>г Мурманск</v>
      </c>
      <c r="AC224">
        <f>VLOOKUP(A224,Дома!$A$2:$H$280,6,0)</f>
        <v>44.3</v>
      </c>
      <c r="AD224" s="26">
        <f t="shared" si="3"/>
        <v>3.3330825370551501E-2</v>
      </c>
    </row>
    <row r="225" spans="1:30" x14ac:dyDescent="0.25">
      <c r="A225">
        <v>451437</v>
      </c>
      <c r="B225">
        <f>VLOOKUP(A225,Дома,5,0)*VLOOKUP(A225,Дома,6,0)</f>
        <v>250.79999999999998</v>
      </c>
      <c r="C225">
        <f>SUMIF(ОДПУ!$A$2:$A$351,A225,ОДПУ!$J$2:$J$351)</f>
        <v>6224</v>
      </c>
      <c r="D225" t="str">
        <f>VLOOKUP(A225,ОДПУ!$A$2:$J$351,8,0)</f>
        <v>Одноставочный</v>
      </c>
      <c r="E225">
        <f>IF(D225="Одноставочный",COUNTIFS(ОДПУ!$A$2:$A$351,A225),COUNTIFS(ОДПУ!$A$2:$A$351,A225)/2)</f>
        <v>1</v>
      </c>
      <c r="F225">
        <f>COUNTIFS('Лицевые счета'!$B$2:$B$5860,A225)</f>
        <v>17</v>
      </c>
      <c r="G225">
        <f>COUNTIFS('Лицевые счета'!$B$2:$B$5860,A225,'Лицевые счета'!$F$2:$F$5860,"ФЛ")</f>
        <v>16</v>
      </c>
      <c r="H225">
        <f>COUNTIFS('Лицевые счета'!$B$2:$B$5860,A225,'Лицевые счета'!$F$2:$F$5860,"ЮЛ")</f>
        <v>1</v>
      </c>
      <c r="I225" s="23">
        <f>SUMIFS('Лицевые счета'!$H$2:$H$5860,'Лицевые счета'!$B$2:$B$5860,A225,'Лицевые счета'!$F$2:$F$5860,"ФЛ")</f>
        <v>788.6</v>
      </c>
      <c r="J225">
        <f>SUMIFS('Лицевые счета'!$I$2:$I$5860,'Лицевые счета'!$B$2:$B$5860,A225,'Лицевые счета'!$F$2:$F$5860,"ФЛ")</f>
        <v>38</v>
      </c>
      <c r="K225" s="23">
        <f>SUMIFS('Лицевые счета'!$H$2:$H$5860,'Лицевые счета'!$B$2:$B$5860,A225,'Лицевые счета'!$F$2:$F$5860,"ЮЛ")</f>
        <v>152.6</v>
      </c>
      <c r="L225" s="23">
        <f>I225+K225</f>
        <v>941.2</v>
      </c>
      <c r="M225" s="23">
        <f>VLOOKUP(A225,Дома,7,0)</f>
        <v>1329.1</v>
      </c>
      <c r="N225" s="23">
        <f>M225-L225</f>
        <v>387.89999999999986</v>
      </c>
      <c r="O225">
        <f>COUNTIFS('Л_с и ПУ'!$B$2:$B$4570,A225,'Л_с и ПУ'!$C$2:$C$4570,"&gt;0")</f>
        <v>17</v>
      </c>
      <c r="P225">
        <f>SUMIF('Л_с и ПУ'!$B$2:$B$4570,A225,'Л_с и ПУ'!$C$2:$C$4570)</f>
        <v>17</v>
      </c>
      <c r="Q225">
        <f>SUMIF('Л_с и ПУ'!$B$2:$B$4570,A225,'Л_с и ПУ'!$F$2:$F$4570)</f>
        <v>2597.8379999999997</v>
      </c>
      <c r="R225">
        <f>COUNTIFS('Л_с и ПУ'!$B$2:$B$4570,A225,'Л_с и ПУ'!$E$2:$E$4570,"Нет показаний")</f>
        <v>5</v>
      </c>
      <c r="S225">
        <f>SUMIF('Л_с и ПУ'!$B$2:$B$4570,A225,'Л_с и ПУ'!$K$2:$K$4570)</f>
        <v>768.7</v>
      </c>
      <c r="T225">
        <f>COUNTIFS('Л_с и ПУ'!$B$2:$B$4570,A225,'Л_с и ПУ'!$C$2:$C$4570,"0")</f>
        <v>0</v>
      </c>
      <c r="U225">
        <f>SUMIF('Л_с и ПУ'!$B$2:$B$4570,A225,'Л_с и ПУ'!$J$2:$J$4570)</f>
        <v>0</v>
      </c>
      <c r="V225">
        <f>Q225+S225+U225</f>
        <v>3366.5379999999996</v>
      </c>
      <c r="W225">
        <f>C225-V225</f>
        <v>2857.4620000000004</v>
      </c>
      <c r="X225">
        <f>IF((W225-B225)&gt;0,W225-B225,0)</f>
        <v>2606.6620000000003</v>
      </c>
      <c r="Y225" s="26">
        <f>IFERROR(X225/B225,0)</f>
        <v>10.393389154704947</v>
      </c>
      <c r="Z225" s="26">
        <f>O225/F225</f>
        <v>1</v>
      </c>
      <c r="AA225" s="26">
        <f>IFERROR(R225/P225,0)</f>
        <v>0.29411764705882354</v>
      </c>
      <c r="AB225" t="str">
        <f>VLOOKUP(A225,Дома!$A$2:$H$280,2,0)</f>
        <v>г Мурманск</v>
      </c>
      <c r="AC225">
        <f>VLOOKUP(A225,Дома!$A$2:$H$280,6,0)</f>
        <v>132</v>
      </c>
      <c r="AD225" s="26">
        <f t="shared" si="3"/>
        <v>0.15492957746478872</v>
      </c>
    </row>
    <row r="226" spans="1:30" x14ac:dyDescent="0.25">
      <c r="A226">
        <v>349385</v>
      </c>
      <c r="B226">
        <f>VLOOKUP(A226,Дома,5,0)*VLOOKUP(A226,Дома,6,0)</f>
        <v>393.48999999999995</v>
      </c>
      <c r="C226">
        <f>SUMIF(ОДПУ!$A$2:$A$351,A226,ОДПУ!$J$2:$J$351)</f>
        <v>4044</v>
      </c>
      <c r="D226" t="str">
        <f>VLOOKUP(A226,ОДПУ!$A$2:$J$351,8,0)</f>
        <v>Одноставочный</v>
      </c>
      <c r="E226">
        <f>IF(D226="Одноставочный",COUNTIFS(ОДПУ!$A$2:$A$351,A226),COUNTIFS(ОДПУ!$A$2:$A$351,A226)/2)</f>
        <v>1</v>
      </c>
      <c r="F226">
        <f>COUNTIFS('Лицевые счета'!$B$2:$B$5860,A226)</f>
        <v>22</v>
      </c>
      <c r="G226">
        <f>COUNTIFS('Лицевые счета'!$B$2:$B$5860,A226,'Лицевые счета'!$F$2:$F$5860,"ФЛ")</f>
        <v>21</v>
      </c>
      <c r="H226">
        <f>COUNTIFS('Лицевые счета'!$B$2:$B$5860,A226,'Лицевые счета'!$F$2:$F$5860,"ЮЛ")</f>
        <v>1</v>
      </c>
      <c r="I226" s="23">
        <f>SUMIFS('Лицевые счета'!$H$2:$H$5860,'Лицевые счета'!$B$2:$B$5860,A226,'Лицевые счета'!$F$2:$F$5860,"ФЛ")</f>
        <v>539</v>
      </c>
      <c r="J226">
        <f>SUMIFS('Лицевые счета'!$I$2:$I$5860,'Лицевые счета'!$B$2:$B$5860,A226,'Лицевые счета'!$F$2:$F$5860,"ФЛ")</f>
        <v>34</v>
      </c>
      <c r="K226" s="23">
        <f>SUMIFS('Лицевые счета'!$H$2:$H$5860,'Лицевые счета'!$B$2:$B$5860,A226,'Лицевые счета'!$F$2:$F$5860,"ЮЛ")</f>
        <v>115.7</v>
      </c>
      <c r="L226" s="23">
        <f>I226+K226</f>
        <v>654.70000000000005</v>
      </c>
      <c r="M226" s="23">
        <f>VLOOKUP(A226,Дома,7,0)</f>
        <v>852</v>
      </c>
      <c r="N226" s="23">
        <f>M226-L226</f>
        <v>197.29999999999995</v>
      </c>
      <c r="O226">
        <f>COUNTIFS('Л_с и ПУ'!$B$2:$B$4570,A226,'Л_с и ПУ'!$C$2:$C$4570,"&gt;0")</f>
        <v>8</v>
      </c>
      <c r="P226">
        <f>SUMIF('Л_с и ПУ'!$B$2:$B$4570,A226,'Л_с и ПУ'!$C$2:$C$4570)</f>
        <v>9</v>
      </c>
      <c r="Q226">
        <f>SUMIF('Л_с и ПУ'!$B$2:$B$4570,A226,'Л_с и ПУ'!$F$2:$F$4570)</f>
        <v>971.70679999999993</v>
      </c>
      <c r="R226">
        <f>COUNTIFS('Л_с и ПУ'!$B$2:$B$4570,A226,'Л_с и ПУ'!$E$2:$E$4570,"Нет показаний")</f>
        <v>1</v>
      </c>
      <c r="S226">
        <f>SUMIF('Л_с и ПУ'!$B$2:$B$4570,A226,'Л_с и ПУ'!$K$2:$K$4570)</f>
        <v>147</v>
      </c>
      <c r="T226">
        <f>COUNTIFS('Л_с и ПУ'!$B$2:$B$4570,A226,'Л_с и ПУ'!$C$2:$C$4570,"0")</f>
        <v>14</v>
      </c>
      <c r="U226">
        <f>SUMIF('Л_с и ПУ'!$B$2:$B$4570,A226,'Л_с и ПУ'!$J$2:$J$4570)</f>
        <v>1678.4</v>
      </c>
      <c r="V226">
        <f>Q226+S226+U226</f>
        <v>2797.1068</v>
      </c>
      <c r="W226">
        <f>C226-V226</f>
        <v>1246.8932</v>
      </c>
      <c r="X226">
        <f>IF((W226-B226)&gt;0,W226-B226,0)</f>
        <v>853.40319999999997</v>
      </c>
      <c r="Y226" s="26">
        <f>IFERROR(X226/B226,0)</f>
        <v>2.1688053063610258</v>
      </c>
      <c r="Z226" s="26">
        <f>O226/F226</f>
        <v>0.36363636363636365</v>
      </c>
      <c r="AA226" s="26">
        <f>IFERROR(R226/P226,0)</f>
        <v>0.1111111111111111</v>
      </c>
      <c r="AB226" t="str">
        <f>VLOOKUP(A226,Дома!$A$2:$H$280,2,0)</f>
        <v>г Мурманск</v>
      </c>
      <c r="AC226">
        <f>VLOOKUP(A226,Дома!$A$2:$H$280,6,0)</f>
        <v>207.1</v>
      </c>
      <c r="AD226" s="26">
        <f t="shared" si="3"/>
        <v>0.20071719325450668</v>
      </c>
    </row>
    <row r="227" spans="1:30" x14ac:dyDescent="0.25">
      <c r="A227">
        <v>431532</v>
      </c>
      <c r="B227">
        <f>VLOOKUP(A227,Дома,5,0)*VLOOKUP(A227,Дома,6,0)</f>
        <v>83.03</v>
      </c>
      <c r="C227">
        <f>SUMIF(ОДПУ!$A$2:$A$351,A227,ОДПУ!$J$2:$J$351)</f>
        <v>2425</v>
      </c>
      <c r="D227" t="str">
        <f>VLOOKUP(A227,ОДПУ!$A$2:$J$351,8,0)</f>
        <v>Одноставочный</v>
      </c>
      <c r="E227">
        <f>IF(D227="Одноставочный",COUNTIFS(ОДПУ!$A$2:$A$351,A227),COUNTIFS(ОДПУ!$A$2:$A$351,A227)/2)</f>
        <v>2</v>
      </c>
      <c r="F227">
        <f>COUNTIFS('Лицевые счета'!$B$2:$B$5860,A227)</f>
        <v>9</v>
      </c>
      <c r="G227">
        <f>COUNTIFS('Лицевые счета'!$B$2:$B$5860,A227,'Лицевые счета'!$F$2:$F$5860,"ФЛ")</f>
        <v>9</v>
      </c>
      <c r="H227">
        <f>COUNTIFS('Лицевые счета'!$B$2:$B$5860,A227,'Лицевые счета'!$F$2:$F$5860,"ЮЛ")</f>
        <v>0</v>
      </c>
      <c r="I227" s="23">
        <f>SUMIFS('Лицевые счета'!$H$2:$H$5860,'Лицевые счета'!$B$2:$B$5860,A227,'Лицевые счета'!$F$2:$F$5860,"ФЛ")</f>
        <v>515.9</v>
      </c>
      <c r="J227">
        <f>SUMIFS('Лицевые счета'!$I$2:$I$5860,'Лицевые счета'!$B$2:$B$5860,A227,'Лицевые счета'!$F$2:$F$5860,"ФЛ")</f>
        <v>24</v>
      </c>
      <c r="K227" s="23">
        <f>SUMIFS('Лицевые счета'!$H$2:$H$5860,'Лицевые счета'!$B$2:$B$5860,A227,'Лицевые счета'!$F$2:$F$5860,"ЮЛ")</f>
        <v>0</v>
      </c>
      <c r="L227" s="23">
        <f>I227+K227</f>
        <v>515.9</v>
      </c>
      <c r="M227" s="23">
        <f>VLOOKUP(A227,Дома,7,0)</f>
        <v>1031.8</v>
      </c>
      <c r="N227" s="23">
        <f>M227-L227</f>
        <v>515.9</v>
      </c>
      <c r="O227">
        <f>COUNTIFS('Л_с и ПУ'!$B$2:$B$4570,A227,'Л_с и ПУ'!$C$2:$C$4570,"&gt;0")</f>
        <v>8</v>
      </c>
      <c r="P227">
        <f>SUMIF('Л_с и ПУ'!$B$2:$B$4570,A227,'Л_с и ПУ'!$C$2:$C$4570)</f>
        <v>9</v>
      </c>
      <c r="Q227">
        <f>SUMIF('Л_с и ПУ'!$B$2:$B$4570,A227,'Л_с и ПУ'!$F$2:$F$4570)</f>
        <v>701</v>
      </c>
      <c r="R227">
        <f>COUNTIFS('Л_с и ПУ'!$B$2:$B$4570,A227,'Л_с и ПУ'!$E$2:$E$4570,"Нет показаний")</f>
        <v>2</v>
      </c>
      <c r="S227">
        <f>SUMIF('Л_с и ПУ'!$B$2:$B$4570,A227,'Л_с и ПУ'!$K$2:$K$4570)</f>
        <v>294</v>
      </c>
      <c r="T227">
        <f>COUNTIFS('Л_с и ПУ'!$B$2:$B$4570,A227,'Л_с и ПУ'!$C$2:$C$4570,"0")</f>
        <v>1</v>
      </c>
      <c r="U227">
        <f>SUMIF('Л_с и ПУ'!$B$2:$B$4570,A227,'Л_с и ПУ'!$J$2:$J$4570)</f>
        <v>166.4</v>
      </c>
      <c r="V227">
        <f>Q227+S227+U227</f>
        <v>1161.4000000000001</v>
      </c>
      <c r="W227">
        <f>C227-V227</f>
        <v>1263.5999999999999</v>
      </c>
      <c r="X227">
        <f>IF((W227-B227)&gt;0,W227-B227,0)</f>
        <v>1180.57</v>
      </c>
      <c r="Y227" s="26">
        <f>IFERROR(X227/B227,0)</f>
        <v>14.218595688305431</v>
      </c>
      <c r="Z227" s="26">
        <f>O227/F227</f>
        <v>0.88888888888888884</v>
      </c>
      <c r="AA227" s="26">
        <f>IFERROR(R227/P227,0)</f>
        <v>0.22222222222222221</v>
      </c>
      <c r="AB227" t="str">
        <f>VLOOKUP(A227,Дома!$A$2:$H$280,2,0)</f>
        <v>г Мурманск</v>
      </c>
      <c r="AC227">
        <f>VLOOKUP(A227,Дома!$A$2:$H$280,6,0)</f>
        <v>43.7</v>
      </c>
      <c r="AD227" s="26">
        <f t="shared" si="3"/>
        <v>5.0920531344674905E-2</v>
      </c>
    </row>
    <row r="228" spans="1:30" x14ac:dyDescent="0.25">
      <c r="A228">
        <v>447415</v>
      </c>
      <c r="B228">
        <f>VLOOKUP(A228,Дома,5,0)*VLOOKUP(A228,Дома,6,0)</f>
        <v>93.669999999999987</v>
      </c>
      <c r="C228">
        <f>SUMIF(ОДПУ!$A$2:$A$351,A228,ОДПУ!$J$2:$J$351)</f>
        <v>2770</v>
      </c>
      <c r="D228" t="str">
        <f>VLOOKUP(A228,ОДПУ!$A$2:$J$351,8,0)</f>
        <v>Одноставочный</v>
      </c>
      <c r="E228">
        <f>IF(D228="Одноставочный",COUNTIFS(ОДПУ!$A$2:$A$351,A228),COUNTIFS(ОДПУ!$A$2:$A$351,A228)/2)</f>
        <v>2</v>
      </c>
      <c r="F228">
        <f>COUNTIFS('Лицевые счета'!$B$2:$B$5860,A228)</f>
        <v>13</v>
      </c>
      <c r="G228">
        <f>COUNTIFS('Лицевые счета'!$B$2:$B$5860,A228,'Лицевые счета'!$F$2:$F$5860,"ФЛ")</f>
        <v>13</v>
      </c>
      <c r="H228">
        <f>COUNTIFS('Лицевые счета'!$B$2:$B$5860,A228,'Лицевые счета'!$F$2:$F$5860,"ЮЛ")</f>
        <v>0</v>
      </c>
      <c r="I228" s="23">
        <f>SUMIFS('Лицевые счета'!$H$2:$H$5860,'Лицевые счета'!$B$2:$B$5860,A228,'Лицевые счета'!$F$2:$F$5860,"ФЛ")</f>
        <v>429.1</v>
      </c>
      <c r="J228">
        <f>SUMIFS('Лицевые счета'!$I$2:$I$5860,'Лицевые счета'!$B$2:$B$5860,A228,'Лицевые счета'!$F$2:$F$5860,"ФЛ")</f>
        <v>20</v>
      </c>
      <c r="K228" s="23">
        <f>SUMIFS('Лицевые счета'!$H$2:$H$5860,'Лицевые счета'!$B$2:$B$5860,A228,'Лицевые счета'!$F$2:$F$5860,"ЮЛ")</f>
        <v>0</v>
      </c>
      <c r="L228" s="23">
        <f>I228+K228</f>
        <v>429.1</v>
      </c>
      <c r="M228" s="23">
        <f>VLOOKUP(A228,Дома,7,0)</f>
        <v>858.2</v>
      </c>
      <c r="N228" s="23">
        <f>M228-L228</f>
        <v>429.1</v>
      </c>
      <c r="O228">
        <f>COUNTIFS('Л_с и ПУ'!$B$2:$B$4570,A228,'Л_с и ПУ'!$C$2:$C$4570,"&gt;0")</f>
        <v>7</v>
      </c>
      <c r="P228">
        <f>SUMIF('Л_с и ПУ'!$B$2:$B$4570,A228,'Л_с и ПУ'!$C$2:$C$4570)</f>
        <v>7</v>
      </c>
      <c r="Q228">
        <f>SUMIF('Л_с и ПУ'!$B$2:$B$4570,A228,'Л_с и ПУ'!$F$2:$F$4570)</f>
        <v>787</v>
      </c>
      <c r="R228">
        <f>COUNTIFS('Л_с и ПУ'!$B$2:$B$4570,A228,'Л_с и ПУ'!$E$2:$E$4570,"Нет показаний")</f>
        <v>1</v>
      </c>
      <c r="S228">
        <f>SUMIF('Л_с и ПУ'!$B$2:$B$4570,A228,'Л_с и ПУ'!$K$2:$K$4570)</f>
        <v>118.7</v>
      </c>
      <c r="T228">
        <f>COUNTIFS('Л_с и ПУ'!$B$2:$B$4570,A228,'Л_с и ПУ'!$C$2:$C$4570,"0")</f>
        <v>6</v>
      </c>
      <c r="U228">
        <f>SUMIF('Л_с и ПУ'!$B$2:$B$4570,A228,'Л_с и ПУ'!$J$2:$J$4570)</f>
        <v>592.6</v>
      </c>
      <c r="V228">
        <f>Q228+S228+U228</f>
        <v>1498.3000000000002</v>
      </c>
      <c r="W228">
        <f>C228-V228</f>
        <v>1271.6999999999998</v>
      </c>
      <c r="X228">
        <f>IF((W228-B228)&gt;0,W228-B228,0)</f>
        <v>1178.0299999999997</v>
      </c>
      <c r="Y228" s="26">
        <f>IFERROR(X228/B228,0)</f>
        <v>12.576385182021991</v>
      </c>
      <c r="Z228" s="26">
        <f>O228/F228</f>
        <v>0.53846153846153844</v>
      </c>
      <c r="AA228" s="26">
        <f>IFERROR(R228/P228,0)</f>
        <v>0.14285714285714285</v>
      </c>
      <c r="AB228" t="str">
        <f>VLOOKUP(A228,Дома!$A$2:$H$280,2,0)</f>
        <v>г Мурманск</v>
      </c>
      <c r="AC228">
        <f>VLOOKUP(A228,Дома!$A$2:$H$280,6,0)</f>
        <v>49.3</v>
      </c>
      <c r="AD228" s="26">
        <f t="shared" si="3"/>
        <v>7.7333333333333323E-2</v>
      </c>
    </row>
    <row r="229" spans="1:30" x14ac:dyDescent="0.25">
      <c r="A229">
        <v>58245</v>
      </c>
      <c r="B229">
        <f>VLOOKUP(A229,Дома,5,0)*VLOOKUP(A229,Дома,6,0)</f>
        <v>115.14</v>
      </c>
      <c r="C229">
        <f>SUMIF(ОДПУ!$A$2:$A$351,A229,ОДПУ!$J$2:$J$351)</f>
        <v>3598.3100000000099</v>
      </c>
      <c r="D229" t="str">
        <f>VLOOKUP(A229,ОДПУ!$A$2:$J$351,8,0)</f>
        <v>Одноставочный</v>
      </c>
      <c r="E229">
        <f>IF(D229="Одноставочный",COUNTIFS(ОДПУ!$A$2:$A$351,A229),COUNTIFS(ОДПУ!$A$2:$A$351,A229)/2)</f>
        <v>1</v>
      </c>
      <c r="F229">
        <f>COUNTIFS('Лицевые счета'!$B$2:$B$5860,A229)</f>
        <v>11</v>
      </c>
      <c r="G229">
        <f>COUNTIFS('Лицевые счета'!$B$2:$B$5860,A229,'Лицевые счета'!$F$2:$F$5860,"ФЛ")</f>
        <v>11</v>
      </c>
      <c r="H229">
        <f>COUNTIFS('Лицевые счета'!$B$2:$B$5860,A229,'Лицевые счета'!$F$2:$F$5860,"ЮЛ")</f>
        <v>0</v>
      </c>
      <c r="I229" s="23">
        <f>SUMIFS('Лицевые счета'!$H$2:$H$5860,'Лицевые счета'!$B$2:$B$5860,A229,'Лицевые счета'!$F$2:$F$5860,"ФЛ")</f>
        <v>637.5</v>
      </c>
      <c r="J229">
        <f>SUMIFS('Лицевые счета'!$I$2:$I$5860,'Лицевые счета'!$B$2:$B$5860,A229,'Лицевые счета'!$F$2:$F$5860,"ФЛ")</f>
        <v>18</v>
      </c>
      <c r="K229" s="23">
        <f>SUMIFS('Лицевые счета'!$H$2:$H$5860,'Лицевые счета'!$B$2:$B$5860,A229,'Лицевые счета'!$F$2:$F$5860,"ЮЛ")</f>
        <v>0</v>
      </c>
      <c r="L229" s="23">
        <f>I229+K229</f>
        <v>637.5</v>
      </c>
      <c r="M229" s="23">
        <f>VLOOKUP(A229,Дома,7,0)</f>
        <v>637.5</v>
      </c>
      <c r="N229" s="23">
        <f>M229-L229</f>
        <v>0</v>
      </c>
      <c r="O229">
        <f>COUNTIFS('Л_с и ПУ'!$B$2:$B$4570,A229,'Л_с и ПУ'!$C$2:$C$4570,"&gt;0")</f>
        <v>8</v>
      </c>
      <c r="P229">
        <f>SUMIF('Л_с и ПУ'!$B$2:$B$4570,A229,'Л_с и ПУ'!$C$2:$C$4570)</f>
        <v>8</v>
      </c>
      <c r="Q229">
        <f>SUMIF('Л_с и ПУ'!$B$2:$B$4570,A229,'Л_с и ПУ'!$F$2:$F$4570)</f>
        <v>623</v>
      </c>
      <c r="R229">
        <f>COUNTIFS('Л_с и ПУ'!$B$2:$B$4570,A229,'Л_с и ПУ'!$E$2:$E$4570,"Нет показаний")</f>
        <v>6</v>
      </c>
      <c r="S229">
        <f>SUMIF('Л_с и ПУ'!$B$2:$B$4570,A229,'Л_с и ПУ'!$K$2:$K$4570)</f>
        <v>1127.4000000000001</v>
      </c>
      <c r="T229">
        <f>COUNTIFS('Л_с и ПУ'!$B$2:$B$4570,A229,'Л_с и ПУ'!$C$2:$C$4570,"0")</f>
        <v>3</v>
      </c>
      <c r="U229">
        <f>SUMIF('Л_с и ПУ'!$B$2:$B$4570,A229,'Л_с и ПУ'!$J$2:$J$4570)</f>
        <v>514.20000000000005</v>
      </c>
      <c r="V229">
        <f>Q229+S229+U229</f>
        <v>2264.6000000000004</v>
      </c>
      <c r="W229">
        <f>C229-V229</f>
        <v>1333.7100000000096</v>
      </c>
      <c r="X229">
        <f>IF((W229-B229)&gt;0,W229-B229,0)</f>
        <v>1218.5700000000095</v>
      </c>
      <c r="Y229" s="26">
        <f>IFERROR(X229/B229,0)</f>
        <v>10.583376758728587</v>
      </c>
      <c r="Z229" s="26">
        <f>O229/F229</f>
        <v>0.72727272727272729</v>
      </c>
      <c r="AA229" s="26">
        <f>IFERROR(R229/P229,0)</f>
        <v>0.75</v>
      </c>
      <c r="AB229" t="str">
        <f>VLOOKUP(A229,Дома!$A$2:$H$280,2,0)</f>
        <v>г Кандалакша</v>
      </c>
      <c r="AC229">
        <f>VLOOKUP(A229,Дома!$A$2:$H$280,6,0)</f>
        <v>60.6</v>
      </c>
      <c r="AD229" s="26">
        <f t="shared" si="3"/>
        <v>6.9320521619766637E-2</v>
      </c>
    </row>
    <row r="230" spans="1:30" x14ac:dyDescent="0.25">
      <c r="A230">
        <v>447375</v>
      </c>
      <c r="B230">
        <f>VLOOKUP(A230,Дома,5,0)*VLOOKUP(A230,Дома,6,0)</f>
        <v>94.310299999999998</v>
      </c>
      <c r="C230">
        <f>SUMIF(ОДПУ!$A$2:$A$351,A230,ОДПУ!$J$2:$J$351)</f>
        <v>3467</v>
      </c>
      <c r="D230" t="str">
        <f>VLOOKUP(A230,ОДПУ!$A$2:$J$351,8,0)</f>
        <v>Одноставочный</v>
      </c>
      <c r="E230">
        <f>IF(D230="Одноставочный",COUNTIFS(ОДПУ!$A$2:$A$351,A230),COUNTIFS(ОДПУ!$A$2:$A$351,A230)/2)</f>
        <v>2</v>
      </c>
      <c r="F230">
        <f>COUNTIFS('Лицевые счета'!$B$2:$B$5860,A230)</f>
        <v>10</v>
      </c>
      <c r="G230">
        <f>COUNTIFS('Лицевые счета'!$B$2:$B$5860,A230,'Лицевые счета'!$F$2:$F$5860,"ФЛ")</f>
        <v>10</v>
      </c>
      <c r="H230">
        <f>COUNTIFS('Лицевые счета'!$B$2:$B$5860,A230,'Лицевые счета'!$F$2:$F$5860,"ЮЛ")</f>
        <v>0</v>
      </c>
      <c r="I230" s="23">
        <f>SUMIFS('Лицевые счета'!$H$2:$H$5860,'Лицевые счета'!$B$2:$B$5860,A230,'Лицевые счета'!$F$2:$F$5860,"ФЛ")</f>
        <v>437.09999999999997</v>
      </c>
      <c r="J230">
        <f>SUMIFS('Лицевые счета'!$I$2:$I$5860,'Лицевые счета'!$B$2:$B$5860,A230,'Лицевые счета'!$F$2:$F$5860,"ФЛ")</f>
        <v>18</v>
      </c>
      <c r="K230" s="23">
        <f>SUMIFS('Лицевые счета'!$H$2:$H$5860,'Лицевые счета'!$B$2:$B$5860,A230,'Лицевые счета'!$F$2:$F$5860,"ЮЛ")</f>
        <v>0</v>
      </c>
      <c r="L230" s="23">
        <f>I230+K230</f>
        <v>437.09999999999997</v>
      </c>
      <c r="M230" s="23">
        <f>VLOOKUP(A230,Дома,7,0)</f>
        <v>874.2</v>
      </c>
      <c r="N230" s="23">
        <f>M230-L230</f>
        <v>437.10000000000008</v>
      </c>
      <c r="O230">
        <f>COUNTIFS('Л_с и ПУ'!$B$2:$B$4570,A230,'Л_с и ПУ'!$C$2:$C$4570,"&gt;0")</f>
        <v>7</v>
      </c>
      <c r="P230">
        <f>SUMIF('Л_с и ПУ'!$B$2:$B$4570,A230,'Л_с и ПУ'!$C$2:$C$4570)</f>
        <v>7</v>
      </c>
      <c r="Q230">
        <f>SUMIF('Л_с и ПУ'!$B$2:$B$4570,A230,'Л_с и ПУ'!$F$2:$F$4570)</f>
        <v>1157</v>
      </c>
      <c r="R230">
        <f>COUNTIFS('Л_с и ПУ'!$B$2:$B$4570,A230,'Л_с и ПУ'!$E$2:$E$4570,"Нет показаний")</f>
        <v>4</v>
      </c>
      <c r="S230">
        <f>SUMIF('Л_с и ПУ'!$B$2:$B$4570,A230,'Л_с и ПУ'!$K$2:$K$4570)</f>
        <v>694</v>
      </c>
      <c r="T230">
        <f>COUNTIFS('Л_с и ПУ'!$B$2:$B$4570,A230,'Л_с и ПУ'!$C$2:$C$4570,"0")</f>
        <v>3</v>
      </c>
      <c r="U230">
        <f>SUMIF('Л_с и ПУ'!$B$2:$B$4570,A230,'Л_с и ПУ'!$J$2:$J$4570)</f>
        <v>276</v>
      </c>
      <c r="V230">
        <f>Q230+S230+U230</f>
        <v>2127</v>
      </c>
      <c r="W230">
        <f>C230-V230</f>
        <v>1340</v>
      </c>
      <c r="X230">
        <f>IF((W230-B230)&gt;0,W230-B230,0)</f>
        <v>1245.6896999999999</v>
      </c>
      <c r="Y230" s="26">
        <f>IFERROR(X230/B230,0)</f>
        <v>13.208416259941915</v>
      </c>
      <c r="Z230" s="26">
        <f>O230/F230</f>
        <v>0.7</v>
      </c>
      <c r="AA230" s="26">
        <f>IFERROR(R230/P230,0)</f>
        <v>0.5714285714285714</v>
      </c>
      <c r="AB230" t="str">
        <f>VLOOKUP(A230,Дома!$A$2:$H$280,2,0)</f>
        <v>г Мурманск</v>
      </c>
      <c r="AC230">
        <f>VLOOKUP(A230,Дома!$A$2:$H$280,6,0)</f>
        <v>49.637</v>
      </c>
      <c r="AD230" s="26">
        <f t="shared" si="3"/>
        <v>7.8304148919387917E-2</v>
      </c>
    </row>
    <row r="231" spans="1:30" x14ac:dyDescent="0.25">
      <c r="A231">
        <v>513252</v>
      </c>
      <c r="B231">
        <f>VLOOKUP(A231,Дома,5,0)*VLOOKUP(A231,Дома,6,0)</f>
        <v>103.74</v>
      </c>
      <c r="C231">
        <f>SUMIF(ОДПУ!$A$2:$A$351,A231,ОДПУ!$J$2:$J$351)</f>
        <v>2883.09</v>
      </c>
      <c r="D231" t="str">
        <f>VLOOKUP(A231,ОДПУ!$A$2:$J$351,8,0)</f>
        <v>Одноставочный</v>
      </c>
      <c r="E231">
        <f>IF(D231="Одноставочный",COUNTIFS(ОДПУ!$A$2:$A$351,A231),COUNTIFS(ОДПУ!$A$2:$A$351,A231)/2)</f>
        <v>1</v>
      </c>
      <c r="F231">
        <f>COUNTIFS('Лицевые счета'!$B$2:$B$5860,A231)</f>
        <v>18</v>
      </c>
      <c r="G231">
        <f>COUNTIFS('Лицевые счета'!$B$2:$B$5860,A231,'Лицевые счета'!$F$2:$F$5860,"ФЛ")</f>
        <v>16</v>
      </c>
      <c r="H231">
        <f>COUNTIFS('Лицевые счета'!$B$2:$B$5860,A231,'Лицевые счета'!$F$2:$F$5860,"ЮЛ")</f>
        <v>2</v>
      </c>
      <c r="I231" s="23">
        <f>SUMIFS('Лицевые счета'!$H$2:$H$5860,'Лицевые счета'!$B$2:$B$5860,A231,'Лицевые счета'!$F$2:$F$5860,"ФЛ")</f>
        <v>633.9</v>
      </c>
      <c r="J231">
        <f>SUMIFS('Лицевые счета'!$I$2:$I$5860,'Лицевые счета'!$B$2:$B$5860,A231,'Лицевые счета'!$F$2:$F$5860,"ФЛ")</f>
        <v>28</v>
      </c>
      <c r="K231" s="23">
        <f>SUMIFS('Лицевые счета'!$H$2:$H$5860,'Лицевые счета'!$B$2:$B$5860,A231,'Лицевые счета'!$F$2:$F$5860,"ЮЛ")</f>
        <v>0</v>
      </c>
      <c r="L231" s="23">
        <f>I231+K231</f>
        <v>633.9</v>
      </c>
      <c r="M231" s="23">
        <f>VLOOKUP(A231,Дома,7,0)</f>
        <v>633.9</v>
      </c>
      <c r="N231" s="23">
        <f>M231-L231</f>
        <v>0</v>
      </c>
      <c r="O231">
        <f>COUNTIFS('Л_с и ПУ'!$B$2:$B$4570,A231,'Л_с и ПУ'!$C$2:$C$4570,"&gt;0")</f>
        <v>17</v>
      </c>
      <c r="P231">
        <f>SUMIF('Л_с и ПУ'!$B$2:$B$4570,A231,'Л_с и ПУ'!$C$2:$C$4570)</f>
        <v>17</v>
      </c>
      <c r="Q231">
        <f>SUMIF('Л_с и ПУ'!$B$2:$B$4570,A231,'Л_с и ПУ'!$F$2:$F$4570)</f>
        <v>750</v>
      </c>
      <c r="R231">
        <f>COUNTIFS('Л_с и ПУ'!$B$2:$B$4570,A231,'Л_с и ПУ'!$E$2:$E$4570,"Нет показаний")</f>
        <v>4</v>
      </c>
      <c r="S231">
        <f>SUMIF('Л_с и ПУ'!$B$2:$B$4570,A231,'Л_с и ПУ'!$K$2:$K$4570)</f>
        <v>607.70000000000005</v>
      </c>
      <c r="T231">
        <f>COUNTIFS('Л_с и ПУ'!$B$2:$B$4570,A231,'Л_с и ПУ'!$C$2:$C$4570,"0")</f>
        <v>1</v>
      </c>
      <c r="U231">
        <f>SUMIF('Л_с и ПУ'!$B$2:$B$4570,A231,'Л_с и ПУ'!$J$2:$J$4570)</f>
        <v>185.2</v>
      </c>
      <c r="V231">
        <f>Q231+S231+U231</f>
        <v>1542.9</v>
      </c>
      <c r="W231">
        <f>C231-V231</f>
        <v>1340.19</v>
      </c>
      <c r="X231">
        <f>IF((W231-B231)&gt;0,W231-B231,0)</f>
        <v>1236.45</v>
      </c>
      <c r="Y231" s="26">
        <f>IFERROR(X231/B231,0)</f>
        <v>11.918739155581262</v>
      </c>
      <c r="Z231" s="26">
        <f>O231/F231</f>
        <v>0.94444444444444442</v>
      </c>
      <c r="AA231" s="26">
        <f>IFERROR(R231/P231,0)</f>
        <v>0.23529411764705882</v>
      </c>
      <c r="AB231" t="str">
        <f>VLOOKUP(A231,Дома!$A$2:$H$280,2,0)</f>
        <v>г Кандалакша</v>
      </c>
      <c r="AC231">
        <f>VLOOKUP(A231,Дома!$A$2:$H$280,6,0)</f>
        <v>54.6</v>
      </c>
      <c r="AD231" s="26">
        <f t="shared" si="3"/>
        <v>4.3596295113382304E-2</v>
      </c>
    </row>
    <row r="232" spans="1:30" x14ac:dyDescent="0.25">
      <c r="A232">
        <v>533809</v>
      </c>
      <c r="B232">
        <f>VLOOKUP(A232,Дома,5,0)*VLOOKUP(A232,Дома,6,0)</f>
        <v>125.39999999999999</v>
      </c>
      <c r="C232">
        <f>SUMIF(ОДПУ!$A$2:$A$351,A232,ОДПУ!$J$2:$J$351)</f>
        <v>2628</v>
      </c>
      <c r="D232" t="str">
        <f>VLOOKUP(A232,ОДПУ!$A$2:$J$351,8,0)</f>
        <v>Одноставочный</v>
      </c>
      <c r="E232">
        <f>IF(D232="Одноставочный",COUNTIFS(ОДПУ!$A$2:$A$351,A232),COUNTIFS(ОДПУ!$A$2:$A$351,A232)/2)</f>
        <v>2</v>
      </c>
      <c r="F232">
        <f>COUNTIFS('Лицевые счета'!$B$2:$B$5860,A232)</f>
        <v>11</v>
      </c>
      <c r="G232">
        <f>COUNTIFS('Лицевые счета'!$B$2:$B$5860,A232,'Лицевые счета'!$F$2:$F$5860,"ФЛ")</f>
        <v>11</v>
      </c>
      <c r="H232">
        <f>COUNTIFS('Лицевые счета'!$B$2:$B$5860,A232,'Лицевые счета'!$F$2:$F$5860,"ЮЛ")</f>
        <v>0</v>
      </c>
      <c r="I232" s="23">
        <f>SUMIFS('Лицевые счета'!$H$2:$H$5860,'Лицевые счета'!$B$2:$B$5860,A232,'Лицевые счета'!$F$2:$F$5860,"ФЛ")</f>
        <v>416.80000000000007</v>
      </c>
      <c r="J232">
        <f>SUMIFS('Лицевые счета'!$I$2:$I$5860,'Лицевые счета'!$B$2:$B$5860,A232,'Лицевые счета'!$F$2:$F$5860,"ФЛ")</f>
        <v>21</v>
      </c>
      <c r="K232" s="23">
        <f>SUMIFS('Лицевые счета'!$H$2:$H$5860,'Лицевые счета'!$B$2:$B$5860,A232,'Лицевые счета'!$F$2:$F$5860,"ЮЛ")</f>
        <v>0</v>
      </c>
      <c r="L232" s="23">
        <f>I232+K232</f>
        <v>416.80000000000007</v>
      </c>
      <c r="M232" s="23">
        <f>VLOOKUP(A232,Дома,7,0)</f>
        <v>1252.4000000000001</v>
      </c>
      <c r="N232" s="23">
        <f>M232-L232</f>
        <v>835.6</v>
      </c>
      <c r="O232">
        <f>COUNTIFS('Л_с и ПУ'!$B$2:$B$4570,A232,'Л_с и ПУ'!$C$2:$C$4570,"&gt;0")</f>
        <v>10</v>
      </c>
      <c r="P232">
        <f>SUMIF('Л_с и ПУ'!$B$2:$B$4570,A232,'Л_с и ПУ'!$C$2:$C$4570)</f>
        <v>13</v>
      </c>
      <c r="Q232">
        <f>SUMIF('Л_с и ПУ'!$B$2:$B$4570,A232,'Л_с и ПУ'!$F$2:$F$4570)</f>
        <v>379</v>
      </c>
      <c r="R232">
        <f>COUNTIFS('Л_с и ПУ'!$B$2:$B$4570,A232,'Л_с и ПУ'!$E$2:$E$4570,"Нет показаний")</f>
        <v>4</v>
      </c>
      <c r="S232">
        <f>SUMIF('Л_с и ПУ'!$B$2:$B$4570,A232,'Л_с и ПУ'!$K$2:$K$4570)</f>
        <v>685.2</v>
      </c>
      <c r="T232">
        <f>COUNTIFS('Л_с и ПУ'!$B$2:$B$4570,A232,'Л_с и ПУ'!$C$2:$C$4570,"0")</f>
        <v>1</v>
      </c>
      <c r="U232">
        <f>SUMIF('Л_с и ПУ'!$B$2:$B$4570,A232,'Л_с и ПУ'!$J$2:$J$4570)</f>
        <v>166.4</v>
      </c>
      <c r="V232">
        <f>Q232+S232+U232</f>
        <v>1230.6000000000001</v>
      </c>
      <c r="W232">
        <f>C232-V232</f>
        <v>1397.3999999999999</v>
      </c>
      <c r="X232">
        <f>IF((W232-B232)&gt;0,W232-B232,0)</f>
        <v>1271.9999999999998</v>
      </c>
      <c r="Y232" s="26">
        <f>IFERROR(X232/B232,0)</f>
        <v>10.143540669856458</v>
      </c>
      <c r="Z232" s="26">
        <f>O232/F232</f>
        <v>0.90909090909090906</v>
      </c>
      <c r="AA232" s="26">
        <f>IFERROR(R232/P232,0)</f>
        <v>0.30769230769230771</v>
      </c>
      <c r="AB232" t="str">
        <f>VLOOKUP(A232,Дома!$A$2:$H$280,2,0)</f>
        <v>г Мурманск</v>
      </c>
      <c r="AC232">
        <f>VLOOKUP(A232,Дома!$A$2:$H$280,6,0)</f>
        <v>66</v>
      </c>
      <c r="AD232" s="26">
        <f t="shared" si="3"/>
        <v>6.2917063870352716E-2</v>
      </c>
    </row>
    <row r="233" spans="1:30" x14ac:dyDescent="0.25">
      <c r="A233">
        <v>58202</v>
      </c>
      <c r="B233">
        <f>VLOOKUP(A233,Дома,5,0)*VLOOKUP(A233,Дома,6,0)</f>
        <v>168.91</v>
      </c>
      <c r="C233">
        <f>SUMIF(ОДПУ!$A$2:$A$351,A233,ОДПУ!$J$2:$J$351)</f>
        <v>6464.7999999999602</v>
      </c>
      <c r="D233" t="str">
        <f>VLOOKUP(A233,ОДПУ!$A$2:$J$351,8,0)</f>
        <v>Одноставочный</v>
      </c>
      <c r="E233">
        <f>IF(D233="Одноставочный",COUNTIFS(ОДПУ!$A$2:$A$351,A233),COUNTIFS(ОДПУ!$A$2:$A$351,A233)/2)</f>
        <v>1</v>
      </c>
      <c r="F233">
        <f>COUNTIFS('Лицевые счета'!$B$2:$B$5860,A233)</f>
        <v>19</v>
      </c>
      <c r="G233">
        <f>COUNTIFS('Лицевые счета'!$B$2:$B$5860,A233,'Лицевые счета'!$F$2:$F$5860,"ФЛ")</f>
        <v>18</v>
      </c>
      <c r="H233">
        <f>COUNTIFS('Лицевые счета'!$B$2:$B$5860,A233,'Лицевые счета'!$F$2:$F$5860,"ЮЛ")</f>
        <v>1</v>
      </c>
      <c r="I233" s="23">
        <f>SUMIFS('Лицевые счета'!$H$2:$H$5860,'Лицевые счета'!$B$2:$B$5860,A233,'Лицевые счета'!$F$2:$F$5860,"ФЛ")</f>
        <v>1049</v>
      </c>
      <c r="J233">
        <f>SUMIFS('Лицевые счета'!$I$2:$I$5860,'Лицевые счета'!$B$2:$B$5860,A233,'Лицевые счета'!$F$2:$F$5860,"ФЛ")</f>
        <v>32</v>
      </c>
      <c r="K233" s="23">
        <f>SUMIFS('Лицевые счета'!$H$2:$H$5860,'Лицевые счета'!$B$2:$B$5860,A233,'Лицевые счета'!$F$2:$F$5860,"ЮЛ")</f>
        <v>0</v>
      </c>
      <c r="L233" s="23">
        <f>I233+K233</f>
        <v>1049</v>
      </c>
      <c r="M233" s="23">
        <f>VLOOKUP(A233,Дома,7,0)</f>
        <v>1049</v>
      </c>
      <c r="N233" s="23">
        <f>M233-L233</f>
        <v>0</v>
      </c>
      <c r="O233">
        <f>COUNTIFS('Л_с и ПУ'!$B$2:$B$4570,A233,'Л_с и ПУ'!$C$2:$C$4570,"&gt;0")</f>
        <v>19</v>
      </c>
      <c r="P233">
        <f>SUMIF('Л_с и ПУ'!$B$2:$B$4570,A233,'Л_с и ПУ'!$C$2:$C$4570)</f>
        <v>19</v>
      </c>
      <c r="Q233">
        <f>SUMIF('Л_с и ПУ'!$B$2:$B$4570,A233,'Л_с и ПУ'!$F$2:$F$4570)</f>
        <v>3662</v>
      </c>
      <c r="R233">
        <f>COUNTIFS('Л_с и ПУ'!$B$2:$B$4570,A233,'Л_с и ПУ'!$E$2:$E$4570,"Нет показаний")</f>
        <v>5</v>
      </c>
      <c r="S233">
        <f>SUMIF('Л_с и ПУ'!$B$2:$B$4570,A233,'Л_с и ПУ'!$K$2:$K$4570)</f>
        <v>717.2</v>
      </c>
      <c r="T233">
        <f>COUNTIFS('Л_с и ПУ'!$B$2:$B$4570,A233,'Л_с и ПУ'!$C$2:$C$4570,"0")</f>
        <v>0</v>
      </c>
      <c r="U233">
        <f>SUMIF('Л_с и ПУ'!$B$2:$B$4570,A233,'Л_с и ПУ'!$J$2:$J$4570)</f>
        <v>0</v>
      </c>
      <c r="V233">
        <f>Q233+S233+U233</f>
        <v>4379.2</v>
      </c>
      <c r="W233">
        <f>C233-V233</f>
        <v>2085.5999999999603</v>
      </c>
      <c r="X233">
        <f>IF((W233-B233)&gt;0,W233-B233,0)</f>
        <v>1916.6899999999603</v>
      </c>
      <c r="Y233" s="26">
        <f>IFERROR(X233/B233,0)</f>
        <v>11.347403942927951</v>
      </c>
      <c r="Z233" s="26">
        <f>O233/F233</f>
        <v>1</v>
      </c>
      <c r="AA233" s="26">
        <f>IFERROR(R233/P233,0)</f>
        <v>0.26315789473684209</v>
      </c>
      <c r="AB233" t="str">
        <f>VLOOKUP(A233,Дома!$A$2:$H$280,2,0)</f>
        <v>г Кандалакша</v>
      </c>
      <c r="AC233">
        <f>VLOOKUP(A233,Дома!$A$2:$H$280,6,0)</f>
        <v>88.9</v>
      </c>
      <c r="AD233" s="26">
        <f t="shared" si="3"/>
        <v>0.19142980189491821</v>
      </c>
    </row>
    <row r="234" spans="1:30" x14ac:dyDescent="0.25">
      <c r="A234">
        <v>447470</v>
      </c>
      <c r="B234">
        <f>VLOOKUP(A234,Дома,5,0)*VLOOKUP(A234,Дома,6,0)</f>
        <v>71.63</v>
      </c>
      <c r="C234">
        <f>SUMIF(ОДПУ!$A$2:$A$351,A234,ОДПУ!$J$2:$J$351)</f>
        <v>3301</v>
      </c>
      <c r="D234" t="str">
        <f>VLOOKUP(A234,ОДПУ!$A$2:$J$351,8,0)</f>
        <v>Одноставочный</v>
      </c>
      <c r="E234">
        <f>IF(D234="Одноставочный",COUNTIFS(ОДПУ!$A$2:$A$351,A234),COUNTIFS(ОДПУ!$A$2:$A$351,A234)/2)</f>
        <v>1</v>
      </c>
      <c r="F234">
        <f>COUNTIFS('Лицевые счета'!$B$2:$B$5860,A234)</f>
        <v>16</v>
      </c>
      <c r="G234">
        <f>COUNTIFS('Лицевые счета'!$B$2:$B$5860,A234,'Лицевые счета'!$F$2:$F$5860,"ФЛ")</f>
        <v>15</v>
      </c>
      <c r="H234">
        <f>COUNTIFS('Лицевые счета'!$B$2:$B$5860,A234,'Лицевые счета'!$F$2:$F$5860,"ЮЛ")</f>
        <v>1</v>
      </c>
      <c r="I234" s="23">
        <f>SUMIFS('Лицевые счета'!$H$2:$H$5860,'Лицевые счета'!$B$2:$B$5860,A234,'Лицевые счета'!$F$2:$F$5860,"ФЛ")</f>
        <v>428.1</v>
      </c>
      <c r="J234">
        <f>SUMIFS('Лицевые счета'!$I$2:$I$5860,'Лицевые счета'!$B$2:$B$5860,A234,'Лицевые счета'!$F$2:$F$5860,"ФЛ")</f>
        <v>25</v>
      </c>
      <c r="K234" s="23">
        <f>SUMIFS('Лицевые счета'!$H$2:$H$5860,'Лицевые счета'!$B$2:$B$5860,A234,'Лицевые счета'!$F$2:$F$5860,"ЮЛ")</f>
        <v>36.299999999999997</v>
      </c>
      <c r="L234" s="23">
        <f>I234+K234</f>
        <v>464.40000000000003</v>
      </c>
      <c r="M234" s="23">
        <f>VLOOKUP(A234,Дома,7,0)</f>
        <v>464.4</v>
      </c>
      <c r="N234" s="23">
        <f>M234-L234</f>
        <v>0</v>
      </c>
      <c r="O234">
        <f>COUNTIFS('Л_с и ПУ'!$B$2:$B$4570,A234,'Л_с и ПУ'!$C$2:$C$4570,"&gt;0")</f>
        <v>10</v>
      </c>
      <c r="P234">
        <f>SUMIF('Л_с и ПУ'!$B$2:$B$4570,A234,'Л_с и ПУ'!$C$2:$C$4570)</f>
        <v>10</v>
      </c>
      <c r="Q234">
        <f>SUMIF('Л_с и ПУ'!$B$2:$B$4570,A234,'Л_с и ПУ'!$F$2:$F$4570)</f>
        <v>625.70000000000005</v>
      </c>
      <c r="R234">
        <f>COUNTIFS('Л_с и ПУ'!$B$2:$B$4570,A234,'Л_с и ПУ'!$E$2:$E$4570,"Нет показаний")</f>
        <v>4</v>
      </c>
      <c r="S234">
        <f>SUMIF('Л_с и ПУ'!$B$2:$B$4570,A234,'Л_с и ПУ'!$K$2:$K$4570)</f>
        <v>471.7</v>
      </c>
      <c r="T234">
        <f>COUNTIFS('Л_с и ПУ'!$B$2:$B$4570,A234,'Л_с и ПУ'!$C$2:$C$4570,"0")</f>
        <v>6</v>
      </c>
      <c r="U234">
        <f>SUMIF('Л_с и ПУ'!$B$2:$B$4570,A234,'Л_с и ПУ'!$J$2:$J$4570)</f>
        <v>748.90000000000009</v>
      </c>
      <c r="V234">
        <f>Q234+S234+U234</f>
        <v>1846.3000000000002</v>
      </c>
      <c r="W234">
        <f>C234-V234</f>
        <v>1454.6999999999998</v>
      </c>
      <c r="X234">
        <f>IF((W234-B234)&gt;0,W234-B234,0)</f>
        <v>1383.0699999999997</v>
      </c>
      <c r="Y234" s="26">
        <f>IFERROR(X234/B234,0)</f>
        <v>19.308529945553538</v>
      </c>
      <c r="Z234" s="26">
        <f>O234/F234</f>
        <v>0.625</v>
      </c>
      <c r="AA234" s="26">
        <f>IFERROR(R234/P234,0)</f>
        <v>0.4</v>
      </c>
      <c r="AB234" t="str">
        <f>VLOOKUP(A234,Дома!$A$2:$H$280,2,0)</f>
        <v>г Мурманск</v>
      </c>
      <c r="AC234">
        <f>VLOOKUP(A234,Дома!$A$2:$H$280,6,0)</f>
        <v>37.700000000000003</v>
      </c>
      <c r="AD234" s="26">
        <f t="shared" si="3"/>
        <v>0.45752427184466021</v>
      </c>
    </row>
    <row r="235" spans="1:30" x14ac:dyDescent="0.25">
      <c r="A235">
        <v>242717</v>
      </c>
      <c r="B235">
        <f>VLOOKUP(A235,Дома,5,0)*VLOOKUP(A235,Дома,6,0)</f>
        <v>60.609999999999992</v>
      </c>
      <c r="C235">
        <f>SUMIF(ОДПУ!$A$2:$A$351,A235,ОДПУ!$J$2:$J$351)</f>
        <v>1967.4</v>
      </c>
      <c r="D235" t="str">
        <f>VLOOKUP(A235,ОДПУ!$A$2:$J$351,8,0)</f>
        <v>Одноставочный</v>
      </c>
      <c r="E235">
        <f>IF(D235="Одноставочный",COUNTIFS(ОДПУ!$A$2:$A$351,A235),COUNTIFS(ОДПУ!$A$2:$A$351,A235)/2)</f>
        <v>1</v>
      </c>
      <c r="F235">
        <f>COUNTIFS('Лицевые счета'!$B$2:$B$5860,A235)</f>
        <v>3</v>
      </c>
      <c r="G235">
        <f>COUNTIFS('Лицевые счета'!$B$2:$B$5860,A235,'Лицевые счета'!$F$2:$F$5860,"ФЛ")</f>
        <v>3</v>
      </c>
      <c r="H235">
        <f>COUNTIFS('Лицевые счета'!$B$2:$B$5860,A235,'Лицевые счета'!$F$2:$F$5860,"ЮЛ")</f>
        <v>0</v>
      </c>
      <c r="I235" s="23">
        <f>SUMIFS('Лицевые счета'!$H$2:$H$5860,'Лицевые счета'!$B$2:$B$5860,A235,'Лицевые счета'!$F$2:$F$5860,"ФЛ")</f>
        <v>82.4</v>
      </c>
      <c r="J235">
        <f>SUMIFS('Лицевые счета'!$I$2:$I$5860,'Лицевые счета'!$B$2:$B$5860,A235,'Лицевые счета'!$F$2:$F$5860,"ФЛ")</f>
        <v>4</v>
      </c>
      <c r="K235" s="23">
        <f>SUMIFS('Лицевые счета'!$H$2:$H$5860,'Лицевые счета'!$B$2:$B$5860,A235,'Лицевые счета'!$F$2:$F$5860,"ЮЛ")</f>
        <v>0</v>
      </c>
      <c r="L235" s="23">
        <f>I235+K235</f>
        <v>82.4</v>
      </c>
      <c r="M235" s="23">
        <f>VLOOKUP(A235,Дома,7,0)</f>
        <v>82.4</v>
      </c>
      <c r="N235" s="23">
        <f>M235-L235</f>
        <v>0</v>
      </c>
      <c r="O235">
        <f>COUNTIFS('Л_с и ПУ'!$B$2:$B$4570,A235,'Л_с и ПУ'!$C$2:$C$4570,"&gt;0")</f>
        <v>2</v>
      </c>
      <c r="P235">
        <f>SUMIF('Л_с и ПУ'!$B$2:$B$4570,A235,'Л_с и ПУ'!$C$2:$C$4570)</f>
        <v>2</v>
      </c>
      <c r="Q235">
        <f>SUMIF('Л_с и ПУ'!$B$2:$B$4570,A235,'Л_с и ПУ'!$F$2:$F$4570)</f>
        <v>0</v>
      </c>
      <c r="R235">
        <f>COUNTIFS('Л_с и ПУ'!$B$2:$B$4570,A235,'Л_с и ПУ'!$E$2:$E$4570,"Нет показаний")</f>
        <v>2</v>
      </c>
      <c r="S235">
        <f>SUMIF('Л_с и ПУ'!$B$2:$B$4570,A235,'Л_с и ПУ'!$K$2:$K$4570)</f>
        <v>239</v>
      </c>
      <c r="T235">
        <f>COUNTIFS('Л_с и ПУ'!$B$2:$B$4570,A235,'Л_с и ПУ'!$C$2:$C$4570,"0")</f>
        <v>1</v>
      </c>
      <c r="U235">
        <f>SUMIF('Л_с и ПУ'!$B$2:$B$4570,A235,'Л_с и ПУ'!$J$2:$J$4570)</f>
        <v>92</v>
      </c>
      <c r="V235">
        <f>Q235+S235+U235</f>
        <v>331</v>
      </c>
      <c r="W235">
        <f>C235-V235</f>
        <v>1636.4</v>
      </c>
      <c r="X235">
        <f>IF((W235-B235)&gt;0,W235-B235,0)</f>
        <v>1575.7900000000002</v>
      </c>
      <c r="Y235" s="26">
        <f>IFERROR(X235/B235,0)</f>
        <v>25.998845075070125</v>
      </c>
      <c r="Z235" s="26">
        <f>O235/F235</f>
        <v>0.66666666666666663</v>
      </c>
      <c r="AA235" s="26">
        <f>IFERROR(R235/P235,0)</f>
        <v>1</v>
      </c>
      <c r="AB235" t="str">
        <f>VLOOKUP(A235,Дома!$A$2:$H$280,2,0)</f>
        <v>пгт Умба</v>
      </c>
      <c r="AC235">
        <f>VLOOKUP(A235,Дома!$A$2:$H$280,6,0)</f>
        <v>31.9</v>
      </c>
      <c r="AD235" s="26">
        <f t="shared" si="3"/>
        <v>4.8020472678006923E-2</v>
      </c>
    </row>
    <row r="236" spans="1:30" x14ac:dyDescent="0.25">
      <c r="A236">
        <v>431414</v>
      </c>
      <c r="B236">
        <f>VLOOKUP(A236,Дома,5,0)*VLOOKUP(A236,Дома,6,0)</f>
        <v>77.52</v>
      </c>
      <c r="C236">
        <f>SUMIF(ОДПУ!$A$2:$A$351,A236,ОДПУ!$J$2:$J$351)</f>
        <v>3888</v>
      </c>
      <c r="D236" t="str">
        <f>VLOOKUP(A236,ОДПУ!$A$2:$J$351,8,0)</f>
        <v>Одноставочный</v>
      </c>
      <c r="E236">
        <f>IF(D236="Одноставочный",COUNTIFS(ОДПУ!$A$2:$A$351,A236),COUNTIFS(ОДПУ!$A$2:$A$351,A236)/2)</f>
        <v>1</v>
      </c>
      <c r="F236">
        <f>COUNTIFS('Лицевые счета'!$B$2:$B$5860,A236)</f>
        <v>18</v>
      </c>
      <c r="G236">
        <f>COUNTIFS('Лицевые счета'!$B$2:$B$5860,A236,'Лицевые счета'!$F$2:$F$5860,"ФЛ")</f>
        <v>18</v>
      </c>
      <c r="H236">
        <f>COUNTIFS('Лицевые счета'!$B$2:$B$5860,A236,'Лицевые счета'!$F$2:$F$5860,"ЮЛ")</f>
        <v>0</v>
      </c>
      <c r="I236" s="23">
        <f>SUMIFS('Лицевые счета'!$H$2:$H$5860,'Лицевые счета'!$B$2:$B$5860,A236,'Лицевые счета'!$F$2:$F$5860,"ФЛ")</f>
        <v>634.59999999999991</v>
      </c>
      <c r="J236">
        <f>SUMIFS('Лицевые счета'!$I$2:$I$5860,'Лицевые счета'!$B$2:$B$5860,A236,'Лицевые счета'!$F$2:$F$5860,"ФЛ")</f>
        <v>30</v>
      </c>
      <c r="K236" s="23">
        <f>SUMIFS('Лицевые счета'!$H$2:$H$5860,'Лицевые счета'!$B$2:$B$5860,A236,'Лицевые счета'!$F$2:$F$5860,"ЮЛ")</f>
        <v>0</v>
      </c>
      <c r="L236" s="23">
        <f>I236+K236</f>
        <v>634.59999999999991</v>
      </c>
      <c r="M236" s="23">
        <f>VLOOKUP(A236,Дома,7,0)</f>
        <v>664.3</v>
      </c>
      <c r="N236" s="23">
        <f>M236-L236</f>
        <v>29.700000000000045</v>
      </c>
      <c r="O236">
        <f>COUNTIFS('Л_с и ПУ'!$B$2:$B$4570,A236,'Л_с и ПУ'!$C$2:$C$4570,"&gt;0")</f>
        <v>15</v>
      </c>
      <c r="P236">
        <f>SUMIF('Л_с и ПУ'!$B$2:$B$4570,A236,'Л_с и ПУ'!$C$2:$C$4570)</f>
        <v>15</v>
      </c>
      <c r="Q236">
        <f>SUMIF('Л_с и ПУ'!$B$2:$B$4570,A236,'Л_с и ПУ'!$F$2:$F$4570)</f>
        <v>1235</v>
      </c>
      <c r="R236">
        <f>COUNTIFS('Л_с и ПУ'!$B$2:$B$4570,A236,'Л_с и ПУ'!$E$2:$E$4570,"Нет показаний")</f>
        <v>4</v>
      </c>
      <c r="S236">
        <f>SUMIF('Л_с и ПУ'!$B$2:$B$4570,A236,'Л_с и ПУ'!$K$2:$K$4570)</f>
        <v>476.4</v>
      </c>
      <c r="T236">
        <f>COUNTIFS('Л_с и ПУ'!$B$2:$B$4570,A236,'Л_с и ПУ'!$C$2:$C$4570,"0")</f>
        <v>3</v>
      </c>
      <c r="U236">
        <f>SUMIF('Л_с и ПУ'!$B$2:$B$4570,A236,'Л_с и ПУ'!$J$2:$J$4570)</f>
        <v>377</v>
      </c>
      <c r="V236">
        <f>Q236+S236+U236</f>
        <v>2088.4</v>
      </c>
      <c r="W236">
        <f>C236-V236</f>
        <v>1799.6</v>
      </c>
      <c r="X236">
        <f>IF((W236-B236)&gt;0,W236-B236,0)</f>
        <v>1722.08</v>
      </c>
      <c r="Y236" s="26">
        <f>IFERROR(X236/B236,0)</f>
        <v>22.214654282765739</v>
      </c>
      <c r="Z236" s="26">
        <f>O236/F236</f>
        <v>0.83333333333333337</v>
      </c>
      <c r="AA236" s="26">
        <f>IFERROR(R236/P236,0)</f>
        <v>0.26666666666666666</v>
      </c>
      <c r="AB236" t="str">
        <f>VLOOKUP(A236,Дома!$A$2:$H$280,2,0)</f>
        <v>г Мурманск</v>
      </c>
      <c r="AC236">
        <f>VLOOKUP(A236,Дома!$A$2:$H$280,6,0)</f>
        <v>40.799999999999997</v>
      </c>
      <c r="AD236" s="26">
        <f t="shared" si="3"/>
        <v>7.9843444227005872E-2</v>
      </c>
    </row>
    <row r="237" spans="1:30" x14ac:dyDescent="0.25">
      <c r="A237">
        <v>447367</v>
      </c>
      <c r="B237">
        <f>VLOOKUP(A237,Дома,5,0)*VLOOKUP(A237,Дома,6,0)</f>
        <v>92.53</v>
      </c>
      <c r="C237">
        <f>SUMIF(ОДПУ!$A$2:$A$351,A237,ОДПУ!$J$2:$J$351)</f>
        <v>4612</v>
      </c>
      <c r="D237" t="str">
        <f>VLOOKUP(A237,ОДПУ!$A$2:$J$351,8,0)</f>
        <v>Одноставочный</v>
      </c>
      <c r="E237">
        <f>IF(D237="Одноставочный",COUNTIFS(ОДПУ!$A$2:$A$351,A237),COUNTIFS(ОДПУ!$A$2:$A$351,A237)/2)</f>
        <v>1</v>
      </c>
      <c r="F237">
        <f>COUNTIFS('Лицевые счета'!$B$2:$B$5860,A237)</f>
        <v>15</v>
      </c>
      <c r="G237">
        <f>COUNTIFS('Лицевые счета'!$B$2:$B$5860,A237,'Лицевые счета'!$F$2:$F$5860,"ФЛ")</f>
        <v>15</v>
      </c>
      <c r="H237">
        <f>COUNTIFS('Лицевые счета'!$B$2:$B$5860,A237,'Лицевые счета'!$F$2:$F$5860,"ЮЛ")</f>
        <v>0</v>
      </c>
      <c r="I237" s="23">
        <f>SUMIFS('Лицевые счета'!$H$2:$H$5860,'Лицевые счета'!$B$2:$B$5860,A237,'Лицевые счета'!$F$2:$F$5860,"ФЛ")</f>
        <v>511</v>
      </c>
      <c r="J237">
        <f>SUMIFS('Лицевые счета'!$I$2:$I$5860,'Лицевые счета'!$B$2:$B$5860,A237,'Лицевые счета'!$F$2:$F$5860,"ФЛ")</f>
        <v>31</v>
      </c>
      <c r="K237" s="23">
        <f>SUMIFS('Лицевые счета'!$H$2:$H$5860,'Лицевые счета'!$B$2:$B$5860,A237,'Лицевые счета'!$F$2:$F$5860,"ЮЛ")</f>
        <v>0</v>
      </c>
      <c r="L237" s="23">
        <f>I237+K237</f>
        <v>511</v>
      </c>
      <c r="M237" s="23">
        <f>VLOOKUP(A237,Дома,7,0)</f>
        <v>511</v>
      </c>
      <c r="N237" s="23">
        <f>M237-L237</f>
        <v>0</v>
      </c>
      <c r="O237">
        <f>COUNTIFS('Л_с и ПУ'!$B$2:$B$4570,A237,'Л_с и ПУ'!$C$2:$C$4570,"&gt;0")</f>
        <v>9</v>
      </c>
      <c r="P237">
        <f>SUMIF('Л_с и ПУ'!$B$2:$B$4570,A237,'Л_с и ПУ'!$C$2:$C$4570)</f>
        <v>12</v>
      </c>
      <c r="Q237">
        <f>SUMIF('Л_с и ПУ'!$B$2:$B$4570,A237,'Л_с и ПУ'!$F$2:$F$4570)</f>
        <v>1681.9999999999998</v>
      </c>
      <c r="R237">
        <f>COUNTIFS('Л_с и ПУ'!$B$2:$B$4570,A237,'Л_с и ПУ'!$E$2:$E$4570,"Нет показаний")</f>
        <v>3</v>
      </c>
      <c r="S237">
        <f>SUMIF('Л_с и ПУ'!$B$2:$B$4570,A237,'Л_с и ПУ'!$K$2:$K$4570)</f>
        <v>443.6</v>
      </c>
      <c r="T237">
        <f>COUNTIFS('Л_с и ПУ'!$B$2:$B$4570,A237,'Л_с и ПУ'!$C$2:$C$4570,"0")</f>
        <v>6</v>
      </c>
      <c r="U237">
        <f>SUMIF('Л_с и ПУ'!$B$2:$B$4570,A237,'Л_с и ПУ'!$J$2:$J$4570)</f>
        <v>614.6</v>
      </c>
      <c r="V237">
        <f>Q237+S237+U237</f>
        <v>2740.2</v>
      </c>
      <c r="W237">
        <f>C237-V237</f>
        <v>1871.8000000000002</v>
      </c>
      <c r="X237">
        <f>IF((W237-B237)&gt;0,W237-B237,0)</f>
        <v>1779.2700000000002</v>
      </c>
      <c r="Y237" s="26">
        <f>IFERROR(X237/B237,0)</f>
        <v>19.229114881660003</v>
      </c>
      <c r="Z237" s="26">
        <f>O237/F237</f>
        <v>0.6</v>
      </c>
      <c r="AA237" s="26">
        <f>IFERROR(R237/P237,0)</f>
        <v>0.25</v>
      </c>
      <c r="AB237" t="str">
        <f>VLOOKUP(A237,Дома!$A$2:$H$280,2,0)</f>
        <v>г Мурманск</v>
      </c>
      <c r="AC237">
        <f>VLOOKUP(A237,Дома!$A$2:$H$280,6,0)</f>
        <v>48.7</v>
      </c>
      <c r="AD237" s="26">
        <f t="shared" si="3"/>
        <v>3.4578244816813403E-2</v>
      </c>
    </row>
    <row r="238" spans="1:30" x14ac:dyDescent="0.25">
      <c r="A238">
        <v>62290</v>
      </c>
      <c r="B238">
        <f>VLOOKUP(A238,Дома,5,0)*VLOOKUP(A238,Дома,6,0)</f>
        <v>349.03</v>
      </c>
      <c r="C238">
        <f>SUMIF(ОДПУ!$A$2:$A$351,A238,ОДПУ!$J$2:$J$351)</f>
        <v>4800</v>
      </c>
      <c r="D238" t="str">
        <f>VLOOKUP(A238,ОДПУ!$A$2:$J$351,8,0)</f>
        <v>Одноставочный</v>
      </c>
      <c r="E238">
        <f>IF(D238="Одноставочный",COUNTIFS(ОДПУ!$A$2:$A$351,A238),COUNTIFS(ОДПУ!$A$2:$A$351,A238)/2)</f>
        <v>1</v>
      </c>
      <c r="F238">
        <f>COUNTIFS('Лицевые счета'!$B$2:$B$5860,A238)</f>
        <v>16</v>
      </c>
      <c r="G238">
        <f>COUNTIFS('Лицевые счета'!$B$2:$B$5860,A238,'Лицевые счета'!$F$2:$F$5860,"ФЛ")</f>
        <v>15</v>
      </c>
      <c r="H238">
        <f>COUNTIFS('Лицевые счета'!$B$2:$B$5860,A238,'Лицевые счета'!$F$2:$F$5860,"ЮЛ")</f>
        <v>1</v>
      </c>
      <c r="I238" s="23">
        <f>SUMIFS('Лицевые счета'!$H$2:$H$5860,'Лицевые счета'!$B$2:$B$5860,A238,'Лицевые счета'!$F$2:$F$5860,"ФЛ")</f>
        <v>1181.3</v>
      </c>
      <c r="J238">
        <f>SUMIFS('Лицевые счета'!$I$2:$I$5860,'Лицевые счета'!$B$2:$B$5860,A238,'Лицевые счета'!$F$2:$F$5860,"ФЛ")</f>
        <v>36</v>
      </c>
      <c r="K238" s="23">
        <f>SUMIFS('Лицевые счета'!$H$2:$H$5860,'Лицевые счета'!$B$2:$B$5860,A238,'Лицевые счета'!$F$2:$F$5860,"ЮЛ")</f>
        <v>89.2</v>
      </c>
      <c r="L238" s="23">
        <f>I238+K238</f>
        <v>1270.5</v>
      </c>
      <c r="M238" s="23">
        <f>VLOOKUP(A238,Дома,7,0)</f>
        <v>1408.4</v>
      </c>
      <c r="N238" s="23">
        <f>M238-L238</f>
        <v>137.90000000000009</v>
      </c>
      <c r="O238">
        <f>COUNTIFS('Л_с и ПУ'!$B$2:$B$4570,A238,'Л_с и ПУ'!$C$2:$C$4570,"&gt;0")</f>
        <v>15</v>
      </c>
      <c r="P238">
        <f>SUMIF('Л_с и ПУ'!$B$2:$B$4570,A238,'Л_с и ПУ'!$C$2:$C$4570)</f>
        <v>15</v>
      </c>
      <c r="Q238">
        <f>SUMIF('Л_с и ПУ'!$B$2:$B$4570,A238,'Л_с и ПУ'!$F$2:$F$4570)</f>
        <v>2361</v>
      </c>
      <c r="R238">
        <f>COUNTIFS('Л_с и ПУ'!$B$2:$B$4570,A238,'Л_с и ПУ'!$E$2:$E$4570,"Нет показаний")</f>
        <v>3</v>
      </c>
      <c r="S238">
        <f>SUMIF('Л_с и ПУ'!$B$2:$B$4570,A238,'Л_с и ПУ'!$K$2:$K$4570)</f>
        <v>393.20000000000005</v>
      </c>
      <c r="T238">
        <f>COUNTIFS('Л_с и ПУ'!$B$2:$B$4570,A238,'Л_с и ПУ'!$C$2:$C$4570,"0")</f>
        <v>1</v>
      </c>
      <c r="U238">
        <f>SUMIF('Л_с и ПУ'!$B$2:$B$4570,A238,'Л_с и ПУ'!$J$2:$J$4570)</f>
        <v>134.30000000000001</v>
      </c>
      <c r="V238">
        <f>Q238+S238+U238</f>
        <v>2888.5</v>
      </c>
      <c r="W238">
        <f>C238-V238</f>
        <v>1911.5</v>
      </c>
      <c r="X238">
        <f>IF((W238-B238)&gt;0,W238-B238,0)</f>
        <v>1562.47</v>
      </c>
      <c r="Y238" s="26">
        <f>IFERROR(X238/B238,0)</f>
        <v>4.4766065954215977</v>
      </c>
      <c r="Z238" s="26">
        <f>O238/F238</f>
        <v>0.9375</v>
      </c>
      <c r="AA238" s="26">
        <f>IFERROR(R238/P238,0)</f>
        <v>0.2</v>
      </c>
      <c r="AB238" t="str">
        <f>VLOOKUP(A238,Дома!$A$2:$H$280,2,0)</f>
        <v>г Североморск</v>
      </c>
      <c r="AC238">
        <f>VLOOKUP(A238,Дома!$A$2:$H$280,6,0)</f>
        <v>183.7</v>
      </c>
      <c r="AD238" s="26">
        <f t="shared" si="3"/>
        <v>0.26477371000288269</v>
      </c>
    </row>
    <row r="239" spans="1:30" x14ac:dyDescent="0.25">
      <c r="A239">
        <v>447544</v>
      </c>
      <c r="B239">
        <f>VLOOKUP(A239,Дома,5,0)*VLOOKUP(A239,Дома,6,0)</f>
        <v>75.239999999999995</v>
      </c>
      <c r="C239">
        <f>SUMIF(ОДПУ!$A$2:$A$351,A239,ОДПУ!$J$2:$J$351)</f>
        <v>3185</v>
      </c>
      <c r="D239" t="str">
        <f>VLOOKUP(A239,ОДПУ!$A$2:$J$351,8,0)</f>
        <v>Одноставочный</v>
      </c>
      <c r="E239">
        <f>IF(D239="Одноставочный",COUNTIFS(ОДПУ!$A$2:$A$351,A239),COUNTIFS(ОДПУ!$A$2:$A$351,A239)/2)</f>
        <v>2</v>
      </c>
      <c r="F239">
        <f>COUNTIFS('Лицевые счета'!$B$2:$B$5860,A239)</f>
        <v>11</v>
      </c>
      <c r="G239">
        <f>COUNTIFS('Лицевые счета'!$B$2:$B$5860,A239,'Лицевые счета'!$F$2:$F$5860,"ФЛ")</f>
        <v>11</v>
      </c>
      <c r="H239">
        <f>COUNTIFS('Лицевые счета'!$B$2:$B$5860,A239,'Лицевые счета'!$F$2:$F$5860,"ЮЛ")</f>
        <v>0</v>
      </c>
      <c r="I239" s="23">
        <f>SUMIFS('Лицевые счета'!$H$2:$H$5860,'Лицевые счета'!$B$2:$B$5860,A239,'Лицевые счета'!$F$2:$F$5860,"ФЛ")</f>
        <v>346.9</v>
      </c>
      <c r="J239">
        <f>SUMIFS('Лицевые счета'!$I$2:$I$5860,'Лицевые счета'!$B$2:$B$5860,A239,'Лицевые счета'!$F$2:$F$5860,"ФЛ")</f>
        <v>19</v>
      </c>
      <c r="K239" s="23">
        <f>SUMIFS('Лицевые счета'!$H$2:$H$5860,'Лицевые счета'!$B$2:$B$5860,A239,'Лицевые счета'!$F$2:$F$5860,"ЮЛ")</f>
        <v>0</v>
      </c>
      <c r="L239" s="23">
        <f>I239+K239</f>
        <v>346.9</v>
      </c>
      <c r="M239" s="23">
        <f>VLOOKUP(A239,Дома,7,0)</f>
        <v>693.8</v>
      </c>
      <c r="N239" s="23">
        <f>M239-L239</f>
        <v>346.9</v>
      </c>
      <c r="O239">
        <f>COUNTIFS('Л_с и ПУ'!$B$2:$B$4570,A239,'Л_с и ПУ'!$C$2:$C$4570,"&gt;0")</f>
        <v>9</v>
      </c>
      <c r="P239">
        <f>SUMIF('Л_с и ПУ'!$B$2:$B$4570,A239,'Л_с и ПУ'!$C$2:$C$4570)</f>
        <v>10</v>
      </c>
      <c r="Q239">
        <f>SUMIF('Л_с и ПУ'!$B$2:$B$4570,A239,'Л_с и ПУ'!$F$2:$F$4570)</f>
        <v>398</v>
      </c>
      <c r="R239">
        <f>COUNTIFS('Л_с и ПУ'!$B$2:$B$4570,A239,'Л_с и ПУ'!$E$2:$E$4570,"Нет показаний")</f>
        <v>5</v>
      </c>
      <c r="S239">
        <f>SUMIF('Л_с и ПУ'!$B$2:$B$4570,A239,'Л_с и ПУ'!$K$2:$K$4570)</f>
        <v>658.90000000000009</v>
      </c>
      <c r="T239">
        <f>COUNTIFS('Л_с и ПУ'!$B$2:$B$4570,A239,'Л_с и ПУ'!$C$2:$C$4570,"0")</f>
        <v>2</v>
      </c>
      <c r="U239">
        <f>SUMIF('Л_с и ПУ'!$B$2:$B$4570,A239,'Л_с и ПУ'!$J$2:$J$4570)</f>
        <v>206</v>
      </c>
      <c r="V239">
        <f>Q239+S239+U239</f>
        <v>1262.9000000000001</v>
      </c>
      <c r="W239">
        <f>C239-V239</f>
        <v>1922.1</v>
      </c>
      <c r="X239">
        <f>IF((W239-B239)&gt;0,W239-B239,0)</f>
        <v>1846.86</v>
      </c>
      <c r="Y239" s="26">
        <f>IFERROR(X239/B239,0)</f>
        <v>24.546251993620416</v>
      </c>
      <c r="Z239" s="26">
        <f>O239/F239</f>
        <v>0.81818181818181823</v>
      </c>
      <c r="AA239" s="26">
        <f>IFERROR(R239/P239,0)</f>
        <v>0.5</v>
      </c>
      <c r="AB239" t="str">
        <f>VLOOKUP(A239,Дома!$A$2:$H$280,2,0)</f>
        <v>г Мурманск</v>
      </c>
      <c r="AC239">
        <f>VLOOKUP(A239,Дома!$A$2:$H$280,6,0)</f>
        <v>39.6</v>
      </c>
      <c r="AD239" s="26">
        <f t="shared" si="3"/>
        <v>0.18024578971324534</v>
      </c>
    </row>
    <row r="240" spans="1:30" x14ac:dyDescent="0.25">
      <c r="A240">
        <v>1611</v>
      </c>
      <c r="B240">
        <f>VLOOKUP(A240,Дома,5,0)*VLOOKUP(A240,Дома,6,0)</f>
        <v>41.8</v>
      </c>
      <c r="C240">
        <f>SUMIF(ОДПУ!$A$2:$A$351,A240,ОДПУ!$J$2:$J$351)</f>
        <v>1263</v>
      </c>
      <c r="D240" t="str">
        <f>VLOOKUP(A240,ОДПУ!$A$2:$J$351,8,0)</f>
        <v>Одноставочный</v>
      </c>
      <c r="E240">
        <f>IF(D240="Одноставочный",COUNTIFS(ОДПУ!$A$2:$A$351,A240),COUNTIFS(ОДПУ!$A$2:$A$351,A240)/2)</f>
        <v>1</v>
      </c>
      <c r="F240">
        <f>COUNTIFS('Лицевые счета'!$B$2:$B$5860,A240)</f>
        <v>4</v>
      </c>
      <c r="G240">
        <f>COUNTIFS('Лицевые счета'!$B$2:$B$5860,A240,'Лицевые счета'!$F$2:$F$5860,"ФЛ")</f>
        <v>4</v>
      </c>
      <c r="H240">
        <f>COUNTIFS('Лицевые счета'!$B$2:$B$5860,A240,'Лицевые счета'!$F$2:$F$5860,"ЮЛ")</f>
        <v>0</v>
      </c>
      <c r="I240" s="23">
        <f>SUMIFS('Лицевые счета'!$H$2:$H$5860,'Лицевые счета'!$B$2:$B$5860,A240,'Лицевые счета'!$F$2:$F$5860,"ФЛ")</f>
        <v>219.70000000000002</v>
      </c>
      <c r="J240">
        <f>SUMIFS('Лицевые счета'!$I$2:$I$5860,'Лицевые счета'!$B$2:$B$5860,A240,'Лицевые счета'!$F$2:$F$5860,"ФЛ")</f>
        <v>4</v>
      </c>
      <c r="K240" s="23">
        <f>SUMIFS('Лицевые счета'!$H$2:$H$5860,'Лицевые счета'!$B$2:$B$5860,A240,'Лицевые счета'!$F$2:$F$5860,"ЮЛ")</f>
        <v>0</v>
      </c>
      <c r="L240" s="23">
        <f>I240+K240</f>
        <v>219.70000000000002</v>
      </c>
      <c r="M240" s="23">
        <f>VLOOKUP(A240,Дома,7,0)</f>
        <v>219.7</v>
      </c>
      <c r="N240" s="23">
        <f>M240-L240</f>
        <v>0</v>
      </c>
      <c r="O240">
        <f>COUNTIFS('Л_с и ПУ'!$B$2:$B$4570,A240,'Л_с и ПУ'!$C$2:$C$4570,"&gt;0")</f>
        <v>4</v>
      </c>
      <c r="P240">
        <f>SUMIF('Л_с и ПУ'!$B$2:$B$4570,A240,'Л_с и ПУ'!$C$2:$C$4570)</f>
        <v>5</v>
      </c>
      <c r="Q240">
        <f>SUMIF('Л_с и ПУ'!$B$2:$B$4570,A240,'Л_с и ПУ'!$F$2:$F$4570)</f>
        <v>631</v>
      </c>
      <c r="R240">
        <f>COUNTIFS('Л_с и ПУ'!$B$2:$B$4570,A240,'Л_с и ПУ'!$E$2:$E$4570,"Нет показаний")</f>
        <v>0</v>
      </c>
      <c r="S240">
        <f>SUMIF('Л_с и ПУ'!$B$2:$B$4570,A240,'Л_с и ПУ'!$K$2:$K$4570)</f>
        <v>0</v>
      </c>
      <c r="T240">
        <f>COUNTIFS('Л_с и ПУ'!$B$2:$B$4570,A240,'Л_с и ПУ'!$C$2:$C$4570,"0")</f>
        <v>0</v>
      </c>
      <c r="U240">
        <f>SUMIF('Л_с и ПУ'!$B$2:$B$4570,A240,'Л_с и ПУ'!$J$2:$J$4570)</f>
        <v>0</v>
      </c>
      <c r="V240">
        <f>Q240+S240+U240</f>
        <v>631</v>
      </c>
      <c r="W240">
        <f>C240-V240</f>
        <v>632</v>
      </c>
      <c r="X240">
        <f>IF((W240-B240)&gt;0,W240-B240,0)</f>
        <v>590.20000000000005</v>
      </c>
      <c r="Y240" s="26">
        <f>IFERROR(X240/B240,0)</f>
        <v>14.119617224880384</v>
      </c>
      <c r="Z240" s="26">
        <f>O240/F240</f>
        <v>1</v>
      </c>
      <c r="AA240" s="26">
        <f>IFERROR(R240/P240,0)</f>
        <v>0</v>
      </c>
      <c r="AB240" t="str">
        <f>VLOOKUP(A240,Дома!$A$2:$H$280,2,0)</f>
        <v>нп Африканда 2</v>
      </c>
      <c r="AC240">
        <f>VLOOKUP(A240,Дома!$A$2:$H$280,6,0)</f>
        <v>22</v>
      </c>
      <c r="AD240" s="26">
        <f t="shared" si="3"/>
        <v>3.4172103137620383E-2</v>
      </c>
    </row>
    <row r="241" spans="1:30" x14ac:dyDescent="0.25">
      <c r="A241">
        <v>447473</v>
      </c>
      <c r="B241">
        <f>VLOOKUP(A241,Дома,5,0)*VLOOKUP(A241,Дома,6,0)</f>
        <v>91.96</v>
      </c>
      <c r="C241">
        <f>SUMIF(ОДПУ!$A$2:$A$351,A241,ОДПУ!$J$2:$J$351)</f>
        <v>4844</v>
      </c>
      <c r="D241" t="str">
        <f>VLOOKUP(A241,ОДПУ!$A$2:$J$351,8,0)</f>
        <v>Одноставочный</v>
      </c>
      <c r="E241">
        <f>IF(D241="Одноставочный",COUNTIFS(ОДПУ!$A$2:$A$351,A241),COUNTIFS(ОДПУ!$A$2:$A$351,A241)/2)</f>
        <v>1</v>
      </c>
      <c r="F241">
        <f>COUNTIFS('Лицевые счета'!$B$2:$B$5860,A241)</f>
        <v>16</v>
      </c>
      <c r="G241">
        <f>COUNTIFS('Лицевые счета'!$B$2:$B$5860,A241,'Лицевые счета'!$F$2:$F$5860,"ФЛ")</f>
        <v>16</v>
      </c>
      <c r="H241">
        <f>COUNTIFS('Лицевые счета'!$B$2:$B$5860,A241,'Лицевые счета'!$F$2:$F$5860,"ЮЛ")</f>
        <v>0</v>
      </c>
      <c r="I241" s="23">
        <f>SUMIFS('Лицевые счета'!$H$2:$H$5860,'Лицевые счета'!$B$2:$B$5860,A241,'Лицевые счета'!$F$2:$F$5860,"ФЛ")</f>
        <v>643.80000000000007</v>
      </c>
      <c r="J241">
        <f>SUMIFS('Лицевые счета'!$I$2:$I$5860,'Лицевые счета'!$B$2:$B$5860,A241,'Лицевые счета'!$F$2:$F$5860,"ФЛ")</f>
        <v>37</v>
      </c>
      <c r="K241" s="23">
        <f>SUMIFS('Лицевые счета'!$H$2:$H$5860,'Лицевые счета'!$B$2:$B$5860,A241,'Лицевые счета'!$F$2:$F$5860,"ЮЛ")</f>
        <v>0</v>
      </c>
      <c r="L241" s="23">
        <f>I241+K241</f>
        <v>643.80000000000007</v>
      </c>
      <c r="M241" s="23">
        <f>VLOOKUP(A241,Дома,7,0)</f>
        <v>643.79999999999995</v>
      </c>
      <c r="N241" s="23">
        <f>M241-L241</f>
        <v>0</v>
      </c>
      <c r="O241">
        <f>COUNTIFS('Л_с и ПУ'!$B$2:$B$4570,A241,'Л_с и ПУ'!$C$2:$C$4570,"&gt;0")</f>
        <v>12</v>
      </c>
      <c r="P241">
        <f>SUMIF('Л_с и ПУ'!$B$2:$B$4570,A241,'Л_с и ПУ'!$C$2:$C$4570)</f>
        <v>12</v>
      </c>
      <c r="Q241">
        <f>SUMIF('Л_с и ПУ'!$B$2:$B$4570,A241,'Л_с и ПУ'!$F$2:$F$4570)</f>
        <v>1679</v>
      </c>
      <c r="R241">
        <f>COUNTIFS('Л_с и ПУ'!$B$2:$B$4570,A241,'Л_с и ПУ'!$E$2:$E$4570,"Нет показаний")</f>
        <v>4</v>
      </c>
      <c r="S241">
        <f>SUMIF('Л_с и ПУ'!$B$2:$B$4570,A241,'Л_с и ПУ'!$K$2:$K$4570)</f>
        <v>531.4</v>
      </c>
      <c r="T241">
        <f>COUNTIFS('Л_с и ПУ'!$B$2:$B$4570,A241,'Л_с и ПУ'!$C$2:$C$4570,"0")</f>
        <v>4</v>
      </c>
      <c r="U241">
        <f>SUMIF('Л_с и ПУ'!$B$2:$B$4570,A241,'Л_с и ПУ'!$J$2:$J$4570)</f>
        <v>628.4</v>
      </c>
      <c r="V241">
        <f>Q241+S241+U241</f>
        <v>2838.8</v>
      </c>
      <c r="W241">
        <f>C241-V241</f>
        <v>2005.1999999999998</v>
      </c>
      <c r="X241">
        <f>IF((W241-B241)&gt;0,W241-B241,0)</f>
        <v>1913.2399999999998</v>
      </c>
      <c r="Y241" s="26">
        <f>IFERROR(X241/B241,0)</f>
        <v>20.805132666376686</v>
      </c>
      <c r="Z241" s="26">
        <f>O241/F241</f>
        <v>0.75</v>
      </c>
      <c r="AA241" s="26">
        <f>IFERROR(R241/P241,0)</f>
        <v>0.33333333333333331</v>
      </c>
      <c r="AB241" t="str">
        <f>VLOOKUP(A241,Дома!$A$2:$H$280,2,0)</f>
        <v>г Мурманск</v>
      </c>
      <c r="AC241">
        <f>VLOOKUP(A241,Дома!$A$2:$H$280,6,0)</f>
        <v>48.4</v>
      </c>
      <c r="AD241" s="26">
        <f t="shared" si="3"/>
        <v>5.603148877054874E-2</v>
      </c>
    </row>
    <row r="242" spans="1:30" x14ac:dyDescent="0.25">
      <c r="A242">
        <v>58341</v>
      </c>
      <c r="B242">
        <f>VLOOKUP(A242,Дома,5,0)*VLOOKUP(A242,Дома,6,0)</f>
        <v>129.96</v>
      </c>
      <c r="C242">
        <f>SUMIF(ОДПУ!$A$2:$A$351,A242,ОДПУ!$J$2:$J$351)</f>
        <v>3490.4500000000098</v>
      </c>
      <c r="D242" t="str">
        <f>VLOOKUP(A242,ОДПУ!$A$2:$J$351,8,0)</f>
        <v>Одноставочный</v>
      </c>
      <c r="E242">
        <f>IF(D242="Одноставочный",COUNTIFS(ОДПУ!$A$2:$A$351,A242),COUNTIFS(ОДПУ!$A$2:$A$351,A242)/2)</f>
        <v>1</v>
      </c>
      <c r="F242">
        <f>COUNTIFS('Лицевые счета'!$B$2:$B$5860,A242)</f>
        <v>13</v>
      </c>
      <c r="G242">
        <f>COUNTIFS('Лицевые счета'!$B$2:$B$5860,A242,'Лицевые счета'!$F$2:$F$5860,"ФЛ")</f>
        <v>12</v>
      </c>
      <c r="H242">
        <f>COUNTIFS('Лицевые счета'!$B$2:$B$5860,A242,'Лицевые счета'!$F$2:$F$5860,"ЮЛ")</f>
        <v>1</v>
      </c>
      <c r="I242" s="23">
        <f>SUMIFS('Лицевые счета'!$H$2:$H$5860,'Лицевые счета'!$B$2:$B$5860,A242,'Лицевые счета'!$F$2:$F$5860,"ФЛ")</f>
        <v>863.80000000000007</v>
      </c>
      <c r="J242">
        <f>SUMIFS('Лицевые счета'!$I$2:$I$5860,'Лицевые счета'!$B$2:$B$5860,A242,'Лицевые счета'!$F$2:$F$5860,"ФЛ")</f>
        <v>20</v>
      </c>
      <c r="K242" s="23">
        <f>SUMIFS('Лицевые счета'!$H$2:$H$5860,'Лицевые счета'!$B$2:$B$5860,A242,'Лицевые счета'!$F$2:$F$5860,"ЮЛ")</f>
        <v>0</v>
      </c>
      <c r="L242" s="23">
        <f>I242+K242</f>
        <v>863.80000000000007</v>
      </c>
      <c r="M242" s="23">
        <f>VLOOKUP(A242,Дома,7,0)</f>
        <v>863.8</v>
      </c>
      <c r="N242" s="23">
        <f>M242-L242</f>
        <v>0</v>
      </c>
      <c r="O242">
        <f>COUNTIFS('Л_с и ПУ'!$B$2:$B$4570,A242,'Л_с и ПУ'!$C$2:$C$4570,"&gt;0")</f>
        <v>13</v>
      </c>
      <c r="P242">
        <f>SUMIF('Л_с и ПУ'!$B$2:$B$4570,A242,'Л_с и ПУ'!$C$2:$C$4570)</f>
        <v>15</v>
      </c>
      <c r="Q242">
        <f>SUMIF('Л_с и ПУ'!$B$2:$B$4570,A242,'Л_с и ПУ'!$F$2:$F$4570)</f>
        <v>1236</v>
      </c>
      <c r="R242">
        <f>COUNTIFS('Л_с и ПУ'!$B$2:$B$4570,A242,'Л_с и ПУ'!$E$2:$E$4570,"Нет показаний")</f>
        <v>2</v>
      </c>
      <c r="S242">
        <f>SUMIF('Л_с и ПУ'!$B$2:$B$4570,A242,'Л_с и ПУ'!$K$2:$K$4570)</f>
        <v>285.10000000000002</v>
      </c>
      <c r="T242">
        <f>COUNTIFS('Л_с и ПУ'!$B$2:$B$4570,A242,'Л_с и ПУ'!$C$2:$C$4570,"0")</f>
        <v>0</v>
      </c>
      <c r="U242">
        <f>SUMIF('Л_с и ПУ'!$B$2:$B$4570,A242,'Л_с и ПУ'!$J$2:$J$4570)</f>
        <v>0</v>
      </c>
      <c r="V242">
        <f>Q242+S242+U242</f>
        <v>1521.1</v>
      </c>
      <c r="W242">
        <f>C242-V242</f>
        <v>1969.3500000000099</v>
      </c>
      <c r="X242">
        <f>IF((W242-B242)&gt;0,W242-B242,0)</f>
        <v>1839.3900000000099</v>
      </c>
      <c r="Y242" s="26">
        <f>IFERROR(X242/B242,0)</f>
        <v>14.1535087719299</v>
      </c>
      <c r="Z242" s="26">
        <f>O242/F242</f>
        <v>1</v>
      </c>
      <c r="AA242" s="26">
        <f>IFERROR(R242/P242,0)</f>
        <v>0.13333333333333333</v>
      </c>
      <c r="AB242" t="str">
        <f>VLOOKUP(A242,Дома!$A$2:$H$280,2,0)</f>
        <v>г Кандалакша</v>
      </c>
      <c r="AC242">
        <f>VLOOKUP(A242,Дома!$A$2:$H$280,6,0)</f>
        <v>68.400000000000006</v>
      </c>
      <c r="AD242" s="26">
        <f t="shared" si="3"/>
        <v>2.0378977475867002E-2</v>
      </c>
    </row>
    <row r="243" spans="1:30" x14ac:dyDescent="0.25">
      <c r="A243">
        <v>62292</v>
      </c>
      <c r="B243">
        <f>VLOOKUP(A243,Дома,5,0)*VLOOKUP(A243,Дома,6,0)</f>
        <v>359.47999999999996</v>
      </c>
      <c r="C243">
        <f>SUMIF(ОДПУ!$A$2:$A$351,A243,ОДПУ!$J$2:$J$351)</f>
        <v>4848</v>
      </c>
      <c r="D243" t="str">
        <f>VLOOKUP(A243,ОДПУ!$A$2:$J$351,8,0)</f>
        <v>Одноставочный</v>
      </c>
      <c r="E243">
        <f>IF(D243="Одноставочный",COUNTIFS(ОДПУ!$A$2:$A$351,A243),COUNTIFS(ОДПУ!$A$2:$A$351,A243)/2)</f>
        <v>2</v>
      </c>
      <c r="F243">
        <f>COUNTIFS('Лицевые счета'!$B$2:$B$5860,A243)</f>
        <v>17</v>
      </c>
      <c r="G243">
        <f>COUNTIFS('Лицевые счета'!$B$2:$B$5860,A243,'Лицевые счета'!$F$2:$F$5860,"ФЛ")</f>
        <v>14</v>
      </c>
      <c r="H243">
        <f>COUNTIFS('Лицевые счета'!$B$2:$B$5860,A243,'Лицевые счета'!$F$2:$F$5860,"ЮЛ")</f>
        <v>3</v>
      </c>
      <c r="I243" s="23">
        <f>SUMIFS('Лицевые счета'!$H$2:$H$5860,'Лицевые счета'!$B$2:$B$5860,A243,'Лицевые счета'!$F$2:$F$5860,"ФЛ")</f>
        <v>1149.5</v>
      </c>
      <c r="J243">
        <f>SUMIFS('Лицевые счета'!$I$2:$I$5860,'Лицевые счета'!$B$2:$B$5860,A243,'Лицевые счета'!$F$2:$F$5860,"ФЛ")</f>
        <v>43</v>
      </c>
      <c r="K243" s="23">
        <f>SUMIFS('Лицевые счета'!$H$2:$H$5860,'Лицевые счета'!$B$2:$B$5860,A243,'Лицевые счета'!$F$2:$F$5860,"ЮЛ")</f>
        <v>351.1</v>
      </c>
      <c r="L243" s="23">
        <f>I243+K243</f>
        <v>1500.6</v>
      </c>
      <c r="M243" s="23">
        <f>VLOOKUP(A243,Дома,7,0)</f>
        <v>3356.4</v>
      </c>
      <c r="N243" s="23">
        <f>M243-L243</f>
        <v>1855.8000000000002</v>
      </c>
      <c r="O243">
        <f>COUNTIFS('Л_с и ПУ'!$B$2:$B$4570,A243,'Л_с и ПУ'!$C$2:$C$4570,"&gt;0")</f>
        <v>15</v>
      </c>
      <c r="P243">
        <f>SUMIF('Л_с и ПУ'!$B$2:$B$4570,A243,'Л_с и ПУ'!$C$2:$C$4570)</f>
        <v>15</v>
      </c>
      <c r="Q243">
        <f>SUMIF('Л_с и ПУ'!$B$2:$B$4570,A243,'Л_с и ПУ'!$F$2:$F$4570)</f>
        <v>964</v>
      </c>
      <c r="R243">
        <f>COUNTIFS('Л_с и ПУ'!$B$2:$B$4570,A243,'Л_с и ПУ'!$E$2:$E$4570,"Нет показаний")</f>
        <v>10</v>
      </c>
      <c r="S243">
        <f>SUMIF('Л_с и ПУ'!$B$2:$B$4570,A243,'Л_с и ПУ'!$K$2:$K$4570)</f>
        <v>1369.9</v>
      </c>
      <c r="T243">
        <f>COUNTIFS('Л_с и ПУ'!$B$2:$B$4570,A243,'Л_с и ПУ'!$C$2:$C$4570,"0")</f>
        <v>2</v>
      </c>
      <c r="U243">
        <f>SUMIF('Л_с и ПУ'!$B$2:$B$4570,A243,'Л_с и ПУ'!$J$2:$J$4570)</f>
        <v>343.9</v>
      </c>
      <c r="V243">
        <f>Q243+S243+U243</f>
        <v>2677.8</v>
      </c>
      <c r="W243">
        <f>C243-V243</f>
        <v>2170.1999999999998</v>
      </c>
      <c r="X243">
        <f>IF((W243-B243)&gt;0,W243-B243,0)</f>
        <v>1810.7199999999998</v>
      </c>
      <c r="Y243" s="26">
        <f>IFERROR(X243/B243,0)</f>
        <v>5.0370535217536441</v>
      </c>
      <c r="Z243" s="26">
        <f>O243/F243</f>
        <v>0.88235294117647056</v>
      </c>
      <c r="AA243" s="26">
        <f>IFERROR(R243/P243,0)</f>
        <v>0.66666666666666663</v>
      </c>
      <c r="AB243" t="str">
        <f>VLOOKUP(A243,Дома!$A$2:$H$280,2,0)</f>
        <v>г Североморск</v>
      </c>
      <c r="AC243">
        <f>VLOOKUP(A243,Дома!$A$2:$H$280,6,0)</f>
        <v>189.2</v>
      </c>
      <c r="AD243" s="26">
        <f t="shared" si="3"/>
        <v>0.39090909090909087</v>
      </c>
    </row>
    <row r="244" spans="1:30" x14ac:dyDescent="0.25">
      <c r="A244">
        <v>431543</v>
      </c>
      <c r="B244">
        <f>VLOOKUP(A244,Дома,5,0)*VLOOKUP(A244,Дома,6,0)</f>
        <v>190.38</v>
      </c>
      <c r="C244">
        <f>SUMIF(ОДПУ!$A$2:$A$351,A244,ОДПУ!$J$2:$J$351)</f>
        <v>3868</v>
      </c>
      <c r="D244" t="str">
        <f>VLOOKUP(A244,ОДПУ!$A$2:$J$351,8,0)</f>
        <v>Одноставочный</v>
      </c>
      <c r="E244">
        <f>IF(D244="Одноставочный",COUNTIFS(ОДПУ!$A$2:$A$351,A244),COUNTIFS(ОДПУ!$A$2:$A$351,A244)/2)</f>
        <v>1</v>
      </c>
      <c r="F244">
        <f>COUNTIFS('Лицевые счета'!$B$2:$B$5860,A244)</f>
        <v>13</v>
      </c>
      <c r="G244">
        <f>COUNTIFS('Лицевые счета'!$B$2:$B$5860,A244,'Лицевые счета'!$F$2:$F$5860,"ФЛ")</f>
        <v>13</v>
      </c>
      <c r="H244">
        <f>COUNTIFS('Лицевые счета'!$B$2:$B$5860,A244,'Лицевые счета'!$F$2:$F$5860,"ЮЛ")</f>
        <v>0</v>
      </c>
      <c r="I244" s="23">
        <f>SUMIFS('Лицевые счета'!$H$2:$H$5860,'Лицевые счета'!$B$2:$B$5860,A244,'Лицевые счета'!$F$2:$F$5860,"ФЛ")</f>
        <v>484.00000000000006</v>
      </c>
      <c r="J244">
        <f>SUMIFS('Лицевые счета'!$I$2:$I$5860,'Лицевые счета'!$B$2:$B$5860,A244,'Лицевые счета'!$F$2:$F$5860,"ФЛ")</f>
        <v>26</v>
      </c>
      <c r="K244" s="23">
        <f>SUMIFS('Лицевые счета'!$H$2:$H$5860,'Лицевые счета'!$B$2:$B$5860,A244,'Лицевые счета'!$F$2:$F$5860,"ЮЛ")</f>
        <v>0</v>
      </c>
      <c r="L244" s="23">
        <f>I244+K244</f>
        <v>484.00000000000006</v>
      </c>
      <c r="M244" s="23">
        <f>VLOOKUP(A244,Дома,7,0)</f>
        <v>484</v>
      </c>
      <c r="N244" s="23">
        <f>M244-L244</f>
        <v>0</v>
      </c>
      <c r="O244">
        <f>COUNTIFS('Л_с и ПУ'!$B$2:$B$4570,A244,'Л_с и ПУ'!$C$2:$C$4570,"&gt;0")</f>
        <v>7</v>
      </c>
      <c r="P244">
        <f>SUMIF('Л_с и ПУ'!$B$2:$B$4570,A244,'Л_с и ПУ'!$C$2:$C$4570)</f>
        <v>7</v>
      </c>
      <c r="Q244">
        <f>SUMIF('Л_с и ПУ'!$B$2:$B$4570,A244,'Л_с и ПУ'!$F$2:$F$4570)</f>
        <v>150</v>
      </c>
      <c r="R244">
        <f>COUNTIFS('Л_с и ПУ'!$B$2:$B$4570,A244,'Л_с и ПУ'!$E$2:$E$4570,"Нет показаний")</f>
        <v>5</v>
      </c>
      <c r="S244">
        <f>SUMIF('Л_с и ПУ'!$B$2:$B$4570,A244,'Л_с и ПУ'!$K$2:$K$4570)</f>
        <v>690.9</v>
      </c>
      <c r="T244">
        <f>COUNTIFS('Л_с и ПУ'!$B$2:$B$4570,A244,'Л_с и ПУ'!$C$2:$C$4570,"0")</f>
        <v>6</v>
      </c>
      <c r="U244">
        <f>SUMIF('Л_с и ПУ'!$B$2:$B$4570,A244,'Л_с и ПУ'!$J$2:$J$4570)</f>
        <v>763.80000000000007</v>
      </c>
      <c r="V244">
        <f>Q244+S244+U244</f>
        <v>1604.7</v>
      </c>
      <c r="W244">
        <f>C244-V244</f>
        <v>2263.3000000000002</v>
      </c>
      <c r="X244">
        <f>IF((W244-B244)&gt;0,W244-B244,0)</f>
        <v>2072.92</v>
      </c>
      <c r="Y244" s="26">
        <f>IFERROR(X244/B244,0)</f>
        <v>10.888328605946004</v>
      </c>
      <c r="Z244" s="26">
        <f>O244/F244</f>
        <v>0.53846153846153844</v>
      </c>
      <c r="AA244" s="26">
        <f>IFERROR(R244/P244,0)</f>
        <v>0.7142857142857143</v>
      </c>
      <c r="AB244" t="str">
        <f>VLOOKUP(A244,Дома!$A$2:$H$280,2,0)</f>
        <v>г Мурманск</v>
      </c>
      <c r="AC244">
        <f>VLOOKUP(A244,Дома!$A$2:$H$280,6,0)</f>
        <v>100.2</v>
      </c>
      <c r="AD244" s="26">
        <f t="shared" si="3"/>
        <v>0.21228813559322035</v>
      </c>
    </row>
    <row r="245" spans="1:30" x14ac:dyDescent="0.25">
      <c r="A245">
        <v>431371</v>
      </c>
      <c r="B245">
        <f>VLOOKUP(A245,Дома,5,0)*VLOOKUP(A245,Дома,6,0)</f>
        <v>38.949999999999996</v>
      </c>
      <c r="C245">
        <f>SUMIF(ОДПУ!$A$2:$A$351,A245,ОДПУ!$J$2:$J$351)</f>
        <v>4005</v>
      </c>
      <c r="D245" t="str">
        <f>VLOOKUP(A245,ОДПУ!$A$2:$J$351,8,0)</f>
        <v>Одноставочный</v>
      </c>
      <c r="E245">
        <f>IF(D245="Одноставочный",COUNTIFS(ОДПУ!$A$2:$A$351,A245),COUNTIFS(ОДПУ!$A$2:$A$351,A245)/2)</f>
        <v>2</v>
      </c>
      <c r="F245">
        <f>COUNTIFS('Лицевые счета'!$B$2:$B$5860,A245)</f>
        <v>7</v>
      </c>
      <c r="G245">
        <f>COUNTIFS('Лицевые счета'!$B$2:$B$5860,A245,'Лицевые счета'!$F$2:$F$5860,"ФЛ")</f>
        <v>7</v>
      </c>
      <c r="H245">
        <f>COUNTIFS('Лицевые счета'!$B$2:$B$5860,A245,'Лицевые счета'!$F$2:$F$5860,"ЮЛ")</f>
        <v>0</v>
      </c>
      <c r="I245" s="23">
        <f>SUMIFS('Лицевые счета'!$H$2:$H$5860,'Лицевые счета'!$B$2:$B$5860,A245,'Лицевые счета'!$F$2:$F$5860,"ФЛ")</f>
        <v>235.99999999999997</v>
      </c>
      <c r="J245">
        <f>SUMIFS('Лицевые счета'!$I$2:$I$5860,'Лицевые счета'!$B$2:$B$5860,A245,'Лицевые счета'!$F$2:$F$5860,"ФЛ")</f>
        <v>15</v>
      </c>
      <c r="K245" s="23">
        <f>SUMIFS('Лицевые счета'!$H$2:$H$5860,'Лицевые счета'!$B$2:$B$5860,A245,'Лицевые счета'!$F$2:$F$5860,"ЮЛ")</f>
        <v>0</v>
      </c>
      <c r="L245" s="23">
        <f>I245+K245</f>
        <v>235.99999999999997</v>
      </c>
      <c r="M245" s="23">
        <f>VLOOKUP(A245,Дома,7,0)</f>
        <v>472</v>
      </c>
      <c r="N245" s="23">
        <f>M245-L245</f>
        <v>236.00000000000003</v>
      </c>
      <c r="O245">
        <f>COUNTIFS('Л_с и ПУ'!$B$2:$B$4570,A245,'Л_с и ПУ'!$C$2:$C$4570,"&gt;0")</f>
        <v>4</v>
      </c>
      <c r="P245">
        <f>SUMIF('Л_с и ПУ'!$B$2:$B$4570,A245,'Л_с и ПУ'!$C$2:$C$4570)</f>
        <v>4</v>
      </c>
      <c r="Q245">
        <f>SUMIF('Л_с и ПУ'!$B$2:$B$4570,A245,'Л_с и ПУ'!$F$2:$F$4570)</f>
        <v>915</v>
      </c>
      <c r="R245">
        <f>COUNTIFS('Л_с и ПУ'!$B$2:$B$4570,A245,'Л_с и ПУ'!$E$2:$E$4570,"Нет показаний")</f>
        <v>3</v>
      </c>
      <c r="S245">
        <f>SUMIF('Л_с и ПУ'!$B$2:$B$4570,A245,'Л_с и ПУ'!$K$2:$K$4570)</f>
        <v>331</v>
      </c>
      <c r="T245">
        <f>COUNTIFS('Л_с и ПУ'!$B$2:$B$4570,A245,'Л_с и ПУ'!$C$2:$C$4570,"0")</f>
        <v>3</v>
      </c>
      <c r="U245">
        <f>SUMIF('Л_с и ПУ'!$B$2:$B$4570,A245,'Л_с и ПУ'!$J$2:$J$4570)</f>
        <v>441.5</v>
      </c>
      <c r="V245">
        <f>Q245+S245+U245</f>
        <v>1687.5</v>
      </c>
      <c r="W245">
        <f>C245-V245</f>
        <v>2317.5</v>
      </c>
      <c r="X245">
        <f>IF((W245-B245)&gt;0,W245-B245,0)</f>
        <v>2278.5500000000002</v>
      </c>
      <c r="Y245" s="26">
        <f>IFERROR(X245/B245,0)</f>
        <v>58.499358151476265</v>
      </c>
      <c r="Z245" s="26">
        <f>O245/F245</f>
        <v>0.5714285714285714</v>
      </c>
      <c r="AA245" s="26">
        <f>IFERROR(R245/P245,0)</f>
        <v>0.75</v>
      </c>
      <c r="AB245" t="str">
        <f>VLOOKUP(A245,Дома!$A$2:$H$280,2,0)</f>
        <v>г Мурманск</v>
      </c>
      <c r="AC245">
        <f>VLOOKUP(A245,Дома!$A$2:$H$280,6,0)</f>
        <v>20.5</v>
      </c>
      <c r="AD245" s="26">
        <f t="shared" si="3"/>
        <v>3.1941414770956689E-2</v>
      </c>
    </row>
    <row r="246" spans="1:30" x14ac:dyDescent="0.25">
      <c r="A246">
        <v>242883</v>
      </c>
      <c r="B246">
        <f>VLOOKUP(A246,Дома,5,0)*VLOOKUP(A246,Дома,6,0)</f>
        <v>58.709999999999994</v>
      </c>
      <c r="C246">
        <f>SUMIF(ОДПУ!$A$2:$A$351,A246,ОДПУ!$J$2:$J$351)</f>
        <v>515.19999999999698</v>
      </c>
      <c r="D246" t="str">
        <f>VLOOKUP(A246,ОДПУ!$A$2:$J$351,8,0)</f>
        <v>Одноставочный</v>
      </c>
      <c r="E246">
        <f>IF(D246="Одноставочный",COUNTIFS(ОДПУ!$A$2:$A$351,A246),COUNTIFS(ОДПУ!$A$2:$A$351,A246)/2)</f>
        <v>2</v>
      </c>
      <c r="F246">
        <f>COUNTIFS('Лицевые счета'!$B$2:$B$5860,A246)</f>
        <v>8</v>
      </c>
      <c r="G246">
        <f>COUNTIFS('Лицевые счета'!$B$2:$B$5860,A246,'Лицевые счета'!$F$2:$F$5860,"ФЛ")</f>
        <v>8</v>
      </c>
      <c r="H246">
        <f>COUNTIFS('Лицевые счета'!$B$2:$B$5860,A246,'Лицевые счета'!$F$2:$F$5860,"ЮЛ")</f>
        <v>0</v>
      </c>
      <c r="I246" s="23">
        <f>SUMIFS('Лицевые счета'!$H$2:$H$5860,'Лицевые счета'!$B$2:$B$5860,A246,'Лицевые счета'!$F$2:$F$5860,"ФЛ")</f>
        <v>320.90000000000003</v>
      </c>
      <c r="J246">
        <f>SUMIFS('Лицевые счета'!$I$2:$I$5860,'Лицевые счета'!$B$2:$B$5860,A246,'Лицевые счета'!$F$2:$F$5860,"ФЛ")</f>
        <v>13</v>
      </c>
      <c r="K246" s="23">
        <f>SUMIFS('Лицевые счета'!$H$2:$H$5860,'Лицевые счета'!$B$2:$B$5860,A246,'Лицевые счета'!$F$2:$F$5860,"ЮЛ")</f>
        <v>0</v>
      </c>
      <c r="L246" s="23">
        <f>I246+K246</f>
        <v>320.90000000000003</v>
      </c>
      <c r="M246" s="23">
        <f>VLOOKUP(A246,Дома,7,0)</f>
        <v>641.79999999999995</v>
      </c>
      <c r="N246" s="23">
        <f>M246-L246</f>
        <v>320.89999999999992</v>
      </c>
      <c r="O246">
        <f>COUNTIFS('Л_с и ПУ'!$B$2:$B$4570,A246,'Л_с и ПУ'!$C$2:$C$4570,"&gt;0")</f>
        <v>8</v>
      </c>
      <c r="P246">
        <f>SUMIF('Л_с и ПУ'!$B$2:$B$4570,A246,'Л_с и ПУ'!$C$2:$C$4570)</f>
        <v>8</v>
      </c>
      <c r="Q246">
        <f>SUMIF('Л_с и ПУ'!$B$2:$B$4570,A246,'Л_с и ПУ'!$F$2:$F$4570)</f>
        <v>-449</v>
      </c>
      <c r="R246">
        <f>COUNTIFS('Л_с и ПУ'!$B$2:$B$4570,A246,'Л_с и ПУ'!$E$2:$E$4570,"Нет показаний")</f>
        <v>0</v>
      </c>
      <c r="S246">
        <f>SUMIF('Л_с и ПУ'!$B$2:$B$4570,A246,'Л_с и ПУ'!$K$2:$K$4570)</f>
        <v>0</v>
      </c>
      <c r="T246">
        <f>COUNTIFS('Л_с и ПУ'!$B$2:$B$4570,A246,'Л_с и ПУ'!$C$2:$C$4570,"0")</f>
        <v>0</v>
      </c>
      <c r="U246">
        <f>SUMIF('Л_с и ПУ'!$B$2:$B$4570,A246,'Л_с и ПУ'!$J$2:$J$4570)</f>
        <v>0</v>
      </c>
      <c r="V246">
        <f>Q246+S246+U246</f>
        <v>-449</v>
      </c>
      <c r="W246">
        <f>C246-V246</f>
        <v>964.19999999999698</v>
      </c>
      <c r="X246">
        <f>IF((W246-B246)&gt;0,W246-B246,0)</f>
        <v>905.48999999999694</v>
      </c>
      <c r="Y246" s="26">
        <f>IFERROR(X246/B246,0)</f>
        <v>15.423096576392387</v>
      </c>
      <c r="Z246" s="26">
        <f>O246/F246</f>
        <v>1</v>
      </c>
      <c r="AA246" s="26">
        <f>IFERROR(R246/P246,0)</f>
        <v>0</v>
      </c>
      <c r="AB246" t="str">
        <f>VLOOKUP(A246,Дома!$A$2:$H$280,2,0)</f>
        <v>пгт Умба</v>
      </c>
      <c r="AC246">
        <f>VLOOKUP(A246,Дома!$A$2:$H$280,6,0)</f>
        <v>30.9</v>
      </c>
      <c r="AD246" s="26">
        <f t="shared" si="3"/>
        <v>4.8962129614958008E-2</v>
      </c>
    </row>
    <row r="247" spans="1:30" x14ac:dyDescent="0.25">
      <c r="A247">
        <v>447478</v>
      </c>
      <c r="B247">
        <f>VLOOKUP(A247,Дома,5,0)*VLOOKUP(A247,Дома,6,0)</f>
        <v>85.69</v>
      </c>
      <c r="C247">
        <f>SUMIF(ОДПУ!$A$2:$A$351,A247,ОДПУ!$J$2:$J$351)</f>
        <v>4258</v>
      </c>
      <c r="D247" t="str">
        <f>VLOOKUP(A247,ОДПУ!$A$2:$J$351,8,0)</f>
        <v>Одноставочный</v>
      </c>
      <c r="E247">
        <f>IF(D247="Одноставочный",COUNTIFS(ОДПУ!$A$2:$A$351,A247),COUNTIFS(ОДПУ!$A$2:$A$351,A247)/2)</f>
        <v>1</v>
      </c>
      <c r="F247">
        <f>COUNTIFS('Лицевые счета'!$B$2:$B$5860,A247)</f>
        <v>16</v>
      </c>
      <c r="G247">
        <f>COUNTIFS('Лицевые счета'!$B$2:$B$5860,A247,'Лицевые счета'!$F$2:$F$5860,"ФЛ")</f>
        <v>16</v>
      </c>
      <c r="H247">
        <f>COUNTIFS('Лицевые счета'!$B$2:$B$5860,A247,'Лицевые счета'!$F$2:$F$5860,"ЮЛ")</f>
        <v>0</v>
      </c>
      <c r="I247" s="23">
        <f>SUMIFS('Лицевые счета'!$H$2:$H$5860,'Лицевые счета'!$B$2:$B$5860,A247,'Лицевые счета'!$F$2:$F$5860,"ФЛ")</f>
        <v>631.1</v>
      </c>
      <c r="J247">
        <f>SUMIFS('Лицевые счета'!$I$2:$I$5860,'Лицевые счета'!$B$2:$B$5860,A247,'Лицевые счета'!$F$2:$F$5860,"ФЛ")</f>
        <v>36</v>
      </c>
      <c r="K247" s="23">
        <f>SUMIFS('Лицевые счета'!$H$2:$H$5860,'Лицевые счета'!$B$2:$B$5860,A247,'Лицевые счета'!$F$2:$F$5860,"ЮЛ")</f>
        <v>0</v>
      </c>
      <c r="L247" s="23">
        <f>I247+K247</f>
        <v>631.1</v>
      </c>
      <c r="M247" s="23">
        <f>VLOOKUP(A247,Дома,7,0)</f>
        <v>631.1</v>
      </c>
      <c r="N247" s="23">
        <f>M247-L247</f>
        <v>0</v>
      </c>
      <c r="O247">
        <f>COUNTIFS('Л_с и ПУ'!$B$2:$B$4570,A247,'Л_с и ПУ'!$C$2:$C$4570,"&gt;0")</f>
        <v>10</v>
      </c>
      <c r="P247">
        <f>SUMIF('Л_с и ПУ'!$B$2:$B$4570,A247,'Л_с и ПУ'!$C$2:$C$4570)</f>
        <v>10</v>
      </c>
      <c r="Q247">
        <f>SUMIF('Л_с и ПУ'!$B$2:$B$4570,A247,'Л_с и ПУ'!$F$2:$F$4570)</f>
        <v>358</v>
      </c>
      <c r="R247">
        <f>COUNTIFS('Л_с и ПУ'!$B$2:$B$4570,A247,'Л_с и ПУ'!$E$2:$E$4570,"Нет показаний")</f>
        <v>5</v>
      </c>
      <c r="S247">
        <f>SUMIF('Л_с и ПУ'!$B$2:$B$4570,A247,'Л_с и ПУ'!$K$2:$K$4570)</f>
        <v>766.2</v>
      </c>
      <c r="T247">
        <f>COUNTIFS('Л_с и ПУ'!$B$2:$B$4570,A247,'Л_с и ПУ'!$C$2:$C$4570,"0")</f>
        <v>6</v>
      </c>
      <c r="U247">
        <f>SUMIF('Л_с и ПУ'!$B$2:$B$4570,A247,'Л_с и ПУ'!$J$2:$J$4570)</f>
        <v>762.30000000000007</v>
      </c>
      <c r="V247">
        <f>Q247+S247+U247</f>
        <v>1886.5</v>
      </c>
      <c r="W247">
        <f>C247-V247</f>
        <v>2371.5</v>
      </c>
      <c r="X247">
        <f>IF((W247-B247)&gt;0,W247-B247,0)</f>
        <v>2285.81</v>
      </c>
      <c r="Y247" s="26">
        <f>IFERROR(X247/B247,0)</f>
        <v>26.675341346714902</v>
      </c>
      <c r="Z247" s="26">
        <f>O247/F247</f>
        <v>0.625</v>
      </c>
      <c r="AA247" s="26">
        <f>IFERROR(R247/P247,0)</f>
        <v>0.5</v>
      </c>
      <c r="AB247" t="str">
        <f>VLOOKUP(A247,Дома!$A$2:$H$280,2,0)</f>
        <v>г Мурманск</v>
      </c>
      <c r="AC247">
        <f>VLOOKUP(A247,Дома!$A$2:$H$280,6,0)</f>
        <v>45.1</v>
      </c>
      <c r="AD247" s="26">
        <f t="shared" si="3"/>
        <v>6.2560688028852826E-2</v>
      </c>
    </row>
    <row r="248" spans="1:30" x14ac:dyDescent="0.25">
      <c r="A248">
        <v>431380</v>
      </c>
      <c r="B248">
        <f>VLOOKUP(A248,Дома,5,0)*VLOOKUP(A248,Дома,6,0)</f>
        <v>126.91999999999999</v>
      </c>
      <c r="C248">
        <f>SUMIF(ОДПУ!$A$2:$A$351,A248,ОДПУ!$J$2:$J$351)</f>
        <v>3168</v>
      </c>
      <c r="D248" t="str">
        <f>VLOOKUP(A248,ОДПУ!$A$2:$J$351,8,0)</f>
        <v>Одноставочный</v>
      </c>
      <c r="E248">
        <f>IF(D248="Одноставочный",COUNTIFS(ОДПУ!$A$2:$A$351,A248),COUNTIFS(ОДПУ!$A$2:$A$351,A248)/2)</f>
        <v>1</v>
      </c>
      <c r="F248">
        <f>COUNTIFS('Лицевые счета'!$B$2:$B$5860,A248)</f>
        <v>21</v>
      </c>
      <c r="G248">
        <f>COUNTIFS('Лицевые счета'!$B$2:$B$5860,A248,'Лицевые счета'!$F$2:$F$5860,"ФЛ")</f>
        <v>21</v>
      </c>
      <c r="H248">
        <f>COUNTIFS('Лицевые счета'!$B$2:$B$5860,A248,'Лицевые счета'!$F$2:$F$5860,"ЮЛ")</f>
        <v>0</v>
      </c>
      <c r="I248" s="23">
        <f>SUMIFS('Лицевые счета'!$H$2:$H$5860,'Лицевые счета'!$B$2:$B$5860,A248,'Лицевые счета'!$F$2:$F$5860,"ФЛ")</f>
        <v>720.9</v>
      </c>
      <c r="J248">
        <f>SUMIFS('Лицевые счета'!$I$2:$I$5860,'Лицевые счета'!$B$2:$B$5860,A248,'Лицевые счета'!$F$2:$F$5860,"ФЛ")</f>
        <v>32</v>
      </c>
      <c r="K248" s="23">
        <f>SUMIFS('Лицевые счета'!$H$2:$H$5860,'Лицевые счета'!$B$2:$B$5860,A248,'Лицевые счета'!$F$2:$F$5860,"ЮЛ")</f>
        <v>0</v>
      </c>
      <c r="L248" s="23">
        <f>I248+K248</f>
        <v>720.9</v>
      </c>
      <c r="M248" s="23">
        <f>VLOOKUP(A248,Дома,7,0)</f>
        <v>720.9</v>
      </c>
      <c r="N248" s="23">
        <f>M248-L248</f>
        <v>0</v>
      </c>
      <c r="O248">
        <f>COUNTIFS('Л_с и ПУ'!$B$2:$B$4570,A248,'Л_с и ПУ'!$C$2:$C$4570,"&gt;0")</f>
        <v>15</v>
      </c>
      <c r="P248">
        <f>SUMIF('Л_с и ПУ'!$B$2:$B$4570,A248,'Л_с и ПУ'!$C$2:$C$4570)</f>
        <v>21</v>
      </c>
      <c r="Q248">
        <f>SUMIF('Л_с и ПУ'!$B$2:$B$4570,A248,'Л_с и ПУ'!$F$2:$F$4570)</f>
        <v>-636.79999999999995</v>
      </c>
      <c r="R248">
        <f>COUNTIFS('Л_с и ПУ'!$B$2:$B$4570,A248,'Л_с и ПУ'!$E$2:$E$4570,"Нет показаний")</f>
        <v>7</v>
      </c>
      <c r="S248">
        <f>SUMIF('Л_с и ПУ'!$B$2:$B$4570,A248,'Л_с и ПУ'!$K$2:$K$4570)</f>
        <v>711.30000000000007</v>
      </c>
      <c r="T248">
        <f>COUNTIFS('Л_с и ПУ'!$B$2:$B$4570,A248,'Л_с и ПУ'!$C$2:$C$4570,"0")</f>
        <v>6</v>
      </c>
      <c r="U248">
        <f>SUMIF('Л_с и ПУ'!$B$2:$B$4570,A248,'Л_с и ПУ'!$J$2:$J$4570)</f>
        <v>643.20000000000005</v>
      </c>
      <c r="V248">
        <f>Q248+S248+U248</f>
        <v>717.70000000000016</v>
      </c>
      <c r="W248">
        <f>C248-V248</f>
        <v>2450.2999999999997</v>
      </c>
      <c r="X248">
        <f>IF((W248-B248)&gt;0,W248-B248,0)</f>
        <v>2323.3799999999997</v>
      </c>
      <c r="Y248" s="26">
        <f>IFERROR(X248/B248,0)</f>
        <v>18.305861960289946</v>
      </c>
      <c r="Z248" s="26">
        <f>O248/F248</f>
        <v>0.7142857142857143</v>
      </c>
      <c r="AA248" s="26">
        <f>IFERROR(R248/P248,0)</f>
        <v>0.33333333333333331</v>
      </c>
      <c r="AB248" t="str">
        <f>VLOOKUP(A248,Дома!$A$2:$H$280,2,0)</f>
        <v>г Мурманск</v>
      </c>
      <c r="AC248">
        <f>VLOOKUP(A248,Дома!$A$2:$H$280,6,0)</f>
        <v>66.8</v>
      </c>
      <c r="AD248" s="26">
        <f t="shared" si="3"/>
        <v>0.12288447387785136</v>
      </c>
    </row>
    <row r="249" spans="1:30" x14ac:dyDescent="0.25">
      <c r="A249">
        <v>431423</v>
      </c>
      <c r="B249">
        <f>VLOOKUP(A249,Дома,5,0)*VLOOKUP(A249,Дома,6,0)</f>
        <v>41.609999999999992</v>
      </c>
      <c r="C249">
        <f>SUMIF(ОДПУ!$A$2:$A$351,A249,ОДПУ!$J$2:$J$351)</f>
        <v>3042</v>
      </c>
      <c r="D249" t="str">
        <f>VLOOKUP(A249,ОДПУ!$A$2:$J$351,8,0)</f>
        <v>Одноставочный</v>
      </c>
      <c r="E249">
        <f>IF(D249="Одноставочный",COUNTIFS(ОДПУ!$A$2:$A$351,A249),COUNTIFS(ОДПУ!$A$2:$A$351,A249)/2)</f>
        <v>2</v>
      </c>
      <c r="F249">
        <f>COUNTIFS('Лицевые счета'!$B$2:$B$5860,A249)</f>
        <v>8</v>
      </c>
      <c r="G249">
        <f>COUNTIFS('Лицевые счета'!$B$2:$B$5860,A249,'Лицевые счета'!$F$2:$F$5860,"ФЛ")</f>
        <v>8</v>
      </c>
      <c r="H249">
        <f>COUNTIFS('Лицевые счета'!$B$2:$B$5860,A249,'Лицевые счета'!$F$2:$F$5860,"ЮЛ")</f>
        <v>0</v>
      </c>
      <c r="I249" s="23">
        <f>SUMIFS('Лицевые счета'!$H$2:$H$5860,'Лицевые счета'!$B$2:$B$5860,A249,'Лицевые счета'!$F$2:$F$5860,"ФЛ")</f>
        <v>271.8</v>
      </c>
      <c r="J249">
        <f>SUMIFS('Лицевые счета'!$I$2:$I$5860,'Лицевые счета'!$B$2:$B$5860,A249,'Лицевые счета'!$F$2:$F$5860,"ФЛ")</f>
        <v>15</v>
      </c>
      <c r="K249" s="23">
        <f>SUMIFS('Лицевые счета'!$H$2:$H$5860,'Лицевые счета'!$B$2:$B$5860,A249,'Лицевые счета'!$F$2:$F$5860,"ЮЛ")</f>
        <v>0</v>
      </c>
      <c r="L249" s="23">
        <f>I249+K249</f>
        <v>271.8</v>
      </c>
      <c r="M249" s="23">
        <f>VLOOKUP(A249,Дома,7,0)</f>
        <v>543.6</v>
      </c>
      <c r="N249" s="23">
        <f>M249-L249</f>
        <v>271.8</v>
      </c>
      <c r="O249">
        <f>COUNTIFS('Л_с и ПУ'!$B$2:$B$4570,A249,'Л_с и ПУ'!$C$2:$C$4570,"&gt;0")</f>
        <v>7</v>
      </c>
      <c r="P249">
        <f>SUMIF('Л_с и ПУ'!$B$2:$B$4570,A249,'Л_с и ПУ'!$C$2:$C$4570)</f>
        <v>7</v>
      </c>
      <c r="Q249">
        <f>SUMIF('Л_с и ПУ'!$B$2:$B$4570,A249,'Л_с и ПУ'!$F$2:$F$4570)</f>
        <v>304</v>
      </c>
      <c r="R249">
        <f>COUNTIFS('Л_с и ПУ'!$B$2:$B$4570,A249,'Л_с и ПУ'!$E$2:$E$4570,"Нет показаний")</f>
        <v>1</v>
      </c>
      <c r="S249">
        <f>SUMIF('Л_с и ПУ'!$B$2:$B$4570,A249,'Л_с и ПУ'!$K$2:$K$4570)</f>
        <v>118.7</v>
      </c>
      <c r="T249">
        <f>COUNTIFS('Л_с и ПУ'!$B$2:$B$4570,A249,'Л_с и ПУ'!$C$2:$C$4570,"0")</f>
        <v>1</v>
      </c>
      <c r="U249">
        <f>SUMIF('Л_с и ПУ'!$B$2:$B$4570,A249,'Л_с и ПУ'!$J$2:$J$4570)</f>
        <v>132.60000000000002</v>
      </c>
      <c r="V249">
        <f>Q249+S249+U249</f>
        <v>555.29999999999995</v>
      </c>
      <c r="W249">
        <f>C249-V249</f>
        <v>2486.6999999999998</v>
      </c>
      <c r="X249">
        <f>IF((W249-B249)&gt;0,W249-B249,0)</f>
        <v>2445.0899999999997</v>
      </c>
      <c r="Y249" s="26">
        <f>IFERROR(X249/B249,0)</f>
        <v>58.762076423936556</v>
      </c>
      <c r="Z249" s="26">
        <f>O249/F249</f>
        <v>0.875</v>
      </c>
      <c r="AA249" s="26">
        <f>IFERROR(R249/P249,0)</f>
        <v>0.14285714285714285</v>
      </c>
      <c r="AB249" t="str">
        <f>VLOOKUP(A249,Дома!$A$2:$H$280,2,0)</f>
        <v>г Мурманск</v>
      </c>
      <c r="AC249">
        <f>VLOOKUP(A249,Дома!$A$2:$H$280,6,0)</f>
        <v>21.9</v>
      </c>
      <c r="AD249" s="26">
        <f t="shared" si="3"/>
        <v>3.9466570553252839E-2</v>
      </c>
    </row>
    <row r="250" spans="1:30" x14ac:dyDescent="0.25">
      <c r="A250">
        <v>431467</v>
      </c>
      <c r="B250">
        <f>VLOOKUP(A250,Дома,5,0)*VLOOKUP(A250,Дома,6,0)</f>
        <v>77.52</v>
      </c>
      <c r="C250">
        <f>SUMIF(ОДПУ!$A$2:$A$351,A250,ОДПУ!$J$2:$J$351)</f>
        <v>4623</v>
      </c>
      <c r="D250" t="str">
        <f>VLOOKUP(A250,ОДПУ!$A$2:$J$351,8,0)</f>
        <v>Одноставочный</v>
      </c>
      <c r="E250">
        <f>IF(D250="Одноставочный",COUNTIFS(ОДПУ!$A$2:$A$351,A250),COUNTIFS(ОДПУ!$A$2:$A$351,A250)/2)</f>
        <v>1</v>
      </c>
      <c r="F250">
        <f>COUNTIFS('Лицевые счета'!$B$2:$B$5860,A250)</f>
        <v>16</v>
      </c>
      <c r="G250">
        <f>COUNTIFS('Лицевые счета'!$B$2:$B$5860,A250,'Лицевые счета'!$F$2:$F$5860,"ФЛ")</f>
        <v>16</v>
      </c>
      <c r="H250">
        <f>COUNTIFS('Лицевые счета'!$B$2:$B$5860,A250,'Лицевые счета'!$F$2:$F$5860,"ЮЛ")</f>
        <v>0</v>
      </c>
      <c r="I250" s="23">
        <f>SUMIFS('Лицевые счета'!$H$2:$H$5860,'Лицевые счета'!$B$2:$B$5860,A250,'Лицевые счета'!$F$2:$F$5860,"ФЛ")</f>
        <v>554.89999999999986</v>
      </c>
      <c r="J250">
        <f>SUMIFS('Лицевые счета'!$I$2:$I$5860,'Лицевые счета'!$B$2:$B$5860,A250,'Лицевые счета'!$F$2:$F$5860,"ФЛ")</f>
        <v>32</v>
      </c>
      <c r="K250" s="23">
        <f>SUMIFS('Лицевые счета'!$H$2:$H$5860,'Лицевые счета'!$B$2:$B$5860,A250,'Лицевые счета'!$F$2:$F$5860,"ЮЛ")</f>
        <v>0</v>
      </c>
      <c r="L250" s="23">
        <f>I250+K250</f>
        <v>554.89999999999986</v>
      </c>
      <c r="M250" s="23">
        <f>VLOOKUP(A250,Дома,7,0)</f>
        <v>554.9</v>
      </c>
      <c r="N250" s="23">
        <f>M250-L250</f>
        <v>0</v>
      </c>
      <c r="O250">
        <f>COUNTIFS('Л_с и ПУ'!$B$2:$B$4570,A250,'Л_с и ПУ'!$C$2:$C$4570,"&gt;0")</f>
        <v>13</v>
      </c>
      <c r="P250">
        <f>SUMIF('Л_с и ПУ'!$B$2:$B$4570,A250,'Л_с и ПУ'!$C$2:$C$4570)</f>
        <v>13</v>
      </c>
      <c r="Q250">
        <f>SUMIF('Л_с и ПУ'!$B$2:$B$4570,A250,'Л_с и ПУ'!$F$2:$F$4570)</f>
        <v>1100</v>
      </c>
      <c r="R250">
        <f>COUNTIFS('Л_с и ПУ'!$B$2:$B$4570,A250,'Л_с и ПУ'!$E$2:$E$4570,"Нет показаний")</f>
        <v>4</v>
      </c>
      <c r="S250">
        <f>SUMIF('Л_с и ПУ'!$B$2:$B$4570,A250,'Л_с и ПУ'!$K$2:$K$4570)</f>
        <v>593.30000000000007</v>
      </c>
      <c r="T250">
        <f>COUNTIFS('Л_с и ПУ'!$B$2:$B$4570,A250,'Л_с и ПУ'!$C$2:$C$4570,"0")</f>
        <v>3</v>
      </c>
      <c r="U250">
        <f>SUMIF('Л_с и ПУ'!$B$2:$B$4570,A250,'Л_с и ПУ'!$J$2:$J$4570)</f>
        <v>355</v>
      </c>
      <c r="V250">
        <f>Q250+S250+U250</f>
        <v>2048.3000000000002</v>
      </c>
      <c r="W250">
        <f>C250-V250</f>
        <v>2574.6999999999998</v>
      </c>
      <c r="X250">
        <f>IF((W250-B250)&gt;0,W250-B250,0)</f>
        <v>2497.1799999999998</v>
      </c>
      <c r="Y250" s="26">
        <f>IFERROR(X250/B250,0)</f>
        <v>32.213364293085654</v>
      </c>
      <c r="Z250" s="26">
        <f>O250/F250</f>
        <v>0.8125</v>
      </c>
      <c r="AA250" s="26">
        <f>IFERROR(R250/P250,0)</f>
        <v>0.30769230769230771</v>
      </c>
      <c r="AB250" t="str">
        <f>VLOOKUP(A250,Дома!$A$2:$H$280,2,0)</f>
        <v>г Мурманск</v>
      </c>
      <c r="AC250">
        <f>VLOOKUP(A250,Дома!$A$2:$H$280,6,0)</f>
        <v>40.799999999999997</v>
      </c>
      <c r="AD250" s="26">
        <f t="shared" si="3"/>
        <v>7.2110286320254513E-2</v>
      </c>
    </row>
    <row r="251" spans="1:30" x14ac:dyDescent="0.25">
      <c r="A251">
        <v>431343</v>
      </c>
      <c r="B251">
        <f>VLOOKUP(A251,Дома,5,0)*VLOOKUP(A251,Дома,6,0)</f>
        <v>54.91</v>
      </c>
      <c r="C251">
        <f>SUMIF(ОДПУ!$A$2:$A$351,A251,ОДПУ!$J$2:$J$351)</f>
        <v>3186</v>
      </c>
      <c r="D251" t="str">
        <f>VLOOKUP(A251,ОДПУ!$A$2:$J$351,8,0)</f>
        <v>Одноставочный</v>
      </c>
      <c r="E251">
        <f>IF(D251="Одноставочный",COUNTIFS(ОДПУ!$A$2:$A$351,A251),COUNTIFS(ОДПУ!$A$2:$A$351,A251)/2)</f>
        <v>2</v>
      </c>
      <c r="F251">
        <f>COUNTIFS('Лицевые счета'!$B$2:$B$5860,A251)</f>
        <v>8</v>
      </c>
      <c r="G251">
        <f>COUNTIFS('Лицевые счета'!$B$2:$B$5860,A251,'Лицевые счета'!$F$2:$F$5860,"ФЛ")</f>
        <v>8</v>
      </c>
      <c r="H251">
        <f>COUNTIFS('Лицевые счета'!$B$2:$B$5860,A251,'Лицевые счета'!$F$2:$F$5860,"ЮЛ")</f>
        <v>0</v>
      </c>
      <c r="I251" s="23">
        <f>SUMIFS('Лицевые счета'!$H$2:$H$5860,'Лицевые счета'!$B$2:$B$5860,A251,'Лицевые счета'!$F$2:$F$5860,"ФЛ")</f>
        <v>282.89999999999998</v>
      </c>
      <c r="J251">
        <f>SUMIFS('Лицевые счета'!$I$2:$I$5860,'Лицевые счета'!$B$2:$B$5860,A251,'Лицевые счета'!$F$2:$F$5860,"ФЛ")</f>
        <v>12</v>
      </c>
      <c r="K251" s="23">
        <f>SUMIFS('Лицевые счета'!$H$2:$H$5860,'Лицевые счета'!$B$2:$B$5860,A251,'Лицевые счета'!$F$2:$F$5860,"ЮЛ")</f>
        <v>0</v>
      </c>
      <c r="L251" s="23">
        <f>I251+K251</f>
        <v>282.89999999999998</v>
      </c>
      <c r="M251" s="23">
        <f>VLOOKUP(A251,Дома,7,0)</f>
        <v>565.79999999999995</v>
      </c>
      <c r="N251" s="23">
        <f>M251-L251</f>
        <v>282.89999999999998</v>
      </c>
      <c r="O251">
        <f>COUNTIFS('Л_с и ПУ'!$B$2:$B$4570,A251,'Л_с и ПУ'!$C$2:$C$4570,"&gt;0")</f>
        <v>6</v>
      </c>
      <c r="P251">
        <f>SUMIF('Л_с и ПУ'!$B$2:$B$4570,A251,'Л_с и ПУ'!$C$2:$C$4570)</f>
        <v>6</v>
      </c>
      <c r="Q251">
        <f>SUMIF('Л_с и ПУ'!$B$2:$B$4570,A251,'Л_с и ПУ'!$F$2:$F$4570)</f>
        <v>283</v>
      </c>
      <c r="R251">
        <f>COUNTIFS('Л_с и ПУ'!$B$2:$B$4570,A251,'Л_с и ПУ'!$E$2:$E$4570,"Нет показаний")</f>
        <v>1</v>
      </c>
      <c r="S251">
        <f>SUMIF('Л_с и ПУ'!$B$2:$B$4570,A251,'Л_с и ПУ'!$K$2:$K$4570)</f>
        <v>114</v>
      </c>
      <c r="T251">
        <f>COUNTIFS('Л_с и ПУ'!$B$2:$B$4570,A251,'Л_с и ПУ'!$C$2:$C$4570,"0")</f>
        <v>2</v>
      </c>
      <c r="U251">
        <f>SUMIF('Л_с и ПУ'!$B$2:$B$4570,A251,'Л_с и ПУ'!$J$2:$J$4570)</f>
        <v>206</v>
      </c>
      <c r="V251">
        <f>Q251+S251+U251</f>
        <v>603</v>
      </c>
      <c r="W251">
        <f>C251-V251</f>
        <v>2583</v>
      </c>
      <c r="X251">
        <f>IF((W251-B251)&gt;0,W251-B251,0)</f>
        <v>2528.09</v>
      </c>
      <c r="Y251" s="26">
        <f>IFERROR(X251/B251,0)</f>
        <v>46.040611910398837</v>
      </c>
      <c r="Z251" s="26">
        <f>O251/F251</f>
        <v>0.75</v>
      </c>
      <c r="AA251" s="26">
        <f>IFERROR(R251/P251,0)</f>
        <v>0.16666666666666666</v>
      </c>
      <c r="AB251" t="str">
        <f>VLOOKUP(A251,Дома!$A$2:$H$280,2,0)</f>
        <v>г Мурманск</v>
      </c>
      <c r="AC251">
        <f>VLOOKUP(A251,Дома!$A$2:$H$280,6,0)</f>
        <v>28.9</v>
      </c>
      <c r="AD251" s="26">
        <f t="shared" si="3"/>
        <v>4.5440251572327041E-2</v>
      </c>
    </row>
    <row r="252" spans="1:30" x14ac:dyDescent="0.25">
      <c r="A252">
        <v>431288</v>
      </c>
      <c r="B252">
        <f>VLOOKUP(A252,Дома,5,0)*VLOOKUP(A252,Дома,6,0)</f>
        <v>97.09</v>
      </c>
      <c r="C252">
        <f>SUMIF(ОДПУ!$A$2:$A$351,A252,ОДПУ!$J$2:$J$351)</f>
        <v>5107</v>
      </c>
      <c r="D252" t="str">
        <f>VLOOKUP(A252,ОДПУ!$A$2:$J$351,8,0)</f>
        <v>Одноставочный</v>
      </c>
      <c r="E252">
        <f>IF(D252="Одноставочный",COUNTIFS(ОДПУ!$A$2:$A$351,A252),COUNTIFS(ОДПУ!$A$2:$A$351,A252)/2)</f>
        <v>1</v>
      </c>
      <c r="F252">
        <f>COUNTIFS('Лицевые счета'!$B$2:$B$5860,A252)</f>
        <v>16</v>
      </c>
      <c r="G252">
        <f>COUNTIFS('Лицевые счета'!$B$2:$B$5860,A252,'Лицевые счета'!$F$2:$F$5860,"ФЛ")</f>
        <v>16</v>
      </c>
      <c r="H252">
        <f>COUNTIFS('Лицевые счета'!$B$2:$B$5860,A252,'Лицевые счета'!$F$2:$F$5860,"ЮЛ")</f>
        <v>0</v>
      </c>
      <c r="I252" s="23">
        <f>SUMIFS('Лицевые счета'!$H$2:$H$5860,'Лицевые счета'!$B$2:$B$5860,A252,'Лицевые счета'!$F$2:$F$5860,"ФЛ")</f>
        <v>636</v>
      </c>
      <c r="J252">
        <f>SUMIFS('Лицевые счета'!$I$2:$I$5860,'Лицевые счета'!$B$2:$B$5860,A252,'Лицевые счета'!$F$2:$F$5860,"ФЛ")</f>
        <v>30</v>
      </c>
      <c r="K252" s="23">
        <f>SUMIFS('Лицевые счета'!$H$2:$H$5860,'Лицевые счета'!$B$2:$B$5860,A252,'Лицевые счета'!$F$2:$F$5860,"ЮЛ")</f>
        <v>0</v>
      </c>
      <c r="L252" s="23">
        <f>I252+K252</f>
        <v>636</v>
      </c>
      <c r="M252" s="23">
        <f>VLOOKUP(A252,Дома,7,0)</f>
        <v>636</v>
      </c>
      <c r="N252" s="23">
        <f>M252-L252</f>
        <v>0</v>
      </c>
      <c r="O252">
        <f>COUNTIFS('Л_с и ПУ'!$B$2:$B$4570,A252,'Л_с и ПУ'!$C$2:$C$4570,"&gt;0")</f>
        <v>12</v>
      </c>
      <c r="P252">
        <f>SUMIF('Л_с и ПУ'!$B$2:$B$4570,A252,'Л_с и ПУ'!$C$2:$C$4570)</f>
        <v>12</v>
      </c>
      <c r="Q252">
        <f>SUMIF('Л_с и ПУ'!$B$2:$B$4570,A252,'Л_с и ПУ'!$F$2:$F$4570)</f>
        <v>1613</v>
      </c>
      <c r="R252">
        <f>COUNTIFS('Л_с и ПУ'!$B$2:$B$4570,A252,'Л_с и ПУ'!$E$2:$E$4570,"Нет показаний")</f>
        <v>3</v>
      </c>
      <c r="S252">
        <f>SUMIF('Л_с и ПУ'!$B$2:$B$4570,A252,'Л_с и ПУ'!$K$2:$K$4570)</f>
        <v>395.9</v>
      </c>
      <c r="T252">
        <f>COUNTIFS('Л_с и ПУ'!$B$2:$B$4570,A252,'Л_с и ПУ'!$C$2:$C$4570,"0")</f>
        <v>4</v>
      </c>
      <c r="U252">
        <f>SUMIF('Л_с и ПУ'!$B$2:$B$4570,A252,'Л_с и ПУ'!$J$2:$J$4570)</f>
        <v>473</v>
      </c>
      <c r="V252">
        <f>Q252+S252+U252</f>
        <v>2481.9</v>
      </c>
      <c r="W252">
        <f>C252-V252</f>
        <v>2625.1</v>
      </c>
      <c r="X252">
        <f>IF((W252-B252)&gt;0,W252-B252,0)</f>
        <v>2528.0099999999998</v>
      </c>
      <c r="Y252" s="26">
        <f>IFERROR(X252/B252,0)</f>
        <v>26.037799979400553</v>
      </c>
      <c r="Z252" s="26">
        <f>O252/F252</f>
        <v>0.75</v>
      </c>
      <c r="AA252" s="26">
        <f>IFERROR(R252/P252,0)</f>
        <v>0.25</v>
      </c>
      <c r="AB252" t="str">
        <f>VLOOKUP(A252,Дома!$A$2:$H$280,2,0)</f>
        <v>г Мурманск</v>
      </c>
      <c r="AC252">
        <f>VLOOKUP(A252,Дома!$A$2:$H$280,6,0)</f>
        <v>51.1</v>
      </c>
      <c r="AD252" s="26">
        <f t="shared" si="3"/>
        <v>7.3356302038472584E-2</v>
      </c>
    </row>
    <row r="253" spans="1:30" x14ac:dyDescent="0.25">
      <c r="A253">
        <v>431433</v>
      </c>
      <c r="B253">
        <f>VLOOKUP(A253,Дома,5,0)*VLOOKUP(A253,Дома,6,0)</f>
        <v>92.719999999999985</v>
      </c>
      <c r="C253">
        <f>SUMIF(ОДПУ!$A$2:$A$351,A253,ОДПУ!$J$2:$J$351)</f>
        <v>4582</v>
      </c>
      <c r="D253" t="str">
        <f>VLOOKUP(A253,ОДПУ!$A$2:$J$351,8,0)</f>
        <v>Одноставочный</v>
      </c>
      <c r="E253">
        <f>IF(D253="Одноставочный",COUNTIFS(ОДПУ!$A$2:$A$351,A253),COUNTIFS(ОДПУ!$A$2:$A$351,A253)/2)</f>
        <v>2</v>
      </c>
      <c r="F253">
        <f>COUNTIFS('Лицевые счета'!$B$2:$B$5860,A253)</f>
        <v>12</v>
      </c>
      <c r="G253">
        <f>COUNTIFS('Лицевые счета'!$B$2:$B$5860,A253,'Лицевые счета'!$F$2:$F$5860,"ФЛ")</f>
        <v>12</v>
      </c>
      <c r="H253">
        <f>COUNTIFS('Лицевые счета'!$B$2:$B$5860,A253,'Лицевые счета'!$F$2:$F$5860,"ЮЛ")</f>
        <v>0</v>
      </c>
      <c r="I253" s="23">
        <f>SUMIFS('Лицевые счета'!$H$2:$H$5860,'Лицевые счета'!$B$2:$B$5860,A253,'Лицевые счета'!$F$2:$F$5860,"ФЛ")</f>
        <v>348.3</v>
      </c>
      <c r="J253">
        <f>SUMIFS('Лицевые счета'!$I$2:$I$5860,'Лицевые счета'!$B$2:$B$5860,A253,'Лицевые счета'!$F$2:$F$5860,"ФЛ")</f>
        <v>35</v>
      </c>
      <c r="K253" s="23">
        <f>SUMIFS('Лицевые счета'!$H$2:$H$5860,'Лицевые счета'!$B$2:$B$5860,A253,'Лицевые счета'!$F$2:$F$5860,"ЮЛ")</f>
        <v>0</v>
      </c>
      <c r="L253" s="23">
        <f>I253+K253</f>
        <v>348.3</v>
      </c>
      <c r="M253" s="23">
        <f>VLOOKUP(A253,Дома,7,0)</f>
        <v>696.6</v>
      </c>
      <c r="N253" s="23">
        <f>M253-L253</f>
        <v>348.3</v>
      </c>
      <c r="O253">
        <f>COUNTIFS('Л_с и ПУ'!$B$2:$B$4570,A253,'Л_с и ПУ'!$C$2:$C$4570,"&gt;0")</f>
        <v>6</v>
      </c>
      <c r="P253">
        <f>SUMIF('Л_с и ПУ'!$B$2:$B$4570,A253,'Л_с и ПУ'!$C$2:$C$4570)</f>
        <v>6</v>
      </c>
      <c r="Q253">
        <f>SUMIF('Л_с и ПУ'!$B$2:$B$4570,A253,'Л_с и ПУ'!$F$2:$F$4570)</f>
        <v>600</v>
      </c>
      <c r="R253">
        <f>COUNTIFS('Л_с и ПУ'!$B$2:$B$4570,A253,'Л_с и ПУ'!$E$2:$E$4570,"Нет показаний")</f>
        <v>4</v>
      </c>
      <c r="S253">
        <f>SUMIF('Л_с и ПУ'!$B$2:$B$4570,A253,'Л_с и ПУ'!$K$2:$K$4570)</f>
        <v>625.70000000000005</v>
      </c>
      <c r="T253">
        <f>COUNTIFS('Л_с и ПУ'!$B$2:$B$4570,A253,'Л_с и ПУ'!$C$2:$C$4570,"0")</f>
        <v>6</v>
      </c>
      <c r="U253">
        <f>SUMIF('Л_с и ПУ'!$B$2:$B$4570,A253,'Л_с и ПУ'!$J$2:$J$4570)</f>
        <v>718.8</v>
      </c>
      <c r="V253">
        <f>Q253+S253+U253</f>
        <v>1944.5</v>
      </c>
      <c r="W253">
        <f>C253-V253</f>
        <v>2637.5</v>
      </c>
      <c r="X253">
        <f>IF((W253-B253)&gt;0,W253-B253,0)</f>
        <v>2544.7800000000002</v>
      </c>
      <c r="Y253" s="26">
        <f>IFERROR(X253/B253,0)</f>
        <v>27.445858498705789</v>
      </c>
      <c r="Z253" s="26">
        <f>O253/F253</f>
        <v>0.5</v>
      </c>
      <c r="AA253" s="26">
        <f>IFERROR(R253/P253,0)</f>
        <v>0.66666666666666663</v>
      </c>
      <c r="AB253" t="str">
        <f>VLOOKUP(A253,Дома!$A$2:$H$280,2,0)</f>
        <v>г Мурманск</v>
      </c>
      <c r="AC253">
        <f>VLOOKUP(A253,Дома!$A$2:$H$280,6,0)</f>
        <v>48.8</v>
      </c>
      <c r="AD253" s="26">
        <f t="shared" si="3"/>
        <v>0.11759036144578312</v>
      </c>
    </row>
    <row r="254" spans="1:30" x14ac:dyDescent="0.25">
      <c r="A254">
        <v>431561</v>
      </c>
      <c r="B254">
        <f>VLOOKUP(A254,Дома,5,0)*VLOOKUP(A254,Дома,6,0)</f>
        <v>91.199999999999989</v>
      </c>
      <c r="C254">
        <f>SUMIF(ОДПУ!$A$2:$A$351,A254,ОДПУ!$J$2:$J$351)</f>
        <v>4306</v>
      </c>
      <c r="D254" t="str">
        <f>VLOOKUP(A254,ОДПУ!$A$2:$J$351,8,0)</f>
        <v>Одноставочный</v>
      </c>
      <c r="E254">
        <f>IF(D254="Одноставочный",COUNTIFS(ОДПУ!$A$2:$A$351,A254),COUNTIFS(ОДПУ!$A$2:$A$351,A254)/2)</f>
        <v>1</v>
      </c>
      <c r="F254">
        <f>COUNTIFS('Лицевые счета'!$B$2:$B$5860,A254)</f>
        <v>10</v>
      </c>
      <c r="G254">
        <f>COUNTIFS('Лицевые счета'!$B$2:$B$5860,A254,'Лицевые счета'!$F$2:$F$5860,"ФЛ")</f>
        <v>10</v>
      </c>
      <c r="H254">
        <f>COUNTIFS('Лицевые счета'!$B$2:$B$5860,A254,'Лицевые счета'!$F$2:$F$5860,"ЮЛ")</f>
        <v>0</v>
      </c>
      <c r="I254" s="23">
        <f>SUMIFS('Лицевые счета'!$H$2:$H$5860,'Лицевые счета'!$B$2:$B$5860,A254,'Лицевые счета'!$F$2:$F$5860,"ФЛ")</f>
        <v>415.00000000000006</v>
      </c>
      <c r="J254">
        <f>SUMIFS('Лицевые счета'!$I$2:$I$5860,'Лицевые счета'!$B$2:$B$5860,A254,'Лицевые счета'!$F$2:$F$5860,"ФЛ")</f>
        <v>25</v>
      </c>
      <c r="K254" s="23">
        <f>SUMIFS('Лицевые счета'!$H$2:$H$5860,'Лицевые счета'!$B$2:$B$5860,A254,'Лицевые счета'!$F$2:$F$5860,"ЮЛ")</f>
        <v>0</v>
      </c>
      <c r="L254" s="23">
        <f>I254+K254</f>
        <v>415.00000000000006</v>
      </c>
      <c r="M254" s="23">
        <f>VLOOKUP(A254,Дома,7,0)</f>
        <v>415</v>
      </c>
      <c r="N254" s="23">
        <f>M254-L254</f>
        <v>0</v>
      </c>
      <c r="O254">
        <f>COUNTIFS('Л_с и ПУ'!$B$2:$B$4570,A254,'Л_с и ПУ'!$C$2:$C$4570,"&gt;0")</f>
        <v>5</v>
      </c>
      <c r="P254">
        <f>SUMIF('Л_с и ПУ'!$B$2:$B$4570,A254,'Л_с и ПУ'!$C$2:$C$4570)</f>
        <v>5</v>
      </c>
      <c r="Q254">
        <f>SUMIF('Л_с и ПУ'!$B$2:$B$4570,A254,'Л_с и ПУ'!$F$2:$F$4570)</f>
        <v>692</v>
      </c>
      <c r="R254">
        <f>COUNTIFS('Л_с и ПУ'!$B$2:$B$4570,A254,'Л_с и ПУ'!$E$2:$E$4570,"Нет показаний")</f>
        <v>2</v>
      </c>
      <c r="S254">
        <f>SUMIF('Л_с и ПУ'!$B$2:$B$4570,A254,'Л_с и ПУ'!$K$2:$K$4570)</f>
        <v>313.39999999999998</v>
      </c>
      <c r="T254">
        <f>COUNTIFS('Л_с и ПУ'!$B$2:$B$4570,A254,'Л_с и ПУ'!$C$2:$C$4570,"0")</f>
        <v>5</v>
      </c>
      <c r="U254">
        <f>SUMIF('Л_с и ПУ'!$B$2:$B$4570,A254,'Л_с и ПУ'!$J$2:$J$4570)</f>
        <v>619.50000000000011</v>
      </c>
      <c r="V254">
        <f>Q254+S254+U254</f>
        <v>1624.9</v>
      </c>
      <c r="W254">
        <f>C254-V254</f>
        <v>2681.1</v>
      </c>
      <c r="X254">
        <f>IF((W254-B254)&gt;0,W254-B254,0)</f>
        <v>2589.9</v>
      </c>
      <c r="Y254" s="26">
        <f>IFERROR(X254/B254,0)</f>
        <v>28.39802631578948</v>
      </c>
      <c r="Z254" s="26">
        <f>O254/F254</f>
        <v>0.5</v>
      </c>
      <c r="AA254" s="26">
        <f>IFERROR(R254/P254,0)</f>
        <v>0.4</v>
      </c>
      <c r="AB254" t="str">
        <f>VLOOKUP(A254,Дома!$A$2:$H$280,2,0)</f>
        <v>г Мурманск</v>
      </c>
      <c r="AC254">
        <f>VLOOKUP(A254,Дома!$A$2:$H$280,6,0)</f>
        <v>48</v>
      </c>
      <c r="AD254" s="26">
        <f t="shared" si="3"/>
        <v>3.2746623004502665E-2</v>
      </c>
    </row>
    <row r="255" spans="1:30" x14ac:dyDescent="0.25">
      <c r="A255">
        <v>431477</v>
      </c>
      <c r="B255">
        <f>VLOOKUP(A255,Дома,5,0)*VLOOKUP(A255,Дома,6,0)</f>
        <v>383.61</v>
      </c>
      <c r="C255">
        <f>SUMIF(ОДПУ!$A$2:$A$351,A255,ОДПУ!$J$2:$J$351)</f>
        <v>4731</v>
      </c>
      <c r="D255" t="str">
        <f>VLOOKUP(A255,ОДПУ!$A$2:$J$351,8,0)</f>
        <v>Одноставочный</v>
      </c>
      <c r="E255">
        <f>IF(D255="Одноставочный",COUNTIFS(ОДПУ!$A$2:$A$351,A255),COUNTIFS(ОДПУ!$A$2:$A$351,A255)/2)</f>
        <v>2</v>
      </c>
      <c r="F255">
        <f>COUNTIFS('Лицевые счета'!$B$2:$B$5860,A255)</f>
        <v>16</v>
      </c>
      <c r="G255">
        <f>COUNTIFS('Лицевые счета'!$B$2:$B$5860,A255,'Лицевые счета'!$F$2:$F$5860,"ФЛ")</f>
        <v>16</v>
      </c>
      <c r="H255">
        <f>COUNTIFS('Лицевые счета'!$B$2:$B$5860,A255,'Лицевые счета'!$F$2:$F$5860,"ЮЛ")</f>
        <v>0</v>
      </c>
      <c r="I255" s="23">
        <f>SUMIFS('Лицевые счета'!$H$2:$H$5860,'Лицевые счета'!$B$2:$B$5860,A255,'Лицевые счета'!$F$2:$F$5860,"ФЛ")</f>
        <v>537.59999999999991</v>
      </c>
      <c r="J255">
        <f>SUMIFS('Лицевые счета'!$I$2:$I$5860,'Лицевые счета'!$B$2:$B$5860,A255,'Лицевые счета'!$F$2:$F$5860,"ФЛ")</f>
        <v>35</v>
      </c>
      <c r="K255" s="23">
        <f>SUMIFS('Лицевые счета'!$H$2:$H$5860,'Лицевые счета'!$B$2:$B$5860,A255,'Лицевые счета'!$F$2:$F$5860,"ЮЛ")</f>
        <v>0</v>
      </c>
      <c r="L255" s="23">
        <f>I255+K255</f>
        <v>537.59999999999991</v>
      </c>
      <c r="M255" s="23">
        <f>VLOOKUP(A255,Дома,7,0)</f>
        <v>1465.8</v>
      </c>
      <c r="N255" s="23">
        <f>M255-L255</f>
        <v>928.2</v>
      </c>
      <c r="O255">
        <f>COUNTIFS('Л_с и ПУ'!$B$2:$B$4570,A255,'Л_с и ПУ'!$C$2:$C$4570,"&gt;0")</f>
        <v>1</v>
      </c>
      <c r="P255">
        <f>SUMIF('Л_с и ПУ'!$B$2:$B$4570,A255,'Л_с и ПУ'!$C$2:$C$4570)</f>
        <v>1</v>
      </c>
      <c r="Q255">
        <f>SUMIF('Л_с и ПУ'!$B$2:$B$4570,A255,'Л_с и ПУ'!$F$2:$F$4570)</f>
        <v>0</v>
      </c>
      <c r="R255">
        <f>COUNTIFS('Л_с и ПУ'!$B$2:$B$4570,A255,'Л_с и ПУ'!$E$2:$E$4570,"Нет показаний")</f>
        <v>0</v>
      </c>
      <c r="S255">
        <f>SUMIF('Л_с и ПУ'!$B$2:$B$4570,A255,'Л_с и ПУ'!$K$2:$K$4570)</f>
        <v>0</v>
      </c>
      <c r="T255">
        <f>COUNTIFS('Л_с и ПУ'!$B$2:$B$4570,A255,'Л_с и ПУ'!$C$2:$C$4570,"0")</f>
        <v>15</v>
      </c>
      <c r="U255">
        <f>SUMIF('Л_с и ПУ'!$B$2:$B$4570,A255,'Л_с и ПУ'!$J$2:$J$4570)</f>
        <v>2028.7</v>
      </c>
      <c r="V255">
        <f>Q255+S255+U255</f>
        <v>2028.7</v>
      </c>
      <c r="W255">
        <f>C255-V255</f>
        <v>2702.3</v>
      </c>
      <c r="X255">
        <f>IF((W255-B255)&gt;0,W255-B255,0)</f>
        <v>2318.69</v>
      </c>
      <c r="Y255" s="26">
        <f>IFERROR(X255/B255,0)</f>
        <v>6.0443940460363388</v>
      </c>
      <c r="Z255" s="26">
        <f>O255/F255</f>
        <v>6.25E-2</v>
      </c>
      <c r="AA255" s="26">
        <f>IFERROR(R255/P255,0)</f>
        <v>0</v>
      </c>
      <c r="AB255" t="str">
        <f>VLOOKUP(A255,Дома!$A$2:$H$280,2,0)</f>
        <v>г Мурманск</v>
      </c>
      <c r="AC255">
        <f>VLOOKUP(A255,Дома!$A$2:$H$280,6,0)</f>
        <v>201.9</v>
      </c>
      <c r="AD255" s="26">
        <f t="shared" si="3"/>
        <v>0.18203949147957807</v>
      </c>
    </row>
    <row r="256" spans="1:30" x14ac:dyDescent="0.25">
      <c r="A256">
        <v>425364</v>
      </c>
      <c r="B256">
        <f>VLOOKUP(A256,Дома,5,0)*VLOOKUP(A256,Дома,6,0)</f>
        <v>240.35</v>
      </c>
      <c r="C256">
        <f>SUMIF(ОДПУ!$A$2:$A$351,A256,ОДПУ!$J$2:$J$351)</f>
        <v>5524</v>
      </c>
      <c r="D256" t="str">
        <f>VLOOKUP(A256,ОДПУ!$A$2:$J$351,8,0)</f>
        <v>Одноставочный</v>
      </c>
      <c r="E256">
        <f>IF(D256="Одноставочный",COUNTIFS(ОДПУ!$A$2:$A$351,A256),COUNTIFS(ОДПУ!$A$2:$A$351,A256)/2)</f>
        <v>1</v>
      </c>
      <c r="F256">
        <f>COUNTIFS('Лицевые счета'!$B$2:$B$5860,A256)</f>
        <v>22</v>
      </c>
      <c r="G256">
        <f>COUNTIFS('Лицевые счета'!$B$2:$B$5860,A256,'Лицевые счета'!$F$2:$F$5860,"ФЛ")</f>
        <v>22</v>
      </c>
      <c r="H256">
        <f>COUNTIFS('Лицевые счета'!$B$2:$B$5860,A256,'Лицевые счета'!$F$2:$F$5860,"ЮЛ")</f>
        <v>0</v>
      </c>
      <c r="I256" s="23">
        <f>SUMIFS('Лицевые счета'!$H$2:$H$5860,'Лицевые счета'!$B$2:$B$5860,A256,'Лицевые счета'!$F$2:$F$5860,"ФЛ")</f>
        <v>977.49999999999989</v>
      </c>
      <c r="J256">
        <f>SUMIFS('Лицевые счета'!$I$2:$I$5860,'Лицевые счета'!$B$2:$B$5860,A256,'Лицевые счета'!$F$2:$F$5860,"ФЛ")</f>
        <v>43</v>
      </c>
      <c r="K256" s="23">
        <f>SUMIFS('Лицевые счета'!$H$2:$H$5860,'Лицевые счета'!$B$2:$B$5860,A256,'Лицевые счета'!$F$2:$F$5860,"ЮЛ")</f>
        <v>0</v>
      </c>
      <c r="L256" s="23">
        <f>I256+K256</f>
        <v>977.49999999999989</v>
      </c>
      <c r="M256" s="23">
        <f>VLOOKUP(A256,Дома,7,0)</f>
        <v>1109.0999999999999</v>
      </c>
      <c r="N256" s="23">
        <f>M256-L256</f>
        <v>131.60000000000002</v>
      </c>
      <c r="O256">
        <f>COUNTIFS('Л_с и ПУ'!$B$2:$B$4570,A256,'Л_с и ПУ'!$C$2:$C$4570,"&gt;0")</f>
        <v>19</v>
      </c>
      <c r="P256">
        <f>SUMIF('Л_с и ПУ'!$B$2:$B$4570,A256,'Л_с и ПУ'!$C$2:$C$4570)</f>
        <v>19</v>
      </c>
      <c r="Q256">
        <f>SUMIF('Л_с и ПУ'!$B$2:$B$4570,A256,'Л_с и ПУ'!$F$2:$F$4570)</f>
        <v>1880</v>
      </c>
      <c r="R256">
        <f>COUNTIFS('Л_с и ПУ'!$B$2:$B$4570,A256,'Л_с и ПУ'!$E$2:$E$4570,"Нет показаний")</f>
        <v>5</v>
      </c>
      <c r="S256">
        <f>SUMIF('Л_с и ПУ'!$B$2:$B$4570,A256,'Л_с и ПУ'!$K$2:$K$4570)</f>
        <v>620.70000000000005</v>
      </c>
      <c r="T256">
        <f>COUNTIFS('Л_с и ПУ'!$B$2:$B$4570,A256,'Л_с и ПУ'!$C$2:$C$4570,"0")</f>
        <v>3</v>
      </c>
      <c r="U256">
        <f>SUMIF('Л_с и ПУ'!$B$2:$B$4570,A256,'Л_с и ПУ'!$J$2:$J$4570)</f>
        <v>302.7</v>
      </c>
      <c r="V256">
        <f>Q256+S256+U256</f>
        <v>2803.3999999999996</v>
      </c>
      <c r="W256">
        <f>C256-V256</f>
        <v>2720.6000000000004</v>
      </c>
      <c r="X256">
        <f>IF((W256-B256)&gt;0,W256-B256,0)</f>
        <v>2480.2500000000005</v>
      </c>
      <c r="Y256" s="26">
        <f>IFERROR(X256/B256,0)</f>
        <v>10.319325982941546</v>
      </c>
      <c r="Z256" s="26">
        <f>O256/F256</f>
        <v>0.86363636363636365</v>
      </c>
      <c r="AA256" s="26">
        <f>IFERROR(R256/P256,0)</f>
        <v>0.26315789473684209</v>
      </c>
      <c r="AB256" t="str">
        <f>VLOOKUP(A256,Дома!$A$2:$H$280,2,0)</f>
        <v>г Мурманск</v>
      </c>
      <c r="AC256">
        <f>VLOOKUP(A256,Дома!$A$2:$H$280,6,0)</f>
        <v>126.5</v>
      </c>
      <c r="AD256" s="26">
        <f t="shared" si="3"/>
        <v>0.2265806913845603</v>
      </c>
    </row>
    <row r="257" spans="1:30" x14ac:dyDescent="0.25">
      <c r="A257">
        <v>425332</v>
      </c>
      <c r="B257">
        <f>VLOOKUP(A257,Дома,5,0)*VLOOKUP(A257,Дома,6,0)</f>
        <v>101.84</v>
      </c>
      <c r="C257">
        <f>SUMIF(ОДПУ!$A$2:$A$351,A257,ОДПУ!$J$2:$J$351)</f>
        <v>4611</v>
      </c>
      <c r="D257" t="str">
        <f>VLOOKUP(A257,ОДПУ!$A$2:$J$351,8,0)</f>
        <v>Одноставочный</v>
      </c>
      <c r="E257">
        <f>IF(D257="Одноставочный",COUNTIFS(ОДПУ!$A$2:$A$351,A257),COUNTIFS(ОДПУ!$A$2:$A$351,A257)/2)</f>
        <v>1</v>
      </c>
      <c r="F257">
        <f>COUNTIFS('Лицевые счета'!$B$2:$B$5860,A257)</f>
        <v>10</v>
      </c>
      <c r="G257">
        <f>COUNTIFS('Лицевые счета'!$B$2:$B$5860,A257,'Лицевые счета'!$F$2:$F$5860,"ФЛ")</f>
        <v>8</v>
      </c>
      <c r="H257">
        <f>COUNTIFS('Лицевые счета'!$B$2:$B$5860,A257,'Лицевые счета'!$F$2:$F$5860,"ЮЛ")</f>
        <v>2</v>
      </c>
      <c r="I257" s="23">
        <f>SUMIFS('Лицевые счета'!$H$2:$H$5860,'Лицевые счета'!$B$2:$B$5860,A257,'Лицевые счета'!$F$2:$F$5860,"ФЛ")</f>
        <v>360.29999999999995</v>
      </c>
      <c r="J257">
        <f>SUMIFS('Лицевые счета'!$I$2:$I$5860,'Лицевые счета'!$B$2:$B$5860,A257,'Лицевые счета'!$F$2:$F$5860,"ФЛ")</f>
        <v>8</v>
      </c>
      <c r="K257" s="23">
        <f>SUMIFS('Лицевые счета'!$H$2:$H$5860,'Лицевые счета'!$B$2:$B$5860,A257,'Лицевые счета'!$F$2:$F$5860,"ЮЛ")</f>
        <v>198</v>
      </c>
      <c r="L257" s="23">
        <f>I257+K257</f>
        <v>558.29999999999995</v>
      </c>
      <c r="M257" s="23">
        <f>VLOOKUP(A257,Дома,7,0)</f>
        <v>558.29999999999995</v>
      </c>
      <c r="N257" s="23">
        <f>M257-L257</f>
        <v>0</v>
      </c>
      <c r="O257">
        <f>COUNTIFS('Л_с и ПУ'!$B$2:$B$4570,A257,'Л_с и ПУ'!$C$2:$C$4570,"&gt;0")</f>
        <v>10</v>
      </c>
      <c r="P257">
        <f>SUMIF('Л_с и ПУ'!$B$2:$B$4570,A257,'Л_с и ПУ'!$C$2:$C$4570)</f>
        <v>10</v>
      </c>
      <c r="Q257">
        <f>SUMIF('Л_с и ПУ'!$B$2:$B$4570,A257,'Л_с и ПУ'!$F$2:$F$4570)</f>
        <v>862.50199999999995</v>
      </c>
      <c r="R257">
        <f>COUNTIFS('Л_с и ПУ'!$B$2:$B$4570,A257,'Л_с и ПУ'!$E$2:$E$4570,"Нет показаний")</f>
        <v>2</v>
      </c>
      <c r="S257">
        <f>SUMIF('Л_с и ПУ'!$B$2:$B$4570,A257,'Л_с и ПУ'!$K$2:$K$4570)</f>
        <v>264.10000000000002</v>
      </c>
      <c r="T257">
        <f>COUNTIFS('Л_с и ПУ'!$B$2:$B$4570,A257,'Л_с и ПУ'!$C$2:$C$4570,"0")</f>
        <v>0</v>
      </c>
      <c r="U257">
        <f>SUMIF('Л_с и ПУ'!$B$2:$B$4570,A257,'Л_с и ПУ'!$J$2:$J$4570)</f>
        <v>0</v>
      </c>
      <c r="V257">
        <f>Q257+S257+U257</f>
        <v>1126.6019999999999</v>
      </c>
      <c r="W257">
        <f>C257-V257</f>
        <v>3484.3980000000001</v>
      </c>
      <c r="X257">
        <f>IF((W257-B257)&gt;0,W257-B257,0)</f>
        <v>3382.558</v>
      </c>
      <c r="Y257" s="26">
        <f>IFERROR(X257/B257,0)</f>
        <v>33.214434406912801</v>
      </c>
      <c r="Z257" s="26">
        <f>O257/F257</f>
        <v>1</v>
      </c>
      <c r="AA257" s="26">
        <f>IFERROR(R257/P257,0)</f>
        <v>0.2</v>
      </c>
      <c r="AB257" t="str">
        <f>VLOOKUP(A257,Дома!$A$2:$H$280,2,0)</f>
        <v>г Мурманск</v>
      </c>
      <c r="AC257">
        <f>VLOOKUP(A257,Дома!$A$2:$H$280,6,0)</f>
        <v>53.6</v>
      </c>
      <c r="AD257" s="26">
        <f t="shared" si="3"/>
        <v>0.10438169425511198</v>
      </c>
    </row>
    <row r="258" spans="1:30" x14ac:dyDescent="0.25">
      <c r="A258">
        <v>1603</v>
      </c>
      <c r="B258">
        <f>VLOOKUP(A258,Дома,5,0)*VLOOKUP(A258,Дома,6,0)</f>
        <v>88.35</v>
      </c>
      <c r="C258">
        <f>SUMIF(ОДПУ!$A$2:$A$351,A258,ОДПУ!$J$2:$J$351)</f>
        <v>1370</v>
      </c>
      <c r="D258" t="str">
        <f>VLOOKUP(A258,ОДПУ!$A$2:$J$351,8,0)</f>
        <v>Одноставочный</v>
      </c>
      <c r="E258">
        <f>IF(D258="Одноставочный",COUNTIFS(ОДПУ!$A$2:$A$351,A258),COUNTIFS(ОДПУ!$A$2:$A$351,A258)/2)</f>
        <v>1</v>
      </c>
      <c r="F258">
        <f>COUNTIFS('Лицевые счета'!$B$2:$B$5860,A258)</f>
        <v>12</v>
      </c>
      <c r="G258">
        <f>COUNTIFS('Лицевые счета'!$B$2:$B$5860,A258,'Лицевые счета'!$F$2:$F$5860,"ФЛ")</f>
        <v>12</v>
      </c>
      <c r="H258">
        <f>COUNTIFS('Лицевые счета'!$B$2:$B$5860,A258,'Лицевые счета'!$F$2:$F$5860,"ЮЛ")</f>
        <v>0</v>
      </c>
      <c r="I258" s="23">
        <f>SUMIFS('Лицевые счета'!$H$2:$H$5860,'Лицевые счета'!$B$2:$B$5860,A258,'Лицевые счета'!$F$2:$F$5860,"ФЛ")</f>
        <v>513.5</v>
      </c>
      <c r="J258">
        <f>SUMIFS('Лицевые счета'!$I$2:$I$5860,'Лицевые счета'!$B$2:$B$5860,A258,'Лицевые счета'!$F$2:$F$5860,"ФЛ")</f>
        <v>24</v>
      </c>
      <c r="K258" s="23">
        <f>SUMIFS('Лицевые счета'!$H$2:$H$5860,'Лицевые счета'!$B$2:$B$5860,A258,'Лицевые счета'!$F$2:$F$5860,"ЮЛ")</f>
        <v>0</v>
      </c>
      <c r="L258" s="23">
        <f>I258+K258</f>
        <v>513.5</v>
      </c>
      <c r="M258" s="23">
        <f>VLOOKUP(A258,Дома,7,0)</f>
        <v>513.5</v>
      </c>
      <c r="N258" s="23">
        <f>M258-L258</f>
        <v>0</v>
      </c>
      <c r="O258">
        <f>COUNTIFS('Л_с и ПУ'!$B$2:$B$4570,A258,'Л_с и ПУ'!$C$2:$C$4570,"&gt;0")</f>
        <v>10</v>
      </c>
      <c r="P258">
        <f>SUMIF('Л_с и ПУ'!$B$2:$B$4570,A258,'Л_с и ПУ'!$C$2:$C$4570)</f>
        <v>10</v>
      </c>
      <c r="Q258">
        <f>SUMIF('Л_с и ПУ'!$B$2:$B$4570,A258,'Л_с и ПУ'!$F$2:$F$4570)</f>
        <v>-2250.4</v>
      </c>
      <c r="R258">
        <f>COUNTIFS('Л_с и ПУ'!$B$2:$B$4570,A258,'Л_с и ПУ'!$E$2:$E$4570,"Нет показаний")</f>
        <v>2</v>
      </c>
      <c r="S258">
        <f>SUMIF('Л_с и ПУ'!$B$2:$B$4570,A258,'Л_с и ПУ'!$K$2:$K$4570)</f>
        <v>335.2</v>
      </c>
      <c r="T258">
        <f>COUNTIFS('Л_с и ПУ'!$B$2:$B$4570,A258,'Л_с и ПУ'!$C$2:$C$4570,"0")</f>
        <v>2</v>
      </c>
      <c r="U258">
        <f>SUMIF('Л_с и ПУ'!$B$2:$B$4570,A258,'Л_с и ПУ'!$J$2:$J$4570)</f>
        <v>375.4</v>
      </c>
      <c r="V258">
        <f>Q258+S258+U258</f>
        <v>-1539.8000000000002</v>
      </c>
      <c r="W258">
        <f>C258-V258</f>
        <v>2909.8</v>
      </c>
      <c r="X258">
        <f>IF((W258-B258)&gt;0,W258-B258,0)</f>
        <v>2821.4500000000003</v>
      </c>
      <c r="Y258" s="26">
        <f>IFERROR(X258/B258,0)</f>
        <v>31.934917940011324</v>
      </c>
      <c r="Z258" s="26">
        <f>O258/F258</f>
        <v>0.83333333333333337</v>
      </c>
      <c r="AA258" s="26">
        <f>IFERROR(R258/P258,0)</f>
        <v>0.2</v>
      </c>
      <c r="AB258" t="str">
        <f>VLOOKUP(A258,Дома!$A$2:$H$280,2,0)</f>
        <v>нп Африканда 2</v>
      </c>
      <c r="AC258">
        <f>VLOOKUP(A258,Дома!$A$2:$H$280,6,0)</f>
        <v>46.5</v>
      </c>
      <c r="AD258" s="26">
        <f t="shared" si="3"/>
        <v>5.0226830848995464E-2</v>
      </c>
    </row>
    <row r="259" spans="1:30" x14ac:dyDescent="0.25">
      <c r="A259">
        <v>431422</v>
      </c>
      <c r="B259">
        <f>VLOOKUP(A259,Дома,5,0)*VLOOKUP(A259,Дома,6,0)</f>
        <v>130.53</v>
      </c>
      <c r="C259">
        <f>SUMIF(ОДПУ!$A$2:$A$351,A259,ОДПУ!$J$2:$J$351)</f>
        <v>4560</v>
      </c>
      <c r="D259" t="str">
        <f>VLOOKUP(A259,ОДПУ!$A$2:$J$351,8,0)</f>
        <v>Одноставочный</v>
      </c>
      <c r="E259">
        <f>IF(D259="Одноставочный",COUNTIFS(ОДПУ!$A$2:$A$351,A259),COUNTIFS(ОДПУ!$A$2:$A$351,A259)/2)</f>
        <v>1</v>
      </c>
      <c r="F259">
        <f>COUNTIFS('Лицевые счета'!$B$2:$B$5860,A259)</f>
        <v>13</v>
      </c>
      <c r="G259">
        <f>COUNTIFS('Лицевые счета'!$B$2:$B$5860,A259,'Лицевые счета'!$F$2:$F$5860,"ФЛ")</f>
        <v>12</v>
      </c>
      <c r="H259">
        <f>COUNTIFS('Лицевые счета'!$B$2:$B$5860,A259,'Лицевые счета'!$F$2:$F$5860,"ЮЛ")</f>
        <v>1</v>
      </c>
      <c r="I259" s="23">
        <f>SUMIFS('Лицевые счета'!$H$2:$H$5860,'Лицевые счета'!$B$2:$B$5860,A259,'Лицевые счета'!$F$2:$F$5860,"ФЛ")</f>
        <v>607.5</v>
      </c>
      <c r="J259">
        <f>SUMIFS('Лицевые счета'!$I$2:$I$5860,'Лицевые счета'!$B$2:$B$5860,A259,'Лицевые счета'!$F$2:$F$5860,"ФЛ")</f>
        <v>29</v>
      </c>
      <c r="K259" s="23">
        <f>SUMIFS('Лицевые счета'!$H$2:$H$5860,'Лицевые счета'!$B$2:$B$5860,A259,'Лицевые счета'!$F$2:$F$5860,"ЮЛ")</f>
        <v>158</v>
      </c>
      <c r="L259" s="23">
        <f>I259+K259</f>
        <v>765.5</v>
      </c>
      <c r="M259" s="23">
        <f>VLOOKUP(A259,Дома,7,0)</f>
        <v>925.8</v>
      </c>
      <c r="N259" s="23">
        <f>M259-L259</f>
        <v>160.29999999999995</v>
      </c>
      <c r="O259">
        <f>COUNTIFS('Л_с и ПУ'!$B$2:$B$4570,A259,'Л_с и ПУ'!$C$2:$C$4570,"&gt;0")</f>
        <v>10</v>
      </c>
      <c r="P259">
        <f>SUMIF('Л_с и ПУ'!$B$2:$B$4570,A259,'Л_с и ПУ'!$C$2:$C$4570)</f>
        <v>11</v>
      </c>
      <c r="Q259">
        <f>SUMIF('Л_с и ПУ'!$B$2:$B$4570,A259,'Л_с и ПУ'!$F$2:$F$4570)</f>
        <v>1237</v>
      </c>
      <c r="R259">
        <f>COUNTIFS('Л_с и ПУ'!$B$2:$B$4570,A259,'Л_с и ПУ'!$E$2:$E$4570,"Нет показаний")</f>
        <v>1</v>
      </c>
      <c r="S259">
        <f>SUMIF('Л_с и ПУ'!$B$2:$B$4570,A259,'Л_с и ПУ'!$K$2:$K$4570)</f>
        <v>0</v>
      </c>
      <c r="T259">
        <f>COUNTIFS('Л_с и ПУ'!$B$2:$B$4570,A259,'Л_с и ПУ'!$C$2:$C$4570,"0")</f>
        <v>3</v>
      </c>
      <c r="U259">
        <f>SUMIF('Л_с и ПУ'!$B$2:$B$4570,A259,'Л_с и ПУ'!$J$2:$J$4570)</f>
        <v>404.2</v>
      </c>
      <c r="V259">
        <f>Q259+S259+U259</f>
        <v>1641.2</v>
      </c>
      <c r="W259">
        <f>C259-V259</f>
        <v>2918.8</v>
      </c>
      <c r="X259">
        <f>IF((W259-B259)&gt;0,W259-B259,0)</f>
        <v>2788.27</v>
      </c>
      <c r="Y259" s="26">
        <f>IFERROR(X259/B259,0)</f>
        <v>21.361143032253121</v>
      </c>
      <c r="Z259" s="26">
        <f>O259/F259</f>
        <v>0.76923076923076927</v>
      </c>
      <c r="AA259" s="26">
        <f>IFERROR(R259/P259,0)</f>
        <v>9.0909090909090912E-2</v>
      </c>
      <c r="AB259" t="str">
        <f>VLOOKUP(A259,Дома!$A$2:$H$280,2,0)</f>
        <v>г Мурманск</v>
      </c>
      <c r="AC259">
        <f>VLOOKUP(A259,Дома!$A$2:$H$280,6,0)</f>
        <v>68.7</v>
      </c>
      <c r="AD259" s="26">
        <f t="shared" ref="AD259:AD280" si="4">IFERROR(AC259/M260,0)</f>
        <v>9.2214765100671142E-2</v>
      </c>
    </row>
    <row r="260" spans="1:30" x14ac:dyDescent="0.25">
      <c r="A260">
        <v>431368</v>
      </c>
      <c r="B260">
        <f>VLOOKUP(A260,Дома,5,0)*VLOOKUP(A260,Дома,6,0)</f>
        <v>78.469999999999985</v>
      </c>
      <c r="C260">
        <f>SUMIF(ОДПУ!$A$2:$A$351,A260,ОДПУ!$J$2:$J$351)</f>
        <v>5145</v>
      </c>
      <c r="D260" t="str">
        <f>VLOOKUP(A260,ОДПУ!$A$2:$J$351,8,0)</f>
        <v>Одноставочный</v>
      </c>
      <c r="E260">
        <f>IF(D260="Одноставочный",COUNTIFS(ОДПУ!$A$2:$A$351,A260),COUNTIFS(ОДПУ!$A$2:$A$351,A260)/2)</f>
        <v>1</v>
      </c>
      <c r="F260">
        <f>COUNTIFS('Лицевые счета'!$B$2:$B$5860,A260)</f>
        <v>19</v>
      </c>
      <c r="G260">
        <f>COUNTIFS('Лицевые счета'!$B$2:$B$5860,A260,'Лицевые счета'!$F$2:$F$5860,"ФЛ")</f>
        <v>19</v>
      </c>
      <c r="H260">
        <f>COUNTIFS('Лицевые счета'!$B$2:$B$5860,A260,'Лицевые счета'!$F$2:$F$5860,"ЮЛ")</f>
        <v>0</v>
      </c>
      <c r="I260" s="23">
        <f>SUMIFS('Лицевые счета'!$H$2:$H$5860,'Лицевые счета'!$B$2:$B$5860,A260,'Лицевые счета'!$F$2:$F$5860,"ФЛ")</f>
        <v>744.99999999999989</v>
      </c>
      <c r="J260">
        <f>SUMIFS('Лицевые счета'!$I$2:$I$5860,'Лицевые счета'!$B$2:$B$5860,A260,'Лицевые счета'!$F$2:$F$5860,"ФЛ")</f>
        <v>34</v>
      </c>
      <c r="K260" s="23">
        <f>SUMIFS('Лицевые счета'!$H$2:$H$5860,'Лицевые счета'!$B$2:$B$5860,A260,'Лицевые счета'!$F$2:$F$5860,"ЮЛ")</f>
        <v>0</v>
      </c>
      <c r="L260" s="23">
        <f>I260+K260</f>
        <v>744.99999999999989</v>
      </c>
      <c r="M260" s="23">
        <f>VLOOKUP(A260,Дома,7,0)</f>
        <v>745</v>
      </c>
      <c r="N260" s="23">
        <f>M260-L260</f>
        <v>0</v>
      </c>
      <c r="O260">
        <f>COUNTIFS('Л_с и ПУ'!$B$2:$B$4570,A260,'Л_с и ПУ'!$C$2:$C$4570,"&gt;0")</f>
        <v>15</v>
      </c>
      <c r="P260">
        <f>SUMIF('Л_с и ПУ'!$B$2:$B$4570,A260,'Л_с и ПУ'!$C$2:$C$4570)</f>
        <v>16</v>
      </c>
      <c r="Q260">
        <f>SUMIF('Л_с и ПУ'!$B$2:$B$4570,A260,'Л_с и ПУ'!$F$2:$F$4570)</f>
        <v>1242</v>
      </c>
      <c r="R260">
        <f>COUNTIFS('Л_с и ПУ'!$B$2:$B$4570,A260,'Л_с и ПУ'!$E$2:$E$4570,"Нет показаний")</f>
        <v>3</v>
      </c>
      <c r="S260">
        <f>SUMIF('Л_с и ПУ'!$B$2:$B$4570,A260,'Л_с и ПУ'!$K$2:$K$4570)</f>
        <v>381.7</v>
      </c>
      <c r="T260">
        <f>COUNTIFS('Л_с и ПУ'!$B$2:$B$4570,A260,'Л_с и ПУ'!$C$2:$C$4570,"0")</f>
        <v>4</v>
      </c>
      <c r="U260">
        <f>SUMIF('Л_с и ПУ'!$B$2:$B$4570,A260,'Л_с и ПУ'!$J$2:$J$4570)</f>
        <v>524</v>
      </c>
      <c r="V260">
        <f>Q260+S260+U260</f>
        <v>2147.6999999999998</v>
      </c>
      <c r="W260">
        <f>C260-V260</f>
        <v>2997.3</v>
      </c>
      <c r="X260">
        <f>IF((W260-B260)&gt;0,W260-B260,0)</f>
        <v>2918.8300000000004</v>
      </c>
      <c r="Y260" s="26">
        <f>IFERROR(X260/B260,0)</f>
        <v>37.196763094176127</v>
      </c>
      <c r="Z260" s="26">
        <f>O260/F260</f>
        <v>0.78947368421052633</v>
      </c>
      <c r="AA260" s="26">
        <f>IFERROR(R260/P260,0)</f>
        <v>0.1875</v>
      </c>
      <c r="AB260" t="str">
        <f>VLOOKUP(A260,Дома!$A$2:$H$280,2,0)</f>
        <v>г Мурманск</v>
      </c>
      <c r="AC260">
        <f>VLOOKUP(A260,Дома!$A$2:$H$280,6,0)</f>
        <v>41.3</v>
      </c>
      <c r="AD260" s="26">
        <f t="shared" si="4"/>
        <v>7.5724239090575726E-2</v>
      </c>
    </row>
    <row r="261" spans="1:30" x14ac:dyDescent="0.25">
      <c r="A261">
        <v>447454</v>
      </c>
      <c r="B261">
        <f>VLOOKUP(A261,Дома,5,0)*VLOOKUP(A261,Дома,6,0)</f>
        <v>92.739000000000004</v>
      </c>
      <c r="C261">
        <f>SUMIF(ОДПУ!$A$2:$A$351,A261,ОДПУ!$J$2:$J$351)</f>
        <v>5455</v>
      </c>
      <c r="D261" t="str">
        <f>VLOOKUP(A261,ОДПУ!$A$2:$J$351,8,0)</f>
        <v>Одноставочный</v>
      </c>
      <c r="E261">
        <f>IF(D261="Одноставочный",COUNTIFS(ОДПУ!$A$2:$A$351,A261),COUNTIFS(ОДПУ!$A$2:$A$351,A261)/2)</f>
        <v>1</v>
      </c>
      <c r="F261">
        <f>COUNTIFS('Лицевые счета'!$B$2:$B$5860,A261)</f>
        <v>16</v>
      </c>
      <c r="G261">
        <f>COUNTIFS('Лицевые счета'!$B$2:$B$5860,A261,'Лицевые счета'!$F$2:$F$5860,"ФЛ")</f>
        <v>16</v>
      </c>
      <c r="H261">
        <f>COUNTIFS('Лицевые счета'!$B$2:$B$5860,A261,'Лицевые счета'!$F$2:$F$5860,"ЮЛ")</f>
        <v>0</v>
      </c>
      <c r="I261" s="23">
        <f>SUMIFS('Лицевые счета'!$H$2:$H$5860,'Лицевые счета'!$B$2:$B$5860,A261,'Лицевые счета'!$F$2:$F$5860,"ФЛ")</f>
        <v>545.4</v>
      </c>
      <c r="J261">
        <f>SUMIFS('Лицевые счета'!$I$2:$I$5860,'Лицевые счета'!$B$2:$B$5860,A261,'Лицевые счета'!$F$2:$F$5860,"ФЛ")</f>
        <v>32</v>
      </c>
      <c r="K261" s="23">
        <f>SUMIFS('Лицевые счета'!$H$2:$H$5860,'Лицевые счета'!$B$2:$B$5860,A261,'Лицевые счета'!$F$2:$F$5860,"ЮЛ")</f>
        <v>0</v>
      </c>
      <c r="L261" s="23">
        <f>I261+K261</f>
        <v>545.4</v>
      </c>
      <c r="M261" s="23">
        <f>VLOOKUP(A261,Дома,7,0)</f>
        <v>545.4</v>
      </c>
      <c r="N261" s="23">
        <f>M261-L261</f>
        <v>0</v>
      </c>
      <c r="O261">
        <f>COUNTIFS('Л_с и ПУ'!$B$2:$B$4570,A261,'Л_с и ПУ'!$C$2:$C$4570,"&gt;0")</f>
        <v>11</v>
      </c>
      <c r="P261">
        <f>SUMIF('Л_с и ПУ'!$B$2:$B$4570,A261,'Л_с и ПУ'!$C$2:$C$4570)</f>
        <v>11</v>
      </c>
      <c r="Q261">
        <f>SUMIF('Л_с и ПУ'!$B$2:$B$4570,A261,'Л_с и ПУ'!$F$2:$F$4570)</f>
        <v>913</v>
      </c>
      <c r="R261">
        <f>COUNTIFS('Л_с и ПУ'!$B$2:$B$4570,A261,'Л_с и ПУ'!$E$2:$E$4570,"Нет показаний")</f>
        <v>6</v>
      </c>
      <c r="S261">
        <f>SUMIF('Л_с и ПУ'!$B$2:$B$4570,A261,'Л_с и ПУ'!$K$2:$K$4570)</f>
        <v>852.80000000000007</v>
      </c>
      <c r="T261">
        <f>COUNTIFS('Л_с и ПУ'!$B$2:$B$4570,A261,'Л_с и ПУ'!$C$2:$C$4570,"0")</f>
        <v>5</v>
      </c>
      <c r="U261">
        <f>SUMIF('Л_с и ПУ'!$B$2:$B$4570,A261,'Л_с и ПУ'!$J$2:$J$4570)</f>
        <v>690.4</v>
      </c>
      <c r="V261">
        <f>Q261+S261+U261</f>
        <v>2456.2000000000003</v>
      </c>
      <c r="W261">
        <f>C261-V261</f>
        <v>2998.7999999999997</v>
      </c>
      <c r="X261">
        <f>IF((W261-B261)&gt;0,W261-B261,0)</f>
        <v>2906.0609999999997</v>
      </c>
      <c r="Y261" s="26">
        <f>IFERROR(X261/B261,0)</f>
        <v>31.3359104583832</v>
      </c>
      <c r="Z261" s="26">
        <f>O261/F261</f>
        <v>0.6875</v>
      </c>
      <c r="AA261" s="26">
        <f>IFERROR(R261/P261,0)</f>
        <v>0.54545454545454541</v>
      </c>
      <c r="AB261" t="str">
        <f>VLOOKUP(A261,Дома!$A$2:$H$280,2,0)</f>
        <v>г Мурманск</v>
      </c>
      <c r="AC261">
        <f>VLOOKUP(A261,Дома!$A$2:$H$280,6,0)</f>
        <v>48.81</v>
      </c>
      <c r="AD261" s="26">
        <f t="shared" si="4"/>
        <v>7.7476190476190476E-2</v>
      </c>
    </row>
    <row r="262" spans="1:30" x14ac:dyDescent="0.25">
      <c r="A262">
        <v>431415</v>
      </c>
      <c r="B262">
        <f>VLOOKUP(A262,Дома,5,0)*VLOOKUP(A262,Дома,6,0)</f>
        <v>139.83999999999997</v>
      </c>
      <c r="C262">
        <f>SUMIF(ОДПУ!$A$2:$A$351,A262,ОДПУ!$J$2:$J$351)</f>
        <v>4800</v>
      </c>
      <c r="D262" t="str">
        <f>VLOOKUP(A262,ОДПУ!$A$2:$J$351,8,0)</f>
        <v>Одноставочный</v>
      </c>
      <c r="E262">
        <f>IF(D262="Одноставочный",COUNTIFS(ОДПУ!$A$2:$A$351,A262),COUNTIFS(ОДПУ!$A$2:$A$351,A262)/2)</f>
        <v>1</v>
      </c>
      <c r="F262">
        <f>COUNTIFS('Лицевые счета'!$B$2:$B$5860,A262)</f>
        <v>19</v>
      </c>
      <c r="G262">
        <f>COUNTIFS('Лицевые счета'!$B$2:$B$5860,A262,'Лицевые счета'!$F$2:$F$5860,"ФЛ")</f>
        <v>19</v>
      </c>
      <c r="H262">
        <f>COUNTIFS('Лицевые счета'!$B$2:$B$5860,A262,'Лицевые счета'!$F$2:$F$5860,"ЮЛ")</f>
        <v>0</v>
      </c>
      <c r="I262" s="23">
        <f>SUMIFS('Лицевые счета'!$H$2:$H$5860,'Лицевые счета'!$B$2:$B$5860,A262,'Лицевые счета'!$F$2:$F$5860,"ФЛ")</f>
        <v>630</v>
      </c>
      <c r="J262">
        <f>SUMIFS('Лицевые счета'!$I$2:$I$5860,'Лицевые счета'!$B$2:$B$5860,A262,'Лицевые счета'!$F$2:$F$5860,"ФЛ")</f>
        <v>39</v>
      </c>
      <c r="K262" s="23">
        <f>SUMIFS('Лицевые счета'!$H$2:$H$5860,'Лицевые счета'!$B$2:$B$5860,A262,'Лицевые счета'!$F$2:$F$5860,"ЮЛ")</f>
        <v>0</v>
      </c>
      <c r="L262" s="23">
        <f>I262+K262</f>
        <v>630</v>
      </c>
      <c r="M262" s="23">
        <f>VLOOKUP(A262,Дома,7,0)</f>
        <v>630</v>
      </c>
      <c r="N262" s="23">
        <f>M262-L262</f>
        <v>0</v>
      </c>
      <c r="O262">
        <f>COUNTIFS('Л_с и ПУ'!$B$2:$B$4570,A262,'Л_с и ПУ'!$C$2:$C$4570,"&gt;0")</f>
        <v>12</v>
      </c>
      <c r="P262">
        <f>SUMIF('Л_с и ПУ'!$B$2:$B$4570,A262,'Л_с и ПУ'!$C$2:$C$4570)</f>
        <v>12</v>
      </c>
      <c r="Q262">
        <f>SUMIF('Л_с и ПУ'!$B$2:$B$4570,A262,'Л_с и ПУ'!$F$2:$F$4570)</f>
        <v>295</v>
      </c>
      <c r="R262">
        <f>COUNTIFS('Л_с и ПУ'!$B$2:$B$4570,A262,'Л_с и ПУ'!$E$2:$E$4570,"Нет показаний")</f>
        <v>3</v>
      </c>
      <c r="S262">
        <f>SUMIF('Л_с и ПУ'!$B$2:$B$4570,A262,'Л_с и ПУ'!$K$2:$K$4570)</f>
        <v>357.7</v>
      </c>
      <c r="T262">
        <f>COUNTIFS('Л_с и ПУ'!$B$2:$B$4570,A262,'Л_с и ПУ'!$C$2:$C$4570,"0")</f>
        <v>7</v>
      </c>
      <c r="U262">
        <f>SUMIF('Л_с и ПУ'!$B$2:$B$4570,A262,'Л_с и ПУ'!$J$2:$J$4570)</f>
        <v>1116.5</v>
      </c>
      <c r="V262">
        <f>Q262+S262+U262</f>
        <v>1769.2</v>
      </c>
      <c r="W262">
        <f>C262-V262</f>
        <v>3030.8</v>
      </c>
      <c r="X262">
        <f>IF((W262-B262)&gt;0,W262-B262,0)</f>
        <v>2890.96</v>
      </c>
      <c r="Y262" s="26">
        <f>IFERROR(X262/B262,0)</f>
        <v>20.6733409610984</v>
      </c>
      <c r="Z262" s="26">
        <f>O262/F262</f>
        <v>0.63157894736842102</v>
      </c>
      <c r="AA262" s="26">
        <f>IFERROR(R262/P262,0)</f>
        <v>0.25</v>
      </c>
      <c r="AB262" t="str">
        <f>VLOOKUP(A262,Дома!$A$2:$H$280,2,0)</f>
        <v>г Мурманск</v>
      </c>
      <c r="AC262">
        <f>VLOOKUP(A262,Дома!$A$2:$H$280,6,0)</f>
        <v>73.599999999999994</v>
      </c>
      <c r="AD262" s="26">
        <f t="shared" si="4"/>
        <v>5.4093782154931644E-2</v>
      </c>
    </row>
    <row r="263" spans="1:30" x14ac:dyDescent="0.25">
      <c r="A263">
        <v>447466</v>
      </c>
      <c r="B263">
        <f>VLOOKUP(A263,Дома,5,0)*VLOOKUP(A263,Дома,6,0)</f>
        <v>76</v>
      </c>
      <c r="C263">
        <f>SUMIF(ОДПУ!$A$2:$A$351,A263,ОДПУ!$J$2:$J$351)</f>
        <v>5318</v>
      </c>
      <c r="D263" t="str">
        <f>VLOOKUP(A263,ОДПУ!$A$2:$J$351,8,0)</f>
        <v>Одноставочный</v>
      </c>
      <c r="E263">
        <f>IF(D263="Одноставочный",COUNTIFS(ОДПУ!$A$2:$A$351,A263),COUNTIFS(ОДПУ!$A$2:$A$351,A263)/2)</f>
        <v>2</v>
      </c>
      <c r="F263">
        <f>COUNTIFS('Лицевые счета'!$B$2:$B$5860,A263)</f>
        <v>16</v>
      </c>
      <c r="G263">
        <f>COUNTIFS('Лицевые счета'!$B$2:$B$5860,A263,'Лицевые счета'!$F$2:$F$5860,"ФЛ")</f>
        <v>16</v>
      </c>
      <c r="H263">
        <f>COUNTIFS('Лицевые счета'!$B$2:$B$5860,A263,'Лицевые счета'!$F$2:$F$5860,"ЮЛ")</f>
        <v>0</v>
      </c>
      <c r="I263" s="23">
        <f>SUMIFS('Лицевые счета'!$H$2:$H$5860,'Лицевые счета'!$B$2:$B$5860,A263,'Лицевые счета'!$F$2:$F$5860,"ФЛ")</f>
        <v>557.79999999999995</v>
      </c>
      <c r="J263">
        <f>SUMIFS('Лицевые счета'!$I$2:$I$5860,'Лицевые счета'!$B$2:$B$5860,A263,'Лицевые счета'!$F$2:$F$5860,"ФЛ")</f>
        <v>30</v>
      </c>
      <c r="K263" s="23">
        <f>SUMIFS('Лицевые счета'!$H$2:$H$5860,'Лицевые счета'!$B$2:$B$5860,A263,'Лицевые счета'!$F$2:$F$5860,"ЮЛ")</f>
        <v>0</v>
      </c>
      <c r="L263" s="23">
        <f>I263+K263</f>
        <v>557.79999999999995</v>
      </c>
      <c r="M263" s="23">
        <f>VLOOKUP(A263,Дома,7,0)</f>
        <v>1360.6</v>
      </c>
      <c r="N263" s="23">
        <f>M263-L263</f>
        <v>802.8</v>
      </c>
      <c r="O263">
        <f>COUNTIFS('Л_с и ПУ'!$B$2:$B$4570,A263,'Л_с и ПУ'!$C$2:$C$4570,"&gt;0")</f>
        <v>13</v>
      </c>
      <c r="P263">
        <f>SUMIF('Л_с и ПУ'!$B$2:$B$4570,A263,'Л_с и ПУ'!$C$2:$C$4570)</f>
        <v>13</v>
      </c>
      <c r="Q263">
        <f>SUMIF('Л_с и ПУ'!$B$2:$B$4570,A263,'Л_с и ПУ'!$F$2:$F$4570)</f>
        <v>1406</v>
      </c>
      <c r="R263">
        <f>COUNTIFS('Л_с и ПУ'!$B$2:$B$4570,A263,'Л_с и ПУ'!$E$2:$E$4570,"Нет показаний")</f>
        <v>3</v>
      </c>
      <c r="S263">
        <f>SUMIF('Л_с и ПУ'!$B$2:$B$4570,A263,'Л_с и ПУ'!$K$2:$K$4570)</f>
        <v>329.4</v>
      </c>
      <c r="T263">
        <f>COUNTIFS('Л_с и ПУ'!$B$2:$B$4570,A263,'Л_с и ПУ'!$C$2:$C$4570,"0")</f>
        <v>3</v>
      </c>
      <c r="U263">
        <f>SUMIF('Л_с и ПУ'!$B$2:$B$4570,A263,'Л_с и ПУ'!$J$2:$J$4570)</f>
        <v>386</v>
      </c>
      <c r="V263">
        <f>Q263+S263+U263</f>
        <v>2121.4</v>
      </c>
      <c r="W263">
        <f>C263-V263</f>
        <v>3196.6</v>
      </c>
      <c r="X263">
        <f>IF((W263-B263)&gt;0,W263-B263,0)</f>
        <v>3120.6</v>
      </c>
      <c r="Y263" s="26">
        <f>IFERROR(X263/B263,0)</f>
        <v>41.060526315789474</v>
      </c>
      <c r="Z263" s="26">
        <f>O263/F263</f>
        <v>0.8125</v>
      </c>
      <c r="AA263" s="26">
        <f>IFERROR(R263/P263,0)</f>
        <v>0.23076923076923078</v>
      </c>
      <c r="AB263" t="str">
        <f>VLOOKUP(A263,Дома!$A$2:$H$280,2,0)</f>
        <v>г Мурманск</v>
      </c>
      <c r="AC263">
        <f>VLOOKUP(A263,Дома!$A$2:$H$280,6,0)</f>
        <v>40</v>
      </c>
      <c r="AD263" s="26">
        <f t="shared" si="4"/>
        <v>8.2935931992535766E-2</v>
      </c>
    </row>
    <row r="264" spans="1:30" x14ac:dyDescent="0.25">
      <c r="A264">
        <v>503569</v>
      </c>
      <c r="B264">
        <f>VLOOKUP(A264,Дома,5,0)*VLOOKUP(A264,Дома,6,0)</f>
        <v>172.14</v>
      </c>
      <c r="C264">
        <f>SUMIF(ОДПУ!$A$2:$A$351,A264,ОДПУ!$J$2:$J$351)</f>
        <v>8535</v>
      </c>
      <c r="D264" t="str">
        <f>VLOOKUP(A264,ОДПУ!$A$2:$J$351,8,0)</f>
        <v>Одноставочный</v>
      </c>
      <c r="E264">
        <f>IF(D264="Одноставочный",COUNTIFS(ОДПУ!$A$2:$A$351,A264),COUNTIFS(ОДПУ!$A$2:$A$351,A264)/2)</f>
        <v>1</v>
      </c>
      <c r="F264">
        <f>COUNTIFS('Лицевые счета'!$B$2:$B$5860,A264)</f>
        <v>12</v>
      </c>
      <c r="G264">
        <f>COUNTIFS('Лицевые счета'!$B$2:$B$5860,A264,'Лицевые счета'!$F$2:$F$5860,"ФЛ")</f>
        <v>12</v>
      </c>
      <c r="H264">
        <f>COUNTIFS('Лицевые счета'!$B$2:$B$5860,A264,'Лицевые счета'!$F$2:$F$5860,"ЮЛ")</f>
        <v>0</v>
      </c>
      <c r="I264" s="23">
        <f>SUMIFS('Лицевые счета'!$H$2:$H$5860,'Лицевые счета'!$B$2:$B$5860,A264,'Лицевые счета'!$F$2:$F$5860,"ФЛ")</f>
        <v>482.29999999999995</v>
      </c>
      <c r="J264">
        <f>SUMIFS('Лицевые счета'!$I$2:$I$5860,'Лицевые счета'!$B$2:$B$5860,A264,'Лицевые счета'!$F$2:$F$5860,"ФЛ")</f>
        <v>20</v>
      </c>
      <c r="K264" s="23">
        <f>SUMIFS('Лицевые счета'!$H$2:$H$5860,'Лицевые счета'!$B$2:$B$5860,A264,'Лицевые счета'!$F$2:$F$5860,"ЮЛ")</f>
        <v>0</v>
      </c>
      <c r="L264" s="23">
        <f>I264+K264</f>
        <v>482.29999999999995</v>
      </c>
      <c r="M264" s="23">
        <f>VLOOKUP(A264,Дома,7,0)</f>
        <v>482.3</v>
      </c>
      <c r="N264" s="23">
        <f>M264-L264</f>
        <v>0</v>
      </c>
      <c r="O264">
        <f>COUNTIFS('Л_с и ПУ'!$B$2:$B$4570,A264,'Л_с и ПУ'!$C$2:$C$4570,"&gt;0")</f>
        <v>10</v>
      </c>
      <c r="P264">
        <f>SUMIF('Л_с и ПУ'!$B$2:$B$4570,A264,'Л_с и ПУ'!$C$2:$C$4570)</f>
        <v>10</v>
      </c>
      <c r="Q264">
        <f>SUMIF('Л_с и ПУ'!$B$2:$B$4570,A264,'Л_с и ПУ'!$F$2:$F$4570)</f>
        <v>4311</v>
      </c>
      <c r="R264">
        <f>COUNTIFS('Л_с и ПУ'!$B$2:$B$4570,A264,'Л_с и ПУ'!$E$2:$E$4570,"Нет показаний")</f>
        <v>3</v>
      </c>
      <c r="S264">
        <f>SUMIF('Л_с и ПУ'!$B$2:$B$4570,A264,'Л_с и ПУ'!$K$2:$K$4570)</f>
        <v>502.79999999999995</v>
      </c>
      <c r="T264">
        <f>COUNTIFS('Л_с и ПУ'!$B$2:$B$4570,A264,'Л_с и ПУ'!$C$2:$C$4570,"0")</f>
        <v>2</v>
      </c>
      <c r="U264">
        <f>SUMIF('Л_с и ПУ'!$B$2:$B$4570,A264,'Л_с и ПУ'!$J$2:$J$4570)</f>
        <v>403.2</v>
      </c>
      <c r="V264">
        <f>Q264+S264+U264</f>
        <v>5217</v>
      </c>
      <c r="W264">
        <f>C264-V264</f>
        <v>3318</v>
      </c>
      <c r="X264">
        <f>IF((W264-B264)&gt;0,W264-B264,0)</f>
        <v>3145.86</v>
      </c>
      <c r="Y264" s="26">
        <f>IFERROR(X264/B264,0)</f>
        <v>18.275008713837575</v>
      </c>
      <c r="Z264" s="26">
        <f>O264/F264</f>
        <v>0.83333333333333337</v>
      </c>
      <c r="AA264" s="26">
        <f>IFERROR(R264/P264,0)</f>
        <v>0.3</v>
      </c>
      <c r="AB264" t="str">
        <f>VLOOKUP(A264,Дома!$A$2:$H$280,2,0)</f>
        <v>г Кандалакша</v>
      </c>
      <c r="AC264">
        <f>VLOOKUP(A264,Дома!$A$2:$H$280,6,0)</f>
        <v>90.6</v>
      </c>
      <c r="AD264" s="26">
        <f t="shared" si="4"/>
        <v>9.9048868481469321E-2</v>
      </c>
    </row>
    <row r="265" spans="1:30" x14ac:dyDescent="0.25">
      <c r="A265">
        <v>431520</v>
      </c>
      <c r="B265">
        <f>VLOOKUP(A265,Дома,5,0)*VLOOKUP(A265,Дома,6,0)</f>
        <v>129.38999999999999</v>
      </c>
      <c r="C265">
        <f>SUMIF(ОДПУ!$A$2:$A$351,A265,ОДПУ!$J$2:$J$351)</f>
        <v>6434</v>
      </c>
      <c r="D265" t="str">
        <f>VLOOKUP(A265,ОДПУ!$A$2:$J$351,8,0)</f>
        <v>Одноставочный</v>
      </c>
      <c r="E265">
        <f>IF(D265="Одноставочный",COUNTIFS(ОДПУ!$A$2:$A$351,A265),COUNTIFS(ОДПУ!$A$2:$A$351,A265)/2)</f>
        <v>1</v>
      </c>
      <c r="F265">
        <f>COUNTIFS('Лицевые счета'!$B$2:$B$5860,A265)</f>
        <v>17</v>
      </c>
      <c r="G265">
        <f>COUNTIFS('Лицевые счета'!$B$2:$B$5860,A265,'Лицевые счета'!$F$2:$F$5860,"ФЛ")</f>
        <v>17</v>
      </c>
      <c r="H265">
        <f>COUNTIFS('Лицевые счета'!$B$2:$B$5860,A265,'Лицевые счета'!$F$2:$F$5860,"ЮЛ")</f>
        <v>0</v>
      </c>
      <c r="I265" s="23">
        <f>SUMIFS('Лицевые счета'!$H$2:$H$5860,'Лицевые счета'!$B$2:$B$5860,A265,'Лицевые счета'!$F$2:$F$5860,"ФЛ")</f>
        <v>828.99999999999989</v>
      </c>
      <c r="J265">
        <f>SUMIFS('Лицевые счета'!$I$2:$I$5860,'Лицевые счета'!$B$2:$B$5860,A265,'Лицевые счета'!$F$2:$F$5860,"ФЛ")</f>
        <v>42</v>
      </c>
      <c r="K265" s="23">
        <f>SUMIFS('Лицевые счета'!$H$2:$H$5860,'Лицевые счета'!$B$2:$B$5860,A265,'Лицевые счета'!$F$2:$F$5860,"ЮЛ")</f>
        <v>0</v>
      </c>
      <c r="L265" s="23">
        <f>I265+K265</f>
        <v>828.99999999999989</v>
      </c>
      <c r="M265" s="23">
        <f>VLOOKUP(A265,Дома,7,0)</f>
        <v>914.7</v>
      </c>
      <c r="N265" s="23">
        <f>M265-L265</f>
        <v>85.700000000000159</v>
      </c>
      <c r="O265">
        <f>COUNTIFS('Л_с и ПУ'!$B$2:$B$4570,A265,'Л_с и ПУ'!$C$2:$C$4570,"&gt;0")</f>
        <v>10</v>
      </c>
      <c r="P265">
        <f>SUMIF('Л_с и ПУ'!$B$2:$B$4570,A265,'Л_с и ПУ'!$C$2:$C$4570)</f>
        <v>10</v>
      </c>
      <c r="Q265">
        <f>SUMIF('Л_с и ПУ'!$B$2:$B$4570,A265,'Л_с и ПУ'!$F$2:$F$4570)</f>
        <v>1922</v>
      </c>
      <c r="R265">
        <f>COUNTIFS('Л_с и ПУ'!$B$2:$B$4570,A265,'Л_с и ПУ'!$E$2:$E$4570,"Нет показаний")</f>
        <v>2</v>
      </c>
      <c r="S265">
        <f>SUMIF('Л_с и ПУ'!$B$2:$B$4570,A265,'Л_с и ПУ'!$K$2:$K$4570)</f>
        <v>318</v>
      </c>
      <c r="T265">
        <f>COUNTIFS('Л_с и ПУ'!$B$2:$B$4570,A265,'Л_с и ПУ'!$C$2:$C$4570,"0")</f>
        <v>7</v>
      </c>
      <c r="U265">
        <f>SUMIF('Л_с и ПУ'!$B$2:$B$4570,A265,'Л_с и ПУ'!$J$2:$J$4570)</f>
        <v>722.3</v>
      </c>
      <c r="V265">
        <f>Q265+S265+U265</f>
        <v>2962.3</v>
      </c>
      <c r="W265">
        <f>C265-V265</f>
        <v>3471.7</v>
      </c>
      <c r="X265">
        <f>IF((W265-B265)&gt;0,W265-B265,0)</f>
        <v>3342.31</v>
      </c>
      <c r="Y265" s="26">
        <f>IFERROR(X265/B265,0)</f>
        <v>25.831285261612184</v>
      </c>
      <c r="Z265" s="26">
        <f>O265/F265</f>
        <v>0.58823529411764708</v>
      </c>
      <c r="AA265" s="26">
        <f>IFERROR(R265/P265,0)</f>
        <v>0.2</v>
      </c>
      <c r="AB265" t="str">
        <f>VLOOKUP(A265,Дома!$A$2:$H$280,2,0)</f>
        <v>г Мурманск</v>
      </c>
      <c r="AC265">
        <f>VLOOKUP(A265,Дома!$A$2:$H$280,6,0)</f>
        <v>68.099999999999994</v>
      </c>
      <c r="AD265" s="26">
        <f t="shared" si="4"/>
        <v>0.20661407766990289</v>
      </c>
    </row>
    <row r="266" spans="1:30" x14ac:dyDescent="0.25">
      <c r="A266">
        <v>58370</v>
      </c>
      <c r="B266">
        <f>VLOOKUP(A266,Дома,5,0)*VLOOKUP(A266,Дома,6,0)</f>
        <v>66.88</v>
      </c>
      <c r="C266">
        <f>SUMIF(ОДПУ!$A$2:$A$351,A266,ОДПУ!$J$2:$J$351)</f>
        <v>526</v>
      </c>
      <c r="D266" t="str">
        <f>VLOOKUP(A266,ОДПУ!$A$2:$J$351,8,0)</f>
        <v>Двухзонный</v>
      </c>
      <c r="E266">
        <f>IF(D266="Одноставочный",COUNTIFS(ОДПУ!$A$2:$A$351,A266),COUNTIFS(ОДПУ!$A$2:$A$351,A266)/2)</f>
        <v>1</v>
      </c>
      <c r="F266">
        <f>COUNTIFS('Лицевые счета'!$B$2:$B$5860,A266)</f>
        <v>6</v>
      </c>
      <c r="G266">
        <f>COUNTIFS('Лицевые счета'!$B$2:$B$5860,A266,'Лицевые счета'!$F$2:$F$5860,"ФЛ")</f>
        <v>6</v>
      </c>
      <c r="H266">
        <f>COUNTIFS('Лицевые счета'!$B$2:$B$5860,A266,'Лицевые счета'!$F$2:$F$5860,"ЮЛ")</f>
        <v>0</v>
      </c>
      <c r="I266" s="23">
        <f>SUMIFS('Лицевые счета'!$H$2:$H$5860,'Лицевые счета'!$B$2:$B$5860,A266,'Лицевые счета'!$F$2:$F$5860,"ФЛ")</f>
        <v>329.6</v>
      </c>
      <c r="J266">
        <f>SUMIFS('Лицевые счета'!$I$2:$I$5860,'Лицевые счета'!$B$2:$B$5860,A266,'Лицевые счета'!$F$2:$F$5860,"ФЛ")</f>
        <v>9</v>
      </c>
      <c r="K266" s="23">
        <f>SUMIFS('Лицевые счета'!$H$2:$H$5860,'Лицевые счета'!$B$2:$B$5860,A266,'Лицевые счета'!$F$2:$F$5860,"ЮЛ")</f>
        <v>0</v>
      </c>
      <c r="L266" s="23">
        <f>I266+K266</f>
        <v>329.6</v>
      </c>
      <c r="M266" s="23">
        <f>VLOOKUP(A266,Дома,7,0)</f>
        <v>329.6</v>
      </c>
      <c r="N266" s="23">
        <f>M266-L266</f>
        <v>0</v>
      </c>
      <c r="O266">
        <f>COUNTIFS('Л_с и ПУ'!$B$2:$B$4570,A266,'Л_с и ПУ'!$C$2:$C$4570,"&gt;0")</f>
        <v>6</v>
      </c>
      <c r="P266">
        <f>SUMIF('Л_с и ПУ'!$B$2:$B$4570,A266,'Л_с и ПУ'!$C$2:$C$4570)</f>
        <v>6</v>
      </c>
      <c r="Q266">
        <f>SUMIF('Л_с и ПУ'!$B$2:$B$4570,A266,'Л_с и ПУ'!$F$2:$F$4570)</f>
        <v>-1825</v>
      </c>
      <c r="R266">
        <f>COUNTIFS('Л_с и ПУ'!$B$2:$B$4570,A266,'Л_с и ПУ'!$E$2:$E$4570,"Нет показаний")</f>
        <v>0</v>
      </c>
      <c r="S266">
        <f>SUMIF('Л_с и ПУ'!$B$2:$B$4570,A266,'Л_с и ПУ'!$K$2:$K$4570)</f>
        <v>0</v>
      </c>
      <c r="T266">
        <f>COUNTIFS('Л_с и ПУ'!$B$2:$B$4570,A266,'Л_с и ПУ'!$C$2:$C$4570,"0")</f>
        <v>0</v>
      </c>
      <c r="U266">
        <f>SUMIF('Л_с и ПУ'!$B$2:$B$4570,A266,'Л_с и ПУ'!$J$2:$J$4570)</f>
        <v>0</v>
      </c>
      <c r="V266">
        <f>Q266+S266+U266</f>
        <v>-1825</v>
      </c>
      <c r="W266">
        <f>C266-V266</f>
        <v>2351</v>
      </c>
      <c r="X266">
        <f>IF((W266-B266)&gt;0,W266-B266,0)</f>
        <v>2284.12</v>
      </c>
      <c r="Y266" s="26">
        <f>IFERROR(X266/B266,0)</f>
        <v>34.152511961722489</v>
      </c>
      <c r="Z266" s="26">
        <f>O266/F266</f>
        <v>1</v>
      </c>
      <c r="AA266" s="26">
        <f>IFERROR(R266/P266,0)</f>
        <v>0</v>
      </c>
      <c r="AB266" t="str">
        <f>VLOOKUP(A266,Дома!$A$2:$H$280,2,0)</f>
        <v>нп Нивский</v>
      </c>
      <c r="AC266">
        <f>VLOOKUP(A266,Дома!$A$2:$H$280,6,0)</f>
        <v>35.200000000000003</v>
      </c>
      <c r="AD266" s="26">
        <f t="shared" si="4"/>
        <v>7.6223473365093122E-2</v>
      </c>
    </row>
    <row r="267" spans="1:30" x14ac:dyDescent="0.25">
      <c r="A267">
        <v>447472</v>
      </c>
      <c r="B267">
        <f>VLOOKUP(A267,Дома,5,0)*VLOOKUP(A267,Дома,6,0)</f>
        <v>73.34</v>
      </c>
      <c r="C267">
        <f>SUMIF(ОДПУ!$A$2:$A$351,A267,ОДПУ!$J$2:$J$351)</f>
        <v>4395</v>
      </c>
      <c r="D267" t="str">
        <f>VLOOKUP(A267,ОДПУ!$A$2:$J$351,8,0)</f>
        <v>Одноставочный</v>
      </c>
      <c r="E267">
        <f>IF(D267="Одноставочный",COUNTIFS(ОДПУ!$A$2:$A$351,A267),COUNTIFS(ОДПУ!$A$2:$A$351,A267)/2)</f>
        <v>1</v>
      </c>
      <c r="F267">
        <f>COUNTIFS('Лицевые счета'!$B$2:$B$5860,A267)</f>
        <v>16</v>
      </c>
      <c r="G267">
        <f>COUNTIFS('Лицевые счета'!$B$2:$B$5860,A267,'Лицевые счета'!$F$2:$F$5860,"ФЛ")</f>
        <v>16</v>
      </c>
      <c r="H267">
        <f>COUNTIFS('Лицевые счета'!$B$2:$B$5860,A267,'Лицевые счета'!$F$2:$F$5860,"ЮЛ")</f>
        <v>0</v>
      </c>
      <c r="I267" s="23">
        <f>SUMIFS('Лицевые счета'!$H$2:$H$5860,'Лицевые счета'!$B$2:$B$5860,A267,'Лицевые счета'!$F$2:$F$5860,"ФЛ")</f>
        <v>461.8</v>
      </c>
      <c r="J267">
        <f>SUMIFS('Лицевые счета'!$I$2:$I$5860,'Лицевые счета'!$B$2:$B$5860,A267,'Лицевые счета'!$F$2:$F$5860,"ФЛ")</f>
        <v>27</v>
      </c>
      <c r="K267" s="23">
        <f>SUMIFS('Лицевые счета'!$H$2:$H$5860,'Лицевые счета'!$B$2:$B$5860,A267,'Лицевые счета'!$F$2:$F$5860,"ЮЛ")</f>
        <v>0</v>
      </c>
      <c r="L267" s="23">
        <f>I267+K267</f>
        <v>461.8</v>
      </c>
      <c r="M267" s="23">
        <f>VLOOKUP(A267,Дома,7,0)</f>
        <v>461.8</v>
      </c>
      <c r="N267" s="23">
        <f>M267-L267</f>
        <v>0</v>
      </c>
      <c r="O267">
        <f>COUNTIFS('Л_с и ПУ'!$B$2:$B$4570,A267,'Л_с и ПУ'!$C$2:$C$4570,"&gt;0")</f>
        <v>10</v>
      </c>
      <c r="P267">
        <f>SUMIF('Л_с и ПУ'!$B$2:$B$4570,A267,'Л_с и ПУ'!$C$2:$C$4570)</f>
        <v>10</v>
      </c>
      <c r="Q267">
        <f>SUMIF('Л_с и ПУ'!$B$2:$B$4570,A267,'Л_с и ПУ'!$F$2:$F$4570)</f>
        <v>52</v>
      </c>
      <c r="R267">
        <f>COUNTIFS('Л_с и ПУ'!$B$2:$B$4570,A267,'Л_с и ПУ'!$E$2:$E$4570,"Нет показаний")</f>
        <v>1</v>
      </c>
      <c r="S267">
        <f>SUMIF('Л_с и ПУ'!$B$2:$B$4570,A267,'Л_с и ПУ'!$K$2:$K$4570)</f>
        <v>147</v>
      </c>
      <c r="T267">
        <f>COUNTIFS('Л_с и ПУ'!$B$2:$B$4570,A267,'Л_с и ПУ'!$C$2:$C$4570,"0")</f>
        <v>6</v>
      </c>
      <c r="U267">
        <f>SUMIF('Л_с и ПУ'!$B$2:$B$4570,A267,'Л_с и ПУ'!$J$2:$J$4570)</f>
        <v>660.4</v>
      </c>
      <c r="V267">
        <f>Q267+S267+U267</f>
        <v>859.4</v>
      </c>
      <c r="W267">
        <f>C267-V267</f>
        <v>3535.6</v>
      </c>
      <c r="X267">
        <f>IF((W267-B267)&gt;0,W267-B267,0)</f>
        <v>3462.2599999999998</v>
      </c>
      <c r="Y267" s="26">
        <f>IFERROR(X267/B267,0)</f>
        <v>47.208344695936731</v>
      </c>
      <c r="Z267" s="26">
        <f>O267/F267</f>
        <v>0.625</v>
      </c>
      <c r="AA267" s="26">
        <f>IFERROR(R267/P267,0)</f>
        <v>0.1</v>
      </c>
      <c r="AB267" t="str">
        <f>VLOOKUP(A267,Дома!$A$2:$H$280,2,0)</f>
        <v>г Мурманск</v>
      </c>
      <c r="AC267">
        <f>VLOOKUP(A267,Дома!$A$2:$H$280,6,0)</f>
        <v>38.6</v>
      </c>
      <c r="AD267" s="26">
        <f t="shared" si="4"/>
        <v>3.3270125840372353E-2</v>
      </c>
    </row>
    <row r="268" spans="1:30" x14ac:dyDescent="0.25">
      <c r="A268">
        <v>447397</v>
      </c>
      <c r="B268">
        <f>VLOOKUP(A268,Дома,5,0)*VLOOKUP(A268,Дома,6,0)</f>
        <v>129.38999999999999</v>
      </c>
      <c r="C268">
        <f>SUMIF(ОДПУ!$A$2:$A$351,A268,ОДПУ!$J$2:$J$351)</f>
        <v>5878</v>
      </c>
      <c r="D268" t="str">
        <f>VLOOKUP(A268,ОДПУ!$A$2:$J$351,8,0)</f>
        <v>Одноставочный</v>
      </c>
      <c r="E268">
        <f>IF(D268="Одноставочный",COUNTIFS(ОДПУ!$A$2:$A$351,A268),COUNTIFS(ОДПУ!$A$2:$A$351,A268)/2)</f>
        <v>2</v>
      </c>
      <c r="F268">
        <f>COUNTIFS('Лицевые счета'!$B$2:$B$5860,A268)</f>
        <v>14</v>
      </c>
      <c r="G268">
        <f>COUNTIFS('Лицевые счета'!$B$2:$B$5860,A268,'Лицевые счета'!$F$2:$F$5860,"ФЛ")</f>
        <v>14</v>
      </c>
      <c r="H268">
        <f>COUNTIFS('Лицевые счета'!$B$2:$B$5860,A268,'Лицевые счета'!$F$2:$F$5860,"ЮЛ")</f>
        <v>0</v>
      </c>
      <c r="I268" s="23">
        <f>SUMIFS('Лицевые счета'!$H$2:$H$5860,'Лицевые счета'!$B$2:$B$5860,A268,'Лицевые счета'!$F$2:$F$5860,"ФЛ")</f>
        <v>580.09999999999991</v>
      </c>
      <c r="J268">
        <f>SUMIFS('Лицевые счета'!$I$2:$I$5860,'Лицевые счета'!$B$2:$B$5860,A268,'Лицевые счета'!$F$2:$F$5860,"ФЛ")</f>
        <v>31</v>
      </c>
      <c r="K268" s="23">
        <f>SUMIFS('Лицевые счета'!$H$2:$H$5860,'Лицевые счета'!$B$2:$B$5860,A268,'Лицевые счета'!$F$2:$F$5860,"ЮЛ")</f>
        <v>0</v>
      </c>
      <c r="L268" s="23">
        <f>I268+K268</f>
        <v>580.09999999999991</v>
      </c>
      <c r="M268" s="23">
        <f>VLOOKUP(A268,Дома,7,0)</f>
        <v>1160.2</v>
      </c>
      <c r="N268" s="23">
        <f>M268-L268</f>
        <v>580.10000000000014</v>
      </c>
      <c r="O268">
        <f>COUNTIFS('Л_с и ПУ'!$B$2:$B$4570,A268,'Л_с и ПУ'!$C$2:$C$4570,"&gt;0")</f>
        <v>9</v>
      </c>
      <c r="P268">
        <f>SUMIF('Л_с и ПУ'!$B$2:$B$4570,A268,'Л_с и ПУ'!$C$2:$C$4570)</f>
        <v>9</v>
      </c>
      <c r="Q268">
        <f>SUMIF('Л_с и ПУ'!$B$2:$B$4570,A268,'Л_с и ПУ'!$F$2:$F$4570)</f>
        <v>1015</v>
      </c>
      <c r="R268">
        <f>COUNTIFS('Л_с и ПУ'!$B$2:$B$4570,A268,'Л_с и ПУ'!$E$2:$E$4570,"Нет показаний")</f>
        <v>3</v>
      </c>
      <c r="S268">
        <f>SUMIF('Л_с и ПУ'!$B$2:$B$4570,A268,'Л_с и ПУ'!$K$2:$K$4570)</f>
        <v>454.5</v>
      </c>
      <c r="T268">
        <f>COUNTIFS('Л_с и ПУ'!$B$2:$B$4570,A268,'Л_с и ПУ'!$C$2:$C$4570,"0")</f>
        <v>5</v>
      </c>
      <c r="U268">
        <f>SUMIF('Л_с и ПУ'!$B$2:$B$4570,A268,'Л_с и ПУ'!$J$2:$J$4570)</f>
        <v>731.7</v>
      </c>
      <c r="V268">
        <f>Q268+S268+U268</f>
        <v>2201.1999999999998</v>
      </c>
      <c r="W268">
        <f>C268-V268</f>
        <v>3676.8</v>
      </c>
      <c r="X268">
        <f>IF((W268-B268)&gt;0,W268-B268,0)</f>
        <v>3547.4100000000003</v>
      </c>
      <c r="Y268" s="26">
        <f>IFERROR(X268/B268,0)</f>
        <v>27.416415488059361</v>
      </c>
      <c r="Z268" s="26">
        <f>O268/F268</f>
        <v>0.6428571428571429</v>
      </c>
      <c r="AA268" s="26">
        <f>IFERROR(R268/P268,0)</f>
        <v>0.33333333333333331</v>
      </c>
      <c r="AB268" t="str">
        <f>VLOOKUP(A268,Дома!$A$2:$H$280,2,0)</f>
        <v>г Мурманск</v>
      </c>
      <c r="AC268">
        <f>VLOOKUP(A268,Дома!$A$2:$H$280,6,0)</f>
        <v>68.099999999999994</v>
      </c>
      <c r="AD268" s="26">
        <f t="shared" si="4"/>
        <v>0.1261344693461752</v>
      </c>
    </row>
    <row r="269" spans="1:30" x14ac:dyDescent="0.25">
      <c r="A269">
        <v>431446</v>
      </c>
      <c r="B269">
        <f>VLOOKUP(A269,Дома,5,0)*VLOOKUP(A269,Дома,6,0)</f>
        <v>130.33999999999997</v>
      </c>
      <c r="C269">
        <f>SUMIF(ОДПУ!$A$2:$A$351,A269,ОДПУ!$J$2:$J$351)</f>
        <v>5354</v>
      </c>
      <c r="D269" t="str">
        <f>VLOOKUP(A269,ОДПУ!$A$2:$J$351,8,0)</f>
        <v>Одноставочный</v>
      </c>
      <c r="E269">
        <f>IF(D269="Одноставочный",COUNTIFS(ОДПУ!$A$2:$A$351,A269),COUNTIFS(ОДПУ!$A$2:$A$351,A269)/2)</f>
        <v>1</v>
      </c>
      <c r="F269">
        <f>COUNTIFS('Лицевые счета'!$B$2:$B$5860,A269)</f>
        <v>14</v>
      </c>
      <c r="G269">
        <f>COUNTIFS('Лицевые счета'!$B$2:$B$5860,A269,'Лицевые счета'!$F$2:$F$5860,"ФЛ")</f>
        <v>14</v>
      </c>
      <c r="H269">
        <f>COUNTIFS('Лицевые счета'!$B$2:$B$5860,A269,'Лицевые счета'!$F$2:$F$5860,"ЮЛ")</f>
        <v>0</v>
      </c>
      <c r="I269" s="23">
        <f>SUMIFS('Лицевые счета'!$H$2:$H$5860,'Лицевые счета'!$B$2:$B$5860,A269,'Лицевые счета'!$F$2:$F$5860,"ФЛ")</f>
        <v>539.9</v>
      </c>
      <c r="J269">
        <f>SUMIFS('Лицевые счета'!$I$2:$I$5860,'Лицевые счета'!$B$2:$B$5860,A269,'Лицевые счета'!$F$2:$F$5860,"ФЛ")</f>
        <v>25</v>
      </c>
      <c r="K269" s="23">
        <f>SUMIFS('Лицевые счета'!$H$2:$H$5860,'Лицевые счета'!$B$2:$B$5860,A269,'Лицевые счета'!$F$2:$F$5860,"ЮЛ")</f>
        <v>0</v>
      </c>
      <c r="L269" s="23">
        <f>I269+K269</f>
        <v>539.9</v>
      </c>
      <c r="M269" s="23">
        <f>VLOOKUP(A269,Дома,7,0)</f>
        <v>539.9</v>
      </c>
      <c r="N269" s="23">
        <f>M269-L269</f>
        <v>0</v>
      </c>
      <c r="O269">
        <f>COUNTIFS('Л_с и ПУ'!$B$2:$B$4570,A269,'Л_с и ПУ'!$C$2:$C$4570,"&gt;0")</f>
        <v>11</v>
      </c>
      <c r="P269">
        <f>SUMIF('Л_с и ПУ'!$B$2:$B$4570,A269,'Л_с и ПУ'!$C$2:$C$4570)</f>
        <v>11</v>
      </c>
      <c r="Q269">
        <f>SUMIF('Л_с и ПУ'!$B$2:$B$4570,A269,'Л_с и ПУ'!$F$2:$F$4570)</f>
        <v>670</v>
      </c>
      <c r="R269">
        <f>COUNTIFS('Л_с и ПУ'!$B$2:$B$4570,A269,'Л_с и ПУ'!$E$2:$E$4570,"Нет показаний")</f>
        <v>3</v>
      </c>
      <c r="S269">
        <f>SUMIF('Л_с и ПУ'!$B$2:$B$4570,A269,'Л_с и ПУ'!$K$2:$K$4570)</f>
        <v>418.1</v>
      </c>
      <c r="T269">
        <f>COUNTIFS('Л_с и ПУ'!$B$2:$B$4570,A269,'Л_с и ПУ'!$C$2:$C$4570,"0")</f>
        <v>3</v>
      </c>
      <c r="U269">
        <f>SUMIF('Л_с и ПУ'!$B$2:$B$4570,A269,'Л_с и ПУ'!$J$2:$J$4570)</f>
        <v>324.7</v>
      </c>
      <c r="V269">
        <f>Q269+S269+U269</f>
        <v>1412.8</v>
      </c>
      <c r="W269">
        <f>C269-V269</f>
        <v>3941.2</v>
      </c>
      <c r="X269">
        <f>IF((W269-B269)&gt;0,W269-B269,0)</f>
        <v>3810.8599999999997</v>
      </c>
      <c r="Y269" s="26">
        <f>IFERROR(X269/B269,0)</f>
        <v>29.237839496700939</v>
      </c>
      <c r="Z269" s="26">
        <f>O269/F269</f>
        <v>0.7857142857142857</v>
      </c>
      <c r="AA269" s="26">
        <f>IFERROR(R269/P269,0)</f>
        <v>0.27272727272727271</v>
      </c>
      <c r="AB269" t="str">
        <f>VLOOKUP(A269,Дома!$A$2:$H$280,2,0)</f>
        <v>г Мурманск</v>
      </c>
      <c r="AC269">
        <f>VLOOKUP(A269,Дома!$A$2:$H$280,6,0)</f>
        <v>68.599999999999994</v>
      </c>
      <c r="AD269" s="26">
        <f t="shared" si="4"/>
        <v>3.424007986024457E-2</v>
      </c>
    </row>
    <row r="270" spans="1:30" x14ac:dyDescent="0.25">
      <c r="A270">
        <v>425328</v>
      </c>
      <c r="B270">
        <f>VLOOKUP(A270,Дома,5,0)*VLOOKUP(A270,Дома,6,0)</f>
        <v>764.37</v>
      </c>
      <c r="C270">
        <f>SUMIF(ОДПУ!$A$2:$A$351,A270,ОДПУ!$J$2:$J$351)</f>
        <v>13440</v>
      </c>
      <c r="D270" t="str">
        <f>VLOOKUP(A270,ОДПУ!$A$2:$J$351,8,0)</f>
        <v>Одноставочный</v>
      </c>
      <c r="E270">
        <f>IF(D270="Одноставочный",COUNTIFS(ОДПУ!$A$2:$A$351,A270),COUNTIFS(ОДПУ!$A$2:$A$351,A270)/2)</f>
        <v>1</v>
      </c>
      <c r="F270">
        <f>COUNTIFS('Лицевые счета'!$B$2:$B$5860,A270)</f>
        <v>59</v>
      </c>
      <c r="G270">
        <f>COUNTIFS('Лицевые счета'!$B$2:$B$5860,A270,'Лицевые счета'!$F$2:$F$5860,"ФЛ")</f>
        <v>58</v>
      </c>
      <c r="H270">
        <f>COUNTIFS('Лицевые счета'!$B$2:$B$5860,A270,'Лицевые счета'!$F$2:$F$5860,"ЮЛ")</f>
        <v>1</v>
      </c>
      <c r="I270" s="23">
        <f>SUMIFS('Лицевые счета'!$H$2:$H$5860,'Лицевые счета'!$B$2:$B$5860,A270,'Лицевые счета'!$F$2:$F$5860,"ФЛ")</f>
        <v>1590.3000000000004</v>
      </c>
      <c r="J270">
        <f>SUMIFS('Лицевые счета'!$I$2:$I$5860,'Лицевые счета'!$B$2:$B$5860,A270,'Лицевые счета'!$F$2:$F$5860,"ФЛ")</f>
        <v>81</v>
      </c>
      <c r="K270" s="23">
        <f>SUMIFS('Лицевые счета'!$H$2:$H$5860,'Лицевые счета'!$B$2:$B$5860,A270,'Лицевые счета'!$F$2:$F$5860,"ЮЛ")</f>
        <v>251.5</v>
      </c>
      <c r="L270" s="23">
        <f>I270+K270</f>
        <v>1841.8000000000004</v>
      </c>
      <c r="M270" s="23">
        <f>VLOOKUP(A270,Дома,7,0)</f>
        <v>2003.5</v>
      </c>
      <c r="N270" s="23">
        <f>M270-L270</f>
        <v>161.69999999999959</v>
      </c>
      <c r="O270">
        <f>COUNTIFS('Л_с и ПУ'!$B$2:$B$4570,A270,'Л_с и ПУ'!$C$2:$C$4570,"&gt;0")</f>
        <v>6</v>
      </c>
      <c r="P270">
        <f>SUMIF('Л_с и ПУ'!$B$2:$B$4570,A270,'Л_с и ПУ'!$C$2:$C$4570)</f>
        <v>6</v>
      </c>
      <c r="Q270">
        <f>SUMIF('Л_с и ПУ'!$B$2:$B$4570,A270,'Л_с и ПУ'!$F$2:$F$4570)</f>
        <v>1022.966</v>
      </c>
      <c r="R270">
        <f>COUNTIFS('Л_с и ПУ'!$B$2:$B$4570,A270,'Л_с и ПУ'!$E$2:$E$4570,"Нет показаний")</f>
        <v>1</v>
      </c>
      <c r="S270">
        <f>SUMIF('Л_с и ПУ'!$B$2:$B$4570,A270,'Л_с и ПУ'!$K$2:$K$4570)</f>
        <v>142</v>
      </c>
      <c r="T270">
        <f>COUNTIFS('Л_с и ПУ'!$B$2:$B$4570,A270,'Л_с и ПУ'!$C$2:$C$4570,"0")</f>
        <v>53</v>
      </c>
      <c r="U270">
        <f>SUMIF('Л_с и ПУ'!$B$2:$B$4570,A270,'Л_с и ПУ'!$J$2:$J$4570)</f>
        <v>8267</v>
      </c>
      <c r="V270">
        <f>Q270+S270+U270</f>
        <v>9431.9660000000003</v>
      </c>
      <c r="W270">
        <f>C270-V270</f>
        <v>4008.0339999999997</v>
      </c>
      <c r="X270">
        <f>IF((W270-B270)&gt;0,W270-B270,0)</f>
        <v>3243.6639999999998</v>
      </c>
      <c r="Y270" s="26">
        <f>IFERROR(X270/B270,0)</f>
        <v>4.2435783717309681</v>
      </c>
      <c r="Z270" s="26">
        <f>O270/F270</f>
        <v>0.10169491525423729</v>
      </c>
      <c r="AA270" s="26">
        <f>IFERROR(R270/P270,0)</f>
        <v>0.16666666666666666</v>
      </c>
      <c r="AB270" t="str">
        <f>VLOOKUP(A270,Дома!$A$2:$H$280,2,0)</f>
        <v>г Мурманск</v>
      </c>
      <c r="AC270">
        <f>VLOOKUP(A270,Дома!$A$2:$H$280,6,0)</f>
        <v>402.3</v>
      </c>
      <c r="AD270" s="26">
        <f t="shared" si="4"/>
        <v>0.29970945392237208</v>
      </c>
    </row>
    <row r="271" spans="1:30" x14ac:dyDescent="0.25">
      <c r="A271">
        <v>425338</v>
      </c>
      <c r="B271">
        <f>VLOOKUP(A271,Дома,5,0)*VLOOKUP(A271,Дома,6,0)</f>
        <v>212.04</v>
      </c>
      <c r="C271">
        <f>SUMIF(ОДПУ!$A$2:$A$351,A271,ОДПУ!$J$2:$J$351)</f>
        <v>9153</v>
      </c>
      <c r="D271" t="str">
        <f>VLOOKUP(A271,ОДПУ!$A$2:$J$351,8,0)</f>
        <v>Одноставочный</v>
      </c>
      <c r="E271">
        <f>IF(D271="Одноставочный",COUNTIFS(ОДПУ!$A$2:$A$351,A271),COUNTIFS(ОДПУ!$A$2:$A$351,A271)/2)</f>
        <v>1</v>
      </c>
      <c r="F271">
        <f>COUNTIFS('Лицевые счета'!$B$2:$B$5860,A271)</f>
        <v>27</v>
      </c>
      <c r="G271">
        <f>COUNTIFS('Лицевые счета'!$B$2:$B$5860,A271,'Лицевые счета'!$F$2:$F$5860,"ФЛ")</f>
        <v>27</v>
      </c>
      <c r="H271">
        <f>COUNTIFS('Лицевые счета'!$B$2:$B$5860,A271,'Лицевые счета'!$F$2:$F$5860,"ЮЛ")</f>
        <v>0</v>
      </c>
      <c r="I271" s="23">
        <f>SUMIFS('Лицевые счета'!$H$2:$H$5860,'Лицевые счета'!$B$2:$B$5860,A271,'Лицевые счета'!$F$2:$F$5860,"ФЛ")</f>
        <v>1342.3000000000002</v>
      </c>
      <c r="J271">
        <f>SUMIFS('Лицевые счета'!$I$2:$I$5860,'Лицевые счета'!$B$2:$B$5860,A271,'Лицевые счета'!$F$2:$F$5860,"ФЛ")</f>
        <v>52</v>
      </c>
      <c r="K271" s="23">
        <f>SUMIFS('Лицевые счета'!$H$2:$H$5860,'Лицевые счета'!$B$2:$B$5860,A271,'Лицевые счета'!$F$2:$F$5860,"ЮЛ")</f>
        <v>0</v>
      </c>
      <c r="L271" s="23">
        <f>I271+K271</f>
        <v>1342.3000000000002</v>
      </c>
      <c r="M271" s="23">
        <f>VLOOKUP(A271,Дома,7,0)</f>
        <v>1342.3</v>
      </c>
      <c r="N271" s="23">
        <f>M271-L271</f>
        <v>0</v>
      </c>
      <c r="O271">
        <f>COUNTIFS('Л_с и ПУ'!$B$2:$B$4570,A271,'Л_с и ПУ'!$C$2:$C$4570,"&gt;0")</f>
        <v>16</v>
      </c>
      <c r="P271">
        <f>SUMIF('Л_с и ПУ'!$B$2:$B$4570,A271,'Л_с и ПУ'!$C$2:$C$4570)</f>
        <v>16</v>
      </c>
      <c r="Q271">
        <f>SUMIF('Л_с и ПУ'!$B$2:$B$4570,A271,'Л_с и ПУ'!$F$2:$F$4570)</f>
        <v>3273</v>
      </c>
      <c r="R271">
        <f>COUNTIFS('Л_с и ПУ'!$B$2:$B$4570,A271,'Л_с и ПУ'!$E$2:$E$4570,"Нет показаний")</f>
        <v>6</v>
      </c>
      <c r="S271">
        <f>SUMIF('Л_с и ПУ'!$B$2:$B$4570,A271,'Л_с и ПУ'!$K$2:$K$4570)</f>
        <v>723.7</v>
      </c>
      <c r="T271">
        <f>COUNTIFS('Л_с и ПУ'!$B$2:$B$4570,A271,'Л_с и ПУ'!$C$2:$C$4570,"0")</f>
        <v>11</v>
      </c>
      <c r="U271">
        <f>SUMIF('Л_с и ПУ'!$B$2:$B$4570,A271,'Л_с и ПУ'!$J$2:$J$4570)</f>
        <v>1103</v>
      </c>
      <c r="V271">
        <f>Q271+S271+U271</f>
        <v>5099.7</v>
      </c>
      <c r="W271">
        <f>C271-V271</f>
        <v>4053.3</v>
      </c>
      <c r="X271">
        <f>IF((W271-B271)&gt;0,W271-B271,0)</f>
        <v>3841.26</v>
      </c>
      <c r="Y271" s="26">
        <f>IFERROR(X271/B271,0)</f>
        <v>18.11573288058857</v>
      </c>
      <c r="Z271" s="26">
        <f>O271/F271</f>
        <v>0.59259259259259256</v>
      </c>
      <c r="AA271" s="26">
        <f>IFERROR(R271/P271,0)</f>
        <v>0.375</v>
      </c>
      <c r="AB271" t="str">
        <f>VLOOKUP(A271,Дома!$A$2:$H$280,2,0)</f>
        <v>г Мурманск</v>
      </c>
      <c r="AC271">
        <f>VLOOKUP(A271,Дома!$A$2:$H$280,6,0)</f>
        <v>111.6</v>
      </c>
      <c r="AD271" s="26">
        <f t="shared" si="4"/>
        <v>4.2629588601550861E-2</v>
      </c>
    </row>
    <row r="272" spans="1:30" x14ac:dyDescent="0.25">
      <c r="A272">
        <v>501291</v>
      </c>
      <c r="B272">
        <f>VLOOKUP(A272,Дома,5,0)*VLOOKUP(A272,Дома,6,0)</f>
        <v>372.78</v>
      </c>
      <c r="C272">
        <f>SUMIF(ОДПУ!$A$2:$A$351,A272,ОДПУ!$J$2:$J$351)</f>
        <v>14927.74</v>
      </c>
      <c r="D272" t="str">
        <f>VLOOKUP(A272,ОДПУ!$A$2:$J$351,8,0)</f>
        <v>Одноставочный</v>
      </c>
      <c r="E272">
        <f>IF(D272="Одноставочный",COUNTIFS(ОДПУ!$A$2:$A$351,A272),COUNTIFS(ОДПУ!$A$2:$A$351,A272)/2)</f>
        <v>1</v>
      </c>
      <c r="F272">
        <f>COUNTIFS('Лицевые счета'!$B$2:$B$5860,A272)</f>
        <v>112</v>
      </c>
      <c r="G272">
        <f>COUNTIFS('Лицевые счета'!$B$2:$B$5860,A272,'Лицевые счета'!$F$2:$F$5860,"ФЛ")</f>
        <v>111</v>
      </c>
      <c r="H272">
        <f>COUNTIFS('Лицевые счета'!$B$2:$B$5860,A272,'Лицевые счета'!$F$2:$F$5860,"ЮЛ")</f>
        <v>1</v>
      </c>
      <c r="I272" s="23">
        <f>SUMIFS('Лицевые счета'!$H$2:$H$5860,'Лицевые счета'!$B$2:$B$5860,A272,'Лицевые счета'!$F$2:$F$5860,"ФЛ")</f>
        <v>2413.3999999999992</v>
      </c>
      <c r="J272">
        <f>SUMIFS('Лицевые счета'!$I$2:$I$5860,'Лицевые счета'!$B$2:$B$5860,A272,'Лицевые счета'!$F$2:$F$5860,"ФЛ")</f>
        <v>170</v>
      </c>
      <c r="K272" s="23">
        <f>SUMIFS('Лицевые счета'!$H$2:$H$5860,'Лицевые счета'!$B$2:$B$5860,A272,'Лицевые счета'!$F$2:$F$5860,"ЮЛ")</f>
        <v>204.5</v>
      </c>
      <c r="L272" s="23">
        <f>I272+K272</f>
        <v>2617.8999999999992</v>
      </c>
      <c r="M272" s="23">
        <f>VLOOKUP(A272,Дома,7,0)</f>
        <v>2617.9</v>
      </c>
      <c r="N272" s="23">
        <f>M272-L272</f>
        <v>0</v>
      </c>
      <c r="O272">
        <f>COUNTIFS('Л_с и ПУ'!$B$2:$B$4570,A272,'Л_с и ПУ'!$C$2:$C$4570,"&gt;0")</f>
        <v>25</v>
      </c>
      <c r="P272">
        <f>SUMIF('Л_с и ПУ'!$B$2:$B$4570,A272,'Л_с и ПУ'!$C$2:$C$4570)</f>
        <v>27</v>
      </c>
      <c r="Q272">
        <f>SUMIF('Л_с и ПУ'!$B$2:$B$4570,A272,'Л_с и ПУ'!$F$2:$F$4570)</f>
        <v>61.755999999999403</v>
      </c>
      <c r="R272">
        <f>COUNTIFS('Л_с и ПУ'!$B$2:$B$4570,A272,'Л_с и ПУ'!$E$2:$E$4570,"Нет показаний")</f>
        <v>13</v>
      </c>
      <c r="S272">
        <f>SUMIF('Л_с и ПУ'!$B$2:$B$4570,A272,'Л_с и ПУ'!$K$2:$K$4570)</f>
        <v>1469.7</v>
      </c>
      <c r="T272">
        <f>COUNTIFS('Л_с и ПУ'!$B$2:$B$4570,A272,'Л_с и ПУ'!$C$2:$C$4570,"0")</f>
        <v>87</v>
      </c>
      <c r="U272">
        <f>SUMIF('Л_с и ПУ'!$B$2:$B$4570,A272,'Л_с и ПУ'!$J$2:$J$4570)</f>
        <v>9295.2999999999993</v>
      </c>
      <c r="V272">
        <f>Q272+S272+U272</f>
        <v>10826.755999999999</v>
      </c>
      <c r="W272">
        <f>C272-V272</f>
        <v>4100.9840000000004</v>
      </c>
      <c r="X272">
        <f>IF((W272-B272)&gt;0,W272-B272,0)</f>
        <v>3728.2040000000006</v>
      </c>
      <c r="Y272" s="26">
        <f>IFERROR(X272/B272,0)</f>
        <v>10.001083749128174</v>
      </c>
      <c r="Z272" s="26">
        <f>O272/F272</f>
        <v>0.22321428571428573</v>
      </c>
      <c r="AA272" s="26">
        <f>IFERROR(R272/P272,0)</f>
        <v>0.48148148148148145</v>
      </c>
      <c r="AB272" t="str">
        <f>VLOOKUP(A272,Дома!$A$2:$H$280,2,0)</f>
        <v>г Мурманск</v>
      </c>
      <c r="AC272">
        <f>VLOOKUP(A272,Дома!$A$2:$H$280,6,0)</f>
        <v>196.2</v>
      </c>
      <c r="AD272" s="26">
        <f t="shared" si="4"/>
        <v>0.31286876096316374</v>
      </c>
    </row>
    <row r="273" spans="1:30" x14ac:dyDescent="0.25">
      <c r="A273">
        <v>431445</v>
      </c>
      <c r="B273">
        <f>VLOOKUP(A273,Дома,5,0)*VLOOKUP(A273,Дома,6,0)</f>
        <v>91.39</v>
      </c>
      <c r="C273">
        <f>SUMIF(ОДПУ!$A$2:$A$351,A273,ОДПУ!$J$2:$J$351)</f>
        <v>6608</v>
      </c>
      <c r="D273" t="str">
        <f>VLOOKUP(A273,ОДПУ!$A$2:$J$351,8,0)</f>
        <v>Одноставочный</v>
      </c>
      <c r="E273">
        <f>IF(D273="Одноставочный",COUNTIFS(ОДПУ!$A$2:$A$351,A273),COUNTIFS(ОДПУ!$A$2:$A$351,A273)/2)</f>
        <v>1</v>
      </c>
      <c r="F273">
        <f>COUNTIFS('Лицевые счета'!$B$2:$B$5860,A273)</f>
        <v>16</v>
      </c>
      <c r="G273">
        <f>COUNTIFS('Лицевые счета'!$B$2:$B$5860,A273,'Лицевые счета'!$F$2:$F$5860,"ФЛ")</f>
        <v>16</v>
      </c>
      <c r="H273">
        <f>COUNTIFS('Лицевые счета'!$B$2:$B$5860,A273,'Лицевые счета'!$F$2:$F$5860,"ЮЛ")</f>
        <v>0</v>
      </c>
      <c r="I273" s="23">
        <f>SUMIFS('Лицевые счета'!$H$2:$H$5860,'Лицевые счета'!$B$2:$B$5860,A273,'Лицевые счета'!$F$2:$F$5860,"ФЛ")</f>
        <v>627.1</v>
      </c>
      <c r="J273">
        <f>SUMIFS('Лицевые счета'!$I$2:$I$5860,'Лицевые счета'!$B$2:$B$5860,A273,'Лицевые счета'!$F$2:$F$5860,"ФЛ")</f>
        <v>31</v>
      </c>
      <c r="K273" s="23">
        <f>SUMIFS('Лицевые счета'!$H$2:$H$5860,'Лицевые счета'!$B$2:$B$5860,A273,'Лицевые счета'!$F$2:$F$5860,"ЮЛ")</f>
        <v>0</v>
      </c>
      <c r="L273" s="23">
        <f>I273+K273</f>
        <v>627.1</v>
      </c>
      <c r="M273" s="23">
        <f>VLOOKUP(A273,Дома,7,0)</f>
        <v>627.1</v>
      </c>
      <c r="N273" s="23">
        <f>M273-L273</f>
        <v>0</v>
      </c>
      <c r="O273">
        <f>COUNTIFS('Л_с и ПУ'!$B$2:$B$4570,A273,'Л_с и ПУ'!$C$2:$C$4570,"&gt;0")</f>
        <v>13</v>
      </c>
      <c r="P273">
        <f>SUMIF('Л_с и ПУ'!$B$2:$B$4570,A273,'Л_с и ПУ'!$C$2:$C$4570)</f>
        <v>13</v>
      </c>
      <c r="Q273">
        <f>SUMIF('Л_с и ПУ'!$B$2:$B$4570,A273,'Л_с и ПУ'!$F$2:$F$4570)</f>
        <v>1657</v>
      </c>
      <c r="R273">
        <f>COUNTIFS('Л_с и ПУ'!$B$2:$B$4570,A273,'Л_с и ПУ'!$E$2:$E$4570,"Нет показаний")</f>
        <v>3</v>
      </c>
      <c r="S273">
        <f>SUMIF('Л_с и ПУ'!$B$2:$B$4570,A273,'Л_с и ПУ'!$K$2:$K$4570)</f>
        <v>343.3</v>
      </c>
      <c r="T273">
        <f>COUNTIFS('Л_с и ПУ'!$B$2:$B$4570,A273,'Л_с и ПУ'!$C$2:$C$4570,"0")</f>
        <v>3</v>
      </c>
      <c r="U273">
        <f>SUMIF('Л_с и ПУ'!$B$2:$B$4570,A273,'Л_с и ПУ'!$J$2:$J$4570)</f>
        <v>371.6</v>
      </c>
      <c r="V273">
        <f>Q273+S273+U273</f>
        <v>2371.9</v>
      </c>
      <c r="W273">
        <f>C273-V273</f>
        <v>4236.1000000000004</v>
      </c>
      <c r="X273">
        <f>IF((W273-B273)&gt;0,W273-B273,0)</f>
        <v>4144.71</v>
      </c>
      <c r="Y273" s="26">
        <f>IFERROR(X273/B273,0)</f>
        <v>45.351898457161617</v>
      </c>
      <c r="Z273" s="26">
        <f>O273/F273</f>
        <v>0.8125</v>
      </c>
      <c r="AA273" s="26">
        <f>IFERROR(R273/P273,0)</f>
        <v>0.23076923076923078</v>
      </c>
      <c r="AB273" t="str">
        <f>VLOOKUP(A273,Дома!$A$2:$H$280,2,0)</f>
        <v>г Мурманск</v>
      </c>
      <c r="AC273">
        <f>VLOOKUP(A273,Дома!$A$2:$H$280,6,0)</f>
        <v>48.1</v>
      </c>
      <c r="AD273" s="26">
        <f t="shared" si="4"/>
        <v>1.7884897115363164E-2</v>
      </c>
    </row>
    <row r="274" spans="1:30" x14ac:dyDescent="0.25">
      <c r="A274">
        <v>431518</v>
      </c>
      <c r="B274">
        <f>VLOOKUP(A274,Дома,5,0)*VLOOKUP(A274,Дома,6,0)</f>
        <v>360.62</v>
      </c>
      <c r="C274">
        <f>SUMIF(ОДПУ!$A$2:$A$351,A274,ОДПУ!$J$2:$J$351)</f>
        <v>17850</v>
      </c>
      <c r="D274" t="str">
        <f>VLOOKUP(A274,ОДПУ!$A$2:$J$351,8,0)</f>
        <v>Одноставочный</v>
      </c>
      <c r="E274">
        <f>IF(D274="Одноставочный",COUNTIFS(ОДПУ!$A$2:$A$351,A274),COUNTIFS(ОДПУ!$A$2:$A$351,A274)/2)</f>
        <v>1</v>
      </c>
      <c r="F274">
        <f>COUNTIFS('Лицевые счета'!$B$2:$B$5860,A274)</f>
        <v>134</v>
      </c>
      <c r="G274">
        <f>COUNTIFS('Лицевые счета'!$B$2:$B$5860,A274,'Лицевые счета'!$F$2:$F$5860,"ФЛ")</f>
        <v>133</v>
      </c>
      <c r="H274">
        <f>COUNTIFS('Лицевые счета'!$B$2:$B$5860,A274,'Лицевые счета'!$F$2:$F$5860,"ЮЛ")</f>
        <v>1</v>
      </c>
      <c r="I274" s="23">
        <f>SUMIFS('Лицевые счета'!$H$2:$H$5860,'Лицевые счета'!$B$2:$B$5860,A274,'Лицевые счета'!$F$2:$F$5860,"ФЛ")</f>
        <v>2689.4199999999987</v>
      </c>
      <c r="J274">
        <f>SUMIFS('Лицевые счета'!$I$2:$I$5860,'Лицевые счета'!$B$2:$B$5860,A274,'Лицевые счета'!$F$2:$F$5860,"ФЛ")</f>
        <v>182</v>
      </c>
      <c r="K274" s="23">
        <f>SUMIFS('Лицевые счета'!$H$2:$H$5860,'Лицевые счета'!$B$2:$B$5860,A274,'Лицевые счета'!$F$2:$F$5860,"ЮЛ")</f>
        <v>0</v>
      </c>
      <c r="L274" s="23">
        <f>I274+K274</f>
        <v>2689.4199999999987</v>
      </c>
      <c r="M274" s="23">
        <f>VLOOKUP(A274,Дома,7,0)</f>
        <v>2689.42</v>
      </c>
      <c r="N274" s="23">
        <f>M274-L274</f>
        <v>0</v>
      </c>
      <c r="O274">
        <f>COUNTIFS('Л_с и ПУ'!$B$2:$B$4570,A274,'Л_с и ПУ'!$C$2:$C$4570,"&gt;0")</f>
        <v>25</v>
      </c>
      <c r="P274">
        <f>SUMIF('Л_с и ПУ'!$B$2:$B$4570,A274,'Л_с и ПУ'!$C$2:$C$4570)</f>
        <v>34</v>
      </c>
      <c r="Q274">
        <f>SUMIF('Л_с и ПУ'!$B$2:$B$4570,A274,'Л_с и ПУ'!$F$2:$F$4570)</f>
        <v>1923.1539999999998</v>
      </c>
      <c r="R274">
        <f>COUNTIFS('Л_с и ПУ'!$B$2:$B$4570,A274,'Л_с и ПУ'!$E$2:$E$4570,"Нет показаний")</f>
        <v>4</v>
      </c>
      <c r="S274">
        <f>SUMIF('Л_с и ПУ'!$B$2:$B$4570,A274,'Л_с и ПУ'!$K$2:$K$4570)</f>
        <v>566.6</v>
      </c>
      <c r="T274">
        <f>COUNTIFS('Л_с и ПУ'!$B$2:$B$4570,A274,'Л_с и ПУ'!$C$2:$C$4570,"0")</f>
        <v>109</v>
      </c>
      <c r="U274">
        <f>SUMIF('Л_с и ПУ'!$B$2:$B$4570,A274,'Л_с и ПУ'!$J$2:$J$4570)</f>
        <v>10984.9</v>
      </c>
      <c r="V274">
        <f>Q274+S274+U274</f>
        <v>13474.653999999999</v>
      </c>
      <c r="W274">
        <f>C274-V274</f>
        <v>4375.3460000000014</v>
      </c>
      <c r="X274">
        <f>IF((W274-B274)&gt;0,W274-B274,0)</f>
        <v>4014.7260000000015</v>
      </c>
      <c r="Y274" s="26">
        <f>IFERROR(X274/B274,0)</f>
        <v>11.132843436304146</v>
      </c>
      <c r="Z274" s="26">
        <f>O274/F274</f>
        <v>0.18656716417910449</v>
      </c>
      <c r="AA274" s="26">
        <f>IFERROR(R274/P274,0)</f>
        <v>0.11764705882352941</v>
      </c>
      <c r="AB274" t="str">
        <f>VLOOKUP(A274,Дома!$A$2:$H$280,2,0)</f>
        <v>г Мурманск</v>
      </c>
      <c r="AC274">
        <f>VLOOKUP(A274,Дома!$A$2:$H$280,6,0)</f>
        <v>189.8</v>
      </c>
      <c r="AD274" s="26">
        <f t="shared" si="4"/>
        <v>0.22725095785440613</v>
      </c>
    </row>
    <row r="275" spans="1:30" x14ac:dyDescent="0.25">
      <c r="A275">
        <v>431331</v>
      </c>
      <c r="B275">
        <f>VLOOKUP(A275,Дома,5,0)*VLOOKUP(A275,Дома,6,0)</f>
        <v>59.241999999999997</v>
      </c>
      <c r="C275">
        <f>SUMIF(ОДПУ!$A$2:$A$351,A275,ОДПУ!$J$2:$J$351)</f>
        <v>5698</v>
      </c>
      <c r="D275" t="str">
        <f>VLOOKUP(A275,ОДПУ!$A$2:$J$351,8,0)</f>
        <v>Одноставочный</v>
      </c>
      <c r="E275">
        <f>IF(D275="Одноставочный",COUNTIFS(ОДПУ!$A$2:$A$351,A275),COUNTIFS(ОДПУ!$A$2:$A$351,A275)/2)</f>
        <v>2</v>
      </c>
      <c r="F275">
        <f>COUNTIFS('Лицевые счета'!$B$2:$B$5860,A275)</f>
        <v>9</v>
      </c>
      <c r="G275">
        <f>COUNTIFS('Лицевые счета'!$B$2:$B$5860,A275,'Лицевые счета'!$F$2:$F$5860,"ФЛ")</f>
        <v>9</v>
      </c>
      <c r="H275">
        <f>COUNTIFS('Лицевые счета'!$B$2:$B$5860,A275,'Лицевые счета'!$F$2:$F$5860,"ЮЛ")</f>
        <v>0</v>
      </c>
      <c r="I275" s="23">
        <f>SUMIFS('Лицевые счета'!$H$2:$H$5860,'Лицевые счета'!$B$2:$B$5860,A275,'Лицевые счета'!$F$2:$F$5860,"ФЛ")</f>
        <v>417.6</v>
      </c>
      <c r="J275">
        <f>SUMIFS('Лицевые счета'!$I$2:$I$5860,'Лицевые счета'!$B$2:$B$5860,A275,'Лицевые счета'!$F$2:$F$5860,"ФЛ")</f>
        <v>23</v>
      </c>
      <c r="K275" s="23">
        <f>SUMIFS('Лицевые счета'!$H$2:$H$5860,'Лицевые счета'!$B$2:$B$5860,A275,'Лицевые счета'!$F$2:$F$5860,"ЮЛ")</f>
        <v>0</v>
      </c>
      <c r="L275" s="23">
        <f>I275+K275</f>
        <v>417.6</v>
      </c>
      <c r="M275" s="23">
        <f>VLOOKUP(A275,Дома,7,0)</f>
        <v>835.2</v>
      </c>
      <c r="N275" s="23">
        <f>M275-L275</f>
        <v>417.6</v>
      </c>
      <c r="O275">
        <f>COUNTIFS('Л_с и ПУ'!$B$2:$B$4570,A275,'Л_с и ПУ'!$C$2:$C$4570,"&gt;0")</f>
        <v>6</v>
      </c>
      <c r="P275">
        <f>SUMIF('Л_с и ПУ'!$B$2:$B$4570,A275,'Л_с и ПУ'!$C$2:$C$4570)</f>
        <v>6</v>
      </c>
      <c r="Q275">
        <f>SUMIF('Л_с и ПУ'!$B$2:$B$4570,A275,'Л_с и ПУ'!$F$2:$F$4570)</f>
        <v>201</v>
      </c>
      <c r="R275">
        <f>COUNTIFS('Л_с и ПУ'!$B$2:$B$4570,A275,'Л_с и ПУ'!$E$2:$E$4570,"Нет показаний")</f>
        <v>4</v>
      </c>
      <c r="S275">
        <f>SUMIF('Л_с и ПУ'!$B$2:$B$4570,A275,'Л_с и ПУ'!$K$2:$K$4570)</f>
        <v>636.1</v>
      </c>
      <c r="T275">
        <f>COUNTIFS('Л_с и ПУ'!$B$2:$B$4570,A275,'Л_с и ПУ'!$C$2:$C$4570,"0")</f>
        <v>3</v>
      </c>
      <c r="U275">
        <f>SUMIF('Л_с и ПУ'!$B$2:$B$4570,A275,'Л_с и ПУ'!$J$2:$J$4570)</f>
        <v>441</v>
      </c>
      <c r="V275">
        <f>Q275+S275+U275</f>
        <v>1278.0999999999999</v>
      </c>
      <c r="W275">
        <f>C275-V275</f>
        <v>4419.8999999999996</v>
      </c>
      <c r="X275">
        <f>IF((W275-B275)&gt;0,W275-B275,0)</f>
        <v>4360.6579999999994</v>
      </c>
      <c r="Y275" s="26">
        <f>IFERROR(X275/B275,0)</f>
        <v>73.607541946591937</v>
      </c>
      <c r="Z275" s="26">
        <f>O275/F275</f>
        <v>0.66666666666666663</v>
      </c>
      <c r="AA275" s="26">
        <f>IFERROR(R275/P275,0)</f>
        <v>0.66666666666666663</v>
      </c>
      <c r="AB275" t="str">
        <f>VLOOKUP(A275,Дома!$A$2:$H$280,2,0)</f>
        <v>г Мурманск</v>
      </c>
      <c r="AC275">
        <f>VLOOKUP(A275,Дома!$A$2:$H$280,6,0)</f>
        <v>31.18</v>
      </c>
      <c r="AD275" s="26">
        <f t="shared" si="4"/>
        <v>1.0569778163475619E-2</v>
      </c>
    </row>
    <row r="276" spans="1:30" x14ac:dyDescent="0.25">
      <c r="A276">
        <v>431516</v>
      </c>
      <c r="B276">
        <f>VLOOKUP(A276,Дома,5,0)*VLOOKUP(A276,Дома,6,0)</f>
        <v>394.62999999999994</v>
      </c>
      <c r="C276">
        <f>SUMIF(ОДПУ!$A$2:$A$351,A276,ОДПУ!$J$2:$J$351)</f>
        <v>18360</v>
      </c>
      <c r="D276" t="str">
        <f>VLOOKUP(A276,ОДПУ!$A$2:$J$351,8,0)</f>
        <v>Одноставочный</v>
      </c>
      <c r="E276">
        <f>IF(D276="Одноставочный",COUNTIFS(ОДПУ!$A$2:$A$351,A276),COUNTIFS(ОДПУ!$A$2:$A$351,A276)/2)</f>
        <v>1</v>
      </c>
      <c r="F276">
        <f>COUNTIFS('Лицевые счета'!$B$2:$B$5860,A276)</f>
        <v>150</v>
      </c>
      <c r="G276">
        <f>COUNTIFS('Лицевые счета'!$B$2:$B$5860,A276,'Лицевые счета'!$F$2:$F$5860,"ФЛ")</f>
        <v>149</v>
      </c>
      <c r="H276">
        <f>COUNTIFS('Лицевые счета'!$B$2:$B$5860,A276,'Лицевые счета'!$F$2:$F$5860,"ЮЛ")</f>
        <v>1</v>
      </c>
      <c r="I276" s="23">
        <f>SUMIFS('Лицевые счета'!$H$2:$H$5860,'Лицевые счета'!$B$2:$B$5860,A276,'Лицевые счета'!$F$2:$F$5860,"ФЛ")</f>
        <v>2678.7199999999993</v>
      </c>
      <c r="J276">
        <f>SUMIFS('Лицевые счета'!$I$2:$I$5860,'Лицевые счета'!$B$2:$B$5860,A276,'Лицевые счета'!$F$2:$F$5860,"ФЛ")</f>
        <v>209</v>
      </c>
      <c r="K276" s="23">
        <f>SUMIFS('Лицевые счета'!$H$2:$H$5860,'Лицевые счета'!$B$2:$B$5860,A276,'Лицевые счета'!$F$2:$F$5860,"ЮЛ")</f>
        <v>0</v>
      </c>
      <c r="L276" s="23">
        <f>I276+K276</f>
        <v>2678.7199999999993</v>
      </c>
      <c r="M276" s="23">
        <f>VLOOKUP(A276,Дома,7,0)</f>
        <v>2949.92</v>
      </c>
      <c r="N276" s="23">
        <f>M276-L276</f>
        <v>271.20000000000073</v>
      </c>
      <c r="O276">
        <f>COUNTIFS('Л_с и ПУ'!$B$2:$B$4570,A276,'Л_с и ПУ'!$C$2:$C$4570,"&gt;0")</f>
        <v>75</v>
      </c>
      <c r="P276">
        <f>SUMIF('Л_с и ПУ'!$B$2:$B$4570,A276,'Л_с и ПУ'!$C$2:$C$4570)</f>
        <v>78</v>
      </c>
      <c r="Q276">
        <f>SUMIF('Л_с и ПУ'!$B$2:$B$4570,A276,'Л_с и ПУ'!$F$2:$F$4570)</f>
        <v>1651.66</v>
      </c>
      <c r="R276">
        <f>COUNTIFS('Л_с и ПУ'!$B$2:$B$4570,A276,'Л_с и ПУ'!$E$2:$E$4570,"Нет показаний")</f>
        <v>38</v>
      </c>
      <c r="S276">
        <f>SUMIF('Л_с и ПУ'!$B$2:$B$4570,A276,'Л_с и ПУ'!$K$2:$K$4570)</f>
        <v>3985.6</v>
      </c>
      <c r="T276">
        <f>COUNTIFS('Л_с и ПУ'!$B$2:$B$4570,A276,'Л_с и ПУ'!$C$2:$C$4570,"0")</f>
        <v>75</v>
      </c>
      <c r="U276">
        <f>SUMIF('Л_с и ПУ'!$B$2:$B$4570,A276,'Л_с и ПУ'!$J$2:$J$4570)</f>
        <v>7247.9</v>
      </c>
      <c r="V276">
        <f>Q276+S276+U276</f>
        <v>12885.16</v>
      </c>
      <c r="W276">
        <f>C276-V276</f>
        <v>5474.84</v>
      </c>
      <c r="X276">
        <f>IF((W276-B276)&gt;0,W276-B276,0)</f>
        <v>5080.21</v>
      </c>
      <c r="Y276" s="26">
        <f>IFERROR(X276/B276,0)</f>
        <v>12.87334971999088</v>
      </c>
      <c r="Z276" s="26">
        <f>O276/F276</f>
        <v>0.5</v>
      </c>
      <c r="AA276" s="26">
        <f>IFERROR(R276/P276,0)</f>
        <v>0.48717948717948717</v>
      </c>
      <c r="AB276" t="str">
        <f>VLOOKUP(A276,Дома!$A$2:$H$280,2,0)</f>
        <v>г Мурманск</v>
      </c>
      <c r="AC276">
        <f>VLOOKUP(A276,Дома!$A$2:$H$280,6,0)</f>
        <v>207.7</v>
      </c>
      <c r="AD276" s="26">
        <f t="shared" si="4"/>
        <v>0.27372166578808643</v>
      </c>
    </row>
    <row r="277" spans="1:30" x14ac:dyDescent="0.25">
      <c r="A277">
        <v>431375</v>
      </c>
      <c r="B277">
        <f>VLOOKUP(A277,Дома,5,0)*VLOOKUP(A277,Дома,6,0)</f>
        <v>89.68</v>
      </c>
      <c r="C277">
        <f>SUMIF(ОДПУ!$A$2:$A$351,A277,ОДПУ!$J$2:$J$351)</f>
        <v>6943</v>
      </c>
      <c r="D277" t="str">
        <f>VLOOKUP(A277,ОДПУ!$A$2:$J$351,8,0)</f>
        <v>Одноставочный</v>
      </c>
      <c r="E277">
        <f>IF(D277="Одноставочный",COUNTIFS(ОДПУ!$A$2:$A$351,A277),COUNTIFS(ОДПУ!$A$2:$A$351,A277)/2)</f>
        <v>2</v>
      </c>
      <c r="F277">
        <f>COUNTIFS('Лицевые счета'!$B$2:$B$5860,A277)</f>
        <v>10</v>
      </c>
      <c r="G277">
        <f>COUNTIFS('Лицевые счета'!$B$2:$B$5860,A277,'Лицевые счета'!$F$2:$F$5860,"ФЛ")</f>
        <v>10</v>
      </c>
      <c r="H277">
        <f>COUNTIFS('Лицевые счета'!$B$2:$B$5860,A277,'Лицевые счета'!$F$2:$F$5860,"ЮЛ")</f>
        <v>0</v>
      </c>
      <c r="I277" s="23">
        <f>SUMIFS('Лицевые счета'!$H$2:$H$5860,'Лицевые счета'!$B$2:$B$5860,A277,'Лицевые счета'!$F$2:$F$5860,"ФЛ")</f>
        <v>379.4</v>
      </c>
      <c r="J277">
        <f>SUMIFS('Лицевые счета'!$I$2:$I$5860,'Лицевые счета'!$B$2:$B$5860,A277,'Лицевые счета'!$F$2:$F$5860,"ФЛ")</f>
        <v>20</v>
      </c>
      <c r="K277" s="23">
        <f>SUMIFS('Лицевые счета'!$H$2:$H$5860,'Лицевые счета'!$B$2:$B$5860,A277,'Лицевые счета'!$F$2:$F$5860,"ЮЛ")</f>
        <v>0</v>
      </c>
      <c r="L277" s="23">
        <f>I277+K277</f>
        <v>379.4</v>
      </c>
      <c r="M277" s="23">
        <f>VLOOKUP(A277,Дома,7,0)</f>
        <v>758.8</v>
      </c>
      <c r="N277" s="23">
        <f>M277-L277</f>
        <v>379.4</v>
      </c>
      <c r="O277">
        <f>COUNTIFS('Л_с и ПУ'!$B$2:$B$4570,A277,'Л_с и ПУ'!$C$2:$C$4570,"&gt;0")</f>
        <v>5</v>
      </c>
      <c r="P277">
        <f>SUMIF('Л_с и ПУ'!$B$2:$B$4570,A277,'Л_с и ПУ'!$C$2:$C$4570)</f>
        <v>5</v>
      </c>
      <c r="Q277">
        <f>SUMIF('Л_с и ПУ'!$B$2:$B$4570,A277,'Л_с и ПУ'!$F$2:$F$4570)</f>
        <v>398</v>
      </c>
      <c r="R277">
        <f>COUNTIFS('Л_с и ПУ'!$B$2:$B$4570,A277,'Л_с и ПУ'!$E$2:$E$4570,"Нет показаний")</f>
        <v>2</v>
      </c>
      <c r="S277">
        <f>SUMIF('Л_с и ПУ'!$B$2:$B$4570,A277,'Л_с и ПУ'!$K$2:$K$4570)</f>
        <v>289.7</v>
      </c>
      <c r="T277">
        <f>COUNTIFS('Л_с и ПУ'!$B$2:$B$4570,A277,'Л_с и ПУ'!$C$2:$C$4570,"0")</f>
        <v>5</v>
      </c>
      <c r="U277">
        <f>SUMIF('Л_с и ПУ'!$B$2:$B$4570,A277,'Л_с и ПУ'!$J$2:$J$4570)</f>
        <v>750.60000000000014</v>
      </c>
      <c r="V277">
        <f>Q277+S277+U277</f>
        <v>1438.3000000000002</v>
      </c>
      <c r="W277">
        <f>C277-V277</f>
        <v>5504.7</v>
      </c>
      <c r="X277">
        <f>IF((W277-B277)&gt;0,W277-B277,0)</f>
        <v>5415.0199999999995</v>
      </c>
      <c r="Y277" s="26">
        <f>IFERROR(X277/B277,0)</f>
        <v>60.381578947368411</v>
      </c>
      <c r="Z277" s="26">
        <f>O277/F277</f>
        <v>0.5</v>
      </c>
      <c r="AA277" s="26">
        <f>IFERROR(R277/P277,0)</f>
        <v>0.4</v>
      </c>
      <c r="AB277" t="str">
        <f>VLOOKUP(A277,Дома!$A$2:$H$280,2,0)</f>
        <v>г Мурманск</v>
      </c>
      <c r="AC277">
        <f>VLOOKUP(A277,Дома!$A$2:$H$280,6,0)</f>
        <v>47.2</v>
      </c>
      <c r="AD277" s="26">
        <f t="shared" si="4"/>
        <v>5.4091221636488655E-2</v>
      </c>
    </row>
    <row r="278" spans="1:30" x14ac:dyDescent="0.25">
      <c r="A278">
        <v>447461</v>
      </c>
      <c r="B278">
        <f>VLOOKUP(A278,Дома,5,0)*VLOOKUP(A278,Дома,6,0)</f>
        <v>90.337399999999988</v>
      </c>
      <c r="C278">
        <f>SUMIF(ОДПУ!$A$2:$A$351,A278,ОДПУ!$J$2:$J$351)</f>
        <v>7747.1</v>
      </c>
      <c r="D278" t="str">
        <f>VLOOKUP(A278,ОДПУ!$A$2:$J$351,8,0)</f>
        <v>Одноставочный</v>
      </c>
      <c r="E278">
        <f>IF(D278="Одноставочный",COUNTIFS(ОДПУ!$A$2:$A$351,A278),COUNTIFS(ОДПУ!$A$2:$A$351,A278)/2)</f>
        <v>2</v>
      </c>
      <c r="F278">
        <f>COUNTIFS('Лицевые счета'!$B$2:$B$5860,A278)</f>
        <v>9</v>
      </c>
      <c r="G278">
        <f>COUNTIFS('Лицевые счета'!$B$2:$B$5860,A278,'Лицевые счета'!$F$2:$F$5860,"ФЛ")</f>
        <v>9</v>
      </c>
      <c r="H278">
        <f>COUNTIFS('Лицевые счета'!$B$2:$B$5860,A278,'Лицевые счета'!$F$2:$F$5860,"ЮЛ")</f>
        <v>0</v>
      </c>
      <c r="I278" s="23">
        <f>SUMIFS('Лицевые счета'!$H$2:$H$5860,'Лицевые счета'!$B$2:$B$5860,A278,'Лицевые счета'!$F$2:$F$5860,"ФЛ")</f>
        <v>436.29999999999995</v>
      </c>
      <c r="J278">
        <f>SUMIFS('Лицевые счета'!$I$2:$I$5860,'Лицевые счета'!$B$2:$B$5860,A278,'Лицевые счета'!$F$2:$F$5860,"ФЛ")</f>
        <v>30</v>
      </c>
      <c r="K278" s="23">
        <f>SUMIFS('Лицевые счета'!$H$2:$H$5860,'Лицевые счета'!$B$2:$B$5860,A278,'Лицевые счета'!$F$2:$F$5860,"ЮЛ")</f>
        <v>0</v>
      </c>
      <c r="L278" s="23">
        <f>I278+K278</f>
        <v>436.29999999999995</v>
      </c>
      <c r="M278" s="23">
        <f>VLOOKUP(A278,Дома,7,0)</f>
        <v>872.6</v>
      </c>
      <c r="N278" s="23">
        <f>M278-L278</f>
        <v>436.30000000000007</v>
      </c>
      <c r="O278">
        <f>COUNTIFS('Л_с и ПУ'!$B$2:$B$4570,A278,'Л_с и ПУ'!$C$2:$C$4570,"&gt;0")</f>
        <v>8</v>
      </c>
      <c r="P278">
        <f>SUMIF('Л_с и ПУ'!$B$2:$B$4570,A278,'Л_с и ПУ'!$C$2:$C$4570)</f>
        <v>8</v>
      </c>
      <c r="Q278">
        <f>SUMIF('Л_с и ПУ'!$B$2:$B$4570,A278,'Л_с и ПУ'!$F$2:$F$4570)</f>
        <v>1221</v>
      </c>
      <c r="R278">
        <f>COUNTIFS('Л_с и ПУ'!$B$2:$B$4570,A278,'Л_с и ПУ'!$E$2:$E$4570,"Нет показаний")</f>
        <v>4</v>
      </c>
      <c r="S278">
        <f>SUMIF('Л_с и ПУ'!$B$2:$B$4570,A278,'Л_с и ПУ'!$K$2:$K$4570)</f>
        <v>587.19999999999993</v>
      </c>
      <c r="T278">
        <f>COUNTIFS('Л_с и ПУ'!$B$2:$B$4570,A278,'Л_с и ПУ'!$C$2:$C$4570,"0")</f>
        <v>1</v>
      </c>
      <c r="U278">
        <f>SUMIF('Л_с и ПУ'!$B$2:$B$4570,A278,'Л_с и ПУ'!$J$2:$J$4570)</f>
        <v>118.7</v>
      </c>
      <c r="V278">
        <f>Q278+S278+U278</f>
        <v>1926.8999999999999</v>
      </c>
      <c r="W278">
        <f>C278-V278</f>
        <v>5820.2000000000007</v>
      </c>
      <c r="X278">
        <f>IF((W278-B278)&gt;0,W278-B278,0)</f>
        <v>5729.8626000000004</v>
      </c>
      <c r="Y278" s="26">
        <f>IFERROR(X278/B278,0)</f>
        <v>63.427357882781671</v>
      </c>
      <c r="Z278" s="26">
        <f>O278/F278</f>
        <v>0.88888888888888884</v>
      </c>
      <c r="AA278" s="26">
        <f>IFERROR(R278/P278,0)</f>
        <v>0.5</v>
      </c>
      <c r="AB278" t="str">
        <f>VLOOKUP(A278,Дома!$A$2:$H$280,2,0)</f>
        <v>г Мурманск</v>
      </c>
      <c r="AC278">
        <f>VLOOKUP(A278,Дома!$A$2:$H$280,6,0)</f>
        <v>47.545999999999999</v>
      </c>
      <c r="AD278" s="26">
        <f t="shared" si="4"/>
        <v>5.8167359921702959E-2</v>
      </c>
    </row>
    <row r="279" spans="1:30" x14ac:dyDescent="0.25">
      <c r="A279">
        <v>447533</v>
      </c>
      <c r="B279">
        <f>VLOOKUP(A279,Дома,5,0)*VLOOKUP(A279,Дома,6,0)</f>
        <v>66.5</v>
      </c>
      <c r="C279">
        <f>SUMIF(ОДПУ!$A$2:$A$351,A279,ОДПУ!$J$2:$J$351)</f>
        <v>7316</v>
      </c>
      <c r="D279" t="str">
        <f>VLOOKUP(A279,ОДПУ!$A$2:$J$351,8,0)</f>
        <v>Одноставочный</v>
      </c>
      <c r="E279">
        <f>IF(D279="Одноставочный",COUNTIFS(ОДПУ!$A$2:$A$351,A279),COUNTIFS(ОДПУ!$A$2:$A$351,A279)/2)</f>
        <v>2</v>
      </c>
      <c r="F279">
        <f>COUNTIFS('Лицевые счета'!$B$2:$B$5860,A279)</f>
        <v>9</v>
      </c>
      <c r="G279">
        <f>COUNTIFS('Лицевые счета'!$B$2:$B$5860,A279,'Лицевые счета'!$F$2:$F$5860,"ФЛ")</f>
        <v>9</v>
      </c>
      <c r="H279">
        <f>COUNTIFS('Лицевые счета'!$B$2:$B$5860,A279,'Лицевые счета'!$F$2:$F$5860,"ЮЛ")</f>
        <v>0</v>
      </c>
      <c r="I279" s="23">
        <f>SUMIFS('Лицевые счета'!$H$2:$H$5860,'Лицевые счета'!$B$2:$B$5860,A279,'Лицевые счета'!$F$2:$F$5860,"ФЛ")</f>
        <v>408.7</v>
      </c>
      <c r="J279">
        <f>SUMIFS('Лицевые счета'!$I$2:$I$5860,'Лицевые счета'!$B$2:$B$5860,A279,'Лицевые счета'!$F$2:$F$5860,"ФЛ")</f>
        <v>20</v>
      </c>
      <c r="K279" s="23">
        <f>SUMIFS('Лицевые счета'!$H$2:$H$5860,'Лицевые счета'!$B$2:$B$5860,A279,'Лицевые счета'!$F$2:$F$5860,"ЮЛ")</f>
        <v>0</v>
      </c>
      <c r="L279" s="23">
        <f>I279+K279</f>
        <v>408.7</v>
      </c>
      <c r="M279" s="23">
        <f>VLOOKUP(A279,Дома,7,0)</f>
        <v>817.4</v>
      </c>
      <c r="N279" s="23">
        <f>M279-L279</f>
        <v>408.7</v>
      </c>
      <c r="O279">
        <f>COUNTIFS('Л_с и ПУ'!$B$2:$B$4570,A279,'Л_с и ПУ'!$C$2:$C$4570,"&gt;0")</f>
        <v>8</v>
      </c>
      <c r="P279">
        <f>SUMIF('Л_с и ПУ'!$B$2:$B$4570,A279,'Л_с и ПУ'!$C$2:$C$4570)</f>
        <v>8</v>
      </c>
      <c r="Q279">
        <f>SUMIF('Л_с и ПУ'!$B$2:$B$4570,A279,'Л_с и ПУ'!$F$2:$F$4570)</f>
        <v>613</v>
      </c>
      <c r="R279">
        <f>COUNTIFS('Л_с и ПУ'!$B$2:$B$4570,A279,'Л_с и ПУ'!$E$2:$E$4570,"Нет показаний")</f>
        <v>4</v>
      </c>
      <c r="S279">
        <f>SUMIF('Л_с и ПУ'!$B$2:$B$4570,A279,'Л_с и ПУ'!$K$2:$K$4570)</f>
        <v>525.5</v>
      </c>
      <c r="T279">
        <f>COUNTIFS('Л_с и ПУ'!$B$2:$B$4570,A279,'Л_с и ПУ'!$C$2:$C$4570,"0")</f>
        <v>1</v>
      </c>
      <c r="U279">
        <f>SUMIF('Л_с и ПУ'!$B$2:$B$4570,A279,'Л_с и ПУ'!$J$2:$J$4570)</f>
        <v>147</v>
      </c>
      <c r="V279">
        <f>Q279+S279+U279</f>
        <v>1285.5</v>
      </c>
      <c r="W279">
        <f>C279-V279</f>
        <v>6030.5</v>
      </c>
      <c r="X279">
        <f>IF((W279-B279)&gt;0,W279-B279,0)</f>
        <v>5964</v>
      </c>
      <c r="Y279" s="26">
        <f>IFERROR(X279/B279,0)</f>
        <v>89.684210526315795</v>
      </c>
      <c r="Z279" s="26">
        <f>O279/F279</f>
        <v>0.88888888888888884</v>
      </c>
      <c r="AA279" s="26">
        <f>IFERROR(R279/P279,0)</f>
        <v>0.5</v>
      </c>
      <c r="AB279" t="str">
        <f>VLOOKUP(A279,Дома!$A$2:$H$280,2,0)</f>
        <v>г Мурманск</v>
      </c>
      <c r="AC279">
        <f>VLOOKUP(A279,Дома!$A$2:$H$280,6,0)</f>
        <v>35</v>
      </c>
      <c r="AD279" s="26">
        <f t="shared" si="4"/>
        <v>0.10416666666666667</v>
      </c>
    </row>
    <row r="280" spans="1:30" x14ac:dyDescent="0.25">
      <c r="A280">
        <v>431038</v>
      </c>
      <c r="B280">
        <f>VLOOKUP(A280,Дома,5,0)*VLOOKUP(A280,Дома,6,0)</f>
        <v>73.719999999999985</v>
      </c>
      <c r="C280">
        <f>SUMIF(ОДПУ!$A$2:$A$351,A280,ОДПУ!$J$2:$J$351)</f>
        <v>4589.4000000000196</v>
      </c>
      <c r="D280" t="str">
        <f>VLOOKUP(A280,ОДПУ!$A$2:$J$351,8,0)</f>
        <v>Одноставочный</v>
      </c>
      <c r="E280">
        <f>IF(D280="Одноставочный",COUNTIFS(ОДПУ!$A$2:$A$351,A280),COUNTIFS(ОДПУ!$A$2:$A$351,A280)/2)</f>
        <v>1</v>
      </c>
      <c r="F280">
        <f>COUNTIFS('Лицевые счета'!$B$2:$B$5860,A280)</f>
        <v>7</v>
      </c>
      <c r="G280">
        <f>COUNTIFS('Лицевые счета'!$B$2:$B$5860,A280,'Лицевые счета'!$F$2:$F$5860,"ФЛ")</f>
        <v>6</v>
      </c>
      <c r="H280">
        <f>COUNTIFS('Лицевые счета'!$B$2:$B$5860,A280,'Лицевые счета'!$F$2:$F$5860,"ЮЛ")</f>
        <v>1</v>
      </c>
      <c r="I280" s="23">
        <f>SUMIFS('Лицевые счета'!$H$2:$H$5860,'Лицевые счета'!$B$2:$B$5860,A280,'Лицевые счета'!$F$2:$F$5860,"ФЛ")</f>
        <v>276.3</v>
      </c>
      <c r="J280">
        <f>SUMIFS('Лицевые счета'!$I$2:$I$5860,'Лицевые счета'!$B$2:$B$5860,A280,'Лицевые счета'!$F$2:$F$5860,"ФЛ")</f>
        <v>6</v>
      </c>
      <c r="K280" s="23">
        <f>SUMIFS('Лицевые счета'!$H$2:$H$5860,'Лицевые счета'!$B$2:$B$5860,A280,'Лицевые счета'!$F$2:$F$5860,"ЮЛ")</f>
        <v>59.7</v>
      </c>
      <c r="L280" s="23">
        <f>I280+K280</f>
        <v>336</v>
      </c>
      <c r="M280" s="23">
        <f>VLOOKUP(A280,Дома,7,0)</f>
        <v>336</v>
      </c>
      <c r="N280" s="23">
        <f>M280-L280</f>
        <v>0</v>
      </c>
      <c r="O280">
        <f>COUNTIFS('Л_с и ПУ'!$B$2:$B$4570,A280,'Л_с и ПУ'!$C$2:$C$4570,"&gt;0")</f>
        <v>6</v>
      </c>
      <c r="P280">
        <f>SUMIF('Л_с и ПУ'!$B$2:$B$4570,A280,'Л_с и ПУ'!$C$2:$C$4570)</f>
        <v>6</v>
      </c>
      <c r="Q280">
        <f>SUMIF('Л_с и ПУ'!$B$2:$B$4570,A280,'Л_с и ПУ'!$F$2:$F$4570)</f>
        <v>-6668.1000000000095</v>
      </c>
      <c r="R280">
        <f>COUNTIFS('Л_с и ПУ'!$B$2:$B$4570,A280,'Л_с и ПУ'!$E$2:$E$4570,"Нет показаний")</f>
        <v>3</v>
      </c>
      <c r="S280">
        <f>SUMIF('Л_с и ПУ'!$B$2:$B$4570,A280,'Л_с и ПУ'!$K$2:$K$4570)</f>
        <v>309.60000000000002</v>
      </c>
      <c r="T280">
        <f>COUNTIFS('Л_с и ПУ'!$B$2:$B$4570,A280,'Л_с и ПУ'!$C$2:$C$4570,"0")</f>
        <v>1</v>
      </c>
      <c r="U280">
        <f>SUMIF('Л_с и ПУ'!$B$2:$B$4570,A280,'Л_с и ПУ'!$J$2:$J$4570)</f>
        <v>167.6</v>
      </c>
      <c r="V280">
        <f>Q280+S280+U280</f>
        <v>-6190.9000000000087</v>
      </c>
      <c r="W280">
        <f>C280-V280</f>
        <v>10780.300000000028</v>
      </c>
      <c r="X280">
        <f>IF((W280-B280)&gt;0,W280-B280,0)</f>
        <v>10706.580000000029</v>
      </c>
      <c r="Y280" s="26">
        <f>IFERROR(X280/B280,0)</f>
        <v>145.23304395008182</v>
      </c>
      <c r="Z280" s="26">
        <f>O280/F280</f>
        <v>0.8571428571428571</v>
      </c>
      <c r="AA280" s="26">
        <f>IFERROR(R280/P280,0)</f>
        <v>0.5</v>
      </c>
      <c r="AB280" t="str">
        <f>VLOOKUP(A280,Дома!$A$2:$H$280,2,0)</f>
        <v>г Кандалакша</v>
      </c>
      <c r="AC280">
        <f>VLOOKUP(A280,Дома!$A$2:$H$280,6,0)</f>
        <v>38.799999999999997</v>
      </c>
      <c r="AD280" s="26">
        <f t="shared" si="4"/>
        <v>0</v>
      </c>
    </row>
    <row r="281" spans="1:30" x14ac:dyDescent="0.25">
      <c r="I281"/>
      <c r="K281"/>
      <c r="L281"/>
      <c r="M281"/>
      <c r="N281"/>
    </row>
    <row r="283" spans="1:30" x14ac:dyDescent="0.25">
      <c r="D283" t="s">
        <v>343</v>
      </c>
      <c r="F283">
        <v>5859</v>
      </c>
      <c r="G283">
        <v>5762</v>
      </c>
      <c r="H283">
        <v>97</v>
      </c>
      <c r="I283" s="23">
        <v>235936.70000000024</v>
      </c>
      <c r="J283">
        <v>10616</v>
      </c>
      <c r="K283" s="23">
        <v>7162.5000000000009</v>
      </c>
      <c r="L283" s="23">
        <v>243099.20000000022</v>
      </c>
      <c r="M283" s="23">
        <v>249883.50000000012</v>
      </c>
      <c r="N283" s="23">
        <v>6784.2999999998819</v>
      </c>
    </row>
    <row r="285" spans="1:30" x14ac:dyDescent="0.25">
      <c r="D285" t="s">
        <v>344</v>
      </c>
      <c r="F285">
        <v>4569</v>
      </c>
      <c r="G285">
        <v>4482</v>
      </c>
      <c r="H285">
        <v>87</v>
      </c>
      <c r="I285" s="23">
        <v>178712.29999999993</v>
      </c>
      <c r="J285">
        <v>8135</v>
      </c>
      <c r="K285" s="23">
        <v>6208.9000000000005</v>
      </c>
      <c r="L285" s="23">
        <v>184921.19999999998</v>
      </c>
      <c r="M285" s="23">
        <v>249883.50000000012</v>
      </c>
      <c r="N285" s="23">
        <v>64962.300000000105</v>
      </c>
    </row>
  </sheetData>
  <autoFilter ref="A1:AE280" xr:uid="{2DCCA9CC-7A34-4E50-972E-EE8359CB79FE}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EDB6-1CC1-4301-9AA8-26FCD3C4CCF0}">
  <dimension ref="A1:K4570"/>
  <sheetViews>
    <sheetView workbookViewId="0">
      <selection activeCell="I6" sqref="I6"/>
    </sheetView>
  </sheetViews>
  <sheetFormatPr defaultRowHeight="15" x14ac:dyDescent="0.25"/>
  <cols>
    <col min="4" max="4" width="15.5703125" bestFit="1" customWidth="1"/>
    <col min="5" max="5" width="14.42578125" bestFit="1" customWidth="1"/>
    <col min="6" max="6" width="19.5703125" bestFit="1" customWidth="1"/>
  </cols>
  <sheetData>
    <row r="1" spans="1:11" x14ac:dyDescent="0.25">
      <c r="A1" t="s">
        <v>345</v>
      </c>
      <c r="B1" t="s">
        <v>4</v>
      </c>
      <c r="C1" t="s">
        <v>346</v>
      </c>
      <c r="D1" t="s">
        <v>319</v>
      </c>
      <c r="E1" t="s">
        <v>348</v>
      </c>
      <c r="F1" t="s">
        <v>347</v>
      </c>
      <c r="G1" t="s">
        <v>338</v>
      </c>
      <c r="H1" t="s">
        <v>356</v>
      </c>
      <c r="I1" t="s">
        <v>357</v>
      </c>
      <c r="J1" t="s">
        <v>358</v>
      </c>
      <c r="K1" t="s">
        <v>359</v>
      </c>
    </row>
    <row r="2" spans="1:11" x14ac:dyDescent="0.25">
      <c r="A2" s="7">
        <v>425641</v>
      </c>
      <c r="B2" s="7">
        <f>VLOOKUP(A2,'Лицевые счета'!$A$1:$K$4570,2,0)</f>
        <v>425338</v>
      </c>
      <c r="C2">
        <f>COUNTIF('ИПУ и ОКПУ'!$A$2:$A$3258,A2)</f>
        <v>1</v>
      </c>
      <c r="D2" t="str">
        <f>IF(C2&gt;0,VLOOKUP(A2,'ИПУ и ОКПУ'!$A$1:$O$3258,9,0),"")</f>
        <v>Одноставочный</v>
      </c>
      <c r="E2" t="str">
        <f>IF(C2&gt;0,IF(VLOOKUP(A2,'ИПУ и ОКПУ'!$A$1:$O$3258,14,0)="Нет показаний","Нет показаний",""),"")</f>
        <v/>
      </c>
      <c r="F2">
        <f>IF(AND(C2&gt;0),SUMIF('ИПУ и ОКПУ'!$A$2:$A$3258,A2,'ИПУ и ОКПУ'!$O$2:$O$3258),"")</f>
        <v>746</v>
      </c>
      <c r="G2">
        <f>VLOOKUP(A2,'Лицевые счета'!$A$2:$K$4570,9,0)</f>
        <v>10</v>
      </c>
      <c r="H2">
        <f>VLOOKUP(A2,'Лицевые счета'!$A$2:$K$4570,10,0)</f>
        <v>49.4</v>
      </c>
      <c r="I2" t="str">
        <f>VLOOKUP(A2,'Лицевые счета'!$A$2:$K$4570,6,0)</f>
        <v>ФЛ</v>
      </c>
      <c r="J2" t="str">
        <f>IF(AND(C2=0,I2="ФЛ"),G2*H2,"")</f>
        <v/>
      </c>
      <c r="K2" t="str">
        <f>IF(AND(C2&gt;0,E2="Нет показаний",I2="ФЛ"),G2*H2,"")</f>
        <v/>
      </c>
    </row>
    <row r="3" spans="1:11" x14ac:dyDescent="0.25">
      <c r="A3" s="7">
        <v>23124</v>
      </c>
      <c r="B3" s="7">
        <f>VLOOKUP(A3,'Лицевые счета'!$A$1:$K$4570,2,0)</f>
        <v>1604</v>
      </c>
      <c r="C3">
        <f>COUNTIF('ИПУ и ОКПУ'!$A$2:$A$3258,A3)</f>
        <v>1</v>
      </c>
      <c r="D3" t="str">
        <f>IF(C3&gt;0,VLOOKUP(A3,'ИПУ и ОКПУ'!$A$1:$O$3258,9,0),"")</f>
        <v>Одноставочный</v>
      </c>
      <c r="E3" t="str">
        <f>IF(C3&gt;0,IF(VLOOKUP(A3,'ИПУ и ОКПУ'!$A$1:$O$3258,14,0)="Нет показаний","Нет показаний",""),"")</f>
        <v/>
      </c>
      <c r="F3">
        <f>IF(AND(C3&gt;0),SUMIF('ИПУ и ОКПУ'!$A$2:$A$3258,A3,'ИПУ и ОКПУ'!$O$2:$O$3258),"")</f>
        <v>298</v>
      </c>
      <c r="G3">
        <f>VLOOKUP(A3,'Лицевые счета'!$A$2:$K$4570,9,0)</f>
        <v>9</v>
      </c>
      <c r="H3">
        <f>VLOOKUP(A3,'Лицевые счета'!$A$2:$K$4570,10,0)</f>
        <v>56.9</v>
      </c>
      <c r="I3" t="str">
        <f>VLOOKUP(A3,'Лицевые счета'!$A$2:$K$4570,6,0)</f>
        <v>ФЛ</v>
      </c>
      <c r="J3" t="str">
        <f>IF(AND(C3=0,I3="ФЛ"),G3*H3,"")</f>
        <v/>
      </c>
      <c r="K3" t="str">
        <f>IF(AND(C3&gt;0,E3="Нет показаний",I3="ФЛ"),G3*H3,"")</f>
        <v/>
      </c>
    </row>
    <row r="4" spans="1:11" x14ac:dyDescent="0.25">
      <c r="A4" s="7">
        <v>24852</v>
      </c>
      <c r="B4" s="7">
        <f>VLOOKUP(A4,'Лицевые счета'!$A$1:$K$4570,2,0)</f>
        <v>1607</v>
      </c>
      <c r="C4">
        <f>COUNTIF('ИПУ и ОКПУ'!$A$2:$A$3258,A4)</f>
        <v>1</v>
      </c>
      <c r="D4" t="str">
        <f>IF(C4&gt;0,VLOOKUP(A4,'ИПУ и ОКПУ'!$A$1:$O$3258,9,0),"")</f>
        <v>Одноставочный</v>
      </c>
      <c r="E4" t="str">
        <f>IF(C4&gt;0,IF(VLOOKUP(A4,'ИПУ и ОКПУ'!$A$1:$O$3258,14,0)="Нет показаний","Нет показаний",""),"")</f>
        <v/>
      </c>
      <c r="F4">
        <f>IF(AND(C4&gt;0),SUMIF('ИПУ и ОКПУ'!$A$2:$A$3258,A4,'ИПУ и ОКПУ'!$O$2:$O$3258),"")</f>
        <v>87</v>
      </c>
      <c r="G4">
        <f>VLOOKUP(A4,'Лицевые счета'!$A$2:$K$4570,9,0)</f>
        <v>9</v>
      </c>
      <c r="H4">
        <f>VLOOKUP(A4,'Лицевые счета'!$A$2:$K$4570,10,0)</f>
        <v>48.3</v>
      </c>
      <c r="I4" t="str">
        <f>VLOOKUP(A4,'Лицевые счета'!$A$2:$K$4570,6,0)</f>
        <v>ФЛ</v>
      </c>
      <c r="J4" t="str">
        <f>IF(AND(C4=0,I4="ФЛ"),G4*H4,"")</f>
        <v/>
      </c>
      <c r="K4" t="str">
        <f>IF(AND(C4&gt;0,E4="Нет показаний",I4="ФЛ"),G4*H4,"")</f>
        <v/>
      </c>
    </row>
    <row r="5" spans="1:11" x14ac:dyDescent="0.25">
      <c r="A5" s="7">
        <v>400155</v>
      </c>
      <c r="B5" s="7">
        <f>VLOOKUP(A5,'Лицевые счета'!$A$1:$K$4570,2,0)</f>
        <v>349561</v>
      </c>
      <c r="C5">
        <f>COUNTIF('ИПУ и ОКПУ'!$A$2:$A$3258,A5)</f>
        <v>1</v>
      </c>
      <c r="D5" t="str">
        <f>IF(C5&gt;0,VLOOKUP(A5,'ИПУ и ОКПУ'!$A$1:$O$3258,9,0),"")</f>
        <v>Одноставочный</v>
      </c>
      <c r="E5" t="str">
        <f>IF(C5&gt;0,IF(VLOOKUP(A5,'ИПУ и ОКПУ'!$A$1:$O$3258,14,0)="Нет показаний","Нет показаний",""),"")</f>
        <v/>
      </c>
      <c r="F5">
        <f>IF(AND(C5&gt;0),SUMIF('ИПУ и ОКПУ'!$A$2:$A$3258,A5,'ИПУ и ОКПУ'!$O$2:$O$3258),"")</f>
        <v>233</v>
      </c>
      <c r="G5">
        <f>VLOOKUP(A5,'Лицевые счета'!$A$2:$K$4570,9,0)</f>
        <v>8</v>
      </c>
      <c r="H5">
        <f>VLOOKUP(A5,'Лицевые счета'!$A$2:$K$4570,10,0)</f>
        <v>49.4</v>
      </c>
      <c r="I5" t="str">
        <f>VLOOKUP(A5,'Лицевые счета'!$A$2:$K$4570,6,0)</f>
        <v>ФЛ</v>
      </c>
      <c r="J5" t="str">
        <f>IF(AND(C5=0,I5="ФЛ"),G5*H5,"")</f>
        <v/>
      </c>
      <c r="K5" t="str">
        <f>IF(AND(C5&gt;0,E5="Нет показаний",I5="ФЛ"),G5*H5,"")</f>
        <v/>
      </c>
    </row>
    <row r="6" spans="1:11" x14ac:dyDescent="0.25">
      <c r="A6" s="7">
        <v>431733</v>
      </c>
      <c r="B6" s="7">
        <f>VLOOKUP(A6,'Лицевые счета'!$A$1:$K$4570,2,0)</f>
        <v>431277</v>
      </c>
      <c r="C6">
        <f>COUNTIF('ИПУ и ОКПУ'!$A$2:$A$3258,A6)</f>
        <v>1</v>
      </c>
      <c r="D6" t="str">
        <f>IF(C6&gt;0,VLOOKUP(A6,'ИПУ и ОКПУ'!$A$1:$O$3258,9,0),"")</f>
        <v>Одноставочный</v>
      </c>
      <c r="E6" t="str">
        <f>IF(C6&gt;0,IF(VLOOKUP(A6,'ИПУ и ОКПУ'!$A$1:$O$3258,14,0)="Нет показаний","Нет показаний",""),"")</f>
        <v/>
      </c>
      <c r="F6">
        <f>IF(AND(C6&gt;0),SUMIF('ИПУ и ОКПУ'!$A$2:$A$3258,A6,'ИПУ и ОКПУ'!$O$2:$O$3258),"")</f>
        <v>236.4</v>
      </c>
      <c r="G6">
        <f>VLOOKUP(A6,'Лицевые счета'!$A$2:$K$4570,9,0)</f>
        <v>8</v>
      </c>
      <c r="H6">
        <f>VLOOKUP(A6,'Лицевые счета'!$A$2:$K$4570,10,0)</f>
        <v>45.7</v>
      </c>
      <c r="I6" t="str">
        <f>VLOOKUP(A6,'Лицевые счета'!$A$2:$K$4570,6,0)</f>
        <v>ФЛ</v>
      </c>
      <c r="J6" t="str">
        <f>IF(AND(C6=0,I6="ФЛ"),G6*H6,"")</f>
        <v/>
      </c>
      <c r="K6" t="str">
        <f>IF(AND(C6&gt;0,E6="Нет показаний",I6="ФЛ"),G6*H6,"")</f>
        <v/>
      </c>
    </row>
    <row r="7" spans="1:11" x14ac:dyDescent="0.25">
      <c r="A7" s="7">
        <v>439730</v>
      </c>
      <c r="B7" s="7">
        <f>VLOOKUP(A7,'Лицевые счета'!$A$1:$K$4570,2,0)</f>
        <v>431477</v>
      </c>
      <c r="C7">
        <f>COUNTIF('ИПУ и ОКПУ'!$A$2:$A$3258,A7)</f>
        <v>0</v>
      </c>
      <c r="D7" t="str">
        <f>IF(C7&gt;0,VLOOKUP(A7,'ИПУ и ОКПУ'!$A$1:$O$3258,9,0),"")</f>
        <v/>
      </c>
      <c r="E7" t="str">
        <f>IF(C7&gt;0,IF(VLOOKUP(A7,'ИПУ и ОКПУ'!$A$1:$O$3258,14,0)="Нет показаний","Нет показаний",""),"")</f>
        <v/>
      </c>
      <c r="F7" t="str">
        <f>IF(AND(C7&gt;0),SUMIF('ИПУ и ОКПУ'!$A$2:$A$3258,A7,'ИПУ и ОКПУ'!$O$2:$O$3258),"")</f>
        <v/>
      </c>
      <c r="G7">
        <f>VLOOKUP(A7,'Лицевые счета'!$A$2:$K$4570,9,0)</f>
        <v>8</v>
      </c>
      <c r="H7">
        <f>VLOOKUP(A7,'Лицевые счета'!$A$2:$K$4570,10,0)</f>
        <v>40.4</v>
      </c>
      <c r="I7" t="str">
        <f>VLOOKUP(A7,'Лицевые счета'!$A$2:$K$4570,6,0)</f>
        <v>ФЛ</v>
      </c>
      <c r="J7">
        <f>IF(AND(C7=0,I7="ФЛ"),G7*H7,"")</f>
        <v>323.2</v>
      </c>
      <c r="K7" t="str">
        <f>IF(AND(C7&gt;0,E7="Нет показаний",I7="ФЛ"),G7*H7,"")</f>
        <v/>
      </c>
    </row>
    <row r="8" spans="1:11" x14ac:dyDescent="0.25">
      <c r="A8" s="7">
        <v>442607</v>
      </c>
      <c r="B8" s="7">
        <f>VLOOKUP(A8,'Лицевые счета'!$A$1:$K$4570,2,0)</f>
        <v>431518</v>
      </c>
      <c r="C8">
        <f>COUNTIF('ИПУ и ОКПУ'!$A$2:$A$3258,A8)</f>
        <v>0</v>
      </c>
      <c r="D8" t="str">
        <f>IF(C8&gt;0,VLOOKUP(A8,'ИПУ и ОКПУ'!$A$1:$O$3258,9,0),"")</f>
        <v/>
      </c>
      <c r="E8" t="str">
        <f>IF(C8&gt;0,IF(VLOOKUP(A8,'ИПУ и ОКПУ'!$A$1:$O$3258,14,0)="Нет показаний","Нет показаний",""),"")</f>
        <v/>
      </c>
      <c r="F8" t="str">
        <f>IF(AND(C8&gt;0),SUMIF('ИПУ и ОКПУ'!$A$2:$A$3258,A8,'ИПУ и ОКПУ'!$O$2:$O$3258),"")</f>
        <v/>
      </c>
      <c r="G8">
        <f>VLOOKUP(A8,'Лицевые счета'!$A$2:$K$4570,9,0)</f>
        <v>8</v>
      </c>
      <c r="H8">
        <f>VLOOKUP(A8,'Лицевые счета'!$A$2:$K$4570,10,0)</f>
        <v>31.3</v>
      </c>
      <c r="I8" t="str">
        <f>VLOOKUP(A8,'Лицевые счета'!$A$2:$K$4570,6,0)</f>
        <v>ФЛ</v>
      </c>
      <c r="J8">
        <f>IF(AND(C8=0,I8="ФЛ"),G8*H8,"")</f>
        <v>250.4</v>
      </c>
      <c r="K8" t="str">
        <f>IF(AND(C8&gt;0,E8="Нет показаний",I8="ФЛ"),G8*H8,"")</f>
        <v/>
      </c>
    </row>
    <row r="9" spans="1:11" x14ac:dyDescent="0.25">
      <c r="A9" s="7">
        <v>140899</v>
      </c>
      <c r="B9" s="7">
        <f>VLOOKUP(A9,'Лицевые счета'!$A$1:$K$4570,2,0)</f>
        <v>58314</v>
      </c>
      <c r="C9">
        <f>COUNTIF('ИПУ и ОКПУ'!$A$2:$A$3258,A9)</f>
        <v>1</v>
      </c>
      <c r="D9" t="str">
        <f>IF(C9&gt;0,VLOOKUP(A9,'ИПУ и ОКПУ'!$A$1:$O$3258,9,0),"")</f>
        <v>Двухзонный</v>
      </c>
      <c r="E9" t="str">
        <f>IF(C9&gt;0,IF(VLOOKUP(A9,'ИПУ и ОКПУ'!$A$1:$O$3258,14,0)="Нет показаний","Нет показаний",""),"")</f>
        <v>Нет показаний</v>
      </c>
      <c r="F9">
        <f>IF(AND(C9&gt;0),SUMIF('ИПУ и ОКПУ'!$A$2:$A$3258,A9,'ИПУ и ОКПУ'!$O$2:$O$3258),"")</f>
        <v>0</v>
      </c>
      <c r="G9">
        <f>VLOOKUP(A9,'Лицевые счета'!$A$2:$K$4570,9,0)</f>
        <v>7</v>
      </c>
      <c r="H9">
        <f>VLOOKUP(A9,'Лицевые счета'!$A$2:$K$4570,10,0)</f>
        <v>66.099999999999994</v>
      </c>
      <c r="I9" t="str">
        <f>VLOOKUP(A9,'Лицевые счета'!$A$2:$K$4570,6,0)</f>
        <v>ФЛ</v>
      </c>
      <c r="J9" t="str">
        <f>IF(AND(C9=0,I9="ФЛ"),G9*H9,"")</f>
        <v/>
      </c>
      <c r="K9">
        <f>IF(AND(C9&gt;0,E9="Нет показаний",I9="ФЛ"),G9*H9,"")</f>
        <v>462.69999999999993</v>
      </c>
    </row>
    <row r="10" spans="1:11" x14ac:dyDescent="0.25">
      <c r="A10" s="7">
        <v>177376</v>
      </c>
      <c r="B10" s="7">
        <f>VLOOKUP(A10,'Лицевые счета'!$A$1:$K$4570,2,0)</f>
        <v>58342</v>
      </c>
      <c r="C10">
        <f>COUNTIF('ИПУ и ОКПУ'!$A$2:$A$3258,A10)</f>
        <v>1</v>
      </c>
      <c r="D10" t="str">
        <f>IF(C10&gt;0,VLOOKUP(A10,'ИПУ и ОКПУ'!$A$1:$O$3258,9,0),"")</f>
        <v>Одноставочный</v>
      </c>
      <c r="E10" t="str">
        <f>IF(C10&gt;0,IF(VLOOKUP(A10,'ИПУ и ОКПУ'!$A$1:$O$3258,14,0)="Нет показаний","Нет показаний",""),"")</f>
        <v/>
      </c>
      <c r="F10">
        <f>IF(AND(C10&gt;0),SUMIF('ИПУ и ОКПУ'!$A$2:$A$3258,A10,'ИПУ и ОКПУ'!$O$2:$O$3258),"")</f>
        <v>2224</v>
      </c>
      <c r="G10">
        <f>VLOOKUP(A10,'Лицевые счета'!$A$2:$K$4570,9,0)</f>
        <v>7</v>
      </c>
      <c r="H10">
        <f>VLOOKUP(A10,'Лицевые счета'!$A$2:$K$4570,10,0)</f>
        <v>62.3</v>
      </c>
      <c r="I10" t="str">
        <f>VLOOKUP(A10,'Лицевые счета'!$A$2:$K$4570,6,0)</f>
        <v>ФЛ</v>
      </c>
      <c r="J10" t="str">
        <f>IF(AND(C10=0,I10="ФЛ"),G10*H10,"")</f>
        <v/>
      </c>
      <c r="K10" t="str">
        <f>IF(AND(C10&gt;0,E10="Нет показаний",I10="ФЛ"),G10*H10,"")</f>
        <v/>
      </c>
    </row>
    <row r="11" spans="1:11" x14ac:dyDescent="0.25">
      <c r="A11" s="7">
        <v>254727</v>
      </c>
      <c r="B11" s="7">
        <f>VLOOKUP(A11,'Лицевые счета'!$A$1:$K$4570,2,0)</f>
        <v>251144</v>
      </c>
      <c r="C11">
        <f>COUNTIF('ИПУ и ОКПУ'!$A$2:$A$3258,A11)</f>
        <v>0</v>
      </c>
      <c r="D11" t="str">
        <f>IF(C11&gt;0,VLOOKUP(A11,'ИПУ и ОКПУ'!$A$1:$O$3258,9,0),"")</f>
        <v/>
      </c>
      <c r="E11" t="str">
        <f>IF(C11&gt;0,IF(VLOOKUP(A11,'ИПУ и ОКПУ'!$A$1:$O$3258,14,0)="Нет показаний","Нет показаний",""),"")</f>
        <v/>
      </c>
      <c r="F11" t="str">
        <f>IF(AND(C11&gt;0),SUMIF('ИПУ и ОКПУ'!$A$2:$A$3258,A11,'ИПУ и ОКПУ'!$O$2:$O$3258),"")</f>
        <v/>
      </c>
      <c r="G11">
        <f>VLOOKUP(A11,'Лицевые счета'!$A$2:$K$4570,9,0)</f>
        <v>7</v>
      </c>
      <c r="H11">
        <f>VLOOKUP(A11,'Лицевые счета'!$A$2:$K$4570,10,0)</f>
        <v>40.4</v>
      </c>
      <c r="I11" t="str">
        <f>VLOOKUP(A11,'Лицевые счета'!$A$2:$K$4570,6,0)</f>
        <v>ФЛ</v>
      </c>
      <c r="J11">
        <f>IF(AND(C11=0,I11="ФЛ"),G11*H11,"")</f>
        <v>282.8</v>
      </c>
      <c r="K11" t="str">
        <f>IF(AND(C11&gt;0,E11="Нет показаний",I11="ФЛ"),G11*H11,"")</f>
        <v/>
      </c>
    </row>
    <row r="12" spans="1:11" x14ac:dyDescent="0.25">
      <c r="A12" s="7">
        <v>426505</v>
      </c>
      <c r="B12" s="7">
        <f>VLOOKUP(A12,'Лицевые счета'!$A$1:$K$4570,2,0)</f>
        <v>425364</v>
      </c>
      <c r="C12">
        <f>COUNTIF('ИПУ и ОКПУ'!$A$2:$A$3258,A12)</f>
        <v>1</v>
      </c>
      <c r="D12" t="str">
        <f>IF(C12&gt;0,VLOOKUP(A12,'ИПУ и ОКПУ'!$A$1:$O$3258,9,0),"")</f>
        <v>Одноставочный</v>
      </c>
      <c r="E12" t="str">
        <f>IF(C12&gt;0,IF(VLOOKUP(A12,'ИПУ и ОКПУ'!$A$1:$O$3258,14,0)="Нет показаний","Нет показаний",""),"")</f>
        <v/>
      </c>
      <c r="F12">
        <f>IF(AND(C12&gt;0),SUMIF('ИПУ и ОКПУ'!$A$2:$A$3258,A12,'ИПУ и ОКПУ'!$O$2:$O$3258),"")</f>
        <v>504</v>
      </c>
      <c r="G12">
        <f>VLOOKUP(A12,'Лицевые счета'!$A$2:$K$4570,9,0)</f>
        <v>7</v>
      </c>
      <c r="H12">
        <f>VLOOKUP(A12,'Лицевые счета'!$A$2:$K$4570,10,0)</f>
        <v>45.7</v>
      </c>
      <c r="I12" t="str">
        <f>VLOOKUP(A12,'Лицевые счета'!$A$2:$K$4570,6,0)</f>
        <v>ФЛ</v>
      </c>
      <c r="J12" t="str">
        <f>IF(AND(C12=0,I12="ФЛ"),G12*H12,"")</f>
        <v/>
      </c>
      <c r="K12" t="str">
        <f>IF(AND(C12&gt;0,E12="Нет показаний",I12="ФЛ"),G12*H12,"")</f>
        <v/>
      </c>
    </row>
    <row r="13" spans="1:11" x14ac:dyDescent="0.25">
      <c r="A13" s="7">
        <v>431698</v>
      </c>
      <c r="B13" s="7">
        <f>VLOOKUP(A13,'Лицевые счета'!$A$1:$K$4570,2,0)</f>
        <v>431276</v>
      </c>
      <c r="C13">
        <f>COUNTIF('ИПУ и ОКПУ'!$A$2:$A$3258,A13)</f>
        <v>1</v>
      </c>
      <c r="D13" t="str">
        <f>IF(C13&gt;0,VLOOKUP(A13,'ИПУ и ОКПУ'!$A$1:$O$3258,9,0),"")</f>
        <v>Одноставочный</v>
      </c>
      <c r="E13" t="str">
        <f>IF(C13&gt;0,IF(VLOOKUP(A13,'ИПУ и ОКПУ'!$A$1:$O$3258,14,0)="Нет показаний","Нет показаний",""),"")</f>
        <v>Нет показаний</v>
      </c>
      <c r="F13">
        <f>IF(AND(C13&gt;0),SUMIF('ИПУ и ОКПУ'!$A$2:$A$3258,A13,'ИПУ и ОКПУ'!$O$2:$O$3258),"")</f>
        <v>0</v>
      </c>
      <c r="G13">
        <f>VLOOKUP(A13,'Лицевые счета'!$A$2:$K$4570,9,0)</f>
        <v>7</v>
      </c>
      <c r="H13">
        <f>VLOOKUP(A13,'Лицевые счета'!$A$2:$K$4570,10,0)</f>
        <v>40.4</v>
      </c>
      <c r="I13" t="str">
        <f>VLOOKUP(A13,'Лицевые счета'!$A$2:$K$4570,6,0)</f>
        <v>ФЛ</v>
      </c>
      <c r="J13" t="str">
        <f>IF(AND(C13=0,I13="ФЛ"),G13*H13,"")</f>
        <v/>
      </c>
      <c r="K13">
        <f>IF(AND(C13&gt;0,E13="Нет показаний",I13="ФЛ"),G13*H13,"")</f>
        <v>282.8</v>
      </c>
    </row>
    <row r="14" spans="1:11" x14ac:dyDescent="0.25">
      <c r="A14" s="7">
        <v>432201</v>
      </c>
      <c r="B14" s="7">
        <f>VLOOKUP(A14,'Лицевые счета'!$A$1:$K$4570,2,0)</f>
        <v>431304</v>
      </c>
      <c r="C14">
        <f>COUNTIF('ИПУ и ОКПУ'!$A$2:$A$3258,A14)</f>
        <v>1</v>
      </c>
      <c r="D14" t="str">
        <f>IF(C14&gt;0,VLOOKUP(A14,'ИПУ и ОКПУ'!$A$1:$O$3258,9,0),"")</f>
        <v>Одноставочный</v>
      </c>
      <c r="E14" t="str">
        <f>IF(C14&gt;0,IF(VLOOKUP(A14,'ИПУ и ОКПУ'!$A$1:$O$3258,14,0)="Нет показаний","Нет показаний",""),"")</f>
        <v/>
      </c>
      <c r="F14">
        <f>IF(AND(C14&gt;0),SUMIF('ИПУ и ОКПУ'!$A$2:$A$3258,A14,'ИПУ и ОКПУ'!$O$2:$O$3258),"")</f>
        <v>1117</v>
      </c>
      <c r="G14">
        <f>VLOOKUP(A14,'Лицевые счета'!$A$2:$K$4570,9,0)</f>
        <v>7</v>
      </c>
      <c r="H14">
        <f>VLOOKUP(A14,'Лицевые счета'!$A$2:$K$4570,10,0)</f>
        <v>45.7</v>
      </c>
      <c r="I14" t="str">
        <f>VLOOKUP(A14,'Лицевые счета'!$A$2:$K$4570,6,0)</f>
        <v>ФЛ</v>
      </c>
      <c r="J14" t="str">
        <f>IF(AND(C14=0,I14="ФЛ"),G14*H14,"")</f>
        <v/>
      </c>
      <c r="K14" t="str">
        <f>IF(AND(C14&gt;0,E14="Нет показаний",I14="ФЛ"),G14*H14,"")</f>
        <v/>
      </c>
    </row>
    <row r="15" spans="1:11" x14ac:dyDescent="0.25">
      <c r="A15" s="7">
        <v>436559</v>
      </c>
      <c r="B15" s="7">
        <f>VLOOKUP(A15,'Лицевые счета'!$A$1:$K$4570,2,0)</f>
        <v>431408</v>
      </c>
      <c r="C15">
        <f>COUNTIF('ИПУ и ОКПУ'!$A$2:$A$3258,A15)</f>
        <v>1</v>
      </c>
      <c r="D15" t="str">
        <f>IF(C15&gt;0,VLOOKUP(A15,'ИПУ и ОКПУ'!$A$1:$O$3258,9,0),"")</f>
        <v>Одноставочный</v>
      </c>
      <c r="E15" t="str">
        <f>IF(C15&gt;0,IF(VLOOKUP(A15,'ИПУ и ОКПУ'!$A$1:$O$3258,14,0)="Нет показаний","Нет показаний",""),"")</f>
        <v/>
      </c>
      <c r="F15">
        <f>IF(AND(C15&gt;0),SUMIF('ИПУ и ОКПУ'!$A$2:$A$3258,A15,'ИПУ и ОКПУ'!$O$2:$O$3258),"")</f>
        <v>400</v>
      </c>
      <c r="G15">
        <f>VLOOKUP(A15,'Лицевые счета'!$A$2:$K$4570,9,0)</f>
        <v>7</v>
      </c>
      <c r="H15">
        <f>VLOOKUP(A15,'Лицевые счета'!$A$2:$K$4570,10,0)</f>
        <v>40.4</v>
      </c>
      <c r="I15" t="str">
        <f>VLOOKUP(A15,'Лицевые счета'!$A$2:$K$4570,6,0)</f>
        <v>ФЛ</v>
      </c>
      <c r="J15" t="str">
        <f>IF(AND(C15=0,I15="ФЛ"),G15*H15,"")</f>
        <v/>
      </c>
      <c r="K15" t="str">
        <f>IF(AND(C15&gt;0,E15="Нет показаний",I15="ФЛ"),G15*H15,"")</f>
        <v/>
      </c>
    </row>
    <row r="16" spans="1:11" x14ac:dyDescent="0.25">
      <c r="A16" s="7">
        <v>438004</v>
      </c>
      <c r="B16" s="7">
        <f>VLOOKUP(A16,'Лицевые счета'!$A$1:$K$4570,2,0)</f>
        <v>431433</v>
      </c>
      <c r="C16">
        <f>COUNTIF('ИПУ и ОКПУ'!$A$2:$A$3258,A16)</f>
        <v>1</v>
      </c>
      <c r="D16" t="str">
        <f>IF(C16&gt;0,VLOOKUP(A16,'ИПУ и ОКПУ'!$A$1:$O$3258,9,0),"")</f>
        <v>Одноставочный</v>
      </c>
      <c r="E16" t="str">
        <f>IF(C16&gt;0,IF(VLOOKUP(A16,'ИПУ и ОКПУ'!$A$1:$O$3258,14,0)="Нет показаний","Нет показаний",""),"")</f>
        <v>Нет показаний</v>
      </c>
      <c r="F16">
        <f>IF(AND(C16&gt;0),SUMIF('ИПУ и ОКПУ'!$A$2:$A$3258,A16,'ИПУ и ОКПУ'!$O$2:$O$3258),"")</f>
        <v>0</v>
      </c>
      <c r="G16">
        <f>VLOOKUP(A16,'Лицевые счета'!$A$2:$K$4570,9,0)</f>
        <v>7</v>
      </c>
      <c r="H16">
        <f>VLOOKUP(A16,'Лицевые счета'!$A$2:$K$4570,10,0)</f>
        <v>31.3</v>
      </c>
      <c r="I16" t="str">
        <f>VLOOKUP(A16,'Лицевые счета'!$A$2:$K$4570,6,0)</f>
        <v>ФЛ</v>
      </c>
      <c r="J16" t="str">
        <f>IF(AND(C16=0,I16="ФЛ"),G16*H16,"")</f>
        <v/>
      </c>
      <c r="K16">
        <f>IF(AND(C16&gt;0,E16="Нет показаний",I16="ФЛ"),G16*H16,"")</f>
        <v>219.1</v>
      </c>
    </row>
    <row r="17" spans="1:11" x14ac:dyDescent="0.25">
      <c r="A17" s="7">
        <v>441620</v>
      </c>
      <c r="B17" s="7">
        <f>VLOOKUP(A17,'Лицевые счета'!$A$1:$K$4570,2,0)</f>
        <v>431508</v>
      </c>
      <c r="C17">
        <f>COUNTIF('ИПУ и ОКПУ'!$A$2:$A$3258,A17)</f>
        <v>1</v>
      </c>
      <c r="D17" t="str">
        <f>IF(C17&gt;0,VLOOKUP(A17,'ИПУ и ОКПУ'!$A$1:$O$3258,9,0),"")</f>
        <v>Одноставочный</v>
      </c>
      <c r="E17" t="str">
        <f>IF(C17&gt;0,IF(VLOOKUP(A17,'ИПУ и ОКПУ'!$A$1:$O$3258,14,0)="Нет показаний","Нет показаний",""),"")</f>
        <v/>
      </c>
      <c r="F17">
        <f>IF(AND(C17&gt;0),SUMIF('ИПУ и ОКПУ'!$A$2:$A$3258,A17,'ИПУ и ОКПУ'!$O$2:$O$3258),"")</f>
        <v>197</v>
      </c>
      <c r="G17">
        <f>VLOOKUP(A17,'Лицевые счета'!$A$2:$K$4570,9,0)</f>
        <v>7</v>
      </c>
      <c r="H17">
        <f>VLOOKUP(A17,'Лицевые счета'!$A$2:$K$4570,10,0)</f>
        <v>40.4</v>
      </c>
      <c r="I17" t="str">
        <f>VLOOKUP(A17,'Лицевые счета'!$A$2:$K$4570,6,0)</f>
        <v>ФЛ</v>
      </c>
      <c r="J17" t="str">
        <f>IF(AND(C17=0,I17="ФЛ"),G17*H17,"")</f>
        <v/>
      </c>
      <c r="K17" t="str">
        <f>IF(AND(C17&gt;0,E17="Нет показаний",I17="ФЛ"),G17*H17,"")</f>
        <v/>
      </c>
    </row>
    <row r="18" spans="1:11" x14ac:dyDescent="0.25">
      <c r="A18" s="7">
        <v>442418</v>
      </c>
      <c r="B18" s="7">
        <f>VLOOKUP(A18,'Лицевые счета'!$A$1:$K$4570,2,0)</f>
        <v>431517</v>
      </c>
      <c r="C18">
        <f>COUNTIF('ИПУ и ОКПУ'!$A$2:$A$3258,A18)</f>
        <v>0</v>
      </c>
      <c r="D18" t="str">
        <f>IF(C18&gt;0,VLOOKUP(A18,'ИПУ и ОКПУ'!$A$1:$O$3258,9,0),"")</f>
        <v/>
      </c>
      <c r="E18" t="str">
        <f>IF(C18&gt;0,IF(VLOOKUP(A18,'ИПУ и ОКПУ'!$A$1:$O$3258,14,0)="Нет показаний","Нет показаний",""),"")</f>
        <v/>
      </c>
      <c r="F18" t="str">
        <f>IF(AND(C18&gt;0),SUMIF('ИПУ и ОКПУ'!$A$2:$A$3258,A18,'ИПУ и ОКПУ'!$O$2:$O$3258),"")</f>
        <v/>
      </c>
      <c r="G18">
        <f>VLOOKUP(A18,'Лицевые счета'!$A$2:$K$4570,9,0)</f>
        <v>7</v>
      </c>
      <c r="H18">
        <f>VLOOKUP(A18,'Лицевые счета'!$A$2:$K$4570,10,0)</f>
        <v>45.7</v>
      </c>
      <c r="I18" t="str">
        <f>VLOOKUP(A18,'Лицевые счета'!$A$2:$K$4570,6,0)</f>
        <v>ФЛ</v>
      </c>
      <c r="J18">
        <f>IF(AND(C18=0,I18="ФЛ"),G18*H18,"")</f>
        <v>319.90000000000003</v>
      </c>
      <c r="K18" t="str">
        <f>IF(AND(C18&gt;0,E18="Нет показаний",I18="ФЛ"),G18*H18,"")</f>
        <v/>
      </c>
    </row>
    <row r="19" spans="1:11" x14ac:dyDescent="0.25">
      <c r="A19" s="7">
        <v>469014</v>
      </c>
      <c r="B19" s="7">
        <f>VLOOKUP(A19,'Лицевые счета'!$A$1:$K$4570,2,0)</f>
        <v>451437</v>
      </c>
      <c r="C19">
        <f>COUNTIF('ИПУ и ОКПУ'!$A$2:$A$3258,A19)</f>
        <v>1</v>
      </c>
      <c r="D19" t="str">
        <f>IF(C19&gt;0,VLOOKUP(A19,'ИПУ и ОКПУ'!$A$1:$O$3258,9,0),"")</f>
        <v>Одноставочный</v>
      </c>
      <c r="E19" t="str">
        <f>IF(C19&gt;0,IF(VLOOKUP(A19,'ИПУ и ОКПУ'!$A$1:$O$3258,14,0)="Нет показаний","Нет показаний",""),"")</f>
        <v/>
      </c>
      <c r="F19">
        <f>IF(AND(C19&gt;0),SUMIF('ИПУ и ОКПУ'!$A$2:$A$3258,A19,'ИПУ и ОКПУ'!$O$2:$O$3258),"")</f>
        <v>370</v>
      </c>
      <c r="G19">
        <f>VLOOKUP(A19,'Лицевые счета'!$A$2:$K$4570,9,0)</f>
        <v>7</v>
      </c>
      <c r="H19">
        <f>VLOOKUP(A19,'Лицевые счета'!$A$2:$K$4570,10,0)</f>
        <v>45.7</v>
      </c>
      <c r="I19" t="str">
        <f>VLOOKUP(A19,'Лицевые счета'!$A$2:$K$4570,6,0)</f>
        <v>ФЛ</v>
      </c>
      <c r="J19" t="str">
        <f>IF(AND(C19=0,I19="ФЛ"),G19*H19,"")</f>
        <v/>
      </c>
      <c r="K19" t="str">
        <f>IF(AND(C19&gt;0,E19="Нет показаний",I19="ФЛ"),G19*H19,"")</f>
        <v/>
      </c>
    </row>
    <row r="20" spans="1:11" x14ac:dyDescent="0.25">
      <c r="A20" s="7">
        <v>536357</v>
      </c>
      <c r="B20" s="7">
        <f>VLOOKUP(A20,'Лицевые счета'!$A$1:$K$4570,2,0)</f>
        <v>533807</v>
      </c>
      <c r="C20">
        <f>COUNTIF('ИПУ и ОКПУ'!$A$2:$A$3258,A20)</f>
        <v>1</v>
      </c>
      <c r="D20" t="str">
        <f>IF(C20&gt;0,VLOOKUP(A20,'ИПУ и ОКПУ'!$A$1:$O$3258,9,0),"")</f>
        <v>Одноставочный</v>
      </c>
      <c r="E20" t="str">
        <f>IF(C20&gt;0,IF(VLOOKUP(A20,'ИПУ и ОКПУ'!$A$1:$O$3258,14,0)="Нет показаний","Нет показаний",""),"")</f>
        <v/>
      </c>
      <c r="F20">
        <f>IF(AND(C20&gt;0),SUMIF('ИПУ и ОКПУ'!$A$2:$A$3258,A20,'ИПУ и ОКПУ'!$O$2:$O$3258),"")</f>
        <v>157</v>
      </c>
      <c r="G20">
        <f>VLOOKUP(A20,'Лицевые счета'!$A$2:$K$4570,9,0)</f>
        <v>7</v>
      </c>
      <c r="H20">
        <f>VLOOKUP(A20,'Лицевые счета'!$A$2:$K$4570,10,0)</f>
        <v>40.4</v>
      </c>
      <c r="I20" t="str">
        <f>VLOOKUP(A20,'Лицевые счета'!$A$2:$K$4570,6,0)</f>
        <v>ФЛ</v>
      </c>
      <c r="J20" t="str">
        <f>IF(AND(C20=0,I20="ФЛ"),G20*H20,"")</f>
        <v/>
      </c>
      <c r="K20" t="str">
        <f>IF(AND(C20&gt;0,E20="Нет показаний",I20="ФЛ"),G20*H20,"")</f>
        <v/>
      </c>
    </row>
    <row r="21" spans="1:11" x14ac:dyDescent="0.25">
      <c r="A21" s="7">
        <v>645096</v>
      </c>
      <c r="B21" s="7">
        <f>VLOOKUP(A21,'Лицевые счета'!$A$1:$K$4570,2,0)</f>
        <v>644629</v>
      </c>
      <c r="C21">
        <f>COUNTIF('ИПУ и ОКПУ'!$A$2:$A$3258,A21)</f>
        <v>1</v>
      </c>
      <c r="D21" t="str">
        <f>IF(C21&gt;0,VLOOKUP(A21,'ИПУ и ОКПУ'!$A$1:$O$3258,9,0),"")</f>
        <v>Одноставочный</v>
      </c>
      <c r="E21" t="str">
        <f>IF(C21&gt;0,IF(VLOOKUP(A21,'ИПУ и ОКПУ'!$A$1:$O$3258,14,0)="Нет показаний","Нет показаний",""),"")</f>
        <v/>
      </c>
      <c r="F21">
        <f>IF(AND(C21&gt;0),SUMIF('ИПУ и ОКПУ'!$A$2:$A$3258,A21,'ИПУ и ОКПУ'!$O$2:$O$3258),"")</f>
        <v>258</v>
      </c>
      <c r="G21">
        <f>VLOOKUP(A21,'Лицевые счета'!$A$2:$K$4570,9,0)</f>
        <v>7</v>
      </c>
      <c r="H21">
        <f>VLOOKUP(A21,'Лицевые счета'!$A$2:$K$4570,10,0)</f>
        <v>66.099999999999994</v>
      </c>
      <c r="I21" t="str">
        <f>VLOOKUP(A21,'Лицевые счета'!$A$2:$K$4570,6,0)</f>
        <v>ФЛ</v>
      </c>
      <c r="J21" t="str">
        <f>IF(AND(C21=0,I21="ФЛ"),G21*H21,"")</f>
        <v/>
      </c>
      <c r="K21" t="str">
        <f>IF(AND(C21&gt;0,E21="Нет показаний",I21="ФЛ"),G21*H21,"")</f>
        <v/>
      </c>
    </row>
    <row r="22" spans="1:11" x14ac:dyDescent="0.25">
      <c r="A22" s="7">
        <v>744583</v>
      </c>
      <c r="B22" s="7">
        <f>VLOOKUP(A22,'Лицевые счета'!$A$1:$K$4570,2,0)</f>
        <v>431517</v>
      </c>
      <c r="C22">
        <f>COUNTIF('ИПУ и ОКПУ'!$A$2:$A$3258,A22)</f>
        <v>0</v>
      </c>
      <c r="D22" t="str">
        <f>IF(C22&gt;0,VLOOKUP(A22,'ИПУ и ОКПУ'!$A$1:$O$3258,9,0),"")</f>
        <v/>
      </c>
      <c r="E22" t="str">
        <f>IF(C22&gt;0,IF(VLOOKUP(A22,'ИПУ и ОКПУ'!$A$1:$O$3258,14,0)="Нет показаний","Нет показаний",""),"")</f>
        <v/>
      </c>
      <c r="F22" t="str">
        <f>IF(AND(C22&gt;0),SUMIF('ИПУ и ОКПУ'!$A$2:$A$3258,A22,'ИПУ и ОКПУ'!$O$2:$O$3258),"")</f>
        <v/>
      </c>
      <c r="G22">
        <f>VLOOKUP(A22,'Лицевые счета'!$A$2:$K$4570,9,0)</f>
        <v>7</v>
      </c>
      <c r="H22">
        <f>VLOOKUP(A22,'Лицевые счета'!$A$2:$K$4570,10,0)</f>
        <v>31.3</v>
      </c>
      <c r="I22" t="str">
        <f>VLOOKUP(A22,'Лицевые счета'!$A$2:$K$4570,6,0)</f>
        <v>ФЛ</v>
      </c>
      <c r="J22">
        <f>IF(AND(C22=0,I22="ФЛ"),G22*H22,"")</f>
        <v>219.1</v>
      </c>
      <c r="K22" t="str">
        <f>IF(AND(C22&gt;0,E22="Нет показаний",I22="ФЛ"),G22*H22,"")</f>
        <v/>
      </c>
    </row>
    <row r="23" spans="1:11" x14ac:dyDescent="0.25">
      <c r="A23" s="7">
        <v>822623</v>
      </c>
      <c r="B23" s="7">
        <f>VLOOKUP(A23,'Лицевые счета'!$A$1:$K$4570,2,0)</f>
        <v>821885</v>
      </c>
      <c r="C23">
        <f>COUNTIF('ИПУ и ОКПУ'!$A$2:$A$3258,A23)</f>
        <v>1</v>
      </c>
      <c r="D23" t="str">
        <f>IF(C23&gt;0,VLOOKUP(A23,'ИПУ и ОКПУ'!$A$1:$O$3258,9,0),"")</f>
        <v>Одноставочный</v>
      </c>
      <c r="E23" t="str">
        <f>IF(C23&gt;0,IF(VLOOKUP(A23,'ИПУ и ОКПУ'!$A$1:$O$3258,14,0)="Нет показаний","Нет показаний",""),"")</f>
        <v/>
      </c>
      <c r="F23">
        <f>IF(AND(C23&gt;0),SUMIF('ИПУ и ОКПУ'!$A$2:$A$3258,A23,'ИПУ и ОКПУ'!$O$2:$O$3258),"")</f>
        <v>143</v>
      </c>
      <c r="G23">
        <f>VLOOKUP(A23,'Лицевые счета'!$A$2:$K$4570,9,0)</f>
        <v>7</v>
      </c>
      <c r="H23">
        <f>VLOOKUP(A23,'Лицевые счета'!$A$2:$K$4570,10,0)</f>
        <v>48.3</v>
      </c>
      <c r="I23" t="str">
        <f>VLOOKUP(A23,'Лицевые счета'!$A$2:$K$4570,6,0)</f>
        <v>ФЛ</v>
      </c>
      <c r="J23" t="str">
        <f>IF(AND(C23=0,I23="ФЛ"),G23*H23,"")</f>
        <v/>
      </c>
      <c r="K23" t="str">
        <f>IF(AND(C23&gt;0,E23="Нет показаний",I23="ФЛ"),G23*H23,"")</f>
        <v/>
      </c>
    </row>
    <row r="24" spans="1:11" x14ac:dyDescent="0.25">
      <c r="A24" s="7">
        <v>10288</v>
      </c>
      <c r="B24" s="7">
        <f>VLOOKUP(A24,'Лицевые счета'!$A$1:$K$4570,2,0)</f>
        <v>1612</v>
      </c>
      <c r="C24">
        <f>COUNTIF('ИПУ и ОКПУ'!$A$2:$A$3258,A24)</f>
        <v>1</v>
      </c>
      <c r="D24" t="str">
        <f>IF(C24&gt;0,VLOOKUP(A24,'ИПУ и ОКПУ'!$A$1:$O$3258,9,0),"")</f>
        <v>Одноставочный</v>
      </c>
      <c r="E24" t="str">
        <f>IF(C24&gt;0,IF(VLOOKUP(A24,'ИПУ и ОКПУ'!$A$1:$O$3258,14,0)="Нет показаний","Нет показаний",""),"")</f>
        <v/>
      </c>
      <c r="F24">
        <f>IF(AND(C24&gt;0),SUMIF('ИПУ и ОКПУ'!$A$2:$A$3258,A24,'ИПУ и ОКПУ'!$O$2:$O$3258),"")</f>
        <v>321</v>
      </c>
      <c r="G24">
        <f>VLOOKUP(A24,'Лицевые счета'!$A$2:$K$4570,9,0)</f>
        <v>6</v>
      </c>
      <c r="H24">
        <f>VLOOKUP(A24,'Лицевые счета'!$A$2:$K$4570,10,0)</f>
        <v>62.3</v>
      </c>
      <c r="I24" t="str">
        <f>VLOOKUP(A24,'Лицевые счета'!$A$2:$K$4570,6,0)</f>
        <v>ФЛ</v>
      </c>
      <c r="J24" t="str">
        <f>IF(AND(C24=0,I24="ФЛ"),G24*H24,"")</f>
        <v/>
      </c>
      <c r="K24" t="str">
        <f>IF(AND(C24&gt;0,E24="Нет показаний",I24="ФЛ"),G24*H24,"")</f>
        <v/>
      </c>
    </row>
    <row r="25" spans="1:11" x14ac:dyDescent="0.25">
      <c r="A25" s="7">
        <v>44895</v>
      </c>
      <c r="B25" s="7">
        <f>VLOOKUP(A25,'Лицевые счета'!$A$1:$K$4570,2,0)</f>
        <v>1606</v>
      </c>
      <c r="C25">
        <f>COUNTIF('ИПУ и ОКПУ'!$A$2:$A$3258,A25)</f>
        <v>1</v>
      </c>
      <c r="D25" t="str">
        <f>IF(C25&gt;0,VLOOKUP(A25,'ИПУ и ОКПУ'!$A$1:$O$3258,9,0),"")</f>
        <v>Одноставочный</v>
      </c>
      <c r="E25" t="str">
        <f>IF(C25&gt;0,IF(VLOOKUP(A25,'ИПУ и ОКПУ'!$A$1:$O$3258,14,0)="Нет показаний","Нет показаний",""),"")</f>
        <v/>
      </c>
      <c r="F25">
        <f>IF(AND(C25&gt;0),SUMIF('ИПУ и ОКПУ'!$A$2:$A$3258,A25,'ИПУ и ОКПУ'!$O$2:$O$3258),"")</f>
        <v>372</v>
      </c>
      <c r="G25">
        <f>VLOOKUP(A25,'Лицевые счета'!$A$2:$K$4570,9,0)</f>
        <v>6</v>
      </c>
      <c r="H25">
        <f>VLOOKUP(A25,'Лицевые счета'!$A$2:$K$4570,10,0)</f>
        <v>62.3</v>
      </c>
      <c r="I25" t="str">
        <f>VLOOKUP(A25,'Лицевые счета'!$A$2:$K$4570,6,0)</f>
        <v>ФЛ</v>
      </c>
      <c r="J25" t="str">
        <f>IF(AND(C25=0,I25="ФЛ"),G25*H25,"")</f>
        <v/>
      </c>
      <c r="K25" t="str">
        <f>IF(AND(C25&gt;0,E25="Нет показаний",I25="ФЛ"),G25*H25,"")</f>
        <v/>
      </c>
    </row>
    <row r="26" spans="1:11" x14ac:dyDescent="0.25">
      <c r="A26" s="7">
        <v>47953</v>
      </c>
      <c r="B26" s="7">
        <f>VLOOKUP(A26,'Лицевые счета'!$A$1:$K$4570,2,0)</f>
        <v>1603</v>
      </c>
      <c r="C26">
        <f>COUNTIF('ИПУ и ОКПУ'!$A$2:$A$3258,A26)</f>
        <v>1</v>
      </c>
      <c r="D26" t="str">
        <f>IF(C26&gt;0,VLOOKUP(A26,'ИПУ и ОКПУ'!$A$1:$O$3258,9,0),"")</f>
        <v>Одноставочный</v>
      </c>
      <c r="E26" t="str">
        <f>IF(C26&gt;0,IF(VLOOKUP(A26,'ИПУ и ОКПУ'!$A$1:$O$3258,14,0)="Нет показаний","Нет показаний",""),"")</f>
        <v/>
      </c>
      <c r="F26">
        <f>IF(AND(C26&gt;0),SUMIF('ИПУ и ОКПУ'!$A$2:$A$3258,A26,'ИПУ и ОКПУ'!$O$2:$O$3258),"")</f>
        <v>-588</v>
      </c>
      <c r="G26">
        <f>VLOOKUP(A26,'Лицевые счета'!$A$2:$K$4570,9,0)</f>
        <v>6</v>
      </c>
      <c r="H26">
        <f>VLOOKUP(A26,'Лицевые счета'!$A$2:$K$4570,10,0)</f>
        <v>56.9</v>
      </c>
      <c r="I26" t="str">
        <f>VLOOKUP(A26,'Лицевые счета'!$A$2:$K$4570,6,0)</f>
        <v>ФЛ</v>
      </c>
      <c r="J26" t="str">
        <f>IF(AND(C26=0,I26="ФЛ"),G26*H26,"")</f>
        <v/>
      </c>
      <c r="K26" t="str">
        <f>IF(AND(C26&gt;0,E26="Нет показаний",I26="ФЛ"),G26*H26,"")</f>
        <v/>
      </c>
    </row>
    <row r="27" spans="1:11" x14ac:dyDescent="0.25">
      <c r="A27" s="7">
        <v>71084</v>
      </c>
      <c r="B27" s="7">
        <f>VLOOKUP(A27,'Лицевые счета'!$A$1:$K$4570,2,0)</f>
        <v>58315</v>
      </c>
      <c r="C27">
        <f>COUNTIF('ИПУ и ОКПУ'!$A$2:$A$3258,A27)</f>
        <v>1</v>
      </c>
      <c r="D27" t="str">
        <f>IF(C27&gt;0,VLOOKUP(A27,'ИПУ и ОКПУ'!$A$1:$O$3258,9,0),"")</f>
        <v>Одноставочный</v>
      </c>
      <c r="E27" t="str">
        <f>IF(C27&gt;0,IF(VLOOKUP(A27,'ИПУ и ОКПУ'!$A$1:$O$3258,14,0)="Нет показаний","Нет показаний",""),"")</f>
        <v/>
      </c>
      <c r="F27">
        <f>IF(AND(C27&gt;0),SUMIF('ИПУ и ОКПУ'!$A$2:$A$3258,A27,'ИПУ и ОКПУ'!$O$2:$O$3258),"")</f>
        <v>800</v>
      </c>
      <c r="G27">
        <f>VLOOKUP(A27,'Лицевые счета'!$A$2:$K$4570,9,0)</f>
        <v>6</v>
      </c>
      <c r="H27">
        <f>VLOOKUP(A27,'Лицевые счета'!$A$2:$K$4570,10,0)</f>
        <v>49.4</v>
      </c>
      <c r="I27" t="str">
        <f>VLOOKUP(A27,'Лицевые счета'!$A$2:$K$4570,6,0)</f>
        <v>ФЛ</v>
      </c>
      <c r="J27" t="str">
        <f>IF(AND(C27=0,I27="ФЛ"),G27*H27,"")</f>
        <v/>
      </c>
      <c r="K27" t="str">
        <f>IF(AND(C27&gt;0,E27="Нет показаний",I27="ФЛ"),G27*H27,"")</f>
        <v/>
      </c>
    </row>
    <row r="28" spans="1:11" x14ac:dyDescent="0.25">
      <c r="A28" s="7">
        <v>78657</v>
      </c>
      <c r="B28" s="7">
        <f>VLOOKUP(A28,'Лицевые счета'!$A$1:$K$4570,2,0)</f>
        <v>58277</v>
      </c>
      <c r="C28">
        <f>COUNTIF('ИПУ и ОКПУ'!$A$2:$A$3258,A28)</f>
        <v>1</v>
      </c>
      <c r="D28" t="str">
        <f>IF(C28&gt;0,VLOOKUP(A28,'ИПУ и ОКПУ'!$A$1:$O$3258,9,0),"")</f>
        <v>Одноставочный</v>
      </c>
      <c r="E28" t="str">
        <f>IF(C28&gt;0,IF(VLOOKUP(A28,'ИПУ и ОКПУ'!$A$1:$O$3258,14,0)="Нет показаний","Нет показаний",""),"")</f>
        <v/>
      </c>
      <c r="F28">
        <f>IF(AND(C28&gt;0),SUMIF('ИПУ и ОКПУ'!$A$2:$A$3258,A28,'ИПУ и ОКПУ'!$O$2:$O$3258),"")</f>
        <v>226</v>
      </c>
      <c r="G28">
        <f>VLOOKUP(A28,'Лицевые счета'!$A$2:$K$4570,9,0)</f>
        <v>6</v>
      </c>
      <c r="H28">
        <f>VLOOKUP(A28,'Лицевые счета'!$A$2:$K$4570,10,0)</f>
        <v>40.4</v>
      </c>
      <c r="I28" t="str">
        <f>VLOOKUP(A28,'Лицевые счета'!$A$2:$K$4570,6,0)</f>
        <v>ФЛ</v>
      </c>
      <c r="J28" t="str">
        <f>IF(AND(C28=0,I28="ФЛ"),G28*H28,"")</f>
        <v/>
      </c>
      <c r="K28" t="str">
        <f>IF(AND(C28&gt;0,E28="Нет показаний",I28="ФЛ"),G28*H28,"")</f>
        <v/>
      </c>
    </row>
    <row r="29" spans="1:11" x14ac:dyDescent="0.25">
      <c r="A29" s="7">
        <v>81005</v>
      </c>
      <c r="B29" s="7">
        <f>VLOOKUP(A29,'Лицевые счета'!$A$1:$K$4570,2,0)</f>
        <v>58374</v>
      </c>
      <c r="C29">
        <f>COUNTIF('ИПУ и ОКПУ'!$A$2:$A$3258,A29)</f>
        <v>1</v>
      </c>
      <c r="D29" t="str">
        <f>IF(C29&gt;0,VLOOKUP(A29,'ИПУ и ОКПУ'!$A$1:$O$3258,9,0),"")</f>
        <v>Одноставочный</v>
      </c>
      <c r="E29" t="str">
        <f>IF(C29&gt;0,IF(VLOOKUP(A29,'ИПУ и ОКПУ'!$A$1:$O$3258,14,0)="Нет показаний","Нет показаний",""),"")</f>
        <v/>
      </c>
      <c r="F29">
        <f>IF(AND(C29&gt;0),SUMIF('ИПУ и ОКПУ'!$A$2:$A$3258,A29,'ИПУ и ОКПУ'!$O$2:$O$3258),"")</f>
        <v>511</v>
      </c>
      <c r="G29">
        <f>VLOOKUP(A29,'Лицевые счета'!$A$2:$K$4570,9,0)</f>
        <v>6</v>
      </c>
      <c r="H29">
        <f>VLOOKUP(A29,'Лицевые счета'!$A$2:$K$4570,10,0)</f>
        <v>56.9</v>
      </c>
      <c r="I29" t="str">
        <f>VLOOKUP(A29,'Лицевые счета'!$A$2:$K$4570,6,0)</f>
        <v>ФЛ</v>
      </c>
      <c r="J29" t="str">
        <f>IF(AND(C29=0,I29="ФЛ"),G29*H29,"")</f>
        <v/>
      </c>
      <c r="K29" t="str">
        <f>IF(AND(C29&gt;0,E29="Нет показаний",I29="ФЛ"),G29*H29,"")</f>
        <v/>
      </c>
    </row>
    <row r="30" spans="1:11" x14ac:dyDescent="0.25">
      <c r="A30" s="7">
        <v>109787</v>
      </c>
      <c r="B30" s="7">
        <f>VLOOKUP(A30,'Лицевые счета'!$A$1:$K$4570,2,0)</f>
        <v>56963</v>
      </c>
      <c r="C30">
        <f>COUNTIF('ИПУ и ОКПУ'!$A$2:$A$3258,A30)</f>
        <v>1</v>
      </c>
      <c r="D30" t="str">
        <f>IF(C30&gt;0,VLOOKUP(A30,'ИПУ и ОКПУ'!$A$1:$O$3258,9,0),"")</f>
        <v>Одноставочный</v>
      </c>
      <c r="E30" t="str">
        <f>IF(C30&gt;0,IF(VLOOKUP(A30,'ИПУ и ОКПУ'!$A$1:$O$3258,14,0)="Нет показаний","Нет показаний",""),"")</f>
        <v/>
      </c>
      <c r="F30">
        <f>IF(AND(C30&gt;0),SUMIF('ИПУ и ОКПУ'!$A$2:$A$3258,A30,'ИПУ и ОКПУ'!$O$2:$O$3258),"")</f>
        <v>209</v>
      </c>
      <c r="G30">
        <f>VLOOKUP(A30,'Лицевые счета'!$A$2:$K$4570,9,0)</f>
        <v>6</v>
      </c>
      <c r="H30">
        <f>VLOOKUP(A30,'Лицевые счета'!$A$2:$K$4570,10,0)</f>
        <v>56.9</v>
      </c>
      <c r="I30" t="str">
        <f>VLOOKUP(A30,'Лицевые счета'!$A$2:$K$4570,6,0)</f>
        <v>ФЛ</v>
      </c>
      <c r="J30" t="str">
        <f>IF(AND(C30=0,I30="ФЛ"),G30*H30,"")</f>
        <v/>
      </c>
      <c r="K30" t="str">
        <f>IF(AND(C30&gt;0,E30="Нет показаний",I30="ФЛ"),G30*H30,"")</f>
        <v/>
      </c>
    </row>
    <row r="31" spans="1:11" x14ac:dyDescent="0.25">
      <c r="A31" s="7">
        <v>198332</v>
      </c>
      <c r="B31" s="7">
        <f>VLOOKUP(A31,'Лицевые счета'!$A$1:$K$4570,2,0)</f>
        <v>197251</v>
      </c>
      <c r="C31">
        <f>COUNTIF('ИПУ и ОКПУ'!$A$2:$A$3258,A31)</f>
        <v>1</v>
      </c>
      <c r="D31" t="str">
        <f>IF(C31&gt;0,VLOOKUP(A31,'ИПУ и ОКПУ'!$A$1:$O$3258,9,0),"")</f>
        <v>Одноставочный</v>
      </c>
      <c r="E31" t="str">
        <f>IF(C31&gt;0,IF(VLOOKUP(A31,'ИПУ и ОКПУ'!$A$1:$O$3258,14,0)="Нет показаний","Нет показаний",""),"")</f>
        <v>Нет показаний</v>
      </c>
      <c r="F31">
        <f>IF(AND(C31&gt;0),SUMIF('ИПУ и ОКПУ'!$A$2:$A$3258,A31,'ИПУ и ОКПУ'!$O$2:$O$3258),"")</f>
        <v>0</v>
      </c>
      <c r="G31">
        <f>VLOOKUP(A31,'Лицевые счета'!$A$2:$K$4570,9,0)</f>
        <v>6</v>
      </c>
      <c r="H31">
        <f>VLOOKUP(A31,'Лицевые счета'!$A$2:$K$4570,10,0)</f>
        <v>56.9</v>
      </c>
      <c r="I31" t="str">
        <f>VLOOKUP(A31,'Лицевые счета'!$A$2:$K$4570,6,0)</f>
        <v>ФЛ</v>
      </c>
      <c r="J31" t="str">
        <f>IF(AND(C31=0,I31="ФЛ"),G31*H31,"")</f>
        <v/>
      </c>
      <c r="K31">
        <f>IF(AND(C31&gt;0,E31="Нет показаний",I31="ФЛ"),G31*H31,"")</f>
        <v>341.4</v>
      </c>
    </row>
    <row r="32" spans="1:11" x14ac:dyDescent="0.25">
      <c r="A32" s="7">
        <v>198342</v>
      </c>
      <c r="B32" s="7">
        <f>VLOOKUP(A32,'Лицевые счета'!$A$1:$K$4570,2,0)</f>
        <v>197251</v>
      </c>
      <c r="C32">
        <f>COUNTIF('ИПУ и ОКПУ'!$A$2:$A$3258,A32)</f>
        <v>1</v>
      </c>
      <c r="D32" t="str">
        <f>IF(C32&gt;0,VLOOKUP(A32,'ИПУ и ОКПУ'!$A$1:$O$3258,9,0),"")</f>
        <v>Одноставочный</v>
      </c>
      <c r="E32" t="str">
        <f>IF(C32&gt;0,IF(VLOOKUP(A32,'ИПУ и ОКПУ'!$A$1:$O$3258,14,0)="Нет показаний","Нет показаний",""),"")</f>
        <v>Нет показаний</v>
      </c>
      <c r="F32">
        <f>IF(AND(C32&gt;0),SUMIF('ИПУ и ОКПУ'!$A$2:$A$3258,A32,'ИПУ и ОКПУ'!$O$2:$O$3258),"")</f>
        <v>0</v>
      </c>
      <c r="G32">
        <f>VLOOKUP(A32,'Лицевые счета'!$A$2:$K$4570,9,0)</f>
        <v>6</v>
      </c>
      <c r="H32">
        <f>VLOOKUP(A32,'Лицевые счета'!$A$2:$K$4570,10,0)</f>
        <v>62.3</v>
      </c>
      <c r="I32" t="str">
        <f>VLOOKUP(A32,'Лицевые счета'!$A$2:$K$4570,6,0)</f>
        <v>ФЛ</v>
      </c>
      <c r="J32" t="str">
        <f>IF(AND(C32=0,I32="ФЛ"),G32*H32,"")</f>
        <v/>
      </c>
      <c r="K32">
        <f>IF(AND(C32&gt;0,E32="Нет показаний",I32="ФЛ"),G32*H32,"")</f>
        <v>373.79999999999995</v>
      </c>
    </row>
    <row r="33" spans="1:11" x14ac:dyDescent="0.25">
      <c r="A33" s="7">
        <v>247410</v>
      </c>
      <c r="B33" s="7">
        <f>VLOOKUP(A33,'Лицевые счета'!$A$1:$K$4570,2,0)</f>
        <v>242883</v>
      </c>
      <c r="C33">
        <f>COUNTIF('ИПУ и ОКПУ'!$A$2:$A$3258,A33)</f>
        <v>1</v>
      </c>
      <c r="D33" t="str">
        <f>IF(C33&gt;0,VLOOKUP(A33,'ИПУ и ОКПУ'!$A$1:$O$3258,9,0),"")</f>
        <v>Одноставочный</v>
      </c>
      <c r="E33" t="str">
        <f>IF(C33&gt;0,IF(VLOOKUP(A33,'ИПУ и ОКПУ'!$A$1:$O$3258,14,0)="Нет показаний","Нет показаний",""),"")</f>
        <v/>
      </c>
      <c r="F33">
        <f>IF(AND(C33&gt;0),SUMIF('ИПУ и ОКПУ'!$A$2:$A$3258,A33,'ИПУ и ОКПУ'!$O$2:$O$3258),"")</f>
        <v>0</v>
      </c>
      <c r="G33">
        <f>VLOOKUP(A33,'Лицевые счета'!$A$2:$K$4570,9,0)</f>
        <v>6</v>
      </c>
      <c r="H33">
        <f>VLOOKUP(A33,'Лицевые счета'!$A$2:$K$4570,10,0)</f>
        <v>45.7</v>
      </c>
      <c r="I33" t="str">
        <f>VLOOKUP(A33,'Лицевые счета'!$A$2:$K$4570,6,0)</f>
        <v>ФЛ</v>
      </c>
      <c r="J33" t="str">
        <f>IF(AND(C33=0,I33="ФЛ"),G33*H33,"")</f>
        <v/>
      </c>
      <c r="K33" t="str">
        <f>IF(AND(C33&gt;0,E33="Нет показаний",I33="ФЛ"),G33*H33,"")</f>
        <v/>
      </c>
    </row>
    <row r="34" spans="1:11" x14ac:dyDescent="0.25">
      <c r="A34" s="7">
        <v>254693</v>
      </c>
      <c r="B34" s="7">
        <f>VLOOKUP(A34,'Лицевые счета'!$A$1:$K$4570,2,0)</f>
        <v>251142</v>
      </c>
      <c r="C34">
        <f>COUNTIF('ИПУ и ОКПУ'!$A$2:$A$3258,A34)</f>
        <v>1</v>
      </c>
      <c r="D34" t="str">
        <f>IF(C34&gt;0,VLOOKUP(A34,'ИПУ и ОКПУ'!$A$1:$O$3258,9,0),"")</f>
        <v>Одноставочный</v>
      </c>
      <c r="E34" t="str">
        <f>IF(C34&gt;0,IF(VLOOKUP(A34,'ИПУ и ОКПУ'!$A$1:$O$3258,14,0)="Нет показаний","Нет показаний",""),"")</f>
        <v/>
      </c>
      <c r="F34">
        <f>IF(AND(C34&gt;0),SUMIF('ИПУ и ОКПУ'!$A$2:$A$3258,A34,'ИПУ и ОКПУ'!$O$2:$O$3258),"")</f>
        <v>698</v>
      </c>
      <c r="G34">
        <f>VLOOKUP(A34,'Лицевые счета'!$A$2:$K$4570,9,0)</f>
        <v>6</v>
      </c>
      <c r="H34">
        <f>VLOOKUP(A34,'Лицевые счета'!$A$2:$K$4570,10,0)</f>
        <v>62.3</v>
      </c>
      <c r="I34" t="str">
        <f>VLOOKUP(A34,'Лицевые счета'!$A$2:$K$4570,6,0)</f>
        <v>ФЛ</v>
      </c>
      <c r="J34" t="str">
        <f>IF(AND(C34=0,I34="ФЛ"),G34*H34,"")</f>
        <v/>
      </c>
      <c r="K34" t="str">
        <f>IF(AND(C34&gt;0,E34="Нет показаний",I34="ФЛ"),G34*H34,"")</f>
        <v/>
      </c>
    </row>
    <row r="35" spans="1:11" x14ac:dyDescent="0.25">
      <c r="A35" s="7">
        <v>254701</v>
      </c>
      <c r="B35" s="7">
        <f>VLOOKUP(A35,'Лицевые счета'!$A$1:$K$4570,2,0)</f>
        <v>251142</v>
      </c>
      <c r="C35">
        <f>COUNTIF('ИПУ и ОКПУ'!$A$2:$A$3258,A35)</f>
        <v>1</v>
      </c>
      <c r="D35" t="str">
        <f>IF(C35&gt;0,VLOOKUP(A35,'ИПУ и ОКПУ'!$A$1:$O$3258,9,0),"")</f>
        <v>Одноставочный</v>
      </c>
      <c r="E35" t="str">
        <f>IF(C35&gt;0,IF(VLOOKUP(A35,'ИПУ и ОКПУ'!$A$1:$O$3258,14,0)="Нет показаний","Нет показаний",""),"")</f>
        <v>Нет показаний</v>
      </c>
      <c r="F35">
        <f>IF(AND(C35&gt;0),SUMIF('ИПУ и ОКПУ'!$A$2:$A$3258,A35,'ИПУ и ОКПУ'!$O$2:$O$3258),"")</f>
        <v>0</v>
      </c>
      <c r="G35">
        <f>VLOOKUP(A35,'Лицевые счета'!$A$2:$K$4570,9,0)</f>
        <v>6</v>
      </c>
      <c r="H35">
        <f>VLOOKUP(A35,'Лицевые счета'!$A$2:$K$4570,10,0)</f>
        <v>56.9</v>
      </c>
      <c r="I35" t="str">
        <f>VLOOKUP(A35,'Лицевые счета'!$A$2:$K$4570,6,0)</f>
        <v>ФЛ</v>
      </c>
      <c r="J35" t="str">
        <f>IF(AND(C35=0,I35="ФЛ"),G35*H35,"")</f>
        <v/>
      </c>
      <c r="K35">
        <f>IF(AND(C35&gt;0,E35="Нет показаний",I35="ФЛ"),G35*H35,"")</f>
        <v>341.4</v>
      </c>
    </row>
    <row r="36" spans="1:11" x14ac:dyDescent="0.25">
      <c r="A36" s="7">
        <v>301552</v>
      </c>
      <c r="B36" s="7">
        <f>VLOOKUP(A36,'Лицевые счета'!$A$1:$K$4570,2,0)</f>
        <v>301495</v>
      </c>
      <c r="C36">
        <f>COUNTIF('ИПУ и ОКПУ'!$A$2:$A$3258,A36)</f>
        <v>1</v>
      </c>
      <c r="D36" t="str">
        <f>IF(C36&gt;0,VLOOKUP(A36,'ИПУ и ОКПУ'!$A$1:$O$3258,9,0),"")</f>
        <v>Одноставочный</v>
      </c>
      <c r="E36" t="str">
        <f>IF(C36&gt;0,IF(VLOOKUP(A36,'ИПУ и ОКПУ'!$A$1:$O$3258,14,0)="Нет показаний","Нет показаний",""),"")</f>
        <v/>
      </c>
      <c r="F36">
        <f>IF(AND(C36&gt;0),SUMIF('ИПУ и ОКПУ'!$A$2:$A$3258,A36,'ИПУ и ОКПУ'!$O$2:$O$3258),"")</f>
        <v>674</v>
      </c>
      <c r="G36">
        <f>VLOOKUP(A36,'Лицевые счета'!$A$2:$K$4570,9,0)</f>
        <v>6</v>
      </c>
      <c r="H36">
        <f>VLOOKUP(A36,'Лицевые счета'!$A$2:$K$4570,10,0)</f>
        <v>56.9</v>
      </c>
      <c r="I36" t="str">
        <f>VLOOKUP(A36,'Лицевые счета'!$A$2:$K$4570,6,0)</f>
        <v>ФЛ</v>
      </c>
      <c r="J36" t="str">
        <f>IF(AND(C36=0,I36="ФЛ"),G36*H36,"")</f>
        <v/>
      </c>
      <c r="K36" t="str">
        <f>IF(AND(C36&gt;0,E36="Нет показаний",I36="ФЛ"),G36*H36,"")</f>
        <v/>
      </c>
    </row>
    <row r="37" spans="1:11" x14ac:dyDescent="0.25">
      <c r="A37" s="7">
        <v>384344</v>
      </c>
      <c r="B37" s="7">
        <f>VLOOKUP(A37,'Лицевые счета'!$A$1:$K$4570,2,0)</f>
        <v>349578</v>
      </c>
      <c r="C37">
        <f>COUNTIF('ИПУ и ОКПУ'!$A$2:$A$3258,A37)</f>
        <v>1</v>
      </c>
      <c r="D37" t="str">
        <f>IF(C37&gt;0,VLOOKUP(A37,'ИПУ и ОКПУ'!$A$1:$O$3258,9,0),"")</f>
        <v>Одноставочный</v>
      </c>
      <c r="E37" t="str">
        <f>IF(C37&gt;0,IF(VLOOKUP(A37,'ИПУ и ОКПУ'!$A$1:$O$3258,14,0)="Нет показаний","Нет показаний",""),"")</f>
        <v/>
      </c>
      <c r="F37">
        <f>IF(AND(C37&gt;0),SUMIF('ИПУ и ОКПУ'!$A$2:$A$3258,A37,'ИПУ и ОКПУ'!$O$2:$O$3258),"")</f>
        <v>250</v>
      </c>
      <c r="G37">
        <f>VLOOKUP(A37,'Лицевые счета'!$A$2:$K$4570,9,0)</f>
        <v>6</v>
      </c>
      <c r="H37">
        <f>VLOOKUP(A37,'Лицевые счета'!$A$2:$K$4570,10,0)</f>
        <v>40.4</v>
      </c>
      <c r="I37" t="str">
        <f>VLOOKUP(A37,'Лицевые счета'!$A$2:$K$4570,6,0)</f>
        <v>ФЛ</v>
      </c>
      <c r="J37" t="str">
        <f>IF(AND(C37=0,I37="ФЛ"),G37*H37,"")</f>
        <v/>
      </c>
      <c r="K37" t="str">
        <f>IF(AND(C37&gt;0,E37="Нет показаний",I37="ФЛ"),G37*H37,"")</f>
        <v/>
      </c>
    </row>
    <row r="38" spans="1:11" x14ac:dyDescent="0.25">
      <c r="A38" s="7">
        <v>390388</v>
      </c>
      <c r="B38" s="7">
        <f>VLOOKUP(A38,'Лицевые счета'!$A$1:$K$4570,2,0)</f>
        <v>349400</v>
      </c>
      <c r="C38">
        <f>COUNTIF('ИПУ и ОКПУ'!$A$2:$A$3258,A38)</f>
        <v>1</v>
      </c>
      <c r="D38" t="str">
        <f>IF(C38&gt;0,VLOOKUP(A38,'ИПУ и ОКПУ'!$A$1:$O$3258,9,0),"")</f>
        <v>Одноставочный</v>
      </c>
      <c r="E38" t="str">
        <f>IF(C38&gt;0,IF(VLOOKUP(A38,'ИПУ и ОКПУ'!$A$1:$O$3258,14,0)="Нет показаний","Нет показаний",""),"")</f>
        <v>Нет показаний</v>
      </c>
      <c r="F38">
        <f>IF(AND(C38&gt;0),SUMIF('ИПУ и ОКПУ'!$A$2:$A$3258,A38,'ИПУ и ОКПУ'!$O$2:$O$3258),"")</f>
        <v>0</v>
      </c>
      <c r="G38">
        <f>VLOOKUP(A38,'Лицевые счета'!$A$2:$K$4570,9,0)</f>
        <v>6</v>
      </c>
      <c r="H38">
        <f>VLOOKUP(A38,'Лицевые счета'!$A$2:$K$4570,10,0)</f>
        <v>40.4</v>
      </c>
      <c r="I38" t="str">
        <f>VLOOKUP(A38,'Лицевые счета'!$A$2:$K$4570,6,0)</f>
        <v>ФЛ</v>
      </c>
      <c r="J38" t="str">
        <f>IF(AND(C38=0,I38="ФЛ"),G38*H38,"")</f>
        <v/>
      </c>
      <c r="K38">
        <f>IF(AND(C38&gt;0,E38="Нет показаний",I38="ФЛ"),G38*H38,"")</f>
        <v>242.39999999999998</v>
      </c>
    </row>
    <row r="39" spans="1:11" x14ac:dyDescent="0.25">
      <c r="A39" s="7">
        <v>400163</v>
      </c>
      <c r="B39" s="7">
        <f>VLOOKUP(A39,'Лицевые счета'!$A$1:$K$4570,2,0)</f>
        <v>349561</v>
      </c>
      <c r="C39">
        <f>COUNTIF('ИПУ и ОКПУ'!$A$2:$A$3258,A39)</f>
        <v>1</v>
      </c>
      <c r="D39" t="str">
        <f>IF(C39&gt;0,VLOOKUP(A39,'ИПУ и ОКПУ'!$A$1:$O$3258,9,0),"")</f>
        <v>Одноставочный</v>
      </c>
      <c r="E39" t="str">
        <f>IF(C39&gt;0,IF(VLOOKUP(A39,'ИПУ и ОКПУ'!$A$1:$O$3258,14,0)="Нет показаний","Нет показаний",""),"")</f>
        <v>Нет показаний</v>
      </c>
      <c r="F39">
        <f>IF(AND(C39&gt;0),SUMIF('ИПУ и ОКПУ'!$A$2:$A$3258,A39,'ИПУ и ОКПУ'!$O$2:$O$3258),"")</f>
        <v>0</v>
      </c>
      <c r="G39">
        <f>VLOOKUP(A39,'Лицевые счета'!$A$2:$K$4570,9,0)</f>
        <v>6</v>
      </c>
      <c r="H39">
        <f>VLOOKUP(A39,'Лицевые счета'!$A$2:$K$4570,10,0)</f>
        <v>49.4</v>
      </c>
      <c r="I39" t="str">
        <f>VLOOKUP(A39,'Лицевые счета'!$A$2:$K$4570,6,0)</f>
        <v>ФЛ</v>
      </c>
      <c r="J39" t="str">
        <f>IF(AND(C39=0,I39="ФЛ"),G39*H39,"")</f>
        <v/>
      </c>
      <c r="K39">
        <f>IF(AND(C39&gt;0,E39="Нет показаний",I39="ФЛ"),G39*H39,"")</f>
        <v>296.39999999999998</v>
      </c>
    </row>
    <row r="40" spans="1:11" x14ac:dyDescent="0.25">
      <c r="A40" s="7">
        <v>400446</v>
      </c>
      <c r="B40" s="7">
        <f>VLOOKUP(A40,'Лицевые счета'!$A$1:$K$4570,2,0)</f>
        <v>349561</v>
      </c>
      <c r="C40">
        <f>COUNTIF('ИПУ и ОКПУ'!$A$2:$A$3258,A40)</f>
        <v>1</v>
      </c>
      <c r="D40" t="str">
        <f>IF(C40&gt;0,VLOOKUP(A40,'ИПУ и ОКПУ'!$A$1:$O$3258,9,0),"")</f>
        <v>Одноставочный</v>
      </c>
      <c r="E40" t="str">
        <f>IF(C40&gt;0,IF(VLOOKUP(A40,'ИПУ и ОКПУ'!$A$1:$O$3258,14,0)="Нет показаний","Нет показаний",""),"")</f>
        <v>Нет показаний</v>
      </c>
      <c r="F40">
        <f>IF(AND(C40&gt;0),SUMIF('ИПУ и ОКПУ'!$A$2:$A$3258,A40,'ИПУ и ОКПУ'!$O$2:$O$3258),"")</f>
        <v>0</v>
      </c>
      <c r="G40">
        <f>VLOOKUP(A40,'Лицевые счета'!$A$2:$K$4570,9,0)</f>
        <v>6</v>
      </c>
      <c r="H40">
        <f>VLOOKUP(A40,'Лицевые счета'!$A$2:$K$4570,10,0)</f>
        <v>31.3</v>
      </c>
      <c r="I40" t="str">
        <f>VLOOKUP(A40,'Лицевые счета'!$A$2:$K$4570,6,0)</f>
        <v>ФЛ</v>
      </c>
      <c r="J40" t="str">
        <f>IF(AND(C40=0,I40="ФЛ"),G40*H40,"")</f>
        <v/>
      </c>
      <c r="K40">
        <f>IF(AND(C40&gt;0,E40="Нет показаний",I40="ФЛ"),G40*H40,"")</f>
        <v>187.8</v>
      </c>
    </row>
    <row r="41" spans="1:11" x14ac:dyDescent="0.25">
      <c r="A41" s="7">
        <v>431711</v>
      </c>
      <c r="B41" s="7">
        <f>VLOOKUP(A41,'Лицевые счета'!$A$1:$K$4570,2,0)</f>
        <v>431276</v>
      </c>
      <c r="C41">
        <f>COUNTIF('ИПУ и ОКПУ'!$A$2:$A$3258,A41)</f>
        <v>1</v>
      </c>
      <c r="D41" t="str">
        <f>IF(C41&gt;0,VLOOKUP(A41,'ИПУ и ОКПУ'!$A$1:$O$3258,9,0),"")</f>
        <v>Одноставочный</v>
      </c>
      <c r="E41" t="str">
        <f>IF(C41&gt;0,IF(VLOOKUP(A41,'ИПУ и ОКПУ'!$A$1:$O$3258,14,0)="Нет показаний","Нет показаний",""),"")</f>
        <v/>
      </c>
      <c r="F41">
        <f>IF(AND(C41&gt;0),SUMIF('ИПУ и ОКПУ'!$A$2:$A$3258,A41,'ИПУ и ОКПУ'!$O$2:$O$3258),"")</f>
        <v>98</v>
      </c>
      <c r="G41">
        <f>VLOOKUP(A41,'Лицевые счета'!$A$2:$K$4570,9,0)</f>
        <v>6</v>
      </c>
      <c r="H41">
        <f>VLOOKUP(A41,'Лицевые счета'!$A$2:$K$4570,10,0)</f>
        <v>45.7</v>
      </c>
      <c r="I41" t="str">
        <f>VLOOKUP(A41,'Лицевые счета'!$A$2:$K$4570,6,0)</f>
        <v>ФЛ</v>
      </c>
      <c r="J41" t="str">
        <f>IF(AND(C41=0,I41="ФЛ"),G41*H41,"")</f>
        <v/>
      </c>
      <c r="K41" t="str">
        <f>IF(AND(C41&gt;0,E41="Нет показаний",I41="ФЛ"),G41*H41,"")</f>
        <v/>
      </c>
    </row>
    <row r="42" spans="1:11" x14ac:dyDescent="0.25">
      <c r="A42" s="7">
        <v>437961</v>
      </c>
      <c r="B42" s="7">
        <f>VLOOKUP(A42,'Лицевые счета'!$A$1:$K$4570,2,0)</f>
        <v>431431</v>
      </c>
      <c r="C42">
        <f>COUNTIF('ИПУ и ОКПУ'!$A$2:$A$3258,A42)</f>
        <v>2</v>
      </c>
      <c r="D42" t="str">
        <f>IF(C42&gt;0,VLOOKUP(A42,'ИПУ и ОКПУ'!$A$1:$O$3258,9,0),"")</f>
        <v>Одноставочный</v>
      </c>
      <c r="E42" t="str">
        <f>IF(C42&gt;0,IF(VLOOKUP(A42,'ИПУ и ОКПУ'!$A$1:$O$3258,14,0)="Нет показаний","Нет показаний",""),"")</f>
        <v/>
      </c>
      <c r="F42">
        <f>IF(AND(C42&gt;0),SUMIF('ИПУ и ОКПУ'!$A$2:$A$3258,A42,'ИПУ и ОКПУ'!$O$2:$O$3258),"")</f>
        <v>216.4</v>
      </c>
      <c r="G42">
        <f>VLOOKUP(A42,'Лицевые счета'!$A$2:$K$4570,9,0)</f>
        <v>6</v>
      </c>
      <c r="H42">
        <f>VLOOKUP(A42,'Лицевые счета'!$A$2:$K$4570,10,0)</f>
        <v>40.4</v>
      </c>
      <c r="I42" t="str">
        <f>VLOOKUP(A42,'Лицевые счета'!$A$2:$K$4570,6,0)</f>
        <v>ФЛ</v>
      </c>
      <c r="J42" t="str">
        <f>IF(AND(C42=0,I42="ФЛ"),G42*H42,"")</f>
        <v/>
      </c>
      <c r="K42" t="str">
        <f>IF(AND(C42&gt;0,E42="Нет показаний",I42="ФЛ"),G42*H42,"")</f>
        <v/>
      </c>
    </row>
    <row r="43" spans="1:11" x14ac:dyDescent="0.25">
      <c r="A43" s="7">
        <v>438011</v>
      </c>
      <c r="B43" s="7">
        <f>VLOOKUP(A43,'Лицевые счета'!$A$1:$K$4570,2,0)</f>
        <v>431433</v>
      </c>
      <c r="C43">
        <f>COUNTIF('ИПУ и ОКПУ'!$A$2:$A$3258,A43)</f>
        <v>1</v>
      </c>
      <c r="D43" t="str">
        <f>IF(C43&gt;0,VLOOKUP(A43,'ИПУ и ОКПУ'!$A$1:$O$3258,9,0),"")</f>
        <v>Одноставочный</v>
      </c>
      <c r="E43" t="str">
        <f>IF(C43&gt;0,IF(VLOOKUP(A43,'ИПУ и ОКПУ'!$A$1:$O$3258,14,0)="Нет показаний","Нет показаний",""),"")</f>
        <v/>
      </c>
      <c r="F43">
        <f>IF(AND(C43&gt;0),SUMIF('ИПУ и ОКПУ'!$A$2:$A$3258,A43,'ИПУ и ОКПУ'!$O$2:$O$3258),"")</f>
        <v>300</v>
      </c>
      <c r="G43">
        <f>VLOOKUP(A43,'Лицевые счета'!$A$2:$K$4570,9,0)</f>
        <v>6</v>
      </c>
      <c r="H43">
        <f>VLOOKUP(A43,'Лицевые счета'!$A$2:$K$4570,10,0)</f>
        <v>31.3</v>
      </c>
      <c r="I43" t="str">
        <f>VLOOKUP(A43,'Лицевые счета'!$A$2:$K$4570,6,0)</f>
        <v>ФЛ</v>
      </c>
      <c r="J43" t="str">
        <f>IF(AND(C43=0,I43="ФЛ"),G43*H43,"")</f>
        <v/>
      </c>
      <c r="K43" t="str">
        <f>IF(AND(C43&gt;0,E43="Нет показаний",I43="ФЛ"),G43*H43,"")</f>
        <v/>
      </c>
    </row>
    <row r="44" spans="1:11" x14ac:dyDescent="0.25">
      <c r="A44" s="7">
        <v>444496</v>
      </c>
      <c r="B44" s="7">
        <f>VLOOKUP(A44,'Лицевые счета'!$A$1:$K$4570,2,0)</f>
        <v>431541</v>
      </c>
      <c r="C44">
        <f>COUNTIF('ИПУ и ОКПУ'!$A$2:$A$3258,A44)</f>
        <v>1</v>
      </c>
      <c r="D44" t="str">
        <f>IF(C44&gt;0,VLOOKUP(A44,'ИПУ и ОКПУ'!$A$1:$O$3258,9,0),"")</f>
        <v>Одноставочный</v>
      </c>
      <c r="E44" t="str">
        <f>IF(C44&gt;0,IF(VLOOKUP(A44,'ИПУ и ОКПУ'!$A$1:$O$3258,14,0)="Нет показаний","Нет показаний",""),"")</f>
        <v/>
      </c>
      <c r="F44">
        <f>IF(AND(C44&gt;0),SUMIF('ИПУ и ОКПУ'!$A$2:$A$3258,A44,'ИПУ и ОКПУ'!$O$2:$O$3258),"")</f>
        <v>220</v>
      </c>
      <c r="G44">
        <f>VLOOKUP(A44,'Лицевые счета'!$A$2:$K$4570,9,0)</f>
        <v>6</v>
      </c>
      <c r="H44">
        <f>VLOOKUP(A44,'Лицевые счета'!$A$2:$K$4570,10,0)</f>
        <v>40.4</v>
      </c>
      <c r="I44" t="str">
        <f>VLOOKUP(A44,'Лицевые счета'!$A$2:$K$4570,6,0)</f>
        <v>ФЛ</v>
      </c>
      <c r="J44" t="str">
        <f>IF(AND(C44=0,I44="ФЛ"),G44*H44,"")</f>
        <v/>
      </c>
      <c r="K44" t="str">
        <f>IF(AND(C44&gt;0,E44="Нет показаний",I44="ФЛ"),G44*H44,"")</f>
        <v/>
      </c>
    </row>
    <row r="45" spans="1:11" x14ac:dyDescent="0.25">
      <c r="A45" s="7">
        <v>444539</v>
      </c>
      <c r="B45" s="7">
        <f>VLOOKUP(A45,'Лицевые счета'!$A$1:$K$4570,2,0)</f>
        <v>431543</v>
      </c>
      <c r="C45">
        <f>COUNTIF('ИПУ и ОКПУ'!$A$2:$A$3258,A45)</f>
        <v>0</v>
      </c>
      <c r="D45" t="str">
        <f>IF(C45&gt;0,VLOOKUP(A45,'ИПУ и ОКПУ'!$A$1:$O$3258,9,0),"")</f>
        <v/>
      </c>
      <c r="E45" t="str">
        <f>IF(C45&gt;0,IF(VLOOKUP(A45,'ИПУ и ОКПУ'!$A$1:$O$3258,14,0)="Нет показаний","Нет показаний",""),"")</f>
        <v/>
      </c>
      <c r="F45" t="str">
        <f>IF(AND(C45&gt;0),SUMIF('ИПУ и ОКПУ'!$A$2:$A$3258,A45,'ИПУ и ОКПУ'!$O$2:$O$3258),"")</f>
        <v/>
      </c>
      <c r="G45">
        <f>VLOOKUP(A45,'Лицевые счета'!$A$2:$K$4570,9,0)</f>
        <v>6</v>
      </c>
      <c r="H45">
        <f>VLOOKUP(A45,'Лицевые счета'!$A$2:$K$4570,10,0)</f>
        <v>31.3</v>
      </c>
      <c r="I45" t="str">
        <f>VLOOKUP(A45,'Лицевые счета'!$A$2:$K$4570,6,0)</f>
        <v>ФЛ</v>
      </c>
      <c r="J45">
        <f>IF(AND(C45=0,I45="ФЛ"),G45*H45,"")</f>
        <v>187.8</v>
      </c>
      <c r="K45" t="str">
        <f>IF(AND(C45&gt;0,E45="Нет показаний",I45="ФЛ"),G45*H45,"")</f>
        <v/>
      </c>
    </row>
    <row r="46" spans="1:11" x14ac:dyDescent="0.25">
      <c r="A46" s="7">
        <v>445006</v>
      </c>
      <c r="B46" s="7">
        <f>VLOOKUP(A46,'Лицевые счета'!$A$1:$K$4570,2,0)</f>
        <v>431550</v>
      </c>
      <c r="C46">
        <f>COUNTIF('ИПУ и ОКПУ'!$A$2:$A$3258,A46)</f>
        <v>1</v>
      </c>
      <c r="D46" t="str">
        <f>IF(C46&gt;0,VLOOKUP(A46,'ИПУ и ОКПУ'!$A$1:$O$3258,9,0),"")</f>
        <v>Одноставочный</v>
      </c>
      <c r="E46" t="str">
        <f>IF(C46&gt;0,IF(VLOOKUP(A46,'ИПУ и ОКПУ'!$A$1:$O$3258,14,0)="Нет показаний","Нет показаний",""),"")</f>
        <v>Нет показаний</v>
      </c>
      <c r="F46">
        <f>IF(AND(C46&gt;0),SUMIF('ИПУ и ОКПУ'!$A$2:$A$3258,A46,'ИПУ и ОКПУ'!$O$2:$O$3258),"")</f>
        <v>0</v>
      </c>
      <c r="G46">
        <f>VLOOKUP(A46,'Лицевые счета'!$A$2:$K$4570,9,0)</f>
        <v>6</v>
      </c>
      <c r="H46">
        <f>VLOOKUP(A46,'Лицевые счета'!$A$2:$K$4570,10,0)</f>
        <v>45.7</v>
      </c>
      <c r="I46" t="str">
        <f>VLOOKUP(A46,'Лицевые счета'!$A$2:$K$4570,6,0)</f>
        <v>ФЛ</v>
      </c>
      <c r="J46" t="str">
        <f>IF(AND(C46=0,I46="ФЛ"),G46*H46,"")</f>
        <v/>
      </c>
      <c r="K46">
        <f>IF(AND(C46&gt;0,E46="Нет показаний",I46="ФЛ"),G46*H46,"")</f>
        <v>274.20000000000005</v>
      </c>
    </row>
    <row r="47" spans="1:11" x14ac:dyDescent="0.25">
      <c r="A47" s="7">
        <v>445132</v>
      </c>
      <c r="B47" s="7">
        <f>VLOOKUP(A47,'Лицевые счета'!$A$1:$K$4570,2,0)</f>
        <v>431555</v>
      </c>
      <c r="C47">
        <f>COUNTIF('ИПУ и ОКПУ'!$A$2:$A$3258,A47)</f>
        <v>0</v>
      </c>
      <c r="D47" t="str">
        <f>IF(C47&gt;0,VLOOKUP(A47,'ИПУ и ОКПУ'!$A$1:$O$3258,9,0),"")</f>
        <v/>
      </c>
      <c r="E47" t="str">
        <f>IF(C47&gt;0,IF(VLOOKUP(A47,'ИПУ и ОКПУ'!$A$1:$O$3258,14,0)="Нет показаний","Нет показаний",""),"")</f>
        <v/>
      </c>
      <c r="F47" t="str">
        <f>IF(AND(C47&gt;0),SUMIF('ИПУ и ОКПУ'!$A$2:$A$3258,A47,'ИПУ и ОКПУ'!$O$2:$O$3258),"")</f>
        <v/>
      </c>
      <c r="G47">
        <f>VLOOKUP(A47,'Лицевые счета'!$A$2:$K$4570,9,0)</f>
        <v>6</v>
      </c>
      <c r="H47">
        <f>VLOOKUP(A47,'Лицевые счета'!$A$2:$K$4570,10,0)</f>
        <v>40.4</v>
      </c>
      <c r="I47" t="str">
        <f>VLOOKUP(A47,'Лицевые счета'!$A$2:$K$4570,6,0)</f>
        <v>ФЛ</v>
      </c>
      <c r="J47">
        <f>IF(AND(C47=0,I47="ФЛ"),G47*H47,"")</f>
        <v>242.39999999999998</v>
      </c>
      <c r="K47" t="str">
        <f>IF(AND(C47&gt;0,E47="Нет показаний",I47="ФЛ"),G47*H47,"")</f>
        <v/>
      </c>
    </row>
    <row r="48" spans="1:11" x14ac:dyDescent="0.25">
      <c r="A48" s="7">
        <v>448170</v>
      </c>
      <c r="B48" s="7">
        <f>VLOOKUP(A48,'Лицевые счета'!$A$1:$K$4570,2,0)</f>
        <v>447388</v>
      </c>
      <c r="C48">
        <f>COUNTIF('ИПУ и ОКПУ'!$A$2:$A$3258,A48)</f>
        <v>1</v>
      </c>
      <c r="D48" t="str">
        <f>IF(C48&gt;0,VLOOKUP(A48,'ИПУ и ОКПУ'!$A$1:$O$3258,9,0),"")</f>
        <v>Одноставочный</v>
      </c>
      <c r="E48" t="str">
        <f>IF(C48&gt;0,IF(VLOOKUP(A48,'ИПУ и ОКПУ'!$A$1:$O$3258,14,0)="Нет показаний","Нет показаний",""),"")</f>
        <v/>
      </c>
      <c r="F48">
        <f>IF(AND(C48&gt;0),SUMIF('ИПУ и ОКПУ'!$A$2:$A$3258,A48,'ИПУ и ОКПУ'!$O$2:$O$3258),"")</f>
        <v>185</v>
      </c>
      <c r="G48">
        <f>VLOOKUP(A48,'Лицевые счета'!$A$2:$K$4570,9,0)</f>
        <v>6</v>
      </c>
      <c r="H48">
        <f>VLOOKUP(A48,'Лицевые счета'!$A$2:$K$4570,10,0)</f>
        <v>40.4</v>
      </c>
      <c r="I48" t="str">
        <f>VLOOKUP(A48,'Лицевые счета'!$A$2:$K$4570,6,0)</f>
        <v>ФЛ</v>
      </c>
      <c r="J48" t="str">
        <f>IF(AND(C48=0,I48="ФЛ"),G48*H48,"")</f>
        <v/>
      </c>
      <c r="K48" t="str">
        <f>IF(AND(C48&gt;0,E48="Нет показаний",I48="ФЛ"),G48*H48,"")</f>
        <v/>
      </c>
    </row>
    <row r="49" spans="1:11" x14ac:dyDescent="0.25">
      <c r="A49" s="7">
        <v>449484</v>
      </c>
      <c r="B49" s="7">
        <f>VLOOKUP(A49,'Лицевые счета'!$A$1:$K$4570,2,0)</f>
        <v>447461</v>
      </c>
      <c r="C49">
        <f>COUNTIF('ИПУ и ОКПУ'!$A$2:$A$3258,A49)</f>
        <v>1</v>
      </c>
      <c r="D49" t="str">
        <f>IF(C49&gt;0,VLOOKUP(A49,'ИПУ и ОКПУ'!$A$1:$O$3258,9,0),"")</f>
        <v>Одноставочный</v>
      </c>
      <c r="E49" t="str">
        <f>IF(C49&gt;0,IF(VLOOKUP(A49,'ИПУ и ОКПУ'!$A$1:$O$3258,14,0)="Нет показаний","Нет показаний",""),"")</f>
        <v/>
      </c>
      <c r="F49">
        <f>IF(AND(C49&gt;0),SUMIF('ИПУ и ОКПУ'!$A$2:$A$3258,A49,'ИПУ и ОКПУ'!$O$2:$O$3258),"")</f>
        <v>500</v>
      </c>
      <c r="G49">
        <f>VLOOKUP(A49,'Лицевые счета'!$A$2:$K$4570,9,0)</f>
        <v>6</v>
      </c>
      <c r="H49">
        <f>VLOOKUP(A49,'Лицевые счета'!$A$2:$K$4570,10,0)</f>
        <v>45.7</v>
      </c>
      <c r="I49" t="str">
        <f>VLOOKUP(A49,'Лицевые счета'!$A$2:$K$4570,6,0)</f>
        <v>ФЛ</v>
      </c>
      <c r="J49" t="str">
        <f>IF(AND(C49=0,I49="ФЛ"),G49*H49,"")</f>
        <v/>
      </c>
      <c r="K49" t="str">
        <f>IF(AND(C49&gt;0,E49="Нет показаний",I49="ФЛ"),G49*H49,"")</f>
        <v/>
      </c>
    </row>
    <row r="50" spans="1:11" x14ac:dyDescent="0.25">
      <c r="A50" s="7">
        <v>449758</v>
      </c>
      <c r="B50" s="7">
        <f>VLOOKUP(A50,'Лицевые счета'!$A$1:$K$4570,2,0)</f>
        <v>447473</v>
      </c>
      <c r="C50">
        <f>COUNTIF('ИПУ и ОКПУ'!$A$2:$A$3258,A50)</f>
        <v>0</v>
      </c>
      <c r="D50" t="str">
        <f>IF(C50&gt;0,VLOOKUP(A50,'ИПУ и ОКПУ'!$A$1:$O$3258,9,0),"")</f>
        <v/>
      </c>
      <c r="E50" t="str">
        <f>IF(C50&gt;0,IF(VLOOKUP(A50,'ИПУ и ОКПУ'!$A$1:$O$3258,14,0)="Нет показаний","Нет показаний",""),"")</f>
        <v/>
      </c>
      <c r="F50" t="str">
        <f>IF(AND(C50&gt;0),SUMIF('ИПУ и ОКПУ'!$A$2:$A$3258,A50,'ИПУ и ОКПУ'!$O$2:$O$3258),"")</f>
        <v/>
      </c>
      <c r="G50">
        <f>VLOOKUP(A50,'Лицевые счета'!$A$2:$K$4570,9,0)</f>
        <v>6</v>
      </c>
      <c r="H50">
        <f>VLOOKUP(A50,'Лицевые счета'!$A$2:$K$4570,10,0)</f>
        <v>40.4</v>
      </c>
      <c r="I50" t="str">
        <f>VLOOKUP(A50,'Лицевые счета'!$A$2:$K$4570,6,0)</f>
        <v>ФЛ</v>
      </c>
      <c r="J50">
        <f>IF(AND(C50=0,I50="ФЛ"),G50*H50,"")</f>
        <v>242.39999999999998</v>
      </c>
      <c r="K50" t="str">
        <f>IF(AND(C50&gt;0,E50="Нет показаний",I50="ФЛ"),G50*H50,"")</f>
        <v/>
      </c>
    </row>
    <row r="51" spans="1:11" x14ac:dyDescent="0.25">
      <c r="A51" s="7">
        <v>449990</v>
      </c>
      <c r="B51" s="7">
        <f>VLOOKUP(A51,'Лицевые счета'!$A$1:$K$4570,2,0)</f>
        <v>447486</v>
      </c>
      <c r="C51">
        <f>COUNTIF('ИПУ и ОКПУ'!$A$2:$A$3258,A51)</f>
        <v>1</v>
      </c>
      <c r="D51" t="str">
        <f>IF(C51&gt;0,VLOOKUP(A51,'ИПУ и ОКПУ'!$A$1:$O$3258,9,0),"")</f>
        <v>Одноставочный</v>
      </c>
      <c r="E51" t="str">
        <f>IF(C51&gt;0,IF(VLOOKUP(A51,'ИПУ и ОКПУ'!$A$1:$O$3258,14,0)="Нет показаний","Нет показаний",""),"")</f>
        <v/>
      </c>
      <c r="F51">
        <f>IF(AND(C51&gt;0),SUMIF('ИПУ и ОКПУ'!$A$2:$A$3258,A51,'ИПУ и ОКПУ'!$O$2:$O$3258),"")</f>
        <v>50</v>
      </c>
      <c r="G51">
        <f>VLOOKUP(A51,'Лицевые счета'!$A$2:$K$4570,9,0)</f>
        <v>6</v>
      </c>
      <c r="H51">
        <f>VLOOKUP(A51,'Лицевые счета'!$A$2:$K$4570,10,0)</f>
        <v>40.4</v>
      </c>
      <c r="I51" t="str">
        <f>VLOOKUP(A51,'Лицевые счета'!$A$2:$K$4570,6,0)</f>
        <v>ФЛ</v>
      </c>
      <c r="J51" t="str">
        <f>IF(AND(C51=0,I51="ФЛ"),G51*H51,"")</f>
        <v/>
      </c>
      <c r="K51" t="str">
        <f>IF(AND(C51&gt;0,E51="Нет показаний",I51="ФЛ"),G51*H51,"")</f>
        <v/>
      </c>
    </row>
    <row r="52" spans="1:11" x14ac:dyDescent="0.25">
      <c r="A52" s="7">
        <v>506993</v>
      </c>
      <c r="B52" s="7">
        <f>VLOOKUP(A52,'Лицевые счета'!$A$1:$K$4570,2,0)</f>
        <v>506987</v>
      </c>
      <c r="C52">
        <f>COUNTIF('ИПУ и ОКПУ'!$A$2:$A$3258,A52)</f>
        <v>1</v>
      </c>
      <c r="D52" t="str">
        <f>IF(C52&gt;0,VLOOKUP(A52,'ИПУ и ОКПУ'!$A$1:$O$3258,9,0),"")</f>
        <v>Одноставочный</v>
      </c>
      <c r="E52" t="str">
        <f>IF(C52&gt;0,IF(VLOOKUP(A52,'ИПУ и ОКПУ'!$A$1:$O$3258,14,0)="Нет показаний","Нет показаний",""),"")</f>
        <v/>
      </c>
      <c r="F52">
        <f>IF(AND(C52&gt;0),SUMIF('ИПУ и ОКПУ'!$A$2:$A$3258,A52,'ИПУ и ОКПУ'!$O$2:$O$3258),"")</f>
        <v>141</v>
      </c>
      <c r="G52">
        <f>VLOOKUP(A52,'Лицевые счета'!$A$2:$K$4570,9,0)</f>
        <v>6</v>
      </c>
      <c r="H52">
        <f>VLOOKUP(A52,'Лицевые счета'!$A$2:$K$4570,10,0)</f>
        <v>40.4</v>
      </c>
      <c r="I52" t="str">
        <f>VLOOKUP(A52,'Лицевые счета'!$A$2:$K$4570,6,0)</f>
        <v>ФЛ</v>
      </c>
      <c r="J52" t="str">
        <f>IF(AND(C52=0,I52="ФЛ"),G52*H52,"")</f>
        <v/>
      </c>
      <c r="K52" t="str">
        <f>IF(AND(C52&gt;0,E52="Нет показаний",I52="ФЛ"),G52*H52,"")</f>
        <v/>
      </c>
    </row>
    <row r="53" spans="1:11" x14ac:dyDescent="0.25">
      <c r="A53" s="7">
        <v>507009</v>
      </c>
      <c r="B53" s="7">
        <f>VLOOKUP(A53,'Лицевые счета'!$A$1:$K$4570,2,0)</f>
        <v>507007</v>
      </c>
      <c r="C53">
        <f>COUNTIF('ИПУ и ОКПУ'!$A$2:$A$3258,A53)</f>
        <v>1</v>
      </c>
      <c r="D53" t="str">
        <f>IF(C53&gt;0,VLOOKUP(A53,'ИПУ и ОКПУ'!$A$1:$O$3258,9,0),"")</f>
        <v>Одноставочный</v>
      </c>
      <c r="E53" t="str">
        <f>IF(C53&gt;0,IF(VLOOKUP(A53,'ИПУ и ОКПУ'!$A$1:$O$3258,14,0)="Нет показаний","Нет показаний",""),"")</f>
        <v/>
      </c>
      <c r="F53">
        <f>IF(AND(C53&gt;0),SUMIF('ИПУ и ОКПУ'!$A$2:$A$3258,A53,'ИПУ и ОКПУ'!$O$2:$O$3258),"")</f>
        <v>467</v>
      </c>
      <c r="G53">
        <f>VLOOKUP(A53,'Лицевые счета'!$A$2:$K$4570,9,0)</f>
        <v>6</v>
      </c>
      <c r="H53">
        <f>VLOOKUP(A53,'Лицевые счета'!$A$2:$K$4570,10,0)</f>
        <v>45.7</v>
      </c>
      <c r="I53" t="str">
        <f>VLOOKUP(A53,'Лицевые счета'!$A$2:$K$4570,6,0)</f>
        <v>ФЛ</v>
      </c>
      <c r="J53" t="str">
        <f>IF(AND(C53=0,I53="ФЛ"),G53*H53,"")</f>
        <v/>
      </c>
      <c r="K53" t="str">
        <f>IF(AND(C53&gt;0,E53="Нет показаний",I53="ФЛ"),G53*H53,"")</f>
        <v/>
      </c>
    </row>
    <row r="54" spans="1:11" x14ac:dyDescent="0.25">
      <c r="A54" s="7">
        <v>592561</v>
      </c>
      <c r="B54" s="7">
        <f>VLOOKUP(A54,'Лицевые счета'!$A$1:$K$4570,2,0)</f>
        <v>588205</v>
      </c>
      <c r="C54">
        <f>COUNTIF('ИПУ и ОКПУ'!$A$2:$A$3258,A54)</f>
        <v>1</v>
      </c>
      <c r="D54" t="str">
        <f>IF(C54&gt;0,VLOOKUP(A54,'ИПУ и ОКПУ'!$A$1:$O$3258,9,0),"")</f>
        <v>Одноставочный</v>
      </c>
      <c r="E54" t="str">
        <f>IF(C54&gt;0,IF(VLOOKUP(A54,'ИПУ и ОКПУ'!$A$1:$O$3258,14,0)="Нет показаний","Нет показаний",""),"")</f>
        <v>Нет показаний</v>
      </c>
      <c r="F54">
        <f>IF(AND(C54&gt;0),SUMIF('ИПУ и ОКПУ'!$A$2:$A$3258,A54,'ИПУ и ОКПУ'!$O$2:$O$3258),"")</f>
        <v>0</v>
      </c>
      <c r="G54">
        <f>VLOOKUP(A54,'Лицевые счета'!$A$2:$K$4570,9,0)</f>
        <v>6</v>
      </c>
      <c r="H54">
        <f>VLOOKUP(A54,'Лицевые счета'!$A$2:$K$4570,10,0)</f>
        <v>66.099999999999994</v>
      </c>
      <c r="I54" t="str">
        <f>VLOOKUP(A54,'Лицевые счета'!$A$2:$K$4570,6,0)</f>
        <v>ФЛ</v>
      </c>
      <c r="J54" t="str">
        <f>IF(AND(C54=0,I54="ФЛ"),G54*H54,"")</f>
        <v/>
      </c>
      <c r="K54">
        <f>IF(AND(C54&gt;0,E54="Нет показаний",I54="ФЛ"),G54*H54,"")</f>
        <v>396.59999999999997</v>
      </c>
    </row>
    <row r="55" spans="1:11" x14ac:dyDescent="0.25">
      <c r="A55" s="7">
        <v>613148</v>
      </c>
      <c r="B55" s="7">
        <f>VLOOKUP(A55,'Лицевые счета'!$A$1:$K$4570,2,0)</f>
        <v>58314</v>
      </c>
      <c r="C55">
        <f>COUNTIF('ИПУ и ОКПУ'!$A$2:$A$3258,A55)</f>
        <v>0</v>
      </c>
      <c r="D55" t="str">
        <f>IF(C55&gt;0,VLOOKUP(A55,'ИПУ и ОКПУ'!$A$1:$O$3258,9,0),"")</f>
        <v/>
      </c>
      <c r="E55" t="str">
        <f>IF(C55&gt;0,IF(VLOOKUP(A55,'ИПУ и ОКПУ'!$A$1:$O$3258,14,0)="Нет показаний","Нет показаний",""),"")</f>
        <v/>
      </c>
      <c r="F55" t="str">
        <f>IF(AND(C55&gt;0),SUMIF('ИПУ и ОКПУ'!$A$2:$A$3258,A55,'ИПУ и ОКПУ'!$O$2:$O$3258),"")</f>
        <v/>
      </c>
      <c r="G55">
        <f>VLOOKUP(A55,'Лицевые счета'!$A$2:$K$4570,9,0)</f>
        <v>6</v>
      </c>
      <c r="H55">
        <f>VLOOKUP(A55,'Лицевые счета'!$A$2:$K$4570,10,0)</f>
        <v>66.099999999999994</v>
      </c>
      <c r="I55" t="str">
        <f>VLOOKUP(A55,'Лицевые счета'!$A$2:$K$4570,6,0)</f>
        <v>ФЛ</v>
      </c>
      <c r="J55">
        <f>IF(AND(C55=0,I55="ФЛ"),G55*H55,"")</f>
        <v>396.59999999999997</v>
      </c>
      <c r="K55" t="str">
        <f>IF(AND(C55&gt;0,E55="Нет показаний",I55="ФЛ"),G55*H55,"")</f>
        <v/>
      </c>
    </row>
    <row r="56" spans="1:11" x14ac:dyDescent="0.25">
      <c r="A56" s="7">
        <v>740209</v>
      </c>
      <c r="B56" s="7">
        <f>VLOOKUP(A56,'Лицевые счета'!$A$1:$K$4570,2,0)</f>
        <v>588205</v>
      </c>
      <c r="C56">
        <f>COUNTIF('ИПУ и ОКПУ'!$A$2:$A$3258,A56)</f>
        <v>1</v>
      </c>
      <c r="D56" t="str">
        <f>IF(C56&gt;0,VLOOKUP(A56,'ИПУ и ОКПУ'!$A$1:$O$3258,9,0),"")</f>
        <v>Одноставочный</v>
      </c>
      <c r="E56" t="str">
        <f>IF(C56&gt;0,IF(VLOOKUP(A56,'ИПУ и ОКПУ'!$A$1:$O$3258,14,0)="Нет показаний","Нет показаний",""),"")</f>
        <v>Нет показаний</v>
      </c>
      <c r="F56">
        <f>IF(AND(C56&gt;0),SUMIF('ИПУ и ОКПУ'!$A$2:$A$3258,A56,'ИПУ и ОКПУ'!$O$2:$O$3258),"")</f>
        <v>0</v>
      </c>
      <c r="G56">
        <f>VLOOKUP(A56,'Лицевые счета'!$A$2:$K$4570,9,0)</f>
        <v>6</v>
      </c>
      <c r="H56">
        <f>VLOOKUP(A56,'Лицевые счета'!$A$2:$K$4570,10,0)</f>
        <v>62.3</v>
      </c>
      <c r="I56" t="str">
        <f>VLOOKUP(A56,'Лицевые счета'!$A$2:$K$4570,6,0)</f>
        <v>ФЛ</v>
      </c>
      <c r="J56" t="str">
        <f>IF(AND(C56=0,I56="ФЛ"),G56*H56,"")</f>
        <v/>
      </c>
      <c r="K56">
        <f>IF(AND(C56&gt;0,E56="Нет показаний",I56="ФЛ"),G56*H56,"")</f>
        <v>373.79999999999995</v>
      </c>
    </row>
    <row r="57" spans="1:11" x14ac:dyDescent="0.25">
      <c r="A57" s="7">
        <v>744230</v>
      </c>
      <c r="B57" s="7">
        <f>VLOOKUP(A57,'Лицевые счета'!$A$1:$K$4570,2,0)</f>
        <v>425358</v>
      </c>
      <c r="C57">
        <f>COUNTIF('ИПУ и ОКПУ'!$A$2:$A$3258,A57)</f>
        <v>1</v>
      </c>
      <c r="D57" t="str">
        <f>IF(C57&gt;0,VLOOKUP(A57,'ИПУ и ОКПУ'!$A$1:$O$3258,9,0),"")</f>
        <v>Одноставочный</v>
      </c>
      <c r="E57" t="str">
        <f>IF(C57&gt;0,IF(VLOOKUP(A57,'ИПУ и ОКПУ'!$A$1:$O$3258,14,0)="Нет показаний","Нет показаний",""),"")</f>
        <v>Нет показаний</v>
      </c>
      <c r="F57">
        <f>IF(AND(C57&gt;0),SUMIF('ИПУ и ОКПУ'!$A$2:$A$3258,A57,'ИПУ и ОКПУ'!$O$2:$O$3258),"")</f>
        <v>0</v>
      </c>
      <c r="G57">
        <f>VLOOKUP(A57,'Лицевые счета'!$A$2:$K$4570,9,0)</f>
        <v>6</v>
      </c>
      <c r="H57">
        <f>VLOOKUP(A57,'Лицевые счета'!$A$2:$K$4570,10,0)</f>
        <v>45.7</v>
      </c>
      <c r="I57" t="str">
        <f>VLOOKUP(A57,'Лицевые счета'!$A$2:$K$4570,6,0)</f>
        <v>ФЛ</v>
      </c>
      <c r="J57" t="str">
        <f>IF(AND(C57=0,I57="ФЛ"),G57*H57,"")</f>
        <v/>
      </c>
      <c r="K57">
        <f>IF(AND(C57&gt;0,E57="Нет показаний",I57="ФЛ"),G57*H57,"")</f>
        <v>274.20000000000005</v>
      </c>
    </row>
    <row r="58" spans="1:11" x14ac:dyDescent="0.25">
      <c r="A58" s="7">
        <v>778405</v>
      </c>
      <c r="B58" s="7">
        <f>VLOOKUP(A58,'Лицевые счета'!$A$1:$K$4570,2,0)</f>
        <v>431550</v>
      </c>
      <c r="C58">
        <f>COUNTIF('ИПУ и ОКПУ'!$A$2:$A$3258,A58)</f>
        <v>0</v>
      </c>
      <c r="D58" t="str">
        <f>IF(C58&gt;0,VLOOKUP(A58,'ИПУ и ОКПУ'!$A$1:$O$3258,9,0),"")</f>
        <v/>
      </c>
      <c r="E58" t="str">
        <f>IF(C58&gt;0,IF(VLOOKUP(A58,'ИПУ и ОКПУ'!$A$1:$O$3258,14,0)="Нет показаний","Нет показаний",""),"")</f>
        <v/>
      </c>
      <c r="F58" t="str">
        <f>IF(AND(C58&gt;0),SUMIF('ИПУ и ОКПУ'!$A$2:$A$3258,A58,'ИПУ и ОКПУ'!$O$2:$O$3258),"")</f>
        <v/>
      </c>
      <c r="G58">
        <f>VLOOKUP(A58,'Лицевые счета'!$A$2:$K$4570,9,0)</f>
        <v>6</v>
      </c>
      <c r="H58">
        <f>VLOOKUP(A58,'Лицевые счета'!$A$2:$K$4570,10,0)</f>
        <v>31.3</v>
      </c>
      <c r="I58" t="str">
        <f>VLOOKUP(A58,'Лицевые счета'!$A$2:$K$4570,6,0)</f>
        <v>ФЛ</v>
      </c>
      <c r="J58">
        <f>IF(AND(C58=0,I58="ФЛ"),G58*H58,"")</f>
        <v>187.8</v>
      </c>
      <c r="K58" t="str">
        <f>IF(AND(C58&gt;0,E58="Нет показаний",I58="ФЛ"),G58*H58,"")</f>
        <v/>
      </c>
    </row>
    <row r="59" spans="1:11" x14ac:dyDescent="0.25">
      <c r="A59" s="7">
        <v>822718</v>
      </c>
      <c r="B59" s="7">
        <f>VLOOKUP(A59,'Лицевые счета'!$A$1:$K$4570,2,0)</f>
        <v>821885</v>
      </c>
      <c r="C59">
        <f>COUNTIF('ИПУ и ОКПУ'!$A$2:$A$3258,A59)</f>
        <v>1</v>
      </c>
      <c r="D59" t="str">
        <f>IF(C59&gt;0,VLOOKUP(A59,'ИПУ и ОКПУ'!$A$1:$O$3258,9,0),"")</f>
        <v>Одноставочный</v>
      </c>
      <c r="E59" t="str">
        <f>IF(C59&gt;0,IF(VLOOKUP(A59,'ИПУ и ОКПУ'!$A$1:$O$3258,14,0)="Нет показаний","Нет показаний",""),"")</f>
        <v/>
      </c>
      <c r="F59">
        <f>IF(AND(C59&gt;0),SUMIF('ИПУ и ОКПУ'!$A$2:$A$3258,A59,'ИПУ и ОКПУ'!$O$2:$O$3258),"")</f>
        <v>300</v>
      </c>
      <c r="G59">
        <f>VLOOKUP(A59,'Лицевые счета'!$A$2:$K$4570,9,0)</f>
        <v>6</v>
      </c>
      <c r="H59">
        <f>VLOOKUP(A59,'Лицевые счета'!$A$2:$K$4570,10,0)</f>
        <v>62.3</v>
      </c>
      <c r="I59" t="str">
        <f>VLOOKUP(A59,'Лицевые счета'!$A$2:$K$4570,6,0)</f>
        <v>ФЛ</v>
      </c>
      <c r="J59" t="str">
        <f>IF(AND(C59=0,I59="ФЛ"),G59*H59,"")</f>
        <v/>
      </c>
      <c r="K59" t="str">
        <f>IF(AND(C59&gt;0,E59="Нет показаний",I59="ФЛ"),G59*H59,"")</f>
        <v/>
      </c>
    </row>
    <row r="60" spans="1:11" x14ac:dyDescent="0.25">
      <c r="A60" s="7">
        <v>6857</v>
      </c>
      <c r="B60" s="7">
        <f>VLOOKUP(A60,'Лицевые счета'!$A$1:$K$4570,2,0)</f>
        <v>1593</v>
      </c>
      <c r="C60">
        <f>COUNTIF('ИПУ и ОКПУ'!$A$2:$A$3258,A60)</f>
        <v>1</v>
      </c>
      <c r="D60" t="str">
        <f>IF(C60&gt;0,VLOOKUP(A60,'ИПУ и ОКПУ'!$A$1:$O$3258,9,0),"")</f>
        <v>Одноставочный</v>
      </c>
      <c r="E60" t="str">
        <f>IF(C60&gt;0,IF(VLOOKUP(A60,'ИПУ и ОКПУ'!$A$1:$O$3258,14,0)="Нет показаний","Нет показаний",""),"")</f>
        <v>Нет показаний</v>
      </c>
      <c r="F60">
        <f>IF(AND(C60&gt;0),SUMIF('ИПУ и ОКПУ'!$A$2:$A$3258,A60,'ИПУ и ОКПУ'!$O$2:$O$3258),"")</f>
        <v>0</v>
      </c>
      <c r="G60">
        <f>VLOOKUP(A60,'Лицевые счета'!$A$2:$K$4570,9,0)</f>
        <v>5</v>
      </c>
      <c r="H60">
        <f>VLOOKUP(A60,'Лицевые счета'!$A$2:$K$4570,10,0)</f>
        <v>56.9</v>
      </c>
      <c r="I60" t="str">
        <f>VLOOKUP(A60,'Лицевые счета'!$A$2:$K$4570,6,0)</f>
        <v>ФЛ</v>
      </c>
      <c r="J60" t="str">
        <f>IF(AND(C60=0,I60="ФЛ"),G60*H60,"")</f>
        <v/>
      </c>
      <c r="K60">
        <f>IF(AND(C60&gt;0,E60="Нет показаний",I60="ФЛ"),G60*H60,"")</f>
        <v>284.5</v>
      </c>
    </row>
    <row r="61" spans="1:11" x14ac:dyDescent="0.25">
      <c r="A61" s="7">
        <v>22898</v>
      </c>
      <c r="B61" s="7">
        <f>VLOOKUP(A61,'Лицевые счета'!$A$1:$K$4570,2,0)</f>
        <v>1592</v>
      </c>
      <c r="C61">
        <f>COUNTIF('ИПУ и ОКПУ'!$A$2:$A$3258,A61)</f>
        <v>1</v>
      </c>
      <c r="D61" t="str">
        <f>IF(C61&gt;0,VLOOKUP(A61,'ИПУ и ОКПУ'!$A$1:$O$3258,9,0),"")</f>
        <v>Одноставочный</v>
      </c>
      <c r="E61" t="str">
        <f>IF(C61&gt;0,IF(VLOOKUP(A61,'ИПУ и ОКПУ'!$A$1:$O$3258,14,0)="Нет показаний","Нет показаний",""),"")</f>
        <v/>
      </c>
      <c r="F61">
        <f>IF(AND(C61&gt;0),SUMIF('ИПУ и ОКПУ'!$A$2:$A$3258,A61,'ИПУ и ОКПУ'!$O$2:$O$3258),"")</f>
        <v>2021.5</v>
      </c>
      <c r="G61">
        <f>VLOOKUP(A61,'Лицевые счета'!$A$2:$K$4570,9,0)</f>
        <v>5</v>
      </c>
      <c r="H61">
        <f>VLOOKUP(A61,'Лицевые счета'!$A$2:$K$4570,10,0)</f>
        <v>62.3</v>
      </c>
      <c r="I61" t="str">
        <f>VLOOKUP(A61,'Лицевые счета'!$A$2:$K$4570,6,0)</f>
        <v>ФЛ</v>
      </c>
      <c r="J61" t="str">
        <f>IF(AND(C61=0,I61="ФЛ"),G61*H61,"")</f>
        <v/>
      </c>
      <c r="K61" t="str">
        <f>IF(AND(C61&gt;0,E61="Нет показаний",I61="ФЛ"),G61*H61,"")</f>
        <v/>
      </c>
    </row>
    <row r="62" spans="1:11" x14ac:dyDescent="0.25">
      <c r="A62" s="7">
        <v>34857</v>
      </c>
      <c r="B62" s="7">
        <f>VLOOKUP(A62,'Лицевые счета'!$A$1:$K$4570,2,0)</f>
        <v>1592</v>
      </c>
      <c r="C62">
        <f>COUNTIF('ИПУ и ОКПУ'!$A$2:$A$3258,A62)</f>
        <v>1</v>
      </c>
      <c r="D62" t="str">
        <f>IF(C62&gt;0,VLOOKUP(A62,'ИПУ и ОКПУ'!$A$1:$O$3258,9,0),"")</f>
        <v>Одноставочный</v>
      </c>
      <c r="E62" t="str">
        <f>IF(C62&gt;0,IF(VLOOKUP(A62,'ИПУ и ОКПУ'!$A$1:$O$3258,14,0)="Нет показаний","Нет показаний",""),"")</f>
        <v/>
      </c>
      <c r="F62">
        <f>IF(AND(C62&gt;0),SUMIF('ИПУ и ОКПУ'!$A$2:$A$3258,A62,'ИПУ и ОКПУ'!$O$2:$O$3258),"")</f>
        <v>0</v>
      </c>
      <c r="G62">
        <f>VLOOKUP(A62,'Лицевые счета'!$A$2:$K$4570,9,0)</f>
        <v>5</v>
      </c>
      <c r="H62">
        <f>VLOOKUP(A62,'Лицевые счета'!$A$2:$K$4570,10,0)</f>
        <v>62.3</v>
      </c>
      <c r="I62" t="str">
        <f>VLOOKUP(A62,'Лицевые счета'!$A$2:$K$4570,6,0)</f>
        <v>ФЛ</v>
      </c>
      <c r="J62" t="str">
        <f>IF(AND(C62=0,I62="ФЛ"),G62*H62,"")</f>
        <v/>
      </c>
      <c r="K62" t="str">
        <f>IF(AND(C62&gt;0,E62="Нет показаний",I62="ФЛ"),G62*H62,"")</f>
        <v/>
      </c>
    </row>
    <row r="63" spans="1:11" x14ac:dyDescent="0.25">
      <c r="A63" s="7">
        <v>45258</v>
      </c>
      <c r="B63" s="7">
        <f>VLOOKUP(A63,'Лицевые счета'!$A$1:$K$4570,2,0)</f>
        <v>1613</v>
      </c>
      <c r="C63">
        <f>COUNTIF('ИПУ и ОКПУ'!$A$2:$A$3258,A63)</f>
        <v>1</v>
      </c>
      <c r="D63" t="str">
        <f>IF(C63&gt;0,VLOOKUP(A63,'ИПУ и ОКПУ'!$A$1:$O$3258,9,0),"")</f>
        <v>Одноставочный</v>
      </c>
      <c r="E63" t="str">
        <f>IF(C63&gt;0,IF(VLOOKUP(A63,'ИПУ и ОКПУ'!$A$1:$O$3258,14,0)="Нет показаний","Нет показаний",""),"")</f>
        <v/>
      </c>
      <c r="F63">
        <f>IF(AND(C63&gt;0),SUMIF('ИПУ и ОКПУ'!$A$2:$A$3258,A63,'ИПУ и ОКПУ'!$O$2:$O$3258),"")</f>
        <v>250</v>
      </c>
      <c r="G63">
        <f>VLOOKUP(A63,'Лицевые счета'!$A$2:$K$4570,9,0)</f>
        <v>5</v>
      </c>
      <c r="H63">
        <f>VLOOKUP(A63,'Лицевые счета'!$A$2:$K$4570,10,0)</f>
        <v>62.3</v>
      </c>
      <c r="I63" t="str">
        <f>VLOOKUP(A63,'Лицевые счета'!$A$2:$K$4570,6,0)</f>
        <v>ФЛ</v>
      </c>
      <c r="J63" t="str">
        <f>IF(AND(C63=0,I63="ФЛ"),G63*H63,"")</f>
        <v/>
      </c>
      <c r="K63" t="str">
        <f>IF(AND(C63&gt;0,E63="Нет показаний",I63="ФЛ"),G63*H63,"")</f>
        <v/>
      </c>
    </row>
    <row r="64" spans="1:11" x14ac:dyDescent="0.25">
      <c r="A64" s="7">
        <v>66357</v>
      </c>
      <c r="B64" s="7">
        <f>VLOOKUP(A64,'Лицевые счета'!$A$1:$K$4570,2,0)</f>
        <v>56789</v>
      </c>
      <c r="C64">
        <f>COUNTIF('ИПУ и ОКПУ'!$A$2:$A$3258,A64)</f>
        <v>1</v>
      </c>
      <c r="D64" t="str">
        <f>IF(C64&gt;0,VLOOKUP(A64,'ИПУ и ОКПУ'!$A$1:$O$3258,9,0),"")</f>
        <v>Одноставочный</v>
      </c>
      <c r="E64" t="str">
        <f>IF(C64&gt;0,IF(VLOOKUP(A64,'ИПУ и ОКПУ'!$A$1:$O$3258,14,0)="Нет показаний","Нет показаний",""),"")</f>
        <v/>
      </c>
      <c r="F64">
        <f>IF(AND(C64&gt;0),SUMIF('ИПУ и ОКПУ'!$A$2:$A$3258,A64,'ИПУ и ОКПУ'!$O$2:$O$3258),"")</f>
        <v>205</v>
      </c>
      <c r="G64">
        <f>VLOOKUP(A64,'Лицевые счета'!$A$2:$K$4570,9,0)</f>
        <v>5</v>
      </c>
      <c r="H64">
        <f>VLOOKUP(A64,'Лицевые счета'!$A$2:$K$4570,10,0)</f>
        <v>45.7</v>
      </c>
      <c r="I64" t="str">
        <f>VLOOKUP(A64,'Лицевые счета'!$A$2:$K$4570,6,0)</f>
        <v>ФЛ</v>
      </c>
      <c r="J64" t="str">
        <f>IF(AND(C64=0,I64="ФЛ"),G64*H64,"")</f>
        <v/>
      </c>
      <c r="K64" t="str">
        <f>IF(AND(C64&gt;0,E64="Нет показаний",I64="ФЛ"),G64*H64,"")</f>
        <v/>
      </c>
    </row>
    <row r="65" spans="1:11" x14ac:dyDescent="0.25">
      <c r="A65" s="7">
        <v>69471</v>
      </c>
      <c r="B65" s="7">
        <f>VLOOKUP(A65,'Лицевые счета'!$A$1:$K$4570,2,0)</f>
        <v>56761</v>
      </c>
      <c r="C65">
        <f>COUNTIF('ИПУ и ОКПУ'!$A$2:$A$3258,A65)</f>
        <v>1</v>
      </c>
      <c r="D65" t="str">
        <f>IF(C65&gt;0,VLOOKUP(A65,'ИПУ и ОКПУ'!$A$1:$O$3258,9,0),"")</f>
        <v>Одноставочный</v>
      </c>
      <c r="E65" t="str">
        <f>IF(C65&gt;0,IF(VLOOKUP(A65,'ИПУ и ОКПУ'!$A$1:$O$3258,14,0)="Нет показаний","Нет показаний",""),"")</f>
        <v/>
      </c>
      <c r="F65">
        <f>IF(AND(C65&gt;0),SUMIF('ИПУ и ОКПУ'!$A$2:$A$3258,A65,'ИПУ и ОКПУ'!$O$2:$O$3258),"")</f>
        <v>280</v>
      </c>
      <c r="G65">
        <f>VLOOKUP(A65,'Лицевые счета'!$A$2:$K$4570,9,0)</f>
        <v>5</v>
      </c>
      <c r="H65">
        <f>VLOOKUP(A65,'Лицевые счета'!$A$2:$K$4570,10,0)</f>
        <v>45.7</v>
      </c>
      <c r="I65" t="str">
        <f>VLOOKUP(A65,'Лицевые счета'!$A$2:$K$4570,6,0)</f>
        <v>ФЛ</v>
      </c>
      <c r="J65" t="str">
        <f>IF(AND(C65=0,I65="ФЛ"),G65*H65,"")</f>
        <v/>
      </c>
      <c r="K65" t="str">
        <f>IF(AND(C65&gt;0,E65="Нет показаний",I65="ФЛ"),G65*H65,"")</f>
        <v/>
      </c>
    </row>
    <row r="66" spans="1:11" x14ac:dyDescent="0.25">
      <c r="A66" s="7">
        <v>76181</v>
      </c>
      <c r="B66" s="7">
        <f>VLOOKUP(A66,'Лицевые счета'!$A$1:$K$4570,2,0)</f>
        <v>58321</v>
      </c>
      <c r="C66">
        <f>COUNTIF('ИПУ и ОКПУ'!$A$2:$A$3258,A66)</f>
        <v>1</v>
      </c>
      <c r="D66" t="str">
        <f>IF(C66&gt;0,VLOOKUP(A66,'ИПУ и ОКПУ'!$A$1:$O$3258,9,0),"")</f>
        <v>Одноставочный</v>
      </c>
      <c r="E66" t="str">
        <f>IF(C66&gt;0,IF(VLOOKUP(A66,'ИПУ и ОКПУ'!$A$1:$O$3258,14,0)="Нет показаний","Нет показаний",""),"")</f>
        <v/>
      </c>
      <c r="F66">
        <f>IF(AND(C66&gt;0),SUMIF('ИПУ и ОКПУ'!$A$2:$A$3258,A66,'ИПУ и ОКПУ'!$O$2:$O$3258),"")</f>
        <v>526</v>
      </c>
      <c r="G66">
        <f>VLOOKUP(A66,'Лицевые счета'!$A$2:$K$4570,9,0)</f>
        <v>5</v>
      </c>
      <c r="H66">
        <f>VLOOKUP(A66,'Лицевые счета'!$A$2:$K$4570,10,0)</f>
        <v>45.7</v>
      </c>
      <c r="I66" t="str">
        <f>VLOOKUP(A66,'Лицевые счета'!$A$2:$K$4570,6,0)</f>
        <v>ФЛ</v>
      </c>
      <c r="J66" t="str">
        <f>IF(AND(C66=0,I66="ФЛ"),G66*H66,"")</f>
        <v/>
      </c>
      <c r="K66" t="str">
        <f>IF(AND(C66&gt;0,E66="Нет показаний",I66="ФЛ"),G66*H66,"")</f>
        <v/>
      </c>
    </row>
    <row r="67" spans="1:11" x14ac:dyDescent="0.25">
      <c r="A67" s="7">
        <v>80710</v>
      </c>
      <c r="B67" s="7">
        <f>VLOOKUP(A67,'Лицевые счета'!$A$1:$K$4570,2,0)</f>
        <v>58372</v>
      </c>
      <c r="C67">
        <f>COUNTIF('ИПУ и ОКПУ'!$A$2:$A$3258,A67)</f>
        <v>1</v>
      </c>
      <c r="D67" t="str">
        <f>IF(C67&gt;0,VLOOKUP(A67,'ИПУ и ОКПУ'!$A$1:$O$3258,9,0),"")</f>
        <v>Одноставочный</v>
      </c>
      <c r="E67" t="str">
        <f>IF(C67&gt;0,IF(VLOOKUP(A67,'ИПУ и ОКПУ'!$A$1:$O$3258,14,0)="Нет показаний","Нет показаний",""),"")</f>
        <v/>
      </c>
      <c r="F67">
        <f>IF(AND(C67&gt;0),SUMIF('ИПУ и ОКПУ'!$A$2:$A$3258,A67,'ИПУ и ОКПУ'!$O$2:$O$3258),"")</f>
        <v>762</v>
      </c>
      <c r="G67">
        <f>VLOOKUP(A67,'Лицевые счета'!$A$2:$K$4570,9,0)</f>
        <v>5</v>
      </c>
      <c r="H67">
        <f>VLOOKUP(A67,'Лицевые счета'!$A$2:$K$4570,10,0)</f>
        <v>56.9</v>
      </c>
      <c r="I67" t="str">
        <f>VLOOKUP(A67,'Лицевые счета'!$A$2:$K$4570,6,0)</f>
        <v>ФЛ</v>
      </c>
      <c r="J67" t="str">
        <f>IF(AND(C67=0,I67="ФЛ"),G67*H67,"")</f>
        <v/>
      </c>
      <c r="K67" t="str">
        <f>IF(AND(C67&gt;0,E67="Нет показаний",I67="ФЛ"),G67*H67,"")</f>
        <v/>
      </c>
    </row>
    <row r="68" spans="1:11" x14ac:dyDescent="0.25">
      <c r="A68" s="7">
        <v>86602</v>
      </c>
      <c r="B68" s="7">
        <f>VLOOKUP(A68,'Лицевые счета'!$A$1:$K$4570,2,0)</f>
        <v>56791</v>
      </c>
      <c r="C68">
        <f>COUNTIF('ИПУ и ОКПУ'!$A$2:$A$3258,A68)</f>
        <v>1</v>
      </c>
      <c r="D68" t="str">
        <f>IF(C68&gt;0,VLOOKUP(A68,'ИПУ и ОКПУ'!$A$1:$O$3258,9,0),"")</f>
        <v>Одноставочный</v>
      </c>
      <c r="E68" t="str">
        <f>IF(C68&gt;0,IF(VLOOKUP(A68,'ИПУ и ОКПУ'!$A$1:$O$3258,14,0)="Нет показаний","Нет показаний",""),"")</f>
        <v/>
      </c>
      <c r="F68">
        <f>IF(AND(C68&gt;0),SUMIF('ИПУ и ОКПУ'!$A$2:$A$3258,A68,'ИПУ и ОКПУ'!$O$2:$O$3258),"")</f>
        <v>218</v>
      </c>
      <c r="G68">
        <f>VLOOKUP(A68,'Лицевые счета'!$A$2:$K$4570,9,0)</f>
        <v>5</v>
      </c>
      <c r="H68">
        <f>VLOOKUP(A68,'Лицевые счета'!$A$2:$K$4570,10,0)</f>
        <v>56.9</v>
      </c>
      <c r="I68" t="str">
        <f>VLOOKUP(A68,'Лицевые счета'!$A$2:$K$4570,6,0)</f>
        <v>ФЛ</v>
      </c>
      <c r="J68" t="str">
        <f>IF(AND(C68=0,I68="ФЛ"),G68*H68,"")</f>
        <v/>
      </c>
      <c r="K68" t="str">
        <f>IF(AND(C68&gt;0,E68="Нет показаний",I68="ФЛ"),G68*H68,"")</f>
        <v/>
      </c>
    </row>
    <row r="69" spans="1:11" x14ac:dyDescent="0.25">
      <c r="A69" s="7">
        <v>90583</v>
      </c>
      <c r="B69" s="7">
        <f>VLOOKUP(A69,'Лицевые счета'!$A$1:$K$4570,2,0)</f>
        <v>56802</v>
      </c>
      <c r="C69">
        <f>COUNTIF('ИПУ и ОКПУ'!$A$2:$A$3258,A69)</f>
        <v>1</v>
      </c>
      <c r="D69" t="str">
        <f>IF(C69&gt;0,VLOOKUP(A69,'ИПУ и ОКПУ'!$A$1:$O$3258,9,0),"")</f>
        <v>Одноставочный</v>
      </c>
      <c r="E69" t="str">
        <f>IF(C69&gt;0,IF(VLOOKUP(A69,'ИПУ и ОКПУ'!$A$1:$O$3258,14,0)="Нет показаний","Нет показаний",""),"")</f>
        <v/>
      </c>
      <c r="F69">
        <f>IF(AND(C69&gt;0),SUMIF('ИПУ и ОКПУ'!$A$2:$A$3258,A69,'ИПУ и ОКПУ'!$O$2:$O$3258),"")</f>
        <v>167</v>
      </c>
      <c r="G69">
        <f>VLOOKUP(A69,'Лицевые счета'!$A$2:$K$4570,9,0)</f>
        <v>5</v>
      </c>
      <c r="H69">
        <f>VLOOKUP(A69,'Лицевые счета'!$A$2:$K$4570,10,0)</f>
        <v>66.099999999999994</v>
      </c>
      <c r="I69" t="str">
        <f>VLOOKUP(A69,'Лицевые счета'!$A$2:$K$4570,6,0)</f>
        <v>ФЛ</v>
      </c>
      <c r="J69" t="str">
        <f>IF(AND(C69=0,I69="ФЛ"),G69*H69,"")</f>
        <v/>
      </c>
      <c r="K69" t="str">
        <f>IF(AND(C69&gt;0,E69="Нет показаний",I69="ФЛ"),G69*H69,"")</f>
        <v/>
      </c>
    </row>
    <row r="70" spans="1:11" x14ac:dyDescent="0.25">
      <c r="A70" s="7">
        <v>110241</v>
      </c>
      <c r="B70" s="7">
        <f>VLOOKUP(A70,'Лицевые счета'!$A$1:$K$4570,2,0)</f>
        <v>56962</v>
      </c>
      <c r="C70">
        <f>COUNTIF('ИПУ и ОКПУ'!$A$2:$A$3258,A70)</f>
        <v>1</v>
      </c>
      <c r="D70" t="str">
        <f>IF(C70&gt;0,VLOOKUP(A70,'ИПУ и ОКПУ'!$A$1:$O$3258,9,0),"")</f>
        <v>Одноставочный</v>
      </c>
      <c r="E70" t="str">
        <f>IF(C70&gt;0,IF(VLOOKUP(A70,'ИПУ и ОКПУ'!$A$1:$O$3258,14,0)="Нет показаний","Нет показаний",""),"")</f>
        <v/>
      </c>
      <c r="F70">
        <f>IF(AND(C70&gt;0),SUMIF('ИПУ и ОКПУ'!$A$2:$A$3258,A70,'ИПУ и ОКПУ'!$O$2:$O$3258),"")</f>
        <v>226</v>
      </c>
      <c r="G70">
        <f>VLOOKUP(A70,'Лицевые счета'!$A$2:$K$4570,9,0)</f>
        <v>5</v>
      </c>
      <c r="H70">
        <f>VLOOKUP(A70,'Лицевые счета'!$A$2:$K$4570,10,0)</f>
        <v>62.3</v>
      </c>
      <c r="I70" t="str">
        <f>VLOOKUP(A70,'Лицевые счета'!$A$2:$K$4570,6,0)</f>
        <v>ФЛ</v>
      </c>
      <c r="J70" t="str">
        <f>IF(AND(C70=0,I70="ФЛ"),G70*H70,"")</f>
        <v/>
      </c>
      <c r="K70" t="str">
        <f>IF(AND(C70&gt;0,E70="Нет показаний",I70="ФЛ"),G70*H70,"")</f>
        <v/>
      </c>
    </row>
    <row r="71" spans="1:11" x14ac:dyDescent="0.25">
      <c r="A71" s="7">
        <v>111184</v>
      </c>
      <c r="B71" s="7">
        <f>VLOOKUP(A71,'Лицевые счета'!$A$1:$K$4570,2,0)</f>
        <v>58371</v>
      </c>
      <c r="C71">
        <f>COUNTIF('ИПУ и ОКПУ'!$A$2:$A$3258,A71)</f>
        <v>1</v>
      </c>
      <c r="D71" t="str">
        <f>IF(C71&gt;0,VLOOKUP(A71,'ИПУ и ОКПУ'!$A$1:$O$3258,9,0),"")</f>
        <v>Одноставочный</v>
      </c>
      <c r="E71" t="str">
        <f>IF(C71&gt;0,IF(VLOOKUP(A71,'ИПУ и ОКПУ'!$A$1:$O$3258,14,0)="Нет показаний","Нет показаний",""),"")</f>
        <v>Нет показаний</v>
      </c>
      <c r="F71">
        <f>IF(AND(C71&gt;0),SUMIF('ИПУ и ОКПУ'!$A$2:$A$3258,A71,'ИПУ и ОКПУ'!$O$2:$O$3258),"")</f>
        <v>0</v>
      </c>
      <c r="G71">
        <f>VLOOKUP(A71,'Лицевые счета'!$A$2:$K$4570,9,0)</f>
        <v>5</v>
      </c>
      <c r="H71">
        <f>VLOOKUP(A71,'Лицевые счета'!$A$2:$K$4570,10,0)</f>
        <v>62.3</v>
      </c>
      <c r="I71" t="str">
        <f>VLOOKUP(A71,'Лицевые счета'!$A$2:$K$4570,6,0)</f>
        <v>ФЛ</v>
      </c>
      <c r="J71" t="str">
        <f>IF(AND(C71=0,I71="ФЛ"),G71*H71,"")</f>
        <v/>
      </c>
      <c r="K71">
        <f>IF(AND(C71&gt;0,E71="Нет показаний",I71="ФЛ"),G71*H71,"")</f>
        <v>311.5</v>
      </c>
    </row>
    <row r="72" spans="1:11" x14ac:dyDescent="0.25">
      <c r="A72" s="7">
        <v>114047</v>
      </c>
      <c r="B72" s="7">
        <f>VLOOKUP(A72,'Лицевые счета'!$A$1:$K$4570,2,0)</f>
        <v>63010</v>
      </c>
      <c r="C72">
        <f>COUNTIF('ИПУ и ОКПУ'!$A$2:$A$3258,A72)</f>
        <v>1</v>
      </c>
      <c r="D72" t="str">
        <f>IF(C72&gt;0,VLOOKUP(A72,'ИПУ и ОКПУ'!$A$1:$O$3258,9,0),"")</f>
        <v>Одноставочный</v>
      </c>
      <c r="E72" t="str">
        <f>IF(C72&gt;0,IF(VLOOKUP(A72,'ИПУ и ОКПУ'!$A$1:$O$3258,14,0)="Нет показаний","Нет показаний",""),"")</f>
        <v/>
      </c>
      <c r="F72">
        <f>IF(AND(C72&gt;0),SUMIF('ИПУ и ОКПУ'!$A$2:$A$3258,A72,'ИПУ и ОКПУ'!$O$2:$O$3258),"")</f>
        <v>227</v>
      </c>
      <c r="G72">
        <f>VLOOKUP(A72,'Лицевые счета'!$A$2:$K$4570,9,0)</f>
        <v>5</v>
      </c>
      <c r="H72">
        <f>VLOOKUP(A72,'Лицевые счета'!$A$2:$K$4570,10,0)</f>
        <v>40.4</v>
      </c>
      <c r="I72" t="str">
        <f>VLOOKUP(A72,'Лицевые счета'!$A$2:$K$4570,6,0)</f>
        <v>ФЛ</v>
      </c>
      <c r="J72" t="str">
        <f>IF(AND(C72=0,I72="ФЛ"),G72*H72,"")</f>
        <v/>
      </c>
      <c r="K72" t="str">
        <f>IF(AND(C72&gt;0,E72="Нет показаний",I72="ФЛ"),G72*H72,"")</f>
        <v/>
      </c>
    </row>
    <row r="73" spans="1:11" x14ac:dyDescent="0.25">
      <c r="A73" s="7">
        <v>124441</v>
      </c>
      <c r="B73" s="7">
        <f>VLOOKUP(A73,'Лицевые счета'!$A$1:$K$4570,2,0)</f>
        <v>58342</v>
      </c>
      <c r="C73">
        <f>COUNTIF('ИПУ и ОКПУ'!$A$2:$A$3258,A73)</f>
        <v>1</v>
      </c>
      <c r="D73" t="str">
        <f>IF(C73&gt;0,VLOOKUP(A73,'ИПУ и ОКПУ'!$A$1:$O$3258,9,0),"")</f>
        <v>Одноставочный</v>
      </c>
      <c r="E73" t="str">
        <f>IF(C73&gt;0,IF(VLOOKUP(A73,'ИПУ и ОКПУ'!$A$1:$O$3258,14,0)="Нет показаний","Нет показаний",""),"")</f>
        <v>Нет показаний</v>
      </c>
      <c r="F73">
        <f>IF(AND(C73&gt;0),SUMIF('ИПУ и ОКПУ'!$A$2:$A$3258,A73,'ИПУ и ОКПУ'!$O$2:$O$3258),"")</f>
        <v>0</v>
      </c>
      <c r="G73">
        <f>VLOOKUP(A73,'Лицевые счета'!$A$2:$K$4570,9,0)</f>
        <v>5</v>
      </c>
      <c r="H73">
        <f>VLOOKUP(A73,'Лицевые счета'!$A$2:$K$4570,10,0)</f>
        <v>62.3</v>
      </c>
      <c r="I73" t="str">
        <f>VLOOKUP(A73,'Лицевые счета'!$A$2:$K$4570,6,0)</f>
        <v>ФЛ</v>
      </c>
      <c r="J73" t="str">
        <f>IF(AND(C73=0,I73="ФЛ"),G73*H73,"")</f>
        <v/>
      </c>
      <c r="K73">
        <f>IF(AND(C73&gt;0,E73="Нет показаний",I73="ФЛ"),G73*H73,"")</f>
        <v>311.5</v>
      </c>
    </row>
    <row r="74" spans="1:11" x14ac:dyDescent="0.25">
      <c r="A74" s="7">
        <v>131030</v>
      </c>
      <c r="B74" s="7">
        <f>VLOOKUP(A74,'Лицевые счета'!$A$1:$K$4570,2,0)</f>
        <v>58315</v>
      </c>
      <c r="C74">
        <f>COUNTIF('ИПУ и ОКПУ'!$A$2:$A$3258,A74)</f>
        <v>0</v>
      </c>
      <c r="D74" t="str">
        <f>IF(C74&gt;0,VLOOKUP(A74,'ИПУ и ОКПУ'!$A$1:$O$3258,9,0),"")</f>
        <v/>
      </c>
      <c r="E74" t="str">
        <f>IF(C74&gt;0,IF(VLOOKUP(A74,'ИПУ и ОКПУ'!$A$1:$O$3258,14,0)="Нет показаний","Нет показаний",""),"")</f>
        <v/>
      </c>
      <c r="F74" t="str">
        <f>IF(AND(C74&gt;0),SUMIF('ИПУ и ОКПУ'!$A$2:$A$3258,A74,'ИПУ и ОКПУ'!$O$2:$O$3258),"")</f>
        <v/>
      </c>
      <c r="G74">
        <f>VLOOKUP(A74,'Лицевые счета'!$A$2:$K$4570,9,0)</f>
        <v>5</v>
      </c>
      <c r="H74">
        <f>VLOOKUP(A74,'Лицевые счета'!$A$2:$K$4570,10,0)</f>
        <v>31.3</v>
      </c>
      <c r="I74" t="str">
        <f>VLOOKUP(A74,'Лицевые счета'!$A$2:$K$4570,6,0)</f>
        <v>ФЛ</v>
      </c>
      <c r="J74">
        <f>IF(AND(C74=0,I74="ФЛ"),G74*H74,"")</f>
        <v>156.5</v>
      </c>
      <c r="K74" t="str">
        <f>IF(AND(C74&gt;0,E74="Нет показаний",I74="ФЛ"),G74*H74,"")</f>
        <v/>
      </c>
    </row>
    <row r="75" spans="1:11" x14ac:dyDescent="0.25">
      <c r="A75" s="7">
        <v>134899</v>
      </c>
      <c r="B75" s="7">
        <f>VLOOKUP(A75,'Лицевые счета'!$A$1:$K$4570,2,0)</f>
        <v>58193</v>
      </c>
      <c r="C75">
        <f>COUNTIF('ИПУ и ОКПУ'!$A$2:$A$3258,A75)</f>
        <v>1</v>
      </c>
      <c r="D75" t="str">
        <f>IF(C75&gt;0,VLOOKUP(A75,'ИПУ и ОКПУ'!$A$1:$O$3258,9,0),"")</f>
        <v>Одноставочный</v>
      </c>
      <c r="E75" t="str">
        <f>IF(C75&gt;0,IF(VLOOKUP(A75,'ИПУ и ОКПУ'!$A$1:$O$3258,14,0)="Нет показаний","Нет показаний",""),"")</f>
        <v/>
      </c>
      <c r="F75">
        <f>IF(AND(C75&gt;0),SUMIF('ИПУ и ОКПУ'!$A$2:$A$3258,A75,'ИПУ и ОКПУ'!$O$2:$O$3258),"")</f>
        <v>250</v>
      </c>
      <c r="G75">
        <f>VLOOKUP(A75,'Лицевые счета'!$A$2:$K$4570,9,0)</f>
        <v>5</v>
      </c>
      <c r="H75">
        <f>VLOOKUP(A75,'Лицевые счета'!$A$2:$K$4570,10,0)</f>
        <v>56.9</v>
      </c>
      <c r="I75" t="str">
        <f>VLOOKUP(A75,'Лицевые счета'!$A$2:$K$4570,6,0)</f>
        <v>ФЛ</v>
      </c>
      <c r="J75" t="str">
        <f>IF(AND(C75=0,I75="ФЛ"),G75*H75,"")</f>
        <v/>
      </c>
      <c r="K75" t="str">
        <f>IF(AND(C75&gt;0,E75="Нет показаний",I75="ФЛ"),G75*H75,"")</f>
        <v/>
      </c>
    </row>
    <row r="76" spans="1:11" x14ac:dyDescent="0.25">
      <c r="A76" s="7">
        <v>141321</v>
      </c>
      <c r="B76" s="7">
        <f>VLOOKUP(A76,'Лицевые счета'!$A$1:$K$4570,2,0)</f>
        <v>56962</v>
      </c>
      <c r="C76">
        <f>COUNTIF('ИПУ и ОКПУ'!$A$2:$A$3258,A76)</f>
        <v>1</v>
      </c>
      <c r="D76" t="str">
        <f>IF(C76&gt;0,VLOOKUP(A76,'ИПУ и ОКПУ'!$A$1:$O$3258,9,0),"")</f>
        <v>Одноставочный</v>
      </c>
      <c r="E76" t="str">
        <f>IF(C76&gt;0,IF(VLOOKUP(A76,'ИПУ и ОКПУ'!$A$1:$O$3258,14,0)="Нет показаний","Нет показаний",""),"")</f>
        <v/>
      </c>
      <c r="F76">
        <f>IF(AND(C76&gt;0),SUMIF('ИПУ и ОКПУ'!$A$2:$A$3258,A76,'ИПУ и ОКПУ'!$O$2:$O$3258),"")</f>
        <v>233</v>
      </c>
      <c r="G76">
        <f>VLOOKUP(A76,'Лицевые счета'!$A$2:$K$4570,9,0)</f>
        <v>5</v>
      </c>
      <c r="H76">
        <f>VLOOKUP(A76,'Лицевые счета'!$A$2:$K$4570,10,0)</f>
        <v>62.3</v>
      </c>
      <c r="I76" t="str">
        <f>VLOOKUP(A76,'Лицевые счета'!$A$2:$K$4570,6,0)</f>
        <v>ФЛ</v>
      </c>
      <c r="J76" t="str">
        <f>IF(AND(C76=0,I76="ФЛ"),G76*H76,"")</f>
        <v/>
      </c>
      <c r="K76" t="str">
        <f>IF(AND(C76&gt;0,E76="Нет показаний",I76="ФЛ"),G76*H76,"")</f>
        <v/>
      </c>
    </row>
    <row r="77" spans="1:11" x14ac:dyDescent="0.25">
      <c r="A77" s="7">
        <v>151891</v>
      </c>
      <c r="B77" s="7">
        <f>VLOOKUP(A77,'Лицевые счета'!$A$1:$K$4570,2,0)</f>
        <v>56844</v>
      </c>
      <c r="C77">
        <f>COUNTIF('ИПУ и ОКПУ'!$A$2:$A$3258,A77)</f>
        <v>1</v>
      </c>
      <c r="D77" t="str">
        <f>IF(C77&gt;0,VLOOKUP(A77,'ИПУ и ОКПУ'!$A$1:$O$3258,9,0),"")</f>
        <v>Одноставочный</v>
      </c>
      <c r="E77" t="str">
        <f>IF(C77&gt;0,IF(VLOOKUP(A77,'ИПУ и ОКПУ'!$A$1:$O$3258,14,0)="Нет показаний","Нет показаний",""),"")</f>
        <v/>
      </c>
      <c r="F77">
        <f>IF(AND(C77&gt;0),SUMIF('ИПУ и ОКПУ'!$A$2:$A$3258,A77,'ИПУ и ОКПУ'!$O$2:$O$3258),"")</f>
        <v>114</v>
      </c>
      <c r="G77">
        <f>VLOOKUP(A77,'Лицевые счета'!$A$2:$K$4570,9,0)</f>
        <v>5</v>
      </c>
      <c r="H77">
        <f>VLOOKUP(A77,'Лицевые счета'!$A$2:$K$4570,10,0)</f>
        <v>62.3</v>
      </c>
      <c r="I77" t="str">
        <f>VLOOKUP(A77,'Лицевые счета'!$A$2:$K$4570,6,0)</f>
        <v>ФЛ</v>
      </c>
      <c r="J77" t="str">
        <f>IF(AND(C77=0,I77="ФЛ"),G77*H77,"")</f>
        <v/>
      </c>
      <c r="K77" t="str">
        <f>IF(AND(C77&gt;0,E77="Нет показаний",I77="ФЛ"),G77*H77,"")</f>
        <v/>
      </c>
    </row>
    <row r="78" spans="1:11" x14ac:dyDescent="0.25">
      <c r="A78" s="7">
        <v>164849</v>
      </c>
      <c r="B78" s="7">
        <f>VLOOKUP(A78,'Лицевые счета'!$A$1:$K$4570,2,0)</f>
        <v>62290</v>
      </c>
      <c r="C78">
        <f>COUNTIF('ИПУ и ОКПУ'!$A$2:$A$3258,A78)</f>
        <v>1</v>
      </c>
      <c r="D78" t="str">
        <f>IF(C78&gt;0,VLOOKUP(A78,'ИПУ и ОКПУ'!$A$1:$O$3258,9,0),"")</f>
        <v>Одноставочный</v>
      </c>
      <c r="E78" t="str">
        <f>IF(C78&gt;0,IF(VLOOKUP(A78,'ИПУ и ОКПУ'!$A$1:$O$3258,14,0)="Нет показаний","Нет показаний",""),"")</f>
        <v/>
      </c>
      <c r="F78">
        <f>IF(AND(C78&gt;0),SUMIF('ИПУ и ОКПУ'!$A$2:$A$3258,A78,'ИПУ и ОКПУ'!$O$2:$O$3258),"")</f>
        <v>-140</v>
      </c>
      <c r="G78">
        <f>VLOOKUP(A78,'Лицевые счета'!$A$2:$K$4570,9,0)</f>
        <v>5</v>
      </c>
      <c r="H78">
        <f>VLOOKUP(A78,'Лицевые счета'!$A$2:$K$4570,10,0)</f>
        <v>45.7</v>
      </c>
      <c r="I78" t="str">
        <f>VLOOKUP(A78,'Лицевые счета'!$A$2:$K$4570,6,0)</f>
        <v>ФЛ</v>
      </c>
      <c r="J78" t="str">
        <f>IF(AND(C78=0,I78="ФЛ"),G78*H78,"")</f>
        <v/>
      </c>
      <c r="K78" t="str">
        <f>IF(AND(C78&gt;0,E78="Нет показаний",I78="ФЛ"),G78*H78,"")</f>
        <v/>
      </c>
    </row>
    <row r="79" spans="1:11" x14ac:dyDescent="0.25">
      <c r="A79" s="7">
        <v>165381</v>
      </c>
      <c r="B79" s="7">
        <f>VLOOKUP(A79,'Лицевые счета'!$A$1:$K$4570,2,0)</f>
        <v>58314</v>
      </c>
      <c r="C79">
        <f>COUNTIF('ИПУ и ОКПУ'!$A$2:$A$3258,A79)</f>
        <v>1</v>
      </c>
      <c r="D79" t="str">
        <f>IF(C79&gt;0,VLOOKUP(A79,'ИПУ и ОКПУ'!$A$1:$O$3258,9,0),"")</f>
        <v>Одноставочный</v>
      </c>
      <c r="E79" t="str">
        <f>IF(C79&gt;0,IF(VLOOKUP(A79,'ИПУ и ОКПУ'!$A$1:$O$3258,14,0)="Нет показаний","Нет показаний",""),"")</f>
        <v>Нет показаний</v>
      </c>
      <c r="F79">
        <f>IF(AND(C79&gt;0),SUMIF('ИПУ и ОКПУ'!$A$2:$A$3258,A79,'ИПУ и ОКПУ'!$O$2:$O$3258),"")</f>
        <v>0</v>
      </c>
      <c r="G79">
        <f>VLOOKUP(A79,'Лицевые счета'!$A$2:$K$4570,9,0)</f>
        <v>5</v>
      </c>
      <c r="H79">
        <f>VLOOKUP(A79,'Лицевые счета'!$A$2:$K$4570,10,0)</f>
        <v>48.3</v>
      </c>
      <c r="I79" t="str">
        <f>VLOOKUP(A79,'Лицевые счета'!$A$2:$K$4570,6,0)</f>
        <v>ФЛ</v>
      </c>
      <c r="J79" t="str">
        <f>IF(AND(C79=0,I79="ФЛ"),G79*H79,"")</f>
        <v/>
      </c>
      <c r="K79">
        <f>IF(AND(C79&gt;0,E79="Нет показаний",I79="ФЛ"),G79*H79,"")</f>
        <v>241.5</v>
      </c>
    </row>
    <row r="80" spans="1:11" x14ac:dyDescent="0.25">
      <c r="A80" s="7">
        <v>166954</v>
      </c>
      <c r="B80" s="7">
        <f>VLOOKUP(A80,'Лицевые счета'!$A$1:$K$4570,2,0)</f>
        <v>58321</v>
      </c>
      <c r="C80">
        <f>COUNTIF('ИПУ и ОКПУ'!$A$2:$A$3258,A80)</f>
        <v>1</v>
      </c>
      <c r="D80" t="str">
        <f>IF(C80&gt;0,VLOOKUP(A80,'ИПУ и ОКПУ'!$A$1:$O$3258,9,0),"")</f>
        <v>Одноставочный</v>
      </c>
      <c r="E80" t="str">
        <f>IF(C80&gt;0,IF(VLOOKUP(A80,'ИПУ и ОКПУ'!$A$1:$O$3258,14,0)="Нет показаний","Нет показаний",""),"")</f>
        <v>Нет показаний</v>
      </c>
      <c r="F80">
        <f>IF(AND(C80&gt;0),SUMIF('ИПУ и ОКПУ'!$A$2:$A$3258,A80,'ИПУ и ОКПУ'!$O$2:$O$3258),"")</f>
        <v>0</v>
      </c>
      <c r="G80">
        <f>VLOOKUP(A80,'Лицевые счета'!$A$2:$K$4570,9,0)</f>
        <v>5</v>
      </c>
      <c r="H80">
        <f>VLOOKUP(A80,'Лицевые счета'!$A$2:$K$4570,10,0)</f>
        <v>45.7</v>
      </c>
      <c r="I80" t="str">
        <f>VLOOKUP(A80,'Лицевые счета'!$A$2:$K$4570,6,0)</f>
        <v>ФЛ</v>
      </c>
      <c r="J80" t="str">
        <f>IF(AND(C80=0,I80="ФЛ"),G80*H80,"")</f>
        <v/>
      </c>
      <c r="K80">
        <f>IF(AND(C80&gt;0,E80="Нет показаний",I80="ФЛ"),G80*H80,"")</f>
        <v>228.5</v>
      </c>
    </row>
    <row r="81" spans="1:11" x14ac:dyDescent="0.25">
      <c r="A81" s="7">
        <v>169327</v>
      </c>
      <c r="B81" s="7">
        <f>VLOOKUP(A81,'Лицевые счета'!$A$1:$K$4570,2,0)</f>
        <v>56778</v>
      </c>
      <c r="C81">
        <f>COUNTIF('ИПУ и ОКПУ'!$A$2:$A$3258,A81)</f>
        <v>1</v>
      </c>
      <c r="D81" t="str">
        <f>IF(C81&gt;0,VLOOKUP(A81,'ИПУ и ОКПУ'!$A$1:$O$3258,9,0),"")</f>
        <v>Одноставочный</v>
      </c>
      <c r="E81" t="str">
        <f>IF(C81&gt;0,IF(VLOOKUP(A81,'ИПУ и ОКПУ'!$A$1:$O$3258,14,0)="Нет показаний","Нет показаний",""),"")</f>
        <v/>
      </c>
      <c r="F81">
        <f>IF(AND(C81&gt;0),SUMIF('ИПУ и ОКПУ'!$A$2:$A$3258,A81,'ИПУ и ОКПУ'!$O$2:$O$3258),"")</f>
        <v>320</v>
      </c>
      <c r="G81">
        <f>VLOOKUP(A81,'Лицевые счета'!$A$2:$K$4570,9,0)</f>
        <v>5</v>
      </c>
      <c r="H81">
        <f>VLOOKUP(A81,'Лицевые счета'!$A$2:$K$4570,10,0)</f>
        <v>66.099999999999994</v>
      </c>
      <c r="I81" t="str">
        <f>VLOOKUP(A81,'Лицевые счета'!$A$2:$K$4570,6,0)</f>
        <v>ФЛ</v>
      </c>
      <c r="J81" t="str">
        <f>IF(AND(C81=0,I81="ФЛ"),G81*H81,"")</f>
        <v/>
      </c>
      <c r="K81" t="str">
        <f>IF(AND(C81&gt;0,E81="Нет показаний",I81="ФЛ"),G81*H81,"")</f>
        <v/>
      </c>
    </row>
    <row r="82" spans="1:11" x14ac:dyDescent="0.25">
      <c r="A82" s="7">
        <v>179093</v>
      </c>
      <c r="B82" s="7">
        <f>VLOOKUP(A82,'Лицевые счета'!$A$1:$K$4570,2,0)</f>
        <v>62292</v>
      </c>
      <c r="C82">
        <f>COUNTIF('ИПУ и ОКПУ'!$A$2:$A$3258,A82)</f>
        <v>1</v>
      </c>
      <c r="D82" t="str">
        <f>IF(C82&gt;0,VLOOKUP(A82,'ИПУ и ОКПУ'!$A$1:$O$3258,9,0),"")</f>
        <v>Одноставочный</v>
      </c>
      <c r="E82" t="str">
        <f>IF(C82&gt;0,IF(VLOOKUP(A82,'ИПУ и ОКПУ'!$A$1:$O$3258,14,0)="Нет показаний","Нет показаний",""),"")</f>
        <v>Нет показаний</v>
      </c>
      <c r="F82">
        <f>IF(AND(C82&gt;0),SUMIF('ИПУ и ОКПУ'!$A$2:$A$3258,A82,'ИПУ и ОКПУ'!$O$2:$O$3258),"")</f>
        <v>0</v>
      </c>
      <c r="G82">
        <f>VLOOKUP(A82,'Лицевые счета'!$A$2:$K$4570,9,0)</f>
        <v>5</v>
      </c>
      <c r="H82">
        <f>VLOOKUP(A82,'Лицевые счета'!$A$2:$K$4570,10,0)</f>
        <v>45.7</v>
      </c>
      <c r="I82" t="str">
        <f>VLOOKUP(A82,'Лицевые счета'!$A$2:$K$4570,6,0)</f>
        <v>ФЛ</v>
      </c>
      <c r="J82" t="str">
        <f>IF(AND(C82=0,I82="ФЛ"),G82*H82,"")</f>
        <v/>
      </c>
      <c r="K82">
        <f>IF(AND(C82&gt;0,E82="Нет показаний",I82="ФЛ"),G82*H82,"")</f>
        <v>228.5</v>
      </c>
    </row>
    <row r="83" spans="1:11" x14ac:dyDescent="0.25">
      <c r="A83" s="7">
        <v>180633</v>
      </c>
      <c r="B83" s="7">
        <f>VLOOKUP(A83,'Лицевые счета'!$A$1:$K$4570,2,0)</f>
        <v>62291</v>
      </c>
      <c r="C83">
        <f>COUNTIF('ИПУ и ОКПУ'!$A$2:$A$3258,A83)</f>
        <v>1</v>
      </c>
      <c r="D83" t="str">
        <f>IF(C83&gt;0,VLOOKUP(A83,'ИПУ и ОКПУ'!$A$1:$O$3258,9,0),"")</f>
        <v>Одноставочный</v>
      </c>
      <c r="E83" t="str">
        <f>IF(C83&gt;0,IF(VLOOKUP(A83,'ИПУ и ОКПУ'!$A$1:$O$3258,14,0)="Нет показаний","Нет показаний",""),"")</f>
        <v/>
      </c>
      <c r="F83">
        <f>IF(AND(C83&gt;0),SUMIF('ИПУ и ОКПУ'!$A$2:$A$3258,A83,'ИПУ и ОКПУ'!$O$2:$O$3258),"")</f>
        <v>237</v>
      </c>
      <c r="G83">
        <f>VLOOKUP(A83,'Лицевые счета'!$A$2:$K$4570,9,0)</f>
        <v>5</v>
      </c>
      <c r="H83">
        <f>VLOOKUP(A83,'Лицевые счета'!$A$2:$K$4570,10,0)</f>
        <v>49.4</v>
      </c>
      <c r="I83" t="str">
        <f>VLOOKUP(A83,'Лицевые счета'!$A$2:$K$4570,6,0)</f>
        <v>ФЛ</v>
      </c>
      <c r="J83" t="str">
        <f>IF(AND(C83=0,I83="ФЛ"),G83*H83,"")</f>
        <v/>
      </c>
      <c r="K83" t="str">
        <f>IF(AND(C83&gt;0,E83="Нет показаний",I83="ФЛ"),G83*H83,"")</f>
        <v/>
      </c>
    </row>
    <row r="84" spans="1:11" x14ac:dyDescent="0.25">
      <c r="A84" s="7">
        <v>187018</v>
      </c>
      <c r="B84" s="7">
        <f>VLOOKUP(A84,'Лицевые счета'!$A$1:$K$4570,2,0)</f>
        <v>58329</v>
      </c>
      <c r="C84">
        <f>COUNTIF('ИПУ и ОКПУ'!$A$2:$A$3258,A84)</f>
        <v>1</v>
      </c>
      <c r="D84" t="str">
        <f>IF(C84&gt;0,VLOOKUP(A84,'ИПУ и ОКПУ'!$A$1:$O$3258,9,0),"")</f>
        <v>Одноставочный</v>
      </c>
      <c r="E84" t="str">
        <f>IF(C84&gt;0,IF(VLOOKUP(A84,'ИПУ и ОКПУ'!$A$1:$O$3258,14,0)="Нет показаний","Нет показаний",""),"")</f>
        <v/>
      </c>
      <c r="F84">
        <f>IF(AND(C84&gt;0),SUMIF('ИПУ и ОКПУ'!$A$2:$A$3258,A84,'ИПУ и ОКПУ'!$O$2:$O$3258),"")</f>
        <v>249</v>
      </c>
      <c r="G84">
        <f>VLOOKUP(A84,'Лицевые счета'!$A$2:$K$4570,9,0)</f>
        <v>5</v>
      </c>
      <c r="H84">
        <f>VLOOKUP(A84,'Лицевые счета'!$A$2:$K$4570,10,0)</f>
        <v>45.7</v>
      </c>
      <c r="I84" t="str">
        <f>VLOOKUP(A84,'Лицевые счета'!$A$2:$K$4570,6,0)</f>
        <v>ФЛ</v>
      </c>
      <c r="J84" t="str">
        <f>IF(AND(C84=0,I84="ФЛ"),G84*H84,"")</f>
        <v/>
      </c>
      <c r="K84" t="str">
        <f>IF(AND(C84&gt;0,E84="Нет показаний",I84="ФЛ"),G84*H84,"")</f>
        <v/>
      </c>
    </row>
    <row r="85" spans="1:11" x14ac:dyDescent="0.25">
      <c r="A85" s="7">
        <v>188560</v>
      </c>
      <c r="B85" s="7">
        <f>VLOOKUP(A85,'Лицевые счета'!$A$1:$K$4570,2,0)</f>
        <v>62291</v>
      </c>
      <c r="C85">
        <f>COUNTIF('ИПУ и ОКПУ'!$A$2:$A$3258,A85)</f>
        <v>1</v>
      </c>
      <c r="D85" t="str">
        <f>IF(C85&gt;0,VLOOKUP(A85,'ИПУ и ОКПУ'!$A$1:$O$3258,9,0),"")</f>
        <v>Одноставочный</v>
      </c>
      <c r="E85" t="str">
        <f>IF(C85&gt;0,IF(VLOOKUP(A85,'ИПУ и ОКПУ'!$A$1:$O$3258,14,0)="Нет показаний","Нет показаний",""),"")</f>
        <v/>
      </c>
      <c r="F85">
        <f>IF(AND(C85&gt;0),SUMIF('ИПУ и ОКПУ'!$A$2:$A$3258,A85,'ИПУ и ОКПУ'!$O$2:$O$3258),"")</f>
        <v>81</v>
      </c>
      <c r="G85">
        <f>VLOOKUP(A85,'Лицевые счета'!$A$2:$K$4570,9,0)</f>
        <v>5</v>
      </c>
      <c r="H85">
        <f>VLOOKUP(A85,'Лицевые счета'!$A$2:$K$4570,10,0)</f>
        <v>45.7</v>
      </c>
      <c r="I85" t="str">
        <f>VLOOKUP(A85,'Лицевые счета'!$A$2:$K$4570,6,0)</f>
        <v>ФЛ</v>
      </c>
      <c r="J85" t="str">
        <f>IF(AND(C85=0,I85="ФЛ"),G85*H85,"")</f>
        <v/>
      </c>
      <c r="K85" t="str">
        <f>IF(AND(C85&gt;0,E85="Нет показаний",I85="ФЛ"),G85*H85,"")</f>
        <v/>
      </c>
    </row>
    <row r="86" spans="1:11" x14ac:dyDescent="0.25">
      <c r="A86" s="7">
        <v>197799</v>
      </c>
      <c r="B86" s="7">
        <f>VLOOKUP(A86,'Лицевые счета'!$A$1:$K$4570,2,0)</f>
        <v>197198</v>
      </c>
      <c r="C86">
        <f>COUNTIF('ИПУ и ОКПУ'!$A$2:$A$3258,A86)</f>
        <v>0</v>
      </c>
      <c r="D86" t="str">
        <f>IF(C86&gt;0,VLOOKUP(A86,'ИПУ и ОКПУ'!$A$1:$O$3258,9,0),"")</f>
        <v/>
      </c>
      <c r="E86" t="str">
        <f>IF(C86&gt;0,IF(VLOOKUP(A86,'ИПУ и ОКПУ'!$A$1:$O$3258,14,0)="Нет показаний","Нет показаний",""),"")</f>
        <v/>
      </c>
      <c r="F86" t="str">
        <f>IF(AND(C86&gt;0),SUMIF('ИПУ и ОКПУ'!$A$2:$A$3258,A86,'ИПУ и ОКПУ'!$O$2:$O$3258),"")</f>
        <v/>
      </c>
      <c r="G86">
        <f>VLOOKUP(A86,'Лицевые счета'!$A$2:$K$4570,9,0)</f>
        <v>5</v>
      </c>
      <c r="H86">
        <f>VLOOKUP(A86,'Лицевые счета'!$A$2:$K$4570,10,0)</f>
        <v>62.3</v>
      </c>
      <c r="I86" t="str">
        <f>VLOOKUP(A86,'Лицевые счета'!$A$2:$K$4570,6,0)</f>
        <v>ФЛ</v>
      </c>
      <c r="J86">
        <f>IF(AND(C86=0,I86="ФЛ"),G86*H86,"")</f>
        <v>311.5</v>
      </c>
      <c r="K86" t="str">
        <f>IF(AND(C86&gt;0,E86="Нет показаний",I86="ФЛ"),G86*H86,"")</f>
        <v/>
      </c>
    </row>
    <row r="87" spans="1:11" x14ac:dyDescent="0.25">
      <c r="A87" s="7">
        <v>197849</v>
      </c>
      <c r="B87" s="7">
        <f>VLOOKUP(A87,'Лицевые счета'!$A$1:$K$4570,2,0)</f>
        <v>197202</v>
      </c>
      <c r="C87">
        <f>COUNTIF('ИПУ и ОКПУ'!$A$2:$A$3258,A87)</f>
        <v>1</v>
      </c>
      <c r="D87" t="str">
        <f>IF(C87&gt;0,VLOOKUP(A87,'ИПУ и ОКПУ'!$A$1:$O$3258,9,0),"")</f>
        <v>Одноставочный</v>
      </c>
      <c r="E87" t="str">
        <f>IF(C87&gt;0,IF(VLOOKUP(A87,'ИПУ и ОКПУ'!$A$1:$O$3258,14,0)="Нет показаний","Нет показаний",""),"")</f>
        <v/>
      </c>
      <c r="F87">
        <f>IF(AND(C87&gt;0),SUMIF('ИПУ и ОКПУ'!$A$2:$A$3258,A87,'ИПУ и ОКПУ'!$O$2:$O$3258),"")</f>
        <v>402</v>
      </c>
      <c r="G87">
        <f>VLOOKUP(A87,'Лицевые счета'!$A$2:$K$4570,9,0)</f>
        <v>5</v>
      </c>
      <c r="H87">
        <f>VLOOKUP(A87,'Лицевые счета'!$A$2:$K$4570,10,0)</f>
        <v>62.3</v>
      </c>
      <c r="I87" t="str">
        <f>VLOOKUP(A87,'Лицевые счета'!$A$2:$K$4570,6,0)</f>
        <v>ФЛ</v>
      </c>
      <c r="J87" t="str">
        <f>IF(AND(C87=0,I87="ФЛ"),G87*H87,"")</f>
        <v/>
      </c>
      <c r="K87" t="str">
        <f>IF(AND(C87&gt;0,E87="Нет показаний",I87="ФЛ"),G87*H87,"")</f>
        <v/>
      </c>
    </row>
    <row r="88" spans="1:11" x14ac:dyDescent="0.25">
      <c r="A88" s="7">
        <v>198326</v>
      </c>
      <c r="B88" s="7">
        <f>VLOOKUP(A88,'Лицевые счета'!$A$1:$K$4570,2,0)</f>
        <v>197251</v>
      </c>
      <c r="C88">
        <f>COUNTIF('ИПУ и ОКПУ'!$A$2:$A$3258,A88)</f>
        <v>0</v>
      </c>
      <c r="D88" t="str">
        <f>IF(C88&gt;0,VLOOKUP(A88,'ИПУ и ОКПУ'!$A$1:$O$3258,9,0),"")</f>
        <v/>
      </c>
      <c r="E88" t="str">
        <f>IF(C88&gt;0,IF(VLOOKUP(A88,'ИПУ и ОКПУ'!$A$1:$O$3258,14,0)="Нет показаний","Нет показаний",""),"")</f>
        <v/>
      </c>
      <c r="F88" t="str">
        <f>IF(AND(C88&gt;0),SUMIF('ИПУ и ОКПУ'!$A$2:$A$3258,A88,'ИПУ и ОКПУ'!$O$2:$O$3258),"")</f>
        <v/>
      </c>
      <c r="G88">
        <f>VLOOKUP(A88,'Лицевые счета'!$A$2:$K$4570,9,0)</f>
        <v>5</v>
      </c>
      <c r="H88">
        <f>VLOOKUP(A88,'Лицевые счета'!$A$2:$K$4570,10,0)</f>
        <v>56.9</v>
      </c>
      <c r="I88" t="str">
        <f>VLOOKUP(A88,'Лицевые счета'!$A$2:$K$4570,6,0)</f>
        <v>ФЛ</v>
      </c>
      <c r="J88">
        <f>IF(AND(C88=0,I88="ФЛ"),G88*H88,"")</f>
        <v>284.5</v>
      </c>
      <c r="K88" t="str">
        <f>IF(AND(C88&gt;0,E88="Нет показаний",I88="ФЛ"),G88*H88,"")</f>
        <v/>
      </c>
    </row>
    <row r="89" spans="1:11" x14ac:dyDescent="0.25">
      <c r="A89" s="7">
        <v>243000</v>
      </c>
      <c r="B89" s="7">
        <f>VLOOKUP(A89,'Лицевые счета'!$A$1:$K$4570,2,0)</f>
        <v>242668</v>
      </c>
      <c r="C89">
        <f>COUNTIF('ИПУ и ОКПУ'!$A$2:$A$3258,A89)</f>
        <v>1</v>
      </c>
      <c r="D89" t="str">
        <f>IF(C89&gt;0,VLOOKUP(A89,'ИПУ и ОКПУ'!$A$1:$O$3258,9,0),"")</f>
        <v>Одноставочный</v>
      </c>
      <c r="E89" t="str">
        <f>IF(C89&gt;0,IF(VLOOKUP(A89,'ИПУ и ОКПУ'!$A$1:$O$3258,14,0)="Нет показаний","Нет показаний",""),"")</f>
        <v/>
      </c>
      <c r="F89">
        <f>IF(AND(C89&gt;0),SUMIF('ИПУ и ОКПУ'!$A$2:$A$3258,A89,'ИПУ и ОКПУ'!$O$2:$O$3258),"")</f>
        <v>0</v>
      </c>
      <c r="G89">
        <f>VLOOKUP(A89,'Лицевые счета'!$A$2:$K$4570,9,0)</f>
        <v>5</v>
      </c>
      <c r="H89">
        <f>VLOOKUP(A89,'Лицевые счета'!$A$2:$K$4570,10,0)</f>
        <v>40.4</v>
      </c>
      <c r="I89" t="str">
        <f>VLOOKUP(A89,'Лицевые счета'!$A$2:$K$4570,6,0)</f>
        <v>ФЛ</v>
      </c>
      <c r="J89" t="str">
        <f>IF(AND(C89=0,I89="ФЛ"),G89*H89,"")</f>
        <v/>
      </c>
      <c r="K89" t="str">
        <f>IF(AND(C89&gt;0,E89="Нет показаний",I89="ФЛ"),G89*H89,"")</f>
        <v/>
      </c>
    </row>
    <row r="90" spans="1:11" x14ac:dyDescent="0.25">
      <c r="A90" s="7">
        <v>245224</v>
      </c>
      <c r="B90" s="7">
        <f>VLOOKUP(A90,'Лицевые счета'!$A$1:$K$4570,2,0)</f>
        <v>242771</v>
      </c>
      <c r="C90">
        <f>COUNTIF('ИПУ и ОКПУ'!$A$2:$A$3258,A90)</f>
        <v>1</v>
      </c>
      <c r="D90" t="str">
        <f>IF(C90&gt;0,VLOOKUP(A90,'ИПУ и ОКПУ'!$A$1:$O$3258,9,0),"")</f>
        <v>Одноставочный</v>
      </c>
      <c r="E90" t="str">
        <f>IF(C90&gt;0,IF(VLOOKUP(A90,'ИПУ и ОКПУ'!$A$1:$O$3258,14,0)="Нет показаний","Нет показаний",""),"")</f>
        <v>Нет показаний</v>
      </c>
      <c r="F90">
        <f>IF(AND(C90&gt;0),SUMIF('ИПУ и ОКПУ'!$A$2:$A$3258,A90,'ИПУ и ОКПУ'!$O$2:$O$3258),"")</f>
        <v>0</v>
      </c>
      <c r="G90">
        <f>VLOOKUP(A90,'Лицевые счета'!$A$2:$K$4570,9,0)</f>
        <v>5</v>
      </c>
      <c r="H90">
        <f>VLOOKUP(A90,'Лицевые счета'!$A$2:$K$4570,10,0)</f>
        <v>40.4</v>
      </c>
      <c r="I90" t="str">
        <f>VLOOKUP(A90,'Лицевые счета'!$A$2:$K$4570,6,0)</f>
        <v>ФЛ</v>
      </c>
      <c r="J90" t="str">
        <f>IF(AND(C90=0,I90="ФЛ"),G90*H90,"")</f>
        <v/>
      </c>
      <c r="K90">
        <f>IF(AND(C90&gt;0,E90="Нет показаний",I90="ФЛ"),G90*H90,"")</f>
        <v>202</v>
      </c>
    </row>
    <row r="91" spans="1:11" x14ac:dyDescent="0.25">
      <c r="A91" s="7">
        <v>247404</v>
      </c>
      <c r="B91" s="7">
        <f>VLOOKUP(A91,'Лицевые счета'!$A$1:$K$4570,2,0)</f>
        <v>242881</v>
      </c>
      <c r="C91">
        <f>COUNTIF('ИПУ и ОКПУ'!$A$2:$A$3258,A91)</f>
        <v>1</v>
      </c>
      <c r="D91" t="str">
        <f>IF(C91&gt;0,VLOOKUP(A91,'ИПУ и ОКПУ'!$A$1:$O$3258,9,0),"")</f>
        <v>Одноставочный</v>
      </c>
      <c r="E91" t="str">
        <f>IF(C91&gt;0,IF(VLOOKUP(A91,'ИПУ и ОКПУ'!$A$1:$O$3258,14,0)="Нет показаний","Нет показаний",""),"")</f>
        <v/>
      </c>
      <c r="F91">
        <f>IF(AND(C91&gt;0),SUMIF('ИПУ и ОКПУ'!$A$2:$A$3258,A91,'ИПУ и ОКПУ'!$O$2:$O$3258),"")</f>
        <v>0</v>
      </c>
      <c r="G91">
        <f>VLOOKUP(A91,'Лицевые счета'!$A$2:$K$4570,9,0)</f>
        <v>5</v>
      </c>
      <c r="H91">
        <f>VLOOKUP(A91,'Лицевые счета'!$A$2:$K$4570,10,0)</f>
        <v>40.4</v>
      </c>
      <c r="I91" t="str">
        <f>VLOOKUP(A91,'Лицевые счета'!$A$2:$K$4570,6,0)</f>
        <v>ФЛ</v>
      </c>
      <c r="J91" t="str">
        <f>IF(AND(C91=0,I91="ФЛ"),G91*H91,"")</f>
        <v/>
      </c>
      <c r="K91" t="str">
        <f>IF(AND(C91&gt;0,E91="Нет показаний",I91="ФЛ"),G91*H91,"")</f>
        <v/>
      </c>
    </row>
    <row r="92" spans="1:11" x14ac:dyDescent="0.25">
      <c r="A92" s="7">
        <v>247426</v>
      </c>
      <c r="B92" s="7">
        <f>VLOOKUP(A92,'Лицевые счета'!$A$1:$K$4570,2,0)</f>
        <v>242884</v>
      </c>
      <c r="C92">
        <f>COUNTIF('ИПУ и ОКПУ'!$A$2:$A$3258,A92)</f>
        <v>1</v>
      </c>
      <c r="D92" t="str">
        <f>IF(C92&gt;0,VLOOKUP(A92,'ИПУ и ОКПУ'!$A$1:$O$3258,9,0),"")</f>
        <v>Одноставочный</v>
      </c>
      <c r="E92" t="str">
        <f>IF(C92&gt;0,IF(VLOOKUP(A92,'ИПУ и ОКПУ'!$A$1:$O$3258,14,0)="Нет показаний","Нет показаний",""),"")</f>
        <v/>
      </c>
      <c r="F92">
        <f>IF(AND(C92&gt;0),SUMIF('ИПУ и ОКПУ'!$A$2:$A$3258,A92,'ИПУ и ОКПУ'!$O$2:$O$3258),"")</f>
        <v>90</v>
      </c>
      <c r="G92">
        <f>VLOOKUP(A92,'Лицевые счета'!$A$2:$K$4570,9,0)</f>
        <v>5</v>
      </c>
      <c r="H92">
        <f>VLOOKUP(A92,'Лицевые счета'!$A$2:$K$4570,10,0)</f>
        <v>45.7</v>
      </c>
      <c r="I92" t="str">
        <f>VLOOKUP(A92,'Лицевые счета'!$A$2:$K$4570,6,0)</f>
        <v>ФЛ</v>
      </c>
      <c r="J92" t="str">
        <f>IF(AND(C92=0,I92="ФЛ"),G92*H92,"")</f>
        <v/>
      </c>
      <c r="K92" t="str">
        <f>IF(AND(C92&gt;0,E92="Нет показаний",I92="ФЛ"),G92*H92,"")</f>
        <v/>
      </c>
    </row>
    <row r="93" spans="1:11" x14ac:dyDescent="0.25">
      <c r="A93" s="7">
        <v>250441</v>
      </c>
      <c r="B93" s="7">
        <f>VLOOKUP(A93,'Лицевые счета'!$A$1:$K$4570,2,0)</f>
        <v>250391</v>
      </c>
      <c r="C93">
        <f>COUNTIF('ИПУ и ОКПУ'!$A$2:$A$3258,A93)</f>
        <v>1</v>
      </c>
      <c r="D93" t="str">
        <f>IF(C93&gt;0,VLOOKUP(A93,'ИПУ и ОКПУ'!$A$1:$O$3258,9,0),"")</f>
        <v>Одноставочный</v>
      </c>
      <c r="E93" t="str">
        <f>IF(C93&gt;0,IF(VLOOKUP(A93,'ИПУ и ОКПУ'!$A$1:$O$3258,14,0)="Нет показаний","Нет показаний",""),"")</f>
        <v/>
      </c>
      <c r="F93">
        <f>IF(AND(C93&gt;0),SUMIF('ИПУ и ОКПУ'!$A$2:$A$3258,A93,'ИПУ и ОКПУ'!$O$2:$O$3258),"")</f>
        <v>265</v>
      </c>
      <c r="G93">
        <f>VLOOKUP(A93,'Лицевые счета'!$A$2:$K$4570,9,0)</f>
        <v>5</v>
      </c>
      <c r="H93">
        <f>VLOOKUP(A93,'Лицевые счета'!$A$2:$K$4570,10,0)</f>
        <v>40.4</v>
      </c>
      <c r="I93" t="str">
        <f>VLOOKUP(A93,'Лицевые счета'!$A$2:$K$4570,6,0)</f>
        <v>ФЛ</v>
      </c>
      <c r="J93" t="str">
        <f>IF(AND(C93=0,I93="ФЛ"),G93*H93,"")</f>
        <v/>
      </c>
      <c r="K93" t="str">
        <f>IF(AND(C93&gt;0,E93="Нет показаний",I93="ФЛ"),G93*H93,"")</f>
        <v/>
      </c>
    </row>
    <row r="94" spans="1:11" x14ac:dyDescent="0.25">
      <c r="A94" s="7">
        <v>258584</v>
      </c>
      <c r="B94" s="7">
        <f>VLOOKUP(A94,'Лицевые счета'!$A$1:$K$4570,2,0)</f>
        <v>258550</v>
      </c>
      <c r="C94">
        <f>COUNTIF('ИПУ и ОКПУ'!$A$2:$A$3258,A94)</f>
        <v>1</v>
      </c>
      <c r="D94" t="str">
        <f>IF(C94&gt;0,VLOOKUP(A94,'ИПУ и ОКПУ'!$A$1:$O$3258,9,0),"")</f>
        <v>Одноставочный</v>
      </c>
      <c r="E94" t="str">
        <f>IF(C94&gt;0,IF(VLOOKUP(A94,'ИПУ и ОКПУ'!$A$1:$O$3258,14,0)="Нет показаний","Нет показаний",""),"")</f>
        <v/>
      </c>
      <c r="F94">
        <f>IF(AND(C94&gt;0),SUMIF('ИПУ и ОКПУ'!$A$2:$A$3258,A94,'ИПУ и ОКПУ'!$O$2:$O$3258),"")</f>
        <v>76</v>
      </c>
      <c r="G94">
        <f>VLOOKUP(A94,'Лицевые счета'!$A$2:$K$4570,9,0)</f>
        <v>5</v>
      </c>
      <c r="H94">
        <f>VLOOKUP(A94,'Лицевые счета'!$A$2:$K$4570,10,0)</f>
        <v>56.9</v>
      </c>
      <c r="I94" t="str">
        <f>VLOOKUP(A94,'Лицевые счета'!$A$2:$K$4570,6,0)</f>
        <v>ФЛ</v>
      </c>
      <c r="J94" t="str">
        <f>IF(AND(C94=0,I94="ФЛ"),G94*H94,"")</f>
        <v/>
      </c>
      <c r="K94" t="str">
        <f>IF(AND(C94&gt;0,E94="Нет показаний",I94="ФЛ"),G94*H94,"")</f>
        <v/>
      </c>
    </row>
    <row r="95" spans="1:11" x14ac:dyDescent="0.25">
      <c r="A95" s="7">
        <v>258776</v>
      </c>
      <c r="B95" s="7">
        <f>VLOOKUP(A95,'Лицевые счета'!$A$1:$K$4570,2,0)</f>
        <v>258762</v>
      </c>
      <c r="C95">
        <f>COUNTIF('ИПУ и ОКПУ'!$A$2:$A$3258,A95)</f>
        <v>1</v>
      </c>
      <c r="D95" t="str">
        <f>IF(C95&gt;0,VLOOKUP(A95,'ИПУ и ОКПУ'!$A$1:$O$3258,9,0),"")</f>
        <v>Одноставочный</v>
      </c>
      <c r="E95" t="str">
        <f>IF(C95&gt;0,IF(VLOOKUP(A95,'ИПУ и ОКПУ'!$A$1:$O$3258,14,0)="Нет показаний","Нет показаний",""),"")</f>
        <v>Нет показаний</v>
      </c>
      <c r="F95">
        <f>IF(AND(C95&gt;0),SUMIF('ИПУ и ОКПУ'!$A$2:$A$3258,A95,'ИПУ и ОКПУ'!$O$2:$O$3258),"")</f>
        <v>0</v>
      </c>
      <c r="G95">
        <f>VLOOKUP(A95,'Лицевые счета'!$A$2:$K$4570,9,0)</f>
        <v>5</v>
      </c>
      <c r="H95">
        <f>VLOOKUP(A95,'Лицевые счета'!$A$2:$K$4570,10,0)</f>
        <v>40.4</v>
      </c>
      <c r="I95" t="str">
        <f>VLOOKUP(A95,'Лицевые счета'!$A$2:$K$4570,6,0)</f>
        <v>ФЛ</v>
      </c>
      <c r="J95" t="str">
        <f>IF(AND(C95=0,I95="ФЛ"),G95*H95,"")</f>
        <v/>
      </c>
      <c r="K95">
        <f>IF(AND(C95&gt;0,E95="Нет показаний",I95="ФЛ"),G95*H95,"")</f>
        <v>202</v>
      </c>
    </row>
    <row r="96" spans="1:11" x14ac:dyDescent="0.25">
      <c r="A96" s="7">
        <v>273157</v>
      </c>
      <c r="B96" s="7">
        <f>VLOOKUP(A96,'Лицевые счета'!$A$1:$K$4570,2,0)</f>
        <v>272990</v>
      </c>
      <c r="C96">
        <f>COUNTIF('ИПУ и ОКПУ'!$A$2:$A$3258,A96)</f>
        <v>1</v>
      </c>
      <c r="D96" t="str">
        <f>IF(C96&gt;0,VLOOKUP(A96,'ИПУ и ОКПУ'!$A$1:$O$3258,9,0),"")</f>
        <v>Одноставочный</v>
      </c>
      <c r="E96" t="str">
        <f>IF(C96&gt;0,IF(VLOOKUP(A96,'ИПУ и ОКПУ'!$A$1:$O$3258,14,0)="Нет показаний","Нет показаний",""),"")</f>
        <v>Нет показаний</v>
      </c>
      <c r="F96">
        <f>IF(AND(C96&gt;0),SUMIF('ИПУ и ОКПУ'!$A$2:$A$3258,A96,'ИПУ и ОКПУ'!$O$2:$O$3258),"")</f>
        <v>0</v>
      </c>
      <c r="G96">
        <f>VLOOKUP(A96,'Лицевые счета'!$A$2:$K$4570,9,0)</f>
        <v>5</v>
      </c>
      <c r="H96">
        <f>VLOOKUP(A96,'Лицевые счета'!$A$2:$K$4570,10,0)</f>
        <v>40.4</v>
      </c>
      <c r="I96" t="str">
        <f>VLOOKUP(A96,'Лицевые счета'!$A$2:$K$4570,6,0)</f>
        <v>ФЛ</v>
      </c>
      <c r="J96" t="str">
        <f>IF(AND(C96=0,I96="ФЛ"),G96*H96,"")</f>
        <v/>
      </c>
      <c r="K96">
        <f>IF(AND(C96&gt;0,E96="Нет показаний",I96="ФЛ"),G96*H96,"")</f>
        <v>202</v>
      </c>
    </row>
    <row r="97" spans="1:11" x14ac:dyDescent="0.25">
      <c r="A97" s="7">
        <v>287569</v>
      </c>
      <c r="B97" s="7">
        <f>VLOOKUP(A97,'Лицевые счета'!$A$1:$K$4570,2,0)</f>
        <v>275472</v>
      </c>
      <c r="C97">
        <f>COUNTIF('ИПУ и ОКПУ'!$A$2:$A$3258,A97)</f>
        <v>1</v>
      </c>
      <c r="D97" t="str">
        <f>IF(C97&gt;0,VLOOKUP(A97,'ИПУ и ОКПУ'!$A$1:$O$3258,9,0),"")</f>
        <v>Одноставочный</v>
      </c>
      <c r="E97" t="str">
        <f>IF(C97&gt;0,IF(VLOOKUP(A97,'ИПУ и ОКПУ'!$A$1:$O$3258,14,0)="Нет показаний","Нет показаний",""),"")</f>
        <v/>
      </c>
      <c r="F97">
        <f>IF(AND(C97&gt;0),SUMIF('ИПУ и ОКПУ'!$A$2:$A$3258,A97,'ИПУ и ОКПУ'!$O$2:$O$3258),"")</f>
        <v>235</v>
      </c>
      <c r="G97">
        <f>VLOOKUP(A97,'Лицевые счета'!$A$2:$K$4570,9,0)</f>
        <v>5</v>
      </c>
      <c r="H97">
        <f>VLOOKUP(A97,'Лицевые счета'!$A$2:$K$4570,10,0)</f>
        <v>56.9</v>
      </c>
      <c r="I97" t="str">
        <f>VLOOKUP(A97,'Лицевые счета'!$A$2:$K$4570,6,0)</f>
        <v>ФЛ</v>
      </c>
      <c r="J97" t="str">
        <f>IF(AND(C97=0,I97="ФЛ"),G97*H97,"")</f>
        <v/>
      </c>
      <c r="K97" t="str">
        <f>IF(AND(C97&gt;0,E97="Нет показаний",I97="ФЛ"),G97*H97,"")</f>
        <v/>
      </c>
    </row>
    <row r="98" spans="1:11" x14ac:dyDescent="0.25">
      <c r="A98" s="7">
        <v>347646</v>
      </c>
      <c r="B98" s="7">
        <f>VLOOKUP(A98,'Лицевые счета'!$A$1:$K$4570,2,0)</f>
        <v>58315</v>
      </c>
      <c r="C98">
        <f>COUNTIF('ИПУ и ОКПУ'!$A$2:$A$3258,A98)</f>
        <v>2</v>
      </c>
      <c r="D98" t="str">
        <f>IF(C98&gt;0,VLOOKUP(A98,'ИПУ и ОКПУ'!$A$1:$O$3258,9,0),"")</f>
        <v>Одноставочный</v>
      </c>
      <c r="E98" t="str">
        <f>IF(C98&gt;0,IF(VLOOKUP(A98,'ИПУ и ОКПУ'!$A$1:$O$3258,14,0)="Нет показаний","Нет показаний",""),"")</f>
        <v/>
      </c>
      <c r="F98">
        <f>IF(AND(C98&gt;0),SUMIF('ИПУ и ОКПУ'!$A$2:$A$3258,A98,'ИПУ и ОКПУ'!$O$2:$O$3258),"")</f>
        <v>211</v>
      </c>
      <c r="G98">
        <f>VLOOKUP(A98,'Лицевые счета'!$A$2:$K$4570,9,0)</f>
        <v>5</v>
      </c>
      <c r="H98">
        <f>VLOOKUP(A98,'Лицевые счета'!$A$2:$K$4570,10,0)</f>
        <v>31.3</v>
      </c>
      <c r="I98" t="str">
        <f>VLOOKUP(A98,'Лицевые счета'!$A$2:$K$4570,6,0)</f>
        <v>ФЛ</v>
      </c>
      <c r="J98" t="str">
        <f>IF(AND(C98=0,I98="ФЛ"),G98*H98,"")</f>
        <v/>
      </c>
      <c r="K98" t="str">
        <f>IF(AND(C98&gt;0,E98="Нет показаний",I98="ФЛ"),G98*H98,"")</f>
        <v/>
      </c>
    </row>
    <row r="99" spans="1:11" x14ac:dyDescent="0.25">
      <c r="A99" s="7">
        <v>375896</v>
      </c>
      <c r="B99" s="7">
        <f>VLOOKUP(A99,'Лицевые счета'!$A$1:$K$4570,2,0)</f>
        <v>349549</v>
      </c>
      <c r="C99">
        <f>COUNTIF('ИПУ и ОКПУ'!$A$2:$A$3258,A99)</f>
        <v>1</v>
      </c>
      <c r="D99" t="str">
        <f>IF(C99&gt;0,VLOOKUP(A99,'ИПУ и ОКПУ'!$A$1:$O$3258,9,0),"")</f>
        <v>Одноставочный</v>
      </c>
      <c r="E99" t="str">
        <f>IF(C99&gt;0,IF(VLOOKUP(A99,'ИПУ и ОКПУ'!$A$1:$O$3258,14,0)="Нет показаний","Нет показаний",""),"")</f>
        <v/>
      </c>
      <c r="F99">
        <f>IF(AND(C99&gt;0),SUMIF('ИПУ и ОКПУ'!$A$2:$A$3258,A99,'ИПУ и ОКПУ'!$O$2:$O$3258),"")</f>
        <v>267</v>
      </c>
      <c r="G99">
        <f>VLOOKUP(A99,'Лицевые счета'!$A$2:$K$4570,9,0)</f>
        <v>5</v>
      </c>
      <c r="H99">
        <f>VLOOKUP(A99,'Лицевые счета'!$A$2:$K$4570,10,0)</f>
        <v>45.7</v>
      </c>
      <c r="I99" t="str">
        <f>VLOOKUP(A99,'Лицевые счета'!$A$2:$K$4570,6,0)</f>
        <v>ФЛ</v>
      </c>
      <c r="J99" t="str">
        <f>IF(AND(C99=0,I99="ФЛ"),G99*H99,"")</f>
        <v/>
      </c>
      <c r="K99" t="str">
        <f>IF(AND(C99&gt;0,E99="Нет показаний",I99="ФЛ"),G99*H99,"")</f>
        <v/>
      </c>
    </row>
    <row r="100" spans="1:11" x14ac:dyDescent="0.25">
      <c r="A100" s="7">
        <v>375901</v>
      </c>
      <c r="B100" s="7">
        <f>VLOOKUP(A100,'Лицевые счета'!$A$1:$K$4570,2,0)</f>
        <v>349549</v>
      </c>
      <c r="C100">
        <f>COUNTIF('ИПУ и ОКПУ'!$A$2:$A$3258,A100)</f>
        <v>1</v>
      </c>
      <c r="D100" t="str">
        <f>IF(C100&gt;0,VLOOKUP(A100,'ИПУ и ОКПУ'!$A$1:$O$3258,9,0),"")</f>
        <v>Одноставочный</v>
      </c>
      <c r="E100" t="str">
        <f>IF(C100&gt;0,IF(VLOOKUP(A100,'ИПУ и ОКПУ'!$A$1:$O$3258,14,0)="Нет показаний","Нет показаний",""),"")</f>
        <v/>
      </c>
      <c r="F100">
        <f>IF(AND(C100&gt;0),SUMIF('ИПУ и ОКПУ'!$A$2:$A$3258,A100,'ИПУ и ОКПУ'!$O$2:$O$3258),"")</f>
        <v>286</v>
      </c>
      <c r="G100">
        <f>VLOOKUP(A100,'Лицевые счета'!$A$2:$K$4570,9,0)</f>
        <v>5</v>
      </c>
      <c r="H100">
        <f>VLOOKUP(A100,'Лицевые счета'!$A$2:$K$4570,10,0)</f>
        <v>40.4</v>
      </c>
      <c r="I100" t="str">
        <f>VLOOKUP(A100,'Лицевые счета'!$A$2:$K$4570,6,0)</f>
        <v>ФЛ</v>
      </c>
      <c r="J100" t="str">
        <f>IF(AND(C100=0,I100="ФЛ"),G100*H100,"")</f>
        <v/>
      </c>
      <c r="K100" t="str">
        <f>IF(AND(C100&gt;0,E100="Нет показаний",I100="ФЛ"),G100*H100,"")</f>
        <v/>
      </c>
    </row>
    <row r="101" spans="1:11" x14ac:dyDescent="0.25">
      <c r="A101" s="7">
        <v>399188</v>
      </c>
      <c r="B101" s="7">
        <f>VLOOKUP(A101,'Лицевые счета'!$A$1:$K$4570,2,0)</f>
        <v>349628</v>
      </c>
      <c r="C101">
        <f>COUNTIF('ИПУ и ОКПУ'!$A$2:$A$3258,A101)</f>
        <v>1</v>
      </c>
      <c r="D101" t="str">
        <f>IF(C101&gt;0,VLOOKUP(A101,'ИПУ и ОКПУ'!$A$1:$O$3258,9,0),"")</f>
        <v>Одноставочный</v>
      </c>
      <c r="E101" t="str">
        <f>IF(C101&gt;0,IF(VLOOKUP(A101,'ИПУ и ОКПУ'!$A$1:$O$3258,14,0)="Нет показаний","Нет показаний",""),"")</f>
        <v/>
      </c>
      <c r="F101">
        <f>IF(AND(C101&gt;0),SUMIF('ИПУ и ОКПУ'!$A$2:$A$3258,A101,'ИПУ и ОКПУ'!$O$2:$O$3258),"")</f>
        <v>60</v>
      </c>
      <c r="G101">
        <f>VLOOKUP(A101,'Лицевые счета'!$A$2:$K$4570,9,0)</f>
        <v>5</v>
      </c>
      <c r="H101">
        <f>VLOOKUP(A101,'Лицевые счета'!$A$2:$K$4570,10,0)</f>
        <v>45.7</v>
      </c>
      <c r="I101" t="str">
        <f>VLOOKUP(A101,'Лицевые счета'!$A$2:$K$4570,6,0)</f>
        <v>ФЛ</v>
      </c>
      <c r="J101" t="str">
        <f>IF(AND(C101=0,I101="ФЛ"),G101*H101,"")</f>
        <v/>
      </c>
      <c r="K101" t="str">
        <f>IF(AND(C101&gt;0,E101="Нет показаний",I101="ФЛ"),G101*H101,"")</f>
        <v/>
      </c>
    </row>
    <row r="102" spans="1:11" x14ac:dyDescent="0.25">
      <c r="A102" s="7">
        <v>399190</v>
      </c>
      <c r="B102" s="7">
        <f>VLOOKUP(A102,'Лицевые счета'!$A$1:$K$4570,2,0)</f>
        <v>349628</v>
      </c>
      <c r="C102">
        <f>COUNTIF('ИПУ и ОКПУ'!$A$2:$A$3258,A102)</f>
        <v>1</v>
      </c>
      <c r="D102" t="str">
        <f>IF(C102&gt;0,VLOOKUP(A102,'ИПУ и ОКПУ'!$A$1:$O$3258,9,0),"")</f>
        <v>Одноставочный</v>
      </c>
      <c r="E102" t="str">
        <f>IF(C102&gt;0,IF(VLOOKUP(A102,'ИПУ и ОКПУ'!$A$1:$O$3258,14,0)="Нет показаний","Нет показаний",""),"")</f>
        <v/>
      </c>
      <c r="F102">
        <f>IF(AND(C102&gt;0),SUMIF('ИПУ и ОКПУ'!$A$2:$A$3258,A102,'ИПУ и ОКПУ'!$O$2:$O$3258),"")</f>
        <v>186</v>
      </c>
      <c r="G102">
        <f>VLOOKUP(A102,'Лицевые счета'!$A$2:$K$4570,9,0)</f>
        <v>5</v>
      </c>
      <c r="H102">
        <f>VLOOKUP(A102,'Лицевые счета'!$A$2:$K$4570,10,0)</f>
        <v>40.4</v>
      </c>
      <c r="I102" t="str">
        <f>VLOOKUP(A102,'Лицевые счета'!$A$2:$K$4570,6,0)</f>
        <v>ФЛ</v>
      </c>
      <c r="J102" t="str">
        <f>IF(AND(C102=0,I102="ФЛ"),G102*H102,"")</f>
        <v/>
      </c>
      <c r="K102" t="str">
        <f>IF(AND(C102&gt;0,E102="Нет показаний",I102="ФЛ"),G102*H102,"")</f>
        <v/>
      </c>
    </row>
    <row r="103" spans="1:11" x14ac:dyDescent="0.25">
      <c r="A103" s="7">
        <v>400270</v>
      </c>
      <c r="B103" s="7">
        <f>VLOOKUP(A103,'Лицевые счета'!$A$1:$K$4570,2,0)</f>
        <v>349561</v>
      </c>
      <c r="C103">
        <f>COUNTIF('ИПУ и ОКПУ'!$A$2:$A$3258,A103)</f>
        <v>1</v>
      </c>
      <c r="D103" t="str">
        <f>IF(C103&gt;0,VLOOKUP(A103,'ИПУ и ОКПУ'!$A$1:$O$3258,9,0),"")</f>
        <v>Одноставочный</v>
      </c>
      <c r="E103" t="str">
        <f>IF(C103&gt;0,IF(VLOOKUP(A103,'ИПУ и ОКПУ'!$A$1:$O$3258,14,0)="Нет показаний","Нет показаний",""),"")</f>
        <v/>
      </c>
      <c r="F103">
        <f>IF(AND(C103&gt;0),SUMIF('ИПУ и ОКПУ'!$A$2:$A$3258,A103,'ИПУ и ОКПУ'!$O$2:$O$3258),"")</f>
        <v>217</v>
      </c>
      <c r="G103">
        <f>VLOOKUP(A103,'Лицевые счета'!$A$2:$K$4570,9,0)</f>
        <v>5</v>
      </c>
      <c r="H103">
        <f>VLOOKUP(A103,'Лицевые счета'!$A$2:$K$4570,10,0)</f>
        <v>49.4</v>
      </c>
      <c r="I103" t="str">
        <f>VLOOKUP(A103,'Лицевые счета'!$A$2:$K$4570,6,0)</f>
        <v>ФЛ</v>
      </c>
      <c r="J103" t="str">
        <f>IF(AND(C103=0,I103="ФЛ"),G103*H103,"")</f>
        <v/>
      </c>
      <c r="K103" t="str">
        <f>IF(AND(C103&gt;0,E103="Нет показаний",I103="ФЛ"),G103*H103,"")</f>
        <v/>
      </c>
    </row>
    <row r="104" spans="1:11" x14ac:dyDescent="0.25">
      <c r="A104" s="7">
        <v>406508</v>
      </c>
      <c r="B104" s="7">
        <f>VLOOKUP(A104,'Лицевые счета'!$A$1:$K$4570,2,0)</f>
        <v>349683</v>
      </c>
      <c r="C104">
        <f>COUNTIF('ИПУ и ОКПУ'!$A$2:$A$3258,A104)</f>
        <v>0</v>
      </c>
      <c r="D104" t="str">
        <f>IF(C104&gt;0,VLOOKUP(A104,'ИПУ и ОКПУ'!$A$1:$O$3258,9,0),"")</f>
        <v/>
      </c>
      <c r="E104" t="str">
        <f>IF(C104&gt;0,IF(VLOOKUP(A104,'ИПУ и ОКПУ'!$A$1:$O$3258,14,0)="Нет показаний","Нет показаний",""),"")</f>
        <v/>
      </c>
      <c r="F104" t="str">
        <f>IF(AND(C104&gt;0),SUMIF('ИПУ и ОКПУ'!$A$2:$A$3258,A104,'ИПУ и ОКПУ'!$O$2:$O$3258),"")</f>
        <v/>
      </c>
      <c r="G104">
        <f>VLOOKUP(A104,'Лицевые счета'!$A$2:$K$4570,9,0)</f>
        <v>5</v>
      </c>
      <c r="H104">
        <f>VLOOKUP(A104,'Лицевые счета'!$A$2:$K$4570,10,0)</f>
        <v>31.3</v>
      </c>
      <c r="I104" t="str">
        <f>VLOOKUP(A104,'Лицевые счета'!$A$2:$K$4570,6,0)</f>
        <v>ФЛ</v>
      </c>
      <c r="J104">
        <f>IF(AND(C104=0,I104="ФЛ"),G104*H104,"")</f>
        <v>156.5</v>
      </c>
      <c r="K104" t="str">
        <f>IF(AND(C104&gt;0,E104="Нет показаний",I104="ФЛ"),G104*H104,"")</f>
        <v/>
      </c>
    </row>
    <row r="105" spans="1:11" x14ac:dyDescent="0.25">
      <c r="A105" s="7">
        <v>425630</v>
      </c>
      <c r="B105" s="7">
        <f>VLOOKUP(A105,'Лицевые счета'!$A$1:$K$4570,2,0)</f>
        <v>425338</v>
      </c>
      <c r="C105">
        <f>COUNTIF('ИПУ и ОКПУ'!$A$2:$A$3258,A105)</f>
        <v>1</v>
      </c>
      <c r="D105" t="str">
        <f>IF(C105&gt;0,VLOOKUP(A105,'ИПУ и ОКПУ'!$A$1:$O$3258,9,0),"")</f>
        <v>Одноставочный</v>
      </c>
      <c r="E105" t="str">
        <f>IF(C105&gt;0,IF(VLOOKUP(A105,'ИПУ и ОКПУ'!$A$1:$O$3258,14,0)="Нет показаний","Нет показаний",""),"")</f>
        <v/>
      </c>
      <c r="F105">
        <f>IF(AND(C105&gt;0),SUMIF('ИПУ и ОКПУ'!$A$2:$A$3258,A105,'ИПУ и ОКПУ'!$O$2:$O$3258),"")</f>
        <v>265</v>
      </c>
      <c r="G105">
        <f>VLOOKUP(A105,'Лицевые счета'!$A$2:$K$4570,9,0)</f>
        <v>5</v>
      </c>
      <c r="H105">
        <f>VLOOKUP(A105,'Лицевые счета'!$A$2:$K$4570,10,0)</f>
        <v>45.7</v>
      </c>
      <c r="I105" t="str">
        <f>VLOOKUP(A105,'Лицевые счета'!$A$2:$K$4570,6,0)</f>
        <v>ФЛ</v>
      </c>
      <c r="J105" t="str">
        <f>IF(AND(C105=0,I105="ФЛ"),G105*H105,"")</f>
        <v/>
      </c>
      <c r="K105" t="str">
        <f>IF(AND(C105&gt;0,E105="Нет показаний",I105="ФЛ"),G105*H105,"")</f>
        <v/>
      </c>
    </row>
    <row r="106" spans="1:11" x14ac:dyDescent="0.25">
      <c r="A106" s="7">
        <v>425634</v>
      </c>
      <c r="B106" s="7">
        <f>VLOOKUP(A106,'Лицевые счета'!$A$1:$K$4570,2,0)</f>
        <v>425338</v>
      </c>
      <c r="C106">
        <f>COUNTIF('ИПУ и ОКПУ'!$A$2:$A$3258,A106)</f>
        <v>1</v>
      </c>
      <c r="D106" t="str">
        <f>IF(C106&gt;0,VLOOKUP(A106,'ИПУ и ОКПУ'!$A$1:$O$3258,9,0),"")</f>
        <v>Одноставочный</v>
      </c>
      <c r="E106" t="str">
        <f>IF(C106&gt;0,IF(VLOOKUP(A106,'ИПУ и ОКПУ'!$A$1:$O$3258,14,0)="Нет показаний","Нет показаний",""),"")</f>
        <v/>
      </c>
      <c r="F106">
        <f>IF(AND(C106&gt;0),SUMIF('ИПУ и ОКПУ'!$A$2:$A$3258,A106,'ИПУ и ОКПУ'!$O$2:$O$3258),"")</f>
        <v>590</v>
      </c>
      <c r="G106">
        <f>VLOOKUP(A106,'Лицевые счета'!$A$2:$K$4570,9,0)</f>
        <v>5</v>
      </c>
      <c r="H106">
        <f>VLOOKUP(A106,'Лицевые счета'!$A$2:$K$4570,10,0)</f>
        <v>45.7</v>
      </c>
      <c r="I106" t="str">
        <f>VLOOKUP(A106,'Лицевые счета'!$A$2:$K$4570,6,0)</f>
        <v>ФЛ</v>
      </c>
      <c r="J106" t="str">
        <f>IF(AND(C106=0,I106="ФЛ"),G106*H106,"")</f>
        <v/>
      </c>
      <c r="K106" t="str">
        <f>IF(AND(C106&gt;0,E106="Нет показаний",I106="ФЛ"),G106*H106,"")</f>
        <v/>
      </c>
    </row>
    <row r="107" spans="1:11" x14ac:dyDescent="0.25">
      <c r="A107" s="7">
        <v>431745</v>
      </c>
      <c r="B107" s="7">
        <f>VLOOKUP(A107,'Лицевые счета'!$A$1:$K$4570,2,0)</f>
        <v>431277</v>
      </c>
      <c r="C107">
        <f>COUNTIF('ИПУ и ОКПУ'!$A$2:$A$3258,A107)</f>
        <v>1</v>
      </c>
      <c r="D107" t="str">
        <f>IF(C107&gt;0,VLOOKUP(A107,'ИПУ и ОКПУ'!$A$1:$O$3258,9,0),"")</f>
        <v>Одноставочный</v>
      </c>
      <c r="E107" t="str">
        <f>IF(C107&gt;0,IF(VLOOKUP(A107,'ИПУ и ОКПУ'!$A$1:$O$3258,14,0)="Нет показаний","Нет показаний",""),"")</f>
        <v/>
      </c>
      <c r="F107">
        <f>IF(AND(C107&gt;0),SUMIF('ИПУ и ОКПУ'!$A$2:$A$3258,A107,'ИПУ и ОКПУ'!$O$2:$O$3258),"")</f>
        <v>200</v>
      </c>
      <c r="G107">
        <f>VLOOKUP(A107,'Лицевые счета'!$A$2:$K$4570,9,0)</f>
        <v>5</v>
      </c>
      <c r="H107">
        <f>VLOOKUP(A107,'Лицевые счета'!$A$2:$K$4570,10,0)</f>
        <v>45.7</v>
      </c>
      <c r="I107" t="str">
        <f>VLOOKUP(A107,'Лицевые счета'!$A$2:$K$4570,6,0)</f>
        <v>ФЛ</v>
      </c>
      <c r="J107" t="str">
        <f>IF(AND(C107=0,I107="ФЛ"),G107*H107,"")</f>
        <v/>
      </c>
      <c r="K107" t="str">
        <f>IF(AND(C107&gt;0,E107="Нет показаний",I107="ФЛ"),G107*H107,"")</f>
        <v/>
      </c>
    </row>
    <row r="108" spans="1:11" x14ac:dyDescent="0.25">
      <c r="A108" s="7">
        <v>431854</v>
      </c>
      <c r="B108" s="7">
        <f>VLOOKUP(A108,'Лицевые счета'!$A$1:$K$4570,2,0)</f>
        <v>431283</v>
      </c>
      <c r="C108">
        <f>COUNTIF('ИПУ и ОКПУ'!$A$2:$A$3258,A108)</f>
        <v>1</v>
      </c>
      <c r="D108" t="str">
        <f>IF(C108&gt;0,VLOOKUP(A108,'ИПУ и ОКПУ'!$A$1:$O$3258,9,0),"")</f>
        <v>Одноставочный</v>
      </c>
      <c r="E108" t="str">
        <f>IF(C108&gt;0,IF(VLOOKUP(A108,'ИПУ и ОКПУ'!$A$1:$O$3258,14,0)="Нет показаний","Нет показаний",""),"")</f>
        <v/>
      </c>
      <c r="F108">
        <f>IF(AND(C108&gt;0),SUMIF('ИПУ и ОКПУ'!$A$2:$A$3258,A108,'ИПУ и ОКПУ'!$O$2:$O$3258),"")</f>
        <v>340</v>
      </c>
      <c r="G108">
        <f>VLOOKUP(A108,'Лицевые счета'!$A$2:$K$4570,9,0)</f>
        <v>5</v>
      </c>
      <c r="H108">
        <f>VLOOKUP(A108,'Лицевые счета'!$A$2:$K$4570,10,0)</f>
        <v>45.7</v>
      </c>
      <c r="I108" t="str">
        <f>VLOOKUP(A108,'Лицевые счета'!$A$2:$K$4570,6,0)</f>
        <v>ФЛ</v>
      </c>
      <c r="J108" t="str">
        <f>IF(AND(C108=0,I108="ФЛ"),G108*H108,"")</f>
        <v/>
      </c>
      <c r="K108" t="str">
        <f>IF(AND(C108&gt;0,E108="Нет показаний",I108="ФЛ"),G108*H108,"")</f>
        <v/>
      </c>
    </row>
    <row r="109" spans="1:11" x14ac:dyDescent="0.25">
      <c r="A109" s="7">
        <v>432406</v>
      </c>
      <c r="B109" s="7">
        <f>VLOOKUP(A109,'Лицевые счета'!$A$1:$K$4570,2,0)</f>
        <v>431316</v>
      </c>
      <c r="C109">
        <f>COUNTIF('ИПУ и ОКПУ'!$A$2:$A$3258,A109)</f>
        <v>1</v>
      </c>
      <c r="D109" t="str">
        <f>IF(C109&gt;0,VLOOKUP(A109,'ИПУ и ОКПУ'!$A$1:$O$3258,9,0),"")</f>
        <v>Одноставочный</v>
      </c>
      <c r="E109" t="str">
        <f>IF(C109&gt;0,IF(VLOOKUP(A109,'ИПУ и ОКПУ'!$A$1:$O$3258,14,0)="Нет показаний","Нет показаний",""),"")</f>
        <v>Нет показаний</v>
      </c>
      <c r="F109">
        <f>IF(AND(C109&gt;0),SUMIF('ИПУ и ОКПУ'!$A$2:$A$3258,A109,'ИПУ и ОКПУ'!$O$2:$O$3258),"")</f>
        <v>0</v>
      </c>
      <c r="G109">
        <f>VLOOKUP(A109,'Лицевые счета'!$A$2:$K$4570,9,0)</f>
        <v>5</v>
      </c>
      <c r="H109">
        <f>VLOOKUP(A109,'Лицевые счета'!$A$2:$K$4570,10,0)</f>
        <v>40.4</v>
      </c>
      <c r="I109" t="str">
        <f>VLOOKUP(A109,'Лицевые счета'!$A$2:$K$4570,6,0)</f>
        <v>ФЛ</v>
      </c>
      <c r="J109" t="str">
        <f>IF(AND(C109=0,I109="ФЛ"),G109*H109,"")</f>
        <v/>
      </c>
      <c r="K109">
        <f>IF(AND(C109&gt;0,E109="Нет показаний",I109="ФЛ"),G109*H109,"")</f>
        <v>202</v>
      </c>
    </row>
    <row r="110" spans="1:11" x14ac:dyDescent="0.25">
      <c r="A110" s="7">
        <v>433016</v>
      </c>
      <c r="B110" s="7">
        <f>VLOOKUP(A110,'Лицевые счета'!$A$1:$K$4570,2,0)</f>
        <v>431331</v>
      </c>
      <c r="C110">
        <f>COUNTIF('ИПУ и ОКПУ'!$A$2:$A$3258,A110)</f>
        <v>0</v>
      </c>
      <c r="D110" t="str">
        <f>IF(C110&gt;0,VLOOKUP(A110,'ИПУ и ОКПУ'!$A$1:$O$3258,9,0),"")</f>
        <v/>
      </c>
      <c r="E110" t="str">
        <f>IF(C110&gt;0,IF(VLOOKUP(A110,'ИПУ и ОКПУ'!$A$1:$O$3258,14,0)="Нет показаний","Нет показаний",""),"")</f>
        <v/>
      </c>
      <c r="F110" t="str">
        <f>IF(AND(C110&gt;0),SUMIF('ИПУ и ОКПУ'!$A$2:$A$3258,A110,'ИПУ и ОКПУ'!$O$2:$O$3258),"")</f>
        <v/>
      </c>
      <c r="G110">
        <f>VLOOKUP(A110,'Лицевые счета'!$A$2:$K$4570,9,0)</f>
        <v>5</v>
      </c>
      <c r="H110">
        <f>VLOOKUP(A110,'Лицевые счета'!$A$2:$K$4570,10,0)</f>
        <v>40.4</v>
      </c>
      <c r="I110" t="str">
        <f>VLOOKUP(A110,'Лицевые счета'!$A$2:$K$4570,6,0)</f>
        <v>ФЛ</v>
      </c>
      <c r="J110">
        <f>IF(AND(C110=0,I110="ФЛ"),G110*H110,"")</f>
        <v>202</v>
      </c>
      <c r="K110" t="str">
        <f>IF(AND(C110&gt;0,E110="Нет показаний",I110="ФЛ"),G110*H110,"")</f>
        <v/>
      </c>
    </row>
    <row r="111" spans="1:11" x14ac:dyDescent="0.25">
      <c r="A111" s="7">
        <v>434451</v>
      </c>
      <c r="B111" s="7">
        <f>VLOOKUP(A111,'Лицевые счета'!$A$1:$K$4570,2,0)</f>
        <v>431368</v>
      </c>
      <c r="C111">
        <f>COUNTIF('ИПУ и ОКПУ'!$A$2:$A$3258,A111)</f>
        <v>1</v>
      </c>
      <c r="D111" t="str">
        <f>IF(C111&gt;0,VLOOKUP(A111,'ИПУ и ОКПУ'!$A$1:$O$3258,9,0),"")</f>
        <v>Одноставочный</v>
      </c>
      <c r="E111" t="str">
        <f>IF(C111&gt;0,IF(VLOOKUP(A111,'ИПУ и ОКПУ'!$A$1:$O$3258,14,0)="Нет показаний","Нет показаний",""),"")</f>
        <v/>
      </c>
      <c r="F111">
        <f>IF(AND(C111&gt;0),SUMIF('ИПУ и ОКПУ'!$A$2:$A$3258,A111,'ИПУ и ОКПУ'!$O$2:$O$3258),"")</f>
        <v>230</v>
      </c>
      <c r="G111">
        <f>VLOOKUP(A111,'Лицевые счета'!$A$2:$K$4570,9,0)</f>
        <v>5</v>
      </c>
      <c r="H111">
        <f>VLOOKUP(A111,'Лицевые счета'!$A$2:$K$4570,10,0)</f>
        <v>45.7</v>
      </c>
      <c r="I111" t="str">
        <f>VLOOKUP(A111,'Лицевые счета'!$A$2:$K$4570,6,0)</f>
        <v>ФЛ</v>
      </c>
      <c r="J111" t="str">
        <f>IF(AND(C111=0,I111="ФЛ"),G111*H111,"")</f>
        <v/>
      </c>
      <c r="K111" t="str">
        <f>IF(AND(C111&gt;0,E111="Нет показаний",I111="ФЛ"),G111*H111,"")</f>
        <v/>
      </c>
    </row>
    <row r="112" spans="1:11" x14ac:dyDescent="0.25">
      <c r="A112" s="7">
        <v>434530</v>
      </c>
      <c r="B112" s="7">
        <f>VLOOKUP(A112,'Лицевые счета'!$A$1:$K$4570,2,0)</f>
        <v>431371</v>
      </c>
      <c r="C112">
        <f>COUNTIF('ИПУ и ОКПУ'!$A$2:$A$3258,A112)</f>
        <v>0</v>
      </c>
      <c r="D112" t="str">
        <f>IF(C112&gt;0,VLOOKUP(A112,'ИПУ и ОКПУ'!$A$1:$O$3258,9,0),"")</f>
        <v/>
      </c>
      <c r="E112" t="str">
        <f>IF(C112&gt;0,IF(VLOOKUP(A112,'ИПУ и ОКПУ'!$A$1:$O$3258,14,0)="Нет показаний","Нет показаний",""),"")</f>
        <v/>
      </c>
      <c r="F112" t="str">
        <f>IF(AND(C112&gt;0),SUMIF('ИПУ и ОКПУ'!$A$2:$A$3258,A112,'ИПУ и ОКПУ'!$O$2:$O$3258),"")</f>
        <v/>
      </c>
      <c r="G112">
        <f>VLOOKUP(A112,'Лицевые счета'!$A$2:$K$4570,9,0)</f>
        <v>5</v>
      </c>
      <c r="H112">
        <f>VLOOKUP(A112,'Лицевые счета'!$A$2:$K$4570,10,0)</f>
        <v>31.3</v>
      </c>
      <c r="I112" t="str">
        <f>VLOOKUP(A112,'Лицевые счета'!$A$2:$K$4570,6,0)</f>
        <v>ФЛ</v>
      </c>
      <c r="J112">
        <f>IF(AND(C112=0,I112="ФЛ"),G112*H112,"")</f>
        <v>156.5</v>
      </c>
      <c r="K112" t="str">
        <f>IF(AND(C112&gt;0,E112="Нет показаний",I112="ФЛ"),G112*H112,"")</f>
        <v/>
      </c>
    </row>
    <row r="113" spans="1:11" x14ac:dyDescent="0.25">
      <c r="A113" s="7">
        <v>437020</v>
      </c>
      <c r="B113" s="7">
        <f>VLOOKUP(A113,'Лицевые счета'!$A$1:$K$4570,2,0)</f>
        <v>431415</v>
      </c>
      <c r="C113">
        <f>COUNTIF('ИПУ и ОКПУ'!$A$2:$A$3258,A113)</f>
        <v>0</v>
      </c>
      <c r="D113" t="str">
        <f>IF(C113&gt;0,VLOOKUP(A113,'ИПУ и ОКПУ'!$A$1:$O$3258,9,0),"")</f>
        <v/>
      </c>
      <c r="E113" t="str">
        <f>IF(C113&gt;0,IF(VLOOKUP(A113,'ИПУ и ОКПУ'!$A$1:$O$3258,14,0)="Нет показаний","Нет показаний",""),"")</f>
        <v/>
      </c>
      <c r="F113" t="str">
        <f>IF(AND(C113&gt;0),SUMIF('ИПУ и ОКПУ'!$A$2:$A$3258,A113,'ИПУ и ОКПУ'!$O$2:$O$3258),"")</f>
        <v/>
      </c>
      <c r="G113">
        <f>VLOOKUP(A113,'Лицевые счета'!$A$2:$K$4570,9,0)</f>
        <v>5</v>
      </c>
      <c r="H113">
        <f>VLOOKUP(A113,'Лицевые счета'!$A$2:$K$4570,10,0)</f>
        <v>40.4</v>
      </c>
      <c r="I113" t="str">
        <f>VLOOKUP(A113,'Лицевые счета'!$A$2:$K$4570,6,0)</f>
        <v>ФЛ</v>
      </c>
      <c r="J113">
        <f>IF(AND(C113=0,I113="ФЛ"),G113*H113,"")</f>
        <v>202</v>
      </c>
      <c r="K113" t="str">
        <f>IF(AND(C113&gt;0,E113="Нет показаний",I113="ФЛ"),G113*H113,"")</f>
        <v/>
      </c>
    </row>
    <row r="114" spans="1:11" x14ac:dyDescent="0.25">
      <c r="A114" s="7">
        <v>437042</v>
      </c>
      <c r="B114" s="7">
        <f>VLOOKUP(A114,'Лицевые счета'!$A$1:$K$4570,2,0)</f>
        <v>431415</v>
      </c>
      <c r="C114">
        <f>COUNTIF('ИПУ и ОКПУ'!$A$2:$A$3258,A114)</f>
        <v>0</v>
      </c>
      <c r="D114" t="str">
        <f>IF(C114&gt;0,VLOOKUP(A114,'ИПУ и ОКПУ'!$A$1:$O$3258,9,0),"")</f>
        <v/>
      </c>
      <c r="E114" t="str">
        <f>IF(C114&gt;0,IF(VLOOKUP(A114,'ИПУ и ОКПУ'!$A$1:$O$3258,14,0)="Нет показаний","Нет показаний",""),"")</f>
        <v/>
      </c>
      <c r="F114" t="str">
        <f>IF(AND(C114&gt;0),SUMIF('ИПУ и ОКПУ'!$A$2:$A$3258,A114,'ИПУ и ОКПУ'!$O$2:$O$3258),"")</f>
        <v/>
      </c>
      <c r="G114">
        <f>VLOOKUP(A114,'Лицевые счета'!$A$2:$K$4570,9,0)</f>
        <v>5</v>
      </c>
      <c r="H114">
        <f>VLOOKUP(A114,'Лицевые счета'!$A$2:$K$4570,10,0)</f>
        <v>45.7</v>
      </c>
      <c r="I114" t="str">
        <f>VLOOKUP(A114,'Лицевые счета'!$A$2:$K$4570,6,0)</f>
        <v>ФЛ</v>
      </c>
      <c r="J114">
        <f>IF(AND(C114=0,I114="ФЛ"),G114*H114,"")</f>
        <v>228.5</v>
      </c>
      <c r="K114" t="str">
        <f>IF(AND(C114&gt;0,E114="Нет показаний",I114="ФЛ"),G114*H114,"")</f>
        <v/>
      </c>
    </row>
    <row r="115" spans="1:11" x14ac:dyDescent="0.25">
      <c r="A115" s="7">
        <v>439573</v>
      </c>
      <c r="B115" s="7">
        <f>VLOOKUP(A115,'Лицевые счета'!$A$1:$K$4570,2,0)</f>
        <v>431467</v>
      </c>
      <c r="C115">
        <f>COUNTIF('ИПУ и ОКПУ'!$A$2:$A$3258,A115)</f>
        <v>1</v>
      </c>
      <c r="D115" t="str">
        <f>IF(C115&gt;0,VLOOKUP(A115,'ИПУ и ОКПУ'!$A$1:$O$3258,9,0),"")</f>
        <v>Одноставочный</v>
      </c>
      <c r="E115" t="str">
        <f>IF(C115&gt;0,IF(VLOOKUP(A115,'ИПУ и ОКПУ'!$A$1:$O$3258,14,0)="Нет показаний","Нет показаний",""),"")</f>
        <v/>
      </c>
      <c r="F115">
        <f>IF(AND(C115&gt;0),SUMIF('ИПУ и ОКПУ'!$A$2:$A$3258,A115,'ИПУ и ОКПУ'!$O$2:$O$3258),"")</f>
        <v>50</v>
      </c>
      <c r="G115">
        <f>VLOOKUP(A115,'Лицевые счета'!$A$2:$K$4570,9,0)</f>
        <v>5</v>
      </c>
      <c r="H115">
        <f>VLOOKUP(A115,'Лицевые счета'!$A$2:$K$4570,10,0)</f>
        <v>40.4</v>
      </c>
      <c r="I115" t="str">
        <f>VLOOKUP(A115,'Лицевые счета'!$A$2:$K$4570,6,0)</f>
        <v>ФЛ</v>
      </c>
      <c r="J115" t="str">
        <f>IF(AND(C115=0,I115="ФЛ"),G115*H115,"")</f>
        <v/>
      </c>
      <c r="K115" t="str">
        <f>IF(AND(C115&gt;0,E115="Нет показаний",I115="ФЛ"),G115*H115,"")</f>
        <v/>
      </c>
    </row>
    <row r="116" spans="1:11" x14ac:dyDescent="0.25">
      <c r="A116" s="7">
        <v>439679</v>
      </c>
      <c r="B116" s="7">
        <f>VLOOKUP(A116,'Лицевые счета'!$A$1:$K$4570,2,0)</f>
        <v>431474</v>
      </c>
      <c r="C116">
        <f>COUNTIF('ИПУ и ОКПУ'!$A$2:$A$3258,A116)</f>
        <v>1</v>
      </c>
      <c r="D116" t="str">
        <f>IF(C116&gt;0,VLOOKUP(A116,'ИПУ и ОКПУ'!$A$1:$O$3258,9,0),"")</f>
        <v>Одноставочный</v>
      </c>
      <c r="E116" t="str">
        <f>IF(C116&gt;0,IF(VLOOKUP(A116,'ИПУ и ОКПУ'!$A$1:$O$3258,14,0)="Нет показаний","Нет показаний",""),"")</f>
        <v>Нет показаний</v>
      </c>
      <c r="F116">
        <f>IF(AND(C116&gt;0),SUMIF('ИПУ и ОКПУ'!$A$2:$A$3258,A116,'ИПУ и ОКПУ'!$O$2:$O$3258),"")</f>
        <v>0</v>
      </c>
      <c r="G116">
        <f>VLOOKUP(A116,'Лицевые счета'!$A$2:$K$4570,9,0)</f>
        <v>5</v>
      </c>
      <c r="H116">
        <f>VLOOKUP(A116,'Лицевые счета'!$A$2:$K$4570,10,0)</f>
        <v>31.3</v>
      </c>
      <c r="I116" t="str">
        <f>VLOOKUP(A116,'Лицевые счета'!$A$2:$K$4570,6,0)</f>
        <v>ФЛ</v>
      </c>
      <c r="J116" t="str">
        <f>IF(AND(C116=0,I116="ФЛ"),G116*H116,"")</f>
        <v/>
      </c>
      <c r="K116">
        <f>IF(AND(C116&gt;0,E116="Нет показаний",I116="ФЛ"),G116*H116,"")</f>
        <v>156.5</v>
      </c>
    </row>
    <row r="117" spans="1:11" x14ac:dyDescent="0.25">
      <c r="A117" s="7">
        <v>439733</v>
      </c>
      <c r="B117" s="7">
        <f>VLOOKUP(A117,'Лицевые счета'!$A$1:$K$4570,2,0)</f>
        <v>431477</v>
      </c>
      <c r="C117">
        <f>COUNTIF('ИПУ и ОКПУ'!$A$2:$A$3258,A117)</f>
        <v>0</v>
      </c>
      <c r="D117" t="str">
        <f>IF(C117&gt;0,VLOOKUP(A117,'ИПУ и ОКПУ'!$A$1:$O$3258,9,0),"")</f>
        <v/>
      </c>
      <c r="E117" t="str">
        <f>IF(C117&gt;0,IF(VLOOKUP(A117,'ИПУ и ОКПУ'!$A$1:$O$3258,14,0)="Нет показаний","Нет показаний",""),"")</f>
        <v/>
      </c>
      <c r="F117" t="str">
        <f>IF(AND(C117&gt;0),SUMIF('ИПУ и ОКПУ'!$A$2:$A$3258,A117,'ИПУ и ОКПУ'!$O$2:$O$3258),"")</f>
        <v/>
      </c>
      <c r="G117">
        <f>VLOOKUP(A117,'Лицевые счета'!$A$2:$K$4570,9,0)</f>
        <v>5</v>
      </c>
      <c r="H117">
        <f>VLOOKUP(A117,'Лицевые счета'!$A$2:$K$4570,10,0)</f>
        <v>45.7</v>
      </c>
      <c r="I117" t="str">
        <f>VLOOKUP(A117,'Лицевые счета'!$A$2:$K$4570,6,0)</f>
        <v>ФЛ</v>
      </c>
      <c r="J117">
        <f>IF(AND(C117=0,I117="ФЛ"),G117*H117,"")</f>
        <v>228.5</v>
      </c>
      <c r="K117" t="str">
        <f>IF(AND(C117&gt;0,E117="Нет показаний",I117="ФЛ"),G117*H117,"")</f>
        <v/>
      </c>
    </row>
    <row r="118" spans="1:11" x14ac:dyDescent="0.25">
      <c r="A118" s="7">
        <v>441898</v>
      </c>
      <c r="B118" s="7">
        <f>VLOOKUP(A118,'Лицевые счета'!$A$1:$K$4570,2,0)</f>
        <v>431513</v>
      </c>
      <c r="C118">
        <f>COUNTIF('ИПУ и ОКПУ'!$A$2:$A$3258,A118)</f>
        <v>0</v>
      </c>
      <c r="D118" t="str">
        <f>IF(C118&gt;0,VLOOKUP(A118,'ИПУ и ОКПУ'!$A$1:$O$3258,9,0),"")</f>
        <v/>
      </c>
      <c r="E118" t="str">
        <f>IF(C118&gt;0,IF(VLOOKUP(A118,'ИПУ и ОКПУ'!$A$1:$O$3258,14,0)="Нет показаний","Нет показаний",""),"")</f>
        <v/>
      </c>
      <c r="F118" t="str">
        <f>IF(AND(C118&gt;0),SUMIF('ИПУ и ОКПУ'!$A$2:$A$3258,A118,'ИПУ и ОКПУ'!$O$2:$O$3258),"")</f>
        <v/>
      </c>
      <c r="G118">
        <f>VLOOKUP(A118,'Лицевые счета'!$A$2:$K$4570,9,0)</f>
        <v>5</v>
      </c>
      <c r="H118">
        <f>VLOOKUP(A118,'Лицевые счета'!$A$2:$K$4570,10,0)</f>
        <v>31.3</v>
      </c>
      <c r="I118" t="str">
        <f>VLOOKUP(A118,'Лицевые счета'!$A$2:$K$4570,6,0)</f>
        <v>ФЛ</v>
      </c>
      <c r="J118">
        <f>IF(AND(C118=0,I118="ФЛ"),G118*H118,"")</f>
        <v>156.5</v>
      </c>
      <c r="K118" t="str">
        <f>IF(AND(C118&gt;0,E118="Нет показаний",I118="ФЛ"),G118*H118,"")</f>
        <v/>
      </c>
    </row>
    <row r="119" spans="1:11" x14ac:dyDescent="0.25">
      <c r="A119" s="7">
        <v>442150</v>
      </c>
      <c r="B119" s="7">
        <f>VLOOKUP(A119,'Лицевые счета'!$A$1:$K$4570,2,0)</f>
        <v>431516</v>
      </c>
      <c r="C119">
        <f>COUNTIF('ИПУ и ОКПУ'!$A$2:$A$3258,A119)</f>
        <v>1</v>
      </c>
      <c r="D119" t="str">
        <f>IF(C119&gt;0,VLOOKUP(A119,'ИПУ и ОКПУ'!$A$1:$O$3258,9,0),"")</f>
        <v>Одноставочный</v>
      </c>
      <c r="E119" t="str">
        <f>IF(C119&gt;0,IF(VLOOKUP(A119,'ИПУ и ОКПУ'!$A$1:$O$3258,14,0)="Нет показаний","Нет показаний",""),"")</f>
        <v/>
      </c>
      <c r="F119">
        <f>IF(AND(C119&gt;0),SUMIF('ИПУ и ОКПУ'!$A$2:$A$3258,A119,'ИПУ и ОКПУ'!$O$2:$O$3258),"")</f>
        <v>394</v>
      </c>
      <c r="G119">
        <f>VLOOKUP(A119,'Лицевые счета'!$A$2:$K$4570,9,0)</f>
        <v>5</v>
      </c>
      <c r="H119">
        <f>VLOOKUP(A119,'Лицевые счета'!$A$2:$K$4570,10,0)</f>
        <v>31.3</v>
      </c>
      <c r="I119" t="str">
        <f>VLOOKUP(A119,'Лицевые счета'!$A$2:$K$4570,6,0)</f>
        <v>ФЛ</v>
      </c>
      <c r="J119" t="str">
        <f>IF(AND(C119=0,I119="ФЛ"),G119*H119,"")</f>
        <v/>
      </c>
      <c r="K119" t="str">
        <f>IF(AND(C119&gt;0,E119="Нет показаний",I119="ФЛ"),G119*H119,"")</f>
        <v/>
      </c>
    </row>
    <row r="120" spans="1:11" x14ac:dyDescent="0.25">
      <c r="A120" s="7">
        <v>442154</v>
      </c>
      <c r="B120" s="7">
        <f>VLOOKUP(A120,'Лицевые счета'!$A$1:$K$4570,2,0)</f>
        <v>431516</v>
      </c>
      <c r="C120">
        <f>COUNTIF('ИПУ и ОКПУ'!$A$2:$A$3258,A120)</f>
        <v>0</v>
      </c>
      <c r="D120" t="str">
        <f>IF(C120&gt;0,VLOOKUP(A120,'ИПУ и ОКПУ'!$A$1:$O$3258,9,0),"")</f>
        <v/>
      </c>
      <c r="E120" t="str">
        <f>IF(C120&gt;0,IF(VLOOKUP(A120,'ИПУ и ОКПУ'!$A$1:$O$3258,14,0)="Нет показаний","Нет показаний",""),"")</f>
        <v/>
      </c>
      <c r="F120" t="str">
        <f>IF(AND(C120&gt;0),SUMIF('ИПУ и ОКПУ'!$A$2:$A$3258,A120,'ИПУ и ОКПУ'!$O$2:$O$3258),"")</f>
        <v/>
      </c>
      <c r="G120">
        <f>VLOOKUP(A120,'Лицевые счета'!$A$2:$K$4570,9,0)</f>
        <v>5</v>
      </c>
      <c r="H120">
        <f>VLOOKUP(A120,'Лицевые счета'!$A$2:$K$4570,10,0)</f>
        <v>31.3</v>
      </c>
      <c r="I120" t="str">
        <f>VLOOKUP(A120,'Лицевые счета'!$A$2:$K$4570,6,0)</f>
        <v>ФЛ</v>
      </c>
      <c r="J120">
        <f>IF(AND(C120=0,I120="ФЛ"),G120*H120,"")</f>
        <v>156.5</v>
      </c>
      <c r="K120" t="str">
        <f>IF(AND(C120&gt;0,E120="Нет показаний",I120="ФЛ"),G120*H120,"")</f>
        <v/>
      </c>
    </row>
    <row r="121" spans="1:11" x14ac:dyDescent="0.25">
      <c r="A121" s="7">
        <v>442311</v>
      </c>
      <c r="B121" s="7">
        <f>VLOOKUP(A121,'Лицевые счета'!$A$1:$K$4570,2,0)</f>
        <v>431516</v>
      </c>
      <c r="C121">
        <f>COUNTIF('ИПУ и ОКПУ'!$A$2:$A$3258,A121)</f>
        <v>1</v>
      </c>
      <c r="D121" t="str">
        <f>IF(C121&gt;0,VLOOKUP(A121,'ИПУ и ОКПУ'!$A$1:$O$3258,9,0),"")</f>
        <v>Одноставочный</v>
      </c>
      <c r="E121" t="str">
        <f>IF(C121&gt;0,IF(VLOOKUP(A121,'ИПУ и ОКПУ'!$A$1:$O$3258,14,0)="Нет показаний","Нет показаний",""),"")</f>
        <v>Нет показаний</v>
      </c>
      <c r="F121">
        <f>IF(AND(C121&gt;0),SUMIF('ИПУ и ОКПУ'!$A$2:$A$3258,A121,'ИПУ и ОКПУ'!$O$2:$O$3258),"")</f>
        <v>0</v>
      </c>
      <c r="G121">
        <f>VLOOKUP(A121,'Лицевые счета'!$A$2:$K$4570,9,0)</f>
        <v>5</v>
      </c>
      <c r="H121">
        <f>VLOOKUP(A121,'Лицевые счета'!$A$2:$K$4570,10,0)</f>
        <v>31.3</v>
      </c>
      <c r="I121" t="str">
        <f>VLOOKUP(A121,'Лицевые счета'!$A$2:$K$4570,6,0)</f>
        <v>ФЛ</v>
      </c>
      <c r="J121" t="str">
        <f>IF(AND(C121=0,I121="ФЛ"),G121*H121,"")</f>
        <v/>
      </c>
      <c r="K121">
        <f>IF(AND(C121&gt;0,E121="Нет показаний",I121="ФЛ"),G121*H121,"")</f>
        <v>156.5</v>
      </c>
    </row>
    <row r="122" spans="1:11" x14ac:dyDescent="0.25">
      <c r="A122" s="7">
        <v>442455</v>
      </c>
      <c r="B122" s="7">
        <f>VLOOKUP(A122,'Лицевые счета'!$A$1:$K$4570,2,0)</f>
        <v>431517</v>
      </c>
      <c r="C122">
        <f>COUNTIF('ИПУ и ОКПУ'!$A$2:$A$3258,A122)</f>
        <v>0</v>
      </c>
      <c r="D122" t="str">
        <f>IF(C122&gt;0,VLOOKUP(A122,'ИПУ и ОКПУ'!$A$1:$O$3258,9,0),"")</f>
        <v/>
      </c>
      <c r="E122" t="str">
        <f>IF(C122&gt;0,IF(VLOOKUP(A122,'ИПУ и ОКПУ'!$A$1:$O$3258,14,0)="Нет показаний","Нет показаний",""),"")</f>
        <v/>
      </c>
      <c r="F122" t="str">
        <f>IF(AND(C122&gt;0),SUMIF('ИПУ и ОКПУ'!$A$2:$A$3258,A122,'ИПУ и ОКПУ'!$O$2:$O$3258),"")</f>
        <v/>
      </c>
      <c r="G122">
        <f>VLOOKUP(A122,'Лицевые счета'!$A$2:$K$4570,9,0)</f>
        <v>5</v>
      </c>
      <c r="H122">
        <f>VLOOKUP(A122,'Лицевые счета'!$A$2:$K$4570,10,0)</f>
        <v>31.3</v>
      </c>
      <c r="I122" t="str">
        <f>VLOOKUP(A122,'Лицевые счета'!$A$2:$K$4570,6,0)</f>
        <v>ФЛ</v>
      </c>
      <c r="J122">
        <f>IF(AND(C122=0,I122="ФЛ"),G122*H122,"")</f>
        <v>156.5</v>
      </c>
      <c r="K122" t="str">
        <f>IF(AND(C122&gt;0,E122="Нет показаний",I122="ФЛ"),G122*H122,"")</f>
        <v/>
      </c>
    </row>
    <row r="123" spans="1:11" x14ac:dyDescent="0.25">
      <c r="A123" s="7">
        <v>442533</v>
      </c>
      <c r="B123" s="7">
        <f>VLOOKUP(A123,'Лицевые счета'!$A$1:$K$4570,2,0)</f>
        <v>431517</v>
      </c>
      <c r="C123">
        <f>COUNTIF('ИПУ и ОКПУ'!$A$2:$A$3258,A123)</f>
        <v>1</v>
      </c>
      <c r="D123" t="str">
        <f>IF(C123&gt;0,VLOOKUP(A123,'ИПУ и ОКПУ'!$A$1:$O$3258,9,0),"")</f>
        <v>Одноставочный</v>
      </c>
      <c r="E123" t="str">
        <f>IF(C123&gt;0,IF(VLOOKUP(A123,'ИПУ и ОКПУ'!$A$1:$O$3258,14,0)="Нет показаний","Нет показаний",""),"")</f>
        <v/>
      </c>
      <c r="F123">
        <f>IF(AND(C123&gt;0),SUMIF('ИПУ и ОКПУ'!$A$2:$A$3258,A123,'ИПУ и ОКПУ'!$O$2:$O$3258),"")</f>
        <v>86.5</v>
      </c>
      <c r="G123">
        <f>VLOOKUP(A123,'Лицевые счета'!$A$2:$K$4570,9,0)</f>
        <v>5</v>
      </c>
      <c r="H123">
        <f>VLOOKUP(A123,'Лицевые счета'!$A$2:$K$4570,10,0)</f>
        <v>31.3</v>
      </c>
      <c r="I123" t="str">
        <f>VLOOKUP(A123,'Лицевые счета'!$A$2:$K$4570,6,0)</f>
        <v>ФЛ</v>
      </c>
      <c r="J123" t="str">
        <f>IF(AND(C123=0,I123="ФЛ"),G123*H123,"")</f>
        <v/>
      </c>
      <c r="K123" t="str">
        <f>IF(AND(C123&gt;0,E123="Нет показаний",I123="ФЛ"),G123*H123,"")</f>
        <v/>
      </c>
    </row>
    <row r="124" spans="1:11" x14ac:dyDescent="0.25">
      <c r="A124" s="7">
        <v>442539</v>
      </c>
      <c r="B124" s="7">
        <f>VLOOKUP(A124,'Лицевые счета'!$A$1:$K$4570,2,0)</f>
        <v>431517</v>
      </c>
      <c r="C124">
        <f>COUNTIF('ИПУ и ОКПУ'!$A$2:$A$3258,A124)</f>
        <v>1</v>
      </c>
      <c r="D124" t="str">
        <f>IF(C124&gt;0,VLOOKUP(A124,'ИПУ и ОКПУ'!$A$1:$O$3258,9,0),"")</f>
        <v>Одноставочный</v>
      </c>
      <c r="E124" t="str">
        <f>IF(C124&gt;0,IF(VLOOKUP(A124,'ИПУ и ОКПУ'!$A$1:$O$3258,14,0)="Нет показаний","Нет показаний",""),"")</f>
        <v/>
      </c>
      <c r="F124">
        <f>IF(AND(C124&gt;0),SUMIF('ИПУ и ОКПУ'!$A$2:$A$3258,A124,'ИПУ и ОКПУ'!$O$2:$O$3258),"")</f>
        <v>133.33333333333334</v>
      </c>
      <c r="G124">
        <f>VLOOKUP(A124,'Лицевые счета'!$A$2:$K$4570,9,0)</f>
        <v>5</v>
      </c>
      <c r="H124">
        <f>VLOOKUP(A124,'Лицевые счета'!$A$2:$K$4570,10,0)</f>
        <v>31.3</v>
      </c>
      <c r="I124" t="str">
        <f>VLOOKUP(A124,'Лицевые счета'!$A$2:$K$4570,6,0)</f>
        <v>ФЛ</v>
      </c>
      <c r="J124" t="str">
        <f>IF(AND(C124=0,I124="ФЛ"),G124*H124,"")</f>
        <v/>
      </c>
      <c r="K124" t="str">
        <f>IF(AND(C124&gt;0,E124="Нет показаний",I124="ФЛ"),G124*H124,"")</f>
        <v/>
      </c>
    </row>
    <row r="125" spans="1:11" x14ac:dyDescent="0.25">
      <c r="A125" s="7">
        <v>442580</v>
      </c>
      <c r="B125" s="7">
        <f>VLOOKUP(A125,'Лицевые счета'!$A$1:$K$4570,2,0)</f>
        <v>431518</v>
      </c>
      <c r="C125">
        <f>COUNTIF('ИПУ и ОКПУ'!$A$2:$A$3258,A125)</f>
        <v>0</v>
      </c>
      <c r="D125" t="str">
        <f>IF(C125&gt;0,VLOOKUP(A125,'ИПУ и ОКПУ'!$A$1:$O$3258,9,0),"")</f>
        <v/>
      </c>
      <c r="E125" t="str">
        <f>IF(C125&gt;0,IF(VLOOKUP(A125,'ИПУ и ОКПУ'!$A$1:$O$3258,14,0)="Нет показаний","Нет показаний",""),"")</f>
        <v/>
      </c>
      <c r="F125" t="str">
        <f>IF(AND(C125&gt;0),SUMIF('ИПУ и ОКПУ'!$A$2:$A$3258,A125,'ИПУ и ОКПУ'!$O$2:$O$3258),"")</f>
        <v/>
      </c>
      <c r="G125">
        <f>VLOOKUP(A125,'Лицевые счета'!$A$2:$K$4570,9,0)</f>
        <v>5</v>
      </c>
      <c r="H125">
        <f>VLOOKUP(A125,'Лицевые счета'!$A$2:$K$4570,10,0)</f>
        <v>31.3</v>
      </c>
      <c r="I125" t="str">
        <f>VLOOKUP(A125,'Лицевые счета'!$A$2:$K$4570,6,0)</f>
        <v>ФЛ</v>
      </c>
      <c r="J125">
        <f>IF(AND(C125=0,I125="ФЛ"),G125*H125,"")</f>
        <v>156.5</v>
      </c>
      <c r="K125" t="str">
        <f>IF(AND(C125&gt;0,E125="Нет показаний",I125="ФЛ"),G125*H125,"")</f>
        <v/>
      </c>
    </row>
    <row r="126" spans="1:11" x14ac:dyDescent="0.25">
      <c r="A126" s="7">
        <v>442805</v>
      </c>
      <c r="B126" s="7">
        <f>VLOOKUP(A126,'Лицевые счета'!$A$1:$K$4570,2,0)</f>
        <v>431520</v>
      </c>
      <c r="C126">
        <f>COUNTIF('ИПУ и ОКПУ'!$A$2:$A$3258,A126)</f>
        <v>1</v>
      </c>
      <c r="D126" t="str">
        <f>IF(C126&gt;0,VLOOKUP(A126,'ИПУ и ОКПУ'!$A$1:$O$3258,9,0),"")</f>
        <v>Одноставочный</v>
      </c>
      <c r="E126" t="str">
        <f>IF(C126&gt;0,IF(VLOOKUP(A126,'ИПУ и ОКПУ'!$A$1:$O$3258,14,0)="Нет показаний","Нет показаний",""),"")</f>
        <v/>
      </c>
      <c r="F126">
        <f>IF(AND(C126&gt;0),SUMIF('ИПУ и ОКПУ'!$A$2:$A$3258,A126,'ИПУ и ОКПУ'!$O$2:$O$3258),"")</f>
        <v>135</v>
      </c>
      <c r="G126">
        <f>VLOOKUP(A126,'Лицевые счета'!$A$2:$K$4570,9,0)</f>
        <v>5</v>
      </c>
      <c r="H126">
        <f>VLOOKUP(A126,'Лицевые счета'!$A$2:$K$4570,10,0)</f>
        <v>40.4</v>
      </c>
      <c r="I126" t="str">
        <f>VLOOKUP(A126,'Лицевые счета'!$A$2:$K$4570,6,0)</f>
        <v>ФЛ</v>
      </c>
      <c r="J126" t="str">
        <f>IF(AND(C126=0,I126="ФЛ"),G126*H126,"")</f>
        <v/>
      </c>
      <c r="K126" t="str">
        <f>IF(AND(C126&gt;0,E126="Нет показаний",I126="ФЛ"),G126*H126,"")</f>
        <v/>
      </c>
    </row>
    <row r="127" spans="1:11" x14ac:dyDescent="0.25">
      <c r="A127" s="7">
        <v>442825</v>
      </c>
      <c r="B127" s="7">
        <f>VLOOKUP(A127,'Лицевые счета'!$A$1:$K$4570,2,0)</f>
        <v>431520</v>
      </c>
      <c r="C127">
        <f>COUNTIF('ИПУ и ОКПУ'!$A$2:$A$3258,A127)</f>
        <v>1</v>
      </c>
      <c r="D127" t="str">
        <f>IF(C127&gt;0,VLOOKUP(A127,'ИПУ и ОКПУ'!$A$1:$O$3258,9,0),"")</f>
        <v>Одноставочный</v>
      </c>
      <c r="E127" t="str">
        <f>IF(C127&gt;0,IF(VLOOKUP(A127,'ИПУ и ОКПУ'!$A$1:$O$3258,14,0)="Нет показаний","Нет показаний",""),"")</f>
        <v/>
      </c>
      <c r="F127">
        <f>IF(AND(C127&gt;0),SUMIF('ИПУ и ОКПУ'!$A$2:$A$3258,A127,'ИПУ и ОКПУ'!$O$2:$O$3258),"")</f>
        <v>700</v>
      </c>
      <c r="G127">
        <f>VLOOKUP(A127,'Лицевые счета'!$A$2:$K$4570,9,0)</f>
        <v>5</v>
      </c>
      <c r="H127">
        <f>VLOOKUP(A127,'Лицевые счета'!$A$2:$K$4570,10,0)</f>
        <v>45.7</v>
      </c>
      <c r="I127" t="str">
        <f>VLOOKUP(A127,'Лицевые счета'!$A$2:$K$4570,6,0)</f>
        <v>ФЛ</v>
      </c>
      <c r="J127" t="str">
        <f>IF(AND(C127=0,I127="ФЛ"),G127*H127,"")</f>
        <v/>
      </c>
      <c r="K127" t="str">
        <f>IF(AND(C127&gt;0,E127="Нет показаний",I127="ФЛ"),G127*H127,"")</f>
        <v/>
      </c>
    </row>
    <row r="128" spans="1:11" x14ac:dyDescent="0.25">
      <c r="A128" s="7">
        <v>443274</v>
      </c>
      <c r="B128" s="7">
        <f>VLOOKUP(A128,'Лицевые счета'!$A$1:$K$4570,2,0)</f>
        <v>431532</v>
      </c>
      <c r="C128">
        <f>COUNTIF('ИПУ и ОКПУ'!$A$2:$A$3258,A128)</f>
        <v>1</v>
      </c>
      <c r="D128" t="str">
        <f>IF(C128&gt;0,VLOOKUP(A128,'ИПУ и ОКПУ'!$A$1:$O$3258,9,0),"")</f>
        <v>Одноставочный</v>
      </c>
      <c r="E128" t="str">
        <f>IF(C128&gt;0,IF(VLOOKUP(A128,'ИПУ и ОКПУ'!$A$1:$O$3258,14,0)="Нет показаний","Нет показаний",""),"")</f>
        <v/>
      </c>
      <c r="F128">
        <f>IF(AND(C128&gt;0),SUMIF('ИПУ и ОКПУ'!$A$2:$A$3258,A128,'ИПУ и ОКПУ'!$O$2:$O$3258),"")</f>
        <v>500</v>
      </c>
      <c r="G128">
        <f>VLOOKUP(A128,'Лицевые счета'!$A$2:$K$4570,9,0)</f>
        <v>5</v>
      </c>
      <c r="H128">
        <f>VLOOKUP(A128,'Лицевые счета'!$A$2:$K$4570,10,0)</f>
        <v>40.4</v>
      </c>
      <c r="I128" t="str">
        <f>VLOOKUP(A128,'Лицевые счета'!$A$2:$K$4570,6,0)</f>
        <v>ФЛ</v>
      </c>
      <c r="J128" t="str">
        <f>IF(AND(C128=0,I128="ФЛ"),G128*H128,"")</f>
        <v/>
      </c>
      <c r="K128" t="str">
        <f>IF(AND(C128&gt;0,E128="Нет показаний",I128="ФЛ"),G128*H128,"")</f>
        <v/>
      </c>
    </row>
    <row r="129" spans="1:11" x14ac:dyDescent="0.25">
      <c r="A129" s="7">
        <v>443280</v>
      </c>
      <c r="B129" s="7">
        <f>VLOOKUP(A129,'Лицевые счета'!$A$1:$K$4570,2,0)</f>
        <v>431532</v>
      </c>
      <c r="C129">
        <f>COUNTIF('ИПУ и ОКПУ'!$A$2:$A$3258,A129)</f>
        <v>1</v>
      </c>
      <c r="D129" t="str">
        <f>IF(C129&gt;0,VLOOKUP(A129,'ИПУ и ОКПУ'!$A$1:$O$3258,9,0),"")</f>
        <v>Одноставочный</v>
      </c>
      <c r="E129" t="str">
        <f>IF(C129&gt;0,IF(VLOOKUP(A129,'ИПУ и ОКПУ'!$A$1:$O$3258,14,0)="Нет показаний","Нет показаний",""),"")</f>
        <v>Нет показаний</v>
      </c>
      <c r="F129">
        <f>IF(AND(C129&gt;0),SUMIF('ИПУ и ОКПУ'!$A$2:$A$3258,A129,'ИПУ и ОКПУ'!$O$2:$O$3258),"")</f>
        <v>0</v>
      </c>
      <c r="G129">
        <f>VLOOKUP(A129,'Лицевые счета'!$A$2:$K$4570,9,0)</f>
        <v>5</v>
      </c>
      <c r="H129">
        <f>VLOOKUP(A129,'Лицевые счета'!$A$2:$K$4570,10,0)</f>
        <v>40.4</v>
      </c>
      <c r="I129" t="str">
        <f>VLOOKUP(A129,'Лицевые счета'!$A$2:$K$4570,6,0)</f>
        <v>ФЛ</v>
      </c>
      <c r="J129" t="str">
        <f>IF(AND(C129=0,I129="ФЛ"),G129*H129,"")</f>
        <v/>
      </c>
      <c r="K129">
        <f>IF(AND(C129&gt;0,E129="Нет показаний",I129="ФЛ"),G129*H129,"")</f>
        <v>202</v>
      </c>
    </row>
    <row r="130" spans="1:11" x14ac:dyDescent="0.25">
      <c r="A130" s="7">
        <v>444510</v>
      </c>
      <c r="B130" s="7">
        <f>VLOOKUP(A130,'Лицевые счета'!$A$1:$K$4570,2,0)</f>
        <v>431541</v>
      </c>
      <c r="C130">
        <f>COUNTIF('ИПУ и ОКПУ'!$A$2:$A$3258,A130)</f>
        <v>1</v>
      </c>
      <c r="D130" t="str">
        <f>IF(C130&gt;0,VLOOKUP(A130,'ИПУ и ОКПУ'!$A$1:$O$3258,9,0),"")</f>
        <v>Одноставочный</v>
      </c>
      <c r="E130" t="str">
        <f>IF(C130&gt;0,IF(VLOOKUP(A130,'ИПУ и ОКПУ'!$A$1:$O$3258,14,0)="Нет показаний","Нет показаний",""),"")</f>
        <v/>
      </c>
      <c r="F130">
        <f>IF(AND(C130&gt;0),SUMIF('ИПУ и ОКПУ'!$A$2:$A$3258,A130,'ИПУ и ОКПУ'!$O$2:$O$3258),"")</f>
        <v>150</v>
      </c>
      <c r="G130">
        <f>VLOOKUP(A130,'Лицевые счета'!$A$2:$K$4570,9,0)</f>
        <v>5</v>
      </c>
      <c r="H130">
        <f>VLOOKUP(A130,'Лицевые счета'!$A$2:$K$4570,10,0)</f>
        <v>45.7</v>
      </c>
      <c r="I130" t="str">
        <f>VLOOKUP(A130,'Лицевые счета'!$A$2:$K$4570,6,0)</f>
        <v>ФЛ</v>
      </c>
      <c r="J130" t="str">
        <f>IF(AND(C130=0,I130="ФЛ"),G130*H130,"")</f>
        <v/>
      </c>
      <c r="K130" t="str">
        <f>IF(AND(C130&gt;0,E130="Нет показаний",I130="ФЛ"),G130*H130,"")</f>
        <v/>
      </c>
    </row>
    <row r="131" spans="1:11" x14ac:dyDescent="0.25">
      <c r="A131" s="7">
        <v>445120</v>
      </c>
      <c r="B131" s="7">
        <f>VLOOKUP(A131,'Лицевые счета'!$A$1:$K$4570,2,0)</f>
        <v>431554</v>
      </c>
      <c r="C131">
        <f>COUNTIF('ИПУ и ОКПУ'!$A$2:$A$3258,A131)</f>
        <v>0</v>
      </c>
      <c r="D131" t="str">
        <f>IF(C131&gt;0,VLOOKUP(A131,'ИПУ и ОКПУ'!$A$1:$O$3258,9,0),"")</f>
        <v/>
      </c>
      <c r="E131" t="str">
        <f>IF(C131&gt;0,IF(VLOOKUP(A131,'ИПУ и ОКПУ'!$A$1:$O$3258,14,0)="Нет показаний","Нет показаний",""),"")</f>
        <v/>
      </c>
      <c r="F131" t="str">
        <f>IF(AND(C131&gt;0),SUMIF('ИПУ и ОКПУ'!$A$2:$A$3258,A131,'ИПУ и ОКПУ'!$O$2:$O$3258),"")</f>
        <v/>
      </c>
      <c r="G131">
        <f>VLOOKUP(A131,'Лицевые счета'!$A$2:$K$4570,9,0)</f>
        <v>5</v>
      </c>
      <c r="H131">
        <f>VLOOKUP(A131,'Лицевые счета'!$A$2:$K$4570,10,0)</f>
        <v>40.4</v>
      </c>
      <c r="I131" t="str">
        <f>VLOOKUP(A131,'Лицевые счета'!$A$2:$K$4570,6,0)</f>
        <v>ФЛ</v>
      </c>
      <c r="J131">
        <f>IF(AND(C131=0,I131="ФЛ"),G131*H131,"")</f>
        <v>202</v>
      </c>
      <c r="K131" t="str">
        <f>IF(AND(C131&gt;0,E131="Нет показаний",I131="ФЛ"),G131*H131,"")</f>
        <v/>
      </c>
    </row>
    <row r="132" spans="1:11" x14ac:dyDescent="0.25">
      <c r="A132" s="7">
        <v>445264</v>
      </c>
      <c r="B132" s="7">
        <f>VLOOKUP(A132,'Лицевые счета'!$A$1:$K$4570,2,0)</f>
        <v>431561</v>
      </c>
      <c r="C132">
        <f>COUNTIF('ИПУ и ОКПУ'!$A$2:$A$3258,A132)</f>
        <v>1</v>
      </c>
      <c r="D132" t="str">
        <f>IF(C132&gt;0,VLOOKUP(A132,'ИПУ и ОКПУ'!$A$1:$O$3258,9,0),"")</f>
        <v>Одноставочный</v>
      </c>
      <c r="E132" t="str">
        <f>IF(C132&gt;0,IF(VLOOKUP(A132,'ИПУ и ОКПУ'!$A$1:$O$3258,14,0)="Нет показаний","Нет показаний",""),"")</f>
        <v/>
      </c>
      <c r="F132">
        <f>IF(AND(C132&gt;0),SUMIF('ИПУ и ОКПУ'!$A$2:$A$3258,A132,'ИПУ и ОКПУ'!$O$2:$O$3258),"")</f>
        <v>180</v>
      </c>
      <c r="G132">
        <f>VLOOKUP(A132,'Лицевые счета'!$A$2:$K$4570,9,0)</f>
        <v>5</v>
      </c>
      <c r="H132">
        <f>VLOOKUP(A132,'Лицевые счета'!$A$2:$K$4570,10,0)</f>
        <v>40.4</v>
      </c>
      <c r="I132" t="str">
        <f>VLOOKUP(A132,'Лицевые счета'!$A$2:$K$4570,6,0)</f>
        <v>ФЛ</v>
      </c>
      <c r="J132" t="str">
        <f>IF(AND(C132=0,I132="ФЛ"),G132*H132,"")</f>
        <v/>
      </c>
      <c r="K132" t="str">
        <f>IF(AND(C132&gt;0,E132="Нет показаний",I132="ФЛ"),G132*H132,"")</f>
        <v/>
      </c>
    </row>
    <row r="133" spans="1:11" x14ac:dyDescent="0.25">
      <c r="A133" s="7">
        <v>447599</v>
      </c>
      <c r="B133" s="7">
        <f>VLOOKUP(A133,'Лицевые счета'!$A$1:$K$4570,2,0)</f>
        <v>447354</v>
      </c>
      <c r="C133">
        <f>COUNTIF('ИПУ и ОКПУ'!$A$2:$A$3258,A133)</f>
        <v>0</v>
      </c>
      <c r="D133" t="str">
        <f>IF(C133&gt;0,VLOOKUP(A133,'ИПУ и ОКПУ'!$A$1:$O$3258,9,0),"")</f>
        <v/>
      </c>
      <c r="E133" t="str">
        <f>IF(C133&gt;0,IF(VLOOKUP(A133,'ИПУ и ОКПУ'!$A$1:$O$3258,14,0)="Нет показаний","Нет показаний",""),"")</f>
        <v/>
      </c>
      <c r="F133" t="str">
        <f>IF(AND(C133&gt;0),SUMIF('ИПУ и ОКПУ'!$A$2:$A$3258,A133,'ИПУ и ОКПУ'!$O$2:$O$3258),"")</f>
        <v/>
      </c>
      <c r="G133">
        <f>VLOOKUP(A133,'Лицевые счета'!$A$2:$K$4570,9,0)</f>
        <v>5</v>
      </c>
      <c r="H133">
        <f>VLOOKUP(A133,'Лицевые счета'!$A$2:$K$4570,10,0)</f>
        <v>40.4</v>
      </c>
      <c r="I133" t="str">
        <f>VLOOKUP(A133,'Лицевые счета'!$A$2:$K$4570,6,0)</f>
        <v>ФЛ</v>
      </c>
      <c r="J133">
        <f>IF(AND(C133=0,I133="ФЛ"),G133*H133,"")</f>
        <v>202</v>
      </c>
      <c r="K133" t="str">
        <f>IF(AND(C133&gt;0,E133="Нет показаний",I133="ФЛ"),G133*H133,"")</f>
        <v/>
      </c>
    </row>
    <row r="134" spans="1:11" x14ac:dyDescent="0.25">
      <c r="A134" s="7">
        <v>447624</v>
      </c>
      <c r="B134" s="7">
        <f>VLOOKUP(A134,'Лицевые счета'!$A$1:$K$4570,2,0)</f>
        <v>447357</v>
      </c>
      <c r="C134">
        <f>COUNTIF('ИПУ и ОКПУ'!$A$2:$A$3258,A134)</f>
        <v>1</v>
      </c>
      <c r="D134" t="str">
        <f>IF(C134&gt;0,VLOOKUP(A134,'ИПУ и ОКПУ'!$A$1:$O$3258,9,0),"")</f>
        <v>Одноставочный</v>
      </c>
      <c r="E134" t="str">
        <f>IF(C134&gt;0,IF(VLOOKUP(A134,'ИПУ и ОКПУ'!$A$1:$O$3258,14,0)="Нет показаний","Нет показаний",""),"")</f>
        <v>Нет показаний</v>
      </c>
      <c r="F134">
        <f>IF(AND(C134&gt;0),SUMIF('ИПУ и ОКПУ'!$A$2:$A$3258,A134,'ИПУ и ОКПУ'!$O$2:$O$3258),"")</f>
        <v>0</v>
      </c>
      <c r="G134">
        <f>VLOOKUP(A134,'Лицевые счета'!$A$2:$K$4570,9,0)</f>
        <v>5</v>
      </c>
      <c r="H134">
        <f>VLOOKUP(A134,'Лицевые счета'!$A$2:$K$4570,10,0)</f>
        <v>40.4</v>
      </c>
      <c r="I134" t="str">
        <f>VLOOKUP(A134,'Лицевые счета'!$A$2:$K$4570,6,0)</f>
        <v>ФЛ</v>
      </c>
      <c r="J134" t="str">
        <f>IF(AND(C134=0,I134="ФЛ"),G134*H134,"")</f>
        <v/>
      </c>
      <c r="K134">
        <f>IF(AND(C134&gt;0,E134="Нет показаний",I134="ФЛ"),G134*H134,"")</f>
        <v>202</v>
      </c>
    </row>
    <row r="135" spans="1:11" x14ac:dyDescent="0.25">
      <c r="A135" s="7">
        <v>447781</v>
      </c>
      <c r="B135" s="7">
        <f>VLOOKUP(A135,'Лицевые счета'!$A$1:$K$4570,2,0)</f>
        <v>447367</v>
      </c>
      <c r="C135">
        <f>COUNTIF('ИПУ и ОКПУ'!$A$2:$A$3258,A135)</f>
        <v>1</v>
      </c>
      <c r="D135" t="str">
        <f>IF(C135&gt;0,VLOOKUP(A135,'ИПУ и ОКПУ'!$A$1:$O$3258,9,0),"")</f>
        <v>Одноставочный</v>
      </c>
      <c r="E135" t="str">
        <f>IF(C135&gt;0,IF(VLOOKUP(A135,'ИПУ и ОКПУ'!$A$1:$O$3258,14,0)="Нет показаний","Нет показаний",""),"")</f>
        <v/>
      </c>
      <c r="F135">
        <f>IF(AND(C135&gt;0),SUMIF('ИПУ и ОКПУ'!$A$2:$A$3258,A135,'ИПУ и ОКПУ'!$O$2:$O$3258),"")</f>
        <v>646</v>
      </c>
      <c r="G135">
        <f>VLOOKUP(A135,'Лицевые счета'!$A$2:$K$4570,9,0)</f>
        <v>5</v>
      </c>
      <c r="H135">
        <f>VLOOKUP(A135,'Лицевые счета'!$A$2:$K$4570,10,0)</f>
        <v>45.7</v>
      </c>
      <c r="I135" t="str">
        <f>VLOOKUP(A135,'Лицевые счета'!$A$2:$K$4570,6,0)</f>
        <v>ФЛ</v>
      </c>
      <c r="J135" t="str">
        <f>IF(AND(C135=0,I135="ФЛ"),G135*H135,"")</f>
        <v/>
      </c>
      <c r="K135" t="str">
        <f>IF(AND(C135&gt;0,E135="Нет показаний",I135="ФЛ"),G135*H135,"")</f>
        <v/>
      </c>
    </row>
    <row r="136" spans="1:11" x14ac:dyDescent="0.25">
      <c r="A136" s="7">
        <v>448361</v>
      </c>
      <c r="B136" s="7">
        <f>VLOOKUP(A136,'Лицевые счета'!$A$1:$K$4570,2,0)</f>
        <v>447397</v>
      </c>
      <c r="C136">
        <f>COUNTIF('ИПУ и ОКПУ'!$A$2:$A$3258,A136)</f>
        <v>1</v>
      </c>
      <c r="D136" t="str">
        <f>IF(C136&gt;0,VLOOKUP(A136,'ИПУ и ОКПУ'!$A$1:$O$3258,9,0),"")</f>
        <v>Одноставочный</v>
      </c>
      <c r="E136" t="str">
        <f>IF(C136&gt;0,IF(VLOOKUP(A136,'ИПУ и ОКПУ'!$A$1:$O$3258,14,0)="Нет показаний","Нет показаний",""),"")</f>
        <v/>
      </c>
      <c r="F136">
        <f>IF(AND(C136&gt;0),SUMIF('ИПУ и ОКПУ'!$A$2:$A$3258,A136,'ИПУ и ОКПУ'!$O$2:$O$3258),"")</f>
        <v>255</v>
      </c>
      <c r="G136">
        <f>VLOOKUP(A136,'Лицевые счета'!$A$2:$K$4570,9,0)</f>
        <v>5</v>
      </c>
      <c r="H136">
        <f>VLOOKUP(A136,'Лицевые счета'!$A$2:$K$4570,10,0)</f>
        <v>40.4</v>
      </c>
      <c r="I136" t="str">
        <f>VLOOKUP(A136,'Лицевые счета'!$A$2:$K$4570,6,0)</f>
        <v>ФЛ</v>
      </c>
      <c r="J136" t="str">
        <f>IF(AND(C136=0,I136="ФЛ"),G136*H136,"")</f>
        <v/>
      </c>
      <c r="K136" t="str">
        <f>IF(AND(C136&gt;0,E136="Нет показаний",I136="ФЛ"),G136*H136,"")</f>
        <v/>
      </c>
    </row>
    <row r="137" spans="1:11" x14ac:dyDescent="0.25">
      <c r="A137" s="7">
        <v>448721</v>
      </c>
      <c r="B137" s="7">
        <f>VLOOKUP(A137,'Лицевые счета'!$A$1:$K$4570,2,0)</f>
        <v>447419</v>
      </c>
      <c r="C137">
        <f>COUNTIF('ИПУ и ОКПУ'!$A$2:$A$3258,A137)</f>
        <v>0</v>
      </c>
      <c r="D137" t="str">
        <f>IF(C137&gt;0,VLOOKUP(A137,'ИПУ и ОКПУ'!$A$1:$O$3258,9,0),"")</f>
        <v/>
      </c>
      <c r="E137" t="str">
        <f>IF(C137&gt;0,IF(VLOOKUP(A137,'ИПУ и ОКПУ'!$A$1:$O$3258,14,0)="Нет показаний","Нет показаний",""),"")</f>
        <v/>
      </c>
      <c r="F137" t="str">
        <f>IF(AND(C137&gt;0),SUMIF('ИПУ и ОКПУ'!$A$2:$A$3258,A137,'ИПУ и ОКПУ'!$O$2:$O$3258),"")</f>
        <v/>
      </c>
      <c r="G137">
        <f>VLOOKUP(A137,'Лицевые счета'!$A$2:$K$4570,9,0)</f>
        <v>5</v>
      </c>
      <c r="H137">
        <f>VLOOKUP(A137,'Лицевые счета'!$A$2:$K$4570,10,0)</f>
        <v>40.4</v>
      </c>
      <c r="I137" t="str">
        <f>VLOOKUP(A137,'Лицевые счета'!$A$2:$K$4570,6,0)</f>
        <v>ФЛ</v>
      </c>
      <c r="J137">
        <f>IF(AND(C137=0,I137="ФЛ"),G137*H137,"")</f>
        <v>202</v>
      </c>
      <c r="K137" t="str">
        <f>IF(AND(C137&gt;0,E137="Нет показаний",I137="ФЛ"),G137*H137,"")</f>
        <v/>
      </c>
    </row>
    <row r="138" spans="1:11" x14ac:dyDescent="0.25">
      <c r="A138" s="7">
        <v>449344</v>
      </c>
      <c r="B138" s="7">
        <f>VLOOKUP(A138,'Лицевые счета'!$A$1:$K$4570,2,0)</f>
        <v>447454</v>
      </c>
      <c r="C138">
        <f>COUNTIF('ИПУ и ОКПУ'!$A$2:$A$3258,A138)</f>
        <v>1</v>
      </c>
      <c r="D138" t="str">
        <f>IF(C138&gt;0,VLOOKUP(A138,'ИПУ и ОКПУ'!$A$1:$O$3258,9,0),"")</f>
        <v>Одноставочный</v>
      </c>
      <c r="E138" t="str">
        <f>IF(C138&gt;0,IF(VLOOKUP(A138,'ИПУ и ОКПУ'!$A$1:$O$3258,14,0)="Нет показаний","Нет показаний",""),"")</f>
        <v>Нет показаний</v>
      </c>
      <c r="F138">
        <f>IF(AND(C138&gt;0),SUMIF('ИПУ и ОКПУ'!$A$2:$A$3258,A138,'ИПУ и ОКПУ'!$O$2:$O$3258),"")</f>
        <v>0</v>
      </c>
      <c r="G138">
        <f>VLOOKUP(A138,'Лицевые счета'!$A$2:$K$4570,9,0)</f>
        <v>5</v>
      </c>
      <c r="H138">
        <f>VLOOKUP(A138,'Лицевые счета'!$A$2:$K$4570,10,0)</f>
        <v>40.4</v>
      </c>
      <c r="I138" t="str">
        <f>VLOOKUP(A138,'Лицевые счета'!$A$2:$K$4570,6,0)</f>
        <v>ФЛ</v>
      </c>
      <c r="J138" t="str">
        <f>IF(AND(C138=0,I138="ФЛ"),G138*H138,"")</f>
        <v/>
      </c>
      <c r="K138">
        <f>IF(AND(C138&gt;0,E138="Нет показаний",I138="ФЛ"),G138*H138,"")</f>
        <v>202</v>
      </c>
    </row>
    <row r="139" spans="1:11" x14ac:dyDescent="0.25">
      <c r="A139" s="7">
        <v>449495</v>
      </c>
      <c r="B139" s="7">
        <f>VLOOKUP(A139,'Лицевые счета'!$A$1:$K$4570,2,0)</f>
        <v>447461</v>
      </c>
      <c r="C139">
        <f>COUNTIF('ИПУ и ОКПУ'!$A$2:$A$3258,A139)</f>
        <v>1</v>
      </c>
      <c r="D139" t="str">
        <f>IF(C139&gt;0,VLOOKUP(A139,'ИПУ и ОКПУ'!$A$1:$O$3258,9,0),"")</f>
        <v>Одноставочный</v>
      </c>
      <c r="E139" t="str">
        <f>IF(C139&gt;0,IF(VLOOKUP(A139,'ИПУ и ОКПУ'!$A$1:$O$3258,14,0)="Нет показаний","Нет показаний",""),"")</f>
        <v/>
      </c>
      <c r="F139">
        <f>IF(AND(C139&gt;0),SUMIF('ИПУ и ОКПУ'!$A$2:$A$3258,A139,'ИПУ и ОКПУ'!$O$2:$O$3258),"")</f>
        <v>156</v>
      </c>
      <c r="G139">
        <f>VLOOKUP(A139,'Лицевые счета'!$A$2:$K$4570,9,0)</f>
        <v>5</v>
      </c>
      <c r="H139">
        <f>VLOOKUP(A139,'Лицевые счета'!$A$2:$K$4570,10,0)</f>
        <v>45.7</v>
      </c>
      <c r="I139" t="str">
        <f>VLOOKUP(A139,'Лицевые счета'!$A$2:$K$4570,6,0)</f>
        <v>ФЛ</v>
      </c>
      <c r="J139" t="str">
        <f>IF(AND(C139=0,I139="ФЛ"),G139*H139,"")</f>
        <v/>
      </c>
      <c r="K139" t="str">
        <f>IF(AND(C139&gt;0,E139="Нет показаний",I139="ФЛ"),G139*H139,"")</f>
        <v/>
      </c>
    </row>
    <row r="140" spans="1:11" x14ac:dyDescent="0.25">
      <c r="A140" s="7">
        <v>449584</v>
      </c>
      <c r="B140" s="7">
        <f>VLOOKUP(A140,'Лицевые счета'!$A$1:$K$4570,2,0)</f>
        <v>447466</v>
      </c>
      <c r="C140">
        <f>COUNTIF('ИПУ и ОКПУ'!$A$2:$A$3258,A140)</f>
        <v>1</v>
      </c>
      <c r="D140" t="str">
        <f>IF(C140&gt;0,VLOOKUP(A140,'ИПУ и ОКПУ'!$A$1:$O$3258,9,0),"")</f>
        <v>Одноставочный</v>
      </c>
      <c r="E140" t="str">
        <f>IF(C140&gt;0,IF(VLOOKUP(A140,'ИПУ и ОКПУ'!$A$1:$O$3258,14,0)="Нет показаний","Нет показаний",""),"")</f>
        <v/>
      </c>
      <c r="F140">
        <f>IF(AND(C140&gt;0),SUMIF('ИПУ и ОКПУ'!$A$2:$A$3258,A140,'ИПУ и ОКПУ'!$O$2:$O$3258),"")</f>
        <v>183</v>
      </c>
      <c r="G140">
        <f>VLOOKUP(A140,'Лицевые счета'!$A$2:$K$4570,9,0)</f>
        <v>5</v>
      </c>
      <c r="H140">
        <f>VLOOKUP(A140,'Лицевые счета'!$A$2:$K$4570,10,0)</f>
        <v>40.4</v>
      </c>
      <c r="I140" t="str">
        <f>VLOOKUP(A140,'Лицевые счета'!$A$2:$K$4570,6,0)</f>
        <v>ФЛ</v>
      </c>
      <c r="J140" t="str">
        <f>IF(AND(C140=0,I140="ФЛ"),G140*H140,"")</f>
        <v/>
      </c>
      <c r="K140" t="str">
        <f>IF(AND(C140&gt;0,E140="Нет показаний",I140="ФЛ"),G140*H140,"")</f>
        <v/>
      </c>
    </row>
    <row r="141" spans="1:11" x14ac:dyDescent="0.25">
      <c r="A141" s="7">
        <v>449740</v>
      </c>
      <c r="B141" s="7">
        <f>VLOOKUP(A141,'Лицевые счета'!$A$1:$K$4570,2,0)</f>
        <v>447473</v>
      </c>
      <c r="C141">
        <f>COUNTIF('ИПУ и ОКПУ'!$A$2:$A$3258,A141)</f>
        <v>1</v>
      </c>
      <c r="D141" t="str">
        <f>IF(C141&gt;0,VLOOKUP(A141,'ИПУ и ОКПУ'!$A$1:$O$3258,9,0),"")</f>
        <v>Одноставочный</v>
      </c>
      <c r="E141" t="str">
        <f>IF(C141&gt;0,IF(VLOOKUP(A141,'ИПУ и ОКПУ'!$A$1:$O$3258,14,0)="Нет показаний","Нет показаний",""),"")</f>
        <v>Нет показаний</v>
      </c>
      <c r="F141">
        <f>IF(AND(C141&gt;0),SUMIF('ИПУ и ОКПУ'!$A$2:$A$3258,A141,'ИПУ и ОКПУ'!$O$2:$O$3258),"")</f>
        <v>0</v>
      </c>
      <c r="G141">
        <f>VLOOKUP(A141,'Лицевые счета'!$A$2:$K$4570,9,0)</f>
        <v>5</v>
      </c>
      <c r="H141">
        <f>VLOOKUP(A141,'Лицевые счета'!$A$2:$K$4570,10,0)</f>
        <v>40.4</v>
      </c>
      <c r="I141" t="str">
        <f>VLOOKUP(A141,'Лицевые счета'!$A$2:$K$4570,6,0)</f>
        <v>ФЛ</v>
      </c>
      <c r="J141" t="str">
        <f>IF(AND(C141=0,I141="ФЛ"),G141*H141,"")</f>
        <v/>
      </c>
      <c r="K141">
        <f>IF(AND(C141&gt;0,E141="Нет показаний",I141="ФЛ"),G141*H141,"")</f>
        <v>202</v>
      </c>
    </row>
    <row r="142" spans="1:11" x14ac:dyDescent="0.25">
      <c r="A142" s="7">
        <v>449762</v>
      </c>
      <c r="B142" s="7">
        <f>VLOOKUP(A142,'Лицевые счета'!$A$1:$K$4570,2,0)</f>
        <v>447473</v>
      </c>
      <c r="C142">
        <f>COUNTIF('ИПУ и ОКПУ'!$A$2:$A$3258,A142)</f>
        <v>0</v>
      </c>
      <c r="D142" t="str">
        <f>IF(C142&gt;0,VLOOKUP(A142,'ИПУ и ОКПУ'!$A$1:$O$3258,9,0),"")</f>
        <v/>
      </c>
      <c r="E142" t="str">
        <f>IF(C142&gt;0,IF(VLOOKUP(A142,'ИПУ и ОКПУ'!$A$1:$O$3258,14,0)="Нет показаний","Нет показаний",""),"")</f>
        <v/>
      </c>
      <c r="F142" t="str">
        <f>IF(AND(C142&gt;0),SUMIF('ИПУ и ОКПУ'!$A$2:$A$3258,A142,'ИПУ и ОКПУ'!$O$2:$O$3258),"")</f>
        <v/>
      </c>
      <c r="G142">
        <f>VLOOKUP(A142,'Лицевые счета'!$A$2:$K$4570,9,0)</f>
        <v>5</v>
      </c>
      <c r="H142">
        <f>VLOOKUP(A142,'Лицевые счета'!$A$2:$K$4570,10,0)</f>
        <v>40.4</v>
      </c>
      <c r="I142" t="str">
        <f>VLOOKUP(A142,'Лицевые счета'!$A$2:$K$4570,6,0)</f>
        <v>ФЛ</v>
      </c>
      <c r="J142">
        <f>IF(AND(C142=0,I142="ФЛ"),G142*H142,"")</f>
        <v>202</v>
      </c>
      <c r="K142" t="str">
        <f>IF(AND(C142&gt;0,E142="Нет показаний",I142="ФЛ"),G142*H142,"")</f>
        <v/>
      </c>
    </row>
    <row r="143" spans="1:11" x14ac:dyDescent="0.25">
      <c r="A143" s="7">
        <v>450132</v>
      </c>
      <c r="B143" s="7">
        <f>VLOOKUP(A143,'Лицевые счета'!$A$1:$K$4570,2,0)</f>
        <v>447494</v>
      </c>
      <c r="C143">
        <f>COUNTIF('ИПУ и ОКПУ'!$A$2:$A$3258,A143)</f>
        <v>1</v>
      </c>
      <c r="D143" t="str">
        <f>IF(C143&gt;0,VLOOKUP(A143,'ИПУ и ОКПУ'!$A$1:$O$3258,9,0),"")</f>
        <v>Одноставочный</v>
      </c>
      <c r="E143" t="str">
        <f>IF(C143&gt;0,IF(VLOOKUP(A143,'ИПУ и ОКПУ'!$A$1:$O$3258,14,0)="Нет показаний","Нет показаний",""),"")</f>
        <v>Нет показаний</v>
      </c>
      <c r="F143">
        <f>IF(AND(C143&gt;0),SUMIF('ИПУ и ОКПУ'!$A$2:$A$3258,A143,'ИПУ и ОКПУ'!$O$2:$O$3258),"")</f>
        <v>0</v>
      </c>
      <c r="G143">
        <f>VLOOKUP(A143,'Лицевые счета'!$A$2:$K$4570,9,0)</f>
        <v>5</v>
      </c>
      <c r="H143">
        <f>VLOOKUP(A143,'Лицевые счета'!$A$2:$K$4570,10,0)</f>
        <v>40.4</v>
      </c>
      <c r="I143" t="str">
        <f>VLOOKUP(A143,'Лицевые счета'!$A$2:$K$4570,6,0)</f>
        <v>ФЛ</v>
      </c>
      <c r="J143" t="str">
        <f>IF(AND(C143=0,I143="ФЛ"),G143*H143,"")</f>
        <v/>
      </c>
      <c r="K143">
        <f>IF(AND(C143&gt;0,E143="Нет показаний",I143="ФЛ"),G143*H143,"")</f>
        <v>202</v>
      </c>
    </row>
    <row r="144" spans="1:11" x14ac:dyDescent="0.25">
      <c r="A144" s="7">
        <v>450139</v>
      </c>
      <c r="B144" s="7">
        <f>VLOOKUP(A144,'Лицевые счета'!$A$1:$K$4570,2,0)</f>
        <v>447494</v>
      </c>
      <c r="C144">
        <f>COUNTIF('ИПУ и ОКПУ'!$A$2:$A$3258,A144)</f>
        <v>1</v>
      </c>
      <c r="D144" t="str">
        <f>IF(C144&gt;0,VLOOKUP(A144,'ИПУ и ОКПУ'!$A$1:$O$3258,9,0),"")</f>
        <v>Одноставочный</v>
      </c>
      <c r="E144" t="str">
        <f>IF(C144&gt;0,IF(VLOOKUP(A144,'ИПУ и ОКПУ'!$A$1:$O$3258,14,0)="Нет показаний","Нет показаний",""),"")</f>
        <v/>
      </c>
      <c r="F144">
        <f>IF(AND(C144&gt;0),SUMIF('ИПУ и ОКПУ'!$A$2:$A$3258,A144,'ИПУ и ОКПУ'!$O$2:$O$3258),"")</f>
        <v>643</v>
      </c>
      <c r="G144">
        <f>VLOOKUP(A144,'Лицевые счета'!$A$2:$K$4570,9,0)</f>
        <v>5</v>
      </c>
      <c r="H144">
        <f>VLOOKUP(A144,'Лицевые счета'!$A$2:$K$4570,10,0)</f>
        <v>45.7</v>
      </c>
      <c r="I144" t="str">
        <f>VLOOKUP(A144,'Лицевые счета'!$A$2:$K$4570,6,0)</f>
        <v>ФЛ</v>
      </c>
      <c r="J144" t="str">
        <f>IF(AND(C144=0,I144="ФЛ"),G144*H144,"")</f>
        <v/>
      </c>
      <c r="K144" t="str">
        <f>IF(AND(C144&gt;0,E144="Нет показаний",I144="ФЛ"),G144*H144,"")</f>
        <v/>
      </c>
    </row>
    <row r="145" spans="1:11" x14ac:dyDescent="0.25">
      <c r="A145" s="7">
        <v>468910</v>
      </c>
      <c r="B145" s="7">
        <f>VLOOKUP(A145,'Лицевые счета'!$A$1:$K$4570,2,0)</f>
        <v>451437</v>
      </c>
      <c r="C145">
        <f>COUNTIF('ИПУ и ОКПУ'!$A$2:$A$3258,A145)</f>
        <v>1</v>
      </c>
      <c r="D145" t="str">
        <f>IF(C145&gt;0,VLOOKUP(A145,'ИПУ и ОКПУ'!$A$1:$O$3258,9,0),"")</f>
        <v>Одноставочный</v>
      </c>
      <c r="E145" t="str">
        <f>IF(C145&gt;0,IF(VLOOKUP(A145,'ИПУ и ОКПУ'!$A$1:$O$3258,14,0)="Нет показаний","Нет показаний",""),"")</f>
        <v/>
      </c>
      <c r="F145">
        <f>IF(AND(C145&gt;0),SUMIF('ИПУ и ОКПУ'!$A$2:$A$3258,A145,'ИПУ и ОКПУ'!$O$2:$O$3258),"")</f>
        <v>162</v>
      </c>
      <c r="G145">
        <f>VLOOKUP(A145,'Лицевые счета'!$A$2:$K$4570,9,0)</f>
        <v>5</v>
      </c>
      <c r="H145">
        <f>VLOOKUP(A145,'Лицевые счета'!$A$2:$K$4570,10,0)</f>
        <v>45.7</v>
      </c>
      <c r="I145" t="str">
        <f>VLOOKUP(A145,'Лицевые счета'!$A$2:$K$4570,6,0)</f>
        <v>ФЛ</v>
      </c>
      <c r="J145" t="str">
        <f>IF(AND(C145=0,I145="ФЛ"),G145*H145,"")</f>
        <v/>
      </c>
      <c r="K145" t="str">
        <f>IF(AND(C145&gt;0,E145="Нет показаний",I145="ФЛ"),G145*H145,"")</f>
        <v/>
      </c>
    </row>
    <row r="146" spans="1:11" x14ac:dyDescent="0.25">
      <c r="A146" s="7">
        <v>502261</v>
      </c>
      <c r="B146" s="7">
        <f>VLOOKUP(A146,'Лицевые счета'!$A$1:$K$4570,2,0)</f>
        <v>501291</v>
      </c>
      <c r="C146">
        <f>COUNTIF('ИПУ и ОКПУ'!$A$2:$A$3258,A146)</f>
        <v>0</v>
      </c>
      <c r="D146" t="str">
        <f>IF(C146&gt;0,VLOOKUP(A146,'ИПУ и ОКПУ'!$A$1:$O$3258,9,0),"")</f>
        <v/>
      </c>
      <c r="E146" t="str">
        <f>IF(C146&gt;0,IF(VLOOKUP(A146,'ИПУ и ОКПУ'!$A$1:$O$3258,14,0)="Нет показаний","Нет показаний",""),"")</f>
        <v/>
      </c>
      <c r="F146" t="str">
        <f>IF(AND(C146&gt;0),SUMIF('ИПУ и ОКПУ'!$A$2:$A$3258,A146,'ИПУ и ОКПУ'!$O$2:$O$3258),"")</f>
        <v/>
      </c>
      <c r="G146">
        <f>VLOOKUP(A146,'Лицевые счета'!$A$2:$K$4570,9,0)</f>
        <v>5</v>
      </c>
      <c r="H146">
        <f>VLOOKUP(A146,'Лицевые счета'!$A$2:$K$4570,10,0)</f>
        <v>31.3</v>
      </c>
      <c r="I146" t="str">
        <f>VLOOKUP(A146,'Лицевые счета'!$A$2:$K$4570,6,0)</f>
        <v>ФЛ</v>
      </c>
      <c r="J146">
        <f>IF(AND(C146=0,I146="ФЛ"),G146*H146,"")</f>
        <v>156.5</v>
      </c>
      <c r="K146" t="str">
        <f>IF(AND(C146&gt;0,E146="Нет показаний",I146="ФЛ"),G146*H146,"")</f>
        <v/>
      </c>
    </row>
    <row r="147" spans="1:11" x14ac:dyDescent="0.25">
      <c r="A147" s="7">
        <v>502278</v>
      </c>
      <c r="B147" s="7">
        <f>VLOOKUP(A147,'Лицевые счета'!$A$1:$K$4570,2,0)</f>
        <v>501291</v>
      </c>
      <c r="C147">
        <f>COUNTIF('ИПУ и ОКПУ'!$A$2:$A$3258,A147)</f>
        <v>0</v>
      </c>
      <c r="D147" t="str">
        <f>IF(C147&gt;0,VLOOKUP(A147,'ИПУ и ОКПУ'!$A$1:$O$3258,9,0),"")</f>
        <v/>
      </c>
      <c r="E147" t="str">
        <f>IF(C147&gt;0,IF(VLOOKUP(A147,'ИПУ и ОКПУ'!$A$1:$O$3258,14,0)="Нет показаний","Нет показаний",""),"")</f>
        <v/>
      </c>
      <c r="F147" t="str">
        <f>IF(AND(C147&gt;0),SUMIF('ИПУ и ОКПУ'!$A$2:$A$3258,A147,'ИПУ и ОКПУ'!$O$2:$O$3258),"")</f>
        <v/>
      </c>
      <c r="G147">
        <f>VLOOKUP(A147,'Лицевые счета'!$A$2:$K$4570,9,0)</f>
        <v>5</v>
      </c>
      <c r="H147">
        <f>VLOOKUP(A147,'Лицевые счета'!$A$2:$K$4570,10,0)</f>
        <v>31.3</v>
      </c>
      <c r="I147" t="str">
        <f>VLOOKUP(A147,'Лицевые счета'!$A$2:$K$4570,6,0)</f>
        <v>ФЛ</v>
      </c>
      <c r="J147">
        <f>IF(AND(C147=0,I147="ФЛ"),G147*H147,"")</f>
        <v>156.5</v>
      </c>
      <c r="K147" t="str">
        <f>IF(AND(C147&gt;0,E147="Нет показаний",I147="ФЛ"),G147*H147,"")</f>
        <v/>
      </c>
    </row>
    <row r="148" spans="1:11" x14ac:dyDescent="0.25">
      <c r="A148" s="7">
        <v>503622</v>
      </c>
      <c r="B148" s="7">
        <f>VLOOKUP(A148,'Лицевые счета'!$A$1:$K$4570,2,0)</f>
        <v>503594</v>
      </c>
      <c r="C148">
        <f>COUNTIF('ИПУ и ОКПУ'!$A$2:$A$3258,A148)</f>
        <v>1</v>
      </c>
      <c r="D148" t="str">
        <f>IF(C148&gt;0,VLOOKUP(A148,'ИПУ и ОКПУ'!$A$1:$O$3258,9,0),"")</f>
        <v>Одноставочный</v>
      </c>
      <c r="E148" t="str">
        <f>IF(C148&gt;0,IF(VLOOKUP(A148,'ИПУ и ОКПУ'!$A$1:$O$3258,14,0)="Нет показаний","Нет показаний",""),"")</f>
        <v/>
      </c>
      <c r="F148">
        <f>IF(AND(C148&gt;0),SUMIF('ИПУ и ОКПУ'!$A$2:$A$3258,A148,'ИПУ и ОКПУ'!$O$2:$O$3258),"")</f>
        <v>220</v>
      </c>
      <c r="G148">
        <f>VLOOKUP(A148,'Лицевые счета'!$A$2:$K$4570,9,0)</f>
        <v>5</v>
      </c>
      <c r="H148">
        <f>VLOOKUP(A148,'Лицевые счета'!$A$2:$K$4570,10,0)</f>
        <v>48.3</v>
      </c>
      <c r="I148" t="str">
        <f>VLOOKUP(A148,'Лицевые счета'!$A$2:$K$4570,6,0)</f>
        <v>ФЛ</v>
      </c>
      <c r="J148" t="str">
        <f>IF(AND(C148=0,I148="ФЛ"),G148*H148,"")</f>
        <v/>
      </c>
      <c r="K148" t="str">
        <f>IF(AND(C148&gt;0,E148="Нет показаний",I148="ФЛ"),G148*H148,"")</f>
        <v/>
      </c>
    </row>
    <row r="149" spans="1:11" x14ac:dyDescent="0.25">
      <c r="A149" s="7">
        <v>503626</v>
      </c>
      <c r="B149" s="7">
        <f>VLOOKUP(A149,'Лицевые счета'!$A$1:$K$4570,2,0)</f>
        <v>503594</v>
      </c>
      <c r="C149">
        <f>COUNTIF('ИПУ и ОКПУ'!$A$2:$A$3258,A149)</f>
        <v>1</v>
      </c>
      <c r="D149" t="str">
        <f>IF(C149&gt;0,VLOOKUP(A149,'ИПУ и ОКПУ'!$A$1:$O$3258,9,0),"")</f>
        <v>Одноставочный</v>
      </c>
      <c r="E149" t="str">
        <f>IF(C149&gt;0,IF(VLOOKUP(A149,'ИПУ и ОКПУ'!$A$1:$O$3258,14,0)="Нет показаний","Нет показаний",""),"")</f>
        <v/>
      </c>
      <c r="F149">
        <f>IF(AND(C149&gt;0),SUMIF('ИПУ и ОКПУ'!$A$2:$A$3258,A149,'ИПУ и ОКПУ'!$O$2:$O$3258),"")</f>
        <v>234</v>
      </c>
      <c r="G149">
        <f>VLOOKUP(A149,'Лицевые счета'!$A$2:$K$4570,9,0)</f>
        <v>5</v>
      </c>
      <c r="H149">
        <f>VLOOKUP(A149,'Лицевые счета'!$A$2:$K$4570,10,0)</f>
        <v>62.3</v>
      </c>
      <c r="I149" t="str">
        <f>VLOOKUP(A149,'Лицевые счета'!$A$2:$K$4570,6,0)</f>
        <v>ФЛ</v>
      </c>
      <c r="J149" t="str">
        <f>IF(AND(C149=0,I149="ФЛ"),G149*H149,"")</f>
        <v/>
      </c>
      <c r="K149" t="str">
        <f>IF(AND(C149&gt;0,E149="Нет показаний",I149="ФЛ"),G149*H149,"")</f>
        <v/>
      </c>
    </row>
    <row r="150" spans="1:11" x14ac:dyDescent="0.25">
      <c r="A150" s="7">
        <v>507011</v>
      </c>
      <c r="B150" s="7">
        <f>VLOOKUP(A150,'Лицевые счета'!$A$1:$K$4570,2,0)</f>
        <v>507007</v>
      </c>
      <c r="C150">
        <f>COUNTIF('ИПУ и ОКПУ'!$A$2:$A$3258,A150)</f>
        <v>1</v>
      </c>
      <c r="D150" t="str">
        <f>IF(C150&gt;0,VLOOKUP(A150,'ИПУ и ОКПУ'!$A$1:$O$3258,9,0),"")</f>
        <v>Одноставочный</v>
      </c>
      <c r="E150" t="str">
        <f>IF(C150&gt;0,IF(VLOOKUP(A150,'ИПУ и ОКПУ'!$A$1:$O$3258,14,0)="Нет показаний","Нет показаний",""),"")</f>
        <v/>
      </c>
      <c r="F150">
        <f>IF(AND(C150&gt;0),SUMIF('ИПУ и ОКПУ'!$A$2:$A$3258,A150,'ИПУ и ОКПУ'!$O$2:$O$3258),"")</f>
        <v>142</v>
      </c>
      <c r="G150">
        <f>VLOOKUP(A150,'Лицевые счета'!$A$2:$K$4570,9,0)</f>
        <v>5</v>
      </c>
      <c r="H150">
        <f>VLOOKUP(A150,'Лицевые счета'!$A$2:$K$4570,10,0)</f>
        <v>40.4</v>
      </c>
      <c r="I150" t="str">
        <f>VLOOKUP(A150,'Лицевые счета'!$A$2:$K$4570,6,0)</f>
        <v>ФЛ</v>
      </c>
      <c r="J150" t="str">
        <f>IF(AND(C150=0,I150="ФЛ"),G150*H150,"")</f>
        <v/>
      </c>
      <c r="K150" t="str">
        <f>IF(AND(C150&gt;0,E150="Нет показаний",I150="ФЛ"),G150*H150,"")</f>
        <v/>
      </c>
    </row>
    <row r="151" spans="1:11" x14ac:dyDescent="0.25">
      <c r="A151" s="7">
        <v>510403</v>
      </c>
      <c r="B151" s="7">
        <f>VLOOKUP(A151,'Лицевые счета'!$A$1:$K$4570,2,0)</f>
        <v>510381</v>
      </c>
      <c r="C151">
        <f>COUNTIF('ИПУ и ОКПУ'!$A$2:$A$3258,A151)</f>
        <v>1</v>
      </c>
      <c r="D151" t="str">
        <f>IF(C151&gt;0,VLOOKUP(A151,'ИПУ и ОКПУ'!$A$1:$O$3258,9,0),"")</f>
        <v>Одноставочный</v>
      </c>
      <c r="E151" t="str">
        <f>IF(C151&gt;0,IF(VLOOKUP(A151,'ИПУ и ОКПУ'!$A$1:$O$3258,14,0)="Нет показаний","Нет показаний",""),"")</f>
        <v/>
      </c>
      <c r="F151">
        <f>IF(AND(C151&gt;0),SUMIF('ИПУ и ОКПУ'!$A$2:$A$3258,A151,'ИПУ и ОКПУ'!$O$2:$O$3258),"")</f>
        <v>200</v>
      </c>
      <c r="G151">
        <f>VLOOKUP(A151,'Лицевые счета'!$A$2:$K$4570,9,0)</f>
        <v>5</v>
      </c>
      <c r="H151">
        <f>VLOOKUP(A151,'Лицевые счета'!$A$2:$K$4570,10,0)</f>
        <v>62.3</v>
      </c>
      <c r="I151" t="str">
        <f>VLOOKUP(A151,'Лицевые счета'!$A$2:$K$4570,6,0)</f>
        <v>ФЛ</v>
      </c>
      <c r="J151" t="str">
        <f>IF(AND(C151=0,I151="ФЛ"),G151*H151,"")</f>
        <v/>
      </c>
      <c r="K151" t="str">
        <f>IF(AND(C151&gt;0,E151="Нет показаний",I151="ФЛ"),G151*H151,"")</f>
        <v/>
      </c>
    </row>
    <row r="152" spans="1:11" x14ac:dyDescent="0.25">
      <c r="A152" s="7">
        <v>535551</v>
      </c>
      <c r="B152" s="7">
        <f>VLOOKUP(A152,'Лицевые счета'!$A$1:$K$4570,2,0)</f>
        <v>533799</v>
      </c>
      <c r="C152">
        <f>COUNTIF('ИПУ и ОКПУ'!$A$2:$A$3258,A152)</f>
        <v>0</v>
      </c>
      <c r="D152" t="str">
        <f>IF(C152&gt;0,VLOOKUP(A152,'ИПУ и ОКПУ'!$A$1:$O$3258,9,0),"")</f>
        <v/>
      </c>
      <c r="E152" t="str">
        <f>IF(C152&gt;0,IF(VLOOKUP(A152,'ИПУ и ОКПУ'!$A$1:$O$3258,14,0)="Нет показаний","Нет показаний",""),"")</f>
        <v/>
      </c>
      <c r="F152" t="str">
        <f>IF(AND(C152&gt;0),SUMIF('ИПУ и ОКПУ'!$A$2:$A$3258,A152,'ИПУ и ОКПУ'!$O$2:$O$3258),"")</f>
        <v/>
      </c>
      <c r="G152">
        <f>VLOOKUP(A152,'Лицевые счета'!$A$2:$K$4570,9,0)</f>
        <v>5</v>
      </c>
      <c r="H152">
        <f>VLOOKUP(A152,'Лицевые счета'!$A$2:$K$4570,10,0)</f>
        <v>31.3</v>
      </c>
      <c r="I152" t="str">
        <f>VLOOKUP(A152,'Лицевые счета'!$A$2:$K$4570,6,0)</f>
        <v>ФЛ</v>
      </c>
      <c r="J152">
        <f>IF(AND(C152=0,I152="ФЛ"),G152*H152,"")</f>
        <v>156.5</v>
      </c>
      <c r="K152" t="str">
        <f>IF(AND(C152&gt;0,E152="Нет показаний",I152="ФЛ"),G152*H152,"")</f>
        <v/>
      </c>
    </row>
    <row r="153" spans="1:11" x14ac:dyDescent="0.25">
      <c r="A153" s="7">
        <v>536405</v>
      </c>
      <c r="B153" s="7">
        <f>VLOOKUP(A153,'Лицевые счета'!$A$1:$K$4570,2,0)</f>
        <v>533807</v>
      </c>
      <c r="C153">
        <f>COUNTIF('ИПУ и ОКПУ'!$A$2:$A$3258,A153)</f>
        <v>0</v>
      </c>
      <c r="D153" t="str">
        <f>IF(C153&gt;0,VLOOKUP(A153,'ИПУ и ОКПУ'!$A$1:$O$3258,9,0),"")</f>
        <v/>
      </c>
      <c r="E153" t="str">
        <f>IF(C153&gt;0,IF(VLOOKUP(A153,'ИПУ и ОКПУ'!$A$1:$O$3258,14,0)="Нет показаний","Нет показаний",""),"")</f>
        <v/>
      </c>
      <c r="F153" t="str">
        <f>IF(AND(C153&gt;0),SUMIF('ИПУ и ОКПУ'!$A$2:$A$3258,A153,'ИПУ и ОКПУ'!$O$2:$O$3258),"")</f>
        <v/>
      </c>
      <c r="G153">
        <f>VLOOKUP(A153,'Лицевые счета'!$A$2:$K$4570,9,0)</f>
        <v>5</v>
      </c>
      <c r="H153">
        <f>VLOOKUP(A153,'Лицевые счета'!$A$2:$K$4570,10,0)</f>
        <v>40.4</v>
      </c>
      <c r="I153" t="str">
        <f>VLOOKUP(A153,'Лицевые счета'!$A$2:$K$4570,6,0)</f>
        <v>ФЛ</v>
      </c>
      <c r="J153">
        <f>IF(AND(C153=0,I153="ФЛ"),G153*H153,"")</f>
        <v>202</v>
      </c>
      <c r="K153" t="str">
        <f>IF(AND(C153&gt;0,E153="Нет показаний",I153="ФЛ"),G153*H153,"")</f>
        <v/>
      </c>
    </row>
    <row r="154" spans="1:11" x14ac:dyDescent="0.25">
      <c r="A154" s="7">
        <v>536421</v>
      </c>
      <c r="B154" s="7">
        <f>VLOOKUP(A154,'Лицевые счета'!$A$1:$K$4570,2,0)</f>
        <v>533807</v>
      </c>
      <c r="C154">
        <f>COUNTIF('ИПУ и ОКПУ'!$A$2:$A$3258,A154)</f>
        <v>1</v>
      </c>
      <c r="D154" t="str">
        <f>IF(C154&gt;0,VLOOKUP(A154,'ИПУ и ОКПУ'!$A$1:$O$3258,9,0),"")</f>
        <v>Одноставочный</v>
      </c>
      <c r="E154" t="str">
        <f>IF(C154&gt;0,IF(VLOOKUP(A154,'ИПУ и ОКПУ'!$A$1:$O$3258,14,0)="Нет показаний","Нет показаний",""),"")</f>
        <v/>
      </c>
      <c r="F154">
        <f>IF(AND(C154&gt;0),SUMIF('ИПУ и ОКПУ'!$A$2:$A$3258,A154,'ИПУ и ОКПУ'!$O$2:$O$3258),"")</f>
        <v>182</v>
      </c>
      <c r="G154">
        <f>VLOOKUP(A154,'Лицевые счета'!$A$2:$K$4570,9,0)</f>
        <v>5</v>
      </c>
      <c r="H154">
        <f>VLOOKUP(A154,'Лицевые счета'!$A$2:$K$4570,10,0)</f>
        <v>40.4</v>
      </c>
      <c r="I154" t="str">
        <f>VLOOKUP(A154,'Лицевые счета'!$A$2:$K$4570,6,0)</f>
        <v>ФЛ</v>
      </c>
      <c r="J154" t="str">
        <f>IF(AND(C154=0,I154="ФЛ"),G154*H154,"")</f>
        <v/>
      </c>
      <c r="K154" t="str">
        <f>IF(AND(C154&gt;0,E154="Нет показаний",I154="ФЛ"),G154*H154,"")</f>
        <v/>
      </c>
    </row>
    <row r="155" spans="1:11" x14ac:dyDescent="0.25">
      <c r="A155" s="7">
        <v>536441</v>
      </c>
      <c r="B155" s="7">
        <f>VLOOKUP(A155,'Лицевые счета'!$A$1:$K$4570,2,0)</f>
        <v>533807</v>
      </c>
      <c r="C155">
        <f>COUNTIF('ИПУ и ОКПУ'!$A$2:$A$3258,A155)</f>
        <v>1</v>
      </c>
      <c r="D155" t="str">
        <f>IF(C155&gt;0,VLOOKUP(A155,'ИПУ и ОКПУ'!$A$1:$O$3258,9,0),"")</f>
        <v>Одноставочный</v>
      </c>
      <c r="E155" t="str">
        <f>IF(C155&gt;0,IF(VLOOKUP(A155,'ИПУ и ОКПУ'!$A$1:$O$3258,14,0)="Нет показаний","Нет показаний",""),"")</f>
        <v>Нет показаний</v>
      </c>
      <c r="F155">
        <f>IF(AND(C155&gt;0),SUMIF('ИПУ и ОКПУ'!$A$2:$A$3258,A155,'ИПУ и ОКПУ'!$O$2:$O$3258),"")</f>
        <v>0</v>
      </c>
      <c r="G155">
        <f>VLOOKUP(A155,'Лицевые счета'!$A$2:$K$4570,9,0)</f>
        <v>5</v>
      </c>
      <c r="H155">
        <f>VLOOKUP(A155,'Лицевые счета'!$A$2:$K$4570,10,0)</f>
        <v>40.4</v>
      </c>
      <c r="I155" t="str">
        <f>VLOOKUP(A155,'Лицевые счета'!$A$2:$K$4570,6,0)</f>
        <v>ФЛ</v>
      </c>
      <c r="J155" t="str">
        <f>IF(AND(C155=0,I155="ФЛ"),G155*H155,"")</f>
        <v/>
      </c>
      <c r="K155">
        <f>IF(AND(C155&gt;0,E155="Нет показаний",I155="ФЛ"),G155*H155,"")</f>
        <v>202</v>
      </c>
    </row>
    <row r="156" spans="1:11" x14ac:dyDescent="0.25">
      <c r="A156" s="7">
        <v>536461</v>
      </c>
      <c r="B156" s="7">
        <f>VLOOKUP(A156,'Лицевые счета'!$A$1:$K$4570,2,0)</f>
        <v>533809</v>
      </c>
      <c r="C156">
        <f>COUNTIF('ИПУ и ОКПУ'!$A$2:$A$3258,A156)</f>
        <v>1</v>
      </c>
      <c r="D156" t="str">
        <f>IF(C156&gt;0,VLOOKUP(A156,'ИПУ и ОКПУ'!$A$1:$O$3258,9,0),"")</f>
        <v>Одноставочный</v>
      </c>
      <c r="E156" t="str">
        <f>IF(C156&gt;0,IF(VLOOKUP(A156,'ИПУ и ОКПУ'!$A$1:$O$3258,14,0)="Нет показаний","Нет показаний",""),"")</f>
        <v>Нет показаний</v>
      </c>
      <c r="F156">
        <f>IF(AND(C156&gt;0),SUMIF('ИПУ и ОКПУ'!$A$2:$A$3258,A156,'ИПУ и ОКПУ'!$O$2:$O$3258),"")</f>
        <v>0</v>
      </c>
      <c r="G156">
        <f>VLOOKUP(A156,'Лицевые счета'!$A$2:$K$4570,9,0)</f>
        <v>5</v>
      </c>
      <c r="H156">
        <f>VLOOKUP(A156,'Лицевые счета'!$A$2:$K$4570,10,0)</f>
        <v>40.4</v>
      </c>
      <c r="I156" t="str">
        <f>VLOOKUP(A156,'Лицевые счета'!$A$2:$K$4570,6,0)</f>
        <v>ФЛ</v>
      </c>
      <c r="J156" t="str">
        <f>IF(AND(C156=0,I156="ФЛ"),G156*H156,"")</f>
        <v/>
      </c>
      <c r="K156">
        <f>IF(AND(C156&gt;0,E156="Нет показаний",I156="ФЛ"),G156*H156,"")</f>
        <v>202</v>
      </c>
    </row>
    <row r="157" spans="1:11" x14ac:dyDescent="0.25">
      <c r="A157" s="7">
        <v>587556</v>
      </c>
      <c r="B157" s="7">
        <f>VLOOKUP(A157,'Лицевые счета'!$A$1:$K$4570,2,0)</f>
        <v>587512</v>
      </c>
      <c r="C157">
        <f>COUNTIF('ИПУ и ОКПУ'!$A$2:$A$3258,A157)</f>
        <v>1</v>
      </c>
      <c r="D157" t="str">
        <f>IF(C157&gt;0,VLOOKUP(A157,'ИПУ и ОКПУ'!$A$1:$O$3258,9,0),"")</f>
        <v>Одноставочный</v>
      </c>
      <c r="E157" t="str">
        <f>IF(C157&gt;0,IF(VLOOKUP(A157,'ИПУ и ОКПУ'!$A$1:$O$3258,14,0)="Нет показаний","Нет показаний",""),"")</f>
        <v/>
      </c>
      <c r="F157">
        <f>IF(AND(C157&gt;0),SUMIF('ИПУ и ОКПУ'!$A$2:$A$3258,A157,'ИПУ и ОКПУ'!$O$2:$O$3258),"")</f>
        <v>215</v>
      </c>
      <c r="G157">
        <f>VLOOKUP(A157,'Лицевые счета'!$A$2:$K$4570,9,0)</f>
        <v>5</v>
      </c>
      <c r="H157">
        <f>VLOOKUP(A157,'Лицевые счета'!$A$2:$K$4570,10,0)</f>
        <v>45.7</v>
      </c>
      <c r="I157" t="str">
        <f>VLOOKUP(A157,'Лицевые счета'!$A$2:$K$4570,6,0)</f>
        <v>ФЛ</v>
      </c>
      <c r="J157" t="str">
        <f>IF(AND(C157=0,I157="ФЛ"),G157*H157,"")</f>
        <v/>
      </c>
      <c r="K157" t="str">
        <f>IF(AND(C157&gt;0,E157="Нет показаний",I157="ФЛ"),G157*H157,"")</f>
        <v/>
      </c>
    </row>
    <row r="158" spans="1:11" x14ac:dyDescent="0.25">
      <c r="A158" s="7">
        <v>592559</v>
      </c>
      <c r="B158" s="7">
        <f>VLOOKUP(A158,'Лицевые счета'!$A$1:$K$4570,2,0)</f>
        <v>588205</v>
      </c>
      <c r="C158">
        <f>COUNTIF('ИПУ и ОКПУ'!$A$2:$A$3258,A158)</f>
        <v>1</v>
      </c>
      <c r="D158" t="str">
        <f>IF(C158&gt;0,VLOOKUP(A158,'ИПУ и ОКПУ'!$A$1:$O$3258,9,0),"")</f>
        <v>Одноставочный</v>
      </c>
      <c r="E158" t="str">
        <f>IF(C158&gt;0,IF(VLOOKUP(A158,'ИПУ и ОКПУ'!$A$1:$O$3258,14,0)="Нет показаний","Нет показаний",""),"")</f>
        <v/>
      </c>
      <c r="F158">
        <f>IF(AND(C158&gt;0),SUMIF('ИПУ и ОКПУ'!$A$2:$A$3258,A158,'ИПУ и ОКПУ'!$O$2:$O$3258),"")</f>
        <v>300</v>
      </c>
      <c r="G158">
        <f>VLOOKUP(A158,'Лицевые счета'!$A$2:$K$4570,9,0)</f>
        <v>5</v>
      </c>
      <c r="H158">
        <f>VLOOKUP(A158,'Лицевые счета'!$A$2:$K$4570,10,0)</f>
        <v>66.099999999999994</v>
      </c>
      <c r="I158" t="str">
        <f>VLOOKUP(A158,'Лицевые счета'!$A$2:$K$4570,6,0)</f>
        <v>ФЛ</v>
      </c>
      <c r="J158" t="str">
        <f>IF(AND(C158=0,I158="ФЛ"),G158*H158,"")</f>
        <v/>
      </c>
      <c r="K158" t="str">
        <f>IF(AND(C158&gt;0,E158="Нет показаний",I158="ФЛ"),G158*H158,"")</f>
        <v/>
      </c>
    </row>
    <row r="159" spans="1:11" x14ac:dyDescent="0.25">
      <c r="A159" s="7">
        <v>592646</v>
      </c>
      <c r="B159" s="7">
        <f>VLOOKUP(A159,'Лицевые счета'!$A$1:$K$4570,2,0)</f>
        <v>588210</v>
      </c>
      <c r="C159">
        <f>COUNTIF('ИПУ и ОКПУ'!$A$2:$A$3258,A159)</f>
        <v>1</v>
      </c>
      <c r="D159" t="str">
        <f>IF(C159&gt;0,VLOOKUP(A159,'ИПУ и ОКПУ'!$A$1:$O$3258,9,0),"")</f>
        <v>Одноставочный</v>
      </c>
      <c r="E159" t="str">
        <f>IF(C159&gt;0,IF(VLOOKUP(A159,'ИПУ и ОКПУ'!$A$1:$O$3258,14,0)="Нет показаний","Нет показаний",""),"")</f>
        <v>Нет показаний</v>
      </c>
      <c r="F159">
        <f>IF(AND(C159&gt;0),SUMIF('ИПУ и ОКПУ'!$A$2:$A$3258,A159,'ИПУ и ОКПУ'!$O$2:$O$3258),"")</f>
        <v>0</v>
      </c>
      <c r="G159">
        <f>VLOOKUP(A159,'Лицевые счета'!$A$2:$K$4570,9,0)</f>
        <v>5</v>
      </c>
      <c r="H159">
        <f>VLOOKUP(A159,'Лицевые счета'!$A$2:$K$4570,10,0)</f>
        <v>62.3</v>
      </c>
      <c r="I159" t="str">
        <f>VLOOKUP(A159,'Лицевые счета'!$A$2:$K$4570,6,0)</f>
        <v>ФЛ</v>
      </c>
      <c r="J159" t="str">
        <f>IF(AND(C159=0,I159="ФЛ"),G159*H159,"")</f>
        <v/>
      </c>
      <c r="K159">
        <f>IF(AND(C159&gt;0,E159="Нет показаний",I159="ФЛ"),G159*H159,"")</f>
        <v>311.5</v>
      </c>
    </row>
    <row r="160" spans="1:11" x14ac:dyDescent="0.25">
      <c r="A160" s="7">
        <v>645110</v>
      </c>
      <c r="B160" s="7">
        <f>VLOOKUP(A160,'Лицевые счета'!$A$1:$K$4570,2,0)</f>
        <v>644629</v>
      </c>
      <c r="C160">
        <f>COUNTIF('ИПУ и ОКПУ'!$A$2:$A$3258,A160)</f>
        <v>1</v>
      </c>
      <c r="D160" t="str">
        <f>IF(C160&gt;0,VLOOKUP(A160,'ИПУ и ОКПУ'!$A$1:$O$3258,9,0),"")</f>
        <v>Одноставочный</v>
      </c>
      <c r="E160" t="str">
        <f>IF(C160&gt;0,IF(VLOOKUP(A160,'ИПУ и ОКПУ'!$A$1:$O$3258,14,0)="Нет показаний","Нет показаний",""),"")</f>
        <v/>
      </c>
      <c r="F160">
        <f>IF(AND(C160&gt;0),SUMIF('ИПУ и ОКПУ'!$A$2:$A$3258,A160,'ИПУ и ОКПУ'!$O$2:$O$3258),"")</f>
        <v>236</v>
      </c>
      <c r="G160">
        <f>VLOOKUP(A160,'Лицевые счета'!$A$2:$K$4570,9,0)</f>
        <v>5</v>
      </c>
      <c r="H160">
        <f>VLOOKUP(A160,'Лицевые счета'!$A$2:$K$4570,10,0)</f>
        <v>66.099999999999994</v>
      </c>
      <c r="I160" t="str">
        <f>VLOOKUP(A160,'Лицевые счета'!$A$2:$K$4570,6,0)</f>
        <v>ФЛ</v>
      </c>
      <c r="J160" t="str">
        <f>IF(AND(C160=0,I160="ФЛ"),G160*H160,"")</f>
        <v/>
      </c>
      <c r="K160" t="str">
        <f>IF(AND(C160&gt;0,E160="Нет показаний",I160="ФЛ"),G160*H160,"")</f>
        <v/>
      </c>
    </row>
    <row r="161" spans="1:11" x14ac:dyDescent="0.25">
      <c r="A161" s="7">
        <v>649392</v>
      </c>
      <c r="B161" s="7">
        <f>VLOOKUP(A161,'Лицевые счета'!$A$1:$K$4570,2,0)</f>
        <v>648495</v>
      </c>
      <c r="C161">
        <f>COUNTIF('ИПУ и ОКПУ'!$A$2:$A$3258,A161)</f>
        <v>1</v>
      </c>
      <c r="D161" t="str">
        <f>IF(C161&gt;0,VLOOKUP(A161,'ИПУ и ОКПУ'!$A$1:$O$3258,9,0),"")</f>
        <v>Одноставочный</v>
      </c>
      <c r="E161" t="str">
        <f>IF(C161&gt;0,IF(VLOOKUP(A161,'ИПУ и ОКПУ'!$A$1:$O$3258,14,0)="Нет показаний","Нет показаний",""),"")</f>
        <v/>
      </c>
      <c r="F161">
        <f>IF(AND(C161&gt;0),SUMIF('ИПУ и ОКПУ'!$A$2:$A$3258,A161,'ИПУ и ОКПУ'!$O$2:$O$3258),"")</f>
        <v>90</v>
      </c>
      <c r="G161">
        <f>VLOOKUP(A161,'Лицевые счета'!$A$2:$K$4570,9,0)</f>
        <v>5</v>
      </c>
      <c r="H161">
        <f>VLOOKUP(A161,'Лицевые счета'!$A$2:$K$4570,10,0)</f>
        <v>56.9</v>
      </c>
      <c r="I161" t="str">
        <f>VLOOKUP(A161,'Лицевые счета'!$A$2:$K$4570,6,0)</f>
        <v>ФЛ</v>
      </c>
      <c r="J161" t="str">
        <f>IF(AND(C161=0,I161="ФЛ"),G161*H161,"")</f>
        <v/>
      </c>
      <c r="K161" t="str">
        <f>IF(AND(C161&gt;0,E161="Нет показаний",I161="ФЛ"),G161*H161,"")</f>
        <v/>
      </c>
    </row>
    <row r="162" spans="1:11" x14ac:dyDescent="0.25">
      <c r="A162" s="7">
        <v>658979</v>
      </c>
      <c r="B162" s="7">
        <f>VLOOKUP(A162,'Лицевые счета'!$A$1:$K$4570,2,0)</f>
        <v>1604</v>
      </c>
      <c r="C162">
        <f>COUNTIF('ИПУ и ОКПУ'!$A$2:$A$3258,A162)</f>
        <v>0</v>
      </c>
      <c r="D162" t="str">
        <f>IF(C162&gt;0,VLOOKUP(A162,'ИПУ и ОКПУ'!$A$1:$O$3258,9,0),"")</f>
        <v/>
      </c>
      <c r="E162" t="str">
        <f>IF(C162&gt;0,IF(VLOOKUP(A162,'ИПУ и ОКПУ'!$A$1:$O$3258,14,0)="Нет показаний","Нет показаний",""),"")</f>
        <v/>
      </c>
      <c r="F162" t="str">
        <f>IF(AND(C162&gt;0),SUMIF('ИПУ и ОКПУ'!$A$2:$A$3258,A162,'ИПУ и ОКПУ'!$O$2:$O$3258),"")</f>
        <v/>
      </c>
      <c r="G162">
        <f>VLOOKUP(A162,'Лицевые счета'!$A$2:$K$4570,9,0)</f>
        <v>5</v>
      </c>
      <c r="H162">
        <f>VLOOKUP(A162,'Лицевые счета'!$A$2:$K$4570,10,0)</f>
        <v>56.9</v>
      </c>
      <c r="I162" t="str">
        <f>VLOOKUP(A162,'Лицевые счета'!$A$2:$K$4570,6,0)</f>
        <v>ФЛ</v>
      </c>
      <c r="J162">
        <f>IF(AND(C162=0,I162="ФЛ"),G162*H162,"")</f>
        <v>284.5</v>
      </c>
      <c r="K162" t="str">
        <f>IF(AND(C162&gt;0,E162="Нет показаний",I162="ФЛ"),G162*H162,"")</f>
        <v/>
      </c>
    </row>
    <row r="163" spans="1:11" x14ac:dyDescent="0.25">
      <c r="A163" s="7">
        <v>662032</v>
      </c>
      <c r="B163" s="7">
        <f>VLOOKUP(A163,'Лицевые счета'!$A$1:$K$4570,2,0)</f>
        <v>425328</v>
      </c>
      <c r="C163">
        <f>COUNTIF('ИПУ и ОКПУ'!$A$2:$A$3258,A163)</f>
        <v>0</v>
      </c>
      <c r="D163" t="str">
        <f>IF(C163&gt;0,VLOOKUP(A163,'ИПУ и ОКПУ'!$A$1:$O$3258,9,0),"")</f>
        <v/>
      </c>
      <c r="E163" t="str">
        <f>IF(C163&gt;0,IF(VLOOKUP(A163,'ИПУ и ОКПУ'!$A$1:$O$3258,14,0)="Нет показаний","Нет показаний",""),"")</f>
        <v/>
      </c>
      <c r="F163" t="str">
        <f>IF(AND(C163&gt;0),SUMIF('ИПУ и ОКПУ'!$A$2:$A$3258,A163,'ИПУ и ОКПУ'!$O$2:$O$3258),"")</f>
        <v/>
      </c>
      <c r="G163">
        <f>VLOOKUP(A163,'Лицевые счета'!$A$2:$K$4570,9,0)</f>
        <v>5</v>
      </c>
      <c r="H163">
        <f>VLOOKUP(A163,'Лицевые счета'!$A$2:$K$4570,10,0)</f>
        <v>48.3</v>
      </c>
      <c r="I163" t="str">
        <f>VLOOKUP(A163,'Лицевые счета'!$A$2:$K$4570,6,0)</f>
        <v>ФЛ</v>
      </c>
      <c r="J163">
        <f>IF(AND(C163=0,I163="ФЛ"),G163*H163,"")</f>
        <v>241.5</v>
      </c>
      <c r="K163" t="str">
        <f>IF(AND(C163&gt;0,E163="Нет показаний",I163="ФЛ"),G163*H163,"")</f>
        <v/>
      </c>
    </row>
    <row r="164" spans="1:11" x14ac:dyDescent="0.25">
      <c r="A164" s="7">
        <v>708123</v>
      </c>
      <c r="B164" s="7">
        <f>VLOOKUP(A164,'Лицевые счета'!$A$1:$K$4570,2,0)</f>
        <v>431380</v>
      </c>
      <c r="C164">
        <f>COUNTIF('ИПУ и ОКПУ'!$A$2:$A$3258,A164)</f>
        <v>0</v>
      </c>
      <c r="D164" t="str">
        <f>IF(C164&gt;0,VLOOKUP(A164,'ИПУ и ОКПУ'!$A$1:$O$3258,9,0),"")</f>
        <v/>
      </c>
      <c r="E164" t="str">
        <f>IF(C164&gt;0,IF(VLOOKUP(A164,'ИПУ и ОКПУ'!$A$1:$O$3258,14,0)="Нет показаний","Нет показаний",""),"")</f>
        <v/>
      </c>
      <c r="F164" t="str">
        <f>IF(AND(C164&gt;0),SUMIF('ИПУ и ОКПУ'!$A$2:$A$3258,A164,'ИПУ и ОКПУ'!$O$2:$O$3258),"")</f>
        <v/>
      </c>
      <c r="G164">
        <f>VLOOKUP(A164,'Лицевые счета'!$A$2:$K$4570,9,0)</f>
        <v>5</v>
      </c>
      <c r="H164">
        <f>VLOOKUP(A164,'Лицевые счета'!$A$2:$K$4570,10,0)</f>
        <v>31.3</v>
      </c>
      <c r="I164" t="str">
        <f>VLOOKUP(A164,'Лицевые счета'!$A$2:$K$4570,6,0)</f>
        <v>ФЛ</v>
      </c>
      <c r="J164">
        <f>IF(AND(C164=0,I164="ФЛ"),G164*H164,"")</f>
        <v>156.5</v>
      </c>
      <c r="K164" t="str">
        <f>IF(AND(C164&gt;0,E164="Нет показаний",I164="ФЛ"),G164*H164,"")</f>
        <v/>
      </c>
    </row>
    <row r="165" spans="1:11" x14ac:dyDescent="0.25">
      <c r="A165" s="7">
        <v>744750</v>
      </c>
      <c r="B165" s="7">
        <f>VLOOKUP(A165,'Лицевые счета'!$A$1:$K$4570,2,0)</f>
        <v>59321</v>
      </c>
      <c r="C165">
        <f>COUNTIF('ИПУ и ОКПУ'!$A$2:$A$3258,A165)</f>
        <v>1</v>
      </c>
      <c r="D165" t="str">
        <f>IF(C165&gt;0,VLOOKUP(A165,'ИПУ и ОКПУ'!$A$1:$O$3258,9,0),"")</f>
        <v>Одноставочный</v>
      </c>
      <c r="E165" t="str">
        <f>IF(C165&gt;0,IF(VLOOKUP(A165,'ИПУ и ОКПУ'!$A$1:$O$3258,14,0)="Нет показаний","Нет показаний",""),"")</f>
        <v>Нет показаний</v>
      </c>
      <c r="F165">
        <f>IF(AND(C165&gt;0),SUMIF('ИПУ и ОКПУ'!$A$2:$A$3258,A165,'ИПУ и ОКПУ'!$O$2:$O$3258),"")</f>
        <v>0</v>
      </c>
      <c r="G165">
        <f>VLOOKUP(A165,'Лицевые счета'!$A$2:$K$4570,9,0)</f>
        <v>5</v>
      </c>
      <c r="H165">
        <f>VLOOKUP(A165,'Лицевые счета'!$A$2:$K$4570,10,0)</f>
        <v>45.7</v>
      </c>
      <c r="I165" t="str">
        <f>VLOOKUP(A165,'Лицевые счета'!$A$2:$K$4570,6,0)</f>
        <v>ФЛ</v>
      </c>
      <c r="J165" t="str">
        <f>IF(AND(C165=0,I165="ФЛ"),G165*H165,"")</f>
        <v/>
      </c>
      <c r="K165">
        <f>IF(AND(C165&gt;0,E165="Нет показаний",I165="ФЛ"),G165*H165,"")</f>
        <v>228.5</v>
      </c>
    </row>
    <row r="166" spans="1:11" x14ac:dyDescent="0.25">
      <c r="A166" s="7">
        <v>782494</v>
      </c>
      <c r="B166" s="7">
        <f>VLOOKUP(A166,'Лицевые счета'!$A$1:$K$4570,2,0)</f>
        <v>62292</v>
      </c>
      <c r="C166">
        <f>COUNTIF('ИПУ и ОКПУ'!$A$2:$A$3258,A166)</f>
        <v>1</v>
      </c>
      <c r="D166" t="str">
        <f>IF(C166&gt;0,VLOOKUP(A166,'ИПУ и ОКПУ'!$A$1:$O$3258,9,0),"")</f>
        <v>Одноставочный</v>
      </c>
      <c r="E166" t="str">
        <f>IF(C166&gt;0,IF(VLOOKUP(A166,'ИПУ и ОКПУ'!$A$1:$O$3258,14,0)="Нет показаний","Нет показаний",""),"")</f>
        <v/>
      </c>
      <c r="F166">
        <f>IF(AND(C166&gt;0),SUMIF('ИПУ и ОКПУ'!$A$2:$A$3258,A166,'ИПУ и ОКПУ'!$O$2:$O$3258),"")</f>
        <v>113</v>
      </c>
      <c r="G166">
        <f>VLOOKUP(A166,'Лицевые счета'!$A$2:$K$4570,9,0)</f>
        <v>5</v>
      </c>
      <c r="H166">
        <f>VLOOKUP(A166,'Лицевые счета'!$A$2:$K$4570,10,0)</f>
        <v>49.4</v>
      </c>
      <c r="I166" t="str">
        <f>VLOOKUP(A166,'Лицевые счета'!$A$2:$K$4570,6,0)</f>
        <v>ФЛ</v>
      </c>
      <c r="J166" t="str">
        <f>IF(AND(C166=0,I166="ФЛ"),G166*H166,"")</f>
        <v/>
      </c>
      <c r="K166" t="str">
        <f>IF(AND(C166&gt;0,E166="Нет показаний",I166="ФЛ"),G166*H166,"")</f>
        <v/>
      </c>
    </row>
    <row r="167" spans="1:11" x14ac:dyDescent="0.25">
      <c r="A167" s="7">
        <v>822539</v>
      </c>
      <c r="B167" s="7">
        <f>VLOOKUP(A167,'Лицевые счета'!$A$1:$K$4570,2,0)</f>
        <v>821885</v>
      </c>
      <c r="C167">
        <f>COUNTIF('ИПУ и ОКПУ'!$A$2:$A$3258,A167)</f>
        <v>1</v>
      </c>
      <c r="D167" t="str">
        <f>IF(C167&gt;0,VLOOKUP(A167,'ИПУ и ОКПУ'!$A$1:$O$3258,9,0),"")</f>
        <v>Одноставочный</v>
      </c>
      <c r="E167" t="str">
        <f>IF(C167&gt;0,IF(VLOOKUP(A167,'ИПУ и ОКПУ'!$A$1:$O$3258,14,0)="Нет показаний","Нет показаний",""),"")</f>
        <v/>
      </c>
      <c r="F167">
        <f>IF(AND(C167&gt;0),SUMIF('ИПУ и ОКПУ'!$A$2:$A$3258,A167,'ИПУ и ОКПУ'!$O$2:$O$3258),"")</f>
        <v>176</v>
      </c>
      <c r="G167">
        <f>VLOOKUP(A167,'Лицевые счета'!$A$2:$K$4570,9,0)</f>
        <v>5</v>
      </c>
      <c r="H167">
        <f>VLOOKUP(A167,'Лицевые счета'!$A$2:$K$4570,10,0)</f>
        <v>62.3</v>
      </c>
      <c r="I167" t="str">
        <f>VLOOKUP(A167,'Лицевые счета'!$A$2:$K$4570,6,0)</f>
        <v>ФЛ</v>
      </c>
      <c r="J167" t="str">
        <f>IF(AND(C167=0,I167="ФЛ"),G167*H167,"")</f>
        <v/>
      </c>
      <c r="K167" t="str">
        <f>IF(AND(C167&gt;0,E167="Нет показаний",I167="ФЛ"),G167*H167,"")</f>
        <v/>
      </c>
    </row>
    <row r="168" spans="1:11" x14ac:dyDescent="0.25">
      <c r="A168" s="7">
        <v>822574</v>
      </c>
      <c r="B168" s="7">
        <f>VLOOKUP(A168,'Лицевые счета'!$A$1:$K$4570,2,0)</f>
        <v>821885</v>
      </c>
      <c r="C168">
        <f>COUNTIF('ИПУ и ОКПУ'!$A$2:$A$3258,A168)</f>
        <v>1</v>
      </c>
      <c r="D168" t="str">
        <f>IF(C168&gt;0,VLOOKUP(A168,'ИПУ и ОКПУ'!$A$1:$O$3258,9,0),"")</f>
        <v>Одноставочный</v>
      </c>
      <c r="E168" t="str">
        <f>IF(C168&gt;0,IF(VLOOKUP(A168,'ИПУ и ОКПУ'!$A$1:$O$3258,14,0)="Нет показаний","Нет показаний",""),"")</f>
        <v/>
      </c>
      <c r="F168">
        <f>IF(AND(C168&gt;0),SUMIF('ИПУ и ОКПУ'!$A$2:$A$3258,A168,'ИПУ и ОКПУ'!$O$2:$O$3258),"")</f>
        <v>183</v>
      </c>
      <c r="G168">
        <f>VLOOKUP(A168,'Лицевые счета'!$A$2:$K$4570,9,0)</f>
        <v>5</v>
      </c>
      <c r="H168">
        <f>VLOOKUP(A168,'Лицевые счета'!$A$2:$K$4570,10,0)</f>
        <v>62.3</v>
      </c>
      <c r="I168" t="str">
        <f>VLOOKUP(A168,'Лицевые счета'!$A$2:$K$4570,6,0)</f>
        <v>ФЛ</v>
      </c>
      <c r="J168" t="str">
        <f>IF(AND(C168=0,I168="ФЛ"),G168*H168,"")</f>
        <v/>
      </c>
      <c r="K168" t="str">
        <f>IF(AND(C168&gt;0,E168="Нет показаний",I168="ФЛ"),G168*H168,"")</f>
        <v/>
      </c>
    </row>
    <row r="169" spans="1:11" x14ac:dyDescent="0.25">
      <c r="A169" s="7">
        <v>822590</v>
      </c>
      <c r="B169" s="7">
        <f>VLOOKUP(A169,'Лицевые счета'!$A$1:$K$4570,2,0)</f>
        <v>821885</v>
      </c>
      <c r="C169">
        <f>COUNTIF('ИПУ и ОКПУ'!$A$2:$A$3258,A169)</f>
        <v>1</v>
      </c>
      <c r="D169" t="str">
        <f>IF(C169&gt;0,VLOOKUP(A169,'ИПУ и ОКПУ'!$A$1:$O$3258,9,0),"")</f>
        <v>Одноставочный</v>
      </c>
      <c r="E169" t="str">
        <f>IF(C169&gt;0,IF(VLOOKUP(A169,'ИПУ и ОКПУ'!$A$1:$O$3258,14,0)="Нет показаний","Нет показаний",""),"")</f>
        <v/>
      </c>
      <c r="F169">
        <f>IF(AND(C169&gt;0),SUMIF('ИПУ и ОКПУ'!$A$2:$A$3258,A169,'ИПУ и ОКПУ'!$O$2:$O$3258),"")</f>
        <v>537</v>
      </c>
      <c r="G169">
        <f>VLOOKUP(A169,'Лицевые счета'!$A$2:$K$4570,9,0)</f>
        <v>5</v>
      </c>
      <c r="H169">
        <f>VLOOKUP(A169,'Лицевые счета'!$A$2:$K$4570,10,0)</f>
        <v>62.3</v>
      </c>
      <c r="I169" t="str">
        <f>VLOOKUP(A169,'Лицевые счета'!$A$2:$K$4570,6,0)</f>
        <v>ФЛ</v>
      </c>
      <c r="J169" t="str">
        <f>IF(AND(C169=0,I169="ФЛ"),G169*H169,"")</f>
        <v/>
      </c>
      <c r="K169" t="str">
        <f>IF(AND(C169&gt;0,E169="Нет показаний",I169="ФЛ"),G169*H169,"")</f>
        <v/>
      </c>
    </row>
    <row r="170" spans="1:11" x14ac:dyDescent="0.25">
      <c r="A170" s="7">
        <v>822698</v>
      </c>
      <c r="B170" s="7">
        <f>VLOOKUP(A170,'Лицевые счета'!$A$1:$K$4570,2,0)</f>
        <v>821885</v>
      </c>
      <c r="C170">
        <f>COUNTIF('ИПУ и ОКПУ'!$A$2:$A$3258,A170)</f>
        <v>1</v>
      </c>
      <c r="D170" t="str">
        <f>IF(C170&gt;0,VLOOKUP(A170,'ИПУ и ОКПУ'!$A$1:$O$3258,9,0),"")</f>
        <v>Одноставочный</v>
      </c>
      <c r="E170" t="str">
        <f>IF(C170&gt;0,IF(VLOOKUP(A170,'ИПУ и ОКПУ'!$A$1:$O$3258,14,0)="Нет показаний","Нет показаний",""),"")</f>
        <v/>
      </c>
      <c r="F170">
        <f>IF(AND(C170&gt;0),SUMIF('ИПУ и ОКПУ'!$A$2:$A$3258,A170,'ИПУ и ОКПУ'!$O$2:$O$3258),"")</f>
        <v>174</v>
      </c>
      <c r="G170">
        <f>VLOOKUP(A170,'Лицевые счета'!$A$2:$K$4570,9,0)</f>
        <v>5</v>
      </c>
      <c r="H170">
        <f>VLOOKUP(A170,'Лицевые счета'!$A$2:$K$4570,10,0)</f>
        <v>48.3</v>
      </c>
      <c r="I170" t="str">
        <f>VLOOKUP(A170,'Лицевые счета'!$A$2:$K$4570,6,0)</f>
        <v>ФЛ</v>
      </c>
      <c r="J170" t="str">
        <f>IF(AND(C170=0,I170="ФЛ"),G170*H170,"")</f>
        <v/>
      </c>
      <c r="K170" t="str">
        <f>IF(AND(C170&gt;0,E170="Нет показаний",I170="ФЛ"),G170*H170,"")</f>
        <v/>
      </c>
    </row>
    <row r="171" spans="1:11" x14ac:dyDescent="0.25">
      <c r="A171" s="7">
        <v>829304</v>
      </c>
      <c r="B171" s="7">
        <f>VLOOKUP(A171,'Лицевые счета'!$A$1:$K$4570,2,0)</f>
        <v>349561</v>
      </c>
      <c r="C171">
        <f>COUNTIF('ИПУ и ОКПУ'!$A$2:$A$3258,A171)</f>
        <v>0</v>
      </c>
      <c r="D171" t="str">
        <f>IF(C171&gt;0,VLOOKUP(A171,'ИПУ и ОКПУ'!$A$1:$O$3258,9,0),"")</f>
        <v/>
      </c>
      <c r="E171" t="str">
        <f>IF(C171&gt;0,IF(VLOOKUP(A171,'ИПУ и ОКПУ'!$A$1:$O$3258,14,0)="Нет показаний","Нет показаний",""),"")</f>
        <v/>
      </c>
      <c r="F171" t="str">
        <f>IF(AND(C171&gt;0),SUMIF('ИПУ и ОКПУ'!$A$2:$A$3258,A171,'ИПУ и ОКПУ'!$O$2:$O$3258),"")</f>
        <v/>
      </c>
      <c r="G171">
        <f>VLOOKUP(A171,'Лицевые счета'!$A$2:$K$4570,9,0)</f>
        <v>5</v>
      </c>
      <c r="H171">
        <f>VLOOKUP(A171,'Лицевые счета'!$A$2:$K$4570,10,0)</f>
        <v>31.3</v>
      </c>
      <c r="I171" t="str">
        <f>VLOOKUP(A171,'Лицевые счета'!$A$2:$K$4570,6,0)</f>
        <v>ФЛ</v>
      </c>
      <c r="J171">
        <f>IF(AND(C171=0,I171="ФЛ"),G171*H171,"")</f>
        <v>156.5</v>
      </c>
      <c r="K171" t="str">
        <f>IF(AND(C171&gt;0,E171="Нет показаний",I171="ФЛ"),G171*H171,"")</f>
        <v/>
      </c>
    </row>
    <row r="172" spans="1:11" x14ac:dyDescent="0.25">
      <c r="A172" s="7">
        <v>830286</v>
      </c>
      <c r="B172" s="7">
        <f>VLOOKUP(A172,'Лицевые счета'!$A$1:$K$4570,2,0)</f>
        <v>1614</v>
      </c>
      <c r="C172">
        <f>COUNTIF('ИПУ и ОКПУ'!$A$2:$A$3258,A172)</f>
        <v>1</v>
      </c>
      <c r="D172" t="str">
        <f>IF(C172&gt;0,VLOOKUP(A172,'ИПУ и ОКПУ'!$A$1:$O$3258,9,0),"")</f>
        <v>Одноставочный</v>
      </c>
      <c r="E172" t="str">
        <f>IF(C172&gt;0,IF(VLOOKUP(A172,'ИПУ и ОКПУ'!$A$1:$O$3258,14,0)="Нет показаний","Нет показаний",""),"")</f>
        <v/>
      </c>
      <c r="F172">
        <f>IF(AND(C172&gt;0),SUMIF('ИПУ и ОКПУ'!$A$2:$A$3258,A172,'ИПУ и ОКПУ'!$O$2:$O$3258),"")</f>
        <v>287</v>
      </c>
      <c r="G172">
        <f>VLOOKUP(A172,'Лицевые счета'!$A$2:$K$4570,9,0)</f>
        <v>5</v>
      </c>
      <c r="H172">
        <f>VLOOKUP(A172,'Лицевые счета'!$A$2:$K$4570,10,0)</f>
        <v>56.9</v>
      </c>
      <c r="I172" t="str">
        <f>VLOOKUP(A172,'Лицевые счета'!$A$2:$K$4570,6,0)</f>
        <v>ФЛ</v>
      </c>
      <c r="J172" t="str">
        <f>IF(AND(C172=0,I172="ФЛ"),G172*H172,"")</f>
        <v/>
      </c>
      <c r="K172" t="str">
        <f>IF(AND(C172&gt;0,E172="Нет показаний",I172="ФЛ"),G172*H172,"")</f>
        <v/>
      </c>
    </row>
    <row r="173" spans="1:11" x14ac:dyDescent="0.25">
      <c r="A173" s="7">
        <v>830304</v>
      </c>
      <c r="B173" s="7">
        <f>VLOOKUP(A173,'Лицевые счета'!$A$1:$K$4570,2,0)</f>
        <v>1593</v>
      </c>
      <c r="C173">
        <f>COUNTIF('ИПУ и ОКПУ'!$A$2:$A$3258,A173)</f>
        <v>1</v>
      </c>
      <c r="D173" t="str">
        <f>IF(C173&gt;0,VLOOKUP(A173,'ИПУ и ОКПУ'!$A$1:$O$3258,9,0),"")</f>
        <v>Одноставочный</v>
      </c>
      <c r="E173" t="str">
        <f>IF(C173&gt;0,IF(VLOOKUP(A173,'ИПУ и ОКПУ'!$A$1:$O$3258,14,0)="Нет показаний","Нет показаний",""),"")</f>
        <v>Нет показаний</v>
      </c>
      <c r="F173">
        <f>IF(AND(C173&gt;0),SUMIF('ИПУ и ОКПУ'!$A$2:$A$3258,A173,'ИПУ и ОКПУ'!$O$2:$O$3258),"")</f>
        <v>0</v>
      </c>
      <c r="G173">
        <f>VLOOKUP(A173,'Лицевые счета'!$A$2:$K$4570,9,0)</f>
        <v>5</v>
      </c>
      <c r="H173">
        <f>VLOOKUP(A173,'Лицевые счета'!$A$2:$K$4570,10,0)</f>
        <v>56.9</v>
      </c>
      <c r="I173" t="str">
        <f>VLOOKUP(A173,'Лицевые счета'!$A$2:$K$4570,6,0)</f>
        <v>ФЛ</v>
      </c>
      <c r="J173" t="str">
        <f>IF(AND(C173=0,I173="ФЛ"),G173*H173,"")</f>
        <v/>
      </c>
      <c r="K173">
        <f>IF(AND(C173&gt;0,E173="Нет показаний",I173="ФЛ"),G173*H173,"")</f>
        <v>284.5</v>
      </c>
    </row>
    <row r="174" spans="1:11" x14ac:dyDescent="0.25">
      <c r="A174" s="7">
        <v>832067</v>
      </c>
      <c r="B174" s="7">
        <f>VLOOKUP(A174,'Лицевые счета'!$A$1:$K$4570,2,0)</f>
        <v>425328</v>
      </c>
      <c r="C174">
        <f>COUNTIF('ИПУ и ОКПУ'!$A$2:$A$3258,A174)</f>
        <v>1</v>
      </c>
      <c r="D174" t="str">
        <f>IF(C174&gt;0,VLOOKUP(A174,'ИПУ и ОКПУ'!$A$1:$O$3258,9,0),"")</f>
        <v>Одноставочный</v>
      </c>
      <c r="E174" t="str">
        <f>IF(C174&gt;0,IF(VLOOKUP(A174,'ИПУ и ОКПУ'!$A$1:$O$3258,14,0)="Нет показаний","Нет показаний",""),"")</f>
        <v/>
      </c>
      <c r="F174">
        <f>IF(AND(C174&gt;0),SUMIF('ИПУ и ОКПУ'!$A$2:$A$3258,A174,'ИПУ и ОКПУ'!$O$2:$O$3258),"")</f>
        <v>140</v>
      </c>
      <c r="G174">
        <f>VLOOKUP(A174,'Лицевые счета'!$A$2:$K$4570,9,0)</f>
        <v>5</v>
      </c>
      <c r="H174">
        <f>VLOOKUP(A174,'Лицевые счета'!$A$2:$K$4570,10,0)</f>
        <v>48.3</v>
      </c>
      <c r="I174" t="str">
        <f>VLOOKUP(A174,'Лицевые счета'!$A$2:$K$4570,6,0)</f>
        <v>ФЛ</v>
      </c>
      <c r="J174" t="str">
        <f>IF(AND(C174=0,I174="ФЛ"),G174*H174,"")</f>
        <v/>
      </c>
      <c r="K174" t="str">
        <f>IF(AND(C174&gt;0,E174="Нет показаний",I174="ФЛ"),G174*H174,"")</f>
        <v/>
      </c>
    </row>
    <row r="175" spans="1:11" x14ac:dyDescent="0.25">
      <c r="A175" s="7">
        <v>1317362</v>
      </c>
      <c r="B175" s="7">
        <f>VLOOKUP(A175,'Лицевые счета'!$A$1:$K$4570,2,0)</f>
        <v>349628</v>
      </c>
      <c r="C175">
        <f>COUNTIF('ИПУ и ОКПУ'!$A$2:$A$3258,A175)</f>
        <v>1</v>
      </c>
      <c r="D175" t="str">
        <f>IF(C175&gt;0,VLOOKUP(A175,'ИПУ и ОКПУ'!$A$1:$O$3258,9,0),"")</f>
        <v>Одноставочный</v>
      </c>
      <c r="E175" t="str">
        <f>IF(C175&gt;0,IF(VLOOKUP(A175,'ИПУ и ОКПУ'!$A$1:$O$3258,14,0)="Нет показаний","Нет показаний",""),"")</f>
        <v>Нет показаний</v>
      </c>
      <c r="F175">
        <f>IF(AND(C175&gt;0),SUMIF('ИПУ и ОКПУ'!$A$2:$A$3258,A175,'ИПУ и ОКПУ'!$O$2:$O$3258),"")</f>
        <v>0</v>
      </c>
      <c r="G175">
        <f>VLOOKUP(A175,'Лицевые счета'!$A$2:$K$4570,9,0)</f>
        <v>5</v>
      </c>
      <c r="H175">
        <f>VLOOKUP(A175,'Лицевые счета'!$A$2:$K$4570,10,0)</f>
        <v>40.4</v>
      </c>
      <c r="I175" t="str">
        <f>VLOOKUP(A175,'Лицевые счета'!$A$2:$K$4570,6,0)</f>
        <v>ФЛ</v>
      </c>
      <c r="J175" t="str">
        <f>IF(AND(C175=0,I175="ФЛ"),G175*H175,"")</f>
        <v/>
      </c>
      <c r="K175">
        <f>IF(AND(C175&gt;0,E175="Нет показаний",I175="ФЛ"),G175*H175,"")</f>
        <v>202</v>
      </c>
    </row>
    <row r="176" spans="1:11" x14ac:dyDescent="0.25">
      <c r="A176" s="7">
        <v>1331320</v>
      </c>
      <c r="B176" s="7">
        <f>VLOOKUP(A176,'Лицевые счета'!$A$1:$K$4570,2,0)</f>
        <v>501291</v>
      </c>
      <c r="C176">
        <f>COUNTIF('ИПУ и ОКПУ'!$A$2:$A$3258,A176)</f>
        <v>0</v>
      </c>
      <c r="D176" t="str">
        <f>IF(C176&gt;0,VLOOKUP(A176,'ИПУ и ОКПУ'!$A$1:$O$3258,9,0),"")</f>
        <v/>
      </c>
      <c r="E176" t="str">
        <f>IF(C176&gt;0,IF(VLOOKUP(A176,'ИПУ и ОКПУ'!$A$1:$O$3258,14,0)="Нет показаний","Нет показаний",""),"")</f>
        <v/>
      </c>
      <c r="F176" t="str">
        <f>IF(AND(C176&gt;0),SUMIF('ИПУ и ОКПУ'!$A$2:$A$3258,A176,'ИПУ и ОКПУ'!$O$2:$O$3258),"")</f>
        <v/>
      </c>
      <c r="G176">
        <f>VLOOKUP(A176,'Лицевые счета'!$A$2:$K$4570,9,0)</f>
        <v>5</v>
      </c>
      <c r="H176">
        <f>VLOOKUP(A176,'Лицевые счета'!$A$2:$K$4570,10,0)</f>
        <v>31.3</v>
      </c>
      <c r="I176" t="str">
        <f>VLOOKUP(A176,'Лицевые счета'!$A$2:$K$4570,6,0)</f>
        <v>ФЛ</v>
      </c>
      <c r="J176">
        <f>IF(AND(C176=0,I176="ФЛ"),G176*H176,"")</f>
        <v>156.5</v>
      </c>
      <c r="K176" t="str">
        <f>IF(AND(C176&gt;0,E176="Нет показаний",I176="ФЛ"),G176*H176,"")</f>
        <v/>
      </c>
    </row>
    <row r="177" spans="1:11" x14ac:dyDescent="0.25">
      <c r="A177" s="7">
        <v>7389</v>
      </c>
      <c r="B177" s="7">
        <f>VLOOKUP(A177,'Лицевые счета'!$A$1:$K$4570,2,0)</f>
        <v>1614</v>
      </c>
      <c r="C177">
        <f>COUNTIF('ИПУ и ОКПУ'!$A$2:$A$3258,A177)</f>
        <v>1</v>
      </c>
      <c r="D177" t="str">
        <f>IF(C177&gt;0,VLOOKUP(A177,'ИПУ и ОКПУ'!$A$1:$O$3258,9,0),"")</f>
        <v>Одноставочный</v>
      </c>
      <c r="E177" t="str">
        <f>IF(C177&gt;0,IF(VLOOKUP(A177,'ИПУ и ОКПУ'!$A$1:$O$3258,14,0)="Нет показаний","Нет показаний",""),"")</f>
        <v/>
      </c>
      <c r="F177">
        <f>IF(AND(C177&gt;0),SUMIF('ИПУ и ОКПУ'!$A$2:$A$3258,A177,'ИПУ и ОКПУ'!$O$2:$O$3258),"")</f>
        <v>85.800000000000196</v>
      </c>
      <c r="G177">
        <f>VLOOKUP(A177,'Лицевые счета'!$A$2:$K$4570,9,0)</f>
        <v>4</v>
      </c>
      <c r="H177">
        <f>VLOOKUP(A177,'Лицевые счета'!$A$2:$K$4570,10,0)</f>
        <v>71.5</v>
      </c>
      <c r="I177" t="str">
        <f>VLOOKUP(A177,'Лицевые счета'!$A$2:$K$4570,6,0)</f>
        <v>ФЛ</v>
      </c>
      <c r="J177" t="str">
        <f>IF(AND(C177=0,I177="ФЛ"),G177*H177,"")</f>
        <v/>
      </c>
      <c r="K177" t="str">
        <f>IF(AND(C177&gt;0,E177="Нет показаний",I177="ФЛ"),G177*H177,"")</f>
        <v/>
      </c>
    </row>
    <row r="178" spans="1:11" x14ac:dyDescent="0.25">
      <c r="A178" s="7">
        <v>8513</v>
      </c>
      <c r="B178" s="7">
        <f>VLOOKUP(A178,'Лицевые счета'!$A$1:$K$4570,2,0)</f>
        <v>1610</v>
      </c>
      <c r="C178">
        <f>COUNTIF('ИПУ и ОКПУ'!$A$2:$A$3258,A178)</f>
        <v>1</v>
      </c>
      <c r="D178" t="str">
        <f>IF(C178&gt;0,VLOOKUP(A178,'ИПУ и ОКПУ'!$A$1:$O$3258,9,0),"")</f>
        <v>Одноставочный</v>
      </c>
      <c r="E178" t="str">
        <f>IF(C178&gt;0,IF(VLOOKUP(A178,'ИПУ и ОКПУ'!$A$1:$O$3258,14,0)="Нет показаний","Нет показаний",""),"")</f>
        <v/>
      </c>
      <c r="F178">
        <f>IF(AND(C178&gt;0),SUMIF('ИПУ и ОКПУ'!$A$2:$A$3258,A178,'ИПУ и ОКПУ'!$O$2:$O$3258),"")</f>
        <v>74</v>
      </c>
      <c r="G178">
        <f>VLOOKUP(A178,'Лицевые счета'!$A$2:$K$4570,9,0)</f>
        <v>4</v>
      </c>
      <c r="H178">
        <f>VLOOKUP(A178,'Лицевые счета'!$A$2:$K$4570,10,0)</f>
        <v>71.5</v>
      </c>
      <c r="I178" t="str">
        <f>VLOOKUP(A178,'Лицевые счета'!$A$2:$K$4570,6,0)</f>
        <v>ФЛ</v>
      </c>
      <c r="J178" t="str">
        <f>IF(AND(C178=0,I178="ФЛ"),G178*H178,"")</f>
        <v/>
      </c>
      <c r="K178" t="str">
        <f>IF(AND(C178&gt;0,E178="Нет показаний",I178="ФЛ"),G178*H178,"")</f>
        <v/>
      </c>
    </row>
    <row r="179" spans="1:11" x14ac:dyDescent="0.25">
      <c r="A179" s="7">
        <v>9771</v>
      </c>
      <c r="B179" s="7">
        <f>VLOOKUP(A179,'Лицевые счета'!$A$1:$K$4570,2,0)</f>
        <v>1599</v>
      </c>
      <c r="C179">
        <f>COUNTIF('ИПУ и ОКПУ'!$A$2:$A$3258,A179)</f>
        <v>1</v>
      </c>
      <c r="D179" t="str">
        <f>IF(C179&gt;0,VLOOKUP(A179,'ИПУ и ОКПУ'!$A$1:$O$3258,9,0),"")</f>
        <v>Одноставочный</v>
      </c>
      <c r="E179" t="str">
        <f>IF(C179&gt;0,IF(VLOOKUP(A179,'ИПУ и ОКПУ'!$A$1:$O$3258,14,0)="Нет показаний","Нет показаний",""),"")</f>
        <v/>
      </c>
      <c r="F179">
        <f>IF(AND(C179&gt;0),SUMIF('ИПУ и ОКПУ'!$A$2:$A$3258,A179,'ИПУ и ОКПУ'!$O$2:$O$3258),"")</f>
        <v>486</v>
      </c>
      <c r="G179">
        <f>VLOOKUP(A179,'Лицевые счета'!$A$2:$K$4570,9,0)</f>
        <v>4</v>
      </c>
      <c r="H179">
        <f>VLOOKUP(A179,'Лицевые счета'!$A$2:$K$4570,10,0)</f>
        <v>65.3</v>
      </c>
      <c r="I179" t="str">
        <f>VLOOKUP(A179,'Лицевые счета'!$A$2:$K$4570,6,0)</f>
        <v>ФЛ</v>
      </c>
      <c r="J179" t="str">
        <f>IF(AND(C179=0,I179="ФЛ"),G179*H179,"")</f>
        <v/>
      </c>
      <c r="K179" t="str">
        <f>IF(AND(C179&gt;0,E179="Нет показаний",I179="ФЛ"),G179*H179,"")</f>
        <v/>
      </c>
    </row>
    <row r="180" spans="1:11" x14ac:dyDescent="0.25">
      <c r="A180" s="7">
        <v>26125</v>
      </c>
      <c r="B180" s="7">
        <f>VLOOKUP(A180,'Лицевые счета'!$A$1:$K$4570,2,0)</f>
        <v>1591</v>
      </c>
      <c r="C180">
        <f>COUNTIF('ИПУ и ОКПУ'!$A$2:$A$3258,A180)</f>
        <v>0</v>
      </c>
      <c r="D180" t="str">
        <f>IF(C180&gt;0,VLOOKUP(A180,'ИПУ и ОКПУ'!$A$1:$O$3258,9,0),"")</f>
        <v/>
      </c>
      <c r="E180" t="str">
        <f>IF(C180&gt;0,IF(VLOOKUP(A180,'ИПУ и ОКПУ'!$A$1:$O$3258,14,0)="Нет показаний","Нет показаний",""),"")</f>
        <v/>
      </c>
      <c r="F180" t="str">
        <f>IF(AND(C180&gt;0),SUMIF('ИПУ и ОКПУ'!$A$2:$A$3258,A180,'ИПУ и ОКПУ'!$O$2:$O$3258),"")</f>
        <v/>
      </c>
      <c r="G180">
        <f>VLOOKUP(A180,'Лицевые счета'!$A$2:$K$4570,9,0)</f>
        <v>4</v>
      </c>
      <c r="H180">
        <f>VLOOKUP(A180,'Лицевые счета'!$A$2:$K$4570,10,0)</f>
        <v>65.3</v>
      </c>
      <c r="I180" t="str">
        <f>VLOOKUP(A180,'Лицевые счета'!$A$2:$K$4570,6,0)</f>
        <v>ФЛ</v>
      </c>
      <c r="J180">
        <f>IF(AND(C180=0,I180="ФЛ"),G180*H180,"")</f>
        <v>261.2</v>
      </c>
      <c r="K180" t="str">
        <f>IF(AND(C180&gt;0,E180="Нет показаний",I180="ФЛ"),G180*H180,"")</f>
        <v/>
      </c>
    </row>
    <row r="181" spans="1:11" x14ac:dyDescent="0.25">
      <c r="A181" s="7">
        <v>29168</v>
      </c>
      <c r="B181" s="7">
        <f>VLOOKUP(A181,'Лицевые счета'!$A$1:$K$4570,2,0)</f>
        <v>1606</v>
      </c>
      <c r="C181">
        <f>COUNTIF('ИПУ и ОКПУ'!$A$2:$A$3258,A181)</f>
        <v>1</v>
      </c>
      <c r="D181" t="str">
        <f>IF(C181&gt;0,VLOOKUP(A181,'ИПУ и ОКПУ'!$A$1:$O$3258,9,0),"")</f>
        <v>Одноставочный</v>
      </c>
      <c r="E181" t="str">
        <f>IF(C181&gt;0,IF(VLOOKUP(A181,'ИПУ и ОКПУ'!$A$1:$O$3258,14,0)="Нет показаний","Нет показаний",""),"")</f>
        <v/>
      </c>
      <c r="F181">
        <f>IF(AND(C181&gt;0),SUMIF('ИПУ и ОКПУ'!$A$2:$A$3258,A181,'ИПУ и ОКПУ'!$O$2:$O$3258),"")</f>
        <v>154</v>
      </c>
      <c r="G181">
        <f>VLOOKUP(A181,'Лицевые счета'!$A$2:$K$4570,9,0)</f>
        <v>4</v>
      </c>
      <c r="H181">
        <f>VLOOKUP(A181,'Лицевые счета'!$A$2:$K$4570,10,0)</f>
        <v>71.5</v>
      </c>
      <c r="I181" t="str">
        <f>VLOOKUP(A181,'Лицевые счета'!$A$2:$K$4570,6,0)</f>
        <v>ФЛ</v>
      </c>
      <c r="J181" t="str">
        <f>IF(AND(C181=0,I181="ФЛ"),G181*H181,"")</f>
        <v/>
      </c>
      <c r="K181" t="str">
        <f>IF(AND(C181&gt;0,E181="Нет показаний",I181="ФЛ"),G181*H181,"")</f>
        <v/>
      </c>
    </row>
    <row r="182" spans="1:11" x14ac:dyDescent="0.25">
      <c r="A182" s="7">
        <v>41168</v>
      </c>
      <c r="B182" s="7">
        <f>VLOOKUP(A182,'Лицевые счета'!$A$1:$K$4570,2,0)</f>
        <v>1605</v>
      </c>
      <c r="C182">
        <f>COUNTIF('ИПУ и ОКПУ'!$A$2:$A$3258,A182)</f>
        <v>1</v>
      </c>
      <c r="D182" t="str">
        <f>IF(C182&gt;0,VLOOKUP(A182,'ИПУ и ОКПУ'!$A$1:$O$3258,9,0),"")</f>
        <v>Одноставочный</v>
      </c>
      <c r="E182" t="str">
        <f>IF(C182&gt;0,IF(VLOOKUP(A182,'ИПУ и ОКПУ'!$A$1:$O$3258,14,0)="Нет показаний","Нет показаний",""),"")</f>
        <v/>
      </c>
      <c r="F182">
        <f>IF(AND(C182&gt;0),SUMIF('ИПУ и ОКПУ'!$A$2:$A$3258,A182,'ИПУ и ОКПУ'!$O$2:$O$3258),"")</f>
        <v>263</v>
      </c>
      <c r="G182">
        <f>VLOOKUP(A182,'Лицевые счета'!$A$2:$K$4570,9,0)</f>
        <v>4</v>
      </c>
      <c r="H182">
        <f>VLOOKUP(A182,'Лицевые счета'!$A$2:$K$4570,10,0)</f>
        <v>65.3</v>
      </c>
      <c r="I182" t="str">
        <f>VLOOKUP(A182,'Лицевые счета'!$A$2:$K$4570,6,0)</f>
        <v>ФЛ</v>
      </c>
      <c r="J182" t="str">
        <f>IF(AND(C182=0,I182="ФЛ"),G182*H182,"")</f>
        <v/>
      </c>
      <c r="K182" t="str">
        <f>IF(AND(C182&gt;0,E182="Нет показаний",I182="ФЛ"),G182*H182,"")</f>
        <v/>
      </c>
    </row>
    <row r="183" spans="1:11" x14ac:dyDescent="0.25">
      <c r="A183" s="7">
        <v>42160</v>
      </c>
      <c r="B183" s="7">
        <f>VLOOKUP(A183,'Лицевые счета'!$A$1:$K$4570,2,0)</f>
        <v>1608</v>
      </c>
      <c r="C183">
        <f>COUNTIF('ИПУ и ОКПУ'!$A$2:$A$3258,A183)</f>
        <v>0</v>
      </c>
      <c r="D183" t="str">
        <f>IF(C183&gt;0,VLOOKUP(A183,'ИПУ и ОКПУ'!$A$1:$O$3258,9,0),"")</f>
        <v/>
      </c>
      <c r="E183" t="str">
        <f>IF(C183&gt;0,IF(VLOOKUP(A183,'ИПУ и ОКПУ'!$A$1:$O$3258,14,0)="Нет показаний","Нет показаний",""),"")</f>
        <v/>
      </c>
      <c r="F183" t="str">
        <f>IF(AND(C183&gt;0),SUMIF('ИПУ и ОКПУ'!$A$2:$A$3258,A183,'ИПУ и ОКПУ'!$O$2:$O$3258),"")</f>
        <v/>
      </c>
      <c r="G183">
        <f>VLOOKUP(A183,'Лицевые счета'!$A$2:$K$4570,9,0)</f>
        <v>4</v>
      </c>
      <c r="H183">
        <f>VLOOKUP(A183,'Лицевые счета'!$A$2:$K$4570,10,0)</f>
        <v>71.5</v>
      </c>
      <c r="I183" t="str">
        <f>VLOOKUP(A183,'Лицевые счета'!$A$2:$K$4570,6,0)</f>
        <v>ФЛ</v>
      </c>
      <c r="J183">
        <f>IF(AND(C183=0,I183="ФЛ"),G183*H183,"")</f>
        <v>286</v>
      </c>
      <c r="K183" t="str">
        <f>IF(AND(C183&gt;0,E183="Нет показаний",I183="ФЛ"),G183*H183,"")</f>
        <v/>
      </c>
    </row>
    <row r="184" spans="1:11" x14ac:dyDescent="0.25">
      <c r="A184" s="7">
        <v>54741</v>
      </c>
      <c r="B184" s="7">
        <f>VLOOKUP(A184,'Лицевые счета'!$A$1:$K$4570,2,0)</f>
        <v>1592</v>
      </c>
      <c r="C184">
        <f>COUNTIF('ИПУ и ОКПУ'!$A$2:$A$3258,A184)</f>
        <v>1</v>
      </c>
      <c r="D184" t="str">
        <f>IF(C184&gt;0,VLOOKUP(A184,'ИПУ и ОКПУ'!$A$1:$O$3258,9,0),"")</f>
        <v>Одноставочный</v>
      </c>
      <c r="E184" t="str">
        <f>IF(C184&gt;0,IF(VLOOKUP(A184,'ИПУ и ОКПУ'!$A$1:$O$3258,14,0)="Нет показаний","Нет показаний",""),"")</f>
        <v/>
      </c>
      <c r="F184">
        <f>IF(AND(C184&gt;0),SUMIF('ИПУ и ОКПУ'!$A$2:$A$3258,A184,'ИПУ и ОКПУ'!$O$2:$O$3258),"")</f>
        <v>230.599999999999</v>
      </c>
      <c r="G184">
        <f>VLOOKUP(A184,'Лицевые счета'!$A$2:$K$4570,9,0)</f>
        <v>4</v>
      </c>
      <c r="H184">
        <f>VLOOKUP(A184,'Лицевые счета'!$A$2:$K$4570,10,0)</f>
        <v>71.5</v>
      </c>
      <c r="I184" t="str">
        <f>VLOOKUP(A184,'Лицевые счета'!$A$2:$K$4570,6,0)</f>
        <v>ФЛ</v>
      </c>
      <c r="J184" t="str">
        <f>IF(AND(C184=0,I184="ФЛ"),G184*H184,"")</f>
        <v/>
      </c>
      <c r="K184" t="str">
        <f>IF(AND(C184&gt;0,E184="Нет показаний",I184="ФЛ"),G184*H184,"")</f>
        <v/>
      </c>
    </row>
    <row r="185" spans="1:11" x14ac:dyDescent="0.25">
      <c r="A185" s="7">
        <v>63836</v>
      </c>
      <c r="B185" s="7">
        <f>VLOOKUP(A185,'Лицевые счета'!$A$1:$K$4570,2,0)</f>
        <v>58363</v>
      </c>
      <c r="C185">
        <f>COUNTIF('ИПУ и ОКПУ'!$A$2:$A$3258,A185)</f>
        <v>1</v>
      </c>
      <c r="D185" t="str">
        <f>IF(C185&gt;0,VLOOKUP(A185,'ИПУ и ОКПУ'!$A$1:$O$3258,9,0),"")</f>
        <v>Одноставочный</v>
      </c>
      <c r="E185" t="str">
        <f>IF(C185&gt;0,IF(VLOOKUP(A185,'ИПУ и ОКПУ'!$A$1:$O$3258,14,0)="Нет показаний","Нет показаний",""),"")</f>
        <v>Нет показаний</v>
      </c>
      <c r="F185">
        <f>IF(AND(C185&gt;0),SUMIF('ИПУ и ОКПУ'!$A$2:$A$3258,A185,'ИПУ и ОКПУ'!$O$2:$O$3258),"")</f>
        <v>0</v>
      </c>
      <c r="G185">
        <f>VLOOKUP(A185,'Лицевые счета'!$A$2:$K$4570,9,0)</f>
        <v>4</v>
      </c>
      <c r="H185">
        <f>VLOOKUP(A185,'Лицевые счета'!$A$2:$K$4570,10,0)</f>
        <v>71.5</v>
      </c>
      <c r="I185" t="str">
        <f>VLOOKUP(A185,'Лицевые счета'!$A$2:$K$4570,6,0)</f>
        <v>ФЛ</v>
      </c>
      <c r="J185" t="str">
        <f>IF(AND(C185=0,I185="ФЛ"),G185*H185,"")</f>
        <v/>
      </c>
      <c r="K185">
        <f>IF(AND(C185&gt;0,E185="Нет показаний",I185="ФЛ"),G185*H185,"")</f>
        <v>286</v>
      </c>
    </row>
    <row r="186" spans="1:11" x14ac:dyDescent="0.25">
      <c r="A186" s="7">
        <v>68725</v>
      </c>
      <c r="B186" s="7">
        <f>VLOOKUP(A186,'Лицевые счета'!$A$1:$K$4570,2,0)</f>
        <v>56790</v>
      </c>
      <c r="C186">
        <f>COUNTIF('ИПУ и ОКПУ'!$A$2:$A$3258,A186)</f>
        <v>0</v>
      </c>
      <c r="D186" t="str">
        <f>IF(C186&gt;0,VLOOKUP(A186,'ИПУ и ОКПУ'!$A$1:$O$3258,9,0),"")</f>
        <v/>
      </c>
      <c r="E186" t="str">
        <f>IF(C186&gt;0,IF(VLOOKUP(A186,'ИПУ и ОКПУ'!$A$1:$O$3258,14,0)="Нет показаний","Нет показаний",""),"")</f>
        <v/>
      </c>
      <c r="F186" t="str">
        <f>IF(AND(C186&gt;0),SUMIF('ИПУ и ОКПУ'!$A$2:$A$3258,A186,'ИПУ и ОКПУ'!$O$2:$O$3258),"")</f>
        <v/>
      </c>
      <c r="G186">
        <f>VLOOKUP(A186,'Лицевые счета'!$A$2:$K$4570,9,0)</f>
        <v>4</v>
      </c>
      <c r="H186">
        <f>VLOOKUP(A186,'Лицевые счета'!$A$2:$K$4570,10,0)</f>
        <v>56.7</v>
      </c>
      <c r="I186" t="str">
        <f>VLOOKUP(A186,'Лицевые счета'!$A$2:$K$4570,6,0)</f>
        <v>ФЛ</v>
      </c>
      <c r="J186">
        <f>IF(AND(C186=0,I186="ФЛ"),G186*H186,"")</f>
        <v>226.8</v>
      </c>
      <c r="K186" t="str">
        <f>IF(AND(C186&gt;0,E186="Нет показаний",I186="ФЛ"),G186*H186,"")</f>
        <v/>
      </c>
    </row>
    <row r="187" spans="1:11" x14ac:dyDescent="0.25">
      <c r="A187" s="7">
        <v>70607</v>
      </c>
      <c r="B187" s="7">
        <f>VLOOKUP(A187,'Лицевые счета'!$A$1:$K$4570,2,0)</f>
        <v>56854</v>
      </c>
      <c r="C187">
        <f>COUNTIF('ИПУ и ОКПУ'!$A$2:$A$3258,A187)</f>
        <v>1</v>
      </c>
      <c r="D187" t="str">
        <f>IF(C187&gt;0,VLOOKUP(A187,'ИПУ и ОКПУ'!$A$1:$O$3258,9,0),"")</f>
        <v>Одноставочный</v>
      </c>
      <c r="E187" t="str">
        <f>IF(C187&gt;0,IF(VLOOKUP(A187,'ИПУ и ОКПУ'!$A$1:$O$3258,14,0)="Нет показаний","Нет показаний",""),"")</f>
        <v/>
      </c>
      <c r="F187">
        <f>IF(AND(C187&gt;0),SUMIF('ИПУ и ОКПУ'!$A$2:$A$3258,A187,'ИПУ и ОКПУ'!$O$2:$O$3258),"")</f>
        <v>198</v>
      </c>
      <c r="G187">
        <f>VLOOKUP(A187,'Лицевые счета'!$A$2:$K$4570,9,0)</f>
        <v>4</v>
      </c>
      <c r="H187">
        <f>VLOOKUP(A187,'Лицевые счета'!$A$2:$K$4570,10,0)</f>
        <v>46.3</v>
      </c>
      <c r="I187" t="str">
        <f>VLOOKUP(A187,'Лицевые счета'!$A$2:$K$4570,6,0)</f>
        <v>ФЛ</v>
      </c>
      <c r="J187" t="str">
        <f>IF(AND(C187=0,I187="ФЛ"),G187*H187,"")</f>
        <v/>
      </c>
      <c r="K187" t="str">
        <f>IF(AND(C187&gt;0,E187="Нет показаний",I187="ФЛ"),G187*H187,"")</f>
        <v/>
      </c>
    </row>
    <row r="188" spans="1:11" x14ac:dyDescent="0.25">
      <c r="A188" s="7">
        <v>73850</v>
      </c>
      <c r="B188" s="7">
        <f>VLOOKUP(A188,'Лицевые счета'!$A$1:$K$4570,2,0)</f>
        <v>58327</v>
      </c>
      <c r="C188">
        <f>COUNTIF('ИПУ и ОКПУ'!$A$2:$A$3258,A188)</f>
        <v>1</v>
      </c>
      <c r="D188" t="str">
        <f>IF(C188&gt;0,VLOOKUP(A188,'ИПУ и ОКПУ'!$A$1:$O$3258,9,0),"")</f>
        <v>Одноставочный</v>
      </c>
      <c r="E188" t="str">
        <f>IF(C188&gt;0,IF(VLOOKUP(A188,'ИПУ и ОКПУ'!$A$1:$O$3258,14,0)="Нет показаний","Нет показаний",""),"")</f>
        <v/>
      </c>
      <c r="F188">
        <f>IF(AND(C188&gt;0),SUMIF('ИПУ и ОКПУ'!$A$2:$A$3258,A188,'ИПУ и ОКПУ'!$O$2:$O$3258),"")</f>
        <v>160</v>
      </c>
      <c r="G188">
        <f>VLOOKUP(A188,'Лицевые счета'!$A$2:$K$4570,9,0)</f>
        <v>4</v>
      </c>
      <c r="H188">
        <f>VLOOKUP(A188,'Лицевые счета'!$A$2:$K$4570,10,0)</f>
        <v>52.4</v>
      </c>
      <c r="I188" t="str">
        <f>VLOOKUP(A188,'Лицевые счета'!$A$2:$K$4570,6,0)</f>
        <v>ФЛ</v>
      </c>
      <c r="J188" t="str">
        <f>IF(AND(C188=0,I188="ФЛ"),G188*H188,"")</f>
        <v/>
      </c>
      <c r="K188" t="str">
        <f>IF(AND(C188&gt;0,E188="Нет показаний",I188="ФЛ"),G188*H188,"")</f>
        <v/>
      </c>
    </row>
    <row r="189" spans="1:11" x14ac:dyDescent="0.25">
      <c r="A189" s="7">
        <v>77193</v>
      </c>
      <c r="B189" s="7">
        <f>VLOOKUP(A189,'Лицевые счета'!$A$1:$K$4570,2,0)</f>
        <v>62292</v>
      </c>
      <c r="C189">
        <f>COUNTIF('ИПУ и ОКПУ'!$A$2:$A$3258,A189)</f>
        <v>0</v>
      </c>
      <c r="D189" t="str">
        <f>IF(C189&gt;0,VLOOKUP(A189,'ИПУ и ОКПУ'!$A$1:$O$3258,9,0),"")</f>
        <v/>
      </c>
      <c r="E189" t="str">
        <f>IF(C189&gt;0,IF(VLOOKUP(A189,'ИПУ и ОКПУ'!$A$1:$O$3258,14,0)="Нет показаний","Нет показаний",""),"")</f>
        <v/>
      </c>
      <c r="F189" t="str">
        <f>IF(AND(C189&gt;0),SUMIF('ИПУ и ОКПУ'!$A$2:$A$3258,A189,'ИПУ и ОКПУ'!$O$2:$O$3258),"")</f>
        <v/>
      </c>
      <c r="G189">
        <f>VLOOKUP(A189,'Лицевые счета'!$A$2:$K$4570,9,0)</f>
        <v>4</v>
      </c>
      <c r="H189">
        <f>VLOOKUP(A189,'Лицевые счета'!$A$2:$K$4570,10,0)</f>
        <v>52.4</v>
      </c>
      <c r="I189" t="str">
        <f>VLOOKUP(A189,'Лицевые счета'!$A$2:$K$4570,6,0)</f>
        <v>ФЛ</v>
      </c>
      <c r="J189">
        <f>IF(AND(C189=0,I189="ФЛ"),G189*H189,"")</f>
        <v>209.6</v>
      </c>
      <c r="K189" t="str">
        <f>IF(AND(C189&gt;0,E189="Нет показаний",I189="ФЛ"),G189*H189,"")</f>
        <v/>
      </c>
    </row>
    <row r="190" spans="1:11" x14ac:dyDescent="0.25">
      <c r="A190" s="7">
        <v>77547</v>
      </c>
      <c r="B190" s="7">
        <f>VLOOKUP(A190,'Лицевые счета'!$A$1:$K$4570,2,0)</f>
        <v>62292</v>
      </c>
      <c r="C190">
        <f>COUNTIF('ИПУ и ОКПУ'!$A$2:$A$3258,A190)</f>
        <v>1</v>
      </c>
      <c r="D190" t="str">
        <f>IF(C190&gt;0,VLOOKUP(A190,'ИПУ и ОКПУ'!$A$1:$O$3258,9,0),"")</f>
        <v>Одноставочный</v>
      </c>
      <c r="E190" t="str">
        <f>IF(C190&gt;0,IF(VLOOKUP(A190,'ИПУ и ОКПУ'!$A$1:$O$3258,14,0)="Нет показаний","Нет показаний",""),"")</f>
        <v/>
      </c>
      <c r="F190">
        <f>IF(AND(C190&gt;0),SUMIF('ИПУ и ОКПУ'!$A$2:$A$3258,A190,'ИПУ и ОКПУ'!$O$2:$O$3258),"")</f>
        <v>257</v>
      </c>
      <c r="G190">
        <f>VLOOKUP(A190,'Лицевые счета'!$A$2:$K$4570,9,0)</f>
        <v>4</v>
      </c>
      <c r="H190">
        <f>VLOOKUP(A190,'Лицевые счета'!$A$2:$K$4570,10,0)</f>
        <v>46.3</v>
      </c>
      <c r="I190" t="str">
        <f>VLOOKUP(A190,'Лицевые счета'!$A$2:$K$4570,6,0)</f>
        <v>ФЛ</v>
      </c>
      <c r="J190" t="str">
        <f>IF(AND(C190=0,I190="ФЛ"),G190*H190,"")</f>
        <v/>
      </c>
      <c r="K190" t="str">
        <f>IF(AND(C190&gt;0,E190="Нет показаний",I190="ФЛ"),G190*H190,"")</f>
        <v/>
      </c>
    </row>
    <row r="191" spans="1:11" x14ac:dyDescent="0.25">
      <c r="A191" s="7">
        <v>87301</v>
      </c>
      <c r="B191" s="7">
        <f>VLOOKUP(A191,'Лицевые счета'!$A$1:$K$4570,2,0)</f>
        <v>58314</v>
      </c>
      <c r="C191">
        <f>COUNTIF('ИПУ и ОКПУ'!$A$2:$A$3258,A191)</f>
        <v>1</v>
      </c>
      <c r="D191" t="str">
        <f>IF(C191&gt;0,VLOOKUP(A191,'ИПУ и ОКПУ'!$A$1:$O$3258,9,0),"")</f>
        <v>Одноставочный</v>
      </c>
      <c r="E191" t="str">
        <f>IF(C191&gt;0,IF(VLOOKUP(A191,'ИПУ и ОКПУ'!$A$1:$O$3258,14,0)="Нет показаний","Нет показаний",""),"")</f>
        <v/>
      </c>
      <c r="F191">
        <f>IF(AND(C191&gt;0),SUMIF('ИПУ и ОКПУ'!$A$2:$A$3258,A191,'ИПУ и ОКПУ'!$O$2:$O$3258),"")</f>
        <v>5</v>
      </c>
      <c r="G191">
        <f>VLOOKUP(A191,'Лицевые счета'!$A$2:$K$4570,9,0)</f>
        <v>4</v>
      </c>
      <c r="H191">
        <f>VLOOKUP(A191,'Лицевые счета'!$A$2:$K$4570,10,0)</f>
        <v>75.900000000000006</v>
      </c>
      <c r="I191" t="str">
        <f>VLOOKUP(A191,'Лицевые счета'!$A$2:$K$4570,6,0)</f>
        <v>ФЛ</v>
      </c>
      <c r="J191" t="str">
        <f>IF(AND(C191=0,I191="ФЛ"),G191*H191,"")</f>
        <v/>
      </c>
      <c r="K191" t="str">
        <f>IF(AND(C191&gt;0,E191="Нет показаний",I191="ФЛ"),G191*H191,"")</f>
        <v/>
      </c>
    </row>
    <row r="192" spans="1:11" x14ac:dyDescent="0.25">
      <c r="A192" s="7">
        <v>90035</v>
      </c>
      <c r="B192" s="7">
        <f>VLOOKUP(A192,'Лицевые счета'!$A$1:$K$4570,2,0)</f>
        <v>56778</v>
      </c>
      <c r="C192">
        <f>COUNTIF('ИПУ и ОКПУ'!$A$2:$A$3258,A192)</f>
        <v>1</v>
      </c>
      <c r="D192" t="str">
        <f>IF(C192&gt;0,VLOOKUP(A192,'ИПУ и ОКПУ'!$A$1:$O$3258,9,0),"")</f>
        <v>Одноставочный</v>
      </c>
      <c r="E192" t="str">
        <f>IF(C192&gt;0,IF(VLOOKUP(A192,'ИПУ и ОКПУ'!$A$1:$O$3258,14,0)="Нет показаний","Нет показаний",""),"")</f>
        <v/>
      </c>
      <c r="F192">
        <f>IF(AND(C192&gt;0),SUMIF('ИПУ и ОКПУ'!$A$2:$A$3258,A192,'ИПУ и ОКПУ'!$O$2:$O$3258),"")</f>
        <v>335</v>
      </c>
      <c r="G192">
        <f>VLOOKUP(A192,'Лицевые счета'!$A$2:$K$4570,9,0)</f>
        <v>4</v>
      </c>
      <c r="H192">
        <f>VLOOKUP(A192,'Лицевые счета'!$A$2:$K$4570,10,0)</f>
        <v>75.900000000000006</v>
      </c>
      <c r="I192" t="str">
        <f>VLOOKUP(A192,'Лицевые счета'!$A$2:$K$4570,6,0)</f>
        <v>ФЛ</v>
      </c>
      <c r="J192" t="str">
        <f>IF(AND(C192=0,I192="ФЛ"),G192*H192,"")</f>
        <v/>
      </c>
      <c r="K192" t="str">
        <f>IF(AND(C192&gt;0,E192="Нет показаний",I192="ФЛ"),G192*H192,"")</f>
        <v/>
      </c>
    </row>
    <row r="193" spans="1:11" x14ac:dyDescent="0.25">
      <c r="A193" s="7">
        <v>90513</v>
      </c>
      <c r="B193" s="7">
        <f>VLOOKUP(A193,'Лицевые счета'!$A$1:$K$4570,2,0)</f>
        <v>56778</v>
      </c>
      <c r="C193">
        <f>COUNTIF('ИПУ и ОКПУ'!$A$2:$A$3258,A193)</f>
        <v>1</v>
      </c>
      <c r="D193" t="str">
        <f>IF(C193&gt;0,VLOOKUP(A193,'ИПУ и ОКПУ'!$A$1:$O$3258,9,0),"")</f>
        <v>Одноставочный</v>
      </c>
      <c r="E193" t="str">
        <f>IF(C193&gt;0,IF(VLOOKUP(A193,'ИПУ и ОКПУ'!$A$1:$O$3258,14,0)="Нет показаний","Нет показаний",""),"")</f>
        <v/>
      </c>
      <c r="F193">
        <f>IF(AND(C193&gt;0),SUMIF('ИПУ и ОКПУ'!$A$2:$A$3258,A193,'ИПУ и ОКПУ'!$O$2:$O$3258),"")</f>
        <v>195</v>
      </c>
      <c r="G193">
        <f>VLOOKUP(A193,'Лицевые счета'!$A$2:$K$4570,9,0)</f>
        <v>4</v>
      </c>
      <c r="H193">
        <f>VLOOKUP(A193,'Лицевые счета'!$A$2:$K$4570,10,0)</f>
        <v>65.3</v>
      </c>
      <c r="I193" t="str">
        <f>VLOOKUP(A193,'Лицевые счета'!$A$2:$K$4570,6,0)</f>
        <v>ФЛ</v>
      </c>
      <c r="J193" t="str">
        <f>IF(AND(C193=0,I193="ФЛ"),G193*H193,"")</f>
        <v/>
      </c>
      <c r="K193" t="str">
        <f>IF(AND(C193&gt;0,E193="Нет показаний",I193="ФЛ"),G193*H193,"")</f>
        <v/>
      </c>
    </row>
    <row r="194" spans="1:11" x14ac:dyDescent="0.25">
      <c r="A194" s="7">
        <v>90587</v>
      </c>
      <c r="B194" s="7">
        <f>VLOOKUP(A194,'Лицевые счета'!$A$1:$K$4570,2,0)</f>
        <v>56802</v>
      </c>
      <c r="C194">
        <f>COUNTIF('ИПУ и ОКПУ'!$A$2:$A$3258,A194)</f>
        <v>1</v>
      </c>
      <c r="D194" t="str">
        <f>IF(C194&gt;0,VLOOKUP(A194,'ИПУ и ОКПУ'!$A$1:$O$3258,9,0),"")</f>
        <v>Одноставочный</v>
      </c>
      <c r="E194" t="str">
        <f>IF(C194&gt;0,IF(VLOOKUP(A194,'ИПУ и ОКПУ'!$A$1:$O$3258,14,0)="Нет показаний","Нет показаний",""),"")</f>
        <v/>
      </c>
      <c r="F194">
        <f>IF(AND(C194&gt;0),SUMIF('ИПУ и ОКПУ'!$A$2:$A$3258,A194,'ИПУ и ОКПУ'!$O$2:$O$3258),"")</f>
        <v>235</v>
      </c>
      <c r="G194">
        <f>VLOOKUP(A194,'Лицевые счета'!$A$2:$K$4570,9,0)</f>
        <v>4</v>
      </c>
      <c r="H194">
        <f>VLOOKUP(A194,'Лицевые счета'!$A$2:$K$4570,10,0)</f>
        <v>71.5</v>
      </c>
      <c r="I194" t="str">
        <f>VLOOKUP(A194,'Лицевые счета'!$A$2:$K$4570,6,0)</f>
        <v>ФЛ</v>
      </c>
      <c r="J194" t="str">
        <f>IF(AND(C194=0,I194="ФЛ"),G194*H194,"")</f>
        <v/>
      </c>
      <c r="K194" t="str">
        <f>IF(AND(C194&gt;0,E194="Нет показаний",I194="ФЛ"),G194*H194,"")</f>
        <v/>
      </c>
    </row>
    <row r="195" spans="1:11" x14ac:dyDescent="0.25">
      <c r="A195" s="7">
        <v>90601</v>
      </c>
      <c r="B195" s="7">
        <f>VLOOKUP(A195,'Лицевые счета'!$A$1:$K$4570,2,0)</f>
        <v>56802</v>
      </c>
      <c r="C195">
        <f>COUNTIF('ИПУ и ОКПУ'!$A$2:$A$3258,A195)</f>
        <v>1</v>
      </c>
      <c r="D195" t="str">
        <f>IF(C195&gt;0,VLOOKUP(A195,'ИПУ и ОКПУ'!$A$1:$O$3258,9,0),"")</f>
        <v>Одноставочный</v>
      </c>
      <c r="E195" t="str">
        <f>IF(C195&gt;0,IF(VLOOKUP(A195,'ИПУ и ОКПУ'!$A$1:$O$3258,14,0)="Нет показаний","Нет показаний",""),"")</f>
        <v/>
      </c>
      <c r="F195">
        <f>IF(AND(C195&gt;0),SUMIF('ИПУ и ОКПУ'!$A$2:$A$3258,A195,'ИПУ и ОКПУ'!$O$2:$O$3258),"")</f>
        <v>305</v>
      </c>
      <c r="G195">
        <f>VLOOKUP(A195,'Лицевые счета'!$A$2:$K$4570,9,0)</f>
        <v>4</v>
      </c>
      <c r="H195">
        <f>VLOOKUP(A195,'Лицевые счета'!$A$2:$K$4570,10,0)</f>
        <v>75.900000000000006</v>
      </c>
      <c r="I195" t="str">
        <f>VLOOKUP(A195,'Лицевые счета'!$A$2:$K$4570,6,0)</f>
        <v>ФЛ</v>
      </c>
      <c r="J195" t="str">
        <f>IF(AND(C195=0,I195="ФЛ"),G195*H195,"")</f>
        <v/>
      </c>
      <c r="K195" t="str">
        <f>IF(AND(C195&gt;0,E195="Нет показаний",I195="ФЛ"),G195*H195,"")</f>
        <v/>
      </c>
    </row>
    <row r="196" spans="1:11" x14ac:dyDescent="0.25">
      <c r="A196" s="7">
        <v>90901</v>
      </c>
      <c r="B196" s="7">
        <f>VLOOKUP(A196,'Лицевые счета'!$A$1:$K$4570,2,0)</f>
        <v>56802</v>
      </c>
      <c r="C196">
        <f>COUNTIF('ИПУ и ОКПУ'!$A$2:$A$3258,A196)</f>
        <v>1</v>
      </c>
      <c r="D196" t="str">
        <f>IF(C196&gt;0,VLOOKUP(A196,'ИПУ и ОКПУ'!$A$1:$O$3258,9,0),"")</f>
        <v>Одноставочный</v>
      </c>
      <c r="E196" t="str">
        <f>IF(C196&gt;0,IF(VLOOKUP(A196,'ИПУ и ОКПУ'!$A$1:$O$3258,14,0)="Нет показаний","Нет показаний",""),"")</f>
        <v/>
      </c>
      <c r="F196">
        <f>IF(AND(C196&gt;0),SUMIF('ИПУ и ОКПУ'!$A$2:$A$3258,A196,'ИПУ и ОКПУ'!$O$2:$O$3258),"")</f>
        <v>204</v>
      </c>
      <c r="G196">
        <f>VLOOKUP(A196,'Лицевые счета'!$A$2:$K$4570,9,0)</f>
        <v>4</v>
      </c>
      <c r="H196">
        <f>VLOOKUP(A196,'Лицевые счета'!$A$2:$K$4570,10,0)</f>
        <v>71.5</v>
      </c>
      <c r="I196" t="str">
        <f>VLOOKUP(A196,'Лицевые счета'!$A$2:$K$4570,6,0)</f>
        <v>ФЛ</v>
      </c>
      <c r="J196" t="str">
        <f>IF(AND(C196=0,I196="ФЛ"),G196*H196,"")</f>
        <v/>
      </c>
      <c r="K196" t="str">
        <f>IF(AND(C196&gt;0,E196="Нет показаний",I196="ФЛ"),G196*H196,"")</f>
        <v/>
      </c>
    </row>
    <row r="197" spans="1:11" x14ac:dyDescent="0.25">
      <c r="A197" s="7">
        <v>90995</v>
      </c>
      <c r="B197" s="7">
        <f>VLOOKUP(A197,'Лицевые счета'!$A$1:$K$4570,2,0)</f>
        <v>56778</v>
      </c>
      <c r="C197">
        <f>COUNTIF('ИПУ и ОКПУ'!$A$2:$A$3258,A197)</f>
        <v>1</v>
      </c>
      <c r="D197" t="str">
        <f>IF(C197&gt;0,VLOOKUP(A197,'ИПУ и ОКПУ'!$A$1:$O$3258,9,0),"")</f>
        <v>Одноставочный</v>
      </c>
      <c r="E197" t="str">
        <f>IF(C197&gt;0,IF(VLOOKUP(A197,'ИПУ и ОКПУ'!$A$1:$O$3258,14,0)="Нет показаний","Нет показаний",""),"")</f>
        <v/>
      </c>
      <c r="F197">
        <f>IF(AND(C197&gt;0),SUMIF('ИПУ и ОКПУ'!$A$2:$A$3258,A197,'ИПУ и ОКПУ'!$O$2:$O$3258),"")</f>
        <v>287</v>
      </c>
      <c r="G197">
        <f>VLOOKUP(A197,'Лицевые счета'!$A$2:$K$4570,9,0)</f>
        <v>4</v>
      </c>
      <c r="H197">
        <f>VLOOKUP(A197,'Лицевые счета'!$A$2:$K$4570,10,0)</f>
        <v>75.900000000000006</v>
      </c>
      <c r="I197" t="str">
        <f>VLOOKUP(A197,'Лицевые счета'!$A$2:$K$4570,6,0)</f>
        <v>ФЛ</v>
      </c>
      <c r="J197" t="str">
        <f>IF(AND(C197=0,I197="ФЛ"),G197*H197,"")</f>
        <v/>
      </c>
      <c r="K197" t="str">
        <f>IF(AND(C197&gt;0,E197="Нет показаний",I197="ФЛ"),G197*H197,"")</f>
        <v/>
      </c>
    </row>
    <row r="198" spans="1:11" x14ac:dyDescent="0.25">
      <c r="A198" s="7">
        <v>92199</v>
      </c>
      <c r="B198" s="7">
        <f>VLOOKUP(A198,'Лицевые счета'!$A$1:$K$4570,2,0)</f>
        <v>56869</v>
      </c>
      <c r="C198">
        <f>COUNTIF('ИПУ и ОКПУ'!$A$2:$A$3258,A198)</f>
        <v>1</v>
      </c>
      <c r="D198" t="str">
        <f>IF(C198&gt;0,VLOOKUP(A198,'ИПУ и ОКПУ'!$A$1:$O$3258,9,0),"")</f>
        <v>Одноставочный</v>
      </c>
      <c r="E198" t="str">
        <f>IF(C198&gt;0,IF(VLOOKUP(A198,'ИПУ и ОКПУ'!$A$1:$O$3258,14,0)="Нет показаний","Нет показаний",""),"")</f>
        <v/>
      </c>
      <c r="F198">
        <f>IF(AND(C198&gt;0),SUMIF('ИПУ и ОКПУ'!$A$2:$A$3258,A198,'ИПУ и ОКПУ'!$O$2:$O$3258),"")</f>
        <v>190</v>
      </c>
      <c r="G198">
        <f>VLOOKUP(A198,'Лицевые счета'!$A$2:$K$4570,9,0)</f>
        <v>4</v>
      </c>
      <c r="H198">
        <f>VLOOKUP(A198,'Лицевые счета'!$A$2:$K$4570,10,0)</f>
        <v>75.900000000000006</v>
      </c>
      <c r="I198" t="str">
        <f>VLOOKUP(A198,'Лицевые счета'!$A$2:$K$4570,6,0)</f>
        <v>ФЛ</v>
      </c>
      <c r="J198" t="str">
        <f>IF(AND(C198=0,I198="ФЛ"),G198*H198,"")</f>
        <v/>
      </c>
      <c r="K198" t="str">
        <f>IF(AND(C198&gt;0,E198="Нет показаний",I198="ФЛ"),G198*H198,"")</f>
        <v/>
      </c>
    </row>
    <row r="199" spans="1:11" x14ac:dyDescent="0.25">
      <c r="A199" s="7">
        <v>92969</v>
      </c>
      <c r="B199" s="7">
        <f>VLOOKUP(A199,'Лицевые счета'!$A$1:$K$4570,2,0)</f>
        <v>56869</v>
      </c>
      <c r="C199">
        <f>COUNTIF('ИПУ и ОКПУ'!$A$2:$A$3258,A199)</f>
        <v>0</v>
      </c>
      <c r="D199" t="str">
        <f>IF(C199&gt;0,VLOOKUP(A199,'ИПУ и ОКПУ'!$A$1:$O$3258,9,0),"")</f>
        <v/>
      </c>
      <c r="E199" t="str">
        <f>IF(C199&gt;0,IF(VLOOKUP(A199,'ИПУ и ОКПУ'!$A$1:$O$3258,14,0)="Нет показаний","Нет показаний",""),"")</f>
        <v/>
      </c>
      <c r="F199" t="str">
        <f>IF(AND(C199&gt;0),SUMIF('ИПУ и ОКПУ'!$A$2:$A$3258,A199,'ИПУ и ОКПУ'!$O$2:$O$3258),"")</f>
        <v/>
      </c>
      <c r="G199">
        <f>VLOOKUP(A199,'Лицевые счета'!$A$2:$K$4570,9,0)</f>
        <v>4</v>
      </c>
      <c r="H199">
        <f>VLOOKUP(A199,'Лицевые счета'!$A$2:$K$4570,10,0)</f>
        <v>75.900000000000006</v>
      </c>
      <c r="I199" t="str">
        <f>VLOOKUP(A199,'Лицевые счета'!$A$2:$K$4570,6,0)</f>
        <v>ФЛ</v>
      </c>
      <c r="J199">
        <f>IF(AND(C199=0,I199="ФЛ"),G199*H199,"")</f>
        <v>303.60000000000002</v>
      </c>
      <c r="K199" t="str">
        <f>IF(AND(C199&gt;0,E199="Нет показаний",I199="ФЛ"),G199*H199,"")</f>
        <v/>
      </c>
    </row>
    <row r="200" spans="1:11" x14ac:dyDescent="0.25">
      <c r="A200" s="7">
        <v>97214</v>
      </c>
      <c r="B200" s="7">
        <f>VLOOKUP(A200,'Лицевые счета'!$A$1:$K$4570,2,0)</f>
        <v>58315</v>
      </c>
      <c r="C200">
        <f>COUNTIF('ИПУ и ОКПУ'!$A$2:$A$3258,A200)</f>
        <v>1</v>
      </c>
      <c r="D200" t="str">
        <f>IF(C200&gt;0,VLOOKUP(A200,'ИПУ и ОКПУ'!$A$1:$O$3258,9,0),"")</f>
        <v>Одноставочный</v>
      </c>
      <c r="E200" t="str">
        <f>IF(C200&gt;0,IF(VLOOKUP(A200,'ИПУ и ОКПУ'!$A$1:$O$3258,14,0)="Нет показаний","Нет показаний",""),"")</f>
        <v/>
      </c>
      <c r="F200">
        <f>IF(AND(C200&gt;0),SUMIF('ИПУ и ОКПУ'!$A$2:$A$3258,A200,'ИПУ и ОКПУ'!$O$2:$O$3258),"")</f>
        <v>65</v>
      </c>
      <c r="G200">
        <f>VLOOKUP(A200,'Лицевые счета'!$A$2:$K$4570,9,0)</f>
        <v>4</v>
      </c>
      <c r="H200">
        <f>VLOOKUP(A200,'Лицевые счета'!$A$2:$K$4570,10,0)</f>
        <v>56.7</v>
      </c>
      <c r="I200" t="str">
        <f>VLOOKUP(A200,'Лицевые счета'!$A$2:$K$4570,6,0)</f>
        <v>ФЛ</v>
      </c>
      <c r="J200" t="str">
        <f>IF(AND(C200=0,I200="ФЛ"),G200*H200,"")</f>
        <v/>
      </c>
      <c r="K200" t="str">
        <f>IF(AND(C200&gt;0,E200="Нет показаний",I200="ФЛ"),G200*H200,"")</f>
        <v/>
      </c>
    </row>
    <row r="201" spans="1:11" x14ac:dyDescent="0.25">
      <c r="A201" s="7">
        <v>98090</v>
      </c>
      <c r="B201" s="7">
        <f>VLOOKUP(A201,'Лицевые счета'!$A$1:$K$4570,2,0)</f>
        <v>56791</v>
      </c>
      <c r="C201">
        <f>COUNTIF('ИПУ и ОКПУ'!$A$2:$A$3258,A201)</f>
        <v>1</v>
      </c>
      <c r="D201" t="str">
        <f>IF(C201&gt;0,VLOOKUP(A201,'ИПУ и ОКПУ'!$A$1:$O$3258,9,0),"")</f>
        <v>Одноставочный</v>
      </c>
      <c r="E201" t="str">
        <f>IF(C201&gt;0,IF(VLOOKUP(A201,'ИПУ и ОКПУ'!$A$1:$O$3258,14,0)="Нет показаний","Нет показаний",""),"")</f>
        <v/>
      </c>
      <c r="F201">
        <f>IF(AND(C201&gt;0),SUMIF('ИПУ и ОКПУ'!$A$2:$A$3258,A201,'ИПУ и ОКПУ'!$O$2:$O$3258),"")</f>
        <v>228</v>
      </c>
      <c r="G201">
        <f>VLOOKUP(A201,'Лицевые счета'!$A$2:$K$4570,9,0)</f>
        <v>4</v>
      </c>
      <c r="H201">
        <f>VLOOKUP(A201,'Лицевые счета'!$A$2:$K$4570,10,0)</f>
        <v>71.5</v>
      </c>
      <c r="I201" t="str">
        <f>VLOOKUP(A201,'Лицевые счета'!$A$2:$K$4570,6,0)</f>
        <v>ФЛ</v>
      </c>
      <c r="J201" t="str">
        <f>IF(AND(C201=0,I201="ФЛ"),G201*H201,"")</f>
        <v/>
      </c>
      <c r="K201" t="str">
        <f>IF(AND(C201&gt;0,E201="Нет показаний",I201="ФЛ"),G201*H201,"")</f>
        <v/>
      </c>
    </row>
    <row r="202" spans="1:11" x14ac:dyDescent="0.25">
      <c r="A202" s="7">
        <v>100326</v>
      </c>
      <c r="B202" s="7">
        <f>VLOOKUP(A202,'Лицевые счета'!$A$1:$K$4570,2,0)</f>
        <v>58202</v>
      </c>
      <c r="C202">
        <f>COUNTIF('ИПУ и ОКПУ'!$A$2:$A$3258,A202)</f>
        <v>1</v>
      </c>
      <c r="D202" t="str">
        <f>IF(C202&gt;0,VLOOKUP(A202,'ИПУ и ОКПУ'!$A$1:$O$3258,9,0),"")</f>
        <v>Одноставочный</v>
      </c>
      <c r="E202" t="str">
        <f>IF(C202&gt;0,IF(VLOOKUP(A202,'ИПУ и ОКПУ'!$A$1:$O$3258,14,0)="Нет показаний","Нет показаний",""),"")</f>
        <v/>
      </c>
      <c r="F202">
        <f>IF(AND(C202&gt;0),SUMIF('ИПУ и ОКПУ'!$A$2:$A$3258,A202,'ИПУ и ОКПУ'!$O$2:$O$3258),"")</f>
        <v>500</v>
      </c>
      <c r="G202">
        <f>VLOOKUP(A202,'Лицевые счета'!$A$2:$K$4570,9,0)</f>
        <v>4</v>
      </c>
      <c r="H202">
        <f>VLOOKUP(A202,'Лицевые счета'!$A$2:$K$4570,10,0)</f>
        <v>52.4</v>
      </c>
      <c r="I202" t="str">
        <f>VLOOKUP(A202,'Лицевые счета'!$A$2:$K$4570,6,0)</f>
        <v>ФЛ</v>
      </c>
      <c r="J202" t="str">
        <f>IF(AND(C202=0,I202="ФЛ"),G202*H202,"")</f>
        <v/>
      </c>
      <c r="K202" t="str">
        <f>IF(AND(C202&gt;0,E202="Нет показаний",I202="ФЛ"),G202*H202,"")</f>
        <v/>
      </c>
    </row>
    <row r="203" spans="1:11" x14ac:dyDescent="0.25">
      <c r="A203" s="7">
        <v>100669</v>
      </c>
      <c r="B203" s="7">
        <f>VLOOKUP(A203,'Лицевые счета'!$A$1:$K$4570,2,0)</f>
        <v>58315</v>
      </c>
      <c r="C203">
        <f>COUNTIF('ИПУ и ОКПУ'!$A$2:$A$3258,A203)</f>
        <v>1</v>
      </c>
      <c r="D203" t="str">
        <f>IF(C203&gt;0,VLOOKUP(A203,'ИПУ и ОКПУ'!$A$1:$O$3258,9,0),"")</f>
        <v>Одноставочный</v>
      </c>
      <c r="E203" t="str">
        <f>IF(C203&gt;0,IF(VLOOKUP(A203,'ИПУ и ОКПУ'!$A$1:$O$3258,14,0)="Нет показаний","Нет показаний",""),"")</f>
        <v/>
      </c>
      <c r="F203">
        <f>IF(AND(C203&gt;0),SUMIF('ИПУ и ОКПУ'!$A$2:$A$3258,A203,'ИПУ и ОКПУ'!$O$2:$O$3258),"")</f>
        <v>205</v>
      </c>
      <c r="G203">
        <f>VLOOKUP(A203,'Лицевые счета'!$A$2:$K$4570,9,0)</f>
        <v>4</v>
      </c>
      <c r="H203">
        <f>VLOOKUP(A203,'Лицевые счета'!$A$2:$K$4570,10,0)</f>
        <v>46.3</v>
      </c>
      <c r="I203" t="str">
        <f>VLOOKUP(A203,'Лицевые счета'!$A$2:$K$4570,6,0)</f>
        <v>ФЛ</v>
      </c>
      <c r="J203" t="str">
        <f>IF(AND(C203=0,I203="ФЛ"),G203*H203,"")</f>
        <v/>
      </c>
      <c r="K203" t="str">
        <f>IF(AND(C203&gt;0,E203="Нет показаний",I203="ФЛ"),G203*H203,"")</f>
        <v/>
      </c>
    </row>
    <row r="204" spans="1:11" x14ac:dyDescent="0.25">
      <c r="A204" s="7">
        <v>102728</v>
      </c>
      <c r="B204" s="7">
        <f>VLOOKUP(A204,'Лицевые счета'!$A$1:$K$4570,2,0)</f>
        <v>56790</v>
      </c>
      <c r="C204">
        <f>COUNTIF('ИПУ и ОКПУ'!$A$2:$A$3258,A204)</f>
        <v>1</v>
      </c>
      <c r="D204" t="str">
        <f>IF(C204&gt;0,VLOOKUP(A204,'ИПУ и ОКПУ'!$A$1:$O$3258,9,0),"")</f>
        <v>Одноставочный</v>
      </c>
      <c r="E204" t="str">
        <f>IF(C204&gt;0,IF(VLOOKUP(A204,'ИПУ и ОКПУ'!$A$1:$O$3258,14,0)="Нет показаний","Нет показаний",""),"")</f>
        <v/>
      </c>
      <c r="F204">
        <f>IF(AND(C204&gt;0),SUMIF('ИПУ и ОКПУ'!$A$2:$A$3258,A204,'ИПУ и ОКПУ'!$O$2:$O$3258),"")</f>
        <v>181</v>
      </c>
      <c r="G204">
        <f>VLOOKUP(A204,'Лицевые счета'!$A$2:$K$4570,9,0)</f>
        <v>4</v>
      </c>
      <c r="H204">
        <f>VLOOKUP(A204,'Лицевые счета'!$A$2:$K$4570,10,0)</f>
        <v>56.7</v>
      </c>
      <c r="I204" t="str">
        <f>VLOOKUP(A204,'Лицевые счета'!$A$2:$K$4570,6,0)</f>
        <v>ФЛ</v>
      </c>
      <c r="J204" t="str">
        <f>IF(AND(C204=0,I204="ФЛ"),G204*H204,"")</f>
        <v/>
      </c>
      <c r="K204" t="str">
        <f>IF(AND(C204&gt;0,E204="Нет показаний",I204="ФЛ"),G204*H204,"")</f>
        <v/>
      </c>
    </row>
    <row r="205" spans="1:11" x14ac:dyDescent="0.25">
      <c r="A205" s="7">
        <v>106654</v>
      </c>
      <c r="B205" s="7">
        <f>VLOOKUP(A205,'Лицевые счета'!$A$1:$K$4570,2,0)</f>
        <v>58373</v>
      </c>
      <c r="C205">
        <f>COUNTIF('ИПУ и ОКПУ'!$A$2:$A$3258,A205)</f>
        <v>1</v>
      </c>
      <c r="D205" t="str">
        <f>IF(C205&gt;0,VLOOKUP(A205,'ИПУ и ОКПУ'!$A$1:$O$3258,9,0),"")</f>
        <v>Одноставочный</v>
      </c>
      <c r="E205" t="str">
        <f>IF(C205&gt;0,IF(VLOOKUP(A205,'ИПУ и ОКПУ'!$A$1:$O$3258,14,0)="Нет показаний","Нет показаний",""),"")</f>
        <v/>
      </c>
      <c r="F205">
        <f>IF(AND(C205&gt;0),SUMIF('ИПУ и ОКПУ'!$A$2:$A$3258,A205,'ИПУ и ОКПУ'!$O$2:$O$3258),"")</f>
        <v>464</v>
      </c>
      <c r="G205">
        <f>VLOOKUP(A205,'Лицевые счета'!$A$2:$K$4570,9,0)</f>
        <v>4</v>
      </c>
      <c r="H205">
        <f>VLOOKUP(A205,'Лицевые счета'!$A$2:$K$4570,10,0)</f>
        <v>65.3</v>
      </c>
      <c r="I205" t="str">
        <f>VLOOKUP(A205,'Лицевые счета'!$A$2:$K$4570,6,0)</f>
        <v>ФЛ</v>
      </c>
      <c r="J205" t="str">
        <f>IF(AND(C205=0,I205="ФЛ"),G205*H205,"")</f>
        <v/>
      </c>
      <c r="K205" t="str">
        <f>IF(AND(C205&gt;0,E205="Нет показаний",I205="ФЛ"),G205*H205,"")</f>
        <v/>
      </c>
    </row>
    <row r="206" spans="1:11" x14ac:dyDescent="0.25">
      <c r="A206" s="7">
        <v>107219</v>
      </c>
      <c r="B206" s="7">
        <f>VLOOKUP(A206,'Лицевые счета'!$A$1:$K$4570,2,0)</f>
        <v>62291</v>
      </c>
      <c r="C206">
        <f>COUNTIF('ИПУ и ОКПУ'!$A$2:$A$3258,A206)</f>
        <v>1</v>
      </c>
      <c r="D206" t="str">
        <f>IF(C206&gt;0,VLOOKUP(A206,'ИПУ и ОКПУ'!$A$1:$O$3258,9,0),"")</f>
        <v>Одноставочный</v>
      </c>
      <c r="E206" t="str">
        <f>IF(C206&gt;0,IF(VLOOKUP(A206,'ИПУ и ОКПУ'!$A$1:$O$3258,14,0)="Нет показаний","Нет показаний",""),"")</f>
        <v>Нет показаний</v>
      </c>
      <c r="F206">
        <f>IF(AND(C206&gt;0),SUMIF('ИПУ и ОКПУ'!$A$2:$A$3258,A206,'ИПУ и ОКПУ'!$O$2:$O$3258),"")</f>
        <v>0</v>
      </c>
      <c r="G206">
        <f>VLOOKUP(A206,'Лицевые счета'!$A$2:$K$4570,9,0)</f>
        <v>4</v>
      </c>
      <c r="H206">
        <f>VLOOKUP(A206,'Лицевые счета'!$A$2:$K$4570,10,0)</f>
        <v>56.7</v>
      </c>
      <c r="I206" t="str">
        <f>VLOOKUP(A206,'Лицевые счета'!$A$2:$K$4570,6,0)</f>
        <v>ФЛ</v>
      </c>
      <c r="J206" t="str">
        <f>IF(AND(C206=0,I206="ФЛ"),G206*H206,"")</f>
        <v/>
      </c>
      <c r="K206">
        <f>IF(AND(C206&gt;0,E206="Нет показаний",I206="ФЛ"),G206*H206,"")</f>
        <v>226.8</v>
      </c>
    </row>
    <row r="207" spans="1:11" x14ac:dyDescent="0.25">
      <c r="A207" s="7">
        <v>113699</v>
      </c>
      <c r="B207" s="7">
        <f>VLOOKUP(A207,'Лицевые счета'!$A$1:$K$4570,2,0)</f>
        <v>56764</v>
      </c>
      <c r="C207">
        <f>COUNTIF('ИПУ и ОКПУ'!$A$2:$A$3258,A207)</f>
        <v>1</v>
      </c>
      <c r="D207" t="str">
        <f>IF(C207&gt;0,VLOOKUP(A207,'ИПУ и ОКПУ'!$A$1:$O$3258,9,0),"")</f>
        <v>Одноставочный</v>
      </c>
      <c r="E207" t="str">
        <f>IF(C207&gt;0,IF(VLOOKUP(A207,'ИПУ и ОКПУ'!$A$1:$O$3258,14,0)="Нет показаний","Нет показаний",""),"")</f>
        <v/>
      </c>
      <c r="F207">
        <f>IF(AND(C207&gt;0),SUMIF('ИПУ и ОКПУ'!$A$2:$A$3258,A207,'ИПУ и ОКПУ'!$O$2:$O$3258),"")</f>
        <v>151</v>
      </c>
      <c r="G207">
        <f>VLOOKUP(A207,'Лицевые счета'!$A$2:$K$4570,9,0)</f>
        <v>4</v>
      </c>
      <c r="H207">
        <f>VLOOKUP(A207,'Лицевые счета'!$A$2:$K$4570,10,0)</f>
        <v>56.7</v>
      </c>
      <c r="I207" t="str">
        <f>VLOOKUP(A207,'Лицевые счета'!$A$2:$K$4570,6,0)</f>
        <v>ФЛ</v>
      </c>
      <c r="J207" t="str">
        <f>IF(AND(C207=0,I207="ФЛ"),G207*H207,"")</f>
        <v/>
      </c>
      <c r="K207" t="str">
        <f>IF(AND(C207&gt;0,E207="Нет показаний",I207="ФЛ"),G207*H207,"")</f>
        <v/>
      </c>
    </row>
    <row r="208" spans="1:11" x14ac:dyDescent="0.25">
      <c r="A208" s="7">
        <v>115786</v>
      </c>
      <c r="B208" s="7">
        <f>VLOOKUP(A208,'Лицевые счета'!$A$1:$K$4570,2,0)</f>
        <v>58367</v>
      </c>
      <c r="C208">
        <f>COUNTIF('ИПУ и ОКПУ'!$A$2:$A$3258,A208)</f>
        <v>1</v>
      </c>
      <c r="D208" t="str">
        <f>IF(C208&gt;0,VLOOKUP(A208,'ИПУ и ОКПУ'!$A$1:$O$3258,9,0),"")</f>
        <v>Одноставочный</v>
      </c>
      <c r="E208" t="str">
        <f>IF(C208&gt;0,IF(VLOOKUP(A208,'ИПУ и ОКПУ'!$A$1:$O$3258,14,0)="Нет показаний","Нет показаний",""),"")</f>
        <v/>
      </c>
      <c r="F208">
        <f>IF(AND(C208&gt;0),SUMIF('ИПУ и ОКПУ'!$A$2:$A$3258,A208,'ИПУ и ОКПУ'!$O$2:$O$3258),"")</f>
        <v>425</v>
      </c>
      <c r="G208">
        <f>VLOOKUP(A208,'Лицевые счета'!$A$2:$K$4570,9,0)</f>
        <v>4</v>
      </c>
      <c r="H208">
        <f>VLOOKUP(A208,'Лицевые счета'!$A$2:$K$4570,10,0)</f>
        <v>65.3</v>
      </c>
      <c r="I208" t="str">
        <f>VLOOKUP(A208,'Лицевые счета'!$A$2:$K$4570,6,0)</f>
        <v>ФЛ</v>
      </c>
      <c r="J208" t="str">
        <f>IF(AND(C208=0,I208="ФЛ"),G208*H208,"")</f>
        <v/>
      </c>
      <c r="K208" t="str">
        <f>IF(AND(C208&gt;0,E208="Нет показаний",I208="ФЛ"),G208*H208,"")</f>
        <v/>
      </c>
    </row>
    <row r="209" spans="1:11" x14ac:dyDescent="0.25">
      <c r="A209" s="7">
        <v>118141</v>
      </c>
      <c r="B209" s="7">
        <f>VLOOKUP(A209,'Лицевые счета'!$A$1:$K$4570,2,0)</f>
        <v>58301</v>
      </c>
      <c r="C209">
        <f>COUNTIF('ИПУ и ОКПУ'!$A$2:$A$3258,A209)</f>
        <v>0</v>
      </c>
      <c r="D209" t="str">
        <f>IF(C209&gt;0,VLOOKUP(A209,'ИПУ и ОКПУ'!$A$1:$O$3258,9,0),"")</f>
        <v/>
      </c>
      <c r="E209" t="str">
        <f>IF(C209&gt;0,IF(VLOOKUP(A209,'ИПУ и ОКПУ'!$A$1:$O$3258,14,0)="Нет показаний","Нет показаний",""),"")</f>
        <v/>
      </c>
      <c r="F209" t="str">
        <f>IF(AND(C209&gt;0),SUMIF('ИПУ и ОКПУ'!$A$2:$A$3258,A209,'ИПУ и ОКПУ'!$O$2:$O$3258),"")</f>
        <v/>
      </c>
      <c r="G209">
        <f>VLOOKUP(A209,'Лицевые счета'!$A$2:$K$4570,9,0)</f>
        <v>4</v>
      </c>
      <c r="H209">
        <f>VLOOKUP(A209,'Лицевые счета'!$A$2:$K$4570,10,0)</f>
        <v>65.3</v>
      </c>
      <c r="I209" t="str">
        <f>VLOOKUP(A209,'Лицевые счета'!$A$2:$K$4570,6,0)</f>
        <v>ФЛ</v>
      </c>
      <c r="J209">
        <f>IF(AND(C209=0,I209="ФЛ"),G209*H209,"")</f>
        <v>261.2</v>
      </c>
      <c r="K209" t="str">
        <f>IF(AND(C209&gt;0,E209="Нет показаний",I209="ФЛ"),G209*H209,"")</f>
        <v/>
      </c>
    </row>
    <row r="210" spans="1:11" x14ac:dyDescent="0.25">
      <c r="A210" s="7">
        <v>127354</v>
      </c>
      <c r="B210" s="7">
        <f>VLOOKUP(A210,'Лицевые счета'!$A$1:$K$4570,2,0)</f>
        <v>58314</v>
      </c>
      <c r="C210">
        <f>COUNTIF('ИПУ и ОКПУ'!$A$2:$A$3258,A210)</f>
        <v>1</v>
      </c>
      <c r="D210" t="str">
        <f>IF(C210&gt;0,VLOOKUP(A210,'ИПУ и ОКПУ'!$A$1:$O$3258,9,0),"")</f>
        <v>Одноставочный</v>
      </c>
      <c r="E210" t="str">
        <f>IF(C210&gt;0,IF(VLOOKUP(A210,'ИПУ и ОКПУ'!$A$1:$O$3258,14,0)="Нет показаний","Нет показаний",""),"")</f>
        <v>Нет показаний</v>
      </c>
      <c r="F210">
        <f>IF(AND(C210&gt;0),SUMIF('ИПУ и ОКПУ'!$A$2:$A$3258,A210,'ИПУ и ОКПУ'!$O$2:$O$3258),"")</f>
        <v>0</v>
      </c>
      <c r="G210">
        <f>VLOOKUP(A210,'Лицевые счета'!$A$2:$K$4570,9,0)</f>
        <v>4</v>
      </c>
      <c r="H210">
        <f>VLOOKUP(A210,'Лицевые счета'!$A$2:$K$4570,10,0)</f>
        <v>75.900000000000006</v>
      </c>
      <c r="I210" t="str">
        <f>VLOOKUP(A210,'Лицевые счета'!$A$2:$K$4570,6,0)</f>
        <v>ФЛ</v>
      </c>
      <c r="J210" t="str">
        <f>IF(AND(C210=0,I210="ФЛ"),G210*H210,"")</f>
        <v/>
      </c>
      <c r="K210">
        <f>IF(AND(C210&gt;0,E210="Нет показаний",I210="ФЛ"),G210*H210,"")</f>
        <v>303.60000000000002</v>
      </c>
    </row>
    <row r="211" spans="1:11" x14ac:dyDescent="0.25">
      <c r="A211" s="7">
        <v>132535</v>
      </c>
      <c r="B211" s="7">
        <f>VLOOKUP(A211,'Лицевые счета'!$A$1:$K$4570,2,0)</f>
        <v>58322</v>
      </c>
      <c r="C211">
        <f>COUNTIF('ИПУ и ОКПУ'!$A$2:$A$3258,A211)</f>
        <v>1</v>
      </c>
      <c r="D211" t="str">
        <f>IF(C211&gt;0,VLOOKUP(A211,'ИПУ и ОКПУ'!$A$1:$O$3258,9,0),"")</f>
        <v>Одноставочный</v>
      </c>
      <c r="E211" t="str">
        <f>IF(C211&gt;0,IF(VLOOKUP(A211,'ИПУ и ОКПУ'!$A$1:$O$3258,14,0)="Нет показаний","Нет показаний",""),"")</f>
        <v>Нет показаний</v>
      </c>
      <c r="F211">
        <f>IF(AND(C211&gt;0),SUMIF('ИПУ и ОКПУ'!$A$2:$A$3258,A211,'ИПУ и ОКПУ'!$O$2:$O$3258),"")</f>
        <v>0</v>
      </c>
      <c r="G211">
        <f>VLOOKUP(A211,'Лицевые счета'!$A$2:$K$4570,9,0)</f>
        <v>4</v>
      </c>
      <c r="H211">
        <f>VLOOKUP(A211,'Лицевые счета'!$A$2:$K$4570,10,0)</f>
        <v>46.3</v>
      </c>
      <c r="I211" t="str">
        <f>VLOOKUP(A211,'Лицевые счета'!$A$2:$K$4570,6,0)</f>
        <v>ФЛ</v>
      </c>
      <c r="J211" t="str">
        <f>IF(AND(C211=0,I211="ФЛ"),G211*H211,"")</f>
        <v/>
      </c>
      <c r="K211">
        <f>IF(AND(C211&gt;0,E211="Нет показаний",I211="ФЛ"),G211*H211,"")</f>
        <v>185.2</v>
      </c>
    </row>
    <row r="212" spans="1:11" x14ac:dyDescent="0.25">
      <c r="A212" s="7">
        <v>133597</v>
      </c>
      <c r="B212" s="7">
        <f>VLOOKUP(A212,'Лицевые счета'!$A$1:$K$4570,2,0)</f>
        <v>58321</v>
      </c>
      <c r="C212">
        <f>COUNTIF('ИПУ и ОКПУ'!$A$2:$A$3258,A212)</f>
        <v>1</v>
      </c>
      <c r="D212" t="str">
        <f>IF(C212&gt;0,VLOOKUP(A212,'ИПУ и ОКПУ'!$A$1:$O$3258,9,0),"")</f>
        <v>Одноставочный</v>
      </c>
      <c r="E212" t="str">
        <f>IF(C212&gt;0,IF(VLOOKUP(A212,'ИПУ и ОКПУ'!$A$1:$O$3258,14,0)="Нет показаний","Нет показаний",""),"")</f>
        <v/>
      </c>
      <c r="F212">
        <f>IF(AND(C212&gt;0),SUMIF('ИПУ и ОКПУ'!$A$2:$A$3258,A212,'ИПУ и ОКПУ'!$O$2:$O$3258),"")</f>
        <v>400</v>
      </c>
      <c r="G212">
        <f>VLOOKUP(A212,'Лицевые счета'!$A$2:$K$4570,9,0)</f>
        <v>4</v>
      </c>
      <c r="H212">
        <f>VLOOKUP(A212,'Лицевые счета'!$A$2:$K$4570,10,0)</f>
        <v>52.4</v>
      </c>
      <c r="I212" t="str">
        <f>VLOOKUP(A212,'Лицевые счета'!$A$2:$K$4570,6,0)</f>
        <v>ФЛ</v>
      </c>
      <c r="J212" t="str">
        <f>IF(AND(C212=0,I212="ФЛ"),G212*H212,"")</f>
        <v/>
      </c>
      <c r="K212" t="str">
        <f>IF(AND(C212&gt;0,E212="Нет показаний",I212="ФЛ"),G212*H212,"")</f>
        <v/>
      </c>
    </row>
    <row r="213" spans="1:11" x14ac:dyDescent="0.25">
      <c r="A213" s="7">
        <v>134414</v>
      </c>
      <c r="B213" s="7">
        <f>VLOOKUP(A213,'Лицевые счета'!$A$1:$K$4570,2,0)</f>
        <v>62290</v>
      </c>
      <c r="C213">
        <f>COUNTIF('ИПУ и ОКПУ'!$A$2:$A$3258,A213)</f>
        <v>1</v>
      </c>
      <c r="D213" t="str">
        <f>IF(C213&gt;0,VLOOKUP(A213,'ИПУ и ОКПУ'!$A$1:$O$3258,9,0),"")</f>
        <v>Одноставочный</v>
      </c>
      <c r="E213" t="str">
        <f>IF(C213&gt;0,IF(VLOOKUP(A213,'ИПУ и ОКПУ'!$A$1:$O$3258,14,0)="Нет показаний","Нет показаний",""),"")</f>
        <v/>
      </c>
      <c r="F213">
        <f>IF(AND(C213&gt;0),SUMIF('ИПУ и ОКПУ'!$A$2:$A$3258,A213,'ИПУ и ОКПУ'!$O$2:$O$3258),"")</f>
        <v>488</v>
      </c>
      <c r="G213">
        <f>VLOOKUP(A213,'Лицевые счета'!$A$2:$K$4570,9,0)</f>
        <v>4</v>
      </c>
      <c r="H213">
        <f>VLOOKUP(A213,'Лицевые счета'!$A$2:$K$4570,10,0)</f>
        <v>52.4</v>
      </c>
      <c r="I213" t="str">
        <f>VLOOKUP(A213,'Лицевые счета'!$A$2:$K$4570,6,0)</f>
        <v>ФЛ</v>
      </c>
      <c r="J213" t="str">
        <f>IF(AND(C213=0,I213="ФЛ"),G213*H213,"")</f>
        <v/>
      </c>
      <c r="K213" t="str">
        <f>IF(AND(C213&gt;0,E213="Нет показаний",I213="ФЛ"),G213*H213,"")</f>
        <v/>
      </c>
    </row>
    <row r="214" spans="1:11" x14ac:dyDescent="0.25">
      <c r="A214" s="7">
        <v>136437</v>
      </c>
      <c r="B214" s="7">
        <f>VLOOKUP(A214,'Лицевые счета'!$A$1:$K$4570,2,0)</f>
        <v>58374</v>
      </c>
      <c r="C214">
        <f>COUNTIF('ИПУ и ОКПУ'!$A$2:$A$3258,A214)</f>
        <v>1</v>
      </c>
      <c r="D214" t="str">
        <f>IF(C214&gt;0,VLOOKUP(A214,'ИПУ и ОКПУ'!$A$1:$O$3258,9,0),"")</f>
        <v>Одноставочный</v>
      </c>
      <c r="E214" t="str">
        <f>IF(C214&gt;0,IF(VLOOKUP(A214,'ИПУ и ОКПУ'!$A$1:$O$3258,14,0)="Нет показаний","Нет показаний",""),"")</f>
        <v/>
      </c>
      <c r="F214">
        <f>IF(AND(C214&gt;0),SUMIF('ИПУ и ОКПУ'!$A$2:$A$3258,A214,'ИПУ и ОКПУ'!$O$2:$O$3258),"")</f>
        <v>108</v>
      </c>
      <c r="G214">
        <f>VLOOKUP(A214,'Лицевые счета'!$A$2:$K$4570,9,0)</f>
        <v>4</v>
      </c>
      <c r="H214">
        <f>VLOOKUP(A214,'Лицевые счета'!$A$2:$K$4570,10,0)</f>
        <v>65.3</v>
      </c>
      <c r="I214" t="str">
        <f>VLOOKUP(A214,'Лицевые счета'!$A$2:$K$4570,6,0)</f>
        <v>ФЛ</v>
      </c>
      <c r="J214" t="str">
        <f>IF(AND(C214=0,I214="ФЛ"),G214*H214,"")</f>
        <v/>
      </c>
      <c r="K214" t="str">
        <f>IF(AND(C214&gt;0,E214="Нет показаний",I214="ФЛ"),G214*H214,"")</f>
        <v/>
      </c>
    </row>
    <row r="215" spans="1:11" x14ac:dyDescent="0.25">
      <c r="A215" s="7">
        <v>140183</v>
      </c>
      <c r="B215" s="7">
        <f>VLOOKUP(A215,'Лицевые счета'!$A$1:$K$4570,2,0)</f>
        <v>56764</v>
      </c>
      <c r="C215">
        <f>COUNTIF('ИПУ и ОКПУ'!$A$2:$A$3258,A215)</f>
        <v>1</v>
      </c>
      <c r="D215" t="str">
        <f>IF(C215&gt;0,VLOOKUP(A215,'ИПУ и ОКПУ'!$A$1:$O$3258,9,0),"")</f>
        <v>Одноставочный</v>
      </c>
      <c r="E215" t="str">
        <f>IF(C215&gt;0,IF(VLOOKUP(A215,'ИПУ и ОКПУ'!$A$1:$O$3258,14,0)="Нет показаний","Нет показаний",""),"")</f>
        <v/>
      </c>
      <c r="F215">
        <f>IF(AND(C215&gt;0),SUMIF('ИПУ и ОКПУ'!$A$2:$A$3258,A215,'ИПУ и ОКПУ'!$O$2:$O$3258),"")</f>
        <v>232</v>
      </c>
      <c r="G215">
        <f>VLOOKUP(A215,'Лицевые счета'!$A$2:$K$4570,9,0)</f>
        <v>4</v>
      </c>
      <c r="H215">
        <f>VLOOKUP(A215,'Лицевые счета'!$A$2:$K$4570,10,0)</f>
        <v>56.7</v>
      </c>
      <c r="I215" t="str">
        <f>VLOOKUP(A215,'Лицевые счета'!$A$2:$K$4570,6,0)</f>
        <v>ФЛ</v>
      </c>
      <c r="J215" t="str">
        <f>IF(AND(C215=0,I215="ФЛ"),G215*H215,"")</f>
        <v/>
      </c>
      <c r="K215" t="str">
        <f>IF(AND(C215&gt;0,E215="Нет показаний",I215="ФЛ"),G215*H215,"")</f>
        <v/>
      </c>
    </row>
    <row r="216" spans="1:11" x14ac:dyDescent="0.25">
      <c r="A216" s="7">
        <v>140821</v>
      </c>
      <c r="B216" s="7">
        <f>VLOOKUP(A216,'Лицевые счета'!$A$1:$K$4570,2,0)</f>
        <v>58329</v>
      </c>
      <c r="C216">
        <f>COUNTIF('ИПУ и ОКПУ'!$A$2:$A$3258,A216)</f>
        <v>0</v>
      </c>
      <c r="D216" t="str">
        <f>IF(C216&gt;0,VLOOKUP(A216,'ИПУ и ОКПУ'!$A$1:$O$3258,9,0),"")</f>
        <v/>
      </c>
      <c r="E216" t="str">
        <f>IF(C216&gt;0,IF(VLOOKUP(A216,'ИПУ и ОКПУ'!$A$1:$O$3258,14,0)="Нет показаний","Нет показаний",""),"")</f>
        <v/>
      </c>
      <c r="F216" t="str">
        <f>IF(AND(C216&gt;0),SUMIF('ИПУ и ОКПУ'!$A$2:$A$3258,A216,'ИПУ и ОКПУ'!$O$2:$O$3258),"")</f>
        <v/>
      </c>
      <c r="G216">
        <f>VLOOKUP(A216,'Лицевые счета'!$A$2:$K$4570,9,0)</f>
        <v>4</v>
      </c>
      <c r="H216">
        <f>VLOOKUP(A216,'Лицевые счета'!$A$2:$K$4570,10,0)</f>
        <v>52.4</v>
      </c>
      <c r="I216" t="str">
        <f>VLOOKUP(A216,'Лицевые счета'!$A$2:$K$4570,6,0)</f>
        <v>ФЛ</v>
      </c>
      <c r="J216">
        <f>IF(AND(C216=0,I216="ФЛ"),G216*H216,"")</f>
        <v>209.6</v>
      </c>
      <c r="K216" t="str">
        <f>IF(AND(C216&gt;0,E216="Нет показаний",I216="ФЛ"),G216*H216,"")</f>
        <v/>
      </c>
    </row>
    <row r="217" spans="1:11" x14ac:dyDescent="0.25">
      <c r="A217" s="7">
        <v>141672</v>
      </c>
      <c r="B217" s="7">
        <f>VLOOKUP(A217,'Лицевые счета'!$A$1:$K$4570,2,0)</f>
        <v>58194</v>
      </c>
      <c r="C217">
        <f>COUNTIF('ИПУ и ОКПУ'!$A$2:$A$3258,A217)</f>
        <v>1</v>
      </c>
      <c r="D217" t="str">
        <f>IF(C217&gt;0,VLOOKUP(A217,'ИПУ и ОКПУ'!$A$1:$O$3258,9,0),"")</f>
        <v>Одноставочный</v>
      </c>
      <c r="E217" t="str">
        <f>IF(C217&gt;0,IF(VLOOKUP(A217,'ИПУ и ОКПУ'!$A$1:$O$3258,14,0)="Нет показаний","Нет показаний",""),"")</f>
        <v/>
      </c>
      <c r="F217">
        <f>IF(AND(C217&gt;0),SUMIF('ИПУ и ОКПУ'!$A$2:$A$3258,A217,'ИПУ и ОКПУ'!$O$2:$O$3258),"")</f>
        <v>276</v>
      </c>
      <c r="G217">
        <f>VLOOKUP(A217,'Лицевые счета'!$A$2:$K$4570,9,0)</f>
        <v>4</v>
      </c>
      <c r="H217">
        <f>VLOOKUP(A217,'Лицевые счета'!$A$2:$K$4570,10,0)</f>
        <v>46.3</v>
      </c>
      <c r="I217" t="str">
        <f>VLOOKUP(A217,'Лицевые счета'!$A$2:$K$4570,6,0)</f>
        <v>ФЛ</v>
      </c>
      <c r="J217" t="str">
        <f>IF(AND(C217=0,I217="ФЛ"),G217*H217,"")</f>
        <v/>
      </c>
      <c r="K217" t="str">
        <f>IF(AND(C217&gt;0,E217="Нет показаний",I217="ФЛ"),G217*H217,"")</f>
        <v/>
      </c>
    </row>
    <row r="218" spans="1:11" x14ac:dyDescent="0.25">
      <c r="A218" s="7">
        <v>143564</v>
      </c>
      <c r="B218" s="7">
        <f>VLOOKUP(A218,'Лицевые счета'!$A$1:$K$4570,2,0)</f>
        <v>58341</v>
      </c>
      <c r="C218">
        <f>COUNTIF('ИПУ и ОКПУ'!$A$2:$A$3258,A218)</f>
        <v>1</v>
      </c>
      <c r="D218" t="str">
        <f>IF(C218&gt;0,VLOOKUP(A218,'ИПУ и ОКПУ'!$A$1:$O$3258,9,0),"")</f>
        <v>Одноставочный</v>
      </c>
      <c r="E218" t="str">
        <f>IF(C218&gt;0,IF(VLOOKUP(A218,'ИПУ и ОКПУ'!$A$1:$O$3258,14,0)="Нет показаний","Нет показаний",""),"")</f>
        <v/>
      </c>
      <c r="F218">
        <f>IF(AND(C218&gt;0),SUMIF('ИПУ и ОКПУ'!$A$2:$A$3258,A218,'ИПУ и ОКПУ'!$O$2:$O$3258),"")</f>
        <v>267</v>
      </c>
      <c r="G218">
        <f>VLOOKUP(A218,'Лицевые счета'!$A$2:$K$4570,9,0)</f>
        <v>4</v>
      </c>
      <c r="H218">
        <f>VLOOKUP(A218,'Лицевые счета'!$A$2:$K$4570,10,0)</f>
        <v>52.4</v>
      </c>
      <c r="I218" t="str">
        <f>VLOOKUP(A218,'Лицевые счета'!$A$2:$K$4570,6,0)</f>
        <v>ФЛ</v>
      </c>
      <c r="J218" t="str">
        <f>IF(AND(C218=0,I218="ФЛ"),G218*H218,"")</f>
        <v/>
      </c>
      <c r="K218" t="str">
        <f>IF(AND(C218&gt;0,E218="Нет показаний",I218="ФЛ"),G218*H218,"")</f>
        <v/>
      </c>
    </row>
    <row r="219" spans="1:11" x14ac:dyDescent="0.25">
      <c r="A219" s="7">
        <v>146250</v>
      </c>
      <c r="B219" s="7">
        <f>VLOOKUP(A219,'Лицевые счета'!$A$1:$K$4570,2,0)</f>
        <v>58322</v>
      </c>
      <c r="C219">
        <f>COUNTIF('ИПУ и ОКПУ'!$A$2:$A$3258,A219)</f>
        <v>0</v>
      </c>
      <c r="D219" t="str">
        <f>IF(C219&gt;0,VLOOKUP(A219,'ИПУ и ОКПУ'!$A$1:$O$3258,9,0),"")</f>
        <v/>
      </c>
      <c r="E219" t="str">
        <f>IF(C219&gt;0,IF(VLOOKUP(A219,'ИПУ и ОКПУ'!$A$1:$O$3258,14,0)="Нет показаний","Нет показаний",""),"")</f>
        <v/>
      </c>
      <c r="F219" t="str">
        <f>IF(AND(C219&gt;0),SUMIF('ИПУ и ОКПУ'!$A$2:$A$3258,A219,'ИПУ и ОКПУ'!$O$2:$O$3258),"")</f>
        <v/>
      </c>
      <c r="G219">
        <f>VLOOKUP(A219,'Лицевые счета'!$A$2:$K$4570,9,0)</f>
        <v>4</v>
      </c>
      <c r="H219">
        <f>VLOOKUP(A219,'Лицевые счета'!$A$2:$K$4570,10,0)</f>
        <v>52.4</v>
      </c>
      <c r="I219" t="str">
        <f>VLOOKUP(A219,'Лицевые счета'!$A$2:$K$4570,6,0)</f>
        <v>ФЛ</v>
      </c>
      <c r="J219">
        <f>IF(AND(C219=0,I219="ФЛ"),G219*H219,"")</f>
        <v>209.6</v>
      </c>
      <c r="K219" t="str">
        <f>IF(AND(C219&gt;0,E219="Нет показаний",I219="ФЛ"),G219*H219,"")</f>
        <v/>
      </c>
    </row>
    <row r="220" spans="1:11" x14ac:dyDescent="0.25">
      <c r="A220" s="7">
        <v>151007</v>
      </c>
      <c r="B220" s="7">
        <f>VLOOKUP(A220,'Лицевые счета'!$A$1:$K$4570,2,0)</f>
        <v>58315</v>
      </c>
      <c r="C220">
        <f>COUNTIF('ИПУ и ОКПУ'!$A$2:$A$3258,A220)</f>
        <v>1</v>
      </c>
      <c r="D220" t="str">
        <f>IF(C220&gt;0,VLOOKUP(A220,'ИПУ и ОКПУ'!$A$1:$O$3258,9,0),"")</f>
        <v>Одноставочный</v>
      </c>
      <c r="E220" t="str">
        <f>IF(C220&gt;0,IF(VLOOKUP(A220,'ИПУ и ОКПУ'!$A$1:$O$3258,14,0)="Нет показаний","Нет показаний",""),"")</f>
        <v>Нет показаний</v>
      </c>
      <c r="F220">
        <f>IF(AND(C220&gt;0),SUMIF('ИПУ и ОКПУ'!$A$2:$A$3258,A220,'ИПУ и ОКПУ'!$O$2:$O$3258),"")</f>
        <v>0</v>
      </c>
      <c r="G220">
        <f>VLOOKUP(A220,'Лицевые счета'!$A$2:$K$4570,9,0)</f>
        <v>4</v>
      </c>
      <c r="H220">
        <f>VLOOKUP(A220,'Лицевые счета'!$A$2:$K$4570,10,0)</f>
        <v>52.4</v>
      </c>
      <c r="I220" t="str">
        <f>VLOOKUP(A220,'Лицевые счета'!$A$2:$K$4570,6,0)</f>
        <v>ФЛ</v>
      </c>
      <c r="J220" t="str">
        <f>IF(AND(C220=0,I220="ФЛ"),G220*H220,"")</f>
        <v/>
      </c>
      <c r="K220">
        <f>IF(AND(C220&gt;0,E220="Нет показаний",I220="ФЛ"),G220*H220,"")</f>
        <v>209.6</v>
      </c>
    </row>
    <row r="221" spans="1:11" x14ac:dyDescent="0.25">
      <c r="A221" s="7">
        <v>152686</v>
      </c>
      <c r="B221" s="7">
        <f>VLOOKUP(A221,'Лицевые счета'!$A$1:$K$4570,2,0)</f>
        <v>62292</v>
      </c>
      <c r="C221">
        <f>COUNTIF('ИПУ и ОКПУ'!$A$2:$A$3258,A221)</f>
        <v>1</v>
      </c>
      <c r="D221" t="str">
        <f>IF(C221&gt;0,VLOOKUP(A221,'ИПУ и ОКПУ'!$A$1:$O$3258,9,0),"")</f>
        <v>Одноставочный</v>
      </c>
      <c r="E221" t="str">
        <f>IF(C221&gt;0,IF(VLOOKUP(A221,'ИПУ и ОКПУ'!$A$1:$O$3258,14,0)="Нет показаний","Нет показаний",""),"")</f>
        <v>Нет показаний</v>
      </c>
      <c r="F221">
        <f>IF(AND(C221&gt;0),SUMIF('ИПУ и ОКПУ'!$A$2:$A$3258,A221,'ИПУ и ОКПУ'!$O$2:$O$3258),"")</f>
        <v>0</v>
      </c>
      <c r="G221">
        <f>VLOOKUP(A221,'Лицевые счета'!$A$2:$K$4570,9,0)</f>
        <v>4</v>
      </c>
      <c r="H221">
        <f>VLOOKUP(A221,'Лицевые счета'!$A$2:$K$4570,10,0)</f>
        <v>52.4</v>
      </c>
      <c r="I221" t="str">
        <f>VLOOKUP(A221,'Лицевые счета'!$A$2:$K$4570,6,0)</f>
        <v>ФЛ</v>
      </c>
      <c r="J221" t="str">
        <f>IF(AND(C221=0,I221="ФЛ"),G221*H221,"")</f>
        <v/>
      </c>
      <c r="K221">
        <f>IF(AND(C221&gt;0,E221="Нет показаний",I221="ФЛ"),G221*H221,"")</f>
        <v>209.6</v>
      </c>
    </row>
    <row r="222" spans="1:11" x14ac:dyDescent="0.25">
      <c r="A222" s="7">
        <v>154125</v>
      </c>
      <c r="B222" s="7">
        <f>VLOOKUP(A222,'Лицевые счета'!$A$1:$K$4570,2,0)</f>
        <v>56963</v>
      </c>
      <c r="C222">
        <f>COUNTIF('ИПУ и ОКПУ'!$A$2:$A$3258,A222)</f>
        <v>1</v>
      </c>
      <c r="D222" t="str">
        <f>IF(C222&gt;0,VLOOKUP(A222,'ИПУ и ОКПУ'!$A$1:$O$3258,9,0),"")</f>
        <v>Одноставочный</v>
      </c>
      <c r="E222" t="str">
        <f>IF(C222&gt;0,IF(VLOOKUP(A222,'ИПУ и ОКПУ'!$A$1:$O$3258,14,0)="Нет показаний","Нет показаний",""),"")</f>
        <v/>
      </c>
      <c r="F222">
        <f>IF(AND(C222&gt;0),SUMIF('ИПУ и ОКПУ'!$A$2:$A$3258,A222,'ИПУ и ОКПУ'!$O$2:$O$3258),"")</f>
        <v>201</v>
      </c>
      <c r="G222">
        <f>VLOOKUP(A222,'Лицевые счета'!$A$2:$K$4570,9,0)</f>
        <v>4</v>
      </c>
      <c r="H222">
        <f>VLOOKUP(A222,'Лицевые счета'!$A$2:$K$4570,10,0)</f>
        <v>71.5</v>
      </c>
      <c r="I222" t="str">
        <f>VLOOKUP(A222,'Лицевые счета'!$A$2:$K$4570,6,0)</f>
        <v>ФЛ</v>
      </c>
      <c r="J222" t="str">
        <f>IF(AND(C222=0,I222="ФЛ"),G222*H222,"")</f>
        <v/>
      </c>
      <c r="K222" t="str">
        <f>IF(AND(C222&gt;0,E222="Нет показаний",I222="ФЛ"),G222*H222,"")</f>
        <v/>
      </c>
    </row>
    <row r="223" spans="1:11" x14ac:dyDescent="0.25">
      <c r="A223" s="7">
        <v>156320</v>
      </c>
      <c r="B223" s="7">
        <f>VLOOKUP(A223,'Лицевые счета'!$A$1:$K$4570,2,0)</f>
        <v>58301</v>
      </c>
      <c r="C223">
        <f>COUNTIF('ИПУ и ОКПУ'!$A$2:$A$3258,A223)</f>
        <v>1</v>
      </c>
      <c r="D223" t="str">
        <f>IF(C223&gt;0,VLOOKUP(A223,'ИПУ и ОКПУ'!$A$1:$O$3258,9,0),"")</f>
        <v>Одноставочный</v>
      </c>
      <c r="E223" t="str">
        <f>IF(C223&gt;0,IF(VLOOKUP(A223,'ИПУ и ОКПУ'!$A$1:$O$3258,14,0)="Нет показаний","Нет показаний",""),"")</f>
        <v/>
      </c>
      <c r="F223">
        <f>IF(AND(C223&gt;0),SUMIF('ИПУ и ОКПУ'!$A$2:$A$3258,A223,'ИПУ и ОКПУ'!$O$2:$O$3258),"")</f>
        <v>280</v>
      </c>
      <c r="G223">
        <f>VLOOKUP(A223,'Лицевые счета'!$A$2:$K$4570,9,0)</f>
        <v>4</v>
      </c>
      <c r="H223">
        <f>VLOOKUP(A223,'Лицевые счета'!$A$2:$K$4570,10,0)</f>
        <v>71.5</v>
      </c>
      <c r="I223" t="str">
        <f>VLOOKUP(A223,'Лицевые счета'!$A$2:$K$4570,6,0)</f>
        <v>ФЛ</v>
      </c>
      <c r="J223" t="str">
        <f>IF(AND(C223=0,I223="ФЛ"),G223*H223,"")</f>
        <v/>
      </c>
      <c r="K223" t="str">
        <f>IF(AND(C223&gt;0,E223="Нет показаний",I223="ФЛ"),G223*H223,"")</f>
        <v/>
      </c>
    </row>
    <row r="224" spans="1:11" x14ac:dyDescent="0.25">
      <c r="A224" s="7">
        <v>162167</v>
      </c>
      <c r="B224" s="7">
        <f>VLOOKUP(A224,'Лицевые счета'!$A$1:$K$4570,2,0)</f>
        <v>56854</v>
      </c>
      <c r="C224">
        <f>COUNTIF('ИПУ и ОКПУ'!$A$2:$A$3258,A224)</f>
        <v>1</v>
      </c>
      <c r="D224" t="str">
        <f>IF(C224&gt;0,VLOOKUP(A224,'ИПУ и ОКПУ'!$A$1:$O$3258,9,0),"")</f>
        <v>Одноставочный</v>
      </c>
      <c r="E224" t="str">
        <f>IF(C224&gt;0,IF(VLOOKUP(A224,'ИПУ и ОКПУ'!$A$1:$O$3258,14,0)="Нет показаний","Нет показаний",""),"")</f>
        <v/>
      </c>
      <c r="F224">
        <f>IF(AND(C224&gt;0),SUMIF('ИПУ и ОКПУ'!$A$2:$A$3258,A224,'ИПУ и ОКПУ'!$O$2:$O$3258),"")</f>
        <v>121</v>
      </c>
      <c r="G224">
        <f>VLOOKUP(A224,'Лицевые счета'!$A$2:$K$4570,9,0)</f>
        <v>4</v>
      </c>
      <c r="H224">
        <f>VLOOKUP(A224,'Лицевые счета'!$A$2:$K$4570,10,0)</f>
        <v>56.7</v>
      </c>
      <c r="I224" t="str">
        <f>VLOOKUP(A224,'Лицевые счета'!$A$2:$K$4570,6,0)</f>
        <v>ФЛ</v>
      </c>
      <c r="J224" t="str">
        <f>IF(AND(C224=0,I224="ФЛ"),G224*H224,"")</f>
        <v/>
      </c>
      <c r="K224" t="str">
        <f>IF(AND(C224&gt;0,E224="Нет показаний",I224="ФЛ"),G224*H224,"")</f>
        <v/>
      </c>
    </row>
    <row r="225" spans="1:11" x14ac:dyDescent="0.25">
      <c r="A225" s="7">
        <v>163095</v>
      </c>
      <c r="B225" s="7">
        <f>VLOOKUP(A225,'Лицевые счета'!$A$1:$K$4570,2,0)</f>
        <v>58212</v>
      </c>
      <c r="C225">
        <f>COUNTIF('ИПУ и ОКПУ'!$A$2:$A$3258,A225)</f>
        <v>1</v>
      </c>
      <c r="D225" t="str">
        <f>IF(C225&gt;0,VLOOKUP(A225,'ИПУ и ОКПУ'!$A$1:$O$3258,9,0),"")</f>
        <v>Одноставочный</v>
      </c>
      <c r="E225" t="str">
        <f>IF(C225&gt;0,IF(VLOOKUP(A225,'ИПУ и ОКПУ'!$A$1:$O$3258,14,0)="Нет показаний","Нет показаний",""),"")</f>
        <v>Нет показаний</v>
      </c>
      <c r="F225">
        <f>IF(AND(C225&gt;0),SUMIF('ИПУ и ОКПУ'!$A$2:$A$3258,A225,'ИПУ и ОКПУ'!$O$2:$O$3258),"")</f>
        <v>0</v>
      </c>
      <c r="G225">
        <f>VLOOKUP(A225,'Лицевые счета'!$A$2:$K$4570,9,0)</f>
        <v>4</v>
      </c>
      <c r="H225">
        <f>VLOOKUP(A225,'Лицевые счета'!$A$2:$K$4570,10,0)</f>
        <v>65.3</v>
      </c>
      <c r="I225" t="str">
        <f>VLOOKUP(A225,'Лицевые счета'!$A$2:$K$4570,6,0)</f>
        <v>ФЛ</v>
      </c>
      <c r="J225" t="str">
        <f>IF(AND(C225=0,I225="ФЛ"),G225*H225,"")</f>
        <v/>
      </c>
      <c r="K225">
        <f>IF(AND(C225&gt;0,E225="Нет показаний",I225="ФЛ"),G225*H225,"")</f>
        <v>261.2</v>
      </c>
    </row>
    <row r="226" spans="1:11" x14ac:dyDescent="0.25">
      <c r="A226" s="7">
        <v>168911</v>
      </c>
      <c r="B226" s="7">
        <f>VLOOKUP(A226,'Лицевые счета'!$A$1:$K$4570,2,0)</f>
        <v>58190</v>
      </c>
      <c r="C226">
        <f>COUNTIF('ИПУ и ОКПУ'!$A$2:$A$3258,A226)</f>
        <v>1</v>
      </c>
      <c r="D226" t="str">
        <f>IF(C226&gt;0,VLOOKUP(A226,'ИПУ и ОКПУ'!$A$1:$O$3258,9,0),"")</f>
        <v>Одноставочный</v>
      </c>
      <c r="E226" t="str">
        <f>IF(C226&gt;0,IF(VLOOKUP(A226,'ИПУ и ОКПУ'!$A$1:$O$3258,14,0)="Нет показаний","Нет показаний",""),"")</f>
        <v/>
      </c>
      <c r="F226">
        <f>IF(AND(C226&gt;0),SUMIF('ИПУ и ОКПУ'!$A$2:$A$3258,A226,'ИПУ и ОКПУ'!$O$2:$O$3258),"")</f>
        <v>345</v>
      </c>
      <c r="G226">
        <f>VLOOKUP(A226,'Лицевые счета'!$A$2:$K$4570,9,0)</f>
        <v>4</v>
      </c>
      <c r="H226">
        <f>VLOOKUP(A226,'Лицевые счета'!$A$2:$K$4570,10,0)</f>
        <v>52.4</v>
      </c>
      <c r="I226" t="str">
        <f>VLOOKUP(A226,'Лицевые счета'!$A$2:$K$4570,6,0)</f>
        <v>ФЛ</v>
      </c>
      <c r="J226" t="str">
        <f>IF(AND(C226=0,I226="ФЛ"),G226*H226,"")</f>
        <v/>
      </c>
      <c r="K226" t="str">
        <f>IF(AND(C226&gt;0,E226="Нет показаний",I226="ФЛ"),G226*H226,"")</f>
        <v/>
      </c>
    </row>
    <row r="227" spans="1:11" x14ac:dyDescent="0.25">
      <c r="A227" s="7">
        <v>169475</v>
      </c>
      <c r="B227" s="7">
        <f>VLOOKUP(A227,'Лицевые счета'!$A$1:$K$4570,2,0)</f>
        <v>56802</v>
      </c>
      <c r="C227">
        <f>COUNTIF('ИПУ и ОКПУ'!$A$2:$A$3258,A227)</f>
        <v>1</v>
      </c>
      <c r="D227" t="str">
        <f>IF(C227&gt;0,VLOOKUP(A227,'ИПУ и ОКПУ'!$A$1:$O$3258,9,0),"")</f>
        <v>Одноставочный</v>
      </c>
      <c r="E227" t="str">
        <f>IF(C227&gt;0,IF(VLOOKUP(A227,'ИПУ и ОКПУ'!$A$1:$O$3258,14,0)="Нет показаний","Нет показаний",""),"")</f>
        <v/>
      </c>
      <c r="F227">
        <f>IF(AND(C227&gt;0),SUMIF('ИПУ и ОКПУ'!$A$2:$A$3258,A227,'ИПУ и ОКПУ'!$O$2:$O$3258),"")</f>
        <v>239</v>
      </c>
      <c r="G227">
        <f>VLOOKUP(A227,'Лицевые счета'!$A$2:$K$4570,9,0)</f>
        <v>4</v>
      </c>
      <c r="H227">
        <f>VLOOKUP(A227,'Лицевые счета'!$A$2:$K$4570,10,0)</f>
        <v>65.3</v>
      </c>
      <c r="I227" t="str">
        <f>VLOOKUP(A227,'Лицевые счета'!$A$2:$K$4570,6,0)</f>
        <v>ФЛ</v>
      </c>
      <c r="J227" t="str">
        <f>IF(AND(C227=0,I227="ФЛ"),G227*H227,"")</f>
        <v/>
      </c>
      <c r="K227" t="str">
        <f>IF(AND(C227&gt;0,E227="Нет показаний",I227="ФЛ"),G227*H227,"")</f>
        <v/>
      </c>
    </row>
    <row r="228" spans="1:11" x14ac:dyDescent="0.25">
      <c r="A228" s="7">
        <v>169477</v>
      </c>
      <c r="B228" s="7">
        <f>VLOOKUP(A228,'Лицевые счета'!$A$1:$K$4570,2,0)</f>
        <v>56802</v>
      </c>
      <c r="C228">
        <f>COUNTIF('ИПУ и ОКПУ'!$A$2:$A$3258,A228)</f>
        <v>1</v>
      </c>
      <c r="D228" t="str">
        <f>IF(C228&gt;0,VLOOKUP(A228,'ИПУ и ОКПУ'!$A$1:$O$3258,9,0),"")</f>
        <v>Одноставочный</v>
      </c>
      <c r="E228" t="str">
        <f>IF(C228&gt;0,IF(VLOOKUP(A228,'ИПУ и ОКПУ'!$A$1:$O$3258,14,0)="Нет показаний","Нет показаний",""),"")</f>
        <v/>
      </c>
      <c r="F228">
        <f>IF(AND(C228&gt;0),SUMIF('ИПУ и ОКПУ'!$A$2:$A$3258,A228,'ИПУ и ОКПУ'!$O$2:$O$3258),"")</f>
        <v>403</v>
      </c>
      <c r="G228">
        <f>VLOOKUP(A228,'Лицевые счета'!$A$2:$K$4570,9,0)</f>
        <v>4</v>
      </c>
      <c r="H228">
        <f>VLOOKUP(A228,'Лицевые счета'!$A$2:$K$4570,10,0)</f>
        <v>55.4</v>
      </c>
      <c r="I228" t="str">
        <f>VLOOKUP(A228,'Лицевые счета'!$A$2:$K$4570,6,0)</f>
        <v>ФЛ</v>
      </c>
      <c r="J228" t="str">
        <f>IF(AND(C228=0,I228="ФЛ"),G228*H228,"")</f>
        <v/>
      </c>
      <c r="K228" t="str">
        <f>IF(AND(C228&gt;0,E228="Нет показаний",I228="ФЛ"),G228*H228,"")</f>
        <v/>
      </c>
    </row>
    <row r="229" spans="1:11" x14ac:dyDescent="0.25">
      <c r="A229" s="7">
        <v>172012</v>
      </c>
      <c r="B229" s="7">
        <f>VLOOKUP(A229,'Лицевые счета'!$A$1:$K$4570,2,0)</f>
        <v>58369</v>
      </c>
      <c r="C229">
        <f>COUNTIF('ИПУ и ОКПУ'!$A$2:$A$3258,A229)</f>
        <v>1</v>
      </c>
      <c r="D229" t="str">
        <f>IF(C229&gt;0,VLOOKUP(A229,'ИПУ и ОКПУ'!$A$1:$O$3258,9,0),"")</f>
        <v>Одноставочный</v>
      </c>
      <c r="E229" t="str">
        <f>IF(C229&gt;0,IF(VLOOKUP(A229,'ИПУ и ОКПУ'!$A$1:$O$3258,14,0)="Нет показаний","Нет показаний",""),"")</f>
        <v/>
      </c>
      <c r="F229">
        <f>IF(AND(C229&gt;0),SUMIF('ИПУ и ОКПУ'!$A$2:$A$3258,A229,'ИПУ и ОКПУ'!$O$2:$O$3258),"")</f>
        <v>266</v>
      </c>
      <c r="G229">
        <f>VLOOKUP(A229,'Лицевые счета'!$A$2:$K$4570,9,0)</f>
        <v>4</v>
      </c>
      <c r="H229">
        <f>VLOOKUP(A229,'Лицевые счета'!$A$2:$K$4570,10,0)</f>
        <v>71.5</v>
      </c>
      <c r="I229" t="str">
        <f>VLOOKUP(A229,'Лицевые счета'!$A$2:$K$4570,6,0)</f>
        <v>ФЛ</v>
      </c>
      <c r="J229" t="str">
        <f>IF(AND(C229=0,I229="ФЛ"),G229*H229,"")</f>
        <v/>
      </c>
      <c r="K229" t="str">
        <f>IF(AND(C229&gt;0,E229="Нет показаний",I229="ФЛ"),G229*H229,"")</f>
        <v/>
      </c>
    </row>
    <row r="230" spans="1:11" x14ac:dyDescent="0.25">
      <c r="A230" s="7">
        <v>184076</v>
      </c>
      <c r="B230" s="7">
        <f>VLOOKUP(A230,'Лицевые счета'!$A$1:$K$4570,2,0)</f>
        <v>58277</v>
      </c>
      <c r="C230">
        <f>COUNTIF('ИПУ и ОКПУ'!$A$2:$A$3258,A230)</f>
        <v>0</v>
      </c>
      <c r="D230" t="str">
        <f>IF(C230&gt;0,VLOOKUP(A230,'ИПУ и ОКПУ'!$A$1:$O$3258,9,0),"")</f>
        <v/>
      </c>
      <c r="E230" t="str">
        <f>IF(C230&gt;0,IF(VLOOKUP(A230,'ИПУ и ОКПУ'!$A$1:$O$3258,14,0)="Нет показаний","Нет показаний",""),"")</f>
        <v/>
      </c>
      <c r="F230" t="str">
        <f>IF(AND(C230&gt;0),SUMIF('ИПУ и ОКПУ'!$A$2:$A$3258,A230,'ИПУ и ОКПУ'!$O$2:$O$3258),"")</f>
        <v/>
      </c>
      <c r="G230">
        <f>VLOOKUP(A230,'Лицевые счета'!$A$2:$K$4570,9,0)</f>
        <v>4</v>
      </c>
      <c r="H230">
        <f>VLOOKUP(A230,'Лицевые счета'!$A$2:$K$4570,10,0)</f>
        <v>46.3</v>
      </c>
      <c r="I230" t="str">
        <f>VLOOKUP(A230,'Лицевые счета'!$A$2:$K$4570,6,0)</f>
        <v>ФЛ</v>
      </c>
      <c r="J230">
        <f>IF(AND(C230=0,I230="ФЛ"),G230*H230,"")</f>
        <v>185.2</v>
      </c>
      <c r="K230" t="str">
        <f>IF(AND(C230&gt;0,E230="Нет показаний",I230="ФЛ"),G230*H230,"")</f>
        <v/>
      </c>
    </row>
    <row r="231" spans="1:11" x14ac:dyDescent="0.25">
      <c r="A231" s="7">
        <v>187123</v>
      </c>
      <c r="B231" s="7">
        <f>VLOOKUP(A231,'Лицевые счета'!$A$1:$K$4570,2,0)</f>
        <v>58331</v>
      </c>
      <c r="C231">
        <f>COUNTIF('ИПУ и ОКПУ'!$A$2:$A$3258,A231)</f>
        <v>1</v>
      </c>
      <c r="D231" t="str">
        <f>IF(C231&gt;0,VLOOKUP(A231,'ИПУ и ОКПУ'!$A$1:$O$3258,9,0),"")</f>
        <v>Одноставочный</v>
      </c>
      <c r="E231" t="str">
        <f>IF(C231&gt;0,IF(VLOOKUP(A231,'ИПУ и ОКПУ'!$A$1:$O$3258,14,0)="Нет показаний","Нет показаний",""),"")</f>
        <v/>
      </c>
      <c r="F231">
        <f>IF(AND(C231&gt;0),SUMIF('ИПУ и ОКПУ'!$A$2:$A$3258,A231,'ИПУ и ОКПУ'!$O$2:$O$3258),"")</f>
        <v>550</v>
      </c>
      <c r="G231">
        <f>VLOOKUP(A231,'Лицевые счета'!$A$2:$K$4570,9,0)</f>
        <v>4</v>
      </c>
      <c r="H231">
        <f>VLOOKUP(A231,'Лицевые счета'!$A$2:$K$4570,10,0)</f>
        <v>52.4</v>
      </c>
      <c r="I231" t="str">
        <f>VLOOKUP(A231,'Лицевые счета'!$A$2:$K$4570,6,0)</f>
        <v>ФЛ</v>
      </c>
      <c r="J231" t="str">
        <f>IF(AND(C231=0,I231="ФЛ"),G231*H231,"")</f>
        <v/>
      </c>
      <c r="K231" t="str">
        <f>IF(AND(C231&gt;0,E231="Нет показаний",I231="ФЛ"),G231*H231,"")</f>
        <v/>
      </c>
    </row>
    <row r="232" spans="1:11" x14ac:dyDescent="0.25">
      <c r="A232" s="7">
        <v>187794</v>
      </c>
      <c r="B232" s="7">
        <f>VLOOKUP(A232,'Лицевые счета'!$A$1:$K$4570,2,0)</f>
        <v>56791</v>
      </c>
      <c r="C232">
        <f>COUNTIF('ИПУ и ОКПУ'!$A$2:$A$3258,A232)</f>
        <v>1</v>
      </c>
      <c r="D232" t="str">
        <f>IF(C232&gt;0,VLOOKUP(A232,'ИПУ и ОКПУ'!$A$1:$O$3258,9,0),"")</f>
        <v>Одноставочный</v>
      </c>
      <c r="E232" t="str">
        <f>IF(C232&gt;0,IF(VLOOKUP(A232,'ИПУ и ОКПУ'!$A$1:$O$3258,14,0)="Нет показаний","Нет показаний",""),"")</f>
        <v/>
      </c>
      <c r="F232">
        <f>IF(AND(C232&gt;0),SUMIF('ИПУ и ОКПУ'!$A$2:$A$3258,A232,'ИПУ и ОКПУ'!$O$2:$O$3258),"")</f>
        <v>73</v>
      </c>
      <c r="G232">
        <f>VLOOKUP(A232,'Лицевые счета'!$A$2:$K$4570,9,0)</f>
        <v>4</v>
      </c>
      <c r="H232">
        <f>VLOOKUP(A232,'Лицевые счета'!$A$2:$K$4570,10,0)</f>
        <v>75.900000000000006</v>
      </c>
      <c r="I232" t="str">
        <f>VLOOKUP(A232,'Лицевые счета'!$A$2:$K$4570,6,0)</f>
        <v>ФЛ</v>
      </c>
      <c r="J232" t="str">
        <f>IF(AND(C232=0,I232="ФЛ"),G232*H232,"")</f>
        <v/>
      </c>
      <c r="K232" t="str">
        <f>IF(AND(C232&gt;0,E232="Нет показаний",I232="ФЛ"),G232*H232,"")</f>
        <v/>
      </c>
    </row>
    <row r="233" spans="1:11" x14ac:dyDescent="0.25">
      <c r="A233" s="7">
        <v>187918</v>
      </c>
      <c r="B233" s="7">
        <f>VLOOKUP(A233,'Лицевые счета'!$A$1:$K$4570,2,0)</f>
        <v>56791</v>
      </c>
      <c r="C233">
        <f>COUNTIF('ИПУ и ОКПУ'!$A$2:$A$3258,A233)</f>
        <v>1</v>
      </c>
      <c r="D233" t="str">
        <f>IF(C233&gt;0,VLOOKUP(A233,'ИПУ и ОКПУ'!$A$1:$O$3258,9,0),"")</f>
        <v>Одноставочный</v>
      </c>
      <c r="E233" t="str">
        <f>IF(C233&gt;0,IF(VLOOKUP(A233,'ИПУ и ОКПУ'!$A$1:$O$3258,14,0)="Нет показаний","Нет показаний",""),"")</f>
        <v/>
      </c>
      <c r="F233">
        <f>IF(AND(C233&gt;0),SUMIF('ИПУ и ОКПУ'!$A$2:$A$3258,A233,'ИПУ и ОКПУ'!$O$2:$O$3258),"")</f>
        <v>48</v>
      </c>
      <c r="G233">
        <f>VLOOKUP(A233,'Лицевые счета'!$A$2:$K$4570,9,0)</f>
        <v>4</v>
      </c>
      <c r="H233">
        <f>VLOOKUP(A233,'Лицевые счета'!$A$2:$K$4570,10,0)</f>
        <v>71.5</v>
      </c>
      <c r="I233" t="str">
        <f>VLOOKUP(A233,'Лицевые счета'!$A$2:$K$4570,6,0)</f>
        <v>ФЛ</v>
      </c>
      <c r="J233" t="str">
        <f>IF(AND(C233=0,I233="ФЛ"),G233*H233,"")</f>
        <v/>
      </c>
      <c r="K233" t="str">
        <f>IF(AND(C233&gt;0,E233="Нет показаний",I233="ФЛ"),G233*H233,"")</f>
        <v/>
      </c>
    </row>
    <row r="234" spans="1:11" x14ac:dyDescent="0.25">
      <c r="A234" s="7">
        <v>188973</v>
      </c>
      <c r="B234" s="7">
        <f>VLOOKUP(A234,'Лицевые счета'!$A$1:$K$4570,2,0)</f>
        <v>56844</v>
      </c>
      <c r="C234">
        <f>COUNTIF('ИПУ и ОКПУ'!$A$2:$A$3258,A234)</f>
        <v>1</v>
      </c>
      <c r="D234" t="str">
        <f>IF(C234&gt;0,VLOOKUP(A234,'ИПУ и ОКПУ'!$A$1:$O$3258,9,0),"")</f>
        <v>Одноставочный</v>
      </c>
      <c r="E234" t="str">
        <f>IF(C234&gt;0,IF(VLOOKUP(A234,'ИПУ и ОКПУ'!$A$1:$O$3258,14,0)="Нет показаний","Нет показаний",""),"")</f>
        <v/>
      </c>
      <c r="F234">
        <f>IF(AND(C234&gt;0),SUMIF('ИПУ и ОКПУ'!$A$2:$A$3258,A234,'ИПУ и ОКПУ'!$O$2:$O$3258),"")</f>
        <v>176</v>
      </c>
      <c r="G234">
        <f>VLOOKUP(A234,'Лицевые счета'!$A$2:$K$4570,9,0)</f>
        <v>4</v>
      </c>
      <c r="H234">
        <f>VLOOKUP(A234,'Лицевые счета'!$A$2:$K$4570,10,0)</f>
        <v>71.5</v>
      </c>
      <c r="I234" t="str">
        <f>VLOOKUP(A234,'Лицевые счета'!$A$2:$K$4570,6,0)</f>
        <v>ФЛ</v>
      </c>
      <c r="J234" t="str">
        <f>IF(AND(C234=0,I234="ФЛ"),G234*H234,"")</f>
        <v/>
      </c>
      <c r="K234" t="str">
        <f>IF(AND(C234&gt;0,E234="Нет показаний",I234="ФЛ"),G234*H234,"")</f>
        <v/>
      </c>
    </row>
    <row r="235" spans="1:11" x14ac:dyDescent="0.25">
      <c r="A235" s="7">
        <v>188977</v>
      </c>
      <c r="B235" s="7">
        <f>VLOOKUP(A235,'Лицевые счета'!$A$1:$K$4570,2,0)</f>
        <v>56844</v>
      </c>
      <c r="C235">
        <f>COUNTIF('ИПУ и ОКПУ'!$A$2:$A$3258,A235)</f>
        <v>1</v>
      </c>
      <c r="D235" t="str">
        <f>IF(C235&gt;0,VLOOKUP(A235,'ИПУ и ОКПУ'!$A$1:$O$3258,9,0),"")</f>
        <v>Одноставочный</v>
      </c>
      <c r="E235" t="str">
        <f>IF(C235&gt;0,IF(VLOOKUP(A235,'ИПУ и ОКПУ'!$A$1:$O$3258,14,0)="Нет показаний","Нет показаний",""),"")</f>
        <v/>
      </c>
      <c r="F235">
        <f>IF(AND(C235&gt;0),SUMIF('ИПУ и ОКПУ'!$A$2:$A$3258,A235,'ИПУ и ОКПУ'!$O$2:$O$3258),"")</f>
        <v>244</v>
      </c>
      <c r="G235">
        <f>VLOOKUP(A235,'Лицевые счета'!$A$2:$K$4570,9,0)</f>
        <v>4</v>
      </c>
      <c r="H235">
        <f>VLOOKUP(A235,'Лицевые счета'!$A$2:$K$4570,10,0)</f>
        <v>65.3</v>
      </c>
      <c r="I235" t="str">
        <f>VLOOKUP(A235,'Лицевые счета'!$A$2:$K$4570,6,0)</f>
        <v>ФЛ</v>
      </c>
      <c r="J235" t="str">
        <f>IF(AND(C235=0,I235="ФЛ"),G235*H235,"")</f>
        <v/>
      </c>
      <c r="K235" t="str">
        <f>IF(AND(C235&gt;0,E235="Нет показаний",I235="ФЛ"),G235*H235,"")</f>
        <v/>
      </c>
    </row>
    <row r="236" spans="1:11" x14ac:dyDescent="0.25">
      <c r="A236" s="7">
        <v>192190</v>
      </c>
      <c r="B236" s="7">
        <f>VLOOKUP(A236,'Лицевые счета'!$A$1:$K$4570,2,0)</f>
        <v>58329</v>
      </c>
      <c r="C236">
        <f>COUNTIF('ИПУ и ОКПУ'!$A$2:$A$3258,A236)</f>
        <v>1</v>
      </c>
      <c r="D236" t="str">
        <f>IF(C236&gt;0,VLOOKUP(A236,'ИПУ и ОКПУ'!$A$1:$O$3258,9,0),"")</f>
        <v>Одноставочный</v>
      </c>
      <c r="E236" t="str">
        <f>IF(C236&gt;0,IF(VLOOKUP(A236,'ИПУ и ОКПУ'!$A$1:$O$3258,14,0)="Нет показаний","Нет показаний",""),"")</f>
        <v/>
      </c>
      <c r="F236">
        <f>IF(AND(C236&gt;0),SUMIF('ИПУ и ОКПУ'!$A$2:$A$3258,A236,'ИПУ и ОКПУ'!$O$2:$O$3258),"")</f>
        <v>126</v>
      </c>
      <c r="G236">
        <f>VLOOKUP(A236,'Лицевые счета'!$A$2:$K$4570,9,0)</f>
        <v>4</v>
      </c>
      <c r="H236">
        <f>VLOOKUP(A236,'Лицевые счета'!$A$2:$K$4570,10,0)</f>
        <v>52.4</v>
      </c>
      <c r="I236" t="str">
        <f>VLOOKUP(A236,'Лицевые счета'!$A$2:$K$4570,6,0)</f>
        <v>ФЛ</v>
      </c>
      <c r="J236" t="str">
        <f>IF(AND(C236=0,I236="ФЛ"),G236*H236,"")</f>
        <v/>
      </c>
      <c r="K236" t="str">
        <f>IF(AND(C236&gt;0,E236="Нет показаний",I236="ФЛ"),G236*H236,"")</f>
        <v/>
      </c>
    </row>
    <row r="237" spans="1:11" x14ac:dyDescent="0.25">
      <c r="A237" s="7">
        <v>197461</v>
      </c>
      <c r="B237" s="7">
        <f>VLOOKUP(A237,'Лицевые счета'!$A$1:$K$4570,2,0)</f>
        <v>197178</v>
      </c>
      <c r="C237">
        <f>COUNTIF('ИПУ и ОКПУ'!$A$2:$A$3258,A237)</f>
        <v>1</v>
      </c>
      <c r="D237" t="str">
        <f>IF(C237&gt;0,VLOOKUP(A237,'ИПУ и ОКПУ'!$A$1:$O$3258,9,0),"")</f>
        <v>Одноставочный</v>
      </c>
      <c r="E237" t="str">
        <f>IF(C237&gt;0,IF(VLOOKUP(A237,'ИПУ и ОКПУ'!$A$1:$O$3258,14,0)="Нет показаний","Нет показаний",""),"")</f>
        <v/>
      </c>
      <c r="F237">
        <f>IF(AND(C237&gt;0),SUMIF('ИПУ и ОКПУ'!$A$2:$A$3258,A237,'ИПУ и ОКПУ'!$O$2:$O$3258),"")</f>
        <v>677</v>
      </c>
      <c r="G237">
        <f>VLOOKUP(A237,'Лицевые счета'!$A$2:$K$4570,9,0)</f>
        <v>4</v>
      </c>
      <c r="H237">
        <f>VLOOKUP(A237,'Лицевые счета'!$A$2:$K$4570,10,0)</f>
        <v>71.5</v>
      </c>
      <c r="I237" t="str">
        <f>VLOOKUP(A237,'Лицевые счета'!$A$2:$K$4570,6,0)</f>
        <v>ФЛ</v>
      </c>
      <c r="J237" t="str">
        <f>IF(AND(C237=0,I237="ФЛ"),G237*H237,"")</f>
        <v/>
      </c>
      <c r="K237" t="str">
        <f>IF(AND(C237&gt;0,E237="Нет показаний",I237="ФЛ"),G237*H237,"")</f>
        <v/>
      </c>
    </row>
    <row r="238" spans="1:11" x14ac:dyDescent="0.25">
      <c r="A238" s="7">
        <v>197561</v>
      </c>
      <c r="B238" s="7">
        <f>VLOOKUP(A238,'Лицевые счета'!$A$1:$K$4570,2,0)</f>
        <v>197182</v>
      </c>
      <c r="C238">
        <f>COUNTIF('ИПУ и ОКПУ'!$A$2:$A$3258,A238)</f>
        <v>1</v>
      </c>
      <c r="D238" t="str">
        <f>IF(C238&gt;0,VLOOKUP(A238,'ИПУ и ОКПУ'!$A$1:$O$3258,9,0),"")</f>
        <v>Одноставочный</v>
      </c>
      <c r="E238" t="str">
        <f>IF(C238&gt;0,IF(VLOOKUP(A238,'ИПУ и ОКПУ'!$A$1:$O$3258,14,0)="Нет показаний","Нет показаний",""),"")</f>
        <v>Нет показаний</v>
      </c>
      <c r="F238">
        <f>IF(AND(C238&gt;0),SUMIF('ИПУ и ОКПУ'!$A$2:$A$3258,A238,'ИПУ и ОКПУ'!$O$2:$O$3258),"")</f>
        <v>0</v>
      </c>
      <c r="G238">
        <f>VLOOKUP(A238,'Лицевые счета'!$A$2:$K$4570,9,0)</f>
        <v>4</v>
      </c>
      <c r="H238">
        <f>VLOOKUP(A238,'Лицевые счета'!$A$2:$K$4570,10,0)</f>
        <v>75.900000000000006</v>
      </c>
      <c r="I238" t="str">
        <f>VLOOKUP(A238,'Лицевые счета'!$A$2:$K$4570,6,0)</f>
        <v>ФЛ</v>
      </c>
      <c r="J238" t="str">
        <f>IF(AND(C238=0,I238="ФЛ"),G238*H238,"")</f>
        <v/>
      </c>
      <c r="K238">
        <f>IF(AND(C238&gt;0,E238="Нет показаний",I238="ФЛ"),G238*H238,"")</f>
        <v>303.60000000000002</v>
      </c>
    </row>
    <row r="239" spans="1:11" x14ac:dyDescent="0.25">
      <c r="A239" s="7">
        <v>198286</v>
      </c>
      <c r="B239" s="7">
        <f>VLOOKUP(A239,'Лицевые счета'!$A$1:$K$4570,2,0)</f>
        <v>197249</v>
      </c>
      <c r="C239">
        <f>COUNTIF('ИПУ и ОКПУ'!$A$2:$A$3258,A239)</f>
        <v>1</v>
      </c>
      <c r="D239" t="str">
        <f>IF(C239&gt;0,VLOOKUP(A239,'ИПУ и ОКПУ'!$A$1:$O$3258,9,0),"")</f>
        <v>Одноставочный</v>
      </c>
      <c r="E239" t="str">
        <f>IF(C239&gt;0,IF(VLOOKUP(A239,'ИПУ и ОКПУ'!$A$1:$O$3258,14,0)="Нет показаний","Нет показаний",""),"")</f>
        <v/>
      </c>
      <c r="F239">
        <f>IF(AND(C239&gt;0),SUMIF('ИПУ и ОКПУ'!$A$2:$A$3258,A239,'ИПУ и ОКПУ'!$O$2:$O$3258),"")</f>
        <v>126</v>
      </c>
      <c r="G239">
        <f>VLOOKUP(A239,'Лицевые счета'!$A$2:$K$4570,9,0)</f>
        <v>4</v>
      </c>
      <c r="H239">
        <f>VLOOKUP(A239,'Лицевые счета'!$A$2:$K$4570,10,0)</f>
        <v>55.4</v>
      </c>
      <c r="I239" t="str">
        <f>VLOOKUP(A239,'Лицевые счета'!$A$2:$K$4570,6,0)</f>
        <v>ФЛ</v>
      </c>
      <c r="J239" t="str">
        <f>IF(AND(C239=0,I239="ФЛ"),G239*H239,"")</f>
        <v/>
      </c>
      <c r="K239" t="str">
        <f>IF(AND(C239&gt;0,E239="Нет показаний",I239="ФЛ"),G239*H239,"")</f>
        <v/>
      </c>
    </row>
    <row r="240" spans="1:11" x14ac:dyDescent="0.25">
      <c r="A240" s="7">
        <v>244244</v>
      </c>
      <c r="B240" s="7">
        <f>VLOOKUP(A240,'Лицевые счета'!$A$1:$K$4570,2,0)</f>
        <v>242731</v>
      </c>
      <c r="C240">
        <f>COUNTIF('ИПУ и ОКПУ'!$A$2:$A$3258,A240)</f>
        <v>1</v>
      </c>
      <c r="D240" t="str">
        <f>IF(C240&gt;0,VLOOKUP(A240,'ИПУ и ОКПУ'!$A$1:$O$3258,9,0),"")</f>
        <v>Одноставочный</v>
      </c>
      <c r="E240" t="str">
        <f>IF(C240&gt;0,IF(VLOOKUP(A240,'ИПУ и ОКПУ'!$A$1:$O$3258,14,0)="Нет показаний","Нет показаний",""),"")</f>
        <v/>
      </c>
      <c r="F240">
        <f>IF(AND(C240&gt;0),SUMIF('ИПУ и ОКПУ'!$A$2:$A$3258,A240,'ИПУ и ОКПУ'!$O$2:$O$3258),"")</f>
        <v>327</v>
      </c>
      <c r="G240">
        <f>VLOOKUP(A240,'Лицевые счета'!$A$2:$K$4570,9,0)</f>
        <v>4</v>
      </c>
      <c r="H240">
        <f>VLOOKUP(A240,'Лицевые счета'!$A$2:$K$4570,10,0)</f>
        <v>46.3</v>
      </c>
      <c r="I240" t="str">
        <f>VLOOKUP(A240,'Лицевые счета'!$A$2:$K$4570,6,0)</f>
        <v>ФЛ</v>
      </c>
      <c r="J240" t="str">
        <f>IF(AND(C240=0,I240="ФЛ"),G240*H240,"")</f>
        <v/>
      </c>
      <c r="K240" t="str">
        <f>IF(AND(C240&gt;0,E240="Нет показаний",I240="ФЛ"),G240*H240,"")</f>
        <v/>
      </c>
    </row>
    <row r="241" spans="1:11" x14ac:dyDescent="0.25">
      <c r="A241" s="7">
        <v>245156</v>
      </c>
      <c r="B241" s="7">
        <f>VLOOKUP(A241,'Лицевые счета'!$A$1:$K$4570,2,0)</f>
        <v>242768</v>
      </c>
      <c r="C241">
        <f>COUNTIF('ИПУ и ОКПУ'!$A$2:$A$3258,A241)</f>
        <v>1</v>
      </c>
      <c r="D241" t="str">
        <f>IF(C241&gt;0,VLOOKUP(A241,'ИПУ и ОКПУ'!$A$1:$O$3258,9,0),"")</f>
        <v>Одноставочный</v>
      </c>
      <c r="E241" t="str">
        <f>IF(C241&gt;0,IF(VLOOKUP(A241,'ИПУ и ОКПУ'!$A$1:$O$3258,14,0)="Нет показаний","Нет показаний",""),"")</f>
        <v/>
      </c>
      <c r="F241">
        <f>IF(AND(C241&gt;0),SUMIF('ИПУ и ОКПУ'!$A$2:$A$3258,A241,'ИПУ и ОКПУ'!$O$2:$O$3258),"")</f>
        <v>203</v>
      </c>
      <c r="G241">
        <f>VLOOKUP(A241,'Лицевые счета'!$A$2:$K$4570,9,0)</f>
        <v>4</v>
      </c>
      <c r="H241">
        <f>VLOOKUP(A241,'Лицевые счета'!$A$2:$K$4570,10,0)</f>
        <v>52.4</v>
      </c>
      <c r="I241" t="str">
        <f>VLOOKUP(A241,'Лицевые счета'!$A$2:$K$4570,6,0)</f>
        <v>ФЛ</v>
      </c>
      <c r="J241" t="str">
        <f>IF(AND(C241=0,I241="ФЛ"),G241*H241,"")</f>
        <v/>
      </c>
      <c r="K241" t="str">
        <f>IF(AND(C241&gt;0,E241="Нет показаний",I241="ФЛ"),G241*H241,"")</f>
        <v/>
      </c>
    </row>
    <row r="242" spans="1:11" x14ac:dyDescent="0.25">
      <c r="A242" s="7">
        <v>245180</v>
      </c>
      <c r="B242" s="7">
        <f>VLOOKUP(A242,'Лицевые счета'!$A$1:$K$4570,2,0)</f>
        <v>242769</v>
      </c>
      <c r="C242">
        <f>COUNTIF('ИПУ и ОКПУ'!$A$2:$A$3258,A242)</f>
        <v>1</v>
      </c>
      <c r="D242" t="str">
        <f>IF(C242&gt;0,VLOOKUP(A242,'ИПУ и ОКПУ'!$A$1:$O$3258,9,0),"")</f>
        <v>Одноставочный</v>
      </c>
      <c r="E242" t="str">
        <f>IF(C242&gt;0,IF(VLOOKUP(A242,'ИПУ и ОКПУ'!$A$1:$O$3258,14,0)="Нет показаний","Нет показаний",""),"")</f>
        <v/>
      </c>
      <c r="F242">
        <f>IF(AND(C242&gt;0),SUMIF('ИПУ и ОКПУ'!$A$2:$A$3258,A242,'ИПУ и ОКПУ'!$O$2:$O$3258),"")</f>
        <v>265</v>
      </c>
      <c r="G242">
        <f>VLOOKUP(A242,'Лицевые счета'!$A$2:$K$4570,9,0)</f>
        <v>4</v>
      </c>
      <c r="H242">
        <f>VLOOKUP(A242,'Лицевые счета'!$A$2:$K$4570,10,0)</f>
        <v>55.4</v>
      </c>
      <c r="I242" t="str">
        <f>VLOOKUP(A242,'Лицевые счета'!$A$2:$K$4570,6,0)</f>
        <v>ФЛ</v>
      </c>
      <c r="J242" t="str">
        <f>IF(AND(C242=0,I242="ФЛ"),G242*H242,"")</f>
        <v/>
      </c>
      <c r="K242" t="str">
        <f>IF(AND(C242&gt;0,E242="Нет показаний",I242="ФЛ"),G242*H242,"")</f>
        <v/>
      </c>
    </row>
    <row r="243" spans="1:11" x14ac:dyDescent="0.25">
      <c r="A243" s="7">
        <v>245240</v>
      </c>
      <c r="B243" s="7">
        <f>VLOOKUP(A243,'Лицевые счета'!$A$1:$K$4570,2,0)</f>
        <v>242771</v>
      </c>
      <c r="C243">
        <f>COUNTIF('ИПУ и ОКПУ'!$A$2:$A$3258,A243)</f>
        <v>1</v>
      </c>
      <c r="D243" t="str">
        <f>IF(C243&gt;0,VLOOKUP(A243,'ИПУ и ОКПУ'!$A$1:$O$3258,9,0),"")</f>
        <v>Одноставочный</v>
      </c>
      <c r="E243" t="str">
        <f>IF(C243&gt;0,IF(VLOOKUP(A243,'ИПУ и ОКПУ'!$A$1:$O$3258,14,0)="Нет показаний","Нет показаний",""),"")</f>
        <v>Нет показаний</v>
      </c>
      <c r="F243">
        <f>IF(AND(C243&gt;0),SUMIF('ИПУ и ОКПУ'!$A$2:$A$3258,A243,'ИПУ и ОКПУ'!$O$2:$O$3258),"")</f>
        <v>0</v>
      </c>
      <c r="G243">
        <f>VLOOKUP(A243,'Лицевые счета'!$A$2:$K$4570,9,0)</f>
        <v>4</v>
      </c>
      <c r="H243">
        <f>VLOOKUP(A243,'Лицевые счета'!$A$2:$K$4570,10,0)</f>
        <v>46.3</v>
      </c>
      <c r="I243" t="str">
        <f>VLOOKUP(A243,'Лицевые счета'!$A$2:$K$4570,6,0)</f>
        <v>ФЛ</v>
      </c>
      <c r="J243" t="str">
        <f>IF(AND(C243=0,I243="ФЛ"),G243*H243,"")</f>
        <v/>
      </c>
      <c r="K243">
        <f>IF(AND(C243&gt;0,E243="Нет показаний",I243="ФЛ"),G243*H243,"")</f>
        <v>185.2</v>
      </c>
    </row>
    <row r="244" spans="1:11" x14ac:dyDescent="0.25">
      <c r="A244" s="7">
        <v>245478</v>
      </c>
      <c r="B244" s="7">
        <f>VLOOKUP(A244,'Лицевые счета'!$A$1:$K$4570,2,0)</f>
        <v>242781</v>
      </c>
      <c r="C244">
        <f>COUNTIF('ИПУ и ОКПУ'!$A$2:$A$3258,A244)</f>
        <v>1</v>
      </c>
      <c r="D244" t="str">
        <f>IF(C244&gt;0,VLOOKUP(A244,'ИПУ и ОКПУ'!$A$1:$O$3258,9,0),"")</f>
        <v>Одноставочный</v>
      </c>
      <c r="E244" t="str">
        <f>IF(C244&gt;0,IF(VLOOKUP(A244,'ИПУ и ОКПУ'!$A$1:$O$3258,14,0)="Нет показаний","Нет показаний",""),"")</f>
        <v>Нет показаний</v>
      </c>
      <c r="F244">
        <f>IF(AND(C244&gt;0),SUMIF('ИПУ и ОКПУ'!$A$2:$A$3258,A244,'ИПУ и ОКПУ'!$O$2:$O$3258),"")</f>
        <v>0</v>
      </c>
      <c r="G244">
        <f>VLOOKUP(A244,'Лицевые счета'!$A$2:$K$4570,9,0)</f>
        <v>4</v>
      </c>
      <c r="H244">
        <f>VLOOKUP(A244,'Лицевые счета'!$A$2:$K$4570,10,0)</f>
        <v>46.3</v>
      </c>
      <c r="I244" t="str">
        <f>VLOOKUP(A244,'Лицевые счета'!$A$2:$K$4570,6,0)</f>
        <v>ФЛ</v>
      </c>
      <c r="J244" t="str">
        <f>IF(AND(C244=0,I244="ФЛ"),G244*H244,"")</f>
        <v/>
      </c>
      <c r="K244">
        <f>IF(AND(C244&gt;0,E244="Нет показаний",I244="ФЛ"),G244*H244,"")</f>
        <v>185.2</v>
      </c>
    </row>
    <row r="245" spans="1:11" x14ac:dyDescent="0.25">
      <c r="A245" s="7">
        <v>246654</v>
      </c>
      <c r="B245" s="7">
        <f>VLOOKUP(A245,'Лицевые счета'!$A$1:$K$4570,2,0)</f>
        <v>242821</v>
      </c>
      <c r="C245">
        <f>COUNTIF('ИПУ и ОКПУ'!$A$2:$A$3258,A245)</f>
        <v>1</v>
      </c>
      <c r="D245" t="str">
        <f>IF(C245&gt;0,VLOOKUP(A245,'ИПУ и ОКПУ'!$A$1:$O$3258,9,0),"")</f>
        <v>Одноставочный</v>
      </c>
      <c r="E245" t="str">
        <f>IF(C245&gt;0,IF(VLOOKUP(A245,'ИПУ и ОКПУ'!$A$1:$O$3258,14,0)="Нет показаний","Нет показаний",""),"")</f>
        <v>Нет показаний</v>
      </c>
      <c r="F245">
        <f>IF(AND(C245&gt;0),SUMIF('ИПУ и ОКПУ'!$A$2:$A$3258,A245,'ИПУ и ОКПУ'!$O$2:$O$3258),"")</f>
        <v>0</v>
      </c>
      <c r="G245">
        <f>VLOOKUP(A245,'Лицевые счета'!$A$2:$K$4570,9,0)</f>
        <v>4</v>
      </c>
      <c r="H245">
        <f>VLOOKUP(A245,'Лицевые счета'!$A$2:$K$4570,10,0)</f>
        <v>52.4</v>
      </c>
      <c r="I245" t="str">
        <f>VLOOKUP(A245,'Лицевые счета'!$A$2:$K$4570,6,0)</f>
        <v>ФЛ</v>
      </c>
      <c r="J245" t="str">
        <f>IF(AND(C245=0,I245="ФЛ"),G245*H245,"")</f>
        <v/>
      </c>
      <c r="K245">
        <f>IF(AND(C245&gt;0,E245="Нет показаний",I245="ФЛ"),G245*H245,"")</f>
        <v>209.6</v>
      </c>
    </row>
    <row r="246" spans="1:11" x14ac:dyDescent="0.25">
      <c r="A246" s="7">
        <v>247208</v>
      </c>
      <c r="B246" s="7">
        <f>VLOOKUP(A246,'Лицевые счета'!$A$1:$K$4570,2,0)</f>
        <v>242866</v>
      </c>
      <c r="C246">
        <f>COUNTIF('ИПУ и ОКПУ'!$A$2:$A$3258,A246)</f>
        <v>1</v>
      </c>
      <c r="D246" t="str">
        <f>IF(C246&gt;0,VLOOKUP(A246,'ИПУ и ОКПУ'!$A$1:$O$3258,9,0),"")</f>
        <v>Одноставочный</v>
      </c>
      <c r="E246" t="str">
        <f>IF(C246&gt;0,IF(VLOOKUP(A246,'ИПУ и ОКПУ'!$A$1:$O$3258,14,0)="Нет показаний","Нет показаний",""),"")</f>
        <v/>
      </c>
      <c r="F246">
        <f>IF(AND(C246&gt;0),SUMIF('ИПУ и ОКПУ'!$A$2:$A$3258,A246,'ИПУ и ОКПУ'!$O$2:$O$3258),"")</f>
        <v>245</v>
      </c>
      <c r="G246">
        <f>VLOOKUP(A246,'Лицевые счета'!$A$2:$K$4570,9,0)</f>
        <v>4</v>
      </c>
      <c r="H246">
        <f>VLOOKUP(A246,'Лицевые счета'!$A$2:$K$4570,10,0)</f>
        <v>52.4</v>
      </c>
      <c r="I246" t="str">
        <f>VLOOKUP(A246,'Лицевые счета'!$A$2:$K$4570,6,0)</f>
        <v>ФЛ</v>
      </c>
      <c r="J246" t="str">
        <f>IF(AND(C246=0,I246="ФЛ"),G246*H246,"")</f>
        <v/>
      </c>
      <c r="K246" t="str">
        <f>IF(AND(C246&gt;0,E246="Нет показаний",I246="ФЛ"),G246*H246,"")</f>
        <v/>
      </c>
    </row>
    <row r="247" spans="1:11" x14ac:dyDescent="0.25">
      <c r="A247" s="7">
        <v>247210</v>
      </c>
      <c r="B247" s="7">
        <f>VLOOKUP(A247,'Лицевые счета'!$A$1:$K$4570,2,0)</f>
        <v>242866</v>
      </c>
      <c r="C247">
        <f>COUNTIF('ИПУ и ОКПУ'!$A$2:$A$3258,A247)</f>
        <v>1</v>
      </c>
      <c r="D247" t="str">
        <f>IF(C247&gt;0,VLOOKUP(A247,'ИПУ и ОКПУ'!$A$1:$O$3258,9,0),"")</f>
        <v>Одноставочный</v>
      </c>
      <c r="E247" t="str">
        <f>IF(C247&gt;0,IF(VLOOKUP(A247,'ИПУ и ОКПУ'!$A$1:$O$3258,14,0)="Нет показаний","Нет показаний",""),"")</f>
        <v/>
      </c>
      <c r="F247">
        <f>IF(AND(C247&gt;0),SUMIF('ИПУ и ОКПУ'!$A$2:$A$3258,A247,'ИПУ и ОКПУ'!$O$2:$O$3258),"")</f>
        <v>-827</v>
      </c>
      <c r="G247">
        <f>VLOOKUP(A247,'Лицевые счета'!$A$2:$K$4570,9,0)</f>
        <v>4</v>
      </c>
      <c r="H247">
        <f>VLOOKUP(A247,'Лицевые счета'!$A$2:$K$4570,10,0)</f>
        <v>46.3</v>
      </c>
      <c r="I247" t="str">
        <f>VLOOKUP(A247,'Лицевые счета'!$A$2:$K$4570,6,0)</f>
        <v>ФЛ</v>
      </c>
      <c r="J247" t="str">
        <f>IF(AND(C247=0,I247="ФЛ"),G247*H247,"")</f>
        <v/>
      </c>
      <c r="K247" t="str">
        <f>IF(AND(C247&gt;0,E247="Нет показаний",I247="ФЛ"),G247*H247,"")</f>
        <v/>
      </c>
    </row>
    <row r="248" spans="1:11" x14ac:dyDescent="0.25">
      <c r="A248" s="7">
        <v>247432</v>
      </c>
      <c r="B248" s="7">
        <f>VLOOKUP(A248,'Лицевые счета'!$A$1:$K$4570,2,0)</f>
        <v>242884</v>
      </c>
      <c r="C248">
        <f>COUNTIF('ИПУ и ОКПУ'!$A$2:$A$3258,A248)</f>
        <v>1</v>
      </c>
      <c r="D248" t="str">
        <f>IF(C248&gt;0,VLOOKUP(A248,'ИПУ и ОКПУ'!$A$1:$O$3258,9,0),"")</f>
        <v>Одноставочный</v>
      </c>
      <c r="E248" t="str">
        <f>IF(C248&gt;0,IF(VLOOKUP(A248,'ИПУ и ОКПУ'!$A$1:$O$3258,14,0)="Нет показаний","Нет показаний",""),"")</f>
        <v/>
      </c>
      <c r="F248">
        <f>IF(AND(C248&gt;0),SUMIF('ИПУ и ОКПУ'!$A$2:$A$3258,A248,'ИПУ и ОКПУ'!$O$2:$O$3258),"")</f>
        <v>0</v>
      </c>
      <c r="G248">
        <f>VLOOKUP(A248,'Лицевые счета'!$A$2:$K$4570,9,0)</f>
        <v>4</v>
      </c>
      <c r="H248">
        <f>VLOOKUP(A248,'Лицевые счета'!$A$2:$K$4570,10,0)</f>
        <v>46.3</v>
      </c>
      <c r="I248" t="str">
        <f>VLOOKUP(A248,'Лицевые счета'!$A$2:$K$4570,6,0)</f>
        <v>ФЛ</v>
      </c>
      <c r="J248" t="str">
        <f>IF(AND(C248=0,I248="ФЛ"),G248*H248,"")</f>
        <v/>
      </c>
      <c r="K248" t="str">
        <f>IF(AND(C248&gt;0,E248="Нет показаний",I248="ФЛ"),G248*H248,"")</f>
        <v/>
      </c>
    </row>
    <row r="249" spans="1:11" x14ac:dyDescent="0.25">
      <c r="A249" s="7">
        <v>250398</v>
      </c>
      <c r="B249" s="7">
        <f>VLOOKUP(A249,'Лицевые счета'!$A$1:$K$4570,2,0)</f>
        <v>250391</v>
      </c>
      <c r="C249">
        <f>COUNTIF('ИПУ и ОКПУ'!$A$2:$A$3258,A249)</f>
        <v>1</v>
      </c>
      <c r="D249" t="str">
        <f>IF(C249&gt;0,VLOOKUP(A249,'ИПУ и ОКПУ'!$A$1:$O$3258,9,0),"")</f>
        <v>Одноставочный</v>
      </c>
      <c r="E249" t="str">
        <f>IF(C249&gt;0,IF(VLOOKUP(A249,'ИПУ и ОКПУ'!$A$1:$O$3258,14,0)="Нет показаний","Нет показаний",""),"")</f>
        <v/>
      </c>
      <c r="F249">
        <f>IF(AND(C249&gt;0),SUMIF('ИПУ и ОКПУ'!$A$2:$A$3258,A249,'ИПУ и ОКПУ'!$O$2:$O$3258),"")</f>
        <v>558</v>
      </c>
      <c r="G249">
        <f>VLOOKUP(A249,'Лицевые счета'!$A$2:$K$4570,9,0)</f>
        <v>4</v>
      </c>
      <c r="H249">
        <f>VLOOKUP(A249,'Лицевые счета'!$A$2:$K$4570,10,0)</f>
        <v>46.3</v>
      </c>
      <c r="I249" t="str">
        <f>VLOOKUP(A249,'Лицевые счета'!$A$2:$K$4570,6,0)</f>
        <v>ФЛ</v>
      </c>
      <c r="J249" t="str">
        <f>IF(AND(C249=0,I249="ФЛ"),G249*H249,"")</f>
        <v/>
      </c>
      <c r="K249" t="str">
        <f>IF(AND(C249&gt;0,E249="Нет показаний",I249="ФЛ"),G249*H249,"")</f>
        <v/>
      </c>
    </row>
    <row r="250" spans="1:11" x14ac:dyDescent="0.25">
      <c r="A250" s="7">
        <v>254683</v>
      </c>
      <c r="B250" s="7">
        <f>VLOOKUP(A250,'Лицевые счета'!$A$1:$K$4570,2,0)</f>
        <v>251141</v>
      </c>
      <c r="C250">
        <f>COUNTIF('ИПУ и ОКПУ'!$A$2:$A$3258,A250)</f>
        <v>1</v>
      </c>
      <c r="D250" t="str">
        <f>IF(C250&gt;0,VLOOKUP(A250,'ИПУ и ОКПУ'!$A$1:$O$3258,9,0),"")</f>
        <v>Одноставочный</v>
      </c>
      <c r="E250" t="str">
        <f>IF(C250&gt;0,IF(VLOOKUP(A250,'ИПУ и ОКПУ'!$A$1:$O$3258,14,0)="Нет показаний","Нет показаний",""),"")</f>
        <v/>
      </c>
      <c r="F250">
        <f>IF(AND(C250&gt;0),SUMIF('ИПУ и ОКПУ'!$A$2:$A$3258,A250,'ИПУ и ОКПУ'!$O$2:$O$3258),"")</f>
        <v>335</v>
      </c>
      <c r="G250">
        <f>VLOOKUP(A250,'Лицевые счета'!$A$2:$K$4570,9,0)</f>
        <v>4</v>
      </c>
      <c r="H250">
        <f>VLOOKUP(A250,'Лицевые счета'!$A$2:$K$4570,10,0)</f>
        <v>46.3</v>
      </c>
      <c r="I250" t="str">
        <f>VLOOKUP(A250,'Лицевые счета'!$A$2:$K$4570,6,0)</f>
        <v>ФЛ</v>
      </c>
      <c r="J250" t="str">
        <f>IF(AND(C250=0,I250="ФЛ"),G250*H250,"")</f>
        <v/>
      </c>
      <c r="K250" t="str">
        <f>IF(AND(C250&gt;0,E250="Нет показаний",I250="ФЛ"),G250*H250,"")</f>
        <v/>
      </c>
    </row>
    <row r="251" spans="1:11" x14ac:dyDescent="0.25">
      <c r="A251" s="7">
        <v>254731</v>
      </c>
      <c r="B251" s="7">
        <f>VLOOKUP(A251,'Лицевые счета'!$A$1:$K$4570,2,0)</f>
        <v>251144</v>
      </c>
      <c r="C251">
        <f>COUNTIF('ИПУ и ОКПУ'!$A$2:$A$3258,A251)</f>
        <v>0</v>
      </c>
      <c r="D251" t="str">
        <f>IF(C251&gt;0,VLOOKUP(A251,'ИПУ и ОКПУ'!$A$1:$O$3258,9,0),"")</f>
        <v/>
      </c>
      <c r="E251" t="str">
        <f>IF(C251&gt;0,IF(VLOOKUP(A251,'ИПУ и ОКПУ'!$A$1:$O$3258,14,0)="Нет показаний","Нет показаний",""),"")</f>
        <v/>
      </c>
      <c r="F251" t="str">
        <f>IF(AND(C251&gt;0),SUMIF('ИПУ и ОКПУ'!$A$2:$A$3258,A251,'ИПУ и ОКПУ'!$O$2:$O$3258),"")</f>
        <v/>
      </c>
      <c r="G251">
        <f>VLOOKUP(A251,'Лицевые счета'!$A$2:$K$4570,9,0)</f>
        <v>4</v>
      </c>
      <c r="H251">
        <f>VLOOKUP(A251,'Лицевые счета'!$A$2:$K$4570,10,0)</f>
        <v>46.3</v>
      </c>
      <c r="I251" t="str">
        <f>VLOOKUP(A251,'Лицевые счета'!$A$2:$K$4570,6,0)</f>
        <v>ФЛ</v>
      </c>
      <c r="J251">
        <f>IF(AND(C251=0,I251="ФЛ"),G251*H251,"")</f>
        <v>185.2</v>
      </c>
      <c r="K251" t="str">
        <f>IF(AND(C251&gt;0,E251="Нет показаний",I251="ФЛ"),G251*H251,"")</f>
        <v/>
      </c>
    </row>
    <row r="252" spans="1:11" x14ac:dyDescent="0.25">
      <c r="A252" s="7">
        <v>258770</v>
      </c>
      <c r="B252" s="7">
        <f>VLOOKUP(A252,'Лицевые счета'!$A$1:$K$4570,2,0)</f>
        <v>258762</v>
      </c>
      <c r="C252">
        <f>COUNTIF('ИПУ и ОКПУ'!$A$2:$A$3258,A252)</f>
        <v>1</v>
      </c>
      <c r="D252" t="str">
        <f>IF(C252&gt;0,VLOOKUP(A252,'ИПУ и ОКПУ'!$A$1:$O$3258,9,0),"")</f>
        <v>Одноставочный</v>
      </c>
      <c r="E252" t="str">
        <f>IF(C252&gt;0,IF(VLOOKUP(A252,'ИПУ и ОКПУ'!$A$1:$O$3258,14,0)="Нет показаний","Нет показаний",""),"")</f>
        <v/>
      </c>
      <c r="F252">
        <f>IF(AND(C252&gt;0),SUMIF('ИПУ и ОКПУ'!$A$2:$A$3258,A252,'ИПУ и ОКПУ'!$O$2:$O$3258),"")</f>
        <v>114</v>
      </c>
      <c r="G252">
        <f>VLOOKUP(A252,'Лицевые счета'!$A$2:$K$4570,9,0)</f>
        <v>4</v>
      </c>
      <c r="H252">
        <f>VLOOKUP(A252,'Лицевые счета'!$A$2:$K$4570,10,0)</f>
        <v>46.3</v>
      </c>
      <c r="I252" t="str">
        <f>VLOOKUP(A252,'Лицевые счета'!$A$2:$K$4570,6,0)</f>
        <v>ФЛ</v>
      </c>
      <c r="J252" t="str">
        <f>IF(AND(C252=0,I252="ФЛ"),G252*H252,"")</f>
        <v/>
      </c>
      <c r="K252" t="str">
        <f>IF(AND(C252&gt;0,E252="Нет показаний",I252="ФЛ"),G252*H252,"")</f>
        <v/>
      </c>
    </row>
    <row r="253" spans="1:11" x14ac:dyDescent="0.25">
      <c r="A253" s="7">
        <v>265685</v>
      </c>
      <c r="B253" s="7">
        <f>VLOOKUP(A253,'Лицевые счета'!$A$1:$K$4570,2,0)</f>
        <v>1593</v>
      </c>
      <c r="C253">
        <f>COUNTIF('ИПУ и ОКПУ'!$A$2:$A$3258,A253)</f>
        <v>1</v>
      </c>
      <c r="D253" t="str">
        <f>IF(C253&gt;0,VLOOKUP(A253,'ИПУ и ОКПУ'!$A$1:$O$3258,9,0),"")</f>
        <v>Одноставочный</v>
      </c>
      <c r="E253" t="str">
        <f>IF(C253&gt;0,IF(VLOOKUP(A253,'ИПУ и ОКПУ'!$A$1:$O$3258,14,0)="Нет показаний","Нет показаний",""),"")</f>
        <v/>
      </c>
      <c r="F253">
        <f>IF(AND(C253&gt;0),SUMIF('ИПУ и ОКПУ'!$A$2:$A$3258,A253,'ИПУ и ОКПУ'!$O$2:$O$3258),"")</f>
        <v>70</v>
      </c>
      <c r="G253">
        <f>VLOOKUP(A253,'Лицевые счета'!$A$2:$K$4570,9,0)</f>
        <v>4</v>
      </c>
      <c r="H253">
        <f>VLOOKUP(A253,'Лицевые счета'!$A$2:$K$4570,10,0)</f>
        <v>65.3</v>
      </c>
      <c r="I253" t="str">
        <f>VLOOKUP(A253,'Лицевые счета'!$A$2:$K$4570,6,0)</f>
        <v>ФЛ</v>
      </c>
      <c r="J253" t="str">
        <f>IF(AND(C253=0,I253="ФЛ"),G253*H253,"")</f>
        <v/>
      </c>
      <c r="K253" t="str">
        <f>IF(AND(C253&gt;0,E253="Нет показаний",I253="ФЛ"),G253*H253,"")</f>
        <v/>
      </c>
    </row>
    <row r="254" spans="1:11" x14ac:dyDescent="0.25">
      <c r="A254" s="7">
        <v>273159</v>
      </c>
      <c r="B254" s="7">
        <f>VLOOKUP(A254,'Лицевые счета'!$A$1:$K$4570,2,0)</f>
        <v>272990</v>
      </c>
      <c r="C254">
        <f>COUNTIF('ИПУ и ОКПУ'!$A$2:$A$3258,A254)</f>
        <v>1</v>
      </c>
      <c r="D254" t="str">
        <f>IF(C254&gt;0,VLOOKUP(A254,'ИПУ и ОКПУ'!$A$1:$O$3258,9,0),"")</f>
        <v>Одноставочный</v>
      </c>
      <c r="E254" t="str">
        <f>IF(C254&gt;0,IF(VLOOKUP(A254,'ИПУ и ОКПУ'!$A$1:$O$3258,14,0)="Нет показаний","Нет показаний",""),"")</f>
        <v/>
      </c>
      <c r="F254">
        <f>IF(AND(C254&gt;0),SUMIF('ИПУ и ОКПУ'!$A$2:$A$3258,A254,'ИПУ и ОКПУ'!$O$2:$O$3258),"")</f>
        <v>313</v>
      </c>
      <c r="G254">
        <f>VLOOKUP(A254,'Лицевые счета'!$A$2:$K$4570,9,0)</f>
        <v>4</v>
      </c>
      <c r="H254">
        <f>VLOOKUP(A254,'Лицевые счета'!$A$2:$K$4570,10,0)</f>
        <v>46.3</v>
      </c>
      <c r="I254" t="str">
        <f>VLOOKUP(A254,'Лицевые счета'!$A$2:$K$4570,6,0)</f>
        <v>ФЛ</v>
      </c>
      <c r="J254" t="str">
        <f>IF(AND(C254=0,I254="ФЛ"),G254*H254,"")</f>
        <v/>
      </c>
      <c r="K254" t="str">
        <f>IF(AND(C254&gt;0,E254="Нет показаний",I254="ФЛ"),G254*H254,"")</f>
        <v/>
      </c>
    </row>
    <row r="255" spans="1:11" x14ac:dyDescent="0.25">
      <c r="A255" s="7">
        <v>273161</v>
      </c>
      <c r="B255" s="7">
        <f>VLOOKUP(A255,'Лицевые счета'!$A$1:$K$4570,2,0)</f>
        <v>272990</v>
      </c>
      <c r="C255">
        <f>COUNTIF('ИПУ и ОКПУ'!$A$2:$A$3258,A255)</f>
        <v>0</v>
      </c>
      <c r="D255" t="str">
        <f>IF(C255&gt;0,VLOOKUP(A255,'ИПУ и ОКПУ'!$A$1:$O$3258,9,0),"")</f>
        <v/>
      </c>
      <c r="E255" t="str">
        <f>IF(C255&gt;0,IF(VLOOKUP(A255,'ИПУ и ОКПУ'!$A$1:$O$3258,14,0)="Нет показаний","Нет показаний",""),"")</f>
        <v/>
      </c>
      <c r="F255" t="str">
        <f>IF(AND(C255&gt;0),SUMIF('ИПУ и ОКПУ'!$A$2:$A$3258,A255,'ИПУ и ОКПУ'!$O$2:$O$3258),"")</f>
        <v/>
      </c>
      <c r="G255">
        <f>VLOOKUP(A255,'Лицевые счета'!$A$2:$K$4570,9,0)</f>
        <v>4</v>
      </c>
      <c r="H255">
        <f>VLOOKUP(A255,'Лицевые счета'!$A$2:$K$4570,10,0)</f>
        <v>46.3</v>
      </c>
      <c r="I255" t="str">
        <f>VLOOKUP(A255,'Лицевые счета'!$A$2:$K$4570,6,0)</f>
        <v>ФЛ</v>
      </c>
      <c r="J255">
        <f>IF(AND(C255=0,I255="ФЛ"),G255*H255,"")</f>
        <v>185.2</v>
      </c>
      <c r="K255" t="str">
        <f>IF(AND(C255&gt;0,E255="Нет показаний",I255="ФЛ"),G255*H255,"")</f>
        <v/>
      </c>
    </row>
    <row r="256" spans="1:11" x14ac:dyDescent="0.25">
      <c r="A256" s="7">
        <v>278450</v>
      </c>
      <c r="B256" s="7">
        <f>VLOOKUP(A256,'Лицевые счета'!$A$1:$K$4570,2,0)</f>
        <v>275401</v>
      </c>
      <c r="C256">
        <f>COUNTIF('ИПУ и ОКПУ'!$A$2:$A$3258,A256)</f>
        <v>1</v>
      </c>
      <c r="D256" t="str">
        <f>IF(C256&gt;0,VLOOKUP(A256,'ИПУ и ОКПУ'!$A$1:$O$3258,9,0),"")</f>
        <v>Одноставочный</v>
      </c>
      <c r="E256" t="str">
        <f>IF(C256&gt;0,IF(VLOOKUP(A256,'ИПУ и ОКПУ'!$A$1:$O$3258,14,0)="Нет показаний","Нет показаний",""),"")</f>
        <v/>
      </c>
      <c r="F256">
        <f>IF(AND(C256&gt;0),SUMIF('ИПУ и ОКПУ'!$A$2:$A$3258,A256,'ИПУ и ОКПУ'!$O$2:$O$3258),"")</f>
        <v>312</v>
      </c>
      <c r="G256">
        <f>VLOOKUP(A256,'Лицевые счета'!$A$2:$K$4570,9,0)</f>
        <v>4</v>
      </c>
      <c r="H256">
        <f>VLOOKUP(A256,'Лицевые счета'!$A$2:$K$4570,10,0)</f>
        <v>75.900000000000006</v>
      </c>
      <c r="I256" t="str">
        <f>VLOOKUP(A256,'Лицевые счета'!$A$2:$K$4570,6,0)</f>
        <v>ФЛ</v>
      </c>
      <c r="J256" t="str">
        <f>IF(AND(C256=0,I256="ФЛ"),G256*H256,"")</f>
        <v/>
      </c>
      <c r="K256" t="str">
        <f>IF(AND(C256&gt;0,E256="Нет показаний",I256="ФЛ"),G256*H256,"")</f>
        <v/>
      </c>
    </row>
    <row r="257" spans="1:11" x14ac:dyDescent="0.25">
      <c r="A257" s="7">
        <v>278454</v>
      </c>
      <c r="B257" s="7">
        <f>VLOOKUP(A257,'Лицевые счета'!$A$1:$K$4570,2,0)</f>
        <v>275401</v>
      </c>
      <c r="C257">
        <f>COUNTIF('ИПУ и ОКПУ'!$A$2:$A$3258,A257)</f>
        <v>1</v>
      </c>
      <c r="D257" t="str">
        <f>IF(C257&gt;0,VLOOKUP(A257,'ИПУ и ОКПУ'!$A$1:$O$3258,9,0),"")</f>
        <v>Одноставочный</v>
      </c>
      <c r="E257" t="str">
        <f>IF(C257&gt;0,IF(VLOOKUP(A257,'ИПУ и ОКПУ'!$A$1:$O$3258,14,0)="Нет показаний","Нет показаний",""),"")</f>
        <v/>
      </c>
      <c r="F257">
        <f>IF(AND(C257&gt;0),SUMIF('ИПУ и ОКПУ'!$A$2:$A$3258,A257,'ИПУ и ОКПУ'!$O$2:$O$3258),"")</f>
        <v>640</v>
      </c>
      <c r="G257">
        <f>VLOOKUP(A257,'Лицевые счета'!$A$2:$K$4570,9,0)</f>
        <v>4</v>
      </c>
      <c r="H257">
        <f>VLOOKUP(A257,'Лицевые счета'!$A$2:$K$4570,10,0)</f>
        <v>75.900000000000006</v>
      </c>
      <c r="I257" t="str">
        <f>VLOOKUP(A257,'Лицевые счета'!$A$2:$K$4570,6,0)</f>
        <v>ФЛ</v>
      </c>
      <c r="J257" t="str">
        <f>IF(AND(C257=0,I257="ФЛ"),G257*H257,"")</f>
        <v/>
      </c>
      <c r="K257" t="str">
        <f>IF(AND(C257&gt;0,E257="Нет показаний",I257="ФЛ"),G257*H257,"")</f>
        <v/>
      </c>
    </row>
    <row r="258" spans="1:11" x14ac:dyDescent="0.25">
      <c r="A258" s="7">
        <v>278465</v>
      </c>
      <c r="B258" s="7">
        <f>VLOOKUP(A258,'Лицевые счета'!$A$1:$K$4570,2,0)</f>
        <v>275401</v>
      </c>
      <c r="C258">
        <f>COUNTIF('ИПУ и ОКПУ'!$A$2:$A$3258,A258)</f>
        <v>1</v>
      </c>
      <c r="D258" t="str">
        <f>IF(C258&gt;0,VLOOKUP(A258,'ИПУ и ОКПУ'!$A$1:$O$3258,9,0),"")</f>
        <v>Одноставочный</v>
      </c>
      <c r="E258" t="str">
        <f>IF(C258&gt;0,IF(VLOOKUP(A258,'ИПУ и ОКПУ'!$A$1:$O$3258,14,0)="Нет показаний","Нет показаний",""),"")</f>
        <v/>
      </c>
      <c r="F258">
        <f>IF(AND(C258&gt;0),SUMIF('ИПУ и ОКПУ'!$A$2:$A$3258,A258,'ИПУ и ОКПУ'!$O$2:$O$3258),"")</f>
        <v>167</v>
      </c>
      <c r="G258">
        <f>VLOOKUP(A258,'Лицевые счета'!$A$2:$K$4570,9,0)</f>
        <v>4</v>
      </c>
      <c r="H258">
        <f>VLOOKUP(A258,'Лицевые счета'!$A$2:$K$4570,10,0)</f>
        <v>71.5</v>
      </c>
      <c r="I258" t="str">
        <f>VLOOKUP(A258,'Лицевые счета'!$A$2:$K$4570,6,0)</f>
        <v>ФЛ</v>
      </c>
      <c r="J258" t="str">
        <f>IF(AND(C258=0,I258="ФЛ"),G258*H258,"")</f>
        <v/>
      </c>
      <c r="K258" t="str">
        <f>IF(AND(C258&gt;0,E258="Нет показаний",I258="ФЛ"),G258*H258,"")</f>
        <v/>
      </c>
    </row>
    <row r="259" spans="1:11" x14ac:dyDescent="0.25">
      <c r="A259" s="7">
        <v>278471</v>
      </c>
      <c r="B259" s="7">
        <f>VLOOKUP(A259,'Лицевые счета'!$A$1:$K$4570,2,0)</f>
        <v>275401</v>
      </c>
      <c r="C259">
        <f>COUNTIF('ИПУ и ОКПУ'!$A$2:$A$3258,A259)</f>
        <v>1</v>
      </c>
      <c r="D259" t="str">
        <f>IF(C259&gt;0,VLOOKUP(A259,'ИПУ и ОКПУ'!$A$1:$O$3258,9,0),"")</f>
        <v>Одноставочный</v>
      </c>
      <c r="E259" t="str">
        <f>IF(C259&gt;0,IF(VLOOKUP(A259,'ИПУ и ОКПУ'!$A$1:$O$3258,14,0)="Нет показаний","Нет показаний",""),"")</f>
        <v/>
      </c>
      <c r="F259">
        <f>IF(AND(C259&gt;0),SUMIF('ИПУ и ОКПУ'!$A$2:$A$3258,A259,'ИПУ и ОКПУ'!$O$2:$O$3258),"")</f>
        <v>277</v>
      </c>
      <c r="G259">
        <f>VLOOKUP(A259,'Лицевые счета'!$A$2:$K$4570,9,0)</f>
        <v>4</v>
      </c>
      <c r="H259">
        <f>VLOOKUP(A259,'Лицевые счета'!$A$2:$K$4570,10,0)</f>
        <v>75.900000000000006</v>
      </c>
      <c r="I259" t="str">
        <f>VLOOKUP(A259,'Лицевые счета'!$A$2:$K$4570,6,0)</f>
        <v>ФЛ</v>
      </c>
      <c r="J259" t="str">
        <f>IF(AND(C259=0,I259="ФЛ"),G259*H259,"")</f>
        <v/>
      </c>
      <c r="K259" t="str">
        <f>IF(AND(C259&gt;0,E259="Нет показаний",I259="ФЛ"),G259*H259,"")</f>
        <v/>
      </c>
    </row>
    <row r="260" spans="1:11" x14ac:dyDescent="0.25">
      <c r="A260" s="7">
        <v>278475</v>
      </c>
      <c r="B260" s="7">
        <f>VLOOKUP(A260,'Лицевые счета'!$A$1:$K$4570,2,0)</f>
        <v>275401</v>
      </c>
      <c r="C260">
        <f>COUNTIF('ИПУ и ОКПУ'!$A$2:$A$3258,A260)</f>
        <v>1</v>
      </c>
      <c r="D260" t="str">
        <f>IF(C260&gt;0,VLOOKUP(A260,'ИПУ и ОКПУ'!$A$1:$O$3258,9,0),"")</f>
        <v>Одноставочный</v>
      </c>
      <c r="E260" t="str">
        <f>IF(C260&gt;0,IF(VLOOKUP(A260,'ИПУ и ОКПУ'!$A$1:$O$3258,14,0)="Нет показаний","Нет показаний",""),"")</f>
        <v/>
      </c>
      <c r="F260">
        <f>IF(AND(C260&gt;0),SUMIF('ИПУ и ОКПУ'!$A$2:$A$3258,A260,'ИПУ и ОКПУ'!$O$2:$O$3258),"")</f>
        <v>165</v>
      </c>
      <c r="G260">
        <f>VLOOKUP(A260,'Лицевые счета'!$A$2:$K$4570,9,0)</f>
        <v>4</v>
      </c>
      <c r="H260">
        <f>VLOOKUP(A260,'Лицевые счета'!$A$2:$K$4570,10,0)</f>
        <v>71.5</v>
      </c>
      <c r="I260" t="str">
        <f>VLOOKUP(A260,'Лицевые счета'!$A$2:$K$4570,6,0)</f>
        <v>ФЛ</v>
      </c>
      <c r="J260" t="str">
        <f>IF(AND(C260=0,I260="ФЛ"),G260*H260,"")</f>
        <v/>
      </c>
      <c r="K260" t="str">
        <f>IF(AND(C260&gt;0,E260="Нет показаний",I260="ФЛ"),G260*H260,"")</f>
        <v/>
      </c>
    </row>
    <row r="261" spans="1:11" x14ac:dyDescent="0.25">
      <c r="A261" s="7">
        <v>278477</v>
      </c>
      <c r="B261" s="7">
        <f>VLOOKUP(A261,'Лицевые счета'!$A$1:$K$4570,2,0)</f>
        <v>275401</v>
      </c>
      <c r="C261">
        <f>COUNTIF('ИПУ и ОКПУ'!$A$2:$A$3258,A261)</f>
        <v>1</v>
      </c>
      <c r="D261" t="str">
        <f>IF(C261&gt;0,VLOOKUP(A261,'ИПУ и ОКПУ'!$A$1:$O$3258,9,0),"")</f>
        <v>Одноставочный</v>
      </c>
      <c r="E261" t="str">
        <f>IF(C261&gt;0,IF(VLOOKUP(A261,'ИПУ и ОКПУ'!$A$1:$O$3258,14,0)="Нет показаний","Нет показаний",""),"")</f>
        <v/>
      </c>
      <c r="F261">
        <f>IF(AND(C261&gt;0),SUMIF('ИПУ и ОКПУ'!$A$2:$A$3258,A261,'ИПУ и ОКПУ'!$O$2:$O$3258),"")</f>
        <v>298</v>
      </c>
      <c r="G261">
        <f>VLOOKUP(A261,'Лицевые счета'!$A$2:$K$4570,9,0)</f>
        <v>4</v>
      </c>
      <c r="H261">
        <f>VLOOKUP(A261,'Лицевые счета'!$A$2:$K$4570,10,0)</f>
        <v>75.900000000000006</v>
      </c>
      <c r="I261" t="str">
        <f>VLOOKUP(A261,'Лицевые счета'!$A$2:$K$4570,6,0)</f>
        <v>ФЛ</v>
      </c>
      <c r="J261" t="str">
        <f>IF(AND(C261=0,I261="ФЛ"),G261*H261,"")</f>
        <v/>
      </c>
      <c r="K261" t="str">
        <f>IF(AND(C261&gt;0,E261="Нет показаний",I261="ФЛ"),G261*H261,"")</f>
        <v/>
      </c>
    </row>
    <row r="262" spans="1:11" x14ac:dyDescent="0.25">
      <c r="A262" s="7">
        <v>287567</v>
      </c>
      <c r="B262" s="7">
        <f>VLOOKUP(A262,'Лицевые счета'!$A$1:$K$4570,2,0)</f>
        <v>275472</v>
      </c>
      <c r="C262">
        <f>COUNTIF('ИПУ и ОКПУ'!$A$2:$A$3258,A262)</f>
        <v>0</v>
      </c>
      <c r="D262" t="str">
        <f>IF(C262&gt;0,VLOOKUP(A262,'ИПУ и ОКПУ'!$A$1:$O$3258,9,0),"")</f>
        <v/>
      </c>
      <c r="E262" t="str">
        <f>IF(C262&gt;0,IF(VLOOKUP(A262,'ИПУ и ОКПУ'!$A$1:$O$3258,14,0)="Нет показаний","Нет показаний",""),"")</f>
        <v/>
      </c>
      <c r="F262" t="str">
        <f>IF(AND(C262&gt;0),SUMIF('ИПУ и ОКПУ'!$A$2:$A$3258,A262,'ИПУ и ОКПУ'!$O$2:$O$3258),"")</f>
        <v/>
      </c>
      <c r="G262">
        <f>VLOOKUP(A262,'Лицевые счета'!$A$2:$K$4570,9,0)</f>
        <v>4</v>
      </c>
      <c r="H262">
        <f>VLOOKUP(A262,'Лицевые счета'!$A$2:$K$4570,10,0)</f>
        <v>71.5</v>
      </c>
      <c r="I262" t="str">
        <f>VLOOKUP(A262,'Лицевые счета'!$A$2:$K$4570,6,0)</f>
        <v>ФЛ</v>
      </c>
      <c r="J262">
        <f>IF(AND(C262=0,I262="ФЛ"),G262*H262,"")</f>
        <v>286</v>
      </c>
      <c r="K262" t="str">
        <f>IF(AND(C262&gt;0,E262="Нет показаний",I262="ФЛ"),G262*H262,"")</f>
        <v/>
      </c>
    </row>
    <row r="263" spans="1:11" x14ac:dyDescent="0.25">
      <c r="A263" s="7">
        <v>287588</v>
      </c>
      <c r="B263" s="7">
        <f>VLOOKUP(A263,'Лицевые счета'!$A$1:$K$4570,2,0)</f>
        <v>275472</v>
      </c>
      <c r="C263">
        <f>COUNTIF('ИПУ и ОКПУ'!$A$2:$A$3258,A263)</f>
        <v>0</v>
      </c>
      <c r="D263" t="str">
        <f>IF(C263&gt;0,VLOOKUP(A263,'ИПУ и ОКПУ'!$A$1:$O$3258,9,0),"")</f>
        <v/>
      </c>
      <c r="E263" t="str">
        <f>IF(C263&gt;0,IF(VLOOKUP(A263,'ИПУ и ОКПУ'!$A$1:$O$3258,14,0)="Нет показаний","Нет показаний",""),"")</f>
        <v/>
      </c>
      <c r="F263" t="str">
        <f>IF(AND(C263&gt;0),SUMIF('ИПУ и ОКПУ'!$A$2:$A$3258,A263,'ИПУ и ОКПУ'!$O$2:$O$3258),"")</f>
        <v/>
      </c>
      <c r="G263">
        <f>VLOOKUP(A263,'Лицевые счета'!$A$2:$K$4570,9,0)</f>
        <v>4</v>
      </c>
      <c r="H263">
        <f>VLOOKUP(A263,'Лицевые счета'!$A$2:$K$4570,10,0)</f>
        <v>65.3</v>
      </c>
      <c r="I263" t="str">
        <f>VLOOKUP(A263,'Лицевые счета'!$A$2:$K$4570,6,0)</f>
        <v>ФЛ</v>
      </c>
      <c r="J263">
        <f>IF(AND(C263=0,I263="ФЛ"),G263*H263,"")</f>
        <v>261.2</v>
      </c>
      <c r="K263" t="str">
        <f>IF(AND(C263&gt;0,E263="Нет показаний",I263="ФЛ"),G263*H263,"")</f>
        <v/>
      </c>
    </row>
    <row r="264" spans="1:11" x14ac:dyDescent="0.25">
      <c r="A264" s="7">
        <v>287849</v>
      </c>
      <c r="B264" s="7">
        <f>VLOOKUP(A264,'Лицевые счета'!$A$1:$K$4570,2,0)</f>
        <v>275475</v>
      </c>
      <c r="C264">
        <f>COUNTIF('ИПУ и ОКПУ'!$A$2:$A$3258,A264)</f>
        <v>1</v>
      </c>
      <c r="D264" t="str">
        <f>IF(C264&gt;0,VLOOKUP(A264,'ИПУ и ОКПУ'!$A$1:$O$3258,9,0),"")</f>
        <v>Одноставочный</v>
      </c>
      <c r="E264" t="str">
        <f>IF(C264&gt;0,IF(VLOOKUP(A264,'ИПУ и ОКПУ'!$A$1:$O$3258,14,0)="Нет показаний","Нет показаний",""),"")</f>
        <v/>
      </c>
      <c r="F264">
        <f>IF(AND(C264&gt;0),SUMIF('ИПУ и ОКПУ'!$A$2:$A$3258,A264,'ИПУ и ОКПУ'!$O$2:$O$3258),"")</f>
        <v>293</v>
      </c>
      <c r="G264">
        <f>VLOOKUP(A264,'Лицевые счета'!$A$2:$K$4570,9,0)</f>
        <v>4</v>
      </c>
      <c r="H264">
        <f>VLOOKUP(A264,'Лицевые счета'!$A$2:$K$4570,10,0)</f>
        <v>75.900000000000006</v>
      </c>
      <c r="I264" t="str">
        <f>VLOOKUP(A264,'Лицевые счета'!$A$2:$K$4570,6,0)</f>
        <v>ФЛ</v>
      </c>
      <c r="J264" t="str">
        <f>IF(AND(C264=0,I264="ФЛ"),G264*H264,"")</f>
        <v/>
      </c>
      <c r="K264" t="str">
        <f>IF(AND(C264&gt;0,E264="Нет показаний",I264="ФЛ"),G264*H264,"")</f>
        <v/>
      </c>
    </row>
    <row r="265" spans="1:11" x14ac:dyDescent="0.25">
      <c r="A265" s="7">
        <v>287865</v>
      </c>
      <c r="B265" s="7">
        <f>VLOOKUP(A265,'Лицевые счета'!$A$1:$K$4570,2,0)</f>
        <v>275475</v>
      </c>
      <c r="C265">
        <f>COUNTIF('ИПУ и ОКПУ'!$A$2:$A$3258,A265)</f>
        <v>1</v>
      </c>
      <c r="D265" t="str">
        <f>IF(C265&gt;0,VLOOKUP(A265,'ИПУ и ОКПУ'!$A$1:$O$3258,9,0),"")</f>
        <v>Одноставочный</v>
      </c>
      <c r="E265" t="str">
        <f>IF(C265&gt;0,IF(VLOOKUP(A265,'ИПУ и ОКПУ'!$A$1:$O$3258,14,0)="Нет показаний","Нет показаний",""),"")</f>
        <v/>
      </c>
      <c r="F265">
        <f>IF(AND(C265&gt;0),SUMIF('ИПУ и ОКПУ'!$A$2:$A$3258,A265,'ИПУ и ОКПУ'!$O$2:$O$3258),"")</f>
        <v>289</v>
      </c>
      <c r="G265">
        <f>VLOOKUP(A265,'Лицевые счета'!$A$2:$K$4570,9,0)</f>
        <v>4</v>
      </c>
      <c r="H265">
        <f>VLOOKUP(A265,'Лицевые счета'!$A$2:$K$4570,10,0)</f>
        <v>71.5</v>
      </c>
      <c r="I265" t="str">
        <f>VLOOKUP(A265,'Лицевые счета'!$A$2:$K$4570,6,0)</f>
        <v>ФЛ</v>
      </c>
      <c r="J265" t="str">
        <f>IF(AND(C265=0,I265="ФЛ"),G265*H265,"")</f>
        <v/>
      </c>
      <c r="K265" t="str">
        <f>IF(AND(C265&gt;0,E265="Нет показаний",I265="ФЛ"),G265*H265,"")</f>
        <v/>
      </c>
    </row>
    <row r="266" spans="1:11" x14ac:dyDescent="0.25">
      <c r="A266" s="7">
        <v>301465</v>
      </c>
      <c r="B266" s="7">
        <f>VLOOKUP(A266,'Лицевые счета'!$A$1:$K$4570,2,0)</f>
        <v>301434</v>
      </c>
      <c r="C266">
        <f>COUNTIF('ИПУ и ОКПУ'!$A$2:$A$3258,A266)</f>
        <v>0</v>
      </c>
      <c r="D266" t="str">
        <f>IF(C266&gt;0,VLOOKUP(A266,'ИПУ и ОКПУ'!$A$1:$O$3258,9,0),"")</f>
        <v/>
      </c>
      <c r="E266" t="str">
        <f>IF(C266&gt;0,IF(VLOOKUP(A266,'ИПУ и ОКПУ'!$A$1:$O$3258,14,0)="Нет показаний","Нет показаний",""),"")</f>
        <v/>
      </c>
      <c r="F266" t="str">
        <f>IF(AND(C266&gt;0),SUMIF('ИПУ и ОКПУ'!$A$2:$A$3258,A266,'ИПУ и ОКПУ'!$O$2:$O$3258),"")</f>
        <v/>
      </c>
      <c r="G266">
        <f>VLOOKUP(A266,'Лицевые счета'!$A$2:$K$4570,9,0)</f>
        <v>4</v>
      </c>
      <c r="H266">
        <f>VLOOKUP(A266,'Лицевые счета'!$A$2:$K$4570,10,0)</f>
        <v>46.3</v>
      </c>
      <c r="I266" t="str">
        <f>VLOOKUP(A266,'Лицевые счета'!$A$2:$K$4570,6,0)</f>
        <v>ФЛ</v>
      </c>
      <c r="J266">
        <f>IF(AND(C266=0,I266="ФЛ"),G266*H266,"")</f>
        <v>185.2</v>
      </c>
      <c r="K266" t="str">
        <f>IF(AND(C266&gt;0,E266="Нет показаний",I266="ФЛ"),G266*H266,"")</f>
        <v/>
      </c>
    </row>
    <row r="267" spans="1:11" x14ac:dyDescent="0.25">
      <c r="A267" s="7">
        <v>301468</v>
      </c>
      <c r="B267" s="7">
        <f>VLOOKUP(A267,'Лицевые счета'!$A$1:$K$4570,2,0)</f>
        <v>301434</v>
      </c>
      <c r="C267">
        <f>COUNTIF('ИПУ и ОКПУ'!$A$2:$A$3258,A267)</f>
        <v>1</v>
      </c>
      <c r="D267" t="str">
        <f>IF(C267&gt;0,VLOOKUP(A267,'ИПУ и ОКПУ'!$A$1:$O$3258,9,0),"")</f>
        <v>Одноставочный</v>
      </c>
      <c r="E267" t="str">
        <f>IF(C267&gt;0,IF(VLOOKUP(A267,'ИПУ и ОКПУ'!$A$1:$O$3258,14,0)="Нет показаний","Нет показаний",""),"")</f>
        <v/>
      </c>
      <c r="F267">
        <f>IF(AND(C267&gt;0),SUMIF('ИПУ и ОКПУ'!$A$2:$A$3258,A267,'ИПУ и ОКПУ'!$O$2:$O$3258),"")</f>
        <v>200</v>
      </c>
      <c r="G267">
        <f>VLOOKUP(A267,'Лицевые счета'!$A$2:$K$4570,9,0)</f>
        <v>4</v>
      </c>
      <c r="H267">
        <f>VLOOKUP(A267,'Лицевые счета'!$A$2:$K$4570,10,0)</f>
        <v>52.4</v>
      </c>
      <c r="I267" t="str">
        <f>VLOOKUP(A267,'Лицевые счета'!$A$2:$K$4570,6,0)</f>
        <v>ФЛ</v>
      </c>
      <c r="J267" t="str">
        <f>IF(AND(C267=0,I267="ФЛ"),G267*H267,"")</f>
        <v/>
      </c>
      <c r="K267" t="str">
        <f>IF(AND(C267&gt;0,E267="Нет показаний",I267="ФЛ"),G267*H267,"")</f>
        <v/>
      </c>
    </row>
    <row r="268" spans="1:11" x14ac:dyDescent="0.25">
      <c r="A268" s="7">
        <v>301489</v>
      </c>
      <c r="B268" s="7">
        <f>VLOOKUP(A268,'Лицевые счета'!$A$1:$K$4570,2,0)</f>
        <v>301434</v>
      </c>
      <c r="C268">
        <f>COUNTIF('ИПУ и ОКПУ'!$A$2:$A$3258,A268)</f>
        <v>0</v>
      </c>
      <c r="D268" t="str">
        <f>IF(C268&gt;0,VLOOKUP(A268,'ИПУ и ОКПУ'!$A$1:$O$3258,9,0),"")</f>
        <v/>
      </c>
      <c r="E268" t="str">
        <f>IF(C268&gt;0,IF(VLOOKUP(A268,'ИПУ и ОКПУ'!$A$1:$O$3258,14,0)="Нет показаний","Нет показаний",""),"")</f>
        <v/>
      </c>
      <c r="F268" t="str">
        <f>IF(AND(C268&gt;0),SUMIF('ИПУ и ОКПУ'!$A$2:$A$3258,A268,'ИПУ и ОКПУ'!$O$2:$O$3258),"")</f>
        <v/>
      </c>
      <c r="G268">
        <f>VLOOKUP(A268,'Лицевые счета'!$A$2:$K$4570,9,0)</f>
        <v>4</v>
      </c>
      <c r="H268">
        <f>VLOOKUP(A268,'Лицевые счета'!$A$2:$K$4570,10,0)</f>
        <v>46.3</v>
      </c>
      <c r="I268" t="str">
        <f>VLOOKUP(A268,'Лицевые счета'!$A$2:$K$4570,6,0)</f>
        <v>ФЛ</v>
      </c>
      <c r="J268">
        <f>IF(AND(C268=0,I268="ФЛ"),G268*H268,"")</f>
        <v>185.2</v>
      </c>
      <c r="K268" t="str">
        <f>IF(AND(C268&gt;0,E268="Нет показаний",I268="ФЛ"),G268*H268,"")</f>
        <v/>
      </c>
    </row>
    <row r="269" spans="1:11" x14ac:dyDescent="0.25">
      <c r="A269" s="7">
        <v>301545</v>
      </c>
      <c r="B269" s="7">
        <f>VLOOKUP(A269,'Лицевые счета'!$A$1:$K$4570,2,0)</f>
        <v>301495</v>
      </c>
      <c r="C269">
        <f>COUNTIF('ИПУ и ОКПУ'!$A$2:$A$3258,A269)</f>
        <v>1</v>
      </c>
      <c r="D269" t="str">
        <f>IF(C269&gt;0,VLOOKUP(A269,'ИПУ и ОКПУ'!$A$1:$O$3258,9,0),"")</f>
        <v>Одноставочный</v>
      </c>
      <c r="E269" t="str">
        <f>IF(C269&gt;0,IF(VLOOKUP(A269,'ИПУ и ОКПУ'!$A$1:$O$3258,14,0)="Нет показаний","Нет показаний",""),"")</f>
        <v/>
      </c>
      <c r="F269">
        <f>IF(AND(C269&gt;0),SUMIF('ИПУ и ОКПУ'!$A$2:$A$3258,A269,'ИПУ и ОКПУ'!$O$2:$O$3258),"")</f>
        <v>1043</v>
      </c>
      <c r="G269">
        <f>VLOOKUP(A269,'Лицевые счета'!$A$2:$K$4570,9,0)</f>
        <v>4</v>
      </c>
      <c r="H269">
        <f>VLOOKUP(A269,'Лицевые счета'!$A$2:$K$4570,10,0)</f>
        <v>65.3</v>
      </c>
      <c r="I269" t="str">
        <f>VLOOKUP(A269,'Лицевые счета'!$A$2:$K$4570,6,0)</f>
        <v>ФЛ</v>
      </c>
      <c r="J269" t="str">
        <f>IF(AND(C269=0,I269="ФЛ"),G269*H269,"")</f>
        <v/>
      </c>
      <c r="K269" t="str">
        <f>IF(AND(C269&gt;0,E269="Нет показаний",I269="ФЛ"),G269*H269,"")</f>
        <v/>
      </c>
    </row>
    <row r="270" spans="1:11" x14ac:dyDescent="0.25">
      <c r="A270" s="7">
        <v>347849</v>
      </c>
      <c r="B270" s="7">
        <f>VLOOKUP(A270,'Лицевые счета'!$A$1:$K$4570,2,0)</f>
        <v>347743</v>
      </c>
      <c r="C270">
        <f>COUNTIF('ИПУ и ОКПУ'!$A$2:$A$3258,A270)</f>
        <v>1</v>
      </c>
      <c r="D270" t="str">
        <f>IF(C270&gt;0,VLOOKUP(A270,'ИПУ и ОКПУ'!$A$1:$O$3258,9,0),"")</f>
        <v>Одноставочный</v>
      </c>
      <c r="E270" t="str">
        <f>IF(C270&gt;0,IF(VLOOKUP(A270,'ИПУ и ОКПУ'!$A$1:$O$3258,14,0)="Нет показаний","Нет показаний",""),"")</f>
        <v/>
      </c>
      <c r="F270">
        <f>IF(AND(C270&gt;0),SUMIF('ИПУ и ОКПУ'!$A$2:$A$3258,A270,'ИПУ и ОКПУ'!$O$2:$O$3258),"")</f>
        <v>263</v>
      </c>
      <c r="G270">
        <f>VLOOKUP(A270,'Лицевые счета'!$A$2:$K$4570,9,0)</f>
        <v>4</v>
      </c>
      <c r="H270">
        <f>VLOOKUP(A270,'Лицевые счета'!$A$2:$K$4570,10,0)</f>
        <v>46.3</v>
      </c>
      <c r="I270" t="str">
        <f>VLOOKUP(A270,'Лицевые счета'!$A$2:$K$4570,6,0)</f>
        <v>ФЛ</v>
      </c>
      <c r="J270" t="str">
        <f>IF(AND(C270=0,I270="ФЛ"),G270*H270,"")</f>
        <v/>
      </c>
      <c r="K270" t="str">
        <f>IF(AND(C270&gt;0,E270="Нет показаний",I270="ФЛ"),G270*H270,"")</f>
        <v/>
      </c>
    </row>
    <row r="271" spans="1:11" x14ac:dyDescent="0.25">
      <c r="A271" s="7">
        <v>377406</v>
      </c>
      <c r="B271" s="7">
        <f>VLOOKUP(A271,'Лицевые счета'!$A$1:$K$4570,2,0)</f>
        <v>349509</v>
      </c>
      <c r="C271">
        <f>COUNTIF('ИПУ и ОКПУ'!$A$2:$A$3258,A271)</f>
        <v>1</v>
      </c>
      <c r="D271" t="str">
        <f>IF(C271&gt;0,VLOOKUP(A271,'ИПУ и ОКПУ'!$A$1:$O$3258,9,0),"")</f>
        <v>Одноставочный</v>
      </c>
      <c r="E271" t="str">
        <f>IF(C271&gt;0,IF(VLOOKUP(A271,'ИПУ и ОКПУ'!$A$1:$O$3258,14,0)="Нет показаний","Нет показаний",""),"")</f>
        <v/>
      </c>
      <c r="F271">
        <f>IF(AND(C271&gt;0),SUMIF('ИПУ и ОКПУ'!$A$2:$A$3258,A271,'ИПУ и ОКПУ'!$O$2:$O$3258),"")</f>
        <v>-41</v>
      </c>
      <c r="G271">
        <f>VLOOKUP(A271,'Лицевые счета'!$A$2:$K$4570,9,0)</f>
        <v>4</v>
      </c>
      <c r="H271">
        <f>VLOOKUP(A271,'Лицевые счета'!$A$2:$K$4570,10,0)</f>
        <v>52.4</v>
      </c>
      <c r="I271" t="str">
        <f>VLOOKUP(A271,'Лицевые счета'!$A$2:$K$4570,6,0)</f>
        <v>ФЛ</v>
      </c>
      <c r="J271" t="str">
        <f>IF(AND(C271=0,I271="ФЛ"),G271*H271,"")</f>
        <v/>
      </c>
      <c r="K271" t="str">
        <f>IF(AND(C271&gt;0,E271="Нет показаний",I271="ФЛ"),G271*H271,"")</f>
        <v/>
      </c>
    </row>
    <row r="272" spans="1:11" x14ac:dyDescent="0.25">
      <c r="A272" s="7">
        <v>378304</v>
      </c>
      <c r="B272" s="7">
        <f>VLOOKUP(A272,'Лицевые счета'!$A$1:$K$4570,2,0)</f>
        <v>349636</v>
      </c>
      <c r="C272">
        <f>COUNTIF('ИПУ и ОКПУ'!$A$2:$A$3258,A272)</f>
        <v>1</v>
      </c>
      <c r="D272" t="str">
        <f>IF(C272&gt;0,VLOOKUP(A272,'ИПУ и ОКПУ'!$A$1:$O$3258,9,0),"")</f>
        <v>Одноставочный</v>
      </c>
      <c r="E272" t="str">
        <f>IF(C272&gt;0,IF(VLOOKUP(A272,'ИПУ и ОКПУ'!$A$1:$O$3258,14,0)="Нет показаний","Нет показаний",""),"")</f>
        <v/>
      </c>
      <c r="F272">
        <f>IF(AND(C272&gt;0),SUMIF('ИПУ и ОКПУ'!$A$2:$A$3258,A272,'ИПУ и ОКПУ'!$O$2:$O$3258),"")</f>
        <v>107</v>
      </c>
      <c r="G272">
        <f>VLOOKUP(A272,'Лицевые счета'!$A$2:$K$4570,9,0)</f>
        <v>4</v>
      </c>
      <c r="H272">
        <f>VLOOKUP(A272,'Лицевые счета'!$A$2:$K$4570,10,0)</f>
        <v>52.4</v>
      </c>
      <c r="I272" t="str">
        <f>VLOOKUP(A272,'Лицевые счета'!$A$2:$K$4570,6,0)</f>
        <v>ФЛ</v>
      </c>
      <c r="J272" t="str">
        <f>IF(AND(C272=0,I272="ФЛ"),G272*H272,"")</f>
        <v/>
      </c>
      <c r="K272" t="str">
        <f>IF(AND(C272&gt;0,E272="Нет показаний",I272="ФЛ"),G272*H272,"")</f>
        <v/>
      </c>
    </row>
    <row r="273" spans="1:11" x14ac:dyDescent="0.25">
      <c r="A273" s="7">
        <v>378584</v>
      </c>
      <c r="B273" s="7">
        <f>VLOOKUP(A273,'Лицевые счета'!$A$1:$K$4570,2,0)</f>
        <v>349636</v>
      </c>
      <c r="C273">
        <f>COUNTIF('ИПУ и ОКПУ'!$A$2:$A$3258,A273)</f>
        <v>1</v>
      </c>
      <c r="D273" t="str">
        <f>IF(C273&gt;0,VLOOKUP(A273,'ИПУ и ОКПУ'!$A$1:$O$3258,9,0),"")</f>
        <v>Одноставочный</v>
      </c>
      <c r="E273" t="str">
        <f>IF(C273&gt;0,IF(VLOOKUP(A273,'ИПУ и ОКПУ'!$A$1:$O$3258,14,0)="Нет показаний","Нет показаний",""),"")</f>
        <v/>
      </c>
      <c r="F273">
        <f>IF(AND(C273&gt;0),SUMIF('ИПУ и ОКПУ'!$A$2:$A$3258,A273,'ИПУ и ОКПУ'!$O$2:$O$3258),"")</f>
        <v>548</v>
      </c>
      <c r="G273">
        <f>VLOOKUP(A273,'Лицевые счета'!$A$2:$K$4570,9,0)</f>
        <v>4</v>
      </c>
      <c r="H273">
        <f>VLOOKUP(A273,'Лицевые счета'!$A$2:$K$4570,10,0)</f>
        <v>52.4</v>
      </c>
      <c r="I273" t="str">
        <f>VLOOKUP(A273,'Лицевые счета'!$A$2:$K$4570,6,0)</f>
        <v>ФЛ</v>
      </c>
      <c r="J273" t="str">
        <f>IF(AND(C273=0,I273="ФЛ"),G273*H273,"")</f>
        <v/>
      </c>
      <c r="K273" t="str">
        <f>IF(AND(C273&gt;0,E273="Нет показаний",I273="ФЛ"),G273*H273,"")</f>
        <v/>
      </c>
    </row>
    <row r="274" spans="1:11" x14ac:dyDescent="0.25">
      <c r="A274" s="7">
        <v>382917</v>
      </c>
      <c r="B274" s="7">
        <f>VLOOKUP(A274,'Лицевые счета'!$A$1:$K$4570,2,0)</f>
        <v>349385</v>
      </c>
      <c r="C274">
        <f>COUNTIF('ИПУ и ОКПУ'!$A$2:$A$3258,A274)</f>
        <v>0</v>
      </c>
      <c r="D274" t="str">
        <f>IF(C274&gt;0,VLOOKUP(A274,'ИПУ и ОКПУ'!$A$1:$O$3258,9,0),"")</f>
        <v/>
      </c>
      <c r="E274" t="str">
        <f>IF(C274&gt;0,IF(VLOOKUP(A274,'ИПУ и ОКПУ'!$A$1:$O$3258,14,0)="Нет показаний","Нет показаний",""),"")</f>
        <v/>
      </c>
      <c r="F274" t="str">
        <f>IF(AND(C274&gt;0),SUMIF('ИПУ и ОКПУ'!$A$2:$A$3258,A274,'ИПУ и ОКПУ'!$O$2:$O$3258),"")</f>
        <v/>
      </c>
      <c r="G274">
        <f>VLOOKUP(A274,'Лицевые счета'!$A$2:$K$4570,9,0)</f>
        <v>4</v>
      </c>
      <c r="H274">
        <f>VLOOKUP(A274,'Лицевые счета'!$A$2:$K$4570,10,0)</f>
        <v>35.9</v>
      </c>
      <c r="I274" t="str">
        <f>VLOOKUP(A274,'Лицевые счета'!$A$2:$K$4570,6,0)</f>
        <v>ФЛ</v>
      </c>
      <c r="J274">
        <f>IF(AND(C274=0,I274="ФЛ"),G274*H274,"")</f>
        <v>143.6</v>
      </c>
      <c r="K274" t="str">
        <f>IF(AND(C274&gt;0,E274="Нет показаний",I274="ФЛ"),G274*H274,"")</f>
        <v/>
      </c>
    </row>
    <row r="275" spans="1:11" x14ac:dyDescent="0.25">
      <c r="A275" s="7">
        <v>384358</v>
      </c>
      <c r="B275" s="7">
        <f>VLOOKUP(A275,'Лицевые счета'!$A$1:$K$4570,2,0)</f>
        <v>349578</v>
      </c>
      <c r="C275">
        <f>COUNTIF('ИПУ и ОКПУ'!$A$2:$A$3258,A275)</f>
        <v>1</v>
      </c>
      <c r="D275" t="str">
        <f>IF(C275&gt;0,VLOOKUP(A275,'ИПУ и ОКПУ'!$A$1:$O$3258,9,0),"")</f>
        <v>Одноставочный</v>
      </c>
      <c r="E275" t="str">
        <f>IF(C275&gt;0,IF(VLOOKUP(A275,'ИПУ и ОКПУ'!$A$1:$O$3258,14,0)="Нет показаний","Нет показаний",""),"")</f>
        <v/>
      </c>
      <c r="F275">
        <f>IF(AND(C275&gt;0),SUMIF('ИПУ и ОКПУ'!$A$2:$A$3258,A275,'ИПУ и ОКПУ'!$O$2:$O$3258),"")</f>
        <v>536</v>
      </c>
      <c r="G275">
        <f>VLOOKUP(A275,'Лицевые счета'!$A$2:$K$4570,9,0)</f>
        <v>4</v>
      </c>
      <c r="H275">
        <f>VLOOKUP(A275,'Лицевые счета'!$A$2:$K$4570,10,0)</f>
        <v>52.4</v>
      </c>
      <c r="I275" t="str">
        <f>VLOOKUP(A275,'Лицевые счета'!$A$2:$K$4570,6,0)</f>
        <v>ФЛ</v>
      </c>
      <c r="J275" t="str">
        <f>IF(AND(C275=0,I275="ФЛ"),G275*H275,"")</f>
        <v/>
      </c>
      <c r="K275" t="str">
        <f>IF(AND(C275&gt;0,E275="Нет показаний",I275="ФЛ"),G275*H275,"")</f>
        <v/>
      </c>
    </row>
    <row r="276" spans="1:11" x14ac:dyDescent="0.25">
      <c r="A276" s="7">
        <v>398964</v>
      </c>
      <c r="B276" s="7">
        <f>VLOOKUP(A276,'Лицевые счета'!$A$1:$K$4570,2,0)</f>
        <v>349628</v>
      </c>
      <c r="C276">
        <f>COUNTIF('ИПУ и ОКПУ'!$A$2:$A$3258,A276)</f>
        <v>1</v>
      </c>
      <c r="D276" t="str">
        <f>IF(C276&gt;0,VLOOKUP(A276,'ИПУ и ОКПУ'!$A$1:$O$3258,9,0),"")</f>
        <v>Одноставочный</v>
      </c>
      <c r="E276" t="str">
        <f>IF(C276&gt;0,IF(VLOOKUP(A276,'ИПУ и ОКПУ'!$A$1:$O$3258,14,0)="Нет показаний","Нет показаний",""),"")</f>
        <v>Нет показаний</v>
      </c>
      <c r="F276">
        <f>IF(AND(C276&gt;0),SUMIF('ИПУ и ОКПУ'!$A$2:$A$3258,A276,'ИПУ и ОКПУ'!$O$2:$O$3258),"")</f>
        <v>0</v>
      </c>
      <c r="G276">
        <f>VLOOKUP(A276,'Лицевые счета'!$A$2:$K$4570,9,0)</f>
        <v>4</v>
      </c>
      <c r="H276">
        <f>VLOOKUP(A276,'Лицевые счета'!$A$2:$K$4570,10,0)</f>
        <v>52.4</v>
      </c>
      <c r="I276" t="str">
        <f>VLOOKUP(A276,'Лицевые счета'!$A$2:$K$4570,6,0)</f>
        <v>ФЛ</v>
      </c>
      <c r="J276" t="str">
        <f>IF(AND(C276=0,I276="ФЛ"),G276*H276,"")</f>
        <v/>
      </c>
      <c r="K276">
        <f>IF(AND(C276&gt;0,E276="Нет показаний",I276="ФЛ"),G276*H276,"")</f>
        <v>209.6</v>
      </c>
    </row>
    <row r="277" spans="1:11" x14ac:dyDescent="0.25">
      <c r="A277" s="7">
        <v>399179</v>
      </c>
      <c r="B277" s="7">
        <f>VLOOKUP(A277,'Лицевые счета'!$A$1:$K$4570,2,0)</f>
        <v>349628</v>
      </c>
      <c r="C277">
        <f>COUNTIF('ИПУ и ОКПУ'!$A$2:$A$3258,A277)</f>
        <v>1</v>
      </c>
      <c r="D277" t="str">
        <f>IF(C277&gt;0,VLOOKUP(A277,'ИПУ и ОКПУ'!$A$1:$O$3258,9,0),"")</f>
        <v>Одноставочный</v>
      </c>
      <c r="E277" t="str">
        <f>IF(C277&gt;0,IF(VLOOKUP(A277,'ИПУ и ОКПУ'!$A$1:$O$3258,14,0)="Нет показаний","Нет показаний",""),"")</f>
        <v/>
      </c>
      <c r="F277">
        <f>IF(AND(C277&gt;0),SUMIF('ИПУ и ОКПУ'!$A$2:$A$3258,A277,'ИПУ и ОКПУ'!$O$2:$O$3258),"")</f>
        <v>139</v>
      </c>
      <c r="G277">
        <f>VLOOKUP(A277,'Лицевые счета'!$A$2:$K$4570,9,0)</f>
        <v>4</v>
      </c>
      <c r="H277">
        <f>VLOOKUP(A277,'Лицевые счета'!$A$2:$K$4570,10,0)</f>
        <v>52.4</v>
      </c>
      <c r="I277" t="str">
        <f>VLOOKUP(A277,'Лицевые счета'!$A$2:$K$4570,6,0)</f>
        <v>ФЛ</v>
      </c>
      <c r="J277" t="str">
        <f>IF(AND(C277=0,I277="ФЛ"),G277*H277,"")</f>
        <v/>
      </c>
      <c r="K277" t="str">
        <f>IF(AND(C277&gt;0,E277="Нет показаний",I277="ФЛ"),G277*H277,"")</f>
        <v/>
      </c>
    </row>
    <row r="278" spans="1:11" x14ac:dyDescent="0.25">
      <c r="A278" s="7">
        <v>399186</v>
      </c>
      <c r="B278" s="7">
        <f>VLOOKUP(A278,'Лицевые счета'!$A$1:$K$4570,2,0)</f>
        <v>349628</v>
      </c>
      <c r="C278">
        <f>COUNTIF('ИПУ и ОКПУ'!$A$2:$A$3258,A278)</f>
        <v>1</v>
      </c>
      <c r="D278" t="str">
        <f>IF(C278&gt;0,VLOOKUP(A278,'ИПУ и ОКПУ'!$A$1:$O$3258,9,0),"")</f>
        <v>Одноставочный</v>
      </c>
      <c r="E278" t="str">
        <f>IF(C278&gt;0,IF(VLOOKUP(A278,'ИПУ и ОКПУ'!$A$1:$O$3258,14,0)="Нет показаний","Нет показаний",""),"")</f>
        <v/>
      </c>
      <c r="F278">
        <f>IF(AND(C278&gt;0),SUMIF('ИПУ и ОКПУ'!$A$2:$A$3258,A278,'ИПУ и ОКПУ'!$O$2:$O$3258),"")</f>
        <v>355</v>
      </c>
      <c r="G278">
        <f>VLOOKUP(A278,'Лицевые счета'!$A$2:$K$4570,9,0)</f>
        <v>4</v>
      </c>
      <c r="H278">
        <f>VLOOKUP(A278,'Лицевые счета'!$A$2:$K$4570,10,0)</f>
        <v>46.3</v>
      </c>
      <c r="I278" t="str">
        <f>VLOOKUP(A278,'Лицевые счета'!$A$2:$K$4570,6,0)</f>
        <v>ФЛ</v>
      </c>
      <c r="J278" t="str">
        <f>IF(AND(C278=0,I278="ФЛ"),G278*H278,"")</f>
        <v/>
      </c>
      <c r="K278" t="str">
        <f>IF(AND(C278&gt;0,E278="Нет показаний",I278="ФЛ"),G278*H278,"")</f>
        <v/>
      </c>
    </row>
    <row r="279" spans="1:11" x14ac:dyDescent="0.25">
      <c r="A279" s="7">
        <v>400171</v>
      </c>
      <c r="B279" s="7">
        <f>VLOOKUP(A279,'Лицевые счета'!$A$1:$K$4570,2,0)</f>
        <v>349561</v>
      </c>
      <c r="C279">
        <f>COUNTIF('ИПУ и ОКПУ'!$A$2:$A$3258,A279)</f>
        <v>1</v>
      </c>
      <c r="D279" t="str">
        <f>IF(C279&gt;0,VLOOKUP(A279,'ИПУ и ОКПУ'!$A$1:$O$3258,9,0),"")</f>
        <v>Одноставочный</v>
      </c>
      <c r="E279" t="str">
        <f>IF(C279&gt;0,IF(VLOOKUP(A279,'ИПУ и ОКПУ'!$A$1:$O$3258,14,0)="Нет показаний","Нет показаний",""),"")</f>
        <v/>
      </c>
      <c r="F279">
        <f>IF(AND(C279&gt;0),SUMIF('ИПУ и ОКПУ'!$A$2:$A$3258,A279,'ИПУ и ОКПУ'!$O$2:$O$3258),"")</f>
        <v>31.25</v>
      </c>
      <c r="G279">
        <f>VLOOKUP(A279,'Лицевые счета'!$A$2:$K$4570,9,0)</f>
        <v>4</v>
      </c>
      <c r="H279">
        <f>VLOOKUP(A279,'Лицевые счета'!$A$2:$K$4570,10,0)</f>
        <v>52.4</v>
      </c>
      <c r="I279" t="str">
        <f>VLOOKUP(A279,'Лицевые счета'!$A$2:$K$4570,6,0)</f>
        <v>ФЛ</v>
      </c>
      <c r="J279" t="str">
        <f>IF(AND(C279=0,I279="ФЛ"),G279*H279,"")</f>
        <v/>
      </c>
      <c r="K279" t="str">
        <f>IF(AND(C279&gt;0,E279="Нет показаний",I279="ФЛ"),G279*H279,"")</f>
        <v/>
      </c>
    </row>
    <row r="280" spans="1:11" x14ac:dyDescent="0.25">
      <c r="A280" s="7">
        <v>400488</v>
      </c>
      <c r="B280" s="7">
        <f>VLOOKUP(A280,'Лицевые счета'!$A$1:$K$4570,2,0)</f>
        <v>349561</v>
      </c>
      <c r="C280">
        <f>COUNTIF('ИПУ и ОКПУ'!$A$2:$A$3258,A280)</f>
        <v>0</v>
      </c>
      <c r="D280" t="str">
        <f>IF(C280&gt;0,VLOOKUP(A280,'ИПУ и ОКПУ'!$A$1:$O$3258,9,0),"")</f>
        <v/>
      </c>
      <c r="E280" t="str">
        <f>IF(C280&gt;0,IF(VLOOKUP(A280,'ИПУ и ОКПУ'!$A$1:$O$3258,14,0)="Нет показаний","Нет показаний",""),"")</f>
        <v/>
      </c>
      <c r="F280" t="str">
        <f>IF(AND(C280&gt;0),SUMIF('ИПУ и ОКПУ'!$A$2:$A$3258,A280,'ИПУ и ОКПУ'!$O$2:$O$3258),"")</f>
        <v/>
      </c>
      <c r="G280">
        <f>VLOOKUP(A280,'Лицевые счета'!$A$2:$K$4570,9,0)</f>
        <v>4</v>
      </c>
      <c r="H280">
        <f>VLOOKUP(A280,'Лицевые счета'!$A$2:$K$4570,10,0)</f>
        <v>35.9</v>
      </c>
      <c r="I280" t="str">
        <f>VLOOKUP(A280,'Лицевые счета'!$A$2:$K$4570,6,0)</f>
        <v>ФЛ</v>
      </c>
      <c r="J280">
        <f>IF(AND(C280=0,I280="ФЛ"),G280*H280,"")</f>
        <v>143.6</v>
      </c>
      <c r="K280" t="str">
        <f>IF(AND(C280&gt;0,E280="Нет показаний",I280="ФЛ"),G280*H280,"")</f>
        <v/>
      </c>
    </row>
    <row r="281" spans="1:11" x14ac:dyDescent="0.25">
      <c r="A281" s="7">
        <v>400489</v>
      </c>
      <c r="B281" s="7">
        <f>VLOOKUP(A281,'Лицевые счета'!$A$1:$K$4570,2,0)</f>
        <v>349561</v>
      </c>
      <c r="C281">
        <f>COUNTIF('ИПУ и ОКПУ'!$A$2:$A$3258,A281)</f>
        <v>0</v>
      </c>
      <c r="D281" t="str">
        <f>IF(C281&gt;0,VLOOKUP(A281,'ИПУ и ОКПУ'!$A$1:$O$3258,9,0),"")</f>
        <v/>
      </c>
      <c r="E281" t="str">
        <f>IF(C281&gt;0,IF(VLOOKUP(A281,'ИПУ и ОКПУ'!$A$1:$O$3258,14,0)="Нет показаний","Нет показаний",""),"")</f>
        <v/>
      </c>
      <c r="F281" t="str">
        <f>IF(AND(C281&gt;0),SUMIF('ИПУ и ОКПУ'!$A$2:$A$3258,A281,'ИПУ и ОКПУ'!$O$2:$O$3258),"")</f>
        <v/>
      </c>
      <c r="G281">
        <f>VLOOKUP(A281,'Лицевые счета'!$A$2:$K$4570,9,0)</f>
        <v>4</v>
      </c>
      <c r="H281">
        <f>VLOOKUP(A281,'Лицевые счета'!$A$2:$K$4570,10,0)</f>
        <v>35.9</v>
      </c>
      <c r="I281" t="str">
        <f>VLOOKUP(A281,'Лицевые счета'!$A$2:$K$4570,6,0)</f>
        <v>ФЛ</v>
      </c>
      <c r="J281">
        <f>IF(AND(C281=0,I281="ФЛ"),G281*H281,"")</f>
        <v>143.6</v>
      </c>
      <c r="K281" t="str">
        <f>IF(AND(C281&gt;0,E281="Нет показаний",I281="ФЛ"),G281*H281,"")</f>
        <v/>
      </c>
    </row>
    <row r="282" spans="1:11" x14ac:dyDescent="0.25">
      <c r="A282" s="7">
        <v>400860</v>
      </c>
      <c r="B282" s="7">
        <f>VLOOKUP(A282,'Лицевые счета'!$A$1:$K$4570,2,0)</f>
        <v>349561</v>
      </c>
      <c r="C282">
        <f>COUNTIF('ИПУ и ОКПУ'!$A$2:$A$3258,A282)</f>
        <v>0</v>
      </c>
      <c r="D282" t="str">
        <f>IF(C282&gt;0,VLOOKUP(A282,'ИПУ и ОКПУ'!$A$1:$O$3258,9,0),"")</f>
        <v/>
      </c>
      <c r="E282" t="str">
        <f>IF(C282&gt;0,IF(VLOOKUP(A282,'ИПУ и ОКПУ'!$A$1:$O$3258,14,0)="Нет показаний","Нет показаний",""),"")</f>
        <v/>
      </c>
      <c r="F282" t="str">
        <f>IF(AND(C282&gt;0),SUMIF('ИПУ и ОКПУ'!$A$2:$A$3258,A282,'ИПУ и ОКПУ'!$O$2:$O$3258),"")</f>
        <v/>
      </c>
      <c r="G282">
        <f>VLOOKUP(A282,'Лицевые счета'!$A$2:$K$4570,9,0)</f>
        <v>4</v>
      </c>
      <c r="H282">
        <f>VLOOKUP(A282,'Лицевые счета'!$A$2:$K$4570,10,0)</f>
        <v>35.9</v>
      </c>
      <c r="I282" t="str">
        <f>VLOOKUP(A282,'Лицевые счета'!$A$2:$K$4570,6,0)</f>
        <v>ФЛ</v>
      </c>
      <c r="J282">
        <f>IF(AND(C282=0,I282="ФЛ"),G282*H282,"")</f>
        <v>143.6</v>
      </c>
      <c r="K282" t="str">
        <f>IF(AND(C282&gt;0,E282="Нет показаний",I282="ФЛ"),G282*H282,"")</f>
        <v/>
      </c>
    </row>
    <row r="283" spans="1:11" x14ac:dyDescent="0.25">
      <c r="A283" s="7">
        <v>406514</v>
      </c>
      <c r="B283" s="7">
        <f>VLOOKUP(A283,'Лицевые счета'!$A$1:$K$4570,2,0)</f>
        <v>349683</v>
      </c>
      <c r="C283">
        <f>COUNTIF('ИПУ и ОКПУ'!$A$2:$A$3258,A283)</f>
        <v>1</v>
      </c>
      <c r="D283" t="str">
        <f>IF(C283&gt;0,VLOOKUP(A283,'ИПУ и ОКПУ'!$A$1:$O$3258,9,0),"")</f>
        <v>Одноставочный</v>
      </c>
      <c r="E283" t="str">
        <f>IF(C283&gt;0,IF(VLOOKUP(A283,'ИПУ и ОКПУ'!$A$1:$O$3258,14,0)="Нет показаний","Нет показаний",""),"")</f>
        <v>Нет показаний</v>
      </c>
      <c r="F283">
        <f>IF(AND(C283&gt;0),SUMIF('ИПУ и ОКПУ'!$A$2:$A$3258,A283,'ИПУ и ОКПУ'!$O$2:$O$3258),"")</f>
        <v>0</v>
      </c>
      <c r="G283">
        <f>VLOOKUP(A283,'Лицевые счета'!$A$2:$K$4570,9,0)</f>
        <v>4</v>
      </c>
      <c r="H283">
        <f>VLOOKUP(A283,'Лицевые счета'!$A$2:$K$4570,10,0)</f>
        <v>52.4</v>
      </c>
      <c r="I283" t="str">
        <f>VLOOKUP(A283,'Лицевые счета'!$A$2:$K$4570,6,0)</f>
        <v>ФЛ</v>
      </c>
      <c r="J283" t="str">
        <f>IF(AND(C283=0,I283="ФЛ"),G283*H283,"")</f>
        <v/>
      </c>
      <c r="K283">
        <f>IF(AND(C283&gt;0,E283="Нет показаний",I283="ФЛ"),G283*H283,"")</f>
        <v>209.6</v>
      </c>
    </row>
    <row r="284" spans="1:11" x14ac:dyDescent="0.25">
      <c r="A284" s="7">
        <v>425533</v>
      </c>
      <c r="B284" s="7">
        <f>VLOOKUP(A284,'Лицевые счета'!$A$1:$K$4570,2,0)</f>
        <v>425334</v>
      </c>
      <c r="C284">
        <f>COUNTIF('ИПУ и ОКПУ'!$A$2:$A$3258,A284)</f>
        <v>1</v>
      </c>
      <c r="D284" t="str">
        <f>IF(C284&gt;0,VLOOKUP(A284,'ИПУ и ОКПУ'!$A$1:$O$3258,9,0),"")</f>
        <v>Одноставочный</v>
      </c>
      <c r="E284" t="str">
        <f>IF(C284&gt;0,IF(VLOOKUP(A284,'ИПУ и ОКПУ'!$A$1:$O$3258,14,0)="Нет показаний","Нет показаний",""),"")</f>
        <v>Нет показаний</v>
      </c>
      <c r="F284">
        <f>IF(AND(C284&gt;0),SUMIF('ИПУ и ОКПУ'!$A$2:$A$3258,A284,'ИПУ и ОКПУ'!$O$2:$O$3258),"")</f>
        <v>0</v>
      </c>
      <c r="G284">
        <f>VLOOKUP(A284,'Лицевые счета'!$A$2:$K$4570,9,0)</f>
        <v>4</v>
      </c>
      <c r="H284">
        <f>VLOOKUP(A284,'Лицевые счета'!$A$2:$K$4570,10,0)</f>
        <v>46.3</v>
      </c>
      <c r="I284" t="str">
        <f>VLOOKUP(A284,'Лицевые счета'!$A$2:$K$4570,6,0)</f>
        <v>ФЛ</v>
      </c>
      <c r="J284" t="str">
        <f>IF(AND(C284=0,I284="ФЛ"),G284*H284,"")</f>
        <v/>
      </c>
      <c r="K284">
        <f>IF(AND(C284&gt;0,E284="Нет показаний",I284="ФЛ"),G284*H284,"")</f>
        <v>185.2</v>
      </c>
    </row>
    <row r="285" spans="1:11" x14ac:dyDescent="0.25">
      <c r="A285" s="7">
        <v>425535</v>
      </c>
      <c r="B285" s="7">
        <f>VLOOKUP(A285,'Лицевые счета'!$A$1:$K$4570,2,0)</f>
        <v>425334</v>
      </c>
      <c r="C285">
        <f>COUNTIF('ИПУ и ОКПУ'!$A$2:$A$3258,A285)</f>
        <v>1</v>
      </c>
      <c r="D285" t="str">
        <f>IF(C285&gt;0,VLOOKUP(A285,'ИПУ и ОКПУ'!$A$1:$O$3258,9,0),"")</f>
        <v>Одноставочный</v>
      </c>
      <c r="E285" t="str">
        <f>IF(C285&gt;0,IF(VLOOKUP(A285,'ИПУ и ОКПУ'!$A$1:$O$3258,14,0)="Нет показаний","Нет показаний",""),"")</f>
        <v>Нет показаний</v>
      </c>
      <c r="F285">
        <f>IF(AND(C285&gt;0),SUMIF('ИПУ и ОКПУ'!$A$2:$A$3258,A285,'ИПУ и ОКПУ'!$O$2:$O$3258),"")</f>
        <v>0</v>
      </c>
      <c r="G285">
        <f>VLOOKUP(A285,'Лицевые счета'!$A$2:$K$4570,9,0)</f>
        <v>4</v>
      </c>
      <c r="H285">
        <f>VLOOKUP(A285,'Лицевые счета'!$A$2:$K$4570,10,0)</f>
        <v>46.3</v>
      </c>
      <c r="I285" t="str">
        <f>VLOOKUP(A285,'Лицевые счета'!$A$2:$K$4570,6,0)</f>
        <v>ФЛ</v>
      </c>
      <c r="J285" t="str">
        <f>IF(AND(C285=0,I285="ФЛ"),G285*H285,"")</f>
        <v/>
      </c>
      <c r="K285">
        <f>IF(AND(C285&gt;0,E285="Нет показаний",I285="ФЛ"),G285*H285,"")</f>
        <v>185.2</v>
      </c>
    </row>
    <row r="286" spans="1:11" x14ac:dyDescent="0.25">
      <c r="A286" s="7">
        <v>425562</v>
      </c>
      <c r="B286" s="7">
        <f>VLOOKUP(A286,'Лицевые счета'!$A$1:$K$4570,2,0)</f>
        <v>425334</v>
      </c>
      <c r="C286">
        <f>COUNTIF('ИПУ и ОКПУ'!$A$2:$A$3258,A286)</f>
        <v>1</v>
      </c>
      <c r="D286" t="str">
        <f>IF(C286&gt;0,VLOOKUP(A286,'ИПУ и ОКПУ'!$A$1:$O$3258,9,0),"")</f>
        <v>Одноставочный</v>
      </c>
      <c r="E286" t="str">
        <f>IF(C286&gt;0,IF(VLOOKUP(A286,'ИПУ и ОКПУ'!$A$1:$O$3258,14,0)="Нет показаний","Нет показаний",""),"")</f>
        <v/>
      </c>
      <c r="F286">
        <f>IF(AND(C286&gt;0),SUMIF('ИПУ и ОКПУ'!$A$2:$A$3258,A286,'ИПУ и ОКПУ'!$O$2:$O$3258),"")</f>
        <v>419</v>
      </c>
      <c r="G286">
        <f>VLOOKUP(A286,'Лицевые счета'!$A$2:$K$4570,9,0)</f>
        <v>4</v>
      </c>
      <c r="H286">
        <f>VLOOKUP(A286,'Лицевые счета'!$A$2:$K$4570,10,0)</f>
        <v>46.3</v>
      </c>
      <c r="I286" t="str">
        <f>VLOOKUP(A286,'Лицевые счета'!$A$2:$K$4570,6,0)</f>
        <v>ФЛ</v>
      </c>
      <c r="J286" t="str">
        <f>IF(AND(C286=0,I286="ФЛ"),G286*H286,"")</f>
        <v/>
      </c>
      <c r="K286" t="str">
        <f>IF(AND(C286&gt;0,E286="Нет показаний",I286="ФЛ"),G286*H286,"")</f>
        <v/>
      </c>
    </row>
    <row r="287" spans="1:11" x14ac:dyDescent="0.25">
      <c r="A287" s="7">
        <v>426353</v>
      </c>
      <c r="B287" s="7">
        <f>VLOOKUP(A287,'Лицевые счета'!$A$1:$K$4570,2,0)</f>
        <v>425358</v>
      </c>
      <c r="C287">
        <f>COUNTIF('ИПУ и ОКПУ'!$A$2:$A$3258,A287)</f>
        <v>1</v>
      </c>
      <c r="D287" t="str">
        <f>IF(C287&gt;0,VLOOKUP(A287,'ИПУ и ОКПУ'!$A$1:$O$3258,9,0),"")</f>
        <v>Одноставочный</v>
      </c>
      <c r="E287" t="str">
        <f>IF(C287&gt;0,IF(VLOOKUP(A287,'ИПУ и ОКПУ'!$A$1:$O$3258,14,0)="Нет показаний","Нет показаний",""),"")</f>
        <v>Нет показаний</v>
      </c>
      <c r="F287">
        <f>IF(AND(C287&gt;0),SUMIF('ИПУ и ОКПУ'!$A$2:$A$3258,A287,'ИПУ и ОКПУ'!$O$2:$O$3258),"")</f>
        <v>0</v>
      </c>
      <c r="G287">
        <f>VLOOKUP(A287,'Лицевые счета'!$A$2:$K$4570,9,0)</f>
        <v>4</v>
      </c>
      <c r="H287">
        <f>VLOOKUP(A287,'Лицевые счета'!$A$2:$K$4570,10,0)</f>
        <v>46.3</v>
      </c>
      <c r="I287" t="str">
        <f>VLOOKUP(A287,'Лицевые счета'!$A$2:$K$4570,6,0)</f>
        <v>ФЛ</v>
      </c>
      <c r="J287" t="str">
        <f>IF(AND(C287=0,I287="ФЛ"),G287*H287,"")</f>
        <v/>
      </c>
      <c r="K287">
        <f>IF(AND(C287&gt;0,E287="Нет показаний",I287="ФЛ"),G287*H287,"")</f>
        <v>185.2</v>
      </c>
    </row>
    <row r="288" spans="1:11" x14ac:dyDescent="0.25">
      <c r="A288" s="7">
        <v>426368</v>
      </c>
      <c r="B288" s="7">
        <f>VLOOKUP(A288,'Лицевые счета'!$A$1:$K$4570,2,0)</f>
        <v>425358</v>
      </c>
      <c r="C288">
        <f>COUNTIF('ИПУ и ОКПУ'!$A$2:$A$3258,A288)</f>
        <v>1</v>
      </c>
      <c r="D288" t="str">
        <f>IF(C288&gt;0,VLOOKUP(A288,'ИПУ и ОКПУ'!$A$1:$O$3258,9,0),"")</f>
        <v>Одноставочный</v>
      </c>
      <c r="E288" t="str">
        <f>IF(C288&gt;0,IF(VLOOKUP(A288,'ИПУ и ОКПУ'!$A$1:$O$3258,14,0)="Нет показаний","Нет показаний",""),"")</f>
        <v/>
      </c>
      <c r="F288">
        <f>IF(AND(C288&gt;0),SUMIF('ИПУ и ОКПУ'!$A$2:$A$3258,A288,'ИПУ и ОКПУ'!$O$2:$O$3258),"")</f>
        <v>60</v>
      </c>
      <c r="G288">
        <f>VLOOKUP(A288,'Лицевые счета'!$A$2:$K$4570,9,0)</f>
        <v>4</v>
      </c>
      <c r="H288">
        <f>VLOOKUP(A288,'Лицевые счета'!$A$2:$K$4570,10,0)</f>
        <v>46.3</v>
      </c>
      <c r="I288" t="str">
        <f>VLOOKUP(A288,'Лицевые счета'!$A$2:$K$4570,6,0)</f>
        <v>ФЛ</v>
      </c>
      <c r="J288" t="str">
        <f>IF(AND(C288=0,I288="ФЛ"),G288*H288,"")</f>
        <v/>
      </c>
      <c r="K288" t="str">
        <f>IF(AND(C288&gt;0,E288="Нет показаний",I288="ФЛ"),G288*H288,"")</f>
        <v/>
      </c>
    </row>
    <row r="289" spans="1:11" x14ac:dyDescent="0.25">
      <c r="A289" s="7">
        <v>426480</v>
      </c>
      <c r="B289" s="7">
        <f>VLOOKUP(A289,'Лицевые счета'!$A$1:$K$4570,2,0)</f>
        <v>425364</v>
      </c>
      <c r="C289">
        <f>COUNTIF('ИПУ и ОКПУ'!$A$2:$A$3258,A289)</f>
        <v>1</v>
      </c>
      <c r="D289" t="str">
        <f>IF(C289&gt;0,VLOOKUP(A289,'ИПУ и ОКПУ'!$A$1:$O$3258,9,0),"")</f>
        <v>Одноставочный</v>
      </c>
      <c r="E289" t="str">
        <f>IF(C289&gt;0,IF(VLOOKUP(A289,'ИПУ и ОКПУ'!$A$1:$O$3258,14,0)="Нет показаний","Нет показаний",""),"")</f>
        <v/>
      </c>
      <c r="F289">
        <f>IF(AND(C289&gt;0),SUMIF('ИПУ и ОКПУ'!$A$2:$A$3258,A289,'ИПУ и ОКПУ'!$O$2:$O$3258),"")</f>
        <v>369</v>
      </c>
      <c r="G289">
        <f>VLOOKUP(A289,'Лицевые счета'!$A$2:$K$4570,9,0)</f>
        <v>4</v>
      </c>
      <c r="H289">
        <f>VLOOKUP(A289,'Лицевые счета'!$A$2:$K$4570,10,0)</f>
        <v>46.3</v>
      </c>
      <c r="I289" t="str">
        <f>VLOOKUP(A289,'Лицевые счета'!$A$2:$K$4570,6,0)</f>
        <v>ФЛ</v>
      </c>
      <c r="J289" t="str">
        <f>IF(AND(C289=0,I289="ФЛ"),G289*H289,"")</f>
        <v/>
      </c>
      <c r="K289" t="str">
        <f>IF(AND(C289&gt;0,E289="Нет показаний",I289="ФЛ"),G289*H289,"")</f>
        <v/>
      </c>
    </row>
    <row r="290" spans="1:11" x14ac:dyDescent="0.25">
      <c r="A290" s="7">
        <v>431661</v>
      </c>
      <c r="B290" s="7">
        <f>VLOOKUP(A290,'Лицевые счета'!$A$1:$K$4570,2,0)</f>
        <v>431274</v>
      </c>
      <c r="C290">
        <f>COUNTIF('ИПУ и ОКПУ'!$A$2:$A$3258,A290)</f>
        <v>1</v>
      </c>
      <c r="D290" t="str">
        <f>IF(C290&gt;0,VLOOKUP(A290,'ИПУ и ОКПУ'!$A$1:$O$3258,9,0),"")</f>
        <v>Одноставочный</v>
      </c>
      <c r="E290" t="str">
        <f>IF(C290&gt;0,IF(VLOOKUP(A290,'ИПУ и ОКПУ'!$A$1:$O$3258,14,0)="Нет показаний","Нет показаний",""),"")</f>
        <v/>
      </c>
      <c r="F290">
        <f>IF(AND(C290&gt;0),SUMIF('ИПУ и ОКПУ'!$A$2:$A$3258,A290,'ИПУ и ОКПУ'!$O$2:$O$3258),"")</f>
        <v>124.5</v>
      </c>
      <c r="G290">
        <f>VLOOKUP(A290,'Лицевые счета'!$A$2:$K$4570,9,0)</f>
        <v>4</v>
      </c>
      <c r="H290">
        <f>VLOOKUP(A290,'Лицевые счета'!$A$2:$K$4570,10,0)</f>
        <v>35.9</v>
      </c>
      <c r="I290" t="str">
        <f>VLOOKUP(A290,'Лицевые счета'!$A$2:$K$4570,6,0)</f>
        <v>ФЛ</v>
      </c>
      <c r="J290" t="str">
        <f>IF(AND(C290=0,I290="ФЛ"),G290*H290,"")</f>
        <v/>
      </c>
      <c r="K290" t="str">
        <f>IF(AND(C290&gt;0,E290="Нет показаний",I290="ФЛ"),G290*H290,"")</f>
        <v/>
      </c>
    </row>
    <row r="291" spans="1:11" x14ac:dyDescent="0.25">
      <c r="A291" s="7">
        <v>431669</v>
      </c>
      <c r="B291" s="7">
        <f>VLOOKUP(A291,'Лицевые счета'!$A$1:$K$4570,2,0)</f>
        <v>431274</v>
      </c>
      <c r="C291">
        <f>COUNTIF('ИПУ и ОКПУ'!$A$2:$A$3258,A291)</f>
        <v>1</v>
      </c>
      <c r="D291" t="str">
        <f>IF(C291&gt;0,VLOOKUP(A291,'ИПУ и ОКПУ'!$A$1:$O$3258,9,0),"")</f>
        <v>Одноставочный</v>
      </c>
      <c r="E291" t="str">
        <f>IF(C291&gt;0,IF(VLOOKUP(A291,'ИПУ и ОКПУ'!$A$1:$O$3258,14,0)="Нет показаний","Нет показаний",""),"")</f>
        <v/>
      </c>
      <c r="F291">
        <f>IF(AND(C291&gt;0),SUMIF('ИПУ и ОКПУ'!$A$2:$A$3258,A291,'ИПУ и ОКПУ'!$O$2:$O$3258),"")</f>
        <v>296</v>
      </c>
      <c r="G291">
        <f>VLOOKUP(A291,'Лицевые счета'!$A$2:$K$4570,9,0)</f>
        <v>4</v>
      </c>
      <c r="H291">
        <f>VLOOKUP(A291,'Лицевые счета'!$A$2:$K$4570,10,0)</f>
        <v>46.3</v>
      </c>
      <c r="I291" t="str">
        <f>VLOOKUP(A291,'Лицевые счета'!$A$2:$K$4570,6,0)</f>
        <v>ФЛ</v>
      </c>
      <c r="J291" t="str">
        <f>IF(AND(C291=0,I291="ФЛ"),G291*H291,"")</f>
        <v/>
      </c>
      <c r="K291" t="str">
        <f>IF(AND(C291&gt;0,E291="Нет показаний",I291="ФЛ"),G291*H291,"")</f>
        <v/>
      </c>
    </row>
    <row r="292" spans="1:11" x14ac:dyDescent="0.25">
      <c r="A292" s="7">
        <v>431735</v>
      </c>
      <c r="B292" s="7">
        <f>VLOOKUP(A292,'Лицевые счета'!$A$1:$K$4570,2,0)</f>
        <v>431277</v>
      </c>
      <c r="C292">
        <f>COUNTIF('ИПУ и ОКПУ'!$A$2:$A$3258,A292)</f>
        <v>1</v>
      </c>
      <c r="D292" t="str">
        <f>IF(C292&gt;0,VLOOKUP(A292,'ИПУ и ОКПУ'!$A$1:$O$3258,9,0),"")</f>
        <v>Одноставочный</v>
      </c>
      <c r="E292" t="str">
        <f>IF(C292&gt;0,IF(VLOOKUP(A292,'ИПУ и ОКПУ'!$A$1:$O$3258,14,0)="Нет показаний","Нет показаний",""),"")</f>
        <v/>
      </c>
      <c r="F292">
        <f>IF(AND(C292&gt;0),SUMIF('ИПУ и ОКПУ'!$A$2:$A$3258,A292,'ИПУ и ОКПУ'!$O$2:$O$3258),"")</f>
        <v>0</v>
      </c>
      <c r="G292">
        <f>VLOOKUP(A292,'Лицевые счета'!$A$2:$K$4570,9,0)</f>
        <v>4</v>
      </c>
      <c r="H292">
        <f>VLOOKUP(A292,'Лицевые счета'!$A$2:$K$4570,10,0)</f>
        <v>46.3</v>
      </c>
      <c r="I292" t="str">
        <f>VLOOKUP(A292,'Лицевые счета'!$A$2:$K$4570,6,0)</f>
        <v>ФЛ</v>
      </c>
      <c r="J292" t="str">
        <f>IF(AND(C292=0,I292="ФЛ"),G292*H292,"")</f>
        <v/>
      </c>
      <c r="K292" t="str">
        <f>IF(AND(C292&gt;0,E292="Нет показаний",I292="ФЛ"),G292*H292,"")</f>
        <v/>
      </c>
    </row>
    <row r="293" spans="1:11" x14ac:dyDescent="0.25">
      <c r="A293" s="7">
        <v>431740</v>
      </c>
      <c r="B293" s="7">
        <f>VLOOKUP(A293,'Лицевые счета'!$A$1:$K$4570,2,0)</f>
        <v>431277</v>
      </c>
      <c r="C293">
        <f>COUNTIF('ИПУ и ОКПУ'!$A$2:$A$3258,A293)</f>
        <v>1</v>
      </c>
      <c r="D293" t="str">
        <f>IF(C293&gt;0,VLOOKUP(A293,'ИПУ и ОКПУ'!$A$1:$O$3258,9,0),"")</f>
        <v>Одноставочный</v>
      </c>
      <c r="E293" t="str">
        <f>IF(C293&gt;0,IF(VLOOKUP(A293,'ИПУ и ОКПУ'!$A$1:$O$3258,14,0)="Нет показаний","Нет показаний",""),"")</f>
        <v/>
      </c>
      <c r="F293">
        <f>IF(AND(C293&gt;0),SUMIF('ИПУ и ОКПУ'!$A$2:$A$3258,A293,'ИПУ и ОКПУ'!$O$2:$O$3258),"")</f>
        <v>161</v>
      </c>
      <c r="G293">
        <f>VLOOKUP(A293,'Лицевые счета'!$A$2:$K$4570,9,0)</f>
        <v>4</v>
      </c>
      <c r="H293">
        <f>VLOOKUP(A293,'Лицевые счета'!$A$2:$K$4570,10,0)</f>
        <v>52.4</v>
      </c>
      <c r="I293" t="str">
        <f>VLOOKUP(A293,'Лицевые счета'!$A$2:$K$4570,6,0)</f>
        <v>ФЛ</v>
      </c>
      <c r="J293" t="str">
        <f>IF(AND(C293=0,I293="ФЛ"),G293*H293,"")</f>
        <v/>
      </c>
      <c r="K293" t="str">
        <f>IF(AND(C293&gt;0,E293="Нет показаний",I293="ФЛ"),G293*H293,"")</f>
        <v/>
      </c>
    </row>
    <row r="294" spans="1:11" x14ac:dyDescent="0.25">
      <c r="A294" s="7">
        <v>431847</v>
      </c>
      <c r="B294" s="7">
        <f>VLOOKUP(A294,'Лицевые счета'!$A$1:$K$4570,2,0)</f>
        <v>431283</v>
      </c>
      <c r="C294">
        <f>COUNTIF('ИПУ и ОКПУ'!$A$2:$A$3258,A294)</f>
        <v>1</v>
      </c>
      <c r="D294" t="str">
        <f>IF(C294&gt;0,VLOOKUP(A294,'ИПУ и ОКПУ'!$A$1:$O$3258,9,0),"")</f>
        <v>Одноставочный</v>
      </c>
      <c r="E294" t="str">
        <f>IF(C294&gt;0,IF(VLOOKUP(A294,'ИПУ и ОКПУ'!$A$1:$O$3258,14,0)="Нет показаний","Нет показаний",""),"")</f>
        <v/>
      </c>
      <c r="F294">
        <f>IF(AND(C294&gt;0),SUMIF('ИПУ и ОКПУ'!$A$2:$A$3258,A294,'ИПУ и ОКПУ'!$O$2:$O$3258),"")</f>
        <v>79</v>
      </c>
      <c r="G294">
        <f>VLOOKUP(A294,'Лицевые счета'!$A$2:$K$4570,9,0)</f>
        <v>4</v>
      </c>
      <c r="H294">
        <f>VLOOKUP(A294,'Лицевые счета'!$A$2:$K$4570,10,0)</f>
        <v>52.4</v>
      </c>
      <c r="I294" t="str">
        <f>VLOOKUP(A294,'Лицевые счета'!$A$2:$K$4570,6,0)</f>
        <v>ФЛ</v>
      </c>
      <c r="J294" t="str">
        <f>IF(AND(C294=0,I294="ФЛ"),G294*H294,"")</f>
        <v/>
      </c>
      <c r="K294" t="str">
        <f>IF(AND(C294&gt;0,E294="Нет показаний",I294="ФЛ"),G294*H294,"")</f>
        <v/>
      </c>
    </row>
    <row r="295" spans="1:11" x14ac:dyDescent="0.25">
      <c r="A295" s="7">
        <v>431906</v>
      </c>
      <c r="B295" s="7">
        <f>VLOOKUP(A295,'Лицевые счета'!$A$1:$K$4570,2,0)</f>
        <v>431288</v>
      </c>
      <c r="C295">
        <f>COUNTIF('ИПУ и ОКПУ'!$A$2:$A$3258,A295)</f>
        <v>1</v>
      </c>
      <c r="D295" t="str">
        <f>IF(C295&gt;0,VLOOKUP(A295,'ИПУ и ОКПУ'!$A$1:$O$3258,9,0),"")</f>
        <v>Одноставочный</v>
      </c>
      <c r="E295" t="str">
        <f>IF(C295&gt;0,IF(VLOOKUP(A295,'ИПУ и ОКПУ'!$A$1:$O$3258,14,0)="Нет показаний","Нет показаний",""),"")</f>
        <v>Нет показаний</v>
      </c>
      <c r="F295">
        <f>IF(AND(C295&gt;0),SUMIF('ИПУ и ОКПУ'!$A$2:$A$3258,A295,'ИПУ и ОКПУ'!$O$2:$O$3258),"")</f>
        <v>0</v>
      </c>
      <c r="G295">
        <f>VLOOKUP(A295,'Лицевые счета'!$A$2:$K$4570,9,0)</f>
        <v>4</v>
      </c>
      <c r="H295">
        <f>VLOOKUP(A295,'Лицевые счета'!$A$2:$K$4570,10,0)</f>
        <v>46.3</v>
      </c>
      <c r="I295" t="str">
        <f>VLOOKUP(A295,'Лицевые счета'!$A$2:$K$4570,6,0)</f>
        <v>ФЛ</v>
      </c>
      <c r="J295" t="str">
        <f>IF(AND(C295=0,I295="ФЛ"),G295*H295,"")</f>
        <v/>
      </c>
      <c r="K295">
        <f>IF(AND(C295&gt;0,E295="Нет показаний",I295="ФЛ"),G295*H295,"")</f>
        <v>185.2</v>
      </c>
    </row>
    <row r="296" spans="1:11" x14ac:dyDescent="0.25">
      <c r="A296" s="7">
        <v>431908</v>
      </c>
      <c r="B296" s="7">
        <f>VLOOKUP(A296,'Лицевые счета'!$A$1:$K$4570,2,0)</f>
        <v>431288</v>
      </c>
      <c r="C296">
        <f>COUNTIF('ИПУ и ОКПУ'!$A$2:$A$3258,A296)</f>
        <v>1</v>
      </c>
      <c r="D296" t="str">
        <f>IF(C296&gt;0,VLOOKUP(A296,'ИПУ и ОКПУ'!$A$1:$O$3258,9,0),"")</f>
        <v>Одноставочный</v>
      </c>
      <c r="E296" t="str">
        <f>IF(C296&gt;0,IF(VLOOKUP(A296,'ИПУ и ОКПУ'!$A$1:$O$3258,14,0)="Нет показаний","Нет показаний",""),"")</f>
        <v/>
      </c>
      <c r="F296">
        <f>IF(AND(C296&gt;0),SUMIF('ИПУ и ОКПУ'!$A$2:$A$3258,A296,'ИПУ и ОКПУ'!$O$2:$O$3258),"")</f>
        <v>20</v>
      </c>
      <c r="G296">
        <f>VLOOKUP(A296,'Лицевые счета'!$A$2:$K$4570,9,0)</f>
        <v>4</v>
      </c>
      <c r="H296">
        <f>VLOOKUP(A296,'Лицевые счета'!$A$2:$K$4570,10,0)</f>
        <v>46.3</v>
      </c>
      <c r="I296" t="str">
        <f>VLOOKUP(A296,'Лицевые счета'!$A$2:$K$4570,6,0)</f>
        <v>ФЛ</v>
      </c>
      <c r="J296" t="str">
        <f>IF(AND(C296=0,I296="ФЛ"),G296*H296,"")</f>
        <v/>
      </c>
      <c r="K296" t="str">
        <f>IF(AND(C296&gt;0,E296="Нет показаний",I296="ФЛ"),G296*H296,"")</f>
        <v/>
      </c>
    </row>
    <row r="297" spans="1:11" x14ac:dyDescent="0.25">
      <c r="A297" s="7">
        <v>431929</v>
      </c>
      <c r="B297" s="7">
        <f>VLOOKUP(A297,'Лицевые счета'!$A$1:$K$4570,2,0)</f>
        <v>431288</v>
      </c>
      <c r="C297">
        <f>COUNTIF('ИПУ и ОКПУ'!$A$2:$A$3258,A297)</f>
        <v>0</v>
      </c>
      <c r="D297" t="str">
        <f>IF(C297&gt;0,VLOOKUP(A297,'ИПУ и ОКПУ'!$A$1:$O$3258,9,0),"")</f>
        <v/>
      </c>
      <c r="E297" t="str">
        <f>IF(C297&gt;0,IF(VLOOKUP(A297,'ИПУ и ОКПУ'!$A$1:$O$3258,14,0)="Нет показаний","Нет показаний",""),"")</f>
        <v/>
      </c>
      <c r="F297" t="str">
        <f>IF(AND(C297&gt;0),SUMIF('ИПУ и ОКПУ'!$A$2:$A$3258,A297,'ИПУ и ОКПУ'!$O$2:$O$3258),"")</f>
        <v/>
      </c>
      <c r="G297">
        <f>VLOOKUP(A297,'Лицевые счета'!$A$2:$K$4570,9,0)</f>
        <v>4</v>
      </c>
      <c r="H297">
        <f>VLOOKUP(A297,'Лицевые счета'!$A$2:$K$4570,10,0)</f>
        <v>35.9</v>
      </c>
      <c r="I297" t="str">
        <f>VLOOKUP(A297,'Лицевые счета'!$A$2:$K$4570,6,0)</f>
        <v>ФЛ</v>
      </c>
      <c r="J297">
        <f>IF(AND(C297=0,I297="ФЛ"),G297*H297,"")</f>
        <v>143.6</v>
      </c>
      <c r="K297" t="str">
        <f>IF(AND(C297&gt;0,E297="Нет показаний",I297="ФЛ"),G297*H297,"")</f>
        <v/>
      </c>
    </row>
    <row r="298" spans="1:11" x14ac:dyDescent="0.25">
      <c r="A298" s="7">
        <v>432046</v>
      </c>
      <c r="B298" s="7">
        <f>VLOOKUP(A298,'Лицевые счета'!$A$1:$K$4570,2,0)</f>
        <v>431298</v>
      </c>
      <c r="C298">
        <f>COUNTIF('ИПУ и ОКПУ'!$A$2:$A$3258,A298)</f>
        <v>1</v>
      </c>
      <c r="D298" t="str">
        <f>IF(C298&gt;0,VLOOKUP(A298,'ИПУ и ОКПУ'!$A$1:$O$3258,9,0),"")</f>
        <v>Одноставочный</v>
      </c>
      <c r="E298" t="str">
        <f>IF(C298&gt;0,IF(VLOOKUP(A298,'ИПУ и ОКПУ'!$A$1:$O$3258,14,0)="Нет показаний","Нет показаний",""),"")</f>
        <v/>
      </c>
      <c r="F298">
        <f>IF(AND(C298&gt;0),SUMIF('ИПУ и ОКПУ'!$A$2:$A$3258,A298,'ИПУ и ОКПУ'!$O$2:$O$3258),"")</f>
        <v>100</v>
      </c>
      <c r="G298">
        <f>VLOOKUP(A298,'Лицевые счета'!$A$2:$K$4570,9,0)</f>
        <v>4</v>
      </c>
      <c r="H298">
        <f>VLOOKUP(A298,'Лицевые счета'!$A$2:$K$4570,10,0)</f>
        <v>52.4</v>
      </c>
      <c r="I298" t="str">
        <f>VLOOKUP(A298,'Лицевые счета'!$A$2:$K$4570,6,0)</f>
        <v>ФЛ</v>
      </c>
      <c r="J298" t="str">
        <f>IF(AND(C298=0,I298="ФЛ"),G298*H298,"")</f>
        <v/>
      </c>
      <c r="K298" t="str">
        <f>IF(AND(C298&gt;0,E298="Нет показаний",I298="ФЛ"),G298*H298,"")</f>
        <v/>
      </c>
    </row>
    <row r="299" spans="1:11" x14ac:dyDescent="0.25">
      <c r="A299" s="7">
        <v>432058</v>
      </c>
      <c r="B299" s="7">
        <f>VLOOKUP(A299,'Лицевые счета'!$A$1:$K$4570,2,0)</f>
        <v>431298</v>
      </c>
      <c r="C299">
        <f>COUNTIF('ИПУ и ОКПУ'!$A$2:$A$3258,A299)</f>
        <v>1</v>
      </c>
      <c r="D299" t="str">
        <f>IF(C299&gt;0,VLOOKUP(A299,'ИПУ и ОКПУ'!$A$1:$O$3258,9,0),"")</f>
        <v>Одноставочный</v>
      </c>
      <c r="E299" t="str">
        <f>IF(C299&gt;0,IF(VLOOKUP(A299,'ИПУ и ОКПУ'!$A$1:$O$3258,14,0)="Нет показаний","Нет показаний",""),"")</f>
        <v/>
      </c>
      <c r="F299">
        <f>IF(AND(C299&gt;0),SUMIF('ИПУ и ОКПУ'!$A$2:$A$3258,A299,'ИПУ и ОКПУ'!$O$2:$O$3258),"")</f>
        <v>100</v>
      </c>
      <c r="G299">
        <f>VLOOKUP(A299,'Лицевые счета'!$A$2:$K$4570,9,0)</f>
        <v>4</v>
      </c>
      <c r="H299">
        <f>VLOOKUP(A299,'Лицевые счета'!$A$2:$K$4570,10,0)</f>
        <v>46.3</v>
      </c>
      <c r="I299" t="str">
        <f>VLOOKUP(A299,'Лицевые счета'!$A$2:$K$4570,6,0)</f>
        <v>ФЛ</v>
      </c>
      <c r="J299" t="str">
        <f>IF(AND(C299=0,I299="ФЛ"),G299*H299,"")</f>
        <v/>
      </c>
      <c r="K299" t="str">
        <f>IF(AND(C299&gt;0,E299="Нет показаний",I299="ФЛ"),G299*H299,"")</f>
        <v/>
      </c>
    </row>
    <row r="300" spans="1:11" x14ac:dyDescent="0.25">
      <c r="A300" s="7">
        <v>432068</v>
      </c>
      <c r="B300" s="7">
        <f>VLOOKUP(A300,'Лицевые счета'!$A$1:$K$4570,2,0)</f>
        <v>431298</v>
      </c>
      <c r="C300">
        <f>COUNTIF('ИПУ и ОКПУ'!$A$2:$A$3258,A300)</f>
        <v>1</v>
      </c>
      <c r="D300" t="str">
        <f>IF(C300&gt;0,VLOOKUP(A300,'ИПУ и ОКПУ'!$A$1:$O$3258,9,0),"")</f>
        <v>Одноставочный</v>
      </c>
      <c r="E300" t="str">
        <f>IF(C300&gt;0,IF(VLOOKUP(A300,'ИПУ и ОКПУ'!$A$1:$O$3258,14,0)="Нет показаний","Нет показаний",""),"")</f>
        <v/>
      </c>
      <c r="F300">
        <f>IF(AND(C300&gt;0),SUMIF('ИПУ и ОКПУ'!$A$2:$A$3258,A300,'ИПУ и ОКПУ'!$O$2:$O$3258),"")</f>
        <v>130</v>
      </c>
      <c r="G300">
        <f>VLOOKUP(A300,'Лицевые счета'!$A$2:$K$4570,9,0)</f>
        <v>4</v>
      </c>
      <c r="H300">
        <f>VLOOKUP(A300,'Лицевые счета'!$A$2:$K$4570,10,0)</f>
        <v>46.3</v>
      </c>
      <c r="I300" t="str">
        <f>VLOOKUP(A300,'Лицевые счета'!$A$2:$K$4570,6,0)</f>
        <v>ФЛ</v>
      </c>
      <c r="J300" t="str">
        <f>IF(AND(C300=0,I300="ФЛ"),G300*H300,"")</f>
        <v/>
      </c>
      <c r="K300" t="str">
        <f>IF(AND(C300&gt;0,E300="Нет показаний",I300="ФЛ"),G300*H300,"")</f>
        <v/>
      </c>
    </row>
    <row r="301" spans="1:11" x14ac:dyDescent="0.25">
      <c r="A301" s="7">
        <v>432094</v>
      </c>
      <c r="B301" s="7">
        <f>VLOOKUP(A301,'Лицевые счета'!$A$1:$K$4570,2,0)</f>
        <v>431300</v>
      </c>
      <c r="C301">
        <f>COUNTIF('ИПУ и ОКПУ'!$A$2:$A$3258,A301)</f>
        <v>1</v>
      </c>
      <c r="D301" t="str">
        <f>IF(C301&gt;0,VLOOKUP(A301,'ИПУ и ОКПУ'!$A$1:$O$3258,9,0),"")</f>
        <v>Одноставочный</v>
      </c>
      <c r="E301" t="str">
        <f>IF(C301&gt;0,IF(VLOOKUP(A301,'ИПУ и ОКПУ'!$A$1:$O$3258,14,0)="Нет показаний","Нет показаний",""),"")</f>
        <v/>
      </c>
      <c r="F301">
        <f>IF(AND(C301&gt;0),SUMIF('ИПУ и ОКПУ'!$A$2:$A$3258,A301,'ИПУ и ОКПУ'!$O$2:$O$3258),"")</f>
        <v>238</v>
      </c>
      <c r="G301">
        <f>VLOOKUP(A301,'Лицевые счета'!$A$2:$K$4570,9,0)</f>
        <v>4</v>
      </c>
      <c r="H301">
        <f>VLOOKUP(A301,'Лицевые счета'!$A$2:$K$4570,10,0)</f>
        <v>46.3</v>
      </c>
      <c r="I301" t="str">
        <f>VLOOKUP(A301,'Лицевые счета'!$A$2:$K$4570,6,0)</f>
        <v>ФЛ</v>
      </c>
      <c r="J301" t="str">
        <f>IF(AND(C301=0,I301="ФЛ"),G301*H301,"")</f>
        <v/>
      </c>
      <c r="K301" t="str">
        <f>IF(AND(C301&gt;0,E301="Нет показаний",I301="ФЛ"),G301*H301,"")</f>
        <v/>
      </c>
    </row>
    <row r="302" spans="1:11" x14ac:dyDescent="0.25">
      <c r="A302" s="7">
        <v>432096</v>
      </c>
      <c r="B302" s="7">
        <f>VLOOKUP(A302,'Лицевые счета'!$A$1:$K$4570,2,0)</f>
        <v>431300</v>
      </c>
      <c r="C302">
        <f>COUNTIF('ИПУ и ОКПУ'!$A$2:$A$3258,A302)</f>
        <v>1</v>
      </c>
      <c r="D302" t="str">
        <f>IF(C302&gt;0,VLOOKUP(A302,'ИПУ и ОКПУ'!$A$1:$O$3258,9,0),"")</f>
        <v>Одноставочный</v>
      </c>
      <c r="E302" t="str">
        <f>IF(C302&gt;0,IF(VLOOKUP(A302,'ИПУ и ОКПУ'!$A$1:$O$3258,14,0)="Нет показаний","Нет показаний",""),"")</f>
        <v>Нет показаний</v>
      </c>
      <c r="F302">
        <f>IF(AND(C302&gt;0),SUMIF('ИПУ и ОКПУ'!$A$2:$A$3258,A302,'ИПУ и ОКПУ'!$O$2:$O$3258),"")</f>
        <v>0</v>
      </c>
      <c r="G302">
        <f>VLOOKUP(A302,'Лицевые счета'!$A$2:$K$4570,9,0)</f>
        <v>4</v>
      </c>
      <c r="H302">
        <f>VLOOKUP(A302,'Лицевые счета'!$A$2:$K$4570,10,0)</f>
        <v>52.4</v>
      </c>
      <c r="I302" t="str">
        <f>VLOOKUP(A302,'Лицевые счета'!$A$2:$K$4570,6,0)</f>
        <v>ФЛ</v>
      </c>
      <c r="J302" t="str">
        <f>IF(AND(C302=0,I302="ФЛ"),G302*H302,"")</f>
        <v/>
      </c>
      <c r="K302">
        <f>IF(AND(C302&gt;0,E302="Нет показаний",I302="ФЛ"),G302*H302,"")</f>
        <v>209.6</v>
      </c>
    </row>
    <row r="303" spans="1:11" x14ac:dyDescent="0.25">
      <c r="A303" s="7">
        <v>432125</v>
      </c>
      <c r="B303" s="7">
        <f>VLOOKUP(A303,'Лицевые счета'!$A$1:$K$4570,2,0)</f>
        <v>431300</v>
      </c>
      <c r="C303">
        <f>COUNTIF('ИПУ и ОКПУ'!$A$2:$A$3258,A303)</f>
        <v>1</v>
      </c>
      <c r="D303" t="str">
        <f>IF(C303&gt;0,VLOOKUP(A303,'ИПУ и ОКПУ'!$A$1:$O$3258,9,0),"")</f>
        <v>Одноставочный</v>
      </c>
      <c r="E303" t="str">
        <f>IF(C303&gt;0,IF(VLOOKUP(A303,'ИПУ и ОКПУ'!$A$1:$O$3258,14,0)="Нет показаний","Нет показаний",""),"")</f>
        <v>Нет показаний</v>
      </c>
      <c r="F303">
        <f>IF(AND(C303&gt;0),SUMIF('ИПУ и ОКПУ'!$A$2:$A$3258,A303,'ИПУ и ОКПУ'!$O$2:$O$3258),"")</f>
        <v>0</v>
      </c>
      <c r="G303">
        <f>VLOOKUP(A303,'Лицевые счета'!$A$2:$K$4570,9,0)</f>
        <v>4</v>
      </c>
      <c r="H303">
        <f>VLOOKUP(A303,'Лицевые счета'!$A$2:$K$4570,10,0)</f>
        <v>46.3</v>
      </c>
      <c r="I303" t="str">
        <f>VLOOKUP(A303,'Лицевые счета'!$A$2:$K$4570,6,0)</f>
        <v>ФЛ</v>
      </c>
      <c r="J303" t="str">
        <f>IF(AND(C303=0,I303="ФЛ"),G303*H303,"")</f>
        <v/>
      </c>
      <c r="K303">
        <f>IF(AND(C303&gt;0,E303="Нет показаний",I303="ФЛ"),G303*H303,"")</f>
        <v>185.2</v>
      </c>
    </row>
    <row r="304" spans="1:11" x14ac:dyDescent="0.25">
      <c r="A304" s="7">
        <v>432190</v>
      </c>
      <c r="B304" s="7">
        <f>VLOOKUP(A304,'Лицевые счета'!$A$1:$K$4570,2,0)</f>
        <v>431304</v>
      </c>
      <c r="C304">
        <f>COUNTIF('ИПУ и ОКПУ'!$A$2:$A$3258,A304)</f>
        <v>1</v>
      </c>
      <c r="D304" t="str">
        <f>IF(C304&gt;0,VLOOKUP(A304,'ИПУ и ОКПУ'!$A$1:$O$3258,9,0),"")</f>
        <v>Одноставочный</v>
      </c>
      <c r="E304" t="str">
        <f>IF(C304&gt;0,IF(VLOOKUP(A304,'ИПУ и ОКПУ'!$A$1:$O$3258,14,0)="Нет показаний","Нет показаний",""),"")</f>
        <v/>
      </c>
      <c r="F304">
        <f>IF(AND(C304&gt;0),SUMIF('ИПУ и ОКПУ'!$A$2:$A$3258,A304,'ИПУ и ОКПУ'!$O$2:$O$3258),"")</f>
        <v>323</v>
      </c>
      <c r="G304">
        <f>VLOOKUP(A304,'Лицевые счета'!$A$2:$K$4570,9,0)</f>
        <v>4</v>
      </c>
      <c r="H304">
        <f>VLOOKUP(A304,'Лицевые счета'!$A$2:$K$4570,10,0)</f>
        <v>52.4</v>
      </c>
      <c r="I304" t="str">
        <f>VLOOKUP(A304,'Лицевые счета'!$A$2:$K$4570,6,0)</f>
        <v>ФЛ</v>
      </c>
      <c r="J304" t="str">
        <f>IF(AND(C304=0,I304="ФЛ"),G304*H304,"")</f>
        <v/>
      </c>
      <c r="K304" t="str">
        <f>IF(AND(C304&gt;0,E304="Нет показаний",I304="ФЛ"),G304*H304,"")</f>
        <v/>
      </c>
    </row>
    <row r="305" spans="1:11" x14ac:dyDescent="0.25">
      <c r="A305" s="7">
        <v>432214</v>
      </c>
      <c r="B305" s="7">
        <f>VLOOKUP(A305,'Лицевые счета'!$A$1:$K$4570,2,0)</f>
        <v>431304</v>
      </c>
      <c r="C305">
        <f>COUNTIF('ИПУ и ОКПУ'!$A$2:$A$3258,A305)</f>
        <v>1</v>
      </c>
      <c r="D305" t="str">
        <f>IF(C305&gt;0,VLOOKUP(A305,'ИПУ и ОКПУ'!$A$1:$O$3258,9,0),"")</f>
        <v>Одноставочный</v>
      </c>
      <c r="E305" t="str">
        <f>IF(C305&gt;0,IF(VLOOKUP(A305,'ИПУ и ОКПУ'!$A$1:$O$3258,14,0)="Нет показаний","Нет показаний",""),"")</f>
        <v/>
      </c>
      <c r="F305">
        <f>IF(AND(C305&gt;0),SUMIF('ИПУ и ОКПУ'!$A$2:$A$3258,A305,'ИПУ и ОКПУ'!$O$2:$O$3258),"")</f>
        <v>300</v>
      </c>
      <c r="G305">
        <f>VLOOKUP(A305,'Лицевые счета'!$A$2:$K$4570,9,0)</f>
        <v>4</v>
      </c>
      <c r="H305">
        <f>VLOOKUP(A305,'Лицевые счета'!$A$2:$K$4570,10,0)</f>
        <v>52.4</v>
      </c>
      <c r="I305" t="str">
        <f>VLOOKUP(A305,'Лицевые счета'!$A$2:$K$4570,6,0)</f>
        <v>ФЛ</v>
      </c>
      <c r="J305" t="str">
        <f>IF(AND(C305=0,I305="ФЛ"),G305*H305,"")</f>
        <v/>
      </c>
      <c r="K305" t="str">
        <f>IF(AND(C305&gt;0,E305="Нет показаний",I305="ФЛ"),G305*H305,"")</f>
        <v/>
      </c>
    </row>
    <row r="306" spans="1:11" x14ac:dyDescent="0.25">
      <c r="A306" s="7">
        <v>432223</v>
      </c>
      <c r="B306" s="7">
        <f>VLOOKUP(A306,'Лицевые счета'!$A$1:$K$4570,2,0)</f>
        <v>431304</v>
      </c>
      <c r="C306">
        <f>COUNTIF('ИПУ и ОКПУ'!$A$2:$A$3258,A306)</f>
        <v>1</v>
      </c>
      <c r="D306" t="str">
        <f>IF(C306&gt;0,VLOOKUP(A306,'ИПУ и ОКПУ'!$A$1:$O$3258,9,0),"")</f>
        <v>Одноставочный</v>
      </c>
      <c r="E306" t="str">
        <f>IF(C306&gt;0,IF(VLOOKUP(A306,'ИПУ и ОКПУ'!$A$1:$O$3258,14,0)="Нет показаний","Нет показаний",""),"")</f>
        <v/>
      </c>
      <c r="F306">
        <f>IF(AND(C306&gt;0),SUMIF('ИПУ и ОКПУ'!$A$2:$A$3258,A306,'ИПУ и ОКПУ'!$O$2:$O$3258),"")</f>
        <v>66</v>
      </c>
      <c r="G306">
        <f>VLOOKUP(A306,'Лицевые счета'!$A$2:$K$4570,9,0)</f>
        <v>4</v>
      </c>
      <c r="H306">
        <f>VLOOKUP(A306,'Лицевые счета'!$A$2:$K$4570,10,0)</f>
        <v>52.4</v>
      </c>
      <c r="I306" t="str">
        <f>VLOOKUP(A306,'Лицевые счета'!$A$2:$K$4570,6,0)</f>
        <v>ФЛ</v>
      </c>
      <c r="J306" t="str">
        <f>IF(AND(C306=0,I306="ФЛ"),G306*H306,"")</f>
        <v/>
      </c>
      <c r="K306" t="str">
        <f>IF(AND(C306&gt;0,E306="Нет показаний",I306="ФЛ"),G306*H306,"")</f>
        <v/>
      </c>
    </row>
    <row r="307" spans="1:11" x14ac:dyDescent="0.25">
      <c r="A307" s="7">
        <v>432419</v>
      </c>
      <c r="B307" s="7">
        <f>VLOOKUP(A307,'Лицевые счета'!$A$1:$K$4570,2,0)</f>
        <v>431316</v>
      </c>
      <c r="C307">
        <f>COUNTIF('ИПУ и ОКПУ'!$A$2:$A$3258,A307)</f>
        <v>1</v>
      </c>
      <c r="D307" t="str">
        <f>IF(C307&gt;0,VLOOKUP(A307,'ИПУ и ОКПУ'!$A$1:$O$3258,9,0),"")</f>
        <v>Одноставочный</v>
      </c>
      <c r="E307" t="str">
        <f>IF(C307&gt;0,IF(VLOOKUP(A307,'ИПУ и ОКПУ'!$A$1:$O$3258,14,0)="Нет показаний","Нет показаний",""),"")</f>
        <v>Нет показаний</v>
      </c>
      <c r="F307">
        <f>IF(AND(C307&gt;0),SUMIF('ИПУ и ОКПУ'!$A$2:$A$3258,A307,'ИПУ и ОКПУ'!$O$2:$O$3258),"")</f>
        <v>0</v>
      </c>
      <c r="G307">
        <f>VLOOKUP(A307,'Лицевые счета'!$A$2:$K$4570,9,0)</f>
        <v>4</v>
      </c>
      <c r="H307">
        <f>VLOOKUP(A307,'Лицевые счета'!$A$2:$K$4570,10,0)</f>
        <v>46.3</v>
      </c>
      <c r="I307" t="str">
        <f>VLOOKUP(A307,'Лицевые счета'!$A$2:$K$4570,6,0)</f>
        <v>ФЛ</v>
      </c>
      <c r="J307" t="str">
        <f>IF(AND(C307=0,I307="ФЛ"),G307*H307,"")</f>
        <v/>
      </c>
      <c r="K307">
        <f>IF(AND(C307&gt;0,E307="Нет показаний",I307="ФЛ"),G307*H307,"")</f>
        <v>185.2</v>
      </c>
    </row>
    <row r="308" spans="1:11" x14ac:dyDescent="0.25">
      <c r="A308" s="7">
        <v>432999</v>
      </c>
      <c r="B308" s="7">
        <f>VLOOKUP(A308,'Лицевые счета'!$A$1:$K$4570,2,0)</f>
        <v>431331</v>
      </c>
      <c r="C308">
        <f>COUNTIF('ИПУ и ОКПУ'!$A$2:$A$3258,A308)</f>
        <v>1</v>
      </c>
      <c r="D308" t="str">
        <f>IF(C308&gt;0,VLOOKUP(A308,'ИПУ и ОКПУ'!$A$1:$O$3258,9,0),"")</f>
        <v>Одноставочный</v>
      </c>
      <c r="E308" t="str">
        <f>IF(C308&gt;0,IF(VLOOKUP(A308,'ИПУ и ОКПУ'!$A$1:$O$3258,14,0)="Нет показаний","Нет показаний",""),"")</f>
        <v>Нет показаний</v>
      </c>
      <c r="F308">
        <f>IF(AND(C308&gt;0),SUMIF('ИПУ и ОКПУ'!$A$2:$A$3258,A308,'ИПУ и ОКПУ'!$O$2:$O$3258),"")</f>
        <v>0</v>
      </c>
      <c r="G308">
        <f>VLOOKUP(A308,'Лицевые счета'!$A$2:$K$4570,9,0)</f>
        <v>4</v>
      </c>
      <c r="H308">
        <f>VLOOKUP(A308,'Лицевые счета'!$A$2:$K$4570,10,0)</f>
        <v>46.3</v>
      </c>
      <c r="I308" t="str">
        <f>VLOOKUP(A308,'Лицевые счета'!$A$2:$K$4570,6,0)</f>
        <v>ФЛ</v>
      </c>
      <c r="J308" t="str">
        <f>IF(AND(C308=0,I308="ФЛ"),G308*H308,"")</f>
        <v/>
      </c>
      <c r="K308">
        <f>IF(AND(C308&gt;0,E308="Нет показаний",I308="ФЛ"),G308*H308,"")</f>
        <v>185.2</v>
      </c>
    </row>
    <row r="309" spans="1:11" x14ac:dyDescent="0.25">
      <c r="A309" s="7">
        <v>433006</v>
      </c>
      <c r="B309" s="7">
        <f>VLOOKUP(A309,'Лицевые счета'!$A$1:$K$4570,2,0)</f>
        <v>431331</v>
      </c>
      <c r="C309">
        <f>COUNTIF('ИПУ и ОКПУ'!$A$2:$A$3258,A309)</f>
        <v>1</v>
      </c>
      <c r="D309" t="str">
        <f>IF(C309&gt;0,VLOOKUP(A309,'ИПУ и ОКПУ'!$A$1:$O$3258,9,0),"")</f>
        <v>Одноставочный</v>
      </c>
      <c r="E309" t="str">
        <f>IF(C309&gt;0,IF(VLOOKUP(A309,'ИПУ и ОКПУ'!$A$1:$O$3258,14,0)="Нет показаний","Нет показаний",""),"")</f>
        <v>Нет показаний</v>
      </c>
      <c r="F309">
        <f>IF(AND(C309&gt;0),SUMIF('ИПУ и ОКПУ'!$A$2:$A$3258,A309,'ИПУ и ОКПУ'!$O$2:$O$3258),"")</f>
        <v>0</v>
      </c>
      <c r="G309">
        <f>VLOOKUP(A309,'Лицевые счета'!$A$2:$K$4570,9,0)</f>
        <v>4</v>
      </c>
      <c r="H309">
        <f>VLOOKUP(A309,'Лицевые счета'!$A$2:$K$4570,10,0)</f>
        <v>46.3</v>
      </c>
      <c r="I309" t="str">
        <f>VLOOKUP(A309,'Лицевые счета'!$A$2:$K$4570,6,0)</f>
        <v>ФЛ</v>
      </c>
      <c r="J309" t="str">
        <f>IF(AND(C309=0,I309="ФЛ"),G309*H309,"")</f>
        <v/>
      </c>
      <c r="K309">
        <f>IF(AND(C309&gt;0,E309="Нет показаний",I309="ФЛ"),G309*H309,"")</f>
        <v>185.2</v>
      </c>
    </row>
    <row r="310" spans="1:11" x14ac:dyDescent="0.25">
      <c r="A310" s="7">
        <v>434712</v>
      </c>
      <c r="B310" s="7">
        <f>VLOOKUP(A310,'Лицевые счета'!$A$1:$K$4570,2,0)</f>
        <v>431375</v>
      </c>
      <c r="C310">
        <f>COUNTIF('ИПУ и ОКПУ'!$A$2:$A$3258,A310)</f>
        <v>0</v>
      </c>
      <c r="D310" t="str">
        <f>IF(C310&gt;0,VLOOKUP(A310,'ИПУ и ОКПУ'!$A$1:$O$3258,9,0),"")</f>
        <v/>
      </c>
      <c r="E310" t="str">
        <f>IF(C310&gt;0,IF(VLOOKUP(A310,'ИПУ и ОКПУ'!$A$1:$O$3258,14,0)="Нет показаний","Нет показаний",""),"")</f>
        <v/>
      </c>
      <c r="F310" t="str">
        <f>IF(AND(C310&gt;0),SUMIF('ИПУ и ОКПУ'!$A$2:$A$3258,A310,'ИПУ и ОКПУ'!$O$2:$O$3258),"")</f>
        <v/>
      </c>
      <c r="G310">
        <f>VLOOKUP(A310,'Лицевые счета'!$A$2:$K$4570,9,0)</f>
        <v>4</v>
      </c>
      <c r="H310">
        <f>VLOOKUP(A310,'Лицевые счета'!$A$2:$K$4570,10,0)</f>
        <v>52.4</v>
      </c>
      <c r="I310" t="str">
        <f>VLOOKUP(A310,'Лицевые счета'!$A$2:$K$4570,6,0)</f>
        <v>ФЛ</v>
      </c>
      <c r="J310">
        <f>IF(AND(C310=0,I310="ФЛ"),G310*H310,"")</f>
        <v>209.6</v>
      </c>
      <c r="K310" t="str">
        <f>IF(AND(C310&gt;0,E310="Нет показаний",I310="ФЛ"),G310*H310,"")</f>
        <v/>
      </c>
    </row>
    <row r="311" spans="1:11" x14ac:dyDescent="0.25">
      <c r="A311" s="7">
        <v>436003</v>
      </c>
      <c r="B311" s="7">
        <f>VLOOKUP(A311,'Лицевые счета'!$A$1:$K$4570,2,0)</f>
        <v>431391</v>
      </c>
      <c r="C311">
        <f>COUNTIF('ИПУ и ОКПУ'!$A$2:$A$3258,A311)</f>
        <v>0</v>
      </c>
      <c r="D311" t="str">
        <f>IF(C311&gt;0,VLOOKUP(A311,'ИПУ и ОКПУ'!$A$1:$O$3258,9,0),"")</f>
        <v/>
      </c>
      <c r="E311" t="str">
        <f>IF(C311&gt;0,IF(VLOOKUP(A311,'ИПУ и ОКПУ'!$A$1:$O$3258,14,0)="Нет показаний","Нет показаний",""),"")</f>
        <v/>
      </c>
      <c r="F311" t="str">
        <f>IF(AND(C311&gt;0),SUMIF('ИПУ и ОКПУ'!$A$2:$A$3258,A311,'ИПУ и ОКПУ'!$O$2:$O$3258),"")</f>
        <v/>
      </c>
      <c r="G311">
        <f>VLOOKUP(A311,'Лицевые счета'!$A$2:$K$4570,9,0)</f>
        <v>4</v>
      </c>
      <c r="H311">
        <f>VLOOKUP(A311,'Лицевые счета'!$A$2:$K$4570,10,0)</f>
        <v>46.3</v>
      </c>
      <c r="I311" t="str">
        <f>VLOOKUP(A311,'Лицевые счета'!$A$2:$K$4570,6,0)</f>
        <v>ФЛ</v>
      </c>
      <c r="J311">
        <f>IF(AND(C311=0,I311="ФЛ"),G311*H311,"")</f>
        <v>185.2</v>
      </c>
      <c r="K311" t="str">
        <f>IF(AND(C311&gt;0,E311="Нет показаний",I311="ФЛ"),G311*H311,"")</f>
        <v/>
      </c>
    </row>
    <row r="312" spans="1:11" x14ac:dyDescent="0.25">
      <c r="A312" s="7">
        <v>436020</v>
      </c>
      <c r="B312" s="7">
        <f>VLOOKUP(A312,'Лицевые счета'!$A$1:$K$4570,2,0)</f>
        <v>431391</v>
      </c>
      <c r="C312">
        <f>COUNTIF('ИПУ и ОКПУ'!$A$2:$A$3258,A312)</f>
        <v>1</v>
      </c>
      <c r="D312" t="str">
        <f>IF(C312&gt;0,VLOOKUP(A312,'ИПУ и ОКПУ'!$A$1:$O$3258,9,0),"")</f>
        <v>Одноставочный</v>
      </c>
      <c r="E312" t="str">
        <f>IF(C312&gt;0,IF(VLOOKUP(A312,'ИПУ и ОКПУ'!$A$1:$O$3258,14,0)="Нет показаний","Нет показаний",""),"")</f>
        <v/>
      </c>
      <c r="F312">
        <f>IF(AND(C312&gt;0),SUMIF('ИПУ и ОКПУ'!$A$2:$A$3258,A312,'ИПУ и ОКПУ'!$O$2:$O$3258),"")</f>
        <v>136</v>
      </c>
      <c r="G312">
        <f>VLOOKUP(A312,'Лицевые счета'!$A$2:$K$4570,9,0)</f>
        <v>4</v>
      </c>
      <c r="H312">
        <f>VLOOKUP(A312,'Лицевые счета'!$A$2:$K$4570,10,0)</f>
        <v>52.4</v>
      </c>
      <c r="I312" t="str">
        <f>VLOOKUP(A312,'Лицевые счета'!$A$2:$K$4570,6,0)</f>
        <v>ФЛ</v>
      </c>
      <c r="J312" t="str">
        <f>IF(AND(C312=0,I312="ФЛ"),G312*H312,"")</f>
        <v/>
      </c>
      <c r="K312" t="str">
        <f>IF(AND(C312&gt;0,E312="Нет показаний",I312="ФЛ"),G312*H312,"")</f>
        <v/>
      </c>
    </row>
    <row r="313" spans="1:11" x14ac:dyDescent="0.25">
      <c r="A313" s="7">
        <v>436022</v>
      </c>
      <c r="B313" s="7">
        <f>VLOOKUP(A313,'Лицевые счета'!$A$1:$K$4570,2,0)</f>
        <v>431391</v>
      </c>
      <c r="C313">
        <f>COUNTIF('ИПУ и ОКПУ'!$A$2:$A$3258,A313)</f>
        <v>0</v>
      </c>
      <c r="D313" t="str">
        <f>IF(C313&gt;0,VLOOKUP(A313,'ИПУ и ОКПУ'!$A$1:$O$3258,9,0),"")</f>
        <v/>
      </c>
      <c r="E313" t="str">
        <f>IF(C313&gt;0,IF(VLOOKUP(A313,'ИПУ и ОКПУ'!$A$1:$O$3258,14,0)="Нет показаний","Нет показаний",""),"")</f>
        <v/>
      </c>
      <c r="F313" t="str">
        <f>IF(AND(C313&gt;0),SUMIF('ИПУ и ОКПУ'!$A$2:$A$3258,A313,'ИПУ и ОКПУ'!$O$2:$O$3258),"")</f>
        <v/>
      </c>
      <c r="G313">
        <f>VLOOKUP(A313,'Лицевые счета'!$A$2:$K$4570,9,0)</f>
        <v>4</v>
      </c>
      <c r="H313">
        <f>VLOOKUP(A313,'Лицевые счета'!$A$2:$K$4570,10,0)</f>
        <v>35.9</v>
      </c>
      <c r="I313" t="str">
        <f>VLOOKUP(A313,'Лицевые счета'!$A$2:$K$4570,6,0)</f>
        <v>ФЛ</v>
      </c>
      <c r="J313">
        <f>IF(AND(C313=0,I313="ФЛ"),G313*H313,"")</f>
        <v>143.6</v>
      </c>
      <c r="K313" t="str">
        <f>IF(AND(C313&gt;0,E313="Нет показаний",I313="ФЛ"),G313*H313,"")</f>
        <v/>
      </c>
    </row>
    <row r="314" spans="1:11" x14ac:dyDescent="0.25">
      <c r="A314" s="7">
        <v>436564</v>
      </c>
      <c r="B314" s="7">
        <f>VLOOKUP(A314,'Лицевые счета'!$A$1:$K$4570,2,0)</f>
        <v>431408</v>
      </c>
      <c r="C314">
        <f>COUNTIF('ИПУ и ОКПУ'!$A$2:$A$3258,A314)</f>
        <v>1</v>
      </c>
      <c r="D314" t="str">
        <f>IF(C314&gt;0,VLOOKUP(A314,'ИПУ и ОКПУ'!$A$1:$O$3258,9,0),"")</f>
        <v>Одноставочный</v>
      </c>
      <c r="E314" t="str">
        <f>IF(C314&gt;0,IF(VLOOKUP(A314,'ИПУ и ОКПУ'!$A$1:$O$3258,14,0)="Нет показаний","Нет показаний",""),"")</f>
        <v>Нет показаний</v>
      </c>
      <c r="F314">
        <f>IF(AND(C314&gt;0),SUMIF('ИПУ и ОКПУ'!$A$2:$A$3258,A314,'ИПУ и ОКПУ'!$O$2:$O$3258),"")</f>
        <v>0</v>
      </c>
      <c r="G314">
        <f>VLOOKUP(A314,'Лицевые счета'!$A$2:$K$4570,9,0)</f>
        <v>4</v>
      </c>
      <c r="H314">
        <f>VLOOKUP(A314,'Лицевые счета'!$A$2:$K$4570,10,0)</f>
        <v>46.3</v>
      </c>
      <c r="I314" t="str">
        <f>VLOOKUP(A314,'Лицевые счета'!$A$2:$K$4570,6,0)</f>
        <v>ФЛ</v>
      </c>
      <c r="J314" t="str">
        <f>IF(AND(C314=0,I314="ФЛ"),G314*H314,"")</f>
        <v/>
      </c>
      <c r="K314">
        <f>IF(AND(C314&gt;0,E314="Нет показаний",I314="ФЛ"),G314*H314,"")</f>
        <v>185.2</v>
      </c>
    </row>
    <row r="315" spans="1:11" x14ac:dyDescent="0.25">
      <c r="A315" s="7">
        <v>437024</v>
      </c>
      <c r="B315" s="7">
        <f>VLOOKUP(A315,'Лицевые счета'!$A$1:$K$4570,2,0)</f>
        <v>431415</v>
      </c>
      <c r="C315">
        <f>COUNTIF('ИПУ и ОКПУ'!$A$2:$A$3258,A315)</f>
        <v>0</v>
      </c>
      <c r="D315" t="str">
        <f>IF(C315&gt;0,VLOOKUP(A315,'ИПУ и ОКПУ'!$A$1:$O$3258,9,0),"")</f>
        <v/>
      </c>
      <c r="E315" t="str">
        <f>IF(C315&gt;0,IF(VLOOKUP(A315,'ИПУ и ОКПУ'!$A$1:$O$3258,14,0)="Нет показаний","Нет показаний",""),"")</f>
        <v/>
      </c>
      <c r="F315" t="str">
        <f>IF(AND(C315&gt;0),SUMIF('ИПУ и ОКПУ'!$A$2:$A$3258,A315,'ИПУ и ОКПУ'!$O$2:$O$3258),"")</f>
        <v/>
      </c>
      <c r="G315">
        <f>VLOOKUP(A315,'Лицевые счета'!$A$2:$K$4570,9,0)</f>
        <v>4</v>
      </c>
      <c r="H315">
        <f>VLOOKUP(A315,'Лицевые счета'!$A$2:$K$4570,10,0)</f>
        <v>52.4</v>
      </c>
      <c r="I315" t="str">
        <f>VLOOKUP(A315,'Лицевые счета'!$A$2:$K$4570,6,0)</f>
        <v>ФЛ</v>
      </c>
      <c r="J315">
        <f>IF(AND(C315=0,I315="ФЛ"),G315*H315,"")</f>
        <v>209.6</v>
      </c>
      <c r="K315" t="str">
        <f>IF(AND(C315&gt;0,E315="Нет показаний",I315="ФЛ"),G315*H315,"")</f>
        <v/>
      </c>
    </row>
    <row r="316" spans="1:11" x14ac:dyDescent="0.25">
      <c r="A316" s="7">
        <v>437426</v>
      </c>
      <c r="B316" s="7">
        <f>VLOOKUP(A316,'Лицевые счета'!$A$1:$K$4570,2,0)</f>
        <v>431422</v>
      </c>
      <c r="C316">
        <f>COUNTIF('ИПУ и ОКПУ'!$A$2:$A$3258,A316)</f>
        <v>1</v>
      </c>
      <c r="D316" t="str">
        <f>IF(C316&gt;0,VLOOKUP(A316,'ИПУ и ОКПУ'!$A$1:$O$3258,9,0),"")</f>
        <v>Одноставочный</v>
      </c>
      <c r="E316" t="str">
        <f>IF(C316&gt;0,IF(VLOOKUP(A316,'ИПУ и ОКПУ'!$A$1:$O$3258,14,0)="Нет показаний","Нет показаний",""),"")</f>
        <v/>
      </c>
      <c r="F316">
        <f>IF(AND(C316&gt;0),SUMIF('ИПУ и ОКПУ'!$A$2:$A$3258,A316,'ИПУ и ОКПУ'!$O$2:$O$3258),"")</f>
        <v>106</v>
      </c>
      <c r="G316">
        <f>VLOOKUP(A316,'Лицевые счета'!$A$2:$K$4570,9,0)</f>
        <v>4</v>
      </c>
      <c r="H316">
        <f>VLOOKUP(A316,'Лицевые счета'!$A$2:$K$4570,10,0)</f>
        <v>46.3</v>
      </c>
      <c r="I316" t="str">
        <f>VLOOKUP(A316,'Лицевые счета'!$A$2:$K$4570,6,0)</f>
        <v>ФЛ</v>
      </c>
      <c r="J316" t="str">
        <f>IF(AND(C316=0,I316="ФЛ"),G316*H316,"")</f>
        <v/>
      </c>
      <c r="K316" t="str">
        <f>IF(AND(C316&gt;0,E316="Нет показаний",I316="ФЛ"),G316*H316,"")</f>
        <v/>
      </c>
    </row>
    <row r="317" spans="1:11" x14ac:dyDescent="0.25">
      <c r="A317" s="7">
        <v>437430</v>
      </c>
      <c r="B317" s="7">
        <f>VLOOKUP(A317,'Лицевые счета'!$A$1:$K$4570,2,0)</f>
        <v>431422</v>
      </c>
      <c r="C317">
        <f>COUNTIF('ИПУ и ОКПУ'!$A$2:$A$3258,A317)</f>
        <v>1</v>
      </c>
      <c r="D317" t="str">
        <f>IF(C317&gt;0,VLOOKUP(A317,'ИПУ и ОКПУ'!$A$1:$O$3258,9,0),"")</f>
        <v>Одноставочный</v>
      </c>
      <c r="E317" t="str">
        <f>IF(C317&gt;0,IF(VLOOKUP(A317,'ИПУ и ОКПУ'!$A$1:$O$3258,14,0)="Нет показаний","Нет показаний",""),"")</f>
        <v/>
      </c>
      <c r="F317">
        <f>IF(AND(C317&gt;0),SUMIF('ИПУ и ОКПУ'!$A$2:$A$3258,A317,'ИПУ и ОКПУ'!$O$2:$O$3258),"")</f>
        <v>1</v>
      </c>
      <c r="G317">
        <f>VLOOKUP(A317,'Лицевые счета'!$A$2:$K$4570,9,0)</f>
        <v>4</v>
      </c>
      <c r="H317">
        <f>VLOOKUP(A317,'Лицевые счета'!$A$2:$K$4570,10,0)</f>
        <v>46.3</v>
      </c>
      <c r="I317" t="str">
        <f>VLOOKUP(A317,'Лицевые счета'!$A$2:$K$4570,6,0)</f>
        <v>ФЛ</v>
      </c>
      <c r="J317" t="str">
        <f>IF(AND(C317=0,I317="ФЛ"),G317*H317,"")</f>
        <v/>
      </c>
      <c r="K317" t="str">
        <f>IF(AND(C317&gt;0,E317="Нет показаний",I317="ФЛ"),G317*H317,"")</f>
        <v/>
      </c>
    </row>
    <row r="318" spans="1:11" x14ac:dyDescent="0.25">
      <c r="A318" s="7">
        <v>437965</v>
      </c>
      <c r="B318" s="7">
        <f>VLOOKUP(A318,'Лицевые счета'!$A$1:$K$4570,2,0)</f>
        <v>431431</v>
      </c>
      <c r="C318">
        <f>COUNTIF('ИПУ и ОКПУ'!$A$2:$A$3258,A318)</f>
        <v>0</v>
      </c>
      <c r="D318" t="str">
        <f>IF(C318&gt;0,VLOOKUP(A318,'ИПУ и ОКПУ'!$A$1:$O$3258,9,0),"")</f>
        <v/>
      </c>
      <c r="E318" t="str">
        <f>IF(C318&gt;0,IF(VLOOKUP(A318,'ИПУ и ОКПУ'!$A$1:$O$3258,14,0)="Нет показаний","Нет показаний",""),"")</f>
        <v/>
      </c>
      <c r="F318" t="str">
        <f>IF(AND(C318&gt;0),SUMIF('ИПУ и ОКПУ'!$A$2:$A$3258,A318,'ИПУ и ОКПУ'!$O$2:$O$3258),"")</f>
        <v/>
      </c>
      <c r="G318">
        <f>VLOOKUP(A318,'Лицевые счета'!$A$2:$K$4570,9,0)</f>
        <v>4</v>
      </c>
      <c r="H318">
        <f>VLOOKUP(A318,'Лицевые счета'!$A$2:$K$4570,10,0)</f>
        <v>46.3</v>
      </c>
      <c r="I318" t="str">
        <f>VLOOKUP(A318,'Лицевые счета'!$A$2:$K$4570,6,0)</f>
        <v>ФЛ</v>
      </c>
      <c r="J318">
        <f>IF(AND(C318=0,I318="ФЛ"),G318*H318,"")</f>
        <v>185.2</v>
      </c>
      <c r="K318" t="str">
        <f>IF(AND(C318&gt;0,E318="Нет показаний",I318="ФЛ"),G318*H318,"")</f>
        <v/>
      </c>
    </row>
    <row r="319" spans="1:11" x14ac:dyDescent="0.25">
      <c r="A319" s="7">
        <v>438001</v>
      </c>
      <c r="B319" s="7">
        <f>VLOOKUP(A319,'Лицевые счета'!$A$1:$K$4570,2,0)</f>
        <v>431433</v>
      </c>
      <c r="C319">
        <f>COUNTIF('ИПУ и ОКПУ'!$A$2:$A$3258,A319)</f>
        <v>1</v>
      </c>
      <c r="D319" t="str">
        <f>IF(C319&gt;0,VLOOKUP(A319,'ИПУ и ОКПУ'!$A$1:$O$3258,9,0),"")</f>
        <v>Одноставочный</v>
      </c>
      <c r="E319" t="str">
        <f>IF(C319&gt;0,IF(VLOOKUP(A319,'ИПУ и ОКПУ'!$A$1:$O$3258,14,0)="Нет показаний","Нет показаний",""),"")</f>
        <v>Нет показаний</v>
      </c>
      <c r="F319">
        <f>IF(AND(C319&gt;0),SUMIF('ИПУ и ОКПУ'!$A$2:$A$3258,A319,'ИПУ и ОКПУ'!$O$2:$O$3258),"")</f>
        <v>0</v>
      </c>
      <c r="G319">
        <f>VLOOKUP(A319,'Лицевые счета'!$A$2:$K$4570,9,0)</f>
        <v>4</v>
      </c>
      <c r="H319">
        <f>VLOOKUP(A319,'Лицевые счета'!$A$2:$K$4570,10,0)</f>
        <v>35.9</v>
      </c>
      <c r="I319" t="str">
        <f>VLOOKUP(A319,'Лицевые счета'!$A$2:$K$4570,6,0)</f>
        <v>ФЛ</v>
      </c>
      <c r="J319" t="str">
        <f>IF(AND(C319=0,I319="ФЛ"),G319*H319,"")</f>
        <v/>
      </c>
      <c r="K319">
        <f>IF(AND(C319&gt;0,E319="Нет показаний",I319="ФЛ"),G319*H319,"")</f>
        <v>143.6</v>
      </c>
    </row>
    <row r="320" spans="1:11" x14ac:dyDescent="0.25">
      <c r="A320" s="7">
        <v>438007</v>
      </c>
      <c r="B320" s="7">
        <f>VLOOKUP(A320,'Лицевые счета'!$A$1:$K$4570,2,0)</f>
        <v>431433</v>
      </c>
      <c r="C320">
        <f>COUNTIF('ИПУ и ОКПУ'!$A$2:$A$3258,A320)</f>
        <v>0</v>
      </c>
      <c r="D320" t="str">
        <f>IF(C320&gt;0,VLOOKUP(A320,'ИПУ и ОКПУ'!$A$1:$O$3258,9,0),"")</f>
        <v/>
      </c>
      <c r="E320" t="str">
        <f>IF(C320&gt;0,IF(VLOOKUP(A320,'ИПУ и ОКПУ'!$A$1:$O$3258,14,0)="Нет показаний","Нет показаний",""),"")</f>
        <v/>
      </c>
      <c r="F320" t="str">
        <f>IF(AND(C320&gt;0),SUMIF('ИПУ и ОКПУ'!$A$2:$A$3258,A320,'ИПУ и ОКПУ'!$O$2:$O$3258),"")</f>
        <v/>
      </c>
      <c r="G320">
        <f>VLOOKUP(A320,'Лицевые счета'!$A$2:$K$4570,9,0)</f>
        <v>4</v>
      </c>
      <c r="H320">
        <f>VLOOKUP(A320,'Лицевые счета'!$A$2:$K$4570,10,0)</f>
        <v>35.9</v>
      </c>
      <c r="I320" t="str">
        <f>VLOOKUP(A320,'Лицевые счета'!$A$2:$K$4570,6,0)</f>
        <v>ФЛ</v>
      </c>
      <c r="J320">
        <f>IF(AND(C320=0,I320="ФЛ"),G320*H320,"")</f>
        <v>143.6</v>
      </c>
      <c r="K320" t="str">
        <f>IF(AND(C320&gt;0,E320="Нет показаний",I320="ФЛ"),G320*H320,"")</f>
        <v/>
      </c>
    </row>
    <row r="321" spans="1:11" x14ac:dyDescent="0.25">
      <c r="A321" s="7">
        <v>438018</v>
      </c>
      <c r="B321" s="7">
        <f>VLOOKUP(A321,'Лицевые счета'!$A$1:$K$4570,2,0)</f>
        <v>431433</v>
      </c>
      <c r="C321">
        <f>COUNTIF('ИПУ и ОКПУ'!$A$2:$A$3258,A321)</f>
        <v>0</v>
      </c>
      <c r="D321" t="str">
        <f>IF(C321&gt;0,VLOOKUP(A321,'ИПУ и ОКПУ'!$A$1:$O$3258,9,0),"")</f>
        <v/>
      </c>
      <c r="E321" t="str">
        <f>IF(C321&gt;0,IF(VLOOKUP(A321,'ИПУ и ОКПУ'!$A$1:$O$3258,14,0)="Нет показаний","Нет показаний",""),"")</f>
        <v/>
      </c>
      <c r="F321" t="str">
        <f>IF(AND(C321&gt;0),SUMIF('ИПУ и ОКПУ'!$A$2:$A$3258,A321,'ИПУ и ОКПУ'!$O$2:$O$3258),"")</f>
        <v/>
      </c>
      <c r="G321">
        <f>VLOOKUP(A321,'Лицевые счета'!$A$2:$K$4570,9,0)</f>
        <v>4</v>
      </c>
      <c r="H321">
        <f>VLOOKUP(A321,'Лицевые счета'!$A$2:$K$4570,10,0)</f>
        <v>46.3</v>
      </c>
      <c r="I321" t="str">
        <f>VLOOKUP(A321,'Лицевые счета'!$A$2:$K$4570,6,0)</f>
        <v>ФЛ</v>
      </c>
      <c r="J321">
        <f>IF(AND(C321=0,I321="ФЛ"),G321*H321,"")</f>
        <v>185.2</v>
      </c>
      <c r="K321" t="str">
        <f>IF(AND(C321&gt;0,E321="Нет показаний",I321="ФЛ"),G321*H321,"")</f>
        <v/>
      </c>
    </row>
    <row r="322" spans="1:11" x14ac:dyDescent="0.25">
      <c r="A322" s="7">
        <v>438806</v>
      </c>
      <c r="B322" s="7">
        <f>VLOOKUP(A322,'Лицевые счета'!$A$1:$K$4570,2,0)</f>
        <v>431445</v>
      </c>
      <c r="C322">
        <f>COUNTIF('ИПУ и ОКПУ'!$A$2:$A$3258,A322)</f>
        <v>1</v>
      </c>
      <c r="D322" t="str">
        <f>IF(C322&gt;0,VLOOKUP(A322,'ИПУ и ОКПУ'!$A$1:$O$3258,9,0),"")</f>
        <v>Одноставочный</v>
      </c>
      <c r="E322" t="str">
        <f>IF(C322&gt;0,IF(VLOOKUP(A322,'ИПУ и ОКПУ'!$A$1:$O$3258,14,0)="Нет показаний","Нет показаний",""),"")</f>
        <v/>
      </c>
      <c r="F322">
        <f>IF(AND(C322&gt;0),SUMIF('ИПУ и ОКПУ'!$A$2:$A$3258,A322,'ИПУ и ОКПУ'!$O$2:$O$3258),"")</f>
        <v>113</v>
      </c>
      <c r="G322">
        <f>VLOOKUP(A322,'Лицевые счета'!$A$2:$K$4570,9,0)</f>
        <v>4</v>
      </c>
      <c r="H322">
        <f>VLOOKUP(A322,'Лицевые счета'!$A$2:$K$4570,10,0)</f>
        <v>46.3</v>
      </c>
      <c r="I322" t="str">
        <f>VLOOKUP(A322,'Лицевые счета'!$A$2:$K$4570,6,0)</f>
        <v>ФЛ</v>
      </c>
      <c r="J322" t="str">
        <f>IF(AND(C322=0,I322="ФЛ"),G322*H322,"")</f>
        <v/>
      </c>
      <c r="K322" t="str">
        <f>IF(AND(C322&gt;0,E322="Нет показаний",I322="ФЛ"),G322*H322,"")</f>
        <v/>
      </c>
    </row>
    <row r="323" spans="1:11" x14ac:dyDescent="0.25">
      <c r="A323" s="7">
        <v>438812</v>
      </c>
      <c r="B323" s="7">
        <f>VLOOKUP(A323,'Лицевые счета'!$A$1:$K$4570,2,0)</f>
        <v>431445</v>
      </c>
      <c r="C323">
        <f>COUNTIF('ИПУ и ОКПУ'!$A$2:$A$3258,A323)</f>
        <v>1</v>
      </c>
      <c r="D323" t="str">
        <f>IF(C323&gt;0,VLOOKUP(A323,'ИПУ и ОКПУ'!$A$1:$O$3258,9,0),"")</f>
        <v>Одноставочный</v>
      </c>
      <c r="E323" t="str">
        <f>IF(C323&gt;0,IF(VLOOKUP(A323,'ИПУ и ОКПУ'!$A$1:$O$3258,14,0)="Нет показаний","Нет показаний",""),"")</f>
        <v/>
      </c>
      <c r="F323">
        <f>IF(AND(C323&gt;0),SUMIF('ИПУ и ОКПУ'!$A$2:$A$3258,A323,'ИПУ и ОКПУ'!$O$2:$O$3258),"")</f>
        <v>368</v>
      </c>
      <c r="G323">
        <f>VLOOKUP(A323,'Лицевые счета'!$A$2:$K$4570,9,0)</f>
        <v>4</v>
      </c>
      <c r="H323">
        <f>VLOOKUP(A323,'Лицевые счета'!$A$2:$K$4570,10,0)</f>
        <v>46.3</v>
      </c>
      <c r="I323" t="str">
        <f>VLOOKUP(A323,'Лицевые счета'!$A$2:$K$4570,6,0)</f>
        <v>ФЛ</v>
      </c>
      <c r="J323" t="str">
        <f>IF(AND(C323=0,I323="ФЛ"),G323*H323,"")</f>
        <v/>
      </c>
      <c r="K323" t="str">
        <f>IF(AND(C323&gt;0,E323="Нет показаний",I323="ФЛ"),G323*H323,"")</f>
        <v/>
      </c>
    </row>
    <row r="324" spans="1:11" x14ac:dyDescent="0.25">
      <c r="A324" s="7">
        <v>438820</v>
      </c>
      <c r="B324" s="7">
        <f>VLOOKUP(A324,'Лицевые счета'!$A$1:$K$4570,2,0)</f>
        <v>431446</v>
      </c>
      <c r="C324">
        <f>COUNTIF('ИПУ и ОКПУ'!$A$2:$A$3258,A324)</f>
        <v>1</v>
      </c>
      <c r="D324" t="str">
        <f>IF(C324&gt;0,VLOOKUP(A324,'ИПУ и ОКПУ'!$A$1:$O$3258,9,0),"")</f>
        <v>Одноставочный</v>
      </c>
      <c r="E324" t="str">
        <f>IF(C324&gt;0,IF(VLOOKUP(A324,'ИПУ и ОКПУ'!$A$1:$O$3258,14,0)="Нет показаний","Нет показаний",""),"")</f>
        <v/>
      </c>
      <c r="F324">
        <f>IF(AND(C324&gt;0),SUMIF('ИПУ и ОКПУ'!$A$2:$A$3258,A324,'ИПУ и ОКПУ'!$O$2:$O$3258),"")</f>
        <v>151</v>
      </c>
      <c r="G324">
        <f>VLOOKUP(A324,'Лицевые счета'!$A$2:$K$4570,9,0)</f>
        <v>4</v>
      </c>
      <c r="H324">
        <f>VLOOKUP(A324,'Лицевые счета'!$A$2:$K$4570,10,0)</f>
        <v>52.4</v>
      </c>
      <c r="I324" t="str">
        <f>VLOOKUP(A324,'Лицевые счета'!$A$2:$K$4570,6,0)</f>
        <v>ФЛ</v>
      </c>
      <c r="J324" t="str">
        <f>IF(AND(C324=0,I324="ФЛ"),G324*H324,"")</f>
        <v/>
      </c>
      <c r="K324" t="str">
        <f>IF(AND(C324&gt;0,E324="Нет показаний",I324="ФЛ"),G324*H324,"")</f>
        <v/>
      </c>
    </row>
    <row r="325" spans="1:11" x14ac:dyDescent="0.25">
      <c r="A325" s="7">
        <v>438822</v>
      </c>
      <c r="B325" s="7">
        <f>VLOOKUP(A325,'Лицевые счета'!$A$1:$K$4570,2,0)</f>
        <v>431446</v>
      </c>
      <c r="C325">
        <f>COUNTIF('ИПУ и ОКПУ'!$A$2:$A$3258,A325)</f>
        <v>1</v>
      </c>
      <c r="D325" t="str">
        <f>IF(C325&gt;0,VLOOKUP(A325,'ИПУ и ОКПУ'!$A$1:$O$3258,9,0),"")</f>
        <v>Одноставочный</v>
      </c>
      <c r="E325" t="str">
        <f>IF(C325&gt;0,IF(VLOOKUP(A325,'ИПУ и ОКПУ'!$A$1:$O$3258,14,0)="Нет показаний","Нет показаний",""),"")</f>
        <v/>
      </c>
      <c r="F325">
        <f>IF(AND(C325&gt;0),SUMIF('ИПУ и ОКПУ'!$A$2:$A$3258,A325,'ИПУ и ОКПУ'!$O$2:$O$3258),"")</f>
        <v>146</v>
      </c>
      <c r="G325">
        <f>VLOOKUP(A325,'Лицевые счета'!$A$2:$K$4570,9,0)</f>
        <v>4</v>
      </c>
      <c r="H325">
        <f>VLOOKUP(A325,'Лицевые счета'!$A$2:$K$4570,10,0)</f>
        <v>35.9</v>
      </c>
      <c r="I325" t="str">
        <f>VLOOKUP(A325,'Лицевые счета'!$A$2:$K$4570,6,0)</f>
        <v>ФЛ</v>
      </c>
      <c r="J325" t="str">
        <f>IF(AND(C325=0,I325="ФЛ"),G325*H325,"")</f>
        <v/>
      </c>
      <c r="K325" t="str">
        <f>IF(AND(C325&gt;0,E325="Нет показаний",I325="ФЛ"),G325*H325,"")</f>
        <v/>
      </c>
    </row>
    <row r="326" spans="1:11" x14ac:dyDescent="0.25">
      <c r="A326" s="7">
        <v>439689</v>
      </c>
      <c r="B326" s="7">
        <f>VLOOKUP(A326,'Лицевые счета'!$A$1:$K$4570,2,0)</f>
        <v>431474</v>
      </c>
      <c r="C326">
        <f>COUNTIF('ИПУ и ОКПУ'!$A$2:$A$3258,A326)</f>
        <v>1</v>
      </c>
      <c r="D326" t="str">
        <f>IF(C326&gt;0,VLOOKUP(A326,'ИПУ и ОКПУ'!$A$1:$O$3258,9,0),"")</f>
        <v>Одноставочный</v>
      </c>
      <c r="E326" t="str">
        <f>IF(C326&gt;0,IF(VLOOKUP(A326,'ИПУ и ОКПУ'!$A$1:$O$3258,14,0)="Нет показаний","Нет показаний",""),"")</f>
        <v/>
      </c>
      <c r="F326">
        <f>IF(AND(C326&gt;0),SUMIF('ИПУ и ОКПУ'!$A$2:$A$3258,A326,'ИПУ и ОКПУ'!$O$2:$O$3258),"")</f>
        <v>17.5</v>
      </c>
      <c r="G326">
        <f>VLOOKUP(A326,'Лицевые счета'!$A$2:$K$4570,9,0)</f>
        <v>4</v>
      </c>
      <c r="H326">
        <f>VLOOKUP(A326,'Лицевые счета'!$A$2:$K$4570,10,0)</f>
        <v>35.9</v>
      </c>
      <c r="I326" t="str">
        <f>VLOOKUP(A326,'Лицевые счета'!$A$2:$K$4570,6,0)</f>
        <v>ФЛ</v>
      </c>
      <c r="J326" t="str">
        <f>IF(AND(C326=0,I326="ФЛ"),G326*H326,"")</f>
        <v/>
      </c>
      <c r="K326" t="str">
        <f>IF(AND(C326&gt;0,E326="Нет показаний",I326="ФЛ"),G326*H326,"")</f>
        <v/>
      </c>
    </row>
    <row r="327" spans="1:11" x14ac:dyDescent="0.25">
      <c r="A327" s="7">
        <v>439729</v>
      </c>
      <c r="B327" s="7">
        <f>VLOOKUP(A327,'Лицевые счета'!$A$1:$K$4570,2,0)</f>
        <v>431477</v>
      </c>
      <c r="C327">
        <f>COUNTIF('ИПУ и ОКПУ'!$A$2:$A$3258,A327)</f>
        <v>0</v>
      </c>
      <c r="D327" t="str">
        <f>IF(C327&gt;0,VLOOKUP(A327,'ИПУ и ОКПУ'!$A$1:$O$3258,9,0),"")</f>
        <v/>
      </c>
      <c r="E327" t="str">
        <f>IF(C327&gt;0,IF(VLOOKUP(A327,'ИПУ и ОКПУ'!$A$1:$O$3258,14,0)="Нет показаний","Нет показаний",""),"")</f>
        <v/>
      </c>
      <c r="F327" t="str">
        <f>IF(AND(C327&gt;0),SUMIF('ИПУ и ОКПУ'!$A$2:$A$3258,A327,'ИПУ и ОКПУ'!$O$2:$O$3258),"")</f>
        <v/>
      </c>
      <c r="G327">
        <f>VLOOKUP(A327,'Лицевые счета'!$A$2:$K$4570,9,0)</f>
        <v>4</v>
      </c>
      <c r="H327">
        <f>VLOOKUP(A327,'Лицевые счета'!$A$2:$K$4570,10,0)</f>
        <v>46.3</v>
      </c>
      <c r="I327" t="str">
        <f>VLOOKUP(A327,'Лицевые счета'!$A$2:$K$4570,6,0)</f>
        <v>ФЛ</v>
      </c>
      <c r="J327">
        <f>IF(AND(C327=0,I327="ФЛ"),G327*H327,"")</f>
        <v>185.2</v>
      </c>
      <c r="K327" t="str">
        <f>IF(AND(C327&gt;0,E327="Нет показаний",I327="ФЛ"),G327*H327,"")</f>
        <v/>
      </c>
    </row>
    <row r="328" spans="1:11" x14ac:dyDescent="0.25">
      <c r="A328" s="7">
        <v>440208</v>
      </c>
      <c r="B328" s="7">
        <f>VLOOKUP(A328,'Лицевые счета'!$A$1:$K$4570,2,0)</f>
        <v>431487</v>
      </c>
      <c r="C328">
        <f>COUNTIF('ИПУ и ОКПУ'!$A$2:$A$3258,A328)</f>
        <v>0</v>
      </c>
      <c r="D328" t="str">
        <f>IF(C328&gt;0,VLOOKUP(A328,'ИПУ и ОКПУ'!$A$1:$O$3258,9,0),"")</f>
        <v/>
      </c>
      <c r="E328" t="str">
        <f>IF(C328&gt;0,IF(VLOOKUP(A328,'ИПУ и ОКПУ'!$A$1:$O$3258,14,0)="Нет показаний","Нет показаний",""),"")</f>
        <v/>
      </c>
      <c r="F328" t="str">
        <f>IF(AND(C328&gt;0),SUMIF('ИПУ и ОКПУ'!$A$2:$A$3258,A328,'ИПУ и ОКПУ'!$O$2:$O$3258),"")</f>
        <v/>
      </c>
      <c r="G328">
        <f>VLOOKUP(A328,'Лицевые счета'!$A$2:$K$4570,9,0)</f>
        <v>4</v>
      </c>
      <c r="H328">
        <f>VLOOKUP(A328,'Лицевые счета'!$A$2:$K$4570,10,0)</f>
        <v>35.9</v>
      </c>
      <c r="I328" t="str">
        <f>VLOOKUP(A328,'Лицевые счета'!$A$2:$K$4570,6,0)</f>
        <v>ФЛ</v>
      </c>
      <c r="J328">
        <f>IF(AND(C328=0,I328="ФЛ"),G328*H328,"")</f>
        <v>143.6</v>
      </c>
      <c r="K328" t="str">
        <f>IF(AND(C328&gt;0,E328="Нет показаний",I328="ФЛ"),G328*H328,"")</f>
        <v/>
      </c>
    </row>
    <row r="329" spans="1:11" x14ac:dyDescent="0.25">
      <c r="A329" s="7">
        <v>440231</v>
      </c>
      <c r="B329" s="7">
        <f>VLOOKUP(A329,'Лицевые счета'!$A$1:$K$4570,2,0)</f>
        <v>431487</v>
      </c>
      <c r="C329">
        <f>COUNTIF('ИПУ и ОКПУ'!$A$2:$A$3258,A329)</f>
        <v>0</v>
      </c>
      <c r="D329" t="str">
        <f>IF(C329&gt;0,VLOOKUP(A329,'ИПУ и ОКПУ'!$A$1:$O$3258,9,0),"")</f>
        <v/>
      </c>
      <c r="E329" t="str">
        <f>IF(C329&gt;0,IF(VLOOKUP(A329,'ИПУ и ОКПУ'!$A$1:$O$3258,14,0)="Нет показаний","Нет показаний",""),"")</f>
        <v/>
      </c>
      <c r="F329" t="str">
        <f>IF(AND(C329&gt;0),SUMIF('ИПУ и ОКПУ'!$A$2:$A$3258,A329,'ИПУ и ОКПУ'!$O$2:$O$3258),"")</f>
        <v/>
      </c>
      <c r="G329">
        <f>VLOOKUP(A329,'Лицевые счета'!$A$2:$K$4570,9,0)</f>
        <v>4</v>
      </c>
      <c r="H329">
        <f>VLOOKUP(A329,'Лицевые счета'!$A$2:$K$4570,10,0)</f>
        <v>35.9</v>
      </c>
      <c r="I329" t="str">
        <f>VLOOKUP(A329,'Лицевые счета'!$A$2:$K$4570,6,0)</f>
        <v>ФЛ</v>
      </c>
      <c r="J329">
        <f>IF(AND(C329=0,I329="ФЛ"),G329*H329,"")</f>
        <v>143.6</v>
      </c>
      <c r="K329" t="str">
        <f>IF(AND(C329&gt;0,E329="Нет показаний",I329="ФЛ"),G329*H329,"")</f>
        <v/>
      </c>
    </row>
    <row r="330" spans="1:11" x14ac:dyDescent="0.25">
      <c r="A330" s="7">
        <v>440293</v>
      </c>
      <c r="B330" s="7">
        <f>VLOOKUP(A330,'Лицевые счета'!$A$1:$K$4570,2,0)</f>
        <v>431487</v>
      </c>
      <c r="C330">
        <f>COUNTIF('ИПУ и ОКПУ'!$A$2:$A$3258,A330)</f>
        <v>0</v>
      </c>
      <c r="D330" t="str">
        <f>IF(C330&gt;0,VLOOKUP(A330,'ИПУ и ОКПУ'!$A$1:$O$3258,9,0),"")</f>
        <v/>
      </c>
      <c r="E330" t="str">
        <f>IF(C330&gt;0,IF(VLOOKUP(A330,'ИПУ и ОКПУ'!$A$1:$O$3258,14,0)="Нет показаний","Нет показаний",""),"")</f>
        <v/>
      </c>
      <c r="F330" t="str">
        <f>IF(AND(C330&gt;0),SUMIF('ИПУ и ОКПУ'!$A$2:$A$3258,A330,'ИПУ и ОКПУ'!$O$2:$O$3258),"")</f>
        <v/>
      </c>
      <c r="G330">
        <f>VLOOKUP(A330,'Лицевые счета'!$A$2:$K$4570,9,0)</f>
        <v>4</v>
      </c>
      <c r="H330">
        <f>VLOOKUP(A330,'Лицевые счета'!$A$2:$K$4570,10,0)</f>
        <v>35.9</v>
      </c>
      <c r="I330" t="str">
        <f>VLOOKUP(A330,'Лицевые счета'!$A$2:$K$4570,6,0)</f>
        <v>ФЛ</v>
      </c>
      <c r="J330">
        <f>IF(AND(C330=0,I330="ФЛ"),G330*H330,"")</f>
        <v>143.6</v>
      </c>
      <c r="K330" t="str">
        <f>IF(AND(C330&gt;0,E330="Нет показаний",I330="ФЛ"),G330*H330,"")</f>
        <v/>
      </c>
    </row>
    <row r="331" spans="1:11" x14ac:dyDescent="0.25">
      <c r="A331" s="7">
        <v>440419</v>
      </c>
      <c r="B331" s="7">
        <f>VLOOKUP(A331,'Лицевые счета'!$A$1:$K$4570,2,0)</f>
        <v>431487</v>
      </c>
      <c r="C331">
        <f>COUNTIF('ИПУ и ОКПУ'!$A$2:$A$3258,A331)</f>
        <v>0</v>
      </c>
      <c r="D331" t="str">
        <f>IF(C331&gt;0,VLOOKUP(A331,'ИПУ и ОКПУ'!$A$1:$O$3258,9,0),"")</f>
        <v/>
      </c>
      <c r="E331" t="str">
        <f>IF(C331&gt;0,IF(VLOOKUP(A331,'ИПУ и ОКПУ'!$A$1:$O$3258,14,0)="Нет показаний","Нет показаний",""),"")</f>
        <v/>
      </c>
      <c r="F331" t="str">
        <f>IF(AND(C331&gt;0),SUMIF('ИПУ и ОКПУ'!$A$2:$A$3258,A331,'ИПУ и ОКПУ'!$O$2:$O$3258),"")</f>
        <v/>
      </c>
      <c r="G331">
        <f>VLOOKUP(A331,'Лицевые счета'!$A$2:$K$4570,9,0)</f>
        <v>4</v>
      </c>
      <c r="H331">
        <f>VLOOKUP(A331,'Лицевые счета'!$A$2:$K$4570,10,0)</f>
        <v>35.9</v>
      </c>
      <c r="I331" t="str">
        <f>VLOOKUP(A331,'Лицевые счета'!$A$2:$K$4570,6,0)</f>
        <v>ФЛ</v>
      </c>
      <c r="J331">
        <f>IF(AND(C331=0,I331="ФЛ"),G331*H331,"")</f>
        <v>143.6</v>
      </c>
      <c r="K331" t="str">
        <f>IF(AND(C331&gt;0,E331="Нет показаний",I331="ФЛ"),G331*H331,"")</f>
        <v/>
      </c>
    </row>
    <row r="332" spans="1:11" x14ac:dyDescent="0.25">
      <c r="A332" s="7">
        <v>440479</v>
      </c>
      <c r="B332" s="7">
        <f>VLOOKUP(A332,'Лицевые счета'!$A$1:$K$4570,2,0)</f>
        <v>431487</v>
      </c>
      <c r="C332">
        <f>COUNTIF('ИПУ и ОКПУ'!$A$2:$A$3258,A332)</f>
        <v>0</v>
      </c>
      <c r="D332" t="str">
        <f>IF(C332&gt;0,VLOOKUP(A332,'ИПУ и ОКПУ'!$A$1:$O$3258,9,0),"")</f>
        <v/>
      </c>
      <c r="E332" t="str">
        <f>IF(C332&gt;0,IF(VLOOKUP(A332,'ИПУ и ОКПУ'!$A$1:$O$3258,14,0)="Нет показаний","Нет показаний",""),"")</f>
        <v/>
      </c>
      <c r="F332" t="str">
        <f>IF(AND(C332&gt;0),SUMIF('ИПУ и ОКПУ'!$A$2:$A$3258,A332,'ИПУ и ОКПУ'!$O$2:$O$3258),"")</f>
        <v/>
      </c>
      <c r="G332">
        <f>VLOOKUP(A332,'Лицевые счета'!$A$2:$K$4570,9,0)</f>
        <v>4</v>
      </c>
      <c r="H332">
        <f>VLOOKUP(A332,'Лицевые счета'!$A$2:$K$4570,10,0)</f>
        <v>35.9</v>
      </c>
      <c r="I332" t="str">
        <f>VLOOKUP(A332,'Лицевые счета'!$A$2:$K$4570,6,0)</f>
        <v>ФЛ</v>
      </c>
      <c r="J332">
        <f>IF(AND(C332=0,I332="ФЛ"),G332*H332,"")</f>
        <v>143.6</v>
      </c>
      <c r="K332" t="str">
        <f>IF(AND(C332&gt;0,E332="Нет показаний",I332="ФЛ"),G332*H332,"")</f>
        <v/>
      </c>
    </row>
    <row r="333" spans="1:11" x14ac:dyDescent="0.25">
      <c r="A333" s="7">
        <v>441320</v>
      </c>
      <c r="B333" s="7">
        <f>VLOOKUP(A333,'Лицевые счета'!$A$1:$K$4570,2,0)</f>
        <v>431500</v>
      </c>
      <c r="C333">
        <f>COUNTIF('ИПУ и ОКПУ'!$A$2:$A$3258,A333)</f>
        <v>1</v>
      </c>
      <c r="D333" t="str">
        <f>IF(C333&gt;0,VLOOKUP(A333,'ИПУ и ОКПУ'!$A$1:$O$3258,9,0),"")</f>
        <v>Одноставочный</v>
      </c>
      <c r="E333" t="str">
        <f>IF(C333&gt;0,IF(VLOOKUP(A333,'ИПУ и ОКПУ'!$A$1:$O$3258,14,0)="Нет показаний","Нет показаний",""),"")</f>
        <v>Нет показаний</v>
      </c>
      <c r="F333">
        <f>IF(AND(C333&gt;0),SUMIF('ИПУ и ОКПУ'!$A$2:$A$3258,A333,'ИПУ и ОКПУ'!$O$2:$O$3258),"")</f>
        <v>0</v>
      </c>
      <c r="G333">
        <f>VLOOKUP(A333,'Лицевые счета'!$A$2:$K$4570,9,0)</f>
        <v>4</v>
      </c>
      <c r="H333">
        <f>VLOOKUP(A333,'Лицевые счета'!$A$2:$K$4570,10,0)</f>
        <v>52.4</v>
      </c>
      <c r="I333" t="str">
        <f>VLOOKUP(A333,'Лицевые счета'!$A$2:$K$4570,6,0)</f>
        <v>ФЛ</v>
      </c>
      <c r="J333" t="str">
        <f>IF(AND(C333=0,I333="ФЛ"),G333*H333,"")</f>
        <v/>
      </c>
      <c r="K333">
        <f>IF(AND(C333&gt;0,E333="Нет показаний",I333="ФЛ"),G333*H333,"")</f>
        <v>209.6</v>
      </c>
    </row>
    <row r="334" spans="1:11" x14ac:dyDescent="0.25">
      <c r="A334" s="7">
        <v>441332</v>
      </c>
      <c r="B334" s="7">
        <f>VLOOKUP(A334,'Лицевые счета'!$A$1:$K$4570,2,0)</f>
        <v>431501</v>
      </c>
      <c r="C334">
        <f>COUNTIF('ИПУ и ОКПУ'!$A$2:$A$3258,A334)</f>
        <v>1</v>
      </c>
      <c r="D334" t="str">
        <f>IF(C334&gt;0,VLOOKUP(A334,'ИПУ и ОКПУ'!$A$1:$O$3258,9,0),"")</f>
        <v>Одноставочный</v>
      </c>
      <c r="E334" t="str">
        <f>IF(C334&gt;0,IF(VLOOKUP(A334,'ИПУ и ОКПУ'!$A$1:$O$3258,14,0)="Нет показаний","Нет показаний",""),"")</f>
        <v/>
      </c>
      <c r="F334">
        <f>IF(AND(C334&gt;0),SUMIF('ИПУ и ОКПУ'!$A$2:$A$3258,A334,'ИПУ и ОКПУ'!$O$2:$O$3258),"")</f>
        <v>224</v>
      </c>
      <c r="G334">
        <f>VLOOKUP(A334,'Лицевые счета'!$A$2:$K$4570,9,0)</f>
        <v>4</v>
      </c>
      <c r="H334">
        <f>VLOOKUP(A334,'Лицевые счета'!$A$2:$K$4570,10,0)</f>
        <v>52.4</v>
      </c>
      <c r="I334" t="str">
        <f>VLOOKUP(A334,'Лицевые счета'!$A$2:$K$4570,6,0)</f>
        <v>ФЛ</v>
      </c>
      <c r="J334" t="str">
        <f>IF(AND(C334=0,I334="ФЛ"),G334*H334,"")</f>
        <v/>
      </c>
      <c r="K334" t="str">
        <f>IF(AND(C334&gt;0,E334="Нет показаний",I334="ФЛ"),G334*H334,"")</f>
        <v/>
      </c>
    </row>
    <row r="335" spans="1:11" x14ac:dyDescent="0.25">
      <c r="A335" s="7">
        <v>441342</v>
      </c>
      <c r="B335" s="7">
        <f>VLOOKUP(A335,'Лицевые счета'!$A$1:$K$4570,2,0)</f>
        <v>431501</v>
      </c>
      <c r="C335">
        <f>COUNTIF('ИПУ и ОКПУ'!$A$2:$A$3258,A335)</f>
        <v>1</v>
      </c>
      <c r="D335" t="str">
        <f>IF(C335&gt;0,VLOOKUP(A335,'ИПУ и ОКПУ'!$A$1:$O$3258,9,0),"")</f>
        <v>Одноставочный</v>
      </c>
      <c r="E335" t="str">
        <f>IF(C335&gt;0,IF(VLOOKUP(A335,'ИПУ и ОКПУ'!$A$1:$O$3258,14,0)="Нет показаний","Нет показаний",""),"")</f>
        <v>Нет показаний</v>
      </c>
      <c r="F335">
        <f>IF(AND(C335&gt;0),SUMIF('ИПУ и ОКПУ'!$A$2:$A$3258,A335,'ИПУ и ОКПУ'!$O$2:$O$3258),"")</f>
        <v>0</v>
      </c>
      <c r="G335">
        <f>VLOOKUP(A335,'Лицевые счета'!$A$2:$K$4570,9,0)</f>
        <v>4</v>
      </c>
      <c r="H335">
        <f>VLOOKUP(A335,'Лицевые счета'!$A$2:$K$4570,10,0)</f>
        <v>46.3</v>
      </c>
      <c r="I335" t="str">
        <f>VLOOKUP(A335,'Лицевые счета'!$A$2:$K$4570,6,0)</f>
        <v>ФЛ</v>
      </c>
      <c r="J335" t="str">
        <f>IF(AND(C335=0,I335="ФЛ"),G335*H335,"")</f>
        <v/>
      </c>
      <c r="K335">
        <f>IF(AND(C335&gt;0,E335="Нет показаний",I335="ФЛ"),G335*H335,"")</f>
        <v>185.2</v>
      </c>
    </row>
    <row r="336" spans="1:11" x14ac:dyDescent="0.25">
      <c r="A336" s="7">
        <v>441891</v>
      </c>
      <c r="B336" s="7">
        <f>VLOOKUP(A336,'Лицевые счета'!$A$1:$K$4570,2,0)</f>
        <v>431513</v>
      </c>
      <c r="C336">
        <f>COUNTIF('ИПУ и ОКПУ'!$A$2:$A$3258,A336)</f>
        <v>1</v>
      </c>
      <c r="D336" t="str">
        <f>IF(C336&gt;0,VLOOKUP(A336,'ИПУ и ОКПУ'!$A$1:$O$3258,9,0),"")</f>
        <v>Одноставочный</v>
      </c>
      <c r="E336" t="str">
        <f>IF(C336&gt;0,IF(VLOOKUP(A336,'ИПУ и ОКПУ'!$A$1:$O$3258,14,0)="Нет показаний","Нет показаний",""),"")</f>
        <v/>
      </c>
      <c r="F336">
        <f>IF(AND(C336&gt;0),SUMIF('ИПУ и ОКПУ'!$A$2:$A$3258,A336,'ИПУ и ОКПУ'!$O$2:$O$3258),"")</f>
        <v>109</v>
      </c>
      <c r="G336">
        <f>VLOOKUP(A336,'Лицевые счета'!$A$2:$K$4570,9,0)</f>
        <v>4</v>
      </c>
      <c r="H336">
        <f>VLOOKUP(A336,'Лицевые счета'!$A$2:$K$4570,10,0)</f>
        <v>52.4</v>
      </c>
      <c r="I336" t="str">
        <f>VLOOKUP(A336,'Лицевые счета'!$A$2:$K$4570,6,0)</f>
        <v>ФЛ</v>
      </c>
      <c r="J336" t="str">
        <f>IF(AND(C336=0,I336="ФЛ"),G336*H336,"")</f>
        <v/>
      </c>
      <c r="K336" t="str">
        <f>IF(AND(C336&gt;0,E336="Нет показаний",I336="ФЛ"),G336*H336,"")</f>
        <v/>
      </c>
    </row>
    <row r="337" spans="1:11" x14ac:dyDescent="0.25">
      <c r="A337" s="7">
        <v>441895</v>
      </c>
      <c r="B337" s="7">
        <f>VLOOKUP(A337,'Лицевые счета'!$A$1:$K$4570,2,0)</f>
        <v>431513</v>
      </c>
      <c r="C337">
        <f>COUNTIF('ИПУ и ОКПУ'!$A$2:$A$3258,A337)</f>
        <v>1</v>
      </c>
      <c r="D337" t="str">
        <f>IF(C337&gt;0,VLOOKUP(A337,'ИПУ и ОКПУ'!$A$1:$O$3258,9,0),"")</f>
        <v>Одноставочный</v>
      </c>
      <c r="E337" t="str">
        <f>IF(C337&gt;0,IF(VLOOKUP(A337,'ИПУ и ОКПУ'!$A$1:$O$3258,14,0)="Нет показаний","Нет показаний",""),"")</f>
        <v/>
      </c>
      <c r="F337">
        <f>IF(AND(C337&gt;0),SUMIF('ИПУ и ОКПУ'!$A$2:$A$3258,A337,'ИПУ и ОКПУ'!$O$2:$O$3258),"")</f>
        <v>34</v>
      </c>
      <c r="G337">
        <f>VLOOKUP(A337,'Лицевые счета'!$A$2:$K$4570,9,0)</f>
        <v>4</v>
      </c>
      <c r="H337">
        <f>VLOOKUP(A337,'Лицевые счета'!$A$2:$K$4570,10,0)</f>
        <v>46.3</v>
      </c>
      <c r="I337" t="str">
        <f>VLOOKUP(A337,'Лицевые счета'!$A$2:$K$4570,6,0)</f>
        <v>ФЛ</v>
      </c>
      <c r="J337" t="str">
        <f>IF(AND(C337=0,I337="ФЛ"),G337*H337,"")</f>
        <v/>
      </c>
      <c r="K337" t="str">
        <f>IF(AND(C337&gt;0,E337="Нет показаний",I337="ФЛ"),G337*H337,"")</f>
        <v/>
      </c>
    </row>
    <row r="338" spans="1:11" x14ac:dyDescent="0.25">
      <c r="A338" s="7">
        <v>441913</v>
      </c>
      <c r="B338" s="7">
        <f>VLOOKUP(A338,'Лицевые счета'!$A$1:$K$4570,2,0)</f>
        <v>431514</v>
      </c>
      <c r="C338">
        <f>COUNTIF('ИПУ и ОКПУ'!$A$2:$A$3258,A338)</f>
        <v>0</v>
      </c>
      <c r="D338" t="str">
        <f>IF(C338&gt;0,VLOOKUP(A338,'ИПУ и ОКПУ'!$A$1:$O$3258,9,0),"")</f>
        <v/>
      </c>
      <c r="E338" t="str">
        <f>IF(C338&gt;0,IF(VLOOKUP(A338,'ИПУ и ОКПУ'!$A$1:$O$3258,14,0)="Нет показаний","Нет показаний",""),"")</f>
        <v/>
      </c>
      <c r="F338" t="str">
        <f>IF(AND(C338&gt;0),SUMIF('ИПУ и ОКПУ'!$A$2:$A$3258,A338,'ИПУ и ОКПУ'!$O$2:$O$3258),"")</f>
        <v/>
      </c>
      <c r="G338">
        <f>VLOOKUP(A338,'Лицевые счета'!$A$2:$K$4570,9,0)</f>
        <v>4</v>
      </c>
      <c r="H338">
        <f>VLOOKUP(A338,'Лицевые счета'!$A$2:$K$4570,10,0)</f>
        <v>46.3</v>
      </c>
      <c r="I338" t="str">
        <f>VLOOKUP(A338,'Лицевые счета'!$A$2:$K$4570,6,0)</f>
        <v>ФЛ</v>
      </c>
      <c r="J338">
        <f>IF(AND(C338=0,I338="ФЛ"),G338*H338,"")</f>
        <v>185.2</v>
      </c>
      <c r="K338" t="str">
        <f>IF(AND(C338&gt;0,E338="Нет показаний",I338="ФЛ"),G338*H338,"")</f>
        <v/>
      </c>
    </row>
    <row r="339" spans="1:11" x14ac:dyDescent="0.25">
      <c r="A339" s="7">
        <v>441929</v>
      </c>
      <c r="B339" s="7">
        <f>VLOOKUP(A339,'Лицевые счета'!$A$1:$K$4570,2,0)</f>
        <v>431514</v>
      </c>
      <c r="C339">
        <f>COUNTIF('ИПУ и ОКПУ'!$A$2:$A$3258,A339)</f>
        <v>1</v>
      </c>
      <c r="D339" t="str">
        <f>IF(C339&gt;0,VLOOKUP(A339,'ИПУ и ОКПУ'!$A$1:$O$3258,9,0),"")</f>
        <v>Одноставочный</v>
      </c>
      <c r="E339" t="str">
        <f>IF(C339&gt;0,IF(VLOOKUP(A339,'ИПУ и ОКПУ'!$A$1:$O$3258,14,0)="Нет показаний","Нет показаний",""),"")</f>
        <v/>
      </c>
      <c r="F339">
        <f>IF(AND(C339&gt;0),SUMIF('ИПУ и ОКПУ'!$A$2:$A$3258,A339,'ИПУ и ОКПУ'!$O$2:$O$3258),"")</f>
        <v>1450</v>
      </c>
      <c r="G339">
        <f>VLOOKUP(A339,'Лицевые счета'!$A$2:$K$4570,9,0)</f>
        <v>4</v>
      </c>
      <c r="H339">
        <f>VLOOKUP(A339,'Лицевые счета'!$A$2:$K$4570,10,0)</f>
        <v>52.4</v>
      </c>
      <c r="I339" t="str">
        <f>VLOOKUP(A339,'Лицевые счета'!$A$2:$K$4570,6,0)</f>
        <v>ФЛ</v>
      </c>
      <c r="J339" t="str">
        <f>IF(AND(C339=0,I339="ФЛ"),G339*H339,"")</f>
        <v/>
      </c>
      <c r="K339" t="str">
        <f>IF(AND(C339&gt;0,E339="Нет показаний",I339="ФЛ"),G339*H339,"")</f>
        <v/>
      </c>
    </row>
    <row r="340" spans="1:11" x14ac:dyDescent="0.25">
      <c r="A340" s="7">
        <v>442030</v>
      </c>
      <c r="B340" s="7">
        <f>VLOOKUP(A340,'Лицевые счета'!$A$1:$K$4570,2,0)</f>
        <v>431516</v>
      </c>
      <c r="C340">
        <f>COUNTIF('ИПУ и ОКПУ'!$A$2:$A$3258,A340)</f>
        <v>0</v>
      </c>
      <c r="D340" t="str">
        <f>IF(C340&gt;0,VLOOKUP(A340,'ИПУ и ОКПУ'!$A$1:$O$3258,9,0),"")</f>
        <v/>
      </c>
      <c r="E340" t="str">
        <f>IF(C340&gt;0,IF(VLOOKUP(A340,'ИПУ и ОКПУ'!$A$1:$O$3258,14,0)="Нет показаний","Нет показаний",""),"")</f>
        <v/>
      </c>
      <c r="F340" t="str">
        <f>IF(AND(C340&gt;0),SUMIF('ИПУ и ОКПУ'!$A$2:$A$3258,A340,'ИПУ и ОКПУ'!$O$2:$O$3258),"")</f>
        <v/>
      </c>
      <c r="G340">
        <f>VLOOKUP(A340,'Лицевые счета'!$A$2:$K$4570,9,0)</f>
        <v>4</v>
      </c>
      <c r="H340">
        <f>VLOOKUP(A340,'Лицевые счета'!$A$2:$K$4570,10,0)</f>
        <v>35.9</v>
      </c>
      <c r="I340" t="str">
        <f>VLOOKUP(A340,'Лицевые счета'!$A$2:$K$4570,6,0)</f>
        <v>ФЛ</v>
      </c>
      <c r="J340">
        <f>IF(AND(C340=0,I340="ФЛ"),G340*H340,"")</f>
        <v>143.6</v>
      </c>
      <c r="K340" t="str">
        <f>IF(AND(C340&gt;0,E340="Нет показаний",I340="ФЛ"),G340*H340,"")</f>
        <v/>
      </c>
    </row>
    <row r="341" spans="1:11" x14ac:dyDescent="0.25">
      <c r="A341" s="7">
        <v>442219</v>
      </c>
      <c r="B341" s="7">
        <f>VLOOKUP(A341,'Лицевые счета'!$A$1:$K$4570,2,0)</f>
        <v>431516</v>
      </c>
      <c r="C341">
        <f>COUNTIF('ИПУ и ОКПУ'!$A$2:$A$3258,A341)</f>
        <v>1</v>
      </c>
      <c r="D341" t="str">
        <f>IF(C341&gt;0,VLOOKUP(A341,'ИПУ и ОКПУ'!$A$1:$O$3258,9,0),"")</f>
        <v>Одноставочный</v>
      </c>
      <c r="E341" t="str">
        <f>IF(C341&gt;0,IF(VLOOKUP(A341,'ИПУ и ОКПУ'!$A$1:$O$3258,14,0)="Нет показаний","Нет показаний",""),"")</f>
        <v/>
      </c>
      <c r="F341">
        <f>IF(AND(C341&gt;0),SUMIF('ИПУ и ОКПУ'!$A$2:$A$3258,A341,'ИПУ и ОКПУ'!$O$2:$O$3258),"")</f>
        <v>-15</v>
      </c>
      <c r="G341">
        <f>VLOOKUP(A341,'Лицевые счета'!$A$2:$K$4570,9,0)</f>
        <v>4</v>
      </c>
      <c r="H341">
        <f>VLOOKUP(A341,'Лицевые счета'!$A$2:$K$4570,10,0)</f>
        <v>35.9</v>
      </c>
      <c r="I341" t="str">
        <f>VLOOKUP(A341,'Лицевые счета'!$A$2:$K$4570,6,0)</f>
        <v>ФЛ</v>
      </c>
      <c r="J341" t="str">
        <f>IF(AND(C341=0,I341="ФЛ"),G341*H341,"")</f>
        <v/>
      </c>
      <c r="K341" t="str">
        <f>IF(AND(C341&gt;0,E341="Нет показаний",I341="ФЛ"),G341*H341,"")</f>
        <v/>
      </c>
    </row>
    <row r="342" spans="1:11" x14ac:dyDescent="0.25">
      <c r="A342" s="7">
        <v>442283</v>
      </c>
      <c r="B342" s="7">
        <f>VLOOKUP(A342,'Лицевые счета'!$A$1:$K$4570,2,0)</f>
        <v>431516</v>
      </c>
      <c r="C342">
        <f>COUNTIF('ИПУ и ОКПУ'!$A$2:$A$3258,A342)</f>
        <v>1</v>
      </c>
      <c r="D342" t="str">
        <f>IF(C342&gt;0,VLOOKUP(A342,'ИПУ и ОКПУ'!$A$1:$O$3258,9,0),"")</f>
        <v>Одноставочный</v>
      </c>
      <c r="E342" t="str">
        <f>IF(C342&gt;0,IF(VLOOKUP(A342,'ИПУ и ОКПУ'!$A$1:$O$3258,14,0)="Нет показаний","Нет показаний",""),"")</f>
        <v/>
      </c>
      <c r="F342">
        <f>IF(AND(C342&gt;0),SUMIF('ИПУ и ОКПУ'!$A$2:$A$3258,A342,'ИПУ и ОКПУ'!$O$2:$O$3258),"")</f>
        <v>57</v>
      </c>
      <c r="G342">
        <f>VLOOKUP(A342,'Лицевые счета'!$A$2:$K$4570,9,0)</f>
        <v>4</v>
      </c>
      <c r="H342">
        <f>VLOOKUP(A342,'Лицевые счета'!$A$2:$K$4570,10,0)</f>
        <v>35.9</v>
      </c>
      <c r="I342" t="str">
        <f>VLOOKUP(A342,'Лицевые счета'!$A$2:$K$4570,6,0)</f>
        <v>ФЛ</v>
      </c>
      <c r="J342" t="str">
        <f>IF(AND(C342=0,I342="ФЛ"),G342*H342,"")</f>
        <v/>
      </c>
      <c r="K342" t="str">
        <f>IF(AND(C342&gt;0,E342="Нет показаний",I342="ФЛ"),G342*H342,"")</f>
        <v/>
      </c>
    </row>
    <row r="343" spans="1:11" x14ac:dyDescent="0.25">
      <c r="A343" s="7">
        <v>442285</v>
      </c>
      <c r="B343" s="7">
        <f>VLOOKUP(A343,'Лицевые счета'!$A$1:$K$4570,2,0)</f>
        <v>431516</v>
      </c>
      <c r="C343">
        <f>COUNTIF('ИПУ и ОКПУ'!$A$2:$A$3258,A343)</f>
        <v>2</v>
      </c>
      <c r="D343" t="str">
        <f>IF(C343&gt;0,VLOOKUP(A343,'ИПУ и ОКПУ'!$A$1:$O$3258,9,0),"")</f>
        <v>Одноставочный</v>
      </c>
      <c r="E343" t="str">
        <f>IF(C343&gt;0,IF(VLOOKUP(A343,'ИПУ и ОКПУ'!$A$1:$O$3258,14,0)="Нет показаний","Нет показаний",""),"")</f>
        <v>Нет показаний</v>
      </c>
      <c r="F343">
        <f>IF(AND(C343&gt;0),SUMIF('ИПУ и ОКПУ'!$A$2:$A$3258,A343,'ИПУ и ОКПУ'!$O$2:$O$3258),"")</f>
        <v>0</v>
      </c>
      <c r="G343">
        <f>VLOOKUP(A343,'Лицевые счета'!$A$2:$K$4570,9,0)</f>
        <v>4</v>
      </c>
      <c r="H343">
        <f>VLOOKUP(A343,'Лицевые счета'!$A$2:$K$4570,10,0)</f>
        <v>46.3</v>
      </c>
      <c r="I343" t="str">
        <f>VLOOKUP(A343,'Лицевые счета'!$A$2:$K$4570,6,0)</f>
        <v>ФЛ</v>
      </c>
      <c r="J343" t="str">
        <f>IF(AND(C343=0,I343="ФЛ"),G343*H343,"")</f>
        <v/>
      </c>
      <c r="K343">
        <f>IF(AND(C343&gt;0,E343="Нет показаний",I343="ФЛ"),G343*H343,"")</f>
        <v>185.2</v>
      </c>
    </row>
    <row r="344" spans="1:11" x14ac:dyDescent="0.25">
      <c r="A344" s="7">
        <v>442398</v>
      </c>
      <c r="B344" s="7">
        <f>VLOOKUP(A344,'Лицевые счета'!$A$1:$K$4570,2,0)</f>
        <v>431517</v>
      </c>
      <c r="C344">
        <f>COUNTIF('ИПУ и ОКПУ'!$A$2:$A$3258,A344)</f>
        <v>0</v>
      </c>
      <c r="D344" t="str">
        <f>IF(C344&gt;0,VLOOKUP(A344,'ИПУ и ОКПУ'!$A$1:$O$3258,9,0),"")</f>
        <v/>
      </c>
      <c r="E344" t="str">
        <f>IF(C344&gt;0,IF(VLOOKUP(A344,'ИПУ и ОКПУ'!$A$1:$O$3258,14,0)="Нет показаний","Нет показаний",""),"")</f>
        <v/>
      </c>
      <c r="F344" t="str">
        <f>IF(AND(C344&gt;0),SUMIF('ИПУ и ОКПУ'!$A$2:$A$3258,A344,'ИПУ и ОКПУ'!$O$2:$O$3258),"")</f>
        <v/>
      </c>
      <c r="G344">
        <f>VLOOKUP(A344,'Лицевые счета'!$A$2:$K$4570,9,0)</f>
        <v>4</v>
      </c>
      <c r="H344">
        <f>VLOOKUP(A344,'Лицевые счета'!$A$2:$K$4570,10,0)</f>
        <v>46.3</v>
      </c>
      <c r="I344" t="str">
        <f>VLOOKUP(A344,'Лицевые счета'!$A$2:$K$4570,6,0)</f>
        <v>ФЛ</v>
      </c>
      <c r="J344">
        <f>IF(AND(C344=0,I344="ФЛ"),G344*H344,"")</f>
        <v>185.2</v>
      </c>
      <c r="K344" t="str">
        <f>IF(AND(C344&gt;0,E344="Нет показаний",I344="ФЛ"),G344*H344,"")</f>
        <v/>
      </c>
    </row>
    <row r="345" spans="1:11" x14ac:dyDescent="0.25">
      <c r="A345" s="7">
        <v>442446</v>
      </c>
      <c r="B345" s="7">
        <f>VLOOKUP(A345,'Лицевые счета'!$A$1:$K$4570,2,0)</f>
        <v>431517</v>
      </c>
      <c r="C345">
        <f>COUNTIF('ИПУ и ОКПУ'!$A$2:$A$3258,A345)</f>
        <v>0</v>
      </c>
      <c r="D345" t="str">
        <f>IF(C345&gt;0,VLOOKUP(A345,'ИПУ и ОКПУ'!$A$1:$O$3258,9,0),"")</f>
        <v/>
      </c>
      <c r="E345" t="str">
        <f>IF(C345&gt;0,IF(VLOOKUP(A345,'ИПУ и ОКПУ'!$A$1:$O$3258,14,0)="Нет показаний","Нет показаний",""),"")</f>
        <v/>
      </c>
      <c r="F345" t="str">
        <f>IF(AND(C345&gt;0),SUMIF('ИПУ и ОКПУ'!$A$2:$A$3258,A345,'ИПУ и ОКПУ'!$O$2:$O$3258),"")</f>
        <v/>
      </c>
      <c r="G345">
        <f>VLOOKUP(A345,'Лицевые счета'!$A$2:$K$4570,9,0)</f>
        <v>4</v>
      </c>
      <c r="H345">
        <f>VLOOKUP(A345,'Лицевые счета'!$A$2:$K$4570,10,0)</f>
        <v>35.9</v>
      </c>
      <c r="I345" t="str">
        <f>VLOOKUP(A345,'Лицевые счета'!$A$2:$K$4570,6,0)</f>
        <v>ФЛ</v>
      </c>
      <c r="J345">
        <f>IF(AND(C345=0,I345="ФЛ"),G345*H345,"")</f>
        <v>143.6</v>
      </c>
      <c r="K345" t="str">
        <f>IF(AND(C345&gt;0,E345="Нет показаний",I345="ФЛ"),G345*H345,"")</f>
        <v/>
      </c>
    </row>
    <row r="346" spans="1:11" x14ac:dyDescent="0.25">
      <c r="A346" s="7">
        <v>442452</v>
      </c>
      <c r="B346" s="7">
        <f>VLOOKUP(A346,'Лицевые счета'!$A$1:$K$4570,2,0)</f>
        <v>431517</v>
      </c>
      <c r="C346">
        <f>COUNTIF('ИПУ и ОКПУ'!$A$2:$A$3258,A346)</f>
        <v>0</v>
      </c>
      <c r="D346" t="str">
        <f>IF(C346&gt;0,VLOOKUP(A346,'ИПУ и ОКПУ'!$A$1:$O$3258,9,0),"")</f>
        <v/>
      </c>
      <c r="E346" t="str">
        <f>IF(C346&gt;0,IF(VLOOKUP(A346,'ИПУ и ОКПУ'!$A$1:$O$3258,14,0)="Нет показаний","Нет показаний",""),"")</f>
        <v/>
      </c>
      <c r="F346" t="str">
        <f>IF(AND(C346&gt;0),SUMIF('ИПУ и ОКПУ'!$A$2:$A$3258,A346,'ИПУ и ОКПУ'!$O$2:$O$3258),"")</f>
        <v/>
      </c>
      <c r="G346">
        <f>VLOOKUP(A346,'Лицевые счета'!$A$2:$K$4570,9,0)</f>
        <v>4</v>
      </c>
      <c r="H346">
        <f>VLOOKUP(A346,'Лицевые счета'!$A$2:$K$4570,10,0)</f>
        <v>35.9</v>
      </c>
      <c r="I346" t="str">
        <f>VLOOKUP(A346,'Лицевые счета'!$A$2:$K$4570,6,0)</f>
        <v>ФЛ</v>
      </c>
      <c r="J346">
        <f>IF(AND(C346=0,I346="ФЛ"),G346*H346,"")</f>
        <v>143.6</v>
      </c>
      <c r="K346" t="str">
        <f>IF(AND(C346&gt;0,E346="Нет показаний",I346="ФЛ"),G346*H346,"")</f>
        <v/>
      </c>
    </row>
    <row r="347" spans="1:11" x14ac:dyDescent="0.25">
      <c r="A347" s="7">
        <v>442500</v>
      </c>
      <c r="B347" s="7">
        <f>VLOOKUP(A347,'Лицевые счета'!$A$1:$K$4570,2,0)</f>
        <v>431517</v>
      </c>
      <c r="C347">
        <f>COUNTIF('ИПУ и ОКПУ'!$A$2:$A$3258,A347)</f>
        <v>1</v>
      </c>
      <c r="D347" t="str">
        <f>IF(C347&gt;0,VLOOKUP(A347,'ИПУ и ОКПУ'!$A$1:$O$3258,9,0),"")</f>
        <v>Одноставочный</v>
      </c>
      <c r="E347" t="str">
        <f>IF(C347&gt;0,IF(VLOOKUP(A347,'ИПУ и ОКПУ'!$A$1:$O$3258,14,0)="Нет показаний","Нет показаний",""),"")</f>
        <v/>
      </c>
      <c r="F347">
        <f>IF(AND(C347&gt;0),SUMIF('ИПУ и ОКПУ'!$A$2:$A$3258,A347,'ИПУ и ОКПУ'!$O$2:$O$3258),"")</f>
        <v>250.66666666666666</v>
      </c>
      <c r="G347">
        <f>VLOOKUP(A347,'Лицевые счета'!$A$2:$K$4570,9,0)</f>
        <v>4</v>
      </c>
      <c r="H347">
        <f>VLOOKUP(A347,'Лицевые счета'!$A$2:$K$4570,10,0)</f>
        <v>46.3</v>
      </c>
      <c r="I347" t="str">
        <f>VLOOKUP(A347,'Лицевые счета'!$A$2:$K$4570,6,0)</f>
        <v>ФЛ</v>
      </c>
      <c r="J347" t="str">
        <f>IF(AND(C347=0,I347="ФЛ"),G347*H347,"")</f>
        <v/>
      </c>
      <c r="K347" t="str">
        <f>IF(AND(C347&gt;0,E347="Нет показаний",I347="ФЛ"),G347*H347,"")</f>
        <v/>
      </c>
    </row>
    <row r="348" spans="1:11" x14ac:dyDescent="0.25">
      <c r="A348" s="7">
        <v>442658</v>
      </c>
      <c r="B348" s="7">
        <f>VLOOKUP(A348,'Лицевые счета'!$A$1:$K$4570,2,0)</f>
        <v>431518</v>
      </c>
      <c r="C348">
        <f>COUNTIF('ИПУ и ОКПУ'!$A$2:$A$3258,A348)</f>
        <v>1</v>
      </c>
      <c r="D348" t="str">
        <f>IF(C348&gt;0,VLOOKUP(A348,'ИПУ и ОКПУ'!$A$1:$O$3258,9,0),"")</f>
        <v>Одноставочный</v>
      </c>
      <c r="E348" t="str">
        <f>IF(C348&gt;0,IF(VLOOKUP(A348,'ИПУ и ОКПУ'!$A$1:$O$3258,14,0)="Нет показаний","Нет показаний",""),"")</f>
        <v/>
      </c>
      <c r="F348">
        <f>IF(AND(C348&gt;0),SUMIF('ИПУ и ОКПУ'!$A$2:$A$3258,A348,'ИПУ и ОКПУ'!$O$2:$O$3258),"")</f>
        <v>85</v>
      </c>
      <c r="G348">
        <f>VLOOKUP(A348,'Лицевые счета'!$A$2:$K$4570,9,0)</f>
        <v>4</v>
      </c>
      <c r="H348">
        <f>VLOOKUP(A348,'Лицевые счета'!$A$2:$K$4570,10,0)</f>
        <v>52.4</v>
      </c>
      <c r="I348" t="str">
        <f>VLOOKUP(A348,'Лицевые счета'!$A$2:$K$4570,6,0)</f>
        <v>ФЛ</v>
      </c>
      <c r="J348" t="str">
        <f>IF(AND(C348=0,I348="ФЛ"),G348*H348,"")</f>
        <v/>
      </c>
      <c r="K348" t="str">
        <f>IF(AND(C348&gt;0,E348="Нет показаний",I348="ФЛ"),G348*H348,"")</f>
        <v/>
      </c>
    </row>
    <row r="349" spans="1:11" x14ac:dyDescent="0.25">
      <c r="A349" s="7">
        <v>442725</v>
      </c>
      <c r="B349" s="7">
        <f>VLOOKUP(A349,'Лицевые счета'!$A$1:$K$4570,2,0)</f>
        <v>431518</v>
      </c>
      <c r="C349">
        <f>COUNTIF('ИПУ и ОКПУ'!$A$2:$A$3258,A349)</f>
        <v>0</v>
      </c>
      <c r="D349" t="str">
        <f>IF(C349&gt;0,VLOOKUP(A349,'ИПУ и ОКПУ'!$A$1:$O$3258,9,0),"")</f>
        <v/>
      </c>
      <c r="E349" t="str">
        <f>IF(C349&gt;0,IF(VLOOKUP(A349,'ИПУ и ОКПУ'!$A$1:$O$3258,14,0)="Нет показаний","Нет показаний",""),"")</f>
        <v/>
      </c>
      <c r="F349" t="str">
        <f>IF(AND(C349&gt;0),SUMIF('ИПУ и ОКПУ'!$A$2:$A$3258,A349,'ИПУ и ОКПУ'!$O$2:$O$3258),"")</f>
        <v/>
      </c>
      <c r="G349">
        <f>VLOOKUP(A349,'Лицевые счета'!$A$2:$K$4570,9,0)</f>
        <v>4</v>
      </c>
      <c r="H349">
        <f>VLOOKUP(A349,'Лицевые счета'!$A$2:$K$4570,10,0)</f>
        <v>35.9</v>
      </c>
      <c r="I349" t="str">
        <f>VLOOKUP(A349,'Лицевые счета'!$A$2:$K$4570,6,0)</f>
        <v>ФЛ</v>
      </c>
      <c r="J349">
        <f>IF(AND(C349=0,I349="ФЛ"),G349*H349,"")</f>
        <v>143.6</v>
      </c>
      <c r="K349" t="str">
        <f>IF(AND(C349&gt;0,E349="Нет показаний",I349="ФЛ"),G349*H349,"")</f>
        <v/>
      </c>
    </row>
    <row r="350" spans="1:11" x14ac:dyDescent="0.25">
      <c r="A350" s="7">
        <v>442819</v>
      </c>
      <c r="B350" s="7">
        <f>VLOOKUP(A350,'Лицевые счета'!$A$1:$K$4570,2,0)</f>
        <v>431520</v>
      </c>
      <c r="C350">
        <f>COUNTIF('ИПУ и ОКПУ'!$A$2:$A$3258,A350)</f>
        <v>0</v>
      </c>
      <c r="D350" t="str">
        <f>IF(C350&gt;0,VLOOKUP(A350,'ИПУ и ОКПУ'!$A$1:$O$3258,9,0),"")</f>
        <v/>
      </c>
      <c r="E350" t="str">
        <f>IF(C350&gt;0,IF(VLOOKUP(A350,'ИПУ и ОКПУ'!$A$1:$O$3258,14,0)="Нет показаний","Нет показаний",""),"")</f>
        <v/>
      </c>
      <c r="F350" t="str">
        <f>IF(AND(C350&gt;0),SUMIF('ИПУ и ОКПУ'!$A$2:$A$3258,A350,'ИПУ и ОКПУ'!$O$2:$O$3258),"")</f>
        <v/>
      </c>
      <c r="G350">
        <f>VLOOKUP(A350,'Лицевые счета'!$A$2:$K$4570,9,0)</f>
        <v>4</v>
      </c>
      <c r="H350">
        <f>VLOOKUP(A350,'Лицевые счета'!$A$2:$K$4570,10,0)</f>
        <v>35.9</v>
      </c>
      <c r="I350" t="str">
        <f>VLOOKUP(A350,'Лицевые счета'!$A$2:$K$4570,6,0)</f>
        <v>ФЛ</v>
      </c>
      <c r="J350">
        <f>IF(AND(C350=0,I350="ФЛ"),G350*H350,"")</f>
        <v>143.6</v>
      </c>
      <c r="K350" t="str">
        <f>IF(AND(C350&gt;0,E350="Нет показаний",I350="ФЛ"),G350*H350,"")</f>
        <v/>
      </c>
    </row>
    <row r="351" spans="1:11" x14ac:dyDescent="0.25">
      <c r="A351" s="7">
        <v>442827</v>
      </c>
      <c r="B351" s="7">
        <f>VLOOKUP(A351,'Лицевые счета'!$A$1:$K$4570,2,0)</f>
        <v>431520</v>
      </c>
      <c r="C351">
        <f>COUNTIF('ИПУ и ОКПУ'!$A$2:$A$3258,A351)</f>
        <v>1</v>
      </c>
      <c r="D351" t="str">
        <f>IF(C351&gt;0,VLOOKUP(A351,'ИПУ и ОКПУ'!$A$1:$O$3258,9,0),"")</f>
        <v>Одноставочный</v>
      </c>
      <c r="E351" t="str">
        <f>IF(C351&gt;0,IF(VLOOKUP(A351,'ИПУ и ОКПУ'!$A$1:$O$3258,14,0)="Нет показаний","Нет показаний",""),"")</f>
        <v/>
      </c>
      <c r="F351">
        <f>IF(AND(C351&gt;0),SUMIF('ИПУ и ОКПУ'!$A$2:$A$3258,A351,'ИПУ и ОКПУ'!$O$2:$O$3258),"")</f>
        <v>149</v>
      </c>
      <c r="G351">
        <f>VLOOKUP(A351,'Лицевые счета'!$A$2:$K$4570,9,0)</f>
        <v>4</v>
      </c>
      <c r="H351">
        <f>VLOOKUP(A351,'Лицевые счета'!$A$2:$K$4570,10,0)</f>
        <v>52.4</v>
      </c>
      <c r="I351" t="str">
        <f>VLOOKUP(A351,'Лицевые счета'!$A$2:$K$4570,6,0)</f>
        <v>ФЛ</v>
      </c>
      <c r="J351" t="str">
        <f>IF(AND(C351=0,I351="ФЛ"),G351*H351,"")</f>
        <v/>
      </c>
      <c r="K351" t="str">
        <f>IF(AND(C351&gt;0,E351="Нет показаний",I351="ФЛ"),G351*H351,"")</f>
        <v/>
      </c>
    </row>
    <row r="352" spans="1:11" x14ac:dyDescent="0.25">
      <c r="A352" s="7">
        <v>442833</v>
      </c>
      <c r="B352" s="7">
        <f>VLOOKUP(A352,'Лицевые счета'!$A$1:$K$4570,2,0)</f>
        <v>431520</v>
      </c>
      <c r="C352">
        <f>COUNTIF('ИПУ и ОКПУ'!$A$2:$A$3258,A352)</f>
        <v>1</v>
      </c>
      <c r="D352" t="str">
        <f>IF(C352&gt;0,VLOOKUP(A352,'ИПУ и ОКПУ'!$A$1:$O$3258,9,0),"")</f>
        <v>Одноставочный</v>
      </c>
      <c r="E352" t="str">
        <f>IF(C352&gt;0,IF(VLOOKUP(A352,'ИПУ и ОКПУ'!$A$1:$O$3258,14,0)="Нет показаний","Нет показаний",""),"")</f>
        <v/>
      </c>
      <c r="F352">
        <f>IF(AND(C352&gt;0),SUMIF('ИПУ и ОКПУ'!$A$2:$A$3258,A352,'ИПУ и ОКПУ'!$O$2:$O$3258),"")</f>
        <v>200</v>
      </c>
      <c r="G352">
        <f>VLOOKUP(A352,'Лицевые счета'!$A$2:$K$4570,9,0)</f>
        <v>4</v>
      </c>
      <c r="H352">
        <f>VLOOKUP(A352,'Лицевые счета'!$A$2:$K$4570,10,0)</f>
        <v>52.4</v>
      </c>
      <c r="I352" t="str">
        <f>VLOOKUP(A352,'Лицевые счета'!$A$2:$K$4570,6,0)</f>
        <v>ФЛ</v>
      </c>
      <c r="J352" t="str">
        <f>IF(AND(C352=0,I352="ФЛ"),G352*H352,"")</f>
        <v/>
      </c>
      <c r="K352" t="str">
        <f>IF(AND(C352&gt;0,E352="Нет показаний",I352="ФЛ"),G352*H352,"")</f>
        <v/>
      </c>
    </row>
    <row r="353" spans="1:11" x14ac:dyDescent="0.25">
      <c r="A353" s="7">
        <v>443285</v>
      </c>
      <c r="B353" s="7">
        <f>VLOOKUP(A353,'Лицевые счета'!$A$1:$K$4570,2,0)</f>
        <v>431532</v>
      </c>
      <c r="C353">
        <f>COUNTIF('ИПУ и ОКПУ'!$A$2:$A$3258,A353)</f>
        <v>1</v>
      </c>
      <c r="D353" t="str">
        <f>IF(C353&gt;0,VLOOKUP(A353,'ИПУ и ОКПУ'!$A$1:$O$3258,9,0),"")</f>
        <v>Одноставочный</v>
      </c>
      <c r="E353" t="str">
        <f>IF(C353&gt;0,IF(VLOOKUP(A353,'ИПУ и ОКПУ'!$A$1:$O$3258,14,0)="Нет показаний","Нет показаний",""),"")</f>
        <v/>
      </c>
      <c r="F353">
        <f>IF(AND(C353&gt;0),SUMIF('ИПУ и ОКПУ'!$A$2:$A$3258,A353,'ИПУ и ОКПУ'!$O$2:$O$3258),"")</f>
        <v>50</v>
      </c>
      <c r="G353">
        <f>VLOOKUP(A353,'Лицевые счета'!$A$2:$K$4570,9,0)</f>
        <v>4</v>
      </c>
      <c r="H353">
        <f>VLOOKUP(A353,'Лицевые счета'!$A$2:$K$4570,10,0)</f>
        <v>52.4</v>
      </c>
      <c r="I353" t="str">
        <f>VLOOKUP(A353,'Лицевые счета'!$A$2:$K$4570,6,0)</f>
        <v>ФЛ</v>
      </c>
      <c r="J353" t="str">
        <f>IF(AND(C353=0,I353="ФЛ"),G353*H353,"")</f>
        <v/>
      </c>
      <c r="K353" t="str">
        <f>IF(AND(C353&gt;0,E353="Нет показаний",I353="ФЛ"),G353*H353,"")</f>
        <v/>
      </c>
    </row>
    <row r="354" spans="1:11" x14ac:dyDescent="0.25">
      <c r="A354" s="7">
        <v>444486</v>
      </c>
      <c r="B354" s="7">
        <f>VLOOKUP(A354,'Лицевые счета'!$A$1:$K$4570,2,0)</f>
        <v>431541</v>
      </c>
      <c r="C354">
        <f>COUNTIF('ИПУ и ОКПУ'!$A$2:$A$3258,A354)</f>
        <v>1</v>
      </c>
      <c r="D354" t="str">
        <f>IF(C354&gt;0,VLOOKUP(A354,'ИПУ и ОКПУ'!$A$1:$O$3258,9,0),"")</f>
        <v>Одноставочный</v>
      </c>
      <c r="E354" t="str">
        <f>IF(C354&gt;0,IF(VLOOKUP(A354,'ИПУ и ОКПУ'!$A$1:$O$3258,14,0)="Нет показаний","Нет показаний",""),"")</f>
        <v/>
      </c>
      <c r="F354">
        <f>IF(AND(C354&gt;0),SUMIF('ИПУ и ОКПУ'!$A$2:$A$3258,A354,'ИПУ и ОКПУ'!$O$2:$O$3258),"")</f>
        <v>233</v>
      </c>
      <c r="G354">
        <f>VLOOKUP(A354,'Лицевые счета'!$A$2:$K$4570,9,0)</f>
        <v>4</v>
      </c>
      <c r="H354">
        <f>VLOOKUP(A354,'Лицевые счета'!$A$2:$K$4570,10,0)</f>
        <v>52.4</v>
      </c>
      <c r="I354" t="str">
        <f>VLOOKUP(A354,'Лицевые счета'!$A$2:$K$4570,6,0)</f>
        <v>ФЛ</v>
      </c>
      <c r="J354" t="str">
        <f>IF(AND(C354=0,I354="ФЛ"),G354*H354,"")</f>
        <v/>
      </c>
      <c r="K354" t="str">
        <f>IF(AND(C354&gt;0,E354="Нет показаний",I354="ФЛ"),G354*H354,"")</f>
        <v/>
      </c>
    </row>
    <row r="355" spans="1:11" x14ac:dyDescent="0.25">
      <c r="A355" s="7">
        <v>444498</v>
      </c>
      <c r="B355" s="7">
        <f>VLOOKUP(A355,'Лицевые счета'!$A$1:$K$4570,2,0)</f>
        <v>431541</v>
      </c>
      <c r="C355">
        <f>COUNTIF('ИПУ и ОКПУ'!$A$2:$A$3258,A355)</f>
        <v>1</v>
      </c>
      <c r="D355" t="str">
        <f>IF(C355&gt;0,VLOOKUP(A355,'ИПУ и ОКПУ'!$A$1:$O$3258,9,0),"")</f>
        <v>Одноставочный</v>
      </c>
      <c r="E355" t="str">
        <f>IF(C355&gt;0,IF(VLOOKUP(A355,'ИПУ и ОКПУ'!$A$1:$O$3258,14,0)="Нет показаний","Нет показаний",""),"")</f>
        <v/>
      </c>
      <c r="F355">
        <f>IF(AND(C355&gt;0),SUMIF('ИПУ и ОКПУ'!$A$2:$A$3258,A355,'ИПУ и ОКПУ'!$O$2:$O$3258),"")</f>
        <v>550</v>
      </c>
      <c r="G355">
        <f>VLOOKUP(A355,'Лицевые счета'!$A$2:$K$4570,9,0)</f>
        <v>4</v>
      </c>
      <c r="H355">
        <f>VLOOKUP(A355,'Лицевые счета'!$A$2:$K$4570,10,0)</f>
        <v>52.4</v>
      </c>
      <c r="I355" t="str">
        <f>VLOOKUP(A355,'Лицевые счета'!$A$2:$K$4570,6,0)</f>
        <v>ФЛ</v>
      </c>
      <c r="J355" t="str">
        <f>IF(AND(C355=0,I355="ФЛ"),G355*H355,"")</f>
        <v/>
      </c>
      <c r="K355" t="str">
        <f>IF(AND(C355&gt;0,E355="Нет показаний",I355="ФЛ"),G355*H355,"")</f>
        <v/>
      </c>
    </row>
    <row r="356" spans="1:11" x14ac:dyDescent="0.25">
      <c r="A356" s="7">
        <v>444500</v>
      </c>
      <c r="B356" s="7">
        <f>VLOOKUP(A356,'Лицевые счета'!$A$1:$K$4570,2,0)</f>
        <v>431541</v>
      </c>
      <c r="C356">
        <f>COUNTIF('ИПУ и ОКПУ'!$A$2:$A$3258,A356)</f>
        <v>1</v>
      </c>
      <c r="D356" t="str">
        <f>IF(C356&gt;0,VLOOKUP(A356,'ИПУ и ОКПУ'!$A$1:$O$3258,9,0),"")</f>
        <v>Одноставочный</v>
      </c>
      <c r="E356" t="str">
        <f>IF(C356&gt;0,IF(VLOOKUP(A356,'ИПУ и ОКПУ'!$A$1:$O$3258,14,0)="Нет показаний","Нет показаний",""),"")</f>
        <v/>
      </c>
      <c r="F356">
        <f>IF(AND(C356&gt;0),SUMIF('ИПУ и ОКПУ'!$A$2:$A$3258,A356,'ИПУ и ОКПУ'!$O$2:$O$3258),"")</f>
        <v>200</v>
      </c>
      <c r="G356">
        <f>VLOOKUP(A356,'Лицевые счета'!$A$2:$K$4570,9,0)</f>
        <v>4</v>
      </c>
      <c r="H356">
        <f>VLOOKUP(A356,'Лицевые счета'!$A$2:$K$4570,10,0)</f>
        <v>52.4</v>
      </c>
      <c r="I356" t="str">
        <f>VLOOKUP(A356,'Лицевые счета'!$A$2:$K$4570,6,0)</f>
        <v>ФЛ</v>
      </c>
      <c r="J356" t="str">
        <f>IF(AND(C356=0,I356="ФЛ"),G356*H356,"")</f>
        <v/>
      </c>
      <c r="K356" t="str">
        <f>IF(AND(C356&gt;0,E356="Нет показаний",I356="ФЛ"),G356*H356,"")</f>
        <v/>
      </c>
    </row>
    <row r="357" spans="1:11" x14ac:dyDescent="0.25">
      <c r="A357" s="7">
        <v>444573</v>
      </c>
      <c r="B357" s="7">
        <f>VLOOKUP(A357,'Лицевые счета'!$A$1:$K$4570,2,0)</f>
        <v>431544</v>
      </c>
      <c r="C357">
        <f>COUNTIF('ИПУ и ОКПУ'!$A$2:$A$3258,A357)</f>
        <v>1</v>
      </c>
      <c r="D357" t="str">
        <f>IF(C357&gt;0,VLOOKUP(A357,'ИПУ и ОКПУ'!$A$1:$O$3258,9,0),"")</f>
        <v>Одноставочный</v>
      </c>
      <c r="E357" t="str">
        <f>IF(C357&gt;0,IF(VLOOKUP(A357,'ИПУ и ОКПУ'!$A$1:$O$3258,14,0)="Нет показаний","Нет показаний",""),"")</f>
        <v>Нет показаний</v>
      </c>
      <c r="F357">
        <f>IF(AND(C357&gt;0),SUMIF('ИПУ и ОКПУ'!$A$2:$A$3258,A357,'ИПУ и ОКПУ'!$O$2:$O$3258),"")</f>
        <v>0</v>
      </c>
      <c r="G357">
        <f>VLOOKUP(A357,'Лицевые счета'!$A$2:$K$4570,9,0)</f>
        <v>4</v>
      </c>
      <c r="H357">
        <f>VLOOKUP(A357,'Лицевые счета'!$A$2:$K$4570,10,0)</f>
        <v>46.3</v>
      </c>
      <c r="I357" t="str">
        <f>VLOOKUP(A357,'Лицевые счета'!$A$2:$K$4570,6,0)</f>
        <v>ФЛ</v>
      </c>
      <c r="J357" t="str">
        <f>IF(AND(C357=0,I357="ФЛ"),G357*H357,"")</f>
        <v/>
      </c>
      <c r="K357">
        <f>IF(AND(C357&gt;0,E357="Нет показаний",I357="ФЛ"),G357*H357,"")</f>
        <v>185.2</v>
      </c>
    </row>
    <row r="358" spans="1:11" x14ac:dyDescent="0.25">
      <c r="A358" s="7">
        <v>444584</v>
      </c>
      <c r="B358" s="7">
        <f>VLOOKUP(A358,'Лицевые счета'!$A$1:$K$4570,2,0)</f>
        <v>431544</v>
      </c>
      <c r="C358">
        <f>COUNTIF('ИПУ и ОКПУ'!$A$2:$A$3258,A358)</f>
        <v>1</v>
      </c>
      <c r="D358" t="str">
        <f>IF(C358&gt;0,VLOOKUP(A358,'ИПУ и ОКПУ'!$A$1:$O$3258,9,0),"")</f>
        <v>Одноставочный</v>
      </c>
      <c r="E358" t="str">
        <f>IF(C358&gt;0,IF(VLOOKUP(A358,'ИПУ и ОКПУ'!$A$1:$O$3258,14,0)="Нет показаний","Нет показаний",""),"")</f>
        <v/>
      </c>
      <c r="F358">
        <f>IF(AND(C358&gt;0),SUMIF('ИПУ и ОКПУ'!$A$2:$A$3258,A358,'ИПУ и ОКПУ'!$O$2:$O$3258),"")</f>
        <v>341</v>
      </c>
      <c r="G358">
        <f>VLOOKUP(A358,'Лицевые счета'!$A$2:$K$4570,9,0)</f>
        <v>4</v>
      </c>
      <c r="H358">
        <f>VLOOKUP(A358,'Лицевые счета'!$A$2:$K$4570,10,0)</f>
        <v>46.3</v>
      </c>
      <c r="I358" t="str">
        <f>VLOOKUP(A358,'Лицевые счета'!$A$2:$K$4570,6,0)</f>
        <v>ФЛ</v>
      </c>
      <c r="J358" t="str">
        <f>IF(AND(C358=0,I358="ФЛ"),G358*H358,"")</f>
        <v/>
      </c>
      <c r="K358" t="str">
        <f>IF(AND(C358&gt;0,E358="Нет показаний",I358="ФЛ"),G358*H358,"")</f>
        <v/>
      </c>
    </row>
    <row r="359" spans="1:11" x14ac:dyDescent="0.25">
      <c r="A359" s="7">
        <v>444870</v>
      </c>
      <c r="B359" s="7">
        <f>VLOOKUP(A359,'Лицевые счета'!$A$1:$K$4570,2,0)</f>
        <v>431550</v>
      </c>
      <c r="C359">
        <f>COUNTIF('ИПУ и ОКПУ'!$A$2:$A$3258,A359)</f>
        <v>0</v>
      </c>
      <c r="D359" t="str">
        <f>IF(C359&gt;0,VLOOKUP(A359,'ИПУ и ОКПУ'!$A$1:$O$3258,9,0),"")</f>
        <v/>
      </c>
      <c r="E359" t="str">
        <f>IF(C359&gt;0,IF(VLOOKUP(A359,'ИПУ и ОКПУ'!$A$1:$O$3258,14,0)="Нет показаний","Нет показаний",""),"")</f>
        <v/>
      </c>
      <c r="F359" t="str">
        <f>IF(AND(C359&gt;0),SUMIF('ИПУ и ОКПУ'!$A$2:$A$3258,A359,'ИПУ и ОКПУ'!$O$2:$O$3258),"")</f>
        <v/>
      </c>
      <c r="G359">
        <f>VLOOKUP(A359,'Лицевые счета'!$A$2:$K$4570,9,0)</f>
        <v>4</v>
      </c>
      <c r="H359">
        <f>VLOOKUP(A359,'Лицевые счета'!$A$2:$K$4570,10,0)</f>
        <v>35.9</v>
      </c>
      <c r="I359" t="str">
        <f>VLOOKUP(A359,'Лицевые счета'!$A$2:$K$4570,6,0)</f>
        <v>ФЛ</v>
      </c>
      <c r="J359">
        <f>IF(AND(C359=0,I359="ФЛ"),G359*H359,"")</f>
        <v>143.6</v>
      </c>
      <c r="K359" t="str">
        <f>IF(AND(C359&gt;0,E359="Нет показаний",I359="ФЛ"),G359*H359,"")</f>
        <v/>
      </c>
    </row>
    <row r="360" spans="1:11" x14ac:dyDescent="0.25">
      <c r="A360" s="7">
        <v>444936</v>
      </c>
      <c r="B360" s="7">
        <f>VLOOKUP(A360,'Лицевые счета'!$A$1:$K$4570,2,0)</f>
        <v>431550</v>
      </c>
      <c r="C360">
        <f>COUNTIF('ИПУ и ОКПУ'!$A$2:$A$3258,A360)</f>
        <v>0</v>
      </c>
      <c r="D360" t="str">
        <f>IF(C360&gt;0,VLOOKUP(A360,'ИПУ и ОКПУ'!$A$1:$O$3258,9,0),"")</f>
        <v/>
      </c>
      <c r="E360" t="str">
        <f>IF(C360&gt;0,IF(VLOOKUP(A360,'ИПУ и ОКПУ'!$A$1:$O$3258,14,0)="Нет показаний","Нет показаний",""),"")</f>
        <v/>
      </c>
      <c r="F360" t="str">
        <f>IF(AND(C360&gt;0),SUMIF('ИПУ и ОКПУ'!$A$2:$A$3258,A360,'ИПУ и ОКПУ'!$O$2:$O$3258),"")</f>
        <v/>
      </c>
      <c r="G360">
        <f>VLOOKUP(A360,'Лицевые счета'!$A$2:$K$4570,9,0)</f>
        <v>4</v>
      </c>
      <c r="H360">
        <f>VLOOKUP(A360,'Лицевые счета'!$A$2:$K$4570,10,0)</f>
        <v>35.9</v>
      </c>
      <c r="I360" t="str">
        <f>VLOOKUP(A360,'Лицевые счета'!$A$2:$K$4570,6,0)</f>
        <v>ФЛ</v>
      </c>
      <c r="J360">
        <f>IF(AND(C360=0,I360="ФЛ"),G360*H360,"")</f>
        <v>143.6</v>
      </c>
      <c r="K360" t="str">
        <f>IF(AND(C360&gt;0,E360="Нет показаний",I360="ФЛ"),G360*H360,"")</f>
        <v/>
      </c>
    </row>
    <row r="361" spans="1:11" x14ac:dyDescent="0.25">
      <c r="A361" s="7">
        <v>444939</v>
      </c>
      <c r="B361" s="7">
        <f>VLOOKUP(A361,'Лицевые счета'!$A$1:$K$4570,2,0)</f>
        <v>431550</v>
      </c>
      <c r="C361">
        <f>COUNTIF('ИПУ и ОКПУ'!$A$2:$A$3258,A361)</f>
        <v>0</v>
      </c>
      <c r="D361" t="str">
        <f>IF(C361&gt;0,VLOOKUP(A361,'ИПУ и ОКПУ'!$A$1:$O$3258,9,0),"")</f>
        <v/>
      </c>
      <c r="E361" t="str">
        <f>IF(C361&gt;0,IF(VLOOKUP(A361,'ИПУ и ОКПУ'!$A$1:$O$3258,14,0)="Нет показаний","Нет показаний",""),"")</f>
        <v/>
      </c>
      <c r="F361" t="str">
        <f>IF(AND(C361&gt;0),SUMIF('ИПУ и ОКПУ'!$A$2:$A$3258,A361,'ИПУ и ОКПУ'!$O$2:$O$3258),"")</f>
        <v/>
      </c>
      <c r="G361">
        <f>VLOOKUP(A361,'Лицевые счета'!$A$2:$K$4570,9,0)</f>
        <v>4</v>
      </c>
      <c r="H361">
        <f>VLOOKUP(A361,'Лицевые счета'!$A$2:$K$4570,10,0)</f>
        <v>35.9</v>
      </c>
      <c r="I361" t="str">
        <f>VLOOKUP(A361,'Лицевые счета'!$A$2:$K$4570,6,0)</f>
        <v>ФЛ</v>
      </c>
      <c r="J361">
        <f>IF(AND(C361=0,I361="ФЛ"),G361*H361,"")</f>
        <v>143.6</v>
      </c>
      <c r="K361" t="str">
        <f>IF(AND(C361&gt;0,E361="Нет показаний",I361="ФЛ"),G361*H361,"")</f>
        <v/>
      </c>
    </row>
    <row r="362" spans="1:11" x14ac:dyDescent="0.25">
      <c r="A362" s="7">
        <v>444969</v>
      </c>
      <c r="B362" s="7">
        <f>VLOOKUP(A362,'Лицевые счета'!$A$1:$K$4570,2,0)</f>
        <v>431550</v>
      </c>
      <c r="C362">
        <f>COUNTIF('ИПУ и ОКПУ'!$A$2:$A$3258,A362)</f>
        <v>1</v>
      </c>
      <c r="D362" t="str">
        <f>IF(C362&gt;0,VLOOKUP(A362,'ИПУ и ОКПУ'!$A$1:$O$3258,9,0),"")</f>
        <v>Одноставочный</v>
      </c>
      <c r="E362" t="str">
        <f>IF(C362&gt;0,IF(VLOOKUP(A362,'ИПУ и ОКПУ'!$A$1:$O$3258,14,0)="Нет показаний","Нет показаний",""),"")</f>
        <v/>
      </c>
      <c r="F362">
        <f>IF(AND(C362&gt;0),SUMIF('ИПУ и ОКПУ'!$A$2:$A$3258,A362,'ИПУ и ОКПУ'!$O$2:$O$3258),"")</f>
        <v>5</v>
      </c>
      <c r="G362">
        <f>VLOOKUP(A362,'Лицевые счета'!$A$2:$K$4570,9,0)</f>
        <v>4</v>
      </c>
      <c r="H362">
        <f>VLOOKUP(A362,'Лицевые счета'!$A$2:$K$4570,10,0)</f>
        <v>56.7</v>
      </c>
      <c r="I362" t="str">
        <f>VLOOKUP(A362,'Лицевые счета'!$A$2:$K$4570,6,0)</f>
        <v>ФЛ</v>
      </c>
      <c r="J362" t="str">
        <f>IF(AND(C362=0,I362="ФЛ"),G362*H362,"")</f>
        <v/>
      </c>
      <c r="K362" t="str">
        <f>IF(AND(C362&gt;0,E362="Нет показаний",I362="ФЛ"),G362*H362,"")</f>
        <v/>
      </c>
    </row>
    <row r="363" spans="1:11" x14ac:dyDescent="0.25">
      <c r="A363" s="7">
        <v>444983</v>
      </c>
      <c r="B363" s="7">
        <f>VLOOKUP(A363,'Лицевые счета'!$A$1:$K$4570,2,0)</f>
        <v>431550</v>
      </c>
      <c r="C363">
        <f>COUNTIF('ИПУ и ОКПУ'!$A$2:$A$3258,A363)</f>
        <v>0</v>
      </c>
      <c r="D363" t="str">
        <f>IF(C363&gt;0,VLOOKUP(A363,'ИПУ и ОКПУ'!$A$1:$O$3258,9,0),"")</f>
        <v/>
      </c>
      <c r="E363" t="str">
        <f>IF(C363&gt;0,IF(VLOOKUP(A363,'ИПУ и ОКПУ'!$A$1:$O$3258,14,0)="Нет показаний","Нет показаний",""),"")</f>
        <v/>
      </c>
      <c r="F363" t="str">
        <f>IF(AND(C363&gt;0),SUMIF('ИПУ и ОКПУ'!$A$2:$A$3258,A363,'ИПУ и ОКПУ'!$O$2:$O$3258),"")</f>
        <v/>
      </c>
      <c r="G363">
        <f>VLOOKUP(A363,'Лицевые счета'!$A$2:$K$4570,9,0)</f>
        <v>4</v>
      </c>
      <c r="H363">
        <f>VLOOKUP(A363,'Лицевые счета'!$A$2:$K$4570,10,0)</f>
        <v>46.3</v>
      </c>
      <c r="I363" t="str">
        <f>VLOOKUP(A363,'Лицевые счета'!$A$2:$K$4570,6,0)</f>
        <v>ФЛ</v>
      </c>
      <c r="J363">
        <f>IF(AND(C363=0,I363="ФЛ"),G363*H363,"")</f>
        <v>185.2</v>
      </c>
      <c r="K363" t="str">
        <f>IF(AND(C363&gt;0,E363="Нет показаний",I363="ФЛ"),G363*H363,"")</f>
        <v/>
      </c>
    </row>
    <row r="364" spans="1:11" x14ac:dyDescent="0.25">
      <c r="A364" s="7">
        <v>444992</v>
      </c>
      <c r="B364" s="7">
        <f>VLOOKUP(A364,'Лицевые счета'!$A$1:$K$4570,2,0)</f>
        <v>431550</v>
      </c>
      <c r="C364">
        <f>COUNTIF('ИПУ и ОКПУ'!$A$2:$A$3258,A364)</f>
        <v>0</v>
      </c>
      <c r="D364" t="str">
        <f>IF(C364&gt;0,VLOOKUP(A364,'ИПУ и ОКПУ'!$A$1:$O$3258,9,0),"")</f>
        <v/>
      </c>
      <c r="E364" t="str">
        <f>IF(C364&gt;0,IF(VLOOKUP(A364,'ИПУ и ОКПУ'!$A$1:$O$3258,14,0)="Нет показаний","Нет показаний",""),"")</f>
        <v/>
      </c>
      <c r="F364" t="str">
        <f>IF(AND(C364&gt;0),SUMIF('ИПУ и ОКПУ'!$A$2:$A$3258,A364,'ИПУ и ОКПУ'!$O$2:$O$3258),"")</f>
        <v/>
      </c>
      <c r="G364">
        <f>VLOOKUP(A364,'Лицевые счета'!$A$2:$K$4570,9,0)</f>
        <v>4</v>
      </c>
      <c r="H364">
        <f>VLOOKUP(A364,'Лицевые счета'!$A$2:$K$4570,10,0)</f>
        <v>35.9</v>
      </c>
      <c r="I364" t="str">
        <f>VLOOKUP(A364,'Лицевые счета'!$A$2:$K$4570,6,0)</f>
        <v>ФЛ</v>
      </c>
      <c r="J364">
        <f>IF(AND(C364=0,I364="ФЛ"),G364*H364,"")</f>
        <v>143.6</v>
      </c>
      <c r="K364" t="str">
        <f>IF(AND(C364&gt;0,E364="Нет показаний",I364="ФЛ"),G364*H364,"")</f>
        <v/>
      </c>
    </row>
    <row r="365" spans="1:11" x14ac:dyDescent="0.25">
      <c r="A365" s="7">
        <v>445013</v>
      </c>
      <c r="B365" s="7">
        <f>VLOOKUP(A365,'Лицевые счета'!$A$1:$K$4570,2,0)</f>
        <v>431550</v>
      </c>
      <c r="C365">
        <f>COUNTIF('ИПУ и ОКПУ'!$A$2:$A$3258,A365)</f>
        <v>0</v>
      </c>
      <c r="D365" t="str">
        <f>IF(C365&gt;0,VLOOKUP(A365,'ИПУ и ОКПУ'!$A$1:$O$3258,9,0),"")</f>
        <v/>
      </c>
      <c r="E365" t="str">
        <f>IF(C365&gt;0,IF(VLOOKUP(A365,'ИПУ и ОКПУ'!$A$1:$O$3258,14,0)="Нет показаний","Нет показаний",""),"")</f>
        <v/>
      </c>
      <c r="F365" t="str">
        <f>IF(AND(C365&gt;0),SUMIF('ИПУ и ОКПУ'!$A$2:$A$3258,A365,'ИПУ и ОКПУ'!$O$2:$O$3258),"")</f>
        <v/>
      </c>
      <c r="G365">
        <f>VLOOKUP(A365,'Лицевые счета'!$A$2:$K$4570,9,0)</f>
        <v>4</v>
      </c>
      <c r="H365">
        <f>VLOOKUP(A365,'Лицевые счета'!$A$2:$K$4570,10,0)</f>
        <v>35.9</v>
      </c>
      <c r="I365" t="str">
        <f>VLOOKUP(A365,'Лицевые счета'!$A$2:$K$4570,6,0)</f>
        <v>ФЛ</v>
      </c>
      <c r="J365">
        <f>IF(AND(C365=0,I365="ФЛ"),G365*H365,"")</f>
        <v>143.6</v>
      </c>
      <c r="K365" t="str">
        <f>IF(AND(C365&gt;0,E365="Нет показаний",I365="ФЛ"),G365*H365,"")</f>
        <v/>
      </c>
    </row>
    <row r="366" spans="1:11" x14ac:dyDescent="0.25">
      <c r="A366" s="7">
        <v>445125</v>
      </c>
      <c r="B366" s="7">
        <f>VLOOKUP(A366,'Лицевые счета'!$A$1:$K$4570,2,0)</f>
        <v>431554</v>
      </c>
      <c r="C366">
        <f>COUNTIF('ИПУ и ОКПУ'!$A$2:$A$3258,A366)</f>
        <v>1</v>
      </c>
      <c r="D366" t="str">
        <f>IF(C366&gt;0,VLOOKUP(A366,'ИПУ и ОКПУ'!$A$1:$O$3258,9,0),"")</f>
        <v>Одноставочный</v>
      </c>
      <c r="E366" t="str">
        <f>IF(C366&gt;0,IF(VLOOKUP(A366,'ИПУ и ОКПУ'!$A$1:$O$3258,14,0)="Нет показаний","Нет показаний",""),"")</f>
        <v/>
      </c>
      <c r="F366">
        <f>IF(AND(C366&gt;0),SUMIF('ИПУ и ОКПУ'!$A$2:$A$3258,A366,'ИПУ и ОКПУ'!$O$2:$O$3258),"")</f>
        <v>229</v>
      </c>
      <c r="G366">
        <f>VLOOKUP(A366,'Лицевые счета'!$A$2:$K$4570,9,0)</f>
        <v>4</v>
      </c>
      <c r="H366">
        <f>VLOOKUP(A366,'Лицевые счета'!$A$2:$K$4570,10,0)</f>
        <v>46.3</v>
      </c>
      <c r="I366" t="str">
        <f>VLOOKUP(A366,'Лицевые счета'!$A$2:$K$4570,6,0)</f>
        <v>ФЛ</v>
      </c>
      <c r="J366" t="str">
        <f>IF(AND(C366=0,I366="ФЛ"),G366*H366,"")</f>
        <v/>
      </c>
      <c r="K366" t="str">
        <f>IF(AND(C366&gt;0,E366="Нет показаний",I366="ФЛ"),G366*H366,"")</f>
        <v/>
      </c>
    </row>
    <row r="367" spans="1:11" x14ac:dyDescent="0.25">
      <c r="A367" s="7">
        <v>445258</v>
      </c>
      <c r="B367" s="7">
        <f>VLOOKUP(A367,'Лицевые счета'!$A$1:$K$4570,2,0)</f>
        <v>431561</v>
      </c>
      <c r="C367">
        <f>COUNTIF('ИПУ и ОКПУ'!$A$2:$A$3258,A367)</f>
        <v>0</v>
      </c>
      <c r="D367" t="str">
        <f>IF(C367&gt;0,VLOOKUP(A367,'ИПУ и ОКПУ'!$A$1:$O$3258,9,0),"")</f>
        <v/>
      </c>
      <c r="E367" t="str">
        <f>IF(C367&gt;0,IF(VLOOKUP(A367,'ИПУ и ОКПУ'!$A$1:$O$3258,14,0)="Нет показаний","Нет показаний",""),"")</f>
        <v/>
      </c>
      <c r="F367" t="str">
        <f>IF(AND(C367&gt;0),SUMIF('ИПУ и ОКПУ'!$A$2:$A$3258,A367,'ИПУ и ОКПУ'!$O$2:$O$3258),"")</f>
        <v/>
      </c>
      <c r="G367">
        <f>VLOOKUP(A367,'Лицевые счета'!$A$2:$K$4570,9,0)</f>
        <v>4</v>
      </c>
      <c r="H367">
        <f>VLOOKUP(A367,'Лицевые счета'!$A$2:$K$4570,10,0)</f>
        <v>35.9</v>
      </c>
      <c r="I367" t="str">
        <f>VLOOKUP(A367,'Лицевые счета'!$A$2:$K$4570,6,0)</f>
        <v>ФЛ</v>
      </c>
      <c r="J367">
        <f>IF(AND(C367=0,I367="ФЛ"),G367*H367,"")</f>
        <v>143.6</v>
      </c>
      <c r="K367" t="str">
        <f>IF(AND(C367&gt;0,E367="Нет показаний",I367="ФЛ"),G367*H367,"")</f>
        <v/>
      </c>
    </row>
    <row r="368" spans="1:11" x14ac:dyDescent="0.25">
      <c r="A368" s="7">
        <v>447182</v>
      </c>
      <c r="B368" s="7">
        <f>VLOOKUP(A368,'Лицевые счета'!$A$1:$K$4570,2,0)</f>
        <v>447175</v>
      </c>
      <c r="C368">
        <f>COUNTIF('ИПУ и ОКПУ'!$A$2:$A$3258,A368)</f>
        <v>1</v>
      </c>
      <c r="D368" t="str">
        <f>IF(C368&gt;0,VLOOKUP(A368,'ИПУ и ОКПУ'!$A$1:$O$3258,9,0),"")</f>
        <v>Одноставочный</v>
      </c>
      <c r="E368" t="str">
        <f>IF(C368&gt;0,IF(VLOOKUP(A368,'ИПУ и ОКПУ'!$A$1:$O$3258,14,0)="Нет показаний","Нет показаний",""),"")</f>
        <v>Нет показаний</v>
      </c>
      <c r="F368">
        <f>IF(AND(C368&gt;0),SUMIF('ИПУ и ОКПУ'!$A$2:$A$3258,A368,'ИПУ и ОКПУ'!$O$2:$O$3258),"")</f>
        <v>0</v>
      </c>
      <c r="G368">
        <f>VLOOKUP(A368,'Лицевые счета'!$A$2:$K$4570,9,0)</f>
        <v>4</v>
      </c>
      <c r="H368">
        <f>VLOOKUP(A368,'Лицевые счета'!$A$2:$K$4570,10,0)</f>
        <v>71.5</v>
      </c>
      <c r="I368" t="str">
        <f>VLOOKUP(A368,'Лицевые счета'!$A$2:$K$4570,6,0)</f>
        <v>ФЛ</v>
      </c>
      <c r="J368" t="str">
        <f>IF(AND(C368=0,I368="ФЛ"),G368*H368,"")</f>
        <v/>
      </c>
      <c r="K368">
        <f>IF(AND(C368&gt;0,E368="Нет показаний",I368="ФЛ"),G368*H368,"")</f>
        <v>286</v>
      </c>
    </row>
    <row r="369" spans="1:11" x14ac:dyDescent="0.25">
      <c r="A369" s="7">
        <v>447593</v>
      </c>
      <c r="B369" s="7">
        <f>VLOOKUP(A369,'Лицевые счета'!$A$1:$K$4570,2,0)</f>
        <v>447354</v>
      </c>
      <c r="C369">
        <f>COUNTIF('ИПУ и ОКПУ'!$A$2:$A$3258,A369)</f>
        <v>1</v>
      </c>
      <c r="D369" t="str">
        <f>IF(C369&gt;0,VLOOKUP(A369,'ИПУ и ОКПУ'!$A$1:$O$3258,9,0),"")</f>
        <v>Одноставочный</v>
      </c>
      <c r="E369" t="str">
        <f>IF(C369&gt;0,IF(VLOOKUP(A369,'ИПУ и ОКПУ'!$A$1:$O$3258,14,0)="Нет показаний","Нет показаний",""),"")</f>
        <v/>
      </c>
      <c r="F369">
        <f>IF(AND(C369&gt;0),SUMIF('ИПУ и ОКПУ'!$A$2:$A$3258,A369,'ИПУ и ОКПУ'!$O$2:$O$3258),"")</f>
        <v>70</v>
      </c>
      <c r="G369">
        <f>VLOOKUP(A369,'Лицевые счета'!$A$2:$K$4570,9,0)</f>
        <v>4</v>
      </c>
      <c r="H369">
        <f>VLOOKUP(A369,'Лицевые счета'!$A$2:$K$4570,10,0)</f>
        <v>46.3</v>
      </c>
      <c r="I369" t="str">
        <f>VLOOKUP(A369,'Лицевые счета'!$A$2:$K$4570,6,0)</f>
        <v>ФЛ</v>
      </c>
      <c r="J369" t="str">
        <f>IF(AND(C369=0,I369="ФЛ"),G369*H369,"")</f>
        <v/>
      </c>
      <c r="K369" t="str">
        <f>IF(AND(C369&gt;0,E369="Нет показаний",I369="ФЛ"),G369*H369,"")</f>
        <v/>
      </c>
    </row>
    <row r="370" spans="1:11" x14ac:dyDescent="0.25">
      <c r="A370" s="7">
        <v>447796</v>
      </c>
      <c r="B370" s="7">
        <f>VLOOKUP(A370,'Лицевые счета'!$A$1:$K$4570,2,0)</f>
        <v>447367</v>
      </c>
      <c r="C370">
        <f>COUNTIF('ИПУ и ОКПУ'!$A$2:$A$3258,A370)</f>
        <v>1</v>
      </c>
      <c r="D370" t="str">
        <f>IF(C370&gt;0,VLOOKUP(A370,'ИПУ и ОКПУ'!$A$1:$O$3258,9,0),"")</f>
        <v>Одноставочный</v>
      </c>
      <c r="E370" t="str">
        <f>IF(C370&gt;0,IF(VLOOKUP(A370,'ИПУ и ОКПУ'!$A$1:$O$3258,14,0)="Нет показаний","Нет показаний",""),"")</f>
        <v/>
      </c>
      <c r="F370">
        <f>IF(AND(C370&gt;0),SUMIF('ИПУ и ОКПУ'!$A$2:$A$3258,A370,'ИПУ и ОКПУ'!$O$2:$O$3258),"")</f>
        <v>-111</v>
      </c>
      <c r="G370">
        <f>VLOOKUP(A370,'Лицевые счета'!$A$2:$K$4570,9,0)</f>
        <v>4</v>
      </c>
      <c r="H370">
        <f>VLOOKUP(A370,'Лицевые счета'!$A$2:$K$4570,10,0)</f>
        <v>52.4</v>
      </c>
      <c r="I370" t="str">
        <f>VLOOKUP(A370,'Лицевые счета'!$A$2:$K$4570,6,0)</f>
        <v>ФЛ</v>
      </c>
      <c r="J370" t="str">
        <f>IF(AND(C370=0,I370="ФЛ"),G370*H370,"")</f>
        <v/>
      </c>
      <c r="K370" t="str">
        <f>IF(AND(C370&gt;0,E370="Нет показаний",I370="ФЛ"),G370*H370,"")</f>
        <v/>
      </c>
    </row>
    <row r="371" spans="1:11" x14ac:dyDescent="0.25">
      <c r="A371" s="7">
        <v>447799</v>
      </c>
      <c r="B371" s="7">
        <f>VLOOKUP(A371,'Лицевые счета'!$A$1:$K$4570,2,0)</f>
        <v>447367</v>
      </c>
      <c r="C371">
        <f>COUNTIF('ИПУ и ОКПУ'!$A$2:$A$3258,A371)</f>
        <v>1</v>
      </c>
      <c r="D371" t="str">
        <f>IF(C371&gt;0,VLOOKUP(A371,'ИПУ и ОКПУ'!$A$1:$O$3258,9,0),"")</f>
        <v>Одноставочный</v>
      </c>
      <c r="E371" t="str">
        <f>IF(C371&gt;0,IF(VLOOKUP(A371,'ИПУ и ОКПУ'!$A$1:$O$3258,14,0)="Нет показаний","Нет показаний",""),"")</f>
        <v>Нет показаний</v>
      </c>
      <c r="F371">
        <f>IF(AND(C371&gt;0),SUMIF('ИПУ и ОКПУ'!$A$2:$A$3258,A371,'ИПУ и ОКПУ'!$O$2:$O$3258),"")</f>
        <v>0</v>
      </c>
      <c r="G371">
        <f>VLOOKUP(A371,'Лицевые счета'!$A$2:$K$4570,9,0)</f>
        <v>4</v>
      </c>
      <c r="H371">
        <f>VLOOKUP(A371,'Лицевые счета'!$A$2:$K$4570,10,0)</f>
        <v>46.3</v>
      </c>
      <c r="I371" t="str">
        <f>VLOOKUP(A371,'Лицевые счета'!$A$2:$K$4570,6,0)</f>
        <v>ФЛ</v>
      </c>
      <c r="J371" t="str">
        <f>IF(AND(C371=0,I371="ФЛ"),G371*H371,"")</f>
        <v/>
      </c>
      <c r="K371">
        <f>IF(AND(C371&gt;0,E371="Нет показаний",I371="ФЛ"),G371*H371,"")</f>
        <v>185.2</v>
      </c>
    </row>
    <row r="372" spans="1:11" x14ac:dyDescent="0.25">
      <c r="A372" s="7">
        <v>447948</v>
      </c>
      <c r="B372" s="7">
        <f>VLOOKUP(A372,'Лицевые счета'!$A$1:$K$4570,2,0)</f>
        <v>447375</v>
      </c>
      <c r="C372">
        <f>COUNTIF('ИПУ и ОКПУ'!$A$2:$A$3258,A372)</f>
        <v>1</v>
      </c>
      <c r="D372" t="str">
        <f>IF(C372&gt;0,VLOOKUP(A372,'ИПУ и ОКПУ'!$A$1:$O$3258,9,0),"")</f>
        <v>Одноставочный</v>
      </c>
      <c r="E372" t="str">
        <f>IF(C372&gt;0,IF(VLOOKUP(A372,'ИПУ и ОКПУ'!$A$1:$O$3258,14,0)="Нет показаний","Нет показаний",""),"")</f>
        <v>Нет показаний</v>
      </c>
      <c r="F372">
        <f>IF(AND(C372&gt;0),SUMIF('ИПУ и ОКПУ'!$A$2:$A$3258,A372,'ИПУ и ОКПУ'!$O$2:$O$3258),"")</f>
        <v>0</v>
      </c>
      <c r="G372">
        <f>VLOOKUP(A372,'Лицевые счета'!$A$2:$K$4570,9,0)</f>
        <v>4</v>
      </c>
      <c r="H372">
        <f>VLOOKUP(A372,'Лицевые счета'!$A$2:$K$4570,10,0)</f>
        <v>52.4</v>
      </c>
      <c r="I372" t="str">
        <f>VLOOKUP(A372,'Лицевые счета'!$A$2:$K$4570,6,0)</f>
        <v>ФЛ</v>
      </c>
      <c r="J372" t="str">
        <f>IF(AND(C372=0,I372="ФЛ"),G372*H372,"")</f>
        <v/>
      </c>
      <c r="K372">
        <f>IF(AND(C372&gt;0,E372="Нет показаний",I372="ФЛ"),G372*H372,"")</f>
        <v>209.6</v>
      </c>
    </row>
    <row r="373" spans="1:11" x14ac:dyDescent="0.25">
      <c r="A373" s="7">
        <v>447954</v>
      </c>
      <c r="B373" s="7">
        <f>VLOOKUP(A373,'Лицевые счета'!$A$1:$K$4570,2,0)</f>
        <v>447376</v>
      </c>
      <c r="C373">
        <f>COUNTIF('ИПУ и ОКПУ'!$A$2:$A$3258,A373)</f>
        <v>1</v>
      </c>
      <c r="D373" t="str">
        <f>IF(C373&gt;0,VLOOKUP(A373,'ИПУ и ОКПУ'!$A$1:$O$3258,9,0),"")</f>
        <v>Одноставочный</v>
      </c>
      <c r="E373" t="str">
        <f>IF(C373&gt;0,IF(VLOOKUP(A373,'ИПУ и ОКПУ'!$A$1:$O$3258,14,0)="Нет показаний","Нет показаний",""),"")</f>
        <v>Нет показаний</v>
      </c>
      <c r="F373">
        <f>IF(AND(C373&gt;0),SUMIF('ИПУ и ОКПУ'!$A$2:$A$3258,A373,'ИПУ и ОКПУ'!$O$2:$O$3258),"")</f>
        <v>0</v>
      </c>
      <c r="G373">
        <f>VLOOKUP(A373,'Лицевые счета'!$A$2:$K$4570,9,0)</f>
        <v>4</v>
      </c>
      <c r="H373">
        <f>VLOOKUP(A373,'Лицевые счета'!$A$2:$K$4570,10,0)</f>
        <v>35.9</v>
      </c>
      <c r="I373" t="str">
        <f>VLOOKUP(A373,'Лицевые счета'!$A$2:$K$4570,6,0)</f>
        <v>ФЛ</v>
      </c>
      <c r="J373" t="str">
        <f>IF(AND(C373=0,I373="ФЛ"),G373*H373,"")</f>
        <v/>
      </c>
      <c r="K373">
        <f>IF(AND(C373&gt;0,E373="Нет показаний",I373="ФЛ"),G373*H373,"")</f>
        <v>143.6</v>
      </c>
    </row>
    <row r="374" spans="1:11" x14ac:dyDescent="0.25">
      <c r="A374" s="7">
        <v>447966</v>
      </c>
      <c r="B374" s="7">
        <f>VLOOKUP(A374,'Лицевые счета'!$A$1:$K$4570,2,0)</f>
        <v>447376</v>
      </c>
      <c r="C374">
        <f>COUNTIF('ИПУ и ОКПУ'!$A$2:$A$3258,A374)</f>
        <v>1</v>
      </c>
      <c r="D374" t="str">
        <f>IF(C374&gt;0,VLOOKUP(A374,'ИПУ и ОКПУ'!$A$1:$O$3258,9,0),"")</f>
        <v>Одноставочный</v>
      </c>
      <c r="E374" t="str">
        <f>IF(C374&gt;0,IF(VLOOKUP(A374,'ИПУ и ОКПУ'!$A$1:$O$3258,14,0)="Нет показаний","Нет показаний",""),"")</f>
        <v>Нет показаний</v>
      </c>
      <c r="F374">
        <f>IF(AND(C374&gt;0),SUMIF('ИПУ и ОКПУ'!$A$2:$A$3258,A374,'ИПУ и ОКПУ'!$O$2:$O$3258),"")</f>
        <v>0</v>
      </c>
      <c r="G374">
        <f>VLOOKUP(A374,'Лицевые счета'!$A$2:$K$4570,9,0)</f>
        <v>4</v>
      </c>
      <c r="H374">
        <f>VLOOKUP(A374,'Лицевые счета'!$A$2:$K$4570,10,0)</f>
        <v>46.3</v>
      </c>
      <c r="I374" t="str">
        <f>VLOOKUP(A374,'Лицевые счета'!$A$2:$K$4570,6,0)</f>
        <v>ФЛ</v>
      </c>
      <c r="J374" t="str">
        <f>IF(AND(C374=0,I374="ФЛ"),G374*H374,"")</f>
        <v/>
      </c>
      <c r="K374">
        <f>IF(AND(C374&gt;0,E374="Нет показаний",I374="ФЛ"),G374*H374,"")</f>
        <v>185.2</v>
      </c>
    </row>
    <row r="375" spans="1:11" x14ac:dyDescent="0.25">
      <c r="A375" s="7">
        <v>448344</v>
      </c>
      <c r="B375" s="7">
        <f>VLOOKUP(A375,'Лицевые счета'!$A$1:$K$4570,2,0)</f>
        <v>447397</v>
      </c>
      <c r="C375">
        <f>COUNTIF('ИПУ и ОКПУ'!$A$2:$A$3258,A375)</f>
        <v>0</v>
      </c>
      <c r="D375" t="str">
        <f>IF(C375&gt;0,VLOOKUP(A375,'ИПУ и ОКПУ'!$A$1:$O$3258,9,0),"")</f>
        <v/>
      </c>
      <c r="E375" t="str">
        <f>IF(C375&gt;0,IF(VLOOKUP(A375,'ИПУ и ОКПУ'!$A$1:$O$3258,14,0)="Нет показаний","Нет показаний",""),"")</f>
        <v/>
      </c>
      <c r="F375" t="str">
        <f>IF(AND(C375&gt;0),SUMIF('ИПУ и ОКПУ'!$A$2:$A$3258,A375,'ИПУ и ОКПУ'!$O$2:$O$3258),"")</f>
        <v/>
      </c>
      <c r="G375">
        <f>VLOOKUP(A375,'Лицевые счета'!$A$2:$K$4570,9,0)</f>
        <v>4</v>
      </c>
      <c r="H375">
        <f>VLOOKUP(A375,'Лицевые счета'!$A$2:$K$4570,10,0)</f>
        <v>46.3</v>
      </c>
      <c r="I375" t="str">
        <f>VLOOKUP(A375,'Лицевые счета'!$A$2:$K$4570,6,0)</f>
        <v>ФЛ</v>
      </c>
      <c r="J375">
        <f>IF(AND(C375=0,I375="ФЛ"),G375*H375,"")</f>
        <v>185.2</v>
      </c>
      <c r="K375" t="str">
        <f>IF(AND(C375&gt;0,E375="Нет показаний",I375="ФЛ"),G375*H375,"")</f>
        <v/>
      </c>
    </row>
    <row r="376" spans="1:11" x14ac:dyDescent="0.25">
      <c r="A376" s="7">
        <v>448640</v>
      </c>
      <c r="B376" s="7">
        <f>VLOOKUP(A376,'Лицевые счета'!$A$1:$K$4570,2,0)</f>
        <v>447414</v>
      </c>
      <c r="C376">
        <f>COUNTIF('ИПУ и ОКПУ'!$A$2:$A$3258,A376)</f>
        <v>1</v>
      </c>
      <c r="D376" t="str">
        <f>IF(C376&gt;0,VLOOKUP(A376,'ИПУ и ОКПУ'!$A$1:$O$3258,9,0),"")</f>
        <v>Одноставочный</v>
      </c>
      <c r="E376" t="str">
        <f>IF(C376&gt;0,IF(VLOOKUP(A376,'ИПУ и ОКПУ'!$A$1:$O$3258,14,0)="Нет показаний","Нет показаний",""),"")</f>
        <v/>
      </c>
      <c r="F376">
        <f>IF(AND(C376&gt;0),SUMIF('ИПУ и ОКПУ'!$A$2:$A$3258,A376,'ИПУ и ОКПУ'!$O$2:$O$3258),"")</f>
        <v>121</v>
      </c>
      <c r="G376">
        <f>VLOOKUP(A376,'Лицевые счета'!$A$2:$K$4570,9,0)</f>
        <v>4</v>
      </c>
      <c r="H376">
        <f>VLOOKUP(A376,'Лицевые счета'!$A$2:$K$4570,10,0)</f>
        <v>52.4</v>
      </c>
      <c r="I376" t="str">
        <f>VLOOKUP(A376,'Лицевые счета'!$A$2:$K$4570,6,0)</f>
        <v>ФЛ</v>
      </c>
      <c r="J376" t="str">
        <f>IF(AND(C376=0,I376="ФЛ"),G376*H376,"")</f>
        <v/>
      </c>
      <c r="K376" t="str">
        <f>IF(AND(C376&gt;0,E376="Нет показаний",I376="ФЛ"),G376*H376,"")</f>
        <v/>
      </c>
    </row>
    <row r="377" spans="1:11" x14ac:dyDescent="0.25">
      <c r="A377" s="7">
        <v>448653</v>
      </c>
      <c r="B377" s="7">
        <f>VLOOKUP(A377,'Лицевые счета'!$A$1:$K$4570,2,0)</f>
        <v>447414</v>
      </c>
      <c r="C377">
        <f>COUNTIF('ИПУ и ОКПУ'!$A$2:$A$3258,A377)</f>
        <v>0</v>
      </c>
      <c r="D377" t="str">
        <f>IF(C377&gt;0,VLOOKUP(A377,'ИПУ и ОКПУ'!$A$1:$O$3258,9,0),"")</f>
        <v/>
      </c>
      <c r="E377" t="str">
        <f>IF(C377&gt;0,IF(VLOOKUP(A377,'ИПУ и ОКПУ'!$A$1:$O$3258,14,0)="Нет показаний","Нет показаний",""),"")</f>
        <v/>
      </c>
      <c r="F377" t="str">
        <f>IF(AND(C377&gt;0),SUMIF('ИПУ и ОКПУ'!$A$2:$A$3258,A377,'ИПУ и ОКПУ'!$O$2:$O$3258),"")</f>
        <v/>
      </c>
      <c r="G377">
        <f>VLOOKUP(A377,'Лицевые счета'!$A$2:$K$4570,9,0)</f>
        <v>4</v>
      </c>
      <c r="H377">
        <f>VLOOKUP(A377,'Лицевые счета'!$A$2:$K$4570,10,0)</f>
        <v>35.9</v>
      </c>
      <c r="I377" t="str">
        <f>VLOOKUP(A377,'Лицевые счета'!$A$2:$K$4570,6,0)</f>
        <v>ФЛ</v>
      </c>
      <c r="J377">
        <f>IF(AND(C377=0,I377="ФЛ"),G377*H377,"")</f>
        <v>143.6</v>
      </c>
      <c r="K377" t="str">
        <f>IF(AND(C377&gt;0,E377="Нет показаний",I377="ФЛ"),G377*H377,"")</f>
        <v/>
      </c>
    </row>
    <row r="378" spans="1:11" x14ac:dyDescent="0.25">
      <c r="A378" s="7">
        <v>448663</v>
      </c>
      <c r="B378" s="7">
        <f>VLOOKUP(A378,'Лицевые счета'!$A$1:$K$4570,2,0)</f>
        <v>447415</v>
      </c>
      <c r="C378">
        <f>COUNTIF('ИПУ и ОКПУ'!$A$2:$A$3258,A378)</f>
        <v>1</v>
      </c>
      <c r="D378" t="str">
        <f>IF(C378&gt;0,VLOOKUP(A378,'ИПУ и ОКПУ'!$A$1:$O$3258,9,0),"")</f>
        <v>Одноставочный</v>
      </c>
      <c r="E378" t="str">
        <f>IF(C378&gt;0,IF(VLOOKUP(A378,'ИПУ и ОКПУ'!$A$1:$O$3258,14,0)="Нет показаний","Нет показаний",""),"")</f>
        <v/>
      </c>
      <c r="F378">
        <f>IF(AND(C378&gt;0),SUMIF('ИПУ и ОКПУ'!$A$2:$A$3258,A378,'ИПУ и ОКПУ'!$O$2:$O$3258),"")</f>
        <v>258</v>
      </c>
      <c r="G378">
        <f>VLOOKUP(A378,'Лицевые счета'!$A$2:$K$4570,9,0)</f>
        <v>4</v>
      </c>
      <c r="H378">
        <f>VLOOKUP(A378,'Лицевые счета'!$A$2:$K$4570,10,0)</f>
        <v>46.3</v>
      </c>
      <c r="I378" t="str">
        <f>VLOOKUP(A378,'Лицевые счета'!$A$2:$K$4570,6,0)</f>
        <v>ФЛ</v>
      </c>
      <c r="J378" t="str">
        <f>IF(AND(C378=0,I378="ФЛ"),G378*H378,"")</f>
        <v/>
      </c>
      <c r="K378" t="str">
        <f>IF(AND(C378&gt;0,E378="Нет показаний",I378="ФЛ"),G378*H378,"")</f>
        <v/>
      </c>
    </row>
    <row r="379" spans="1:11" x14ac:dyDescent="0.25">
      <c r="A379" s="7">
        <v>449322</v>
      </c>
      <c r="B379" s="7">
        <f>VLOOKUP(A379,'Лицевые счета'!$A$1:$K$4570,2,0)</f>
        <v>447453</v>
      </c>
      <c r="C379">
        <f>COUNTIF('ИПУ и ОКПУ'!$A$2:$A$3258,A379)</f>
        <v>0</v>
      </c>
      <c r="D379" t="str">
        <f>IF(C379&gt;0,VLOOKUP(A379,'ИПУ и ОКПУ'!$A$1:$O$3258,9,0),"")</f>
        <v/>
      </c>
      <c r="E379" t="str">
        <f>IF(C379&gt;0,IF(VLOOKUP(A379,'ИПУ и ОКПУ'!$A$1:$O$3258,14,0)="Нет показаний","Нет показаний",""),"")</f>
        <v/>
      </c>
      <c r="F379" t="str">
        <f>IF(AND(C379&gt;0),SUMIF('ИПУ и ОКПУ'!$A$2:$A$3258,A379,'ИПУ и ОКПУ'!$O$2:$O$3258),"")</f>
        <v/>
      </c>
      <c r="G379">
        <f>VLOOKUP(A379,'Лицевые счета'!$A$2:$K$4570,9,0)</f>
        <v>4</v>
      </c>
      <c r="H379">
        <f>VLOOKUP(A379,'Лицевые счета'!$A$2:$K$4570,10,0)</f>
        <v>46.3</v>
      </c>
      <c r="I379" t="str">
        <f>VLOOKUP(A379,'Лицевые счета'!$A$2:$K$4570,6,0)</f>
        <v>ФЛ</v>
      </c>
      <c r="J379">
        <f>IF(AND(C379=0,I379="ФЛ"),G379*H379,"")</f>
        <v>185.2</v>
      </c>
      <c r="K379" t="str">
        <f>IF(AND(C379&gt;0,E379="Нет показаний",I379="ФЛ"),G379*H379,"")</f>
        <v/>
      </c>
    </row>
    <row r="380" spans="1:11" x14ac:dyDescent="0.25">
      <c r="A380" s="7">
        <v>449454</v>
      </c>
      <c r="B380" s="7">
        <f>VLOOKUP(A380,'Лицевые счета'!$A$1:$K$4570,2,0)</f>
        <v>447460</v>
      </c>
      <c r="C380">
        <f>COUNTIF('ИПУ и ОКПУ'!$A$2:$A$3258,A380)</f>
        <v>0</v>
      </c>
      <c r="D380" t="str">
        <f>IF(C380&gt;0,VLOOKUP(A380,'ИПУ и ОКПУ'!$A$1:$O$3258,9,0),"")</f>
        <v/>
      </c>
      <c r="E380" t="str">
        <f>IF(C380&gt;0,IF(VLOOKUP(A380,'ИПУ и ОКПУ'!$A$1:$O$3258,14,0)="Нет показаний","Нет показаний",""),"")</f>
        <v/>
      </c>
      <c r="F380" t="str">
        <f>IF(AND(C380&gt;0),SUMIF('ИПУ и ОКПУ'!$A$2:$A$3258,A380,'ИПУ и ОКПУ'!$O$2:$O$3258),"")</f>
        <v/>
      </c>
      <c r="G380">
        <f>VLOOKUP(A380,'Лицевые счета'!$A$2:$K$4570,9,0)</f>
        <v>4</v>
      </c>
      <c r="H380">
        <f>VLOOKUP(A380,'Лицевые счета'!$A$2:$K$4570,10,0)</f>
        <v>46.3</v>
      </c>
      <c r="I380" t="str">
        <f>VLOOKUP(A380,'Лицевые счета'!$A$2:$K$4570,6,0)</f>
        <v>ФЛ</v>
      </c>
      <c r="J380">
        <f>IF(AND(C380=0,I380="ФЛ"),G380*H380,"")</f>
        <v>185.2</v>
      </c>
      <c r="K380" t="str">
        <f>IF(AND(C380&gt;0,E380="Нет показаний",I380="ФЛ"),G380*H380,"")</f>
        <v/>
      </c>
    </row>
    <row r="381" spans="1:11" x14ac:dyDescent="0.25">
      <c r="A381" s="7">
        <v>449486</v>
      </c>
      <c r="B381" s="7">
        <f>VLOOKUP(A381,'Лицевые счета'!$A$1:$K$4570,2,0)</f>
        <v>447461</v>
      </c>
      <c r="C381">
        <f>COUNTIF('ИПУ и ОКПУ'!$A$2:$A$3258,A381)</f>
        <v>1</v>
      </c>
      <c r="D381" t="str">
        <f>IF(C381&gt;0,VLOOKUP(A381,'ИПУ и ОКПУ'!$A$1:$O$3258,9,0),"")</f>
        <v>Одноставочный</v>
      </c>
      <c r="E381" t="str">
        <f>IF(C381&gt;0,IF(VLOOKUP(A381,'ИПУ и ОКПУ'!$A$1:$O$3258,14,0)="Нет показаний","Нет показаний",""),"")</f>
        <v/>
      </c>
      <c r="F381">
        <f>IF(AND(C381&gt;0),SUMIF('ИПУ и ОКПУ'!$A$2:$A$3258,A381,'ИПУ и ОКПУ'!$O$2:$O$3258),"")</f>
        <v>525</v>
      </c>
      <c r="G381">
        <f>VLOOKUP(A381,'Лицевые счета'!$A$2:$K$4570,9,0)</f>
        <v>4</v>
      </c>
      <c r="H381">
        <f>VLOOKUP(A381,'Лицевые счета'!$A$2:$K$4570,10,0)</f>
        <v>46.3</v>
      </c>
      <c r="I381" t="str">
        <f>VLOOKUP(A381,'Лицевые счета'!$A$2:$K$4570,6,0)</f>
        <v>ФЛ</v>
      </c>
      <c r="J381" t="str">
        <f>IF(AND(C381=0,I381="ФЛ"),G381*H381,"")</f>
        <v/>
      </c>
      <c r="K381" t="str">
        <f>IF(AND(C381&gt;0,E381="Нет показаний",I381="ФЛ"),G381*H381,"")</f>
        <v/>
      </c>
    </row>
    <row r="382" spans="1:11" x14ac:dyDescent="0.25">
      <c r="A382" s="7">
        <v>449493</v>
      </c>
      <c r="B382" s="7">
        <f>VLOOKUP(A382,'Лицевые счета'!$A$1:$K$4570,2,0)</f>
        <v>447461</v>
      </c>
      <c r="C382">
        <f>COUNTIF('ИПУ и ОКПУ'!$A$2:$A$3258,A382)</f>
        <v>1</v>
      </c>
      <c r="D382" t="str">
        <f>IF(C382&gt;0,VLOOKUP(A382,'ИПУ и ОКПУ'!$A$1:$O$3258,9,0),"")</f>
        <v>Одноставочный</v>
      </c>
      <c r="E382" t="str">
        <f>IF(C382&gt;0,IF(VLOOKUP(A382,'ИПУ и ОКПУ'!$A$1:$O$3258,14,0)="Нет показаний","Нет показаний",""),"")</f>
        <v>Нет показаний</v>
      </c>
      <c r="F382">
        <f>IF(AND(C382&gt;0),SUMIF('ИПУ и ОКПУ'!$A$2:$A$3258,A382,'ИПУ и ОКПУ'!$O$2:$O$3258),"")</f>
        <v>0</v>
      </c>
      <c r="G382">
        <f>VLOOKUP(A382,'Лицевые счета'!$A$2:$K$4570,9,0)</f>
        <v>4</v>
      </c>
      <c r="H382">
        <f>VLOOKUP(A382,'Лицевые счета'!$A$2:$K$4570,10,0)</f>
        <v>35.9</v>
      </c>
      <c r="I382" t="str">
        <f>VLOOKUP(A382,'Лицевые счета'!$A$2:$K$4570,6,0)</f>
        <v>ФЛ</v>
      </c>
      <c r="J382" t="str">
        <f>IF(AND(C382=0,I382="ФЛ"),G382*H382,"")</f>
        <v/>
      </c>
      <c r="K382">
        <f>IF(AND(C382&gt;0,E382="Нет показаний",I382="ФЛ"),G382*H382,"")</f>
        <v>143.6</v>
      </c>
    </row>
    <row r="383" spans="1:11" x14ac:dyDescent="0.25">
      <c r="A383" s="7">
        <v>449497</v>
      </c>
      <c r="B383" s="7">
        <f>VLOOKUP(A383,'Лицевые счета'!$A$1:$K$4570,2,0)</f>
        <v>447461</v>
      </c>
      <c r="C383">
        <f>COUNTIF('ИПУ и ОКПУ'!$A$2:$A$3258,A383)</f>
        <v>1</v>
      </c>
      <c r="D383" t="str">
        <f>IF(C383&gt;0,VLOOKUP(A383,'ИПУ и ОКПУ'!$A$1:$O$3258,9,0),"")</f>
        <v>Одноставочный</v>
      </c>
      <c r="E383" t="str">
        <f>IF(C383&gt;0,IF(VLOOKUP(A383,'ИПУ и ОКПУ'!$A$1:$O$3258,14,0)="Нет показаний","Нет показаний",""),"")</f>
        <v>Нет показаний</v>
      </c>
      <c r="F383">
        <f>IF(AND(C383&gt;0),SUMIF('ИПУ и ОКПУ'!$A$2:$A$3258,A383,'ИПУ и ОКПУ'!$O$2:$O$3258),"")</f>
        <v>0</v>
      </c>
      <c r="G383">
        <f>VLOOKUP(A383,'Лицевые счета'!$A$2:$K$4570,9,0)</f>
        <v>4</v>
      </c>
      <c r="H383">
        <f>VLOOKUP(A383,'Лицевые счета'!$A$2:$K$4570,10,0)</f>
        <v>46.3</v>
      </c>
      <c r="I383" t="str">
        <f>VLOOKUP(A383,'Лицевые счета'!$A$2:$K$4570,6,0)</f>
        <v>ФЛ</v>
      </c>
      <c r="J383" t="str">
        <f>IF(AND(C383=0,I383="ФЛ"),G383*H383,"")</f>
        <v/>
      </c>
      <c r="K383">
        <f>IF(AND(C383&gt;0,E383="Нет показаний",I383="ФЛ"),G383*H383,"")</f>
        <v>185.2</v>
      </c>
    </row>
    <row r="384" spans="1:11" x14ac:dyDescent="0.25">
      <c r="A384" s="7">
        <v>449588</v>
      </c>
      <c r="B384" s="7">
        <f>VLOOKUP(A384,'Лицевые счета'!$A$1:$K$4570,2,0)</f>
        <v>447466</v>
      </c>
      <c r="C384">
        <f>COUNTIF('ИПУ и ОКПУ'!$A$2:$A$3258,A384)</f>
        <v>1</v>
      </c>
      <c r="D384" t="str">
        <f>IF(C384&gt;0,VLOOKUP(A384,'ИПУ и ОКПУ'!$A$1:$O$3258,9,0),"")</f>
        <v>Одноставочный</v>
      </c>
      <c r="E384" t="str">
        <f>IF(C384&gt;0,IF(VLOOKUP(A384,'ИПУ и ОКПУ'!$A$1:$O$3258,14,0)="Нет показаний","Нет показаний",""),"")</f>
        <v/>
      </c>
      <c r="F384">
        <f>IF(AND(C384&gt;0),SUMIF('ИПУ и ОКПУ'!$A$2:$A$3258,A384,'ИПУ и ОКПУ'!$O$2:$O$3258),"")</f>
        <v>10</v>
      </c>
      <c r="G384">
        <f>VLOOKUP(A384,'Лицевые счета'!$A$2:$K$4570,9,0)</f>
        <v>4</v>
      </c>
      <c r="H384">
        <f>VLOOKUP(A384,'Лицевые счета'!$A$2:$K$4570,10,0)</f>
        <v>46.3</v>
      </c>
      <c r="I384" t="str">
        <f>VLOOKUP(A384,'Лицевые счета'!$A$2:$K$4570,6,0)</f>
        <v>ФЛ</v>
      </c>
      <c r="J384" t="str">
        <f>IF(AND(C384=0,I384="ФЛ"),G384*H384,"")</f>
        <v/>
      </c>
      <c r="K384" t="str">
        <f>IF(AND(C384&gt;0,E384="Нет показаний",I384="ФЛ"),G384*H384,"")</f>
        <v/>
      </c>
    </row>
    <row r="385" spans="1:11" x14ac:dyDescent="0.25">
      <c r="A385" s="7">
        <v>449668</v>
      </c>
      <c r="B385" s="7">
        <f>VLOOKUP(A385,'Лицевые счета'!$A$1:$K$4570,2,0)</f>
        <v>447470</v>
      </c>
      <c r="C385">
        <f>COUNTIF('ИПУ и ОКПУ'!$A$2:$A$3258,A385)</f>
        <v>0</v>
      </c>
      <c r="D385" t="str">
        <f>IF(C385&gt;0,VLOOKUP(A385,'ИПУ и ОКПУ'!$A$1:$O$3258,9,0),"")</f>
        <v/>
      </c>
      <c r="E385" t="str">
        <f>IF(C385&gt;0,IF(VLOOKUP(A385,'ИПУ и ОКПУ'!$A$1:$O$3258,14,0)="Нет показаний","Нет показаний",""),"")</f>
        <v/>
      </c>
      <c r="F385" t="str">
        <f>IF(AND(C385&gt;0),SUMIF('ИПУ и ОКПУ'!$A$2:$A$3258,A385,'ИПУ и ОКПУ'!$O$2:$O$3258),"")</f>
        <v/>
      </c>
      <c r="G385">
        <f>VLOOKUP(A385,'Лицевые счета'!$A$2:$K$4570,9,0)</f>
        <v>4</v>
      </c>
      <c r="H385">
        <f>VLOOKUP(A385,'Лицевые счета'!$A$2:$K$4570,10,0)</f>
        <v>46.3</v>
      </c>
      <c r="I385" t="str">
        <f>VLOOKUP(A385,'Лицевые счета'!$A$2:$K$4570,6,0)</f>
        <v>ФЛ</v>
      </c>
      <c r="J385">
        <f>IF(AND(C385=0,I385="ФЛ"),G385*H385,"")</f>
        <v>185.2</v>
      </c>
      <c r="K385" t="str">
        <f>IF(AND(C385&gt;0,E385="Нет показаний",I385="ФЛ"),G385*H385,"")</f>
        <v/>
      </c>
    </row>
    <row r="386" spans="1:11" x14ac:dyDescent="0.25">
      <c r="A386" s="7">
        <v>449710</v>
      </c>
      <c r="B386" s="7">
        <f>VLOOKUP(A386,'Лицевые счета'!$A$1:$K$4570,2,0)</f>
        <v>447472</v>
      </c>
      <c r="C386">
        <f>COUNTIF('ИПУ и ОКПУ'!$A$2:$A$3258,A386)</f>
        <v>1</v>
      </c>
      <c r="D386" t="str">
        <f>IF(C386&gt;0,VLOOKUP(A386,'ИПУ и ОКПУ'!$A$1:$O$3258,9,0),"")</f>
        <v>Одноставочный</v>
      </c>
      <c r="E386" t="str">
        <f>IF(C386&gt;0,IF(VLOOKUP(A386,'ИПУ и ОКПУ'!$A$1:$O$3258,14,0)="Нет показаний","Нет показаний",""),"")</f>
        <v/>
      </c>
      <c r="F386">
        <f>IF(AND(C386&gt;0),SUMIF('ИПУ и ОКПУ'!$A$2:$A$3258,A386,'ИПУ и ОКПУ'!$O$2:$O$3258),"")</f>
        <v>56</v>
      </c>
      <c r="G386">
        <f>VLOOKUP(A386,'Лицевые счета'!$A$2:$K$4570,9,0)</f>
        <v>4</v>
      </c>
      <c r="H386">
        <f>VLOOKUP(A386,'Лицевые счета'!$A$2:$K$4570,10,0)</f>
        <v>46.3</v>
      </c>
      <c r="I386" t="str">
        <f>VLOOKUP(A386,'Лицевые счета'!$A$2:$K$4570,6,0)</f>
        <v>ФЛ</v>
      </c>
      <c r="J386" t="str">
        <f>IF(AND(C386=0,I386="ФЛ"),G386*H386,"")</f>
        <v/>
      </c>
      <c r="K386" t="str">
        <f>IF(AND(C386&gt;0,E386="Нет показаний",I386="ФЛ"),G386*H386,"")</f>
        <v/>
      </c>
    </row>
    <row r="387" spans="1:11" x14ac:dyDescent="0.25">
      <c r="A387" s="7">
        <v>449728</v>
      </c>
      <c r="B387" s="7">
        <f>VLOOKUP(A387,'Лицевые счета'!$A$1:$K$4570,2,0)</f>
        <v>447472</v>
      </c>
      <c r="C387">
        <f>COUNTIF('ИПУ и ОКПУ'!$A$2:$A$3258,A387)</f>
        <v>1</v>
      </c>
      <c r="D387" t="str">
        <f>IF(C387&gt;0,VLOOKUP(A387,'ИПУ и ОКПУ'!$A$1:$O$3258,9,0),"")</f>
        <v>Одноставочный</v>
      </c>
      <c r="E387" t="str">
        <f>IF(C387&gt;0,IF(VLOOKUP(A387,'ИПУ и ОКПУ'!$A$1:$O$3258,14,0)="Нет показаний","Нет показаний",""),"")</f>
        <v/>
      </c>
      <c r="F387">
        <f>IF(AND(C387&gt;0),SUMIF('ИПУ и ОКПУ'!$A$2:$A$3258,A387,'ИПУ и ОКПУ'!$O$2:$O$3258),"")</f>
        <v>33</v>
      </c>
      <c r="G387">
        <f>VLOOKUP(A387,'Лицевые счета'!$A$2:$K$4570,9,0)</f>
        <v>4</v>
      </c>
      <c r="H387">
        <f>VLOOKUP(A387,'Лицевые счета'!$A$2:$K$4570,10,0)</f>
        <v>35.9</v>
      </c>
      <c r="I387" t="str">
        <f>VLOOKUP(A387,'Лицевые счета'!$A$2:$K$4570,6,0)</f>
        <v>ФЛ</v>
      </c>
      <c r="J387" t="str">
        <f>IF(AND(C387=0,I387="ФЛ"),G387*H387,"")</f>
        <v/>
      </c>
      <c r="K387" t="str">
        <f>IF(AND(C387&gt;0,E387="Нет показаний",I387="ФЛ"),G387*H387,"")</f>
        <v/>
      </c>
    </row>
    <row r="388" spans="1:11" x14ac:dyDescent="0.25">
      <c r="A388" s="7">
        <v>449829</v>
      </c>
      <c r="B388" s="7">
        <f>VLOOKUP(A388,'Лицевые счета'!$A$1:$K$4570,2,0)</f>
        <v>447477</v>
      </c>
      <c r="C388">
        <f>COUNTIF('ИПУ и ОКПУ'!$A$2:$A$3258,A388)</f>
        <v>1</v>
      </c>
      <c r="D388" t="str">
        <f>IF(C388&gt;0,VLOOKUP(A388,'ИПУ и ОКПУ'!$A$1:$O$3258,9,0),"")</f>
        <v>Одноставочный</v>
      </c>
      <c r="E388" t="str">
        <f>IF(C388&gt;0,IF(VLOOKUP(A388,'ИПУ и ОКПУ'!$A$1:$O$3258,14,0)="Нет показаний","Нет показаний",""),"")</f>
        <v/>
      </c>
      <c r="F388">
        <f>IF(AND(C388&gt;0),SUMIF('ИПУ и ОКПУ'!$A$2:$A$3258,A388,'ИПУ и ОКПУ'!$O$2:$O$3258),"")</f>
        <v>305</v>
      </c>
      <c r="G388">
        <f>VLOOKUP(A388,'Лицевые счета'!$A$2:$K$4570,9,0)</f>
        <v>4</v>
      </c>
      <c r="H388">
        <f>VLOOKUP(A388,'Лицевые счета'!$A$2:$K$4570,10,0)</f>
        <v>46.3</v>
      </c>
      <c r="I388" t="str">
        <f>VLOOKUP(A388,'Лицевые счета'!$A$2:$K$4570,6,0)</f>
        <v>ФЛ</v>
      </c>
      <c r="J388" t="str">
        <f>IF(AND(C388=0,I388="ФЛ"),G388*H388,"")</f>
        <v/>
      </c>
      <c r="K388" t="str">
        <f>IF(AND(C388&gt;0,E388="Нет показаний",I388="ФЛ"),G388*H388,"")</f>
        <v/>
      </c>
    </row>
    <row r="389" spans="1:11" x14ac:dyDescent="0.25">
      <c r="A389" s="7">
        <v>449837</v>
      </c>
      <c r="B389" s="7">
        <f>VLOOKUP(A389,'Лицевые счета'!$A$1:$K$4570,2,0)</f>
        <v>447477</v>
      </c>
      <c r="C389">
        <f>COUNTIF('ИПУ и ОКПУ'!$A$2:$A$3258,A389)</f>
        <v>0</v>
      </c>
      <c r="D389" t="str">
        <f>IF(C389&gt;0,VLOOKUP(A389,'ИПУ и ОКПУ'!$A$1:$O$3258,9,0),"")</f>
        <v/>
      </c>
      <c r="E389" t="str">
        <f>IF(C389&gt;0,IF(VLOOKUP(A389,'ИПУ и ОКПУ'!$A$1:$O$3258,14,0)="Нет показаний","Нет показаний",""),"")</f>
        <v/>
      </c>
      <c r="F389" t="str">
        <f>IF(AND(C389&gt;0),SUMIF('ИПУ и ОКПУ'!$A$2:$A$3258,A389,'ИПУ и ОКПУ'!$O$2:$O$3258),"")</f>
        <v/>
      </c>
      <c r="G389">
        <f>VLOOKUP(A389,'Лицевые счета'!$A$2:$K$4570,9,0)</f>
        <v>4</v>
      </c>
      <c r="H389">
        <f>VLOOKUP(A389,'Лицевые счета'!$A$2:$K$4570,10,0)</f>
        <v>46.3</v>
      </c>
      <c r="I389" t="str">
        <f>VLOOKUP(A389,'Лицевые счета'!$A$2:$K$4570,6,0)</f>
        <v>ФЛ</v>
      </c>
      <c r="J389">
        <f>IF(AND(C389=0,I389="ФЛ"),G389*H389,"")</f>
        <v>185.2</v>
      </c>
      <c r="K389" t="str">
        <f>IF(AND(C389&gt;0,E389="Нет показаний",I389="ФЛ"),G389*H389,"")</f>
        <v/>
      </c>
    </row>
    <row r="390" spans="1:11" x14ac:dyDescent="0.25">
      <c r="A390" s="7">
        <v>449855</v>
      </c>
      <c r="B390" s="7">
        <f>VLOOKUP(A390,'Лицевые счета'!$A$1:$K$4570,2,0)</f>
        <v>447478</v>
      </c>
      <c r="C390">
        <f>COUNTIF('ИПУ и ОКПУ'!$A$2:$A$3258,A390)</f>
        <v>1</v>
      </c>
      <c r="D390" t="str">
        <f>IF(C390&gt;0,VLOOKUP(A390,'ИПУ и ОКПУ'!$A$1:$O$3258,9,0),"")</f>
        <v>Одноставочный</v>
      </c>
      <c r="E390" t="str">
        <f>IF(C390&gt;0,IF(VLOOKUP(A390,'ИПУ и ОКПУ'!$A$1:$O$3258,14,0)="Нет показаний","Нет показаний",""),"")</f>
        <v>Нет показаний</v>
      </c>
      <c r="F390">
        <f>IF(AND(C390&gt;0),SUMIF('ИПУ и ОКПУ'!$A$2:$A$3258,A390,'ИПУ и ОКПУ'!$O$2:$O$3258),"")</f>
        <v>0</v>
      </c>
      <c r="G390">
        <f>VLOOKUP(A390,'Лицевые счета'!$A$2:$K$4570,9,0)</f>
        <v>4</v>
      </c>
      <c r="H390">
        <f>VLOOKUP(A390,'Лицевые счета'!$A$2:$K$4570,10,0)</f>
        <v>46.3</v>
      </c>
      <c r="I390" t="str">
        <f>VLOOKUP(A390,'Лицевые счета'!$A$2:$K$4570,6,0)</f>
        <v>ФЛ</v>
      </c>
      <c r="J390" t="str">
        <f>IF(AND(C390=0,I390="ФЛ"),G390*H390,"")</f>
        <v/>
      </c>
      <c r="K390">
        <f>IF(AND(C390&gt;0,E390="Нет показаний",I390="ФЛ"),G390*H390,"")</f>
        <v>185.2</v>
      </c>
    </row>
    <row r="391" spans="1:11" x14ac:dyDescent="0.25">
      <c r="A391" s="7">
        <v>449857</v>
      </c>
      <c r="B391" s="7">
        <f>VLOOKUP(A391,'Лицевые счета'!$A$1:$K$4570,2,0)</f>
        <v>447478</v>
      </c>
      <c r="C391">
        <f>COUNTIF('ИПУ и ОКПУ'!$A$2:$A$3258,A391)</f>
        <v>1</v>
      </c>
      <c r="D391" t="str">
        <f>IF(C391&gt;0,VLOOKUP(A391,'ИПУ и ОКПУ'!$A$1:$O$3258,9,0),"")</f>
        <v>Одноставочный</v>
      </c>
      <c r="E391" t="str">
        <f>IF(C391&gt;0,IF(VLOOKUP(A391,'ИПУ и ОКПУ'!$A$1:$O$3258,14,0)="Нет показаний","Нет показаний",""),"")</f>
        <v/>
      </c>
      <c r="F391">
        <f>IF(AND(C391&gt;0),SUMIF('ИПУ и ОКПУ'!$A$2:$A$3258,A391,'ИПУ и ОКПУ'!$O$2:$O$3258),"")</f>
        <v>88</v>
      </c>
      <c r="G391">
        <f>VLOOKUP(A391,'Лицевые счета'!$A$2:$K$4570,9,0)</f>
        <v>4</v>
      </c>
      <c r="H391">
        <f>VLOOKUP(A391,'Лицевые счета'!$A$2:$K$4570,10,0)</f>
        <v>46.3</v>
      </c>
      <c r="I391" t="str">
        <f>VLOOKUP(A391,'Лицевые счета'!$A$2:$K$4570,6,0)</f>
        <v>ФЛ</v>
      </c>
      <c r="J391" t="str">
        <f>IF(AND(C391=0,I391="ФЛ"),G391*H391,"")</f>
        <v/>
      </c>
      <c r="K391" t="str">
        <f>IF(AND(C391&gt;0,E391="Нет показаний",I391="ФЛ"),G391*H391,"")</f>
        <v/>
      </c>
    </row>
    <row r="392" spans="1:11" x14ac:dyDescent="0.25">
      <c r="A392" s="7">
        <v>449859</v>
      </c>
      <c r="B392" s="7">
        <f>VLOOKUP(A392,'Лицевые счета'!$A$1:$K$4570,2,0)</f>
        <v>447478</v>
      </c>
      <c r="C392">
        <f>COUNTIF('ИПУ и ОКПУ'!$A$2:$A$3258,A392)</f>
        <v>0</v>
      </c>
      <c r="D392" t="str">
        <f>IF(C392&gt;0,VLOOKUP(A392,'ИПУ и ОКПУ'!$A$1:$O$3258,9,0),"")</f>
        <v/>
      </c>
      <c r="E392" t="str">
        <f>IF(C392&gt;0,IF(VLOOKUP(A392,'ИПУ и ОКПУ'!$A$1:$O$3258,14,0)="Нет показаний","Нет показаний",""),"")</f>
        <v/>
      </c>
      <c r="F392" t="str">
        <f>IF(AND(C392&gt;0),SUMIF('ИПУ и ОКПУ'!$A$2:$A$3258,A392,'ИПУ и ОКПУ'!$O$2:$O$3258),"")</f>
        <v/>
      </c>
      <c r="G392">
        <f>VLOOKUP(A392,'Лицевые счета'!$A$2:$K$4570,9,0)</f>
        <v>4</v>
      </c>
      <c r="H392">
        <f>VLOOKUP(A392,'Лицевые счета'!$A$2:$K$4570,10,0)</f>
        <v>35.9</v>
      </c>
      <c r="I392" t="str">
        <f>VLOOKUP(A392,'Лицевые счета'!$A$2:$K$4570,6,0)</f>
        <v>ФЛ</v>
      </c>
      <c r="J392">
        <f>IF(AND(C392=0,I392="ФЛ"),G392*H392,"")</f>
        <v>143.6</v>
      </c>
      <c r="K392" t="str">
        <f>IF(AND(C392&gt;0,E392="Нет показаний",I392="ФЛ"),G392*H392,"")</f>
        <v/>
      </c>
    </row>
    <row r="393" spans="1:11" x14ac:dyDescent="0.25">
      <c r="A393" s="7">
        <v>449867</v>
      </c>
      <c r="B393" s="7">
        <f>VLOOKUP(A393,'Лицевые счета'!$A$1:$K$4570,2,0)</f>
        <v>447478</v>
      </c>
      <c r="C393">
        <f>COUNTIF('ИПУ и ОКПУ'!$A$2:$A$3258,A393)</f>
        <v>1</v>
      </c>
      <c r="D393" t="str">
        <f>IF(C393&gt;0,VLOOKUP(A393,'ИПУ и ОКПУ'!$A$1:$O$3258,9,0),"")</f>
        <v>Одноставочный</v>
      </c>
      <c r="E393" t="str">
        <f>IF(C393&gt;0,IF(VLOOKUP(A393,'ИПУ и ОКПУ'!$A$1:$O$3258,14,0)="Нет показаний","Нет показаний",""),"")</f>
        <v/>
      </c>
      <c r="F393">
        <f>IF(AND(C393&gt;0),SUMIF('ИПУ и ОКПУ'!$A$2:$A$3258,A393,'ИПУ и ОКПУ'!$O$2:$O$3258),"")</f>
        <v>118</v>
      </c>
      <c r="G393">
        <f>VLOOKUP(A393,'Лицевые счета'!$A$2:$K$4570,9,0)</f>
        <v>4</v>
      </c>
      <c r="H393">
        <f>VLOOKUP(A393,'Лицевые счета'!$A$2:$K$4570,10,0)</f>
        <v>46.3</v>
      </c>
      <c r="I393" t="str">
        <f>VLOOKUP(A393,'Лицевые счета'!$A$2:$K$4570,6,0)</f>
        <v>ФЛ</v>
      </c>
      <c r="J393" t="str">
        <f>IF(AND(C393=0,I393="ФЛ"),G393*H393,"")</f>
        <v/>
      </c>
      <c r="K393" t="str">
        <f>IF(AND(C393&gt;0,E393="Нет показаний",I393="ФЛ"),G393*H393,"")</f>
        <v/>
      </c>
    </row>
    <row r="394" spans="1:11" x14ac:dyDescent="0.25">
      <c r="A394" s="7">
        <v>449940</v>
      </c>
      <c r="B394" s="7">
        <f>VLOOKUP(A394,'Лицевые счета'!$A$1:$K$4570,2,0)</f>
        <v>447484</v>
      </c>
      <c r="C394">
        <f>COUNTIF('ИПУ и ОКПУ'!$A$2:$A$3258,A394)</f>
        <v>1</v>
      </c>
      <c r="D394" t="str">
        <f>IF(C394&gt;0,VLOOKUP(A394,'ИПУ и ОКПУ'!$A$1:$O$3258,9,0),"")</f>
        <v>Одноставочный</v>
      </c>
      <c r="E394" t="str">
        <f>IF(C394&gt;0,IF(VLOOKUP(A394,'ИПУ и ОКПУ'!$A$1:$O$3258,14,0)="Нет показаний","Нет показаний",""),"")</f>
        <v/>
      </c>
      <c r="F394">
        <f>IF(AND(C394&gt;0),SUMIF('ИПУ и ОКПУ'!$A$2:$A$3258,A394,'ИПУ и ОКПУ'!$O$2:$O$3258),"")</f>
        <v>1</v>
      </c>
      <c r="G394">
        <f>VLOOKUP(A394,'Лицевые счета'!$A$2:$K$4570,9,0)</f>
        <v>4</v>
      </c>
      <c r="H394">
        <f>VLOOKUP(A394,'Лицевые счета'!$A$2:$K$4570,10,0)</f>
        <v>46.3</v>
      </c>
      <c r="I394" t="str">
        <f>VLOOKUP(A394,'Лицевые счета'!$A$2:$K$4570,6,0)</f>
        <v>ФЛ</v>
      </c>
      <c r="J394" t="str">
        <f>IF(AND(C394=0,I394="ФЛ"),G394*H394,"")</f>
        <v/>
      </c>
      <c r="K394" t="str">
        <f>IF(AND(C394&gt;0,E394="Нет показаний",I394="ФЛ"),G394*H394,"")</f>
        <v/>
      </c>
    </row>
    <row r="395" spans="1:11" x14ac:dyDescent="0.25">
      <c r="A395" s="7">
        <v>449966</v>
      </c>
      <c r="B395" s="7">
        <f>VLOOKUP(A395,'Лицевые счета'!$A$1:$K$4570,2,0)</f>
        <v>447485</v>
      </c>
      <c r="C395">
        <f>COUNTIF('ИПУ и ОКПУ'!$A$2:$A$3258,A395)</f>
        <v>1</v>
      </c>
      <c r="D395" t="str">
        <f>IF(C395&gt;0,VLOOKUP(A395,'ИПУ и ОКПУ'!$A$1:$O$3258,9,0),"")</f>
        <v>Одноставочный</v>
      </c>
      <c r="E395" t="str">
        <f>IF(C395&gt;0,IF(VLOOKUP(A395,'ИПУ и ОКПУ'!$A$1:$O$3258,14,0)="Нет показаний","Нет показаний",""),"")</f>
        <v/>
      </c>
      <c r="F395">
        <f>IF(AND(C395&gt;0),SUMIF('ИПУ и ОКПУ'!$A$2:$A$3258,A395,'ИПУ и ОКПУ'!$O$2:$O$3258),"")</f>
        <v>380</v>
      </c>
      <c r="G395">
        <f>VLOOKUP(A395,'Лицевые счета'!$A$2:$K$4570,9,0)</f>
        <v>4</v>
      </c>
      <c r="H395">
        <f>VLOOKUP(A395,'Лицевые счета'!$A$2:$K$4570,10,0)</f>
        <v>52.4</v>
      </c>
      <c r="I395" t="str">
        <f>VLOOKUP(A395,'Лицевые счета'!$A$2:$K$4570,6,0)</f>
        <v>ФЛ</v>
      </c>
      <c r="J395" t="str">
        <f>IF(AND(C395=0,I395="ФЛ"),G395*H395,"")</f>
        <v/>
      </c>
      <c r="K395" t="str">
        <f>IF(AND(C395&gt;0,E395="Нет показаний",I395="ФЛ"),G395*H395,"")</f>
        <v/>
      </c>
    </row>
    <row r="396" spans="1:11" x14ac:dyDescent="0.25">
      <c r="A396" s="7">
        <v>449968</v>
      </c>
      <c r="B396" s="7">
        <f>VLOOKUP(A396,'Лицевые счета'!$A$1:$K$4570,2,0)</f>
        <v>447485</v>
      </c>
      <c r="C396">
        <f>COUNTIF('ИПУ и ОКПУ'!$A$2:$A$3258,A396)</f>
        <v>1</v>
      </c>
      <c r="D396" t="str">
        <f>IF(C396&gt;0,VLOOKUP(A396,'ИПУ и ОКПУ'!$A$1:$O$3258,9,0),"")</f>
        <v>Одноставочный</v>
      </c>
      <c r="E396" t="str">
        <f>IF(C396&gt;0,IF(VLOOKUP(A396,'ИПУ и ОКПУ'!$A$1:$O$3258,14,0)="Нет показаний","Нет показаний",""),"")</f>
        <v/>
      </c>
      <c r="F396">
        <f>IF(AND(C396&gt;0),SUMIF('ИПУ и ОКПУ'!$A$2:$A$3258,A396,'ИПУ и ОКПУ'!$O$2:$O$3258),"")</f>
        <v>260</v>
      </c>
      <c r="G396">
        <f>VLOOKUP(A396,'Лицевые счета'!$A$2:$K$4570,9,0)</f>
        <v>4</v>
      </c>
      <c r="H396">
        <f>VLOOKUP(A396,'Лицевые счета'!$A$2:$K$4570,10,0)</f>
        <v>46.3</v>
      </c>
      <c r="I396" t="str">
        <f>VLOOKUP(A396,'Лицевые счета'!$A$2:$K$4570,6,0)</f>
        <v>ФЛ</v>
      </c>
      <c r="J396" t="str">
        <f>IF(AND(C396=0,I396="ФЛ"),G396*H396,"")</f>
        <v/>
      </c>
      <c r="K396" t="str">
        <f>IF(AND(C396&gt;0,E396="Нет показаний",I396="ФЛ"),G396*H396,"")</f>
        <v/>
      </c>
    </row>
    <row r="397" spans="1:11" x14ac:dyDescent="0.25">
      <c r="A397" s="7">
        <v>449975</v>
      </c>
      <c r="B397" s="7">
        <f>VLOOKUP(A397,'Лицевые счета'!$A$1:$K$4570,2,0)</f>
        <v>447485</v>
      </c>
      <c r="C397">
        <f>COUNTIF('ИПУ и ОКПУ'!$A$2:$A$3258,A397)</f>
        <v>1</v>
      </c>
      <c r="D397" t="str">
        <f>IF(C397&gt;0,VLOOKUP(A397,'ИПУ и ОКПУ'!$A$1:$O$3258,9,0),"")</f>
        <v>Одноставочный</v>
      </c>
      <c r="E397" t="str">
        <f>IF(C397&gt;0,IF(VLOOKUP(A397,'ИПУ и ОКПУ'!$A$1:$O$3258,14,0)="Нет показаний","Нет показаний",""),"")</f>
        <v/>
      </c>
      <c r="F397">
        <f>IF(AND(C397&gt;0),SUMIF('ИПУ и ОКПУ'!$A$2:$A$3258,A397,'ИПУ и ОКПУ'!$O$2:$O$3258),"")</f>
        <v>105</v>
      </c>
      <c r="G397">
        <f>VLOOKUP(A397,'Лицевые счета'!$A$2:$K$4570,9,0)</f>
        <v>4</v>
      </c>
      <c r="H397">
        <f>VLOOKUP(A397,'Лицевые счета'!$A$2:$K$4570,10,0)</f>
        <v>46.3</v>
      </c>
      <c r="I397" t="str">
        <f>VLOOKUP(A397,'Лицевые счета'!$A$2:$K$4570,6,0)</f>
        <v>ФЛ</v>
      </c>
      <c r="J397" t="str">
        <f>IF(AND(C397=0,I397="ФЛ"),G397*H397,"")</f>
        <v/>
      </c>
      <c r="K397" t="str">
        <f>IF(AND(C397&gt;0,E397="Нет показаний",I397="ФЛ"),G397*H397,"")</f>
        <v/>
      </c>
    </row>
    <row r="398" spans="1:11" x14ac:dyDescent="0.25">
      <c r="A398" s="7">
        <v>449996</v>
      </c>
      <c r="B398" s="7">
        <f>VLOOKUP(A398,'Лицевые счета'!$A$1:$K$4570,2,0)</f>
        <v>447486</v>
      </c>
      <c r="C398">
        <f>COUNTIF('ИПУ и ОКПУ'!$A$2:$A$3258,A398)</f>
        <v>0</v>
      </c>
      <c r="D398" t="str">
        <f>IF(C398&gt;0,VLOOKUP(A398,'ИПУ и ОКПУ'!$A$1:$O$3258,9,0),"")</f>
        <v/>
      </c>
      <c r="E398" t="str">
        <f>IF(C398&gt;0,IF(VLOOKUP(A398,'ИПУ и ОКПУ'!$A$1:$O$3258,14,0)="Нет показаний","Нет показаний",""),"")</f>
        <v/>
      </c>
      <c r="F398" t="str">
        <f>IF(AND(C398&gt;0),SUMIF('ИПУ и ОКПУ'!$A$2:$A$3258,A398,'ИПУ и ОКПУ'!$O$2:$O$3258),"")</f>
        <v/>
      </c>
      <c r="G398">
        <f>VLOOKUP(A398,'Лицевые счета'!$A$2:$K$4570,9,0)</f>
        <v>4</v>
      </c>
      <c r="H398">
        <f>VLOOKUP(A398,'Лицевые счета'!$A$2:$K$4570,10,0)</f>
        <v>46.3</v>
      </c>
      <c r="I398" t="str">
        <f>VLOOKUP(A398,'Лицевые счета'!$A$2:$K$4570,6,0)</f>
        <v>ФЛ</v>
      </c>
      <c r="J398">
        <f>IF(AND(C398=0,I398="ФЛ"),G398*H398,"")</f>
        <v>185.2</v>
      </c>
      <c r="K398" t="str">
        <f>IF(AND(C398&gt;0,E398="Нет показаний",I398="ФЛ"),G398*H398,"")</f>
        <v/>
      </c>
    </row>
    <row r="399" spans="1:11" x14ac:dyDescent="0.25">
      <c r="A399" s="7">
        <v>450005</v>
      </c>
      <c r="B399" s="7">
        <f>VLOOKUP(A399,'Лицевые счета'!$A$1:$K$4570,2,0)</f>
        <v>447487</v>
      </c>
      <c r="C399">
        <f>COUNTIF('ИПУ и ОКПУ'!$A$2:$A$3258,A399)</f>
        <v>1</v>
      </c>
      <c r="D399" t="str">
        <f>IF(C399&gt;0,VLOOKUP(A399,'ИПУ и ОКПУ'!$A$1:$O$3258,9,0),"")</f>
        <v>Одноставочный</v>
      </c>
      <c r="E399" t="str">
        <f>IF(C399&gt;0,IF(VLOOKUP(A399,'ИПУ и ОКПУ'!$A$1:$O$3258,14,0)="Нет показаний","Нет показаний",""),"")</f>
        <v>Нет показаний</v>
      </c>
      <c r="F399">
        <f>IF(AND(C399&gt;0),SUMIF('ИПУ и ОКПУ'!$A$2:$A$3258,A399,'ИПУ и ОКПУ'!$O$2:$O$3258),"")</f>
        <v>0</v>
      </c>
      <c r="G399">
        <f>VLOOKUP(A399,'Лицевые счета'!$A$2:$K$4570,9,0)</f>
        <v>4</v>
      </c>
      <c r="H399">
        <f>VLOOKUP(A399,'Лицевые счета'!$A$2:$K$4570,10,0)</f>
        <v>46.3</v>
      </c>
      <c r="I399" t="str">
        <f>VLOOKUP(A399,'Лицевые счета'!$A$2:$K$4570,6,0)</f>
        <v>ФЛ</v>
      </c>
      <c r="J399" t="str">
        <f>IF(AND(C399=0,I399="ФЛ"),G399*H399,"")</f>
        <v/>
      </c>
      <c r="K399">
        <f>IF(AND(C399&gt;0,E399="Нет показаний",I399="ФЛ"),G399*H399,"")</f>
        <v>185.2</v>
      </c>
    </row>
    <row r="400" spans="1:11" x14ac:dyDescent="0.25">
      <c r="A400" s="7">
        <v>450039</v>
      </c>
      <c r="B400" s="7">
        <f>VLOOKUP(A400,'Лицевые счета'!$A$1:$K$4570,2,0)</f>
        <v>447489</v>
      </c>
      <c r="C400">
        <f>COUNTIF('ИПУ и ОКПУ'!$A$2:$A$3258,A400)</f>
        <v>1</v>
      </c>
      <c r="D400" t="str">
        <f>IF(C400&gt;0,VLOOKUP(A400,'ИПУ и ОКПУ'!$A$1:$O$3258,9,0),"")</f>
        <v>Одноставочный</v>
      </c>
      <c r="E400" t="str">
        <f>IF(C400&gt;0,IF(VLOOKUP(A400,'ИПУ и ОКПУ'!$A$1:$O$3258,14,0)="Нет показаний","Нет показаний",""),"")</f>
        <v/>
      </c>
      <c r="F400">
        <f>IF(AND(C400&gt;0),SUMIF('ИПУ и ОКПУ'!$A$2:$A$3258,A400,'ИПУ и ОКПУ'!$O$2:$O$3258),"")</f>
        <v>0</v>
      </c>
      <c r="G400">
        <f>VLOOKUP(A400,'Лицевые счета'!$A$2:$K$4570,9,0)</f>
        <v>4</v>
      </c>
      <c r="H400">
        <f>VLOOKUP(A400,'Лицевые счета'!$A$2:$K$4570,10,0)</f>
        <v>46.3</v>
      </c>
      <c r="I400" t="str">
        <f>VLOOKUP(A400,'Лицевые счета'!$A$2:$K$4570,6,0)</f>
        <v>ФЛ</v>
      </c>
      <c r="J400" t="str">
        <f>IF(AND(C400=0,I400="ФЛ"),G400*H400,"")</f>
        <v/>
      </c>
      <c r="K400" t="str">
        <f>IF(AND(C400&gt;0,E400="Нет показаний",I400="ФЛ"),G400*H400,"")</f>
        <v/>
      </c>
    </row>
    <row r="401" spans="1:11" x14ac:dyDescent="0.25">
      <c r="A401" s="7">
        <v>450043</v>
      </c>
      <c r="B401" s="7">
        <f>VLOOKUP(A401,'Лицевые счета'!$A$1:$K$4570,2,0)</f>
        <v>447489</v>
      </c>
      <c r="C401">
        <f>COUNTIF('ИПУ и ОКПУ'!$A$2:$A$3258,A401)</f>
        <v>1</v>
      </c>
      <c r="D401" t="str">
        <f>IF(C401&gt;0,VLOOKUP(A401,'ИПУ и ОКПУ'!$A$1:$O$3258,9,0),"")</f>
        <v>Одноставочный</v>
      </c>
      <c r="E401" t="str">
        <f>IF(C401&gt;0,IF(VLOOKUP(A401,'ИПУ и ОКПУ'!$A$1:$O$3258,14,0)="Нет показаний","Нет показаний",""),"")</f>
        <v>Нет показаний</v>
      </c>
      <c r="F401">
        <f>IF(AND(C401&gt;0),SUMIF('ИПУ и ОКПУ'!$A$2:$A$3258,A401,'ИПУ и ОКПУ'!$O$2:$O$3258),"")</f>
        <v>0</v>
      </c>
      <c r="G401">
        <f>VLOOKUP(A401,'Лицевые счета'!$A$2:$K$4570,9,0)</f>
        <v>4</v>
      </c>
      <c r="H401">
        <f>VLOOKUP(A401,'Лицевые счета'!$A$2:$K$4570,10,0)</f>
        <v>46.3</v>
      </c>
      <c r="I401" t="str">
        <f>VLOOKUP(A401,'Лицевые счета'!$A$2:$K$4570,6,0)</f>
        <v>ФЛ</v>
      </c>
      <c r="J401" t="str">
        <f>IF(AND(C401=0,I401="ФЛ"),G401*H401,"")</f>
        <v/>
      </c>
      <c r="K401">
        <f>IF(AND(C401&gt;0,E401="Нет показаний",I401="ФЛ"),G401*H401,"")</f>
        <v>185.2</v>
      </c>
    </row>
    <row r="402" spans="1:11" x14ac:dyDescent="0.25">
      <c r="A402" s="7">
        <v>450100</v>
      </c>
      <c r="B402" s="7">
        <f>VLOOKUP(A402,'Лицевые счета'!$A$1:$K$4570,2,0)</f>
        <v>447492</v>
      </c>
      <c r="C402">
        <f>COUNTIF('ИПУ и ОКПУ'!$A$2:$A$3258,A402)</f>
        <v>1</v>
      </c>
      <c r="D402" t="str">
        <f>IF(C402&gt;0,VLOOKUP(A402,'ИПУ и ОКПУ'!$A$1:$O$3258,9,0),"")</f>
        <v>Одноставочный</v>
      </c>
      <c r="E402" t="str">
        <f>IF(C402&gt;0,IF(VLOOKUP(A402,'ИПУ и ОКПУ'!$A$1:$O$3258,14,0)="Нет показаний","Нет показаний",""),"")</f>
        <v/>
      </c>
      <c r="F402">
        <f>IF(AND(C402&gt;0),SUMIF('ИПУ и ОКПУ'!$A$2:$A$3258,A402,'ИПУ и ОКПУ'!$O$2:$O$3258),"")</f>
        <v>89</v>
      </c>
      <c r="G402">
        <f>VLOOKUP(A402,'Лицевые счета'!$A$2:$K$4570,9,0)</f>
        <v>4</v>
      </c>
      <c r="H402">
        <f>VLOOKUP(A402,'Лицевые счета'!$A$2:$K$4570,10,0)</f>
        <v>46.3</v>
      </c>
      <c r="I402" t="str">
        <f>VLOOKUP(A402,'Лицевые счета'!$A$2:$K$4570,6,0)</f>
        <v>ФЛ</v>
      </c>
      <c r="J402" t="str">
        <f>IF(AND(C402=0,I402="ФЛ"),G402*H402,"")</f>
        <v/>
      </c>
      <c r="K402" t="str">
        <f>IF(AND(C402&gt;0,E402="Нет показаний",I402="ФЛ"),G402*H402,"")</f>
        <v/>
      </c>
    </row>
    <row r="403" spans="1:11" x14ac:dyDescent="0.25">
      <c r="A403" s="7">
        <v>450104</v>
      </c>
      <c r="B403" s="7">
        <f>VLOOKUP(A403,'Лицевые счета'!$A$1:$K$4570,2,0)</f>
        <v>447492</v>
      </c>
      <c r="C403">
        <f>COUNTIF('ИПУ и ОКПУ'!$A$2:$A$3258,A403)</f>
        <v>1</v>
      </c>
      <c r="D403" t="str">
        <f>IF(C403&gt;0,VLOOKUP(A403,'ИПУ и ОКПУ'!$A$1:$O$3258,9,0),"")</f>
        <v>Одноставочный</v>
      </c>
      <c r="E403" t="str">
        <f>IF(C403&gt;0,IF(VLOOKUP(A403,'ИПУ и ОКПУ'!$A$1:$O$3258,14,0)="Нет показаний","Нет показаний",""),"")</f>
        <v/>
      </c>
      <c r="F403">
        <f>IF(AND(C403&gt;0),SUMIF('ИПУ и ОКПУ'!$A$2:$A$3258,A403,'ИПУ и ОКПУ'!$O$2:$O$3258),"")</f>
        <v>408</v>
      </c>
      <c r="G403">
        <f>VLOOKUP(A403,'Лицевые счета'!$A$2:$K$4570,9,0)</f>
        <v>4</v>
      </c>
      <c r="H403">
        <f>VLOOKUP(A403,'Лицевые счета'!$A$2:$K$4570,10,0)</f>
        <v>46.3</v>
      </c>
      <c r="I403" t="str">
        <f>VLOOKUP(A403,'Лицевые счета'!$A$2:$K$4570,6,0)</f>
        <v>ФЛ</v>
      </c>
      <c r="J403" t="str">
        <f>IF(AND(C403=0,I403="ФЛ"),G403*H403,"")</f>
        <v/>
      </c>
      <c r="K403" t="str">
        <f>IF(AND(C403&gt;0,E403="Нет показаний",I403="ФЛ"),G403*H403,"")</f>
        <v/>
      </c>
    </row>
    <row r="404" spans="1:11" x14ac:dyDescent="0.25">
      <c r="A404" s="7">
        <v>450958</v>
      </c>
      <c r="B404" s="7">
        <f>VLOOKUP(A404,'Лицевые счета'!$A$1:$K$4570,2,0)</f>
        <v>447533</v>
      </c>
      <c r="C404">
        <f>COUNTIF('ИПУ и ОКПУ'!$A$2:$A$3258,A404)</f>
        <v>1</v>
      </c>
      <c r="D404" t="str">
        <f>IF(C404&gt;0,VLOOKUP(A404,'ИПУ и ОКПУ'!$A$1:$O$3258,9,0),"")</f>
        <v>Одноставочный</v>
      </c>
      <c r="E404" t="str">
        <f>IF(C404&gt;0,IF(VLOOKUP(A404,'ИПУ и ОКПУ'!$A$1:$O$3258,14,0)="Нет показаний","Нет показаний",""),"")</f>
        <v/>
      </c>
      <c r="F404">
        <f>IF(AND(C404&gt;0),SUMIF('ИПУ и ОКПУ'!$A$2:$A$3258,A404,'ИПУ и ОКПУ'!$O$2:$O$3258),"")</f>
        <v>263</v>
      </c>
      <c r="G404">
        <f>VLOOKUP(A404,'Лицевые счета'!$A$2:$K$4570,9,0)</f>
        <v>4</v>
      </c>
      <c r="H404">
        <f>VLOOKUP(A404,'Лицевые счета'!$A$2:$K$4570,10,0)</f>
        <v>46.3</v>
      </c>
      <c r="I404" t="str">
        <f>VLOOKUP(A404,'Лицевые счета'!$A$2:$K$4570,6,0)</f>
        <v>ФЛ</v>
      </c>
      <c r="J404" t="str">
        <f>IF(AND(C404=0,I404="ФЛ"),G404*H404,"")</f>
        <v/>
      </c>
      <c r="K404" t="str">
        <f>IF(AND(C404&gt;0,E404="Нет показаний",I404="ФЛ"),G404*H404,"")</f>
        <v/>
      </c>
    </row>
    <row r="405" spans="1:11" x14ac:dyDescent="0.25">
      <c r="A405" s="7">
        <v>450960</v>
      </c>
      <c r="B405" s="7">
        <f>VLOOKUP(A405,'Лицевые счета'!$A$1:$K$4570,2,0)</f>
        <v>447533</v>
      </c>
      <c r="C405">
        <f>COUNTIF('ИПУ и ОКПУ'!$A$2:$A$3258,A405)</f>
        <v>1</v>
      </c>
      <c r="D405" t="str">
        <f>IF(C405&gt;0,VLOOKUP(A405,'ИПУ и ОКПУ'!$A$1:$O$3258,9,0),"")</f>
        <v>Одноставочный</v>
      </c>
      <c r="E405" t="str">
        <f>IF(C405&gt;0,IF(VLOOKUP(A405,'ИПУ и ОКПУ'!$A$1:$O$3258,14,0)="Нет показаний","Нет показаний",""),"")</f>
        <v>Нет показаний</v>
      </c>
      <c r="F405">
        <f>IF(AND(C405&gt;0),SUMIF('ИПУ и ОКПУ'!$A$2:$A$3258,A405,'ИПУ и ОКПУ'!$O$2:$O$3258),"")</f>
        <v>0</v>
      </c>
      <c r="G405">
        <f>VLOOKUP(A405,'Лицевые счета'!$A$2:$K$4570,9,0)</f>
        <v>4</v>
      </c>
      <c r="H405">
        <f>VLOOKUP(A405,'Лицевые счета'!$A$2:$K$4570,10,0)</f>
        <v>46.3</v>
      </c>
      <c r="I405" t="str">
        <f>VLOOKUP(A405,'Лицевые счета'!$A$2:$K$4570,6,0)</f>
        <v>ФЛ</v>
      </c>
      <c r="J405" t="str">
        <f>IF(AND(C405=0,I405="ФЛ"),G405*H405,"")</f>
        <v/>
      </c>
      <c r="K405">
        <f>IF(AND(C405&gt;0,E405="Нет показаний",I405="ФЛ"),G405*H405,"")</f>
        <v>185.2</v>
      </c>
    </row>
    <row r="406" spans="1:11" x14ac:dyDescent="0.25">
      <c r="A406" s="7">
        <v>451126</v>
      </c>
      <c r="B406" s="7">
        <f>VLOOKUP(A406,'Лицевые счета'!$A$1:$K$4570,2,0)</f>
        <v>447544</v>
      </c>
      <c r="C406">
        <f>COUNTIF('ИПУ и ОКПУ'!$A$2:$A$3258,A406)</f>
        <v>1</v>
      </c>
      <c r="D406" t="str">
        <f>IF(C406&gt;0,VLOOKUP(A406,'ИПУ и ОКПУ'!$A$1:$O$3258,9,0),"")</f>
        <v>Одноставочный</v>
      </c>
      <c r="E406" t="str">
        <f>IF(C406&gt;0,IF(VLOOKUP(A406,'ИПУ и ОКПУ'!$A$1:$O$3258,14,0)="Нет показаний","Нет показаний",""),"")</f>
        <v>Нет показаний</v>
      </c>
      <c r="F406">
        <f>IF(AND(C406&gt;0),SUMIF('ИПУ и ОКПУ'!$A$2:$A$3258,A406,'ИПУ и ОКПУ'!$O$2:$O$3258),"")</f>
        <v>0</v>
      </c>
      <c r="G406">
        <f>VLOOKUP(A406,'Лицевые счета'!$A$2:$K$4570,9,0)</f>
        <v>4</v>
      </c>
      <c r="H406">
        <f>VLOOKUP(A406,'Лицевые счета'!$A$2:$K$4570,10,0)</f>
        <v>46.3</v>
      </c>
      <c r="I406" t="str">
        <f>VLOOKUP(A406,'Лицевые счета'!$A$2:$K$4570,6,0)</f>
        <v>ФЛ</v>
      </c>
      <c r="J406" t="str">
        <f>IF(AND(C406=0,I406="ФЛ"),G406*H406,"")</f>
        <v/>
      </c>
      <c r="K406">
        <f>IF(AND(C406&gt;0,E406="Нет показаний",I406="ФЛ"),G406*H406,"")</f>
        <v>185.2</v>
      </c>
    </row>
    <row r="407" spans="1:11" x14ac:dyDescent="0.25">
      <c r="A407" s="7">
        <v>469010</v>
      </c>
      <c r="B407" s="7">
        <f>VLOOKUP(A407,'Лицевые счета'!$A$1:$K$4570,2,0)</f>
        <v>451437</v>
      </c>
      <c r="C407">
        <f>COUNTIF('ИПУ и ОКПУ'!$A$2:$A$3258,A407)</f>
        <v>1</v>
      </c>
      <c r="D407" t="str">
        <f>IF(C407&gt;0,VLOOKUP(A407,'ИПУ и ОКПУ'!$A$1:$O$3258,9,0),"")</f>
        <v>Одноставочный</v>
      </c>
      <c r="E407" t="str">
        <f>IF(C407&gt;0,IF(VLOOKUP(A407,'ИПУ и ОКПУ'!$A$1:$O$3258,14,0)="Нет показаний","Нет показаний",""),"")</f>
        <v>Нет показаний</v>
      </c>
      <c r="F407">
        <f>IF(AND(C407&gt;0),SUMIF('ИПУ и ОКПУ'!$A$2:$A$3258,A407,'ИПУ и ОКПУ'!$O$2:$O$3258),"")</f>
        <v>0</v>
      </c>
      <c r="G407">
        <f>VLOOKUP(A407,'Лицевые счета'!$A$2:$K$4570,9,0)</f>
        <v>4</v>
      </c>
      <c r="H407">
        <f>VLOOKUP(A407,'Лицевые счета'!$A$2:$K$4570,10,0)</f>
        <v>52.4</v>
      </c>
      <c r="I407" t="str">
        <f>VLOOKUP(A407,'Лицевые счета'!$A$2:$K$4570,6,0)</f>
        <v>ФЛ</v>
      </c>
      <c r="J407" t="str">
        <f>IF(AND(C407=0,I407="ФЛ"),G407*H407,"")</f>
        <v/>
      </c>
      <c r="K407">
        <f>IF(AND(C407&gt;0,E407="Нет показаний",I407="ФЛ"),G407*H407,"")</f>
        <v>209.6</v>
      </c>
    </row>
    <row r="408" spans="1:11" x14ac:dyDescent="0.25">
      <c r="A408" s="7">
        <v>502275</v>
      </c>
      <c r="B408" s="7">
        <f>VLOOKUP(A408,'Лицевые счета'!$A$1:$K$4570,2,0)</f>
        <v>501291</v>
      </c>
      <c r="C408">
        <f>COUNTIF('ИПУ и ОКПУ'!$A$2:$A$3258,A408)</f>
        <v>0</v>
      </c>
      <c r="D408" t="str">
        <f>IF(C408&gt;0,VLOOKUP(A408,'ИПУ и ОКПУ'!$A$1:$O$3258,9,0),"")</f>
        <v/>
      </c>
      <c r="E408" t="str">
        <f>IF(C408&gt;0,IF(VLOOKUP(A408,'ИПУ и ОКПУ'!$A$1:$O$3258,14,0)="Нет показаний","Нет показаний",""),"")</f>
        <v/>
      </c>
      <c r="F408" t="str">
        <f>IF(AND(C408&gt;0),SUMIF('ИПУ и ОКПУ'!$A$2:$A$3258,A408,'ИПУ и ОКПУ'!$O$2:$O$3258),"")</f>
        <v/>
      </c>
      <c r="G408">
        <f>VLOOKUP(A408,'Лицевые счета'!$A$2:$K$4570,9,0)</f>
        <v>4</v>
      </c>
      <c r="H408">
        <f>VLOOKUP(A408,'Лицевые счета'!$A$2:$K$4570,10,0)</f>
        <v>46.3</v>
      </c>
      <c r="I408" t="str">
        <f>VLOOKUP(A408,'Лицевые счета'!$A$2:$K$4570,6,0)</f>
        <v>ФЛ</v>
      </c>
      <c r="J408">
        <f>IF(AND(C408=0,I408="ФЛ"),G408*H408,"")</f>
        <v>185.2</v>
      </c>
      <c r="K408" t="str">
        <f>IF(AND(C408&gt;0,E408="Нет показаний",I408="ФЛ"),G408*H408,"")</f>
        <v/>
      </c>
    </row>
    <row r="409" spans="1:11" x14ac:dyDescent="0.25">
      <c r="A409" s="7">
        <v>502337</v>
      </c>
      <c r="B409" s="7">
        <f>VLOOKUP(A409,'Лицевые счета'!$A$1:$K$4570,2,0)</f>
        <v>501291</v>
      </c>
      <c r="C409">
        <f>COUNTIF('ИПУ и ОКПУ'!$A$2:$A$3258,A409)</f>
        <v>0</v>
      </c>
      <c r="D409" t="str">
        <f>IF(C409&gt;0,VLOOKUP(A409,'ИПУ и ОКПУ'!$A$1:$O$3258,9,0),"")</f>
        <v/>
      </c>
      <c r="E409" t="str">
        <f>IF(C409&gt;0,IF(VLOOKUP(A409,'ИПУ и ОКПУ'!$A$1:$O$3258,14,0)="Нет показаний","Нет показаний",""),"")</f>
        <v/>
      </c>
      <c r="F409" t="str">
        <f>IF(AND(C409&gt;0),SUMIF('ИПУ и ОКПУ'!$A$2:$A$3258,A409,'ИПУ и ОКПУ'!$O$2:$O$3258),"")</f>
        <v/>
      </c>
      <c r="G409">
        <f>VLOOKUP(A409,'Лицевые счета'!$A$2:$K$4570,9,0)</f>
        <v>4</v>
      </c>
      <c r="H409">
        <f>VLOOKUP(A409,'Лицевые счета'!$A$2:$K$4570,10,0)</f>
        <v>35.9</v>
      </c>
      <c r="I409" t="str">
        <f>VLOOKUP(A409,'Лицевые счета'!$A$2:$K$4570,6,0)</f>
        <v>ФЛ</v>
      </c>
      <c r="J409">
        <f>IF(AND(C409=0,I409="ФЛ"),G409*H409,"")</f>
        <v>143.6</v>
      </c>
      <c r="K409" t="str">
        <f>IF(AND(C409&gt;0,E409="Нет показаний",I409="ФЛ"),G409*H409,"")</f>
        <v/>
      </c>
    </row>
    <row r="410" spans="1:11" x14ac:dyDescent="0.25">
      <c r="A410" s="7">
        <v>502352</v>
      </c>
      <c r="B410" s="7">
        <f>VLOOKUP(A410,'Лицевые счета'!$A$1:$K$4570,2,0)</f>
        <v>501291</v>
      </c>
      <c r="C410">
        <f>COUNTIF('ИПУ и ОКПУ'!$A$2:$A$3258,A410)</f>
        <v>0</v>
      </c>
      <c r="D410" t="str">
        <f>IF(C410&gt;0,VLOOKUP(A410,'ИПУ и ОКПУ'!$A$1:$O$3258,9,0),"")</f>
        <v/>
      </c>
      <c r="E410" t="str">
        <f>IF(C410&gt;0,IF(VLOOKUP(A410,'ИПУ и ОКПУ'!$A$1:$O$3258,14,0)="Нет показаний","Нет показаний",""),"")</f>
        <v/>
      </c>
      <c r="F410" t="str">
        <f>IF(AND(C410&gt;0),SUMIF('ИПУ и ОКПУ'!$A$2:$A$3258,A410,'ИПУ и ОКПУ'!$O$2:$O$3258),"")</f>
        <v/>
      </c>
      <c r="G410">
        <f>VLOOKUP(A410,'Лицевые счета'!$A$2:$K$4570,9,0)</f>
        <v>4</v>
      </c>
      <c r="H410">
        <f>VLOOKUP(A410,'Лицевые счета'!$A$2:$K$4570,10,0)</f>
        <v>46.3</v>
      </c>
      <c r="I410" t="str">
        <f>VLOOKUP(A410,'Лицевые счета'!$A$2:$K$4570,6,0)</f>
        <v>ФЛ</v>
      </c>
      <c r="J410">
        <f>IF(AND(C410=0,I410="ФЛ"),G410*H410,"")</f>
        <v>185.2</v>
      </c>
      <c r="K410" t="str">
        <f>IF(AND(C410&gt;0,E410="Нет показаний",I410="ФЛ"),G410*H410,"")</f>
        <v/>
      </c>
    </row>
    <row r="411" spans="1:11" x14ac:dyDescent="0.25">
      <c r="A411" s="7">
        <v>503577</v>
      </c>
      <c r="B411" s="7">
        <f>VLOOKUP(A411,'Лицевые счета'!$A$1:$K$4570,2,0)</f>
        <v>503569</v>
      </c>
      <c r="C411">
        <f>COUNTIF('ИПУ и ОКПУ'!$A$2:$A$3258,A411)</f>
        <v>0</v>
      </c>
      <c r="D411" t="str">
        <f>IF(C411&gt;0,VLOOKUP(A411,'ИПУ и ОКПУ'!$A$1:$O$3258,9,0),"")</f>
        <v/>
      </c>
      <c r="E411" t="str">
        <f>IF(C411&gt;0,IF(VLOOKUP(A411,'ИПУ и ОКПУ'!$A$1:$O$3258,14,0)="Нет показаний","Нет показаний",""),"")</f>
        <v/>
      </c>
      <c r="F411" t="str">
        <f>IF(AND(C411&gt;0),SUMIF('ИПУ и ОКПУ'!$A$2:$A$3258,A411,'ИПУ и ОКПУ'!$O$2:$O$3258),"")</f>
        <v/>
      </c>
      <c r="G411">
        <f>VLOOKUP(A411,'Лицевые счета'!$A$2:$K$4570,9,0)</f>
        <v>4</v>
      </c>
      <c r="H411">
        <f>VLOOKUP(A411,'Лицевые счета'!$A$2:$K$4570,10,0)</f>
        <v>65.3</v>
      </c>
      <c r="I411" t="str">
        <f>VLOOKUP(A411,'Лицевые счета'!$A$2:$K$4570,6,0)</f>
        <v>ФЛ</v>
      </c>
      <c r="J411">
        <f>IF(AND(C411=0,I411="ФЛ"),G411*H411,"")</f>
        <v>261.2</v>
      </c>
      <c r="K411" t="str">
        <f>IF(AND(C411&gt;0,E411="Нет показаний",I411="ФЛ"),G411*H411,"")</f>
        <v/>
      </c>
    </row>
    <row r="412" spans="1:11" x14ac:dyDescent="0.25">
      <c r="A412" s="7">
        <v>507013</v>
      </c>
      <c r="B412" s="7">
        <f>VLOOKUP(A412,'Лицевые счета'!$A$1:$K$4570,2,0)</f>
        <v>507007</v>
      </c>
      <c r="C412">
        <f>COUNTIF('ИПУ и ОКПУ'!$A$2:$A$3258,A412)</f>
        <v>1</v>
      </c>
      <c r="D412" t="str">
        <f>IF(C412&gt;0,VLOOKUP(A412,'ИПУ и ОКПУ'!$A$1:$O$3258,9,0),"")</f>
        <v>Одноставочный</v>
      </c>
      <c r="E412" t="str">
        <f>IF(C412&gt;0,IF(VLOOKUP(A412,'ИПУ и ОКПУ'!$A$1:$O$3258,14,0)="Нет показаний","Нет показаний",""),"")</f>
        <v/>
      </c>
      <c r="F412">
        <f>IF(AND(C412&gt;0),SUMIF('ИПУ и ОКПУ'!$A$2:$A$3258,A412,'ИПУ и ОКПУ'!$O$2:$O$3258),"")</f>
        <v>220</v>
      </c>
      <c r="G412">
        <f>VLOOKUP(A412,'Лицевые счета'!$A$2:$K$4570,9,0)</f>
        <v>4</v>
      </c>
      <c r="H412">
        <f>VLOOKUP(A412,'Лицевые счета'!$A$2:$K$4570,10,0)</f>
        <v>52.4</v>
      </c>
      <c r="I412" t="str">
        <f>VLOOKUP(A412,'Лицевые счета'!$A$2:$K$4570,6,0)</f>
        <v>ФЛ</v>
      </c>
      <c r="J412" t="str">
        <f>IF(AND(C412=0,I412="ФЛ"),G412*H412,"")</f>
        <v/>
      </c>
      <c r="K412" t="str">
        <f>IF(AND(C412&gt;0,E412="Нет показаний",I412="ФЛ"),G412*H412,"")</f>
        <v/>
      </c>
    </row>
    <row r="413" spans="1:11" x14ac:dyDescent="0.25">
      <c r="A413" s="7">
        <v>507019</v>
      </c>
      <c r="B413" s="7">
        <f>VLOOKUP(A413,'Лицевые счета'!$A$1:$K$4570,2,0)</f>
        <v>507007</v>
      </c>
      <c r="C413">
        <f>COUNTIF('ИПУ и ОКПУ'!$A$2:$A$3258,A413)</f>
        <v>1</v>
      </c>
      <c r="D413" t="str">
        <f>IF(C413&gt;0,VLOOKUP(A413,'ИПУ и ОКПУ'!$A$1:$O$3258,9,0),"")</f>
        <v>Одноставочный</v>
      </c>
      <c r="E413" t="str">
        <f>IF(C413&gt;0,IF(VLOOKUP(A413,'ИПУ и ОКПУ'!$A$1:$O$3258,14,0)="Нет показаний","Нет показаний",""),"")</f>
        <v/>
      </c>
      <c r="F413">
        <f>IF(AND(C413&gt;0),SUMIF('ИПУ и ОКПУ'!$A$2:$A$3258,A413,'ИПУ и ОКПУ'!$O$2:$O$3258),"")</f>
        <v>413</v>
      </c>
      <c r="G413">
        <f>VLOOKUP(A413,'Лицевые счета'!$A$2:$K$4570,9,0)</f>
        <v>4</v>
      </c>
      <c r="H413">
        <f>VLOOKUP(A413,'Лицевые счета'!$A$2:$K$4570,10,0)</f>
        <v>46.3</v>
      </c>
      <c r="I413" t="str">
        <f>VLOOKUP(A413,'Лицевые счета'!$A$2:$K$4570,6,0)</f>
        <v>ФЛ</v>
      </c>
      <c r="J413" t="str">
        <f>IF(AND(C413=0,I413="ФЛ"),G413*H413,"")</f>
        <v/>
      </c>
      <c r="K413" t="str">
        <f>IF(AND(C413&gt;0,E413="Нет показаний",I413="ФЛ"),G413*H413,"")</f>
        <v/>
      </c>
    </row>
    <row r="414" spans="1:11" x14ac:dyDescent="0.25">
      <c r="A414" s="7">
        <v>507028</v>
      </c>
      <c r="B414" s="7">
        <f>VLOOKUP(A414,'Лицевые счета'!$A$1:$K$4570,2,0)</f>
        <v>507007</v>
      </c>
      <c r="C414">
        <f>COUNTIF('ИПУ и ОКПУ'!$A$2:$A$3258,A414)</f>
        <v>1</v>
      </c>
      <c r="D414" t="str">
        <f>IF(C414&gt;0,VLOOKUP(A414,'ИПУ и ОКПУ'!$A$1:$O$3258,9,0),"")</f>
        <v>Одноставочный</v>
      </c>
      <c r="E414" t="str">
        <f>IF(C414&gt;0,IF(VLOOKUP(A414,'ИПУ и ОКПУ'!$A$1:$O$3258,14,0)="Нет показаний","Нет показаний",""),"")</f>
        <v/>
      </c>
      <c r="F414">
        <f>IF(AND(C414&gt;0),SUMIF('ИПУ и ОКПУ'!$A$2:$A$3258,A414,'ИПУ и ОКПУ'!$O$2:$O$3258),"")</f>
        <v>30</v>
      </c>
      <c r="G414">
        <f>VLOOKUP(A414,'Лицевые счета'!$A$2:$K$4570,9,0)</f>
        <v>4</v>
      </c>
      <c r="H414">
        <f>VLOOKUP(A414,'Лицевые счета'!$A$2:$K$4570,10,0)</f>
        <v>46.3</v>
      </c>
      <c r="I414" t="str">
        <f>VLOOKUP(A414,'Лицевые счета'!$A$2:$K$4570,6,0)</f>
        <v>ФЛ</v>
      </c>
      <c r="J414" t="str">
        <f>IF(AND(C414=0,I414="ФЛ"),G414*H414,"")</f>
        <v/>
      </c>
      <c r="K414" t="str">
        <f>IF(AND(C414&gt;0,E414="Нет показаний",I414="ФЛ"),G414*H414,"")</f>
        <v/>
      </c>
    </row>
    <row r="415" spans="1:11" x14ac:dyDescent="0.25">
      <c r="A415" s="7">
        <v>507676</v>
      </c>
      <c r="B415" s="7">
        <f>VLOOKUP(A415,'Лицевые счета'!$A$1:$K$4570,2,0)</f>
        <v>507664</v>
      </c>
      <c r="C415">
        <f>COUNTIF('ИПУ и ОКПУ'!$A$2:$A$3258,A415)</f>
        <v>1</v>
      </c>
      <c r="D415" t="str">
        <f>IF(C415&gt;0,VLOOKUP(A415,'ИПУ и ОКПУ'!$A$1:$O$3258,9,0),"")</f>
        <v>Одноставочный</v>
      </c>
      <c r="E415" t="str">
        <f>IF(C415&gt;0,IF(VLOOKUP(A415,'ИПУ и ОКПУ'!$A$1:$O$3258,14,0)="Нет показаний","Нет показаний",""),"")</f>
        <v/>
      </c>
      <c r="F415">
        <f>IF(AND(C415&gt;0),SUMIF('ИПУ и ОКПУ'!$A$2:$A$3258,A415,'ИПУ и ОКПУ'!$O$2:$O$3258),"")</f>
        <v>125</v>
      </c>
      <c r="G415">
        <f>VLOOKUP(A415,'Лицевые счета'!$A$2:$K$4570,9,0)</f>
        <v>4</v>
      </c>
      <c r="H415">
        <f>VLOOKUP(A415,'Лицевые счета'!$A$2:$K$4570,10,0)</f>
        <v>65.3</v>
      </c>
      <c r="I415" t="str">
        <f>VLOOKUP(A415,'Лицевые счета'!$A$2:$K$4570,6,0)</f>
        <v>ФЛ</v>
      </c>
      <c r="J415" t="str">
        <f>IF(AND(C415=0,I415="ФЛ"),G415*H415,"")</f>
        <v/>
      </c>
      <c r="K415" t="str">
        <f>IF(AND(C415&gt;0,E415="Нет показаний",I415="ФЛ"),G415*H415,"")</f>
        <v/>
      </c>
    </row>
    <row r="416" spans="1:11" x14ac:dyDescent="0.25">
      <c r="A416" s="7">
        <v>507690</v>
      </c>
      <c r="B416" s="7">
        <f>VLOOKUP(A416,'Лицевые счета'!$A$1:$K$4570,2,0)</f>
        <v>507664</v>
      </c>
      <c r="C416">
        <f>COUNTIF('ИПУ и ОКПУ'!$A$2:$A$3258,A416)</f>
        <v>1</v>
      </c>
      <c r="D416" t="str">
        <f>IF(C416&gt;0,VLOOKUP(A416,'ИПУ и ОКПУ'!$A$1:$O$3258,9,0),"")</f>
        <v>Одноставочный</v>
      </c>
      <c r="E416" t="str">
        <f>IF(C416&gt;0,IF(VLOOKUP(A416,'ИПУ и ОКПУ'!$A$1:$O$3258,14,0)="Нет показаний","Нет показаний",""),"")</f>
        <v/>
      </c>
      <c r="F416">
        <f>IF(AND(C416&gt;0),SUMIF('ИПУ и ОКПУ'!$A$2:$A$3258,A416,'ИПУ и ОКПУ'!$O$2:$O$3258),"")</f>
        <v>463</v>
      </c>
      <c r="G416">
        <f>VLOOKUP(A416,'Лицевые счета'!$A$2:$K$4570,9,0)</f>
        <v>4</v>
      </c>
      <c r="H416">
        <f>VLOOKUP(A416,'Лицевые счета'!$A$2:$K$4570,10,0)</f>
        <v>65.3</v>
      </c>
      <c r="I416" t="str">
        <f>VLOOKUP(A416,'Лицевые счета'!$A$2:$K$4570,6,0)</f>
        <v>ФЛ</v>
      </c>
      <c r="J416" t="str">
        <f>IF(AND(C416=0,I416="ФЛ"),G416*H416,"")</f>
        <v/>
      </c>
      <c r="K416" t="str">
        <f>IF(AND(C416&gt;0,E416="Нет показаний",I416="ФЛ"),G416*H416,"")</f>
        <v/>
      </c>
    </row>
    <row r="417" spans="1:11" x14ac:dyDescent="0.25">
      <c r="A417" s="7">
        <v>507699</v>
      </c>
      <c r="B417" s="7">
        <f>VLOOKUP(A417,'Лицевые счета'!$A$1:$K$4570,2,0)</f>
        <v>507664</v>
      </c>
      <c r="C417">
        <f>COUNTIF('ИПУ и ОКПУ'!$A$2:$A$3258,A417)</f>
        <v>1</v>
      </c>
      <c r="D417" t="str">
        <f>IF(C417&gt;0,VLOOKUP(A417,'ИПУ и ОКПУ'!$A$1:$O$3258,9,0),"")</f>
        <v>Одноставочный</v>
      </c>
      <c r="E417" t="str">
        <f>IF(C417&gt;0,IF(VLOOKUP(A417,'ИПУ и ОКПУ'!$A$1:$O$3258,14,0)="Нет показаний","Нет показаний",""),"")</f>
        <v/>
      </c>
      <c r="F417">
        <f>IF(AND(C417&gt;0),SUMIF('ИПУ и ОКПУ'!$A$2:$A$3258,A417,'ИПУ и ОКПУ'!$O$2:$O$3258),"")</f>
        <v>600</v>
      </c>
      <c r="G417">
        <f>VLOOKUP(A417,'Лицевые счета'!$A$2:$K$4570,9,0)</f>
        <v>4</v>
      </c>
      <c r="H417">
        <f>VLOOKUP(A417,'Лицевые счета'!$A$2:$K$4570,10,0)</f>
        <v>65.3</v>
      </c>
      <c r="I417" t="str">
        <f>VLOOKUP(A417,'Лицевые счета'!$A$2:$K$4570,6,0)</f>
        <v>ФЛ</v>
      </c>
      <c r="J417" t="str">
        <f>IF(AND(C417=0,I417="ФЛ"),G417*H417,"")</f>
        <v/>
      </c>
      <c r="K417" t="str">
        <f>IF(AND(C417&gt;0,E417="Нет показаний",I417="ФЛ"),G417*H417,"")</f>
        <v/>
      </c>
    </row>
    <row r="418" spans="1:11" x14ac:dyDescent="0.25">
      <c r="A418" s="7">
        <v>510389</v>
      </c>
      <c r="B418" s="7">
        <f>VLOOKUP(A418,'Лицевые счета'!$A$1:$K$4570,2,0)</f>
        <v>510381</v>
      </c>
      <c r="C418">
        <f>COUNTIF('ИПУ и ОКПУ'!$A$2:$A$3258,A418)</f>
        <v>1</v>
      </c>
      <c r="D418" t="str">
        <f>IF(C418&gt;0,VLOOKUP(A418,'ИПУ и ОКПУ'!$A$1:$O$3258,9,0),"")</f>
        <v>Одноставочный</v>
      </c>
      <c r="E418" t="str">
        <f>IF(C418&gt;0,IF(VLOOKUP(A418,'ИПУ и ОКПУ'!$A$1:$O$3258,14,0)="Нет показаний","Нет показаний",""),"")</f>
        <v/>
      </c>
      <c r="F418">
        <f>IF(AND(C418&gt;0),SUMIF('ИПУ и ОКПУ'!$A$2:$A$3258,A418,'ИПУ и ОКПУ'!$O$2:$O$3258),"")</f>
        <v>700</v>
      </c>
      <c r="G418">
        <f>VLOOKUP(A418,'Лицевые счета'!$A$2:$K$4570,9,0)</f>
        <v>4</v>
      </c>
      <c r="H418">
        <f>VLOOKUP(A418,'Лицевые счета'!$A$2:$K$4570,10,0)</f>
        <v>65.3</v>
      </c>
      <c r="I418" t="str">
        <f>VLOOKUP(A418,'Лицевые счета'!$A$2:$K$4570,6,0)</f>
        <v>ФЛ</v>
      </c>
      <c r="J418" t="str">
        <f>IF(AND(C418=0,I418="ФЛ"),G418*H418,"")</f>
        <v/>
      </c>
      <c r="K418" t="str">
        <f>IF(AND(C418&gt;0,E418="Нет показаний",I418="ФЛ"),G418*H418,"")</f>
        <v/>
      </c>
    </row>
    <row r="419" spans="1:11" x14ac:dyDescent="0.25">
      <c r="A419" s="7">
        <v>513264</v>
      </c>
      <c r="B419" s="7">
        <f>VLOOKUP(A419,'Лицевые счета'!$A$1:$K$4570,2,0)</f>
        <v>513252</v>
      </c>
      <c r="C419">
        <f>COUNTIF('ИПУ и ОКПУ'!$A$2:$A$3258,A419)</f>
        <v>0</v>
      </c>
      <c r="D419" t="str">
        <f>IF(C419&gt;0,VLOOKUP(A419,'ИПУ и ОКПУ'!$A$1:$O$3258,9,0),"")</f>
        <v/>
      </c>
      <c r="E419" t="str">
        <f>IF(C419&gt;0,IF(VLOOKUP(A419,'ИПУ и ОКПУ'!$A$1:$O$3258,14,0)="Нет показаний","Нет показаний",""),"")</f>
        <v/>
      </c>
      <c r="F419" t="str">
        <f>IF(AND(C419&gt;0),SUMIF('ИПУ и ОКПУ'!$A$2:$A$3258,A419,'ИПУ и ОКПУ'!$O$2:$O$3258),"")</f>
        <v/>
      </c>
      <c r="G419">
        <f>VLOOKUP(A419,'Лицевые счета'!$A$2:$K$4570,9,0)</f>
        <v>4</v>
      </c>
      <c r="H419">
        <f>VLOOKUP(A419,'Лицевые счета'!$A$2:$K$4570,10,0)</f>
        <v>46.3</v>
      </c>
      <c r="I419" t="str">
        <f>VLOOKUP(A419,'Лицевые счета'!$A$2:$K$4570,6,0)</f>
        <v>ФЛ</v>
      </c>
      <c r="J419">
        <f>IF(AND(C419=0,I419="ФЛ"),G419*H419,"")</f>
        <v>185.2</v>
      </c>
      <c r="K419" t="str">
        <f>IF(AND(C419&gt;0,E419="Нет показаний",I419="ФЛ"),G419*H419,"")</f>
        <v/>
      </c>
    </row>
    <row r="420" spans="1:11" x14ac:dyDescent="0.25">
      <c r="A420" s="7">
        <v>515483</v>
      </c>
      <c r="B420" s="7">
        <f>VLOOKUP(A420,'Лицевые счета'!$A$1:$K$4570,2,0)</f>
        <v>515454</v>
      </c>
      <c r="C420">
        <f>COUNTIF('ИПУ и ОКПУ'!$A$2:$A$3258,A420)</f>
        <v>1</v>
      </c>
      <c r="D420" t="str">
        <f>IF(C420&gt;0,VLOOKUP(A420,'ИПУ и ОКПУ'!$A$1:$O$3258,9,0),"")</f>
        <v>Одноставочный</v>
      </c>
      <c r="E420" t="str">
        <f>IF(C420&gt;0,IF(VLOOKUP(A420,'ИПУ и ОКПУ'!$A$1:$O$3258,14,0)="Нет показаний","Нет показаний",""),"")</f>
        <v/>
      </c>
      <c r="F420">
        <f>IF(AND(C420&gt;0),SUMIF('ИПУ и ОКПУ'!$A$2:$A$3258,A420,'ИПУ и ОКПУ'!$O$2:$O$3258),"")</f>
        <v>59</v>
      </c>
      <c r="G420">
        <f>VLOOKUP(A420,'Лицевые счета'!$A$2:$K$4570,9,0)</f>
        <v>4</v>
      </c>
      <c r="H420">
        <f>VLOOKUP(A420,'Лицевые счета'!$A$2:$K$4570,10,0)</f>
        <v>56.7</v>
      </c>
      <c r="I420" t="str">
        <f>VLOOKUP(A420,'Лицевые счета'!$A$2:$K$4570,6,0)</f>
        <v>ФЛ</v>
      </c>
      <c r="J420" t="str">
        <f>IF(AND(C420=0,I420="ФЛ"),G420*H420,"")</f>
        <v/>
      </c>
      <c r="K420" t="str">
        <f>IF(AND(C420&gt;0,E420="Нет показаний",I420="ФЛ"),G420*H420,"")</f>
        <v/>
      </c>
    </row>
    <row r="421" spans="1:11" x14ac:dyDescent="0.25">
      <c r="A421" s="7">
        <v>515497</v>
      </c>
      <c r="B421" s="7">
        <f>VLOOKUP(A421,'Лицевые счета'!$A$1:$K$4570,2,0)</f>
        <v>515454</v>
      </c>
      <c r="C421">
        <f>COUNTIF('ИПУ и ОКПУ'!$A$2:$A$3258,A421)</f>
        <v>1</v>
      </c>
      <c r="D421" t="str">
        <f>IF(C421&gt;0,VLOOKUP(A421,'ИПУ и ОКПУ'!$A$1:$O$3258,9,0),"")</f>
        <v>Одноставочный</v>
      </c>
      <c r="E421" t="str">
        <f>IF(C421&gt;0,IF(VLOOKUP(A421,'ИПУ и ОКПУ'!$A$1:$O$3258,14,0)="Нет показаний","Нет показаний",""),"")</f>
        <v/>
      </c>
      <c r="F421">
        <f>IF(AND(C421&gt;0),SUMIF('ИПУ и ОКПУ'!$A$2:$A$3258,A421,'ИПУ и ОКПУ'!$O$2:$O$3258),"")</f>
        <v>919.2</v>
      </c>
      <c r="G421">
        <f>VLOOKUP(A421,'Лицевые счета'!$A$2:$K$4570,9,0)</f>
        <v>4</v>
      </c>
      <c r="H421">
        <f>VLOOKUP(A421,'Лицевые счета'!$A$2:$K$4570,10,0)</f>
        <v>56.7</v>
      </c>
      <c r="I421" t="str">
        <f>VLOOKUP(A421,'Лицевые счета'!$A$2:$K$4570,6,0)</f>
        <v>ФЛ</v>
      </c>
      <c r="J421" t="str">
        <f>IF(AND(C421=0,I421="ФЛ"),G421*H421,"")</f>
        <v/>
      </c>
      <c r="K421" t="str">
        <f>IF(AND(C421&gt;0,E421="Нет показаний",I421="ФЛ"),G421*H421,"")</f>
        <v/>
      </c>
    </row>
    <row r="422" spans="1:11" x14ac:dyDescent="0.25">
      <c r="A422" s="7">
        <v>515499</v>
      </c>
      <c r="B422" s="7">
        <f>VLOOKUP(A422,'Лицевые счета'!$A$1:$K$4570,2,0)</f>
        <v>515454</v>
      </c>
      <c r="C422">
        <f>COUNTIF('ИПУ и ОКПУ'!$A$2:$A$3258,A422)</f>
        <v>1</v>
      </c>
      <c r="D422" t="str">
        <f>IF(C422&gt;0,VLOOKUP(A422,'ИПУ и ОКПУ'!$A$1:$O$3258,9,0),"")</f>
        <v>Одноставочный</v>
      </c>
      <c r="E422" t="str">
        <f>IF(C422&gt;0,IF(VLOOKUP(A422,'ИПУ и ОКПУ'!$A$1:$O$3258,14,0)="Нет показаний","Нет показаний",""),"")</f>
        <v/>
      </c>
      <c r="F422">
        <f>IF(AND(C422&gt;0),SUMIF('ИПУ и ОКПУ'!$A$2:$A$3258,A422,'ИПУ и ОКПУ'!$O$2:$O$3258),"")</f>
        <v>722</v>
      </c>
      <c r="G422">
        <f>VLOOKUP(A422,'Лицевые счета'!$A$2:$K$4570,9,0)</f>
        <v>4</v>
      </c>
      <c r="H422">
        <f>VLOOKUP(A422,'Лицевые счета'!$A$2:$K$4570,10,0)</f>
        <v>56.7</v>
      </c>
      <c r="I422" t="str">
        <f>VLOOKUP(A422,'Лицевые счета'!$A$2:$K$4570,6,0)</f>
        <v>ФЛ</v>
      </c>
      <c r="J422" t="str">
        <f>IF(AND(C422=0,I422="ФЛ"),G422*H422,"")</f>
        <v/>
      </c>
      <c r="K422" t="str">
        <f>IF(AND(C422&gt;0,E422="Нет показаний",I422="ФЛ"),G422*H422,"")</f>
        <v/>
      </c>
    </row>
    <row r="423" spans="1:11" x14ac:dyDescent="0.25">
      <c r="A423" s="7">
        <v>527398</v>
      </c>
      <c r="B423" s="7">
        <f>VLOOKUP(A423,'Лицевые счета'!$A$1:$K$4570,2,0)</f>
        <v>527149</v>
      </c>
      <c r="C423">
        <f>COUNTIF('ИПУ и ОКПУ'!$A$2:$A$3258,A423)</f>
        <v>1</v>
      </c>
      <c r="D423" t="str">
        <f>IF(C423&gt;0,VLOOKUP(A423,'ИПУ и ОКПУ'!$A$1:$O$3258,9,0),"")</f>
        <v>Одноставочный</v>
      </c>
      <c r="E423" t="str">
        <f>IF(C423&gt;0,IF(VLOOKUP(A423,'ИПУ и ОКПУ'!$A$1:$O$3258,14,0)="Нет показаний","Нет показаний",""),"")</f>
        <v/>
      </c>
      <c r="F423">
        <f>IF(AND(C423&gt;0),SUMIF('ИПУ и ОКПУ'!$A$2:$A$3258,A423,'ИПУ и ОКПУ'!$O$2:$O$3258),"")</f>
        <v>286</v>
      </c>
      <c r="G423">
        <f>VLOOKUP(A423,'Лицевые счета'!$A$2:$K$4570,9,0)</f>
        <v>4</v>
      </c>
      <c r="H423">
        <f>VLOOKUP(A423,'Лицевые счета'!$A$2:$K$4570,10,0)</f>
        <v>71.5</v>
      </c>
      <c r="I423" t="str">
        <f>VLOOKUP(A423,'Лицевые счета'!$A$2:$K$4570,6,0)</f>
        <v>ФЛ</v>
      </c>
      <c r="J423" t="str">
        <f>IF(AND(C423=0,I423="ФЛ"),G423*H423,"")</f>
        <v/>
      </c>
      <c r="K423" t="str">
        <f>IF(AND(C423&gt;0,E423="Нет показаний",I423="ФЛ"),G423*H423,"")</f>
        <v/>
      </c>
    </row>
    <row r="424" spans="1:11" x14ac:dyDescent="0.25">
      <c r="A424" s="7">
        <v>535460</v>
      </c>
      <c r="B424" s="7">
        <f>VLOOKUP(A424,'Лицевые счета'!$A$1:$K$4570,2,0)</f>
        <v>533799</v>
      </c>
      <c r="C424">
        <f>COUNTIF('ИПУ и ОКПУ'!$A$2:$A$3258,A424)</f>
        <v>0</v>
      </c>
      <c r="D424" t="str">
        <f>IF(C424&gt;0,VLOOKUP(A424,'ИПУ и ОКПУ'!$A$1:$O$3258,9,0),"")</f>
        <v/>
      </c>
      <c r="E424" t="str">
        <f>IF(C424&gt;0,IF(VLOOKUP(A424,'ИПУ и ОКПУ'!$A$1:$O$3258,14,0)="Нет показаний","Нет показаний",""),"")</f>
        <v/>
      </c>
      <c r="F424" t="str">
        <f>IF(AND(C424&gt;0),SUMIF('ИПУ и ОКПУ'!$A$2:$A$3258,A424,'ИПУ и ОКПУ'!$O$2:$O$3258),"")</f>
        <v/>
      </c>
      <c r="G424">
        <f>VLOOKUP(A424,'Лицевые счета'!$A$2:$K$4570,9,0)</f>
        <v>4</v>
      </c>
      <c r="H424">
        <f>VLOOKUP(A424,'Лицевые счета'!$A$2:$K$4570,10,0)</f>
        <v>35.9</v>
      </c>
      <c r="I424" t="str">
        <f>VLOOKUP(A424,'Лицевые счета'!$A$2:$K$4570,6,0)</f>
        <v>ФЛ</v>
      </c>
      <c r="J424">
        <f>IF(AND(C424=0,I424="ФЛ"),G424*H424,"")</f>
        <v>143.6</v>
      </c>
      <c r="K424" t="str">
        <f>IF(AND(C424&gt;0,E424="Нет показаний",I424="ФЛ"),G424*H424,"")</f>
        <v/>
      </c>
    </row>
    <row r="425" spans="1:11" x14ac:dyDescent="0.25">
      <c r="A425" s="7">
        <v>535594</v>
      </c>
      <c r="B425" s="7">
        <f>VLOOKUP(A425,'Лицевые счета'!$A$1:$K$4570,2,0)</f>
        <v>533799</v>
      </c>
      <c r="C425">
        <f>COUNTIF('ИПУ и ОКПУ'!$A$2:$A$3258,A425)</f>
        <v>0</v>
      </c>
      <c r="D425" t="str">
        <f>IF(C425&gt;0,VLOOKUP(A425,'ИПУ и ОКПУ'!$A$1:$O$3258,9,0),"")</f>
        <v/>
      </c>
      <c r="E425" t="str">
        <f>IF(C425&gt;0,IF(VLOOKUP(A425,'ИПУ и ОКПУ'!$A$1:$O$3258,14,0)="Нет показаний","Нет показаний",""),"")</f>
        <v/>
      </c>
      <c r="F425" t="str">
        <f>IF(AND(C425&gt;0),SUMIF('ИПУ и ОКПУ'!$A$2:$A$3258,A425,'ИПУ и ОКПУ'!$O$2:$O$3258),"")</f>
        <v/>
      </c>
      <c r="G425">
        <f>VLOOKUP(A425,'Лицевые счета'!$A$2:$K$4570,9,0)</f>
        <v>4</v>
      </c>
      <c r="H425">
        <f>VLOOKUP(A425,'Лицевые счета'!$A$2:$K$4570,10,0)</f>
        <v>52.4</v>
      </c>
      <c r="I425" t="str">
        <f>VLOOKUP(A425,'Лицевые счета'!$A$2:$K$4570,6,0)</f>
        <v>ФЛ</v>
      </c>
      <c r="J425">
        <f>IF(AND(C425=0,I425="ФЛ"),G425*H425,"")</f>
        <v>209.6</v>
      </c>
      <c r="K425" t="str">
        <f>IF(AND(C425&gt;0,E425="Нет показаний",I425="ФЛ"),G425*H425,"")</f>
        <v/>
      </c>
    </row>
    <row r="426" spans="1:11" x14ac:dyDescent="0.25">
      <c r="A426" s="7">
        <v>536343</v>
      </c>
      <c r="B426" s="7">
        <f>VLOOKUP(A426,'Лицевые счета'!$A$1:$K$4570,2,0)</f>
        <v>533807</v>
      </c>
      <c r="C426">
        <f>COUNTIF('ИПУ и ОКПУ'!$A$2:$A$3258,A426)</f>
        <v>1</v>
      </c>
      <c r="D426" t="str">
        <f>IF(C426&gt;0,VLOOKUP(A426,'ИПУ и ОКПУ'!$A$1:$O$3258,9,0),"")</f>
        <v>Одноставочный</v>
      </c>
      <c r="E426" t="str">
        <f>IF(C426&gt;0,IF(VLOOKUP(A426,'ИПУ и ОКПУ'!$A$1:$O$3258,14,0)="Нет показаний","Нет показаний",""),"")</f>
        <v>Нет показаний</v>
      </c>
      <c r="F426">
        <f>IF(AND(C426&gt;0),SUMIF('ИПУ и ОКПУ'!$A$2:$A$3258,A426,'ИПУ и ОКПУ'!$O$2:$O$3258),"")</f>
        <v>0</v>
      </c>
      <c r="G426">
        <f>VLOOKUP(A426,'Лицевые счета'!$A$2:$K$4570,9,0)</f>
        <v>4</v>
      </c>
      <c r="H426">
        <f>VLOOKUP(A426,'Лицевые счета'!$A$2:$K$4570,10,0)</f>
        <v>46.3</v>
      </c>
      <c r="I426" t="str">
        <f>VLOOKUP(A426,'Лицевые счета'!$A$2:$K$4570,6,0)</f>
        <v>ФЛ</v>
      </c>
      <c r="J426" t="str">
        <f>IF(AND(C426=0,I426="ФЛ"),G426*H426,"")</f>
        <v/>
      </c>
      <c r="K426">
        <f>IF(AND(C426&gt;0,E426="Нет показаний",I426="ФЛ"),G426*H426,"")</f>
        <v>185.2</v>
      </c>
    </row>
    <row r="427" spans="1:11" x14ac:dyDescent="0.25">
      <c r="A427" s="7">
        <v>536401</v>
      </c>
      <c r="B427" s="7">
        <f>VLOOKUP(A427,'Лицевые счета'!$A$1:$K$4570,2,0)</f>
        <v>533807</v>
      </c>
      <c r="C427">
        <f>COUNTIF('ИПУ и ОКПУ'!$A$2:$A$3258,A427)</f>
        <v>1</v>
      </c>
      <c r="D427" t="str">
        <f>IF(C427&gt;0,VLOOKUP(A427,'ИПУ и ОКПУ'!$A$1:$O$3258,9,0),"")</f>
        <v>Одноставочный</v>
      </c>
      <c r="E427" t="str">
        <f>IF(C427&gt;0,IF(VLOOKUP(A427,'ИПУ и ОКПУ'!$A$1:$O$3258,14,0)="Нет показаний","Нет показаний",""),"")</f>
        <v/>
      </c>
      <c r="F427">
        <f>IF(AND(C427&gt;0),SUMIF('ИПУ и ОКПУ'!$A$2:$A$3258,A427,'ИПУ и ОКПУ'!$O$2:$O$3258),"")</f>
        <v>220</v>
      </c>
      <c r="G427">
        <f>VLOOKUP(A427,'Лицевые счета'!$A$2:$K$4570,9,0)</f>
        <v>4</v>
      </c>
      <c r="H427">
        <f>VLOOKUP(A427,'Лицевые счета'!$A$2:$K$4570,10,0)</f>
        <v>52.4</v>
      </c>
      <c r="I427" t="str">
        <f>VLOOKUP(A427,'Лицевые счета'!$A$2:$K$4570,6,0)</f>
        <v>ФЛ</v>
      </c>
      <c r="J427" t="str">
        <f>IF(AND(C427=0,I427="ФЛ"),G427*H427,"")</f>
        <v/>
      </c>
      <c r="K427" t="str">
        <f>IF(AND(C427&gt;0,E427="Нет показаний",I427="ФЛ"),G427*H427,"")</f>
        <v/>
      </c>
    </row>
    <row r="428" spans="1:11" x14ac:dyDescent="0.25">
      <c r="A428" s="7">
        <v>536403</v>
      </c>
      <c r="B428" s="7">
        <f>VLOOKUP(A428,'Лицевые счета'!$A$1:$K$4570,2,0)</f>
        <v>533807</v>
      </c>
      <c r="C428">
        <f>COUNTIF('ИПУ и ОКПУ'!$A$2:$A$3258,A428)</f>
        <v>0</v>
      </c>
      <c r="D428" t="str">
        <f>IF(C428&gt;0,VLOOKUP(A428,'ИПУ и ОКПУ'!$A$1:$O$3258,9,0),"")</f>
        <v/>
      </c>
      <c r="E428" t="str">
        <f>IF(C428&gt;0,IF(VLOOKUP(A428,'ИПУ и ОКПУ'!$A$1:$O$3258,14,0)="Нет показаний","Нет показаний",""),"")</f>
        <v/>
      </c>
      <c r="F428" t="str">
        <f>IF(AND(C428&gt;0),SUMIF('ИПУ и ОКПУ'!$A$2:$A$3258,A428,'ИПУ и ОКПУ'!$O$2:$O$3258),"")</f>
        <v/>
      </c>
      <c r="G428">
        <f>VLOOKUP(A428,'Лицевые счета'!$A$2:$K$4570,9,0)</f>
        <v>4</v>
      </c>
      <c r="H428">
        <f>VLOOKUP(A428,'Лицевые счета'!$A$2:$K$4570,10,0)</f>
        <v>46.3</v>
      </c>
      <c r="I428" t="str">
        <f>VLOOKUP(A428,'Лицевые счета'!$A$2:$K$4570,6,0)</f>
        <v>ФЛ</v>
      </c>
      <c r="J428">
        <f>IF(AND(C428=0,I428="ФЛ"),G428*H428,"")</f>
        <v>185.2</v>
      </c>
      <c r="K428" t="str">
        <f>IF(AND(C428&gt;0,E428="Нет показаний",I428="ФЛ"),G428*H428,"")</f>
        <v/>
      </c>
    </row>
    <row r="429" spans="1:11" x14ac:dyDescent="0.25">
      <c r="A429" s="7">
        <v>536407</v>
      </c>
      <c r="B429" s="7">
        <f>VLOOKUP(A429,'Лицевые счета'!$A$1:$K$4570,2,0)</f>
        <v>533807</v>
      </c>
      <c r="C429">
        <f>COUNTIF('ИПУ и ОКПУ'!$A$2:$A$3258,A429)</f>
        <v>1</v>
      </c>
      <c r="D429" t="str">
        <f>IF(C429&gt;0,VLOOKUP(A429,'ИПУ и ОКПУ'!$A$1:$O$3258,9,0),"")</f>
        <v>Одноставочный</v>
      </c>
      <c r="E429" t="str">
        <f>IF(C429&gt;0,IF(VLOOKUP(A429,'ИПУ и ОКПУ'!$A$1:$O$3258,14,0)="Нет показаний","Нет показаний",""),"")</f>
        <v/>
      </c>
      <c r="F429">
        <f>IF(AND(C429&gt;0),SUMIF('ИПУ и ОКПУ'!$A$2:$A$3258,A429,'ИПУ и ОКПУ'!$O$2:$O$3258),"")</f>
        <v>415</v>
      </c>
      <c r="G429">
        <f>VLOOKUP(A429,'Лицевые счета'!$A$2:$K$4570,9,0)</f>
        <v>4</v>
      </c>
      <c r="H429">
        <f>VLOOKUP(A429,'Лицевые счета'!$A$2:$K$4570,10,0)</f>
        <v>46.3</v>
      </c>
      <c r="I429" t="str">
        <f>VLOOKUP(A429,'Лицевые счета'!$A$2:$K$4570,6,0)</f>
        <v>ФЛ</v>
      </c>
      <c r="J429" t="str">
        <f>IF(AND(C429=0,I429="ФЛ"),G429*H429,"")</f>
        <v/>
      </c>
      <c r="K429" t="str">
        <f>IF(AND(C429&gt;0,E429="Нет показаний",I429="ФЛ"),G429*H429,"")</f>
        <v/>
      </c>
    </row>
    <row r="430" spans="1:11" x14ac:dyDescent="0.25">
      <c r="A430" s="7">
        <v>587532</v>
      </c>
      <c r="B430" s="7">
        <f>VLOOKUP(A430,'Лицевые счета'!$A$1:$K$4570,2,0)</f>
        <v>587512</v>
      </c>
      <c r="C430">
        <f>COUNTIF('ИПУ и ОКПУ'!$A$2:$A$3258,A430)</f>
        <v>1</v>
      </c>
      <c r="D430" t="str">
        <f>IF(C430&gt;0,VLOOKUP(A430,'ИПУ и ОКПУ'!$A$1:$O$3258,9,0),"")</f>
        <v>Одноставочный</v>
      </c>
      <c r="E430" t="str">
        <f>IF(C430&gt;0,IF(VLOOKUP(A430,'ИПУ и ОКПУ'!$A$1:$O$3258,14,0)="Нет показаний","Нет показаний",""),"")</f>
        <v/>
      </c>
      <c r="F430">
        <f>IF(AND(C430&gt;0),SUMIF('ИПУ и ОКПУ'!$A$2:$A$3258,A430,'ИПУ и ОКПУ'!$O$2:$O$3258),"")</f>
        <v>247</v>
      </c>
      <c r="G430">
        <f>VLOOKUP(A430,'Лицевые счета'!$A$2:$K$4570,9,0)</f>
        <v>4</v>
      </c>
      <c r="H430">
        <f>VLOOKUP(A430,'Лицевые счета'!$A$2:$K$4570,10,0)</f>
        <v>52.4</v>
      </c>
      <c r="I430" t="str">
        <f>VLOOKUP(A430,'Лицевые счета'!$A$2:$K$4570,6,0)</f>
        <v>ФЛ</v>
      </c>
      <c r="J430" t="str">
        <f>IF(AND(C430=0,I430="ФЛ"),G430*H430,"")</f>
        <v/>
      </c>
      <c r="K430" t="str">
        <f>IF(AND(C430&gt;0,E430="Нет показаний",I430="ФЛ"),G430*H430,"")</f>
        <v/>
      </c>
    </row>
    <row r="431" spans="1:11" x14ac:dyDescent="0.25">
      <c r="A431" s="7">
        <v>587534</v>
      </c>
      <c r="B431" s="7">
        <f>VLOOKUP(A431,'Лицевые счета'!$A$1:$K$4570,2,0)</f>
        <v>587512</v>
      </c>
      <c r="C431">
        <f>COUNTIF('ИПУ и ОКПУ'!$A$2:$A$3258,A431)</f>
        <v>1</v>
      </c>
      <c r="D431" t="str">
        <f>IF(C431&gt;0,VLOOKUP(A431,'ИПУ и ОКПУ'!$A$1:$O$3258,9,0),"")</f>
        <v>Одноставочный</v>
      </c>
      <c r="E431" t="str">
        <f>IF(C431&gt;0,IF(VLOOKUP(A431,'ИПУ и ОКПУ'!$A$1:$O$3258,14,0)="Нет показаний","Нет показаний",""),"")</f>
        <v/>
      </c>
      <c r="F431">
        <f>IF(AND(C431&gt;0),SUMIF('ИПУ и ОКПУ'!$A$2:$A$3258,A431,'ИПУ и ОКПУ'!$O$2:$O$3258),"")</f>
        <v>204</v>
      </c>
      <c r="G431">
        <f>VLOOKUP(A431,'Лицевые счета'!$A$2:$K$4570,9,0)</f>
        <v>4</v>
      </c>
      <c r="H431">
        <f>VLOOKUP(A431,'Лицевые счета'!$A$2:$K$4570,10,0)</f>
        <v>52.4</v>
      </c>
      <c r="I431" t="str">
        <f>VLOOKUP(A431,'Лицевые счета'!$A$2:$K$4570,6,0)</f>
        <v>ФЛ</v>
      </c>
      <c r="J431" t="str">
        <f>IF(AND(C431=0,I431="ФЛ"),G431*H431,"")</f>
        <v/>
      </c>
      <c r="K431" t="str">
        <f>IF(AND(C431&gt;0,E431="Нет показаний",I431="ФЛ"),G431*H431,"")</f>
        <v/>
      </c>
    </row>
    <row r="432" spans="1:11" x14ac:dyDescent="0.25">
      <c r="A432" s="7">
        <v>587536</v>
      </c>
      <c r="B432" s="7">
        <f>VLOOKUP(A432,'Лицевые счета'!$A$1:$K$4570,2,0)</f>
        <v>587512</v>
      </c>
      <c r="C432">
        <f>COUNTIF('ИПУ и ОКПУ'!$A$2:$A$3258,A432)</f>
        <v>1</v>
      </c>
      <c r="D432" t="str">
        <f>IF(C432&gt;0,VLOOKUP(A432,'ИПУ и ОКПУ'!$A$1:$O$3258,9,0),"")</f>
        <v>Одноставочный</v>
      </c>
      <c r="E432" t="str">
        <f>IF(C432&gt;0,IF(VLOOKUP(A432,'ИПУ и ОКПУ'!$A$1:$O$3258,14,0)="Нет показаний","Нет показаний",""),"")</f>
        <v/>
      </c>
      <c r="F432">
        <f>IF(AND(C432&gt;0),SUMIF('ИПУ и ОКПУ'!$A$2:$A$3258,A432,'ИПУ и ОКПУ'!$O$2:$O$3258),"")</f>
        <v>171</v>
      </c>
      <c r="G432">
        <f>VLOOKUP(A432,'Лицевые счета'!$A$2:$K$4570,9,0)</f>
        <v>4</v>
      </c>
      <c r="H432">
        <f>VLOOKUP(A432,'Лицевые счета'!$A$2:$K$4570,10,0)</f>
        <v>52.4</v>
      </c>
      <c r="I432" t="str">
        <f>VLOOKUP(A432,'Лицевые счета'!$A$2:$K$4570,6,0)</f>
        <v>ФЛ</v>
      </c>
      <c r="J432" t="str">
        <f>IF(AND(C432=0,I432="ФЛ"),G432*H432,"")</f>
        <v/>
      </c>
      <c r="K432" t="str">
        <f>IF(AND(C432&gt;0,E432="Нет показаний",I432="ФЛ"),G432*H432,"")</f>
        <v/>
      </c>
    </row>
    <row r="433" spans="1:11" x14ac:dyDescent="0.25">
      <c r="A433" s="7">
        <v>592556</v>
      </c>
      <c r="B433" s="7">
        <f>VLOOKUP(A433,'Лицевые счета'!$A$1:$K$4570,2,0)</f>
        <v>588205</v>
      </c>
      <c r="C433">
        <f>COUNTIF('ИПУ и ОКПУ'!$A$2:$A$3258,A433)</f>
        <v>1</v>
      </c>
      <c r="D433" t="str">
        <f>IF(C433&gt;0,VLOOKUP(A433,'ИПУ и ОКПУ'!$A$1:$O$3258,9,0),"")</f>
        <v>Одноставочный</v>
      </c>
      <c r="E433" t="str">
        <f>IF(C433&gt;0,IF(VLOOKUP(A433,'ИПУ и ОКПУ'!$A$1:$O$3258,14,0)="Нет показаний","Нет показаний",""),"")</f>
        <v>Нет показаний</v>
      </c>
      <c r="F433">
        <f>IF(AND(C433&gt;0),SUMIF('ИПУ и ОКПУ'!$A$2:$A$3258,A433,'ИПУ и ОКПУ'!$O$2:$O$3258),"")</f>
        <v>0</v>
      </c>
      <c r="G433">
        <f>VLOOKUP(A433,'Лицевые счета'!$A$2:$K$4570,9,0)</f>
        <v>4</v>
      </c>
      <c r="H433">
        <f>VLOOKUP(A433,'Лицевые счета'!$A$2:$K$4570,10,0)</f>
        <v>55.4</v>
      </c>
      <c r="I433" t="str">
        <f>VLOOKUP(A433,'Лицевые счета'!$A$2:$K$4570,6,0)</f>
        <v>ФЛ</v>
      </c>
      <c r="J433" t="str">
        <f>IF(AND(C433=0,I433="ФЛ"),G433*H433,"")</f>
        <v/>
      </c>
      <c r="K433">
        <f>IF(AND(C433&gt;0,E433="Нет показаний",I433="ФЛ"),G433*H433,"")</f>
        <v>221.6</v>
      </c>
    </row>
    <row r="434" spans="1:11" x14ac:dyDescent="0.25">
      <c r="A434" s="7">
        <v>592568</v>
      </c>
      <c r="B434" s="7">
        <f>VLOOKUP(A434,'Лицевые счета'!$A$1:$K$4570,2,0)</f>
        <v>588205</v>
      </c>
      <c r="C434">
        <f>COUNTIF('ИПУ и ОКПУ'!$A$2:$A$3258,A434)</f>
        <v>1</v>
      </c>
      <c r="D434" t="str">
        <f>IF(C434&gt;0,VLOOKUP(A434,'ИПУ и ОКПУ'!$A$1:$O$3258,9,0),"")</f>
        <v>Одноставочный</v>
      </c>
      <c r="E434" t="str">
        <f>IF(C434&gt;0,IF(VLOOKUP(A434,'ИПУ и ОКПУ'!$A$1:$O$3258,14,0)="Нет показаний","Нет показаний",""),"")</f>
        <v/>
      </c>
      <c r="F434">
        <f>IF(AND(C434&gt;0),SUMIF('ИПУ и ОКПУ'!$A$2:$A$3258,A434,'ИПУ и ОКПУ'!$O$2:$O$3258),"")</f>
        <v>320</v>
      </c>
      <c r="G434">
        <f>VLOOKUP(A434,'Лицевые счета'!$A$2:$K$4570,9,0)</f>
        <v>4</v>
      </c>
      <c r="H434">
        <f>VLOOKUP(A434,'Лицевые счета'!$A$2:$K$4570,10,0)</f>
        <v>71.5</v>
      </c>
      <c r="I434" t="str">
        <f>VLOOKUP(A434,'Лицевые счета'!$A$2:$K$4570,6,0)</f>
        <v>ФЛ</v>
      </c>
      <c r="J434" t="str">
        <f>IF(AND(C434=0,I434="ФЛ"),G434*H434,"")</f>
        <v/>
      </c>
      <c r="K434" t="str">
        <f>IF(AND(C434&gt;0,E434="Нет показаний",I434="ФЛ"),G434*H434,"")</f>
        <v/>
      </c>
    </row>
    <row r="435" spans="1:11" x14ac:dyDescent="0.25">
      <c r="A435" s="7">
        <v>592583</v>
      </c>
      <c r="B435" s="7">
        <f>VLOOKUP(A435,'Лицевые счета'!$A$1:$K$4570,2,0)</f>
        <v>588205</v>
      </c>
      <c r="C435">
        <f>COUNTIF('ИПУ и ОКПУ'!$A$2:$A$3258,A435)</f>
        <v>2</v>
      </c>
      <c r="D435" t="str">
        <f>IF(C435&gt;0,VLOOKUP(A435,'ИПУ и ОКПУ'!$A$1:$O$3258,9,0),"")</f>
        <v>Одноставочный</v>
      </c>
      <c r="E435" t="str">
        <f>IF(C435&gt;0,IF(VLOOKUP(A435,'ИПУ и ОКПУ'!$A$1:$O$3258,14,0)="Нет показаний","Нет показаний",""),"")</f>
        <v>Нет показаний</v>
      </c>
      <c r="F435">
        <f>IF(AND(C435&gt;0),SUMIF('ИПУ и ОКПУ'!$A$2:$A$3258,A435,'ИПУ и ОКПУ'!$O$2:$O$3258),"")</f>
        <v>0</v>
      </c>
      <c r="G435">
        <f>VLOOKUP(A435,'Лицевые счета'!$A$2:$K$4570,9,0)</f>
        <v>4</v>
      </c>
      <c r="H435">
        <f>VLOOKUP(A435,'Лицевые счета'!$A$2:$K$4570,10,0)</f>
        <v>65.3</v>
      </c>
      <c r="I435" t="str">
        <f>VLOOKUP(A435,'Лицевые счета'!$A$2:$K$4570,6,0)</f>
        <v>ФЛ</v>
      </c>
      <c r="J435" t="str">
        <f>IF(AND(C435=0,I435="ФЛ"),G435*H435,"")</f>
        <v/>
      </c>
      <c r="K435">
        <f>IF(AND(C435&gt;0,E435="Нет показаний",I435="ФЛ"),G435*H435,"")</f>
        <v>261.2</v>
      </c>
    </row>
    <row r="436" spans="1:11" x14ac:dyDescent="0.25">
      <c r="A436" s="7">
        <v>592588</v>
      </c>
      <c r="B436" s="7">
        <f>VLOOKUP(A436,'Лицевые счета'!$A$1:$K$4570,2,0)</f>
        <v>588205</v>
      </c>
      <c r="C436">
        <f>COUNTIF('ИПУ и ОКПУ'!$A$2:$A$3258,A436)</f>
        <v>1</v>
      </c>
      <c r="D436" t="str">
        <f>IF(C436&gt;0,VLOOKUP(A436,'ИПУ и ОКПУ'!$A$1:$O$3258,9,0),"")</f>
        <v>Одноставочный</v>
      </c>
      <c r="E436" t="str">
        <f>IF(C436&gt;0,IF(VLOOKUP(A436,'ИПУ и ОКПУ'!$A$1:$O$3258,14,0)="Нет показаний","Нет показаний",""),"")</f>
        <v>Нет показаний</v>
      </c>
      <c r="F436">
        <f>IF(AND(C436&gt;0),SUMIF('ИПУ и ОКПУ'!$A$2:$A$3258,A436,'ИПУ и ОКПУ'!$O$2:$O$3258),"")</f>
        <v>0</v>
      </c>
      <c r="G436">
        <f>VLOOKUP(A436,'Лицевые счета'!$A$2:$K$4570,9,0)</f>
        <v>4</v>
      </c>
      <c r="H436">
        <f>VLOOKUP(A436,'Лицевые счета'!$A$2:$K$4570,10,0)</f>
        <v>75.900000000000006</v>
      </c>
      <c r="I436" t="str">
        <f>VLOOKUP(A436,'Лицевые счета'!$A$2:$K$4570,6,0)</f>
        <v>ФЛ</v>
      </c>
      <c r="J436" t="str">
        <f>IF(AND(C436=0,I436="ФЛ"),G436*H436,"")</f>
        <v/>
      </c>
      <c r="K436">
        <f>IF(AND(C436&gt;0,E436="Нет показаний",I436="ФЛ"),G436*H436,"")</f>
        <v>303.60000000000002</v>
      </c>
    </row>
    <row r="437" spans="1:11" x14ac:dyDescent="0.25">
      <c r="A437" s="7">
        <v>592652</v>
      </c>
      <c r="B437" s="7">
        <f>VLOOKUP(A437,'Лицевые счета'!$A$1:$K$4570,2,0)</f>
        <v>588210</v>
      </c>
      <c r="C437">
        <f>COUNTIF('ИПУ и ОКПУ'!$A$2:$A$3258,A437)</f>
        <v>1</v>
      </c>
      <c r="D437" t="str">
        <f>IF(C437&gt;0,VLOOKUP(A437,'ИПУ и ОКПУ'!$A$1:$O$3258,9,0),"")</f>
        <v>Одноставочный</v>
      </c>
      <c r="E437" t="str">
        <f>IF(C437&gt;0,IF(VLOOKUP(A437,'ИПУ и ОКПУ'!$A$1:$O$3258,14,0)="Нет показаний","Нет показаний",""),"")</f>
        <v/>
      </c>
      <c r="F437">
        <f>IF(AND(C437&gt;0),SUMIF('ИПУ и ОКПУ'!$A$2:$A$3258,A437,'ИПУ и ОКПУ'!$O$2:$O$3258),"")</f>
        <v>394</v>
      </c>
      <c r="G437">
        <f>VLOOKUP(A437,'Лицевые счета'!$A$2:$K$4570,9,0)</f>
        <v>4</v>
      </c>
      <c r="H437">
        <f>VLOOKUP(A437,'Лицевые счета'!$A$2:$K$4570,10,0)</f>
        <v>65.3</v>
      </c>
      <c r="I437" t="str">
        <f>VLOOKUP(A437,'Лицевые счета'!$A$2:$K$4570,6,0)</f>
        <v>ФЛ</v>
      </c>
      <c r="J437" t="str">
        <f>IF(AND(C437=0,I437="ФЛ"),G437*H437,"")</f>
        <v/>
      </c>
      <c r="K437" t="str">
        <f>IF(AND(C437&gt;0,E437="Нет показаний",I437="ФЛ"),G437*H437,"")</f>
        <v/>
      </c>
    </row>
    <row r="438" spans="1:11" x14ac:dyDescent="0.25">
      <c r="A438" s="7">
        <v>613165</v>
      </c>
      <c r="B438" s="7">
        <f>VLOOKUP(A438,'Лицевые счета'!$A$1:$K$4570,2,0)</f>
        <v>58314</v>
      </c>
      <c r="C438">
        <f>COUNTIF('ИПУ и ОКПУ'!$A$2:$A$3258,A438)</f>
        <v>0</v>
      </c>
      <c r="D438" t="str">
        <f>IF(C438&gt;0,VLOOKUP(A438,'ИПУ и ОКПУ'!$A$1:$O$3258,9,0),"")</f>
        <v/>
      </c>
      <c r="E438" t="str">
        <f>IF(C438&gt;0,IF(VLOOKUP(A438,'ИПУ и ОКПУ'!$A$1:$O$3258,14,0)="Нет показаний","Нет показаний",""),"")</f>
        <v/>
      </c>
      <c r="F438" t="str">
        <f>IF(AND(C438&gt;0),SUMIF('ИПУ и ОКПУ'!$A$2:$A$3258,A438,'ИПУ и ОКПУ'!$O$2:$O$3258),"")</f>
        <v/>
      </c>
      <c r="G438">
        <f>VLOOKUP(A438,'Лицевые счета'!$A$2:$K$4570,9,0)</f>
        <v>4</v>
      </c>
      <c r="H438">
        <f>VLOOKUP(A438,'Лицевые счета'!$A$2:$K$4570,10,0)</f>
        <v>55.4</v>
      </c>
      <c r="I438" t="str">
        <f>VLOOKUP(A438,'Лицевые счета'!$A$2:$K$4570,6,0)</f>
        <v>ФЛ</v>
      </c>
      <c r="J438">
        <f>IF(AND(C438=0,I438="ФЛ"),G438*H438,"")</f>
        <v>221.6</v>
      </c>
      <c r="K438" t="str">
        <f>IF(AND(C438&gt;0,E438="Нет показаний",I438="ФЛ"),G438*H438,"")</f>
        <v/>
      </c>
    </row>
    <row r="439" spans="1:11" x14ac:dyDescent="0.25">
      <c r="A439" s="7">
        <v>645104</v>
      </c>
      <c r="B439" s="7">
        <f>VLOOKUP(A439,'Лицевые счета'!$A$1:$K$4570,2,0)</f>
        <v>644629</v>
      </c>
      <c r="C439">
        <f>COUNTIF('ИПУ и ОКПУ'!$A$2:$A$3258,A439)</f>
        <v>1</v>
      </c>
      <c r="D439" t="str">
        <f>IF(C439&gt;0,VLOOKUP(A439,'ИПУ и ОКПУ'!$A$1:$O$3258,9,0),"")</f>
        <v>Одноставочный</v>
      </c>
      <c r="E439" t="str">
        <f>IF(C439&gt;0,IF(VLOOKUP(A439,'ИПУ и ОКПУ'!$A$1:$O$3258,14,0)="Нет показаний","Нет показаний",""),"")</f>
        <v/>
      </c>
      <c r="F439">
        <f>IF(AND(C439&gt;0),SUMIF('ИПУ и ОКПУ'!$A$2:$A$3258,A439,'ИПУ и ОКПУ'!$O$2:$O$3258),"")</f>
        <v>343</v>
      </c>
      <c r="G439">
        <f>VLOOKUP(A439,'Лицевые счета'!$A$2:$K$4570,9,0)</f>
        <v>4</v>
      </c>
      <c r="H439">
        <f>VLOOKUP(A439,'Лицевые счета'!$A$2:$K$4570,10,0)</f>
        <v>75.900000000000006</v>
      </c>
      <c r="I439" t="str">
        <f>VLOOKUP(A439,'Лицевые счета'!$A$2:$K$4570,6,0)</f>
        <v>ФЛ</v>
      </c>
      <c r="J439" t="str">
        <f>IF(AND(C439=0,I439="ФЛ"),G439*H439,"")</f>
        <v/>
      </c>
      <c r="K439" t="str">
        <f>IF(AND(C439&gt;0,E439="Нет показаний",I439="ФЛ"),G439*H439,"")</f>
        <v/>
      </c>
    </row>
    <row r="440" spans="1:11" x14ac:dyDescent="0.25">
      <c r="A440" s="7">
        <v>649424</v>
      </c>
      <c r="B440" s="7">
        <f>VLOOKUP(A440,'Лицевые счета'!$A$1:$K$4570,2,0)</f>
        <v>648495</v>
      </c>
      <c r="C440">
        <f>COUNTIF('ИПУ и ОКПУ'!$A$2:$A$3258,A440)</f>
        <v>0</v>
      </c>
      <c r="D440" t="str">
        <f>IF(C440&gt;0,VLOOKUP(A440,'ИПУ и ОКПУ'!$A$1:$O$3258,9,0),"")</f>
        <v/>
      </c>
      <c r="E440" t="str">
        <f>IF(C440&gt;0,IF(VLOOKUP(A440,'ИПУ и ОКПУ'!$A$1:$O$3258,14,0)="Нет показаний","Нет показаний",""),"")</f>
        <v/>
      </c>
      <c r="F440" t="str">
        <f>IF(AND(C440&gt;0),SUMIF('ИПУ и ОКПУ'!$A$2:$A$3258,A440,'ИПУ и ОКПУ'!$O$2:$O$3258),"")</f>
        <v/>
      </c>
      <c r="G440">
        <f>VLOOKUP(A440,'Лицевые счета'!$A$2:$K$4570,9,0)</f>
        <v>4</v>
      </c>
      <c r="H440">
        <f>VLOOKUP(A440,'Лицевые счета'!$A$2:$K$4570,10,0)</f>
        <v>71.5</v>
      </c>
      <c r="I440" t="str">
        <f>VLOOKUP(A440,'Лицевые счета'!$A$2:$K$4570,6,0)</f>
        <v>ФЛ</v>
      </c>
      <c r="J440">
        <f>IF(AND(C440=0,I440="ФЛ"),G440*H440,"")</f>
        <v>286</v>
      </c>
      <c r="K440" t="str">
        <f>IF(AND(C440&gt;0,E440="Нет показаний",I440="ФЛ"),G440*H440,"")</f>
        <v/>
      </c>
    </row>
    <row r="441" spans="1:11" x14ac:dyDescent="0.25">
      <c r="A441" s="7">
        <v>664353</v>
      </c>
      <c r="B441" s="7">
        <f>VLOOKUP(A441,'Лицевые счета'!$A$1:$K$4570,2,0)</f>
        <v>431414</v>
      </c>
      <c r="C441">
        <f>COUNTIF('ИПУ и ОКПУ'!$A$2:$A$3258,A441)</f>
        <v>1</v>
      </c>
      <c r="D441" t="str">
        <f>IF(C441&gt;0,VLOOKUP(A441,'ИПУ и ОКПУ'!$A$1:$O$3258,9,0),"")</f>
        <v>Одноставочный</v>
      </c>
      <c r="E441" t="str">
        <f>IF(C441&gt;0,IF(VLOOKUP(A441,'ИПУ и ОКПУ'!$A$1:$O$3258,14,0)="Нет показаний","Нет показаний",""),"")</f>
        <v/>
      </c>
      <c r="F441">
        <f>IF(AND(C441&gt;0),SUMIF('ИПУ и ОКПУ'!$A$2:$A$3258,A441,'ИПУ и ОКПУ'!$O$2:$O$3258),"")</f>
        <v>121</v>
      </c>
      <c r="G441">
        <f>VLOOKUP(A441,'Лицевые счета'!$A$2:$K$4570,9,0)</f>
        <v>4</v>
      </c>
      <c r="H441">
        <f>VLOOKUP(A441,'Лицевые счета'!$A$2:$K$4570,10,0)</f>
        <v>46.3</v>
      </c>
      <c r="I441" t="str">
        <f>VLOOKUP(A441,'Лицевые счета'!$A$2:$K$4570,6,0)</f>
        <v>ФЛ</v>
      </c>
      <c r="J441" t="str">
        <f>IF(AND(C441=0,I441="ФЛ"),G441*H441,"")</f>
        <v/>
      </c>
      <c r="K441" t="str">
        <f>IF(AND(C441&gt;0,E441="Нет показаний",I441="ФЛ"),G441*H441,"")</f>
        <v/>
      </c>
    </row>
    <row r="442" spans="1:11" x14ac:dyDescent="0.25">
      <c r="A442" s="7">
        <v>664812</v>
      </c>
      <c r="B442" s="7">
        <f>VLOOKUP(A442,'Лицевые счета'!$A$1:$K$4570,2,0)</f>
        <v>431550</v>
      </c>
      <c r="C442">
        <f>COUNTIF('ИПУ и ОКПУ'!$A$2:$A$3258,A442)</f>
        <v>0</v>
      </c>
      <c r="D442" t="str">
        <f>IF(C442&gt;0,VLOOKUP(A442,'ИПУ и ОКПУ'!$A$1:$O$3258,9,0),"")</f>
        <v/>
      </c>
      <c r="E442" t="str">
        <f>IF(C442&gt;0,IF(VLOOKUP(A442,'ИПУ и ОКПУ'!$A$1:$O$3258,14,0)="Нет показаний","Нет показаний",""),"")</f>
        <v/>
      </c>
      <c r="F442" t="str">
        <f>IF(AND(C442&gt;0),SUMIF('ИПУ и ОКПУ'!$A$2:$A$3258,A442,'ИПУ и ОКПУ'!$O$2:$O$3258),"")</f>
        <v/>
      </c>
      <c r="G442">
        <f>VLOOKUP(A442,'Лицевые счета'!$A$2:$K$4570,9,0)</f>
        <v>4</v>
      </c>
      <c r="H442">
        <f>VLOOKUP(A442,'Лицевые счета'!$A$2:$K$4570,10,0)</f>
        <v>35.9</v>
      </c>
      <c r="I442" t="str">
        <f>VLOOKUP(A442,'Лицевые счета'!$A$2:$K$4570,6,0)</f>
        <v>ФЛ</v>
      </c>
      <c r="J442">
        <f>IF(AND(C442=0,I442="ФЛ"),G442*H442,"")</f>
        <v>143.6</v>
      </c>
      <c r="K442" t="str">
        <f>IF(AND(C442&gt;0,E442="Нет показаний",I442="ФЛ"),G442*H442,"")</f>
        <v/>
      </c>
    </row>
    <row r="443" spans="1:11" x14ac:dyDescent="0.25">
      <c r="A443" s="7">
        <v>665868</v>
      </c>
      <c r="B443" s="7">
        <f>VLOOKUP(A443,'Лицевые счета'!$A$1:$K$4570,2,0)</f>
        <v>1606</v>
      </c>
      <c r="C443">
        <f>COUNTIF('ИПУ и ОКПУ'!$A$2:$A$3258,A443)</f>
        <v>0</v>
      </c>
      <c r="D443" t="str">
        <f>IF(C443&gt;0,VLOOKUP(A443,'ИПУ и ОКПУ'!$A$1:$O$3258,9,0),"")</f>
        <v/>
      </c>
      <c r="E443" t="str">
        <f>IF(C443&gt;0,IF(VLOOKUP(A443,'ИПУ и ОКПУ'!$A$1:$O$3258,14,0)="Нет показаний","Нет показаний",""),"")</f>
        <v/>
      </c>
      <c r="F443" t="str">
        <f>IF(AND(C443&gt;0),SUMIF('ИПУ и ОКПУ'!$A$2:$A$3258,A443,'ИПУ и ОКПУ'!$O$2:$O$3258),"")</f>
        <v/>
      </c>
      <c r="G443">
        <f>VLOOKUP(A443,'Лицевые счета'!$A$2:$K$4570,9,0)</f>
        <v>4</v>
      </c>
      <c r="H443">
        <f>VLOOKUP(A443,'Лицевые счета'!$A$2:$K$4570,10,0)</f>
        <v>71.5</v>
      </c>
      <c r="I443" t="str">
        <f>VLOOKUP(A443,'Лицевые счета'!$A$2:$K$4570,6,0)</f>
        <v>ФЛ</v>
      </c>
      <c r="J443">
        <f>IF(AND(C443=0,I443="ФЛ"),G443*H443,"")</f>
        <v>286</v>
      </c>
      <c r="K443" t="str">
        <f>IF(AND(C443&gt;0,E443="Нет показаний",I443="ФЛ"),G443*H443,"")</f>
        <v/>
      </c>
    </row>
    <row r="444" spans="1:11" x14ac:dyDescent="0.25">
      <c r="A444" s="7">
        <v>692418</v>
      </c>
      <c r="B444" s="7">
        <f>VLOOKUP(A444,'Лицевые счета'!$A$1:$K$4570,2,0)</f>
        <v>197183</v>
      </c>
      <c r="C444">
        <f>COUNTIF('ИПУ и ОКПУ'!$A$2:$A$3258,A444)</f>
        <v>1</v>
      </c>
      <c r="D444" t="str">
        <f>IF(C444&gt;0,VLOOKUP(A444,'ИПУ и ОКПУ'!$A$1:$O$3258,9,0),"")</f>
        <v>Одноставочный</v>
      </c>
      <c r="E444" t="str">
        <f>IF(C444&gt;0,IF(VLOOKUP(A444,'ИПУ и ОКПУ'!$A$1:$O$3258,14,0)="Нет показаний","Нет показаний",""),"")</f>
        <v>Нет показаний</v>
      </c>
      <c r="F444">
        <f>IF(AND(C444&gt;0),SUMIF('ИПУ и ОКПУ'!$A$2:$A$3258,A444,'ИПУ и ОКПУ'!$O$2:$O$3258),"")</f>
        <v>0</v>
      </c>
      <c r="G444">
        <f>VLOOKUP(A444,'Лицевые счета'!$A$2:$K$4570,9,0)</f>
        <v>4</v>
      </c>
      <c r="H444">
        <f>VLOOKUP(A444,'Лицевые счета'!$A$2:$K$4570,10,0)</f>
        <v>65.3</v>
      </c>
      <c r="I444" t="str">
        <f>VLOOKUP(A444,'Лицевые счета'!$A$2:$K$4570,6,0)</f>
        <v>ФЛ</v>
      </c>
      <c r="J444" t="str">
        <f>IF(AND(C444=0,I444="ФЛ"),G444*H444,"")</f>
        <v/>
      </c>
      <c r="K444">
        <f>IF(AND(C444&gt;0,E444="Нет показаний",I444="ФЛ"),G444*H444,"")</f>
        <v>261.2</v>
      </c>
    </row>
    <row r="445" spans="1:11" x14ac:dyDescent="0.25">
      <c r="A445" s="7">
        <v>695110</v>
      </c>
      <c r="B445" s="7">
        <f>VLOOKUP(A445,'Лицевые счета'!$A$1:$K$4570,2,0)</f>
        <v>1603</v>
      </c>
      <c r="C445">
        <f>COUNTIF('ИПУ и ОКПУ'!$A$2:$A$3258,A445)</f>
        <v>1</v>
      </c>
      <c r="D445" t="str">
        <f>IF(C445&gt;0,VLOOKUP(A445,'ИПУ и ОКПУ'!$A$1:$O$3258,9,0),"")</f>
        <v>Одноставочный</v>
      </c>
      <c r="E445" t="str">
        <f>IF(C445&gt;0,IF(VLOOKUP(A445,'ИПУ и ОКПУ'!$A$1:$O$3258,14,0)="Нет показаний","Нет показаний",""),"")</f>
        <v/>
      </c>
      <c r="F445">
        <f>IF(AND(C445&gt;0),SUMIF('ИПУ и ОКПУ'!$A$2:$A$3258,A445,'ИПУ и ОКПУ'!$O$2:$O$3258),"")</f>
        <v>-926</v>
      </c>
      <c r="G445">
        <f>VLOOKUP(A445,'Лицевые счета'!$A$2:$K$4570,9,0)</f>
        <v>4</v>
      </c>
      <c r="H445">
        <f>VLOOKUP(A445,'Лицевые счета'!$A$2:$K$4570,10,0)</f>
        <v>55.4</v>
      </c>
      <c r="I445" t="str">
        <f>VLOOKUP(A445,'Лицевые счета'!$A$2:$K$4570,6,0)</f>
        <v>ФЛ</v>
      </c>
      <c r="J445" t="str">
        <f>IF(AND(C445=0,I445="ФЛ"),G445*H445,"")</f>
        <v/>
      </c>
      <c r="K445" t="str">
        <f>IF(AND(C445&gt;0,E445="Нет показаний",I445="ФЛ"),G445*H445,"")</f>
        <v/>
      </c>
    </row>
    <row r="446" spans="1:11" x14ac:dyDescent="0.25">
      <c r="A446" s="7">
        <v>709866</v>
      </c>
      <c r="B446" s="7">
        <f>VLOOKUP(A446,'Лицевые счета'!$A$1:$K$4570,2,0)</f>
        <v>1610</v>
      </c>
      <c r="C446">
        <f>COUNTIF('ИПУ и ОКПУ'!$A$2:$A$3258,A446)</f>
        <v>1</v>
      </c>
      <c r="D446" t="str">
        <f>IF(C446&gt;0,VLOOKUP(A446,'ИПУ и ОКПУ'!$A$1:$O$3258,9,0),"")</f>
        <v>Одноставочный</v>
      </c>
      <c r="E446" t="str">
        <f>IF(C446&gt;0,IF(VLOOKUP(A446,'ИПУ и ОКПУ'!$A$1:$O$3258,14,0)="Нет показаний","Нет показаний",""),"")</f>
        <v/>
      </c>
      <c r="F446">
        <f>IF(AND(C446&gt;0),SUMIF('ИПУ и ОКПУ'!$A$2:$A$3258,A446,'ИПУ и ОКПУ'!$O$2:$O$3258),"")</f>
        <v>271</v>
      </c>
      <c r="G446">
        <f>VLOOKUP(A446,'Лицевые счета'!$A$2:$K$4570,9,0)</f>
        <v>4</v>
      </c>
      <c r="H446">
        <f>VLOOKUP(A446,'Лицевые счета'!$A$2:$K$4570,10,0)</f>
        <v>71.5</v>
      </c>
      <c r="I446" t="str">
        <f>VLOOKUP(A446,'Лицевые счета'!$A$2:$K$4570,6,0)</f>
        <v>ФЛ</v>
      </c>
      <c r="J446" t="str">
        <f>IF(AND(C446=0,I446="ФЛ"),G446*H446,"")</f>
        <v/>
      </c>
      <c r="K446" t="str">
        <f>IF(AND(C446&gt;0,E446="Нет показаний",I446="ФЛ"),G446*H446,"")</f>
        <v/>
      </c>
    </row>
    <row r="447" spans="1:11" x14ac:dyDescent="0.25">
      <c r="A447" s="7">
        <v>743214</v>
      </c>
      <c r="B447" s="7">
        <f>VLOOKUP(A447,'Лицевые счета'!$A$1:$K$4570,2,0)</f>
        <v>62292</v>
      </c>
      <c r="C447">
        <f>COUNTIF('ИПУ и ОКПУ'!$A$2:$A$3258,A447)</f>
        <v>1</v>
      </c>
      <c r="D447" t="str">
        <f>IF(C447&gt;0,VLOOKUP(A447,'ИПУ и ОКПУ'!$A$1:$O$3258,9,0),"")</f>
        <v>Одноставочный</v>
      </c>
      <c r="E447" t="str">
        <f>IF(C447&gt;0,IF(VLOOKUP(A447,'ИПУ и ОКПУ'!$A$1:$O$3258,14,0)="Нет показаний","Нет показаний",""),"")</f>
        <v>Нет показаний</v>
      </c>
      <c r="F447">
        <f>IF(AND(C447&gt;0),SUMIF('ИПУ и ОКПУ'!$A$2:$A$3258,A447,'ИПУ и ОКПУ'!$O$2:$O$3258),"")</f>
        <v>0</v>
      </c>
      <c r="G447">
        <f>VLOOKUP(A447,'Лицевые счета'!$A$2:$K$4570,9,0)</f>
        <v>4</v>
      </c>
      <c r="H447">
        <f>VLOOKUP(A447,'Лицевые счета'!$A$2:$K$4570,10,0)</f>
        <v>56.7</v>
      </c>
      <c r="I447" t="str">
        <f>VLOOKUP(A447,'Лицевые счета'!$A$2:$K$4570,6,0)</f>
        <v>ФЛ</v>
      </c>
      <c r="J447" t="str">
        <f>IF(AND(C447=0,I447="ФЛ"),G447*H447,"")</f>
        <v/>
      </c>
      <c r="K447">
        <f>IF(AND(C447&gt;0,E447="Нет показаний",I447="ФЛ"),G447*H447,"")</f>
        <v>226.8</v>
      </c>
    </row>
    <row r="448" spans="1:11" x14ac:dyDescent="0.25">
      <c r="A448" s="7">
        <v>751332</v>
      </c>
      <c r="B448" s="7">
        <f>VLOOKUP(A448,'Лицевые счета'!$A$1:$K$4570,2,0)</f>
        <v>62290</v>
      </c>
      <c r="C448">
        <f>COUNTIF('ИПУ и ОКПУ'!$A$2:$A$3258,A448)</f>
        <v>1</v>
      </c>
      <c r="D448" t="str">
        <f>IF(C448&gt;0,VLOOKUP(A448,'ИПУ и ОКПУ'!$A$1:$O$3258,9,0),"")</f>
        <v>Одноставочный</v>
      </c>
      <c r="E448" t="str">
        <f>IF(C448&gt;0,IF(VLOOKUP(A448,'ИПУ и ОКПУ'!$A$1:$O$3258,14,0)="Нет показаний","Нет показаний",""),"")</f>
        <v>Нет показаний</v>
      </c>
      <c r="F448">
        <f>IF(AND(C448&gt;0),SUMIF('ИПУ и ОКПУ'!$A$2:$A$3258,A448,'ИПУ и ОКПУ'!$O$2:$O$3258),"")</f>
        <v>0</v>
      </c>
      <c r="G448">
        <f>VLOOKUP(A448,'Лицевые счета'!$A$2:$K$4570,9,0)</f>
        <v>4</v>
      </c>
      <c r="H448">
        <f>VLOOKUP(A448,'Лицевые счета'!$A$2:$K$4570,10,0)</f>
        <v>56.7</v>
      </c>
      <c r="I448" t="str">
        <f>VLOOKUP(A448,'Лицевые счета'!$A$2:$K$4570,6,0)</f>
        <v>ФЛ</v>
      </c>
      <c r="J448" t="str">
        <f>IF(AND(C448=0,I448="ФЛ"),G448*H448,"")</f>
        <v/>
      </c>
      <c r="K448">
        <f>IF(AND(C448&gt;0,E448="Нет показаний",I448="ФЛ"),G448*H448,"")</f>
        <v>226.8</v>
      </c>
    </row>
    <row r="449" spans="1:11" x14ac:dyDescent="0.25">
      <c r="A449" s="7">
        <v>778791</v>
      </c>
      <c r="B449" s="7">
        <f>VLOOKUP(A449,'Лицевые счета'!$A$1:$K$4570,2,0)</f>
        <v>349683</v>
      </c>
      <c r="C449">
        <f>COUNTIF('ИПУ и ОКПУ'!$A$2:$A$3258,A449)</f>
        <v>1</v>
      </c>
      <c r="D449" t="str">
        <f>IF(C449&gt;0,VLOOKUP(A449,'ИПУ и ОКПУ'!$A$1:$O$3258,9,0),"")</f>
        <v>Одноставочный</v>
      </c>
      <c r="E449" t="str">
        <f>IF(C449&gt;0,IF(VLOOKUP(A449,'ИПУ и ОКПУ'!$A$1:$O$3258,14,0)="Нет показаний","Нет показаний",""),"")</f>
        <v/>
      </c>
      <c r="F449">
        <f>IF(AND(C449&gt;0),SUMIF('ИПУ и ОКПУ'!$A$2:$A$3258,A449,'ИПУ и ОКПУ'!$O$2:$O$3258),"")</f>
        <v>2</v>
      </c>
      <c r="G449">
        <f>VLOOKUP(A449,'Лицевые счета'!$A$2:$K$4570,9,0)</f>
        <v>4</v>
      </c>
      <c r="H449">
        <f>VLOOKUP(A449,'Лицевые счета'!$A$2:$K$4570,10,0)</f>
        <v>52.4</v>
      </c>
      <c r="I449" t="str">
        <f>VLOOKUP(A449,'Лицевые счета'!$A$2:$K$4570,6,0)</f>
        <v>ФЛ</v>
      </c>
      <c r="J449" t="str">
        <f>IF(AND(C449=0,I449="ФЛ"),G449*H449,"")</f>
        <v/>
      </c>
      <c r="K449" t="str">
        <f>IF(AND(C449&gt;0,E449="Нет показаний",I449="ФЛ"),G449*H449,"")</f>
        <v/>
      </c>
    </row>
    <row r="450" spans="1:11" x14ac:dyDescent="0.25">
      <c r="A450" s="7">
        <v>822225</v>
      </c>
      <c r="B450" s="7">
        <f>VLOOKUP(A450,'Лицевые счета'!$A$1:$K$4570,2,0)</f>
        <v>821885</v>
      </c>
      <c r="C450">
        <f>COUNTIF('ИПУ и ОКПУ'!$A$2:$A$3258,A450)</f>
        <v>1</v>
      </c>
      <c r="D450" t="str">
        <f>IF(C450&gt;0,VLOOKUP(A450,'ИПУ и ОКПУ'!$A$1:$O$3258,9,0),"")</f>
        <v>Одноставочный</v>
      </c>
      <c r="E450" t="str">
        <f>IF(C450&gt;0,IF(VLOOKUP(A450,'ИПУ и ОКПУ'!$A$1:$O$3258,14,0)="Нет показаний","Нет показаний",""),"")</f>
        <v>Нет показаний</v>
      </c>
      <c r="F450">
        <f>IF(AND(C450&gt;0),SUMIF('ИПУ и ОКПУ'!$A$2:$A$3258,A450,'ИПУ и ОКПУ'!$O$2:$O$3258),"")</f>
        <v>0</v>
      </c>
      <c r="G450">
        <f>VLOOKUP(A450,'Лицевые счета'!$A$2:$K$4570,9,0)</f>
        <v>4</v>
      </c>
      <c r="H450">
        <f>VLOOKUP(A450,'Лицевые счета'!$A$2:$K$4570,10,0)</f>
        <v>55.4</v>
      </c>
      <c r="I450" t="str">
        <f>VLOOKUP(A450,'Лицевые счета'!$A$2:$K$4570,6,0)</f>
        <v>ФЛ</v>
      </c>
      <c r="J450" t="str">
        <f>IF(AND(C450=0,I450="ФЛ"),G450*H450,"")</f>
        <v/>
      </c>
      <c r="K450">
        <f>IF(AND(C450&gt;0,E450="Нет показаний",I450="ФЛ"),G450*H450,"")</f>
        <v>221.6</v>
      </c>
    </row>
    <row r="451" spans="1:11" x14ac:dyDescent="0.25">
      <c r="A451" s="7">
        <v>822240</v>
      </c>
      <c r="B451" s="7">
        <f>VLOOKUP(A451,'Лицевые счета'!$A$1:$K$4570,2,0)</f>
        <v>821885</v>
      </c>
      <c r="C451">
        <f>COUNTIF('ИПУ и ОКПУ'!$A$2:$A$3258,A451)</f>
        <v>1</v>
      </c>
      <c r="D451" t="str">
        <f>IF(C451&gt;0,VLOOKUP(A451,'ИПУ и ОКПУ'!$A$1:$O$3258,9,0),"")</f>
        <v>Одноставочный</v>
      </c>
      <c r="E451" t="str">
        <f>IF(C451&gt;0,IF(VLOOKUP(A451,'ИПУ и ОКПУ'!$A$1:$O$3258,14,0)="Нет показаний","Нет показаний",""),"")</f>
        <v/>
      </c>
      <c r="F451">
        <f>IF(AND(C451&gt;0),SUMIF('ИПУ и ОКПУ'!$A$2:$A$3258,A451,'ИПУ и ОКПУ'!$O$2:$O$3258),"")</f>
        <v>160</v>
      </c>
      <c r="G451">
        <f>VLOOKUP(A451,'Лицевые счета'!$A$2:$K$4570,9,0)</f>
        <v>4</v>
      </c>
      <c r="H451">
        <f>VLOOKUP(A451,'Лицевые счета'!$A$2:$K$4570,10,0)</f>
        <v>71.5</v>
      </c>
      <c r="I451" t="str">
        <f>VLOOKUP(A451,'Лицевые счета'!$A$2:$K$4570,6,0)</f>
        <v>ФЛ</v>
      </c>
      <c r="J451" t="str">
        <f>IF(AND(C451=0,I451="ФЛ"),G451*H451,"")</f>
        <v/>
      </c>
      <c r="K451" t="str">
        <f>IF(AND(C451&gt;0,E451="Нет показаний",I451="ФЛ"),G451*H451,"")</f>
        <v/>
      </c>
    </row>
    <row r="452" spans="1:11" x14ac:dyDescent="0.25">
      <c r="A452" s="7">
        <v>822242</v>
      </c>
      <c r="B452" s="7">
        <f>VLOOKUP(A452,'Лицевые счета'!$A$1:$K$4570,2,0)</f>
        <v>821885</v>
      </c>
      <c r="C452">
        <f>COUNTIF('ИПУ и ОКПУ'!$A$2:$A$3258,A452)</f>
        <v>0</v>
      </c>
      <c r="D452" t="str">
        <f>IF(C452&gt;0,VLOOKUP(A452,'ИПУ и ОКПУ'!$A$1:$O$3258,9,0),"")</f>
        <v/>
      </c>
      <c r="E452" t="str">
        <f>IF(C452&gt;0,IF(VLOOKUP(A452,'ИПУ и ОКПУ'!$A$1:$O$3258,14,0)="Нет показаний","Нет показаний",""),"")</f>
        <v/>
      </c>
      <c r="F452" t="str">
        <f>IF(AND(C452&gt;0),SUMIF('ИПУ и ОКПУ'!$A$2:$A$3258,A452,'ИПУ и ОКПУ'!$O$2:$O$3258),"")</f>
        <v/>
      </c>
      <c r="G452">
        <f>VLOOKUP(A452,'Лицевые счета'!$A$2:$K$4570,9,0)</f>
        <v>4</v>
      </c>
      <c r="H452">
        <f>VLOOKUP(A452,'Лицевые счета'!$A$2:$K$4570,10,0)</f>
        <v>65.3</v>
      </c>
      <c r="I452" t="str">
        <f>VLOOKUP(A452,'Лицевые счета'!$A$2:$K$4570,6,0)</f>
        <v>ФЛ</v>
      </c>
      <c r="J452">
        <f>IF(AND(C452=0,I452="ФЛ"),G452*H452,"")</f>
        <v>261.2</v>
      </c>
      <c r="K452" t="str">
        <f>IF(AND(C452&gt;0,E452="Нет показаний",I452="ФЛ"),G452*H452,"")</f>
        <v/>
      </c>
    </row>
    <row r="453" spans="1:11" x14ac:dyDescent="0.25">
      <c r="A453" s="7">
        <v>822246</v>
      </c>
      <c r="B453" s="7">
        <f>VLOOKUP(A453,'Лицевые счета'!$A$1:$K$4570,2,0)</f>
        <v>821885</v>
      </c>
      <c r="C453">
        <f>COUNTIF('ИПУ и ОКПУ'!$A$2:$A$3258,A453)</f>
        <v>1</v>
      </c>
      <c r="D453" t="str">
        <f>IF(C453&gt;0,VLOOKUP(A453,'ИПУ и ОКПУ'!$A$1:$O$3258,9,0),"")</f>
        <v>Одноставочный</v>
      </c>
      <c r="E453" t="str">
        <f>IF(C453&gt;0,IF(VLOOKUP(A453,'ИПУ и ОКПУ'!$A$1:$O$3258,14,0)="Нет показаний","Нет показаний",""),"")</f>
        <v/>
      </c>
      <c r="F453">
        <f>IF(AND(C453&gt;0),SUMIF('ИПУ и ОКПУ'!$A$2:$A$3258,A453,'ИПУ и ОКПУ'!$O$2:$O$3258),"")</f>
        <v>119</v>
      </c>
      <c r="G453">
        <f>VLOOKUP(A453,'Лицевые счета'!$A$2:$K$4570,9,0)</f>
        <v>4</v>
      </c>
      <c r="H453">
        <f>VLOOKUP(A453,'Лицевые счета'!$A$2:$K$4570,10,0)</f>
        <v>71.5</v>
      </c>
      <c r="I453" t="str">
        <f>VLOOKUP(A453,'Лицевые счета'!$A$2:$K$4570,6,0)</f>
        <v>ФЛ</v>
      </c>
      <c r="J453" t="str">
        <f>IF(AND(C453=0,I453="ФЛ"),G453*H453,"")</f>
        <v/>
      </c>
      <c r="K453" t="str">
        <f>IF(AND(C453&gt;0,E453="Нет показаний",I453="ФЛ"),G453*H453,"")</f>
        <v/>
      </c>
    </row>
    <row r="454" spans="1:11" x14ac:dyDescent="0.25">
      <c r="A454" s="7">
        <v>822247</v>
      </c>
      <c r="B454" s="7">
        <f>VLOOKUP(A454,'Лицевые счета'!$A$1:$K$4570,2,0)</f>
        <v>821885</v>
      </c>
      <c r="C454">
        <f>COUNTIF('ИПУ и ОКПУ'!$A$2:$A$3258,A454)</f>
        <v>1</v>
      </c>
      <c r="D454" t="str">
        <f>IF(C454&gt;0,VLOOKUP(A454,'ИПУ и ОКПУ'!$A$1:$O$3258,9,0),"")</f>
        <v>Одноставочный</v>
      </c>
      <c r="E454" t="str">
        <f>IF(C454&gt;0,IF(VLOOKUP(A454,'ИПУ и ОКПУ'!$A$1:$O$3258,14,0)="Нет показаний","Нет показаний",""),"")</f>
        <v/>
      </c>
      <c r="F454">
        <f>IF(AND(C454&gt;0),SUMIF('ИПУ и ОКПУ'!$A$2:$A$3258,A454,'ИПУ и ОКПУ'!$O$2:$O$3258),"")</f>
        <v>152</v>
      </c>
      <c r="G454">
        <f>VLOOKUP(A454,'Лицевые счета'!$A$2:$K$4570,9,0)</f>
        <v>4</v>
      </c>
      <c r="H454">
        <f>VLOOKUP(A454,'Лицевые счета'!$A$2:$K$4570,10,0)</f>
        <v>71.5</v>
      </c>
      <c r="I454" t="str">
        <f>VLOOKUP(A454,'Лицевые счета'!$A$2:$K$4570,6,0)</f>
        <v>ФЛ</v>
      </c>
      <c r="J454" t="str">
        <f>IF(AND(C454=0,I454="ФЛ"),G454*H454,"")</f>
        <v/>
      </c>
      <c r="K454" t="str">
        <f>IF(AND(C454&gt;0,E454="Нет показаний",I454="ФЛ"),G454*H454,"")</f>
        <v/>
      </c>
    </row>
    <row r="455" spans="1:11" x14ac:dyDescent="0.25">
      <c r="A455" s="7">
        <v>822259</v>
      </c>
      <c r="B455" s="7">
        <f>VLOOKUP(A455,'Лицевые счета'!$A$1:$K$4570,2,0)</f>
        <v>821885</v>
      </c>
      <c r="C455">
        <f>COUNTIF('ИПУ и ОКПУ'!$A$2:$A$3258,A455)</f>
        <v>1</v>
      </c>
      <c r="D455" t="str">
        <f>IF(C455&gt;0,VLOOKUP(A455,'ИПУ и ОКПУ'!$A$1:$O$3258,9,0),"")</f>
        <v>Одноставочный</v>
      </c>
      <c r="E455" t="str">
        <f>IF(C455&gt;0,IF(VLOOKUP(A455,'ИПУ и ОКПУ'!$A$1:$O$3258,14,0)="Нет показаний","Нет показаний",""),"")</f>
        <v/>
      </c>
      <c r="F455">
        <f>IF(AND(C455&gt;0),SUMIF('ИПУ и ОКПУ'!$A$2:$A$3258,A455,'ИПУ и ОКПУ'!$O$2:$O$3258),"")</f>
        <v>573</v>
      </c>
      <c r="G455">
        <f>VLOOKUP(A455,'Лицевые счета'!$A$2:$K$4570,9,0)</f>
        <v>4</v>
      </c>
      <c r="H455">
        <f>VLOOKUP(A455,'Лицевые счета'!$A$2:$K$4570,10,0)</f>
        <v>71.5</v>
      </c>
      <c r="I455" t="str">
        <f>VLOOKUP(A455,'Лицевые счета'!$A$2:$K$4570,6,0)</f>
        <v>ФЛ</v>
      </c>
      <c r="J455" t="str">
        <f>IF(AND(C455=0,I455="ФЛ"),G455*H455,"")</f>
        <v/>
      </c>
      <c r="K455" t="str">
        <f>IF(AND(C455&gt;0,E455="Нет показаний",I455="ФЛ"),G455*H455,"")</f>
        <v/>
      </c>
    </row>
    <row r="456" spans="1:11" x14ac:dyDescent="0.25">
      <c r="A456" s="7">
        <v>822274</v>
      </c>
      <c r="B456" s="7">
        <f>VLOOKUP(A456,'Лицевые счета'!$A$1:$K$4570,2,0)</f>
        <v>821885</v>
      </c>
      <c r="C456">
        <f>COUNTIF('ИПУ и ОКПУ'!$A$2:$A$3258,A456)</f>
        <v>1</v>
      </c>
      <c r="D456" t="str">
        <f>IF(C456&gt;0,VLOOKUP(A456,'ИПУ и ОКПУ'!$A$1:$O$3258,9,0),"")</f>
        <v>Одноставочный</v>
      </c>
      <c r="E456" t="str">
        <f>IF(C456&gt;0,IF(VLOOKUP(A456,'ИПУ и ОКПУ'!$A$1:$O$3258,14,0)="Нет показаний","Нет показаний",""),"")</f>
        <v/>
      </c>
      <c r="F456">
        <f>IF(AND(C456&gt;0),SUMIF('ИПУ и ОКПУ'!$A$2:$A$3258,A456,'ИПУ и ОКПУ'!$O$2:$O$3258),"")</f>
        <v>836.2</v>
      </c>
      <c r="G456">
        <f>VLOOKUP(A456,'Лицевые счета'!$A$2:$K$4570,9,0)</f>
        <v>4</v>
      </c>
      <c r="H456">
        <f>VLOOKUP(A456,'Лицевые счета'!$A$2:$K$4570,10,0)</f>
        <v>65.3</v>
      </c>
      <c r="I456" t="str">
        <f>VLOOKUP(A456,'Лицевые счета'!$A$2:$K$4570,6,0)</f>
        <v>ФЛ</v>
      </c>
      <c r="J456" t="str">
        <f>IF(AND(C456=0,I456="ФЛ"),G456*H456,"")</f>
        <v/>
      </c>
      <c r="K456" t="str">
        <f>IF(AND(C456&gt;0,E456="Нет показаний",I456="ФЛ"),G456*H456,"")</f>
        <v/>
      </c>
    </row>
    <row r="457" spans="1:11" x14ac:dyDescent="0.25">
      <c r="A457" s="7">
        <v>822290</v>
      </c>
      <c r="B457" s="7">
        <f>VLOOKUP(A457,'Лицевые счета'!$A$1:$K$4570,2,0)</f>
        <v>821885</v>
      </c>
      <c r="C457">
        <f>COUNTIF('ИПУ и ОКПУ'!$A$2:$A$3258,A457)</f>
        <v>1</v>
      </c>
      <c r="D457" t="str">
        <f>IF(C457&gt;0,VLOOKUP(A457,'ИПУ и ОКПУ'!$A$1:$O$3258,9,0),"")</f>
        <v>Одноставочный</v>
      </c>
      <c r="E457" t="str">
        <f>IF(C457&gt;0,IF(VLOOKUP(A457,'ИПУ и ОКПУ'!$A$1:$O$3258,14,0)="Нет показаний","Нет показаний",""),"")</f>
        <v/>
      </c>
      <c r="F457">
        <f>IF(AND(C457&gt;0),SUMIF('ИПУ и ОКПУ'!$A$2:$A$3258,A457,'ИПУ и ОКПУ'!$O$2:$O$3258),"")</f>
        <v>268</v>
      </c>
      <c r="G457">
        <f>VLOOKUP(A457,'Лицевые счета'!$A$2:$K$4570,9,0)</f>
        <v>4</v>
      </c>
      <c r="H457">
        <f>VLOOKUP(A457,'Лицевые счета'!$A$2:$K$4570,10,0)</f>
        <v>65.3</v>
      </c>
      <c r="I457" t="str">
        <f>VLOOKUP(A457,'Лицевые счета'!$A$2:$K$4570,6,0)</f>
        <v>ФЛ</v>
      </c>
      <c r="J457" t="str">
        <f>IF(AND(C457=0,I457="ФЛ"),G457*H457,"")</f>
        <v/>
      </c>
      <c r="K457" t="str">
        <f>IF(AND(C457&gt;0,E457="Нет показаний",I457="ФЛ"),G457*H457,"")</f>
        <v/>
      </c>
    </row>
    <row r="458" spans="1:11" x14ac:dyDescent="0.25">
      <c r="A458" s="7">
        <v>822564</v>
      </c>
      <c r="B458" s="7">
        <f>VLOOKUP(A458,'Лицевые счета'!$A$1:$K$4570,2,0)</f>
        <v>821885</v>
      </c>
      <c r="C458">
        <f>COUNTIF('ИПУ и ОКПУ'!$A$2:$A$3258,A458)</f>
        <v>1</v>
      </c>
      <c r="D458" t="str">
        <f>IF(C458&gt;0,VLOOKUP(A458,'ИПУ и ОКПУ'!$A$1:$O$3258,9,0),"")</f>
        <v>Одноставочный</v>
      </c>
      <c r="E458" t="str">
        <f>IF(C458&gt;0,IF(VLOOKUP(A458,'ИПУ и ОКПУ'!$A$1:$O$3258,14,0)="Нет показаний","Нет показаний",""),"")</f>
        <v>Нет показаний</v>
      </c>
      <c r="F458">
        <f>IF(AND(C458&gt;0),SUMIF('ИПУ и ОКПУ'!$A$2:$A$3258,A458,'ИПУ и ОКПУ'!$O$2:$O$3258),"")</f>
        <v>0</v>
      </c>
      <c r="G458">
        <f>VLOOKUP(A458,'Лицевые счета'!$A$2:$K$4570,9,0)</f>
        <v>4</v>
      </c>
      <c r="H458">
        <f>VLOOKUP(A458,'Лицевые счета'!$A$2:$K$4570,10,0)</f>
        <v>65.3</v>
      </c>
      <c r="I458" t="str">
        <f>VLOOKUP(A458,'Лицевые счета'!$A$2:$K$4570,6,0)</f>
        <v>ФЛ</v>
      </c>
      <c r="J458" t="str">
        <f>IF(AND(C458=0,I458="ФЛ"),G458*H458,"")</f>
        <v/>
      </c>
      <c r="K458">
        <f>IF(AND(C458&gt;0,E458="Нет показаний",I458="ФЛ"),G458*H458,"")</f>
        <v>261.2</v>
      </c>
    </row>
    <row r="459" spans="1:11" x14ac:dyDescent="0.25">
      <c r="A459" s="7">
        <v>822582</v>
      </c>
      <c r="B459" s="7">
        <f>VLOOKUP(A459,'Лицевые счета'!$A$1:$K$4570,2,0)</f>
        <v>821885</v>
      </c>
      <c r="C459">
        <f>COUNTIF('ИПУ и ОКПУ'!$A$2:$A$3258,A459)</f>
        <v>1</v>
      </c>
      <c r="D459" t="str">
        <f>IF(C459&gt;0,VLOOKUP(A459,'ИПУ и ОКПУ'!$A$1:$O$3258,9,0),"")</f>
        <v>Одноставочный</v>
      </c>
      <c r="E459" t="str">
        <f>IF(C459&gt;0,IF(VLOOKUP(A459,'ИПУ и ОКПУ'!$A$1:$O$3258,14,0)="Нет показаний","Нет показаний",""),"")</f>
        <v/>
      </c>
      <c r="F459">
        <f>IF(AND(C459&gt;0),SUMIF('ИПУ и ОКПУ'!$A$2:$A$3258,A459,'ИПУ и ОКПУ'!$O$2:$O$3258),"")</f>
        <v>263</v>
      </c>
      <c r="G459">
        <f>VLOOKUP(A459,'Лицевые счета'!$A$2:$K$4570,9,0)</f>
        <v>4</v>
      </c>
      <c r="H459">
        <f>VLOOKUP(A459,'Лицевые счета'!$A$2:$K$4570,10,0)</f>
        <v>71.5</v>
      </c>
      <c r="I459" t="str">
        <f>VLOOKUP(A459,'Лицевые счета'!$A$2:$K$4570,6,0)</f>
        <v>ФЛ</v>
      </c>
      <c r="J459" t="str">
        <f>IF(AND(C459=0,I459="ФЛ"),G459*H459,"")</f>
        <v/>
      </c>
      <c r="K459" t="str">
        <f>IF(AND(C459&gt;0,E459="Нет показаний",I459="ФЛ"),G459*H459,"")</f>
        <v/>
      </c>
    </row>
    <row r="460" spans="1:11" x14ac:dyDescent="0.25">
      <c r="A460" s="7">
        <v>822595</v>
      </c>
      <c r="B460" s="7">
        <f>VLOOKUP(A460,'Лицевые счета'!$A$1:$K$4570,2,0)</f>
        <v>821885</v>
      </c>
      <c r="C460">
        <f>COUNTIF('ИПУ и ОКПУ'!$A$2:$A$3258,A460)</f>
        <v>1</v>
      </c>
      <c r="D460" t="str">
        <f>IF(C460&gt;0,VLOOKUP(A460,'ИПУ и ОКПУ'!$A$1:$O$3258,9,0),"")</f>
        <v>Одноставочный</v>
      </c>
      <c r="E460" t="str">
        <f>IF(C460&gt;0,IF(VLOOKUP(A460,'ИПУ и ОКПУ'!$A$1:$O$3258,14,0)="Нет показаний","Нет показаний",""),"")</f>
        <v/>
      </c>
      <c r="F460">
        <f>IF(AND(C460&gt;0),SUMIF('ИПУ и ОКПУ'!$A$2:$A$3258,A460,'ИПУ и ОКПУ'!$O$2:$O$3258),"")</f>
        <v>279</v>
      </c>
      <c r="G460">
        <f>VLOOKUP(A460,'Лицевые счета'!$A$2:$K$4570,9,0)</f>
        <v>4</v>
      </c>
      <c r="H460">
        <f>VLOOKUP(A460,'Лицевые счета'!$A$2:$K$4570,10,0)</f>
        <v>65.3</v>
      </c>
      <c r="I460" t="str">
        <f>VLOOKUP(A460,'Лицевые счета'!$A$2:$K$4570,6,0)</f>
        <v>ФЛ</v>
      </c>
      <c r="J460" t="str">
        <f>IF(AND(C460=0,I460="ФЛ"),G460*H460,"")</f>
        <v/>
      </c>
      <c r="K460" t="str">
        <f>IF(AND(C460&gt;0,E460="Нет показаний",I460="ФЛ"),G460*H460,"")</f>
        <v/>
      </c>
    </row>
    <row r="461" spans="1:11" x14ac:dyDescent="0.25">
      <c r="A461" s="7">
        <v>822625</v>
      </c>
      <c r="B461" s="7">
        <f>VLOOKUP(A461,'Лицевые счета'!$A$1:$K$4570,2,0)</f>
        <v>821885</v>
      </c>
      <c r="C461">
        <f>COUNTIF('ИПУ и ОКПУ'!$A$2:$A$3258,A461)</f>
        <v>1</v>
      </c>
      <c r="D461" t="str">
        <f>IF(C461&gt;0,VLOOKUP(A461,'ИПУ и ОКПУ'!$A$1:$O$3258,9,0),"")</f>
        <v>Одноставочный</v>
      </c>
      <c r="E461" t="str">
        <f>IF(C461&gt;0,IF(VLOOKUP(A461,'ИПУ и ОКПУ'!$A$1:$O$3258,14,0)="Нет показаний","Нет показаний",""),"")</f>
        <v/>
      </c>
      <c r="F461">
        <f>IF(AND(C461&gt;0),SUMIF('ИПУ и ОКПУ'!$A$2:$A$3258,A461,'ИПУ и ОКПУ'!$O$2:$O$3258),"")</f>
        <v>541</v>
      </c>
      <c r="G461">
        <f>VLOOKUP(A461,'Лицевые счета'!$A$2:$K$4570,9,0)</f>
        <v>4</v>
      </c>
      <c r="H461">
        <f>VLOOKUP(A461,'Лицевые счета'!$A$2:$K$4570,10,0)</f>
        <v>71.5</v>
      </c>
      <c r="I461" t="str">
        <f>VLOOKUP(A461,'Лицевые счета'!$A$2:$K$4570,6,0)</f>
        <v>ФЛ</v>
      </c>
      <c r="J461" t="str">
        <f>IF(AND(C461=0,I461="ФЛ"),G461*H461,"")</f>
        <v/>
      </c>
      <c r="K461" t="str">
        <f>IF(AND(C461&gt;0,E461="Нет показаний",I461="ФЛ"),G461*H461,"")</f>
        <v/>
      </c>
    </row>
    <row r="462" spans="1:11" x14ac:dyDescent="0.25">
      <c r="A462" s="7">
        <v>822629</v>
      </c>
      <c r="B462" s="7">
        <f>VLOOKUP(A462,'Лицевые счета'!$A$1:$K$4570,2,0)</f>
        <v>821885</v>
      </c>
      <c r="C462">
        <f>COUNTIF('ИПУ и ОКПУ'!$A$2:$A$3258,A462)</f>
        <v>1</v>
      </c>
      <c r="D462" t="str">
        <f>IF(C462&gt;0,VLOOKUP(A462,'ИПУ и ОКПУ'!$A$1:$O$3258,9,0),"")</f>
        <v>Одноставочный</v>
      </c>
      <c r="E462" t="str">
        <f>IF(C462&gt;0,IF(VLOOKUP(A462,'ИПУ и ОКПУ'!$A$1:$O$3258,14,0)="Нет показаний","Нет показаний",""),"")</f>
        <v/>
      </c>
      <c r="F462">
        <f>IF(AND(C462&gt;0),SUMIF('ИПУ и ОКПУ'!$A$2:$A$3258,A462,'ИПУ и ОКПУ'!$O$2:$O$3258),"")</f>
        <v>234</v>
      </c>
      <c r="G462">
        <f>VLOOKUP(A462,'Лицевые счета'!$A$2:$K$4570,9,0)</f>
        <v>4</v>
      </c>
      <c r="H462">
        <f>VLOOKUP(A462,'Лицевые счета'!$A$2:$K$4570,10,0)</f>
        <v>71.5</v>
      </c>
      <c r="I462" t="str">
        <f>VLOOKUP(A462,'Лицевые счета'!$A$2:$K$4570,6,0)</f>
        <v>ФЛ</v>
      </c>
      <c r="J462" t="str">
        <f>IF(AND(C462=0,I462="ФЛ"),G462*H462,"")</f>
        <v/>
      </c>
      <c r="K462" t="str">
        <f>IF(AND(C462&gt;0,E462="Нет показаний",I462="ФЛ"),G462*H462,"")</f>
        <v/>
      </c>
    </row>
    <row r="463" spans="1:11" x14ac:dyDescent="0.25">
      <c r="A463" s="7">
        <v>822650</v>
      </c>
      <c r="B463" s="7">
        <f>VLOOKUP(A463,'Лицевые счета'!$A$1:$K$4570,2,0)</f>
        <v>821885</v>
      </c>
      <c r="C463">
        <f>COUNTIF('ИПУ и ОКПУ'!$A$2:$A$3258,A463)</f>
        <v>1</v>
      </c>
      <c r="D463" t="str">
        <f>IF(C463&gt;0,VLOOKUP(A463,'ИПУ и ОКПУ'!$A$1:$O$3258,9,0),"")</f>
        <v>Одноставочный</v>
      </c>
      <c r="E463" t="str">
        <f>IF(C463&gt;0,IF(VLOOKUP(A463,'ИПУ и ОКПУ'!$A$1:$O$3258,14,0)="Нет показаний","Нет показаний",""),"")</f>
        <v/>
      </c>
      <c r="F463">
        <f>IF(AND(C463&gt;0),SUMIF('ИПУ и ОКПУ'!$A$2:$A$3258,A463,'ИПУ и ОКПУ'!$O$2:$O$3258),"")</f>
        <v>249</v>
      </c>
      <c r="G463">
        <f>VLOOKUP(A463,'Лицевые счета'!$A$2:$K$4570,9,0)</f>
        <v>4</v>
      </c>
      <c r="H463">
        <f>VLOOKUP(A463,'Лицевые счета'!$A$2:$K$4570,10,0)</f>
        <v>65.3</v>
      </c>
      <c r="I463" t="str">
        <f>VLOOKUP(A463,'Лицевые счета'!$A$2:$K$4570,6,0)</f>
        <v>ФЛ</v>
      </c>
      <c r="J463" t="str">
        <f>IF(AND(C463=0,I463="ФЛ"),G463*H463,"")</f>
        <v/>
      </c>
      <c r="K463" t="str">
        <f>IF(AND(C463&gt;0,E463="Нет показаний",I463="ФЛ"),G463*H463,"")</f>
        <v/>
      </c>
    </row>
    <row r="464" spans="1:11" x14ac:dyDescent="0.25">
      <c r="A464" s="7">
        <v>822662</v>
      </c>
      <c r="B464" s="7">
        <f>VLOOKUP(A464,'Лицевые счета'!$A$1:$K$4570,2,0)</f>
        <v>821885</v>
      </c>
      <c r="C464">
        <f>COUNTIF('ИПУ и ОКПУ'!$A$2:$A$3258,A464)</f>
        <v>1</v>
      </c>
      <c r="D464" t="str">
        <f>IF(C464&gt;0,VLOOKUP(A464,'ИПУ и ОКПУ'!$A$1:$O$3258,9,0),"")</f>
        <v>Одноставочный</v>
      </c>
      <c r="E464" t="str">
        <f>IF(C464&gt;0,IF(VLOOKUP(A464,'ИПУ и ОКПУ'!$A$1:$O$3258,14,0)="Нет показаний","Нет показаний",""),"")</f>
        <v>Нет показаний</v>
      </c>
      <c r="F464">
        <f>IF(AND(C464&gt;0),SUMIF('ИПУ и ОКПУ'!$A$2:$A$3258,A464,'ИПУ и ОКПУ'!$O$2:$O$3258),"")</f>
        <v>0</v>
      </c>
      <c r="G464">
        <f>VLOOKUP(A464,'Лицевые счета'!$A$2:$K$4570,9,0)</f>
        <v>4</v>
      </c>
      <c r="H464">
        <f>VLOOKUP(A464,'Лицевые счета'!$A$2:$K$4570,10,0)</f>
        <v>71.5</v>
      </c>
      <c r="I464" t="str">
        <f>VLOOKUP(A464,'Лицевые счета'!$A$2:$K$4570,6,0)</f>
        <v>ФЛ</v>
      </c>
      <c r="J464" t="str">
        <f>IF(AND(C464=0,I464="ФЛ"),G464*H464,"")</f>
        <v/>
      </c>
      <c r="K464">
        <f>IF(AND(C464&gt;0,E464="Нет показаний",I464="ФЛ"),G464*H464,"")</f>
        <v>286</v>
      </c>
    </row>
    <row r="465" spans="1:11" x14ac:dyDescent="0.25">
      <c r="A465" s="7">
        <v>822665</v>
      </c>
      <c r="B465" s="7">
        <f>VLOOKUP(A465,'Лицевые счета'!$A$1:$K$4570,2,0)</f>
        <v>821885</v>
      </c>
      <c r="C465">
        <f>COUNTIF('ИПУ и ОКПУ'!$A$2:$A$3258,A465)</f>
        <v>1</v>
      </c>
      <c r="D465" t="str">
        <f>IF(C465&gt;0,VLOOKUP(A465,'ИПУ и ОКПУ'!$A$1:$O$3258,9,0),"")</f>
        <v>Одноставочный</v>
      </c>
      <c r="E465" t="str">
        <f>IF(C465&gt;0,IF(VLOOKUP(A465,'ИПУ и ОКПУ'!$A$1:$O$3258,14,0)="Нет показаний","Нет показаний",""),"")</f>
        <v/>
      </c>
      <c r="F465">
        <f>IF(AND(C465&gt;0),SUMIF('ИПУ и ОКПУ'!$A$2:$A$3258,A465,'ИПУ и ОКПУ'!$O$2:$O$3258),"")</f>
        <v>198</v>
      </c>
      <c r="G465">
        <f>VLOOKUP(A465,'Лицевые счета'!$A$2:$K$4570,9,0)</f>
        <v>4</v>
      </c>
      <c r="H465">
        <f>VLOOKUP(A465,'Лицевые счета'!$A$2:$K$4570,10,0)</f>
        <v>65.3</v>
      </c>
      <c r="I465" t="str">
        <f>VLOOKUP(A465,'Лицевые счета'!$A$2:$K$4570,6,0)</f>
        <v>ФЛ</v>
      </c>
      <c r="J465" t="str">
        <f>IF(AND(C465=0,I465="ФЛ"),G465*H465,"")</f>
        <v/>
      </c>
      <c r="K465" t="str">
        <f>IF(AND(C465&gt;0,E465="Нет показаний",I465="ФЛ"),G465*H465,"")</f>
        <v/>
      </c>
    </row>
    <row r="466" spans="1:11" x14ac:dyDescent="0.25">
      <c r="A466" s="7">
        <v>822674</v>
      </c>
      <c r="B466" s="7">
        <f>VLOOKUP(A466,'Лицевые счета'!$A$1:$K$4570,2,0)</f>
        <v>821885</v>
      </c>
      <c r="C466">
        <f>COUNTIF('ИПУ и ОКПУ'!$A$2:$A$3258,A466)</f>
        <v>1</v>
      </c>
      <c r="D466" t="str">
        <f>IF(C466&gt;0,VLOOKUP(A466,'ИПУ и ОКПУ'!$A$1:$O$3258,9,0),"")</f>
        <v>Одноставочный</v>
      </c>
      <c r="E466" t="str">
        <f>IF(C466&gt;0,IF(VLOOKUP(A466,'ИПУ и ОКПУ'!$A$1:$O$3258,14,0)="Нет показаний","Нет показаний",""),"")</f>
        <v>Нет показаний</v>
      </c>
      <c r="F466">
        <f>IF(AND(C466&gt;0),SUMIF('ИПУ и ОКПУ'!$A$2:$A$3258,A466,'ИПУ и ОКПУ'!$O$2:$O$3258),"")</f>
        <v>0</v>
      </c>
      <c r="G466">
        <f>VLOOKUP(A466,'Лицевые счета'!$A$2:$K$4570,9,0)</f>
        <v>4</v>
      </c>
      <c r="H466">
        <f>VLOOKUP(A466,'Лицевые счета'!$A$2:$K$4570,10,0)</f>
        <v>65.3</v>
      </c>
      <c r="I466" t="str">
        <f>VLOOKUP(A466,'Лицевые счета'!$A$2:$K$4570,6,0)</f>
        <v>ФЛ</v>
      </c>
      <c r="J466" t="str">
        <f>IF(AND(C466=0,I466="ФЛ"),G466*H466,"")</f>
        <v/>
      </c>
      <c r="K466">
        <f>IF(AND(C466&gt;0,E466="Нет показаний",I466="ФЛ"),G466*H466,"")</f>
        <v>261.2</v>
      </c>
    </row>
    <row r="467" spans="1:11" x14ac:dyDescent="0.25">
      <c r="A467" s="7">
        <v>822691</v>
      </c>
      <c r="B467" s="7">
        <f>VLOOKUP(A467,'Лицевые счета'!$A$1:$K$4570,2,0)</f>
        <v>821885</v>
      </c>
      <c r="C467">
        <f>COUNTIF('ИПУ и ОКПУ'!$A$2:$A$3258,A467)</f>
        <v>0</v>
      </c>
      <c r="D467" t="str">
        <f>IF(C467&gt;0,VLOOKUP(A467,'ИПУ и ОКПУ'!$A$1:$O$3258,9,0),"")</f>
        <v/>
      </c>
      <c r="E467" t="str">
        <f>IF(C467&gt;0,IF(VLOOKUP(A467,'ИПУ и ОКПУ'!$A$1:$O$3258,14,0)="Нет показаний","Нет показаний",""),"")</f>
        <v/>
      </c>
      <c r="F467" t="str">
        <f>IF(AND(C467&gt;0),SUMIF('ИПУ и ОКПУ'!$A$2:$A$3258,A467,'ИПУ и ОКПУ'!$O$2:$O$3258),"")</f>
        <v/>
      </c>
      <c r="G467">
        <f>VLOOKUP(A467,'Лицевые счета'!$A$2:$K$4570,9,0)</f>
        <v>4</v>
      </c>
      <c r="H467">
        <f>VLOOKUP(A467,'Лицевые счета'!$A$2:$K$4570,10,0)</f>
        <v>71.5</v>
      </c>
      <c r="I467" t="str">
        <f>VLOOKUP(A467,'Лицевые счета'!$A$2:$K$4570,6,0)</f>
        <v>ФЛ</v>
      </c>
      <c r="J467">
        <f>IF(AND(C467=0,I467="ФЛ"),G467*H467,"")</f>
        <v>286</v>
      </c>
      <c r="K467" t="str">
        <f>IF(AND(C467&gt;0,E467="Нет показаний",I467="ФЛ"),G467*H467,"")</f>
        <v/>
      </c>
    </row>
    <row r="468" spans="1:11" x14ac:dyDescent="0.25">
      <c r="A468" s="7">
        <v>822695</v>
      </c>
      <c r="B468" s="7">
        <f>VLOOKUP(A468,'Лицевые счета'!$A$1:$K$4570,2,0)</f>
        <v>821885</v>
      </c>
      <c r="C468">
        <f>COUNTIF('ИПУ и ОКПУ'!$A$2:$A$3258,A468)</f>
        <v>1</v>
      </c>
      <c r="D468" t="str">
        <f>IF(C468&gt;0,VLOOKUP(A468,'ИПУ и ОКПУ'!$A$1:$O$3258,9,0),"")</f>
        <v>Одноставочный</v>
      </c>
      <c r="E468" t="str">
        <f>IF(C468&gt;0,IF(VLOOKUP(A468,'ИПУ и ОКПУ'!$A$1:$O$3258,14,0)="Нет показаний","Нет показаний",""),"")</f>
        <v/>
      </c>
      <c r="F468">
        <f>IF(AND(C468&gt;0),SUMIF('ИПУ и ОКПУ'!$A$2:$A$3258,A468,'ИПУ и ОКПУ'!$O$2:$O$3258),"")</f>
        <v>230</v>
      </c>
      <c r="G468">
        <f>VLOOKUP(A468,'Лицевые счета'!$A$2:$K$4570,9,0)</f>
        <v>4</v>
      </c>
      <c r="H468">
        <f>VLOOKUP(A468,'Лицевые счета'!$A$2:$K$4570,10,0)</f>
        <v>71.5</v>
      </c>
      <c r="I468" t="str">
        <f>VLOOKUP(A468,'Лицевые счета'!$A$2:$K$4570,6,0)</f>
        <v>ФЛ</v>
      </c>
      <c r="J468" t="str">
        <f>IF(AND(C468=0,I468="ФЛ"),G468*H468,"")</f>
        <v/>
      </c>
      <c r="K468" t="str">
        <f>IF(AND(C468&gt;0,E468="Нет показаний",I468="ФЛ"),G468*H468,"")</f>
        <v/>
      </c>
    </row>
    <row r="469" spans="1:11" x14ac:dyDescent="0.25">
      <c r="A469" s="7">
        <v>822697</v>
      </c>
      <c r="B469" s="7">
        <f>VLOOKUP(A469,'Лицевые счета'!$A$1:$K$4570,2,0)</f>
        <v>821885</v>
      </c>
      <c r="C469">
        <f>COUNTIF('ИПУ и ОКПУ'!$A$2:$A$3258,A469)</f>
        <v>1</v>
      </c>
      <c r="D469" t="str">
        <f>IF(C469&gt;0,VLOOKUP(A469,'ИПУ и ОКПУ'!$A$1:$O$3258,9,0),"")</f>
        <v>Одноставочный</v>
      </c>
      <c r="E469" t="str">
        <f>IF(C469&gt;0,IF(VLOOKUP(A469,'ИПУ и ОКПУ'!$A$1:$O$3258,14,0)="Нет показаний","Нет показаний",""),"")</f>
        <v>Нет показаний</v>
      </c>
      <c r="F469">
        <f>IF(AND(C469&gt;0),SUMIF('ИПУ и ОКПУ'!$A$2:$A$3258,A469,'ИПУ и ОКПУ'!$O$2:$O$3258),"")</f>
        <v>0</v>
      </c>
      <c r="G469">
        <f>VLOOKUP(A469,'Лицевые счета'!$A$2:$K$4570,9,0)</f>
        <v>4</v>
      </c>
      <c r="H469">
        <f>VLOOKUP(A469,'Лицевые счета'!$A$2:$K$4570,10,0)</f>
        <v>65.3</v>
      </c>
      <c r="I469" t="str">
        <f>VLOOKUP(A469,'Лицевые счета'!$A$2:$K$4570,6,0)</f>
        <v>ФЛ</v>
      </c>
      <c r="J469" t="str">
        <f>IF(AND(C469=0,I469="ФЛ"),G469*H469,"")</f>
        <v/>
      </c>
      <c r="K469">
        <f>IF(AND(C469&gt;0,E469="Нет показаний",I469="ФЛ"),G469*H469,"")</f>
        <v>261.2</v>
      </c>
    </row>
    <row r="470" spans="1:11" x14ac:dyDescent="0.25">
      <c r="A470" s="7">
        <v>822707</v>
      </c>
      <c r="B470" s="7">
        <f>VLOOKUP(A470,'Лицевые счета'!$A$1:$K$4570,2,0)</f>
        <v>821885</v>
      </c>
      <c r="C470">
        <f>COUNTIF('ИПУ и ОКПУ'!$A$2:$A$3258,A470)</f>
        <v>1</v>
      </c>
      <c r="D470" t="str">
        <f>IF(C470&gt;0,VLOOKUP(A470,'ИПУ и ОКПУ'!$A$1:$O$3258,9,0),"")</f>
        <v>Одноставочный</v>
      </c>
      <c r="E470" t="str">
        <f>IF(C470&gt;0,IF(VLOOKUP(A470,'ИПУ и ОКПУ'!$A$1:$O$3258,14,0)="Нет показаний","Нет показаний",""),"")</f>
        <v/>
      </c>
      <c r="F470">
        <f>IF(AND(C470&gt;0),SUMIF('ИПУ и ОКПУ'!$A$2:$A$3258,A470,'ИПУ и ОКПУ'!$O$2:$O$3258),"")</f>
        <v>174</v>
      </c>
      <c r="G470">
        <f>VLOOKUP(A470,'Лицевые счета'!$A$2:$K$4570,9,0)</f>
        <v>4</v>
      </c>
      <c r="H470">
        <f>VLOOKUP(A470,'Лицевые счета'!$A$2:$K$4570,10,0)</f>
        <v>55.4</v>
      </c>
      <c r="I470" t="str">
        <f>VLOOKUP(A470,'Лицевые счета'!$A$2:$K$4570,6,0)</f>
        <v>ФЛ</v>
      </c>
      <c r="J470" t="str">
        <f>IF(AND(C470=0,I470="ФЛ"),G470*H470,"")</f>
        <v/>
      </c>
      <c r="K470" t="str">
        <f>IF(AND(C470&gt;0,E470="Нет показаний",I470="ФЛ"),G470*H470,"")</f>
        <v/>
      </c>
    </row>
    <row r="471" spans="1:11" x14ac:dyDescent="0.25">
      <c r="A471" s="7">
        <v>822721</v>
      </c>
      <c r="B471" s="7">
        <f>VLOOKUP(A471,'Лицевые счета'!$A$1:$K$4570,2,0)</f>
        <v>821885</v>
      </c>
      <c r="C471">
        <f>COUNTIF('ИПУ и ОКПУ'!$A$2:$A$3258,A471)</f>
        <v>0</v>
      </c>
      <c r="D471" t="str">
        <f>IF(C471&gt;0,VLOOKUP(A471,'ИПУ и ОКПУ'!$A$1:$O$3258,9,0),"")</f>
        <v/>
      </c>
      <c r="E471" t="str">
        <f>IF(C471&gt;0,IF(VLOOKUP(A471,'ИПУ и ОКПУ'!$A$1:$O$3258,14,0)="Нет показаний","Нет показаний",""),"")</f>
        <v/>
      </c>
      <c r="F471" t="str">
        <f>IF(AND(C471&gt;0),SUMIF('ИПУ и ОКПУ'!$A$2:$A$3258,A471,'ИПУ и ОКПУ'!$O$2:$O$3258),"")</f>
        <v/>
      </c>
      <c r="G471">
        <f>VLOOKUP(A471,'Лицевые счета'!$A$2:$K$4570,9,0)</f>
        <v>4</v>
      </c>
      <c r="H471">
        <f>VLOOKUP(A471,'Лицевые счета'!$A$2:$K$4570,10,0)</f>
        <v>71.5</v>
      </c>
      <c r="I471" t="str">
        <f>VLOOKUP(A471,'Лицевые счета'!$A$2:$K$4570,6,0)</f>
        <v>ФЛ</v>
      </c>
      <c r="J471">
        <f>IF(AND(C471=0,I471="ФЛ"),G471*H471,"")</f>
        <v>286</v>
      </c>
      <c r="K471" t="str">
        <f>IF(AND(C471&gt;0,E471="Нет показаний",I471="ФЛ"),G471*H471,"")</f>
        <v/>
      </c>
    </row>
    <row r="472" spans="1:11" x14ac:dyDescent="0.25">
      <c r="A472" s="7">
        <v>823924</v>
      </c>
      <c r="B472" s="7">
        <f>VLOOKUP(A472,'Лицевые счета'!$A$1:$K$4570,2,0)</f>
        <v>823191</v>
      </c>
      <c r="C472">
        <f>COUNTIF('ИПУ и ОКПУ'!$A$2:$A$3258,A472)</f>
        <v>0</v>
      </c>
      <c r="D472" t="str">
        <f>IF(C472&gt;0,VLOOKUP(A472,'ИПУ и ОКПУ'!$A$1:$O$3258,9,0),"")</f>
        <v/>
      </c>
      <c r="E472" t="str">
        <f>IF(C472&gt;0,IF(VLOOKUP(A472,'ИПУ и ОКПУ'!$A$1:$O$3258,14,0)="Нет показаний","Нет показаний",""),"")</f>
        <v/>
      </c>
      <c r="F472" t="str">
        <f>IF(AND(C472&gt;0),SUMIF('ИПУ и ОКПУ'!$A$2:$A$3258,A472,'ИПУ и ОКПУ'!$O$2:$O$3258),"")</f>
        <v/>
      </c>
      <c r="G472">
        <f>VLOOKUP(A472,'Лицевые счета'!$A$2:$K$4570,9,0)</f>
        <v>4</v>
      </c>
      <c r="H472">
        <f>VLOOKUP(A472,'Лицевые счета'!$A$2:$K$4570,10,0)</f>
        <v>65.3</v>
      </c>
      <c r="I472" t="str">
        <f>VLOOKUP(A472,'Лицевые счета'!$A$2:$K$4570,6,0)</f>
        <v>ФЛ</v>
      </c>
      <c r="J472">
        <f>IF(AND(C472=0,I472="ФЛ"),G472*H472,"")</f>
        <v>261.2</v>
      </c>
      <c r="K472" t="str">
        <f>IF(AND(C472&gt;0,E472="Нет показаний",I472="ФЛ"),G472*H472,"")</f>
        <v/>
      </c>
    </row>
    <row r="473" spans="1:11" x14ac:dyDescent="0.25">
      <c r="A473" s="7">
        <v>824555</v>
      </c>
      <c r="B473" s="7">
        <f>VLOOKUP(A473,'Лицевые счета'!$A$1:$K$4570,2,0)</f>
        <v>821885</v>
      </c>
      <c r="C473">
        <f>COUNTIF('ИПУ и ОКПУ'!$A$2:$A$3258,A473)</f>
        <v>0</v>
      </c>
      <c r="D473" t="str">
        <f>IF(C473&gt;0,VLOOKUP(A473,'ИПУ и ОКПУ'!$A$1:$O$3258,9,0),"")</f>
        <v/>
      </c>
      <c r="E473" t="str">
        <f>IF(C473&gt;0,IF(VLOOKUP(A473,'ИПУ и ОКПУ'!$A$1:$O$3258,14,0)="Нет показаний","Нет показаний",""),"")</f>
        <v/>
      </c>
      <c r="F473" t="str">
        <f>IF(AND(C473&gt;0),SUMIF('ИПУ и ОКПУ'!$A$2:$A$3258,A473,'ИПУ и ОКПУ'!$O$2:$O$3258),"")</f>
        <v/>
      </c>
      <c r="G473">
        <f>VLOOKUP(A473,'Лицевые счета'!$A$2:$K$4570,9,0)</f>
        <v>4</v>
      </c>
      <c r="H473">
        <f>VLOOKUP(A473,'Лицевые счета'!$A$2:$K$4570,10,0)</f>
        <v>71.5</v>
      </c>
      <c r="I473" t="str">
        <f>VLOOKUP(A473,'Лицевые счета'!$A$2:$K$4570,6,0)</f>
        <v>ФЛ</v>
      </c>
      <c r="J473">
        <f>IF(AND(C473=0,I473="ФЛ"),G473*H473,"")</f>
        <v>286</v>
      </c>
      <c r="K473" t="str">
        <f>IF(AND(C473&gt;0,E473="Нет показаний",I473="ФЛ"),G473*H473,"")</f>
        <v/>
      </c>
    </row>
    <row r="474" spans="1:11" x14ac:dyDescent="0.25">
      <c r="A474" s="7">
        <v>829100</v>
      </c>
      <c r="B474" s="7">
        <f>VLOOKUP(A474,'Лицевые счета'!$A$1:$K$4570,2,0)</f>
        <v>501291</v>
      </c>
      <c r="C474">
        <f>COUNTIF('ИПУ и ОКПУ'!$A$2:$A$3258,A474)</f>
        <v>0</v>
      </c>
      <c r="D474" t="str">
        <f>IF(C474&gt;0,VLOOKUP(A474,'ИПУ и ОКПУ'!$A$1:$O$3258,9,0),"")</f>
        <v/>
      </c>
      <c r="E474" t="str">
        <f>IF(C474&gt;0,IF(VLOOKUP(A474,'ИПУ и ОКПУ'!$A$1:$O$3258,14,0)="Нет показаний","Нет показаний",""),"")</f>
        <v/>
      </c>
      <c r="F474" t="str">
        <f>IF(AND(C474&gt;0),SUMIF('ИПУ и ОКПУ'!$A$2:$A$3258,A474,'ИПУ и ОКПУ'!$O$2:$O$3258),"")</f>
        <v/>
      </c>
      <c r="G474">
        <f>VLOOKUP(A474,'Лицевые счета'!$A$2:$K$4570,9,0)</f>
        <v>4</v>
      </c>
      <c r="H474">
        <f>VLOOKUP(A474,'Лицевые счета'!$A$2:$K$4570,10,0)</f>
        <v>35.9</v>
      </c>
      <c r="I474" t="str">
        <f>VLOOKUP(A474,'Лицевые счета'!$A$2:$K$4570,6,0)</f>
        <v>ФЛ</v>
      </c>
      <c r="J474">
        <f>IF(AND(C474=0,I474="ФЛ"),G474*H474,"")</f>
        <v>143.6</v>
      </c>
      <c r="K474" t="str">
        <f>IF(AND(C474&gt;0,E474="Нет показаний",I474="ФЛ"),G474*H474,"")</f>
        <v/>
      </c>
    </row>
    <row r="475" spans="1:11" x14ac:dyDescent="0.25">
      <c r="A475" s="7">
        <v>829102</v>
      </c>
      <c r="B475" s="7">
        <f>VLOOKUP(A475,'Лицевые счета'!$A$1:$K$4570,2,0)</f>
        <v>501291</v>
      </c>
      <c r="C475">
        <f>COUNTIF('ИПУ и ОКПУ'!$A$2:$A$3258,A475)</f>
        <v>0</v>
      </c>
      <c r="D475" t="str">
        <f>IF(C475&gt;0,VLOOKUP(A475,'ИПУ и ОКПУ'!$A$1:$O$3258,9,0),"")</f>
        <v/>
      </c>
      <c r="E475" t="str">
        <f>IF(C475&gt;0,IF(VLOOKUP(A475,'ИПУ и ОКПУ'!$A$1:$O$3258,14,0)="Нет показаний","Нет показаний",""),"")</f>
        <v/>
      </c>
      <c r="F475" t="str">
        <f>IF(AND(C475&gt;0),SUMIF('ИПУ и ОКПУ'!$A$2:$A$3258,A475,'ИПУ и ОКПУ'!$O$2:$O$3258),"")</f>
        <v/>
      </c>
      <c r="G475">
        <f>VLOOKUP(A475,'Лицевые счета'!$A$2:$K$4570,9,0)</f>
        <v>4</v>
      </c>
      <c r="H475">
        <f>VLOOKUP(A475,'Лицевые счета'!$A$2:$K$4570,10,0)</f>
        <v>35.9</v>
      </c>
      <c r="I475" t="str">
        <f>VLOOKUP(A475,'Лицевые счета'!$A$2:$K$4570,6,0)</f>
        <v>ФЛ</v>
      </c>
      <c r="J475">
        <f>IF(AND(C475=0,I475="ФЛ"),G475*H475,"")</f>
        <v>143.6</v>
      </c>
      <c r="K475" t="str">
        <f>IF(AND(C475&gt;0,E475="Нет показаний",I475="ФЛ"),G475*H475,"")</f>
        <v/>
      </c>
    </row>
    <row r="476" spans="1:11" x14ac:dyDescent="0.25">
      <c r="A476" s="7">
        <v>1317626</v>
      </c>
      <c r="B476" s="7">
        <f>VLOOKUP(A476,'Лицевые счета'!$A$1:$K$4570,2,0)</f>
        <v>533799</v>
      </c>
      <c r="C476">
        <f>COUNTIF('ИПУ и ОКПУ'!$A$2:$A$3258,A476)</f>
        <v>0</v>
      </c>
      <c r="D476" t="str">
        <f>IF(C476&gt;0,VLOOKUP(A476,'ИПУ и ОКПУ'!$A$1:$O$3258,9,0),"")</f>
        <v/>
      </c>
      <c r="E476" t="str">
        <f>IF(C476&gt;0,IF(VLOOKUP(A476,'ИПУ и ОКПУ'!$A$1:$O$3258,14,0)="Нет показаний","Нет показаний",""),"")</f>
        <v/>
      </c>
      <c r="F476" t="str">
        <f>IF(AND(C476&gt;0),SUMIF('ИПУ и ОКПУ'!$A$2:$A$3258,A476,'ИПУ и ОКПУ'!$O$2:$O$3258),"")</f>
        <v/>
      </c>
      <c r="G476">
        <f>VLOOKUP(A476,'Лицевые счета'!$A$2:$K$4570,9,0)</f>
        <v>4</v>
      </c>
      <c r="H476">
        <f>VLOOKUP(A476,'Лицевые счета'!$A$2:$K$4570,10,0)</f>
        <v>35.9</v>
      </c>
      <c r="I476" t="str">
        <f>VLOOKUP(A476,'Лицевые счета'!$A$2:$K$4570,6,0)</f>
        <v>ФЛ</v>
      </c>
      <c r="J476">
        <f>IF(AND(C476=0,I476="ФЛ"),G476*H476,"")</f>
        <v>143.6</v>
      </c>
      <c r="K476" t="str">
        <f>IF(AND(C476&gt;0,E476="Нет показаний",I476="ФЛ"),G476*H476,"")</f>
        <v/>
      </c>
    </row>
    <row r="477" spans="1:11" x14ac:dyDescent="0.25">
      <c r="A477" s="7">
        <v>1326737</v>
      </c>
      <c r="B477" s="7">
        <f>VLOOKUP(A477,'Лицевые счета'!$A$1:$K$4570,2,0)</f>
        <v>58360</v>
      </c>
      <c r="C477">
        <f>COUNTIF('ИПУ и ОКПУ'!$A$2:$A$3258,A477)</f>
        <v>1</v>
      </c>
      <c r="D477" t="str">
        <f>IF(C477&gt;0,VLOOKUP(A477,'ИПУ и ОКПУ'!$A$1:$O$3258,9,0),"")</f>
        <v>Одноставочный</v>
      </c>
      <c r="E477" t="str">
        <f>IF(C477&gt;0,IF(VLOOKUP(A477,'ИПУ и ОКПУ'!$A$1:$O$3258,14,0)="Нет показаний","Нет показаний",""),"")</f>
        <v>Нет показаний</v>
      </c>
      <c r="F477">
        <f>IF(AND(C477&gt;0),SUMIF('ИПУ и ОКПУ'!$A$2:$A$3258,A477,'ИПУ и ОКПУ'!$O$2:$O$3258),"")</f>
        <v>0</v>
      </c>
      <c r="G477">
        <f>VLOOKUP(A477,'Лицевые счета'!$A$2:$K$4570,9,0)</f>
        <v>4</v>
      </c>
      <c r="H477">
        <f>VLOOKUP(A477,'Лицевые счета'!$A$2:$K$4570,10,0)</f>
        <v>65.3</v>
      </c>
      <c r="I477" t="str">
        <f>VLOOKUP(A477,'Лицевые счета'!$A$2:$K$4570,6,0)</f>
        <v>ФЛ</v>
      </c>
      <c r="J477" t="str">
        <f>IF(AND(C477=0,I477="ФЛ"),G477*H477,"")</f>
        <v/>
      </c>
      <c r="K477">
        <f>IF(AND(C477&gt;0,E477="Нет показаний",I477="ФЛ"),G477*H477,"")</f>
        <v>261.2</v>
      </c>
    </row>
    <row r="478" spans="1:11" x14ac:dyDescent="0.25">
      <c r="A478" s="7">
        <v>1328354</v>
      </c>
      <c r="B478" s="7">
        <f>VLOOKUP(A478,'Лицевые счета'!$A$1:$K$4570,2,0)</f>
        <v>431517</v>
      </c>
      <c r="C478">
        <f>COUNTIF('ИПУ и ОКПУ'!$A$2:$A$3258,A478)</f>
        <v>0</v>
      </c>
      <c r="D478" t="str">
        <f>IF(C478&gt;0,VLOOKUP(A478,'ИПУ и ОКПУ'!$A$1:$O$3258,9,0),"")</f>
        <v/>
      </c>
      <c r="E478" t="str">
        <f>IF(C478&gt;0,IF(VLOOKUP(A478,'ИПУ и ОКПУ'!$A$1:$O$3258,14,0)="Нет показаний","Нет показаний",""),"")</f>
        <v/>
      </c>
      <c r="F478" t="str">
        <f>IF(AND(C478&gt;0),SUMIF('ИПУ и ОКПУ'!$A$2:$A$3258,A478,'ИПУ и ОКПУ'!$O$2:$O$3258),"")</f>
        <v/>
      </c>
      <c r="G478">
        <f>VLOOKUP(A478,'Лицевые счета'!$A$2:$K$4570,9,0)</f>
        <v>4</v>
      </c>
      <c r="H478">
        <f>VLOOKUP(A478,'Лицевые счета'!$A$2:$K$4570,10,0)</f>
        <v>35.9</v>
      </c>
      <c r="I478" t="str">
        <f>VLOOKUP(A478,'Лицевые счета'!$A$2:$K$4570,6,0)</f>
        <v>ФЛ</v>
      </c>
      <c r="J478">
        <f>IF(AND(C478=0,I478="ФЛ"),G478*H478,"")</f>
        <v>143.6</v>
      </c>
      <c r="K478" t="str">
        <f>IF(AND(C478&gt;0,E478="Нет показаний",I478="ФЛ"),G478*H478,"")</f>
        <v/>
      </c>
    </row>
    <row r="479" spans="1:11" x14ac:dyDescent="0.25">
      <c r="A479" s="7">
        <v>3142</v>
      </c>
      <c r="B479" s="7">
        <f>VLOOKUP(A479,'Лицевые счета'!$A$1:$K$4570,2,0)</f>
        <v>1592</v>
      </c>
      <c r="C479">
        <f>COUNTIF('ИПУ и ОКПУ'!$A$2:$A$3258,A479)</f>
        <v>1</v>
      </c>
      <c r="D479" t="str">
        <f>IF(C479&gt;0,VLOOKUP(A479,'ИПУ и ОКПУ'!$A$1:$O$3258,9,0),"")</f>
        <v>Одноставочный</v>
      </c>
      <c r="E479" t="str">
        <f>IF(C479&gt;0,IF(VLOOKUP(A479,'ИПУ и ОКПУ'!$A$1:$O$3258,14,0)="Нет показаний","Нет показаний",""),"")</f>
        <v/>
      </c>
      <c r="F479">
        <f>IF(AND(C479&gt;0),SUMIF('ИПУ и ОКПУ'!$A$2:$A$3258,A479,'ИПУ и ОКПУ'!$O$2:$O$3258),"")</f>
        <v>124</v>
      </c>
      <c r="G479">
        <f>VLOOKUP(A479,'Лицевые счета'!$A$2:$K$4570,9,0)</f>
        <v>3</v>
      </c>
      <c r="H479">
        <f>VLOOKUP(A479,'Лицевые счета'!$A$2:$K$4570,10,0)</f>
        <v>80.400000000000006</v>
      </c>
      <c r="I479" t="str">
        <f>VLOOKUP(A479,'Лицевые счета'!$A$2:$K$4570,6,0)</f>
        <v>ФЛ</v>
      </c>
      <c r="J479" t="str">
        <f>IF(AND(C479=0,I479="ФЛ"),G479*H479,"")</f>
        <v/>
      </c>
      <c r="K479" t="str">
        <f>IF(AND(C479&gt;0,E479="Нет показаний",I479="ФЛ"),G479*H479,"")</f>
        <v/>
      </c>
    </row>
    <row r="480" spans="1:11" x14ac:dyDescent="0.25">
      <c r="A480" s="7">
        <v>8416</v>
      </c>
      <c r="B480" s="7">
        <f>VLOOKUP(A480,'Лицевые счета'!$A$1:$K$4570,2,0)</f>
        <v>1614</v>
      </c>
      <c r="C480">
        <f>COUNTIF('ИПУ и ОКПУ'!$A$2:$A$3258,A480)</f>
        <v>1</v>
      </c>
      <c r="D480" t="str">
        <f>IF(C480&gt;0,VLOOKUP(A480,'ИПУ и ОКПУ'!$A$1:$O$3258,9,0),"")</f>
        <v>Одноставочный</v>
      </c>
      <c r="E480" t="str">
        <f>IF(C480&gt;0,IF(VLOOKUP(A480,'ИПУ и ОКПУ'!$A$1:$O$3258,14,0)="Нет показаний","Нет показаний",""),"")</f>
        <v/>
      </c>
      <c r="F480">
        <f>IF(AND(C480&gt;0),SUMIF('ИПУ и ОКПУ'!$A$2:$A$3258,A480,'ИПУ и ОКПУ'!$O$2:$O$3258),"")</f>
        <v>-31</v>
      </c>
      <c r="G480">
        <f>VLOOKUP(A480,'Лицевые счета'!$A$2:$K$4570,9,0)</f>
        <v>3</v>
      </c>
      <c r="H480">
        <f>VLOOKUP(A480,'Лицевые счета'!$A$2:$K$4570,10,0)</f>
        <v>80.400000000000006</v>
      </c>
      <c r="I480" t="str">
        <f>VLOOKUP(A480,'Лицевые счета'!$A$2:$K$4570,6,0)</f>
        <v>ФЛ</v>
      </c>
      <c r="J480" t="str">
        <f>IF(AND(C480=0,I480="ФЛ"),G480*H480,"")</f>
        <v/>
      </c>
      <c r="K480" t="str">
        <f>IF(AND(C480&gt;0,E480="Нет показаний",I480="ФЛ"),G480*H480,"")</f>
        <v/>
      </c>
    </row>
    <row r="481" spans="1:11" x14ac:dyDescent="0.25">
      <c r="A481" s="7">
        <v>11618</v>
      </c>
      <c r="B481" s="7">
        <f>VLOOKUP(A481,'Лицевые счета'!$A$1:$K$4570,2,0)</f>
        <v>1595</v>
      </c>
      <c r="C481">
        <f>COUNTIF('ИПУ и ОКПУ'!$A$2:$A$3258,A481)</f>
        <v>1</v>
      </c>
      <c r="D481" t="str">
        <f>IF(C481&gt;0,VLOOKUP(A481,'ИПУ и ОКПУ'!$A$1:$O$3258,9,0),"")</f>
        <v>Одноставочный</v>
      </c>
      <c r="E481" t="str">
        <f>IF(C481&gt;0,IF(VLOOKUP(A481,'ИПУ и ОКПУ'!$A$1:$O$3258,14,0)="Нет показаний","Нет показаний",""),"")</f>
        <v/>
      </c>
      <c r="F481">
        <f>IF(AND(C481&gt;0),SUMIF('ИПУ и ОКПУ'!$A$2:$A$3258,A481,'ИПУ и ОКПУ'!$O$2:$O$3258),"")</f>
        <v>142</v>
      </c>
      <c r="G481">
        <f>VLOOKUP(A481,'Лицевые счета'!$A$2:$K$4570,9,0)</f>
        <v>3</v>
      </c>
      <c r="H481">
        <f>VLOOKUP(A481,'Лицевые счета'!$A$2:$K$4570,10,0)</f>
        <v>87.9</v>
      </c>
      <c r="I481" t="str">
        <f>VLOOKUP(A481,'Лицевые счета'!$A$2:$K$4570,6,0)</f>
        <v>ФЛ</v>
      </c>
      <c r="J481" t="str">
        <f>IF(AND(C481=0,I481="ФЛ"),G481*H481,"")</f>
        <v/>
      </c>
      <c r="K481" t="str">
        <f>IF(AND(C481&gt;0,E481="Нет показаний",I481="ФЛ"),G481*H481,"")</f>
        <v/>
      </c>
    </row>
    <row r="482" spans="1:11" x14ac:dyDescent="0.25">
      <c r="A482" s="7">
        <v>12236</v>
      </c>
      <c r="B482" s="7">
        <f>VLOOKUP(A482,'Лицевые счета'!$A$1:$K$4570,2,0)</f>
        <v>1595</v>
      </c>
      <c r="C482">
        <f>COUNTIF('ИПУ и ОКПУ'!$A$2:$A$3258,A482)</f>
        <v>1</v>
      </c>
      <c r="D482" t="str">
        <f>IF(C482&gt;0,VLOOKUP(A482,'ИПУ и ОКПУ'!$A$1:$O$3258,9,0),"")</f>
        <v>Одноставочный</v>
      </c>
      <c r="E482" t="str">
        <f>IF(C482&gt;0,IF(VLOOKUP(A482,'ИПУ и ОКПУ'!$A$1:$O$3258,14,0)="Нет показаний","Нет показаний",""),"")</f>
        <v/>
      </c>
      <c r="F482">
        <f>IF(AND(C482&gt;0),SUMIF('ИПУ и ОКПУ'!$A$2:$A$3258,A482,'ИПУ и ОКПУ'!$O$2:$O$3258),"")</f>
        <v>633</v>
      </c>
      <c r="G482">
        <f>VLOOKUP(A482,'Лицевые счета'!$A$2:$K$4570,9,0)</f>
        <v>3</v>
      </c>
      <c r="H482">
        <f>VLOOKUP(A482,'Лицевые счета'!$A$2:$K$4570,10,0)</f>
        <v>87.9</v>
      </c>
      <c r="I482" t="str">
        <f>VLOOKUP(A482,'Лицевые счета'!$A$2:$K$4570,6,0)</f>
        <v>ФЛ</v>
      </c>
      <c r="J482" t="str">
        <f>IF(AND(C482=0,I482="ФЛ"),G482*H482,"")</f>
        <v/>
      </c>
      <c r="K482" t="str">
        <f>IF(AND(C482&gt;0,E482="Нет показаний",I482="ФЛ"),G482*H482,"")</f>
        <v/>
      </c>
    </row>
    <row r="483" spans="1:11" x14ac:dyDescent="0.25">
      <c r="A483" s="7">
        <v>17464</v>
      </c>
      <c r="B483" s="7">
        <f>VLOOKUP(A483,'Лицевые счета'!$A$1:$K$4570,2,0)</f>
        <v>1605</v>
      </c>
      <c r="C483">
        <f>COUNTIF('ИПУ и ОКПУ'!$A$2:$A$3258,A483)</f>
        <v>1</v>
      </c>
      <c r="D483" t="str">
        <f>IF(C483&gt;0,VLOOKUP(A483,'ИПУ и ОКПУ'!$A$1:$O$3258,9,0),"")</f>
        <v>Одноставочный</v>
      </c>
      <c r="E483" t="str">
        <f>IF(C483&gt;0,IF(VLOOKUP(A483,'ИПУ и ОКПУ'!$A$1:$O$3258,14,0)="Нет показаний","Нет показаний",""),"")</f>
        <v/>
      </c>
      <c r="F483">
        <f>IF(AND(C483&gt;0),SUMIF('ИПУ и ОКПУ'!$A$2:$A$3258,A483,'ИПУ и ОКПУ'!$O$2:$O$3258),"")</f>
        <v>183</v>
      </c>
      <c r="G483">
        <f>VLOOKUP(A483,'Лицевые счета'!$A$2:$K$4570,9,0)</f>
        <v>3</v>
      </c>
      <c r="H483">
        <f>VLOOKUP(A483,'Лицевые счета'!$A$2:$K$4570,10,0)</f>
        <v>80.400000000000006</v>
      </c>
      <c r="I483" t="str">
        <f>VLOOKUP(A483,'Лицевые счета'!$A$2:$K$4570,6,0)</f>
        <v>ФЛ</v>
      </c>
      <c r="J483" t="str">
        <f>IF(AND(C483=0,I483="ФЛ"),G483*H483,"")</f>
        <v/>
      </c>
      <c r="K483" t="str">
        <f>IF(AND(C483&gt;0,E483="Нет показаний",I483="ФЛ"),G483*H483,"")</f>
        <v/>
      </c>
    </row>
    <row r="484" spans="1:11" x14ac:dyDescent="0.25">
      <c r="A484" s="7">
        <v>21118</v>
      </c>
      <c r="B484" s="7">
        <f>VLOOKUP(A484,'Лицевые счета'!$A$1:$K$4570,2,0)</f>
        <v>1614</v>
      </c>
      <c r="C484">
        <f>COUNTIF('ИПУ и ОКПУ'!$A$2:$A$3258,A484)</f>
        <v>1</v>
      </c>
      <c r="D484" t="str">
        <f>IF(C484&gt;0,VLOOKUP(A484,'ИПУ и ОКПУ'!$A$1:$O$3258,9,0),"")</f>
        <v>Одноставочный</v>
      </c>
      <c r="E484" t="str">
        <f>IF(C484&gt;0,IF(VLOOKUP(A484,'ИПУ и ОКПУ'!$A$1:$O$3258,14,0)="Нет показаний","Нет показаний",""),"")</f>
        <v>Нет показаний</v>
      </c>
      <c r="F484">
        <f>IF(AND(C484&gt;0),SUMIF('ИПУ и ОКПУ'!$A$2:$A$3258,A484,'ИПУ и ОКПУ'!$O$2:$O$3258),"")</f>
        <v>0</v>
      </c>
      <c r="G484">
        <f>VLOOKUP(A484,'Лицевые счета'!$A$2:$K$4570,9,0)</f>
        <v>3</v>
      </c>
      <c r="H484">
        <f>VLOOKUP(A484,'Лицевые счета'!$A$2:$K$4570,10,0)</f>
        <v>87.9</v>
      </c>
      <c r="I484" t="str">
        <f>VLOOKUP(A484,'Лицевые счета'!$A$2:$K$4570,6,0)</f>
        <v>ФЛ</v>
      </c>
      <c r="J484" t="str">
        <f>IF(AND(C484=0,I484="ФЛ"),G484*H484,"")</f>
        <v/>
      </c>
      <c r="K484">
        <f>IF(AND(C484&gt;0,E484="Нет показаний",I484="ФЛ"),G484*H484,"")</f>
        <v>263.70000000000005</v>
      </c>
    </row>
    <row r="485" spans="1:11" x14ac:dyDescent="0.25">
      <c r="A485" s="7">
        <v>21348</v>
      </c>
      <c r="B485" s="7">
        <f>VLOOKUP(A485,'Лицевые счета'!$A$1:$K$4570,2,0)</f>
        <v>1614</v>
      </c>
      <c r="C485">
        <f>COUNTIF('ИПУ и ОКПУ'!$A$2:$A$3258,A485)</f>
        <v>1</v>
      </c>
      <c r="D485" t="str">
        <f>IF(C485&gt;0,VLOOKUP(A485,'ИПУ и ОКПУ'!$A$1:$O$3258,9,0),"")</f>
        <v>Одноставочный</v>
      </c>
      <c r="E485" t="str">
        <f>IF(C485&gt;0,IF(VLOOKUP(A485,'ИПУ и ОКПУ'!$A$1:$O$3258,14,0)="Нет показаний","Нет показаний",""),"")</f>
        <v>Нет показаний</v>
      </c>
      <c r="F485">
        <f>IF(AND(C485&gt;0),SUMIF('ИПУ и ОКПУ'!$A$2:$A$3258,A485,'ИПУ и ОКПУ'!$O$2:$O$3258),"")</f>
        <v>0</v>
      </c>
      <c r="G485">
        <f>VLOOKUP(A485,'Лицевые счета'!$A$2:$K$4570,9,0)</f>
        <v>3</v>
      </c>
      <c r="H485">
        <f>VLOOKUP(A485,'Лицевые счета'!$A$2:$K$4570,10,0)</f>
        <v>87.9</v>
      </c>
      <c r="I485" t="str">
        <f>VLOOKUP(A485,'Лицевые счета'!$A$2:$K$4570,6,0)</f>
        <v>ФЛ</v>
      </c>
      <c r="J485" t="str">
        <f>IF(AND(C485=0,I485="ФЛ"),G485*H485,"")</f>
        <v/>
      </c>
      <c r="K485">
        <f>IF(AND(C485&gt;0,E485="Нет показаний",I485="ФЛ"),G485*H485,"")</f>
        <v>263.70000000000005</v>
      </c>
    </row>
    <row r="486" spans="1:11" x14ac:dyDescent="0.25">
      <c r="A486" s="7">
        <v>22260</v>
      </c>
      <c r="B486" s="7">
        <f>VLOOKUP(A486,'Лицевые счета'!$A$1:$K$4570,2,0)</f>
        <v>1592</v>
      </c>
      <c r="C486">
        <f>COUNTIF('ИПУ и ОКПУ'!$A$2:$A$3258,A486)</f>
        <v>1</v>
      </c>
      <c r="D486" t="str">
        <f>IF(C486&gt;0,VLOOKUP(A486,'ИПУ и ОКПУ'!$A$1:$O$3258,9,0),"")</f>
        <v>Одноставочный</v>
      </c>
      <c r="E486" t="str">
        <f>IF(C486&gt;0,IF(VLOOKUP(A486,'ИПУ и ОКПУ'!$A$1:$O$3258,14,0)="Нет показаний","Нет показаний",""),"")</f>
        <v/>
      </c>
      <c r="F486">
        <f>IF(AND(C486&gt;0),SUMIF('ИПУ и ОКПУ'!$A$2:$A$3258,A486,'ИПУ и ОКПУ'!$O$2:$O$3258),"")</f>
        <v>354</v>
      </c>
      <c r="G486">
        <f>VLOOKUP(A486,'Лицевые счета'!$A$2:$K$4570,9,0)</f>
        <v>3</v>
      </c>
      <c r="H486">
        <f>VLOOKUP(A486,'Лицевые счета'!$A$2:$K$4570,10,0)</f>
        <v>80.400000000000006</v>
      </c>
      <c r="I486" t="str">
        <f>VLOOKUP(A486,'Лицевые счета'!$A$2:$K$4570,6,0)</f>
        <v>ФЛ</v>
      </c>
      <c r="J486" t="str">
        <f>IF(AND(C486=0,I486="ФЛ"),G486*H486,"")</f>
        <v/>
      </c>
      <c r="K486" t="str">
        <f>IF(AND(C486&gt;0,E486="Нет показаний",I486="ФЛ"),G486*H486,"")</f>
        <v/>
      </c>
    </row>
    <row r="487" spans="1:11" x14ac:dyDescent="0.25">
      <c r="A487" s="7">
        <v>25807</v>
      </c>
      <c r="B487" s="7">
        <f>VLOOKUP(A487,'Лицевые счета'!$A$1:$K$4570,2,0)</f>
        <v>1596</v>
      </c>
      <c r="C487">
        <f>COUNTIF('ИПУ и ОКПУ'!$A$2:$A$3258,A487)</f>
        <v>1</v>
      </c>
      <c r="D487" t="str">
        <f>IF(C487&gt;0,VLOOKUP(A487,'ИПУ и ОКПУ'!$A$1:$O$3258,9,0),"")</f>
        <v>Одноставочный</v>
      </c>
      <c r="E487" t="str">
        <f>IF(C487&gt;0,IF(VLOOKUP(A487,'ИПУ и ОКПУ'!$A$1:$O$3258,14,0)="Нет показаний","Нет показаний",""),"")</f>
        <v/>
      </c>
      <c r="F487">
        <f>IF(AND(C487&gt;0),SUMIF('ИПУ и ОКПУ'!$A$2:$A$3258,A487,'ИПУ и ОКПУ'!$O$2:$O$3258),"")</f>
        <v>11</v>
      </c>
      <c r="G487">
        <f>VLOOKUP(A487,'Лицевые счета'!$A$2:$K$4570,9,0)</f>
        <v>3</v>
      </c>
      <c r="H487">
        <f>VLOOKUP(A487,'Лицевые счета'!$A$2:$K$4570,10,0)</f>
        <v>87.9</v>
      </c>
      <c r="I487" t="str">
        <f>VLOOKUP(A487,'Лицевые счета'!$A$2:$K$4570,6,0)</f>
        <v>ФЛ</v>
      </c>
      <c r="J487" t="str">
        <f>IF(AND(C487=0,I487="ФЛ"),G487*H487,"")</f>
        <v/>
      </c>
      <c r="K487" t="str">
        <f>IF(AND(C487&gt;0,E487="Нет показаний",I487="ФЛ"),G487*H487,"")</f>
        <v/>
      </c>
    </row>
    <row r="488" spans="1:11" x14ac:dyDescent="0.25">
      <c r="A488" s="7">
        <v>28461</v>
      </c>
      <c r="B488" s="7">
        <f>VLOOKUP(A488,'Лицевые счета'!$A$1:$K$4570,2,0)</f>
        <v>1610</v>
      </c>
      <c r="C488">
        <f>COUNTIF('ИПУ и ОКПУ'!$A$2:$A$3258,A488)</f>
        <v>1</v>
      </c>
      <c r="D488" t="str">
        <f>IF(C488&gt;0,VLOOKUP(A488,'ИПУ и ОКПУ'!$A$1:$O$3258,9,0),"")</f>
        <v>Одноставочный</v>
      </c>
      <c r="E488" t="str">
        <f>IF(C488&gt;0,IF(VLOOKUP(A488,'ИПУ и ОКПУ'!$A$1:$O$3258,14,0)="Нет показаний","Нет показаний",""),"")</f>
        <v/>
      </c>
      <c r="F488">
        <f>IF(AND(C488&gt;0),SUMIF('ИПУ и ОКПУ'!$A$2:$A$3258,A488,'ИПУ и ОКПУ'!$O$2:$O$3258),"")</f>
        <v>561</v>
      </c>
      <c r="G488">
        <f>VLOOKUP(A488,'Лицевые счета'!$A$2:$K$4570,9,0)</f>
        <v>3</v>
      </c>
      <c r="H488">
        <f>VLOOKUP(A488,'Лицевые счета'!$A$2:$K$4570,10,0)</f>
        <v>87.9</v>
      </c>
      <c r="I488" t="str">
        <f>VLOOKUP(A488,'Лицевые счета'!$A$2:$K$4570,6,0)</f>
        <v>ФЛ</v>
      </c>
      <c r="J488" t="str">
        <f>IF(AND(C488=0,I488="ФЛ"),G488*H488,"")</f>
        <v/>
      </c>
      <c r="K488" t="str">
        <f>IF(AND(C488&gt;0,E488="Нет показаний",I488="ФЛ"),G488*H488,"")</f>
        <v/>
      </c>
    </row>
    <row r="489" spans="1:11" x14ac:dyDescent="0.25">
      <c r="A489" s="7">
        <v>28517</v>
      </c>
      <c r="B489" s="7">
        <f>VLOOKUP(A489,'Лицевые счета'!$A$1:$K$4570,2,0)</f>
        <v>1610</v>
      </c>
      <c r="C489">
        <f>COUNTIF('ИПУ и ОКПУ'!$A$2:$A$3258,A489)</f>
        <v>1</v>
      </c>
      <c r="D489" t="str">
        <f>IF(C489&gt;0,VLOOKUP(A489,'ИПУ и ОКПУ'!$A$1:$O$3258,9,0),"")</f>
        <v>Одноставочный</v>
      </c>
      <c r="E489" t="str">
        <f>IF(C489&gt;0,IF(VLOOKUP(A489,'ИПУ и ОКПУ'!$A$1:$O$3258,14,0)="Нет показаний","Нет показаний",""),"")</f>
        <v/>
      </c>
      <c r="F489">
        <f>IF(AND(C489&gt;0),SUMIF('ИПУ и ОКПУ'!$A$2:$A$3258,A489,'ИПУ и ОКПУ'!$O$2:$O$3258),"")</f>
        <v>-9</v>
      </c>
      <c r="G489">
        <f>VLOOKUP(A489,'Лицевые счета'!$A$2:$K$4570,9,0)</f>
        <v>3</v>
      </c>
      <c r="H489">
        <f>VLOOKUP(A489,'Лицевые счета'!$A$2:$K$4570,10,0)</f>
        <v>80.400000000000006</v>
      </c>
      <c r="I489" t="str">
        <f>VLOOKUP(A489,'Лицевые счета'!$A$2:$K$4570,6,0)</f>
        <v>ФЛ</v>
      </c>
      <c r="J489" t="str">
        <f>IF(AND(C489=0,I489="ФЛ"),G489*H489,"")</f>
        <v/>
      </c>
      <c r="K489" t="str">
        <f>IF(AND(C489&gt;0,E489="Нет показаний",I489="ФЛ"),G489*H489,"")</f>
        <v/>
      </c>
    </row>
    <row r="490" spans="1:11" x14ac:dyDescent="0.25">
      <c r="A490" s="7">
        <v>29991</v>
      </c>
      <c r="B490" s="7">
        <f>VLOOKUP(A490,'Лицевые счета'!$A$1:$K$4570,2,0)</f>
        <v>1595</v>
      </c>
      <c r="C490">
        <f>COUNTIF('ИПУ и ОКПУ'!$A$2:$A$3258,A490)</f>
        <v>1</v>
      </c>
      <c r="D490" t="str">
        <f>IF(C490&gt;0,VLOOKUP(A490,'ИПУ и ОКПУ'!$A$1:$O$3258,9,0),"")</f>
        <v>Одноставочный</v>
      </c>
      <c r="E490" t="str">
        <f>IF(C490&gt;0,IF(VLOOKUP(A490,'ИПУ и ОКПУ'!$A$1:$O$3258,14,0)="Нет показаний","Нет показаний",""),"")</f>
        <v/>
      </c>
      <c r="F490">
        <f>IF(AND(C490&gt;0),SUMIF('ИПУ и ОКПУ'!$A$2:$A$3258,A490,'ИПУ и ОКПУ'!$O$2:$O$3258),"")</f>
        <v>346</v>
      </c>
      <c r="G490">
        <f>VLOOKUP(A490,'Лицевые счета'!$A$2:$K$4570,9,0)</f>
        <v>3</v>
      </c>
      <c r="H490">
        <f>VLOOKUP(A490,'Лицевые счета'!$A$2:$K$4570,10,0)</f>
        <v>87.9</v>
      </c>
      <c r="I490" t="str">
        <f>VLOOKUP(A490,'Лицевые счета'!$A$2:$K$4570,6,0)</f>
        <v>ФЛ</v>
      </c>
      <c r="J490" t="str">
        <f>IF(AND(C490=0,I490="ФЛ"),G490*H490,"")</f>
        <v/>
      </c>
      <c r="K490" t="str">
        <f>IF(AND(C490&gt;0,E490="Нет показаний",I490="ФЛ"),G490*H490,"")</f>
        <v/>
      </c>
    </row>
    <row r="491" spans="1:11" x14ac:dyDescent="0.25">
      <c r="A491" s="7">
        <v>32140</v>
      </c>
      <c r="B491" s="7">
        <f>VLOOKUP(A491,'Лицевые счета'!$A$1:$K$4570,2,0)</f>
        <v>1594</v>
      </c>
      <c r="C491">
        <f>COUNTIF('ИПУ и ОКПУ'!$A$2:$A$3258,A491)</f>
        <v>1</v>
      </c>
      <c r="D491" t="str">
        <f>IF(C491&gt;0,VLOOKUP(A491,'ИПУ и ОКПУ'!$A$1:$O$3258,9,0),"")</f>
        <v>Одноставочный</v>
      </c>
      <c r="E491" t="str">
        <f>IF(C491&gt;0,IF(VLOOKUP(A491,'ИПУ и ОКПУ'!$A$1:$O$3258,14,0)="Нет показаний","Нет показаний",""),"")</f>
        <v/>
      </c>
      <c r="F491">
        <f>IF(AND(C491&gt;0),SUMIF('ИПУ и ОКПУ'!$A$2:$A$3258,A491,'ИПУ и ОКПУ'!$O$2:$O$3258),"")</f>
        <v>115</v>
      </c>
      <c r="G491">
        <f>VLOOKUP(A491,'Лицевые счета'!$A$2:$K$4570,9,0)</f>
        <v>3</v>
      </c>
      <c r="H491">
        <f>VLOOKUP(A491,'Лицевые счета'!$A$2:$K$4570,10,0)</f>
        <v>87.9</v>
      </c>
      <c r="I491" t="str">
        <f>VLOOKUP(A491,'Лицевые счета'!$A$2:$K$4570,6,0)</f>
        <v>ФЛ</v>
      </c>
      <c r="J491" t="str">
        <f>IF(AND(C491=0,I491="ФЛ"),G491*H491,"")</f>
        <v/>
      </c>
      <c r="K491" t="str">
        <f>IF(AND(C491&gt;0,E491="Нет показаний",I491="ФЛ"),G491*H491,"")</f>
        <v/>
      </c>
    </row>
    <row r="492" spans="1:11" x14ac:dyDescent="0.25">
      <c r="A492" s="7">
        <v>33521</v>
      </c>
      <c r="B492" s="7">
        <f>VLOOKUP(A492,'Лицевые счета'!$A$1:$K$4570,2,0)</f>
        <v>1591</v>
      </c>
      <c r="C492">
        <f>COUNTIF('ИПУ и ОКПУ'!$A$2:$A$3258,A492)</f>
        <v>1</v>
      </c>
      <c r="D492" t="str">
        <f>IF(C492&gt;0,VLOOKUP(A492,'ИПУ и ОКПУ'!$A$1:$O$3258,9,0),"")</f>
        <v>Одноставочный</v>
      </c>
      <c r="E492" t="str">
        <f>IF(C492&gt;0,IF(VLOOKUP(A492,'ИПУ и ОКПУ'!$A$1:$O$3258,14,0)="Нет показаний","Нет показаний",""),"")</f>
        <v/>
      </c>
      <c r="F492">
        <f>IF(AND(C492&gt;0),SUMIF('ИПУ и ОКПУ'!$A$2:$A$3258,A492,'ИПУ и ОКПУ'!$O$2:$O$3258),"")</f>
        <v>0</v>
      </c>
      <c r="G492">
        <f>VLOOKUP(A492,'Лицевые счета'!$A$2:$K$4570,9,0)</f>
        <v>3</v>
      </c>
      <c r="H492">
        <f>VLOOKUP(A492,'Лицевые счета'!$A$2:$K$4570,10,0)</f>
        <v>80.400000000000006</v>
      </c>
      <c r="I492" t="str">
        <f>VLOOKUP(A492,'Лицевые счета'!$A$2:$K$4570,6,0)</f>
        <v>ФЛ</v>
      </c>
      <c r="J492" t="str">
        <f>IF(AND(C492=0,I492="ФЛ"),G492*H492,"")</f>
        <v/>
      </c>
      <c r="K492" t="str">
        <f>IF(AND(C492&gt;0,E492="Нет показаний",I492="ФЛ"),G492*H492,"")</f>
        <v/>
      </c>
    </row>
    <row r="493" spans="1:11" x14ac:dyDescent="0.25">
      <c r="A493" s="7">
        <v>37582</v>
      </c>
      <c r="B493" s="7">
        <f>VLOOKUP(A493,'Лицевые счета'!$A$1:$K$4570,2,0)</f>
        <v>1593</v>
      </c>
      <c r="C493">
        <f>COUNTIF('ИПУ и ОКПУ'!$A$2:$A$3258,A493)</f>
        <v>1</v>
      </c>
      <c r="D493" t="str">
        <f>IF(C493&gt;0,VLOOKUP(A493,'ИПУ и ОКПУ'!$A$1:$O$3258,9,0),"")</f>
        <v>Одноставочный</v>
      </c>
      <c r="E493" t="str">
        <f>IF(C493&gt;0,IF(VLOOKUP(A493,'ИПУ и ОКПУ'!$A$1:$O$3258,14,0)="Нет показаний","Нет показаний",""),"")</f>
        <v/>
      </c>
      <c r="F493">
        <f>IF(AND(C493&gt;0),SUMIF('ИПУ и ОКПУ'!$A$2:$A$3258,A493,'ИПУ и ОКПУ'!$O$2:$O$3258),"")</f>
        <v>619</v>
      </c>
      <c r="G493">
        <f>VLOOKUP(A493,'Лицевые счета'!$A$2:$K$4570,9,0)</f>
        <v>3</v>
      </c>
      <c r="H493">
        <f>VLOOKUP(A493,'Лицевые счета'!$A$2:$K$4570,10,0)</f>
        <v>80.400000000000006</v>
      </c>
      <c r="I493" t="str">
        <f>VLOOKUP(A493,'Лицевые счета'!$A$2:$K$4570,6,0)</f>
        <v>ФЛ</v>
      </c>
      <c r="J493" t="str">
        <f>IF(AND(C493=0,I493="ФЛ"),G493*H493,"")</f>
        <v/>
      </c>
      <c r="K493" t="str">
        <f>IF(AND(C493&gt;0,E493="Нет показаний",I493="ФЛ"),G493*H493,"")</f>
        <v/>
      </c>
    </row>
    <row r="494" spans="1:11" x14ac:dyDescent="0.25">
      <c r="A494" s="7">
        <v>38602</v>
      </c>
      <c r="B494" s="7">
        <f>VLOOKUP(A494,'Лицевые счета'!$A$1:$K$4570,2,0)</f>
        <v>1601</v>
      </c>
      <c r="C494">
        <f>COUNTIF('ИПУ и ОКПУ'!$A$2:$A$3258,A494)</f>
        <v>1</v>
      </c>
      <c r="D494" t="str">
        <f>IF(C494&gt;0,VLOOKUP(A494,'ИПУ и ОКПУ'!$A$1:$O$3258,9,0),"")</f>
        <v>Одноставочный</v>
      </c>
      <c r="E494" t="str">
        <f>IF(C494&gt;0,IF(VLOOKUP(A494,'ИПУ и ОКПУ'!$A$1:$O$3258,14,0)="Нет показаний","Нет показаний",""),"")</f>
        <v/>
      </c>
      <c r="F494">
        <f>IF(AND(C494&gt;0),SUMIF('ИПУ и ОКПУ'!$A$2:$A$3258,A494,'ИПУ и ОКПУ'!$O$2:$O$3258),"")</f>
        <v>222</v>
      </c>
      <c r="G494">
        <f>VLOOKUP(A494,'Лицевые счета'!$A$2:$K$4570,9,0)</f>
        <v>3</v>
      </c>
      <c r="H494">
        <f>VLOOKUP(A494,'Лицевые счета'!$A$2:$K$4570,10,0)</f>
        <v>80.400000000000006</v>
      </c>
      <c r="I494" t="str">
        <f>VLOOKUP(A494,'Лицевые счета'!$A$2:$K$4570,6,0)</f>
        <v>ФЛ</v>
      </c>
      <c r="J494" t="str">
        <f>IF(AND(C494=0,I494="ФЛ"),G494*H494,"")</f>
        <v/>
      </c>
      <c r="K494" t="str">
        <f>IF(AND(C494&gt;0,E494="Нет показаний",I494="ФЛ"),G494*H494,"")</f>
        <v/>
      </c>
    </row>
    <row r="495" spans="1:11" x14ac:dyDescent="0.25">
      <c r="A495" s="7">
        <v>41389</v>
      </c>
      <c r="B495" s="7">
        <f>VLOOKUP(A495,'Лицевые счета'!$A$1:$K$4570,2,0)</f>
        <v>1595</v>
      </c>
      <c r="C495">
        <f>COUNTIF('ИПУ и ОКПУ'!$A$2:$A$3258,A495)</f>
        <v>1</v>
      </c>
      <c r="D495" t="str">
        <f>IF(C495&gt;0,VLOOKUP(A495,'ИПУ и ОКПУ'!$A$1:$O$3258,9,0),"")</f>
        <v>Одноставочный</v>
      </c>
      <c r="E495" t="str">
        <f>IF(C495&gt;0,IF(VLOOKUP(A495,'ИПУ и ОКПУ'!$A$1:$O$3258,14,0)="Нет показаний","Нет показаний",""),"")</f>
        <v>Нет показаний</v>
      </c>
      <c r="F495">
        <f>IF(AND(C495&gt;0),SUMIF('ИПУ и ОКПУ'!$A$2:$A$3258,A495,'ИПУ и ОКПУ'!$O$2:$O$3258),"")</f>
        <v>0</v>
      </c>
      <c r="G495">
        <f>VLOOKUP(A495,'Лицевые счета'!$A$2:$K$4570,9,0)</f>
        <v>3</v>
      </c>
      <c r="H495">
        <f>VLOOKUP(A495,'Лицевые счета'!$A$2:$K$4570,10,0)</f>
        <v>80.400000000000006</v>
      </c>
      <c r="I495" t="str">
        <f>VLOOKUP(A495,'Лицевые счета'!$A$2:$K$4570,6,0)</f>
        <v>ФЛ</v>
      </c>
      <c r="J495" t="str">
        <f>IF(AND(C495=0,I495="ФЛ"),G495*H495,"")</f>
        <v/>
      </c>
      <c r="K495">
        <f>IF(AND(C495&gt;0,E495="Нет показаний",I495="ФЛ"),G495*H495,"")</f>
        <v>241.20000000000002</v>
      </c>
    </row>
    <row r="496" spans="1:11" x14ac:dyDescent="0.25">
      <c r="A496" s="7">
        <v>55288</v>
      </c>
      <c r="B496" s="7">
        <f>VLOOKUP(A496,'Лицевые счета'!$A$1:$K$4570,2,0)</f>
        <v>1591</v>
      </c>
      <c r="C496">
        <f>COUNTIF('ИПУ и ОКПУ'!$A$2:$A$3258,A496)</f>
        <v>1</v>
      </c>
      <c r="D496" t="str">
        <f>IF(C496&gt;0,VLOOKUP(A496,'ИПУ и ОКПУ'!$A$1:$O$3258,9,0),"")</f>
        <v>Одноставочный</v>
      </c>
      <c r="E496" t="str">
        <f>IF(C496&gt;0,IF(VLOOKUP(A496,'ИПУ и ОКПУ'!$A$1:$O$3258,14,0)="Нет показаний","Нет показаний",""),"")</f>
        <v/>
      </c>
      <c r="F496">
        <f>IF(AND(C496&gt;0),SUMIF('ИПУ и ОКПУ'!$A$2:$A$3258,A496,'ИПУ и ОКПУ'!$O$2:$O$3258),"")</f>
        <v>109</v>
      </c>
      <c r="G496">
        <f>VLOOKUP(A496,'Лицевые счета'!$A$2:$K$4570,9,0)</f>
        <v>3</v>
      </c>
      <c r="H496">
        <f>VLOOKUP(A496,'Лицевые счета'!$A$2:$K$4570,10,0)</f>
        <v>80.400000000000006</v>
      </c>
      <c r="I496" t="str">
        <f>VLOOKUP(A496,'Лицевые счета'!$A$2:$K$4570,6,0)</f>
        <v>ФЛ</v>
      </c>
      <c r="J496" t="str">
        <f>IF(AND(C496=0,I496="ФЛ"),G496*H496,"")</f>
        <v/>
      </c>
      <c r="K496" t="str">
        <f>IF(AND(C496&gt;0,E496="Нет показаний",I496="ФЛ"),G496*H496,"")</f>
        <v/>
      </c>
    </row>
    <row r="497" spans="1:11" x14ac:dyDescent="0.25">
      <c r="A497" s="7">
        <v>55337</v>
      </c>
      <c r="B497" s="7">
        <f>VLOOKUP(A497,'Лицевые счета'!$A$1:$K$4570,2,0)</f>
        <v>1600</v>
      </c>
      <c r="C497">
        <f>COUNTIF('ИПУ и ОКПУ'!$A$2:$A$3258,A497)</f>
        <v>1</v>
      </c>
      <c r="D497" t="str">
        <f>IF(C497&gt;0,VLOOKUP(A497,'ИПУ и ОКПУ'!$A$1:$O$3258,9,0),"")</f>
        <v>Одноставочный</v>
      </c>
      <c r="E497" t="str">
        <f>IF(C497&gt;0,IF(VLOOKUP(A497,'ИПУ и ОКПУ'!$A$1:$O$3258,14,0)="Нет показаний","Нет показаний",""),"")</f>
        <v>Нет показаний</v>
      </c>
      <c r="F497">
        <f>IF(AND(C497&gt;0),SUMIF('ИПУ и ОКПУ'!$A$2:$A$3258,A497,'ИПУ и ОКПУ'!$O$2:$O$3258),"")</f>
        <v>0</v>
      </c>
      <c r="G497">
        <f>VLOOKUP(A497,'Лицевые счета'!$A$2:$K$4570,9,0)</f>
        <v>3</v>
      </c>
      <c r="H497">
        <f>VLOOKUP(A497,'Лицевые счета'!$A$2:$K$4570,10,0)</f>
        <v>68.2</v>
      </c>
      <c r="I497" t="str">
        <f>VLOOKUP(A497,'Лицевые счета'!$A$2:$K$4570,6,0)</f>
        <v>ФЛ</v>
      </c>
      <c r="J497" t="str">
        <f>IF(AND(C497=0,I497="ФЛ"),G497*H497,"")</f>
        <v/>
      </c>
      <c r="K497">
        <f>IF(AND(C497&gt;0,E497="Нет показаний",I497="ФЛ"),G497*H497,"")</f>
        <v>204.60000000000002</v>
      </c>
    </row>
    <row r="498" spans="1:11" x14ac:dyDescent="0.25">
      <c r="A498" s="7">
        <v>63866</v>
      </c>
      <c r="B498" s="7">
        <f>VLOOKUP(A498,'Лицевые счета'!$A$1:$K$4570,2,0)</f>
        <v>58321</v>
      </c>
      <c r="C498">
        <f>COUNTIF('ИПУ и ОКПУ'!$A$2:$A$3258,A498)</f>
        <v>1</v>
      </c>
      <c r="D498" t="str">
        <f>IF(C498&gt;0,VLOOKUP(A498,'ИПУ и ОКПУ'!$A$1:$O$3258,9,0),"")</f>
        <v>Одноставочный</v>
      </c>
      <c r="E498" t="str">
        <f>IF(C498&gt;0,IF(VLOOKUP(A498,'ИПУ и ОКПУ'!$A$1:$O$3258,14,0)="Нет показаний","Нет показаний",""),"")</f>
        <v/>
      </c>
      <c r="F498">
        <f>IF(AND(C498&gt;0),SUMIF('ИПУ и ОКПУ'!$A$2:$A$3258,A498,'ИПУ и ОКПУ'!$O$2:$O$3258),"")</f>
        <v>1312</v>
      </c>
      <c r="G498">
        <f>VLOOKUP(A498,'Лицевые счета'!$A$2:$K$4570,9,0)</f>
        <v>3</v>
      </c>
      <c r="H498">
        <f>VLOOKUP(A498,'Лицевые счета'!$A$2:$K$4570,10,0)</f>
        <v>64.5</v>
      </c>
      <c r="I498" t="str">
        <f>VLOOKUP(A498,'Лицевые счета'!$A$2:$K$4570,6,0)</f>
        <v>ФЛ</v>
      </c>
      <c r="J498" t="str">
        <f>IF(AND(C498=0,I498="ФЛ"),G498*H498,"")</f>
        <v/>
      </c>
      <c r="K498" t="str">
        <f>IF(AND(C498&gt;0,E498="Нет показаний",I498="ФЛ"),G498*H498,"")</f>
        <v/>
      </c>
    </row>
    <row r="499" spans="1:11" x14ac:dyDescent="0.25">
      <c r="A499" s="7">
        <v>64175</v>
      </c>
      <c r="B499" s="7">
        <f>VLOOKUP(A499,'Лицевые счета'!$A$1:$K$4570,2,0)</f>
        <v>58314</v>
      </c>
      <c r="C499">
        <f>COUNTIF('ИПУ и ОКПУ'!$A$2:$A$3258,A499)</f>
        <v>1</v>
      </c>
      <c r="D499" t="str">
        <f>IF(C499&gt;0,VLOOKUP(A499,'ИПУ и ОКПУ'!$A$1:$O$3258,9,0),"")</f>
        <v>Одноставочный</v>
      </c>
      <c r="E499" t="str">
        <f>IF(C499&gt;0,IF(VLOOKUP(A499,'ИПУ и ОКПУ'!$A$1:$O$3258,14,0)="Нет показаний","Нет показаний",""),"")</f>
        <v/>
      </c>
      <c r="F499">
        <f>IF(AND(C499&gt;0),SUMIF('ИПУ и ОКПУ'!$A$2:$A$3258,A499,'ИПУ и ОКПУ'!$O$2:$O$3258),"")</f>
        <v>700</v>
      </c>
      <c r="G499">
        <f>VLOOKUP(A499,'Лицевые счета'!$A$2:$K$4570,9,0)</f>
        <v>3</v>
      </c>
      <c r="H499">
        <f>VLOOKUP(A499,'Лицевые счета'!$A$2:$K$4570,10,0)</f>
        <v>87.9</v>
      </c>
      <c r="I499" t="str">
        <f>VLOOKUP(A499,'Лицевые счета'!$A$2:$K$4570,6,0)</f>
        <v>ФЛ</v>
      </c>
      <c r="J499" t="str">
        <f>IF(AND(C499=0,I499="ФЛ"),G499*H499,"")</f>
        <v/>
      </c>
      <c r="K499" t="str">
        <f>IF(AND(C499&gt;0,E499="Нет показаний",I499="ФЛ"),G499*H499,"")</f>
        <v/>
      </c>
    </row>
    <row r="500" spans="1:11" x14ac:dyDescent="0.25">
      <c r="A500" s="7">
        <v>64186</v>
      </c>
      <c r="B500" s="7">
        <f>VLOOKUP(A500,'Лицевые счета'!$A$1:$K$4570,2,0)</f>
        <v>56791</v>
      </c>
      <c r="C500">
        <f>COUNTIF('ИПУ и ОКПУ'!$A$2:$A$3258,A500)</f>
        <v>1</v>
      </c>
      <c r="D500" t="str">
        <f>IF(C500&gt;0,VLOOKUP(A500,'ИПУ и ОКПУ'!$A$1:$O$3258,9,0),"")</f>
        <v>Одноставочный</v>
      </c>
      <c r="E500" t="str">
        <f>IF(C500&gt;0,IF(VLOOKUP(A500,'ИПУ и ОКПУ'!$A$1:$O$3258,14,0)="Нет показаний","Нет показаний",""),"")</f>
        <v/>
      </c>
      <c r="F500">
        <f>IF(AND(C500&gt;0),SUMIF('ИПУ и ОКПУ'!$A$2:$A$3258,A500,'ИПУ и ОКПУ'!$O$2:$O$3258),"")</f>
        <v>10</v>
      </c>
      <c r="G500">
        <f>VLOOKUP(A500,'Лицевые счета'!$A$2:$K$4570,9,0)</f>
        <v>3</v>
      </c>
      <c r="H500">
        <f>VLOOKUP(A500,'Лицевые счета'!$A$2:$K$4570,10,0)</f>
        <v>93.4</v>
      </c>
      <c r="I500" t="str">
        <f>VLOOKUP(A500,'Лицевые счета'!$A$2:$K$4570,6,0)</f>
        <v>ФЛ</v>
      </c>
      <c r="J500" t="str">
        <f>IF(AND(C500=0,I500="ФЛ"),G500*H500,"")</f>
        <v/>
      </c>
      <c r="K500" t="str">
        <f>IF(AND(C500&gt;0,E500="Нет показаний",I500="ФЛ"),G500*H500,"")</f>
        <v/>
      </c>
    </row>
    <row r="501" spans="1:11" x14ac:dyDescent="0.25">
      <c r="A501" s="7">
        <v>65491</v>
      </c>
      <c r="B501" s="7">
        <f>VLOOKUP(A501,'Лицевые счета'!$A$1:$K$4570,2,0)</f>
        <v>56789</v>
      </c>
      <c r="C501">
        <f>COUNTIF('ИПУ и ОКПУ'!$A$2:$A$3258,A501)</f>
        <v>1</v>
      </c>
      <c r="D501" t="str">
        <f>IF(C501&gt;0,VLOOKUP(A501,'ИПУ и ОКПУ'!$A$1:$O$3258,9,0),"")</f>
        <v>Одноставочный</v>
      </c>
      <c r="E501" t="str">
        <f>IF(C501&gt;0,IF(VLOOKUP(A501,'ИПУ и ОКПУ'!$A$1:$O$3258,14,0)="Нет показаний","Нет показаний",""),"")</f>
        <v/>
      </c>
      <c r="F501">
        <f>IF(AND(C501&gt;0),SUMIF('ИПУ и ОКПУ'!$A$2:$A$3258,A501,'ИПУ и ОКПУ'!$O$2:$O$3258),"")</f>
        <v>119</v>
      </c>
      <c r="G501">
        <f>VLOOKUP(A501,'Лицевые счета'!$A$2:$K$4570,9,0)</f>
        <v>3</v>
      </c>
      <c r="H501">
        <f>VLOOKUP(A501,'Лицевые счета'!$A$2:$K$4570,10,0)</f>
        <v>64.5</v>
      </c>
      <c r="I501" t="str">
        <f>VLOOKUP(A501,'Лицевые счета'!$A$2:$K$4570,6,0)</f>
        <v>ФЛ</v>
      </c>
      <c r="J501" t="str">
        <f>IF(AND(C501=0,I501="ФЛ"),G501*H501,"")</f>
        <v/>
      </c>
      <c r="K501" t="str">
        <f>IF(AND(C501&gt;0,E501="Нет показаний",I501="ФЛ"),G501*H501,"")</f>
        <v/>
      </c>
    </row>
    <row r="502" spans="1:11" x14ac:dyDescent="0.25">
      <c r="A502" s="7">
        <v>65681</v>
      </c>
      <c r="B502" s="7">
        <f>VLOOKUP(A502,'Лицевые счета'!$A$1:$K$4570,2,0)</f>
        <v>56790</v>
      </c>
      <c r="C502">
        <f>COUNTIF('ИПУ и ОКПУ'!$A$2:$A$3258,A502)</f>
        <v>1</v>
      </c>
      <c r="D502" t="str">
        <f>IF(C502&gt;0,VLOOKUP(A502,'ИПУ и ОКПУ'!$A$1:$O$3258,9,0),"")</f>
        <v>Одноставочный</v>
      </c>
      <c r="E502" t="str">
        <f>IF(C502&gt;0,IF(VLOOKUP(A502,'ИПУ и ОКПУ'!$A$1:$O$3258,14,0)="Нет показаний","Нет показаний",""),"")</f>
        <v/>
      </c>
      <c r="F502">
        <f>IF(AND(C502&gt;0),SUMIF('ИПУ и ОКПУ'!$A$2:$A$3258,A502,'ИПУ и ОКПУ'!$O$2:$O$3258),"")</f>
        <v>142</v>
      </c>
      <c r="G502">
        <f>VLOOKUP(A502,'Лицевые счета'!$A$2:$K$4570,9,0)</f>
        <v>3</v>
      </c>
      <c r="H502">
        <f>VLOOKUP(A502,'Лицевые счета'!$A$2:$K$4570,10,0)</f>
        <v>69.8</v>
      </c>
      <c r="I502" t="str">
        <f>VLOOKUP(A502,'Лицевые счета'!$A$2:$K$4570,6,0)</f>
        <v>ФЛ</v>
      </c>
      <c r="J502" t="str">
        <f>IF(AND(C502=0,I502="ФЛ"),G502*H502,"")</f>
        <v/>
      </c>
      <c r="K502" t="str">
        <f>IF(AND(C502&gt;0,E502="Нет показаний",I502="ФЛ"),G502*H502,"")</f>
        <v/>
      </c>
    </row>
    <row r="503" spans="1:11" x14ac:dyDescent="0.25">
      <c r="A503" s="7">
        <v>66407</v>
      </c>
      <c r="B503" s="7">
        <f>VLOOKUP(A503,'Лицевые счета'!$A$1:$K$4570,2,0)</f>
        <v>56854</v>
      </c>
      <c r="C503">
        <f>COUNTIF('ИПУ и ОКПУ'!$A$2:$A$3258,A503)</f>
        <v>1</v>
      </c>
      <c r="D503" t="str">
        <f>IF(C503&gt;0,VLOOKUP(A503,'ИПУ и ОКПУ'!$A$1:$O$3258,9,0),"")</f>
        <v>Одноставочный</v>
      </c>
      <c r="E503" t="str">
        <f>IF(C503&gt;0,IF(VLOOKUP(A503,'ИПУ и ОКПУ'!$A$1:$O$3258,14,0)="Нет показаний","Нет показаний",""),"")</f>
        <v/>
      </c>
      <c r="F503">
        <f>IF(AND(C503&gt;0),SUMIF('ИПУ и ОКПУ'!$A$2:$A$3258,A503,'ИПУ и ОКПУ'!$O$2:$O$3258),"")</f>
        <v>201</v>
      </c>
      <c r="G503">
        <f>VLOOKUP(A503,'Лицевые счета'!$A$2:$K$4570,9,0)</f>
        <v>3</v>
      </c>
      <c r="H503">
        <f>VLOOKUP(A503,'Лицевые счета'!$A$2:$K$4570,10,0)</f>
        <v>69.8</v>
      </c>
      <c r="I503" t="str">
        <f>VLOOKUP(A503,'Лицевые счета'!$A$2:$K$4570,6,0)</f>
        <v>ФЛ</v>
      </c>
      <c r="J503" t="str">
        <f>IF(AND(C503=0,I503="ФЛ"),G503*H503,"")</f>
        <v/>
      </c>
      <c r="K503" t="str">
        <f>IF(AND(C503&gt;0,E503="Нет показаний",I503="ФЛ"),G503*H503,"")</f>
        <v/>
      </c>
    </row>
    <row r="504" spans="1:11" x14ac:dyDescent="0.25">
      <c r="A504" s="7">
        <v>68825</v>
      </c>
      <c r="B504" s="7">
        <f>VLOOKUP(A504,'Лицевые счета'!$A$1:$K$4570,2,0)</f>
        <v>56789</v>
      </c>
      <c r="C504">
        <f>COUNTIF('ИПУ и ОКПУ'!$A$2:$A$3258,A504)</f>
        <v>1</v>
      </c>
      <c r="D504" t="str">
        <f>IF(C504&gt;0,VLOOKUP(A504,'ИПУ и ОКПУ'!$A$1:$O$3258,9,0),"")</f>
        <v>Одноставочный</v>
      </c>
      <c r="E504" t="str">
        <f>IF(C504&gt;0,IF(VLOOKUP(A504,'ИПУ и ОКПУ'!$A$1:$O$3258,14,0)="Нет показаний","Нет показаний",""),"")</f>
        <v/>
      </c>
      <c r="F504">
        <f>IF(AND(C504&gt;0),SUMIF('ИПУ и ОКПУ'!$A$2:$A$3258,A504,'ИПУ и ОКПУ'!$O$2:$O$3258),"")</f>
        <v>246</v>
      </c>
      <c r="G504">
        <f>VLOOKUP(A504,'Лицевые счета'!$A$2:$K$4570,9,0)</f>
        <v>3</v>
      </c>
      <c r="H504">
        <f>VLOOKUP(A504,'Лицевые счета'!$A$2:$K$4570,10,0)</f>
        <v>64.5</v>
      </c>
      <c r="I504" t="str">
        <f>VLOOKUP(A504,'Лицевые счета'!$A$2:$K$4570,6,0)</f>
        <v>ФЛ</v>
      </c>
      <c r="J504" t="str">
        <f>IF(AND(C504=0,I504="ФЛ"),G504*H504,"")</f>
        <v/>
      </c>
      <c r="K504" t="str">
        <f>IF(AND(C504&gt;0,E504="Нет показаний",I504="ФЛ"),G504*H504,"")</f>
        <v/>
      </c>
    </row>
    <row r="505" spans="1:11" x14ac:dyDescent="0.25">
      <c r="A505" s="7">
        <v>69159</v>
      </c>
      <c r="B505" s="7">
        <f>VLOOKUP(A505,'Лицевые счета'!$A$1:$K$4570,2,0)</f>
        <v>56854</v>
      </c>
      <c r="C505">
        <f>COUNTIF('ИПУ и ОКПУ'!$A$2:$A$3258,A505)</f>
        <v>1</v>
      </c>
      <c r="D505" t="str">
        <f>IF(C505&gt;0,VLOOKUP(A505,'ИПУ и ОКПУ'!$A$1:$O$3258,9,0),"")</f>
        <v>Одноставочный</v>
      </c>
      <c r="E505" t="str">
        <f>IF(C505&gt;0,IF(VLOOKUP(A505,'ИПУ и ОКПУ'!$A$1:$O$3258,14,0)="Нет показаний","Нет показаний",""),"")</f>
        <v/>
      </c>
      <c r="F505">
        <f>IF(AND(C505&gt;0),SUMIF('ИПУ и ОКПУ'!$A$2:$A$3258,A505,'ИПУ и ОКПУ'!$O$2:$O$3258),"")</f>
        <v>311</v>
      </c>
      <c r="G505">
        <f>VLOOKUP(A505,'Лицевые счета'!$A$2:$K$4570,9,0)</f>
        <v>3</v>
      </c>
      <c r="H505">
        <f>VLOOKUP(A505,'Лицевые счета'!$A$2:$K$4570,10,0)</f>
        <v>69.8</v>
      </c>
      <c r="I505" t="str">
        <f>VLOOKUP(A505,'Лицевые счета'!$A$2:$K$4570,6,0)</f>
        <v>ФЛ</v>
      </c>
      <c r="J505" t="str">
        <f>IF(AND(C505=0,I505="ФЛ"),G505*H505,"")</f>
        <v/>
      </c>
      <c r="K505" t="str">
        <f>IF(AND(C505&gt;0,E505="Нет показаний",I505="ФЛ"),G505*H505,"")</f>
        <v/>
      </c>
    </row>
    <row r="506" spans="1:11" x14ac:dyDescent="0.25">
      <c r="A506" s="7">
        <v>69507</v>
      </c>
      <c r="B506" s="7">
        <f>VLOOKUP(A506,'Лицевые счета'!$A$1:$K$4570,2,0)</f>
        <v>56789</v>
      </c>
      <c r="C506">
        <f>COUNTIF('ИПУ и ОКПУ'!$A$2:$A$3258,A506)</f>
        <v>1</v>
      </c>
      <c r="D506" t="str">
        <f>IF(C506&gt;0,VLOOKUP(A506,'ИПУ и ОКПУ'!$A$1:$O$3258,9,0),"")</f>
        <v>Одноставочный</v>
      </c>
      <c r="E506" t="str">
        <f>IF(C506&gt;0,IF(VLOOKUP(A506,'ИПУ и ОКПУ'!$A$1:$O$3258,14,0)="Нет показаний","Нет показаний",""),"")</f>
        <v/>
      </c>
      <c r="F506">
        <f>IF(AND(C506&gt;0),SUMIF('ИПУ и ОКПУ'!$A$2:$A$3258,A506,'ИПУ и ОКПУ'!$O$2:$O$3258),"")</f>
        <v>92</v>
      </c>
      <c r="G506">
        <f>VLOOKUP(A506,'Лицевые счета'!$A$2:$K$4570,9,0)</f>
        <v>3</v>
      </c>
      <c r="H506">
        <f>VLOOKUP(A506,'Лицевые счета'!$A$2:$K$4570,10,0)</f>
        <v>57</v>
      </c>
      <c r="I506" t="str">
        <f>VLOOKUP(A506,'Лицевые счета'!$A$2:$K$4570,6,0)</f>
        <v>ФЛ</v>
      </c>
      <c r="J506" t="str">
        <f>IF(AND(C506=0,I506="ФЛ"),G506*H506,"")</f>
        <v/>
      </c>
      <c r="K506" t="str">
        <f>IF(AND(C506&gt;0,E506="Нет показаний",I506="ФЛ"),G506*H506,"")</f>
        <v/>
      </c>
    </row>
    <row r="507" spans="1:11" x14ac:dyDescent="0.25">
      <c r="A507" s="7">
        <v>72109</v>
      </c>
      <c r="B507" s="7">
        <f>VLOOKUP(A507,'Лицевые счета'!$A$1:$K$4570,2,0)</f>
        <v>58312</v>
      </c>
      <c r="C507">
        <f>COUNTIF('ИПУ и ОКПУ'!$A$2:$A$3258,A507)</f>
        <v>1</v>
      </c>
      <c r="D507" t="str">
        <f>IF(C507&gt;0,VLOOKUP(A507,'ИПУ и ОКПУ'!$A$1:$O$3258,9,0),"")</f>
        <v>Одноставочный</v>
      </c>
      <c r="E507" t="str">
        <f>IF(C507&gt;0,IF(VLOOKUP(A507,'ИПУ и ОКПУ'!$A$1:$O$3258,14,0)="Нет показаний","Нет показаний",""),"")</f>
        <v/>
      </c>
      <c r="F507">
        <f>IF(AND(C507&gt;0),SUMIF('ИПУ и ОКПУ'!$A$2:$A$3258,A507,'ИПУ и ОКПУ'!$O$2:$O$3258),"")</f>
        <v>0</v>
      </c>
      <c r="G507">
        <f>VLOOKUP(A507,'Лицевые счета'!$A$2:$K$4570,9,0)</f>
        <v>3</v>
      </c>
      <c r="H507">
        <f>VLOOKUP(A507,'Лицевые счета'!$A$2:$K$4570,10,0)</f>
        <v>44.2</v>
      </c>
      <c r="I507" t="str">
        <f>VLOOKUP(A507,'Лицевые счета'!$A$2:$K$4570,6,0)</f>
        <v>ФЛ</v>
      </c>
      <c r="J507" t="str">
        <f>IF(AND(C507=0,I507="ФЛ"),G507*H507,"")</f>
        <v/>
      </c>
      <c r="K507" t="str">
        <f>IF(AND(C507&gt;0,E507="Нет показаний",I507="ФЛ"),G507*H507,"")</f>
        <v/>
      </c>
    </row>
    <row r="508" spans="1:11" x14ac:dyDescent="0.25">
      <c r="A508" s="7">
        <v>72387</v>
      </c>
      <c r="B508" s="7">
        <f>VLOOKUP(A508,'Лицевые счета'!$A$1:$K$4570,2,0)</f>
        <v>58360</v>
      </c>
      <c r="C508">
        <f>COUNTIF('ИПУ и ОКПУ'!$A$2:$A$3258,A508)</f>
        <v>1</v>
      </c>
      <c r="D508" t="str">
        <f>IF(C508&gt;0,VLOOKUP(A508,'ИПУ и ОКПУ'!$A$1:$O$3258,9,0),"")</f>
        <v>Одноставочный</v>
      </c>
      <c r="E508" t="str">
        <f>IF(C508&gt;0,IF(VLOOKUP(A508,'ИПУ и ОКПУ'!$A$1:$O$3258,14,0)="Нет показаний","Нет показаний",""),"")</f>
        <v>Нет показаний</v>
      </c>
      <c r="F508">
        <f>IF(AND(C508&gt;0),SUMIF('ИПУ и ОКПУ'!$A$2:$A$3258,A508,'ИПУ и ОКПУ'!$O$2:$O$3258),"")</f>
        <v>0</v>
      </c>
      <c r="G508">
        <f>VLOOKUP(A508,'Лицевые счета'!$A$2:$K$4570,9,0)</f>
        <v>3</v>
      </c>
      <c r="H508">
        <f>VLOOKUP(A508,'Лицевые счета'!$A$2:$K$4570,10,0)</f>
        <v>80.400000000000006</v>
      </c>
      <c r="I508" t="str">
        <f>VLOOKUP(A508,'Лицевые счета'!$A$2:$K$4570,6,0)</f>
        <v>ФЛ</v>
      </c>
      <c r="J508" t="str">
        <f>IF(AND(C508=0,I508="ФЛ"),G508*H508,"")</f>
        <v/>
      </c>
      <c r="K508">
        <f>IF(AND(C508&gt;0,E508="Нет показаний",I508="ФЛ"),G508*H508,"")</f>
        <v>241.20000000000002</v>
      </c>
    </row>
    <row r="509" spans="1:11" x14ac:dyDescent="0.25">
      <c r="A509" s="7">
        <v>74956</v>
      </c>
      <c r="B509" s="7">
        <f>VLOOKUP(A509,'Лицевые счета'!$A$1:$K$4570,2,0)</f>
        <v>56764</v>
      </c>
      <c r="C509">
        <f>COUNTIF('ИПУ и ОКПУ'!$A$2:$A$3258,A509)</f>
        <v>1</v>
      </c>
      <c r="D509" t="str">
        <f>IF(C509&gt;0,VLOOKUP(A509,'ИПУ и ОКПУ'!$A$1:$O$3258,9,0),"")</f>
        <v>Одноставочный</v>
      </c>
      <c r="E509" t="str">
        <f>IF(C509&gt;0,IF(VLOOKUP(A509,'ИПУ и ОКПУ'!$A$1:$O$3258,14,0)="Нет показаний","Нет показаний",""),"")</f>
        <v/>
      </c>
      <c r="F509">
        <f>IF(AND(C509&gt;0),SUMIF('ИПУ и ОКПУ'!$A$2:$A$3258,A509,'ИПУ и ОКПУ'!$O$2:$O$3258),"")</f>
        <v>97</v>
      </c>
      <c r="G509">
        <f>VLOOKUP(A509,'Лицевые счета'!$A$2:$K$4570,9,0)</f>
        <v>3</v>
      </c>
      <c r="H509">
        <f>VLOOKUP(A509,'Лицевые счета'!$A$2:$K$4570,10,0)</f>
        <v>69.8</v>
      </c>
      <c r="I509" t="str">
        <f>VLOOKUP(A509,'Лицевые счета'!$A$2:$K$4570,6,0)</f>
        <v>ФЛ</v>
      </c>
      <c r="J509" t="str">
        <f>IF(AND(C509=0,I509="ФЛ"),G509*H509,"")</f>
        <v/>
      </c>
      <c r="K509" t="str">
        <f>IF(AND(C509&gt;0,E509="Нет показаний",I509="ФЛ"),G509*H509,"")</f>
        <v/>
      </c>
    </row>
    <row r="510" spans="1:11" x14ac:dyDescent="0.25">
      <c r="A510" s="7">
        <v>75125</v>
      </c>
      <c r="B510" s="7">
        <f>VLOOKUP(A510,'Лицевые счета'!$A$1:$K$4570,2,0)</f>
        <v>56963</v>
      </c>
      <c r="C510">
        <f>COUNTIF('ИПУ и ОКПУ'!$A$2:$A$3258,A510)</f>
        <v>0</v>
      </c>
      <c r="D510" t="str">
        <f>IF(C510&gt;0,VLOOKUP(A510,'ИПУ и ОКПУ'!$A$1:$O$3258,9,0),"")</f>
        <v/>
      </c>
      <c r="E510" t="str">
        <f>IF(C510&gt;0,IF(VLOOKUP(A510,'ИПУ и ОКПУ'!$A$1:$O$3258,14,0)="Нет показаний","Нет показаний",""),"")</f>
        <v/>
      </c>
      <c r="F510" t="str">
        <f>IF(AND(C510&gt;0),SUMIF('ИПУ и ОКПУ'!$A$2:$A$3258,A510,'ИПУ и ОКПУ'!$O$2:$O$3258),"")</f>
        <v/>
      </c>
      <c r="G510">
        <f>VLOOKUP(A510,'Лицевые счета'!$A$2:$K$4570,9,0)</f>
        <v>3</v>
      </c>
      <c r="H510">
        <f>VLOOKUP(A510,'Лицевые счета'!$A$2:$K$4570,10,0)</f>
        <v>87.9</v>
      </c>
      <c r="I510" t="str">
        <f>VLOOKUP(A510,'Лицевые счета'!$A$2:$K$4570,6,0)</f>
        <v>ФЛ</v>
      </c>
      <c r="J510">
        <f>IF(AND(C510=0,I510="ФЛ"),G510*H510,"")</f>
        <v>263.70000000000005</v>
      </c>
      <c r="K510" t="str">
        <f>IF(AND(C510&gt;0,E510="Нет показаний",I510="ФЛ"),G510*H510,"")</f>
        <v/>
      </c>
    </row>
    <row r="511" spans="1:11" x14ac:dyDescent="0.25">
      <c r="A511" s="7">
        <v>75522</v>
      </c>
      <c r="B511" s="7">
        <f>VLOOKUP(A511,'Лицевые счета'!$A$1:$K$4570,2,0)</f>
        <v>58321</v>
      </c>
      <c r="C511">
        <f>COUNTIF('ИПУ и ОКПУ'!$A$2:$A$3258,A511)</f>
        <v>1</v>
      </c>
      <c r="D511" t="str">
        <f>IF(C511&gt;0,VLOOKUP(A511,'ИПУ и ОКПУ'!$A$1:$O$3258,9,0),"")</f>
        <v>Одноставочный</v>
      </c>
      <c r="E511" t="str">
        <f>IF(C511&gt;0,IF(VLOOKUP(A511,'ИПУ и ОКПУ'!$A$1:$O$3258,14,0)="Нет показаний","Нет показаний",""),"")</f>
        <v/>
      </c>
      <c r="F511">
        <f>IF(AND(C511&gt;0),SUMIF('ИПУ и ОКПУ'!$A$2:$A$3258,A511,'ИПУ и ОКПУ'!$O$2:$O$3258),"")</f>
        <v>419</v>
      </c>
      <c r="G511">
        <f>VLOOKUP(A511,'Лицевые счета'!$A$2:$K$4570,9,0)</f>
        <v>3</v>
      </c>
      <c r="H511">
        <f>VLOOKUP(A511,'Лицевые счета'!$A$2:$K$4570,10,0)</f>
        <v>64.5</v>
      </c>
      <c r="I511" t="str">
        <f>VLOOKUP(A511,'Лицевые счета'!$A$2:$K$4570,6,0)</f>
        <v>ФЛ</v>
      </c>
      <c r="J511" t="str">
        <f>IF(AND(C511=0,I511="ФЛ"),G511*H511,"")</f>
        <v/>
      </c>
      <c r="K511" t="str">
        <f>IF(AND(C511&gt;0,E511="Нет показаний",I511="ФЛ"),G511*H511,"")</f>
        <v/>
      </c>
    </row>
    <row r="512" spans="1:11" x14ac:dyDescent="0.25">
      <c r="A512" s="7">
        <v>75778</v>
      </c>
      <c r="B512" s="7">
        <f>VLOOKUP(A512,'Лицевые счета'!$A$1:$K$4570,2,0)</f>
        <v>59321</v>
      </c>
      <c r="C512">
        <f>COUNTIF('ИПУ и ОКПУ'!$A$2:$A$3258,A512)</f>
        <v>1</v>
      </c>
      <c r="D512" t="str">
        <f>IF(C512&gt;0,VLOOKUP(A512,'ИПУ и ОКПУ'!$A$1:$O$3258,9,0),"")</f>
        <v>Одноставочный</v>
      </c>
      <c r="E512" t="str">
        <f>IF(C512&gt;0,IF(VLOOKUP(A512,'ИПУ и ОКПУ'!$A$1:$O$3258,14,0)="Нет показаний","Нет показаний",""),"")</f>
        <v/>
      </c>
      <c r="F512">
        <f>IF(AND(C512&gt;0),SUMIF('ИПУ и ОКПУ'!$A$2:$A$3258,A512,'ИПУ и ОКПУ'!$O$2:$O$3258),"")</f>
        <v>160</v>
      </c>
      <c r="G512">
        <f>VLOOKUP(A512,'Лицевые счета'!$A$2:$K$4570,9,0)</f>
        <v>3</v>
      </c>
      <c r="H512">
        <f>VLOOKUP(A512,'Лицевые счета'!$A$2:$K$4570,10,0)</f>
        <v>64.5</v>
      </c>
      <c r="I512" t="str">
        <f>VLOOKUP(A512,'Лицевые счета'!$A$2:$K$4570,6,0)</f>
        <v>ФЛ</v>
      </c>
      <c r="J512" t="str">
        <f>IF(AND(C512=0,I512="ФЛ"),G512*H512,"")</f>
        <v/>
      </c>
      <c r="K512" t="str">
        <f>IF(AND(C512&gt;0,E512="Нет показаний",I512="ФЛ"),G512*H512,"")</f>
        <v/>
      </c>
    </row>
    <row r="513" spans="1:11" x14ac:dyDescent="0.25">
      <c r="A513" s="7">
        <v>76549</v>
      </c>
      <c r="B513" s="7">
        <f>VLOOKUP(A513,'Лицевые счета'!$A$1:$K$4570,2,0)</f>
        <v>58322</v>
      </c>
      <c r="C513">
        <f>COUNTIF('ИПУ и ОКПУ'!$A$2:$A$3258,A513)</f>
        <v>1</v>
      </c>
      <c r="D513" t="str">
        <f>IF(C513&gt;0,VLOOKUP(A513,'ИПУ и ОКПУ'!$A$1:$O$3258,9,0),"")</f>
        <v>Одноставочный</v>
      </c>
      <c r="E513" t="str">
        <f>IF(C513&gt;0,IF(VLOOKUP(A513,'ИПУ и ОКПУ'!$A$1:$O$3258,14,0)="Нет показаний","Нет показаний",""),"")</f>
        <v/>
      </c>
      <c r="F513">
        <f>IF(AND(C513&gt;0),SUMIF('ИПУ и ОКПУ'!$A$2:$A$3258,A513,'ИПУ и ОКПУ'!$O$2:$O$3258),"")</f>
        <v>129</v>
      </c>
      <c r="G513">
        <f>VLOOKUP(A513,'Лицевые счета'!$A$2:$K$4570,9,0)</f>
        <v>3</v>
      </c>
      <c r="H513">
        <f>VLOOKUP(A513,'Лицевые счета'!$A$2:$K$4570,10,0)</f>
        <v>57</v>
      </c>
      <c r="I513" t="str">
        <f>VLOOKUP(A513,'Лицевые счета'!$A$2:$K$4570,6,0)</f>
        <v>ФЛ</v>
      </c>
      <c r="J513" t="str">
        <f>IF(AND(C513=0,I513="ФЛ"),G513*H513,"")</f>
        <v/>
      </c>
      <c r="K513" t="str">
        <f>IF(AND(C513&gt;0,E513="Нет показаний",I513="ФЛ"),G513*H513,"")</f>
        <v/>
      </c>
    </row>
    <row r="514" spans="1:11" x14ac:dyDescent="0.25">
      <c r="A514" s="7">
        <v>77173</v>
      </c>
      <c r="B514" s="7">
        <f>VLOOKUP(A514,'Лицевые счета'!$A$1:$K$4570,2,0)</f>
        <v>58202</v>
      </c>
      <c r="C514">
        <f>COUNTIF('ИПУ и ОКПУ'!$A$2:$A$3258,A514)</f>
        <v>1</v>
      </c>
      <c r="D514" t="str">
        <f>IF(C514&gt;0,VLOOKUP(A514,'ИПУ и ОКПУ'!$A$1:$O$3258,9,0),"")</f>
        <v>Одноставочный</v>
      </c>
      <c r="E514" t="str">
        <f>IF(C514&gt;0,IF(VLOOKUP(A514,'ИПУ и ОКПУ'!$A$1:$O$3258,14,0)="Нет показаний","Нет показаний",""),"")</f>
        <v/>
      </c>
      <c r="F514">
        <f>IF(AND(C514&gt;0),SUMIF('ИПУ и ОКПУ'!$A$2:$A$3258,A514,'ИПУ и ОКПУ'!$O$2:$O$3258),"")</f>
        <v>232</v>
      </c>
      <c r="G514">
        <f>VLOOKUP(A514,'Лицевые счета'!$A$2:$K$4570,9,0)</f>
        <v>3</v>
      </c>
      <c r="H514">
        <f>VLOOKUP(A514,'Лицевые счета'!$A$2:$K$4570,10,0)</f>
        <v>57</v>
      </c>
      <c r="I514" t="str">
        <f>VLOOKUP(A514,'Лицевые счета'!$A$2:$K$4570,6,0)</f>
        <v>ФЛ</v>
      </c>
      <c r="J514" t="str">
        <f>IF(AND(C514=0,I514="ФЛ"),G514*H514,"")</f>
        <v/>
      </c>
      <c r="K514" t="str">
        <f>IF(AND(C514&gt;0,E514="Нет показаний",I514="ФЛ"),G514*H514,"")</f>
        <v/>
      </c>
    </row>
    <row r="515" spans="1:11" x14ac:dyDescent="0.25">
      <c r="A515" s="7">
        <v>77201</v>
      </c>
      <c r="B515" s="7">
        <f>VLOOKUP(A515,'Лицевые счета'!$A$1:$K$4570,2,0)</f>
        <v>56963</v>
      </c>
      <c r="C515">
        <f>COUNTIF('ИПУ и ОКПУ'!$A$2:$A$3258,A515)</f>
        <v>1</v>
      </c>
      <c r="D515" t="str">
        <f>IF(C515&gt;0,VLOOKUP(A515,'ИПУ и ОКПУ'!$A$1:$O$3258,9,0),"")</f>
        <v>Одноставочный</v>
      </c>
      <c r="E515" t="str">
        <f>IF(C515&gt;0,IF(VLOOKUP(A515,'ИПУ и ОКПУ'!$A$1:$O$3258,14,0)="Нет показаний","Нет показаний",""),"")</f>
        <v/>
      </c>
      <c r="F515">
        <f>IF(AND(C515&gt;0),SUMIF('ИПУ и ОКПУ'!$A$2:$A$3258,A515,'ИПУ и ОКПУ'!$O$2:$O$3258),"")</f>
        <v>202</v>
      </c>
      <c r="G515">
        <f>VLOOKUP(A515,'Лицевые счета'!$A$2:$K$4570,9,0)</f>
        <v>3</v>
      </c>
      <c r="H515">
        <f>VLOOKUP(A515,'Лицевые счета'!$A$2:$K$4570,10,0)</f>
        <v>80.400000000000006</v>
      </c>
      <c r="I515" t="str">
        <f>VLOOKUP(A515,'Лицевые счета'!$A$2:$K$4570,6,0)</f>
        <v>ФЛ</v>
      </c>
      <c r="J515" t="str">
        <f>IF(AND(C515=0,I515="ФЛ"),G515*H515,"")</f>
        <v/>
      </c>
      <c r="K515" t="str">
        <f>IF(AND(C515&gt;0,E515="Нет показаний",I515="ФЛ"),G515*H515,"")</f>
        <v/>
      </c>
    </row>
    <row r="516" spans="1:11" x14ac:dyDescent="0.25">
      <c r="A516" s="7">
        <v>77390</v>
      </c>
      <c r="B516" s="7">
        <f>VLOOKUP(A516,'Лицевые счета'!$A$1:$K$4570,2,0)</f>
        <v>58315</v>
      </c>
      <c r="C516">
        <f>COUNTIF('ИПУ и ОКПУ'!$A$2:$A$3258,A516)</f>
        <v>0</v>
      </c>
      <c r="D516" t="str">
        <f>IF(C516&gt;0,VLOOKUP(A516,'ИПУ и ОКПУ'!$A$1:$O$3258,9,0),"")</f>
        <v/>
      </c>
      <c r="E516" t="str">
        <f>IF(C516&gt;0,IF(VLOOKUP(A516,'ИПУ и ОКПУ'!$A$1:$O$3258,14,0)="Нет показаний","Нет показаний",""),"")</f>
        <v/>
      </c>
      <c r="F516" t="str">
        <f>IF(AND(C516&gt;0),SUMIF('ИПУ и ОКПУ'!$A$2:$A$3258,A516,'ИПУ и ОКПУ'!$O$2:$O$3258),"")</f>
        <v/>
      </c>
      <c r="G516">
        <f>VLOOKUP(A516,'Лицевые счета'!$A$2:$K$4570,9,0)</f>
        <v>3</v>
      </c>
      <c r="H516">
        <f>VLOOKUP(A516,'Лицевые счета'!$A$2:$K$4570,10,0)</f>
        <v>44.2</v>
      </c>
      <c r="I516" t="str">
        <f>VLOOKUP(A516,'Лицевые счета'!$A$2:$K$4570,6,0)</f>
        <v>ФЛ</v>
      </c>
      <c r="J516">
        <f>IF(AND(C516=0,I516="ФЛ"),G516*H516,"")</f>
        <v>132.60000000000002</v>
      </c>
      <c r="K516" t="str">
        <f>IF(AND(C516&gt;0,E516="Нет показаний",I516="ФЛ"),G516*H516,"")</f>
        <v/>
      </c>
    </row>
    <row r="517" spans="1:11" x14ac:dyDescent="0.25">
      <c r="A517" s="7">
        <v>78024</v>
      </c>
      <c r="B517" s="7">
        <f>VLOOKUP(A517,'Лицевые счета'!$A$1:$K$4570,2,0)</f>
        <v>62290</v>
      </c>
      <c r="C517">
        <f>COUNTIF('ИПУ и ОКПУ'!$A$2:$A$3258,A517)</f>
        <v>1</v>
      </c>
      <c r="D517" t="str">
        <f>IF(C517&gt;0,VLOOKUP(A517,'ИПУ и ОКПУ'!$A$1:$O$3258,9,0),"")</f>
        <v>Одноставочный</v>
      </c>
      <c r="E517" t="str">
        <f>IF(C517&gt;0,IF(VLOOKUP(A517,'ИПУ и ОКПУ'!$A$1:$O$3258,14,0)="Нет показаний","Нет показаний",""),"")</f>
        <v/>
      </c>
      <c r="F517">
        <f>IF(AND(C517&gt;0),SUMIF('ИПУ и ОКПУ'!$A$2:$A$3258,A517,'ИПУ и ОКПУ'!$O$2:$O$3258),"")</f>
        <v>330</v>
      </c>
      <c r="G517">
        <f>VLOOKUP(A517,'Лицевые счета'!$A$2:$K$4570,9,0)</f>
        <v>3</v>
      </c>
      <c r="H517">
        <f>VLOOKUP(A517,'Лицевые счета'!$A$2:$K$4570,10,0)</f>
        <v>57</v>
      </c>
      <c r="I517" t="str">
        <f>VLOOKUP(A517,'Лицевые счета'!$A$2:$K$4570,6,0)</f>
        <v>ФЛ</v>
      </c>
      <c r="J517" t="str">
        <f>IF(AND(C517=0,I517="ФЛ"),G517*H517,"")</f>
        <v/>
      </c>
      <c r="K517" t="str">
        <f>IF(AND(C517&gt;0,E517="Нет показаний",I517="ФЛ"),G517*H517,"")</f>
        <v/>
      </c>
    </row>
    <row r="518" spans="1:11" x14ac:dyDescent="0.25">
      <c r="A518" s="7">
        <v>78269</v>
      </c>
      <c r="B518" s="7">
        <f>VLOOKUP(A518,'Лицевые счета'!$A$1:$K$4570,2,0)</f>
        <v>62290</v>
      </c>
      <c r="C518">
        <f>COUNTIF('ИПУ и ОКПУ'!$A$2:$A$3258,A518)</f>
        <v>1</v>
      </c>
      <c r="D518" t="str">
        <f>IF(C518&gt;0,VLOOKUP(A518,'ИПУ и ОКПУ'!$A$1:$O$3258,9,0),"")</f>
        <v>Одноставочный</v>
      </c>
      <c r="E518" t="str">
        <f>IF(C518&gt;0,IF(VLOOKUP(A518,'ИПУ и ОКПУ'!$A$1:$O$3258,14,0)="Нет показаний","Нет показаний",""),"")</f>
        <v/>
      </c>
      <c r="F518">
        <f>IF(AND(C518&gt;0),SUMIF('ИПУ и ОКПУ'!$A$2:$A$3258,A518,'ИПУ и ОКПУ'!$O$2:$O$3258),"")</f>
        <v>203</v>
      </c>
      <c r="G518">
        <f>VLOOKUP(A518,'Лицевые счета'!$A$2:$K$4570,9,0)</f>
        <v>3</v>
      </c>
      <c r="H518">
        <f>VLOOKUP(A518,'Лицевые счета'!$A$2:$K$4570,10,0)</f>
        <v>64.5</v>
      </c>
      <c r="I518" t="str">
        <f>VLOOKUP(A518,'Лицевые счета'!$A$2:$K$4570,6,0)</f>
        <v>ФЛ</v>
      </c>
      <c r="J518" t="str">
        <f>IF(AND(C518=0,I518="ФЛ"),G518*H518,"")</f>
        <v/>
      </c>
      <c r="K518" t="str">
        <f>IF(AND(C518&gt;0,E518="Нет показаний",I518="ФЛ"),G518*H518,"")</f>
        <v/>
      </c>
    </row>
    <row r="519" spans="1:11" x14ac:dyDescent="0.25">
      <c r="A519" s="7">
        <v>78753</v>
      </c>
      <c r="B519" s="7">
        <f>VLOOKUP(A519,'Лицевые счета'!$A$1:$K$4570,2,0)</f>
        <v>56790</v>
      </c>
      <c r="C519">
        <f>COUNTIF('ИПУ и ОКПУ'!$A$2:$A$3258,A519)</f>
        <v>1</v>
      </c>
      <c r="D519" t="str">
        <f>IF(C519&gt;0,VLOOKUP(A519,'ИПУ и ОКПУ'!$A$1:$O$3258,9,0),"")</f>
        <v>Одноставочный</v>
      </c>
      <c r="E519" t="str">
        <f>IF(C519&gt;0,IF(VLOOKUP(A519,'ИПУ и ОКПУ'!$A$1:$O$3258,14,0)="Нет показаний","Нет показаний",""),"")</f>
        <v/>
      </c>
      <c r="F519">
        <f>IF(AND(C519&gt;0),SUMIF('ИПУ и ОКПУ'!$A$2:$A$3258,A519,'ИПУ и ОКПУ'!$O$2:$O$3258),"")</f>
        <v>108</v>
      </c>
      <c r="G519">
        <f>VLOOKUP(A519,'Лицевые счета'!$A$2:$K$4570,9,0)</f>
        <v>3</v>
      </c>
      <c r="H519">
        <f>VLOOKUP(A519,'Лицевые счета'!$A$2:$K$4570,10,0)</f>
        <v>69.8</v>
      </c>
      <c r="I519" t="str">
        <f>VLOOKUP(A519,'Лицевые счета'!$A$2:$K$4570,6,0)</f>
        <v>ФЛ</v>
      </c>
      <c r="J519" t="str">
        <f>IF(AND(C519=0,I519="ФЛ"),G519*H519,"")</f>
        <v/>
      </c>
      <c r="K519" t="str">
        <f>IF(AND(C519&gt;0,E519="Нет показаний",I519="ФЛ"),G519*H519,"")</f>
        <v/>
      </c>
    </row>
    <row r="520" spans="1:11" x14ac:dyDescent="0.25">
      <c r="A520" s="7">
        <v>83997</v>
      </c>
      <c r="B520" s="7">
        <f>VLOOKUP(A520,'Лицевые счета'!$A$1:$K$4570,2,0)</f>
        <v>58375</v>
      </c>
      <c r="C520">
        <f>COUNTIF('ИПУ и ОКПУ'!$A$2:$A$3258,A520)</f>
        <v>1</v>
      </c>
      <c r="D520" t="str">
        <f>IF(C520&gt;0,VLOOKUP(A520,'ИПУ и ОКПУ'!$A$1:$O$3258,9,0),"")</f>
        <v>Одноставочный</v>
      </c>
      <c r="E520" t="str">
        <f>IF(C520&gt;0,IF(VLOOKUP(A520,'ИПУ и ОКПУ'!$A$1:$O$3258,14,0)="Нет показаний","Нет показаний",""),"")</f>
        <v>Нет показаний</v>
      </c>
      <c r="F520">
        <f>IF(AND(C520&gt;0),SUMIF('ИПУ и ОКПУ'!$A$2:$A$3258,A520,'ИПУ и ОКПУ'!$O$2:$O$3258),"")</f>
        <v>0</v>
      </c>
      <c r="G520">
        <f>VLOOKUP(A520,'Лицевые счета'!$A$2:$K$4570,9,0)</f>
        <v>3</v>
      </c>
      <c r="H520">
        <f>VLOOKUP(A520,'Лицевые счета'!$A$2:$K$4570,10,0)</f>
        <v>87.9</v>
      </c>
      <c r="I520" t="str">
        <f>VLOOKUP(A520,'Лицевые счета'!$A$2:$K$4570,6,0)</f>
        <v>ФЛ</v>
      </c>
      <c r="J520" t="str">
        <f>IF(AND(C520=0,I520="ФЛ"),G520*H520,"")</f>
        <v/>
      </c>
      <c r="K520">
        <f>IF(AND(C520&gt;0,E520="Нет показаний",I520="ФЛ"),G520*H520,"")</f>
        <v>263.70000000000005</v>
      </c>
    </row>
    <row r="521" spans="1:11" x14ac:dyDescent="0.25">
      <c r="A521" s="7">
        <v>84147</v>
      </c>
      <c r="B521" s="7">
        <f>VLOOKUP(A521,'Лицевые счета'!$A$1:$K$4570,2,0)</f>
        <v>58314</v>
      </c>
      <c r="C521">
        <f>COUNTIF('ИПУ и ОКПУ'!$A$2:$A$3258,A521)</f>
        <v>1</v>
      </c>
      <c r="D521" t="str">
        <f>IF(C521&gt;0,VLOOKUP(A521,'ИПУ и ОКПУ'!$A$1:$O$3258,9,0),"")</f>
        <v>Одноставочный</v>
      </c>
      <c r="E521" t="str">
        <f>IF(C521&gt;0,IF(VLOOKUP(A521,'ИПУ и ОКПУ'!$A$1:$O$3258,14,0)="Нет показаний","Нет показаний",""),"")</f>
        <v>Нет показаний</v>
      </c>
      <c r="F521">
        <f>IF(AND(C521&gt;0),SUMIF('ИПУ и ОКПУ'!$A$2:$A$3258,A521,'ИПУ и ОКПУ'!$O$2:$O$3258),"")</f>
        <v>0</v>
      </c>
      <c r="G521">
        <f>VLOOKUP(A521,'Лицевые счета'!$A$2:$K$4570,9,0)</f>
        <v>3</v>
      </c>
      <c r="H521">
        <f>VLOOKUP(A521,'Лицевые счета'!$A$2:$K$4570,10,0)</f>
        <v>68.2</v>
      </c>
      <c r="I521" t="str">
        <f>VLOOKUP(A521,'Лицевые счета'!$A$2:$K$4570,6,0)</f>
        <v>ФЛ</v>
      </c>
      <c r="J521" t="str">
        <f>IF(AND(C521=0,I521="ФЛ"),G521*H521,"")</f>
        <v/>
      </c>
      <c r="K521">
        <f>IF(AND(C521&gt;0,E521="Нет показаний",I521="ФЛ"),G521*H521,"")</f>
        <v>204.60000000000002</v>
      </c>
    </row>
    <row r="522" spans="1:11" x14ac:dyDescent="0.25">
      <c r="A522" s="7">
        <v>85891</v>
      </c>
      <c r="B522" s="7">
        <f>VLOOKUP(A522,'Лицевые счета'!$A$1:$K$4570,2,0)</f>
        <v>58331</v>
      </c>
      <c r="C522">
        <f>COUNTIF('ИПУ и ОКПУ'!$A$2:$A$3258,A522)</f>
        <v>1</v>
      </c>
      <c r="D522" t="str">
        <f>IF(C522&gt;0,VLOOKUP(A522,'ИПУ и ОКПУ'!$A$1:$O$3258,9,0),"")</f>
        <v>Одноставочный</v>
      </c>
      <c r="E522" t="str">
        <f>IF(C522&gt;0,IF(VLOOKUP(A522,'ИПУ и ОКПУ'!$A$1:$O$3258,14,0)="Нет показаний","Нет показаний",""),"")</f>
        <v/>
      </c>
      <c r="F522">
        <f>IF(AND(C522&gt;0),SUMIF('ИПУ и ОКПУ'!$A$2:$A$3258,A522,'ИПУ и ОКПУ'!$O$2:$O$3258),"")</f>
        <v>361</v>
      </c>
      <c r="G522">
        <f>VLOOKUP(A522,'Лицевые счета'!$A$2:$K$4570,9,0)</f>
        <v>3</v>
      </c>
      <c r="H522">
        <f>VLOOKUP(A522,'Лицевые счета'!$A$2:$K$4570,10,0)</f>
        <v>57</v>
      </c>
      <c r="I522" t="str">
        <f>VLOOKUP(A522,'Лицевые счета'!$A$2:$K$4570,6,0)</f>
        <v>ФЛ</v>
      </c>
      <c r="J522" t="str">
        <f>IF(AND(C522=0,I522="ФЛ"),G522*H522,"")</f>
        <v/>
      </c>
      <c r="K522" t="str">
        <f>IF(AND(C522&gt;0,E522="Нет показаний",I522="ФЛ"),G522*H522,"")</f>
        <v/>
      </c>
    </row>
    <row r="523" spans="1:11" x14ac:dyDescent="0.25">
      <c r="A523" s="7">
        <v>88359</v>
      </c>
      <c r="B523" s="7">
        <f>VLOOKUP(A523,'Лицевые счета'!$A$1:$K$4570,2,0)</f>
        <v>58190</v>
      </c>
      <c r="C523">
        <f>COUNTIF('ИПУ и ОКПУ'!$A$2:$A$3258,A523)</f>
        <v>1</v>
      </c>
      <c r="D523" t="str">
        <f>IF(C523&gt;0,VLOOKUP(A523,'ИПУ и ОКПУ'!$A$1:$O$3258,9,0),"")</f>
        <v>Одноставочный</v>
      </c>
      <c r="E523" t="str">
        <f>IF(C523&gt;0,IF(VLOOKUP(A523,'ИПУ и ОКПУ'!$A$1:$O$3258,14,0)="Нет показаний","Нет показаний",""),"")</f>
        <v/>
      </c>
      <c r="F523">
        <f>IF(AND(C523&gt;0),SUMIF('ИПУ и ОКПУ'!$A$2:$A$3258,A523,'ИПУ и ОКПУ'!$O$2:$O$3258),"")</f>
        <v>200</v>
      </c>
      <c r="G523">
        <f>VLOOKUP(A523,'Лицевые счета'!$A$2:$K$4570,9,0)</f>
        <v>3</v>
      </c>
      <c r="H523">
        <f>VLOOKUP(A523,'Лицевые счета'!$A$2:$K$4570,10,0)</f>
        <v>57</v>
      </c>
      <c r="I523" t="str">
        <f>VLOOKUP(A523,'Лицевые счета'!$A$2:$K$4570,6,0)</f>
        <v>ФЛ</v>
      </c>
      <c r="J523" t="str">
        <f>IF(AND(C523=0,I523="ФЛ"),G523*H523,"")</f>
        <v/>
      </c>
      <c r="K523" t="str">
        <f>IF(AND(C523&gt;0,E523="Нет показаний",I523="ФЛ"),G523*H523,"")</f>
        <v/>
      </c>
    </row>
    <row r="524" spans="1:11" x14ac:dyDescent="0.25">
      <c r="A524" s="7">
        <v>89538</v>
      </c>
      <c r="B524" s="7">
        <f>VLOOKUP(A524,'Лицевые счета'!$A$1:$K$4570,2,0)</f>
        <v>56963</v>
      </c>
      <c r="C524">
        <f>COUNTIF('ИПУ и ОКПУ'!$A$2:$A$3258,A524)</f>
        <v>1</v>
      </c>
      <c r="D524" t="str">
        <f>IF(C524&gt;0,VLOOKUP(A524,'ИПУ и ОКПУ'!$A$1:$O$3258,9,0),"")</f>
        <v>Одноставочный</v>
      </c>
      <c r="E524" t="str">
        <f>IF(C524&gt;0,IF(VLOOKUP(A524,'ИПУ и ОКПУ'!$A$1:$O$3258,14,0)="Нет показаний","Нет показаний",""),"")</f>
        <v/>
      </c>
      <c r="F524">
        <f>IF(AND(C524&gt;0),SUMIF('ИПУ и ОКПУ'!$A$2:$A$3258,A524,'ИПУ и ОКПУ'!$O$2:$O$3258),"")</f>
        <v>193</v>
      </c>
      <c r="G524">
        <f>VLOOKUP(A524,'Лицевые счета'!$A$2:$K$4570,9,0)</f>
        <v>3</v>
      </c>
      <c r="H524">
        <f>VLOOKUP(A524,'Лицевые счета'!$A$2:$K$4570,10,0)</f>
        <v>80.400000000000006</v>
      </c>
      <c r="I524" t="str">
        <f>VLOOKUP(A524,'Лицевые счета'!$A$2:$K$4570,6,0)</f>
        <v>ФЛ</v>
      </c>
      <c r="J524" t="str">
        <f>IF(AND(C524=0,I524="ФЛ"),G524*H524,"")</f>
        <v/>
      </c>
      <c r="K524" t="str">
        <f>IF(AND(C524&gt;0,E524="Нет показаний",I524="ФЛ"),G524*H524,"")</f>
        <v/>
      </c>
    </row>
    <row r="525" spans="1:11" x14ac:dyDescent="0.25">
      <c r="A525" s="7">
        <v>90925</v>
      </c>
      <c r="B525" s="7">
        <f>VLOOKUP(A525,'Лицевые счета'!$A$1:$K$4570,2,0)</f>
        <v>56802</v>
      </c>
      <c r="C525">
        <f>COUNTIF('ИПУ и ОКПУ'!$A$2:$A$3258,A525)</f>
        <v>1</v>
      </c>
      <c r="D525" t="str">
        <f>IF(C525&gt;0,VLOOKUP(A525,'ИПУ и ОКПУ'!$A$1:$O$3258,9,0),"")</f>
        <v>Одноставочный</v>
      </c>
      <c r="E525" t="str">
        <f>IF(C525&gt;0,IF(VLOOKUP(A525,'ИПУ и ОКПУ'!$A$1:$O$3258,14,0)="Нет показаний","Нет показаний",""),"")</f>
        <v/>
      </c>
      <c r="F525">
        <f>IF(AND(C525&gt;0),SUMIF('ИПУ и ОКПУ'!$A$2:$A$3258,A525,'ИПУ и ОКПУ'!$O$2:$O$3258),"")</f>
        <v>496</v>
      </c>
      <c r="G525">
        <f>VLOOKUP(A525,'Лицевые счета'!$A$2:$K$4570,9,0)</f>
        <v>3</v>
      </c>
      <c r="H525">
        <f>VLOOKUP(A525,'Лицевые счета'!$A$2:$K$4570,10,0)</f>
        <v>93.4</v>
      </c>
      <c r="I525" t="str">
        <f>VLOOKUP(A525,'Лицевые счета'!$A$2:$K$4570,6,0)</f>
        <v>ФЛ</v>
      </c>
      <c r="J525" t="str">
        <f>IF(AND(C525=0,I525="ФЛ"),G525*H525,"")</f>
        <v/>
      </c>
      <c r="K525" t="str">
        <f>IF(AND(C525&gt;0,E525="Нет показаний",I525="ФЛ"),G525*H525,"")</f>
        <v/>
      </c>
    </row>
    <row r="526" spans="1:11" x14ac:dyDescent="0.25">
      <c r="A526" s="7">
        <v>90927</v>
      </c>
      <c r="B526" s="7">
        <f>VLOOKUP(A526,'Лицевые счета'!$A$1:$K$4570,2,0)</f>
        <v>56802</v>
      </c>
      <c r="C526">
        <f>COUNTIF('ИПУ и ОКПУ'!$A$2:$A$3258,A526)</f>
        <v>1</v>
      </c>
      <c r="D526" t="str">
        <f>IF(C526&gt;0,VLOOKUP(A526,'ИПУ и ОКПУ'!$A$1:$O$3258,9,0),"")</f>
        <v>Одноставочный</v>
      </c>
      <c r="E526" t="str">
        <f>IF(C526&gt;0,IF(VLOOKUP(A526,'ИПУ и ОКПУ'!$A$1:$O$3258,14,0)="Нет показаний","Нет показаний",""),"")</f>
        <v/>
      </c>
      <c r="F526">
        <f>IF(AND(C526&gt;0),SUMIF('ИПУ и ОКПУ'!$A$2:$A$3258,A526,'ИПУ и ОКПУ'!$O$2:$O$3258),"")</f>
        <v>144</v>
      </c>
      <c r="G526">
        <f>VLOOKUP(A526,'Лицевые счета'!$A$2:$K$4570,9,0)</f>
        <v>3</v>
      </c>
      <c r="H526">
        <f>VLOOKUP(A526,'Лицевые счета'!$A$2:$K$4570,10,0)</f>
        <v>80.400000000000006</v>
      </c>
      <c r="I526" t="str">
        <f>VLOOKUP(A526,'Лицевые счета'!$A$2:$K$4570,6,0)</f>
        <v>ФЛ</v>
      </c>
      <c r="J526" t="str">
        <f>IF(AND(C526=0,I526="ФЛ"),G526*H526,"")</f>
        <v/>
      </c>
      <c r="K526" t="str">
        <f>IF(AND(C526&gt;0,E526="Нет показаний",I526="ФЛ"),G526*H526,"")</f>
        <v/>
      </c>
    </row>
    <row r="527" spans="1:11" x14ac:dyDescent="0.25">
      <c r="A527" s="7">
        <v>91459</v>
      </c>
      <c r="B527" s="7">
        <f>VLOOKUP(A527,'Лицевые счета'!$A$1:$K$4570,2,0)</f>
        <v>56802</v>
      </c>
      <c r="C527">
        <f>COUNTIF('ИПУ и ОКПУ'!$A$2:$A$3258,A527)</f>
        <v>1</v>
      </c>
      <c r="D527" t="str">
        <f>IF(C527&gt;0,VLOOKUP(A527,'ИПУ и ОКПУ'!$A$1:$O$3258,9,0),"")</f>
        <v>Одноставочный</v>
      </c>
      <c r="E527" t="str">
        <f>IF(C527&gt;0,IF(VLOOKUP(A527,'ИПУ и ОКПУ'!$A$1:$O$3258,14,0)="Нет показаний","Нет показаний",""),"")</f>
        <v/>
      </c>
      <c r="F527">
        <f>IF(AND(C527&gt;0),SUMIF('ИПУ и ОКПУ'!$A$2:$A$3258,A527,'ИПУ и ОКПУ'!$O$2:$O$3258),"")</f>
        <v>406</v>
      </c>
      <c r="G527">
        <f>VLOOKUP(A527,'Лицевые счета'!$A$2:$K$4570,9,0)</f>
        <v>3</v>
      </c>
      <c r="H527">
        <f>VLOOKUP(A527,'Лицевые счета'!$A$2:$K$4570,10,0)</f>
        <v>93.4</v>
      </c>
      <c r="I527" t="str">
        <f>VLOOKUP(A527,'Лицевые счета'!$A$2:$K$4570,6,0)</f>
        <v>ФЛ</v>
      </c>
      <c r="J527" t="str">
        <f>IF(AND(C527=0,I527="ФЛ"),G527*H527,"")</f>
        <v/>
      </c>
      <c r="K527" t="str">
        <f>IF(AND(C527&gt;0,E527="Нет показаний",I527="ФЛ"),G527*H527,"")</f>
        <v/>
      </c>
    </row>
    <row r="528" spans="1:11" x14ac:dyDescent="0.25">
      <c r="A528" s="7">
        <v>92971</v>
      </c>
      <c r="B528" s="7">
        <f>VLOOKUP(A528,'Лицевые счета'!$A$1:$K$4570,2,0)</f>
        <v>56869</v>
      </c>
      <c r="C528">
        <f>COUNTIF('ИПУ и ОКПУ'!$A$2:$A$3258,A528)</f>
        <v>1</v>
      </c>
      <c r="D528" t="str">
        <f>IF(C528&gt;0,VLOOKUP(A528,'ИПУ и ОКПУ'!$A$1:$O$3258,9,0),"")</f>
        <v>Одноставочный</v>
      </c>
      <c r="E528" t="str">
        <f>IF(C528&gt;0,IF(VLOOKUP(A528,'ИПУ и ОКПУ'!$A$1:$O$3258,14,0)="Нет показаний","Нет показаний",""),"")</f>
        <v/>
      </c>
      <c r="F528">
        <f>IF(AND(C528&gt;0),SUMIF('ИПУ и ОКПУ'!$A$2:$A$3258,A528,'ИПУ и ОКПУ'!$O$2:$O$3258),"")</f>
        <v>57</v>
      </c>
      <c r="G528">
        <f>VLOOKUP(A528,'Лицевые счета'!$A$2:$K$4570,9,0)</f>
        <v>3</v>
      </c>
      <c r="H528">
        <f>VLOOKUP(A528,'Лицевые счета'!$A$2:$K$4570,10,0)</f>
        <v>80.400000000000006</v>
      </c>
      <c r="I528" t="str">
        <f>VLOOKUP(A528,'Лицевые счета'!$A$2:$K$4570,6,0)</f>
        <v>ФЛ</v>
      </c>
      <c r="J528" t="str">
        <f>IF(AND(C528=0,I528="ФЛ"),G528*H528,"")</f>
        <v/>
      </c>
      <c r="K528" t="str">
        <f>IF(AND(C528&gt;0,E528="Нет показаний",I528="ФЛ"),G528*H528,"")</f>
        <v/>
      </c>
    </row>
    <row r="529" spans="1:11" x14ac:dyDescent="0.25">
      <c r="A529" s="7">
        <v>93483</v>
      </c>
      <c r="B529" s="7">
        <f>VLOOKUP(A529,'Лицевые счета'!$A$1:$K$4570,2,0)</f>
        <v>56869</v>
      </c>
      <c r="C529">
        <f>COUNTIF('ИПУ и ОКПУ'!$A$2:$A$3258,A529)</f>
        <v>1</v>
      </c>
      <c r="D529" t="str">
        <f>IF(C529&gt;0,VLOOKUP(A529,'ИПУ и ОКПУ'!$A$1:$O$3258,9,0),"")</f>
        <v>Одноставочный</v>
      </c>
      <c r="E529" t="str">
        <f>IF(C529&gt;0,IF(VLOOKUP(A529,'ИПУ и ОКПУ'!$A$1:$O$3258,14,0)="Нет показаний","Нет показаний",""),"")</f>
        <v/>
      </c>
      <c r="F529">
        <f>IF(AND(C529&gt;0),SUMIF('ИПУ и ОКПУ'!$A$2:$A$3258,A529,'ИПУ и ОКПУ'!$O$2:$O$3258),"")</f>
        <v>343</v>
      </c>
      <c r="G529">
        <f>VLOOKUP(A529,'Лицевые счета'!$A$2:$K$4570,9,0)</f>
        <v>3</v>
      </c>
      <c r="H529">
        <f>VLOOKUP(A529,'Лицевые счета'!$A$2:$K$4570,10,0)</f>
        <v>93.4</v>
      </c>
      <c r="I529" t="str">
        <f>VLOOKUP(A529,'Лицевые счета'!$A$2:$K$4570,6,0)</f>
        <v>ФЛ</v>
      </c>
      <c r="J529" t="str">
        <f>IF(AND(C529=0,I529="ФЛ"),G529*H529,"")</f>
        <v/>
      </c>
      <c r="K529" t="str">
        <f>IF(AND(C529&gt;0,E529="Нет показаний",I529="ФЛ"),G529*H529,"")</f>
        <v/>
      </c>
    </row>
    <row r="530" spans="1:11" x14ac:dyDescent="0.25">
      <c r="A530" s="7">
        <v>99388</v>
      </c>
      <c r="B530" s="7">
        <f>VLOOKUP(A530,'Лицевые счета'!$A$1:$K$4570,2,0)</f>
        <v>58277</v>
      </c>
      <c r="C530">
        <f>COUNTIF('ИПУ и ОКПУ'!$A$2:$A$3258,A530)</f>
        <v>1</v>
      </c>
      <c r="D530" t="str">
        <f>IF(C530&gt;0,VLOOKUP(A530,'ИПУ и ОКПУ'!$A$1:$O$3258,9,0),"")</f>
        <v>Одноставочный</v>
      </c>
      <c r="E530" t="str">
        <f>IF(C530&gt;0,IF(VLOOKUP(A530,'ИПУ и ОКПУ'!$A$1:$O$3258,14,0)="Нет показаний","Нет показаний",""),"")</f>
        <v/>
      </c>
      <c r="F530">
        <f>IF(AND(C530&gt;0),SUMIF('ИПУ и ОКПУ'!$A$2:$A$3258,A530,'ИПУ и ОКПУ'!$O$2:$O$3258),"")</f>
        <v>85</v>
      </c>
      <c r="G530">
        <f>VLOOKUP(A530,'Лицевые счета'!$A$2:$K$4570,9,0)</f>
        <v>3</v>
      </c>
      <c r="H530">
        <f>VLOOKUP(A530,'Лицевые счета'!$A$2:$K$4570,10,0)</f>
        <v>57</v>
      </c>
      <c r="I530" t="str">
        <f>VLOOKUP(A530,'Лицевые счета'!$A$2:$K$4570,6,0)</f>
        <v>ФЛ</v>
      </c>
      <c r="J530" t="str">
        <f>IF(AND(C530=0,I530="ФЛ"),G530*H530,"")</f>
        <v/>
      </c>
      <c r="K530" t="str">
        <f>IF(AND(C530&gt;0,E530="Нет показаний",I530="ФЛ"),G530*H530,"")</f>
        <v/>
      </c>
    </row>
    <row r="531" spans="1:11" x14ac:dyDescent="0.25">
      <c r="A531" s="7">
        <v>101127</v>
      </c>
      <c r="B531" s="7">
        <f>VLOOKUP(A531,'Лицевые счета'!$A$1:$K$4570,2,0)</f>
        <v>56962</v>
      </c>
      <c r="C531">
        <f>COUNTIF('ИПУ и ОКПУ'!$A$2:$A$3258,A531)</f>
        <v>1</v>
      </c>
      <c r="D531" t="str">
        <f>IF(C531&gt;0,VLOOKUP(A531,'ИПУ и ОКПУ'!$A$1:$O$3258,9,0),"")</f>
        <v>Одноставочный</v>
      </c>
      <c r="E531" t="str">
        <f>IF(C531&gt;0,IF(VLOOKUP(A531,'ИПУ и ОКПУ'!$A$1:$O$3258,14,0)="Нет показаний","Нет показаний",""),"")</f>
        <v/>
      </c>
      <c r="F531">
        <f>IF(AND(C531&gt;0),SUMIF('ИПУ и ОКПУ'!$A$2:$A$3258,A531,'ИПУ и ОКПУ'!$O$2:$O$3258),"")</f>
        <v>259</v>
      </c>
      <c r="G531">
        <f>VLOOKUP(A531,'Лицевые счета'!$A$2:$K$4570,9,0)</f>
        <v>3</v>
      </c>
      <c r="H531">
        <f>VLOOKUP(A531,'Лицевые счета'!$A$2:$K$4570,10,0)</f>
        <v>87.9</v>
      </c>
      <c r="I531" t="str">
        <f>VLOOKUP(A531,'Лицевые счета'!$A$2:$K$4570,6,0)</f>
        <v>ФЛ</v>
      </c>
      <c r="J531" t="str">
        <f>IF(AND(C531=0,I531="ФЛ"),G531*H531,"")</f>
        <v/>
      </c>
      <c r="K531" t="str">
        <f>IF(AND(C531&gt;0,E531="Нет показаний",I531="ФЛ"),G531*H531,"")</f>
        <v/>
      </c>
    </row>
    <row r="532" spans="1:11" x14ac:dyDescent="0.25">
      <c r="A532" s="7">
        <v>101588</v>
      </c>
      <c r="B532" s="7">
        <f>VLOOKUP(A532,'Лицевые счета'!$A$1:$K$4570,2,0)</f>
        <v>62290</v>
      </c>
      <c r="C532">
        <f>COUNTIF('ИПУ и ОКПУ'!$A$2:$A$3258,A532)</f>
        <v>1</v>
      </c>
      <c r="D532" t="str">
        <f>IF(C532&gt;0,VLOOKUP(A532,'ИПУ и ОКПУ'!$A$1:$O$3258,9,0),"")</f>
        <v>Одноставочный</v>
      </c>
      <c r="E532" t="str">
        <f>IF(C532&gt;0,IF(VLOOKUP(A532,'ИПУ и ОКПУ'!$A$1:$O$3258,14,0)="Нет показаний","Нет показаний",""),"")</f>
        <v/>
      </c>
      <c r="F532">
        <f>IF(AND(C532&gt;0),SUMIF('ИПУ и ОКПУ'!$A$2:$A$3258,A532,'ИПУ и ОКПУ'!$O$2:$O$3258),"")</f>
        <v>108</v>
      </c>
      <c r="G532">
        <f>VLOOKUP(A532,'Лицевые счета'!$A$2:$K$4570,9,0)</f>
        <v>3</v>
      </c>
      <c r="H532">
        <f>VLOOKUP(A532,'Лицевые счета'!$A$2:$K$4570,10,0)</f>
        <v>64.5</v>
      </c>
      <c r="I532" t="str">
        <f>VLOOKUP(A532,'Лицевые счета'!$A$2:$K$4570,6,0)</f>
        <v>ФЛ</v>
      </c>
      <c r="J532" t="str">
        <f>IF(AND(C532=0,I532="ФЛ"),G532*H532,"")</f>
        <v/>
      </c>
      <c r="K532" t="str">
        <f>IF(AND(C532&gt;0,E532="Нет показаний",I532="ФЛ"),G532*H532,"")</f>
        <v/>
      </c>
    </row>
    <row r="533" spans="1:11" x14ac:dyDescent="0.25">
      <c r="A533" s="7">
        <v>102007</v>
      </c>
      <c r="B533" s="7">
        <f>VLOOKUP(A533,'Лицевые счета'!$A$1:$K$4570,2,0)</f>
        <v>58245</v>
      </c>
      <c r="C533">
        <f>COUNTIF('ИПУ и ОКПУ'!$A$2:$A$3258,A533)</f>
        <v>0</v>
      </c>
      <c r="D533" t="str">
        <f>IF(C533&gt;0,VLOOKUP(A533,'ИПУ и ОКПУ'!$A$1:$O$3258,9,0),"")</f>
        <v/>
      </c>
      <c r="E533" t="str">
        <f>IF(C533&gt;0,IF(VLOOKUP(A533,'ИПУ и ОКПУ'!$A$1:$O$3258,14,0)="Нет показаний","Нет показаний",""),"")</f>
        <v/>
      </c>
      <c r="F533" t="str">
        <f>IF(AND(C533&gt;0),SUMIF('ИПУ и ОКПУ'!$A$2:$A$3258,A533,'ИПУ и ОКПУ'!$O$2:$O$3258),"")</f>
        <v/>
      </c>
      <c r="G533">
        <f>VLOOKUP(A533,'Лицевые счета'!$A$2:$K$4570,9,0)</f>
        <v>3</v>
      </c>
      <c r="H533">
        <f>VLOOKUP(A533,'Лицевые счета'!$A$2:$K$4570,10,0)</f>
        <v>68.2</v>
      </c>
      <c r="I533" t="str">
        <f>VLOOKUP(A533,'Лицевые счета'!$A$2:$K$4570,6,0)</f>
        <v>ФЛ</v>
      </c>
      <c r="J533">
        <f>IF(AND(C533=0,I533="ФЛ"),G533*H533,"")</f>
        <v>204.60000000000002</v>
      </c>
      <c r="K533" t="str">
        <f>IF(AND(C533&gt;0,E533="Нет показаний",I533="ФЛ"),G533*H533,"")</f>
        <v/>
      </c>
    </row>
    <row r="534" spans="1:11" x14ac:dyDescent="0.25">
      <c r="A534" s="7">
        <v>103581</v>
      </c>
      <c r="B534" s="7">
        <f>VLOOKUP(A534,'Лицевые счета'!$A$1:$K$4570,2,0)</f>
        <v>58218</v>
      </c>
      <c r="C534">
        <f>COUNTIF('ИПУ и ОКПУ'!$A$2:$A$3258,A534)</f>
        <v>1</v>
      </c>
      <c r="D534" t="str">
        <f>IF(C534&gt;0,VLOOKUP(A534,'ИПУ и ОКПУ'!$A$1:$O$3258,9,0),"")</f>
        <v>Одноставочный</v>
      </c>
      <c r="E534" t="str">
        <f>IF(C534&gt;0,IF(VLOOKUP(A534,'ИПУ и ОКПУ'!$A$1:$O$3258,14,0)="Нет показаний","Нет показаний",""),"")</f>
        <v/>
      </c>
      <c r="F534">
        <f>IF(AND(C534&gt;0),SUMIF('ИПУ и ОКПУ'!$A$2:$A$3258,A534,'ИПУ и ОКПУ'!$O$2:$O$3258),"")</f>
        <v>402</v>
      </c>
      <c r="G534">
        <f>VLOOKUP(A534,'Лицевые счета'!$A$2:$K$4570,9,0)</f>
        <v>3</v>
      </c>
      <c r="H534">
        <f>VLOOKUP(A534,'Лицевые счета'!$A$2:$K$4570,10,0)</f>
        <v>80.400000000000006</v>
      </c>
      <c r="I534" t="str">
        <f>VLOOKUP(A534,'Лицевые счета'!$A$2:$K$4570,6,0)</f>
        <v>ФЛ</v>
      </c>
      <c r="J534" t="str">
        <f>IF(AND(C534=0,I534="ФЛ"),G534*H534,"")</f>
        <v/>
      </c>
      <c r="K534" t="str">
        <f>IF(AND(C534&gt;0,E534="Нет показаний",I534="ФЛ"),G534*H534,"")</f>
        <v/>
      </c>
    </row>
    <row r="535" spans="1:11" x14ac:dyDescent="0.25">
      <c r="A535" s="7">
        <v>104363</v>
      </c>
      <c r="B535" s="7">
        <f>VLOOKUP(A535,'Лицевые счета'!$A$1:$K$4570,2,0)</f>
        <v>58315</v>
      </c>
      <c r="C535">
        <f>COUNTIF('ИПУ и ОКПУ'!$A$2:$A$3258,A535)</f>
        <v>1</v>
      </c>
      <c r="D535" t="str">
        <f>IF(C535&gt;0,VLOOKUP(A535,'ИПУ и ОКПУ'!$A$1:$O$3258,9,0),"")</f>
        <v>Одноставочный</v>
      </c>
      <c r="E535" t="str">
        <f>IF(C535&gt;0,IF(VLOOKUP(A535,'ИПУ и ОКПУ'!$A$1:$O$3258,14,0)="Нет показаний","Нет показаний",""),"")</f>
        <v/>
      </c>
      <c r="F535">
        <f>IF(AND(C535&gt;0),SUMIF('ИПУ и ОКПУ'!$A$2:$A$3258,A535,'ИПУ и ОКПУ'!$O$2:$O$3258),"")</f>
        <v>-116</v>
      </c>
      <c r="G535">
        <f>VLOOKUP(A535,'Лицевые счета'!$A$2:$K$4570,9,0)</f>
        <v>3</v>
      </c>
      <c r="H535">
        <f>VLOOKUP(A535,'Лицевые счета'!$A$2:$K$4570,10,0)</f>
        <v>57</v>
      </c>
      <c r="I535" t="str">
        <f>VLOOKUP(A535,'Лицевые счета'!$A$2:$K$4570,6,0)</f>
        <v>ФЛ</v>
      </c>
      <c r="J535" t="str">
        <f>IF(AND(C535=0,I535="ФЛ"),G535*H535,"")</f>
        <v/>
      </c>
      <c r="K535" t="str">
        <f>IF(AND(C535&gt;0,E535="Нет показаний",I535="ФЛ"),G535*H535,"")</f>
        <v/>
      </c>
    </row>
    <row r="536" spans="1:11" x14ac:dyDescent="0.25">
      <c r="A536" s="7">
        <v>105720</v>
      </c>
      <c r="B536" s="7">
        <f>VLOOKUP(A536,'Лицевые счета'!$A$1:$K$4570,2,0)</f>
        <v>58245</v>
      </c>
      <c r="C536">
        <f>COUNTIF('ИПУ и ОКПУ'!$A$2:$A$3258,A536)</f>
        <v>1</v>
      </c>
      <c r="D536" t="str">
        <f>IF(C536&gt;0,VLOOKUP(A536,'ИПУ и ОКПУ'!$A$1:$O$3258,9,0),"")</f>
        <v>Одноставочный</v>
      </c>
      <c r="E536" t="str">
        <f>IF(C536&gt;0,IF(VLOOKUP(A536,'ИПУ и ОКПУ'!$A$1:$O$3258,14,0)="Нет показаний","Нет показаний",""),"")</f>
        <v/>
      </c>
      <c r="F536">
        <f>IF(AND(C536&gt;0),SUMIF('ИПУ и ОКПУ'!$A$2:$A$3258,A536,'ИПУ и ОКПУ'!$O$2:$O$3258),"")</f>
        <v>356</v>
      </c>
      <c r="G536">
        <f>VLOOKUP(A536,'Лицевые счета'!$A$2:$K$4570,9,0)</f>
        <v>3</v>
      </c>
      <c r="H536">
        <f>VLOOKUP(A536,'Лицевые счета'!$A$2:$K$4570,10,0)</f>
        <v>93.4</v>
      </c>
      <c r="I536" t="str">
        <f>VLOOKUP(A536,'Лицевые счета'!$A$2:$K$4570,6,0)</f>
        <v>ФЛ</v>
      </c>
      <c r="J536" t="str">
        <f>IF(AND(C536=0,I536="ФЛ"),G536*H536,"")</f>
        <v/>
      </c>
      <c r="K536" t="str">
        <f>IF(AND(C536&gt;0,E536="Нет показаний",I536="ФЛ"),G536*H536,"")</f>
        <v/>
      </c>
    </row>
    <row r="537" spans="1:11" x14ac:dyDescent="0.25">
      <c r="A537" s="7">
        <v>108267</v>
      </c>
      <c r="B537" s="7">
        <f>VLOOKUP(A537,'Лицевые счета'!$A$1:$K$4570,2,0)</f>
        <v>60037</v>
      </c>
      <c r="C537">
        <f>COUNTIF('ИПУ и ОКПУ'!$A$2:$A$3258,A537)</f>
        <v>1</v>
      </c>
      <c r="D537" t="str">
        <f>IF(C537&gt;0,VLOOKUP(A537,'ИПУ и ОКПУ'!$A$1:$O$3258,9,0),"")</f>
        <v>Одноставочный</v>
      </c>
      <c r="E537" t="str">
        <f>IF(C537&gt;0,IF(VLOOKUP(A537,'ИПУ и ОКПУ'!$A$1:$O$3258,14,0)="Нет показаний","Нет показаний",""),"")</f>
        <v/>
      </c>
      <c r="F537">
        <f>IF(AND(C537&gt;0),SUMIF('ИПУ и ОКПУ'!$A$2:$A$3258,A537,'ИПУ и ОКПУ'!$O$2:$O$3258),"")</f>
        <v>100</v>
      </c>
      <c r="G537">
        <f>VLOOKUP(A537,'Лицевые счета'!$A$2:$K$4570,9,0)</f>
        <v>3</v>
      </c>
      <c r="H537">
        <f>VLOOKUP(A537,'Лицевые счета'!$A$2:$K$4570,10,0)</f>
        <v>57</v>
      </c>
      <c r="I537" t="str">
        <f>VLOOKUP(A537,'Лицевые счета'!$A$2:$K$4570,6,0)</f>
        <v>ФЛ</v>
      </c>
      <c r="J537" t="str">
        <f>IF(AND(C537=0,I537="ФЛ"),G537*H537,"")</f>
        <v/>
      </c>
      <c r="K537" t="str">
        <f>IF(AND(C537&gt;0,E537="Нет показаний",I537="ФЛ"),G537*H537,"")</f>
        <v/>
      </c>
    </row>
    <row r="538" spans="1:11" x14ac:dyDescent="0.25">
      <c r="A538" s="7">
        <v>108280</v>
      </c>
      <c r="B538" s="7">
        <f>VLOOKUP(A538,'Лицевые счета'!$A$1:$K$4570,2,0)</f>
        <v>60037</v>
      </c>
      <c r="C538">
        <f>COUNTIF('ИПУ и ОКПУ'!$A$2:$A$3258,A538)</f>
        <v>1</v>
      </c>
      <c r="D538" t="str">
        <f>IF(C538&gt;0,VLOOKUP(A538,'ИПУ и ОКПУ'!$A$1:$O$3258,9,0),"")</f>
        <v>Одноставочный</v>
      </c>
      <c r="E538" t="str">
        <f>IF(C538&gt;0,IF(VLOOKUP(A538,'ИПУ и ОКПУ'!$A$1:$O$3258,14,0)="Нет показаний","Нет показаний",""),"")</f>
        <v/>
      </c>
      <c r="F538">
        <f>IF(AND(C538&gt;0),SUMIF('ИПУ и ОКПУ'!$A$2:$A$3258,A538,'ИПУ и ОКПУ'!$O$2:$O$3258),"")</f>
        <v>0</v>
      </c>
      <c r="G538">
        <f>VLOOKUP(A538,'Лицевые счета'!$A$2:$K$4570,9,0)</f>
        <v>3</v>
      </c>
      <c r="H538">
        <f>VLOOKUP(A538,'Лицевые счета'!$A$2:$K$4570,10,0)</f>
        <v>44.2</v>
      </c>
      <c r="I538" t="str">
        <f>VLOOKUP(A538,'Лицевые счета'!$A$2:$K$4570,6,0)</f>
        <v>ФЛ</v>
      </c>
      <c r="J538" t="str">
        <f>IF(AND(C538=0,I538="ФЛ"),G538*H538,"")</f>
        <v/>
      </c>
      <c r="K538" t="str">
        <f>IF(AND(C538&gt;0,E538="Нет показаний",I538="ФЛ"),G538*H538,"")</f>
        <v/>
      </c>
    </row>
    <row r="539" spans="1:11" x14ac:dyDescent="0.25">
      <c r="A539" s="7">
        <v>108359</v>
      </c>
      <c r="B539" s="7">
        <f>VLOOKUP(A539,'Лицевые счета'!$A$1:$K$4570,2,0)</f>
        <v>56962</v>
      </c>
      <c r="C539">
        <f>COUNTIF('ИПУ и ОКПУ'!$A$2:$A$3258,A539)</f>
        <v>1</v>
      </c>
      <c r="D539" t="str">
        <f>IF(C539&gt;0,VLOOKUP(A539,'ИПУ и ОКПУ'!$A$1:$O$3258,9,0),"")</f>
        <v>Одноставочный</v>
      </c>
      <c r="E539" t="str">
        <f>IF(C539&gt;0,IF(VLOOKUP(A539,'ИПУ и ОКПУ'!$A$1:$O$3258,14,0)="Нет показаний","Нет показаний",""),"")</f>
        <v/>
      </c>
      <c r="F539">
        <f>IF(AND(C539&gt;0),SUMIF('ИПУ и ОКПУ'!$A$2:$A$3258,A539,'ИПУ и ОКПУ'!$O$2:$O$3258),"")</f>
        <v>157</v>
      </c>
      <c r="G539">
        <f>VLOOKUP(A539,'Лицевые счета'!$A$2:$K$4570,9,0)</f>
        <v>3</v>
      </c>
      <c r="H539">
        <f>VLOOKUP(A539,'Лицевые счета'!$A$2:$K$4570,10,0)</f>
        <v>93.4</v>
      </c>
      <c r="I539" t="str">
        <f>VLOOKUP(A539,'Лицевые счета'!$A$2:$K$4570,6,0)</f>
        <v>ФЛ</v>
      </c>
      <c r="J539" t="str">
        <f>IF(AND(C539=0,I539="ФЛ"),G539*H539,"")</f>
        <v/>
      </c>
      <c r="K539" t="str">
        <f>IF(AND(C539&gt;0,E539="Нет показаний",I539="ФЛ"),G539*H539,"")</f>
        <v/>
      </c>
    </row>
    <row r="540" spans="1:11" x14ac:dyDescent="0.25">
      <c r="A540" s="7">
        <v>108922</v>
      </c>
      <c r="B540" s="7">
        <f>VLOOKUP(A540,'Лицевые счета'!$A$1:$K$4570,2,0)</f>
        <v>58327</v>
      </c>
      <c r="C540">
        <f>COUNTIF('ИПУ и ОКПУ'!$A$2:$A$3258,A540)</f>
        <v>1</v>
      </c>
      <c r="D540" t="str">
        <f>IF(C540&gt;0,VLOOKUP(A540,'ИПУ и ОКПУ'!$A$1:$O$3258,9,0),"")</f>
        <v>Одноставочный</v>
      </c>
      <c r="E540" t="str">
        <f>IF(C540&gt;0,IF(VLOOKUP(A540,'ИПУ и ОКПУ'!$A$1:$O$3258,14,0)="Нет показаний","Нет показаний",""),"")</f>
        <v/>
      </c>
      <c r="F540">
        <f>IF(AND(C540&gt;0),SUMIF('ИПУ и ОКПУ'!$A$2:$A$3258,A540,'ИПУ и ОКПУ'!$O$2:$O$3258),"")</f>
        <v>231</v>
      </c>
      <c r="G540">
        <f>VLOOKUP(A540,'Лицевые счета'!$A$2:$K$4570,9,0)</f>
        <v>3</v>
      </c>
      <c r="H540">
        <f>VLOOKUP(A540,'Лицевые счета'!$A$2:$K$4570,10,0)</f>
        <v>64.5</v>
      </c>
      <c r="I540" t="str">
        <f>VLOOKUP(A540,'Лицевые счета'!$A$2:$K$4570,6,0)</f>
        <v>ФЛ</v>
      </c>
      <c r="J540" t="str">
        <f>IF(AND(C540=0,I540="ФЛ"),G540*H540,"")</f>
        <v/>
      </c>
      <c r="K540" t="str">
        <f>IF(AND(C540&gt;0,E540="Нет показаний",I540="ФЛ"),G540*H540,"")</f>
        <v/>
      </c>
    </row>
    <row r="541" spans="1:11" x14ac:dyDescent="0.25">
      <c r="A541" s="7">
        <v>109807</v>
      </c>
      <c r="B541" s="7">
        <f>VLOOKUP(A541,'Лицевые счета'!$A$1:$K$4570,2,0)</f>
        <v>62292</v>
      </c>
      <c r="C541">
        <f>COUNTIF('ИПУ и ОКПУ'!$A$2:$A$3258,A541)</f>
        <v>1</v>
      </c>
      <c r="D541" t="str">
        <f>IF(C541&gt;0,VLOOKUP(A541,'ИПУ и ОКПУ'!$A$1:$O$3258,9,0),"")</f>
        <v>Одноставочный</v>
      </c>
      <c r="E541" t="str">
        <f>IF(C541&gt;0,IF(VLOOKUP(A541,'ИПУ и ОКПУ'!$A$1:$O$3258,14,0)="Нет показаний","Нет показаний",""),"")</f>
        <v>Нет показаний</v>
      </c>
      <c r="F541">
        <f>IF(AND(C541&gt;0),SUMIF('ИПУ и ОКПУ'!$A$2:$A$3258,A541,'ИПУ и ОКПУ'!$O$2:$O$3258),"")</f>
        <v>0</v>
      </c>
      <c r="G541">
        <f>VLOOKUP(A541,'Лицевые счета'!$A$2:$K$4570,9,0)</f>
        <v>3</v>
      </c>
      <c r="H541">
        <f>VLOOKUP(A541,'Лицевые счета'!$A$2:$K$4570,10,0)</f>
        <v>57</v>
      </c>
      <c r="I541" t="str">
        <f>VLOOKUP(A541,'Лицевые счета'!$A$2:$K$4570,6,0)</f>
        <v>ФЛ</v>
      </c>
      <c r="J541" t="str">
        <f>IF(AND(C541=0,I541="ФЛ"),G541*H541,"")</f>
        <v/>
      </c>
      <c r="K541">
        <f>IF(AND(C541&gt;0,E541="Нет показаний",I541="ФЛ"),G541*H541,"")</f>
        <v>171</v>
      </c>
    </row>
    <row r="542" spans="1:11" x14ac:dyDescent="0.25">
      <c r="A542" s="7">
        <v>110629</v>
      </c>
      <c r="B542" s="7">
        <f>VLOOKUP(A542,'Лицевые счета'!$A$1:$K$4570,2,0)</f>
        <v>60037</v>
      </c>
      <c r="C542">
        <f>COUNTIF('ИПУ и ОКПУ'!$A$2:$A$3258,A542)</f>
        <v>1</v>
      </c>
      <c r="D542" t="str">
        <f>IF(C542&gt;0,VLOOKUP(A542,'ИПУ и ОКПУ'!$A$1:$O$3258,9,0),"")</f>
        <v>Одноставочный</v>
      </c>
      <c r="E542" t="str">
        <f>IF(C542&gt;0,IF(VLOOKUP(A542,'ИПУ и ОКПУ'!$A$1:$O$3258,14,0)="Нет показаний","Нет показаний",""),"")</f>
        <v/>
      </c>
      <c r="F542">
        <f>IF(AND(C542&gt;0),SUMIF('ИПУ и ОКПУ'!$A$2:$A$3258,A542,'ИПУ и ОКПУ'!$O$2:$O$3258),"")</f>
        <v>120</v>
      </c>
      <c r="G542">
        <f>VLOOKUP(A542,'Лицевые счета'!$A$2:$K$4570,9,0)</f>
        <v>3</v>
      </c>
      <c r="H542">
        <f>VLOOKUP(A542,'Лицевые счета'!$A$2:$K$4570,10,0)</f>
        <v>57</v>
      </c>
      <c r="I542" t="str">
        <f>VLOOKUP(A542,'Лицевые счета'!$A$2:$K$4570,6,0)</f>
        <v>ФЛ</v>
      </c>
      <c r="J542" t="str">
        <f>IF(AND(C542=0,I542="ФЛ"),G542*H542,"")</f>
        <v/>
      </c>
      <c r="K542" t="str">
        <f>IF(AND(C542&gt;0,E542="Нет показаний",I542="ФЛ"),G542*H542,"")</f>
        <v/>
      </c>
    </row>
    <row r="543" spans="1:11" x14ac:dyDescent="0.25">
      <c r="A543" s="7">
        <v>115230</v>
      </c>
      <c r="B543" s="7">
        <f>VLOOKUP(A543,'Лицевые счета'!$A$1:$K$4570,2,0)</f>
        <v>58312</v>
      </c>
      <c r="C543">
        <f>COUNTIF('ИПУ и ОКПУ'!$A$2:$A$3258,A543)</f>
        <v>0</v>
      </c>
      <c r="D543" t="str">
        <f>IF(C543&gt;0,VLOOKUP(A543,'ИПУ и ОКПУ'!$A$1:$O$3258,9,0),"")</f>
        <v/>
      </c>
      <c r="E543" t="str">
        <f>IF(C543&gt;0,IF(VLOOKUP(A543,'ИПУ и ОКПУ'!$A$1:$O$3258,14,0)="Нет показаний","Нет показаний",""),"")</f>
        <v/>
      </c>
      <c r="F543" t="str">
        <f>IF(AND(C543&gt;0),SUMIF('ИПУ и ОКПУ'!$A$2:$A$3258,A543,'ИПУ и ОКПУ'!$O$2:$O$3258),"")</f>
        <v/>
      </c>
      <c r="G543">
        <f>VLOOKUP(A543,'Лицевые счета'!$A$2:$K$4570,9,0)</f>
        <v>3</v>
      </c>
      <c r="H543">
        <f>VLOOKUP(A543,'Лицевые счета'!$A$2:$K$4570,10,0)</f>
        <v>44.2</v>
      </c>
      <c r="I543" t="str">
        <f>VLOOKUP(A543,'Лицевые счета'!$A$2:$K$4570,6,0)</f>
        <v>ФЛ</v>
      </c>
      <c r="J543">
        <f>IF(AND(C543=0,I543="ФЛ"),G543*H543,"")</f>
        <v>132.60000000000002</v>
      </c>
      <c r="K543" t="str">
        <f>IF(AND(C543&gt;0,E543="Нет показаний",I543="ФЛ"),G543*H543,"")</f>
        <v/>
      </c>
    </row>
    <row r="544" spans="1:11" x14ac:dyDescent="0.25">
      <c r="A544" s="7">
        <v>117765</v>
      </c>
      <c r="B544" s="7">
        <f>VLOOKUP(A544,'Лицевые счета'!$A$1:$K$4570,2,0)</f>
        <v>56963</v>
      </c>
      <c r="C544">
        <f>COUNTIF('ИПУ и ОКПУ'!$A$2:$A$3258,A544)</f>
        <v>1</v>
      </c>
      <c r="D544" t="str">
        <f>IF(C544&gt;0,VLOOKUP(A544,'ИПУ и ОКПУ'!$A$1:$O$3258,9,0),"")</f>
        <v>Одноставочный</v>
      </c>
      <c r="E544" t="str">
        <f>IF(C544&gt;0,IF(VLOOKUP(A544,'ИПУ и ОКПУ'!$A$1:$O$3258,14,0)="Нет показаний","Нет показаний",""),"")</f>
        <v/>
      </c>
      <c r="F544">
        <f>IF(AND(C544&gt;0),SUMIF('ИПУ и ОКПУ'!$A$2:$A$3258,A544,'ИПУ и ОКПУ'!$O$2:$O$3258),"")</f>
        <v>251</v>
      </c>
      <c r="G544">
        <f>VLOOKUP(A544,'Лицевые счета'!$A$2:$K$4570,9,0)</f>
        <v>3</v>
      </c>
      <c r="H544">
        <f>VLOOKUP(A544,'Лицевые счета'!$A$2:$K$4570,10,0)</f>
        <v>87.9</v>
      </c>
      <c r="I544" t="str">
        <f>VLOOKUP(A544,'Лицевые счета'!$A$2:$K$4570,6,0)</f>
        <v>ФЛ</v>
      </c>
      <c r="J544" t="str">
        <f>IF(AND(C544=0,I544="ФЛ"),G544*H544,"")</f>
        <v/>
      </c>
      <c r="K544" t="str">
        <f>IF(AND(C544&gt;0,E544="Нет показаний",I544="ФЛ"),G544*H544,"")</f>
        <v/>
      </c>
    </row>
    <row r="545" spans="1:11" x14ac:dyDescent="0.25">
      <c r="A545" s="7">
        <v>124126</v>
      </c>
      <c r="B545" s="7">
        <f>VLOOKUP(A545,'Лицевые счета'!$A$1:$K$4570,2,0)</f>
        <v>62291</v>
      </c>
      <c r="C545">
        <f>COUNTIF('ИПУ и ОКПУ'!$A$2:$A$3258,A545)</f>
        <v>1</v>
      </c>
      <c r="D545" t="str">
        <f>IF(C545&gt;0,VLOOKUP(A545,'ИПУ и ОКПУ'!$A$1:$O$3258,9,0),"")</f>
        <v>Одноставочный</v>
      </c>
      <c r="E545" t="str">
        <f>IF(C545&gt;0,IF(VLOOKUP(A545,'ИПУ и ОКПУ'!$A$1:$O$3258,14,0)="Нет показаний","Нет показаний",""),"")</f>
        <v/>
      </c>
      <c r="F545">
        <f>IF(AND(C545&gt;0),SUMIF('ИПУ и ОКПУ'!$A$2:$A$3258,A545,'ИПУ и ОКПУ'!$O$2:$O$3258),"")</f>
        <v>271</v>
      </c>
      <c r="G545">
        <f>VLOOKUP(A545,'Лицевые счета'!$A$2:$K$4570,9,0)</f>
        <v>3</v>
      </c>
      <c r="H545">
        <f>VLOOKUP(A545,'Лицевые счета'!$A$2:$K$4570,10,0)</f>
        <v>64.5</v>
      </c>
      <c r="I545" t="str">
        <f>VLOOKUP(A545,'Лицевые счета'!$A$2:$K$4570,6,0)</f>
        <v>ФЛ</v>
      </c>
      <c r="J545" t="str">
        <f>IF(AND(C545=0,I545="ФЛ"),G545*H545,"")</f>
        <v/>
      </c>
      <c r="K545" t="str">
        <f>IF(AND(C545&gt;0,E545="Нет показаний",I545="ФЛ"),G545*H545,"")</f>
        <v/>
      </c>
    </row>
    <row r="546" spans="1:11" x14ac:dyDescent="0.25">
      <c r="A546" s="7">
        <v>125085</v>
      </c>
      <c r="B546" s="7">
        <f>VLOOKUP(A546,'Лицевые счета'!$A$1:$K$4570,2,0)</f>
        <v>58212</v>
      </c>
      <c r="C546">
        <f>COUNTIF('ИПУ и ОКПУ'!$A$2:$A$3258,A546)</f>
        <v>1</v>
      </c>
      <c r="D546" t="str">
        <f>IF(C546&gt;0,VLOOKUP(A546,'ИПУ и ОКПУ'!$A$1:$O$3258,9,0),"")</f>
        <v>Одноставочный</v>
      </c>
      <c r="E546" t="str">
        <f>IF(C546&gt;0,IF(VLOOKUP(A546,'ИПУ и ОКПУ'!$A$1:$O$3258,14,0)="Нет показаний","Нет показаний",""),"")</f>
        <v/>
      </c>
      <c r="F546">
        <f>IF(AND(C546&gt;0),SUMIF('ИПУ и ОКПУ'!$A$2:$A$3258,A546,'ИПУ и ОКПУ'!$O$2:$O$3258),"")</f>
        <v>127</v>
      </c>
      <c r="G546">
        <f>VLOOKUP(A546,'Лицевые счета'!$A$2:$K$4570,9,0)</f>
        <v>3</v>
      </c>
      <c r="H546">
        <f>VLOOKUP(A546,'Лицевые счета'!$A$2:$K$4570,10,0)</f>
        <v>87.9</v>
      </c>
      <c r="I546" t="str">
        <f>VLOOKUP(A546,'Лицевые счета'!$A$2:$K$4570,6,0)</f>
        <v>ФЛ</v>
      </c>
      <c r="J546" t="str">
        <f>IF(AND(C546=0,I546="ФЛ"),G546*H546,"")</f>
        <v/>
      </c>
      <c r="K546" t="str">
        <f>IF(AND(C546&gt;0,E546="Нет показаний",I546="ФЛ"),G546*H546,"")</f>
        <v/>
      </c>
    </row>
    <row r="547" spans="1:11" x14ac:dyDescent="0.25">
      <c r="A547" s="7">
        <v>125847</v>
      </c>
      <c r="B547" s="7">
        <f>VLOOKUP(A547,'Лицевые счета'!$A$1:$K$4570,2,0)</f>
        <v>56962</v>
      </c>
      <c r="C547">
        <f>COUNTIF('ИПУ и ОКПУ'!$A$2:$A$3258,A547)</f>
        <v>1</v>
      </c>
      <c r="D547" t="str">
        <f>IF(C547&gt;0,VLOOKUP(A547,'ИПУ и ОКПУ'!$A$1:$O$3258,9,0),"")</f>
        <v>Одноставочный</v>
      </c>
      <c r="E547" t="str">
        <f>IF(C547&gt;0,IF(VLOOKUP(A547,'ИПУ и ОКПУ'!$A$1:$O$3258,14,0)="Нет показаний","Нет показаний",""),"")</f>
        <v/>
      </c>
      <c r="F547">
        <f>IF(AND(C547&gt;0),SUMIF('ИПУ и ОКПУ'!$A$2:$A$3258,A547,'ИПУ и ОКПУ'!$O$2:$O$3258),"")</f>
        <v>101</v>
      </c>
      <c r="G547">
        <f>VLOOKUP(A547,'Лицевые счета'!$A$2:$K$4570,9,0)</f>
        <v>3</v>
      </c>
      <c r="H547">
        <f>VLOOKUP(A547,'Лицевые счета'!$A$2:$K$4570,10,0)</f>
        <v>87.9</v>
      </c>
      <c r="I547" t="str">
        <f>VLOOKUP(A547,'Лицевые счета'!$A$2:$K$4570,6,0)</f>
        <v>ФЛ</v>
      </c>
      <c r="J547" t="str">
        <f>IF(AND(C547=0,I547="ФЛ"),G547*H547,"")</f>
        <v/>
      </c>
      <c r="K547" t="str">
        <f>IF(AND(C547&gt;0,E547="Нет показаний",I547="ФЛ"),G547*H547,"")</f>
        <v/>
      </c>
    </row>
    <row r="548" spans="1:11" x14ac:dyDescent="0.25">
      <c r="A548" s="7">
        <v>127325</v>
      </c>
      <c r="B548" s="7">
        <f>VLOOKUP(A548,'Лицевые счета'!$A$1:$K$4570,2,0)</f>
        <v>56791</v>
      </c>
      <c r="C548">
        <f>COUNTIF('ИПУ и ОКПУ'!$A$2:$A$3258,A548)</f>
        <v>1</v>
      </c>
      <c r="D548" t="str">
        <f>IF(C548&gt;0,VLOOKUP(A548,'ИПУ и ОКПУ'!$A$1:$O$3258,9,0),"")</f>
        <v>Одноставочный</v>
      </c>
      <c r="E548" t="str">
        <f>IF(C548&gt;0,IF(VLOOKUP(A548,'ИПУ и ОКПУ'!$A$1:$O$3258,14,0)="Нет показаний","Нет показаний",""),"")</f>
        <v/>
      </c>
      <c r="F548">
        <f>IF(AND(C548&gt;0),SUMIF('ИПУ и ОКПУ'!$A$2:$A$3258,A548,'ИПУ и ОКПУ'!$O$2:$O$3258),"")</f>
        <v>275</v>
      </c>
      <c r="G548">
        <f>VLOOKUP(A548,'Лицевые счета'!$A$2:$K$4570,9,0)</f>
        <v>3</v>
      </c>
      <c r="H548">
        <f>VLOOKUP(A548,'Лицевые счета'!$A$2:$K$4570,10,0)</f>
        <v>93.4</v>
      </c>
      <c r="I548" t="str">
        <f>VLOOKUP(A548,'Лицевые счета'!$A$2:$K$4570,6,0)</f>
        <v>ФЛ</v>
      </c>
      <c r="J548" t="str">
        <f>IF(AND(C548=0,I548="ФЛ"),G548*H548,"")</f>
        <v/>
      </c>
      <c r="K548" t="str">
        <f>IF(AND(C548&gt;0,E548="Нет показаний",I548="ФЛ"),G548*H548,"")</f>
        <v/>
      </c>
    </row>
    <row r="549" spans="1:11" x14ac:dyDescent="0.25">
      <c r="A549" s="7">
        <v>128723</v>
      </c>
      <c r="B549" s="7">
        <f>VLOOKUP(A549,'Лицевые счета'!$A$1:$K$4570,2,0)</f>
        <v>62291</v>
      </c>
      <c r="C549">
        <f>COUNTIF('ИПУ и ОКПУ'!$A$2:$A$3258,A549)</f>
        <v>1</v>
      </c>
      <c r="D549" t="str">
        <f>IF(C549&gt;0,VLOOKUP(A549,'ИПУ и ОКПУ'!$A$1:$O$3258,9,0),"")</f>
        <v>Одноставочный</v>
      </c>
      <c r="E549" t="str">
        <f>IF(C549&gt;0,IF(VLOOKUP(A549,'ИПУ и ОКПУ'!$A$1:$O$3258,14,0)="Нет показаний","Нет показаний",""),"")</f>
        <v/>
      </c>
      <c r="F549">
        <f>IF(AND(C549&gt;0),SUMIF('ИПУ и ОКПУ'!$A$2:$A$3258,A549,'ИПУ и ОКПУ'!$O$2:$O$3258),"")</f>
        <v>89</v>
      </c>
      <c r="G549">
        <f>VLOOKUP(A549,'Лицевые счета'!$A$2:$K$4570,9,0)</f>
        <v>3</v>
      </c>
      <c r="H549">
        <f>VLOOKUP(A549,'Лицевые счета'!$A$2:$K$4570,10,0)</f>
        <v>57</v>
      </c>
      <c r="I549" t="str">
        <f>VLOOKUP(A549,'Лицевые счета'!$A$2:$K$4570,6,0)</f>
        <v>ФЛ</v>
      </c>
      <c r="J549" t="str">
        <f>IF(AND(C549=0,I549="ФЛ"),G549*H549,"")</f>
        <v/>
      </c>
      <c r="K549" t="str">
        <f>IF(AND(C549&gt;0,E549="Нет показаний",I549="ФЛ"),G549*H549,"")</f>
        <v/>
      </c>
    </row>
    <row r="550" spans="1:11" x14ac:dyDescent="0.25">
      <c r="A550" s="7">
        <v>129008</v>
      </c>
      <c r="B550" s="7">
        <f>VLOOKUP(A550,'Лицевые счета'!$A$1:$K$4570,2,0)</f>
        <v>58329</v>
      </c>
      <c r="C550">
        <f>COUNTIF('ИПУ и ОКПУ'!$A$2:$A$3258,A550)</f>
        <v>1</v>
      </c>
      <c r="D550" t="str">
        <f>IF(C550&gt;0,VLOOKUP(A550,'ИПУ и ОКПУ'!$A$1:$O$3258,9,0),"")</f>
        <v>Одноставочный</v>
      </c>
      <c r="E550" t="str">
        <f>IF(C550&gt;0,IF(VLOOKUP(A550,'ИПУ и ОКПУ'!$A$1:$O$3258,14,0)="Нет показаний","Нет показаний",""),"")</f>
        <v/>
      </c>
      <c r="F550">
        <f>IF(AND(C550&gt;0),SUMIF('ИПУ и ОКПУ'!$A$2:$A$3258,A550,'ИПУ и ОКПУ'!$O$2:$O$3258),"")</f>
        <v>120</v>
      </c>
      <c r="G550">
        <f>VLOOKUP(A550,'Лицевые счета'!$A$2:$K$4570,9,0)</f>
        <v>3</v>
      </c>
      <c r="H550">
        <f>VLOOKUP(A550,'Лицевые счета'!$A$2:$K$4570,10,0)</f>
        <v>64.5</v>
      </c>
      <c r="I550" t="str">
        <f>VLOOKUP(A550,'Лицевые счета'!$A$2:$K$4570,6,0)</f>
        <v>ФЛ</v>
      </c>
      <c r="J550" t="str">
        <f>IF(AND(C550=0,I550="ФЛ"),G550*H550,"")</f>
        <v/>
      </c>
      <c r="K550" t="str">
        <f>IF(AND(C550&gt;0,E550="Нет показаний",I550="ФЛ"),G550*H550,"")</f>
        <v/>
      </c>
    </row>
    <row r="551" spans="1:11" x14ac:dyDescent="0.25">
      <c r="A551" s="7">
        <v>130150</v>
      </c>
      <c r="B551" s="7">
        <f>VLOOKUP(A551,'Лицевые счета'!$A$1:$K$4570,2,0)</f>
        <v>56962</v>
      </c>
      <c r="C551">
        <f>COUNTIF('ИПУ и ОКПУ'!$A$2:$A$3258,A551)</f>
        <v>1</v>
      </c>
      <c r="D551" t="str">
        <f>IF(C551&gt;0,VLOOKUP(A551,'ИПУ и ОКПУ'!$A$1:$O$3258,9,0),"")</f>
        <v>Одноставочный</v>
      </c>
      <c r="E551" t="str">
        <f>IF(C551&gt;0,IF(VLOOKUP(A551,'ИПУ и ОКПУ'!$A$1:$O$3258,14,0)="Нет показаний","Нет показаний",""),"")</f>
        <v/>
      </c>
      <c r="F551">
        <f>IF(AND(C551&gt;0),SUMIF('ИПУ и ОКПУ'!$A$2:$A$3258,A551,'ИПУ и ОКПУ'!$O$2:$O$3258),"")</f>
        <v>77</v>
      </c>
      <c r="G551">
        <f>VLOOKUP(A551,'Лицевые счета'!$A$2:$K$4570,9,0)</f>
        <v>3</v>
      </c>
      <c r="H551">
        <f>VLOOKUP(A551,'Лицевые счета'!$A$2:$K$4570,10,0)</f>
        <v>80.400000000000006</v>
      </c>
      <c r="I551" t="str">
        <f>VLOOKUP(A551,'Лицевые счета'!$A$2:$K$4570,6,0)</f>
        <v>ФЛ</v>
      </c>
      <c r="J551" t="str">
        <f>IF(AND(C551=0,I551="ФЛ"),G551*H551,"")</f>
        <v/>
      </c>
      <c r="K551" t="str">
        <f>IF(AND(C551&gt;0,E551="Нет показаний",I551="ФЛ"),G551*H551,"")</f>
        <v/>
      </c>
    </row>
    <row r="552" spans="1:11" x14ac:dyDescent="0.25">
      <c r="A552" s="7">
        <v>130931</v>
      </c>
      <c r="B552" s="7">
        <f>VLOOKUP(A552,'Лицевые счета'!$A$1:$K$4570,2,0)</f>
        <v>62291</v>
      </c>
      <c r="C552">
        <f>COUNTIF('ИПУ и ОКПУ'!$A$2:$A$3258,A552)</f>
        <v>1</v>
      </c>
      <c r="D552" t="str">
        <f>IF(C552&gt;0,VLOOKUP(A552,'ИПУ и ОКПУ'!$A$1:$O$3258,9,0),"")</f>
        <v>Одноставочный</v>
      </c>
      <c r="E552" t="str">
        <f>IF(C552&gt;0,IF(VLOOKUP(A552,'ИПУ и ОКПУ'!$A$1:$O$3258,14,0)="Нет показаний","Нет показаний",""),"")</f>
        <v/>
      </c>
      <c r="F552">
        <f>IF(AND(C552&gt;0),SUMIF('ИПУ и ОКПУ'!$A$2:$A$3258,A552,'ИПУ и ОКПУ'!$O$2:$O$3258),"")</f>
        <v>472</v>
      </c>
      <c r="G552">
        <f>VLOOKUP(A552,'Лицевые счета'!$A$2:$K$4570,9,0)</f>
        <v>3</v>
      </c>
      <c r="H552">
        <f>VLOOKUP(A552,'Лицевые счета'!$A$2:$K$4570,10,0)</f>
        <v>57</v>
      </c>
      <c r="I552" t="str">
        <f>VLOOKUP(A552,'Лицевые счета'!$A$2:$K$4570,6,0)</f>
        <v>ФЛ</v>
      </c>
      <c r="J552" t="str">
        <f>IF(AND(C552=0,I552="ФЛ"),G552*H552,"")</f>
        <v/>
      </c>
      <c r="K552" t="str">
        <f>IF(AND(C552&gt;0,E552="Нет показаний",I552="ФЛ"),G552*H552,"")</f>
        <v/>
      </c>
    </row>
    <row r="553" spans="1:11" x14ac:dyDescent="0.25">
      <c r="A553" s="7">
        <v>132531</v>
      </c>
      <c r="B553" s="7">
        <f>VLOOKUP(A553,'Лицевые счета'!$A$1:$K$4570,2,0)</f>
        <v>58218</v>
      </c>
      <c r="C553">
        <f>COUNTIF('ИПУ и ОКПУ'!$A$2:$A$3258,A553)</f>
        <v>1</v>
      </c>
      <c r="D553" t="str">
        <f>IF(C553&gt;0,VLOOKUP(A553,'ИПУ и ОКПУ'!$A$1:$O$3258,9,0),"")</f>
        <v>Одноставочный</v>
      </c>
      <c r="E553" t="str">
        <f>IF(C553&gt;0,IF(VLOOKUP(A553,'ИПУ и ОКПУ'!$A$1:$O$3258,14,0)="Нет показаний","Нет показаний",""),"")</f>
        <v/>
      </c>
      <c r="F553">
        <f>IF(AND(C553&gt;0),SUMIF('ИПУ и ОКПУ'!$A$2:$A$3258,A553,'ИПУ и ОКПУ'!$O$2:$O$3258),"")</f>
        <v>150</v>
      </c>
      <c r="G553">
        <f>VLOOKUP(A553,'Лицевые счета'!$A$2:$K$4570,9,0)</f>
        <v>3</v>
      </c>
      <c r="H553">
        <f>VLOOKUP(A553,'Лицевые счета'!$A$2:$K$4570,10,0)</f>
        <v>68.2</v>
      </c>
      <c r="I553" t="str">
        <f>VLOOKUP(A553,'Лицевые счета'!$A$2:$K$4570,6,0)</f>
        <v>ФЛ</v>
      </c>
      <c r="J553" t="str">
        <f>IF(AND(C553=0,I553="ФЛ"),G553*H553,"")</f>
        <v/>
      </c>
      <c r="K553" t="str">
        <f>IF(AND(C553&gt;0,E553="Нет показаний",I553="ФЛ"),G553*H553,"")</f>
        <v/>
      </c>
    </row>
    <row r="554" spans="1:11" x14ac:dyDescent="0.25">
      <c r="A554" s="7">
        <v>133025</v>
      </c>
      <c r="B554" s="7">
        <f>VLOOKUP(A554,'Лицевые счета'!$A$1:$K$4570,2,0)</f>
        <v>62292</v>
      </c>
      <c r="C554">
        <f>COUNTIF('ИПУ и ОКПУ'!$A$2:$A$3258,A554)</f>
        <v>1</v>
      </c>
      <c r="D554" t="str">
        <f>IF(C554&gt;0,VLOOKUP(A554,'ИПУ и ОКПУ'!$A$1:$O$3258,9,0),"")</f>
        <v>Одноставочный</v>
      </c>
      <c r="E554" t="str">
        <f>IF(C554&gt;0,IF(VLOOKUP(A554,'ИПУ и ОКПУ'!$A$1:$O$3258,14,0)="Нет показаний","Нет показаний",""),"")</f>
        <v>Нет показаний</v>
      </c>
      <c r="F554">
        <f>IF(AND(C554&gt;0),SUMIF('ИПУ и ОКПУ'!$A$2:$A$3258,A554,'ИПУ и ОКПУ'!$O$2:$O$3258),"")</f>
        <v>0</v>
      </c>
      <c r="G554">
        <f>VLOOKUP(A554,'Лицевые счета'!$A$2:$K$4570,9,0)</f>
        <v>3</v>
      </c>
      <c r="H554">
        <f>VLOOKUP(A554,'Лицевые счета'!$A$2:$K$4570,10,0)</f>
        <v>64.5</v>
      </c>
      <c r="I554" t="str">
        <f>VLOOKUP(A554,'Лицевые счета'!$A$2:$K$4570,6,0)</f>
        <v>ФЛ</v>
      </c>
      <c r="J554" t="str">
        <f>IF(AND(C554=0,I554="ФЛ"),G554*H554,"")</f>
        <v/>
      </c>
      <c r="K554">
        <f>IF(AND(C554&gt;0,E554="Нет показаний",I554="ФЛ"),G554*H554,"")</f>
        <v>193.5</v>
      </c>
    </row>
    <row r="555" spans="1:11" x14ac:dyDescent="0.25">
      <c r="A555" s="7">
        <v>133405</v>
      </c>
      <c r="B555" s="7">
        <f>VLOOKUP(A555,'Лицевые счета'!$A$1:$K$4570,2,0)</f>
        <v>58346</v>
      </c>
      <c r="C555">
        <f>COUNTIF('ИПУ и ОКПУ'!$A$2:$A$3258,A555)</f>
        <v>0</v>
      </c>
      <c r="D555" t="str">
        <f>IF(C555&gt;0,VLOOKUP(A555,'ИПУ и ОКПУ'!$A$1:$O$3258,9,0),"")</f>
        <v/>
      </c>
      <c r="E555" t="str">
        <f>IF(C555&gt;0,IF(VLOOKUP(A555,'ИПУ и ОКПУ'!$A$1:$O$3258,14,0)="Нет показаний","Нет показаний",""),"")</f>
        <v/>
      </c>
      <c r="F555" t="str">
        <f>IF(AND(C555&gt;0),SUMIF('ИПУ и ОКПУ'!$A$2:$A$3258,A555,'ИПУ и ОКПУ'!$O$2:$O$3258),"")</f>
        <v/>
      </c>
      <c r="G555">
        <f>VLOOKUP(A555,'Лицевые счета'!$A$2:$K$4570,9,0)</f>
        <v>3</v>
      </c>
      <c r="H555">
        <f>VLOOKUP(A555,'Лицевые счета'!$A$2:$K$4570,10,0)</f>
        <v>87.9</v>
      </c>
      <c r="I555" t="str">
        <f>VLOOKUP(A555,'Лицевые счета'!$A$2:$K$4570,6,0)</f>
        <v>ФЛ</v>
      </c>
      <c r="J555">
        <f>IF(AND(C555=0,I555="ФЛ"),G555*H555,"")</f>
        <v>263.70000000000005</v>
      </c>
      <c r="K555" t="str">
        <f>IF(AND(C555&gt;0,E555="Нет показаний",I555="ФЛ"),G555*H555,"")</f>
        <v/>
      </c>
    </row>
    <row r="556" spans="1:11" x14ac:dyDescent="0.25">
      <c r="A556" s="7">
        <v>133768</v>
      </c>
      <c r="B556" s="7">
        <f>VLOOKUP(A556,'Лицевые счета'!$A$1:$K$4570,2,0)</f>
        <v>58366</v>
      </c>
      <c r="C556">
        <f>COUNTIF('ИПУ и ОКПУ'!$A$2:$A$3258,A556)</f>
        <v>1</v>
      </c>
      <c r="D556" t="str">
        <f>IF(C556&gt;0,VLOOKUP(A556,'ИПУ и ОКПУ'!$A$1:$O$3258,9,0),"")</f>
        <v>Одноставочный</v>
      </c>
      <c r="E556" t="str">
        <f>IF(C556&gt;0,IF(VLOOKUP(A556,'ИПУ и ОКПУ'!$A$1:$O$3258,14,0)="Нет показаний","Нет показаний",""),"")</f>
        <v/>
      </c>
      <c r="F556">
        <f>IF(AND(C556&gt;0),SUMIF('ИПУ и ОКПУ'!$A$2:$A$3258,A556,'ИПУ и ОКПУ'!$O$2:$O$3258),"")</f>
        <v>552</v>
      </c>
      <c r="G556">
        <f>VLOOKUP(A556,'Лицевые счета'!$A$2:$K$4570,9,0)</f>
        <v>3</v>
      </c>
      <c r="H556">
        <f>VLOOKUP(A556,'Лицевые счета'!$A$2:$K$4570,10,0)</f>
        <v>80.400000000000006</v>
      </c>
      <c r="I556" t="str">
        <f>VLOOKUP(A556,'Лицевые счета'!$A$2:$K$4570,6,0)</f>
        <v>ФЛ</v>
      </c>
      <c r="J556" t="str">
        <f>IF(AND(C556=0,I556="ФЛ"),G556*H556,"")</f>
        <v/>
      </c>
      <c r="K556" t="str">
        <f>IF(AND(C556&gt;0,E556="Нет показаний",I556="ФЛ"),G556*H556,"")</f>
        <v/>
      </c>
    </row>
    <row r="557" spans="1:11" x14ac:dyDescent="0.25">
      <c r="A557" s="7">
        <v>139305</v>
      </c>
      <c r="B557" s="7">
        <f>VLOOKUP(A557,'Лицевые счета'!$A$1:$K$4570,2,0)</f>
        <v>62292</v>
      </c>
      <c r="C557">
        <f>COUNTIF('ИПУ и ОКПУ'!$A$2:$A$3258,A557)</f>
        <v>1</v>
      </c>
      <c r="D557" t="str">
        <f>IF(C557&gt;0,VLOOKUP(A557,'ИПУ и ОКПУ'!$A$1:$O$3258,9,0),"")</f>
        <v>Одноставочный</v>
      </c>
      <c r="E557" t="str">
        <f>IF(C557&gt;0,IF(VLOOKUP(A557,'ИПУ и ОКПУ'!$A$1:$O$3258,14,0)="Нет показаний","Нет показаний",""),"")</f>
        <v>Нет показаний</v>
      </c>
      <c r="F557">
        <f>IF(AND(C557&gt;0),SUMIF('ИПУ и ОКПУ'!$A$2:$A$3258,A557,'ИПУ и ОКПУ'!$O$2:$O$3258),"")</f>
        <v>0</v>
      </c>
      <c r="G557">
        <f>VLOOKUP(A557,'Лицевые счета'!$A$2:$K$4570,9,0)</f>
        <v>3</v>
      </c>
      <c r="H557">
        <f>VLOOKUP(A557,'Лицевые счета'!$A$2:$K$4570,10,0)</f>
        <v>64.5</v>
      </c>
      <c r="I557" t="str">
        <f>VLOOKUP(A557,'Лицевые счета'!$A$2:$K$4570,6,0)</f>
        <v>ФЛ</v>
      </c>
      <c r="J557" t="str">
        <f>IF(AND(C557=0,I557="ФЛ"),G557*H557,"")</f>
        <v/>
      </c>
      <c r="K557">
        <f>IF(AND(C557&gt;0,E557="Нет показаний",I557="ФЛ"),G557*H557,"")</f>
        <v>193.5</v>
      </c>
    </row>
    <row r="558" spans="1:11" x14ac:dyDescent="0.25">
      <c r="A558" s="7">
        <v>140102</v>
      </c>
      <c r="B558" s="7">
        <f>VLOOKUP(A558,'Лицевые счета'!$A$1:$K$4570,2,0)</f>
        <v>62291</v>
      </c>
      <c r="C558">
        <f>COUNTIF('ИПУ и ОКПУ'!$A$2:$A$3258,A558)</f>
        <v>1</v>
      </c>
      <c r="D558" t="str">
        <f>IF(C558&gt;0,VLOOKUP(A558,'ИПУ и ОКПУ'!$A$1:$O$3258,9,0),"")</f>
        <v>Одноставочный</v>
      </c>
      <c r="E558" t="str">
        <f>IF(C558&gt;0,IF(VLOOKUP(A558,'ИПУ и ОКПУ'!$A$1:$O$3258,14,0)="Нет показаний","Нет показаний",""),"")</f>
        <v/>
      </c>
      <c r="F558">
        <f>IF(AND(C558&gt;0),SUMIF('ИПУ и ОКПУ'!$A$2:$A$3258,A558,'ИПУ и ОКПУ'!$O$2:$O$3258),"")</f>
        <v>430</v>
      </c>
      <c r="G558">
        <f>VLOOKUP(A558,'Лицевые счета'!$A$2:$K$4570,9,0)</f>
        <v>3</v>
      </c>
      <c r="H558">
        <f>VLOOKUP(A558,'Лицевые счета'!$A$2:$K$4570,10,0)</f>
        <v>57</v>
      </c>
      <c r="I558" t="str">
        <f>VLOOKUP(A558,'Лицевые счета'!$A$2:$K$4570,6,0)</f>
        <v>ФЛ</v>
      </c>
      <c r="J558" t="str">
        <f>IF(AND(C558=0,I558="ФЛ"),G558*H558,"")</f>
        <v/>
      </c>
      <c r="K558" t="str">
        <f>IF(AND(C558&gt;0,E558="Нет показаний",I558="ФЛ"),G558*H558,"")</f>
        <v/>
      </c>
    </row>
    <row r="559" spans="1:11" x14ac:dyDescent="0.25">
      <c r="A559" s="7">
        <v>141289</v>
      </c>
      <c r="B559" s="7">
        <f>VLOOKUP(A559,'Лицевые счета'!$A$1:$K$4570,2,0)</f>
        <v>56963</v>
      </c>
      <c r="C559">
        <f>COUNTIF('ИПУ и ОКПУ'!$A$2:$A$3258,A559)</f>
        <v>1</v>
      </c>
      <c r="D559" t="str">
        <f>IF(C559&gt;0,VLOOKUP(A559,'ИПУ и ОКПУ'!$A$1:$O$3258,9,0),"")</f>
        <v>Одноставочный</v>
      </c>
      <c r="E559" t="str">
        <f>IF(C559&gt;0,IF(VLOOKUP(A559,'ИПУ и ОКПУ'!$A$1:$O$3258,14,0)="Нет показаний","Нет показаний",""),"")</f>
        <v/>
      </c>
      <c r="F559">
        <f>IF(AND(C559&gt;0),SUMIF('ИПУ и ОКПУ'!$A$2:$A$3258,A559,'ИПУ и ОКПУ'!$O$2:$O$3258),"")</f>
        <v>345</v>
      </c>
      <c r="G559">
        <f>VLOOKUP(A559,'Лицевые счета'!$A$2:$K$4570,9,0)</f>
        <v>3</v>
      </c>
      <c r="H559">
        <f>VLOOKUP(A559,'Лицевые счета'!$A$2:$K$4570,10,0)</f>
        <v>87.9</v>
      </c>
      <c r="I559" t="str">
        <f>VLOOKUP(A559,'Лицевые счета'!$A$2:$K$4570,6,0)</f>
        <v>ФЛ</v>
      </c>
      <c r="J559" t="str">
        <f>IF(AND(C559=0,I559="ФЛ"),G559*H559,"")</f>
        <v/>
      </c>
      <c r="K559" t="str">
        <f>IF(AND(C559&gt;0,E559="Нет показаний",I559="ФЛ"),G559*H559,"")</f>
        <v/>
      </c>
    </row>
    <row r="560" spans="1:11" x14ac:dyDescent="0.25">
      <c r="A560" s="7">
        <v>141348</v>
      </c>
      <c r="B560" s="7">
        <f>VLOOKUP(A560,'Лицевые счета'!$A$1:$K$4570,2,0)</f>
        <v>58301</v>
      </c>
      <c r="C560">
        <f>COUNTIF('ИПУ и ОКПУ'!$A$2:$A$3258,A560)</f>
        <v>1</v>
      </c>
      <c r="D560" t="str">
        <f>IF(C560&gt;0,VLOOKUP(A560,'ИПУ и ОКПУ'!$A$1:$O$3258,9,0),"")</f>
        <v>Одноставочный</v>
      </c>
      <c r="E560" t="str">
        <f>IF(C560&gt;0,IF(VLOOKUP(A560,'ИПУ и ОКПУ'!$A$1:$O$3258,14,0)="Нет показаний","Нет показаний",""),"")</f>
        <v/>
      </c>
      <c r="F560">
        <f>IF(AND(C560&gt;0),SUMIF('ИПУ и ОКПУ'!$A$2:$A$3258,A560,'ИПУ и ОКПУ'!$O$2:$O$3258),"")</f>
        <v>124</v>
      </c>
      <c r="G560">
        <f>VLOOKUP(A560,'Лицевые счета'!$A$2:$K$4570,9,0)</f>
        <v>3</v>
      </c>
      <c r="H560">
        <f>VLOOKUP(A560,'Лицевые счета'!$A$2:$K$4570,10,0)</f>
        <v>87.9</v>
      </c>
      <c r="I560" t="str">
        <f>VLOOKUP(A560,'Лицевые счета'!$A$2:$K$4570,6,0)</f>
        <v>ФЛ</v>
      </c>
      <c r="J560" t="str">
        <f>IF(AND(C560=0,I560="ФЛ"),G560*H560,"")</f>
        <v/>
      </c>
      <c r="K560" t="str">
        <f>IF(AND(C560&gt;0,E560="Нет показаний",I560="ФЛ"),G560*H560,"")</f>
        <v/>
      </c>
    </row>
    <row r="561" spans="1:11" x14ac:dyDescent="0.25">
      <c r="A561" s="7">
        <v>141557</v>
      </c>
      <c r="B561" s="7">
        <f>VLOOKUP(A561,'Лицевые счета'!$A$1:$K$4570,2,0)</f>
        <v>58341</v>
      </c>
      <c r="C561">
        <f>COUNTIF('ИПУ и ОКПУ'!$A$2:$A$3258,A561)</f>
        <v>1</v>
      </c>
      <c r="D561" t="str">
        <f>IF(C561&gt;0,VLOOKUP(A561,'ИПУ и ОКПУ'!$A$1:$O$3258,9,0),"")</f>
        <v>Одноставочный</v>
      </c>
      <c r="E561" t="str">
        <f>IF(C561&gt;0,IF(VLOOKUP(A561,'ИПУ и ОКПУ'!$A$1:$O$3258,14,0)="Нет показаний","Нет показаний",""),"")</f>
        <v/>
      </c>
      <c r="F561">
        <f>IF(AND(C561&gt;0),SUMIF('ИПУ и ОКПУ'!$A$2:$A$3258,A561,'ИПУ и ОКПУ'!$O$2:$O$3258),"")</f>
        <v>170</v>
      </c>
      <c r="G561">
        <f>VLOOKUP(A561,'Лицевые счета'!$A$2:$K$4570,9,0)</f>
        <v>3</v>
      </c>
      <c r="H561">
        <f>VLOOKUP(A561,'Лицевые счета'!$A$2:$K$4570,10,0)</f>
        <v>64.5</v>
      </c>
      <c r="I561" t="str">
        <f>VLOOKUP(A561,'Лицевые счета'!$A$2:$K$4570,6,0)</f>
        <v>ФЛ</v>
      </c>
      <c r="J561" t="str">
        <f>IF(AND(C561=0,I561="ФЛ"),G561*H561,"")</f>
        <v/>
      </c>
      <c r="K561" t="str">
        <f>IF(AND(C561&gt;0,E561="Нет показаний",I561="ФЛ"),G561*H561,"")</f>
        <v/>
      </c>
    </row>
    <row r="562" spans="1:11" x14ac:dyDescent="0.25">
      <c r="A562" s="7">
        <v>142193</v>
      </c>
      <c r="B562" s="7">
        <f>VLOOKUP(A562,'Лицевые счета'!$A$1:$K$4570,2,0)</f>
        <v>58315</v>
      </c>
      <c r="C562">
        <f>COUNTIF('ИПУ и ОКПУ'!$A$2:$A$3258,A562)</f>
        <v>1</v>
      </c>
      <c r="D562" t="str">
        <f>IF(C562&gt;0,VLOOKUP(A562,'ИПУ и ОКПУ'!$A$1:$O$3258,9,0),"")</f>
        <v>Одноставочный</v>
      </c>
      <c r="E562" t="str">
        <f>IF(C562&gt;0,IF(VLOOKUP(A562,'ИПУ и ОКПУ'!$A$1:$O$3258,14,0)="Нет показаний","Нет показаний",""),"")</f>
        <v/>
      </c>
      <c r="F562">
        <f>IF(AND(C562&gt;0),SUMIF('ИПУ и ОКПУ'!$A$2:$A$3258,A562,'ИПУ и ОКПУ'!$O$2:$O$3258),"")</f>
        <v>78</v>
      </c>
      <c r="G562">
        <f>VLOOKUP(A562,'Лицевые счета'!$A$2:$K$4570,9,0)</f>
        <v>3</v>
      </c>
      <c r="H562">
        <f>VLOOKUP(A562,'Лицевые счета'!$A$2:$K$4570,10,0)</f>
        <v>64.5</v>
      </c>
      <c r="I562" t="str">
        <f>VLOOKUP(A562,'Лицевые счета'!$A$2:$K$4570,6,0)</f>
        <v>ФЛ</v>
      </c>
      <c r="J562" t="str">
        <f>IF(AND(C562=0,I562="ФЛ"),G562*H562,"")</f>
        <v/>
      </c>
      <c r="K562" t="str">
        <f>IF(AND(C562&gt;0,E562="Нет показаний",I562="ФЛ"),G562*H562,"")</f>
        <v/>
      </c>
    </row>
    <row r="563" spans="1:11" x14ac:dyDescent="0.25">
      <c r="A563" s="7">
        <v>143972</v>
      </c>
      <c r="B563" s="7">
        <f>VLOOKUP(A563,'Лицевые счета'!$A$1:$K$4570,2,0)</f>
        <v>58301</v>
      </c>
      <c r="C563">
        <f>COUNTIF('ИПУ и ОКПУ'!$A$2:$A$3258,A563)</f>
        <v>0</v>
      </c>
      <c r="D563" t="str">
        <f>IF(C563&gt;0,VLOOKUP(A563,'ИПУ и ОКПУ'!$A$1:$O$3258,9,0),"")</f>
        <v/>
      </c>
      <c r="E563" t="str">
        <f>IF(C563&gt;0,IF(VLOOKUP(A563,'ИПУ и ОКПУ'!$A$1:$O$3258,14,0)="Нет показаний","Нет показаний",""),"")</f>
        <v/>
      </c>
      <c r="F563" t="str">
        <f>IF(AND(C563&gt;0),SUMIF('ИПУ и ОКПУ'!$A$2:$A$3258,A563,'ИПУ и ОКПУ'!$O$2:$O$3258),"")</f>
        <v/>
      </c>
      <c r="G563">
        <f>VLOOKUP(A563,'Лицевые счета'!$A$2:$K$4570,9,0)</f>
        <v>3</v>
      </c>
      <c r="H563">
        <f>VLOOKUP(A563,'Лицевые счета'!$A$2:$K$4570,10,0)</f>
        <v>87.9</v>
      </c>
      <c r="I563" t="str">
        <f>VLOOKUP(A563,'Лицевые счета'!$A$2:$K$4570,6,0)</f>
        <v>ФЛ</v>
      </c>
      <c r="J563">
        <f>IF(AND(C563=0,I563="ФЛ"),G563*H563,"")</f>
        <v>263.70000000000005</v>
      </c>
      <c r="K563" t="str">
        <f>IF(AND(C563&gt;0,E563="Нет показаний",I563="ФЛ"),G563*H563,"")</f>
        <v/>
      </c>
    </row>
    <row r="564" spans="1:11" x14ac:dyDescent="0.25">
      <c r="A564" s="7">
        <v>145971</v>
      </c>
      <c r="B564" s="7">
        <f>VLOOKUP(A564,'Лицевые счета'!$A$1:$K$4570,2,0)</f>
        <v>58204</v>
      </c>
      <c r="C564">
        <f>COUNTIF('ИПУ и ОКПУ'!$A$2:$A$3258,A564)</f>
        <v>1</v>
      </c>
      <c r="D564" t="str">
        <f>IF(C564&gt;0,VLOOKUP(A564,'ИПУ и ОКПУ'!$A$1:$O$3258,9,0),"")</f>
        <v>Одноставочный</v>
      </c>
      <c r="E564" t="str">
        <f>IF(C564&gt;0,IF(VLOOKUP(A564,'ИПУ и ОКПУ'!$A$1:$O$3258,14,0)="Нет показаний","Нет показаний",""),"")</f>
        <v/>
      </c>
      <c r="F564">
        <f>IF(AND(C564&gt;0),SUMIF('ИПУ и ОКПУ'!$A$2:$A$3258,A564,'ИПУ и ОКПУ'!$O$2:$O$3258),"")</f>
        <v>692</v>
      </c>
      <c r="G564">
        <f>VLOOKUP(A564,'Лицевые счета'!$A$2:$K$4570,9,0)</f>
        <v>3</v>
      </c>
      <c r="H564">
        <f>VLOOKUP(A564,'Лицевые счета'!$A$2:$K$4570,10,0)</f>
        <v>87.9</v>
      </c>
      <c r="I564" t="str">
        <f>VLOOKUP(A564,'Лицевые счета'!$A$2:$K$4570,6,0)</f>
        <v>ФЛ</v>
      </c>
      <c r="J564" t="str">
        <f>IF(AND(C564=0,I564="ФЛ"),G564*H564,"")</f>
        <v/>
      </c>
      <c r="K564" t="str">
        <f>IF(AND(C564&gt;0,E564="Нет показаний",I564="ФЛ"),G564*H564,"")</f>
        <v/>
      </c>
    </row>
    <row r="565" spans="1:11" x14ac:dyDescent="0.25">
      <c r="A565" s="7">
        <v>149282</v>
      </c>
      <c r="B565" s="7">
        <f>VLOOKUP(A565,'Лицевые счета'!$A$1:$K$4570,2,0)</f>
        <v>58329</v>
      </c>
      <c r="C565">
        <f>COUNTIF('ИПУ и ОКПУ'!$A$2:$A$3258,A565)</f>
        <v>1</v>
      </c>
      <c r="D565" t="str">
        <f>IF(C565&gt;0,VLOOKUP(A565,'ИПУ и ОКПУ'!$A$1:$O$3258,9,0),"")</f>
        <v>Одноставочный</v>
      </c>
      <c r="E565" t="str">
        <f>IF(C565&gt;0,IF(VLOOKUP(A565,'ИПУ и ОКПУ'!$A$1:$O$3258,14,0)="Нет показаний","Нет показаний",""),"")</f>
        <v/>
      </c>
      <c r="F565">
        <f>IF(AND(C565&gt;0),SUMIF('ИПУ и ОКПУ'!$A$2:$A$3258,A565,'ИПУ и ОКПУ'!$O$2:$O$3258),"")</f>
        <v>1231</v>
      </c>
      <c r="G565">
        <f>VLOOKUP(A565,'Лицевые счета'!$A$2:$K$4570,9,0)</f>
        <v>3</v>
      </c>
      <c r="H565">
        <f>VLOOKUP(A565,'Лицевые счета'!$A$2:$K$4570,10,0)</f>
        <v>64.5</v>
      </c>
      <c r="I565" t="str">
        <f>VLOOKUP(A565,'Лицевые счета'!$A$2:$K$4570,6,0)</f>
        <v>ФЛ</v>
      </c>
      <c r="J565" t="str">
        <f>IF(AND(C565=0,I565="ФЛ"),G565*H565,"")</f>
        <v/>
      </c>
      <c r="K565" t="str">
        <f>IF(AND(C565&gt;0,E565="Нет показаний",I565="ФЛ"),G565*H565,"")</f>
        <v/>
      </c>
    </row>
    <row r="566" spans="1:11" x14ac:dyDescent="0.25">
      <c r="A566" s="7">
        <v>149557</v>
      </c>
      <c r="B566" s="7">
        <f>VLOOKUP(A566,'Лицевые счета'!$A$1:$K$4570,2,0)</f>
        <v>56963</v>
      </c>
      <c r="C566">
        <f>COUNTIF('ИПУ и ОКПУ'!$A$2:$A$3258,A566)</f>
        <v>1</v>
      </c>
      <c r="D566" t="str">
        <f>IF(C566&gt;0,VLOOKUP(A566,'ИПУ и ОКПУ'!$A$1:$O$3258,9,0),"")</f>
        <v>Одноставочный</v>
      </c>
      <c r="E566" t="str">
        <f>IF(C566&gt;0,IF(VLOOKUP(A566,'ИПУ и ОКПУ'!$A$1:$O$3258,14,0)="Нет показаний","Нет показаний",""),"")</f>
        <v/>
      </c>
      <c r="F566">
        <f>IF(AND(C566&gt;0),SUMIF('ИПУ и ОКПУ'!$A$2:$A$3258,A566,'ИПУ и ОКПУ'!$O$2:$O$3258),"")</f>
        <v>156</v>
      </c>
      <c r="G566">
        <f>VLOOKUP(A566,'Лицевые счета'!$A$2:$K$4570,9,0)</f>
        <v>3</v>
      </c>
      <c r="H566">
        <f>VLOOKUP(A566,'Лицевые счета'!$A$2:$K$4570,10,0)</f>
        <v>80.400000000000006</v>
      </c>
      <c r="I566" t="str">
        <f>VLOOKUP(A566,'Лицевые счета'!$A$2:$K$4570,6,0)</f>
        <v>ФЛ</v>
      </c>
      <c r="J566" t="str">
        <f>IF(AND(C566=0,I566="ФЛ"),G566*H566,"")</f>
        <v/>
      </c>
      <c r="K566" t="str">
        <f>IF(AND(C566&gt;0,E566="Нет показаний",I566="ФЛ"),G566*H566,"")</f>
        <v/>
      </c>
    </row>
    <row r="567" spans="1:11" x14ac:dyDescent="0.25">
      <c r="A567" s="7">
        <v>150178</v>
      </c>
      <c r="B567" s="7">
        <f>VLOOKUP(A567,'Лицевые счета'!$A$1:$K$4570,2,0)</f>
        <v>58321</v>
      </c>
      <c r="C567">
        <f>COUNTIF('ИПУ и ОКПУ'!$A$2:$A$3258,A567)</f>
        <v>1</v>
      </c>
      <c r="D567" t="str">
        <f>IF(C567&gt;0,VLOOKUP(A567,'ИПУ и ОКПУ'!$A$1:$O$3258,9,0),"")</f>
        <v>Одноставочный</v>
      </c>
      <c r="E567" t="str">
        <f>IF(C567&gt;0,IF(VLOOKUP(A567,'ИПУ и ОКПУ'!$A$1:$O$3258,14,0)="Нет показаний","Нет показаний",""),"")</f>
        <v/>
      </c>
      <c r="F567">
        <f>IF(AND(C567&gt;0),SUMIF('ИПУ и ОКПУ'!$A$2:$A$3258,A567,'ИПУ и ОКПУ'!$O$2:$O$3258),"")</f>
        <v>370</v>
      </c>
      <c r="G567">
        <f>VLOOKUP(A567,'Лицевые счета'!$A$2:$K$4570,9,0)</f>
        <v>3</v>
      </c>
      <c r="H567">
        <f>VLOOKUP(A567,'Лицевые счета'!$A$2:$K$4570,10,0)</f>
        <v>64.5</v>
      </c>
      <c r="I567" t="str">
        <f>VLOOKUP(A567,'Лицевые счета'!$A$2:$K$4570,6,0)</f>
        <v>ФЛ</v>
      </c>
      <c r="J567" t="str">
        <f>IF(AND(C567=0,I567="ФЛ"),G567*H567,"")</f>
        <v/>
      </c>
      <c r="K567" t="str">
        <f>IF(AND(C567&gt;0,E567="Нет показаний",I567="ФЛ"),G567*H567,"")</f>
        <v/>
      </c>
    </row>
    <row r="568" spans="1:11" x14ac:dyDescent="0.25">
      <c r="A568" s="7">
        <v>151876</v>
      </c>
      <c r="B568" s="7">
        <f>VLOOKUP(A568,'Лицевые счета'!$A$1:$K$4570,2,0)</f>
        <v>56844</v>
      </c>
      <c r="C568">
        <f>COUNTIF('ИПУ и ОКПУ'!$A$2:$A$3258,A568)</f>
        <v>1</v>
      </c>
      <c r="D568" t="str">
        <f>IF(C568&gt;0,VLOOKUP(A568,'ИПУ и ОКПУ'!$A$1:$O$3258,9,0),"")</f>
        <v>Одноставочный</v>
      </c>
      <c r="E568" t="str">
        <f>IF(C568&gt;0,IF(VLOOKUP(A568,'ИПУ и ОКПУ'!$A$1:$O$3258,14,0)="Нет показаний","Нет показаний",""),"")</f>
        <v/>
      </c>
      <c r="F568">
        <f>IF(AND(C568&gt;0),SUMIF('ИПУ и ОКПУ'!$A$2:$A$3258,A568,'ИПУ и ОКПУ'!$O$2:$O$3258),"")</f>
        <v>130</v>
      </c>
      <c r="G568">
        <f>VLOOKUP(A568,'Лицевые счета'!$A$2:$K$4570,9,0)</f>
        <v>3</v>
      </c>
      <c r="H568">
        <f>VLOOKUP(A568,'Лицевые счета'!$A$2:$K$4570,10,0)</f>
        <v>93.4</v>
      </c>
      <c r="I568" t="str">
        <f>VLOOKUP(A568,'Лицевые счета'!$A$2:$K$4570,6,0)</f>
        <v>ФЛ</v>
      </c>
      <c r="J568" t="str">
        <f>IF(AND(C568=0,I568="ФЛ"),G568*H568,"")</f>
        <v/>
      </c>
      <c r="K568" t="str">
        <f>IF(AND(C568&gt;0,E568="Нет показаний",I568="ФЛ"),G568*H568,"")</f>
        <v/>
      </c>
    </row>
    <row r="569" spans="1:11" x14ac:dyDescent="0.25">
      <c r="A569" s="7">
        <v>152065</v>
      </c>
      <c r="B569" s="7">
        <f>VLOOKUP(A569,'Лицевые счета'!$A$1:$K$4570,2,0)</f>
        <v>58346</v>
      </c>
      <c r="C569">
        <f>COUNTIF('ИПУ и ОКПУ'!$A$2:$A$3258,A569)</f>
        <v>1</v>
      </c>
      <c r="D569" t="str">
        <f>IF(C569&gt;0,VLOOKUP(A569,'ИПУ и ОКПУ'!$A$1:$O$3258,9,0),"")</f>
        <v>Одноставочный</v>
      </c>
      <c r="E569" t="str">
        <f>IF(C569&gt;0,IF(VLOOKUP(A569,'ИПУ и ОКПУ'!$A$1:$O$3258,14,0)="Нет показаний","Нет показаний",""),"")</f>
        <v/>
      </c>
      <c r="F569">
        <f>IF(AND(C569&gt;0),SUMIF('ИПУ и ОКПУ'!$A$2:$A$3258,A569,'ИПУ и ОКПУ'!$O$2:$O$3258),"")</f>
        <v>286</v>
      </c>
      <c r="G569">
        <f>VLOOKUP(A569,'Лицевые счета'!$A$2:$K$4570,9,0)</f>
        <v>3</v>
      </c>
      <c r="H569">
        <f>VLOOKUP(A569,'Лицевые счета'!$A$2:$K$4570,10,0)</f>
        <v>87.9</v>
      </c>
      <c r="I569" t="str">
        <f>VLOOKUP(A569,'Лицевые счета'!$A$2:$K$4570,6,0)</f>
        <v>ФЛ</v>
      </c>
      <c r="J569" t="str">
        <f>IF(AND(C569=0,I569="ФЛ"),G569*H569,"")</f>
        <v/>
      </c>
      <c r="K569" t="str">
        <f>IF(AND(C569&gt;0,E569="Нет показаний",I569="ФЛ"),G569*H569,"")</f>
        <v/>
      </c>
    </row>
    <row r="570" spans="1:11" x14ac:dyDescent="0.25">
      <c r="A570" s="7">
        <v>153026</v>
      </c>
      <c r="B570" s="7">
        <f>VLOOKUP(A570,'Лицевые счета'!$A$1:$K$4570,2,0)</f>
        <v>62291</v>
      </c>
      <c r="C570">
        <f>COUNTIF('ИПУ и ОКПУ'!$A$2:$A$3258,A570)</f>
        <v>1</v>
      </c>
      <c r="D570" t="str">
        <f>IF(C570&gt;0,VLOOKUP(A570,'ИПУ и ОКПУ'!$A$1:$O$3258,9,0),"")</f>
        <v>Одноставочный</v>
      </c>
      <c r="E570" t="str">
        <f>IF(C570&gt;0,IF(VLOOKUP(A570,'ИПУ и ОКПУ'!$A$1:$O$3258,14,0)="Нет показаний","Нет показаний",""),"")</f>
        <v/>
      </c>
      <c r="F570">
        <f>IF(AND(C570&gt;0),SUMIF('ИПУ и ОКПУ'!$A$2:$A$3258,A570,'ИПУ и ОКПУ'!$O$2:$O$3258),"")</f>
        <v>-43</v>
      </c>
      <c r="G570">
        <f>VLOOKUP(A570,'Лицевые счета'!$A$2:$K$4570,9,0)</f>
        <v>3</v>
      </c>
      <c r="H570">
        <f>VLOOKUP(A570,'Лицевые счета'!$A$2:$K$4570,10,0)</f>
        <v>64.5</v>
      </c>
      <c r="I570" t="str">
        <f>VLOOKUP(A570,'Лицевые счета'!$A$2:$K$4570,6,0)</f>
        <v>ФЛ</v>
      </c>
      <c r="J570" t="str">
        <f>IF(AND(C570=0,I570="ФЛ"),G570*H570,"")</f>
        <v/>
      </c>
      <c r="K570" t="str">
        <f>IF(AND(C570&gt;0,E570="Нет показаний",I570="ФЛ"),G570*H570,"")</f>
        <v/>
      </c>
    </row>
    <row r="571" spans="1:11" x14ac:dyDescent="0.25">
      <c r="A571" s="7">
        <v>154225</v>
      </c>
      <c r="B571" s="7">
        <f>VLOOKUP(A571,'Лицевые счета'!$A$1:$K$4570,2,0)</f>
        <v>58321</v>
      </c>
      <c r="C571">
        <f>COUNTIF('ИПУ и ОКПУ'!$A$2:$A$3258,A571)</f>
        <v>1</v>
      </c>
      <c r="D571" t="str">
        <f>IF(C571&gt;0,VLOOKUP(A571,'ИПУ и ОКПУ'!$A$1:$O$3258,9,0),"")</f>
        <v>Одноставочный</v>
      </c>
      <c r="E571" t="str">
        <f>IF(C571&gt;0,IF(VLOOKUP(A571,'ИПУ и ОКПУ'!$A$1:$O$3258,14,0)="Нет показаний","Нет показаний",""),"")</f>
        <v/>
      </c>
      <c r="F571">
        <f>IF(AND(C571&gt;0),SUMIF('ИПУ и ОКПУ'!$A$2:$A$3258,A571,'ИПУ и ОКПУ'!$O$2:$O$3258),"")</f>
        <v>1050</v>
      </c>
      <c r="G571">
        <f>VLOOKUP(A571,'Лицевые счета'!$A$2:$K$4570,9,0)</f>
        <v>3</v>
      </c>
      <c r="H571">
        <f>VLOOKUP(A571,'Лицевые счета'!$A$2:$K$4570,10,0)</f>
        <v>57</v>
      </c>
      <c r="I571" t="str">
        <f>VLOOKUP(A571,'Лицевые счета'!$A$2:$K$4570,6,0)</f>
        <v>ФЛ</v>
      </c>
      <c r="J571" t="str">
        <f>IF(AND(C571=0,I571="ФЛ"),G571*H571,"")</f>
        <v/>
      </c>
      <c r="K571" t="str">
        <f>IF(AND(C571&gt;0,E571="Нет показаний",I571="ФЛ"),G571*H571,"")</f>
        <v/>
      </c>
    </row>
    <row r="572" spans="1:11" x14ac:dyDescent="0.25">
      <c r="A572" s="7">
        <v>154228</v>
      </c>
      <c r="B572" s="7">
        <f>VLOOKUP(A572,'Лицевые счета'!$A$1:$K$4570,2,0)</f>
        <v>56963</v>
      </c>
      <c r="C572">
        <f>COUNTIF('ИПУ и ОКПУ'!$A$2:$A$3258,A572)</f>
        <v>1</v>
      </c>
      <c r="D572" t="str">
        <f>IF(C572&gt;0,VLOOKUP(A572,'ИПУ и ОКПУ'!$A$1:$O$3258,9,0),"")</f>
        <v>Одноставочный</v>
      </c>
      <c r="E572" t="str">
        <f>IF(C572&gt;0,IF(VLOOKUP(A572,'ИПУ и ОКПУ'!$A$1:$O$3258,14,0)="Нет показаний","Нет показаний",""),"")</f>
        <v/>
      </c>
      <c r="F572">
        <f>IF(AND(C572&gt;0),SUMIF('ИПУ и ОКПУ'!$A$2:$A$3258,A572,'ИПУ и ОКПУ'!$O$2:$O$3258),"")</f>
        <v>178</v>
      </c>
      <c r="G572">
        <f>VLOOKUP(A572,'Лицевые счета'!$A$2:$K$4570,9,0)</f>
        <v>3</v>
      </c>
      <c r="H572">
        <f>VLOOKUP(A572,'Лицевые счета'!$A$2:$K$4570,10,0)</f>
        <v>87.9</v>
      </c>
      <c r="I572" t="str">
        <f>VLOOKUP(A572,'Лицевые счета'!$A$2:$K$4570,6,0)</f>
        <v>ФЛ</v>
      </c>
      <c r="J572" t="str">
        <f>IF(AND(C572=0,I572="ФЛ"),G572*H572,"")</f>
        <v/>
      </c>
      <c r="K572" t="str">
        <f>IF(AND(C572&gt;0,E572="Нет показаний",I572="ФЛ"),G572*H572,"")</f>
        <v/>
      </c>
    </row>
    <row r="573" spans="1:11" x14ac:dyDescent="0.25">
      <c r="A573" s="7">
        <v>155076</v>
      </c>
      <c r="B573" s="7">
        <f>VLOOKUP(A573,'Лицевые счета'!$A$1:$K$4570,2,0)</f>
        <v>58360</v>
      </c>
      <c r="C573">
        <f>COUNTIF('ИПУ и ОКПУ'!$A$2:$A$3258,A573)</f>
        <v>1</v>
      </c>
      <c r="D573" t="str">
        <f>IF(C573&gt;0,VLOOKUP(A573,'ИПУ и ОКПУ'!$A$1:$O$3258,9,0),"")</f>
        <v>Одноставочный</v>
      </c>
      <c r="E573" t="str">
        <f>IF(C573&gt;0,IF(VLOOKUP(A573,'ИПУ и ОКПУ'!$A$1:$O$3258,14,0)="Нет показаний","Нет показаний",""),"")</f>
        <v>Нет показаний</v>
      </c>
      <c r="F573">
        <f>IF(AND(C573&gt;0),SUMIF('ИПУ и ОКПУ'!$A$2:$A$3258,A573,'ИПУ и ОКПУ'!$O$2:$O$3258),"")</f>
        <v>0</v>
      </c>
      <c r="G573">
        <f>VLOOKUP(A573,'Лицевые счета'!$A$2:$K$4570,9,0)</f>
        <v>3</v>
      </c>
      <c r="H573">
        <f>VLOOKUP(A573,'Лицевые счета'!$A$2:$K$4570,10,0)</f>
        <v>80.400000000000006</v>
      </c>
      <c r="I573" t="str">
        <f>VLOOKUP(A573,'Лицевые счета'!$A$2:$K$4570,6,0)</f>
        <v>ФЛ</v>
      </c>
      <c r="J573" t="str">
        <f>IF(AND(C573=0,I573="ФЛ"),G573*H573,"")</f>
        <v/>
      </c>
      <c r="K573">
        <f>IF(AND(C573&gt;0,E573="Нет показаний",I573="ФЛ"),G573*H573,"")</f>
        <v>241.20000000000002</v>
      </c>
    </row>
    <row r="574" spans="1:11" x14ac:dyDescent="0.25">
      <c r="A574" s="7">
        <v>155088</v>
      </c>
      <c r="B574" s="7">
        <f>VLOOKUP(A574,'Лицевые счета'!$A$1:$K$4570,2,0)</f>
        <v>59321</v>
      </c>
      <c r="C574">
        <f>COUNTIF('ИПУ и ОКПУ'!$A$2:$A$3258,A574)</f>
        <v>0</v>
      </c>
      <c r="D574" t="str">
        <f>IF(C574&gt;0,VLOOKUP(A574,'ИПУ и ОКПУ'!$A$1:$O$3258,9,0),"")</f>
        <v/>
      </c>
      <c r="E574" t="str">
        <f>IF(C574&gt;0,IF(VLOOKUP(A574,'ИПУ и ОКПУ'!$A$1:$O$3258,14,0)="Нет показаний","Нет показаний",""),"")</f>
        <v/>
      </c>
      <c r="F574" t="str">
        <f>IF(AND(C574&gt;0),SUMIF('ИПУ и ОКПУ'!$A$2:$A$3258,A574,'ИПУ и ОКПУ'!$O$2:$O$3258),"")</f>
        <v/>
      </c>
      <c r="G574">
        <f>VLOOKUP(A574,'Лицевые счета'!$A$2:$K$4570,9,0)</f>
        <v>3</v>
      </c>
      <c r="H574">
        <f>VLOOKUP(A574,'Лицевые счета'!$A$2:$K$4570,10,0)</f>
        <v>57</v>
      </c>
      <c r="I574" t="str">
        <f>VLOOKUP(A574,'Лицевые счета'!$A$2:$K$4570,6,0)</f>
        <v>ФЛ</v>
      </c>
      <c r="J574">
        <f>IF(AND(C574=0,I574="ФЛ"),G574*H574,"")</f>
        <v>171</v>
      </c>
      <c r="K574" t="str">
        <f>IF(AND(C574&gt;0,E574="Нет показаний",I574="ФЛ"),G574*H574,"")</f>
        <v/>
      </c>
    </row>
    <row r="575" spans="1:11" x14ac:dyDescent="0.25">
      <c r="A575" s="7">
        <v>155096</v>
      </c>
      <c r="B575" s="7">
        <f>VLOOKUP(A575,'Лицевые счета'!$A$1:$K$4570,2,0)</f>
        <v>56963</v>
      </c>
      <c r="C575">
        <f>COUNTIF('ИПУ и ОКПУ'!$A$2:$A$3258,A575)</f>
        <v>1</v>
      </c>
      <c r="D575" t="str">
        <f>IF(C575&gt;0,VLOOKUP(A575,'ИПУ и ОКПУ'!$A$1:$O$3258,9,0),"")</f>
        <v>Одноставочный</v>
      </c>
      <c r="E575" t="str">
        <f>IF(C575&gt;0,IF(VLOOKUP(A575,'ИПУ и ОКПУ'!$A$1:$O$3258,14,0)="Нет показаний","Нет показаний",""),"")</f>
        <v/>
      </c>
      <c r="F575">
        <f>IF(AND(C575&gt;0),SUMIF('ИПУ и ОКПУ'!$A$2:$A$3258,A575,'ИПУ и ОКПУ'!$O$2:$O$3258),"")</f>
        <v>273</v>
      </c>
      <c r="G575">
        <f>VLOOKUP(A575,'Лицевые счета'!$A$2:$K$4570,9,0)</f>
        <v>3</v>
      </c>
      <c r="H575">
        <f>VLOOKUP(A575,'Лицевые счета'!$A$2:$K$4570,10,0)</f>
        <v>80.400000000000006</v>
      </c>
      <c r="I575" t="str">
        <f>VLOOKUP(A575,'Лицевые счета'!$A$2:$K$4570,6,0)</f>
        <v>ФЛ</v>
      </c>
      <c r="J575" t="str">
        <f>IF(AND(C575=0,I575="ФЛ"),G575*H575,"")</f>
        <v/>
      </c>
      <c r="K575" t="str">
        <f>IF(AND(C575&gt;0,E575="Нет показаний",I575="ФЛ"),G575*H575,"")</f>
        <v/>
      </c>
    </row>
    <row r="576" spans="1:11" x14ac:dyDescent="0.25">
      <c r="A576" s="7">
        <v>155670</v>
      </c>
      <c r="B576" s="7">
        <f>VLOOKUP(A576,'Лицевые счета'!$A$1:$K$4570,2,0)</f>
        <v>58370</v>
      </c>
      <c r="C576">
        <f>COUNTIF('ИПУ и ОКПУ'!$A$2:$A$3258,A576)</f>
        <v>1</v>
      </c>
      <c r="D576" t="str">
        <f>IF(C576&gt;0,VLOOKUP(A576,'ИПУ и ОКПУ'!$A$1:$O$3258,9,0),"")</f>
        <v>Одноставочный</v>
      </c>
      <c r="E576" t="str">
        <f>IF(C576&gt;0,IF(VLOOKUP(A576,'ИПУ и ОКПУ'!$A$1:$O$3258,14,0)="Нет показаний","Нет показаний",""),"")</f>
        <v/>
      </c>
      <c r="F576">
        <f>IF(AND(C576&gt;0),SUMIF('ИПУ и ОКПУ'!$A$2:$A$3258,A576,'ИПУ и ОКПУ'!$O$2:$O$3258),"")</f>
        <v>-2247</v>
      </c>
      <c r="G576">
        <f>VLOOKUP(A576,'Лицевые счета'!$A$2:$K$4570,9,0)</f>
        <v>3</v>
      </c>
      <c r="H576">
        <f>VLOOKUP(A576,'Лицевые счета'!$A$2:$K$4570,10,0)</f>
        <v>80.400000000000006</v>
      </c>
      <c r="I576" t="str">
        <f>VLOOKUP(A576,'Лицевые счета'!$A$2:$K$4570,6,0)</f>
        <v>ФЛ</v>
      </c>
      <c r="J576" t="str">
        <f>IF(AND(C576=0,I576="ФЛ"),G576*H576,"")</f>
        <v/>
      </c>
      <c r="K576" t="str">
        <f>IF(AND(C576&gt;0,E576="Нет показаний",I576="ФЛ"),G576*H576,"")</f>
        <v/>
      </c>
    </row>
    <row r="577" spans="1:11" x14ac:dyDescent="0.25">
      <c r="A577" s="7">
        <v>156299</v>
      </c>
      <c r="B577" s="7">
        <f>VLOOKUP(A577,'Лицевые счета'!$A$1:$K$4570,2,0)</f>
        <v>56789</v>
      </c>
      <c r="C577">
        <f>COUNTIF('ИПУ и ОКПУ'!$A$2:$A$3258,A577)</f>
        <v>1</v>
      </c>
      <c r="D577" t="str">
        <f>IF(C577&gt;0,VLOOKUP(A577,'ИПУ и ОКПУ'!$A$1:$O$3258,9,0),"")</f>
        <v>Одноставочный</v>
      </c>
      <c r="E577" t="str">
        <f>IF(C577&gt;0,IF(VLOOKUP(A577,'ИПУ и ОКПУ'!$A$1:$O$3258,14,0)="Нет показаний","Нет показаний",""),"")</f>
        <v/>
      </c>
      <c r="F577">
        <f>IF(AND(C577&gt;0),SUMIF('ИПУ и ОКПУ'!$A$2:$A$3258,A577,'ИПУ и ОКПУ'!$O$2:$O$3258),"")</f>
        <v>119</v>
      </c>
      <c r="G577">
        <f>VLOOKUP(A577,'Лицевые счета'!$A$2:$K$4570,9,0)</f>
        <v>3</v>
      </c>
      <c r="H577">
        <f>VLOOKUP(A577,'Лицевые счета'!$A$2:$K$4570,10,0)</f>
        <v>64.5</v>
      </c>
      <c r="I577" t="str">
        <f>VLOOKUP(A577,'Лицевые счета'!$A$2:$K$4570,6,0)</f>
        <v>ФЛ</v>
      </c>
      <c r="J577" t="str">
        <f>IF(AND(C577=0,I577="ФЛ"),G577*H577,"")</f>
        <v/>
      </c>
      <c r="K577" t="str">
        <f>IF(AND(C577&gt;0,E577="Нет показаний",I577="ФЛ"),G577*H577,"")</f>
        <v/>
      </c>
    </row>
    <row r="578" spans="1:11" x14ac:dyDescent="0.25">
      <c r="A578" s="7">
        <v>158295</v>
      </c>
      <c r="B578" s="7">
        <f>VLOOKUP(A578,'Лицевые счета'!$A$1:$K$4570,2,0)</f>
        <v>58314</v>
      </c>
      <c r="C578">
        <f>COUNTIF('ИПУ и ОКПУ'!$A$2:$A$3258,A578)</f>
        <v>0</v>
      </c>
      <c r="D578" t="str">
        <f>IF(C578&gt;0,VLOOKUP(A578,'ИПУ и ОКПУ'!$A$1:$O$3258,9,0),"")</f>
        <v/>
      </c>
      <c r="E578" t="str">
        <f>IF(C578&gt;0,IF(VLOOKUP(A578,'ИПУ и ОКПУ'!$A$1:$O$3258,14,0)="Нет показаний","Нет показаний",""),"")</f>
        <v/>
      </c>
      <c r="F578" t="str">
        <f>IF(AND(C578&gt;0),SUMIF('ИПУ и ОКПУ'!$A$2:$A$3258,A578,'ИПУ и ОКПУ'!$O$2:$O$3258),"")</f>
        <v/>
      </c>
      <c r="G578">
        <f>VLOOKUP(A578,'Лицевые счета'!$A$2:$K$4570,9,0)</f>
        <v>3</v>
      </c>
      <c r="H578">
        <f>VLOOKUP(A578,'Лицевые счета'!$A$2:$K$4570,10,0)</f>
        <v>87.9</v>
      </c>
      <c r="I578" t="str">
        <f>VLOOKUP(A578,'Лицевые счета'!$A$2:$K$4570,6,0)</f>
        <v>ФЛ</v>
      </c>
      <c r="J578">
        <f>IF(AND(C578=0,I578="ФЛ"),G578*H578,"")</f>
        <v>263.70000000000005</v>
      </c>
      <c r="K578" t="str">
        <f>IF(AND(C578&gt;0,E578="Нет показаний",I578="ФЛ"),G578*H578,"")</f>
        <v/>
      </c>
    </row>
    <row r="579" spans="1:11" x14ac:dyDescent="0.25">
      <c r="A579" s="7">
        <v>159401</v>
      </c>
      <c r="B579" s="7">
        <f>VLOOKUP(A579,'Лицевые счета'!$A$1:$K$4570,2,0)</f>
        <v>59321</v>
      </c>
      <c r="C579">
        <f>COUNTIF('ИПУ и ОКПУ'!$A$2:$A$3258,A579)</f>
        <v>1</v>
      </c>
      <c r="D579" t="str">
        <f>IF(C579&gt;0,VLOOKUP(A579,'ИПУ и ОКПУ'!$A$1:$O$3258,9,0),"")</f>
        <v>Одноставочный</v>
      </c>
      <c r="E579" t="str">
        <f>IF(C579&gt;0,IF(VLOOKUP(A579,'ИПУ и ОКПУ'!$A$1:$O$3258,14,0)="Нет показаний","Нет показаний",""),"")</f>
        <v/>
      </c>
      <c r="F579">
        <f>IF(AND(C579&gt;0),SUMIF('ИПУ и ОКПУ'!$A$2:$A$3258,A579,'ИПУ и ОКПУ'!$O$2:$O$3258),"")</f>
        <v>-169</v>
      </c>
      <c r="G579">
        <f>VLOOKUP(A579,'Лицевые счета'!$A$2:$K$4570,9,0)</f>
        <v>3</v>
      </c>
      <c r="H579">
        <f>VLOOKUP(A579,'Лицевые счета'!$A$2:$K$4570,10,0)</f>
        <v>57</v>
      </c>
      <c r="I579" t="str">
        <f>VLOOKUP(A579,'Лицевые счета'!$A$2:$K$4570,6,0)</f>
        <v>ФЛ</v>
      </c>
      <c r="J579" t="str">
        <f>IF(AND(C579=0,I579="ФЛ"),G579*H579,"")</f>
        <v/>
      </c>
      <c r="K579" t="str">
        <f>IF(AND(C579&gt;0,E579="Нет показаний",I579="ФЛ"),G579*H579,"")</f>
        <v/>
      </c>
    </row>
    <row r="580" spans="1:11" x14ac:dyDescent="0.25">
      <c r="A580" s="7">
        <v>159559</v>
      </c>
      <c r="B580" s="7">
        <f>VLOOKUP(A580,'Лицевые счета'!$A$1:$K$4570,2,0)</f>
        <v>58202</v>
      </c>
      <c r="C580">
        <f>COUNTIF('ИПУ и ОКПУ'!$A$2:$A$3258,A580)</f>
        <v>1</v>
      </c>
      <c r="D580" t="str">
        <f>IF(C580&gt;0,VLOOKUP(A580,'ИПУ и ОКПУ'!$A$1:$O$3258,9,0),"")</f>
        <v>Одноставочный</v>
      </c>
      <c r="E580" t="str">
        <f>IF(C580&gt;0,IF(VLOOKUP(A580,'ИПУ и ОКПУ'!$A$1:$O$3258,14,0)="Нет показаний","Нет показаний",""),"")</f>
        <v/>
      </c>
      <c r="F580">
        <f>IF(AND(C580&gt;0),SUMIF('ИПУ и ОКПУ'!$A$2:$A$3258,A580,'ИПУ и ОКПУ'!$O$2:$O$3258),"")</f>
        <v>810</v>
      </c>
      <c r="G580">
        <f>VLOOKUP(A580,'Лицевые счета'!$A$2:$K$4570,9,0)</f>
        <v>3</v>
      </c>
      <c r="H580">
        <f>VLOOKUP(A580,'Лицевые счета'!$A$2:$K$4570,10,0)</f>
        <v>57</v>
      </c>
      <c r="I580" t="str">
        <f>VLOOKUP(A580,'Лицевые счета'!$A$2:$K$4570,6,0)</f>
        <v>ФЛ</v>
      </c>
      <c r="J580" t="str">
        <f>IF(AND(C580=0,I580="ФЛ"),G580*H580,"")</f>
        <v/>
      </c>
      <c r="K580" t="str">
        <f>IF(AND(C580&gt;0,E580="Нет показаний",I580="ФЛ"),G580*H580,"")</f>
        <v/>
      </c>
    </row>
    <row r="581" spans="1:11" x14ac:dyDescent="0.25">
      <c r="A581" s="7">
        <v>162293</v>
      </c>
      <c r="B581" s="7">
        <f>VLOOKUP(A581,'Лицевые счета'!$A$1:$K$4570,2,0)</f>
        <v>56789</v>
      </c>
      <c r="C581">
        <f>COUNTIF('ИПУ и ОКПУ'!$A$2:$A$3258,A581)</f>
        <v>1</v>
      </c>
      <c r="D581" t="str">
        <f>IF(C581&gt;0,VLOOKUP(A581,'ИПУ и ОКПУ'!$A$1:$O$3258,9,0),"")</f>
        <v>Одноставочный</v>
      </c>
      <c r="E581" t="str">
        <f>IF(C581&gt;0,IF(VLOOKUP(A581,'ИПУ и ОКПУ'!$A$1:$O$3258,14,0)="Нет показаний","Нет показаний",""),"")</f>
        <v/>
      </c>
      <c r="F581">
        <f>IF(AND(C581&gt;0),SUMIF('ИПУ и ОКПУ'!$A$2:$A$3258,A581,'ИПУ и ОКПУ'!$O$2:$O$3258),"")</f>
        <v>139</v>
      </c>
      <c r="G581">
        <f>VLOOKUP(A581,'Лицевые счета'!$A$2:$K$4570,9,0)</f>
        <v>3</v>
      </c>
      <c r="H581">
        <f>VLOOKUP(A581,'Лицевые счета'!$A$2:$K$4570,10,0)</f>
        <v>57</v>
      </c>
      <c r="I581" t="str">
        <f>VLOOKUP(A581,'Лицевые счета'!$A$2:$K$4570,6,0)</f>
        <v>ФЛ</v>
      </c>
      <c r="J581" t="str">
        <f>IF(AND(C581=0,I581="ФЛ"),G581*H581,"")</f>
        <v/>
      </c>
      <c r="K581" t="str">
        <f>IF(AND(C581&gt;0,E581="Нет показаний",I581="ФЛ"),G581*H581,"")</f>
        <v/>
      </c>
    </row>
    <row r="582" spans="1:11" x14ac:dyDescent="0.25">
      <c r="A582" s="7">
        <v>166675</v>
      </c>
      <c r="B582" s="7">
        <f>VLOOKUP(A582,'Лицевые счета'!$A$1:$K$4570,2,0)</f>
        <v>63010</v>
      </c>
      <c r="C582">
        <f>COUNTIF('ИПУ и ОКПУ'!$A$2:$A$3258,A582)</f>
        <v>1</v>
      </c>
      <c r="D582" t="str">
        <f>IF(C582&gt;0,VLOOKUP(A582,'ИПУ и ОКПУ'!$A$1:$O$3258,9,0),"")</f>
        <v>Одноставочный</v>
      </c>
      <c r="E582" t="str">
        <f>IF(C582&gt;0,IF(VLOOKUP(A582,'ИПУ и ОКПУ'!$A$1:$O$3258,14,0)="Нет показаний","Нет показаний",""),"")</f>
        <v/>
      </c>
      <c r="F582">
        <f>IF(AND(C582&gt;0),SUMIF('ИПУ и ОКПУ'!$A$2:$A$3258,A582,'ИПУ и ОКПУ'!$O$2:$O$3258),"")</f>
        <v>253</v>
      </c>
      <c r="G582">
        <f>VLOOKUP(A582,'Лицевые счета'!$A$2:$K$4570,9,0)</f>
        <v>3</v>
      </c>
      <c r="H582">
        <f>VLOOKUP(A582,'Лицевые счета'!$A$2:$K$4570,10,0)</f>
        <v>57</v>
      </c>
      <c r="I582" t="str">
        <f>VLOOKUP(A582,'Лицевые счета'!$A$2:$K$4570,6,0)</f>
        <v>ФЛ</v>
      </c>
      <c r="J582" t="str">
        <f>IF(AND(C582=0,I582="ФЛ"),G582*H582,"")</f>
        <v/>
      </c>
      <c r="K582" t="str">
        <f>IF(AND(C582&gt;0,E582="Нет показаний",I582="ФЛ"),G582*H582,"")</f>
        <v/>
      </c>
    </row>
    <row r="583" spans="1:11" x14ac:dyDescent="0.25">
      <c r="A583" s="7">
        <v>167553</v>
      </c>
      <c r="B583" s="7">
        <f>VLOOKUP(A583,'Лицевые счета'!$A$1:$K$4570,2,0)</f>
        <v>58314</v>
      </c>
      <c r="C583">
        <f>COUNTIF('ИПУ и ОКПУ'!$A$2:$A$3258,A583)</f>
        <v>1</v>
      </c>
      <c r="D583" t="str">
        <f>IF(C583&gt;0,VLOOKUP(A583,'ИПУ и ОКПУ'!$A$1:$O$3258,9,0),"")</f>
        <v>Одноставочный</v>
      </c>
      <c r="E583" t="str">
        <f>IF(C583&gt;0,IF(VLOOKUP(A583,'ИПУ и ОКПУ'!$A$1:$O$3258,14,0)="Нет показаний","Нет показаний",""),"")</f>
        <v>Нет показаний</v>
      </c>
      <c r="F583">
        <f>IF(AND(C583&gt;0),SUMIF('ИПУ и ОКПУ'!$A$2:$A$3258,A583,'ИПУ и ОКПУ'!$O$2:$O$3258),"")</f>
        <v>0</v>
      </c>
      <c r="G583">
        <f>VLOOKUP(A583,'Лицевые счета'!$A$2:$K$4570,9,0)</f>
        <v>3</v>
      </c>
      <c r="H583">
        <f>VLOOKUP(A583,'Лицевые счета'!$A$2:$K$4570,10,0)</f>
        <v>93.4</v>
      </c>
      <c r="I583" t="str">
        <f>VLOOKUP(A583,'Лицевые счета'!$A$2:$K$4570,6,0)</f>
        <v>ФЛ</v>
      </c>
      <c r="J583" t="str">
        <f>IF(AND(C583=0,I583="ФЛ"),G583*H583,"")</f>
        <v/>
      </c>
      <c r="K583">
        <f>IF(AND(C583&gt;0,E583="Нет показаний",I583="ФЛ"),G583*H583,"")</f>
        <v>280.20000000000005</v>
      </c>
    </row>
    <row r="584" spans="1:11" x14ac:dyDescent="0.25">
      <c r="A584" s="7">
        <v>168390</v>
      </c>
      <c r="B584" s="7">
        <f>VLOOKUP(A584,'Лицевые счета'!$A$1:$K$4570,2,0)</f>
        <v>56791</v>
      </c>
      <c r="C584">
        <f>COUNTIF('ИПУ и ОКПУ'!$A$2:$A$3258,A584)</f>
        <v>1</v>
      </c>
      <c r="D584" t="str">
        <f>IF(C584&gt;0,VLOOKUP(A584,'ИПУ и ОКПУ'!$A$1:$O$3258,9,0),"")</f>
        <v>Одноставочный</v>
      </c>
      <c r="E584" t="str">
        <f>IF(C584&gt;0,IF(VLOOKUP(A584,'ИПУ и ОКПУ'!$A$1:$O$3258,14,0)="Нет показаний","Нет показаний",""),"")</f>
        <v/>
      </c>
      <c r="F584">
        <f>IF(AND(C584&gt;0),SUMIF('ИПУ и ОКПУ'!$A$2:$A$3258,A584,'ИПУ и ОКПУ'!$O$2:$O$3258),"")</f>
        <v>117</v>
      </c>
      <c r="G584">
        <f>VLOOKUP(A584,'Лицевые счета'!$A$2:$K$4570,9,0)</f>
        <v>3</v>
      </c>
      <c r="H584">
        <f>VLOOKUP(A584,'Лицевые счета'!$A$2:$K$4570,10,0)</f>
        <v>93.4</v>
      </c>
      <c r="I584" t="str">
        <f>VLOOKUP(A584,'Лицевые счета'!$A$2:$K$4570,6,0)</f>
        <v>ФЛ</v>
      </c>
      <c r="J584" t="str">
        <f>IF(AND(C584=0,I584="ФЛ"),G584*H584,"")</f>
        <v/>
      </c>
      <c r="K584" t="str">
        <f>IF(AND(C584&gt;0,E584="Нет показаний",I584="ФЛ"),G584*H584,"")</f>
        <v/>
      </c>
    </row>
    <row r="585" spans="1:11" x14ac:dyDescent="0.25">
      <c r="A585" s="7">
        <v>169325</v>
      </c>
      <c r="B585" s="7">
        <f>VLOOKUP(A585,'Лицевые счета'!$A$1:$K$4570,2,0)</f>
        <v>56778</v>
      </c>
      <c r="C585">
        <f>COUNTIF('ИПУ и ОКПУ'!$A$2:$A$3258,A585)</f>
        <v>1</v>
      </c>
      <c r="D585" t="str">
        <f>IF(C585&gt;0,VLOOKUP(A585,'ИПУ и ОКПУ'!$A$1:$O$3258,9,0),"")</f>
        <v>Одноставочный</v>
      </c>
      <c r="E585" t="str">
        <f>IF(C585&gt;0,IF(VLOOKUP(A585,'ИПУ и ОКПУ'!$A$1:$O$3258,14,0)="Нет показаний","Нет показаний",""),"")</f>
        <v/>
      </c>
      <c r="F585">
        <f>IF(AND(C585&gt;0),SUMIF('ИПУ и ОКПУ'!$A$2:$A$3258,A585,'ИПУ и ОКПУ'!$O$2:$O$3258),"")</f>
        <v>253</v>
      </c>
      <c r="G585">
        <f>VLOOKUP(A585,'Лицевые счета'!$A$2:$K$4570,9,0)</f>
        <v>3</v>
      </c>
      <c r="H585">
        <f>VLOOKUP(A585,'Лицевые счета'!$A$2:$K$4570,10,0)</f>
        <v>68.2</v>
      </c>
      <c r="I585" t="str">
        <f>VLOOKUP(A585,'Лицевые счета'!$A$2:$K$4570,6,0)</f>
        <v>ФЛ</v>
      </c>
      <c r="J585" t="str">
        <f>IF(AND(C585=0,I585="ФЛ"),G585*H585,"")</f>
        <v/>
      </c>
      <c r="K585" t="str">
        <f>IF(AND(C585&gt;0,E585="Нет показаний",I585="ФЛ"),G585*H585,"")</f>
        <v/>
      </c>
    </row>
    <row r="586" spans="1:11" x14ac:dyDescent="0.25">
      <c r="A586" s="7">
        <v>170169</v>
      </c>
      <c r="B586" s="7">
        <f>VLOOKUP(A586,'Лицевые счета'!$A$1:$K$4570,2,0)</f>
        <v>56869</v>
      </c>
      <c r="C586">
        <f>COUNTIF('ИПУ и ОКПУ'!$A$2:$A$3258,A586)</f>
        <v>1</v>
      </c>
      <c r="D586" t="str">
        <f>IF(C586&gt;0,VLOOKUP(A586,'ИПУ и ОКПУ'!$A$1:$O$3258,9,0),"")</f>
        <v>Одноставочный</v>
      </c>
      <c r="E586" t="str">
        <f>IF(C586&gt;0,IF(VLOOKUP(A586,'ИПУ и ОКПУ'!$A$1:$O$3258,14,0)="Нет показаний","Нет показаний",""),"")</f>
        <v/>
      </c>
      <c r="F586">
        <f>IF(AND(C586&gt;0),SUMIF('ИПУ и ОКПУ'!$A$2:$A$3258,A586,'ИПУ и ОКПУ'!$O$2:$O$3258),"")</f>
        <v>220</v>
      </c>
      <c r="G586">
        <f>VLOOKUP(A586,'Лицевые счета'!$A$2:$K$4570,9,0)</f>
        <v>3</v>
      </c>
      <c r="H586">
        <f>VLOOKUP(A586,'Лицевые счета'!$A$2:$K$4570,10,0)</f>
        <v>93.4</v>
      </c>
      <c r="I586" t="str">
        <f>VLOOKUP(A586,'Лицевые счета'!$A$2:$K$4570,6,0)</f>
        <v>ФЛ</v>
      </c>
      <c r="J586" t="str">
        <f>IF(AND(C586=0,I586="ФЛ"),G586*H586,"")</f>
        <v/>
      </c>
      <c r="K586" t="str">
        <f>IF(AND(C586&gt;0,E586="Нет показаний",I586="ФЛ"),G586*H586,"")</f>
        <v/>
      </c>
    </row>
    <row r="587" spans="1:11" x14ac:dyDescent="0.25">
      <c r="A587" s="7">
        <v>170171</v>
      </c>
      <c r="B587" s="7">
        <f>VLOOKUP(A587,'Лицевые счета'!$A$1:$K$4570,2,0)</f>
        <v>56869</v>
      </c>
      <c r="C587">
        <f>COUNTIF('ИПУ и ОКПУ'!$A$2:$A$3258,A587)</f>
        <v>1</v>
      </c>
      <c r="D587" t="str">
        <f>IF(C587&gt;0,VLOOKUP(A587,'ИПУ и ОКПУ'!$A$1:$O$3258,9,0),"")</f>
        <v>Одноставочный</v>
      </c>
      <c r="E587" t="str">
        <f>IF(C587&gt;0,IF(VLOOKUP(A587,'ИПУ и ОКПУ'!$A$1:$O$3258,14,0)="Нет показаний","Нет показаний",""),"")</f>
        <v/>
      </c>
      <c r="F587">
        <f>IF(AND(C587&gt;0),SUMIF('ИПУ и ОКПУ'!$A$2:$A$3258,A587,'ИПУ и ОКПУ'!$O$2:$O$3258),"")</f>
        <v>130</v>
      </c>
      <c r="G587">
        <f>VLOOKUP(A587,'Лицевые счета'!$A$2:$K$4570,9,0)</f>
        <v>3</v>
      </c>
      <c r="H587">
        <f>VLOOKUP(A587,'Лицевые счета'!$A$2:$K$4570,10,0)</f>
        <v>93.4</v>
      </c>
      <c r="I587" t="str">
        <f>VLOOKUP(A587,'Лицевые счета'!$A$2:$K$4570,6,0)</f>
        <v>ФЛ</v>
      </c>
      <c r="J587" t="str">
        <f>IF(AND(C587=0,I587="ФЛ"),G587*H587,"")</f>
        <v/>
      </c>
      <c r="K587" t="str">
        <f>IF(AND(C587&gt;0,E587="Нет показаний",I587="ФЛ"),G587*H587,"")</f>
        <v/>
      </c>
    </row>
    <row r="588" spans="1:11" x14ac:dyDescent="0.25">
      <c r="A588" s="7">
        <v>173356</v>
      </c>
      <c r="B588" s="7">
        <f>VLOOKUP(A588,'Лицевые счета'!$A$1:$K$4570,2,0)</f>
        <v>58342</v>
      </c>
      <c r="C588">
        <f>COUNTIF('ИПУ и ОКПУ'!$A$2:$A$3258,A588)</f>
        <v>1</v>
      </c>
      <c r="D588" t="str">
        <f>IF(C588&gt;0,VLOOKUP(A588,'ИПУ и ОКПУ'!$A$1:$O$3258,9,0),"")</f>
        <v>Одноставочный</v>
      </c>
      <c r="E588" t="str">
        <f>IF(C588&gt;0,IF(VLOOKUP(A588,'ИПУ и ОКПУ'!$A$1:$O$3258,14,0)="Нет показаний","Нет показаний",""),"")</f>
        <v/>
      </c>
      <c r="F588">
        <f>IF(AND(C588&gt;0),SUMIF('ИПУ и ОКПУ'!$A$2:$A$3258,A588,'ИПУ и ОКПУ'!$O$2:$O$3258),"")</f>
        <v>250</v>
      </c>
      <c r="G588">
        <f>VLOOKUP(A588,'Лицевые счета'!$A$2:$K$4570,9,0)</f>
        <v>3</v>
      </c>
      <c r="H588">
        <f>VLOOKUP(A588,'Лицевые счета'!$A$2:$K$4570,10,0)</f>
        <v>80.400000000000006</v>
      </c>
      <c r="I588" t="str">
        <f>VLOOKUP(A588,'Лицевые счета'!$A$2:$K$4570,6,0)</f>
        <v>ФЛ</v>
      </c>
      <c r="J588" t="str">
        <f>IF(AND(C588=0,I588="ФЛ"),G588*H588,"")</f>
        <v/>
      </c>
      <c r="K588" t="str">
        <f>IF(AND(C588&gt;0,E588="Нет показаний",I588="ФЛ"),G588*H588,"")</f>
        <v/>
      </c>
    </row>
    <row r="589" spans="1:11" x14ac:dyDescent="0.25">
      <c r="A589" s="7">
        <v>173389</v>
      </c>
      <c r="B589" s="7">
        <f>VLOOKUP(A589,'Лицевые счета'!$A$1:$K$4570,2,0)</f>
        <v>58314</v>
      </c>
      <c r="C589">
        <f>COUNTIF('ИПУ и ОКПУ'!$A$2:$A$3258,A589)</f>
        <v>1</v>
      </c>
      <c r="D589" t="str">
        <f>IF(C589&gt;0,VLOOKUP(A589,'ИПУ и ОКПУ'!$A$1:$O$3258,9,0),"")</f>
        <v>Одноставочный</v>
      </c>
      <c r="E589" t="str">
        <f>IF(C589&gt;0,IF(VLOOKUP(A589,'ИПУ и ОКПУ'!$A$1:$O$3258,14,0)="Нет показаний","Нет показаний",""),"")</f>
        <v>Нет показаний</v>
      </c>
      <c r="F589">
        <f>IF(AND(C589&gt;0),SUMIF('ИПУ и ОКПУ'!$A$2:$A$3258,A589,'ИПУ и ОКПУ'!$O$2:$O$3258),"")</f>
        <v>0</v>
      </c>
      <c r="G589">
        <f>VLOOKUP(A589,'Лицевые счета'!$A$2:$K$4570,9,0)</f>
        <v>3</v>
      </c>
      <c r="H589">
        <f>VLOOKUP(A589,'Лицевые счета'!$A$2:$K$4570,10,0)</f>
        <v>80.400000000000006</v>
      </c>
      <c r="I589" t="str">
        <f>VLOOKUP(A589,'Лицевые счета'!$A$2:$K$4570,6,0)</f>
        <v>ФЛ</v>
      </c>
      <c r="J589" t="str">
        <f>IF(AND(C589=0,I589="ФЛ"),G589*H589,"")</f>
        <v/>
      </c>
      <c r="K589">
        <f>IF(AND(C589&gt;0,E589="Нет показаний",I589="ФЛ"),G589*H589,"")</f>
        <v>241.20000000000002</v>
      </c>
    </row>
    <row r="590" spans="1:11" x14ac:dyDescent="0.25">
      <c r="A590" s="7">
        <v>173533</v>
      </c>
      <c r="B590" s="7">
        <f>VLOOKUP(A590,'Лицевые счета'!$A$1:$K$4570,2,0)</f>
        <v>58346</v>
      </c>
      <c r="C590">
        <f>COUNTIF('ИПУ и ОКПУ'!$A$2:$A$3258,A590)</f>
        <v>1</v>
      </c>
      <c r="D590" t="str">
        <f>IF(C590&gt;0,VLOOKUP(A590,'ИПУ и ОКПУ'!$A$1:$O$3258,9,0),"")</f>
        <v>Одноставочный</v>
      </c>
      <c r="E590" t="str">
        <f>IF(C590&gt;0,IF(VLOOKUP(A590,'ИПУ и ОКПУ'!$A$1:$O$3258,14,0)="Нет показаний","Нет показаний",""),"")</f>
        <v>Нет показаний</v>
      </c>
      <c r="F590">
        <f>IF(AND(C590&gt;0),SUMIF('ИПУ и ОКПУ'!$A$2:$A$3258,A590,'ИПУ и ОКПУ'!$O$2:$O$3258),"")</f>
        <v>0</v>
      </c>
      <c r="G590">
        <f>VLOOKUP(A590,'Лицевые счета'!$A$2:$K$4570,9,0)</f>
        <v>3</v>
      </c>
      <c r="H590">
        <f>VLOOKUP(A590,'Лицевые счета'!$A$2:$K$4570,10,0)</f>
        <v>87.9</v>
      </c>
      <c r="I590" t="str">
        <f>VLOOKUP(A590,'Лицевые счета'!$A$2:$K$4570,6,0)</f>
        <v>ФЛ</v>
      </c>
      <c r="J590" t="str">
        <f>IF(AND(C590=0,I590="ФЛ"),G590*H590,"")</f>
        <v/>
      </c>
      <c r="K590">
        <f>IF(AND(C590&gt;0,E590="Нет показаний",I590="ФЛ"),G590*H590,"")</f>
        <v>263.70000000000005</v>
      </c>
    </row>
    <row r="591" spans="1:11" x14ac:dyDescent="0.25">
      <c r="A591" s="7">
        <v>173553</v>
      </c>
      <c r="B591" s="7">
        <f>VLOOKUP(A591,'Лицевые счета'!$A$1:$K$4570,2,0)</f>
        <v>62291</v>
      </c>
      <c r="C591">
        <f>COUNTIF('ИПУ и ОКПУ'!$A$2:$A$3258,A591)</f>
        <v>1</v>
      </c>
      <c r="D591" t="str">
        <f>IF(C591&gt;0,VLOOKUP(A591,'ИПУ и ОКПУ'!$A$1:$O$3258,9,0),"")</f>
        <v>Одноставочный</v>
      </c>
      <c r="E591" t="str">
        <f>IF(C591&gt;0,IF(VLOOKUP(A591,'ИПУ и ОКПУ'!$A$1:$O$3258,14,0)="Нет показаний","Нет показаний",""),"")</f>
        <v/>
      </c>
      <c r="F591">
        <f>IF(AND(C591&gt;0),SUMIF('ИПУ и ОКПУ'!$A$2:$A$3258,A591,'ИПУ и ОКПУ'!$O$2:$O$3258),"")</f>
        <v>1078</v>
      </c>
      <c r="G591">
        <f>VLOOKUP(A591,'Лицевые счета'!$A$2:$K$4570,9,0)</f>
        <v>3</v>
      </c>
      <c r="H591">
        <f>VLOOKUP(A591,'Лицевые счета'!$A$2:$K$4570,10,0)</f>
        <v>69.8</v>
      </c>
      <c r="I591" t="str">
        <f>VLOOKUP(A591,'Лицевые счета'!$A$2:$K$4570,6,0)</f>
        <v>ФЛ</v>
      </c>
      <c r="J591" t="str">
        <f>IF(AND(C591=0,I591="ФЛ"),G591*H591,"")</f>
        <v/>
      </c>
      <c r="K591" t="str">
        <f>IF(AND(C591&gt;0,E591="Нет показаний",I591="ФЛ"),G591*H591,"")</f>
        <v/>
      </c>
    </row>
    <row r="592" spans="1:11" x14ac:dyDescent="0.25">
      <c r="A592" s="7">
        <v>174085</v>
      </c>
      <c r="B592" s="7">
        <f>VLOOKUP(A592,'Лицевые счета'!$A$1:$K$4570,2,0)</f>
        <v>58331</v>
      </c>
      <c r="C592">
        <f>COUNTIF('ИПУ и ОКПУ'!$A$2:$A$3258,A592)</f>
        <v>1</v>
      </c>
      <c r="D592" t="str">
        <f>IF(C592&gt;0,VLOOKUP(A592,'ИПУ и ОКПУ'!$A$1:$O$3258,9,0),"")</f>
        <v>Одноставочный</v>
      </c>
      <c r="E592" t="str">
        <f>IF(C592&gt;0,IF(VLOOKUP(A592,'ИПУ и ОКПУ'!$A$1:$O$3258,14,0)="Нет показаний","Нет показаний",""),"")</f>
        <v/>
      </c>
      <c r="F592">
        <f>IF(AND(C592&gt;0),SUMIF('ИПУ и ОКПУ'!$A$2:$A$3258,A592,'ИПУ и ОКПУ'!$O$2:$O$3258),"")</f>
        <v>1300</v>
      </c>
      <c r="G592">
        <f>VLOOKUP(A592,'Лицевые счета'!$A$2:$K$4570,9,0)</f>
        <v>3</v>
      </c>
      <c r="H592">
        <f>VLOOKUP(A592,'Лицевые счета'!$A$2:$K$4570,10,0)</f>
        <v>57</v>
      </c>
      <c r="I592" t="str">
        <f>VLOOKUP(A592,'Лицевые счета'!$A$2:$K$4570,6,0)</f>
        <v>ФЛ</v>
      </c>
      <c r="J592" t="str">
        <f>IF(AND(C592=0,I592="ФЛ"),G592*H592,"")</f>
        <v/>
      </c>
      <c r="K592" t="str">
        <f>IF(AND(C592&gt;0,E592="Нет показаний",I592="ФЛ"),G592*H592,"")</f>
        <v/>
      </c>
    </row>
    <row r="593" spans="1:11" x14ac:dyDescent="0.25">
      <c r="A593" s="7">
        <v>174211</v>
      </c>
      <c r="B593" s="7">
        <f>VLOOKUP(A593,'Лицевые счета'!$A$1:$K$4570,2,0)</f>
        <v>58364</v>
      </c>
      <c r="C593">
        <f>COUNTIF('ИПУ и ОКПУ'!$A$2:$A$3258,A593)</f>
        <v>1</v>
      </c>
      <c r="D593" t="str">
        <f>IF(C593&gt;0,VLOOKUP(A593,'ИПУ и ОКПУ'!$A$1:$O$3258,9,0),"")</f>
        <v>Одноставочный</v>
      </c>
      <c r="E593" t="str">
        <f>IF(C593&gt;0,IF(VLOOKUP(A593,'ИПУ и ОКПУ'!$A$1:$O$3258,14,0)="Нет показаний","Нет показаний",""),"")</f>
        <v/>
      </c>
      <c r="F593">
        <f>IF(AND(C593&gt;0),SUMIF('ИПУ и ОКПУ'!$A$2:$A$3258,A593,'ИПУ и ОКПУ'!$O$2:$O$3258),"")</f>
        <v>427</v>
      </c>
      <c r="G593">
        <f>VLOOKUP(A593,'Лицевые счета'!$A$2:$K$4570,9,0)</f>
        <v>3</v>
      </c>
      <c r="H593">
        <f>VLOOKUP(A593,'Лицевые счета'!$A$2:$K$4570,10,0)</f>
        <v>87.9</v>
      </c>
      <c r="I593" t="str">
        <f>VLOOKUP(A593,'Лицевые счета'!$A$2:$K$4570,6,0)</f>
        <v>ФЛ</v>
      </c>
      <c r="J593" t="str">
        <f>IF(AND(C593=0,I593="ФЛ"),G593*H593,"")</f>
        <v/>
      </c>
      <c r="K593" t="str">
        <f>IF(AND(C593&gt;0,E593="Нет показаний",I593="ФЛ"),G593*H593,"")</f>
        <v/>
      </c>
    </row>
    <row r="594" spans="1:11" x14ac:dyDescent="0.25">
      <c r="A594" s="7">
        <v>176024</v>
      </c>
      <c r="B594" s="7">
        <f>VLOOKUP(A594,'Лицевые счета'!$A$1:$K$4570,2,0)</f>
        <v>58212</v>
      </c>
      <c r="C594">
        <f>COUNTIF('ИПУ и ОКПУ'!$A$2:$A$3258,A594)</f>
        <v>1</v>
      </c>
      <c r="D594" t="str">
        <f>IF(C594&gt;0,VLOOKUP(A594,'ИПУ и ОКПУ'!$A$1:$O$3258,9,0),"")</f>
        <v>Одноставочный</v>
      </c>
      <c r="E594" t="str">
        <f>IF(C594&gt;0,IF(VLOOKUP(A594,'ИПУ и ОКПУ'!$A$1:$O$3258,14,0)="Нет показаний","Нет показаний",""),"")</f>
        <v/>
      </c>
      <c r="F594">
        <f>IF(AND(C594&gt;0),SUMIF('ИПУ и ОКПУ'!$A$2:$A$3258,A594,'ИПУ и ОКПУ'!$O$2:$O$3258),"")</f>
        <v>244</v>
      </c>
      <c r="G594">
        <f>VLOOKUP(A594,'Лицевые счета'!$A$2:$K$4570,9,0)</f>
        <v>3</v>
      </c>
      <c r="H594">
        <f>VLOOKUP(A594,'Лицевые счета'!$A$2:$K$4570,10,0)</f>
        <v>87.9</v>
      </c>
      <c r="I594" t="str">
        <f>VLOOKUP(A594,'Лицевые счета'!$A$2:$K$4570,6,0)</f>
        <v>ФЛ</v>
      </c>
      <c r="J594" t="str">
        <f>IF(AND(C594=0,I594="ФЛ"),G594*H594,"")</f>
        <v/>
      </c>
      <c r="K594" t="str">
        <f>IF(AND(C594&gt;0,E594="Нет показаний",I594="ФЛ"),G594*H594,"")</f>
        <v/>
      </c>
    </row>
    <row r="595" spans="1:11" x14ac:dyDescent="0.25">
      <c r="A595" s="7">
        <v>176572</v>
      </c>
      <c r="B595" s="7">
        <f>VLOOKUP(A595,'Лицевые счета'!$A$1:$K$4570,2,0)</f>
        <v>58193</v>
      </c>
      <c r="C595">
        <f>COUNTIF('ИПУ и ОКПУ'!$A$2:$A$3258,A595)</f>
        <v>0</v>
      </c>
      <c r="D595" t="str">
        <f>IF(C595&gt;0,VLOOKUP(A595,'ИПУ и ОКПУ'!$A$1:$O$3258,9,0),"")</f>
        <v/>
      </c>
      <c r="E595" t="str">
        <f>IF(C595&gt;0,IF(VLOOKUP(A595,'ИПУ и ОКПУ'!$A$1:$O$3258,14,0)="Нет показаний","Нет показаний",""),"")</f>
        <v/>
      </c>
      <c r="F595" t="str">
        <f>IF(AND(C595&gt;0),SUMIF('ИПУ и ОКПУ'!$A$2:$A$3258,A595,'ИПУ и ОКПУ'!$O$2:$O$3258),"")</f>
        <v/>
      </c>
      <c r="G595">
        <f>VLOOKUP(A595,'Лицевые счета'!$A$2:$K$4570,9,0)</f>
        <v>3</v>
      </c>
      <c r="H595">
        <f>VLOOKUP(A595,'Лицевые счета'!$A$2:$K$4570,10,0)</f>
        <v>80.400000000000006</v>
      </c>
      <c r="I595" t="str">
        <f>VLOOKUP(A595,'Лицевые счета'!$A$2:$K$4570,6,0)</f>
        <v>ФЛ</v>
      </c>
      <c r="J595">
        <f>IF(AND(C595=0,I595="ФЛ"),G595*H595,"")</f>
        <v>241.20000000000002</v>
      </c>
      <c r="K595" t="str">
        <f>IF(AND(C595&gt;0,E595="Нет показаний",I595="ФЛ"),G595*H595,"")</f>
        <v/>
      </c>
    </row>
    <row r="596" spans="1:11" x14ac:dyDescent="0.25">
      <c r="A596" s="7">
        <v>177488</v>
      </c>
      <c r="B596" s="7">
        <f>VLOOKUP(A596,'Лицевые счета'!$A$1:$K$4570,2,0)</f>
        <v>58315</v>
      </c>
      <c r="C596">
        <f>COUNTIF('ИПУ и ОКПУ'!$A$2:$A$3258,A596)</f>
        <v>0</v>
      </c>
      <c r="D596" t="str">
        <f>IF(C596&gt;0,VLOOKUP(A596,'ИПУ и ОКПУ'!$A$1:$O$3258,9,0),"")</f>
        <v/>
      </c>
      <c r="E596" t="str">
        <f>IF(C596&gt;0,IF(VLOOKUP(A596,'ИПУ и ОКПУ'!$A$1:$O$3258,14,0)="Нет показаний","Нет показаний",""),"")</f>
        <v/>
      </c>
      <c r="F596" t="str">
        <f>IF(AND(C596&gt;0),SUMIF('ИПУ и ОКПУ'!$A$2:$A$3258,A596,'ИПУ и ОКПУ'!$O$2:$O$3258),"")</f>
        <v/>
      </c>
      <c r="G596">
        <f>VLOOKUP(A596,'Лицевые счета'!$A$2:$K$4570,9,0)</f>
        <v>3</v>
      </c>
      <c r="H596">
        <f>VLOOKUP(A596,'Лицевые счета'!$A$2:$K$4570,10,0)</f>
        <v>44.2</v>
      </c>
      <c r="I596" t="str">
        <f>VLOOKUP(A596,'Лицевые счета'!$A$2:$K$4570,6,0)</f>
        <v>ФЛ</v>
      </c>
      <c r="J596">
        <f>IF(AND(C596=0,I596="ФЛ"),G596*H596,"")</f>
        <v>132.60000000000002</v>
      </c>
      <c r="K596" t="str">
        <f>IF(AND(C596&gt;0,E596="Нет показаний",I596="ФЛ"),G596*H596,"")</f>
        <v/>
      </c>
    </row>
    <row r="597" spans="1:11" x14ac:dyDescent="0.25">
      <c r="A597" s="7">
        <v>180767</v>
      </c>
      <c r="B597" s="7">
        <f>VLOOKUP(A597,'Лицевые счета'!$A$1:$K$4570,2,0)</f>
        <v>58277</v>
      </c>
      <c r="C597">
        <f>COUNTIF('ИПУ и ОКПУ'!$A$2:$A$3258,A597)</f>
        <v>1</v>
      </c>
      <c r="D597" t="str">
        <f>IF(C597&gt;0,VLOOKUP(A597,'ИПУ и ОКПУ'!$A$1:$O$3258,9,0),"")</f>
        <v>Одноставочный</v>
      </c>
      <c r="E597" t="str">
        <f>IF(C597&gt;0,IF(VLOOKUP(A597,'ИПУ и ОКПУ'!$A$1:$O$3258,14,0)="Нет показаний","Нет показаний",""),"")</f>
        <v>Нет показаний</v>
      </c>
      <c r="F597">
        <f>IF(AND(C597&gt;0),SUMIF('ИПУ и ОКПУ'!$A$2:$A$3258,A597,'ИПУ и ОКПУ'!$O$2:$O$3258),"")</f>
        <v>0</v>
      </c>
      <c r="G597">
        <f>VLOOKUP(A597,'Лицевые счета'!$A$2:$K$4570,9,0)</f>
        <v>3</v>
      </c>
      <c r="H597">
        <f>VLOOKUP(A597,'Лицевые счета'!$A$2:$K$4570,10,0)</f>
        <v>57</v>
      </c>
      <c r="I597" t="str">
        <f>VLOOKUP(A597,'Лицевые счета'!$A$2:$K$4570,6,0)</f>
        <v>ФЛ</v>
      </c>
      <c r="J597" t="str">
        <f>IF(AND(C597=0,I597="ФЛ"),G597*H597,"")</f>
        <v/>
      </c>
      <c r="K597">
        <f>IF(AND(C597&gt;0,E597="Нет показаний",I597="ФЛ"),G597*H597,"")</f>
        <v>171</v>
      </c>
    </row>
    <row r="598" spans="1:11" x14ac:dyDescent="0.25">
      <c r="A598" s="7">
        <v>181210</v>
      </c>
      <c r="B598" s="7">
        <f>VLOOKUP(A598,'Лицевые счета'!$A$1:$K$4570,2,0)</f>
        <v>58315</v>
      </c>
      <c r="C598">
        <f>COUNTIF('ИПУ и ОКПУ'!$A$2:$A$3258,A598)</f>
        <v>1</v>
      </c>
      <c r="D598" t="str">
        <f>IF(C598&gt;0,VLOOKUP(A598,'ИПУ и ОКПУ'!$A$1:$O$3258,9,0),"")</f>
        <v>Одноставочный</v>
      </c>
      <c r="E598" t="str">
        <f>IF(C598&gt;0,IF(VLOOKUP(A598,'ИПУ и ОКПУ'!$A$1:$O$3258,14,0)="Нет показаний","Нет показаний",""),"")</f>
        <v/>
      </c>
      <c r="F598">
        <f>IF(AND(C598&gt;0),SUMIF('ИПУ и ОКПУ'!$A$2:$A$3258,A598,'ИПУ и ОКПУ'!$O$2:$O$3258),"")</f>
        <v>82</v>
      </c>
      <c r="G598">
        <f>VLOOKUP(A598,'Лицевые счета'!$A$2:$K$4570,9,0)</f>
        <v>3</v>
      </c>
      <c r="H598">
        <f>VLOOKUP(A598,'Лицевые счета'!$A$2:$K$4570,10,0)</f>
        <v>64.5</v>
      </c>
      <c r="I598" t="str">
        <f>VLOOKUP(A598,'Лицевые счета'!$A$2:$K$4570,6,0)</f>
        <v>ФЛ</v>
      </c>
      <c r="J598" t="str">
        <f>IF(AND(C598=0,I598="ФЛ"),G598*H598,"")</f>
        <v/>
      </c>
      <c r="K598" t="str">
        <f>IF(AND(C598&gt;0,E598="Нет показаний",I598="ФЛ"),G598*H598,"")</f>
        <v/>
      </c>
    </row>
    <row r="599" spans="1:11" x14ac:dyDescent="0.25">
      <c r="A599" s="7">
        <v>183527</v>
      </c>
      <c r="B599" s="7">
        <f>VLOOKUP(A599,'Лицевые счета'!$A$1:$K$4570,2,0)</f>
        <v>58301</v>
      </c>
      <c r="C599">
        <f>COUNTIF('ИПУ и ОКПУ'!$A$2:$A$3258,A599)</f>
        <v>1</v>
      </c>
      <c r="D599" t="str">
        <f>IF(C599&gt;0,VLOOKUP(A599,'ИПУ и ОКПУ'!$A$1:$O$3258,9,0),"")</f>
        <v>Одноставочный</v>
      </c>
      <c r="E599" t="str">
        <f>IF(C599&gt;0,IF(VLOOKUP(A599,'ИПУ и ОКПУ'!$A$1:$O$3258,14,0)="Нет показаний","Нет показаний",""),"")</f>
        <v/>
      </c>
      <c r="F599">
        <f>IF(AND(C599&gt;0),SUMIF('ИПУ и ОКПУ'!$A$2:$A$3258,A599,'ИПУ и ОКПУ'!$O$2:$O$3258),"")</f>
        <v>300</v>
      </c>
      <c r="G599">
        <f>VLOOKUP(A599,'Лицевые счета'!$A$2:$K$4570,9,0)</f>
        <v>3</v>
      </c>
      <c r="H599">
        <f>VLOOKUP(A599,'Лицевые счета'!$A$2:$K$4570,10,0)</f>
        <v>80.400000000000006</v>
      </c>
      <c r="I599" t="str">
        <f>VLOOKUP(A599,'Лицевые счета'!$A$2:$K$4570,6,0)</f>
        <v>ФЛ</v>
      </c>
      <c r="J599" t="str">
        <f>IF(AND(C599=0,I599="ФЛ"),G599*H599,"")</f>
        <v/>
      </c>
      <c r="K599" t="str">
        <f>IF(AND(C599&gt;0,E599="Нет показаний",I599="ФЛ"),G599*H599,"")</f>
        <v/>
      </c>
    </row>
    <row r="600" spans="1:11" x14ac:dyDescent="0.25">
      <c r="A600" s="7">
        <v>183583</v>
      </c>
      <c r="B600" s="7">
        <f>VLOOKUP(A600,'Лицевые счета'!$A$1:$K$4570,2,0)</f>
        <v>62292</v>
      </c>
      <c r="C600">
        <f>COUNTIF('ИПУ и ОКПУ'!$A$2:$A$3258,A600)</f>
        <v>1</v>
      </c>
      <c r="D600" t="str">
        <f>IF(C600&gt;0,VLOOKUP(A600,'ИПУ и ОКПУ'!$A$1:$O$3258,9,0),"")</f>
        <v>Одноставочный</v>
      </c>
      <c r="E600" t="str">
        <f>IF(C600&gt;0,IF(VLOOKUP(A600,'ИПУ и ОКПУ'!$A$1:$O$3258,14,0)="Нет показаний","Нет показаний",""),"")</f>
        <v/>
      </c>
      <c r="F600">
        <f>IF(AND(C600&gt;0),SUMIF('ИПУ и ОКПУ'!$A$2:$A$3258,A600,'ИПУ и ОКПУ'!$O$2:$O$3258),"")</f>
        <v>356</v>
      </c>
      <c r="G600">
        <f>VLOOKUP(A600,'Лицевые счета'!$A$2:$K$4570,9,0)</f>
        <v>3</v>
      </c>
      <c r="H600">
        <f>VLOOKUP(A600,'Лицевые счета'!$A$2:$K$4570,10,0)</f>
        <v>64.5</v>
      </c>
      <c r="I600" t="str">
        <f>VLOOKUP(A600,'Лицевые счета'!$A$2:$K$4570,6,0)</f>
        <v>ФЛ</v>
      </c>
      <c r="J600" t="str">
        <f>IF(AND(C600=0,I600="ФЛ"),G600*H600,"")</f>
        <v/>
      </c>
      <c r="K600" t="str">
        <f>IF(AND(C600&gt;0,E600="Нет показаний",I600="ФЛ"),G600*H600,"")</f>
        <v/>
      </c>
    </row>
    <row r="601" spans="1:11" x14ac:dyDescent="0.25">
      <c r="A601" s="7">
        <v>185491</v>
      </c>
      <c r="B601" s="7">
        <f>VLOOKUP(A601,'Лицевые счета'!$A$1:$K$4570,2,0)</f>
        <v>58343</v>
      </c>
      <c r="C601">
        <f>COUNTIF('ИПУ и ОКПУ'!$A$2:$A$3258,A601)</f>
        <v>1</v>
      </c>
      <c r="D601" t="str">
        <f>IF(C601&gt;0,VLOOKUP(A601,'ИПУ и ОКПУ'!$A$1:$O$3258,9,0),"")</f>
        <v>Одноставочный</v>
      </c>
      <c r="E601" t="str">
        <f>IF(C601&gt;0,IF(VLOOKUP(A601,'ИПУ и ОКПУ'!$A$1:$O$3258,14,0)="Нет показаний","Нет показаний",""),"")</f>
        <v/>
      </c>
      <c r="F601">
        <f>IF(AND(C601&gt;0),SUMIF('ИПУ и ОКПУ'!$A$2:$A$3258,A601,'ИПУ и ОКПУ'!$O$2:$O$3258),"")</f>
        <v>493</v>
      </c>
      <c r="G601">
        <f>VLOOKUP(A601,'Лицевые счета'!$A$2:$K$4570,9,0)</f>
        <v>3</v>
      </c>
      <c r="H601">
        <f>VLOOKUP(A601,'Лицевые счета'!$A$2:$K$4570,10,0)</f>
        <v>57</v>
      </c>
      <c r="I601" t="str">
        <f>VLOOKUP(A601,'Лицевые счета'!$A$2:$K$4570,6,0)</f>
        <v>ФЛ</v>
      </c>
      <c r="J601" t="str">
        <f>IF(AND(C601=0,I601="ФЛ"),G601*H601,"")</f>
        <v/>
      </c>
      <c r="K601" t="str">
        <f>IF(AND(C601&gt;0,E601="Нет показаний",I601="ФЛ"),G601*H601,"")</f>
        <v/>
      </c>
    </row>
    <row r="602" spans="1:11" x14ac:dyDescent="0.25">
      <c r="A602" s="7">
        <v>187593</v>
      </c>
      <c r="B602" s="7">
        <f>VLOOKUP(A602,'Лицевые счета'!$A$1:$K$4570,2,0)</f>
        <v>58346</v>
      </c>
      <c r="C602">
        <f>COUNTIF('ИПУ и ОКПУ'!$A$2:$A$3258,A602)</f>
        <v>1</v>
      </c>
      <c r="D602" t="str">
        <f>IF(C602&gt;0,VLOOKUP(A602,'ИПУ и ОКПУ'!$A$1:$O$3258,9,0),"")</f>
        <v>Одноставочный</v>
      </c>
      <c r="E602" t="str">
        <f>IF(C602&gt;0,IF(VLOOKUP(A602,'ИПУ и ОКПУ'!$A$1:$O$3258,14,0)="Нет показаний","Нет показаний",""),"")</f>
        <v/>
      </c>
      <c r="F602">
        <f>IF(AND(C602&gt;0),SUMIF('ИПУ и ОКПУ'!$A$2:$A$3258,A602,'ИПУ и ОКПУ'!$O$2:$O$3258),"")</f>
        <v>101</v>
      </c>
      <c r="G602">
        <f>VLOOKUP(A602,'Лицевые счета'!$A$2:$K$4570,9,0)</f>
        <v>3</v>
      </c>
      <c r="H602">
        <f>VLOOKUP(A602,'Лицевые счета'!$A$2:$K$4570,10,0)</f>
        <v>87.9</v>
      </c>
      <c r="I602" t="str">
        <f>VLOOKUP(A602,'Лицевые счета'!$A$2:$K$4570,6,0)</f>
        <v>ФЛ</v>
      </c>
      <c r="J602" t="str">
        <f>IF(AND(C602=0,I602="ФЛ"),G602*H602,"")</f>
        <v/>
      </c>
      <c r="K602" t="str">
        <f>IF(AND(C602&gt;0,E602="Нет показаний",I602="ФЛ"),G602*H602,"")</f>
        <v/>
      </c>
    </row>
    <row r="603" spans="1:11" x14ac:dyDescent="0.25">
      <c r="A603" s="7">
        <v>188490</v>
      </c>
      <c r="B603" s="7">
        <f>VLOOKUP(A603,'Лицевые счета'!$A$1:$K$4570,2,0)</f>
        <v>58301</v>
      </c>
      <c r="C603">
        <f>COUNTIF('ИПУ и ОКПУ'!$A$2:$A$3258,A603)</f>
        <v>1</v>
      </c>
      <c r="D603" t="str">
        <f>IF(C603&gt;0,VLOOKUP(A603,'ИПУ и ОКПУ'!$A$1:$O$3258,9,0),"")</f>
        <v>Одноставочный</v>
      </c>
      <c r="E603" t="str">
        <f>IF(C603&gt;0,IF(VLOOKUP(A603,'ИПУ и ОКПУ'!$A$1:$O$3258,14,0)="Нет показаний","Нет показаний",""),"")</f>
        <v/>
      </c>
      <c r="F603">
        <f>IF(AND(C603&gt;0),SUMIF('ИПУ и ОКПУ'!$A$2:$A$3258,A603,'ИПУ и ОКПУ'!$O$2:$O$3258),"")</f>
        <v>94</v>
      </c>
      <c r="G603">
        <f>VLOOKUP(A603,'Лицевые счета'!$A$2:$K$4570,9,0)</f>
        <v>3</v>
      </c>
      <c r="H603">
        <f>VLOOKUP(A603,'Лицевые счета'!$A$2:$K$4570,10,0)</f>
        <v>80.400000000000006</v>
      </c>
      <c r="I603" t="str">
        <f>VLOOKUP(A603,'Лицевые счета'!$A$2:$K$4570,6,0)</f>
        <v>ФЛ</v>
      </c>
      <c r="J603" t="str">
        <f>IF(AND(C603=0,I603="ФЛ"),G603*H603,"")</f>
        <v/>
      </c>
      <c r="K603" t="str">
        <f>IF(AND(C603&gt;0,E603="Нет показаний",I603="ФЛ"),G603*H603,"")</f>
        <v/>
      </c>
    </row>
    <row r="604" spans="1:11" x14ac:dyDescent="0.25">
      <c r="A604" s="7">
        <v>189083</v>
      </c>
      <c r="B604" s="7">
        <f>VLOOKUP(A604,'Лицевые счета'!$A$1:$K$4570,2,0)</f>
        <v>62291</v>
      </c>
      <c r="C604">
        <f>COUNTIF('ИПУ и ОКПУ'!$A$2:$A$3258,A604)</f>
        <v>1</v>
      </c>
      <c r="D604" t="str">
        <f>IF(C604&gt;0,VLOOKUP(A604,'ИПУ и ОКПУ'!$A$1:$O$3258,9,0),"")</f>
        <v>Одноставочный</v>
      </c>
      <c r="E604" t="str">
        <f>IF(C604&gt;0,IF(VLOOKUP(A604,'ИПУ и ОКПУ'!$A$1:$O$3258,14,0)="Нет показаний","Нет показаний",""),"")</f>
        <v>Нет показаний</v>
      </c>
      <c r="F604">
        <f>IF(AND(C604&gt;0),SUMIF('ИПУ и ОКПУ'!$A$2:$A$3258,A604,'ИПУ и ОКПУ'!$O$2:$O$3258),"")</f>
        <v>0</v>
      </c>
      <c r="G604">
        <f>VLOOKUP(A604,'Лицевые счета'!$A$2:$K$4570,9,0)</f>
        <v>3</v>
      </c>
      <c r="H604">
        <f>VLOOKUP(A604,'Лицевые счета'!$A$2:$K$4570,10,0)</f>
        <v>69.8</v>
      </c>
      <c r="I604" t="str">
        <f>VLOOKUP(A604,'Лицевые счета'!$A$2:$K$4570,6,0)</f>
        <v>ФЛ</v>
      </c>
      <c r="J604" t="str">
        <f>IF(AND(C604=0,I604="ФЛ"),G604*H604,"")</f>
        <v/>
      </c>
      <c r="K604">
        <f>IF(AND(C604&gt;0,E604="Нет показаний",I604="ФЛ"),G604*H604,"")</f>
        <v>209.39999999999998</v>
      </c>
    </row>
    <row r="605" spans="1:11" x14ac:dyDescent="0.25">
      <c r="A605" s="7">
        <v>192319</v>
      </c>
      <c r="B605" s="7">
        <f>VLOOKUP(A605,'Лицевые счета'!$A$1:$K$4570,2,0)</f>
        <v>56791</v>
      </c>
      <c r="C605">
        <f>COUNTIF('ИПУ и ОКПУ'!$A$2:$A$3258,A605)</f>
        <v>1</v>
      </c>
      <c r="D605" t="str">
        <f>IF(C605&gt;0,VLOOKUP(A605,'ИПУ и ОКПУ'!$A$1:$O$3258,9,0),"")</f>
        <v>Одноставочный</v>
      </c>
      <c r="E605" t="str">
        <f>IF(C605&gt;0,IF(VLOOKUP(A605,'ИПУ и ОКПУ'!$A$1:$O$3258,14,0)="Нет показаний","Нет показаний",""),"")</f>
        <v/>
      </c>
      <c r="F605">
        <f>IF(AND(C605&gt;0),SUMIF('ИПУ и ОКПУ'!$A$2:$A$3258,A605,'ИПУ и ОКПУ'!$O$2:$O$3258),"")</f>
        <v>211</v>
      </c>
      <c r="G605">
        <f>VLOOKUP(A605,'Лицевые счета'!$A$2:$K$4570,9,0)</f>
        <v>3</v>
      </c>
      <c r="H605">
        <f>VLOOKUP(A605,'Лицевые счета'!$A$2:$K$4570,10,0)</f>
        <v>93.4</v>
      </c>
      <c r="I605" t="str">
        <f>VLOOKUP(A605,'Лицевые счета'!$A$2:$K$4570,6,0)</f>
        <v>ФЛ</v>
      </c>
      <c r="J605" t="str">
        <f>IF(AND(C605=0,I605="ФЛ"),G605*H605,"")</f>
        <v/>
      </c>
      <c r="K605" t="str">
        <f>IF(AND(C605&gt;0,E605="Нет показаний",I605="ФЛ"),G605*H605,"")</f>
        <v/>
      </c>
    </row>
    <row r="606" spans="1:11" x14ac:dyDescent="0.25">
      <c r="A606" s="7">
        <v>197465</v>
      </c>
      <c r="B606" s="7">
        <f>VLOOKUP(A606,'Лицевые счета'!$A$1:$K$4570,2,0)</f>
        <v>197178</v>
      </c>
      <c r="C606">
        <f>COUNTIF('ИПУ и ОКПУ'!$A$2:$A$3258,A606)</f>
        <v>1</v>
      </c>
      <c r="D606" t="str">
        <f>IF(C606&gt;0,VLOOKUP(A606,'ИПУ и ОКПУ'!$A$1:$O$3258,9,0),"")</f>
        <v>Одноставочный</v>
      </c>
      <c r="E606" t="str">
        <f>IF(C606&gt;0,IF(VLOOKUP(A606,'ИПУ и ОКПУ'!$A$1:$O$3258,14,0)="Нет показаний","Нет показаний",""),"")</f>
        <v/>
      </c>
      <c r="F606">
        <f>IF(AND(C606&gt;0),SUMIF('ИПУ и ОКПУ'!$A$2:$A$3258,A606,'ИПУ и ОКПУ'!$O$2:$O$3258),"")</f>
        <v>88</v>
      </c>
      <c r="G606">
        <f>VLOOKUP(A606,'Лицевые счета'!$A$2:$K$4570,9,0)</f>
        <v>3</v>
      </c>
      <c r="H606">
        <f>VLOOKUP(A606,'Лицевые счета'!$A$2:$K$4570,10,0)</f>
        <v>87.9</v>
      </c>
      <c r="I606" t="str">
        <f>VLOOKUP(A606,'Лицевые счета'!$A$2:$K$4570,6,0)</f>
        <v>ФЛ</v>
      </c>
      <c r="J606" t="str">
        <f>IF(AND(C606=0,I606="ФЛ"),G606*H606,"")</f>
        <v/>
      </c>
      <c r="K606" t="str">
        <f>IF(AND(C606&gt;0,E606="Нет показаний",I606="ФЛ"),G606*H606,"")</f>
        <v/>
      </c>
    </row>
    <row r="607" spans="1:11" x14ac:dyDescent="0.25">
      <c r="A607" s="7">
        <v>197469</v>
      </c>
      <c r="B607" s="7">
        <f>VLOOKUP(A607,'Лицевые счета'!$A$1:$K$4570,2,0)</f>
        <v>197178</v>
      </c>
      <c r="C607">
        <f>COUNTIF('ИПУ и ОКПУ'!$A$2:$A$3258,A607)</f>
        <v>1</v>
      </c>
      <c r="D607" t="str">
        <f>IF(C607&gt;0,VLOOKUP(A607,'ИПУ и ОКПУ'!$A$1:$O$3258,9,0),"")</f>
        <v>Одноставочный</v>
      </c>
      <c r="E607" t="str">
        <f>IF(C607&gt;0,IF(VLOOKUP(A607,'ИПУ и ОКПУ'!$A$1:$O$3258,14,0)="Нет показаний","Нет показаний",""),"")</f>
        <v/>
      </c>
      <c r="F607">
        <f>IF(AND(C607&gt;0),SUMIF('ИПУ и ОКПУ'!$A$2:$A$3258,A607,'ИПУ и ОКПУ'!$O$2:$O$3258),"")</f>
        <v>216</v>
      </c>
      <c r="G607">
        <f>VLOOKUP(A607,'Лицевые счета'!$A$2:$K$4570,9,0)</f>
        <v>3</v>
      </c>
      <c r="H607">
        <f>VLOOKUP(A607,'Лицевые счета'!$A$2:$K$4570,10,0)</f>
        <v>93.4</v>
      </c>
      <c r="I607" t="str">
        <f>VLOOKUP(A607,'Лицевые счета'!$A$2:$K$4570,6,0)</f>
        <v>ФЛ</v>
      </c>
      <c r="J607" t="str">
        <f>IF(AND(C607=0,I607="ФЛ"),G607*H607,"")</f>
        <v/>
      </c>
      <c r="K607" t="str">
        <f>IF(AND(C607&gt;0,E607="Нет показаний",I607="ФЛ"),G607*H607,"")</f>
        <v/>
      </c>
    </row>
    <row r="608" spans="1:11" x14ac:dyDescent="0.25">
      <c r="A608" s="7">
        <v>197521</v>
      </c>
      <c r="B608" s="7">
        <f>VLOOKUP(A608,'Лицевые счета'!$A$1:$K$4570,2,0)</f>
        <v>197180</v>
      </c>
      <c r="C608">
        <f>COUNTIF('ИПУ и ОКПУ'!$A$2:$A$3258,A608)</f>
        <v>1</v>
      </c>
      <c r="D608" t="str">
        <f>IF(C608&gt;0,VLOOKUP(A608,'ИПУ и ОКПУ'!$A$1:$O$3258,9,0),"")</f>
        <v>Одноставочный</v>
      </c>
      <c r="E608" t="str">
        <f>IF(C608&gt;0,IF(VLOOKUP(A608,'ИПУ и ОКПУ'!$A$1:$O$3258,14,0)="Нет показаний","Нет показаний",""),"")</f>
        <v/>
      </c>
      <c r="F608">
        <f>IF(AND(C608&gt;0),SUMIF('ИПУ и ОКПУ'!$A$2:$A$3258,A608,'ИПУ и ОКПУ'!$O$2:$O$3258),"")</f>
        <v>73</v>
      </c>
      <c r="G608">
        <f>VLOOKUP(A608,'Лицевые счета'!$A$2:$K$4570,9,0)</f>
        <v>3</v>
      </c>
      <c r="H608">
        <f>VLOOKUP(A608,'Лицевые счета'!$A$2:$K$4570,10,0)</f>
        <v>68.2</v>
      </c>
      <c r="I608" t="str">
        <f>VLOOKUP(A608,'Лицевые счета'!$A$2:$K$4570,6,0)</f>
        <v>ФЛ</v>
      </c>
      <c r="J608" t="str">
        <f>IF(AND(C608=0,I608="ФЛ"),G608*H608,"")</f>
        <v/>
      </c>
      <c r="K608" t="str">
        <f>IF(AND(C608&gt;0,E608="Нет показаний",I608="ФЛ"),G608*H608,"")</f>
        <v/>
      </c>
    </row>
    <row r="609" spans="1:11" x14ac:dyDescent="0.25">
      <c r="A609" s="7">
        <v>197531</v>
      </c>
      <c r="B609" s="7">
        <f>VLOOKUP(A609,'Лицевые счета'!$A$1:$K$4570,2,0)</f>
        <v>197180</v>
      </c>
      <c r="C609">
        <f>COUNTIF('ИПУ и ОКПУ'!$A$2:$A$3258,A609)</f>
        <v>1</v>
      </c>
      <c r="D609" t="str">
        <f>IF(C609&gt;0,VLOOKUP(A609,'ИПУ и ОКПУ'!$A$1:$O$3258,9,0),"")</f>
        <v>Одноставочный</v>
      </c>
      <c r="E609" t="str">
        <f>IF(C609&gt;0,IF(VLOOKUP(A609,'ИПУ и ОКПУ'!$A$1:$O$3258,14,0)="Нет показаний","Нет показаний",""),"")</f>
        <v/>
      </c>
      <c r="F609">
        <f>IF(AND(C609&gt;0),SUMIF('ИПУ и ОКПУ'!$A$2:$A$3258,A609,'ИПУ и ОКПУ'!$O$2:$O$3258),"")</f>
        <v>242</v>
      </c>
      <c r="G609">
        <f>VLOOKUP(A609,'Лицевые счета'!$A$2:$K$4570,9,0)</f>
        <v>3</v>
      </c>
      <c r="H609">
        <f>VLOOKUP(A609,'Лицевые счета'!$A$2:$K$4570,10,0)</f>
        <v>87.9</v>
      </c>
      <c r="I609" t="str">
        <f>VLOOKUP(A609,'Лицевые счета'!$A$2:$K$4570,6,0)</f>
        <v>ФЛ</v>
      </c>
      <c r="J609" t="str">
        <f>IF(AND(C609=0,I609="ФЛ"),G609*H609,"")</f>
        <v/>
      </c>
      <c r="K609" t="str">
        <f>IF(AND(C609&gt;0,E609="Нет показаний",I609="ФЛ"),G609*H609,"")</f>
        <v/>
      </c>
    </row>
    <row r="610" spans="1:11" x14ac:dyDescent="0.25">
      <c r="A610" s="7">
        <v>197535</v>
      </c>
      <c r="B610" s="7">
        <f>VLOOKUP(A610,'Лицевые счета'!$A$1:$K$4570,2,0)</f>
        <v>197181</v>
      </c>
      <c r="C610">
        <f>COUNTIF('ИПУ и ОКПУ'!$A$2:$A$3258,A610)</f>
        <v>1</v>
      </c>
      <c r="D610" t="str">
        <f>IF(C610&gt;0,VLOOKUP(A610,'ИПУ и ОКПУ'!$A$1:$O$3258,9,0),"")</f>
        <v>Одноставочный</v>
      </c>
      <c r="E610" t="str">
        <f>IF(C610&gt;0,IF(VLOOKUP(A610,'ИПУ и ОКПУ'!$A$1:$O$3258,14,0)="Нет показаний","Нет показаний",""),"")</f>
        <v/>
      </c>
      <c r="F610">
        <f>IF(AND(C610&gt;0),SUMIF('ИПУ и ОКПУ'!$A$2:$A$3258,A610,'ИПУ и ОКПУ'!$O$2:$O$3258),"")</f>
        <v>563</v>
      </c>
      <c r="G610">
        <f>VLOOKUP(A610,'Лицевые счета'!$A$2:$K$4570,9,0)</f>
        <v>3</v>
      </c>
      <c r="H610">
        <f>VLOOKUP(A610,'Лицевые счета'!$A$2:$K$4570,10,0)</f>
        <v>87.9</v>
      </c>
      <c r="I610" t="str">
        <f>VLOOKUP(A610,'Лицевые счета'!$A$2:$K$4570,6,0)</f>
        <v>ФЛ</v>
      </c>
      <c r="J610" t="str">
        <f>IF(AND(C610=0,I610="ФЛ"),G610*H610,"")</f>
        <v/>
      </c>
      <c r="K610" t="str">
        <f>IF(AND(C610&gt;0,E610="Нет показаний",I610="ФЛ"),G610*H610,"")</f>
        <v/>
      </c>
    </row>
    <row r="611" spans="1:11" x14ac:dyDescent="0.25">
      <c r="A611" s="7">
        <v>197551</v>
      </c>
      <c r="B611" s="7">
        <f>VLOOKUP(A611,'Лицевые счета'!$A$1:$K$4570,2,0)</f>
        <v>197182</v>
      </c>
      <c r="C611">
        <f>COUNTIF('ИПУ и ОКПУ'!$A$2:$A$3258,A611)</f>
        <v>1</v>
      </c>
      <c r="D611" t="str">
        <f>IF(C611&gt;0,VLOOKUP(A611,'ИПУ и ОКПУ'!$A$1:$O$3258,9,0),"")</f>
        <v>Одноставочный</v>
      </c>
      <c r="E611" t="str">
        <f>IF(C611&gt;0,IF(VLOOKUP(A611,'ИПУ и ОКПУ'!$A$1:$O$3258,14,0)="Нет показаний","Нет показаний",""),"")</f>
        <v/>
      </c>
      <c r="F611">
        <f>IF(AND(C611&gt;0),SUMIF('ИПУ и ОКПУ'!$A$2:$A$3258,A611,'ИПУ и ОКПУ'!$O$2:$O$3258),"")</f>
        <v>461</v>
      </c>
      <c r="G611">
        <f>VLOOKUP(A611,'Лицевые счета'!$A$2:$K$4570,9,0)</f>
        <v>3</v>
      </c>
      <c r="H611">
        <f>VLOOKUP(A611,'Лицевые счета'!$A$2:$K$4570,10,0)</f>
        <v>93.4</v>
      </c>
      <c r="I611" t="str">
        <f>VLOOKUP(A611,'Лицевые счета'!$A$2:$K$4570,6,0)</f>
        <v>ФЛ</v>
      </c>
      <c r="J611" t="str">
        <f>IF(AND(C611=0,I611="ФЛ"),G611*H611,"")</f>
        <v/>
      </c>
      <c r="K611" t="str">
        <f>IF(AND(C611&gt;0,E611="Нет показаний",I611="ФЛ"),G611*H611,"")</f>
        <v/>
      </c>
    </row>
    <row r="612" spans="1:11" x14ac:dyDescent="0.25">
      <c r="A612" s="7">
        <v>197569</v>
      </c>
      <c r="B612" s="7">
        <f>VLOOKUP(A612,'Лицевые счета'!$A$1:$K$4570,2,0)</f>
        <v>197183</v>
      </c>
      <c r="C612">
        <f>COUNTIF('ИПУ и ОКПУ'!$A$2:$A$3258,A612)</f>
        <v>0</v>
      </c>
      <c r="D612" t="str">
        <f>IF(C612&gt;0,VLOOKUP(A612,'ИПУ и ОКПУ'!$A$1:$O$3258,9,0),"")</f>
        <v/>
      </c>
      <c r="E612" t="str">
        <f>IF(C612&gt;0,IF(VLOOKUP(A612,'ИПУ и ОКПУ'!$A$1:$O$3258,14,0)="Нет показаний","Нет показаний",""),"")</f>
        <v/>
      </c>
      <c r="F612" t="str">
        <f>IF(AND(C612&gt;0),SUMIF('ИПУ и ОКПУ'!$A$2:$A$3258,A612,'ИПУ и ОКПУ'!$O$2:$O$3258),"")</f>
        <v/>
      </c>
      <c r="G612">
        <f>VLOOKUP(A612,'Лицевые счета'!$A$2:$K$4570,9,0)</f>
        <v>3</v>
      </c>
      <c r="H612">
        <f>VLOOKUP(A612,'Лицевые счета'!$A$2:$K$4570,10,0)</f>
        <v>80.400000000000006</v>
      </c>
      <c r="I612" t="str">
        <f>VLOOKUP(A612,'Лицевые счета'!$A$2:$K$4570,6,0)</f>
        <v>ФЛ</v>
      </c>
      <c r="J612">
        <f>IF(AND(C612=0,I612="ФЛ"),G612*H612,"")</f>
        <v>241.20000000000002</v>
      </c>
      <c r="K612" t="str">
        <f>IF(AND(C612&gt;0,E612="Нет показаний",I612="ФЛ"),G612*H612,"")</f>
        <v/>
      </c>
    </row>
    <row r="613" spans="1:11" x14ac:dyDescent="0.25">
      <c r="A613" s="7">
        <v>197571</v>
      </c>
      <c r="B613" s="7">
        <f>VLOOKUP(A613,'Лицевые счета'!$A$1:$K$4570,2,0)</f>
        <v>197183</v>
      </c>
      <c r="C613">
        <f>COUNTIF('ИПУ и ОКПУ'!$A$2:$A$3258,A613)</f>
        <v>1</v>
      </c>
      <c r="D613" t="str">
        <f>IF(C613&gt;0,VLOOKUP(A613,'ИПУ и ОКПУ'!$A$1:$O$3258,9,0),"")</f>
        <v>Одноставочный</v>
      </c>
      <c r="E613" t="str">
        <f>IF(C613&gt;0,IF(VLOOKUP(A613,'ИПУ и ОКПУ'!$A$1:$O$3258,14,0)="Нет показаний","Нет показаний",""),"")</f>
        <v/>
      </c>
      <c r="F613">
        <f>IF(AND(C613&gt;0),SUMIF('ИПУ и ОКПУ'!$A$2:$A$3258,A613,'ИПУ и ОКПУ'!$O$2:$O$3258),"")</f>
        <v>266</v>
      </c>
      <c r="G613">
        <f>VLOOKUP(A613,'Лицевые счета'!$A$2:$K$4570,9,0)</f>
        <v>3</v>
      </c>
      <c r="H613">
        <f>VLOOKUP(A613,'Лицевые счета'!$A$2:$K$4570,10,0)</f>
        <v>87.9</v>
      </c>
      <c r="I613" t="str">
        <f>VLOOKUP(A613,'Лицевые счета'!$A$2:$K$4570,6,0)</f>
        <v>ФЛ</v>
      </c>
      <c r="J613" t="str">
        <f>IF(AND(C613=0,I613="ФЛ"),G613*H613,"")</f>
        <v/>
      </c>
      <c r="K613" t="str">
        <f>IF(AND(C613&gt;0,E613="Нет показаний",I613="ФЛ"),G613*H613,"")</f>
        <v/>
      </c>
    </row>
    <row r="614" spans="1:11" x14ac:dyDescent="0.25">
      <c r="A614" s="7">
        <v>198292</v>
      </c>
      <c r="B614" s="7">
        <f>VLOOKUP(A614,'Лицевые счета'!$A$1:$K$4570,2,0)</f>
        <v>197249</v>
      </c>
      <c r="C614">
        <f>COUNTIF('ИПУ и ОКПУ'!$A$2:$A$3258,A614)</f>
        <v>1</v>
      </c>
      <c r="D614" t="str">
        <f>IF(C614&gt;0,VLOOKUP(A614,'ИПУ и ОКПУ'!$A$1:$O$3258,9,0),"")</f>
        <v>Одноставочный</v>
      </c>
      <c r="E614" t="str">
        <f>IF(C614&gt;0,IF(VLOOKUP(A614,'ИПУ и ОКПУ'!$A$1:$O$3258,14,0)="Нет показаний","Нет показаний",""),"")</f>
        <v/>
      </c>
      <c r="F614">
        <f>IF(AND(C614&gt;0),SUMIF('ИПУ и ОКПУ'!$A$2:$A$3258,A614,'ИПУ и ОКПУ'!$O$2:$O$3258),"")</f>
        <v>241</v>
      </c>
      <c r="G614">
        <f>VLOOKUP(A614,'Лицевые счета'!$A$2:$K$4570,9,0)</f>
        <v>3</v>
      </c>
      <c r="H614">
        <f>VLOOKUP(A614,'Лицевые счета'!$A$2:$K$4570,10,0)</f>
        <v>87.9</v>
      </c>
      <c r="I614" t="str">
        <f>VLOOKUP(A614,'Лицевые счета'!$A$2:$K$4570,6,0)</f>
        <v>ФЛ</v>
      </c>
      <c r="J614" t="str">
        <f>IF(AND(C614=0,I614="ФЛ"),G614*H614,"")</f>
        <v/>
      </c>
      <c r="K614" t="str">
        <f>IF(AND(C614&gt;0,E614="Нет показаний",I614="ФЛ"),G614*H614,"")</f>
        <v/>
      </c>
    </row>
    <row r="615" spans="1:11" x14ac:dyDescent="0.25">
      <c r="A615" s="7">
        <v>198302</v>
      </c>
      <c r="B615" s="7">
        <f>VLOOKUP(A615,'Лицевые счета'!$A$1:$K$4570,2,0)</f>
        <v>197249</v>
      </c>
      <c r="C615">
        <f>COUNTIF('ИПУ и ОКПУ'!$A$2:$A$3258,A615)</f>
        <v>1</v>
      </c>
      <c r="D615" t="str">
        <f>IF(C615&gt;0,VLOOKUP(A615,'ИПУ и ОКПУ'!$A$1:$O$3258,9,0),"")</f>
        <v>Одноставочный</v>
      </c>
      <c r="E615" t="str">
        <f>IF(C615&gt;0,IF(VLOOKUP(A615,'ИПУ и ОКПУ'!$A$1:$O$3258,14,0)="Нет показаний","Нет показаний",""),"")</f>
        <v>Нет показаний</v>
      </c>
      <c r="F615">
        <f>IF(AND(C615&gt;0),SUMIF('ИПУ и ОКПУ'!$A$2:$A$3258,A615,'ИПУ и ОКПУ'!$O$2:$O$3258),"")</f>
        <v>0</v>
      </c>
      <c r="G615">
        <f>VLOOKUP(A615,'Лицевые счета'!$A$2:$K$4570,9,0)</f>
        <v>3</v>
      </c>
      <c r="H615">
        <f>VLOOKUP(A615,'Лицевые счета'!$A$2:$K$4570,10,0)</f>
        <v>87.9</v>
      </c>
      <c r="I615" t="str">
        <f>VLOOKUP(A615,'Лицевые счета'!$A$2:$K$4570,6,0)</f>
        <v>ФЛ</v>
      </c>
      <c r="J615" t="str">
        <f>IF(AND(C615=0,I615="ФЛ"),G615*H615,"")</f>
        <v/>
      </c>
      <c r="K615">
        <f>IF(AND(C615&gt;0,E615="Нет показаний",I615="ФЛ"),G615*H615,"")</f>
        <v>263.70000000000005</v>
      </c>
    </row>
    <row r="616" spans="1:11" x14ac:dyDescent="0.25">
      <c r="A616" s="7">
        <v>198304</v>
      </c>
      <c r="B616" s="7">
        <f>VLOOKUP(A616,'Лицевые счета'!$A$1:$K$4570,2,0)</f>
        <v>197250</v>
      </c>
      <c r="C616">
        <f>COUNTIF('ИПУ и ОКПУ'!$A$2:$A$3258,A616)</f>
        <v>1</v>
      </c>
      <c r="D616" t="str">
        <f>IF(C616&gt;0,VLOOKUP(A616,'ИПУ и ОКПУ'!$A$1:$O$3258,9,0),"")</f>
        <v>Одноставочный</v>
      </c>
      <c r="E616" t="str">
        <f>IF(C616&gt;0,IF(VLOOKUP(A616,'ИПУ и ОКПУ'!$A$1:$O$3258,14,0)="Нет показаний","Нет показаний",""),"")</f>
        <v/>
      </c>
      <c r="F616">
        <f>IF(AND(C616&gt;0),SUMIF('ИПУ и ОКПУ'!$A$2:$A$3258,A616,'ИПУ и ОКПУ'!$O$2:$O$3258),"")</f>
        <v>157</v>
      </c>
      <c r="G616">
        <f>VLOOKUP(A616,'Лицевые счета'!$A$2:$K$4570,9,0)</f>
        <v>3</v>
      </c>
      <c r="H616">
        <f>VLOOKUP(A616,'Лицевые счета'!$A$2:$K$4570,10,0)</f>
        <v>87.9</v>
      </c>
      <c r="I616" t="str">
        <f>VLOOKUP(A616,'Лицевые счета'!$A$2:$K$4570,6,0)</f>
        <v>ФЛ</v>
      </c>
      <c r="J616" t="str">
        <f>IF(AND(C616=0,I616="ФЛ"),G616*H616,"")</f>
        <v/>
      </c>
      <c r="K616" t="str">
        <f>IF(AND(C616&gt;0,E616="Нет показаний",I616="ФЛ"),G616*H616,"")</f>
        <v/>
      </c>
    </row>
    <row r="617" spans="1:11" x14ac:dyDescent="0.25">
      <c r="A617" s="7">
        <v>198312</v>
      </c>
      <c r="B617" s="7">
        <f>VLOOKUP(A617,'Лицевые счета'!$A$1:$K$4570,2,0)</f>
        <v>197250</v>
      </c>
      <c r="C617">
        <f>COUNTIF('ИПУ и ОКПУ'!$A$2:$A$3258,A617)</f>
        <v>1</v>
      </c>
      <c r="D617" t="str">
        <f>IF(C617&gt;0,VLOOKUP(A617,'ИПУ и ОКПУ'!$A$1:$O$3258,9,0),"")</f>
        <v>Одноставочный</v>
      </c>
      <c r="E617" t="str">
        <f>IF(C617&gt;0,IF(VLOOKUP(A617,'ИПУ и ОКПУ'!$A$1:$O$3258,14,0)="Нет показаний","Нет показаний",""),"")</f>
        <v/>
      </c>
      <c r="F617">
        <f>IF(AND(C617&gt;0),SUMIF('ИПУ и ОКПУ'!$A$2:$A$3258,A617,'ИПУ и ОКПУ'!$O$2:$O$3258),"")</f>
        <v>101</v>
      </c>
      <c r="G617">
        <f>VLOOKUP(A617,'Лицевые счета'!$A$2:$K$4570,9,0)</f>
        <v>3</v>
      </c>
      <c r="H617">
        <f>VLOOKUP(A617,'Лицевые счета'!$A$2:$K$4570,10,0)</f>
        <v>87.9</v>
      </c>
      <c r="I617" t="str">
        <f>VLOOKUP(A617,'Лицевые счета'!$A$2:$K$4570,6,0)</f>
        <v>ФЛ</v>
      </c>
      <c r="J617" t="str">
        <f>IF(AND(C617=0,I617="ФЛ"),G617*H617,"")</f>
        <v/>
      </c>
      <c r="K617" t="str">
        <f>IF(AND(C617&gt;0,E617="Нет показаний",I617="ФЛ"),G617*H617,"")</f>
        <v/>
      </c>
    </row>
    <row r="618" spans="1:11" x14ac:dyDescent="0.25">
      <c r="A618" s="7">
        <v>198324</v>
      </c>
      <c r="B618" s="7">
        <f>VLOOKUP(A618,'Лицевые счета'!$A$1:$K$4570,2,0)</f>
        <v>197250</v>
      </c>
      <c r="C618">
        <f>COUNTIF('ИПУ и ОКПУ'!$A$2:$A$3258,A618)</f>
        <v>1</v>
      </c>
      <c r="D618" t="str">
        <f>IF(C618&gt;0,VLOOKUP(A618,'ИПУ и ОКПУ'!$A$1:$O$3258,9,0),"")</f>
        <v>Одноставочный</v>
      </c>
      <c r="E618" t="str">
        <f>IF(C618&gt;0,IF(VLOOKUP(A618,'ИПУ и ОКПУ'!$A$1:$O$3258,14,0)="Нет показаний","Нет показаний",""),"")</f>
        <v/>
      </c>
      <c r="F618">
        <f>IF(AND(C618&gt;0),SUMIF('ИПУ и ОКПУ'!$A$2:$A$3258,A618,'ИПУ и ОКПУ'!$O$2:$O$3258),"")</f>
        <v>426</v>
      </c>
      <c r="G618">
        <f>VLOOKUP(A618,'Лицевые счета'!$A$2:$K$4570,9,0)</f>
        <v>3</v>
      </c>
      <c r="H618">
        <f>VLOOKUP(A618,'Лицевые счета'!$A$2:$K$4570,10,0)</f>
        <v>87.9</v>
      </c>
      <c r="I618" t="str">
        <f>VLOOKUP(A618,'Лицевые счета'!$A$2:$K$4570,6,0)</f>
        <v>ФЛ</v>
      </c>
      <c r="J618" t="str">
        <f>IF(AND(C618=0,I618="ФЛ"),G618*H618,"")</f>
        <v/>
      </c>
      <c r="K618" t="str">
        <f>IF(AND(C618&gt;0,E618="Нет показаний",I618="ФЛ"),G618*H618,"")</f>
        <v/>
      </c>
    </row>
    <row r="619" spans="1:11" x14ac:dyDescent="0.25">
      <c r="A619" s="7">
        <v>198338</v>
      </c>
      <c r="B619" s="7">
        <f>VLOOKUP(A619,'Лицевые счета'!$A$1:$K$4570,2,0)</f>
        <v>197251</v>
      </c>
      <c r="C619">
        <f>COUNTIF('ИПУ и ОКПУ'!$A$2:$A$3258,A619)</f>
        <v>1</v>
      </c>
      <c r="D619" t="str">
        <f>IF(C619&gt;0,VLOOKUP(A619,'ИПУ и ОКПУ'!$A$1:$O$3258,9,0),"")</f>
        <v>Одноставочный</v>
      </c>
      <c r="E619" t="str">
        <f>IF(C619&gt;0,IF(VLOOKUP(A619,'ИПУ и ОКПУ'!$A$1:$O$3258,14,0)="Нет показаний","Нет показаний",""),"")</f>
        <v/>
      </c>
      <c r="F619">
        <f>IF(AND(C619&gt;0),SUMIF('ИПУ и ОКПУ'!$A$2:$A$3258,A619,'ИПУ и ОКПУ'!$O$2:$O$3258),"")</f>
        <v>430</v>
      </c>
      <c r="G619">
        <f>VLOOKUP(A619,'Лицевые счета'!$A$2:$K$4570,9,0)</f>
        <v>3</v>
      </c>
      <c r="H619">
        <f>VLOOKUP(A619,'Лицевые счета'!$A$2:$K$4570,10,0)</f>
        <v>87.9</v>
      </c>
      <c r="I619" t="str">
        <f>VLOOKUP(A619,'Лицевые счета'!$A$2:$K$4570,6,0)</f>
        <v>ФЛ</v>
      </c>
      <c r="J619" t="str">
        <f>IF(AND(C619=0,I619="ФЛ"),G619*H619,"")</f>
        <v/>
      </c>
      <c r="K619" t="str">
        <f>IF(AND(C619&gt;0,E619="Нет показаний",I619="ФЛ"),G619*H619,"")</f>
        <v/>
      </c>
    </row>
    <row r="620" spans="1:11" x14ac:dyDescent="0.25">
      <c r="A620" s="7">
        <v>244140</v>
      </c>
      <c r="B620" s="7">
        <f>VLOOKUP(A620,'Лицевые счета'!$A$1:$K$4570,2,0)</f>
        <v>242723</v>
      </c>
      <c r="C620">
        <f>COUNTIF('ИПУ и ОКПУ'!$A$2:$A$3258,A620)</f>
        <v>1</v>
      </c>
      <c r="D620" t="str">
        <f>IF(C620&gt;0,VLOOKUP(A620,'ИПУ и ОКПУ'!$A$1:$O$3258,9,0),"")</f>
        <v>Одноставочный</v>
      </c>
      <c r="E620" t="str">
        <f>IF(C620&gt;0,IF(VLOOKUP(A620,'ИПУ и ОКПУ'!$A$1:$O$3258,14,0)="Нет показаний","Нет показаний",""),"")</f>
        <v/>
      </c>
      <c r="F620">
        <f>IF(AND(C620&gt;0),SUMIF('ИПУ и ОКПУ'!$A$2:$A$3258,A620,'ИПУ и ОКПУ'!$O$2:$O$3258),"")</f>
        <v>0</v>
      </c>
      <c r="G620">
        <f>VLOOKUP(A620,'Лицевые счета'!$A$2:$K$4570,9,0)</f>
        <v>3</v>
      </c>
      <c r="H620">
        <f>VLOOKUP(A620,'Лицевые счета'!$A$2:$K$4570,10,0)</f>
        <v>44.2</v>
      </c>
      <c r="I620" t="str">
        <f>VLOOKUP(A620,'Лицевые счета'!$A$2:$K$4570,6,0)</f>
        <v>ФЛ</v>
      </c>
      <c r="J620" t="str">
        <f>IF(AND(C620=0,I620="ФЛ"),G620*H620,"")</f>
        <v/>
      </c>
      <c r="K620" t="str">
        <f>IF(AND(C620&gt;0,E620="Нет показаний",I620="ФЛ"),G620*H620,"")</f>
        <v/>
      </c>
    </row>
    <row r="621" spans="1:11" x14ac:dyDescent="0.25">
      <c r="A621" s="7">
        <v>244154</v>
      </c>
      <c r="B621" s="7">
        <f>VLOOKUP(A621,'Лицевые счета'!$A$1:$K$4570,2,0)</f>
        <v>242723</v>
      </c>
      <c r="C621">
        <f>COUNTIF('ИПУ и ОКПУ'!$A$2:$A$3258,A621)</f>
        <v>1</v>
      </c>
      <c r="D621" t="str">
        <f>IF(C621&gt;0,VLOOKUP(A621,'ИПУ и ОКПУ'!$A$1:$O$3258,9,0),"")</f>
        <v>Одноставочный</v>
      </c>
      <c r="E621" t="str">
        <f>IF(C621&gt;0,IF(VLOOKUP(A621,'ИПУ и ОКПУ'!$A$1:$O$3258,14,0)="Нет показаний","Нет показаний",""),"")</f>
        <v/>
      </c>
      <c r="F621">
        <f>IF(AND(C621&gt;0),SUMIF('ИПУ и ОКПУ'!$A$2:$A$3258,A621,'ИПУ и ОКПУ'!$O$2:$O$3258),"")</f>
        <v>285</v>
      </c>
      <c r="G621">
        <f>VLOOKUP(A621,'Лицевые счета'!$A$2:$K$4570,9,0)</f>
        <v>3</v>
      </c>
      <c r="H621">
        <f>VLOOKUP(A621,'Лицевые счета'!$A$2:$K$4570,10,0)</f>
        <v>64.5</v>
      </c>
      <c r="I621" t="str">
        <f>VLOOKUP(A621,'Лицевые счета'!$A$2:$K$4570,6,0)</f>
        <v>ФЛ</v>
      </c>
      <c r="J621" t="str">
        <f>IF(AND(C621=0,I621="ФЛ"),G621*H621,"")</f>
        <v/>
      </c>
      <c r="K621" t="str">
        <f>IF(AND(C621&gt;0,E621="Нет показаний",I621="ФЛ"),G621*H621,"")</f>
        <v/>
      </c>
    </row>
    <row r="622" spans="1:11" x14ac:dyDescent="0.25">
      <c r="A622" s="7">
        <v>244160</v>
      </c>
      <c r="B622" s="7">
        <f>VLOOKUP(A622,'Лицевые счета'!$A$1:$K$4570,2,0)</f>
        <v>242723</v>
      </c>
      <c r="C622">
        <f>COUNTIF('ИПУ и ОКПУ'!$A$2:$A$3258,A622)</f>
        <v>1</v>
      </c>
      <c r="D622" t="str">
        <f>IF(C622&gt;0,VLOOKUP(A622,'ИПУ и ОКПУ'!$A$1:$O$3258,9,0),"")</f>
        <v>Одноставочный</v>
      </c>
      <c r="E622" t="str">
        <f>IF(C622&gt;0,IF(VLOOKUP(A622,'ИПУ и ОКПУ'!$A$1:$O$3258,14,0)="Нет показаний","Нет показаний",""),"")</f>
        <v>Нет показаний</v>
      </c>
      <c r="F622">
        <f>IF(AND(C622&gt;0),SUMIF('ИПУ и ОКПУ'!$A$2:$A$3258,A622,'ИПУ и ОКПУ'!$O$2:$O$3258),"")</f>
        <v>0</v>
      </c>
      <c r="G622">
        <f>VLOOKUP(A622,'Лицевые счета'!$A$2:$K$4570,9,0)</f>
        <v>3</v>
      </c>
      <c r="H622">
        <f>VLOOKUP(A622,'Лицевые счета'!$A$2:$K$4570,10,0)</f>
        <v>64.5</v>
      </c>
      <c r="I622" t="str">
        <f>VLOOKUP(A622,'Лицевые счета'!$A$2:$K$4570,6,0)</f>
        <v>ФЛ</v>
      </c>
      <c r="J622" t="str">
        <f>IF(AND(C622=0,I622="ФЛ"),G622*H622,"")</f>
        <v/>
      </c>
      <c r="K622">
        <f>IF(AND(C622&gt;0,E622="Нет показаний",I622="ФЛ"),G622*H622,"")</f>
        <v>193.5</v>
      </c>
    </row>
    <row r="623" spans="1:11" x14ac:dyDescent="0.25">
      <c r="A623" s="7">
        <v>244370</v>
      </c>
      <c r="B623" s="7">
        <f>VLOOKUP(A623,'Лицевые счета'!$A$1:$K$4570,2,0)</f>
        <v>242738</v>
      </c>
      <c r="C623">
        <f>COUNTIF('ИПУ и ОКПУ'!$A$2:$A$3258,A623)</f>
        <v>1</v>
      </c>
      <c r="D623" t="str">
        <f>IF(C623&gt;0,VLOOKUP(A623,'ИПУ и ОКПУ'!$A$1:$O$3258,9,0),"")</f>
        <v>Одноставочный</v>
      </c>
      <c r="E623" t="str">
        <f>IF(C623&gt;0,IF(VLOOKUP(A623,'ИПУ и ОКПУ'!$A$1:$O$3258,14,0)="Нет показаний","Нет показаний",""),"")</f>
        <v>Нет показаний</v>
      </c>
      <c r="F623">
        <f>IF(AND(C623&gt;0),SUMIF('ИПУ и ОКПУ'!$A$2:$A$3258,A623,'ИПУ и ОКПУ'!$O$2:$O$3258),"")</f>
        <v>0</v>
      </c>
      <c r="G623">
        <f>VLOOKUP(A623,'Лицевые счета'!$A$2:$K$4570,9,0)</f>
        <v>3</v>
      </c>
      <c r="H623">
        <f>VLOOKUP(A623,'Лицевые счета'!$A$2:$K$4570,10,0)</f>
        <v>44.2</v>
      </c>
      <c r="I623" t="str">
        <f>VLOOKUP(A623,'Лицевые счета'!$A$2:$K$4570,6,0)</f>
        <v>ФЛ</v>
      </c>
      <c r="J623" t="str">
        <f>IF(AND(C623=0,I623="ФЛ"),G623*H623,"")</f>
        <v/>
      </c>
      <c r="K623">
        <f>IF(AND(C623&gt;0,E623="Нет показаний",I623="ФЛ"),G623*H623,"")</f>
        <v>132.60000000000002</v>
      </c>
    </row>
    <row r="624" spans="1:11" x14ac:dyDescent="0.25">
      <c r="A624" s="7">
        <v>244466</v>
      </c>
      <c r="B624" s="7">
        <f>VLOOKUP(A624,'Лицевые счета'!$A$1:$K$4570,2,0)</f>
        <v>242742</v>
      </c>
      <c r="C624">
        <f>COUNTIF('ИПУ и ОКПУ'!$A$2:$A$3258,A624)</f>
        <v>1</v>
      </c>
      <c r="D624" t="str">
        <f>IF(C624&gt;0,VLOOKUP(A624,'ИПУ и ОКПУ'!$A$1:$O$3258,9,0),"")</f>
        <v>Одноставочный</v>
      </c>
      <c r="E624" t="str">
        <f>IF(C624&gt;0,IF(VLOOKUP(A624,'ИПУ и ОКПУ'!$A$1:$O$3258,14,0)="Нет показаний","Нет показаний",""),"")</f>
        <v/>
      </c>
      <c r="F624">
        <f>IF(AND(C624&gt;0),SUMIF('ИПУ и ОКПУ'!$A$2:$A$3258,A624,'ИПУ и ОКПУ'!$O$2:$O$3258),"")</f>
        <v>161</v>
      </c>
      <c r="G624">
        <f>VLOOKUP(A624,'Лицевые счета'!$A$2:$K$4570,9,0)</f>
        <v>3</v>
      </c>
      <c r="H624">
        <f>VLOOKUP(A624,'Лицевые счета'!$A$2:$K$4570,10,0)</f>
        <v>64.5</v>
      </c>
      <c r="I624" t="str">
        <f>VLOOKUP(A624,'Лицевые счета'!$A$2:$K$4570,6,0)</f>
        <v>ФЛ</v>
      </c>
      <c r="J624" t="str">
        <f>IF(AND(C624=0,I624="ФЛ"),G624*H624,"")</f>
        <v/>
      </c>
      <c r="K624" t="str">
        <f>IF(AND(C624&gt;0,E624="Нет показаний",I624="ФЛ"),G624*H624,"")</f>
        <v/>
      </c>
    </row>
    <row r="625" spans="1:11" x14ac:dyDescent="0.25">
      <c r="A625" s="7">
        <v>245000</v>
      </c>
      <c r="B625" s="7">
        <f>VLOOKUP(A625,'Лицевые счета'!$A$1:$K$4570,2,0)</f>
        <v>242761</v>
      </c>
      <c r="C625">
        <f>COUNTIF('ИПУ и ОКПУ'!$A$2:$A$3258,A625)</f>
        <v>1</v>
      </c>
      <c r="D625" t="str">
        <f>IF(C625&gt;0,VLOOKUP(A625,'ИПУ и ОКПУ'!$A$1:$O$3258,9,0),"")</f>
        <v>Одноставочный</v>
      </c>
      <c r="E625" t="str">
        <f>IF(C625&gt;0,IF(VLOOKUP(A625,'ИПУ и ОКПУ'!$A$1:$O$3258,14,0)="Нет показаний","Нет показаний",""),"")</f>
        <v/>
      </c>
      <c r="F625">
        <f>IF(AND(C625&gt;0),SUMIF('ИПУ и ОКПУ'!$A$2:$A$3258,A625,'ИПУ и ОКПУ'!$O$2:$O$3258),"")</f>
        <v>124</v>
      </c>
      <c r="G625">
        <f>VLOOKUP(A625,'Лицевые счета'!$A$2:$K$4570,9,0)</f>
        <v>3</v>
      </c>
      <c r="H625">
        <f>VLOOKUP(A625,'Лицевые счета'!$A$2:$K$4570,10,0)</f>
        <v>64.5</v>
      </c>
      <c r="I625" t="str">
        <f>VLOOKUP(A625,'Лицевые счета'!$A$2:$K$4570,6,0)</f>
        <v>ФЛ</v>
      </c>
      <c r="J625" t="str">
        <f>IF(AND(C625=0,I625="ФЛ"),G625*H625,"")</f>
        <v/>
      </c>
      <c r="K625" t="str">
        <f>IF(AND(C625&gt;0,E625="Нет показаний",I625="ФЛ"),G625*H625,"")</f>
        <v/>
      </c>
    </row>
    <row r="626" spans="1:11" x14ac:dyDescent="0.25">
      <c r="A626" s="7">
        <v>245312</v>
      </c>
      <c r="B626" s="7">
        <f>VLOOKUP(A626,'Лицевые счета'!$A$1:$K$4570,2,0)</f>
        <v>242774</v>
      </c>
      <c r="C626">
        <f>COUNTIF('ИПУ и ОКПУ'!$A$2:$A$3258,A626)</f>
        <v>1</v>
      </c>
      <c r="D626" t="str">
        <f>IF(C626&gt;0,VLOOKUP(A626,'ИПУ и ОКПУ'!$A$1:$O$3258,9,0),"")</f>
        <v>Одноставочный</v>
      </c>
      <c r="E626" t="str">
        <f>IF(C626&gt;0,IF(VLOOKUP(A626,'ИПУ и ОКПУ'!$A$1:$O$3258,14,0)="Нет показаний","Нет показаний",""),"")</f>
        <v/>
      </c>
      <c r="F626">
        <f>IF(AND(C626&gt;0),SUMIF('ИПУ и ОКПУ'!$A$2:$A$3258,A626,'ИПУ и ОКПУ'!$O$2:$O$3258),"")</f>
        <v>110</v>
      </c>
      <c r="G626">
        <f>VLOOKUP(A626,'Лицевые счета'!$A$2:$K$4570,9,0)</f>
        <v>3</v>
      </c>
      <c r="H626">
        <f>VLOOKUP(A626,'Лицевые счета'!$A$2:$K$4570,10,0)</f>
        <v>64.5</v>
      </c>
      <c r="I626" t="str">
        <f>VLOOKUP(A626,'Лицевые счета'!$A$2:$K$4570,6,0)</f>
        <v>ФЛ</v>
      </c>
      <c r="J626" t="str">
        <f>IF(AND(C626=0,I626="ФЛ"),G626*H626,"")</f>
        <v/>
      </c>
      <c r="K626" t="str">
        <f>IF(AND(C626&gt;0,E626="Нет показаний",I626="ФЛ"),G626*H626,"")</f>
        <v/>
      </c>
    </row>
    <row r="627" spans="1:11" x14ac:dyDescent="0.25">
      <c r="A627" s="7">
        <v>245330</v>
      </c>
      <c r="B627" s="7">
        <f>VLOOKUP(A627,'Лицевые счета'!$A$1:$K$4570,2,0)</f>
        <v>242774</v>
      </c>
      <c r="C627">
        <f>COUNTIF('ИПУ и ОКПУ'!$A$2:$A$3258,A627)</f>
        <v>1</v>
      </c>
      <c r="D627" t="str">
        <f>IF(C627&gt;0,VLOOKUP(A627,'ИПУ и ОКПУ'!$A$1:$O$3258,9,0),"")</f>
        <v>Одноставочный</v>
      </c>
      <c r="E627" t="str">
        <f>IF(C627&gt;0,IF(VLOOKUP(A627,'ИПУ и ОКПУ'!$A$1:$O$3258,14,0)="Нет показаний","Нет показаний",""),"")</f>
        <v>Нет показаний</v>
      </c>
      <c r="F627">
        <f>IF(AND(C627&gt;0),SUMIF('ИПУ и ОКПУ'!$A$2:$A$3258,A627,'ИПУ и ОКПУ'!$O$2:$O$3258),"")</f>
        <v>0</v>
      </c>
      <c r="G627">
        <f>VLOOKUP(A627,'Лицевые счета'!$A$2:$K$4570,9,0)</f>
        <v>3</v>
      </c>
      <c r="H627">
        <f>VLOOKUP(A627,'Лицевые счета'!$A$2:$K$4570,10,0)</f>
        <v>57</v>
      </c>
      <c r="I627" t="str">
        <f>VLOOKUP(A627,'Лицевые счета'!$A$2:$K$4570,6,0)</f>
        <v>ФЛ</v>
      </c>
      <c r="J627" t="str">
        <f>IF(AND(C627=0,I627="ФЛ"),G627*H627,"")</f>
        <v/>
      </c>
      <c r="K627">
        <f>IF(AND(C627&gt;0,E627="Нет показаний",I627="ФЛ"),G627*H627,"")</f>
        <v>171</v>
      </c>
    </row>
    <row r="628" spans="1:11" x14ac:dyDescent="0.25">
      <c r="A628" s="7">
        <v>246684</v>
      </c>
      <c r="B628" s="7">
        <f>VLOOKUP(A628,'Лицевые счета'!$A$1:$K$4570,2,0)</f>
        <v>242823</v>
      </c>
      <c r="C628">
        <f>COUNTIF('ИПУ и ОКПУ'!$A$2:$A$3258,A628)</f>
        <v>1</v>
      </c>
      <c r="D628" t="str">
        <f>IF(C628&gt;0,VLOOKUP(A628,'ИПУ и ОКПУ'!$A$1:$O$3258,9,0),"")</f>
        <v>Одноставочный</v>
      </c>
      <c r="E628" t="str">
        <f>IF(C628&gt;0,IF(VLOOKUP(A628,'ИПУ и ОКПУ'!$A$1:$O$3258,14,0)="Нет показаний","Нет показаний",""),"")</f>
        <v/>
      </c>
      <c r="F628">
        <f>IF(AND(C628&gt;0),SUMIF('ИПУ и ОКПУ'!$A$2:$A$3258,A628,'ИПУ и ОКПУ'!$O$2:$O$3258),"")</f>
        <v>11</v>
      </c>
      <c r="G628">
        <f>VLOOKUP(A628,'Лицевые счета'!$A$2:$K$4570,9,0)</f>
        <v>3</v>
      </c>
      <c r="H628">
        <f>VLOOKUP(A628,'Лицевые счета'!$A$2:$K$4570,10,0)</f>
        <v>57</v>
      </c>
      <c r="I628" t="str">
        <f>VLOOKUP(A628,'Лицевые счета'!$A$2:$K$4570,6,0)</f>
        <v>ФЛ</v>
      </c>
      <c r="J628" t="str">
        <f>IF(AND(C628=0,I628="ФЛ"),G628*H628,"")</f>
        <v/>
      </c>
      <c r="K628" t="str">
        <f>IF(AND(C628&gt;0,E628="Нет показаний",I628="ФЛ"),G628*H628,"")</f>
        <v/>
      </c>
    </row>
    <row r="629" spans="1:11" x14ac:dyDescent="0.25">
      <c r="A629" s="7">
        <v>246688</v>
      </c>
      <c r="B629" s="7">
        <f>VLOOKUP(A629,'Лицевые счета'!$A$1:$K$4570,2,0)</f>
        <v>242823</v>
      </c>
      <c r="C629">
        <f>COUNTIF('ИПУ и ОКПУ'!$A$2:$A$3258,A629)</f>
        <v>1</v>
      </c>
      <c r="D629" t="str">
        <f>IF(C629&gt;0,VLOOKUP(A629,'ИПУ и ОКПУ'!$A$1:$O$3258,9,0),"")</f>
        <v>Одноставочный</v>
      </c>
      <c r="E629" t="str">
        <f>IF(C629&gt;0,IF(VLOOKUP(A629,'ИПУ и ОКПУ'!$A$1:$O$3258,14,0)="Нет показаний","Нет показаний",""),"")</f>
        <v>Нет показаний</v>
      </c>
      <c r="F629">
        <f>IF(AND(C629&gt;0),SUMIF('ИПУ и ОКПУ'!$A$2:$A$3258,A629,'ИПУ и ОКПУ'!$O$2:$O$3258),"")</f>
        <v>0</v>
      </c>
      <c r="G629">
        <f>VLOOKUP(A629,'Лицевые счета'!$A$2:$K$4570,9,0)</f>
        <v>3</v>
      </c>
      <c r="H629">
        <f>VLOOKUP(A629,'Лицевые счета'!$A$2:$K$4570,10,0)</f>
        <v>57</v>
      </c>
      <c r="I629" t="str">
        <f>VLOOKUP(A629,'Лицевые счета'!$A$2:$K$4570,6,0)</f>
        <v>ФЛ</v>
      </c>
      <c r="J629" t="str">
        <f>IF(AND(C629=0,I629="ФЛ"),G629*H629,"")</f>
        <v/>
      </c>
      <c r="K629">
        <f>IF(AND(C629&gt;0,E629="Нет показаний",I629="ФЛ"),G629*H629,"")</f>
        <v>171</v>
      </c>
    </row>
    <row r="630" spans="1:11" x14ac:dyDescent="0.25">
      <c r="A630" s="7">
        <v>247204</v>
      </c>
      <c r="B630" s="7">
        <f>VLOOKUP(A630,'Лицевые счета'!$A$1:$K$4570,2,0)</f>
        <v>242866</v>
      </c>
      <c r="C630">
        <f>COUNTIF('ИПУ и ОКПУ'!$A$2:$A$3258,A630)</f>
        <v>1</v>
      </c>
      <c r="D630" t="str">
        <f>IF(C630&gt;0,VLOOKUP(A630,'ИПУ и ОКПУ'!$A$1:$O$3258,9,0),"")</f>
        <v>Одноставочный</v>
      </c>
      <c r="E630" t="str">
        <f>IF(C630&gt;0,IF(VLOOKUP(A630,'ИПУ и ОКПУ'!$A$1:$O$3258,14,0)="Нет показаний","Нет показаний",""),"")</f>
        <v/>
      </c>
      <c r="F630">
        <f>IF(AND(C630&gt;0),SUMIF('ИПУ и ОКПУ'!$A$2:$A$3258,A630,'ИПУ и ОКПУ'!$O$2:$O$3258),"")</f>
        <v>1142</v>
      </c>
      <c r="G630">
        <f>VLOOKUP(A630,'Лицевые счета'!$A$2:$K$4570,9,0)</f>
        <v>3</v>
      </c>
      <c r="H630">
        <f>VLOOKUP(A630,'Лицевые счета'!$A$2:$K$4570,10,0)</f>
        <v>64.5</v>
      </c>
      <c r="I630" t="str">
        <f>VLOOKUP(A630,'Лицевые счета'!$A$2:$K$4570,6,0)</f>
        <v>ФЛ</v>
      </c>
      <c r="J630" t="str">
        <f>IF(AND(C630=0,I630="ФЛ"),G630*H630,"")</f>
        <v/>
      </c>
      <c r="K630" t="str">
        <f>IF(AND(C630&gt;0,E630="Нет показаний",I630="ФЛ"),G630*H630,"")</f>
        <v/>
      </c>
    </row>
    <row r="631" spans="1:11" x14ac:dyDescent="0.25">
      <c r="A631" s="7">
        <v>247218</v>
      </c>
      <c r="B631" s="7">
        <f>VLOOKUP(A631,'Лицевые счета'!$A$1:$K$4570,2,0)</f>
        <v>242866</v>
      </c>
      <c r="C631">
        <f>COUNTIF('ИПУ и ОКПУ'!$A$2:$A$3258,A631)</f>
        <v>1</v>
      </c>
      <c r="D631" t="str">
        <f>IF(C631&gt;0,VLOOKUP(A631,'ИПУ и ОКПУ'!$A$1:$O$3258,9,0),"")</f>
        <v>Одноставочный</v>
      </c>
      <c r="E631" t="str">
        <f>IF(C631&gt;0,IF(VLOOKUP(A631,'ИПУ и ОКПУ'!$A$1:$O$3258,14,0)="Нет показаний","Нет показаний",""),"")</f>
        <v/>
      </c>
      <c r="F631">
        <f>IF(AND(C631&gt;0),SUMIF('ИПУ и ОКПУ'!$A$2:$A$3258,A631,'ИПУ и ОКПУ'!$O$2:$O$3258),"")</f>
        <v>216</v>
      </c>
      <c r="G631">
        <f>VLOOKUP(A631,'Лицевые счета'!$A$2:$K$4570,9,0)</f>
        <v>3</v>
      </c>
      <c r="H631">
        <f>VLOOKUP(A631,'Лицевые счета'!$A$2:$K$4570,10,0)</f>
        <v>64.5</v>
      </c>
      <c r="I631" t="str">
        <f>VLOOKUP(A631,'Лицевые счета'!$A$2:$K$4570,6,0)</f>
        <v>ФЛ</v>
      </c>
      <c r="J631" t="str">
        <f>IF(AND(C631=0,I631="ФЛ"),G631*H631,"")</f>
        <v/>
      </c>
      <c r="K631" t="str">
        <f>IF(AND(C631&gt;0,E631="Нет показаний",I631="ФЛ"),G631*H631,"")</f>
        <v/>
      </c>
    </row>
    <row r="632" spans="1:11" x14ac:dyDescent="0.25">
      <c r="A632" s="7">
        <v>247222</v>
      </c>
      <c r="B632" s="7">
        <f>VLOOKUP(A632,'Лицевые счета'!$A$1:$K$4570,2,0)</f>
        <v>242866</v>
      </c>
      <c r="C632">
        <f>COUNTIF('ИПУ и ОКПУ'!$A$2:$A$3258,A632)</f>
        <v>1</v>
      </c>
      <c r="D632" t="str">
        <f>IF(C632&gt;0,VLOOKUP(A632,'ИПУ и ОКПУ'!$A$1:$O$3258,9,0),"")</f>
        <v>Одноставочный</v>
      </c>
      <c r="E632" t="str">
        <f>IF(C632&gt;0,IF(VLOOKUP(A632,'ИПУ и ОКПУ'!$A$1:$O$3258,14,0)="Нет показаний","Нет показаний",""),"")</f>
        <v/>
      </c>
      <c r="F632">
        <f>IF(AND(C632&gt;0),SUMIF('ИПУ и ОКПУ'!$A$2:$A$3258,A632,'ИПУ и ОКПУ'!$O$2:$O$3258),"")</f>
        <v>1457</v>
      </c>
      <c r="G632">
        <f>VLOOKUP(A632,'Лицевые счета'!$A$2:$K$4570,9,0)</f>
        <v>3</v>
      </c>
      <c r="H632">
        <f>VLOOKUP(A632,'Лицевые счета'!$A$2:$K$4570,10,0)</f>
        <v>64.5</v>
      </c>
      <c r="I632" t="str">
        <f>VLOOKUP(A632,'Лицевые счета'!$A$2:$K$4570,6,0)</f>
        <v>ФЛ</v>
      </c>
      <c r="J632" t="str">
        <f>IF(AND(C632=0,I632="ФЛ"),G632*H632,"")</f>
        <v/>
      </c>
      <c r="K632" t="str">
        <f>IF(AND(C632&gt;0,E632="Нет показаний",I632="ФЛ"),G632*H632,"")</f>
        <v/>
      </c>
    </row>
    <row r="633" spans="1:11" x14ac:dyDescent="0.25">
      <c r="A633" s="7">
        <v>247438</v>
      </c>
      <c r="B633" s="7">
        <f>VLOOKUP(A633,'Лицевые счета'!$A$1:$K$4570,2,0)</f>
        <v>242884</v>
      </c>
      <c r="C633">
        <f>COUNTIF('ИПУ и ОКПУ'!$A$2:$A$3258,A633)</f>
        <v>1</v>
      </c>
      <c r="D633" t="str">
        <f>IF(C633&gt;0,VLOOKUP(A633,'ИПУ и ОКПУ'!$A$1:$O$3258,9,0),"")</f>
        <v>Одноставочный</v>
      </c>
      <c r="E633" t="str">
        <f>IF(C633&gt;0,IF(VLOOKUP(A633,'ИПУ и ОКПУ'!$A$1:$O$3258,14,0)="Нет показаний","Нет показаний",""),"")</f>
        <v/>
      </c>
      <c r="F633">
        <f>IF(AND(C633&gt;0),SUMIF('ИПУ и ОКПУ'!$A$2:$A$3258,A633,'ИПУ и ОКПУ'!$O$2:$O$3258),"")</f>
        <v>0</v>
      </c>
      <c r="G633">
        <f>VLOOKUP(A633,'Лицевые счета'!$A$2:$K$4570,9,0)</f>
        <v>3</v>
      </c>
      <c r="H633">
        <f>VLOOKUP(A633,'Лицевые счета'!$A$2:$K$4570,10,0)</f>
        <v>57</v>
      </c>
      <c r="I633" t="str">
        <f>VLOOKUP(A633,'Лицевые счета'!$A$2:$K$4570,6,0)</f>
        <v>ФЛ</v>
      </c>
      <c r="J633" t="str">
        <f>IF(AND(C633=0,I633="ФЛ"),G633*H633,"")</f>
        <v/>
      </c>
      <c r="K633" t="str">
        <f>IF(AND(C633&gt;0,E633="Нет показаний",I633="ФЛ"),G633*H633,"")</f>
        <v/>
      </c>
    </row>
    <row r="634" spans="1:11" x14ac:dyDescent="0.25">
      <c r="A634" s="7">
        <v>247518</v>
      </c>
      <c r="B634" s="7">
        <f>VLOOKUP(A634,'Лицевые счета'!$A$1:$K$4570,2,0)</f>
        <v>242893</v>
      </c>
      <c r="C634">
        <f>COUNTIF('ИПУ и ОКПУ'!$A$2:$A$3258,A634)</f>
        <v>1</v>
      </c>
      <c r="D634" t="str">
        <f>IF(C634&gt;0,VLOOKUP(A634,'ИПУ и ОКПУ'!$A$1:$O$3258,9,0),"")</f>
        <v>Одноставочный</v>
      </c>
      <c r="E634" t="str">
        <f>IF(C634&gt;0,IF(VLOOKUP(A634,'ИПУ и ОКПУ'!$A$1:$O$3258,14,0)="Нет показаний","Нет показаний",""),"")</f>
        <v/>
      </c>
      <c r="F634">
        <f>IF(AND(C634&gt;0),SUMIF('ИПУ и ОКПУ'!$A$2:$A$3258,A634,'ИПУ и ОКПУ'!$O$2:$O$3258),"")</f>
        <v>208</v>
      </c>
      <c r="G634">
        <f>VLOOKUP(A634,'Лицевые счета'!$A$2:$K$4570,9,0)</f>
        <v>3</v>
      </c>
      <c r="H634">
        <f>VLOOKUP(A634,'Лицевые счета'!$A$2:$K$4570,10,0)</f>
        <v>64.5</v>
      </c>
      <c r="I634" t="str">
        <f>VLOOKUP(A634,'Лицевые счета'!$A$2:$K$4570,6,0)</f>
        <v>ФЛ</v>
      </c>
      <c r="J634" t="str">
        <f>IF(AND(C634=0,I634="ФЛ"),G634*H634,"")</f>
        <v/>
      </c>
      <c r="K634" t="str">
        <f>IF(AND(C634&gt;0,E634="Нет показаний",I634="ФЛ"),G634*H634,"")</f>
        <v/>
      </c>
    </row>
    <row r="635" spans="1:11" x14ac:dyDescent="0.25">
      <c r="A635" s="7">
        <v>247626</v>
      </c>
      <c r="B635" s="7">
        <f>VLOOKUP(A635,'Лицевые счета'!$A$1:$K$4570,2,0)</f>
        <v>242903</v>
      </c>
      <c r="C635">
        <f>COUNTIF('ИПУ и ОКПУ'!$A$2:$A$3258,A635)</f>
        <v>1</v>
      </c>
      <c r="D635" t="str">
        <f>IF(C635&gt;0,VLOOKUP(A635,'ИПУ и ОКПУ'!$A$1:$O$3258,9,0),"")</f>
        <v>Одноставочный</v>
      </c>
      <c r="E635" t="str">
        <f>IF(C635&gt;0,IF(VLOOKUP(A635,'ИПУ и ОКПУ'!$A$1:$O$3258,14,0)="Нет показаний","Нет показаний",""),"")</f>
        <v>Нет показаний</v>
      </c>
      <c r="F635">
        <f>IF(AND(C635&gt;0),SUMIF('ИПУ и ОКПУ'!$A$2:$A$3258,A635,'ИПУ и ОКПУ'!$O$2:$O$3258),"")</f>
        <v>0</v>
      </c>
      <c r="G635">
        <f>VLOOKUP(A635,'Лицевые счета'!$A$2:$K$4570,9,0)</f>
        <v>3</v>
      </c>
      <c r="H635">
        <f>VLOOKUP(A635,'Лицевые счета'!$A$2:$K$4570,10,0)</f>
        <v>57</v>
      </c>
      <c r="I635" t="str">
        <f>VLOOKUP(A635,'Лицевые счета'!$A$2:$K$4570,6,0)</f>
        <v>ФЛ</v>
      </c>
      <c r="J635" t="str">
        <f>IF(AND(C635=0,I635="ФЛ"),G635*H635,"")</f>
        <v/>
      </c>
      <c r="K635">
        <f>IF(AND(C635&gt;0,E635="Нет показаний",I635="ФЛ"),G635*H635,"")</f>
        <v>171</v>
      </c>
    </row>
    <row r="636" spans="1:11" x14ac:dyDescent="0.25">
      <c r="A636" s="7">
        <v>249452</v>
      </c>
      <c r="B636" s="7">
        <f>VLOOKUP(A636,'Лицевые счета'!$A$1:$K$4570,2,0)</f>
        <v>242947</v>
      </c>
      <c r="C636">
        <f>COUNTIF('ИПУ и ОКПУ'!$A$2:$A$3258,A636)</f>
        <v>1</v>
      </c>
      <c r="D636" t="str">
        <f>IF(C636&gt;0,VLOOKUP(A636,'ИПУ и ОКПУ'!$A$1:$O$3258,9,0),"")</f>
        <v>Одноставочный</v>
      </c>
      <c r="E636" t="str">
        <f>IF(C636&gt;0,IF(VLOOKUP(A636,'ИПУ и ОКПУ'!$A$1:$O$3258,14,0)="Нет показаний","Нет показаний",""),"")</f>
        <v>Нет показаний</v>
      </c>
      <c r="F636">
        <f>IF(AND(C636&gt;0),SUMIF('ИПУ и ОКПУ'!$A$2:$A$3258,A636,'ИПУ и ОКПУ'!$O$2:$O$3258),"")</f>
        <v>0</v>
      </c>
      <c r="G636">
        <f>VLOOKUP(A636,'Лицевые счета'!$A$2:$K$4570,9,0)</f>
        <v>3</v>
      </c>
      <c r="H636">
        <f>VLOOKUP(A636,'Лицевые счета'!$A$2:$K$4570,10,0)</f>
        <v>57</v>
      </c>
      <c r="I636" t="str">
        <f>VLOOKUP(A636,'Лицевые счета'!$A$2:$K$4570,6,0)</f>
        <v>ФЛ</v>
      </c>
      <c r="J636" t="str">
        <f>IF(AND(C636=0,I636="ФЛ"),G636*H636,"")</f>
        <v/>
      </c>
      <c r="K636">
        <f>IF(AND(C636&gt;0,E636="Нет показаний",I636="ФЛ"),G636*H636,"")</f>
        <v>171</v>
      </c>
    </row>
    <row r="637" spans="1:11" x14ac:dyDescent="0.25">
      <c r="A637" s="7">
        <v>250496</v>
      </c>
      <c r="B637" s="7">
        <f>VLOOKUP(A637,'Лицевые счета'!$A$1:$K$4570,2,0)</f>
        <v>250449</v>
      </c>
      <c r="C637">
        <f>COUNTIF('ИПУ и ОКПУ'!$A$2:$A$3258,A637)</f>
        <v>1</v>
      </c>
      <c r="D637" t="str">
        <f>IF(C637&gt;0,VLOOKUP(A637,'ИПУ и ОКПУ'!$A$1:$O$3258,9,0),"")</f>
        <v>Одноставочный</v>
      </c>
      <c r="E637" t="str">
        <f>IF(C637&gt;0,IF(VLOOKUP(A637,'ИПУ и ОКПУ'!$A$1:$O$3258,14,0)="Нет показаний","Нет показаний",""),"")</f>
        <v/>
      </c>
      <c r="F637">
        <f>IF(AND(C637&gt;0),SUMIF('ИПУ и ОКПУ'!$A$2:$A$3258,A637,'ИПУ и ОКПУ'!$O$2:$O$3258),"")</f>
        <v>60</v>
      </c>
      <c r="G637">
        <f>VLOOKUP(A637,'Лицевые счета'!$A$2:$K$4570,9,0)</f>
        <v>3</v>
      </c>
      <c r="H637">
        <f>VLOOKUP(A637,'Лицевые счета'!$A$2:$K$4570,10,0)</f>
        <v>57</v>
      </c>
      <c r="I637" t="str">
        <f>VLOOKUP(A637,'Лицевые счета'!$A$2:$K$4570,6,0)</f>
        <v>ФЛ</v>
      </c>
      <c r="J637" t="str">
        <f>IF(AND(C637=0,I637="ФЛ"),G637*H637,"")</f>
        <v/>
      </c>
      <c r="K637" t="str">
        <f>IF(AND(C637&gt;0,E637="Нет показаний",I637="ФЛ"),G637*H637,"")</f>
        <v/>
      </c>
    </row>
    <row r="638" spans="1:11" x14ac:dyDescent="0.25">
      <c r="A638" s="7">
        <v>254713</v>
      </c>
      <c r="B638" s="7">
        <f>VLOOKUP(A638,'Лицевые счета'!$A$1:$K$4570,2,0)</f>
        <v>251144</v>
      </c>
      <c r="C638">
        <f>COUNTIF('ИПУ и ОКПУ'!$A$2:$A$3258,A638)</f>
        <v>0</v>
      </c>
      <c r="D638" t="str">
        <f>IF(C638&gt;0,VLOOKUP(A638,'ИПУ и ОКПУ'!$A$1:$O$3258,9,0),"")</f>
        <v/>
      </c>
      <c r="E638" t="str">
        <f>IF(C638&gt;0,IF(VLOOKUP(A638,'ИПУ и ОКПУ'!$A$1:$O$3258,14,0)="Нет показаний","Нет показаний",""),"")</f>
        <v/>
      </c>
      <c r="F638" t="str">
        <f>IF(AND(C638&gt;0),SUMIF('ИПУ и ОКПУ'!$A$2:$A$3258,A638,'ИПУ и ОКПУ'!$O$2:$O$3258),"")</f>
        <v/>
      </c>
      <c r="G638">
        <f>VLOOKUP(A638,'Лицевые счета'!$A$2:$K$4570,9,0)</f>
        <v>3</v>
      </c>
      <c r="H638">
        <f>VLOOKUP(A638,'Лицевые счета'!$A$2:$K$4570,10,0)</f>
        <v>57</v>
      </c>
      <c r="I638" t="str">
        <f>VLOOKUP(A638,'Лицевые счета'!$A$2:$K$4570,6,0)</f>
        <v>ФЛ</v>
      </c>
      <c r="J638">
        <f>IF(AND(C638=0,I638="ФЛ"),G638*H638,"")</f>
        <v>171</v>
      </c>
      <c r="K638" t="str">
        <f>IF(AND(C638&gt;0,E638="Нет показаний",I638="ФЛ"),G638*H638,"")</f>
        <v/>
      </c>
    </row>
    <row r="639" spans="1:11" x14ac:dyDescent="0.25">
      <c r="A639" s="7">
        <v>254721</v>
      </c>
      <c r="B639" s="7">
        <f>VLOOKUP(A639,'Лицевые счета'!$A$1:$K$4570,2,0)</f>
        <v>251144</v>
      </c>
      <c r="C639">
        <f>COUNTIF('ИПУ и ОКПУ'!$A$2:$A$3258,A639)</f>
        <v>1</v>
      </c>
      <c r="D639" t="str">
        <f>IF(C639&gt;0,VLOOKUP(A639,'ИПУ и ОКПУ'!$A$1:$O$3258,9,0),"")</f>
        <v>Одноставочный</v>
      </c>
      <c r="E639" t="str">
        <f>IF(C639&gt;0,IF(VLOOKUP(A639,'ИПУ и ОКПУ'!$A$1:$O$3258,14,0)="Нет показаний","Нет показаний",""),"")</f>
        <v>Нет показаний</v>
      </c>
      <c r="F639">
        <f>IF(AND(C639&gt;0),SUMIF('ИПУ и ОКПУ'!$A$2:$A$3258,A639,'ИПУ и ОКПУ'!$O$2:$O$3258),"")</f>
        <v>0</v>
      </c>
      <c r="G639">
        <f>VLOOKUP(A639,'Лицевые счета'!$A$2:$K$4570,9,0)</f>
        <v>3</v>
      </c>
      <c r="H639">
        <f>VLOOKUP(A639,'Лицевые счета'!$A$2:$K$4570,10,0)</f>
        <v>57</v>
      </c>
      <c r="I639" t="str">
        <f>VLOOKUP(A639,'Лицевые счета'!$A$2:$K$4570,6,0)</f>
        <v>ФЛ</v>
      </c>
      <c r="J639" t="str">
        <f>IF(AND(C639=0,I639="ФЛ"),G639*H639,"")</f>
        <v/>
      </c>
      <c r="K639">
        <f>IF(AND(C639&gt;0,E639="Нет показаний",I639="ФЛ"),G639*H639,"")</f>
        <v>171</v>
      </c>
    </row>
    <row r="640" spans="1:11" x14ac:dyDescent="0.25">
      <c r="A640" s="7">
        <v>258580</v>
      </c>
      <c r="B640" s="7">
        <f>VLOOKUP(A640,'Лицевые счета'!$A$1:$K$4570,2,0)</f>
        <v>258550</v>
      </c>
      <c r="C640">
        <f>COUNTIF('ИПУ и ОКПУ'!$A$2:$A$3258,A640)</f>
        <v>1</v>
      </c>
      <c r="D640" t="str">
        <f>IF(C640&gt;0,VLOOKUP(A640,'ИПУ и ОКПУ'!$A$1:$O$3258,9,0),"")</f>
        <v>Одноставочный</v>
      </c>
      <c r="E640" t="str">
        <f>IF(C640&gt;0,IF(VLOOKUP(A640,'ИПУ и ОКПУ'!$A$1:$O$3258,14,0)="Нет показаний","Нет показаний",""),"")</f>
        <v/>
      </c>
      <c r="F640">
        <f>IF(AND(C640&gt;0),SUMIF('ИПУ и ОКПУ'!$A$2:$A$3258,A640,'ИПУ и ОКПУ'!$O$2:$O$3258),"")</f>
        <v>193</v>
      </c>
      <c r="G640">
        <f>VLOOKUP(A640,'Лицевые счета'!$A$2:$K$4570,9,0)</f>
        <v>3</v>
      </c>
      <c r="H640">
        <f>VLOOKUP(A640,'Лицевые счета'!$A$2:$K$4570,10,0)</f>
        <v>80.400000000000006</v>
      </c>
      <c r="I640" t="str">
        <f>VLOOKUP(A640,'Лицевые счета'!$A$2:$K$4570,6,0)</f>
        <v>ФЛ</v>
      </c>
      <c r="J640" t="str">
        <f>IF(AND(C640=0,I640="ФЛ"),G640*H640,"")</f>
        <v/>
      </c>
      <c r="K640" t="str">
        <f>IF(AND(C640&gt;0,E640="Нет показаний",I640="ФЛ"),G640*H640,"")</f>
        <v/>
      </c>
    </row>
    <row r="641" spans="1:11" x14ac:dyDescent="0.25">
      <c r="A641" s="7">
        <v>258766</v>
      </c>
      <c r="B641" s="7">
        <f>VLOOKUP(A641,'Лицевые счета'!$A$1:$K$4570,2,0)</f>
        <v>258762</v>
      </c>
      <c r="C641">
        <f>COUNTIF('ИПУ и ОКПУ'!$A$2:$A$3258,A641)</f>
        <v>1</v>
      </c>
      <c r="D641" t="str">
        <f>IF(C641&gt;0,VLOOKUP(A641,'ИПУ и ОКПУ'!$A$1:$O$3258,9,0),"")</f>
        <v>Одноставочный</v>
      </c>
      <c r="E641" t="str">
        <f>IF(C641&gt;0,IF(VLOOKUP(A641,'ИПУ и ОКПУ'!$A$1:$O$3258,14,0)="Нет показаний","Нет показаний",""),"")</f>
        <v/>
      </c>
      <c r="F641">
        <f>IF(AND(C641&gt;0),SUMIF('ИПУ и ОКПУ'!$A$2:$A$3258,A641,'ИПУ и ОКПУ'!$O$2:$O$3258),"")</f>
        <v>149</v>
      </c>
      <c r="G641">
        <f>VLOOKUP(A641,'Лицевые счета'!$A$2:$K$4570,9,0)</f>
        <v>3</v>
      </c>
      <c r="H641">
        <f>VLOOKUP(A641,'Лицевые счета'!$A$2:$K$4570,10,0)</f>
        <v>64.5</v>
      </c>
      <c r="I641" t="str">
        <f>VLOOKUP(A641,'Лицевые счета'!$A$2:$K$4570,6,0)</f>
        <v>ФЛ</v>
      </c>
      <c r="J641" t="str">
        <f>IF(AND(C641=0,I641="ФЛ"),G641*H641,"")</f>
        <v/>
      </c>
      <c r="K641" t="str">
        <f>IF(AND(C641&gt;0,E641="Нет показаний",I641="ФЛ"),G641*H641,"")</f>
        <v/>
      </c>
    </row>
    <row r="642" spans="1:11" x14ac:dyDescent="0.25">
      <c r="A642" s="7">
        <v>260732</v>
      </c>
      <c r="B642" s="7">
        <f>VLOOKUP(A642,'Лицевые счета'!$A$1:$K$4570,2,0)</f>
        <v>58190</v>
      </c>
      <c r="C642">
        <f>COUNTIF('ИПУ и ОКПУ'!$A$2:$A$3258,A642)</f>
        <v>1</v>
      </c>
      <c r="D642" t="str">
        <f>IF(C642&gt;0,VLOOKUP(A642,'ИПУ и ОКПУ'!$A$1:$O$3258,9,0),"")</f>
        <v>Одноставочный</v>
      </c>
      <c r="E642" t="str">
        <f>IF(C642&gt;0,IF(VLOOKUP(A642,'ИПУ и ОКПУ'!$A$1:$O$3258,14,0)="Нет показаний","Нет показаний",""),"")</f>
        <v/>
      </c>
      <c r="F642">
        <f>IF(AND(C642&gt;0),SUMIF('ИПУ и ОКПУ'!$A$2:$A$3258,A642,'ИПУ и ОКПУ'!$O$2:$O$3258),"")</f>
        <v>61</v>
      </c>
      <c r="G642">
        <f>VLOOKUP(A642,'Лицевые счета'!$A$2:$K$4570,9,0)</f>
        <v>3</v>
      </c>
      <c r="H642">
        <f>VLOOKUP(A642,'Лицевые счета'!$A$2:$K$4570,10,0)</f>
        <v>57</v>
      </c>
      <c r="I642" t="str">
        <f>VLOOKUP(A642,'Лицевые счета'!$A$2:$K$4570,6,0)</f>
        <v>ФЛ</v>
      </c>
      <c r="J642" t="str">
        <f>IF(AND(C642=0,I642="ФЛ"),G642*H642,"")</f>
        <v/>
      </c>
      <c r="K642" t="str">
        <f>IF(AND(C642&gt;0,E642="Нет показаний",I642="ФЛ"),G642*H642,"")</f>
        <v/>
      </c>
    </row>
    <row r="643" spans="1:11" x14ac:dyDescent="0.25">
      <c r="A643" s="7">
        <v>273149</v>
      </c>
      <c r="B643" s="7">
        <f>VLOOKUP(A643,'Лицевые счета'!$A$1:$K$4570,2,0)</f>
        <v>272990</v>
      </c>
      <c r="C643">
        <f>COUNTIF('ИПУ и ОКПУ'!$A$2:$A$3258,A643)</f>
        <v>1</v>
      </c>
      <c r="D643" t="str">
        <f>IF(C643&gt;0,VLOOKUP(A643,'ИПУ и ОКПУ'!$A$1:$O$3258,9,0),"")</f>
        <v>Одноставочный</v>
      </c>
      <c r="E643" t="str">
        <f>IF(C643&gt;0,IF(VLOOKUP(A643,'ИПУ и ОКПУ'!$A$1:$O$3258,14,0)="Нет показаний","Нет показаний",""),"")</f>
        <v>Нет показаний</v>
      </c>
      <c r="F643">
        <f>IF(AND(C643&gt;0),SUMIF('ИПУ и ОКПУ'!$A$2:$A$3258,A643,'ИПУ и ОКПУ'!$O$2:$O$3258),"")</f>
        <v>0</v>
      </c>
      <c r="G643">
        <f>VLOOKUP(A643,'Лицевые счета'!$A$2:$K$4570,9,0)</f>
        <v>3</v>
      </c>
      <c r="H643">
        <f>VLOOKUP(A643,'Лицевые счета'!$A$2:$K$4570,10,0)</f>
        <v>57</v>
      </c>
      <c r="I643" t="str">
        <f>VLOOKUP(A643,'Лицевые счета'!$A$2:$K$4570,6,0)</f>
        <v>ФЛ</v>
      </c>
      <c r="J643" t="str">
        <f>IF(AND(C643=0,I643="ФЛ"),G643*H643,"")</f>
        <v/>
      </c>
      <c r="K643">
        <f>IF(AND(C643&gt;0,E643="Нет показаний",I643="ФЛ"),G643*H643,"")</f>
        <v>171</v>
      </c>
    </row>
    <row r="644" spans="1:11" x14ac:dyDescent="0.25">
      <c r="A644" s="7">
        <v>273153</v>
      </c>
      <c r="B644" s="7">
        <f>VLOOKUP(A644,'Лицевые счета'!$A$1:$K$4570,2,0)</f>
        <v>272990</v>
      </c>
      <c r="C644">
        <f>COUNTIF('ИПУ и ОКПУ'!$A$2:$A$3258,A644)</f>
        <v>1</v>
      </c>
      <c r="D644" t="str">
        <f>IF(C644&gt;0,VLOOKUP(A644,'ИПУ и ОКПУ'!$A$1:$O$3258,9,0),"")</f>
        <v>Одноставочный</v>
      </c>
      <c r="E644" t="str">
        <f>IF(C644&gt;0,IF(VLOOKUP(A644,'ИПУ и ОКПУ'!$A$1:$O$3258,14,0)="Нет показаний","Нет показаний",""),"")</f>
        <v/>
      </c>
      <c r="F644">
        <f>IF(AND(C644&gt;0),SUMIF('ИПУ и ОКПУ'!$A$2:$A$3258,A644,'ИПУ и ОКПУ'!$O$2:$O$3258),"")</f>
        <v>219</v>
      </c>
      <c r="G644">
        <f>VLOOKUP(A644,'Лицевые счета'!$A$2:$K$4570,9,0)</f>
        <v>3</v>
      </c>
      <c r="H644">
        <f>VLOOKUP(A644,'Лицевые счета'!$A$2:$K$4570,10,0)</f>
        <v>57</v>
      </c>
      <c r="I644" t="str">
        <f>VLOOKUP(A644,'Лицевые счета'!$A$2:$K$4570,6,0)</f>
        <v>ФЛ</v>
      </c>
      <c r="J644" t="str">
        <f>IF(AND(C644=0,I644="ФЛ"),G644*H644,"")</f>
        <v/>
      </c>
      <c r="K644" t="str">
        <f>IF(AND(C644&gt;0,E644="Нет показаний",I644="ФЛ"),G644*H644,"")</f>
        <v/>
      </c>
    </row>
    <row r="645" spans="1:11" x14ac:dyDescent="0.25">
      <c r="A645" s="7">
        <v>277315</v>
      </c>
      <c r="B645" s="7">
        <f>VLOOKUP(A645,'Лицевые счета'!$A$1:$K$4570,2,0)</f>
        <v>275393</v>
      </c>
      <c r="C645">
        <f>COUNTIF('ИПУ и ОКПУ'!$A$2:$A$3258,A645)</f>
        <v>1</v>
      </c>
      <c r="D645" t="str">
        <f>IF(C645&gt;0,VLOOKUP(A645,'ИПУ и ОКПУ'!$A$1:$O$3258,9,0),"")</f>
        <v>Одноставочный</v>
      </c>
      <c r="E645" t="str">
        <f>IF(C645&gt;0,IF(VLOOKUP(A645,'ИПУ и ОКПУ'!$A$1:$O$3258,14,0)="Нет показаний","Нет показаний",""),"")</f>
        <v/>
      </c>
      <c r="F645">
        <f>IF(AND(C645&gt;0),SUMIF('ИПУ и ОКПУ'!$A$2:$A$3258,A645,'ИПУ и ОКПУ'!$O$2:$O$3258),"")</f>
        <v>82</v>
      </c>
      <c r="G645">
        <f>VLOOKUP(A645,'Лицевые счета'!$A$2:$K$4570,9,0)</f>
        <v>3</v>
      </c>
      <c r="H645">
        <f>VLOOKUP(A645,'Лицевые счета'!$A$2:$K$4570,10,0)</f>
        <v>57</v>
      </c>
      <c r="I645" t="str">
        <f>VLOOKUP(A645,'Лицевые счета'!$A$2:$K$4570,6,0)</f>
        <v>ФЛ</v>
      </c>
      <c r="J645" t="str">
        <f>IF(AND(C645=0,I645="ФЛ"),G645*H645,"")</f>
        <v/>
      </c>
      <c r="K645" t="str">
        <f>IF(AND(C645&gt;0,E645="Нет показаний",I645="ФЛ"),G645*H645,"")</f>
        <v/>
      </c>
    </row>
    <row r="646" spans="1:11" x14ac:dyDescent="0.25">
      <c r="A646" s="7">
        <v>277321</v>
      </c>
      <c r="B646" s="7">
        <f>VLOOKUP(A646,'Лицевые счета'!$A$1:$K$4570,2,0)</f>
        <v>275393</v>
      </c>
      <c r="C646">
        <f>COUNTIF('ИПУ и ОКПУ'!$A$2:$A$3258,A646)</f>
        <v>1</v>
      </c>
      <c r="D646" t="str">
        <f>IF(C646&gt;0,VLOOKUP(A646,'ИПУ и ОКПУ'!$A$1:$O$3258,9,0),"")</f>
        <v>Одноставочный</v>
      </c>
      <c r="E646" t="str">
        <f>IF(C646&gt;0,IF(VLOOKUP(A646,'ИПУ и ОКПУ'!$A$1:$O$3258,14,0)="Нет показаний","Нет показаний",""),"")</f>
        <v/>
      </c>
      <c r="F646">
        <f>IF(AND(C646&gt;0),SUMIF('ИПУ и ОКПУ'!$A$2:$A$3258,A646,'ИПУ и ОКПУ'!$O$2:$O$3258),"")</f>
        <v>190</v>
      </c>
      <c r="G646">
        <f>VLOOKUP(A646,'Лицевые счета'!$A$2:$K$4570,9,0)</f>
        <v>3</v>
      </c>
      <c r="H646">
        <f>VLOOKUP(A646,'Лицевые счета'!$A$2:$K$4570,10,0)</f>
        <v>69.8</v>
      </c>
      <c r="I646" t="str">
        <f>VLOOKUP(A646,'Лицевые счета'!$A$2:$K$4570,6,0)</f>
        <v>ФЛ</v>
      </c>
      <c r="J646" t="str">
        <f>IF(AND(C646=0,I646="ФЛ"),G646*H646,"")</f>
        <v/>
      </c>
      <c r="K646" t="str">
        <f>IF(AND(C646&gt;0,E646="Нет показаний",I646="ФЛ"),G646*H646,"")</f>
        <v/>
      </c>
    </row>
    <row r="647" spans="1:11" x14ac:dyDescent="0.25">
      <c r="A647" s="7">
        <v>277323</v>
      </c>
      <c r="B647" s="7">
        <f>VLOOKUP(A647,'Лицевые счета'!$A$1:$K$4570,2,0)</f>
        <v>275393</v>
      </c>
      <c r="C647">
        <f>COUNTIF('ИПУ и ОКПУ'!$A$2:$A$3258,A647)</f>
        <v>1</v>
      </c>
      <c r="D647" t="str">
        <f>IF(C647&gt;0,VLOOKUP(A647,'ИПУ и ОКПУ'!$A$1:$O$3258,9,0),"")</f>
        <v>Одноставочный</v>
      </c>
      <c r="E647" t="str">
        <f>IF(C647&gt;0,IF(VLOOKUP(A647,'ИПУ и ОКПУ'!$A$1:$O$3258,14,0)="Нет показаний","Нет показаний",""),"")</f>
        <v/>
      </c>
      <c r="F647">
        <f>IF(AND(C647&gt;0),SUMIF('ИПУ и ОКПУ'!$A$2:$A$3258,A647,'ИПУ и ОКПУ'!$O$2:$O$3258),"")</f>
        <v>72</v>
      </c>
      <c r="G647">
        <f>VLOOKUP(A647,'Лицевые счета'!$A$2:$K$4570,9,0)</f>
        <v>3</v>
      </c>
      <c r="H647">
        <f>VLOOKUP(A647,'Лицевые счета'!$A$2:$K$4570,10,0)</f>
        <v>57</v>
      </c>
      <c r="I647" t="str">
        <f>VLOOKUP(A647,'Лицевые счета'!$A$2:$K$4570,6,0)</f>
        <v>ФЛ</v>
      </c>
      <c r="J647" t="str">
        <f>IF(AND(C647=0,I647="ФЛ"),G647*H647,"")</f>
        <v/>
      </c>
      <c r="K647" t="str">
        <f>IF(AND(C647&gt;0,E647="Нет показаний",I647="ФЛ"),G647*H647,"")</f>
        <v/>
      </c>
    </row>
    <row r="648" spans="1:11" x14ac:dyDescent="0.25">
      <c r="A648" s="7">
        <v>277334</v>
      </c>
      <c r="B648" s="7">
        <f>VLOOKUP(A648,'Лицевые счета'!$A$1:$K$4570,2,0)</f>
        <v>275393</v>
      </c>
      <c r="C648">
        <f>COUNTIF('ИПУ и ОКПУ'!$A$2:$A$3258,A648)</f>
        <v>1</v>
      </c>
      <c r="D648" t="str">
        <f>IF(C648&gt;0,VLOOKUP(A648,'ИПУ и ОКПУ'!$A$1:$O$3258,9,0),"")</f>
        <v>Одноставочный</v>
      </c>
      <c r="E648" t="str">
        <f>IF(C648&gt;0,IF(VLOOKUP(A648,'ИПУ и ОКПУ'!$A$1:$O$3258,14,0)="Нет показаний","Нет показаний",""),"")</f>
        <v/>
      </c>
      <c r="F648">
        <f>IF(AND(C648&gt;0),SUMIF('ИПУ и ОКПУ'!$A$2:$A$3258,A648,'ИПУ и ОКПУ'!$O$2:$O$3258),"")</f>
        <v>73</v>
      </c>
      <c r="G648">
        <f>VLOOKUP(A648,'Лицевые счета'!$A$2:$K$4570,9,0)</f>
        <v>3</v>
      </c>
      <c r="H648">
        <f>VLOOKUP(A648,'Лицевые счета'!$A$2:$K$4570,10,0)</f>
        <v>44.2</v>
      </c>
      <c r="I648" t="str">
        <f>VLOOKUP(A648,'Лицевые счета'!$A$2:$K$4570,6,0)</f>
        <v>ФЛ</v>
      </c>
      <c r="J648" t="str">
        <f>IF(AND(C648=0,I648="ФЛ"),G648*H648,"")</f>
        <v/>
      </c>
      <c r="K648" t="str">
        <f>IF(AND(C648&gt;0,E648="Нет показаний",I648="ФЛ"),G648*H648,"")</f>
        <v/>
      </c>
    </row>
    <row r="649" spans="1:11" x14ac:dyDescent="0.25">
      <c r="A649" s="7">
        <v>278461</v>
      </c>
      <c r="B649" s="7">
        <f>VLOOKUP(A649,'Лицевые счета'!$A$1:$K$4570,2,0)</f>
        <v>275401</v>
      </c>
      <c r="C649">
        <f>COUNTIF('ИПУ и ОКПУ'!$A$2:$A$3258,A649)</f>
        <v>1</v>
      </c>
      <c r="D649" t="str">
        <f>IF(C649&gt;0,VLOOKUP(A649,'ИПУ и ОКПУ'!$A$1:$O$3258,9,0),"")</f>
        <v>Одноставочный</v>
      </c>
      <c r="E649" t="str">
        <f>IF(C649&gt;0,IF(VLOOKUP(A649,'ИПУ и ОКПУ'!$A$1:$O$3258,14,0)="Нет показаний","Нет показаний",""),"")</f>
        <v/>
      </c>
      <c r="F649">
        <f>IF(AND(C649&gt;0),SUMIF('ИПУ и ОКПУ'!$A$2:$A$3258,A649,'ИПУ и ОКПУ'!$O$2:$O$3258),"")</f>
        <v>177</v>
      </c>
      <c r="G649">
        <f>VLOOKUP(A649,'Лицевые счета'!$A$2:$K$4570,9,0)</f>
        <v>3</v>
      </c>
      <c r="H649">
        <f>VLOOKUP(A649,'Лицевые счета'!$A$2:$K$4570,10,0)</f>
        <v>80.400000000000006</v>
      </c>
      <c r="I649" t="str">
        <f>VLOOKUP(A649,'Лицевые счета'!$A$2:$K$4570,6,0)</f>
        <v>ФЛ</v>
      </c>
      <c r="J649" t="str">
        <f>IF(AND(C649=0,I649="ФЛ"),G649*H649,"")</f>
        <v/>
      </c>
      <c r="K649" t="str">
        <f>IF(AND(C649&gt;0,E649="Нет показаний",I649="ФЛ"),G649*H649,"")</f>
        <v/>
      </c>
    </row>
    <row r="650" spans="1:11" x14ac:dyDescent="0.25">
      <c r="A650" s="7">
        <v>287565</v>
      </c>
      <c r="B650" s="7">
        <f>VLOOKUP(A650,'Лицевые счета'!$A$1:$K$4570,2,0)</f>
        <v>275472</v>
      </c>
      <c r="C650">
        <f>COUNTIF('ИПУ и ОКПУ'!$A$2:$A$3258,A650)</f>
        <v>1</v>
      </c>
      <c r="D650" t="str">
        <f>IF(C650&gt;0,VLOOKUP(A650,'ИПУ и ОКПУ'!$A$1:$O$3258,9,0),"")</f>
        <v>Одноставочный</v>
      </c>
      <c r="E650" t="str">
        <f>IF(C650&gt;0,IF(VLOOKUP(A650,'ИПУ и ОКПУ'!$A$1:$O$3258,14,0)="Нет показаний","Нет показаний",""),"")</f>
        <v/>
      </c>
      <c r="F650">
        <f>IF(AND(C650&gt;0),SUMIF('ИПУ и ОКПУ'!$A$2:$A$3258,A650,'ИПУ и ОКПУ'!$O$2:$O$3258),"")</f>
        <v>147</v>
      </c>
      <c r="G650">
        <f>VLOOKUP(A650,'Лицевые счета'!$A$2:$K$4570,9,0)</f>
        <v>3</v>
      </c>
      <c r="H650">
        <f>VLOOKUP(A650,'Лицевые счета'!$A$2:$K$4570,10,0)</f>
        <v>93.4</v>
      </c>
      <c r="I650" t="str">
        <f>VLOOKUP(A650,'Лицевые счета'!$A$2:$K$4570,6,0)</f>
        <v>ФЛ</v>
      </c>
      <c r="J650" t="str">
        <f>IF(AND(C650=0,I650="ФЛ"),G650*H650,"")</f>
        <v/>
      </c>
      <c r="K650" t="str">
        <f>IF(AND(C650&gt;0,E650="Нет показаний",I650="ФЛ"),G650*H650,"")</f>
        <v/>
      </c>
    </row>
    <row r="651" spans="1:11" x14ac:dyDescent="0.25">
      <c r="A651" s="7">
        <v>287583</v>
      </c>
      <c r="B651" s="7">
        <f>VLOOKUP(A651,'Лицевые счета'!$A$1:$K$4570,2,0)</f>
        <v>275472</v>
      </c>
      <c r="C651">
        <f>COUNTIF('ИПУ и ОКПУ'!$A$2:$A$3258,A651)</f>
        <v>0</v>
      </c>
      <c r="D651" t="str">
        <f>IF(C651&gt;0,VLOOKUP(A651,'ИПУ и ОКПУ'!$A$1:$O$3258,9,0),"")</f>
        <v/>
      </c>
      <c r="E651" t="str">
        <f>IF(C651&gt;0,IF(VLOOKUP(A651,'ИПУ и ОКПУ'!$A$1:$O$3258,14,0)="Нет показаний","Нет показаний",""),"")</f>
        <v/>
      </c>
      <c r="F651" t="str">
        <f>IF(AND(C651&gt;0),SUMIF('ИПУ и ОКПУ'!$A$2:$A$3258,A651,'ИПУ и ОКПУ'!$O$2:$O$3258),"")</f>
        <v/>
      </c>
      <c r="G651">
        <f>VLOOKUP(A651,'Лицевые счета'!$A$2:$K$4570,9,0)</f>
        <v>3</v>
      </c>
      <c r="H651">
        <f>VLOOKUP(A651,'Лицевые счета'!$A$2:$K$4570,10,0)</f>
        <v>93.4</v>
      </c>
      <c r="I651" t="str">
        <f>VLOOKUP(A651,'Лицевые счета'!$A$2:$K$4570,6,0)</f>
        <v>ФЛ</v>
      </c>
      <c r="J651">
        <f>IF(AND(C651=0,I651="ФЛ"),G651*H651,"")</f>
        <v>280.20000000000005</v>
      </c>
      <c r="K651" t="str">
        <f>IF(AND(C651&gt;0,E651="Нет показаний",I651="ФЛ"),G651*H651,"")</f>
        <v/>
      </c>
    </row>
    <row r="652" spans="1:11" x14ac:dyDescent="0.25">
      <c r="A652" s="7">
        <v>287590</v>
      </c>
      <c r="B652" s="7">
        <f>VLOOKUP(A652,'Лицевые счета'!$A$1:$K$4570,2,0)</f>
        <v>275472</v>
      </c>
      <c r="C652">
        <f>COUNTIF('ИПУ и ОКПУ'!$A$2:$A$3258,A652)</f>
        <v>0</v>
      </c>
      <c r="D652" t="str">
        <f>IF(C652&gt;0,VLOOKUP(A652,'ИПУ и ОКПУ'!$A$1:$O$3258,9,0),"")</f>
        <v/>
      </c>
      <c r="E652" t="str">
        <f>IF(C652&gt;0,IF(VLOOKUP(A652,'ИПУ и ОКПУ'!$A$1:$O$3258,14,0)="Нет показаний","Нет показаний",""),"")</f>
        <v/>
      </c>
      <c r="F652" t="str">
        <f>IF(AND(C652&gt;0),SUMIF('ИПУ и ОКПУ'!$A$2:$A$3258,A652,'ИПУ и ОКПУ'!$O$2:$O$3258),"")</f>
        <v/>
      </c>
      <c r="G652">
        <f>VLOOKUP(A652,'Лицевые счета'!$A$2:$K$4570,9,0)</f>
        <v>3</v>
      </c>
      <c r="H652">
        <f>VLOOKUP(A652,'Лицевые счета'!$A$2:$K$4570,10,0)</f>
        <v>93.4</v>
      </c>
      <c r="I652" t="str">
        <f>VLOOKUP(A652,'Лицевые счета'!$A$2:$K$4570,6,0)</f>
        <v>ФЛ</v>
      </c>
      <c r="J652">
        <f>IF(AND(C652=0,I652="ФЛ"),G652*H652,"")</f>
        <v>280.20000000000005</v>
      </c>
      <c r="K652" t="str">
        <f>IF(AND(C652&gt;0,E652="Нет показаний",I652="ФЛ"),G652*H652,"")</f>
        <v/>
      </c>
    </row>
    <row r="653" spans="1:11" x14ac:dyDescent="0.25">
      <c r="A653" s="7">
        <v>287847</v>
      </c>
      <c r="B653" s="7">
        <f>VLOOKUP(A653,'Лицевые счета'!$A$1:$K$4570,2,0)</f>
        <v>275475</v>
      </c>
      <c r="C653">
        <f>COUNTIF('ИПУ и ОКПУ'!$A$2:$A$3258,A653)</f>
        <v>1</v>
      </c>
      <c r="D653" t="str">
        <f>IF(C653&gt;0,VLOOKUP(A653,'ИПУ и ОКПУ'!$A$1:$O$3258,9,0),"")</f>
        <v>Одноставочный</v>
      </c>
      <c r="E653" t="str">
        <f>IF(C653&gt;0,IF(VLOOKUP(A653,'ИПУ и ОКПУ'!$A$1:$O$3258,14,0)="Нет показаний","Нет показаний",""),"")</f>
        <v/>
      </c>
      <c r="F653">
        <f>IF(AND(C653&gt;0),SUMIF('ИПУ и ОКПУ'!$A$2:$A$3258,A653,'ИПУ и ОКПУ'!$O$2:$O$3258),"")</f>
        <v>214</v>
      </c>
      <c r="G653">
        <f>VLOOKUP(A653,'Лицевые счета'!$A$2:$K$4570,9,0)</f>
        <v>3</v>
      </c>
      <c r="H653">
        <f>VLOOKUP(A653,'Лицевые счета'!$A$2:$K$4570,10,0)</f>
        <v>87.9</v>
      </c>
      <c r="I653" t="str">
        <f>VLOOKUP(A653,'Лицевые счета'!$A$2:$K$4570,6,0)</f>
        <v>ФЛ</v>
      </c>
      <c r="J653" t="str">
        <f>IF(AND(C653=0,I653="ФЛ"),G653*H653,"")</f>
        <v/>
      </c>
      <c r="K653" t="str">
        <f>IF(AND(C653&gt;0,E653="Нет показаний",I653="ФЛ"),G653*H653,"")</f>
        <v/>
      </c>
    </row>
    <row r="654" spans="1:11" x14ac:dyDescent="0.25">
      <c r="A654" s="7">
        <v>287859</v>
      </c>
      <c r="B654" s="7">
        <f>VLOOKUP(A654,'Лицевые счета'!$A$1:$K$4570,2,0)</f>
        <v>275475</v>
      </c>
      <c r="C654">
        <f>COUNTIF('ИПУ и ОКПУ'!$A$2:$A$3258,A654)</f>
        <v>1</v>
      </c>
      <c r="D654" t="str">
        <f>IF(C654&gt;0,VLOOKUP(A654,'ИПУ и ОКПУ'!$A$1:$O$3258,9,0),"")</f>
        <v>Одноставочный</v>
      </c>
      <c r="E654" t="str">
        <f>IF(C654&gt;0,IF(VLOOKUP(A654,'ИПУ и ОКПУ'!$A$1:$O$3258,14,0)="Нет показаний","Нет показаний",""),"")</f>
        <v/>
      </c>
      <c r="F654">
        <f>IF(AND(C654&gt;0),SUMIF('ИПУ и ОКПУ'!$A$2:$A$3258,A654,'ИПУ и ОКПУ'!$O$2:$O$3258),"")</f>
        <v>151</v>
      </c>
      <c r="G654">
        <f>VLOOKUP(A654,'Лицевые счета'!$A$2:$K$4570,9,0)</f>
        <v>3</v>
      </c>
      <c r="H654">
        <f>VLOOKUP(A654,'Лицевые счета'!$A$2:$K$4570,10,0)</f>
        <v>87.9</v>
      </c>
      <c r="I654" t="str">
        <f>VLOOKUP(A654,'Лицевые счета'!$A$2:$K$4570,6,0)</f>
        <v>ФЛ</v>
      </c>
      <c r="J654" t="str">
        <f>IF(AND(C654=0,I654="ФЛ"),G654*H654,"")</f>
        <v/>
      </c>
      <c r="K654" t="str">
        <f>IF(AND(C654&gt;0,E654="Нет показаний",I654="ФЛ"),G654*H654,"")</f>
        <v/>
      </c>
    </row>
    <row r="655" spans="1:11" x14ac:dyDescent="0.25">
      <c r="A655" s="7">
        <v>301410</v>
      </c>
      <c r="B655" s="7">
        <f>VLOOKUP(A655,'Лицевые счета'!$A$1:$K$4570,2,0)</f>
        <v>301384</v>
      </c>
      <c r="C655">
        <f>COUNTIF('ИПУ и ОКПУ'!$A$2:$A$3258,A655)</f>
        <v>0</v>
      </c>
      <c r="D655" t="str">
        <f>IF(C655&gt;0,VLOOKUP(A655,'ИПУ и ОКПУ'!$A$1:$O$3258,9,0),"")</f>
        <v/>
      </c>
      <c r="E655" t="str">
        <f>IF(C655&gt;0,IF(VLOOKUP(A655,'ИПУ и ОКПУ'!$A$1:$O$3258,14,0)="Нет показаний","Нет показаний",""),"")</f>
        <v/>
      </c>
      <c r="F655" t="str">
        <f>IF(AND(C655&gt;0),SUMIF('ИПУ и ОКПУ'!$A$2:$A$3258,A655,'ИПУ и ОКПУ'!$O$2:$O$3258),"")</f>
        <v/>
      </c>
      <c r="G655">
        <f>VLOOKUP(A655,'Лицевые счета'!$A$2:$K$4570,9,0)</f>
        <v>3</v>
      </c>
      <c r="H655">
        <f>VLOOKUP(A655,'Лицевые счета'!$A$2:$K$4570,10,0)</f>
        <v>87.9</v>
      </c>
      <c r="I655" t="str">
        <f>VLOOKUP(A655,'Лицевые счета'!$A$2:$K$4570,6,0)</f>
        <v>ФЛ</v>
      </c>
      <c r="J655">
        <f>IF(AND(C655=0,I655="ФЛ"),G655*H655,"")</f>
        <v>263.70000000000005</v>
      </c>
      <c r="K655" t="str">
        <f>IF(AND(C655&gt;0,E655="Нет показаний",I655="ФЛ"),G655*H655,"")</f>
        <v/>
      </c>
    </row>
    <row r="656" spans="1:11" x14ac:dyDescent="0.25">
      <c r="A656" s="7">
        <v>301458</v>
      </c>
      <c r="B656" s="7">
        <f>VLOOKUP(A656,'Лицевые счета'!$A$1:$K$4570,2,0)</f>
        <v>301434</v>
      </c>
      <c r="C656">
        <f>COUNTIF('ИПУ и ОКПУ'!$A$2:$A$3258,A656)</f>
        <v>0</v>
      </c>
      <c r="D656" t="str">
        <f>IF(C656&gt;0,VLOOKUP(A656,'ИПУ и ОКПУ'!$A$1:$O$3258,9,0),"")</f>
        <v/>
      </c>
      <c r="E656" t="str">
        <f>IF(C656&gt;0,IF(VLOOKUP(A656,'ИПУ и ОКПУ'!$A$1:$O$3258,14,0)="Нет показаний","Нет показаний",""),"")</f>
        <v/>
      </c>
      <c r="F656" t="str">
        <f>IF(AND(C656&gt;0),SUMIF('ИПУ и ОКПУ'!$A$2:$A$3258,A656,'ИПУ и ОКПУ'!$O$2:$O$3258),"")</f>
        <v/>
      </c>
      <c r="G656">
        <f>VLOOKUP(A656,'Лицевые счета'!$A$2:$K$4570,9,0)</f>
        <v>3</v>
      </c>
      <c r="H656">
        <f>VLOOKUP(A656,'Лицевые счета'!$A$2:$K$4570,10,0)</f>
        <v>44.2</v>
      </c>
      <c r="I656" t="str">
        <f>VLOOKUP(A656,'Лицевые счета'!$A$2:$K$4570,6,0)</f>
        <v>ФЛ</v>
      </c>
      <c r="J656">
        <f>IF(AND(C656=0,I656="ФЛ"),G656*H656,"")</f>
        <v>132.60000000000002</v>
      </c>
      <c r="K656" t="str">
        <f>IF(AND(C656&gt;0,E656="Нет показаний",I656="ФЛ"),G656*H656,"")</f>
        <v/>
      </c>
    </row>
    <row r="657" spans="1:11" x14ac:dyDescent="0.25">
      <c r="A657" s="7">
        <v>301594</v>
      </c>
      <c r="B657" s="7">
        <f>VLOOKUP(A657,'Лицевые счета'!$A$1:$K$4570,2,0)</f>
        <v>301588</v>
      </c>
      <c r="C657">
        <f>COUNTIF('ИПУ и ОКПУ'!$A$2:$A$3258,A657)</f>
        <v>1</v>
      </c>
      <c r="D657" t="str">
        <f>IF(C657&gt;0,VLOOKUP(A657,'ИПУ и ОКПУ'!$A$1:$O$3258,9,0),"")</f>
        <v>Одноставочный</v>
      </c>
      <c r="E657" t="str">
        <f>IF(C657&gt;0,IF(VLOOKUP(A657,'ИПУ и ОКПУ'!$A$1:$O$3258,14,0)="Нет показаний","Нет показаний",""),"")</f>
        <v/>
      </c>
      <c r="F657">
        <f>IF(AND(C657&gt;0),SUMIF('ИПУ и ОКПУ'!$A$2:$A$3258,A657,'ИПУ и ОКПУ'!$O$2:$O$3258),"")</f>
        <v>385</v>
      </c>
      <c r="G657">
        <f>VLOOKUP(A657,'Лицевые счета'!$A$2:$K$4570,9,0)</f>
        <v>3</v>
      </c>
      <c r="H657">
        <f>VLOOKUP(A657,'Лицевые счета'!$A$2:$K$4570,10,0)</f>
        <v>80.400000000000006</v>
      </c>
      <c r="I657" t="str">
        <f>VLOOKUP(A657,'Лицевые счета'!$A$2:$K$4570,6,0)</f>
        <v>ФЛ</v>
      </c>
      <c r="J657" t="str">
        <f>IF(AND(C657=0,I657="ФЛ"),G657*H657,"")</f>
        <v/>
      </c>
      <c r="K657" t="str">
        <f>IF(AND(C657&gt;0,E657="Нет показаний",I657="ФЛ"),G657*H657,"")</f>
        <v/>
      </c>
    </row>
    <row r="658" spans="1:11" x14ac:dyDescent="0.25">
      <c r="A658" s="7">
        <v>339103</v>
      </c>
      <c r="B658" s="7">
        <f>VLOOKUP(A658,'Лицевые счета'!$A$1:$K$4570,2,0)</f>
        <v>301588</v>
      </c>
      <c r="C658">
        <f>COUNTIF('ИПУ и ОКПУ'!$A$2:$A$3258,A658)</f>
        <v>1</v>
      </c>
      <c r="D658" t="str">
        <f>IF(C658&gt;0,VLOOKUP(A658,'ИПУ и ОКПУ'!$A$1:$O$3258,9,0),"")</f>
        <v>Одноставочный</v>
      </c>
      <c r="E658" t="str">
        <f>IF(C658&gt;0,IF(VLOOKUP(A658,'ИПУ и ОКПУ'!$A$1:$O$3258,14,0)="Нет показаний","Нет показаний",""),"")</f>
        <v/>
      </c>
      <c r="F658">
        <f>IF(AND(C658&gt;0),SUMIF('ИПУ и ОКПУ'!$A$2:$A$3258,A658,'ИПУ и ОКПУ'!$O$2:$O$3258),"")</f>
        <v>115</v>
      </c>
      <c r="G658">
        <f>VLOOKUP(A658,'Лицевые счета'!$A$2:$K$4570,9,0)</f>
        <v>3</v>
      </c>
      <c r="H658">
        <f>VLOOKUP(A658,'Лицевые счета'!$A$2:$K$4570,10,0)</f>
        <v>80.400000000000006</v>
      </c>
      <c r="I658" t="str">
        <f>VLOOKUP(A658,'Лицевые счета'!$A$2:$K$4570,6,0)</f>
        <v>ФЛ</v>
      </c>
      <c r="J658" t="str">
        <f>IF(AND(C658=0,I658="ФЛ"),G658*H658,"")</f>
        <v/>
      </c>
      <c r="K658" t="str">
        <f>IF(AND(C658&gt;0,E658="Нет показаний",I658="ФЛ"),G658*H658,"")</f>
        <v/>
      </c>
    </row>
    <row r="659" spans="1:11" x14ac:dyDescent="0.25">
      <c r="A659" s="7">
        <v>347748</v>
      </c>
      <c r="B659" s="7">
        <f>VLOOKUP(A659,'Лицевые счета'!$A$1:$K$4570,2,0)</f>
        <v>347743</v>
      </c>
      <c r="C659">
        <f>COUNTIF('ИПУ и ОКПУ'!$A$2:$A$3258,A659)</f>
        <v>1</v>
      </c>
      <c r="D659" t="str">
        <f>IF(C659&gt;0,VLOOKUP(A659,'ИПУ и ОКПУ'!$A$1:$O$3258,9,0),"")</f>
        <v>Одноставочный</v>
      </c>
      <c r="E659" t="str">
        <f>IF(C659&gt;0,IF(VLOOKUP(A659,'ИПУ и ОКПУ'!$A$1:$O$3258,14,0)="Нет показаний","Нет показаний",""),"")</f>
        <v/>
      </c>
      <c r="F659">
        <f>IF(AND(C659&gt;0),SUMIF('ИПУ и ОКПУ'!$A$2:$A$3258,A659,'ИПУ и ОКПУ'!$O$2:$O$3258),"")</f>
        <v>111</v>
      </c>
      <c r="G659">
        <f>VLOOKUP(A659,'Лицевые счета'!$A$2:$K$4570,9,0)</f>
        <v>3</v>
      </c>
      <c r="H659">
        <f>VLOOKUP(A659,'Лицевые счета'!$A$2:$K$4570,10,0)</f>
        <v>57</v>
      </c>
      <c r="I659" t="str">
        <f>VLOOKUP(A659,'Лицевые счета'!$A$2:$K$4570,6,0)</f>
        <v>ФЛ</v>
      </c>
      <c r="J659" t="str">
        <f>IF(AND(C659=0,I659="ФЛ"),G659*H659,"")</f>
        <v/>
      </c>
      <c r="K659" t="str">
        <f>IF(AND(C659&gt;0,E659="Нет показаний",I659="ФЛ"),G659*H659,"")</f>
        <v/>
      </c>
    </row>
    <row r="660" spans="1:11" x14ac:dyDescent="0.25">
      <c r="A660" s="7">
        <v>347814</v>
      </c>
      <c r="B660" s="7">
        <f>VLOOKUP(A660,'Лицевые счета'!$A$1:$K$4570,2,0)</f>
        <v>347723</v>
      </c>
      <c r="C660">
        <f>COUNTIF('ИПУ и ОКПУ'!$A$2:$A$3258,A660)</f>
        <v>1</v>
      </c>
      <c r="D660" t="str">
        <f>IF(C660&gt;0,VLOOKUP(A660,'ИПУ и ОКПУ'!$A$1:$O$3258,9,0),"")</f>
        <v>Одноставочный</v>
      </c>
      <c r="E660" t="str">
        <f>IF(C660&gt;0,IF(VLOOKUP(A660,'ИПУ и ОКПУ'!$A$1:$O$3258,14,0)="Нет показаний","Нет показаний",""),"")</f>
        <v/>
      </c>
      <c r="F660">
        <f>IF(AND(C660&gt;0),SUMIF('ИПУ и ОКПУ'!$A$2:$A$3258,A660,'ИПУ и ОКПУ'!$O$2:$O$3258),"")</f>
        <v>338</v>
      </c>
      <c r="G660">
        <f>VLOOKUP(A660,'Лицевые счета'!$A$2:$K$4570,9,0)</f>
        <v>3</v>
      </c>
      <c r="H660">
        <f>VLOOKUP(A660,'Лицевые счета'!$A$2:$K$4570,10,0)</f>
        <v>57</v>
      </c>
      <c r="I660" t="str">
        <f>VLOOKUP(A660,'Лицевые счета'!$A$2:$K$4570,6,0)</f>
        <v>ФЛ</v>
      </c>
      <c r="J660" t="str">
        <f>IF(AND(C660=0,I660="ФЛ"),G660*H660,"")</f>
        <v/>
      </c>
      <c r="K660" t="str">
        <f>IF(AND(C660&gt;0,E660="Нет показаний",I660="ФЛ"),G660*H660,"")</f>
        <v/>
      </c>
    </row>
    <row r="661" spans="1:11" x14ac:dyDescent="0.25">
      <c r="A661" s="7">
        <v>347832</v>
      </c>
      <c r="B661" s="7">
        <f>VLOOKUP(A661,'Лицевые счета'!$A$1:$K$4570,2,0)</f>
        <v>347743</v>
      </c>
      <c r="C661">
        <f>COUNTIF('ИПУ и ОКПУ'!$A$2:$A$3258,A661)</f>
        <v>1</v>
      </c>
      <c r="D661" t="str">
        <f>IF(C661&gt;0,VLOOKUP(A661,'ИПУ и ОКПУ'!$A$1:$O$3258,9,0),"")</f>
        <v>Одноставочный</v>
      </c>
      <c r="E661" t="str">
        <f>IF(C661&gt;0,IF(VLOOKUP(A661,'ИПУ и ОКПУ'!$A$1:$O$3258,14,0)="Нет показаний","Нет показаний",""),"")</f>
        <v>Нет показаний</v>
      </c>
      <c r="F661">
        <f>IF(AND(C661&gt;0),SUMIF('ИПУ и ОКПУ'!$A$2:$A$3258,A661,'ИПУ и ОКПУ'!$O$2:$O$3258),"")</f>
        <v>0</v>
      </c>
      <c r="G661">
        <f>VLOOKUP(A661,'Лицевые счета'!$A$2:$K$4570,9,0)</f>
        <v>3</v>
      </c>
      <c r="H661">
        <f>VLOOKUP(A661,'Лицевые счета'!$A$2:$K$4570,10,0)</f>
        <v>44.2</v>
      </c>
      <c r="I661" t="str">
        <f>VLOOKUP(A661,'Лицевые счета'!$A$2:$K$4570,6,0)</f>
        <v>ФЛ</v>
      </c>
      <c r="J661" t="str">
        <f>IF(AND(C661=0,I661="ФЛ"),G661*H661,"")</f>
        <v/>
      </c>
      <c r="K661">
        <f>IF(AND(C661&gt;0,E661="Нет показаний",I661="ФЛ"),G661*H661,"")</f>
        <v>132.60000000000002</v>
      </c>
    </row>
    <row r="662" spans="1:11" x14ac:dyDescent="0.25">
      <c r="A662" s="7">
        <v>347902</v>
      </c>
      <c r="B662" s="7">
        <f>VLOOKUP(A662,'Лицевые счета'!$A$1:$K$4570,2,0)</f>
        <v>347723</v>
      </c>
      <c r="C662">
        <f>COUNTIF('ИПУ и ОКПУ'!$A$2:$A$3258,A662)</f>
        <v>1</v>
      </c>
      <c r="D662" t="str">
        <f>IF(C662&gt;0,VLOOKUP(A662,'ИПУ и ОКПУ'!$A$1:$O$3258,9,0),"")</f>
        <v>Одноставочный</v>
      </c>
      <c r="E662" t="str">
        <f>IF(C662&gt;0,IF(VLOOKUP(A662,'ИПУ и ОКПУ'!$A$1:$O$3258,14,0)="Нет показаний","Нет показаний",""),"")</f>
        <v/>
      </c>
      <c r="F662">
        <f>IF(AND(C662&gt;0),SUMIF('ИПУ и ОКПУ'!$A$2:$A$3258,A662,'ИПУ и ОКПУ'!$O$2:$O$3258),"")</f>
        <v>260</v>
      </c>
      <c r="G662">
        <f>VLOOKUP(A662,'Лицевые счета'!$A$2:$K$4570,9,0)</f>
        <v>3</v>
      </c>
      <c r="H662">
        <f>VLOOKUP(A662,'Лицевые счета'!$A$2:$K$4570,10,0)</f>
        <v>57</v>
      </c>
      <c r="I662" t="str">
        <f>VLOOKUP(A662,'Лицевые счета'!$A$2:$K$4570,6,0)</f>
        <v>ФЛ</v>
      </c>
      <c r="J662" t="str">
        <f>IF(AND(C662=0,I662="ФЛ"),G662*H662,"")</f>
        <v/>
      </c>
      <c r="K662" t="str">
        <f>IF(AND(C662&gt;0,E662="Нет показаний",I662="ФЛ"),G662*H662,"")</f>
        <v/>
      </c>
    </row>
    <row r="663" spans="1:11" x14ac:dyDescent="0.25">
      <c r="A663" s="7">
        <v>375460</v>
      </c>
      <c r="B663" s="7">
        <f>VLOOKUP(A663,'Лицевые счета'!$A$1:$K$4570,2,0)</f>
        <v>349548</v>
      </c>
      <c r="C663">
        <f>COUNTIF('ИПУ и ОКПУ'!$A$2:$A$3258,A663)</f>
        <v>1</v>
      </c>
      <c r="D663" t="str">
        <f>IF(C663&gt;0,VLOOKUP(A663,'ИПУ и ОКПУ'!$A$1:$O$3258,9,0),"")</f>
        <v>Одноставочный</v>
      </c>
      <c r="E663" t="str">
        <f>IF(C663&gt;0,IF(VLOOKUP(A663,'ИПУ и ОКПУ'!$A$1:$O$3258,14,0)="Нет показаний","Нет показаний",""),"")</f>
        <v/>
      </c>
      <c r="F663">
        <f>IF(AND(C663&gt;0),SUMIF('ИПУ и ОКПУ'!$A$2:$A$3258,A663,'ИПУ и ОКПУ'!$O$2:$O$3258),"")</f>
        <v>300</v>
      </c>
      <c r="G663">
        <f>VLOOKUP(A663,'Лицевые счета'!$A$2:$K$4570,9,0)</f>
        <v>3</v>
      </c>
      <c r="H663">
        <f>VLOOKUP(A663,'Лицевые счета'!$A$2:$K$4570,10,0)</f>
        <v>57</v>
      </c>
      <c r="I663" t="str">
        <f>VLOOKUP(A663,'Лицевые счета'!$A$2:$K$4570,6,0)</f>
        <v>ФЛ</v>
      </c>
      <c r="J663" t="str">
        <f>IF(AND(C663=0,I663="ФЛ"),G663*H663,"")</f>
        <v/>
      </c>
      <c r="K663" t="str">
        <f>IF(AND(C663&gt;0,E663="Нет показаний",I663="ФЛ"),G663*H663,"")</f>
        <v/>
      </c>
    </row>
    <row r="664" spans="1:11" x14ac:dyDescent="0.25">
      <c r="A664" s="7">
        <v>375462</v>
      </c>
      <c r="B664" s="7">
        <f>VLOOKUP(A664,'Лицевые счета'!$A$1:$K$4570,2,0)</f>
        <v>349548</v>
      </c>
      <c r="C664">
        <f>COUNTIF('ИПУ и ОКПУ'!$A$2:$A$3258,A664)</f>
        <v>1</v>
      </c>
      <c r="D664" t="str">
        <f>IF(C664&gt;0,VLOOKUP(A664,'ИПУ и ОКПУ'!$A$1:$O$3258,9,0),"")</f>
        <v>Одноставочный</v>
      </c>
      <c r="E664" t="str">
        <f>IF(C664&gt;0,IF(VLOOKUP(A664,'ИПУ и ОКПУ'!$A$1:$O$3258,14,0)="Нет показаний","Нет показаний",""),"")</f>
        <v>Нет показаний</v>
      </c>
      <c r="F664">
        <f>IF(AND(C664&gt;0),SUMIF('ИПУ и ОКПУ'!$A$2:$A$3258,A664,'ИПУ и ОКПУ'!$O$2:$O$3258),"")</f>
        <v>0</v>
      </c>
      <c r="G664">
        <f>VLOOKUP(A664,'Лицевые счета'!$A$2:$K$4570,9,0)</f>
        <v>3</v>
      </c>
      <c r="H664">
        <f>VLOOKUP(A664,'Лицевые счета'!$A$2:$K$4570,10,0)</f>
        <v>57</v>
      </c>
      <c r="I664" t="str">
        <f>VLOOKUP(A664,'Лицевые счета'!$A$2:$K$4570,6,0)</f>
        <v>ФЛ</v>
      </c>
      <c r="J664" t="str">
        <f>IF(AND(C664=0,I664="ФЛ"),G664*H664,"")</f>
        <v/>
      </c>
      <c r="K664">
        <f>IF(AND(C664&gt;0,E664="Нет показаний",I664="ФЛ"),G664*H664,"")</f>
        <v>171</v>
      </c>
    </row>
    <row r="665" spans="1:11" x14ac:dyDescent="0.25">
      <c r="A665" s="7">
        <v>375780</v>
      </c>
      <c r="B665" s="7">
        <f>VLOOKUP(A665,'Лицевые счета'!$A$1:$K$4570,2,0)</f>
        <v>349548</v>
      </c>
      <c r="C665">
        <f>COUNTIF('ИПУ и ОКПУ'!$A$2:$A$3258,A665)</f>
        <v>0</v>
      </c>
      <c r="D665" t="str">
        <f>IF(C665&gt;0,VLOOKUP(A665,'ИПУ и ОКПУ'!$A$1:$O$3258,9,0),"")</f>
        <v/>
      </c>
      <c r="E665" t="str">
        <f>IF(C665&gt;0,IF(VLOOKUP(A665,'ИПУ и ОКПУ'!$A$1:$O$3258,14,0)="Нет показаний","Нет показаний",""),"")</f>
        <v/>
      </c>
      <c r="F665" t="str">
        <f>IF(AND(C665&gt;0),SUMIF('ИПУ и ОКПУ'!$A$2:$A$3258,A665,'ИПУ и ОКПУ'!$O$2:$O$3258),"")</f>
        <v/>
      </c>
      <c r="G665">
        <f>VLOOKUP(A665,'Лицевые счета'!$A$2:$K$4570,9,0)</f>
        <v>3</v>
      </c>
      <c r="H665">
        <f>VLOOKUP(A665,'Лицевые счета'!$A$2:$K$4570,10,0)</f>
        <v>57</v>
      </c>
      <c r="I665" t="str">
        <f>VLOOKUP(A665,'Лицевые счета'!$A$2:$K$4570,6,0)</f>
        <v>ФЛ</v>
      </c>
      <c r="J665">
        <f>IF(AND(C665=0,I665="ФЛ"),G665*H665,"")</f>
        <v>171</v>
      </c>
      <c r="K665" t="str">
        <f>IF(AND(C665&gt;0,E665="Нет показаний",I665="ФЛ"),G665*H665,"")</f>
        <v/>
      </c>
    </row>
    <row r="666" spans="1:11" x14ac:dyDescent="0.25">
      <c r="A666" s="7">
        <v>375892</v>
      </c>
      <c r="B666" s="7">
        <f>VLOOKUP(A666,'Лицевые счета'!$A$1:$K$4570,2,0)</f>
        <v>349549</v>
      </c>
      <c r="C666">
        <f>COUNTIF('ИПУ и ОКПУ'!$A$2:$A$3258,A666)</f>
        <v>1</v>
      </c>
      <c r="D666" t="str">
        <f>IF(C666&gt;0,VLOOKUP(A666,'ИПУ и ОКПУ'!$A$1:$O$3258,9,0),"")</f>
        <v>Одноставочный</v>
      </c>
      <c r="E666" t="str">
        <f>IF(C666&gt;0,IF(VLOOKUP(A666,'ИПУ и ОКПУ'!$A$1:$O$3258,14,0)="Нет показаний","Нет показаний",""),"")</f>
        <v/>
      </c>
      <c r="F666">
        <f>IF(AND(C666&gt;0),SUMIF('ИПУ и ОКПУ'!$A$2:$A$3258,A666,'ИПУ и ОКПУ'!$O$2:$O$3258),"")</f>
        <v>300</v>
      </c>
      <c r="G666">
        <f>VLOOKUP(A666,'Лицевые счета'!$A$2:$K$4570,9,0)</f>
        <v>3</v>
      </c>
      <c r="H666">
        <f>VLOOKUP(A666,'Лицевые счета'!$A$2:$K$4570,10,0)</f>
        <v>44.2</v>
      </c>
      <c r="I666" t="str">
        <f>VLOOKUP(A666,'Лицевые счета'!$A$2:$K$4570,6,0)</f>
        <v>ФЛ</v>
      </c>
      <c r="J666" t="str">
        <f>IF(AND(C666=0,I666="ФЛ"),G666*H666,"")</f>
        <v/>
      </c>
      <c r="K666" t="str">
        <f>IF(AND(C666&gt;0,E666="Нет показаний",I666="ФЛ"),G666*H666,"")</f>
        <v/>
      </c>
    </row>
    <row r="667" spans="1:11" x14ac:dyDescent="0.25">
      <c r="A667" s="7">
        <v>375933</v>
      </c>
      <c r="B667" s="7">
        <f>VLOOKUP(A667,'Лицевые счета'!$A$1:$K$4570,2,0)</f>
        <v>349549</v>
      </c>
      <c r="C667">
        <f>COUNTIF('ИПУ и ОКПУ'!$A$2:$A$3258,A667)</f>
        <v>1</v>
      </c>
      <c r="D667" t="str">
        <f>IF(C667&gt;0,VLOOKUP(A667,'ИПУ и ОКПУ'!$A$1:$O$3258,9,0),"")</f>
        <v>Одноставочный</v>
      </c>
      <c r="E667" t="str">
        <f>IF(C667&gt;0,IF(VLOOKUP(A667,'ИПУ и ОКПУ'!$A$1:$O$3258,14,0)="Нет показаний","Нет показаний",""),"")</f>
        <v>Нет показаний</v>
      </c>
      <c r="F667">
        <f>IF(AND(C667&gt;0),SUMIF('ИПУ и ОКПУ'!$A$2:$A$3258,A667,'ИПУ и ОКПУ'!$O$2:$O$3258),"")</f>
        <v>0</v>
      </c>
      <c r="G667">
        <f>VLOOKUP(A667,'Лицевые счета'!$A$2:$K$4570,9,0)</f>
        <v>3</v>
      </c>
      <c r="H667">
        <f>VLOOKUP(A667,'Лицевые счета'!$A$2:$K$4570,10,0)</f>
        <v>64.5</v>
      </c>
      <c r="I667" t="str">
        <f>VLOOKUP(A667,'Лицевые счета'!$A$2:$K$4570,6,0)</f>
        <v>ФЛ</v>
      </c>
      <c r="J667" t="str">
        <f>IF(AND(C667=0,I667="ФЛ"),G667*H667,"")</f>
        <v/>
      </c>
      <c r="K667">
        <f>IF(AND(C667&gt;0,E667="Нет показаний",I667="ФЛ"),G667*H667,"")</f>
        <v>193.5</v>
      </c>
    </row>
    <row r="668" spans="1:11" x14ac:dyDescent="0.25">
      <c r="A668" s="7">
        <v>375942</v>
      </c>
      <c r="B668" s="7">
        <f>VLOOKUP(A668,'Лицевые счета'!$A$1:$K$4570,2,0)</f>
        <v>349549</v>
      </c>
      <c r="C668">
        <f>COUNTIF('ИПУ и ОКПУ'!$A$2:$A$3258,A668)</f>
        <v>0</v>
      </c>
      <c r="D668" t="str">
        <f>IF(C668&gt;0,VLOOKUP(A668,'ИПУ и ОКПУ'!$A$1:$O$3258,9,0),"")</f>
        <v/>
      </c>
      <c r="E668" t="str">
        <f>IF(C668&gt;0,IF(VLOOKUP(A668,'ИПУ и ОКПУ'!$A$1:$O$3258,14,0)="Нет показаний","Нет показаний",""),"")</f>
        <v/>
      </c>
      <c r="F668" t="str">
        <f>IF(AND(C668&gt;0),SUMIF('ИПУ и ОКПУ'!$A$2:$A$3258,A668,'ИПУ и ОКПУ'!$O$2:$O$3258),"")</f>
        <v/>
      </c>
      <c r="G668">
        <f>VLOOKUP(A668,'Лицевые счета'!$A$2:$K$4570,9,0)</f>
        <v>3</v>
      </c>
      <c r="H668">
        <f>VLOOKUP(A668,'Лицевые счета'!$A$2:$K$4570,10,0)</f>
        <v>44.2</v>
      </c>
      <c r="I668" t="str">
        <f>VLOOKUP(A668,'Лицевые счета'!$A$2:$K$4570,6,0)</f>
        <v>ФЛ</v>
      </c>
      <c r="J668">
        <f>IF(AND(C668=0,I668="ФЛ"),G668*H668,"")</f>
        <v>132.60000000000002</v>
      </c>
      <c r="K668" t="str">
        <f>IF(AND(C668&gt;0,E668="Нет показаний",I668="ФЛ"),G668*H668,"")</f>
        <v/>
      </c>
    </row>
    <row r="669" spans="1:11" x14ac:dyDescent="0.25">
      <c r="A669" s="7">
        <v>377408</v>
      </c>
      <c r="B669" s="7">
        <f>VLOOKUP(A669,'Лицевые счета'!$A$1:$K$4570,2,0)</f>
        <v>349509</v>
      </c>
      <c r="C669">
        <f>COUNTIF('ИПУ и ОКПУ'!$A$2:$A$3258,A669)</f>
        <v>1</v>
      </c>
      <c r="D669" t="str">
        <f>IF(C669&gt;0,VLOOKUP(A669,'ИПУ и ОКПУ'!$A$1:$O$3258,9,0),"")</f>
        <v>Одноставочный</v>
      </c>
      <c r="E669" t="str">
        <f>IF(C669&gt;0,IF(VLOOKUP(A669,'ИПУ и ОКПУ'!$A$1:$O$3258,14,0)="Нет показаний","Нет показаний",""),"")</f>
        <v/>
      </c>
      <c r="F669">
        <f>IF(AND(C669&gt;0),SUMIF('ИПУ и ОКПУ'!$A$2:$A$3258,A669,'ИПУ и ОКПУ'!$O$2:$O$3258),"")</f>
        <v>-36</v>
      </c>
      <c r="G669">
        <f>VLOOKUP(A669,'Лицевые счета'!$A$2:$K$4570,9,0)</f>
        <v>3</v>
      </c>
      <c r="H669">
        <f>VLOOKUP(A669,'Лицевые счета'!$A$2:$K$4570,10,0)</f>
        <v>57</v>
      </c>
      <c r="I669" t="str">
        <f>VLOOKUP(A669,'Лицевые счета'!$A$2:$K$4570,6,0)</f>
        <v>ФЛ</v>
      </c>
      <c r="J669" t="str">
        <f>IF(AND(C669=0,I669="ФЛ"),G669*H669,"")</f>
        <v/>
      </c>
      <c r="K669" t="str">
        <f>IF(AND(C669&gt;0,E669="Нет показаний",I669="ФЛ"),G669*H669,"")</f>
        <v/>
      </c>
    </row>
    <row r="670" spans="1:11" x14ac:dyDescent="0.25">
      <c r="A670" s="7">
        <v>377535</v>
      </c>
      <c r="B670" s="7">
        <f>VLOOKUP(A670,'Лицевые счета'!$A$1:$K$4570,2,0)</f>
        <v>349509</v>
      </c>
      <c r="C670">
        <f>COUNTIF('ИПУ и ОКПУ'!$A$2:$A$3258,A670)</f>
        <v>1</v>
      </c>
      <c r="D670" t="str">
        <f>IF(C670&gt;0,VLOOKUP(A670,'ИПУ и ОКПУ'!$A$1:$O$3258,9,0),"")</f>
        <v>Одноставочный</v>
      </c>
      <c r="E670" t="str">
        <f>IF(C670&gt;0,IF(VLOOKUP(A670,'ИПУ и ОКПУ'!$A$1:$O$3258,14,0)="Нет показаний","Нет показаний",""),"")</f>
        <v>Нет показаний</v>
      </c>
      <c r="F670">
        <f>IF(AND(C670&gt;0),SUMIF('ИПУ и ОКПУ'!$A$2:$A$3258,A670,'ИПУ и ОКПУ'!$O$2:$O$3258),"")</f>
        <v>0</v>
      </c>
      <c r="G670">
        <f>VLOOKUP(A670,'Лицевые счета'!$A$2:$K$4570,9,0)</f>
        <v>3</v>
      </c>
      <c r="H670">
        <f>VLOOKUP(A670,'Лицевые счета'!$A$2:$K$4570,10,0)</f>
        <v>57</v>
      </c>
      <c r="I670" t="str">
        <f>VLOOKUP(A670,'Лицевые счета'!$A$2:$K$4570,6,0)</f>
        <v>ФЛ</v>
      </c>
      <c r="J670" t="str">
        <f>IF(AND(C670=0,I670="ФЛ"),G670*H670,"")</f>
        <v/>
      </c>
      <c r="K670">
        <f>IF(AND(C670&gt;0,E670="Нет показаний",I670="ФЛ"),G670*H670,"")</f>
        <v>171</v>
      </c>
    </row>
    <row r="671" spans="1:11" x14ac:dyDescent="0.25">
      <c r="A671" s="7">
        <v>377542</v>
      </c>
      <c r="B671" s="7">
        <f>VLOOKUP(A671,'Лицевые счета'!$A$1:$K$4570,2,0)</f>
        <v>349509</v>
      </c>
      <c r="C671">
        <f>COUNTIF('ИПУ и ОКПУ'!$A$2:$A$3258,A671)</f>
        <v>1</v>
      </c>
      <c r="D671" t="str">
        <f>IF(C671&gt;0,VLOOKUP(A671,'ИПУ и ОКПУ'!$A$1:$O$3258,9,0),"")</f>
        <v>Одноставочный</v>
      </c>
      <c r="E671" t="str">
        <f>IF(C671&gt;0,IF(VLOOKUP(A671,'ИПУ и ОКПУ'!$A$1:$O$3258,14,0)="Нет показаний","Нет показаний",""),"")</f>
        <v>Нет показаний</v>
      </c>
      <c r="F671">
        <f>IF(AND(C671&gt;0),SUMIF('ИПУ и ОКПУ'!$A$2:$A$3258,A671,'ИПУ и ОКПУ'!$O$2:$O$3258),"")</f>
        <v>0</v>
      </c>
      <c r="G671">
        <f>VLOOKUP(A671,'Лицевые счета'!$A$2:$K$4570,9,0)</f>
        <v>3</v>
      </c>
      <c r="H671">
        <f>VLOOKUP(A671,'Лицевые счета'!$A$2:$K$4570,10,0)</f>
        <v>64.5</v>
      </c>
      <c r="I671" t="str">
        <f>VLOOKUP(A671,'Лицевые счета'!$A$2:$K$4570,6,0)</f>
        <v>ФЛ</v>
      </c>
      <c r="J671" t="str">
        <f>IF(AND(C671=0,I671="ФЛ"),G671*H671,"")</f>
        <v/>
      </c>
      <c r="K671">
        <f>IF(AND(C671&gt;0,E671="Нет показаний",I671="ФЛ"),G671*H671,"")</f>
        <v>193.5</v>
      </c>
    </row>
    <row r="672" spans="1:11" x14ac:dyDescent="0.25">
      <c r="A672" s="7">
        <v>378294</v>
      </c>
      <c r="B672" s="7">
        <f>VLOOKUP(A672,'Лицевые счета'!$A$1:$K$4570,2,0)</f>
        <v>349636</v>
      </c>
      <c r="C672">
        <f>COUNTIF('ИПУ и ОКПУ'!$A$2:$A$3258,A672)</f>
        <v>1</v>
      </c>
      <c r="D672" t="str">
        <f>IF(C672&gt;0,VLOOKUP(A672,'ИПУ и ОКПУ'!$A$1:$O$3258,9,0),"")</f>
        <v>Одноставочный</v>
      </c>
      <c r="E672" t="str">
        <f>IF(C672&gt;0,IF(VLOOKUP(A672,'ИПУ и ОКПУ'!$A$1:$O$3258,14,0)="Нет показаний","Нет показаний",""),"")</f>
        <v>Нет показаний</v>
      </c>
      <c r="F672">
        <f>IF(AND(C672&gt;0),SUMIF('ИПУ и ОКПУ'!$A$2:$A$3258,A672,'ИПУ и ОКПУ'!$O$2:$O$3258),"")</f>
        <v>0</v>
      </c>
      <c r="G672">
        <f>VLOOKUP(A672,'Лицевые счета'!$A$2:$K$4570,9,0)</f>
        <v>3</v>
      </c>
      <c r="H672">
        <f>VLOOKUP(A672,'Лицевые счета'!$A$2:$K$4570,10,0)</f>
        <v>57</v>
      </c>
      <c r="I672" t="str">
        <f>VLOOKUP(A672,'Лицевые счета'!$A$2:$K$4570,6,0)</f>
        <v>ФЛ</v>
      </c>
      <c r="J672" t="str">
        <f>IF(AND(C672=0,I672="ФЛ"),G672*H672,"")</f>
        <v/>
      </c>
      <c r="K672">
        <f>IF(AND(C672&gt;0,E672="Нет показаний",I672="ФЛ"),G672*H672,"")</f>
        <v>171</v>
      </c>
    </row>
    <row r="673" spans="1:11" x14ac:dyDescent="0.25">
      <c r="A673" s="7">
        <v>382734</v>
      </c>
      <c r="B673" s="7">
        <f>VLOOKUP(A673,'Лицевые счета'!$A$1:$K$4570,2,0)</f>
        <v>349385</v>
      </c>
      <c r="C673">
        <f>COUNTIF('ИПУ и ОКПУ'!$A$2:$A$3258,A673)</f>
        <v>0</v>
      </c>
      <c r="D673" t="str">
        <f>IF(C673&gt;0,VLOOKUP(A673,'ИПУ и ОКПУ'!$A$1:$O$3258,9,0),"")</f>
        <v/>
      </c>
      <c r="E673" t="str">
        <f>IF(C673&gt;0,IF(VLOOKUP(A673,'ИПУ и ОКПУ'!$A$1:$O$3258,14,0)="Нет показаний","Нет показаний",""),"")</f>
        <v/>
      </c>
      <c r="F673" t="str">
        <f>IF(AND(C673&gt;0),SUMIF('ИПУ и ОКПУ'!$A$2:$A$3258,A673,'ИПУ и ОКПУ'!$O$2:$O$3258),"")</f>
        <v/>
      </c>
      <c r="G673">
        <f>VLOOKUP(A673,'Лицевые счета'!$A$2:$K$4570,9,0)</f>
        <v>3</v>
      </c>
      <c r="H673">
        <f>VLOOKUP(A673,'Лицевые счета'!$A$2:$K$4570,10,0)</f>
        <v>44.2</v>
      </c>
      <c r="I673" t="str">
        <f>VLOOKUP(A673,'Лицевые счета'!$A$2:$K$4570,6,0)</f>
        <v>ФЛ</v>
      </c>
      <c r="J673">
        <f>IF(AND(C673=0,I673="ФЛ"),G673*H673,"")</f>
        <v>132.60000000000002</v>
      </c>
      <c r="K673" t="str">
        <f>IF(AND(C673&gt;0,E673="Нет показаний",I673="ФЛ"),G673*H673,"")</f>
        <v/>
      </c>
    </row>
    <row r="674" spans="1:11" x14ac:dyDescent="0.25">
      <c r="A674" s="7">
        <v>382833</v>
      </c>
      <c r="B674" s="7">
        <f>VLOOKUP(A674,'Лицевые счета'!$A$1:$K$4570,2,0)</f>
        <v>349385</v>
      </c>
      <c r="C674">
        <f>COUNTIF('ИПУ и ОКПУ'!$A$2:$A$3258,A674)</f>
        <v>0</v>
      </c>
      <c r="D674" t="str">
        <f>IF(C674&gt;0,VLOOKUP(A674,'ИПУ и ОКПУ'!$A$1:$O$3258,9,0),"")</f>
        <v/>
      </c>
      <c r="E674" t="str">
        <f>IF(C674&gt;0,IF(VLOOKUP(A674,'ИПУ и ОКПУ'!$A$1:$O$3258,14,0)="Нет показаний","Нет показаний",""),"")</f>
        <v/>
      </c>
      <c r="F674" t="str">
        <f>IF(AND(C674&gt;0),SUMIF('ИПУ и ОКПУ'!$A$2:$A$3258,A674,'ИПУ и ОКПУ'!$O$2:$O$3258),"")</f>
        <v/>
      </c>
      <c r="G674">
        <f>VLOOKUP(A674,'Лицевые счета'!$A$2:$K$4570,9,0)</f>
        <v>3</v>
      </c>
      <c r="H674">
        <f>VLOOKUP(A674,'Лицевые счета'!$A$2:$K$4570,10,0)</f>
        <v>44.2</v>
      </c>
      <c r="I674" t="str">
        <f>VLOOKUP(A674,'Лицевые счета'!$A$2:$K$4570,6,0)</f>
        <v>ФЛ</v>
      </c>
      <c r="J674">
        <f>IF(AND(C674=0,I674="ФЛ"),G674*H674,"")</f>
        <v>132.60000000000002</v>
      </c>
      <c r="K674" t="str">
        <f>IF(AND(C674&gt;0,E674="Нет показаний",I674="ФЛ"),G674*H674,"")</f>
        <v/>
      </c>
    </row>
    <row r="675" spans="1:11" x14ac:dyDescent="0.25">
      <c r="A675" s="7">
        <v>382834</v>
      </c>
      <c r="B675" s="7">
        <f>VLOOKUP(A675,'Лицевые счета'!$A$1:$K$4570,2,0)</f>
        <v>349385</v>
      </c>
      <c r="C675">
        <f>COUNTIF('ИПУ и ОКПУ'!$A$2:$A$3258,A675)</f>
        <v>0</v>
      </c>
      <c r="D675" t="str">
        <f>IF(C675&gt;0,VLOOKUP(A675,'ИПУ и ОКПУ'!$A$1:$O$3258,9,0),"")</f>
        <v/>
      </c>
      <c r="E675" t="str">
        <f>IF(C675&gt;0,IF(VLOOKUP(A675,'ИПУ и ОКПУ'!$A$1:$O$3258,14,0)="Нет показаний","Нет показаний",""),"")</f>
        <v/>
      </c>
      <c r="F675" t="str">
        <f>IF(AND(C675&gt;0),SUMIF('ИПУ и ОКПУ'!$A$2:$A$3258,A675,'ИПУ и ОКПУ'!$O$2:$O$3258),"")</f>
        <v/>
      </c>
      <c r="G675">
        <f>VLOOKUP(A675,'Лицевые счета'!$A$2:$K$4570,9,0)</f>
        <v>3</v>
      </c>
      <c r="H675">
        <f>VLOOKUP(A675,'Лицевые счета'!$A$2:$K$4570,10,0)</f>
        <v>64.5</v>
      </c>
      <c r="I675" t="str">
        <f>VLOOKUP(A675,'Лицевые счета'!$A$2:$K$4570,6,0)</f>
        <v>ФЛ</v>
      </c>
      <c r="J675">
        <f>IF(AND(C675=0,I675="ФЛ"),G675*H675,"")</f>
        <v>193.5</v>
      </c>
      <c r="K675" t="str">
        <f>IF(AND(C675&gt;0,E675="Нет показаний",I675="ФЛ"),G675*H675,"")</f>
        <v/>
      </c>
    </row>
    <row r="676" spans="1:11" x14ac:dyDescent="0.25">
      <c r="A676" s="7">
        <v>384350</v>
      </c>
      <c r="B676" s="7">
        <f>VLOOKUP(A676,'Лицевые счета'!$A$1:$K$4570,2,0)</f>
        <v>349578</v>
      </c>
      <c r="C676">
        <f>COUNTIF('ИПУ и ОКПУ'!$A$2:$A$3258,A676)</f>
        <v>1</v>
      </c>
      <c r="D676" t="str">
        <f>IF(C676&gt;0,VLOOKUP(A676,'ИПУ и ОКПУ'!$A$1:$O$3258,9,0),"")</f>
        <v>Одноставочный</v>
      </c>
      <c r="E676" t="str">
        <f>IF(C676&gt;0,IF(VLOOKUP(A676,'ИПУ и ОКПУ'!$A$1:$O$3258,14,0)="Нет показаний","Нет показаний",""),"")</f>
        <v/>
      </c>
      <c r="F676">
        <f>IF(AND(C676&gt;0),SUMIF('ИПУ и ОКПУ'!$A$2:$A$3258,A676,'ИПУ и ОКПУ'!$O$2:$O$3258),"")</f>
        <v>160</v>
      </c>
      <c r="G676">
        <f>VLOOKUP(A676,'Лицевые счета'!$A$2:$K$4570,9,0)</f>
        <v>3</v>
      </c>
      <c r="H676">
        <f>VLOOKUP(A676,'Лицевые счета'!$A$2:$K$4570,10,0)</f>
        <v>64.5</v>
      </c>
      <c r="I676" t="str">
        <f>VLOOKUP(A676,'Лицевые счета'!$A$2:$K$4570,6,0)</f>
        <v>ФЛ</v>
      </c>
      <c r="J676" t="str">
        <f>IF(AND(C676=0,I676="ФЛ"),G676*H676,"")</f>
        <v/>
      </c>
      <c r="K676" t="str">
        <f>IF(AND(C676&gt;0,E676="Нет показаний",I676="ФЛ"),G676*H676,"")</f>
        <v/>
      </c>
    </row>
    <row r="677" spans="1:11" x14ac:dyDescent="0.25">
      <c r="A677" s="7">
        <v>384352</v>
      </c>
      <c r="B677" s="7">
        <f>VLOOKUP(A677,'Лицевые счета'!$A$1:$K$4570,2,0)</f>
        <v>349578</v>
      </c>
      <c r="C677">
        <f>COUNTIF('ИПУ и ОКПУ'!$A$2:$A$3258,A677)</f>
        <v>1</v>
      </c>
      <c r="D677" t="str">
        <f>IF(C677&gt;0,VLOOKUP(A677,'ИПУ и ОКПУ'!$A$1:$O$3258,9,0),"")</f>
        <v>Одноставочный</v>
      </c>
      <c r="E677" t="str">
        <f>IF(C677&gt;0,IF(VLOOKUP(A677,'ИПУ и ОКПУ'!$A$1:$O$3258,14,0)="Нет показаний","Нет показаний",""),"")</f>
        <v>Нет показаний</v>
      </c>
      <c r="F677">
        <f>IF(AND(C677&gt;0),SUMIF('ИПУ и ОКПУ'!$A$2:$A$3258,A677,'ИПУ и ОКПУ'!$O$2:$O$3258),"")</f>
        <v>0</v>
      </c>
      <c r="G677">
        <f>VLOOKUP(A677,'Лицевые счета'!$A$2:$K$4570,9,0)</f>
        <v>3</v>
      </c>
      <c r="H677">
        <f>VLOOKUP(A677,'Лицевые счета'!$A$2:$K$4570,10,0)</f>
        <v>57</v>
      </c>
      <c r="I677" t="str">
        <f>VLOOKUP(A677,'Лицевые счета'!$A$2:$K$4570,6,0)</f>
        <v>ФЛ</v>
      </c>
      <c r="J677" t="str">
        <f>IF(AND(C677=0,I677="ФЛ"),G677*H677,"")</f>
        <v/>
      </c>
      <c r="K677">
        <f>IF(AND(C677&gt;0,E677="Нет показаний",I677="ФЛ"),G677*H677,"")</f>
        <v>171</v>
      </c>
    </row>
    <row r="678" spans="1:11" x14ac:dyDescent="0.25">
      <c r="A678" s="7">
        <v>384360</v>
      </c>
      <c r="B678" s="7">
        <f>VLOOKUP(A678,'Лицевые счета'!$A$1:$K$4570,2,0)</f>
        <v>349578</v>
      </c>
      <c r="C678">
        <f>COUNTIF('ИПУ и ОКПУ'!$A$2:$A$3258,A678)</f>
        <v>1</v>
      </c>
      <c r="D678" t="str">
        <f>IF(C678&gt;0,VLOOKUP(A678,'ИПУ и ОКПУ'!$A$1:$O$3258,9,0),"")</f>
        <v>Одноставочный</v>
      </c>
      <c r="E678" t="str">
        <f>IF(C678&gt;0,IF(VLOOKUP(A678,'ИПУ и ОКПУ'!$A$1:$O$3258,14,0)="Нет показаний","Нет показаний",""),"")</f>
        <v/>
      </c>
      <c r="F678">
        <f>IF(AND(C678&gt;0),SUMIF('ИПУ и ОКПУ'!$A$2:$A$3258,A678,'ИПУ и ОКПУ'!$O$2:$O$3258),"")</f>
        <v>360</v>
      </c>
      <c r="G678">
        <f>VLOOKUP(A678,'Лицевые счета'!$A$2:$K$4570,9,0)</f>
        <v>3</v>
      </c>
      <c r="H678">
        <f>VLOOKUP(A678,'Лицевые счета'!$A$2:$K$4570,10,0)</f>
        <v>57</v>
      </c>
      <c r="I678" t="str">
        <f>VLOOKUP(A678,'Лицевые счета'!$A$2:$K$4570,6,0)</f>
        <v>ФЛ</v>
      </c>
      <c r="J678" t="str">
        <f>IF(AND(C678=0,I678="ФЛ"),G678*H678,"")</f>
        <v/>
      </c>
      <c r="K678" t="str">
        <f>IF(AND(C678&gt;0,E678="Нет показаний",I678="ФЛ"),G678*H678,"")</f>
        <v/>
      </c>
    </row>
    <row r="679" spans="1:11" x14ac:dyDescent="0.25">
      <c r="A679" s="7">
        <v>390382</v>
      </c>
      <c r="B679" s="7">
        <f>VLOOKUP(A679,'Лицевые счета'!$A$1:$K$4570,2,0)</f>
        <v>349400</v>
      </c>
      <c r="C679">
        <f>COUNTIF('ИПУ и ОКПУ'!$A$2:$A$3258,A679)</f>
        <v>1</v>
      </c>
      <c r="D679" t="str">
        <f>IF(C679&gt;0,VLOOKUP(A679,'ИПУ и ОКПУ'!$A$1:$O$3258,9,0),"")</f>
        <v>Одноставочный</v>
      </c>
      <c r="E679" t="str">
        <f>IF(C679&gt;0,IF(VLOOKUP(A679,'ИПУ и ОКПУ'!$A$1:$O$3258,14,0)="Нет показаний","Нет показаний",""),"")</f>
        <v>Нет показаний</v>
      </c>
      <c r="F679">
        <f>IF(AND(C679&gt;0),SUMIF('ИПУ и ОКПУ'!$A$2:$A$3258,A679,'ИПУ и ОКПУ'!$O$2:$O$3258),"")</f>
        <v>0</v>
      </c>
      <c r="G679">
        <f>VLOOKUP(A679,'Лицевые счета'!$A$2:$K$4570,9,0)</f>
        <v>3</v>
      </c>
      <c r="H679">
        <f>VLOOKUP(A679,'Лицевые счета'!$A$2:$K$4570,10,0)</f>
        <v>44.2</v>
      </c>
      <c r="I679" t="str">
        <f>VLOOKUP(A679,'Лицевые счета'!$A$2:$K$4570,6,0)</f>
        <v>ФЛ</v>
      </c>
      <c r="J679" t="str">
        <f>IF(AND(C679=0,I679="ФЛ"),G679*H679,"")</f>
        <v/>
      </c>
      <c r="K679">
        <f>IF(AND(C679&gt;0,E679="Нет показаний",I679="ФЛ"),G679*H679,"")</f>
        <v>132.60000000000002</v>
      </c>
    </row>
    <row r="680" spans="1:11" x14ac:dyDescent="0.25">
      <c r="A680" s="7">
        <v>390394</v>
      </c>
      <c r="B680" s="7">
        <f>VLOOKUP(A680,'Лицевые счета'!$A$1:$K$4570,2,0)</f>
        <v>349400</v>
      </c>
      <c r="C680">
        <f>COUNTIF('ИПУ и ОКПУ'!$A$2:$A$3258,A680)</f>
        <v>1</v>
      </c>
      <c r="D680" t="str">
        <f>IF(C680&gt;0,VLOOKUP(A680,'ИПУ и ОКПУ'!$A$1:$O$3258,9,0),"")</f>
        <v>Одноставочный</v>
      </c>
      <c r="E680" t="str">
        <f>IF(C680&gt;0,IF(VLOOKUP(A680,'ИПУ и ОКПУ'!$A$1:$O$3258,14,0)="Нет показаний","Нет показаний",""),"")</f>
        <v/>
      </c>
      <c r="F680">
        <f>IF(AND(C680&gt;0),SUMIF('ИПУ и ОКПУ'!$A$2:$A$3258,A680,'ИПУ и ОКПУ'!$O$2:$O$3258),"")</f>
        <v>124.8</v>
      </c>
      <c r="G680">
        <f>VLOOKUP(A680,'Лицевые счета'!$A$2:$K$4570,9,0)</f>
        <v>3</v>
      </c>
      <c r="H680">
        <f>VLOOKUP(A680,'Лицевые счета'!$A$2:$K$4570,10,0)</f>
        <v>64.5</v>
      </c>
      <c r="I680" t="str">
        <f>VLOOKUP(A680,'Лицевые счета'!$A$2:$K$4570,6,0)</f>
        <v>ФЛ</v>
      </c>
      <c r="J680" t="str">
        <f>IF(AND(C680=0,I680="ФЛ"),G680*H680,"")</f>
        <v/>
      </c>
      <c r="K680" t="str">
        <f>IF(AND(C680&gt;0,E680="Нет показаний",I680="ФЛ"),G680*H680,"")</f>
        <v/>
      </c>
    </row>
    <row r="681" spans="1:11" x14ac:dyDescent="0.25">
      <c r="A681" s="7">
        <v>390569</v>
      </c>
      <c r="B681" s="7">
        <f>VLOOKUP(A681,'Лицевые счета'!$A$1:$K$4570,2,0)</f>
        <v>349400</v>
      </c>
      <c r="C681">
        <f>COUNTIF('ИПУ и ОКПУ'!$A$2:$A$3258,A681)</f>
        <v>1</v>
      </c>
      <c r="D681" t="str">
        <f>IF(C681&gt;0,VLOOKUP(A681,'ИПУ и ОКПУ'!$A$1:$O$3258,9,0),"")</f>
        <v>Одноставочный</v>
      </c>
      <c r="E681" t="str">
        <f>IF(C681&gt;0,IF(VLOOKUP(A681,'ИПУ и ОКПУ'!$A$1:$O$3258,14,0)="Нет показаний","Нет показаний",""),"")</f>
        <v/>
      </c>
      <c r="F681">
        <f>IF(AND(C681&gt;0),SUMIF('ИПУ и ОКПУ'!$A$2:$A$3258,A681,'ИПУ и ОКПУ'!$O$2:$O$3258),"")</f>
        <v>226</v>
      </c>
      <c r="G681">
        <f>VLOOKUP(A681,'Лицевые счета'!$A$2:$K$4570,9,0)</f>
        <v>3</v>
      </c>
      <c r="H681">
        <f>VLOOKUP(A681,'Лицевые счета'!$A$2:$K$4570,10,0)</f>
        <v>64.5</v>
      </c>
      <c r="I681" t="str">
        <f>VLOOKUP(A681,'Лицевые счета'!$A$2:$K$4570,6,0)</f>
        <v>ФЛ</v>
      </c>
      <c r="J681" t="str">
        <f>IF(AND(C681=0,I681="ФЛ"),G681*H681,"")</f>
        <v/>
      </c>
      <c r="K681" t="str">
        <f>IF(AND(C681&gt;0,E681="Нет показаний",I681="ФЛ"),G681*H681,"")</f>
        <v/>
      </c>
    </row>
    <row r="682" spans="1:11" x14ac:dyDescent="0.25">
      <c r="A682" s="7">
        <v>400153</v>
      </c>
      <c r="B682" s="7">
        <f>VLOOKUP(A682,'Лицевые счета'!$A$1:$K$4570,2,0)</f>
        <v>349561</v>
      </c>
      <c r="C682">
        <f>COUNTIF('ИПУ и ОКПУ'!$A$2:$A$3258,A682)</f>
        <v>1</v>
      </c>
      <c r="D682" t="str">
        <f>IF(C682&gt;0,VLOOKUP(A682,'ИПУ и ОКПУ'!$A$1:$O$3258,9,0),"")</f>
        <v>Одноставочный</v>
      </c>
      <c r="E682" t="str">
        <f>IF(C682&gt;0,IF(VLOOKUP(A682,'ИПУ и ОКПУ'!$A$1:$O$3258,14,0)="Нет показаний","Нет показаний",""),"")</f>
        <v/>
      </c>
      <c r="F682">
        <f>IF(AND(C682&gt;0),SUMIF('ИПУ и ОКПУ'!$A$2:$A$3258,A682,'ИПУ и ОКПУ'!$O$2:$O$3258),"")</f>
        <v>160</v>
      </c>
      <c r="G682">
        <f>VLOOKUP(A682,'Лицевые счета'!$A$2:$K$4570,9,0)</f>
        <v>3</v>
      </c>
      <c r="H682">
        <f>VLOOKUP(A682,'Лицевые счета'!$A$2:$K$4570,10,0)</f>
        <v>69.8</v>
      </c>
      <c r="I682" t="str">
        <f>VLOOKUP(A682,'Лицевые счета'!$A$2:$K$4570,6,0)</f>
        <v>ФЛ</v>
      </c>
      <c r="J682" t="str">
        <f>IF(AND(C682=0,I682="ФЛ"),G682*H682,"")</f>
        <v/>
      </c>
      <c r="K682" t="str">
        <f>IF(AND(C682&gt;0,E682="Нет показаний",I682="ФЛ"),G682*H682,"")</f>
        <v/>
      </c>
    </row>
    <row r="683" spans="1:11" x14ac:dyDescent="0.25">
      <c r="A683" s="7">
        <v>400211</v>
      </c>
      <c r="B683" s="7">
        <f>VLOOKUP(A683,'Лицевые счета'!$A$1:$K$4570,2,0)</f>
        <v>349561</v>
      </c>
      <c r="C683">
        <f>COUNTIF('ИПУ и ОКПУ'!$A$2:$A$3258,A683)</f>
        <v>0</v>
      </c>
      <c r="D683" t="str">
        <f>IF(C683&gt;0,VLOOKUP(A683,'ИПУ и ОКПУ'!$A$1:$O$3258,9,0),"")</f>
        <v/>
      </c>
      <c r="E683" t="str">
        <f>IF(C683&gt;0,IF(VLOOKUP(A683,'ИПУ и ОКПУ'!$A$1:$O$3258,14,0)="Нет показаний","Нет показаний",""),"")</f>
        <v/>
      </c>
      <c r="F683" t="str">
        <f>IF(AND(C683&gt;0),SUMIF('ИПУ и ОКПУ'!$A$2:$A$3258,A683,'ИПУ и ОКПУ'!$O$2:$O$3258),"")</f>
        <v/>
      </c>
      <c r="G683">
        <f>VLOOKUP(A683,'Лицевые счета'!$A$2:$K$4570,9,0)</f>
        <v>3</v>
      </c>
      <c r="H683">
        <f>VLOOKUP(A683,'Лицевые счета'!$A$2:$K$4570,10,0)</f>
        <v>44.2</v>
      </c>
      <c r="I683" t="str">
        <f>VLOOKUP(A683,'Лицевые счета'!$A$2:$K$4570,6,0)</f>
        <v>ФЛ</v>
      </c>
      <c r="J683">
        <f>IF(AND(C683=0,I683="ФЛ"),G683*H683,"")</f>
        <v>132.60000000000002</v>
      </c>
      <c r="K683" t="str">
        <f>IF(AND(C683&gt;0,E683="Нет показаний",I683="ФЛ"),G683*H683,"")</f>
        <v/>
      </c>
    </row>
    <row r="684" spans="1:11" x14ac:dyDescent="0.25">
      <c r="A684" s="7">
        <v>400261</v>
      </c>
      <c r="B684" s="7">
        <f>VLOOKUP(A684,'Лицевые счета'!$A$1:$K$4570,2,0)</f>
        <v>349561</v>
      </c>
      <c r="C684">
        <f>COUNTIF('ИПУ и ОКПУ'!$A$2:$A$3258,A684)</f>
        <v>2</v>
      </c>
      <c r="D684" t="str">
        <f>IF(C684&gt;0,VLOOKUP(A684,'ИПУ и ОКПУ'!$A$1:$O$3258,9,0),"")</f>
        <v>Одноставочный</v>
      </c>
      <c r="E684" t="str">
        <f>IF(C684&gt;0,IF(VLOOKUP(A684,'ИПУ и ОКПУ'!$A$1:$O$3258,14,0)="Нет показаний","Нет показаний",""),"")</f>
        <v/>
      </c>
      <c r="F684">
        <f>IF(AND(C684&gt;0),SUMIF('ИПУ и ОКПУ'!$A$2:$A$3258,A684,'ИПУ и ОКПУ'!$O$2:$O$3258),"")</f>
        <v>176.8</v>
      </c>
      <c r="G684">
        <f>VLOOKUP(A684,'Лицевые счета'!$A$2:$K$4570,9,0)</f>
        <v>3</v>
      </c>
      <c r="H684">
        <f>VLOOKUP(A684,'Лицевые счета'!$A$2:$K$4570,10,0)</f>
        <v>44.2</v>
      </c>
      <c r="I684" t="str">
        <f>VLOOKUP(A684,'Лицевые счета'!$A$2:$K$4570,6,0)</f>
        <v>ФЛ</v>
      </c>
      <c r="J684" t="str">
        <f>IF(AND(C684=0,I684="ФЛ"),G684*H684,"")</f>
        <v/>
      </c>
      <c r="K684" t="str">
        <f>IF(AND(C684&gt;0,E684="Нет показаний",I684="ФЛ"),G684*H684,"")</f>
        <v/>
      </c>
    </row>
    <row r="685" spans="1:11" x14ac:dyDescent="0.25">
      <c r="A685" s="7">
        <v>400339</v>
      </c>
      <c r="B685" s="7">
        <f>VLOOKUP(A685,'Лицевые счета'!$A$1:$K$4570,2,0)</f>
        <v>349561</v>
      </c>
      <c r="C685">
        <f>COUNTIF('ИПУ и ОКПУ'!$A$2:$A$3258,A685)</f>
        <v>1</v>
      </c>
      <c r="D685" t="str">
        <f>IF(C685&gt;0,VLOOKUP(A685,'ИПУ и ОКПУ'!$A$1:$O$3258,9,0),"")</f>
        <v>Одноставочный</v>
      </c>
      <c r="E685" t="str">
        <f>IF(C685&gt;0,IF(VLOOKUP(A685,'ИПУ и ОКПУ'!$A$1:$O$3258,14,0)="Нет показаний","Нет показаний",""),"")</f>
        <v>Нет показаний</v>
      </c>
      <c r="F685">
        <f>IF(AND(C685&gt;0),SUMIF('ИПУ и ОКПУ'!$A$2:$A$3258,A685,'ИПУ и ОКПУ'!$O$2:$O$3258),"")</f>
        <v>0</v>
      </c>
      <c r="G685">
        <f>VLOOKUP(A685,'Лицевые счета'!$A$2:$K$4570,9,0)</f>
        <v>3</v>
      </c>
      <c r="H685">
        <f>VLOOKUP(A685,'Лицевые счета'!$A$2:$K$4570,10,0)</f>
        <v>57</v>
      </c>
      <c r="I685" t="str">
        <f>VLOOKUP(A685,'Лицевые счета'!$A$2:$K$4570,6,0)</f>
        <v>ФЛ</v>
      </c>
      <c r="J685" t="str">
        <f>IF(AND(C685=0,I685="ФЛ"),G685*H685,"")</f>
        <v/>
      </c>
      <c r="K685">
        <f>IF(AND(C685&gt;0,E685="Нет показаний",I685="ФЛ"),G685*H685,"")</f>
        <v>171</v>
      </c>
    </row>
    <row r="686" spans="1:11" x14ac:dyDescent="0.25">
      <c r="A686" s="7">
        <v>400345</v>
      </c>
      <c r="B686" s="7">
        <f>VLOOKUP(A686,'Лицевые счета'!$A$1:$K$4570,2,0)</f>
        <v>349561</v>
      </c>
      <c r="C686">
        <f>COUNTIF('ИПУ и ОКПУ'!$A$2:$A$3258,A686)</f>
        <v>1</v>
      </c>
      <c r="D686" t="str">
        <f>IF(C686&gt;0,VLOOKUP(A686,'ИПУ и ОКПУ'!$A$1:$O$3258,9,0),"")</f>
        <v>Одноставочный</v>
      </c>
      <c r="E686" t="str">
        <f>IF(C686&gt;0,IF(VLOOKUP(A686,'ИПУ и ОКПУ'!$A$1:$O$3258,14,0)="Нет показаний","Нет показаний",""),"")</f>
        <v/>
      </c>
      <c r="F686">
        <f>IF(AND(C686&gt;0),SUMIF('ИПУ и ОКПУ'!$A$2:$A$3258,A686,'ИПУ и ОКПУ'!$O$2:$O$3258),"")</f>
        <v>200</v>
      </c>
      <c r="G686">
        <f>VLOOKUP(A686,'Лицевые счета'!$A$2:$K$4570,9,0)</f>
        <v>3</v>
      </c>
      <c r="H686">
        <f>VLOOKUP(A686,'Лицевые счета'!$A$2:$K$4570,10,0)</f>
        <v>57</v>
      </c>
      <c r="I686" t="str">
        <f>VLOOKUP(A686,'Лицевые счета'!$A$2:$K$4570,6,0)</f>
        <v>ФЛ</v>
      </c>
      <c r="J686" t="str">
        <f>IF(AND(C686=0,I686="ФЛ"),G686*H686,"")</f>
        <v/>
      </c>
      <c r="K686" t="str">
        <f>IF(AND(C686&gt;0,E686="Нет показаний",I686="ФЛ"),G686*H686,"")</f>
        <v/>
      </c>
    </row>
    <row r="687" spans="1:11" x14ac:dyDescent="0.25">
      <c r="A687" s="7">
        <v>400447</v>
      </c>
      <c r="B687" s="7">
        <f>VLOOKUP(A687,'Лицевые счета'!$A$1:$K$4570,2,0)</f>
        <v>349561</v>
      </c>
      <c r="C687">
        <f>COUNTIF('ИПУ и ОКПУ'!$A$2:$A$3258,A687)</f>
        <v>1</v>
      </c>
      <c r="D687" t="str">
        <f>IF(C687&gt;0,VLOOKUP(A687,'ИПУ и ОКПУ'!$A$1:$O$3258,9,0),"")</f>
        <v>Одноставочный</v>
      </c>
      <c r="E687" t="str">
        <f>IF(C687&gt;0,IF(VLOOKUP(A687,'ИПУ и ОКПУ'!$A$1:$O$3258,14,0)="Нет показаний","Нет показаний",""),"")</f>
        <v/>
      </c>
      <c r="F687">
        <f>IF(AND(C687&gt;0),SUMIF('ИПУ и ОКПУ'!$A$2:$A$3258,A687,'ИПУ и ОКПУ'!$O$2:$O$3258),"")</f>
        <v>104</v>
      </c>
      <c r="G687">
        <f>VLOOKUP(A687,'Лицевые счета'!$A$2:$K$4570,9,0)</f>
        <v>3</v>
      </c>
      <c r="H687">
        <f>VLOOKUP(A687,'Лицевые счета'!$A$2:$K$4570,10,0)</f>
        <v>64.5</v>
      </c>
      <c r="I687" t="str">
        <f>VLOOKUP(A687,'Лицевые счета'!$A$2:$K$4570,6,0)</f>
        <v>ФЛ</v>
      </c>
      <c r="J687" t="str">
        <f>IF(AND(C687=0,I687="ФЛ"),G687*H687,"")</f>
        <v/>
      </c>
      <c r="K687" t="str">
        <f>IF(AND(C687&gt;0,E687="Нет показаний",I687="ФЛ"),G687*H687,"")</f>
        <v/>
      </c>
    </row>
    <row r="688" spans="1:11" x14ac:dyDescent="0.25">
      <c r="A688" s="7">
        <v>400454</v>
      </c>
      <c r="B688" s="7">
        <f>VLOOKUP(A688,'Лицевые счета'!$A$1:$K$4570,2,0)</f>
        <v>349561</v>
      </c>
      <c r="C688">
        <f>COUNTIF('ИПУ и ОКПУ'!$A$2:$A$3258,A688)</f>
        <v>1</v>
      </c>
      <c r="D688" t="str">
        <f>IF(C688&gt;0,VLOOKUP(A688,'ИПУ и ОКПУ'!$A$1:$O$3258,9,0),"")</f>
        <v>Одноставочный</v>
      </c>
      <c r="E688" t="str">
        <f>IF(C688&gt;0,IF(VLOOKUP(A688,'ИПУ и ОКПУ'!$A$1:$O$3258,14,0)="Нет показаний","Нет показаний",""),"")</f>
        <v>Нет показаний</v>
      </c>
      <c r="F688">
        <f>IF(AND(C688&gt;0),SUMIF('ИПУ и ОКПУ'!$A$2:$A$3258,A688,'ИПУ и ОКПУ'!$O$2:$O$3258),"")</f>
        <v>0</v>
      </c>
      <c r="G688">
        <f>VLOOKUP(A688,'Лицевые счета'!$A$2:$K$4570,9,0)</f>
        <v>3</v>
      </c>
      <c r="H688">
        <f>VLOOKUP(A688,'Лицевые счета'!$A$2:$K$4570,10,0)</f>
        <v>44.2</v>
      </c>
      <c r="I688" t="str">
        <f>VLOOKUP(A688,'Лицевые счета'!$A$2:$K$4570,6,0)</f>
        <v>ФЛ</v>
      </c>
      <c r="J688" t="str">
        <f>IF(AND(C688=0,I688="ФЛ"),G688*H688,"")</f>
        <v/>
      </c>
      <c r="K688">
        <f>IF(AND(C688&gt;0,E688="Нет показаний",I688="ФЛ"),G688*H688,"")</f>
        <v>132.60000000000002</v>
      </c>
    </row>
    <row r="689" spans="1:11" x14ac:dyDescent="0.25">
      <c r="A689" s="7">
        <v>400487</v>
      </c>
      <c r="B689" s="7">
        <f>VLOOKUP(A689,'Лицевые счета'!$A$1:$K$4570,2,0)</f>
        <v>349561</v>
      </c>
      <c r="C689">
        <f>COUNTIF('ИПУ и ОКПУ'!$A$2:$A$3258,A689)</f>
        <v>2</v>
      </c>
      <c r="D689" t="str">
        <f>IF(C689&gt;0,VLOOKUP(A689,'ИПУ и ОКПУ'!$A$1:$O$3258,9,0),"")</f>
        <v>Одноставочный</v>
      </c>
      <c r="E689" t="str">
        <f>IF(C689&gt;0,IF(VLOOKUP(A689,'ИПУ и ОКПУ'!$A$1:$O$3258,14,0)="Нет показаний","Нет показаний",""),"")</f>
        <v>Нет показаний</v>
      </c>
      <c r="F689">
        <f>IF(AND(C689&gt;0),SUMIF('ИПУ и ОКПУ'!$A$2:$A$3258,A689,'ИПУ и ОКПУ'!$O$2:$O$3258),"")</f>
        <v>17</v>
      </c>
      <c r="G689">
        <f>VLOOKUP(A689,'Лицевые счета'!$A$2:$K$4570,9,0)</f>
        <v>3</v>
      </c>
      <c r="H689">
        <f>VLOOKUP(A689,'Лицевые счета'!$A$2:$K$4570,10,0)</f>
        <v>44.2</v>
      </c>
      <c r="I689" t="str">
        <f>VLOOKUP(A689,'Лицевые счета'!$A$2:$K$4570,6,0)</f>
        <v>ФЛ</v>
      </c>
      <c r="J689" t="str">
        <f>IF(AND(C689=0,I689="ФЛ"),G689*H689,"")</f>
        <v/>
      </c>
      <c r="K689">
        <f>IF(AND(C689&gt;0,E689="Нет показаний",I689="ФЛ"),G689*H689,"")</f>
        <v>132.60000000000002</v>
      </c>
    </row>
    <row r="690" spans="1:11" x14ac:dyDescent="0.25">
      <c r="A690" s="7">
        <v>400861</v>
      </c>
      <c r="B690" s="7">
        <f>VLOOKUP(A690,'Лицевые счета'!$A$1:$K$4570,2,0)</f>
        <v>349561</v>
      </c>
      <c r="C690">
        <f>COUNTIF('ИПУ и ОКПУ'!$A$2:$A$3258,A690)</f>
        <v>0</v>
      </c>
      <c r="D690" t="str">
        <f>IF(C690&gt;0,VLOOKUP(A690,'ИПУ и ОКПУ'!$A$1:$O$3258,9,0),"")</f>
        <v/>
      </c>
      <c r="E690" t="str">
        <f>IF(C690&gt;0,IF(VLOOKUP(A690,'ИПУ и ОКПУ'!$A$1:$O$3258,14,0)="Нет показаний","Нет показаний",""),"")</f>
        <v/>
      </c>
      <c r="F690" t="str">
        <f>IF(AND(C690&gt;0),SUMIF('ИПУ и ОКПУ'!$A$2:$A$3258,A690,'ИПУ и ОКПУ'!$O$2:$O$3258),"")</f>
        <v/>
      </c>
      <c r="G690">
        <f>VLOOKUP(A690,'Лицевые счета'!$A$2:$K$4570,9,0)</f>
        <v>3</v>
      </c>
      <c r="H690">
        <f>VLOOKUP(A690,'Лицевые счета'!$A$2:$K$4570,10,0)</f>
        <v>57</v>
      </c>
      <c r="I690" t="str">
        <f>VLOOKUP(A690,'Лицевые счета'!$A$2:$K$4570,6,0)</f>
        <v>ФЛ</v>
      </c>
      <c r="J690">
        <f>IF(AND(C690=0,I690="ФЛ"),G690*H690,"")</f>
        <v>171</v>
      </c>
      <c r="K690" t="str">
        <f>IF(AND(C690&gt;0,E690="Нет показаний",I690="ФЛ"),G690*H690,"")</f>
        <v/>
      </c>
    </row>
    <row r="691" spans="1:11" x14ac:dyDescent="0.25">
      <c r="A691" s="7">
        <v>405164</v>
      </c>
      <c r="B691" s="7">
        <f>VLOOKUP(A691,'Лицевые счета'!$A$1:$K$4570,2,0)</f>
        <v>349602</v>
      </c>
      <c r="C691">
        <f>COUNTIF('ИПУ и ОКПУ'!$A$2:$A$3258,A691)</f>
        <v>2</v>
      </c>
      <c r="D691" t="str">
        <f>IF(C691&gt;0,VLOOKUP(A691,'ИПУ и ОКПУ'!$A$1:$O$3258,9,0),"")</f>
        <v>Двухзонный</v>
      </c>
      <c r="E691" t="str">
        <f>IF(C691&gt;0,IF(VLOOKUP(A691,'ИПУ и ОКПУ'!$A$1:$O$3258,14,0)="Нет показаний","Нет показаний",""),"")</f>
        <v/>
      </c>
      <c r="F691">
        <f>IF(AND(C691&gt;0),SUMIF('ИПУ и ОКПУ'!$A$2:$A$3258,A691,'ИПУ и ОКПУ'!$O$2:$O$3258),"")</f>
        <v>191</v>
      </c>
      <c r="G691">
        <f>VLOOKUP(A691,'Лицевые счета'!$A$2:$K$4570,9,0)</f>
        <v>3</v>
      </c>
      <c r="H691">
        <f>VLOOKUP(A691,'Лицевые счета'!$A$2:$K$4570,10,0)</f>
        <v>57</v>
      </c>
      <c r="I691" t="str">
        <f>VLOOKUP(A691,'Лицевые счета'!$A$2:$K$4570,6,0)</f>
        <v>ФЛ</v>
      </c>
      <c r="J691" t="str">
        <f>IF(AND(C691=0,I691="ФЛ"),G691*H691,"")</f>
        <v/>
      </c>
      <c r="K691" t="str">
        <f>IF(AND(C691&gt;0,E691="Нет показаний",I691="ФЛ"),G691*H691,"")</f>
        <v/>
      </c>
    </row>
    <row r="692" spans="1:11" x14ac:dyDescent="0.25">
      <c r="A692" s="7">
        <v>405171</v>
      </c>
      <c r="B692" s="7">
        <f>VLOOKUP(A692,'Лицевые счета'!$A$1:$K$4570,2,0)</f>
        <v>349602</v>
      </c>
      <c r="C692">
        <f>COUNTIF('ИПУ и ОКПУ'!$A$2:$A$3258,A692)</f>
        <v>0</v>
      </c>
      <c r="D692" t="str">
        <f>IF(C692&gt;0,VLOOKUP(A692,'ИПУ и ОКПУ'!$A$1:$O$3258,9,0),"")</f>
        <v/>
      </c>
      <c r="E692" t="str">
        <f>IF(C692&gt;0,IF(VLOOKUP(A692,'ИПУ и ОКПУ'!$A$1:$O$3258,14,0)="Нет показаний","Нет показаний",""),"")</f>
        <v/>
      </c>
      <c r="F692" t="str">
        <f>IF(AND(C692&gt;0),SUMIF('ИПУ и ОКПУ'!$A$2:$A$3258,A692,'ИПУ и ОКПУ'!$O$2:$O$3258),"")</f>
        <v/>
      </c>
      <c r="G692">
        <f>VLOOKUP(A692,'Лицевые счета'!$A$2:$K$4570,9,0)</f>
        <v>3</v>
      </c>
      <c r="H692">
        <f>VLOOKUP(A692,'Лицевые счета'!$A$2:$K$4570,10,0)</f>
        <v>44.2</v>
      </c>
      <c r="I692" t="str">
        <f>VLOOKUP(A692,'Лицевые счета'!$A$2:$K$4570,6,0)</f>
        <v>ФЛ</v>
      </c>
      <c r="J692">
        <f>IF(AND(C692=0,I692="ФЛ"),G692*H692,"")</f>
        <v>132.60000000000002</v>
      </c>
      <c r="K692" t="str">
        <f>IF(AND(C692&gt;0,E692="Нет показаний",I692="ФЛ"),G692*H692,"")</f>
        <v/>
      </c>
    </row>
    <row r="693" spans="1:11" x14ac:dyDescent="0.25">
      <c r="A693" s="7">
        <v>406510</v>
      </c>
      <c r="B693" s="7">
        <f>VLOOKUP(A693,'Лицевые счета'!$A$1:$K$4570,2,0)</f>
        <v>349683</v>
      </c>
      <c r="C693">
        <f>COUNTIF('ИПУ и ОКПУ'!$A$2:$A$3258,A693)</f>
        <v>1</v>
      </c>
      <c r="D693" t="str">
        <f>IF(C693&gt;0,VLOOKUP(A693,'ИПУ и ОКПУ'!$A$1:$O$3258,9,0),"")</f>
        <v>Одноставочный</v>
      </c>
      <c r="E693" t="str">
        <f>IF(C693&gt;0,IF(VLOOKUP(A693,'ИПУ и ОКПУ'!$A$1:$O$3258,14,0)="Нет показаний","Нет показаний",""),"")</f>
        <v/>
      </c>
      <c r="F693">
        <f>IF(AND(C693&gt;0),SUMIF('ИПУ и ОКПУ'!$A$2:$A$3258,A693,'ИПУ и ОКПУ'!$O$2:$O$3258),"")</f>
        <v>26.5</v>
      </c>
      <c r="G693">
        <f>VLOOKUP(A693,'Лицевые счета'!$A$2:$K$4570,9,0)</f>
        <v>3</v>
      </c>
      <c r="H693">
        <f>VLOOKUP(A693,'Лицевые счета'!$A$2:$K$4570,10,0)</f>
        <v>57</v>
      </c>
      <c r="I693" t="str">
        <f>VLOOKUP(A693,'Лицевые счета'!$A$2:$K$4570,6,0)</f>
        <v>ФЛ</v>
      </c>
      <c r="J693" t="str">
        <f>IF(AND(C693=0,I693="ФЛ"),G693*H693,"")</f>
        <v/>
      </c>
      <c r="K693" t="str">
        <f>IF(AND(C693&gt;0,E693="Нет показаний",I693="ФЛ"),G693*H693,"")</f>
        <v/>
      </c>
    </row>
    <row r="694" spans="1:11" x14ac:dyDescent="0.25">
      <c r="A694" s="7">
        <v>406523</v>
      </c>
      <c r="B694" s="7">
        <f>VLOOKUP(A694,'Лицевые счета'!$A$1:$K$4570,2,0)</f>
        <v>349683</v>
      </c>
      <c r="C694">
        <f>COUNTIF('ИПУ и ОКПУ'!$A$2:$A$3258,A694)</f>
        <v>1</v>
      </c>
      <c r="D694" t="str">
        <f>IF(C694&gt;0,VLOOKUP(A694,'ИПУ и ОКПУ'!$A$1:$O$3258,9,0),"")</f>
        <v>Одноставочный</v>
      </c>
      <c r="E694" t="str">
        <f>IF(C694&gt;0,IF(VLOOKUP(A694,'ИПУ и ОКПУ'!$A$1:$O$3258,14,0)="Нет показаний","Нет показаний",""),"")</f>
        <v>Нет показаний</v>
      </c>
      <c r="F694">
        <f>IF(AND(C694&gt;0),SUMIF('ИПУ и ОКПУ'!$A$2:$A$3258,A694,'ИПУ и ОКПУ'!$O$2:$O$3258),"")</f>
        <v>0</v>
      </c>
      <c r="G694">
        <f>VLOOKUP(A694,'Лицевые счета'!$A$2:$K$4570,9,0)</f>
        <v>3</v>
      </c>
      <c r="H694">
        <f>VLOOKUP(A694,'Лицевые счета'!$A$2:$K$4570,10,0)</f>
        <v>57</v>
      </c>
      <c r="I694" t="str">
        <f>VLOOKUP(A694,'Лицевые счета'!$A$2:$K$4570,6,0)</f>
        <v>ФЛ</v>
      </c>
      <c r="J694" t="str">
        <f>IF(AND(C694=0,I694="ФЛ"),G694*H694,"")</f>
        <v/>
      </c>
      <c r="K694">
        <f>IF(AND(C694&gt;0,E694="Нет показаний",I694="ФЛ"),G694*H694,"")</f>
        <v>171</v>
      </c>
    </row>
    <row r="695" spans="1:11" x14ac:dyDescent="0.25">
      <c r="A695" s="7">
        <v>425429</v>
      </c>
      <c r="B695" s="7">
        <f>VLOOKUP(A695,'Лицевые счета'!$A$1:$K$4570,2,0)</f>
        <v>425328</v>
      </c>
      <c r="C695">
        <f>COUNTIF('ИПУ и ОКПУ'!$A$2:$A$3258,A695)</f>
        <v>0</v>
      </c>
      <c r="D695" t="str">
        <f>IF(C695&gt;0,VLOOKUP(A695,'ИПУ и ОКПУ'!$A$1:$O$3258,9,0),"")</f>
        <v/>
      </c>
      <c r="E695" t="str">
        <f>IF(C695&gt;0,IF(VLOOKUP(A695,'ИПУ и ОКПУ'!$A$1:$O$3258,14,0)="Нет показаний","Нет показаний",""),"")</f>
        <v/>
      </c>
      <c r="F695" t="str">
        <f>IF(AND(C695&gt;0),SUMIF('ИПУ и ОКПУ'!$A$2:$A$3258,A695,'ИПУ и ОКПУ'!$O$2:$O$3258),"")</f>
        <v/>
      </c>
      <c r="G695">
        <f>VLOOKUP(A695,'Лицевые счета'!$A$2:$K$4570,9,0)</f>
        <v>3</v>
      </c>
      <c r="H695">
        <f>VLOOKUP(A695,'Лицевые счета'!$A$2:$K$4570,10,0)</f>
        <v>68.2</v>
      </c>
      <c r="I695" t="str">
        <f>VLOOKUP(A695,'Лицевые счета'!$A$2:$K$4570,6,0)</f>
        <v>ФЛ</v>
      </c>
      <c r="J695">
        <f>IF(AND(C695=0,I695="ФЛ"),G695*H695,"")</f>
        <v>204.60000000000002</v>
      </c>
      <c r="K695" t="str">
        <f>IF(AND(C695&gt;0,E695="Нет показаний",I695="ФЛ"),G695*H695,"")</f>
        <v/>
      </c>
    </row>
    <row r="696" spans="1:11" x14ac:dyDescent="0.25">
      <c r="A696" s="7">
        <v>425441</v>
      </c>
      <c r="B696" s="7">
        <f>VLOOKUP(A696,'Лицевые счета'!$A$1:$K$4570,2,0)</f>
        <v>425328</v>
      </c>
      <c r="C696">
        <f>COUNTIF('ИПУ и ОКПУ'!$A$2:$A$3258,A696)</f>
        <v>0</v>
      </c>
      <c r="D696" t="str">
        <f>IF(C696&gt;0,VLOOKUP(A696,'ИПУ и ОКПУ'!$A$1:$O$3258,9,0),"")</f>
        <v/>
      </c>
      <c r="E696" t="str">
        <f>IF(C696&gt;0,IF(VLOOKUP(A696,'ИПУ и ОКПУ'!$A$1:$O$3258,14,0)="Нет показаний","Нет показаний",""),"")</f>
        <v/>
      </c>
      <c r="F696" t="str">
        <f>IF(AND(C696&gt;0),SUMIF('ИПУ и ОКПУ'!$A$2:$A$3258,A696,'ИПУ и ОКПУ'!$O$2:$O$3258),"")</f>
        <v/>
      </c>
      <c r="G696">
        <f>VLOOKUP(A696,'Лицевые счета'!$A$2:$K$4570,9,0)</f>
        <v>3</v>
      </c>
      <c r="H696">
        <f>VLOOKUP(A696,'Лицевые счета'!$A$2:$K$4570,10,0)</f>
        <v>68.2</v>
      </c>
      <c r="I696" t="str">
        <f>VLOOKUP(A696,'Лицевые счета'!$A$2:$K$4570,6,0)</f>
        <v>ФЛ</v>
      </c>
      <c r="J696">
        <f>IF(AND(C696=0,I696="ФЛ"),G696*H696,"")</f>
        <v>204.60000000000002</v>
      </c>
      <c r="K696" t="str">
        <f>IF(AND(C696&gt;0,E696="Нет показаний",I696="ФЛ"),G696*H696,"")</f>
        <v/>
      </c>
    </row>
    <row r="697" spans="1:11" x14ac:dyDescent="0.25">
      <c r="A697" s="7">
        <v>425459</v>
      </c>
      <c r="B697" s="7">
        <f>VLOOKUP(A697,'Лицевые счета'!$A$1:$K$4570,2,0)</f>
        <v>425328</v>
      </c>
      <c r="C697">
        <f>COUNTIF('ИПУ и ОКПУ'!$A$2:$A$3258,A697)</f>
        <v>0</v>
      </c>
      <c r="D697" t="str">
        <f>IF(C697&gt;0,VLOOKUP(A697,'ИПУ и ОКПУ'!$A$1:$O$3258,9,0),"")</f>
        <v/>
      </c>
      <c r="E697" t="str">
        <f>IF(C697&gt;0,IF(VLOOKUP(A697,'ИПУ и ОКПУ'!$A$1:$O$3258,14,0)="Нет показаний","Нет показаний",""),"")</f>
        <v/>
      </c>
      <c r="F697" t="str">
        <f>IF(AND(C697&gt;0),SUMIF('ИПУ и ОКПУ'!$A$2:$A$3258,A697,'ИПУ и ОКПУ'!$O$2:$O$3258),"")</f>
        <v/>
      </c>
      <c r="G697">
        <f>VLOOKUP(A697,'Лицевые счета'!$A$2:$K$4570,9,0)</f>
        <v>3</v>
      </c>
      <c r="H697">
        <f>VLOOKUP(A697,'Лицевые счета'!$A$2:$K$4570,10,0)</f>
        <v>80.400000000000006</v>
      </c>
      <c r="I697" t="str">
        <f>VLOOKUP(A697,'Лицевые счета'!$A$2:$K$4570,6,0)</f>
        <v>ФЛ</v>
      </c>
      <c r="J697">
        <f>IF(AND(C697=0,I697="ФЛ"),G697*H697,"")</f>
        <v>241.20000000000002</v>
      </c>
      <c r="K697" t="str">
        <f>IF(AND(C697&gt;0,E697="Нет показаний",I697="ФЛ"),G697*H697,"")</f>
        <v/>
      </c>
    </row>
    <row r="698" spans="1:11" x14ac:dyDescent="0.25">
      <c r="A698" s="7">
        <v>425465</v>
      </c>
      <c r="B698" s="7">
        <f>VLOOKUP(A698,'Лицевые счета'!$A$1:$K$4570,2,0)</f>
        <v>425328</v>
      </c>
      <c r="C698">
        <f>COUNTIF('ИПУ и ОКПУ'!$A$2:$A$3258,A698)</f>
        <v>0</v>
      </c>
      <c r="D698" t="str">
        <f>IF(C698&gt;0,VLOOKUP(A698,'ИПУ и ОКПУ'!$A$1:$O$3258,9,0),"")</f>
        <v/>
      </c>
      <c r="E698" t="str">
        <f>IF(C698&gt;0,IF(VLOOKUP(A698,'ИПУ и ОКПУ'!$A$1:$O$3258,14,0)="Нет показаний","Нет показаний",""),"")</f>
        <v/>
      </c>
      <c r="F698" t="str">
        <f>IF(AND(C698&gt;0),SUMIF('ИПУ и ОКПУ'!$A$2:$A$3258,A698,'ИПУ и ОКПУ'!$O$2:$O$3258),"")</f>
        <v/>
      </c>
      <c r="G698">
        <f>VLOOKUP(A698,'Лицевые счета'!$A$2:$K$4570,9,0)</f>
        <v>3</v>
      </c>
      <c r="H698">
        <f>VLOOKUP(A698,'Лицевые счета'!$A$2:$K$4570,10,0)</f>
        <v>87.9</v>
      </c>
      <c r="I698" t="str">
        <f>VLOOKUP(A698,'Лицевые счета'!$A$2:$K$4570,6,0)</f>
        <v>ФЛ</v>
      </c>
      <c r="J698">
        <f>IF(AND(C698=0,I698="ФЛ"),G698*H698,"")</f>
        <v>263.70000000000005</v>
      </c>
      <c r="K698" t="str">
        <f>IF(AND(C698&gt;0,E698="Нет показаний",I698="ФЛ"),G698*H698,"")</f>
        <v/>
      </c>
    </row>
    <row r="699" spans="1:11" x14ac:dyDescent="0.25">
      <c r="A699" s="7">
        <v>425537</v>
      </c>
      <c r="B699" s="7">
        <f>VLOOKUP(A699,'Лицевые счета'!$A$1:$K$4570,2,0)</f>
        <v>425334</v>
      </c>
      <c r="C699">
        <f>COUNTIF('ИПУ и ОКПУ'!$A$2:$A$3258,A699)</f>
        <v>1</v>
      </c>
      <c r="D699" t="str">
        <f>IF(C699&gt;0,VLOOKUP(A699,'ИПУ и ОКПУ'!$A$1:$O$3258,9,0),"")</f>
        <v>Одноставочный</v>
      </c>
      <c r="E699" t="str">
        <f>IF(C699&gt;0,IF(VLOOKUP(A699,'ИПУ и ОКПУ'!$A$1:$O$3258,14,0)="Нет показаний","Нет показаний",""),"")</f>
        <v/>
      </c>
      <c r="F699">
        <f>IF(AND(C699&gt;0),SUMIF('ИПУ и ОКПУ'!$A$2:$A$3258,A699,'ИПУ и ОКПУ'!$O$2:$O$3258),"")</f>
        <v>216</v>
      </c>
      <c r="G699">
        <f>VLOOKUP(A699,'Лицевые счета'!$A$2:$K$4570,9,0)</f>
        <v>3</v>
      </c>
      <c r="H699">
        <f>VLOOKUP(A699,'Лицевые счета'!$A$2:$K$4570,10,0)</f>
        <v>64.5</v>
      </c>
      <c r="I699" t="str">
        <f>VLOOKUP(A699,'Лицевые счета'!$A$2:$K$4570,6,0)</f>
        <v>ФЛ</v>
      </c>
      <c r="J699" t="str">
        <f>IF(AND(C699=0,I699="ФЛ"),G699*H699,"")</f>
        <v/>
      </c>
      <c r="K699" t="str">
        <f>IF(AND(C699&gt;0,E699="Нет показаний",I699="ФЛ"),G699*H699,"")</f>
        <v/>
      </c>
    </row>
    <row r="700" spans="1:11" x14ac:dyDescent="0.25">
      <c r="A700" s="7">
        <v>425543</v>
      </c>
      <c r="B700" s="7">
        <f>VLOOKUP(A700,'Лицевые счета'!$A$1:$K$4570,2,0)</f>
        <v>425334</v>
      </c>
      <c r="C700">
        <f>COUNTIF('ИПУ и ОКПУ'!$A$2:$A$3258,A700)</f>
        <v>1</v>
      </c>
      <c r="D700" t="str">
        <f>IF(C700&gt;0,VLOOKUP(A700,'ИПУ и ОКПУ'!$A$1:$O$3258,9,0),"")</f>
        <v>Одноставочный</v>
      </c>
      <c r="E700" t="str">
        <f>IF(C700&gt;0,IF(VLOOKUP(A700,'ИПУ и ОКПУ'!$A$1:$O$3258,14,0)="Нет показаний","Нет показаний",""),"")</f>
        <v/>
      </c>
      <c r="F700">
        <f>IF(AND(C700&gt;0),SUMIF('ИПУ и ОКПУ'!$A$2:$A$3258,A700,'ИПУ и ОКПУ'!$O$2:$O$3258),"")</f>
        <v>157</v>
      </c>
      <c r="G700">
        <f>VLOOKUP(A700,'Лицевые счета'!$A$2:$K$4570,9,0)</f>
        <v>3</v>
      </c>
      <c r="H700">
        <f>VLOOKUP(A700,'Лицевые счета'!$A$2:$K$4570,10,0)</f>
        <v>64.5</v>
      </c>
      <c r="I700" t="str">
        <f>VLOOKUP(A700,'Лицевые счета'!$A$2:$K$4570,6,0)</f>
        <v>ФЛ</v>
      </c>
      <c r="J700" t="str">
        <f>IF(AND(C700=0,I700="ФЛ"),G700*H700,"")</f>
        <v/>
      </c>
      <c r="K700" t="str">
        <f>IF(AND(C700&gt;0,E700="Нет показаний",I700="ФЛ"),G700*H700,"")</f>
        <v/>
      </c>
    </row>
    <row r="701" spans="1:11" x14ac:dyDescent="0.25">
      <c r="A701" s="7">
        <v>425550</v>
      </c>
      <c r="B701" s="7">
        <f>VLOOKUP(A701,'Лицевые счета'!$A$1:$K$4570,2,0)</f>
        <v>425334</v>
      </c>
      <c r="C701">
        <f>COUNTIF('ИПУ и ОКПУ'!$A$2:$A$3258,A701)</f>
        <v>1</v>
      </c>
      <c r="D701" t="str">
        <f>IF(C701&gt;0,VLOOKUP(A701,'ИПУ и ОКПУ'!$A$1:$O$3258,9,0),"")</f>
        <v>Одноставочный</v>
      </c>
      <c r="E701" t="str">
        <f>IF(C701&gt;0,IF(VLOOKUP(A701,'ИПУ и ОКПУ'!$A$1:$O$3258,14,0)="Нет показаний","Нет показаний",""),"")</f>
        <v>Нет показаний</v>
      </c>
      <c r="F701">
        <f>IF(AND(C701&gt;0),SUMIF('ИПУ и ОКПУ'!$A$2:$A$3258,A701,'ИПУ и ОКПУ'!$O$2:$O$3258),"")</f>
        <v>0</v>
      </c>
      <c r="G701">
        <f>VLOOKUP(A701,'Лицевые счета'!$A$2:$K$4570,9,0)</f>
        <v>3</v>
      </c>
      <c r="H701">
        <f>VLOOKUP(A701,'Лицевые счета'!$A$2:$K$4570,10,0)</f>
        <v>44.2</v>
      </c>
      <c r="I701" t="str">
        <f>VLOOKUP(A701,'Лицевые счета'!$A$2:$K$4570,6,0)</f>
        <v>ФЛ</v>
      </c>
      <c r="J701" t="str">
        <f>IF(AND(C701=0,I701="ФЛ"),G701*H701,"")</f>
        <v/>
      </c>
      <c r="K701">
        <f>IF(AND(C701&gt;0,E701="Нет показаний",I701="ФЛ"),G701*H701,"")</f>
        <v>132.60000000000002</v>
      </c>
    </row>
    <row r="702" spans="1:11" x14ac:dyDescent="0.25">
      <c r="A702" s="7">
        <v>425560</v>
      </c>
      <c r="B702" s="7">
        <f>VLOOKUP(A702,'Лицевые счета'!$A$1:$K$4570,2,0)</f>
        <v>425334</v>
      </c>
      <c r="C702">
        <f>COUNTIF('ИПУ и ОКПУ'!$A$2:$A$3258,A702)</f>
        <v>1</v>
      </c>
      <c r="D702" t="str">
        <f>IF(C702&gt;0,VLOOKUP(A702,'ИПУ и ОКПУ'!$A$1:$O$3258,9,0),"")</f>
        <v>Одноставочный</v>
      </c>
      <c r="E702" t="str">
        <f>IF(C702&gt;0,IF(VLOOKUP(A702,'ИПУ и ОКПУ'!$A$1:$O$3258,14,0)="Нет показаний","Нет показаний",""),"")</f>
        <v/>
      </c>
      <c r="F702">
        <f>IF(AND(C702&gt;0),SUMIF('ИПУ и ОКПУ'!$A$2:$A$3258,A702,'ИПУ и ОКПУ'!$O$2:$O$3258),"")</f>
        <v>172</v>
      </c>
      <c r="G702">
        <f>VLOOKUP(A702,'Лицевые счета'!$A$2:$K$4570,9,0)</f>
        <v>3</v>
      </c>
      <c r="H702">
        <f>VLOOKUP(A702,'Лицевые счета'!$A$2:$K$4570,10,0)</f>
        <v>57</v>
      </c>
      <c r="I702" t="str">
        <f>VLOOKUP(A702,'Лицевые счета'!$A$2:$K$4570,6,0)</f>
        <v>ФЛ</v>
      </c>
      <c r="J702" t="str">
        <f>IF(AND(C702=0,I702="ФЛ"),G702*H702,"")</f>
        <v/>
      </c>
      <c r="K702" t="str">
        <f>IF(AND(C702&gt;0,E702="Нет показаний",I702="ФЛ"),G702*H702,"")</f>
        <v/>
      </c>
    </row>
    <row r="703" spans="1:11" x14ac:dyDescent="0.25">
      <c r="A703" s="7">
        <v>425645</v>
      </c>
      <c r="B703" s="7">
        <f>VLOOKUP(A703,'Лицевые счета'!$A$1:$K$4570,2,0)</f>
        <v>425338</v>
      </c>
      <c r="C703">
        <f>COUNTIF('ИПУ и ОКПУ'!$A$2:$A$3258,A703)</f>
        <v>1</v>
      </c>
      <c r="D703" t="str">
        <f>IF(C703&gt;0,VLOOKUP(A703,'ИПУ и ОКПУ'!$A$1:$O$3258,9,0),"")</f>
        <v>Одноставочный</v>
      </c>
      <c r="E703" t="str">
        <f>IF(C703&gt;0,IF(VLOOKUP(A703,'ИПУ и ОКПУ'!$A$1:$O$3258,14,0)="Нет показаний","Нет показаний",""),"")</f>
        <v/>
      </c>
      <c r="F703">
        <f>IF(AND(C703&gt;0),SUMIF('ИПУ и ОКПУ'!$A$2:$A$3258,A703,'ИПУ и ОКПУ'!$O$2:$O$3258),"")</f>
        <v>75</v>
      </c>
      <c r="G703">
        <f>VLOOKUP(A703,'Лицевые счета'!$A$2:$K$4570,9,0)</f>
        <v>3</v>
      </c>
      <c r="H703">
        <f>VLOOKUP(A703,'Лицевые счета'!$A$2:$K$4570,10,0)</f>
        <v>57</v>
      </c>
      <c r="I703" t="str">
        <f>VLOOKUP(A703,'Лицевые счета'!$A$2:$K$4570,6,0)</f>
        <v>ФЛ</v>
      </c>
      <c r="J703" t="str">
        <f>IF(AND(C703=0,I703="ФЛ"),G703*H703,"")</f>
        <v/>
      </c>
      <c r="K703" t="str">
        <f>IF(AND(C703&gt;0,E703="Нет показаний",I703="ФЛ"),G703*H703,"")</f>
        <v/>
      </c>
    </row>
    <row r="704" spans="1:11" x14ac:dyDescent="0.25">
      <c r="A704" s="7">
        <v>426356</v>
      </c>
      <c r="B704" s="7">
        <f>VLOOKUP(A704,'Лицевые счета'!$A$1:$K$4570,2,0)</f>
        <v>425358</v>
      </c>
      <c r="C704">
        <f>COUNTIF('ИПУ и ОКПУ'!$A$2:$A$3258,A704)</f>
        <v>1</v>
      </c>
      <c r="D704" t="str">
        <f>IF(C704&gt;0,VLOOKUP(A704,'ИПУ и ОКПУ'!$A$1:$O$3258,9,0),"")</f>
        <v>Одноставочный</v>
      </c>
      <c r="E704" t="str">
        <f>IF(C704&gt;0,IF(VLOOKUP(A704,'ИПУ и ОКПУ'!$A$1:$O$3258,14,0)="Нет показаний","Нет показаний",""),"")</f>
        <v>Нет показаний</v>
      </c>
      <c r="F704">
        <f>IF(AND(C704&gt;0),SUMIF('ИПУ и ОКПУ'!$A$2:$A$3258,A704,'ИПУ и ОКПУ'!$O$2:$O$3258),"")</f>
        <v>0</v>
      </c>
      <c r="G704">
        <f>VLOOKUP(A704,'Лицевые счета'!$A$2:$K$4570,9,0)</f>
        <v>3</v>
      </c>
      <c r="H704">
        <f>VLOOKUP(A704,'Лицевые счета'!$A$2:$K$4570,10,0)</f>
        <v>57</v>
      </c>
      <c r="I704" t="str">
        <f>VLOOKUP(A704,'Лицевые счета'!$A$2:$K$4570,6,0)</f>
        <v>ФЛ</v>
      </c>
      <c r="J704" t="str">
        <f>IF(AND(C704=0,I704="ФЛ"),G704*H704,"")</f>
        <v/>
      </c>
      <c r="K704">
        <f>IF(AND(C704&gt;0,E704="Нет показаний",I704="ФЛ"),G704*H704,"")</f>
        <v>171</v>
      </c>
    </row>
    <row r="705" spans="1:11" x14ac:dyDescent="0.25">
      <c r="A705" s="7">
        <v>426358</v>
      </c>
      <c r="B705" s="7">
        <f>VLOOKUP(A705,'Лицевые счета'!$A$1:$K$4570,2,0)</f>
        <v>425358</v>
      </c>
      <c r="C705">
        <f>COUNTIF('ИПУ и ОКПУ'!$A$2:$A$3258,A705)</f>
        <v>1</v>
      </c>
      <c r="D705" t="str">
        <f>IF(C705&gt;0,VLOOKUP(A705,'ИПУ и ОКПУ'!$A$1:$O$3258,9,0),"")</f>
        <v>Одноставочный</v>
      </c>
      <c r="E705" t="str">
        <f>IF(C705&gt;0,IF(VLOOKUP(A705,'ИПУ и ОКПУ'!$A$1:$O$3258,14,0)="Нет показаний","Нет показаний",""),"")</f>
        <v/>
      </c>
      <c r="F705">
        <f>IF(AND(C705&gt;0),SUMIF('ИПУ и ОКПУ'!$A$2:$A$3258,A705,'ИПУ и ОКПУ'!$O$2:$O$3258),"")</f>
        <v>135</v>
      </c>
      <c r="G705">
        <f>VLOOKUP(A705,'Лицевые счета'!$A$2:$K$4570,9,0)</f>
        <v>3</v>
      </c>
      <c r="H705">
        <f>VLOOKUP(A705,'Лицевые счета'!$A$2:$K$4570,10,0)</f>
        <v>64.5</v>
      </c>
      <c r="I705" t="str">
        <f>VLOOKUP(A705,'Лицевые счета'!$A$2:$K$4570,6,0)</f>
        <v>ФЛ</v>
      </c>
      <c r="J705" t="str">
        <f>IF(AND(C705=0,I705="ФЛ"),G705*H705,"")</f>
        <v/>
      </c>
      <c r="K705" t="str">
        <f>IF(AND(C705&gt;0,E705="Нет показаний",I705="ФЛ"),G705*H705,"")</f>
        <v/>
      </c>
    </row>
    <row r="706" spans="1:11" x14ac:dyDescent="0.25">
      <c r="A706" s="7">
        <v>426360</v>
      </c>
      <c r="B706" s="7">
        <f>VLOOKUP(A706,'Лицевые счета'!$A$1:$K$4570,2,0)</f>
        <v>425358</v>
      </c>
      <c r="C706">
        <f>COUNTIF('ИПУ и ОКПУ'!$A$2:$A$3258,A706)</f>
        <v>1</v>
      </c>
      <c r="D706" t="str">
        <f>IF(C706&gt;0,VLOOKUP(A706,'ИПУ и ОКПУ'!$A$1:$O$3258,9,0),"")</f>
        <v>Одноставочный</v>
      </c>
      <c r="E706" t="str">
        <f>IF(C706&gt;0,IF(VLOOKUP(A706,'ИПУ и ОКПУ'!$A$1:$O$3258,14,0)="Нет показаний","Нет показаний",""),"")</f>
        <v/>
      </c>
      <c r="F706">
        <f>IF(AND(C706&gt;0),SUMIF('ИПУ и ОКПУ'!$A$2:$A$3258,A706,'ИПУ и ОКПУ'!$O$2:$O$3258),"")</f>
        <v>420</v>
      </c>
      <c r="G706">
        <f>VLOOKUP(A706,'Лицевые счета'!$A$2:$K$4570,9,0)</f>
        <v>3</v>
      </c>
      <c r="H706">
        <f>VLOOKUP(A706,'Лицевые счета'!$A$2:$K$4570,10,0)</f>
        <v>64.5</v>
      </c>
      <c r="I706" t="str">
        <f>VLOOKUP(A706,'Лицевые счета'!$A$2:$K$4570,6,0)</f>
        <v>ФЛ</v>
      </c>
      <c r="J706" t="str">
        <f>IF(AND(C706=0,I706="ФЛ"),G706*H706,"")</f>
        <v/>
      </c>
      <c r="K706" t="str">
        <f>IF(AND(C706&gt;0,E706="Нет показаний",I706="ФЛ"),G706*H706,"")</f>
        <v/>
      </c>
    </row>
    <row r="707" spans="1:11" x14ac:dyDescent="0.25">
      <c r="A707" s="7">
        <v>426364</v>
      </c>
      <c r="B707" s="7">
        <f>VLOOKUP(A707,'Лицевые счета'!$A$1:$K$4570,2,0)</f>
        <v>425358</v>
      </c>
      <c r="C707">
        <f>COUNTIF('ИПУ и ОКПУ'!$A$2:$A$3258,A707)</f>
        <v>1</v>
      </c>
      <c r="D707" t="str">
        <f>IF(C707&gt;0,VLOOKUP(A707,'ИПУ и ОКПУ'!$A$1:$O$3258,9,0),"")</f>
        <v>Одноставочный</v>
      </c>
      <c r="E707" t="str">
        <f>IF(C707&gt;0,IF(VLOOKUP(A707,'ИПУ и ОКПУ'!$A$1:$O$3258,14,0)="Нет показаний","Нет показаний",""),"")</f>
        <v/>
      </c>
      <c r="F707">
        <f>IF(AND(C707&gt;0),SUMIF('ИПУ и ОКПУ'!$A$2:$A$3258,A707,'ИПУ и ОКПУ'!$O$2:$O$3258),"")</f>
        <v>200</v>
      </c>
      <c r="G707">
        <f>VLOOKUP(A707,'Лицевые счета'!$A$2:$K$4570,9,0)</f>
        <v>3</v>
      </c>
      <c r="H707">
        <f>VLOOKUP(A707,'Лицевые счета'!$A$2:$K$4570,10,0)</f>
        <v>64.5</v>
      </c>
      <c r="I707" t="str">
        <f>VLOOKUP(A707,'Лицевые счета'!$A$2:$K$4570,6,0)</f>
        <v>ФЛ</v>
      </c>
      <c r="J707" t="str">
        <f>IF(AND(C707=0,I707="ФЛ"),G707*H707,"")</f>
        <v/>
      </c>
      <c r="K707" t="str">
        <f>IF(AND(C707&gt;0,E707="Нет показаний",I707="ФЛ"),G707*H707,"")</f>
        <v/>
      </c>
    </row>
    <row r="708" spans="1:11" x14ac:dyDescent="0.25">
      <c r="A708" s="7">
        <v>426366</v>
      </c>
      <c r="B708" s="7">
        <f>VLOOKUP(A708,'Лицевые счета'!$A$1:$K$4570,2,0)</f>
        <v>425358</v>
      </c>
      <c r="C708">
        <f>COUNTIF('ИПУ и ОКПУ'!$A$2:$A$3258,A708)</f>
        <v>1</v>
      </c>
      <c r="D708" t="str">
        <f>IF(C708&gt;0,VLOOKUP(A708,'ИПУ и ОКПУ'!$A$1:$O$3258,9,0),"")</f>
        <v>Одноставочный</v>
      </c>
      <c r="E708" t="str">
        <f>IF(C708&gt;0,IF(VLOOKUP(A708,'ИПУ и ОКПУ'!$A$1:$O$3258,14,0)="Нет показаний","Нет показаний",""),"")</f>
        <v/>
      </c>
      <c r="F708">
        <f>IF(AND(C708&gt;0),SUMIF('ИПУ и ОКПУ'!$A$2:$A$3258,A708,'ИПУ и ОКПУ'!$O$2:$O$3258),"")</f>
        <v>246</v>
      </c>
      <c r="G708">
        <f>VLOOKUP(A708,'Лицевые счета'!$A$2:$K$4570,9,0)</f>
        <v>3</v>
      </c>
      <c r="H708">
        <f>VLOOKUP(A708,'Лицевые счета'!$A$2:$K$4570,10,0)</f>
        <v>57</v>
      </c>
      <c r="I708" t="str">
        <f>VLOOKUP(A708,'Лицевые счета'!$A$2:$K$4570,6,0)</f>
        <v>ФЛ</v>
      </c>
      <c r="J708" t="str">
        <f>IF(AND(C708=0,I708="ФЛ"),G708*H708,"")</f>
        <v/>
      </c>
      <c r="K708" t="str">
        <f>IF(AND(C708&gt;0,E708="Нет показаний",I708="ФЛ"),G708*H708,"")</f>
        <v/>
      </c>
    </row>
    <row r="709" spans="1:11" x14ac:dyDescent="0.25">
      <c r="A709" s="7">
        <v>426384</v>
      </c>
      <c r="B709" s="7">
        <f>VLOOKUP(A709,'Лицевые счета'!$A$1:$K$4570,2,0)</f>
        <v>425358</v>
      </c>
      <c r="C709">
        <f>COUNTIF('ИПУ и ОКПУ'!$A$2:$A$3258,A709)</f>
        <v>1</v>
      </c>
      <c r="D709" t="str">
        <f>IF(C709&gt;0,VLOOKUP(A709,'ИПУ и ОКПУ'!$A$1:$O$3258,9,0),"")</f>
        <v>Одноставочный</v>
      </c>
      <c r="E709" t="str">
        <f>IF(C709&gt;0,IF(VLOOKUP(A709,'ИПУ и ОКПУ'!$A$1:$O$3258,14,0)="Нет показаний","Нет показаний",""),"")</f>
        <v/>
      </c>
      <c r="F709">
        <f>IF(AND(C709&gt;0),SUMIF('ИПУ и ОКПУ'!$A$2:$A$3258,A709,'ИПУ и ОКПУ'!$O$2:$O$3258),"")</f>
        <v>428</v>
      </c>
      <c r="G709">
        <f>VLOOKUP(A709,'Лицевые счета'!$A$2:$K$4570,9,0)</f>
        <v>3</v>
      </c>
      <c r="H709">
        <f>VLOOKUP(A709,'Лицевые счета'!$A$2:$K$4570,10,0)</f>
        <v>64.5</v>
      </c>
      <c r="I709" t="str">
        <f>VLOOKUP(A709,'Лицевые счета'!$A$2:$K$4570,6,0)</f>
        <v>ФЛ</v>
      </c>
      <c r="J709" t="str">
        <f>IF(AND(C709=0,I709="ФЛ"),G709*H709,"")</f>
        <v/>
      </c>
      <c r="K709" t="str">
        <f>IF(AND(C709&gt;0,E709="Нет показаний",I709="ФЛ"),G709*H709,"")</f>
        <v/>
      </c>
    </row>
    <row r="710" spans="1:11" x14ac:dyDescent="0.25">
      <c r="A710" s="7">
        <v>426476</v>
      </c>
      <c r="B710" s="7">
        <f>VLOOKUP(A710,'Лицевые счета'!$A$1:$K$4570,2,0)</f>
        <v>425364</v>
      </c>
      <c r="C710">
        <f>COUNTIF('ИПУ и ОКПУ'!$A$2:$A$3258,A710)</f>
        <v>1</v>
      </c>
      <c r="D710" t="str">
        <f>IF(C710&gt;0,VLOOKUP(A710,'ИПУ и ОКПУ'!$A$1:$O$3258,9,0),"")</f>
        <v>Одноставочный</v>
      </c>
      <c r="E710" t="str">
        <f>IF(C710&gt;0,IF(VLOOKUP(A710,'ИПУ и ОКПУ'!$A$1:$O$3258,14,0)="Нет показаний","Нет показаний",""),"")</f>
        <v/>
      </c>
      <c r="F710">
        <f>IF(AND(C710&gt;0),SUMIF('ИПУ и ОКПУ'!$A$2:$A$3258,A710,'ИПУ и ОКПУ'!$O$2:$O$3258),"")</f>
        <v>135</v>
      </c>
      <c r="G710">
        <f>VLOOKUP(A710,'Лицевые счета'!$A$2:$K$4570,9,0)</f>
        <v>3</v>
      </c>
      <c r="H710">
        <f>VLOOKUP(A710,'Лицевые счета'!$A$2:$K$4570,10,0)</f>
        <v>57</v>
      </c>
      <c r="I710" t="str">
        <f>VLOOKUP(A710,'Лицевые счета'!$A$2:$K$4570,6,0)</f>
        <v>ФЛ</v>
      </c>
      <c r="J710" t="str">
        <f>IF(AND(C710=0,I710="ФЛ"),G710*H710,"")</f>
        <v/>
      </c>
      <c r="K710" t="str">
        <f>IF(AND(C710&gt;0,E710="Нет показаний",I710="ФЛ"),G710*H710,"")</f>
        <v/>
      </c>
    </row>
    <row r="711" spans="1:11" x14ac:dyDescent="0.25">
      <c r="A711" s="7">
        <v>426490</v>
      </c>
      <c r="B711" s="7">
        <f>VLOOKUP(A711,'Лицевые счета'!$A$1:$K$4570,2,0)</f>
        <v>425364</v>
      </c>
      <c r="C711">
        <f>COUNTIF('ИПУ и ОКПУ'!$A$2:$A$3258,A711)</f>
        <v>1</v>
      </c>
      <c r="D711" t="str">
        <f>IF(C711&gt;0,VLOOKUP(A711,'ИПУ и ОКПУ'!$A$1:$O$3258,9,0),"")</f>
        <v>Одноставочный</v>
      </c>
      <c r="E711" t="str">
        <f>IF(C711&gt;0,IF(VLOOKUP(A711,'ИПУ и ОКПУ'!$A$1:$O$3258,14,0)="Нет показаний","Нет показаний",""),"")</f>
        <v/>
      </c>
      <c r="F711">
        <f>IF(AND(C711&gt;0),SUMIF('ИПУ и ОКПУ'!$A$2:$A$3258,A711,'ИПУ и ОКПУ'!$O$2:$O$3258),"")</f>
        <v>137</v>
      </c>
      <c r="G711">
        <f>VLOOKUP(A711,'Лицевые счета'!$A$2:$K$4570,9,0)</f>
        <v>3</v>
      </c>
      <c r="H711">
        <f>VLOOKUP(A711,'Лицевые счета'!$A$2:$K$4570,10,0)</f>
        <v>64.5</v>
      </c>
      <c r="I711" t="str">
        <f>VLOOKUP(A711,'Лицевые счета'!$A$2:$K$4570,6,0)</f>
        <v>ФЛ</v>
      </c>
      <c r="J711" t="str">
        <f>IF(AND(C711=0,I711="ФЛ"),G711*H711,"")</f>
        <v/>
      </c>
      <c r="K711" t="str">
        <f>IF(AND(C711&gt;0,E711="Нет показаний",I711="ФЛ"),G711*H711,"")</f>
        <v/>
      </c>
    </row>
    <row r="712" spans="1:11" x14ac:dyDescent="0.25">
      <c r="A712" s="7">
        <v>426501</v>
      </c>
      <c r="B712" s="7">
        <f>VLOOKUP(A712,'Лицевые счета'!$A$1:$K$4570,2,0)</f>
        <v>425364</v>
      </c>
      <c r="C712">
        <f>COUNTIF('ИПУ и ОКПУ'!$A$2:$A$3258,A712)</f>
        <v>1</v>
      </c>
      <c r="D712" t="str">
        <f>IF(C712&gt;0,VLOOKUP(A712,'ИПУ и ОКПУ'!$A$1:$O$3258,9,0),"")</f>
        <v>Одноставочный</v>
      </c>
      <c r="E712" t="str">
        <f>IF(C712&gt;0,IF(VLOOKUP(A712,'ИПУ и ОКПУ'!$A$1:$O$3258,14,0)="Нет показаний","Нет показаний",""),"")</f>
        <v>Нет показаний</v>
      </c>
      <c r="F712">
        <f>IF(AND(C712&gt;0),SUMIF('ИПУ и ОКПУ'!$A$2:$A$3258,A712,'ИПУ и ОКПУ'!$O$2:$O$3258),"")</f>
        <v>0</v>
      </c>
      <c r="G712">
        <f>VLOOKUP(A712,'Лицевые счета'!$A$2:$K$4570,9,0)</f>
        <v>3</v>
      </c>
      <c r="H712">
        <f>VLOOKUP(A712,'Лицевые счета'!$A$2:$K$4570,10,0)</f>
        <v>57</v>
      </c>
      <c r="I712" t="str">
        <f>VLOOKUP(A712,'Лицевые счета'!$A$2:$K$4570,6,0)</f>
        <v>ФЛ</v>
      </c>
      <c r="J712" t="str">
        <f>IF(AND(C712=0,I712="ФЛ"),G712*H712,"")</f>
        <v/>
      </c>
      <c r="K712">
        <f>IF(AND(C712&gt;0,E712="Нет показаний",I712="ФЛ"),G712*H712,"")</f>
        <v>171</v>
      </c>
    </row>
    <row r="713" spans="1:11" x14ac:dyDescent="0.25">
      <c r="A713" s="7">
        <v>426512</v>
      </c>
      <c r="B713" s="7">
        <f>VLOOKUP(A713,'Лицевые счета'!$A$1:$K$4570,2,0)</f>
        <v>425364</v>
      </c>
      <c r="C713">
        <f>COUNTIF('ИПУ и ОКПУ'!$A$2:$A$3258,A713)</f>
        <v>1</v>
      </c>
      <c r="D713" t="str">
        <f>IF(C713&gt;0,VLOOKUP(A713,'ИПУ и ОКПУ'!$A$1:$O$3258,9,0),"")</f>
        <v>Одноставочный</v>
      </c>
      <c r="E713" t="str">
        <f>IF(C713&gt;0,IF(VLOOKUP(A713,'ИПУ и ОКПУ'!$A$1:$O$3258,14,0)="Нет показаний","Нет показаний",""),"")</f>
        <v/>
      </c>
      <c r="F713">
        <f>IF(AND(C713&gt;0),SUMIF('ИПУ и ОКПУ'!$A$2:$A$3258,A713,'ИПУ и ОКПУ'!$O$2:$O$3258),"")</f>
        <v>25</v>
      </c>
      <c r="G713">
        <f>VLOOKUP(A713,'Лицевые счета'!$A$2:$K$4570,9,0)</f>
        <v>3</v>
      </c>
      <c r="H713">
        <f>VLOOKUP(A713,'Лицевые счета'!$A$2:$K$4570,10,0)</f>
        <v>44.2</v>
      </c>
      <c r="I713" t="str">
        <f>VLOOKUP(A713,'Лицевые счета'!$A$2:$K$4570,6,0)</f>
        <v>ФЛ</v>
      </c>
      <c r="J713" t="str">
        <f>IF(AND(C713=0,I713="ФЛ"),G713*H713,"")</f>
        <v/>
      </c>
      <c r="K713" t="str">
        <f>IF(AND(C713&gt;0,E713="Нет показаний",I713="ФЛ"),G713*H713,"")</f>
        <v/>
      </c>
    </row>
    <row r="714" spans="1:11" x14ac:dyDescent="0.25">
      <c r="A714" s="7">
        <v>431672</v>
      </c>
      <c r="B714" s="7">
        <f>VLOOKUP(A714,'Лицевые счета'!$A$1:$K$4570,2,0)</f>
        <v>431274</v>
      </c>
      <c r="C714">
        <f>COUNTIF('ИПУ и ОКПУ'!$A$2:$A$3258,A714)</f>
        <v>0</v>
      </c>
      <c r="D714" t="str">
        <f>IF(C714&gt;0,VLOOKUP(A714,'ИПУ и ОКПУ'!$A$1:$O$3258,9,0),"")</f>
        <v/>
      </c>
      <c r="E714" t="str">
        <f>IF(C714&gt;0,IF(VLOOKUP(A714,'ИПУ и ОКПУ'!$A$1:$O$3258,14,0)="Нет показаний","Нет показаний",""),"")</f>
        <v/>
      </c>
      <c r="F714" t="str">
        <f>IF(AND(C714&gt;0),SUMIF('ИПУ и ОКПУ'!$A$2:$A$3258,A714,'ИПУ и ОКПУ'!$O$2:$O$3258),"")</f>
        <v/>
      </c>
      <c r="G714">
        <f>VLOOKUP(A714,'Лицевые счета'!$A$2:$K$4570,9,0)</f>
        <v>3</v>
      </c>
      <c r="H714">
        <f>VLOOKUP(A714,'Лицевые счета'!$A$2:$K$4570,10,0)</f>
        <v>44.2</v>
      </c>
      <c r="I714" t="str">
        <f>VLOOKUP(A714,'Лицевые счета'!$A$2:$K$4570,6,0)</f>
        <v>ФЛ</v>
      </c>
      <c r="J714">
        <f>IF(AND(C714=0,I714="ФЛ"),G714*H714,"")</f>
        <v>132.60000000000002</v>
      </c>
      <c r="K714" t="str">
        <f>IF(AND(C714&gt;0,E714="Нет показаний",I714="ФЛ"),G714*H714,"")</f>
        <v/>
      </c>
    </row>
    <row r="715" spans="1:11" x14ac:dyDescent="0.25">
      <c r="A715" s="7">
        <v>431737</v>
      </c>
      <c r="B715" s="7">
        <f>VLOOKUP(A715,'Лицевые счета'!$A$1:$K$4570,2,0)</f>
        <v>431277</v>
      </c>
      <c r="C715">
        <f>COUNTIF('ИПУ и ОКПУ'!$A$2:$A$3258,A715)</f>
        <v>0</v>
      </c>
      <c r="D715" t="str">
        <f>IF(C715&gt;0,VLOOKUP(A715,'ИПУ и ОКПУ'!$A$1:$O$3258,9,0),"")</f>
        <v/>
      </c>
      <c r="E715" t="str">
        <f>IF(C715&gt;0,IF(VLOOKUP(A715,'ИПУ и ОКПУ'!$A$1:$O$3258,14,0)="Нет показаний","Нет показаний",""),"")</f>
        <v/>
      </c>
      <c r="F715" t="str">
        <f>IF(AND(C715&gt;0),SUMIF('ИПУ и ОКПУ'!$A$2:$A$3258,A715,'ИПУ и ОКПУ'!$O$2:$O$3258),"")</f>
        <v/>
      </c>
      <c r="G715">
        <f>VLOOKUP(A715,'Лицевые счета'!$A$2:$K$4570,9,0)</f>
        <v>3</v>
      </c>
      <c r="H715">
        <f>VLOOKUP(A715,'Лицевые счета'!$A$2:$K$4570,10,0)</f>
        <v>44.2</v>
      </c>
      <c r="I715" t="str">
        <f>VLOOKUP(A715,'Лицевые счета'!$A$2:$K$4570,6,0)</f>
        <v>ФЛ</v>
      </c>
      <c r="J715">
        <f>IF(AND(C715=0,I715="ФЛ"),G715*H715,"")</f>
        <v>132.60000000000002</v>
      </c>
      <c r="K715" t="str">
        <f>IF(AND(C715&gt;0,E715="Нет показаний",I715="ФЛ"),G715*H715,"")</f>
        <v/>
      </c>
    </row>
    <row r="716" spans="1:11" x14ac:dyDescent="0.25">
      <c r="A716" s="7">
        <v>431738</v>
      </c>
      <c r="B716" s="7">
        <f>VLOOKUP(A716,'Лицевые счета'!$A$1:$K$4570,2,0)</f>
        <v>431277</v>
      </c>
      <c r="C716">
        <f>COUNTIF('ИПУ и ОКПУ'!$A$2:$A$3258,A716)</f>
        <v>0</v>
      </c>
      <c r="D716" t="str">
        <f>IF(C716&gt;0,VLOOKUP(A716,'ИПУ и ОКПУ'!$A$1:$O$3258,9,0),"")</f>
        <v/>
      </c>
      <c r="E716" t="str">
        <f>IF(C716&gt;0,IF(VLOOKUP(A716,'ИПУ и ОКПУ'!$A$1:$O$3258,14,0)="Нет показаний","Нет показаний",""),"")</f>
        <v/>
      </c>
      <c r="F716" t="str">
        <f>IF(AND(C716&gt;0),SUMIF('ИПУ и ОКПУ'!$A$2:$A$3258,A716,'ИПУ и ОКПУ'!$O$2:$O$3258),"")</f>
        <v/>
      </c>
      <c r="G716">
        <f>VLOOKUP(A716,'Лицевые счета'!$A$2:$K$4570,9,0)</f>
        <v>3</v>
      </c>
      <c r="H716">
        <f>VLOOKUP(A716,'Лицевые счета'!$A$2:$K$4570,10,0)</f>
        <v>57</v>
      </c>
      <c r="I716" t="str">
        <f>VLOOKUP(A716,'Лицевые счета'!$A$2:$K$4570,6,0)</f>
        <v>ФЛ</v>
      </c>
      <c r="J716">
        <f>IF(AND(C716=0,I716="ФЛ"),G716*H716,"")</f>
        <v>171</v>
      </c>
      <c r="K716" t="str">
        <f>IF(AND(C716&gt;0,E716="Нет показаний",I716="ФЛ"),G716*H716,"")</f>
        <v/>
      </c>
    </row>
    <row r="717" spans="1:11" x14ac:dyDescent="0.25">
      <c r="A717" s="7">
        <v>431850</v>
      </c>
      <c r="B717" s="7">
        <f>VLOOKUP(A717,'Лицевые счета'!$A$1:$K$4570,2,0)</f>
        <v>431283</v>
      </c>
      <c r="C717">
        <f>COUNTIF('ИПУ и ОКПУ'!$A$2:$A$3258,A717)</f>
        <v>1</v>
      </c>
      <c r="D717" t="str">
        <f>IF(C717&gt;0,VLOOKUP(A717,'ИПУ и ОКПУ'!$A$1:$O$3258,9,0),"")</f>
        <v>Одноставочный</v>
      </c>
      <c r="E717" t="str">
        <f>IF(C717&gt;0,IF(VLOOKUP(A717,'ИПУ и ОКПУ'!$A$1:$O$3258,14,0)="Нет показаний","Нет показаний",""),"")</f>
        <v/>
      </c>
      <c r="F717">
        <f>IF(AND(C717&gt;0),SUMIF('ИПУ и ОКПУ'!$A$2:$A$3258,A717,'ИПУ и ОКПУ'!$O$2:$O$3258),"")</f>
        <v>125</v>
      </c>
      <c r="G717">
        <f>VLOOKUP(A717,'Лицевые счета'!$A$2:$K$4570,9,0)</f>
        <v>3</v>
      </c>
      <c r="H717">
        <f>VLOOKUP(A717,'Лицевые счета'!$A$2:$K$4570,10,0)</f>
        <v>57</v>
      </c>
      <c r="I717" t="str">
        <f>VLOOKUP(A717,'Лицевые счета'!$A$2:$K$4570,6,0)</f>
        <v>ФЛ</v>
      </c>
      <c r="J717" t="str">
        <f>IF(AND(C717=0,I717="ФЛ"),G717*H717,"")</f>
        <v/>
      </c>
      <c r="K717" t="str">
        <f>IF(AND(C717&gt;0,E717="Нет показаний",I717="ФЛ"),G717*H717,"")</f>
        <v/>
      </c>
    </row>
    <row r="718" spans="1:11" x14ac:dyDescent="0.25">
      <c r="A718" s="7">
        <v>431852</v>
      </c>
      <c r="B718" s="7">
        <f>VLOOKUP(A718,'Лицевые счета'!$A$1:$K$4570,2,0)</f>
        <v>431283</v>
      </c>
      <c r="C718">
        <f>COUNTIF('ИПУ и ОКПУ'!$A$2:$A$3258,A718)</f>
        <v>1</v>
      </c>
      <c r="D718" t="str">
        <f>IF(C718&gt;0,VLOOKUP(A718,'ИПУ и ОКПУ'!$A$1:$O$3258,9,0),"")</f>
        <v>Одноставочный</v>
      </c>
      <c r="E718" t="str">
        <f>IF(C718&gt;0,IF(VLOOKUP(A718,'ИПУ и ОКПУ'!$A$1:$O$3258,14,0)="Нет показаний","Нет показаний",""),"")</f>
        <v/>
      </c>
      <c r="F718">
        <f>IF(AND(C718&gt;0),SUMIF('ИПУ и ОКПУ'!$A$2:$A$3258,A718,'ИПУ и ОКПУ'!$O$2:$O$3258),"")</f>
        <v>50</v>
      </c>
      <c r="G718">
        <f>VLOOKUP(A718,'Лицевые счета'!$A$2:$K$4570,9,0)</f>
        <v>3</v>
      </c>
      <c r="H718">
        <f>VLOOKUP(A718,'Лицевые счета'!$A$2:$K$4570,10,0)</f>
        <v>57</v>
      </c>
      <c r="I718" t="str">
        <f>VLOOKUP(A718,'Лицевые счета'!$A$2:$K$4570,6,0)</f>
        <v>ФЛ</v>
      </c>
      <c r="J718" t="str">
        <f>IF(AND(C718=0,I718="ФЛ"),G718*H718,"")</f>
        <v/>
      </c>
      <c r="K718" t="str">
        <f>IF(AND(C718&gt;0,E718="Нет показаний",I718="ФЛ"),G718*H718,"")</f>
        <v/>
      </c>
    </row>
    <row r="719" spans="1:11" x14ac:dyDescent="0.25">
      <c r="A719" s="7">
        <v>431918</v>
      </c>
      <c r="B719" s="7">
        <f>VLOOKUP(A719,'Лицевые счета'!$A$1:$K$4570,2,0)</f>
        <v>431288</v>
      </c>
      <c r="C719">
        <f>COUNTIF('ИПУ и ОКПУ'!$A$2:$A$3258,A719)</f>
        <v>1</v>
      </c>
      <c r="D719" t="str">
        <f>IF(C719&gt;0,VLOOKUP(A719,'ИПУ и ОКПУ'!$A$1:$O$3258,9,0),"")</f>
        <v>Одноставочный</v>
      </c>
      <c r="E719" t="str">
        <f>IF(C719&gt;0,IF(VLOOKUP(A719,'ИПУ и ОКПУ'!$A$1:$O$3258,14,0)="Нет показаний","Нет показаний",""),"")</f>
        <v/>
      </c>
      <c r="F719">
        <f>IF(AND(C719&gt;0),SUMIF('ИПУ и ОКПУ'!$A$2:$A$3258,A719,'ИПУ и ОКПУ'!$O$2:$O$3258),"")</f>
        <v>7</v>
      </c>
      <c r="G719">
        <f>VLOOKUP(A719,'Лицевые счета'!$A$2:$K$4570,9,0)</f>
        <v>3</v>
      </c>
      <c r="H719">
        <f>VLOOKUP(A719,'Лицевые счета'!$A$2:$K$4570,10,0)</f>
        <v>57</v>
      </c>
      <c r="I719" t="str">
        <f>VLOOKUP(A719,'Лицевые счета'!$A$2:$K$4570,6,0)</f>
        <v>ФЛ</v>
      </c>
      <c r="J719" t="str">
        <f>IF(AND(C719=0,I719="ФЛ"),G719*H719,"")</f>
        <v/>
      </c>
      <c r="K719" t="str">
        <f>IF(AND(C719&gt;0,E719="Нет показаний",I719="ФЛ"),G719*H719,"")</f>
        <v/>
      </c>
    </row>
    <row r="720" spans="1:11" x14ac:dyDescent="0.25">
      <c r="A720" s="7">
        <v>432052</v>
      </c>
      <c r="B720" s="7">
        <f>VLOOKUP(A720,'Лицевые счета'!$A$1:$K$4570,2,0)</f>
        <v>431298</v>
      </c>
      <c r="C720">
        <f>COUNTIF('ИПУ и ОКПУ'!$A$2:$A$3258,A720)</f>
        <v>1</v>
      </c>
      <c r="D720" t="str">
        <f>IF(C720&gt;0,VLOOKUP(A720,'ИПУ и ОКПУ'!$A$1:$O$3258,9,0),"")</f>
        <v>Одноставочный</v>
      </c>
      <c r="E720" t="str">
        <f>IF(C720&gt;0,IF(VLOOKUP(A720,'ИПУ и ОКПУ'!$A$1:$O$3258,14,0)="Нет показаний","Нет показаний",""),"")</f>
        <v/>
      </c>
      <c r="F720">
        <f>IF(AND(C720&gt;0),SUMIF('ИПУ и ОКПУ'!$A$2:$A$3258,A720,'ИПУ и ОКПУ'!$O$2:$O$3258),"")</f>
        <v>150</v>
      </c>
      <c r="G720">
        <f>VLOOKUP(A720,'Лицевые счета'!$A$2:$K$4570,9,0)</f>
        <v>3</v>
      </c>
      <c r="H720">
        <f>VLOOKUP(A720,'Лицевые счета'!$A$2:$K$4570,10,0)</f>
        <v>64.5</v>
      </c>
      <c r="I720" t="str">
        <f>VLOOKUP(A720,'Лицевые счета'!$A$2:$K$4570,6,0)</f>
        <v>ФЛ</v>
      </c>
      <c r="J720" t="str">
        <f>IF(AND(C720=0,I720="ФЛ"),G720*H720,"")</f>
        <v/>
      </c>
      <c r="K720" t="str">
        <f>IF(AND(C720&gt;0,E720="Нет показаний",I720="ФЛ"),G720*H720,"")</f>
        <v/>
      </c>
    </row>
    <row r="721" spans="1:11" x14ac:dyDescent="0.25">
      <c r="A721" s="7">
        <v>432084</v>
      </c>
      <c r="B721" s="7">
        <f>VLOOKUP(A721,'Лицевые счета'!$A$1:$K$4570,2,0)</f>
        <v>431298</v>
      </c>
      <c r="C721">
        <f>COUNTIF('ИПУ и ОКПУ'!$A$2:$A$3258,A721)</f>
        <v>1</v>
      </c>
      <c r="D721" t="str">
        <f>IF(C721&gt;0,VLOOKUP(A721,'ИПУ и ОКПУ'!$A$1:$O$3258,9,0),"")</f>
        <v>Одноставочный</v>
      </c>
      <c r="E721" t="str">
        <f>IF(C721&gt;0,IF(VLOOKUP(A721,'ИПУ и ОКПУ'!$A$1:$O$3258,14,0)="Нет показаний","Нет показаний",""),"")</f>
        <v/>
      </c>
      <c r="F721">
        <f>IF(AND(C721&gt;0),SUMIF('ИПУ и ОКПУ'!$A$2:$A$3258,A721,'ИПУ и ОКПУ'!$O$2:$O$3258),"")</f>
        <v>116</v>
      </c>
      <c r="G721">
        <f>VLOOKUP(A721,'Лицевые счета'!$A$2:$K$4570,9,0)</f>
        <v>3</v>
      </c>
      <c r="H721">
        <f>VLOOKUP(A721,'Лицевые счета'!$A$2:$K$4570,10,0)</f>
        <v>57</v>
      </c>
      <c r="I721" t="str">
        <f>VLOOKUP(A721,'Лицевые счета'!$A$2:$K$4570,6,0)</f>
        <v>ФЛ</v>
      </c>
      <c r="J721" t="str">
        <f>IF(AND(C721=0,I721="ФЛ"),G721*H721,"")</f>
        <v/>
      </c>
      <c r="K721" t="str">
        <f>IF(AND(C721&gt;0,E721="Нет показаний",I721="ФЛ"),G721*H721,"")</f>
        <v/>
      </c>
    </row>
    <row r="722" spans="1:11" x14ac:dyDescent="0.25">
      <c r="A722" s="7">
        <v>432088</v>
      </c>
      <c r="B722" s="7">
        <f>VLOOKUP(A722,'Лицевые счета'!$A$1:$K$4570,2,0)</f>
        <v>431298</v>
      </c>
      <c r="C722">
        <f>COUNTIF('ИПУ и ОКПУ'!$A$2:$A$3258,A722)</f>
        <v>1</v>
      </c>
      <c r="D722" t="str">
        <f>IF(C722&gt;0,VLOOKUP(A722,'ИПУ и ОКПУ'!$A$1:$O$3258,9,0),"")</f>
        <v>Одноставочный</v>
      </c>
      <c r="E722" t="str">
        <f>IF(C722&gt;0,IF(VLOOKUP(A722,'ИПУ и ОКПУ'!$A$1:$O$3258,14,0)="Нет показаний","Нет показаний",""),"")</f>
        <v>Нет показаний</v>
      </c>
      <c r="F722">
        <f>IF(AND(C722&gt;0),SUMIF('ИПУ и ОКПУ'!$A$2:$A$3258,A722,'ИПУ и ОКПУ'!$O$2:$O$3258),"")</f>
        <v>0</v>
      </c>
      <c r="G722">
        <f>VLOOKUP(A722,'Лицевые счета'!$A$2:$K$4570,9,0)</f>
        <v>3</v>
      </c>
      <c r="H722">
        <f>VLOOKUP(A722,'Лицевые счета'!$A$2:$K$4570,10,0)</f>
        <v>57</v>
      </c>
      <c r="I722" t="str">
        <f>VLOOKUP(A722,'Лицевые счета'!$A$2:$K$4570,6,0)</f>
        <v>ФЛ</v>
      </c>
      <c r="J722" t="str">
        <f>IF(AND(C722=0,I722="ФЛ"),G722*H722,"")</f>
        <v/>
      </c>
      <c r="K722">
        <f>IF(AND(C722&gt;0,E722="Нет показаний",I722="ФЛ"),G722*H722,"")</f>
        <v>171</v>
      </c>
    </row>
    <row r="723" spans="1:11" x14ac:dyDescent="0.25">
      <c r="A723" s="7">
        <v>432092</v>
      </c>
      <c r="B723" s="7">
        <f>VLOOKUP(A723,'Лицевые счета'!$A$1:$K$4570,2,0)</f>
        <v>431298</v>
      </c>
      <c r="C723">
        <f>COUNTIF('ИПУ и ОКПУ'!$A$2:$A$3258,A723)</f>
        <v>1</v>
      </c>
      <c r="D723" t="str">
        <f>IF(C723&gt;0,VLOOKUP(A723,'ИПУ и ОКПУ'!$A$1:$O$3258,9,0),"")</f>
        <v>Одноставочный</v>
      </c>
      <c r="E723" t="str">
        <f>IF(C723&gt;0,IF(VLOOKUP(A723,'ИПУ и ОКПУ'!$A$1:$O$3258,14,0)="Нет показаний","Нет показаний",""),"")</f>
        <v/>
      </c>
      <c r="F723">
        <f>IF(AND(C723&gt;0),SUMIF('ИПУ и ОКПУ'!$A$2:$A$3258,A723,'ИПУ и ОКПУ'!$O$2:$O$3258),"")</f>
        <v>282</v>
      </c>
      <c r="G723">
        <f>VLOOKUP(A723,'Лицевые счета'!$A$2:$K$4570,9,0)</f>
        <v>3</v>
      </c>
      <c r="H723">
        <f>VLOOKUP(A723,'Лицевые счета'!$A$2:$K$4570,10,0)</f>
        <v>44.2</v>
      </c>
      <c r="I723" t="str">
        <f>VLOOKUP(A723,'Лицевые счета'!$A$2:$K$4570,6,0)</f>
        <v>ФЛ</v>
      </c>
      <c r="J723" t="str">
        <f>IF(AND(C723=0,I723="ФЛ"),G723*H723,"")</f>
        <v/>
      </c>
      <c r="K723" t="str">
        <f>IF(AND(C723&gt;0,E723="Нет показаний",I723="ФЛ"),G723*H723,"")</f>
        <v/>
      </c>
    </row>
    <row r="724" spans="1:11" x14ac:dyDescent="0.25">
      <c r="A724" s="7">
        <v>432188</v>
      </c>
      <c r="B724" s="7">
        <f>VLOOKUP(A724,'Лицевые счета'!$A$1:$K$4570,2,0)</f>
        <v>431304</v>
      </c>
      <c r="C724">
        <f>COUNTIF('ИПУ и ОКПУ'!$A$2:$A$3258,A724)</f>
        <v>1</v>
      </c>
      <c r="D724" t="str">
        <f>IF(C724&gt;0,VLOOKUP(A724,'ИПУ и ОКПУ'!$A$1:$O$3258,9,0),"")</f>
        <v>Одноставочный</v>
      </c>
      <c r="E724" t="str">
        <f>IF(C724&gt;0,IF(VLOOKUP(A724,'ИПУ и ОКПУ'!$A$1:$O$3258,14,0)="Нет показаний","Нет показаний",""),"")</f>
        <v/>
      </c>
      <c r="F724">
        <f>IF(AND(C724&gt;0),SUMIF('ИПУ и ОКПУ'!$A$2:$A$3258,A724,'ИПУ и ОКПУ'!$O$2:$O$3258),"")</f>
        <v>202</v>
      </c>
      <c r="G724">
        <f>VLOOKUP(A724,'Лицевые счета'!$A$2:$K$4570,9,0)</f>
        <v>3</v>
      </c>
      <c r="H724">
        <f>VLOOKUP(A724,'Лицевые счета'!$A$2:$K$4570,10,0)</f>
        <v>57</v>
      </c>
      <c r="I724" t="str">
        <f>VLOOKUP(A724,'Лицевые счета'!$A$2:$K$4570,6,0)</f>
        <v>ФЛ</v>
      </c>
      <c r="J724" t="str">
        <f>IF(AND(C724=0,I724="ФЛ"),G724*H724,"")</f>
        <v/>
      </c>
      <c r="K724" t="str">
        <f>IF(AND(C724&gt;0,E724="Нет показаний",I724="ФЛ"),G724*H724,"")</f>
        <v/>
      </c>
    </row>
    <row r="725" spans="1:11" x14ac:dyDescent="0.25">
      <c r="A725" s="7">
        <v>432194</v>
      </c>
      <c r="B725" s="7">
        <f>VLOOKUP(A725,'Лицевые счета'!$A$1:$K$4570,2,0)</f>
        <v>431304</v>
      </c>
      <c r="C725">
        <f>COUNTIF('ИПУ и ОКПУ'!$A$2:$A$3258,A725)</f>
        <v>1</v>
      </c>
      <c r="D725" t="str">
        <f>IF(C725&gt;0,VLOOKUP(A725,'ИПУ и ОКПУ'!$A$1:$O$3258,9,0),"")</f>
        <v>Одноставочный</v>
      </c>
      <c r="E725" t="str">
        <f>IF(C725&gt;0,IF(VLOOKUP(A725,'ИПУ и ОКПУ'!$A$1:$O$3258,14,0)="Нет показаний","Нет показаний",""),"")</f>
        <v/>
      </c>
      <c r="F725">
        <f>IF(AND(C725&gt;0),SUMIF('ИПУ и ОКПУ'!$A$2:$A$3258,A725,'ИПУ и ОКПУ'!$O$2:$O$3258),"")</f>
        <v>180</v>
      </c>
      <c r="G725">
        <f>VLOOKUP(A725,'Лицевые счета'!$A$2:$K$4570,9,0)</f>
        <v>3</v>
      </c>
      <c r="H725">
        <f>VLOOKUP(A725,'Лицевые счета'!$A$2:$K$4570,10,0)</f>
        <v>57</v>
      </c>
      <c r="I725" t="str">
        <f>VLOOKUP(A725,'Лицевые счета'!$A$2:$K$4570,6,0)</f>
        <v>ФЛ</v>
      </c>
      <c r="J725" t="str">
        <f>IF(AND(C725=0,I725="ФЛ"),G725*H725,"")</f>
        <v/>
      </c>
      <c r="K725" t="str">
        <f>IF(AND(C725&gt;0,E725="Нет показаний",I725="ФЛ"),G725*H725,"")</f>
        <v/>
      </c>
    </row>
    <row r="726" spans="1:11" x14ac:dyDescent="0.25">
      <c r="A726" s="7">
        <v>432203</v>
      </c>
      <c r="B726" s="7">
        <f>VLOOKUP(A726,'Лицевые счета'!$A$1:$K$4570,2,0)</f>
        <v>431304</v>
      </c>
      <c r="C726">
        <f>COUNTIF('ИПУ и ОКПУ'!$A$2:$A$3258,A726)</f>
        <v>1</v>
      </c>
      <c r="D726" t="str">
        <f>IF(C726&gt;0,VLOOKUP(A726,'ИПУ и ОКПУ'!$A$1:$O$3258,9,0),"")</f>
        <v>Одноставочный</v>
      </c>
      <c r="E726" t="str">
        <f>IF(C726&gt;0,IF(VLOOKUP(A726,'ИПУ и ОКПУ'!$A$1:$O$3258,14,0)="Нет показаний","Нет показаний",""),"")</f>
        <v/>
      </c>
      <c r="F726">
        <f>IF(AND(C726&gt;0),SUMIF('ИПУ и ОКПУ'!$A$2:$A$3258,A726,'ИПУ и ОКПУ'!$O$2:$O$3258),"")</f>
        <v>357</v>
      </c>
      <c r="G726">
        <f>VLOOKUP(A726,'Лицевые счета'!$A$2:$K$4570,9,0)</f>
        <v>3</v>
      </c>
      <c r="H726">
        <f>VLOOKUP(A726,'Лицевые счета'!$A$2:$K$4570,10,0)</f>
        <v>64.5</v>
      </c>
      <c r="I726" t="str">
        <f>VLOOKUP(A726,'Лицевые счета'!$A$2:$K$4570,6,0)</f>
        <v>ФЛ</v>
      </c>
      <c r="J726" t="str">
        <f>IF(AND(C726=0,I726="ФЛ"),G726*H726,"")</f>
        <v/>
      </c>
      <c r="K726" t="str">
        <f>IF(AND(C726&gt;0,E726="Нет показаний",I726="ФЛ"),G726*H726,"")</f>
        <v/>
      </c>
    </row>
    <row r="727" spans="1:11" x14ac:dyDescent="0.25">
      <c r="A727" s="7">
        <v>432218</v>
      </c>
      <c r="B727" s="7">
        <f>VLOOKUP(A727,'Лицевые счета'!$A$1:$K$4570,2,0)</f>
        <v>431304</v>
      </c>
      <c r="C727">
        <f>COUNTIF('ИПУ и ОКПУ'!$A$2:$A$3258,A727)</f>
        <v>1</v>
      </c>
      <c r="D727" t="str">
        <f>IF(C727&gt;0,VLOOKUP(A727,'ИПУ и ОКПУ'!$A$1:$O$3258,9,0),"")</f>
        <v>Одноставочный</v>
      </c>
      <c r="E727" t="str">
        <f>IF(C727&gt;0,IF(VLOOKUP(A727,'ИПУ и ОКПУ'!$A$1:$O$3258,14,0)="Нет показаний","Нет показаний",""),"")</f>
        <v/>
      </c>
      <c r="F727">
        <f>IF(AND(C727&gt;0),SUMIF('ИПУ и ОКПУ'!$A$2:$A$3258,A727,'ИПУ и ОКПУ'!$O$2:$O$3258),"")</f>
        <v>200</v>
      </c>
      <c r="G727">
        <f>VLOOKUP(A727,'Лицевые счета'!$A$2:$K$4570,9,0)</f>
        <v>3</v>
      </c>
      <c r="H727">
        <f>VLOOKUP(A727,'Лицевые счета'!$A$2:$K$4570,10,0)</f>
        <v>64.5</v>
      </c>
      <c r="I727" t="str">
        <f>VLOOKUP(A727,'Лицевые счета'!$A$2:$K$4570,6,0)</f>
        <v>ФЛ</v>
      </c>
      <c r="J727" t="str">
        <f>IF(AND(C727=0,I727="ФЛ"),G727*H727,"")</f>
        <v/>
      </c>
      <c r="K727" t="str">
        <f>IF(AND(C727&gt;0,E727="Нет показаний",I727="ФЛ"),G727*H727,"")</f>
        <v/>
      </c>
    </row>
    <row r="728" spans="1:11" x14ac:dyDescent="0.25">
      <c r="A728" s="7">
        <v>432400</v>
      </c>
      <c r="B728" s="7">
        <f>VLOOKUP(A728,'Лицевые счета'!$A$1:$K$4570,2,0)</f>
        <v>431316</v>
      </c>
      <c r="C728">
        <f>COUNTIF('ИПУ и ОКПУ'!$A$2:$A$3258,A728)</f>
        <v>1</v>
      </c>
      <c r="D728" t="str">
        <f>IF(C728&gt;0,VLOOKUP(A728,'ИПУ и ОКПУ'!$A$1:$O$3258,9,0),"")</f>
        <v>Одноставочный</v>
      </c>
      <c r="E728" t="str">
        <f>IF(C728&gt;0,IF(VLOOKUP(A728,'ИПУ и ОКПУ'!$A$1:$O$3258,14,0)="Нет показаний","Нет показаний",""),"")</f>
        <v/>
      </c>
      <c r="F728">
        <f>IF(AND(C728&gt;0),SUMIF('ИПУ и ОКПУ'!$A$2:$A$3258,A728,'ИПУ и ОКПУ'!$O$2:$O$3258),"")</f>
        <v>221.5</v>
      </c>
      <c r="G728">
        <f>VLOOKUP(A728,'Лицевые счета'!$A$2:$K$4570,9,0)</f>
        <v>3</v>
      </c>
      <c r="H728">
        <f>VLOOKUP(A728,'Лицевые счета'!$A$2:$K$4570,10,0)</f>
        <v>57</v>
      </c>
      <c r="I728" t="str">
        <f>VLOOKUP(A728,'Лицевые счета'!$A$2:$K$4570,6,0)</f>
        <v>ФЛ</v>
      </c>
      <c r="J728" t="str">
        <f>IF(AND(C728=0,I728="ФЛ"),G728*H728,"")</f>
        <v/>
      </c>
      <c r="K728" t="str">
        <f>IF(AND(C728&gt;0,E728="Нет показаний",I728="ФЛ"),G728*H728,"")</f>
        <v/>
      </c>
    </row>
    <row r="729" spans="1:11" x14ac:dyDescent="0.25">
      <c r="A729" s="7">
        <v>432404</v>
      </c>
      <c r="B729" s="7">
        <f>VLOOKUP(A729,'Лицевые счета'!$A$1:$K$4570,2,0)</f>
        <v>431316</v>
      </c>
      <c r="C729">
        <f>COUNTIF('ИПУ и ОКПУ'!$A$2:$A$3258,A729)</f>
        <v>0</v>
      </c>
      <c r="D729" t="str">
        <f>IF(C729&gt;0,VLOOKUP(A729,'ИПУ и ОКПУ'!$A$1:$O$3258,9,0),"")</f>
        <v/>
      </c>
      <c r="E729" t="str">
        <f>IF(C729&gt;0,IF(VLOOKUP(A729,'ИПУ и ОКПУ'!$A$1:$O$3258,14,0)="Нет показаний","Нет показаний",""),"")</f>
        <v/>
      </c>
      <c r="F729" t="str">
        <f>IF(AND(C729&gt;0),SUMIF('ИПУ и ОКПУ'!$A$2:$A$3258,A729,'ИПУ и ОКПУ'!$O$2:$O$3258),"")</f>
        <v/>
      </c>
      <c r="G729">
        <f>VLOOKUP(A729,'Лицевые счета'!$A$2:$K$4570,9,0)</f>
        <v>3</v>
      </c>
      <c r="H729">
        <f>VLOOKUP(A729,'Лицевые счета'!$A$2:$K$4570,10,0)</f>
        <v>64.5</v>
      </c>
      <c r="I729" t="str">
        <f>VLOOKUP(A729,'Лицевые счета'!$A$2:$K$4570,6,0)</f>
        <v>ФЛ</v>
      </c>
      <c r="J729">
        <f>IF(AND(C729=0,I729="ФЛ"),G729*H729,"")</f>
        <v>193.5</v>
      </c>
      <c r="K729" t="str">
        <f>IF(AND(C729&gt;0,E729="Нет показаний",I729="ФЛ"),G729*H729,"")</f>
        <v/>
      </c>
    </row>
    <row r="730" spans="1:11" x14ac:dyDescent="0.25">
      <c r="A730" s="7">
        <v>432936</v>
      </c>
      <c r="B730" s="7">
        <f>VLOOKUP(A730,'Лицевые счета'!$A$1:$K$4570,2,0)</f>
        <v>431326</v>
      </c>
      <c r="C730">
        <f>COUNTIF('ИПУ и ОКПУ'!$A$2:$A$3258,A730)</f>
        <v>0</v>
      </c>
      <c r="D730" t="str">
        <f>IF(C730&gt;0,VLOOKUP(A730,'ИПУ и ОКПУ'!$A$1:$O$3258,9,0),"")</f>
        <v/>
      </c>
      <c r="E730" t="str">
        <f>IF(C730&gt;0,IF(VLOOKUP(A730,'ИПУ и ОКПУ'!$A$1:$O$3258,14,0)="Нет показаний","Нет показаний",""),"")</f>
        <v/>
      </c>
      <c r="F730" t="str">
        <f>IF(AND(C730&gt;0),SUMIF('ИПУ и ОКПУ'!$A$2:$A$3258,A730,'ИПУ и ОКПУ'!$O$2:$O$3258),"")</f>
        <v/>
      </c>
      <c r="G730">
        <f>VLOOKUP(A730,'Лицевые счета'!$A$2:$K$4570,9,0)</f>
        <v>3</v>
      </c>
      <c r="H730">
        <f>VLOOKUP(A730,'Лицевые счета'!$A$2:$K$4570,10,0)</f>
        <v>93.4</v>
      </c>
      <c r="I730" t="str">
        <f>VLOOKUP(A730,'Лицевые счета'!$A$2:$K$4570,6,0)</f>
        <v>ФЛ</v>
      </c>
      <c r="J730">
        <f>IF(AND(C730=0,I730="ФЛ"),G730*H730,"")</f>
        <v>280.20000000000005</v>
      </c>
      <c r="K730" t="str">
        <f>IF(AND(C730&gt;0,E730="Нет показаний",I730="ФЛ"),G730*H730,"")</f>
        <v/>
      </c>
    </row>
    <row r="731" spans="1:11" x14ac:dyDescent="0.25">
      <c r="A731" s="7">
        <v>434461</v>
      </c>
      <c r="B731" s="7">
        <f>VLOOKUP(A731,'Лицевые счета'!$A$1:$K$4570,2,0)</f>
        <v>431368</v>
      </c>
      <c r="C731">
        <f>COUNTIF('ИПУ и ОКПУ'!$A$2:$A$3258,A731)</f>
        <v>1</v>
      </c>
      <c r="D731" t="str">
        <f>IF(C731&gt;0,VLOOKUP(A731,'ИПУ и ОКПУ'!$A$1:$O$3258,9,0),"")</f>
        <v>Одноставочный</v>
      </c>
      <c r="E731" t="str">
        <f>IF(C731&gt;0,IF(VLOOKUP(A731,'ИПУ и ОКПУ'!$A$1:$O$3258,14,0)="Нет показаний","Нет показаний",""),"")</f>
        <v/>
      </c>
      <c r="F731">
        <f>IF(AND(C731&gt;0),SUMIF('ИПУ и ОКПУ'!$A$2:$A$3258,A731,'ИПУ и ОКПУ'!$O$2:$O$3258),"")</f>
        <v>2</v>
      </c>
      <c r="G731">
        <f>VLOOKUP(A731,'Лицевые счета'!$A$2:$K$4570,9,0)</f>
        <v>3</v>
      </c>
      <c r="H731">
        <f>VLOOKUP(A731,'Лицевые счета'!$A$2:$K$4570,10,0)</f>
        <v>44.2</v>
      </c>
      <c r="I731" t="str">
        <f>VLOOKUP(A731,'Лицевые счета'!$A$2:$K$4570,6,0)</f>
        <v>ФЛ</v>
      </c>
      <c r="J731" t="str">
        <f>IF(AND(C731=0,I731="ФЛ"),G731*H731,"")</f>
        <v/>
      </c>
      <c r="K731" t="str">
        <f>IF(AND(C731&gt;0,E731="Нет показаний",I731="ФЛ"),G731*H731,"")</f>
        <v/>
      </c>
    </row>
    <row r="732" spans="1:11" x14ac:dyDescent="0.25">
      <c r="A732" s="7">
        <v>434463</v>
      </c>
      <c r="B732" s="7">
        <f>VLOOKUP(A732,'Лицевые счета'!$A$1:$K$4570,2,0)</f>
        <v>431368</v>
      </c>
      <c r="C732">
        <f>COUNTIF('ИПУ и ОКПУ'!$A$2:$A$3258,A732)</f>
        <v>1</v>
      </c>
      <c r="D732" t="str">
        <f>IF(C732&gt;0,VLOOKUP(A732,'ИПУ и ОКПУ'!$A$1:$O$3258,9,0),"")</f>
        <v>Одноставочный</v>
      </c>
      <c r="E732" t="str">
        <f>IF(C732&gt;0,IF(VLOOKUP(A732,'ИПУ и ОКПУ'!$A$1:$O$3258,14,0)="Нет показаний","Нет показаний",""),"")</f>
        <v>Нет показаний</v>
      </c>
      <c r="F732">
        <f>IF(AND(C732&gt;0),SUMIF('ИПУ и ОКПУ'!$A$2:$A$3258,A732,'ИПУ и ОКПУ'!$O$2:$O$3258),"")</f>
        <v>0</v>
      </c>
      <c r="G732">
        <f>VLOOKUP(A732,'Лицевые счета'!$A$2:$K$4570,9,0)</f>
        <v>3</v>
      </c>
      <c r="H732">
        <f>VLOOKUP(A732,'Лицевые счета'!$A$2:$K$4570,10,0)</f>
        <v>57</v>
      </c>
      <c r="I732" t="str">
        <f>VLOOKUP(A732,'Лицевые счета'!$A$2:$K$4570,6,0)</f>
        <v>ФЛ</v>
      </c>
      <c r="J732" t="str">
        <f>IF(AND(C732=0,I732="ФЛ"),G732*H732,"")</f>
        <v/>
      </c>
      <c r="K732">
        <f>IF(AND(C732&gt;0,E732="Нет показаний",I732="ФЛ"),G732*H732,"")</f>
        <v>171</v>
      </c>
    </row>
    <row r="733" spans="1:11" x14ac:dyDescent="0.25">
      <c r="A733" s="7">
        <v>434469</v>
      </c>
      <c r="B733" s="7">
        <f>VLOOKUP(A733,'Лицевые счета'!$A$1:$K$4570,2,0)</f>
        <v>431368</v>
      </c>
      <c r="C733">
        <f>COUNTIF('ИПУ и ОКПУ'!$A$2:$A$3258,A733)</f>
        <v>1</v>
      </c>
      <c r="D733" t="str">
        <f>IF(C733&gt;0,VLOOKUP(A733,'ИПУ и ОКПУ'!$A$1:$O$3258,9,0),"")</f>
        <v>Одноставочный</v>
      </c>
      <c r="E733" t="str">
        <f>IF(C733&gt;0,IF(VLOOKUP(A733,'ИПУ и ОКПУ'!$A$1:$O$3258,14,0)="Нет показаний","Нет показаний",""),"")</f>
        <v/>
      </c>
      <c r="F733">
        <f>IF(AND(C733&gt;0),SUMIF('ИПУ и ОКПУ'!$A$2:$A$3258,A733,'ИПУ и ОКПУ'!$O$2:$O$3258),"")</f>
        <v>-69</v>
      </c>
      <c r="G733">
        <f>VLOOKUP(A733,'Лицевые счета'!$A$2:$K$4570,9,0)</f>
        <v>3</v>
      </c>
      <c r="H733">
        <f>VLOOKUP(A733,'Лицевые счета'!$A$2:$K$4570,10,0)</f>
        <v>44.2</v>
      </c>
      <c r="I733" t="str">
        <f>VLOOKUP(A733,'Лицевые счета'!$A$2:$K$4570,6,0)</f>
        <v>ФЛ</v>
      </c>
      <c r="J733" t="str">
        <f>IF(AND(C733=0,I733="ФЛ"),G733*H733,"")</f>
        <v/>
      </c>
      <c r="K733" t="str">
        <f>IF(AND(C733&gt;0,E733="Нет показаний",I733="ФЛ"),G733*H733,"")</f>
        <v/>
      </c>
    </row>
    <row r="734" spans="1:11" x14ac:dyDescent="0.25">
      <c r="A734" s="7">
        <v>434471</v>
      </c>
      <c r="B734" s="7">
        <f>VLOOKUP(A734,'Лицевые счета'!$A$1:$K$4570,2,0)</f>
        <v>431368</v>
      </c>
      <c r="C734">
        <f>COUNTIF('ИПУ и ОКПУ'!$A$2:$A$3258,A734)</f>
        <v>0</v>
      </c>
      <c r="D734" t="str">
        <f>IF(C734&gt;0,VLOOKUP(A734,'ИПУ и ОКПУ'!$A$1:$O$3258,9,0),"")</f>
        <v/>
      </c>
      <c r="E734" t="str">
        <f>IF(C734&gt;0,IF(VLOOKUP(A734,'ИПУ и ОКПУ'!$A$1:$O$3258,14,0)="Нет показаний","Нет показаний",""),"")</f>
        <v/>
      </c>
      <c r="F734" t="str">
        <f>IF(AND(C734&gt;0),SUMIF('ИПУ и ОКПУ'!$A$2:$A$3258,A734,'ИПУ и ОКПУ'!$O$2:$O$3258),"")</f>
        <v/>
      </c>
      <c r="G734">
        <f>VLOOKUP(A734,'Лицевые счета'!$A$2:$K$4570,9,0)</f>
        <v>3</v>
      </c>
      <c r="H734">
        <f>VLOOKUP(A734,'Лицевые счета'!$A$2:$K$4570,10,0)</f>
        <v>57</v>
      </c>
      <c r="I734" t="str">
        <f>VLOOKUP(A734,'Лицевые счета'!$A$2:$K$4570,6,0)</f>
        <v>ФЛ</v>
      </c>
      <c r="J734">
        <f>IF(AND(C734=0,I734="ФЛ"),G734*H734,"")</f>
        <v>171</v>
      </c>
      <c r="K734" t="str">
        <f>IF(AND(C734&gt;0,E734="Нет показаний",I734="ФЛ"),G734*H734,"")</f>
        <v/>
      </c>
    </row>
    <row r="735" spans="1:11" x14ac:dyDescent="0.25">
      <c r="A735" s="7">
        <v>434534</v>
      </c>
      <c r="B735" s="7">
        <f>VLOOKUP(A735,'Лицевые счета'!$A$1:$K$4570,2,0)</f>
        <v>431371</v>
      </c>
      <c r="C735">
        <f>COUNTIF('ИПУ и ОКПУ'!$A$2:$A$3258,A735)</f>
        <v>0</v>
      </c>
      <c r="D735" t="str">
        <f>IF(C735&gt;0,VLOOKUP(A735,'ИПУ и ОКПУ'!$A$1:$O$3258,9,0),"")</f>
        <v/>
      </c>
      <c r="E735" t="str">
        <f>IF(C735&gt;0,IF(VLOOKUP(A735,'ИПУ и ОКПУ'!$A$1:$O$3258,14,0)="Нет показаний","Нет показаний",""),"")</f>
        <v/>
      </c>
      <c r="F735" t="str">
        <f>IF(AND(C735&gt;0),SUMIF('ИПУ и ОКПУ'!$A$2:$A$3258,A735,'ИПУ и ОКПУ'!$O$2:$O$3258),"")</f>
        <v/>
      </c>
      <c r="G735">
        <f>VLOOKUP(A735,'Лицевые счета'!$A$2:$K$4570,9,0)</f>
        <v>3</v>
      </c>
      <c r="H735">
        <f>VLOOKUP(A735,'Лицевые счета'!$A$2:$K$4570,10,0)</f>
        <v>57</v>
      </c>
      <c r="I735" t="str">
        <f>VLOOKUP(A735,'Лицевые счета'!$A$2:$K$4570,6,0)</f>
        <v>ФЛ</v>
      </c>
      <c r="J735">
        <f>IF(AND(C735=0,I735="ФЛ"),G735*H735,"")</f>
        <v>171</v>
      </c>
      <c r="K735" t="str">
        <f>IF(AND(C735&gt;0,E735="Нет показаний",I735="ФЛ"),G735*H735,"")</f>
        <v/>
      </c>
    </row>
    <row r="736" spans="1:11" x14ac:dyDescent="0.25">
      <c r="A736" s="7">
        <v>434714</v>
      </c>
      <c r="B736" s="7">
        <f>VLOOKUP(A736,'Лицевые счета'!$A$1:$K$4570,2,0)</f>
        <v>431375</v>
      </c>
      <c r="C736">
        <f>COUNTIF('ИПУ и ОКПУ'!$A$2:$A$3258,A736)</f>
        <v>1</v>
      </c>
      <c r="D736" t="str">
        <f>IF(C736&gt;0,VLOOKUP(A736,'ИПУ и ОКПУ'!$A$1:$O$3258,9,0),"")</f>
        <v>Одноставочный</v>
      </c>
      <c r="E736" t="str">
        <f>IF(C736&gt;0,IF(VLOOKUP(A736,'ИПУ и ОКПУ'!$A$1:$O$3258,14,0)="Нет показаний","Нет показаний",""),"")</f>
        <v>Нет показаний</v>
      </c>
      <c r="F736">
        <f>IF(AND(C736&gt;0),SUMIF('ИПУ и ОКПУ'!$A$2:$A$3258,A736,'ИПУ и ОКПУ'!$O$2:$O$3258),"")</f>
        <v>0</v>
      </c>
      <c r="G736">
        <f>VLOOKUP(A736,'Лицевые счета'!$A$2:$K$4570,9,0)</f>
        <v>3</v>
      </c>
      <c r="H736">
        <f>VLOOKUP(A736,'Лицевые счета'!$A$2:$K$4570,10,0)</f>
        <v>57</v>
      </c>
      <c r="I736" t="str">
        <f>VLOOKUP(A736,'Лицевые счета'!$A$2:$K$4570,6,0)</f>
        <v>ФЛ</v>
      </c>
      <c r="J736" t="str">
        <f>IF(AND(C736=0,I736="ФЛ"),G736*H736,"")</f>
        <v/>
      </c>
      <c r="K736">
        <f>IF(AND(C736&gt;0,E736="Нет показаний",I736="ФЛ"),G736*H736,"")</f>
        <v>171</v>
      </c>
    </row>
    <row r="737" spans="1:11" x14ac:dyDescent="0.25">
      <c r="A737" s="7">
        <v>434718</v>
      </c>
      <c r="B737" s="7">
        <f>VLOOKUP(A737,'Лицевые счета'!$A$1:$K$4570,2,0)</f>
        <v>431375</v>
      </c>
      <c r="C737">
        <f>COUNTIF('ИПУ и ОКПУ'!$A$2:$A$3258,A737)</f>
        <v>0</v>
      </c>
      <c r="D737" t="str">
        <f>IF(C737&gt;0,VLOOKUP(A737,'ИПУ и ОКПУ'!$A$1:$O$3258,9,0),"")</f>
        <v/>
      </c>
      <c r="E737" t="str">
        <f>IF(C737&gt;0,IF(VLOOKUP(A737,'ИПУ и ОКПУ'!$A$1:$O$3258,14,0)="Нет показаний","Нет показаний",""),"")</f>
        <v/>
      </c>
      <c r="F737" t="str">
        <f>IF(AND(C737&gt;0),SUMIF('ИПУ и ОКПУ'!$A$2:$A$3258,A737,'ИПУ и ОКПУ'!$O$2:$O$3258),"")</f>
        <v/>
      </c>
      <c r="G737">
        <f>VLOOKUP(A737,'Лицевые счета'!$A$2:$K$4570,9,0)</f>
        <v>3</v>
      </c>
      <c r="H737">
        <f>VLOOKUP(A737,'Лицевые счета'!$A$2:$K$4570,10,0)</f>
        <v>57</v>
      </c>
      <c r="I737" t="str">
        <f>VLOOKUP(A737,'Лицевые счета'!$A$2:$K$4570,6,0)</f>
        <v>ФЛ</v>
      </c>
      <c r="J737">
        <f>IF(AND(C737=0,I737="ФЛ"),G737*H737,"")</f>
        <v>171</v>
      </c>
      <c r="K737" t="str">
        <f>IF(AND(C737&gt;0,E737="Нет показаний",I737="ФЛ"),G737*H737,"")</f>
        <v/>
      </c>
    </row>
    <row r="738" spans="1:11" x14ac:dyDescent="0.25">
      <c r="A738" s="7">
        <v>434719</v>
      </c>
      <c r="B738" s="7">
        <f>VLOOKUP(A738,'Лицевые счета'!$A$1:$K$4570,2,0)</f>
        <v>431375</v>
      </c>
      <c r="C738">
        <f>COUNTIF('ИПУ и ОКПУ'!$A$2:$A$3258,A738)</f>
        <v>0</v>
      </c>
      <c r="D738" t="str">
        <f>IF(C738&gt;0,VLOOKUP(A738,'ИПУ и ОКПУ'!$A$1:$O$3258,9,0),"")</f>
        <v/>
      </c>
      <c r="E738" t="str">
        <f>IF(C738&gt;0,IF(VLOOKUP(A738,'ИПУ и ОКПУ'!$A$1:$O$3258,14,0)="Нет показаний","Нет показаний",""),"")</f>
        <v/>
      </c>
      <c r="F738" t="str">
        <f>IF(AND(C738&gt;0),SUMIF('ИПУ и ОКПУ'!$A$2:$A$3258,A738,'ИПУ и ОКПУ'!$O$2:$O$3258),"")</f>
        <v/>
      </c>
      <c r="G738">
        <f>VLOOKUP(A738,'Лицевые счета'!$A$2:$K$4570,9,0)</f>
        <v>3</v>
      </c>
      <c r="H738">
        <f>VLOOKUP(A738,'Лицевые счета'!$A$2:$K$4570,10,0)</f>
        <v>44.2</v>
      </c>
      <c r="I738" t="str">
        <f>VLOOKUP(A738,'Лицевые счета'!$A$2:$K$4570,6,0)</f>
        <v>ФЛ</v>
      </c>
      <c r="J738">
        <f>IF(AND(C738=0,I738="ФЛ"),G738*H738,"")</f>
        <v>132.60000000000002</v>
      </c>
      <c r="K738" t="str">
        <f>IF(AND(C738&gt;0,E738="Нет показаний",I738="ФЛ"),G738*H738,"")</f>
        <v/>
      </c>
    </row>
    <row r="739" spans="1:11" x14ac:dyDescent="0.25">
      <c r="A739" s="7">
        <v>434832</v>
      </c>
      <c r="B739" s="7">
        <f>VLOOKUP(A739,'Лицевые счета'!$A$1:$K$4570,2,0)</f>
        <v>431380</v>
      </c>
      <c r="C739">
        <f>COUNTIF('ИПУ и ОКПУ'!$A$2:$A$3258,A739)</f>
        <v>1</v>
      </c>
      <c r="D739" t="str">
        <f>IF(C739&gt;0,VLOOKUP(A739,'ИПУ и ОКПУ'!$A$1:$O$3258,9,0),"")</f>
        <v>Одноставочный</v>
      </c>
      <c r="E739" t="str">
        <f>IF(C739&gt;0,IF(VLOOKUP(A739,'ИПУ и ОКПУ'!$A$1:$O$3258,14,0)="Нет показаний","Нет показаний",""),"")</f>
        <v>Нет показаний</v>
      </c>
      <c r="F739">
        <f>IF(AND(C739&gt;0),SUMIF('ИПУ и ОКПУ'!$A$2:$A$3258,A739,'ИПУ и ОКПУ'!$O$2:$O$3258),"")</f>
        <v>0</v>
      </c>
      <c r="G739">
        <f>VLOOKUP(A739,'Лицевые счета'!$A$2:$K$4570,9,0)</f>
        <v>3</v>
      </c>
      <c r="H739">
        <f>VLOOKUP(A739,'Лицевые счета'!$A$2:$K$4570,10,0)</f>
        <v>44.2</v>
      </c>
      <c r="I739" t="str">
        <f>VLOOKUP(A739,'Лицевые счета'!$A$2:$K$4570,6,0)</f>
        <v>ФЛ</v>
      </c>
      <c r="J739" t="str">
        <f>IF(AND(C739=0,I739="ФЛ"),G739*H739,"")</f>
        <v/>
      </c>
      <c r="K739">
        <f>IF(AND(C739&gt;0,E739="Нет показаний",I739="ФЛ"),G739*H739,"")</f>
        <v>132.60000000000002</v>
      </c>
    </row>
    <row r="740" spans="1:11" x14ac:dyDescent="0.25">
      <c r="A740" s="7">
        <v>434844</v>
      </c>
      <c r="B740" s="7">
        <f>VLOOKUP(A740,'Лицевые счета'!$A$1:$K$4570,2,0)</f>
        <v>431380</v>
      </c>
      <c r="C740">
        <f>COUNTIF('ИПУ и ОКПУ'!$A$2:$A$3258,A740)</f>
        <v>1</v>
      </c>
      <c r="D740" t="str">
        <f>IF(C740&gt;0,VLOOKUP(A740,'ИПУ и ОКПУ'!$A$1:$O$3258,9,0),"")</f>
        <v>Одноставочный</v>
      </c>
      <c r="E740" t="str">
        <f>IF(C740&gt;0,IF(VLOOKUP(A740,'ИПУ и ОКПУ'!$A$1:$O$3258,14,0)="Нет показаний","Нет показаний",""),"")</f>
        <v/>
      </c>
      <c r="F740">
        <f>IF(AND(C740&gt;0),SUMIF('ИПУ и ОКПУ'!$A$2:$A$3258,A740,'ИПУ и ОКПУ'!$O$2:$O$3258),"")</f>
        <v>103</v>
      </c>
      <c r="G740">
        <f>VLOOKUP(A740,'Лицевые счета'!$A$2:$K$4570,9,0)</f>
        <v>3</v>
      </c>
      <c r="H740">
        <f>VLOOKUP(A740,'Лицевые счета'!$A$2:$K$4570,10,0)</f>
        <v>44.2</v>
      </c>
      <c r="I740" t="str">
        <f>VLOOKUP(A740,'Лицевые счета'!$A$2:$K$4570,6,0)</f>
        <v>ФЛ</v>
      </c>
      <c r="J740" t="str">
        <f>IF(AND(C740=0,I740="ФЛ"),G740*H740,"")</f>
        <v/>
      </c>
      <c r="K740" t="str">
        <f>IF(AND(C740&gt;0,E740="Нет показаний",I740="ФЛ"),G740*H740,"")</f>
        <v/>
      </c>
    </row>
    <row r="741" spans="1:11" x14ac:dyDescent="0.25">
      <c r="A741" s="7">
        <v>436034</v>
      </c>
      <c r="B741" s="7">
        <f>VLOOKUP(A741,'Лицевые счета'!$A$1:$K$4570,2,0)</f>
        <v>431391</v>
      </c>
      <c r="C741">
        <f>COUNTIF('ИПУ и ОКПУ'!$A$2:$A$3258,A741)</f>
        <v>1</v>
      </c>
      <c r="D741" t="str">
        <f>IF(C741&gt;0,VLOOKUP(A741,'ИПУ и ОКПУ'!$A$1:$O$3258,9,0),"")</f>
        <v>Одноставочный</v>
      </c>
      <c r="E741" t="str">
        <f>IF(C741&gt;0,IF(VLOOKUP(A741,'ИПУ и ОКПУ'!$A$1:$O$3258,14,0)="Нет показаний","Нет показаний",""),"")</f>
        <v>Нет показаний</v>
      </c>
      <c r="F741">
        <f>IF(AND(C741&gt;0),SUMIF('ИПУ и ОКПУ'!$A$2:$A$3258,A741,'ИПУ и ОКПУ'!$O$2:$O$3258),"")</f>
        <v>0</v>
      </c>
      <c r="G741">
        <f>VLOOKUP(A741,'Лицевые счета'!$A$2:$K$4570,9,0)</f>
        <v>3</v>
      </c>
      <c r="H741">
        <f>VLOOKUP(A741,'Лицевые счета'!$A$2:$K$4570,10,0)</f>
        <v>57</v>
      </c>
      <c r="I741" t="str">
        <f>VLOOKUP(A741,'Лицевые счета'!$A$2:$K$4570,6,0)</f>
        <v>ФЛ</v>
      </c>
      <c r="J741" t="str">
        <f>IF(AND(C741=0,I741="ФЛ"),G741*H741,"")</f>
        <v/>
      </c>
      <c r="K741">
        <f>IF(AND(C741&gt;0,E741="Нет показаний",I741="ФЛ"),G741*H741,"")</f>
        <v>171</v>
      </c>
    </row>
    <row r="742" spans="1:11" x14ac:dyDescent="0.25">
      <c r="A742" s="7">
        <v>436553</v>
      </c>
      <c r="B742" s="7">
        <f>VLOOKUP(A742,'Лицевые счета'!$A$1:$K$4570,2,0)</f>
        <v>431408</v>
      </c>
      <c r="C742">
        <f>COUNTIF('ИПУ и ОКПУ'!$A$2:$A$3258,A742)</f>
        <v>0</v>
      </c>
      <c r="D742" t="str">
        <f>IF(C742&gt;0,VLOOKUP(A742,'ИПУ и ОКПУ'!$A$1:$O$3258,9,0),"")</f>
        <v/>
      </c>
      <c r="E742" t="str">
        <f>IF(C742&gt;0,IF(VLOOKUP(A742,'ИПУ и ОКПУ'!$A$1:$O$3258,14,0)="Нет показаний","Нет показаний",""),"")</f>
        <v/>
      </c>
      <c r="F742" t="str">
        <f>IF(AND(C742&gt;0),SUMIF('ИПУ и ОКПУ'!$A$2:$A$3258,A742,'ИПУ и ОКПУ'!$O$2:$O$3258),"")</f>
        <v/>
      </c>
      <c r="G742">
        <f>VLOOKUP(A742,'Лицевые счета'!$A$2:$K$4570,9,0)</f>
        <v>3</v>
      </c>
      <c r="H742">
        <f>VLOOKUP(A742,'Лицевые счета'!$A$2:$K$4570,10,0)</f>
        <v>44.2</v>
      </c>
      <c r="I742" t="str">
        <f>VLOOKUP(A742,'Лицевые счета'!$A$2:$K$4570,6,0)</f>
        <v>ФЛ</v>
      </c>
      <c r="J742">
        <f>IF(AND(C742=0,I742="ФЛ"),G742*H742,"")</f>
        <v>132.60000000000002</v>
      </c>
      <c r="K742" t="str">
        <f>IF(AND(C742&gt;0,E742="Нет показаний",I742="ФЛ"),G742*H742,"")</f>
        <v/>
      </c>
    </row>
    <row r="743" spans="1:11" x14ac:dyDescent="0.25">
      <c r="A743" s="7">
        <v>436561</v>
      </c>
      <c r="B743" s="7">
        <f>VLOOKUP(A743,'Лицевые счета'!$A$1:$K$4570,2,0)</f>
        <v>431408</v>
      </c>
      <c r="C743">
        <f>COUNTIF('ИПУ и ОКПУ'!$A$2:$A$3258,A743)</f>
        <v>0</v>
      </c>
      <c r="D743" t="str">
        <f>IF(C743&gt;0,VLOOKUP(A743,'ИПУ и ОКПУ'!$A$1:$O$3258,9,0),"")</f>
        <v/>
      </c>
      <c r="E743" t="str">
        <f>IF(C743&gt;0,IF(VLOOKUP(A743,'ИПУ и ОКПУ'!$A$1:$O$3258,14,0)="Нет показаний","Нет показаний",""),"")</f>
        <v/>
      </c>
      <c r="F743" t="str">
        <f>IF(AND(C743&gt;0),SUMIF('ИПУ и ОКПУ'!$A$2:$A$3258,A743,'ИПУ и ОКПУ'!$O$2:$O$3258),"")</f>
        <v/>
      </c>
      <c r="G743">
        <f>VLOOKUP(A743,'Лицевые счета'!$A$2:$K$4570,9,0)</f>
        <v>3</v>
      </c>
      <c r="H743">
        <f>VLOOKUP(A743,'Лицевые счета'!$A$2:$K$4570,10,0)</f>
        <v>57</v>
      </c>
      <c r="I743" t="str">
        <f>VLOOKUP(A743,'Лицевые счета'!$A$2:$K$4570,6,0)</f>
        <v>ФЛ</v>
      </c>
      <c r="J743">
        <f>IF(AND(C743=0,I743="ФЛ"),G743*H743,"")</f>
        <v>171</v>
      </c>
      <c r="K743" t="str">
        <f>IF(AND(C743&gt;0,E743="Нет показаний",I743="ФЛ"),G743*H743,"")</f>
        <v/>
      </c>
    </row>
    <row r="744" spans="1:11" x14ac:dyDescent="0.25">
      <c r="A744" s="7">
        <v>437003</v>
      </c>
      <c r="B744" s="7">
        <f>VLOOKUP(A744,'Лицевые счета'!$A$1:$K$4570,2,0)</f>
        <v>431414</v>
      </c>
      <c r="C744">
        <f>COUNTIF('ИПУ и ОКПУ'!$A$2:$A$3258,A744)</f>
        <v>0</v>
      </c>
      <c r="D744" t="str">
        <f>IF(C744&gt;0,VLOOKUP(A744,'ИПУ и ОКПУ'!$A$1:$O$3258,9,0),"")</f>
        <v/>
      </c>
      <c r="E744" t="str">
        <f>IF(C744&gt;0,IF(VLOOKUP(A744,'ИПУ и ОКПУ'!$A$1:$O$3258,14,0)="Нет показаний","Нет показаний",""),"")</f>
        <v/>
      </c>
      <c r="F744" t="str">
        <f>IF(AND(C744&gt;0),SUMIF('ИПУ и ОКПУ'!$A$2:$A$3258,A744,'ИПУ и ОКПУ'!$O$2:$O$3258),"")</f>
        <v/>
      </c>
      <c r="G744">
        <f>VLOOKUP(A744,'Лицевые счета'!$A$2:$K$4570,9,0)</f>
        <v>3</v>
      </c>
      <c r="H744">
        <f>VLOOKUP(A744,'Лицевые счета'!$A$2:$K$4570,10,0)</f>
        <v>57</v>
      </c>
      <c r="I744" t="str">
        <f>VLOOKUP(A744,'Лицевые счета'!$A$2:$K$4570,6,0)</f>
        <v>ФЛ</v>
      </c>
      <c r="J744">
        <f>IF(AND(C744=0,I744="ФЛ"),G744*H744,"")</f>
        <v>171</v>
      </c>
      <c r="K744" t="str">
        <f>IF(AND(C744&gt;0,E744="Нет показаний",I744="ФЛ"),G744*H744,"")</f>
        <v/>
      </c>
    </row>
    <row r="745" spans="1:11" x14ac:dyDescent="0.25">
      <c r="A745" s="7">
        <v>437040</v>
      </c>
      <c r="B745" s="7">
        <f>VLOOKUP(A745,'Лицевые счета'!$A$1:$K$4570,2,0)</f>
        <v>431415</v>
      </c>
      <c r="C745">
        <f>COUNTIF('ИПУ и ОКПУ'!$A$2:$A$3258,A745)</f>
        <v>1</v>
      </c>
      <c r="D745" t="str">
        <f>IF(C745&gt;0,VLOOKUP(A745,'ИПУ и ОКПУ'!$A$1:$O$3258,9,0),"")</f>
        <v>Одноставочный</v>
      </c>
      <c r="E745" t="str">
        <f>IF(C745&gt;0,IF(VLOOKUP(A745,'ИПУ и ОКПУ'!$A$1:$O$3258,14,0)="Нет показаний","Нет показаний",""),"")</f>
        <v/>
      </c>
      <c r="F745">
        <f>IF(AND(C745&gt;0),SUMIF('ИПУ и ОКПУ'!$A$2:$A$3258,A745,'ИПУ и ОКПУ'!$O$2:$O$3258),"")</f>
        <v>75</v>
      </c>
      <c r="G745">
        <f>VLOOKUP(A745,'Лицевые счета'!$A$2:$K$4570,9,0)</f>
        <v>3</v>
      </c>
      <c r="H745">
        <f>VLOOKUP(A745,'Лицевые счета'!$A$2:$K$4570,10,0)</f>
        <v>57</v>
      </c>
      <c r="I745" t="str">
        <f>VLOOKUP(A745,'Лицевые счета'!$A$2:$K$4570,6,0)</f>
        <v>ФЛ</v>
      </c>
      <c r="J745" t="str">
        <f>IF(AND(C745=0,I745="ФЛ"),G745*H745,"")</f>
        <v/>
      </c>
      <c r="K745" t="str">
        <f>IF(AND(C745&gt;0,E745="Нет показаний",I745="ФЛ"),G745*H745,"")</f>
        <v/>
      </c>
    </row>
    <row r="746" spans="1:11" x14ac:dyDescent="0.25">
      <c r="A746" s="7">
        <v>437413</v>
      </c>
      <c r="B746" s="7">
        <f>VLOOKUP(A746,'Лицевые счета'!$A$1:$K$4570,2,0)</f>
        <v>431422</v>
      </c>
      <c r="C746">
        <f>COUNTIF('ИПУ и ОКПУ'!$A$2:$A$3258,A746)</f>
        <v>1</v>
      </c>
      <c r="D746" t="str">
        <f>IF(C746&gt;0,VLOOKUP(A746,'ИПУ и ОКПУ'!$A$1:$O$3258,9,0),"")</f>
        <v>Одноставочный</v>
      </c>
      <c r="E746" t="str">
        <f>IF(C746&gt;0,IF(VLOOKUP(A746,'ИПУ и ОКПУ'!$A$1:$O$3258,14,0)="Нет показаний","Нет показаний",""),"")</f>
        <v/>
      </c>
      <c r="F746">
        <f>IF(AND(C746&gt;0),SUMIF('ИПУ и ОКПУ'!$A$2:$A$3258,A746,'ИПУ и ОКПУ'!$O$2:$O$3258),"")</f>
        <v>50</v>
      </c>
      <c r="G746">
        <f>VLOOKUP(A746,'Лицевые счета'!$A$2:$K$4570,9,0)</f>
        <v>3</v>
      </c>
      <c r="H746">
        <f>VLOOKUP(A746,'Лицевые счета'!$A$2:$K$4570,10,0)</f>
        <v>57</v>
      </c>
      <c r="I746" t="str">
        <f>VLOOKUP(A746,'Лицевые счета'!$A$2:$K$4570,6,0)</f>
        <v>ФЛ</v>
      </c>
      <c r="J746" t="str">
        <f>IF(AND(C746=0,I746="ФЛ"),G746*H746,"")</f>
        <v/>
      </c>
      <c r="K746" t="str">
        <f>IF(AND(C746&gt;0,E746="Нет показаний",I746="ФЛ"),G746*H746,"")</f>
        <v/>
      </c>
    </row>
    <row r="747" spans="1:11" x14ac:dyDescent="0.25">
      <c r="A747" s="7">
        <v>437417</v>
      </c>
      <c r="B747" s="7">
        <f>VLOOKUP(A747,'Лицевые счета'!$A$1:$K$4570,2,0)</f>
        <v>431422</v>
      </c>
      <c r="C747">
        <f>COUNTIF('ИПУ и ОКПУ'!$A$2:$A$3258,A747)</f>
        <v>1</v>
      </c>
      <c r="D747" t="str">
        <f>IF(C747&gt;0,VLOOKUP(A747,'ИПУ и ОКПУ'!$A$1:$O$3258,9,0),"")</f>
        <v>Одноставочный</v>
      </c>
      <c r="E747" t="str">
        <f>IF(C747&gt;0,IF(VLOOKUP(A747,'ИПУ и ОКПУ'!$A$1:$O$3258,14,0)="Нет показаний","Нет показаний",""),"")</f>
        <v/>
      </c>
      <c r="F747">
        <f>IF(AND(C747&gt;0),SUMIF('ИПУ и ОКПУ'!$A$2:$A$3258,A747,'ИПУ и ОКПУ'!$O$2:$O$3258),"")</f>
        <v>300</v>
      </c>
      <c r="G747">
        <f>VLOOKUP(A747,'Лицевые счета'!$A$2:$K$4570,9,0)</f>
        <v>3</v>
      </c>
      <c r="H747">
        <f>VLOOKUP(A747,'Лицевые счета'!$A$2:$K$4570,10,0)</f>
        <v>57</v>
      </c>
      <c r="I747" t="str">
        <f>VLOOKUP(A747,'Лицевые счета'!$A$2:$K$4570,6,0)</f>
        <v>ФЛ</v>
      </c>
      <c r="J747" t="str">
        <f>IF(AND(C747=0,I747="ФЛ"),G747*H747,"")</f>
        <v/>
      </c>
      <c r="K747" t="str">
        <f>IF(AND(C747&gt;0,E747="Нет показаний",I747="ФЛ"),G747*H747,"")</f>
        <v/>
      </c>
    </row>
    <row r="748" spans="1:11" x14ac:dyDescent="0.25">
      <c r="A748" s="7">
        <v>437435</v>
      </c>
      <c r="B748" s="7">
        <f>VLOOKUP(A748,'Лицевые счета'!$A$1:$K$4570,2,0)</f>
        <v>431422</v>
      </c>
      <c r="C748">
        <f>COUNTIF('ИПУ и ОКПУ'!$A$2:$A$3258,A748)</f>
        <v>2</v>
      </c>
      <c r="D748" t="str">
        <f>IF(C748&gt;0,VLOOKUP(A748,'ИПУ и ОКПУ'!$A$1:$O$3258,9,0),"")</f>
        <v>Двухзонный</v>
      </c>
      <c r="E748" t="str">
        <f>IF(C748&gt;0,IF(VLOOKUP(A748,'ИПУ и ОКПУ'!$A$1:$O$3258,14,0)="Нет показаний","Нет показаний",""),"")</f>
        <v/>
      </c>
      <c r="F748">
        <f>IF(AND(C748&gt;0),SUMIF('ИПУ и ОКПУ'!$A$2:$A$3258,A748,'ИПУ и ОКПУ'!$O$2:$O$3258),"")</f>
        <v>335</v>
      </c>
      <c r="G748">
        <f>VLOOKUP(A748,'Лицевые счета'!$A$2:$K$4570,9,0)</f>
        <v>3</v>
      </c>
      <c r="H748">
        <f>VLOOKUP(A748,'Лицевые счета'!$A$2:$K$4570,10,0)</f>
        <v>64.5</v>
      </c>
      <c r="I748" t="str">
        <f>VLOOKUP(A748,'Лицевые счета'!$A$2:$K$4570,6,0)</f>
        <v>ФЛ</v>
      </c>
      <c r="J748" t="str">
        <f>IF(AND(C748=0,I748="ФЛ"),G748*H748,"")</f>
        <v/>
      </c>
      <c r="K748" t="str">
        <f>IF(AND(C748&gt;0,E748="Нет показаний",I748="ФЛ"),G748*H748,"")</f>
        <v/>
      </c>
    </row>
    <row r="749" spans="1:11" x14ac:dyDescent="0.25">
      <c r="A749" s="7">
        <v>437437</v>
      </c>
      <c r="B749" s="7">
        <f>VLOOKUP(A749,'Лицевые счета'!$A$1:$K$4570,2,0)</f>
        <v>431422</v>
      </c>
      <c r="C749">
        <f>COUNTIF('ИПУ и ОКПУ'!$A$2:$A$3258,A749)</f>
        <v>0</v>
      </c>
      <c r="D749" t="str">
        <f>IF(C749&gt;0,VLOOKUP(A749,'ИПУ и ОКПУ'!$A$1:$O$3258,9,0),"")</f>
        <v/>
      </c>
      <c r="E749" t="str">
        <f>IF(C749&gt;0,IF(VLOOKUP(A749,'ИПУ и ОКПУ'!$A$1:$O$3258,14,0)="Нет показаний","Нет показаний",""),"")</f>
        <v/>
      </c>
      <c r="F749" t="str">
        <f>IF(AND(C749&gt;0),SUMIF('ИПУ и ОКПУ'!$A$2:$A$3258,A749,'ИПУ и ОКПУ'!$O$2:$O$3258),"")</f>
        <v/>
      </c>
      <c r="G749">
        <f>VLOOKUP(A749,'Лицевые счета'!$A$2:$K$4570,9,0)</f>
        <v>3</v>
      </c>
      <c r="H749">
        <f>VLOOKUP(A749,'Лицевые счета'!$A$2:$K$4570,10,0)</f>
        <v>64.5</v>
      </c>
      <c r="I749" t="str">
        <f>VLOOKUP(A749,'Лицевые счета'!$A$2:$K$4570,6,0)</f>
        <v>ФЛ</v>
      </c>
      <c r="J749">
        <f>IF(AND(C749=0,I749="ФЛ"),G749*H749,"")</f>
        <v>193.5</v>
      </c>
      <c r="K749" t="str">
        <f>IF(AND(C749&gt;0,E749="Нет показаний",I749="ФЛ"),G749*H749,"")</f>
        <v/>
      </c>
    </row>
    <row r="750" spans="1:11" x14ac:dyDescent="0.25">
      <c r="A750" s="7">
        <v>437441</v>
      </c>
      <c r="B750" s="7">
        <f>VLOOKUP(A750,'Лицевые счета'!$A$1:$K$4570,2,0)</f>
        <v>431423</v>
      </c>
      <c r="C750">
        <f>COUNTIF('ИПУ и ОКПУ'!$A$2:$A$3258,A750)</f>
        <v>1</v>
      </c>
      <c r="D750" t="str">
        <f>IF(C750&gt;0,VLOOKUP(A750,'ИПУ и ОКПУ'!$A$1:$O$3258,9,0),"")</f>
        <v>Одноставочный</v>
      </c>
      <c r="E750" t="str">
        <f>IF(C750&gt;0,IF(VLOOKUP(A750,'ИПУ и ОКПУ'!$A$1:$O$3258,14,0)="Нет показаний","Нет показаний",""),"")</f>
        <v/>
      </c>
      <c r="F750">
        <f>IF(AND(C750&gt;0),SUMIF('ИПУ и ОКПУ'!$A$2:$A$3258,A750,'ИПУ и ОКПУ'!$O$2:$O$3258),"")</f>
        <v>344</v>
      </c>
      <c r="G750">
        <f>VLOOKUP(A750,'Лицевые счета'!$A$2:$K$4570,9,0)</f>
        <v>3</v>
      </c>
      <c r="H750">
        <f>VLOOKUP(A750,'Лицевые счета'!$A$2:$K$4570,10,0)</f>
        <v>44.2</v>
      </c>
      <c r="I750" t="str">
        <f>VLOOKUP(A750,'Лицевые счета'!$A$2:$K$4570,6,0)</f>
        <v>ФЛ</v>
      </c>
      <c r="J750" t="str">
        <f>IF(AND(C750=0,I750="ФЛ"),G750*H750,"")</f>
        <v/>
      </c>
      <c r="K750" t="str">
        <f>IF(AND(C750&gt;0,E750="Нет показаний",I750="ФЛ"),G750*H750,"")</f>
        <v/>
      </c>
    </row>
    <row r="751" spans="1:11" x14ac:dyDescent="0.25">
      <c r="A751" s="7">
        <v>437449</v>
      </c>
      <c r="B751" s="7">
        <f>VLOOKUP(A751,'Лицевые счета'!$A$1:$K$4570,2,0)</f>
        <v>431423</v>
      </c>
      <c r="C751">
        <f>COUNTIF('ИПУ и ОКПУ'!$A$2:$A$3258,A751)</f>
        <v>0</v>
      </c>
      <c r="D751" t="str">
        <f>IF(C751&gt;0,VLOOKUP(A751,'ИПУ и ОКПУ'!$A$1:$O$3258,9,0),"")</f>
        <v/>
      </c>
      <c r="E751" t="str">
        <f>IF(C751&gt;0,IF(VLOOKUP(A751,'ИПУ и ОКПУ'!$A$1:$O$3258,14,0)="Нет показаний","Нет показаний",""),"")</f>
        <v/>
      </c>
      <c r="F751" t="str">
        <f>IF(AND(C751&gt;0),SUMIF('ИПУ и ОКПУ'!$A$2:$A$3258,A751,'ИПУ и ОКПУ'!$O$2:$O$3258),"")</f>
        <v/>
      </c>
      <c r="G751">
        <f>VLOOKUP(A751,'Лицевые счета'!$A$2:$K$4570,9,0)</f>
        <v>3</v>
      </c>
      <c r="H751">
        <f>VLOOKUP(A751,'Лицевые счета'!$A$2:$K$4570,10,0)</f>
        <v>44.2</v>
      </c>
      <c r="I751" t="str">
        <f>VLOOKUP(A751,'Лицевые счета'!$A$2:$K$4570,6,0)</f>
        <v>ФЛ</v>
      </c>
      <c r="J751">
        <f>IF(AND(C751=0,I751="ФЛ"),G751*H751,"")</f>
        <v>132.60000000000002</v>
      </c>
      <c r="K751" t="str">
        <f>IF(AND(C751&gt;0,E751="Нет показаний",I751="ФЛ"),G751*H751,"")</f>
        <v/>
      </c>
    </row>
    <row r="752" spans="1:11" x14ac:dyDescent="0.25">
      <c r="A752" s="7">
        <v>437451</v>
      </c>
      <c r="B752" s="7">
        <f>VLOOKUP(A752,'Лицевые счета'!$A$1:$K$4570,2,0)</f>
        <v>431423</v>
      </c>
      <c r="C752">
        <f>COUNTIF('ИПУ и ОКПУ'!$A$2:$A$3258,A752)</f>
        <v>1</v>
      </c>
      <c r="D752" t="str">
        <f>IF(C752&gt;0,VLOOKUP(A752,'ИПУ и ОКПУ'!$A$1:$O$3258,9,0),"")</f>
        <v>Одноставочный</v>
      </c>
      <c r="E752" t="str">
        <f>IF(C752&gt;0,IF(VLOOKUP(A752,'ИПУ и ОКПУ'!$A$1:$O$3258,14,0)="Нет показаний","Нет показаний",""),"")</f>
        <v/>
      </c>
      <c r="F752">
        <f>IF(AND(C752&gt;0),SUMIF('ИПУ и ОКПУ'!$A$2:$A$3258,A752,'ИПУ и ОКПУ'!$O$2:$O$3258),"")</f>
        <v>64</v>
      </c>
      <c r="G752">
        <f>VLOOKUP(A752,'Лицевые счета'!$A$2:$K$4570,9,0)</f>
        <v>3</v>
      </c>
      <c r="H752">
        <f>VLOOKUP(A752,'Лицевые счета'!$A$2:$K$4570,10,0)</f>
        <v>57</v>
      </c>
      <c r="I752" t="str">
        <f>VLOOKUP(A752,'Лицевые счета'!$A$2:$K$4570,6,0)</f>
        <v>ФЛ</v>
      </c>
      <c r="J752" t="str">
        <f>IF(AND(C752=0,I752="ФЛ"),G752*H752,"")</f>
        <v/>
      </c>
      <c r="K752" t="str">
        <f>IF(AND(C752&gt;0,E752="Нет показаний",I752="ФЛ"),G752*H752,"")</f>
        <v/>
      </c>
    </row>
    <row r="753" spans="1:11" x14ac:dyDescent="0.25">
      <c r="A753" s="7">
        <v>437946</v>
      </c>
      <c r="B753" s="7">
        <f>VLOOKUP(A753,'Лицевые счета'!$A$1:$K$4570,2,0)</f>
        <v>431431</v>
      </c>
      <c r="C753">
        <f>COUNTIF('ИПУ и ОКПУ'!$A$2:$A$3258,A753)</f>
        <v>1</v>
      </c>
      <c r="D753" t="str">
        <f>IF(C753&gt;0,VLOOKUP(A753,'ИПУ и ОКПУ'!$A$1:$O$3258,9,0),"")</f>
        <v>Одноставочный</v>
      </c>
      <c r="E753" t="str">
        <f>IF(C753&gt;0,IF(VLOOKUP(A753,'ИПУ и ОКПУ'!$A$1:$O$3258,14,0)="Нет показаний","Нет показаний",""),"")</f>
        <v/>
      </c>
      <c r="F753">
        <f>IF(AND(C753&gt;0),SUMIF('ИПУ и ОКПУ'!$A$2:$A$3258,A753,'ИПУ и ОКПУ'!$O$2:$O$3258),"")</f>
        <v>213</v>
      </c>
      <c r="G753">
        <f>VLOOKUP(A753,'Лицевые счета'!$A$2:$K$4570,9,0)</f>
        <v>3</v>
      </c>
      <c r="H753">
        <f>VLOOKUP(A753,'Лицевые счета'!$A$2:$K$4570,10,0)</f>
        <v>69.8</v>
      </c>
      <c r="I753" t="str">
        <f>VLOOKUP(A753,'Лицевые счета'!$A$2:$K$4570,6,0)</f>
        <v>ФЛ</v>
      </c>
      <c r="J753" t="str">
        <f>IF(AND(C753=0,I753="ФЛ"),G753*H753,"")</f>
        <v/>
      </c>
      <c r="K753" t="str">
        <f>IF(AND(C753&gt;0,E753="Нет показаний",I753="ФЛ"),G753*H753,"")</f>
        <v/>
      </c>
    </row>
    <row r="754" spans="1:11" x14ac:dyDescent="0.25">
      <c r="A754" s="7">
        <v>437962</v>
      </c>
      <c r="B754" s="7">
        <f>VLOOKUP(A754,'Лицевые счета'!$A$1:$K$4570,2,0)</f>
        <v>431431</v>
      </c>
      <c r="C754">
        <f>COUNTIF('ИПУ и ОКПУ'!$A$2:$A$3258,A754)</f>
        <v>0</v>
      </c>
      <c r="D754" t="str">
        <f>IF(C754&gt;0,VLOOKUP(A754,'ИПУ и ОКПУ'!$A$1:$O$3258,9,0),"")</f>
        <v/>
      </c>
      <c r="E754" t="str">
        <f>IF(C754&gt;0,IF(VLOOKUP(A754,'ИПУ и ОКПУ'!$A$1:$O$3258,14,0)="Нет показаний","Нет показаний",""),"")</f>
        <v/>
      </c>
      <c r="F754" t="str">
        <f>IF(AND(C754&gt;0),SUMIF('ИПУ и ОКПУ'!$A$2:$A$3258,A754,'ИПУ и ОКПУ'!$O$2:$O$3258),"")</f>
        <v/>
      </c>
      <c r="G754">
        <f>VLOOKUP(A754,'Лицевые счета'!$A$2:$K$4570,9,0)</f>
        <v>3</v>
      </c>
      <c r="H754">
        <f>VLOOKUP(A754,'Лицевые счета'!$A$2:$K$4570,10,0)</f>
        <v>44.2</v>
      </c>
      <c r="I754" t="str">
        <f>VLOOKUP(A754,'Лицевые счета'!$A$2:$K$4570,6,0)</f>
        <v>ФЛ</v>
      </c>
      <c r="J754">
        <f>IF(AND(C754=0,I754="ФЛ"),G754*H754,"")</f>
        <v>132.60000000000002</v>
      </c>
      <c r="K754" t="str">
        <f>IF(AND(C754&gt;0,E754="Нет показаний",I754="ФЛ"),G754*H754,"")</f>
        <v/>
      </c>
    </row>
    <row r="755" spans="1:11" x14ac:dyDescent="0.25">
      <c r="A755" s="7">
        <v>437966</v>
      </c>
      <c r="B755" s="7">
        <f>VLOOKUP(A755,'Лицевые счета'!$A$1:$K$4570,2,0)</f>
        <v>431431</v>
      </c>
      <c r="C755">
        <f>COUNTIF('ИПУ и ОКПУ'!$A$2:$A$3258,A755)</f>
        <v>0</v>
      </c>
      <c r="D755" t="str">
        <f>IF(C755&gt;0,VLOOKUP(A755,'ИПУ и ОКПУ'!$A$1:$O$3258,9,0),"")</f>
        <v/>
      </c>
      <c r="E755" t="str">
        <f>IF(C755&gt;0,IF(VLOOKUP(A755,'ИПУ и ОКПУ'!$A$1:$O$3258,14,0)="Нет показаний","Нет показаний",""),"")</f>
        <v/>
      </c>
      <c r="F755" t="str">
        <f>IF(AND(C755&gt;0),SUMIF('ИПУ и ОКПУ'!$A$2:$A$3258,A755,'ИПУ и ОКПУ'!$O$2:$O$3258),"")</f>
        <v/>
      </c>
      <c r="G755">
        <f>VLOOKUP(A755,'Лицевые счета'!$A$2:$K$4570,9,0)</f>
        <v>3</v>
      </c>
      <c r="H755">
        <f>VLOOKUP(A755,'Лицевые счета'!$A$2:$K$4570,10,0)</f>
        <v>44.2</v>
      </c>
      <c r="I755" t="str">
        <f>VLOOKUP(A755,'Лицевые счета'!$A$2:$K$4570,6,0)</f>
        <v>ФЛ</v>
      </c>
      <c r="J755">
        <f>IF(AND(C755=0,I755="ФЛ"),G755*H755,"")</f>
        <v>132.60000000000002</v>
      </c>
      <c r="K755" t="str">
        <f>IF(AND(C755&gt;0,E755="Нет показаний",I755="ФЛ"),G755*H755,"")</f>
        <v/>
      </c>
    </row>
    <row r="756" spans="1:11" x14ac:dyDescent="0.25">
      <c r="A756" s="7">
        <v>437996</v>
      </c>
      <c r="B756" s="7">
        <f>VLOOKUP(A756,'Лицевые счета'!$A$1:$K$4570,2,0)</f>
        <v>431433</v>
      </c>
      <c r="C756">
        <f>COUNTIF('ИПУ и ОКПУ'!$A$2:$A$3258,A756)</f>
        <v>1</v>
      </c>
      <c r="D756" t="str">
        <f>IF(C756&gt;0,VLOOKUP(A756,'ИПУ и ОКПУ'!$A$1:$O$3258,9,0),"")</f>
        <v>Одноставочный</v>
      </c>
      <c r="E756" t="str">
        <f>IF(C756&gt;0,IF(VLOOKUP(A756,'ИПУ и ОКПУ'!$A$1:$O$3258,14,0)="Нет показаний","Нет показаний",""),"")</f>
        <v>Нет показаний</v>
      </c>
      <c r="F756">
        <f>IF(AND(C756&gt;0),SUMIF('ИПУ и ОКПУ'!$A$2:$A$3258,A756,'ИПУ и ОКПУ'!$O$2:$O$3258),"")</f>
        <v>0</v>
      </c>
      <c r="G756">
        <f>VLOOKUP(A756,'Лицевые счета'!$A$2:$K$4570,9,0)</f>
        <v>3</v>
      </c>
      <c r="H756">
        <f>VLOOKUP(A756,'Лицевые счета'!$A$2:$K$4570,10,0)</f>
        <v>57</v>
      </c>
      <c r="I756" t="str">
        <f>VLOOKUP(A756,'Лицевые счета'!$A$2:$K$4570,6,0)</f>
        <v>ФЛ</v>
      </c>
      <c r="J756" t="str">
        <f>IF(AND(C756=0,I756="ФЛ"),G756*H756,"")</f>
        <v/>
      </c>
      <c r="K756">
        <f>IF(AND(C756&gt;0,E756="Нет показаний",I756="ФЛ"),G756*H756,"")</f>
        <v>171</v>
      </c>
    </row>
    <row r="757" spans="1:11" x14ac:dyDescent="0.25">
      <c r="A757" s="7">
        <v>438788</v>
      </c>
      <c r="B757" s="7">
        <f>VLOOKUP(A757,'Лицевые счета'!$A$1:$K$4570,2,0)</f>
        <v>431445</v>
      </c>
      <c r="C757">
        <f>COUNTIF('ИПУ и ОКПУ'!$A$2:$A$3258,A757)</f>
        <v>1</v>
      </c>
      <c r="D757" t="str">
        <f>IF(C757&gt;0,VLOOKUP(A757,'ИПУ и ОКПУ'!$A$1:$O$3258,9,0),"")</f>
        <v>Одноставочный</v>
      </c>
      <c r="E757" t="str">
        <f>IF(C757&gt;0,IF(VLOOKUP(A757,'ИПУ и ОКПУ'!$A$1:$O$3258,14,0)="Нет показаний","Нет показаний",""),"")</f>
        <v/>
      </c>
      <c r="F757">
        <f>IF(AND(C757&gt;0),SUMIF('ИПУ и ОКПУ'!$A$2:$A$3258,A757,'ИПУ и ОКПУ'!$O$2:$O$3258),"")</f>
        <v>276</v>
      </c>
      <c r="G757">
        <f>VLOOKUP(A757,'Лицевые счета'!$A$2:$K$4570,9,0)</f>
        <v>3</v>
      </c>
      <c r="H757">
        <f>VLOOKUP(A757,'Лицевые счета'!$A$2:$K$4570,10,0)</f>
        <v>57</v>
      </c>
      <c r="I757" t="str">
        <f>VLOOKUP(A757,'Лицевые счета'!$A$2:$K$4570,6,0)</f>
        <v>ФЛ</v>
      </c>
      <c r="J757" t="str">
        <f>IF(AND(C757=0,I757="ФЛ"),G757*H757,"")</f>
        <v/>
      </c>
      <c r="K757" t="str">
        <f>IF(AND(C757&gt;0,E757="Нет показаний",I757="ФЛ"),G757*H757,"")</f>
        <v/>
      </c>
    </row>
    <row r="758" spans="1:11" x14ac:dyDescent="0.25">
      <c r="A758" s="7">
        <v>438790</v>
      </c>
      <c r="B758" s="7">
        <f>VLOOKUP(A758,'Лицевые счета'!$A$1:$K$4570,2,0)</f>
        <v>431445</v>
      </c>
      <c r="C758">
        <f>COUNTIF('ИПУ и ОКПУ'!$A$2:$A$3258,A758)</f>
        <v>1</v>
      </c>
      <c r="D758" t="str">
        <f>IF(C758&gt;0,VLOOKUP(A758,'ИПУ и ОКПУ'!$A$1:$O$3258,9,0),"")</f>
        <v>Одноставочный</v>
      </c>
      <c r="E758" t="str">
        <f>IF(C758&gt;0,IF(VLOOKUP(A758,'ИПУ и ОКПУ'!$A$1:$O$3258,14,0)="Нет показаний","Нет показаний",""),"")</f>
        <v/>
      </c>
      <c r="F758">
        <f>IF(AND(C758&gt;0),SUMIF('ИПУ и ОКПУ'!$A$2:$A$3258,A758,'ИПУ и ОКПУ'!$O$2:$O$3258),"")</f>
        <v>0</v>
      </c>
      <c r="G758">
        <f>VLOOKUP(A758,'Лицевые счета'!$A$2:$K$4570,9,0)</f>
        <v>3</v>
      </c>
      <c r="H758">
        <f>VLOOKUP(A758,'Лицевые счета'!$A$2:$K$4570,10,0)</f>
        <v>57</v>
      </c>
      <c r="I758" t="str">
        <f>VLOOKUP(A758,'Лицевые счета'!$A$2:$K$4570,6,0)</f>
        <v>ФЛ</v>
      </c>
      <c r="J758" t="str">
        <f>IF(AND(C758=0,I758="ФЛ"),G758*H758,"")</f>
        <v/>
      </c>
      <c r="K758" t="str">
        <f>IF(AND(C758&gt;0,E758="Нет показаний",I758="ФЛ"),G758*H758,"")</f>
        <v/>
      </c>
    </row>
    <row r="759" spans="1:11" x14ac:dyDescent="0.25">
      <c r="A759" s="7">
        <v>438796</v>
      </c>
      <c r="B759" s="7">
        <f>VLOOKUP(A759,'Лицевые счета'!$A$1:$K$4570,2,0)</f>
        <v>431445</v>
      </c>
      <c r="C759">
        <f>COUNTIF('ИПУ и ОКПУ'!$A$2:$A$3258,A759)</f>
        <v>0</v>
      </c>
      <c r="D759" t="str">
        <f>IF(C759&gt;0,VLOOKUP(A759,'ИПУ и ОКПУ'!$A$1:$O$3258,9,0),"")</f>
        <v/>
      </c>
      <c r="E759" t="str">
        <f>IF(C759&gt;0,IF(VLOOKUP(A759,'ИПУ и ОКПУ'!$A$1:$O$3258,14,0)="Нет показаний","Нет показаний",""),"")</f>
        <v/>
      </c>
      <c r="F759" t="str">
        <f>IF(AND(C759&gt;0),SUMIF('ИПУ и ОКПУ'!$A$2:$A$3258,A759,'ИПУ и ОКПУ'!$O$2:$O$3258),"")</f>
        <v/>
      </c>
      <c r="G759">
        <f>VLOOKUP(A759,'Лицевые счета'!$A$2:$K$4570,9,0)</f>
        <v>3</v>
      </c>
      <c r="H759">
        <f>VLOOKUP(A759,'Лицевые счета'!$A$2:$K$4570,10,0)</f>
        <v>44.2</v>
      </c>
      <c r="I759" t="str">
        <f>VLOOKUP(A759,'Лицевые счета'!$A$2:$K$4570,6,0)</f>
        <v>ФЛ</v>
      </c>
      <c r="J759">
        <f>IF(AND(C759=0,I759="ФЛ"),G759*H759,"")</f>
        <v>132.60000000000002</v>
      </c>
      <c r="K759" t="str">
        <f>IF(AND(C759&gt;0,E759="Нет показаний",I759="ФЛ"),G759*H759,"")</f>
        <v/>
      </c>
    </row>
    <row r="760" spans="1:11" x14ac:dyDescent="0.25">
      <c r="A760" s="7">
        <v>438808</v>
      </c>
      <c r="B760" s="7">
        <f>VLOOKUP(A760,'Лицевые счета'!$A$1:$K$4570,2,0)</f>
        <v>431445</v>
      </c>
      <c r="C760">
        <f>COUNTIF('ИПУ и ОКПУ'!$A$2:$A$3258,A760)</f>
        <v>1</v>
      </c>
      <c r="D760" t="str">
        <f>IF(C760&gt;0,VLOOKUP(A760,'ИПУ и ОКПУ'!$A$1:$O$3258,9,0),"")</f>
        <v>Одноставочный</v>
      </c>
      <c r="E760" t="str">
        <f>IF(C760&gt;0,IF(VLOOKUP(A760,'ИПУ и ОКПУ'!$A$1:$O$3258,14,0)="Нет показаний","Нет показаний",""),"")</f>
        <v>Нет показаний</v>
      </c>
      <c r="F760">
        <f>IF(AND(C760&gt;0),SUMIF('ИПУ и ОКПУ'!$A$2:$A$3258,A760,'ИПУ и ОКПУ'!$O$2:$O$3258),"")</f>
        <v>0</v>
      </c>
      <c r="G760">
        <f>VLOOKUP(A760,'Лицевые счета'!$A$2:$K$4570,9,0)</f>
        <v>3</v>
      </c>
      <c r="H760">
        <f>VLOOKUP(A760,'Лицевые счета'!$A$2:$K$4570,10,0)</f>
        <v>44.2</v>
      </c>
      <c r="I760" t="str">
        <f>VLOOKUP(A760,'Лицевые счета'!$A$2:$K$4570,6,0)</f>
        <v>ФЛ</v>
      </c>
      <c r="J760" t="str">
        <f>IF(AND(C760=0,I760="ФЛ"),G760*H760,"")</f>
        <v/>
      </c>
      <c r="K760">
        <f>IF(AND(C760&gt;0,E760="Нет показаний",I760="ФЛ"),G760*H760,"")</f>
        <v>132.60000000000002</v>
      </c>
    </row>
    <row r="761" spans="1:11" x14ac:dyDescent="0.25">
      <c r="A761" s="7">
        <v>438826</v>
      </c>
      <c r="B761" s="7">
        <f>VLOOKUP(A761,'Лицевые счета'!$A$1:$K$4570,2,0)</f>
        <v>431446</v>
      </c>
      <c r="C761">
        <f>COUNTIF('ИПУ и ОКПУ'!$A$2:$A$3258,A761)</f>
        <v>1</v>
      </c>
      <c r="D761" t="str">
        <f>IF(C761&gt;0,VLOOKUP(A761,'ИПУ и ОКПУ'!$A$1:$O$3258,9,0),"")</f>
        <v>Одноставочный</v>
      </c>
      <c r="E761" t="str">
        <f>IF(C761&gt;0,IF(VLOOKUP(A761,'ИПУ и ОКПУ'!$A$1:$O$3258,14,0)="Нет показаний","Нет показаний",""),"")</f>
        <v>Нет показаний</v>
      </c>
      <c r="F761">
        <f>IF(AND(C761&gt;0),SUMIF('ИПУ и ОКПУ'!$A$2:$A$3258,A761,'ИПУ и ОКПУ'!$O$2:$O$3258),"")</f>
        <v>0</v>
      </c>
      <c r="G761">
        <f>VLOOKUP(A761,'Лицевые счета'!$A$2:$K$4570,9,0)</f>
        <v>3</v>
      </c>
      <c r="H761">
        <f>VLOOKUP(A761,'Лицевые счета'!$A$2:$K$4570,10,0)</f>
        <v>64.5</v>
      </c>
      <c r="I761" t="str">
        <f>VLOOKUP(A761,'Лицевые счета'!$A$2:$K$4570,6,0)</f>
        <v>ФЛ</v>
      </c>
      <c r="J761" t="str">
        <f>IF(AND(C761=0,I761="ФЛ"),G761*H761,"")</f>
        <v/>
      </c>
      <c r="K761">
        <f>IF(AND(C761&gt;0,E761="Нет показаний",I761="ФЛ"),G761*H761,"")</f>
        <v>193.5</v>
      </c>
    </row>
    <row r="762" spans="1:11" x14ac:dyDescent="0.25">
      <c r="A762" s="7">
        <v>438838</v>
      </c>
      <c r="B762" s="7">
        <f>VLOOKUP(A762,'Лицевые счета'!$A$1:$K$4570,2,0)</f>
        <v>431446</v>
      </c>
      <c r="C762">
        <f>COUNTIF('ИПУ и ОКПУ'!$A$2:$A$3258,A762)</f>
        <v>1</v>
      </c>
      <c r="D762" t="str">
        <f>IF(C762&gt;0,VLOOKUP(A762,'ИПУ и ОКПУ'!$A$1:$O$3258,9,0),"")</f>
        <v>Одноставочный</v>
      </c>
      <c r="E762" t="str">
        <f>IF(C762&gt;0,IF(VLOOKUP(A762,'ИПУ и ОКПУ'!$A$1:$O$3258,14,0)="Нет показаний","Нет показаний",""),"")</f>
        <v>Нет показаний</v>
      </c>
      <c r="F762">
        <f>IF(AND(C762&gt;0),SUMIF('ИПУ и ОКПУ'!$A$2:$A$3258,A762,'ИПУ и ОКПУ'!$O$2:$O$3258),"")</f>
        <v>0</v>
      </c>
      <c r="G762">
        <f>VLOOKUP(A762,'Лицевые счета'!$A$2:$K$4570,9,0)</f>
        <v>3</v>
      </c>
      <c r="H762">
        <f>VLOOKUP(A762,'Лицевые счета'!$A$2:$K$4570,10,0)</f>
        <v>44.2</v>
      </c>
      <c r="I762" t="str">
        <f>VLOOKUP(A762,'Лицевые счета'!$A$2:$K$4570,6,0)</f>
        <v>ФЛ</v>
      </c>
      <c r="J762" t="str">
        <f>IF(AND(C762=0,I762="ФЛ"),G762*H762,"")</f>
        <v/>
      </c>
      <c r="K762">
        <f>IF(AND(C762&gt;0,E762="Нет показаний",I762="ФЛ"),G762*H762,"")</f>
        <v>132.60000000000002</v>
      </c>
    </row>
    <row r="763" spans="1:11" x14ac:dyDescent="0.25">
      <c r="A763" s="7">
        <v>439565</v>
      </c>
      <c r="B763" s="7">
        <f>VLOOKUP(A763,'Лицевые счета'!$A$1:$K$4570,2,0)</f>
        <v>431467</v>
      </c>
      <c r="C763">
        <f>COUNTIF('ИПУ и ОКПУ'!$A$2:$A$3258,A763)</f>
        <v>0</v>
      </c>
      <c r="D763" t="str">
        <f>IF(C763&gt;0,VLOOKUP(A763,'ИПУ и ОКПУ'!$A$1:$O$3258,9,0),"")</f>
        <v/>
      </c>
      <c r="E763" t="str">
        <f>IF(C763&gt;0,IF(VLOOKUP(A763,'ИПУ и ОКПУ'!$A$1:$O$3258,14,0)="Нет показаний","Нет показаний",""),"")</f>
        <v/>
      </c>
      <c r="F763" t="str">
        <f>IF(AND(C763&gt;0),SUMIF('ИПУ и ОКПУ'!$A$2:$A$3258,A763,'ИПУ и ОКПУ'!$O$2:$O$3258),"")</f>
        <v/>
      </c>
      <c r="G763">
        <f>VLOOKUP(A763,'Лицевые счета'!$A$2:$K$4570,9,0)</f>
        <v>3</v>
      </c>
      <c r="H763">
        <f>VLOOKUP(A763,'Лицевые счета'!$A$2:$K$4570,10,0)</f>
        <v>57</v>
      </c>
      <c r="I763" t="str">
        <f>VLOOKUP(A763,'Лицевые счета'!$A$2:$K$4570,6,0)</f>
        <v>ФЛ</v>
      </c>
      <c r="J763">
        <f>IF(AND(C763=0,I763="ФЛ"),G763*H763,"")</f>
        <v>171</v>
      </c>
      <c r="K763" t="str">
        <f>IF(AND(C763&gt;0,E763="Нет показаний",I763="ФЛ"),G763*H763,"")</f>
        <v/>
      </c>
    </row>
    <row r="764" spans="1:11" x14ac:dyDescent="0.25">
      <c r="A764" s="7">
        <v>439569</v>
      </c>
      <c r="B764" s="7">
        <f>VLOOKUP(A764,'Лицевые счета'!$A$1:$K$4570,2,0)</f>
        <v>431467</v>
      </c>
      <c r="C764">
        <f>COUNTIF('ИПУ и ОКПУ'!$A$2:$A$3258,A764)</f>
        <v>1</v>
      </c>
      <c r="D764" t="str">
        <f>IF(C764&gt;0,VLOOKUP(A764,'ИПУ и ОКПУ'!$A$1:$O$3258,9,0),"")</f>
        <v>Одноставочный</v>
      </c>
      <c r="E764" t="str">
        <f>IF(C764&gt;0,IF(VLOOKUP(A764,'ИПУ и ОКПУ'!$A$1:$O$3258,14,0)="Нет показаний","Нет показаний",""),"")</f>
        <v>Нет показаний</v>
      </c>
      <c r="F764">
        <f>IF(AND(C764&gt;0),SUMIF('ИПУ и ОКПУ'!$A$2:$A$3258,A764,'ИПУ и ОКПУ'!$O$2:$O$3258),"")</f>
        <v>0</v>
      </c>
      <c r="G764">
        <f>VLOOKUP(A764,'Лицевые счета'!$A$2:$K$4570,9,0)</f>
        <v>3</v>
      </c>
      <c r="H764">
        <f>VLOOKUP(A764,'Лицевые счета'!$A$2:$K$4570,10,0)</f>
        <v>44.2</v>
      </c>
      <c r="I764" t="str">
        <f>VLOOKUP(A764,'Лицевые счета'!$A$2:$K$4570,6,0)</f>
        <v>ФЛ</v>
      </c>
      <c r="J764" t="str">
        <f>IF(AND(C764=0,I764="ФЛ"),G764*H764,"")</f>
        <v/>
      </c>
      <c r="K764">
        <f>IF(AND(C764&gt;0,E764="Нет показаний",I764="ФЛ"),G764*H764,"")</f>
        <v>132.60000000000002</v>
      </c>
    </row>
    <row r="765" spans="1:11" x14ac:dyDescent="0.25">
      <c r="A765" s="7">
        <v>439577</v>
      </c>
      <c r="B765" s="7">
        <f>VLOOKUP(A765,'Лицевые счета'!$A$1:$K$4570,2,0)</f>
        <v>431467</v>
      </c>
      <c r="C765">
        <f>COUNTIF('ИПУ и ОКПУ'!$A$2:$A$3258,A765)</f>
        <v>1</v>
      </c>
      <c r="D765" t="str">
        <f>IF(C765&gt;0,VLOOKUP(A765,'ИПУ и ОКПУ'!$A$1:$O$3258,9,0),"")</f>
        <v>Одноставочный</v>
      </c>
      <c r="E765" t="str">
        <f>IF(C765&gt;0,IF(VLOOKUP(A765,'ИПУ и ОКПУ'!$A$1:$O$3258,14,0)="Нет показаний","Нет показаний",""),"")</f>
        <v>Нет показаний</v>
      </c>
      <c r="F765">
        <f>IF(AND(C765&gt;0),SUMIF('ИПУ и ОКПУ'!$A$2:$A$3258,A765,'ИПУ и ОКПУ'!$O$2:$O$3258),"")</f>
        <v>0</v>
      </c>
      <c r="G765">
        <f>VLOOKUP(A765,'Лицевые счета'!$A$2:$K$4570,9,0)</f>
        <v>3</v>
      </c>
      <c r="H765">
        <f>VLOOKUP(A765,'Лицевые счета'!$A$2:$K$4570,10,0)</f>
        <v>57</v>
      </c>
      <c r="I765" t="str">
        <f>VLOOKUP(A765,'Лицевые счета'!$A$2:$K$4570,6,0)</f>
        <v>ФЛ</v>
      </c>
      <c r="J765" t="str">
        <f>IF(AND(C765=0,I765="ФЛ"),G765*H765,"")</f>
        <v/>
      </c>
      <c r="K765">
        <f>IF(AND(C765&gt;0,E765="Нет показаний",I765="ФЛ"),G765*H765,"")</f>
        <v>171</v>
      </c>
    </row>
    <row r="766" spans="1:11" x14ac:dyDescent="0.25">
      <c r="A766" s="7">
        <v>439579</v>
      </c>
      <c r="B766" s="7">
        <f>VLOOKUP(A766,'Лицевые счета'!$A$1:$K$4570,2,0)</f>
        <v>431467</v>
      </c>
      <c r="C766">
        <f>COUNTIF('ИПУ и ОКПУ'!$A$2:$A$3258,A766)</f>
        <v>1</v>
      </c>
      <c r="D766" t="str">
        <f>IF(C766&gt;0,VLOOKUP(A766,'ИПУ и ОКПУ'!$A$1:$O$3258,9,0),"")</f>
        <v>Одноставочный</v>
      </c>
      <c r="E766" t="str">
        <f>IF(C766&gt;0,IF(VLOOKUP(A766,'ИПУ и ОКПУ'!$A$1:$O$3258,14,0)="Нет показаний","Нет показаний",""),"")</f>
        <v/>
      </c>
      <c r="F766">
        <f>IF(AND(C766&gt;0),SUMIF('ИПУ и ОКПУ'!$A$2:$A$3258,A766,'ИПУ и ОКПУ'!$O$2:$O$3258),"")</f>
        <v>155</v>
      </c>
      <c r="G766">
        <f>VLOOKUP(A766,'Лицевые счета'!$A$2:$K$4570,9,0)</f>
        <v>3</v>
      </c>
      <c r="H766">
        <f>VLOOKUP(A766,'Лицевые счета'!$A$2:$K$4570,10,0)</f>
        <v>44.2</v>
      </c>
      <c r="I766" t="str">
        <f>VLOOKUP(A766,'Лицевые счета'!$A$2:$K$4570,6,0)</f>
        <v>ФЛ</v>
      </c>
      <c r="J766" t="str">
        <f>IF(AND(C766=0,I766="ФЛ"),G766*H766,"")</f>
        <v/>
      </c>
      <c r="K766" t="str">
        <f>IF(AND(C766&gt;0,E766="Нет показаний",I766="ФЛ"),G766*H766,"")</f>
        <v/>
      </c>
    </row>
    <row r="767" spans="1:11" x14ac:dyDescent="0.25">
      <c r="A767" s="7">
        <v>439583</v>
      </c>
      <c r="B767" s="7">
        <f>VLOOKUP(A767,'Лицевые счета'!$A$1:$K$4570,2,0)</f>
        <v>431467</v>
      </c>
      <c r="C767">
        <f>COUNTIF('ИПУ и ОКПУ'!$A$2:$A$3258,A767)</f>
        <v>1</v>
      </c>
      <c r="D767" t="str">
        <f>IF(C767&gt;0,VLOOKUP(A767,'ИПУ и ОКПУ'!$A$1:$O$3258,9,0),"")</f>
        <v>Одноставочный</v>
      </c>
      <c r="E767" t="str">
        <f>IF(C767&gt;0,IF(VLOOKUP(A767,'ИПУ и ОКПУ'!$A$1:$O$3258,14,0)="Нет показаний","Нет показаний",""),"")</f>
        <v>Нет показаний</v>
      </c>
      <c r="F767">
        <f>IF(AND(C767&gt;0),SUMIF('ИПУ и ОКПУ'!$A$2:$A$3258,A767,'ИПУ и ОКПУ'!$O$2:$O$3258),"")</f>
        <v>0</v>
      </c>
      <c r="G767">
        <f>VLOOKUP(A767,'Лицевые счета'!$A$2:$K$4570,9,0)</f>
        <v>3</v>
      </c>
      <c r="H767">
        <f>VLOOKUP(A767,'Лицевые счета'!$A$2:$K$4570,10,0)</f>
        <v>57</v>
      </c>
      <c r="I767" t="str">
        <f>VLOOKUP(A767,'Лицевые счета'!$A$2:$K$4570,6,0)</f>
        <v>ФЛ</v>
      </c>
      <c r="J767" t="str">
        <f>IF(AND(C767=0,I767="ФЛ"),G767*H767,"")</f>
        <v/>
      </c>
      <c r="K767">
        <f>IF(AND(C767&gt;0,E767="Нет показаний",I767="ФЛ"),G767*H767,"")</f>
        <v>171</v>
      </c>
    </row>
    <row r="768" spans="1:11" x14ac:dyDescent="0.25">
      <c r="A768" s="7">
        <v>439720</v>
      </c>
      <c r="B768" s="7">
        <f>VLOOKUP(A768,'Лицевые счета'!$A$1:$K$4570,2,0)</f>
        <v>431477</v>
      </c>
      <c r="C768">
        <f>COUNTIF('ИПУ и ОКПУ'!$A$2:$A$3258,A768)</f>
        <v>0</v>
      </c>
      <c r="D768" t="str">
        <f>IF(C768&gt;0,VLOOKUP(A768,'ИПУ и ОКПУ'!$A$1:$O$3258,9,0),"")</f>
        <v/>
      </c>
      <c r="E768" t="str">
        <f>IF(C768&gt;0,IF(VLOOKUP(A768,'ИПУ и ОКПУ'!$A$1:$O$3258,14,0)="Нет показаний","Нет показаний",""),"")</f>
        <v/>
      </c>
      <c r="F768" t="str">
        <f>IF(AND(C768&gt;0),SUMIF('ИПУ и ОКПУ'!$A$2:$A$3258,A768,'ИПУ и ОКПУ'!$O$2:$O$3258),"")</f>
        <v/>
      </c>
      <c r="G768">
        <f>VLOOKUP(A768,'Лицевые счета'!$A$2:$K$4570,9,0)</f>
        <v>3</v>
      </c>
      <c r="H768">
        <f>VLOOKUP(A768,'Лицевые счета'!$A$2:$K$4570,10,0)</f>
        <v>44.2</v>
      </c>
      <c r="I768" t="str">
        <f>VLOOKUP(A768,'Лицевые счета'!$A$2:$K$4570,6,0)</f>
        <v>ФЛ</v>
      </c>
      <c r="J768">
        <f>IF(AND(C768=0,I768="ФЛ"),G768*H768,"")</f>
        <v>132.60000000000002</v>
      </c>
      <c r="K768" t="str">
        <f>IF(AND(C768&gt;0,E768="Нет показаний",I768="ФЛ"),G768*H768,"")</f>
        <v/>
      </c>
    </row>
    <row r="769" spans="1:11" x14ac:dyDescent="0.25">
      <c r="A769" s="7">
        <v>439722</v>
      </c>
      <c r="B769" s="7">
        <f>VLOOKUP(A769,'Лицевые счета'!$A$1:$K$4570,2,0)</f>
        <v>431477</v>
      </c>
      <c r="C769">
        <f>COUNTIF('ИПУ и ОКПУ'!$A$2:$A$3258,A769)</f>
        <v>0</v>
      </c>
      <c r="D769" t="str">
        <f>IF(C769&gt;0,VLOOKUP(A769,'ИПУ и ОКПУ'!$A$1:$O$3258,9,0),"")</f>
        <v/>
      </c>
      <c r="E769" t="str">
        <f>IF(C769&gt;0,IF(VLOOKUP(A769,'ИПУ и ОКПУ'!$A$1:$O$3258,14,0)="Нет показаний","Нет показаний",""),"")</f>
        <v/>
      </c>
      <c r="F769" t="str">
        <f>IF(AND(C769&gt;0),SUMIF('ИПУ и ОКПУ'!$A$2:$A$3258,A769,'ИПУ и ОКПУ'!$O$2:$O$3258),"")</f>
        <v/>
      </c>
      <c r="G769">
        <f>VLOOKUP(A769,'Лицевые счета'!$A$2:$K$4570,9,0)</f>
        <v>3</v>
      </c>
      <c r="H769">
        <f>VLOOKUP(A769,'Лицевые счета'!$A$2:$K$4570,10,0)</f>
        <v>44.2</v>
      </c>
      <c r="I769" t="str">
        <f>VLOOKUP(A769,'Лицевые счета'!$A$2:$K$4570,6,0)</f>
        <v>ФЛ</v>
      </c>
      <c r="J769">
        <f>IF(AND(C769=0,I769="ФЛ"),G769*H769,"")</f>
        <v>132.60000000000002</v>
      </c>
      <c r="K769" t="str">
        <f>IF(AND(C769&gt;0,E769="Нет показаний",I769="ФЛ"),G769*H769,"")</f>
        <v/>
      </c>
    </row>
    <row r="770" spans="1:11" x14ac:dyDescent="0.25">
      <c r="A770" s="7">
        <v>440185</v>
      </c>
      <c r="B770" s="7">
        <f>VLOOKUP(A770,'Лицевые счета'!$A$1:$K$4570,2,0)</f>
        <v>431487</v>
      </c>
      <c r="C770">
        <f>COUNTIF('ИПУ и ОКПУ'!$A$2:$A$3258,A770)</f>
        <v>0</v>
      </c>
      <c r="D770" t="str">
        <f>IF(C770&gt;0,VLOOKUP(A770,'ИПУ и ОКПУ'!$A$1:$O$3258,9,0),"")</f>
        <v/>
      </c>
      <c r="E770" t="str">
        <f>IF(C770&gt;0,IF(VLOOKUP(A770,'ИПУ и ОКПУ'!$A$1:$O$3258,14,0)="Нет показаний","Нет показаний",""),"")</f>
        <v/>
      </c>
      <c r="F770" t="str">
        <f>IF(AND(C770&gt;0),SUMIF('ИПУ и ОКПУ'!$A$2:$A$3258,A770,'ИПУ и ОКПУ'!$O$2:$O$3258),"")</f>
        <v/>
      </c>
      <c r="G770">
        <f>VLOOKUP(A770,'Лицевые счета'!$A$2:$K$4570,9,0)</f>
        <v>3</v>
      </c>
      <c r="H770">
        <f>VLOOKUP(A770,'Лицевые счета'!$A$2:$K$4570,10,0)</f>
        <v>44.2</v>
      </c>
      <c r="I770" t="str">
        <f>VLOOKUP(A770,'Лицевые счета'!$A$2:$K$4570,6,0)</f>
        <v>ФЛ</v>
      </c>
      <c r="J770">
        <f>IF(AND(C770=0,I770="ФЛ"),G770*H770,"")</f>
        <v>132.60000000000002</v>
      </c>
      <c r="K770" t="str">
        <f>IF(AND(C770&gt;0,E770="Нет показаний",I770="ФЛ"),G770*H770,"")</f>
        <v/>
      </c>
    </row>
    <row r="771" spans="1:11" x14ac:dyDescent="0.25">
      <c r="A771" s="7">
        <v>440345</v>
      </c>
      <c r="B771" s="7">
        <f>VLOOKUP(A771,'Лицевые счета'!$A$1:$K$4570,2,0)</f>
        <v>431487</v>
      </c>
      <c r="C771">
        <f>COUNTIF('ИПУ и ОКПУ'!$A$2:$A$3258,A771)</f>
        <v>0</v>
      </c>
      <c r="D771" t="str">
        <f>IF(C771&gt;0,VLOOKUP(A771,'ИПУ и ОКПУ'!$A$1:$O$3258,9,0),"")</f>
        <v/>
      </c>
      <c r="E771" t="str">
        <f>IF(C771&gt;0,IF(VLOOKUP(A771,'ИПУ и ОКПУ'!$A$1:$O$3258,14,0)="Нет показаний","Нет показаний",""),"")</f>
        <v/>
      </c>
      <c r="F771" t="str">
        <f>IF(AND(C771&gt;0),SUMIF('ИПУ и ОКПУ'!$A$2:$A$3258,A771,'ИПУ и ОКПУ'!$O$2:$O$3258),"")</f>
        <v/>
      </c>
      <c r="G771">
        <f>VLOOKUP(A771,'Лицевые счета'!$A$2:$K$4570,9,0)</f>
        <v>3</v>
      </c>
      <c r="H771">
        <f>VLOOKUP(A771,'Лицевые счета'!$A$2:$K$4570,10,0)</f>
        <v>44.2</v>
      </c>
      <c r="I771" t="str">
        <f>VLOOKUP(A771,'Лицевые счета'!$A$2:$K$4570,6,0)</f>
        <v>ФЛ</v>
      </c>
      <c r="J771">
        <f>IF(AND(C771=0,I771="ФЛ"),G771*H771,"")</f>
        <v>132.60000000000002</v>
      </c>
      <c r="K771" t="str">
        <f>IF(AND(C771&gt;0,E771="Нет показаний",I771="ФЛ"),G771*H771,"")</f>
        <v/>
      </c>
    </row>
    <row r="772" spans="1:11" x14ac:dyDescent="0.25">
      <c r="A772" s="7">
        <v>440359</v>
      </c>
      <c r="B772" s="7">
        <f>VLOOKUP(A772,'Лицевые счета'!$A$1:$K$4570,2,0)</f>
        <v>431487</v>
      </c>
      <c r="C772">
        <f>COUNTIF('ИПУ и ОКПУ'!$A$2:$A$3258,A772)</f>
        <v>0</v>
      </c>
      <c r="D772" t="str">
        <f>IF(C772&gt;0,VLOOKUP(A772,'ИПУ и ОКПУ'!$A$1:$O$3258,9,0),"")</f>
        <v/>
      </c>
      <c r="E772" t="str">
        <f>IF(C772&gt;0,IF(VLOOKUP(A772,'ИПУ и ОКПУ'!$A$1:$O$3258,14,0)="Нет показаний","Нет показаний",""),"")</f>
        <v/>
      </c>
      <c r="F772" t="str">
        <f>IF(AND(C772&gt;0),SUMIF('ИПУ и ОКПУ'!$A$2:$A$3258,A772,'ИПУ и ОКПУ'!$O$2:$O$3258),"")</f>
        <v/>
      </c>
      <c r="G772">
        <f>VLOOKUP(A772,'Лицевые счета'!$A$2:$K$4570,9,0)</f>
        <v>3</v>
      </c>
      <c r="H772">
        <f>VLOOKUP(A772,'Лицевые счета'!$A$2:$K$4570,10,0)</f>
        <v>44.2</v>
      </c>
      <c r="I772" t="str">
        <f>VLOOKUP(A772,'Лицевые счета'!$A$2:$K$4570,6,0)</f>
        <v>ФЛ</v>
      </c>
      <c r="J772">
        <f>IF(AND(C772=0,I772="ФЛ"),G772*H772,"")</f>
        <v>132.60000000000002</v>
      </c>
      <c r="K772" t="str">
        <f>IF(AND(C772&gt;0,E772="Нет показаний",I772="ФЛ"),G772*H772,"")</f>
        <v/>
      </c>
    </row>
    <row r="773" spans="1:11" x14ac:dyDescent="0.25">
      <c r="A773" s="7">
        <v>440381</v>
      </c>
      <c r="B773" s="7">
        <f>VLOOKUP(A773,'Лицевые счета'!$A$1:$K$4570,2,0)</f>
        <v>431487</v>
      </c>
      <c r="C773">
        <f>COUNTIF('ИПУ и ОКПУ'!$A$2:$A$3258,A773)</f>
        <v>0</v>
      </c>
      <c r="D773" t="str">
        <f>IF(C773&gt;0,VLOOKUP(A773,'ИПУ и ОКПУ'!$A$1:$O$3258,9,0),"")</f>
        <v/>
      </c>
      <c r="E773" t="str">
        <f>IF(C773&gt;0,IF(VLOOKUP(A773,'ИПУ и ОКПУ'!$A$1:$O$3258,14,0)="Нет показаний","Нет показаний",""),"")</f>
        <v/>
      </c>
      <c r="F773" t="str">
        <f>IF(AND(C773&gt;0),SUMIF('ИПУ и ОКПУ'!$A$2:$A$3258,A773,'ИПУ и ОКПУ'!$O$2:$O$3258),"")</f>
        <v/>
      </c>
      <c r="G773">
        <f>VLOOKUP(A773,'Лицевые счета'!$A$2:$K$4570,9,0)</f>
        <v>3</v>
      </c>
      <c r="H773">
        <f>VLOOKUP(A773,'Лицевые счета'!$A$2:$K$4570,10,0)</f>
        <v>44.2</v>
      </c>
      <c r="I773" t="str">
        <f>VLOOKUP(A773,'Лицевые счета'!$A$2:$K$4570,6,0)</f>
        <v>ФЛ</v>
      </c>
      <c r="J773">
        <f>IF(AND(C773=0,I773="ФЛ"),G773*H773,"")</f>
        <v>132.60000000000002</v>
      </c>
      <c r="K773" t="str">
        <f>IF(AND(C773&gt;0,E773="Нет показаний",I773="ФЛ"),G773*H773,"")</f>
        <v/>
      </c>
    </row>
    <row r="774" spans="1:11" x14ac:dyDescent="0.25">
      <c r="A774" s="7">
        <v>440424</v>
      </c>
      <c r="B774" s="7">
        <f>VLOOKUP(A774,'Лицевые счета'!$A$1:$K$4570,2,0)</f>
        <v>431487</v>
      </c>
      <c r="C774">
        <f>COUNTIF('ИПУ и ОКПУ'!$A$2:$A$3258,A774)</f>
        <v>0</v>
      </c>
      <c r="D774" t="str">
        <f>IF(C774&gt;0,VLOOKUP(A774,'ИПУ и ОКПУ'!$A$1:$O$3258,9,0),"")</f>
        <v/>
      </c>
      <c r="E774" t="str">
        <f>IF(C774&gt;0,IF(VLOOKUP(A774,'ИПУ и ОКПУ'!$A$1:$O$3258,14,0)="Нет показаний","Нет показаний",""),"")</f>
        <v/>
      </c>
      <c r="F774" t="str">
        <f>IF(AND(C774&gt;0),SUMIF('ИПУ и ОКПУ'!$A$2:$A$3258,A774,'ИПУ и ОКПУ'!$O$2:$O$3258),"")</f>
        <v/>
      </c>
      <c r="G774">
        <f>VLOOKUP(A774,'Лицевые счета'!$A$2:$K$4570,9,0)</f>
        <v>3</v>
      </c>
      <c r="H774">
        <f>VLOOKUP(A774,'Лицевые счета'!$A$2:$K$4570,10,0)</f>
        <v>44.2</v>
      </c>
      <c r="I774" t="str">
        <f>VLOOKUP(A774,'Лицевые счета'!$A$2:$K$4570,6,0)</f>
        <v>ФЛ</v>
      </c>
      <c r="J774">
        <f>IF(AND(C774=0,I774="ФЛ"),G774*H774,"")</f>
        <v>132.60000000000002</v>
      </c>
      <c r="K774" t="str">
        <f>IF(AND(C774&gt;0,E774="Нет показаний",I774="ФЛ"),G774*H774,"")</f>
        <v/>
      </c>
    </row>
    <row r="775" spans="1:11" x14ac:dyDescent="0.25">
      <c r="A775" s="7">
        <v>440429</v>
      </c>
      <c r="B775" s="7">
        <f>VLOOKUP(A775,'Лицевые счета'!$A$1:$K$4570,2,0)</f>
        <v>431487</v>
      </c>
      <c r="C775">
        <f>COUNTIF('ИПУ и ОКПУ'!$A$2:$A$3258,A775)</f>
        <v>0</v>
      </c>
      <c r="D775" t="str">
        <f>IF(C775&gt;0,VLOOKUP(A775,'ИПУ и ОКПУ'!$A$1:$O$3258,9,0),"")</f>
        <v/>
      </c>
      <c r="E775" t="str">
        <f>IF(C775&gt;0,IF(VLOOKUP(A775,'ИПУ и ОКПУ'!$A$1:$O$3258,14,0)="Нет показаний","Нет показаний",""),"")</f>
        <v/>
      </c>
      <c r="F775" t="str">
        <f>IF(AND(C775&gt;0),SUMIF('ИПУ и ОКПУ'!$A$2:$A$3258,A775,'ИПУ и ОКПУ'!$O$2:$O$3258),"")</f>
        <v/>
      </c>
      <c r="G775">
        <f>VLOOKUP(A775,'Лицевые счета'!$A$2:$K$4570,9,0)</f>
        <v>3</v>
      </c>
      <c r="H775">
        <f>VLOOKUP(A775,'Лицевые счета'!$A$2:$K$4570,10,0)</f>
        <v>44.2</v>
      </c>
      <c r="I775" t="str">
        <f>VLOOKUP(A775,'Лицевые счета'!$A$2:$K$4570,6,0)</f>
        <v>ФЛ</v>
      </c>
      <c r="J775">
        <f>IF(AND(C775=0,I775="ФЛ"),G775*H775,"")</f>
        <v>132.60000000000002</v>
      </c>
      <c r="K775" t="str">
        <f>IF(AND(C775&gt;0,E775="Нет показаний",I775="ФЛ"),G775*H775,"")</f>
        <v/>
      </c>
    </row>
    <row r="776" spans="1:11" x14ac:dyDescent="0.25">
      <c r="A776" s="7">
        <v>441298</v>
      </c>
      <c r="B776" s="7">
        <f>VLOOKUP(A776,'Лицевые счета'!$A$1:$K$4570,2,0)</f>
        <v>431500</v>
      </c>
      <c r="C776">
        <f>COUNTIF('ИПУ и ОКПУ'!$A$2:$A$3258,A776)</f>
        <v>0</v>
      </c>
      <c r="D776" t="str">
        <f>IF(C776&gt;0,VLOOKUP(A776,'ИПУ и ОКПУ'!$A$1:$O$3258,9,0),"")</f>
        <v/>
      </c>
      <c r="E776" t="str">
        <f>IF(C776&gt;0,IF(VLOOKUP(A776,'ИПУ и ОКПУ'!$A$1:$O$3258,14,0)="Нет показаний","Нет показаний",""),"")</f>
        <v/>
      </c>
      <c r="F776" t="str">
        <f>IF(AND(C776&gt;0),SUMIF('ИПУ и ОКПУ'!$A$2:$A$3258,A776,'ИПУ и ОКПУ'!$O$2:$O$3258),"")</f>
        <v/>
      </c>
      <c r="G776">
        <f>VLOOKUP(A776,'Лицевые счета'!$A$2:$K$4570,9,0)</f>
        <v>3</v>
      </c>
      <c r="H776">
        <f>VLOOKUP(A776,'Лицевые счета'!$A$2:$K$4570,10,0)</f>
        <v>57</v>
      </c>
      <c r="I776" t="str">
        <f>VLOOKUP(A776,'Лицевые счета'!$A$2:$K$4570,6,0)</f>
        <v>ФЛ</v>
      </c>
      <c r="J776">
        <f>IF(AND(C776=0,I776="ФЛ"),G776*H776,"")</f>
        <v>171</v>
      </c>
      <c r="K776" t="str">
        <f>IF(AND(C776&gt;0,E776="Нет показаний",I776="ФЛ"),G776*H776,"")</f>
        <v/>
      </c>
    </row>
    <row r="777" spans="1:11" x14ac:dyDescent="0.25">
      <c r="A777" s="7">
        <v>441309</v>
      </c>
      <c r="B777" s="7">
        <f>VLOOKUP(A777,'Лицевые счета'!$A$1:$K$4570,2,0)</f>
        <v>431500</v>
      </c>
      <c r="C777">
        <f>COUNTIF('ИПУ и ОКПУ'!$A$2:$A$3258,A777)</f>
        <v>1</v>
      </c>
      <c r="D777" t="str">
        <f>IF(C777&gt;0,VLOOKUP(A777,'ИПУ и ОКПУ'!$A$1:$O$3258,9,0),"")</f>
        <v>Одноставочный</v>
      </c>
      <c r="E777" t="str">
        <f>IF(C777&gt;0,IF(VLOOKUP(A777,'ИПУ и ОКПУ'!$A$1:$O$3258,14,0)="Нет показаний","Нет показаний",""),"")</f>
        <v/>
      </c>
      <c r="F777">
        <f>IF(AND(C777&gt;0),SUMIF('ИПУ и ОКПУ'!$A$2:$A$3258,A777,'ИПУ и ОКПУ'!$O$2:$O$3258),"")</f>
        <v>201</v>
      </c>
      <c r="G777">
        <f>VLOOKUP(A777,'Лицевые счета'!$A$2:$K$4570,9,0)</f>
        <v>3</v>
      </c>
      <c r="H777">
        <f>VLOOKUP(A777,'Лицевые счета'!$A$2:$K$4570,10,0)</f>
        <v>57</v>
      </c>
      <c r="I777" t="str">
        <f>VLOOKUP(A777,'Лицевые счета'!$A$2:$K$4570,6,0)</f>
        <v>ФЛ</v>
      </c>
      <c r="J777" t="str">
        <f>IF(AND(C777=0,I777="ФЛ"),G777*H777,"")</f>
        <v/>
      </c>
      <c r="K777" t="str">
        <f>IF(AND(C777&gt;0,E777="Нет показаний",I777="ФЛ"),G777*H777,"")</f>
        <v/>
      </c>
    </row>
    <row r="778" spans="1:11" x14ac:dyDescent="0.25">
      <c r="A778" s="7">
        <v>441311</v>
      </c>
      <c r="B778" s="7">
        <f>VLOOKUP(A778,'Лицевые счета'!$A$1:$K$4570,2,0)</f>
        <v>431500</v>
      </c>
      <c r="C778">
        <f>COUNTIF('ИПУ и ОКПУ'!$A$2:$A$3258,A778)</f>
        <v>1</v>
      </c>
      <c r="D778" t="str">
        <f>IF(C778&gt;0,VLOOKUP(A778,'ИПУ и ОКПУ'!$A$1:$O$3258,9,0),"")</f>
        <v>Одноставочный</v>
      </c>
      <c r="E778" t="str">
        <f>IF(C778&gt;0,IF(VLOOKUP(A778,'ИПУ и ОКПУ'!$A$1:$O$3258,14,0)="Нет показаний","Нет показаний",""),"")</f>
        <v>Нет показаний</v>
      </c>
      <c r="F778">
        <f>IF(AND(C778&gt;0),SUMIF('ИПУ и ОКПУ'!$A$2:$A$3258,A778,'ИПУ и ОКПУ'!$O$2:$O$3258),"")</f>
        <v>0</v>
      </c>
      <c r="G778">
        <f>VLOOKUP(A778,'Лицевые счета'!$A$2:$K$4570,9,0)</f>
        <v>3</v>
      </c>
      <c r="H778">
        <f>VLOOKUP(A778,'Лицевые счета'!$A$2:$K$4570,10,0)</f>
        <v>64.5</v>
      </c>
      <c r="I778" t="str">
        <f>VLOOKUP(A778,'Лицевые счета'!$A$2:$K$4570,6,0)</f>
        <v>ФЛ</v>
      </c>
      <c r="J778" t="str">
        <f>IF(AND(C778=0,I778="ФЛ"),G778*H778,"")</f>
        <v/>
      </c>
      <c r="K778">
        <f>IF(AND(C778&gt;0,E778="Нет показаний",I778="ФЛ"),G778*H778,"")</f>
        <v>193.5</v>
      </c>
    </row>
    <row r="779" spans="1:11" x14ac:dyDescent="0.25">
      <c r="A779" s="7">
        <v>441336</v>
      </c>
      <c r="B779" s="7">
        <f>VLOOKUP(A779,'Лицевые счета'!$A$1:$K$4570,2,0)</f>
        <v>431501</v>
      </c>
      <c r="C779">
        <f>COUNTIF('ИПУ и ОКПУ'!$A$2:$A$3258,A779)</f>
        <v>1</v>
      </c>
      <c r="D779" t="str">
        <f>IF(C779&gt;0,VLOOKUP(A779,'ИПУ и ОКПУ'!$A$1:$O$3258,9,0),"")</f>
        <v>Одноставочный</v>
      </c>
      <c r="E779" t="str">
        <f>IF(C779&gt;0,IF(VLOOKUP(A779,'ИПУ и ОКПУ'!$A$1:$O$3258,14,0)="Нет показаний","Нет показаний",""),"")</f>
        <v/>
      </c>
      <c r="F779">
        <f>IF(AND(C779&gt;0),SUMIF('ИПУ и ОКПУ'!$A$2:$A$3258,A779,'ИПУ и ОКПУ'!$O$2:$O$3258),"")</f>
        <v>406</v>
      </c>
      <c r="G779">
        <f>VLOOKUP(A779,'Лицевые счета'!$A$2:$K$4570,9,0)</f>
        <v>3</v>
      </c>
      <c r="H779">
        <f>VLOOKUP(A779,'Лицевые счета'!$A$2:$K$4570,10,0)</f>
        <v>57</v>
      </c>
      <c r="I779" t="str">
        <f>VLOOKUP(A779,'Лицевые счета'!$A$2:$K$4570,6,0)</f>
        <v>ФЛ</v>
      </c>
      <c r="J779" t="str">
        <f>IF(AND(C779=0,I779="ФЛ"),G779*H779,"")</f>
        <v/>
      </c>
      <c r="K779" t="str">
        <f>IF(AND(C779&gt;0,E779="Нет показаний",I779="ФЛ"),G779*H779,"")</f>
        <v/>
      </c>
    </row>
    <row r="780" spans="1:11" x14ac:dyDescent="0.25">
      <c r="A780" s="7">
        <v>441338</v>
      </c>
      <c r="B780" s="7">
        <f>VLOOKUP(A780,'Лицевые счета'!$A$1:$K$4570,2,0)</f>
        <v>431501</v>
      </c>
      <c r="C780">
        <f>COUNTIF('ИПУ и ОКПУ'!$A$2:$A$3258,A780)</f>
        <v>1</v>
      </c>
      <c r="D780" t="str">
        <f>IF(C780&gt;0,VLOOKUP(A780,'ИПУ и ОКПУ'!$A$1:$O$3258,9,0),"")</f>
        <v>Одноставочный</v>
      </c>
      <c r="E780" t="str">
        <f>IF(C780&gt;0,IF(VLOOKUP(A780,'ИПУ и ОКПУ'!$A$1:$O$3258,14,0)="Нет показаний","Нет показаний",""),"")</f>
        <v/>
      </c>
      <c r="F780">
        <f>IF(AND(C780&gt;0),SUMIF('ИПУ и ОКПУ'!$A$2:$A$3258,A780,'ИПУ и ОКПУ'!$O$2:$O$3258),"")</f>
        <v>311</v>
      </c>
      <c r="G780">
        <f>VLOOKUP(A780,'Лицевые счета'!$A$2:$K$4570,9,0)</f>
        <v>3</v>
      </c>
      <c r="H780">
        <f>VLOOKUP(A780,'Лицевые счета'!$A$2:$K$4570,10,0)</f>
        <v>57</v>
      </c>
      <c r="I780" t="str">
        <f>VLOOKUP(A780,'Лицевые счета'!$A$2:$K$4570,6,0)</f>
        <v>ФЛ</v>
      </c>
      <c r="J780" t="str">
        <f>IF(AND(C780=0,I780="ФЛ"),G780*H780,"")</f>
        <v/>
      </c>
      <c r="K780" t="str">
        <f>IF(AND(C780&gt;0,E780="Нет показаний",I780="ФЛ"),G780*H780,"")</f>
        <v/>
      </c>
    </row>
    <row r="781" spans="1:11" x14ac:dyDescent="0.25">
      <c r="A781" s="7">
        <v>441350</v>
      </c>
      <c r="B781" s="7">
        <f>VLOOKUP(A781,'Лицевые счета'!$A$1:$K$4570,2,0)</f>
        <v>431501</v>
      </c>
      <c r="C781">
        <f>COUNTIF('ИПУ и ОКПУ'!$A$2:$A$3258,A781)</f>
        <v>1</v>
      </c>
      <c r="D781" t="str">
        <f>IF(C781&gt;0,VLOOKUP(A781,'ИПУ и ОКПУ'!$A$1:$O$3258,9,0),"")</f>
        <v>Одноставочный</v>
      </c>
      <c r="E781" t="str">
        <f>IF(C781&gt;0,IF(VLOOKUP(A781,'ИПУ и ОКПУ'!$A$1:$O$3258,14,0)="Нет показаний","Нет показаний",""),"")</f>
        <v/>
      </c>
      <c r="F781">
        <f>IF(AND(C781&gt;0),SUMIF('ИПУ и ОКПУ'!$A$2:$A$3258,A781,'ИПУ и ОКПУ'!$O$2:$O$3258),"")</f>
        <v>342</v>
      </c>
      <c r="G781">
        <f>VLOOKUP(A781,'Лицевые счета'!$A$2:$K$4570,9,0)</f>
        <v>3</v>
      </c>
      <c r="H781">
        <f>VLOOKUP(A781,'Лицевые счета'!$A$2:$K$4570,10,0)</f>
        <v>57</v>
      </c>
      <c r="I781" t="str">
        <f>VLOOKUP(A781,'Лицевые счета'!$A$2:$K$4570,6,0)</f>
        <v>ФЛ</v>
      </c>
      <c r="J781" t="str">
        <f>IF(AND(C781=0,I781="ФЛ"),G781*H781,"")</f>
        <v/>
      </c>
      <c r="K781" t="str">
        <f>IF(AND(C781&gt;0,E781="Нет показаний",I781="ФЛ"),G781*H781,"")</f>
        <v/>
      </c>
    </row>
    <row r="782" spans="1:11" x14ac:dyDescent="0.25">
      <c r="A782" s="7">
        <v>441612</v>
      </c>
      <c r="B782" s="7">
        <f>VLOOKUP(A782,'Лицевые счета'!$A$1:$K$4570,2,0)</f>
        <v>431508</v>
      </c>
      <c r="C782">
        <f>COUNTIF('ИПУ и ОКПУ'!$A$2:$A$3258,A782)</f>
        <v>1</v>
      </c>
      <c r="D782" t="str">
        <f>IF(C782&gt;0,VLOOKUP(A782,'ИПУ и ОКПУ'!$A$1:$O$3258,9,0),"")</f>
        <v>Одноставочный</v>
      </c>
      <c r="E782" t="str">
        <f>IF(C782&gt;0,IF(VLOOKUP(A782,'ИПУ и ОКПУ'!$A$1:$O$3258,14,0)="Нет показаний","Нет показаний",""),"")</f>
        <v/>
      </c>
      <c r="F782">
        <f>IF(AND(C782&gt;0),SUMIF('ИПУ и ОКПУ'!$A$2:$A$3258,A782,'ИПУ и ОКПУ'!$O$2:$O$3258),"")</f>
        <v>469</v>
      </c>
      <c r="G782">
        <f>VLOOKUP(A782,'Лицевые счета'!$A$2:$K$4570,9,0)</f>
        <v>3</v>
      </c>
      <c r="H782">
        <f>VLOOKUP(A782,'Лицевые счета'!$A$2:$K$4570,10,0)</f>
        <v>57</v>
      </c>
      <c r="I782" t="str">
        <f>VLOOKUP(A782,'Лицевые счета'!$A$2:$K$4570,6,0)</f>
        <v>ФЛ</v>
      </c>
      <c r="J782" t="str">
        <f>IF(AND(C782=0,I782="ФЛ"),G782*H782,"")</f>
        <v/>
      </c>
      <c r="K782" t="str">
        <f>IF(AND(C782&gt;0,E782="Нет показаний",I782="ФЛ"),G782*H782,"")</f>
        <v/>
      </c>
    </row>
    <row r="783" spans="1:11" x14ac:dyDescent="0.25">
      <c r="A783" s="7">
        <v>441887</v>
      </c>
      <c r="B783" s="7">
        <f>VLOOKUP(A783,'Лицевые счета'!$A$1:$K$4570,2,0)</f>
        <v>431513</v>
      </c>
      <c r="C783">
        <f>COUNTIF('ИПУ и ОКПУ'!$A$2:$A$3258,A783)</f>
        <v>1</v>
      </c>
      <c r="D783" t="str">
        <f>IF(C783&gt;0,VLOOKUP(A783,'ИПУ и ОКПУ'!$A$1:$O$3258,9,0),"")</f>
        <v>Одноставочный</v>
      </c>
      <c r="E783" t="str">
        <f>IF(C783&gt;0,IF(VLOOKUP(A783,'ИПУ и ОКПУ'!$A$1:$O$3258,14,0)="Нет показаний","Нет показаний",""),"")</f>
        <v/>
      </c>
      <c r="F783">
        <f>IF(AND(C783&gt;0),SUMIF('ИПУ и ОКПУ'!$A$2:$A$3258,A783,'ИПУ и ОКПУ'!$O$2:$O$3258),"")</f>
        <v>267</v>
      </c>
      <c r="G783">
        <f>VLOOKUP(A783,'Лицевые счета'!$A$2:$K$4570,9,0)</f>
        <v>3</v>
      </c>
      <c r="H783">
        <f>VLOOKUP(A783,'Лицевые счета'!$A$2:$K$4570,10,0)</f>
        <v>44.2</v>
      </c>
      <c r="I783" t="str">
        <f>VLOOKUP(A783,'Лицевые счета'!$A$2:$K$4570,6,0)</f>
        <v>ФЛ</v>
      </c>
      <c r="J783" t="str">
        <f>IF(AND(C783=0,I783="ФЛ"),G783*H783,"")</f>
        <v/>
      </c>
      <c r="K783" t="str">
        <f>IF(AND(C783&gt;0,E783="Нет показаний",I783="ФЛ"),G783*H783,"")</f>
        <v/>
      </c>
    </row>
    <row r="784" spans="1:11" x14ac:dyDescent="0.25">
      <c r="A784" s="7">
        <v>441935</v>
      </c>
      <c r="B784" s="7">
        <f>VLOOKUP(A784,'Лицевые счета'!$A$1:$K$4570,2,0)</f>
        <v>431514</v>
      </c>
      <c r="C784">
        <f>COUNTIF('ИПУ и ОКПУ'!$A$2:$A$3258,A784)</f>
        <v>0</v>
      </c>
      <c r="D784" t="str">
        <f>IF(C784&gt;0,VLOOKUP(A784,'ИПУ и ОКПУ'!$A$1:$O$3258,9,0),"")</f>
        <v/>
      </c>
      <c r="E784" t="str">
        <f>IF(C784&gt;0,IF(VLOOKUP(A784,'ИПУ и ОКПУ'!$A$1:$O$3258,14,0)="Нет показаний","Нет показаний",""),"")</f>
        <v/>
      </c>
      <c r="F784" t="str">
        <f>IF(AND(C784&gt;0),SUMIF('ИПУ и ОКПУ'!$A$2:$A$3258,A784,'ИПУ и ОКПУ'!$O$2:$O$3258),"")</f>
        <v/>
      </c>
      <c r="G784">
        <f>VLOOKUP(A784,'Лицевые счета'!$A$2:$K$4570,9,0)</f>
        <v>3</v>
      </c>
      <c r="H784">
        <f>VLOOKUP(A784,'Лицевые счета'!$A$2:$K$4570,10,0)</f>
        <v>57</v>
      </c>
      <c r="I784" t="str">
        <f>VLOOKUP(A784,'Лицевые счета'!$A$2:$K$4570,6,0)</f>
        <v>ФЛ</v>
      </c>
      <c r="J784">
        <f>IF(AND(C784=0,I784="ФЛ"),G784*H784,"")</f>
        <v>171</v>
      </c>
      <c r="K784" t="str">
        <f>IF(AND(C784&gt;0,E784="Нет показаний",I784="ФЛ"),G784*H784,"")</f>
        <v/>
      </c>
    </row>
    <row r="785" spans="1:11" x14ac:dyDescent="0.25">
      <c r="A785" s="7">
        <v>441941</v>
      </c>
      <c r="B785" s="7">
        <f>VLOOKUP(A785,'Лицевые счета'!$A$1:$K$4570,2,0)</f>
        <v>431514</v>
      </c>
      <c r="C785">
        <f>COUNTIF('ИПУ и ОКПУ'!$A$2:$A$3258,A785)</f>
        <v>1</v>
      </c>
      <c r="D785" t="str">
        <f>IF(C785&gt;0,VLOOKUP(A785,'ИПУ и ОКПУ'!$A$1:$O$3258,9,0),"")</f>
        <v>Одноставочный</v>
      </c>
      <c r="E785" t="str">
        <f>IF(C785&gt;0,IF(VLOOKUP(A785,'ИПУ и ОКПУ'!$A$1:$O$3258,14,0)="Нет показаний","Нет показаний",""),"")</f>
        <v>Нет показаний</v>
      </c>
      <c r="F785">
        <f>IF(AND(C785&gt;0),SUMIF('ИПУ и ОКПУ'!$A$2:$A$3258,A785,'ИПУ и ОКПУ'!$O$2:$O$3258),"")</f>
        <v>0</v>
      </c>
      <c r="G785">
        <f>VLOOKUP(A785,'Лицевые счета'!$A$2:$K$4570,9,0)</f>
        <v>3</v>
      </c>
      <c r="H785">
        <f>VLOOKUP(A785,'Лицевые счета'!$A$2:$K$4570,10,0)</f>
        <v>64.5</v>
      </c>
      <c r="I785" t="str">
        <f>VLOOKUP(A785,'Лицевые счета'!$A$2:$K$4570,6,0)</f>
        <v>ФЛ</v>
      </c>
      <c r="J785" t="str">
        <f>IF(AND(C785=0,I785="ФЛ"),G785*H785,"")</f>
        <v/>
      </c>
      <c r="K785">
        <f>IF(AND(C785&gt;0,E785="Нет показаний",I785="ФЛ"),G785*H785,"")</f>
        <v>193.5</v>
      </c>
    </row>
    <row r="786" spans="1:11" x14ac:dyDescent="0.25">
      <c r="A786" s="7">
        <v>441959</v>
      </c>
      <c r="B786" s="7">
        <f>VLOOKUP(A786,'Лицевые счета'!$A$1:$K$4570,2,0)</f>
        <v>431514</v>
      </c>
      <c r="C786">
        <f>COUNTIF('ИПУ и ОКПУ'!$A$2:$A$3258,A786)</f>
        <v>1</v>
      </c>
      <c r="D786" t="str">
        <f>IF(C786&gt;0,VLOOKUP(A786,'ИПУ и ОКПУ'!$A$1:$O$3258,9,0),"")</f>
        <v>Одноставочный</v>
      </c>
      <c r="E786" t="str">
        <f>IF(C786&gt;0,IF(VLOOKUP(A786,'ИПУ и ОКПУ'!$A$1:$O$3258,14,0)="Нет показаний","Нет показаний",""),"")</f>
        <v>Нет показаний</v>
      </c>
      <c r="F786">
        <f>IF(AND(C786&gt;0),SUMIF('ИПУ и ОКПУ'!$A$2:$A$3258,A786,'ИПУ и ОКПУ'!$O$2:$O$3258),"")</f>
        <v>0</v>
      </c>
      <c r="G786">
        <f>VLOOKUP(A786,'Лицевые счета'!$A$2:$K$4570,9,0)</f>
        <v>3</v>
      </c>
      <c r="H786">
        <f>VLOOKUP(A786,'Лицевые счета'!$A$2:$K$4570,10,0)</f>
        <v>57</v>
      </c>
      <c r="I786" t="str">
        <f>VLOOKUP(A786,'Лицевые счета'!$A$2:$K$4570,6,0)</f>
        <v>ФЛ</v>
      </c>
      <c r="J786" t="str">
        <f>IF(AND(C786=0,I786="ФЛ"),G786*H786,"")</f>
        <v/>
      </c>
      <c r="K786">
        <f>IF(AND(C786&gt;0,E786="Нет показаний",I786="ФЛ"),G786*H786,"")</f>
        <v>171</v>
      </c>
    </row>
    <row r="787" spans="1:11" x14ac:dyDescent="0.25">
      <c r="A787" s="7">
        <v>441961</v>
      </c>
      <c r="B787" s="7">
        <f>VLOOKUP(A787,'Лицевые счета'!$A$1:$K$4570,2,0)</f>
        <v>431514</v>
      </c>
      <c r="C787">
        <f>COUNTIF('ИПУ и ОКПУ'!$A$2:$A$3258,A787)</f>
        <v>1</v>
      </c>
      <c r="D787" t="str">
        <f>IF(C787&gt;0,VLOOKUP(A787,'ИПУ и ОКПУ'!$A$1:$O$3258,9,0),"")</f>
        <v>Одноставочный</v>
      </c>
      <c r="E787" t="str">
        <f>IF(C787&gt;0,IF(VLOOKUP(A787,'ИПУ и ОКПУ'!$A$1:$O$3258,14,0)="Нет показаний","Нет показаний",""),"")</f>
        <v/>
      </c>
      <c r="F787">
        <f>IF(AND(C787&gt;0),SUMIF('ИПУ и ОКПУ'!$A$2:$A$3258,A787,'ИПУ и ОКПУ'!$O$2:$O$3258),"")</f>
        <v>230</v>
      </c>
      <c r="G787">
        <f>VLOOKUP(A787,'Лицевые счета'!$A$2:$K$4570,9,0)</f>
        <v>3</v>
      </c>
      <c r="H787">
        <f>VLOOKUP(A787,'Лицевые счета'!$A$2:$K$4570,10,0)</f>
        <v>44.2</v>
      </c>
      <c r="I787" t="str">
        <f>VLOOKUP(A787,'Лицевые счета'!$A$2:$K$4570,6,0)</f>
        <v>ФЛ</v>
      </c>
      <c r="J787" t="str">
        <f>IF(AND(C787=0,I787="ФЛ"),G787*H787,"")</f>
        <v/>
      </c>
      <c r="K787" t="str">
        <f>IF(AND(C787&gt;0,E787="Нет показаний",I787="ФЛ"),G787*H787,"")</f>
        <v/>
      </c>
    </row>
    <row r="788" spans="1:11" x14ac:dyDescent="0.25">
      <c r="A788" s="7">
        <v>441963</v>
      </c>
      <c r="B788" s="7">
        <f>VLOOKUP(A788,'Лицевые счета'!$A$1:$K$4570,2,0)</f>
        <v>431514</v>
      </c>
      <c r="C788">
        <f>COUNTIF('ИПУ и ОКПУ'!$A$2:$A$3258,A788)</f>
        <v>1</v>
      </c>
      <c r="D788" t="str">
        <f>IF(C788&gt;0,VLOOKUP(A788,'ИПУ и ОКПУ'!$A$1:$O$3258,9,0),"")</f>
        <v>Одноставочный</v>
      </c>
      <c r="E788" t="str">
        <f>IF(C788&gt;0,IF(VLOOKUP(A788,'ИПУ и ОКПУ'!$A$1:$O$3258,14,0)="Нет показаний","Нет показаний",""),"")</f>
        <v>Нет показаний</v>
      </c>
      <c r="F788">
        <f>IF(AND(C788&gt;0),SUMIF('ИПУ и ОКПУ'!$A$2:$A$3258,A788,'ИПУ и ОКПУ'!$O$2:$O$3258),"")</f>
        <v>0</v>
      </c>
      <c r="G788">
        <f>VLOOKUP(A788,'Лицевые счета'!$A$2:$K$4570,9,0)</f>
        <v>3</v>
      </c>
      <c r="H788">
        <f>VLOOKUP(A788,'Лицевые счета'!$A$2:$K$4570,10,0)</f>
        <v>44.2</v>
      </c>
      <c r="I788" t="str">
        <f>VLOOKUP(A788,'Лицевые счета'!$A$2:$K$4570,6,0)</f>
        <v>ФЛ</v>
      </c>
      <c r="J788" t="str">
        <f>IF(AND(C788=0,I788="ФЛ"),G788*H788,"")</f>
        <v/>
      </c>
      <c r="K788">
        <f>IF(AND(C788&gt;0,E788="Нет показаний",I788="ФЛ"),G788*H788,"")</f>
        <v>132.60000000000002</v>
      </c>
    </row>
    <row r="789" spans="1:11" x14ac:dyDescent="0.25">
      <c r="A789" s="7">
        <v>442060</v>
      </c>
      <c r="B789" s="7">
        <f>VLOOKUP(A789,'Лицевые счета'!$A$1:$K$4570,2,0)</f>
        <v>431516</v>
      </c>
      <c r="C789">
        <f>COUNTIF('ИПУ и ОКПУ'!$A$2:$A$3258,A789)</f>
        <v>1</v>
      </c>
      <c r="D789" t="str">
        <f>IF(C789&gt;0,VLOOKUP(A789,'ИПУ и ОКПУ'!$A$1:$O$3258,9,0),"")</f>
        <v>Одноставочный</v>
      </c>
      <c r="E789" t="str">
        <f>IF(C789&gt;0,IF(VLOOKUP(A789,'ИПУ и ОКПУ'!$A$1:$O$3258,14,0)="Нет показаний","Нет показаний",""),"")</f>
        <v>Нет показаний</v>
      </c>
      <c r="F789">
        <f>IF(AND(C789&gt;0),SUMIF('ИПУ и ОКПУ'!$A$2:$A$3258,A789,'ИПУ и ОКПУ'!$O$2:$O$3258),"")</f>
        <v>0</v>
      </c>
      <c r="G789">
        <f>VLOOKUP(A789,'Лицевые счета'!$A$2:$K$4570,9,0)</f>
        <v>3</v>
      </c>
      <c r="H789">
        <f>VLOOKUP(A789,'Лицевые счета'!$A$2:$K$4570,10,0)</f>
        <v>44.2</v>
      </c>
      <c r="I789" t="str">
        <f>VLOOKUP(A789,'Лицевые счета'!$A$2:$K$4570,6,0)</f>
        <v>ФЛ</v>
      </c>
      <c r="J789" t="str">
        <f>IF(AND(C789=0,I789="ФЛ"),G789*H789,"")</f>
        <v/>
      </c>
      <c r="K789">
        <f>IF(AND(C789&gt;0,E789="Нет показаний",I789="ФЛ"),G789*H789,"")</f>
        <v>132.60000000000002</v>
      </c>
    </row>
    <row r="790" spans="1:11" x14ac:dyDescent="0.25">
      <c r="A790" s="7">
        <v>442081</v>
      </c>
      <c r="B790" s="7">
        <f>VLOOKUP(A790,'Лицевые счета'!$A$1:$K$4570,2,0)</f>
        <v>431516</v>
      </c>
      <c r="C790">
        <f>COUNTIF('ИПУ и ОКПУ'!$A$2:$A$3258,A790)</f>
        <v>0</v>
      </c>
      <c r="D790" t="str">
        <f>IF(C790&gt;0,VLOOKUP(A790,'ИПУ и ОКПУ'!$A$1:$O$3258,9,0),"")</f>
        <v/>
      </c>
      <c r="E790" t="str">
        <f>IF(C790&gt;0,IF(VLOOKUP(A790,'ИПУ и ОКПУ'!$A$1:$O$3258,14,0)="Нет показаний","Нет показаний",""),"")</f>
        <v/>
      </c>
      <c r="F790" t="str">
        <f>IF(AND(C790&gt;0),SUMIF('ИПУ и ОКПУ'!$A$2:$A$3258,A790,'ИПУ и ОКПУ'!$O$2:$O$3258),"")</f>
        <v/>
      </c>
      <c r="G790">
        <f>VLOOKUP(A790,'Лицевые счета'!$A$2:$K$4570,9,0)</f>
        <v>3</v>
      </c>
      <c r="H790">
        <f>VLOOKUP(A790,'Лицевые счета'!$A$2:$K$4570,10,0)</f>
        <v>44.2</v>
      </c>
      <c r="I790" t="str">
        <f>VLOOKUP(A790,'Лицевые счета'!$A$2:$K$4570,6,0)</f>
        <v>ФЛ</v>
      </c>
      <c r="J790">
        <f>IF(AND(C790=0,I790="ФЛ"),G790*H790,"")</f>
        <v>132.60000000000002</v>
      </c>
      <c r="K790" t="str">
        <f>IF(AND(C790&gt;0,E790="Нет показаний",I790="ФЛ"),G790*H790,"")</f>
        <v/>
      </c>
    </row>
    <row r="791" spans="1:11" x14ac:dyDescent="0.25">
      <c r="A791" s="7">
        <v>442159</v>
      </c>
      <c r="B791" s="7">
        <f>VLOOKUP(A791,'Лицевые счета'!$A$1:$K$4570,2,0)</f>
        <v>431516</v>
      </c>
      <c r="C791">
        <f>COUNTIF('ИПУ и ОКПУ'!$A$2:$A$3258,A791)</f>
        <v>2</v>
      </c>
      <c r="D791" t="str">
        <f>IF(C791&gt;0,VLOOKUP(A791,'ИПУ и ОКПУ'!$A$1:$O$3258,9,0),"")</f>
        <v>Одноставочный</v>
      </c>
      <c r="E791" t="str">
        <f>IF(C791&gt;0,IF(VLOOKUP(A791,'ИПУ и ОКПУ'!$A$1:$O$3258,14,0)="Нет показаний","Нет показаний",""),"")</f>
        <v/>
      </c>
      <c r="F791">
        <f>IF(AND(C791&gt;0),SUMIF('ИПУ и ОКПУ'!$A$2:$A$3258,A791,'ИПУ и ОКПУ'!$O$2:$O$3258),"")</f>
        <v>182</v>
      </c>
      <c r="G791">
        <f>VLOOKUP(A791,'Лицевые счета'!$A$2:$K$4570,9,0)</f>
        <v>3</v>
      </c>
      <c r="H791">
        <f>VLOOKUP(A791,'Лицевые счета'!$A$2:$K$4570,10,0)</f>
        <v>57</v>
      </c>
      <c r="I791" t="str">
        <f>VLOOKUP(A791,'Лицевые счета'!$A$2:$K$4570,6,0)</f>
        <v>ФЛ</v>
      </c>
      <c r="J791" t="str">
        <f>IF(AND(C791=0,I791="ФЛ"),G791*H791,"")</f>
        <v/>
      </c>
      <c r="K791" t="str">
        <f>IF(AND(C791&gt;0,E791="Нет показаний",I791="ФЛ"),G791*H791,"")</f>
        <v/>
      </c>
    </row>
    <row r="792" spans="1:11" x14ac:dyDescent="0.25">
      <c r="A792" s="7">
        <v>442199</v>
      </c>
      <c r="B792" s="7">
        <f>VLOOKUP(A792,'Лицевые счета'!$A$1:$K$4570,2,0)</f>
        <v>431516</v>
      </c>
      <c r="C792">
        <f>COUNTIF('ИПУ и ОКПУ'!$A$2:$A$3258,A792)</f>
        <v>1</v>
      </c>
      <c r="D792" t="str">
        <f>IF(C792&gt;0,VLOOKUP(A792,'ИПУ и ОКПУ'!$A$1:$O$3258,9,0),"")</f>
        <v>Одноставочный</v>
      </c>
      <c r="E792" t="str">
        <f>IF(C792&gt;0,IF(VLOOKUP(A792,'ИПУ и ОКПУ'!$A$1:$O$3258,14,0)="Нет показаний","Нет показаний",""),"")</f>
        <v>Нет показаний</v>
      </c>
      <c r="F792">
        <f>IF(AND(C792&gt;0),SUMIF('ИПУ и ОКПУ'!$A$2:$A$3258,A792,'ИПУ и ОКПУ'!$O$2:$O$3258),"")</f>
        <v>0</v>
      </c>
      <c r="G792">
        <f>VLOOKUP(A792,'Лицевые счета'!$A$2:$K$4570,9,0)</f>
        <v>3</v>
      </c>
      <c r="H792">
        <f>VLOOKUP(A792,'Лицевые счета'!$A$2:$K$4570,10,0)</f>
        <v>57</v>
      </c>
      <c r="I792" t="str">
        <f>VLOOKUP(A792,'Лицевые счета'!$A$2:$K$4570,6,0)</f>
        <v>ФЛ</v>
      </c>
      <c r="J792" t="str">
        <f>IF(AND(C792=0,I792="ФЛ"),G792*H792,"")</f>
        <v/>
      </c>
      <c r="K792">
        <f>IF(AND(C792&gt;0,E792="Нет показаний",I792="ФЛ"),G792*H792,"")</f>
        <v>171</v>
      </c>
    </row>
    <row r="793" spans="1:11" x14ac:dyDescent="0.25">
      <c r="A793" s="7">
        <v>442295</v>
      </c>
      <c r="B793" s="7">
        <f>VLOOKUP(A793,'Лицевые счета'!$A$1:$K$4570,2,0)</f>
        <v>431516</v>
      </c>
      <c r="C793">
        <f>COUNTIF('ИПУ и ОКПУ'!$A$2:$A$3258,A793)</f>
        <v>1</v>
      </c>
      <c r="D793" t="str">
        <f>IF(C793&gt;0,VLOOKUP(A793,'ИПУ и ОКПУ'!$A$1:$O$3258,9,0),"")</f>
        <v>Одноставочный</v>
      </c>
      <c r="E793" t="str">
        <f>IF(C793&gt;0,IF(VLOOKUP(A793,'ИПУ и ОКПУ'!$A$1:$O$3258,14,0)="Нет показаний","Нет показаний",""),"")</f>
        <v/>
      </c>
      <c r="F793">
        <f>IF(AND(C793&gt;0),SUMIF('ИПУ и ОКПУ'!$A$2:$A$3258,A793,'ИПУ и ОКПУ'!$O$2:$O$3258),"")</f>
        <v>142</v>
      </c>
      <c r="G793">
        <f>VLOOKUP(A793,'Лицевые счета'!$A$2:$K$4570,9,0)</f>
        <v>3</v>
      </c>
      <c r="H793">
        <f>VLOOKUP(A793,'Лицевые счета'!$A$2:$K$4570,10,0)</f>
        <v>44.2</v>
      </c>
      <c r="I793" t="str">
        <f>VLOOKUP(A793,'Лицевые счета'!$A$2:$K$4570,6,0)</f>
        <v>ФЛ</v>
      </c>
      <c r="J793" t="str">
        <f>IF(AND(C793=0,I793="ФЛ"),G793*H793,"")</f>
        <v/>
      </c>
      <c r="K793" t="str">
        <f>IF(AND(C793&gt;0,E793="Нет показаний",I793="ФЛ"),G793*H793,"")</f>
        <v/>
      </c>
    </row>
    <row r="794" spans="1:11" x14ac:dyDescent="0.25">
      <c r="A794" s="7">
        <v>442301</v>
      </c>
      <c r="B794" s="7">
        <f>VLOOKUP(A794,'Лицевые счета'!$A$1:$K$4570,2,0)</f>
        <v>431516</v>
      </c>
      <c r="C794">
        <f>COUNTIF('ИПУ и ОКПУ'!$A$2:$A$3258,A794)</f>
        <v>1</v>
      </c>
      <c r="D794" t="str">
        <f>IF(C794&gt;0,VLOOKUP(A794,'ИПУ и ОКПУ'!$A$1:$O$3258,9,0),"")</f>
        <v>Одноставочный</v>
      </c>
      <c r="E794" t="str">
        <f>IF(C794&gt;0,IF(VLOOKUP(A794,'ИПУ и ОКПУ'!$A$1:$O$3258,14,0)="Нет показаний","Нет показаний",""),"")</f>
        <v>Нет показаний</v>
      </c>
      <c r="F794">
        <f>IF(AND(C794&gt;0),SUMIF('ИПУ и ОКПУ'!$A$2:$A$3258,A794,'ИПУ и ОКПУ'!$O$2:$O$3258),"")</f>
        <v>0</v>
      </c>
      <c r="G794">
        <f>VLOOKUP(A794,'Лицевые счета'!$A$2:$K$4570,9,0)</f>
        <v>3</v>
      </c>
      <c r="H794">
        <f>VLOOKUP(A794,'Лицевые счета'!$A$2:$K$4570,10,0)</f>
        <v>44.2</v>
      </c>
      <c r="I794" t="str">
        <f>VLOOKUP(A794,'Лицевые счета'!$A$2:$K$4570,6,0)</f>
        <v>ФЛ</v>
      </c>
      <c r="J794" t="str">
        <f>IF(AND(C794=0,I794="ФЛ"),G794*H794,"")</f>
        <v/>
      </c>
      <c r="K794">
        <f>IF(AND(C794&gt;0,E794="Нет показаний",I794="ФЛ"),G794*H794,"")</f>
        <v>132.60000000000002</v>
      </c>
    </row>
    <row r="795" spans="1:11" x14ac:dyDescent="0.25">
      <c r="A795" s="7">
        <v>442303</v>
      </c>
      <c r="B795" s="7">
        <f>VLOOKUP(A795,'Лицевые счета'!$A$1:$K$4570,2,0)</f>
        <v>431516</v>
      </c>
      <c r="C795">
        <f>COUNTIF('ИПУ и ОКПУ'!$A$2:$A$3258,A795)</f>
        <v>0</v>
      </c>
      <c r="D795" t="str">
        <f>IF(C795&gt;0,VLOOKUP(A795,'ИПУ и ОКПУ'!$A$1:$O$3258,9,0),"")</f>
        <v/>
      </c>
      <c r="E795" t="str">
        <f>IF(C795&gt;0,IF(VLOOKUP(A795,'ИПУ и ОКПУ'!$A$1:$O$3258,14,0)="Нет показаний","Нет показаний",""),"")</f>
        <v/>
      </c>
      <c r="F795" t="str">
        <f>IF(AND(C795&gt;0),SUMIF('ИПУ и ОКПУ'!$A$2:$A$3258,A795,'ИПУ и ОКПУ'!$O$2:$O$3258),"")</f>
        <v/>
      </c>
      <c r="G795">
        <f>VLOOKUP(A795,'Лицевые счета'!$A$2:$K$4570,9,0)</f>
        <v>3</v>
      </c>
      <c r="H795">
        <f>VLOOKUP(A795,'Лицевые счета'!$A$2:$K$4570,10,0)</f>
        <v>44.2</v>
      </c>
      <c r="I795" t="str">
        <f>VLOOKUP(A795,'Лицевые счета'!$A$2:$K$4570,6,0)</f>
        <v>ФЛ</v>
      </c>
      <c r="J795">
        <f>IF(AND(C795=0,I795="ФЛ"),G795*H795,"")</f>
        <v>132.60000000000002</v>
      </c>
      <c r="K795" t="str">
        <f>IF(AND(C795&gt;0,E795="Нет показаний",I795="ФЛ"),G795*H795,"")</f>
        <v/>
      </c>
    </row>
    <row r="796" spans="1:11" x14ac:dyDescent="0.25">
      <c r="A796" s="7">
        <v>442345</v>
      </c>
      <c r="B796" s="7">
        <f>VLOOKUP(A796,'Лицевые счета'!$A$1:$K$4570,2,0)</f>
        <v>431516</v>
      </c>
      <c r="C796">
        <f>COUNTIF('ИПУ и ОКПУ'!$A$2:$A$3258,A796)</f>
        <v>1</v>
      </c>
      <c r="D796" t="str">
        <f>IF(C796&gt;0,VLOOKUP(A796,'ИПУ и ОКПУ'!$A$1:$O$3258,9,0),"")</f>
        <v>Одноставочный</v>
      </c>
      <c r="E796" t="str">
        <f>IF(C796&gt;0,IF(VLOOKUP(A796,'ИПУ и ОКПУ'!$A$1:$O$3258,14,0)="Нет показаний","Нет показаний",""),"")</f>
        <v>Нет показаний</v>
      </c>
      <c r="F796">
        <f>IF(AND(C796&gt;0),SUMIF('ИПУ и ОКПУ'!$A$2:$A$3258,A796,'ИПУ и ОКПУ'!$O$2:$O$3258),"")</f>
        <v>0</v>
      </c>
      <c r="G796">
        <f>VLOOKUP(A796,'Лицевые счета'!$A$2:$K$4570,9,0)</f>
        <v>3</v>
      </c>
      <c r="H796">
        <f>VLOOKUP(A796,'Лицевые счета'!$A$2:$K$4570,10,0)</f>
        <v>57</v>
      </c>
      <c r="I796" t="str">
        <f>VLOOKUP(A796,'Лицевые счета'!$A$2:$K$4570,6,0)</f>
        <v>ФЛ</v>
      </c>
      <c r="J796" t="str">
        <f>IF(AND(C796=0,I796="ФЛ"),G796*H796,"")</f>
        <v/>
      </c>
      <c r="K796">
        <f>IF(AND(C796&gt;0,E796="Нет показаний",I796="ФЛ"),G796*H796,"")</f>
        <v>171</v>
      </c>
    </row>
    <row r="797" spans="1:11" x14ac:dyDescent="0.25">
      <c r="A797" s="7">
        <v>442374</v>
      </c>
      <c r="B797" s="7">
        <f>VLOOKUP(A797,'Лицевые счета'!$A$1:$K$4570,2,0)</f>
        <v>431516</v>
      </c>
      <c r="C797">
        <f>COUNTIF('ИПУ и ОКПУ'!$A$2:$A$3258,A797)</f>
        <v>1</v>
      </c>
      <c r="D797" t="str">
        <f>IF(C797&gt;0,VLOOKUP(A797,'ИПУ и ОКПУ'!$A$1:$O$3258,9,0),"")</f>
        <v>Одноставочный</v>
      </c>
      <c r="E797" t="str">
        <f>IF(C797&gt;0,IF(VLOOKUP(A797,'ИПУ и ОКПУ'!$A$1:$O$3258,14,0)="Нет показаний","Нет показаний",""),"")</f>
        <v/>
      </c>
      <c r="F797">
        <f>IF(AND(C797&gt;0),SUMIF('ИПУ и ОКПУ'!$A$2:$A$3258,A797,'ИПУ и ОКПУ'!$O$2:$O$3258),"")</f>
        <v>62</v>
      </c>
      <c r="G797">
        <f>VLOOKUP(A797,'Лицевые счета'!$A$2:$K$4570,9,0)</f>
        <v>3</v>
      </c>
      <c r="H797">
        <f>VLOOKUP(A797,'Лицевые счета'!$A$2:$K$4570,10,0)</f>
        <v>44.2</v>
      </c>
      <c r="I797" t="str">
        <f>VLOOKUP(A797,'Лицевые счета'!$A$2:$K$4570,6,0)</f>
        <v>ФЛ</v>
      </c>
      <c r="J797" t="str">
        <f>IF(AND(C797=0,I797="ФЛ"),G797*H797,"")</f>
        <v/>
      </c>
      <c r="K797" t="str">
        <f>IF(AND(C797&gt;0,E797="Нет показаний",I797="ФЛ"),G797*H797,"")</f>
        <v/>
      </c>
    </row>
    <row r="798" spans="1:11" x14ac:dyDescent="0.25">
      <c r="A798" s="7">
        <v>442442</v>
      </c>
      <c r="B798" s="7">
        <f>VLOOKUP(A798,'Лицевые счета'!$A$1:$K$4570,2,0)</f>
        <v>431517</v>
      </c>
      <c r="C798">
        <f>COUNTIF('ИПУ и ОКПУ'!$A$2:$A$3258,A798)</f>
        <v>1</v>
      </c>
      <c r="D798" t="str">
        <f>IF(C798&gt;0,VLOOKUP(A798,'ИПУ и ОКПУ'!$A$1:$O$3258,9,0),"")</f>
        <v>Одноставочный</v>
      </c>
      <c r="E798" t="str">
        <f>IF(C798&gt;0,IF(VLOOKUP(A798,'ИПУ и ОКПУ'!$A$1:$O$3258,14,0)="Нет показаний","Нет показаний",""),"")</f>
        <v>Нет показаний</v>
      </c>
      <c r="F798">
        <f>IF(AND(C798&gt;0),SUMIF('ИПУ и ОКПУ'!$A$2:$A$3258,A798,'ИПУ и ОКПУ'!$O$2:$O$3258),"")</f>
        <v>0</v>
      </c>
      <c r="G798">
        <f>VLOOKUP(A798,'Лицевые счета'!$A$2:$K$4570,9,0)</f>
        <v>3</v>
      </c>
      <c r="H798">
        <f>VLOOKUP(A798,'Лицевые счета'!$A$2:$K$4570,10,0)</f>
        <v>57</v>
      </c>
      <c r="I798" t="str">
        <f>VLOOKUP(A798,'Лицевые счета'!$A$2:$K$4570,6,0)</f>
        <v>ФЛ</v>
      </c>
      <c r="J798" t="str">
        <f>IF(AND(C798=0,I798="ФЛ"),G798*H798,"")</f>
        <v/>
      </c>
      <c r="K798">
        <f>IF(AND(C798&gt;0,E798="Нет показаний",I798="ФЛ"),G798*H798,"")</f>
        <v>171</v>
      </c>
    </row>
    <row r="799" spans="1:11" x14ac:dyDescent="0.25">
      <c r="A799" s="7">
        <v>442464</v>
      </c>
      <c r="B799" s="7">
        <f>VLOOKUP(A799,'Лицевые счета'!$A$1:$K$4570,2,0)</f>
        <v>431517</v>
      </c>
      <c r="C799">
        <f>COUNTIF('ИПУ и ОКПУ'!$A$2:$A$3258,A799)</f>
        <v>1</v>
      </c>
      <c r="D799" t="str">
        <f>IF(C799&gt;0,VLOOKUP(A799,'ИПУ и ОКПУ'!$A$1:$O$3258,9,0),"")</f>
        <v>Одноставочный</v>
      </c>
      <c r="E799" t="str">
        <f>IF(C799&gt;0,IF(VLOOKUP(A799,'ИПУ и ОКПУ'!$A$1:$O$3258,14,0)="Нет показаний","Нет показаний",""),"")</f>
        <v>Нет показаний</v>
      </c>
      <c r="F799">
        <f>IF(AND(C799&gt;0),SUMIF('ИПУ и ОКПУ'!$A$2:$A$3258,A799,'ИПУ и ОКПУ'!$O$2:$O$3258),"")</f>
        <v>0</v>
      </c>
      <c r="G799">
        <f>VLOOKUP(A799,'Лицевые счета'!$A$2:$K$4570,9,0)</f>
        <v>3</v>
      </c>
      <c r="H799">
        <f>VLOOKUP(A799,'Лицевые счета'!$A$2:$K$4570,10,0)</f>
        <v>69.8</v>
      </c>
      <c r="I799" t="str">
        <f>VLOOKUP(A799,'Лицевые счета'!$A$2:$K$4570,6,0)</f>
        <v>ФЛ</v>
      </c>
      <c r="J799" t="str">
        <f>IF(AND(C799=0,I799="ФЛ"),G799*H799,"")</f>
        <v/>
      </c>
      <c r="K799">
        <f>IF(AND(C799&gt;0,E799="Нет показаний",I799="ФЛ"),G799*H799,"")</f>
        <v>209.39999999999998</v>
      </c>
    </row>
    <row r="800" spans="1:11" x14ac:dyDescent="0.25">
      <c r="A800" s="7">
        <v>442469</v>
      </c>
      <c r="B800" s="7">
        <f>VLOOKUP(A800,'Лицевые счета'!$A$1:$K$4570,2,0)</f>
        <v>431517</v>
      </c>
      <c r="C800">
        <f>COUNTIF('ИПУ и ОКПУ'!$A$2:$A$3258,A800)</f>
        <v>0</v>
      </c>
      <c r="D800" t="str">
        <f>IF(C800&gt;0,VLOOKUP(A800,'ИПУ и ОКПУ'!$A$1:$O$3258,9,0),"")</f>
        <v/>
      </c>
      <c r="E800" t="str">
        <f>IF(C800&gt;0,IF(VLOOKUP(A800,'ИПУ и ОКПУ'!$A$1:$O$3258,14,0)="Нет показаний","Нет показаний",""),"")</f>
        <v/>
      </c>
      <c r="F800" t="str">
        <f>IF(AND(C800&gt;0),SUMIF('ИПУ и ОКПУ'!$A$2:$A$3258,A800,'ИПУ и ОКПУ'!$O$2:$O$3258),"")</f>
        <v/>
      </c>
      <c r="G800">
        <f>VLOOKUP(A800,'Лицевые счета'!$A$2:$K$4570,9,0)</f>
        <v>3</v>
      </c>
      <c r="H800">
        <f>VLOOKUP(A800,'Лицевые счета'!$A$2:$K$4570,10,0)</f>
        <v>44.2</v>
      </c>
      <c r="I800" t="str">
        <f>VLOOKUP(A800,'Лицевые счета'!$A$2:$K$4570,6,0)</f>
        <v>ФЛ</v>
      </c>
      <c r="J800">
        <f>IF(AND(C800=0,I800="ФЛ"),G800*H800,"")</f>
        <v>132.60000000000002</v>
      </c>
      <c r="K800" t="str">
        <f>IF(AND(C800&gt;0,E800="Нет показаний",I800="ФЛ"),G800*H800,"")</f>
        <v/>
      </c>
    </row>
    <row r="801" spans="1:11" x14ac:dyDescent="0.25">
      <c r="A801" s="7">
        <v>442596</v>
      </c>
      <c r="B801" s="7">
        <f>VLOOKUP(A801,'Лицевые счета'!$A$1:$K$4570,2,0)</f>
        <v>431518</v>
      </c>
      <c r="C801">
        <f>COUNTIF('ИПУ и ОКПУ'!$A$2:$A$3258,A801)</f>
        <v>0</v>
      </c>
      <c r="D801" t="str">
        <f>IF(C801&gt;0,VLOOKUP(A801,'ИПУ и ОКПУ'!$A$1:$O$3258,9,0),"")</f>
        <v/>
      </c>
      <c r="E801" t="str">
        <f>IF(C801&gt;0,IF(VLOOKUP(A801,'ИПУ и ОКПУ'!$A$1:$O$3258,14,0)="Нет показаний","Нет показаний",""),"")</f>
        <v/>
      </c>
      <c r="F801" t="str">
        <f>IF(AND(C801&gt;0),SUMIF('ИПУ и ОКПУ'!$A$2:$A$3258,A801,'ИПУ и ОКПУ'!$O$2:$O$3258),"")</f>
        <v/>
      </c>
      <c r="G801">
        <f>VLOOKUP(A801,'Лицевые счета'!$A$2:$K$4570,9,0)</f>
        <v>3</v>
      </c>
      <c r="H801">
        <f>VLOOKUP(A801,'Лицевые счета'!$A$2:$K$4570,10,0)</f>
        <v>64.5</v>
      </c>
      <c r="I801" t="str">
        <f>VLOOKUP(A801,'Лицевые счета'!$A$2:$K$4570,6,0)</f>
        <v>ФЛ</v>
      </c>
      <c r="J801">
        <f>IF(AND(C801=0,I801="ФЛ"),G801*H801,"")</f>
        <v>193.5</v>
      </c>
      <c r="K801" t="str">
        <f>IF(AND(C801&gt;0,E801="Нет показаний",I801="ФЛ"),G801*H801,"")</f>
        <v/>
      </c>
    </row>
    <row r="802" spans="1:11" x14ac:dyDescent="0.25">
      <c r="A802" s="7">
        <v>442609</v>
      </c>
      <c r="B802" s="7">
        <f>VLOOKUP(A802,'Лицевые счета'!$A$1:$K$4570,2,0)</f>
        <v>431518</v>
      </c>
      <c r="C802">
        <f>COUNTIF('ИПУ и ОКПУ'!$A$2:$A$3258,A802)</f>
        <v>1</v>
      </c>
      <c r="D802" t="str">
        <f>IF(C802&gt;0,VLOOKUP(A802,'ИПУ и ОКПУ'!$A$1:$O$3258,9,0),"")</f>
        <v>Одноставочный</v>
      </c>
      <c r="E802" t="str">
        <f>IF(C802&gt;0,IF(VLOOKUP(A802,'ИПУ и ОКПУ'!$A$1:$O$3258,14,0)="Нет показаний","Нет показаний",""),"")</f>
        <v>Нет показаний</v>
      </c>
      <c r="F802">
        <f>IF(AND(C802&gt;0),SUMIF('ИПУ и ОКПУ'!$A$2:$A$3258,A802,'ИПУ и ОКПУ'!$O$2:$O$3258),"")</f>
        <v>0</v>
      </c>
      <c r="G802">
        <f>VLOOKUP(A802,'Лицевые счета'!$A$2:$K$4570,9,0)</f>
        <v>3</v>
      </c>
      <c r="H802">
        <f>VLOOKUP(A802,'Лицевые счета'!$A$2:$K$4570,10,0)</f>
        <v>44.2</v>
      </c>
      <c r="I802" t="str">
        <f>VLOOKUP(A802,'Лицевые счета'!$A$2:$K$4570,6,0)</f>
        <v>ФЛ</v>
      </c>
      <c r="J802" t="str">
        <f>IF(AND(C802=0,I802="ФЛ"),G802*H802,"")</f>
        <v/>
      </c>
      <c r="K802">
        <f>IF(AND(C802&gt;0,E802="Нет показаний",I802="ФЛ"),G802*H802,"")</f>
        <v>132.60000000000002</v>
      </c>
    </row>
    <row r="803" spans="1:11" x14ac:dyDescent="0.25">
      <c r="A803" s="7">
        <v>442630</v>
      </c>
      <c r="B803" s="7">
        <f>VLOOKUP(A803,'Лицевые счета'!$A$1:$K$4570,2,0)</f>
        <v>431518</v>
      </c>
      <c r="C803">
        <f>COUNTIF('ИПУ и ОКПУ'!$A$2:$A$3258,A803)</f>
        <v>1</v>
      </c>
      <c r="D803" t="str">
        <f>IF(C803&gt;0,VLOOKUP(A803,'ИПУ и ОКПУ'!$A$1:$O$3258,9,0),"")</f>
        <v>Одноставочный</v>
      </c>
      <c r="E803" t="str">
        <f>IF(C803&gt;0,IF(VLOOKUP(A803,'ИПУ и ОКПУ'!$A$1:$O$3258,14,0)="Нет показаний","Нет показаний",""),"")</f>
        <v>Нет показаний</v>
      </c>
      <c r="F803">
        <f>IF(AND(C803&gt;0),SUMIF('ИПУ и ОКПУ'!$A$2:$A$3258,A803,'ИПУ и ОКПУ'!$O$2:$O$3258),"")</f>
        <v>0</v>
      </c>
      <c r="G803">
        <f>VLOOKUP(A803,'Лицевые счета'!$A$2:$K$4570,9,0)</f>
        <v>3</v>
      </c>
      <c r="H803">
        <f>VLOOKUP(A803,'Лицевые счета'!$A$2:$K$4570,10,0)</f>
        <v>57</v>
      </c>
      <c r="I803" t="str">
        <f>VLOOKUP(A803,'Лицевые счета'!$A$2:$K$4570,6,0)</f>
        <v>ФЛ</v>
      </c>
      <c r="J803" t="str">
        <f>IF(AND(C803=0,I803="ФЛ"),G803*H803,"")</f>
        <v/>
      </c>
      <c r="K803">
        <f>IF(AND(C803&gt;0,E803="Нет показаний",I803="ФЛ"),G803*H803,"")</f>
        <v>171</v>
      </c>
    </row>
    <row r="804" spans="1:11" x14ac:dyDescent="0.25">
      <c r="A804" s="7">
        <v>442631</v>
      </c>
      <c r="B804" s="7">
        <f>VLOOKUP(A804,'Лицевые счета'!$A$1:$K$4570,2,0)</f>
        <v>431518</v>
      </c>
      <c r="C804">
        <f>COUNTIF('ИПУ и ОКПУ'!$A$2:$A$3258,A804)</f>
        <v>1</v>
      </c>
      <c r="D804" t="str">
        <f>IF(C804&gt;0,VLOOKUP(A804,'ИПУ и ОКПУ'!$A$1:$O$3258,9,0),"")</f>
        <v>Одноставочный</v>
      </c>
      <c r="E804" t="str">
        <f>IF(C804&gt;0,IF(VLOOKUP(A804,'ИПУ и ОКПУ'!$A$1:$O$3258,14,0)="Нет показаний","Нет показаний",""),"")</f>
        <v>Нет показаний</v>
      </c>
      <c r="F804">
        <f>IF(AND(C804&gt;0),SUMIF('ИПУ и ОКПУ'!$A$2:$A$3258,A804,'ИПУ и ОКПУ'!$O$2:$O$3258),"")</f>
        <v>0</v>
      </c>
      <c r="G804">
        <f>VLOOKUP(A804,'Лицевые счета'!$A$2:$K$4570,9,0)</f>
        <v>3</v>
      </c>
      <c r="H804">
        <f>VLOOKUP(A804,'Лицевые счета'!$A$2:$K$4570,10,0)</f>
        <v>57</v>
      </c>
      <c r="I804" t="str">
        <f>VLOOKUP(A804,'Лицевые счета'!$A$2:$K$4570,6,0)</f>
        <v>ФЛ</v>
      </c>
      <c r="J804" t="str">
        <f>IF(AND(C804=0,I804="ФЛ"),G804*H804,"")</f>
        <v/>
      </c>
      <c r="K804">
        <f>IF(AND(C804&gt;0,E804="Нет показаний",I804="ФЛ"),G804*H804,"")</f>
        <v>171</v>
      </c>
    </row>
    <row r="805" spans="1:11" x14ac:dyDescent="0.25">
      <c r="A805" s="7">
        <v>442637</v>
      </c>
      <c r="B805" s="7">
        <f>VLOOKUP(A805,'Лицевые счета'!$A$1:$K$4570,2,0)</f>
        <v>431518</v>
      </c>
      <c r="C805">
        <f>COUNTIF('ИПУ и ОКПУ'!$A$2:$A$3258,A805)</f>
        <v>0</v>
      </c>
      <c r="D805" t="str">
        <f>IF(C805&gt;0,VLOOKUP(A805,'ИПУ и ОКПУ'!$A$1:$O$3258,9,0),"")</f>
        <v/>
      </c>
      <c r="E805" t="str">
        <f>IF(C805&gt;0,IF(VLOOKUP(A805,'ИПУ и ОКПУ'!$A$1:$O$3258,14,0)="Нет показаний","Нет показаний",""),"")</f>
        <v/>
      </c>
      <c r="F805" t="str">
        <f>IF(AND(C805&gt;0),SUMIF('ИПУ и ОКПУ'!$A$2:$A$3258,A805,'ИПУ и ОКПУ'!$O$2:$O$3258),"")</f>
        <v/>
      </c>
      <c r="G805">
        <f>VLOOKUP(A805,'Лицевые счета'!$A$2:$K$4570,9,0)</f>
        <v>3</v>
      </c>
      <c r="H805">
        <f>VLOOKUP(A805,'Лицевые счета'!$A$2:$K$4570,10,0)</f>
        <v>44.2</v>
      </c>
      <c r="I805" t="str">
        <f>VLOOKUP(A805,'Лицевые счета'!$A$2:$K$4570,6,0)</f>
        <v>ФЛ</v>
      </c>
      <c r="J805">
        <f>IF(AND(C805=0,I805="ФЛ"),G805*H805,"")</f>
        <v>132.60000000000002</v>
      </c>
      <c r="K805" t="str">
        <f>IF(AND(C805&gt;0,E805="Нет показаний",I805="ФЛ"),G805*H805,"")</f>
        <v/>
      </c>
    </row>
    <row r="806" spans="1:11" x14ac:dyDescent="0.25">
      <c r="A806" s="7">
        <v>442645</v>
      </c>
      <c r="B806" s="7">
        <f>VLOOKUP(A806,'Лицевые счета'!$A$1:$K$4570,2,0)</f>
        <v>431518</v>
      </c>
      <c r="C806">
        <f>COUNTIF('ИПУ и ОКПУ'!$A$2:$A$3258,A806)</f>
        <v>0</v>
      </c>
      <c r="D806" t="str">
        <f>IF(C806&gt;0,VLOOKUP(A806,'ИПУ и ОКПУ'!$A$1:$O$3258,9,0),"")</f>
        <v/>
      </c>
      <c r="E806" t="str">
        <f>IF(C806&gt;0,IF(VLOOKUP(A806,'ИПУ и ОКПУ'!$A$1:$O$3258,14,0)="Нет показаний","Нет показаний",""),"")</f>
        <v/>
      </c>
      <c r="F806" t="str">
        <f>IF(AND(C806&gt;0),SUMIF('ИПУ и ОКПУ'!$A$2:$A$3258,A806,'ИПУ и ОКПУ'!$O$2:$O$3258),"")</f>
        <v/>
      </c>
      <c r="G806">
        <f>VLOOKUP(A806,'Лицевые счета'!$A$2:$K$4570,9,0)</f>
        <v>3</v>
      </c>
      <c r="H806">
        <f>VLOOKUP(A806,'Лицевые счета'!$A$2:$K$4570,10,0)</f>
        <v>44.2</v>
      </c>
      <c r="I806" t="str">
        <f>VLOOKUP(A806,'Лицевые счета'!$A$2:$K$4570,6,0)</f>
        <v>ФЛ</v>
      </c>
      <c r="J806">
        <f>IF(AND(C806=0,I806="ФЛ"),G806*H806,"")</f>
        <v>132.60000000000002</v>
      </c>
      <c r="K806" t="str">
        <f>IF(AND(C806&gt;0,E806="Нет показаний",I806="ФЛ"),G806*H806,"")</f>
        <v/>
      </c>
    </row>
    <row r="807" spans="1:11" x14ac:dyDescent="0.25">
      <c r="A807" s="7">
        <v>442808</v>
      </c>
      <c r="B807" s="7">
        <f>VLOOKUP(A807,'Лицевые счета'!$A$1:$K$4570,2,0)</f>
        <v>431520</v>
      </c>
      <c r="C807">
        <f>COUNTIF('ИПУ и ОКПУ'!$A$2:$A$3258,A807)</f>
        <v>1</v>
      </c>
      <c r="D807" t="str">
        <f>IF(C807&gt;0,VLOOKUP(A807,'ИПУ и ОКПУ'!$A$1:$O$3258,9,0),"")</f>
        <v>Одноставочный</v>
      </c>
      <c r="E807" t="str">
        <f>IF(C807&gt;0,IF(VLOOKUP(A807,'ИПУ и ОКПУ'!$A$1:$O$3258,14,0)="Нет показаний","Нет показаний",""),"")</f>
        <v/>
      </c>
      <c r="F807">
        <f>IF(AND(C807&gt;0),SUMIF('ИПУ и ОКПУ'!$A$2:$A$3258,A807,'ИПУ и ОКПУ'!$O$2:$O$3258),"")</f>
        <v>144</v>
      </c>
      <c r="G807">
        <f>VLOOKUP(A807,'Лицевые счета'!$A$2:$K$4570,9,0)</f>
        <v>3</v>
      </c>
      <c r="H807">
        <f>VLOOKUP(A807,'Лицевые счета'!$A$2:$K$4570,10,0)</f>
        <v>57</v>
      </c>
      <c r="I807" t="str">
        <f>VLOOKUP(A807,'Лицевые счета'!$A$2:$K$4570,6,0)</f>
        <v>ФЛ</v>
      </c>
      <c r="J807" t="str">
        <f>IF(AND(C807=0,I807="ФЛ"),G807*H807,"")</f>
        <v/>
      </c>
      <c r="K807" t="str">
        <f>IF(AND(C807&gt;0,E807="Нет показаний",I807="ФЛ"),G807*H807,"")</f>
        <v/>
      </c>
    </row>
    <row r="808" spans="1:11" x14ac:dyDescent="0.25">
      <c r="A808" s="7">
        <v>442815</v>
      </c>
      <c r="B808" s="7">
        <f>VLOOKUP(A808,'Лицевые счета'!$A$1:$K$4570,2,0)</f>
        <v>431520</v>
      </c>
      <c r="C808">
        <f>COUNTIF('ИПУ и ОКПУ'!$A$2:$A$3258,A808)</f>
        <v>1</v>
      </c>
      <c r="D808" t="str">
        <f>IF(C808&gt;0,VLOOKUP(A808,'ИПУ и ОКПУ'!$A$1:$O$3258,9,0),"")</f>
        <v>Одноставочный</v>
      </c>
      <c r="E808" t="str">
        <f>IF(C808&gt;0,IF(VLOOKUP(A808,'ИПУ и ОКПУ'!$A$1:$O$3258,14,0)="Нет показаний","Нет показаний",""),"")</f>
        <v/>
      </c>
      <c r="F808">
        <f>IF(AND(C808&gt;0),SUMIF('ИПУ и ОКПУ'!$A$2:$A$3258,A808,'ИПУ и ОКПУ'!$O$2:$O$3258),"")</f>
        <v>84</v>
      </c>
      <c r="G808">
        <f>VLOOKUP(A808,'Лицевые счета'!$A$2:$K$4570,9,0)</f>
        <v>3</v>
      </c>
      <c r="H808">
        <f>VLOOKUP(A808,'Лицевые счета'!$A$2:$K$4570,10,0)</f>
        <v>57</v>
      </c>
      <c r="I808" t="str">
        <f>VLOOKUP(A808,'Лицевые счета'!$A$2:$K$4570,6,0)</f>
        <v>ФЛ</v>
      </c>
      <c r="J808" t="str">
        <f>IF(AND(C808=0,I808="ФЛ"),G808*H808,"")</f>
        <v/>
      </c>
      <c r="K808" t="str">
        <f>IF(AND(C808&gt;0,E808="Нет показаний",I808="ФЛ"),G808*H808,"")</f>
        <v/>
      </c>
    </row>
    <row r="809" spans="1:11" x14ac:dyDescent="0.25">
      <c r="A809" s="7">
        <v>443278</v>
      </c>
      <c r="B809" s="7">
        <f>VLOOKUP(A809,'Лицевые счета'!$A$1:$K$4570,2,0)</f>
        <v>431532</v>
      </c>
      <c r="C809">
        <f>COUNTIF('ИПУ и ОКПУ'!$A$2:$A$3258,A809)</f>
        <v>1</v>
      </c>
      <c r="D809" t="str">
        <f>IF(C809&gt;0,VLOOKUP(A809,'ИПУ и ОКПУ'!$A$1:$O$3258,9,0),"")</f>
        <v>Одноставочный</v>
      </c>
      <c r="E809" t="str">
        <f>IF(C809&gt;0,IF(VLOOKUP(A809,'ИПУ и ОКПУ'!$A$1:$O$3258,14,0)="Нет показаний","Нет показаний",""),"")</f>
        <v/>
      </c>
      <c r="F809">
        <f>IF(AND(C809&gt;0),SUMIF('ИПУ и ОКПУ'!$A$2:$A$3258,A809,'ИПУ и ОКПУ'!$O$2:$O$3258),"")</f>
        <v>50</v>
      </c>
      <c r="G809">
        <f>VLOOKUP(A809,'Лицевые счета'!$A$2:$K$4570,9,0)</f>
        <v>3</v>
      </c>
      <c r="H809">
        <f>VLOOKUP(A809,'Лицевые счета'!$A$2:$K$4570,10,0)</f>
        <v>57</v>
      </c>
      <c r="I809" t="str">
        <f>VLOOKUP(A809,'Лицевые счета'!$A$2:$K$4570,6,0)</f>
        <v>ФЛ</v>
      </c>
      <c r="J809" t="str">
        <f>IF(AND(C809=0,I809="ФЛ"),G809*H809,"")</f>
        <v/>
      </c>
      <c r="K809" t="str">
        <f>IF(AND(C809&gt;0,E809="Нет показаний",I809="ФЛ"),G809*H809,"")</f>
        <v/>
      </c>
    </row>
    <row r="810" spans="1:11" x14ac:dyDescent="0.25">
      <c r="A810" s="7">
        <v>443304</v>
      </c>
      <c r="B810" s="7">
        <f>VLOOKUP(A810,'Лицевые счета'!$A$1:$K$4570,2,0)</f>
        <v>431534</v>
      </c>
      <c r="C810">
        <f>COUNTIF('ИПУ и ОКПУ'!$A$2:$A$3258,A810)</f>
        <v>0</v>
      </c>
      <c r="D810" t="str">
        <f>IF(C810&gt;0,VLOOKUP(A810,'ИПУ и ОКПУ'!$A$1:$O$3258,9,0),"")</f>
        <v/>
      </c>
      <c r="E810" t="str">
        <f>IF(C810&gt;0,IF(VLOOKUP(A810,'ИПУ и ОКПУ'!$A$1:$O$3258,14,0)="Нет показаний","Нет показаний",""),"")</f>
        <v/>
      </c>
      <c r="F810" t="str">
        <f>IF(AND(C810&gt;0),SUMIF('ИПУ и ОКПУ'!$A$2:$A$3258,A810,'ИПУ и ОКПУ'!$O$2:$O$3258),"")</f>
        <v/>
      </c>
      <c r="G810">
        <f>VLOOKUP(A810,'Лицевые счета'!$A$2:$K$4570,9,0)</f>
        <v>3</v>
      </c>
      <c r="H810">
        <f>VLOOKUP(A810,'Лицевые счета'!$A$2:$K$4570,10,0)</f>
        <v>57</v>
      </c>
      <c r="I810" t="str">
        <f>VLOOKUP(A810,'Лицевые счета'!$A$2:$K$4570,6,0)</f>
        <v>ФЛ</v>
      </c>
      <c r="J810">
        <f>IF(AND(C810=0,I810="ФЛ"),G810*H810,"")</f>
        <v>171</v>
      </c>
      <c r="K810" t="str">
        <f>IF(AND(C810&gt;0,E810="Нет показаний",I810="ФЛ"),G810*H810,"")</f>
        <v/>
      </c>
    </row>
    <row r="811" spans="1:11" x14ac:dyDescent="0.25">
      <c r="A811" s="7">
        <v>444488</v>
      </c>
      <c r="B811" s="7">
        <f>VLOOKUP(A811,'Лицевые счета'!$A$1:$K$4570,2,0)</f>
        <v>431541</v>
      </c>
      <c r="C811">
        <f>COUNTIF('ИПУ и ОКПУ'!$A$2:$A$3258,A811)</f>
        <v>1</v>
      </c>
      <c r="D811" t="str">
        <f>IF(C811&gt;0,VLOOKUP(A811,'ИПУ и ОКПУ'!$A$1:$O$3258,9,0),"")</f>
        <v>Одноставочный</v>
      </c>
      <c r="E811" t="str">
        <f>IF(C811&gt;0,IF(VLOOKUP(A811,'ИПУ и ОКПУ'!$A$1:$O$3258,14,0)="Нет показаний","Нет показаний",""),"")</f>
        <v>Нет показаний</v>
      </c>
      <c r="F811">
        <f>IF(AND(C811&gt;0),SUMIF('ИПУ и ОКПУ'!$A$2:$A$3258,A811,'ИПУ и ОКПУ'!$O$2:$O$3258),"")</f>
        <v>0</v>
      </c>
      <c r="G811">
        <f>VLOOKUP(A811,'Лицевые счета'!$A$2:$K$4570,9,0)</f>
        <v>3</v>
      </c>
      <c r="H811">
        <f>VLOOKUP(A811,'Лицевые счета'!$A$2:$K$4570,10,0)</f>
        <v>57</v>
      </c>
      <c r="I811" t="str">
        <f>VLOOKUP(A811,'Лицевые счета'!$A$2:$K$4570,6,0)</f>
        <v>ФЛ</v>
      </c>
      <c r="J811" t="str">
        <f>IF(AND(C811=0,I811="ФЛ"),G811*H811,"")</f>
        <v/>
      </c>
      <c r="K811">
        <f>IF(AND(C811&gt;0,E811="Нет показаний",I811="ФЛ"),G811*H811,"")</f>
        <v>171</v>
      </c>
    </row>
    <row r="812" spans="1:11" x14ac:dyDescent="0.25">
      <c r="A812" s="7">
        <v>444491</v>
      </c>
      <c r="B812" s="7">
        <f>VLOOKUP(A812,'Лицевые счета'!$A$1:$K$4570,2,0)</f>
        <v>431541</v>
      </c>
      <c r="C812">
        <f>COUNTIF('ИПУ и ОКПУ'!$A$2:$A$3258,A812)</f>
        <v>1</v>
      </c>
      <c r="D812" t="str">
        <f>IF(C812&gt;0,VLOOKUP(A812,'ИПУ и ОКПУ'!$A$1:$O$3258,9,0),"")</f>
        <v>Одноставочный</v>
      </c>
      <c r="E812" t="str">
        <f>IF(C812&gt;0,IF(VLOOKUP(A812,'ИПУ и ОКПУ'!$A$1:$O$3258,14,0)="Нет показаний","Нет показаний",""),"")</f>
        <v/>
      </c>
      <c r="F812">
        <f>IF(AND(C812&gt;0),SUMIF('ИПУ и ОКПУ'!$A$2:$A$3258,A812,'ИПУ и ОКПУ'!$O$2:$O$3258),"")</f>
        <v>41.333333333333336</v>
      </c>
      <c r="G812">
        <f>VLOOKUP(A812,'Лицевые счета'!$A$2:$K$4570,9,0)</f>
        <v>3</v>
      </c>
      <c r="H812">
        <f>VLOOKUP(A812,'Лицевые счета'!$A$2:$K$4570,10,0)</f>
        <v>44.2</v>
      </c>
      <c r="I812" t="str">
        <f>VLOOKUP(A812,'Лицевые счета'!$A$2:$K$4570,6,0)</f>
        <v>ФЛ</v>
      </c>
      <c r="J812" t="str">
        <f>IF(AND(C812=0,I812="ФЛ"),G812*H812,"")</f>
        <v/>
      </c>
      <c r="K812" t="str">
        <f>IF(AND(C812&gt;0,E812="Нет показаний",I812="ФЛ"),G812*H812,"")</f>
        <v/>
      </c>
    </row>
    <row r="813" spans="1:11" x14ac:dyDescent="0.25">
      <c r="A813" s="7">
        <v>444504</v>
      </c>
      <c r="B813" s="7">
        <f>VLOOKUP(A813,'Лицевые счета'!$A$1:$K$4570,2,0)</f>
        <v>431541</v>
      </c>
      <c r="C813">
        <f>COUNTIF('ИПУ и ОКПУ'!$A$2:$A$3258,A813)</f>
        <v>1</v>
      </c>
      <c r="D813" t="str">
        <f>IF(C813&gt;0,VLOOKUP(A813,'ИПУ и ОКПУ'!$A$1:$O$3258,9,0),"")</f>
        <v>Одноставочный</v>
      </c>
      <c r="E813" t="str">
        <f>IF(C813&gt;0,IF(VLOOKUP(A813,'ИПУ и ОКПУ'!$A$1:$O$3258,14,0)="Нет показаний","Нет показаний",""),"")</f>
        <v>Нет показаний</v>
      </c>
      <c r="F813">
        <f>IF(AND(C813&gt;0),SUMIF('ИПУ и ОКПУ'!$A$2:$A$3258,A813,'ИПУ и ОКПУ'!$O$2:$O$3258),"")</f>
        <v>0</v>
      </c>
      <c r="G813">
        <f>VLOOKUP(A813,'Лицевые счета'!$A$2:$K$4570,9,0)</f>
        <v>3</v>
      </c>
      <c r="H813">
        <f>VLOOKUP(A813,'Лицевые счета'!$A$2:$K$4570,10,0)</f>
        <v>57</v>
      </c>
      <c r="I813" t="str">
        <f>VLOOKUP(A813,'Лицевые счета'!$A$2:$K$4570,6,0)</f>
        <v>ФЛ</v>
      </c>
      <c r="J813" t="str">
        <f>IF(AND(C813=0,I813="ФЛ"),G813*H813,"")</f>
        <v/>
      </c>
      <c r="K813">
        <f>IF(AND(C813&gt;0,E813="Нет показаний",I813="ФЛ"),G813*H813,"")</f>
        <v>171</v>
      </c>
    </row>
    <row r="814" spans="1:11" x14ac:dyDescent="0.25">
      <c r="A814" s="7">
        <v>444506</v>
      </c>
      <c r="B814" s="7">
        <f>VLOOKUP(A814,'Лицевые счета'!$A$1:$K$4570,2,0)</f>
        <v>431541</v>
      </c>
      <c r="C814">
        <f>COUNTIF('ИПУ и ОКПУ'!$A$2:$A$3258,A814)</f>
        <v>1</v>
      </c>
      <c r="D814" t="str">
        <f>IF(C814&gt;0,VLOOKUP(A814,'ИПУ и ОКПУ'!$A$1:$O$3258,9,0),"")</f>
        <v>Одноставочный</v>
      </c>
      <c r="E814" t="str">
        <f>IF(C814&gt;0,IF(VLOOKUP(A814,'ИПУ и ОКПУ'!$A$1:$O$3258,14,0)="Нет показаний","Нет показаний",""),"")</f>
        <v/>
      </c>
      <c r="F814">
        <f>IF(AND(C814&gt;0),SUMIF('ИПУ и ОКПУ'!$A$2:$A$3258,A814,'ИПУ и ОКПУ'!$O$2:$O$3258),"")</f>
        <v>180</v>
      </c>
      <c r="G814">
        <f>VLOOKUP(A814,'Лицевые счета'!$A$2:$K$4570,9,0)</f>
        <v>3</v>
      </c>
      <c r="H814">
        <f>VLOOKUP(A814,'Лицевые счета'!$A$2:$K$4570,10,0)</f>
        <v>64.5</v>
      </c>
      <c r="I814" t="str">
        <f>VLOOKUP(A814,'Лицевые счета'!$A$2:$K$4570,6,0)</f>
        <v>ФЛ</v>
      </c>
      <c r="J814" t="str">
        <f>IF(AND(C814=0,I814="ФЛ"),G814*H814,"")</f>
        <v/>
      </c>
      <c r="K814" t="str">
        <f>IF(AND(C814&gt;0,E814="Нет показаний",I814="ФЛ"),G814*H814,"")</f>
        <v/>
      </c>
    </row>
    <row r="815" spans="1:11" x14ac:dyDescent="0.25">
      <c r="A815" s="7">
        <v>444547</v>
      </c>
      <c r="B815" s="7">
        <f>VLOOKUP(A815,'Лицевые счета'!$A$1:$K$4570,2,0)</f>
        <v>431543</v>
      </c>
      <c r="C815">
        <f>COUNTIF('ИПУ и ОКПУ'!$A$2:$A$3258,A815)</f>
        <v>0</v>
      </c>
      <c r="D815" t="str">
        <f>IF(C815&gt;0,VLOOKUP(A815,'ИПУ и ОКПУ'!$A$1:$O$3258,9,0),"")</f>
        <v/>
      </c>
      <c r="E815" t="str">
        <f>IF(C815&gt;0,IF(VLOOKUP(A815,'ИПУ и ОКПУ'!$A$1:$O$3258,14,0)="Нет показаний","Нет показаний",""),"")</f>
        <v/>
      </c>
      <c r="F815" t="str">
        <f>IF(AND(C815&gt;0),SUMIF('ИПУ и ОКПУ'!$A$2:$A$3258,A815,'ИПУ и ОКПУ'!$O$2:$O$3258),"")</f>
        <v/>
      </c>
      <c r="G815">
        <f>VLOOKUP(A815,'Лицевые счета'!$A$2:$K$4570,9,0)</f>
        <v>3</v>
      </c>
      <c r="H815">
        <f>VLOOKUP(A815,'Лицевые счета'!$A$2:$K$4570,10,0)</f>
        <v>44.2</v>
      </c>
      <c r="I815" t="str">
        <f>VLOOKUP(A815,'Лицевые счета'!$A$2:$K$4570,6,0)</f>
        <v>ФЛ</v>
      </c>
      <c r="J815">
        <f>IF(AND(C815=0,I815="ФЛ"),G815*H815,"")</f>
        <v>132.60000000000002</v>
      </c>
      <c r="K815" t="str">
        <f>IF(AND(C815&gt;0,E815="Нет показаний",I815="ФЛ"),G815*H815,"")</f>
        <v/>
      </c>
    </row>
    <row r="816" spans="1:11" x14ac:dyDescent="0.25">
      <c r="A816" s="7">
        <v>444549</v>
      </c>
      <c r="B816" s="7">
        <f>VLOOKUP(A816,'Лицевые счета'!$A$1:$K$4570,2,0)</f>
        <v>431543</v>
      </c>
      <c r="C816">
        <f>COUNTIF('ИПУ и ОКПУ'!$A$2:$A$3258,A816)</f>
        <v>1</v>
      </c>
      <c r="D816" t="str">
        <f>IF(C816&gt;0,VLOOKUP(A816,'ИПУ и ОКПУ'!$A$1:$O$3258,9,0),"")</f>
        <v>Одноставочный</v>
      </c>
      <c r="E816" t="str">
        <f>IF(C816&gt;0,IF(VLOOKUP(A816,'ИПУ и ОКПУ'!$A$1:$O$3258,14,0)="Нет показаний","Нет показаний",""),"")</f>
        <v>Нет показаний</v>
      </c>
      <c r="F816">
        <f>IF(AND(C816&gt;0),SUMIF('ИПУ и ОКПУ'!$A$2:$A$3258,A816,'ИПУ и ОКПУ'!$O$2:$O$3258),"")</f>
        <v>0</v>
      </c>
      <c r="G816">
        <f>VLOOKUP(A816,'Лицевые счета'!$A$2:$K$4570,9,0)</f>
        <v>3</v>
      </c>
      <c r="H816">
        <f>VLOOKUP(A816,'Лицевые счета'!$A$2:$K$4570,10,0)</f>
        <v>64.5</v>
      </c>
      <c r="I816" t="str">
        <f>VLOOKUP(A816,'Лицевые счета'!$A$2:$K$4570,6,0)</f>
        <v>ФЛ</v>
      </c>
      <c r="J816" t="str">
        <f>IF(AND(C816=0,I816="ФЛ"),G816*H816,"")</f>
        <v/>
      </c>
      <c r="K816">
        <f>IF(AND(C816&gt;0,E816="Нет показаний",I816="ФЛ"),G816*H816,"")</f>
        <v>193.5</v>
      </c>
    </row>
    <row r="817" spans="1:11" x14ac:dyDescent="0.25">
      <c r="A817" s="7">
        <v>444561</v>
      </c>
      <c r="B817" s="7">
        <f>VLOOKUP(A817,'Лицевые счета'!$A$1:$K$4570,2,0)</f>
        <v>431544</v>
      </c>
      <c r="C817">
        <f>COUNTIF('ИПУ и ОКПУ'!$A$2:$A$3258,A817)</f>
        <v>1</v>
      </c>
      <c r="D817" t="str">
        <f>IF(C817&gt;0,VLOOKUP(A817,'ИПУ и ОКПУ'!$A$1:$O$3258,9,0),"")</f>
        <v>Одноставочный</v>
      </c>
      <c r="E817" t="str">
        <f>IF(C817&gt;0,IF(VLOOKUP(A817,'ИПУ и ОКПУ'!$A$1:$O$3258,14,0)="Нет показаний","Нет показаний",""),"")</f>
        <v/>
      </c>
      <c r="F817">
        <f>IF(AND(C817&gt;0),SUMIF('ИПУ и ОКПУ'!$A$2:$A$3258,A817,'ИПУ и ОКПУ'!$O$2:$O$3258),"")</f>
        <v>230</v>
      </c>
      <c r="G817">
        <f>VLOOKUP(A817,'Лицевые счета'!$A$2:$K$4570,9,0)</f>
        <v>3</v>
      </c>
      <c r="H817">
        <f>VLOOKUP(A817,'Лицевые счета'!$A$2:$K$4570,10,0)</f>
        <v>64.5</v>
      </c>
      <c r="I817" t="str">
        <f>VLOOKUP(A817,'Лицевые счета'!$A$2:$K$4570,6,0)</f>
        <v>ФЛ</v>
      </c>
      <c r="J817" t="str">
        <f>IF(AND(C817=0,I817="ФЛ"),G817*H817,"")</f>
        <v/>
      </c>
      <c r="K817" t="str">
        <f>IF(AND(C817&gt;0,E817="Нет показаний",I817="ФЛ"),G817*H817,"")</f>
        <v/>
      </c>
    </row>
    <row r="818" spans="1:11" x14ac:dyDescent="0.25">
      <c r="A818" s="7">
        <v>444575</v>
      </c>
      <c r="B818" s="7">
        <f>VLOOKUP(A818,'Лицевые счета'!$A$1:$K$4570,2,0)</f>
        <v>431544</v>
      </c>
      <c r="C818">
        <f>COUNTIF('ИПУ и ОКПУ'!$A$2:$A$3258,A818)</f>
        <v>1</v>
      </c>
      <c r="D818" t="str">
        <f>IF(C818&gt;0,VLOOKUP(A818,'ИПУ и ОКПУ'!$A$1:$O$3258,9,0),"")</f>
        <v>Одноставочный</v>
      </c>
      <c r="E818" t="str">
        <f>IF(C818&gt;0,IF(VLOOKUP(A818,'ИПУ и ОКПУ'!$A$1:$O$3258,14,0)="Нет показаний","Нет показаний",""),"")</f>
        <v>Нет показаний</v>
      </c>
      <c r="F818">
        <f>IF(AND(C818&gt;0),SUMIF('ИПУ и ОКПУ'!$A$2:$A$3258,A818,'ИПУ и ОКПУ'!$O$2:$O$3258),"")</f>
        <v>0</v>
      </c>
      <c r="G818">
        <f>VLOOKUP(A818,'Лицевые счета'!$A$2:$K$4570,9,0)</f>
        <v>3</v>
      </c>
      <c r="H818">
        <f>VLOOKUP(A818,'Лицевые счета'!$A$2:$K$4570,10,0)</f>
        <v>57</v>
      </c>
      <c r="I818" t="str">
        <f>VLOOKUP(A818,'Лицевые счета'!$A$2:$K$4570,6,0)</f>
        <v>ФЛ</v>
      </c>
      <c r="J818" t="str">
        <f>IF(AND(C818=0,I818="ФЛ"),G818*H818,"")</f>
        <v/>
      </c>
      <c r="K818">
        <f>IF(AND(C818&gt;0,E818="Нет показаний",I818="ФЛ"),G818*H818,"")</f>
        <v>171</v>
      </c>
    </row>
    <row r="819" spans="1:11" x14ac:dyDescent="0.25">
      <c r="A819" s="7">
        <v>444882</v>
      </c>
      <c r="B819" s="7">
        <f>VLOOKUP(A819,'Лицевые счета'!$A$1:$K$4570,2,0)</f>
        <v>431550</v>
      </c>
      <c r="C819">
        <f>COUNTIF('ИПУ и ОКПУ'!$A$2:$A$3258,A819)</f>
        <v>0</v>
      </c>
      <c r="D819" t="str">
        <f>IF(C819&gt;0,VLOOKUP(A819,'ИПУ и ОКПУ'!$A$1:$O$3258,9,0),"")</f>
        <v/>
      </c>
      <c r="E819" t="str">
        <f>IF(C819&gt;0,IF(VLOOKUP(A819,'ИПУ и ОКПУ'!$A$1:$O$3258,14,0)="Нет показаний","Нет показаний",""),"")</f>
        <v/>
      </c>
      <c r="F819" t="str">
        <f>IF(AND(C819&gt;0),SUMIF('ИПУ и ОКПУ'!$A$2:$A$3258,A819,'ИПУ и ОКПУ'!$O$2:$O$3258),"")</f>
        <v/>
      </c>
      <c r="G819">
        <f>VLOOKUP(A819,'Лицевые счета'!$A$2:$K$4570,9,0)</f>
        <v>3</v>
      </c>
      <c r="H819">
        <f>VLOOKUP(A819,'Лицевые счета'!$A$2:$K$4570,10,0)</f>
        <v>44.2</v>
      </c>
      <c r="I819" t="str">
        <f>VLOOKUP(A819,'Лицевые счета'!$A$2:$K$4570,6,0)</f>
        <v>ФЛ</v>
      </c>
      <c r="J819">
        <f>IF(AND(C819=0,I819="ФЛ"),G819*H819,"")</f>
        <v>132.60000000000002</v>
      </c>
      <c r="K819" t="str">
        <f>IF(AND(C819&gt;0,E819="Нет показаний",I819="ФЛ"),G819*H819,"")</f>
        <v/>
      </c>
    </row>
    <row r="820" spans="1:11" x14ac:dyDescent="0.25">
      <c r="A820" s="7">
        <v>444899</v>
      </c>
      <c r="B820" s="7">
        <f>VLOOKUP(A820,'Лицевые счета'!$A$1:$K$4570,2,0)</f>
        <v>431550</v>
      </c>
      <c r="C820">
        <f>COUNTIF('ИПУ и ОКПУ'!$A$2:$A$3258,A820)</f>
        <v>0</v>
      </c>
      <c r="D820" t="str">
        <f>IF(C820&gt;0,VLOOKUP(A820,'ИПУ и ОКПУ'!$A$1:$O$3258,9,0),"")</f>
        <v/>
      </c>
      <c r="E820" t="str">
        <f>IF(C820&gt;0,IF(VLOOKUP(A820,'ИПУ и ОКПУ'!$A$1:$O$3258,14,0)="Нет показаний","Нет показаний",""),"")</f>
        <v/>
      </c>
      <c r="F820" t="str">
        <f>IF(AND(C820&gt;0),SUMIF('ИПУ и ОКПУ'!$A$2:$A$3258,A820,'ИПУ и ОКПУ'!$O$2:$O$3258),"")</f>
        <v/>
      </c>
      <c r="G820">
        <f>VLOOKUP(A820,'Лицевые счета'!$A$2:$K$4570,9,0)</f>
        <v>3</v>
      </c>
      <c r="H820">
        <f>VLOOKUP(A820,'Лицевые счета'!$A$2:$K$4570,10,0)</f>
        <v>44.2</v>
      </c>
      <c r="I820" t="str">
        <f>VLOOKUP(A820,'Лицевые счета'!$A$2:$K$4570,6,0)</f>
        <v>ФЛ</v>
      </c>
      <c r="J820">
        <f>IF(AND(C820=0,I820="ФЛ"),G820*H820,"")</f>
        <v>132.60000000000002</v>
      </c>
      <c r="K820" t="str">
        <f>IF(AND(C820&gt;0,E820="Нет показаний",I820="ФЛ"),G820*H820,"")</f>
        <v/>
      </c>
    </row>
    <row r="821" spans="1:11" x14ac:dyDescent="0.25">
      <c r="A821" s="7">
        <v>444902</v>
      </c>
      <c r="B821" s="7">
        <f>VLOOKUP(A821,'Лицевые счета'!$A$1:$K$4570,2,0)</f>
        <v>431550</v>
      </c>
      <c r="C821">
        <f>COUNTIF('ИПУ и ОКПУ'!$A$2:$A$3258,A821)</f>
        <v>1</v>
      </c>
      <c r="D821" t="str">
        <f>IF(C821&gt;0,VLOOKUP(A821,'ИПУ и ОКПУ'!$A$1:$O$3258,9,0),"")</f>
        <v>Одноставочный</v>
      </c>
      <c r="E821" t="str">
        <f>IF(C821&gt;0,IF(VLOOKUP(A821,'ИПУ и ОКПУ'!$A$1:$O$3258,14,0)="Нет показаний","Нет показаний",""),"")</f>
        <v/>
      </c>
      <c r="F821">
        <f>IF(AND(C821&gt;0),SUMIF('ИПУ и ОКПУ'!$A$2:$A$3258,A821,'ИПУ и ОКПУ'!$O$2:$O$3258),"")</f>
        <v>20</v>
      </c>
      <c r="G821">
        <f>VLOOKUP(A821,'Лицевые счета'!$A$2:$K$4570,9,0)</f>
        <v>3</v>
      </c>
      <c r="H821">
        <f>VLOOKUP(A821,'Лицевые счета'!$A$2:$K$4570,10,0)</f>
        <v>64.5</v>
      </c>
      <c r="I821" t="str">
        <f>VLOOKUP(A821,'Лицевые счета'!$A$2:$K$4570,6,0)</f>
        <v>ФЛ</v>
      </c>
      <c r="J821" t="str">
        <f>IF(AND(C821=0,I821="ФЛ"),G821*H821,"")</f>
        <v/>
      </c>
      <c r="K821" t="str">
        <f>IF(AND(C821&gt;0,E821="Нет показаний",I821="ФЛ"),G821*H821,"")</f>
        <v/>
      </c>
    </row>
    <row r="822" spans="1:11" x14ac:dyDescent="0.25">
      <c r="A822" s="7">
        <v>444929</v>
      </c>
      <c r="B822" s="7">
        <f>VLOOKUP(A822,'Лицевые счета'!$A$1:$K$4570,2,0)</f>
        <v>431550</v>
      </c>
      <c r="C822">
        <f>COUNTIF('ИПУ и ОКПУ'!$A$2:$A$3258,A822)</f>
        <v>1</v>
      </c>
      <c r="D822" t="str">
        <f>IF(C822&gt;0,VLOOKUP(A822,'ИПУ и ОКПУ'!$A$1:$O$3258,9,0),"")</f>
        <v>Одноставочный</v>
      </c>
      <c r="E822" t="str">
        <f>IF(C822&gt;0,IF(VLOOKUP(A822,'ИПУ и ОКПУ'!$A$1:$O$3258,14,0)="Нет показаний","Нет показаний",""),"")</f>
        <v>Нет показаний</v>
      </c>
      <c r="F822">
        <f>IF(AND(C822&gt;0),SUMIF('ИПУ и ОКПУ'!$A$2:$A$3258,A822,'ИПУ и ОКПУ'!$O$2:$O$3258),"")</f>
        <v>0</v>
      </c>
      <c r="G822">
        <f>VLOOKUP(A822,'Лицевые счета'!$A$2:$K$4570,9,0)</f>
        <v>3</v>
      </c>
      <c r="H822">
        <f>VLOOKUP(A822,'Лицевые счета'!$A$2:$K$4570,10,0)</f>
        <v>57</v>
      </c>
      <c r="I822" t="str">
        <f>VLOOKUP(A822,'Лицевые счета'!$A$2:$K$4570,6,0)</f>
        <v>ФЛ</v>
      </c>
      <c r="J822" t="str">
        <f>IF(AND(C822=0,I822="ФЛ"),G822*H822,"")</f>
        <v/>
      </c>
      <c r="K822">
        <f>IF(AND(C822&gt;0,E822="Нет показаний",I822="ФЛ"),G822*H822,"")</f>
        <v>171</v>
      </c>
    </row>
    <row r="823" spans="1:11" x14ac:dyDescent="0.25">
      <c r="A823" s="7">
        <v>444937</v>
      </c>
      <c r="B823" s="7">
        <f>VLOOKUP(A823,'Лицевые счета'!$A$1:$K$4570,2,0)</f>
        <v>431550</v>
      </c>
      <c r="C823">
        <f>COUNTIF('ИПУ и ОКПУ'!$A$2:$A$3258,A823)</f>
        <v>0</v>
      </c>
      <c r="D823" t="str">
        <f>IF(C823&gt;0,VLOOKUP(A823,'ИПУ и ОКПУ'!$A$1:$O$3258,9,0),"")</f>
        <v/>
      </c>
      <c r="E823" t="str">
        <f>IF(C823&gt;0,IF(VLOOKUP(A823,'ИПУ и ОКПУ'!$A$1:$O$3258,14,0)="Нет показаний","Нет показаний",""),"")</f>
        <v/>
      </c>
      <c r="F823" t="str">
        <f>IF(AND(C823&gt;0),SUMIF('ИПУ и ОКПУ'!$A$2:$A$3258,A823,'ИПУ и ОКПУ'!$O$2:$O$3258),"")</f>
        <v/>
      </c>
      <c r="G823">
        <f>VLOOKUP(A823,'Лицевые счета'!$A$2:$K$4570,9,0)</f>
        <v>3</v>
      </c>
      <c r="H823">
        <f>VLOOKUP(A823,'Лицевые счета'!$A$2:$K$4570,10,0)</f>
        <v>44.2</v>
      </c>
      <c r="I823" t="str">
        <f>VLOOKUP(A823,'Лицевые счета'!$A$2:$K$4570,6,0)</f>
        <v>ФЛ</v>
      </c>
      <c r="J823">
        <f>IF(AND(C823=0,I823="ФЛ"),G823*H823,"")</f>
        <v>132.60000000000002</v>
      </c>
      <c r="K823" t="str">
        <f>IF(AND(C823&gt;0,E823="Нет показаний",I823="ФЛ"),G823*H823,"")</f>
        <v/>
      </c>
    </row>
    <row r="824" spans="1:11" x14ac:dyDescent="0.25">
      <c r="A824" s="7">
        <v>444954</v>
      </c>
      <c r="B824" s="7">
        <f>VLOOKUP(A824,'Лицевые счета'!$A$1:$K$4570,2,0)</f>
        <v>431550</v>
      </c>
      <c r="C824">
        <f>COUNTIF('ИПУ и ОКПУ'!$A$2:$A$3258,A824)</f>
        <v>1</v>
      </c>
      <c r="D824" t="str">
        <f>IF(C824&gt;0,VLOOKUP(A824,'ИПУ и ОКПУ'!$A$1:$O$3258,9,0),"")</f>
        <v>Одноставочный</v>
      </c>
      <c r="E824" t="str">
        <f>IF(C824&gt;0,IF(VLOOKUP(A824,'ИПУ и ОКПУ'!$A$1:$O$3258,14,0)="Нет показаний","Нет показаний",""),"")</f>
        <v/>
      </c>
      <c r="F824">
        <f>IF(AND(C824&gt;0),SUMIF('ИПУ и ОКПУ'!$A$2:$A$3258,A824,'ИПУ и ОКПУ'!$O$2:$O$3258),"")</f>
        <v>47</v>
      </c>
      <c r="G824">
        <f>VLOOKUP(A824,'Лицевые счета'!$A$2:$K$4570,9,0)</f>
        <v>3</v>
      </c>
      <c r="H824">
        <f>VLOOKUP(A824,'Лицевые счета'!$A$2:$K$4570,10,0)</f>
        <v>64.5</v>
      </c>
      <c r="I824" t="str">
        <f>VLOOKUP(A824,'Лицевые счета'!$A$2:$K$4570,6,0)</f>
        <v>ФЛ</v>
      </c>
      <c r="J824" t="str">
        <f>IF(AND(C824=0,I824="ФЛ"),G824*H824,"")</f>
        <v/>
      </c>
      <c r="K824" t="str">
        <f>IF(AND(C824&gt;0,E824="Нет показаний",I824="ФЛ"),G824*H824,"")</f>
        <v/>
      </c>
    </row>
    <row r="825" spans="1:11" x14ac:dyDescent="0.25">
      <c r="A825" s="7">
        <v>445018</v>
      </c>
      <c r="B825" s="7">
        <f>VLOOKUP(A825,'Лицевые счета'!$A$1:$K$4570,2,0)</f>
        <v>431550</v>
      </c>
      <c r="C825">
        <f>COUNTIF('ИПУ и ОКПУ'!$A$2:$A$3258,A825)</f>
        <v>1</v>
      </c>
      <c r="D825" t="str">
        <f>IF(C825&gt;0,VLOOKUP(A825,'ИПУ и ОКПУ'!$A$1:$O$3258,9,0),"")</f>
        <v>Одноставочный</v>
      </c>
      <c r="E825" t="str">
        <f>IF(C825&gt;0,IF(VLOOKUP(A825,'ИПУ и ОКПУ'!$A$1:$O$3258,14,0)="Нет показаний","Нет показаний",""),"")</f>
        <v/>
      </c>
      <c r="F825">
        <f>IF(AND(C825&gt;0),SUMIF('ИПУ и ОКПУ'!$A$2:$A$3258,A825,'ИПУ и ОКПУ'!$O$2:$O$3258),"")</f>
        <v>0</v>
      </c>
      <c r="G825">
        <f>VLOOKUP(A825,'Лицевые счета'!$A$2:$K$4570,9,0)</f>
        <v>3</v>
      </c>
      <c r="H825">
        <f>VLOOKUP(A825,'Лицевые счета'!$A$2:$K$4570,10,0)</f>
        <v>69.8</v>
      </c>
      <c r="I825" t="str">
        <f>VLOOKUP(A825,'Лицевые счета'!$A$2:$K$4570,6,0)</f>
        <v>ФЛ</v>
      </c>
      <c r="J825" t="str">
        <f>IF(AND(C825=0,I825="ФЛ"),G825*H825,"")</f>
        <v/>
      </c>
      <c r="K825" t="str">
        <f>IF(AND(C825&gt;0,E825="Нет показаний",I825="ФЛ"),G825*H825,"")</f>
        <v/>
      </c>
    </row>
    <row r="826" spans="1:11" x14ac:dyDescent="0.25">
      <c r="A826" s="7">
        <v>445108</v>
      </c>
      <c r="B826" s="7">
        <f>VLOOKUP(A826,'Лицевые счета'!$A$1:$K$4570,2,0)</f>
        <v>431554</v>
      </c>
      <c r="C826">
        <f>COUNTIF('ИПУ и ОКПУ'!$A$2:$A$3258,A826)</f>
        <v>0</v>
      </c>
      <c r="D826" t="str">
        <f>IF(C826&gt;0,VLOOKUP(A826,'ИПУ и ОКПУ'!$A$1:$O$3258,9,0),"")</f>
        <v/>
      </c>
      <c r="E826" t="str">
        <f>IF(C826&gt;0,IF(VLOOKUP(A826,'ИПУ и ОКПУ'!$A$1:$O$3258,14,0)="Нет показаний","Нет показаний",""),"")</f>
        <v/>
      </c>
      <c r="F826" t="str">
        <f>IF(AND(C826&gt;0),SUMIF('ИПУ и ОКПУ'!$A$2:$A$3258,A826,'ИПУ и ОКПУ'!$O$2:$O$3258),"")</f>
        <v/>
      </c>
      <c r="G826">
        <f>VLOOKUP(A826,'Лицевые счета'!$A$2:$K$4570,9,0)</f>
        <v>3</v>
      </c>
      <c r="H826">
        <f>VLOOKUP(A826,'Лицевые счета'!$A$2:$K$4570,10,0)</f>
        <v>44.2</v>
      </c>
      <c r="I826" t="str">
        <f>VLOOKUP(A826,'Лицевые счета'!$A$2:$K$4570,6,0)</f>
        <v>ФЛ</v>
      </c>
      <c r="J826">
        <f>IF(AND(C826=0,I826="ФЛ"),G826*H826,"")</f>
        <v>132.60000000000002</v>
      </c>
      <c r="K826" t="str">
        <f>IF(AND(C826&gt;0,E826="Нет показаний",I826="ФЛ"),G826*H826,"")</f>
        <v/>
      </c>
    </row>
    <row r="827" spans="1:11" x14ac:dyDescent="0.25">
      <c r="A827" s="7">
        <v>445257</v>
      </c>
      <c r="B827" s="7">
        <f>VLOOKUP(A827,'Лицевые счета'!$A$1:$K$4570,2,0)</f>
        <v>431561</v>
      </c>
      <c r="C827">
        <f>COUNTIF('ИПУ и ОКПУ'!$A$2:$A$3258,A827)</f>
        <v>0</v>
      </c>
      <c r="D827" t="str">
        <f>IF(C827&gt;0,VLOOKUP(A827,'ИПУ и ОКПУ'!$A$1:$O$3258,9,0),"")</f>
        <v/>
      </c>
      <c r="E827" t="str">
        <f>IF(C827&gt;0,IF(VLOOKUP(A827,'ИПУ и ОКПУ'!$A$1:$O$3258,14,0)="Нет показаний","Нет показаний",""),"")</f>
        <v/>
      </c>
      <c r="F827" t="str">
        <f>IF(AND(C827&gt;0),SUMIF('ИПУ и ОКПУ'!$A$2:$A$3258,A827,'ИПУ и ОКПУ'!$O$2:$O$3258),"")</f>
        <v/>
      </c>
      <c r="G827">
        <f>VLOOKUP(A827,'Лицевые счета'!$A$2:$K$4570,9,0)</f>
        <v>3</v>
      </c>
      <c r="H827">
        <f>VLOOKUP(A827,'Лицевые счета'!$A$2:$K$4570,10,0)</f>
        <v>44.2</v>
      </c>
      <c r="I827" t="str">
        <f>VLOOKUP(A827,'Лицевые счета'!$A$2:$K$4570,6,0)</f>
        <v>ФЛ</v>
      </c>
      <c r="J827">
        <f>IF(AND(C827=0,I827="ФЛ"),G827*H827,"")</f>
        <v>132.60000000000002</v>
      </c>
      <c r="K827" t="str">
        <f>IF(AND(C827&gt;0,E827="Нет показаний",I827="ФЛ"),G827*H827,"")</f>
        <v/>
      </c>
    </row>
    <row r="828" spans="1:11" x14ac:dyDescent="0.25">
      <c r="A828" s="7">
        <v>445261</v>
      </c>
      <c r="B828" s="7">
        <f>VLOOKUP(A828,'Лицевые счета'!$A$1:$K$4570,2,0)</f>
        <v>431561</v>
      </c>
      <c r="C828">
        <f>COUNTIF('ИПУ и ОКПУ'!$A$2:$A$3258,A828)</f>
        <v>0</v>
      </c>
      <c r="D828" t="str">
        <f>IF(C828&gt;0,VLOOKUP(A828,'ИПУ и ОКПУ'!$A$1:$O$3258,9,0),"")</f>
        <v/>
      </c>
      <c r="E828" t="str">
        <f>IF(C828&gt;0,IF(VLOOKUP(A828,'ИПУ и ОКПУ'!$A$1:$O$3258,14,0)="Нет показаний","Нет показаний",""),"")</f>
        <v/>
      </c>
      <c r="F828" t="str">
        <f>IF(AND(C828&gt;0),SUMIF('ИПУ и ОКПУ'!$A$2:$A$3258,A828,'ИПУ и ОКПУ'!$O$2:$O$3258),"")</f>
        <v/>
      </c>
      <c r="G828">
        <f>VLOOKUP(A828,'Лицевые счета'!$A$2:$K$4570,9,0)</f>
        <v>3</v>
      </c>
      <c r="H828">
        <f>VLOOKUP(A828,'Лицевые счета'!$A$2:$K$4570,10,0)</f>
        <v>44.2</v>
      </c>
      <c r="I828" t="str">
        <f>VLOOKUP(A828,'Лицевые счета'!$A$2:$K$4570,6,0)</f>
        <v>ФЛ</v>
      </c>
      <c r="J828">
        <f>IF(AND(C828=0,I828="ФЛ"),G828*H828,"")</f>
        <v>132.60000000000002</v>
      </c>
      <c r="K828" t="str">
        <f>IF(AND(C828&gt;0,E828="Нет показаний",I828="ФЛ"),G828*H828,"")</f>
        <v/>
      </c>
    </row>
    <row r="829" spans="1:11" x14ac:dyDescent="0.25">
      <c r="A829" s="7">
        <v>445266</v>
      </c>
      <c r="B829" s="7">
        <f>VLOOKUP(A829,'Лицевые счета'!$A$1:$K$4570,2,0)</f>
        <v>431561</v>
      </c>
      <c r="C829">
        <f>COUNTIF('ИПУ и ОКПУ'!$A$2:$A$3258,A829)</f>
        <v>1</v>
      </c>
      <c r="D829" t="str">
        <f>IF(C829&gt;0,VLOOKUP(A829,'ИПУ и ОКПУ'!$A$1:$O$3258,9,0),"")</f>
        <v>Одноставочный</v>
      </c>
      <c r="E829" t="str">
        <f>IF(C829&gt;0,IF(VLOOKUP(A829,'ИПУ и ОКПУ'!$A$1:$O$3258,14,0)="Нет показаний","Нет показаний",""),"")</f>
        <v/>
      </c>
      <c r="F829">
        <f>IF(AND(C829&gt;0),SUMIF('ИПУ и ОКПУ'!$A$2:$A$3258,A829,'ИПУ и ОКПУ'!$O$2:$O$3258),"")</f>
        <v>312</v>
      </c>
      <c r="G829">
        <f>VLOOKUP(A829,'Лицевые счета'!$A$2:$K$4570,9,0)</f>
        <v>3</v>
      </c>
      <c r="H829">
        <f>VLOOKUP(A829,'Лицевые счета'!$A$2:$K$4570,10,0)</f>
        <v>64.5</v>
      </c>
      <c r="I829" t="str">
        <f>VLOOKUP(A829,'Лицевые счета'!$A$2:$K$4570,6,0)</f>
        <v>ФЛ</v>
      </c>
      <c r="J829" t="str">
        <f>IF(AND(C829=0,I829="ФЛ"),G829*H829,"")</f>
        <v/>
      </c>
      <c r="K829" t="str">
        <f>IF(AND(C829&gt;0,E829="Нет показаний",I829="ФЛ"),G829*H829,"")</f>
        <v/>
      </c>
    </row>
    <row r="830" spans="1:11" x14ac:dyDescent="0.25">
      <c r="A830" s="7">
        <v>447179</v>
      </c>
      <c r="B830" s="7">
        <f>VLOOKUP(A830,'Лицевые счета'!$A$1:$K$4570,2,0)</f>
        <v>447175</v>
      </c>
      <c r="C830">
        <f>COUNTIF('ИПУ и ОКПУ'!$A$2:$A$3258,A830)</f>
        <v>1</v>
      </c>
      <c r="D830" t="str">
        <f>IF(C830&gt;0,VLOOKUP(A830,'ИПУ и ОКПУ'!$A$1:$O$3258,9,0),"")</f>
        <v>Одноставочный</v>
      </c>
      <c r="E830" t="str">
        <f>IF(C830&gt;0,IF(VLOOKUP(A830,'ИПУ и ОКПУ'!$A$1:$O$3258,14,0)="Нет показаний","Нет показаний",""),"")</f>
        <v/>
      </c>
      <c r="F830">
        <f>IF(AND(C830&gt;0),SUMIF('ИПУ и ОКПУ'!$A$2:$A$3258,A830,'ИПУ и ОКПУ'!$O$2:$O$3258),"")</f>
        <v>0</v>
      </c>
      <c r="G830">
        <f>VLOOKUP(A830,'Лицевые счета'!$A$2:$K$4570,9,0)</f>
        <v>3</v>
      </c>
      <c r="H830">
        <f>VLOOKUP(A830,'Лицевые счета'!$A$2:$K$4570,10,0)</f>
        <v>87.9</v>
      </c>
      <c r="I830" t="str">
        <f>VLOOKUP(A830,'Лицевые счета'!$A$2:$K$4570,6,0)</f>
        <v>ФЛ</v>
      </c>
      <c r="J830" t="str">
        <f>IF(AND(C830=0,I830="ФЛ"),G830*H830,"")</f>
        <v/>
      </c>
      <c r="K830" t="str">
        <f>IF(AND(C830&gt;0,E830="Нет показаний",I830="ФЛ"),G830*H830,"")</f>
        <v/>
      </c>
    </row>
    <row r="831" spans="1:11" x14ac:dyDescent="0.25">
      <c r="A831" s="7">
        <v>447192</v>
      </c>
      <c r="B831" s="7">
        <f>VLOOKUP(A831,'Лицевые счета'!$A$1:$K$4570,2,0)</f>
        <v>447175</v>
      </c>
      <c r="C831">
        <f>COUNTIF('ИПУ и ОКПУ'!$A$2:$A$3258,A831)</f>
        <v>2</v>
      </c>
      <c r="D831" t="str">
        <f>IF(C831&gt;0,VLOOKUP(A831,'ИПУ и ОКПУ'!$A$1:$O$3258,9,0),"")</f>
        <v>Одноставочный</v>
      </c>
      <c r="E831" t="str">
        <f>IF(C831&gt;0,IF(VLOOKUP(A831,'ИПУ и ОКПУ'!$A$1:$O$3258,14,0)="Нет показаний","Нет показаний",""),"")</f>
        <v/>
      </c>
      <c r="F831">
        <f>IF(AND(C831&gt;0),SUMIF('ИПУ и ОКПУ'!$A$2:$A$3258,A831,'ИПУ и ОКПУ'!$O$2:$O$3258),"")</f>
        <v>260</v>
      </c>
      <c r="G831">
        <f>VLOOKUP(A831,'Лицевые счета'!$A$2:$K$4570,9,0)</f>
        <v>3</v>
      </c>
      <c r="H831">
        <f>VLOOKUP(A831,'Лицевые счета'!$A$2:$K$4570,10,0)</f>
        <v>87.9</v>
      </c>
      <c r="I831" t="str">
        <f>VLOOKUP(A831,'Лицевые счета'!$A$2:$K$4570,6,0)</f>
        <v>ФЛ</v>
      </c>
      <c r="J831" t="str">
        <f>IF(AND(C831=0,I831="ФЛ"),G831*H831,"")</f>
        <v/>
      </c>
      <c r="K831" t="str">
        <f>IF(AND(C831&gt;0,E831="Нет показаний",I831="ФЛ"),G831*H831,"")</f>
        <v/>
      </c>
    </row>
    <row r="832" spans="1:11" x14ac:dyDescent="0.25">
      <c r="A832" s="7">
        <v>447199</v>
      </c>
      <c r="B832" s="7">
        <f>VLOOKUP(A832,'Лицевые счета'!$A$1:$K$4570,2,0)</f>
        <v>447175</v>
      </c>
      <c r="C832">
        <f>COUNTIF('ИПУ и ОКПУ'!$A$2:$A$3258,A832)</f>
        <v>1</v>
      </c>
      <c r="D832" t="str">
        <f>IF(C832&gt;0,VLOOKUP(A832,'ИПУ и ОКПУ'!$A$1:$O$3258,9,0),"")</f>
        <v>Одноставочный</v>
      </c>
      <c r="E832" t="str">
        <f>IF(C832&gt;0,IF(VLOOKUP(A832,'ИПУ и ОКПУ'!$A$1:$O$3258,14,0)="Нет показаний","Нет показаний",""),"")</f>
        <v/>
      </c>
      <c r="F832">
        <f>IF(AND(C832&gt;0),SUMIF('ИПУ и ОКПУ'!$A$2:$A$3258,A832,'ИПУ и ОКПУ'!$O$2:$O$3258),"")</f>
        <v>220</v>
      </c>
      <c r="G832">
        <f>VLOOKUP(A832,'Лицевые счета'!$A$2:$K$4570,9,0)</f>
        <v>3</v>
      </c>
      <c r="H832">
        <f>VLOOKUP(A832,'Лицевые счета'!$A$2:$K$4570,10,0)</f>
        <v>87.9</v>
      </c>
      <c r="I832" t="str">
        <f>VLOOKUP(A832,'Лицевые счета'!$A$2:$K$4570,6,0)</f>
        <v>ФЛ</v>
      </c>
      <c r="J832" t="str">
        <f>IF(AND(C832=0,I832="ФЛ"),G832*H832,"")</f>
        <v/>
      </c>
      <c r="K832" t="str">
        <f>IF(AND(C832&gt;0,E832="Нет показаний",I832="ФЛ"),G832*H832,"")</f>
        <v/>
      </c>
    </row>
    <row r="833" spans="1:11" x14ac:dyDescent="0.25">
      <c r="A833" s="7">
        <v>447577</v>
      </c>
      <c r="B833" s="7">
        <f>VLOOKUP(A833,'Лицевые счета'!$A$1:$K$4570,2,0)</f>
        <v>447354</v>
      </c>
      <c r="C833">
        <f>COUNTIF('ИПУ и ОКПУ'!$A$2:$A$3258,A833)</f>
        <v>0</v>
      </c>
      <c r="D833" t="str">
        <f>IF(C833&gt;0,VLOOKUP(A833,'ИПУ и ОКПУ'!$A$1:$O$3258,9,0),"")</f>
        <v/>
      </c>
      <c r="E833" t="str">
        <f>IF(C833&gt;0,IF(VLOOKUP(A833,'ИПУ и ОКПУ'!$A$1:$O$3258,14,0)="Нет показаний","Нет показаний",""),"")</f>
        <v/>
      </c>
      <c r="F833" t="str">
        <f>IF(AND(C833&gt;0),SUMIF('ИПУ и ОКПУ'!$A$2:$A$3258,A833,'ИПУ и ОКПУ'!$O$2:$O$3258),"")</f>
        <v/>
      </c>
      <c r="G833">
        <f>VLOOKUP(A833,'Лицевые счета'!$A$2:$K$4570,9,0)</f>
        <v>3</v>
      </c>
      <c r="H833">
        <f>VLOOKUP(A833,'Лицевые счета'!$A$2:$K$4570,10,0)</f>
        <v>44.2</v>
      </c>
      <c r="I833" t="str">
        <f>VLOOKUP(A833,'Лицевые счета'!$A$2:$K$4570,6,0)</f>
        <v>ФЛ</v>
      </c>
      <c r="J833">
        <f>IF(AND(C833=0,I833="ФЛ"),G833*H833,"")</f>
        <v>132.60000000000002</v>
      </c>
      <c r="K833" t="str">
        <f>IF(AND(C833&gt;0,E833="Нет показаний",I833="ФЛ"),G833*H833,"")</f>
        <v/>
      </c>
    </row>
    <row r="834" spans="1:11" x14ac:dyDescent="0.25">
      <c r="A834" s="7">
        <v>447581</v>
      </c>
      <c r="B834" s="7">
        <f>VLOOKUP(A834,'Лицевые счета'!$A$1:$K$4570,2,0)</f>
        <v>447354</v>
      </c>
      <c r="C834">
        <f>COUNTIF('ИПУ и ОКПУ'!$A$2:$A$3258,A834)</f>
        <v>1</v>
      </c>
      <c r="D834" t="str">
        <f>IF(C834&gt;0,VLOOKUP(A834,'ИПУ и ОКПУ'!$A$1:$O$3258,9,0),"")</f>
        <v>Одноставочный</v>
      </c>
      <c r="E834" t="str">
        <f>IF(C834&gt;0,IF(VLOOKUP(A834,'ИПУ и ОКПУ'!$A$1:$O$3258,14,0)="Нет показаний","Нет показаний",""),"")</f>
        <v/>
      </c>
      <c r="F834">
        <f>IF(AND(C834&gt;0),SUMIF('ИПУ и ОКПУ'!$A$2:$A$3258,A834,'ИПУ и ОКПУ'!$O$2:$O$3258),"")</f>
        <v>207</v>
      </c>
      <c r="G834">
        <f>VLOOKUP(A834,'Лицевые счета'!$A$2:$K$4570,9,0)</f>
        <v>3</v>
      </c>
      <c r="H834">
        <f>VLOOKUP(A834,'Лицевые счета'!$A$2:$K$4570,10,0)</f>
        <v>57</v>
      </c>
      <c r="I834" t="str">
        <f>VLOOKUP(A834,'Лицевые счета'!$A$2:$K$4570,6,0)</f>
        <v>ФЛ</v>
      </c>
      <c r="J834" t="str">
        <f>IF(AND(C834=0,I834="ФЛ"),G834*H834,"")</f>
        <v/>
      </c>
      <c r="K834" t="str">
        <f>IF(AND(C834&gt;0,E834="Нет показаний",I834="ФЛ"),G834*H834,"")</f>
        <v/>
      </c>
    </row>
    <row r="835" spans="1:11" x14ac:dyDescent="0.25">
      <c r="A835" s="7">
        <v>447595</v>
      </c>
      <c r="B835" s="7">
        <f>VLOOKUP(A835,'Лицевые счета'!$A$1:$K$4570,2,0)</f>
        <v>447354</v>
      </c>
      <c r="C835">
        <f>COUNTIF('ИПУ и ОКПУ'!$A$2:$A$3258,A835)</f>
        <v>1</v>
      </c>
      <c r="D835" t="str">
        <f>IF(C835&gt;0,VLOOKUP(A835,'ИПУ и ОКПУ'!$A$1:$O$3258,9,0),"")</f>
        <v>Одноставочный</v>
      </c>
      <c r="E835" t="str">
        <f>IF(C835&gt;0,IF(VLOOKUP(A835,'ИПУ и ОКПУ'!$A$1:$O$3258,14,0)="Нет показаний","Нет показаний",""),"")</f>
        <v/>
      </c>
      <c r="F835">
        <f>IF(AND(C835&gt;0),SUMIF('ИПУ и ОКПУ'!$A$2:$A$3258,A835,'ИПУ и ОКПУ'!$O$2:$O$3258),"")</f>
        <v>136</v>
      </c>
      <c r="G835">
        <f>VLOOKUP(A835,'Лицевые счета'!$A$2:$K$4570,9,0)</f>
        <v>3</v>
      </c>
      <c r="H835">
        <f>VLOOKUP(A835,'Лицевые счета'!$A$2:$K$4570,10,0)</f>
        <v>44.2</v>
      </c>
      <c r="I835" t="str">
        <f>VLOOKUP(A835,'Лицевые счета'!$A$2:$K$4570,6,0)</f>
        <v>ФЛ</v>
      </c>
      <c r="J835" t="str">
        <f>IF(AND(C835=0,I835="ФЛ"),G835*H835,"")</f>
        <v/>
      </c>
      <c r="K835" t="str">
        <f>IF(AND(C835&gt;0,E835="Нет показаний",I835="ФЛ"),G835*H835,"")</f>
        <v/>
      </c>
    </row>
    <row r="836" spans="1:11" x14ac:dyDescent="0.25">
      <c r="A836" s="7">
        <v>447603</v>
      </c>
      <c r="B836" s="7">
        <f>VLOOKUP(A836,'Лицевые счета'!$A$1:$K$4570,2,0)</f>
        <v>447355</v>
      </c>
      <c r="C836">
        <f>COUNTIF('ИПУ и ОКПУ'!$A$2:$A$3258,A836)</f>
        <v>0</v>
      </c>
      <c r="D836" t="str">
        <f>IF(C836&gt;0,VLOOKUP(A836,'ИПУ и ОКПУ'!$A$1:$O$3258,9,0),"")</f>
        <v/>
      </c>
      <c r="E836" t="str">
        <f>IF(C836&gt;0,IF(VLOOKUP(A836,'ИПУ и ОКПУ'!$A$1:$O$3258,14,0)="Нет показаний","Нет показаний",""),"")</f>
        <v/>
      </c>
      <c r="F836" t="str">
        <f>IF(AND(C836&gt;0),SUMIF('ИПУ и ОКПУ'!$A$2:$A$3258,A836,'ИПУ и ОКПУ'!$O$2:$O$3258),"")</f>
        <v/>
      </c>
      <c r="G836">
        <f>VLOOKUP(A836,'Лицевые счета'!$A$2:$K$4570,9,0)</f>
        <v>3</v>
      </c>
      <c r="H836">
        <f>VLOOKUP(A836,'Лицевые счета'!$A$2:$K$4570,10,0)</f>
        <v>57</v>
      </c>
      <c r="I836" t="str">
        <f>VLOOKUP(A836,'Лицевые счета'!$A$2:$K$4570,6,0)</f>
        <v>ФЛ</v>
      </c>
      <c r="J836">
        <f>IF(AND(C836=0,I836="ФЛ"),G836*H836,"")</f>
        <v>171</v>
      </c>
      <c r="K836" t="str">
        <f>IF(AND(C836&gt;0,E836="Нет показаний",I836="ФЛ"),G836*H836,"")</f>
        <v/>
      </c>
    </row>
    <row r="837" spans="1:11" x14ac:dyDescent="0.25">
      <c r="A837" s="7">
        <v>447607</v>
      </c>
      <c r="B837" s="7">
        <f>VLOOKUP(A837,'Лицевые счета'!$A$1:$K$4570,2,0)</f>
        <v>447355</v>
      </c>
      <c r="C837">
        <f>COUNTIF('ИПУ и ОКПУ'!$A$2:$A$3258,A837)</f>
        <v>1</v>
      </c>
      <c r="D837" t="str">
        <f>IF(C837&gt;0,VLOOKUP(A837,'ИПУ и ОКПУ'!$A$1:$O$3258,9,0),"")</f>
        <v>Одноставочный</v>
      </c>
      <c r="E837" t="str">
        <f>IF(C837&gt;0,IF(VLOOKUP(A837,'ИПУ и ОКПУ'!$A$1:$O$3258,14,0)="Нет показаний","Нет показаний",""),"")</f>
        <v/>
      </c>
      <c r="F837">
        <f>IF(AND(C837&gt;0),SUMIF('ИПУ и ОКПУ'!$A$2:$A$3258,A837,'ИПУ и ОКПУ'!$O$2:$O$3258),"")</f>
        <v>2</v>
      </c>
      <c r="G837">
        <f>VLOOKUP(A837,'Лицевые счета'!$A$2:$K$4570,9,0)</f>
        <v>3</v>
      </c>
      <c r="H837">
        <f>VLOOKUP(A837,'Лицевые счета'!$A$2:$K$4570,10,0)</f>
        <v>57</v>
      </c>
      <c r="I837" t="str">
        <f>VLOOKUP(A837,'Лицевые счета'!$A$2:$K$4570,6,0)</f>
        <v>ФЛ</v>
      </c>
      <c r="J837" t="str">
        <f>IF(AND(C837=0,I837="ФЛ"),G837*H837,"")</f>
        <v/>
      </c>
      <c r="K837" t="str">
        <f>IF(AND(C837&gt;0,E837="Нет показаний",I837="ФЛ"),G837*H837,"")</f>
        <v/>
      </c>
    </row>
    <row r="838" spans="1:11" x14ac:dyDescent="0.25">
      <c r="A838" s="7">
        <v>447618</v>
      </c>
      <c r="B838" s="7">
        <f>VLOOKUP(A838,'Лицевые счета'!$A$1:$K$4570,2,0)</f>
        <v>447355</v>
      </c>
      <c r="C838">
        <f>COUNTIF('ИПУ и ОКПУ'!$A$2:$A$3258,A838)</f>
        <v>1</v>
      </c>
      <c r="D838" t="str">
        <f>IF(C838&gt;0,VLOOKUP(A838,'ИПУ и ОКПУ'!$A$1:$O$3258,9,0),"")</f>
        <v>Одноставочный</v>
      </c>
      <c r="E838" t="str">
        <f>IF(C838&gt;0,IF(VLOOKUP(A838,'ИПУ и ОКПУ'!$A$1:$O$3258,14,0)="Нет показаний","Нет показаний",""),"")</f>
        <v/>
      </c>
      <c r="F838">
        <f>IF(AND(C838&gt;0),SUMIF('ИПУ и ОКПУ'!$A$2:$A$3258,A838,'ИПУ и ОКПУ'!$O$2:$O$3258),"")</f>
        <v>250</v>
      </c>
      <c r="G838">
        <f>VLOOKUP(A838,'Лицевые счета'!$A$2:$K$4570,9,0)</f>
        <v>3</v>
      </c>
      <c r="H838">
        <f>VLOOKUP(A838,'Лицевые счета'!$A$2:$K$4570,10,0)</f>
        <v>57</v>
      </c>
      <c r="I838" t="str">
        <f>VLOOKUP(A838,'Лицевые счета'!$A$2:$K$4570,6,0)</f>
        <v>ФЛ</v>
      </c>
      <c r="J838" t="str">
        <f>IF(AND(C838=0,I838="ФЛ"),G838*H838,"")</f>
        <v/>
      </c>
      <c r="K838" t="str">
        <f>IF(AND(C838&gt;0,E838="Нет показаний",I838="ФЛ"),G838*H838,"")</f>
        <v/>
      </c>
    </row>
    <row r="839" spans="1:11" x14ac:dyDescent="0.25">
      <c r="A839" s="7">
        <v>447622</v>
      </c>
      <c r="B839" s="7">
        <f>VLOOKUP(A839,'Лицевые счета'!$A$1:$K$4570,2,0)</f>
        <v>447357</v>
      </c>
      <c r="C839">
        <f>COUNTIF('ИПУ и ОКПУ'!$A$2:$A$3258,A839)</f>
        <v>1</v>
      </c>
      <c r="D839" t="str">
        <f>IF(C839&gt;0,VLOOKUP(A839,'ИПУ и ОКПУ'!$A$1:$O$3258,9,0),"")</f>
        <v>Одноставочный</v>
      </c>
      <c r="E839" t="str">
        <f>IF(C839&gt;0,IF(VLOOKUP(A839,'ИПУ и ОКПУ'!$A$1:$O$3258,14,0)="Нет показаний","Нет показаний",""),"")</f>
        <v>Нет показаний</v>
      </c>
      <c r="F839">
        <f>IF(AND(C839&gt;0),SUMIF('ИПУ и ОКПУ'!$A$2:$A$3258,A839,'ИПУ и ОКПУ'!$O$2:$O$3258),"")</f>
        <v>0</v>
      </c>
      <c r="G839">
        <f>VLOOKUP(A839,'Лицевые счета'!$A$2:$K$4570,9,0)</f>
        <v>3</v>
      </c>
      <c r="H839">
        <f>VLOOKUP(A839,'Лицевые счета'!$A$2:$K$4570,10,0)</f>
        <v>44.2</v>
      </c>
      <c r="I839" t="str">
        <f>VLOOKUP(A839,'Лицевые счета'!$A$2:$K$4570,6,0)</f>
        <v>ФЛ</v>
      </c>
      <c r="J839" t="str">
        <f>IF(AND(C839=0,I839="ФЛ"),G839*H839,"")</f>
        <v/>
      </c>
      <c r="K839">
        <f>IF(AND(C839&gt;0,E839="Нет показаний",I839="ФЛ"),G839*H839,"")</f>
        <v>132.60000000000002</v>
      </c>
    </row>
    <row r="840" spans="1:11" x14ac:dyDescent="0.25">
      <c r="A840" s="7">
        <v>447634</v>
      </c>
      <c r="B840" s="7">
        <f>VLOOKUP(A840,'Лицевые счета'!$A$1:$K$4570,2,0)</f>
        <v>447357</v>
      </c>
      <c r="C840">
        <f>COUNTIF('ИПУ и ОКПУ'!$A$2:$A$3258,A840)</f>
        <v>1</v>
      </c>
      <c r="D840" t="str">
        <f>IF(C840&gt;0,VLOOKUP(A840,'ИПУ и ОКПУ'!$A$1:$O$3258,9,0),"")</f>
        <v>Одноставочный</v>
      </c>
      <c r="E840" t="str">
        <f>IF(C840&gt;0,IF(VLOOKUP(A840,'ИПУ и ОКПУ'!$A$1:$O$3258,14,0)="Нет показаний","Нет показаний",""),"")</f>
        <v/>
      </c>
      <c r="F840">
        <f>IF(AND(C840&gt;0),SUMIF('ИПУ и ОКПУ'!$A$2:$A$3258,A840,'ИПУ и ОКПУ'!$O$2:$O$3258),"")</f>
        <v>2153</v>
      </c>
      <c r="G840">
        <f>VLOOKUP(A840,'Лицевые счета'!$A$2:$K$4570,9,0)</f>
        <v>3</v>
      </c>
      <c r="H840">
        <f>VLOOKUP(A840,'Лицевые счета'!$A$2:$K$4570,10,0)</f>
        <v>57</v>
      </c>
      <c r="I840" t="str">
        <f>VLOOKUP(A840,'Лицевые счета'!$A$2:$K$4570,6,0)</f>
        <v>ФЛ</v>
      </c>
      <c r="J840" t="str">
        <f>IF(AND(C840=0,I840="ФЛ"),G840*H840,"")</f>
        <v/>
      </c>
      <c r="K840" t="str">
        <f>IF(AND(C840&gt;0,E840="Нет показаний",I840="ФЛ"),G840*H840,"")</f>
        <v/>
      </c>
    </row>
    <row r="841" spans="1:11" x14ac:dyDescent="0.25">
      <c r="A841" s="7">
        <v>447785</v>
      </c>
      <c r="B841" s="7">
        <f>VLOOKUP(A841,'Лицевые счета'!$A$1:$K$4570,2,0)</f>
        <v>447367</v>
      </c>
      <c r="C841">
        <f>COUNTIF('ИПУ и ОКПУ'!$A$2:$A$3258,A841)</f>
        <v>0</v>
      </c>
      <c r="D841" t="str">
        <f>IF(C841&gt;0,VLOOKUP(A841,'ИПУ и ОКПУ'!$A$1:$O$3258,9,0),"")</f>
        <v/>
      </c>
      <c r="E841" t="str">
        <f>IF(C841&gt;0,IF(VLOOKUP(A841,'ИПУ и ОКПУ'!$A$1:$O$3258,14,0)="Нет показаний","Нет показаний",""),"")</f>
        <v/>
      </c>
      <c r="F841" t="str">
        <f>IF(AND(C841&gt;0),SUMIF('ИПУ и ОКПУ'!$A$2:$A$3258,A841,'ИПУ и ОКПУ'!$O$2:$O$3258),"")</f>
        <v/>
      </c>
      <c r="G841">
        <f>VLOOKUP(A841,'Лицевые счета'!$A$2:$K$4570,9,0)</f>
        <v>3</v>
      </c>
      <c r="H841">
        <f>VLOOKUP(A841,'Лицевые счета'!$A$2:$K$4570,10,0)</f>
        <v>44.2</v>
      </c>
      <c r="I841" t="str">
        <f>VLOOKUP(A841,'Лицевые счета'!$A$2:$K$4570,6,0)</f>
        <v>ФЛ</v>
      </c>
      <c r="J841">
        <f>IF(AND(C841=0,I841="ФЛ"),G841*H841,"")</f>
        <v>132.60000000000002</v>
      </c>
      <c r="K841" t="str">
        <f>IF(AND(C841&gt;0,E841="Нет показаний",I841="ФЛ"),G841*H841,"")</f>
        <v/>
      </c>
    </row>
    <row r="842" spans="1:11" x14ac:dyDescent="0.25">
      <c r="A842" s="7">
        <v>447946</v>
      </c>
      <c r="B842" s="7">
        <f>VLOOKUP(A842,'Лицевые счета'!$A$1:$K$4570,2,0)</f>
        <v>447375</v>
      </c>
      <c r="C842">
        <f>COUNTIF('ИПУ и ОКПУ'!$A$2:$A$3258,A842)</f>
        <v>1</v>
      </c>
      <c r="D842" t="str">
        <f>IF(C842&gt;0,VLOOKUP(A842,'ИПУ и ОКПУ'!$A$1:$O$3258,9,0),"")</f>
        <v>Одноставочный</v>
      </c>
      <c r="E842" t="str">
        <f>IF(C842&gt;0,IF(VLOOKUP(A842,'ИПУ и ОКПУ'!$A$1:$O$3258,14,0)="Нет показаний","Нет показаний",""),"")</f>
        <v>Нет показаний</v>
      </c>
      <c r="F842">
        <f>IF(AND(C842&gt;0),SUMIF('ИПУ и ОКПУ'!$A$2:$A$3258,A842,'ИПУ и ОКПУ'!$O$2:$O$3258),"")</f>
        <v>0</v>
      </c>
      <c r="G842">
        <f>VLOOKUP(A842,'Лицевые счета'!$A$2:$K$4570,9,0)</f>
        <v>3</v>
      </c>
      <c r="H842">
        <f>VLOOKUP(A842,'Лицевые счета'!$A$2:$K$4570,10,0)</f>
        <v>57</v>
      </c>
      <c r="I842" t="str">
        <f>VLOOKUP(A842,'Лицевые счета'!$A$2:$K$4570,6,0)</f>
        <v>ФЛ</v>
      </c>
      <c r="J842" t="str">
        <f>IF(AND(C842=0,I842="ФЛ"),G842*H842,"")</f>
        <v/>
      </c>
      <c r="K842">
        <f>IF(AND(C842&gt;0,E842="Нет показаний",I842="ФЛ"),G842*H842,"")</f>
        <v>171</v>
      </c>
    </row>
    <row r="843" spans="1:11" x14ac:dyDescent="0.25">
      <c r="A843" s="7">
        <v>447968</v>
      </c>
      <c r="B843" s="7">
        <f>VLOOKUP(A843,'Лицевые счета'!$A$1:$K$4570,2,0)</f>
        <v>447376</v>
      </c>
      <c r="C843">
        <f>COUNTIF('ИПУ и ОКПУ'!$A$2:$A$3258,A843)</f>
        <v>1</v>
      </c>
      <c r="D843" t="str">
        <f>IF(C843&gt;0,VLOOKUP(A843,'ИПУ и ОКПУ'!$A$1:$O$3258,9,0),"")</f>
        <v>Одноставочный</v>
      </c>
      <c r="E843" t="str">
        <f>IF(C843&gt;0,IF(VLOOKUP(A843,'ИПУ и ОКПУ'!$A$1:$O$3258,14,0)="Нет показаний","Нет показаний",""),"")</f>
        <v/>
      </c>
      <c r="F843">
        <f>IF(AND(C843&gt;0),SUMIF('ИПУ и ОКПУ'!$A$2:$A$3258,A843,'ИПУ и ОКПУ'!$O$2:$O$3258),"")</f>
        <v>1176</v>
      </c>
      <c r="G843">
        <f>VLOOKUP(A843,'Лицевые счета'!$A$2:$K$4570,9,0)</f>
        <v>3</v>
      </c>
      <c r="H843">
        <f>VLOOKUP(A843,'Лицевые счета'!$A$2:$K$4570,10,0)</f>
        <v>57</v>
      </c>
      <c r="I843" t="str">
        <f>VLOOKUP(A843,'Лицевые счета'!$A$2:$K$4570,6,0)</f>
        <v>ФЛ</v>
      </c>
      <c r="J843" t="str">
        <f>IF(AND(C843=0,I843="ФЛ"),G843*H843,"")</f>
        <v/>
      </c>
      <c r="K843" t="str">
        <f>IF(AND(C843&gt;0,E843="Нет показаний",I843="ФЛ"),G843*H843,"")</f>
        <v/>
      </c>
    </row>
    <row r="844" spans="1:11" x14ac:dyDescent="0.25">
      <c r="A844" s="7">
        <v>448180</v>
      </c>
      <c r="B844" s="7">
        <f>VLOOKUP(A844,'Лицевые счета'!$A$1:$K$4570,2,0)</f>
        <v>447388</v>
      </c>
      <c r="C844">
        <f>COUNTIF('ИПУ и ОКПУ'!$A$2:$A$3258,A844)</f>
        <v>1</v>
      </c>
      <c r="D844" t="str">
        <f>IF(C844&gt;0,VLOOKUP(A844,'ИПУ и ОКПУ'!$A$1:$O$3258,9,0),"")</f>
        <v>Одноставочный</v>
      </c>
      <c r="E844" t="str">
        <f>IF(C844&gt;0,IF(VLOOKUP(A844,'ИПУ и ОКПУ'!$A$1:$O$3258,14,0)="Нет показаний","Нет показаний",""),"")</f>
        <v/>
      </c>
      <c r="F844">
        <f>IF(AND(C844&gt;0),SUMIF('ИПУ и ОКПУ'!$A$2:$A$3258,A844,'ИПУ и ОКПУ'!$O$2:$O$3258),"")</f>
        <v>250</v>
      </c>
      <c r="G844">
        <f>VLOOKUP(A844,'Лицевые счета'!$A$2:$K$4570,9,0)</f>
        <v>3</v>
      </c>
      <c r="H844">
        <f>VLOOKUP(A844,'Лицевые счета'!$A$2:$K$4570,10,0)</f>
        <v>64.5</v>
      </c>
      <c r="I844" t="str">
        <f>VLOOKUP(A844,'Лицевые счета'!$A$2:$K$4570,6,0)</f>
        <v>ФЛ</v>
      </c>
      <c r="J844" t="str">
        <f>IF(AND(C844=0,I844="ФЛ"),G844*H844,"")</f>
        <v/>
      </c>
      <c r="K844" t="str">
        <f>IF(AND(C844&gt;0,E844="Нет показаний",I844="ФЛ"),G844*H844,"")</f>
        <v/>
      </c>
    </row>
    <row r="845" spans="1:11" x14ac:dyDescent="0.25">
      <c r="A845" s="7">
        <v>448341</v>
      </c>
      <c r="B845" s="7">
        <f>VLOOKUP(A845,'Лицевые счета'!$A$1:$K$4570,2,0)</f>
        <v>447397</v>
      </c>
      <c r="C845">
        <f>COUNTIF('ИПУ и ОКПУ'!$A$2:$A$3258,A845)</f>
        <v>1</v>
      </c>
      <c r="D845" t="str">
        <f>IF(C845&gt;0,VLOOKUP(A845,'ИПУ и ОКПУ'!$A$1:$O$3258,9,0),"")</f>
        <v>Одноставочный</v>
      </c>
      <c r="E845" t="str">
        <f>IF(C845&gt;0,IF(VLOOKUP(A845,'ИПУ и ОКПУ'!$A$1:$O$3258,14,0)="Нет показаний","Нет показаний",""),"")</f>
        <v/>
      </c>
      <c r="F845">
        <f>IF(AND(C845&gt;0),SUMIF('ИПУ и ОКПУ'!$A$2:$A$3258,A845,'ИПУ и ОКПУ'!$O$2:$O$3258),"")</f>
        <v>55.5</v>
      </c>
      <c r="G845">
        <f>VLOOKUP(A845,'Лицевые счета'!$A$2:$K$4570,9,0)</f>
        <v>3</v>
      </c>
      <c r="H845">
        <f>VLOOKUP(A845,'Лицевые счета'!$A$2:$K$4570,10,0)</f>
        <v>57</v>
      </c>
      <c r="I845" t="str">
        <f>VLOOKUP(A845,'Лицевые счета'!$A$2:$K$4570,6,0)</f>
        <v>ФЛ</v>
      </c>
      <c r="J845" t="str">
        <f>IF(AND(C845=0,I845="ФЛ"),G845*H845,"")</f>
        <v/>
      </c>
      <c r="K845" t="str">
        <f>IF(AND(C845&gt;0,E845="Нет показаний",I845="ФЛ"),G845*H845,"")</f>
        <v/>
      </c>
    </row>
    <row r="846" spans="1:11" x14ac:dyDescent="0.25">
      <c r="A846" s="7">
        <v>448353</v>
      </c>
      <c r="B846" s="7">
        <f>VLOOKUP(A846,'Лицевые счета'!$A$1:$K$4570,2,0)</f>
        <v>447397</v>
      </c>
      <c r="C846">
        <f>COUNTIF('ИПУ и ОКПУ'!$A$2:$A$3258,A846)</f>
        <v>0</v>
      </c>
      <c r="D846" t="str">
        <f>IF(C846&gt;0,VLOOKUP(A846,'ИПУ и ОКПУ'!$A$1:$O$3258,9,0),"")</f>
        <v/>
      </c>
      <c r="E846" t="str">
        <f>IF(C846&gt;0,IF(VLOOKUP(A846,'ИПУ и ОКПУ'!$A$1:$O$3258,14,0)="Нет показаний","Нет показаний",""),"")</f>
        <v/>
      </c>
      <c r="F846" t="str">
        <f>IF(AND(C846&gt;0),SUMIF('ИПУ и ОКПУ'!$A$2:$A$3258,A846,'ИПУ и ОКПУ'!$O$2:$O$3258),"")</f>
        <v/>
      </c>
      <c r="G846">
        <f>VLOOKUP(A846,'Лицевые счета'!$A$2:$K$4570,9,0)</f>
        <v>3</v>
      </c>
      <c r="H846">
        <f>VLOOKUP(A846,'Лицевые счета'!$A$2:$K$4570,10,0)</f>
        <v>64.5</v>
      </c>
      <c r="I846" t="str">
        <f>VLOOKUP(A846,'Лицевые счета'!$A$2:$K$4570,6,0)</f>
        <v>ФЛ</v>
      </c>
      <c r="J846">
        <f>IF(AND(C846=0,I846="ФЛ"),G846*H846,"")</f>
        <v>193.5</v>
      </c>
      <c r="K846" t="str">
        <f>IF(AND(C846&gt;0,E846="Нет показаний",I846="ФЛ"),G846*H846,"")</f>
        <v/>
      </c>
    </row>
    <row r="847" spans="1:11" x14ac:dyDescent="0.25">
      <c r="A847" s="7">
        <v>448644</v>
      </c>
      <c r="B847" s="7">
        <f>VLOOKUP(A847,'Лицевые счета'!$A$1:$K$4570,2,0)</f>
        <v>447414</v>
      </c>
      <c r="C847">
        <f>COUNTIF('ИПУ и ОКПУ'!$A$2:$A$3258,A847)</f>
        <v>1</v>
      </c>
      <c r="D847" t="str">
        <f>IF(C847&gt;0,VLOOKUP(A847,'ИПУ и ОКПУ'!$A$1:$O$3258,9,0),"")</f>
        <v>Одноставочный</v>
      </c>
      <c r="E847" t="str">
        <f>IF(C847&gt;0,IF(VLOOKUP(A847,'ИПУ и ОКПУ'!$A$1:$O$3258,14,0)="Нет показаний","Нет показаний",""),"")</f>
        <v>Нет показаний</v>
      </c>
      <c r="F847">
        <f>IF(AND(C847&gt;0),SUMIF('ИПУ и ОКПУ'!$A$2:$A$3258,A847,'ИПУ и ОКПУ'!$O$2:$O$3258),"")</f>
        <v>0</v>
      </c>
      <c r="G847">
        <f>VLOOKUP(A847,'Лицевые счета'!$A$2:$K$4570,9,0)</f>
        <v>3</v>
      </c>
      <c r="H847">
        <f>VLOOKUP(A847,'Лицевые счета'!$A$2:$K$4570,10,0)</f>
        <v>57</v>
      </c>
      <c r="I847" t="str">
        <f>VLOOKUP(A847,'Лицевые счета'!$A$2:$K$4570,6,0)</f>
        <v>ФЛ</v>
      </c>
      <c r="J847" t="str">
        <f>IF(AND(C847=0,I847="ФЛ"),G847*H847,"")</f>
        <v/>
      </c>
      <c r="K847">
        <f>IF(AND(C847&gt;0,E847="Нет показаний",I847="ФЛ"),G847*H847,"")</f>
        <v>171</v>
      </c>
    </row>
    <row r="848" spans="1:11" x14ac:dyDescent="0.25">
      <c r="A848" s="7">
        <v>448673</v>
      </c>
      <c r="B848" s="7">
        <f>VLOOKUP(A848,'Лицевые счета'!$A$1:$K$4570,2,0)</f>
        <v>447415</v>
      </c>
      <c r="C848">
        <f>COUNTIF('ИПУ и ОКПУ'!$A$2:$A$3258,A848)</f>
        <v>0</v>
      </c>
      <c r="D848" t="str">
        <f>IF(C848&gt;0,VLOOKUP(A848,'ИПУ и ОКПУ'!$A$1:$O$3258,9,0),"")</f>
        <v/>
      </c>
      <c r="E848" t="str">
        <f>IF(C848&gt;0,IF(VLOOKUP(A848,'ИПУ и ОКПУ'!$A$1:$O$3258,14,0)="Нет показаний","Нет показаний",""),"")</f>
        <v/>
      </c>
      <c r="F848" t="str">
        <f>IF(AND(C848&gt;0),SUMIF('ИПУ и ОКПУ'!$A$2:$A$3258,A848,'ИПУ и ОКПУ'!$O$2:$O$3258),"")</f>
        <v/>
      </c>
      <c r="G848">
        <f>VLOOKUP(A848,'Лицевые счета'!$A$2:$K$4570,9,0)</f>
        <v>3</v>
      </c>
      <c r="H848">
        <f>VLOOKUP(A848,'Лицевые счета'!$A$2:$K$4570,10,0)</f>
        <v>44.2</v>
      </c>
      <c r="I848" t="str">
        <f>VLOOKUP(A848,'Лицевые счета'!$A$2:$K$4570,6,0)</f>
        <v>ФЛ</v>
      </c>
      <c r="J848">
        <f>IF(AND(C848=0,I848="ФЛ"),G848*H848,"")</f>
        <v>132.60000000000002</v>
      </c>
      <c r="K848" t="str">
        <f>IF(AND(C848&gt;0,E848="Нет показаний",I848="ФЛ"),G848*H848,"")</f>
        <v/>
      </c>
    </row>
    <row r="849" spans="1:11" x14ac:dyDescent="0.25">
      <c r="A849" s="7">
        <v>448723</v>
      </c>
      <c r="B849" s="7">
        <f>VLOOKUP(A849,'Лицевые счета'!$A$1:$K$4570,2,0)</f>
        <v>447419</v>
      </c>
      <c r="C849">
        <f>COUNTIF('ИПУ и ОКПУ'!$A$2:$A$3258,A849)</f>
        <v>1</v>
      </c>
      <c r="D849" t="str">
        <f>IF(C849&gt;0,VLOOKUP(A849,'ИПУ и ОКПУ'!$A$1:$O$3258,9,0),"")</f>
        <v>Одноставочный</v>
      </c>
      <c r="E849" t="str">
        <f>IF(C849&gt;0,IF(VLOOKUP(A849,'ИПУ и ОКПУ'!$A$1:$O$3258,14,0)="Нет показаний","Нет показаний",""),"")</f>
        <v>Нет показаний</v>
      </c>
      <c r="F849">
        <f>IF(AND(C849&gt;0),SUMIF('ИПУ и ОКПУ'!$A$2:$A$3258,A849,'ИПУ и ОКПУ'!$O$2:$O$3258),"")</f>
        <v>0</v>
      </c>
      <c r="G849">
        <f>VLOOKUP(A849,'Лицевые счета'!$A$2:$K$4570,9,0)</f>
        <v>3</v>
      </c>
      <c r="H849">
        <f>VLOOKUP(A849,'Лицевые счета'!$A$2:$K$4570,10,0)</f>
        <v>57</v>
      </c>
      <c r="I849" t="str">
        <f>VLOOKUP(A849,'Лицевые счета'!$A$2:$K$4570,6,0)</f>
        <v>ФЛ</v>
      </c>
      <c r="J849" t="str">
        <f>IF(AND(C849=0,I849="ФЛ"),G849*H849,"")</f>
        <v/>
      </c>
      <c r="K849">
        <f>IF(AND(C849&gt;0,E849="Нет показаний",I849="ФЛ"),G849*H849,"")</f>
        <v>171</v>
      </c>
    </row>
    <row r="850" spans="1:11" x14ac:dyDescent="0.25">
      <c r="A850" s="7">
        <v>448726</v>
      </c>
      <c r="B850" s="7">
        <f>VLOOKUP(A850,'Лицевые счета'!$A$1:$K$4570,2,0)</f>
        <v>447419</v>
      </c>
      <c r="C850">
        <f>COUNTIF('ИПУ и ОКПУ'!$A$2:$A$3258,A850)</f>
        <v>0</v>
      </c>
      <c r="D850" t="str">
        <f>IF(C850&gt;0,VLOOKUP(A850,'ИПУ и ОКПУ'!$A$1:$O$3258,9,0),"")</f>
        <v/>
      </c>
      <c r="E850" t="str">
        <f>IF(C850&gt;0,IF(VLOOKUP(A850,'ИПУ и ОКПУ'!$A$1:$O$3258,14,0)="Нет показаний","Нет показаний",""),"")</f>
        <v/>
      </c>
      <c r="F850" t="str">
        <f>IF(AND(C850&gt;0),SUMIF('ИПУ и ОКПУ'!$A$2:$A$3258,A850,'ИПУ и ОКПУ'!$O$2:$O$3258),"")</f>
        <v/>
      </c>
      <c r="G850">
        <f>VLOOKUP(A850,'Лицевые счета'!$A$2:$K$4570,9,0)</f>
        <v>3</v>
      </c>
      <c r="H850">
        <f>VLOOKUP(A850,'Лицевые счета'!$A$2:$K$4570,10,0)</f>
        <v>44.2</v>
      </c>
      <c r="I850" t="str">
        <f>VLOOKUP(A850,'Лицевые счета'!$A$2:$K$4570,6,0)</f>
        <v>ФЛ</v>
      </c>
      <c r="J850">
        <f>IF(AND(C850=0,I850="ФЛ"),G850*H850,"")</f>
        <v>132.60000000000002</v>
      </c>
      <c r="K850" t="str">
        <f>IF(AND(C850&gt;0,E850="Нет показаний",I850="ФЛ"),G850*H850,"")</f>
        <v/>
      </c>
    </row>
    <row r="851" spans="1:11" x14ac:dyDescent="0.25">
      <c r="A851" s="7">
        <v>448777</v>
      </c>
      <c r="B851" s="7">
        <f>VLOOKUP(A851,'Лицевые счета'!$A$1:$K$4570,2,0)</f>
        <v>447423</v>
      </c>
      <c r="C851">
        <f>COUNTIF('ИПУ и ОКПУ'!$A$2:$A$3258,A851)</f>
        <v>0</v>
      </c>
      <c r="D851" t="str">
        <f>IF(C851&gt;0,VLOOKUP(A851,'ИПУ и ОКПУ'!$A$1:$O$3258,9,0),"")</f>
        <v/>
      </c>
      <c r="E851" t="str">
        <f>IF(C851&gt;0,IF(VLOOKUP(A851,'ИПУ и ОКПУ'!$A$1:$O$3258,14,0)="Нет показаний","Нет показаний",""),"")</f>
        <v/>
      </c>
      <c r="F851" t="str">
        <f>IF(AND(C851&gt;0),SUMIF('ИПУ и ОКПУ'!$A$2:$A$3258,A851,'ИПУ и ОКПУ'!$O$2:$O$3258),"")</f>
        <v/>
      </c>
      <c r="G851">
        <f>VLOOKUP(A851,'Лицевые счета'!$A$2:$K$4570,9,0)</f>
        <v>3</v>
      </c>
      <c r="H851">
        <f>VLOOKUP(A851,'Лицевые счета'!$A$2:$K$4570,10,0)</f>
        <v>44.2</v>
      </c>
      <c r="I851" t="str">
        <f>VLOOKUP(A851,'Лицевые счета'!$A$2:$K$4570,6,0)</f>
        <v>ФЛ</v>
      </c>
      <c r="J851">
        <f>IF(AND(C851=0,I851="ФЛ"),G851*H851,"")</f>
        <v>132.60000000000002</v>
      </c>
      <c r="K851" t="str">
        <f>IF(AND(C851&gt;0,E851="Нет показаний",I851="ФЛ"),G851*H851,"")</f>
        <v/>
      </c>
    </row>
    <row r="852" spans="1:11" x14ac:dyDescent="0.25">
      <c r="A852" s="7">
        <v>448784</v>
      </c>
      <c r="B852" s="7">
        <f>VLOOKUP(A852,'Лицевые счета'!$A$1:$K$4570,2,0)</f>
        <v>447424</v>
      </c>
      <c r="C852">
        <f>COUNTIF('ИПУ и ОКПУ'!$A$2:$A$3258,A852)</f>
        <v>1</v>
      </c>
      <c r="D852" t="str">
        <f>IF(C852&gt;0,VLOOKUP(A852,'ИПУ и ОКПУ'!$A$1:$O$3258,9,0),"")</f>
        <v>Одноставочный</v>
      </c>
      <c r="E852" t="str">
        <f>IF(C852&gt;0,IF(VLOOKUP(A852,'ИПУ и ОКПУ'!$A$1:$O$3258,14,0)="Нет показаний","Нет показаний",""),"")</f>
        <v/>
      </c>
      <c r="F852">
        <f>IF(AND(C852&gt;0),SUMIF('ИПУ и ОКПУ'!$A$2:$A$3258,A852,'ИПУ и ОКПУ'!$O$2:$O$3258),"")</f>
        <v>246</v>
      </c>
      <c r="G852">
        <f>VLOOKUP(A852,'Лицевые счета'!$A$2:$K$4570,9,0)</f>
        <v>3</v>
      </c>
      <c r="H852">
        <f>VLOOKUP(A852,'Лицевые счета'!$A$2:$K$4570,10,0)</f>
        <v>57</v>
      </c>
      <c r="I852" t="str">
        <f>VLOOKUP(A852,'Лицевые счета'!$A$2:$K$4570,6,0)</f>
        <v>ФЛ</v>
      </c>
      <c r="J852" t="str">
        <f>IF(AND(C852=0,I852="ФЛ"),G852*H852,"")</f>
        <v/>
      </c>
      <c r="K852" t="str">
        <f>IF(AND(C852&gt;0,E852="Нет показаний",I852="ФЛ"),G852*H852,"")</f>
        <v/>
      </c>
    </row>
    <row r="853" spans="1:11" x14ac:dyDescent="0.25">
      <c r="A853" s="7">
        <v>448788</v>
      </c>
      <c r="B853" s="7">
        <f>VLOOKUP(A853,'Лицевые счета'!$A$1:$K$4570,2,0)</f>
        <v>447424</v>
      </c>
      <c r="C853">
        <f>COUNTIF('ИПУ и ОКПУ'!$A$2:$A$3258,A853)</f>
        <v>1</v>
      </c>
      <c r="D853" t="str">
        <f>IF(C853&gt;0,VLOOKUP(A853,'ИПУ и ОКПУ'!$A$1:$O$3258,9,0),"")</f>
        <v>Одноставочный</v>
      </c>
      <c r="E853" t="str">
        <f>IF(C853&gt;0,IF(VLOOKUP(A853,'ИПУ и ОКПУ'!$A$1:$O$3258,14,0)="Нет показаний","Нет показаний",""),"")</f>
        <v>Нет показаний</v>
      </c>
      <c r="F853">
        <f>IF(AND(C853&gt;0),SUMIF('ИПУ и ОКПУ'!$A$2:$A$3258,A853,'ИПУ и ОКПУ'!$O$2:$O$3258),"")</f>
        <v>0</v>
      </c>
      <c r="G853">
        <f>VLOOKUP(A853,'Лицевые счета'!$A$2:$K$4570,9,0)</f>
        <v>3</v>
      </c>
      <c r="H853">
        <f>VLOOKUP(A853,'Лицевые счета'!$A$2:$K$4570,10,0)</f>
        <v>57</v>
      </c>
      <c r="I853" t="str">
        <f>VLOOKUP(A853,'Лицевые счета'!$A$2:$K$4570,6,0)</f>
        <v>ФЛ</v>
      </c>
      <c r="J853" t="str">
        <f>IF(AND(C853=0,I853="ФЛ"),G853*H853,"")</f>
        <v/>
      </c>
      <c r="K853">
        <f>IF(AND(C853&gt;0,E853="Нет показаний",I853="ФЛ"),G853*H853,"")</f>
        <v>171</v>
      </c>
    </row>
    <row r="854" spans="1:11" x14ac:dyDescent="0.25">
      <c r="A854" s="7">
        <v>448794</v>
      </c>
      <c r="B854" s="7">
        <f>VLOOKUP(A854,'Лицевые счета'!$A$1:$K$4570,2,0)</f>
        <v>447424</v>
      </c>
      <c r="C854">
        <f>COUNTIF('ИПУ и ОКПУ'!$A$2:$A$3258,A854)</f>
        <v>1</v>
      </c>
      <c r="D854" t="str">
        <f>IF(C854&gt;0,VLOOKUP(A854,'ИПУ и ОКПУ'!$A$1:$O$3258,9,0),"")</f>
        <v>Одноставочный</v>
      </c>
      <c r="E854" t="str">
        <f>IF(C854&gt;0,IF(VLOOKUP(A854,'ИПУ и ОКПУ'!$A$1:$O$3258,14,0)="Нет показаний","Нет показаний",""),"")</f>
        <v/>
      </c>
      <c r="F854">
        <f>IF(AND(C854&gt;0),SUMIF('ИПУ и ОКПУ'!$A$2:$A$3258,A854,'ИПУ и ОКПУ'!$O$2:$O$3258),"")</f>
        <v>7</v>
      </c>
      <c r="G854">
        <f>VLOOKUP(A854,'Лицевые счета'!$A$2:$K$4570,9,0)</f>
        <v>3</v>
      </c>
      <c r="H854">
        <f>VLOOKUP(A854,'Лицевые счета'!$A$2:$K$4570,10,0)</f>
        <v>57</v>
      </c>
      <c r="I854" t="str">
        <f>VLOOKUP(A854,'Лицевые счета'!$A$2:$K$4570,6,0)</f>
        <v>ФЛ</v>
      </c>
      <c r="J854" t="str">
        <f>IF(AND(C854=0,I854="ФЛ"),G854*H854,"")</f>
        <v/>
      </c>
      <c r="K854" t="str">
        <f>IF(AND(C854&gt;0,E854="Нет показаний",I854="ФЛ"),G854*H854,"")</f>
        <v/>
      </c>
    </row>
    <row r="855" spans="1:11" x14ac:dyDescent="0.25">
      <c r="A855" s="7">
        <v>448797</v>
      </c>
      <c r="B855" s="7">
        <f>VLOOKUP(A855,'Лицевые счета'!$A$1:$K$4570,2,0)</f>
        <v>447424</v>
      </c>
      <c r="C855">
        <f>COUNTIF('ИПУ и ОКПУ'!$A$2:$A$3258,A855)</f>
        <v>1</v>
      </c>
      <c r="D855" t="str">
        <f>IF(C855&gt;0,VLOOKUP(A855,'ИПУ и ОКПУ'!$A$1:$O$3258,9,0),"")</f>
        <v>Одноставочный</v>
      </c>
      <c r="E855" t="str">
        <f>IF(C855&gt;0,IF(VLOOKUP(A855,'ИПУ и ОКПУ'!$A$1:$O$3258,14,0)="Нет показаний","Нет показаний",""),"")</f>
        <v/>
      </c>
      <c r="F855">
        <f>IF(AND(C855&gt;0),SUMIF('ИПУ и ОКПУ'!$A$2:$A$3258,A855,'ИПУ и ОКПУ'!$O$2:$O$3258),"")</f>
        <v>215</v>
      </c>
      <c r="G855">
        <f>VLOOKUP(A855,'Лицевые счета'!$A$2:$K$4570,9,0)</f>
        <v>3</v>
      </c>
      <c r="H855">
        <f>VLOOKUP(A855,'Лицевые счета'!$A$2:$K$4570,10,0)</f>
        <v>57</v>
      </c>
      <c r="I855" t="str">
        <f>VLOOKUP(A855,'Лицевые счета'!$A$2:$K$4570,6,0)</f>
        <v>ФЛ</v>
      </c>
      <c r="J855" t="str">
        <f>IF(AND(C855=0,I855="ФЛ"),G855*H855,"")</f>
        <v/>
      </c>
      <c r="K855" t="str">
        <f>IF(AND(C855&gt;0,E855="Нет показаний",I855="ФЛ"),G855*H855,"")</f>
        <v/>
      </c>
    </row>
    <row r="856" spans="1:11" x14ac:dyDescent="0.25">
      <c r="A856" s="7">
        <v>448799</v>
      </c>
      <c r="B856" s="7">
        <f>VLOOKUP(A856,'Лицевые счета'!$A$1:$K$4570,2,0)</f>
        <v>447424</v>
      </c>
      <c r="C856">
        <f>COUNTIF('ИПУ и ОКПУ'!$A$2:$A$3258,A856)</f>
        <v>1</v>
      </c>
      <c r="D856" t="str">
        <f>IF(C856&gt;0,VLOOKUP(A856,'ИПУ и ОКПУ'!$A$1:$O$3258,9,0),"")</f>
        <v>Одноставочный</v>
      </c>
      <c r="E856" t="str">
        <f>IF(C856&gt;0,IF(VLOOKUP(A856,'ИПУ и ОКПУ'!$A$1:$O$3258,14,0)="Нет показаний","Нет показаний",""),"")</f>
        <v/>
      </c>
      <c r="F856">
        <f>IF(AND(C856&gt;0),SUMIF('ИПУ и ОКПУ'!$A$2:$A$3258,A856,'ИПУ и ОКПУ'!$O$2:$O$3258),"")</f>
        <v>124</v>
      </c>
      <c r="G856">
        <f>VLOOKUP(A856,'Лицевые счета'!$A$2:$K$4570,9,0)</f>
        <v>3</v>
      </c>
      <c r="H856">
        <f>VLOOKUP(A856,'Лицевые счета'!$A$2:$K$4570,10,0)</f>
        <v>64.5</v>
      </c>
      <c r="I856" t="str">
        <f>VLOOKUP(A856,'Лицевые счета'!$A$2:$K$4570,6,0)</f>
        <v>ФЛ</v>
      </c>
      <c r="J856" t="str">
        <f>IF(AND(C856=0,I856="ФЛ"),G856*H856,"")</f>
        <v/>
      </c>
      <c r="K856" t="str">
        <f>IF(AND(C856&gt;0,E856="Нет показаний",I856="ФЛ"),G856*H856,"")</f>
        <v/>
      </c>
    </row>
    <row r="857" spans="1:11" x14ac:dyDescent="0.25">
      <c r="A857" s="7">
        <v>448801</v>
      </c>
      <c r="B857" s="7">
        <f>VLOOKUP(A857,'Лицевые счета'!$A$1:$K$4570,2,0)</f>
        <v>447424</v>
      </c>
      <c r="C857">
        <f>COUNTIF('ИПУ и ОКПУ'!$A$2:$A$3258,A857)</f>
        <v>1</v>
      </c>
      <c r="D857" t="str">
        <f>IF(C857&gt;0,VLOOKUP(A857,'ИПУ и ОКПУ'!$A$1:$O$3258,9,0),"")</f>
        <v>Одноставочный</v>
      </c>
      <c r="E857" t="str">
        <f>IF(C857&gt;0,IF(VLOOKUP(A857,'ИПУ и ОКПУ'!$A$1:$O$3258,14,0)="Нет показаний","Нет показаний",""),"")</f>
        <v>Нет показаний</v>
      </c>
      <c r="F857">
        <f>IF(AND(C857&gt;0),SUMIF('ИПУ и ОКПУ'!$A$2:$A$3258,A857,'ИПУ и ОКПУ'!$O$2:$O$3258),"")</f>
        <v>0</v>
      </c>
      <c r="G857">
        <f>VLOOKUP(A857,'Лицевые счета'!$A$2:$K$4570,9,0)</f>
        <v>3</v>
      </c>
      <c r="H857">
        <f>VLOOKUP(A857,'Лицевые счета'!$A$2:$K$4570,10,0)</f>
        <v>57</v>
      </c>
      <c r="I857" t="str">
        <f>VLOOKUP(A857,'Лицевые счета'!$A$2:$K$4570,6,0)</f>
        <v>ФЛ</v>
      </c>
      <c r="J857" t="str">
        <f>IF(AND(C857=0,I857="ФЛ"),G857*H857,"")</f>
        <v/>
      </c>
      <c r="K857">
        <f>IF(AND(C857&gt;0,E857="Нет показаний",I857="ФЛ"),G857*H857,"")</f>
        <v>171</v>
      </c>
    </row>
    <row r="858" spans="1:11" x14ac:dyDescent="0.25">
      <c r="A858" s="7">
        <v>448803</v>
      </c>
      <c r="B858" s="7">
        <f>VLOOKUP(A858,'Лицевые счета'!$A$1:$K$4570,2,0)</f>
        <v>447425</v>
      </c>
      <c r="C858">
        <f>COUNTIF('ИПУ и ОКПУ'!$A$2:$A$3258,A858)</f>
        <v>1</v>
      </c>
      <c r="D858" t="str">
        <f>IF(C858&gt;0,VLOOKUP(A858,'ИПУ и ОКПУ'!$A$1:$O$3258,9,0),"")</f>
        <v>Одноставочный</v>
      </c>
      <c r="E858" t="str">
        <f>IF(C858&gt;0,IF(VLOOKUP(A858,'ИПУ и ОКПУ'!$A$1:$O$3258,14,0)="Нет показаний","Нет показаний",""),"")</f>
        <v>Нет показаний</v>
      </c>
      <c r="F858">
        <f>IF(AND(C858&gt;0),SUMIF('ИПУ и ОКПУ'!$A$2:$A$3258,A858,'ИПУ и ОКПУ'!$O$2:$O$3258),"")</f>
        <v>0</v>
      </c>
      <c r="G858">
        <f>VLOOKUP(A858,'Лицевые счета'!$A$2:$K$4570,9,0)</f>
        <v>3</v>
      </c>
      <c r="H858">
        <f>VLOOKUP(A858,'Лицевые счета'!$A$2:$K$4570,10,0)</f>
        <v>57</v>
      </c>
      <c r="I858" t="str">
        <f>VLOOKUP(A858,'Лицевые счета'!$A$2:$K$4570,6,0)</f>
        <v>ФЛ</v>
      </c>
      <c r="J858" t="str">
        <f>IF(AND(C858=0,I858="ФЛ"),G858*H858,"")</f>
        <v/>
      </c>
      <c r="K858">
        <f>IF(AND(C858&gt;0,E858="Нет показаний",I858="ФЛ"),G858*H858,"")</f>
        <v>171</v>
      </c>
    </row>
    <row r="859" spans="1:11" x14ac:dyDescent="0.25">
      <c r="A859" s="7">
        <v>448810</v>
      </c>
      <c r="B859" s="7">
        <f>VLOOKUP(A859,'Лицевые счета'!$A$1:$K$4570,2,0)</f>
        <v>447425</v>
      </c>
      <c r="C859">
        <f>COUNTIF('ИПУ и ОКПУ'!$A$2:$A$3258,A859)</f>
        <v>1</v>
      </c>
      <c r="D859" t="str">
        <f>IF(C859&gt;0,VLOOKUP(A859,'ИПУ и ОКПУ'!$A$1:$O$3258,9,0),"")</f>
        <v>Одноставочный</v>
      </c>
      <c r="E859" t="str">
        <f>IF(C859&gt;0,IF(VLOOKUP(A859,'ИПУ и ОКПУ'!$A$1:$O$3258,14,0)="Нет показаний","Нет показаний",""),"")</f>
        <v>Нет показаний</v>
      </c>
      <c r="F859">
        <f>IF(AND(C859&gt;0),SUMIF('ИПУ и ОКПУ'!$A$2:$A$3258,A859,'ИПУ и ОКПУ'!$O$2:$O$3258),"")</f>
        <v>0</v>
      </c>
      <c r="G859">
        <f>VLOOKUP(A859,'Лицевые счета'!$A$2:$K$4570,9,0)</f>
        <v>3</v>
      </c>
      <c r="H859">
        <f>VLOOKUP(A859,'Лицевые счета'!$A$2:$K$4570,10,0)</f>
        <v>57</v>
      </c>
      <c r="I859" t="str">
        <f>VLOOKUP(A859,'Лицевые счета'!$A$2:$K$4570,6,0)</f>
        <v>ФЛ</v>
      </c>
      <c r="J859" t="str">
        <f>IF(AND(C859=0,I859="ФЛ"),G859*H859,"")</f>
        <v/>
      </c>
      <c r="K859">
        <f>IF(AND(C859&gt;0,E859="Нет показаний",I859="ФЛ"),G859*H859,"")</f>
        <v>171</v>
      </c>
    </row>
    <row r="860" spans="1:11" x14ac:dyDescent="0.25">
      <c r="A860" s="7">
        <v>448812</v>
      </c>
      <c r="B860" s="7">
        <f>VLOOKUP(A860,'Лицевые счета'!$A$1:$K$4570,2,0)</f>
        <v>447425</v>
      </c>
      <c r="C860">
        <f>COUNTIF('ИПУ и ОКПУ'!$A$2:$A$3258,A860)</f>
        <v>1</v>
      </c>
      <c r="D860" t="str">
        <f>IF(C860&gt;0,VLOOKUP(A860,'ИПУ и ОКПУ'!$A$1:$O$3258,9,0),"")</f>
        <v>Одноставочный</v>
      </c>
      <c r="E860" t="str">
        <f>IF(C860&gt;0,IF(VLOOKUP(A860,'ИПУ и ОКПУ'!$A$1:$O$3258,14,0)="Нет показаний","Нет показаний",""),"")</f>
        <v/>
      </c>
      <c r="F860">
        <f>IF(AND(C860&gt;0),SUMIF('ИПУ и ОКПУ'!$A$2:$A$3258,A860,'ИПУ и ОКПУ'!$O$2:$O$3258),"")</f>
        <v>719</v>
      </c>
      <c r="G860">
        <f>VLOOKUP(A860,'Лицевые счета'!$A$2:$K$4570,9,0)</f>
        <v>3</v>
      </c>
      <c r="H860">
        <f>VLOOKUP(A860,'Лицевые счета'!$A$2:$K$4570,10,0)</f>
        <v>64.5</v>
      </c>
      <c r="I860" t="str">
        <f>VLOOKUP(A860,'Лицевые счета'!$A$2:$K$4570,6,0)</f>
        <v>ФЛ</v>
      </c>
      <c r="J860" t="str">
        <f>IF(AND(C860=0,I860="ФЛ"),G860*H860,"")</f>
        <v/>
      </c>
      <c r="K860" t="str">
        <f>IF(AND(C860&gt;0,E860="Нет показаний",I860="ФЛ"),G860*H860,"")</f>
        <v/>
      </c>
    </row>
    <row r="861" spans="1:11" x14ac:dyDescent="0.25">
      <c r="A861" s="7">
        <v>448819</v>
      </c>
      <c r="B861" s="7">
        <f>VLOOKUP(A861,'Лицевые счета'!$A$1:$K$4570,2,0)</f>
        <v>447425</v>
      </c>
      <c r="C861">
        <f>COUNTIF('ИПУ и ОКПУ'!$A$2:$A$3258,A861)</f>
        <v>1</v>
      </c>
      <c r="D861" t="str">
        <f>IF(C861&gt;0,VLOOKUP(A861,'ИПУ и ОКПУ'!$A$1:$O$3258,9,0),"")</f>
        <v>Одноставочный</v>
      </c>
      <c r="E861" t="str">
        <f>IF(C861&gt;0,IF(VLOOKUP(A861,'ИПУ и ОКПУ'!$A$1:$O$3258,14,0)="Нет показаний","Нет показаний",""),"")</f>
        <v/>
      </c>
      <c r="F861">
        <f>IF(AND(C861&gt;0),SUMIF('ИПУ и ОКПУ'!$A$2:$A$3258,A861,'ИПУ и ОКПУ'!$O$2:$O$3258),"")</f>
        <v>140</v>
      </c>
      <c r="G861">
        <f>VLOOKUP(A861,'Лицевые счета'!$A$2:$K$4570,9,0)</f>
        <v>3</v>
      </c>
      <c r="H861">
        <f>VLOOKUP(A861,'Лицевые счета'!$A$2:$K$4570,10,0)</f>
        <v>57</v>
      </c>
      <c r="I861" t="str">
        <f>VLOOKUP(A861,'Лицевые счета'!$A$2:$K$4570,6,0)</f>
        <v>ФЛ</v>
      </c>
      <c r="J861" t="str">
        <f>IF(AND(C861=0,I861="ФЛ"),G861*H861,"")</f>
        <v/>
      </c>
      <c r="K861" t="str">
        <f>IF(AND(C861&gt;0,E861="Нет показаний",I861="ФЛ"),G861*H861,"")</f>
        <v/>
      </c>
    </row>
    <row r="862" spans="1:11" x14ac:dyDescent="0.25">
      <c r="A862" s="7">
        <v>449304</v>
      </c>
      <c r="B862" s="7">
        <f>VLOOKUP(A862,'Лицевые счета'!$A$1:$K$4570,2,0)</f>
        <v>447453</v>
      </c>
      <c r="C862">
        <f>COUNTIF('ИПУ и ОКПУ'!$A$2:$A$3258,A862)</f>
        <v>2</v>
      </c>
      <c r="D862" t="str">
        <f>IF(C862&gt;0,VLOOKUP(A862,'ИПУ и ОКПУ'!$A$1:$O$3258,9,0),"")</f>
        <v>Одноставочный</v>
      </c>
      <c r="E862" t="str">
        <f>IF(C862&gt;0,IF(VLOOKUP(A862,'ИПУ и ОКПУ'!$A$1:$O$3258,14,0)="Нет показаний","Нет показаний",""),"")</f>
        <v/>
      </c>
      <c r="F862">
        <f>IF(AND(C862&gt;0),SUMIF('ИПУ и ОКПУ'!$A$2:$A$3258,A862,'ИПУ и ОКПУ'!$O$2:$O$3258),"")</f>
        <v>0</v>
      </c>
      <c r="G862">
        <f>VLOOKUP(A862,'Лицевые счета'!$A$2:$K$4570,9,0)</f>
        <v>3</v>
      </c>
      <c r="H862">
        <f>VLOOKUP(A862,'Лицевые счета'!$A$2:$K$4570,10,0)</f>
        <v>57</v>
      </c>
      <c r="I862" t="str">
        <f>VLOOKUP(A862,'Лицевые счета'!$A$2:$K$4570,6,0)</f>
        <v>ФЛ</v>
      </c>
      <c r="J862" t="str">
        <f>IF(AND(C862=0,I862="ФЛ"),G862*H862,"")</f>
        <v/>
      </c>
      <c r="K862" t="str">
        <f>IF(AND(C862&gt;0,E862="Нет показаний",I862="ФЛ"),G862*H862,"")</f>
        <v/>
      </c>
    </row>
    <row r="863" spans="1:11" x14ac:dyDescent="0.25">
      <c r="A863" s="7">
        <v>449326</v>
      </c>
      <c r="B863" s="7">
        <f>VLOOKUP(A863,'Лицевые счета'!$A$1:$K$4570,2,0)</f>
        <v>447454</v>
      </c>
      <c r="C863">
        <f>COUNTIF('ИПУ и ОКПУ'!$A$2:$A$3258,A863)</f>
        <v>1</v>
      </c>
      <c r="D863" t="str">
        <f>IF(C863&gt;0,VLOOKUP(A863,'ИПУ и ОКПУ'!$A$1:$O$3258,9,0),"")</f>
        <v>Одноставочный</v>
      </c>
      <c r="E863" t="str">
        <f>IF(C863&gt;0,IF(VLOOKUP(A863,'ИПУ и ОКПУ'!$A$1:$O$3258,14,0)="Нет показаний","Нет показаний",""),"")</f>
        <v>Нет показаний</v>
      </c>
      <c r="F863">
        <f>IF(AND(C863&gt;0),SUMIF('ИПУ и ОКПУ'!$A$2:$A$3258,A863,'ИПУ и ОКПУ'!$O$2:$O$3258),"")</f>
        <v>0</v>
      </c>
      <c r="G863">
        <f>VLOOKUP(A863,'Лицевые счета'!$A$2:$K$4570,9,0)</f>
        <v>3</v>
      </c>
      <c r="H863">
        <f>VLOOKUP(A863,'Лицевые счета'!$A$2:$K$4570,10,0)</f>
        <v>64.5</v>
      </c>
      <c r="I863" t="str">
        <f>VLOOKUP(A863,'Лицевые счета'!$A$2:$K$4570,6,0)</f>
        <v>ФЛ</v>
      </c>
      <c r="J863" t="str">
        <f>IF(AND(C863=0,I863="ФЛ"),G863*H863,"")</f>
        <v/>
      </c>
      <c r="K863">
        <f>IF(AND(C863&gt;0,E863="Нет показаний",I863="ФЛ"),G863*H863,"")</f>
        <v>193.5</v>
      </c>
    </row>
    <row r="864" spans="1:11" x14ac:dyDescent="0.25">
      <c r="A864" s="7">
        <v>449336</v>
      </c>
      <c r="B864" s="7">
        <f>VLOOKUP(A864,'Лицевые счета'!$A$1:$K$4570,2,0)</f>
        <v>447454</v>
      </c>
      <c r="C864">
        <f>COUNTIF('ИПУ и ОКПУ'!$A$2:$A$3258,A864)</f>
        <v>1</v>
      </c>
      <c r="D864" t="str">
        <f>IF(C864&gt;0,VLOOKUP(A864,'ИПУ и ОКПУ'!$A$1:$O$3258,9,0),"")</f>
        <v>Одноставочный</v>
      </c>
      <c r="E864" t="str">
        <f>IF(C864&gt;0,IF(VLOOKUP(A864,'ИПУ и ОКПУ'!$A$1:$O$3258,14,0)="Нет показаний","Нет показаний",""),"")</f>
        <v>Нет показаний</v>
      </c>
      <c r="F864">
        <f>IF(AND(C864&gt;0),SUMIF('ИПУ и ОКПУ'!$A$2:$A$3258,A864,'ИПУ и ОКПУ'!$O$2:$O$3258),"")</f>
        <v>0</v>
      </c>
      <c r="G864">
        <f>VLOOKUP(A864,'Лицевые счета'!$A$2:$K$4570,9,0)</f>
        <v>3</v>
      </c>
      <c r="H864">
        <f>VLOOKUP(A864,'Лицевые счета'!$A$2:$K$4570,10,0)</f>
        <v>44.2</v>
      </c>
      <c r="I864" t="str">
        <f>VLOOKUP(A864,'Лицевые счета'!$A$2:$K$4570,6,0)</f>
        <v>ФЛ</v>
      </c>
      <c r="J864" t="str">
        <f>IF(AND(C864=0,I864="ФЛ"),G864*H864,"")</f>
        <v/>
      </c>
      <c r="K864">
        <f>IF(AND(C864&gt;0,E864="Нет показаний",I864="ФЛ"),G864*H864,"")</f>
        <v>132.60000000000002</v>
      </c>
    </row>
    <row r="865" spans="1:11" x14ac:dyDescent="0.25">
      <c r="A865" s="7">
        <v>449462</v>
      </c>
      <c r="B865" s="7">
        <f>VLOOKUP(A865,'Лицевые счета'!$A$1:$K$4570,2,0)</f>
        <v>447460</v>
      </c>
      <c r="C865">
        <f>COUNTIF('ИПУ и ОКПУ'!$A$2:$A$3258,A865)</f>
        <v>1</v>
      </c>
      <c r="D865" t="str">
        <f>IF(C865&gt;0,VLOOKUP(A865,'ИПУ и ОКПУ'!$A$1:$O$3258,9,0),"")</f>
        <v>Одноставочный</v>
      </c>
      <c r="E865" t="str">
        <f>IF(C865&gt;0,IF(VLOOKUP(A865,'ИПУ и ОКПУ'!$A$1:$O$3258,14,0)="Нет показаний","Нет показаний",""),"")</f>
        <v>Нет показаний</v>
      </c>
      <c r="F865">
        <f>IF(AND(C865&gt;0),SUMIF('ИПУ и ОКПУ'!$A$2:$A$3258,A865,'ИПУ и ОКПУ'!$O$2:$O$3258),"")</f>
        <v>0</v>
      </c>
      <c r="G865">
        <f>VLOOKUP(A865,'Лицевые счета'!$A$2:$K$4570,9,0)</f>
        <v>3</v>
      </c>
      <c r="H865">
        <f>VLOOKUP(A865,'Лицевые счета'!$A$2:$K$4570,10,0)</f>
        <v>57</v>
      </c>
      <c r="I865" t="str">
        <f>VLOOKUP(A865,'Лицевые счета'!$A$2:$K$4570,6,0)</f>
        <v>ФЛ</v>
      </c>
      <c r="J865" t="str">
        <f>IF(AND(C865=0,I865="ФЛ"),G865*H865,"")</f>
        <v/>
      </c>
      <c r="K865">
        <f>IF(AND(C865&gt;0,E865="Нет показаний",I865="ФЛ"),G865*H865,"")</f>
        <v>171</v>
      </c>
    </row>
    <row r="866" spans="1:11" x14ac:dyDescent="0.25">
      <c r="A866" s="7">
        <v>449499</v>
      </c>
      <c r="B866" s="7">
        <f>VLOOKUP(A866,'Лицевые счета'!$A$1:$K$4570,2,0)</f>
        <v>447461</v>
      </c>
      <c r="C866">
        <f>COUNTIF('ИПУ и ОКПУ'!$A$2:$A$3258,A866)</f>
        <v>1</v>
      </c>
      <c r="D866" t="str">
        <f>IF(C866&gt;0,VLOOKUP(A866,'ИПУ и ОКПУ'!$A$1:$O$3258,9,0),"")</f>
        <v>Одноставочный</v>
      </c>
      <c r="E866" t="str">
        <f>IF(C866&gt;0,IF(VLOOKUP(A866,'ИПУ и ОКПУ'!$A$1:$O$3258,14,0)="Нет показаний","Нет показаний",""),"")</f>
        <v/>
      </c>
      <c r="F866">
        <f>IF(AND(C866&gt;0),SUMIF('ИПУ и ОКПУ'!$A$2:$A$3258,A866,'ИПУ и ОКПУ'!$O$2:$O$3258),"")</f>
        <v>40</v>
      </c>
      <c r="G866">
        <f>VLOOKUP(A866,'Лицевые счета'!$A$2:$K$4570,9,0)</f>
        <v>3</v>
      </c>
      <c r="H866">
        <f>VLOOKUP(A866,'Лицевые счета'!$A$2:$K$4570,10,0)</f>
        <v>64.5</v>
      </c>
      <c r="I866" t="str">
        <f>VLOOKUP(A866,'Лицевые счета'!$A$2:$K$4570,6,0)</f>
        <v>ФЛ</v>
      </c>
      <c r="J866" t="str">
        <f>IF(AND(C866=0,I866="ФЛ"),G866*H866,"")</f>
        <v/>
      </c>
      <c r="K866" t="str">
        <f>IF(AND(C866&gt;0,E866="Нет показаний",I866="ФЛ"),G866*H866,"")</f>
        <v/>
      </c>
    </row>
    <row r="867" spans="1:11" x14ac:dyDescent="0.25">
      <c r="A867" s="7">
        <v>449568</v>
      </c>
      <c r="B867" s="7">
        <f>VLOOKUP(A867,'Лицевые счета'!$A$1:$K$4570,2,0)</f>
        <v>447466</v>
      </c>
      <c r="C867">
        <f>COUNTIF('ИПУ и ОКПУ'!$A$2:$A$3258,A867)</f>
        <v>1</v>
      </c>
      <c r="D867" t="str">
        <f>IF(C867&gt;0,VLOOKUP(A867,'ИПУ и ОКПУ'!$A$1:$O$3258,9,0),"")</f>
        <v>Одноставочный</v>
      </c>
      <c r="E867" t="str">
        <f>IF(C867&gt;0,IF(VLOOKUP(A867,'ИПУ и ОКПУ'!$A$1:$O$3258,14,0)="Нет показаний","Нет показаний",""),"")</f>
        <v/>
      </c>
      <c r="F867">
        <f>IF(AND(C867&gt;0),SUMIF('ИПУ и ОКПУ'!$A$2:$A$3258,A867,'ИПУ и ОКПУ'!$O$2:$O$3258),"")</f>
        <v>303</v>
      </c>
      <c r="G867">
        <f>VLOOKUP(A867,'Лицевые счета'!$A$2:$K$4570,9,0)</f>
        <v>3</v>
      </c>
      <c r="H867">
        <f>VLOOKUP(A867,'Лицевые счета'!$A$2:$K$4570,10,0)</f>
        <v>57</v>
      </c>
      <c r="I867" t="str">
        <f>VLOOKUP(A867,'Лицевые счета'!$A$2:$K$4570,6,0)</f>
        <v>ФЛ</v>
      </c>
      <c r="J867" t="str">
        <f>IF(AND(C867=0,I867="ФЛ"),G867*H867,"")</f>
        <v/>
      </c>
      <c r="K867" t="str">
        <f>IF(AND(C867&gt;0,E867="Нет показаний",I867="ФЛ"),G867*H867,"")</f>
        <v/>
      </c>
    </row>
    <row r="868" spans="1:11" x14ac:dyDescent="0.25">
      <c r="A868" s="7">
        <v>449586</v>
      </c>
      <c r="B868" s="7">
        <f>VLOOKUP(A868,'Лицевые счета'!$A$1:$K$4570,2,0)</f>
        <v>447466</v>
      </c>
      <c r="C868">
        <f>COUNTIF('ИПУ и ОКПУ'!$A$2:$A$3258,A868)</f>
        <v>1</v>
      </c>
      <c r="D868" t="str">
        <f>IF(C868&gt;0,VLOOKUP(A868,'ИПУ и ОКПУ'!$A$1:$O$3258,9,0),"")</f>
        <v>Одноставочный</v>
      </c>
      <c r="E868" t="str">
        <f>IF(C868&gt;0,IF(VLOOKUP(A868,'ИПУ и ОКПУ'!$A$1:$O$3258,14,0)="Нет показаний","Нет показаний",""),"")</f>
        <v/>
      </c>
      <c r="F868">
        <f>IF(AND(C868&gt;0),SUMIF('ИПУ и ОКПУ'!$A$2:$A$3258,A868,'ИПУ и ОКПУ'!$O$2:$O$3258),"")</f>
        <v>80</v>
      </c>
      <c r="G868">
        <f>VLOOKUP(A868,'Лицевые счета'!$A$2:$K$4570,9,0)</f>
        <v>3</v>
      </c>
      <c r="H868">
        <f>VLOOKUP(A868,'Лицевые счета'!$A$2:$K$4570,10,0)</f>
        <v>44.2</v>
      </c>
      <c r="I868" t="str">
        <f>VLOOKUP(A868,'Лицевые счета'!$A$2:$K$4570,6,0)</f>
        <v>ФЛ</v>
      </c>
      <c r="J868" t="str">
        <f>IF(AND(C868=0,I868="ФЛ"),G868*H868,"")</f>
        <v/>
      </c>
      <c r="K868" t="str">
        <f>IF(AND(C868&gt;0,E868="Нет показаний",I868="ФЛ"),G868*H868,"")</f>
        <v/>
      </c>
    </row>
    <row r="869" spans="1:11" x14ac:dyDescent="0.25">
      <c r="A869" s="7">
        <v>449660</v>
      </c>
      <c r="B869" s="7">
        <f>VLOOKUP(A869,'Лицевые счета'!$A$1:$K$4570,2,0)</f>
        <v>447470</v>
      </c>
      <c r="C869">
        <f>COUNTIF('ИПУ и ОКПУ'!$A$2:$A$3258,A869)</f>
        <v>1</v>
      </c>
      <c r="D869" t="str">
        <f>IF(C869&gt;0,VLOOKUP(A869,'ИПУ и ОКПУ'!$A$1:$O$3258,9,0),"")</f>
        <v>Одноставочный</v>
      </c>
      <c r="E869" t="str">
        <f>IF(C869&gt;0,IF(VLOOKUP(A869,'ИПУ и ОКПУ'!$A$1:$O$3258,14,0)="Нет показаний","Нет показаний",""),"")</f>
        <v/>
      </c>
      <c r="F869">
        <f>IF(AND(C869&gt;0),SUMIF('ИПУ и ОКПУ'!$A$2:$A$3258,A869,'ИПУ и ОКПУ'!$O$2:$O$3258),"")</f>
        <v>0</v>
      </c>
      <c r="G869">
        <f>VLOOKUP(A869,'Лицевые счета'!$A$2:$K$4570,9,0)</f>
        <v>3</v>
      </c>
      <c r="H869">
        <f>VLOOKUP(A869,'Лицевые счета'!$A$2:$K$4570,10,0)</f>
        <v>57</v>
      </c>
      <c r="I869" t="str">
        <f>VLOOKUP(A869,'Лицевые счета'!$A$2:$K$4570,6,0)</f>
        <v>ФЛ</v>
      </c>
      <c r="J869" t="str">
        <f>IF(AND(C869=0,I869="ФЛ"),G869*H869,"")</f>
        <v/>
      </c>
      <c r="K869" t="str">
        <f>IF(AND(C869&gt;0,E869="Нет показаний",I869="ФЛ"),G869*H869,"")</f>
        <v/>
      </c>
    </row>
    <row r="870" spans="1:11" x14ac:dyDescent="0.25">
      <c r="A870" s="7">
        <v>449734</v>
      </c>
      <c r="B870" s="7">
        <f>VLOOKUP(A870,'Лицевые счета'!$A$1:$K$4570,2,0)</f>
        <v>447472</v>
      </c>
      <c r="C870">
        <f>COUNTIF('ИПУ и ОКПУ'!$A$2:$A$3258,A870)</f>
        <v>1</v>
      </c>
      <c r="D870" t="str">
        <f>IF(C870&gt;0,VLOOKUP(A870,'ИПУ и ОКПУ'!$A$1:$O$3258,9,0),"")</f>
        <v>Одноставочный</v>
      </c>
      <c r="E870" t="str">
        <f>IF(C870&gt;0,IF(VLOOKUP(A870,'ИПУ и ОКПУ'!$A$1:$O$3258,14,0)="Нет показаний","Нет показаний",""),"")</f>
        <v/>
      </c>
      <c r="F870">
        <f>IF(AND(C870&gt;0),SUMIF('ИПУ и ОКПУ'!$A$2:$A$3258,A870,'ИПУ и ОКПУ'!$O$2:$O$3258),"")</f>
        <v>93</v>
      </c>
      <c r="G870">
        <f>VLOOKUP(A870,'Лицевые счета'!$A$2:$K$4570,9,0)</f>
        <v>3</v>
      </c>
      <c r="H870">
        <f>VLOOKUP(A870,'Лицевые счета'!$A$2:$K$4570,10,0)</f>
        <v>57</v>
      </c>
      <c r="I870" t="str">
        <f>VLOOKUP(A870,'Лицевые счета'!$A$2:$K$4570,6,0)</f>
        <v>ФЛ</v>
      </c>
      <c r="J870" t="str">
        <f>IF(AND(C870=0,I870="ФЛ"),G870*H870,"")</f>
        <v/>
      </c>
      <c r="K870" t="str">
        <f>IF(AND(C870&gt;0,E870="Нет показаний",I870="ФЛ"),G870*H870,"")</f>
        <v/>
      </c>
    </row>
    <row r="871" spans="1:11" x14ac:dyDescent="0.25">
      <c r="A871" s="7">
        <v>449766</v>
      </c>
      <c r="B871" s="7">
        <f>VLOOKUP(A871,'Лицевые счета'!$A$1:$K$4570,2,0)</f>
        <v>447473</v>
      </c>
      <c r="C871">
        <f>COUNTIF('ИПУ и ОКПУ'!$A$2:$A$3258,A871)</f>
        <v>1</v>
      </c>
      <c r="D871" t="str">
        <f>IF(C871&gt;0,VLOOKUP(A871,'ИПУ и ОКПУ'!$A$1:$O$3258,9,0),"")</f>
        <v>Одноставочный</v>
      </c>
      <c r="E871" t="str">
        <f>IF(C871&gt;0,IF(VLOOKUP(A871,'ИПУ и ОКПУ'!$A$1:$O$3258,14,0)="Нет показаний","Нет показаний",""),"")</f>
        <v/>
      </c>
      <c r="F871">
        <f>IF(AND(C871&gt;0),SUMIF('ИПУ и ОКПУ'!$A$2:$A$3258,A871,'ИПУ и ОКПУ'!$O$2:$O$3258),"")</f>
        <v>340</v>
      </c>
      <c r="G871">
        <f>VLOOKUP(A871,'Лицевые счета'!$A$2:$K$4570,9,0)</f>
        <v>3</v>
      </c>
      <c r="H871">
        <f>VLOOKUP(A871,'Лицевые счета'!$A$2:$K$4570,10,0)</f>
        <v>57</v>
      </c>
      <c r="I871" t="str">
        <f>VLOOKUP(A871,'Лицевые счета'!$A$2:$K$4570,6,0)</f>
        <v>ФЛ</v>
      </c>
      <c r="J871" t="str">
        <f>IF(AND(C871=0,I871="ФЛ"),G871*H871,"")</f>
        <v/>
      </c>
      <c r="K871" t="str">
        <f>IF(AND(C871&gt;0,E871="Нет показаний",I871="ФЛ"),G871*H871,"")</f>
        <v/>
      </c>
    </row>
    <row r="872" spans="1:11" x14ac:dyDescent="0.25">
      <c r="A872" s="7">
        <v>449770</v>
      </c>
      <c r="B872" s="7">
        <f>VLOOKUP(A872,'Лицевые счета'!$A$1:$K$4570,2,0)</f>
        <v>447473</v>
      </c>
      <c r="C872">
        <f>COUNTIF('ИПУ и ОКПУ'!$A$2:$A$3258,A872)</f>
        <v>1</v>
      </c>
      <c r="D872" t="str">
        <f>IF(C872&gt;0,VLOOKUP(A872,'ИПУ и ОКПУ'!$A$1:$O$3258,9,0),"")</f>
        <v>Одноставочный</v>
      </c>
      <c r="E872" t="str">
        <f>IF(C872&gt;0,IF(VLOOKUP(A872,'ИПУ и ОКПУ'!$A$1:$O$3258,14,0)="Нет показаний","Нет показаний",""),"")</f>
        <v/>
      </c>
      <c r="F872">
        <f>IF(AND(C872&gt;0),SUMIF('ИПУ и ОКПУ'!$A$2:$A$3258,A872,'ИПУ и ОКПУ'!$O$2:$O$3258),"")</f>
        <v>300</v>
      </c>
      <c r="G872">
        <f>VLOOKUP(A872,'Лицевые счета'!$A$2:$K$4570,9,0)</f>
        <v>3</v>
      </c>
      <c r="H872">
        <f>VLOOKUP(A872,'Лицевые счета'!$A$2:$K$4570,10,0)</f>
        <v>57</v>
      </c>
      <c r="I872" t="str">
        <f>VLOOKUP(A872,'Лицевые счета'!$A$2:$K$4570,6,0)</f>
        <v>ФЛ</v>
      </c>
      <c r="J872" t="str">
        <f>IF(AND(C872=0,I872="ФЛ"),G872*H872,"")</f>
        <v/>
      </c>
      <c r="K872" t="str">
        <f>IF(AND(C872&gt;0,E872="Нет показаний",I872="ФЛ"),G872*H872,"")</f>
        <v/>
      </c>
    </row>
    <row r="873" spans="1:11" x14ac:dyDescent="0.25">
      <c r="A873" s="7">
        <v>449827</v>
      </c>
      <c r="B873" s="7">
        <f>VLOOKUP(A873,'Лицевые счета'!$A$1:$K$4570,2,0)</f>
        <v>447477</v>
      </c>
      <c r="C873">
        <f>COUNTIF('ИПУ и ОКПУ'!$A$2:$A$3258,A873)</f>
        <v>0</v>
      </c>
      <c r="D873" t="str">
        <f>IF(C873&gt;0,VLOOKUP(A873,'ИПУ и ОКПУ'!$A$1:$O$3258,9,0),"")</f>
        <v/>
      </c>
      <c r="E873" t="str">
        <f>IF(C873&gt;0,IF(VLOOKUP(A873,'ИПУ и ОКПУ'!$A$1:$O$3258,14,0)="Нет показаний","Нет показаний",""),"")</f>
        <v/>
      </c>
      <c r="F873" t="str">
        <f>IF(AND(C873&gt;0),SUMIF('ИПУ и ОКПУ'!$A$2:$A$3258,A873,'ИПУ и ОКПУ'!$O$2:$O$3258),"")</f>
        <v/>
      </c>
      <c r="G873">
        <f>VLOOKUP(A873,'Лицевые счета'!$A$2:$K$4570,9,0)</f>
        <v>3</v>
      </c>
      <c r="H873">
        <f>VLOOKUP(A873,'Лицевые счета'!$A$2:$K$4570,10,0)</f>
        <v>44.2</v>
      </c>
      <c r="I873" t="str">
        <f>VLOOKUP(A873,'Лицевые счета'!$A$2:$K$4570,6,0)</f>
        <v>ФЛ</v>
      </c>
      <c r="J873">
        <f>IF(AND(C873=0,I873="ФЛ"),G873*H873,"")</f>
        <v>132.60000000000002</v>
      </c>
      <c r="K873" t="str">
        <f>IF(AND(C873&gt;0,E873="Нет показаний",I873="ФЛ"),G873*H873,"")</f>
        <v/>
      </c>
    </row>
    <row r="874" spans="1:11" x14ac:dyDescent="0.25">
      <c r="A874" s="7">
        <v>449839</v>
      </c>
      <c r="B874" s="7">
        <f>VLOOKUP(A874,'Лицевые счета'!$A$1:$K$4570,2,0)</f>
        <v>447477</v>
      </c>
      <c r="C874">
        <f>COUNTIF('ИПУ и ОКПУ'!$A$2:$A$3258,A874)</f>
        <v>1</v>
      </c>
      <c r="D874" t="str">
        <f>IF(C874&gt;0,VLOOKUP(A874,'ИПУ и ОКПУ'!$A$1:$O$3258,9,0),"")</f>
        <v>Одноставочный</v>
      </c>
      <c r="E874" t="str">
        <f>IF(C874&gt;0,IF(VLOOKUP(A874,'ИПУ и ОКПУ'!$A$1:$O$3258,14,0)="Нет показаний","Нет показаний",""),"")</f>
        <v/>
      </c>
      <c r="F874">
        <f>IF(AND(C874&gt;0),SUMIF('ИПУ и ОКПУ'!$A$2:$A$3258,A874,'ИПУ и ОКПУ'!$O$2:$O$3258),"")</f>
        <v>192</v>
      </c>
      <c r="G874">
        <f>VLOOKUP(A874,'Лицевые счета'!$A$2:$K$4570,9,0)</f>
        <v>3</v>
      </c>
      <c r="H874">
        <f>VLOOKUP(A874,'Лицевые счета'!$A$2:$K$4570,10,0)</f>
        <v>57</v>
      </c>
      <c r="I874" t="str">
        <f>VLOOKUP(A874,'Лицевые счета'!$A$2:$K$4570,6,0)</f>
        <v>ФЛ</v>
      </c>
      <c r="J874" t="str">
        <f>IF(AND(C874=0,I874="ФЛ"),G874*H874,"")</f>
        <v/>
      </c>
      <c r="K874" t="str">
        <f>IF(AND(C874&gt;0,E874="Нет показаний",I874="ФЛ"),G874*H874,"")</f>
        <v/>
      </c>
    </row>
    <row r="875" spans="1:11" x14ac:dyDescent="0.25">
      <c r="A875" s="7">
        <v>449847</v>
      </c>
      <c r="B875" s="7">
        <f>VLOOKUP(A875,'Лицевые счета'!$A$1:$K$4570,2,0)</f>
        <v>447478</v>
      </c>
      <c r="C875">
        <f>COUNTIF('ИПУ и ОКПУ'!$A$2:$A$3258,A875)</f>
        <v>1</v>
      </c>
      <c r="D875" t="str">
        <f>IF(C875&gt;0,VLOOKUP(A875,'ИПУ и ОКПУ'!$A$1:$O$3258,9,0),"")</f>
        <v>Одноставочный</v>
      </c>
      <c r="E875" t="str">
        <f>IF(C875&gt;0,IF(VLOOKUP(A875,'ИПУ и ОКПУ'!$A$1:$O$3258,14,0)="Нет показаний","Нет показаний",""),"")</f>
        <v>Нет показаний</v>
      </c>
      <c r="F875">
        <f>IF(AND(C875&gt;0),SUMIF('ИПУ и ОКПУ'!$A$2:$A$3258,A875,'ИПУ и ОКПУ'!$O$2:$O$3258),"")</f>
        <v>0</v>
      </c>
      <c r="G875">
        <f>VLOOKUP(A875,'Лицевые счета'!$A$2:$K$4570,9,0)</f>
        <v>3</v>
      </c>
      <c r="H875">
        <f>VLOOKUP(A875,'Лицевые счета'!$A$2:$K$4570,10,0)</f>
        <v>57</v>
      </c>
      <c r="I875" t="str">
        <f>VLOOKUP(A875,'Лицевые счета'!$A$2:$K$4570,6,0)</f>
        <v>ФЛ</v>
      </c>
      <c r="J875" t="str">
        <f>IF(AND(C875=0,I875="ФЛ"),G875*H875,"")</f>
        <v/>
      </c>
      <c r="K875">
        <f>IF(AND(C875&gt;0,E875="Нет показаний",I875="ФЛ"),G875*H875,"")</f>
        <v>171</v>
      </c>
    </row>
    <row r="876" spans="1:11" x14ac:dyDescent="0.25">
      <c r="A876" s="7">
        <v>449865</v>
      </c>
      <c r="B876" s="7">
        <f>VLOOKUP(A876,'Лицевые счета'!$A$1:$K$4570,2,0)</f>
        <v>447478</v>
      </c>
      <c r="C876">
        <f>COUNTIF('ИПУ и ОКПУ'!$A$2:$A$3258,A876)</f>
        <v>1</v>
      </c>
      <c r="D876" t="str">
        <f>IF(C876&gt;0,VLOOKUP(A876,'ИПУ и ОКПУ'!$A$1:$O$3258,9,0),"")</f>
        <v>Одноставочный</v>
      </c>
      <c r="E876" t="str">
        <f>IF(C876&gt;0,IF(VLOOKUP(A876,'ИПУ и ОКПУ'!$A$1:$O$3258,14,0)="Нет показаний","Нет показаний",""),"")</f>
        <v>Нет показаний</v>
      </c>
      <c r="F876">
        <f>IF(AND(C876&gt;0),SUMIF('ИПУ и ОКПУ'!$A$2:$A$3258,A876,'ИПУ и ОКПУ'!$O$2:$O$3258),"")</f>
        <v>0</v>
      </c>
      <c r="G876">
        <f>VLOOKUP(A876,'Лицевые счета'!$A$2:$K$4570,9,0)</f>
        <v>3</v>
      </c>
      <c r="H876">
        <f>VLOOKUP(A876,'Лицевые счета'!$A$2:$K$4570,10,0)</f>
        <v>57</v>
      </c>
      <c r="I876" t="str">
        <f>VLOOKUP(A876,'Лицевые счета'!$A$2:$K$4570,6,0)</f>
        <v>ФЛ</v>
      </c>
      <c r="J876" t="str">
        <f>IF(AND(C876=0,I876="ФЛ"),G876*H876,"")</f>
        <v/>
      </c>
      <c r="K876">
        <f>IF(AND(C876&gt;0,E876="Нет показаний",I876="ФЛ"),G876*H876,"")</f>
        <v>171</v>
      </c>
    </row>
    <row r="877" spans="1:11" x14ac:dyDescent="0.25">
      <c r="A877" s="7">
        <v>449923</v>
      </c>
      <c r="B877" s="7">
        <f>VLOOKUP(A877,'Лицевые счета'!$A$1:$K$4570,2,0)</f>
        <v>447483</v>
      </c>
      <c r="C877">
        <f>COUNTIF('ИПУ и ОКПУ'!$A$2:$A$3258,A877)</f>
        <v>1</v>
      </c>
      <c r="D877" t="str">
        <f>IF(C877&gt;0,VLOOKUP(A877,'ИПУ и ОКПУ'!$A$1:$O$3258,9,0),"")</f>
        <v>Одноставочный</v>
      </c>
      <c r="E877" t="str">
        <f>IF(C877&gt;0,IF(VLOOKUP(A877,'ИПУ и ОКПУ'!$A$1:$O$3258,14,0)="Нет показаний","Нет показаний",""),"")</f>
        <v/>
      </c>
      <c r="F877">
        <f>IF(AND(C877&gt;0),SUMIF('ИПУ и ОКПУ'!$A$2:$A$3258,A877,'ИПУ и ОКПУ'!$O$2:$O$3258),"")</f>
        <v>250</v>
      </c>
      <c r="G877">
        <f>VLOOKUP(A877,'Лицевые счета'!$A$2:$K$4570,9,0)</f>
        <v>3</v>
      </c>
      <c r="H877">
        <f>VLOOKUP(A877,'Лицевые счета'!$A$2:$K$4570,10,0)</f>
        <v>57</v>
      </c>
      <c r="I877" t="str">
        <f>VLOOKUP(A877,'Лицевые счета'!$A$2:$K$4570,6,0)</f>
        <v>ФЛ</v>
      </c>
      <c r="J877" t="str">
        <f>IF(AND(C877=0,I877="ФЛ"),G877*H877,"")</f>
        <v/>
      </c>
      <c r="K877" t="str">
        <f>IF(AND(C877&gt;0,E877="Нет показаний",I877="ФЛ"),G877*H877,"")</f>
        <v/>
      </c>
    </row>
    <row r="878" spans="1:11" x14ac:dyDescent="0.25">
      <c r="A878" s="7">
        <v>449925</v>
      </c>
      <c r="B878" s="7">
        <f>VLOOKUP(A878,'Лицевые счета'!$A$1:$K$4570,2,0)</f>
        <v>447483</v>
      </c>
      <c r="C878">
        <f>COUNTIF('ИПУ и ОКПУ'!$A$2:$A$3258,A878)</f>
        <v>1</v>
      </c>
      <c r="D878" t="str">
        <f>IF(C878&gt;0,VLOOKUP(A878,'ИПУ и ОКПУ'!$A$1:$O$3258,9,0),"")</f>
        <v>Одноставочный</v>
      </c>
      <c r="E878" t="str">
        <f>IF(C878&gt;0,IF(VLOOKUP(A878,'ИПУ и ОКПУ'!$A$1:$O$3258,14,0)="Нет показаний","Нет показаний",""),"")</f>
        <v/>
      </c>
      <c r="F878">
        <f>IF(AND(C878&gt;0),SUMIF('ИПУ и ОКПУ'!$A$2:$A$3258,A878,'ИПУ и ОКПУ'!$O$2:$O$3258),"")</f>
        <v>172</v>
      </c>
      <c r="G878">
        <f>VLOOKUP(A878,'Лицевые счета'!$A$2:$K$4570,9,0)</f>
        <v>3</v>
      </c>
      <c r="H878">
        <f>VLOOKUP(A878,'Лицевые счета'!$A$2:$K$4570,10,0)</f>
        <v>57</v>
      </c>
      <c r="I878" t="str">
        <f>VLOOKUP(A878,'Лицевые счета'!$A$2:$K$4570,6,0)</f>
        <v>ФЛ</v>
      </c>
      <c r="J878" t="str">
        <f>IF(AND(C878=0,I878="ФЛ"),G878*H878,"")</f>
        <v/>
      </c>
      <c r="K878" t="str">
        <f>IF(AND(C878&gt;0,E878="Нет показаний",I878="ФЛ"),G878*H878,"")</f>
        <v/>
      </c>
    </row>
    <row r="879" spans="1:11" x14ac:dyDescent="0.25">
      <c r="A879" s="7">
        <v>449927</v>
      </c>
      <c r="B879" s="7">
        <f>VLOOKUP(A879,'Лицевые счета'!$A$1:$K$4570,2,0)</f>
        <v>447483</v>
      </c>
      <c r="C879">
        <f>COUNTIF('ИПУ и ОКПУ'!$A$2:$A$3258,A879)</f>
        <v>1</v>
      </c>
      <c r="D879" t="str">
        <f>IF(C879&gt;0,VLOOKUP(A879,'ИПУ и ОКПУ'!$A$1:$O$3258,9,0),"")</f>
        <v>Одноставочный</v>
      </c>
      <c r="E879" t="str">
        <f>IF(C879&gt;0,IF(VLOOKUP(A879,'ИПУ и ОКПУ'!$A$1:$O$3258,14,0)="Нет показаний","Нет показаний",""),"")</f>
        <v/>
      </c>
      <c r="F879">
        <f>IF(AND(C879&gt;0),SUMIF('ИПУ и ОКПУ'!$A$2:$A$3258,A879,'ИПУ и ОКПУ'!$O$2:$O$3258),"")</f>
        <v>117</v>
      </c>
      <c r="G879">
        <f>VLOOKUP(A879,'Лицевые счета'!$A$2:$K$4570,9,0)</f>
        <v>3</v>
      </c>
      <c r="H879">
        <f>VLOOKUP(A879,'Лицевые счета'!$A$2:$K$4570,10,0)</f>
        <v>57</v>
      </c>
      <c r="I879" t="str">
        <f>VLOOKUP(A879,'Лицевые счета'!$A$2:$K$4570,6,0)</f>
        <v>ФЛ</v>
      </c>
      <c r="J879" t="str">
        <f>IF(AND(C879=0,I879="ФЛ"),G879*H879,"")</f>
        <v/>
      </c>
      <c r="K879" t="str">
        <f>IF(AND(C879&gt;0,E879="Нет показаний",I879="ФЛ"),G879*H879,"")</f>
        <v/>
      </c>
    </row>
    <row r="880" spans="1:11" x14ac:dyDescent="0.25">
      <c r="A880" s="7">
        <v>449934</v>
      </c>
      <c r="B880" s="7">
        <f>VLOOKUP(A880,'Лицевые счета'!$A$1:$K$4570,2,0)</f>
        <v>447483</v>
      </c>
      <c r="C880">
        <f>COUNTIF('ИПУ и ОКПУ'!$A$2:$A$3258,A880)</f>
        <v>1</v>
      </c>
      <c r="D880" t="str">
        <f>IF(C880&gt;0,VLOOKUP(A880,'ИПУ и ОКПУ'!$A$1:$O$3258,9,0),"")</f>
        <v>Одноставочный</v>
      </c>
      <c r="E880" t="str">
        <f>IF(C880&gt;0,IF(VLOOKUP(A880,'ИПУ и ОКПУ'!$A$1:$O$3258,14,0)="Нет показаний","Нет показаний",""),"")</f>
        <v>Нет показаний</v>
      </c>
      <c r="F880">
        <f>IF(AND(C880&gt;0),SUMIF('ИПУ и ОКПУ'!$A$2:$A$3258,A880,'ИПУ и ОКПУ'!$O$2:$O$3258),"")</f>
        <v>0</v>
      </c>
      <c r="G880">
        <f>VLOOKUP(A880,'Лицевые счета'!$A$2:$K$4570,9,0)</f>
        <v>3</v>
      </c>
      <c r="H880">
        <f>VLOOKUP(A880,'Лицевые счета'!$A$2:$K$4570,10,0)</f>
        <v>64.5</v>
      </c>
      <c r="I880" t="str">
        <f>VLOOKUP(A880,'Лицевые счета'!$A$2:$K$4570,6,0)</f>
        <v>ФЛ</v>
      </c>
      <c r="J880" t="str">
        <f>IF(AND(C880=0,I880="ФЛ"),G880*H880,"")</f>
        <v/>
      </c>
      <c r="K880">
        <f>IF(AND(C880&gt;0,E880="Нет показаний",I880="ФЛ"),G880*H880,"")</f>
        <v>193.5</v>
      </c>
    </row>
    <row r="881" spans="1:11" x14ac:dyDescent="0.25">
      <c r="A881" s="7">
        <v>449938</v>
      </c>
      <c r="B881" s="7">
        <f>VLOOKUP(A881,'Лицевые счета'!$A$1:$K$4570,2,0)</f>
        <v>447483</v>
      </c>
      <c r="C881">
        <f>COUNTIF('ИПУ и ОКПУ'!$A$2:$A$3258,A881)</f>
        <v>0</v>
      </c>
      <c r="D881" t="str">
        <f>IF(C881&gt;0,VLOOKUP(A881,'ИПУ и ОКПУ'!$A$1:$O$3258,9,0),"")</f>
        <v/>
      </c>
      <c r="E881" t="str">
        <f>IF(C881&gt;0,IF(VLOOKUP(A881,'ИПУ и ОКПУ'!$A$1:$O$3258,14,0)="Нет показаний","Нет показаний",""),"")</f>
        <v/>
      </c>
      <c r="F881" t="str">
        <f>IF(AND(C881&gt;0),SUMIF('ИПУ и ОКПУ'!$A$2:$A$3258,A881,'ИПУ и ОКПУ'!$O$2:$O$3258),"")</f>
        <v/>
      </c>
      <c r="G881">
        <f>VLOOKUP(A881,'Лицевые счета'!$A$2:$K$4570,9,0)</f>
        <v>3</v>
      </c>
      <c r="H881">
        <f>VLOOKUP(A881,'Лицевые счета'!$A$2:$K$4570,10,0)</f>
        <v>64.5</v>
      </c>
      <c r="I881" t="str">
        <f>VLOOKUP(A881,'Лицевые счета'!$A$2:$K$4570,6,0)</f>
        <v>ФЛ</v>
      </c>
      <c r="J881">
        <f>IF(AND(C881=0,I881="ФЛ"),G881*H881,"")</f>
        <v>193.5</v>
      </c>
      <c r="K881" t="str">
        <f>IF(AND(C881&gt;0,E881="Нет показаний",I881="ФЛ"),G881*H881,"")</f>
        <v/>
      </c>
    </row>
    <row r="882" spans="1:11" x14ac:dyDescent="0.25">
      <c r="A882" s="7">
        <v>449945</v>
      </c>
      <c r="B882" s="7">
        <f>VLOOKUP(A882,'Лицевые счета'!$A$1:$K$4570,2,0)</f>
        <v>447484</v>
      </c>
      <c r="C882">
        <f>COUNTIF('ИПУ и ОКПУ'!$A$2:$A$3258,A882)</f>
        <v>0</v>
      </c>
      <c r="D882" t="str">
        <f>IF(C882&gt;0,VLOOKUP(A882,'ИПУ и ОКПУ'!$A$1:$O$3258,9,0),"")</f>
        <v/>
      </c>
      <c r="E882" t="str">
        <f>IF(C882&gt;0,IF(VLOOKUP(A882,'ИПУ и ОКПУ'!$A$1:$O$3258,14,0)="Нет показаний","Нет показаний",""),"")</f>
        <v/>
      </c>
      <c r="F882" t="str">
        <f>IF(AND(C882&gt;0),SUMIF('ИПУ и ОКПУ'!$A$2:$A$3258,A882,'ИПУ и ОКПУ'!$O$2:$O$3258),"")</f>
        <v/>
      </c>
      <c r="G882">
        <f>VLOOKUP(A882,'Лицевые счета'!$A$2:$K$4570,9,0)</f>
        <v>3</v>
      </c>
      <c r="H882">
        <f>VLOOKUP(A882,'Лицевые счета'!$A$2:$K$4570,10,0)</f>
        <v>57</v>
      </c>
      <c r="I882" t="str">
        <f>VLOOKUP(A882,'Лицевые счета'!$A$2:$K$4570,6,0)</f>
        <v>ФЛ</v>
      </c>
      <c r="J882">
        <f>IF(AND(C882=0,I882="ФЛ"),G882*H882,"")</f>
        <v>171</v>
      </c>
      <c r="K882" t="str">
        <f>IF(AND(C882&gt;0,E882="Нет показаний",I882="ФЛ"),G882*H882,"")</f>
        <v/>
      </c>
    </row>
    <row r="883" spans="1:11" x14ac:dyDescent="0.25">
      <c r="A883" s="7">
        <v>449947</v>
      </c>
      <c r="B883" s="7">
        <f>VLOOKUP(A883,'Лицевые счета'!$A$1:$K$4570,2,0)</f>
        <v>447484</v>
      </c>
      <c r="C883">
        <f>COUNTIF('ИПУ и ОКПУ'!$A$2:$A$3258,A883)</f>
        <v>1</v>
      </c>
      <c r="D883" t="str">
        <f>IF(C883&gt;0,VLOOKUP(A883,'ИПУ и ОКПУ'!$A$1:$O$3258,9,0),"")</f>
        <v>Одноставочный</v>
      </c>
      <c r="E883" t="str">
        <f>IF(C883&gt;0,IF(VLOOKUP(A883,'ИПУ и ОКПУ'!$A$1:$O$3258,14,0)="Нет показаний","Нет показаний",""),"")</f>
        <v/>
      </c>
      <c r="F883">
        <f>IF(AND(C883&gt;0),SUMIF('ИПУ и ОКПУ'!$A$2:$A$3258,A883,'ИПУ и ОКПУ'!$O$2:$O$3258),"")</f>
        <v>420</v>
      </c>
      <c r="G883">
        <f>VLOOKUP(A883,'Лицевые счета'!$A$2:$K$4570,9,0)</f>
        <v>3</v>
      </c>
      <c r="H883">
        <f>VLOOKUP(A883,'Лицевые счета'!$A$2:$K$4570,10,0)</f>
        <v>57</v>
      </c>
      <c r="I883" t="str">
        <f>VLOOKUP(A883,'Лицевые счета'!$A$2:$K$4570,6,0)</f>
        <v>ФЛ</v>
      </c>
      <c r="J883" t="str">
        <f>IF(AND(C883=0,I883="ФЛ"),G883*H883,"")</f>
        <v/>
      </c>
      <c r="K883" t="str">
        <f>IF(AND(C883&gt;0,E883="Нет показаний",I883="ФЛ"),G883*H883,"")</f>
        <v/>
      </c>
    </row>
    <row r="884" spans="1:11" x14ac:dyDescent="0.25">
      <c r="A884" s="7">
        <v>449985</v>
      </c>
      <c r="B884" s="7">
        <f>VLOOKUP(A884,'Лицевые счета'!$A$1:$K$4570,2,0)</f>
        <v>447486</v>
      </c>
      <c r="C884">
        <f>COUNTIF('ИПУ и ОКПУ'!$A$2:$A$3258,A884)</f>
        <v>1</v>
      </c>
      <c r="D884" t="str">
        <f>IF(C884&gt;0,VLOOKUP(A884,'ИПУ и ОКПУ'!$A$1:$O$3258,9,0),"")</f>
        <v>Одноставочный</v>
      </c>
      <c r="E884" t="str">
        <f>IF(C884&gt;0,IF(VLOOKUP(A884,'ИПУ и ОКПУ'!$A$1:$O$3258,14,0)="Нет показаний","Нет показаний",""),"")</f>
        <v>Нет показаний</v>
      </c>
      <c r="F884">
        <f>IF(AND(C884&gt;0),SUMIF('ИПУ и ОКПУ'!$A$2:$A$3258,A884,'ИПУ и ОКПУ'!$O$2:$O$3258),"")</f>
        <v>0</v>
      </c>
      <c r="G884">
        <f>VLOOKUP(A884,'Лицевые счета'!$A$2:$K$4570,9,0)</f>
        <v>3</v>
      </c>
      <c r="H884">
        <f>VLOOKUP(A884,'Лицевые счета'!$A$2:$K$4570,10,0)</f>
        <v>57</v>
      </c>
      <c r="I884" t="str">
        <f>VLOOKUP(A884,'Лицевые счета'!$A$2:$K$4570,6,0)</f>
        <v>ФЛ</v>
      </c>
      <c r="J884" t="str">
        <f>IF(AND(C884=0,I884="ФЛ"),G884*H884,"")</f>
        <v/>
      </c>
      <c r="K884">
        <f>IF(AND(C884&gt;0,E884="Нет показаний",I884="ФЛ"),G884*H884,"")</f>
        <v>171</v>
      </c>
    </row>
    <row r="885" spans="1:11" x14ac:dyDescent="0.25">
      <c r="A885" s="7">
        <v>450001</v>
      </c>
      <c r="B885" s="7">
        <f>VLOOKUP(A885,'Лицевые счета'!$A$1:$K$4570,2,0)</f>
        <v>447487</v>
      </c>
      <c r="C885">
        <f>COUNTIF('ИПУ и ОКПУ'!$A$2:$A$3258,A885)</f>
        <v>0</v>
      </c>
      <c r="D885" t="str">
        <f>IF(C885&gt;0,VLOOKUP(A885,'ИПУ и ОКПУ'!$A$1:$O$3258,9,0),"")</f>
        <v/>
      </c>
      <c r="E885" t="str">
        <f>IF(C885&gt;0,IF(VLOOKUP(A885,'ИПУ и ОКПУ'!$A$1:$O$3258,14,0)="Нет показаний","Нет показаний",""),"")</f>
        <v/>
      </c>
      <c r="F885" t="str">
        <f>IF(AND(C885&gt;0),SUMIF('ИПУ и ОКПУ'!$A$2:$A$3258,A885,'ИПУ и ОКПУ'!$O$2:$O$3258),"")</f>
        <v/>
      </c>
      <c r="G885">
        <f>VLOOKUP(A885,'Лицевые счета'!$A$2:$K$4570,9,0)</f>
        <v>3</v>
      </c>
      <c r="H885">
        <f>VLOOKUP(A885,'Лицевые счета'!$A$2:$K$4570,10,0)</f>
        <v>57</v>
      </c>
      <c r="I885" t="str">
        <f>VLOOKUP(A885,'Лицевые счета'!$A$2:$K$4570,6,0)</f>
        <v>ФЛ</v>
      </c>
      <c r="J885">
        <f>IF(AND(C885=0,I885="ФЛ"),G885*H885,"")</f>
        <v>171</v>
      </c>
      <c r="K885" t="str">
        <f>IF(AND(C885&gt;0,E885="Нет показаний",I885="ФЛ"),G885*H885,"")</f>
        <v/>
      </c>
    </row>
    <row r="886" spans="1:11" x14ac:dyDescent="0.25">
      <c r="A886" s="7">
        <v>450007</v>
      </c>
      <c r="B886" s="7">
        <f>VLOOKUP(A886,'Лицевые счета'!$A$1:$K$4570,2,0)</f>
        <v>447487</v>
      </c>
      <c r="C886">
        <f>COUNTIF('ИПУ и ОКПУ'!$A$2:$A$3258,A886)</f>
        <v>1</v>
      </c>
      <c r="D886" t="str">
        <f>IF(C886&gt;0,VLOOKUP(A886,'ИПУ и ОКПУ'!$A$1:$O$3258,9,0),"")</f>
        <v>Одноставочный</v>
      </c>
      <c r="E886" t="str">
        <f>IF(C886&gt;0,IF(VLOOKUP(A886,'ИПУ и ОКПУ'!$A$1:$O$3258,14,0)="Нет показаний","Нет показаний",""),"")</f>
        <v/>
      </c>
      <c r="F886">
        <f>IF(AND(C886&gt;0),SUMIF('ИПУ и ОКПУ'!$A$2:$A$3258,A886,'ИПУ и ОКПУ'!$O$2:$O$3258),"")</f>
        <v>200</v>
      </c>
      <c r="G886">
        <f>VLOOKUP(A886,'Лицевые счета'!$A$2:$K$4570,9,0)</f>
        <v>3</v>
      </c>
      <c r="H886">
        <f>VLOOKUP(A886,'Лицевые счета'!$A$2:$K$4570,10,0)</f>
        <v>57</v>
      </c>
      <c r="I886" t="str">
        <f>VLOOKUP(A886,'Лицевые счета'!$A$2:$K$4570,6,0)</f>
        <v>ФЛ</v>
      </c>
      <c r="J886" t="str">
        <f>IF(AND(C886=0,I886="ФЛ"),G886*H886,"")</f>
        <v/>
      </c>
      <c r="K886" t="str">
        <f>IF(AND(C886&gt;0,E886="Нет показаний",I886="ФЛ"),G886*H886,"")</f>
        <v/>
      </c>
    </row>
    <row r="887" spans="1:11" x14ac:dyDescent="0.25">
      <c r="A887" s="7">
        <v>450036</v>
      </c>
      <c r="B887" s="7">
        <f>VLOOKUP(A887,'Лицевые счета'!$A$1:$K$4570,2,0)</f>
        <v>447489</v>
      </c>
      <c r="C887">
        <f>COUNTIF('ИПУ и ОКПУ'!$A$2:$A$3258,A887)</f>
        <v>1</v>
      </c>
      <c r="D887" t="str">
        <f>IF(C887&gt;0,VLOOKUP(A887,'ИПУ и ОКПУ'!$A$1:$O$3258,9,0),"")</f>
        <v>Одноставочный</v>
      </c>
      <c r="E887" t="str">
        <f>IF(C887&gt;0,IF(VLOOKUP(A887,'ИПУ и ОКПУ'!$A$1:$O$3258,14,0)="Нет показаний","Нет показаний",""),"")</f>
        <v/>
      </c>
      <c r="F887">
        <f>IF(AND(C887&gt;0),SUMIF('ИПУ и ОКПУ'!$A$2:$A$3258,A887,'ИПУ и ОКПУ'!$O$2:$O$3258),"")</f>
        <v>33.333333333333336</v>
      </c>
      <c r="G887">
        <f>VLOOKUP(A887,'Лицевые счета'!$A$2:$K$4570,9,0)</f>
        <v>3</v>
      </c>
      <c r="H887">
        <f>VLOOKUP(A887,'Лицевые счета'!$A$2:$K$4570,10,0)</f>
        <v>44.2</v>
      </c>
      <c r="I887" t="str">
        <f>VLOOKUP(A887,'Лицевые счета'!$A$2:$K$4570,6,0)</f>
        <v>ФЛ</v>
      </c>
      <c r="J887" t="str">
        <f>IF(AND(C887=0,I887="ФЛ"),G887*H887,"")</f>
        <v/>
      </c>
      <c r="K887" t="str">
        <f>IF(AND(C887&gt;0,E887="Нет показаний",I887="ФЛ"),G887*H887,"")</f>
        <v/>
      </c>
    </row>
    <row r="888" spans="1:11" x14ac:dyDescent="0.25">
      <c r="A888" s="7">
        <v>450041</v>
      </c>
      <c r="B888" s="7">
        <f>VLOOKUP(A888,'Лицевые счета'!$A$1:$K$4570,2,0)</f>
        <v>447489</v>
      </c>
      <c r="C888">
        <f>COUNTIF('ИПУ и ОКПУ'!$A$2:$A$3258,A888)</f>
        <v>1</v>
      </c>
      <c r="D888" t="str">
        <f>IF(C888&gt;0,VLOOKUP(A888,'ИПУ и ОКПУ'!$A$1:$O$3258,9,0),"")</f>
        <v>Одноставочный</v>
      </c>
      <c r="E888" t="str">
        <f>IF(C888&gt;0,IF(VLOOKUP(A888,'ИПУ и ОКПУ'!$A$1:$O$3258,14,0)="Нет показаний","Нет показаний",""),"")</f>
        <v/>
      </c>
      <c r="F888">
        <f>IF(AND(C888&gt;0),SUMIF('ИПУ и ОКПУ'!$A$2:$A$3258,A888,'ИПУ и ОКПУ'!$O$2:$O$3258),"")</f>
        <v>398</v>
      </c>
      <c r="G888">
        <f>VLOOKUP(A888,'Лицевые счета'!$A$2:$K$4570,9,0)</f>
        <v>3</v>
      </c>
      <c r="H888">
        <f>VLOOKUP(A888,'Лицевые счета'!$A$2:$K$4570,10,0)</f>
        <v>64.5</v>
      </c>
      <c r="I888" t="str">
        <f>VLOOKUP(A888,'Лицевые счета'!$A$2:$K$4570,6,0)</f>
        <v>ФЛ</v>
      </c>
      <c r="J888" t="str">
        <f>IF(AND(C888=0,I888="ФЛ"),G888*H888,"")</f>
        <v/>
      </c>
      <c r="K888" t="str">
        <f>IF(AND(C888&gt;0,E888="Нет показаний",I888="ФЛ"),G888*H888,"")</f>
        <v/>
      </c>
    </row>
    <row r="889" spans="1:11" x14ac:dyDescent="0.25">
      <c r="A889" s="7">
        <v>450093</v>
      </c>
      <c r="B889" s="7">
        <f>VLOOKUP(A889,'Лицевые счета'!$A$1:$K$4570,2,0)</f>
        <v>447492</v>
      </c>
      <c r="C889">
        <f>COUNTIF('ИПУ и ОКПУ'!$A$2:$A$3258,A889)</f>
        <v>1</v>
      </c>
      <c r="D889" t="str">
        <f>IF(C889&gt;0,VLOOKUP(A889,'ИПУ и ОКПУ'!$A$1:$O$3258,9,0),"")</f>
        <v>Одноставочный</v>
      </c>
      <c r="E889" t="str">
        <f>IF(C889&gt;0,IF(VLOOKUP(A889,'ИПУ и ОКПУ'!$A$1:$O$3258,14,0)="Нет показаний","Нет показаний",""),"")</f>
        <v/>
      </c>
      <c r="F889">
        <f>IF(AND(C889&gt;0),SUMIF('ИПУ и ОКПУ'!$A$2:$A$3258,A889,'ИПУ и ОКПУ'!$O$2:$O$3258),"")</f>
        <v>340</v>
      </c>
      <c r="G889">
        <f>VLOOKUP(A889,'Лицевые счета'!$A$2:$K$4570,9,0)</f>
        <v>3</v>
      </c>
      <c r="H889">
        <f>VLOOKUP(A889,'Лицевые счета'!$A$2:$K$4570,10,0)</f>
        <v>57</v>
      </c>
      <c r="I889" t="str">
        <f>VLOOKUP(A889,'Лицевые счета'!$A$2:$K$4570,6,0)</f>
        <v>ФЛ</v>
      </c>
      <c r="J889" t="str">
        <f>IF(AND(C889=0,I889="ФЛ"),G889*H889,"")</f>
        <v/>
      </c>
      <c r="K889" t="str">
        <f>IF(AND(C889&gt;0,E889="Нет показаний",I889="ФЛ"),G889*H889,"")</f>
        <v/>
      </c>
    </row>
    <row r="890" spans="1:11" x14ac:dyDescent="0.25">
      <c r="A890" s="7">
        <v>450143</v>
      </c>
      <c r="B890" s="7">
        <f>VLOOKUP(A890,'Лицевые счета'!$A$1:$K$4570,2,0)</f>
        <v>447494</v>
      </c>
      <c r="C890">
        <f>COUNTIF('ИПУ и ОКПУ'!$A$2:$A$3258,A890)</f>
        <v>1</v>
      </c>
      <c r="D890" t="str">
        <f>IF(C890&gt;0,VLOOKUP(A890,'ИПУ и ОКПУ'!$A$1:$O$3258,9,0),"")</f>
        <v>Одноставочный</v>
      </c>
      <c r="E890" t="str">
        <f>IF(C890&gt;0,IF(VLOOKUP(A890,'ИПУ и ОКПУ'!$A$1:$O$3258,14,0)="Нет показаний","Нет показаний",""),"")</f>
        <v/>
      </c>
      <c r="F890">
        <f>IF(AND(C890&gt;0),SUMIF('ИПУ и ОКПУ'!$A$2:$A$3258,A890,'ИПУ и ОКПУ'!$O$2:$O$3258),"")</f>
        <v>243</v>
      </c>
      <c r="G890">
        <f>VLOOKUP(A890,'Лицевые счета'!$A$2:$K$4570,9,0)</f>
        <v>3</v>
      </c>
      <c r="H890">
        <f>VLOOKUP(A890,'Лицевые счета'!$A$2:$K$4570,10,0)</f>
        <v>57</v>
      </c>
      <c r="I890" t="str">
        <f>VLOOKUP(A890,'Лицевые счета'!$A$2:$K$4570,6,0)</f>
        <v>ФЛ</v>
      </c>
      <c r="J890" t="str">
        <f>IF(AND(C890=0,I890="ФЛ"),G890*H890,"")</f>
        <v/>
      </c>
      <c r="K890" t="str">
        <f>IF(AND(C890&gt;0,E890="Нет показаний",I890="ФЛ"),G890*H890,"")</f>
        <v/>
      </c>
    </row>
    <row r="891" spans="1:11" x14ac:dyDescent="0.25">
      <c r="A891" s="7">
        <v>450209</v>
      </c>
      <c r="B891" s="7">
        <f>VLOOKUP(A891,'Лицевые счета'!$A$1:$K$4570,2,0)</f>
        <v>447498</v>
      </c>
      <c r="C891">
        <f>COUNTIF('ИПУ и ОКПУ'!$A$2:$A$3258,A891)</f>
        <v>1</v>
      </c>
      <c r="D891" t="str">
        <f>IF(C891&gt;0,VLOOKUP(A891,'ИПУ и ОКПУ'!$A$1:$O$3258,9,0),"")</f>
        <v>Одноставочный</v>
      </c>
      <c r="E891" t="str">
        <f>IF(C891&gt;0,IF(VLOOKUP(A891,'ИПУ и ОКПУ'!$A$1:$O$3258,14,0)="Нет показаний","Нет показаний",""),"")</f>
        <v/>
      </c>
      <c r="F891">
        <f>IF(AND(C891&gt;0),SUMIF('ИПУ и ОКПУ'!$A$2:$A$3258,A891,'ИПУ и ОКПУ'!$O$2:$O$3258),"")</f>
        <v>83</v>
      </c>
      <c r="G891">
        <f>VLOOKUP(A891,'Лицевые счета'!$A$2:$K$4570,9,0)</f>
        <v>3</v>
      </c>
      <c r="H891">
        <f>VLOOKUP(A891,'Лицевые счета'!$A$2:$K$4570,10,0)</f>
        <v>57</v>
      </c>
      <c r="I891" t="str">
        <f>VLOOKUP(A891,'Лицевые счета'!$A$2:$K$4570,6,0)</f>
        <v>ФЛ</v>
      </c>
      <c r="J891" t="str">
        <f>IF(AND(C891=0,I891="ФЛ"),G891*H891,"")</f>
        <v/>
      </c>
      <c r="K891" t="str">
        <f>IF(AND(C891&gt;0,E891="Нет показаний",I891="ФЛ"),G891*H891,"")</f>
        <v/>
      </c>
    </row>
    <row r="892" spans="1:11" x14ac:dyDescent="0.25">
      <c r="A892" s="7">
        <v>450953</v>
      </c>
      <c r="B892" s="7">
        <f>VLOOKUP(A892,'Лицевые счета'!$A$1:$K$4570,2,0)</f>
        <v>447533</v>
      </c>
      <c r="C892">
        <f>COUNTIF('ИПУ и ОКПУ'!$A$2:$A$3258,A892)</f>
        <v>1</v>
      </c>
      <c r="D892" t="str">
        <f>IF(C892&gt;0,VLOOKUP(A892,'ИПУ и ОКПУ'!$A$1:$O$3258,9,0),"")</f>
        <v>Одноставочный</v>
      </c>
      <c r="E892" t="str">
        <f>IF(C892&gt;0,IF(VLOOKUP(A892,'ИПУ и ОКПУ'!$A$1:$O$3258,14,0)="Нет показаний","Нет показаний",""),"")</f>
        <v/>
      </c>
      <c r="F892">
        <f>IF(AND(C892&gt;0),SUMIF('ИПУ и ОКПУ'!$A$2:$A$3258,A892,'ИПУ и ОКПУ'!$O$2:$O$3258),"")</f>
        <v>42</v>
      </c>
      <c r="G892">
        <f>VLOOKUP(A892,'Лицевые счета'!$A$2:$K$4570,9,0)</f>
        <v>3</v>
      </c>
      <c r="H892">
        <f>VLOOKUP(A892,'Лицевые счета'!$A$2:$K$4570,10,0)</f>
        <v>64.5</v>
      </c>
      <c r="I892" t="str">
        <f>VLOOKUP(A892,'Лицевые счета'!$A$2:$K$4570,6,0)</f>
        <v>ФЛ</v>
      </c>
      <c r="J892" t="str">
        <f>IF(AND(C892=0,I892="ФЛ"),G892*H892,"")</f>
        <v/>
      </c>
      <c r="K892" t="str">
        <f>IF(AND(C892&gt;0,E892="Нет показаний",I892="ФЛ"),G892*H892,"")</f>
        <v/>
      </c>
    </row>
    <row r="893" spans="1:11" x14ac:dyDescent="0.25">
      <c r="A893" s="7">
        <v>451128</v>
      </c>
      <c r="B893" s="7">
        <f>VLOOKUP(A893,'Лицевые счета'!$A$1:$K$4570,2,0)</f>
        <v>447544</v>
      </c>
      <c r="C893">
        <f>COUNTIF('ИПУ и ОКПУ'!$A$2:$A$3258,A893)</f>
        <v>1</v>
      </c>
      <c r="D893" t="str">
        <f>IF(C893&gt;0,VLOOKUP(A893,'ИПУ и ОКПУ'!$A$1:$O$3258,9,0),"")</f>
        <v>Одноставочный</v>
      </c>
      <c r="E893" t="str">
        <f>IF(C893&gt;0,IF(VLOOKUP(A893,'ИПУ и ОКПУ'!$A$1:$O$3258,14,0)="Нет показаний","Нет показаний",""),"")</f>
        <v>Нет показаний</v>
      </c>
      <c r="F893">
        <f>IF(AND(C893&gt;0),SUMIF('ИПУ и ОКПУ'!$A$2:$A$3258,A893,'ИПУ и ОКПУ'!$O$2:$O$3258),"")</f>
        <v>0</v>
      </c>
      <c r="G893">
        <f>VLOOKUP(A893,'Лицевые счета'!$A$2:$K$4570,9,0)</f>
        <v>3</v>
      </c>
      <c r="H893">
        <f>VLOOKUP(A893,'Лицевые счета'!$A$2:$K$4570,10,0)</f>
        <v>57</v>
      </c>
      <c r="I893" t="str">
        <f>VLOOKUP(A893,'Лицевые счета'!$A$2:$K$4570,6,0)</f>
        <v>ФЛ</v>
      </c>
      <c r="J893" t="str">
        <f>IF(AND(C893=0,I893="ФЛ"),G893*H893,"")</f>
        <v/>
      </c>
      <c r="K893">
        <f>IF(AND(C893&gt;0,E893="Нет показаний",I893="ФЛ"),G893*H893,"")</f>
        <v>171</v>
      </c>
    </row>
    <row r="894" spans="1:11" x14ac:dyDescent="0.25">
      <c r="A894" s="7">
        <v>451133</v>
      </c>
      <c r="B894" s="7">
        <f>VLOOKUP(A894,'Лицевые счета'!$A$1:$K$4570,2,0)</f>
        <v>447544</v>
      </c>
      <c r="C894">
        <f>COUNTIF('ИПУ и ОКПУ'!$A$2:$A$3258,A894)</f>
        <v>1</v>
      </c>
      <c r="D894" t="str">
        <f>IF(C894&gt;0,VLOOKUP(A894,'ИПУ и ОКПУ'!$A$1:$O$3258,9,0),"")</f>
        <v>Одноставочный</v>
      </c>
      <c r="E894" t="str">
        <f>IF(C894&gt;0,IF(VLOOKUP(A894,'ИПУ и ОКПУ'!$A$1:$O$3258,14,0)="Нет показаний","Нет показаний",""),"")</f>
        <v/>
      </c>
      <c r="F894">
        <f>IF(AND(C894&gt;0),SUMIF('ИПУ и ОКПУ'!$A$2:$A$3258,A894,'ИПУ и ОКПУ'!$O$2:$O$3258),"")</f>
        <v>112</v>
      </c>
      <c r="G894">
        <f>VLOOKUP(A894,'Лицевые счета'!$A$2:$K$4570,9,0)</f>
        <v>3</v>
      </c>
      <c r="H894">
        <f>VLOOKUP(A894,'Лицевые счета'!$A$2:$K$4570,10,0)</f>
        <v>57</v>
      </c>
      <c r="I894" t="str">
        <f>VLOOKUP(A894,'Лицевые счета'!$A$2:$K$4570,6,0)</f>
        <v>ФЛ</v>
      </c>
      <c r="J894" t="str">
        <f>IF(AND(C894=0,I894="ФЛ"),G894*H894,"")</f>
        <v/>
      </c>
      <c r="K894" t="str">
        <f>IF(AND(C894&gt;0,E894="Нет показаний",I894="ФЛ"),G894*H894,"")</f>
        <v/>
      </c>
    </row>
    <row r="895" spans="1:11" x14ac:dyDescent="0.25">
      <c r="A895" s="7">
        <v>469018</v>
      </c>
      <c r="B895" s="7">
        <f>VLOOKUP(A895,'Лицевые счета'!$A$1:$K$4570,2,0)</f>
        <v>451437</v>
      </c>
      <c r="C895">
        <f>COUNTIF('ИПУ и ОКПУ'!$A$2:$A$3258,A895)</f>
        <v>1</v>
      </c>
      <c r="D895" t="str">
        <f>IF(C895&gt;0,VLOOKUP(A895,'ИПУ и ОКПУ'!$A$1:$O$3258,9,0),"")</f>
        <v>Одноставочный</v>
      </c>
      <c r="E895" t="str">
        <f>IF(C895&gt;0,IF(VLOOKUP(A895,'ИПУ и ОКПУ'!$A$1:$O$3258,14,0)="Нет показаний","Нет показаний",""),"")</f>
        <v/>
      </c>
      <c r="F895">
        <f>IF(AND(C895&gt;0),SUMIF('ИПУ и ОКПУ'!$A$2:$A$3258,A895,'ИПУ и ОКПУ'!$O$2:$O$3258),"")</f>
        <v>156</v>
      </c>
      <c r="G895">
        <f>VLOOKUP(A895,'Лицевые счета'!$A$2:$K$4570,9,0)</f>
        <v>3</v>
      </c>
      <c r="H895">
        <f>VLOOKUP(A895,'Лицевые счета'!$A$2:$K$4570,10,0)</f>
        <v>64.5</v>
      </c>
      <c r="I895" t="str">
        <f>VLOOKUP(A895,'Лицевые счета'!$A$2:$K$4570,6,0)</f>
        <v>ФЛ</v>
      </c>
      <c r="J895" t="str">
        <f>IF(AND(C895=0,I895="ФЛ"),G895*H895,"")</f>
        <v/>
      </c>
      <c r="K895" t="str">
        <f>IF(AND(C895&gt;0,E895="Нет показаний",I895="ФЛ"),G895*H895,"")</f>
        <v/>
      </c>
    </row>
    <row r="896" spans="1:11" x14ac:dyDescent="0.25">
      <c r="A896" s="7">
        <v>502264</v>
      </c>
      <c r="B896" s="7">
        <f>VLOOKUP(A896,'Лицевые счета'!$A$1:$K$4570,2,0)</f>
        <v>501291</v>
      </c>
      <c r="C896">
        <f>COUNTIF('ИПУ и ОКПУ'!$A$2:$A$3258,A896)</f>
        <v>0</v>
      </c>
      <c r="D896" t="str">
        <f>IF(C896&gt;0,VLOOKUP(A896,'ИПУ и ОКПУ'!$A$1:$O$3258,9,0),"")</f>
        <v/>
      </c>
      <c r="E896" t="str">
        <f>IF(C896&gt;0,IF(VLOOKUP(A896,'ИПУ и ОКПУ'!$A$1:$O$3258,14,0)="Нет показаний","Нет показаний",""),"")</f>
        <v/>
      </c>
      <c r="F896" t="str">
        <f>IF(AND(C896&gt;0),SUMIF('ИПУ и ОКПУ'!$A$2:$A$3258,A896,'ИПУ и ОКПУ'!$O$2:$O$3258),"")</f>
        <v/>
      </c>
      <c r="G896">
        <f>VLOOKUP(A896,'Лицевые счета'!$A$2:$K$4570,9,0)</f>
        <v>3</v>
      </c>
      <c r="H896">
        <f>VLOOKUP(A896,'Лицевые счета'!$A$2:$K$4570,10,0)</f>
        <v>44.2</v>
      </c>
      <c r="I896" t="str">
        <f>VLOOKUP(A896,'Лицевые счета'!$A$2:$K$4570,6,0)</f>
        <v>ФЛ</v>
      </c>
      <c r="J896">
        <f>IF(AND(C896=0,I896="ФЛ"),G896*H896,"")</f>
        <v>132.60000000000002</v>
      </c>
      <c r="K896" t="str">
        <f>IF(AND(C896&gt;0,E896="Нет показаний",I896="ФЛ"),G896*H896,"")</f>
        <v/>
      </c>
    </row>
    <row r="897" spans="1:11" x14ac:dyDescent="0.25">
      <c r="A897" s="7">
        <v>502285</v>
      </c>
      <c r="B897" s="7">
        <f>VLOOKUP(A897,'Лицевые счета'!$A$1:$K$4570,2,0)</f>
        <v>501291</v>
      </c>
      <c r="C897">
        <f>COUNTIF('ИПУ и ОКПУ'!$A$2:$A$3258,A897)</f>
        <v>1</v>
      </c>
      <c r="D897" t="str">
        <f>IF(C897&gt;0,VLOOKUP(A897,'ИПУ и ОКПУ'!$A$1:$O$3258,9,0),"")</f>
        <v>Одноставочный</v>
      </c>
      <c r="E897" t="str">
        <f>IF(C897&gt;0,IF(VLOOKUP(A897,'ИПУ и ОКПУ'!$A$1:$O$3258,14,0)="Нет показаний","Нет показаний",""),"")</f>
        <v>Нет показаний</v>
      </c>
      <c r="F897">
        <f>IF(AND(C897&gt;0),SUMIF('ИПУ и ОКПУ'!$A$2:$A$3258,A897,'ИПУ и ОКПУ'!$O$2:$O$3258),"")</f>
        <v>0</v>
      </c>
      <c r="G897">
        <f>VLOOKUP(A897,'Лицевые счета'!$A$2:$K$4570,9,0)</f>
        <v>3</v>
      </c>
      <c r="H897">
        <f>VLOOKUP(A897,'Лицевые счета'!$A$2:$K$4570,10,0)</f>
        <v>64.5</v>
      </c>
      <c r="I897" t="str">
        <f>VLOOKUP(A897,'Лицевые счета'!$A$2:$K$4570,6,0)</f>
        <v>ФЛ</v>
      </c>
      <c r="J897" t="str">
        <f>IF(AND(C897=0,I897="ФЛ"),G897*H897,"")</f>
        <v/>
      </c>
      <c r="K897">
        <f>IF(AND(C897&gt;0,E897="Нет показаний",I897="ФЛ"),G897*H897,"")</f>
        <v>193.5</v>
      </c>
    </row>
    <row r="898" spans="1:11" x14ac:dyDescent="0.25">
      <c r="A898" s="7">
        <v>502293</v>
      </c>
      <c r="B898" s="7">
        <f>VLOOKUP(A898,'Лицевые счета'!$A$1:$K$4570,2,0)</f>
        <v>501291</v>
      </c>
      <c r="C898">
        <f>COUNTIF('ИПУ и ОКПУ'!$A$2:$A$3258,A898)</f>
        <v>1</v>
      </c>
      <c r="D898" t="str">
        <f>IF(C898&gt;0,VLOOKUP(A898,'ИПУ и ОКПУ'!$A$1:$O$3258,9,0),"")</f>
        <v>Одноставочный</v>
      </c>
      <c r="E898" t="str">
        <f>IF(C898&gt;0,IF(VLOOKUP(A898,'ИПУ и ОКПУ'!$A$1:$O$3258,14,0)="Нет показаний","Нет показаний",""),"")</f>
        <v>Нет показаний</v>
      </c>
      <c r="F898">
        <f>IF(AND(C898&gt;0),SUMIF('ИПУ и ОКПУ'!$A$2:$A$3258,A898,'ИПУ и ОКПУ'!$O$2:$O$3258),"")</f>
        <v>0</v>
      </c>
      <c r="G898">
        <f>VLOOKUP(A898,'Лицевые счета'!$A$2:$K$4570,9,0)</f>
        <v>3</v>
      </c>
      <c r="H898">
        <f>VLOOKUP(A898,'Лицевые счета'!$A$2:$K$4570,10,0)</f>
        <v>64.5</v>
      </c>
      <c r="I898" t="str">
        <f>VLOOKUP(A898,'Лицевые счета'!$A$2:$K$4570,6,0)</f>
        <v>ФЛ</v>
      </c>
      <c r="J898" t="str">
        <f>IF(AND(C898=0,I898="ФЛ"),G898*H898,"")</f>
        <v/>
      </c>
      <c r="K898">
        <f>IF(AND(C898&gt;0,E898="Нет показаний",I898="ФЛ"),G898*H898,"")</f>
        <v>193.5</v>
      </c>
    </row>
    <row r="899" spans="1:11" x14ac:dyDescent="0.25">
      <c r="A899" s="7">
        <v>502330</v>
      </c>
      <c r="B899" s="7">
        <f>VLOOKUP(A899,'Лицевые счета'!$A$1:$K$4570,2,0)</f>
        <v>501291</v>
      </c>
      <c r="C899">
        <f>COUNTIF('ИПУ и ОКПУ'!$A$2:$A$3258,A899)</f>
        <v>0</v>
      </c>
      <c r="D899" t="str">
        <f>IF(C899&gt;0,VLOOKUP(A899,'ИПУ и ОКПУ'!$A$1:$O$3258,9,0),"")</f>
        <v/>
      </c>
      <c r="E899" t="str">
        <f>IF(C899&gt;0,IF(VLOOKUP(A899,'ИПУ и ОКПУ'!$A$1:$O$3258,14,0)="Нет показаний","Нет показаний",""),"")</f>
        <v/>
      </c>
      <c r="F899" t="str">
        <f>IF(AND(C899&gt;0),SUMIF('ИПУ и ОКПУ'!$A$2:$A$3258,A899,'ИПУ и ОКПУ'!$O$2:$O$3258),"")</f>
        <v/>
      </c>
      <c r="G899">
        <f>VLOOKUP(A899,'Лицевые счета'!$A$2:$K$4570,9,0)</f>
        <v>3</v>
      </c>
      <c r="H899">
        <f>VLOOKUP(A899,'Лицевые счета'!$A$2:$K$4570,10,0)</f>
        <v>44.2</v>
      </c>
      <c r="I899" t="str">
        <f>VLOOKUP(A899,'Лицевые счета'!$A$2:$K$4570,6,0)</f>
        <v>ФЛ</v>
      </c>
      <c r="J899">
        <f>IF(AND(C899=0,I899="ФЛ"),G899*H899,"")</f>
        <v>132.60000000000002</v>
      </c>
      <c r="K899" t="str">
        <f>IF(AND(C899&gt;0,E899="Нет показаний",I899="ФЛ"),G899*H899,"")</f>
        <v/>
      </c>
    </row>
    <row r="900" spans="1:11" x14ac:dyDescent="0.25">
      <c r="A900" s="7">
        <v>502336</v>
      </c>
      <c r="B900" s="7">
        <f>VLOOKUP(A900,'Лицевые счета'!$A$1:$K$4570,2,0)</f>
        <v>501291</v>
      </c>
      <c r="C900">
        <f>COUNTIF('ИПУ и ОКПУ'!$A$2:$A$3258,A900)</f>
        <v>0</v>
      </c>
      <c r="D900" t="str">
        <f>IF(C900&gt;0,VLOOKUP(A900,'ИПУ и ОКПУ'!$A$1:$O$3258,9,0),"")</f>
        <v/>
      </c>
      <c r="E900" t="str">
        <f>IF(C900&gt;0,IF(VLOOKUP(A900,'ИПУ и ОКПУ'!$A$1:$O$3258,14,0)="Нет показаний","Нет показаний",""),"")</f>
        <v/>
      </c>
      <c r="F900" t="str">
        <f>IF(AND(C900&gt;0),SUMIF('ИПУ и ОКПУ'!$A$2:$A$3258,A900,'ИПУ и ОКПУ'!$O$2:$O$3258),"")</f>
        <v/>
      </c>
      <c r="G900">
        <f>VLOOKUP(A900,'Лицевые счета'!$A$2:$K$4570,9,0)</f>
        <v>3</v>
      </c>
      <c r="H900">
        <f>VLOOKUP(A900,'Лицевые счета'!$A$2:$K$4570,10,0)</f>
        <v>57</v>
      </c>
      <c r="I900" t="str">
        <f>VLOOKUP(A900,'Лицевые счета'!$A$2:$K$4570,6,0)</f>
        <v>ФЛ</v>
      </c>
      <c r="J900">
        <f>IF(AND(C900=0,I900="ФЛ"),G900*H900,"")</f>
        <v>171</v>
      </c>
      <c r="K900" t="str">
        <f>IF(AND(C900&gt;0,E900="Нет показаний",I900="ФЛ"),G900*H900,"")</f>
        <v/>
      </c>
    </row>
    <row r="901" spans="1:11" x14ac:dyDescent="0.25">
      <c r="A901" s="7">
        <v>502346</v>
      </c>
      <c r="B901" s="7">
        <f>VLOOKUP(A901,'Лицевые счета'!$A$1:$K$4570,2,0)</f>
        <v>501291</v>
      </c>
      <c r="C901">
        <f>COUNTIF('ИПУ и ОКПУ'!$A$2:$A$3258,A901)</f>
        <v>2</v>
      </c>
      <c r="D901" t="str">
        <f>IF(C901&gt;0,VLOOKUP(A901,'ИПУ и ОКПУ'!$A$1:$O$3258,9,0),"")</f>
        <v>Одноставочный</v>
      </c>
      <c r="E901" t="str">
        <f>IF(C901&gt;0,IF(VLOOKUP(A901,'ИПУ и ОКПУ'!$A$1:$O$3258,14,0)="Нет показаний","Нет показаний",""),"")</f>
        <v/>
      </c>
      <c r="F901">
        <f>IF(AND(C901&gt;0),SUMIF('ИПУ и ОКПУ'!$A$2:$A$3258,A901,'ИПУ и ОКПУ'!$O$2:$O$3258),"")</f>
        <v>32</v>
      </c>
      <c r="G901">
        <f>VLOOKUP(A901,'Лицевые счета'!$A$2:$K$4570,9,0)</f>
        <v>3</v>
      </c>
      <c r="H901">
        <f>VLOOKUP(A901,'Лицевые счета'!$A$2:$K$4570,10,0)</f>
        <v>57</v>
      </c>
      <c r="I901" t="str">
        <f>VLOOKUP(A901,'Лицевые счета'!$A$2:$K$4570,6,0)</f>
        <v>ФЛ</v>
      </c>
      <c r="J901" t="str">
        <f>IF(AND(C901=0,I901="ФЛ"),G901*H901,"")</f>
        <v/>
      </c>
      <c r="K901" t="str">
        <f>IF(AND(C901&gt;0,E901="Нет показаний",I901="ФЛ"),G901*H901,"")</f>
        <v/>
      </c>
    </row>
    <row r="902" spans="1:11" x14ac:dyDescent="0.25">
      <c r="A902" s="7">
        <v>502394</v>
      </c>
      <c r="B902" s="7">
        <f>VLOOKUP(A902,'Лицевые счета'!$A$1:$K$4570,2,0)</f>
        <v>501291</v>
      </c>
      <c r="C902">
        <f>COUNTIF('ИПУ и ОКПУ'!$A$2:$A$3258,A902)</f>
        <v>0</v>
      </c>
      <c r="D902" t="str">
        <f>IF(C902&gt;0,VLOOKUP(A902,'ИПУ и ОКПУ'!$A$1:$O$3258,9,0),"")</f>
        <v/>
      </c>
      <c r="E902" t="str">
        <f>IF(C902&gt;0,IF(VLOOKUP(A902,'ИПУ и ОКПУ'!$A$1:$O$3258,14,0)="Нет показаний","Нет показаний",""),"")</f>
        <v/>
      </c>
      <c r="F902" t="str">
        <f>IF(AND(C902&gt;0),SUMIF('ИПУ и ОКПУ'!$A$2:$A$3258,A902,'ИПУ и ОКПУ'!$O$2:$O$3258),"")</f>
        <v/>
      </c>
      <c r="G902">
        <f>VLOOKUP(A902,'Лицевые счета'!$A$2:$K$4570,9,0)</f>
        <v>3</v>
      </c>
      <c r="H902">
        <f>VLOOKUP(A902,'Лицевые счета'!$A$2:$K$4570,10,0)</f>
        <v>57</v>
      </c>
      <c r="I902" t="str">
        <f>VLOOKUP(A902,'Лицевые счета'!$A$2:$K$4570,6,0)</f>
        <v>ФЛ</v>
      </c>
      <c r="J902">
        <f>IF(AND(C902=0,I902="ФЛ"),G902*H902,"")</f>
        <v>171</v>
      </c>
      <c r="K902" t="str">
        <f>IF(AND(C902&gt;0,E902="Нет показаний",I902="ФЛ"),G902*H902,"")</f>
        <v/>
      </c>
    </row>
    <row r="903" spans="1:11" x14ac:dyDescent="0.25">
      <c r="A903" s="7">
        <v>502396</v>
      </c>
      <c r="B903" s="7">
        <f>VLOOKUP(A903,'Лицевые счета'!$A$1:$K$4570,2,0)</f>
        <v>501291</v>
      </c>
      <c r="C903">
        <f>COUNTIF('ИПУ и ОКПУ'!$A$2:$A$3258,A903)</f>
        <v>0</v>
      </c>
      <c r="D903" t="str">
        <f>IF(C903&gt;0,VLOOKUP(A903,'ИПУ и ОКПУ'!$A$1:$O$3258,9,0),"")</f>
        <v/>
      </c>
      <c r="E903" t="str">
        <f>IF(C903&gt;0,IF(VLOOKUP(A903,'ИПУ и ОКПУ'!$A$1:$O$3258,14,0)="Нет показаний","Нет показаний",""),"")</f>
        <v/>
      </c>
      <c r="F903" t="str">
        <f>IF(AND(C903&gt;0),SUMIF('ИПУ и ОКПУ'!$A$2:$A$3258,A903,'ИПУ и ОКПУ'!$O$2:$O$3258),"")</f>
        <v/>
      </c>
      <c r="G903">
        <f>VLOOKUP(A903,'Лицевые счета'!$A$2:$K$4570,9,0)</f>
        <v>3</v>
      </c>
      <c r="H903">
        <f>VLOOKUP(A903,'Лицевые счета'!$A$2:$K$4570,10,0)</f>
        <v>57</v>
      </c>
      <c r="I903" t="str">
        <f>VLOOKUP(A903,'Лицевые счета'!$A$2:$K$4570,6,0)</f>
        <v>ФЛ</v>
      </c>
      <c r="J903">
        <f>IF(AND(C903=0,I903="ФЛ"),G903*H903,"")</f>
        <v>171</v>
      </c>
      <c r="K903" t="str">
        <f>IF(AND(C903&gt;0,E903="Нет показаний",I903="ФЛ"),G903*H903,"")</f>
        <v/>
      </c>
    </row>
    <row r="904" spans="1:11" x14ac:dyDescent="0.25">
      <c r="A904" s="7">
        <v>502668</v>
      </c>
      <c r="B904" s="7">
        <f>VLOOKUP(A904,'Лицевые счета'!$A$1:$K$4570,2,0)</f>
        <v>501298</v>
      </c>
      <c r="C904">
        <f>COUNTIF('ИПУ и ОКПУ'!$A$2:$A$3258,A904)</f>
        <v>1</v>
      </c>
      <c r="D904" t="str">
        <f>IF(C904&gt;0,VLOOKUP(A904,'ИПУ и ОКПУ'!$A$1:$O$3258,9,0),"")</f>
        <v>Одноставочный</v>
      </c>
      <c r="E904" t="str">
        <f>IF(C904&gt;0,IF(VLOOKUP(A904,'ИПУ и ОКПУ'!$A$1:$O$3258,14,0)="Нет показаний","Нет показаний",""),"")</f>
        <v>Нет показаний</v>
      </c>
      <c r="F904">
        <f>IF(AND(C904&gt;0),SUMIF('ИПУ и ОКПУ'!$A$2:$A$3258,A904,'ИПУ и ОКПУ'!$O$2:$O$3258),"")</f>
        <v>0</v>
      </c>
      <c r="G904">
        <f>VLOOKUP(A904,'Лицевые счета'!$A$2:$K$4570,9,0)</f>
        <v>3</v>
      </c>
      <c r="H904">
        <f>VLOOKUP(A904,'Лицевые счета'!$A$2:$K$4570,10,0)</f>
        <v>57</v>
      </c>
      <c r="I904" t="str">
        <f>VLOOKUP(A904,'Лицевые счета'!$A$2:$K$4570,6,0)</f>
        <v>ФЛ</v>
      </c>
      <c r="J904" t="str">
        <f>IF(AND(C904=0,I904="ФЛ"),G904*H904,"")</f>
        <v/>
      </c>
      <c r="K904">
        <f>IF(AND(C904&gt;0,E904="Нет показаний",I904="ФЛ"),G904*H904,"")</f>
        <v>171</v>
      </c>
    </row>
    <row r="905" spans="1:11" x14ac:dyDescent="0.25">
      <c r="A905" s="7">
        <v>502675</v>
      </c>
      <c r="B905" s="7">
        <f>VLOOKUP(A905,'Лицевые счета'!$A$1:$K$4570,2,0)</f>
        <v>501298</v>
      </c>
      <c r="C905">
        <f>COUNTIF('ИПУ и ОКПУ'!$A$2:$A$3258,A905)</f>
        <v>1</v>
      </c>
      <c r="D905" t="str">
        <f>IF(C905&gt;0,VLOOKUP(A905,'ИПУ и ОКПУ'!$A$1:$O$3258,9,0),"")</f>
        <v>Одноставочный</v>
      </c>
      <c r="E905" t="str">
        <f>IF(C905&gt;0,IF(VLOOKUP(A905,'ИПУ и ОКПУ'!$A$1:$O$3258,14,0)="Нет показаний","Нет показаний",""),"")</f>
        <v/>
      </c>
      <c r="F905">
        <f>IF(AND(C905&gt;0),SUMIF('ИПУ и ОКПУ'!$A$2:$A$3258,A905,'ИПУ и ОКПУ'!$O$2:$O$3258),"")</f>
        <v>-306</v>
      </c>
      <c r="G905">
        <f>VLOOKUP(A905,'Лицевые счета'!$A$2:$K$4570,9,0)</f>
        <v>3</v>
      </c>
      <c r="H905">
        <f>VLOOKUP(A905,'Лицевые счета'!$A$2:$K$4570,10,0)</f>
        <v>57</v>
      </c>
      <c r="I905" t="str">
        <f>VLOOKUP(A905,'Лицевые счета'!$A$2:$K$4570,6,0)</f>
        <v>ФЛ</v>
      </c>
      <c r="J905" t="str">
        <f>IF(AND(C905=0,I905="ФЛ"),G905*H905,"")</f>
        <v/>
      </c>
      <c r="K905" t="str">
        <f>IF(AND(C905&gt;0,E905="Нет показаний",I905="ФЛ"),G905*H905,"")</f>
        <v/>
      </c>
    </row>
    <row r="906" spans="1:11" x14ac:dyDescent="0.25">
      <c r="A906" s="7">
        <v>503571</v>
      </c>
      <c r="B906" s="7">
        <f>VLOOKUP(A906,'Лицевые счета'!$A$1:$K$4570,2,0)</f>
        <v>503569</v>
      </c>
      <c r="C906">
        <f>COUNTIF('ИПУ и ОКПУ'!$A$2:$A$3258,A906)</f>
        <v>1</v>
      </c>
      <c r="D906" t="str">
        <f>IF(C906&gt;0,VLOOKUP(A906,'ИПУ и ОКПУ'!$A$1:$O$3258,9,0),"")</f>
        <v>Одноставочный</v>
      </c>
      <c r="E906" t="str">
        <f>IF(C906&gt;0,IF(VLOOKUP(A906,'ИПУ и ОКПУ'!$A$1:$O$3258,14,0)="Нет показаний","Нет показаний",""),"")</f>
        <v/>
      </c>
      <c r="F906">
        <f>IF(AND(C906&gt;0),SUMIF('ИПУ и ОКПУ'!$A$2:$A$3258,A906,'ИПУ и ОКПУ'!$O$2:$O$3258),"")</f>
        <v>0</v>
      </c>
      <c r="G906">
        <f>VLOOKUP(A906,'Лицевые счета'!$A$2:$K$4570,9,0)</f>
        <v>3</v>
      </c>
      <c r="H906">
        <f>VLOOKUP(A906,'Лицевые счета'!$A$2:$K$4570,10,0)</f>
        <v>80.400000000000006</v>
      </c>
      <c r="I906" t="str">
        <f>VLOOKUP(A906,'Лицевые счета'!$A$2:$K$4570,6,0)</f>
        <v>ФЛ</v>
      </c>
      <c r="J906" t="str">
        <f>IF(AND(C906=0,I906="ФЛ"),G906*H906,"")</f>
        <v/>
      </c>
      <c r="K906" t="str">
        <f>IF(AND(C906&gt;0,E906="Нет показаний",I906="ФЛ"),G906*H906,"")</f>
        <v/>
      </c>
    </row>
    <row r="907" spans="1:11" x14ac:dyDescent="0.25">
      <c r="A907" s="7">
        <v>503612</v>
      </c>
      <c r="B907" s="7">
        <f>VLOOKUP(A907,'Лицевые счета'!$A$1:$K$4570,2,0)</f>
        <v>503594</v>
      </c>
      <c r="C907">
        <f>COUNTIF('ИПУ и ОКПУ'!$A$2:$A$3258,A907)</f>
        <v>1</v>
      </c>
      <c r="D907" t="str">
        <f>IF(C907&gt;0,VLOOKUP(A907,'ИПУ и ОКПУ'!$A$1:$O$3258,9,0),"")</f>
        <v>Одноставочный</v>
      </c>
      <c r="E907" t="str">
        <f>IF(C907&gt;0,IF(VLOOKUP(A907,'ИПУ и ОКПУ'!$A$1:$O$3258,14,0)="Нет показаний","Нет показаний",""),"")</f>
        <v/>
      </c>
      <c r="F907">
        <f>IF(AND(C907&gt;0),SUMIF('ИПУ и ОКПУ'!$A$2:$A$3258,A907,'ИПУ и ОКПУ'!$O$2:$O$3258),"")</f>
        <v>350</v>
      </c>
      <c r="G907">
        <f>VLOOKUP(A907,'Лицевые счета'!$A$2:$K$4570,9,0)</f>
        <v>3</v>
      </c>
      <c r="H907">
        <f>VLOOKUP(A907,'Лицевые счета'!$A$2:$K$4570,10,0)</f>
        <v>87.9</v>
      </c>
      <c r="I907" t="str">
        <f>VLOOKUP(A907,'Лицевые счета'!$A$2:$K$4570,6,0)</f>
        <v>ФЛ</v>
      </c>
      <c r="J907" t="str">
        <f>IF(AND(C907=0,I907="ФЛ"),G907*H907,"")</f>
        <v/>
      </c>
      <c r="K907" t="str">
        <f>IF(AND(C907&gt;0,E907="Нет показаний",I907="ФЛ"),G907*H907,"")</f>
        <v/>
      </c>
    </row>
    <row r="908" spans="1:11" x14ac:dyDescent="0.25">
      <c r="A908" s="7">
        <v>503616</v>
      </c>
      <c r="B908" s="7">
        <f>VLOOKUP(A908,'Лицевые счета'!$A$1:$K$4570,2,0)</f>
        <v>503594</v>
      </c>
      <c r="C908">
        <f>COUNTIF('ИПУ и ОКПУ'!$A$2:$A$3258,A908)</f>
        <v>1</v>
      </c>
      <c r="D908" t="str">
        <f>IF(C908&gt;0,VLOOKUP(A908,'ИПУ и ОКПУ'!$A$1:$O$3258,9,0),"")</f>
        <v>Одноставочный</v>
      </c>
      <c r="E908" t="str">
        <f>IF(C908&gt;0,IF(VLOOKUP(A908,'ИПУ и ОКПУ'!$A$1:$O$3258,14,0)="Нет показаний","Нет показаний",""),"")</f>
        <v/>
      </c>
      <c r="F908">
        <f>IF(AND(C908&gt;0),SUMIF('ИПУ и ОКПУ'!$A$2:$A$3258,A908,'ИПУ и ОКПУ'!$O$2:$O$3258),"")</f>
        <v>298</v>
      </c>
      <c r="G908">
        <f>VLOOKUP(A908,'Лицевые счета'!$A$2:$K$4570,9,0)</f>
        <v>3</v>
      </c>
      <c r="H908">
        <f>VLOOKUP(A908,'Лицевые счета'!$A$2:$K$4570,10,0)</f>
        <v>87.9</v>
      </c>
      <c r="I908" t="str">
        <f>VLOOKUP(A908,'Лицевые счета'!$A$2:$K$4570,6,0)</f>
        <v>ФЛ</v>
      </c>
      <c r="J908" t="str">
        <f>IF(AND(C908=0,I908="ФЛ"),G908*H908,"")</f>
        <v/>
      </c>
      <c r="K908" t="str">
        <f>IF(AND(C908&gt;0,E908="Нет показаний",I908="ФЛ"),G908*H908,"")</f>
        <v/>
      </c>
    </row>
    <row r="909" spans="1:11" x14ac:dyDescent="0.25">
      <c r="A909" s="7">
        <v>503618</v>
      </c>
      <c r="B909" s="7">
        <f>VLOOKUP(A909,'Лицевые счета'!$A$1:$K$4570,2,0)</f>
        <v>503594</v>
      </c>
      <c r="C909">
        <f>COUNTIF('ИПУ и ОКПУ'!$A$2:$A$3258,A909)</f>
        <v>1</v>
      </c>
      <c r="D909" t="str">
        <f>IF(C909&gt;0,VLOOKUP(A909,'ИПУ и ОКПУ'!$A$1:$O$3258,9,0),"")</f>
        <v>Одноставочный</v>
      </c>
      <c r="E909" t="str">
        <f>IF(C909&gt;0,IF(VLOOKUP(A909,'ИПУ и ОКПУ'!$A$1:$O$3258,14,0)="Нет показаний","Нет показаний",""),"")</f>
        <v/>
      </c>
      <c r="F909">
        <f>IF(AND(C909&gt;0),SUMIF('ИПУ и ОКПУ'!$A$2:$A$3258,A909,'ИПУ и ОКПУ'!$O$2:$O$3258),"")</f>
        <v>400</v>
      </c>
      <c r="G909">
        <f>VLOOKUP(A909,'Лицевые счета'!$A$2:$K$4570,9,0)</f>
        <v>3</v>
      </c>
      <c r="H909">
        <f>VLOOKUP(A909,'Лицевые счета'!$A$2:$K$4570,10,0)</f>
        <v>80.400000000000006</v>
      </c>
      <c r="I909" t="str">
        <f>VLOOKUP(A909,'Лицевые счета'!$A$2:$K$4570,6,0)</f>
        <v>ФЛ</v>
      </c>
      <c r="J909" t="str">
        <f>IF(AND(C909=0,I909="ФЛ"),G909*H909,"")</f>
        <v/>
      </c>
      <c r="K909" t="str">
        <f>IF(AND(C909&gt;0,E909="Нет показаний",I909="ФЛ"),G909*H909,"")</f>
        <v/>
      </c>
    </row>
    <row r="910" spans="1:11" x14ac:dyDescent="0.25">
      <c r="A910" s="7">
        <v>506995</v>
      </c>
      <c r="B910" s="7">
        <f>VLOOKUP(A910,'Лицевые счета'!$A$1:$K$4570,2,0)</f>
        <v>506987</v>
      </c>
      <c r="C910">
        <f>COUNTIF('ИПУ и ОКПУ'!$A$2:$A$3258,A910)</f>
        <v>1</v>
      </c>
      <c r="D910" t="str">
        <f>IF(C910&gt;0,VLOOKUP(A910,'ИПУ и ОКПУ'!$A$1:$O$3258,9,0),"")</f>
        <v>Одноставочный</v>
      </c>
      <c r="E910" t="str">
        <f>IF(C910&gt;0,IF(VLOOKUP(A910,'ИПУ и ОКПУ'!$A$1:$O$3258,14,0)="Нет показаний","Нет показаний",""),"")</f>
        <v/>
      </c>
      <c r="F910">
        <f>IF(AND(C910&gt;0),SUMIF('ИПУ и ОКПУ'!$A$2:$A$3258,A910,'ИПУ и ОКПУ'!$O$2:$O$3258),"")</f>
        <v>-95</v>
      </c>
      <c r="G910">
        <f>VLOOKUP(A910,'Лицевые счета'!$A$2:$K$4570,9,0)</f>
        <v>3</v>
      </c>
      <c r="H910">
        <f>VLOOKUP(A910,'Лицевые счета'!$A$2:$K$4570,10,0)</f>
        <v>64.5</v>
      </c>
      <c r="I910" t="str">
        <f>VLOOKUP(A910,'Лицевые счета'!$A$2:$K$4570,6,0)</f>
        <v>ФЛ</v>
      </c>
      <c r="J910" t="str">
        <f>IF(AND(C910=0,I910="ФЛ"),G910*H910,"")</f>
        <v/>
      </c>
      <c r="K910" t="str">
        <f>IF(AND(C910&gt;0,E910="Нет показаний",I910="ФЛ"),G910*H910,"")</f>
        <v/>
      </c>
    </row>
    <row r="911" spans="1:11" x14ac:dyDescent="0.25">
      <c r="A911" s="7">
        <v>507004</v>
      </c>
      <c r="B911" s="7">
        <f>VLOOKUP(A911,'Лицевые счета'!$A$1:$K$4570,2,0)</f>
        <v>506987</v>
      </c>
      <c r="C911">
        <f>COUNTIF('ИПУ и ОКПУ'!$A$2:$A$3258,A911)</f>
        <v>1</v>
      </c>
      <c r="D911" t="str">
        <f>IF(C911&gt;0,VLOOKUP(A911,'ИПУ и ОКПУ'!$A$1:$O$3258,9,0),"")</f>
        <v>Одноставочный</v>
      </c>
      <c r="E911" t="str">
        <f>IF(C911&gt;0,IF(VLOOKUP(A911,'ИПУ и ОКПУ'!$A$1:$O$3258,14,0)="Нет показаний","Нет показаний",""),"")</f>
        <v>Нет показаний</v>
      </c>
      <c r="F911">
        <f>IF(AND(C911&gt;0),SUMIF('ИПУ и ОКПУ'!$A$2:$A$3258,A911,'ИПУ и ОКПУ'!$O$2:$O$3258),"")</f>
        <v>0</v>
      </c>
      <c r="G911">
        <f>VLOOKUP(A911,'Лицевые счета'!$A$2:$K$4570,9,0)</f>
        <v>3</v>
      </c>
      <c r="H911">
        <f>VLOOKUP(A911,'Лицевые счета'!$A$2:$K$4570,10,0)</f>
        <v>64.5</v>
      </c>
      <c r="I911" t="str">
        <f>VLOOKUP(A911,'Лицевые счета'!$A$2:$K$4570,6,0)</f>
        <v>ФЛ</v>
      </c>
      <c r="J911" t="str">
        <f>IF(AND(C911=0,I911="ФЛ"),G911*H911,"")</f>
        <v/>
      </c>
      <c r="K911">
        <f>IF(AND(C911&gt;0,E911="Нет показаний",I911="ФЛ"),G911*H911,"")</f>
        <v>193.5</v>
      </c>
    </row>
    <row r="912" spans="1:11" x14ac:dyDescent="0.25">
      <c r="A912" s="7">
        <v>507705</v>
      </c>
      <c r="B912" s="7">
        <f>VLOOKUP(A912,'Лицевые счета'!$A$1:$K$4570,2,0)</f>
        <v>507664</v>
      </c>
      <c r="C912">
        <f>COUNTIF('ИПУ и ОКПУ'!$A$2:$A$3258,A912)</f>
        <v>1</v>
      </c>
      <c r="D912" t="str">
        <f>IF(C912&gt;0,VLOOKUP(A912,'ИПУ и ОКПУ'!$A$1:$O$3258,9,0),"")</f>
        <v>Одноставочный</v>
      </c>
      <c r="E912" t="str">
        <f>IF(C912&gt;0,IF(VLOOKUP(A912,'ИПУ и ОКПУ'!$A$1:$O$3258,14,0)="Нет показаний","Нет показаний",""),"")</f>
        <v/>
      </c>
      <c r="F912">
        <f>IF(AND(C912&gt;0),SUMIF('ИПУ и ОКПУ'!$A$2:$A$3258,A912,'ИПУ и ОКПУ'!$O$2:$O$3258),"")</f>
        <v>301</v>
      </c>
      <c r="G912">
        <f>VLOOKUP(A912,'Лицевые счета'!$A$2:$K$4570,9,0)</f>
        <v>3</v>
      </c>
      <c r="H912">
        <f>VLOOKUP(A912,'Лицевые счета'!$A$2:$K$4570,10,0)</f>
        <v>80.400000000000006</v>
      </c>
      <c r="I912" t="str">
        <f>VLOOKUP(A912,'Лицевые счета'!$A$2:$K$4570,6,0)</f>
        <v>ФЛ</v>
      </c>
      <c r="J912" t="str">
        <f>IF(AND(C912=0,I912="ФЛ"),G912*H912,"")</f>
        <v/>
      </c>
      <c r="K912" t="str">
        <f>IF(AND(C912&gt;0,E912="Нет показаний",I912="ФЛ"),G912*H912,"")</f>
        <v/>
      </c>
    </row>
    <row r="913" spans="1:11" x14ac:dyDescent="0.25">
      <c r="A913" s="7">
        <v>510391</v>
      </c>
      <c r="B913" s="7">
        <f>VLOOKUP(A913,'Лицевые счета'!$A$1:$K$4570,2,0)</f>
        <v>510381</v>
      </c>
      <c r="C913">
        <f>COUNTIF('ИПУ и ОКПУ'!$A$2:$A$3258,A913)</f>
        <v>1</v>
      </c>
      <c r="D913" t="str">
        <f>IF(C913&gt;0,VLOOKUP(A913,'ИПУ и ОКПУ'!$A$1:$O$3258,9,0),"")</f>
        <v>Одноставочный</v>
      </c>
      <c r="E913" t="str">
        <f>IF(C913&gt;0,IF(VLOOKUP(A913,'ИПУ и ОКПУ'!$A$1:$O$3258,14,0)="Нет показаний","Нет показаний",""),"")</f>
        <v>Нет показаний</v>
      </c>
      <c r="F913">
        <f>IF(AND(C913&gt;0),SUMIF('ИПУ и ОКПУ'!$A$2:$A$3258,A913,'ИПУ и ОКПУ'!$O$2:$O$3258),"")</f>
        <v>0</v>
      </c>
      <c r="G913">
        <f>VLOOKUP(A913,'Лицевые счета'!$A$2:$K$4570,9,0)</f>
        <v>3</v>
      </c>
      <c r="H913">
        <f>VLOOKUP(A913,'Лицевые счета'!$A$2:$K$4570,10,0)</f>
        <v>87.9</v>
      </c>
      <c r="I913" t="str">
        <f>VLOOKUP(A913,'Лицевые счета'!$A$2:$K$4570,6,0)</f>
        <v>ФЛ</v>
      </c>
      <c r="J913" t="str">
        <f>IF(AND(C913=0,I913="ФЛ"),G913*H913,"")</f>
        <v/>
      </c>
      <c r="K913">
        <f>IF(AND(C913&gt;0,E913="Нет показаний",I913="ФЛ"),G913*H913,"")</f>
        <v>263.70000000000005</v>
      </c>
    </row>
    <row r="914" spans="1:11" x14ac:dyDescent="0.25">
      <c r="A914" s="7">
        <v>511716</v>
      </c>
      <c r="B914" s="7">
        <f>VLOOKUP(A914,'Лицевые счета'!$A$1:$K$4570,2,0)</f>
        <v>511708</v>
      </c>
      <c r="C914">
        <f>COUNTIF('ИПУ и ОКПУ'!$A$2:$A$3258,A914)</f>
        <v>1</v>
      </c>
      <c r="D914" t="str">
        <f>IF(C914&gt;0,VLOOKUP(A914,'ИПУ и ОКПУ'!$A$1:$O$3258,9,0),"")</f>
        <v>Одноставочный</v>
      </c>
      <c r="E914" t="str">
        <f>IF(C914&gt;0,IF(VLOOKUP(A914,'ИПУ и ОКПУ'!$A$1:$O$3258,14,0)="Нет показаний","Нет показаний",""),"")</f>
        <v/>
      </c>
      <c r="F914">
        <f>IF(AND(C914&gt;0),SUMIF('ИПУ и ОКПУ'!$A$2:$A$3258,A914,'ИПУ и ОКПУ'!$O$2:$O$3258),"")</f>
        <v>242</v>
      </c>
      <c r="G914">
        <f>VLOOKUP(A914,'Лицевые счета'!$A$2:$K$4570,9,0)</f>
        <v>3</v>
      </c>
      <c r="H914">
        <f>VLOOKUP(A914,'Лицевые счета'!$A$2:$K$4570,10,0)</f>
        <v>57</v>
      </c>
      <c r="I914" t="str">
        <f>VLOOKUP(A914,'Лицевые счета'!$A$2:$K$4570,6,0)</f>
        <v>ФЛ</v>
      </c>
      <c r="J914" t="str">
        <f>IF(AND(C914=0,I914="ФЛ"),G914*H914,"")</f>
        <v/>
      </c>
      <c r="K914" t="str">
        <f>IF(AND(C914&gt;0,E914="Нет показаний",I914="ФЛ"),G914*H914,"")</f>
        <v/>
      </c>
    </row>
    <row r="915" spans="1:11" x14ac:dyDescent="0.25">
      <c r="A915" s="7">
        <v>513262</v>
      </c>
      <c r="B915" s="7">
        <f>VLOOKUP(A915,'Лицевые счета'!$A$1:$K$4570,2,0)</f>
        <v>513252</v>
      </c>
      <c r="C915">
        <f>COUNTIF('ИПУ и ОКПУ'!$A$2:$A$3258,A915)</f>
        <v>1</v>
      </c>
      <c r="D915" t="str">
        <f>IF(C915&gt;0,VLOOKUP(A915,'ИПУ и ОКПУ'!$A$1:$O$3258,9,0),"")</f>
        <v>Одноставочный</v>
      </c>
      <c r="E915" t="str">
        <f>IF(C915&gt;0,IF(VLOOKUP(A915,'ИПУ и ОКПУ'!$A$1:$O$3258,14,0)="Нет показаний","Нет показаний",""),"")</f>
        <v>Нет показаний</v>
      </c>
      <c r="F915">
        <f>IF(AND(C915&gt;0),SUMIF('ИПУ и ОКПУ'!$A$2:$A$3258,A915,'ИПУ и ОКПУ'!$O$2:$O$3258),"")</f>
        <v>0</v>
      </c>
      <c r="G915">
        <f>VLOOKUP(A915,'Лицевые счета'!$A$2:$K$4570,9,0)</f>
        <v>3</v>
      </c>
      <c r="H915">
        <f>VLOOKUP(A915,'Лицевые счета'!$A$2:$K$4570,10,0)</f>
        <v>57</v>
      </c>
      <c r="I915" t="str">
        <f>VLOOKUP(A915,'Лицевые счета'!$A$2:$K$4570,6,0)</f>
        <v>ФЛ</v>
      </c>
      <c r="J915" t="str">
        <f>IF(AND(C915=0,I915="ФЛ"),G915*H915,"")</f>
        <v/>
      </c>
      <c r="K915">
        <f>IF(AND(C915&gt;0,E915="Нет показаний",I915="ФЛ"),G915*H915,"")</f>
        <v>171</v>
      </c>
    </row>
    <row r="916" spans="1:11" x14ac:dyDescent="0.25">
      <c r="A916" s="7">
        <v>513272</v>
      </c>
      <c r="B916" s="7">
        <f>VLOOKUP(A916,'Лицевые счета'!$A$1:$K$4570,2,0)</f>
        <v>513252</v>
      </c>
      <c r="C916">
        <f>COUNTIF('ИПУ и ОКПУ'!$A$2:$A$3258,A916)</f>
        <v>1</v>
      </c>
      <c r="D916" t="str">
        <f>IF(C916&gt;0,VLOOKUP(A916,'ИПУ и ОКПУ'!$A$1:$O$3258,9,0),"")</f>
        <v>Одноставочный</v>
      </c>
      <c r="E916" t="str">
        <f>IF(C916&gt;0,IF(VLOOKUP(A916,'ИПУ и ОКПУ'!$A$1:$O$3258,14,0)="Нет показаний","Нет показаний",""),"")</f>
        <v>Нет показаний</v>
      </c>
      <c r="F916">
        <f>IF(AND(C916&gt;0),SUMIF('ИПУ и ОКПУ'!$A$2:$A$3258,A916,'ИПУ и ОКПУ'!$O$2:$O$3258),"")</f>
        <v>0</v>
      </c>
      <c r="G916">
        <f>VLOOKUP(A916,'Лицевые счета'!$A$2:$K$4570,9,0)</f>
        <v>3</v>
      </c>
      <c r="H916">
        <f>VLOOKUP(A916,'Лицевые счета'!$A$2:$K$4570,10,0)</f>
        <v>57</v>
      </c>
      <c r="I916" t="str">
        <f>VLOOKUP(A916,'Лицевые счета'!$A$2:$K$4570,6,0)</f>
        <v>ФЛ</v>
      </c>
      <c r="J916" t="str">
        <f>IF(AND(C916=0,I916="ФЛ"),G916*H916,"")</f>
        <v/>
      </c>
      <c r="K916">
        <f>IF(AND(C916&gt;0,E916="Нет показаний",I916="ФЛ"),G916*H916,"")</f>
        <v>171</v>
      </c>
    </row>
    <row r="917" spans="1:11" x14ac:dyDescent="0.25">
      <c r="A917" s="7">
        <v>513546</v>
      </c>
      <c r="B917" s="7">
        <f>VLOOKUP(A917,'Лицевые счета'!$A$1:$K$4570,2,0)</f>
        <v>513544</v>
      </c>
      <c r="C917">
        <f>COUNTIF('ИПУ и ОКПУ'!$A$2:$A$3258,A917)</f>
        <v>1</v>
      </c>
      <c r="D917" t="str">
        <f>IF(C917&gt;0,VLOOKUP(A917,'ИПУ и ОКПУ'!$A$1:$O$3258,9,0),"")</f>
        <v>Одноставочный</v>
      </c>
      <c r="E917" t="str">
        <f>IF(C917&gt;0,IF(VLOOKUP(A917,'ИПУ и ОКПУ'!$A$1:$O$3258,14,0)="Нет показаний","Нет показаний",""),"")</f>
        <v>Нет показаний</v>
      </c>
      <c r="F917">
        <f>IF(AND(C917&gt;0),SUMIF('ИПУ и ОКПУ'!$A$2:$A$3258,A917,'ИПУ и ОКПУ'!$O$2:$O$3258),"")</f>
        <v>0</v>
      </c>
      <c r="G917">
        <f>VLOOKUP(A917,'Лицевые счета'!$A$2:$K$4570,9,0)</f>
        <v>3</v>
      </c>
      <c r="H917">
        <f>VLOOKUP(A917,'Лицевые счета'!$A$2:$K$4570,10,0)</f>
        <v>64.5</v>
      </c>
      <c r="I917" t="str">
        <f>VLOOKUP(A917,'Лицевые счета'!$A$2:$K$4570,6,0)</f>
        <v>ФЛ</v>
      </c>
      <c r="J917" t="str">
        <f>IF(AND(C917=0,I917="ФЛ"),G917*H917,"")</f>
        <v/>
      </c>
      <c r="K917">
        <f>IF(AND(C917&gt;0,E917="Нет показаний",I917="ФЛ"),G917*H917,"")</f>
        <v>193.5</v>
      </c>
    </row>
    <row r="918" spans="1:11" x14ac:dyDescent="0.25">
      <c r="A918" s="7">
        <v>513555</v>
      </c>
      <c r="B918" s="7">
        <f>VLOOKUP(A918,'Лицевые счета'!$A$1:$K$4570,2,0)</f>
        <v>513544</v>
      </c>
      <c r="C918">
        <f>COUNTIF('ИПУ и ОКПУ'!$A$2:$A$3258,A918)</f>
        <v>1</v>
      </c>
      <c r="D918" t="str">
        <f>IF(C918&gt;0,VLOOKUP(A918,'ИПУ и ОКПУ'!$A$1:$O$3258,9,0),"")</f>
        <v>Одноставочный</v>
      </c>
      <c r="E918" t="str">
        <f>IF(C918&gt;0,IF(VLOOKUP(A918,'ИПУ и ОКПУ'!$A$1:$O$3258,14,0)="Нет показаний","Нет показаний",""),"")</f>
        <v/>
      </c>
      <c r="F918">
        <f>IF(AND(C918&gt;0),SUMIF('ИПУ и ОКПУ'!$A$2:$A$3258,A918,'ИПУ и ОКПУ'!$O$2:$O$3258),"")</f>
        <v>1093</v>
      </c>
      <c r="G918">
        <f>VLOOKUP(A918,'Лицевые счета'!$A$2:$K$4570,9,0)</f>
        <v>3</v>
      </c>
      <c r="H918">
        <f>VLOOKUP(A918,'Лицевые счета'!$A$2:$K$4570,10,0)</f>
        <v>57</v>
      </c>
      <c r="I918" t="str">
        <f>VLOOKUP(A918,'Лицевые счета'!$A$2:$K$4570,6,0)</f>
        <v>ФЛ</v>
      </c>
      <c r="J918" t="str">
        <f>IF(AND(C918=0,I918="ФЛ"),G918*H918,"")</f>
        <v/>
      </c>
      <c r="K918" t="str">
        <f>IF(AND(C918&gt;0,E918="Нет показаний",I918="ФЛ"),G918*H918,"")</f>
        <v/>
      </c>
    </row>
    <row r="919" spans="1:11" x14ac:dyDescent="0.25">
      <c r="A919" s="7">
        <v>513557</v>
      </c>
      <c r="B919" s="7">
        <f>VLOOKUP(A919,'Лицевые счета'!$A$1:$K$4570,2,0)</f>
        <v>513544</v>
      </c>
      <c r="C919">
        <f>COUNTIF('ИПУ и ОКПУ'!$A$2:$A$3258,A919)</f>
        <v>1</v>
      </c>
      <c r="D919" t="str">
        <f>IF(C919&gt;0,VLOOKUP(A919,'ИПУ и ОКПУ'!$A$1:$O$3258,9,0),"")</f>
        <v>Одноставочный</v>
      </c>
      <c r="E919" t="str">
        <f>IF(C919&gt;0,IF(VLOOKUP(A919,'ИПУ и ОКПУ'!$A$1:$O$3258,14,0)="Нет показаний","Нет показаний",""),"")</f>
        <v/>
      </c>
      <c r="F919">
        <f>IF(AND(C919&gt;0),SUMIF('ИПУ и ОКПУ'!$A$2:$A$3258,A919,'ИПУ и ОКПУ'!$O$2:$O$3258),"")</f>
        <v>118</v>
      </c>
      <c r="G919">
        <f>VLOOKUP(A919,'Лицевые счета'!$A$2:$K$4570,9,0)</f>
        <v>3</v>
      </c>
      <c r="H919">
        <f>VLOOKUP(A919,'Лицевые счета'!$A$2:$K$4570,10,0)</f>
        <v>57</v>
      </c>
      <c r="I919" t="str">
        <f>VLOOKUP(A919,'Лицевые счета'!$A$2:$K$4570,6,0)</f>
        <v>ФЛ</v>
      </c>
      <c r="J919" t="str">
        <f>IF(AND(C919=0,I919="ФЛ"),G919*H919,"")</f>
        <v/>
      </c>
      <c r="K919" t="str">
        <f>IF(AND(C919&gt;0,E919="Нет показаний",I919="ФЛ"),G919*H919,"")</f>
        <v/>
      </c>
    </row>
    <row r="920" spans="1:11" x14ac:dyDescent="0.25">
      <c r="A920" s="7">
        <v>515456</v>
      </c>
      <c r="B920" s="7">
        <f>VLOOKUP(A920,'Лицевые счета'!$A$1:$K$4570,2,0)</f>
        <v>515454</v>
      </c>
      <c r="C920">
        <f>COUNTIF('ИПУ и ОКПУ'!$A$2:$A$3258,A920)</f>
        <v>1</v>
      </c>
      <c r="D920" t="str">
        <f>IF(C920&gt;0,VLOOKUP(A920,'ИПУ и ОКПУ'!$A$1:$O$3258,9,0),"")</f>
        <v>Одноставочный</v>
      </c>
      <c r="E920" t="str">
        <f>IF(C920&gt;0,IF(VLOOKUP(A920,'ИПУ и ОКПУ'!$A$1:$O$3258,14,0)="Нет показаний","Нет показаний",""),"")</f>
        <v>Нет показаний</v>
      </c>
      <c r="F920">
        <f>IF(AND(C920&gt;0),SUMIF('ИПУ и ОКПУ'!$A$2:$A$3258,A920,'ИПУ и ОКПУ'!$O$2:$O$3258),"")</f>
        <v>0</v>
      </c>
      <c r="G920">
        <f>VLOOKUP(A920,'Лицевые счета'!$A$2:$K$4570,9,0)</f>
        <v>3</v>
      </c>
      <c r="H920">
        <f>VLOOKUP(A920,'Лицевые счета'!$A$2:$K$4570,10,0)</f>
        <v>69.8</v>
      </c>
      <c r="I920" t="str">
        <f>VLOOKUP(A920,'Лицевые счета'!$A$2:$K$4570,6,0)</f>
        <v>ФЛ</v>
      </c>
      <c r="J920" t="str">
        <f>IF(AND(C920=0,I920="ФЛ"),G920*H920,"")</f>
        <v/>
      </c>
      <c r="K920">
        <f>IF(AND(C920&gt;0,E920="Нет показаний",I920="ФЛ"),G920*H920,"")</f>
        <v>209.39999999999998</v>
      </c>
    </row>
    <row r="921" spans="1:11" x14ac:dyDescent="0.25">
      <c r="A921" s="7">
        <v>515465</v>
      </c>
      <c r="B921" s="7">
        <f>VLOOKUP(A921,'Лицевые счета'!$A$1:$K$4570,2,0)</f>
        <v>515454</v>
      </c>
      <c r="C921">
        <f>COUNTIF('ИПУ и ОКПУ'!$A$2:$A$3258,A921)</f>
        <v>1</v>
      </c>
      <c r="D921" t="str">
        <f>IF(C921&gt;0,VLOOKUP(A921,'ИПУ и ОКПУ'!$A$1:$O$3258,9,0),"")</f>
        <v>Одноставочный</v>
      </c>
      <c r="E921" t="str">
        <f>IF(C921&gt;0,IF(VLOOKUP(A921,'ИПУ и ОКПУ'!$A$1:$O$3258,14,0)="Нет показаний","Нет показаний",""),"")</f>
        <v>Нет показаний</v>
      </c>
      <c r="F921">
        <f>IF(AND(C921&gt;0),SUMIF('ИПУ и ОКПУ'!$A$2:$A$3258,A921,'ИПУ и ОКПУ'!$O$2:$O$3258),"")</f>
        <v>0</v>
      </c>
      <c r="G921">
        <f>VLOOKUP(A921,'Лицевые счета'!$A$2:$K$4570,9,0)</f>
        <v>3</v>
      </c>
      <c r="H921">
        <f>VLOOKUP(A921,'Лицевые счета'!$A$2:$K$4570,10,0)</f>
        <v>64.5</v>
      </c>
      <c r="I921" t="str">
        <f>VLOOKUP(A921,'Лицевые счета'!$A$2:$K$4570,6,0)</f>
        <v>ФЛ</v>
      </c>
      <c r="J921" t="str">
        <f>IF(AND(C921=0,I921="ФЛ"),G921*H921,"")</f>
        <v/>
      </c>
      <c r="K921">
        <f>IF(AND(C921&gt;0,E921="Нет показаний",I921="ФЛ"),G921*H921,"")</f>
        <v>193.5</v>
      </c>
    </row>
    <row r="922" spans="1:11" x14ac:dyDescent="0.25">
      <c r="A922" s="7">
        <v>515469</v>
      </c>
      <c r="B922" s="7">
        <f>VLOOKUP(A922,'Лицевые счета'!$A$1:$K$4570,2,0)</f>
        <v>515454</v>
      </c>
      <c r="C922">
        <f>COUNTIF('ИПУ и ОКПУ'!$A$2:$A$3258,A922)</f>
        <v>1</v>
      </c>
      <c r="D922" t="str">
        <f>IF(C922&gt;0,VLOOKUP(A922,'ИПУ и ОКПУ'!$A$1:$O$3258,9,0),"")</f>
        <v>Одноставочный</v>
      </c>
      <c r="E922" t="str">
        <f>IF(C922&gt;0,IF(VLOOKUP(A922,'ИПУ и ОКПУ'!$A$1:$O$3258,14,0)="Нет показаний","Нет показаний",""),"")</f>
        <v/>
      </c>
      <c r="F922">
        <f>IF(AND(C922&gt;0),SUMIF('ИПУ и ОКПУ'!$A$2:$A$3258,A922,'ИПУ и ОКПУ'!$O$2:$O$3258),"")</f>
        <v>134</v>
      </c>
      <c r="G922">
        <f>VLOOKUP(A922,'Лицевые счета'!$A$2:$K$4570,9,0)</f>
        <v>3</v>
      </c>
      <c r="H922">
        <f>VLOOKUP(A922,'Лицевые счета'!$A$2:$K$4570,10,0)</f>
        <v>64.5</v>
      </c>
      <c r="I922" t="str">
        <f>VLOOKUP(A922,'Лицевые счета'!$A$2:$K$4570,6,0)</f>
        <v>ФЛ</v>
      </c>
      <c r="J922" t="str">
        <f>IF(AND(C922=0,I922="ФЛ"),G922*H922,"")</f>
        <v/>
      </c>
      <c r="K922" t="str">
        <f>IF(AND(C922&gt;0,E922="Нет показаний",I922="ФЛ"),G922*H922,"")</f>
        <v/>
      </c>
    </row>
    <row r="923" spans="1:11" x14ac:dyDescent="0.25">
      <c r="A923" s="7">
        <v>515480</v>
      </c>
      <c r="B923" s="7">
        <f>VLOOKUP(A923,'Лицевые счета'!$A$1:$K$4570,2,0)</f>
        <v>515454</v>
      </c>
      <c r="C923">
        <f>COUNTIF('ИПУ и ОКПУ'!$A$2:$A$3258,A923)</f>
        <v>1</v>
      </c>
      <c r="D923" t="str">
        <f>IF(C923&gt;0,VLOOKUP(A923,'ИПУ и ОКПУ'!$A$1:$O$3258,9,0),"")</f>
        <v>Одноставочный</v>
      </c>
      <c r="E923" t="str">
        <f>IF(C923&gt;0,IF(VLOOKUP(A923,'ИПУ и ОКПУ'!$A$1:$O$3258,14,0)="Нет показаний","Нет показаний",""),"")</f>
        <v>Нет показаний</v>
      </c>
      <c r="F923">
        <f>IF(AND(C923&gt;0),SUMIF('ИПУ и ОКПУ'!$A$2:$A$3258,A923,'ИПУ и ОКПУ'!$O$2:$O$3258),"")</f>
        <v>0</v>
      </c>
      <c r="G923">
        <f>VLOOKUP(A923,'Лицевые счета'!$A$2:$K$4570,9,0)</f>
        <v>3</v>
      </c>
      <c r="H923">
        <f>VLOOKUP(A923,'Лицевые счета'!$A$2:$K$4570,10,0)</f>
        <v>57</v>
      </c>
      <c r="I923" t="str">
        <f>VLOOKUP(A923,'Лицевые счета'!$A$2:$K$4570,6,0)</f>
        <v>ФЛ</v>
      </c>
      <c r="J923" t="str">
        <f>IF(AND(C923=0,I923="ФЛ"),G923*H923,"")</f>
        <v/>
      </c>
      <c r="K923">
        <f>IF(AND(C923&gt;0,E923="Нет показаний",I923="ФЛ"),G923*H923,"")</f>
        <v>171</v>
      </c>
    </row>
    <row r="924" spans="1:11" x14ac:dyDescent="0.25">
      <c r="A924" s="7">
        <v>515481</v>
      </c>
      <c r="B924" s="7">
        <f>VLOOKUP(A924,'Лицевые счета'!$A$1:$K$4570,2,0)</f>
        <v>515454</v>
      </c>
      <c r="C924">
        <f>COUNTIF('ИПУ и ОКПУ'!$A$2:$A$3258,A924)</f>
        <v>1</v>
      </c>
      <c r="D924" t="str">
        <f>IF(C924&gt;0,VLOOKUP(A924,'ИПУ и ОКПУ'!$A$1:$O$3258,9,0),"")</f>
        <v>Одноставочный</v>
      </c>
      <c r="E924" t="str">
        <f>IF(C924&gt;0,IF(VLOOKUP(A924,'ИПУ и ОКПУ'!$A$1:$O$3258,14,0)="Нет показаний","Нет показаний",""),"")</f>
        <v>Нет показаний</v>
      </c>
      <c r="F924">
        <f>IF(AND(C924&gt;0),SUMIF('ИПУ и ОКПУ'!$A$2:$A$3258,A924,'ИПУ и ОКПУ'!$O$2:$O$3258),"")</f>
        <v>0</v>
      </c>
      <c r="G924">
        <f>VLOOKUP(A924,'Лицевые счета'!$A$2:$K$4570,9,0)</f>
        <v>3</v>
      </c>
      <c r="H924">
        <f>VLOOKUP(A924,'Лицевые счета'!$A$2:$K$4570,10,0)</f>
        <v>57</v>
      </c>
      <c r="I924" t="str">
        <f>VLOOKUP(A924,'Лицевые счета'!$A$2:$K$4570,6,0)</f>
        <v>ФЛ</v>
      </c>
      <c r="J924" t="str">
        <f>IF(AND(C924=0,I924="ФЛ"),G924*H924,"")</f>
        <v/>
      </c>
      <c r="K924">
        <f>IF(AND(C924&gt;0,E924="Нет показаний",I924="ФЛ"),G924*H924,"")</f>
        <v>171</v>
      </c>
    </row>
    <row r="925" spans="1:11" x14ac:dyDescent="0.25">
      <c r="A925" s="7">
        <v>515501</v>
      </c>
      <c r="B925" s="7">
        <f>VLOOKUP(A925,'Лицевые счета'!$A$1:$K$4570,2,0)</f>
        <v>515454</v>
      </c>
      <c r="C925">
        <f>COUNTIF('ИПУ и ОКПУ'!$A$2:$A$3258,A925)</f>
        <v>2</v>
      </c>
      <c r="D925" t="str">
        <f>IF(C925&gt;0,VLOOKUP(A925,'ИПУ и ОКПУ'!$A$1:$O$3258,9,0),"")</f>
        <v>Одноставочный</v>
      </c>
      <c r="E925" t="str">
        <f>IF(C925&gt;0,IF(VLOOKUP(A925,'ИПУ и ОКПУ'!$A$1:$O$3258,14,0)="Нет показаний","Нет показаний",""),"")</f>
        <v>Нет показаний</v>
      </c>
      <c r="F925">
        <f>IF(AND(C925&gt;0),SUMIF('ИПУ и ОКПУ'!$A$2:$A$3258,A925,'ИПУ и ОКПУ'!$O$2:$O$3258),"")</f>
        <v>0</v>
      </c>
      <c r="G925">
        <f>VLOOKUP(A925,'Лицевые счета'!$A$2:$K$4570,9,0)</f>
        <v>3</v>
      </c>
      <c r="H925">
        <f>VLOOKUP(A925,'Лицевые счета'!$A$2:$K$4570,10,0)</f>
        <v>57</v>
      </c>
      <c r="I925" t="str">
        <f>VLOOKUP(A925,'Лицевые счета'!$A$2:$K$4570,6,0)</f>
        <v>ФЛ</v>
      </c>
      <c r="J925" t="str">
        <f>IF(AND(C925=0,I925="ФЛ"),G925*H925,"")</f>
        <v/>
      </c>
      <c r="K925">
        <f>IF(AND(C925&gt;0,E925="Нет показаний",I925="ФЛ"),G925*H925,"")</f>
        <v>171</v>
      </c>
    </row>
    <row r="926" spans="1:11" x14ac:dyDescent="0.25">
      <c r="A926" s="7">
        <v>515509</v>
      </c>
      <c r="B926" s="7">
        <f>VLOOKUP(A926,'Лицевые счета'!$A$1:$K$4570,2,0)</f>
        <v>515454</v>
      </c>
      <c r="C926">
        <f>COUNTIF('ИПУ и ОКПУ'!$A$2:$A$3258,A926)</f>
        <v>1</v>
      </c>
      <c r="D926" t="str">
        <f>IF(C926&gt;0,VLOOKUP(A926,'ИПУ и ОКПУ'!$A$1:$O$3258,9,0),"")</f>
        <v>Одноставочный</v>
      </c>
      <c r="E926" t="str">
        <f>IF(C926&gt;0,IF(VLOOKUP(A926,'ИПУ и ОКПУ'!$A$1:$O$3258,14,0)="Нет показаний","Нет показаний",""),"")</f>
        <v/>
      </c>
      <c r="F926">
        <f>IF(AND(C926&gt;0),SUMIF('ИПУ и ОКПУ'!$A$2:$A$3258,A926,'ИПУ и ОКПУ'!$O$2:$O$3258),"")</f>
        <v>1930</v>
      </c>
      <c r="G926">
        <f>VLOOKUP(A926,'Лицевые счета'!$A$2:$K$4570,9,0)</f>
        <v>3</v>
      </c>
      <c r="H926">
        <f>VLOOKUP(A926,'Лицевые счета'!$A$2:$K$4570,10,0)</f>
        <v>69.8</v>
      </c>
      <c r="I926" t="str">
        <f>VLOOKUP(A926,'Лицевые счета'!$A$2:$K$4570,6,0)</f>
        <v>ФЛ</v>
      </c>
      <c r="J926" t="str">
        <f>IF(AND(C926=0,I926="ФЛ"),G926*H926,"")</f>
        <v/>
      </c>
      <c r="K926" t="str">
        <f>IF(AND(C926&gt;0,E926="Нет показаний",I926="ФЛ"),G926*H926,"")</f>
        <v/>
      </c>
    </row>
    <row r="927" spans="1:11" x14ac:dyDescent="0.25">
      <c r="A927" s="7">
        <v>515519</v>
      </c>
      <c r="B927" s="7">
        <f>VLOOKUP(A927,'Лицевые счета'!$A$1:$K$4570,2,0)</f>
        <v>515454</v>
      </c>
      <c r="C927">
        <f>COUNTIF('ИПУ и ОКПУ'!$A$2:$A$3258,A927)</f>
        <v>1</v>
      </c>
      <c r="D927" t="str">
        <f>IF(C927&gt;0,VLOOKUP(A927,'ИПУ и ОКПУ'!$A$1:$O$3258,9,0),"")</f>
        <v>Одноставочный</v>
      </c>
      <c r="E927" t="str">
        <f>IF(C927&gt;0,IF(VLOOKUP(A927,'ИПУ и ОКПУ'!$A$1:$O$3258,14,0)="Нет показаний","Нет показаний",""),"")</f>
        <v>Нет показаний</v>
      </c>
      <c r="F927">
        <f>IF(AND(C927&gt;0),SUMIF('ИПУ и ОКПУ'!$A$2:$A$3258,A927,'ИПУ и ОКПУ'!$O$2:$O$3258),"")</f>
        <v>0</v>
      </c>
      <c r="G927">
        <f>VLOOKUP(A927,'Лицевые счета'!$A$2:$K$4570,9,0)</f>
        <v>3</v>
      </c>
      <c r="H927">
        <f>VLOOKUP(A927,'Лицевые счета'!$A$2:$K$4570,10,0)</f>
        <v>64.5</v>
      </c>
      <c r="I927" t="str">
        <f>VLOOKUP(A927,'Лицевые счета'!$A$2:$K$4570,6,0)</f>
        <v>ФЛ</v>
      </c>
      <c r="J927" t="str">
        <f>IF(AND(C927=0,I927="ФЛ"),G927*H927,"")</f>
        <v/>
      </c>
      <c r="K927">
        <f>IF(AND(C927&gt;0,E927="Нет показаний",I927="ФЛ"),G927*H927,"")</f>
        <v>193.5</v>
      </c>
    </row>
    <row r="928" spans="1:11" x14ac:dyDescent="0.25">
      <c r="A928" s="7">
        <v>527405</v>
      </c>
      <c r="B928" s="7">
        <f>VLOOKUP(A928,'Лицевые счета'!$A$1:$K$4570,2,0)</f>
        <v>527149</v>
      </c>
      <c r="C928">
        <f>COUNTIF('ИПУ и ОКПУ'!$A$2:$A$3258,A928)</f>
        <v>1</v>
      </c>
      <c r="D928" t="str">
        <f>IF(C928&gt;0,VLOOKUP(A928,'ИПУ и ОКПУ'!$A$1:$O$3258,9,0),"")</f>
        <v>Одноставочный</v>
      </c>
      <c r="E928" t="str">
        <f>IF(C928&gt;0,IF(VLOOKUP(A928,'ИПУ и ОКПУ'!$A$1:$O$3258,14,0)="Нет показаний","Нет показаний",""),"")</f>
        <v/>
      </c>
      <c r="F928">
        <f>IF(AND(C928&gt;0),SUMIF('ИПУ и ОКПУ'!$A$2:$A$3258,A928,'ИПУ и ОКПУ'!$O$2:$O$3258),"")</f>
        <v>39</v>
      </c>
      <c r="G928">
        <f>VLOOKUP(A928,'Лицевые счета'!$A$2:$K$4570,9,0)</f>
        <v>3</v>
      </c>
      <c r="H928">
        <f>VLOOKUP(A928,'Лицевые счета'!$A$2:$K$4570,10,0)</f>
        <v>80.400000000000006</v>
      </c>
      <c r="I928" t="str">
        <f>VLOOKUP(A928,'Лицевые счета'!$A$2:$K$4570,6,0)</f>
        <v>ФЛ</v>
      </c>
      <c r="J928" t="str">
        <f>IF(AND(C928=0,I928="ФЛ"),G928*H928,"")</f>
        <v/>
      </c>
      <c r="K928" t="str">
        <f>IF(AND(C928&gt;0,E928="Нет показаний",I928="ФЛ"),G928*H928,"")</f>
        <v/>
      </c>
    </row>
    <row r="929" spans="1:11" x14ac:dyDescent="0.25">
      <c r="A929" s="7">
        <v>527423</v>
      </c>
      <c r="B929" s="7">
        <f>VLOOKUP(A929,'Лицевые счета'!$A$1:$K$4570,2,0)</f>
        <v>527149</v>
      </c>
      <c r="C929">
        <f>COUNTIF('ИПУ и ОКПУ'!$A$2:$A$3258,A929)</f>
        <v>1</v>
      </c>
      <c r="D929" t="str">
        <f>IF(C929&gt;0,VLOOKUP(A929,'ИПУ и ОКПУ'!$A$1:$O$3258,9,0),"")</f>
        <v>Одноставочный</v>
      </c>
      <c r="E929" t="str">
        <f>IF(C929&gt;0,IF(VLOOKUP(A929,'ИПУ и ОКПУ'!$A$1:$O$3258,14,0)="Нет показаний","Нет показаний",""),"")</f>
        <v/>
      </c>
      <c r="F929">
        <f>IF(AND(C929&gt;0),SUMIF('ИПУ и ОКПУ'!$A$2:$A$3258,A929,'ИПУ и ОКПУ'!$O$2:$O$3258),"")</f>
        <v>362</v>
      </c>
      <c r="G929">
        <f>VLOOKUP(A929,'Лицевые счета'!$A$2:$K$4570,9,0)</f>
        <v>3</v>
      </c>
      <c r="H929">
        <f>VLOOKUP(A929,'Лицевые счета'!$A$2:$K$4570,10,0)</f>
        <v>87.9</v>
      </c>
      <c r="I929" t="str">
        <f>VLOOKUP(A929,'Лицевые счета'!$A$2:$K$4570,6,0)</f>
        <v>ФЛ</v>
      </c>
      <c r="J929" t="str">
        <f>IF(AND(C929=0,I929="ФЛ"),G929*H929,"")</f>
        <v/>
      </c>
      <c r="K929" t="str">
        <f>IF(AND(C929&gt;0,E929="Нет показаний",I929="ФЛ"),G929*H929,"")</f>
        <v/>
      </c>
    </row>
    <row r="930" spans="1:11" x14ac:dyDescent="0.25">
      <c r="A930" s="7">
        <v>531227</v>
      </c>
      <c r="B930" s="7">
        <f>VLOOKUP(A930,'Лицевые счета'!$A$1:$K$4570,2,0)</f>
        <v>527150</v>
      </c>
      <c r="C930">
        <f>COUNTIF('ИПУ и ОКПУ'!$A$2:$A$3258,A930)</f>
        <v>1</v>
      </c>
      <c r="D930" t="str">
        <f>IF(C930&gt;0,VLOOKUP(A930,'ИПУ и ОКПУ'!$A$1:$O$3258,9,0),"")</f>
        <v>Одноставочный</v>
      </c>
      <c r="E930" t="str">
        <f>IF(C930&gt;0,IF(VLOOKUP(A930,'ИПУ и ОКПУ'!$A$1:$O$3258,14,0)="Нет показаний","Нет показаний",""),"")</f>
        <v/>
      </c>
      <c r="F930">
        <f>IF(AND(C930&gt;0),SUMIF('ИПУ и ОКПУ'!$A$2:$A$3258,A930,'ИПУ и ОКПУ'!$O$2:$O$3258),"")</f>
        <v>439</v>
      </c>
      <c r="G930">
        <f>VLOOKUP(A930,'Лицевые счета'!$A$2:$K$4570,9,0)</f>
        <v>3</v>
      </c>
      <c r="H930">
        <f>VLOOKUP(A930,'Лицевые счета'!$A$2:$K$4570,10,0)</f>
        <v>57</v>
      </c>
      <c r="I930" t="str">
        <f>VLOOKUP(A930,'Лицевые счета'!$A$2:$K$4570,6,0)</f>
        <v>ФЛ</v>
      </c>
      <c r="J930" t="str">
        <f>IF(AND(C930=0,I930="ФЛ"),G930*H930,"")</f>
        <v/>
      </c>
      <c r="K930" t="str">
        <f>IF(AND(C930&gt;0,E930="Нет показаний",I930="ФЛ"),G930*H930,"")</f>
        <v/>
      </c>
    </row>
    <row r="931" spans="1:11" x14ac:dyDescent="0.25">
      <c r="A931" s="7">
        <v>535446</v>
      </c>
      <c r="B931" s="7">
        <f>VLOOKUP(A931,'Лицевые счета'!$A$1:$K$4570,2,0)</f>
        <v>533799</v>
      </c>
      <c r="C931">
        <f>COUNTIF('ИПУ и ОКПУ'!$A$2:$A$3258,A931)</f>
        <v>1</v>
      </c>
      <c r="D931" t="str">
        <f>IF(C931&gt;0,VLOOKUP(A931,'ИПУ и ОКПУ'!$A$1:$O$3258,9,0),"")</f>
        <v>Одноставочный</v>
      </c>
      <c r="E931" t="str">
        <f>IF(C931&gt;0,IF(VLOOKUP(A931,'ИПУ и ОКПУ'!$A$1:$O$3258,14,0)="Нет показаний","Нет показаний",""),"")</f>
        <v/>
      </c>
      <c r="F931">
        <f>IF(AND(C931&gt;0),SUMIF('ИПУ и ОКПУ'!$A$2:$A$3258,A931,'ИПУ и ОКПУ'!$O$2:$O$3258),"")</f>
        <v>36.666666666666664</v>
      </c>
      <c r="G931">
        <f>VLOOKUP(A931,'Лицевые счета'!$A$2:$K$4570,9,0)</f>
        <v>3</v>
      </c>
      <c r="H931">
        <f>VLOOKUP(A931,'Лицевые счета'!$A$2:$K$4570,10,0)</f>
        <v>57</v>
      </c>
      <c r="I931" t="str">
        <f>VLOOKUP(A931,'Лицевые счета'!$A$2:$K$4570,6,0)</f>
        <v>ФЛ</v>
      </c>
      <c r="J931" t="str">
        <f>IF(AND(C931=0,I931="ФЛ"),G931*H931,"")</f>
        <v/>
      </c>
      <c r="K931" t="str">
        <f>IF(AND(C931&gt;0,E931="Нет показаний",I931="ФЛ"),G931*H931,"")</f>
        <v/>
      </c>
    </row>
    <row r="932" spans="1:11" x14ac:dyDescent="0.25">
      <c r="A932" s="7">
        <v>535458</v>
      </c>
      <c r="B932" s="7">
        <f>VLOOKUP(A932,'Лицевые счета'!$A$1:$K$4570,2,0)</f>
        <v>533799</v>
      </c>
      <c r="C932">
        <f>COUNTIF('ИПУ и ОКПУ'!$A$2:$A$3258,A932)</f>
        <v>0</v>
      </c>
      <c r="D932" t="str">
        <f>IF(C932&gt;0,VLOOKUP(A932,'ИПУ и ОКПУ'!$A$1:$O$3258,9,0),"")</f>
        <v/>
      </c>
      <c r="E932" t="str">
        <f>IF(C932&gt;0,IF(VLOOKUP(A932,'ИПУ и ОКПУ'!$A$1:$O$3258,14,0)="Нет показаний","Нет показаний",""),"")</f>
        <v/>
      </c>
      <c r="F932" t="str">
        <f>IF(AND(C932&gt;0),SUMIF('ИПУ и ОКПУ'!$A$2:$A$3258,A932,'ИПУ и ОКПУ'!$O$2:$O$3258),"")</f>
        <v/>
      </c>
      <c r="G932">
        <f>VLOOKUP(A932,'Лицевые счета'!$A$2:$K$4570,9,0)</f>
        <v>3</v>
      </c>
      <c r="H932">
        <f>VLOOKUP(A932,'Лицевые счета'!$A$2:$K$4570,10,0)</f>
        <v>44.2</v>
      </c>
      <c r="I932" t="str">
        <f>VLOOKUP(A932,'Лицевые счета'!$A$2:$K$4570,6,0)</f>
        <v>ФЛ</v>
      </c>
      <c r="J932">
        <f>IF(AND(C932=0,I932="ФЛ"),G932*H932,"")</f>
        <v>132.60000000000002</v>
      </c>
      <c r="K932" t="str">
        <f>IF(AND(C932&gt;0,E932="Нет показаний",I932="ФЛ"),G932*H932,"")</f>
        <v/>
      </c>
    </row>
    <row r="933" spans="1:11" x14ac:dyDescent="0.25">
      <c r="A933" s="7">
        <v>535481</v>
      </c>
      <c r="B933" s="7">
        <f>VLOOKUP(A933,'Лицевые счета'!$A$1:$K$4570,2,0)</f>
        <v>533799</v>
      </c>
      <c r="C933">
        <f>COUNTIF('ИПУ и ОКПУ'!$A$2:$A$3258,A933)</f>
        <v>1</v>
      </c>
      <c r="D933" t="str">
        <f>IF(C933&gt;0,VLOOKUP(A933,'ИПУ и ОКПУ'!$A$1:$O$3258,9,0),"")</f>
        <v>Одноставочный</v>
      </c>
      <c r="E933" t="str">
        <f>IF(C933&gt;0,IF(VLOOKUP(A933,'ИПУ и ОКПУ'!$A$1:$O$3258,14,0)="Нет показаний","Нет показаний",""),"")</f>
        <v/>
      </c>
      <c r="F933">
        <f>IF(AND(C933&gt;0),SUMIF('ИПУ и ОКПУ'!$A$2:$A$3258,A933,'ИПУ и ОКПУ'!$O$2:$O$3258),"")</f>
        <v>191.57142857142858</v>
      </c>
      <c r="G933">
        <f>VLOOKUP(A933,'Лицевые счета'!$A$2:$K$4570,9,0)</f>
        <v>3</v>
      </c>
      <c r="H933">
        <f>VLOOKUP(A933,'Лицевые счета'!$A$2:$K$4570,10,0)</f>
        <v>44.2</v>
      </c>
      <c r="I933" t="str">
        <f>VLOOKUP(A933,'Лицевые счета'!$A$2:$K$4570,6,0)</f>
        <v>ФЛ</v>
      </c>
      <c r="J933" t="str">
        <f>IF(AND(C933=0,I933="ФЛ"),G933*H933,"")</f>
        <v/>
      </c>
      <c r="K933" t="str">
        <f>IF(AND(C933&gt;0,E933="Нет показаний",I933="ФЛ"),G933*H933,"")</f>
        <v/>
      </c>
    </row>
    <row r="934" spans="1:11" x14ac:dyDescent="0.25">
      <c r="A934" s="7">
        <v>535504</v>
      </c>
      <c r="B934" s="7">
        <f>VLOOKUP(A934,'Лицевые счета'!$A$1:$K$4570,2,0)</f>
        <v>533799</v>
      </c>
      <c r="C934">
        <f>COUNTIF('ИПУ и ОКПУ'!$A$2:$A$3258,A934)</f>
        <v>0</v>
      </c>
      <c r="D934" t="str">
        <f>IF(C934&gt;0,VLOOKUP(A934,'ИПУ и ОКПУ'!$A$1:$O$3258,9,0),"")</f>
        <v/>
      </c>
      <c r="E934" t="str">
        <f>IF(C934&gt;0,IF(VLOOKUP(A934,'ИПУ и ОКПУ'!$A$1:$O$3258,14,0)="Нет показаний","Нет показаний",""),"")</f>
        <v/>
      </c>
      <c r="F934" t="str">
        <f>IF(AND(C934&gt;0),SUMIF('ИПУ и ОКПУ'!$A$2:$A$3258,A934,'ИПУ и ОКПУ'!$O$2:$O$3258),"")</f>
        <v/>
      </c>
      <c r="G934">
        <f>VLOOKUP(A934,'Лицевые счета'!$A$2:$K$4570,9,0)</f>
        <v>3</v>
      </c>
      <c r="H934">
        <f>VLOOKUP(A934,'Лицевые счета'!$A$2:$K$4570,10,0)</f>
        <v>44.2</v>
      </c>
      <c r="I934" t="str">
        <f>VLOOKUP(A934,'Лицевые счета'!$A$2:$K$4570,6,0)</f>
        <v>ФЛ</v>
      </c>
      <c r="J934">
        <f>IF(AND(C934=0,I934="ФЛ"),G934*H934,"")</f>
        <v>132.60000000000002</v>
      </c>
      <c r="K934" t="str">
        <f>IF(AND(C934&gt;0,E934="Нет показаний",I934="ФЛ"),G934*H934,"")</f>
        <v/>
      </c>
    </row>
    <row r="935" spans="1:11" x14ac:dyDescent="0.25">
      <c r="A935" s="7">
        <v>535534</v>
      </c>
      <c r="B935" s="7">
        <f>VLOOKUP(A935,'Лицевые счета'!$A$1:$K$4570,2,0)</f>
        <v>533799</v>
      </c>
      <c r="C935">
        <f>COUNTIF('ИПУ и ОКПУ'!$A$2:$A$3258,A935)</f>
        <v>1</v>
      </c>
      <c r="D935" t="str">
        <f>IF(C935&gt;0,VLOOKUP(A935,'ИПУ и ОКПУ'!$A$1:$O$3258,9,0),"")</f>
        <v>Одноставочный</v>
      </c>
      <c r="E935" t="str">
        <f>IF(C935&gt;0,IF(VLOOKUP(A935,'ИПУ и ОКПУ'!$A$1:$O$3258,14,0)="Нет показаний","Нет показаний",""),"")</f>
        <v/>
      </c>
      <c r="F935">
        <f>IF(AND(C935&gt;0),SUMIF('ИПУ и ОКПУ'!$A$2:$A$3258,A935,'ИПУ и ОКПУ'!$O$2:$O$3258),"")</f>
        <v>10</v>
      </c>
      <c r="G935">
        <f>VLOOKUP(A935,'Лицевые счета'!$A$2:$K$4570,9,0)</f>
        <v>3</v>
      </c>
      <c r="H935">
        <f>VLOOKUP(A935,'Лицевые счета'!$A$2:$K$4570,10,0)</f>
        <v>44.2</v>
      </c>
      <c r="I935" t="str">
        <f>VLOOKUP(A935,'Лицевые счета'!$A$2:$K$4570,6,0)</f>
        <v>ФЛ</v>
      </c>
      <c r="J935" t="str">
        <f>IF(AND(C935=0,I935="ФЛ"),G935*H935,"")</f>
        <v/>
      </c>
      <c r="K935" t="str">
        <f>IF(AND(C935&gt;0,E935="Нет показаний",I935="ФЛ"),G935*H935,"")</f>
        <v/>
      </c>
    </row>
    <row r="936" spans="1:11" x14ac:dyDescent="0.25">
      <c r="A936" s="7">
        <v>535545</v>
      </c>
      <c r="B936" s="7">
        <f>VLOOKUP(A936,'Лицевые счета'!$A$1:$K$4570,2,0)</f>
        <v>533799</v>
      </c>
      <c r="C936">
        <f>COUNTIF('ИПУ и ОКПУ'!$A$2:$A$3258,A936)</f>
        <v>0</v>
      </c>
      <c r="D936" t="str">
        <f>IF(C936&gt;0,VLOOKUP(A936,'ИПУ и ОКПУ'!$A$1:$O$3258,9,0),"")</f>
        <v/>
      </c>
      <c r="E936" t="str">
        <f>IF(C936&gt;0,IF(VLOOKUP(A936,'ИПУ и ОКПУ'!$A$1:$O$3258,14,0)="Нет показаний","Нет показаний",""),"")</f>
        <v/>
      </c>
      <c r="F936" t="str">
        <f>IF(AND(C936&gt;0),SUMIF('ИПУ и ОКПУ'!$A$2:$A$3258,A936,'ИПУ и ОКПУ'!$O$2:$O$3258),"")</f>
        <v/>
      </c>
      <c r="G936">
        <f>VLOOKUP(A936,'Лицевые счета'!$A$2:$K$4570,9,0)</f>
        <v>3</v>
      </c>
      <c r="H936">
        <f>VLOOKUP(A936,'Лицевые счета'!$A$2:$K$4570,10,0)</f>
        <v>44.2</v>
      </c>
      <c r="I936" t="str">
        <f>VLOOKUP(A936,'Лицевые счета'!$A$2:$K$4570,6,0)</f>
        <v>ФЛ</v>
      </c>
      <c r="J936">
        <f>IF(AND(C936=0,I936="ФЛ"),G936*H936,"")</f>
        <v>132.60000000000002</v>
      </c>
      <c r="K936" t="str">
        <f>IF(AND(C936&gt;0,E936="Нет показаний",I936="ФЛ"),G936*H936,"")</f>
        <v/>
      </c>
    </row>
    <row r="937" spans="1:11" x14ac:dyDescent="0.25">
      <c r="A937" s="7">
        <v>535586</v>
      </c>
      <c r="B937" s="7">
        <f>VLOOKUP(A937,'Лицевые счета'!$A$1:$K$4570,2,0)</f>
        <v>533799</v>
      </c>
      <c r="C937">
        <f>COUNTIF('ИПУ и ОКПУ'!$A$2:$A$3258,A937)</f>
        <v>0</v>
      </c>
      <c r="D937" t="str">
        <f>IF(C937&gt;0,VLOOKUP(A937,'ИПУ и ОКПУ'!$A$1:$O$3258,9,0),"")</f>
        <v/>
      </c>
      <c r="E937" t="str">
        <f>IF(C937&gt;0,IF(VLOOKUP(A937,'ИПУ и ОКПУ'!$A$1:$O$3258,14,0)="Нет показаний","Нет показаний",""),"")</f>
        <v/>
      </c>
      <c r="F937" t="str">
        <f>IF(AND(C937&gt;0),SUMIF('ИПУ и ОКПУ'!$A$2:$A$3258,A937,'ИПУ и ОКПУ'!$O$2:$O$3258),"")</f>
        <v/>
      </c>
      <c r="G937">
        <f>VLOOKUP(A937,'Лицевые счета'!$A$2:$K$4570,9,0)</f>
        <v>3</v>
      </c>
      <c r="H937">
        <f>VLOOKUP(A937,'Лицевые счета'!$A$2:$K$4570,10,0)</f>
        <v>44.2</v>
      </c>
      <c r="I937" t="str">
        <f>VLOOKUP(A937,'Лицевые счета'!$A$2:$K$4570,6,0)</f>
        <v>ФЛ</v>
      </c>
      <c r="J937">
        <f>IF(AND(C937=0,I937="ФЛ"),G937*H937,"")</f>
        <v>132.60000000000002</v>
      </c>
      <c r="K937" t="str">
        <f>IF(AND(C937&gt;0,E937="Нет показаний",I937="ФЛ"),G937*H937,"")</f>
        <v/>
      </c>
    </row>
    <row r="938" spans="1:11" x14ac:dyDescent="0.25">
      <c r="A938" s="7">
        <v>535612</v>
      </c>
      <c r="B938" s="7">
        <f>VLOOKUP(A938,'Лицевые счета'!$A$1:$K$4570,2,0)</f>
        <v>533799</v>
      </c>
      <c r="C938">
        <f>COUNTIF('ИПУ и ОКПУ'!$A$2:$A$3258,A938)</f>
        <v>1</v>
      </c>
      <c r="D938" t="str">
        <f>IF(C938&gt;0,VLOOKUP(A938,'ИПУ и ОКПУ'!$A$1:$O$3258,9,0),"")</f>
        <v>Одноставочный</v>
      </c>
      <c r="E938" t="str">
        <f>IF(C938&gt;0,IF(VLOOKUP(A938,'ИПУ и ОКПУ'!$A$1:$O$3258,14,0)="Нет показаний","Нет показаний",""),"")</f>
        <v/>
      </c>
      <c r="F938">
        <f>IF(AND(C938&gt;0),SUMIF('ИПУ и ОКПУ'!$A$2:$A$3258,A938,'ИПУ и ОКПУ'!$O$2:$O$3258),"")</f>
        <v>140</v>
      </c>
      <c r="G938">
        <f>VLOOKUP(A938,'Лицевые счета'!$A$2:$K$4570,9,0)</f>
        <v>3</v>
      </c>
      <c r="H938">
        <f>VLOOKUP(A938,'Лицевые счета'!$A$2:$K$4570,10,0)</f>
        <v>57</v>
      </c>
      <c r="I938" t="str">
        <f>VLOOKUP(A938,'Лицевые счета'!$A$2:$K$4570,6,0)</f>
        <v>ФЛ</v>
      </c>
      <c r="J938" t="str">
        <f>IF(AND(C938=0,I938="ФЛ"),G938*H938,"")</f>
        <v/>
      </c>
      <c r="K938" t="str">
        <f>IF(AND(C938&gt;0,E938="Нет показаний",I938="ФЛ"),G938*H938,"")</f>
        <v/>
      </c>
    </row>
    <row r="939" spans="1:11" x14ac:dyDescent="0.25">
      <c r="A939" s="7">
        <v>536351</v>
      </c>
      <c r="B939" s="7">
        <f>VLOOKUP(A939,'Лицевые счета'!$A$1:$K$4570,2,0)</f>
        <v>533807</v>
      </c>
      <c r="C939">
        <f>COUNTIF('ИПУ и ОКПУ'!$A$2:$A$3258,A939)</f>
        <v>1</v>
      </c>
      <c r="D939" t="str">
        <f>IF(C939&gt;0,VLOOKUP(A939,'ИПУ и ОКПУ'!$A$1:$O$3258,9,0),"")</f>
        <v>Одноставочный</v>
      </c>
      <c r="E939" t="str">
        <f>IF(C939&gt;0,IF(VLOOKUP(A939,'ИПУ и ОКПУ'!$A$1:$O$3258,14,0)="Нет показаний","Нет показаний",""),"")</f>
        <v>Нет показаний</v>
      </c>
      <c r="F939">
        <f>IF(AND(C939&gt;0),SUMIF('ИПУ и ОКПУ'!$A$2:$A$3258,A939,'ИПУ и ОКПУ'!$O$2:$O$3258),"")</f>
        <v>0</v>
      </c>
      <c r="G939">
        <f>VLOOKUP(A939,'Лицевые счета'!$A$2:$K$4570,9,0)</f>
        <v>3</v>
      </c>
      <c r="H939">
        <f>VLOOKUP(A939,'Лицевые счета'!$A$2:$K$4570,10,0)</f>
        <v>57</v>
      </c>
      <c r="I939" t="str">
        <f>VLOOKUP(A939,'Лицевые счета'!$A$2:$K$4570,6,0)</f>
        <v>ФЛ</v>
      </c>
      <c r="J939" t="str">
        <f>IF(AND(C939=0,I939="ФЛ"),G939*H939,"")</f>
        <v/>
      </c>
      <c r="K939">
        <f>IF(AND(C939&gt;0,E939="Нет показаний",I939="ФЛ"),G939*H939,"")</f>
        <v>171</v>
      </c>
    </row>
    <row r="940" spans="1:11" x14ac:dyDescent="0.25">
      <c r="A940" s="7">
        <v>536361</v>
      </c>
      <c r="B940" s="7">
        <f>VLOOKUP(A940,'Лицевые счета'!$A$1:$K$4570,2,0)</f>
        <v>533807</v>
      </c>
      <c r="C940">
        <f>COUNTIF('ИПУ и ОКПУ'!$A$2:$A$3258,A940)</f>
        <v>1</v>
      </c>
      <c r="D940" t="str">
        <f>IF(C940&gt;0,VLOOKUP(A940,'ИПУ и ОКПУ'!$A$1:$O$3258,9,0),"")</f>
        <v>Одноставочный</v>
      </c>
      <c r="E940" t="str">
        <f>IF(C940&gt;0,IF(VLOOKUP(A940,'ИПУ и ОКПУ'!$A$1:$O$3258,14,0)="Нет показаний","Нет показаний",""),"")</f>
        <v/>
      </c>
      <c r="F940">
        <f>IF(AND(C940&gt;0),SUMIF('ИПУ и ОКПУ'!$A$2:$A$3258,A940,'ИПУ и ОКПУ'!$O$2:$O$3258),"")</f>
        <v>135</v>
      </c>
      <c r="G940">
        <f>VLOOKUP(A940,'Лицевые счета'!$A$2:$K$4570,9,0)</f>
        <v>3</v>
      </c>
      <c r="H940">
        <f>VLOOKUP(A940,'Лицевые счета'!$A$2:$K$4570,10,0)</f>
        <v>57</v>
      </c>
      <c r="I940" t="str">
        <f>VLOOKUP(A940,'Лицевые счета'!$A$2:$K$4570,6,0)</f>
        <v>ФЛ</v>
      </c>
      <c r="J940" t="str">
        <f>IF(AND(C940=0,I940="ФЛ"),G940*H940,"")</f>
        <v/>
      </c>
      <c r="K940" t="str">
        <f>IF(AND(C940&gt;0,E940="Нет показаний",I940="ФЛ"),G940*H940,"")</f>
        <v/>
      </c>
    </row>
    <row r="941" spans="1:11" x14ac:dyDescent="0.25">
      <c r="A941" s="7">
        <v>536367</v>
      </c>
      <c r="B941" s="7">
        <f>VLOOKUP(A941,'Лицевые счета'!$A$1:$K$4570,2,0)</f>
        <v>533807</v>
      </c>
      <c r="C941">
        <f>COUNTIF('ИПУ и ОКПУ'!$A$2:$A$3258,A941)</f>
        <v>1</v>
      </c>
      <c r="D941" t="str">
        <f>IF(C941&gt;0,VLOOKUP(A941,'ИПУ и ОКПУ'!$A$1:$O$3258,9,0),"")</f>
        <v>Одноставочный</v>
      </c>
      <c r="E941" t="str">
        <f>IF(C941&gt;0,IF(VLOOKUP(A941,'ИПУ и ОКПУ'!$A$1:$O$3258,14,0)="Нет показаний","Нет показаний",""),"")</f>
        <v/>
      </c>
      <c r="F941">
        <f>IF(AND(C941&gt;0),SUMIF('ИПУ и ОКПУ'!$A$2:$A$3258,A941,'ИПУ и ОКПУ'!$O$2:$O$3258),"")</f>
        <v>140</v>
      </c>
      <c r="G941">
        <f>VLOOKUP(A941,'Лицевые счета'!$A$2:$K$4570,9,0)</f>
        <v>3</v>
      </c>
      <c r="H941">
        <f>VLOOKUP(A941,'Лицевые счета'!$A$2:$K$4570,10,0)</f>
        <v>57</v>
      </c>
      <c r="I941" t="str">
        <f>VLOOKUP(A941,'Лицевые счета'!$A$2:$K$4570,6,0)</f>
        <v>ФЛ</v>
      </c>
      <c r="J941" t="str">
        <f>IF(AND(C941=0,I941="ФЛ"),G941*H941,"")</f>
        <v/>
      </c>
      <c r="K941" t="str">
        <f>IF(AND(C941&gt;0,E941="Нет показаний",I941="ФЛ"),G941*H941,"")</f>
        <v/>
      </c>
    </row>
    <row r="942" spans="1:11" x14ac:dyDescent="0.25">
      <c r="A942" s="7">
        <v>536377</v>
      </c>
      <c r="B942" s="7">
        <f>VLOOKUP(A942,'Лицевые счета'!$A$1:$K$4570,2,0)</f>
        <v>533807</v>
      </c>
      <c r="C942">
        <f>COUNTIF('ИПУ и ОКПУ'!$A$2:$A$3258,A942)</f>
        <v>1</v>
      </c>
      <c r="D942" t="str">
        <f>IF(C942&gt;0,VLOOKUP(A942,'ИПУ и ОКПУ'!$A$1:$O$3258,9,0),"")</f>
        <v>Одноставочный</v>
      </c>
      <c r="E942" t="str">
        <f>IF(C942&gt;0,IF(VLOOKUP(A942,'ИПУ и ОКПУ'!$A$1:$O$3258,14,0)="Нет показаний","Нет показаний",""),"")</f>
        <v/>
      </c>
      <c r="F942">
        <f>IF(AND(C942&gt;0),SUMIF('ИПУ и ОКПУ'!$A$2:$A$3258,A942,'ИПУ и ОКПУ'!$O$2:$O$3258),"")</f>
        <v>417</v>
      </c>
      <c r="G942">
        <f>VLOOKUP(A942,'Лицевые счета'!$A$2:$K$4570,9,0)</f>
        <v>3</v>
      </c>
      <c r="H942">
        <f>VLOOKUP(A942,'Лицевые счета'!$A$2:$K$4570,10,0)</f>
        <v>57</v>
      </c>
      <c r="I942" t="str">
        <f>VLOOKUP(A942,'Лицевые счета'!$A$2:$K$4570,6,0)</f>
        <v>ФЛ</v>
      </c>
      <c r="J942" t="str">
        <f>IF(AND(C942=0,I942="ФЛ"),G942*H942,"")</f>
        <v/>
      </c>
      <c r="K942" t="str">
        <f>IF(AND(C942&gt;0,E942="Нет показаний",I942="ФЛ"),G942*H942,"")</f>
        <v/>
      </c>
    </row>
    <row r="943" spans="1:11" x14ac:dyDescent="0.25">
      <c r="A943" s="7">
        <v>536391</v>
      </c>
      <c r="B943" s="7">
        <f>VLOOKUP(A943,'Лицевые счета'!$A$1:$K$4570,2,0)</f>
        <v>533807</v>
      </c>
      <c r="C943">
        <f>COUNTIF('ИПУ и ОКПУ'!$A$2:$A$3258,A943)</f>
        <v>1</v>
      </c>
      <c r="D943" t="str">
        <f>IF(C943&gt;0,VLOOKUP(A943,'ИПУ и ОКПУ'!$A$1:$O$3258,9,0),"")</f>
        <v>Одноставочный</v>
      </c>
      <c r="E943" t="str">
        <f>IF(C943&gt;0,IF(VLOOKUP(A943,'ИПУ и ОКПУ'!$A$1:$O$3258,14,0)="Нет показаний","Нет показаний",""),"")</f>
        <v/>
      </c>
      <c r="F943">
        <f>IF(AND(C943&gt;0),SUMIF('ИПУ и ОКПУ'!$A$2:$A$3258,A943,'ИПУ и ОКПУ'!$O$2:$O$3258),"")</f>
        <v>202</v>
      </c>
      <c r="G943">
        <f>VLOOKUP(A943,'Лицевые счета'!$A$2:$K$4570,9,0)</f>
        <v>3</v>
      </c>
      <c r="H943">
        <f>VLOOKUP(A943,'Лицевые счета'!$A$2:$K$4570,10,0)</f>
        <v>57</v>
      </c>
      <c r="I943" t="str">
        <f>VLOOKUP(A943,'Лицевые счета'!$A$2:$K$4570,6,0)</f>
        <v>ФЛ</v>
      </c>
      <c r="J943" t="str">
        <f>IF(AND(C943=0,I943="ФЛ"),G943*H943,"")</f>
        <v/>
      </c>
      <c r="K943" t="str">
        <f>IF(AND(C943&gt;0,E943="Нет показаний",I943="ФЛ"),G943*H943,"")</f>
        <v/>
      </c>
    </row>
    <row r="944" spans="1:11" x14ac:dyDescent="0.25">
      <c r="A944" s="7">
        <v>536393</v>
      </c>
      <c r="B944" s="7">
        <f>VLOOKUP(A944,'Лицевые счета'!$A$1:$K$4570,2,0)</f>
        <v>533807</v>
      </c>
      <c r="C944">
        <f>COUNTIF('ИПУ и ОКПУ'!$A$2:$A$3258,A944)</f>
        <v>1</v>
      </c>
      <c r="D944" t="str">
        <f>IF(C944&gt;0,VLOOKUP(A944,'ИПУ и ОКПУ'!$A$1:$O$3258,9,0),"")</f>
        <v>Одноставочный</v>
      </c>
      <c r="E944" t="str">
        <f>IF(C944&gt;0,IF(VLOOKUP(A944,'ИПУ и ОКПУ'!$A$1:$O$3258,14,0)="Нет показаний","Нет показаний",""),"")</f>
        <v/>
      </c>
      <c r="F944">
        <f>IF(AND(C944&gt;0),SUMIF('ИПУ и ОКПУ'!$A$2:$A$3258,A944,'ИПУ и ОКПУ'!$O$2:$O$3258),"")</f>
        <v>199</v>
      </c>
      <c r="G944">
        <f>VLOOKUP(A944,'Лицевые счета'!$A$2:$K$4570,9,0)</f>
        <v>3</v>
      </c>
      <c r="H944">
        <f>VLOOKUP(A944,'Лицевые счета'!$A$2:$K$4570,10,0)</f>
        <v>64.5</v>
      </c>
      <c r="I944" t="str">
        <f>VLOOKUP(A944,'Лицевые счета'!$A$2:$K$4570,6,0)</f>
        <v>ФЛ</v>
      </c>
      <c r="J944" t="str">
        <f>IF(AND(C944=0,I944="ФЛ"),G944*H944,"")</f>
        <v/>
      </c>
      <c r="K944" t="str">
        <f>IF(AND(C944&gt;0,E944="Нет показаний",I944="ФЛ"),G944*H944,"")</f>
        <v/>
      </c>
    </row>
    <row r="945" spans="1:11" x14ac:dyDescent="0.25">
      <c r="A945" s="7">
        <v>536399</v>
      </c>
      <c r="B945" s="7">
        <f>VLOOKUP(A945,'Лицевые счета'!$A$1:$K$4570,2,0)</f>
        <v>533807</v>
      </c>
      <c r="C945">
        <f>COUNTIF('ИПУ и ОКПУ'!$A$2:$A$3258,A945)</f>
        <v>1</v>
      </c>
      <c r="D945" t="str">
        <f>IF(C945&gt;0,VLOOKUP(A945,'ИПУ и ОКПУ'!$A$1:$O$3258,9,0),"")</f>
        <v>Одноставочный</v>
      </c>
      <c r="E945" t="str">
        <f>IF(C945&gt;0,IF(VLOOKUP(A945,'ИПУ и ОКПУ'!$A$1:$O$3258,14,0)="Нет показаний","Нет показаний",""),"")</f>
        <v/>
      </c>
      <c r="F945">
        <f>IF(AND(C945&gt;0),SUMIF('ИПУ и ОКПУ'!$A$2:$A$3258,A945,'ИПУ и ОКПУ'!$O$2:$O$3258),"")</f>
        <v>183</v>
      </c>
      <c r="G945">
        <f>VLOOKUP(A945,'Лицевые счета'!$A$2:$K$4570,9,0)</f>
        <v>3</v>
      </c>
      <c r="H945">
        <f>VLOOKUP(A945,'Лицевые счета'!$A$2:$K$4570,10,0)</f>
        <v>57</v>
      </c>
      <c r="I945" t="str">
        <f>VLOOKUP(A945,'Лицевые счета'!$A$2:$K$4570,6,0)</f>
        <v>ФЛ</v>
      </c>
      <c r="J945" t="str">
        <f>IF(AND(C945=0,I945="ФЛ"),G945*H945,"")</f>
        <v/>
      </c>
      <c r="K945" t="str">
        <f>IF(AND(C945&gt;0,E945="Нет показаний",I945="ФЛ"),G945*H945,"")</f>
        <v/>
      </c>
    </row>
    <row r="946" spans="1:11" x14ac:dyDescent="0.25">
      <c r="A946" s="7">
        <v>536417</v>
      </c>
      <c r="B946" s="7">
        <f>VLOOKUP(A946,'Лицевые счета'!$A$1:$K$4570,2,0)</f>
        <v>533807</v>
      </c>
      <c r="C946">
        <f>COUNTIF('ИПУ и ОКПУ'!$A$2:$A$3258,A946)</f>
        <v>0</v>
      </c>
      <c r="D946" t="str">
        <f>IF(C946&gt;0,VLOOKUP(A946,'ИПУ и ОКПУ'!$A$1:$O$3258,9,0),"")</f>
        <v/>
      </c>
      <c r="E946" t="str">
        <f>IF(C946&gt;0,IF(VLOOKUP(A946,'ИПУ и ОКПУ'!$A$1:$O$3258,14,0)="Нет показаний","Нет показаний",""),"")</f>
        <v/>
      </c>
      <c r="F946" t="str">
        <f>IF(AND(C946&gt;0),SUMIF('ИПУ и ОКПУ'!$A$2:$A$3258,A946,'ИПУ и ОКПУ'!$O$2:$O$3258),"")</f>
        <v/>
      </c>
      <c r="G946">
        <f>VLOOKUP(A946,'Лицевые счета'!$A$2:$K$4570,9,0)</f>
        <v>3</v>
      </c>
      <c r="H946">
        <f>VLOOKUP(A946,'Лицевые счета'!$A$2:$K$4570,10,0)</f>
        <v>64.5</v>
      </c>
      <c r="I946" t="str">
        <f>VLOOKUP(A946,'Лицевые счета'!$A$2:$K$4570,6,0)</f>
        <v>ФЛ</v>
      </c>
      <c r="J946">
        <f>IF(AND(C946=0,I946="ФЛ"),G946*H946,"")</f>
        <v>193.5</v>
      </c>
      <c r="K946" t="str">
        <f>IF(AND(C946&gt;0,E946="Нет показаний",I946="ФЛ"),G946*H946,"")</f>
        <v/>
      </c>
    </row>
    <row r="947" spans="1:11" x14ac:dyDescent="0.25">
      <c r="A947" s="7">
        <v>536423</v>
      </c>
      <c r="B947" s="7">
        <f>VLOOKUP(A947,'Лицевые счета'!$A$1:$K$4570,2,0)</f>
        <v>533807</v>
      </c>
      <c r="C947">
        <f>COUNTIF('ИПУ и ОКПУ'!$A$2:$A$3258,A947)</f>
        <v>1</v>
      </c>
      <c r="D947" t="str">
        <f>IF(C947&gt;0,VLOOKUP(A947,'ИПУ и ОКПУ'!$A$1:$O$3258,9,0),"")</f>
        <v>Одноставочный</v>
      </c>
      <c r="E947" t="str">
        <f>IF(C947&gt;0,IF(VLOOKUP(A947,'ИПУ и ОКПУ'!$A$1:$O$3258,14,0)="Нет показаний","Нет показаний",""),"")</f>
        <v/>
      </c>
      <c r="F947">
        <f>IF(AND(C947&gt;0),SUMIF('ИПУ и ОКПУ'!$A$2:$A$3258,A947,'ИПУ и ОКПУ'!$O$2:$O$3258),"")</f>
        <v>76</v>
      </c>
      <c r="G947">
        <f>VLOOKUP(A947,'Лицевые счета'!$A$2:$K$4570,9,0)</f>
        <v>3</v>
      </c>
      <c r="H947">
        <f>VLOOKUP(A947,'Лицевые счета'!$A$2:$K$4570,10,0)</f>
        <v>57</v>
      </c>
      <c r="I947" t="str">
        <f>VLOOKUP(A947,'Лицевые счета'!$A$2:$K$4570,6,0)</f>
        <v>ФЛ</v>
      </c>
      <c r="J947" t="str">
        <f>IF(AND(C947=0,I947="ФЛ"),G947*H947,"")</f>
        <v/>
      </c>
      <c r="K947" t="str">
        <f>IF(AND(C947&gt;0,E947="Нет показаний",I947="ФЛ"),G947*H947,"")</f>
        <v/>
      </c>
    </row>
    <row r="948" spans="1:11" x14ac:dyDescent="0.25">
      <c r="A948" s="7">
        <v>536429</v>
      </c>
      <c r="B948" s="7">
        <f>VLOOKUP(A948,'Лицевые счета'!$A$1:$K$4570,2,0)</f>
        <v>533807</v>
      </c>
      <c r="C948">
        <f>COUNTIF('ИПУ и ОКПУ'!$A$2:$A$3258,A948)</f>
        <v>1</v>
      </c>
      <c r="D948" t="str">
        <f>IF(C948&gt;0,VLOOKUP(A948,'ИПУ и ОКПУ'!$A$1:$O$3258,9,0),"")</f>
        <v>Одноставочный</v>
      </c>
      <c r="E948" t="str">
        <f>IF(C948&gt;0,IF(VLOOKUP(A948,'ИПУ и ОКПУ'!$A$1:$O$3258,14,0)="Нет показаний","Нет показаний",""),"")</f>
        <v/>
      </c>
      <c r="F948">
        <f>IF(AND(C948&gt;0),SUMIF('ИПУ и ОКПУ'!$A$2:$A$3258,A948,'ИПУ и ОКПУ'!$O$2:$O$3258),"")</f>
        <v>238</v>
      </c>
      <c r="G948">
        <f>VLOOKUP(A948,'Лицевые счета'!$A$2:$K$4570,9,0)</f>
        <v>3</v>
      </c>
      <c r="H948">
        <f>VLOOKUP(A948,'Лицевые счета'!$A$2:$K$4570,10,0)</f>
        <v>57</v>
      </c>
      <c r="I948" t="str">
        <f>VLOOKUP(A948,'Лицевые счета'!$A$2:$K$4570,6,0)</f>
        <v>ФЛ</v>
      </c>
      <c r="J948" t="str">
        <f>IF(AND(C948=0,I948="ФЛ"),G948*H948,"")</f>
        <v/>
      </c>
      <c r="K948" t="str">
        <f>IF(AND(C948&gt;0,E948="Нет показаний",I948="ФЛ"),G948*H948,"")</f>
        <v/>
      </c>
    </row>
    <row r="949" spans="1:11" x14ac:dyDescent="0.25">
      <c r="A949" s="7">
        <v>536435</v>
      </c>
      <c r="B949" s="7">
        <f>VLOOKUP(A949,'Лицевые счета'!$A$1:$K$4570,2,0)</f>
        <v>533807</v>
      </c>
      <c r="C949">
        <f>COUNTIF('ИПУ и ОКПУ'!$A$2:$A$3258,A949)</f>
        <v>0</v>
      </c>
      <c r="D949" t="str">
        <f>IF(C949&gt;0,VLOOKUP(A949,'ИПУ и ОКПУ'!$A$1:$O$3258,9,0),"")</f>
        <v/>
      </c>
      <c r="E949" t="str">
        <f>IF(C949&gt;0,IF(VLOOKUP(A949,'ИПУ и ОКПУ'!$A$1:$O$3258,14,0)="Нет показаний","Нет показаний",""),"")</f>
        <v/>
      </c>
      <c r="F949" t="str">
        <f>IF(AND(C949&gt;0),SUMIF('ИПУ и ОКПУ'!$A$2:$A$3258,A949,'ИПУ и ОКПУ'!$O$2:$O$3258),"")</f>
        <v/>
      </c>
      <c r="G949">
        <f>VLOOKUP(A949,'Лицевые счета'!$A$2:$K$4570,9,0)</f>
        <v>3</v>
      </c>
      <c r="H949">
        <f>VLOOKUP(A949,'Лицевые счета'!$A$2:$K$4570,10,0)</f>
        <v>57</v>
      </c>
      <c r="I949" t="str">
        <f>VLOOKUP(A949,'Лицевые счета'!$A$2:$K$4570,6,0)</f>
        <v>ФЛ</v>
      </c>
      <c r="J949">
        <f>IF(AND(C949=0,I949="ФЛ"),G949*H949,"")</f>
        <v>171</v>
      </c>
      <c r="K949" t="str">
        <f>IF(AND(C949&gt;0,E949="Нет показаний",I949="ФЛ"),G949*H949,"")</f>
        <v/>
      </c>
    </row>
    <row r="950" spans="1:11" x14ac:dyDescent="0.25">
      <c r="A950" s="7">
        <v>536455</v>
      </c>
      <c r="B950" s="7">
        <f>VLOOKUP(A950,'Лицевые счета'!$A$1:$K$4570,2,0)</f>
        <v>533807</v>
      </c>
      <c r="C950">
        <f>COUNTIF('ИПУ и ОКПУ'!$A$2:$A$3258,A950)</f>
        <v>0</v>
      </c>
      <c r="D950" t="str">
        <f>IF(C950&gt;0,VLOOKUP(A950,'ИПУ и ОКПУ'!$A$1:$O$3258,9,0),"")</f>
        <v/>
      </c>
      <c r="E950" t="str">
        <f>IF(C950&gt;0,IF(VLOOKUP(A950,'ИПУ и ОКПУ'!$A$1:$O$3258,14,0)="Нет показаний","Нет показаний",""),"")</f>
        <v/>
      </c>
      <c r="F950" t="str">
        <f>IF(AND(C950&gt;0),SUMIF('ИПУ и ОКПУ'!$A$2:$A$3258,A950,'ИПУ и ОКПУ'!$O$2:$O$3258),"")</f>
        <v/>
      </c>
      <c r="G950">
        <f>VLOOKUP(A950,'Лицевые счета'!$A$2:$K$4570,9,0)</f>
        <v>3</v>
      </c>
      <c r="H950">
        <f>VLOOKUP(A950,'Лицевые счета'!$A$2:$K$4570,10,0)</f>
        <v>57</v>
      </c>
      <c r="I950" t="str">
        <f>VLOOKUP(A950,'Лицевые счета'!$A$2:$K$4570,6,0)</f>
        <v>ФЛ</v>
      </c>
      <c r="J950">
        <f>IF(AND(C950=0,I950="ФЛ"),G950*H950,"")</f>
        <v>171</v>
      </c>
      <c r="K950" t="str">
        <f>IF(AND(C950&gt;0,E950="Нет показаний",I950="ФЛ"),G950*H950,"")</f>
        <v/>
      </c>
    </row>
    <row r="951" spans="1:11" x14ac:dyDescent="0.25">
      <c r="A951" s="7">
        <v>536463</v>
      </c>
      <c r="B951" s="7">
        <f>VLOOKUP(A951,'Лицевые счета'!$A$1:$K$4570,2,0)</f>
        <v>533809</v>
      </c>
      <c r="C951">
        <f>COUNTIF('ИПУ и ОКПУ'!$A$2:$A$3258,A951)</f>
        <v>1</v>
      </c>
      <c r="D951" t="str">
        <f>IF(C951&gt;0,VLOOKUP(A951,'ИПУ и ОКПУ'!$A$1:$O$3258,9,0),"")</f>
        <v>Одноставочный</v>
      </c>
      <c r="E951" t="str">
        <f>IF(C951&gt;0,IF(VLOOKUP(A951,'ИПУ и ОКПУ'!$A$1:$O$3258,14,0)="Нет показаний","Нет показаний",""),"")</f>
        <v>Нет показаний</v>
      </c>
      <c r="F951">
        <f>IF(AND(C951&gt;0),SUMIF('ИПУ и ОКПУ'!$A$2:$A$3258,A951,'ИПУ и ОКПУ'!$O$2:$O$3258),"")</f>
        <v>0</v>
      </c>
      <c r="G951">
        <f>VLOOKUP(A951,'Лицевые счета'!$A$2:$K$4570,9,0)</f>
        <v>3</v>
      </c>
      <c r="H951">
        <f>VLOOKUP(A951,'Лицевые счета'!$A$2:$K$4570,10,0)</f>
        <v>64.5</v>
      </c>
      <c r="I951" t="str">
        <f>VLOOKUP(A951,'Лицевые счета'!$A$2:$K$4570,6,0)</f>
        <v>ФЛ</v>
      </c>
      <c r="J951" t="str">
        <f>IF(AND(C951=0,I951="ФЛ"),G951*H951,"")</f>
        <v/>
      </c>
      <c r="K951">
        <f>IF(AND(C951&gt;0,E951="Нет показаний",I951="ФЛ"),G951*H951,"")</f>
        <v>193.5</v>
      </c>
    </row>
    <row r="952" spans="1:11" x14ac:dyDescent="0.25">
      <c r="A952" s="7">
        <v>536470</v>
      </c>
      <c r="B952" s="7">
        <f>VLOOKUP(A952,'Лицевые счета'!$A$1:$K$4570,2,0)</f>
        <v>533809</v>
      </c>
      <c r="C952">
        <f>COUNTIF('ИПУ и ОКПУ'!$A$2:$A$3258,A952)</f>
        <v>1</v>
      </c>
      <c r="D952" t="str">
        <f>IF(C952&gt;0,VLOOKUP(A952,'ИПУ и ОКПУ'!$A$1:$O$3258,9,0),"")</f>
        <v>Одноставочный</v>
      </c>
      <c r="E952" t="str">
        <f>IF(C952&gt;0,IF(VLOOKUP(A952,'ИПУ и ОКПУ'!$A$1:$O$3258,14,0)="Нет показаний","Нет показаний",""),"")</f>
        <v>Нет показаний</v>
      </c>
      <c r="F952">
        <f>IF(AND(C952&gt;0),SUMIF('ИПУ и ОКПУ'!$A$2:$A$3258,A952,'ИПУ и ОКПУ'!$O$2:$O$3258),"")</f>
        <v>0</v>
      </c>
      <c r="G952">
        <f>VLOOKUP(A952,'Лицевые счета'!$A$2:$K$4570,9,0)</f>
        <v>3</v>
      </c>
      <c r="H952">
        <f>VLOOKUP(A952,'Лицевые счета'!$A$2:$K$4570,10,0)</f>
        <v>57</v>
      </c>
      <c r="I952" t="str">
        <f>VLOOKUP(A952,'Лицевые счета'!$A$2:$K$4570,6,0)</f>
        <v>ФЛ</v>
      </c>
      <c r="J952" t="str">
        <f>IF(AND(C952=0,I952="ФЛ"),G952*H952,"")</f>
        <v/>
      </c>
      <c r="K952">
        <f>IF(AND(C952&gt;0,E952="Нет показаний",I952="ФЛ"),G952*H952,"")</f>
        <v>171</v>
      </c>
    </row>
    <row r="953" spans="1:11" x14ac:dyDescent="0.25">
      <c r="A953" s="7">
        <v>539462</v>
      </c>
      <c r="B953" s="7">
        <f>VLOOKUP(A953,'Лицевые счета'!$A$1:$K$4570,2,0)</f>
        <v>431516</v>
      </c>
      <c r="C953">
        <f>COUNTIF('ИПУ и ОКПУ'!$A$2:$A$3258,A953)</f>
        <v>1</v>
      </c>
      <c r="D953" t="str">
        <f>IF(C953&gt;0,VLOOKUP(A953,'ИПУ и ОКПУ'!$A$1:$O$3258,9,0),"")</f>
        <v>Одноставочный</v>
      </c>
      <c r="E953" t="str">
        <f>IF(C953&gt;0,IF(VLOOKUP(A953,'ИПУ и ОКПУ'!$A$1:$O$3258,14,0)="Нет показаний","Нет показаний",""),"")</f>
        <v/>
      </c>
      <c r="F953">
        <f>IF(AND(C953&gt;0),SUMIF('ИПУ и ОКПУ'!$A$2:$A$3258,A953,'ИПУ и ОКПУ'!$O$2:$O$3258),"")</f>
        <v>248</v>
      </c>
      <c r="G953">
        <f>VLOOKUP(A953,'Лицевые счета'!$A$2:$K$4570,9,0)</f>
        <v>3</v>
      </c>
      <c r="H953">
        <f>VLOOKUP(A953,'Лицевые счета'!$A$2:$K$4570,10,0)</f>
        <v>44.2</v>
      </c>
      <c r="I953" t="str">
        <f>VLOOKUP(A953,'Лицевые счета'!$A$2:$K$4570,6,0)</f>
        <v>ФЛ</v>
      </c>
      <c r="J953" t="str">
        <f>IF(AND(C953=0,I953="ФЛ"),G953*H953,"")</f>
        <v/>
      </c>
      <c r="K953" t="str">
        <f>IF(AND(C953&gt;0,E953="Нет показаний",I953="ФЛ"),G953*H953,"")</f>
        <v/>
      </c>
    </row>
    <row r="954" spans="1:11" x14ac:dyDescent="0.25">
      <c r="A954" s="7">
        <v>587519</v>
      </c>
      <c r="B954" s="7">
        <f>VLOOKUP(A954,'Лицевые счета'!$A$1:$K$4570,2,0)</f>
        <v>587512</v>
      </c>
      <c r="C954">
        <f>COUNTIF('ИПУ и ОКПУ'!$A$2:$A$3258,A954)</f>
        <v>1</v>
      </c>
      <c r="D954" t="str">
        <f>IF(C954&gt;0,VLOOKUP(A954,'ИПУ и ОКПУ'!$A$1:$O$3258,9,0),"")</f>
        <v>Одноставочный</v>
      </c>
      <c r="E954" t="str">
        <f>IF(C954&gt;0,IF(VLOOKUP(A954,'ИПУ и ОКПУ'!$A$1:$O$3258,14,0)="Нет показаний","Нет показаний",""),"")</f>
        <v/>
      </c>
      <c r="F954">
        <f>IF(AND(C954&gt;0),SUMIF('ИПУ и ОКПУ'!$A$2:$A$3258,A954,'ИПУ и ОКПУ'!$O$2:$O$3258),"")</f>
        <v>0</v>
      </c>
      <c r="G954">
        <f>VLOOKUP(A954,'Лицевые счета'!$A$2:$K$4570,9,0)</f>
        <v>3</v>
      </c>
      <c r="H954">
        <f>VLOOKUP(A954,'Лицевые счета'!$A$2:$K$4570,10,0)</f>
        <v>64.5</v>
      </c>
      <c r="I954" t="str">
        <f>VLOOKUP(A954,'Лицевые счета'!$A$2:$K$4570,6,0)</f>
        <v>ФЛ</v>
      </c>
      <c r="J954" t="str">
        <f>IF(AND(C954=0,I954="ФЛ"),G954*H954,"")</f>
        <v/>
      </c>
      <c r="K954" t="str">
        <f>IF(AND(C954&gt;0,E954="Нет показаний",I954="ФЛ"),G954*H954,"")</f>
        <v/>
      </c>
    </row>
    <row r="955" spans="1:11" x14ac:dyDescent="0.25">
      <c r="A955" s="7">
        <v>587538</v>
      </c>
      <c r="B955" s="7">
        <f>VLOOKUP(A955,'Лицевые счета'!$A$1:$K$4570,2,0)</f>
        <v>587512</v>
      </c>
      <c r="C955">
        <f>COUNTIF('ИПУ и ОКПУ'!$A$2:$A$3258,A955)</f>
        <v>1</v>
      </c>
      <c r="D955" t="str">
        <f>IF(C955&gt;0,VLOOKUP(A955,'ИПУ и ОКПУ'!$A$1:$O$3258,9,0),"")</f>
        <v>Одноставочный</v>
      </c>
      <c r="E955" t="str">
        <f>IF(C955&gt;0,IF(VLOOKUP(A955,'ИПУ и ОКПУ'!$A$1:$O$3258,14,0)="Нет показаний","Нет показаний",""),"")</f>
        <v/>
      </c>
      <c r="F955">
        <f>IF(AND(C955&gt;0),SUMIF('ИПУ и ОКПУ'!$A$2:$A$3258,A955,'ИПУ и ОКПУ'!$O$2:$O$3258),"")</f>
        <v>197</v>
      </c>
      <c r="G955">
        <f>VLOOKUP(A955,'Лицевые счета'!$A$2:$K$4570,9,0)</f>
        <v>3</v>
      </c>
      <c r="H955">
        <f>VLOOKUP(A955,'Лицевые счета'!$A$2:$K$4570,10,0)</f>
        <v>57</v>
      </c>
      <c r="I955" t="str">
        <f>VLOOKUP(A955,'Лицевые счета'!$A$2:$K$4570,6,0)</f>
        <v>ФЛ</v>
      </c>
      <c r="J955" t="str">
        <f>IF(AND(C955=0,I955="ФЛ"),G955*H955,"")</f>
        <v/>
      </c>
      <c r="K955" t="str">
        <f>IF(AND(C955&gt;0,E955="Нет показаний",I955="ФЛ"),G955*H955,"")</f>
        <v/>
      </c>
    </row>
    <row r="956" spans="1:11" x14ac:dyDescent="0.25">
      <c r="A956" s="7">
        <v>587552</v>
      </c>
      <c r="B956" s="7">
        <f>VLOOKUP(A956,'Лицевые счета'!$A$1:$K$4570,2,0)</f>
        <v>587512</v>
      </c>
      <c r="C956">
        <f>COUNTIF('ИПУ и ОКПУ'!$A$2:$A$3258,A956)</f>
        <v>1</v>
      </c>
      <c r="D956" t="str">
        <f>IF(C956&gt;0,VLOOKUP(A956,'ИПУ и ОКПУ'!$A$1:$O$3258,9,0),"")</f>
        <v>Одноставочный</v>
      </c>
      <c r="E956" t="str">
        <f>IF(C956&gt;0,IF(VLOOKUP(A956,'ИПУ и ОКПУ'!$A$1:$O$3258,14,0)="Нет показаний","Нет показаний",""),"")</f>
        <v/>
      </c>
      <c r="F956">
        <f>IF(AND(C956&gt;0),SUMIF('ИПУ и ОКПУ'!$A$2:$A$3258,A956,'ИПУ и ОКПУ'!$O$2:$O$3258),"")</f>
        <v>85</v>
      </c>
      <c r="G956">
        <f>VLOOKUP(A956,'Лицевые счета'!$A$2:$K$4570,9,0)</f>
        <v>3</v>
      </c>
      <c r="H956">
        <f>VLOOKUP(A956,'Лицевые счета'!$A$2:$K$4570,10,0)</f>
        <v>57</v>
      </c>
      <c r="I956" t="str">
        <f>VLOOKUP(A956,'Лицевые счета'!$A$2:$K$4570,6,0)</f>
        <v>ФЛ</v>
      </c>
      <c r="J956" t="str">
        <f>IF(AND(C956=0,I956="ФЛ"),G956*H956,"")</f>
        <v/>
      </c>
      <c r="K956" t="str">
        <f>IF(AND(C956&gt;0,E956="Нет показаний",I956="ФЛ"),G956*H956,"")</f>
        <v/>
      </c>
    </row>
    <row r="957" spans="1:11" x14ac:dyDescent="0.25">
      <c r="A957" s="7">
        <v>587554</v>
      </c>
      <c r="B957" s="7">
        <f>VLOOKUP(A957,'Лицевые счета'!$A$1:$K$4570,2,0)</f>
        <v>587512</v>
      </c>
      <c r="C957">
        <f>COUNTIF('ИПУ и ОКПУ'!$A$2:$A$3258,A957)</f>
        <v>1</v>
      </c>
      <c r="D957" t="str">
        <f>IF(C957&gt;0,VLOOKUP(A957,'ИПУ и ОКПУ'!$A$1:$O$3258,9,0),"")</f>
        <v>Одноставочный</v>
      </c>
      <c r="E957" t="str">
        <f>IF(C957&gt;0,IF(VLOOKUP(A957,'ИПУ и ОКПУ'!$A$1:$O$3258,14,0)="Нет показаний","Нет показаний",""),"")</f>
        <v/>
      </c>
      <c r="F957">
        <f>IF(AND(C957&gt;0),SUMIF('ИПУ и ОКПУ'!$A$2:$A$3258,A957,'ИПУ и ОКПУ'!$O$2:$O$3258),"")</f>
        <v>498</v>
      </c>
      <c r="G957">
        <f>VLOOKUP(A957,'Лицевые счета'!$A$2:$K$4570,9,0)</f>
        <v>3</v>
      </c>
      <c r="H957">
        <f>VLOOKUP(A957,'Лицевые счета'!$A$2:$K$4570,10,0)</f>
        <v>64.5</v>
      </c>
      <c r="I957" t="str">
        <f>VLOOKUP(A957,'Лицевые счета'!$A$2:$K$4570,6,0)</f>
        <v>ФЛ</v>
      </c>
      <c r="J957" t="str">
        <f>IF(AND(C957=0,I957="ФЛ"),G957*H957,"")</f>
        <v/>
      </c>
      <c r="K957" t="str">
        <f>IF(AND(C957&gt;0,E957="Нет показаний",I957="ФЛ"),G957*H957,"")</f>
        <v/>
      </c>
    </row>
    <row r="958" spans="1:11" x14ac:dyDescent="0.25">
      <c r="A958" s="7">
        <v>592563</v>
      </c>
      <c r="B958" s="7">
        <f>VLOOKUP(A958,'Лицевые счета'!$A$1:$K$4570,2,0)</f>
        <v>588205</v>
      </c>
      <c r="C958">
        <f>COUNTIF('ИПУ и ОКПУ'!$A$2:$A$3258,A958)</f>
        <v>0</v>
      </c>
      <c r="D958" t="str">
        <f>IF(C958&gt;0,VLOOKUP(A958,'ИПУ и ОКПУ'!$A$1:$O$3258,9,0),"")</f>
        <v/>
      </c>
      <c r="E958" t="str">
        <f>IF(C958&gt;0,IF(VLOOKUP(A958,'ИПУ и ОКПУ'!$A$1:$O$3258,14,0)="Нет показаний","Нет показаний",""),"")</f>
        <v/>
      </c>
      <c r="F958" t="str">
        <f>IF(AND(C958&gt;0),SUMIF('ИПУ и ОКПУ'!$A$2:$A$3258,A958,'ИПУ и ОКПУ'!$O$2:$O$3258),"")</f>
        <v/>
      </c>
      <c r="G958">
        <f>VLOOKUP(A958,'Лицевые счета'!$A$2:$K$4570,9,0)</f>
        <v>3</v>
      </c>
      <c r="H958">
        <f>VLOOKUP(A958,'Лицевые счета'!$A$2:$K$4570,10,0)</f>
        <v>80.400000000000006</v>
      </c>
      <c r="I958" t="str">
        <f>VLOOKUP(A958,'Лицевые счета'!$A$2:$K$4570,6,0)</f>
        <v>ФЛ</v>
      </c>
      <c r="J958">
        <f>IF(AND(C958=0,I958="ФЛ"),G958*H958,"")</f>
        <v>241.20000000000002</v>
      </c>
      <c r="K958" t="str">
        <f>IF(AND(C958&gt;0,E958="Нет показаний",I958="ФЛ"),G958*H958,"")</f>
        <v/>
      </c>
    </row>
    <row r="959" spans="1:11" x14ac:dyDescent="0.25">
      <c r="A959" s="7">
        <v>592564</v>
      </c>
      <c r="B959" s="7">
        <f>VLOOKUP(A959,'Лицевые счета'!$A$1:$K$4570,2,0)</f>
        <v>588205</v>
      </c>
      <c r="C959">
        <f>COUNTIF('ИПУ и ОКПУ'!$A$2:$A$3258,A959)</f>
        <v>0</v>
      </c>
      <c r="D959" t="str">
        <f>IF(C959&gt;0,VLOOKUP(A959,'ИПУ и ОКПУ'!$A$1:$O$3258,9,0),"")</f>
        <v/>
      </c>
      <c r="E959" t="str">
        <f>IF(C959&gt;0,IF(VLOOKUP(A959,'ИПУ и ОКПУ'!$A$1:$O$3258,14,0)="Нет показаний","Нет показаний",""),"")</f>
        <v/>
      </c>
      <c r="F959" t="str">
        <f>IF(AND(C959&gt;0),SUMIF('ИПУ и ОКПУ'!$A$2:$A$3258,A959,'ИПУ и ОКПУ'!$O$2:$O$3258),"")</f>
        <v/>
      </c>
      <c r="G959">
        <f>VLOOKUP(A959,'Лицевые счета'!$A$2:$K$4570,9,0)</f>
        <v>3</v>
      </c>
      <c r="H959">
        <f>VLOOKUP(A959,'Лицевые счета'!$A$2:$K$4570,10,0)</f>
        <v>80.400000000000006</v>
      </c>
      <c r="I959" t="str">
        <f>VLOOKUP(A959,'Лицевые счета'!$A$2:$K$4570,6,0)</f>
        <v>ФЛ</v>
      </c>
      <c r="J959">
        <f>IF(AND(C959=0,I959="ФЛ"),G959*H959,"")</f>
        <v>241.20000000000002</v>
      </c>
      <c r="K959" t="str">
        <f>IF(AND(C959&gt;0,E959="Нет показаний",I959="ФЛ"),G959*H959,"")</f>
        <v/>
      </c>
    </row>
    <row r="960" spans="1:11" x14ac:dyDescent="0.25">
      <c r="A960" s="7">
        <v>592579</v>
      </c>
      <c r="B960" s="7">
        <f>VLOOKUP(A960,'Лицевые счета'!$A$1:$K$4570,2,0)</f>
        <v>588205</v>
      </c>
      <c r="C960">
        <f>COUNTIF('ИПУ и ОКПУ'!$A$2:$A$3258,A960)</f>
        <v>1</v>
      </c>
      <c r="D960" t="str">
        <f>IF(C960&gt;0,VLOOKUP(A960,'ИПУ и ОКПУ'!$A$1:$O$3258,9,0),"")</f>
        <v>Одноставочный</v>
      </c>
      <c r="E960" t="str">
        <f>IF(C960&gt;0,IF(VLOOKUP(A960,'ИПУ и ОКПУ'!$A$1:$O$3258,14,0)="Нет показаний","Нет показаний",""),"")</f>
        <v>Нет показаний</v>
      </c>
      <c r="F960">
        <f>IF(AND(C960&gt;0),SUMIF('ИПУ и ОКПУ'!$A$2:$A$3258,A960,'ИПУ и ОКПУ'!$O$2:$O$3258),"")</f>
        <v>0</v>
      </c>
      <c r="G960">
        <f>VLOOKUP(A960,'Лицевые счета'!$A$2:$K$4570,9,0)</f>
        <v>3</v>
      </c>
      <c r="H960">
        <f>VLOOKUP(A960,'Лицевые счета'!$A$2:$K$4570,10,0)</f>
        <v>87.9</v>
      </c>
      <c r="I960" t="str">
        <f>VLOOKUP(A960,'Лицевые счета'!$A$2:$K$4570,6,0)</f>
        <v>ФЛ</v>
      </c>
      <c r="J960" t="str">
        <f>IF(AND(C960=0,I960="ФЛ"),G960*H960,"")</f>
        <v/>
      </c>
      <c r="K960">
        <f>IF(AND(C960&gt;0,E960="Нет показаний",I960="ФЛ"),G960*H960,"")</f>
        <v>263.70000000000005</v>
      </c>
    </row>
    <row r="961" spans="1:11" x14ac:dyDescent="0.25">
      <c r="A961" s="7">
        <v>592644</v>
      </c>
      <c r="B961" s="7">
        <f>VLOOKUP(A961,'Лицевые счета'!$A$1:$K$4570,2,0)</f>
        <v>588210</v>
      </c>
      <c r="C961">
        <f>COUNTIF('ИПУ и ОКПУ'!$A$2:$A$3258,A961)</f>
        <v>1</v>
      </c>
      <c r="D961" t="str">
        <f>IF(C961&gt;0,VLOOKUP(A961,'ИПУ и ОКПУ'!$A$1:$O$3258,9,0),"")</f>
        <v>Одноставочный</v>
      </c>
      <c r="E961" t="str">
        <f>IF(C961&gt;0,IF(VLOOKUP(A961,'ИПУ и ОКПУ'!$A$1:$O$3258,14,0)="Нет показаний","Нет показаний",""),"")</f>
        <v/>
      </c>
      <c r="F961">
        <f>IF(AND(C961&gt;0),SUMIF('ИПУ и ОКПУ'!$A$2:$A$3258,A961,'ИПУ и ОКПУ'!$O$2:$O$3258),"")</f>
        <v>638</v>
      </c>
      <c r="G961">
        <f>VLOOKUP(A961,'Лицевые счета'!$A$2:$K$4570,9,0)</f>
        <v>3</v>
      </c>
      <c r="H961">
        <f>VLOOKUP(A961,'Лицевые счета'!$A$2:$K$4570,10,0)</f>
        <v>80.400000000000006</v>
      </c>
      <c r="I961" t="str">
        <f>VLOOKUP(A961,'Лицевые счета'!$A$2:$K$4570,6,0)</f>
        <v>ФЛ</v>
      </c>
      <c r="J961" t="str">
        <f>IF(AND(C961=0,I961="ФЛ"),G961*H961,"")</f>
        <v/>
      </c>
      <c r="K961" t="str">
        <f>IF(AND(C961&gt;0,E961="Нет показаний",I961="ФЛ"),G961*H961,"")</f>
        <v/>
      </c>
    </row>
    <row r="962" spans="1:11" x14ac:dyDescent="0.25">
      <c r="A962" s="7">
        <v>592650</v>
      </c>
      <c r="B962" s="7">
        <f>VLOOKUP(A962,'Лицевые счета'!$A$1:$K$4570,2,0)</f>
        <v>588210</v>
      </c>
      <c r="C962">
        <f>COUNTIF('ИПУ и ОКПУ'!$A$2:$A$3258,A962)</f>
        <v>1</v>
      </c>
      <c r="D962" t="str">
        <f>IF(C962&gt;0,VLOOKUP(A962,'ИПУ и ОКПУ'!$A$1:$O$3258,9,0),"")</f>
        <v>Одноставочный</v>
      </c>
      <c r="E962" t="str">
        <f>IF(C962&gt;0,IF(VLOOKUP(A962,'ИПУ и ОКПУ'!$A$1:$O$3258,14,0)="Нет показаний","Нет показаний",""),"")</f>
        <v/>
      </c>
      <c r="F962">
        <f>IF(AND(C962&gt;0),SUMIF('ИПУ и ОКПУ'!$A$2:$A$3258,A962,'ИПУ и ОКПУ'!$O$2:$O$3258),"")</f>
        <v>695</v>
      </c>
      <c r="G962">
        <f>VLOOKUP(A962,'Лицевые счета'!$A$2:$K$4570,9,0)</f>
        <v>3</v>
      </c>
      <c r="H962">
        <f>VLOOKUP(A962,'Лицевые счета'!$A$2:$K$4570,10,0)</f>
        <v>80.400000000000006</v>
      </c>
      <c r="I962" t="str">
        <f>VLOOKUP(A962,'Лицевые счета'!$A$2:$K$4570,6,0)</f>
        <v>ФЛ</v>
      </c>
      <c r="J962" t="str">
        <f>IF(AND(C962=0,I962="ФЛ"),G962*H962,"")</f>
        <v/>
      </c>
      <c r="K962" t="str">
        <f>IF(AND(C962&gt;0,E962="Нет показаний",I962="ФЛ"),G962*H962,"")</f>
        <v/>
      </c>
    </row>
    <row r="963" spans="1:11" x14ac:dyDescent="0.25">
      <c r="A963" s="7">
        <v>613094</v>
      </c>
      <c r="B963" s="7">
        <f>VLOOKUP(A963,'Лицевые счета'!$A$1:$K$4570,2,0)</f>
        <v>58314</v>
      </c>
      <c r="C963">
        <f>COUNTIF('ИПУ и ОКПУ'!$A$2:$A$3258,A963)</f>
        <v>0</v>
      </c>
      <c r="D963" t="str">
        <f>IF(C963&gt;0,VLOOKUP(A963,'ИПУ и ОКПУ'!$A$1:$O$3258,9,0),"")</f>
        <v/>
      </c>
      <c r="E963" t="str">
        <f>IF(C963&gt;0,IF(VLOOKUP(A963,'ИПУ и ОКПУ'!$A$1:$O$3258,14,0)="Нет показаний","Нет показаний",""),"")</f>
        <v/>
      </c>
      <c r="F963" t="str">
        <f>IF(AND(C963&gt;0),SUMIF('ИПУ и ОКПУ'!$A$2:$A$3258,A963,'ИПУ и ОКПУ'!$O$2:$O$3258),"")</f>
        <v/>
      </c>
      <c r="G963">
        <f>VLOOKUP(A963,'Лицевые счета'!$A$2:$K$4570,9,0)</f>
        <v>3</v>
      </c>
      <c r="H963">
        <f>VLOOKUP(A963,'Лицевые счета'!$A$2:$K$4570,10,0)</f>
        <v>80.400000000000006</v>
      </c>
      <c r="I963" t="str">
        <f>VLOOKUP(A963,'Лицевые счета'!$A$2:$K$4570,6,0)</f>
        <v>ФЛ</v>
      </c>
      <c r="J963">
        <f>IF(AND(C963=0,I963="ФЛ"),G963*H963,"")</f>
        <v>241.20000000000002</v>
      </c>
      <c r="K963" t="str">
        <f>IF(AND(C963&gt;0,E963="Нет показаний",I963="ФЛ"),G963*H963,"")</f>
        <v/>
      </c>
    </row>
    <row r="964" spans="1:11" x14ac:dyDescent="0.25">
      <c r="A964" s="7">
        <v>613155</v>
      </c>
      <c r="B964" s="7">
        <f>VLOOKUP(A964,'Лицевые счета'!$A$1:$K$4570,2,0)</f>
        <v>58314</v>
      </c>
      <c r="C964">
        <f>COUNTIF('ИПУ и ОКПУ'!$A$2:$A$3258,A964)</f>
        <v>0</v>
      </c>
      <c r="D964" t="str">
        <f>IF(C964&gt;0,VLOOKUP(A964,'ИПУ и ОКПУ'!$A$1:$O$3258,9,0),"")</f>
        <v/>
      </c>
      <c r="E964" t="str">
        <f>IF(C964&gt;0,IF(VLOOKUP(A964,'ИПУ и ОКПУ'!$A$1:$O$3258,14,0)="Нет показаний","Нет показаний",""),"")</f>
        <v/>
      </c>
      <c r="F964" t="str">
        <f>IF(AND(C964&gt;0),SUMIF('ИПУ и ОКПУ'!$A$2:$A$3258,A964,'ИПУ и ОКПУ'!$O$2:$O$3258),"")</f>
        <v/>
      </c>
      <c r="G964">
        <f>VLOOKUP(A964,'Лицевые счета'!$A$2:$K$4570,9,0)</f>
        <v>3</v>
      </c>
      <c r="H964">
        <f>VLOOKUP(A964,'Лицевые счета'!$A$2:$K$4570,10,0)</f>
        <v>80.400000000000006</v>
      </c>
      <c r="I964" t="str">
        <f>VLOOKUP(A964,'Лицевые счета'!$A$2:$K$4570,6,0)</f>
        <v>ФЛ</v>
      </c>
      <c r="J964">
        <f>IF(AND(C964=0,I964="ФЛ"),G964*H964,"")</f>
        <v>241.20000000000002</v>
      </c>
      <c r="K964" t="str">
        <f>IF(AND(C964&gt;0,E964="Нет показаний",I964="ФЛ"),G964*H964,"")</f>
        <v/>
      </c>
    </row>
    <row r="965" spans="1:11" x14ac:dyDescent="0.25">
      <c r="A965" s="7">
        <v>615668</v>
      </c>
      <c r="B965" s="7">
        <f>VLOOKUP(A965,'Лицевые счета'!$A$1:$K$4570,2,0)</f>
        <v>1604</v>
      </c>
      <c r="C965">
        <f>COUNTIF('ИПУ и ОКПУ'!$A$2:$A$3258,A965)</f>
        <v>1</v>
      </c>
      <c r="D965" t="str">
        <f>IF(C965&gt;0,VLOOKUP(A965,'ИПУ и ОКПУ'!$A$1:$O$3258,9,0),"")</f>
        <v>Одноставочный</v>
      </c>
      <c r="E965" t="str">
        <f>IF(C965&gt;0,IF(VLOOKUP(A965,'ИПУ и ОКПУ'!$A$1:$O$3258,14,0)="Нет показаний","Нет показаний",""),"")</f>
        <v>Нет показаний</v>
      </c>
      <c r="F965">
        <f>IF(AND(C965&gt;0),SUMIF('ИПУ и ОКПУ'!$A$2:$A$3258,A965,'ИПУ и ОКПУ'!$O$2:$O$3258),"")</f>
        <v>0</v>
      </c>
      <c r="G965">
        <f>VLOOKUP(A965,'Лицевые счета'!$A$2:$K$4570,9,0)</f>
        <v>3</v>
      </c>
      <c r="H965">
        <f>VLOOKUP(A965,'Лицевые счета'!$A$2:$K$4570,10,0)</f>
        <v>80.400000000000006</v>
      </c>
      <c r="I965" t="str">
        <f>VLOOKUP(A965,'Лицевые счета'!$A$2:$K$4570,6,0)</f>
        <v>ФЛ</v>
      </c>
      <c r="J965" t="str">
        <f>IF(AND(C965=0,I965="ФЛ"),G965*H965,"")</f>
        <v/>
      </c>
      <c r="K965">
        <f>IF(AND(C965&gt;0,E965="Нет показаний",I965="ФЛ"),G965*H965,"")</f>
        <v>241.20000000000002</v>
      </c>
    </row>
    <row r="966" spans="1:11" x14ac:dyDescent="0.25">
      <c r="A966" s="7">
        <v>645086</v>
      </c>
      <c r="B966" s="7">
        <f>VLOOKUP(A966,'Лицевые счета'!$A$1:$K$4570,2,0)</f>
        <v>644629</v>
      </c>
      <c r="C966">
        <f>COUNTIF('ИПУ и ОКПУ'!$A$2:$A$3258,A966)</f>
        <v>1</v>
      </c>
      <c r="D966" t="str">
        <f>IF(C966&gt;0,VLOOKUP(A966,'ИПУ и ОКПУ'!$A$1:$O$3258,9,0),"")</f>
        <v>Одноставочный</v>
      </c>
      <c r="E966" t="str">
        <f>IF(C966&gt;0,IF(VLOOKUP(A966,'ИПУ и ОКПУ'!$A$1:$O$3258,14,0)="Нет показаний","Нет показаний",""),"")</f>
        <v/>
      </c>
      <c r="F966">
        <f>IF(AND(C966&gt;0),SUMIF('ИПУ и ОКПУ'!$A$2:$A$3258,A966,'ИПУ и ОКПУ'!$O$2:$O$3258),"")</f>
        <v>231</v>
      </c>
      <c r="G966">
        <f>VLOOKUP(A966,'Лицевые счета'!$A$2:$K$4570,9,0)</f>
        <v>3</v>
      </c>
      <c r="H966">
        <f>VLOOKUP(A966,'Лицевые счета'!$A$2:$K$4570,10,0)</f>
        <v>80.400000000000006</v>
      </c>
      <c r="I966" t="str">
        <f>VLOOKUP(A966,'Лицевые счета'!$A$2:$K$4570,6,0)</f>
        <v>ФЛ</v>
      </c>
      <c r="J966" t="str">
        <f>IF(AND(C966=0,I966="ФЛ"),G966*H966,"")</f>
        <v/>
      </c>
      <c r="K966" t="str">
        <f>IF(AND(C966&gt;0,E966="Нет показаний",I966="ФЛ"),G966*H966,"")</f>
        <v/>
      </c>
    </row>
    <row r="967" spans="1:11" x14ac:dyDescent="0.25">
      <c r="A967" s="7">
        <v>645090</v>
      </c>
      <c r="B967" s="7">
        <f>VLOOKUP(A967,'Лицевые счета'!$A$1:$K$4570,2,0)</f>
        <v>644629</v>
      </c>
      <c r="C967">
        <f>COUNTIF('ИПУ и ОКПУ'!$A$2:$A$3258,A967)</f>
        <v>1</v>
      </c>
      <c r="D967" t="str">
        <f>IF(C967&gt;0,VLOOKUP(A967,'ИПУ и ОКПУ'!$A$1:$O$3258,9,0),"")</f>
        <v>Одноставочный</v>
      </c>
      <c r="E967" t="str">
        <f>IF(C967&gt;0,IF(VLOOKUP(A967,'ИПУ и ОКПУ'!$A$1:$O$3258,14,0)="Нет показаний","Нет показаний",""),"")</f>
        <v/>
      </c>
      <c r="F967">
        <f>IF(AND(C967&gt;0),SUMIF('ИПУ и ОКПУ'!$A$2:$A$3258,A967,'ИПУ и ОКПУ'!$O$2:$O$3258),"")</f>
        <v>145</v>
      </c>
      <c r="G967">
        <f>VLOOKUP(A967,'Лицевые счета'!$A$2:$K$4570,9,0)</f>
        <v>3</v>
      </c>
      <c r="H967">
        <f>VLOOKUP(A967,'Лицевые счета'!$A$2:$K$4570,10,0)</f>
        <v>93.4</v>
      </c>
      <c r="I967" t="str">
        <f>VLOOKUP(A967,'Лицевые счета'!$A$2:$K$4570,6,0)</f>
        <v>ФЛ</v>
      </c>
      <c r="J967" t="str">
        <f>IF(AND(C967=0,I967="ФЛ"),G967*H967,"")</f>
        <v/>
      </c>
      <c r="K967" t="str">
        <f>IF(AND(C967&gt;0,E967="Нет показаний",I967="ФЛ"),G967*H967,"")</f>
        <v/>
      </c>
    </row>
    <row r="968" spans="1:11" x14ac:dyDescent="0.25">
      <c r="A968" s="7">
        <v>645092</v>
      </c>
      <c r="B968" s="7">
        <f>VLOOKUP(A968,'Лицевые счета'!$A$1:$K$4570,2,0)</f>
        <v>644629</v>
      </c>
      <c r="C968">
        <f>COUNTIF('ИПУ и ОКПУ'!$A$2:$A$3258,A968)</f>
        <v>1</v>
      </c>
      <c r="D968" t="str">
        <f>IF(C968&gt;0,VLOOKUP(A968,'ИПУ и ОКПУ'!$A$1:$O$3258,9,0),"")</f>
        <v>Одноставочный</v>
      </c>
      <c r="E968" t="str">
        <f>IF(C968&gt;0,IF(VLOOKUP(A968,'ИПУ и ОКПУ'!$A$1:$O$3258,14,0)="Нет показаний","Нет показаний",""),"")</f>
        <v/>
      </c>
      <c r="F968">
        <f>IF(AND(C968&gt;0),SUMIF('ИПУ и ОКПУ'!$A$2:$A$3258,A968,'ИПУ и ОКПУ'!$O$2:$O$3258),"")</f>
        <v>140</v>
      </c>
      <c r="G968">
        <f>VLOOKUP(A968,'Лицевые счета'!$A$2:$K$4570,9,0)</f>
        <v>3</v>
      </c>
      <c r="H968">
        <f>VLOOKUP(A968,'Лицевые счета'!$A$2:$K$4570,10,0)</f>
        <v>87.9</v>
      </c>
      <c r="I968" t="str">
        <f>VLOOKUP(A968,'Лицевые счета'!$A$2:$K$4570,6,0)</f>
        <v>ФЛ</v>
      </c>
      <c r="J968" t="str">
        <f>IF(AND(C968=0,I968="ФЛ"),G968*H968,"")</f>
        <v/>
      </c>
      <c r="K968" t="str">
        <f>IF(AND(C968&gt;0,E968="Нет показаний",I968="ФЛ"),G968*H968,"")</f>
        <v/>
      </c>
    </row>
    <row r="969" spans="1:11" x14ac:dyDescent="0.25">
      <c r="A969" s="7">
        <v>645106</v>
      </c>
      <c r="B969" s="7">
        <f>VLOOKUP(A969,'Лицевые счета'!$A$1:$K$4570,2,0)</f>
        <v>644629</v>
      </c>
      <c r="C969">
        <f>COUNTIF('ИПУ и ОКПУ'!$A$2:$A$3258,A969)</f>
        <v>1</v>
      </c>
      <c r="D969" t="str">
        <f>IF(C969&gt;0,VLOOKUP(A969,'ИПУ и ОКПУ'!$A$1:$O$3258,9,0),"")</f>
        <v>Одноставочный</v>
      </c>
      <c r="E969" t="str">
        <f>IF(C969&gt;0,IF(VLOOKUP(A969,'ИПУ и ОКПУ'!$A$1:$O$3258,14,0)="Нет показаний","Нет показаний",""),"")</f>
        <v/>
      </c>
      <c r="F969">
        <f>IF(AND(C969&gt;0),SUMIF('ИПУ и ОКПУ'!$A$2:$A$3258,A969,'ИПУ и ОКПУ'!$O$2:$O$3258),"")</f>
        <v>100</v>
      </c>
      <c r="G969">
        <f>VLOOKUP(A969,'Лицевые счета'!$A$2:$K$4570,9,0)</f>
        <v>3</v>
      </c>
      <c r="H969">
        <f>VLOOKUP(A969,'Лицевые счета'!$A$2:$K$4570,10,0)</f>
        <v>87.9</v>
      </c>
      <c r="I969" t="str">
        <f>VLOOKUP(A969,'Лицевые счета'!$A$2:$K$4570,6,0)</f>
        <v>ФЛ</v>
      </c>
      <c r="J969" t="str">
        <f>IF(AND(C969=0,I969="ФЛ"),G969*H969,"")</f>
        <v/>
      </c>
      <c r="K969" t="str">
        <f>IF(AND(C969&gt;0,E969="Нет показаний",I969="ФЛ"),G969*H969,"")</f>
        <v/>
      </c>
    </row>
    <row r="970" spans="1:11" x14ac:dyDescent="0.25">
      <c r="A970" s="7">
        <v>645112</v>
      </c>
      <c r="B970" s="7">
        <f>VLOOKUP(A970,'Лицевые счета'!$A$1:$K$4570,2,0)</f>
        <v>644629</v>
      </c>
      <c r="C970">
        <f>COUNTIF('ИПУ и ОКПУ'!$A$2:$A$3258,A970)</f>
        <v>1</v>
      </c>
      <c r="D970" t="str">
        <f>IF(C970&gt;0,VLOOKUP(A970,'ИПУ и ОКПУ'!$A$1:$O$3258,9,0),"")</f>
        <v>Одноставочный</v>
      </c>
      <c r="E970" t="str">
        <f>IF(C970&gt;0,IF(VLOOKUP(A970,'ИПУ и ОКПУ'!$A$1:$O$3258,14,0)="Нет показаний","Нет показаний",""),"")</f>
        <v/>
      </c>
      <c r="F970">
        <f>IF(AND(C970&gt;0),SUMIF('ИПУ и ОКПУ'!$A$2:$A$3258,A970,'ИПУ и ОКПУ'!$O$2:$O$3258),"")</f>
        <v>230</v>
      </c>
      <c r="G970">
        <f>VLOOKUP(A970,'Лицевые счета'!$A$2:$K$4570,9,0)</f>
        <v>3</v>
      </c>
      <c r="H970">
        <f>VLOOKUP(A970,'Лицевые счета'!$A$2:$K$4570,10,0)</f>
        <v>87.9</v>
      </c>
      <c r="I970" t="str">
        <f>VLOOKUP(A970,'Лицевые счета'!$A$2:$K$4570,6,0)</f>
        <v>ФЛ</v>
      </c>
      <c r="J970" t="str">
        <f>IF(AND(C970=0,I970="ФЛ"),G970*H970,"")</f>
        <v/>
      </c>
      <c r="K970" t="str">
        <f>IF(AND(C970&gt;0,E970="Нет показаний",I970="ФЛ"),G970*H970,"")</f>
        <v/>
      </c>
    </row>
    <row r="971" spans="1:11" x14ac:dyDescent="0.25">
      <c r="A971" s="7">
        <v>649408</v>
      </c>
      <c r="B971" s="7">
        <f>VLOOKUP(A971,'Лицевые счета'!$A$1:$K$4570,2,0)</f>
        <v>648495</v>
      </c>
      <c r="C971">
        <f>COUNTIF('ИПУ и ОКПУ'!$A$2:$A$3258,A971)</f>
        <v>1</v>
      </c>
      <c r="D971" t="str">
        <f>IF(C971&gt;0,VLOOKUP(A971,'ИПУ и ОКПУ'!$A$1:$O$3258,9,0),"")</f>
        <v>Одноставочный</v>
      </c>
      <c r="E971" t="str">
        <f>IF(C971&gt;0,IF(VLOOKUP(A971,'ИПУ и ОКПУ'!$A$1:$O$3258,14,0)="Нет показаний","Нет показаний",""),"")</f>
        <v/>
      </c>
      <c r="F971">
        <f>IF(AND(C971&gt;0),SUMIF('ИПУ и ОКПУ'!$A$2:$A$3258,A971,'ИПУ и ОКПУ'!$O$2:$O$3258),"")</f>
        <v>139</v>
      </c>
      <c r="G971">
        <f>VLOOKUP(A971,'Лицевые счета'!$A$2:$K$4570,9,0)</f>
        <v>3</v>
      </c>
      <c r="H971">
        <f>VLOOKUP(A971,'Лицевые счета'!$A$2:$K$4570,10,0)</f>
        <v>68.2</v>
      </c>
      <c r="I971" t="str">
        <f>VLOOKUP(A971,'Лицевые счета'!$A$2:$K$4570,6,0)</f>
        <v>ФЛ</v>
      </c>
      <c r="J971" t="str">
        <f>IF(AND(C971=0,I971="ФЛ"),G971*H971,"")</f>
        <v/>
      </c>
      <c r="K971" t="str">
        <f>IF(AND(C971&gt;0,E971="Нет показаний",I971="ФЛ"),G971*H971,"")</f>
        <v/>
      </c>
    </row>
    <row r="972" spans="1:11" x14ac:dyDescent="0.25">
      <c r="A972" s="7">
        <v>649416</v>
      </c>
      <c r="B972" s="7">
        <f>VLOOKUP(A972,'Лицевые счета'!$A$1:$K$4570,2,0)</f>
        <v>648495</v>
      </c>
      <c r="C972">
        <f>COUNTIF('ИПУ и ОКПУ'!$A$2:$A$3258,A972)</f>
        <v>1</v>
      </c>
      <c r="D972" t="str">
        <f>IF(C972&gt;0,VLOOKUP(A972,'ИПУ и ОКПУ'!$A$1:$O$3258,9,0),"")</f>
        <v>Одноставочный</v>
      </c>
      <c r="E972" t="str">
        <f>IF(C972&gt;0,IF(VLOOKUP(A972,'ИПУ и ОКПУ'!$A$1:$O$3258,14,0)="Нет показаний","Нет показаний",""),"")</f>
        <v/>
      </c>
      <c r="F972">
        <f>IF(AND(C972&gt;0),SUMIF('ИПУ и ОКПУ'!$A$2:$A$3258,A972,'ИПУ и ОКПУ'!$O$2:$O$3258),"")</f>
        <v>-40</v>
      </c>
      <c r="G972">
        <f>VLOOKUP(A972,'Лицевые счета'!$A$2:$K$4570,9,0)</f>
        <v>3</v>
      </c>
      <c r="H972">
        <f>VLOOKUP(A972,'Лицевые счета'!$A$2:$K$4570,10,0)</f>
        <v>68.2</v>
      </c>
      <c r="I972" t="str">
        <f>VLOOKUP(A972,'Лицевые счета'!$A$2:$K$4570,6,0)</f>
        <v>ФЛ</v>
      </c>
      <c r="J972" t="str">
        <f>IF(AND(C972=0,I972="ФЛ"),G972*H972,"")</f>
        <v/>
      </c>
      <c r="K972" t="str">
        <f>IF(AND(C972&gt;0,E972="Нет показаний",I972="ФЛ"),G972*H972,"")</f>
        <v/>
      </c>
    </row>
    <row r="973" spans="1:11" x14ac:dyDescent="0.25">
      <c r="A973" s="7">
        <v>649418</v>
      </c>
      <c r="B973" s="7">
        <f>VLOOKUP(A973,'Лицевые счета'!$A$1:$K$4570,2,0)</f>
        <v>648495</v>
      </c>
      <c r="C973">
        <f>COUNTIF('ИПУ и ОКПУ'!$A$2:$A$3258,A973)</f>
        <v>0</v>
      </c>
      <c r="D973" t="str">
        <f>IF(C973&gt;0,VLOOKUP(A973,'ИПУ и ОКПУ'!$A$1:$O$3258,9,0),"")</f>
        <v/>
      </c>
      <c r="E973" t="str">
        <f>IF(C973&gt;0,IF(VLOOKUP(A973,'ИПУ и ОКПУ'!$A$1:$O$3258,14,0)="Нет показаний","Нет показаний",""),"")</f>
        <v/>
      </c>
      <c r="F973" t="str">
        <f>IF(AND(C973&gt;0),SUMIF('ИПУ и ОКПУ'!$A$2:$A$3258,A973,'ИПУ и ОКПУ'!$O$2:$O$3258),"")</f>
        <v/>
      </c>
      <c r="G973">
        <f>VLOOKUP(A973,'Лицевые счета'!$A$2:$K$4570,9,0)</f>
        <v>3</v>
      </c>
      <c r="H973">
        <f>VLOOKUP(A973,'Лицевые счета'!$A$2:$K$4570,10,0)</f>
        <v>80.400000000000006</v>
      </c>
      <c r="I973" t="str">
        <f>VLOOKUP(A973,'Лицевые счета'!$A$2:$K$4570,6,0)</f>
        <v>ФЛ</v>
      </c>
      <c r="J973">
        <f>IF(AND(C973=0,I973="ФЛ"),G973*H973,"")</f>
        <v>241.20000000000002</v>
      </c>
      <c r="K973" t="str">
        <f>IF(AND(C973&gt;0,E973="Нет показаний",I973="ФЛ"),G973*H973,"")</f>
        <v/>
      </c>
    </row>
    <row r="974" spans="1:11" x14ac:dyDescent="0.25">
      <c r="A974" s="7">
        <v>661894</v>
      </c>
      <c r="B974" s="7">
        <f>VLOOKUP(A974,'Лицевые счета'!$A$1:$K$4570,2,0)</f>
        <v>197182</v>
      </c>
      <c r="C974">
        <f>COUNTIF('ИПУ и ОКПУ'!$A$2:$A$3258,A974)</f>
        <v>0</v>
      </c>
      <c r="D974" t="str">
        <f>IF(C974&gt;0,VLOOKUP(A974,'ИПУ и ОКПУ'!$A$1:$O$3258,9,0),"")</f>
        <v/>
      </c>
      <c r="E974" t="str">
        <f>IF(C974&gt;0,IF(VLOOKUP(A974,'ИПУ и ОКПУ'!$A$1:$O$3258,14,0)="Нет показаний","Нет показаний",""),"")</f>
        <v/>
      </c>
      <c r="F974" t="str">
        <f>IF(AND(C974&gt;0),SUMIF('ИПУ и ОКПУ'!$A$2:$A$3258,A974,'ИПУ и ОКПУ'!$O$2:$O$3258),"")</f>
        <v/>
      </c>
      <c r="G974">
        <f>VLOOKUP(A974,'Лицевые счета'!$A$2:$K$4570,9,0)</f>
        <v>3</v>
      </c>
      <c r="H974">
        <f>VLOOKUP(A974,'Лицевые счета'!$A$2:$K$4570,10,0)</f>
        <v>80.400000000000006</v>
      </c>
      <c r="I974" t="str">
        <f>VLOOKUP(A974,'Лицевые счета'!$A$2:$K$4570,6,0)</f>
        <v>ФЛ</v>
      </c>
      <c r="J974">
        <f>IF(AND(C974=0,I974="ФЛ"),G974*H974,"")</f>
        <v>241.20000000000002</v>
      </c>
      <c r="K974" t="str">
        <f>IF(AND(C974&gt;0,E974="Нет показаний",I974="ФЛ"),G974*H974,"")</f>
        <v/>
      </c>
    </row>
    <row r="975" spans="1:11" x14ac:dyDescent="0.25">
      <c r="A975" s="7">
        <v>669941</v>
      </c>
      <c r="B975" s="7">
        <f>VLOOKUP(A975,'Лицевые счета'!$A$1:$K$4570,2,0)</f>
        <v>666454</v>
      </c>
      <c r="C975">
        <f>COUNTIF('ИПУ и ОКПУ'!$A$2:$A$3258,A975)</f>
        <v>1</v>
      </c>
      <c r="D975" t="str">
        <f>IF(C975&gt;0,VLOOKUP(A975,'ИПУ и ОКПУ'!$A$1:$O$3258,9,0),"")</f>
        <v>Одноставочный</v>
      </c>
      <c r="E975" t="str">
        <f>IF(C975&gt;0,IF(VLOOKUP(A975,'ИПУ и ОКПУ'!$A$1:$O$3258,14,0)="Нет показаний","Нет показаний",""),"")</f>
        <v/>
      </c>
      <c r="F975">
        <f>IF(AND(C975&gt;0),SUMIF('ИПУ и ОКПУ'!$A$2:$A$3258,A975,'ИПУ и ОКПУ'!$O$2:$O$3258),"")</f>
        <v>200</v>
      </c>
      <c r="G975">
        <f>VLOOKUP(A975,'Лицевые счета'!$A$2:$K$4570,9,0)</f>
        <v>3</v>
      </c>
      <c r="H975">
        <f>VLOOKUP(A975,'Лицевые счета'!$A$2:$K$4570,10,0)</f>
        <v>69.8</v>
      </c>
      <c r="I975" t="str">
        <f>VLOOKUP(A975,'Лицевые счета'!$A$2:$K$4570,6,0)</f>
        <v>ФЛ</v>
      </c>
      <c r="J975" t="str">
        <f>IF(AND(C975=0,I975="ФЛ"),G975*H975,"")</f>
        <v/>
      </c>
      <c r="K975" t="str">
        <f>IF(AND(C975&gt;0,E975="Нет показаний",I975="ФЛ"),G975*H975,"")</f>
        <v/>
      </c>
    </row>
    <row r="976" spans="1:11" x14ac:dyDescent="0.25">
      <c r="A976" s="7">
        <v>669945</v>
      </c>
      <c r="B976" s="7">
        <f>VLOOKUP(A976,'Лицевые счета'!$A$1:$K$4570,2,0)</f>
        <v>666454</v>
      </c>
      <c r="C976">
        <f>COUNTIF('ИПУ и ОКПУ'!$A$2:$A$3258,A976)</f>
        <v>1</v>
      </c>
      <c r="D976" t="str">
        <f>IF(C976&gt;0,VLOOKUP(A976,'ИПУ и ОКПУ'!$A$1:$O$3258,9,0),"")</f>
        <v>Одноставочный</v>
      </c>
      <c r="E976" t="str">
        <f>IF(C976&gt;0,IF(VLOOKUP(A976,'ИПУ и ОКПУ'!$A$1:$O$3258,14,0)="Нет показаний","Нет показаний",""),"")</f>
        <v/>
      </c>
      <c r="F976">
        <f>IF(AND(C976&gt;0),SUMIF('ИПУ и ОКПУ'!$A$2:$A$3258,A976,'ИПУ и ОКПУ'!$O$2:$O$3258),"")</f>
        <v>54</v>
      </c>
      <c r="G976">
        <f>VLOOKUP(A976,'Лицевые счета'!$A$2:$K$4570,9,0)</f>
        <v>3</v>
      </c>
      <c r="H976">
        <f>VLOOKUP(A976,'Лицевые счета'!$A$2:$K$4570,10,0)</f>
        <v>69.8</v>
      </c>
      <c r="I976" t="str">
        <f>VLOOKUP(A976,'Лицевые счета'!$A$2:$K$4570,6,0)</f>
        <v>ФЛ</v>
      </c>
      <c r="J976" t="str">
        <f>IF(AND(C976=0,I976="ФЛ"),G976*H976,"")</f>
        <v/>
      </c>
      <c r="K976" t="str">
        <f>IF(AND(C976&gt;0,E976="Нет показаний",I976="ФЛ"),G976*H976,"")</f>
        <v/>
      </c>
    </row>
    <row r="977" spans="1:11" x14ac:dyDescent="0.25">
      <c r="A977" s="7">
        <v>669963</v>
      </c>
      <c r="B977" s="7">
        <f>VLOOKUP(A977,'Лицевые счета'!$A$1:$K$4570,2,0)</f>
        <v>666454</v>
      </c>
      <c r="C977">
        <f>COUNTIF('ИПУ и ОКПУ'!$A$2:$A$3258,A977)</f>
        <v>1</v>
      </c>
      <c r="D977" t="str">
        <f>IF(C977&gt;0,VLOOKUP(A977,'ИПУ и ОКПУ'!$A$1:$O$3258,9,0),"")</f>
        <v>Одноставочный</v>
      </c>
      <c r="E977" t="str">
        <f>IF(C977&gt;0,IF(VLOOKUP(A977,'ИПУ и ОКПУ'!$A$1:$O$3258,14,0)="Нет показаний","Нет показаний",""),"")</f>
        <v>Нет показаний</v>
      </c>
      <c r="F977">
        <f>IF(AND(C977&gt;0),SUMIF('ИПУ и ОКПУ'!$A$2:$A$3258,A977,'ИПУ и ОКПУ'!$O$2:$O$3258),"")</f>
        <v>0</v>
      </c>
      <c r="G977">
        <f>VLOOKUP(A977,'Лицевые счета'!$A$2:$K$4570,9,0)</f>
        <v>3</v>
      </c>
      <c r="H977">
        <f>VLOOKUP(A977,'Лицевые счета'!$A$2:$K$4570,10,0)</f>
        <v>64.5</v>
      </c>
      <c r="I977" t="str">
        <f>VLOOKUP(A977,'Лицевые счета'!$A$2:$K$4570,6,0)</f>
        <v>ФЛ</v>
      </c>
      <c r="J977" t="str">
        <f>IF(AND(C977=0,I977="ФЛ"),G977*H977,"")</f>
        <v/>
      </c>
      <c r="K977">
        <f>IF(AND(C977&gt;0,E977="Нет показаний",I977="ФЛ"),G977*H977,"")</f>
        <v>193.5</v>
      </c>
    </row>
    <row r="978" spans="1:11" x14ac:dyDescent="0.25">
      <c r="A978" s="7">
        <v>694068</v>
      </c>
      <c r="B978" s="7">
        <f>VLOOKUP(A978,'Лицевые счета'!$A$1:$K$4570,2,0)</f>
        <v>693927</v>
      </c>
      <c r="C978">
        <f>COUNTIF('ИПУ и ОКПУ'!$A$2:$A$3258,A978)</f>
        <v>1</v>
      </c>
      <c r="D978" t="str">
        <f>IF(C978&gt;0,VLOOKUP(A978,'ИПУ и ОКПУ'!$A$1:$O$3258,9,0),"")</f>
        <v>Одноставочный</v>
      </c>
      <c r="E978" t="str">
        <f>IF(C978&gt;0,IF(VLOOKUP(A978,'ИПУ и ОКПУ'!$A$1:$O$3258,14,0)="Нет показаний","Нет показаний",""),"")</f>
        <v/>
      </c>
      <c r="F978">
        <f>IF(AND(C978&gt;0),SUMIF('ИПУ и ОКПУ'!$A$2:$A$3258,A978,'ИПУ и ОКПУ'!$O$2:$O$3258),"")</f>
        <v>332</v>
      </c>
      <c r="G978">
        <f>VLOOKUP(A978,'Лицевые счета'!$A$2:$K$4570,9,0)</f>
        <v>3</v>
      </c>
      <c r="H978">
        <f>VLOOKUP(A978,'Лицевые счета'!$A$2:$K$4570,10,0)</f>
        <v>80.400000000000006</v>
      </c>
      <c r="I978" t="str">
        <f>VLOOKUP(A978,'Лицевые счета'!$A$2:$K$4570,6,0)</f>
        <v>ФЛ</v>
      </c>
      <c r="J978" t="str">
        <f>IF(AND(C978=0,I978="ФЛ"),G978*H978,"")</f>
        <v/>
      </c>
      <c r="K978" t="str">
        <f>IF(AND(C978&gt;0,E978="Нет показаний",I978="ФЛ"),G978*H978,"")</f>
        <v/>
      </c>
    </row>
    <row r="979" spans="1:11" x14ac:dyDescent="0.25">
      <c r="A979" s="7">
        <v>694077</v>
      </c>
      <c r="B979" s="7">
        <f>VLOOKUP(A979,'Лицевые счета'!$A$1:$K$4570,2,0)</f>
        <v>693927</v>
      </c>
      <c r="C979">
        <f>COUNTIF('ИПУ и ОКПУ'!$A$2:$A$3258,A979)</f>
        <v>1</v>
      </c>
      <c r="D979" t="str">
        <f>IF(C979&gt;0,VLOOKUP(A979,'ИПУ и ОКПУ'!$A$1:$O$3258,9,0),"")</f>
        <v>Одноставочный</v>
      </c>
      <c r="E979" t="str">
        <f>IF(C979&gt;0,IF(VLOOKUP(A979,'ИПУ и ОКПУ'!$A$1:$O$3258,14,0)="Нет показаний","Нет показаний",""),"")</f>
        <v/>
      </c>
      <c r="F979">
        <f>IF(AND(C979&gt;0),SUMIF('ИПУ и ОКПУ'!$A$2:$A$3258,A979,'ИПУ и ОКПУ'!$O$2:$O$3258),"")</f>
        <v>200</v>
      </c>
      <c r="G979">
        <f>VLOOKUP(A979,'Лицевые счета'!$A$2:$K$4570,9,0)</f>
        <v>3</v>
      </c>
      <c r="H979">
        <f>VLOOKUP(A979,'Лицевые счета'!$A$2:$K$4570,10,0)</f>
        <v>80.400000000000006</v>
      </c>
      <c r="I979" t="str">
        <f>VLOOKUP(A979,'Лицевые счета'!$A$2:$K$4570,6,0)</f>
        <v>ФЛ</v>
      </c>
      <c r="J979" t="str">
        <f>IF(AND(C979=0,I979="ФЛ"),G979*H979,"")</f>
        <v/>
      </c>
      <c r="K979" t="str">
        <f>IF(AND(C979&gt;0,E979="Нет показаний",I979="ФЛ"),G979*H979,"")</f>
        <v/>
      </c>
    </row>
    <row r="980" spans="1:11" x14ac:dyDescent="0.25">
      <c r="A980" s="7">
        <v>705699</v>
      </c>
      <c r="B980" s="7">
        <f>VLOOKUP(A980,'Лицевые счета'!$A$1:$K$4570,2,0)</f>
        <v>1591</v>
      </c>
      <c r="C980">
        <f>COUNTIF('ИПУ и ОКПУ'!$A$2:$A$3258,A980)</f>
        <v>1</v>
      </c>
      <c r="D980" t="str">
        <f>IF(C980&gt;0,VLOOKUP(A980,'ИПУ и ОКПУ'!$A$1:$O$3258,9,0),"")</f>
        <v>Одноставочный</v>
      </c>
      <c r="E980" t="str">
        <f>IF(C980&gt;0,IF(VLOOKUP(A980,'ИПУ и ОКПУ'!$A$1:$O$3258,14,0)="Нет показаний","Нет показаний",""),"")</f>
        <v/>
      </c>
      <c r="F980">
        <f>IF(AND(C980&gt;0),SUMIF('ИПУ и ОКПУ'!$A$2:$A$3258,A980,'ИПУ и ОКПУ'!$O$2:$O$3258),"")</f>
        <v>-522</v>
      </c>
      <c r="G980">
        <f>VLOOKUP(A980,'Лицевые счета'!$A$2:$K$4570,9,0)</f>
        <v>3</v>
      </c>
      <c r="H980">
        <f>VLOOKUP(A980,'Лицевые счета'!$A$2:$K$4570,10,0)</f>
        <v>80.400000000000006</v>
      </c>
      <c r="I980" t="str">
        <f>VLOOKUP(A980,'Лицевые счета'!$A$2:$K$4570,6,0)</f>
        <v>ФЛ</v>
      </c>
      <c r="J980" t="str">
        <f>IF(AND(C980=0,I980="ФЛ"),G980*H980,"")</f>
        <v/>
      </c>
      <c r="K980" t="str">
        <f>IF(AND(C980&gt;0,E980="Нет показаний",I980="ФЛ"),G980*H980,"")</f>
        <v/>
      </c>
    </row>
    <row r="981" spans="1:11" x14ac:dyDescent="0.25">
      <c r="A981" s="7">
        <v>725860</v>
      </c>
      <c r="B981" s="7">
        <f>VLOOKUP(A981,'Лицевые счета'!$A$1:$K$4570,2,0)</f>
        <v>431516</v>
      </c>
      <c r="C981">
        <f>COUNTIF('ИПУ и ОКПУ'!$A$2:$A$3258,A981)</f>
        <v>0</v>
      </c>
      <c r="D981" t="str">
        <f>IF(C981&gt;0,VLOOKUP(A981,'ИПУ и ОКПУ'!$A$1:$O$3258,9,0),"")</f>
        <v/>
      </c>
      <c r="E981" t="str">
        <f>IF(C981&gt;0,IF(VLOOKUP(A981,'ИПУ и ОКПУ'!$A$1:$O$3258,14,0)="Нет показаний","Нет показаний",""),"")</f>
        <v/>
      </c>
      <c r="F981" t="str">
        <f>IF(AND(C981&gt;0),SUMIF('ИПУ и ОКПУ'!$A$2:$A$3258,A981,'ИПУ и ОКПУ'!$O$2:$O$3258),"")</f>
        <v/>
      </c>
      <c r="G981">
        <f>VLOOKUP(A981,'Лицевые счета'!$A$2:$K$4570,9,0)</f>
        <v>3</v>
      </c>
      <c r="H981">
        <f>VLOOKUP(A981,'Лицевые счета'!$A$2:$K$4570,10,0)</f>
        <v>44.2</v>
      </c>
      <c r="I981" t="str">
        <f>VLOOKUP(A981,'Лицевые счета'!$A$2:$K$4570,6,0)</f>
        <v>ФЛ</v>
      </c>
      <c r="J981">
        <f>IF(AND(C981=0,I981="ФЛ"),G981*H981,"")</f>
        <v>132.60000000000002</v>
      </c>
      <c r="K981" t="str">
        <f>IF(AND(C981&gt;0,E981="Нет показаний",I981="ФЛ"),G981*H981,"")</f>
        <v/>
      </c>
    </row>
    <row r="982" spans="1:11" x14ac:dyDescent="0.25">
      <c r="A982" s="7">
        <v>732556</v>
      </c>
      <c r="B982" s="7">
        <f>VLOOKUP(A982,'Лицевые счета'!$A$1:$K$4570,2,0)</f>
        <v>431517</v>
      </c>
      <c r="C982">
        <f>COUNTIF('ИПУ и ОКПУ'!$A$2:$A$3258,A982)</f>
        <v>0</v>
      </c>
      <c r="D982" t="str">
        <f>IF(C982&gt;0,VLOOKUP(A982,'ИПУ и ОКПУ'!$A$1:$O$3258,9,0),"")</f>
        <v/>
      </c>
      <c r="E982" t="str">
        <f>IF(C982&gt;0,IF(VLOOKUP(A982,'ИПУ и ОКПУ'!$A$1:$O$3258,14,0)="Нет показаний","Нет показаний",""),"")</f>
        <v/>
      </c>
      <c r="F982" t="str">
        <f>IF(AND(C982&gt;0),SUMIF('ИПУ и ОКПУ'!$A$2:$A$3258,A982,'ИПУ и ОКПУ'!$O$2:$O$3258),"")</f>
        <v/>
      </c>
      <c r="G982">
        <f>VLOOKUP(A982,'Лицевые счета'!$A$2:$K$4570,9,0)</f>
        <v>3</v>
      </c>
      <c r="H982">
        <f>VLOOKUP(A982,'Лицевые счета'!$A$2:$K$4570,10,0)</f>
        <v>44.2</v>
      </c>
      <c r="I982" t="str">
        <f>VLOOKUP(A982,'Лицевые счета'!$A$2:$K$4570,6,0)</f>
        <v>ФЛ</v>
      </c>
      <c r="J982">
        <f>IF(AND(C982=0,I982="ФЛ"),G982*H982,"")</f>
        <v>132.60000000000002</v>
      </c>
      <c r="K982" t="str">
        <f>IF(AND(C982&gt;0,E982="Нет показаний",I982="ФЛ"),G982*H982,"")</f>
        <v/>
      </c>
    </row>
    <row r="983" spans="1:11" x14ac:dyDescent="0.25">
      <c r="A983" s="7">
        <v>739232</v>
      </c>
      <c r="B983" s="7">
        <f>VLOOKUP(A983,'Лицевые счета'!$A$1:$K$4570,2,0)</f>
        <v>588205</v>
      </c>
      <c r="C983">
        <f>COUNTIF('ИПУ и ОКПУ'!$A$2:$A$3258,A983)</f>
        <v>1</v>
      </c>
      <c r="D983" t="str">
        <f>IF(C983&gt;0,VLOOKUP(A983,'ИПУ и ОКПУ'!$A$1:$O$3258,9,0),"")</f>
        <v>Одноставочный</v>
      </c>
      <c r="E983" t="str">
        <f>IF(C983&gt;0,IF(VLOOKUP(A983,'ИПУ и ОКПУ'!$A$1:$O$3258,14,0)="Нет показаний","Нет показаний",""),"")</f>
        <v>Нет показаний</v>
      </c>
      <c r="F983">
        <f>IF(AND(C983&gt;0),SUMIF('ИПУ и ОКПУ'!$A$2:$A$3258,A983,'ИПУ и ОКПУ'!$O$2:$O$3258),"")</f>
        <v>0</v>
      </c>
      <c r="G983">
        <f>VLOOKUP(A983,'Лицевые счета'!$A$2:$K$4570,9,0)</f>
        <v>3</v>
      </c>
      <c r="H983">
        <f>VLOOKUP(A983,'Лицевые счета'!$A$2:$K$4570,10,0)</f>
        <v>68.2</v>
      </c>
      <c r="I983" t="str">
        <f>VLOOKUP(A983,'Лицевые счета'!$A$2:$K$4570,6,0)</f>
        <v>ФЛ</v>
      </c>
      <c r="J983" t="str">
        <f>IF(AND(C983=0,I983="ФЛ"),G983*H983,"")</f>
        <v/>
      </c>
      <c r="K983">
        <f>IF(AND(C983&gt;0,E983="Нет показаний",I983="ФЛ"),G983*H983,"")</f>
        <v>204.60000000000002</v>
      </c>
    </row>
    <row r="984" spans="1:11" x14ac:dyDescent="0.25">
      <c r="A984" s="7">
        <v>739376</v>
      </c>
      <c r="B984" s="7">
        <f>VLOOKUP(A984,'Лицевые счета'!$A$1:$K$4570,2,0)</f>
        <v>431277</v>
      </c>
      <c r="C984">
        <f>COUNTIF('ИПУ и ОКПУ'!$A$2:$A$3258,A984)</f>
        <v>1</v>
      </c>
      <c r="D984" t="str">
        <f>IF(C984&gt;0,VLOOKUP(A984,'ИПУ и ОКПУ'!$A$1:$O$3258,9,0),"")</f>
        <v>Одноставочный</v>
      </c>
      <c r="E984" t="str">
        <f>IF(C984&gt;0,IF(VLOOKUP(A984,'ИПУ и ОКПУ'!$A$1:$O$3258,14,0)="Нет показаний","Нет показаний",""),"")</f>
        <v/>
      </c>
      <c r="F984">
        <f>IF(AND(C984&gt;0),SUMIF('ИПУ и ОКПУ'!$A$2:$A$3258,A984,'ИПУ и ОКПУ'!$O$2:$O$3258),"")</f>
        <v>218.5</v>
      </c>
      <c r="G984">
        <f>VLOOKUP(A984,'Лицевые счета'!$A$2:$K$4570,9,0)</f>
        <v>3</v>
      </c>
      <c r="H984">
        <f>VLOOKUP(A984,'Лицевые счета'!$A$2:$K$4570,10,0)</f>
        <v>44.2</v>
      </c>
      <c r="I984" t="str">
        <f>VLOOKUP(A984,'Лицевые счета'!$A$2:$K$4570,6,0)</f>
        <v>ФЛ</v>
      </c>
      <c r="J984" t="str">
        <f>IF(AND(C984=0,I984="ФЛ"),G984*H984,"")</f>
        <v/>
      </c>
      <c r="K984" t="str">
        <f>IF(AND(C984&gt;0,E984="Нет показаний",I984="ФЛ"),G984*H984,"")</f>
        <v/>
      </c>
    </row>
    <row r="985" spans="1:11" x14ac:dyDescent="0.25">
      <c r="A985" s="7">
        <v>741016</v>
      </c>
      <c r="B985" s="7">
        <f>VLOOKUP(A985,'Лицевые счета'!$A$1:$K$4570,2,0)</f>
        <v>447397</v>
      </c>
      <c r="C985">
        <f>COUNTIF('ИПУ и ОКПУ'!$A$2:$A$3258,A985)</f>
        <v>1</v>
      </c>
      <c r="D985" t="str">
        <f>IF(C985&gt;0,VLOOKUP(A985,'ИПУ и ОКПУ'!$A$1:$O$3258,9,0),"")</f>
        <v>Одноставочный</v>
      </c>
      <c r="E985" t="str">
        <f>IF(C985&gt;0,IF(VLOOKUP(A985,'ИПУ и ОКПУ'!$A$1:$O$3258,14,0)="Нет показаний","Нет показаний",""),"")</f>
        <v>Нет показаний</v>
      </c>
      <c r="F985">
        <f>IF(AND(C985&gt;0),SUMIF('ИПУ и ОКПУ'!$A$2:$A$3258,A985,'ИПУ и ОКПУ'!$O$2:$O$3258),"")</f>
        <v>0</v>
      </c>
      <c r="G985">
        <f>VLOOKUP(A985,'Лицевые счета'!$A$2:$K$4570,9,0)</f>
        <v>3</v>
      </c>
      <c r="H985">
        <f>VLOOKUP(A985,'Лицевые счета'!$A$2:$K$4570,10,0)</f>
        <v>64.5</v>
      </c>
      <c r="I985" t="str">
        <f>VLOOKUP(A985,'Лицевые счета'!$A$2:$K$4570,6,0)</f>
        <v>ФЛ</v>
      </c>
      <c r="J985" t="str">
        <f>IF(AND(C985=0,I985="ФЛ"),G985*H985,"")</f>
        <v/>
      </c>
      <c r="K985">
        <f>IF(AND(C985&gt;0,E985="Нет показаний",I985="ФЛ"),G985*H985,"")</f>
        <v>193.5</v>
      </c>
    </row>
    <row r="986" spans="1:11" x14ac:dyDescent="0.25">
      <c r="A986" s="7">
        <v>777346</v>
      </c>
      <c r="B986" s="7">
        <f>VLOOKUP(A986,'Лицевые счета'!$A$1:$K$4570,2,0)</f>
        <v>349602</v>
      </c>
      <c r="C986">
        <f>COUNTIF('ИПУ и ОКПУ'!$A$2:$A$3258,A986)</f>
        <v>1</v>
      </c>
      <c r="D986" t="str">
        <f>IF(C986&gt;0,VLOOKUP(A986,'ИПУ и ОКПУ'!$A$1:$O$3258,9,0),"")</f>
        <v>Одноставочный</v>
      </c>
      <c r="E986" t="str">
        <f>IF(C986&gt;0,IF(VLOOKUP(A986,'ИПУ и ОКПУ'!$A$1:$O$3258,14,0)="Нет показаний","Нет показаний",""),"")</f>
        <v/>
      </c>
      <c r="F986">
        <f>IF(AND(C986&gt;0),SUMIF('ИПУ и ОКПУ'!$A$2:$A$3258,A986,'ИПУ и ОКПУ'!$O$2:$O$3258),"")</f>
        <v>359</v>
      </c>
      <c r="G986">
        <f>VLOOKUP(A986,'Лицевые счета'!$A$2:$K$4570,9,0)</f>
        <v>3</v>
      </c>
      <c r="H986">
        <f>VLOOKUP(A986,'Лицевые счета'!$A$2:$K$4570,10,0)</f>
        <v>64.5</v>
      </c>
      <c r="I986" t="str">
        <f>VLOOKUP(A986,'Лицевые счета'!$A$2:$K$4570,6,0)</f>
        <v>ФЛ</v>
      </c>
      <c r="J986" t="str">
        <f>IF(AND(C986=0,I986="ФЛ"),G986*H986,"")</f>
        <v/>
      </c>
      <c r="K986" t="str">
        <f>IF(AND(C986&gt;0,E986="Нет показаний",I986="ФЛ"),G986*H986,"")</f>
        <v/>
      </c>
    </row>
    <row r="987" spans="1:11" x14ac:dyDescent="0.25">
      <c r="A987" s="7">
        <v>782309</v>
      </c>
      <c r="B987" s="7">
        <f>VLOOKUP(A987,'Лицевые счета'!$A$1:$K$4570,2,0)</f>
        <v>431520</v>
      </c>
      <c r="C987">
        <f>COUNTIF('ИПУ и ОКПУ'!$A$2:$A$3258,A987)</f>
        <v>1</v>
      </c>
      <c r="D987" t="str">
        <f>IF(C987&gt;0,VLOOKUP(A987,'ИПУ и ОКПУ'!$A$1:$O$3258,9,0),"")</f>
        <v>Одноставочный</v>
      </c>
      <c r="E987" t="str">
        <f>IF(C987&gt;0,IF(VLOOKUP(A987,'ИПУ и ОКПУ'!$A$1:$O$3258,14,0)="Нет показаний","Нет показаний",""),"")</f>
        <v>Нет показаний</v>
      </c>
      <c r="F987">
        <f>IF(AND(C987&gt;0),SUMIF('ИПУ и ОКПУ'!$A$2:$A$3258,A987,'ИПУ и ОКПУ'!$O$2:$O$3258),"")</f>
        <v>0</v>
      </c>
      <c r="G987">
        <f>VLOOKUP(A987,'Лицевые счета'!$A$2:$K$4570,9,0)</f>
        <v>3</v>
      </c>
      <c r="H987">
        <f>VLOOKUP(A987,'Лицевые счета'!$A$2:$K$4570,10,0)</f>
        <v>57</v>
      </c>
      <c r="I987" t="str">
        <f>VLOOKUP(A987,'Лицевые счета'!$A$2:$K$4570,6,0)</f>
        <v>ФЛ</v>
      </c>
      <c r="J987" t="str">
        <f>IF(AND(C987=0,I987="ФЛ"),G987*H987,"")</f>
        <v/>
      </c>
      <c r="K987">
        <f>IF(AND(C987&gt;0,E987="Нет показаний",I987="ФЛ"),G987*H987,"")</f>
        <v>171</v>
      </c>
    </row>
    <row r="988" spans="1:11" x14ac:dyDescent="0.25">
      <c r="A988" s="7">
        <v>789702</v>
      </c>
      <c r="B988" s="7">
        <f>VLOOKUP(A988,'Лицевые счета'!$A$1:$K$4570,2,0)</f>
        <v>58190</v>
      </c>
      <c r="C988">
        <f>COUNTIF('ИПУ и ОКПУ'!$A$2:$A$3258,A988)</f>
        <v>1</v>
      </c>
      <c r="D988" t="str">
        <f>IF(C988&gt;0,VLOOKUP(A988,'ИПУ и ОКПУ'!$A$1:$O$3258,9,0),"")</f>
        <v>Одноставочный</v>
      </c>
      <c r="E988" t="str">
        <f>IF(C988&gt;0,IF(VLOOKUP(A988,'ИПУ и ОКПУ'!$A$1:$O$3258,14,0)="Нет показаний","Нет показаний",""),"")</f>
        <v>Нет показаний</v>
      </c>
      <c r="F988">
        <f>IF(AND(C988&gt;0),SUMIF('ИПУ и ОКПУ'!$A$2:$A$3258,A988,'ИПУ и ОКПУ'!$O$2:$O$3258),"")</f>
        <v>0</v>
      </c>
      <c r="G988">
        <f>VLOOKUP(A988,'Лицевые счета'!$A$2:$K$4570,9,0)</f>
        <v>3</v>
      </c>
      <c r="H988">
        <f>VLOOKUP(A988,'Лицевые счета'!$A$2:$K$4570,10,0)</f>
        <v>64.5</v>
      </c>
      <c r="I988" t="str">
        <f>VLOOKUP(A988,'Лицевые счета'!$A$2:$K$4570,6,0)</f>
        <v>ФЛ</v>
      </c>
      <c r="J988" t="str">
        <f>IF(AND(C988=0,I988="ФЛ"),G988*H988,"")</f>
        <v/>
      </c>
      <c r="K988">
        <f>IF(AND(C988&gt;0,E988="Нет показаний",I988="ФЛ"),G988*H988,"")</f>
        <v>193.5</v>
      </c>
    </row>
    <row r="989" spans="1:11" x14ac:dyDescent="0.25">
      <c r="A989" s="7">
        <v>822230</v>
      </c>
      <c r="B989" s="7">
        <f>VLOOKUP(A989,'Лицевые счета'!$A$1:$K$4570,2,0)</f>
        <v>821885</v>
      </c>
      <c r="C989">
        <f>COUNTIF('ИПУ и ОКПУ'!$A$2:$A$3258,A989)</f>
        <v>1</v>
      </c>
      <c r="D989" t="str">
        <f>IF(C989&gt;0,VLOOKUP(A989,'ИПУ и ОКПУ'!$A$1:$O$3258,9,0),"")</f>
        <v>Одноставочный</v>
      </c>
      <c r="E989" t="str">
        <f>IF(C989&gt;0,IF(VLOOKUP(A989,'ИПУ и ОКПУ'!$A$1:$O$3258,14,0)="Нет показаний","Нет показаний",""),"")</f>
        <v>Нет показаний</v>
      </c>
      <c r="F989">
        <f>IF(AND(C989&gt;0),SUMIF('ИПУ и ОКПУ'!$A$2:$A$3258,A989,'ИПУ и ОКПУ'!$O$2:$O$3258),"")</f>
        <v>0</v>
      </c>
      <c r="G989">
        <f>VLOOKUP(A989,'Лицевые счета'!$A$2:$K$4570,9,0)</f>
        <v>3</v>
      </c>
      <c r="H989">
        <f>VLOOKUP(A989,'Лицевые счета'!$A$2:$K$4570,10,0)</f>
        <v>87.9</v>
      </c>
      <c r="I989" t="str">
        <f>VLOOKUP(A989,'Лицевые счета'!$A$2:$K$4570,6,0)</f>
        <v>ФЛ</v>
      </c>
      <c r="J989" t="str">
        <f>IF(AND(C989=0,I989="ФЛ"),G989*H989,"")</f>
        <v/>
      </c>
      <c r="K989">
        <f>IF(AND(C989&gt;0,E989="Нет показаний",I989="ФЛ"),G989*H989,"")</f>
        <v>263.70000000000005</v>
      </c>
    </row>
    <row r="990" spans="1:11" x14ac:dyDescent="0.25">
      <c r="A990" s="7">
        <v>822237</v>
      </c>
      <c r="B990" s="7">
        <f>VLOOKUP(A990,'Лицевые счета'!$A$1:$K$4570,2,0)</f>
        <v>821885</v>
      </c>
      <c r="C990">
        <f>COUNTIF('ИПУ и ОКПУ'!$A$2:$A$3258,A990)</f>
        <v>1</v>
      </c>
      <c r="D990" t="str">
        <f>IF(C990&gt;0,VLOOKUP(A990,'ИПУ и ОКПУ'!$A$1:$O$3258,9,0),"")</f>
        <v>Одноставочный</v>
      </c>
      <c r="E990" t="str">
        <f>IF(C990&gt;0,IF(VLOOKUP(A990,'ИПУ и ОКПУ'!$A$1:$O$3258,14,0)="Нет показаний","Нет показаний",""),"")</f>
        <v>Нет показаний</v>
      </c>
      <c r="F990">
        <f>IF(AND(C990&gt;0),SUMIF('ИПУ и ОКПУ'!$A$2:$A$3258,A990,'ИПУ и ОКПУ'!$O$2:$O$3258),"")</f>
        <v>0</v>
      </c>
      <c r="G990">
        <f>VLOOKUP(A990,'Лицевые счета'!$A$2:$K$4570,9,0)</f>
        <v>3</v>
      </c>
      <c r="H990">
        <f>VLOOKUP(A990,'Лицевые счета'!$A$2:$K$4570,10,0)</f>
        <v>68.2</v>
      </c>
      <c r="I990" t="str">
        <f>VLOOKUP(A990,'Лицевые счета'!$A$2:$K$4570,6,0)</f>
        <v>ФЛ</v>
      </c>
      <c r="J990" t="str">
        <f>IF(AND(C990=0,I990="ФЛ"),G990*H990,"")</f>
        <v/>
      </c>
      <c r="K990">
        <f>IF(AND(C990&gt;0,E990="Нет показаний",I990="ФЛ"),G990*H990,"")</f>
        <v>204.60000000000002</v>
      </c>
    </row>
    <row r="991" spans="1:11" x14ac:dyDescent="0.25">
      <c r="A991" s="7">
        <v>822250</v>
      </c>
      <c r="B991" s="7">
        <f>VLOOKUP(A991,'Лицевые счета'!$A$1:$K$4570,2,0)</f>
        <v>821885</v>
      </c>
      <c r="C991">
        <f>COUNTIF('ИПУ и ОКПУ'!$A$2:$A$3258,A991)</f>
        <v>1</v>
      </c>
      <c r="D991" t="str">
        <f>IF(C991&gt;0,VLOOKUP(A991,'ИПУ и ОКПУ'!$A$1:$O$3258,9,0),"")</f>
        <v>Одноставочный</v>
      </c>
      <c r="E991" t="str">
        <f>IF(C991&gt;0,IF(VLOOKUP(A991,'ИПУ и ОКПУ'!$A$1:$O$3258,14,0)="Нет показаний","Нет показаний",""),"")</f>
        <v>Нет показаний</v>
      </c>
      <c r="F991">
        <f>IF(AND(C991&gt;0),SUMIF('ИПУ и ОКПУ'!$A$2:$A$3258,A991,'ИПУ и ОКПУ'!$O$2:$O$3258),"")</f>
        <v>0</v>
      </c>
      <c r="G991">
        <f>VLOOKUP(A991,'Лицевые счета'!$A$2:$K$4570,9,0)</f>
        <v>3</v>
      </c>
      <c r="H991">
        <f>VLOOKUP(A991,'Лицевые счета'!$A$2:$K$4570,10,0)</f>
        <v>68.2</v>
      </c>
      <c r="I991" t="str">
        <f>VLOOKUP(A991,'Лицевые счета'!$A$2:$K$4570,6,0)</f>
        <v>ФЛ</v>
      </c>
      <c r="J991" t="str">
        <f>IF(AND(C991=0,I991="ФЛ"),G991*H991,"")</f>
        <v/>
      </c>
      <c r="K991">
        <f>IF(AND(C991&gt;0,E991="Нет показаний",I991="ФЛ"),G991*H991,"")</f>
        <v>204.60000000000002</v>
      </c>
    </row>
    <row r="992" spans="1:11" x14ac:dyDescent="0.25">
      <c r="A992" s="7">
        <v>822257</v>
      </c>
      <c r="B992" s="7">
        <f>VLOOKUP(A992,'Лицевые счета'!$A$1:$K$4570,2,0)</f>
        <v>821885</v>
      </c>
      <c r="C992">
        <f>COUNTIF('ИПУ и ОКПУ'!$A$2:$A$3258,A992)</f>
        <v>1</v>
      </c>
      <c r="D992" t="str">
        <f>IF(C992&gt;0,VLOOKUP(A992,'ИПУ и ОКПУ'!$A$1:$O$3258,9,0),"")</f>
        <v>Одноставочный</v>
      </c>
      <c r="E992" t="str">
        <f>IF(C992&gt;0,IF(VLOOKUP(A992,'ИПУ и ОКПУ'!$A$1:$O$3258,14,0)="Нет показаний","Нет показаний",""),"")</f>
        <v/>
      </c>
      <c r="F992">
        <f>IF(AND(C992&gt;0),SUMIF('ИПУ и ОКПУ'!$A$2:$A$3258,A992,'ИПУ и ОКПУ'!$O$2:$O$3258),"")</f>
        <v>106</v>
      </c>
      <c r="G992">
        <f>VLOOKUP(A992,'Лицевые счета'!$A$2:$K$4570,9,0)</f>
        <v>3</v>
      </c>
      <c r="H992">
        <f>VLOOKUP(A992,'Лицевые счета'!$A$2:$K$4570,10,0)</f>
        <v>80.400000000000006</v>
      </c>
      <c r="I992" t="str">
        <f>VLOOKUP(A992,'Лицевые счета'!$A$2:$K$4570,6,0)</f>
        <v>ФЛ</v>
      </c>
      <c r="J992" t="str">
        <f>IF(AND(C992=0,I992="ФЛ"),G992*H992,"")</f>
        <v/>
      </c>
      <c r="K992" t="str">
        <f>IF(AND(C992&gt;0,E992="Нет показаний",I992="ФЛ"),G992*H992,"")</f>
        <v/>
      </c>
    </row>
    <row r="993" spans="1:11" x14ac:dyDescent="0.25">
      <c r="A993" s="7">
        <v>822258</v>
      </c>
      <c r="B993" s="7">
        <f>VLOOKUP(A993,'Лицевые счета'!$A$1:$K$4570,2,0)</f>
        <v>821885</v>
      </c>
      <c r="C993">
        <f>COUNTIF('ИПУ и ОКПУ'!$A$2:$A$3258,A993)</f>
        <v>1</v>
      </c>
      <c r="D993" t="str">
        <f>IF(C993&gt;0,VLOOKUP(A993,'ИПУ и ОКПУ'!$A$1:$O$3258,9,0),"")</f>
        <v>Одноставочный</v>
      </c>
      <c r="E993" t="str">
        <f>IF(C993&gt;0,IF(VLOOKUP(A993,'ИПУ и ОКПУ'!$A$1:$O$3258,14,0)="Нет показаний","Нет показаний",""),"")</f>
        <v/>
      </c>
      <c r="F993">
        <f>IF(AND(C993&gt;0),SUMIF('ИПУ и ОКПУ'!$A$2:$A$3258,A993,'ИПУ и ОКПУ'!$O$2:$O$3258),"")</f>
        <v>156</v>
      </c>
      <c r="G993">
        <f>VLOOKUP(A993,'Лицевые счета'!$A$2:$K$4570,9,0)</f>
        <v>3</v>
      </c>
      <c r="H993">
        <f>VLOOKUP(A993,'Лицевые счета'!$A$2:$K$4570,10,0)</f>
        <v>80.400000000000006</v>
      </c>
      <c r="I993" t="str">
        <f>VLOOKUP(A993,'Лицевые счета'!$A$2:$K$4570,6,0)</f>
        <v>ФЛ</v>
      </c>
      <c r="J993" t="str">
        <f>IF(AND(C993=0,I993="ФЛ"),G993*H993,"")</f>
        <v/>
      </c>
      <c r="K993" t="str">
        <f>IF(AND(C993&gt;0,E993="Нет показаний",I993="ФЛ"),G993*H993,"")</f>
        <v/>
      </c>
    </row>
    <row r="994" spans="1:11" x14ac:dyDescent="0.25">
      <c r="A994" s="7">
        <v>822267</v>
      </c>
      <c r="B994" s="7">
        <f>VLOOKUP(A994,'Лицевые счета'!$A$1:$K$4570,2,0)</f>
        <v>821885</v>
      </c>
      <c r="C994">
        <f>COUNTIF('ИПУ и ОКПУ'!$A$2:$A$3258,A994)</f>
        <v>1</v>
      </c>
      <c r="D994" t="str">
        <f>IF(C994&gt;0,VLOOKUP(A994,'ИПУ и ОКПУ'!$A$1:$O$3258,9,0),"")</f>
        <v>Одноставочный</v>
      </c>
      <c r="E994" t="str">
        <f>IF(C994&gt;0,IF(VLOOKUP(A994,'ИПУ и ОКПУ'!$A$1:$O$3258,14,0)="Нет показаний","Нет показаний",""),"")</f>
        <v>Нет показаний</v>
      </c>
      <c r="F994">
        <f>IF(AND(C994&gt;0),SUMIF('ИПУ и ОКПУ'!$A$2:$A$3258,A994,'ИПУ и ОКПУ'!$O$2:$O$3258),"")</f>
        <v>0</v>
      </c>
      <c r="G994">
        <f>VLOOKUP(A994,'Лицевые счета'!$A$2:$K$4570,9,0)</f>
        <v>3</v>
      </c>
      <c r="H994">
        <f>VLOOKUP(A994,'Лицевые счета'!$A$2:$K$4570,10,0)</f>
        <v>80.400000000000006</v>
      </c>
      <c r="I994" t="str">
        <f>VLOOKUP(A994,'Лицевые счета'!$A$2:$K$4570,6,0)</f>
        <v>ФЛ</v>
      </c>
      <c r="J994" t="str">
        <f>IF(AND(C994=0,I994="ФЛ"),G994*H994,"")</f>
        <v/>
      </c>
      <c r="K994">
        <f>IF(AND(C994&gt;0,E994="Нет показаний",I994="ФЛ"),G994*H994,"")</f>
        <v>241.20000000000002</v>
      </c>
    </row>
    <row r="995" spans="1:11" x14ac:dyDescent="0.25">
      <c r="A995" s="7">
        <v>822276</v>
      </c>
      <c r="B995" s="7">
        <f>VLOOKUP(A995,'Лицевые счета'!$A$1:$K$4570,2,0)</f>
        <v>821885</v>
      </c>
      <c r="C995">
        <f>COUNTIF('ИПУ и ОКПУ'!$A$2:$A$3258,A995)</f>
        <v>1</v>
      </c>
      <c r="D995" t="str">
        <f>IF(C995&gt;0,VLOOKUP(A995,'ИПУ и ОКПУ'!$A$1:$O$3258,9,0),"")</f>
        <v>Одноставочный</v>
      </c>
      <c r="E995" t="str">
        <f>IF(C995&gt;0,IF(VLOOKUP(A995,'ИПУ и ОКПУ'!$A$1:$O$3258,14,0)="Нет показаний","Нет показаний",""),"")</f>
        <v/>
      </c>
      <c r="F995">
        <f>IF(AND(C995&gt;0),SUMIF('ИПУ и ОКПУ'!$A$2:$A$3258,A995,'ИПУ и ОКПУ'!$O$2:$O$3258),"")</f>
        <v>400</v>
      </c>
      <c r="G995">
        <f>VLOOKUP(A995,'Лицевые счета'!$A$2:$K$4570,9,0)</f>
        <v>3</v>
      </c>
      <c r="H995">
        <f>VLOOKUP(A995,'Лицевые счета'!$A$2:$K$4570,10,0)</f>
        <v>80.400000000000006</v>
      </c>
      <c r="I995" t="str">
        <f>VLOOKUP(A995,'Лицевые счета'!$A$2:$K$4570,6,0)</f>
        <v>ФЛ</v>
      </c>
      <c r="J995" t="str">
        <f>IF(AND(C995=0,I995="ФЛ"),G995*H995,"")</f>
        <v/>
      </c>
      <c r="K995" t="str">
        <f>IF(AND(C995&gt;0,E995="Нет показаний",I995="ФЛ"),G995*H995,"")</f>
        <v/>
      </c>
    </row>
    <row r="996" spans="1:11" x14ac:dyDescent="0.25">
      <c r="A996" s="7">
        <v>822280</v>
      </c>
      <c r="B996" s="7">
        <f>VLOOKUP(A996,'Лицевые счета'!$A$1:$K$4570,2,0)</f>
        <v>821885</v>
      </c>
      <c r="C996">
        <f>COUNTIF('ИПУ и ОКПУ'!$A$2:$A$3258,A996)</f>
        <v>1</v>
      </c>
      <c r="D996" t="str">
        <f>IF(C996&gt;0,VLOOKUP(A996,'ИПУ и ОКПУ'!$A$1:$O$3258,9,0),"")</f>
        <v>Одноставочный</v>
      </c>
      <c r="E996" t="str">
        <f>IF(C996&gt;0,IF(VLOOKUP(A996,'ИПУ и ОКПУ'!$A$1:$O$3258,14,0)="Нет показаний","Нет показаний",""),"")</f>
        <v>Нет показаний</v>
      </c>
      <c r="F996">
        <f>IF(AND(C996&gt;0),SUMIF('ИПУ и ОКПУ'!$A$2:$A$3258,A996,'ИПУ и ОКПУ'!$O$2:$O$3258),"")</f>
        <v>0</v>
      </c>
      <c r="G996">
        <f>VLOOKUP(A996,'Лицевые счета'!$A$2:$K$4570,9,0)</f>
        <v>3</v>
      </c>
      <c r="H996">
        <f>VLOOKUP(A996,'Лицевые счета'!$A$2:$K$4570,10,0)</f>
        <v>80.400000000000006</v>
      </c>
      <c r="I996" t="str">
        <f>VLOOKUP(A996,'Лицевые счета'!$A$2:$K$4570,6,0)</f>
        <v>ФЛ</v>
      </c>
      <c r="J996" t="str">
        <f>IF(AND(C996=0,I996="ФЛ"),G996*H996,"")</f>
        <v/>
      </c>
      <c r="K996">
        <f>IF(AND(C996&gt;0,E996="Нет показаний",I996="ФЛ"),G996*H996,"")</f>
        <v>241.20000000000002</v>
      </c>
    </row>
    <row r="997" spans="1:11" x14ac:dyDescent="0.25">
      <c r="A997" s="7">
        <v>822301</v>
      </c>
      <c r="B997" s="7">
        <f>VLOOKUP(A997,'Лицевые счета'!$A$1:$K$4570,2,0)</f>
        <v>821885</v>
      </c>
      <c r="C997">
        <f>COUNTIF('ИПУ и ОКПУ'!$A$2:$A$3258,A997)</f>
        <v>1</v>
      </c>
      <c r="D997" t="str">
        <f>IF(C997&gt;0,VLOOKUP(A997,'ИПУ и ОКПУ'!$A$1:$O$3258,9,0),"")</f>
        <v>Одноставочный</v>
      </c>
      <c r="E997" t="str">
        <f>IF(C997&gt;0,IF(VLOOKUP(A997,'ИПУ и ОКПУ'!$A$1:$O$3258,14,0)="Нет показаний","Нет показаний",""),"")</f>
        <v/>
      </c>
      <c r="F997">
        <f>IF(AND(C997&gt;0),SUMIF('ИПУ и ОКПУ'!$A$2:$A$3258,A997,'ИПУ и ОКПУ'!$O$2:$O$3258),"")</f>
        <v>167</v>
      </c>
      <c r="G997">
        <f>VLOOKUP(A997,'Лицевые счета'!$A$2:$K$4570,9,0)</f>
        <v>3</v>
      </c>
      <c r="H997">
        <f>VLOOKUP(A997,'Лицевые счета'!$A$2:$K$4570,10,0)</f>
        <v>80.400000000000006</v>
      </c>
      <c r="I997" t="str">
        <f>VLOOKUP(A997,'Лицевые счета'!$A$2:$K$4570,6,0)</f>
        <v>ФЛ</v>
      </c>
      <c r="J997" t="str">
        <f>IF(AND(C997=0,I997="ФЛ"),G997*H997,"")</f>
        <v/>
      </c>
      <c r="K997" t="str">
        <f>IF(AND(C997&gt;0,E997="Нет показаний",I997="ФЛ"),G997*H997,"")</f>
        <v/>
      </c>
    </row>
    <row r="998" spans="1:11" x14ac:dyDescent="0.25">
      <c r="A998" s="7">
        <v>822535</v>
      </c>
      <c r="B998" s="7">
        <f>VLOOKUP(A998,'Лицевые счета'!$A$1:$K$4570,2,0)</f>
        <v>821885</v>
      </c>
      <c r="C998">
        <f>COUNTIF('ИПУ и ОКПУ'!$A$2:$A$3258,A998)</f>
        <v>1</v>
      </c>
      <c r="D998" t="str">
        <f>IF(C998&gt;0,VLOOKUP(A998,'ИПУ и ОКПУ'!$A$1:$O$3258,9,0),"")</f>
        <v>Одноставочный</v>
      </c>
      <c r="E998" t="str">
        <f>IF(C998&gt;0,IF(VLOOKUP(A998,'ИПУ и ОКПУ'!$A$1:$O$3258,14,0)="Нет показаний","Нет показаний",""),"")</f>
        <v/>
      </c>
      <c r="F998">
        <f>IF(AND(C998&gt;0),SUMIF('ИПУ и ОКПУ'!$A$2:$A$3258,A998,'ИПУ и ОКПУ'!$O$2:$O$3258),"")</f>
        <v>336</v>
      </c>
      <c r="G998">
        <f>VLOOKUP(A998,'Лицевые счета'!$A$2:$K$4570,9,0)</f>
        <v>3</v>
      </c>
      <c r="H998">
        <f>VLOOKUP(A998,'Лицевые счета'!$A$2:$K$4570,10,0)</f>
        <v>87.9</v>
      </c>
      <c r="I998" t="str">
        <f>VLOOKUP(A998,'Лицевые счета'!$A$2:$K$4570,6,0)</f>
        <v>ФЛ</v>
      </c>
      <c r="J998" t="str">
        <f>IF(AND(C998=0,I998="ФЛ"),G998*H998,"")</f>
        <v/>
      </c>
      <c r="K998" t="str">
        <f>IF(AND(C998&gt;0,E998="Нет показаний",I998="ФЛ"),G998*H998,"")</f>
        <v/>
      </c>
    </row>
    <row r="999" spans="1:11" x14ac:dyDescent="0.25">
      <c r="A999" s="7">
        <v>822540</v>
      </c>
      <c r="B999" s="7">
        <f>VLOOKUP(A999,'Лицевые счета'!$A$1:$K$4570,2,0)</f>
        <v>821885</v>
      </c>
      <c r="C999">
        <f>COUNTIF('ИПУ и ОКПУ'!$A$2:$A$3258,A999)</f>
        <v>1</v>
      </c>
      <c r="D999" t="str">
        <f>IF(C999&gt;0,VLOOKUP(A999,'ИПУ и ОКПУ'!$A$1:$O$3258,9,0),"")</f>
        <v>Одноставочный</v>
      </c>
      <c r="E999" t="str">
        <f>IF(C999&gt;0,IF(VLOOKUP(A999,'ИПУ и ОКПУ'!$A$1:$O$3258,14,0)="Нет показаний","Нет показаний",""),"")</f>
        <v/>
      </c>
      <c r="F999">
        <f>IF(AND(C999&gt;0),SUMIF('ИПУ и ОКПУ'!$A$2:$A$3258,A999,'ИПУ и ОКПУ'!$O$2:$O$3258),"")</f>
        <v>120</v>
      </c>
      <c r="G999">
        <f>VLOOKUP(A999,'Лицевые счета'!$A$2:$K$4570,9,0)</f>
        <v>3</v>
      </c>
      <c r="H999">
        <f>VLOOKUP(A999,'Лицевые счета'!$A$2:$K$4570,10,0)</f>
        <v>80.400000000000006</v>
      </c>
      <c r="I999" t="str">
        <f>VLOOKUP(A999,'Лицевые счета'!$A$2:$K$4570,6,0)</f>
        <v>ФЛ</v>
      </c>
      <c r="J999" t="str">
        <f>IF(AND(C999=0,I999="ФЛ"),G999*H999,"")</f>
        <v/>
      </c>
      <c r="K999" t="str">
        <f>IF(AND(C999&gt;0,E999="Нет показаний",I999="ФЛ"),G999*H999,"")</f>
        <v/>
      </c>
    </row>
    <row r="1000" spans="1:11" x14ac:dyDescent="0.25">
      <c r="A1000" s="7">
        <v>822541</v>
      </c>
      <c r="B1000" s="7">
        <f>VLOOKUP(A1000,'Лицевые счета'!$A$1:$K$4570,2,0)</f>
        <v>821885</v>
      </c>
      <c r="C1000">
        <f>COUNTIF('ИПУ и ОКПУ'!$A$2:$A$3258,A1000)</f>
        <v>1</v>
      </c>
      <c r="D1000" t="str">
        <f>IF(C1000&gt;0,VLOOKUP(A1000,'ИПУ и ОКПУ'!$A$1:$O$3258,9,0),"")</f>
        <v>Одноставочный</v>
      </c>
      <c r="E1000" t="str">
        <f>IF(C1000&gt;0,IF(VLOOKUP(A1000,'ИПУ и ОКПУ'!$A$1:$O$3258,14,0)="Нет показаний","Нет показаний",""),"")</f>
        <v/>
      </c>
      <c r="F1000">
        <f>IF(AND(C1000&gt;0),SUMIF('ИПУ и ОКПУ'!$A$2:$A$3258,A1000,'ИПУ и ОКПУ'!$O$2:$O$3258),"")</f>
        <v>295</v>
      </c>
      <c r="G1000">
        <f>VLOOKUP(A1000,'Лицевые счета'!$A$2:$K$4570,9,0)</f>
        <v>3</v>
      </c>
      <c r="H1000">
        <f>VLOOKUP(A1000,'Лицевые счета'!$A$2:$K$4570,10,0)</f>
        <v>87.9</v>
      </c>
      <c r="I1000" t="str">
        <f>VLOOKUP(A1000,'Лицевые счета'!$A$2:$K$4570,6,0)</f>
        <v>ФЛ</v>
      </c>
      <c r="J1000" t="str">
        <f>IF(AND(C1000=0,I1000="ФЛ"),G1000*H1000,"")</f>
        <v/>
      </c>
      <c r="K1000" t="str">
        <f>IF(AND(C1000&gt;0,E1000="Нет показаний",I1000="ФЛ"),G1000*H1000,"")</f>
        <v/>
      </c>
    </row>
    <row r="1001" spans="1:11" x14ac:dyDescent="0.25">
      <c r="A1001" s="7">
        <v>822547</v>
      </c>
      <c r="B1001" s="7">
        <f>VLOOKUP(A1001,'Лицевые счета'!$A$1:$K$4570,2,0)</f>
        <v>821885</v>
      </c>
      <c r="C1001">
        <f>COUNTIF('ИПУ и ОКПУ'!$A$2:$A$3258,A1001)</f>
        <v>1</v>
      </c>
      <c r="D1001" t="str">
        <f>IF(C1001&gt;0,VLOOKUP(A1001,'ИПУ и ОКПУ'!$A$1:$O$3258,9,0),"")</f>
        <v>Одноставочный</v>
      </c>
      <c r="E1001" t="str">
        <f>IF(C1001&gt;0,IF(VLOOKUP(A1001,'ИПУ и ОКПУ'!$A$1:$O$3258,14,0)="Нет показаний","Нет показаний",""),"")</f>
        <v/>
      </c>
      <c r="F1001">
        <f>IF(AND(C1001&gt;0),SUMIF('ИПУ и ОКПУ'!$A$2:$A$3258,A1001,'ИПУ и ОКПУ'!$O$2:$O$3258),"")</f>
        <v>133</v>
      </c>
      <c r="G1001">
        <f>VLOOKUP(A1001,'Лицевые счета'!$A$2:$K$4570,9,0)</f>
        <v>3</v>
      </c>
      <c r="H1001">
        <f>VLOOKUP(A1001,'Лицевые счета'!$A$2:$K$4570,10,0)</f>
        <v>87.9</v>
      </c>
      <c r="I1001" t="str">
        <f>VLOOKUP(A1001,'Лицевые счета'!$A$2:$K$4570,6,0)</f>
        <v>ФЛ</v>
      </c>
      <c r="J1001" t="str">
        <f>IF(AND(C1001=0,I1001="ФЛ"),G1001*H1001,"")</f>
        <v/>
      </c>
      <c r="K1001" t="str">
        <f>IF(AND(C1001&gt;0,E1001="Нет показаний",I1001="ФЛ"),G1001*H1001,"")</f>
        <v/>
      </c>
    </row>
    <row r="1002" spans="1:11" x14ac:dyDescent="0.25">
      <c r="A1002" s="7">
        <v>822558</v>
      </c>
      <c r="B1002" s="7">
        <f>VLOOKUP(A1002,'Лицевые счета'!$A$1:$K$4570,2,0)</f>
        <v>821885</v>
      </c>
      <c r="C1002">
        <f>COUNTIF('ИПУ и ОКПУ'!$A$2:$A$3258,A1002)</f>
        <v>1</v>
      </c>
      <c r="D1002" t="str">
        <f>IF(C1002&gt;0,VLOOKUP(A1002,'ИПУ и ОКПУ'!$A$1:$O$3258,9,0),"")</f>
        <v>Одноставочный</v>
      </c>
      <c r="E1002" t="str">
        <f>IF(C1002&gt;0,IF(VLOOKUP(A1002,'ИПУ и ОКПУ'!$A$1:$O$3258,14,0)="Нет показаний","Нет показаний",""),"")</f>
        <v>Нет показаний</v>
      </c>
      <c r="F1002">
        <f>IF(AND(C1002&gt;0),SUMIF('ИПУ и ОКПУ'!$A$2:$A$3258,A1002,'ИПУ и ОКПУ'!$O$2:$O$3258),"")</f>
        <v>0</v>
      </c>
      <c r="G1002">
        <f>VLOOKUP(A1002,'Лицевые счета'!$A$2:$K$4570,9,0)</f>
        <v>3</v>
      </c>
      <c r="H1002">
        <f>VLOOKUP(A1002,'Лицевые счета'!$A$2:$K$4570,10,0)</f>
        <v>87.9</v>
      </c>
      <c r="I1002" t="str">
        <f>VLOOKUP(A1002,'Лицевые счета'!$A$2:$K$4570,6,0)</f>
        <v>ФЛ</v>
      </c>
      <c r="J1002" t="str">
        <f>IF(AND(C1002=0,I1002="ФЛ"),G1002*H1002,"")</f>
        <v/>
      </c>
      <c r="K1002">
        <f>IF(AND(C1002&gt;0,E1002="Нет показаний",I1002="ФЛ"),G1002*H1002,"")</f>
        <v>263.70000000000005</v>
      </c>
    </row>
    <row r="1003" spans="1:11" x14ac:dyDescent="0.25">
      <c r="A1003" s="7">
        <v>822566</v>
      </c>
      <c r="B1003" s="7">
        <f>VLOOKUP(A1003,'Лицевые счета'!$A$1:$K$4570,2,0)</f>
        <v>821885</v>
      </c>
      <c r="C1003">
        <f>COUNTIF('ИПУ и ОКПУ'!$A$2:$A$3258,A1003)</f>
        <v>1</v>
      </c>
      <c r="D1003" t="str">
        <f>IF(C1003&gt;0,VLOOKUP(A1003,'ИПУ и ОКПУ'!$A$1:$O$3258,9,0),"")</f>
        <v>Одноставочный</v>
      </c>
      <c r="E1003" t="str">
        <f>IF(C1003&gt;0,IF(VLOOKUP(A1003,'ИПУ и ОКПУ'!$A$1:$O$3258,14,0)="Нет показаний","Нет показаний",""),"")</f>
        <v/>
      </c>
      <c r="F1003">
        <f>IF(AND(C1003&gt;0),SUMIF('ИПУ и ОКПУ'!$A$2:$A$3258,A1003,'ИПУ и ОКПУ'!$O$2:$O$3258),"")</f>
        <v>209</v>
      </c>
      <c r="G1003">
        <f>VLOOKUP(A1003,'Лицевые счета'!$A$2:$K$4570,9,0)</f>
        <v>3</v>
      </c>
      <c r="H1003">
        <f>VLOOKUP(A1003,'Лицевые счета'!$A$2:$K$4570,10,0)</f>
        <v>87.9</v>
      </c>
      <c r="I1003" t="str">
        <f>VLOOKUP(A1003,'Лицевые счета'!$A$2:$K$4570,6,0)</f>
        <v>ФЛ</v>
      </c>
      <c r="J1003" t="str">
        <f>IF(AND(C1003=0,I1003="ФЛ"),G1003*H1003,"")</f>
        <v/>
      </c>
      <c r="K1003" t="str">
        <f>IF(AND(C1003&gt;0,E1003="Нет показаний",I1003="ФЛ"),G1003*H1003,"")</f>
        <v/>
      </c>
    </row>
    <row r="1004" spans="1:11" x14ac:dyDescent="0.25">
      <c r="A1004" s="7">
        <v>822576</v>
      </c>
      <c r="B1004" s="7">
        <f>VLOOKUP(A1004,'Лицевые счета'!$A$1:$K$4570,2,0)</f>
        <v>821885</v>
      </c>
      <c r="C1004">
        <f>COUNTIF('ИПУ и ОКПУ'!$A$2:$A$3258,A1004)</f>
        <v>1</v>
      </c>
      <c r="D1004" t="str">
        <f>IF(C1004&gt;0,VLOOKUP(A1004,'ИПУ и ОКПУ'!$A$1:$O$3258,9,0),"")</f>
        <v>Одноставочный</v>
      </c>
      <c r="E1004" t="str">
        <f>IF(C1004&gt;0,IF(VLOOKUP(A1004,'ИПУ и ОКПУ'!$A$1:$O$3258,14,0)="Нет показаний","Нет показаний",""),"")</f>
        <v/>
      </c>
      <c r="F1004">
        <f>IF(AND(C1004&gt;0),SUMIF('ИПУ и ОКПУ'!$A$2:$A$3258,A1004,'ИПУ и ОКПУ'!$O$2:$O$3258),"")</f>
        <v>150</v>
      </c>
      <c r="G1004">
        <f>VLOOKUP(A1004,'Лицевые счета'!$A$2:$K$4570,9,0)</f>
        <v>3</v>
      </c>
      <c r="H1004">
        <f>VLOOKUP(A1004,'Лицевые счета'!$A$2:$K$4570,10,0)</f>
        <v>87.9</v>
      </c>
      <c r="I1004" t="str">
        <f>VLOOKUP(A1004,'Лицевые счета'!$A$2:$K$4570,6,0)</f>
        <v>ФЛ</v>
      </c>
      <c r="J1004" t="str">
        <f>IF(AND(C1004=0,I1004="ФЛ"),G1004*H1004,"")</f>
        <v/>
      </c>
      <c r="K1004" t="str">
        <f>IF(AND(C1004&gt;0,E1004="Нет показаний",I1004="ФЛ"),G1004*H1004,"")</f>
        <v/>
      </c>
    </row>
    <row r="1005" spans="1:11" x14ac:dyDescent="0.25">
      <c r="A1005" s="7">
        <v>822580</v>
      </c>
      <c r="B1005" s="7">
        <f>VLOOKUP(A1005,'Лицевые счета'!$A$1:$K$4570,2,0)</f>
        <v>821885</v>
      </c>
      <c r="C1005">
        <f>COUNTIF('ИПУ и ОКПУ'!$A$2:$A$3258,A1005)</f>
        <v>1</v>
      </c>
      <c r="D1005" t="str">
        <f>IF(C1005&gt;0,VLOOKUP(A1005,'ИПУ и ОКПУ'!$A$1:$O$3258,9,0),"")</f>
        <v>Одноставочный</v>
      </c>
      <c r="E1005" t="str">
        <f>IF(C1005&gt;0,IF(VLOOKUP(A1005,'ИПУ и ОКПУ'!$A$1:$O$3258,14,0)="Нет показаний","Нет показаний",""),"")</f>
        <v>Нет показаний</v>
      </c>
      <c r="F1005">
        <f>IF(AND(C1005&gt;0),SUMIF('ИПУ и ОКПУ'!$A$2:$A$3258,A1005,'ИПУ и ОКПУ'!$O$2:$O$3258),"")</f>
        <v>0</v>
      </c>
      <c r="G1005">
        <f>VLOOKUP(A1005,'Лицевые счета'!$A$2:$K$4570,9,0)</f>
        <v>3</v>
      </c>
      <c r="H1005">
        <f>VLOOKUP(A1005,'Лицевые счета'!$A$2:$K$4570,10,0)</f>
        <v>80.400000000000006</v>
      </c>
      <c r="I1005" t="str">
        <f>VLOOKUP(A1005,'Лицевые счета'!$A$2:$K$4570,6,0)</f>
        <v>ФЛ</v>
      </c>
      <c r="J1005" t="str">
        <f>IF(AND(C1005=0,I1005="ФЛ"),G1005*H1005,"")</f>
        <v/>
      </c>
      <c r="K1005">
        <f>IF(AND(C1005&gt;0,E1005="Нет показаний",I1005="ФЛ"),G1005*H1005,"")</f>
        <v>241.20000000000002</v>
      </c>
    </row>
    <row r="1006" spans="1:11" x14ac:dyDescent="0.25">
      <c r="A1006" s="7">
        <v>822583</v>
      </c>
      <c r="B1006" s="7">
        <f>VLOOKUP(A1006,'Лицевые счета'!$A$1:$K$4570,2,0)</f>
        <v>821885</v>
      </c>
      <c r="C1006">
        <f>COUNTIF('ИПУ и ОКПУ'!$A$2:$A$3258,A1006)</f>
        <v>1</v>
      </c>
      <c r="D1006" t="str">
        <f>IF(C1006&gt;0,VLOOKUP(A1006,'ИПУ и ОКПУ'!$A$1:$O$3258,9,0),"")</f>
        <v>Одноставочный</v>
      </c>
      <c r="E1006" t="str">
        <f>IF(C1006&gt;0,IF(VLOOKUP(A1006,'ИПУ и ОКПУ'!$A$1:$O$3258,14,0)="Нет показаний","Нет показаний",""),"")</f>
        <v/>
      </c>
      <c r="F1006">
        <f>IF(AND(C1006&gt;0),SUMIF('ИПУ и ОКПУ'!$A$2:$A$3258,A1006,'ИПУ и ОКПУ'!$O$2:$O$3258),"")</f>
        <v>-22</v>
      </c>
      <c r="G1006">
        <f>VLOOKUP(A1006,'Лицевые счета'!$A$2:$K$4570,9,0)</f>
        <v>3</v>
      </c>
      <c r="H1006">
        <f>VLOOKUP(A1006,'Лицевые счета'!$A$2:$K$4570,10,0)</f>
        <v>80.400000000000006</v>
      </c>
      <c r="I1006" t="str">
        <f>VLOOKUP(A1006,'Лицевые счета'!$A$2:$K$4570,6,0)</f>
        <v>ФЛ</v>
      </c>
      <c r="J1006" t="str">
        <f>IF(AND(C1006=0,I1006="ФЛ"),G1006*H1006,"")</f>
        <v/>
      </c>
      <c r="K1006" t="str">
        <f>IF(AND(C1006&gt;0,E1006="Нет показаний",I1006="ФЛ"),G1006*H1006,"")</f>
        <v/>
      </c>
    </row>
    <row r="1007" spans="1:11" x14ac:dyDescent="0.25">
      <c r="A1007" s="7">
        <v>822589</v>
      </c>
      <c r="B1007" s="7">
        <f>VLOOKUP(A1007,'Лицевые счета'!$A$1:$K$4570,2,0)</f>
        <v>821885</v>
      </c>
      <c r="C1007">
        <f>COUNTIF('ИПУ и ОКПУ'!$A$2:$A$3258,A1007)</f>
        <v>1</v>
      </c>
      <c r="D1007" t="str">
        <f>IF(C1007&gt;0,VLOOKUP(A1007,'ИПУ и ОКПУ'!$A$1:$O$3258,9,0),"")</f>
        <v>Одноставочный</v>
      </c>
      <c r="E1007" t="str">
        <f>IF(C1007&gt;0,IF(VLOOKUP(A1007,'ИПУ и ОКПУ'!$A$1:$O$3258,14,0)="Нет показаний","Нет показаний",""),"")</f>
        <v>Нет показаний</v>
      </c>
      <c r="F1007">
        <f>IF(AND(C1007&gt;0),SUMIF('ИПУ и ОКПУ'!$A$2:$A$3258,A1007,'ИПУ и ОКПУ'!$O$2:$O$3258),"")</f>
        <v>0</v>
      </c>
      <c r="G1007">
        <f>VLOOKUP(A1007,'Лицевые счета'!$A$2:$K$4570,9,0)</f>
        <v>3</v>
      </c>
      <c r="H1007">
        <f>VLOOKUP(A1007,'Лицевые счета'!$A$2:$K$4570,10,0)</f>
        <v>87.9</v>
      </c>
      <c r="I1007" t="str">
        <f>VLOOKUP(A1007,'Лицевые счета'!$A$2:$K$4570,6,0)</f>
        <v>ФЛ</v>
      </c>
      <c r="J1007" t="str">
        <f>IF(AND(C1007=0,I1007="ФЛ"),G1007*H1007,"")</f>
        <v/>
      </c>
      <c r="K1007">
        <f>IF(AND(C1007&gt;0,E1007="Нет показаний",I1007="ФЛ"),G1007*H1007,"")</f>
        <v>263.70000000000005</v>
      </c>
    </row>
    <row r="1008" spans="1:11" x14ac:dyDescent="0.25">
      <c r="A1008" s="7">
        <v>822592</v>
      </c>
      <c r="B1008" s="7">
        <f>VLOOKUP(A1008,'Лицевые счета'!$A$1:$K$4570,2,0)</f>
        <v>821885</v>
      </c>
      <c r="C1008">
        <f>COUNTIF('ИПУ и ОКПУ'!$A$2:$A$3258,A1008)</f>
        <v>1</v>
      </c>
      <c r="D1008" t="str">
        <f>IF(C1008&gt;0,VLOOKUP(A1008,'ИПУ и ОКПУ'!$A$1:$O$3258,9,0),"")</f>
        <v>Одноставочный</v>
      </c>
      <c r="E1008" t="str">
        <f>IF(C1008&gt;0,IF(VLOOKUP(A1008,'ИПУ и ОКПУ'!$A$1:$O$3258,14,0)="Нет показаний","Нет показаний",""),"")</f>
        <v>Нет показаний</v>
      </c>
      <c r="F1008">
        <f>IF(AND(C1008&gt;0),SUMIF('ИПУ и ОКПУ'!$A$2:$A$3258,A1008,'ИПУ и ОКПУ'!$O$2:$O$3258),"")</f>
        <v>0</v>
      </c>
      <c r="G1008">
        <f>VLOOKUP(A1008,'Лицевые счета'!$A$2:$K$4570,9,0)</f>
        <v>3</v>
      </c>
      <c r="H1008">
        <f>VLOOKUP(A1008,'Лицевые счета'!$A$2:$K$4570,10,0)</f>
        <v>80.400000000000006</v>
      </c>
      <c r="I1008" t="str">
        <f>VLOOKUP(A1008,'Лицевые счета'!$A$2:$K$4570,6,0)</f>
        <v>ФЛ</v>
      </c>
      <c r="J1008" t="str">
        <f>IF(AND(C1008=0,I1008="ФЛ"),G1008*H1008,"")</f>
        <v/>
      </c>
      <c r="K1008">
        <f>IF(AND(C1008&gt;0,E1008="Нет показаний",I1008="ФЛ"),G1008*H1008,"")</f>
        <v>241.20000000000002</v>
      </c>
    </row>
    <row r="1009" spans="1:11" x14ac:dyDescent="0.25">
      <c r="A1009" s="7">
        <v>822593</v>
      </c>
      <c r="B1009" s="7">
        <f>VLOOKUP(A1009,'Лицевые счета'!$A$1:$K$4570,2,0)</f>
        <v>821885</v>
      </c>
      <c r="C1009">
        <f>COUNTIF('ИПУ и ОКПУ'!$A$2:$A$3258,A1009)</f>
        <v>1</v>
      </c>
      <c r="D1009" t="str">
        <f>IF(C1009&gt;0,VLOOKUP(A1009,'ИПУ и ОКПУ'!$A$1:$O$3258,9,0),"")</f>
        <v>Одноставочный</v>
      </c>
      <c r="E1009" t="str">
        <f>IF(C1009&gt;0,IF(VLOOKUP(A1009,'ИПУ и ОКПУ'!$A$1:$O$3258,14,0)="Нет показаний","Нет показаний",""),"")</f>
        <v/>
      </c>
      <c r="F1009">
        <f>IF(AND(C1009&gt;0),SUMIF('ИПУ и ОКПУ'!$A$2:$A$3258,A1009,'ИПУ и ОКПУ'!$O$2:$O$3258),"")</f>
        <v>199</v>
      </c>
      <c r="G1009">
        <f>VLOOKUP(A1009,'Лицевые счета'!$A$2:$K$4570,9,0)</f>
        <v>3</v>
      </c>
      <c r="H1009">
        <f>VLOOKUP(A1009,'Лицевые счета'!$A$2:$K$4570,10,0)</f>
        <v>87.9</v>
      </c>
      <c r="I1009" t="str">
        <f>VLOOKUP(A1009,'Лицевые счета'!$A$2:$K$4570,6,0)</f>
        <v>ФЛ</v>
      </c>
      <c r="J1009" t="str">
        <f>IF(AND(C1009=0,I1009="ФЛ"),G1009*H1009,"")</f>
        <v/>
      </c>
      <c r="K1009" t="str">
        <f>IF(AND(C1009&gt;0,E1009="Нет показаний",I1009="ФЛ"),G1009*H1009,"")</f>
        <v/>
      </c>
    </row>
    <row r="1010" spans="1:11" x14ac:dyDescent="0.25">
      <c r="A1010" s="7">
        <v>822594</v>
      </c>
      <c r="B1010" s="7">
        <f>VLOOKUP(A1010,'Лицевые счета'!$A$1:$K$4570,2,0)</f>
        <v>821885</v>
      </c>
      <c r="C1010">
        <f>COUNTIF('ИПУ и ОКПУ'!$A$2:$A$3258,A1010)</f>
        <v>1</v>
      </c>
      <c r="D1010" t="str">
        <f>IF(C1010&gt;0,VLOOKUP(A1010,'ИПУ и ОКПУ'!$A$1:$O$3258,9,0),"")</f>
        <v>Одноставочный</v>
      </c>
      <c r="E1010" t="str">
        <f>IF(C1010&gt;0,IF(VLOOKUP(A1010,'ИПУ и ОКПУ'!$A$1:$O$3258,14,0)="Нет показаний","Нет показаний",""),"")</f>
        <v>Нет показаний</v>
      </c>
      <c r="F1010">
        <f>IF(AND(C1010&gt;0),SUMIF('ИПУ и ОКПУ'!$A$2:$A$3258,A1010,'ИПУ и ОКПУ'!$O$2:$O$3258),"")</f>
        <v>0</v>
      </c>
      <c r="G1010">
        <f>VLOOKUP(A1010,'Лицевые счета'!$A$2:$K$4570,9,0)</f>
        <v>3</v>
      </c>
      <c r="H1010">
        <f>VLOOKUP(A1010,'Лицевые счета'!$A$2:$K$4570,10,0)</f>
        <v>68.2</v>
      </c>
      <c r="I1010" t="str">
        <f>VLOOKUP(A1010,'Лицевые счета'!$A$2:$K$4570,6,0)</f>
        <v>ФЛ</v>
      </c>
      <c r="J1010" t="str">
        <f>IF(AND(C1010=0,I1010="ФЛ"),G1010*H1010,"")</f>
        <v/>
      </c>
      <c r="K1010">
        <f>IF(AND(C1010&gt;0,E1010="Нет показаний",I1010="ФЛ"),G1010*H1010,"")</f>
        <v>204.60000000000002</v>
      </c>
    </row>
    <row r="1011" spans="1:11" x14ac:dyDescent="0.25">
      <c r="A1011" s="7">
        <v>822617</v>
      </c>
      <c r="B1011" s="7">
        <f>VLOOKUP(A1011,'Лицевые счета'!$A$1:$K$4570,2,0)</f>
        <v>821885</v>
      </c>
      <c r="C1011">
        <f>COUNTIF('ИПУ и ОКПУ'!$A$2:$A$3258,A1011)</f>
        <v>1</v>
      </c>
      <c r="D1011" t="str">
        <f>IF(C1011&gt;0,VLOOKUP(A1011,'ИПУ и ОКПУ'!$A$1:$O$3258,9,0),"")</f>
        <v>Одноставочный</v>
      </c>
      <c r="E1011" t="str">
        <f>IF(C1011&gt;0,IF(VLOOKUP(A1011,'ИПУ и ОКПУ'!$A$1:$O$3258,14,0)="Нет показаний","Нет показаний",""),"")</f>
        <v/>
      </c>
      <c r="F1011">
        <f>IF(AND(C1011&gt;0),SUMIF('ИПУ и ОКПУ'!$A$2:$A$3258,A1011,'ИПУ и ОКПУ'!$O$2:$O$3258),"")</f>
        <v>201</v>
      </c>
      <c r="G1011">
        <f>VLOOKUP(A1011,'Лицевые счета'!$A$2:$K$4570,9,0)</f>
        <v>3</v>
      </c>
      <c r="H1011">
        <f>VLOOKUP(A1011,'Лицевые счета'!$A$2:$K$4570,10,0)</f>
        <v>87.9</v>
      </c>
      <c r="I1011" t="str">
        <f>VLOOKUP(A1011,'Лицевые счета'!$A$2:$K$4570,6,0)</f>
        <v>ФЛ</v>
      </c>
      <c r="J1011" t="str">
        <f>IF(AND(C1011=0,I1011="ФЛ"),G1011*H1011,"")</f>
        <v/>
      </c>
      <c r="K1011" t="str">
        <f>IF(AND(C1011&gt;0,E1011="Нет показаний",I1011="ФЛ"),G1011*H1011,"")</f>
        <v/>
      </c>
    </row>
    <row r="1012" spans="1:11" x14ac:dyDescent="0.25">
      <c r="A1012" s="7">
        <v>822633</v>
      </c>
      <c r="B1012" s="7">
        <f>VLOOKUP(A1012,'Лицевые счета'!$A$1:$K$4570,2,0)</f>
        <v>821885</v>
      </c>
      <c r="C1012">
        <f>COUNTIF('ИПУ и ОКПУ'!$A$2:$A$3258,A1012)</f>
        <v>1</v>
      </c>
      <c r="D1012" t="str">
        <f>IF(C1012&gt;0,VLOOKUP(A1012,'ИПУ и ОКПУ'!$A$1:$O$3258,9,0),"")</f>
        <v>Одноставочный</v>
      </c>
      <c r="E1012" t="str">
        <f>IF(C1012&gt;0,IF(VLOOKUP(A1012,'ИПУ и ОКПУ'!$A$1:$O$3258,14,0)="Нет показаний","Нет показаний",""),"")</f>
        <v/>
      </c>
      <c r="F1012">
        <f>IF(AND(C1012&gt;0),SUMIF('ИПУ и ОКПУ'!$A$2:$A$3258,A1012,'ИПУ и ОКПУ'!$O$2:$O$3258),"")</f>
        <v>10</v>
      </c>
      <c r="G1012">
        <f>VLOOKUP(A1012,'Лицевые счета'!$A$2:$K$4570,9,0)</f>
        <v>3</v>
      </c>
      <c r="H1012">
        <f>VLOOKUP(A1012,'Лицевые счета'!$A$2:$K$4570,10,0)</f>
        <v>68.2</v>
      </c>
      <c r="I1012" t="str">
        <f>VLOOKUP(A1012,'Лицевые счета'!$A$2:$K$4570,6,0)</f>
        <v>ФЛ</v>
      </c>
      <c r="J1012" t="str">
        <f>IF(AND(C1012=0,I1012="ФЛ"),G1012*H1012,"")</f>
        <v/>
      </c>
      <c r="K1012" t="str">
        <f>IF(AND(C1012&gt;0,E1012="Нет показаний",I1012="ФЛ"),G1012*H1012,"")</f>
        <v/>
      </c>
    </row>
    <row r="1013" spans="1:11" x14ac:dyDescent="0.25">
      <c r="A1013" s="7">
        <v>822637</v>
      </c>
      <c r="B1013" s="7">
        <f>VLOOKUP(A1013,'Лицевые счета'!$A$1:$K$4570,2,0)</f>
        <v>821885</v>
      </c>
      <c r="C1013">
        <f>COUNTIF('ИПУ и ОКПУ'!$A$2:$A$3258,A1013)</f>
        <v>1</v>
      </c>
      <c r="D1013" t="str">
        <f>IF(C1013&gt;0,VLOOKUP(A1013,'ИПУ и ОКПУ'!$A$1:$O$3258,9,0),"")</f>
        <v>Одноставочный</v>
      </c>
      <c r="E1013" t="str">
        <f>IF(C1013&gt;0,IF(VLOOKUP(A1013,'ИПУ и ОКПУ'!$A$1:$O$3258,14,0)="Нет показаний","Нет показаний",""),"")</f>
        <v>Нет показаний</v>
      </c>
      <c r="F1013">
        <f>IF(AND(C1013&gt;0),SUMIF('ИПУ и ОКПУ'!$A$2:$A$3258,A1013,'ИПУ и ОКПУ'!$O$2:$O$3258),"")</f>
        <v>0</v>
      </c>
      <c r="G1013">
        <f>VLOOKUP(A1013,'Лицевые счета'!$A$2:$K$4570,9,0)</f>
        <v>3</v>
      </c>
      <c r="H1013">
        <f>VLOOKUP(A1013,'Лицевые счета'!$A$2:$K$4570,10,0)</f>
        <v>87.9</v>
      </c>
      <c r="I1013" t="str">
        <f>VLOOKUP(A1013,'Лицевые счета'!$A$2:$K$4570,6,0)</f>
        <v>ФЛ</v>
      </c>
      <c r="J1013" t="str">
        <f>IF(AND(C1013=0,I1013="ФЛ"),G1013*H1013,"")</f>
        <v/>
      </c>
      <c r="K1013">
        <f>IF(AND(C1013&gt;0,E1013="Нет показаний",I1013="ФЛ"),G1013*H1013,"")</f>
        <v>263.70000000000005</v>
      </c>
    </row>
    <row r="1014" spans="1:11" x14ac:dyDescent="0.25">
      <c r="A1014" s="7">
        <v>822646</v>
      </c>
      <c r="B1014" s="7">
        <f>VLOOKUP(A1014,'Лицевые счета'!$A$1:$K$4570,2,0)</f>
        <v>821885</v>
      </c>
      <c r="C1014">
        <f>COUNTIF('ИПУ и ОКПУ'!$A$2:$A$3258,A1014)</f>
        <v>1</v>
      </c>
      <c r="D1014" t="str">
        <f>IF(C1014&gt;0,VLOOKUP(A1014,'ИПУ и ОКПУ'!$A$1:$O$3258,9,0),"")</f>
        <v>Одноставочный</v>
      </c>
      <c r="E1014" t="str">
        <f>IF(C1014&gt;0,IF(VLOOKUP(A1014,'ИПУ и ОКПУ'!$A$1:$O$3258,14,0)="Нет показаний","Нет показаний",""),"")</f>
        <v/>
      </c>
      <c r="F1014">
        <f>IF(AND(C1014&gt;0),SUMIF('ИПУ и ОКПУ'!$A$2:$A$3258,A1014,'ИПУ и ОКПУ'!$O$2:$O$3258),"")</f>
        <v>184</v>
      </c>
      <c r="G1014">
        <f>VLOOKUP(A1014,'Лицевые счета'!$A$2:$K$4570,9,0)</f>
        <v>3</v>
      </c>
      <c r="H1014">
        <f>VLOOKUP(A1014,'Лицевые счета'!$A$2:$K$4570,10,0)</f>
        <v>80.400000000000006</v>
      </c>
      <c r="I1014" t="str">
        <f>VLOOKUP(A1014,'Лицевые счета'!$A$2:$K$4570,6,0)</f>
        <v>ФЛ</v>
      </c>
      <c r="J1014" t="str">
        <f>IF(AND(C1014=0,I1014="ФЛ"),G1014*H1014,"")</f>
        <v/>
      </c>
      <c r="K1014" t="str">
        <f>IF(AND(C1014&gt;0,E1014="Нет показаний",I1014="ФЛ"),G1014*H1014,"")</f>
        <v/>
      </c>
    </row>
    <row r="1015" spans="1:11" x14ac:dyDescent="0.25">
      <c r="A1015" s="7">
        <v>822653</v>
      </c>
      <c r="B1015" s="7">
        <f>VLOOKUP(A1015,'Лицевые счета'!$A$1:$K$4570,2,0)</f>
        <v>821885</v>
      </c>
      <c r="C1015">
        <f>COUNTIF('ИПУ и ОКПУ'!$A$2:$A$3258,A1015)</f>
        <v>1</v>
      </c>
      <c r="D1015" t="str">
        <f>IF(C1015&gt;0,VLOOKUP(A1015,'ИПУ и ОКПУ'!$A$1:$O$3258,9,0),"")</f>
        <v>Одноставочный</v>
      </c>
      <c r="E1015" t="str">
        <f>IF(C1015&gt;0,IF(VLOOKUP(A1015,'ИПУ и ОКПУ'!$A$1:$O$3258,14,0)="Нет показаний","Нет показаний",""),"")</f>
        <v>Нет показаний</v>
      </c>
      <c r="F1015">
        <f>IF(AND(C1015&gt;0),SUMIF('ИПУ и ОКПУ'!$A$2:$A$3258,A1015,'ИПУ и ОКПУ'!$O$2:$O$3258),"")</f>
        <v>0</v>
      </c>
      <c r="G1015">
        <f>VLOOKUP(A1015,'Лицевые счета'!$A$2:$K$4570,9,0)</f>
        <v>3</v>
      </c>
      <c r="H1015">
        <f>VLOOKUP(A1015,'Лицевые счета'!$A$2:$K$4570,10,0)</f>
        <v>80.400000000000006</v>
      </c>
      <c r="I1015" t="str">
        <f>VLOOKUP(A1015,'Лицевые счета'!$A$2:$K$4570,6,0)</f>
        <v>ФЛ</v>
      </c>
      <c r="J1015" t="str">
        <f>IF(AND(C1015=0,I1015="ФЛ"),G1015*H1015,"")</f>
        <v/>
      </c>
      <c r="K1015">
        <f>IF(AND(C1015&gt;0,E1015="Нет показаний",I1015="ФЛ"),G1015*H1015,"")</f>
        <v>241.20000000000002</v>
      </c>
    </row>
    <row r="1016" spans="1:11" x14ac:dyDescent="0.25">
      <c r="A1016" s="7">
        <v>822654</v>
      </c>
      <c r="B1016" s="7">
        <f>VLOOKUP(A1016,'Лицевые счета'!$A$1:$K$4570,2,0)</f>
        <v>821885</v>
      </c>
      <c r="C1016">
        <f>COUNTIF('ИПУ и ОКПУ'!$A$2:$A$3258,A1016)</f>
        <v>1</v>
      </c>
      <c r="D1016" t="str">
        <f>IF(C1016&gt;0,VLOOKUP(A1016,'ИПУ и ОКПУ'!$A$1:$O$3258,9,0),"")</f>
        <v>Одноставочный</v>
      </c>
      <c r="E1016" t="str">
        <f>IF(C1016&gt;0,IF(VLOOKUP(A1016,'ИПУ и ОКПУ'!$A$1:$O$3258,14,0)="Нет показаний","Нет показаний",""),"")</f>
        <v/>
      </c>
      <c r="F1016">
        <f>IF(AND(C1016&gt;0),SUMIF('ИПУ и ОКПУ'!$A$2:$A$3258,A1016,'ИПУ и ОКПУ'!$O$2:$O$3258),"")</f>
        <v>114</v>
      </c>
      <c r="G1016">
        <f>VLOOKUP(A1016,'Лицевые счета'!$A$2:$K$4570,9,0)</f>
        <v>3</v>
      </c>
      <c r="H1016">
        <f>VLOOKUP(A1016,'Лицевые счета'!$A$2:$K$4570,10,0)</f>
        <v>80.400000000000006</v>
      </c>
      <c r="I1016" t="str">
        <f>VLOOKUP(A1016,'Лицевые счета'!$A$2:$K$4570,6,0)</f>
        <v>ФЛ</v>
      </c>
      <c r="J1016" t="str">
        <f>IF(AND(C1016=0,I1016="ФЛ"),G1016*H1016,"")</f>
        <v/>
      </c>
      <c r="K1016" t="str">
        <f>IF(AND(C1016&gt;0,E1016="Нет показаний",I1016="ФЛ"),G1016*H1016,"")</f>
        <v/>
      </c>
    </row>
    <row r="1017" spans="1:11" x14ac:dyDescent="0.25">
      <c r="A1017" s="7">
        <v>822676</v>
      </c>
      <c r="B1017" s="7">
        <f>VLOOKUP(A1017,'Лицевые счета'!$A$1:$K$4570,2,0)</f>
        <v>821885</v>
      </c>
      <c r="C1017">
        <f>COUNTIF('ИПУ и ОКПУ'!$A$2:$A$3258,A1017)</f>
        <v>1</v>
      </c>
      <c r="D1017" t="str">
        <f>IF(C1017&gt;0,VLOOKUP(A1017,'ИПУ и ОКПУ'!$A$1:$O$3258,9,0),"")</f>
        <v>Одноставочный</v>
      </c>
      <c r="E1017" t="str">
        <f>IF(C1017&gt;0,IF(VLOOKUP(A1017,'ИПУ и ОКПУ'!$A$1:$O$3258,14,0)="Нет показаний","Нет показаний",""),"")</f>
        <v/>
      </c>
      <c r="F1017">
        <f>IF(AND(C1017&gt;0),SUMIF('ИПУ и ОКПУ'!$A$2:$A$3258,A1017,'ИПУ и ОКПУ'!$O$2:$O$3258),"")</f>
        <v>0</v>
      </c>
      <c r="G1017">
        <f>VLOOKUP(A1017,'Лицевые счета'!$A$2:$K$4570,9,0)</f>
        <v>3</v>
      </c>
      <c r="H1017">
        <f>VLOOKUP(A1017,'Лицевые счета'!$A$2:$K$4570,10,0)</f>
        <v>87.9</v>
      </c>
      <c r="I1017" t="str">
        <f>VLOOKUP(A1017,'Лицевые счета'!$A$2:$K$4570,6,0)</f>
        <v>ФЛ</v>
      </c>
      <c r="J1017" t="str">
        <f>IF(AND(C1017=0,I1017="ФЛ"),G1017*H1017,"")</f>
        <v/>
      </c>
      <c r="K1017" t="str">
        <f>IF(AND(C1017&gt;0,E1017="Нет показаний",I1017="ФЛ"),G1017*H1017,"")</f>
        <v/>
      </c>
    </row>
    <row r="1018" spans="1:11" x14ac:dyDescent="0.25">
      <c r="A1018" s="7">
        <v>822679</v>
      </c>
      <c r="B1018" s="7">
        <f>VLOOKUP(A1018,'Лицевые счета'!$A$1:$K$4570,2,0)</f>
        <v>821885</v>
      </c>
      <c r="C1018">
        <f>COUNTIF('ИПУ и ОКПУ'!$A$2:$A$3258,A1018)</f>
        <v>1</v>
      </c>
      <c r="D1018" t="str">
        <f>IF(C1018&gt;0,VLOOKUP(A1018,'ИПУ и ОКПУ'!$A$1:$O$3258,9,0),"")</f>
        <v>Одноставочный</v>
      </c>
      <c r="E1018" t="str">
        <f>IF(C1018&gt;0,IF(VLOOKUP(A1018,'ИПУ и ОКПУ'!$A$1:$O$3258,14,0)="Нет показаний","Нет показаний",""),"")</f>
        <v>Нет показаний</v>
      </c>
      <c r="F1018">
        <f>IF(AND(C1018&gt;0),SUMIF('ИПУ и ОКПУ'!$A$2:$A$3258,A1018,'ИПУ и ОКПУ'!$O$2:$O$3258),"")</f>
        <v>0</v>
      </c>
      <c r="G1018">
        <f>VLOOKUP(A1018,'Лицевые счета'!$A$2:$K$4570,9,0)</f>
        <v>3</v>
      </c>
      <c r="H1018">
        <f>VLOOKUP(A1018,'Лицевые счета'!$A$2:$K$4570,10,0)</f>
        <v>80.400000000000006</v>
      </c>
      <c r="I1018" t="str">
        <f>VLOOKUP(A1018,'Лицевые счета'!$A$2:$K$4570,6,0)</f>
        <v>ФЛ</v>
      </c>
      <c r="J1018" t="str">
        <f>IF(AND(C1018=0,I1018="ФЛ"),G1018*H1018,"")</f>
        <v/>
      </c>
      <c r="K1018">
        <f>IF(AND(C1018&gt;0,E1018="Нет показаний",I1018="ФЛ"),G1018*H1018,"")</f>
        <v>241.20000000000002</v>
      </c>
    </row>
    <row r="1019" spans="1:11" x14ac:dyDescent="0.25">
      <c r="A1019" s="7">
        <v>822687</v>
      </c>
      <c r="B1019" s="7">
        <f>VLOOKUP(A1019,'Лицевые счета'!$A$1:$K$4570,2,0)</f>
        <v>821885</v>
      </c>
      <c r="C1019">
        <f>COUNTIF('ИПУ и ОКПУ'!$A$2:$A$3258,A1019)</f>
        <v>1</v>
      </c>
      <c r="D1019" t="str">
        <f>IF(C1019&gt;0,VLOOKUP(A1019,'ИПУ и ОКПУ'!$A$1:$O$3258,9,0),"")</f>
        <v>Одноставочный</v>
      </c>
      <c r="E1019" t="str">
        <f>IF(C1019&gt;0,IF(VLOOKUP(A1019,'ИПУ и ОКПУ'!$A$1:$O$3258,14,0)="Нет показаний","Нет показаний",""),"")</f>
        <v/>
      </c>
      <c r="F1019">
        <f>IF(AND(C1019&gt;0),SUMIF('ИПУ и ОКПУ'!$A$2:$A$3258,A1019,'ИПУ и ОКПУ'!$O$2:$O$3258),"")</f>
        <v>537</v>
      </c>
      <c r="G1019">
        <f>VLOOKUP(A1019,'Лицевые счета'!$A$2:$K$4570,9,0)</f>
        <v>3</v>
      </c>
      <c r="H1019">
        <f>VLOOKUP(A1019,'Лицевые счета'!$A$2:$K$4570,10,0)</f>
        <v>87.9</v>
      </c>
      <c r="I1019" t="str">
        <f>VLOOKUP(A1019,'Лицевые счета'!$A$2:$K$4570,6,0)</f>
        <v>ФЛ</v>
      </c>
      <c r="J1019" t="str">
        <f>IF(AND(C1019=0,I1019="ФЛ"),G1019*H1019,"")</f>
        <v/>
      </c>
      <c r="K1019" t="str">
        <f>IF(AND(C1019&gt;0,E1019="Нет показаний",I1019="ФЛ"),G1019*H1019,"")</f>
        <v/>
      </c>
    </row>
    <row r="1020" spans="1:11" x14ac:dyDescent="0.25">
      <c r="A1020" s="7">
        <v>822699</v>
      </c>
      <c r="B1020" s="7">
        <f>VLOOKUP(A1020,'Лицевые счета'!$A$1:$K$4570,2,0)</f>
        <v>821885</v>
      </c>
      <c r="C1020">
        <f>COUNTIF('ИПУ и ОКПУ'!$A$2:$A$3258,A1020)</f>
        <v>1</v>
      </c>
      <c r="D1020" t="str">
        <f>IF(C1020&gt;0,VLOOKUP(A1020,'ИПУ и ОКПУ'!$A$1:$O$3258,9,0),"")</f>
        <v>Одноставочный</v>
      </c>
      <c r="E1020" t="str">
        <f>IF(C1020&gt;0,IF(VLOOKUP(A1020,'ИПУ и ОКПУ'!$A$1:$O$3258,14,0)="Нет показаний","Нет показаний",""),"")</f>
        <v/>
      </c>
      <c r="F1020">
        <f>IF(AND(C1020&gt;0),SUMIF('ИПУ и ОКПУ'!$A$2:$A$3258,A1020,'ИПУ и ОКПУ'!$O$2:$O$3258),"")</f>
        <v>120</v>
      </c>
      <c r="G1020">
        <f>VLOOKUP(A1020,'Лицевые счета'!$A$2:$K$4570,9,0)</f>
        <v>3</v>
      </c>
      <c r="H1020">
        <f>VLOOKUP(A1020,'Лицевые счета'!$A$2:$K$4570,10,0)</f>
        <v>87.9</v>
      </c>
      <c r="I1020" t="str">
        <f>VLOOKUP(A1020,'Лицевые счета'!$A$2:$K$4570,6,0)</f>
        <v>ФЛ</v>
      </c>
      <c r="J1020" t="str">
        <f>IF(AND(C1020=0,I1020="ФЛ"),G1020*H1020,"")</f>
        <v/>
      </c>
      <c r="K1020" t="str">
        <f>IF(AND(C1020&gt;0,E1020="Нет показаний",I1020="ФЛ"),G1020*H1020,"")</f>
        <v/>
      </c>
    </row>
    <row r="1021" spans="1:11" x14ac:dyDescent="0.25">
      <c r="A1021" s="7">
        <v>822700</v>
      </c>
      <c r="B1021" s="7">
        <f>VLOOKUP(A1021,'Лицевые счета'!$A$1:$K$4570,2,0)</f>
        <v>821885</v>
      </c>
      <c r="C1021">
        <f>COUNTIF('ИПУ и ОКПУ'!$A$2:$A$3258,A1021)</f>
        <v>1</v>
      </c>
      <c r="D1021" t="str">
        <f>IF(C1021&gt;0,VLOOKUP(A1021,'ИПУ и ОКПУ'!$A$1:$O$3258,9,0),"")</f>
        <v>Одноставочный</v>
      </c>
      <c r="E1021" t="str">
        <f>IF(C1021&gt;0,IF(VLOOKUP(A1021,'ИПУ и ОКПУ'!$A$1:$O$3258,14,0)="Нет показаний","Нет показаний",""),"")</f>
        <v/>
      </c>
      <c r="F1021">
        <f>IF(AND(C1021&gt;0),SUMIF('ИПУ и ОКПУ'!$A$2:$A$3258,A1021,'ИПУ и ОКПУ'!$O$2:$O$3258),"")</f>
        <v>511</v>
      </c>
      <c r="G1021">
        <f>VLOOKUP(A1021,'Лицевые счета'!$A$2:$K$4570,9,0)</f>
        <v>3</v>
      </c>
      <c r="H1021">
        <f>VLOOKUP(A1021,'Лицевые счета'!$A$2:$K$4570,10,0)</f>
        <v>87.9</v>
      </c>
      <c r="I1021" t="str">
        <f>VLOOKUP(A1021,'Лицевые счета'!$A$2:$K$4570,6,0)</f>
        <v>ФЛ</v>
      </c>
      <c r="J1021" t="str">
        <f>IF(AND(C1021=0,I1021="ФЛ"),G1021*H1021,"")</f>
        <v/>
      </c>
      <c r="K1021" t="str">
        <f>IF(AND(C1021&gt;0,E1021="Нет показаний",I1021="ФЛ"),G1021*H1021,"")</f>
        <v/>
      </c>
    </row>
    <row r="1022" spans="1:11" x14ac:dyDescent="0.25">
      <c r="A1022" s="7">
        <v>822708</v>
      </c>
      <c r="B1022" s="7">
        <f>VLOOKUP(A1022,'Лицевые счета'!$A$1:$K$4570,2,0)</f>
        <v>821885</v>
      </c>
      <c r="C1022">
        <f>COUNTIF('ИПУ и ОКПУ'!$A$2:$A$3258,A1022)</f>
        <v>1</v>
      </c>
      <c r="D1022" t="str">
        <f>IF(C1022&gt;0,VLOOKUP(A1022,'ИПУ и ОКПУ'!$A$1:$O$3258,9,0),"")</f>
        <v>Одноставочный</v>
      </c>
      <c r="E1022" t="str">
        <f>IF(C1022&gt;0,IF(VLOOKUP(A1022,'ИПУ и ОКПУ'!$A$1:$O$3258,14,0)="Нет показаний","Нет показаний",""),"")</f>
        <v/>
      </c>
      <c r="F1022">
        <f>IF(AND(C1022&gt;0),SUMIF('ИПУ и ОКПУ'!$A$2:$A$3258,A1022,'ИПУ и ОКПУ'!$O$2:$O$3258),"")</f>
        <v>216</v>
      </c>
      <c r="G1022">
        <f>VLOOKUP(A1022,'Лицевые счета'!$A$2:$K$4570,9,0)</f>
        <v>3</v>
      </c>
      <c r="H1022">
        <f>VLOOKUP(A1022,'Лицевые счета'!$A$2:$K$4570,10,0)</f>
        <v>87.9</v>
      </c>
      <c r="I1022" t="str">
        <f>VLOOKUP(A1022,'Лицевые счета'!$A$2:$K$4570,6,0)</f>
        <v>ФЛ</v>
      </c>
      <c r="J1022" t="str">
        <f>IF(AND(C1022=0,I1022="ФЛ"),G1022*H1022,"")</f>
        <v/>
      </c>
      <c r="K1022" t="str">
        <f>IF(AND(C1022&gt;0,E1022="Нет показаний",I1022="ФЛ"),G1022*H1022,"")</f>
        <v/>
      </c>
    </row>
    <row r="1023" spans="1:11" x14ac:dyDescent="0.25">
      <c r="A1023" s="7">
        <v>822765</v>
      </c>
      <c r="B1023" s="7">
        <f>VLOOKUP(A1023,'Лицевые счета'!$A$1:$K$4570,2,0)</f>
        <v>821885</v>
      </c>
      <c r="C1023">
        <f>COUNTIF('ИПУ и ОКПУ'!$A$2:$A$3258,A1023)</f>
        <v>0</v>
      </c>
      <c r="D1023" t="str">
        <f>IF(C1023&gt;0,VLOOKUP(A1023,'ИПУ и ОКПУ'!$A$1:$O$3258,9,0),"")</f>
        <v/>
      </c>
      <c r="E1023" t="str">
        <f>IF(C1023&gt;0,IF(VLOOKUP(A1023,'ИПУ и ОКПУ'!$A$1:$O$3258,14,0)="Нет показаний","Нет показаний",""),"")</f>
        <v/>
      </c>
      <c r="F1023" t="str">
        <f>IF(AND(C1023&gt;0),SUMIF('ИПУ и ОКПУ'!$A$2:$A$3258,A1023,'ИПУ и ОКПУ'!$O$2:$O$3258),"")</f>
        <v/>
      </c>
      <c r="G1023">
        <f>VLOOKUP(A1023,'Лицевые счета'!$A$2:$K$4570,9,0)</f>
        <v>3</v>
      </c>
      <c r="H1023">
        <f>VLOOKUP(A1023,'Лицевые счета'!$A$2:$K$4570,10,0)</f>
        <v>93.4</v>
      </c>
      <c r="I1023" t="str">
        <f>VLOOKUP(A1023,'Лицевые счета'!$A$2:$K$4570,6,0)</f>
        <v>ФЛ</v>
      </c>
      <c r="J1023">
        <f>IF(AND(C1023=0,I1023="ФЛ"),G1023*H1023,"")</f>
        <v>280.20000000000005</v>
      </c>
      <c r="K1023" t="str">
        <f>IF(AND(C1023&gt;0,E1023="Нет показаний",I1023="ФЛ"),G1023*H1023,"")</f>
        <v/>
      </c>
    </row>
    <row r="1024" spans="1:11" x14ac:dyDescent="0.25">
      <c r="A1024" s="7">
        <v>823562</v>
      </c>
      <c r="B1024" s="7">
        <f>VLOOKUP(A1024,'Лицевые счета'!$A$1:$K$4570,2,0)</f>
        <v>823191</v>
      </c>
      <c r="C1024">
        <f>COUNTIF('ИПУ и ОКПУ'!$A$2:$A$3258,A1024)</f>
        <v>0</v>
      </c>
      <c r="D1024" t="str">
        <f>IF(C1024&gt;0,VLOOKUP(A1024,'ИПУ и ОКПУ'!$A$1:$O$3258,9,0),"")</f>
        <v/>
      </c>
      <c r="E1024" t="str">
        <f>IF(C1024&gt;0,IF(VLOOKUP(A1024,'ИПУ и ОКПУ'!$A$1:$O$3258,14,0)="Нет показаний","Нет показаний",""),"")</f>
        <v/>
      </c>
      <c r="F1024" t="str">
        <f>IF(AND(C1024&gt;0),SUMIF('ИПУ и ОКПУ'!$A$2:$A$3258,A1024,'ИПУ и ОКПУ'!$O$2:$O$3258),"")</f>
        <v/>
      </c>
      <c r="G1024">
        <f>VLOOKUP(A1024,'Лицевые счета'!$A$2:$K$4570,9,0)</f>
        <v>3</v>
      </c>
      <c r="H1024">
        <f>VLOOKUP(A1024,'Лицевые счета'!$A$2:$K$4570,10,0)</f>
        <v>80.400000000000006</v>
      </c>
      <c r="I1024" t="str">
        <f>VLOOKUP(A1024,'Лицевые счета'!$A$2:$K$4570,6,0)</f>
        <v>ФЛ</v>
      </c>
      <c r="J1024">
        <f>IF(AND(C1024=0,I1024="ФЛ"),G1024*H1024,"")</f>
        <v>241.20000000000002</v>
      </c>
      <c r="K1024" t="str">
        <f>IF(AND(C1024&gt;0,E1024="Нет показаний",I1024="ФЛ"),G1024*H1024,"")</f>
        <v/>
      </c>
    </row>
    <row r="1025" spans="1:11" x14ac:dyDescent="0.25">
      <c r="A1025" s="7">
        <v>823574</v>
      </c>
      <c r="B1025" s="7">
        <f>VLOOKUP(A1025,'Лицевые счета'!$A$1:$K$4570,2,0)</f>
        <v>823191</v>
      </c>
      <c r="C1025">
        <f>COUNTIF('ИПУ и ОКПУ'!$A$2:$A$3258,A1025)</f>
        <v>0</v>
      </c>
      <c r="D1025" t="str">
        <f>IF(C1025&gt;0,VLOOKUP(A1025,'ИПУ и ОКПУ'!$A$1:$O$3258,9,0),"")</f>
        <v/>
      </c>
      <c r="E1025" t="str">
        <f>IF(C1025&gt;0,IF(VLOOKUP(A1025,'ИПУ и ОКПУ'!$A$1:$O$3258,14,0)="Нет показаний","Нет показаний",""),"")</f>
        <v/>
      </c>
      <c r="F1025" t="str">
        <f>IF(AND(C1025&gt;0),SUMIF('ИПУ и ОКПУ'!$A$2:$A$3258,A1025,'ИПУ и ОКПУ'!$O$2:$O$3258),"")</f>
        <v/>
      </c>
      <c r="G1025">
        <f>VLOOKUP(A1025,'Лицевые счета'!$A$2:$K$4570,9,0)</f>
        <v>3</v>
      </c>
      <c r="H1025">
        <f>VLOOKUP(A1025,'Лицевые счета'!$A$2:$K$4570,10,0)</f>
        <v>80.400000000000006</v>
      </c>
      <c r="I1025" t="str">
        <f>VLOOKUP(A1025,'Лицевые счета'!$A$2:$K$4570,6,0)</f>
        <v>ФЛ</v>
      </c>
      <c r="J1025">
        <f>IF(AND(C1025=0,I1025="ФЛ"),G1025*H1025,"")</f>
        <v>241.20000000000002</v>
      </c>
      <c r="K1025" t="str">
        <f>IF(AND(C1025&gt;0,E1025="Нет показаний",I1025="ФЛ"),G1025*H1025,"")</f>
        <v/>
      </c>
    </row>
    <row r="1026" spans="1:11" x14ac:dyDescent="0.25">
      <c r="A1026" s="7">
        <v>828388</v>
      </c>
      <c r="B1026" s="7">
        <f>VLOOKUP(A1026,'Лицевые счета'!$A$1:$K$4570,2,0)</f>
        <v>349561</v>
      </c>
      <c r="C1026">
        <f>COUNTIF('ИПУ и ОКПУ'!$A$2:$A$3258,A1026)</f>
        <v>1</v>
      </c>
      <c r="D1026" t="str">
        <f>IF(C1026&gt;0,VLOOKUP(A1026,'ИПУ и ОКПУ'!$A$1:$O$3258,9,0),"")</f>
        <v>Одноставочный</v>
      </c>
      <c r="E1026" t="str">
        <f>IF(C1026&gt;0,IF(VLOOKUP(A1026,'ИПУ и ОКПУ'!$A$1:$O$3258,14,0)="Нет показаний","Нет показаний",""),"")</f>
        <v>Нет показаний</v>
      </c>
      <c r="F1026">
        <f>IF(AND(C1026&gt;0),SUMIF('ИПУ и ОКПУ'!$A$2:$A$3258,A1026,'ИПУ и ОКПУ'!$O$2:$O$3258),"")</f>
        <v>0</v>
      </c>
      <c r="G1026">
        <f>VLOOKUP(A1026,'Лицевые счета'!$A$2:$K$4570,9,0)</f>
        <v>3</v>
      </c>
      <c r="H1026">
        <f>VLOOKUP(A1026,'Лицевые счета'!$A$2:$K$4570,10,0)</f>
        <v>69.8</v>
      </c>
      <c r="I1026" t="str">
        <f>VLOOKUP(A1026,'Лицевые счета'!$A$2:$K$4570,6,0)</f>
        <v>ФЛ</v>
      </c>
      <c r="J1026" t="str">
        <f>IF(AND(C1026=0,I1026="ФЛ"),G1026*H1026,"")</f>
        <v/>
      </c>
      <c r="K1026">
        <f>IF(AND(C1026&gt;0,E1026="Нет показаний",I1026="ФЛ"),G1026*H1026,"")</f>
        <v>209.39999999999998</v>
      </c>
    </row>
    <row r="1027" spans="1:11" x14ac:dyDescent="0.25">
      <c r="A1027" s="7">
        <v>1317357</v>
      </c>
      <c r="B1027" s="7">
        <f>VLOOKUP(A1027,'Лицевые счета'!$A$1:$K$4570,2,0)</f>
        <v>533807</v>
      </c>
      <c r="C1027">
        <f>COUNTIF('ИПУ и ОКПУ'!$A$2:$A$3258,A1027)</f>
        <v>1</v>
      </c>
      <c r="D1027" t="str">
        <f>IF(C1027&gt;0,VLOOKUP(A1027,'ИПУ и ОКПУ'!$A$1:$O$3258,9,0),"")</f>
        <v>Одноставочный</v>
      </c>
      <c r="E1027" t="str">
        <f>IF(C1027&gt;0,IF(VLOOKUP(A1027,'ИПУ и ОКПУ'!$A$1:$O$3258,14,0)="Нет показаний","Нет показаний",""),"")</f>
        <v/>
      </c>
      <c r="F1027">
        <f>IF(AND(C1027&gt;0),SUMIF('ИПУ и ОКПУ'!$A$2:$A$3258,A1027,'ИПУ и ОКПУ'!$O$2:$O$3258),"")</f>
        <v>92</v>
      </c>
      <c r="G1027">
        <f>VLOOKUP(A1027,'Лицевые счета'!$A$2:$K$4570,9,0)</f>
        <v>3</v>
      </c>
      <c r="H1027">
        <f>VLOOKUP(A1027,'Лицевые счета'!$A$2:$K$4570,10,0)</f>
        <v>57</v>
      </c>
      <c r="I1027" t="str">
        <f>VLOOKUP(A1027,'Лицевые счета'!$A$2:$K$4570,6,0)</f>
        <v>ФЛ</v>
      </c>
      <c r="J1027" t="str">
        <f>IF(AND(C1027=0,I1027="ФЛ"),G1027*H1027,"")</f>
        <v/>
      </c>
      <c r="K1027" t="str">
        <f>IF(AND(C1027&gt;0,E1027="Нет показаний",I1027="ФЛ"),G1027*H1027,"")</f>
        <v/>
      </c>
    </row>
    <row r="1028" spans="1:11" x14ac:dyDescent="0.25">
      <c r="A1028" s="7">
        <v>1326441</v>
      </c>
      <c r="B1028" s="7">
        <f>VLOOKUP(A1028,'Лицевые счета'!$A$1:$K$4570,2,0)</f>
        <v>447454</v>
      </c>
      <c r="C1028">
        <f>COUNTIF('ИПУ и ОКПУ'!$A$2:$A$3258,A1028)</f>
        <v>0</v>
      </c>
      <c r="D1028" t="str">
        <f>IF(C1028&gt;0,VLOOKUP(A1028,'ИПУ и ОКПУ'!$A$1:$O$3258,9,0),"")</f>
        <v/>
      </c>
      <c r="E1028" t="str">
        <f>IF(C1028&gt;0,IF(VLOOKUP(A1028,'ИПУ и ОКПУ'!$A$1:$O$3258,14,0)="Нет показаний","Нет показаний",""),"")</f>
        <v/>
      </c>
      <c r="F1028" t="str">
        <f>IF(AND(C1028&gt;0),SUMIF('ИПУ и ОКПУ'!$A$2:$A$3258,A1028,'ИПУ и ОКПУ'!$O$2:$O$3258),"")</f>
        <v/>
      </c>
      <c r="G1028">
        <f>VLOOKUP(A1028,'Лицевые счета'!$A$2:$K$4570,9,0)</f>
        <v>3</v>
      </c>
      <c r="H1028">
        <f>VLOOKUP(A1028,'Лицевые счета'!$A$2:$K$4570,10,0)</f>
        <v>57</v>
      </c>
      <c r="I1028" t="str">
        <f>VLOOKUP(A1028,'Лицевые счета'!$A$2:$K$4570,6,0)</f>
        <v>ФЛ</v>
      </c>
      <c r="J1028">
        <f>IF(AND(C1028=0,I1028="ФЛ"),G1028*H1028,"")</f>
        <v>171</v>
      </c>
      <c r="K1028" t="str">
        <f>IF(AND(C1028&gt;0,E1028="Нет показаний",I1028="ФЛ"),G1028*H1028,"")</f>
        <v/>
      </c>
    </row>
    <row r="1029" spans="1:11" x14ac:dyDescent="0.25">
      <c r="A1029" s="7">
        <v>1326444</v>
      </c>
      <c r="B1029" s="7">
        <f>VLOOKUP(A1029,'Лицевые счета'!$A$1:$K$4570,2,0)</f>
        <v>533799</v>
      </c>
      <c r="C1029">
        <f>COUNTIF('ИПУ и ОКПУ'!$A$2:$A$3258,A1029)</f>
        <v>1</v>
      </c>
      <c r="D1029" t="str">
        <f>IF(C1029&gt;0,VLOOKUP(A1029,'ИПУ и ОКПУ'!$A$1:$O$3258,9,0),"")</f>
        <v>Одноставочный</v>
      </c>
      <c r="E1029" t="str">
        <f>IF(C1029&gt;0,IF(VLOOKUP(A1029,'ИПУ и ОКПУ'!$A$1:$O$3258,14,0)="Нет показаний","Нет показаний",""),"")</f>
        <v/>
      </c>
      <c r="F1029">
        <f>IF(AND(C1029&gt;0),SUMIF('ИПУ и ОКПУ'!$A$2:$A$3258,A1029,'ИПУ и ОКПУ'!$O$2:$O$3258),"")</f>
        <v>140</v>
      </c>
      <c r="G1029">
        <f>VLOOKUP(A1029,'Лицевые счета'!$A$2:$K$4570,9,0)</f>
        <v>3</v>
      </c>
      <c r="H1029">
        <f>VLOOKUP(A1029,'Лицевые счета'!$A$2:$K$4570,10,0)</f>
        <v>44.2</v>
      </c>
      <c r="I1029" t="str">
        <f>VLOOKUP(A1029,'Лицевые счета'!$A$2:$K$4570,6,0)</f>
        <v>ФЛ</v>
      </c>
      <c r="J1029" t="str">
        <f>IF(AND(C1029=0,I1029="ФЛ"),G1029*H1029,"")</f>
        <v/>
      </c>
      <c r="K1029" t="str">
        <f>IF(AND(C1029&gt;0,E1029="Нет показаний",I1029="ФЛ"),G1029*H1029,"")</f>
        <v/>
      </c>
    </row>
    <row r="1030" spans="1:11" x14ac:dyDescent="0.25">
      <c r="A1030" s="7">
        <v>7409</v>
      </c>
      <c r="B1030" s="7">
        <f>VLOOKUP(A1030,'Лицевые счета'!$A$1:$K$4570,2,0)</f>
        <v>1594</v>
      </c>
      <c r="C1030">
        <f>COUNTIF('ИПУ и ОКПУ'!$A$2:$A$3258,A1030)</f>
        <v>1</v>
      </c>
      <c r="D1030" t="str">
        <f>IF(C1030&gt;0,VLOOKUP(A1030,'ИПУ и ОКПУ'!$A$1:$O$3258,9,0),"")</f>
        <v>Одноставочный</v>
      </c>
      <c r="E1030" t="str">
        <f>IF(C1030&gt;0,IF(VLOOKUP(A1030,'ИПУ и ОКПУ'!$A$1:$O$3258,14,0)="Нет показаний","Нет показаний",""),"")</f>
        <v/>
      </c>
      <c r="F1030">
        <f>IF(AND(C1030&gt;0),SUMIF('ИПУ и ОКПУ'!$A$2:$A$3258,A1030,'ИПУ и ОКПУ'!$O$2:$O$3258),"")</f>
        <v>253</v>
      </c>
      <c r="G1030">
        <f>VLOOKUP(A1030,'Лицевые счета'!$A$2:$K$4570,9,0)</f>
        <v>2</v>
      </c>
      <c r="H1030">
        <f>VLOOKUP(A1030,'Лицевые счета'!$A$2:$K$4570,10,0)</f>
        <v>113.6</v>
      </c>
      <c r="I1030" t="str">
        <f>VLOOKUP(A1030,'Лицевые счета'!$A$2:$K$4570,6,0)</f>
        <v>ФЛ</v>
      </c>
      <c r="J1030" t="str">
        <f>IF(AND(C1030=0,I1030="ФЛ"),G1030*H1030,"")</f>
        <v/>
      </c>
      <c r="K1030" t="str">
        <f>IF(AND(C1030&gt;0,E1030="Нет показаний",I1030="ФЛ"),G1030*H1030,"")</f>
        <v/>
      </c>
    </row>
    <row r="1031" spans="1:11" x14ac:dyDescent="0.25">
      <c r="A1031" s="7">
        <v>9478</v>
      </c>
      <c r="B1031" s="7">
        <f>VLOOKUP(A1031,'Лицевые счета'!$A$1:$K$4570,2,0)</f>
        <v>1605</v>
      </c>
      <c r="C1031">
        <f>COUNTIF('ИПУ и ОКПУ'!$A$2:$A$3258,A1031)</f>
        <v>1</v>
      </c>
      <c r="D1031" t="str">
        <f>IF(C1031&gt;0,VLOOKUP(A1031,'ИПУ и ОКПУ'!$A$1:$O$3258,9,0),"")</f>
        <v>Одноставочный</v>
      </c>
      <c r="E1031" t="str">
        <f>IF(C1031&gt;0,IF(VLOOKUP(A1031,'ИПУ и ОКПУ'!$A$1:$O$3258,14,0)="Нет показаний","Нет показаний",""),"")</f>
        <v>Нет показаний</v>
      </c>
      <c r="F1031">
        <f>IF(AND(C1031&gt;0),SUMIF('ИПУ и ОКПУ'!$A$2:$A$3258,A1031,'ИПУ и ОКПУ'!$O$2:$O$3258),"")</f>
        <v>0</v>
      </c>
      <c r="G1031">
        <f>VLOOKUP(A1031,'Лицевые счета'!$A$2:$K$4570,9,0)</f>
        <v>2</v>
      </c>
      <c r="H1031">
        <f>VLOOKUP(A1031,'Лицевые счета'!$A$2:$K$4570,10,0)</f>
        <v>103.9</v>
      </c>
      <c r="I1031" t="str">
        <f>VLOOKUP(A1031,'Лицевые счета'!$A$2:$K$4570,6,0)</f>
        <v>ФЛ</v>
      </c>
      <c r="J1031" t="str">
        <f>IF(AND(C1031=0,I1031="ФЛ"),G1031*H1031,"")</f>
        <v/>
      </c>
      <c r="K1031">
        <f>IF(AND(C1031&gt;0,E1031="Нет показаний",I1031="ФЛ"),G1031*H1031,"")</f>
        <v>207.8</v>
      </c>
    </row>
    <row r="1032" spans="1:11" x14ac:dyDescent="0.25">
      <c r="A1032" s="7">
        <v>10926</v>
      </c>
      <c r="B1032" s="7">
        <f>VLOOKUP(A1032,'Лицевые счета'!$A$1:$K$4570,2,0)</f>
        <v>1610</v>
      </c>
      <c r="C1032">
        <f>COUNTIF('ИПУ и ОКПУ'!$A$2:$A$3258,A1032)</f>
        <v>1</v>
      </c>
      <c r="D1032" t="str">
        <f>IF(C1032&gt;0,VLOOKUP(A1032,'ИПУ и ОКПУ'!$A$1:$O$3258,9,0),"")</f>
        <v>Одноставочный</v>
      </c>
      <c r="E1032" t="str">
        <f>IF(C1032&gt;0,IF(VLOOKUP(A1032,'ИПУ и ОКПУ'!$A$1:$O$3258,14,0)="Нет показаний","Нет показаний",""),"")</f>
        <v/>
      </c>
      <c r="F1032">
        <f>IF(AND(C1032&gt;0),SUMIF('ИПУ и ОКПУ'!$A$2:$A$3258,A1032,'ИПУ и ОКПУ'!$O$2:$O$3258),"")</f>
        <v>37</v>
      </c>
      <c r="G1032">
        <f>VLOOKUP(A1032,'Лицевые счета'!$A$2:$K$4570,9,0)</f>
        <v>2</v>
      </c>
      <c r="H1032">
        <f>VLOOKUP(A1032,'Лицевые счета'!$A$2:$K$4570,10,0)</f>
        <v>103.9</v>
      </c>
      <c r="I1032" t="str">
        <f>VLOOKUP(A1032,'Лицевые счета'!$A$2:$K$4570,6,0)</f>
        <v>ФЛ</v>
      </c>
      <c r="J1032" t="str">
        <f>IF(AND(C1032=0,I1032="ФЛ"),G1032*H1032,"")</f>
        <v/>
      </c>
      <c r="K1032" t="str">
        <f>IF(AND(C1032&gt;0,E1032="Нет показаний",I1032="ФЛ"),G1032*H1032,"")</f>
        <v/>
      </c>
    </row>
    <row r="1033" spans="1:11" x14ac:dyDescent="0.25">
      <c r="A1033" s="7">
        <v>11504</v>
      </c>
      <c r="B1033" s="7">
        <f>VLOOKUP(A1033,'Лицевые счета'!$A$1:$K$4570,2,0)</f>
        <v>1600</v>
      </c>
      <c r="C1033">
        <f>COUNTIF('ИПУ и ОКПУ'!$A$2:$A$3258,A1033)</f>
        <v>1</v>
      </c>
      <c r="D1033" t="str">
        <f>IF(C1033&gt;0,VLOOKUP(A1033,'ИПУ и ОКПУ'!$A$1:$O$3258,9,0),"")</f>
        <v>Одноставочный</v>
      </c>
      <c r="E1033" t="str">
        <f>IF(C1033&gt;0,IF(VLOOKUP(A1033,'ИПУ и ОКПУ'!$A$1:$O$3258,14,0)="Нет показаний","Нет показаний",""),"")</f>
        <v/>
      </c>
      <c r="F1033">
        <f>IF(AND(C1033&gt;0),SUMIF('ИПУ и ОКПУ'!$A$2:$A$3258,A1033,'ИПУ и ОКПУ'!$O$2:$O$3258),"")</f>
        <v>128</v>
      </c>
      <c r="G1033">
        <f>VLOOKUP(A1033,'Лицевые счета'!$A$2:$K$4570,9,0)</f>
        <v>2</v>
      </c>
      <c r="H1033">
        <f>VLOOKUP(A1033,'Лицевые счета'!$A$2:$K$4570,10,0)</f>
        <v>103.9</v>
      </c>
      <c r="I1033" t="str">
        <f>VLOOKUP(A1033,'Лицевые счета'!$A$2:$K$4570,6,0)</f>
        <v>ФЛ</v>
      </c>
      <c r="J1033" t="str">
        <f>IF(AND(C1033=0,I1033="ФЛ"),G1033*H1033,"")</f>
        <v/>
      </c>
      <c r="K1033" t="str">
        <f>IF(AND(C1033&gt;0,E1033="Нет показаний",I1033="ФЛ"),G1033*H1033,"")</f>
        <v/>
      </c>
    </row>
    <row r="1034" spans="1:11" x14ac:dyDescent="0.25">
      <c r="A1034" s="7">
        <v>12141</v>
      </c>
      <c r="B1034" s="7">
        <f>VLOOKUP(A1034,'Лицевые счета'!$A$1:$K$4570,2,0)</f>
        <v>1613</v>
      </c>
      <c r="C1034">
        <f>COUNTIF('ИПУ и ОКПУ'!$A$2:$A$3258,A1034)</f>
        <v>1</v>
      </c>
      <c r="D1034" t="str">
        <f>IF(C1034&gt;0,VLOOKUP(A1034,'ИПУ и ОКПУ'!$A$1:$O$3258,9,0),"")</f>
        <v>Одноставочный</v>
      </c>
      <c r="E1034" t="str">
        <f>IF(C1034&gt;0,IF(VLOOKUP(A1034,'ИПУ и ОКПУ'!$A$1:$O$3258,14,0)="Нет показаний","Нет показаний",""),"")</f>
        <v/>
      </c>
      <c r="F1034">
        <f>IF(AND(C1034&gt;0),SUMIF('ИПУ и ОКПУ'!$A$2:$A$3258,A1034,'ИПУ и ОКПУ'!$O$2:$O$3258),"")</f>
        <v>234</v>
      </c>
      <c r="G1034">
        <f>VLOOKUP(A1034,'Лицевые счета'!$A$2:$K$4570,9,0)</f>
        <v>2</v>
      </c>
      <c r="H1034">
        <f>VLOOKUP(A1034,'Лицевые счета'!$A$2:$K$4570,10,0)</f>
        <v>113.6</v>
      </c>
      <c r="I1034" t="str">
        <f>VLOOKUP(A1034,'Лицевые счета'!$A$2:$K$4570,6,0)</f>
        <v>ФЛ</v>
      </c>
      <c r="J1034" t="str">
        <f>IF(AND(C1034=0,I1034="ФЛ"),G1034*H1034,"")</f>
        <v/>
      </c>
      <c r="K1034" t="str">
        <f>IF(AND(C1034&gt;0,E1034="Нет показаний",I1034="ФЛ"),G1034*H1034,"")</f>
        <v/>
      </c>
    </row>
    <row r="1035" spans="1:11" x14ac:dyDescent="0.25">
      <c r="A1035" s="7">
        <v>13254</v>
      </c>
      <c r="B1035" s="7">
        <f>VLOOKUP(A1035,'Лицевые счета'!$A$1:$K$4570,2,0)</f>
        <v>1595</v>
      </c>
      <c r="C1035">
        <f>COUNTIF('ИПУ и ОКПУ'!$A$2:$A$3258,A1035)</f>
        <v>1</v>
      </c>
      <c r="D1035" t="str">
        <f>IF(C1035&gt;0,VLOOKUP(A1035,'ИПУ и ОКПУ'!$A$1:$O$3258,9,0),"")</f>
        <v>Одноставочный</v>
      </c>
      <c r="E1035" t="str">
        <f>IF(C1035&gt;0,IF(VLOOKUP(A1035,'ИПУ и ОКПУ'!$A$1:$O$3258,14,0)="Нет показаний","Нет показаний",""),"")</f>
        <v/>
      </c>
      <c r="F1035">
        <f>IF(AND(C1035&gt;0),SUMIF('ИПУ и ОКПУ'!$A$2:$A$3258,A1035,'ИПУ и ОКПУ'!$O$2:$O$3258),"")</f>
        <v>167</v>
      </c>
      <c r="G1035">
        <f>VLOOKUP(A1035,'Лицевые счета'!$A$2:$K$4570,9,0)</f>
        <v>2</v>
      </c>
      <c r="H1035">
        <f>VLOOKUP(A1035,'Лицевые счета'!$A$2:$K$4570,10,0)</f>
        <v>103.9</v>
      </c>
      <c r="I1035" t="str">
        <f>VLOOKUP(A1035,'Лицевые счета'!$A$2:$K$4570,6,0)</f>
        <v>ФЛ</v>
      </c>
      <c r="J1035" t="str">
        <f>IF(AND(C1035=0,I1035="ФЛ"),G1035*H1035,"")</f>
        <v/>
      </c>
      <c r="K1035" t="str">
        <f>IF(AND(C1035&gt;0,E1035="Нет показаний",I1035="ФЛ"),G1035*H1035,"")</f>
        <v/>
      </c>
    </row>
    <row r="1036" spans="1:11" x14ac:dyDescent="0.25">
      <c r="A1036" s="7">
        <v>14192</v>
      </c>
      <c r="B1036" s="7">
        <f>VLOOKUP(A1036,'Лицевые счета'!$A$1:$K$4570,2,0)</f>
        <v>1605</v>
      </c>
      <c r="C1036">
        <f>COUNTIF('ИПУ и ОКПУ'!$A$2:$A$3258,A1036)</f>
        <v>1</v>
      </c>
      <c r="D1036" t="str">
        <f>IF(C1036&gt;0,VLOOKUP(A1036,'ИПУ и ОКПУ'!$A$1:$O$3258,9,0),"")</f>
        <v>Одноставочный</v>
      </c>
      <c r="E1036" t="str">
        <f>IF(C1036&gt;0,IF(VLOOKUP(A1036,'ИПУ и ОКПУ'!$A$1:$O$3258,14,0)="Нет показаний","Нет показаний",""),"")</f>
        <v>Нет показаний</v>
      </c>
      <c r="F1036">
        <f>IF(AND(C1036&gt;0),SUMIF('ИПУ и ОКПУ'!$A$2:$A$3258,A1036,'ИПУ и ОКПУ'!$O$2:$O$3258),"")</f>
        <v>0</v>
      </c>
      <c r="G1036">
        <f>VLOOKUP(A1036,'Лицевые счета'!$A$2:$K$4570,9,0)</f>
        <v>2</v>
      </c>
      <c r="H1036">
        <f>VLOOKUP(A1036,'Лицевые счета'!$A$2:$K$4570,10,0)</f>
        <v>88</v>
      </c>
      <c r="I1036" t="str">
        <f>VLOOKUP(A1036,'Лицевые счета'!$A$2:$K$4570,6,0)</f>
        <v>ФЛ</v>
      </c>
      <c r="J1036" t="str">
        <f>IF(AND(C1036=0,I1036="ФЛ"),G1036*H1036,"")</f>
        <v/>
      </c>
      <c r="K1036">
        <f>IF(AND(C1036&gt;0,E1036="Нет показаний",I1036="ФЛ"),G1036*H1036,"")</f>
        <v>176</v>
      </c>
    </row>
    <row r="1037" spans="1:11" x14ac:dyDescent="0.25">
      <c r="A1037" s="7">
        <v>14972</v>
      </c>
      <c r="B1037" s="7">
        <f>VLOOKUP(A1037,'Лицевые счета'!$A$1:$K$4570,2,0)</f>
        <v>1610</v>
      </c>
      <c r="C1037">
        <f>COUNTIF('ИПУ и ОКПУ'!$A$2:$A$3258,A1037)</f>
        <v>1</v>
      </c>
      <c r="D1037" t="str">
        <f>IF(C1037&gt;0,VLOOKUP(A1037,'ИПУ и ОКПУ'!$A$1:$O$3258,9,0),"")</f>
        <v>Одноставочный</v>
      </c>
      <c r="E1037" t="str">
        <f>IF(C1037&gt;0,IF(VLOOKUP(A1037,'ИПУ и ОКПУ'!$A$1:$O$3258,14,0)="Нет показаний","Нет показаний",""),"")</f>
        <v>Нет показаний</v>
      </c>
      <c r="F1037">
        <f>IF(AND(C1037&gt;0),SUMIF('ИПУ и ОКПУ'!$A$2:$A$3258,A1037,'ИПУ и ОКПУ'!$O$2:$O$3258),"")</f>
        <v>0</v>
      </c>
      <c r="G1037">
        <f>VLOOKUP(A1037,'Лицевые счета'!$A$2:$K$4570,9,0)</f>
        <v>2</v>
      </c>
      <c r="H1037">
        <f>VLOOKUP(A1037,'Лицевые счета'!$A$2:$K$4570,10,0)</f>
        <v>113.6</v>
      </c>
      <c r="I1037" t="str">
        <f>VLOOKUP(A1037,'Лицевые счета'!$A$2:$K$4570,6,0)</f>
        <v>ФЛ</v>
      </c>
      <c r="J1037" t="str">
        <f>IF(AND(C1037=0,I1037="ФЛ"),G1037*H1037,"")</f>
        <v/>
      </c>
      <c r="K1037">
        <f>IF(AND(C1037&gt;0,E1037="Нет показаний",I1037="ФЛ"),G1037*H1037,"")</f>
        <v>227.2</v>
      </c>
    </row>
    <row r="1038" spans="1:11" x14ac:dyDescent="0.25">
      <c r="A1038" s="7">
        <v>15943</v>
      </c>
      <c r="B1038" s="7">
        <f>VLOOKUP(A1038,'Лицевые счета'!$A$1:$K$4570,2,0)</f>
        <v>1603</v>
      </c>
      <c r="C1038">
        <f>COUNTIF('ИПУ и ОКПУ'!$A$2:$A$3258,A1038)</f>
        <v>1</v>
      </c>
      <c r="D1038" t="str">
        <f>IF(C1038&gt;0,VLOOKUP(A1038,'ИПУ и ОКПУ'!$A$1:$O$3258,9,0),"")</f>
        <v>Одноставочный</v>
      </c>
      <c r="E1038" t="str">
        <f>IF(C1038&gt;0,IF(VLOOKUP(A1038,'ИПУ и ОКПУ'!$A$1:$O$3258,14,0)="Нет показаний","Нет показаний",""),"")</f>
        <v/>
      </c>
      <c r="F1038">
        <f>IF(AND(C1038&gt;0),SUMIF('ИПУ и ОКПУ'!$A$2:$A$3258,A1038,'ИПУ и ОКПУ'!$O$2:$O$3258),"")</f>
        <v>158</v>
      </c>
      <c r="G1038">
        <f>VLOOKUP(A1038,'Лицевые счета'!$A$2:$K$4570,9,0)</f>
        <v>2</v>
      </c>
      <c r="H1038">
        <f>VLOOKUP(A1038,'Лицевые счета'!$A$2:$K$4570,10,0)</f>
        <v>88</v>
      </c>
      <c r="I1038" t="str">
        <f>VLOOKUP(A1038,'Лицевые счета'!$A$2:$K$4570,6,0)</f>
        <v>ФЛ</v>
      </c>
      <c r="J1038" t="str">
        <f>IF(AND(C1038=0,I1038="ФЛ"),G1038*H1038,"")</f>
        <v/>
      </c>
      <c r="K1038" t="str">
        <f>IF(AND(C1038&gt;0,E1038="Нет показаний",I1038="ФЛ"),G1038*H1038,"")</f>
        <v/>
      </c>
    </row>
    <row r="1039" spans="1:11" x14ac:dyDescent="0.25">
      <c r="A1039" s="7">
        <v>19899</v>
      </c>
      <c r="B1039" s="7">
        <f>VLOOKUP(A1039,'Лицевые счета'!$A$1:$K$4570,2,0)</f>
        <v>1595</v>
      </c>
      <c r="C1039">
        <f>COUNTIF('ИПУ и ОКПУ'!$A$2:$A$3258,A1039)</f>
        <v>1</v>
      </c>
      <c r="D1039" t="str">
        <f>IF(C1039&gt;0,VLOOKUP(A1039,'ИПУ и ОКПУ'!$A$1:$O$3258,9,0),"")</f>
        <v>Одноставочный</v>
      </c>
      <c r="E1039" t="str">
        <f>IF(C1039&gt;0,IF(VLOOKUP(A1039,'ИПУ и ОКПУ'!$A$1:$O$3258,14,0)="Нет показаний","Нет показаний",""),"")</f>
        <v/>
      </c>
      <c r="F1039">
        <f>IF(AND(C1039&gt;0),SUMIF('ИПУ и ОКПУ'!$A$2:$A$3258,A1039,'ИПУ и ОКПУ'!$O$2:$O$3258),"")</f>
        <v>367</v>
      </c>
      <c r="G1039">
        <f>VLOOKUP(A1039,'Лицевые счета'!$A$2:$K$4570,9,0)</f>
        <v>2</v>
      </c>
      <c r="H1039">
        <f>VLOOKUP(A1039,'Лицевые счета'!$A$2:$K$4570,10,0)</f>
        <v>88</v>
      </c>
      <c r="I1039" t="str">
        <f>VLOOKUP(A1039,'Лицевые счета'!$A$2:$K$4570,6,0)</f>
        <v>ФЛ</v>
      </c>
      <c r="J1039" t="str">
        <f>IF(AND(C1039=0,I1039="ФЛ"),G1039*H1039,"")</f>
        <v/>
      </c>
      <c r="K1039" t="str">
        <f>IF(AND(C1039&gt;0,E1039="Нет показаний",I1039="ФЛ"),G1039*H1039,"")</f>
        <v/>
      </c>
    </row>
    <row r="1040" spans="1:11" x14ac:dyDescent="0.25">
      <c r="A1040" s="7">
        <v>21561</v>
      </c>
      <c r="B1040" s="7">
        <f>VLOOKUP(A1040,'Лицевые счета'!$A$1:$K$4570,2,0)</f>
        <v>1605</v>
      </c>
      <c r="C1040">
        <f>COUNTIF('ИПУ и ОКПУ'!$A$2:$A$3258,A1040)</f>
        <v>1</v>
      </c>
      <c r="D1040" t="str">
        <f>IF(C1040&gt;0,VLOOKUP(A1040,'ИПУ и ОКПУ'!$A$1:$O$3258,9,0),"")</f>
        <v>Одноставочный</v>
      </c>
      <c r="E1040" t="str">
        <f>IF(C1040&gt;0,IF(VLOOKUP(A1040,'ИПУ и ОКПУ'!$A$1:$O$3258,14,0)="Нет показаний","Нет показаний",""),"")</f>
        <v/>
      </c>
      <c r="F1040">
        <f>IF(AND(C1040&gt;0),SUMIF('ИПУ и ОКПУ'!$A$2:$A$3258,A1040,'ИПУ и ОКПУ'!$O$2:$O$3258),"")</f>
        <v>58</v>
      </c>
      <c r="G1040">
        <f>VLOOKUP(A1040,'Лицевые счета'!$A$2:$K$4570,9,0)</f>
        <v>2</v>
      </c>
      <c r="H1040">
        <f>VLOOKUP(A1040,'Лицевые счета'!$A$2:$K$4570,10,0)</f>
        <v>103.9</v>
      </c>
      <c r="I1040" t="str">
        <f>VLOOKUP(A1040,'Лицевые счета'!$A$2:$K$4570,6,0)</f>
        <v>ФЛ</v>
      </c>
      <c r="J1040" t="str">
        <f>IF(AND(C1040=0,I1040="ФЛ"),G1040*H1040,"")</f>
        <v/>
      </c>
      <c r="K1040" t="str">
        <f>IF(AND(C1040&gt;0,E1040="Нет показаний",I1040="ФЛ"),G1040*H1040,"")</f>
        <v/>
      </c>
    </row>
    <row r="1041" spans="1:11" x14ac:dyDescent="0.25">
      <c r="A1041" s="7">
        <v>24630</v>
      </c>
      <c r="B1041" s="7">
        <f>VLOOKUP(A1041,'Лицевые счета'!$A$1:$K$4570,2,0)</f>
        <v>1614</v>
      </c>
      <c r="C1041">
        <f>COUNTIF('ИПУ и ОКПУ'!$A$2:$A$3258,A1041)</f>
        <v>1</v>
      </c>
      <c r="D1041" t="str">
        <f>IF(C1041&gt;0,VLOOKUP(A1041,'ИПУ и ОКПУ'!$A$1:$O$3258,9,0),"")</f>
        <v>Одноставочный</v>
      </c>
      <c r="E1041" t="str">
        <f>IF(C1041&gt;0,IF(VLOOKUP(A1041,'ИПУ и ОКПУ'!$A$1:$O$3258,14,0)="Нет показаний","Нет показаний",""),"")</f>
        <v/>
      </c>
      <c r="F1041">
        <f>IF(AND(C1041&gt;0),SUMIF('ИПУ и ОКПУ'!$A$2:$A$3258,A1041,'ИПУ и ОКПУ'!$O$2:$O$3258),"")</f>
        <v>0</v>
      </c>
      <c r="G1041">
        <f>VLOOKUP(A1041,'Лицевые счета'!$A$2:$K$4570,9,0)</f>
        <v>2</v>
      </c>
      <c r="H1041">
        <f>VLOOKUP(A1041,'Лицевые счета'!$A$2:$K$4570,10,0)</f>
        <v>103.9</v>
      </c>
      <c r="I1041" t="str">
        <f>VLOOKUP(A1041,'Лицевые счета'!$A$2:$K$4570,6,0)</f>
        <v>ФЛ</v>
      </c>
      <c r="J1041" t="str">
        <f>IF(AND(C1041=0,I1041="ФЛ"),G1041*H1041,"")</f>
        <v/>
      </c>
      <c r="K1041" t="str">
        <f>IF(AND(C1041&gt;0,E1041="Нет показаний",I1041="ФЛ"),G1041*H1041,"")</f>
        <v/>
      </c>
    </row>
    <row r="1042" spans="1:11" x14ac:dyDescent="0.25">
      <c r="A1042" s="7">
        <v>27827</v>
      </c>
      <c r="B1042" s="7">
        <f>VLOOKUP(A1042,'Лицевые счета'!$A$1:$K$4570,2,0)</f>
        <v>1607</v>
      </c>
      <c r="C1042">
        <f>COUNTIF('ИПУ и ОКПУ'!$A$2:$A$3258,A1042)</f>
        <v>0</v>
      </c>
      <c r="D1042" t="str">
        <f>IF(C1042&gt;0,VLOOKUP(A1042,'ИПУ и ОКПУ'!$A$1:$O$3258,9,0),"")</f>
        <v/>
      </c>
      <c r="E1042" t="str">
        <f>IF(C1042&gt;0,IF(VLOOKUP(A1042,'ИПУ и ОКПУ'!$A$1:$O$3258,14,0)="Нет показаний","Нет показаний",""),"")</f>
        <v/>
      </c>
      <c r="F1042" t="str">
        <f>IF(AND(C1042&gt;0),SUMIF('ИПУ и ОКПУ'!$A$2:$A$3258,A1042,'ИПУ и ОКПУ'!$O$2:$O$3258),"")</f>
        <v/>
      </c>
      <c r="G1042">
        <f>VLOOKUP(A1042,'Лицевые счета'!$A$2:$K$4570,9,0)</f>
        <v>2</v>
      </c>
      <c r="H1042">
        <f>VLOOKUP(A1042,'Лицевые счета'!$A$2:$K$4570,10,0)</f>
        <v>103.9</v>
      </c>
      <c r="I1042" t="str">
        <f>VLOOKUP(A1042,'Лицевые счета'!$A$2:$K$4570,6,0)</f>
        <v>ФЛ</v>
      </c>
      <c r="J1042">
        <f>IF(AND(C1042=0,I1042="ФЛ"),G1042*H1042,"")</f>
        <v>207.8</v>
      </c>
      <c r="K1042" t="str">
        <f>IF(AND(C1042&gt;0,E1042="Нет показаний",I1042="ФЛ"),G1042*H1042,"")</f>
        <v/>
      </c>
    </row>
    <row r="1043" spans="1:11" x14ac:dyDescent="0.25">
      <c r="A1043" s="7">
        <v>27925</v>
      </c>
      <c r="B1043" s="7">
        <f>VLOOKUP(A1043,'Лицевые счета'!$A$1:$K$4570,2,0)</f>
        <v>1595</v>
      </c>
      <c r="C1043">
        <f>COUNTIF('ИПУ и ОКПУ'!$A$2:$A$3258,A1043)</f>
        <v>0</v>
      </c>
      <c r="D1043" t="str">
        <f>IF(C1043&gt;0,VLOOKUP(A1043,'ИПУ и ОКПУ'!$A$1:$O$3258,9,0),"")</f>
        <v/>
      </c>
      <c r="E1043" t="str">
        <f>IF(C1043&gt;0,IF(VLOOKUP(A1043,'ИПУ и ОКПУ'!$A$1:$O$3258,14,0)="Нет показаний","Нет показаний",""),"")</f>
        <v/>
      </c>
      <c r="F1043" t="str">
        <f>IF(AND(C1043&gt;0),SUMIF('ИПУ и ОКПУ'!$A$2:$A$3258,A1043,'ИПУ и ОКПУ'!$O$2:$O$3258),"")</f>
        <v/>
      </c>
      <c r="G1043">
        <f>VLOOKUP(A1043,'Лицевые счета'!$A$2:$K$4570,9,0)</f>
        <v>2</v>
      </c>
      <c r="H1043">
        <f>VLOOKUP(A1043,'Лицевые счета'!$A$2:$K$4570,10,0)</f>
        <v>103.9</v>
      </c>
      <c r="I1043" t="str">
        <f>VLOOKUP(A1043,'Лицевые счета'!$A$2:$K$4570,6,0)</f>
        <v>ФЛ</v>
      </c>
      <c r="J1043">
        <f>IF(AND(C1043=0,I1043="ФЛ"),G1043*H1043,"")</f>
        <v>207.8</v>
      </c>
      <c r="K1043" t="str">
        <f>IF(AND(C1043&gt;0,E1043="Нет показаний",I1043="ФЛ"),G1043*H1043,"")</f>
        <v/>
      </c>
    </row>
    <row r="1044" spans="1:11" x14ac:dyDescent="0.25">
      <c r="A1044" s="7">
        <v>29693</v>
      </c>
      <c r="B1044" s="7">
        <f>VLOOKUP(A1044,'Лицевые счета'!$A$1:$K$4570,2,0)</f>
        <v>1614</v>
      </c>
      <c r="C1044">
        <f>COUNTIF('ИПУ и ОКПУ'!$A$2:$A$3258,A1044)</f>
        <v>1</v>
      </c>
      <c r="D1044" t="str">
        <f>IF(C1044&gt;0,VLOOKUP(A1044,'ИПУ и ОКПУ'!$A$1:$O$3258,9,0),"")</f>
        <v>Одноставочный</v>
      </c>
      <c r="E1044" t="str">
        <f>IF(C1044&gt;0,IF(VLOOKUP(A1044,'ИПУ и ОКПУ'!$A$1:$O$3258,14,0)="Нет показаний","Нет показаний",""),"")</f>
        <v/>
      </c>
      <c r="F1044">
        <f>IF(AND(C1044&gt;0),SUMIF('ИПУ и ОКПУ'!$A$2:$A$3258,A1044,'ИПУ и ОКПУ'!$O$2:$O$3258),"")</f>
        <v>359</v>
      </c>
      <c r="G1044">
        <f>VLOOKUP(A1044,'Лицевые счета'!$A$2:$K$4570,9,0)</f>
        <v>2</v>
      </c>
      <c r="H1044">
        <f>VLOOKUP(A1044,'Лицевые счета'!$A$2:$K$4570,10,0)</f>
        <v>103.9</v>
      </c>
      <c r="I1044" t="str">
        <f>VLOOKUP(A1044,'Лицевые счета'!$A$2:$K$4570,6,0)</f>
        <v>ФЛ</v>
      </c>
      <c r="J1044" t="str">
        <f>IF(AND(C1044=0,I1044="ФЛ"),G1044*H1044,"")</f>
        <v/>
      </c>
      <c r="K1044" t="str">
        <f>IF(AND(C1044&gt;0,E1044="Нет показаний",I1044="ФЛ"),G1044*H1044,"")</f>
        <v/>
      </c>
    </row>
    <row r="1045" spans="1:11" x14ac:dyDescent="0.25">
      <c r="A1045" s="7">
        <v>31972</v>
      </c>
      <c r="B1045" s="7">
        <f>VLOOKUP(A1045,'Лицевые счета'!$A$1:$K$4570,2,0)</f>
        <v>1604</v>
      </c>
      <c r="C1045">
        <f>COUNTIF('ИПУ и ОКПУ'!$A$2:$A$3258,A1045)</f>
        <v>0</v>
      </c>
      <c r="D1045" t="str">
        <f>IF(C1045&gt;0,VLOOKUP(A1045,'ИПУ и ОКПУ'!$A$1:$O$3258,9,0),"")</f>
        <v/>
      </c>
      <c r="E1045" t="str">
        <f>IF(C1045&gt;0,IF(VLOOKUP(A1045,'ИПУ и ОКПУ'!$A$1:$O$3258,14,0)="Нет показаний","Нет показаний",""),"")</f>
        <v/>
      </c>
      <c r="F1045" t="str">
        <f>IF(AND(C1045&gt;0),SUMIF('ИПУ и ОКПУ'!$A$2:$A$3258,A1045,'ИПУ и ОКПУ'!$O$2:$O$3258),"")</f>
        <v/>
      </c>
      <c r="G1045">
        <f>VLOOKUP(A1045,'Лицевые счета'!$A$2:$K$4570,9,0)</f>
        <v>2</v>
      </c>
      <c r="H1045">
        <f>VLOOKUP(A1045,'Лицевые счета'!$A$2:$K$4570,10,0)</f>
        <v>103.9</v>
      </c>
      <c r="I1045" t="str">
        <f>VLOOKUP(A1045,'Лицевые счета'!$A$2:$K$4570,6,0)</f>
        <v>ФЛ</v>
      </c>
      <c r="J1045">
        <f>IF(AND(C1045=0,I1045="ФЛ"),G1045*H1045,"")</f>
        <v>207.8</v>
      </c>
      <c r="K1045" t="str">
        <f>IF(AND(C1045&gt;0,E1045="Нет показаний",I1045="ФЛ"),G1045*H1045,"")</f>
        <v/>
      </c>
    </row>
    <row r="1046" spans="1:11" x14ac:dyDescent="0.25">
      <c r="A1046" s="7">
        <v>32910</v>
      </c>
      <c r="B1046" s="7">
        <f>VLOOKUP(A1046,'Лицевые счета'!$A$1:$K$4570,2,0)</f>
        <v>1604</v>
      </c>
      <c r="C1046">
        <f>COUNTIF('ИПУ и ОКПУ'!$A$2:$A$3258,A1046)</f>
        <v>1</v>
      </c>
      <c r="D1046" t="str">
        <f>IF(C1046&gt;0,VLOOKUP(A1046,'ИПУ и ОКПУ'!$A$1:$O$3258,9,0),"")</f>
        <v>Одноставочный</v>
      </c>
      <c r="E1046" t="str">
        <f>IF(C1046&gt;0,IF(VLOOKUP(A1046,'ИПУ и ОКПУ'!$A$1:$O$3258,14,0)="Нет показаний","Нет показаний",""),"")</f>
        <v/>
      </c>
      <c r="F1046">
        <f>IF(AND(C1046&gt;0),SUMIF('ИПУ и ОКПУ'!$A$2:$A$3258,A1046,'ИПУ и ОКПУ'!$O$2:$O$3258),"")</f>
        <v>0</v>
      </c>
      <c r="G1046">
        <f>VLOOKUP(A1046,'Лицевые счета'!$A$2:$K$4570,9,0)</f>
        <v>2</v>
      </c>
      <c r="H1046">
        <f>VLOOKUP(A1046,'Лицевые счета'!$A$2:$K$4570,10,0)</f>
        <v>103.9</v>
      </c>
      <c r="I1046" t="str">
        <f>VLOOKUP(A1046,'Лицевые счета'!$A$2:$K$4570,6,0)</f>
        <v>ФЛ</v>
      </c>
      <c r="J1046" t="str">
        <f>IF(AND(C1046=0,I1046="ФЛ"),G1046*H1046,"")</f>
        <v/>
      </c>
      <c r="K1046" t="str">
        <f>IF(AND(C1046&gt;0,E1046="Нет показаний",I1046="ФЛ"),G1046*H1046,"")</f>
        <v/>
      </c>
    </row>
    <row r="1047" spans="1:11" x14ac:dyDescent="0.25">
      <c r="A1047" s="7">
        <v>33214</v>
      </c>
      <c r="B1047" s="7">
        <f>VLOOKUP(A1047,'Лицевые счета'!$A$1:$K$4570,2,0)</f>
        <v>1592</v>
      </c>
      <c r="C1047">
        <f>COUNTIF('ИПУ и ОКПУ'!$A$2:$A$3258,A1047)</f>
        <v>0</v>
      </c>
      <c r="D1047" t="str">
        <f>IF(C1047&gt;0,VLOOKUP(A1047,'ИПУ и ОКПУ'!$A$1:$O$3258,9,0),"")</f>
        <v/>
      </c>
      <c r="E1047" t="str">
        <f>IF(C1047&gt;0,IF(VLOOKUP(A1047,'ИПУ и ОКПУ'!$A$1:$O$3258,14,0)="Нет показаний","Нет показаний",""),"")</f>
        <v/>
      </c>
      <c r="F1047" t="str">
        <f>IF(AND(C1047&gt;0),SUMIF('ИПУ и ОКПУ'!$A$2:$A$3258,A1047,'ИПУ и ОКПУ'!$O$2:$O$3258),"")</f>
        <v/>
      </c>
      <c r="G1047">
        <f>VLOOKUP(A1047,'Лицевые счета'!$A$2:$K$4570,9,0)</f>
        <v>2</v>
      </c>
      <c r="H1047">
        <f>VLOOKUP(A1047,'Лицевые счета'!$A$2:$K$4570,10,0)</f>
        <v>103.9</v>
      </c>
      <c r="I1047" t="str">
        <f>VLOOKUP(A1047,'Лицевые счета'!$A$2:$K$4570,6,0)</f>
        <v>ФЛ</v>
      </c>
      <c r="J1047">
        <f>IF(AND(C1047=0,I1047="ФЛ"),G1047*H1047,"")</f>
        <v>207.8</v>
      </c>
      <c r="K1047" t="str">
        <f>IF(AND(C1047&gt;0,E1047="Нет показаний",I1047="ФЛ"),G1047*H1047,"")</f>
        <v/>
      </c>
    </row>
    <row r="1048" spans="1:11" x14ac:dyDescent="0.25">
      <c r="A1048" s="7">
        <v>33359</v>
      </c>
      <c r="B1048" s="7">
        <f>VLOOKUP(A1048,'Лицевые счета'!$A$1:$K$4570,2,0)</f>
        <v>1605</v>
      </c>
      <c r="C1048">
        <f>COUNTIF('ИПУ и ОКПУ'!$A$2:$A$3258,A1048)</f>
        <v>1</v>
      </c>
      <c r="D1048" t="str">
        <f>IF(C1048&gt;0,VLOOKUP(A1048,'ИПУ и ОКПУ'!$A$1:$O$3258,9,0),"")</f>
        <v>Одноставочный</v>
      </c>
      <c r="E1048" t="str">
        <f>IF(C1048&gt;0,IF(VLOOKUP(A1048,'ИПУ и ОКПУ'!$A$1:$O$3258,14,0)="Нет показаний","Нет показаний",""),"")</f>
        <v/>
      </c>
      <c r="F1048">
        <f>IF(AND(C1048&gt;0),SUMIF('ИПУ и ОКПУ'!$A$2:$A$3258,A1048,'ИПУ и ОКПУ'!$O$2:$O$3258),"")</f>
        <v>67</v>
      </c>
      <c r="G1048">
        <f>VLOOKUP(A1048,'Лицевые счета'!$A$2:$K$4570,9,0)</f>
        <v>2</v>
      </c>
      <c r="H1048">
        <f>VLOOKUP(A1048,'Лицевые счета'!$A$2:$K$4570,10,0)</f>
        <v>103.9</v>
      </c>
      <c r="I1048" t="str">
        <f>VLOOKUP(A1048,'Лицевые счета'!$A$2:$K$4570,6,0)</f>
        <v>ФЛ</v>
      </c>
      <c r="J1048" t="str">
        <f>IF(AND(C1048=0,I1048="ФЛ"),G1048*H1048,"")</f>
        <v/>
      </c>
      <c r="K1048" t="str">
        <f>IF(AND(C1048&gt;0,E1048="Нет показаний",I1048="ФЛ"),G1048*H1048,"")</f>
        <v/>
      </c>
    </row>
    <row r="1049" spans="1:11" x14ac:dyDescent="0.25">
      <c r="A1049" s="7">
        <v>35983</v>
      </c>
      <c r="B1049" s="7">
        <f>VLOOKUP(A1049,'Лицевые счета'!$A$1:$K$4570,2,0)</f>
        <v>1595</v>
      </c>
      <c r="C1049">
        <f>COUNTIF('ИПУ и ОКПУ'!$A$2:$A$3258,A1049)</f>
        <v>1</v>
      </c>
      <c r="D1049" t="str">
        <f>IF(C1049&gt;0,VLOOKUP(A1049,'ИПУ и ОКПУ'!$A$1:$O$3258,9,0),"")</f>
        <v>Одноставочный</v>
      </c>
      <c r="E1049" t="str">
        <f>IF(C1049&gt;0,IF(VLOOKUP(A1049,'ИПУ и ОКПУ'!$A$1:$O$3258,14,0)="Нет показаний","Нет показаний",""),"")</f>
        <v>Нет показаний</v>
      </c>
      <c r="F1049">
        <f>IF(AND(C1049&gt;0),SUMIF('ИПУ и ОКПУ'!$A$2:$A$3258,A1049,'ИПУ и ОКПУ'!$O$2:$O$3258),"")</f>
        <v>0</v>
      </c>
      <c r="G1049">
        <f>VLOOKUP(A1049,'Лицевые счета'!$A$2:$K$4570,9,0)</f>
        <v>2</v>
      </c>
      <c r="H1049">
        <f>VLOOKUP(A1049,'Лицевые счета'!$A$2:$K$4570,10,0)</f>
        <v>103.9</v>
      </c>
      <c r="I1049" t="str">
        <f>VLOOKUP(A1049,'Лицевые счета'!$A$2:$K$4570,6,0)</f>
        <v>ФЛ</v>
      </c>
      <c r="J1049" t="str">
        <f>IF(AND(C1049=0,I1049="ФЛ"),G1049*H1049,"")</f>
        <v/>
      </c>
      <c r="K1049">
        <f>IF(AND(C1049&gt;0,E1049="Нет показаний",I1049="ФЛ"),G1049*H1049,"")</f>
        <v>207.8</v>
      </c>
    </row>
    <row r="1050" spans="1:11" x14ac:dyDescent="0.25">
      <c r="A1050" s="7">
        <v>36924</v>
      </c>
      <c r="B1050" s="7">
        <f>VLOOKUP(A1050,'Лицевые счета'!$A$1:$K$4570,2,0)</f>
        <v>1614</v>
      </c>
      <c r="C1050">
        <f>COUNTIF('ИПУ и ОКПУ'!$A$2:$A$3258,A1050)</f>
        <v>1</v>
      </c>
      <c r="D1050" t="str">
        <f>IF(C1050&gt;0,VLOOKUP(A1050,'ИПУ и ОКПУ'!$A$1:$O$3258,9,0),"")</f>
        <v>Одноставочный</v>
      </c>
      <c r="E1050" t="str">
        <f>IF(C1050&gt;0,IF(VLOOKUP(A1050,'ИПУ и ОКПУ'!$A$1:$O$3258,14,0)="Нет показаний","Нет показаний",""),"")</f>
        <v/>
      </c>
      <c r="F1050">
        <f>IF(AND(C1050&gt;0),SUMIF('ИПУ и ОКПУ'!$A$2:$A$3258,A1050,'ИПУ и ОКПУ'!$O$2:$O$3258),"")</f>
        <v>158</v>
      </c>
      <c r="G1050">
        <f>VLOOKUP(A1050,'Лицевые счета'!$A$2:$K$4570,9,0)</f>
        <v>2</v>
      </c>
      <c r="H1050">
        <f>VLOOKUP(A1050,'Лицевые счета'!$A$2:$K$4570,10,0)</f>
        <v>103.9</v>
      </c>
      <c r="I1050" t="str">
        <f>VLOOKUP(A1050,'Лицевые счета'!$A$2:$K$4570,6,0)</f>
        <v>ФЛ</v>
      </c>
      <c r="J1050" t="str">
        <f>IF(AND(C1050=0,I1050="ФЛ"),G1050*H1050,"")</f>
        <v/>
      </c>
      <c r="K1050" t="str">
        <f>IF(AND(C1050&gt;0,E1050="Нет показаний",I1050="ФЛ"),G1050*H1050,"")</f>
        <v/>
      </c>
    </row>
    <row r="1051" spans="1:11" x14ac:dyDescent="0.25">
      <c r="A1051" s="7">
        <v>41281</v>
      </c>
      <c r="B1051" s="7">
        <f>VLOOKUP(A1051,'Лицевые счета'!$A$1:$K$4570,2,0)</f>
        <v>1593</v>
      </c>
      <c r="C1051">
        <f>COUNTIF('ИПУ и ОКПУ'!$A$2:$A$3258,A1051)</f>
        <v>1</v>
      </c>
      <c r="D1051" t="str">
        <f>IF(C1051&gt;0,VLOOKUP(A1051,'ИПУ и ОКПУ'!$A$1:$O$3258,9,0),"")</f>
        <v>Одноставочный</v>
      </c>
      <c r="E1051" t="str">
        <f>IF(C1051&gt;0,IF(VLOOKUP(A1051,'ИПУ и ОКПУ'!$A$1:$O$3258,14,0)="Нет показаний","Нет показаний",""),"")</f>
        <v>Нет показаний</v>
      </c>
      <c r="F1051">
        <f>IF(AND(C1051&gt;0),SUMIF('ИПУ и ОКПУ'!$A$2:$A$3258,A1051,'ИПУ и ОКПУ'!$O$2:$O$3258),"")</f>
        <v>0</v>
      </c>
      <c r="G1051">
        <f>VLOOKUP(A1051,'Лицевые счета'!$A$2:$K$4570,9,0)</f>
        <v>2</v>
      </c>
      <c r="H1051">
        <f>VLOOKUP(A1051,'Лицевые счета'!$A$2:$K$4570,10,0)</f>
        <v>103.9</v>
      </c>
      <c r="I1051" t="str">
        <f>VLOOKUP(A1051,'Лицевые счета'!$A$2:$K$4570,6,0)</f>
        <v>ФЛ</v>
      </c>
      <c r="J1051" t="str">
        <f>IF(AND(C1051=0,I1051="ФЛ"),G1051*H1051,"")</f>
        <v/>
      </c>
      <c r="K1051">
        <f>IF(AND(C1051&gt;0,E1051="Нет показаний",I1051="ФЛ"),G1051*H1051,"")</f>
        <v>207.8</v>
      </c>
    </row>
    <row r="1052" spans="1:11" x14ac:dyDescent="0.25">
      <c r="A1052" s="7">
        <v>42813</v>
      </c>
      <c r="B1052" s="7">
        <f>VLOOKUP(A1052,'Лицевые счета'!$A$1:$K$4570,2,0)</f>
        <v>1604</v>
      </c>
      <c r="C1052">
        <f>COUNTIF('ИПУ и ОКПУ'!$A$2:$A$3258,A1052)</f>
        <v>1</v>
      </c>
      <c r="D1052" t="str">
        <f>IF(C1052&gt;0,VLOOKUP(A1052,'ИПУ и ОКПУ'!$A$1:$O$3258,9,0),"")</f>
        <v>Одноставочный</v>
      </c>
      <c r="E1052" t="str">
        <f>IF(C1052&gt;0,IF(VLOOKUP(A1052,'ИПУ и ОКПУ'!$A$1:$O$3258,14,0)="Нет показаний","Нет показаний",""),"")</f>
        <v/>
      </c>
      <c r="F1052">
        <f>IF(AND(C1052&gt;0),SUMIF('ИПУ и ОКПУ'!$A$2:$A$3258,A1052,'ИПУ и ОКПУ'!$O$2:$O$3258),"")</f>
        <v>239</v>
      </c>
      <c r="G1052">
        <f>VLOOKUP(A1052,'Лицевые счета'!$A$2:$K$4570,9,0)</f>
        <v>2</v>
      </c>
      <c r="H1052">
        <f>VLOOKUP(A1052,'Лицевые счета'!$A$2:$K$4570,10,0)</f>
        <v>88</v>
      </c>
      <c r="I1052" t="str">
        <f>VLOOKUP(A1052,'Лицевые счета'!$A$2:$K$4570,6,0)</f>
        <v>ФЛ</v>
      </c>
      <c r="J1052" t="str">
        <f>IF(AND(C1052=0,I1052="ФЛ"),G1052*H1052,"")</f>
        <v/>
      </c>
      <c r="K1052" t="str">
        <f>IF(AND(C1052&gt;0,E1052="Нет показаний",I1052="ФЛ"),G1052*H1052,"")</f>
        <v/>
      </c>
    </row>
    <row r="1053" spans="1:11" x14ac:dyDescent="0.25">
      <c r="A1053" s="7">
        <v>43911</v>
      </c>
      <c r="B1053" s="7">
        <f>VLOOKUP(A1053,'Лицевые счета'!$A$1:$K$4570,2,0)</f>
        <v>1614</v>
      </c>
      <c r="C1053">
        <f>COUNTIF('ИПУ и ОКПУ'!$A$2:$A$3258,A1053)</f>
        <v>1</v>
      </c>
      <c r="D1053" t="str">
        <f>IF(C1053&gt;0,VLOOKUP(A1053,'ИПУ и ОКПУ'!$A$1:$O$3258,9,0),"")</f>
        <v>Одноставочный</v>
      </c>
      <c r="E1053" t="str">
        <f>IF(C1053&gt;0,IF(VLOOKUP(A1053,'ИПУ и ОКПУ'!$A$1:$O$3258,14,0)="Нет показаний","Нет показаний",""),"")</f>
        <v/>
      </c>
      <c r="F1053">
        <f>IF(AND(C1053&gt;0),SUMIF('ИПУ и ОКПУ'!$A$2:$A$3258,A1053,'ИПУ и ОКПУ'!$O$2:$O$3258),"")</f>
        <v>341</v>
      </c>
      <c r="G1053">
        <f>VLOOKUP(A1053,'Лицевые счета'!$A$2:$K$4570,9,0)</f>
        <v>2</v>
      </c>
      <c r="H1053">
        <f>VLOOKUP(A1053,'Лицевые счета'!$A$2:$K$4570,10,0)</f>
        <v>113.6</v>
      </c>
      <c r="I1053" t="str">
        <f>VLOOKUP(A1053,'Лицевые счета'!$A$2:$K$4570,6,0)</f>
        <v>ФЛ</v>
      </c>
      <c r="J1053" t="str">
        <f>IF(AND(C1053=0,I1053="ФЛ"),G1053*H1053,"")</f>
        <v/>
      </c>
      <c r="K1053" t="str">
        <f>IF(AND(C1053&gt;0,E1053="Нет показаний",I1053="ФЛ"),G1053*H1053,"")</f>
        <v/>
      </c>
    </row>
    <row r="1054" spans="1:11" x14ac:dyDescent="0.25">
      <c r="A1054" s="7">
        <v>46693</v>
      </c>
      <c r="B1054" s="7">
        <f>VLOOKUP(A1054,'Лицевые счета'!$A$1:$K$4570,2,0)</f>
        <v>1612</v>
      </c>
      <c r="C1054">
        <f>COUNTIF('ИПУ и ОКПУ'!$A$2:$A$3258,A1054)</f>
        <v>1</v>
      </c>
      <c r="D1054" t="str">
        <f>IF(C1054&gt;0,VLOOKUP(A1054,'ИПУ и ОКПУ'!$A$1:$O$3258,9,0),"")</f>
        <v>Одноставочный</v>
      </c>
      <c r="E1054" t="str">
        <f>IF(C1054&gt;0,IF(VLOOKUP(A1054,'ИПУ и ОКПУ'!$A$1:$O$3258,14,0)="Нет показаний","Нет показаний",""),"")</f>
        <v/>
      </c>
      <c r="F1054">
        <f>IF(AND(C1054&gt;0),SUMIF('ИПУ и ОКПУ'!$A$2:$A$3258,A1054,'ИПУ и ОКПУ'!$O$2:$O$3258),"")</f>
        <v>383</v>
      </c>
      <c r="G1054">
        <f>VLOOKUP(A1054,'Лицевые счета'!$A$2:$K$4570,9,0)</f>
        <v>2</v>
      </c>
      <c r="H1054">
        <f>VLOOKUP(A1054,'Лицевые счета'!$A$2:$K$4570,10,0)</f>
        <v>113.6</v>
      </c>
      <c r="I1054" t="str">
        <f>VLOOKUP(A1054,'Лицевые счета'!$A$2:$K$4570,6,0)</f>
        <v>ФЛ</v>
      </c>
      <c r="J1054" t="str">
        <f>IF(AND(C1054=0,I1054="ФЛ"),G1054*H1054,"")</f>
        <v/>
      </c>
      <c r="K1054" t="str">
        <f>IF(AND(C1054&gt;0,E1054="Нет показаний",I1054="ФЛ"),G1054*H1054,"")</f>
        <v/>
      </c>
    </row>
    <row r="1055" spans="1:11" x14ac:dyDescent="0.25">
      <c r="A1055" s="7">
        <v>48139</v>
      </c>
      <c r="B1055" s="7">
        <f>VLOOKUP(A1055,'Лицевые счета'!$A$1:$K$4570,2,0)</f>
        <v>1595</v>
      </c>
      <c r="C1055">
        <f>COUNTIF('ИПУ и ОКПУ'!$A$2:$A$3258,A1055)</f>
        <v>1</v>
      </c>
      <c r="D1055" t="str">
        <f>IF(C1055&gt;0,VLOOKUP(A1055,'ИПУ и ОКПУ'!$A$1:$O$3258,9,0),"")</f>
        <v>Одноставочный</v>
      </c>
      <c r="E1055" t="str">
        <f>IF(C1055&gt;0,IF(VLOOKUP(A1055,'ИПУ и ОКПУ'!$A$1:$O$3258,14,0)="Нет показаний","Нет показаний",""),"")</f>
        <v>Нет показаний</v>
      </c>
      <c r="F1055">
        <f>IF(AND(C1055&gt;0),SUMIF('ИПУ и ОКПУ'!$A$2:$A$3258,A1055,'ИПУ и ОКПУ'!$O$2:$O$3258),"")</f>
        <v>0</v>
      </c>
      <c r="G1055">
        <f>VLOOKUP(A1055,'Лицевые счета'!$A$2:$K$4570,9,0)</f>
        <v>2</v>
      </c>
      <c r="H1055">
        <f>VLOOKUP(A1055,'Лицевые счета'!$A$2:$K$4570,10,0)</f>
        <v>103.9</v>
      </c>
      <c r="I1055" t="str">
        <f>VLOOKUP(A1055,'Лицевые счета'!$A$2:$K$4570,6,0)</f>
        <v>ФЛ</v>
      </c>
      <c r="J1055" t="str">
        <f>IF(AND(C1055=0,I1055="ФЛ"),G1055*H1055,"")</f>
        <v/>
      </c>
      <c r="K1055">
        <f>IF(AND(C1055&gt;0,E1055="Нет показаний",I1055="ФЛ"),G1055*H1055,"")</f>
        <v>207.8</v>
      </c>
    </row>
    <row r="1056" spans="1:11" x14ac:dyDescent="0.25">
      <c r="A1056" s="7">
        <v>50090</v>
      </c>
      <c r="B1056" s="7">
        <f>VLOOKUP(A1056,'Лицевые счета'!$A$1:$K$4570,2,0)</f>
        <v>1592</v>
      </c>
      <c r="C1056">
        <f>COUNTIF('ИПУ и ОКПУ'!$A$2:$A$3258,A1056)</f>
        <v>1</v>
      </c>
      <c r="D1056" t="str">
        <f>IF(C1056&gt;0,VLOOKUP(A1056,'ИПУ и ОКПУ'!$A$1:$O$3258,9,0),"")</f>
        <v>Одноставочный</v>
      </c>
      <c r="E1056" t="str">
        <f>IF(C1056&gt;0,IF(VLOOKUP(A1056,'ИПУ и ОКПУ'!$A$1:$O$3258,14,0)="Нет показаний","Нет показаний",""),"")</f>
        <v/>
      </c>
      <c r="F1056">
        <f>IF(AND(C1056&gt;0),SUMIF('ИПУ и ОКПУ'!$A$2:$A$3258,A1056,'ИПУ и ОКПУ'!$O$2:$O$3258),"")</f>
        <v>224</v>
      </c>
      <c r="G1056">
        <f>VLOOKUP(A1056,'Лицевые счета'!$A$2:$K$4570,9,0)</f>
        <v>2</v>
      </c>
      <c r="H1056">
        <f>VLOOKUP(A1056,'Лицевые счета'!$A$2:$K$4570,10,0)</f>
        <v>113.6</v>
      </c>
      <c r="I1056" t="str">
        <f>VLOOKUP(A1056,'Лицевые счета'!$A$2:$K$4570,6,0)</f>
        <v>ФЛ</v>
      </c>
      <c r="J1056" t="str">
        <f>IF(AND(C1056=0,I1056="ФЛ"),G1056*H1056,"")</f>
        <v/>
      </c>
      <c r="K1056" t="str">
        <f>IF(AND(C1056&gt;0,E1056="Нет показаний",I1056="ФЛ"),G1056*H1056,"")</f>
        <v/>
      </c>
    </row>
    <row r="1057" spans="1:11" x14ac:dyDescent="0.25">
      <c r="A1057" s="7">
        <v>53022</v>
      </c>
      <c r="B1057" s="7">
        <f>VLOOKUP(A1057,'Лицевые счета'!$A$1:$K$4570,2,0)</f>
        <v>1592</v>
      </c>
      <c r="C1057">
        <f>COUNTIF('ИПУ и ОКПУ'!$A$2:$A$3258,A1057)</f>
        <v>1</v>
      </c>
      <c r="D1057" t="str">
        <f>IF(C1057&gt;0,VLOOKUP(A1057,'ИПУ и ОКПУ'!$A$1:$O$3258,9,0),"")</f>
        <v>Одноставочный</v>
      </c>
      <c r="E1057" t="str">
        <f>IF(C1057&gt;0,IF(VLOOKUP(A1057,'ИПУ и ОКПУ'!$A$1:$O$3258,14,0)="Нет показаний","Нет показаний",""),"")</f>
        <v/>
      </c>
      <c r="F1057">
        <f>IF(AND(C1057&gt;0),SUMIF('ИПУ и ОКПУ'!$A$2:$A$3258,A1057,'ИПУ и ОКПУ'!$O$2:$O$3258),"")</f>
        <v>428.29999999999899</v>
      </c>
      <c r="G1057">
        <f>VLOOKUP(A1057,'Лицевые счета'!$A$2:$K$4570,9,0)</f>
        <v>2</v>
      </c>
      <c r="H1057">
        <f>VLOOKUP(A1057,'Лицевые счета'!$A$2:$K$4570,10,0)</f>
        <v>113.6</v>
      </c>
      <c r="I1057" t="str">
        <f>VLOOKUP(A1057,'Лицевые счета'!$A$2:$K$4570,6,0)</f>
        <v>ФЛ</v>
      </c>
      <c r="J1057" t="str">
        <f>IF(AND(C1057=0,I1057="ФЛ"),G1057*H1057,"")</f>
        <v/>
      </c>
      <c r="K1057" t="str">
        <f>IF(AND(C1057&gt;0,E1057="Нет показаний",I1057="ФЛ"),G1057*H1057,"")</f>
        <v/>
      </c>
    </row>
    <row r="1058" spans="1:11" x14ac:dyDescent="0.25">
      <c r="A1058" s="7">
        <v>54285</v>
      </c>
      <c r="B1058" s="7">
        <f>VLOOKUP(A1058,'Лицевые счета'!$A$1:$K$4570,2,0)</f>
        <v>1603</v>
      </c>
      <c r="C1058">
        <f>COUNTIF('ИПУ и ОКПУ'!$A$2:$A$3258,A1058)</f>
        <v>1</v>
      </c>
      <c r="D1058" t="str">
        <f>IF(C1058&gt;0,VLOOKUP(A1058,'ИПУ и ОКПУ'!$A$1:$O$3258,9,0),"")</f>
        <v>Одноставочный</v>
      </c>
      <c r="E1058" t="str">
        <f>IF(C1058&gt;0,IF(VLOOKUP(A1058,'ИПУ и ОКПУ'!$A$1:$O$3258,14,0)="Нет показаний","Нет показаний",""),"")</f>
        <v/>
      </c>
      <c r="F1058">
        <f>IF(AND(C1058&gt;0),SUMIF('ИПУ и ОКПУ'!$A$2:$A$3258,A1058,'ИПУ и ОКПУ'!$O$2:$O$3258),"")</f>
        <v>127</v>
      </c>
      <c r="G1058">
        <f>VLOOKUP(A1058,'Лицевые счета'!$A$2:$K$4570,9,0)</f>
        <v>2</v>
      </c>
      <c r="H1058">
        <f>VLOOKUP(A1058,'Лицевые счета'!$A$2:$K$4570,10,0)</f>
        <v>103.9</v>
      </c>
      <c r="I1058" t="str">
        <f>VLOOKUP(A1058,'Лицевые счета'!$A$2:$K$4570,6,0)</f>
        <v>ФЛ</v>
      </c>
      <c r="J1058" t="str">
        <f>IF(AND(C1058=0,I1058="ФЛ"),G1058*H1058,"")</f>
        <v/>
      </c>
      <c r="K1058" t="str">
        <f>IF(AND(C1058&gt;0,E1058="Нет показаний",I1058="ФЛ"),G1058*H1058,"")</f>
        <v/>
      </c>
    </row>
    <row r="1059" spans="1:11" x14ac:dyDescent="0.25">
      <c r="A1059" s="7">
        <v>54365</v>
      </c>
      <c r="B1059" s="7">
        <f>VLOOKUP(A1059,'Лицевые счета'!$A$1:$K$4570,2,0)</f>
        <v>1599</v>
      </c>
      <c r="C1059">
        <f>COUNTIF('ИПУ и ОКПУ'!$A$2:$A$3258,A1059)</f>
        <v>1</v>
      </c>
      <c r="D1059" t="str">
        <f>IF(C1059&gt;0,VLOOKUP(A1059,'ИПУ и ОКПУ'!$A$1:$O$3258,9,0),"")</f>
        <v>Одноставочный</v>
      </c>
      <c r="E1059" t="str">
        <f>IF(C1059&gt;0,IF(VLOOKUP(A1059,'ИПУ и ОКПУ'!$A$1:$O$3258,14,0)="Нет показаний","Нет показаний",""),"")</f>
        <v>Нет показаний</v>
      </c>
      <c r="F1059">
        <f>IF(AND(C1059&gt;0),SUMIF('ИПУ и ОКПУ'!$A$2:$A$3258,A1059,'ИПУ и ОКПУ'!$O$2:$O$3258),"")</f>
        <v>0</v>
      </c>
      <c r="G1059">
        <f>VLOOKUP(A1059,'Лицевые счета'!$A$2:$K$4570,9,0)</f>
        <v>2</v>
      </c>
      <c r="H1059">
        <f>VLOOKUP(A1059,'Лицевые счета'!$A$2:$K$4570,10,0)</f>
        <v>103.9</v>
      </c>
      <c r="I1059" t="str">
        <f>VLOOKUP(A1059,'Лицевые счета'!$A$2:$K$4570,6,0)</f>
        <v>ФЛ</v>
      </c>
      <c r="J1059" t="str">
        <f>IF(AND(C1059=0,I1059="ФЛ"),G1059*H1059,"")</f>
        <v/>
      </c>
      <c r="K1059">
        <f>IF(AND(C1059&gt;0,E1059="Нет показаний",I1059="ФЛ"),G1059*H1059,"")</f>
        <v>207.8</v>
      </c>
    </row>
    <row r="1060" spans="1:11" x14ac:dyDescent="0.25">
      <c r="A1060" s="7">
        <v>64289</v>
      </c>
      <c r="B1060" s="7">
        <f>VLOOKUP(A1060,'Лицевые счета'!$A$1:$K$4570,2,0)</f>
        <v>58210</v>
      </c>
      <c r="C1060">
        <f>COUNTIF('ИПУ и ОКПУ'!$A$2:$A$3258,A1060)</f>
        <v>1</v>
      </c>
      <c r="D1060" t="str">
        <f>IF(C1060&gt;0,VLOOKUP(A1060,'ИПУ и ОКПУ'!$A$1:$O$3258,9,0),"")</f>
        <v>Одноставочный</v>
      </c>
      <c r="E1060" t="str">
        <f>IF(C1060&gt;0,IF(VLOOKUP(A1060,'ИПУ и ОКПУ'!$A$1:$O$3258,14,0)="Нет показаний","Нет показаний",""),"")</f>
        <v/>
      </c>
      <c r="F1060">
        <f>IF(AND(C1060&gt;0),SUMIF('ИПУ и ОКПУ'!$A$2:$A$3258,A1060,'ИПУ и ОКПУ'!$O$2:$O$3258),"")</f>
        <v>71</v>
      </c>
      <c r="G1060">
        <f>VLOOKUP(A1060,'Лицевые счета'!$A$2:$K$4570,9,0)</f>
        <v>2</v>
      </c>
      <c r="H1060">
        <f>VLOOKUP(A1060,'Лицевые счета'!$A$2:$K$4570,10,0)</f>
        <v>88</v>
      </c>
      <c r="I1060" t="str">
        <f>VLOOKUP(A1060,'Лицевые счета'!$A$2:$K$4570,6,0)</f>
        <v>ФЛ</v>
      </c>
      <c r="J1060" t="str">
        <f>IF(AND(C1060=0,I1060="ФЛ"),G1060*H1060,"")</f>
        <v/>
      </c>
      <c r="K1060" t="str">
        <f>IF(AND(C1060&gt;0,E1060="Нет показаний",I1060="ФЛ"),G1060*H1060,"")</f>
        <v/>
      </c>
    </row>
    <row r="1061" spans="1:11" x14ac:dyDescent="0.25">
      <c r="A1061" s="7">
        <v>64975</v>
      </c>
      <c r="B1061" s="7">
        <f>VLOOKUP(A1061,'Лицевые счета'!$A$1:$K$4570,2,0)</f>
        <v>56789</v>
      </c>
      <c r="C1061">
        <f>COUNTIF('ИПУ и ОКПУ'!$A$2:$A$3258,A1061)</f>
        <v>1</v>
      </c>
      <c r="D1061" t="str">
        <f>IF(C1061&gt;0,VLOOKUP(A1061,'ИПУ и ОКПУ'!$A$1:$O$3258,9,0),"")</f>
        <v>Одноставочный</v>
      </c>
      <c r="E1061" t="str">
        <f>IF(C1061&gt;0,IF(VLOOKUP(A1061,'ИПУ и ОКПУ'!$A$1:$O$3258,14,0)="Нет показаний","Нет показаний",""),"")</f>
        <v/>
      </c>
      <c r="F1061">
        <f>IF(AND(C1061&gt;0),SUMIF('ИПУ и ОКПУ'!$A$2:$A$3258,A1061,'ИПУ и ОКПУ'!$O$2:$O$3258),"")</f>
        <v>81</v>
      </c>
      <c r="G1061">
        <f>VLOOKUP(A1061,'Лицевые счета'!$A$2:$K$4570,9,0)</f>
        <v>2</v>
      </c>
      <c r="H1061">
        <f>VLOOKUP(A1061,'Лицевые счета'!$A$2:$K$4570,10,0)</f>
        <v>73.5</v>
      </c>
      <c r="I1061" t="str">
        <f>VLOOKUP(A1061,'Лицевые счета'!$A$2:$K$4570,6,0)</f>
        <v>ФЛ</v>
      </c>
      <c r="J1061" t="str">
        <f>IF(AND(C1061=0,I1061="ФЛ"),G1061*H1061,"")</f>
        <v/>
      </c>
      <c r="K1061" t="str">
        <f>IF(AND(C1061&gt;0,E1061="Нет показаний",I1061="ФЛ"),G1061*H1061,"")</f>
        <v/>
      </c>
    </row>
    <row r="1062" spans="1:11" x14ac:dyDescent="0.25">
      <c r="A1062" s="7">
        <v>65123</v>
      </c>
      <c r="B1062" s="7">
        <f>VLOOKUP(A1062,'Лицевые счета'!$A$1:$K$4570,2,0)</f>
        <v>56790</v>
      </c>
      <c r="C1062">
        <f>COUNTIF('ИПУ и ОКПУ'!$A$2:$A$3258,A1062)</f>
        <v>1</v>
      </c>
      <c r="D1062" t="str">
        <f>IF(C1062&gt;0,VLOOKUP(A1062,'ИПУ и ОКПУ'!$A$1:$O$3258,9,0),"")</f>
        <v>Одноставочный</v>
      </c>
      <c r="E1062" t="str">
        <f>IF(C1062&gt;0,IF(VLOOKUP(A1062,'ИПУ и ОКПУ'!$A$1:$O$3258,14,0)="Нет показаний","Нет показаний",""),"")</f>
        <v/>
      </c>
      <c r="F1062">
        <f>IF(AND(C1062&gt;0),SUMIF('ИПУ и ОКПУ'!$A$2:$A$3258,A1062,'ИПУ и ОКПУ'!$O$2:$O$3258),"")</f>
        <v>68</v>
      </c>
      <c r="G1062">
        <f>VLOOKUP(A1062,'Лицевые счета'!$A$2:$K$4570,9,0)</f>
        <v>2</v>
      </c>
      <c r="H1062">
        <f>VLOOKUP(A1062,'Лицевые счета'!$A$2:$K$4570,10,0)</f>
        <v>73.5</v>
      </c>
      <c r="I1062" t="str">
        <f>VLOOKUP(A1062,'Лицевые счета'!$A$2:$K$4570,6,0)</f>
        <v>ФЛ</v>
      </c>
      <c r="J1062" t="str">
        <f>IF(AND(C1062=0,I1062="ФЛ"),G1062*H1062,"")</f>
        <v/>
      </c>
      <c r="K1062" t="str">
        <f>IF(AND(C1062&gt;0,E1062="Нет показаний",I1062="ФЛ"),G1062*H1062,"")</f>
        <v/>
      </c>
    </row>
    <row r="1063" spans="1:11" x14ac:dyDescent="0.25">
      <c r="A1063" s="7">
        <v>66179</v>
      </c>
      <c r="B1063" s="7">
        <f>VLOOKUP(A1063,'Лицевые счета'!$A$1:$K$4570,2,0)</f>
        <v>56789</v>
      </c>
      <c r="C1063">
        <f>COUNTIF('ИПУ и ОКПУ'!$A$2:$A$3258,A1063)</f>
        <v>1</v>
      </c>
      <c r="D1063" t="str">
        <f>IF(C1063&gt;0,VLOOKUP(A1063,'ИПУ и ОКПУ'!$A$1:$O$3258,9,0),"")</f>
        <v>Одноставочный</v>
      </c>
      <c r="E1063" t="str">
        <f>IF(C1063&gt;0,IF(VLOOKUP(A1063,'ИПУ и ОКПУ'!$A$1:$O$3258,14,0)="Нет показаний","Нет показаний",""),"")</f>
        <v/>
      </c>
      <c r="F1063">
        <f>IF(AND(C1063&gt;0),SUMIF('ИПУ и ОКПУ'!$A$2:$A$3258,A1063,'ИПУ и ОКПУ'!$O$2:$O$3258),"")</f>
        <v>121</v>
      </c>
      <c r="G1063">
        <f>VLOOKUP(A1063,'Лицевые счета'!$A$2:$K$4570,9,0)</f>
        <v>2</v>
      </c>
      <c r="H1063">
        <f>VLOOKUP(A1063,'Лицевые счета'!$A$2:$K$4570,10,0)</f>
        <v>83.2</v>
      </c>
      <c r="I1063" t="str">
        <f>VLOOKUP(A1063,'Лицевые счета'!$A$2:$K$4570,6,0)</f>
        <v>ФЛ</v>
      </c>
      <c r="J1063" t="str">
        <f>IF(AND(C1063=0,I1063="ФЛ"),G1063*H1063,"")</f>
        <v/>
      </c>
      <c r="K1063" t="str">
        <f>IF(AND(C1063&gt;0,E1063="Нет показаний",I1063="ФЛ"),G1063*H1063,"")</f>
        <v/>
      </c>
    </row>
    <row r="1064" spans="1:11" x14ac:dyDescent="0.25">
      <c r="A1064" s="7">
        <v>67365</v>
      </c>
      <c r="B1064" s="7">
        <f>VLOOKUP(A1064,'Лицевые счета'!$A$1:$K$4570,2,0)</f>
        <v>56761</v>
      </c>
      <c r="C1064">
        <f>COUNTIF('ИПУ и ОКПУ'!$A$2:$A$3258,A1064)</f>
        <v>1</v>
      </c>
      <c r="D1064" t="str">
        <f>IF(C1064&gt;0,VLOOKUP(A1064,'ИПУ и ОКПУ'!$A$1:$O$3258,9,0),"")</f>
        <v>Одноставочный</v>
      </c>
      <c r="E1064" t="str">
        <f>IF(C1064&gt;0,IF(VLOOKUP(A1064,'ИПУ и ОКПУ'!$A$1:$O$3258,14,0)="Нет показаний","Нет показаний",""),"")</f>
        <v/>
      </c>
      <c r="F1064">
        <f>IF(AND(C1064&gt;0),SUMIF('ИПУ и ОКПУ'!$A$2:$A$3258,A1064,'ИПУ и ОКПУ'!$O$2:$O$3258),"")</f>
        <v>193</v>
      </c>
      <c r="G1064">
        <f>VLOOKUP(A1064,'Лицевые счета'!$A$2:$K$4570,9,0)</f>
        <v>2</v>
      </c>
      <c r="H1064">
        <f>VLOOKUP(A1064,'Лицевые счета'!$A$2:$K$4570,10,0)</f>
        <v>90.1</v>
      </c>
      <c r="I1064" t="str">
        <f>VLOOKUP(A1064,'Лицевые счета'!$A$2:$K$4570,6,0)</f>
        <v>ФЛ</v>
      </c>
      <c r="J1064" t="str">
        <f>IF(AND(C1064=0,I1064="ФЛ"),G1064*H1064,"")</f>
        <v/>
      </c>
      <c r="K1064" t="str">
        <f>IF(AND(C1064&gt;0,E1064="Нет показаний",I1064="ФЛ"),G1064*H1064,"")</f>
        <v/>
      </c>
    </row>
    <row r="1065" spans="1:11" x14ac:dyDescent="0.25">
      <c r="A1065" s="7">
        <v>68799</v>
      </c>
      <c r="B1065" s="7">
        <f>VLOOKUP(A1065,'Лицевые счета'!$A$1:$K$4570,2,0)</f>
        <v>56790</v>
      </c>
      <c r="C1065">
        <f>COUNTIF('ИПУ и ОКПУ'!$A$2:$A$3258,A1065)</f>
        <v>1</v>
      </c>
      <c r="D1065" t="str">
        <f>IF(C1065&gt;0,VLOOKUP(A1065,'ИПУ и ОКПУ'!$A$1:$O$3258,9,0),"")</f>
        <v>Одноставочный</v>
      </c>
      <c r="E1065" t="str">
        <f>IF(C1065&gt;0,IF(VLOOKUP(A1065,'ИПУ и ОКПУ'!$A$1:$O$3258,14,0)="Нет показаний","Нет показаний",""),"")</f>
        <v/>
      </c>
      <c r="F1065">
        <f>IF(AND(C1065&gt;0),SUMIF('ИПУ и ОКПУ'!$A$2:$A$3258,A1065,'ИПУ и ОКПУ'!$O$2:$O$3258),"")</f>
        <v>86</v>
      </c>
      <c r="G1065">
        <f>VLOOKUP(A1065,'Лицевые счета'!$A$2:$K$4570,9,0)</f>
        <v>2</v>
      </c>
      <c r="H1065">
        <f>VLOOKUP(A1065,'Лицевые счета'!$A$2:$K$4570,10,0)</f>
        <v>73.5</v>
      </c>
      <c r="I1065" t="str">
        <f>VLOOKUP(A1065,'Лицевые счета'!$A$2:$K$4570,6,0)</f>
        <v>ФЛ</v>
      </c>
      <c r="J1065" t="str">
        <f>IF(AND(C1065=0,I1065="ФЛ"),G1065*H1065,"")</f>
        <v/>
      </c>
      <c r="K1065" t="str">
        <f>IF(AND(C1065&gt;0,E1065="Нет показаний",I1065="ФЛ"),G1065*H1065,"")</f>
        <v/>
      </c>
    </row>
    <row r="1066" spans="1:11" x14ac:dyDescent="0.25">
      <c r="A1066" s="7">
        <v>69651</v>
      </c>
      <c r="B1066" s="7">
        <f>VLOOKUP(A1066,'Лицевые счета'!$A$1:$K$4570,2,0)</f>
        <v>56854</v>
      </c>
      <c r="C1066">
        <f>COUNTIF('ИПУ и ОКПУ'!$A$2:$A$3258,A1066)</f>
        <v>1</v>
      </c>
      <c r="D1066" t="str">
        <f>IF(C1066&gt;0,VLOOKUP(A1066,'ИПУ и ОКПУ'!$A$1:$O$3258,9,0),"")</f>
        <v>Одноставочный</v>
      </c>
      <c r="E1066" t="str">
        <f>IF(C1066&gt;0,IF(VLOOKUP(A1066,'ИПУ и ОКПУ'!$A$1:$O$3258,14,0)="Нет показаний","Нет показаний",""),"")</f>
        <v/>
      </c>
      <c r="F1066">
        <f>IF(AND(C1066&gt;0),SUMIF('ИПУ и ОКПУ'!$A$2:$A$3258,A1066,'ИПУ и ОКПУ'!$O$2:$O$3258),"")</f>
        <v>74</v>
      </c>
      <c r="G1066">
        <f>VLOOKUP(A1066,'Лицевые счета'!$A$2:$K$4570,9,0)</f>
        <v>2</v>
      </c>
      <c r="H1066">
        <f>VLOOKUP(A1066,'Лицевые счета'!$A$2:$K$4570,10,0)</f>
        <v>73.5</v>
      </c>
      <c r="I1066" t="str">
        <f>VLOOKUP(A1066,'Лицевые счета'!$A$2:$K$4570,6,0)</f>
        <v>ФЛ</v>
      </c>
      <c r="J1066" t="str">
        <f>IF(AND(C1066=0,I1066="ФЛ"),G1066*H1066,"")</f>
        <v/>
      </c>
      <c r="K1066" t="str">
        <f>IF(AND(C1066&gt;0,E1066="Нет показаний",I1066="ФЛ"),G1066*H1066,"")</f>
        <v/>
      </c>
    </row>
    <row r="1067" spans="1:11" x14ac:dyDescent="0.25">
      <c r="A1067" s="7">
        <v>71921</v>
      </c>
      <c r="B1067" s="7">
        <f>VLOOKUP(A1067,'Лицевые счета'!$A$1:$K$4570,2,0)</f>
        <v>58202</v>
      </c>
      <c r="C1067">
        <f>COUNTIF('ИПУ и ОКПУ'!$A$2:$A$3258,A1067)</f>
        <v>1</v>
      </c>
      <c r="D1067" t="str">
        <f>IF(C1067&gt;0,VLOOKUP(A1067,'ИПУ и ОКПУ'!$A$1:$O$3258,9,0),"")</f>
        <v>Одноставочный</v>
      </c>
      <c r="E1067" t="str">
        <f>IF(C1067&gt;0,IF(VLOOKUP(A1067,'ИПУ и ОКПУ'!$A$1:$O$3258,14,0)="Нет показаний","Нет показаний",""),"")</f>
        <v/>
      </c>
      <c r="F1067">
        <f>IF(AND(C1067&gt;0),SUMIF('ИПУ и ОКПУ'!$A$2:$A$3258,A1067,'ИПУ и ОКПУ'!$O$2:$O$3258),"")</f>
        <v>403</v>
      </c>
      <c r="G1067">
        <f>VLOOKUP(A1067,'Лицевые счета'!$A$2:$K$4570,9,0)</f>
        <v>2</v>
      </c>
      <c r="H1067">
        <f>VLOOKUP(A1067,'Лицевые счета'!$A$2:$K$4570,10,0)</f>
        <v>83.2</v>
      </c>
      <c r="I1067" t="str">
        <f>VLOOKUP(A1067,'Лицевые счета'!$A$2:$K$4570,6,0)</f>
        <v>ФЛ</v>
      </c>
      <c r="J1067" t="str">
        <f>IF(AND(C1067=0,I1067="ФЛ"),G1067*H1067,"")</f>
        <v/>
      </c>
      <c r="K1067" t="str">
        <f>IF(AND(C1067&gt;0,E1067="Нет показаний",I1067="ФЛ"),G1067*H1067,"")</f>
        <v/>
      </c>
    </row>
    <row r="1068" spans="1:11" x14ac:dyDescent="0.25">
      <c r="A1068" s="7">
        <v>72307</v>
      </c>
      <c r="B1068" s="7">
        <f>VLOOKUP(A1068,'Лицевые счета'!$A$1:$K$4570,2,0)</f>
        <v>58210</v>
      </c>
      <c r="C1068">
        <f>COUNTIF('ИПУ и ОКПУ'!$A$2:$A$3258,A1068)</f>
        <v>1</v>
      </c>
      <c r="D1068" t="str">
        <f>IF(C1068&gt;0,VLOOKUP(A1068,'ИПУ и ОКПУ'!$A$1:$O$3258,9,0),"")</f>
        <v>Одноставочный</v>
      </c>
      <c r="E1068" t="str">
        <f>IF(C1068&gt;0,IF(VLOOKUP(A1068,'ИПУ и ОКПУ'!$A$1:$O$3258,14,0)="Нет показаний","Нет показаний",""),"")</f>
        <v/>
      </c>
      <c r="F1068">
        <f>IF(AND(C1068&gt;0),SUMIF('ИПУ и ОКПУ'!$A$2:$A$3258,A1068,'ИПУ и ОКПУ'!$O$2:$O$3258),"")</f>
        <v>136</v>
      </c>
      <c r="G1068">
        <f>VLOOKUP(A1068,'Лицевые счета'!$A$2:$K$4570,9,0)</f>
        <v>2</v>
      </c>
      <c r="H1068">
        <f>VLOOKUP(A1068,'Лицевые счета'!$A$2:$K$4570,10,0)</f>
        <v>103.9</v>
      </c>
      <c r="I1068" t="str">
        <f>VLOOKUP(A1068,'Лицевые счета'!$A$2:$K$4570,6,0)</f>
        <v>ФЛ</v>
      </c>
      <c r="J1068" t="str">
        <f>IF(AND(C1068=0,I1068="ФЛ"),G1068*H1068,"")</f>
        <v/>
      </c>
      <c r="K1068" t="str">
        <f>IF(AND(C1068&gt;0,E1068="Нет показаний",I1068="ФЛ"),G1068*H1068,"")</f>
        <v/>
      </c>
    </row>
    <row r="1069" spans="1:11" x14ac:dyDescent="0.25">
      <c r="A1069" s="7">
        <v>73764</v>
      </c>
      <c r="B1069" s="7">
        <f>VLOOKUP(A1069,'Лицевые счета'!$A$1:$K$4570,2,0)</f>
        <v>58277</v>
      </c>
      <c r="C1069">
        <f>COUNTIF('ИПУ и ОКПУ'!$A$2:$A$3258,A1069)</f>
        <v>1</v>
      </c>
      <c r="D1069" t="str">
        <f>IF(C1069&gt;0,VLOOKUP(A1069,'ИПУ и ОКПУ'!$A$1:$O$3258,9,0),"")</f>
        <v>Одноставочный</v>
      </c>
      <c r="E1069" t="str">
        <f>IF(C1069&gt;0,IF(VLOOKUP(A1069,'ИПУ и ОКПУ'!$A$1:$O$3258,14,0)="Нет показаний","Нет показаний",""),"")</f>
        <v/>
      </c>
      <c r="F1069">
        <f>IF(AND(C1069&gt;0),SUMIF('ИПУ и ОКПУ'!$A$2:$A$3258,A1069,'ИПУ и ОКПУ'!$O$2:$O$3258),"")</f>
        <v>112</v>
      </c>
      <c r="G1069">
        <f>VLOOKUP(A1069,'Лицевые счета'!$A$2:$K$4570,9,0)</f>
        <v>2</v>
      </c>
      <c r="H1069">
        <f>VLOOKUP(A1069,'Лицевые счета'!$A$2:$K$4570,10,0)</f>
        <v>73.5</v>
      </c>
      <c r="I1069" t="str">
        <f>VLOOKUP(A1069,'Лицевые счета'!$A$2:$K$4570,6,0)</f>
        <v>ФЛ</v>
      </c>
      <c r="J1069" t="str">
        <f>IF(AND(C1069=0,I1069="ФЛ"),G1069*H1069,"")</f>
        <v/>
      </c>
      <c r="K1069" t="str">
        <f>IF(AND(C1069&gt;0,E1069="Нет показаний",I1069="ФЛ"),G1069*H1069,"")</f>
        <v/>
      </c>
    </row>
    <row r="1070" spans="1:11" x14ac:dyDescent="0.25">
      <c r="A1070" s="7">
        <v>74262</v>
      </c>
      <c r="B1070" s="7">
        <f>VLOOKUP(A1070,'Лицевые счета'!$A$1:$K$4570,2,0)</f>
        <v>58193</v>
      </c>
      <c r="C1070">
        <f>COUNTIF('ИПУ и ОКПУ'!$A$2:$A$3258,A1070)</f>
        <v>1</v>
      </c>
      <c r="D1070" t="str">
        <f>IF(C1070&gt;0,VLOOKUP(A1070,'ИПУ и ОКПУ'!$A$1:$O$3258,9,0),"")</f>
        <v>Одноставочный</v>
      </c>
      <c r="E1070" t="str">
        <f>IF(C1070&gt;0,IF(VLOOKUP(A1070,'ИПУ и ОКПУ'!$A$1:$O$3258,14,0)="Нет показаний","Нет показаний",""),"")</f>
        <v>Нет показаний</v>
      </c>
      <c r="F1070">
        <f>IF(AND(C1070&gt;0),SUMIF('ИПУ и ОКПУ'!$A$2:$A$3258,A1070,'ИПУ и ОКПУ'!$O$2:$O$3258),"")</f>
        <v>0</v>
      </c>
      <c r="G1070">
        <f>VLOOKUP(A1070,'Лицевые счета'!$A$2:$K$4570,9,0)</f>
        <v>2</v>
      </c>
      <c r="H1070">
        <f>VLOOKUP(A1070,'Лицевые счета'!$A$2:$K$4570,10,0)</f>
        <v>103.9</v>
      </c>
      <c r="I1070" t="str">
        <f>VLOOKUP(A1070,'Лицевые счета'!$A$2:$K$4570,6,0)</f>
        <v>ФЛ</v>
      </c>
      <c r="J1070" t="str">
        <f>IF(AND(C1070=0,I1070="ФЛ"),G1070*H1070,"")</f>
        <v/>
      </c>
      <c r="K1070">
        <f>IF(AND(C1070&gt;0,E1070="Нет показаний",I1070="ФЛ"),G1070*H1070,"")</f>
        <v>207.8</v>
      </c>
    </row>
    <row r="1071" spans="1:11" x14ac:dyDescent="0.25">
      <c r="A1071" s="7">
        <v>75196</v>
      </c>
      <c r="B1071" s="7">
        <f>VLOOKUP(A1071,'Лицевые счета'!$A$1:$K$4570,2,0)</f>
        <v>58204</v>
      </c>
      <c r="C1071">
        <f>COUNTIF('ИПУ и ОКПУ'!$A$2:$A$3258,A1071)</f>
        <v>1</v>
      </c>
      <c r="D1071" t="str">
        <f>IF(C1071&gt;0,VLOOKUP(A1071,'ИПУ и ОКПУ'!$A$1:$O$3258,9,0),"")</f>
        <v>Одноставочный</v>
      </c>
      <c r="E1071" t="str">
        <f>IF(C1071&gt;0,IF(VLOOKUP(A1071,'ИПУ и ОКПУ'!$A$1:$O$3258,14,0)="Нет показаний","Нет показаний",""),"")</f>
        <v/>
      </c>
      <c r="F1071">
        <f>IF(AND(C1071&gt;0),SUMIF('ИПУ и ОКПУ'!$A$2:$A$3258,A1071,'ИПУ и ОКПУ'!$O$2:$O$3258),"")</f>
        <v>1015</v>
      </c>
      <c r="G1071">
        <f>VLOOKUP(A1071,'Лицевые счета'!$A$2:$K$4570,9,0)</f>
        <v>2</v>
      </c>
      <c r="H1071">
        <f>VLOOKUP(A1071,'Лицевые счета'!$A$2:$K$4570,10,0)</f>
        <v>103.9</v>
      </c>
      <c r="I1071" t="str">
        <f>VLOOKUP(A1071,'Лицевые счета'!$A$2:$K$4570,6,0)</f>
        <v>ФЛ</v>
      </c>
      <c r="J1071" t="str">
        <f>IF(AND(C1071=0,I1071="ФЛ"),G1071*H1071,"")</f>
        <v/>
      </c>
      <c r="K1071" t="str">
        <f>IF(AND(C1071&gt;0,E1071="Нет показаний",I1071="ФЛ"),G1071*H1071,"")</f>
        <v/>
      </c>
    </row>
    <row r="1072" spans="1:11" x14ac:dyDescent="0.25">
      <c r="A1072" s="7">
        <v>76690</v>
      </c>
      <c r="B1072" s="7">
        <f>VLOOKUP(A1072,'Лицевые счета'!$A$1:$K$4570,2,0)</f>
        <v>62290</v>
      </c>
      <c r="C1072">
        <f>COUNTIF('ИПУ и ОКПУ'!$A$2:$A$3258,A1072)</f>
        <v>1</v>
      </c>
      <c r="D1072" t="str">
        <f>IF(C1072&gt;0,VLOOKUP(A1072,'ИПУ и ОКПУ'!$A$1:$O$3258,9,0),"")</f>
        <v>Одноставочный</v>
      </c>
      <c r="E1072" t="str">
        <f>IF(C1072&gt;0,IF(VLOOKUP(A1072,'ИПУ и ОКПУ'!$A$1:$O$3258,14,0)="Нет показаний","Нет показаний",""),"")</f>
        <v/>
      </c>
      <c r="F1072">
        <f>IF(AND(C1072&gt;0),SUMIF('ИПУ и ОКПУ'!$A$2:$A$3258,A1072,'ИПУ и ОКПУ'!$O$2:$O$3258),"")</f>
        <v>238</v>
      </c>
      <c r="G1072">
        <f>VLOOKUP(A1072,'Лицевые счета'!$A$2:$K$4570,9,0)</f>
        <v>2</v>
      </c>
      <c r="H1072">
        <f>VLOOKUP(A1072,'Лицевые счета'!$A$2:$K$4570,10,0)</f>
        <v>90.1</v>
      </c>
      <c r="I1072" t="str">
        <f>VLOOKUP(A1072,'Лицевые счета'!$A$2:$K$4570,6,0)</f>
        <v>ФЛ</v>
      </c>
      <c r="J1072" t="str">
        <f>IF(AND(C1072=0,I1072="ФЛ"),G1072*H1072,"")</f>
        <v/>
      </c>
      <c r="K1072" t="str">
        <f>IF(AND(C1072&gt;0,E1072="Нет показаний",I1072="ФЛ"),G1072*H1072,"")</f>
        <v/>
      </c>
    </row>
    <row r="1073" spans="1:11" x14ac:dyDescent="0.25">
      <c r="A1073" s="7">
        <v>77951</v>
      </c>
      <c r="B1073" s="7">
        <f>VLOOKUP(A1073,'Лицевые счета'!$A$1:$K$4570,2,0)</f>
        <v>58362</v>
      </c>
      <c r="C1073">
        <f>COUNTIF('ИПУ и ОКПУ'!$A$2:$A$3258,A1073)</f>
        <v>1</v>
      </c>
      <c r="D1073" t="str">
        <f>IF(C1073&gt;0,VLOOKUP(A1073,'ИПУ и ОКПУ'!$A$1:$O$3258,9,0),"")</f>
        <v>Одноставочный</v>
      </c>
      <c r="E1073" t="str">
        <f>IF(C1073&gt;0,IF(VLOOKUP(A1073,'ИПУ и ОКПУ'!$A$1:$O$3258,14,0)="Нет показаний","Нет показаний",""),"")</f>
        <v/>
      </c>
      <c r="F1073">
        <f>IF(AND(C1073&gt;0),SUMIF('ИПУ и ОКПУ'!$A$2:$A$3258,A1073,'ИПУ и ОКПУ'!$O$2:$O$3258),"")</f>
        <v>291</v>
      </c>
      <c r="G1073">
        <f>VLOOKUP(A1073,'Лицевые счета'!$A$2:$K$4570,9,0)</f>
        <v>2</v>
      </c>
      <c r="H1073">
        <f>VLOOKUP(A1073,'Лицевые счета'!$A$2:$K$4570,10,0)</f>
        <v>103.9</v>
      </c>
      <c r="I1073" t="str">
        <f>VLOOKUP(A1073,'Лицевые счета'!$A$2:$K$4570,6,0)</f>
        <v>ФЛ</v>
      </c>
      <c r="J1073" t="str">
        <f>IF(AND(C1073=0,I1073="ФЛ"),G1073*H1073,"")</f>
        <v/>
      </c>
      <c r="K1073" t="str">
        <f>IF(AND(C1073&gt;0,E1073="Нет показаний",I1073="ФЛ"),G1073*H1073,"")</f>
        <v/>
      </c>
    </row>
    <row r="1074" spans="1:11" x14ac:dyDescent="0.25">
      <c r="A1074" s="7">
        <v>78096</v>
      </c>
      <c r="B1074" s="7">
        <f>VLOOKUP(A1074,'Лицевые счета'!$A$1:$K$4570,2,0)</f>
        <v>59321</v>
      </c>
      <c r="C1074">
        <f>COUNTIF('ИПУ и ОКПУ'!$A$2:$A$3258,A1074)</f>
        <v>1</v>
      </c>
      <c r="D1074" t="str">
        <f>IF(C1074&gt;0,VLOOKUP(A1074,'ИПУ и ОКПУ'!$A$1:$O$3258,9,0),"")</f>
        <v>Одноставочный</v>
      </c>
      <c r="E1074" t="str">
        <f>IF(C1074&gt;0,IF(VLOOKUP(A1074,'ИПУ и ОКПУ'!$A$1:$O$3258,14,0)="Нет показаний","Нет показаний",""),"")</f>
        <v/>
      </c>
      <c r="F1074">
        <f>IF(AND(C1074&gt;0),SUMIF('ИПУ и ОКПУ'!$A$2:$A$3258,A1074,'ИПУ и ОКПУ'!$O$2:$O$3258),"")</f>
        <v>193</v>
      </c>
      <c r="G1074">
        <f>VLOOKUP(A1074,'Лицевые счета'!$A$2:$K$4570,9,0)</f>
        <v>2</v>
      </c>
      <c r="H1074">
        <f>VLOOKUP(A1074,'Лицевые счета'!$A$2:$K$4570,10,0)</f>
        <v>73.5</v>
      </c>
      <c r="I1074" t="str">
        <f>VLOOKUP(A1074,'Лицевые счета'!$A$2:$K$4570,6,0)</f>
        <v>ФЛ</v>
      </c>
      <c r="J1074" t="str">
        <f>IF(AND(C1074=0,I1074="ФЛ"),G1074*H1074,"")</f>
        <v/>
      </c>
      <c r="K1074" t="str">
        <f>IF(AND(C1074&gt;0,E1074="Нет показаний",I1074="ФЛ"),G1074*H1074,"")</f>
        <v/>
      </c>
    </row>
    <row r="1075" spans="1:11" x14ac:dyDescent="0.25">
      <c r="A1075" s="7">
        <v>78223</v>
      </c>
      <c r="B1075" s="7">
        <f>VLOOKUP(A1075,'Лицевые счета'!$A$1:$K$4570,2,0)</f>
        <v>58202</v>
      </c>
      <c r="C1075">
        <f>COUNTIF('ИПУ и ОКПУ'!$A$2:$A$3258,A1075)</f>
        <v>1</v>
      </c>
      <c r="D1075" t="str">
        <f>IF(C1075&gt;0,VLOOKUP(A1075,'ИПУ и ОКПУ'!$A$1:$O$3258,9,0),"")</f>
        <v>Одноставочный</v>
      </c>
      <c r="E1075" t="str">
        <f>IF(C1075&gt;0,IF(VLOOKUP(A1075,'ИПУ и ОКПУ'!$A$1:$O$3258,14,0)="Нет показаний","Нет показаний",""),"")</f>
        <v/>
      </c>
      <c r="F1075">
        <f>IF(AND(C1075&gt;0),SUMIF('ИПУ и ОКПУ'!$A$2:$A$3258,A1075,'ИПУ и ОКПУ'!$O$2:$O$3258),"")</f>
        <v>121</v>
      </c>
      <c r="G1075">
        <f>VLOOKUP(A1075,'Лицевые счета'!$A$2:$K$4570,9,0)</f>
        <v>2</v>
      </c>
      <c r="H1075">
        <f>VLOOKUP(A1075,'Лицевые счета'!$A$2:$K$4570,10,0)</f>
        <v>73.5</v>
      </c>
      <c r="I1075" t="str">
        <f>VLOOKUP(A1075,'Лицевые счета'!$A$2:$K$4570,6,0)</f>
        <v>ФЛ</v>
      </c>
      <c r="J1075" t="str">
        <f>IF(AND(C1075=0,I1075="ФЛ"),G1075*H1075,"")</f>
        <v/>
      </c>
      <c r="K1075" t="str">
        <f>IF(AND(C1075&gt;0,E1075="Нет показаний",I1075="ФЛ"),G1075*H1075,"")</f>
        <v/>
      </c>
    </row>
    <row r="1076" spans="1:11" x14ac:dyDescent="0.25">
      <c r="A1076" s="7">
        <v>78549</v>
      </c>
      <c r="B1076" s="7">
        <f>VLOOKUP(A1076,'Лицевые счета'!$A$1:$K$4570,2,0)</f>
        <v>58343</v>
      </c>
      <c r="C1076">
        <f>COUNTIF('ИПУ и ОКПУ'!$A$2:$A$3258,A1076)</f>
        <v>1</v>
      </c>
      <c r="D1076" t="str">
        <f>IF(C1076&gt;0,VLOOKUP(A1076,'ИПУ и ОКПУ'!$A$1:$O$3258,9,0),"")</f>
        <v>Одноставочный</v>
      </c>
      <c r="E1076" t="str">
        <f>IF(C1076&gt;0,IF(VLOOKUP(A1076,'ИПУ и ОКПУ'!$A$1:$O$3258,14,0)="Нет показаний","Нет показаний",""),"")</f>
        <v/>
      </c>
      <c r="F1076">
        <f>IF(AND(C1076&gt;0),SUMIF('ИПУ и ОКПУ'!$A$2:$A$3258,A1076,'ИПУ и ОКПУ'!$O$2:$O$3258),"")</f>
        <v>327</v>
      </c>
      <c r="G1076">
        <f>VLOOKUP(A1076,'Лицевые счета'!$A$2:$K$4570,9,0)</f>
        <v>2</v>
      </c>
      <c r="H1076">
        <f>VLOOKUP(A1076,'Лицевые счета'!$A$2:$K$4570,10,0)</f>
        <v>83.2</v>
      </c>
      <c r="I1076" t="str">
        <f>VLOOKUP(A1076,'Лицевые счета'!$A$2:$K$4570,6,0)</f>
        <v>ФЛ</v>
      </c>
      <c r="J1076" t="str">
        <f>IF(AND(C1076=0,I1076="ФЛ"),G1076*H1076,"")</f>
        <v/>
      </c>
      <c r="K1076" t="str">
        <f>IF(AND(C1076&gt;0,E1076="Нет показаний",I1076="ФЛ"),G1076*H1076,"")</f>
        <v/>
      </c>
    </row>
    <row r="1077" spans="1:11" x14ac:dyDescent="0.25">
      <c r="A1077" s="7">
        <v>78627</v>
      </c>
      <c r="B1077" s="7">
        <f>VLOOKUP(A1077,'Лицевые счета'!$A$1:$K$4570,2,0)</f>
        <v>62291</v>
      </c>
      <c r="C1077">
        <f>COUNTIF('ИПУ и ОКПУ'!$A$2:$A$3258,A1077)</f>
        <v>1</v>
      </c>
      <c r="D1077" t="str">
        <f>IF(C1077&gt;0,VLOOKUP(A1077,'ИПУ и ОКПУ'!$A$1:$O$3258,9,0),"")</f>
        <v>Одноставочный</v>
      </c>
      <c r="E1077" t="str">
        <f>IF(C1077&gt;0,IF(VLOOKUP(A1077,'ИПУ и ОКПУ'!$A$1:$O$3258,14,0)="Нет показаний","Нет показаний",""),"")</f>
        <v/>
      </c>
      <c r="F1077">
        <f>IF(AND(C1077&gt;0),SUMIF('ИПУ и ОКПУ'!$A$2:$A$3258,A1077,'ИПУ и ОКПУ'!$O$2:$O$3258),"")</f>
        <v>1559</v>
      </c>
      <c r="G1077">
        <f>VLOOKUP(A1077,'Лицевые счета'!$A$2:$K$4570,9,0)</f>
        <v>2</v>
      </c>
      <c r="H1077">
        <f>VLOOKUP(A1077,'Лицевые счета'!$A$2:$K$4570,10,0)</f>
        <v>90.1</v>
      </c>
      <c r="I1077" t="str">
        <f>VLOOKUP(A1077,'Лицевые счета'!$A$2:$K$4570,6,0)</f>
        <v>ФЛ</v>
      </c>
      <c r="J1077" t="str">
        <f>IF(AND(C1077=0,I1077="ФЛ"),G1077*H1077,"")</f>
        <v/>
      </c>
      <c r="K1077" t="str">
        <f>IF(AND(C1077&gt;0,E1077="Нет показаний",I1077="ФЛ"),G1077*H1077,"")</f>
        <v/>
      </c>
    </row>
    <row r="1078" spans="1:11" x14ac:dyDescent="0.25">
      <c r="A1078" s="7">
        <v>79063</v>
      </c>
      <c r="B1078" s="7">
        <f>VLOOKUP(A1078,'Лицевые счета'!$A$1:$K$4570,2,0)</f>
        <v>58321</v>
      </c>
      <c r="C1078">
        <f>COUNTIF('ИПУ и ОКПУ'!$A$2:$A$3258,A1078)</f>
        <v>1</v>
      </c>
      <c r="D1078" t="str">
        <f>IF(C1078&gt;0,VLOOKUP(A1078,'ИПУ и ОКПУ'!$A$1:$O$3258,9,0),"")</f>
        <v>Одноставочный</v>
      </c>
      <c r="E1078" t="str">
        <f>IF(C1078&gt;0,IF(VLOOKUP(A1078,'ИПУ и ОКПУ'!$A$1:$O$3258,14,0)="Нет показаний","Нет показаний",""),"")</f>
        <v/>
      </c>
      <c r="F1078">
        <f>IF(AND(C1078&gt;0),SUMIF('ИПУ и ОКПУ'!$A$2:$A$3258,A1078,'ИПУ и ОКПУ'!$O$2:$O$3258),"")</f>
        <v>575</v>
      </c>
      <c r="G1078">
        <f>VLOOKUP(A1078,'Лицевые счета'!$A$2:$K$4570,9,0)</f>
        <v>2</v>
      </c>
      <c r="H1078">
        <f>VLOOKUP(A1078,'Лицевые счета'!$A$2:$K$4570,10,0)</f>
        <v>83.2</v>
      </c>
      <c r="I1078" t="str">
        <f>VLOOKUP(A1078,'Лицевые счета'!$A$2:$K$4570,6,0)</f>
        <v>ФЛ</v>
      </c>
      <c r="J1078" t="str">
        <f>IF(AND(C1078=0,I1078="ФЛ"),G1078*H1078,"")</f>
        <v/>
      </c>
      <c r="K1078" t="str">
        <f>IF(AND(C1078&gt;0,E1078="Нет показаний",I1078="ФЛ"),G1078*H1078,"")</f>
        <v/>
      </c>
    </row>
    <row r="1079" spans="1:11" x14ac:dyDescent="0.25">
      <c r="A1079" s="7">
        <v>79492</v>
      </c>
      <c r="B1079" s="7">
        <f>VLOOKUP(A1079,'Лицевые счета'!$A$1:$K$4570,2,0)</f>
        <v>58331</v>
      </c>
      <c r="C1079">
        <f>COUNTIF('ИПУ и ОКПУ'!$A$2:$A$3258,A1079)</f>
        <v>1</v>
      </c>
      <c r="D1079" t="str">
        <f>IF(C1079&gt;0,VLOOKUP(A1079,'ИПУ и ОКПУ'!$A$1:$O$3258,9,0),"")</f>
        <v>Одноставочный</v>
      </c>
      <c r="E1079" t="str">
        <f>IF(C1079&gt;0,IF(VLOOKUP(A1079,'ИПУ и ОКПУ'!$A$1:$O$3258,14,0)="Нет показаний","Нет показаний",""),"")</f>
        <v/>
      </c>
      <c r="F1079">
        <f>IF(AND(C1079&gt;0),SUMIF('ИПУ и ОКПУ'!$A$2:$A$3258,A1079,'ИПУ и ОКПУ'!$O$2:$O$3258),"")</f>
        <v>140</v>
      </c>
      <c r="G1079">
        <f>VLOOKUP(A1079,'Лицевые счета'!$A$2:$K$4570,9,0)</f>
        <v>2</v>
      </c>
      <c r="H1079">
        <f>VLOOKUP(A1079,'Лицевые счета'!$A$2:$K$4570,10,0)</f>
        <v>83.2</v>
      </c>
      <c r="I1079" t="str">
        <f>VLOOKUP(A1079,'Лицевые счета'!$A$2:$K$4570,6,0)</f>
        <v>ФЛ</v>
      </c>
      <c r="J1079" t="str">
        <f>IF(AND(C1079=0,I1079="ФЛ"),G1079*H1079,"")</f>
        <v/>
      </c>
      <c r="K1079" t="str">
        <f>IF(AND(C1079&gt;0,E1079="Нет показаний",I1079="ФЛ"),G1079*H1079,"")</f>
        <v/>
      </c>
    </row>
    <row r="1080" spans="1:11" x14ac:dyDescent="0.25">
      <c r="A1080" s="7">
        <v>80044</v>
      </c>
      <c r="B1080" s="7">
        <f>VLOOKUP(A1080,'Лицевые счета'!$A$1:$K$4570,2,0)</f>
        <v>56962</v>
      </c>
      <c r="C1080">
        <f>COUNTIF('ИПУ и ОКПУ'!$A$2:$A$3258,A1080)</f>
        <v>1</v>
      </c>
      <c r="D1080" t="str">
        <f>IF(C1080&gt;0,VLOOKUP(A1080,'ИПУ и ОКПУ'!$A$1:$O$3258,9,0),"")</f>
        <v>Одноставочный</v>
      </c>
      <c r="E1080" t="str">
        <f>IF(C1080&gt;0,IF(VLOOKUP(A1080,'ИПУ и ОКПУ'!$A$1:$O$3258,14,0)="Нет показаний","Нет показаний",""),"")</f>
        <v/>
      </c>
      <c r="F1080">
        <f>IF(AND(C1080&gt;0),SUMIF('ИПУ и ОКПУ'!$A$2:$A$3258,A1080,'ИПУ и ОКПУ'!$O$2:$O$3258),"")</f>
        <v>180</v>
      </c>
      <c r="G1080">
        <f>VLOOKUP(A1080,'Лицевые счета'!$A$2:$K$4570,9,0)</f>
        <v>2</v>
      </c>
      <c r="H1080">
        <f>VLOOKUP(A1080,'Лицевые счета'!$A$2:$K$4570,10,0)</f>
        <v>103.9</v>
      </c>
      <c r="I1080" t="str">
        <f>VLOOKUP(A1080,'Лицевые счета'!$A$2:$K$4570,6,0)</f>
        <v>ФЛ</v>
      </c>
      <c r="J1080" t="str">
        <f>IF(AND(C1080=0,I1080="ФЛ"),G1080*H1080,"")</f>
        <v/>
      </c>
      <c r="K1080" t="str">
        <f>IF(AND(C1080&gt;0,E1080="Нет показаний",I1080="ФЛ"),G1080*H1080,"")</f>
        <v/>
      </c>
    </row>
    <row r="1081" spans="1:11" x14ac:dyDescent="0.25">
      <c r="A1081" s="7">
        <v>82068</v>
      </c>
      <c r="B1081" s="7">
        <f>VLOOKUP(A1081,'Лицевые счета'!$A$1:$K$4570,2,0)</f>
        <v>62291</v>
      </c>
      <c r="C1081">
        <f>COUNTIF('ИПУ и ОКПУ'!$A$2:$A$3258,A1081)</f>
        <v>1</v>
      </c>
      <c r="D1081" t="str">
        <f>IF(C1081&gt;0,VLOOKUP(A1081,'ИПУ и ОКПУ'!$A$1:$O$3258,9,0),"")</f>
        <v>Одноставочный</v>
      </c>
      <c r="E1081" t="str">
        <f>IF(C1081&gt;0,IF(VLOOKUP(A1081,'ИПУ и ОКПУ'!$A$1:$O$3258,14,0)="Нет показаний","Нет показаний",""),"")</f>
        <v/>
      </c>
      <c r="F1081">
        <f>IF(AND(C1081&gt;0),SUMIF('ИПУ и ОКПУ'!$A$2:$A$3258,A1081,'ИПУ и ОКПУ'!$O$2:$O$3258),"")</f>
        <v>275</v>
      </c>
      <c r="G1081">
        <f>VLOOKUP(A1081,'Лицевые счета'!$A$2:$K$4570,9,0)</f>
        <v>2</v>
      </c>
      <c r="H1081">
        <f>VLOOKUP(A1081,'Лицевые счета'!$A$2:$K$4570,10,0)</f>
        <v>73.5</v>
      </c>
      <c r="I1081" t="str">
        <f>VLOOKUP(A1081,'Лицевые счета'!$A$2:$K$4570,6,0)</f>
        <v>ФЛ</v>
      </c>
      <c r="J1081" t="str">
        <f>IF(AND(C1081=0,I1081="ФЛ"),G1081*H1081,"")</f>
        <v/>
      </c>
      <c r="K1081" t="str">
        <f>IF(AND(C1081&gt;0,E1081="Нет показаний",I1081="ФЛ"),G1081*H1081,"")</f>
        <v/>
      </c>
    </row>
    <row r="1082" spans="1:11" x14ac:dyDescent="0.25">
      <c r="A1082" s="7">
        <v>82679</v>
      </c>
      <c r="B1082" s="7">
        <f>VLOOKUP(A1082,'Лицевые счета'!$A$1:$K$4570,2,0)</f>
        <v>56962</v>
      </c>
      <c r="C1082">
        <f>COUNTIF('ИПУ и ОКПУ'!$A$2:$A$3258,A1082)</f>
        <v>1</v>
      </c>
      <c r="D1082" t="str">
        <f>IF(C1082&gt;0,VLOOKUP(A1082,'ИПУ и ОКПУ'!$A$1:$O$3258,9,0),"")</f>
        <v>Одноставочный</v>
      </c>
      <c r="E1082" t="str">
        <f>IF(C1082&gt;0,IF(VLOOKUP(A1082,'ИПУ и ОКПУ'!$A$1:$O$3258,14,0)="Нет показаний","Нет показаний",""),"")</f>
        <v/>
      </c>
      <c r="F1082">
        <f>IF(AND(C1082&gt;0),SUMIF('ИПУ и ОКПУ'!$A$2:$A$3258,A1082,'ИПУ и ОКПУ'!$O$2:$O$3258),"")</f>
        <v>121</v>
      </c>
      <c r="G1082">
        <f>VLOOKUP(A1082,'Лицевые счета'!$A$2:$K$4570,9,0)</f>
        <v>2</v>
      </c>
      <c r="H1082">
        <f>VLOOKUP(A1082,'Лицевые счета'!$A$2:$K$4570,10,0)</f>
        <v>113.6</v>
      </c>
      <c r="I1082" t="str">
        <f>VLOOKUP(A1082,'Лицевые счета'!$A$2:$K$4570,6,0)</f>
        <v>ФЛ</v>
      </c>
      <c r="J1082" t="str">
        <f>IF(AND(C1082=0,I1082="ФЛ"),G1082*H1082,"")</f>
        <v/>
      </c>
      <c r="K1082" t="str">
        <f>IF(AND(C1082&gt;0,E1082="Нет показаний",I1082="ФЛ"),G1082*H1082,"")</f>
        <v/>
      </c>
    </row>
    <row r="1083" spans="1:11" x14ac:dyDescent="0.25">
      <c r="A1083" s="7">
        <v>83199</v>
      </c>
      <c r="B1083" s="7">
        <f>VLOOKUP(A1083,'Лицевые счета'!$A$1:$K$4570,2,0)</f>
        <v>58301</v>
      </c>
      <c r="C1083">
        <f>COUNTIF('ИПУ и ОКПУ'!$A$2:$A$3258,A1083)</f>
        <v>0</v>
      </c>
      <c r="D1083" t="str">
        <f>IF(C1083&gt;0,VLOOKUP(A1083,'ИПУ и ОКПУ'!$A$1:$O$3258,9,0),"")</f>
        <v/>
      </c>
      <c r="E1083" t="str">
        <f>IF(C1083&gt;0,IF(VLOOKUP(A1083,'ИПУ и ОКПУ'!$A$1:$O$3258,14,0)="Нет показаний","Нет показаний",""),"")</f>
        <v/>
      </c>
      <c r="F1083" t="str">
        <f>IF(AND(C1083&gt;0),SUMIF('ИПУ и ОКПУ'!$A$2:$A$3258,A1083,'ИПУ и ОКПУ'!$O$2:$O$3258),"")</f>
        <v/>
      </c>
      <c r="G1083">
        <f>VLOOKUP(A1083,'Лицевые счета'!$A$2:$K$4570,9,0)</f>
        <v>2</v>
      </c>
      <c r="H1083">
        <f>VLOOKUP(A1083,'Лицевые счета'!$A$2:$K$4570,10,0)</f>
        <v>103.9</v>
      </c>
      <c r="I1083" t="str">
        <f>VLOOKUP(A1083,'Лицевые счета'!$A$2:$K$4570,6,0)</f>
        <v>ФЛ</v>
      </c>
      <c r="J1083">
        <f>IF(AND(C1083=0,I1083="ФЛ"),G1083*H1083,"")</f>
        <v>207.8</v>
      </c>
      <c r="K1083" t="str">
        <f>IF(AND(C1083&gt;0,E1083="Нет показаний",I1083="ФЛ"),G1083*H1083,"")</f>
        <v/>
      </c>
    </row>
    <row r="1084" spans="1:11" x14ac:dyDescent="0.25">
      <c r="A1084" s="7">
        <v>84345</v>
      </c>
      <c r="B1084" s="7">
        <f>VLOOKUP(A1084,'Лицевые счета'!$A$1:$K$4570,2,0)</f>
        <v>58236</v>
      </c>
      <c r="C1084">
        <f>COUNTIF('ИПУ и ОКПУ'!$A$2:$A$3258,A1084)</f>
        <v>1</v>
      </c>
      <c r="D1084" t="str">
        <f>IF(C1084&gt;0,VLOOKUP(A1084,'ИПУ и ОКПУ'!$A$1:$O$3258,9,0),"")</f>
        <v>Одноставочный</v>
      </c>
      <c r="E1084" t="str">
        <f>IF(C1084&gt;0,IF(VLOOKUP(A1084,'ИПУ и ОКПУ'!$A$1:$O$3258,14,0)="Нет показаний","Нет показаний",""),"")</f>
        <v/>
      </c>
      <c r="F1084">
        <f>IF(AND(C1084&gt;0),SUMIF('ИПУ и ОКПУ'!$A$2:$A$3258,A1084,'ИПУ и ОКПУ'!$O$2:$O$3258),"")</f>
        <v>5</v>
      </c>
      <c r="G1084">
        <f>VLOOKUP(A1084,'Лицевые счета'!$A$2:$K$4570,9,0)</f>
        <v>2</v>
      </c>
      <c r="H1084">
        <f>VLOOKUP(A1084,'Лицевые счета'!$A$2:$K$4570,10,0)</f>
        <v>103.9</v>
      </c>
      <c r="I1084" t="str">
        <f>VLOOKUP(A1084,'Лицевые счета'!$A$2:$K$4570,6,0)</f>
        <v>ФЛ</v>
      </c>
      <c r="J1084" t="str">
        <f>IF(AND(C1084=0,I1084="ФЛ"),G1084*H1084,"")</f>
        <v/>
      </c>
      <c r="K1084" t="str">
        <f>IF(AND(C1084&gt;0,E1084="Нет показаний",I1084="ФЛ"),G1084*H1084,"")</f>
        <v/>
      </c>
    </row>
    <row r="1085" spans="1:11" x14ac:dyDescent="0.25">
      <c r="A1085" s="7">
        <v>84711</v>
      </c>
      <c r="B1085" s="7">
        <f>VLOOKUP(A1085,'Лицевые счета'!$A$1:$K$4570,2,0)</f>
        <v>56962</v>
      </c>
      <c r="C1085">
        <f>COUNTIF('ИПУ и ОКПУ'!$A$2:$A$3258,A1085)</f>
        <v>1</v>
      </c>
      <c r="D1085" t="str">
        <f>IF(C1085&gt;0,VLOOKUP(A1085,'ИПУ и ОКПУ'!$A$1:$O$3258,9,0),"")</f>
        <v>Одноставочный</v>
      </c>
      <c r="E1085" t="str">
        <f>IF(C1085&gt;0,IF(VLOOKUP(A1085,'ИПУ и ОКПУ'!$A$1:$O$3258,14,0)="Нет показаний","Нет показаний",""),"")</f>
        <v/>
      </c>
      <c r="F1085">
        <f>IF(AND(C1085&gt;0),SUMIF('ИПУ и ОКПУ'!$A$2:$A$3258,A1085,'ИПУ и ОКПУ'!$O$2:$O$3258),"")</f>
        <v>84</v>
      </c>
      <c r="G1085">
        <f>VLOOKUP(A1085,'Лицевые счета'!$A$2:$K$4570,9,0)</f>
        <v>2</v>
      </c>
      <c r="H1085">
        <f>VLOOKUP(A1085,'Лицевые счета'!$A$2:$K$4570,10,0)</f>
        <v>120.6</v>
      </c>
      <c r="I1085" t="str">
        <f>VLOOKUP(A1085,'Лицевые счета'!$A$2:$K$4570,6,0)</f>
        <v>ФЛ</v>
      </c>
      <c r="J1085" t="str">
        <f>IF(AND(C1085=0,I1085="ФЛ"),G1085*H1085,"")</f>
        <v/>
      </c>
      <c r="K1085" t="str">
        <f>IF(AND(C1085&gt;0,E1085="Нет показаний",I1085="ФЛ"),G1085*H1085,"")</f>
        <v/>
      </c>
    </row>
    <row r="1086" spans="1:11" x14ac:dyDescent="0.25">
      <c r="A1086" s="7">
        <v>86693</v>
      </c>
      <c r="B1086" s="7">
        <f>VLOOKUP(A1086,'Лицевые счета'!$A$1:$K$4570,2,0)</f>
        <v>58363</v>
      </c>
      <c r="C1086">
        <f>COUNTIF('ИПУ и ОКПУ'!$A$2:$A$3258,A1086)</f>
        <v>1</v>
      </c>
      <c r="D1086" t="str">
        <f>IF(C1086&gt;0,VLOOKUP(A1086,'ИПУ и ОКПУ'!$A$1:$O$3258,9,0),"")</f>
        <v>Одноставочный</v>
      </c>
      <c r="E1086" t="str">
        <f>IF(C1086&gt;0,IF(VLOOKUP(A1086,'ИПУ и ОКПУ'!$A$1:$O$3258,14,0)="Нет показаний","Нет показаний",""),"")</f>
        <v/>
      </c>
      <c r="F1086">
        <f>IF(AND(C1086&gt;0),SUMIF('ИПУ и ОКПУ'!$A$2:$A$3258,A1086,'ИПУ и ОКПУ'!$O$2:$O$3258),"")</f>
        <v>0</v>
      </c>
      <c r="G1086">
        <f>VLOOKUP(A1086,'Лицевые счета'!$A$2:$K$4570,9,0)</f>
        <v>2</v>
      </c>
      <c r="H1086">
        <f>VLOOKUP(A1086,'Лицевые счета'!$A$2:$K$4570,10,0)</f>
        <v>113.6</v>
      </c>
      <c r="I1086" t="str">
        <f>VLOOKUP(A1086,'Лицевые счета'!$A$2:$K$4570,6,0)</f>
        <v>ФЛ</v>
      </c>
      <c r="J1086" t="str">
        <f>IF(AND(C1086=0,I1086="ФЛ"),G1086*H1086,"")</f>
        <v/>
      </c>
      <c r="K1086" t="str">
        <f>IF(AND(C1086&gt;0,E1086="Нет показаний",I1086="ФЛ"),G1086*H1086,"")</f>
        <v/>
      </c>
    </row>
    <row r="1087" spans="1:11" x14ac:dyDescent="0.25">
      <c r="A1087" s="7">
        <v>86930</v>
      </c>
      <c r="B1087" s="7">
        <f>VLOOKUP(A1087,'Лицевые счета'!$A$1:$K$4570,2,0)</f>
        <v>58331</v>
      </c>
      <c r="C1087">
        <f>COUNTIF('ИПУ и ОКПУ'!$A$2:$A$3258,A1087)</f>
        <v>1</v>
      </c>
      <c r="D1087" t="str">
        <f>IF(C1087&gt;0,VLOOKUP(A1087,'ИПУ и ОКПУ'!$A$1:$O$3258,9,0),"")</f>
        <v>Одноставочный</v>
      </c>
      <c r="E1087" t="str">
        <f>IF(C1087&gt;0,IF(VLOOKUP(A1087,'ИПУ и ОКПУ'!$A$1:$O$3258,14,0)="Нет показаний","Нет показаний",""),"")</f>
        <v/>
      </c>
      <c r="F1087">
        <f>IF(AND(C1087&gt;0),SUMIF('ИПУ и ОКПУ'!$A$2:$A$3258,A1087,'ИПУ и ОКПУ'!$O$2:$O$3258),"")</f>
        <v>137</v>
      </c>
      <c r="G1087">
        <f>VLOOKUP(A1087,'Лицевые счета'!$A$2:$K$4570,9,0)</f>
        <v>2</v>
      </c>
      <c r="H1087">
        <f>VLOOKUP(A1087,'Лицевые счета'!$A$2:$K$4570,10,0)</f>
        <v>73.5</v>
      </c>
      <c r="I1087" t="str">
        <f>VLOOKUP(A1087,'Лицевые счета'!$A$2:$K$4570,6,0)</f>
        <v>ФЛ</v>
      </c>
      <c r="J1087" t="str">
        <f>IF(AND(C1087=0,I1087="ФЛ"),G1087*H1087,"")</f>
        <v/>
      </c>
      <c r="K1087" t="str">
        <f>IF(AND(C1087&gt;0,E1087="Нет показаний",I1087="ФЛ"),G1087*H1087,"")</f>
        <v/>
      </c>
    </row>
    <row r="1088" spans="1:11" x14ac:dyDescent="0.25">
      <c r="A1088" s="7">
        <v>87393</v>
      </c>
      <c r="B1088" s="7">
        <f>VLOOKUP(A1088,'Лицевые счета'!$A$1:$K$4570,2,0)</f>
        <v>62290</v>
      </c>
      <c r="C1088">
        <f>COUNTIF('ИПУ и ОКПУ'!$A$2:$A$3258,A1088)</f>
        <v>1</v>
      </c>
      <c r="D1088" t="str">
        <f>IF(C1088&gt;0,VLOOKUP(A1088,'ИПУ и ОКПУ'!$A$1:$O$3258,9,0),"")</f>
        <v>Одноставочный</v>
      </c>
      <c r="E1088" t="str">
        <f>IF(C1088&gt;0,IF(VLOOKUP(A1088,'ИПУ и ОКПУ'!$A$1:$O$3258,14,0)="Нет показаний","Нет показаний",""),"")</f>
        <v/>
      </c>
      <c r="F1088">
        <f>IF(AND(C1088&gt;0),SUMIF('ИПУ и ОКПУ'!$A$2:$A$3258,A1088,'ИПУ и ОКПУ'!$O$2:$O$3258),"")</f>
        <v>90</v>
      </c>
      <c r="G1088">
        <f>VLOOKUP(A1088,'Лицевые счета'!$A$2:$K$4570,9,0)</f>
        <v>2</v>
      </c>
      <c r="H1088">
        <f>VLOOKUP(A1088,'Лицевые счета'!$A$2:$K$4570,10,0)</f>
        <v>73.5</v>
      </c>
      <c r="I1088" t="str">
        <f>VLOOKUP(A1088,'Лицевые счета'!$A$2:$K$4570,6,0)</f>
        <v>ФЛ</v>
      </c>
      <c r="J1088" t="str">
        <f>IF(AND(C1088=0,I1088="ФЛ"),G1088*H1088,"")</f>
        <v/>
      </c>
      <c r="K1088" t="str">
        <f>IF(AND(C1088&gt;0,E1088="Нет показаний",I1088="ФЛ"),G1088*H1088,"")</f>
        <v/>
      </c>
    </row>
    <row r="1089" spans="1:11" x14ac:dyDescent="0.25">
      <c r="A1089" s="7">
        <v>88997</v>
      </c>
      <c r="B1089" s="7">
        <f>VLOOKUP(A1089,'Лицевые счета'!$A$1:$K$4570,2,0)</f>
        <v>58301</v>
      </c>
      <c r="C1089">
        <f>COUNTIF('ИПУ и ОКПУ'!$A$2:$A$3258,A1089)</f>
        <v>1</v>
      </c>
      <c r="D1089" t="str">
        <f>IF(C1089&gt;0,VLOOKUP(A1089,'ИПУ и ОКПУ'!$A$1:$O$3258,9,0),"")</f>
        <v>Одноставочный</v>
      </c>
      <c r="E1089" t="str">
        <f>IF(C1089&gt;0,IF(VLOOKUP(A1089,'ИПУ и ОКПУ'!$A$1:$O$3258,14,0)="Нет показаний","Нет показаний",""),"")</f>
        <v/>
      </c>
      <c r="F1089">
        <f>IF(AND(C1089&gt;0),SUMIF('ИПУ и ОКПУ'!$A$2:$A$3258,A1089,'ИПУ и ОКПУ'!$O$2:$O$3258),"")</f>
        <v>203</v>
      </c>
      <c r="G1089">
        <f>VLOOKUP(A1089,'Лицевые счета'!$A$2:$K$4570,9,0)</f>
        <v>2</v>
      </c>
      <c r="H1089">
        <f>VLOOKUP(A1089,'Лицевые счета'!$A$2:$K$4570,10,0)</f>
        <v>103.9</v>
      </c>
      <c r="I1089" t="str">
        <f>VLOOKUP(A1089,'Лицевые счета'!$A$2:$K$4570,6,0)</f>
        <v>ФЛ</v>
      </c>
      <c r="J1089" t="str">
        <f>IF(AND(C1089=0,I1089="ФЛ"),G1089*H1089,"")</f>
        <v/>
      </c>
      <c r="K1089" t="str">
        <f>IF(AND(C1089&gt;0,E1089="Нет показаний",I1089="ФЛ"),G1089*H1089,"")</f>
        <v/>
      </c>
    </row>
    <row r="1090" spans="1:11" x14ac:dyDescent="0.25">
      <c r="A1090" s="7">
        <v>90047</v>
      </c>
      <c r="B1090" s="7">
        <f>VLOOKUP(A1090,'Лицевые счета'!$A$1:$K$4570,2,0)</f>
        <v>56778</v>
      </c>
      <c r="C1090">
        <f>COUNTIF('ИПУ и ОКПУ'!$A$2:$A$3258,A1090)</f>
        <v>1</v>
      </c>
      <c r="D1090" t="str">
        <f>IF(C1090&gt;0,VLOOKUP(A1090,'ИПУ и ОКПУ'!$A$1:$O$3258,9,0),"")</f>
        <v>Одноставочный</v>
      </c>
      <c r="E1090" t="str">
        <f>IF(C1090&gt;0,IF(VLOOKUP(A1090,'ИПУ и ОКПУ'!$A$1:$O$3258,14,0)="Нет показаний","Нет показаний",""),"")</f>
        <v/>
      </c>
      <c r="F1090">
        <f>IF(AND(C1090&gt;0),SUMIF('ИПУ и ОКПУ'!$A$2:$A$3258,A1090,'ИПУ и ОКПУ'!$O$2:$O$3258),"")</f>
        <v>147</v>
      </c>
      <c r="G1090">
        <f>VLOOKUP(A1090,'Лицевые счета'!$A$2:$K$4570,9,0)</f>
        <v>2</v>
      </c>
      <c r="H1090">
        <f>VLOOKUP(A1090,'Лицевые счета'!$A$2:$K$4570,10,0)</f>
        <v>120.6</v>
      </c>
      <c r="I1090" t="str">
        <f>VLOOKUP(A1090,'Лицевые счета'!$A$2:$K$4570,6,0)</f>
        <v>ФЛ</v>
      </c>
      <c r="J1090" t="str">
        <f>IF(AND(C1090=0,I1090="ФЛ"),G1090*H1090,"")</f>
        <v/>
      </c>
      <c r="K1090" t="str">
        <f>IF(AND(C1090&gt;0,E1090="Нет показаний",I1090="ФЛ"),G1090*H1090,"")</f>
        <v/>
      </c>
    </row>
    <row r="1091" spans="1:11" x14ac:dyDescent="0.25">
      <c r="A1091" s="7">
        <v>90923</v>
      </c>
      <c r="B1091" s="7">
        <f>VLOOKUP(A1091,'Лицевые счета'!$A$1:$K$4570,2,0)</f>
        <v>56802</v>
      </c>
      <c r="C1091">
        <f>COUNTIF('ИПУ и ОКПУ'!$A$2:$A$3258,A1091)</f>
        <v>1</v>
      </c>
      <c r="D1091" t="str">
        <f>IF(C1091&gt;0,VLOOKUP(A1091,'ИПУ и ОКПУ'!$A$1:$O$3258,9,0),"")</f>
        <v>Одноставочный</v>
      </c>
      <c r="E1091" t="str">
        <f>IF(C1091&gt;0,IF(VLOOKUP(A1091,'ИПУ и ОКПУ'!$A$1:$O$3258,14,0)="Нет показаний","Нет показаний",""),"")</f>
        <v/>
      </c>
      <c r="F1091">
        <f>IF(AND(C1091&gt;0),SUMIF('ИПУ и ОКПУ'!$A$2:$A$3258,A1091,'ИПУ и ОКПУ'!$O$2:$O$3258),"")</f>
        <v>229</v>
      </c>
      <c r="G1091">
        <f>VLOOKUP(A1091,'Лицевые счета'!$A$2:$K$4570,9,0)</f>
        <v>2</v>
      </c>
      <c r="H1091">
        <f>VLOOKUP(A1091,'Лицевые счета'!$A$2:$K$4570,10,0)</f>
        <v>103.9</v>
      </c>
      <c r="I1091" t="str">
        <f>VLOOKUP(A1091,'Лицевые счета'!$A$2:$K$4570,6,0)</f>
        <v>ФЛ</v>
      </c>
      <c r="J1091" t="str">
        <f>IF(AND(C1091=0,I1091="ФЛ"),G1091*H1091,"")</f>
        <v/>
      </c>
      <c r="K1091" t="str">
        <f>IF(AND(C1091&gt;0,E1091="Нет показаний",I1091="ФЛ"),G1091*H1091,"")</f>
        <v/>
      </c>
    </row>
    <row r="1092" spans="1:11" x14ac:dyDescent="0.25">
      <c r="A1092" s="7">
        <v>90993</v>
      </c>
      <c r="B1092" s="7">
        <f>VLOOKUP(A1092,'Лицевые счета'!$A$1:$K$4570,2,0)</f>
        <v>56778</v>
      </c>
      <c r="C1092">
        <f>COUNTIF('ИПУ и ОКПУ'!$A$2:$A$3258,A1092)</f>
        <v>1</v>
      </c>
      <c r="D1092" t="str">
        <f>IF(C1092&gt;0,VLOOKUP(A1092,'ИПУ и ОКПУ'!$A$1:$O$3258,9,0),"")</f>
        <v>Одноставочный</v>
      </c>
      <c r="E1092" t="str">
        <f>IF(C1092&gt;0,IF(VLOOKUP(A1092,'ИПУ и ОКПУ'!$A$1:$O$3258,14,0)="Нет показаний","Нет показаний",""),"")</f>
        <v/>
      </c>
      <c r="F1092">
        <f>IF(AND(C1092&gt;0),SUMIF('ИПУ и ОКПУ'!$A$2:$A$3258,A1092,'ИПУ и ОКПУ'!$O$2:$O$3258),"")</f>
        <v>45</v>
      </c>
      <c r="G1092">
        <f>VLOOKUP(A1092,'Лицевые счета'!$A$2:$K$4570,9,0)</f>
        <v>2</v>
      </c>
      <c r="H1092">
        <f>VLOOKUP(A1092,'Лицевые счета'!$A$2:$K$4570,10,0)</f>
        <v>103.9</v>
      </c>
      <c r="I1092" t="str">
        <f>VLOOKUP(A1092,'Лицевые счета'!$A$2:$K$4570,6,0)</f>
        <v>ФЛ</v>
      </c>
      <c r="J1092" t="str">
        <f>IF(AND(C1092=0,I1092="ФЛ"),G1092*H1092,"")</f>
        <v/>
      </c>
      <c r="K1092" t="str">
        <f>IF(AND(C1092&gt;0,E1092="Нет показаний",I1092="ФЛ"),G1092*H1092,"")</f>
        <v/>
      </c>
    </row>
    <row r="1093" spans="1:11" x14ac:dyDescent="0.25">
      <c r="A1093" s="7">
        <v>91473</v>
      </c>
      <c r="B1093" s="7">
        <f>VLOOKUP(A1093,'Лицевые счета'!$A$1:$K$4570,2,0)</f>
        <v>56802</v>
      </c>
      <c r="C1093">
        <f>COUNTIF('ИПУ и ОКПУ'!$A$2:$A$3258,A1093)</f>
        <v>1</v>
      </c>
      <c r="D1093" t="str">
        <f>IF(C1093&gt;0,VLOOKUP(A1093,'ИПУ и ОКПУ'!$A$1:$O$3258,9,0),"")</f>
        <v>Одноставочный</v>
      </c>
      <c r="E1093" t="str">
        <f>IF(C1093&gt;0,IF(VLOOKUP(A1093,'ИПУ и ОКПУ'!$A$1:$O$3258,14,0)="Нет показаний","Нет показаний",""),"")</f>
        <v/>
      </c>
      <c r="F1093">
        <f>IF(AND(C1093&gt;0),SUMIF('ИПУ и ОКПУ'!$A$2:$A$3258,A1093,'ИПУ и ОКПУ'!$O$2:$O$3258),"")</f>
        <v>141</v>
      </c>
      <c r="G1093">
        <f>VLOOKUP(A1093,'Лицевые счета'!$A$2:$K$4570,9,0)</f>
        <v>2</v>
      </c>
      <c r="H1093">
        <f>VLOOKUP(A1093,'Лицевые счета'!$A$2:$K$4570,10,0)</f>
        <v>103.9</v>
      </c>
      <c r="I1093" t="str">
        <f>VLOOKUP(A1093,'Лицевые счета'!$A$2:$K$4570,6,0)</f>
        <v>ФЛ</v>
      </c>
      <c r="J1093" t="str">
        <f>IF(AND(C1093=0,I1093="ФЛ"),G1093*H1093,"")</f>
        <v/>
      </c>
      <c r="K1093" t="str">
        <f>IF(AND(C1093&gt;0,E1093="Нет показаний",I1093="ФЛ"),G1093*H1093,"")</f>
        <v/>
      </c>
    </row>
    <row r="1094" spans="1:11" x14ac:dyDescent="0.25">
      <c r="A1094" s="7">
        <v>91475</v>
      </c>
      <c r="B1094" s="7">
        <f>VLOOKUP(A1094,'Лицевые счета'!$A$1:$K$4570,2,0)</f>
        <v>56802</v>
      </c>
      <c r="C1094">
        <f>COUNTIF('ИПУ и ОКПУ'!$A$2:$A$3258,A1094)</f>
        <v>1</v>
      </c>
      <c r="D1094" t="str">
        <f>IF(C1094&gt;0,VLOOKUP(A1094,'ИПУ и ОКПУ'!$A$1:$O$3258,9,0),"")</f>
        <v>Одноставочный</v>
      </c>
      <c r="E1094" t="str">
        <f>IF(C1094&gt;0,IF(VLOOKUP(A1094,'ИПУ и ОКПУ'!$A$1:$O$3258,14,0)="Нет показаний","Нет показаний",""),"")</f>
        <v/>
      </c>
      <c r="F1094">
        <f>IF(AND(C1094&gt;0),SUMIF('ИПУ и ОКПУ'!$A$2:$A$3258,A1094,'ИПУ и ОКПУ'!$O$2:$O$3258),"")</f>
        <v>132</v>
      </c>
      <c r="G1094">
        <f>VLOOKUP(A1094,'Лицевые счета'!$A$2:$K$4570,9,0)</f>
        <v>2</v>
      </c>
      <c r="H1094">
        <f>VLOOKUP(A1094,'Лицевые счета'!$A$2:$K$4570,10,0)</f>
        <v>113.6</v>
      </c>
      <c r="I1094" t="str">
        <f>VLOOKUP(A1094,'Лицевые счета'!$A$2:$K$4570,6,0)</f>
        <v>ФЛ</v>
      </c>
      <c r="J1094" t="str">
        <f>IF(AND(C1094=0,I1094="ФЛ"),G1094*H1094,"")</f>
        <v/>
      </c>
      <c r="K1094" t="str">
        <f>IF(AND(C1094&gt;0,E1094="Нет показаний",I1094="ФЛ"),G1094*H1094,"")</f>
        <v/>
      </c>
    </row>
    <row r="1095" spans="1:11" x14ac:dyDescent="0.25">
      <c r="A1095" s="7">
        <v>92191</v>
      </c>
      <c r="B1095" s="7">
        <f>VLOOKUP(A1095,'Лицевые счета'!$A$1:$K$4570,2,0)</f>
        <v>56869</v>
      </c>
      <c r="C1095">
        <f>COUNTIF('ИПУ и ОКПУ'!$A$2:$A$3258,A1095)</f>
        <v>1</v>
      </c>
      <c r="D1095" t="str">
        <f>IF(C1095&gt;0,VLOOKUP(A1095,'ИПУ и ОКПУ'!$A$1:$O$3258,9,0),"")</f>
        <v>Одноставочный</v>
      </c>
      <c r="E1095" t="str">
        <f>IF(C1095&gt;0,IF(VLOOKUP(A1095,'ИПУ и ОКПУ'!$A$1:$O$3258,14,0)="Нет показаний","Нет показаний",""),"")</f>
        <v/>
      </c>
      <c r="F1095">
        <f>IF(AND(C1095&gt;0),SUMIF('ИПУ и ОКПУ'!$A$2:$A$3258,A1095,'ИПУ и ОКПУ'!$O$2:$O$3258),"")</f>
        <v>129</v>
      </c>
      <c r="G1095">
        <f>VLOOKUP(A1095,'Лицевые счета'!$A$2:$K$4570,9,0)</f>
        <v>2</v>
      </c>
      <c r="H1095">
        <f>VLOOKUP(A1095,'Лицевые счета'!$A$2:$K$4570,10,0)</f>
        <v>88</v>
      </c>
      <c r="I1095" t="str">
        <f>VLOOKUP(A1095,'Лицевые счета'!$A$2:$K$4570,6,0)</f>
        <v>ФЛ</v>
      </c>
      <c r="J1095" t="str">
        <f>IF(AND(C1095=0,I1095="ФЛ"),G1095*H1095,"")</f>
        <v/>
      </c>
      <c r="K1095" t="str">
        <f>IF(AND(C1095&gt;0,E1095="Нет показаний",I1095="ФЛ"),G1095*H1095,"")</f>
        <v/>
      </c>
    </row>
    <row r="1096" spans="1:11" x14ac:dyDescent="0.25">
      <c r="A1096" s="7">
        <v>92203</v>
      </c>
      <c r="B1096" s="7">
        <f>VLOOKUP(A1096,'Лицевые счета'!$A$1:$K$4570,2,0)</f>
        <v>56869</v>
      </c>
      <c r="C1096">
        <f>COUNTIF('ИПУ и ОКПУ'!$A$2:$A$3258,A1096)</f>
        <v>1</v>
      </c>
      <c r="D1096" t="str">
        <f>IF(C1096&gt;0,VLOOKUP(A1096,'ИПУ и ОКПУ'!$A$1:$O$3258,9,0),"")</f>
        <v>Одноставочный</v>
      </c>
      <c r="E1096" t="str">
        <f>IF(C1096&gt;0,IF(VLOOKUP(A1096,'ИПУ и ОКПУ'!$A$1:$O$3258,14,0)="Нет показаний","Нет показаний",""),"")</f>
        <v/>
      </c>
      <c r="F1096">
        <f>IF(AND(C1096&gt;0),SUMIF('ИПУ и ОКПУ'!$A$2:$A$3258,A1096,'ИПУ и ОКПУ'!$O$2:$O$3258),"")</f>
        <v>0</v>
      </c>
      <c r="G1096">
        <f>VLOOKUP(A1096,'Лицевые счета'!$A$2:$K$4570,9,0)</f>
        <v>2</v>
      </c>
      <c r="H1096">
        <f>VLOOKUP(A1096,'Лицевые счета'!$A$2:$K$4570,10,0)</f>
        <v>103.9</v>
      </c>
      <c r="I1096" t="str">
        <f>VLOOKUP(A1096,'Лицевые счета'!$A$2:$K$4570,6,0)</f>
        <v>ФЛ</v>
      </c>
      <c r="J1096" t="str">
        <f>IF(AND(C1096=0,I1096="ФЛ"),G1096*H1096,"")</f>
        <v/>
      </c>
      <c r="K1096" t="str">
        <f>IF(AND(C1096&gt;0,E1096="Нет показаний",I1096="ФЛ"),G1096*H1096,"")</f>
        <v/>
      </c>
    </row>
    <row r="1097" spans="1:11" x14ac:dyDescent="0.25">
      <c r="A1097" s="7">
        <v>92991</v>
      </c>
      <c r="B1097" s="7">
        <f>VLOOKUP(A1097,'Лицевые счета'!$A$1:$K$4570,2,0)</f>
        <v>56869</v>
      </c>
      <c r="C1097">
        <f>COUNTIF('ИПУ и ОКПУ'!$A$2:$A$3258,A1097)</f>
        <v>1</v>
      </c>
      <c r="D1097" t="str">
        <f>IF(C1097&gt;0,VLOOKUP(A1097,'ИПУ и ОКПУ'!$A$1:$O$3258,9,0),"")</f>
        <v>Одноставочный</v>
      </c>
      <c r="E1097" t="str">
        <f>IF(C1097&gt;0,IF(VLOOKUP(A1097,'ИПУ и ОКПУ'!$A$1:$O$3258,14,0)="Нет показаний","Нет показаний",""),"")</f>
        <v/>
      </c>
      <c r="F1097">
        <f>IF(AND(C1097&gt;0),SUMIF('ИПУ и ОКПУ'!$A$2:$A$3258,A1097,'ИПУ и ОКПУ'!$O$2:$O$3258),"")</f>
        <v>0</v>
      </c>
      <c r="G1097">
        <f>VLOOKUP(A1097,'Лицевые счета'!$A$2:$K$4570,9,0)</f>
        <v>2</v>
      </c>
      <c r="H1097">
        <f>VLOOKUP(A1097,'Лицевые счета'!$A$2:$K$4570,10,0)</f>
        <v>113.6</v>
      </c>
      <c r="I1097" t="str">
        <f>VLOOKUP(A1097,'Лицевые счета'!$A$2:$K$4570,6,0)</f>
        <v>ФЛ</v>
      </c>
      <c r="J1097" t="str">
        <f>IF(AND(C1097=0,I1097="ФЛ"),G1097*H1097,"")</f>
        <v/>
      </c>
      <c r="K1097" t="str">
        <f>IF(AND(C1097&gt;0,E1097="Нет показаний",I1097="ФЛ"),G1097*H1097,"")</f>
        <v/>
      </c>
    </row>
    <row r="1098" spans="1:11" x14ac:dyDescent="0.25">
      <c r="A1098" s="7">
        <v>93475</v>
      </c>
      <c r="B1098" s="7">
        <f>VLOOKUP(A1098,'Лицевые счета'!$A$1:$K$4570,2,0)</f>
        <v>56869</v>
      </c>
      <c r="C1098">
        <f>COUNTIF('ИПУ и ОКПУ'!$A$2:$A$3258,A1098)</f>
        <v>1</v>
      </c>
      <c r="D1098" t="str">
        <f>IF(C1098&gt;0,VLOOKUP(A1098,'ИПУ и ОКПУ'!$A$1:$O$3258,9,0),"")</f>
        <v>Одноставочный</v>
      </c>
      <c r="E1098" t="str">
        <f>IF(C1098&gt;0,IF(VLOOKUP(A1098,'ИПУ и ОКПУ'!$A$1:$O$3258,14,0)="Нет показаний","Нет показаний",""),"")</f>
        <v/>
      </c>
      <c r="F1098">
        <f>IF(AND(C1098&gt;0),SUMIF('ИПУ и ОКПУ'!$A$2:$A$3258,A1098,'ИПУ и ОКПУ'!$O$2:$O$3258),"")</f>
        <v>159</v>
      </c>
      <c r="G1098">
        <f>VLOOKUP(A1098,'Лицевые счета'!$A$2:$K$4570,9,0)</f>
        <v>2</v>
      </c>
      <c r="H1098">
        <f>VLOOKUP(A1098,'Лицевые счета'!$A$2:$K$4570,10,0)</f>
        <v>103.9</v>
      </c>
      <c r="I1098" t="str">
        <f>VLOOKUP(A1098,'Лицевые счета'!$A$2:$K$4570,6,0)</f>
        <v>ФЛ</v>
      </c>
      <c r="J1098" t="str">
        <f>IF(AND(C1098=0,I1098="ФЛ"),G1098*H1098,"")</f>
        <v/>
      </c>
      <c r="K1098" t="str">
        <f>IF(AND(C1098&gt;0,E1098="Нет показаний",I1098="ФЛ"),G1098*H1098,"")</f>
        <v/>
      </c>
    </row>
    <row r="1099" spans="1:11" x14ac:dyDescent="0.25">
      <c r="A1099" s="7">
        <v>93485</v>
      </c>
      <c r="B1099" s="7">
        <f>VLOOKUP(A1099,'Лицевые счета'!$A$1:$K$4570,2,0)</f>
        <v>56869</v>
      </c>
      <c r="C1099">
        <f>COUNTIF('ИПУ и ОКПУ'!$A$2:$A$3258,A1099)</f>
        <v>1</v>
      </c>
      <c r="D1099" t="str">
        <f>IF(C1099&gt;0,VLOOKUP(A1099,'ИПУ и ОКПУ'!$A$1:$O$3258,9,0),"")</f>
        <v>Одноставочный</v>
      </c>
      <c r="E1099" t="str">
        <f>IF(C1099&gt;0,IF(VLOOKUP(A1099,'ИПУ и ОКПУ'!$A$1:$O$3258,14,0)="Нет показаний","Нет показаний",""),"")</f>
        <v/>
      </c>
      <c r="F1099">
        <f>IF(AND(C1099&gt;0),SUMIF('ИПУ и ОКПУ'!$A$2:$A$3258,A1099,'ИПУ и ОКПУ'!$O$2:$O$3258),"")</f>
        <v>150</v>
      </c>
      <c r="G1099">
        <f>VLOOKUP(A1099,'Лицевые счета'!$A$2:$K$4570,9,0)</f>
        <v>2</v>
      </c>
      <c r="H1099">
        <f>VLOOKUP(A1099,'Лицевые счета'!$A$2:$K$4570,10,0)</f>
        <v>113.6</v>
      </c>
      <c r="I1099" t="str">
        <f>VLOOKUP(A1099,'Лицевые счета'!$A$2:$K$4570,6,0)</f>
        <v>ФЛ</v>
      </c>
      <c r="J1099" t="str">
        <f>IF(AND(C1099=0,I1099="ФЛ"),G1099*H1099,"")</f>
        <v/>
      </c>
      <c r="K1099" t="str">
        <f>IF(AND(C1099&gt;0,E1099="Нет показаний",I1099="ФЛ"),G1099*H1099,"")</f>
        <v/>
      </c>
    </row>
    <row r="1100" spans="1:11" x14ac:dyDescent="0.25">
      <c r="A1100" s="7">
        <v>97096</v>
      </c>
      <c r="B1100" s="7">
        <f>VLOOKUP(A1100,'Лицевые счета'!$A$1:$K$4570,2,0)</f>
        <v>56761</v>
      </c>
      <c r="C1100">
        <f>COUNTIF('ИПУ и ОКПУ'!$A$2:$A$3258,A1100)</f>
        <v>1</v>
      </c>
      <c r="D1100" t="str">
        <f>IF(C1100&gt;0,VLOOKUP(A1100,'ИПУ и ОКПУ'!$A$1:$O$3258,9,0),"")</f>
        <v>Одноставочный</v>
      </c>
      <c r="E1100" t="str">
        <f>IF(C1100&gt;0,IF(VLOOKUP(A1100,'ИПУ и ОКПУ'!$A$1:$O$3258,14,0)="Нет показаний","Нет показаний",""),"")</f>
        <v/>
      </c>
      <c r="F1100">
        <f>IF(AND(C1100&gt;0),SUMIF('ИПУ и ОКПУ'!$A$2:$A$3258,A1100,'ИПУ и ОКПУ'!$O$2:$O$3258),"")</f>
        <v>131</v>
      </c>
      <c r="G1100">
        <f>VLOOKUP(A1100,'Лицевые счета'!$A$2:$K$4570,9,0)</f>
        <v>2</v>
      </c>
      <c r="H1100">
        <f>VLOOKUP(A1100,'Лицевые счета'!$A$2:$K$4570,10,0)</f>
        <v>83.2</v>
      </c>
      <c r="I1100" t="str">
        <f>VLOOKUP(A1100,'Лицевые счета'!$A$2:$K$4570,6,0)</f>
        <v>ФЛ</v>
      </c>
      <c r="J1100" t="str">
        <f>IF(AND(C1100=0,I1100="ФЛ"),G1100*H1100,"")</f>
        <v/>
      </c>
      <c r="K1100" t="str">
        <f>IF(AND(C1100&gt;0,E1100="Нет показаний",I1100="ФЛ"),G1100*H1100,"")</f>
        <v/>
      </c>
    </row>
    <row r="1101" spans="1:11" x14ac:dyDescent="0.25">
      <c r="A1101" s="7">
        <v>98917</v>
      </c>
      <c r="B1101" s="7">
        <f>VLOOKUP(A1101,'Лицевые счета'!$A$1:$K$4570,2,0)</f>
        <v>58376</v>
      </c>
      <c r="C1101">
        <f>COUNTIF('ИПУ и ОКПУ'!$A$2:$A$3258,A1101)</f>
        <v>1</v>
      </c>
      <c r="D1101" t="str">
        <f>IF(C1101&gt;0,VLOOKUP(A1101,'ИПУ и ОКПУ'!$A$1:$O$3258,9,0),"")</f>
        <v>Одноставочный</v>
      </c>
      <c r="E1101" t="str">
        <f>IF(C1101&gt;0,IF(VLOOKUP(A1101,'ИПУ и ОКПУ'!$A$1:$O$3258,14,0)="Нет показаний","Нет показаний",""),"")</f>
        <v/>
      </c>
      <c r="F1101">
        <f>IF(AND(C1101&gt;0),SUMIF('ИПУ и ОКПУ'!$A$2:$A$3258,A1101,'ИПУ и ОКПУ'!$O$2:$O$3258),"")</f>
        <v>0</v>
      </c>
      <c r="G1101">
        <f>VLOOKUP(A1101,'Лицевые счета'!$A$2:$K$4570,9,0)</f>
        <v>2</v>
      </c>
      <c r="H1101">
        <f>VLOOKUP(A1101,'Лицевые счета'!$A$2:$K$4570,10,0)</f>
        <v>103.9</v>
      </c>
      <c r="I1101" t="str">
        <f>VLOOKUP(A1101,'Лицевые счета'!$A$2:$K$4570,6,0)</f>
        <v>ФЛ</v>
      </c>
      <c r="J1101" t="str">
        <f>IF(AND(C1101=0,I1101="ФЛ"),G1101*H1101,"")</f>
        <v/>
      </c>
      <c r="K1101" t="str">
        <f>IF(AND(C1101&gt;0,E1101="Нет показаний",I1101="ФЛ"),G1101*H1101,"")</f>
        <v/>
      </c>
    </row>
    <row r="1102" spans="1:11" x14ac:dyDescent="0.25">
      <c r="A1102" s="7">
        <v>99328</v>
      </c>
      <c r="B1102" s="7">
        <f>VLOOKUP(A1102,'Лицевые счета'!$A$1:$K$4570,2,0)</f>
        <v>58210</v>
      </c>
      <c r="C1102">
        <f>COUNTIF('ИПУ и ОКПУ'!$A$2:$A$3258,A1102)</f>
        <v>1</v>
      </c>
      <c r="D1102" t="str">
        <f>IF(C1102&gt;0,VLOOKUP(A1102,'ИПУ и ОКПУ'!$A$1:$O$3258,9,0),"")</f>
        <v>Одноставочный</v>
      </c>
      <c r="E1102" t="str">
        <f>IF(C1102&gt;0,IF(VLOOKUP(A1102,'ИПУ и ОКПУ'!$A$1:$O$3258,14,0)="Нет показаний","Нет показаний",""),"")</f>
        <v/>
      </c>
      <c r="F1102">
        <f>IF(AND(C1102&gt;0),SUMIF('ИПУ и ОКПУ'!$A$2:$A$3258,A1102,'ИПУ и ОКПУ'!$O$2:$O$3258),"")</f>
        <v>157</v>
      </c>
      <c r="G1102">
        <f>VLOOKUP(A1102,'Лицевые счета'!$A$2:$K$4570,9,0)</f>
        <v>2</v>
      </c>
      <c r="H1102">
        <f>VLOOKUP(A1102,'Лицевые счета'!$A$2:$K$4570,10,0)</f>
        <v>103.9</v>
      </c>
      <c r="I1102" t="str">
        <f>VLOOKUP(A1102,'Лицевые счета'!$A$2:$K$4570,6,0)</f>
        <v>ФЛ</v>
      </c>
      <c r="J1102" t="str">
        <f>IF(AND(C1102=0,I1102="ФЛ"),G1102*H1102,"")</f>
        <v/>
      </c>
      <c r="K1102" t="str">
        <f>IF(AND(C1102&gt;0,E1102="Нет показаний",I1102="ФЛ"),G1102*H1102,"")</f>
        <v/>
      </c>
    </row>
    <row r="1103" spans="1:11" x14ac:dyDescent="0.25">
      <c r="A1103" s="7">
        <v>100067</v>
      </c>
      <c r="B1103" s="7">
        <f>VLOOKUP(A1103,'Лицевые счета'!$A$1:$K$4570,2,0)</f>
        <v>59321</v>
      </c>
      <c r="C1103">
        <f>COUNTIF('ИПУ и ОКПУ'!$A$2:$A$3258,A1103)</f>
        <v>1</v>
      </c>
      <c r="D1103" t="str">
        <f>IF(C1103&gt;0,VLOOKUP(A1103,'ИПУ и ОКПУ'!$A$1:$O$3258,9,0),"")</f>
        <v>Одноставочный</v>
      </c>
      <c r="E1103" t="str">
        <f>IF(C1103&gt;0,IF(VLOOKUP(A1103,'ИПУ и ОКПУ'!$A$1:$O$3258,14,0)="Нет показаний","Нет показаний",""),"")</f>
        <v/>
      </c>
      <c r="F1103">
        <f>IF(AND(C1103&gt;0),SUMIF('ИПУ и ОКПУ'!$A$2:$A$3258,A1103,'ИПУ и ОКПУ'!$O$2:$O$3258),"")</f>
        <v>52</v>
      </c>
      <c r="G1103">
        <f>VLOOKUP(A1103,'Лицевые счета'!$A$2:$K$4570,9,0)</f>
        <v>2</v>
      </c>
      <c r="H1103">
        <f>VLOOKUP(A1103,'Лицевые счета'!$A$2:$K$4570,10,0)</f>
        <v>73.5</v>
      </c>
      <c r="I1103" t="str">
        <f>VLOOKUP(A1103,'Лицевые счета'!$A$2:$K$4570,6,0)</f>
        <v>ФЛ</v>
      </c>
      <c r="J1103" t="str">
        <f>IF(AND(C1103=0,I1103="ФЛ"),G1103*H1103,"")</f>
        <v/>
      </c>
      <c r="K1103" t="str">
        <f>IF(AND(C1103&gt;0,E1103="Нет показаний",I1103="ФЛ"),G1103*H1103,"")</f>
        <v/>
      </c>
    </row>
    <row r="1104" spans="1:11" x14ac:dyDescent="0.25">
      <c r="A1104" s="7">
        <v>101359</v>
      </c>
      <c r="B1104" s="7">
        <f>VLOOKUP(A1104,'Лицевые счета'!$A$1:$K$4570,2,0)</f>
        <v>58377</v>
      </c>
      <c r="C1104">
        <f>COUNTIF('ИПУ и ОКПУ'!$A$2:$A$3258,A1104)</f>
        <v>1</v>
      </c>
      <c r="D1104" t="str">
        <f>IF(C1104&gt;0,VLOOKUP(A1104,'ИПУ и ОКПУ'!$A$1:$O$3258,9,0),"")</f>
        <v>Одноставочный</v>
      </c>
      <c r="E1104" t="str">
        <f>IF(C1104&gt;0,IF(VLOOKUP(A1104,'ИПУ и ОКПУ'!$A$1:$O$3258,14,0)="Нет показаний","Нет показаний",""),"")</f>
        <v/>
      </c>
      <c r="F1104">
        <f>IF(AND(C1104&gt;0),SUMIF('ИПУ и ОКПУ'!$A$2:$A$3258,A1104,'ИПУ и ОКПУ'!$O$2:$O$3258),"")</f>
        <v>335</v>
      </c>
      <c r="G1104">
        <f>VLOOKUP(A1104,'Лицевые счета'!$A$2:$K$4570,9,0)</f>
        <v>2</v>
      </c>
      <c r="H1104">
        <f>VLOOKUP(A1104,'Лицевые счета'!$A$2:$K$4570,10,0)</f>
        <v>113.6</v>
      </c>
      <c r="I1104" t="str">
        <f>VLOOKUP(A1104,'Лицевые счета'!$A$2:$K$4570,6,0)</f>
        <v>ФЛ</v>
      </c>
      <c r="J1104" t="str">
        <f>IF(AND(C1104=0,I1104="ФЛ"),G1104*H1104,"")</f>
        <v/>
      </c>
      <c r="K1104" t="str">
        <f>IF(AND(C1104&gt;0,E1104="Нет показаний",I1104="ФЛ"),G1104*H1104,"")</f>
        <v/>
      </c>
    </row>
    <row r="1105" spans="1:11" x14ac:dyDescent="0.25">
      <c r="A1105" s="7">
        <v>101654</v>
      </c>
      <c r="B1105" s="7">
        <f>VLOOKUP(A1105,'Лицевые счета'!$A$1:$K$4570,2,0)</f>
        <v>56963</v>
      </c>
      <c r="C1105">
        <f>COUNTIF('ИПУ и ОКПУ'!$A$2:$A$3258,A1105)</f>
        <v>1</v>
      </c>
      <c r="D1105" t="str">
        <f>IF(C1105&gt;0,VLOOKUP(A1105,'ИПУ и ОКПУ'!$A$1:$O$3258,9,0),"")</f>
        <v>Одноставочный</v>
      </c>
      <c r="E1105" t="str">
        <f>IF(C1105&gt;0,IF(VLOOKUP(A1105,'ИПУ и ОКПУ'!$A$1:$O$3258,14,0)="Нет показаний","Нет показаний",""),"")</f>
        <v/>
      </c>
      <c r="F1105">
        <f>IF(AND(C1105&gt;0),SUMIF('ИПУ и ОКПУ'!$A$2:$A$3258,A1105,'ИПУ и ОКПУ'!$O$2:$O$3258),"")</f>
        <v>6</v>
      </c>
      <c r="G1105">
        <f>VLOOKUP(A1105,'Лицевые счета'!$A$2:$K$4570,9,0)</f>
        <v>2</v>
      </c>
      <c r="H1105">
        <f>VLOOKUP(A1105,'Лицевые счета'!$A$2:$K$4570,10,0)</f>
        <v>113.6</v>
      </c>
      <c r="I1105" t="str">
        <f>VLOOKUP(A1105,'Лицевые счета'!$A$2:$K$4570,6,0)</f>
        <v>ФЛ</v>
      </c>
      <c r="J1105" t="str">
        <f>IF(AND(C1105=0,I1105="ФЛ"),G1105*H1105,"")</f>
        <v/>
      </c>
      <c r="K1105" t="str">
        <f>IF(AND(C1105&gt;0,E1105="Нет показаний",I1105="ФЛ"),G1105*H1105,"")</f>
        <v/>
      </c>
    </row>
    <row r="1106" spans="1:11" x14ac:dyDescent="0.25">
      <c r="A1106" s="7">
        <v>104389</v>
      </c>
      <c r="B1106" s="7">
        <f>VLOOKUP(A1106,'Лицевые счета'!$A$1:$K$4570,2,0)</f>
        <v>58204</v>
      </c>
      <c r="C1106">
        <f>COUNTIF('ИПУ и ОКПУ'!$A$2:$A$3258,A1106)</f>
        <v>1</v>
      </c>
      <c r="D1106" t="str">
        <f>IF(C1106&gt;0,VLOOKUP(A1106,'ИПУ и ОКПУ'!$A$1:$O$3258,9,0),"")</f>
        <v>Одноставочный</v>
      </c>
      <c r="E1106" t="str">
        <f>IF(C1106&gt;0,IF(VLOOKUP(A1106,'ИПУ и ОКПУ'!$A$1:$O$3258,14,0)="Нет показаний","Нет показаний",""),"")</f>
        <v/>
      </c>
      <c r="F1106">
        <f>IF(AND(C1106&gt;0),SUMIF('ИПУ и ОКПУ'!$A$2:$A$3258,A1106,'ИПУ и ОКПУ'!$O$2:$O$3258),"")</f>
        <v>0</v>
      </c>
      <c r="G1106">
        <f>VLOOKUP(A1106,'Лицевые счета'!$A$2:$K$4570,9,0)</f>
        <v>2</v>
      </c>
      <c r="H1106">
        <f>VLOOKUP(A1106,'Лицевые счета'!$A$2:$K$4570,10,0)</f>
        <v>113.6</v>
      </c>
      <c r="I1106" t="str">
        <f>VLOOKUP(A1106,'Лицевые счета'!$A$2:$K$4570,6,0)</f>
        <v>ФЛ</v>
      </c>
      <c r="J1106" t="str">
        <f>IF(AND(C1106=0,I1106="ФЛ"),G1106*H1106,"")</f>
        <v/>
      </c>
      <c r="K1106" t="str">
        <f>IF(AND(C1106&gt;0,E1106="Нет показаний",I1106="ФЛ"),G1106*H1106,"")</f>
        <v/>
      </c>
    </row>
    <row r="1107" spans="1:11" x14ac:dyDescent="0.25">
      <c r="A1107" s="7">
        <v>108023</v>
      </c>
      <c r="B1107" s="7">
        <f>VLOOKUP(A1107,'Лицевые счета'!$A$1:$K$4570,2,0)</f>
        <v>58212</v>
      </c>
      <c r="C1107">
        <f>COUNTIF('ИПУ и ОКПУ'!$A$2:$A$3258,A1107)</f>
        <v>1</v>
      </c>
      <c r="D1107" t="str">
        <f>IF(C1107&gt;0,VLOOKUP(A1107,'ИПУ и ОКПУ'!$A$1:$O$3258,9,0),"")</f>
        <v>Одноставочный</v>
      </c>
      <c r="E1107" t="str">
        <f>IF(C1107&gt;0,IF(VLOOKUP(A1107,'ИПУ и ОКПУ'!$A$1:$O$3258,14,0)="Нет показаний","Нет показаний",""),"")</f>
        <v/>
      </c>
      <c r="F1107">
        <f>IF(AND(C1107&gt;0),SUMIF('ИПУ и ОКПУ'!$A$2:$A$3258,A1107,'ИПУ и ОКПУ'!$O$2:$O$3258),"")</f>
        <v>634</v>
      </c>
      <c r="G1107">
        <f>VLOOKUP(A1107,'Лицевые счета'!$A$2:$K$4570,9,0)</f>
        <v>2</v>
      </c>
      <c r="H1107">
        <f>VLOOKUP(A1107,'Лицевые счета'!$A$2:$K$4570,10,0)</f>
        <v>103.9</v>
      </c>
      <c r="I1107" t="str">
        <f>VLOOKUP(A1107,'Лицевые счета'!$A$2:$K$4570,6,0)</f>
        <v>ФЛ</v>
      </c>
      <c r="J1107" t="str">
        <f>IF(AND(C1107=0,I1107="ФЛ"),G1107*H1107,"")</f>
        <v/>
      </c>
      <c r="K1107" t="str">
        <f>IF(AND(C1107&gt;0,E1107="Нет показаний",I1107="ФЛ"),G1107*H1107,"")</f>
        <v/>
      </c>
    </row>
    <row r="1108" spans="1:11" x14ac:dyDescent="0.25">
      <c r="A1108" s="7">
        <v>108284</v>
      </c>
      <c r="B1108" s="7">
        <f>VLOOKUP(A1108,'Лицевые счета'!$A$1:$K$4570,2,0)</f>
        <v>60037</v>
      </c>
      <c r="C1108">
        <f>COUNTIF('ИПУ и ОКПУ'!$A$2:$A$3258,A1108)</f>
        <v>1</v>
      </c>
      <c r="D1108" t="str">
        <f>IF(C1108&gt;0,VLOOKUP(A1108,'ИПУ и ОКПУ'!$A$1:$O$3258,9,0),"")</f>
        <v>Одноставочный</v>
      </c>
      <c r="E1108" t="str">
        <f>IF(C1108&gt;0,IF(VLOOKUP(A1108,'ИПУ и ОКПУ'!$A$1:$O$3258,14,0)="Нет показаний","Нет показаний",""),"")</f>
        <v/>
      </c>
      <c r="F1108">
        <f>IF(AND(C1108&gt;0),SUMIF('ИПУ и ОКПУ'!$A$2:$A$3258,A1108,'ИПУ и ОКПУ'!$O$2:$O$3258),"")</f>
        <v>-126</v>
      </c>
      <c r="G1108">
        <f>VLOOKUP(A1108,'Лицевые счета'!$A$2:$K$4570,9,0)</f>
        <v>2</v>
      </c>
      <c r="H1108">
        <f>VLOOKUP(A1108,'Лицевые счета'!$A$2:$K$4570,10,0)</f>
        <v>73.5</v>
      </c>
      <c r="I1108" t="str">
        <f>VLOOKUP(A1108,'Лицевые счета'!$A$2:$K$4570,6,0)</f>
        <v>ФЛ</v>
      </c>
      <c r="J1108" t="str">
        <f>IF(AND(C1108=0,I1108="ФЛ"),G1108*H1108,"")</f>
        <v/>
      </c>
      <c r="K1108" t="str">
        <f>IF(AND(C1108&gt;0,E1108="Нет показаний",I1108="ФЛ"),G1108*H1108,"")</f>
        <v/>
      </c>
    </row>
    <row r="1109" spans="1:11" x14ac:dyDescent="0.25">
      <c r="A1109" s="7">
        <v>108552</v>
      </c>
      <c r="B1109" s="7">
        <f>VLOOKUP(A1109,'Лицевые счета'!$A$1:$K$4570,2,0)</f>
        <v>58362</v>
      </c>
      <c r="C1109">
        <f>COUNTIF('ИПУ и ОКПУ'!$A$2:$A$3258,A1109)</f>
        <v>1</v>
      </c>
      <c r="D1109" t="str">
        <f>IF(C1109&gt;0,VLOOKUP(A1109,'ИПУ и ОКПУ'!$A$1:$O$3258,9,0),"")</f>
        <v>Одноставочный</v>
      </c>
      <c r="E1109" t="str">
        <f>IF(C1109&gt;0,IF(VLOOKUP(A1109,'ИПУ и ОКПУ'!$A$1:$O$3258,14,0)="Нет показаний","Нет показаний",""),"")</f>
        <v/>
      </c>
      <c r="F1109">
        <f>IF(AND(C1109&gt;0),SUMIF('ИПУ и ОКПУ'!$A$2:$A$3258,A1109,'ИПУ и ОКПУ'!$O$2:$O$3258),"")</f>
        <v>0</v>
      </c>
      <c r="G1109">
        <f>VLOOKUP(A1109,'Лицевые счета'!$A$2:$K$4570,9,0)</f>
        <v>2</v>
      </c>
      <c r="H1109">
        <f>VLOOKUP(A1109,'Лицевые счета'!$A$2:$K$4570,10,0)</f>
        <v>88</v>
      </c>
      <c r="I1109" t="str">
        <f>VLOOKUP(A1109,'Лицевые счета'!$A$2:$K$4570,6,0)</f>
        <v>ФЛ</v>
      </c>
      <c r="J1109" t="str">
        <f>IF(AND(C1109=0,I1109="ФЛ"),G1109*H1109,"")</f>
        <v/>
      </c>
      <c r="K1109" t="str">
        <f>IF(AND(C1109&gt;0,E1109="Нет показаний",I1109="ФЛ"),G1109*H1109,"")</f>
        <v/>
      </c>
    </row>
    <row r="1110" spans="1:11" x14ac:dyDescent="0.25">
      <c r="A1110" s="7">
        <v>108978</v>
      </c>
      <c r="B1110" s="7">
        <f>VLOOKUP(A1110,'Лицевые счета'!$A$1:$K$4570,2,0)</f>
        <v>62291</v>
      </c>
      <c r="C1110">
        <f>COUNTIF('ИПУ и ОКПУ'!$A$2:$A$3258,A1110)</f>
        <v>1</v>
      </c>
      <c r="D1110" t="str">
        <f>IF(C1110&gt;0,VLOOKUP(A1110,'ИПУ и ОКПУ'!$A$1:$O$3258,9,0),"")</f>
        <v>Одноставочный</v>
      </c>
      <c r="E1110" t="str">
        <f>IF(C1110&gt;0,IF(VLOOKUP(A1110,'ИПУ и ОКПУ'!$A$1:$O$3258,14,0)="Нет показаний","Нет показаний",""),"")</f>
        <v/>
      </c>
      <c r="F1110">
        <f>IF(AND(C1110&gt;0),SUMIF('ИПУ и ОКПУ'!$A$2:$A$3258,A1110,'ИПУ и ОКПУ'!$O$2:$O$3258),"")</f>
        <v>177</v>
      </c>
      <c r="G1110">
        <f>VLOOKUP(A1110,'Лицевые счета'!$A$2:$K$4570,9,0)</f>
        <v>2</v>
      </c>
      <c r="H1110">
        <f>VLOOKUP(A1110,'Лицевые счета'!$A$2:$K$4570,10,0)</f>
        <v>90.1</v>
      </c>
      <c r="I1110" t="str">
        <f>VLOOKUP(A1110,'Лицевые счета'!$A$2:$K$4570,6,0)</f>
        <v>ФЛ</v>
      </c>
      <c r="J1110" t="str">
        <f>IF(AND(C1110=0,I1110="ФЛ"),G1110*H1110,"")</f>
        <v/>
      </c>
      <c r="K1110" t="str">
        <f>IF(AND(C1110&gt;0,E1110="Нет показаний",I1110="ФЛ"),G1110*H1110,"")</f>
        <v/>
      </c>
    </row>
    <row r="1111" spans="1:11" x14ac:dyDescent="0.25">
      <c r="A1111" s="7">
        <v>111158</v>
      </c>
      <c r="B1111" s="7">
        <f>VLOOKUP(A1111,'Лицевые счета'!$A$1:$K$4570,2,0)</f>
        <v>58322</v>
      </c>
      <c r="C1111">
        <f>COUNTIF('ИПУ и ОКПУ'!$A$2:$A$3258,A1111)</f>
        <v>1</v>
      </c>
      <c r="D1111" t="str">
        <f>IF(C1111&gt;0,VLOOKUP(A1111,'ИПУ и ОКПУ'!$A$1:$O$3258,9,0),"")</f>
        <v>Одноставочный</v>
      </c>
      <c r="E1111" t="str">
        <f>IF(C1111&gt;0,IF(VLOOKUP(A1111,'ИПУ и ОКПУ'!$A$1:$O$3258,14,0)="Нет показаний","Нет показаний",""),"")</f>
        <v/>
      </c>
      <c r="F1111">
        <f>IF(AND(C1111&gt;0),SUMIF('ИПУ и ОКПУ'!$A$2:$A$3258,A1111,'ИПУ и ОКПУ'!$O$2:$O$3258),"")</f>
        <v>170</v>
      </c>
      <c r="G1111">
        <f>VLOOKUP(A1111,'Лицевые счета'!$A$2:$K$4570,9,0)</f>
        <v>2</v>
      </c>
      <c r="H1111">
        <f>VLOOKUP(A1111,'Лицевые счета'!$A$2:$K$4570,10,0)</f>
        <v>83.2</v>
      </c>
      <c r="I1111" t="str">
        <f>VLOOKUP(A1111,'Лицевые счета'!$A$2:$K$4570,6,0)</f>
        <v>ФЛ</v>
      </c>
      <c r="J1111" t="str">
        <f>IF(AND(C1111=0,I1111="ФЛ"),G1111*H1111,"")</f>
        <v/>
      </c>
      <c r="K1111" t="str">
        <f>IF(AND(C1111&gt;0,E1111="Нет показаний",I1111="ФЛ"),G1111*H1111,"")</f>
        <v/>
      </c>
    </row>
    <row r="1112" spans="1:11" x14ac:dyDescent="0.25">
      <c r="A1112" s="7">
        <v>111354</v>
      </c>
      <c r="B1112" s="7">
        <f>VLOOKUP(A1112,'Лицевые счета'!$A$1:$K$4570,2,0)</f>
        <v>58218</v>
      </c>
      <c r="C1112">
        <f>COUNTIF('ИПУ и ОКПУ'!$A$2:$A$3258,A1112)</f>
        <v>0</v>
      </c>
      <c r="D1112" t="str">
        <f>IF(C1112&gt;0,VLOOKUP(A1112,'ИПУ и ОКПУ'!$A$1:$O$3258,9,0),"")</f>
        <v/>
      </c>
      <c r="E1112" t="str">
        <f>IF(C1112&gt;0,IF(VLOOKUP(A1112,'ИПУ и ОКПУ'!$A$1:$O$3258,14,0)="Нет показаний","Нет показаний",""),"")</f>
        <v/>
      </c>
      <c r="F1112" t="str">
        <f>IF(AND(C1112&gt;0),SUMIF('ИПУ и ОКПУ'!$A$2:$A$3258,A1112,'ИПУ и ОКПУ'!$O$2:$O$3258),"")</f>
        <v/>
      </c>
      <c r="G1112">
        <f>VLOOKUP(A1112,'Лицевые счета'!$A$2:$K$4570,9,0)</f>
        <v>2</v>
      </c>
      <c r="H1112">
        <f>VLOOKUP(A1112,'Лицевые счета'!$A$2:$K$4570,10,0)</f>
        <v>88</v>
      </c>
      <c r="I1112" t="str">
        <f>VLOOKUP(A1112,'Лицевые счета'!$A$2:$K$4570,6,0)</f>
        <v>ФЛ</v>
      </c>
      <c r="J1112">
        <f>IF(AND(C1112=0,I1112="ФЛ"),G1112*H1112,"")</f>
        <v>176</v>
      </c>
      <c r="K1112" t="str">
        <f>IF(AND(C1112&gt;0,E1112="Нет показаний",I1112="ФЛ"),G1112*H1112,"")</f>
        <v/>
      </c>
    </row>
    <row r="1113" spans="1:11" x14ac:dyDescent="0.25">
      <c r="A1113" s="7">
        <v>111356</v>
      </c>
      <c r="B1113" s="7">
        <f>VLOOKUP(A1113,'Лицевые счета'!$A$1:$K$4570,2,0)</f>
        <v>58329</v>
      </c>
      <c r="C1113">
        <f>COUNTIF('ИПУ и ОКПУ'!$A$2:$A$3258,A1113)</f>
        <v>1</v>
      </c>
      <c r="D1113" t="str">
        <f>IF(C1113&gt;0,VLOOKUP(A1113,'ИПУ и ОКПУ'!$A$1:$O$3258,9,0),"")</f>
        <v>Одноставочный</v>
      </c>
      <c r="E1113" t="str">
        <f>IF(C1113&gt;0,IF(VLOOKUP(A1113,'ИПУ и ОКПУ'!$A$1:$O$3258,14,0)="Нет показаний","Нет показаний",""),"")</f>
        <v>Нет показаний</v>
      </c>
      <c r="F1113">
        <f>IF(AND(C1113&gt;0),SUMIF('ИПУ и ОКПУ'!$A$2:$A$3258,A1113,'ИПУ и ОКПУ'!$O$2:$O$3258),"")</f>
        <v>0</v>
      </c>
      <c r="G1113">
        <f>VLOOKUP(A1113,'Лицевые счета'!$A$2:$K$4570,9,0)</f>
        <v>2</v>
      </c>
      <c r="H1113">
        <f>VLOOKUP(A1113,'Лицевые счета'!$A$2:$K$4570,10,0)</f>
        <v>83.2</v>
      </c>
      <c r="I1113" t="str">
        <f>VLOOKUP(A1113,'Лицевые счета'!$A$2:$K$4570,6,0)</f>
        <v>ФЛ</v>
      </c>
      <c r="J1113" t="str">
        <f>IF(AND(C1113=0,I1113="ФЛ"),G1113*H1113,"")</f>
        <v/>
      </c>
      <c r="K1113">
        <f>IF(AND(C1113&gt;0,E1113="Нет показаний",I1113="ФЛ"),G1113*H1113,"")</f>
        <v>166.4</v>
      </c>
    </row>
    <row r="1114" spans="1:11" x14ac:dyDescent="0.25">
      <c r="A1114" s="7">
        <v>113211</v>
      </c>
      <c r="B1114" s="7">
        <f>VLOOKUP(A1114,'Лицевые счета'!$A$1:$K$4570,2,0)</f>
        <v>56791</v>
      </c>
      <c r="C1114">
        <f>COUNTIF('ИПУ и ОКПУ'!$A$2:$A$3258,A1114)</f>
        <v>1</v>
      </c>
      <c r="D1114" t="str">
        <f>IF(C1114&gt;0,VLOOKUP(A1114,'ИПУ и ОКПУ'!$A$1:$O$3258,9,0),"")</f>
        <v>Одноставочный</v>
      </c>
      <c r="E1114" t="str">
        <f>IF(C1114&gt;0,IF(VLOOKUP(A1114,'ИПУ и ОКПУ'!$A$1:$O$3258,14,0)="Нет показаний","Нет показаний",""),"")</f>
        <v/>
      </c>
      <c r="F1114">
        <f>IF(AND(C1114&gt;0),SUMIF('ИПУ и ОКПУ'!$A$2:$A$3258,A1114,'ИПУ и ОКПУ'!$O$2:$O$3258),"")</f>
        <v>134</v>
      </c>
      <c r="G1114">
        <f>VLOOKUP(A1114,'Лицевые счета'!$A$2:$K$4570,9,0)</f>
        <v>2</v>
      </c>
      <c r="H1114">
        <f>VLOOKUP(A1114,'Лицевые счета'!$A$2:$K$4570,10,0)</f>
        <v>103.9</v>
      </c>
      <c r="I1114" t="str">
        <f>VLOOKUP(A1114,'Лицевые счета'!$A$2:$K$4570,6,0)</f>
        <v>ФЛ</v>
      </c>
      <c r="J1114" t="str">
        <f>IF(AND(C1114=0,I1114="ФЛ"),G1114*H1114,"")</f>
        <v/>
      </c>
      <c r="K1114" t="str">
        <f>IF(AND(C1114&gt;0,E1114="Нет показаний",I1114="ФЛ"),G1114*H1114,"")</f>
        <v/>
      </c>
    </row>
    <row r="1115" spans="1:11" x14ac:dyDescent="0.25">
      <c r="A1115" s="7">
        <v>114018</v>
      </c>
      <c r="B1115" s="7">
        <f>VLOOKUP(A1115,'Лицевые счета'!$A$1:$K$4570,2,0)</f>
        <v>56962</v>
      </c>
      <c r="C1115">
        <f>COUNTIF('ИПУ и ОКПУ'!$A$2:$A$3258,A1115)</f>
        <v>1</v>
      </c>
      <c r="D1115" t="str">
        <f>IF(C1115&gt;0,VLOOKUP(A1115,'ИПУ и ОКПУ'!$A$1:$O$3258,9,0),"")</f>
        <v>Одноставочный</v>
      </c>
      <c r="E1115" t="str">
        <f>IF(C1115&gt;0,IF(VLOOKUP(A1115,'ИПУ и ОКПУ'!$A$1:$O$3258,14,0)="Нет показаний","Нет показаний",""),"")</f>
        <v/>
      </c>
      <c r="F1115">
        <f>IF(AND(C1115&gt;0),SUMIF('ИПУ и ОКПУ'!$A$2:$A$3258,A1115,'ИПУ и ОКПУ'!$O$2:$O$3258),"")</f>
        <v>230</v>
      </c>
      <c r="G1115">
        <f>VLOOKUP(A1115,'Лицевые счета'!$A$2:$K$4570,9,0)</f>
        <v>2</v>
      </c>
      <c r="H1115">
        <f>VLOOKUP(A1115,'Лицевые счета'!$A$2:$K$4570,10,0)</f>
        <v>103.9</v>
      </c>
      <c r="I1115" t="str">
        <f>VLOOKUP(A1115,'Лицевые счета'!$A$2:$K$4570,6,0)</f>
        <v>ФЛ</v>
      </c>
      <c r="J1115" t="str">
        <f>IF(AND(C1115=0,I1115="ФЛ"),G1115*H1115,"")</f>
        <v/>
      </c>
      <c r="K1115" t="str">
        <f>IF(AND(C1115&gt;0,E1115="Нет показаний",I1115="ФЛ"),G1115*H1115,"")</f>
        <v/>
      </c>
    </row>
    <row r="1116" spans="1:11" x14ac:dyDescent="0.25">
      <c r="A1116" s="7">
        <v>114159</v>
      </c>
      <c r="B1116" s="7">
        <f>VLOOKUP(A1116,'Лицевые счета'!$A$1:$K$4570,2,0)</f>
        <v>58321</v>
      </c>
      <c r="C1116">
        <f>COUNTIF('ИПУ и ОКПУ'!$A$2:$A$3258,A1116)</f>
        <v>1</v>
      </c>
      <c r="D1116" t="str">
        <f>IF(C1116&gt;0,VLOOKUP(A1116,'ИПУ и ОКПУ'!$A$1:$O$3258,9,0),"")</f>
        <v>Одноставочный</v>
      </c>
      <c r="E1116" t="str">
        <f>IF(C1116&gt;0,IF(VLOOKUP(A1116,'ИПУ и ОКПУ'!$A$1:$O$3258,14,0)="Нет показаний","Нет показаний",""),"")</f>
        <v/>
      </c>
      <c r="F1116">
        <f>IF(AND(C1116&gt;0),SUMIF('ИПУ и ОКПУ'!$A$2:$A$3258,A1116,'ИПУ и ОКПУ'!$O$2:$O$3258),"")</f>
        <v>400</v>
      </c>
      <c r="G1116">
        <f>VLOOKUP(A1116,'Лицевые счета'!$A$2:$K$4570,9,0)</f>
        <v>2</v>
      </c>
      <c r="H1116">
        <f>VLOOKUP(A1116,'Лицевые счета'!$A$2:$K$4570,10,0)</f>
        <v>73.5</v>
      </c>
      <c r="I1116" t="str">
        <f>VLOOKUP(A1116,'Лицевые счета'!$A$2:$K$4570,6,0)</f>
        <v>ФЛ</v>
      </c>
      <c r="J1116" t="str">
        <f>IF(AND(C1116=0,I1116="ФЛ"),G1116*H1116,"")</f>
        <v/>
      </c>
      <c r="K1116" t="str">
        <f>IF(AND(C1116&gt;0,E1116="Нет показаний",I1116="ФЛ"),G1116*H1116,"")</f>
        <v/>
      </c>
    </row>
    <row r="1117" spans="1:11" x14ac:dyDescent="0.25">
      <c r="A1117" s="7">
        <v>114192</v>
      </c>
      <c r="B1117" s="7">
        <f>VLOOKUP(A1117,'Лицевые счета'!$A$1:$K$4570,2,0)</f>
        <v>58204</v>
      </c>
      <c r="C1117">
        <f>COUNTIF('ИПУ и ОКПУ'!$A$2:$A$3258,A1117)</f>
        <v>1</v>
      </c>
      <c r="D1117" t="str">
        <f>IF(C1117&gt;0,VLOOKUP(A1117,'ИПУ и ОКПУ'!$A$1:$O$3258,9,0),"")</f>
        <v>Одноставочный</v>
      </c>
      <c r="E1117" t="str">
        <f>IF(C1117&gt;0,IF(VLOOKUP(A1117,'ИПУ и ОКПУ'!$A$1:$O$3258,14,0)="Нет показаний","Нет показаний",""),"")</f>
        <v/>
      </c>
      <c r="F1117">
        <f>IF(AND(C1117&gt;0),SUMIF('ИПУ и ОКПУ'!$A$2:$A$3258,A1117,'ИПУ и ОКПУ'!$O$2:$O$3258),"")</f>
        <v>365</v>
      </c>
      <c r="G1117">
        <f>VLOOKUP(A1117,'Лицевые счета'!$A$2:$K$4570,9,0)</f>
        <v>2</v>
      </c>
      <c r="H1117">
        <f>VLOOKUP(A1117,'Лицевые счета'!$A$2:$K$4570,10,0)</f>
        <v>103.9</v>
      </c>
      <c r="I1117" t="str">
        <f>VLOOKUP(A1117,'Лицевые счета'!$A$2:$K$4570,6,0)</f>
        <v>ФЛ</v>
      </c>
      <c r="J1117" t="str">
        <f>IF(AND(C1117=0,I1117="ФЛ"),G1117*H1117,"")</f>
        <v/>
      </c>
      <c r="K1117" t="str">
        <f>IF(AND(C1117&gt;0,E1117="Нет показаний",I1117="ФЛ"),G1117*H1117,"")</f>
        <v/>
      </c>
    </row>
    <row r="1118" spans="1:11" x14ac:dyDescent="0.25">
      <c r="A1118" s="7">
        <v>116373</v>
      </c>
      <c r="B1118" s="7">
        <f>VLOOKUP(A1118,'Лицевые счета'!$A$1:$K$4570,2,0)</f>
        <v>59321</v>
      </c>
      <c r="C1118">
        <f>COUNTIF('ИПУ и ОКПУ'!$A$2:$A$3258,A1118)</f>
        <v>1</v>
      </c>
      <c r="D1118" t="str">
        <f>IF(C1118&gt;0,VLOOKUP(A1118,'ИПУ и ОКПУ'!$A$1:$O$3258,9,0),"")</f>
        <v>Одноставочный</v>
      </c>
      <c r="E1118" t="str">
        <f>IF(C1118&gt;0,IF(VLOOKUP(A1118,'ИПУ и ОКПУ'!$A$1:$O$3258,14,0)="Нет показаний","Нет показаний",""),"")</f>
        <v/>
      </c>
      <c r="F1118">
        <f>IF(AND(C1118&gt;0),SUMIF('ИПУ и ОКПУ'!$A$2:$A$3258,A1118,'ИПУ и ОКПУ'!$O$2:$O$3258),"")</f>
        <v>210</v>
      </c>
      <c r="G1118">
        <f>VLOOKUP(A1118,'Лицевые счета'!$A$2:$K$4570,9,0)</f>
        <v>2</v>
      </c>
      <c r="H1118">
        <f>VLOOKUP(A1118,'Лицевые счета'!$A$2:$K$4570,10,0)</f>
        <v>83.2</v>
      </c>
      <c r="I1118" t="str">
        <f>VLOOKUP(A1118,'Лицевые счета'!$A$2:$K$4570,6,0)</f>
        <v>ФЛ</v>
      </c>
      <c r="J1118" t="str">
        <f>IF(AND(C1118=0,I1118="ФЛ"),G1118*H1118,"")</f>
        <v/>
      </c>
      <c r="K1118" t="str">
        <f>IF(AND(C1118&gt;0,E1118="Нет показаний",I1118="ФЛ"),G1118*H1118,"")</f>
        <v/>
      </c>
    </row>
    <row r="1119" spans="1:11" x14ac:dyDescent="0.25">
      <c r="A1119" s="7">
        <v>116769</v>
      </c>
      <c r="B1119" s="7">
        <f>VLOOKUP(A1119,'Лицевые счета'!$A$1:$K$4570,2,0)</f>
        <v>62291</v>
      </c>
      <c r="C1119">
        <f>COUNTIF('ИПУ и ОКПУ'!$A$2:$A$3258,A1119)</f>
        <v>1</v>
      </c>
      <c r="D1119" t="str">
        <f>IF(C1119&gt;0,VLOOKUP(A1119,'ИПУ и ОКПУ'!$A$1:$O$3258,9,0),"")</f>
        <v>Одноставочный</v>
      </c>
      <c r="E1119" t="str">
        <f>IF(C1119&gt;0,IF(VLOOKUP(A1119,'ИПУ и ОКПУ'!$A$1:$O$3258,14,0)="Нет показаний","Нет показаний",""),"")</f>
        <v/>
      </c>
      <c r="F1119">
        <f>IF(AND(C1119&gt;0),SUMIF('ИПУ и ОКПУ'!$A$2:$A$3258,A1119,'ИПУ и ОКПУ'!$O$2:$O$3258),"")</f>
        <v>129</v>
      </c>
      <c r="G1119">
        <f>VLOOKUP(A1119,'Лицевые счета'!$A$2:$K$4570,9,0)</f>
        <v>2</v>
      </c>
      <c r="H1119">
        <f>VLOOKUP(A1119,'Лицевые счета'!$A$2:$K$4570,10,0)</f>
        <v>83.2</v>
      </c>
      <c r="I1119" t="str">
        <f>VLOOKUP(A1119,'Лицевые счета'!$A$2:$K$4570,6,0)</f>
        <v>ФЛ</v>
      </c>
      <c r="J1119" t="str">
        <f>IF(AND(C1119=0,I1119="ФЛ"),G1119*H1119,"")</f>
        <v/>
      </c>
      <c r="K1119" t="str">
        <f>IF(AND(C1119&gt;0,E1119="Нет показаний",I1119="ФЛ"),G1119*H1119,"")</f>
        <v/>
      </c>
    </row>
    <row r="1120" spans="1:11" x14ac:dyDescent="0.25">
      <c r="A1120" s="7">
        <v>117075</v>
      </c>
      <c r="B1120" s="7">
        <f>VLOOKUP(A1120,'Лицевые счета'!$A$1:$K$4570,2,0)</f>
        <v>56764</v>
      </c>
      <c r="C1120">
        <f>COUNTIF('ИПУ и ОКПУ'!$A$2:$A$3258,A1120)</f>
        <v>1</v>
      </c>
      <c r="D1120" t="str">
        <f>IF(C1120&gt;0,VLOOKUP(A1120,'ИПУ и ОКПУ'!$A$1:$O$3258,9,0),"")</f>
        <v>Одноставочный</v>
      </c>
      <c r="E1120" t="str">
        <f>IF(C1120&gt;0,IF(VLOOKUP(A1120,'ИПУ и ОКПУ'!$A$1:$O$3258,14,0)="Нет показаний","Нет показаний",""),"")</f>
        <v/>
      </c>
      <c r="F1120">
        <f>IF(AND(C1120&gt;0),SUMIF('ИПУ и ОКПУ'!$A$2:$A$3258,A1120,'ИПУ и ОКПУ'!$O$2:$O$3258),"")</f>
        <v>42</v>
      </c>
      <c r="G1120">
        <f>VLOOKUP(A1120,'Лицевые счета'!$A$2:$K$4570,9,0)</f>
        <v>2</v>
      </c>
      <c r="H1120">
        <f>VLOOKUP(A1120,'Лицевые счета'!$A$2:$K$4570,10,0)</f>
        <v>73.5</v>
      </c>
      <c r="I1120" t="str">
        <f>VLOOKUP(A1120,'Лицевые счета'!$A$2:$K$4570,6,0)</f>
        <v>ФЛ</v>
      </c>
      <c r="J1120" t="str">
        <f>IF(AND(C1120=0,I1120="ФЛ"),G1120*H1120,"")</f>
        <v/>
      </c>
      <c r="K1120" t="str">
        <f>IF(AND(C1120&gt;0,E1120="Нет показаний",I1120="ФЛ"),G1120*H1120,"")</f>
        <v/>
      </c>
    </row>
    <row r="1121" spans="1:11" x14ac:dyDescent="0.25">
      <c r="A1121" s="7">
        <v>117126</v>
      </c>
      <c r="B1121" s="7">
        <f>VLOOKUP(A1121,'Лицевые счета'!$A$1:$K$4570,2,0)</f>
        <v>58236</v>
      </c>
      <c r="C1121">
        <f>COUNTIF('ИПУ и ОКПУ'!$A$2:$A$3258,A1121)</f>
        <v>1</v>
      </c>
      <c r="D1121" t="str">
        <f>IF(C1121&gt;0,VLOOKUP(A1121,'ИПУ и ОКПУ'!$A$1:$O$3258,9,0),"")</f>
        <v>Одноставочный</v>
      </c>
      <c r="E1121" t="str">
        <f>IF(C1121&gt;0,IF(VLOOKUP(A1121,'ИПУ и ОКПУ'!$A$1:$O$3258,14,0)="Нет показаний","Нет показаний",""),"")</f>
        <v/>
      </c>
      <c r="F1121">
        <f>IF(AND(C1121&gt;0),SUMIF('ИПУ и ОКПУ'!$A$2:$A$3258,A1121,'ИПУ и ОКПУ'!$O$2:$O$3258),"")</f>
        <v>330</v>
      </c>
      <c r="G1121">
        <f>VLOOKUP(A1121,'Лицевые счета'!$A$2:$K$4570,9,0)</f>
        <v>2</v>
      </c>
      <c r="H1121">
        <f>VLOOKUP(A1121,'Лицевые счета'!$A$2:$K$4570,10,0)</f>
        <v>103.9</v>
      </c>
      <c r="I1121" t="str">
        <f>VLOOKUP(A1121,'Лицевые счета'!$A$2:$K$4570,6,0)</f>
        <v>ФЛ</v>
      </c>
      <c r="J1121" t="str">
        <f>IF(AND(C1121=0,I1121="ФЛ"),G1121*H1121,"")</f>
        <v/>
      </c>
      <c r="K1121" t="str">
        <f>IF(AND(C1121&gt;0,E1121="Нет показаний",I1121="ФЛ"),G1121*H1121,"")</f>
        <v/>
      </c>
    </row>
    <row r="1122" spans="1:11" x14ac:dyDescent="0.25">
      <c r="A1122" s="7">
        <v>118186</v>
      </c>
      <c r="B1122" s="7">
        <f>VLOOKUP(A1122,'Лицевые счета'!$A$1:$K$4570,2,0)</f>
        <v>58245</v>
      </c>
      <c r="C1122">
        <f>COUNTIF('ИПУ и ОКПУ'!$A$2:$A$3258,A1122)</f>
        <v>1</v>
      </c>
      <c r="D1122" t="str">
        <f>IF(C1122&gt;0,VLOOKUP(A1122,'ИПУ и ОКПУ'!$A$1:$O$3258,9,0),"")</f>
        <v>Одноставочный</v>
      </c>
      <c r="E1122" t="str">
        <f>IF(C1122&gt;0,IF(VLOOKUP(A1122,'ИПУ и ОКПУ'!$A$1:$O$3258,14,0)="Нет показаний","Нет показаний",""),"")</f>
        <v>Нет показаний</v>
      </c>
      <c r="F1122">
        <f>IF(AND(C1122&gt;0),SUMIF('ИПУ и ОКПУ'!$A$2:$A$3258,A1122,'ИПУ и ОКПУ'!$O$2:$O$3258),"")</f>
        <v>0</v>
      </c>
      <c r="G1122">
        <f>VLOOKUP(A1122,'Лицевые счета'!$A$2:$K$4570,9,0)</f>
        <v>2</v>
      </c>
      <c r="H1122">
        <f>VLOOKUP(A1122,'Лицевые счета'!$A$2:$K$4570,10,0)</f>
        <v>113.6</v>
      </c>
      <c r="I1122" t="str">
        <f>VLOOKUP(A1122,'Лицевые счета'!$A$2:$K$4570,6,0)</f>
        <v>ФЛ</v>
      </c>
      <c r="J1122" t="str">
        <f>IF(AND(C1122=0,I1122="ФЛ"),G1122*H1122,"")</f>
        <v/>
      </c>
      <c r="K1122">
        <f>IF(AND(C1122&gt;0,E1122="Нет показаний",I1122="ФЛ"),G1122*H1122,"")</f>
        <v>227.2</v>
      </c>
    </row>
    <row r="1123" spans="1:11" x14ac:dyDescent="0.25">
      <c r="A1123" s="7">
        <v>118209</v>
      </c>
      <c r="B1123" s="7">
        <f>VLOOKUP(A1123,'Лицевые счета'!$A$1:$K$4570,2,0)</f>
        <v>62290</v>
      </c>
      <c r="C1123">
        <f>COUNTIF('ИПУ и ОКПУ'!$A$2:$A$3258,A1123)</f>
        <v>1</v>
      </c>
      <c r="D1123" t="str">
        <f>IF(C1123&gt;0,VLOOKUP(A1123,'ИПУ и ОКПУ'!$A$1:$O$3258,9,0),"")</f>
        <v>Одноставочный</v>
      </c>
      <c r="E1123" t="str">
        <f>IF(C1123&gt;0,IF(VLOOKUP(A1123,'ИПУ и ОКПУ'!$A$1:$O$3258,14,0)="Нет показаний","Нет показаний",""),"")</f>
        <v>Нет показаний</v>
      </c>
      <c r="F1123">
        <f>IF(AND(C1123&gt;0),SUMIF('ИПУ и ОКПУ'!$A$2:$A$3258,A1123,'ИПУ и ОКПУ'!$O$2:$O$3258),"")</f>
        <v>0</v>
      </c>
      <c r="G1123">
        <f>VLOOKUP(A1123,'Лицевые счета'!$A$2:$K$4570,9,0)</f>
        <v>2</v>
      </c>
      <c r="H1123">
        <f>VLOOKUP(A1123,'Лицевые счета'!$A$2:$K$4570,10,0)</f>
        <v>83.2</v>
      </c>
      <c r="I1123" t="str">
        <f>VLOOKUP(A1123,'Лицевые счета'!$A$2:$K$4570,6,0)</f>
        <v>ФЛ</v>
      </c>
      <c r="J1123" t="str">
        <f>IF(AND(C1123=0,I1123="ФЛ"),G1123*H1123,"")</f>
        <v/>
      </c>
      <c r="K1123">
        <f>IF(AND(C1123&gt;0,E1123="Нет показаний",I1123="ФЛ"),G1123*H1123,"")</f>
        <v>166.4</v>
      </c>
    </row>
    <row r="1124" spans="1:11" x14ac:dyDescent="0.25">
      <c r="A1124" s="7">
        <v>118321</v>
      </c>
      <c r="B1124" s="7">
        <f>VLOOKUP(A1124,'Лицевые счета'!$A$1:$K$4570,2,0)</f>
        <v>58236</v>
      </c>
      <c r="C1124">
        <f>COUNTIF('ИПУ и ОКПУ'!$A$2:$A$3258,A1124)</f>
        <v>1</v>
      </c>
      <c r="D1124" t="str">
        <f>IF(C1124&gt;0,VLOOKUP(A1124,'ИПУ и ОКПУ'!$A$1:$O$3258,9,0),"")</f>
        <v>Одноставочный</v>
      </c>
      <c r="E1124" t="str">
        <f>IF(C1124&gt;0,IF(VLOOKUP(A1124,'ИПУ и ОКПУ'!$A$1:$O$3258,14,0)="Нет показаний","Нет показаний",""),"")</f>
        <v/>
      </c>
      <c r="F1124">
        <f>IF(AND(C1124&gt;0),SUMIF('ИПУ и ОКПУ'!$A$2:$A$3258,A1124,'ИПУ и ОКПУ'!$O$2:$O$3258),"")</f>
        <v>390</v>
      </c>
      <c r="G1124">
        <f>VLOOKUP(A1124,'Лицевые счета'!$A$2:$K$4570,9,0)</f>
        <v>2</v>
      </c>
      <c r="H1124">
        <f>VLOOKUP(A1124,'Лицевые счета'!$A$2:$K$4570,10,0)</f>
        <v>113.6</v>
      </c>
      <c r="I1124" t="str">
        <f>VLOOKUP(A1124,'Лицевые счета'!$A$2:$K$4570,6,0)</f>
        <v>ФЛ</v>
      </c>
      <c r="J1124" t="str">
        <f>IF(AND(C1124=0,I1124="ФЛ"),G1124*H1124,"")</f>
        <v/>
      </c>
      <c r="K1124" t="str">
        <f>IF(AND(C1124&gt;0,E1124="Нет показаний",I1124="ФЛ"),G1124*H1124,"")</f>
        <v/>
      </c>
    </row>
    <row r="1125" spans="1:11" x14ac:dyDescent="0.25">
      <c r="A1125" s="7">
        <v>118353</v>
      </c>
      <c r="B1125" s="7">
        <f>VLOOKUP(A1125,'Лицевые счета'!$A$1:$K$4570,2,0)</f>
        <v>58331</v>
      </c>
      <c r="C1125">
        <f>COUNTIF('ИПУ и ОКПУ'!$A$2:$A$3258,A1125)</f>
        <v>1</v>
      </c>
      <c r="D1125" t="str">
        <f>IF(C1125&gt;0,VLOOKUP(A1125,'ИПУ и ОКПУ'!$A$1:$O$3258,9,0),"")</f>
        <v>Одноставочный</v>
      </c>
      <c r="E1125" t="str">
        <f>IF(C1125&gt;0,IF(VLOOKUP(A1125,'ИПУ и ОКПУ'!$A$1:$O$3258,14,0)="Нет показаний","Нет показаний",""),"")</f>
        <v/>
      </c>
      <c r="F1125">
        <f>IF(AND(C1125&gt;0),SUMIF('ИПУ и ОКПУ'!$A$2:$A$3258,A1125,'ИПУ и ОКПУ'!$O$2:$O$3258),"")</f>
        <v>0</v>
      </c>
      <c r="G1125">
        <f>VLOOKUP(A1125,'Лицевые счета'!$A$2:$K$4570,9,0)</f>
        <v>2</v>
      </c>
      <c r="H1125">
        <f>VLOOKUP(A1125,'Лицевые счета'!$A$2:$K$4570,10,0)</f>
        <v>73.5</v>
      </c>
      <c r="I1125" t="str">
        <f>VLOOKUP(A1125,'Лицевые счета'!$A$2:$K$4570,6,0)</f>
        <v>ФЛ</v>
      </c>
      <c r="J1125" t="str">
        <f>IF(AND(C1125=0,I1125="ФЛ"),G1125*H1125,"")</f>
        <v/>
      </c>
      <c r="K1125" t="str">
        <f>IF(AND(C1125&gt;0,E1125="Нет показаний",I1125="ФЛ"),G1125*H1125,"")</f>
        <v/>
      </c>
    </row>
    <row r="1126" spans="1:11" x14ac:dyDescent="0.25">
      <c r="A1126" s="7">
        <v>118944</v>
      </c>
      <c r="B1126" s="7">
        <f>VLOOKUP(A1126,'Лицевые счета'!$A$1:$K$4570,2,0)</f>
        <v>56962</v>
      </c>
      <c r="C1126">
        <f>COUNTIF('ИПУ и ОКПУ'!$A$2:$A$3258,A1126)</f>
        <v>1</v>
      </c>
      <c r="D1126" t="str">
        <f>IF(C1126&gt;0,VLOOKUP(A1126,'ИПУ и ОКПУ'!$A$1:$O$3258,9,0),"")</f>
        <v>Одноставочный</v>
      </c>
      <c r="E1126" t="str">
        <f>IF(C1126&gt;0,IF(VLOOKUP(A1126,'ИПУ и ОКПУ'!$A$1:$O$3258,14,0)="Нет показаний","Нет показаний",""),"")</f>
        <v/>
      </c>
      <c r="F1126">
        <f>IF(AND(C1126&gt;0),SUMIF('ИПУ и ОКПУ'!$A$2:$A$3258,A1126,'ИПУ и ОКПУ'!$O$2:$O$3258),"")</f>
        <v>139</v>
      </c>
      <c r="G1126">
        <f>VLOOKUP(A1126,'Лицевые счета'!$A$2:$K$4570,9,0)</f>
        <v>2</v>
      </c>
      <c r="H1126">
        <f>VLOOKUP(A1126,'Лицевые счета'!$A$2:$K$4570,10,0)</f>
        <v>113.6</v>
      </c>
      <c r="I1126" t="str">
        <f>VLOOKUP(A1126,'Лицевые счета'!$A$2:$K$4570,6,0)</f>
        <v>ФЛ</v>
      </c>
      <c r="J1126" t="str">
        <f>IF(AND(C1126=0,I1126="ФЛ"),G1126*H1126,"")</f>
        <v/>
      </c>
      <c r="K1126" t="str">
        <f>IF(AND(C1126&gt;0,E1126="Нет показаний",I1126="ФЛ"),G1126*H1126,"")</f>
        <v/>
      </c>
    </row>
    <row r="1127" spans="1:11" x14ac:dyDescent="0.25">
      <c r="A1127" s="7">
        <v>119740</v>
      </c>
      <c r="B1127" s="7">
        <f>VLOOKUP(A1127,'Лицевые счета'!$A$1:$K$4570,2,0)</f>
        <v>58212</v>
      </c>
      <c r="C1127">
        <f>COUNTIF('ИПУ и ОКПУ'!$A$2:$A$3258,A1127)</f>
        <v>1</v>
      </c>
      <c r="D1127" t="str">
        <f>IF(C1127&gt;0,VLOOKUP(A1127,'ИПУ и ОКПУ'!$A$1:$O$3258,9,0),"")</f>
        <v>Одноставочный</v>
      </c>
      <c r="E1127" t="str">
        <f>IF(C1127&gt;0,IF(VLOOKUP(A1127,'ИПУ и ОКПУ'!$A$1:$O$3258,14,0)="Нет показаний","Нет показаний",""),"")</f>
        <v/>
      </c>
      <c r="F1127">
        <f>IF(AND(C1127&gt;0),SUMIF('ИПУ и ОКПУ'!$A$2:$A$3258,A1127,'ИПУ и ОКПУ'!$O$2:$O$3258),"")</f>
        <v>135</v>
      </c>
      <c r="G1127">
        <f>VLOOKUP(A1127,'Лицевые счета'!$A$2:$K$4570,9,0)</f>
        <v>2</v>
      </c>
      <c r="H1127">
        <f>VLOOKUP(A1127,'Лицевые счета'!$A$2:$K$4570,10,0)</f>
        <v>103.9</v>
      </c>
      <c r="I1127" t="str">
        <f>VLOOKUP(A1127,'Лицевые счета'!$A$2:$K$4570,6,0)</f>
        <v>ФЛ</v>
      </c>
      <c r="J1127" t="str">
        <f>IF(AND(C1127=0,I1127="ФЛ"),G1127*H1127,"")</f>
        <v/>
      </c>
      <c r="K1127" t="str">
        <f>IF(AND(C1127&gt;0,E1127="Нет показаний",I1127="ФЛ"),G1127*H1127,"")</f>
        <v/>
      </c>
    </row>
    <row r="1128" spans="1:11" x14ac:dyDescent="0.25">
      <c r="A1128" s="7">
        <v>120169</v>
      </c>
      <c r="B1128" s="7">
        <f>VLOOKUP(A1128,'Лицевые счета'!$A$1:$K$4570,2,0)</f>
        <v>58245</v>
      </c>
      <c r="C1128">
        <f>COUNTIF('ИПУ и ОКПУ'!$A$2:$A$3258,A1128)</f>
        <v>1</v>
      </c>
      <c r="D1128" t="str">
        <f>IF(C1128&gt;0,VLOOKUP(A1128,'ИПУ и ОКПУ'!$A$1:$O$3258,9,0),"")</f>
        <v>Одноставочный</v>
      </c>
      <c r="E1128" t="str">
        <f>IF(C1128&gt;0,IF(VLOOKUP(A1128,'ИПУ и ОКПУ'!$A$1:$O$3258,14,0)="Нет показаний","Нет показаний",""),"")</f>
        <v/>
      </c>
      <c r="F1128">
        <f>IF(AND(C1128&gt;0),SUMIF('ИПУ и ОКПУ'!$A$2:$A$3258,A1128,'ИПУ и ОКПУ'!$O$2:$O$3258),"")</f>
        <v>267</v>
      </c>
      <c r="G1128">
        <f>VLOOKUP(A1128,'Лицевые счета'!$A$2:$K$4570,9,0)</f>
        <v>2</v>
      </c>
      <c r="H1128">
        <f>VLOOKUP(A1128,'Лицевые счета'!$A$2:$K$4570,10,0)</f>
        <v>113.6</v>
      </c>
      <c r="I1128" t="str">
        <f>VLOOKUP(A1128,'Лицевые счета'!$A$2:$K$4570,6,0)</f>
        <v>ФЛ</v>
      </c>
      <c r="J1128" t="str">
        <f>IF(AND(C1128=0,I1128="ФЛ"),G1128*H1128,"")</f>
        <v/>
      </c>
      <c r="K1128" t="str">
        <f>IF(AND(C1128&gt;0,E1128="Нет показаний",I1128="ФЛ"),G1128*H1128,"")</f>
        <v/>
      </c>
    </row>
    <row r="1129" spans="1:11" x14ac:dyDescent="0.25">
      <c r="A1129" s="7">
        <v>121240</v>
      </c>
      <c r="B1129" s="7">
        <f>VLOOKUP(A1129,'Лицевые счета'!$A$1:$K$4570,2,0)</f>
        <v>58277</v>
      </c>
      <c r="C1129">
        <f>COUNTIF('ИПУ и ОКПУ'!$A$2:$A$3258,A1129)</f>
        <v>1</v>
      </c>
      <c r="D1129" t="str">
        <f>IF(C1129&gt;0,VLOOKUP(A1129,'ИПУ и ОКПУ'!$A$1:$O$3258,9,0),"")</f>
        <v>Одноставочный</v>
      </c>
      <c r="E1129" t="str">
        <f>IF(C1129&gt;0,IF(VLOOKUP(A1129,'ИПУ и ОКПУ'!$A$1:$O$3258,14,0)="Нет показаний","Нет показаний",""),"")</f>
        <v/>
      </c>
      <c r="F1129">
        <f>IF(AND(C1129&gt;0),SUMIF('ИПУ и ОКПУ'!$A$2:$A$3258,A1129,'ИПУ и ОКПУ'!$O$2:$O$3258),"")</f>
        <v>172</v>
      </c>
      <c r="G1129">
        <f>VLOOKUP(A1129,'Лицевые счета'!$A$2:$K$4570,9,0)</f>
        <v>2</v>
      </c>
      <c r="H1129">
        <f>VLOOKUP(A1129,'Лицевые счета'!$A$2:$K$4570,10,0)</f>
        <v>73.5</v>
      </c>
      <c r="I1129" t="str">
        <f>VLOOKUP(A1129,'Лицевые счета'!$A$2:$K$4570,6,0)</f>
        <v>ФЛ</v>
      </c>
      <c r="J1129" t="str">
        <f>IF(AND(C1129=0,I1129="ФЛ"),G1129*H1129,"")</f>
        <v/>
      </c>
      <c r="K1129" t="str">
        <f>IF(AND(C1129&gt;0,E1129="Нет показаний",I1129="ФЛ"),G1129*H1129,"")</f>
        <v/>
      </c>
    </row>
    <row r="1130" spans="1:11" x14ac:dyDescent="0.25">
      <c r="A1130" s="7">
        <v>121350</v>
      </c>
      <c r="B1130" s="7">
        <f>VLOOKUP(A1130,'Лицевые счета'!$A$1:$K$4570,2,0)</f>
        <v>58218</v>
      </c>
      <c r="C1130">
        <f>COUNTIF('ИПУ и ОКПУ'!$A$2:$A$3258,A1130)</f>
        <v>0</v>
      </c>
      <c r="D1130" t="str">
        <f>IF(C1130&gt;0,VLOOKUP(A1130,'ИПУ и ОКПУ'!$A$1:$O$3258,9,0),"")</f>
        <v/>
      </c>
      <c r="E1130" t="str">
        <f>IF(C1130&gt;0,IF(VLOOKUP(A1130,'ИПУ и ОКПУ'!$A$1:$O$3258,14,0)="Нет показаний","Нет показаний",""),"")</f>
        <v/>
      </c>
      <c r="F1130" t="str">
        <f>IF(AND(C1130&gt;0),SUMIF('ИПУ и ОКПУ'!$A$2:$A$3258,A1130,'ИПУ и ОКПУ'!$O$2:$O$3258),"")</f>
        <v/>
      </c>
      <c r="G1130">
        <f>VLOOKUP(A1130,'Лицевые счета'!$A$2:$K$4570,9,0)</f>
        <v>2</v>
      </c>
      <c r="H1130">
        <f>VLOOKUP(A1130,'Лицевые счета'!$A$2:$K$4570,10,0)</f>
        <v>103.9</v>
      </c>
      <c r="I1130" t="str">
        <f>VLOOKUP(A1130,'Лицевые счета'!$A$2:$K$4570,6,0)</f>
        <v>ФЛ</v>
      </c>
      <c r="J1130">
        <f>IF(AND(C1130=0,I1130="ФЛ"),G1130*H1130,"")</f>
        <v>207.8</v>
      </c>
      <c r="K1130" t="str">
        <f>IF(AND(C1130&gt;0,E1130="Нет показаний",I1130="ФЛ"),G1130*H1130,"")</f>
        <v/>
      </c>
    </row>
    <row r="1131" spans="1:11" x14ac:dyDescent="0.25">
      <c r="A1131" s="7">
        <v>121797</v>
      </c>
      <c r="B1131" s="7">
        <f>VLOOKUP(A1131,'Лицевые счета'!$A$1:$K$4570,2,0)</f>
        <v>58321</v>
      </c>
      <c r="C1131">
        <f>COUNTIF('ИПУ и ОКПУ'!$A$2:$A$3258,A1131)</f>
        <v>1</v>
      </c>
      <c r="D1131" t="str">
        <f>IF(C1131&gt;0,VLOOKUP(A1131,'ИПУ и ОКПУ'!$A$1:$O$3258,9,0),"")</f>
        <v>Одноставочный</v>
      </c>
      <c r="E1131" t="str">
        <f>IF(C1131&gt;0,IF(VLOOKUP(A1131,'ИПУ и ОКПУ'!$A$1:$O$3258,14,0)="Нет показаний","Нет показаний",""),"")</f>
        <v/>
      </c>
      <c r="F1131">
        <f>IF(AND(C1131&gt;0),SUMIF('ИПУ и ОКПУ'!$A$2:$A$3258,A1131,'ИПУ и ОКПУ'!$O$2:$O$3258),"")</f>
        <v>335</v>
      </c>
      <c r="G1131">
        <f>VLOOKUP(A1131,'Лицевые счета'!$A$2:$K$4570,9,0)</f>
        <v>2</v>
      </c>
      <c r="H1131">
        <f>VLOOKUP(A1131,'Лицевые счета'!$A$2:$K$4570,10,0)</f>
        <v>83.2</v>
      </c>
      <c r="I1131" t="str">
        <f>VLOOKUP(A1131,'Лицевые счета'!$A$2:$K$4570,6,0)</f>
        <v>ФЛ</v>
      </c>
      <c r="J1131" t="str">
        <f>IF(AND(C1131=0,I1131="ФЛ"),G1131*H1131,"")</f>
        <v/>
      </c>
      <c r="K1131" t="str">
        <f>IF(AND(C1131&gt;0,E1131="Нет показаний",I1131="ФЛ"),G1131*H1131,"")</f>
        <v/>
      </c>
    </row>
    <row r="1132" spans="1:11" x14ac:dyDescent="0.25">
      <c r="A1132" s="7">
        <v>122685</v>
      </c>
      <c r="B1132" s="7">
        <f>VLOOKUP(A1132,'Лицевые счета'!$A$1:$K$4570,2,0)</f>
        <v>58315</v>
      </c>
      <c r="C1132">
        <f>COUNTIF('ИПУ и ОКПУ'!$A$2:$A$3258,A1132)</f>
        <v>1</v>
      </c>
      <c r="D1132" t="str">
        <f>IF(C1132&gt;0,VLOOKUP(A1132,'ИПУ и ОКПУ'!$A$1:$O$3258,9,0),"")</f>
        <v>Одноставочный</v>
      </c>
      <c r="E1132" t="str">
        <f>IF(C1132&gt;0,IF(VLOOKUP(A1132,'ИПУ и ОКПУ'!$A$1:$O$3258,14,0)="Нет показаний","Нет показаний",""),"")</f>
        <v/>
      </c>
      <c r="F1132">
        <f>IF(AND(C1132&gt;0),SUMIF('ИПУ и ОКПУ'!$A$2:$A$3258,A1132,'ИПУ и ОКПУ'!$O$2:$O$3258),"")</f>
        <v>69</v>
      </c>
      <c r="G1132">
        <f>VLOOKUP(A1132,'Лицевые счета'!$A$2:$K$4570,9,0)</f>
        <v>2</v>
      </c>
      <c r="H1132">
        <f>VLOOKUP(A1132,'Лицевые счета'!$A$2:$K$4570,10,0)</f>
        <v>57</v>
      </c>
      <c r="I1132" t="str">
        <f>VLOOKUP(A1132,'Лицевые счета'!$A$2:$K$4570,6,0)</f>
        <v>ФЛ</v>
      </c>
      <c r="J1132" t="str">
        <f>IF(AND(C1132=0,I1132="ФЛ"),G1132*H1132,"")</f>
        <v/>
      </c>
      <c r="K1132" t="str">
        <f>IF(AND(C1132&gt;0,E1132="Нет показаний",I1132="ФЛ"),G1132*H1132,"")</f>
        <v/>
      </c>
    </row>
    <row r="1133" spans="1:11" x14ac:dyDescent="0.25">
      <c r="A1133" s="7">
        <v>123428</v>
      </c>
      <c r="B1133" s="7">
        <f>VLOOKUP(A1133,'Лицевые счета'!$A$1:$K$4570,2,0)</f>
        <v>58315</v>
      </c>
      <c r="C1133">
        <f>COUNTIF('ИПУ и ОКПУ'!$A$2:$A$3258,A1133)</f>
        <v>1</v>
      </c>
      <c r="D1133" t="str">
        <f>IF(C1133&gt;0,VLOOKUP(A1133,'ИПУ и ОКПУ'!$A$1:$O$3258,9,0),"")</f>
        <v>Одноставочный</v>
      </c>
      <c r="E1133" t="str">
        <f>IF(C1133&gt;0,IF(VLOOKUP(A1133,'ИПУ и ОКПУ'!$A$1:$O$3258,14,0)="Нет показаний","Нет показаний",""),"")</f>
        <v/>
      </c>
      <c r="F1133">
        <f>IF(AND(C1133&gt;0),SUMIF('ИПУ и ОКПУ'!$A$2:$A$3258,A1133,'ИПУ и ОКПУ'!$O$2:$O$3258),"")</f>
        <v>25</v>
      </c>
      <c r="G1133">
        <f>VLOOKUP(A1133,'Лицевые счета'!$A$2:$K$4570,9,0)</f>
        <v>2</v>
      </c>
      <c r="H1133">
        <f>VLOOKUP(A1133,'Лицевые счета'!$A$2:$K$4570,10,0)</f>
        <v>90.1</v>
      </c>
      <c r="I1133" t="str">
        <f>VLOOKUP(A1133,'Лицевые счета'!$A$2:$K$4570,6,0)</f>
        <v>ФЛ</v>
      </c>
      <c r="J1133" t="str">
        <f>IF(AND(C1133=0,I1133="ФЛ"),G1133*H1133,"")</f>
        <v/>
      </c>
      <c r="K1133" t="str">
        <f>IF(AND(C1133&gt;0,E1133="Нет показаний",I1133="ФЛ"),G1133*H1133,"")</f>
        <v/>
      </c>
    </row>
    <row r="1134" spans="1:11" x14ac:dyDescent="0.25">
      <c r="A1134" s="7">
        <v>124037</v>
      </c>
      <c r="B1134" s="7">
        <f>VLOOKUP(A1134,'Лицевые счета'!$A$1:$K$4570,2,0)</f>
        <v>62290</v>
      </c>
      <c r="C1134">
        <f>COUNTIF('ИПУ и ОКПУ'!$A$2:$A$3258,A1134)</f>
        <v>1</v>
      </c>
      <c r="D1134" t="str">
        <f>IF(C1134&gt;0,VLOOKUP(A1134,'ИПУ и ОКПУ'!$A$1:$O$3258,9,0),"")</f>
        <v>Одноставочный</v>
      </c>
      <c r="E1134" t="str">
        <f>IF(C1134&gt;0,IF(VLOOKUP(A1134,'ИПУ и ОКПУ'!$A$1:$O$3258,14,0)="Нет показаний","Нет показаний",""),"")</f>
        <v/>
      </c>
      <c r="F1134">
        <f>IF(AND(C1134&gt;0),SUMIF('ИПУ и ОКПУ'!$A$2:$A$3258,A1134,'ИПУ и ОКПУ'!$O$2:$O$3258),"")</f>
        <v>807</v>
      </c>
      <c r="G1134">
        <f>VLOOKUP(A1134,'Лицевые счета'!$A$2:$K$4570,9,0)</f>
        <v>2</v>
      </c>
      <c r="H1134">
        <f>VLOOKUP(A1134,'Лицевые счета'!$A$2:$K$4570,10,0)</f>
        <v>73.5</v>
      </c>
      <c r="I1134" t="str">
        <f>VLOOKUP(A1134,'Лицевые счета'!$A$2:$K$4570,6,0)</f>
        <v>ФЛ</v>
      </c>
      <c r="J1134" t="str">
        <f>IF(AND(C1134=0,I1134="ФЛ"),G1134*H1134,"")</f>
        <v/>
      </c>
      <c r="K1134" t="str">
        <f>IF(AND(C1134&gt;0,E1134="Нет показаний",I1134="ФЛ"),G1134*H1134,"")</f>
        <v/>
      </c>
    </row>
    <row r="1135" spans="1:11" x14ac:dyDescent="0.25">
      <c r="A1135" s="7">
        <v>124897</v>
      </c>
      <c r="B1135" s="7">
        <f>VLOOKUP(A1135,'Лицевые счета'!$A$1:$K$4570,2,0)</f>
        <v>56764</v>
      </c>
      <c r="C1135">
        <f>COUNTIF('ИПУ и ОКПУ'!$A$2:$A$3258,A1135)</f>
        <v>1</v>
      </c>
      <c r="D1135" t="str">
        <f>IF(C1135&gt;0,VLOOKUP(A1135,'ИПУ и ОКПУ'!$A$1:$O$3258,9,0),"")</f>
        <v>Одноставочный</v>
      </c>
      <c r="E1135" t="str">
        <f>IF(C1135&gt;0,IF(VLOOKUP(A1135,'ИПУ и ОКПУ'!$A$1:$O$3258,14,0)="Нет показаний","Нет показаний",""),"")</f>
        <v/>
      </c>
      <c r="F1135">
        <f>IF(AND(C1135&gt;0),SUMIF('ИПУ и ОКПУ'!$A$2:$A$3258,A1135,'ИПУ и ОКПУ'!$O$2:$O$3258),"")</f>
        <v>101</v>
      </c>
      <c r="G1135">
        <f>VLOOKUP(A1135,'Лицевые счета'!$A$2:$K$4570,9,0)</f>
        <v>2</v>
      </c>
      <c r="H1135">
        <f>VLOOKUP(A1135,'Лицевые счета'!$A$2:$K$4570,10,0)</f>
        <v>90.1</v>
      </c>
      <c r="I1135" t="str">
        <f>VLOOKUP(A1135,'Лицевые счета'!$A$2:$K$4570,6,0)</f>
        <v>ФЛ</v>
      </c>
      <c r="J1135" t="str">
        <f>IF(AND(C1135=0,I1135="ФЛ"),G1135*H1135,"")</f>
        <v/>
      </c>
      <c r="K1135" t="str">
        <f>IF(AND(C1135&gt;0,E1135="Нет показаний",I1135="ФЛ"),G1135*H1135,"")</f>
        <v/>
      </c>
    </row>
    <row r="1136" spans="1:11" x14ac:dyDescent="0.25">
      <c r="A1136" s="7">
        <v>124935</v>
      </c>
      <c r="B1136" s="7">
        <f>VLOOKUP(A1136,'Лицевые счета'!$A$1:$K$4570,2,0)</f>
        <v>58371</v>
      </c>
      <c r="C1136">
        <f>COUNTIF('ИПУ и ОКПУ'!$A$2:$A$3258,A1136)</f>
        <v>1</v>
      </c>
      <c r="D1136" t="str">
        <f>IF(C1136&gt;0,VLOOKUP(A1136,'ИПУ и ОКПУ'!$A$1:$O$3258,9,0),"")</f>
        <v>Одноставочный</v>
      </c>
      <c r="E1136" t="str">
        <f>IF(C1136&gt;0,IF(VLOOKUP(A1136,'ИПУ и ОКПУ'!$A$1:$O$3258,14,0)="Нет показаний","Нет показаний",""),"")</f>
        <v/>
      </c>
      <c r="F1136">
        <f>IF(AND(C1136&gt;0),SUMIF('ИПУ и ОКПУ'!$A$2:$A$3258,A1136,'ИПУ и ОКПУ'!$O$2:$O$3258),"")</f>
        <v>500</v>
      </c>
      <c r="G1136">
        <f>VLOOKUP(A1136,'Лицевые счета'!$A$2:$K$4570,9,0)</f>
        <v>2</v>
      </c>
      <c r="H1136">
        <f>VLOOKUP(A1136,'Лицевые счета'!$A$2:$K$4570,10,0)</f>
        <v>113.6</v>
      </c>
      <c r="I1136" t="str">
        <f>VLOOKUP(A1136,'Лицевые счета'!$A$2:$K$4570,6,0)</f>
        <v>ФЛ</v>
      </c>
      <c r="J1136" t="str">
        <f>IF(AND(C1136=0,I1136="ФЛ"),G1136*H1136,"")</f>
        <v/>
      </c>
      <c r="K1136" t="str">
        <f>IF(AND(C1136&gt;0,E1136="Нет показаний",I1136="ФЛ"),G1136*H1136,"")</f>
        <v/>
      </c>
    </row>
    <row r="1137" spans="1:11" x14ac:dyDescent="0.25">
      <c r="A1137" s="7">
        <v>125370</v>
      </c>
      <c r="B1137" s="7">
        <f>VLOOKUP(A1137,'Лицевые счета'!$A$1:$K$4570,2,0)</f>
        <v>58341</v>
      </c>
      <c r="C1137">
        <f>COUNTIF('ИПУ и ОКПУ'!$A$2:$A$3258,A1137)</f>
        <v>1</v>
      </c>
      <c r="D1137" t="str">
        <f>IF(C1137&gt;0,VLOOKUP(A1137,'ИПУ и ОКПУ'!$A$1:$O$3258,9,0),"")</f>
        <v>Одноставочный</v>
      </c>
      <c r="E1137" t="str">
        <f>IF(C1137&gt;0,IF(VLOOKUP(A1137,'ИПУ и ОКПУ'!$A$1:$O$3258,14,0)="Нет показаний","Нет показаний",""),"")</f>
        <v/>
      </c>
      <c r="F1137">
        <f>IF(AND(C1137&gt;0),SUMIF('ИПУ и ОКПУ'!$A$2:$A$3258,A1137,'ИПУ и ОКПУ'!$O$2:$O$3258),"")</f>
        <v>0</v>
      </c>
      <c r="G1137">
        <f>VLOOKUP(A1137,'Лицевые счета'!$A$2:$K$4570,9,0)</f>
        <v>2</v>
      </c>
      <c r="H1137">
        <f>VLOOKUP(A1137,'Лицевые счета'!$A$2:$K$4570,10,0)</f>
        <v>83.2</v>
      </c>
      <c r="I1137" t="str">
        <f>VLOOKUP(A1137,'Лицевые счета'!$A$2:$K$4570,6,0)</f>
        <v>ФЛ</v>
      </c>
      <c r="J1137" t="str">
        <f>IF(AND(C1137=0,I1137="ФЛ"),G1137*H1137,"")</f>
        <v/>
      </c>
      <c r="K1137" t="str">
        <f>IF(AND(C1137&gt;0,E1137="Нет показаний",I1137="ФЛ"),G1137*H1137,"")</f>
        <v/>
      </c>
    </row>
    <row r="1138" spans="1:11" x14ac:dyDescent="0.25">
      <c r="A1138" s="7">
        <v>126923</v>
      </c>
      <c r="B1138" s="7">
        <f>VLOOKUP(A1138,'Лицевые счета'!$A$1:$K$4570,2,0)</f>
        <v>58377</v>
      </c>
      <c r="C1138">
        <f>COUNTIF('ИПУ и ОКПУ'!$A$2:$A$3258,A1138)</f>
        <v>1</v>
      </c>
      <c r="D1138" t="str">
        <f>IF(C1138&gt;0,VLOOKUP(A1138,'ИПУ и ОКПУ'!$A$1:$O$3258,9,0),"")</f>
        <v>Одноставочный</v>
      </c>
      <c r="E1138" t="str">
        <f>IF(C1138&gt;0,IF(VLOOKUP(A1138,'ИПУ и ОКПУ'!$A$1:$O$3258,14,0)="Нет показаний","Нет показаний",""),"")</f>
        <v/>
      </c>
      <c r="F1138">
        <f>IF(AND(C1138&gt;0),SUMIF('ИПУ и ОКПУ'!$A$2:$A$3258,A1138,'ИПУ и ОКПУ'!$O$2:$O$3258),"")</f>
        <v>8</v>
      </c>
      <c r="G1138">
        <f>VLOOKUP(A1138,'Лицевые счета'!$A$2:$K$4570,9,0)</f>
        <v>2</v>
      </c>
      <c r="H1138">
        <f>VLOOKUP(A1138,'Лицевые счета'!$A$2:$K$4570,10,0)</f>
        <v>113.6</v>
      </c>
      <c r="I1138" t="str">
        <f>VLOOKUP(A1138,'Лицевые счета'!$A$2:$K$4570,6,0)</f>
        <v>ФЛ</v>
      </c>
      <c r="J1138" t="str">
        <f>IF(AND(C1138=0,I1138="ФЛ"),G1138*H1138,"")</f>
        <v/>
      </c>
      <c r="K1138" t="str">
        <f>IF(AND(C1138&gt;0,E1138="Нет показаний",I1138="ФЛ"),G1138*H1138,"")</f>
        <v/>
      </c>
    </row>
    <row r="1139" spans="1:11" x14ac:dyDescent="0.25">
      <c r="A1139" s="7">
        <v>127211</v>
      </c>
      <c r="B1139" s="7">
        <f>VLOOKUP(A1139,'Лицевые счета'!$A$1:$K$4570,2,0)</f>
        <v>58218</v>
      </c>
      <c r="C1139">
        <f>COUNTIF('ИПУ и ОКПУ'!$A$2:$A$3258,A1139)</f>
        <v>1</v>
      </c>
      <c r="D1139" t="str">
        <f>IF(C1139&gt;0,VLOOKUP(A1139,'ИПУ и ОКПУ'!$A$1:$O$3258,9,0),"")</f>
        <v>Одноставочный</v>
      </c>
      <c r="E1139" t="str">
        <f>IF(C1139&gt;0,IF(VLOOKUP(A1139,'ИПУ и ОКПУ'!$A$1:$O$3258,14,0)="Нет показаний","Нет показаний",""),"")</f>
        <v/>
      </c>
      <c r="F1139">
        <f>IF(AND(C1139&gt;0),SUMIF('ИПУ и ОКПУ'!$A$2:$A$3258,A1139,'ИПУ и ОКПУ'!$O$2:$O$3258),"")</f>
        <v>433</v>
      </c>
      <c r="G1139">
        <f>VLOOKUP(A1139,'Лицевые счета'!$A$2:$K$4570,9,0)</f>
        <v>2</v>
      </c>
      <c r="H1139">
        <f>VLOOKUP(A1139,'Лицевые счета'!$A$2:$K$4570,10,0)</f>
        <v>103.9</v>
      </c>
      <c r="I1139" t="str">
        <f>VLOOKUP(A1139,'Лицевые счета'!$A$2:$K$4570,6,0)</f>
        <v>ФЛ</v>
      </c>
      <c r="J1139" t="str">
        <f>IF(AND(C1139=0,I1139="ФЛ"),G1139*H1139,"")</f>
        <v/>
      </c>
      <c r="K1139" t="str">
        <f>IF(AND(C1139&gt;0,E1139="Нет показаний",I1139="ФЛ"),G1139*H1139,"")</f>
        <v/>
      </c>
    </row>
    <row r="1140" spans="1:11" x14ac:dyDescent="0.25">
      <c r="A1140" s="7">
        <v>129352</v>
      </c>
      <c r="B1140" s="7">
        <f>VLOOKUP(A1140,'Лицевые счета'!$A$1:$K$4570,2,0)</f>
        <v>58366</v>
      </c>
      <c r="C1140">
        <f>COUNTIF('ИПУ и ОКПУ'!$A$2:$A$3258,A1140)</f>
        <v>1</v>
      </c>
      <c r="D1140" t="str">
        <f>IF(C1140&gt;0,VLOOKUP(A1140,'ИПУ и ОКПУ'!$A$1:$O$3258,9,0),"")</f>
        <v>Одноставочный</v>
      </c>
      <c r="E1140" t="str">
        <f>IF(C1140&gt;0,IF(VLOOKUP(A1140,'ИПУ и ОКПУ'!$A$1:$O$3258,14,0)="Нет показаний","Нет показаний",""),"")</f>
        <v/>
      </c>
      <c r="F1140">
        <f>IF(AND(C1140&gt;0),SUMIF('ИПУ и ОКПУ'!$A$2:$A$3258,A1140,'ИПУ и ОКПУ'!$O$2:$O$3258),"")</f>
        <v>421</v>
      </c>
      <c r="G1140">
        <f>VLOOKUP(A1140,'Лицевые счета'!$A$2:$K$4570,9,0)</f>
        <v>2</v>
      </c>
      <c r="H1140">
        <f>VLOOKUP(A1140,'Лицевые счета'!$A$2:$K$4570,10,0)</f>
        <v>103.9</v>
      </c>
      <c r="I1140" t="str">
        <f>VLOOKUP(A1140,'Лицевые счета'!$A$2:$K$4570,6,0)</f>
        <v>ФЛ</v>
      </c>
      <c r="J1140" t="str">
        <f>IF(AND(C1140=0,I1140="ФЛ"),G1140*H1140,"")</f>
        <v/>
      </c>
      <c r="K1140" t="str">
        <f>IF(AND(C1140&gt;0,E1140="Нет показаний",I1140="ФЛ"),G1140*H1140,"")</f>
        <v/>
      </c>
    </row>
    <row r="1141" spans="1:11" x14ac:dyDescent="0.25">
      <c r="A1141" s="7">
        <v>129914</v>
      </c>
      <c r="B1141" s="7">
        <f>VLOOKUP(A1141,'Лицевые счета'!$A$1:$K$4570,2,0)</f>
        <v>58371</v>
      </c>
      <c r="C1141">
        <f>COUNTIF('ИПУ и ОКПУ'!$A$2:$A$3258,A1141)</f>
        <v>1</v>
      </c>
      <c r="D1141" t="str">
        <f>IF(C1141&gt;0,VLOOKUP(A1141,'ИПУ и ОКПУ'!$A$1:$O$3258,9,0),"")</f>
        <v>Одноставочный</v>
      </c>
      <c r="E1141" t="str">
        <f>IF(C1141&gt;0,IF(VLOOKUP(A1141,'ИПУ и ОКПУ'!$A$1:$O$3258,14,0)="Нет показаний","Нет показаний",""),"")</f>
        <v/>
      </c>
      <c r="F1141">
        <f>IF(AND(C1141&gt;0),SUMIF('ИПУ и ОКПУ'!$A$2:$A$3258,A1141,'ИПУ и ОКПУ'!$O$2:$O$3258),"")</f>
        <v>187</v>
      </c>
      <c r="G1141">
        <f>VLOOKUP(A1141,'Лицевые счета'!$A$2:$K$4570,9,0)</f>
        <v>2</v>
      </c>
      <c r="H1141">
        <f>VLOOKUP(A1141,'Лицевые счета'!$A$2:$K$4570,10,0)</f>
        <v>113.6</v>
      </c>
      <c r="I1141" t="str">
        <f>VLOOKUP(A1141,'Лицевые счета'!$A$2:$K$4570,6,0)</f>
        <v>ФЛ</v>
      </c>
      <c r="J1141" t="str">
        <f>IF(AND(C1141=0,I1141="ФЛ"),G1141*H1141,"")</f>
        <v/>
      </c>
      <c r="K1141" t="str">
        <f>IF(AND(C1141&gt;0,E1141="Нет показаний",I1141="ФЛ"),G1141*H1141,"")</f>
        <v/>
      </c>
    </row>
    <row r="1142" spans="1:11" x14ac:dyDescent="0.25">
      <c r="A1142" s="7">
        <v>131506</v>
      </c>
      <c r="B1142" s="7">
        <f>VLOOKUP(A1142,'Лицевые счета'!$A$1:$K$4570,2,0)</f>
        <v>58202</v>
      </c>
      <c r="C1142">
        <f>COUNTIF('ИПУ и ОКПУ'!$A$2:$A$3258,A1142)</f>
        <v>1</v>
      </c>
      <c r="D1142" t="str">
        <f>IF(C1142&gt;0,VLOOKUP(A1142,'ИПУ и ОКПУ'!$A$1:$O$3258,9,0),"")</f>
        <v>Одноставочный</v>
      </c>
      <c r="E1142" t="str">
        <f>IF(C1142&gt;0,IF(VLOOKUP(A1142,'ИПУ и ОКПУ'!$A$1:$O$3258,14,0)="Нет показаний","Нет показаний",""),"")</f>
        <v>Нет показаний</v>
      </c>
      <c r="F1142">
        <f>IF(AND(C1142&gt;0),SUMIF('ИПУ и ОКПУ'!$A$2:$A$3258,A1142,'ИПУ и ОКПУ'!$O$2:$O$3258),"")</f>
        <v>0</v>
      </c>
      <c r="G1142">
        <f>VLOOKUP(A1142,'Лицевые счета'!$A$2:$K$4570,9,0)</f>
        <v>2</v>
      </c>
      <c r="H1142">
        <f>VLOOKUP(A1142,'Лицевые счета'!$A$2:$K$4570,10,0)</f>
        <v>83.2</v>
      </c>
      <c r="I1142" t="str">
        <f>VLOOKUP(A1142,'Лицевые счета'!$A$2:$K$4570,6,0)</f>
        <v>ФЛ</v>
      </c>
      <c r="J1142" t="str">
        <f>IF(AND(C1142=0,I1142="ФЛ"),G1142*H1142,"")</f>
        <v/>
      </c>
      <c r="K1142">
        <f>IF(AND(C1142&gt;0,E1142="Нет показаний",I1142="ФЛ"),G1142*H1142,"")</f>
        <v>166.4</v>
      </c>
    </row>
    <row r="1143" spans="1:11" x14ac:dyDescent="0.25">
      <c r="A1143" s="7">
        <v>131973</v>
      </c>
      <c r="B1143" s="7">
        <f>VLOOKUP(A1143,'Лицевые счета'!$A$1:$K$4570,2,0)</f>
        <v>58312</v>
      </c>
      <c r="C1143">
        <f>COUNTIF('ИПУ и ОКПУ'!$A$2:$A$3258,A1143)</f>
        <v>1</v>
      </c>
      <c r="D1143" t="str">
        <f>IF(C1143&gt;0,VLOOKUP(A1143,'ИПУ и ОКПУ'!$A$1:$O$3258,9,0),"")</f>
        <v>Одноставочный</v>
      </c>
      <c r="E1143" t="str">
        <f>IF(C1143&gt;0,IF(VLOOKUP(A1143,'ИПУ и ОКПУ'!$A$1:$O$3258,14,0)="Нет показаний","Нет показаний",""),"")</f>
        <v/>
      </c>
      <c r="F1143">
        <f>IF(AND(C1143&gt;0),SUMIF('ИПУ и ОКПУ'!$A$2:$A$3258,A1143,'ИПУ и ОКПУ'!$O$2:$O$3258),"")</f>
        <v>100</v>
      </c>
      <c r="G1143">
        <f>VLOOKUP(A1143,'Лицевые счета'!$A$2:$K$4570,9,0)</f>
        <v>2</v>
      </c>
      <c r="H1143">
        <f>VLOOKUP(A1143,'Лицевые счета'!$A$2:$K$4570,10,0)</f>
        <v>57</v>
      </c>
      <c r="I1143" t="str">
        <f>VLOOKUP(A1143,'Лицевые счета'!$A$2:$K$4570,6,0)</f>
        <v>ФЛ</v>
      </c>
      <c r="J1143" t="str">
        <f>IF(AND(C1143=0,I1143="ФЛ"),G1143*H1143,"")</f>
        <v/>
      </c>
      <c r="K1143" t="str">
        <f>IF(AND(C1143&gt;0,E1143="Нет показаний",I1143="ФЛ"),G1143*H1143,"")</f>
        <v/>
      </c>
    </row>
    <row r="1144" spans="1:11" x14ac:dyDescent="0.25">
      <c r="A1144" s="7">
        <v>133403</v>
      </c>
      <c r="B1144" s="7">
        <f>VLOOKUP(A1144,'Лицевые счета'!$A$1:$K$4570,2,0)</f>
        <v>58376</v>
      </c>
      <c r="C1144">
        <f>COUNTIF('ИПУ и ОКПУ'!$A$2:$A$3258,A1144)</f>
        <v>1</v>
      </c>
      <c r="D1144" t="str">
        <f>IF(C1144&gt;0,VLOOKUP(A1144,'ИПУ и ОКПУ'!$A$1:$O$3258,9,0),"")</f>
        <v>Одноставочный</v>
      </c>
      <c r="E1144" t="str">
        <f>IF(C1144&gt;0,IF(VLOOKUP(A1144,'ИПУ и ОКПУ'!$A$1:$O$3258,14,0)="Нет показаний","Нет показаний",""),"")</f>
        <v/>
      </c>
      <c r="F1144">
        <f>IF(AND(C1144&gt;0),SUMIF('ИПУ и ОКПУ'!$A$2:$A$3258,A1144,'ИПУ и ОКПУ'!$O$2:$O$3258),"")</f>
        <v>222</v>
      </c>
      <c r="G1144">
        <f>VLOOKUP(A1144,'Лицевые счета'!$A$2:$K$4570,9,0)</f>
        <v>2</v>
      </c>
      <c r="H1144">
        <f>VLOOKUP(A1144,'Лицевые счета'!$A$2:$K$4570,10,0)</f>
        <v>113.6</v>
      </c>
      <c r="I1144" t="str">
        <f>VLOOKUP(A1144,'Лицевые счета'!$A$2:$K$4570,6,0)</f>
        <v>ФЛ</v>
      </c>
      <c r="J1144" t="str">
        <f>IF(AND(C1144=0,I1144="ФЛ"),G1144*H1144,"")</f>
        <v/>
      </c>
      <c r="K1144" t="str">
        <f>IF(AND(C1144&gt;0,E1144="Нет показаний",I1144="ФЛ"),G1144*H1144,"")</f>
        <v/>
      </c>
    </row>
    <row r="1145" spans="1:11" x14ac:dyDescent="0.25">
      <c r="A1145" s="7">
        <v>133726</v>
      </c>
      <c r="B1145" s="7">
        <f>VLOOKUP(A1145,'Лицевые счета'!$A$1:$K$4570,2,0)</f>
        <v>62290</v>
      </c>
      <c r="C1145">
        <f>COUNTIF('ИПУ и ОКПУ'!$A$2:$A$3258,A1145)</f>
        <v>1</v>
      </c>
      <c r="D1145" t="str">
        <f>IF(C1145&gt;0,VLOOKUP(A1145,'ИПУ и ОКПУ'!$A$1:$O$3258,9,0),"")</f>
        <v>Одноставочный</v>
      </c>
      <c r="E1145" t="str">
        <f>IF(C1145&gt;0,IF(VLOOKUP(A1145,'ИПУ и ОКПУ'!$A$1:$O$3258,14,0)="Нет показаний","Нет показаний",""),"")</f>
        <v/>
      </c>
      <c r="F1145">
        <f>IF(AND(C1145&gt;0),SUMIF('ИПУ и ОКПУ'!$A$2:$A$3258,A1145,'ИПУ и ОКПУ'!$O$2:$O$3258),"")</f>
        <v>80</v>
      </c>
      <c r="G1145">
        <f>VLOOKUP(A1145,'Лицевые счета'!$A$2:$K$4570,9,0)</f>
        <v>2</v>
      </c>
      <c r="H1145">
        <f>VLOOKUP(A1145,'Лицевые счета'!$A$2:$K$4570,10,0)</f>
        <v>90.1</v>
      </c>
      <c r="I1145" t="str">
        <f>VLOOKUP(A1145,'Лицевые счета'!$A$2:$K$4570,6,0)</f>
        <v>ФЛ</v>
      </c>
      <c r="J1145" t="str">
        <f>IF(AND(C1145=0,I1145="ФЛ"),G1145*H1145,"")</f>
        <v/>
      </c>
      <c r="K1145" t="str">
        <f>IF(AND(C1145&gt;0,E1145="Нет показаний",I1145="ФЛ"),G1145*H1145,"")</f>
        <v/>
      </c>
    </row>
    <row r="1146" spans="1:11" x14ac:dyDescent="0.25">
      <c r="A1146" s="7">
        <v>133903</v>
      </c>
      <c r="B1146" s="7">
        <f>VLOOKUP(A1146,'Лицевые счета'!$A$1:$K$4570,2,0)</f>
        <v>58343</v>
      </c>
      <c r="C1146">
        <f>COUNTIF('ИПУ и ОКПУ'!$A$2:$A$3258,A1146)</f>
        <v>1</v>
      </c>
      <c r="D1146" t="str">
        <f>IF(C1146&gt;0,VLOOKUP(A1146,'ИПУ и ОКПУ'!$A$1:$O$3258,9,0),"")</f>
        <v>Одноставочный</v>
      </c>
      <c r="E1146" t="str">
        <f>IF(C1146&gt;0,IF(VLOOKUP(A1146,'ИПУ и ОКПУ'!$A$1:$O$3258,14,0)="Нет показаний","Нет показаний",""),"")</f>
        <v/>
      </c>
      <c r="F1146">
        <f>IF(AND(C1146&gt;0),SUMIF('ИПУ и ОКПУ'!$A$2:$A$3258,A1146,'ИПУ и ОКПУ'!$O$2:$O$3258),"")</f>
        <v>501</v>
      </c>
      <c r="G1146">
        <f>VLOOKUP(A1146,'Лицевые счета'!$A$2:$K$4570,9,0)</f>
        <v>2</v>
      </c>
      <c r="H1146">
        <f>VLOOKUP(A1146,'Лицевые счета'!$A$2:$K$4570,10,0)</f>
        <v>73.5</v>
      </c>
      <c r="I1146" t="str">
        <f>VLOOKUP(A1146,'Лицевые счета'!$A$2:$K$4570,6,0)</f>
        <v>ФЛ</v>
      </c>
      <c r="J1146" t="str">
        <f>IF(AND(C1146=0,I1146="ФЛ"),G1146*H1146,"")</f>
        <v/>
      </c>
      <c r="K1146" t="str">
        <f>IF(AND(C1146&gt;0,E1146="Нет показаний",I1146="ФЛ"),G1146*H1146,"")</f>
        <v/>
      </c>
    </row>
    <row r="1147" spans="1:11" x14ac:dyDescent="0.25">
      <c r="A1147" s="7">
        <v>135043</v>
      </c>
      <c r="B1147" s="7">
        <f>VLOOKUP(A1147,'Лицевые счета'!$A$1:$K$4570,2,0)</f>
        <v>56963</v>
      </c>
      <c r="C1147">
        <f>COUNTIF('ИПУ и ОКПУ'!$A$2:$A$3258,A1147)</f>
        <v>1</v>
      </c>
      <c r="D1147" t="str">
        <f>IF(C1147&gt;0,VLOOKUP(A1147,'ИПУ и ОКПУ'!$A$1:$O$3258,9,0),"")</f>
        <v>Одноставочный</v>
      </c>
      <c r="E1147" t="str">
        <f>IF(C1147&gt;0,IF(VLOOKUP(A1147,'ИПУ и ОКПУ'!$A$1:$O$3258,14,0)="Нет показаний","Нет показаний",""),"")</f>
        <v/>
      </c>
      <c r="F1147">
        <f>IF(AND(C1147&gt;0),SUMIF('ИПУ и ОКПУ'!$A$2:$A$3258,A1147,'ИПУ и ОКПУ'!$O$2:$O$3258),"")</f>
        <v>155</v>
      </c>
      <c r="G1147">
        <f>VLOOKUP(A1147,'Лицевые счета'!$A$2:$K$4570,9,0)</f>
        <v>2</v>
      </c>
      <c r="H1147">
        <f>VLOOKUP(A1147,'Лицевые счета'!$A$2:$K$4570,10,0)</f>
        <v>113.6</v>
      </c>
      <c r="I1147" t="str">
        <f>VLOOKUP(A1147,'Лицевые счета'!$A$2:$K$4570,6,0)</f>
        <v>ФЛ</v>
      </c>
      <c r="J1147" t="str">
        <f>IF(AND(C1147=0,I1147="ФЛ"),G1147*H1147,"")</f>
        <v/>
      </c>
      <c r="K1147" t="str">
        <f>IF(AND(C1147&gt;0,E1147="Нет показаний",I1147="ФЛ"),G1147*H1147,"")</f>
        <v/>
      </c>
    </row>
    <row r="1148" spans="1:11" x14ac:dyDescent="0.25">
      <c r="A1148" s="7">
        <v>136535</v>
      </c>
      <c r="B1148" s="7">
        <f>VLOOKUP(A1148,'Лицевые счета'!$A$1:$K$4570,2,0)</f>
        <v>58341</v>
      </c>
      <c r="C1148">
        <f>COUNTIF('ИПУ и ОКПУ'!$A$2:$A$3258,A1148)</f>
        <v>1</v>
      </c>
      <c r="D1148" t="str">
        <f>IF(C1148&gt;0,VLOOKUP(A1148,'ИПУ и ОКПУ'!$A$1:$O$3258,9,0),"")</f>
        <v>Одноставочный</v>
      </c>
      <c r="E1148" t="str">
        <f>IF(C1148&gt;0,IF(VLOOKUP(A1148,'ИПУ и ОКПУ'!$A$1:$O$3258,14,0)="Нет показаний","Нет показаний",""),"")</f>
        <v/>
      </c>
      <c r="F1148">
        <f>IF(AND(C1148&gt;0),SUMIF('ИПУ и ОКПУ'!$A$2:$A$3258,A1148,'ИПУ и ОКПУ'!$O$2:$O$3258),"")</f>
        <v>480</v>
      </c>
      <c r="G1148">
        <f>VLOOKUP(A1148,'Лицевые счета'!$A$2:$K$4570,9,0)</f>
        <v>2</v>
      </c>
      <c r="H1148">
        <f>VLOOKUP(A1148,'Лицевые счета'!$A$2:$K$4570,10,0)</f>
        <v>73.5</v>
      </c>
      <c r="I1148" t="str">
        <f>VLOOKUP(A1148,'Лицевые счета'!$A$2:$K$4570,6,0)</f>
        <v>ФЛ</v>
      </c>
      <c r="J1148" t="str">
        <f>IF(AND(C1148=0,I1148="ФЛ"),G1148*H1148,"")</f>
        <v/>
      </c>
      <c r="K1148" t="str">
        <f>IF(AND(C1148&gt;0,E1148="Нет показаний",I1148="ФЛ"),G1148*H1148,"")</f>
        <v/>
      </c>
    </row>
    <row r="1149" spans="1:11" x14ac:dyDescent="0.25">
      <c r="A1149" s="7">
        <v>137038</v>
      </c>
      <c r="B1149" s="7">
        <f>VLOOKUP(A1149,'Лицевые счета'!$A$1:$K$4570,2,0)</f>
        <v>58374</v>
      </c>
      <c r="C1149">
        <f>COUNTIF('ИПУ и ОКПУ'!$A$2:$A$3258,A1149)</f>
        <v>1</v>
      </c>
      <c r="D1149" t="str">
        <f>IF(C1149&gt;0,VLOOKUP(A1149,'ИПУ и ОКПУ'!$A$1:$O$3258,9,0),"")</f>
        <v>Одноставочный</v>
      </c>
      <c r="E1149" t="str">
        <f>IF(C1149&gt;0,IF(VLOOKUP(A1149,'ИПУ и ОКПУ'!$A$1:$O$3258,14,0)="Нет показаний","Нет показаний",""),"")</f>
        <v/>
      </c>
      <c r="F1149">
        <f>IF(AND(C1149&gt;0),SUMIF('ИПУ и ОКПУ'!$A$2:$A$3258,A1149,'ИПУ и ОКПУ'!$O$2:$O$3258),"")</f>
        <v>0</v>
      </c>
      <c r="G1149">
        <f>VLOOKUP(A1149,'Лицевые счета'!$A$2:$K$4570,9,0)</f>
        <v>2</v>
      </c>
      <c r="H1149">
        <f>VLOOKUP(A1149,'Лицевые счета'!$A$2:$K$4570,10,0)</f>
        <v>103.9</v>
      </c>
      <c r="I1149" t="str">
        <f>VLOOKUP(A1149,'Лицевые счета'!$A$2:$K$4570,6,0)</f>
        <v>ФЛ</v>
      </c>
      <c r="J1149" t="str">
        <f>IF(AND(C1149=0,I1149="ФЛ"),G1149*H1149,"")</f>
        <v/>
      </c>
      <c r="K1149" t="str">
        <f>IF(AND(C1149&gt;0,E1149="Нет показаний",I1149="ФЛ"),G1149*H1149,"")</f>
        <v/>
      </c>
    </row>
    <row r="1150" spans="1:11" x14ac:dyDescent="0.25">
      <c r="A1150" s="7">
        <v>137862</v>
      </c>
      <c r="B1150" s="7">
        <f>VLOOKUP(A1150,'Лицевые счета'!$A$1:$K$4570,2,0)</f>
        <v>58245</v>
      </c>
      <c r="C1150">
        <f>COUNTIF('ИПУ и ОКПУ'!$A$2:$A$3258,A1150)</f>
        <v>1</v>
      </c>
      <c r="D1150" t="str">
        <f>IF(C1150&gt;0,VLOOKUP(A1150,'ИПУ и ОКПУ'!$A$1:$O$3258,9,0),"")</f>
        <v>Одноставочный</v>
      </c>
      <c r="E1150" t="str">
        <f>IF(C1150&gt;0,IF(VLOOKUP(A1150,'ИПУ и ОКПУ'!$A$1:$O$3258,14,0)="Нет показаний","Нет показаний",""),"")</f>
        <v>Нет показаний</v>
      </c>
      <c r="F1150">
        <f>IF(AND(C1150&gt;0),SUMIF('ИПУ и ОКПУ'!$A$2:$A$3258,A1150,'ИПУ и ОКПУ'!$O$2:$O$3258),"")</f>
        <v>0</v>
      </c>
      <c r="G1150">
        <f>VLOOKUP(A1150,'Лицевые счета'!$A$2:$K$4570,9,0)</f>
        <v>2</v>
      </c>
      <c r="H1150">
        <f>VLOOKUP(A1150,'Лицевые счета'!$A$2:$K$4570,10,0)</f>
        <v>113.6</v>
      </c>
      <c r="I1150" t="str">
        <f>VLOOKUP(A1150,'Лицевые счета'!$A$2:$K$4570,6,0)</f>
        <v>ФЛ</v>
      </c>
      <c r="J1150" t="str">
        <f>IF(AND(C1150=0,I1150="ФЛ"),G1150*H1150,"")</f>
        <v/>
      </c>
      <c r="K1150">
        <f>IF(AND(C1150&gt;0,E1150="Нет показаний",I1150="ФЛ"),G1150*H1150,"")</f>
        <v>227.2</v>
      </c>
    </row>
    <row r="1151" spans="1:11" x14ac:dyDescent="0.25">
      <c r="A1151" s="7">
        <v>138755</v>
      </c>
      <c r="B1151" s="7">
        <f>VLOOKUP(A1151,'Лицевые счета'!$A$1:$K$4570,2,0)</f>
        <v>58321</v>
      </c>
      <c r="C1151">
        <f>COUNTIF('ИПУ и ОКПУ'!$A$2:$A$3258,A1151)</f>
        <v>1</v>
      </c>
      <c r="D1151" t="str">
        <f>IF(C1151&gt;0,VLOOKUP(A1151,'ИПУ и ОКПУ'!$A$1:$O$3258,9,0),"")</f>
        <v>Одноставочный</v>
      </c>
      <c r="E1151" t="str">
        <f>IF(C1151&gt;0,IF(VLOOKUP(A1151,'ИПУ и ОКПУ'!$A$1:$O$3258,14,0)="Нет показаний","Нет показаний",""),"")</f>
        <v/>
      </c>
      <c r="F1151">
        <f>IF(AND(C1151&gt;0),SUMIF('ИПУ и ОКПУ'!$A$2:$A$3258,A1151,'ИПУ и ОКПУ'!$O$2:$O$3258),"")</f>
        <v>167</v>
      </c>
      <c r="G1151">
        <f>VLOOKUP(A1151,'Лицевые счета'!$A$2:$K$4570,9,0)</f>
        <v>2</v>
      </c>
      <c r="H1151">
        <f>VLOOKUP(A1151,'Лицевые счета'!$A$2:$K$4570,10,0)</f>
        <v>73.5</v>
      </c>
      <c r="I1151" t="str">
        <f>VLOOKUP(A1151,'Лицевые счета'!$A$2:$K$4570,6,0)</f>
        <v>ФЛ</v>
      </c>
      <c r="J1151" t="str">
        <f>IF(AND(C1151=0,I1151="ФЛ"),G1151*H1151,"")</f>
        <v/>
      </c>
      <c r="K1151" t="str">
        <f>IF(AND(C1151&gt;0,E1151="Нет показаний",I1151="ФЛ"),G1151*H1151,"")</f>
        <v/>
      </c>
    </row>
    <row r="1152" spans="1:11" x14ac:dyDescent="0.25">
      <c r="A1152" s="7">
        <v>140325</v>
      </c>
      <c r="B1152" s="7">
        <f>VLOOKUP(A1152,'Лицевые счета'!$A$1:$K$4570,2,0)</f>
        <v>58322</v>
      </c>
      <c r="C1152">
        <f>COUNTIF('ИПУ и ОКПУ'!$A$2:$A$3258,A1152)</f>
        <v>1</v>
      </c>
      <c r="D1152" t="str">
        <f>IF(C1152&gt;0,VLOOKUP(A1152,'ИПУ и ОКПУ'!$A$1:$O$3258,9,0),"")</f>
        <v>Одноставочный</v>
      </c>
      <c r="E1152" t="str">
        <f>IF(C1152&gt;0,IF(VLOOKUP(A1152,'ИПУ и ОКПУ'!$A$1:$O$3258,14,0)="Нет показаний","Нет показаний",""),"")</f>
        <v/>
      </c>
      <c r="F1152">
        <f>IF(AND(C1152&gt;0),SUMIF('ИПУ и ОКПУ'!$A$2:$A$3258,A1152,'ИПУ и ОКПУ'!$O$2:$O$3258),"")</f>
        <v>23</v>
      </c>
      <c r="G1152">
        <f>VLOOKUP(A1152,'Лицевые счета'!$A$2:$K$4570,9,0)</f>
        <v>2</v>
      </c>
      <c r="H1152">
        <f>VLOOKUP(A1152,'Лицевые счета'!$A$2:$K$4570,10,0)</f>
        <v>83.2</v>
      </c>
      <c r="I1152" t="str">
        <f>VLOOKUP(A1152,'Лицевые счета'!$A$2:$K$4570,6,0)</f>
        <v>ФЛ</v>
      </c>
      <c r="J1152" t="str">
        <f>IF(AND(C1152=0,I1152="ФЛ"),G1152*H1152,"")</f>
        <v/>
      </c>
      <c r="K1152" t="str">
        <f>IF(AND(C1152&gt;0,E1152="Нет показаний",I1152="ФЛ"),G1152*H1152,"")</f>
        <v/>
      </c>
    </row>
    <row r="1153" spans="1:11" x14ac:dyDescent="0.25">
      <c r="A1153" s="7">
        <v>141746</v>
      </c>
      <c r="B1153" s="7">
        <f>VLOOKUP(A1153,'Лицевые счета'!$A$1:$K$4570,2,0)</f>
        <v>56791</v>
      </c>
      <c r="C1153">
        <f>COUNTIF('ИПУ и ОКПУ'!$A$2:$A$3258,A1153)</f>
        <v>1</v>
      </c>
      <c r="D1153" t="str">
        <f>IF(C1153&gt;0,VLOOKUP(A1153,'ИПУ и ОКПУ'!$A$1:$O$3258,9,0),"")</f>
        <v>Одноставочный</v>
      </c>
      <c r="E1153" t="str">
        <f>IF(C1153&gt;0,IF(VLOOKUP(A1153,'ИПУ и ОКПУ'!$A$1:$O$3258,14,0)="Нет показаний","Нет показаний",""),"")</f>
        <v/>
      </c>
      <c r="F1153">
        <f>IF(AND(C1153&gt;0),SUMIF('ИПУ и ОКПУ'!$A$2:$A$3258,A1153,'ИПУ и ОКПУ'!$O$2:$O$3258),"")</f>
        <v>131</v>
      </c>
      <c r="G1153">
        <f>VLOOKUP(A1153,'Лицевые счета'!$A$2:$K$4570,9,0)</f>
        <v>2</v>
      </c>
      <c r="H1153">
        <f>VLOOKUP(A1153,'Лицевые счета'!$A$2:$K$4570,10,0)</f>
        <v>113.6</v>
      </c>
      <c r="I1153" t="str">
        <f>VLOOKUP(A1153,'Лицевые счета'!$A$2:$K$4570,6,0)</f>
        <v>ФЛ</v>
      </c>
      <c r="J1153" t="str">
        <f>IF(AND(C1153=0,I1153="ФЛ"),G1153*H1153,"")</f>
        <v/>
      </c>
      <c r="K1153" t="str">
        <f>IF(AND(C1153&gt;0,E1153="Нет показаний",I1153="ФЛ"),G1153*H1153,"")</f>
        <v/>
      </c>
    </row>
    <row r="1154" spans="1:11" x14ac:dyDescent="0.25">
      <c r="A1154" s="7">
        <v>143183</v>
      </c>
      <c r="B1154" s="7">
        <f>VLOOKUP(A1154,'Лицевые счета'!$A$1:$K$4570,2,0)</f>
        <v>63010</v>
      </c>
      <c r="C1154">
        <f>COUNTIF('ИПУ и ОКПУ'!$A$2:$A$3258,A1154)</f>
        <v>1</v>
      </c>
      <c r="D1154" t="str">
        <f>IF(C1154&gt;0,VLOOKUP(A1154,'ИПУ и ОКПУ'!$A$1:$O$3258,9,0),"")</f>
        <v>Одноставочный</v>
      </c>
      <c r="E1154" t="str">
        <f>IF(C1154&gt;0,IF(VLOOKUP(A1154,'ИПУ и ОКПУ'!$A$1:$O$3258,14,0)="Нет показаний","Нет показаний",""),"")</f>
        <v/>
      </c>
      <c r="F1154">
        <f>IF(AND(C1154&gt;0),SUMIF('ИПУ и ОКПУ'!$A$2:$A$3258,A1154,'ИПУ и ОКПУ'!$O$2:$O$3258),"")</f>
        <v>177</v>
      </c>
      <c r="G1154">
        <f>VLOOKUP(A1154,'Лицевые счета'!$A$2:$K$4570,9,0)</f>
        <v>2</v>
      </c>
      <c r="H1154">
        <f>VLOOKUP(A1154,'Лицевые счета'!$A$2:$K$4570,10,0)</f>
        <v>73.5</v>
      </c>
      <c r="I1154" t="str">
        <f>VLOOKUP(A1154,'Лицевые счета'!$A$2:$K$4570,6,0)</f>
        <v>ФЛ</v>
      </c>
      <c r="J1154" t="str">
        <f>IF(AND(C1154=0,I1154="ФЛ"),G1154*H1154,"")</f>
        <v/>
      </c>
      <c r="K1154" t="str">
        <f>IF(AND(C1154&gt;0,E1154="Нет показаний",I1154="ФЛ"),G1154*H1154,"")</f>
        <v/>
      </c>
    </row>
    <row r="1155" spans="1:11" x14ac:dyDescent="0.25">
      <c r="A1155" s="7">
        <v>144374</v>
      </c>
      <c r="B1155" s="7">
        <f>VLOOKUP(A1155,'Лицевые счета'!$A$1:$K$4570,2,0)</f>
        <v>59321</v>
      </c>
      <c r="C1155">
        <f>COUNTIF('ИПУ и ОКПУ'!$A$2:$A$3258,A1155)</f>
        <v>1</v>
      </c>
      <c r="D1155" t="str">
        <f>IF(C1155&gt;0,VLOOKUP(A1155,'ИПУ и ОКПУ'!$A$1:$O$3258,9,0),"")</f>
        <v>Одноставочный</v>
      </c>
      <c r="E1155" t="str">
        <f>IF(C1155&gt;0,IF(VLOOKUP(A1155,'ИПУ и ОКПУ'!$A$1:$O$3258,14,0)="Нет показаний","Нет показаний",""),"")</f>
        <v>Нет показаний</v>
      </c>
      <c r="F1155">
        <f>IF(AND(C1155&gt;0),SUMIF('ИПУ и ОКПУ'!$A$2:$A$3258,A1155,'ИПУ и ОКПУ'!$O$2:$O$3258),"")</f>
        <v>0</v>
      </c>
      <c r="G1155">
        <f>VLOOKUP(A1155,'Лицевые счета'!$A$2:$K$4570,9,0)</f>
        <v>2</v>
      </c>
      <c r="H1155">
        <f>VLOOKUP(A1155,'Лицевые счета'!$A$2:$K$4570,10,0)</f>
        <v>57</v>
      </c>
      <c r="I1155" t="str">
        <f>VLOOKUP(A1155,'Лицевые счета'!$A$2:$K$4570,6,0)</f>
        <v>ФЛ</v>
      </c>
      <c r="J1155" t="str">
        <f>IF(AND(C1155=0,I1155="ФЛ"),G1155*H1155,"")</f>
        <v/>
      </c>
      <c r="K1155">
        <f>IF(AND(C1155&gt;0,E1155="Нет показаний",I1155="ФЛ"),G1155*H1155,"")</f>
        <v>114</v>
      </c>
    </row>
    <row r="1156" spans="1:11" x14ac:dyDescent="0.25">
      <c r="A1156" s="7">
        <v>144424</v>
      </c>
      <c r="B1156" s="7">
        <f>VLOOKUP(A1156,'Лицевые счета'!$A$1:$K$4570,2,0)</f>
        <v>58315</v>
      </c>
      <c r="C1156">
        <f>COUNTIF('ИПУ и ОКПУ'!$A$2:$A$3258,A1156)</f>
        <v>1</v>
      </c>
      <c r="D1156" t="str">
        <f>IF(C1156&gt;0,VLOOKUP(A1156,'ИПУ и ОКПУ'!$A$1:$O$3258,9,0),"")</f>
        <v>Одноставочный</v>
      </c>
      <c r="E1156" t="str">
        <f>IF(C1156&gt;0,IF(VLOOKUP(A1156,'ИПУ и ОКПУ'!$A$1:$O$3258,14,0)="Нет показаний","Нет показаний",""),"")</f>
        <v/>
      </c>
      <c r="F1156">
        <f>IF(AND(C1156&gt;0),SUMIF('ИПУ и ОКПУ'!$A$2:$A$3258,A1156,'ИПУ и ОКПУ'!$O$2:$O$3258),"")</f>
        <v>663</v>
      </c>
      <c r="G1156">
        <f>VLOOKUP(A1156,'Лицевые счета'!$A$2:$K$4570,9,0)</f>
        <v>2</v>
      </c>
      <c r="H1156">
        <f>VLOOKUP(A1156,'Лицевые счета'!$A$2:$K$4570,10,0)</f>
        <v>90.1</v>
      </c>
      <c r="I1156" t="str">
        <f>VLOOKUP(A1156,'Лицевые счета'!$A$2:$K$4570,6,0)</f>
        <v>ФЛ</v>
      </c>
      <c r="J1156" t="str">
        <f>IF(AND(C1156=0,I1156="ФЛ"),G1156*H1156,"")</f>
        <v/>
      </c>
      <c r="K1156" t="str">
        <f>IF(AND(C1156&gt;0,E1156="Нет показаний",I1156="ФЛ"),G1156*H1156,"")</f>
        <v/>
      </c>
    </row>
    <row r="1157" spans="1:11" x14ac:dyDescent="0.25">
      <c r="A1157" s="7">
        <v>144957</v>
      </c>
      <c r="B1157" s="7">
        <f>VLOOKUP(A1157,'Лицевые счета'!$A$1:$K$4570,2,0)</f>
        <v>58315</v>
      </c>
      <c r="C1157">
        <f>COUNTIF('ИПУ и ОКПУ'!$A$2:$A$3258,A1157)</f>
        <v>1</v>
      </c>
      <c r="D1157" t="str">
        <f>IF(C1157&gt;0,VLOOKUP(A1157,'ИПУ и ОКПУ'!$A$1:$O$3258,9,0),"")</f>
        <v>Одноставочный</v>
      </c>
      <c r="E1157" t="str">
        <f>IF(C1157&gt;0,IF(VLOOKUP(A1157,'ИПУ и ОКПУ'!$A$1:$O$3258,14,0)="Нет показаний","Нет показаний",""),"")</f>
        <v/>
      </c>
      <c r="F1157">
        <f>IF(AND(C1157&gt;0),SUMIF('ИПУ и ОКПУ'!$A$2:$A$3258,A1157,'ИПУ и ОКПУ'!$O$2:$O$3258),"")</f>
        <v>237</v>
      </c>
      <c r="G1157">
        <f>VLOOKUP(A1157,'Лицевые счета'!$A$2:$K$4570,9,0)</f>
        <v>2</v>
      </c>
      <c r="H1157">
        <f>VLOOKUP(A1157,'Лицевые счета'!$A$2:$K$4570,10,0)</f>
        <v>73.5</v>
      </c>
      <c r="I1157" t="str">
        <f>VLOOKUP(A1157,'Лицевые счета'!$A$2:$K$4570,6,0)</f>
        <v>ФЛ</v>
      </c>
      <c r="J1157" t="str">
        <f>IF(AND(C1157=0,I1157="ФЛ"),G1157*H1157,"")</f>
        <v/>
      </c>
      <c r="K1157" t="str">
        <f>IF(AND(C1157&gt;0,E1157="Нет показаний",I1157="ФЛ"),G1157*H1157,"")</f>
        <v/>
      </c>
    </row>
    <row r="1158" spans="1:11" x14ac:dyDescent="0.25">
      <c r="A1158" s="7">
        <v>145464</v>
      </c>
      <c r="B1158" s="7">
        <f>VLOOKUP(A1158,'Лицевые счета'!$A$1:$K$4570,2,0)</f>
        <v>58315</v>
      </c>
      <c r="C1158">
        <f>COUNTIF('ИПУ и ОКПУ'!$A$2:$A$3258,A1158)</f>
        <v>1</v>
      </c>
      <c r="D1158" t="str">
        <f>IF(C1158&gt;0,VLOOKUP(A1158,'ИПУ и ОКПУ'!$A$1:$O$3258,9,0),"")</f>
        <v>Одноставочный</v>
      </c>
      <c r="E1158" t="str">
        <f>IF(C1158&gt;0,IF(VLOOKUP(A1158,'ИПУ и ОКПУ'!$A$1:$O$3258,14,0)="Нет показаний","Нет показаний",""),"")</f>
        <v/>
      </c>
      <c r="F1158">
        <f>IF(AND(C1158&gt;0),SUMIF('ИПУ и ОКПУ'!$A$2:$A$3258,A1158,'ИПУ и ОКПУ'!$O$2:$O$3258),"")</f>
        <v>50</v>
      </c>
      <c r="G1158">
        <f>VLOOKUP(A1158,'Лицевые счета'!$A$2:$K$4570,9,0)</f>
        <v>2</v>
      </c>
      <c r="H1158">
        <f>VLOOKUP(A1158,'Лицевые счета'!$A$2:$K$4570,10,0)</f>
        <v>83.2</v>
      </c>
      <c r="I1158" t="str">
        <f>VLOOKUP(A1158,'Лицевые счета'!$A$2:$K$4570,6,0)</f>
        <v>ФЛ</v>
      </c>
      <c r="J1158" t="str">
        <f>IF(AND(C1158=0,I1158="ФЛ"),G1158*H1158,"")</f>
        <v/>
      </c>
      <c r="K1158" t="str">
        <f>IF(AND(C1158&gt;0,E1158="Нет показаний",I1158="ФЛ"),G1158*H1158,"")</f>
        <v/>
      </c>
    </row>
    <row r="1159" spans="1:11" x14ac:dyDescent="0.25">
      <c r="A1159" s="7">
        <v>145508</v>
      </c>
      <c r="B1159" s="7">
        <f>VLOOKUP(A1159,'Лицевые счета'!$A$1:$K$4570,2,0)</f>
        <v>58321</v>
      </c>
      <c r="C1159">
        <f>COUNTIF('ИПУ и ОКПУ'!$A$2:$A$3258,A1159)</f>
        <v>1</v>
      </c>
      <c r="D1159" t="str">
        <f>IF(C1159&gt;0,VLOOKUP(A1159,'ИПУ и ОКПУ'!$A$1:$O$3258,9,0),"")</f>
        <v>Одноставочный</v>
      </c>
      <c r="E1159" t="str">
        <f>IF(C1159&gt;0,IF(VLOOKUP(A1159,'ИПУ и ОКПУ'!$A$1:$O$3258,14,0)="Нет показаний","Нет показаний",""),"")</f>
        <v/>
      </c>
      <c r="F1159">
        <f>IF(AND(C1159&gt;0),SUMIF('ИПУ и ОКПУ'!$A$2:$A$3258,A1159,'ИПУ и ОКПУ'!$O$2:$O$3258),"")</f>
        <v>250</v>
      </c>
      <c r="G1159">
        <f>VLOOKUP(A1159,'Лицевые счета'!$A$2:$K$4570,9,0)</f>
        <v>2</v>
      </c>
      <c r="H1159">
        <f>VLOOKUP(A1159,'Лицевые счета'!$A$2:$K$4570,10,0)</f>
        <v>83.2</v>
      </c>
      <c r="I1159" t="str">
        <f>VLOOKUP(A1159,'Лицевые счета'!$A$2:$K$4570,6,0)</f>
        <v>ФЛ</v>
      </c>
      <c r="J1159" t="str">
        <f>IF(AND(C1159=0,I1159="ФЛ"),G1159*H1159,"")</f>
        <v/>
      </c>
      <c r="K1159" t="str">
        <f>IF(AND(C1159&gt;0,E1159="Нет показаний",I1159="ФЛ"),G1159*H1159,"")</f>
        <v/>
      </c>
    </row>
    <row r="1160" spans="1:11" x14ac:dyDescent="0.25">
      <c r="A1160" s="7">
        <v>147924</v>
      </c>
      <c r="B1160" s="7">
        <f>VLOOKUP(A1160,'Лицевые счета'!$A$1:$K$4570,2,0)</f>
        <v>56844</v>
      </c>
      <c r="C1160">
        <f>COUNTIF('ИПУ и ОКПУ'!$A$2:$A$3258,A1160)</f>
        <v>1</v>
      </c>
      <c r="D1160" t="str">
        <f>IF(C1160&gt;0,VLOOKUP(A1160,'ИПУ и ОКПУ'!$A$1:$O$3258,9,0),"")</f>
        <v>Одноставочный</v>
      </c>
      <c r="E1160" t="str">
        <f>IF(C1160&gt;0,IF(VLOOKUP(A1160,'ИПУ и ОКПУ'!$A$1:$O$3258,14,0)="Нет показаний","Нет показаний",""),"")</f>
        <v/>
      </c>
      <c r="F1160">
        <f>IF(AND(C1160&gt;0),SUMIF('ИПУ и ОКПУ'!$A$2:$A$3258,A1160,'ИПУ и ОКПУ'!$O$2:$O$3258),"")</f>
        <v>0</v>
      </c>
      <c r="G1160">
        <f>VLOOKUP(A1160,'Лицевые счета'!$A$2:$K$4570,9,0)</f>
        <v>2</v>
      </c>
      <c r="H1160">
        <f>VLOOKUP(A1160,'Лицевые счета'!$A$2:$K$4570,10,0)</f>
        <v>88</v>
      </c>
      <c r="I1160" t="str">
        <f>VLOOKUP(A1160,'Лицевые счета'!$A$2:$K$4570,6,0)</f>
        <v>ФЛ</v>
      </c>
      <c r="J1160" t="str">
        <f>IF(AND(C1160=0,I1160="ФЛ"),G1160*H1160,"")</f>
        <v/>
      </c>
      <c r="K1160" t="str">
        <f>IF(AND(C1160&gt;0,E1160="Нет показаний",I1160="ФЛ"),G1160*H1160,"")</f>
        <v/>
      </c>
    </row>
    <row r="1161" spans="1:11" x14ac:dyDescent="0.25">
      <c r="A1161" s="7">
        <v>150386</v>
      </c>
      <c r="B1161" s="7">
        <f>VLOOKUP(A1161,'Лицевые счета'!$A$1:$K$4570,2,0)</f>
        <v>56963</v>
      </c>
      <c r="C1161">
        <f>COUNTIF('ИПУ и ОКПУ'!$A$2:$A$3258,A1161)</f>
        <v>1</v>
      </c>
      <c r="D1161" t="str">
        <f>IF(C1161&gt;0,VLOOKUP(A1161,'ИПУ и ОКПУ'!$A$1:$O$3258,9,0),"")</f>
        <v>Одноставочный</v>
      </c>
      <c r="E1161" t="str">
        <f>IF(C1161&gt;0,IF(VLOOKUP(A1161,'ИПУ и ОКПУ'!$A$1:$O$3258,14,0)="Нет показаний","Нет показаний",""),"")</f>
        <v/>
      </c>
      <c r="F1161">
        <f>IF(AND(C1161&gt;0),SUMIF('ИПУ и ОКПУ'!$A$2:$A$3258,A1161,'ИПУ и ОКПУ'!$O$2:$O$3258),"")</f>
        <v>162</v>
      </c>
      <c r="G1161">
        <f>VLOOKUP(A1161,'Лицевые счета'!$A$2:$K$4570,9,0)</f>
        <v>2</v>
      </c>
      <c r="H1161">
        <f>VLOOKUP(A1161,'Лицевые счета'!$A$2:$K$4570,10,0)</f>
        <v>103.9</v>
      </c>
      <c r="I1161" t="str">
        <f>VLOOKUP(A1161,'Лицевые счета'!$A$2:$K$4570,6,0)</f>
        <v>ФЛ</v>
      </c>
      <c r="J1161" t="str">
        <f>IF(AND(C1161=0,I1161="ФЛ"),G1161*H1161,"")</f>
        <v/>
      </c>
      <c r="K1161" t="str">
        <f>IF(AND(C1161&gt;0,E1161="Нет показаний",I1161="ФЛ"),G1161*H1161,"")</f>
        <v/>
      </c>
    </row>
    <row r="1162" spans="1:11" x14ac:dyDescent="0.25">
      <c r="A1162" s="7">
        <v>150486</v>
      </c>
      <c r="B1162" s="7">
        <f>VLOOKUP(A1162,'Лицевые счета'!$A$1:$K$4570,2,0)</f>
        <v>58327</v>
      </c>
      <c r="C1162">
        <f>COUNTIF('ИПУ и ОКПУ'!$A$2:$A$3258,A1162)</f>
        <v>1</v>
      </c>
      <c r="D1162" t="str">
        <f>IF(C1162&gt;0,VLOOKUP(A1162,'ИПУ и ОКПУ'!$A$1:$O$3258,9,0),"")</f>
        <v>Одноставочный</v>
      </c>
      <c r="E1162" t="str">
        <f>IF(C1162&gt;0,IF(VLOOKUP(A1162,'ИПУ и ОКПУ'!$A$1:$O$3258,14,0)="Нет показаний","Нет показаний",""),"")</f>
        <v>Нет показаний</v>
      </c>
      <c r="F1162">
        <f>IF(AND(C1162&gt;0),SUMIF('ИПУ и ОКПУ'!$A$2:$A$3258,A1162,'ИПУ и ОКПУ'!$O$2:$O$3258),"")</f>
        <v>0</v>
      </c>
      <c r="G1162">
        <f>VLOOKUP(A1162,'Лицевые счета'!$A$2:$K$4570,9,0)</f>
        <v>2</v>
      </c>
      <c r="H1162">
        <f>VLOOKUP(A1162,'Лицевые счета'!$A$2:$K$4570,10,0)</f>
        <v>83.2</v>
      </c>
      <c r="I1162" t="str">
        <f>VLOOKUP(A1162,'Лицевые счета'!$A$2:$K$4570,6,0)</f>
        <v>ФЛ</v>
      </c>
      <c r="J1162" t="str">
        <f>IF(AND(C1162=0,I1162="ФЛ"),G1162*H1162,"")</f>
        <v/>
      </c>
      <c r="K1162">
        <f>IF(AND(C1162&gt;0,E1162="Нет показаний",I1162="ФЛ"),G1162*H1162,"")</f>
        <v>166.4</v>
      </c>
    </row>
    <row r="1163" spans="1:11" x14ac:dyDescent="0.25">
      <c r="A1163" s="7">
        <v>150622</v>
      </c>
      <c r="B1163" s="7">
        <f>VLOOKUP(A1163,'Лицевые счета'!$A$1:$K$4570,2,0)</f>
        <v>56761</v>
      </c>
      <c r="C1163">
        <f>COUNTIF('ИПУ и ОКПУ'!$A$2:$A$3258,A1163)</f>
        <v>1</v>
      </c>
      <c r="D1163" t="str">
        <f>IF(C1163&gt;0,VLOOKUP(A1163,'ИПУ и ОКПУ'!$A$1:$O$3258,9,0),"")</f>
        <v>Одноставочный</v>
      </c>
      <c r="E1163" t="str">
        <f>IF(C1163&gt;0,IF(VLOOKUP(A1163,'ИПУ и ОКПУ'!$A$1:$O$3258,14,0)="Нет показаний","Нет показаний",""),"")</f>
        <v/>
      </c>
      <c r="F1163">
        <f>IF(AND(C1163&gt;0),SUMIF('ИПУ и ОКПУ'!$A$2:$A$3258,A1163,'ИПУ и ОКПУ'!$O$2:$O$3258),"")</f>
        <v>59</v>
      </c>
      <c r="G1163">
        <f>VLOOKUP(A1163,'Лицевые счета'!$A$2:$K$4570,9,0)</f>
        <v>2</v>
      </c>
      <c r="H1163">
        <f>VLOOKUP(A1163,'Лицевые счета'!$A$2:$K$4570,10,0)</f>
        <v>83.2</v>
      </c>
      <c r="I1163" t="str">
        <f>VLOOKUP(A1163,'Лицевые счета'!$A$2:$K$4570,6,0)</f>
        <v>ФЛ</v>
      </c>
      <c r="J1163" t="str">
        <f>IF(AND(C1163=0,I1163="ФЛ"),G1163*H1163,"")</f>
        <v/>
      </c>
      <c r="K1163" t="str">
        <f>IF(AND(C1163&gt;0,E1163="Нет показаний",I1163="ФЛ"),G1163*H1163,"")</f>
        <v/>
      </c>
    </row>
    <row r="1164" spans="1:11" x14ac:dyDescent="0.25">
      <c r="A1164" s="7">
        <v>150828</v>
      </c>
      <c r="B1164" s="7">
        <f>VLOOKUP(A1164,'Лицевые счета'!$A$1:$K$4570,2,0)</f>
        <v>58202</v>
      </c>
      <c r="C1164">
        <f>COUNTIF('ИПУ и ОКПУ'!$A$2:$A$3258,A1164)</f>
        <v>1</v>
      </c>
      <c r="D1164" t="str">
        <f>IF(C1164&gt;0,VLOOKUP(A1164,'ИПУ и ОКПУ'!$A$1:$O$3258,9,0),"")</f>
        <v>Одноставочный</v>
      </c>
      <c r="E1164" t="str">
        <f>IF(C1164&gt;0,IF(VLOOKUP(A1164,'ИПУ и ОКПУ'!$A$1:$O$3258,14,0)="Нет показаний","Нет показаний",""),"")</f>
        <v>Нет показаний</v>
      </c>
      <c r="F1164">
        <f>IF(AND(C1164&gt;0),SUMIF('ИПУ и ОКПУ'!$A$2:$A$3258,A1164,'ИПУ и ОКПУ'!$O$2:$O$3258),"")</f>
        <v>0</v>
      </c>
      <c r="G1164">
        <f>VLOOKUP(A1164,'Лицевые счета'!$A$2:$K$4570,9,0)</f>
        <v>2</v>
      </c>
      <c r="H1164">
        <f>VLOOKUP(A1164,'Лицевые счета'!$A$2:$K$4570,10,0)</f>
        <v>83.2</v>
      </c>
      <c r="I1164" t="str">
        <f>VLOOKUP(A1164,'Лицевые счета'!$A$2:$K$4570,6,0)</f>
        <v>ФЛ</v>
      </c>
      <c r="J1164" t="str">
        <f>IF(AND(C1164=0,I1164="ФЛ"),G1164*H1164,"")</f>
        <v/>
      </c>
      <c r="K1164">
        <f>IF(AND(C1164&gt;0,E1164="Нет показаний",I1164="ФЛ"),G1164*H1164,"")</f>
        <v>166.4</v>
      </c>
    </row>
    <row r="1165" spans="1:11" x14ac:dyDescent="0.25">
      <c r="A1165" s="7">
        <v>151397</v>
      </c>
      <c r="B1165" s="7">
        <f>VLOOKUP(A1165,'Лицевые счета'!$A$1:$K$4570,2,0)</f>
        <v>56844</v>
      </c>
      <c r="C1165">
        <f>COUNTIF('ИПУ и ОКПУ'!$A$2:$A$3258,A1165)</f>
        <v>1</v>
      </c>
      <c r="D1165" t="str">
        <f>IF(C1165&gt;0,VLOOKUP(A1165,'ИПУ и ОКПУ'!$A$1:$O$3258,9,0),"")</f>
        <v>Одноставочный</v>
      </c>
      <c r="E1165" t="str">
        <f>IF(C1165&gt;0,IF(VLOOKUP(A1165,'ИПУ и ОКПУ'!$A$1:$O$3258,14,0)="Нет показаний","Нет показаний",""),"")</f>
        <v/>
      </c>
      <c r="F1165">
        <f>IF(AND(C1165&gt;0),SUMIF('ИПУ и ОКПУ'!$A$2:$A$3258,A1165,'ИПУ и ОКПУ'!$O$2:$O$3258),"")</f>
        <v>64</v>
      </c>
      <c r="G1165">
        <f>VLOOKUP(A1165,'Лицевые счета'!$A$2:$K$4570,9,0)</f>
        <v>2</v>
      </c>
      <c r="H1165">
        <f>VLOOKUP(A1165,'Лицевые счета'!$A$2:$K$4570,10,0)</f>
        <v>103.9</v>
      </c>
      <c r="I1165" t="str">
        <f>VLOOKUP(A1165,'Лицевые счета'!$A$2:$K$4570,6,0)</f>
        <v>ФЛ</v>
      </c>
      <c r="J1165" t="str">
        <f>IF(AND(C1165=0,I1165="ФЛ"),G1165*H1165,"")</f>
        <v/>
      </c>
      <c r="K1165" t="str">
        <f>IF(AND(C1165&gt;0,E1165="Нет показаний",I1165="ФЛ"),G1165*H1165,"")</f>
        <v/>
      </c>
    </row>
    <row r="1166" spans="1:11" x14ac:dyDescent="0.25">
      <c r="A1166" s="7">
        <v>151874</v>
      </c>
      <c r="B1166" s="7">
        <f>VLOOKUP(A1166,'Лицевые счета'!$A$1:$K$4570,2,0)</f>
        <v>56844</v>
      </c>
      <c r="C1166">
        <f>COUNTIF('ИПУ и ОКПУ'!$A$2:$A$3258,A1166)</f>
        <v>1</v>
      </c>
      <c r="D1166" t="str">
        <f>IF(C1166&gt;0,VLOOKUP(A1166,'ИПУ и ОКПУ'!$A$1:$O$3258,9,0),"")</f>
        <v>Одноставочный</v>
      </c>
      <c r="E1166" t="str">
        <f>IF(C1166&gt;0,IF(VLOOKUP(A1166,'ИПУ и ОКПУ'!$A$1:$O$3258,14,0)="Нет показаний","Нет показаний",""),"")</f>
        <v/>
      </c>
      <c r="F1166">
        <f>IF(AND(C1166&gt;0),SUMIF('ИПУ и ОКПУ'!$A$2:$A$3258,A1166,'ИПУ и ОКПУ'!$O$2:$O$3258),"")</f>
        <v>182</v>
      </c>
      <c r="G1166">
        <f>VLOOKUP(A1166,'Лицевые счета'!$A$2:$K$4570,9,0)</f>
        <v>2</v>
      </c>
      <c r="H1166">
        <f>VLOOKUP(A1166,'Лицевые счета'!$A$2:$K$4570,10,0)</f>
        <v>120.6</v>
      </c>
      <c r="I1166" t="str">
        <f>VLOOKUP(A1166,'Лицевые счета'!$A$2:$K$4570,6,0)</f>
        <v>ФЛ</v>
      </c>
      <c r="J1166" t="str">
        <f>IF(AND(C1166=0,I1166="ФЛ"),G1166*H1166,"")</f>
        <v/>
      </c>
      <c r="K1166" t="str">
        <f>IF(AND(C1166&gt;0,E1166="Нет показаний",I1166="ФЛ"),G1166*H1166,"")</f>
        <v/>
      </c>
    </row>
    <row r="1167" spans="1:11" x14ac:dyDescent="0.25">
      <c r="A1167" s="7">
        <v>156394</v>
      </c>
      <c r="B1167" s="7">
        <f>VLOOKUP(A1167,'Лицевые счета'!$A$1:$K$4570,2,0)</f>
        <v>58218</v>
      </c>
      <c r="C1167">
        <f>COUNTIF('ИПУ и ОКПУ'!$A$2:$A$3258,A1167)</f>
        <v>1</v>
      </c>
      <c r="D1167" t="str">
        <f>IF(C1167&gt;0,VLOOKUP(A1167,'ИПУ и ОКПУ'!$A$1:$O$3258,9,0),"")</f>
        <v>Одноставочный</v>
      </c>
      <c r="E1167" t="str">
        <f>IF(C1167&gt;0,IF(VLOOKUP(A1167,'ИПУ и ОКПУ'!$A$1:$O$3258,14,0)="Нет показаний","Нет показаний",""),"")</f>
        <v/>
      </c>
      <c r="F1167">
        <f>IF(AND(C1167&gt;0),SUMIF('ИПУ и ОКПУ'!$A$2:$A$3258,A1167,'ИПУ и ОКПУ'!$O$2:$O$3258),"")</f>
        <v>203</v>
      </c>
      <c r="G1167">
        <f>VLOOKUP(A1167,'Лицевые счета'!$A$2:$K$4570,9,0)</f>
        <v>2</v>
      </c>
      <c r="H1167">
        <f>VLOOKUP(A1167,'Лицевые счета'!$A$2:$K$4570,10,0)</f>
        <v>88</v>
      </c>
      <c r="I1167" t="str">
        <f>VLOOKUP(A1167,'Лицевые счета'!$A$2:$K$4570,6,0)</f>
        <v>ФЛ</v>
      </c>
      <c r="J1167" t="str">
        <f>IF(AND(C1167=0,I1167="ФЛ"),G1167*H1167,"")</f>
        <v/>
      </c>
      <c r="K1167" t="str">
        <f>IF(AND(C1167&gt;0,E1167="Нет показаний",I1167="ФЛ"),G1167*H1167,"")</f>
        <v/>
      </c>
    </row>
    <row r="1168" spans="1:11" x14ac:dyDescent="0.25">
      <c r="A1168" s="7">
        <v>157260</v>
      </c>
      <c r="B1168" s="7">
        <f>VLOOKUP(A1168,'Лицевые счета'!$A$1:$K$4570,2,0)</f>
        <v>58367</v>
      </c>
      <c r="C1168">
        <f>COUNTIF('ИПУ и ОКПУ'!$A$2:$A$3258,A1168)</f>
        <v>1</v>
      </c>
      <c r="D1168" t="str">
        <f>IF(C1168&gt;0,VLOOKUP(A1168,'ИПУ и ОКПУ'!$A$1:$O$3258,9,0),"")</f>
        <v>Одноставочный</v>
      </c>
      <c r="E1168" t="str">
        <f>IF(C1168&gt;0,IF(VLOOKUP(A1168,'ИПУ и ОКПУ'!$A$1:$O$3258,14,0)="Нет показаний","Нет показаний",""),"")</f>
        <v/>
      </c>
      <c r="F1168">
        <f>IF(AND(C1168&gt;0),SUMIF('ИПУ и ОКПУ'!$A$2:$A$3258,A1168,'ИПУ и ОКПУ'!$O$2:$O$3258),"")</f>
        <v>0</v>
      </c>
      <c r="G1168">
        <f>VLOOKUP(A1168,'Лицевые счета'!$A$2:$K$4570,9,0)</f>
        <v>2</v>
      </c>
      <c r="H1168">
        <f>VLOOKUP(A1168,'Лицевые счета'!$A$2:$K$4570,10,0)</f>
        <v>103.9</v>
      </c>
      <c r="I1168" t="str">
        <f>VLOOKUP(A1168,'Лицевые счета'!$A$2:$K$4570,6,0)</f>
        <v>ФЛ</v>
      </c>
      <c r="J1168" t="str">
        <f>IF(AND(C1168=0,I1168="ФЛ"),G1168*H1168,"")</f>
        <v/>
      </c>
      <c r="K1168" t="str">
        <f>IF(AND(C1168&gt;0,E1168="Нет показаний",I1168="ФЛ"),G1168*H1168,"")</f>
        <v/>
      </c>
    </row>
    <row r="1169" spans="1:11" x14ac:dyDescent="0.25">
      <c r="A1169" s="7">
        <v>157866</v>
      </c>
      <c r="B1169" s="7">
        <f>VLOOKUP(A1169,'Лицевые счета'!$A$1:$K$4570,2,0)</f>
        <v>59321</v>
      </c>
      <c r="C1169">
        <f>COUNTIF('ИПУ и ОКПУ'!$A$2:$A$3258,A1169)</f>
        <v>1</v>
      </c>
      <c r="D1169" t="str">
        <f>IF(C1169&gt;0,VLOOKUP(A1169,'ИПУ и ОКПУ'!$A$1:$O$3258,9,0),"")</f>
        <v>Одноставочный</v>
      </c>
      <c r="E1169" t="str">
        <f>IF(C1169&gt;0,IF(VLOOKUP(A1169,'ИПУ и ОКПУ'!$A$1:$O$3258,14,0)="Нет показаний","Нет показаний",""),"")</f>
        <v/>
      </c>
      <c r="F1169">
        <f>IF(AND(C1169&gt;0),SUMIF('ИПУ и ОКПУ'!$A$2:$A$3258,A1169,'ИПУ и ОКПУ'!$O$2:$O$3258),"")</f>
        <v>1424</v>
      </c>
      <c r="G1169">
        <f>VLOOKUP(A1169,'Лицевые счета'!$A$2:$K$4570,9,0)</f>
        <v>2</v>
      </c>
      <c r="H1169">
        <f>VLOOKUP(A1169,'Лицевые счета'!$A$2:$K$4570,10,0)</f>
        <v>83.2</v>
      </c>
      <c r="I1169" t="str">
        <f>VLOOKUP(A1169,'Лицевые счета'!$A$2:$K$4570,6,0)</f>
        <v>ФЛ</v>
      </c>
      <c r="J1169" t="str">
        <f>IF(AND(C1169=0,I1169="ФЛ"),G1169*H1169,"")</f>
        <v/>
      </c>
      <c r="K1169" t="str">
        <f>IF(AND(C1169&gt;0,E1169="Нет показаний",I1169="ФЛ"),G1169*H1169,"")</f>
        <v/>
      </c>
    </row>
    <row r="1170" spans="1:11" x14ac:dyDescent="0.25">
      <c r="A1170" s="7">
        <v>158309</v>
      </c>
      <c r="B1170" s="7">
        <f>VLOOKUP(A1170,'Лицевые счета'!$A$1:$K$4570,2,0)</f>
        <v>56761</v>
      </c>
      <c r="C1170">
        <f>COUNTIF('ИПУ и ОКПУ'!$A$2:$A$3258,A1170)</f>
        <v>1</v>
      </c>
      <c r="D1170" t="str">
        <f>IF(C1170&gt;0,VLOOKUP(A1170,'ИПУ и ОКПУ'!$A$1:$O$3258,9,0),"")</f>
        <v>Одноставочный</v>
      </c>
      <c r="E1170" t="str">
        <f>IF(C1170&gt;0,IF(VLOOKUP(A1170,'ИПУ и ОКПУ'!$A$1:$O$3258,14,0)="Нет показаний","Нет показаний",""),"")</f>
        <v/>
      </c>
      <c r="F1170">
        <f>IF(AND(C1170&gt;0),SUMIF('ИПУ и ОКПУ'!$A$2:$A$3258,A1170,'ИПУ и ОКПУ'!$O$2:$O$3258),"")</f>
        <v>125</v>
      </c>
      <c r="G1170">
        <f>VLOOKUP(A1170,'Лицевые счета'!$A$2:$K$4570,9,0)</f>
        <v>2</v>
      </c>
      <c r="H1170">
        <f>VLOOKUP(A1170,'Лицевые счета'!$A$2:$K$4570,10,0)</f>
        <v>83.2</v>
      </c>
      <c r="I1170" t="str">
        <f>VLOOKUP(A1170,'Лицевые счета'!$A$2:$K$4570,6,0)</f>
        <v>ФЛ</v>
      </c>
      <c r="J1170" t="str">
        <f>IF(AND(C1170=0,I1170="ФЛ"),G1170*H1170,"")</f>
        <v/>
      </c>
      <c r="K1170" t="str">
        <f>IF(AND(C1170&gt;0,E1170="Нет показаний",I1170="ФЛ"),G1170*H1170,"")</f>
        <v/>
      </c>
    </row>
    <row r="1171" spans="1:11" x14ac:dyDescent="0.25">
      <c r="A1171" s="7">
        <v>161069</v>
      </c>
      <c r="B1171" s="7">
        <f>VLOOKUP(A1171,'Лицевые счета'!$A$1:$K$4570,2,0)</f>
        <v>56854</v>
      </c>
      <c r="C1171">
        <f>COUNTIF('ИПУ и ОКПУ'!$A$2:$A$3258,A1171)</f>
        <v>1</v>
      </c>
      <c r="D1171" t="str">
        <f>IF(C1171&gt;0,VLOOKUP(A1171,'ИПУ и ОКПУ'!$A$1:$O$3258,9,0),"")</f>
        <v>Одноставочный</v>
      </c>
      <c r="E1171" t="str">
        <f>IF(C1171&gt;0,IF(VLOOKUP(A1171,'ИПУ и ОКПУ'!$A$1:$O$3258,14,0)="Нет показаний","Нет показаний",""),"")</f>
        <v/>
      </c>
      <c r="F1171">
        <f>IF(AND(C1171&gt;0),SUMIF('ИПУ и ОКПУ'!$A$2:$A$3258,A1171,'ИПУ и ОКПУ'!$O$2:$O$3258),"")</f>
        <v>101</v>
      </c>
      <c r="G1171">
        <f>VLOOKUP(A1171,'Лицевые счета'!$A$2:$K$4570,9,0)</f>
        <v>2</v>
      </c>
      <c r="H1171">
        <f>VLOOKUP(A1171,'Лицевые счета'!$A$2:$K$4570,10,0)</f>
        <v>57</v>
      </c>
      <c r="I1171" t="str">
        <f>VLOOKUP(A1171,'Лицевые счета'!$A$2:$K$4570,6,0)</f>
        <v>ФЛ</v>
      </c>
      <c r="J1171" t="str">
        <f>IF(AND(C1171=0,I1171="ФЛ"),G1171*H1171,"")</f>
        <v/>
      </c>
      <c r="K1171" t="str">
        <f>IF(AND(C1171&gt;0,E1171="Нет показаний",I1171="ФЛ"),G1171*H1171,"")</f>
        <v/>
      </c>
    </row>
    <row r="1172" spans="1:11" x14ac:dyDescent="0.25">
      <c r="A1172" s="7">
        <v>162057</v>
      </c>
      <c r="B1172" s="7">
        <f>VLOOKUP(A1172,'Лицевые счета'!$A$1:$K$4570,2,0)</f>
        <v>56854</v>
      </c>
      <c r="C1172">
        <f>COUNTIF('ИПУ и ОКПУ'!$A$2:$A$3258,A1172)</f>
        <v>0</v>
      </c>
      <c r="D1172" t="str">
        <f>IF(C1172&gt;0,VLOOKUP(A1172,'ИПУ и ОКПУ'!$A$1:$O$3258,9,0),"")</f>
        <v/>
      </c>
      <c r="E1172" t="str">
        <f>IF(C1172&gt;0,IF(VLOOKUP(A1172,'ИПУ и ОКПУ'!$A$1:$O$3258,14,0)="Нет показаний","Нет показаний",""),"")</f>
        <v/>
      </c>
      <c r="F1172" t="str">
        <f>IF(AND(C1172&gt;0),SUMIF('ИПУ и ОКПУ'!$A$2:$A$3258,A1172,'ИПУ и ОКПУ'!$O$2:$O$3258),"")</f>
        <v/>
      </c>
      <c r="G1172">
        <f>VLOOKUP(A1172,'Лицевые счета'!$A$2:$K$4570,9,0)</f>
        <v>2</v>
      </c>
      <c r="H1172">
        <f>VLOOKUP(A1172,'Лицевые счета'!$A$2:$K$4570,10,0)</f>
        <v>73.5</v>
      </c>
      <c r="I1172" t="str">
        <f>VLOOKUP(A1172,'Лицевые счета'!$A$2:$K$4570,6,0)</f>
        <v>ФЛ</v>
      </c>
      <c r="J1172">
        <f>IF(AND(C1172=0,I1172="ФЛ"),G1172*H1172,"")</f>
        <v>147</v>
      </c>
      <c r="K1172" t="str">
        <f>IF(AND(C1172&gt;0,E1172="Нет показаний",I1172="ФЛ"),G1172*H1172,"")</f>
        <v/>
      </c>
    </row>
    <row r="1173" spans="1:11" x14ac:dyDescent="0.25">
      <c r="A1173" s="7">
        <v>162225</v>
      </c>
      <c r="B1173" s="7">
        <f>VLOOKUP(A1173,'Лицевые счета'!$A$1:$K$4570,2,0)</f>
        <v>56789</v>
      </c>
      <c r="C1173">
        <f>COUNTIF('ИПУ и ОКПУ'!$A$2:$A$3258,A1173)</f>
        <v>1</v>
      </c>
      <c r="D1173" t="str">
        <f>IF(C1173&gt;0,VLOOKUP(A1173,'ИПУ и ОКПУ'!$A$1:$O$3258,9,0),"")</f>
        <v>Одноставочный</v>
      </c>
      <c r="E1173" t="str">
        <f>IF(C1173&gt;0,IF(VLOOKUP(A1173,'ИПУ и ОКПУ'!$A$1:$O$3258,14,0)="Нет показаний","Нет показаний",""),"")</f>
        <v/>
      </c>
      <c r="F1173">
        <f>IF(AND(C1173&gt;0),SUMIF('ИПУ и ОКПУ'!$A$2:$A$3258,A1173,'ИПУ и ОКПУ'!$O$2:$O$3258),"")</f>
        <v>99</v>
      </c>
      <c r="G1173">
        <f>VLOOKUP(A1173,'Лицевые счета'!$A$2:$K$4570,9,0)</f>
        <v>2</v>
      </c>
      <c r="H1173">
        <f>VLOOKUP(A1173,'Лицевые счета'!$A$2:$K$4570,10,0)</f>
        <v>83.2</v>
      </c>
      <c r="I1173" t="str">
        <f>VLOOKUP(A1173,'Лицевые счета'!$A$2:$K$4570,6,0)</f>
        <v>ФЛ</v>
      </c>
      <c r="J1173" t="str">
        <f>IF(AND(C1173=0,I1173="ФЛ"),G1173*H1173,"")</f>
        <v/>
      </c>
      <c r="K1173" t="str">
        <f>IF(AND(C1173&gt;0,E1173="Нет показаний",I1173="ФЛ"),G1173*H1173,"")</f>
        <v/>
      </c>
    </row>
    <row r="1174" spans="1:11" x14ac:dyDescent="0.25">
      <c r="A1174" s="7">
        <v>162433</v>
      </c>
      <c r="B1174" s="7">
        <f>VLOOKUP(A1174,'Лицевые счета'!$A$1:$K$4570,2,0)</f>
        <v>56789</v>
      </c>
      <c r="C1174">
        <f>COUNTIF('ИПУ и ОКПУ'!$A$2:$A$3258,A1174)</f>
        <v>1</v>
      </c>
      <c r="D1174" t="str">
        <f>IF(C1174&gt;0,VLOOKUP(A1174,'ИПУ и ОКПУ'!$A$1:$O$3258,9,0),"")</f>
        <v>Одноставочный</v>
      </c>
      <c r="E1174" t="str">
        <f>IF(C1174&gt;0,IF(VLOOKUP(A1174,'ИПУ и ОКПУ'!$A$1:$O$3258,14,0)="Нет показаний","Нет показаний",""),"")</f>
        <v/>
      </c>
      <c r="F1174">
        <f>IF(AND(C1174&gt;0),SUMIF('ИПУ и ОКПУ'!$A$2:$A$3258,A1174,'ИПУ и ОКПУ'!$O$2:$O$3258),"")</f>
        <v>119</v>
      </c>
      <c r="G1174">
        <f>VLOOKUP(A1174,'Лицевые счета'!$A$2:$K$4570,9,0)</f>
        <v>2</v>
      </c>
      <c r="H1174">
        <f>VLOOKUP(A1174,'Лицевые счета'!$A$2:$K$4570,10,0)</f>
        <v>73.5</v>
      </c>
      <c r="I1174" t="str">
        <f>VLOOKUP(A1174,'Лицевые счета'!$A$2:$K$4570,6,0)</f>
        <v>ФЛ</v>
      </c>
      <c r="J1174" t="str">
        <f>IF(AND(C1174=0,I1174="ФЛ"),G1174*H1174,"")</f>
        <v/>
      </c>
      <c r="K1174" t="str">
        <f>IF(AND(C1174&gt;0,E1174="Нет показаний",I1174="ФЛ"),G1174*H1174,"")</f>
        <v/>
      </c>
    </row>
    <row r="1175" spans="1:11" x14ac:dyDescent="0.25">
      <c r="A1175" s="7">
        <v>163304</v>
      </c>
      <c r="B1175" s="7">
        <f>VLOOKUP(A1175,'Лицевые счета'!$A$1:$K$4570,2,0)</f>
        <v>58315</v>
      </c>
      <c r="C1175">
        <f>COUNTIF('ИПУ и ОКПУ'!$A$2:$A$3258,A1175)</f>
        <v>1</v>
      </c>
      <c r="D1175" t="str">
        <f>IF(C1175&gt;0,VLOOKUP(A1175,'ИПУ и ОКПУ'!$A$1:$O$3258,9,0),"")</f>
        <v>Одноставочный</v>
      </c>
      <c r="E1175" t="str">
        <f>IF(C1175&gt;0,IF(VLOOKUP(A1175,'ИПУ и ОКПУ'!$A$1:$O$3258,14,0)="Нет показаний","Нет показаний",""),"")</f>
        <v>Нет показаний</v>
      </c>
      <c r="F1175">
        <f>IF(AND(C1175&gt;0),SUMIF('ИПУ и ОКПУ'!$A$2:$A$3258,A1175,'ИПУ и ОКПУ'!$O$2:$O$3258),"")</f>
        <v>0</v>
      </c>
      <c r="G1175">
        <f>VLOOKUP(A1175,'Лицевые счета'!$A$2:$K$4570,9,0)</f>
        <v>2</v>
      </c>
      <c r="H1175">
        <f>VLOOKUP(A1175,'Лицевые счета'!$A$2:$K$4570,10,0)</f>
        <v>57</v>
      </c>
      <c r="I1175" t="str">
        <f>VLOOKUP(A1175,'Лицевые счета'!$A$2:$K$4570,6,0)</f>
        <v>ФЛ</v>
      </c>
      <c r="J1175" t="str">
        <f>IF(AND(C1175=0,I1175="ФЛ"),G1175*H1175,"")</f>
        <v/>
      </c>
      <c r="K1175">
        <f>IF(AND(C1175&gt;0,E1175="Нет показаний",I1175="ФЛ"),G1175*H1175,"")</f>
        <v>114</v>
      </c>
    </row>
    <row r="1176" spans="1:11" x14ac:dyDescent="0.25">
      <c r="A1176" s="7">
        <v>163410</v>
      </c>
      <c r="B1176" s="7">
        <f>VLOOKUP(A1176,'Лицевые счета'!$A$1:$K$4570,2,0)</f>
        <v>58327</v>
      </c>
      <c r="C1176">
        <f>COUNTIF('ИПУ и ОКПУ'!$A$2:$A$3258,A1176)</f>
        <v>1</v>
      </c>
      <c r="D1176" t="str">
        <f>IF(C1176&gt;0,VLOOKUP(A1176,'ИПУ и ОКПУ'!$A$1:$O$3258,9,0),"")</f>
        <v>Одноставочный</v>
      </c>
      <c r="E1176" t="str">
        <f>IF(C1176&gt;0,IF(VLOOKUP(A1176,'ИПУ и ОКПУ'!$A$1:$O$3258,14,0)="Нет показаний","Нет показаний",""),"")</f>
        <v>Нет показаний</v>
      </c>
      <c r="F1176">
        <f>IF(AND(C1176&gt;0),SUMIF('ИПУ и ОКПУ'!$A$2:$A$3258,A1176,'ИПУ и ОКПУ'!$O$2:$O$3258),"")</f>
        <v>0</v>
      </c>
      <c r="G1176">
        <f>VLOOKUP(A1176,'Лицевые счета'!$A$2:$K$4570,9,0)</f>
        <v>2</v>
      </c>
      <c r="H1176">
        <f>VLOOKUP(A1176,'Лицевые счета'!$A$2:$K$4570,10,0)</f>
        <v>90.1</v>
      </c>
      <c r="I1176" t="str">
        <f>VLOOKUP(A1176,'Лицевые счета'!$A$2:$K$4570,6,0)</f>
        <v>ФЛ</v>
      </c>
      <c r="J1176" t="str">
        <f>IF(AND(C1176=0,I1176="ФЛ"),G1176*H1176,"")</f>
        <v/>
      </c>
      <c r="K1176">
        <f>IF(AND(C1176&gt;0,E1176="Нет показаний",I1176="ФЛ"),G1176*H1176,"")</f>
        <v>180.2</v>
      </c>
    </row>
    <row r="1177" spans="1:11" x14ac:dyDescent="0.25">
      <c r="A1177" s="7">
        <v>164139</v>
      </c>
      <c r="B1177" s="7">
        <f>VLOOKUP(A1177,'Лицевые счета'!$A$1:$K$4570,2,0)</f>
        <v>58314</v>
      </c>
      <c r="C1177">
        <f>COUNTIF('ИПУ и ОКПУ'!$A$2:$A$3258,A1177)</f>
        <v>2</v>
      </c>
      <c r="D1177" t="str">
        <f>IF(C1177&gt;0,VLOOKUP(A1177,'ИПУ и ОКПУ'!$A$1:$O$3258,9,0),"")</f>
        <v>Одноставочный</v>
      </c>
      <c r="E1177" t="str">
        <f>IF(C1177&gt;0,IF(VLOOKUP(A1177,'ИПУ и ОКПУ'!$A$1:$O$3258,14,0)="Нет показаний","Нет показаний",""),"")</f>
        <v/>
      </c>
      <c r="F1177">
        <f>IF(AND(C1177&gt;0),SUMIF('ИПУ и ОКПУ'!$A$2:$A$3258,A1177,'ИПУ и ОКПУ'!$O$2:$O$3258),"")</f>
        <v>0</v>
      </c>
      <c r="G1177">
        <f>VLOOKUP(A1177,'Лицевые счета'!$A$2:$K$4570,9,0)</f>
        <v>2</v>
      </c>
      <c r="H1177">
        <f>VLOOKUP(A1177,'Лицевые счета'!$A$2:$K$4570,10,0)</f>
        <v>88</v>
      </c>
      <c r="I1177" t="str">
        <f>VLOOKUP(A1177,'Лицевые счета'!$A$2:$K$4570,6,0)</f>
        <v>ФЛ</v>
      </c>
      <c r="J1177" t="str">
        <f>IF(AND(C1177=0,I1177="ФЛ"),G1177*H1177,"")</f>
        <v/>
      </c>
      <c r="K1177" t="str">
        <f>IF(AND(C1177&gt;0,E1177="Нет показаний",I1177="ФЛ"),G1177*H1177,"")</f>
        <v/>
      </c>
    </row>
    <row r="1178" spans="1:11" x14ac:dyDescent="0.25">
      <c r="A1178" s="7">
        <v>166485</v>
      </c>
      <c r="B1178" s="7">
        <f>VLOOKUP(A1178,'Лицевые счета'!$A$1:$K$4570,2,0)</f>
        <v>58343</v>
      </c>
      <c r="C1178">
        <f>COUNTIF('ИПУ и ОКПУ'!$A$2:$A$3258,A1178)</f>
        <v>1</v>
      </c>
      <c r="D1178" t="str">
        <f>IF(C1178&gt;0,VLOOKUP(A1178,'ИПУ и ОКПУ'!$A$1:$O$3258,9,0),"")</f>
        <v>Одноставочный</v>
      </c>
      <c r="E1178" t="str">
        <f>IF(C1178&gt;0,IF(VLOOKUP(A1178,'ИПУ и ОКПУ'!$A$1:$O$3258,14,0)="Нет показаний","Нет показаний",""),"")</f>
        <v/>
      </c>
      <c r="F1178">
        <f>IF(AND(C1178&gt;0),SUMIF('ИПУ и ОКПУ'!$A$2:$A$3258,A1178,'ИПУ и ОКПУ'!$O$2:$O$3258),"")</f>
        <v>315</v>
      </c>
      <c r="G1178">
        <f>VLOOKUP(A1178,'Лицевые счета'!$A$2:$K$4570,9,0)</f>
        <v>2</v>
      </c>
      <c r="H1178">
        <f>VLOOKUP(A1178,'Лицевые счета'!$A$2:$K$4570,10,0)</f>
        <v>83.2</v>
      </c>
      <c r="I1178" t="str">
        <f>VLOOKUP(A1178,'Лицевые счета'!$A$2:$K$4570,6,0)</f>
        <v>ФЛ</v>
      </c>
      <c r="J1178" t="str">
        <f>IF(AND(C1178=0,I1178="ФЛ"),G1178*H1178,"")</f>
        <v/>
      </c>
      <c r="K1178" t="str">
        <f>IF(AND(C1178&gt;0,E1178="Нет показаний",I1178="ФЛ"),G1178*H1178,"")</f>
        <v/>
      </c>
    </row>
    <row r="1179" spans="1:11" x14ac:dyDescent="0.25">
      <c r="A1179" s="7">
        <v>168677</v>
      </c>
      <c r="B1179" s="7">
        <f>VLOOKUP(A1179,'Лицевые счета'!$A$1:$K$4570,2,0)</f>
        <v>58378</v>
      </c>
      <c r="C1179">
        <f>COUNTIF('ИПУ и ОКПУ'!$A$2:$A$3258,A1179)</f>
        <v>1</v>
      </c>
      <c r="D1179" t="str">
        <f>IF(C1179&gt;0,VLOOKUP(A1179,'ИПУ и ОКПУ'!$A$1:$O$3258,9,0),"")</f>
        <v>Одноставочный</v>
      </c>
      <c r="E1179" t="str">
        <f>IF(C1179&gt;0,IF(VLOOKUP(A1179,'ИПУ и ОКПУ'!$A$1:$O$3258,14,0)="Нет показаний","Нет показаний",""),"")</f>
        <v>Нет показаний</v>
      </c>
      <c r="F1179">
        <f>IF(AND(C1179&gt;0),SUMIF('ИПУ и ОКПУ'!$A$2:$A$3258,A1179,'ИПУ и ОКПУ'!$O$2:$O$3258),"")</f>
        <v>0</v>
      </c>
      <c r="G1179">
        <f>VLOOKUP(A1179,'Лицевые счета'!$A$2:$K$4570,9,0)</f>
        <v>2</v>
      </c>
      <c r="H1179">
        <f>VLOOKUP(A1179,'Лицевые счета'!$A$2:$K$4570,10,0)</f>
        <v>103.9</v>
      </c>
      <c r="I1179" t="str">
        <f>VLOOKUP(A1179,'Лицевые счета'!$A$2:$K$4570,6,0)</f>
        <v>ФЛ</v>
      </c>
      <c r="J1179" t="str">
        <f>IF(AND(C1179=0,I1179="ФЛ"),G1179*H1179,"")</f>
        <v/>
      </c>
      <c r="K1179">
        <f>IF(AND(C1179&gt;0,E1179="Нет показаний",I1179="ФЛ"),G1179*H1179,"")</f>
        <v>207.8</v>
      </c>
    </row>
    <row r="1180" spans="1:11" x14ac:dyDescent="0.25">
      <c r="A1180" s="7">
        <v>168834</v>
      </c>
      <c r="B1180" s="7">
        <f>VLOOKUP(A1180,'Лицевые счета'!$A$1:$K$4570,2,0)</f>
        <v>58202</v>
      </c>
      <c r="C1180">
        <f>COUNTIF('ИПУ и ОКПУ'!$A$2:$A$3258,A1180)</f>
        <v>1</v>
      </c>
      <c r="D1180" t="str">
        <f>IF(C1180&gt;0,VLOOKUP(A1180,'ИПУ и ОКПУ'!$A$1:$O$3258,9,0),"")</f>
        <v>Одноставочный</v>
      </c>
      <c r="E1180" t="str">
        <f>IF(C1180&gt;0,IF(VLOOKUP(A1180,'ИПУ и ОКПУ'!$A$1:$O$3258,14,0)="Нет показаний","Нет показаний",""),"")</f>
        <v/>
      </c>
      <c r="F1180">
        <f>IF(AND(C1180&gt;0),SUMIF('ИПУ и ОКПУ'!$A$2:$A$3258,A1180,'ИПУ и ОКПУ'!$O$2:$O$3258),"")</f>
        <v>143</v>
      </c>
      <c r="G1180">
        <f>VLOOKUP(A1180,'Лицевые счета'!$A$2:$K$4570,9,0)</f>
        <v>2</v>
      </c>
      <c r="H1180">
        <f>VLOOKUP(A1180,'Лицевые счета'!$A$2:$K$4570,10,0)</f>
        <v>83.2</v>
      </c>
      <c r="I1180" t="str">
        <f>VLOOKUP(A1180,'Лицевые счета'!$A$2:$K$4570,6,0)</f>
        <v>ФЛ</v>
      </c>
      <c r="J1180" t="str">
        <f>IF(AND(C1180=0,I1180="ФЛ"),G1180*H1180,"")</f>
        <v/>
      </c>
      <c r="K1180" t="str">
        <f>IF(AND(C1180&gt;0,E1180="Нет показаний",I1180="ФЛ"),G1180*H1180,"")</f>
        <v/>
      </c>
    </row>
    <row r="1181" spans="1:11" x14ac:dyDescent="0.25">
      <c r="A1181" s="7">
        <v>168949</v>
      </c>
      <c r="B1181" s="7">
        <f>VLOOKUP(A1181,'Лицевые счета'!$A$1:$K$4570,2,0)</f>
        <v>58321</v>
      </c>
      <c r="C1181">
        <f>COUNTIF('ИПУ и ОКПУ'!$A$2:$A$3258,A1181)</f>
        <v>2</v>
      </c>
      <c r="D1181" t="str">
        <f>IF(C1181&gt;0,VLOOKUP(A1181,'ИПУ и ОКПУ'!$A$1:$O$3258,9,0),"")</f>
        <v>Двухзонный</v>
      </c>
      <c r="E1181" t="str">
        <f>IF(C1181&gt;0,IF(VLOOKUP(A1181,'ИПУ и ОКПУ'!$A$1:$O$3258,14,0)="Нет показаний","Нет показаний",""),"")</f>
        <v/>
      </c>
      <c r="F1181">
        <f>IF(AND(C1181&gt;0),SUMIF('ИПУ и ОКПУ'!$A$2:$A$3258,A1181,'ИПУ и ОКПУ'!$O$2:$O$3258),"")</f>
        <v>822</v>
      </c>
      <c r="G1181">
        <f>VLOOKUP(A1181,'Лицевые счета'!$A$2:$K$4570,9,0)</f>
        <v>2</v>
      </c>
      <c r="H1181">
        <f>VLOOKUP(A1181,'Лицевые счета'!$A$2:$K$4570,10,0)</f>
        <v>83.2</v>
      </c>
      <c r="I1181" t="str">
        <f>VLOOKUP(A1181,'Лицевые счета'!$A$2:$K$4570,6,0)</f>
        <v>ФЛ</v>
      </c>
      <c r="J1181" t="str">
        <f>IF(AND(C1181=0,I1181="ФЛ"),G1181*H1181,"")</f>
        <v/>
      </c>
      <c r="K1181" t="str">
        <f>IF(AND(C1181&gt;0,E1181="Нет показаний",I1181="ФЛ"),G1181*H1181,"")</f>
        <v/>
      </c>
    </row>
    <row r="1182" spans="1:11" x14ac:dyDescent="0.25">
      <c r="A1182" s="7">
        <v>170165</v>
      </c>
      <c r="B1182" s="7">
        <f>VLOOKUP(A1182,'Лицевые счета'!$A$1:$K$4570,2,0)</f>
        <v>56869</v>
      </c>
      <c r="C1182">
        <f>COUNTIF('ИПУ и ОКПУ'!$A$2:$A$3258,A1182)</f>
        <v>1</v>
      </c>
      <c r="D1182" t="str">
        <f>IF(C1182&gt;0,VLOOKUP(A1182,'ИПУ и ОКПУ'!$A$1:$O$3258,9,0),"")</f>
        <v>Одноставочный</v>
      </c>
      <c r="E1182" t="str">
        <f>IF(C1182&gt;0,IF(VLOOKUP(A1182,'ИПУ и ОКПУ'!$A$1:$O$3258,14,0)="Нет показаний","Нет показаний",""),"")</f>
        <v/>
      </c>
      <c r="F1182">
        <f>IF(AND(C1182&gt;0),SUMIF('ИПУ и ОКПУ'!$A$2:$A$3258,A1182,'ИПУ и ОКПУ'!$O$2:$O$3258),"")</f>
        <v>79</v>
      </c>
      <c r="G1182">
        <f>VLOOKUP(A1182,'Лицевые счета'!$A$2:$K$4570,9,0)</f>
        <v>2</v>
      </c>
      <c r="H1182">
        <f>VLOOKUP(A1182,'Лицевые счета'!$A$2:$K$4570,10,0)</f>
        <v>103.9</v>
      </c>
      <c r="I1182" t="str">
        <f>VLOOKUP(A1182,'Лицевые счета'!$A$2:$K$4570,6,0)</f>
        <v>ФЛ</v>
      </c>
      <c r="J1182" t="str">
        <f>IF(AND(C1182=0,I1182="ФЛ"),G1182*H1182,"")</f>
        <v/>
      </c>
      <c r="K1182" t="str">
        <f>IF(AND(C1182&gt;0,E1182="Нет показаний",I1182="ФЛ"),G1182*H1182,"")</f>
        <v/>
      </c>
    </row>
    <row r="1183" spans="1:11" x14ac:dyDescent="0.25">
      <c r="A1183" s="7">
        <v>172268</v>
      </c>
      <c r="B1183" s="7">
        <f>VLOOKUP(A1183,'Лицевые счета'!$A$1:$K$4570,2,0)</f>
        <v>58210</v>
      </c>
      <c r="C1183">
        <f>COUNTIF('ИПУ и ОКПУ'!$A$2:$A$3258,A1183)</f>
        <v>1</v>
      </c>
      <c r="D1183" t="str">
        <f>IF(C1183&gt;0,VLOOKUP(A1183,'ИПУ и ОКПУ'!$A$1:$O$3258,9,0),"")</f>
        <v>Одноставочный</v>
      </c>
      <c r="E1183" t="str">
        <f>IF(C1183&gt;0,IF(VLOOKUP(A1183,'ИПУ и ОКПУ'!$A$1:$O$3258,14,0)="Нет показаний","Нет показаний",""),"")</f>
        <v/>
      </c>
      <c r="F1183">
        <f>IF(AND(C1183&gt;0),SUMIF('ИПУ и ОКПУ'!$A$2:$A$3258,A1183,'ИПУ и ОКПУ'!$O$2:$O$3258),"")</f>
        <v>285</v>
      </c>
      <c r="G1183">
        <f>VLOOKUP(A1183,'Лицевые счета'!$A$2:$K$4570,9,0)</f>
        <v>2</v>
      </c>
      <c r="H1183">
        <f>VLOOKUP(A1183,'Лицевые счета'!$A$2:$K$4570,10,0)</f>
        <v>103.9</v>
      </c>
      <c r="I1183" t="str">
        <f>VLOOKUP(A1183,'Лицевые счета'!$A$2:$K$4570,6,0)</f>
        <v>ФЛ</v>
      </c>
      <c r="J1183" t="str">
        <f>IF(AND(C1183=0,I1183="ФЛ"),G1183*H1183,"")</f>
        <v/>
      </c>
      <c r="K1183" t="str">
        <f>IF(AND(C1183&gt;0,E1183="Нет показаний",I1183="ФЛ"),G1183*H1183,"")</f>
        <v/>
      </c>
    </row>
    <row r="1184" spans="1:11" x14ac:dyDescent="0.25">
      <c r="A1184" s="7">
        <v>173248</v>
      </c>
      <c r="B1184" s="7">
        <f>VLOOKUP(A1184,'Лицевые счета'!$A$1:$K$4570,2,0)</f>
        <v>58370</v>
      </c>
      <c r="C1184">
        <f>COUNTIF('ИПУ и ОКПУ'!$A$2:$A$3258,A1184)</f>
        <v>1</v>
      </c>
      <c r="D1184" t="str">
        <f>IF(C1184&gt;0,VLOOKUP(A1184,'ИПУ и ОКПУ'!$A$1:$O$3258,9,0),"")</f>
        <v>Одноставочный</v>
      </c>
      <c r="E1184" t="str">
        <f>IF(C1184&gt;0,IF(VLOOKUP(A1184,'ИПУ и ОКПУ'!$A$1:$O$3258,14,0)="Нет показаний","Нет показаний",""),"")</f>
        <v/>
      </c>
      <c r="F1184">
        <f>IF(AND(C1184&gt;0),SUMIF('ИПУ и ОКПУ'!$A$2:$A$3258,A1184,'ИПУ и ОКПУ'!$O$2:$O$3258),"")</f>
        <v>0</v>
      </c>
      <c r="G1184">
        <f>VLOOKUP(A1184,'Лицевые счета'!$A$2:$K$4570,9,0)</f>
        <v>2</v>
      </c>
      <c r="H1184">
        <f>VLOOKUP(A1184,'Лицевые счета'!$A$2:$K$4570,10,0)</f>
        <v>88</v>
      </c>
      <c r="I1184" t="str">
        <f>VLOOKUP(A1184,'Лицевые счета'!$A$2:$K$4570,6,0)</f>
        <v>ФЛ</v>
      </c>
      <c r="J1184" t="str">
        <f>IF(AND(C1184=0,I1184="ФЛ"),G1184*H1184,"")</f>
        <v/>
      </c>
      <c r="K1184" t="str">
        <f>IF(AND(C1184&gt;0,E1184="Нет показаний",I1184="ФЛ"),G1184*H1184,"")</f>
        <v/>
      </c>
    </row>
    <row r="1185" spans="1:11" x14ac:dyDescent="0.25">
      <c r="A1185" s="7">
        <v>173443</v>
      </c>
      <c r="B1185" s="7">
        <f>VLOOKUP(A1185,'Лицевые счета'!$A$1:$K$4570,2,0)</f>
        <v>58202</v>
      </c>
      <c r="C1185">
        <f>COUNTIF('ИПУ и ОКПУ'!$A$2:$A$3258,A1185)</f>
        <v>1</v>
      </c>
      <c r="D1185" t="str">
        <f>IF(C1185&gt;0,VLOOKUP(A1185,'ИПУ и ОКПУ'!$A$1:$O$3258,9,0),"")</f>
        <v>Одноставочный</v>
      </c>
      <c r="E1185" t="str">
        <f>IF(C1185&gt;0,IF(VLOOKUP(A1185,'ИПУ и ОКПУ'!$A$1:$O$3258,14,0)="Нет показаний","Нет показаний",""),"")</f>
        <v>Нет показаний</v>
      </c>
      <c r="F1185">
        <f>IF(AND(C1185&gt;0),SUMIF('ИПУ и ОКПУ'!$A$2:$A$3258,A1185,'ИПУ и ОКПУ'!$O$2:$O$3258),"")</f>
        <v>0</v>
      </c>
      <c r="G1185">
        <f>VLOOKUP(A1185,'Лицевые счета'!$A$2:$K$4570,9,0)</f>
        <v>2</v>
      </c>
      <c r="H1185">
        <f>VLOOKUP(A1185,'Лицевые счета'!$A$2:$K$4570,10,0)</f>
        <v>73.5</v>
      </c>
      <c r="I1185" t="str">
        <f>VLOOKUP(A1185,'Лицевые счета'!$A$2:$K$4570,6,0)</f>
        <v>ФЛ</v>
      </c>
      <c r="J1185" t="str">
        <f>IF(AND(C1185=0,I1185="ФЛ"),G1185*H1185,"")</f>
        <v/>
      </c>
      <c r="K1185">
        <f>IF(AND(C1185&gt;0,E1185="Нет показаний",I1185="ФЛ"),G1185*H1185,"")</f>
        <v>147</v>
      </c>
    </row>
    <row r="1186" spans="1:11" x14ac:dyDescent="0.25">
      <c r="A1186" s="7">
        <v>174538</v>
      </c>
      <c r="B1186" s="7">
        <f>VLOOKUP(A1186,'Лицевые счета'!$A$1:$K$4570,2,0)</f>
        <v>56791</v>
      </c>
      <c r="C1186">
        <f>COUNTIF('ИПУ и ОКПУ'!$A$2:$A$3258,A1186)</f>
        <v>1</v>
      </c>
      <c r="D1186" t="str">
        <f>IF(C1186&gt;0,VLOOKUP(A1186,'ИПУ и ОКПУ'!$A$1:$O$3258,9,0),"")</f>
        <v>Одноставочный</v>
      </c>
      <c r="E1186" t="str">
        <f>IF(C1186&gt;0,IF(VLOOKUP(A1186,'ИПУ и ОКПУ'!$A$1:$O$3258,14,0)="Нет показаний","Нет показаний",""),"")</f>
        <v/>
      </c>
      <c r="F1186">
        <f>IF(AND(C1186&gt;0),SUMIF('ИПУ и ОКПУ'!$A$2:$A$3258,A1186,'ИПУ и ОКПУ'!$O$2:$O$3258),"")</f>
        <v>172</v>
      </c>
      <c r="G1186">
        <f>VLOOKUP(A1186,'Лицевые счета'!$A$2:$K$4570,9,0)</f>
        <v>2</v>
      </c>
      <c r="H1186">
        <f>VLOOKUP(A1186,'Лицевые счета'!$A$2:$K$4570,10,0)</f>
        <v>103.9</v>
      </c>
      <c r="I1186" t="str">
        <f>VLOOKUP(A1186,'Лицевые счета'!$A$2:$K$4570,6,0)</f>
        <v>ФЛ</v>
      </c>
      <c r="J1186" t="str">
        <f>IF(AND(C1186=0,I1186="ФЛ"),G1186*H1186,"")</f>
        <v/>
      </c>
      <c r="K1186" t="str">
        <f>IF(AND(C1186&gt;0,E1186="Нет показаний",I1186="ФЛ"),G1186*H1186,"")</f>
        <v/>
      </c>
    </row>
    <row r="1187" spans="1:11" x14ac:dyDescent="0.25">
      <c r="A1187" s="7">
        <v>175596</v>
      </c>
      <c r="B1187" s="7">
        <f>VLOOKUP(A1187,'Лицевые счета'!$A$1:$K$4570,2,0)</f>
        <v>58202</v>
      </c>
      <c r="C1187">
        <f>COUNTIF('ИПУ и ОКПУ'!$A$2:$A$3258,A1187)</f>
        <v>1</v>
      </c>
      <c r="D1187" t="str">
        <f>IF(C1187&gt;0,VLOOKUP(A1187,'ИПУ и ОКПУ'!$A$1:$O$3258,9,0),"")</f>
        <v>Одноставочный</v>
      </c>
      <c r="E1187" t="str">
        <f>IF(C1187&gt;0,IF(VLOOKUP(A1187,'ИПУ и ОКПУ'!$A$1:$O$3258,14,0)="Нет показаний","Нет показаний",""),"")</f>
        <v/>
      </c>
      <c r="F1187">
        <f>IF(AND(C1187&gt;0),SUMIF('ИПУ и ОКПУ'!$A$2:$A$3258,A1187,'ИПУ и ОКПУ'!$O$2:$O$3258),"")</f>
        <v>200</v>
      </c>
      <c r="G1187">
        <f>VLOOKUP(A1187,'Лицевые счета'!$A$2:$K$4570,9,0)</f>
        <v>2</v>
      </c>
      <c r="H1187">
        <f>VLOOKUP(A1187,'Лицевые счета'!$A$2:$K$4570,10,0)</f>
        <v>83.2</v>
      </c>
      <c r="I1187" t="str">
        <f>VLOOKUP(A1187,'Лицевые счета'!$A$2:$K$4570,6,0)</f>
        <v>ФЛ</v>
      </c>
      <c r="J1187" t="str">
        <f>IF(AND(C1187=0,I1187="ФЛ"),G1187*H1187,"")</f>
        <v/>
      </c>
      <c r="K1187" t="str">
        <f>IF(AND(C1187&gt;0,E1187="Нет показаний",I1187="ФЛ"),G1187*H1187,"")</f>
        <v/>
      </c>
    </row>
    <row r="1188" spans="1:11" x14ac:dyDescent="0.25">
      <c r="A1188" s="7">
        <v>175753</v>
      </c>
      <c r="B1188" s="7">
        <f>VLOOKUP(A1188,'Лицевые счета'!$A$1:$K$4570,2,0)</f>
        <v>60037</v>
      </c>
      <c r="C1188">
        <f>COUNTIF('ИПУ и ОКПУ'!$A$2:$A$3258,A1188)</f>
        <v>1</v>
      </c>
      <c r="D1188" t="str">
        <f>IF(C1188&gt;0,VLOOKUP(A1188,'ИПУ и ОКПУ'!$A$1:$O$3258,9,0),"")</f>
        <v>Одноставочный</v>
      </c>
      <c r="E1188" t="str">
        <f>IF(C1188&gt;0,IF(VLOOKUP(A1188,'ИПУ и ОКПУ'!$A$1:$O$3258,14,0)="Нет показаний","Нет показаний",""),"")</f>
        <v/>
      </c>
      <c r="F1188">
        <f>IF(AND(C1188&gt;0),SUMIF('ИПУ и ОКПУ'!$A$2:$A$3258,A1188,'ИПУ и ОКПУ'!$O$2:$O$3258),"")</f>
        <v>0</v>
      </c>
      <c r="G1188">
        <f>VLOOKUP(A1188,'Лицевые счета'!$A$2:$K$4570,9,0)</f>
        <v>2</v>
      </c>
      <c r="H1188">
        <f>VLOOKUP(A1188,'Лицевые счета'!$A$2:$K$4570,10,0)</f>
        <v>57</v>
      </c>
      <c r="I1188" t="str">
        <f>VLOOKUP(A1188,'Лицевые счета'!$A$2:$K$4570,6,0)</f>
        <v>ФЛ</v>
      </c>
      <c r="J1188" t="str">
        <f>IF(AND(C1188=0,I1188="ФЛ"),G1188*H1188,"")</f>
        <v/>
      </c>
      <c r="K1188" t="str">
        <f>IF(AND(C1188&gt;0,E1188="Нет показаний",I1188="ФЛ"),G1188*H1188,"")</f>
        <v/>
      </c>
    </row>
    <row r="1189" spans="1:11" x14ac:dyDescent="0.25">
      <c r="A1189" s="7">
        <v>175755</v>
      </c>
      <c r="B1189" s="7">
        <f>VLOOKUP(A1189,'Лицевые счета'!$A$1:$K$4570,2,0)</f>
        <v>60037</v>
      </c>
      <c r="C1189">
        <f>COUNTIF('ИПУ и ОКПУ'!$A$2:$A$3258,A1189)</f>
        <v>1</v>
      </c>
      <c r="D1189" t="str">
        <f>IF(C1189&gt;0,VLOOKUP(A1189,'ИПУ и ОКПУ'!$A$1:$O$3258,9,0),"")</f>
        <v>Одноставочный</v>
      </c>
      <c r="E1189" t="str">
        <f>IF(C1189&gt;0,IF(VLOOKUP(A1189,'ИПУ и ОКПУ'!$A$1:$O$3258,14,0)="Нет показаний","Нет показаний",""),"")</f>
        <v/>
      </c>
      <c r="F1189">
        <f>IF(AND(C1189&gt;0),SUMIF('ИПУ и ОКПУ'!$A$2:$A$3258,A1189,'ИПУ и ОКПУ'!$O$2:$O$3258),"")</f>
        <v>59</v>
      </c>
      <c r="G1189">
        <f>VLOOKUP(A1189,'Лицевые счета'!$A$2:$K$4570,9,0)</f>
        <v>2</v>
      </c>
      <c r="H1189">
        <f>VLOOKUP(A1189,'Лицевые счета'!$A$2:$K$4570,10,0)</f>
        <v>83.2</v>
      </c>
      <c r="I1189" t="str">
        <f>VLOOKUP(A1189,'Лицевые счета'!$A$2:$K$4570,6,0)</f>
        <v>ФЛ</v>
      </c>
      <c r="J1189" t="str">
        <f>IF(AND(C1189=0,I1189="ФЛ"),G1189*H1189,"")</f>
        <v/>
      </c>
      <c r="K1189" t="str">
        <f>IF(AND(C1189&gt;0,E1189="Нет показаний",I1189="ФЛ"),G1189*H1189,"")</f>
        <v/>
      </c>
    </row>
    <row r="1190" spans="1:11" x14ac:dyDescent="0.25">
      <c r="A1190" s="7">
        <v>178127</v>
      </c>
      <c r="B1190" s="7">
        <f>VLOOKUP(A1190,'Лицевые счета'!$A$1:$K$4570,2,0)</f>
        <v>58218</v>
      </c>
      <c r="C1190">
        <f>COUNTIF('ИПУ и ОКПУ'!$A$2:$A$3258,A1190)</f>
        <v>1</v>
      </c>
      <c r="D1190" t="str">
        <f>IF(C1190&gt;0,VLOOKUP(A1190,'ИПУ и ОКПУ'!$A$1:$O$3258,9,0),"")</f>
        <v>Одноставочный</v>
      </c>
      <c r="E1190" t="str">
        <f>IF(C1190&gt;0,IF(VLOOKUP(A1190,'ИПУ и ОКПУ'!$A$1:$O$3258,14,0)="Нет показаний","Нет показаний",""),"")</f>
        <v>Нет показаний</v>
      </c>
      <c r="F1190">
        <f>IF(AND(C1190&gt;0),SUMIF('ИПУ и ОКПУ'!$A$2:$A$3258,A1190,'ИПУ и ОКПУ'!$O$2:$O$3258),"")</f>
        <v>0</v>
      </c>
      <c r="G1190">
        <f>VLOOKUP(A1190,'Лицевые счета'!$A$2:$K$4570,9,0)</f>
        <v>2</v>
      </c>
      <c r="H1190">
        <f>VLOOKUP(A1190,'Лицевые счета'!$A$2:$K$4570,10,0)</f>
        <v>103.9</v>
      </c>
      <c r="I1190" t="str">
        <f>VLOOKUP(A1190,'Лицевые счета'!$A$2:$K$4570,6,0)</f>
        <v>ФЛ</v>
      </c>
      <c r="J1190" t="str">
        <f>IF(AND(C1190=0,I1190="ФЛ"),G1190*H1190,"")</f>
        <v/>
      </c>
      <c r="K1190">
        <f>IF(AND(C1190&gt;0,E1190="Нет показаний",I1190="ФЛ"),G1190*H1190,"")</f>
        <v>207.8</v>
      </c>
    </row>
    <row r="1191" spans="1:11" x14ac:dyDescent="0.25">
      <c r="A1191" s="7">
        <v>178808</v>
      </c>
      <c r="B1191" s="7">
        <f>VLOOKUP(A1191,'Лицевые счета'!$A$1:$K$4570,2,0)</f>
        <v>58327</v>
      </c>
      <c r="C1191">
        <f>COUNTIF('ИПУ и ОКПУ'!$A$2:$A$3258,A1191)</f>
        <v>1</v>
      </c>
      <c r="D1191" t="str">
        <f>IF(C1191&gt;0,VLOOKUP(A1191,'ИПУ и ОКПУ'!$A$1:$O$3258,9,0),"")</f>
        <v>Одноставочный</v>
      </c>
      <c r="E1191" t="str">
        <f>IF(C1191&gt;0,IF(VLOOKUP(A1191,'ИПУ и ОКПУ'!$A$1:$O$3258,14,0)="Нет показаний","Нет показаний",""),"")</f>
        <v>Нет показаний</v>
      </c>
      <c r="F1191">
        <f>IF(AND(C1191&gt;0),SUMIF('ИПУ и ОКПУ'!$A$2:$A$3258,A1191,'ИПУ и ОКПУ'!$O$2:$O$3258),"")</f>
        <v>0</v>
      </c>
      <c r="G1191">
        <f>VLOOKUP(A1191,'Лицевые счета'!$A$2:$K$4570,9,0)</f>
        <v>2</v>
      </c>
      <c r="H1191">
        <f>VLOOKUP(A1191,'Лицевые счета'!$A$2:$K$4570,10,0)</f>
        <v>73.5</v>
      </c>
      <c r="I1191" t="str">
        <f>VLOOKUP(A1191,'Лицевые счета'!$A$2:$K$4570,6,0)</f>
        <v>ФЛ</v>
      </c>
      <c r="J1191" t="str">
        <f>IF(AND(C1191=0,I1191="ФЛ"),G1191*H1191,"")</f>
        <v/>
      </c>
      <c r="K1191">
        <f>IF(AND(C1191&gt;0,E1191="Нет показаний",I1191="ФЛ"),G1191*H1191,"")</f>
        <v>147</v>
      </c>
    </row>
    <row r="1192" spans="1:11" x14ac:dyDescent="0.25">
      <c r="A1192" s="7">
        <v>178964</v>
      </c>
      <c r="B1192" s="7">
        <f>VLOOKUP(A1192,'Лицевые счета'!$A$1:$K$4570,2,0)</f>
        <v>58372</v>
      </c>
      <c r="C1192">
        <f>COUNTIF('ИПУ и ОКПУ'!$A$2:$A$3258,A1192)</f>
        <v>1</v>
      </c>
      <c r="D1192" t="str">
        <f>IF(C1192&gt;0,VLOOKUP(A1192,'ИПУ и ОКПУ'!$A$1:$O$3258,9,0),"")</f>
        <v>Одноставочный</v>
      </c>
      <c r="E1192" t="str">
        <f>IF(C1192&gt;0,IF(VLOOKUP(A1192,'ИПУ и ОКПУ'!$A$1:$O$3258,14,0)="Нет показаний","Нет показаний",""),"")</f>
        <v/>
      </c>
      <c r="F1192">
        <f>IF(AND(C1192&gt;0),SUMIF('ИПУ и ОКПУ'!$A$2:$A$3258,A1192,'ИПУ и ОКПУ'!$O$2:$O$3258),"")</f>
        <v>126</v>
      </c>
      <c r="G1192">
        <f>VLOOKUP(A1192,'Лицевые счета'!$A$2:$K$4570,9,0)</f>
        <v>2</v>
      </c>
      <c r="H1192">
        <f>VLOOKUP(A1192,'Лицевые счета'!$A$2:$K$4570,10,0)</f>
        <v>103.9</v>
      </c>
      <c r="I1192" t="str">
        <f>VLOOKUP(A1192,'Лицевые счета'!$A$2:$K$4570,6,0)</f>
        <v>ФЛ</v>
      </c>
      <c r="J1192" t="str">
        <f>IF(AND(C1192=0,I1192="ФЛ"),G1192*H1192,"")</f>
        <v/>
      </c>
      <c r="K1192" t="str">
        <f>IF(AND(C1192&gt;0,E1192="Нет показаний",I1192="ФЛ"),G1192*H1192,"")</f>
        <v/>
      </c>
    </row>
    <row r="1193" spans="1:11" x14ac:dyDescent="0.25">
      <c r="A1193" s="7">
        <v>179279</v>
      </c>
      <c r="B1193" s="7">
        <f>VLOOKUP(A1193,'Лицевые счета'!$A$1:$K$4570,2,0)</f>
        <v>58315</v>
      </c>
      <c r="C1193">
        <f>COUNTIF('ИПУ и ОКПУ'!$A$2:$A$3258,A1193)</f>
        <v>1</v>
      </c>
      <c r="D1193" t="str">
        <f>IF(C1193&gt;0,VLOOKUP(A1193,'ИПУ и ОКПУ'!$A$1:$O$3258,9,0),"")</f>
        <v>Одноставочный</v>
      </c>
      <c r="E1193" t="str">
        <f>IF(C1193&gt;0,IF(VLOOKUP(A1193,'ИПУ и ОКПУ'!$A$1:$O$3258,14,0)="Нет показаний","Нет показаний",""),"")</f>
        <v/>
      </c>
      <c r="F1193">
        <f>IF(AND(C1193&gt;0),SUMIF('ИПУ и ОКПУ'!$A$2:$A$3258,A1193,'ИПУ и ОКПУ'!$O$2:$O$3258),"")</f>
        <v>177</v>
      </c>
      <c r="G1193">
        <f>VLOOKUP(A1193,'Лицевые счета'!$A$2:$K$4570,9,0)</f>
        <v>2</v>
      </c>
      <c r="H1193">
        <f>VLOOKUP(A1193,'Лицевые счета'!$A$2:$K$4570,10,0)</f>
        <v>83.2</v>
      </c>
      <c r="I1193" t="str">
        <f>VLOOKUP(A1193,'Лицевые счета'!$A$2:$K$4570,6,0)</f>
        <v>ФЛ</v>
      </c>
      <c r="J1193" t="str">
        <f>IF(AND(C1193=0,I1193="ФЛ"),G1193*H1193,"")</f>
        <v/>
      </c>
      <c r="K1193" t="str">
        <f>IF(AND(C1193&gt;0,E1193="Нет показаний",I1193="ФЛ"),G1193*H1193,"")</f>
        <v/>
      </c>
    </row>
    <row r="1194" spans="1:11" x14ac:dyDescent="0.25">
      <c r="A1194" s="7">
        <v>179564</v>
      </c>
      <c r="B1194" s="7">
        <f>VLOOKUP(A1194,'Лицевые счета'!$A$1:$K$4570,2,0)</f>
        <v>58218</v>
      </c>
      <c r="C1194">
        <f>COUNTIF('ИПУ и ОКПУ'!$A$2:$A$3258,A1194)</f>
        <v>1</v>
      </c>
      <c r="D1194" t="str">
        <f>IF(C1194&gt;0,VLOOKUP(A1194,'ИПУ и ОКПУ'!$A$1:$O$3258,9,0),"")</f>
        <v>Одноставочный</v>
      </c>
      <c r="E1194" t="str">
        <f>IF(C1194&gt;0,IF(VLOOKUP(A1194,'ИПУ и ОКПУ'!$A$1:$O$3258,14,0)="Нет показаний","Нет показаний",""),"")</f>
        <v/>
      </c>
      <c r="F1194">
        <f>IF(AND(C1194&gt;0),SUMIF('ИПУ и ОКПУ'!$A$2:$A$3258,A1194,'ИПУ и ОКПУ'!$O$2:$O$3258),"")</f>
        <v>118</v>
      </c>
      <c r="G1194">
        <f>VLOOKUP(A1194,'Лицевые счета'!$A$2:$K$4570,9,0)</f>
        <v>2</v>
      </c>
      <c r="H1194">
        <f>VLOOKUP(A1194,'Лицевые счета'!$A$2:$K$4570,10,0)</f>
        <v>103.9</v>
      </c>
      <c r="I1194" t="str">
        <f>VLOOKUP(A1194,'Лицевые счета'!$A$2:$K$4570,6,0)</f>
        <v>ФЛ</v>
      </c>
      <c r="J1194" t="str">
        <f>IF(AND(C1194=0,I1194="ФЛ"),G1194*H1194,"")</f>
        <v/>
      </c>
      <c r="K1194" t="str">
        <f>IF(AND(C1194&gt;0,E1194="Нет показаний",I1194="ФЛ"),G1194*H1194,"")</f>
        <v/>
      </c>
    </row>
    <row r="1195" spans="1:11" x14ac:dyDescent="0.25">
      <c r="A1195" s="7">
        <v>180602</v>
      </c>
      <c r="B1195" s="7">
        <f>VLOOKUP(A1195,'Лицевые счета'!$A$1:$K$4570,2,0)</f>
        <v>56791</v>
      </c>
      <c r="C1195">
        <f>COUNTIF('ИПУ и ОКПУ'!$A$2:$A$3258,A1195)</f>
        <v>1</v>
      </c>
      <c r="D1195" t="str">
        <f>IF(C1195&gt;0,VLOOKUP(A1195,'ИПУ и ОКПУ'!$A$1:$O$3258,9,0),"")</f>
        <v>Одноставочный</v>
      </c>
      <c r="E1195" t="str">
        <f>IF(C1195&gt;0,IF(VLOOKUP(A1195,'ИПУ и ОКПУ'!$A$1:$O$3258,14,0)="Нет показаний","Нет показаний",""),"")</f>
        <v/>
      </c>
      <c r="F1195">
        <f>IF(AND(C1195&gt;0),SUMIF('ИПУ и ОКПУ'!$A$2:$A$3258,A1195,'ИПУ и ОКПУ'!$O$2:$O$3258),"")</f>
        <v>70</v>
      </c>
      <c r="G1195">
        <f>VLOOKUP(A1195,'Лицевые счета'!$A$2:$K$4570,9,0)</f>
        <v>2</v>
      </c>
      <c r="H1195">
        <f>VLOOKUP(A1195,'Лицевые счета'!$A$2:$K$4570,10,0)</f>
        <v>103.9</v>
      </c>
      <c r="I1195" t="str">
        <f>VLOOKUP(A1195,'Лицевые счета'!$A$2:$K$4570,6,0)</f>
        <v>ФЛ</v>
      </c>
      <c r="J1195" t="str">
        <f>IF(AND(C1195=0,I1195="ФЛ"),G1195*H1195,"")</f>
        <v/>
      </c>
      <c r="K1195" t="str">
        <f>IF(AND(C1195&gt;0,E1195="Нет показаний",I1195="ФЛ"),G1195*H1195,"")</f>
        <v/>
      </c>
    </row>
    <row r="1196" spans="1:11" x14ac:dyDescent="0.25">
      <c r="A1196" s="7">
        <v>180773</v>
      </c>
      <c r="B1196" s="7">
        <f>VLOOKUP(A1196,'Лицевые счета'!$A$1:$K$4570,2,0)</f>
        <v>58341</v>
      </c>
      <c r="C1196">
        <f>COUNTIF('ИПУ и ОКПУ'!$A$2:$A$3258,A1196)</f>
        <v>1</v>
      </c>
      <c r="D1196" t="str">
        <f>IF(C1196&gt;0,VLOOKUP(A1196,'ИПУ и ОКПУ'!$A$1:$O$3258,9,0),"")</f>
        <v>Одноставочный</v>
      </c>
      <c r="E1196" t="str">
        <f>IF(C1196&gt;0,IF(VLOOKUP(A1196,'ИПУ и ОКПУ'!$A$1:$O$3258,14,0)="Нет показаний","Нет показаний",""),"")</f>
        <v>Нет показаний</v>
      </c>
      <c r="F1196">
        <f>IF(AND(C1196&gt;0),SUMIF('ИПУ и ОКПУ'!$A$2:$A$3258,A1196,'ИПУ и ОКПУ'!$O$2:$O$3258),"")</f>
        <v>0</v>
      </c>
      <c r="G1196">
        <f>VLOOKUP(A1196,'Лицевые счета'!$A$2:$K$4570,9,0)</f>
        <v>2</v>
      </c>
      <c r="H1196">
        <f>VLOOKUP(A1196,'Лицевые счета'!$A$2:$K$4570,10,0)</f>
        <v>83.2</v>
      </c>
      <c r="I1196" t="str">
        <f>VLOOKUP(A1196,'Лицевые счета'!$A$2:$K$4570,6,0)</f>
        <v>ФЛ</v>
      </c>
      <c r="J1196" t="str">
        <f>IF(AND(C1196=0,I1196="ФЛ"),G1196*H1196,"")</f>
        <v/>
      </c>
      <c r="K1196">
        <f>IF(AND(C1196&gt;0,E1196="Нет показаний",I1196="ФЛ"),G1196*H1196,"")</f>
        <v>166.4</v>
      </c>
    </row>
    <row r="1197" spans="1:11" x14ac:dyDescent="0.25">
      <c r="A1197" s="7">
        <v>183722</v>
      </c>
      <c r="B1197" s="7">
        <f>VLOOKUP(A1197,'Лицевые счета'!$A$1:$K$4570,2,0)</f>
        <v>56962</v>
      </c>
      <c r="C1197">
        <f>COUNTIF('ИПУ и ОКПУ'!$A$2:$A$3258,A1197)</f>
        <v>1</v>
      </c>
      <c r="D1197" t="str">
        <f>IF(C1197&gt;0,VLOOKUP(A1197,'ИПУ и ОКПУ'!$A$1:$O$3258,9,0),"")</f>
        <v>Одноставочный</v>
      </c>
      <c r="E1197" t="str">
        <f>IF(C1197&gt;0,IF(VLOOKUP(A1197,'ИПУ и ОКПУ'!$A$1:$O$3258,14,0)="Нет показаний","Нет показаний",""),"")</f>
        <v/>
      </c>
      <c r="F1197">
        <f>IF(AND(C1197&gt;0),SUMIF('ИПУ и ОКПУ'!$A$2:$A$3258,A1197,'ИПУ и ОКПУ'!$O$2:$O$3258),"")</f>
        <v>136</v>
      </c>
      <c r="G1197">
        <f>VLOOKUP(A1197,'Лицевые счета'!$A$2:$K$4570,9,0)</f>
        <v>2</v>
      </c>
      <c r="H1197">
        <f>VLOOKUP(A1197,'Лицевые счета'!$A$2:$K$4570,10,0)</f>
        <v>103.9</v>
      </c>
      <c r="I1197" t="str">
        <f>VLOOKUP(A1197,'Лицевые счета'!$A$2:$K$4570,6,0)</f>
        <v>ФЛ</v>
      </c>
      <c r="J1197" t="str">
        <f>IF(AND(C1197=0,I1197="ФЛ"),G1197*H1197,"")</f>
        <v/>
      </c>
      <c r="K1197" t="str">
        <f>IF(AND(C1197&gt;0,E1197="Нет показаний",I1197="ФЛ"),G1197*H1197,"")</f>
        <v/>
      </c>
    </row>
    <row r="1198" spans="1:11" x14ac:dyDescent="0.25">
      <c r="A1198" s="7">
        <v>185004</v>
      </c>
      <c r="B1198" s="7">
        <f>VLOOKUP(A1198,'Лицевые счета'!$A$1:$K$4570,2,0)</f>
        <v>58190</v>
      </c>
      <c r="C1198">
        <f>COUNTIF('ИПУ и ОКПУ'!$A$2:$A$3258,A1198)</f>
        <v>1</v>
      </c>
      <c r="D1198" t="str">
        <f>IF(C1198&gt;0,VLOOKUP(A1198,'ИПУ и ОКПУ'!$A$1:$O$3258,9,0),"")</f>
        <v>Одноставочный</v>
      </c>
      <c r="E1198" t="str">
        <f>IF(C1198&gt;0,IF(VLOOKUP(A1198,'ИПУ и ОКПУ'!$A$1:$O$3258,14,0)="Нет показаний","Нет показаний",""),"")</f>
        <v/>
      </c>
      <c r="F1198">
        <f>IF(AND(C1198&gt;0),SUMIF('ИПУ и ОКПУ'!$A$2:$A$3258,A1198,'ИПУ и ОКПУ'!$O$2:$O$3258),"")</f>
        <v>200</v>
      </c>
      <c r="G1198">
        <f>VLOOKUP(A1198,'Лицевые счета'!$A$2:$K$4570,9,0)</f>
        <v>2</v>
      </c>
      <c r="H1198">
        <f>VLOOKUP(A1198,'Лицевые счета'!$A$2:$K$4570,10,0)</f>
        <v>83.2</v>
      </c>
      <c r="I1198" t="str">
        <f>VLOOKUP(A1198,'Лицевые счета'!$A$2:$K$4570,6,0)</f>
        <v>ФЛ</v>
      </c>
      <c r="J1198" t="str">
        <f>IF(AND(C1198=0,I1198="ФЛ"),G1198*H1198,"")</f>
        <v/>
      </c>
      <c r="K1198" t="str">
        <f>IF(AND(C1198&gt;0,E1198="Нет показаний",I1198="ФЛ"),G1198*H1198,"")</f>
        <v/>
      </c>
    </row>
    <row r="1199" spans="1:11" x14ac:dyDescent="0.25">
      <c r="A1199" s="7">
        <v>186388</v>
      </c>
      <c r="B1199" s="7">
        <f>VLOOKUP(A1199,'Лицевые счета'!$A$1:$K$4570,2,0)</f>
        <v>59321</v>
      </c>
      <c r="C1199">
        <f>COUNTIF('ИПУ и ОКПУ'!$A$2:$A$3258,A1199)</f>
        <v>1</v>
      </c>
      <c r="D1199" t="str">
        <f>IF(C1199&gt;0,VLOOKUP(A1199,'ИПУ и ОКПУ'!$A$1:$O$3258,9,0),"")</f>
        <v>Одноставочный</v>
      </c>
      <c r="E1199" t="str">
        <f>IF(C1199&gt;0,IF(VLOOKUP(A1199,'ИПУ и ОКПУ'!$A$1:$O$3258,14,0)="Нет показаний","Нет показаний",""),"")</f>
        <v/>
      </c>
      <c r="F1199">
        <f>IF(AND(C1199&gt;0),SUMIF('ИПУ и ОКПУ'!$A$2:$A$3258,A1199,'ИПУ и ОКПУ'!$O$2:$O$3258),"")</f>
        <v>157</v>
      </c>
      <c r="G1199">
        <f>VLOOKUP(A1199,'Лицевые счета'!$A$2:$K$4570,9,0)</f>
        <v>2</v>
      </c>
      <c r="H1199">
        <f>VLOOKUP(A1199,'Лицевые счета'!$A$2:$K$4570,10,0)</f>
        <v>83.2</v>
      </c>
      <c r="I1199" t="str">
        <f>VLOOKUP(A1199,'Лицевые счета'!$A$2:$K$4570,6,0)</f>
        <v>ФЛ</v>
      </c>
      <c r="J1199" t="str">
        <f>IF(AND(C1199=0,I1199="ФЛ"),G1199*H1199,"")</f>
        <v/>
      </c>
      <c r="K1199" t="str">
        <f>IF(AND(C1199&gt;0,E1199="Нет показаний",I1199="ФЛ"),G1199*H1199,"")</f>
        <v/>
      </c>
    </row>
    <row r="1200" spans="1:11" x14ac:dyDescent="0.25">
      <c r="A1200" s="7">
        <v>187447</v>
      </c>
      <c r="B1200" s="7">
        <f>VLOOKUP(A1200,'Лицевые счета'!$A$1:$K$4570,2,0)</f>
        <v>58315</v>
      </c>
      <c r="C1200">
        <f>COUNTIF('ИПУ и ОКПУ'!$A$2:$A$3258,A1200)</f>
        <v>1</v>
      </c>
      <c r="D1200" t="str">
        <f>IF(C1200&gt;0,VLOOKUP(A1200,'ИПУ и ОКПУ'!$A$1:$O$3258,9,0),"")</f>
        <v>Одноставочный</v>
      </c>
      <c r="E1200" t="str">
        <f>IF(C1200&gt;0,IF(VLOOKUP(A1200,'ИПУ и ОКПУ'!$A$1:$O$3258,14,0)="Нет показаний","Нет показаний",""),"")</f>
        <v/>
      </c>
      <c r="F1200">
        <f>IF(AND(C1200&gt;0),SUMIF('ИПУ и ОКПУ'!$A$2:$A$3258,A1200,'ИПУ и ОКПУ'!$O$2:$O$3258),"")</f>
        <v>108</v>
      </c>
      <c r="G1200">
        <f>VLOOKUP(A1200,'Лицевые счета'!$A$2:$K$4570,9,0)</f>
        <v>2</v>
      </c>
      <c r="H1200">
        <f>VLOOKUP(A1200,'Лицевые счета'!$A$2:$K$4570,10,0)</f>
        <v>90.1</v>
      </c>
      <c r="I1200" t="str">
        <f>VLOOKUP(A1200,'Лицевые счета'!$A$2:$K$4570,6,0)</f>
        <v>ФЛ</v>
      </c>
      <c r="J1200" t="str">
        <f>IF(AND(C1200=0,I1200="ФЛ"),G1200*H1200,"")</f>
        <v/>
      </c>
      <c r="K1200" t="str">
        <f>IF(AND(C1200&gt;0,E1200="Нет показаний",I1200="ФЛ"),G1200*H1200,"")</f>
        <v/>
      </c>
    </row>
    <row r="1201" spans="1:11" x14ac:dyDescent="0.25">
      <c r="A1201" s="7">
        <v>188975</v>
      </c>
      <c r="B1201" s="7">
        <f>VLOOKUP(A1201,'Лицевые счета'!$A$1:$K$4570,2,0)</f>
        <v>56844</v>
      </c>
      <c r="C1201">
        <f>COUNTIF('ИПУ и ОКПУ'!$A$2:$A$3258,A1201)</f>
        <v>1</v>
      </c>
      <c r="D1201" t="str">
        <f>IF(C1201&gt;0,VLOOKUP(A1201,'ИПУ и ОКПУ'!$A$1:$O$3258,9,0),"")</f>
        <v>Одноставочный</v>
      </c>
      <c r="E1201" t="str">
        <f>IF(C1201&gt;0,IF(VLOOKUP(A1201,'ИПУ и ОКПУ'!$A$1:$O$3258,14,0)="Нет показаний","Нет показаний",""),"")</f>
        <v/>
      </c>
      <c r="F1201">
        <f>IF(AND(C1201&gt;0),SUMIF('ИПУ и ОКПУ'!$A$2:$A$3258,A1201,'ИПУ и ОКПУ'!$O$2:$O$3258),"")</f>
        <v>225</v>
      </c>
      <c r="G1201">
        <f>VLOOKUP(A1201,'Лицевые счета'!$A$2:$K$4570,9,0)</f>
        <v>2</v>
      </c>
      <c r="H1201">
        <f>VLOOKUP(A1201,'Лицевые счета'!$A$2:$K$4570,10,0)</f>
        <v>113.6</v>
      </c>
      <c r="I1201" t="str">
        <f>VLOOKUP(A1201,'Лицевые счета'!$A$2:$K$4570,6,0)</f>
        <v>ФЛ</v>
      </c>
      <c r="J1201" t="str">
        <f>IF(AND(C1201=0,I1201="ФЛ"),G1201*H1201,"")</f>
        <v/>
      </c>
      <c r="K1201" t="str">
        <f>IF(AND(C1201&gt;0,E1201="Нет показаний",I1201="ФЛ"),G1201*H1201,"")</f>
        <v/>
      </c>
    </row>
    <row r="1202" spans="1:11" x14ac:dyDescent="0.25">
      <c r="A1202" s="7">
        <v>189000</v>
      </c>
      <c r="B1202" s="7">
        <f>VLOOKUP(A1202,'Лицевые счета'!$A$1:$K$4570,2,0)</f>
        <v>58218</v>
      </c>
      <c r="C1202">
        <f>COUNTIF('ИПУ и ОКПУ'!$A$2:$A$3258,A1202)</f>
        <v>1</v>
      </c>
      <c r="D1202" t="str">
        <f>IF(C1202&gt;0,VLOOKUP(A1202,'ИПУ и ОКПУ'!$A$1:$O$3258,9,0),"")</f>
        <v>Одноставочный</v>
      </c>
      <c r="E1202" t="str">
        <f>IF(C1202&gt;0,IF(VLOOKUP(A1202,'ИПУ и ОКПУ'!$A$1:$O$3258,14,0)="Нет показаний","Нет показаний",""),"")</f>
        <v/>
      </c>
      <c r="F1202">
        <f>IF(AND(C1202&gt;0),SUMIF('ИПУ и ОКПУ'!$A$2:$A$3258,A1202,'ИПУ и ОКПУ'!$O$2:$O$3258),"")</f>
        <v>332</v>
      </c>
      <c r="G1202">
        <f>VLOOKUP(A1202,'Лицевые счета'!$A$2:$K$4570,9,0)</f>
        <v>2</v>
      </c>
      <c r="H1202">
        <f>VLOOKUP(A1202,'Лицевые счета'!$A$2:$K$4570,10,0)</f>
        <v>88</v>
      </c>
      <c r="I1202" t="str">
        <f>VLOOKUP(A1202,'Лицевые счета'!$A$2:$K$4570,6,0)</f>
        <v>ФЛ</v>
      </c>
      <c r="J1202" t="str">
        <f>IF(AND(C1202=0,I1202="ФЛ"),G1202*H1202,"")</f>
        <v/>
      </c>
      <c r="K1202" t="str">
        <f>IF(AND(C1202&gt;0,E1202="Нет показаний",I1202="ФЛ"),G1202*H1202,"")</f>
        <v/>
      </c>
    </row>
    <row r="1203" spans="1:11" x14ac:dyDescent="0.25">
      <c r="A1203" s="7">
        <v>189213</v>
      </c>
      <c r="B1203" s="7">
        <f>VLOOKUP(A1203,'Лицевые счета'!$A$1:$K$4570,2,0)</f>
        <v>58378</v>
      </c>
      <c r="C1203">
        <f>COUNTIF('ИПУ и ОКПУ'!$A$2:$A$3258,A1203)</f>
        <v>1</v>
      </c>
      <c r="D1203" t="str">
        <f>IF(C1203&gt;0,VLOOKUP(A1203,'ИПУ и ОКПУ'!$A$1:$O$3258,9,0),"")</f>
        <v>Одноставочный</v>
      </c>
      <c r="E1203" t="str">
        <f>IF(C1203&gt;0,IF(VLOOKUP(A1203,'ИПУ и ОКПУ'!$A$1:$O$3258,14,0)="Нет показаний","Нет показаний",""),"")</f>
        <v/>
      </c>
      <c r="F1203">
        <f>IF(AND(C1203&gt;0),SUMIF('ИПУ и ОКПУ'!$A$2:$A$3258,A1203,'ИПУ и ОКПУ'!$O$2:$O$3258),"")</f>
        <v>604</v>
      </c>
      <c r="G1203">
        <f>VLOOKUP(A1203,'Лицевые счета'!$A$2:$K$4570,9,0)</f>
        <v>2</v>
      </c>
      <c r="H1203">
        <f>VLOOKUP(A1203,'Лицевые счета'!$A$2:$K$4570,10,0)</f>
        <v>103.9</v>
      </c>
      <c r="I1203" t="str">
        <f>VLOOKUP(A1203,'Лицевые счета'!$A$2:$K$4570,6,0)</f>
        <v>ФЛ</v>
      </c>
      <c r="J1203" t="str">
        <f>IF(AND(C1203=0,I1203="ФЛ"),G1203*H1203,"")</f>
        <v/>
      </c>
      <c r="K1203" t="str">
        <f>IF(AND(C1203&gt;0,E1203="Нет показаний",I1203="ФЛ"),G1203*H1203,"")</f>
        <v/>
      </c>
    </row>
    <row r="1204" spans="1:11" x14ac:dyDescent="0.25">
      <c r="A1204" s="7">
        <v>189498</v>
      </c>
      <c r="B1204" s="7">
        <f>VLOOKUP(A1204,'Лицевые счета'!$A$1:$K$4570,2,0)</f>
        <v>62292</v>
      </c>
      <c r="C1204">
        <f>COUNTIF('ИПУ и ОКПУ'!$A$2:$A$3258,A1204)</f>
        <v>1</v>
      </c>
      <c r="D1204" t="str">
        <f>IF(C1204&gt;0,VLOOKUP(A1204,'ИПУ и ОКПУ'!$A$1:$O$3258,9,0),"")</f>
        <v>Одноставочный</v>
      </c>
      <c r="E1204" t="str">
        <f>IF(C1204&gt;0,IF(VLOOKUP(A1204,'ИПУ и ОКПУ'!$A$1:$O$3258,14,0)="Нет показаний","Нет показаний",""),"")</f>
        <v>Нет показаний</v>
      </c>
      <c r="F1204">
        <f>IF(AND(C1204&gt;0),SUMIF('ИПУ и ОКПУ'!$A$2:$A$3258,A1204,'ИПУ и ОКПУ'!$O$2:$O$3258),"")</f>
        <v>0</v>
      </c>
      <c r="G1204">
        <f>VLOOKUP(A1204,'Лицевые счета'!$A$2:$K$4570,9,0)</f>
        <v>2</v>
      </c>
      <c r="H1204">
        <f>VLOOKUP(A1204,'Лицевые счета'!$A$2:$K$4570,10,0)</f>
        <v>73.5</v>
      </c>
      <c r="I1204" t="str">
        <f>VLOOKUP(A1204,'Лицевые счета'!$A$2:$K$4570,6,0)</f>
        <v>ФЛ</v>
      </c>
      <c r="J1204" t="str">
        <f>IF(AND(C1204=0,I1204="ФЛ"),G1204*H1204,"")</f>
        <v/>
      </c>
      <c r="K1204">
        <f>IF(AND(C1204&gt;0,E1204="Нет показаний",I1204="ФЛ"),G1204*H1204,"")</f>
        <v>147</v>
      </c>
    </row>
    <row r="1205" spans="1:11" x14ac:dyDescent="0.25">
      <c r="A1205" s="7">
        <v>190713</v>
      </c>
      <c r="B1205" s="7">
        <f>VLOOKUP(A1205,'Лицевые счета'!$A$1:$K$4570,2,0)</f>
        <v>58312</v>
      </c>
      <c r="C1205">
        <f>COUNTIF('ИПУ и ОКПУ'!$A$2:$A$3258,A1205)</f>
        <v>1</v>
      </c>
      <c r="D1205" t="str">
        <f>IF(C1205&gt;0,VLOOKUP(A1205,'ИПУ и ОКПУ'!$A$1:$O$3258,9,0),"")</f>
        <v>Одноставочный</v>
      </c>
      <c r="E1205" t="str">
        <f>IF(C1205&gt;0,IF(VLOOKUP(A1205,'ИПУ и ОКПУ'!$A$1:$O$3258,14,0)="Нет показаний","Нет показаний",""),"")</f>
        <v/>
      </c>
      <c r="F1205">
        <f>IF(AND(C1205&gt;0),SUMIF('ИПУ и ОКПУ'!$A$2:$A$3258,A1205,'ИПУ и ОКПУ'!$O$2:$O$3258),"")</f>
        <v>0</v>
      </c>
      <c r="G1205">
        <f>VLOOKUP(A1205,'Лицевые счета'!$A$2:$K$4570,9,0)</f>
        <v>2</v>
      </c>
      <c r="H1205">
        <f>VLOOKUP(A1205,'Лицевые счета'!$A$2:$K$4570,10,0)</f>
        <v>57</v>
      </c>
      <c r="I1205" t="str">
        <f>VLOOKUP(A1205,'Лицевые счета'!$A$2:$K$4570,6,0)</f>
        <v>ФЛ</v>
      </c>
      <c r="J1205" t="str">
        <f>IF(AND(C1205=0,I1205="ФЛ"),G1205*H1205,"")</f>
        <v/>
      </c>
      <c r="K1205" t="str">
        <f>IF(AND(C1205&gt;0,E1205="Нет показаний",I1205="ФЛ"),G1205*H1205,"")</f>
        <v/>
      </c>
    </row>
    <row r="1206" spans="1:11" x14ac:dyDescent="0.25">
      <c r="A1206" s="7">
        <v>191217</v>
      </c>
      <c r="B1206" s="7">
        <f>VLOOKUP(A1206,'Лицевые счета'!$A$1:$K$4570,2,0)</f>
        <v>58342</v>
      </c>
      <c r="C1206">
        <f>COUNTIF('ИПУ и ОКПУ'!$A$2:$A$3258,A1206)</f>
        <v>1</v>
      </c>
      <c r="D1206" t="str">
        <f>IF(C1206&gt;0,VLOOKUP(A1206,'ИПУ и ОКПУ'!$A$1:$O$3258,9,0),"")</f>
        <v>Одноставочный</v>
      </c>
      <c r="E1206" t="str">
        <f>IF(C1206&gt;0,IF(VLOOKUP(A1206,'ИПУ и ОКПУ'!$A$1:$O$3258,14,0)="Нет показаний","Нет показаний",""),"")</f>
        <v/>
      </c>
      <c r="F1206">
        <f>IF(AND(C1206&gt;0),SUMIF('ИПУ и ОКПУ'!$A$2:$A$3258,A1206,'ИПУ и ОКПУ'!$O$2:$O$3258),"")</f>
        <v>100</v>
      </c>
      <c r="G1206">
        <f>VLOOKUP(A1206,'Лицевые счета'!$A$2:$K$4570,9,0)</f>
        <v>2</v>
      </c>
      <c r="H1206">
        <f>VLOOKUP(A1206,'Лицевые счета'!$A$2:$K$4570,10,0)</f>
        <v>103.9</v>
      </c>
      <c r="I1206" t="str">
        <f>VLOOKUP(A1206,'Лицевые счета'!$A$2:$K$4570,6,0)</f>
        <v>ФЛ</v>
      </c>
      <c r="J1206" t="str">
        <f>IF(AND(C1206=0,I1206="ФЛ"),G1206*H1206,"")</f>
        <v/>
      </c>
      <c r="K1206" t="str">
        <f>IF(AND(C1206&gt;0,E1206="Нет показаний",I1206="ФЛ"),G1206*H1206,"")</f>
        <v/>
      </c>
    </row>
    <row r="1207" spans="1:11" x14ac:dyDescent="0.25">
      <c r="A1207" s="7">
        <v>197467</v>
      </c>
      <c r="B1207" s="7">
        <f>VLOOKUP(A1207,'Лицевые счета'!$A$1:$K$4570,2,0)</f>
        <v>197178</v>
      </c>
      <c r="C1207">
        <f>COUNTIF('ИПУ и ОКПУ'!$A$2:$A$3258,A1207)</f>
        <v>1</v>
      </c>
      <c r="D1207" t="str">
        <f>IF(C1207&gt;0,VLOOKUP(A1207,'ИПУ и ОКПУ'!$A$1:$O$3258,9,0),"")</f>
        <v>Одноставочный</v>
      </c>
      <c r="E1207" t="str">
        <f>IF(C1207&gt;0,IF(VLOOKUP(A1207,'ИПУ и ОКПУ'!$A$1:$O$3258,14,0)="Нет показаний","Нет показаний",""),"")</f>
        <v>Нет показаний</v>
      </c>
      <c r="F1207">
        <f>IF(AND(C1207&gt;0),SUMIF('ИПУ и ОКПУ'!$A$2:$A$3258,A1207,'ИПУ и ОКПУ'!$O$2:$O$3258),"")</f>
        <v>0</v>
      </c>
      <c r="G1207">
        <f>VLOOKUP(A1207,'Лицевые счета'!$A$2:$K$4570,9,0)</f>
        <v>2</v>
      </c>
      <c r="H1207">
        <f>VLOOKUP(A1207,'Лицевые счета'!$A$2:$K$4570,10,0)</f>
        <v>113.6</v>
      </c>
      <c r="I1207" t="str">
        <f>VLOOKUP(A1207,'Лицевые счета'!$A$2:$K$4570,6,0)</f>
        <v>ФЛ</v>
      </c>
      <c r="J1207" t="str">
        <f>IF(AND(C1207=0,I1207="ФЛ"),G1207*H1207,"")</f>
        <v/>
      </c>
      <c r="K1207">
        <f>IF(AND(C1207&gt;0,E1207="Нет показаний",I1207="ФЛ"),G1207*H1207,"")</f>
        <v>227.2</v>
      </c>
    </row>
    <row r="1208" spans="1:11" x14ac:dyDescent="0.25">
      <c r="A1208" s="7">
        <v>197471</v>
      </c>
      <c r="B1208" s="7">
        <f>VLOOKUP(A1208,'Лицевые счета'!$A$1:$K$4570,2,0)</f>
        <v>197178</v>
      </c>
      <c r="C1208">
        <f>COUNTIF('ИПУ и ОКПУ'!$A$2:$A$3258,A1208)</f>
        <v>1</v>
      </c>
      <c r="D1208" t="str">
        <f>IF(C1208&gt;0,VLOOKUP(A1208,'ИПУ и ОКПУ'!$A$1:$O$3258,9,0),"")</f>
        <v>Одноставочный</v>
      </c>
      <c r="E1208" t="str">
        <f>IF(C1208&gt;0,IF(VLOOKUP(A1208,'ИПУ и ОКПУ'!$A$1:$O$3258,14,0)="Нет показаний","Нет показаний",""),"")</f>
        <v/>
      </c>
      <c r="F1208">
        <f>IF(AND(C1208&gt;0),SUMIF('ИПУ и ОКПУ'!$A$2:$A$3258,A1208,'ИПУ и ОКПУ'!$O$2:$O$3258),"")</f>
        <v>202</v>
      </c>
      <c r="G1208">
        <f>VLOOKUP(A1208,'Лицевые счета'!$A$2:$K$4570,9,0)</f>
        <v>2</v>
      </c>
      <c r="H1208">
        <f>VLOOKUP(A1208,'Лицевые счета'!$A$2:$K$4570,10,0)</f>
        <v>103.9</v>
      </c>
      <c r="I1208" t="str">
        <f>VLOOKUP(A1208,'Лицевые счета'!$A$2:$K$4570,6,0)</f>
        <v>ФЛ</v>
      </c>
      <c r="J1208" t="str">
        <f>IF(AND(C1208=0,I1208="ФЛ"),G1208*H1208,"")</f>
        <v/>
      </c>
      <c r="K1208" t="str">
        <f>IF(AND(C1208&gt;0,E1208="Нет показаний",I1208="ФЛ"),G1208*H1208,"")</f>
        <v/>
      </c>
    </row>
    <row r="1209" spans="1:11" x14ac:dyDescent="0.25">
      <c r="A1209" s="7">
        <v>197511</v>
      </c>
      <c r="B1209" s="7">
        <f>VLOOKUP(A1209,'Лицевые счета'!$A$1:$K$4570,2,0)</f>
        <v>197180</v>
      </c>
      <c r="C1209">
        <f>COUNTIF('ИПУ и ОКПУ'!$A$2:$A$3258,A1209)</f>
        <v>1</v>
      </c>
      <c r="D1209" t="str">
        <f>IF(C1209&gt;0,VLOOKUP(A1209,'ИПУ и ОКПУ'!$A$1:$O$3258,9,0),"")</f>
        <v>Одноставочный</v>
      </c>
      <c r="E1209" t="str">
        <f>IF(C1209&gt;0,IF(VLOOKUP(A1209,'ИПУ и ОКПУ'!$A$1:$O$3258,14,0)="Нет показаний","Нет показаний",""),"")</f>
        <v>Нет показаний</v>
      </c>
      <c r="F1209">
        <f>IF(AND(C1209&gt;0),SUMIF('ИПУ и ОКПУ'!$A$2:$A$3258,A1209,'ИПУ и ОКПУ'!$O$2:$O$3258),"")</f>
        <v>0</v>
      </c>
      <c r="G1209">
        <f>VLOOKUP(A1209,'Лицевые счета'!$A$2:$K$4570,9,0)</f>
        <v>2</v>
      </c>
      <c r="H1209">
        <f>VLOOKUP(A1209,'Лицевые счета'!$A$2:$K$4570,10,0)</f>
        <v>103.9</v>
      </c>
      <c r="I1209" t="str">
        <f>VLOOKUP(A1209,'Лицевые счета'!$A$2:$K$4570,6,0)</f>
        <v>ФЛ</v>
      </c>
      <c r="J1209" t="str">
        <f>IF(AND(C1209=0,I1209="ФЛ"),G1209*H1209,"")</f>
        <v/>
      </c>
      <c r="K1209">
        <f>IF(AND(C1209&gt;0,E1209="Нет показаний",I1209="ФЛ"),G1209*H1209,"")</f>
        <v>207.8</v>
      </c>
    </row>
    <row r="1210" spans="1:11" x14ac:dyDescent="0.25">
      <c r="A1210" s="7">
        <v>197523</v>
      </c>
      <c r="B1210" s="7">
        <f>VLOOKUP(A1210,'Лицевые счета'!$A$1:$K$4570,2,0)</f>
        <v>197180</v>
      </c>
      <c r="C1210">
        <f>COUNTIF('ИПУ и ОКПУ'!$A$2:$A$3258,A1210)</f>
        <v>1</v>
      </c>
      <c r="D1210" t="str">
        <f>IF(C1210&gt;0,VLOOKUP(A1210,'ИПУ и ОКПУ'!$A$1:$O$3258,9,0),"")</f>
        <v>Одноставочный</v>
      </c>
      <c r="E1210" t="str">
        <f>IF(C1210&gt;0,IF(VLOOKUP(A1210,'ИПУ и ОКПУ'!$A$1:$O$3258,14,0)="Нет показаний","Нет показаний",""),"")</f>
        <v/>
      </c>
      <c r="F1210">
        <f>IF(AND(C1210&gt;0),SUMIF('ИПУ и ОКПУ'!$A$2:$A$3258,A1210,'ИПУ и ОКПУ'!$O$2:$O$3258),"")</f>
        <v>123</v>
      </c>
      <c r="G1210">
        <f>VLOOKUP(A1210,'Лицевые счета'!$A$2:$K$4570,9,0)</f>
        <v>2</v>
      </c>
      <c r="H1210">
        <f>VLOOKUP(A1210,'Лицевые счета'!$A$2:$K$4570,10,0)</f>
        <v>113.6</v>
      </c>
      <c r="I1210" t="str">
        <f>VLOOKUP(A1210,'Лицевые счета'!$A$2:$K$4570,6,0)</f>
        <v>ФЛ</v>
      </c>
      <c r="J1210" t="str">
        <f>IF(AND(C1210=0,I1210="ФЛ"),G1210*H1210,"")</f>
        <v/>
      </c>
      <c r="K1210" t="str">
        <f>IF(AND(C1210&gt;0,E1210="Нет показаний",I1210="ФЛ"),G1210*H1210,"")</f>
        <v/>
      </c>
    </row>
    <row r="1211" spans="1:11" x14ac:dyDescent="0.25">
      <c r="A1211" s="7">
        <v>197527</v>
      </c>
      <c r="B1211" s="7">
        <f>VLOOKUP(A1211,'Лицевые счета'!$A$1:$K$4570,2,0)</f>
        <v>197180</v>
      </c>
      <c r="C1211">
        <f>COUNTIF('ИПУ и ОКПУ'!$A$2:$A$3258,A1211)</f>
        <v>1</v>
      </c>
      <c r="D1211" t="str">
        <f>IF(C1211&gt;0,VLOOKUP(A1211,'ИПУ и ОКПУ'!$A$1:$O$3258,9,0),"")</f>
        <v>Одноставочный</v>
      </c>
      <c r="E1211" t="str">
        <f>IF(C1211&gt;0,IF(VLOOKUP(A1211,'ИПУ и ОКПУ'!$A$1:$O$3258,14,0)="Нет показаний","Нет показаний",""),"")</f>
        <v/>
      </c>
      <c r="F1211">
        <f>IF(AND(C1211&gt;0),SUMIF('ИПУ и ОКПУ'!$A$2:$A$3258,A1211,'ИПУ и ОКПУ'!$O$2:$O$3258),"")</f>
        <v>0</v>
      </c>
      <c r="G1211">
        <f>VLOOKUP(A1211,'Лицевые счета'!$A$2:$K$4570,9,0)</f>
        <v>2</v>
      </c>
      <c r="H1211">
        <f>VLOOKUP(A1211,'Лицевые счета'!$A$2:$K$4570,10,0)</f>
        <v>113.6</v>
      </c>
      <c r="I1211" t="str">
        <f>VLOOKUP(A1211,'Лицевые счета'!$A$2:$K$4570,6,0)</f>
        <v>ФЛ</v>
      </c>
      <c r="J1211" t="str">
        <f>IF(AND(C1211=0,I1211="ФЛ"),G1211*H1211,"")</f>
        <v/>
      </c>
      <c r="K1211" t="str">
        <f>IF(AND(C1211&gt;0,E1211="Нет показаний",I1211="ФЛ"),G1211*H1211,"")</f>
        <v/>
      </c>
    </row>
    <row r="1212" spans="1:11" x14ac:dyDescent="0.25">
      <c r="A1212" s="7">
        <v>197541</v>
      </c>
      <c r="B1212" s="7">
        <f>VLOOKUP(A1212,'Лицевые счета'!$A$1:$K$4570,2,0)</f>
        <v>197181</v>
      </c>
      <c r="C1212">
        <f>COUNTIF('ИПУ и ОКПУ'!$A$2:$A$3258,A1212)</f>
        <v>1</v>
      </c>
      <c r="D1212" t="str">
        <f>IF(C1212&gt;0,VLOOKUP(A1212,'ИПУ и ОКПУ'!$A$1:$O$3258,9,0),"")</f>
        <v>Одноставочный</v>
      </c>
      <c r="E1212" t="str">
        <f>IF(C1212&gt;0,IF(VLOOKUP(A1212,'ИПУ и ОКПУ'!$A$1:$O$3258,14,0)="Нет показаний","Нет показаний",""),"")</f>
        <v/>
      </c>
      <c r="F1212">
        <f>IF(AND(C1212&gt;0),SUMIF('ИПУ и ОКПУ'!$A$2:$A$3258,A1212,'ИПУ и ОКПУ'!$O$2:$O$3258),"")</f>
        <v>153</v>
      </c>
      <c r="G1212">
        <f>VLOOKUP(A1212,'Лицевые счета'!$A$2:$K$4570,9,0)</f>
        <v>2</v>
      </c>
      <c r="H1212">
        <f>VLOOKUP(A1212,'Лицевые счета'!$A$2:$K$4570,10,0)</f>
        <v>113.6</v>
      </c>
      <c r="I1212" t="str">
        <f>VLOOKUP(A1212,'Лицевые счета'!$A$2:$K$4570,6,0)</f>
        <v>ФЛ</v>
      </c>
      <c r="J1212" t="str">
        <f>IF(AND(C1212=0,I1212="ФЛ"),G1212*H1212,"")</f>
        <v/>
      </c>
      <c r="K1212" t="str">
        <f>IF(AND(C1212&gt;0,E1212="Нет показаний",I1212="ФЛ"),G1212*H1212,"")</f>
        <v/>
      </c>
    </row>
    <row r="1213" spans="1:11" x14ac:dyDescent="0.25">
      <c r="A1213" s="7">
        <v>197555</v>
      </c>
      <c r="B1213" s="7">
        <f>VLOOKUP(A1213,'Лицевые счета'!$A$1:$K$4570,2,0)</f>
        <v>197182</v>
      </c>
      <c r="C1213">
        <f>COUNTIF('ИПУ и ОКПУ'!$A$2:$A$3258,A1213)</f>
        <v>1</v>
      </c>
      <c r="D1213" t="str">
        <f>IF(C1213&gt;0,VLOOKUP(A1213,'ИПУ и ОКПУ'!$A$1:$O$3258,9,0),"")</f>
        <v>Одноставочный</v>
      </c>
      <c r="E1213" t="str">
        <f>IF(C1213&gt;0,IF(VLOOKUP(A1213,'ИПУ и ОКПУ'!$A$1:$O$3258,14,0)="Нет показаний","Нет показаний",""),"")</f>
        <v/>
      </c>
      <c r="F1213">
        <f>IF(AND(C1213&gt;0),SUMIF('ИПУ и ОКПУ'!$A$2:$A$3258,A1213,'ИПУ и ОКПУ'!$O$2:$O$3258),"")</f>
        <v>0</v>
      </c>
      <c r="G1213">
        <f>VLOOKUP(A1213,'Лицевые счета'!$A$2:$K$4570,9,0)</f>
        <v>2</v>
      </c>
      <c r="H1213">
        <f>VLOOKUP(A1213,'Лицевые счета'!$A$2:$K$4570,10,0)</f>
        <v>113.6</v>
      </c>
      <c r="I1213" t="str">
        <f>VLOOKUP(A1213,'Лицевые счета'!$A$2:$K$4570,6,0)</f>
        <v>ФЛ</v>
      </c>
      <c r="J1213" t="str">
        <f>IF(AND(C1213=0,I1213="ФЛ"),G1213*H1213,"")</f>
        <v/>
      </c>
      <c r="K1213" t="str">
        <f>IF(AND(C1213&gt;0,E1213="Нет показаний",I1213="ФЛ"),G1213*H1213,"")</f>
        <v/>
      </c>
    </row>
    <row r="1214" spans="1:11" x14ac:dyDescent="0.25">
      <c r="A1214" s="7">
        <v>197573</v>
      </c>
      <c r="B1214" s="7">
        <f>VLOOKUP(A1214,'Лицевые счета'!$A$1:$K$4570,2,0)</f>
        <v>197183</v>
      </c>
      <c r="C1214">
        <f>COUNTIF('ИПУ и ОКПУ'!$A$2:$A$3258,A1214)</f>
        <v>1</v>
      </c>
      <c r="D1214" t="str">
        <f>IF(C1214&gt;0,VLOOKUP(A1214,'ИПУ и ОКПУ'!$A$1:$O$3258,9,0),"")</f>
        <v>Одноставочный</v>
      </c>
      <c r="E1214" t="str">
        <f>IF(C1214&gt;0,IF(VLOOKUP(A1214,'ИПУ и ОКПУ'!$A$1:$O$3258,14,0)="Нет показаний","Нет показаний",""),"")</f>
        <v>Нет показаний</v>
      </c>
      <c r="F1214">
        <f>IF(AND(C1214&gt;0),SUMIF('ИПУ и ОКПУ'!$A$2:$A$3258,A1214,'ИПУ и ОКПУ'!$O$2:$O$3258),"")</f>
        <v>0</v>
      </c>
      <c r="G1214">
        <f>VLOOKUP(A1214,'Лицевые счета'!$A$2:$K$4570,9,0)</f>
        <v>2</v>
      </c>
      <c r="H1214">
        <f>VLOOKUP(A1214,'Лицевые счета'!$A$2:$K$4570,10,0)</f>
        <v>103.9</v>
      </c>
      <c r="I1214" t="str">
        <f>VLOOKUP(A1214,'Лицевые счета'!$A$2:$K$4570,6,0)</f>
        <v>ФЛ</v>
      </c>
      <c r="J1214" t="str">
        <f>IF(AND(C1214=0,I1214="ФЛ"),G1214*H1214,"")</f>
        <v/>
      </c>
      <c r="K1214">
        <f>IF(AND(C1214&gt;0,E1214="Нет показаний",I1214="ФЛ"),G1214*H1214,"")</f>
        <v>207.8</v>
      </c>
    </row>
    <row r="1215" spans="1:11" x14ac:dyDescent="0.25">
      <c r="A1215" s="7">
        <v>197577</v>
      </c>
      <c r="B1215" s="7">
        <f>VLOOKUP(A1215,'Лицевые счета'!$A$1:$K$4570,2,0)</f>
        <v>197183</v>
      </c>
      <c r="C1215">
        <f>COUNTIF('ИПУ и ОКПУ'!$A$2:$A$3258,A1215)</f>
        <v>1</v>
      </c>
      <c r="D1215" t="str">
        <f>IF(C1215&gt;0,VLOOKUP(A1215,'ИПУ и ОКПУ'!$A$1:$O$3258,9,0),"")</f>
        <v>Одноставочный</v>
      </c>
      <c r="E1215" t="str">
        <f>IF(C1215&gt;0,IF(VLOOKUP(A1215,'ИПУ и ОКПУ'!$A$1:$O$3258,14,0)="Нет показаний","Нет показаний",""),"")</f>
        <v>Нет показаний</v>
      </c>
      <c r="F1215">
        <f>IF(AND(C1215&gt;0),SUMIF('ИПУ и ОКПУ'!$A$2:$A$3258,A1215,'ИПУ и ОКПУ'!$O$2:$O$3258),"")</f>
        <v>0</v>
      </c>
      <c r="G1215">
        <f>VLOOKUP(A1215,'Лицевые счета'!$A$2:$K$4570,9,0)</f>
        <v>2</v>
      </c>
      <c r="H1215">
        <f>VLOOKUP(A1215,'Лицевые счета'!$A$2:$K$4570,10,0)</f>
        <v>113.6</v>
      </c>
      <c r="I1215" t="str">
        <f>VLOOKUP(A1215,'Лицевые счета'!$A$2:$K$4570,6,0)</f>
        <v>ФЛ</v>
      </c>
      <c r="J1215" t="str">
        <f>IF(AND(C1215=0,I1215="ФЛ"),G1215*H1215,"")</f>
        <v/>
      </c>
      <c r="K1215">
        <f>IF(AND(C1215&gt;0,E1215="Нет показаний",I1215="ФЛ"),G1215*H1215,"")</f>
        <v>227.2</v>
      </c>
    </row>
    <row r="1216" spans="1:11" x14ac:dyDescent="0.25">
      <c r="A1216" s="7">
        <v>197789</v>
      </c>
      <c r="B1216" s="7">
        <f>VLOOKUP(A1216,'Лицевые счета'!$A$1:$K$4570,2,0)</f>
        <v>197198</v>
      </c>
      <c r="C1216">
        <f>COUNTIF('ИПУ и ОКПУ'!$A$2:$A$3258,A1216)</f>
        <v>1</v>
      </c>
      <c r="D1216" t="str">
        <f>IF(C1216&gt;0,VLOOKUP(A1216,'ИПУ и ОКПУ'!$A$1:$O$3258,9,0),"")</f>
        <v>Одноставочный</v>
      </c>
      <c r="E1216" t="str">
        <f>IF(C1216&gt;0,IF(VLOOKUP(A1216,'ИПУ и ОКПУ'!$A$1:$O$3258,14,0)="Нет показаний","Нет показаний",""),"")</f>
        <v/>
      </c>
      <c r="F1216">
        <f>IF(AND(C1216&gt;0),SUMIF('ИПУ и ОКПУ'!$A$2:$A$3258,A1216,'ИПУ и ОКПУ'!$O$2:$O$3258),"")</f>
        <v>123</v>
      </c>
      <c r="G1216">
        <f>VLOOKUP(A1216,'Лицевые счета'!$A$2:$K$4570,9,0)</f>
        <v>2</v>
      </c>
      <c r="H1216">
        <f>VLOOKUP(A1216,'Лицевые счета'!$A$2:$K$4570,10,0)</f>
        <v>103.9</v>
      </c>
      <c r="I1216" t="str">
        <f>VLOOKUP(A1216,'Лицевые счета'!$A$2:$K$4570,6,0)</f>
        <v>ФЛ</v>
      </c>
      <c r="J1216" t="str">
        <f>IF(AND(C1216=0,I1216="ФЛ"),G1216*H1216,"")</f>
        <v/>
      </c>
      <c r="K1216" t="str">
        <f>IF(AND(C1216&gt;0,E1216="Нет показаний",I1216="ФЛ"),G1216*H1216,"")</f>
        <v/>
      </c>
    </row>
    <row r="1217" spans="1:11" x14ac:dyDescent="0.25">
      <c r="A1217" s="7">
        <v>197795</v>
      </c>
      <c r="B1217" s="7">
        <f>VLOOKUP(A1217,'Лицевые счета'!$A$1:$K$4570,2,0)</f>
        <v>197198</v>
      </c>
      <c r="C1217">
        <f>COUNTIF('ИПУ и ОКПУ'!$A$2:$A$3258,A1217)</f>
        <v>1</v>
      </c>
      <c r="D1217" t="str">
        <f>IF(C1217&gt;0,VLOOKUP(A1217,'ИПУ и ОКПУ'!$A$1:$O$3258,9,0),"")</f>
        <v>Одноставочный</v>
      </c>
      <c r="E1217" t="str">
        <f>IF(C1217&gt;0,IF(VLOOKUP(A1217,'ИПУ и ОКПУ'!$A$1:$O$3258,14,0)="Нет показаний","Нет показаний",""),"")</f>
        <v/>
      </c>
      <c r="F1217">
        <f>IF(AND(C1217&gt;0),SUMIF('ИПУ и ОКПУ'!$A$2:$A$3258,A1217,'ИПУ и ОКПУ'!$O$2:$O$3258),"")</f>
        <v>252</v>
      </c>
      <c r="G1217">
        <f>VLOOKUP(A1217,'Лицевые счета'!$A$2:$K$4570,9,0)</f>
        <v>2</v>
      </c>
      <c r="H1217">
        <f>VLOOKUP(A1217,'Лицевые счета'!$A$2:$K$4570,10,0)</f>
        <v>103.9</v>
      </c>
      <c r="I1217" t="str">
        <f>VLOOKUP(A1217,'Лицевые счета'!$A$2:$K$4570,6,0)</f>
        <v>ФЛ</v>
      </c>
      <c r="J1217" t="str">
        <f>IF(AND(C1217=0,I1217="ФЛ"),G1217*H1217,"")</f>
        <v/>
      </c>
      <c r="K1217" t="str">
        <f>IF(AND(C1217&gt;0,E1217="Нет показаний",I1217="ФЛ"),G1217*H1217,"")</f>
        <v/>
      </c>
    </row>
    <row r="1218" spans="1:11" x14ac:dyDescent="0.25">
      <c r="A1218" s="7">
        <v>197835</v>
      </c>
      <c r="B1218" s="7">
        <f>VLOOKUP(A1218,'Лицевые счета'!$A$1:$K$4570,2,0)</f>
        <v>197200</v>
      </c>
      <c r="C1218">
        <f>COUNTIF('ИПУ и ОКПУ'!$A$2:$A$3258,A1218)</f>
        <v>1</v>
      </c>
      <c r="D1218" t="str">
        <f>IF(C1218&gt;0,VLOOKUP(A1218,'ИПУ и ОКПУ'!$A$1:$O$3258,9,0),"")</f>
        <v>Одноставочный</v>
      </c>
      <c r="E1218" t="str">
        <f>IF(C1218&gt;0,IF(VLOOKUP(A1218,'ИПУ и ОКПУ'!$A$1:$O$3258,14,0)="Нет показаний","Нет показаний",""),"")</f>
        <v/>
      </c>
      <c r="F1218">
        <f>IF(AND(C1218&gt;0),SUMIF('ИПУ и ОКПУ'!$A$2:$A$3258,A1218,'ИПУ и ОКПУ'!$O$2:$O$3258),"")</f>
        <v>129</v>
      </c>
      <c r="G1218">
        <f>VLOOKUP(A1218,'Лицевые счета'!$A$2:$K$4570,9,0)</f>
        <v>2</v>
      </c>
      <c r="H1218">
        <f>VLOOKUP(A1218,'Лицевые счета'!$A$2:$K$4570,10,0)</f>
        <v>113.6</v>
      </c>
      <c r="I1218" t="str">
        <f>VLOOKUP(A1218,'Лицевые счета'!$A$2:$K$4570,6,0)</f>
        <v>ФЛ</v>
      </c>
      <c r="J1218" t="str">
        <f>IF(AND(C1218=0,I1218="ФЛ"),G1218*H1218,"")</f>
        <v/>
      </c>
      <c r="K1218" t="str">
        <f>IF(AND(C1218&gt;0,E1218="Нет показаний",I1218="ФЛ"),G1218*H1218,"")</f>
        <v/>
      </c>
    </row>
    <row r="1219" spans="1:11" x14ac:dyDescent="0.25">
      <c r="A1219" s="7">
        <v>197845</v>
      </c>
      <c r="B1219" s="7">
        <f>VLOOKUP(A1219,'Лицевые счета'!$A$1:$K$4570,2,0)</f>
        <v>197202</v>
      </c>
      <c r="C1219">
        <f>COUNTIF('ИПУ и ОКПУ'!$A$2:$A$3258,A1219)</f>
        <v>1</v>
      </c>
      <c r="D1219" t="str">
        <f>IF(C1219&gt;0,VLOOKUP(A1219,'ИПУ и ОКПУ'!$A$1:$O$3258,9,0),"")</f>
        <v>Одноставочный</v>
      </c>
      <c r="E1219" t="str">
        <f>IF(C1219&gt;0,IF(VLOOKUP(A1219,'ИПУ и ОКПУ'!$A$1:$O$3258,14,0)="Нет показаний","Нет показаний",""),"")</f>
        <v/>
      </c>
      <c r="F1219">
        <f>IF(AND(C1219&gt;0),SUMIF('ИПУ и ОКПУ'!$A$2:$A$3258,A1219,'ИПУ и ОКПУ'!$O$2:$O$3258),"")</f>
        <v>723</v>
      </c>
      <c r="G1219">
        <f>VLOOKUP(A1219,'Лицевые счета'!$A$2:$K$4570,9,0)</f>
        <v>2</v>
      </c>
      <c r="H1219">
        <f>VLOOKUP(A1219,'Лицевые счета'!$A$2:$K$4570,10,0)</f>
        <v>113.6</v>
      </c>
      <c r="I1219" t="str">
        <f>VLOOKUP(A1219,'Лицевые счета'!$A$2:$K$4570,6,0)</f>
        <v>ФЛ</v>
      </c>
      <c r="J1219" t="str">
        <f>IF(AND(C1219=0,I1219="ФЛ"),G1219*H1219,"")</f>
        <v/>
      </c>
      <c r="K1219" t="str">
        <f>IF(AND(C1219&gt;0,E1219="Нет показаний",I1219="ФЛ"),G1219*H1219,"")</f>
        <v/>
      </c>
    </row>
    <row r="1220" spans="1:11" x14ac:dyDescent="0.25">
      <c r="A1220" s="7">
        <v>197853</v>
      </c>
      <c r="B1220" s="7">
        <f>VLOOKUP(A1220,'Лицевые счета'!$A$1:$K$4570,2,0)</f>
        <v>197202</v>
      </c>
      <c r="C1220">
        <f>COUNTIF('ИПУ и ОКПУ'!$A$2:$A$3258,A1220)</f>
        <v>1</v>
      </c>
      <c r="D1220" t="str">
        <f>IF(C1220&gt;0,VLOOKUP(A1220,'ИПУ и ОКПУ'!$A$1:$O$3258,9,0),"")</f>
        <v>Одноставочный</v>
      </c>
      <c r="E1220" t="str">
        <f>IF(C1220&gt;0,IF(VLOOKUP(A1220,'ИПУ и ОКПУ'!$A$1:$O$3258,14,0)="Нет показаний","Нет показаний",""),"")</f>
        <v/>
      </c>
      <c r="F1220">
        <f>IF(AND(C1220&gt;0),SUMIF('ИПУ и ОКПУ'!$A$2:$A$3258,A1220,'ИПУ и ОКПУ'!$O$2:$O$3258),"")</f>
        <v>203</v>
      </c>
      <c r="G1220">
        <f>VLOOKUP(A1220,'Лицевые счета'!$A$2:$K$4570,9,0)</f>
        <v>2</v>
      </c>
      <c r="H1220">
        <f>VLOOKUP(A1220,'Лицевые счета'!$A$2:$K$4570,10,0)</f>
        <v>120.6</v>
      </c>
      <c r="I1220" t="str">
        <f>VLOOKUP(A1220,'Лицевые счета'!$A$2:$K$4570,6,0)</f>
        <v>ФЛ</v>
      </c>
      <c r="J1220" t="str">
        <f>IF(AND(C1220=0,I1220="ФЛ"),G1220*H1220,"")</f>
        <v/>
      </c>
      <c r="K1220" t="str">
        <f>IF(AND(C1220&gt;0,E1220="Нет показаний",I1220="ФЛ"),G1220*H1220,"")</f>
        <v/>
      </c>
    </row>
    <row r="1221" spans="1:11" x14ac:dyDescent="0.25">
      <c r="A1221" s="7">
        <v>198308</v>
      </c>
      <c r="B1221" s="7">
        <f>VLOOKUP(A1221,'Лицевые счета'!$A$1:$K$4570,2,0)</f>
        <v>197250</v>
      </c>
      <c r="C1221">
        <f>COUNTIF('ИПУ и ОКПУ'!$A$2:$A$3258,A1221)</f>
        <v>1</v>
      </c>
      <c r="D1221" t="str">
        <f>IF(C1221&gt;0,VLOOKUP(A1221,'ИПУ и ОКПУ'!$A$1:$O$3258,9,0),"")</f>
        <v>Одноставочный</v>
      </c>
      <c r="E1221" t="str">
        <f>IF(C1221&gt;0,IF(VLOOKUP(A1221,'ИПУ и ОКПУ'!$A$1:$O$3258,14,0)="Нет показаний","Нет показаний",""),"")</f>
        <v/>
      </c>
      <c r="F1221">
        <f>IF(AND(C1221&gt;0),SUMIF('ИПУ и ОКПУ'!$A$2:$A$3258,A1221,'ИПУ и ОКПУ'!$O$2:$O$3258),"")</f>
        <v>150</v>
      </c>
      <c r="G1221">
        <f>VLOOKUP(A1221,'Лицевые счета'!$A$2:$K$4570,9,0)</f>
        <v>2</v>
      </c>
      <c r="H1221">
        <f>VLOOKUP(A1221,'Лицевые счета'!$A$2:$K$4570,10,0)</f>
        <v>103.9</v>
      </c>
      <c r="I1221" t="str">
        <f>VLOOKUP(A1221,'Лицевые счета'!$A$2:$K$4570,6,0)</f>
        <v>ФЛ</v>
      </c>
      <c r="J1221" t="str">
        <f>IF(AND(C1221=0,I1221="ФЛ"),G1221*H1221,"")</f>
        <v/>
      </c>
      <c r="K1221" t="str">
        <f>IF(AND(C1221&gt;0,E1221="Нет показаний",I1221="ФЛ"),G1221*H1221,"")</f>
        <v/>
      </c>
    </row>
    <row r="1222" spans="1:11" x14ac:dyDescent="0.25">
      <c r="A1222" s="7">
        <v>198316</v>
      </c>
      <c r="B1222" s="7">
        <f>VLOOKUP(A1222,'Лицевые счета'!$A$1:$K$4570,2,0)</f>
        <v>197250</v>
      </c>
      <c r="C1222">
        <f>COUNTIF('ИПУ и ОКПУ'!$A$2:$A$3258,A1222)</f>
        <v>1</v>
      </c>
      <c r="D1222" t="str">
        <f>IF(C1222&gt;0,VLOOKUP(A1222,'ИПУ и ОКПУ'!$A$1:$O$3258,9,0),"")</f>
        <v>Одноставочный</v>
      </c>
      <c r="E1222" t="str">
        <f>IF(C1222&gt;0,IF(VLOOKUP(A1222,'ИПУ и ОКПУ'!$A$1:$O$3258,14,0)="Нет показаний","Нет показаний",""),"")</f>
        <v/>
      </c>
      <c r="F1222">
        <f>IF(AND(C1222&gt;0),SUMIF('ИПУ и ОКПУ'!$A$2:$A$3258,A1222,'ИПУ и ОКПУ'!$O$2:$O$3258),"")</f>
        <v>155</v>
      </c>
      <c r="G1222">
        <f>VLOOKUP(A1222,'Лицевые счета'!$A$2:$K$4570,9,0)</f>
        <v>2</v>
      </c>
      <c r="H1222">
        <f>VLOOKUP(A1222,'Лицевые счета'!$A$2:$K$4570,10,0)</f>
        <v>103.9</v>
      </c>
      <c r="I1222" t="str">
        <f>VLOOKUP(A1222,'Лицевые счета'!$A$2:$K$4570,6,0)</f>
        <v>ФЛ</v>
      </c>
      <c r="J1222" t="str">
        <f>IF(AND(C1222=0,I1222="ФЛ"),G1222*H1222,"")</f>
        <v/>
      </c>
      <c r="K1222" t="str">
        <f>IF(AND(C1222&gt;0,E1222="Нет показаний",I1222="ФЛ"),G1222*H1222,"")</f>
        <v/>
      </c>
    </row>
    <row r="1223" spans="1:11" x14ac:dyDescent="0.25">
      <c r="A1223" s="7">
        <v>198318</v>
      </c>
      <c r="B1223" s="7">
        <f>VLOOKUP(A1223,'Лицевые счета'!$A$1:$K$4570,2,0)</f>
        <v>197250</v>
      </c>
      <c r="C1223">
        <f>COUNTIF('ИПУ и ОКПУ'!$A$2:$A$3258,A1223)</f>
        <v>1</v>
      </c>
      <c r="D1223" t="str">
        <f>IF(C1223&gt;0,VLOOKUP(A1223,'ИПУ и ОКПУ'!$A$1:$O$3258,9,0),"")</f>
        <v>Одноставочный</v>
      </c>
      <c r="E1223" t="str">
        <f>IF(C1223&gt;0,IF(VLOOKUP(A1223,'ИПУ и ОКПУ'!$A$1:$O$3258,14,0)="Нет показаний","Нет показаний",""),"")</f>
        <v/>
      </c>
      <c r="F1223">
        <f>IF(AND(C1223&gt;0),SUMIF('ИПУ и ОКПУ'!$A$2:$A$3258,A1223,'ИПУ и ОКПУ'!$O$2:$O$3258),"")</f>
        <v>215</v>
      </c>
      <c r="G1223">
        <f>VLOOKUP(A1223,'Лицевые счета'!$A$2:$K$4570,9,0)</f>
        <v>2</v>
      </c>
      <c r="H1223">
        <f>VLOOKUP(A1223,'Лицевые счета'!$A$2:$K$4570,10,0)</f>
        <v>103.9</v>
      </c>
      <c r="I1223" t="str">
        <f>VLOOKUP(A1223,'Лицевые счета'!$A$2:$K$4570,6,0)</f>
        <v>ФЛ</v>
      </c>
      <c r="J1223" t="str">
        <f>IF(AND(C1223=0,I1223="ФЛ"),G1223*H1223,"")</f>
        <v/>
      </c>
      <c r="K1223" t="str">
        <f>IF(AND(C1223&gt;0,E1223="Нет показаний",I1223="ФЛ"),G1223*H1223,"")</f>
        <v/>
      </c>
    </row>
    <row r="1224" spans="1:11" x14ac:dyDescent="0.25">
      <c r="A1224" s="7">
        <v>198328</v>
      </c>
      <c r="B1224" s="7">
        <f>VLOOKUP(A1224,'Лицевые счета'!$A$1:$K$4570,2,0)</f>
        <v>197251</v>
      </c>
      <c r="C1224">
        <f>COUNTIF('ИПУ и ОКПУ'!$A$2:$A$3258,A1224)</f>
        <v>1</v>
      </c>
      <c r="D1224" t="str">
        <f>IF(C1224&gt;0,VLOOKUP(A1224,'ИПУ и ОКПУ'!$A$1:$O$3258,9,0),"")</f>
        <v>Одноставочный</v>
      </c>
      <c r="E1224" t="str">
        <f>IF(C1224&gt;0,IF(VLOOKUP(A1224,'ИПУ и ОКПУ'!$A$1:$O$3258,14,0)="Нет показаний","Нет показаний",""),"")</f>
        <v/>
      </c>
      <c r="F1224">
        <f>IF(AND(C1224&gt;0),SUMIF('ИПУ и ОКПУ'!$A$2:$A$3258,A1224,'ИПУ и ОКПУ'!$O$2:$O$3258),"")</f>
        <v>164</v>
      </c>
      <c r="G1224">
        <f>VLOOKUP(A1224,'Лицевые счета'!$A$2:$K$4570,9,0)</f>
        <v>2</v>
      </c>
      <c r="H1224">
        <f>VLOOKUP(A1224,'Лицевые счета'!$A$2:$K$4570,10,0)</f>
        <v>103.9</v>
      </c>
      <c r="I1224" t="str">
        <f>VLOOKUP(A1224,'Лицевые счета'!$A$2:$K$4570,6,0)</f>
        <v>ФЛ</v>
      </c>
      <c r="J1224" t="str">
        <f>IF(AND(C1224=0,I1224="ФЛ"),G1224*H1224,"")</f>
        <v/>
      </c>
      <c r="K1224" t="str">
        <f>IF(AND(C1224&gt;0,E1224="Нет показаний",I1224="ФЛ"),G1224*H1224,"")</f>
        <v/>
      </c>
    </row>
    <row r="1225" spans="1:11" x14ac:dyDescent="0.25">
      <c r="A1225" s="7">
        <v>240480</v>
      </c>
      <c r="B1225" s="7">
        <f>VLOOKUP(A1225,'Лицевые счета'!$A$1:$K$4570,2,0)</f>
        <v>235619</v>
      </c>
      <c r="C1225">
        <f>COUNTIF('ИПУ и ОКПУ'!$A$2:$A$3258,A1225)</f>
        <v>1</v>
      </c>
      <c r="D1225" t="str">
        <f>IF(C1225&gt;0,VLOOKUP(A1225,'ИПУ и ОКПУ'!$A$1:$O$3258,9,0),"")</f>
        <v>Одноставочный</v>
      </c>
      <c r="E1225" t="str">
        <f>IF(C1225&gt;0,IF(VLOOKUP(A1225,'ИПУ и ОКПУ'!$A$1:$O$3258,14,0)="Нет показаний","Нет показаний",""),"")</f>
        <v/>
      </c>
      <c r="F1225">
        <f>IF(AND(C1225&gt;0),SUMIF('ИПУ и ОКПУ'!$A$2:$A$3258,A1225,'ИПУ и ОКПУ'!$O$2:$O$3258),"")</f>
        <v>0</v>
      </c>
      <c r="G1225">
        <f>VLOOKUP(A1225,'Лицевые счета'!$A$2:$K$4570,9,0)</f>
        <v>2</v>
      </c>
      <c r="H1225">
        <f>VLOOKUP(A1225,'Лицевые счета'!$A$2:$K$4570,10,0)</f>
        <v>103.9</v>
      </c>
      <c r="I1225" t="str">
        <f>VLOOKUP(A1225,'Лицевые счета'!$A$2:$K$4570,6,0)</f>
        <v>ФЛ</v>
      </c>
      <c r="J1225" t="str">
        <f>IF(AND(C1225=0,I1225="ФЛ"),G1225*H1225,"")</f>
        <v/>
      </c>
      <c r="K1225" t="str">
        <f>IF(AND(C1225&gt;0,E1225="Нет показаний",I1225="ФЛ"),G1225*H1225,"")</f>
        <v/>
      </c>
    </row>
    <row r="1226" spans="1:11" x14ac:dyDescent="0.25">
      <c r="A1226" s="7">
        <v>240546</v>
      </c>
      <c r="B1226" s="7">
        <f>VLOOKUP(A1226,'Лицевые счета'!$A$1:$K$4570,2,0)</f>
        <v>235619</v>
      </c>
      <c r="C1226">
        <f>COUNTIF('ИПУ и ОКПУ'!$A$2:$A$3258,A1226)</f>
        <v>0</v>
      </c>
      <c r="D1226" t="str">
        <f>IF(C1226&gt;0,VLOOKUP(A1226,'ИПУ и ОКПУ'!$A$1:$O$3258,9,0),"")</f>
        <v/>
      </c>
      <c r="E1226" t="str">
        <f>IF(C1226&gt;0,IF(VLOOKUP(A1226,'ИПУ и ОКПУ'!$A$1:$O$3258,14,0)="Нет показаний","Нет показаний",""),"")</f>
        <v/>
      </c>
      <c r="F1226" t="str">
        <f>IF(AND(C1226&gt;0),SUMIF('ИПУ и ОКПУ'!$A$2:$A$3258,A1226,'ИПУ и ОКПУ'!$O$2:$O$3258),"")</f>
        <v/>
      </c>
      <c r="G1226">
        <f>VLOOKUP(A1226,'Лицевые счета'!$A$2:$K$4570,9,0)</f>
        <v>2</v>
      </c>
      <c r="H1226">
        <f>VLOOKUP(A1226,'Лицевые счета'!$A$2:$K$4570,10,0)</f>
        <v>88</v>
      </c>
      <c r="I1226" t="str">
        <f>VLOOKUP(A1226,'Лицевые счета'!$A$2:$K$4570,6,0)</f>
        <v>ФЛ</v>
      </c>
      <c r="J1226">
        <f>IF(AND(C1226=0,I1226="ФЛ"),G1226*H1226,"")</f>
        <v>176</v>
      </c>
      <c r="K1226" t="str">
        <f>IF(AND(C1226&gt;0,E1226="Нет показаний",I1226="ФЛ"),G1226*H1226,"")</f>
        <v/>
      </c>
    </row>
    <row r="1227" spans="1:11" x14ac:dyDescent="0.25">
      <c r="A1227" s="7">
        <v>244102</v>
      </c>
      <c r="B1227" s="7">
        <f>VLOOKUP(A1227,'Лицевые счета'!$A$1:$K$4570,2,0)</f>
        <v>242717</v>
      </c>
      <c r="C1227">
        <f>COUNTIF('ИПУ и ОКПУ'!$A$2:$A$3258,A1227)</f>
        <v>1</v>
      </c>
      <c r="D1227" t="str">
        <f>IF(C1227&gt;0,VLOOKUP(A1227,'ИПУ и ОКПУ'!$A$1:$O$3258,9,0),"")</f>
        <v>Одноставочный</v>
      </c>
      <c r="E1227" t="str">
        <f>IF(C1227&gt;0,IF(VLOOKUP(A1227,'ИПУ и ОКПУ'!$A$1:$O$3258,14,0)="Нет показаний","Нет показаний",""),"")</f>
        <v>Нет показаний</v>
      </c>
      <c r="F1227">
        <f>IF(AND(C1227&gt;0),SUMIF('ИПУ и ОКПУ'!$A$2:$A$3258,A1227,'ИПУ и ОКПУ'!$O$2:$O$3258),"")</f>
        <v>0</v>
      </c>
      <c r="G1227">
        <f>VLOOKUP(A1227,'Лицевые счета'!$A$2:$K$4570,9,0)</f>
        <v>2</v>
      </c>
      <c r="H1227">
        <f>VLOOKUP(A1227,'Лицевые счета'!$A$2:$K$4570,10,0)</f>
        <v>73.5</v>
      </c>
      <c r="I1227" t="str">
        <f>VLOOKUP(A1227,'Лицевые счета'!$A$2:$K$4570,6,0)</f>
        <v>ФЛ</v>
      </c>
      <c r="J1227" t="str">
        <f>IF(AND(C1227=0,I1227="ФЛ"),G1227*H1227,"")</f>
        <v/>
      </c>
      <c r="K1227">
        <f>IF(AND(C1227&gt;0,E1227="Нет показаний",I1227="ФЛ"),G1227*H1227,"")</f>
        <v>147</v>
      </c>
    </row>
    <row r="1228" spans="1:11" x14ac:dyDescent="0.25">
      <c r="A1228" s="7">
        <v>244152</v>
      </c>
      <c r="B1228" s="7">
        <f>VLOOKUP(A1228,'Лицевые счета'!$A$1:$K$4570,2,0)</f>
        <v>242723</v>
      </c>
      <c r="C1228">
        <f>COUNTIF('ИПУ и ОКПУ'!$A$2:$A$3258,A1228)</f>
        <v>1</v>
      </c>
      <c r="D1228" t="str">
        <f>IF(C1228&gt;0,VLOOKUP(A1228,'ИПУ и ОКПУ'!$A$1:$O$3258,9,0),"")</f>
        <v>Одноставочный</v>
      </c>
      <c r="E1228" t="str">
        <f>IF(C1228&gt;0,IF(VLOOKUP(A1228,'ИПУ и ОКПУ'!$A$1:$O$3258,14,0)="Нет показаний","Нет показаний",""),"")</f>
        <v>Нет показаний</v>
      </c>
      <c r="F1228">
        <f>IF(AND(C1228&gt;0),SUMIF('ИПУ и ОКПУ'!$A$2:$A$3258,A1228,'ИПУ и ОКПУ'!$O$2:$O$3258),"")</f>
        <v>0</v>
      </c>
      <c r="G1228">
        <f>VLOOKUP(A1228,'Лицевые счета'!$A$2:$K$4570,9,0)</f>
        <v>2</v>
      </c>
      <c r="H1228">
        <f>VLOOKUP(A1228,'Лицевые счета'!$A$2:$K$4570,10,0)</f>
        <v>57</v>
      </c>
      <c r="I1228" t="str">
        <f>VLOOKUP(A1228,'Лицевые счета'!$A$2:$K$4570,6,0)</f>
        <v>ФЛ</v>
      </c>
      <c r="J1228" t="str">
        <f>IF(AND(C1228=0,I1228="ФЛ"),G1228*H1228,"")</f>
        <v/>
      </c>
      <c r="K1228">
        <f>IF(AND(C1228&gt;0,E1228="Нет показаний",I1228="ФЛ"),G1228*H1228,"")</f>
        <v>114</v>
      </c>
    </row>
    <row r="1229" spans="1:11" x14ac:dyDescent="0.25">
      <c r="A1229" s="7">
        <v>244252</v>
      </c>
      <c r="B1229" s="7">
        <f>VLOOKUP(A1229,'Лицевые счета'!$A$1:$K$4570,2,0)</f>
        <v>242731</v>
      </c>
      <c r="C1229">
        <f>COUNTIF('ИПУ и ОКПУ'!$A$2:$A$3258,A1229)</f>
        <v>1</v>
      </c>
      <c r="D1229" t="str">
        <f>IF(C1229&gt;0,VLOOKUP(A1229,'ИПУ и ОКПУ'!$A$1:$O$3258,9,0),"")</f>
        <v>Одноставочный</v>
      </c>
      <c r="E1229" t="str">
        <f>IF(C1229&gt;0,IF(VLOOKUP(A1229,'ИПУ и ОКПУ'!$A$1:$O$3258,14,0)="Нет показаний","Нет показаний",""),"")</f>
        <v/>
      </c>
      <c r="F1229">
        <f>IF(AND(C1229&gt;0),SUMIF('ИПУ и ОКПУ'!$A$2:$A$3258,A1229,'ИПУ и ОКПУ'!$O$2:$O$3258),"")</f>
        <v>70</v>
      </c>
      <c r="G1229">
        <f>VLOOKUP(A1229,'Лицевые счета'!$A$2:$K$4570,9,0)</f>
        <v>2</v>
      </c>
      <c r="H1229">
        <f>VLOOKUP(A1229,'Лицевые счета'!$A$2:$K$4570,10,0)</f>
        <v>73.5</v>
      </c>
      <c r="I1229" t="str">
        <f>VLOOKUP(A1229,'Лицевые счета'!$A$2:$K$4570,6,0)</f>
        <v>ФЛ</v>
      </c>
      <c r="J1229" t="str">
        <f>IF(AND(C1229=0,I1229="ФЛ"),G1229*H1229,"")</f>
        <v/>
      </c>
      <c r="K1229" t="str">
        <f>IF(AND(C1229&gt;0,E1229="Нет показаний",I1229="ФЛ"),G1229*H1229,"")</f>
        <v/>
      </c>
    </row>
    <row r="1230" spans="1:11" x14ac:dyDescent="0.25">
      <c r="A1230" s="7">
        <v>244256</v>
      </c>
      <c r="B1230" s="7">
        <f>VLOOKUP(A1230,'Лицевые счета'!$A$1:$K$4570,2,0)</f>
        <v>242731</v>
      </c>
      <c r="C1230">
        <f>COUNTIF('ИПУ и ОКПУ'!$A$2:$A$3258,A1230)</f>
        <v>1</v>
      </c>
      <c r="D1230" t="str">
        <f>IF(C1230&gt;0,VLOOKUP(A1230,'ИПУ и ОКПУ'!$A$1:$O$3258,9,0),"")</f>
        <v>Одноставочный</v>
      </c>
      <c r="E1230" t="str">
        <f>IF(C1230&gt;0,IF(VLOOKUP(A1230,'ИПУ и ОКПУ'!$A$1:$O$3258,14,0)="Нет показаний","Нет показаний",""),"")</f>
        <v>Нет показаний</v>
      </c>
      <c r="F1230">
        <f>IF(AND(C1230&gt;0),SUMIF('ИПУ и ОКПУ'!$A$2:$A$3258,A1230,'ИПУ и ОКПУ'!$O$2:$O$3258),"")</f>
        <v>0</v>
      </c>
      <c r="G1230">
        <f>VLOOKUP(A1230,'Лицевые счета'!$A$2:$K$4570,9,0)</f>
        <v>2</v>
      </c>
      <c r="H1230">
        <f>VLOOKUP(A1230,'Лицевые счета'!$A$2:$K$4570,10,0)</f>
        <v>83.2</v>
      </c>
      <c r="I1230" t="str">
        <f>VLOOKUP(A1230,'Лицевые счета'!$A$2:$K$4570,6,0)</f>
        <v>ФЛ</v>
      </c>
      <c r="J1230" t="str">
        <f>IF(AND(C1230=0,I1230="ФЛ"),G1230*H1230,"")</f>
        <v/>
      </c>
      <c r="K1230">
        <f>IF(AND(C1230&gt;0,E1230="Нет показаний",I1230="ФЛ"),G1230*H1230,"")</f>
        <v>166.4</v>
      </c>
    </row>
    <row r="1231" spans="1:11" x14ac:dyDescent="0.25">
      <c r="A1231" s="7">
        <v>244406</v>
      </c>
      <c r="B1231" s="7">
        <f>VLOOKUP(A1231,'Лицевые счета'!$A$1:$K$4570,2,0)</f>
        <v>242740</v>
      </c>
      <c r="C1231">
        <f>COUNTIF('ИПУ и ОКПУ'!$A$2:$A$3258,A1231)</f>
        <v>1</v>
      </c>
      <c r="D1231" t="str">
        <f>IF(C1231&gt;0,VLOOKUP(A1231,'ИПУ и ОКПУ'!$A$1:$O$3258,9,0),"")</f>
        <v>Одноставочный</v>
      </c>
      <c r="E1231" t="str">
        <f>IF(C1231&gt;0,IF(VLOOKUP(A1231,'ИПУ и ОКПУ'!$A$1:$O$3258,14,0)="Нет показаний","Нет показаний",""),"")</f>
        <v/>
      </c>
      <c r="F1231">
        <f>IF(AND(C1231&gt;0),SUMIF('ИПУ и ОКПУ'!$A$2:$A$3258,A1231,'ИПУ и ОКПУ'!$O$2:$O$3258),"")</f>
        <v>0</v>
      </c>
      <c r="G1231">
        <f>VLOOKUP(A1231,'Лицевые счета'!$A$2:$K$4570,9,0)</f>
        <v>2</v>
      </c>
      <c r="H1231">
        <f>VLOOKUP(A1231,'Лицевые счета'!$A$2:$K$4570,10,0)</f>
        <v>57</v>
      </c>
      <c r="I1231" t="str">
        <f>VLOOKUP(A1231,'Лицевые счета'!$A$2:$K$4570,6,0)</f>
        <v>ФЛ</v>
      </c>
      <c r="J1231" t="str">
        <f>IF(AND(C1231=0,I1231="ФЛ"),G1231*H1231,"")</f>
        <v/>
      </c>
      <c r="K1231" t="str">
        <f>IF(AND(C1231&gt;0,E1231="Нет показаний",I1231="ФЛ"),G1231*H1231,"")</f>
        <v/>
      </c>
    </row>
    <row r="1232" spans="1:11" x14ac:dyDescent="0.25">
      <c r="A1232" s="7">
        <v>244412</v>
      </c>
      <c r="B1232" s="7">
        <f>VLOOKUP(A1232,'Лицевые счета'!$A$1:$K$4570,2,0)</f>
        <v>242740</v>
      </c>
      <c r="C1232">
        <f>COUNTIF('ИПУ и ОКПУ'!$A$2:$A$3258,A1232)</f>
        <v>1</v>
      </c>
      <c r="D1232" t="str">
        <f>IF(C1232&gt;0,VLOOKUP(A1232,'ИПУ и ОКПУ'!$A$1:$O$3258,9,0),"")</f>
        <v>Одноставочный</v>
      </c>
      <c r="E1232" t="str">
        <f>IF(C1232&gt;0,IF(VLOOKUP(A1232,'ИПУ и ОКПУ'!$A$1:$O$3258,14,0)="Нет показаний","Нет показаний",""),"")</f>
        <v>Нет показаний</v>
      </c>
      <c r="F1232">
        <f>IF(AND(C1232&gt;0),SUMIF('ИПУ и ОКПУ'!$A$2:$A$3258,A1232,'ИПУ и ОКПУ'!$O$2:$O$3258),"")</f>
        <v>0</v>
      </c>
      <c r="G1232">
        <f>VLOOKUP(A1232,'Лицевые счета'!$A$2:$K$4570,9,0)</f>
        <v>2</v>
      </c>
      <c r="H1232">
        <f>VLOOKUP(A1232,'Лицевые счета'!$A$2:$K$4570,10,0)</f>
        <v>73.5</v>
      </c>
      <c r="I1232" t="str">
        <f>VLOOKUP(A1232,'Лицевые счета'!$A$2:$K$4570,6,0)</f>
        <v>ФЛ</v>
      </c>
      <c r="J1232" t="str">
        <f>IF(AND(C1232=0,I1232="ФЛ"),G1232*H1232,"")</f>
        <v/>
      </c>
      <c r="K1232">
        <f>IF(AND(C1232&gt;0,E1232="Нет показаний",I1232="ФЛ"),G1232*H1232,"")</f>
        <v>147</v>
      </c>
    </row>
    <row r="1233" spans="1:11" x14ac:dyDescent="0.25">
      <c r="A1233" s="7">
        <v>245006</v>
      </c>
      <c r="B1233" s="7">
        <f>VLOOKUP(A1233,'Лицевые счета'!$A$1:$K$4570,2,0)</f>
        <v>242761</v>
      </c>
      <c r="C1233">
        <f>COUNTIF('ИПУ и ОКПУ'!$A$2:$A$3258,A1233)</f>
        <v>1</v>
      </c>
      <c r="D1233" t="str">
        <f>IF(C1233&gt;0,VLOOKUP(A1233,'ИПУ и ОКПУ'!$A$1:$O$3258,9,0),"")</f>
        <v>Одноставочный</v>
      </c>
      <c r="E1233" t="str">
        <f>IF(C1233&gt;0,IF(VLOOKUP(A1233,'ИПУ и ОКПУ'!$A$1:$O$3258,14,0)="Нет показаний","Нет показаний",""),"")</f>
        <v>Нет показаний</v>
      </c>
      <c r="F1233">
        <f>IF(AND(C1233&gt;0),SUMIF('ИПУ и ОКПУ'!$A$2:$A$3258,A1233,'ИПУ и ОКПУ'!$O$2:$O$3258),"")</f>
        <v>0</v>
      </c>
      <c r="G1233">
        <f>VLOOKUP(A1233,'Лицевые счета'!$A$2:$K$4570,9,0)</f>
        <v>2</v>
      </c>
      <c r="H1233">
        <f>VLOOKUP(A1233,'Лицевые счета'!$A$2:$K$4570,10,0)</f>
        <v>73.5</v>
      </c>
      <c r="I1233" t="str">
        <f>VLOOKUP(A1233,'Лицевые счета'!$A$2:$K$4570,6,0)</f>
        <v>ФЛ</v>
      </c>
      <c r="J1233" t="str">
        <f>IF(AND(C1233=0,I1233="ФЛ"),G1233*H1233,"")</f>
        <v/>
      </c>
      <c r="K1233">
        <f>IF(AND(C1233&gt;0,E1233="Нет показаний",I1233="ФЛ"),G1233*H1233,"")</f>
        <v>147</v>
      </c>
    </row>
    <row r="1234" spans="1:11" x14ac:dyDescent="0.25">
      <c r="A1234" s="7">
        <v>245168</v>
      </c>
      <c r="B1234" s="7">
        <f>VLOOKUP(A1234,'Лицевые счета'!$A$1:$K$4570,2,0)</f>
        <v>242768</v>
      </c>
      <c r="C1234">
        <f>COUNTIF('ИПУ и ОКПУ'!$A$2:$A$3258,A1234)</f>
        <v>1</v>
      </c>
      <c r="D1234" t="str">
        <f>IF(C1234&gt;0,VLOOKUP(A1234,'ИПУ и ОКПУ'!$A$1:$O$3258,9,0),"")</f>
        <v>Одноставочный</v>
      </c>
      <c r="E1234" t="str">
        <f>IF(C1234&gt;0,IF(VLOOKUP(A1234,'ИПУ и ОКПУ'!$A$1:$O$3258,14,0)="Нет показаний","Нет показаний",""),"")</f>
        <v>Нет показаний</v>
      </c>
      <c r="F1234">
        <f>IF(AND(C1234&gt;0),SUMIF('ИПУ и ОКПУ'!$A$2:$A$3258,A1234,'ИПУ и ОКПУ'!$O$2:$O$3258),"")</f>
        <v>0</v>
      </c>
      <c r="G1234">
        <f>VLOOKUP(A1234,'Лицевые счета'!$A$2:$K$4570,9,0)</f>
        <v>2</v>
      </c>
      <c r="H1234">
        <f>VLOOKUP(A1234,'Лицевые счета'!$A$2:$K$4570,10,0)</f>
        <v>83.2</v>
      </c>
      <c r="I1234" t="str">
        <f>VLOOKUP(A1234,'Лицевые счета'!$A$2:$K$4570,6,0)</f>
        <v>ФЛ</v>
      </c>
      <c r="J1234" t="str">
        <f>IF(AND(C1234=0,I1234="ФЛ"),G1234*H1234,"")</f>
        <v/>
      </c>
      <c r="K1234">
        <f>IF(AND(C1234&gt;0,E1234="Нет показаний",I1234="ФЛ"),G1234*H1234,"")</f>
        <v>166.4</v>
      </c>
    </row>
    <row r="1235" spans="1:11" x14ac:dyDescent="0.25">
      <c r="A1235" s="7">
        <v>245172</v>
      </c>
      <c r="B1235" s="7">
        <f>VLOOKUP(A1235,'Лицевые счета'!$A$1:$K$4570,2,0)</f>
        <v>242768</v>
      </c>
      <c r="C1235">
        <f>COUNTIF('ИПУ и ОКПУ'!$A$2:$A$3258,A1235)</f>
        <v>1</v>
      </c>
      <c r="D1235" t="str">
        <f>IF(C1235&gt;0,VLOOKUP(A1235,'ИПУ и ОКПУ'!$A$1:$O$3258,9,0),"")</f>
        <v>Одноставочный</v>
      </c>
      <c r="E1235" t="str">
        <f>IF(C1235&gt;0,IF(VLOOKUP(A1235,'ИПУ и ОКПУ'!$A$1:$O$3258,14,0)="Нет показаний","Нет показаний",""),"")</f>
        <v/>
      </c>
      <c r="F1235">
        <f>IF(AND(C1235&gt;0),SUMIF('ИПУ и ОКПУ'!$A$2:$A$3258,A1235,'ИПУ и ОКПУ'!$O$2:$O$3258),"")</f>
        <v>70</v>
      </c>
      <c r="G1235">
        <f>VLOOKUP(A1235,'Лицевые счета'!$A$2:$K$4570,9,0)</f>
        <v>2</v>
      </c>
      <c r="H1235">
        <f>VLOOKUP(A1235,'Лицевые счета'!$A$2:$K$4570,10,0)</f>
        <v>57</v>
      </c>
      <c r="I1235" t="str">
        <f>VLOOKUP(A1235,'Лицевые счета'!$A$2:$K$4570,6,0)</f>
        <v>ФЛ</v>
      </c>
      <c r="J1235" t="str">
        <f>IF(AND(C1235=0,I1235="ФЛ"),G1235*H1235,"")</f>
        <v/>
      </c>
      <c r="K1235" t="str">
        <f>IF(AND(C1235&gt;0,E1235="Нет показаний",I1235="ФЛ"),G1235*H1235,"")</f>
        <v/>
      </c>
    </row>
    <row r="1236" spans="1:11" x14ac:dyDescent="0.25">
      <c r="A1236" s="7">
        <v>245328</v>
      </c>
      <c r="B1236" s="7">
        <f>VLOOKUP(A1236,'Лицевые счета'!$A$1:$K$4570,2,0)</f>
        <v>242774</v>
      </c>
      <c r="C1236">
        <f>COUNTIF('ИПУ и ОКПУ'!$A$2:$A$3258,A1236)</f>
        <v>1</v>
      </c>
      <c r="D1236" t="str">
        <f>IF(C1236&gt;0,VLOOKUP(A1236,'ИПУ и ОКПУ'!$A$1:$O$3258,9,0),"")</f>
        <v>Одноставочный</v>
      </c>
      <c r="E1236" t="str">
        <f>IF(C1236&gt;0,IF(VLOOKUP(A1236,'ИПУ и ОКПУ'!$A$1:$O$3258,14,0)="Нет показаний","Нет показаний",""),"")</f>
        <v>Нет показаний</v>
      </c>
      <c r="F1236">
        <f>IF(AND(C1236&gt;0),SUMIF('ИПУ и ОКПУ'!$A$2:$A$3258,A1236,'ИПУ и ОКПУ'!$O$2:$O$3258),"")</f>
        <v>0</v>
      </c>
      <c r="G1236">
        <f>VLOOKUP(A1236,'Лицевые счета'!$A$2:$K$4570,9,0)</f>
        <v>2</v>
      </c>
      <c r="H1236">
        <f>VLOOKUP(A1236,'Лицевые счета'!$A$2:$K$4570,10,0)</f>
        <v>73.5</v>
      </c>
      <c r="I1236" t="str">
        <f>VLOOKUP(A1236,'Лицевые счета'!$A$2:$K$4570,6,0)</f>
        <v>ФЛ</v>
      </c>
      <c r="J1236" t="str">
        <f>IF(AND(C1236=0,I1236="ФЛ"),G1236*H1236,"")</f>
        <v/>
      </c>
      <c r="K1236">
        <f>IF(AND(C1236&gt;0,E1236="Нет показаний",I1236="ФЛ"),G1236*H1236,"")</f>
        <v>147</v>
      </c>
    </row>
    <row r="1237" spans="1:11" x14ac:dyDescent="0.25">
      <c r="A1237" s="7">
        <v>245424</v>
      </c>
      <c r="B1237" s="7">
        <f>VLOOKUP(A1237,'Лицевые счета'!$A$1:$K$4570,2,0)</f>
        <v>242778</v>
      </c>
      <c r="C1237">
        <f>COUNTIF('ИПУ и ОКПУ'!$A$2:$A$3258,A1237)</f>
        <v>1</v>
      </c>
      <c r="D1237" t="str">
        <f>IF(C1237&gt;0,VLOOKUP(A1237,'ИПУ и ОКПУ'!$A$1:$O$3258,9,0),"")</f>
        <v>Одноставочный</v>
      </c>
      <c r="E1237" t="str">
        <f>IF(C1237&gt;0,IF(VLOOKUP(A1237,'ИПУ и ОКПУ'!$A$1:$O$3258,14,0)="Нет показаний","Нет показаний",""),"")</f>
        <v>Нет показаний</v>
      </c>
      <c r="F1237">
        <f>IF(AND(C1237&gt;0),SUMIF('ИПУ и ОКПУ'!$A$2:$A$3258,A1237,'ИПУ и ОКПУ'!$O$2:$O$3258),"")</f>
        <v>0</v>
      </c>
      <c r="G1237">
        <f>VLOOKUP(A1237,'Лицевые счета'!$A$2:$K$4570,9,0)</f>
        <v>2</v>
      </c>
      <c r="H1237">
        <f>VLOOKUP(A1237,'Лицевые счета'!$A$2:$K$4570,10,0)</f>
        <v>73.5</v>
      </c>
      <c r="I1237" t="str">
        <f>VLOOKUP(A1237,'Лицевые счета'!$A$2:$K$4570,6,0)</f>
        <v>ФЛ</v>
      </c>
      <c r="J1237" t="str">
        <f>IF(AND(C1237=0,I1237="ФЛ"),G1237*H1237,"")</f>
        <v/>
      </c>
      <c r="K1237">
        <f>IF(AND(C1237&gt;0,E1237="Нет показаний",I1237="ФЛ"),G1237*H1237,"")</f>
        <v>147</v>
      </c>
    </row>
    <row r="1238" spans="1:11" x14ac:dyDescent="0.25">
      <c r="A1238" s="7">
        <v>245490</v>
      </c>
      <c r="B1238" s="7">
        <f>VLOOKUP(A1238,'Лицевые счета'!$A$1:$K$4570,2,0)</f>
        <v>242781</v>
      </c>
      <c r="C1238">
        <f>COUNTIF('ИПУ и ОКПУ'!$A$2:$A$3258,A1238)</f>
        <v>1</v>
      </c>
      <c r="D1238" t="str">
        <f>IF(C1238&gt;0,VLOOKUP(A1238,'ИПУ и ОКПУ'!$A$1:$O$3258,9,0),"")</f>
        <v>Одноставочный</v>
      </c>
      <c r="E1238" t="str">
        <f>IF(C1238&gt;0,IF(VLOOKUP(A1238,'ИПУ и ОКПУ'!$A$1:$O$3258,14,0)="Нет показаний","Нет показаний",""),"")</f>
        <v>Нет показаний</v>
      </c>
      <c r="F1238">
        <f>IF(AND(C1238&gt;0),SUMIF('ИПУ и ОКПУ'!$A$2:$A$3258,A1238,'ИПУ и ОКПУ'!$O$2:$O$3258),"")</f>
        <v>0</v>
      </c>
      <c r="G1238">
        <f>VLOOKUP(A1238,'Лицевые счета'!$A$2:$K$4570,9,0)</f>
        <v>2</v>
      </c>
      <c r="H1238">
        <f>VLOOKUP(A1238,'Лицевые счета'!$A$2:$K$4570,10,0)</f>
        <v>83.2</v>
      </c>
      <c r="I1238" t="str">
        <f>VLOOKUP(A1238,'Лицевые счета'!$A$2:$K$4570,6,0)</f>
        <v>ФЛ</v>
      </c>
      <c r="J1238" t="str">
        <f>IF(AND(C1238=0,I1238="ФЛ"),G1238*H1238,"")</f>
        <v/>
      </c>
      <c r="K1238">
        <f>IF(AND(C1238&gt;0,E1238="Нет показаний",I1238="ФЛ"),G1238*H1238,"")</f>
        <v>166.4</v>
      </c>
    </row>
    <row r="1239" spans="1:11" x14ac:dyDescent="0.25">
      <c r="A1239" s="7">
        <v>246676</v>
      </c>
      <c r="B1239" s="7">
        <f>VLOOKUP(A1239,'Лицевые счета'!$A$1:$K$4570,2,0)</f>
        <v>242823</v>
      </c>
      <c r="C1239">
        <f>COUNTIF('ИПУ и ОКПУ'!$A$2:$A$3258,A1239)</f>
        <v>1</v>
      </c>
      <c r="D1239" t="str">
        <f>IF(C1239&gt;0,VLOOKUP(A1239,'ИПУ и ОКПУ'!$A$1:$O$3258,9,0),"")</f>
        <v>Одноставочный</v>
      </c>
      <c r="E1239" t="str">
        <f>IF(C1239&gt;0,IF(VLOOKUP(A1239,'ИПУ и ОКПУ'!$A$1:$O$3258,14,0)="Нет показаний","Нет показаний",""),"")</f>
        <v>Нет показаний</v>
      </c>
      <c r="F1239">
        <f>IF(AND(C1239&gt;0),SUMIF('ИПУ и ОКПУ'!$A$2:$A$3258,A1239,'ИПУ и ОКПУ'!$O$2:$O$3258),"")</f>
        <v>0</v>
      </c>
      <c r="G1239">
        <f>VLOOKUP(A1239,'Лицевые счета'!$A$2:$K$4570,9,0)</f>
        <v>2</v>
      </c>
      <c r="H1239">
        <f>VLOOKUP(A1239,'Лицевые счета'!$A$2:$K$4570,10,0)</f>
        <v>73.5</v>
      </c>
      <c r="I1239" t="str">
        <f>VLOOKUP(A1239,'Лицевые счета'!$A$2:$K$4570,6,0)</f>
        <v>ФЛ</v>
      </c>
      <c r="J1239" t="str">
        <f>IF(AND(C1239=0,I1239="ФЛ"),G1239*H1239,"")</f>
        <v/>
      </c>
      <c r="K1239">
        <f>IF(AND(C1239&gt;0,E1239="Нет показаний",I1239="ФЛ"),G1239*H1239,"")</f>
        <v>147</v>
      </c>
    </row>
    <row r="1240" spans="1:11" x14ac:dyDescent="0.25">
      <c r="A1240" s="7">
        <v>246678</v>
      </c>
      <c r="B1240" s="7">
        <f>VLOOKUP(A1240,'Лицевые счета'!$A$1:$K$4570,2,0)</f>
        <v>242823</v>
      </c>
      <c r="C1240">
        <f>COUNTIF('ИПУ и ОКПУ'!$A$2:$A$3258,A1240)</f>
        <v>1</v>
      </c>
      <c r="D1240" t="str">
        <f>IF(C1240&gt;0,VLOOKUP(A1240,'ИПУ и ОКПУ'!$A$1:$O$3258,9,0),"")</f>
        <v>Одноставочный</v>
      </c>
      <c r="E1240" t="str">
        <f>IF(C1240&gt;0,IF(VLOOKUP(A1240,'ИПУ и ОКПУ'!$A$1:$O$3258,14,0)="Нет показаний","Нет показаний",""),"")</f>
        <v>Нет показаний</v>
      </c>
      <c r="F1240">
        <f>IF(AND(C1240&gt;0),SUMIF('ИПУ и ОКПУ'!$A$2:$A$3258,A1240,'ИПУ и ОКПУ'!$O$2:$O$3258),"")</f>
        <v>0</v>
      </c>
      <c r="G1240">
        <f>VLOOKUP(A1240,'Лицевые счета'!$A$2:$K$4570,9,0)</f>
        <v>2</v>
      </c>
      <c r="H1240">
        <f>VLOOKUP(A1240,'Лицевые счета'!$A$2:$K$4570,10,0)</f>
        <v>73.5</v>
      </c>
      <c r="I1240" t="str">
        <f>VLOOKUP(A1240,'Лицевые счета'!$A$2:$K$4570,6,0)</f>
        <v>ФЛ</v>
      </c>
      <c r="J1240" t="str">
        <f>IF(AND(C1240=0,I1240="ФЛ"),G1240*H1240,"")</f>
        <v/>
      </c>
      <c r="K1240">
        <f>IF(AND(C1240&gt;0,E1240="Нет показаний",I1240="ФЛ"),G1240*H1240,"")</f>
        <v>147</v>
      </c>
    </row>
    <row r="1241" spans="1:11" x14ac:dyDescent="0.25">
      <c r="A1241" s="7">
        <v>246836</v>
      </c>
      <c r="B1241" s="7">
        <f>VLOOKUP(A1241,'Лицевые счета'!$A$1:$K$4570,2,0)</f>
        <v>242828</v>
      </c>
      <c r="C1241">
        <f>COUNTIF('ИПУ и ОКПУ'!$A$2:$A$3258,A1241)</f>
        <v>1</v>
      </c>
      <c r="D1241" t="str">
        <f>IF(C1241&gt;0,VLOOKUP(A1241,'ИПУ и ОКПУ'!$A$1:$O$3258,9,0),"")</f>
        <v>Одноставочный</v>
      </c>
      <c r="E1241" t="str">
        <f>IF(C1241&gt;0,IF(VLOOKUP(A1241,'ИПУ и ОКПУ'!$A$1:$O$3258,14,0)="Нет показаний","Нет показаний",""),"")</f>
        <v/>
      </c>
      <c r="F1241">
        <f>IF(AND(C1241&gt;0),SUMIF('ИПУ и ОКПУ'!$A$2:$A$3258,A1241,'ИПУ и ОКПУ'!$O$2:$O$3258),"")</f>
        <v>100</v>
      </c>
      <c r="G1241">
        <f>VLOOKUP(A1241,'Лицевые счета'!$A$2:$K$4570,9,0)</f>
        <v>2</v>
      </c>
      <c r="H1241">
        <f>VLOOKUP(A1241,'Лицевые счета'!$A$2:$K$4570,10,0)</f>
        <v>57</v>
      </c>
      <c r="I1241" t="str">
        <f>VLOOKUP(A1241,'Лицевые счета'!$A$2:$K$4570,6,0)</f>
        <v>ФЛ</v>
      </c>
      <c r="J1241" t="str">
        <f>IF(AND(C1241=0,I1241="ФЛ"),G1241*H1241,"")</f>
        <v/>
      </c>
      <c r="K1241" t="str">
        <f>IF(AND(C1241&gt;0,E1241="Нет показаний",I1241="ФЛ"),G1241*H1241,"")</f>
        <v/>
      </c>
    </row>
    <row r="1242" spans="1:11" x14ac:dyDescent="0.25">
      <c r="A1242" s="7">
        <v>247428</v>
      </c>
      <c r="B1242" s="7">
        <f>VLOOKUP(A1242,'Лицевые счета'!$A$1:$K$4570,2,0)</f>
        <v>242884</v>
      </c>
      <c r="C1242">
        <f>COUNTIF('ИПУ и ОКПУ'!$A$2:$A$3258,A1242)</f>
        <v>1</v>
      </c>
      <c r="D1242" t="str">
        <f>IF(C1242&gt;0,VLOOKUP(A1242,'ИПУ и ОКПУ'!$A$1:$O$3258,9,0),"")</f>
        <v>Одноставочный</v>
      </c>
      <c r="E1242" t="str">
        <f>IF(C1242&gt;0,IF(VLOOKUP(A1242,'ИПУ и ОКПУ'!$A$1:$O$3258,14,0)="Нет показаний","Нет показаний",""),"")</f>
        <v/>
      </c>
      <c r="F1242">
        <f>IF(AND(C1242&gt;0),SUMIF('ИПУ и ОКПУ'!$A$2:$A$3258,A1242,'ИПУ и ОКПУ'!$O$2:$O$3258),"")</f>
        <v>115</v>
      </c>
      <c r="G1242">
        <f>VLOOKUP(A1242,'Лицевые счета'!$A$2:$K$4570,9,0)</f>
        <v>2</v>
      </c>
      <c r="H1242">
        <f>VLOOKUP(A1242,'Лицевые счета'!$A$2:$K$4570,10,0)</f>
        <v>83.2</v>
      </c>
      <c r="I1242" t="str">
        <f>VLOOKUP(A1242,'Лицевые счета'!$A$2:$K$4570,6,0)</f>
        <v>ФЛ</v>
      </c>
      <c r="J1242" t="str">
        <f>IF(AND(C1242=0,I1242="ФЛ"),G1242*H1242,"")</f>
        <v/>
      </c>
      <c r="K1242" t="str">
        <f>IF(AND(C1242&gt;0,E1242="Нет показаний",I1242="ФЛ"),G1242*H1242,"")</f>
        <v/>
      </c>
    </row>
    <row r="1243" spans="1:11" x14ac:dyDescent="0.25">
      <c r="A1243" s="7">
        <v>249564</v>
      </c>
      <c r="B1243" s="7">
        <f>VLOOKUP(A1243,'Лицевые счета'!$A$1:$K$4570,2,0)</f>
        <v>242958</v>
      </c>
      <c r="C1243">
        <f>COUNTIF('ИПУ и ОКПУ'!$A$2:$A$3258,A1243)</f>
        <v>1</v>
      </c>
      <c r="D1243" t="str">
        <f>IF(C1243&gt;0,VLOOKUP(A1243,'ИПУ и ОКПУ'!$A$1:$O$3258,9,0),"")</f>
        <v>Одноставочный</v>
      </c>
      <c r="E1243" t="str">
        <f>IF(C1243&gt;0,IF(VLOOKUP(A1243,'ИПУ и ОКПУ'!$A$1:$O$3258,14,0)="Нет показаний","Нет показаний",""),"")</f>
        <v/>
      </c>
      <c r="F1243">
        <f>IF(AND(C1243&gt;0),SUMIF('ИПУ и ОКПУ'!$A$2:$A$3258,A1243,'ИПУ и ОКПУ'!$O$2:$O$3258),"")</f>
        <v>83</v>
      </c>
      <c r="G1243">
        <f>VLOOKUP(A1243,'Лицевые счета'!$A$2:$K$4570,9,0)</f>
        <v>2</v>
      </c>
      <c r="H1243">
        <f>VLOOKUP(A1243,'Лицевые счета'!$A$2:$K$4570,10,0)</f>
        <v>73.5</v>
      </c>
      <c r="I1243" t="str">
        <f>VLOOKUP(A1243,'Лицевые счета'!$A$2:$K$4570,6,0)</f>
        <v>ФЛ</v>
      </c>
      <c r="J1243" t="str">
        <f>IF(AND(C1243=0,I1243="ФЛ"),G1243*H1243,"")</f>
        <v/>
      </c>
      <c r="K1243" t="str">
        <f>IF(AND(C1243&gt;0,E1243="Нет показаний",I1243="ФЛ"),G1243*H1243,"")</f>
        <v/>
      </c>
    </row>
    <row r="1244" spans="1:11" x14ac:dyDescent="0.25">
      <c r="A1244" s="7">
        <v>250432</v>
      </c>
      <c r="B1244" s="7">
        <f>VLOOKUP(A1244,'Лицевые счета'!$A$1:$K$4570,2,0)</f>
        <v>250391</v>
      </c>
      <c r="C1244">
        <f>COUNTIF('ИПУ и ОКПУ'!$A$2:$A$3258,A1244)</f>
        <v>1</v>
      </c>
      <c r="D1244" t="str">
        <f>IF(C1244&gt;0,VLOOKUP(A1244,'ИПУ и ОКПУ'!$A$1:$O$3258,9,0),"")</f>
        <v>Одноставочный</v>
      </c>
      <c r="E1244" t="str">
        <f>IF(C1244&gt;0,IF(VLOOKUP(A1244,'ИПУ и ОКПУ'!$A$1:$O$3258,14,0)="Нет показаний","Нет показаний",""),"")</f>
        <v/>
      </c>
      <c r="F1244">
        <f>IF(AND(C1244&gt;0),SUMIF('ИПУ и ОКПУ'!$A$2:$A$3258,A1244,'ИПУ и ОКПУ'!$O$2:$O$3258),"")</f>
        <v>127</v>
      </c>
      <c r="G1244">
        <f>VLOOKUP(A1244,'Лицевые счета'!$A$2:$K$4570,9,0)</f>
        <v>2</v>
      </c>
      <c r="H1244">
        <f>VLOOKUP(A1244,'Лицевые счета'!$A$2:$K$4570,10,0)</f>
        <v>73.5</v>
      </c>
      <c r="I1244" t="str">
        <f>VLOOKUP(A1244,'Лицевые счета'!$A$2:$K$4570,6,0)</f>
        <v>ФЛ</v>
      </c>
      <c r="J1244" t="str">
        <f>IF(AND(C1244=0,I1244="ФЛ"),G1244*H1244,"")</f>
        <v/>
      </c>
      <c r="K1244" t="str">
        <f>IF(AND(C1244&gt;0,E1244="Нет показаний",I1244="ФЛ"),G1244*H1244,"")</f>
        <v/>
      </c>
    </row>
    <row r="1245" spans="1:11" x14ac:dyDescent="0.25">
      <c r="A1245" s="7">
        <v>250463</v>
      </c>
      <c r="B1245" s="7">
        <f>VLOOKUP(A1245,'Лицевые счета'!$A$1:$K$4570,2,0)</f>
        <v>250449</v>
      </c>
      <c r="C1245">
        <f>COUNTIF('ИПУ и ОКПУ'!$A$2:$A$3258,A1245)</f>
        <v>1</v>
      </c>
      <c r="D1245" t="str">
        <f>IF(C1245&gt;0,VLOOKUP(A1245,'ИПУ и ОКПУ'!$A$1:$O$3258,9,0),"")</f>
        <v>Одноставочный</v>
      </c>
      <c r="E1245" t="str">
        <f>IF(C1245&gt;0,IF(VLOOKUP(A1245,'ИПУ и ОКПУ'!$A$1:$O$3258,14,0)="Нет показаний","Нет показаний",""),"")</f>
        <v/>
      </c>
      <c r="F1245">
        <f>IF(AND(C1245&gt;0),SUMIF('ИПУ и ОКПУ'!$A$2:$A$3258,A1245,'ИПУ и ОКПУ'!$O$2:$O$3258),"")</f>
        <v>84</v>
      </c>
      <c r="G1245">
        <f>VLOOKUP(A1245,'Лицевые счета'!$A$2:$K$4570,9,0)</f>
        <v>2</v>
      </c>
      <c r="H1245">
        <f>VLOOKUP(A1245,'Лицевые счета'!$A$2:$K$4570,10,0)</f>
        <v>73.5</v>
      </c>
      <c r="I1245" t="str">
        <f>VLOOKUP(A1245,'Лицевые счета'!$A$2:$K$4570,6,0)</f>
        <v>ФЛ</v>
      </c>
      <c r="J1245" t="str">
        <f>IF(AND(C1245=0,I1245="ФЛ"),G1245*H1245,"")</f>
        <v/>
      </c>
      <c r="K1245" t="str">
        <f>IF(AND(C1245&gt;0,E1245="Нет показаний",I1245="ФЛ"),G1245*H1245,"")</f>
        <v/>
      </c>
    </row>
    <row r="1246" spans="1:11" x14ac:dyDescent="0.25">
      <c r="A1246" s="7">
        <v>250467</v>
      </c>
      <c r="B1246" s="7">
        <f>VLOOKUP(A1246,'Лицевые счета'!$A$1:$K$4570,2,0)</f>
        <v>250449</v>
      </c>
      <c r="C1246">
        <f>COUNTIF('ИПУ и ОКПУ'!$A$2:$A$3258,A1246)</f>
        <v>1</v>
      </c>
      <c r="D1246" t="str">
        <f>IF(C1246&gt;0,VLOOKUP(A1246,'ИПУ и ОКПУ'!$A$1:$O$3258,9,0),"")</f>
        <v>Одноставочный</v>
      </c>
      <c r="E1246" t="str">
        <f>IF(C1246&gt;0,IF(VLOOKUP(A1246,'ИПУ и ОКПУ'!$A$1:$O$3258,14,0)="Нет показаний","Нет показаний",""),"")</f>
        <v/>
      </c>
      <c r="F1246">
        <f>IF(AND(C1246&gt;0),SUMIF('ИПУ и ОКПУ'!$A$2:$A$3258,A1246,'ИПУ и ОКПУ'!$O$2:$O$3258),"")</f>
        <v>0</v>
      </c>
      <c r="G1246">
        <f>VLOOKUP(A1246,'Лицевые счета'!$A$2:$K$4570,9,0)</f>
        <v>2</v>
      </c>
      <c r="H1246">
        <f>VLOOKUP(A1246,'Лицевые счета'!$A$2:$K$4570,10,0)</f>
        <v>57</v>
      </c>
      <c r="I1246" t="str">
        <f>VLOOKUP(A1246,'Лицевые счета'!$A$2:$K$4570,6,0)</f>
        <v>ФЛ</v>
      </c>
      <c r="J1246" t="str">
        <f>IF(AND(C1246=0,I1246="ФЛ"),G1246*H1246,"")</f>
        <v/>
      </c>
      <c r="K1246" t="str">
        <f>IF(AND(C1246&gt;0,E1246="Нет показаний",I1246="ФЛ"),G1246*H1246,"")</f>
        <v/>
      </c>
    </row>
    <row r="1247" spans="1:11" x14ac:dyDescent="0.25">
      <c r="A1247" s="7">
        <v>250485</v>
      </c>
      <c r="B1247" s="7">
        <f>VLOOKUP(A1247,'Лицевые счета'!$A$1:$K$4570,2,0)</f>
        <v>250449</v>
      </c>
      <c r="C1247">
        <f>COUNTIF('ИПУ и ОКПУ'!$A$2:$A$3258,A1247)</f>
        <v>1</v>
      </c>
      <c r="D1247" t="str">
        <f>IF(C1247&gt;0,VLOOKUP(A1247,'ИПУ и ОКПУ'!$A$1:$O$3258,9,0),"")</f>
        <v>Одноставочный</v>
      </c>
      <c r="E1247" t="str">
        <f>IF(C1247&gt;0,IF(VLOOKUP(A1247,'ИПУ и ОКПУ'!$A$1:$O$3258,14,0)="Нет показаний","Нет показаний",""),"")</f>
        <v>Нет показаний</v>
      </c>
      <c r="F1247">
        <f>IF(AND(C1247&gt;0),SUMIF('ИПУ и ОКПУ'!$A$2:$A$3258,A1247,'ИПУ и ОКПУ'!$O$2:$O$3258),"")</f>
        <v>0</v>
      </c>
      <c r="G1247">
        <f>VLOOKUP(A1247,'Лицевые счета'!$A$2:$K$4570,9,0)</f>
        <v>2</v>
      </c>
      <c r="H1247">
        <f>VLOOKUP(A1247,'Лицевые счета'!$A$2:$K$4570,10,0)</f>
        <v>73.5</v>
      </c>
      <c r="I1247" t="str">
        <f>VLOOKUP(A1247,'Лицевые счета'!$A$2:$K$4570,6,0)</f>
        <v>ФЛ</v>
      </c>
      <c r="J1247" t="str">
        <f>IF(AND(C1247=0,I1247="ФЛ"),G1247*H1247,"")</f>
        <v/>
      </c>
      <c r="K1247">
        <f>IF(AND(C1247&gt;0,E1247="Нет показаний",I1247="ФЛ"),G1247*H1247,"")</f>
        <v>147</v>
      </c>
    </row>
    <row r="1248" spans="1:11" x14ac:dyDescent="0.25">
      <c r="A1248" s="7">
        <v>250505</v>
      </c>
      <c r="B1248" s="7">
        <f>VLOOKUP(A1248,'Лицевые счета'!$A$1:$K$4570,2,0)</f>
        <v>250449</v>
      </c>
      <c r="C1248">
        <f>COUNTIF('ИПУ и ОКПУ'!$A$2:$A$3258,A1248)</f>
        <v>1</v>
      </c>
      <c r="D1248" t="str">
        <f>IF(C1248&gt;0,VLOOKUP(A1248,'ИПУ и ОКПУ'!$A$1:$O$3258,9,0),"")</f>
        <v>Одноставочный</v>
      </c>
      <c r="E1248" t="str">
        <f>IF(C1248&gt;0,IF(VLOOKUP(A1248,'ИПУ и ОКПУ'!$A$1:$O$3258,14,0)="Нет показаний","Нет показаний",""),"")</f>
        <v/>
      </c>
      <c r="F1248">
        <f>IF(AND(C1248&gt;0),SUMIF('ИПУ и ОКПУ'!$A$2:$A$3258,A1248,'ИПУ и ОКПУ'!$O$2:$O$3258),"")</f>
        <v>155</v>
      </c>
      <c r="G1248">
        <f>VLOOKUP(A1248,'Лицевые счета'!$A$2:$K$4570,9,0)</f>
        <v>2</v>
      </c>
      <c r="H1248">
        <f>VLOOKUP(A1248,'Лицевые счета'!$A$2:$K$4570,10,0)</f>
        <v>57</v>
      </c>
      <c r="I1248" t="str">
        <f>VLOOKUP(A1248,'Лицевые счета'!$A$2:$K$4570,6,0)</f>
        <v>ФЛ</v>
      </c>
      <c r="J1248" t="str">
        <f>IF(AND(C1248=0,I1248="ФЛ"),G1248*H1248,"")</f>
        <v/>
      </c>
      <c r="K1248" t="str">
        <f>IF(AND(C1248&gt;0,E1248="Нет показаний",I1248="ФЛ"),G1248*H1248,"")</f>
        <v/>
      </c>
    </row>
    <row r="1249" spans="1:11" x14ac:dyDescent="0.25">
      <c r="A1249" s="7">
        <v>254675</v>
      </c>
      <c r="B1249" s="7">
        <f>VLOOKUP(A1249,'Лицевые счета'!$A$1:$K$4570,2,0)</f>
        <v>251141</v>
      </c>
      <c r="C1249">
        <f>COUNTIF('ИПУ и ОКПУ'!$A$2:$A$3258,A1249)</f>
        <v>1</v>
      </c>
      <c r="D1249" t="str">
        <f>IF(C1249&gt;0,VLOOKUP(A1249,'ИПУ и ОКПУ'!$A$1:$O$3258,9,0),"")</f>
        <v>Одноставочный</v>
      </c>
      <c r="E1249" t="str">
        <f>IF(C1249&gt;0,IF(VLOOKUP(A1249,'ИПУ и ОКПУ'!$A$1:$O$3258,14,0)="Нет показаний","Нет показаний",""),"")</f>
        <v/>
      </c>
      <c r="F1249">
        <f>IF(AND(C1249&gt;0),SUMIF('ИПУ и ОКПУ'!$A$2:$A$3258,A1249,'ИПУ и ОКПУ'!$O$2:$O$3258),"")</f>
        <v>100</v>
      </c>
      <c r="G1249">
        <f>VLOOKUP(A1249,'Лицевые счета'!$A$2:$K$4570,9,0)</f>
        <v>2</v>
      </c>
      <c r="H1249">
        <f>VLOOKUP(A1249,'Лицевые счета'!$A$2:$K$4570,10,0)</f>
        <v>73.5</v>
      </c>
      <c r="I1249" t="str">
        <f>VLOOKUP(A1249,'Лицевые счета'!$A$2:$K$4570,6,0)</f>
        <v>ФЛ</v>
      </c>
      <c r="J1249" t="str">
        <f>IF(AND(C1249=0,I1249="ФЛ"),G1249*H1249,"")</f>
        <v/>
      </c>
      <c r="K1249" t="str">
        <f>IF(AND(C1249&gt;0,E1249="Нет показаний",I1249="ФЛ"),G1249*H1249,"")</f>
        <v/>
      </c>
    </row>
    <row r="1250" spans="1:11" x14ac:dyDescent="0.25">
      <c r="A1250" s="7">
        <v>254677</v>
      </c>
      <c r="B1250" s="7">
        <f>VLOOKUP(A1250,'Лицевые счета'!$A$1:$K$4570,2,0)</f>
        <v>251141</v>
      </c>
      <c r="C1250">
        <f>COUNTIF('ИПУ и ОКПУ'!$A$2:$A$3258,A1250)</f>
        <v>1</v>
      </c>
      <c r="D1250" t="str">
        <f>IF(C1250&gt;0,VLOOKUP(A1250,'ИПУ и ОКПУ'!$A$1:$O$3258,9,0),"")</f>
        <v>Одноставочный</v>
      </c>
      <c r="E1250" t="str">
        <f>IF(C1250&gt;0,IF(VLOOKUP(A1250,'ИПУ и ОКПУ'!$A$1:$O$3258,14,0)="Нет показаний","Нет показаний",""),"")</f>
        <v/>
      </c>
      <c r="F1250">
        <f>IF(AND(C1250&gt;0),SUMIF('ИПУ и ОКПУ'!$A$2:$A$3258,A1250,'ИПУ и ОКПУ'!$O$2:$O$3258),"")</f>
        <v>323</v>
      </c>
      <c r="G1250">
        <f>VLOOKUP(A1250,'Лицевые счета'!$A$2:$K$4570,9,0)</f>
        <v>2</v>
      </c>
      <c r="H1250">
        <f>VLOOKUP(A1250,'Лицевые счета'!$A$2:$K$4570,10,0)</f>
        <v>57</v>
      </c>
      <c r="I1250" t="str">
        <f>VLOOKUP(A1250,'Лицевые счета'!$A$2:$K$4570,6,0)</f>
        <v>ФЛ</v>
      </c>
      <c r="J1250" t="str">
        <f>IF(AND(C1250=0,I1250="ФЛ"),G1250*H1250,"")</f>
        <v/>
      </c>
      <c r="K1250" t="str">
        <f>IF(AND(C1250&gt;0,E1250="Нет показаний",I1250="ФЛ"),G1250*H1250,"")</f>
        <v/>
      </c>
    </row>
    <row r="1251" spans="1:11" x14ac:dyDescent="0.25">
      <c r="A1251" s="7">
        <v>254679</v>
      </c>
      <c r="B1251" s="7">
        <f>VLOOKUP(A1251,'Лицевые счета'!$A$1:$K$4570,2,0)</f>
        <v>251141</v>
      </c>
      <c r="C1251">
        <f>COUNTIF('ИПУ и ОКПУ'!$A$2:$A$3258,A1251)</f>
        <v>1</v>
      </c>
      <c r="D1251" t="str">
        <f>IF(C1251&gt;0,VLOOKUP(A1251,'ИПУ и ОКПУ'!$A$1:$O$3258,9,0),"")</f>
        <v>Одноставочный</v>
      </c>
      <c r="E1251" t="str">
        <f>IF(C1251&gt;0,IF(VLOOKUP(A1251,'ИПУ и ОКПУ'!$A$1:$O$3258,14,0)="Нет показаний","Нет показаний",""),"")</f>
        <v/>
      </c>
      <c r="F1251">
        <f>IF(AND(C1251&gt;0),SUMIF('ИПУ и ОКПУ'!$A$2:$A$3258,A1251,'ИПУ и ОКПУ'!$O$2:$O$3258),"")</f>
        <v>236</v>
      </c>
      <c r="G1251">
        <f>VLOOKUP(A1251,'Лицевые счета'!$A$2:$K$4570,9,0)</f>
        <v>2</v>
      </c>
      <c r="H1251">
        <f>VLOOKUP(A1251,'Лицевые счета'!$A$2:$K$4570,10,0)</f>
        <v>73.5</v>
      </c>
      <c r="I1251" t="str">
        <f>VLOOKUP(A1251,'Лицевые счета'!$A$2:$K$4570,6,0)</f>
        <v>ФЛ</v>
      </c>
      <c r="J1251" t="str">
        <f>IF(AND(C1251=0,I1251="ФЛ"),G1251*H1251,"")</f>
        <v/>
      </c>
      <c r="K1251" t="str">
        <f>IF(AND(C1251&gt;0,E1251="Нет показаний",I1251="ФЛ"),G1251*H1251,"")</f>
        <v/>
      </c>
    </row>
    <row r="1252" spans="1:11" x14ac:dyDescent="0.25">
      <c r="A1252" s="7">
        <v>254687</v>
      </c>
      <c r="B1252" s="7">
        <f>VLOOKUP(A1252,'Лицевые счета'!$A$1:$K$4570,2,0)</f>
        <v>251141</v>
      </c>
      <c r="C1252">
        <f>COUNTIF('ИПУ и ОКПУ'!$A$2:$A$3258,A1252)</f>
        <v>1</v>
      </c>
      <c r="D1252" t="str">
        <f>IF(C1252&gt;0,VLOOKUP(A1252,'ИПУ и ОКПУ'!$A$1:$O$3258,9,0),"")</f>
        <v>Одноставочный</v>
      </c>
      <c r="E1252" t="str">
        <f>IF(C1252&gt;0,IF(VLOOKUP(A1252,'ИПУ и ОКПУ'!$A$1:$O$3258,14,0)="Нет показаний","Нет показаний",""),"")</f>
        <v/>
      </c>
      <c r="F1252">
        <f>IF(AND(C1252&gt;0),SUMIF('ИПУ и ОКПУ'!$A$2:$A$3258,A1252,'ИПУ и ОКПУ'!$O$2:$O$3258),"")</f>
        <v>451</v>
      </c>
      <c r="G1252">
        <f>VLOOKUP(A1252,'Лицевые счета'!$A$2:$K$4570,9,0)</f>
        <v>2</v>
      </c>
      <c r="H1252">
        <f>VLOOKUP(A1252,'Лицевые счета'!$A$2:$K$4570,10,0)</f>
        <v>73.5</v>
      </c>
      <c r="I1252" t="str">
        <f>VLOOKUP(A1252,'Лицевые счета'!$A$2:$K$4570,6,0)</f>
        <v>ФЛ</v>
      </c>
      <c r="J1252" t="str">
        <f>IF(AND(C1252=0,I1252="ФЛ"),G1252*H1252,"")</f>
        <v/>
      </c>
      <c r="K1252" t="str">
        <f>IF(AND(C1252&gt;0,E1252="Нет показаний",I1252="ФЛ"),G1252*H1252,"")</f>
        <v/>
      </c>
    </row>
    <row r="1253" spans="1:11" x14ac:dyDescent="0.25">
      <c r="A1253" s="7">
        <v>254691</v>
      </c>
      <c r="B1253" s="7">
        <f>VLOOKUP(A1253,'Лицевые счета'!$A$1:$K$4570,2,0)</f>
        <v>251142</v>
      </c>
      <c r="C1253">
        <f>COUNTIF('ИПУ и ОКПУ'!$A$2:$A$3258,A1253)</f>
        <v>1</v>
      </c>
      <c r="D1253" t="str">
        <f>IF(C1253&gt;0,VLOOKUP(A1253,'ИПУ и ОКПУ'!$A$1:$O$3258,9,0),"")</f>
        <v>Одноставочный</v>
      </c>
      <c r="E1253" t="str">
        <f>IF(C1253&gt;0,IF(VLOOKUP(A1253,'ИПУ и ОКПУ'!$A$1:$O$3258,14,0)="Нет показаний","Нет показаний",""),"")</f>
        <v>Нет показаний</v>
      </c>
      <c r="F1253">
        <f>IF(AND(C1253&gt;0),SUMIF('ИПУ и ОКПУ'!$A$2:$A$3258,A1253,'ИПУ и ОКПУ'!$O$2:$O$3258),"")</f>
        <v>0</v>
      </c>
      <c r="G1253">
        <f>VLOOKUP(A1253,'Лицевые счета'!$A$2:$K$4570,9,0)</f>
        <v>2</v>
      </c>
      <c r="H1253">
        <f>VLOOKUP(A1253,'Лицевые счета'!$A$2:$K$4570,10,0)</f>
        <v>113.6</v>
      </c>
      <c r="I1253" t="str">
        <f>VLOOKUP(A1253,'Лицевые счета'!$A$2:$K$4570,6,0)</f>
        <v>ФЛ</v>
      </c>
      <c r="J1253" t="str">
        <f>IF(AND(C1253=0,I1253="ФЛ"),G1253*H1253,"")</f>
        <v/>
      </c>
      <c r="K1253">
        <f>IF(AND(C1253&gt;0,E1253="Нет показаний",I1253="ФЛ"),G1253*H1253,"")</f>
        <v>227.2</v>
      </c>
    </row>
    <row r="1254" spans="1:11" x14ac:dyDescent="0.25">
      <c r="A1254" s="7">
        <v>254699</v>
      </c>
      <c r="B1254" s="7">
        <f>VLOOKUP(A1254,'Лицевые счета'!$A$1:$K$4570,2,0)</f>
        <v>251142</v>
      </c>
      <c r="C1254">
        <f>COUNTIF('ИПУ и ОКПУ'!$A$2:$A$3258,A1254)</f>
        <v>1</v>
      </c>
      <c r="D1254" t="str">
        <f>IF(C1254&gt;0,VLOOKUP(A1254,'ИПУ и ОКПУ'!$A$1:$O$3258,9,0),"")</f>
        <v>Одноставочный</v>
      </c>
      <c r="E1254" t="str">
        <f>IF(C1254&gt;0,IF(VLOOKUP(A1254,'ИПУ и ОКПУ'!$A$1:$O$3258,14,0)="Нет показаний","Нет показаний",""),"")</f>
        <v>Нет показаний</v>
      </c>
      <c r="F1254">
        <f>IF(AND(C1254&gt;0),SUMIF('ИПУ и ОКПУ'!$A$2:$A$3258,A1254,'ИПУ и ОКПУ'!$O$2:$O$3258),"")</f>
        <v>0</v>
      </c>
      <c r="G1254">
        <f>VLOOKUP(A1254,'Лицевые счета'!$A$2:$K$4570,9,0)</f>
        <v>2</v>
      </c>
      <c r="H1254">
        <f>VLOOKUP(A1254,'Лицевые счета'!$A$2:$K$4570,10,0)</f>
        <v>103.9</v>
      </c>
      <c r="I1254" t="str">
        <f>VLOOKUP(A1254,'Лицевые счета'!$A$2:$K$4570,6,0)</f>
        <v>ФЛ</v>
      </c>
      <c r="J1254" t="str">
        <f>IF(AND(C1254=0,I1254="ФЛ"),G1254*H1254,"")</f>
        <v/>
      </c>
      <c r="K1254">
        <f>IF(AND(C1254&gt;0,E1254="Нет показаний",I1254="ФЛ"),G1254*H1254,"")</f>
        <v>207.8</v>
      </c>
    </row>
    <row r="1255" spans="1:11" x14ac:dyDescent="0.25">
      <c r="A1255" s="7">
        <v>254703</v>
      </c>
      <c r="B1255" s="7">
        <f>VLOOKUP(A1255,'Лицевые счета'!$A$1:$K$4570,2,0)</f>
        <v>251144</v>
      </c>
      <c r="C1255">
        <f>COUNTIF('ИПУ и ОКПУ'!$A$2:$A$3258,A1255)</f>
        <v>0</v>
      </c>
      <c r="D1255" t="str">
        <f>IF(C1255&gt;0,VLOOKUP(A1255,'ИПУ и ОКПУ'!$A$1:$O$3258,9,0),"")</f>
        <v/>
      </c>
      <c r="E1255" t="str">
        <f>IF(C1255&gt;0,IF(VLOOKUP(A1255,'ИПУ и ОКПУ'!$A$1:$O$3258,14,0)="Нет показаний","Нет показаний",""),"")</f>
        <v/>
      </c>
      <c r="F1255" t="str">
        <f>IF(AND(C1255&gt;0),SUMIF('ИПУ и ОКПУ'!$A$2:$A$3258,A1255,'ИПУ и ОКПУ'!$O$2:$O$3258),"")</f>
        <v/>
      </c>
      <c r="G1255">
        <f>VLOOKUP(A1255,'Лицевые счета'!$A$2:$K$4570,9,0)</f>
        <v>2</v>
      </c>
      <c r="H1255">
        <f>VLOOKUP(A1255,'Лицевые счета'!$A$2:$K$4570,10,0)</f>
        <v>73.5</v>
      </c>
      <c r="I1255" t="str">
        <f>VLOOKUP(A1255,'Лицевые счета'!$A$2:$K$4570,6,0)</f>
        <v>ФЛ</v>
      </c>
      <c r="J1255">
        <f>IF(AND(C1255=0,I1255="ФЛ"),G1255*H1255,"")</f>
        <v>147</v>
      </c>
      <c r="K1255" t="str">
        <f>IF(AND(C1255&gt;0,E1255="Нет показаний",I1255="ФЛ"),G1255*H1255,"")</f>
        <v/>
      </c>
    </row>
    <row r="1256" spans="1:11" x14ac:dyDescent="0.25">
      <c r="A1256" s="7">
        <v>254711</v>
      </c>
      <c r="B1256" s="7">
        <f>VLOOKUP(A1256,'Лицевые счета'!$A$1:$K$4570,2,0)</f>
        <v>251144</v>
      </c>
      <c r="C1256">
        <f>COUNTIF('ИПУ и ОКПУ'!$A$2:$A$3258,A1256)</f>
        <v>0</v>
      </c>
      <c r="D1256" t="str">
        <f>IF(C1256&gt;0,VLOOKUP(A1256,'ИПУ и ОКПУ'!$A$1:$O$3258,9,0),"")</f>
        <v/>
      </c>
      <c r="E1256" t="str">
        <f>IF(C1256&gt;0,IF(VLOOKUP(A1256,'ИПУ и ОКПУ'!$A$1:$O$3258,14,0)="Нет показаний","Нет показаний",""),"")</f>
        <v/>
      </c>
      <c r="F1256" t="str">
        <f>IF(AND(C1256&gt;0),SUMIF('ИПУ и ОКПУ'!$A$2:$A$3258,A1256,'ИПУ и ОКПУ'!$O$2:$O$3258),"")</f>
        <v/>
      </c>
      <c r="G1256">
        <f>VLOOKUP(A1256,'Лицевые счета'!$A$2:$K$4570,9,0)</f>
        <v>2</v>
      </c>
      <c r="H1256">
        <f>VLOOKUP(A1256,'Лицевые счета'!$A$2:$K$4570,10,0)</f>
        <v>57</v>
      </c>
      <c r="I1256" t="str">
        <f>VLOOKUP(A1256,'Лицевые счета'!$A$2:$K$4570,6,0)</f>
        <v>ФЛ</v>
      </c>
      <c r="J1256">
        <f>IF(AND(C1256=0,I1256="ФЛ"),G1256*H1256,"")</f>
        <v>114</v>
      </c>
      <c r="K1256" t="str">
        <f>IF(AND(C1256&gt;0,E1256="Нет показаний",I1256="ФЛ"),G1256*H1256,"")</f>
        <v/>
      </c>
    </row>
    <row r="1257" spans="1:11" x14ac:dyDescent="0.25">
      <c r="A1257" s="7">
        <v>254723</v>
      </c>
      <c r="B1257" s="7">
        <f>VLOOKUP(A1257,'Лицевые счета'!$A$1:$K$4570,2,0)</f>
        <v>251144</v>
      </c>
      <c r="C1257">
        <f>COUNTIF('ИПУ и ОКПУ'!$A$2:$A$3258,A1257)</f>
        <v>1</v>
      </c>
      <c r="D1257" t="str">
        <f>IF(C1257&gt;0,VLOOKUP(A1257,'ИПУ и ОКПУ'!$A$1:$O$3258,9,0),"")</f>
        <v>Одноставочный</v>
      </c>
      <c r="E1257" t="str">
        <f>IF(C1257&gt;0,IF(VLOOKUP(A1257,'ИПУ и ОКПУ'!$A$1:$O$3258,14,0)="Нет показаний","Нет показаний",""),"")</f>
        <v/>
      </c>
      <c r="F1257">
        <f>IF(AND(C1257&gt;0),SUMIF('ИПУ и ОКПУ'!$A$2:$A$3258,A1257,'ИПУ и ОКПУ'!$O$2:$O$3258),"")</f>
        <v>186</v>
      </c>
      <c r="G1257">
        <f>VLOOKUP(A1257,'Лицевые счета'!$A$2:$K$4570,9,0)</f>
        <v>2</v>
      </c>
      <c r="H1257">
        <f>VLOOKUP(A1257,'Лицевые счета'!$A$2:$K$4570,10,0)</f>
        <v>73.5</v>
      </c>
      <c r="I1257" t="str">
        <f>VLOOKUP(A1257,'Лицевые счета'!$A$2:$K$4570,6,0)</f>
        <v>ФЛ</v>
      </c>
      <c r="J1257" t="str">
        <f>IF(AND(C1257=0,I1257="ФЛ"),G1257*H1257,"")</f>
        <v/>
      </c>
      <c r="K1257" t="str">
        <f>IF(AND(C1257&gt;0,E1257="Нет показаний",I1257="ФЛ"),G1257*H1257,"")</f>
        <v/>
      </c>
    </row>
    <row r="1258" spans="1:11" x14ac:dyDescent="0.25">
      <c r="A1258" s="7">
        <v>254733</v>
      </c>
      <c r="B1258" s="7">
        <f>VLOOKUP(A1258,'Лицевые счета'!$A$1:$K$4570,2,0)</f>
        <v>251144</v>
      </c>
      <c r="C1258">
        <f>COUNTIF('ИПУ и ОКПУ'!$A$2:$A$3258,A1258)</f>
        <v>0</v>
      </c>
      <c r="D1258" t="str">
        <f>IF(C1258&gt;0,VLOOKUP(A1258,'ИПУ и ОКПУ'!$A$1:$O$3258,9,0),"")</f>
        <v/>
      </c>
      <c r="E1258" t="str">
        <f>IF(C1258&gt;0,IF(VLOOKUP(A1258,'ИПУ и ОКПУ'!$A$1:$O$3258,14,0)="Нет показаний","Нет показаний",""),"")</f>
        <v/>
      </c>
      <c r="F1258" t="str">
        <f>IF(AND(C1258&gt;0),SUMIF('ИПУ и ОКПУ'!$A$2:$A$3258,A1258,'ИПУ и ОКПУ'!$O$2:$O$3258),"")</f>
        <v/>
      </c>
      <c r="G1258">
        <f>VLOOKUP(A1258,'Лицевые счета'!$A$2:$K$4570,9,0)</f>
        <v>2</v>
      </c>
      <c r="H1258">
        <f>VLOOKUP(A1258,'Лицевые счета'!$A$2:$K$4570,10,0)</f>
        <v>73.5</v>
      </c>
      <c r="I1258" t="str">
        <f>VLOOKUP(A1258,'Лицевые счета'!$A$2:$K$4570,6,0)</f>
        <v>ФЛ</v>
      </c>
      <c r="J1258">
        <f>IF(AND(C1258=0,I1258="ФЛ"),G1258*H1258,"")</f>
        <v>147</v>
      </c>
      <c r="K1258" t="str">
        <f>IF(AND(C1258&gt;0,E1258="Нет показаний",I1258="ФЛ"),G1258*H1258,"")</f>
        <v/>
      </c>
    </row>
    <row r="1259" spans="1:11" x14ac:dyDescent="0.25">
      <c r="A1259" s="7">
        <v>258560</v>
      </c>
      <c r="B1259" s="7">
        <f>VLOOKUP(A1259,'Лицевые счета'!$A$1:$K$4570,2,0)</f>
        <v>258550</v>
      </c>
      <c r="C1259">
        <f>COUNTIF('ИПУ и ОКПУ'!$A$2:$A$3258,A1259)</f>
        <v>1</v>
      </c>
      <c r="D1259" t="str">
        <f>IF(C1259&gt;0,VLOOKUP(A1259,'ИПУ и ОКПУ'!$A$1:$O$3258,9,0),"")</f>
        <v>Одноставочный</v>
      </c>
      <c r="E1259" t="str">
        <f>IF(C1259&gt;0,IF(VLOOKUP(A1259,'ИПУ и ОКПУ'!$A$1:$O$3258,14,0)="Нет показаний","Нет показаний",""),"")</f>
        <v/>
      </c>
      <c r="F1259">
        <f>IF(AND(C1259&gt;0),SUMIF('ИПУ и ОКПУ'!$A$2:$A$3258,A1259,'ИПУ и ОКПУ'!$O$2:$O$3258),"")</f>
        <v>503</v>
      </c>
      <c r="G1259">
        <f>VLOOKUP(A1259,'Лицевые счета'!$A$2:$K$4570,9,0)</f>
        <v>2</v>
      </c>
      <c r="H1259">
        <f>VLOOKUP(A1259,'Лицевые счета'!$A$2:$K$4570,10,0)</f>
        <v>103.9</v>
      </c>
      <c r="I1259" t="str">
        <f>VLOOKUP(A1259,'Лицевые счета'!$A$2:$K$4570,6,0)</f>
        <v>ФЛ</v>
      </c>
      <c r="J1259" t="str">
        <f>IF(AND(C1259=0,I1259="ФЛ"),G1259*H1259,"")</f>
        <v/>
      </c>
      <c r="K1259" t="str">
        <f>IF(AND(C1259&gt;0,E1259="Нет показаний",I1259="ФЛ"),G1259*H1259,"")</f>
        <v/>
      </c>
    </row>
    <row r="1260" spans="1:11" x14ac:dyDescent="0.25">
      <c r="A1260" s="7">
        <v>258566</v>
      </c>
      <c r="B1260" s="7">
        <f>VLOOKUP(A1260,'Лицевые счета'!$A$1:$K$4570,2,0)</f>
        <v>258550</v>
      </c>
      <c r="C1260">
        <f>COUNTIF('ИПУ и ОКПУ'!$A$2:$A$3258,A1260)</f>
        <v>1</v>
      </c>
      <c r="D1260" t="str">
        <f>IF(C1260&gt;0,VLOOKUP(A1260,'ИПУ и ОКПУ'!$A$1:$O$3258,9,0),"")</f>
        <v>Одноставочный</v>
      </c>
      <c r="E1260" t="str">
        <f>IF(C1260&gt;0,IF(VLOOKUP(A1260,'ИПУ и ОКПУ'!$A$1:$O$3258,14,0)="Нет показаний","Нет показаний",""),"")</f>
        <v/>
      </c>
      <c r="F1260">
        <f>IF(AND(C1260&gt;0),SUMIF('ИПУ и ОКПУ'!$A$2:$A$3258,A1260,'ИПУ и ОКПУ'!$O$2:$O$3258),"")</f>
        <v>150</v>
      </c>
      <c r="G1260">
        <f>VLOOKUP(A1260,'Лицевые счета'!$A$2:$K$4570,9,0)</f>
        <v>2</v>
      </c>
      <c r="H1260">
        <f>VLOOKUP(A1260,'Лицевые счета'!$A$2:$K$4570,10,0)</f>
        <v>103.9</v>
      </c>
      <c r="I1260" t="str">
        <f>VLOOKUP(A1260,'Лицевые счета'!$A$2:$K$4570,6,0)</f>
        <v>ФЛ</v>
      </c>
      <c r="J1260" t="str">
        <f>IF(AND(C1260=0,I1260="ФЛ"),G1260*H1260,"")</f>
        <v/>
      </c>
      <c r="K1260" t="str">
        <f>IF(AND(C1260&gt;0,E1260="Нет показаний",I1260="ФЛ"),G1260*H1260,"")</f>
        <v/>
      </c>
    </row>
    <row r="1261" spans="1:11" x14ac:dyDescent="0.25">
      <c r="A1261" s="7">
        <v>258570</v>
      </c>
      <c r="B1261" s="7">
        <f>VLOOKUP(A1261,'Лицевые счета'!$A$1:$K$4570,2,0)</f>
        <v>258550</v>
      </c>
      <c r="C1261">
        <f>COUNTIF('ИПУ и ОКПУ'!$A$2:$A$3258,A1261)</f>
        <v>1</v>
      </c>
      <c r="D1261" t="str">
        <f>IF(C1261&gt;0,VLOOKUP(A1261,'ИПУ и ОКПУ'!$A$1:$O$3258,9,0),"")</f>
        <v>Одноставочный</v>
      </c>
      <c r="E1261" t="str">
        <f>IF(C1261&gt;0,IF(VLOOKUP(A1261,'ИПУ и ОКПУ'!$A$1:$O$3258,14,0)="Нет показаний","Нет показаний",""),"")</f>
        <v/>
      </c>
      <c r="F1261">
        <f>IF(AND(C1261&gt;0),SUMIF('ИПУ и ОКПУ'!$A$2:$A$3258,A1261,'ИПУ и ОКПУ'!$O$2:$O$3258),"")</f>
        <v>187</v>
      </c>
      <c r="G1261">
        <f>VLOOKUP(A1261,'Лицевые счета'!$A$2:$K$4570,9,0)</f>
        <v>2</v>
      </c>
      <c r="H1261">
        <f>VLOOKUP(A1261,'Лицевые счета'!$A$2:$K$4570,10,0)</f>
        <v>103.9</v>
      </c>
      <c r="I1261" t="str">
        <f>VLOOKUP(A1261,'Лицевые счета'!$A$2:$K$4570,6,0)</f>
        <v>ФЛ</v>
      </c>
      <c r="J1261" t="str">
        <f>IF(AND(C1261=0,I1261="ФЛ"),G1261*H1261,"")</f>
        <v/>
      </c>
      <c r="K1261" t="str">
        <f>IF(AND(C1261&gt;0,E1261="Нет показаний",I1261="ФЛ"),G1261*H1261,"")</f>
        <v/>
      </c>
    </row>
    <row r="1262" spans="1:11" x14ac:dyDescent="0.25">
      <c r="A1262" s="7">
        <v>258574</v>
      </c>
      <c r="B1262" s="7">
        <f>VLOOKUP(A1262,'Лицевые счета'!$A$1:$K$4570,2,0)</f>
        <v>258550</v>
      </c>
      <c r="C1262">
        <f>COUNTIF('ИПУ и ОКПУ'!$A$2:$A$3258,A1262)</f>
        <v>1</v>
      </c>
      <c r="D1262" t="str">
        <f>IF(C1262&gt;0,VLOOKUP(A1262,'ИПУ и ОКПУ'!$A$1:$O$3258,9,0),"")</f>
        <v>Одноставочный</v>
      </c>
      <c r="E1262" t="str">
        <f>IF(C1262&gt;0,IF(VLOOKUP(A1262,'ИПУ и ОКПУ'!$A$1:$O$3258,14,0)="Нет показаний","Нет показаний",""),"")</f>
        <v/>
      </c>
      <c r="F1262">
        <f>IF(AND(C1262&gt;0),SUMIF('ИПУ и ОКПУ'!$A$2:$A$3258,A1262,'ИПУ и ОКПУ'!$O$2:$O$3258),"")</f>
        <v>297</v>
      </c>
      <c r="G1262">
        <f>VLOOKUP(A1262,'Лицевые счета'!$A$2:$K$4570,9,0)</f>
        <v>2</v>
      </c>
      <c r="H1262">
        <f>VLOOKUP(A1262,'Лицевые счета'!$A$2:$K$4570,10,0)</f>
        <v>113.6</v>
      </c>
      <c r="I1262" t="str">
        <f>VLOOKUP(A1262,'Лицевые счета'!$A$2:$K$4570,6,0)</f>
        <v>ФЛ</v>
      </c>
      <c r="J1262" t="str">
        <f>IF(AND(C1262=0,I1262="ФЛ"),G1262*H1262,"")</f>
        <v/>
      </c>
      <c r="K1262" t="str">
        <f>IF(AND(C1262&gt;0,E1262="Нет показаний",I1262="ФЛ"),G1262*H1262,"")</f>
        <v/>
      </c>
    </row>
    <row r="1263" spans="1:11" x14ac:dyDescent="0.25">
      <c r="A1263" s="7">
        <v>258764</v>
      </c>
      <c r="B1263" s="7">
        <f>VLOOKUP(A1263,'Лицевые счета'!$A$1:$K$4570,2,0)</f>
        <v>258762</v>
      </c>
      <c r="C1263">
        <f>COUNTIF('ИПУ и ОКПУ'!$A$2:$A$3258,A1263)</f>
        <v>1</v>
      </c>
      <c r="D1263" t="str">
        <f>IF(C1263&gt;0,VLOOKUP(A1263,'ИПУ и ОКПУ'!$A$1:$O$3258,9,0),"")</f>
        <v>Одноставочный</v>
      </c>
      <c r="E1263" t="str">
        <f>IF(C1263&gt;0,IF(VLOOKUP(A1263,'ИПУ и ОКПУ'!$A$1:$O$3258,14,0)="Нет показаний","Нет показаний",""),"")</f>
        <v/>
      </c>
      <c r="F1263">
        <f>IF(AND(C1263&gt;0),SUMIF('ИПУ и ОКПУ'!$A$2:$A$3258,A1263,'ИПУ и ОКПУ'!$O$2:$O$3258),"")</f>
        <v>116</v>
      </c>
      <c r="G1263">
        <f>VLOOKUP(A1263,'Лицевые счета'!$A$2:$K$4570,9,0)</f>
        <v>2</v>
      </c>
      <c r="H1263">
        <f>VLOOKUP(A1263,'Лицевые счета'!$A$2:$K$4570,10,0)</f>
        <v>73.5</v>
      </c>
      <c r="I1263" t="str">
        <f>VLOOKUP(A1263,'Лицевые счета'!$A$2:$K$4570,6,0)</f>
        <v>ФЛ</v>
      </c>
      <c r="J1263" t="str">
        <f>IF(AND(C1263=0,I1263="ФЛ"),G1263*H1263,"")</f>
        <v/>
      </c>
      <c r="K1263" t="str">
        <f>IF(AND(C1263&gt;0,E1263="Нет показаний",I1263="ФЛ"),G1263*H1263,"")</f>
        <v/>
      </c>
    </row>
    <row r="1264" spans="1:11" x14ac:dyDescent="0.25">
      <c r="A1264" s="7">
        <v>258778</v>
      </c>
      <c r="B1264" s="7">
        <f>VLOOKUP(A1264,'Лицевые счета'!$A$1:$K$4570,2,0)</f>
        <v>258762</v>
      </c>
      <c r="C1264">
        <f>COUNTIF('ИПУ и ОКПУ'!$A$2:$A$3258,A1264)</f>
        <v>1</v>
      </c>
      <c r="D1264" t="str">
        <f>IF(C1264&gt;0,VLOOKUP(A1264,'ИПУ и ОКПУ'!$A$1:$O$3258,9,0),"")</f>
        <v>Одноставочный</v>
      </c>
      <c r="E1264" t="str">
        <f>IF(C1264&gt;0,IF(VLOOKUP(A1264,'ИПУ и ОКПУ'!$A$1:$O$3258,14,0)="Нет показаний","Нет показаний",""),"")</f>
        <v/>
      </c>
      <c r="F1264">
        <f>IF(AND(C1264&gt;0),SUMIF('ИПУ и ОКПУ'!$A$2:$A$3258,A1264,'ИПУ и ОКПУ'!$O$2:$O$3258),"")</f>
        <v>67</v>
      </c>
      <c r="G1264">
        <f>VLOOKUP(A1264,'Лицевые счета'!$A$2:$K$4570,9,0)</f>
        <v>2</v>
      </c>
      <c r="H1264">
        <f>VLOOKUP(A1264,'Лицевые счета'!$A$2:$K$4570,10,0)</f>
        <v>73.5</v>
      </c>
      <c r="I1264" t="str">
        <f>VLOOKUP(A1264,'Лицевые счета'!$A$2:$K$4570,6,0)</f>
        <v>ФЛ</v>
      </c>
      <c r="J1264" t="str">
        <f>IF(AND(C1264=0,I1264="ФЛ"),G1264*H1264,"")</f>
        <v/>
      </c>
      <c r="K1264" t="str">
        <f>IF(AND(C1264&gt;0,E1264="Нет показаний",I1264="ФЛ"),G1264*H1264,"")</f>
        <v/>
      </c>
    </row>
    <row r="1265" spans="1:11" x14ac:dyDescent="0.25">
      <c r="A1265" s="7">
        <v>273155</v>
      </c>
      <c r="B1265" s="7">
        <f>VLOOKUP(A1265,'Лицевые счета'!$A$1:$K$4570,2,0)</f>
        <v>272990</v>
      </c>
      <c r="C1265">
        <f>COUNTIF('ИПУ и ОКПУ'!$A$2:$A$3258,A1265)</f>
        <v>1</v>
      </c>
      <c r="D1265" t="str">
        <f>IF(C1265&gt;0,VLOOKUP(A1265,'ИПУ и ОКПУ'!$A$1:$O$3258,9,0),"")</f>
        <v>Одноставочный</v>
      </c>
      <c r="E1265" t="str">
        <f>IF(C1265&gt;0,IF(VLOOKUP(A1265,'ИПУ и ОКПУ'!$A$1:$O$3258,14,0)="Нет показаний","Нет показаний",""),"")</f>
        <v>Нет показаний</v>
      </c>
      <c r="F1265">
        <f>IF(AND(C1265&gt;0),SUMIF('ИПУ и ОКПУ'!$A$2:$A$3258,A1265,'ИПУ и ОКПУ'!$O$2:$O$3258),"")</f>
        <v>0</v>
      </c>
      <c r="G1265">
        <f>VLOOKUP(A1265,'Лицевые счета'!$A$2:$K$4570,9,0)</f>
        <v>2</v>
      </c>
      <c r="H1265">
        <f>VLOOKUP(A1265,'Лицевые счета'!$A$2:$K$4570,10,0)</f>
        <v>73.5</v>
      </c>
      <c r="I1265" t="str">
        <f>VLOOKUP(A1265,'Лицевые счета'!$A$2:$K$4570,6,0)</f>
        <v>ФЛ</v>
      </c>
      <c r="J1265" t="str">
        <f>IF(AND(C1265=0,I1265="ФЛ"),G1265*H1265,"")</f>
        <v/>
      </c>
      <c r="K1265">
        <f>IF(AND(C1265&gt;0,E1265="Нет показаний",I1265="ФЛ"),G1265*H1265,"")</f>
        <v>147</v>
      </c>
    </row>
    <row r="1266" spans="1:11" x14ac:dyDescent="0.25">
      <c r="A1266" s="7">
        <v>277319</v>
      </c>
      <c r="B1266" s="7">
        <f>VLOOKUP(A1266,'Лицевые счета'!$A$1:$K$4570,2,0)</f>
        <v>275393</v>
      </c>
      <c r="C1266">
        <f>COUNTIF('ИПУ и ОКПУ'!$A$2:$A$3258,A1266)</f>
        <v>1</v>
      </c>
      <c r="D1266" t="str">
        <f>IF(C1266&gt;0,VLOOKUP(A1266,'ИПУ и ОКПУ'!$A$1:$O$3258,9,0),"")</f>
        <v>Одноставочный</v>
      </c>
      <c r="E1266" t="str">
        <f>IF(C1266&gt;0,IF(VLOOKUP(A1266,'ИПУ и ОКПУ'!$A$1:$O$3258,14,0)="Нет показаний","Нет показаний",""),"")</f>
        <v/>
      </c>
      <c r="F1266">
        <f>IF(AND(C1266&gt;0),SUMIF('ИПУ и ОКПУ'!$A$2:$A$3258,A1266,'ИПУ и ОКПУ'!$O$2:$O$3258),"")</f>
        <v>3</v>
      </c>
      <c r="G1266">
        <f>VLOOKUP(A1266,'Лицевые счета'!$A$2:$K$4570,9,0)</f>
        <v>2</v>
      </c>
      <c r="H1266">
        <f>VLOOKUP(A1266,'Лицевые счета'!$A$2:$K$4570,10,0)</f>
        <v>57</v>
      </c>
      <c r="I1266" t="str">
        <f>VLOOKUP(A1266,'Лицевые счета'!$A$2:$K$4570,6,0)</f>
        <v>ФЛ</v>
      </c>
      <c r="J1266" t="str">
        <f>IF(AND(C1266=0,I1266="ФЛ"),G1266*H1266,"")</f>
        <v/>
      </c>
      <c r="K1266" t="str">
        <f>IF(AND(C1266&gt;0,E1266="Нет показаний",I1266="ФЛ"),G1266*H1266,"")</f>
        <v/>
      </c>
    </row>
    <row r="1267" spans="1:11" x14ac:dyDescent="0.25">
      <c r="A1267" s="7">
        <v>277327</v>
      </c>
      <c r="B1267" s="7">
        <f>VLOOKUP(A1267,'Лицевые счета'!$A$1:$K$4570,2,0)</f>
        <v>275393</v>
      </c>
      <c r="C1267">
        <f>COUNTIF('ИПУ и ОКПУ'!$A$2:$A$3258,A1267)</f>
        <v>1</v>
      </c>
      <c r="D1267" t="str">
        <f>IF(C1267&gt;0,VLOOKUP(A1267,'ИПУ и ОКПУ'!$A$1:$O$3258,9,0),"")</f>
        <v>Одноставочный</v>
      </c>
      <c r="E1267" t="str">
        <f>IF(C1267&gt;0,IF(VLOOKUP(A1267,'ИПУ и ОКПУ'!$A$1:$O$3258,14,0)="Нет показаний","Нет показаний",""),"")</f>
        <v/>
      </c>
      <c r="F1267">
        <f>IF(AND(C1267&gt;0),SUMIF('ИПУ и ОКПУ'!$A$2:$A$3258,A1267,'ИПУ и ОКПУ'!$O$2:$O$3258),"")</f>
        <v>52</v>
      </c>
      <c r="G1267">
        <f>VLOOKUP(A1267,'Лицевые счета'!$A$2:$K$4570,9,0)</f>
        <v>2</v>
      </c>
      <c r="H1267">
        <f>VLOOKUP(A1267,'Лицевые счета'!$A$2:$K$4570,10,0)</f>
        <v>73.5</v>
      </c>
      <c r="I1267" t="str">
        <f>VLOOKUP(A1267,'Лицевые счета'!$A$2:$K$4570,6,0)</f>
        <v>ФЛ</v>
      </c>
      <c r="J1267" t="str">
        <f>IF(AND(C1267=0,I1267="ФЛ"),G1267*H1267,"")</f>
        <v/>
      </c>
      <c r="K1267" t="str">
        <f>IF(AND(C1267&gt;0,E1267="Нет показаний",I1267="ФЛ"),G1267*H1267,"")</f>
        <v/>
      </c>
    </row>
    <row r="1268" spans="1:11" x14ac:dyDescent="0.25">
      <c r="A1268" s="7">
        <v>277329</v>
      </c>
      <c r="B1268" s="7">
        <f>VLOOKUP(A1268,'Лицевые счета'!$A$1:$K$4570,2,0)</f>
        <v>275393</v>
      </c>
      <c r="C1268">
        <f>COUNTIF('ИПУ и ОКПУ'!$A$2:$A$3258,A1268)</f>
        <v>1</v>
      </c>
      <c r="D1268" t="str">
        <f>IF(C1268&gt;0,VLOOKUP(A1268,'ИПУ и ОКПУ'!$A$1:$O$3258,9,0),"")</f>
        <v>Одноставочный</v>
      </c>
      <c r="E1268" t="str">
        <f>IF(C1268&gt;0,IF(VLOOKUP(A1268,'ИПУ и ОКПУ'!$A$1:$O$3258,14,0)="Нет показаний","Нет показаний",""),"")</f>
        <v/>
      </c>
      <c r="F1268">
        <f>IF(AND(C1268&gt;0),SUMIF('ИПУ и ОКПУ'!$A$2:$A$3258,A1268,'ИПУ и ОКПУ'!$O$2:$O$3258),"")</f>
        <v>0</v>
      </c>
      <c r="G1268">
        <f>VLOOKUP(A1268,'Лицевые счета'!$A$2:$K$4570,9,0)</f>
        <v>2</v>
      </c>
      <c r="H1268">
        <f>VLOOKUP(A1268,'Лицевые счета'!$A$2:$K$4570,10,0)</f>
        <v>57</v>
      </c>
      <c r="I1268" t="str">
        <f>VLOOKUP(A1268,'Лицевые счета'!$A$2:$K$4570,6,0)</f>
        <v>ФЛ</v>
      </c>
      <c r="J1268" t="str">
        <f>IF(AND(C1268=0,I1268="ФЛ"),G1268*H1268,"")</f>
        <v/>
      </c>
      <c r="K1268" t="str">
        <f>IF(AND(C1268&gt;0,E1268="Нет показаний",I1268="ФЛ"),G1268*H1268,"")</f>
        <v/>
      </c>
    </row>
    <row r="1269" spans="1:11" x14ac:dyDescent="0.25">
      <c r="A1269" s="7">
        <v>277338</v>
      </c>
      <c r="B1269" s="7">
        <f>VLOOKUP(A1269,'Лицевые счета'!$A$1:$K$4570,2,0)</f>
        <v>275393</v>
      </c>
      <c r="C1269">
        <f>COUNTIF('ИПУ и ОКПУ'!$A$2:$A$3258,A1269)</f>
        <v>1</v>
      </c>
      <c r="D1269" t="str">
        <f>IF(C1269&gt;0,VLOOKUP(A1269,'ИПУ и ОКПУ'!$A$1:$O$3258,9,0),"")</f>
        <v>Одноставочный</v>
      </c>
      <c r="E1269" t="str">
        <f>IF(C1269&gt;0,IF(VLOOKUP(A1269,'ИПУ и ОКПУ'!$A$1:$O$3258,14,0)="Нет показаний","Нет показаний",""),"")</f>
        <v/>
      </c>
      <c r="F1269">
        <f>IF(AND(C1269&gt;0),SUMIF('ИПУ и ОКПУ'!$A$2:$A$3258,A1269,'ИПУ и ОКПУ'!$O$2:$O$3258),"")</f>
        <v>0</v>
      </c>
      <c r="G1269">
        <f>VLOOKUP(A1269,'Лицевые счета'!$A$2:$K$4570,9,0)</f>
        <v>2</v>
      </c>
      <c r="H1269">
        <f>VLOOKUP(A1269,'Лицевые счета'!$A$2:$K$4570,10,0)</f>
        <v>90.1</v>
      </c>
      <c r="I1269" t="str">
        <f>VLOOKUP(A1269,'Лицевые счета'!$A$2:$K$4570,6,0)</f>
        <v>ФЛ</v>
      </c>
      <c r="J1269" t="str">
        <f>IF(AND(C1269=0,I1269="ФЛ"),G1269*H1269,"")</f>
        <v/>
      </c>
      <c r="K1269" t="str">
        <f>IF(AND(C1269&gt;0,E1269="Нет показаний",I1269="ФЛ"),G1269*H1269,"")</f>
        <v/>
      </c>
    </row>
    <row r="1270" spans="1:11" x14ac:dyDescent="0.25">
      <c r="A1270" s="7">
        <v>278452</v>
      </c>
      <c r="B1270" s="7">
        <f>VLOOKUP(A1270,'Лицевые счета'!$A$1:$K$4570,2,0)</f>
        <v>275401</v>
      </c>
      <c r="C1270">
        <f>COUNTIF('ИПУ и ОКПУ'!$A$2:$A$3258,A1270)</f>
        <v>1</v>
      </c>
      <c r="D1270" t="str">
        <f>IF(C1270&gt;0,VLOOKUP(A1270,'ИПУ и ОКПУ'!$A$1:$O$3258,9,0),"")</f>
        <v>Одноставочный</v>
      </c>
      <c r="E1270" t="str">
        <f>IF(C1270&gt;0,IF(VLOOKUP(A1270,'ИПУ и ОКПУ'!$A$1:$O$3258,14,0)="Нет показаний","Нет показаний",""),"")</f>
        <v/>
      </c>
      <c r="F1270">
        <f>IF(AND(C1270&gt;0),SUMIF('ИПУ и ОКПУ'!$A$2:$A$3258,A1270,'ИПУ и ОКПУ'!$O$2:$O$3258),"")</f>
        <v>8</v>
      </c>
      <c r="G1270">
        <f>VLOOKUP(A1270,'Лицевые счета'!$A$2:$K$4570,9,0)</f>
        <v>2</v>
      </c>
      <c r="H1270">
        <f>VLOOKUP(A1270,'Лицевые счета'!$A$2:$K$4570,10,0)</f>
        <v>103.9</v>
      </c>
      <c r="I1270" t="str">
        <f>VLOOKUP(A1270,'Лицевые счета'!$A$2:$K$4570,6,0)</f>
        <v>ФЛ</v>
      </c>
      <c r="J1270" t="str">
        <f>IF(AND(C1270=0,I1270="ФЛ"),G1270*H1270,"")</f>
        <v/>
      </c>
      <c r="K1270" t="str">
        <f>IF(AND(C1270&gt;0,E1270="Нет показаний",I1270="ФЛ"),G1270*H1270,"")</f>
        <v/>
      </c>
    </row>
    <row r="1271" spans="1:11" x14ac:dyDescent="0.25">
      <c r="A1271" s="7">
        <v>278467</v>
      </c>
      <c r="B1271" s="7">
        <f>VLOOKUP(A1271,'Лицевые счета'!$A$1:$K$4570,2,0)</f>
        <v>275401</v>
      </c>
      <c r="C1271">
        <f>COUNTIF('ИПУ и ОКПУ'!$A$2:$A$3258,A1271)</f>
        <v>1</v>
      </c>
      <c r="D1271" t="str">
        <f>IF(C1271&gt;0,VLOOKUP(A1271,'ИПУ и ОКПУ'!$A$1:$O$3258,9,0),"")</f>
        <v>Одноставочный</v>
      </c>
      <c r="E1271" t="str">
        <f>IF(C1271&gt;0,IF(VLOOKUP(A1271,'ИПУ и ОКПУ'!$A$1:$O$3258,14,0)="Нет показаний","Нет показаний",""),"")</f>
        <v/>
      </c>
      <c r="F1271">
        <f>IF(AND(C1271&gt;0),SUMIF('ИПУ и ОКПУ'!$A$2:$A$3258,A1271,'ИПУ и ОКПУ'!$O$2:$O$3258),"")</f>
        <v>123</v>
      </c>
      <c r="G1271">
        <f>VLOOKUP(A1271,'Лицевые счета'!$A$2:$K$4570,9,0)</f>
        <v>2</v>
      </c>
      <c r="H1271">
        <f>VLOOKUP(A1271,'Лицевые счета'!$A$2:$K$4570,10,0)</f>
        <v>103.9</v>
      </c>
      <c r="I1271" t="str">
        <f>VLOOKUP(A1271,'Лицевые счета'!$A$2:$K$4570,6,0)</f>
        <v>ФЛ</v>
      </c>
      <c r="J1271" t="str">
        <f>IF(AND(C1271=0,I1271="ФЛ"),G1271*H1271,"")</f>
        <v/>
      </c>
      <c r="K1271" t="str">
        <f>IF(AND(C1271&gt;0,E1271="Нет показаний",I1271="ФЛ"),G1271*H1271,"")</f>
        <v/>
      </c>
    </row>
    <row r="1272" spans="1:11" x14ac:dyDescent="0.25">
      <c r="A1272" s="7">
        <v>278469</v>
      </c>
      <c r="B1272" s="7">
        <f>VLOOKUP(A1272,'Лицевые счета'!$A$1:$K$4570,2,0)</f>
        <v>275401</v>
      </c>
      <c r="C1272">
        <f>COUNTIF('ИПУ и ОКПУ'!$A$2:$A$3258,A1272)</f>
        <v>1</v>
      </c>
      <c r="D1272" t="str">
        <f>IF(C1272&gt;0,VLOOKUP(A1272,'ИПУ и ОКПУ'!$A$1:$O$3258,9,0),"")</f>
        <v>Одноставочный</v>
      </c>
      <c r="E1272" t="str">
        <f>IF(C1272&gt;0,IF(VLOOKUP(A1272,'ИПУ и ОКПУ'!$A$1:$O$3258,14,0)="Нет показаний","Нет показаний",""),"")</f>
        <v/>
      </c>
      <c r="F1272">
        <f>IF(AND(C1272&gt;0),SUMIF('ИПУ и ОКПУ'!$A$2:$A$3258,A1272,'ИПУ и ОКПУ'!$O$2:$O$3258),"")</f>
        <v>186</v>
      </c>
      <c r="G1272">
        <f>VLOOKUP(A1272,'Лицевые счета'!$A$2:$K$4570,9,0)</f>
        <v>2</v>
      </c>
      <c r="H1272">
        <f>VLOOKUP(A1272,'Лицевые счета'!$A$2:$K$4570,10,0)</f>
        <v>113.6</v>
      </c>
      <c r="I1272" t="str">
        <f>VLOOKUP(A1272,'Лицевые счета'!$A$2:$K$4570,6,0)</f>
        <v>ФЛ</v>
      </c>
      <c r="J1272" t="str">
        <f>IF(AND(C1272=0,I1272="ФЛ"),G1272*H1272,"")</f>
        <v/>
      </c>
      <c r="K1272" t="str">
        <f>IF(AND(C1272&gt;0,E1272="Нет показаний",I1272="ФЛ"),G1272*H1272,"")</f>
        <v/>
      </c>
    </row>
    <row r="1273" spans="1:11" x14ac:dyDescent="0.25">
      <c r="A1273" s="7">
        <v>287571</v>
      </c>
      <c r="B1273" s="7">
        <f>VLOOKUP(A1273,'Лицевые счета'!$A$1:$K$4570,2,0)</f>
        <v>275472</v>
      </c>
      <c r="C1273">
        <f>COUNTIF('ИПУ и ОКПУ'!$A$2:$A$3258,A1273)</f>
        <v>1</v>
      </c>
      <c r="D1273" t="str">
        <f>IF(C1273&gt;0,VLOOKUP(A1273,'ИПУ и ОКПУ'!$A$1:$O$3258,9,0),"")</f>
        <v>Одноставочный</v>
      </c>
      <c r="E1273" t="str">
        <f>IF(C1273&gt;0,IF(VLOOKUP(A1273,'ИПУ и ОКПУ'!$A$1:$O$3258,14,0)="Нет показаний","Нет показаний",""),"")</f>
        <v/>
      </c>
      <c r="F1273">
        <f>IF(AND(C1273&gt;0),SUMIF('ИПУ и ОКПУ'!$A$2:$A$3258,A1273,'ИПУ и ОКПУ'!$O$2:$O$3258),"")</f>
        <v>295</v>
      </c>
      <c r="G1273">
        <f>VLOOKUP(A1273,'Лицевые счета'!$A$2:$K$4570,9,0)</f>
        <v>2</v>
      </c>
      <c r="H1273">
        <f>VLOOKUP(A1273,'Лицевые счета'!$A$2:$K$4570,10,0)</f>
        <v>120.6</v>
      </c>
      <c r="I1273" t="str">
        <f>VLOOKUP(A1273,'Лицевые счета'!$A$2:$K$4570,6,0)</f>
        <v>ФЛ</v>
      </c>
      <c r="J1273" t="str">
        <f>IF(AND(C1273=0,I1273="ФЛ"),G1273*H1273,"")</f>
        <v/>
      </c>
      <c r="K1273" t="str">
        <f>IF(AND(C1273&gt;0,E1273="Нет показаний",I1273="ФЛ"),G1273*H1273,"")</f>
        <v/>
      </c>
    </row>
    <row r="1274" spans="1:11" x14ac:dyDescent="0.25">
      <c r="A1274" s="7">
        <v>287573</v>
      </c>
      <c r="B1274" s="7">
        <f>VLOOKUP(A1274,'Лицевые счета'!$A$1:$K$4570,2,0)</f>
        <v>275472</v>
      </c>
      <c r="C1274">
        <f>COUNTIF('ИПУ и ОКПУ'!$A$2:$A$3258,A1274)</f>
        <v>1</v>
      </c>
      <c r="D1274" t="str">
        <f>IF(C1274&gt;0,VLOOKUP(A1274,'ИПУ и ОКПУ'!$A$1:$O$3258,9,0),"")</f>
        <v>Одноставочный</v>
      </c>
      <c r="E1274" t="str">
        <f>IF(C1274&gt;0,IF(VLOOKUP(A1274,'ИПУ и ОКПУ'!$A$1:$O$3258,14,0)="Нет показаний","Нет показаний",""),"")</f>
        <v/>
      </c>
      <c r="F1274">
        <f>IF(AND(C1274&gt;0),SUMIF('ИПУ и ОКПУ'!$A$2:$A$3258,A1274,'ИПУ и ОКПУ'!$O$2:$O$3258),"")</f>
        <v>143</v>
      </c>
      <c r="G1274">
        <f>VLOOKUP(A1274,'Лицевые счета'!$A$2:$K$4570,9,0)</f>
        <v>2</v>
      </c>
      <c r="H1274">
        <f>VLOOKUP(A1274,'Лицевые счета'!$A$2:$K$4570,10,0)</f>
        <v>113.6</v>
      </c>
      <c r="I1274" t="str">
        <f>VLOOKUP(A1274,'Лицевые счета'!$A$2:$K$4570,6,0)</f>
        <v>ФЛ</v>
      </c>
      <c r="J1274" t="str">
        <f>IF(AND(C1274=0,I1274="ФЛ"),G1274*H1274,"")</f>
        <v/>
      </c>
      <c r="K1274" t="str">
        <f>IF(AND(C1274&gt;0,E1274="Нет показаний",I1274="ФЛ"),G1274*H1274,"")</f>
        <v/>
      </c>
    </row>
    <row r="1275" spans="1:11" x14ac:dyDescent="0.25">
      <c r="A1275" s="7">
        <v>287577</v>
      </c>
      <c r="B1275" s="7">
        <f>VLOOKUP(A1275,'Лицевые счета'!$A$1:$K$4570,2,0)</f>
        <v>275472</v>
      </c>
      <c r="C1275">
        <f>COUNTIF('ИПУ и ОКПУ'!$A$2:$A$3258,A1275)</f>
        <v>1</v>
      </c>
      <c r="D1275" t="str">
        <f>IF(C1275&gt;0,VLOOKUP(A1275,'ИПУ и ОКПУ'!$A$1:$O$3258,9,0),"")</f>
        <v>Одноставочный</v>
      </c>
      <c r="E1275" t="str">
        <f>IF(C1275&gt;0,IF(VLOOKUP(A1275,'ИПУ и ОКПУ'!$A$1:$O$3258,14,0)="Нет показаний","Нет показаний",""),"")</f>
        <v/>
      </c>
      <c r="F1275">
        <f>IF(AND(C1275&gt;0),SUMIF('ИПУ и ОКПУ'!$A$2:$A$3258,A1275,'ИПУ и ОКПУ'!$O$2:$O$3258),"")</f>
        <v>152</v>
      </c>
      <c r="G1275">
        <f>VLOOKUP(A1275,'Лицевые счета'!$A$2:$K$4570,9,0)</f>
        <v>2</v>
      </c>
      <c r="H1275">
        <f>VLOOKUP(A1275,'Лицевые счета'!$A$2:$K$4570,10,0)</f>
        <v>103.9</v>
      </c>
      <c r="I1275" t="str">
        <f>VLOOKUP(A1275,'Лицевые счета'!$A$2:$K$4570,6,0)</f>
        <v>ФЛ</v>
      </c>
      <c r="J1275" t="str">
        <f>IF(AND(C1275=0,I1275="ФЛ"),G1275*H1275,"")</f>
        <v/>
      </c>
      <c r="K1275" t="str">
        <f>IF(AND(C1275&gt;0,E1275="Нет показаний",I1275="ФЛ"),G1275*H1275,"")</f>
        <v/>
      </c>
    </row>
    <row r="1276" spans="1:11" x14ac:dyDescent="0.25">
      <c r="A1276" s="7">
        <v>287581</v>
      </c>
      <c r="B1276" s="7">
        <f>VLOOKUP(A1276,'Лицевые счета'!$A$1:$K$4570,2,0)</f>
        <v>275472</v>
      </c>
      <c r="C1276">
        <f>COUNTIF('ИПУ и ОКПУ'!$A$2:$A$3258,A1276)</f>
        <v>1</v>
      </c>
      <c r="D1276" t="str">
        <f>IF(C1276&gt;0,VLOOKUP(A1276,'ИПУ и ОКПУ'!$A$1:$O$3258,9,0),"")</f>
        <v>Одноставочный</v>
      </c>
      <c r="E1276" t="str">
        <f>IF(C1276&gt;0,IF(VLOOKUP(A1276,'ИПУ и ОКПУ'!$A$1:$O$3258,14,0)="Нет показаний","Нет показаний",""),"")</f>
        <v/>
      </c>
      <c r="F1276">
        <f>IF(AND(C1276&gt;0),SUMIF('ИПУ и ОКПУ'!$A$2:$A$3258,A1276,'ИПУ и ОКПУ'!$O$2:$O$3258),"")</f>
        <v>186</v>
      </c>
      <c r="G1276">
        <f>VLOOKUP(A1276,'Лицевые счета'!$A$2:$K$4570,9,0)</f>
        <v>2</v>
      </c>
      <c r="H1276">
        <f>VLOOKUP(A1276,'Лицевые счета'!$A$2:$K$4570,10,0)</f>
        <v>103.9</v>
      </c>
      <c r="I1276" t="str">
        <f>VLOOKUP(A1276,'Лицевые счета'!$A$2:$K$4570,6,0)</f>
        <v>ФЛ</v>
      </c>
      <c r="J1276" t="str">
        <f>IF(AND(C1276=0,I1276="ФЛ"),G1276*H1276,"")</f>
        <v/>
      </c>
      <c r="K1276" t="str">
        <f>IF(AND(C1276&gt;0,E1276="Нет показаний",I1276="ФЛ"),G1276*H1276,"")</f>
        <v/>
      </c>
    </row>
    <row r="1277" spans="1:11" x14ac:dyDescent="0.25">
      <c r="A1277" s="7">
        <v>287837</v>
      </c>
      <c r="B1277" s="7">
        <f>VLOOKUP(A1277,'Лицевые счета'!$A$1:$K$4570,2,0)</f>
        <v>275475</v>
      </c>
      <c r="C1277">
        <f>COUNTIF('ИПУ и ОКПУ'!$A$2:$A$3258,A1277)</f>
        <v>1</v>
      </c>
      <c r="D1277" t="str">
        <f>IF(C1277&gt;0,VLOOKUP(A1277,'ИПУ и ОКПУ'!$A$1:$O$3258,9,0),"")</f>
        <v>Одноставочный</v>
      </c>
      <c r="E1277" t="str">
        <f>IF(C1277&gt;0,IF(VLOOKUP(A1277,'ИПУ и ОКПУ'!$A$1:$O$3258,14,0)="Нет показаний","Нет показаний",""),"")</f>
        <v/>
      </c>
      <c r="F1277">
        <f>IF(AND(C1277&gt;0),SUMIF('ИПУ и ОКПУ'!$A$2:$A$3258,A1277,'ИПУ и ОКПУ'!$O$2:$O$3258),"")</f>
        <v>150</v>
      </c>
      <c r="G1277">
        <f>VLOOKUP(A1277,'Лицевые счета'!$A$2:$K$4570,9,0)</f>
        <v>2</v>
      </c>
      <c r="H1277">
        <f>VLOOKUP(A1277,'Лицевые счета'!$A$2:$K$4570,10,0)</f>
        <v>120.6</v>
      </c>
      <c r="I1277" t="str">
        <f>VLOOKUP(A1277,'Лицевые счета'!$A$2:$K$4570,6,0)</f>
        <v>ФЛ</v>
      </c>
      <c r="J1277" t="str">
        <f>IF(AND(C1277=0,I1277="ФЛ"),G1277*H1277,"")</f>
        <v/>
      </c>
      <c r="K1277" t="str">
        <f>IF(AND(C1277&gt;0,E1277="Нет показаний",I1277="ФЛ"),G1277*H1277,"")</f>
        <v/>
      </c>
    </row>
    <row r="1278" spans="1:11" x14ac:dyDescent="0.25">
      <c r="A1278" s="7">
        <v>287843</v>
      </c>
      <c r="B1278" s="7">
        <f>VLOOKUP(A1278,'Лицевые счета'!$A$1:$K$4570,2,0)</f>
        <v>275475</v>
      </c>
      <c r="C1278">
        <f>COUNTIF('ИПУ и ОКПУ'!$A$2:$A$3258,A1278)</f>
        <v>1</v>
      </c>
      <c r="D1278" t="str">
        <f>IF(C1278&gt;0,VLOOKUP(A1278,'ИПУ и ОКПУ'!$A$1:$O$3258,9,0),"")</f>
        <v>Одноставочный</v>
      </c>
      <c r="E1278" t="str">
        <f>IF(C1278&gt;0,IF(VLOOKUP(A1278,'ИПУ и ОКПУ'!$A$1:$O$3258,14,0)="Нет показаний","Нет показаний",""),"")</f>
        <v/>
      </c>
      <c r="F1278">
        <f>IF(AND(C1278&gt;0),SUMIF('ИПУ и ОКПУ'!$A$2:$A$3258,A1278,'ИПУ и ОКПУ'!$O$2:$O$3258),"")</f>
        <v>232</v>
      </c>
      <c r="G1278">
        <f>VLOOKUP(A1278,'Лицевые счета'!$A$2:$K$4570,9,0)</f>
        <v>2</v>
      </c>
      <c r="H1278">
        <f>VLOOKUP(A1278,'Лицевые счета'!$A$2:$K$4570,10,0)</f>
        <v>120.6</v>
      </c>
      <c r="I1278" t="str">
        <f>VLOOKUP(A1278,'Лицевые счета'!$A$2:$K$4570,6,0)</f>
        <v>ФЛ</v>
      </c>
      <c r="J1278" t="str">
        <f>IF(AND(C1278=0,I1278="ФЛ"),G1278*H1278,"")</f>
        <v/>
      </c>
      <c r="K1278" t="str">
        <f>IF(AND(C1278&gt;0,E1278="Нет показаний",I1278="ФЛ"),G1278*H1278,"")</f>
        <v/>
      </c>
    </row>
    <row r="1279" spans="1:11" x14ac:dyDescent="0.25">
      <c r="A1279" s="7">
        <v>287845</v>
      </c>
      <c r="B1279" s="7">
        <f>VLOOKUP(A1279,'Лицевые счета'!$A$1:$K$4570,2,0)</f>
        <v>275475</v>
      </c>
      <c r="C1279">
        <f>COUNTIF('ИПУ и ОКПУ'!$A$2:$A$3258,A1279)</f>
        <v>1</v>
      </c>
      <c r="D1279" t="str">
        <f>IF(C1279&gt;0,VLOOKUP(A1279,'ИПУ и ОКПУ'!$A$1:$O$3258,9,0),"")</f>
        <v>Одноставочный</v>
      </c>
      <c r="E1279" t="str">
        <f>IF(C1279&gt;0,IF(VLOOKUP(A1279,'ИПУ и ОКПУ'!$A$1:$O$3258,14,0)="Нет показаний","Нет показаний",""),"")</f>
        <v/>
      </c>
      <c r="F1279">
        <f>IF(AND(C1279&gt;0),SUMIF('ИПУ и ОКПУ'!$A$2:$A$3258,A1279,'ИПУ и ОКПУ'!$O$2:$O$3258),"")</f>
        <v>183</v>
      </c>
      <c r="G1279">
        <f>VLOOKUP(A1279,'Лицевые счета'!$A$2:$K$4570,9,0)</f>
        <v>2</v>
      </c>
      <c r="H1279">
        <f>VLOOKUP(A1279,'Лицевые счета'!$A$2:$K$4570,10,0)</f>
        <v>103.9</v>
      </c>
      <c r="I1279" t="str">
        <f>VLOOKUP(A1279,'Лицевые счета'!$A$2:$K$4570,6,0)</f>
        <v>ФЛ</v>
      </c>
      <c r="J1279" t="str">
        <f>IF(AND(C1279=0,I1279="ФЛ"),G1279*H1279,"")</f>
        <v/>
      </c>
      <c r="K1279" t="str">
        <f>IF(AND(C1279&gt;0,E1279="Нет показаний",I1279="ФЛ"),G1279*H1279,"")</f>
        <v/>
      </c>
    </row>
    <row r="1280" spans="1:11" x14ac:dyDescent="0.25">
      <c r="A1280" s="7">
        <v>287853</v>
      </c>
      <c r="B1280" s="7">
        <f>VLOOKUP(A1280,'Лицевые счета'!$A$1:$K$4570,2,0)</f>
        <v>275475</v>
      </c>
      <c r="C1280">
        <f>COUNTIF('ИПУ и ОКПУ'!$A$2:$A$3258,A1280)</f>
        <v>1</v>
      </c>
      <c r="D1280" t="str">
        <f>IF(C1280&gt;0,VLOOKUP(A1280,'ИПУ и ОКПУ'!$A$1:$O$3258,9,0),"")</f>
        <v>Одноставочный</v>
      </c>
      <c r="E1280" t="str">
        <f>IF(C1280&gt;0,IF(VLOOKUP(A1280,'ИПУ и ОКПУ'!$A$1:$O$3258,14,0)="Нет показаний","Нет показаний",""),"")</f>
        <v/>
      </c>
      <c r="F1280">
        <f>IF(AND(C1280&gt;0),SUMIF('ИПУ и ОКПУ'!$A$2:$A$3258,A1280,'ИПУ и ОКПУ'!$O$2:$O$3258),"")</f>
        <v>171</v>
      </c>
      <c r="G1280">
        <f>VLOOKUP(A1280,'Лицевые счета'!$A$2:$K$4570,9,0)</f>
        <v>2</v>
      </c>
      <c r="H1280">
        <f>VLOOKUP(A1280,'Лицевые счета'!$A$2:$K$4570,10,0)</f>
        <v>113.6</v>
      </c>
      <c r="I1280" t="str">
        <f>VLOOKUP(A1280,'Лицевые счета'!$A$2:$K$4570,6,0)</f>
        <v>ФЛ</v>
      </c>
      <c r="J1280" t="str">
        <f>IF(AND(C1280=0,I1280="ФЛ"),G1280*H1280,"")</f>
        <v/>
      </c>
      <c r="K1280" t="str">
        <f>IF(AND(C1280&gt;0,E1280="Нет показаний",I1280="ФЛ"),G1280*H1280,"")</f>
        <v/>
      </c>
    </row>
    <row r="1281" spans="1:11" x14ac:dyDescent="0.25">
      <c r="A1281" s="7">
        <v>287855</v>
      </c>
      <c r="B1281" s="7">
        <f>VLOOKUP(A1281,'Лицевые счета'!$A$1:$K$4570,2,0)</f>
        <v>275475</v>
      </c>
      <c r="C1281">
        <f>COUNTIF('ИПУ и ОКПУ'!$A$2:$A$3258,A1281)</f>
        <v>1</v>
      </c>
      <c r="D1281" t="str">
        <f>IF(C1281&gt;0,VLOOKUP(A1281,'ИПУ и ОКПУ'!$A$1:$O$3258,9,0),"")</f>
        <v>Одноставочный</v>
      </c>
      <c r="E1281" t="str">
        <f>IF(C1281&gt;0,IF(VLOOKUP(A1281,'ИПУ и ОКПУ'!$A$1:$O$3258,14,0)="Нет показаний","Нет показаний",""),"")</f>
        <v/>
      </c>
      <c r="F1281">
        <f>IF(AND(C1281&gt;0),SUMIF('ИПУ и ОКПУ'!$A$2:$A$3258,A1281,'ИПУ и ОКПУ'!$O$2:$O$3258),"")</f>
        <v>209</v>
      </c>
      <c r="G1281">
        <f>VLOOKUP(A1281,'Лицевые счета'!$A$2:$K$4570,9,0)</f>
        <v>2</v>
      </c>
      <c r="H1281">
        <f>VLOOKUP(A1281,'Лицевые счета'!$A$2:$K$4570,10,0)</f>
        <v>120.6</v>
      </c>
      <c r="I1281" t="str">
        <f>VLOOKUP(A1281,'Лицевые счета'!$A$2:$K$4570,6,0)</f>
        <v>ФЛ</v>
      </c>
      <c r="J1281" t="str">
        <f>IF(AND(C1281=0,I1281="ФЛ"),G1281*H1281,"")</f>
        <v/>
      </c>
      <c r="K1281" t="str">
        <f>IF(AND(C1281&gt;0,E1281="Нет показаний",I1281="ФЛ"),G1281*H1281,"")</f>
        <v/>
      </c>
    </row>
    <row r="1282" spans="1:11" x14ac:dyDescent="0.25">
      <c r="A1282" s="7">
        <v>287857</v>
      </c>
      <c r="B1282" s="7">
        <f>VLOOKUP(A1282,'Лицевые счета'!$A$1:$K$4570,2,0)</f>
        <v>275475</v>
      </c>
      <c r="C1282">
        <f>COUNTIF('ИПУ и ОКПУ'!$A$2:$A$3258,A1282)</f>
        <v>1</v>
      </c>
      <c r="D1282" t="str">
        <f>IF(C1282&gt;0,VLOOKUP(A1282,'ИПУ и ОКПУ'!$A$1:$O$3258,9,0),"")</f>
        <v>Одноставочный</v>
      </c>
      <c r="E1282" t="str">
        <f>IF(C1282&gt;0,IF(VLOOKUP(A1282,'ИПУ и ОКПУ'!$A$1:$O$3258,14,0)="Нет показаний","Нет показаний",""),"")</f>
        <v/>
      </c>
      <c r="F1282">
        <f>IF(AND(C1282&gt;0),SUMIF('ИПУ и ОКПУ'!$A$2:$A$3258,A1282,'ИПУ и ОКПУ'!$O$2:$O$3258),"")</f>
        <v>129</v>
      </c>
      <c r="G1282">
        <f>VLOOKUP(A1282,'Лицевые счета'!$A$2:$K$4570,9,0)</f>
        <v>2</v>
      </c>
      <c r="H1282">
        <f>VLOOKUP(A1282,'Лицевые счета'!$A$2:$K$4570,10,0)</f>
        <v>103.9</v>
      </c>
      <c r="I1282" t="str">
        <f>VLOOKUP(A1282,'Лицевые счета'!$A$2:$K$4570,6,0)</f>
        <v>ФЛ</v>
      </c>
      <c r="J1282" t="str">
        <f>IF(AND(C1282=0,I1282="ФЛ"),G1282*H1282,"")</f>
        <v/>
      </c>
      <c r="K1282" t="str">
        <f>IF(AND(C1282&gt;0,E1282="Нет показаний",I1282="ФЛ"),G1282*H1282,"")</f>
        <v/>
      </c>
    </row>
    <row r="1283" spans="1:11" x14ac:dyDescent="0.25">
      <c r="A1283" s="7">
        <v>287861</v>
      </c>
      <c r="B1283" s="7">
        <f>VLOOKUP(A1283,'Лицевые счета'!$A$1:$K$4570,2,0)</f>
        <v>275475</v>
      </c>
      <c r="C1283">
        <f>COUNTIF('ИПУ и ОКПУ'!$A$2:$A$3258,A1283)</f>
        <v>1</v>
      </c>
      <c r="D1283" t="str">
        <f>IF(C1283&gt;0,VLOOKUP(A1283,'ИПУ и ОКПУ'!$A$1:$O$3258,9,0),"")</f>
        <v>Одноставочный</v>
      </c>
      <c r="E1283" t="str">
        <f>IF(C1283&gt;0,IF(VLOOKUP(A1283,'ИПУ и ОКПУ'!$A$1:$O$3258,14,0)="Нет показаний","Нет показаний",""),"")</f>
        <v/>
      </c>
      <c r="F1283">
        <f>IF(AND(C1283&gt;0),SUMIF('ИПУ и ОКПУ'!$A$2:$A$3258,A1283,'ИПУ и ОКПУ'!$O$2:$O$3258),"")</f>
        <v>336</v>
      </c>
      <c r="G1283">
        <f>VLOOKUP(A1283,'Лицевые счета'!$A$2:$K$4570,9,0)</f>
        <v>2</v>
      </c>
      <c r="H1283">
        <f>VLOOKUP(A1283,'Лицевые счета'!$A$2:$K$4570,10,0)</f>
        <v>120.6</v>
      </c>
      <c r="I1283" t="str">
        <f>VLOOKUP(A1283,'Лицевые счета'!$A$2:$K$4570,6,0)</f>
        <v>ФЛ</v>
      </c>
      <c r="J1283" t="str">
        <f>IF(AND(C1283=0,I1283="ФЛ"),G1283*H1283,"")</f>
        <v/>
      </c>
      <c r="K1283" t="str">
        <f>IF(AND(C1283&gt;0,E1283="Нет показаний",I1283="ФЛ"),G1283*H1283,"")</f>
        <v/>
      </c>
    </row>
    <row r="1284" spans="1:11" x14ac:dyDescent="0.25">
      <c r="A1284" s="7">
        <v>301389</v>
      </c>
      <c r="B1284" s="7">
        <f>VLOOKUP(A1284,'Лицевые счета'!$A$1:$K$4570,2,0)</f>
        <v>301384</v>
      </c>
      <c r="C1284">
        <f>COUNTIF('ИПУ и ОКПУ'!$A$2:$A$3258,A1284)</f>
        <v>1</v>
      </c>
      <c r="D1284" t="str">
        <f>IF(C1284&gt;0,VLOOKUP(A1284,'ИПУ и ОКПУ'!$A$1:$O$3258,9,0),"")</f>
        <v>Одноставочный</v>
      </c>
      <c r="E1284" t="str">
        <f>IF(C1284&gt;0,IF(VLOOKUP(A1284,'ИПУ и ОКПУ'!$A$1:$O$3258,14,0)="Нет показаний","Нет показаний",""),"")</f>
        <v>Нет показаний</v>
      </c>
      <c r="F1284">
        <f>IF(AND(C1284&gt;0),SUMIF('ИПУ и ОКПУ'!$A$2:$A$3258,A1284,'ИПУ и ОКПУ'!$O$2:$O$3258),"")</f>
        <v>0</v>
      </c>
      <c r="G1284">
        <f>VLOOKUP(A1284,'Лицевые счета'!$A$2:$K$4570,9,0)</f>
        <v>2</v>
      </c>
      <c r="H1284">
        <f>VLOOKUP(A1284,'Лицевые счета'!$A$2:$K$4570,10,0)</f>
        <v>103.9</v>
      </c>
      <c r="I1284" t="str">
        <f>VLOOKUP(A1284,'Лицевые счета'!$A$2:$K$4570,6,0)</f>
        <v>ФЛ</v>
      </c>
      <c r="J1284" t="str">
        <f>IF(AND(C1284=0,I1284="ФЛ"),G1284*H1284,"")</f>
        <v/>
      </c>
      <c r="K1284">
        <f>IF(AND(C1284&gt;0,E1284="Нет показаний",I1284="ФЛ"),G1284*H1284,"")</f>
        <v>207.8</v>
      </c>
    </row>
    <row r="1285" spans="1:11" x14ac:dyDescent="0.25">
      <c r="A1285" s="7">
        <v>301431</v>
      </c>
      <c r="B1285" s="7">
        <f>VLOOKUP(A1285,'Лицевые счета'!$A$1:$K$4570,2,0)</f>
        <v>301384</v>
      </c>
      <c r="C1285">
        <f>COUNTIF('ИПУ и ОКПУ'!$A$2:$A$3258,A1285)</f>
        <v>1</v>
      </c>
      <c r="D1285" t="str">
        <f>IF(C1285&gt;0,VLOOKUP(A1285,'ИПУ и ОКПУ'!$A$1:$O$3258,9,0),"")</f>
        <v>Одноставочный</v>
      </c>
      <c r="E1285" t="str">
        <f>IF(C1285&gt;0,IF(VLOOKUP(A1285,'ИПУ и ОКПУ'!$A$1:$O$3258,14,0)="Нет показаний","Нет показаний",""),"")</f>
        <v>Нет показаний</v>
      </c>
      <c r="F1285">
        <f>IF(AND(C1285&gt;0),SUMIF('ИПУ и ОКПУ'!$A$2:$A$3258,A1285,'ИПУ и ОКПУ'!$O$2:$O$3258),"")</f>
        <v>0</v>
      </c>
      <c r="G1285">
        <f>VLOOKUP(A1285,'Лицевые счета'!$A$2:$K$4570,9,0)</f>
        <v>2</v>
      </c>
      <c r="H1285">
        <f>VLOOKUP(A1285,'Лицевые счета'!$A$2:$K$4570,10,0)</f>
        <v>113.6</v>
      </c>
      <c r="I1285" t="str">
        <f>VLOOKUP(A1285,'Лицевые счета'!$A$2:$K$4570,6,0)</f>
        <v>ФЛ</v>
      </c>
      <c r="J1285" t="str">
        <f>IF(AND(C1285=0,I1285="ФЛ"),G1285*H1285,"")</f>
        <v/>
      </c>
      <c r="K1285">
        <f>IF(AND(C1285&gt;0,E1285="Нет показаний",I1285="ФЛ"),G1285*H1285,"")</f>
        <v>227.2</v>
      </c>
    </row>
    <row r="1286" spans="1:11" x14ac:dyDescent="0.25">
      <c r="A1286" s="7">
        <v>301448</v>
      </c>
      <c r="B1286" s="7">
        <f>VLOOKUP(A1286,'Лицевые счета'!$A$1:$K$4570,2,0)</f>
        <v>301434</v>
      </c>
      <c r="C1286">
        <f>COUNTIF('ИПУ и ОКПУ'!$A$2:$A$3258,A1286)</f>
        <v>1</v>
      </c>
      <c r="D1286" t="str">
        <f>IF(C1286&gt;0,VLOOKUP(A1286,'ИПУ и ОКПУ'!$A$1:$O$3258,9,0),"")</f>
        <v>Одноставочный</v>
      </c>
      <c r="E1286" t="str">
        <f>IF(C1286&gt;0,IF(VLOOKUP(A1286,'ИПУ и ОКПУ'!$A$1:$O$3258,14,0)="Нет показаний","Нет показаний",""),"")</f>
        <v/>
      </c>
      <c r="F1286">
        <f>IF(AND(C1286&gt;0),SUMIF('ИПУ и ОКПУ'!$A$2:$A$3258,A1286,'ИПУ и ОКПУ'!$O$2:$O$3258),"")</f>
        <v>120</v>
      </c>
      <c r="G1286">
        <f>VLOOKUP(A1286,'Лицевые счета'!$A$2:$K$4570,9,0)</f>
        <v>2</v>
      </c>
      <c r="H1286">
        <f>VLOOKUP(A1286,'Лицевые счета'!$A$2:$K$4570,10,0)</f>
        <v>83.2</v>
      </c>
      <c r="I1286" t="str">
        <f>VLOOKUP(A1286,'Лицевые счета'!$A$2:$K$4570,6,0)</f>
        <v>ФЛ</v>
      </c>
      <c r="J1286" t="str">
        <f>IF(AND(C1286=0,I1286="ФЛ"),G1286*H1286,"")</f>
        <v/>
      </c>
      <c r="K1286" t="str">
        <f>IF(AND(C1286&gt;0,E1286="Нет показаний",I1286="ФЛ"),G1286*H1286,"")</f>
        <v/>
      </c>
    </row>
    <row r="1287" spans="1:11" x14ac:dyDescent="0.25">
      <c r="A1287" s="7">
        <v>301582</v>
      </c>
      <c r="B1287" s="7">
        <f>VLOOKUP(A1287,'Лицевые счета'!$A$1:$K$4570,2,0)</f>
        <v>301495</v>
      </c>
      <c r="C1287">
        <f>COUNTIF('ИПУ и ОКПУ'!$A$2:$A$3258,A1287)</f>
        <v>1</v>
      </c>
      <c r="D1287" t="str">
        <f>IF(C1287&gt;0,VLOOKUP(A1287,'ИПУ и ОКПУ'!$A$1:$O$3258,9,0),"")</f>
        <v>Одноставочный</v>
      </c>
      <c r="E1287" t="str">
        <f>IF(C1287&gt;0,IF(VLOOKUP(A1287,'ИПУ и ОКПУ'!$A$1:$O$3258,14,0)="Нет показаний","Нет показаний",""),"")</f>
        <v/>
      </c>
      <c r="F1287">
        <f>IF(AND(C1287&gt;0),SUMIF('ИПУ и ОКПУ'!$A$2:$A$3258,A1287,'ИПУ и ОКПУ'!$O$2:$O$3258),"")</f>
        <v>178</v>
      </c>
      <c r="G1287">
        <f>VLOOKUP(A1287,'Лицевые счета'!$A$2:$K$4570,9,0)</f>
        <v>2</v>
      </c>
      <c r="H1287">
        <f>VLOOKUP(A1287,'Лицевые счета'!$A$2:$K$4570,10,0)</f>
        <v>103.9</v>
      </c>
      <c r="I1287" t="str">
        <f>VLOOKUP(A1287,'Лицевые счета'!$A$2:$K$4570,6,0)</f>
        <v>ФЛ</v>
      </c>
      <c r="J1287" t="str">
        <f>IF(AND(C1287=0,I1287="ФЛ"),G1287*H1287,"")</f>
        <v/>
      </c>
      <c r="K1287" t="str">
        <f>IF(AND(C1287&gt;0,E1287="Нет показаний",I1287="ФЛ"),G1287*H1287,"")</f>
        <v/>
      </c>
    </row>
    <row r="1288" spans="1:11" x14ac:dyDescent="0.25">
      <c r="A1288" s="7">
        <v>301590</v>
      </c>
      <c r="B1288" s="7">
        <f>VLOOKUP(A1288,'Лицевые счета'!$A$1:$K$4570,2,0)</f>
        <v>301588</v>
      </c>
      <c r="C1288">
        <f>COUNTIF('ИПУ и ОКПУ'!$A$2:$A$3258,A1288)</f>
        <v>1</v>
      </c>
      <c r="D1288" t="str">
        <f>IF(C1288&gt;0,VLOOKUP(A1288,'ИПУ и ОКПУ'!$A$1:$O$3258,9,0),"")</f>
        <v>Одноставочный</v>
      </c>
      <c r="E1288" t="str">
        <f>IF(C1288&gt;0,IF(VLOOKUP(A1288,'ИПУ и ОКПУ'!$A$1:$O$3258,14,0)="Нет показаний","Нет показаний",""),"")</f>
        <v/>
      </c>
      <c r="F1288">
        <f>IF(AND(C1288&gt;0),SUMIF('ИПУ и ОКПУ'!$A$2:$A$3258,A1288,'ИПУ и ОКПУ'!$O$2:$O$3258),"")</f>
        <v>231</v>
      </c>
      <c r="G1288">
        <f>VLOOKUP(A1288,'Лицевые счета'!$A$2:$K$4570,9,0)</f>
        <v>2</v>
      </c>
      <c r="H1288">
        <f>VLOOKUP(A1288,'Лицевые счета'!$A$2:$K$4570,10,0)</f>
        <v>103.9</v>
      </c>
      <c r="I1288" t="str">
        <f>VLOOKUP(A1288,'Лицевые счета'!$A$2:$K$4570,6,0)</f>
        <v>ФЛ</v>
      </c>
      <c r="J1288" t="str">
        <f>IF(AND(C1288=0,I1288="ФЛ"),G1288*H1288,"")</f>
        <v/>
      </c>
      <c r="K1288" t="str">
        <f>IF(AND(C1288&gt;0,E1288="Нет показаний",I1288="ФЛ"),G1288*H1288,"")</f>
        <v/>
      </c>
    </row>
    <row r="1289" spans="1:11" x14ac:dyDescent="0.25">
      <c r="A1289" s="7">
        <v>301603</v>
      </c>
      <c r="B1289" s="7">
        <f>VLOOKUP(A1289,'Лицевые счета'!$A$1:$K$4570,2,0)</f>
        <v>301588</v>
      </c>
      <c r="C1289">
        <f>COUNTIF('ИПУ и ОКПУ'!$A$2:$A$3258,A1289)</f>
        <v>1</v>
      </c>
      <c r="D1289" t="str">
        <f>IF(C1289&gt;0,VLOOKUP(A1289,'ИПУ и ОКПУ'!$A$1:$O$3258,9,0),"")</f>
        <v>Одноставочный</v>
      </c>
      <c r="E1289" t="str">
        <f>IF(C1289&gt;0,IF(VLOOKUP(A1289,'ИПУ и ОКПУ'!$A$1:$O$3258,14,0)="Нет показаний","Нет показаний",""),"")</f>
        <v/>
      </c>
      <c r="F1289">
        <f>IF(AND(C1289&gt;0),SUMIF('ИПУ и ОКПУ'!$A$2:$A$3258,A1289,'ИПУ и ОКПУ'!$O$2:$O$3258),"")</f>
        <v>252</v>
      </c>
      <c r="G1289">
        <f>VLOOKUP(A1289,'Лицевые счета'!$A$2:$K$4570,9,0)</f>
        <v>2</v>
      </c>
      <c r="H1289">
        <f>VLOOKUP(A1289,'Лицевые счета'!$A$2:$K$4570,10,0)</f>
        <v>103.9</v>
      </c>
      <c r="I1289" t="str">
        <f>VLOOKUP(A1289,'Лицевые счета'!$A$2:$K$4570,6,0)</f>
        <v>ФЛ</v>
      </c>
      <c r="J1289" t="str">
        <f>IF(AND(C1289=0,I1289="ФЛ"),G1289*H1289,"")</f>
        <v/>
      </c>
      <c r="K1289" t="str">
        <f>IF(AND(C1289&gt;0,E1289="Нет показаний",I1289="ФЛ"),G1289*H1289,"")</f>
        <v/>
      </c>
    </row>
    <row r="1290" spans="1:11" x14ac:dyDescent="0.25">
      <c r="A1290" s="7">
        <v>339169</v>
      </c>
      <c r="B1290" s="7">
        <f>VLOOKUP(A1290,'Лицевые счета'!$A$1:$K$4570,2,0)</f>
        <v>339162</v>
      </c>
      <c r="C1290">
        <f>COUNTIF('ИПУ и ОКПУ'!$A$2:$A$3258,A1290)</f>
        <v>1</v>
      </c>
      <c r="D1290" t="str">
        <f>IF(C1290&gt;0,VLOOKUP(A1290,'ИПУ и ОКПУ'!$A$1:$O$3258,9,0),"")</f>
        <v>Одноставочный</v>
      </c>
      <c r="E1290" t="str">
        <f>IF(C1290&gt;0,IF(VLOOKUP(A1290,'ИПУ и ОКПУ'!$A$1:$O$3258,14,0)="Нет показаний","Нет показаний",""),"")</f>
        <v>Нет показаний</v>
      </c>
      <c r="F1290">
        <f>IF(AND(C1290&gt;0),SUMIF('ИПУ и ОКПУ'!$A$2:$A$3258,A1290,'ИПУ и ОКПУ'!$O$2:$O$3258),"")</f>
        <v>0</v>
      </c>
      <c r="G1290">
        <f>VLOOKUP(A1290,'Лицевые счета'!$A$2:$K$4570,9,0)</f>
        <v>2</v>
      </c>
      <c r="H1290">
        <f>VLOOKUP(A1290,'Лицевые счета'!$A$2:$K$4570,10,0)</f>
        <v>88</v>
      </c>
      <c r="I1290" t="str">
        <f>VLOOKUP(A1290,'Лицевые счета'!$A$2:$K$4570,6,0)</f>
        <v>ФЛ</v>
      </c>
      <c r="J1290" t="str">
        <f>IF(AND(C1290=0,I1290="ФЛ"),G1290*H1290,"")</f>
        <v/>
      </c>
      <c r="K1290">
        <f>IF(AND(C1290&gt;0,E1290="Нет показаний",I1290="ФЛ"),G1290*H1290,"")</f>
        <v>176</v>
      </c>
    </row>
    <row r="1291" spans="1:11" x14ac:dyDescent="0.25">
      <c r="A1291" s="7">
        <v>339172</v>
      </c>
      <c r="B1291" s="7">
        <f>VLOOKUP(A1291,'Лицевые счета'!$A$1:$K$4570,2,0)</f>
        <v>339162</v>
      </c>
      <c r="C1291">
        <f>COUNTIF('ИПУ и ОКПУ'!$A$2:$A$3258,A1291)</f>
        <v>1</v>
      </c>
      <c r="D1291" t="str">
        <f>IF(C1291&gt;0,VLOOKUP(A1291,'ИПУ и ОКПУ'!$A$1:$O$3258,9,0),"")</f>
        <v>Одноставочный</v>
      </c>
      <c r="E1291" t="str">
        <f>IF(C1291&gt;0,IF(VLOOKUP(A1291,'ИПУ и ОКПУ'!$A$1:$O$3258,14,0)="Нет показаний","Нет показаний",""),"")</f>
        <v>Нет показаний</v>
      </c>
      <c r="F1291">
        <f>IF(AND(C1291&gt;0),SUMIF('ИПУ и ОКПУ'!$A$2:$A$3258,A1291,'ИПУ и ОКПУ'!$O$2:$O$3258),"")</f>
        <v>0</v>
      </c>
      <c r="G1291">
        <f>VLOOKUP(A1291,'Лицевые счета'!$A$2:$K$4570,9,0)</f>
        <v>2</v>
      </c>
      <c r="H1291">
        <f>VLOOKUP(A1291,'Лицевые счета'!$A$2:$K$4570,10,0)</f>
        <v>88</v>
      </c>
      <c r="I1291" t="str">
        <f>VLOOKUP(A1291,'Лицевые счета'!$A$2:$K$4570,6,0)</f>
        <v>ФЛ</v>
      </c>
      <c r="J1291" t="str">
        <f>IF(AND(C1291=0,I1291="ФЛ"),G1291*H1291,"")</f>
        <v/>
      </c>
      <c r="K1291">
        <f>IF(AND(C1291&gt;0,E1291="Нет показаний",I1291="ФЛ"),G1291*H1291,"")</f>
        <v>176</v>
      </c>
    </row>
    <row r="1292" spans="1:11" x14ac:dyDescent="0.25">
      <c r="A1292" s="7">
        <v>339190</v>
      </c>
      <c r="B1292" s="7">
        <f>VLOOKUP(A1292,'Лицевые счета'!$A$1:$K$4570,2,0)</f>
        <v>339162</v>
      </c>
      <c r="C1292">
        <f>COUNTIF('ИПУ и ОКПУ'!$A$2:$A$3258,A1292)</f>
        <v>1</v>
      </c>
      <c r="D1292" t="str">
        <f>IF(C1292&gt;0,VLOOKUP(A1292,'ИПУ и ОКПУ'!$A$1:$O$3258,9,0),"")</f>
        <v>Одноставочный</v>
      </c>
      <c r="E1292" t="str">
        <f>IF(C1292&gt;0,IF(VLOOKUP(A1292,'ИПУ и ОКПУ'!$A$1:$O$3258,14,0)="Нет показаний","Нет показаний",""),"")</f>
        <v>Нет показаний</v>
      </c>
      <c r="F1292">
        <f>IF(AND(C1292&gt;0),SUMIF('ИПУ и ОКПУ'!$A$2:$A$3258,A1292,'ИПУ и ОКПУ'!$O$2:$O$3258),"")</f>
        <v>0</v>
      </c>
      <c r="G1292">
        <f>VLOOKUP(A1292,'Лицевые счета'!$A$2:$K$4570,9,0)</f>
        <v>2</v>
      </c>
      <c r="H1292">
        <f>VLOOKUP(A1292,'Лицевые счета'!$A$2:$K$4570,10,0)</f>
        <v>103.9</v>
      </c>
      <c r="I1292" t="str">
        <f>VLOOKUP(A1292,'Лицевые счета'!$A$2:$K$4570,6,0)</f>
        <v>ФЛ</v>
      </c>
      <c r="J1292" t="str">
        <f>IF(AND(C1292=0,I1292="ФЛ"),G1292*H1292,"")</f>
        <v/>
      </c>
      <c r="K1292">
        <f>IF(AND(C1292&gt;0,E1292="Нет показаний",I1292="ФЛ"),G1292*H1292,"")</f>
        <v>207.8</v>
      </c>
    </row>
    <row r="1293" spans="1:11" x14ac:dyDescent="0.25">
      <c r="A1293" s="7">
        <v>347858</v>
      </c>
      <c r="B1293" s="7">
        <f>VLOOKUP(A1293,'Лицевые счета'!$A$1:$K$4570,2,0)</f>
        <v>347743</v>
      </c>
      <c r="C1293">
        <f>COUNTIF('ИПУ и ОКПУ'!$A$2:$A$3258,A1293)</f>
        <v>0</v>
      </c>
      <c r="D1293" t="str">
        <f>IF(C1293&gt;0,VLOOKUP(A1293,'ИПУ и ОКПУ'!$A$1:$O$3258,9,0),"")</f>
        <v/>
      </c>
      <c r="E1293" t="str">
        <f>IF(C1293&gt;0,IF(VLOOKUP(A1293,'ИПУ и ОКПУ'!$A$1:$O$3258,14,0)="Нет показаний","Нет показаний",""),"")</f>
        <v/>
      </c>
      <c r="F1293" t="str">
        <f>IF(AND(C1293&gt;0),SUMIF('ИПУ и ОКПУ'!$A$2:$A$3258,A1293,'ИПУ и ОКПУ'!$O$2:$O$3258),"")</f>
        <v/>
      </c>
      <c r="G1293">
        <f>VLOOKUP(A1293,'Лицевые счета'!$A$2:$K$4570,9,0)</f>
        <v>2</v>
      </c>
      <c r="H1293">
        <f>VLOOKUP(A1293,'Лицевые счета'!$A$2:$K$4570,10,0)</f>
        <v>57</v>
      </c>
      <c r="I1293" t="str">
        <f>VLOOKUP(A1293,'Лицевые счета'!$A$2:$K$4570,6,0)</f>
        <v>ФЛ</v>
      </c>
      <c r="J1293">
        <f>IF(AND(C1293=0,I1293="ФЛ"),G1293*H1293,"")</f>
        <v>114</v>
      </c>
      <c r="K1293" t="str">
        <f>IF(AND(C1293&gt;0,E1293="Нет показаний",I1293="ФЛ"),G1293*H1293,"")</f>
        <v/>
      </c>
    </row>
    <row r="1294" spans="1:11" x14ac:dyDescent="0.25">
      <c r="A1294" s="7">
        <v>375458</v>
      </c>
      <c r="B1294" s="7">
        <f>VLOOKUP(A1294,'Лицевые счета'!$A$1:$K$4570,2,0)</f>
        <v>349548</v>
      </c>
      <c r="C1294">
        <f>COUNTIF('ИПУ и ОКПУ'!$A$2:$A$3258,A1294)</f>
        <v>1</v>
      </c>
      <c r="D1294" t="str">
        <f>IF(C1294&gt;0,VLOOKUP(A1294,'ИПУ и ОКПУ'!$A$1:$O$3258,9,0),"")</f>
        <v>Одноставочный</v>
      </c>
      <c r="E1294" t="str">
        <f>IF(C1294&gt;0,IF(VLOOKUP(A1294,'ИПУ и ОКПУ'!$A$1:$O$3258,14,0)="Нет показаний","Нет показаний",""),"")</f>
        <v>Нет показаний</v>
      </c>
      <c r="F1294">
        <f>IF(AND(C1294&gt;0),SUMIF('ИПУ и ОКПУ'!$A$2:$A$3258,A1294,'ИПУ и ОКПУ'!$O$2:$O$3258),"")</f>
        <v>0</v>
      </c>
      <c r="G1294">
        <f>VLOOKUP(A1294,'Лицевые счета'!$A$2:$K$4570,9,0)</f>
        <v>2</v>
      </c>
      <c r="H1294">
        <f>VLOOKUP(A1294,'Лицевые счета'!$A$2:$K$4570,10,0)</f>
        <v>57</v>
      </c>
      <c r="I1294" t="str">
        <f>VLOOKUP(A1294,'Лицевые счета'!$A$2:$K$4570,6,0)</f>
        <v>ФЛ</v>
      </c>
      <c r="J1294" t="str">
        <f>IF(AND(C1294=0,I1294="ФЛ"),G1294*H1294,"")</f>
        <v/>
      </c>
      <c r="K1294">
        <f>IF(AND(C1294&gt;0,E1294="Нет показаний",I1294="ФЛ"),G1294*H1294,"")</f>
        <v>114</v>
      </c>
    </row>
    <row r="1295" spans="1:11" x14ac:dyDescent="0.25">
      <c r="A1295" s="7">
        <v>375466</v>
      </c>
      <c r="B1295" s="7">
        <f>VLOOKUP(A1295,'Лицевые счета'!$A$1:$K$4570,2,0)</f>
        <v>349548</v>
      </c>
      <c r="C1295">
        <f>COUNTIF('ИПУ и ОКПУ'!$A$2:$A$3258,A1295)</f>
        <v>1</v>
      </c>
      <c r="D1295" t="str">
        <f>IF(C1295&gt;0,VLOOKUP(A1295,'ИПУ и ОКПУ'!$A$1:$O$3258,9,0),"")</f>
        <v>Одноставочный</v>
      </c>
      <c r="E1295" t="str">
        <f>IF(C1295&gt;0,IF(VLOOKUP(A1295,'ИПУ и ОКПУ'!$A$1:$O$3258,14,0)="Нет показаний","Нет показаний",""),"")</f>
        <v>Нет показаний</v>
      </c>
      <c r="F1295">
        <f>IF(AND(C1295&gt;0),SUMIF('ИПУ и ОКПУ'!$A$2:$A$3258,A1295,'ИПУ и ОКПУ'!$O$2:$O$3258),"")</f>
        <v>0</v>
      </c>
      <c r="G1295">
        <f>VLOOKUP(A1295,'Лицевые счета'!$A$2:$K$4570,9,0)</f>
        <v>2</v>
      </c>
      <c r="H1295">
        <f>VLOOKUP(A1295,'Лицевые счета'!$A$2:$K$4570,10,0)</f>
        <v>73.5</v>
      </c>
      <c r="I1295" t="str">
        <f>VLOOKUP(A1295,'Лицевые счета'!$A$2:$K$4570,6,0)</f>
        <v>ФЛ</v>
      </c>
      <c r="J1295" t="str">
        <f>IF(AND(C1295=0,I1295="ФЛ"),G1295*H1295,"")</f>
        <v/>
      </c>
      <c r="K1295">
        <f>IF(AND(C1295&gt;0,E1295="Нет показаний",I1295="ФЛ"),G1295*H1295,"")</f>
        <v>147</v>
      </c>
    </row>
    <row r="1296" spans="1:11" x14ac:dyDescent="0.25">
      <c r="A1296" s="7">
        <v>375778</v>
      </c>
      <c r="B1296" s="7">
        <f>VLOOKUP(A1296,'Лицевые счета'!$A$1:$K$4570,2,0)</f>
        <v>349548</v>
      </c>
      <c r="C1296">
        <f>COUNTIF('ИПУ и ОКПУ'!$A$2:$A$3258,A1296)</f>
        <v>0</v>
      </c>
      <c r="D1296" t="str">
        <f>IF(C1296&gt;0,VLOOKUP(A1296,'ИПУ и ОКПУ'!$A$1:$O$3258,9,0),"")</f>
        <v/>
      </c>
      <c r="E1296" t="str">
        <f>IF(C1296&gt;0,IF(VLOOKUP(A1296,'ИПУ и ОКПУ'!$A$1:$O$3258,14,0)="Нет показаний","Нет показаний",""),"")</f>
        <v/>
      </c>
      <c r="F1296" t="str">
        <f>IF(AND(C1296&gt;0),SUMIF('ИПУ и ОКПУ'!$A$2:$A$3258,A1296,'ИПУ и ОКПУ'!$O$2:$O$3258),"")</f>
        <v/>
      </c>
      <c r="G1296">
        <f>VLOOKUP(A1296,'Лицевые счета'!$A$2:$K$4570,9,0)</f>
        <v>2</v>
      </c>
      <c r="H1296">
        <f>VLOOKUP(A1296,'Лицевые счета'!$A$2:$K$4570,10,0)</f>
        <v>73.5</v>
      </c>
      <c r="I1296" t="str">
        <f>VLOOKUP(A1296,'Лицевые счета'!$A$2:$K$4570,6,0)</f>
        <v>ФЛ</v>
      </c>
      <c r="J1296">
        <f>IF(AND(C1296=0,I1296="ФЛ"),G1296*H1296,"")</f>
        <v>147</v>
      </c>
      <c r="K1296" t="str">
        <f>IF(AND(C1296&gt;0,E1296="Нет показаний",I1296="ФЛ"),G1296*H1296,"")</f>
        <v/>
      </c>
    </row>
    <row r="1297" spans="1:11" x14ac:dyDescent="0.25">
      <c r="A1297" s="7">
        <v>375882</v>
      </c>
      <c r="B1297" s="7">
        <f>VLOOKUP(A1297,'Лицевые счета'!$A$1:$K$4570,2,0)</f>
        <v>349548</v>
      </c>
      <c r="C1297">
        <f>COUNTIF('ИПУ и ОКПУ'!$A$2:$A$3258,A1297)</f>
        <v>1</v>
      </c>
      <c r="D1297" t="str">
        <f>IF(C1297&gt;0,VLOOKUP(A1297,'ИПУ и ОКПУ'!$A$1:$O$3258,9,0),"")</f>
        <v>Одноставочный</v>
      </c>
      <c r="E1297" t="str">
        <f>IF(C1297&gt;0,IF(VLOOKUP(A1297,'ИПУ и ОКПУ'!$A$1:$O$3258,14,0)="Нет показаний","Нет показаний",""),"")</f>
        <v>Нет показаний</v>
      </c>
      <c r="F1297">
        <f>IF(AND(C1297&gt;0),SUMIF('ИПУ и ОКПУ'!$A$2:$A$3258,A1297,'ИПУ и ОКПУ'!$O$2:$O$3258),"")</f>
        <v>0</v>
      </c>
      <c r="G1297">
        <f>VLOOKUP(A1297,'Лицевые счета'!$A$2:$K$4570,9,0)</f>
        <v>2</v>
      </c>
      <c r="H1297">
        <f>VLOOKUP(A1297,'Лицевые счета'!$A$2:$K$4570,10,0)</f>
        <v>57</v>
      </c>
      <c r="I1297" t="str">
        <f>VLOOKUP(A1297,'Лицевые счета'!$A$2:$K$4570,6,0)</f>
        <v>ФЛ</v>
      </c>
      <c r="J1297" t="str">
        <f>IF(AND(C1297=0,I1297="ФЛ"),G1297*H1297,"")</f>
        <v/>
      </c>
      <c r="K1297">
        <f>IF(AND(C1297&gt;0,E1297="Нет показаний",I1297="ФЛ"),G1297*H1297,"")</f>
        <v>114</v>
      </c>
    </row>
    <row r="1298" spans="1:11" x14ac:dyDescent="0.25">
      <c r="A1298" s="7">
        <v>375884</v>
      </c>
      <c r="B1298" s="7">
        <f>VLOOKUP(A1298,'Лицевые счета'!$A$1:$K$4570,2,0)</f>
        <v>349549</v>
      </c>
      <c r="C1298">
        <f>COUNTIF('ИПУ и ОКПУ'!$A$2:$A$3258,A1298)</f>
        <v>1</v>
      </c>
      <c r="D1298" t="str">
        <f>IF(C1298&gt;0,VLOOKUP(A1298,'ИПУ и ОКПУ'!$A$1:$O$3258,9,0),"")</f>
        <v>Одноставочный</v>
      </c>
      <c r="E1298" t="str">
        <f>IF(C1298&gt;0,IF(VLOOKUP(A1298,'ИПУ и ОКПУ'!$A$1:$O$3258,14,0)="Нет показаний","Нет показаний",""),"")</f>
        <v>Нет показаний</v>
      </c>
      <c r="F1298">
        <f>IF(AND(C1298&gt;0),SUMIF('ИПУ и ОКПУ'!$A$2:$A$3258,A1298,'ИПУ и ОКПУ'!$O$2:$O$3258),"")</f>
        <v>0</v>
      </c>
      <c r="G1298">
        <f>VLOOKUP(A1298,'Лицевые счета'!$A$2:$K$4570,9,0)</f>
        <v>2</v>
      </c>
      <c r="H1298">
        <f>VLOOKUP(A1298,'Лицевые счета'!$A$2:$K$4570,10,0)</f>
        <v>57</v>
      </c>
      <c r="I1298" t="str">
        <f>VLOOKUP(A1298,'Лицевые счета'!$A$2:$K$4570,6,0)</f>
        <v>ФЛ</v>
      </c>
      <c r="J1298" t="str">
        <f>IF(AND(C1298=0,I1298="ФЛ"),G1298*H1298,"")</f>
        <v/>
      </c>
      <c r="K1298">
        <f>IF(AND(C1298&gt;0,E1298="Нет показаний",I1298="ФЛ"),G1298*H1298,"")</f>
        <v>114</v>
      </c>
    </row>
    <row r="1299" spans="1:11" x14ac:dyDescent="0.25">
      <c r="A1299" s="7">
        <v>375930</v>
      </c>
      <c r="B1299" s="7">
        <f>VLOOKUP(A1299,'Лицевые счета'!$A$1:$K$4570,2,0)</f>
        <v>349549</v>
      </c>
      <c r="C1299">
        <f>COUNTIF('ИПУ и ОКПУ'!$A$2:$A$3258,A1299)</f>
        <v>1</v>
      </c>
      <c r="D1299" t="str">
        <f>IF(C1299&gt;0,VLOOKUP(A1299,'ИПУ и ОКПУ'!$A$1:$O$3258,9,0),"")</f>
        <v>Одноставочный</v>
      </c>
      <c r="E1299" t="str">
        <f>IF(C1299&gt;0,IF(VLOOKUP(A1299,'ИПУ и ОКПУ'!$A$1:$O$3258,14,0)="Нет показаний","Нет показаний",""),"")</f>
        <v>Нет показаний</v>
      </c>
      <c r="F1299">
        <f>IF(AND(C1299&gt;0),SUMIF('ИПУ и ОКПУ'!$A$2:$A$3258,A1299,'ИПУ и ОКПУ'!$O$2:$O$3258),"")</f>
        <v>0</v>
      </c>
      <c r="G1299">
        <f>VLOOKUP(A1299,'Лицевые счета'!$A$2:$K$4570,9,0)</f>
        <v>2</v>
      </c>
      <c r="H1299">
        <f>VLOOKUP(A1299,'Лицевые счета'!$A$2:$K$4570,10,0)</f>
        <v>73.5</v>
      </c>
      <c r="I1299" t="str">
        <f>VLOOKUP(A1299,'Лицевые счета'!$A$2:$K$4570,6,0)</f>
        <v>ФЛ</v>
      </c>
      <c r="J1299" t="str">
        <f>IF(AND(C1299=0,I1299="ФЛ"),G1299*H1299,"")</f>
        <v/>
      </c>
      <c r="K1299">
        <f>IF(AND(C1299&gt;0,E1299="Нет показаний",I1299="ФЛ"),G1299*H1299,"")</f>
        <v>147</v>
      </c>
    </row>
    <row r="1300" spans="1:11" x14ac:dyDescent="0.25">
      <c r="A1300" s="7">
        <v>375936</v>
      </c>
      <c r="B1300" s="7">
        <f>VLOOKUP(A1300,'Лицевые счета'!$A$1:$K$4570,2,0)</f>
        <v>349549</v>
      </c>
      <c r="C1300">
        <f>COUNTIF('ИПУ и ОКПУ'!$A$2:$A$3258,A1300)</f>
        <v>0</v>
      </c>
      <c r="D1300" t="str">
        <f>IF(C1300&gt;0,VLOOKUP(A1300,'ИПУ и ОКПУ'!$A$1:$O$3258,9,0),"")</f>
        <v/>
      </c>
      <c r="E1300" t="str">
        <f>IF(C1300&gt;0,IF(VLOOKUP(A1300,'ИПУ и ОКПУ'!$A$1:$O$3258,14,0)="Нет показаний","Нет показаний",""),"")</f>
        <v/>
      </c>
      <c r="F1300" t="str">
        <f>IF(AND(C1300&gt;0),SUMIF('ИПУ и ОКПУ'!$A$2:$A$3258,A1300,'ИПУ и ОКПУ'!$O$2:$O$3258),"")</f>
        <v/>
      </c>
      <c r="G1300">
        <f>VLOOKUP(A1300,'Лицевые счета'!$A$2:$K$4570,9,0)</f>
        <v>2</v>
      </c>
      <c r="H1300">
        <f>VLOOKUP(A1300,'Лицевые счета'!$A$2:$K$4570,10,0)</f>
        <v>57</v>
      </c>
      <c r="I1300" t="str">
        <f>VLOOKUP(A1300,'Лицевые счета'!$A$2:$K$4570,6,0)</f>
        <v>ФЛ</v>
      </c>
      <c r="J1300">
        <f>IF(AND(C1300=0,I1300="ФЛ"),G1300*H1300,"")</f>
        <v>114</v>
      </c>
      <c r="K1300" t="str">
        <f>IF(AND(C1300&gt;0,E1300="Нет показаний",I1300="ФЛ"),G1300*H1300,"")</f>
        <v/>
      </c>
    </row>
    <row r="1301" spans="1:11" x14ac:dyDescent="0.25">
      <c r="A1301" s="7">
        <v>375941</v>
      </c>
      <c r="B1301" s="7">
        <f>VLOOKUP(A1301,'Лицевые счета'!$A$1:$K$4570,2,0)</f>
        <v>349549</v>
      </c>
      <c r="C1301">
        <f>COUNTIF('ИПУ и ОКПУ'!$A$2:$A$3258,A1301)</f>
        <v>0</v>
      </c>
      <c r="D1301" t="str">
        <f>IF(C1301&gt;0,VLOOKUP(A1301,'ИПУ и ОКПУ'!$A$1:$O$3258,9,0),"")</f>
        <v/>
      </c>
      <c r="E1301" t="str">
        <f>IF(C1301&gt;0,IF(VLOOKUP(A1301,'ИПУ и ОКПУ'!$A$1:$O$3258,14,0)="Нет показаний","Нет показаний",""),"")</f>
        <v/>
      </c>
      <c r="F1301" t="str">
        <f>IF(AND(C1301&gt;0),SUMIF('ИПУ и ОКПУ'!$A$2:$A$3258,A1301,'ИПУ и ОКПУ'!$O$2:$O$3258),"")</f>
        <v/>
      </c>
      <c r="G1301">
        <f>VLOOKUP(A1301,'Лицевые счета'!$A$2:$K$4570,9,0)</f>
        <v>2</v>
      </c>
      <c r="H1301">
        <f>VLOOKUP(A1301,'Лицевые счета'!$A$2:$K$4570,10,0)</f>
        <v>57</v>
      </c>
      <c r="I1301" t="str">
        <f>VLOOKUP(A1301,'Лицевые счета'!$A$2:$K$4570,6,0)</f>
        <v>ФЛ</v>
      </c>
      <c r="J1301">
        <f>IF(AND(C1301=0,I1301="ФЛ"),G1301*H1301,"")</f>
        <v>114</v>
      </c>
      <c r="K1301" t="str">
        <f>IF(AND(C1301&gt;0,E1301="Нет показаний",I1301="ФЛ"),G1301*H1301,"")</f>
        <v/>
      </c>
    </row>
    <row r="1302" spans="1:11" x14ac:dyDescent="0.25">
      <c r="A1302" s="7">
        <v>375945</v>
      </c>
      <c r="B1302" s="7">
        <f>VLOOKUP(A1302,'Лицевые счета'!$A$1:$K$4570,2,0)</f>
        <v>349549</v>
      </c>
      <c r="C1302">
        <f>COUNTIF('ИПУ и ОКПУ'!$A$2:$A$3258,A1302)</f>
        <v>1</v>
      </c>
      <c r="D1302" t="str">
        <f>IF(C1302&gt;0,VLOOKUP(A1302,'ИПУ и ОКПУ'!$A$1:$O$3258,9,0),"")</f>
        <v>Одноставочный</v>
      </c>
      <c r="E1302" t="str">
        <f>IF(C1302&gt;0,IF(VLOOKUP(A1302,'ИПУ и ОКПУ'!$A$1:$O$3258,14,0)="Нет показаний","Нет показаний",""),"")</f>
        <v/>
      </c>
      <c r="F1302">
        <f>IF(AND(C1302&gt;0),SUMIF('ИПУ и ОКПУ'!$A$2:$A$3258,A1302,'ИПУ и ОКПУ'!$O$2:$O$3258),"")</f>
        <v>76</v>
      </c>
      <c r="G1302">
        <f>VLOOKUP(A1302,'Лицевые счета'!$A$2:$K$4570,9,0)</f>
        <v>2</v>
      </c>
      <c r="H1302">
        <f>VLOOKUP(A1302,'Лицевые счета'!$A$2:$K$4570,10,0)</f>
        <v>83.2</v>
      </c>
      <c r="I1302" t="str">
        <f>VLOOKUP(A1302,'Лицевые счета'!$A$2:$K$4570,6,0)</f>
        <v>ФЛ</v>
      </c>
      <c r="J1302" t="str">
        <f>IF(AND(C1302=0,I1302="ФЛ"),G1302*H1302,"")</f>
        <v/>
      </c>
      <c r="K1302" t="str">
        <f>IF(AND(C1302&gt;0,E1302="Нет показаний",I1302="ФЛ"),G1302*H1302,"")</f>
        <v/>
      </c>
    </row>
    <row r="1303" spans="1:11" x14ac:dyDescent="0.25">
      <c r="A1303" s="7">
        <v>377410</v>
      </c>
      <c r="B1303" s="7">
        <f>VLOOKUP(A1303,'Лицевые счета'!$A$1:$K$4570,2,0)</f>
        <v>349509</v>
      </c>
      <c r="C1303">
        <f>COUNTIF('ИПУ и ОКПУ'!$A$2:$A$3258,A1303)</f>
        <v>1</v>
      </c>
      <c r="D1303" t="str">
        <f>IF(C1303&gt;0,VLOOKUP(A1303,'ИПУ и ОКПУ'!$A$1:$O$3258,9,0),"")</f>
        <v>Одноставочный</v>
      </c>
      <c r="E1303" t="str">
        <f>IF(C1303&gt;0,IF(VLOOKUP(A1303,'ИПУ и ОКПУ'!$A$1:$O$3258,14,0)="Нет показаний","Нет показаний",""),"")</f>
        <v/>
      </c>
      <c r="F1303">
        <f>IF(AND(C1303&gt;0),SUMIF('ИПУ и ОКПУ'!$A$2:$A$3258,A1303,'ИПУ и ОКПУ'!$O$2:$O$3258),"")</f>
        <v>205</v>
      </c>
      <c r="G1303">
        <f>VLOOKUP(A1303,'Лицевые счета'!$A$2:$K$4570,9,0)</f>
        <v>2</v>
      </c>
      <c r="H1303">
        <f>VLOOKUP(A1303,'Лицевые счета'!$A$2:$K$4570,10,0)</f>
        <v>73.5</v>
      </c>
      <c r="I1303" t="str">
        <f>VLOOKUP(A1303,'Лицевые счета'!$A$2:$K$4570,6,0)</f>
        <v>ФЛ</v>
      </c>
      <c r="J1303" t="str">
        <f>IF(AND(C1303=0,I1303="ФЛ"),G1303*H1303,"")</f>
        <v/>
      </c>
      <c r="K1303" t="str">
        <f>IF(AND(C1303&gt;0,E1303="Нет показаний",I1303="ФЛ"),G1303*H1303,"")</f>
        <v/>
      </c>
    </row>
    <row r="1304" spans="1:11" x14ac:dyDescent="0.25">
      <c r="A1304" s="7">
        <v>377550</v>
      </c>
      <c r="B1304" s="7">
        <f>VLOOKUP(A1304,'Лицевые счета'!$A$1:$K$4570,2,0)</f>
        <v>349509</v>
      </c>
      <c r="C1304">
        <f>COUNTIF('ИПУ и ОКПУ'!$A$2:$A$3258,A1304)</f>
        <v>1</v>
      </c>
      <c r="D1304" t="str">
        <f>IF(C1304&gt;0,VLOOKUP(A1304,'ИПУ и ОКПУ'!$A$1:$O$3258,9,0),"")</f>
        <v>Одноставочный</v>
      </c>
      <c r="E1304" t="str">
        <f>IF(C1304&gt;0,IF(VLOOKUP(A1304,'ИПУ и ОКПУ'!$A$1:$O$3258,14,0)="Нет показаний","Нет показаний",""),"")</f>
        <v/>
      </c>
      <c r="F1304">
        <f>IF(AND(C1304&gt;0),SUMIF('ИПУ и ОКПУ'!$A$2:$A$3258,A1304,'ИПУ и ОКПУ'!$O$2:$O$3258),"")</f>
        <v>100</v>
      </c>
      <c r="G1304">
        <f>VLOOKUP(A1304,'Лицевые счета'!$A$2:$K$4570,9,0)</f>
        <v>2</v>
      </c>
      <c r="H1304">
        <f>VLOOKUP(A1304,'Лицевые счета'!$A$2:$K$4570,10,0)</f>
        <v>57</v>
      </c>
      <c r="I1304" t="str">
        <f>VLOOKUP(A1304,'Лицевые счета'!$A$2:$K$4570,6,0)</f>
        <v>ФЛ</v>
      </c>
      <c r="J1304" t="str">
        <f>IF(AND(C1304=0,I1304="ФЛ"),G1304*H1304,"")</f>
        <v/>
      </c>
      <c r="K1304" t="str">
        <f>IF(AND(C1304&gt;0,E1304="Нет показаний",I1304="ФЛ"),G1304*H1304,"")</f>
        <v/>
      </c>
    </row>
    <row r="1305" spans="1:11" x14ac:dyDescent="0.25">
      <c r="A1305" s="7">
        <v>378298</v>
      </c>
      <c r="B1305" s="7">
        <f>VLOOKUP(A1305,'Лицевые счета'!$A$1:$K$4570,2,0)</f>
        <v>349636</v>
      </c>
      <c r="C1305">
        <f>COUNTIF('ИПУ и ОКПУ'!$A$2:$A$3258,A1305)</f>
        <v>1</v>
      </c>
      <c r="D1305" t="str">
        <f>IF(C1305&gt;0,VLOOKUP(A1305,'ИПУ и ОКПУ'!$A$1:$O$3258,9,0),"")</f>
        <v>Одноставочный</v>
      </c>
      <c r="E1305" t="str">
        <f>IF(C1305&gt;0,IF(VLOOKUP(A1305,'ИПУ и ОКПУ'!$A$1:$O$3258,14,0)="Нет показаний","Нет показаний",""),"")</f>
        <v/>
      </c>
      <c r="F1305">
        <f>IF(AND(C1305&gt;0),SUMIF('ИПУ и ОКПУ'!$A$2:$A$3258,A1305,'ИПУ и ОКПУ'!$O$2:$O$3258),"")</f>
        <v>424</v>
      </c>
      <c r="G1305">
        <f>VLOOKUP(A1305,'Лицевые счета'!$A$2:$K$4570,9,0)</f>
        <v>2</v>
      </c>
      <c r="H1305">
        <f>VLOOKUP(A1305,'Лицевые счета'!$A$2:$K$4570,10,0)</f>
        <v>73.5</v>
      </c>
      <c r="I1305" t="str">
        <f>VLOOKUP(A1305,'Лицевые счета'!$A$2:$K$4570,6,0)</f>
        <v>ФЛ</v>
      </c>
      <c r="J1305" t="str">
        <f>IF(AND(C1305=0,I1305="ФЛ"),G1305*H1305,"")</f>
        <v/>
      </c>
      <c r="K1305" t="str">
        <f>IF(AND(C1305&gt;0,E1305="Нет показаний",I1305="ФЛ"),G1305*H1305,"")</f>
        <v/>
      </c>
    </row>
    <row r="1306" spans="1:11" x14ac:dyDescent="0.25">
      <c r="A1306" s="7">
        <v>378590</v>
      </c>
      <c r="B1306" s="7">
        <f>VLOOKUP(A1306,'Лицевые счета'!$A$1:$K$4570,2,0)</f>
        <v>349636</v>
      </c>
      <c r="C1306">
        <f>COUNTIF('ИПУ и ОКПУ'!$A$2:$A$3258,A1306)</f>
        <v>1</v>
      </c>
      <c r="D1306" t="str">
        <f>IF(C1306&gt;0,VLOOKUP(A1306,'ИПУ и ОКПУ'!$A$1:$O$3258,9,0),"")</f>
        <v>Одноставочный</v>
      </c>
      <c r="E1306" t="str">
        <f>IF(C1306&gt;0,IF(VLOOKUP(A1306,'ИПУ и ОКПУ'!$A$1:$O$3258,14,0)="Нет показаний","Нет показаний",""),"")</f>
        <v/>
      </c>
      <c r="F1306">
        <f>IF(AND(C1306&gt;0),SUMIF('ИПУ и ОКПУ'!$A$2:$A$3258,A1306,'ИПУ и ОКПУ'!$O$2:$O$3258),"")</f>
        <v>400</v>
      </c>
      <c r="G1306">
        <f>VLOOKUP(A1306,'Лицевые счета'!$A$2:$K$4570,9,0)</f>
        <v>2</v>
      </c>
      <c r="H1306">
        <f>VLOOKUP(A1306,'Лицевые счета'!$A$2:$K$4570,10,0)</f>
        <v>73.5</v>
      </c>
      <c r="I1306" t="str">
        <f>VLOOKUP(A1306,'Лицевые счета'!$A$2:$K$4570,6,0)</f>
        <v>ФЛ</v>
      </c>
      <c r="J1306" t="str">
        <f>IF(AND(C1306=0,I1306="ФЛ"),G1306*H1306,"")</f>
        <v/>
      </c>
      <c r="K1306" t="str">
        <f>IF(AND(C1306&gt;0,E1306="Нет показаний",I1306="ФЛ"),G1306*H1306,"")</f>
        <v/>
      </c>
    </row>
    <row r="1307" spans="1:11" x14ac:dyDescent="0.25">
      <c r="A1307" s="7">
        <v>382735</v>
      </c>
      <c r="B1307" s="7">
        <f>VLOOKUP(A1307,'Лицевые счета'!$A$1:$K$4570,2,0)</f>
        <v>349385</v>
      </c>
      <c r="C1307">
        <f>COUNTIF('ИПУ и ОКПУ'!$A$2:$A$3258,A1307)</f>
        <v>0</v>
      </c>
      <c r="D1307" t="str">
        <f>IF(C1307&gt;0,VLOOKUP(A1307,'ИПУ и ОКПУ'!$A$1:$O$3258,9,0),"")</f>
        <v/>
      </c>
      <c r="E1307" t="str">
        <f>IF(C1307&gt;0,IF(VLOOKUP(A1307,'ИПУ и ОКПУ'!$A$1:$O$3258,14,0)="Нет показаний","Нет показаний",""),"")</f>
        <v/>
      </c>
      <c r="F1307" t="str">
        <f>IF(AND(C1307&gt;0),SUMIF('ИПУ и ОКПУ'!$A$2:$A$3258,A1307,'ИПУ и ОКПУ'!$O$2:$O$3258),"")</f>
        <v/>
      </c>
      <c r="G1307">
        <f>VLOOKUP(A1307,'Лицевые счета'!$A$2:$K$4570,9,0)</f>
        <v>2</v>
      </c>
      <c r="H1307">
        <f>VLOOKUP(A1307,'Лицевые счета'!$A$2:$K$4570,10,0)</f>
        <v>73.5</v>
      </c>
      <c r="I1307" t="str">
        <f>VLOOKUP(A1307,'Лицевые счета'!$A$2:$K$4570,6,0)</f>
        <v>ФЛ</v>
      </c>
      <c r="J1307">
        <f>IF(AND(C1307=0,I1307="ФЛ"),G1307*H1307,"")</f>
        <v>147</v>
      </c>
      <c r="K1307" t="str">
        <f>IF(AND(C1307&gt;0,E1307="Нет показаний",I1307="ФЛ"),G1307*H1307,"")</f>
        <v/>
      </c>
    </row>
    <row r="1308" spans="1:11" x14ac:dyDescent="0.25">
      <c r="A1308" s="7">
        <v>382840</v>
      </c>
      <c r="B1308" s="7">
        <f>VLOOKUP(A1308,'Лицевые счета'!$A$1:$K$4570,2,0)</f>
        <v>349385</v>
      </c>
      <c r="C1308">
        <f>COUNTIF('ИПУ и ОКПУ'!$A$2:$A$3258,A1308)</f>
        <v>0</v>
      </c>
      <c r="D1308" t="str">
        <f>IF(C1308&gt;0,VLOOKUP(A1308,'ИПУ и ОКПУ'!$A$1:$O$3258,9,0),"")</f>
        <v/>
      </c>
      <c r="E1308" t="str">
        <f>IF(C1308&gt;0,IF(VLOOKUP(A1308,'ИПУ и ОКПУ'!$A$1:$O$3258,14,0)="Нет показаний","Нет показаний",""),"")</f>
        <v/>
      </c>
      <c r="F1308" t="str">
        <f>IF(AND(C1308&gt;0),SUMIF('ИПУ и ОКПУ'!$A$2:$A$3258,A1308,'ИПУ и ОКПУ'!$O$2:$O$3258),"")</f>
        <v/>
      </c>
      <c r="G1308">
        <f>VLOOKUP(A1308,'Лицевые счета'!$A$2:$K$4570,9,0)</f>
        <v>2</v>
      </c>
      <c r="H1308">
        <f>VLOOKUP(A1308,'Лицевые счета'!$A$2:$K$4570,10,0)</f>
        <v>83.2</v>
      </c>
      <c r="I1308" t="str">
        <f>VLOOKUP(A1308,'Лицевые счета'!$A$2:$K$4570,6,0)</f>
        <v>ФЛ</v>
      </c>
      <c r="J1308">
        <f>IF(AND(C1308=0,I1308="ФЛ"),G1308*H1308,"")</f>
        <v>166.4</v>
      </c>
      <c r="K1308" t="str">
        <f>IF(AND(C1308&gt;0,E1308="Нет показаний",I1308="ФЛ"),G1308*H1308,"")</f>
        <v/>
      </c>
    </row>
    <row r="1309" spans="1:11" x14ac:dyDescent="0.25">
      <c r="A1309" s="7">
        <v>382910</v>
      </c>
      <c r="B1309" s="7">
        <f>VLOOKUP(A1309,'Лицевые счета'!$A$1:$K$4570,2,0)</f>
        <v>349385</v>
      </c>
      <c r="C1309">
        <f>COUNTIF('ИПУ и ОКПУ'!$A$2:$A$3258,A1309)</f>
        <v>2</v>
      </c>
      <c r="D1309" t="str">
        <f>IF(C1309&gt;0,VLOOKUP(A1309,'ИПУ и ОКПУ'!$A$1:$O$3258,9,0),"")</f>
        <v>Одноставочный</v>
      </c>
      <c r="E1309" t="str">
        <f>IF(C1309&gt;0,IF(VLOOKUP(A1309,'ИПУ и ОКПУ'!$A$1:$O$3258,14,0)="Нет показаний","Нет показаний",""),"")</f>
        <v>Нет показаний</v>
      </c>
      <c r="F1309">
        <f>IF(AND(C1309&gt;0),SUMIF('ИПУ и ОКПУ'!$A$2:$A$3258,A1309,'ИПУ и ОКПУ'!$O$2:$O$3258),"")</f>
        <v>0</v>
      </c>
      <c r="G1309">
        <f>VLOOKUP(A1309,'Лицевые счета'!$A$2:$K$4570,9,0)</f>
        <v>2</v>
      </c>
      <c r="H1309">
        <f>VLOOKUP(A1309,'Лицевые счета'!$A$2:$K$4570,10,0)</f>
        <v>73.5</v>
      </c>
      <c r="I1309" t="str">
        <f>VLOOKUP(A1309,'Лицевые счета'!$A$2:$K$4570,6,0)</f>
        <v>ФЛ</v>
      </c>
      <c r="J1309" t="str">
        <f>IF(AND(C1309=0,I1309="ФЛ"),G1309*H1309,"")</f>
        <v/>
      </c>
      <c r="K1309">
        <f>IF(AND(C1309&gt;0,E1309="Нет показаний",I1309="ФЛ"),G1309*H1309,"")</f>
        <v>147</v>
      </c>
    </row>
    <row r="1310" spans="1:11" x14ac:dyDescent="0.25">
      <c r="A1310" s="7">
        <v>382916</v>
      </c>
      <c r="B1310" s="7">
        <f>VLOOKUP(A1310,'Лицевые счета'!$A$1:$K$4570,2,0)</f>
        <v>349385</v>
      </c>
      <c r="C1310">
        <f>COUNTIF('ИПУ и ОКПУ'!$A$2:$A$3258,A1310)</f>
        <v>1</v>
      </c>
      <c r="D1310" t="str">
        <f>IF(C1310&gt;0,VLOOKUP(A1310,'ИПУ и ОКПУ'!$A$1:$O$3258,9,0),"")</f>
        <v>Одноставочный</v>
      </c>
      <c r="E1310" t="str">
        <f>IF(C1310&gt;0,IF(VLOOKUP(A1310,'ИПУ и ОКПУ'!$A$1:$O$3258,14,0)="Нет показаний","Нет показаний",""),"")</f>
        <v/>
      </c>
      <c r="F1310">
        <f>IF(AND(C1310&gt;0),SUMIF('ИПУ и ОКПУ'!$A$2:$A$3258,A1310,'ИПУ и ОКПУ'!$O$2:$O$3258),"")</f>
        <v>91</v>
      </c>
      <c r="G1310">
        <f>VLOOKUP(A1310,'Лицевые счета'!$A$2:$K$4570,9,0)</f>
        <v>2</v>
      </c>
      <c r="H1310">
        <f>VLOOKUP(A1310,'Лицевые счета'!$A$2:$K$4570,10,0)</f>
        <v>73.5</v>
      </c>
      <c r="I1310" t="str">
        <f>VLOOKUP(A1310,'Лицевые счета'!$A$2:$K$4570,6,0)</f>
        <v>ФЛ</v>
      </c>
      <c r="J1310" t="str">
        <f>IF(AND(C1310=0,I1310="ФЛ"),G1310*H1310,"")</f>
        <v/>
      </c>
      <c r="K1310" t="str">
        <f>IF(AND(C1310&gt;0,E1310="Нет показаний",I1310="ФЛ"),G1310*H1310,"")</f>
        <v/>
      </c>
    </row>
    <row r="1311" spans="1:11" x14ac:dyDescent="0.25">
      <c r="A1311" s="7">
        <v>384342</v>
      </c>
      <c r="B1311" s="7">
        <f>VLOOKUP(A1311,'Лицевые счета'!$A$1:$K$4570,2,0)</f>
        <v>349578</v>
      </c>
      <c r="C1311">
        <f>COUNTIF('ИПУ и ОКПУ'!$A$2:$A$3258,A1311)</f>
        <v>1</v>
      </c>
      <c r="D1311" t="str">
        <f>IF(C1311&gt;0,VLOOKUP(A1311,'ИПУ и ОКПУ'!$A$1:$O$3258,9,0),"")</f>
        <v>Одноставочный</v>
      </c>
      <c r="E1311" t="str">
        <f>IF(C1311&gt;0,IF(VLOOKUP(A1311,'ИПУ и ОКПУ'!$A$1:$O$3258,14,0)="Нет показаний","Нет показаний",""),"")</f>
        <v>Нет показаний</v>
      </c>
      <c r="F1311">
        <f>IF(AND(C1311&gt;0),SUMIF('ИПУ и ОКПУ'!$A$2:$A$3258,A1311,'ИПУ и ОКПУ'!$O$2:$O$3258),"")</f>
        <v>0</v>
      </c>
      <c r="G1311">
        <f>VLOOKUP(A1311,'Лицевые счета'!$A$2:$K$4570,9,0)</f>
        <v>2</v>
      </c>
      <c r="H1311">
        <f>VLOOKUP(A1311,'Лицевые счета'!$A$2:$K$4570,10,0)</f>
        <v>83.2</v>
      </c>
      <c r="I1311" t="str">
        <f>VLOOKUP(A1311,'Лицевые счета'!$A$2:$K$4570,6,0)</f>
        <v>ФЛ</v>
      </c>
      <c r="J1311" t="str">
        <f>IF(AND(C1311=0,I1311="ФЛ"),G1311*H1311,"")</f>
        <v/>
      </c>
      <c r="K1311">
        <f>IF(AND(C1311&gt;0,E1311="Нет показаний",I1311="ФЛ"),G1311*H1311,"")</f>
        <v>166.4</v>
      </c>
    </row>
    <row r="1312" spans="1:11" x14ac:dyDescent="0.25">
      <c r="A1312" s="7">
        <v>384354</v>
      </c>
      <c r="B1312" s="7">
        <f>VLOOKUP(A1312,'Лицевые счета'!$A$1:$K$4570,2,0)</f>
        <v>349578</v>
      </c>
      <c r="C1312">
        <f>COUNTIF('ИПУ и ОКПУ'!$A$2:$A$3258,A1312)</f>
        <v>1</v>
      </c>
      <c r="D1312" t="str">
        <f>IF(C1312&gt;0,VLOOKUP(A1312,'ИПУ и ОКПУ'!$A$1:$O$3258,9,0),"")</f>
        <v>Одноставочный</v>
      </c>
      <c r="E1312" t="str">
        <f>IF(C1312&gt;0,IF(VLOOKUP(A1312,'ИПУ и ОКПУ'!$A$1:$O$3258,14,0)="Нет показаний","Нет показаний",""),"")</f>
        <v/>
      </c>
      <c r="F1312">
        <f>IF(AND(C1312&gt;0),SUMIF('ИПУ и ОКПУ'!$A$2:$A$3258,A1312,'ИПУ и ОКПУ'!$O$2:$O$3258),"")</f>
        <v>90</v>
      </c>
      <c r="G1312">
        <f>VLOOKUP(A1312,'Лицевые счета'!$A$2:$K$4570,9,0)</f>
        <v>2</v>
      </c>
      <c r="H1312">
        <f>VLOOKUP(A1312,'Лицевые счета'!$A$2:$K$4570,10,0)</f>
        <v>73.5</v>
      </c>
      <c r="I1312" t="str">
        <f>VLOOKUP(A1312,'Лицевые счета'!$A$2:$K$4570,6,0)</f>
        <v>ФЛ</v>
      </c>
      <c r="J1312" t="str">
        <f>IF(AND(C1312=0,I1312="ФЛ"),G1312*H1312,"")</f>
        <v/>
      </c>
      <c r="K1312" t="str">
        <f>IF(AND(C1312&gt;0,E1312="Нет показаний",I1312="ФЛ"),G1312*H1312,"")</f>
        <v/>
      </c>
    </row>
    <row r="1313" spans="1:11" x14ac:dyDescent="0.25">
      <c r="A1313" s="7">
        <v>390392</v>
      </c>
      <c r="B1313" s="7">
        <f>VLOOKUP(A1313,'Лицевые счета'!$A$1:$K$4570,2,0)</f>
        <v>349400</v>
      </c>
      <c r="C1313">
        <f>COUNTIF('ИПУ и ОКПУ'!$A$2:$A$3258,A1313)</f>
        <v>1</v>
      </c>
      <c r="D1313" t="str">
        <f>IF(C1313&gt;0,VLOOKUP(A1313,'ИПУ и ОКПУ'!$A$1:$O$3258,9,0),"")</f>
        <v>Одноставочный</v>
      </c>
      <c r="E1313" t="str">
        <f>IF(C1313&gt;0,IF(VLOOKUP(A1313,'ИПУ и ОКПУ'!$A$1:$O$3258,14,0)="Нет показаний","Нет показаний",""),"")</f>
        <v>Нет показаний</v>
      </c>
      <c r="F1313">
        <f>IF(AND(C1313&gt;0),SUMIF('ИПУ и ОКПУ'!$A$2:$A$3258,A1313,'ИПУ и ОКПУ'!$O$2:$O$3258),"")</f>
        <v>0</v>
      </c>
      <c r="G1313">
        <f>VLOOKUP(A1313,'Лицевые счета'!$A$2:$K$4570,9,0)</f>
        <v>2</v>
      </c>
      <c r="H1313">
        <f>VLOOKUP(A1313,'Лицевые счета'!$A$2:$K$4570,10,0)</f>
        <v>83.2</v>
      </c>
      <c r="I1313" t="str">
        <f>VLOOKUP(A1313,'Лицевые счета'!$A$2:$K$4570,6,0)</f>
        <v>ФЛ</v>
      </c>
      <c r="J1313" t="str">
        <f>IF(AND(C1313=0,I1313="ФЛ"),G1313*H1313,"")</f>
        <v/>
      </c>
      <c r="K1313">
        <f>IF(AND(C1313&gt;0,E1313="Нет показаний",I1313="ФЛ"),G1313*H1313,"")</f>
        <v>166.4</v>
      </c>
    </row>
    <row r="1314" spans="1:11" x14ac:dyDescent="0.25">
      <c r="A1314" s="7">
        <v>390398</v>
      </c>
      <c r="B1314" s="7">
        <f>VLOOKUP(A1314,'Лицевые счета'!$A$1:$K$4570,2,0)</f>
        <v>349400</v>
      </c>
      <c r="C1314">
        <f>COUNTIF('ИПУ и ОКПУ'!$A$2:$A$3258,A1314)</f>
        <v>1</v>
      </c>
      <c r="D1314" t="str">
        <f>IF(C1314&gt;0,VLOOKUP(A1314,'ИПУ и ОКПУ'!$A$1:$O$3258,9,0),"")</f>
        <v>Одноставочный</v>
      </c>
      <c r="E1314" t="str">
        <f>IF(C1314&gt;0,IF(VLOOKUP(A1314,'ИПУ и ОКПУ'!$A$1:$O$3258,14,0)="Нет показаний","Нет показаний",""),"")</f>
        <v/>
      </c>
      <c r="F1314">
        <f>IF(AND(C1314&gt;0),SUMIF('ИПУ и ОКПУ'!$A$2:$A$3258,A1314,'ИПУ и ОКПУ'!$O$2:$O$3258),"")</f>
        <v>128</v>
      </c>
      <c r="G1314">
        <f>VLOOKUP(A1314,'Лицевые счета'!$A$2:$K$4570,9,0)</f>
        <v>2</v>
      </c>
      <c r="H1314">
        <f>VLOOKUP(A1314,'Лицевые счета'!$A$2:$K$4570,10,0)</f>
        <v>83.2</v>
      </c>
      <c r="I1314" t="str">
        <f>VLOOKUP(A1314,'Лицевые счета'!$A$2:$K$4570,6,0)</f>
        <v>ФЛ</v>
      </c>
      <c r="J1314" t="str">
        <f>IF(AND(C1314=0,I1314="ФЛ"),G1314*H1314,"")</f>
        <v/>
      </c>
      <c r="K1314" t="str">
        <f>IF(AND(C1314&gt;0,E1314="Нет показаний",I1314="ФЛ"),G1314*H1314,"")</f>
        <v/>
      </c>
    </row>
    <row r="1315" spans="1:11" x14ac:dyDescent="0.25">
      <c r="A1315" s="7">
        <v>390401</v>
      </c>
      <c r="B1315" s="7">
        <f>VLOOKUP(A1315,'Лицевые счета'!$A$1:$K$4570,2,0)</f>
        <v>349400</v>
      </c>
      <c r="C1315">
        <f>COUNTIF('ИПУ и ОКПУ'!$A$2:$A$3258,A1315)</f>
        <v>1</v>
      </c>
      <c r="D1315" t="str">
        <f>IF(C1315&gt;0,VLOOKUP(A1315,'ИПУ и ОКПУ'!$A$1:$O$3258,9,0),"")</f>
        <v>Одноставочный</v>
      </c>
      <c r="E1315" t="str">
        <f>IF(C1315&gt;0,IF(VLOOKUP(A1315,'ИПУ и ОКПУ'!$A$1:$O$3258,14,0)="Нет показаний","Нет показаний",""),"")</f>
        <v>Нет показаний</v>
      </c>
      <c r="F1315">
        <f>IF(AND(C1315&gt;0),SUMIF('ИПУ и ОКПУ'!$A$2:$A$3258,A1315,'ИПУ и ОКПУ'!$O$2:$O$3258),"")</f>
        <v>0</v>
      </c>
      <c r="G1315">
        <f>VLOOKUP(A1315,'Лицевые счета'!$A$2:$K$4570,9,0)</f>
        <v>2</v>
      </c>
      <c r="H1315">
        <f>VLOOKUP(A1315,'Лицевые счета'!$A$2:$K$4570,10,0)</f>
        <v>57</v>
      </c>
      <c r="I1315" t="str">
        <f>VLOOKUP(A1315,'Лицевые счета'!$A$2:$K$4570,6,0)</f>
        <v>ФЛ</v>
      </c>
      <c r="J1315" t="str">
        <f>IF(AND(C1315=0,I1315="ФЛ"),G1315*H1315,"")</f>
        <v/>
      </c>
      <c r="K1315">
        <f>IF(AND(C1315&gt;0,E1315="Нет показаний",I1315="ФЛ"),G1315*H1315,"")</f>
        <v>114</v>
      </c>
    </row>
    <row r="1316" spans="1:11" x14ac:dyDescent="0.25">
      <c r="A1316" s="7">
        <v>399183</v>
      </c>
      <c r="B1316" s="7">
        <f>VLOOKUP(A1316,'Лицевые счета'!$A$1:$K$4570,2,0)</f>
        <v>349628</v>
      </c>
      <c r="C1316">
        <f>COUNTIF('ИПУ и ОКПУ'!$A$2:$A$3258,A1316)</f>
        <v>1</v>
      </c>
      <c r="D1316" t="str">
        <f>IF(C1316&gt;0,VLOOKUP(A1316,'ИПУ и ОКПУ'!$A$1:$O$3258,9,0),"")</f>
        <v>Одноставочный</v>
      </c>
      <c r="E1316" t="str">
        <f>IF(C1316&gt;0,IF(VLOOKUP(A1316,'ИПУ и ОКПУ'!$A$1:$O$3258,14,0)="Нет показаний","Нет показаний",""),"")</f>
        <v/>
      </c>
      <c r="F1316">
        <f>IF(AND(C1316&gt;0),SUMIF('ИПУ и ОКПУ'!$A$2:$A$3258,A1316,'ИПУ и ОКПУ'!$O$2:$O$3258),"")</f>
        <v>257</v>
      </c>
      <c r="G1316">
        <f>VLOOKUP(A1316,'Лицевые счета'!$A$2:$K$4570,9,0)</f>
        <v>2</v>
      </c>
      <c r="H1316">
        <f>VLOOKUP(A1316,'Лицевые счета'!$A$2:$K$4570,10,0)</f>
        <v>73.5</v>
      </c>
      <c r="I1316" t="str">
        <f>VLOOKUP(A1316,'Лицевые счета'!$A$2:$K$4570,6,0)</f>
        <v>ФЛ</v>
      </c>
      <c r="J1316" t="str">
        <f>IF(AND(C1316=0,I1316="ФЛ"),G1316*H1316,"")</f>
        <v/>
      </c>
      <c r="K1316" t="str">
        <f>IF(AND(C1316&gt;0,E1316="Нет показаний",I1316="ФЛ"),G1316*H1316,"")</f>
        <v/>
      </c>
    </row>
    <row r="1317" spans="1:11" x14ac:dyDescent="0.25">
      <c r="A1317" s="7">
        <v>400173</v>
      </c>
      <c r="B1317" s="7">
        <f>VLOOKUP(A1317,'Лицевые счета'!$A$1:$K$4570,2,0)</f>
        <v>349561</v>
      </c>
      <c r="C1317">
        <f>COUNTIF('ИПУ и ОКПУ'!$A$2:$A$3258,A1317)</f>
        <v>0</v>
      </c>
      <c r="D1317" t="str">
        <f>IF(C1317&gt;0,VLOOKUP(A1317,'ИПУ и ОКПУ'!$A$1:$O$3258,9,0),"")</f>
        <v/>
      </c>
      <c r="E1317" t="str">
        <f>IF(C1317&gt;0,IF(VLOOKUP(A1317,'ИПУ и ОКПУ'!$A$1:$O$3258,14,0)="Нет показаний","Нет показаний",""),"")</f>
        <v/>
      </c>
      <c r="F1317" t="str">
        <f>IF(AND(C1317&gt;0),SUMIF('ИПУ и ОКПУ'!$A$2:$A$3258,A1317,'ИПУ и ОКПУ'!$O$2:$O$3258),"")</f>
        <v/>
      </c>
      <c r="G1317">
        <f>VLOOKUP(A1317,'Лицевые счета'!$A$2:$K$4570,9,0)</f>
        <v>2</v>
      </c>
      <c r="H1317">
        <f>VLOOKUP(A1317,'Лицевые счета'!$A$2:$K$4570,10,0)</f>
        <v>57</v>
      </c>
      <c r="I1317" t="str">
        <f>VLOOKUP(A1317,'Лицевые счета'!$A$2:$K$4570,6,0)</f>
        <v>ФЛ</v>
      </c>
      <c r="J1317">
        <f>IF(AND(C1317=0,I1317="ФЛ"),G1317*H1317,"")</f>
        <v>114</v>
      </c>
      <c r="K1317" t="str">
        <f>IF(AND(C1317&gt;0,E1317="Нет показаний",I1317="ФЛ"),G1317*H1317,"")</f>
        <v/>
      </c>
    </row>
    <row r="1318" spans="1:11" x14ac:dyDescent="0.25">
      <c r="A1318" s="7">
        <v>400207</v>
      </c>
      <c r="B1318" s="7">
        <f>VLOOKUP(A1318,'Лицевые счета'!$A$1:$K$4570,2,0)</f>
        <v>349561</v>
      </c>
      <c r="C1318">
        <f>COUNTIF('ИПУ и ОКПУ'!$A$2:$A$3258,A1318)</f>
        <v>0</v>
      </c>
      <c r="D1318" t="str">
        <f>IF(C1318&gt;0,VLOOKUP(A1318,'ИПУ и ОКПУ'!$A$1:$O$3258,9,0),"")</f>
        <v/>
      </c>
      <c r="E1318" t="str">
        <f>IF(C1318&gt;0,IF(VLOOKUP(A1318,'ИПУ и ОКПУ'!$A$1:$O$3258,14,0)="Нет показаний","Нет показаний",""),"")</f>
        <v/>
      </c>
      <c r="F1318" t="str">
        <f>IF(AND(C1318&gt;0),SUMIF('ИПУ и ОКПУ'!$A$2:$A$3258,A1318,'ИПУ и ОКПУ'!$O$2:$O$3258),"")</f>
        <v/>
      </c>
      <c r="G1318">
        <f>VLOOKUP(A1318,'Лицевые счета'!$A$2:$K$4570,9,0)</f>
        <v>2</v>
      </c>
      <c r="H1318">
        <f>VLOOKUP(A1318,'Лицевые счета'!$A$2:$K$4570,10,0)</f>
        <v>57</v>
      </c>
      <c r="I1318" t="str">
        <f>VLOOKUP(A1318,'Лицевые счета'!$A$2:$K$4570,6,0)</f>
        <v>ФЛ</v>
      </c>
      <c r="J1318">
        <f>IF(AND(C1318=0,I1318="ФЛ"),G1318*H1318,"")</f>
        <v>114</v>
      </c>
      <c r="K1318" t="str">
        <f>IF(AND(C1318&gt;0,E1318="Нет показаний",I1318="ФЛ"),G1318*H1318,"")</f>
        <v/>
      </c>
    </row>
    <row r="1319" spans="1:11" x14ac:dyDescent="0.25">
      <c r="A1319" s="7">
        <v>400420</v>
      </c>
      <c r="B1319" s="7">
        <f>VLOOKUP(A1319,'Лицевые счета'!$A$1:$K$4570,2,0)</f>
        <v>349561</v>
      </c>
      <c r="C1319">
        <f>COUNTIF('ИПУ и ОКПУ'!$A$2:$A$3258,A1319)</f>
        <v>0</v>
      </c>
      <c r="D1319" t="str">
        <f>IF(C1319&gt;0,VLOOKUP(A1319,'ИПУ и ОКПУ'!$A$1:$O$3258,9,0),"")</f>
        <v/>
      </c>
      <c r="E1319" t="str">
        <f>IF(C1319&gt;0,IF(VLOOKUP(A1319,'ИПУ и ОКПУ'!$A$1:$O$3258,14,0)="Нет показаний","Нет показаний",""),"")</f>
        <v/>
      </c>
      <c r="F1319" t="str">
        <f>IF(AND(C1319&gt;0),SUMIF('ИПУ и ОКПУ'!$A$2:$A$3258,A1319,'ИПУ и ОКПУ'!$O$2:$O$3258),"")</f>
        <v/>
      </c>
      <c r="G1319">
        <f>VLOOKUP(A1319,'Лицевые счета'!$A$2:$K$4570,9,0)</f>
        <v>2</v>
      </c>
      <c r="H1319">
        <f>VLOOKUP(A1319,'Лицевые счета'!$A$2:$K$4570,10,0)</f>
        <v>57</v>
      </c>
      <c r="I1319" t="str">
        <f>VLOOKUP(A1319,'Лицевые счета'!$A$2:$K$4570,6,0)</f>
        <v>ФЛ</v>
      </c>
      <c r="J1319">
        <f>IF(AND(C1319=0,I1319="ФЛ"),G1319*H1319,"")</f>
        <v>114</v>
      </c>
      <c r="K1319" t="str">
        <f>IF(AND(C1319&gt;0,E1319="Нет показаний",I1319="ФЛ"),G1319*H1319,"")</f>
        <v/>
      </c>
    </row>
    <row r="1320" spans="1:11" x14ac:dyDescent="0.25">
      <c r="A1320" s="7">
        <v>400423</v>
      </c>
      <c r="B1320" s="7">
        <f>VLOOKUP(A1320,'Лицевые счета'!$A$1:$K$4570,2,0)</f>
        <v>349561</v>
      </c>
      <c r="C1320">
        <f>COUNTIF('ИПУ и ОКПУ'!$A$2:$A$3258,A1320)</f>
        <v>1</v>
      </c>
      <c r="D1320" t="str">
        <f>IF(C1320&gt;0,VLOOKUP(A1320,'ИПУ и ОКПУ'!$A$1:$O$3258,9,0),"")</f>
        <v>Одноставочный</v>
      </c>
      <c r="E1320" t="str">
        <f>IF(C1320&gt;0,IF(VLOOKUP(A1320,'ИПУ и ОКПУ'!$A$1:$O$3258,14,0)="Нет показаний","Нет показаний",""),"")</f>
        <v>Нет показаний</v>
      </c>
      <c r="F1320">
        <f>IF(AND(C1320&gt;0),SUMIF('ИПУ и ОКПУ'!$A$2:$A$3258,A1320,'ИПУ и ОКПУ'!$O$2:$O$3258),"")</f>
        <v>0</v>
      </c>
      <c r="G1320">
        <f>VLOOKUP(A1320,'Лицевые счета'!$A$2:$K$4570,9,0)</f>
        <v>2</v>
      </c>
      <c r="H1320">
        <f>VLOOKUP(A1320,'Лицевые счета'!$A$2:$K$4570,10,0)</f>
        <v>73.5</v>
      </c>
      <c r="I1320" t="str">
        <f>VLOOKUP(A1320,'Лицевые счета'!$A$2:$K$4570,6,0)</f>
        <v>ФЛ</v>
      </c>
      <c r="J1320" t="str">
        <f>IF(AND(C1320=0,I1320="ФЛ"),G1320*H1320,"")</f>
        <v/>
      </c>
      <c r="K1320">
        <f>IF(AND(C1320&gt;0,E1320="Нет показаний",I1320="ФЛ"),G1320*H1320,"")</f>
        <v>147</v>
      </c>
    </row>
    <row r="1321" spans="1:11" x14ac:dyDescent="0.25">
      <c r="A1321" s="7">
        <v>400457</v>
      </c>
      <c r="B1321" s="7">
        <f>VLOOKUP(A1321,'Лицевые счета'!$A$1:$K$4570,2,0)</f>
        <v>349561</v>
      </c>
      <c r="C1321">
        <f>COUNTIF('ИПУ и ОКПУ'!$A$2:$A$3258,A1321)</f>
        <v>1</v>
      </c>
      <c r="D1321" t="str">
        <f>IF(C1321&gt;0,VLOOKUP(A1321,'ИПУ и ОКПУ'!$A$1:$O$3258,9,0),"")</f>
        <v>Одноставочный</v>
      </c>
      <c r="E1321" t="str">
        <f>IF(C1321&gt;0,IF(VLOOKUP(A1321,'ИПУ и ОКПУ'!$A$1:$O$3258,14,0)="Нет показаний","Нет показаний",""),"")</f>
        <v/>
      </c>
      <c r="F1321">
        <f>IF(AND(C1321&gt;0),SUMIF('ИПУ и ОКПУ'!$A$2:$A$3258,A1321,'ИПУ и ОКПУ'!$O$2:$O$3258),"")</f>
        <v>31.25</v>
      </c>
      <c r="G1321">
        <f>VLOOKUP(A1321,'Лицевые счета'!$A$2:$K$4570,9,0)</f>
        <v>2</v>
      </c>
      <c r="H1321">
        <f>VLOOKUP(A1321,'Лицевые счета'!$A$2:$K$4570,10,0)</f>
        <v>57</v>
      </c>
      <c r="I1321" t="str">
        <f>VLOOKUP(A1321,'Лицевые счета'!$A$2:$K$4570,6,0)</f>
        <v>ФЛ</v>
      </c>
      <c r="J1321" t="str">
        <f>IF(AND(C1321=0,I1321="ФЛ"),G1321*H1321,"")</f>
        <v/>
      </c>
      <c r="K1321" t="str">
        <f>IF(AND(C1321&gt;0,E1321="Нет показаний",I1321="ФЛ"),G1321*H1321,"")</f>
        <v/>
      </c>
    </row>
    <row r="1322" spans="1:11" x14ac:dyDescent="0.25">
      <c r="A1322" s="7">
        <v>400484</v>
      </c>
      <c r="B1322" s="7">
        <f>VLOOKUP(A1322,'Лицевые счета'!$A$1:$K$4570,2,0)</f>
        <v>349561</v>
      </c>
      <c r="C1322">
        <f>COUNTIF('ИПУ и ОКПУ'!$A$2:$A$3258,A1322)</f>
        <v>1</v>
      </c>
      <c r="D1322" t="str">
        <f>IF(C1322&gt;0,VLOOKUP(A1322,'ИПУ и ОКПУ'!$A$1:$O$3258,9,0),"")</f>
        <v>Одноставочный</v>
      </c>
      <c r="E1322" t="str">
        <f>IF(C1322&gt;0,IF(VLOOKUP(A1322,'ИПУ и ОКПУ'!$A$1:$O$3258,14,0)="Нет показаний","Нет показаний",""),"")</f>
        <v/>
      </c>
      <c r="F1322">
        <f>IF(AND(C1322&gt;0),SUMIF('ИПУ и ОКПУ'!$A$2:$A$3258,A1322,'ИПУ и ОКПУ'!$O$2:$O$3258),"")</f>
        <v>23.75</v>
      </c>
      <c r="G1322">
        <f>VLOOKUP(A1322,'Лицевые счета'!$A$2:$K$4570,9,0)</f>
        <v>2</v>
      </c>
      <c r="H1322">
        <f>VLOOKUP(A1322,'Лицевые счета'!$A$2:$K$4570,10,0)</f>
        <v>73.5</v>
      </c>
      <c r="I1322" t="str">
        <f>VLOOKUP(A1322,'Лицевые счета'!$A$2:$K$4570,6,0)</f>
        <v>ФЛ</v>
      </c>
      <c r="J1322" t="str">
        <f>IF(AND(C1322=0,I1322="ФЛ"),G1322*H1322,"")</f>
        <v/>
      </c>
      <c r="K1322" t="str">
        <f>IF(AND(C1322&gt;0,E1322="Нет показаний",I1322="ФЛ"),G1322*H1322,"")</f>
        <v/>
      </c>
    </row>
    <row r="1323" spans="1:11" x14ac:dyDescent="0.25">
      <c r="A1323" s="7">
        <v>400485</v>
      </c>
      <c r="B1323" s="7">
        <f>VLOOKUP(A1323,'Лицевые счета'!$A$1:$K$4570,2,0)</f>
        <v>349561</v>
      </c>
      <c r="C1323">
        <f>COUNTIF('ИПУ и ОКПУ'!$A$2:$A$3258,A1323)</f>
        <v>0</v>
      </c>
      <c r="D1323" t="str">
        <f>IF(C1323&gt;0,VLOOKUP(A1323,'ИПУ и ОКПУ'!$A$1:$O$3258,9,0),"")</f>
        <v/>
      </c>
      <c r="E1323" t="str">
        <f>IF(C1323&gt;0,IF(VLOOKUP(A1323,'ИПУ и ОКПУ'!$A$1:$O$3258,14,0)="Нет показаний","Нет показаний",""),"")</f>
        <v/>
      </c>
      <c r="F1323" t="str">
        <f>IF(AND(C1323&gt;0),SUMIF('ИПУ и ОКПУ'!$A$2:$A$3258,A1323,'ИПУ и ОКПУ'!$O$2:$O$3258),"")</f>
        <v/>
      </c>
      <c r="G1323">
        <f>VLOOKUP(A1323,'Лицевые счета'!$A$2:$K$4570,9,0)</f>
        <v>2</v>
      </c>
      <c r="H1323">
        <f>VLOOKUP(A1323,'Лицевые счета'!$A$2:$K$4570,10,0)</f>
        <v>73.5</v>
      </c>
      <c r="I1323" t="str">
        <f>VLOOKUP(A1323,'Лицевые счета'!$A$2:$K$4570,6,0)</f>
        <v>ФЛ</v>
      </c>
      <c r="J1323">
        <f>IF(AND(C1323=0,I1323="ФЛ"),G1323*H1323,"")</f>
        <v>147</v>
      </c>
      <c r="K1323" t="str">
        <f>IF(AND(C1323&gt;0,E1323="Нет показаний",I1323="ФЛ"),G1323*H1323,"")</f>
        <v/>
      </c>
    </row>
    <row r="1324" spans="1:11" x14ac:dyDescent="0.25">
      <c r="A1324" s="7">
        <v>400858</v>
      </c>
      <c r="B1324" s="7">
        <f>VLOOKUP(A1324,'Лицевые счета'!$A$1:$K$4570,2,0)</f>
        <v>349561</v>
      </c>
      <c r="C1324">
        <f>COUNTIF('ИПУ и ОКПУ'!$A$2:$A$3258,A1324)</f>
        <v>0</v>
      </c>
      <c r="D1324" t="str">
        <f>IF(C1324&gt;0,VLOOKUP(A1324,'ИПУ и ОКПУ'!$A$1:$O$3258,9,0),"")</f>
        <v/>
      </c>
      <c r="E1324" t="str">
        <f>IF(C1324&gt;0,IF(VLOOKUP(A1324,'ИПУ и ОКПУ'!$A$1:$O$3258,14,0)="Нет показаний","Нет показаний",""),"")</f>
        <v/>
      </c>
      <c r="F1324" t="str">
        <f>IF(AND(C1324&gt;0),SUMIF('ИПУ и ОКПУ'!$A$2:$A$3258,A1324,'ИПУ и ОКПУ'!$O$2:$O$3258),"")</f>
        <v/>
      </c>
      <c r="G1324">
        <f>VLOOKUP(A1324,'Лицевые счета'!$A$2:$K$4570,9,0)</f>
        <v>2</v>
      </c>
      <c r="H1324">
        <f>VLOOKUP(A1324,'Лицевые счета'!$A$2:$K$4570,10,0)</f>
        <v>57</v>
      </c>
      <c r="I1324" t="str">
        <f>VLOOKUP(A1324,'Лицевые счета'!$A$2:$K$4570,6,0)</f>
        <v>ФЛ</v>
      </c>
      <c r="J1324">
        <f>IF(AND(C1324=0,I1324="ФЛ"),G1324*H1324,"")</f>
        <v>114</v>
      </c>
      <c r="K1324" t="str">
        <f>IF(AND(C1324&gt;0,E1324="Нет показаний",I1324="ФЛ"),G1324*H1324,"")</f>
        <v/>
      </c>
    </row>
    <row r="1325" spans="1:11" x14ac:dyDescent="0.25">
      <c r="A1325" s="7">
        <v>400923</v>
      </c>
      <c r="B1325" s="7">
        <f>VLOOKUP(A1325,'Лицевые счета'!$A$1:$K$4570,2,0)</f>
        <v>349561</v>
      </c>
      <c r="C1325">
        <f>COUNTIF('ИПУ и ОКПУ'!$A$2:$A$3258,A1325)</f>
        <v>0</v>
      </c>
      <c r="D1325" t="str">
        <f>IF(C1325&gt;0,VLOOKUP(A1325,'ИПУ и ОКПУ'!$A$1:$O$3258,9,0),"")</f>
        <v/>
      </c>
      <c r="E1325" t="str">
        <f>IF(C1325&gt;0,IF(VLOOKUP(A1325,'ИПУ и ОКПУ'!$A$1:$O$3258,14,0)="Нет показаний","Нет показаний",""),"")</f>
        <v/>
      </c>
      <c r="F1325" t="str">
        <f>IF(AND(C1325&gt;0),SUMIF('ИПУ и ОКПУ'!$A$2:$A$3258,A1325,'ИПУ и ОКПУ'!$O$2:$O$3258),"")</f>
        <v/>
      </c>
      <c r="G1325">
        <f>VLOOKUP(A1325,'Лицевые счета'!$A$2:$K$4570,9,0)</f>
        <v>2</v>
      </c>
      <c r="H1325">
        <f>VLOOKUP(A1325,'Лицевые счета'!$A$2:$K$4570,10,0)</f>
        <v>73.5</v>
      </c>
      <c r="I1325" t="str">
        <f>VLOOKUP(A1325,'Лицевые счета'!$A$2:$K$4570,6,0)</f>
        <v>ФЛ</v>
      </c>
      <c r="J1325">
        <f>IF(AND(C1325=0,I1325="ФЛ"),G1325*H1325,"")</f>
        <v>147</v>
      </c>
      <c r="K1325" t="str">
        <f>IF(AND(C1325&gt;0,E1325="Нет показаний",I1325="ФЛ"),G1325*H1325,"")</f>
        <v/>
      </c>
    </row>
    <row r="1326" spans="1:11" x14ac:dyDescent="0.25">
      <c r="A1326" s="7">
        <v>405160</v>
      </c>
      <c r="B1326" s="7">
        <f>VLOOKUP(A1326,'Лицевые счета'!$A$1:$K$4570,2,0)</f>
        <v>349602</v>
      </c>
      <c r="C1326">
        <f>COUNTIF('ИПУ и ОКПУ'!$A$2:$A$3258,A1326)</f>
        <v>2</v>
      </c>
      <c r="D1326" t="str">
        <f>IF(C1326&gt;0,VLOOKUP(A1326,'ИПУ и ОКПУ'!$A$1:$O$3258,9,0),"")</f>
        <v>Двухзонный</v>
      </c>
      <c r="E1326" t="str">
        <f>IF(C1326&gt;0,IF(VLOOKUP(A1326,'ИПУ и ОКПУ'!$A$1:$O$3258,14,0)="Нет показаний","Нет показаний",""),"")</f>
        <v/>
      </c>
      <c r="F1326">
        <f>IF(AND(C1326&gt;0),SUMIF('ИПУ и ОКПУ'!$A$2:$A$3258,A1326,'ИПУ и ОКПУ'!$O$2:$O$3258),"")</f>
        <v>236.6</v>
      </c>
      <c r="G1326">
        <f>VLOOKUP(A1326,'Лицевые счета'!$A$2:$K$4570,9,0)</f>
        <v>2</v>
      </c>
      <c r="H1326">
        <f>VLOOKUP(A1326,'Лицевые счета'!$A$2:$K$4570,10,0)</f>
        <v>83.2</v>
      </c>
      <c r="I1326" t="str">
        <f>VLOOKUP(A1326,'Лицевые счета'!$A$2:$K$4570,6,0)</f>
        <v>ФЛ</v>
      </c>
      <c r="J1326" t="str">
        <f>IF(AND(C1326=0,I1326="ФЛ"),G1326*H1326,"")</f>
        <v/>
      </c>
      <c r="K1326" t="str">
        <f>IF(AND(C1326&gt;0,E1326="Нет показаний",I1326="ФЛ"),G1326*H1326,"")</f>
        <v/>
      </c>
    </row>
    <row r="1327" spans="1:11" x14ac:dyDescent="0.25">
      <c r="A1327" s="7">
        <v>405176</v>
      </c>
      <c r="B1327" s="7">
        <f>VLOOKUP(A1327,'Лицевые счета'!$A$1:$K$4570,2,0)</f>
        <v>349602</v>
      </c>
      <c r="C1327">
        <f>COUNTIF('ИПУ и ОКПУ'!$A$2:$A$3258,A1327)</f>
        <v>1</v>
      </c>
      <c r="D1327" t="str">
        <f>IF(C1327&gt;0,VLOOKUP(A1327,'ИПУ и ОКПУ'!$A$1:$O$3258,9,0),"")</f>
        <v>Одноставочный</v>
      </c>
      <c r="E1327" t="str">
        <f>IF(C1327&gt;0,IF(VLOOKUP(A1327,'ИПУ и ОКПУ'!$A$1:$O$3258,14,0)="Нет показаний","Нет показаний",""),"")</f>
        <v>Нет показаний</v>
      </c>
      <c r="F1327">
        <f>IF(AND(C1327&gt;0),SUMIF('ИПУ и ОКПУ'!$A$2:$A$3258,A1327,'ИПУ и ОКПУ'!$O$2:$O$3258),"")</f>
        <v>0</v>
      </c>
      <c r="G1327">
        <f>VLOOKUP(A1327,'Лицевые счета'!$A$2:$K$4570,9,0)</f>
        <v>2</v>
      </c>
      <c r="H1327">
        <f>VLOOKUP(A1327,'Лицевые счета'!$A$2:$K$4570,10,0)</f>
        <v>73.5</v>
      </c>
      <c r="I1327" t="str">
        <f>VLOOKUP(A1327,'Лицевые счета'!$A$2:$K$4570,6,0)</f>
        <v>ФЛ</v>
      </c>
      <c r="J1327" t="str">
        <f>IF(AND(C1327=0,I1327="ФЛ"),G1327*H1327,"")</f>
        <v/>
      </c>
      <c r="K1327">
        <f>IF(AND(C1327&gt;0,E1327="Нет показаний",I1327="ФЛ"),G1327*H1327,"")</f>
        <v>147</v>
      </c>
    </row>
    <row r="1328" spans="1:11" x14ac:dyDescent="0.25">
      <c r="A1328" s="7">
        <v>406501</v>
      </c>
      <c r="B1328" s="7">
        <f>VLOOKUP(A1328,'Лицевые счета'!$A$1:$K$4570,2,0)</f>
        <v>349683</v>
      </c>
      <c r="C1328">
        <f>COUNTIF('ИПУ и ОКПУ'!$A$2:$A$3258,A1328)</f>
        <v>0</v>
      </c>
      <c r="D1328" t="str">
        <f>IF(C1328&gt;0,VLOOKUP(A1328,'ИПУ и ОКПУ'!$A$1:$O$3258,9,0),"")</f>
        <v/>
      </c>
      <c r="E1328" t="str">
        <f>IF(C1328&gt;0,IF(VLOOKUP(A1328,'ИПУ и ОКПУ'!$A$1:$O$3258,14,0)="Нет показаний","Нет показаний",""),"")</f>
        <v/>
      </c>
      <c r="F1328" t="str">
        <f>IF(AND(C1328&gt;0),SUMIF('ИПУ и ОКПУ'!$A$2:$A$3258,A1328,'ИПУ и ОКПУ'!$O$2:$O$3258),"")</f>
        <v/>
      </c>
      <c r="G1328">
        <f>VLOOKUP(A1328,'Лицевые счета'!$A$2:$K$4570,9,0)</f>
        <v>2</v>
      </c>
      <c r="H1328">
        <f>VLOOKUP(A1328,'Лицевые счета'!$A$2:$K$4570,10,0)</f>
        <v>57</v>
      </c>
      <c r="I1328" t="str">
        <f>VLOOKUP(A1328,'Лицевые счета'!$A$2:$K$4570,6,0)</f>
        <v>ФЛ</v>
      </c>
      <c r="J1328">
        <f>IF(AND(C1328=0,I1328="ФЛ"),G1328*H1328,"")</f>
        <v>114</v>
      </c>
      <c r="K1328" t="str">
        <f>IF(AND(C1328&gt;0,E1328="Нет показаний",I1328="ФЛ"),G1328*H1328,"")</f>
        <v/>
      </c>
    </row>
    <row r="1329" spans="1:11" x14ac:dyDescent="0.25">
      <c r="A1329" s="7">
        <v>406512</v>
      </c>
      <c r="B1329" s="7">
        <f>VLOOKUP(A1329,'Лицевые счета'!$A$1:$K$4570,2,0)</f>
        <v>349683</v>
      </c>
      <c r="C1329">
        <f>COUNTIF('ИПУ и ОКПУ'!$A$2:$A$3258,A1329)</f>
        <v>1</v>
      </c>
      <c r="D1329" t="str">
        <f>IF(C1329&gt;0,VLOOKUP(A1329,'ИПУ и ОКПУ'!$A$1:$O$3258,9,0),"")</f>
        <v>Одноставочный</v>
      </c>
      <c r="E1329" t="str">
        <f>IF(C1329&gt;0,IF(VLOOKUP(A1329,'ИПУ и ОКПУ'!$A$1:$O$3258,14,0)="Нет показаний","Нет показаний",""),"")</f>
        <v/>
      </c>
      <c r="F1329">
        <f>IF(AND(C1329&gt;0),SUMIF('ИПУ и ОКПУ'!$A$2:$A$3258,A1329,'ИПУ и ОКПУ'!$O$2:$O$3258),"")</f>
        <v>80</v>
      </c>
      <c r="G1329">
        <f>VLOOKUP(A1329,'Лицевые счета'!$A$2:$K$4570,9,0)</f>
        <v>2</v>
      </c>
      <c r="H1329">
        <f>VLOOKUP(A1329,'Лицевые счета'!$A$2:$K$4570,10,0)</f>
        <v>57</v>
      </c>
      <c r="I1329" t="str">
        <f>VLOOKUP(A1329,'Лицевые счета'!$A$2:$K$4570,6,0)</f>
        <v>ФЛ</v>
      </c>
      <c r="J1329" t="str">
        <f>IF(AND(C1329=0,I1329="ФЛ"),G1329*H1329,"")</f>
        <v/>
      </c>
      <c r="K1329" t="str">
        <f>IF(AND(C1329&gt;0,E1329="Нет показаний",I1329="ФЛ"),G1329*H1329,"")</f>
        <v/>
      </c>
    </row>
    <row r="1330" spans="1:11" x14ac:dyDescent="0.25">
      <c r="A1330" s="7">
        <v>406516</v>
      </c>
      <c r="B1330" s="7">
        <f>VLOOKUP(A1330,'Лицевые счета'!$A$1:$K$4570,2,0)</f>
        <v>349683</v>
      </c>
      <c r="C1330">
        <f>COUNTIF('ИПУ и ОКПУ'!$A$2:$A$3258,A1330)</f>
        <v>1</v>
      </c>
      <c r="D1330" t="str">
        <f>IF(C1330&gt;0,VLOOKUP(A1330,'ИПУ и ОКПУ'!$A$1:$O$3258,9,0),"")</f>
        <v>Одноставочный</v>
      </c>
      <c r="E1330" t="str">
        <f>IF(C1330&gt;0,IF(VLOOKUP(A1330,'ИПУ и ОКПУ'!$A$1:$O$3258,14,0)="Нет показаний","Нет показаний",""),"")</f>
        <v>Нет показаний</v>
      </c>
      <c r="F1330">
        <f>IF(AND(C1330&gt;0),SUMIF('ИПУ и ОКПУ'!$A$2:$A$3258,A1330,'ИПУ и ОКПУ'!$O$2:$O$3258),"")</f>
        <v>0</v>
      </c>
      <c r="G1330">
        <f>VLOOKUP(A1330,'Лицевые счета'!$A$2:$K$4570,9,0)</f>
        <v>2</v>
      </c>
      <c r="H1330">
        <f>VLOOKUP(A1330,'Лицевые счета'!$A$2:$K$4570,10,0)</f>
        <v>83.2</v>
      </c>
      <c r="I1330" t="str">
        <f>VLOOKUP(A1330,'Лицевые счета'!$A$2:$K$4570,6,0)</f>
        <v>ФЛ</v>
      </c>
      <c r="J1330" t="str">
        <f>IF(AND(C1330=0,I1330="ФЛ"),G1330*H1330,"")</f>
        <v/>
      </c>
      <c r="K1330">
        <f>IF(AND(C1330&gt;0,E1330="Нет показаний",I1330="ФЛ"),G1330*H1330,"")</f>
        <v>166.4</v>
      </c>
    </row>
    <row r="1331" spans="1:11" x14ac:dyDescent="0.25">
      <c r="A1331" s="7">
        <v>406525</v>
      </c>
      <c r="B1331" s="7">
        <f>VLOOKUP(A1331,'Лицевые счета'!$A$1:$K$4570,2,0)</f>
        <v>349683</v>
      </c>
      <c r="C1331">
        <f>COUNTIF('ИПУ и ОКПУ'!$A$2:$A$3258,A1331)</f>
        <v>1</v>
      </c>
      <c r="D1331" t="str">
        <f>IF(C1331&gt;0,VLOOKUP(A1331,'ИПУ и ОКПУ'!$A$1:$O$3258,9,0),"")</f>
        <v>Одноставочный</v>
      </c>
      <c r="E1331" t="str">
        <f>IF(C1331&gt;0,IF(VLOOKUP(A1331,'ИПУ и ОКПУ'!$A$1:$O$3258,14,0)="Нет показаний","Нет показаний",""),"")</f>
        <v/>
      </c>
      <c r="F1331">
        <f>IF(AND(C1331&gt;0),SUMIF('ИПУ и ОКПУ'!$A$2:$A$3258,A1331,'ИПУ и ОКПУ'!$O$2:$O$3258),"")</f>
        <v>168</v>
      </c>
      <c r="G1331">
        <f>VLOOKUP(A1331,'Лицевые счета'!$A$2:$K$4570,9,0)</f>
        <v>2</v>
      </c>
      <c r="H1331">
        <f>VLOOKUP(A1331,'Лицевые счета'!$A$2:$K$4570,10,0)</f>
        <v>73.5</v>
      </c>
      <c r="I1331" t="str">
        <f>VLOOKUP(A1331,'Лицевые счета'!$A$2:$K$4570,6,0)</f>
        <v>ФЛ</v>
      </c>
      <c r="J1331" t="str">
        <f>IF(AND(C1331=0,I1331="ФЛ"),G1331*H1331,"")</f>
        <v/>
      </c>
      <c r="K1331" t="str">
        <f>IF(AND(C1331&gt;0,E1331="Нет показаний",I1331="ФЛ"),G1331*H1331,"")</f>
        <v/>
      </c>
    </row>
    <row r="1332" spans="1:11" x14ac:dyDescent="0.25">
      <c r="A1332" s="7">
        <v>406528</v>
      </c>
      <c r="B1332" s="7">
        <f>VLOOKUP(A1332,'Лицевые счета'!$A$1:$K$4570,2,0)</f>
        <v>349683</v>
      </c>
      <c r="C1332">
        <f>COUNTIF('ИПУ и ОКПУ'!$A$2:$A$3258,A1332)</f>
        <v>1</v>
      </c>
      <c r="D1332" t="str">
        <f>IF(C1332&gt;0,VLOOKUP(A1332,'ИПУ и ОКПУ'!$A$1:$O$3258,9,0),"")</f>
        <v>Одноставочный</v>
      </c>
      <c r="E1332" t="str">
        <f>IF(C1332&gt;0,IF(VLOOKUP(A1332,'ИПУ и ОКПУ'!$A$1:$O$3258,14,0)="Нет показаний","Нет показаний",""),"")</f>
        <v>Нет показаний</v>
      </c>
      <c r="F1332">
        <f>IF(AND(C1332&gt;0),SUMIF('ИПУ и ОКПУ'!$A$2:$A$3258,A1332,'ИПУ и ОКПУ'!$O$2:$O$3258),"")</f>
        <v>0</v>
      </c>
      <c r="G1332">
        <f>VLOOKUP(A1332,'Лицевые счета'!$A$2:$K$4570,9,0)</f>
        <v>2</v>
      </c>
      <c r="H1332">
        <f>VLOOKUP(A1332,'Лицевые счета'!$A$2:$K$4570,10,0)</f>
        <v>73.5</v>
      </c>
      <c r="I1332" t="str">
        <f>VLOOKUP(A1332,'Лицевые счета'!$A$2:$K$4570,6,0)</f>
        <v>ФЛ</v>
      </c>
      <c r="J1332" t="str">
        <f>IF(AND(C1332=0,I1332="ФЛ"),G1332*H1332,"")</f>
        <v/>
      </c>
      <c r="K1332">
        <f>IF(AND(C1332&gt;0,E1332="Нет показаний",I1332="ФЛ"),G1332*H1332,"")</f>
        <v>147</v>
      </c>
    </row>
    <row r="1333" spans="1:11" x14ac:dyDescent="0.25">
      <c r="A1333" s="7">
        <v>406529</v>
      </c>
      <c r="B1333" s="7">
        <f>VLOOKUP(A1333,'Лицевые счета'!$A$1:$K$4570,2,0)</f>
        <v>349683</v>
      </c>
      <c r="C1333">
        <f>COUNTIF('ИПУ и ОКПУ'!$A$2:$A$3258,A1333)</f>
        <v>1</v>
      </c>
      <c r="D1333" t="str">
        <f>IF(C1333&gt;0,VLOOKUP(A1333,'ИПУ и ОКПУ'!$A$1:$O$3258,9,0),"")</f>
        <v>Одноставочный</v>
      </c>
      <c r="E1333" t="str">
        <f>IF(C1333&gt;0,IF(VLOOKUP(A1333,'ИПУ и ОКПУ'!$A$1:$O$3258,14,0)="Нет показаний","Нет показаний",""),"")</f>
        <v/>
      </c>
      <c r="F1333">
        <f>IF(AND(C1333&gt;0),SUMIF('ИПУ и ОКПУ'!$A$2:$A$3258,A1333,'ИПУ и ОКПУ'!$O$2:$O$3258),"")</f>
        <v>80</v>
      </c>
      <c r="G1333">
        <f>VLOOKUP(A1333,'Лицевые счета'!$A$2:$K$4570,9,0)</f>
        <v>2</v>
      </c>
      <c r="H1333">
        <f>VLOOKUP(A1333,'Лицевые счета'!$A$2:$K$4570,10,0)</f>
        <v>57</v>
      </c>
      <c r="I1333" t="str">
        <f>VLOOKUP(A1333,'Лицевые счета'!$A$2:$K$4570,6,0)</f>
        <v>ФЛ</v>
      </c>
      <c r="J1333" t="str">
        <f>IF(AND(C1333=0,I1333="ФЛ"),G1333*H1333,"")</f>
        <v/>
      </c>
      <c r="K1333" t="str">
        <f>IF(AND(C1333&gt;0,E1333="Нет показаний",I1333="ФЛ"),G1333*H1333,"")</f>
        <v/>
      </c>
    </row>
    <row r="1334" spans="1:11" x14ac:dyDescent="0.25">
      <c r="A1334" s="7">
        <v>425391</v>
      </c>
      <c r="B1334" s="7">
        <f>VLOOKUP(A1334,'Лицевые счета'!$A$1:$K$4570,2,0)</f>
        <v>425328</v>
      </c>
      <c r="C1334">
        <f>COUNTIF('ИПУ и ОКПУ'!$A$2:$A$3258,A1334)</f>
        <v>0</v>
      </c>
      <c r="D1334" t="str">
        <f>IF(C1334&gt;0,VLOOKUP(A1334,'ИПУ и ОКПУ'!$A$1:$O$3258,9,0),"")</f>
        <v/>
      </c>
      <c r="E1334" t="str">
        <f>IF(C1334&gt;0,IF(VLOOKUP(A1334,'ИПУ и ОКПУ'!$A$1:$O$3258,14,0)="Нет показаний","Нет показаний",""),"")</f>
        <v/>
      </c>
      <c r="F1334" t="str">
        <f>IF(AND(C1334&gt;0),SUMIF('ИПУ и ОКПУ'!$A$2:$A$3258,A1334,'ИПУ и ОКПУ'!$O$2:$O$3258),"")</f>
        <v/>
      </c>
      <c r="G1334">
        <f>VLOOKUP(A1334,'Лицевые счета'!$A$2:$K$4570,9,0)</f>
        <v>2</v>
      </c>
      <c r="H1334">
        <f>VLOOKUP(A1334,'Лицевые счета'!$A$2:$K$4570,10,0)</f>
        <v>103.9</v>
      </c>
      <c r="I1334" t="str">
        <f>VLOOKUP(A1334,'Лицевые счета'!$A$2:$K$4570,6,0)</f>
        <v>ФЛ</v>
      </c>
      <c r="J1334">
        <f>IF(AND(C1334=0,I1334="ФЛ"),G1334*H1334,"")</f>
        <v>207.8</v>
      </c>
      <c r="K1334" t="str">
        <f>IF(AND(C1334&gt;0,E1334="Нет показаний",I1334="ФЛ"),G1334*H1334,"")</f>
        <v/>
      </c>
    </row>
    <row r="1335" spans="1:11" x14ac:dyDescent="0.25">
      <c r="A1335" s="7">
        <v>425397</v>
      </c>
      <c r="B1335" s="7">
        <f>VLOOKUP(A1335,'Лицевые счета'!$A$1:$K$4570,2,0)</f>
        <v>425328</v>
      </c>
      <c r="C1335">
        <f>COUNTIF('ИПУ и ОКПУ'!$A$2:$A$3258,A1335)</f>
        <v>0</v>
      </c>
      <c r="D1335" t="str">
        <f>IF(C1335&gt;0,VLOOKUP(A1335,'ИПУ и ОКПУ'!$A$1:$O$3258,9,0),"")</f>
        <v/>
      </c>
      <c r="E1335" t="str">
        <f>IF(C1335&gt;0,IF(VLOOKUP(A1335,'ИПУ и ОКПУ'!$A$1:$O$3258,14,0)="Нет показаний","Нет показаний",""),"")</f>
        <v/>
      </c>
      <c r="F1335" t="str">
        <f>IF(AND(C1335&gt;0),SUMIF('ИПУ и ОКПУ'!$A$2:$A$3258,A1335,'ИПУ и ОКПУ'!$O$2:$O$3258),"")</f>
        <v/>
      </c>
      <c r="G1335">
        <f>VLOOKUP(A1335,'Лицевые счета'!$A$2:$K$4570,9,0)</f>
        <v>2</v>
      </c>
      <c r="H1335">
        <f>VLOOKUP(A1335,'Лицевые счета'!$A$2:$K$4570,10,0)</f>
        <v>88</v>
      </c>
      <c r="I1335" t="str">
        <f>VLOOKUP(A1335,'Лицевые счета'!$A$2:$K$4570,6,0)</f>
        <v>ФЛ</v>
      </c>
      <c r="J1335">
        <f>IF(AND(C1335=0,I1335="ФЛ"),G1335*H1335,"")</f>
        <v>176</v>
      </c>
      <c r="K1335" t="str">
        <f>IF(AND(C1335&gt;0,E1335="Нет показаний",I1335="ФЛ"),G1335*H1335,"")</f>
        <v/>
      </c>
    </row>
    <row r="1336" spans="1:11" x14ac:dyDescent="0.25">
      <c r="A1336" s="7">
        <v>425405</v>
      </c>
      <c r="B1336" s="7">
        <f>VLOOKUP(A1336,'Лицевые счета'!$A$1:$K$4570,2,0)</f>
        <v>425328</v>
      </c>
      <c r="C1336">
        <f>COUNTIF('ИПУ и ОКПУ'!$A$2:$A$3258,A1336)</f>
        <v>0</v>
      </c>
      <c r="D1336" t="str">
        <f>IF(C1336&gt;0,VLOOKUP(A1336,'ИПУ и ОКПУ'!$A$1:$O$3258,9,0),"")</f>
        <v/>
      </c>
      <c r="E1336" t="str">
        <f>IF(C1336&gt;0,IF(VLOOKUP(A1336,'ИПУ и ОКПУ'!$A$1:$O$3258,14,0)="Нет показаний","Нет показаний",""),"")</f>
        <v/>
      </c>
      <c r="F1336" t="str">
        <f>IF(AND(C1336&gt;0),SUMIF('ИПУ и ОКПУ'!$A$2:$A$3258,A1336,'ИПУ и ОКПУ'!$O$2:$O$3258),"")</f>
        <v/>
      </c>
      <c r="G1336">
        <f>VLOOKUP(A1336,'Лицевые счета'!$A$2:$K$4570,9,0)</f>
        <v>2</v>
      </c>
      <c r="H1336">
        <f>VLOOKUP(A1336,'Лицевые счета'!$A$2:$K$4570,10,0)</f>
        <v>88</v>
      </c>
      <c r="I1336" t="str">
        <f>VLOOKUP(A1336,'Лицевые счета'!$A$2:$K$4570,6,0)</f>
        <v>ФЛ</v>
      </c>
      <c r="J1336">
        <f>IF(AND(C1336=0,I1336="ФЛ"),G1336*H1336,"")</f>
        <v>176</v>
      </c>
      <c r="K1336" t="str">
        <f>IF(AND(C1336&gt;0,E1336="Нет показаний",I1336="ФЛ"),G1336*H1336,"")</f>
        <v/>
      </c>
    </row>
    <row r="1337" spans="1:11" x14ac:dyDescent="0.25">
      <c r="A1337" s="7">
        <v>425411</v>
      </c>
      <c r="B1337" s="7">
        <f>VLOOKUP(A1337,'Лицевые счета'!$A$1:$K$4570,2,0)</f>
        <v>425328</v>
      </c>
      <c r="C1337">
        <f>COUNTIF('ИПУ и ОКПУ'!$A$2:$A$3258,A1337)</f>
        <v>0</v>
      </c>
      <c r="D1337" t="str">
        <f>IF(C1337&gt;0,VLOOKUP(A1337,'ИПУ и ОКПУ'!$A$1:$O$3258,9,0),"")</f>
        <v/>
      </c>
      <c r="E1337" t="str">
        <f>IF(C1337&gt;0,IF(VLOOKUP(A1337,'ИПУ и ОКПУ'!$A$1:$O$3258,14,0)="Нет показаний","Нет показаний",""),"")</f>
        <v/>
      </c>
      <c r="F1337" t="str">
        <f>IF(AND(C1337&gt;0),SUMIF('ИПУ и ОКПУ'!$A$2:$A$3258,A1337,'ИПУ и ОКПУ'!$O$2:$O$3258),"")</f>
        <v/>
      </c>
      <c r="G1337">
        <f>VLOOKUP(A1337,'Лицевые счета'!$A$2:$K$4570,9,0)</f>
        <v>2</v>
      </c>
      <c r="H1337">
        <f>VLOOKUP(A1337,'Лицевые счета'!$A$2:$K$4570,10,0)</f>
        <v>88</v>
      </c>
      <c r="I1337" t="str">
        <f>VLOOKUP(A1337,'Лицевые счета'!$A$2:$K$4570,6,0)</f>
        <v>ФЛ</v>
      </c>
      <c r="J1337">
        <f>IF(AND(C1337=0,I1337="ФЛ"),G1337*H1337,"")</f>
        <v>176</v>
      </c>
      <c r="K1337" t="str">
        <f>IF(AND(C1337&gt;0,E1337="Нет показаний",I1337="ФЛ"),G1337*H1337,"")</f>
        <v/>
      </c>
    </row>
    <row r="1338" spans="1:11" x14ac:dyDescent="0.25">
      <c r="A1338" s="7">
        <v>425443</v>
      </c>
      <c r="B1338" s="7">
        <f>VLOOKUP(A1338,'Лицевые счета'!$A$1:$K$4570,2,0)</f>
        <v>425328</v>
      </c>
      <c r="C1338">
        <f>COUNTIF('ИПУ и ОКПУ'!$A$2:$A$3258,A1338)</f>
        <v>0</v>
      </c>
      <c r="D1338" t="str">
        <f>IF(C1338&gt;0,VLOOKUP(A1338,'ИПУ и ОКПУ'!$A$1:$O$3258,9,0),"")</f>
        <v/>
      </c>
      <c r="E1338" t="str">
        <f>IF(C1338&gt;0,IF(VLOOKUP(A1338,'ИПУ и ОКПУ'!$A$1:$O$3258,14,0)="Нет показаний","Нет показаний",""),"")</f>
        <v/>
      </c>
      <c r="F1338" t="str">
        <f>IF(AND(C1338&gt;0),SUMIF('ИПУ и ОКПУ'!$A$2:$A$3258,A1338,'ИПУ и ОКПУ'!$O$2:$O$3258),"")</f>
        <v/>
      </c>
      <c r="G1338">
        <f>VLOOKUP(A1338,'Лицевые счета'!$A$2:$K$4570,9,0)</f>
        <v>2</v>
      </c>
      <c r="H1338">
        <f>VLOOKUP(A1338,'Лицевые счета'!$A$2:$K$4570,10,0)</f>
        <v>88</v>
      </c>
      <c r="I1338" t="str">
        <f>VLOOKUP(A1338,'Лицевые счета'!$A$2:$K$4570,6,0)</f>
        <v>ФЛ</v>
      </c>
      <c r="J1338">
        <f>IF(AND(C1338=0,I1338="ФЛ"),G1338*H1338,"")</f>
        <v>176</v>
      </c>
      <c r="K1338" t="str">
        <f>IF(AND(C1338&gt;0,E1338="Нет показаний",I1338="ФЛ"),G1338*H1338,"")</f>
        <v/>
      </c>
    </row>
    <row r="1339" spans="1:11" x14ac:dyDescent="0.25">
      <c r="A1339" s="7">
        <v>425469</v>
      </c>
      <c r="B1339" s="7">
        <f>VLOOKUP(A1339,'Лицевые счета'!$A$1:$K$4570,2,0)</f>
        <v>425328</v>
      </c>
      <c r="C1339">
        <f>COUNTIF('ИПУ и ОКПУ'!$A$2:$A$3258,A1339)</f>
        <v>0</v>
      </c>
      <c r="D1339" t="str">
        <f>IF(C1339&gt;0,VLOOKUP(A1339,'ИПУ и ОКПУ'!$A$1:$O$3258,9,0),"")</f>
        <v/>
      </c>
      <c r="E1339" t="str">
        <f>IF(C1339&gt;0,IF(VLOOKUP(A1339,'ИПУ и ОКПУ'!$A$1:$O$3258,14,0)="Нет показаний","Нет показаний",""),"")</f>
        <v/>
      </c>
      <c r="F1339" t="str">
        <f>IF(AND(C1339&gt;0),SUMIF('ИПУ и ОКПУ'!$A$2:$A$3258,A1339,'ИПУ и ОКПУ'!$O$2:$O$3258),"")</f>
        <v/>
      </c>
      <c r="G1339">
        <f>VLOOKUP(A1339,'Лицевые счета'!$A$2:$K$4570,9,0)</f>
        <v>2</v>
      </c>
      <c r="H1339">
        <f>VLOOKUP(A1339,'Лицевые счета'!$A$2:$K$4570,10,0)</f>
        <v>88</v>
      </c>
      <c r="I1339" t="str">
        <f>VLOOKUP(A1339,'Лицевые счета'!$A$2:$K$4570,6,0)</f>
        <v>ФЛ</v>
      </c>
      <c r="J1339">
        <f>IF(AND(C1339=0,I1339="ФЛ"),G1339*H1339,"")</f>
        <v>176</v>
      </c>
      <c r="K1339" t="str">
        <f>IF(AND(C1339&gt;0,E1339="Нет показаний",I1339="ФЛ"),G1339*H1339,"")</f>
        <v/>
      </c>
    </row>
    <row r="1340" spans="1:11" x14ac:dyDescent="0.25">
      <c r="A1340" s="7">
        <v>425471</v>
      </c>
      <c r="B1340" s="7">
        <f>VLOOKUP(A1340,'Лицевые счета'!$A$1:$K$4570,2,0)</f>
        <v>425328</v>
      </c>
      <c r="C1340">
        <f>COUNTIF('ИПУ и ОКПУ'!$A$2:$A$3258,A1340)</f>
        <v>0</v>
      </c>
      <c r="D1340" t="str">
        <f>IF(C1340&gt;0,VLOOKUP(A1340,'ИПУ и ОКПУ'!$A$1:$O$3258,9,0),"")</f>
        <v/>
      </c>
      <c r="E1340" t="str">
        <f>IF(C1340&gt;0,IF(VLOOKUP(A1340,'ИПУ и ОКПУ'!$A$1:$O$3258,14,0)="Нет показаний","Нет показаний",""),"")</f>
        <v/>
      </c>
      <c r="F1340" t="str">
        <f>IF(AND(C1340&gt;0),SUMIF('ИПУ и ОКПУ'!$A$2:$A$3258,A1340,'ИПУ и ОКПУ'!$O$2:$O$3258),"")</f>
        <v/>
      </c>
      <c r="G1340">
        <f>VLOOKUP(A1340,'Лицевые счета'!$A$2:$K$4570,9,0)</f>
        <v>2</v>
      </c>
      <c r="H1340">
        <f>VLOOKUP(A1340,'Лицевые счета'!$A$2:$K$4570,10,0)</f>
        <v>88</v>
      </c>
      <c r="I1340" t="str">
        <f>VLOOKUP(A1340,'Лицевые счета'!$A$2:$K$4570,6,0)</f>
        <v>ФЛ</v>
      </c>
      <c r="J1340">
        <f>IF(AND(C1340=0,I1340="ФЛ"),G1340*H1340,"")</f>
        <v>176</v>
      </c>
      <c r="K1340" t="str">
        <f>IF(AND(C1340&gt;0,E1340="Нет показаний",I1340="ФЛ"),G1340*H1340,"")</f>
        <v/>
      </c>
    </row>
    <row r="1341" spans="1:11" x14ac:dyDescent="0.25">
      <c r="A1341" s="7">
        <v>425525</v>
      </c>
      <c r="B1341" s="7">
        <f>VLOOKUP(A1341,'Лицевые счета'!$A$1:$K$4570,2,0)</f>
        <v>425334</v>
      </c>
      <c r="C1341">
        <f>COUNTIF('ИПУ и ОКПУ'!$A$2:$A$3258,A1341)</f>
        <v>1</v>
      </c>
      <c r="D1341" t="str">
        <f>IF(C1341&gt;0,VLOOKUP(A1341,'ИПУ и ОКПУ'!$A$1:$O$3258,9,0),"")</f>
        <v>Одноставочный</v>
      </c>
      <c r="E1341" t="str">
        <f>IF(C1341&gt;0,IF(VLOOKUP(A1341,'ИПУ и ОКПУ'!$A$1:$O$3258,14,0)="Нет показаний","Нет показаний",""),"")</f>
        <v/>
      </c>
      <c r="F1341">
        <f>IF(AND(C1341&gt;0),SUMIF('ИПУ и ОКПУ'!$A$2:$A$3258,A1341,'ИПУ и ОКПУ'!$O$2:$O$3258),"")</f>
        <v>54</v>
      </c>
      <c r="G1341">
        <f>VLOOKUP(A1341,'Лицевые счета'!$A$2:$K$4570,9,0)</f>
        <v>2</v>
      </c>
      <c r="H1341">
        <f>VLOOKUP(A1341,'Лицевые счета'!$A$2:$K$4570,10,0)</f>
        <v>83.2</v>
      </c>
      <c r="I1341" t="str">
        <f>VLOOKUP(A1341,'Лицевые счета'!$A$2:$K$4570,6,0)</f>
        <v>ФЛ</v>
      </c>
      <c r="J1341" t="str">
        <f>IF(AND(C1341=0,I1341="ФЛ"),G1341*H1341,"")</f>
        <v/>
      </c>
      <c r="K1341" t="str">
        <f>IF(AND(C1341&gt;0,E1341="Нет показаний",I1341="ФЛ"),G1341*H1341,"")</f>
        <v/>
      </c>
    </row>
    <row r="1342" spans="1:11" x14ac:dyDescent="0.25">
      <c r="A1342" s="7">
        <v>425531</v>
      </c>
      <c r="B1342" s="7">
        <f>VLOOKUP(A1342,'Лицевые счета'!$A$1:$K$4570,2,0)</f>
        <v>425334</v>
      </c>
      <c r="C1342">
        <f>COUNTIF('ИПУ и ОКПУ'!$A$2:$A$3258,A1342)</f>
        <v>0</v>
      </c>
      <c r="D1342" t="str">
        <f>IF(C1342&gt;0,VLOOKUP(A1342,'ИПУ и ОКПУ'!$A$1:$O$3258,9,0),"")</f>
        <v/>
      </c>
      <c r="E1342" t="str">
        <f>IF(C1342&gt;0,IF(VLOOKUP(A1342,'ИПУ и ОКПУ'!$A$1:$O$3258,14,0)="Нет показаний","Нет показаний",""),"")</f>
        <v/>
      </c>
      <c r="F1342" t="str">
        <f>IF(AND(C1342&gt;0),SUMIF('ИПУ и ОКПУ'!$A$2:$A$3258,A1342,'ИПУ и ОКПУ'!$O$2:$O$3258),"")</f>
        <v/>
      </c>
      <c r="G1342">
        <f>VLOOKUP(A1342,'Лицевые счета'!$A$2:$K$4570,9,0)</f>
        <v>2</v>
      </c>
      <c r="H1342">
        <f>VLOOKUP(A1342,'Лицевые счета'!$A$2:$K$4570,10,0)</f>
        <v>73.5</v>
      </c>
      <c r="I1342" t="str">
        <f>VLOOKUP(A1342,'Лицевые счета'!$A$2:$K$4570,6,0)</f>
        <v>ФЛ</v>
      </c>
      <c r="J1342">
        <f>IF(AND(C1342=0,I1342="ФЛ"),G1342*H1342,"")</f>
        <v>147</v>
      </c>
      <c r="K1342" t="str">
        <f>IF(AND(C1342&gt;0,E1342="Нет показаний",I1342="ФЛ"),G1342*H1342,"")</f>
        <v/>
      </c>
    </row>
    <row r="1343" spans="1:11" x14ac:dyDescent="0.25">
      <c r="A1343" s="7">
        <v>425555</v>
      </c>
      <c r="B1343" s="7">
        <f>VLOOKUP(A1343,'Лицевые счета'!$A$1:$K$4570,2,0)</f>
        <v>425334</v>
      </c>
      <c r="C1343">
        <f>COUNTIF('ИПУ и ОКПУ'!$A$2:$A$3258,A1343)</f>
        <v>0</v>
      </c>
      <c r="D1343" t="str">
        <f>IF(C1343&gt;0,VLOOKUP(A1343,'ИПУ и ОКПУ'!$A$1:$O$3258,9,0),"")</f>
        <v/>
      </c>
      <c r="E1343" t="str">
        <f>IF(C1343&gt;0,IF(VLOOKUP(A1343,'ИПУ и ОКПУ'!$A$1:$O$3258,14,0)="Нет показаний","Нет показаний",""),"")</f>
        <v/>
      </c>
      <c r="F1343" t="str">
        <f>IF(AND(C1343&gt;0),SUMIF('ИПУ и ОКПУ'!$A$2:$A$3258,A1343,'ИПУ и ОКПУ'!$O$2:$O$3258),"")</f>
        <v/>
      </c>
      <c r="G1343">
        <f>VLOOKUP(A1343,'Лицевые счета'!$A$2:$K$4570,9,0)</f>
        <v>2</v>
      </c>
      <c r="H1343">
        <f>VLOOKUP(A1343,'Лицевые счета'!$A$2:$K$4570,10,0)</f>
        <v>73.5</v>
      </c>
      <c r="I1343" t="str">
        <f>VLOOKUP(A1343,'Лицевые счета'!$A$2:$K$4570,6,0)</f>
        <v>ФЛ</v>
      </c>
      <c r="J1343">
        <f>IF(AND(C1343=0,I1343="ФЛ"),G1343*H1343,"")</f>
        <v>147</v>
      </c>
      <c r="K1343" t="str">
        <f>IF(AND(C1343&gt;0,E1343="Нет показаний",I1343="ФЛ"),G1343*H1343,"")</f>
        <v/>
      </c>
    </row>
    <row r="1344" spans="1:11" x14ac:dyDescent="0.25">
      <c r="A1344" s="7">
        <v>425607</v>
      </c>
      <c r="B1344" s="7">
        <f>VLOOKUP(A1344,'Лицевые счета'!$A$1:$K$4570,2,0)</f>
        <v>425338</v>
      </c>
      <c r="C1344">
        <f>COUNTIF('ИПУ и ОКПУ'!$A$2:$A$3258,A1344)</f>
        <v>1</v>
      </c>
      <c r="D1344" t="str">
        <f>IF(C1344&gt;0,VLOOKUP(A1344,'ИПУ и ОКПУ'!$A$1:$O$3258,9,0),"")</f>
        <v>Одноставочный</v>
      </c>
      <c r="E1344" t="str">
        <f>IF(C1344&gt;0,IF(VLOOKUP(A1344,'ИПУ и ОКПУ'!$A$1:$O$3258,14,0)="Нет показаний","Нет показаний",""),"")</f>
        <v/>
      </c>
      <c r="F1344">
        <f>IF(AND(C1344&gt;0),SUMIF('ИПУ и ОКПУ'!$A$2:$A$3258,A1344,'ИПУ и ОКПУ'!$O$2:$O$3258),"")</f>
        <v>134</v>
      </c>
      <c r="G1344">
        <f>VLOOKUP(A1344,'Лицевые счета'!$A$2:$K$4570,9,0)</f>
        <v>2</v>
      </c>
      <c r="H1344">
        <f>VLOOKUP(A1344,'Лицевые счета'!$A$2:$K$4570,10,0)</f>
        <v>73.5</v>
      </c>
      <c r="I1344" t="str">
        <f>VLOOKUP(A1344,'Лицевые счета'!$A$2:$K$4570,6,0)</f>
        <v>ФЛ</v>
      </c>
      <c r="J1344" t="str">
        <f>IF(AND(C1344=0,I1344="ФЛ"),G1344*H1344,"")</f>
        <v/>
      </c>
      <c r="K1344" t="str">
        <f>IF(AND(C1344&gt;0,E1344="Нет показаний",I1344="ФЛ"),G1344*H1344,"")</f>
        <v/>
      </c>
    </row>
    <row r="1345" spans="1:11" x14ac:dyDescent="0.25">
      <c r="A1345" s="7">
        <v>425622</v>
      </c>
      <c r="B1345" s="7">
        <f>VLOOKUP(A1345,'Лицевые счета'!$A$1:$K$4570,2,0)</f>
        <v>425338</v>
      </c>
      <c r="C1345">
        <f>COUNTIF('ИПУ и ОКПУ'!$A$2:$A$3258,A1345)</f>
        <v>0</v>
      </c>
      <c r="D1345" t="str">
        <f>IF(C1345&gt;0,VLOOKUP(A1345,'ИПУ и ОКПУ'!$A$1:$O$3258,9,0),"")</f>
        <v/>
      </c>
      <c r="E1345" t="str">
        <f>IF(C1345&gt;0,IF(VLOOKUP(A1345,'ИПУ и ОКПУ'!$A$1:$O$3258,14,0)="Нет показаний","Нет показаний",""),"")</f>
        <v/>
      </c>
      <c r="F1345" t="str">
        <f>IF(AND(C1345&gt;0),SUMIF('ИПУ и ОКПУ'!$A$2:$A$3258,A1345,'ИПУ и ОКПУ'!$O$2:$O$3258),"")</f>
        <v/>
      </c>
      <c r="G1345">
        <f>VLOOKUP(A1345,'Лицевые счета'!$A$2:$K$4570,9,0)</f>
        <v>2</v>
      </c>
      <c r="H1345">
        <f>VLOOKUP(A1345,'Лицевые счета'!$A$2:$K$4570,10,0)</f>
        <v>57</v>
      </c>
      <c r="I1345" t="str">
        <f>VLOOKUP(A1345,'Лицевые счета'!$A$2:$K$4570,6,0)</f>
        <v>ФЛ</v>
      </c>
      <c r="J1345">
        <f>IF(AND(C1345=0,I1345="ФЛ"),G1345*H1345,"")</f>
        <v>114</v>
      </c>
      <c r="K1345" t="str">
        <f>IF(AND(C1345&gt;0,E1345="Нет показаний",I1345="ФЛ"),G1345*H1345,"")</f>
        <v/>
      </c>
    </row>
    <row r="1346" spans="1:11" x14ac:dyDescent="0.25">
      <c r="A1346" s="7">
        <v>425632</v>
      </c>
      <c r="B1346" s="7">
        <f>VLOOKUP(A1346,'Лицевые счета'!$A$1:$K$4570,2,0)</f>
        <v>425338</v>
      </c>
      <c r="C1346">
        <f>COUNTIF('ИПУ и ОКПУ'!$A$2:$A$3258,A1346)</f>
        <v>1</v>
      </c>
      <c r="D1346" t="str">
        <f>IF(C1346&gt;0,VLOOKUP(A1346,'ИПУ и ОКПУ'!$A$1:$O$3258,9,0),"")</f>
        <v>Одноставочный</v>
      </c>
      <c r="E1346" t="str">
        <f>IF(C1346&gt;0,IF(VLOOKUP(A1346,'ИПУ и ОКПУ'!$A$1:$O$3258,14,0)="Нет показаний","Нет показаний",""),"")</f>
        <v/>
      </c>
      <c r="F1346">
        <f>IF(AND(C1346&gt;0),SUMIF('ИПУ и ОКПУ'!$A$2:$A$3258,A1346,'ИПУ и ОКПУ'!$O$2:$O$3258),"")</f>
        <v>210</v>
      </c>
      <c r="G1346">
        <f>VLOOKUP(A1346,'Лицевые счета'!$A$2:$K$4570,9,0)</f>
        <v>2</v>
      </c>
      <c r="H1346">
        <f>VLOOKUP(A1346,'Лицевые счета'!$A$2:$K$4570,10,0)</f>
        <v>73.5</v>
      </c>
      <c r="I1346" t="str">
        <f>VLOOKUP(A1346,'Лицевые счета'!$A$2:$K$4570,6,0)</f>
        <v>ФЛ</v>
      </c>
      <c r="J1346" t="str">
        <f>IF(AND(C1346=0,I1346="ФЛ"),G1346*H1346,"")</f>
        <v/>
      </c>
      <c r="K1346" t="str">
        <f>IF(AND(C1346&gt;0,E1346="Нет показаний",I1346="ФЛ"),G1346*H1346,"")</f>
        <v/>
      </c>
    </row>
    <row r="1347" spans="1:11" x14ac:dyDescent="0.25">
      <c r="A1347" s="7">
        <v>425639</v>
      </c>
      <c r="B1347" s="7">
        <f>VLOOKUP(A1347,'Лицевые счета'!$A$1:$K$4570,2,0)</f>
        <v>425338</v>
      </c>
      <c r="C1347">
        <f>COUNTIF('ИПУ и ОКПУ'!$A$2:$A$3258,A1347)</f>
        <v>1</v>
      </c>
      <c r="D1347" t="str">
        <f>IF(C1347&gt;0,VLOOKUP(A1347,'ИПУ и ОКПУ'!$A$1:$O$3258,9,0),"")</f>
        <v>Одноставочный</v>
      </c>
      <c r="E1347" t="str">
        <f>IF(C1347&gt;0,IF(VLOOKUP(A1347,'ИПУ и ОКПУ'!$A$1:$O$3258,14,0)="Нет показаний","Нет показаний",""),"")</f>
        <v/>
      </c>
      <c r="F1347">
        <f>IF(AND(C1347&gt;0),SUMIF('ИПУ и ОКПУ'!$A$2:$A$3258,A1347,'ИПУ и ОКПУ'!$O$2:$O$3258),"")</f>
        <v>1000</v>
      </c>
      <c r="G1347">
        <f>VLOOKUP(A1347,'Лицевые счета'!$A$2:$K$4570,9,0)</f>
        <v>2</v>
      </c>
      <c r="H1347">
        <f>VLOOKUP(A1347,'Лицевые счета'!$A$2:$K$4570,10,0)</f>
        <v>73.5</v>
      </c>
      <c r="I1347" t="str">
        <f>VLOOKUP(A1347,'Лицевые счета'!$A$2:$K$4570,6,0)</f>
        <v>ФЛ</v>
      </c>
      <c r="J1347" t="str">
        <f>IF(AND(C1347=0,I1347="ФЛ"),G1347*H1347,"")</f>
        <v/>
      </c>
      <c r="K1347" t="str">
        <f>IF(AND(C1347&gt;0,E1347="Нет показаний",I1347="ФЛ"),G1347*H1347,"")</f>
        <v/>
      </c>
    </row>
    <row r="1348" spans="1:11" x14ac:dyDescent="0.25">
      <c r="A1348" s="7">
        <v>426370</v>
      </c>
      <c r="B1348" s="7">
        <f>VLOOKUP(A1348,'Лицевые счета'!$A$1:$K$4570,2,0)</f>
        <v>425358</v>
      </c>
      <c r="C1348">
        <f>COUNTIF('ИПУ и ОКПУ'!$A$2:$A$3258,A1348)</f>
        <v>1</v>
      </c>
      <c r="D1348" t="str">
        <f>IF(C1348&gt;0,VLOOKUP(A1348,'ИПУ и ОКПУ'!$A$1:$O$3258,9,0),"")</f>
        <v>Одноставочный</v>
      </c>
      <c r="E1348" t="str">
        <f>IF(C1348&gt;0,IF(VLOOKUP(A1348,'ИПУ и ОКПУ'!$A$1:$O$3258,14,0)="Нет показаний","Нет показаний",""),"")</f>
        <v/>
      </c>
      <c r="F1348">
        <f>IF(AND(C1348&gt;0),SUMIF('ИПУ и ОКПУ'!$A$2:$A$3258,A1348,'ИПУ и ОКПУ'!$O$2:$O$3258),"")</f>
        <v>233</v>
      </c>
      <c r="G1348">
        <f>VLOOKUP(A1348,'Лицевые счета'!$A$2:$K$4570,9,0)</f>
        <v>2</v>
      </c>
      <c r="H1348">
        <f>VLOOKUP(A1348,'Лицевые счета'!$A$2:$K$4570,10,0)</f>
        <v>83.2</v>
      </c>
      <c r="I1348" t="str">
        <f>VLOOKUP(A1348,'Лицевые счета'!$A$2:$K$4570,6,0)</f>
        <v>ФЛ</v>
      </c>
      <c r="J1348" t="str">
        <f>IF(AND(C1348=0,I1348="ФЛ"),G1348*H1348,"")</f>
        <v/>
      </c>
      <c r="K1348" t="str">
        <f>IF(AND(C1348&gt;0,E1348="Нет показаний",I1348="ФЛ"),G1348*H1348,"")</f>
        <v/>
      </c>
    </row>
    <row r="1349" spans="1:11" x14ac:dyDescent="0.25">
      <c r="A1349" s="7">
        <v>426372</v>
      </c>
      <c r="B1349" s="7">
        <f>VLOOKUP(A1349,'Лицевые счета'!$A$1:$K$4570,2,0)</f>
        <v>425358</v>
      </c>
      <c r="C1349">
        <f>COUNTIF('ИПУ и ОКПУ'!$A$2:$A$3258,A1349)</f>
        <v>1</v>
      </c>
      <c r="D1349" t="str">
        <f>IF(C1349&gt;0,VLOOKUP(A1349,'ИПУ и ОКПУ'!$A$1:$O$3258,9,0),"")</f>
        <v>Одноставочный</v>
      </c>
      <c r="E1349" t="str">
        <f>IF(C1349&gt;0,IF(VLOOKUP(A1349,'ИПУ и ОКПУ'!$A$1:$O$3258,14,0)="Нет показаний","Нет показаний",""),"")</f>
        <v>Нет показаний</v>
      </c>
      <c r="F1349">
        <f>IF(AND(C1349&gt;0),SUMIF('ИПУ и ОКПУ'!$A$2:$A$3258,A1349,'ИПУ и ОКПУ'!$O$2:$O$3258),"")</f>
        <v>0</v>
      </c>
      <c r="G1349">
        <f>VLOOKUP(A1349,'Лицевые счета'!$A$2:$K$4570,9,0)</f>
        <v>2</v>
      </c>
      <c r="H1349">
        <f>VLOOKUP(A1349,'Лицевые счета'!$A$2:$K$4570,10,0)</f>
        <v>83.2</v>
      </c>
      <c r="I1349" t="str">
        <f>VLOOKUP(A1349,'Лицевые счета'!$A$2:$K$4570,6,0)</f>
        <v>ФЛ</v>
      </c>
      <c r="J1349" t="str">
        <f>IF(AND(C1349=0,I1349="ФЛ"),G1349*H1349,"")</f>
        <v/>
      </c>
      <c r="K1349">
        <f>IF(AND(C1349&gt;0,E1349="Нет показаний",I1349="ФЛ"),G1349*H1349,"")</f>
        <v>166.4</v>
      </c>
    </row>
    <row r="1350" spans="1:11" x14ac:dyDescent="0.25">
      <c r="A1350" s="7">
        <v>426378</v>
      </c>
      <c r="B1350" s="7">
        <f>VLOOKUP(A1350,'Лицевые счета'!$A$1:$K$4570,2,0)</f>
        <v>425358</v>
      </c>
      <c r="C1350">
        <f>COUNTIF('ИПУ и ОКПУ'!$A$2:$A$3258,A1350)</f>
        <v>1</v>
      </c>
      <c r="D1350" t="str">
        <f>IF(C1350&gt;0,VLOOKUP(A1350,'ИПУ и ОКПУ'!$A$1:$O$3258,9,0),"")</f>
        <v>Одноставочный</v>
      </c>
      <c r="E1350" t="str">
        <f>IF(C1350&gt;0,IF(VLOOKUP(A1350,'ИПУ и ОКПУ'!$A$1:$O$3258,14,0)="Нет показаний","Нет показаний",""),"")</f>
        <v/>
      </c>
      <c r="F1350">
        <f>IF(AND(C1350&gt;0),SUMIF('ИПУ и ОКПУ'!$A$2:$A$3258,A1350,'ИПУ и ОКПУ'!$O$2:$O$3258),"")</f>
        <v>0</v>
      </c>
      <c r="G1350">
        <f>VLOOKUP(A1350,'Лицевые счета'!$A$2:$K$4570,9,0)</f>
        <v>2</v>
      </c>
      <c r="H1350">
        <f>VLOOKUP(A1350,'Лицевые счета'!$A$2:$K$4570,10,0)</f>
        <v>83.2</v>
      </c>
      <c r="I1350" t="str">
        <f>VLOOKUP(A1350,'Лицевые счета'!$A$2:$K$4570,6,0)</f>
        <v>ФЛ</v>
      </c>
      <c r="J1350" t="str">
        <f>IF(AND(C1350=0,I1350="ФЛ"),G1350*H1350,"")</f>
        <v/>
      </c>
      <c r="K1350" t="str">
        <f>IF(AND(C1350&gt;0,E1350="Нет показаний",I1350="ФЛ"),G1350*H1350,"")</f>
        <v/>
      </c>
    </row>
    <row r="1351" spans="1:11" x14ac:dyDescent="0.25">
      <c r="A1351" s="7">
        <v>426386</v>
      </c>
      <c r="B1351" s="7">
        <f>VLOOKUP(A1351,'Лицевые счета'!$A$1:$K$4570,2,0)</f>
        <v>425358</v>
      </c>
      <c r="C1351">
        <f>COUNTIF('ИПУ и ОКПУ'!$A$2:$A$3258,A1351)</f>
        <v>1</v>
      </c>
      <c r="D1351" t="str">
        <f>IF(C1351&gt;0,VLOOKUP(A1351,'ИПУ и ОКПУ'!$A$1:$O$3258,9,0),"")</f>
        <v>Одноставочный</v>
      </c>
      <c r="E1351" t="str">
        <f>IF(C1351&gt;0,IF(VLOOKUP(A1351,'ИПУ и ОКПУ'!$A$1:$O$3258,14,0)="Нет показаний","Нет показаний",""),"")</f>
        <v/>
      </c>
      <c r="F1351">
        <f>IF(AND(C1351&gt;0),SUMIF('ИПУ и ОКПУ'!$A$2:$A$3258,A1351,'ИПУ и ОКПУ'!$O$2:$O$3258),"")</f>
        <v>91</v>
      </c>
      <c r="G1351">
        <f>VLOOKUP(A1351,'Лицевые счета'!$A$2:$K$4570,9,0)</f>
        <v>2</v>
      </c>
      <c r="H1351">
        <f>VLOOKUP(A1351,'Лицевые счета'!$A$2:$K$4570,10,0)</f>
        <v>83.2</v>
      </c>
      <c r="I1351" t="str">
        <f>VLOOKUP(A1351,'Лицевые счета'!$A$2:$K$4570,6,0)</f>
        <v>ФЛ</v>
      </c>
      <c r="J1351" t="str">
        <f>IF(AND(C1351=0,I1351="ФЛ"),G1351*H1351,"")</f>
        <v/>
      </c>
      <c r="K1351" t="str">
        <f>IF(AND(C1351&gt;0,E1351="Нет показаний",I1351="ФЛ"),G1351*H1351,"")</f>
        <v/>
      </c>
    </row>
    <row r="1352" spans="1:11" x14ac:dyDescent="0.25">
      <c r="A1352" s="7">
        <v>426488</v>
      </c>
      <c r="B1352" s="7">
        <f>VLOOKUP(A1352,'Лицевые счета'!$A$1:$K$4570,2,0)</f>
        <v>425364</v>
      </c>
      <c r="C1352">
        <f>COUNTIF('ИПУ и ОКПУ'!$A$2:$A$3258,A1352)</f>
        <v>1</v>
      </c>
      <c r="D1352" t="str">
        <f>IF(C1352&gt;0,VLOOKUP(A1352,'ИПУ и ОКПУ'!$A$1:$O$3258,9,0),"")</f>
        <v>Одноставочный</v>
      </c>
      <c r="E1352" t="str">
        <f>IF(C1352&gt;0,IF(VLOOKUP(A1352,'ИПУ и ОКПУ'!$A$1:$O$3258,14,0)="Нет показаний","Нет показаний",""),"")</f>
        <v/>
      </c>
      <c r="F1352">
        <f>IF(AND(C1352&gt;0),SUMIF('ИПУ и ОКПУ'!$A$2:$A$3258,A1352,'ИПУ и ОКПУ'!$O$2:$O$3258),"")</f>
        <v>-68</v>
      </c>
      <c r="G1352">
        <f>VLOOKUP(A1352,'Лицевые счета'!$A$2:$K$4570,9,0)</f>
        <v>2</v>
      </c>
      <c r="H1352">
        <f>VLOOKUP(A1352,'Лицевые счета'!$A$2:$K$4570,10,0)</f>
        <v>73.5</v>
      </c>
      <c r="I1352" t="str">
        <f>VLOOKUP(A1352,'Лицевые счета'!$A$2:$K$4570,6,0)</f>
        <v>ФЛ</v>
      </c>
      <c r="J1352" t="str">
        <f>IF(AND(C1352=0,I1352="ФЛ"),G1352*H1352,"")</f>
        <v/>
      </c>
      <c r="K1352" t="str">
        <f>IF(AND(C1352&gt;0,E1352="Нет показаний",I1352="ФЛ"),G1352*H1352,"")</f>
        <v/>
      </c>
    </row>
    <row r="1353" spans="1:11" x14ac:dyDescent="0.25">
      <c r="A1353" s="7">
        <v>426492</v>
      </c>
      <c r="B1353" s="7">
        <f>VLOOKUP(A1353,'Лицевые счета'!$A$1:$K$4570,2,0)</f>
        <v>425364</v>
      </c>
      <c r="C1353">
        <f>COUNTIF('ИПУ и ОКПУ'!$A$2:$A$3258,A1353)</f>
        <v>1</v>
      </c>
      <c r="D1353" t="str">
        <f>IF(C1353&gt;0,VLOOKUP(A1353,'ИПУ и ОКПУ'!$A$1:$O$3258,9,0),"")</f>
        <v>Одноставочный</v>
      </c>
      <c r="E1353" t="str">
        <f>IF(C1353&gt;0,IF(VLOOKUP(A1353,'ИПУ и ОКПУ'!$A$1:$O$3258,14,0)="Нет показаний","Нет показаний",""),"")</f>
        <v/>
      </c>
      <c r="F1353">
        <f>IF(AND(C1353&gt;0),SUMIF('ИПУ и ОКПУ'!$A$2:$A$3258,A1353,'ИПУ и ОКПУ'!$O$2:$O$3258),"")</f>
        <v>171</v>
      </c>
      <c r="G1353">
        <f>VLOOKUP(A1353,'Лицевые счета'!$A$2:$K$4570,9,0)</f>
        <v>2</v>
      </c>
      <c r="H1353">
        <f>VLOOKUP(A1353,'Лицевые счета'!$A$2:$K$4570,10,0)</f>
        <v>83.2</v>
      </c>
      <c r="I1353" t="str">
        <f>VLOOKUP(A1353,'Лицевые счета'!$A$2:$K$4570,6,0)</f>
        <v>ФЛ</v>
      </c>
      <c r="J1353" t="str">
        <f>IF(AND(C1353=0,I1353="ФЛ"),G1353*H1353,"")</f>
        <v/>
      </c>
      <c r="K1353" t="str">
        <f>IF(AND(C1353&gt;0,E1353="Нет показаний",I1353="ФЛ"),G1353*H1353,"")</f>
        <v/>
      </c>
    </row>
    <row r="1354" spans="1:11" x14ac:dyDescent="0.25">
      <c r="A1354" s="7">
        <v>426496</v>
      </c>
      <c r="B1354" s="7">
        <f>VLOOKUP(A1354,'Лицевые счета'!$A$1:$K$4570,2,0)</f>
        <v>425364</v>
      </c>
      <c r="C1354">
        <f>COUNTIF('ИПУ и ОКПУ'!$A$2:$A$3258,A1354)</f>
        <v>1</v>
      </c>
      <c r="D1354" t="str">
        <f>IF(C1354&gt;0,VLOOKUP(A1354,'ИПУ и ОКПУ'!$A$1:$O$3258,9,0),"")</f>
        <v>Одноставочный</v>
      </c>
      <c r="E1354" t="str">
        <f>IF(C1354&gt;0,IF(VLOOKUP(A1354,'ИПУ и ОКПУ'!$A$1:$O$3258,14,0)="Нет показаний","Нет показаний",""),"")</f>
        <v/>
      </c>
      <c r="F1354">
        <f>IF(AND(C1354&gt;0),SUMIF('ИПУ и ОКПУ'!$A$2:$A$3258,A1354,'ИПУ и ОКПУ'!$O$2:$O$3258),"")</f>
        <v>150</v>
      </c>
      <c r="G1354">
        <f>VLOOKUP(A1354,'Лицевые счета'!$A$2:$K$4570,9,0)</f>
        <v>2</v>
      </c>
      <c r="H1354">
        <f>VLOOKUP(A1354,'Лицевые счета'!$A$2:$K$4570,10,0)</f>
        <v>73.5</v>
      </c>
      <c r="I1354" t="str">
        <f>VLOOKUP(A1354,'Лицевые счета'!$A$2:$K$4570,6,0)</f>
        <v>ФЛ</v>
      </c>
      <c r="J1354" t="str">
        <f>IF(AND(C1354=0,I1354="ФЛ"),G1354*H1354,"")</f>
        <v/>
      </c>
      <c r="K1354" t="str">
        <f>IF(AND(C1354&gt;0,E1354="Нет показаний",I1354="ФЛ"),G1354*H1354,"")</f>
        <v/>
      </c>
    </row>
    <row r="1355" spans="1:11" x14ac:dyDescent="0.25">
      <c r="A1355" s="7">
        <v>431658</v>
      </c>
      <c r="B1355" s="7">
        <f>VLOOKUP(A1355,'Лицевые счета'!$A$1:$K$4570,2,0)</f>
        <v>431274</v>
      </c>
      <c r="C1355">
        <f>COUNTIF('ИПУ и ОКПУ'!$A$2:$A$3258,A1355)</f>
        <v>1</v>
      </c>
      <c r="D1355" t="str">
        <f>IF(C1355&gt;0,VLOOKUP(A1355,'ИПУ и ОКПУ'!$A$1:$O$3258,9,0),"")</f>
        <v>Одноставочный</v>
      </c>
      <c r="E1355" t="str">
        <f>IF(C1355&gt;0,IF(VLOOKUP(A1355,'ИПУ и ОКПУ'!$A$1:$O$3258,14,0)="Нет показаний","Нет показаний",""),"")</f>
        <v>Нет показаний</v>
      </c>
      <c r="F1355">
        <f>IF(AND(C1355&gt;0),SUMIF('ИПУ и ОКПУ'!$A$2:$A$3258,A1355,'ИПУ и ОКПУ'!$O$2:$O$3258),"")</f>
        <v>0</v>
      </c>
      <c r="G1355">
        <f>VLOOKUP(A1355,'Лицевые счета'!$A$2:$K$4570,9,0)</f>
        <v>2</v>
      </c>
      <c r="H1355">
        <f>VLOOKUP(A1355,'Лицевые счета'!$A$2:$K$4570,10,0)</f>
        <v>57</v>
      </c>
      <c r="I1355" t="str">
        <f>VLOOKUP(A1355,'Лицевые счета'!$A$2:$K$4570,6,0)</f>
        <v>ФЛ</v>
      </c>
      <c r="J1355" t="str">
        <f>IF(AND(C1355=0,I1355="ФЛ"),G1355*H1355,"")</f>
        <v/>
      </c>
      <c r="K1355">
        <f>IF(AND(C1355&gt;0,E1355="Нет показаний",I1355="ФЛ"),G1355*H1355,"")</f>
        <v>114</v>
      </c>
    </row>
    <row r="1356" spans="1:11" x14ac:dyDescent="0.25">
      <c r="A1356" s="7">
        <v>431660</v>
      </c>
      <c r="B1356" s="7">
        <f>VLOOKUP(A1356,'Лицевые счета'!$A$1:$K$4570,2,0)</f>
        <v>431274</v>
      </c>
      <c r="C1356">
        <f>COUNTIF('ИПУ и ОКПУ'!$A$2:$A$3258,A1356)</f>
        <v>1</v>
      </c>
      <c r="D1356" t="str">
        <f>IF(C1356&gt;0,VLOOKUP(A1356,'ИПУ и ОКПУ'!$A$1:$O$3258,9,0),"")</f>
        <v>Одноставочный</v>
      </c>
      <c r="E1356" t="str">
        <f>IF(C1356&gt;0,IF(VLOOKUP(A1356,'ИПУ и ОКПУ'!$A$1:$O$3258,14,0)="Нет показаний","Нет показаний",""),"")</f>
        <v/>
      </c>
      <c r="F1356">
        <f>IF(AND(C1356&gt;0),SUMIF('ИПУ и ОКПУ'!$A$2:$A$3258,A1356,'ИПУ и ОКПУ'!$O$2:$O$3258),"")</f>
        <v>124.5</v>
      </c>
      <c r="G1356">
        <f>VLOOKUP(A1356,'Лицевые счета'!$A$2:$K$4570,9,0)</f>
        <v>2</v>
      </c>
      <c r="H1356">
        <f>VLOOKUP(A1356,'Лицевые счета'!$A$2:$K$4570,10,0)</f>
        <v>57</v>
      </c>
      <c r="I1356" t="str">
        <f>VLOOKUP(A1356,'Лицевые счета'!$A$2:$K$4570,6,0)</f>
        <v>ФЛ</v>
      </c>
      <c r="J1356" t="str">
        <f>IF(AND(C1356=0,I1356="ФЛ"),G1356*H1356,"")</f>
        <v/>
      </c>
      <c r="K1356" t="str">
        <f>IF(AND(C1356&gt;0,E1356="Нет показаний",I1356="ФЛ"),G1356*H1356,"")</f>
        <v/>
      </c>
    </row>
    <row r="1357" spans="1:11" x14ac:dyDescent="0.25">
      <c r="A1357" s="7">
        <v>431671</v>
      </c>
      <c r="B1357" s="7">
        <f>VLOOKUP(A1357,'Лицевые счета'!$A$1:$K$4570,2,0)</f>
        <v>431274</v>
      </c>
      <c r="C1357">
        <f>COUNTIF('ИПУ и ОКПУ'!$A$2:$A$3258,A1357)</f>
        <v>0</v>
      </c>
      <c r="D1357" t="str">
        <f>IF(C1357&gt;0,VLOOKUP(A1357,'ИПУ и ОКПУ'!$A$1:$O$3258,9,0),"")</f>
        <v/>
      </c>
      <c r="E1357" t="str">
        <f>IF(C1357&gt;0,IF(VLOOKUP(A1357,'ИПУ и ОКПУ'!$A$1:$O$3258,14,0)="Нет показаний","Нет показаний",""),"")</f>
        <v/>
      </c>
      <c r="F1357" t="str">
        <f>IF(AND(C1357&gt;0),SUMIF('ИПУ и ОКПУ'!$A$2:$A$3258,A1357,'ИПУ и ОКПУ'!$O$2:$O$3258),"")</f>
        <v/>
      </c>
      <c r="G1357">
        <f>VLOOKUP(A1357,'Лицевые счета'!$A$2:$K$4570,9,0)</f>
        <v>2</v>
      </c>
      <c r="H1357">
        <f>VLOOKUP(A1357,'Лицевые счета'!$A$2:$K$4570,10,0)</f>
        <v>57</v>
      </c>
      <c r="I1357" t="str">
        <f>VLOOKUP(A1357,'Лицевые счета'!$A$2:$K$4570,6,0)</f>
        <v>ФЛ</v>
      </c>
      <c r="J1357">
        <f>IF(AND(C1357=0,I1357="ФЛ"),G1357*H1357,"")</f>
        <v>114</v>
      </c>
      <c r="K1357" t="str">
        <f>IF(AND(C1357&gt;0,E1357="Нет показаний",I1357="ФЛ"),G1357*H1357,"")</f>
        <v/>
      </c>
    </row>
    <row r="1358" spans="1:11" x14ac:dyDescent="0.25">
      <c r="A1358" s="7">
        <v>431678</v>
      </c>
      <c r="B1358" s="7">
        <f>VLOOKUP(A1358,'Лицевые счета'!$A$1:$K$4570,2,0)</f>
        <v>431274</v>
      </c>
      <c r="C1358">
        <f>COUNTIF('ИПУ и ОКПУ'!$A$2:$A$3258,A1358)</f>
        <v>0</v>
      </c>
      <c r="D1358" t="str">
        <f>IF(C1358&gt;0,VLOOKUP(A1358,'ИПУ и ОКПУ'!$A$1:$O$3258,9,0),"")</f>
        <v/>
      </c>
      <c r="E1358" t="str">
        <f>IF(C1358&gt;0,IF(VLOOKUP(A1358,'ИПУ и ОКПУ'!$A$1:$O$3258,14,0)="Нет показаний","Нет показаний",""),"")</f>
        <v/>
      </c>
      <c r="F1358" t="str">
        <f>IF(AND(C1358&gt;0),SUMIF('ИПУ и ОКПУ'!$A$2:$A$3258,A1358,'ИПУ и ОКПУ'!$O$2:$O$3258),"")</f>
        <v/>
      </c>
      <c r="G1358">
        <f>VLOOKUP(A1358,'Лицевые счета'!$A$2:$K$4570,9,0)</f>
        <v>2</v>
      </c>
      <c r="H1358">
        <f>VLOOKUP(A1358,'Лицевые счета'!$A$2:$K$4570,10,0)</f>
        <v>73.5</v>
      </c>
      <c r="I1358" t="str">
        <f>VLOOKUP(A1358,'Лицевые счета'!$A$2:$K$4570,6,0)</f>
        <v>ФЛ</v>
      </c>
      <c r="J1358">
        <f>IF(AND(C1358=0,I1358="ФЛ"),G1358*H1358,"")</f>
        <v>147</v>
      </c>
      <c r="K1358" t="str">
        <f>IF(AND(C1358&gt;0,E1358="Нет показаний",I1358="ФЛ"),G1358*H1358,"")</f>
        <v/>
      </c>
    </row>
    <row r="1359" spans="1:11" x14ac:dyDescent="0.25">
      <c r="A1359" s="7">
        <v>431680</v>
      </c>
      <c r="B1359" s="7">
        <f>VLOOKUP(A1359,'Лицевые счета'!$A$1:$K$4570,2,0)</f>
        <v>431276</v>
      </c>
      <c r="C1359">
        <f>COUNTIF('ИПУ и ОКПУ'!$A$2:$A$3258,A1359)</f>
        <v>1</v>
      </c>
      <c r="D1359" t="str">
        <f>IF(C1359&gt;0,VLOOKUP(A1359,'ИПУ и ОКПУ'!$A$1:$O$3258,9,0),"")</f>
        <v>Одноставочный</v>
      </c>
      <c r="E1359" t="str">
        <f>IF(C1359&gt;0,IF(VLOOKUP(A1359,'ИПУ и ОКПУ'!$A$1:$O$3258,14,0)="Нет показаний","Нет показаний",""),"")</f>
        <v/>
      </c>
      <c r="F1359">
        <f>IF(AND(C1359&gt;0),SUMIF('ИПУ и ОКПУ'!$A$2:$A$3258,A1359,'ИПУ и ОКПУ'!$O$2:$O$3258),"")</f>
        <v>41.666666666666664</v>
      </c>
      <c r="G1359">
        <f>VLOOKUP(A1359,'Лицевые счета'!$A$2:$K$4570,9,0)</f>
        <v>2</v>
      </c>
      <c r="H1359">
        <f>VLOOKUP(A1359,'Лицевые счета'!$A$2:$K$4570,10,0)</f>
        <v>57</v>
      </c>
      <c r="I1359" t="str">
        <f>VLOOKUP(A1359,'Лицевые счета'!$A$2:$K$4570,6,0)</f>
        <v>ФЛ</v>
      </c>
      <c r="J1359" t="str">
        <f>IF(AND(C1359=0,I1359="ФЛ"),G1359*H1359,"")</f>
        <v/>
      </c>
      <c r="K1359" t="str">
        <f>IF(AND(C1359&gt;0,E1359="Нет показаний",I1359="ФЛ"),G1359*H1359,"")</f>
        <v/>
      </c>
    </row>
    <row r="1360" spans="1:11" x14ac:dyDescent="0.25">
      <c r="A1360" s="7">
        <v>431700</v>
      </c>
      <c r="B1360" s="7">
        <f>VLOOKUP(A1360,'Лицевые счета'!$A$1:$K$4570,2,0)</f>
        <v>431276</v>
      </c>
      <c r="C1360">
        <f>COUNTIF('ИПУ и ОКПУ'!$A$2:$A$3258,A1360)</f>
        <v>1</v>
      </c>
      <c r="D1360" t="str">
        <f>IF(C1360&gt;0,VLOOKUP(A1360,'ИПУ и ОКПУ'!$A$1:$O$3258,9,0),"")</f>
        <v>Одноставочный</v>
      </c>
      <c r="E1360" t="str">
        <f>IF(C1360&gt;0,IF(VLOOKUP(A1360,'ИПУ и ОКПУ'!$A$1:$O$3258,14,0)="Нет показаний","Нет показаний",""),"")</f>
        <v/>
      </c>
      <c r="F1360">
        <f>IF(AND(C1360&gt;0),SUMIF('ИПУ и ОКПУ'!$A$2:$A$3258,A1360,'ИПУ и ОКПУ'!$O$2:$O$3258),"")</f>
        <v>300</v>
      </c>
      <c r="G1360">
        <f>VLOOKUP(A1360,'Лицевые счета'!$A$2:$K$4570,9,0)</f>
        <v>2</v>
      </c>
      <c r="H1360">
        <f>VLOOKUP(A1360,'Лицевые счета'!$A$2:$K$4570,10,0)</f>
        <v>73.5</v>
      </c>
      <c r="I1360" t="str">
        <f>VLOOKUP(A1360,'Лицевые счета'!$A$2:$K$4570,6,0)</f>
        <v>ФЛ</v>
      </c>
      <c r="J1360" t="str">
        <f>IF(AND(C1360=0,I1360="ФЛ"),G1360*H1360,"")</f>
        <v/>
      </c>
      <c r="K1360" t="str">
        <f>IF(AND(C1360&gt;0,E1360="Нет показаний",I1360="ФЛ"),G1360*H1360,"")</f>
        <v/>
      </c>
    </row>
    <row r="1361" spans="1:11" x14ac:dyDescent="0.25">
      <c r="A1361" s="7">
        <v>431703</v>
      </c>
      <c r="B1361" s="7">
        <f>VLOOKUP(A1361,'Лицевые счета'!$A$1:$K$4570,2,0)</f>
        <v>431276</v>
      </c>
      <c r="C1361">
        <f>COUNTIF('ИПУ и ОКПУ'!$A$2:$A$3258,A1361)</f>
        <v>1</v>
      </c>
      <c r="D1361" t="str">
        <f>IF(C1361&gt;0,VLOOKUP(A1361,'ИПУ и ОКПУ'!$A$1:$O$3258,9,0),"")</f>
        <v>Одноставочный</v>
      </c>
      <c r="E1361" t="str">
        <f>IF(C1361&gt;0,IF(VLOOKUP(A1361,'ИПУ и ОКПУ'!$A$1:$O$3258,14,0)="Нет показаний","Нет показаний",""),"")</f>
        <v/>
      </c>
      <c r="F1361">
        <f>IF(AND(C1361&gt;0),SUMIF('ИПУ и ОКПУ'!$A$2:$A$3258,A1361,'ИПУ и ОКПУ'!$O$2:$O$3258),"")</f>
        <v>164</v>
      </c>
      <c r="G1361">
        <f>VLOOKUP(A1361,'Лицевые счета'!$A$2:$K$4570,9,0)</f>
        <v>2</v>
      </c>
      <c r="H1361">
        <f>VLOOKUP(A1361,'Лицевые счета'!$A$2:$K$4570,10,0)</f>
        <v>73.5</v>
      </c>
      <c r="I1361" t="str">
        <f>VLOOKUP(A1361,'Лицевые счета'!$A$2:$K$4570,6,0)</f>
        <v>ФЛ</v>
      </c>
      <c r="J1361" t="str">
        <f>IF(AND(C1361=0,I1361="ФЛ"),G1361*H1361,"")</f>
        <v/>
      </c>
      <c r="K1361" t="str">
        <f>IF(AND(C1361&gt;0,E1361="Нет показаний",I1361="ФЛ"),G1361*H1361,"")</f>
        <v/>
      </c>
    </row>
    <row r="1362" spans="1:11" x14ac:dyDescent="0.25">
      <c r="A1362" s="7">
        <v>431707</v>
      </c>
      <c r="B1362" s="7">
        <f>VLOOKUP(A1362,'Лицевые счета'!$A$1:$K$4570,2,0)</f>
        <v>431276</v>
      </c>
      <c r="C1362">
        <f>COUNTIF('ИПУ и ОКПУ'!$A$2:$A$3258,A1362)</f>
        <v>1</v>
      </c>
      <c r="D1362" t="str">
        <f>IF(C1362&gt;0,VLOOKUP(A1362,'ИПУ и ОКПУ'!$A$1:$O$3258,9,0),"")</f>
        <v>Одноставочный</v>
      </c>
      <c r="E1362" t="str">
        <f>IF(C1362&gt;0,IF(VLOOKUP(A1362,'ИПУ и ОКПУ'!$A$1:$O$3258,14,0)="Нет показаний","Нет показаний",""),"")</f>
        <v>Нет показаний</v>
      </c>
      <c r="F1362">
        <f>IF(AND(C1362&gt;0),SUMIF('ИПУ и ОКПУ'!$A$2:$A$3258,A1362,'ИПУ и ОКПУ'!$O$2:$O$3258),"")</f>
        <v>0</v>
      </c>
      <c r="G1362">
        <f>VLOOKUP(A1362,'Лицевые счета'!$A$2:$K$4570,9,0)</f>
        <v>2</v>
      </c>
      <c r="H1362">
        <f>VLOOKUP(A1362,'Лицевые счета'!$A$2:$K$4570,10,0)</f>
        <v>57</v>
      </c>
      <c r="I1362" t="str">
        <f>VLOOKUP(A1362,'Лицевые счета'!$A$2:$K$4570,6,0)</f>
        <v>ФЛ</v>
      </c>
      <c r="J1362" t="str">
        <f>IF(AND(C1362=0,I1362="ФЛ"),G1362*H1362,"")</f>
        <v/>
      </c>
      <c r="K1362">
        <f>IF(AND(C1362&gt;0,E1362="Нет показаний",I1362="ФЛ"),G1362*H1362,"")</f>
        <v>114</v>
      </c>
    </row>
    <row r="1363" spans="1:11" x14ac:dyDescent="0.25">
      <c r="A1363" s="7">
        <v>431713</v>
      </c>
      <c r="B1363" s="7">
        <f>VLOOKUP(A1363,'Лицевые счета'!$A$1:$K$4570,2,0)</f>
        <v>431276</v>
      </c>
      <c r="C1363">
        <f>COUNTIF('ИПУ и ОКПУ'!$A$2:$A$3258,A1363)</f>
        <v>1</v>
      </c>
      <c r="D1363" t="str">
        <f>IF(C1363&gt;0,VLOOKUP(A1363,'ИПУ и ОКПУ'!$A$1:$O$3258,9,0),"")</f>
        <v>Одноставочный</v>
      </c>
      <c r="E1363" t="str">
        <f>IF(C1363&gt;0,IF(VLOOKUP(A1363,'ИПУ и ОКПУ'!$A$1:$O$3258,14,0)="Нет показаний","Нет показаний",""),"")</f>
        <v/>
      </c>
      <c r="F1363">
        <f>IF(AND(C1363&gt;0),SUMIF('ИПУ и ОКПУ'!$A$2:$A$3258,A1363,'ИПУ и ОКПУ'!$O$2:$O$3258),"")</f>
        <v>100</v>
      </c>
      <c r="G1363">
        <f>VLOOKUP(A1363,'Лицевые счета'!$A$2:$K$4570,9,0)</f>
        <v>2</v>
      </c>
      <c r="H1363">
        <f>VLOOKUP(A1363,'Лицевые счета'!$A$2:$K$4570,10,0)</f>
        <v>57</v>
      </c>
      <c r="I1363" t="str">
        <f>VLOOKUP(A1363,'Лицевые счета'!$A$2:$K$4570,6,0)</f>
        <v>ФЛ</v>
      </c>
      <c r="J1363" t="str">
        <f>IF(AND(C1363=0,I1363="ФЛ"),G1363*H1363,"")</f>
        <v/>
      </c>
      <c r="K1363" t="str">
        <f>IF(AND(C1363&gt;0,E1363="Нет показаний",I1363="ФЛ"),G1363*H1363,"")</f>
        <v/>
      </c>
    </row>
    <row r="1364" spans="1:11" x14ac:dyDescent="0.25">
      <c r="A1364" s="7">
        <v>431718</v>
      </c>
      <c r="B1364" s="7">
        <f>VLOOKUP(A1364,'Лицевые счета'!$A$1:$K$4570,2,0)</f>
        <v>431277</v>
      </c>
      <c r="C1364">
        <f>COUNTIF('ИПУ и ОКПУ'!$A$2:$A$3258,A1364)</f>
        <v>1</v>
      </c>
      <c r="D1364" t="str">
        <f>IF(C1364&gt;0,VLOOKUP(A1364,'ИПУ и ОКПУ'!$A$1:$O$3258,9,0),"")</f>
        <v>Одноставочный</v>
      </c>
      <c r="E1364" t="str">
        <f>IF(C1364&gt;0,IF(VLOOKUP(A1364,'ИПУ и ОКПУ'!$A$1:$O$3258,14,0)="Нет показаний","Нет показаний",""),"")</f>
        <v/>
      </c>
      <c r="F1364">
        <f>IF(AND(C1364&gt;0),SUMIF('ИПУ и ОКПУ'!$A$2:$A$3258,A1364,'ИПУ и ОКПУ'!$O$2:$O$3258),"")</f>
        <v>130</v>
      </c>
      <c r="G1364">
        <f>VLOOKUP(A1364,'Лицевые счета'!$A$2:$K$4570,9,0)</f>
        <v>2</v>
      </c>
      <c r="H1364">
        <f>VLOOKUP(A1364,'Лицевые счета'!$A$2:$K$4570,10,0)</f>
        <v>73.5</v>
      </c>
      <c r="I1364" t="str">
        <f>VLOOKUP(A1364,'Лицевые счета'!$A$2:$K$4570,6,0)</f>
        <v>ФЛ</v>
      </c>
      <c r="J1364" t="str">
        <f>IF(AND(C1364=0,I1364="ФЛ"),G1364*H1364,"")</f>
        <v/>
      </c>
      <c r="K1364" t="str">
        <f>IF(AND(C1364&gt;0,E1364="Нет показаний",I1364="ФЛ"),G1364*H1364,"")</f>
        <v/>
      </c>
    </row>
    <row r="1365" spans="1:11" x14ac:dyDescent="0.25">
      <c r="A1365" s="7">
        <v>431724</v>
      </c>
      <c r="B1365" s="7">
        <f>VLOOKUP(A1365,'Лицевые счета'!$A$1:$K$4570,2,0)</f>
        <v>431277</v>
      </c>
      <c r="C1365">
        <f>COUNTIF('ИПУ и ОКПУ'!$A$2:$A$3258,A1365)</f>
        <v>1</v>
      </c>
      <c r="D1365" t="str">
        <f>IF(C1365&gt;0,VLOOKUP(A1365,'ИПУ и ОКПУ'!$A$1:$O$3258,9,0),"")</f>
        <v>Одноставочный</v>
      </c>
      <c r="E1365" t="str">
        <f>IF(C1365&gt;0,IF(VLOOKUP(A1365,'ИПУ и ОКПУ'!$A$1:$O$3258,14,0)="Нет показаний","Нет показаний",""),"")</f>
        <v/>
      </c>
      <c r="F1365">
        <f>IF(AND(C1365&gt;0),SUMIF('ИПУ и ОКПУ'!$A$2:$A$3258,A1365,'ИПУ и ОКПУ'!$O$2:$O$3258),"")</f>
        <v>140</v>
      </c>
      <c r="G1365">
        <f>VLOOKUP(A1365,'Лицевые счета'!$A$2:$K$4570,9,0)</f>
        <v>2</v>
      </c>
      <c r="H1365">
        <f>VLOOKUP(A1365,'Лицевые счета'!$A$2:$K$4570,10,0)</f>
        <v>83.2</v>
      </c>
      <c r="I1365" t="str">
        <f>VLOOKUP(A1365,'Лицевые счета'!$A$2:$K$4570,6,0)</f>
        <v>ФЛ</v>
      </c>
      <c r="J1365" t="str">
        <f>IF(AND(C1365=0,I1365="ФЛ"),G1365*H1365,"")</f>
        <v/>
      </c>
      <c r="K1365" t="str">
        <f>IF(AND(C1365&gt;0,E1365="Нет показаний",I1365="ФЛ"),G1365*H1365,"")</f>
        <v/>
      </c>
    </row>
    <row r="1366" spans="1:11" x14ac:dyDescent="0.25">
      <c r="A1366" s="7">
        <v>431726</v>
      </c>
      <c r="B1366" s="7">
        <f>VLOOKUP(A1366,'Лицевые счета'!$A$1:$K$4570,2,0)</f>
        <v>431277</v>
      </c>
      <c r="C1366">
        <f>COUNTIF('ИПУ и ОКПУ'!$A$2:$A$3258,A1366)</f>
        <v>1</v>
      </c>
      <c r="D1366" t="str">
        <f>IF(C1366&gt;0,VLOOKUP(A1366,'ИПУ и ОКПУ'!$A$1:$O$3258,9,0),"")</f>
        <v>Одноставочный</v>
      </c>
      <c r="E1366" t="str">
        <f>IF(C1366&gt;0,IF(VLOOKUP(A1366,'ИПУ и ОКПУ'!$A$1:$O$3258,14,0)="Нет показаний","Нет показаний",""),"")</f>
        <v>Нет показаний</v>
      </c>
      <c r="F1366">
        <f>IF(AND(C1366&gt;0),SUMIF('ИПУ и ОКПУ'!$A$2:$A$3258,A1366,'ИПУ и ОКПУ'!$O$2:$O$3258),"")</f>
        <v>0</v>
      </c>
      <c r="G1366">
        <f>VLOOKUP(A1366,'Лицевые счета'!$A$2:$K$4570,9,0)</f>
        <v>2</v>
      </c>
      <c r="H1366">
        <f>VLOOKUP(A1366,'Лицевые счета'!$A$2:$K$4570,10,0)</f>
        <v>73.5</v>
      </c>
      <c r="I1366" t="str">
        <f>VLOOKUP(A1366,'Лицевые счета'!$A$2:$K$4570,6,0)</f>
        <v>ФЛ</v>
      </c>
      <c r="J1366" t="str">
        <f>IF(AND(C1366=0,I1366="ФЛ"),G1366*H1366,"")</f>
        <v/>
      </c>
      <c r="K1366">
        <f>IF(AND(C1366&gt;0,E1366="Нет показаний",I1366="ФЛ"),G1366*H1366,"")</f>
        <v>147</v>
      </c>
    </row>
    <row r="1367" spans="1:11" x14ac:dyDescent="0.25">
      <c r="A1367" s="7">
        <v>431742</v>
      </c>
      <c r="B1367" s="7">
        <f>VLOOKUP(A1367,'Лицевые счета'!$A$1:$K$4570,2,0)</f>
        <v>431277</v>
      </c>
      <c r="C1367">
        <f>COUNTIF('ИПУ и ОКПУ'!$A$2:$A$3258,A1367)</f>
        <v>1</v>
      </c>
      <c r="D1367" t="str">
        <f>IF(C1367&gt;0,VLOOKUP(A1367,'ИПУ и ОКПУ'!$A$1:$O$3258,9,0),"")</f>
        <v>Одноставочный</v>
      </c>
      <c r="E1367" t="str">
        <f>IF(C1367&gt;0,IF(VLOOKUP(A1367,'ИПУ и ОКПУ'!$A$1:$O$3258,14,0)="Нет показаний","Нет показаний",""),"")</f>
        <v>Нет показаний</v>
      </c>
      <c r="F1367">
        <f>IF(AND(C1367&gt;0),SUMIF('ИПУ и ОКПУ'!$A$2:$A$3258,A1367,'ИПУ и ОКПУ'!$O$2:$O$3258),"")</f>
        <v>0</v>
      </c>
      <c r="G1367">
        <f>VLOOKUP(A1367,'Лицевые счета'!$A$2:$K$4570,9,0)</f>
        <v>2</v>
      </c>
      <c r="H1367">
        <f>VLOOKUP(A1367,'Лицевые счета'!$A$2:$K$4570,10,0)</f>
        <v>83.2</v>
      </c>
      <c r="I1367" t="str">
        <f>VLOOKUP(A1367,'Лицевые счета'!$A$2:$K$4570,6,0)</f>
        <v>ФЛ</v>
      </c>
      <c r="J1367" t="str">
        <f>IF(AND(C1367=0,I1367="ФЛ"),G1367*H1367,"")</f>
        <v/>
      </c>
      <c r="K1367">
        <f>IF(AND(C1367&gt;0,E1367="Нет показаний",I1367="ФЛ"),G1367*H1367,"")</f>
        <v>166.4</v>
      </c>
    </row>
    <row r="1368" spans="1:11" x14ac:dyDescent="0.25">
      <c r="A1368" s="7">
        <v>431845</v>
      </c>
      <c r="B1368" s="7">
        <f>VLOOKUP(A1368,'Лицевые счета'!$A$1:$K$4570,2,0)</f>
        <v>431283</v>
      </c>
      <c r="C1368">
        <f>COUNTIF('ИПУ и ОКПУ'!$A$2:$A$3258,A1368)</f>
        <v>0</v>
      </c>
      <c r="D1368" t="str">
        <f>IF(C1368&gt;0,VLOOKUP(A1368,'ИПУ и ОКПУ'!$A$1:$O$3258,9,0),"")</f>
        <v/>
      </c>
      <c r="E1368" t="str">
        <f>IF(C1368&gt;0,IF(VLOOKUP(A1368,'ИПУ и ОКПУ'!$A$1:$O$3258,14,0)="Нет показаний","Нет показаний",""),"")</f>
        <v/>
      </c>
      <c r="F1368" t="str">
        <f>IF(AND(C1368&gt;0),SUMIF('ИПУ и ОКПУ'!$A$2:$A$3258,A1368,'ИПУ и ОКПУ'!$O$2:$O$3258),"")</f>
        <v/>
      </c>
      <c r="G1368">
        <f>VLOOKUP(A1368,'Лицевые счета'!$A$2:$K$4570,9,0)</f>
        <v>2</v>
      </c>
      <c r="H1368">
        <f>VLOOKUP(A1368,'Лицевые счета'!$A$2:$K$4570,10,0)</f>
        <v>73.5</v>
      </c>
      <c r="I1368" t="str">
        <f>VLOOKUP(A1368,'Лицевые счета'!$A$2:$K$4570,6,0)</f>
        <v>ФЛ</v>
      </c>
      <c r="J1368">
        <f>IF(AND(C1368=0,I1368="ФЛ"),G1368*H1368,"")</f>
        <v>147</v>
      </c>
      <c r="K1368" t="str">
        <f>IF(AND(C1368&gt;0,E1368="Нет показаний",I1368="ФЛ"),G1368*H1368,"")</f>
        <v/>
      </c>
    </row>
    <row r="1369" spans="1:11" x14ac:dyDescent="0.25">
      <c r="A1369" s="7">
        <v>431904</v>
      </c>
      <c r="B1369" s="7">
        <f>VLOOKUP(A1369,'Лицевые счета'!$A$1:$K$4570,2,0)</f>
        <v>431288</v>
      </c>
      <c r="C1369">
        <f>COUNTIF('ИПУ и ОКПУ'!$A$2:$A$3258,A1369)</f>
        <v>1</v>
      </c>
      <c r="D1369" t="str">
        <f>IF(C1369&gt;0,VLOOKUP(A1369,'ИПУ и ОКПУ'!$A$1:$O$3258,9,0),"")</f>
        <v>Одноставочный</v>
      </c>
      <c r="E1369" t="str">
        <f>IF(C1369&gt;0,IF(VLOOKUP(A1369,'ИПУ и ОКПУ'!$A$1:$O$3258,14,0)="Нет показаний","Нет показаний",""),"")</f>
        <v/>
      </c>
      <c r="F1369">
        <f>IF(AND(C1369&gt;0),SUMIF('ИПУ и ОКПУ'!$A$2:$A$3258,A1369,'ИПУ и ОКПУ'!$O$2:$O$3258),"")</f>
        <v>300</v>
      </c>
      <c r="G1369">
        <f>VLOOKUP(A1369,'Лицевые счета'!$A$2:$K$4570,9,0)</f>
        <v>2</v>
      </c>
      <c r="H1369">
        <f>VLOOKUP(A1369,'Лицевые счета'!$A$2:$K$4570,10,0)</f>
        <v>73.5</v>
      </c>
      <c r="I1369" t="str">
        <f>VLOOKUP(A1369,'Лицевые счета'!$A$2:$K$4570,6,0)</f>
        <v>ФЛ</v>
      </c>
      <c r="J1369" t="str">
        <f>IF(AND(C1369=0,I1369="ФЛ"),G1369*H1369,"")</f>
        <v/>
      </c>
      <c r="K1369" t="str">
        <f>IF(AND(C1369&gt;0,E1369="Нет показаний",I1369="ФЛ"),G1369*H1369,"")</f>
        <v/>
      </c>
    </row>
    <row r="1370" spans="1:11" x14ac:dyDescent="0.25">
      <c r="A1370" s="7">
        <v>431923</v>
      </c>
      <c r="B1370" s="7">
        <f>VLOOKUP(A1370,'Лицевые счета'!$A$1:$K$4570,2,0)</f>
        <v>431288</v>
      </c>
      <c r="C1370">
        <f>COUNTIF('ИПУ и ОКПУ'!$A$2:$A$3258,A1370)</f>
        <v>1</v>
      </c>
      <c r="D1370" t="str">
        <f>IF(C1370&gt;0,VLOOKUP(A1370,'ИПУ и ОКПУ'!$A$1:$O$3258,9,0),"")</f>
        <v>Одноставочный</v>
      </c>
      <c r="E1370" t="str">
        <f>IF(C1370&gt;0,IF(VLOOKUP(A1370,'ИПУ и ОКПУ'!$A$1:$O$3258,14,0)="Нет показаний","Нет показаний",""),"")</f>
        <v/>
      </c>
      <c r="F1370">
        <f>IF(AND(C1370&gt;0),SUMIF('ИПУ и ОКПУ'!$A$2:$A$3258,A1370,'ИПУ и ОКПУ'!$O$2:$O$3258),"")</f>
        <v>385</v>
      </c>
      <c r="G1370">
        <f>VLOOKUP(A1370,'Лицевые счета'!$A$2:$K$4570,9,0)</f>
        <v>2</v>
      </c>
      <c r="H1370">
        <f>VLOOKUP(A1370,'Лицевые счета'!$A$2:$K$4570,10,0)</f>
        <v>73.5</v>
      </c>
      <c r="I1370" t="str">
        <f>VLOOKUP(A1370,'Лицевые счета'!$A$2:$K$4570,6,0)</f>
        <v>ФЛ</v>
      </c>
      <c r="J1370" t="str">
        <f>IF(AND(C1370=0,I1370="ФЛ"),G1370*H1370,"")</f>
        <v/>
      </c>
      <c r="K1370" t="str">
        <f>IF(AND(C1370&gt;0,E1370="Нет показаний",I1370="ФЛ"),G1370*H1370,"")</f>
        <v/>
      </c>
    </row>
    <row r="1371" spans="1:11" x14ac:dyDescent="0.25">
      <c r="A1371" s="7">
        <v>431935</v>
      </c>
      <c r="B1371" s="7">
        <f>VLOOKUP(A1371,'Лицевые счета'!$A$1:$K$4570,2,0)</f>
        <v>431288</v>
      </c>
      <c r="C1371">
        <f>COUNTIF('ИПУ и ОКПУ'!$A$2:$A$3258,A1371)</f>
        <v>1</v>
      </c>
      <c r="D1371" t="str">
        <f>IF(C1371&gt;0,VLOOKUP(A1371,'ИПУ и ОКПУ'!$A$1:$O$3258,9,0),"")</f>
        <v>Одноставочный</v>
      </c>
      <c r="E1371" t="str">
        <f>IF(C1371&gt;0,IF(VLOOKUP(A1371,'ИПУ и ОКПУ'!$A$1:$O$3258,14,0)="Нет показаний","Нет показаний",""),"")</f>
        <v/>
      </c>
      <c r="F1371">
        <f>IF(AND(C1371&gt;0),SUMIF('ИПУ и ОКПУ'!$A$2:$A$3258,A1371,'ИПУ и ОКПУ'!$O$2:$O$3258),"")</f>
        <v>340</v>
      </c>
      <c r="G1371">
        <f>VLOOKUP(A1371,'Лицевые счета'!$A$2:$K$4570,9,0)</f>
        <v>2</v>
      </c>
      <c r="H1371">
        <f>VLOOKUP(A1371,'Лицевые счета'!$A$2:$K$4570,10,0)</f>
        <v>73.5</v>
      </c>
      <c r="I1371" t="str">
        <f>VLOOKUP(A1371,'Лицевые счета'!$A$2:$K$4570,6,0)</f>
        <v>ФЛ</v>
      </c>
      <c r="J1371" t="str">
        <f>IF(AND(C1371=0,I1371="ФЛ"),G1371*H1371,"")</f>
        <v/>
      </c>
      <c r="K1371" t="str">
        <f>IF(AND(C1371&gt;0,E1371="Нет показаний",I1371="ФЛ"),G1371*H1371,"")</f>
        <v/>
      </c>
    </row>
    <row r="1372" spans="1:11" x14ac:dyDescent="0.25">
      <c r="A1372" s="7">
        <v>432056</v>
      </c>
      <c r="B1372" s="7">
        <f>VLOOKUP(A1372,'Лицевые счета'!$A$1:$K$4570,2,0)</f>
        <v>431298</v>
      </c>
      <c r="C1372">
        <f>COUNTIF('ИПУ и ОКПУ'!$A$2:$A$3258,A1372)</f>
        <v>1</v>
      </c>
      <c r="D1372" t="str">
        <f>IF(C1372&gt;0,VLOOKUP(A1372,'ИПУ и ОКПУ'!$A$1:$O$3258,9,0),"")</f>
        <v>Одноставочный</v>
      </c>
      <c r="E1372" t="str">
        <f>IF(C1372&gt;0,IF(VLOOKUP(A1372,'ИПУ и ОКПУ'!$A$1:$O$3258,14,0)="Нет показаний","Нет показаний",""),"")</f>
        <v/>
      </c>
      <c r="F1372">
        <f>IF(AND(C1372&gt;0),SUMIF('ИПУ и ОКПУ'!$A$2:$A$3258,A1372,'ИПУ и ОКПУ'!$O$2:$O$3258),"")</f>
        <v>163</v>
      </c>
      <c r="G1372">
        <f>VLOOKUP(A1372,'Лицевые счета'!$A$2:$K$4570,9,0)</f>
        <v>2</v>
      </c>
      <c r="H1372">
        <f>VLOOKUP(A1372,'Лицевые счета'!$A$2:$K$4570,10,0)</f>
        <v>83.2</v>
      </c>
      <c r="I1372" t="str">
        <f>VLOOKUP(A1372,'Лицевые счета'!$A$2:$K$4570,6,0)</f>
        <v>ФЛ</v>
      </c>
      <c r="J1372" t="str">
        <f>IF(AND(C1372=0,I1372="ФЛ"),G1372*H1372,"")</f>
        <v/>
      </c>
      <c r="K1372" t="str">
        <f>IF(AND(C1372&gt;0,E1372="Нет показаний",I1372="ФЛ"),G1372*H1372,"")</f>
        <v/>
      </c>
    </row>
    <row r="1373" spans="1:11" x14ac:dyDescent="0.25">
      <c r="A1373" s="7">
        <v>432070</v>
      </c>
      <c r="B1373" s="7">
        <f>VLOOKUP(A1373,'Лицевые счета'!$A$1:$K$4570,2,0)</f>
        <v>431298</v>
      </c>
      <c r="C1373">
        <f>COUNTIF('ИПУ и ОКПУ'!$A$2:$A$3258,A1373)</f>
        <v>0</v>
      </c>
      <c r="D1373" t="str">
        <f>IF(C1373&gt;0,VLOOKUP(A1373,'ИПУ и ОКПУ'!$A$1:$O$3258,9,0),"")</f>
        <v/>
      </c>
      <c r="E1373" t="str">
        <f>IF(C1373&gt;0,IF(VLOOKUP(A1373,'ИПУ и ОКПУ'!$A$1:$O$3258,14,0)="Нет показаний","Нет показаний",""),"")</f>
        <v/>
      </c>
      <c r="F1373" t="str">
        <f>IF(AND(C1373&gt;0),SUMIF('ИПУ и ОКПУ'!$A$2:$A$3258,A1373,'ИПУ и ОКПУ'!$O$2:$O$3258),"")</f>
        <v/>
      </c>
      <c r="G1373">
        <f>VLOOKUP(A1373,'Лицевые счета'!$A$2:$K$4570,9,0)</f>
        <v>2</v>
      </c>
      <c r="H1373">
        <f>VLOOKUP(A1373,'Лицевые счета'!$A$2:$K$4570,10,0)</f>
        <v>57</v>
      </c>
      <c r="I1373" t="str">
        <f>VLOOKUP(A1373,'Лицевые счета'!$A$2:$K$4570,6,0)</f>
        <v>ФЛ</v>
      </c>
      <c r="J1373">
        <f>IF(AND(C1373=0,I1373="ФЛ"),G1373*H1373,"")</f>
        <v>114</v>
      </c>
      <c r="K1373" t="str">
        <f>IF(AND(C1373&gt;0,E1373="Нет показаний",I1373="ФЛ"),G1373*H1373,"")</f>
        <v/>
      </c>
    </row>
    <row r="1374" spans="1:11" x14ac:dyDescent="0.25">
      <c r="A1374" s="7">
        <v>432075</v>
      </c>
      <c r="B1374" s="7">
        <f>VLOOKUP(A1374,'Лицевые счета'!$A$1:$K$4570,2,0)</f>
        <v>431298</v>
      </c>
      <c r="C1374">
        <f>COUNTIF('ИПУ и ОКПУ'!$A$2:$A$3258,A1374)</f>
        <v>1</v>
      </c>
      <c r="D1374" t="str">
        <f>IF(C1374&gt;0,VLOOKUP(A1374,'ИПУ и ОКПУ'!$A$1:$O$3258,9,0),"")</f>
        <v>Одноставочный</v>
      </c>
      <c r="E1374" t="str">
        <f>IF(C1374&gt;0,IF(VLOOKUP(A1374,'ИПУ и ОКПУ'!$A$1:$O$3258,14,0)="Нет показаний","Нет показаний",""),"")</f>
        <v/>
      </c>
      <c r="F1374">
        <f>IF(AND(C1374&gt;0),SUMIF('ИПУ и ОКПУ'!$A$2:$A$3258,A1374,'ИПУ и ОКПУ'!$O$2:$O$3258),"")</f>
        <v>50</v>
      </c>
      <c r="G1374">
        <f>VLOOKUP(A1374,'Лицевые счета'!$A$2:$K$4570,9,0)</f>
        <v>2</v>
      </c>
      <c r="H1374">
        <f>VLOOKUP(A1374,'Лицевые счета'!$A$2:$K$4570,10,0)</f>
        <v>73.5</v>
      </c>
      <c r="I1374" t="str">
        <f>VLOOKUP(A1374,'Лицевые счета'!$A$2:$K$4570,6,0)</f>
        <v>ФЛ</v>
      </c>
      <c r="J1374" t="str">
        <f>IF(AND(C1374=0,I1374="ФЛ"),G1374*H1374,"")</f>
        <v/>
      </c>
      <c r="K1374" t="str">
        <f>IF(AND(C1374&gt;0,E1374="Нет показаний",I1374="ФЛ"),G1374*H1374,"")</f>
        <v/>
      </c>
    </row>
    <row r="1375" spans="1:11" x14ac:dyDescent="0.25">
      <c r="A1375" s="7">
        <v>432081</v>
      </c>
      <c r="B1375" s="7">
        <f>VLOOKUP(A1375,'Лицевые счета'!$A$1:$K$4570,2,0)</f>
        <v>431298</v>
      </c>
      <c r="C1375">
        <f>COUNTIF('ИПУ и ОКПУ'!$A$2:$A$3258,A1375)</f>
        <v>1</v>
      </c>
      <c r="D1375" t="str">
        <f>IF(C1375&gt;0,VLOOKUP(A1375,'ИПУ и ОКПУ'!$A$1:$O$3258,9,0),"")</f>
        <v>Одноставочный</v>
      </c>
      <c r="E1375" t="str">
        <f>IF(C1375&gt;0,IF(VLOOKUP(A1375,'ИПУ и ОКПУ'!$A$1:$O$3258,14,0)="Нет показаний","Нет показаний",""),"")</f>
        <v>Нет показаний</v>
      </c>
      <c r="F1375">
        <f>IF(AND(C1375&gt;0),SUMIF('ИПУ и ОКПУ'!$A$2:$A$3258,A1375,'ИПУ и ОКПУ'!$O$2:$O$3258),"")</f>
        <v>0</v>
      </c>
      <c r="G1375">
        <f>VLOOKUP(A1375,'Лицевые счета'!$A$2:$K$4570,9,0)</f>
        <v>2</v>
      </c>
      <c r="H1375">
        <f>VLOOKUP(A1375,'Лицевые счета'!$A$2:$K$4570,10,0)</f>
        <v>83.2</v>
      </c>
      <c r="I1375" t="str">
        <f>VLOOKUP(A1375,'Лицевые счета'!$A$2:$K$4570,6,0)</f>
        <v>ФЛ</v>
      </c>
      <c r="J1375" t="str">
        <f>IF(AND(C1375=0,I1375="ФЛ"),G1375*H1375,"")</f>
        <v/>
      </c>
      <c r="K1375">
        <f>IF(AND(C1375&gt;0,E1375="Нет показаний",I1375="ФЛ"),G1375*H1375,"")</f>
        <v>166.4</v>
      </c>
    </row>
    <row r="1376" spans="1:11" x14ac:dyDescent="0.25">
      <c r="A1376" s="7">
        <v>432083</v>
      </c>
      <c r="B1376" s="7">
        <f>VLOOKUP(A1376,'Лицевые счета'!$A$1:$K$4570,2,0)</f>
        <v>431298</v>
      </c>
      <c r="C1376">
        <f>COUNTIF('ИПУ и ОКПУ'!$A$2:$A$3258,A1376)</f>
        <v>1</v>
      </c>
      <c r="D1376" t="str">
        <f>IF(C1376&gt;0,VLOOKUP(A1376,'ИПУ и ОКПУ'!$A$1:$O$3258,9,0),"")</f>
        <v>Одноставочный</v>
      </c>
      <c r="E1376" t="str">
        <f>IF(C1376&gt;0,IF(VLOOKUP(A1376,'ИПУ и ОКПУ'!$A$1:$O$3258,14,0)="Нет показаний","Нет показаний",""),"")</f>
        <v/>
      </c>
      <c r="F1376">
        <f>IF(AND(C1376&gt;0),SUMIF('ИПУ и ОКПУ'!$A$2:$A$3258,A1376,'ИПУ и ОКПУ'!$O$2:$O$3258),"")</f>
        <v>116</v>
      </c>
      <c r="G1376">
        <f>VLOOKUP(A1376,'Лицевые счета'!$A$2:$K$4570,9,0)</f>
        <v>2</v>
      </c>
      <c r="H1376">
        <f>VLOOKUP(A1376,'Лицевые счета'!$A$2:$K$4570,10,0)</f>
        <v>57</v>
      </c>
      <c r="I1376" t="str">
        <f>VLOOKUP(A1376,'Лицевые счета'!$A$2:$K$4570,6,0)</f>
        <v>ФЛ</v>
      </c>
      <c r="J1376" t="str">
        <f>IF(AND(C1376=0,I1376="ФЛ"),G1376*H1376,"")</f>
        <v/>
      </c>
      <c r="K1376" t="str">
        <f>IF(AND(C1376&gt;0,E1376="Нет показаний",I1376="ФЛ"),G1376*H1376,"")</f>
        <v/>
      </c>
    </row>
    <row r="1377" spans="1:11" x14ac:dyDescent="0.25">
      <c r="A1377" s="7">
        <v>432086</v>
      </c>
      <c r="B1377" s="7">
        <f>VLOOKUP(A1377,'Лицевые счета'!$A$1:$K$4570,2,0)</f>
        <v>431298</v>
      </c>
      <c r="C1377">
        <f>COUNTIF('ИПУ и ОКПУ'!$A$2:$A$3258,A1377)</f>
        <v>1</v>
      </c>
      <c r="D1377" t="str">
        <f>IF(C1377&gt;0,VLOOKUP(A1377,'ИПУ и ОКПУ'!$A$1:$O$3258,9,0),"")</f>
        <v>Одноставочный</v>
      </c>
      <c r="E1377" t="str">
        <f>IF(C1377&gt;0,IF(VLOOKUP(A1377,'ИПУ и ОКПУ'!$A$1:$O$3258,14,0)="Нет показаний","Нет показаний",""),"")</f>
        <v>Нет показаний</v>
      </c>
      <c r="F1377">
        <f>IF(AND(C1377&gt;0),SUMIF('ИПУ и ОКПУ'!$A$2:$A$3258,A1377,'ИПУ и ОКПУ'!$O$2:$O$3258),"")</f>
        <v>0</v>
      </c>
      <c r="G1377">
        <f>VLOOKUP(A1377,'Лицевые счета'!$A$2:$K$4570,9,0)</f>
        <v>2</v>
      </c>
      <c r="H1377">
        <f>VLOOKUP(A1377,'Лицевые счета'!$A$2:$K$4570,10,0)</f>
        <v>83.2</v>
      </c>
      <c r="I1377" t="str">
        <f>VLOOKUP(A1377,'Лицевые счета'!$A$2:$K$4570,6,0)</f>
        <v>ФЛ</v>
      </c>
      <c r="J1377" t="str">
        <f>IF(AND(C1377=0,I1377="ФЛ"),G1377*H1377,"")</f>
        <v/>
      </c>
      <c r="K1377">
        <f>IF(AND(C1377&gt;0,E1377="Нет показаний",I1377="ФЛ"),G1377*H1377,"")</f>
        <v>166.4</v>
      </c>
    </row>
    <row r="1378" spans="1:11" x14ac:dyDescent="0.25">
      <c r="A1378" s="7">
        <v>432116</v>
      </c>
      <c r="B1378" s="7">
        <f>VLOOKUP(A1378,'Лицевые счета'!$A$1:$K$4570,2,0)</f>
        <v>431300</v>
      </c>
      <c r="C1378">
        <f>COUNTIF('ИПУ и ОКПУ'!$A$2:$A$3258,A1378)</f>
        <v>1</v>
      </c>
      <c r="D1378" t="str">
        <f>IF(C1378&gt;0,VLOOKUP(A1378,'ИПУ и ОКПУ'!$A$1:$O$3258,9,0),"")</f>
        <v>Одноставочный</v>
      </c>
      <c r="E1378" t="str">
        <f>IF(C1378&gt;0,IF(VLOOKUP(A1378,'ИПУ и ОКПУ'!$A$1:$O$3258,14,0)="Нет показаний","Нет показаний",""),"")</f>
        <v>Нет показаний</v>
      </c>
      <c r="F1378">
        <f>IF(AND(C1378&gt;0),SUMIF('ИПУ и ОКПУ'!$A$2:$A$3258,A1378,'ИПУ и ОКПУ'!$O$2:$O$3258),"")</f>
        <v>0</v>
      </c>
      <c r="G1378">
        <f>VLOOKUP(A1378,'Лицевые счета'!$A$2:$K$4570,9,0)</f>
        <v>2</v>
      </c>
      <c r="H1378">
        <f>VLOOKUP(A1378,'Лицевые счета'!$A$2:$K$4570,10,0)</f>
        <v>57</v>
      </c>
      <c r="I1378" t="str">
        <f>VLOOKUP(A1378,'Лицевые счета'!$A$2:$K$4570,6,0)</f>
        <v>ФЛ</v>
      </c>
      <c r="J1378" t="str">
        <f>IF(AND(C1378=0,I1378="ФЛ"),G1378*H1378,"")</f>
        <v/>
      </c>
      <c r="K1378">
        <f>IF(AND(C1378&gt;0,E1378="Нет показаний",I1378="ФЛ"),G1378*H1378,"")</f>
        <v>114</v>
      </c>
    </row>
    <row r="1379" spans="1:11" x14ac:dyDescent="0.25">
      <c r="A1379" s="7">
        <v>432122</v>
      </c>
      <c r="B1379" s="7">
        <f>VLOOKUP(A1379,'Лицевые счета'!$A$1:$K$4570,2,0)</f>
        <v>431300</v>
      </c>
      <c r="C1379">
        <f>COUNTIF('ИПУ и ОКПУ'!$A$2:$A$3258,A1379)</f>
        <v>1</v>
      </c>
      <c r="D1379" t="str">
        <f>IF(C1379&gt;0,VLOOKUP(A1379,'ИПУ и ОКПУ'!$A$1:$O$3258,9,0),"")</f>
        <v>Одноставочный</v>
      </c>
      <c r="E1379" t="str">
        <f>IF(C1379&gt;0,IF(VLOOKUP(A1379,'ИПУ и ОКПУ'!$A$1:$O$3258,14,0)="Нет показаний","Нет показаний",""),"")</f>
        <v/>
      </c>
      <c r="F1379">
        <f>IF(AND(C1379&gt;0),SUMIF('ИПУ и ОКПУ'!$A$2:$A$3258,A1379,'ИПУ и ОКПУ'!$O$2:$O$3258),"")</f>
        <v>45</v>
      </c>
      <c r="G1379">
        <f>VLOOKUP(A1379,'Лицевые счета'!$A$2:$K$4570,9,0)</f>
        <v>2</v>
      </c>
      <c r="H1379">
        <f>VLOOKUP(A1379,'Лицевые счета'!$A$2:$K$4570,10,0)</f>
        <v>57</v>
      </c>
      <c r="I1379" t="str">
        <f>VLOOKUP(A1379,'Лицевые счета'!$A$2:$K$4570,6,0)</f>
        <v>ФЛ</v>
      </c>
      <c r="J1379" t="str">
        <f>IF(AND(C1379=0,I1379="ФЛ"),G1379*H1379,"")</f>
        <v/>
      </c>
      <c r="K1379" t="str">
        <f>IF(AND(C1379&gt;0,E1379="Нет показаний",I1379="ФЛ"),G1379*H1379,"")</f>
        <v/>
      </c>
    </row>
    <row r="1380" spans="1:11" x14ac:dyDescent="0.25">
      <c r="A1380" s="7">
        <v>432127</v>
      </c>
      <c r="B1380" s="7">
        <f>VLOOKUP(A1380,'Лицевые счета'!$A$1:$K$4570,2,0)</f>
        <v>431300</v>
      </c>
      <c r="C1380">
        <f>COUNTIF('ИПУ и ОКПУ'!$A$2:$A$3258,A1380)</f>
        <v>1</v>
      </c>
      <c r="D1380" t="str">
        <f>IF(C1380&gt;0,VLOOKUP(A1380,'ИПУ и ОКПУ'!$A$1:$O$3258,9,0),"")</f>
        <v>Одноставочный</v>
      </c>
      <c r="E1380" t="str">
        <f>IF(C1380&gt;0,IF(VLOOKUP(A1380,'ИПУ и ОКПУ'!$A$1:$O$3258,14,0)="Нет показаний","Нет показаний",""),"")</f>
        <v/>
      </c>
      <c r="F1380">
        <f>IF(AND(C1380&gt;0),SUMIF('ИПУ и ОКПУ'!$A$2:$A$3258,A1380,'ИПУ и ОКПУ'!$O$2:$O$3258),"")</f>
        <v>233</v>
      </c>
      <c r="G1380">
        <f>VLOOKUP(A1380,'Лицевые счета'!$A$2:$K$4570,9,0)</f>
        <v>2</v>
      </c>
      <c r="H1380">
        <f>VLOOKUP(A1380,'Лицевые счета'!$A$2:$K$4570,10,0)</f>
        <v>83.2</v>
      </c>
      <c r="I1380" t="str">
        <f>VLOOKUP(A1380,'Лицевые счета'!$A$2:$K$4570,6,0)</f>
        <v>ФЛ</v>
      </c>
      <c r="J1380" t="str">
        <f>IF(AND(C1380=0,I1380="ФЛ"),G1380*H1380,"")</f>
        <v/>
      </c>
      <c r="K1380" t="str">
        <f>IF(AND(C1380&gt;0,E1380="Нет показаний",I1380="ФЛ"),G1380*H1380,"")</f>
        <v/>
      </c>
    </row>
    <row r="1381" spans="1:11" x14ac:dyDescent="0.25">
      <c r="A1381" s="7">
        <v>432208</v>
      </c>
      <c r="B1381" s="7">
        <f>VLOOKUP(A1381,'Лицевые счета'!$A$1:$K$4570,2,0)</f>
        <v>431304</v>
      </c>
      <c r="C1381">
        <f>COUNTIF('ИПУ и ОКПУ'!$A$2:$A$3258,A1381)</f>
        <v>1</v>
      </c>
      <c r="D1381" t="str">
        <f>IF(C1381&gt;0,VLOOKUP(A1381,'ИПУ и ОКПУ'!$A$1:$O$3258,9,0),"")</f>
        <v>Одноставочный</v>
      </c>
      <c r="E1381" t="str">
        <f>IF(C1381&gt;0,IF(VLOOKUP(A1381,'ИПУ и ОКПУ'!$A$1:$O$3258,14,0)="Нет показаний","Нет показаний",""),"")</f>
        <v/>
      </c>
      <c r="F1381">
        <f>IF(AND(C1381&gt;0),SUMIF('ИПУ и ОКПУ'!$A$2:$A$3258,A1381,'ИПУ и ОКПУ'!$O$2:$O$3258),"")</f>
        <v>334</v>
      </c>
      <c r="G1381">
        <f>VLOOKUP(A1381,'Лицевые счета'!$A$2:$K$4570,9,0)</f>
        <v>2</v>
      </c>
      <c r="H1381">
        <f>VLOOKUP(A1381,'Лицевые счета'!$A$2:$K$4570,10,0)</f>
        <v>83.2</v>
      </c>
      <c r="I1381" t="str">
        <f>VLOOKUP(A1381,'Лицевые счета'!$A$2:$K$4570,6,0)</f>
        <v>ФЛ</v>
      </c>
      <c r="J1381" t="str">
        <f>IF(AND(C1381=0,I1381="ФЛ"),G1381*H1381,"")</f>
        <v/>
      </c>
      <c r="K1381" t="str">
        <f>IF(AND(C1381&gt;0,E1381="Нет показаний",I1381="ФЛ"),G1381*H1381,"")</f>
        <v/>
      </c>
    </row>
    <row r="1382" spans="1:11" x14ac:dyDescent="0.25">
      <c r="A1382" s="7">
        <v>432210</v>
      </c>
      <c r="B1382" s="7">
        <f>VLOOKUP(A1382,'Лицевые счета'!$A$1:$K$4570,2,0)</f>
        <v>431304</v>
      </c>
      <c r="C1382">
        <f>COUNTIF('ИПУ и ОКПУ'!$A$2:$A$3258,A1382)</f>
        <v>1</v>
      </c>
      <c r="D1382" t="str">
        <f>IF(C1382&gt;0,VLOOKUP(A1382,'ИПУ и ОКПУ'!$A$1:$O$3258,9,0),"")</f>
        <v>Одноставочный</v>
      </c>
      <c r="E1382" t="str">
        <f>IF(C1382&gt;0,IF(VLOOKUP(A1382,'ИПУ и ОКПУ'!$A$1:$O$3258,14,0)="Нет показаний","Нет показаний",""),"")</f>
        <v/>
      </c>
      <c r="F1382">
        <f>IF(AND(C1382&gt;0),SUMIF('ИПУ и ОКПУ'!$A$2:$A$3258,A1382,'ИПУ и ОКПУ'!$O$2:$O$3258),"")</f>
        <v>141</v>
      </c>
      <c r="G1382">
        <f>VLOOKUP(A1382,'Лицевые счета'!$A$2:$K$4570,9,0)</f>
        <v>2</v>
      </c>
      <c r="H1382">
        <f>VLOOKUP(A1382,'Лицевые счета'!$A$2:$K$4570,10,0)</f>
        <v>57</v>
      </c>
      <c r="I1382" t="str">
        <f>VLOOKUP(A1382,'Лицевые счета'!$A$2:$K$4570,6,0)</f>
        <v>ФЛ</v>
      </c>
      <c r="J1382" t="str">
        <f>IF(AND(C1382=0,I1382="ФЛ"),G1382*H1382,"")</f>
        <v/>
      </c>
      <c r="K1382" t="str">
        <f>IF(AND(C1382&gt;0,E1382="Нет показаний",I1382="ФЛ"),G1382*H1382,"")</f>
        <v/>
      </c>
    </row>
    <row r="1383" spans="1:11" x14ac:dyDescent="0.25">
      <c r="A1383" s="7">
        <v>432212</v>
      </c>
      <c r="B1383" s="7">
        <f>VLOOKUP(A1383,'Лицевые счета'!$A$1:$K$4570,2,0)</f>
        <v>431304</v>
      </c>
      <c r="C1383">
        <f>COUNTIF('ИПУ и ОКПУ'!$A$2:$A$3258,A1383)</f>
        <v>1</v>
      </c>
      <c r="D1383" t="str">
        <f>IF(C1383&gt;0,VLOOKUP(A1383,'ИПУ и ОКПУ'!$A$1:$O$3258,9,0),"")</f>
        <v>Одноставочный</v>
      </c>
      <c r="E1383" t="str">
        <f>IF(C1383&gt;0,IF(VLOOKUP(A1383,'ИПУ и ОКПУ'!$A$1:$O$3258,14,0)="Нет показаний","Нет показаний",""),"")</f>
        <v/>
      </c>
      <c r="F1383">
        <f>IF(AND(C1383&gt;0),SUMIF('ИПУ и ОКПУ'!$A$2:$A$3258,A1383,'ИПУ и ОКПУ'!$O$2:$O$3258),"")</f>
        <v>141</v>
      </c>
      <c r="G1383">
        <f>VLOOKUP(A1383,'Лицевые счета'!$A$2:$K$4570,9,0)</f>
        <v>2</v>
      </c>
      <c r="H1383">
        <f>VLOOKUP(A1383,'Лицевые счета'!$A$2:$K$4570,10,0)</f>
        <v>57</v>
      </c>
      <c r="I1383" t="str">
        <f>VLOOKUP(A1383,'Лицевые счета'!$A$2:$K$4570,6,0)</f>
        <v>ФЛ</v>
      </c>
      <c r="J1383" t="str">
        <f>IF(AND(C1383=0,I1383="ФЛ"),G1383*H1383,"")</f>
        <v/>
      </c>
      <c r="K1383" t="str">
        <f>IF(AND(C1383&gt;0,E1383="Нет показаний",I1383="ФЛ"),G1383*H1383,"")</f>
        <v/>
      </c>
    </row>
    <row r="1384" spans="1:11" x14ac:dyDescent="0.25">
      <c r="A1384" s="7">
        <v>432225</v>
      </c>
      <c r="B1384" s="7">
        <f>VLOOKUP(A1384,'Лицевые счета'!$A$1:$K$4570,2,0)</f>
        <v>431304</v>
      </c>
      <c r="C1384">
        <f>COUNTIF('ИПУ и ОКПУ'!$A$2:$A$3258,A1384)</f>
        <v>1</v>
      </c>
      <c r="D1384" t="str">
        <f>IF(C1384&gt;0,VLOOKUP(A1384,'ИПУ и ОКПУ'!$A$1:$O$3258,9,0),"")</f>
        <v>Одноставочный</v>
      </c>
      <c r="E1384" t="str">
        <f>IF(C1384&gt;0,IF(VLOOKUP(A1384,'ИПУ и ОКПУ'!$A$1:$O$3258,14,0)="Нет показаний","Нет показаний",""),"")</f>
        <v/>
      </c>
      <c r="F1384">
        <f>IF(AND(C1384&gt;0),SUMIF('ИПУ и ОКПУ'!$A$2:$A$3258,A1384,'ИПУ и ОКПУ'!$O$2:$O$3258),"")</f>
        <v>50.5</v>
      </c>
      <c r="G1384">
        <f>VLOOKUP(A1384,'Лицевые счета'!$A$2:$K$4570,9,0)</f>
        <v>2</v>
      </c>
      <c r="H1384">
        <f>VLOOKUP(A1384,'Лицевые счета'!$A$2:$K$4570,10,0)</f>
        <v>73.5</v>
      </c>
      <c r="I1384" t="str">
        <f>VLOOKUP(A1384,'Лицевые счета'!$A$2:$K$4570,6,0)</f>
        <v>ФЛ</v>
      </c>
      <c r="J1384" t="str">
        <f>IF(AND(C1384=0,I1384="ФЛ"),G1384*H1384,"")</f>
        <v/>
      </c>
      <c r="K1384" t="str">
        <f>IF(AND(C1384&gt;0,E1384="Нет показаний",I1384="ФЛ"),G1384*H1384,"")</f>
        <v/>
      </c>
    </row>
    <row r="1385" spans="1:11" x14ac:dyDescent="0.25">
      <c r="A1385" s="7">
        <v>432228</v>
      </c>
      <c r="B1385" s="7">
        <f>VLOOKUP(A1385,'Лицевые счета'!$A$1:$K$4570,2,0)</f>
        <v>431304</v>
      </c>
      <c r="C1385">
        <f>COUNTIF('ИПУ и ОКПУ'!$A$2:$A$3258,A1385)</f>
        <v>1</v>
      </c>
      <c r="D1385" t="str">
        <f>IF(C1385&gt;0,VLOOKUP(A1385,'ИПУ и ОКПУ'!$A$1:$O$3258,9,0),"")</f>
        <v>Одноставочный</v>
      </c>
      <c r="E1385" t="str">
        <f>IF(C1385&gt;0,IF(VLOOKUP(A1385,'ИПУ и ОКПУ'!$A$1:$O$3258,14,0)="Нет показаний","Нет показаний",""),"")</f>
        <v/>
      </c>
      <c r="F1385">
        <f>IF(AND(C1385&gt;0),SUMIF('ИПУ и ОКПУ'!$A$2:$A$3258,A1385,'ИПУ и ОКПУ'!$O$2:$O$3258),"")</f>
        <v>10.5</v>
      </c>
      <c r="G1385">
        <f>VLOOKUP(A1385,'Лицевые счета'!$A$2:$K$4570,9,0)</f>
        <v>2</v>
      </c>
      <c r="H1385">
        <f>VLOOKUP(A1385,'Лицевые счета'!$A$2:$K$4570,10,0)</f>
        <v>57</v>
      </c>
      <c r="I1385" t="str">
        <f>VLOOKUP(A1385,'Лицевые счета'!$A$2:$K$4570,6,0)</f>
        <v>ФЛ</v>
      </c>
      <c r="J1385" t="str">
        <f>IF(AND(C1385=0,I1385="ФЛ"),G1385*H1385,"")</f>
        <v/>
      </c>
      <c r="K1385" t="str">
        <f>IF(AND(C1385&gt;0,E1385="Нет показаний",I1385="ФЛ"),G1385*H1385,"")</f>
        <v/>
      </c>
    </row>
    <row r="1386" spans="1:11" x14ac:dyDescent="0.25">
      <c r="A1386" s="7">
        <v>432412</v>
      </c>
      <c r="B1386" s="7">
        <f>VLOOKUP(A1386,'Лицевые счета'!$A$1:$K$4570,2,0)</f>
        <v>431316</v>
      </c>
      <c r="C1386">
        <f>COUNTIF('ИПУ и ОКПУ'!$A$2:$A$3258,A1386)</f>
        <v>0</v>
      </c>
      <c r="D1386" t="str">
        <f>IF(C1386&gt;0,VLOOKUP(A1386,'ИПУ и ОКПУ'!$A$1:$O$3258,9,0),"")</f>
        <v/>
      </c>
      <c r="E1386" t="str">
        <f>IF(C1386&gt;0,IF(VLOOKUP(A1386,'ИПУ и ОКПУ'!$A$1:$O$3258,14,0)="Нет показаний","Нет показаний",""),"")</f>
        <v/>
      </c>
      <c r="F1386" t="str">
        <f>IF(AND(C1386&gt;0),SUMIF('ИПУ и ОКПУ'!$A$2:$A$3258,A1386,'ИПУ и ОКПУ'!$O$2:$O$3258),"")</f>
        <v/>
      </c>
      <c r="G1386">
        <f>VLOOKUP(A1386,'Лицевые счета'!$A$2:$K$4570,9,0)</f>
        <v>2</v>
      </c>
      <c r="H1386">
        <f>VLOOKUP(A1386,'Лицевые счета'!$A$2:$K$4570,10,0)</f>
        <v>83.2</v>
      </c>
      <c r="I1386" t="str">
        <f>VLOOKUP(A1386,'Лицевые счета'!$A$2:$K$4570,6,0)</f>
        <v>ФЛ</v>
      </c>
      <c r="J1386">
        <f>IF(AND(C1386=0,I1386="ФЛ"),G1386*H1386,"")</f>
        <v>166.4</v>
      </c>
      <c r="K1386" t="str">
        <f>IF(AND(C1386&gt;0,E1386="Нет показаний",I1386="ФЛ"),G1386*H1386,"")</f>
        <v/>
      </c>
    </row>
    <row r="1387" spans="1:11" x14ac:dyDescent="0.25">
      <c r="A1387" s="7">
        <v>432753</v>
      </c>
      <c r="B1387" s="7">
        <f>VLOOKUP(A1387,'Лицевые счета'!$A$1:$K$4570,2,0)</f>
        <v>431322</v>
      </c>
      <c r="C1387">
        <f>COUNTIF('ИПУ и ОКПУ'!$A$2:$A$3258,A1387)</f>
        <v>0</v>
      </c>
      <c r="D1387" t="str">
        <f>IF(C1387&gt;0,VLOOKUP(A1387,'ИПУ и ОКПУ'!$A$1:$O$3258,9,0),"")</f>
        <v/>
      </c>
      <c r="E1387" t="str">
        <f>IF(C1387&gt;0,IF(VLOOKUP(A1387,'ИПУ и ОКПУ'!$A$1:$O$3258,14,0)="Нет показаний","Нет показаний",""),"")</f>
        <v/>
      </c>
      <c r="F1387" t="str">
        <f>IF(AND(C1387&gt;0),SUMIF('ИПУ и ОКПУ'!$A$2:$A$3258,A1387,'ИПУ и ОКПУ'!$O$2:$O$3258),"")</f>
        <v/>
      </c>
      <c r="G1387">
        <f>VLOOKUP(A1387,'Лицевые счета'!$A$2:$K$4570,9,0)</f>
        <v>2</v>
      </c>
      <c r="H1387">
        <f>VLOOKUP(A1387,'Лицевые счета'!$A$2:$K$4570,10,0)</f>
        <v>57</v>
      </c>
      <c r="I1387" t="str">
        <f>VLOOKUP(A1387,'Лицевые счета'!$A$2:$K$4570,6,0)</f>
        <v>ФЛ</v>
      </c>
      <c r="J1387">
        <f>IF(AND(C1387=0,I1387="ФЛ"),G1387*H1387,"")</f>
        <v>114</v>
      </c>
      <c r="K1387" t="str">
        <f>IF(AND(C1387&gt;0,E1387="Нет показаний",I1387="ФЛ"),G1387*H1387,"")</f>
        <v/>
      </c>
    </row>
    <row r="1388" spans="1:11" x14ac:dyDescent="0.25">
      <c r="A1388" s="7">
        <v>432925</v>
      </c>
      <c r="B1388" s="7">
        <f>VLOOKUP(A1388,'Лицевые счета'!$A$1:$K$4570,2,0)</f>
        <v>431326</v>
      </c>
      <c r="C1388">
        <f>COUNTIF('ИПУ и ОКПУ'!$A$2:$A$3258,A1388)</f>
        <v>0</v>
      </c>
      <c r="D1388" t="str">
        <f>IF(C1388&gt;0,VLOOKUP(A1388,'ИПУ и ОКПУ'!$A$1:$O$3258,9,0),"")</f>
        <v/>
      </c>
      <c r="E1388" t="str">
        <f>IF(C1388&gt;0,IF(VLOOKUP(A1388,'ИПУ и ОКПУ'!$A$1:$O$3258,14,0)="Нет показаний","Нет показаний",""),"")</f>
        <v/>
      </c>
      <c r="F1388" t="str">
        <f>IF(AND(C1388&gt;0),SUMIF('ИПУ и ОКПУ'!$A$2:$A$3258,A1388,'ИПУ и ОКПУ'!$O$2:$O$3258),"")</f>
        <v/>
      </c>
      <c r="G1388">
        <f>VLOOKUP(A1388,'Лицевые счета'!$A$2:$K$4570,9,0)</f>
        <v>2</v>
      </c>
      <c r="H1388">
        <f>VLOOKUP(A1388,'Лицевые счета'!$A$2:$K$4570,10,0)</f>
        <v>120.6</v>
      </c>
      <c r="I1388" t="str">
        <f>VLOOKUP(A1388,'Лицевые счета'!$A$2:$K$4570,6,0)</f>
        <v>ФЛ</v>
      </c>
      <c r="J1388">
        <f>IF(AND(C1388=0,I1388="ФЛ"),G1388*H1388,"")</f>
        <v>241.2</v>
      </c>
      <c r="K1388" t="str">
        <f>IF(AND(C1388&gt;0,E1388="Нет показаний",I1388="ФЛ"),G1388*H1388,"")</f>
        <v/>
      </c>
    </row>
    <row r="1389" spans="1:11" x14ac:dyDescent="0.25">
      <c r="A1389" s="7">
        <v>432927</v>
      </c>
      <c r="B1389" s="7">
        <f>VLOOKUP(A1389,'Лицевые счета'!$A$1:$K$4570,2,0)</f>
        <v>431326</v>
      </c>
      <c r="C1389">
        <f>COUNTIF('ИПУ и ОКПУ'!$A$2:$A$3258,A1389)</f>
        <v>0</v>
      </c>
      <c r="D1389" t="str">
        <f>IF(C1389&gt;0,VLOOKUP(A1389,'ИПУ и ОКПУ'!$A$1:$O$3258,9,0),"")</f>
        <v/>
      </c>
      <c r="E1389" t="str">
        <f>IF(C1389&gt;0,IF(VLOOKUP(A1389,'ИПУ и ОКПУ'!$A$1:$O$3258,14,0)="Нет показаний","Нет показаний",""),"")</f>
        <v/>
      </c>
      <c r="F1389" t="str">
        <f>IF(AND(C1389&gt;0),SUMIF('ИПУ и ОКПУ'!$A$2:$A$3258,A1389,'ИПУ и ОКПУ'!$O$2:$O$3258),"")</f>
        <v/>
      </c>
      <c r="G1389">
        <f>VLOOKUP(A1389,'Лицевые счета'!$A$2:$K$4570,9,0)</f>
        <v>2</v>
      </c>
      <c r="H1389">
        <f>VLOOKUP(A1389,'Лицевые счета'!$A$2:$K$4570,10,0)</f>
        <v>120.6</v>
      </c>
      <c r="I1389" t="str">
        <f>VLOOKUP(A1389,'Лицевые счета'!$A$2:$K$4570,6,0)</f>
        <v>ФЛ</v>
      </c>
      <c r="J1389">
        <f>IF(AND(C1389=0,I1389="ФЛ"),G1389*H1389,"")</f>
        <v>241.2</v>
      </c>
      <c r="K1389" t="str">
        <f>IF(AND(C1389&gt;0,E1389="Нет показаний",I1389="ФЛ"),G1389*H1389,"")</f>
        <v/>
      </c>
    </row>
    <row r="1390" spans="1:11" x14ac:dyDescent="0.25">
      <c r="A1390" s="7">
        <v>432946</v>
      </c>
      <c r="B1390" s="7">
        <f>VLOOKUP(A1390,'Лицевые счета'!$A$1:$K$4570,2,0)</f>
        <v>431326</v>
      </c>
      <c r="C1390">
        <f>COUNTIF('ИПУ и ОКПУ'!$A$2:$A$3258,A1390)</f>
        <v>0</v>
      </c>
      <c r="D1390" t="str">
        <f>IF(C1390&gt;0,VLOOKUP(A1390,'ИПУ и ОКПУ'!$A$1:$O$3258,9,0),"")</f>
        <v/>
      </c>
      <c r="E1390" t="str">
        <f>IF(C1390&gt;0,IF(VLOOKUP(A1390,'ИПУ и ОКПУ'!$A$1:$O$3258,14,0)="Нет показаний","Нет показаний",""),"")</f>
        <v/>
      </c>
      <c r="F1390" t="str">
        <f>IF(AND(C1390&gt;0),SUMIF('ИПУ и ОКПУ'!$A$2:$A$3258,A1390,'ИПУ и ОКПУ'!$O$2:$O$3258),"")</f>
        <v/>
      </c>
      <c r="G1390">
        <f>VLOOKUP(A1390,'Лицевые счета'!$A$2:$K$4570,9,0)</f>
        <v>2</v>
      </c>
      <c r="H1390">
        <f>VLOOKUP(A1390,'Лицевые счета'!$A$2:$K$4570,10,0)</f>
        <v>120.6</v>
      </c>
      <c r="I1390" t="str">
        <f>VLOOKUP(A1390,'Лицевые счета'!$A$2:$K$4570,6,0)</f>
        <v>ФЛ</v>
      </c>
      <c r="J1390">
        <f>IF(AND(C1390=0,I1390="ФЛ"),G1390*H1390,"")</f>
        <v>241.2</v>
      </c>
      <c r="K1390" t="str">
        <f>IF(AND(C1390&gt;0,E1390="Нет показаний",I1390="ФЛ"),G1390*H1390,"")</f>
        <v/>
      </c>
    </row>
    <row r="1391" spans="1:11" x14ac:dyDescent="0.25">
      <c r="A1391" s="7">
        <v>432953</v>
      </c>
      <c r="B1391" s="7">
        <f>VLOOKUP(A1391,'Лицевые счета'!$A$1:$K$4570,2,0)</f>
        <v>431326</v>
      </c>
      <c r="C1391">
        <f>COUNTIF('ИПУ и ОКПУ'!$A$2:$A$3258,A1391)</f>
        <v>0</v>
      </c>
      <c r="D1391" t="str">
        <f>IF(C1391&gt;0,VLOOKUP(A1391,'ИПУ и ОКПУ'!$A$1:$O$3258,9,0),"")</f>
        <v/>
      </c>
      <c r="E1391" t="str">
        <f>IF(C1391&gt;0,IF(VLOOKUP(A1391,'ИПУ и ОКПУ'!$A$1:$O$3258,14,0)="Нет показаний","Нет показаний",""),"")</f>
        <v/>
      </c>
      <c r="F1391" t="str">
        <f>IF(AND(C1391&gt;0),SUMIF('ИПУ и ОКПУ'!$A$2:$A$3258,A1391,'ИПУ и ОКПУ'!$O$2:$O$3258),"")</f>
        <v/>
      </c>
      <c r="G1391">
        <f>VLOOKUP(A1391,'Лицевые счета'!$A$2:$K$4570,9,0)</f>
        <v>2</v>
      </c>
      <c r="H1391">
        <f>VLOOKUP(A1391,'Лицевые счета'!$A$2:$K$4570,10,0)</f>
        <v>120.6</v>
      </c>
      <c r="I1391" t="str">
        <f>VLOOKUP(A1391,'Лицевые счета'!$A$2:$K$4570,6,0)</f>
        <v>ФЛ</v>
      </c>
      <c r="J1391">
        <f>IF(AND(C1391=0,I1391="ФЛ"),G1391*H1391,"")</f>
        <v>241.2</v>
      </c>
      <c r="K1391" t="str">
        <f>IF(AND(C1391&gt;0,E1391="Нет показаний",I1391="ФЛ"),G1391*H1391,"")</f>
        <v/>
      </c>
    </row>
    <row r="1392" spans="1:11" x14ac:dyDescent="0.25">
      <c r="A1392" s="7">
        <v>433002</v>
      </c>
      <c r="B1392" s="7">
        <f>VLOOKUP(A1392,'Лицевые счета'!$A$1:$K$4570,2,0)</f>
        <v>431331</v>
      </c>
      <c r="C1392">
        <f>COUNTIF('ИПУ и ОКПУ'!$A$2:$A$3258,A1392)</f>
        <v>1</v>
      </c>
      <c r="D1392" t="str">
        <f>IF(C1392&gt;0,VLOOKUP(A1392,'ИПУ и ОКПУ'!$A$1:$O$3258,9,0),"")</f>
        <v>Одноставочный</v>
      </c>
      <c r="E1392" t="str">
        <f>IF(C1392&gt;0,IF(VLOOKUP(A1392,'ИПУ и ОКПУ'!$A$1:$O$3258,14,0)="Нет показаний","Нет показаний",""),"")</f>
        <v>Нет показаний</v>
      </c>
      <c r="F1392">
        <f>IF(AND(C1392&gt;0),SUMIF('ИПУ и ОКПУ'!$A$2:$A$3258,A1392,'ИПУ и ОКПУ'!$O$2:$O$3258),"")</f>
        <v>0</v>
      </c>
      <c r="G1392">
        <f>VLOOKUP(A1392,'Лицевые счета'!$A$2:$K$4570,9,0)</f>
        <v>2</v>
      </c>
      <c r="H1392">
        <f>VLOOKUP(A1392,'Лицевые счета'!$A$2:$K$4570,10,0)</f>
        <v>73.5</v>
      </c>
      <c r="I1392" t="str">
        <f>VLOOKUP(A1392,'Лицевые счета'!$A$2:$K$4570,6,0)</f>
        <v>ФЛ</v>
      </c>
      <c r="J1392" t="str">
        <f>IF(AND(C1392=0,I1392="ФЛ"),G1392*H1392,"")</f>
        <v/>
      </c>
      <c r="K1392">
        <f>IF(AND(C1392&gt;0,E1392="Нет показаний",I1392="ФЛ"),G1392*H1392,"")</f>
        <v>147</v>
      </c>
    </row>
    <row r="1393" spans="1:11" x14ac:dyDescent="0.25">
      <c r="A1393" s="7">
        <v>433004</v>
      </c>
      <c r="B1393" s="7">
        <f>VLOOKUP(A1393,'Лицевые счета'!$A$1:$K$4570,2,0)</f>
        <v>431331</v>
      </c>
      <c r="C1393">
        <f>COUNTIF('ИПУ и ОКПУ'!$A$2:$A$3258,A1393)</f>
        <v>1</v>
      </c>
      <c r="D1393" t="str">
        <f>IF(C1393&gt;0,VLOOKUP(A1393,'ИПУ и ОКПУ'!$A$1:$O$3258,9,0),"")</f>
        <v>Одноставочный</v>
      </c>
      <c r="E1393" t="str">
        <f>IF(C1393&gt;0,IF(VLOOKUP(A1393,'ИПУ и ОКПУ'!$A$1:$O$3258,14,0)="Нет показаний","Нет показаний",""),"")</f>
        <v/>
      </c>
      <c r="F1393">
        <f>IF(AND(C1393&gt;0),SUMIF('ИПУ и ОКПУ'!$A$2:$A$3258,A1393,'ИПУ и ОКПУ'!$O$2:$O$3258),"")</f>
        <v>114</v>
      </c>
      <c r="G1393">
        <f>VLOOKUP(A1393,'Лицевые счета'!$A$2:$K$4570,9,0)</f>
        <v>2</v>
      </c>
      <c r="H1393">
        <f>VLOOKUP(A1393,'Лицевые счета'!$A$2:$K$4570,10,0)</f>
        <v>83.2</v>
      </c>
      <c r="I1393" t="str">
        <f>VLOOKUP(A1393,'Лицевые счета'!$A$2:$K$4570,6,0)</f>
        <v>ФЛ</v>
      </c>
      <c r="J1393" t="str">
        <f>IF(AND(C1393=0,I1393="ФЛ"),G1393*H1393,"")</f>
        <v/>
      </c>
      <c r="K1393" t="str">
        <f>IF(AND(C1393&gt;0,E1393="Нет показаний",I1393="ФЛ"),G1393*H1393,"")</f>
        <v/>
      </c>
    </row>
    <row r="1394" spans="1:11" x14ac:dyDescent="0.25">
      <c r="A1394" s="7">
        <v>433011</v>
      </c>
      <c r="B1394" s="7">
        <f>VLOOKUP(A1394,'Лицевые счета'!$A$1:$K$4570,2,0)</f>
        <v>431331</v>
      </c>
      <c r="C1394">
        <f>COUNTIF('ИПУ и ОКПУ'!$A$2:$A$3258,A1394)</f>
        <v>1</v>
      </c>
      <c r="D1394" t="str">
        <f>IF(C1394&gt;0,VLOOKUP(A1394,'ИПУ и ОКПУ'!$A$1:$O$3258,9,0),"")</f>
        <v>Одноставочный</v>
      </c>
      <c r="E1394" t="str">
        <f>IF(C1394&gt;0,IF(VLOOKUP(A1394,'ИПУ и ОКПУ'!$A$1:$O$3258,14,0)="Нет показаний","Нет показаний",""),"")</f>
        <v/>
      </c>
      <c r="F1394">
        <f>IF(AND(C1394&gt;0),SUMIF('ИПУ и ОКПУ'!$A$2:$A$3258,A1394,'ИПУ и ОКПУ'!$O$2:$O$3258),"")</f>
        <v>87</v>
      </c>
      <c r="G1394">
        <f>VLOOKUP(A1394,'Лицевые счета'!$A$2:$K$4570,9,0)</f>
        <v>2</v>
      </c>
      <c r="H1394">
        <f>VLOOKUP(A1394,'Лицевые счета'!$A$2:$K$4570,10,0)</f>
        <v>73.5</v>
      </c>
      <c r="I1394" t="str">
        <f>VLOOKUP(A1394,'Лицевые счета'!$A$2:$K$4570,6,0)</f>
        <v>ФЛ</v>
      </c>
      <c r="J1394" t="str">
        <f>IF(AND(C1394=0,I1394="ФЛ"),G1394*H1394,"")</f>
        <v/>
      </c>
      <c r="K1394" t="str">
        <f>IF(AND(C1394&gt;0,E1394="Нет показаний",I1394="ФЛ"),G1394*H1394,"")</f>
        <v/>
      </c>
    </row>
    <row r="1395" spans="1:11" x14ac:dyDescent="0.25">
      <c r="A1395" s="7">
        <v>433014</v>
      </c>
      <c r="B1395" s="7">
        <f>VLOOKUP(A1395,'Лицевые счета'!$A$1:$K$4570,2,0)</f>
        <v>431331</v>
      </c>
      <c r="C1395">
        <f>COUNTIF('ИПУ и ОКПУ'!$A$2:$A$3258,A1395)</f>
        <v>0</v>
      </c>
      <c r="D1395" t="str">
        <f>IF(C1395&gt;0,VLOOKUP(A1395,'ИПУ и ОКПУ'!$A$1:$O$3258,9,0),"")</f>
        <v/>
      </c>
      <c r="E1395" t="str">
        <f>IF(C1395&gt;0,IF(VLOOKUP(A1395,'ИПУ и ОКПУ'!$A$1:$O$3258,14,0)="Нет показаний","Нет показаний",""),"")</f>
        <v/>
      </c>
      <c r="F1395" t="str">
        <f>IF(AND(C1395&gt;0),SUMIF('ИПУ и ОКПУ'!$A$2:$A$3258,A1395,'ИПУ и ОКПУ'!$O$2:$O$3258),"")</f>
        <v/>
      </c>
      <c r="G1395">
        <f>VLOOKUP(A1395,'Лицевые счета'!$A$2:$K$4570,9,0)</f>
        <v>2</v>
      </c>
      <c r="H1395">
        <f>VLOOKUP(A1395,'Лицевые счета'!$A$2:$K$4570,10,0)</f>
        <v>73.5</v>
      </c>
      <c r="I1395" t="str">
        <f>VLOOKUP(A1395,'Лицевые счета'!$A$2:$K$4570,6,0)</f>
        <v>ФЛ</v>
      </c>
      <c r="J1395">
        <f>IF(AND(C1395=0,I1395="ФЛ"),G1395*H1395,"")</f>
        <v>147</v>
      </c>
      <c r="K1395" t="str">
        <f>IF(AND(C1395&gt;0,E1395="Нет показаний",I1395="ФЛ"),G1395*H1395,"")</f>
        <v/>
      </c>
    </row>
    <row r="1396" spans="1:11" x14ac:dyDescent="0.25">
      <c r="A1396" s="7">
        <v>433641</v>
      </c>
      <c r="B1396" s="7">
        <f>VLOOKUP(A1396,'Лицевые счета'!$A$1:$K$4570,2,0)</f>
        <v>431343</v>
      </c>
      <c r="C1396">
        <f>COUNTIF('ИПУ и ОКПУ'!$A$2:$A$3258,A1396)</f>
        <v>1</v>
      </c>
      <c r="D1396" t="str">
        <f>IF(C1396&gt;0,VLOOKUP(A1396,'ИПУ и ОКПУ'!$A$1:$O$3258,9,0),"")</f>
        <v>Одноставочный</v>
      </c>
      <c r="E1396" t="str">
        <f>IF(C1396&gt;0,IF(VLOOKUP(A1396,'ИПУ и ОКПУ'!$A$1:$O$3258,14,0)="Нет показаний","Нет показаний",""),"")</f>
        <v>Нет показаний</v>
      </c>
      <c r="F1396">
        <f>IF(AND(C1396&gt;0),SUMIF('ИПУ и ОКПУ'!$A$2:$A$3258,A1396,'ИПУ и ОКПУ'!$O$2:$O$3258),"")</f>
        <v>0</v>
      </c>
      <c r="G1396">
        <f>VLOOKUP(A1396,'Лицевые счета'!$A$2:$K$4570,9,0)</f>
        <v>2</v>
      </c>
      <c r="H1396">
        <f>VLOOKUP(A1396,'Лицевые счета'!$A$2:$K$4570,10,0)</f>
        <v>57</v>
      </c>
      <c r="I1396" t="str">
        <f>VLOOKUP(A1396,'Лицевые счета'!$A$2:$K$4570,6,0)</f>
        <v>ФЛ</v>
      </c>
      <c r="J1396" t="str">
        <f>IF(AND(C1396=0,I1396="ФЛ"),G1396*H1396,"")</f>
        <v/>
      </c>
      <c r="K1396">
        <f>IF(AND(C1396&gt;0,E1396="Нет показаний",I1396="ФЛ"),G1396*H1396,"")</f>
        <v>114</v>
      </c>
    </row>
    <row r="1397" spans="1:11" x14ac:dyDescent="0.25">
      <c r="A1397" s="7">
        <v>433644</v>
      </c>
      <c r="B1397" s="7">
        <f>VLOOKUP(A1397,'Лицевые счета'!$A$1:$K$4570,2,0)</f>
        <v>431343</v>
      </c>
      <c r="C1397">
        <f>COUNTIF('ИПУ и ОКПУ'!$A$2:$A$3258,A1397)</f>
        <v>1</v>
      </c>
      <c r="D1397" t="str">
        <f>IF(C1397&gt;0,VLOOKUP(A1397,'ИПУ и ОКПУ'!$A$1:$O$3258,9,0),"")</f>
        <v>Одноставочный</v>
      </c>
      <c r="E1397" t="str">
        <f>IF(C1397&gt;0,IF(VLOOKUP(A1397,'ИПУ и ОКПУ'!$A$1:$O$3258,14,0)="Нет показаний","Нет показаний",""),"")</f>
        <v/>
      </c>
      <c r="F1397">
        <f>IF(AND(C1397&gt;0),SUMIF('ИПУ и ОКПУ'!$A$2:$A$3258,A1397,'ИПУ и ОКПУ'!$O$2:$O$3258),"")</f>
        <v>147</v>
      </c>
      <c r="G1397">
        <f>VLOOKUP(A1397,'Лицевые счета'!$A$2:$K$4570,9,0)</f>
        <v>2</v>
      </c>
      <c r="H1397">
        <f>VLOOKUP(A1397,'Лицевые счета'!$A$2:$K$4570,10,0)</f>
        <v>57</v>
      </c>
      <c r="I1397" t="str">
        <f>VLOOKUP(A1397,'Лицевые счета'!$A$2:$K$4570,6,0)</f>
        <v>ФЛ</v>
      </c>
      <c r="J1397" t="str">
        <f>IF(AND(C1397=0,I1397="ФЛ"),G1397*H1397,"")</f>
        <v/>
      </c>
      <c r="K1397" t="str">
        <f>IF(AND(C1397&gt;0,E1397="Нет показаний",I1397="ФЛ"),G1397*H1397,"")</f>
        <v/>
      </c>
    </row>
    <row r="1398" spans="1:11" x14ac:dyDescent="0.25">
      <c r="A1398" s="7">
        <v>433648</v>
      </c>
      <c r="B1398" s="7">
        <f>VLOOKUP(A1398,'Лицевые счета'!$A$1:$K$4570,2,0)</f>
        <v>431343</v>
      </c>
      <c r="C1398">
        <f>COUNTIF('ИПУ и ОКПУ'!$A$2:$A$3258,A1398)</f>
        <v>0</v>
      </c>
      <c r="D1398" t="str">
        <f>IF(C1398&gt;0,VLOOKUP(A1398,'ИПУ и ОКПУ'!$A$1:$O$3258,9,0),"")</f>
        <v/>
      </c>
      <c r="E1398" t="str">
        <f>IF(C1398&gt;0,IF(VLOOKUP(A1398,'ИПУ и ОКПУ'!$A$1:$O$3258,14,0)="Нет показаний","Нет показаний",""),"")</f>
        <v/>
      </c>
      <c r="F1398" t="str">
        <f>IF(AND(C1398&gt;0),SUMIF('ИПУ и ОКПУ'!$A$2:$A$3258,A1398,'ИПУ и ОКПУ'!$O$2:$O$3258),"")</f>
        <v/>
      </c>
      <c r="G1398">
        <f>VLOOKUP(A1398,'Лицевые счета'!$A$2:$K$4570,9,0)</f>
        <v>2</v>
      </c>
      <c r="H1398">
        <f>VLOOKUP(A1398,'Лицевые счета'!$A$2:$K$4570,10,0)</f>
        <v>57</v>
      </c>
      <c r="I1398" t="str">
        <f>VLOOKUP(A1398,'Лицевые счета'!$A$2:$K$4570,6,0)</f>
        <v>ФЛ</v>
      </c>
      <c r="J1398">
        <f>IF(AND(C1398=0,I1398="ФЛ"),G1398*H1398,"")</f>
        <v>114</v>
      </c>
      <c r="K1398" t="str">
        <f>IF(AND(C1398&gt;0,E1398="Нет показаний",I1398="ФЛ"),G1398*H1398,"")</f>
        <v/>
      </c>
    </row>
    <row r="1399" spans="1:11" x14ac:dyDescent="0.25">
      <c r="A1399" s="7">
        <v>433650</v>
      </c>
      <c r="B1399" s="7">
        <f>VLOOKUP(A1399,'Лицевые счета'!$A$1:$K$4570,2,0)</f>
        <v>431343</v>
      </c>
      <c r="C1399">
        <f>COUNTIF('ИПУ и ОКПУ'!$A$2:$A$3258,A1399)</f>
        <v>1</v>
      </c>
      <c r="D1399" t="str">
        <f>IF(C1399&gt;0,VLOOKUP(A1399,'ИПУ и ОКПУ'!$A$1:$O$3258,9,0),"")</f>
        <v>Одноставочный</v>
      </c>
      <c r="E1399" t="str">
        <f>IF(C1399&gt;0,IF(VLOOKUP(A1399,'ИПУ и ОКПУ'!$A$1:$O$3258,14,0)="Нет показаний","Нет показаний",""),"")</f>
        <v/>
      </c>
      <c r="F1399">
        <f>IF(AND(C1399&gt;0),SUMIF('ИПУ и ОКПУ'!$A$2:$A$3258,A1399,'ИПУ и ОКПУ'!$O$2:$O$3258),"")</f>
        <v>110</v>
      </c>
      <c r="G1399">
        <f>VLOOKUP(A1399,'Лицевые счета'!$A$2:$K$4570,9,0)</f>
        <v>2</v>
      </c>
      <c r="H1399">
        <f>VLOOKUP(A1399,'Лицевые счета'!$A$2:$K$4570,10,0)</f>
        <v>73.5</v>
      </c>
      <c r="I1399" t="str">
        <f>VLOOKUP(A1399,'Лицевые счета'!$A$2:$K$4570,6,0)</f>
        <v>ФЛ</v>
      </c>
      <c r="J1399" t="str">
        <f>IF(AND(C1399=0,I1399="ФЛ"),G1399*H1399,"")</f>
        <v/>
      </c>
      <c r="K1399" t="str">
        <f>IF(AND(C1399&gt;0,E1399="Нет показаний",I1399="ФЛ"),G1399*H1399,"")</f>
        <v/>
      </c>
    </row>
    <row r="1400" spans="1:11" x14ac:dyDescent="0.25">
      <c r="A1400" s="7">
        <v>434445</v>
      </c>
      <c r="B1400" s="7">
        <f>VLOOKUP(A1400,'Лицевые счета'!$A$1:$K$4570,2,0)</f>
        <v>431368</v>
      </c>
      <c r="C1400">
        <f>COUNTIF('ИПУ и ОКПУ'!$A$2:$A$3258,A1400)</f>
        <v>0</v>
      </c>
      <c r="D1400" t="str">
        <f>IF(C1400&gt;0,VLOOKUP(A1400,'ИПУ и ОКПУ'!$A$1:$O$3258,9,0),"")</f>
        <v/>
      </c>
      <c r="E1400" t="str">
        <f>IF(C1400&gt;0,IF(VLOOKUP(A1400,'ИПУ и ОКПУ'!$A$1:$O$3258,14,0)="Нет показаний","Нет показаний",""),"")</f>
        <v/>
      </c>
      <c r="F1400" t="str">
        <f>IF(AND(C1400&gt;0),SUMIF('ИПУ и ОКПУ'!$A$2:$A$3258,A1400,'ИПУ и ОКПУ'!$O$2:$O$3258),"")</f>
        <v/>
      </c>
      <c r="G1400">
        <f>VLOOKUP(A1400,'Лицевые счета'!$A$2:$K$4570,9,0)</f>
        <v>2</v>
      </c>
      <c r="H1400">
        <f>VLOOKUP(A1400,'Лицевые счета'!$A$2:$K$4570,10,0)</f>
        <v>57</v>
      </c>
      <c r="I1400" t="str">
        <f>VLOOKUP(A1400,'Лицевые счета'!$A$2:$K$4570,6,0)</f>
        <v>ФЛ</v>
      </c>
      <c r="J1400">
        <f>IF(AND(C1400=0,I1400="ФЛ"),G1400*H1400,"")</f>
        <v>114</v>
      </c>
      <c r="K1400" t="str">
        <f>IF(AND(C1400&gt;0,E1400="Нет показаний",I1400="ФЛ"),G1400*H1400,"")</f>
        <v/>
      </c>
    </row>
    <row r="1401" spans="1:11" x14ac:dyDescent="0.25">
      <c r="A1401" s="7">
        <v>434447</v>
      </c>
      <c r="B1401" s="7">
        <f>VLOOKUP(A1401,'Лицевые счета'!$A$1:$K$4570,2,0)</f>
        <v>431368</v>
      </c>
      <c r="C1401">
        <f>COUNTIF('ИПУ и ОКПУ'!$A$2:$A$3258,A1401)</f>
        <v>2</v>
      </c>
      <c r="D1401" t="str">
        <f>IF(C1401&gt;0,VLOOKUP(A1401,'ИПУ и ОКПУ'!$A$1:$O$3258,9,0),"")</f>
        <v>Двухзонный</v>
      </c>
      <c r="E1401" t="str">
        <f>IF(C1401&gt;0,IF(VLOOKUP(A1401,'ИПУ и ОКПУ'!$A$1:$O$3258,14,0)="Нет показаний","Нет показаний",""),"")</f>
        <v/>
      </c>
      <c r="F1401">
        <f>IF(AND(C1401&gt;0),SUMIF('ИПУ и ОКПУ'!$A$2:$A$3258,A1401,'ИПУ и ОКПУ'!$O$2:$O$3258),"")</f>
        <v>204</v>
      </c>
      <c r="G1401">
        <f>VLOOKUP(A1401,'Лицевые счета'!$A$2:$K$4570,9,0)</f>
        <v>2</v>
      </c>
      <c r="H1401">
        <f>VLOOKUP(A1401,'Лицевые счета'!$A$2:$K$4570,10,0)</f>
        <v>73.5</v>
      </c>
      <c r="I1401" t="str">
        <f>VLOOKUP(A1401,'Лицевые счета'!$A$2:$K$4570,6,0)</f>
        <v>ФЛ</v>
      </c>
      <c r="J1401" t="str">
        <f>IF(AND(C1401=0,I1401="ФЛ"),G1401*H1401,"")</f>
        <v/>
      </c>
      <c r="K1401" t="str">
        <f>IF(AND(C1401&gt;0,E1401="Нет показаний",I1401="ФЛ"),G1401*H1401,"")</f>
        <v/>
      </c>
    </row>
    <row r="1402" spans="1:11" x14ac:dyDescent="0.25">
      <c r="A1402" s="7">
        <v>434459</v>
      </c>
      <c r="B1402" s="7">
        <f>VLOOKUP(A1402,'Лицевые счета'!$A$1:$K$4570,2,0)</f>
        <v>431368</v>
      </c>
      <c r="C1402">
        <f>COUNTIF('ИПУ и ОКПУ'!$A$2:$A$3258,A1402)</f>
        <v>0</v>
      </c>
      <c r="D1402" t="str">
        <f>IF(C1402&gt;0,VLOOKUP(A1402,'ИПУ и ОКПУ'!$A$1:$O$3258,9,0),"")</f>
        <v/>
      </c>
      <c r="E1402" t="str">
        <f>IF(C1402&gt;0,IF(VLOOKUP(A1402,'ИПУ и ОКПУ'!$A$1:$O$3258,14,0)="Нет показаний","Нет показаний",""),"")</f>
        <v/>
      </c>
      <c r="F1402" t="str">
        <f>IF(AND(C1402&gt;0),SUMIF('ИПУ и ОКПУ'!$A$2:$A$3258,A1402,'ИПУ и ОКПУ'!$O$2:$O$3258),"")</f>
        <v/>
      </c>
      <c r="G1402">
        <f>VLOOKUP(A1402,'Лицевые счета'!$A$2:$K$4570,9,0)</f>
        <v>2</v>
      </c>
      <c r="H1402">
        <f>VLOOKUP(A1402,'Лицевые счета'!$A$2:$K$4570,10,0)</f>
        <v>73.5</v>
      </c>
      <c r="I1402" t="str">
        <f>VLOOKUP(A1402,'Лицевые счета'!$A$2:$K$4570,6,0)</f>
        <v>ФЛ</v>
      </c>
      <c r="J1402">
        <f>IF(AND(C1402=0,I1402="ФЛ"),G1402*H1402,"")</f>
        <v>147</v>
      </c>
      <c r="K1402" t="str">
        <f>IF(AND(C1402&gt;0,E1402="Нет показаний",I1402="ФЛ"),G1402*H1402,"")</f>
        <v/>
      </c>
    </row>
    <row r="1403" spans="1:11" x14ac:dyDescent="0.25">
      <c r="A1403" s="7">
        <v>434526</v>
      </c>
      <c r="B1403" s="7">
        <f>VLOOKUP(A1403,'Лицевые счета'!$A$1:$K$4570,2,0)</f>
        <v>431371</v>
      </c>
      <c r="C1403">
        <f>COUNTIF('ИПУ и ОКПУ'!$A$2:$A$3258,A1403)</f>
        <v>1</v>
      </c>
      <c r="D1403" t="str">
        <f>IF(C1403&gt;0,VLOOKUP(A1403,'ИПУ и ОКПУ'!$A$1:$O$3258,9,0),"")</f>
        <v>Одноставочный</v>
      </c>
      <c r="E1403" t="str">
        <f>IF(C1403&gt;0,IF(VLOOKUP(A1403,'ИПУ и ОКПУ'!$A$1:$O$3258,14,0)="Нет показаний","Нет показаний",""),"")</f>
        <v>Нет показаний</v>
      </c>
      <c r="F1403">
        <f>IF(AND(C1403&gt;0),SUMIF('ИПУ и ОКПУ'!$A$2:$A$3258,A1403,'ИПУ и ОКПУ'!$O$2:$O$3258),"")</f>
        <v>0</v>
      </c>
      <c r="G1403">
        <f>VLOOKUP(A1403,'Лицевые счета'!$A$2:$K$4570,9,0)</f>
        <v>2</v>
      </c>
      <c r="H1403">
        <f>VLOOKUP(A1403,'Лицевые счета'!$A$2:$K$4570,10,0)</f>
        <v>73.5</v>
      </c>
      <c r="I1403" t="str">
        <f>VLOOKUP(A1403,'Лицевые счета'!$A$2:$K$4570,6,0)</f>
        <v>ФЛ</v>
      </c>
      <c r="J1403" t="str">
        <f>IF(AND(C1403=0,I1403="ФЛ"),G1403*H1403,"")</f>
        <v/>
      </c>
      <c r="K1403">
        <f>IF(AND(C1403&gt;0,E1403="Нет показаний",I1403="ФЛ"),G1403*H1403,"")</f>
        <v>147</v>
      </c>
    </row>
    <row r="1404" spans="1:11" x14ac:dyDescent="0.25">
      <c r="A1404" s="7">
        <v>434538</v>
      </c>
      <c r="B1404" s="7">
        <f>VLOOKUP(A1404,'Лицевые счета'!$A$1:$K$4570,2,0)</f>
        <v>431371</v>
      </c>
      <c r="C1404">
        <f>COUNTIF('ИПУ и ОКПУ'!$A$2:$A$3258,A1404)</f>
        <v>0</v>
      </c>
      <c r="D1404" t="str">
        <f>IF(C1404&gt;0,VLOOKUP(A1404,'ИПУ и ОКПУ'!$A$1:$O$3258,9,0),"")</f>
        <v/>
      </c>
      <c r="E1404" t="str">
        <f>IF(C1404&gt;0,IF(VLOOKUP(A1404,'ИПУ и ОКПУ'!$A$1:$O$3258,14,0)="Нет показаний","Нет показаний",""),"")</f>
        <v/>
      </c>
      <c r="F1404" t="str">
        <f>IF(AND(C1404&gt;0),SUMIF('ИПУ и ОКПУ'!$A$2:$A$3258,A1404,'ИПУ и ОКПУ'!$O$2:$O$3258),"")</f>
        <v/>
      </c>
      <c r="G1404">
        <f>VLOOKUP(A1404,'Лицевые счета'!$A$2:$K$4570,9,0)</f>
        <v>2</v>
      </c>
      <c r="H1404">
        <f>VLOOKUP(A1404,'Лицевые счета'!$A$2:$K$4570,10,0)</f>
        <v>57</v>
      </c>
      <c r="I1404" t="str">
        <f>VLOOKUP(A1404,'Лицевые счета'!$A$2:$K$4570,6,0)</f>
        <v>ФЛ</v>
      </c>
      <c r="J1404">
        <f>IF(AND(C1404=0,I1404="ФЛ"),G1404*H1404,"")</f>
        <v>114</v>
      </c>
      <c r="K1404" t="str">
        <f>IF(AND(C1404&gt;0,E1404="Нет показаний",I1404="ФЛ"),G1404*H1404,"")</f>
        <v/>
      </c>
    </row>
    <row r="1405" spans="1:11" x14ac:dyDescent="0.25">
      <c r="A1405" s="7">
        <v>434724</v>
      </c>
      <c r="B1405" s="7">
        <f>VLOOKUP(A1405,'Лицевые счета'!$A$1:$K$4570,2,0)</f>
        <v>431375</v>
      </c>
      <c r="C1405">
        <f>COUNTIF('ИПУ и ОКПУ'!$A$2:$A$3258,A1405)</f>
        <v>1</v>
      </c>
      <c r="D1405" t="str">
        <f>IF(C1405&gt;0,VLOOKUP(A1405,'ИПУ и ОКПУ'!$A$1:$O$3258,9,0),"")</f>
        <v>Одноставочный</v>
      </c>
      <c r="E1405" t="str">
        <f>IF(C1405&gt;0,IF(VLOOKUP(A1405,'ИПУ и ОКПУ'!$A$1:$O$3258,14,0)="Нет показаний","Нет показаний",""),"")</f>
        <v/>
      </c>
      <c r="F1405">
        <f>IF(AND(C1405&gt;0),SUMIF('ИПУ и ОКПУ'!$A$2:$A$3258,A1405,'ИПУ и ОКПУ'!$O$2:$O$3258),"")</f>
        <v>79</v>
      </c>
      <c r="G1405">
        <f>VLOOKUP(A1405,'Лицевые счета'!$A$2:$K$4570,9,0)</f>
        <v>2</v>
      </c>
      <c r="H1405">
        <f>VLOOKUP(A1405,'Лицевые счета'!$A$2:$K$4570,10,0)</f>
        <v>73.5</v>
      </c>
      <c r="I1405" t="str">
        <f>VLOOKUP(A1405,'Лицевые счета'!$A$2:$K$4570,6,0)</f>
        <v>ФЛ</v>
      </c>
      <c r="J1405" t="str">
        <f>IF(AND(C1405=0,I1405="ФЛ"),G1405*H1405,"")</f>
        <v/>
      </c>
      <c r="K1405" t="str">
        <f>IF(AND(C1405&gt;0,E1405="Нет показаний",I1405="ФЛ"),G1405*H1405,"")</f>
        <v/>
      </c>
    </row>
    <row r="1406" spans="1:11" x14ac:dyDescent="0.25">
      <c r="A1406" s="7">
        <v>434849</v>
      </c>
      <c r="B1406" s="7">
        <f>VLOOKUP(A1406,'Лицевые счета'!$A$1:$K$4570,2,0)</f>
        <v>431380</v>
      </c>
      <c r="C1406">
        <f>COUNTIF('ИПУ и ОКПУ'!$A$2:$A$3258,A1406)</f>
        <v>2</v>
      </c>
      <c r="D1406" t="str">
        <f>IF(C1406&gt;0,VLOOKUP(A1406,'ИПУ и ОКПУ'!$A$1:$O$3258,9,0),"")</f>
        <v>Одноставочный</v>
      </c>
      <c r="E1406" t="str">
        <f>IF(C1406&gt;0,IF(VLOOKUP(A1406,'ИПУ и ОКПУ'!$A$1:$O$3258,14,0)="Нет показаний","Нет показаний",""),"")</f>
        <v/>
      </c>
      <c r="F1406">
        <f>IF(AND(C1406&gt;0),SUMIF('ИПУ и ОКПУ'!$A$2:$A$3258,A1406,'ИПУ и ОКПУ'!$O$2:$O$3258),"")</f>
        <v>4</v>
      </c>
      <c r="G1406">
        <f>VLOOKUP(A1406,'Лицевые счета'!$A$2:$K$4570,9,0)</f>
        <v>2</v>
      </c>
      <c r="H1406">
        <f>VLOOKUP(A1406,'Лицевые счета'!$A$2:$K$4570,10,0)</f>
        <v>57</v>
      </c>
      <c r="I1406" t="str">
        <f>VLOOKUP(A1406,'Лицевые счета'!$A$2:$K$4570,6,0)</f>
        <v>ФЛ</v>
      </c>
      <c r="J1406" t="str">
        <f>IF(AND(C1406=0,I1406="ФЛ"),G1406*H1406,"")</f>
        <v/>
      </c>
      <c r="K1406" t="str">
        <f>IF(AND(C1406&gt;0,E1406="Нет показаний",I1406="ФЛ"),G1406*H1406,"")</f>
        <v/>
      </c>
    </row>
    <row r="1407" spans="1:11" x14ac:dyDescent="0.25">
      <c r="A1407" s="7">
        <v>434850</v>
      </c>
      <c r="B1407" s="7">
        <f>VLOOKUP(A1407,'Лицевые счета'!$A$1:$K$4570,2,0)</f>
        <v>431380</v>
      </c>
      <c r="C1407">
        <f>COUNTIF('ИПУ и ОКПУ'!$A$2:$A$3258,A1407)</f>
        <v>1</v>
      </c>
      <c r="D1407" t="str">
        <f>IF(C1407&gt;0,VLOOKUP(A1407,'ИПУ и ОКПУ'!$A$1:$O$3258,9,0),"")</f>
        <v>Одноставочный</v>
      </c>
      <c r="E1407" t="str">
        <f>IF(C1407&gt;0,IF(VLOOKUP(A1407,'ИПУ и ОКПУ'!$A$1:$O$3258,14,0)="Нет показаний","Нет показаний",""),"")</f>
        <v/>
      </c>
      <c r="F1407">
        <f>IF(AND(C1407&gt;0),SUMIF('ИПУ и ОКПУ'!$A$2:$A$3258,A1407,'ИПУ и ОКПУ'!$O$2:$O$3258),"")</f>
        <v>-964.8</v>
      </c>
      <c r="G1407">
        <f>VLOOKUP(A1407,'Лицевые счета'!$A$2:$K$4570,9,0)</f>
        <v>2</v>
      </c>
      <c r="H1407">
        <f>VLOOKUP(A1407,'Лицевые счета'!$A$2:$K$4570,10,0)</f>
        <v>57</v>
      </c>
      <c r="I1407" t="str">
        <f>VLOOKUP(A1407,'Лицевые счета'!$A$2:$K$4570,6,0)</f>
        <v>ФЛ</v>
      </c>
      <c r="J1407" t="str">
        <f>IF(AND(C1407=0,I1407="ФЛ"),G1407*H1407,"")</f>
        <v/>
      </c>
      <c r="K1407" t="str">
        <f>IF(AND(C1407&gt;0,E1407="Нет показаний",I1407="ФЛ"),G1407*H1407,"")</f>
        <v/>
      </c>
    </row>
    <row r="1408" spans="1:11" x14ac:dyDescent="0.25">
      <c r="A1408" s="7">
        <v>434860</v>
      </c>
      <c r="B1408" s="7">
        <f>VLOOKUP(A1408,'Лицевые счета'!$A$1:$K$4570,2,0)</f>
        <v>431380</v>
      </c>
      <c r="C1408">
        <f>COUNTIF('ИПУ и ОКПУ'!$A$2:$A$3258,A1408)</f>
        <v>2</v>
      </c>
      <c r="D1408" t="str">
        <f>IF(C1408&gt;0,VLOOKUP(A1408,'ИПУ и ОКПУ'!$A$1:$O$3258,9,0),"")</f>
        <v>Одноставочный</v>
      </c>
      <c r="E1408" t="str">
        <f>IF(C1408&gt;0,IF(VLOOKUP(A1408,'ИПУ и ОКПУ'!$A$1:$O$3258,14,0)="Нет показаний","Нет показаний",""),"")</f>
        <v/>
      </c>
      <c r="F1408">
        <f>IF(AND(C1408&gt;0),SUMIF('ИПУ и ОКПУ'!$A$2:$A$3258,A1408,'ИПУ и ОКПУ'!$O$2:$O$3258),"")</f>
        <v>0</v>
      </c>
      <c r="G1408">
        <f>VLOOKUP(A1408,'Лицевые счета'!$A$2:$K$4570,9,0)</f>
        <v>2</v>
      </c>
      <c r="H1408">
        <f>VLOOKUP(A1408,'Лицевые счета'!$A$2:$K$4570,10,0)</f>
        <v>57</v>
      </c>
      <c r="I1408" t="str">
        <f>VLOOKUP(A1408,'Лицевые счета'!$A$2:$K$4570,6,0)</f>
        <v>ФЛ</v>
      </c>
      <c r="J1408" t="str">
        <f>IF(AND(C1408=0,I1408="ФЛ"),G1408*H1408,"")</f>
        <v/>
      </c>
      <c r="K1408" t="str">
        <f>IF(AND(C1408&gt;0,E1408="Нет показаний",I1408="ФЛ"),G1408*H1408,"")</f>
        <v/>
      </c>
    </row>
    <row r="1409" spans="1:11" x14ac:dyDescent="0.25">
      <c r="A1409" s="7">
        <v>436008</v>
      </c>
      <c r="B1409" s="7">
        <f>VLOOKUP(A1409,'Лицевые счета'!$A$1:$K$4570,2,0)</f>
        <v>431391</v>
      </c>
      <c r="C1409">
        <f>COUNTIF('ИПУ и ОКПУ'!$A$2:$A$3258,A1409)</f>
        <v>1</v>
      </c>
      <c r="D1409" t="str">
        <f>IF(C1409&gt;0,VLOOKUP(A1409,'ИПУ и ОКПУ'!$A$1:$O$3258,9,0),"")</f>
        <v>Одноставочный</v>
      </c>
      <c r="E1409" t="str">
        <f>IF(C1409&gt;0,IF(VLOOKUP(A1409,'ИПУ и ОКПУ'!$A$1:$O$3258,14,0)="Нет показаний","Нет показаний",""),"")</f>
        <v/>
      </c>
      <c r="F1409">
        <f>IF(AND(C1409&gt;0),SUMIF('ИПУ и ОКПУ'!$A$2:$A$3258,A1409,'ИПУ и ОКПУ'!$O$2:$O$3258),"")</f>
        <v>115.66666666666667</v>
      </c>
      <c r="G1409">
        <f>VLOOKUP(A1409,'Лицевые счета'!$A$2:$K$4570,9,0)</f>
        <v>2</v>
      </c>
      <c r="H1409">
        <f>VLOOKUP(A1409,'Лицевые счета'!$A$2:$K$4570,10,0)</f>
        <v>57</v>
      </c>
      <c r="I1409" t="str">
        <f>VLOOKUP(A1409,'Лицевые счета'!$A$2:$K$4570,6,0)</f>
        <v>ФЛ</v>
      </c>
      <c r="J1409" t="str">
        <f>IF(AND(C1409=0,I1409="ФЛ"),G1409*H1409,"")</f>
        <v/>
      </c>
      <c r="K1409" t="str">
        <f>IF(AND(C1409&gt;0,E1409="Нет показаний",I1409="ФЛ"),G1409*H1409,"")</f>
        <v/>
      </c>
    </row>
    <row r="1410" spans="1:11" x14ac:dyDescent="0.25">
      <c r="A1410" s="7">
        <v>436551</v>
      </c>
      <c r="B1410" s="7">
        <f>VLOOKUP(A1410,'Лицевые счета'!$A$1:$K$4570,2,0)</f>
        <v>431408</v>
      </c>
      <c r="C1410">
        <f>COUNTIF('ИПУ и ОКПУ'!$A$2:$A$3258,A1410)</f>
        <v>1</v>
      </c>
      <c r="D1410" t="str">
        <f>IF(C1410&gt;0,VLOOKUP(A1410,'ИПУ и ОКПУ'!$A$1:$O$3258,9,0),"")</f>
        <v>Одноставочный</v>
      </c>
      <c r="E1410" t="str">
        <f>IF(C1410&gt;0,IF(VLOOKUP(A1410,'ИПУ и ОКПУ'!$A$1:$O$3258,14,0)="Нет показаний","Нет показаний",""),"")</f>
        <v/>
      </c>
      <c r="F1410">
        <f>IF(AND(C1410&gt;0),SUMIF('ИПУ и ОКПУ'!$A$2:$A$3258,A1410,'ИПУ и ОКПУ'!$O$2:$O$3258),"")</f>
        <v>113</v>
      </c>
      <c r="G1410">
        <f>VLOOKUP(A1410,'Лицевые счета'!$A$2:$K$4570,9,0)</f>
        <v>2</v>
      </c>
      <c r="H1410">
        <f>VLOOKUP(A1410,'Лицевые счета'!$A$2:$K$4570,10,0)</f>
        <v>73.5</v>
      </c>
      <c r="I1410" t="str">
        <f>VLOOKUP(A1410,'Лицевые счета'!$A$2:$K$4570,6,0)</f>
        <v>ФЛ</v>
      </c>
      <c r="J1410" t="str">
        <f>IF(AND(C1410=0,I1410="ФЛ"),G1410*H1410,"")</f>
        <v/>
      </c>
      <c r="K1410" t="str">
        <f>IF(AND(C1410&gt;0,E1410="Нет показаний",I1410="ФЛ"),G1410*H1410,"")</f>
        <v/>
      </c>
    </row>
    <row r="1411" spans="1:11" x14ac:dyDescent="0.25">
      <c r="A1411" s="7">
        <v>436557</v>
      </c>
      <c r="B1411" s="7">
        <f>VLOOKUP(A1411,'Лицевые счета'!$A$1:$K$4570,2,0)</f>
        <v>431408</v>
      </c>
      <c r="C1411">
        <f>COUNTIF('ИПУ и ОКПУ'!$A$2:$A$3258,A1411)</f>
        <v>1</v>
      </c>
      <c r="D1411" t="str">
        <f>IF(C1411&gt;0,VLOOKUP(A1411,'ИПУ и ОКПУ'!$A$1:$O$3258,9,0),"")</f>
        <v>Одноставочный</v>
      </c>
      <c r="E1411" t="str">
        <f>IF(C1411&gt;0,IF(VLOOKUP(A1411,'ИПУ и ОКПУ'!$A$1:$O$3258,14,0)="Нет показаний","Нет показаний",""),"")</f>
        <v>Нет показаний</v>
      </c>
      <c r="F1411">
        <f>IF(AND(C1411&gt;0),SUMIF('ИПУ и ОКПУ'!$A$2:$A$3258,A1411,'ИПУ и ОКПУ'!$O$2:$O$3258),"")</f>
        <v>0</v>
      </c>
      <c r="G1411">
        <f>VLOOKUP(A1411,'Лицевые счета'!$A$2:$K$4570,9,0)</f>
        <v>2</v>
      </c>
      <c r="H1411">
        <f>VLOOKUP(A1411,'Лицевые счета'!$A$2:$K$4570,10,0)</f>
        <v>73.5</v>
      </c>
      <c r="I1411" t="str">
        <f>VLOOKUP(A1411,'Лицевые счета'!$A$2:$K$4570,6,0)</f>
        <v>ФЛ</v>
      </c>
      <c r="J1411" t="str">
        <f>IF(AND(C1411=0,I1411="ФЛ"),G1411*H1411,"")</f>
        <v/>
      </c>
      <c r="K1411">
        <f>IF(AND(C1411&gt;0,E1411="Нет показаний",I1411="ФЛ"),G1411*H1411,"")</f>
        <v>147</v>
      </c>
    </row>
    <row r="1412" spans="1:11" x14ac:dyDescent="0.25">
      <c r="A1412" s="7">
        <v>436986</v>
      </c>
      <c r="B1412" s="7">
        <f>VLOOKUP(A1412,'Лицевые счета'!$A$1:$K$4570,2,0)</f>
        <v>431414</v>
      </c>
      <c r="C1412">
        <f>COUNTIF('ИПУ и ОКПУ'!$A$2:$A$3258,A1412)</f>
        <v>0</v>
      </c>
      <c r="D1412" t="str">
        <f>IF(C1412&gt;0,VLOOKUP(A1412,'ИПУ и ОКПУ'!$A$1:$O$3258,9,0),"")</f>
        <v/>
      </c>
      <c r="E1412" t="str">
        <f>IF(C1412&gt;0,IF(VLOOKUP(A1412,'ИПУ и ОКПУ'!$A$1:$O$3258,14,0)="Нет показаний","Нет показаний",""),"")</f>
        <v/>
      </c>
      <c r="F1412" t="str">
        <f>IF(AND(C1412&gt;0),SUMIF('ИПУ и ОКПУ'!$A$2:$A$3258,A1412,'ИПУ и ОКПУ'!$O$2:$O$3258),"")</f>
        <v/>
      </c>
      <c r="G1412">
        <f>VLOOKUP(A1412,'Лицевые счета'!$A$2:$K$4570,9,0)</f>
        <v>2</v>
      </c>
      <c r="H1412">
        <f>VLOOKUP(A1412,'Лицевые счета'!$A$2:$K$4570,10,0)</f>
        <v>57</v>
      </c>
      <c r="I1412" t="str">
        <f>VLOOKUP(A1412,'Лицевые счета'!$A$2:$K$4570,6,0)</f>
        <v>ФЛ</v>
      </c>
      <c r="J1412">
        <f>IF(AND(C1412=0,I1412="ФЛ"),G1412*H1412,"")</f>
        <v>114</v>
      </c>
      <c r="K1412" t="str">
        <f>IF(AND(C1412&gt;0,E1412="Нет показаний",I1412="ФЛ"),G1412*H1412,"")</f>
        <v/>
      </c>
    </row>
    <row r="1413" spans="1:11" x14ac:dyDescent="0.25">
      <c r="A1413" s="7">
        <v>436988</v>
      </c>
      <c r="B1413" s="7">
        <f>VLOOKUP(A1413,'Лицевые счета'!$A$1:$K$4570,2,0)</f>
        <v>431414</v>
      </c>
      <c r="C1413">
        <f>COUNTIF('ИПУ и ОКПУ'!$A$2:$A$3258,A1413)</f>
        <v>1</v>
      </c>
      <c r="D1413" t="str">
        <f>IF(C1413&gt;0,VLOOKUP(A1413,'ИПУ и ОКПУ'!$A$1:$O$3258,9,0),"")</f>
        <v>Одноставочный</v>
      </c>
      <c r="E1413" t="str">
        <f>IF(C1413&gt;0,IF(VLOOKUP(A1413,'ИПУ и ОКПУ'!$A$1:$O$3258,14,0)="Нет показаний","Нет показаний",""),"")</f>
        <v>Нет показаний</v>
      </c>
      <c r="F1413">
        <f>IF(AND(C1413&gt;0),SUMIF('ИПУ и ОКПУ'!$A$2:$A$3258,A1413,'ИПУ и ОКПУ'!$O$2:$O$3258),"")</f>
        <v>0</v>
      </c>
      <c r="G1413">
        <f>VLOOKUP(A1413,'Лицевые счета'!$A$2:$K$4570,9,0)</f>
        <v>2</v>
      </c>
      <c r="H1413">
        <f>VLOOKUP(A1413,'Лицевые счета'!$A$2:$K$4570,10,0)</f>
        <v>73.5</v>
      </c>
      <c r="I1413" t="str">
        <f>VLOOKUP(A1413,'Лицевые счета'!$A$2:$K$4570,6,0)</f>
        <v>ФЛ</v>
      </c>
      <c r="J1413" t="str">
        <f>IF(AND(C1413=0,I1413="ФЛ"),G1413*H1413,"")</f>
        <v/>
      </c>
      <c r="K1413">
        <f>IF(AND(C1413&gt;0,E1413="Нет показаний",I1413="ФЛ"),G1413*H1413,"")</f>
        <v>147</v>
      </c>
    </row>
    <row r="1414" spans="1:11" x14ac:dyDescent="0.25">
      <c r="A1414" s="7">
        <v>436992</v>
      </c>
      <c r="B1414" s="7">
        <f>VLOOKUP(A1414,'Лицевые счета'!$A$1:$K$4570,2,0)</f>
        <v>431414</v>
      </c>
      <c r="C1414">
        <f>COUNTIF('ИПУ и ОКПУ'!$A$2:$A$3258,A1414)</f>
        <v>1</v>
      </c>
      <c r="D1414" t="str">
        <f>IF(C1414&gt;0,VLOOKUP(A1414,'ИПУ и ОКПУ'!$A$1:$O$3258,9,0),"")</f>
        <v>Одноставочный</v>
      </c>
      <c r="E1414" t="str">
        <f>IF(C1414&gt;0,IF(VLOOKUP(A1414,'ИПУ и ОКПУ'!$A$1:$O$3258,14,0)="Нет показаний","Нет показаний",""),"")</f>
        <v/>
      </c>
      <c r="F1414">
        <f>IF(AND(C1414&gt;0),SUMIF('ИПУ и ОКПУ'!$A$2:$A$3258,A1414,'ИПУ и ОКПУ'!$O$2:$O$3258),"")</f>
        <v>107</v>
      </c>
      <c r="G1414">
        <f>VLOOKUP(A1414,'Лицевые счета'!$A$2:$K$4570,9,0)</f>
        <v>2</v>
      </c>
      <c r="H1414">
        <f>VLOOKUP(A1414,'Лицевые счета'!$A$2:$K$4570,10,0)</f>
        <v>57</v>
      </c>
      <c r="I1414" t="str">
        <f>VLOOKUP(A1414,'Лицевые счета'!$A$2:$K$4570,6,0)</f>
        <v>ФЛ</v>
      </c>
      <c r="J1414" t="str">
        <f>IF(AND(C1414=0,I1414="ФЛ"),G1414*H1414,"")</f>
        <v/>
      </c>
      <c r="K1414" t="str">
        <f>IF(AND(C1414&gt;0,E1414="Нет показаний",I1414="ФЛ"),G1414*H1414,"")</f>
        <v/>
      </c>
    </row>
    <row r="1415" spans="1:11" x14ac:dyDescent="0.25">
      <c r="A1415" s="7">
        <v>436998</v>
      </c>
      <c r="B1415" s="7">
        <f>VLOOKUP(A1415,'Лицевые счета'!$A$1:$K$4570,2,0)</f>
        <v>431414</v>
      </c>
      <c r="C1415">
        <f>COUNTIF('ИПУ и ОКПУ'!$A$2:$A$3258,A1415)</f>
        <v>1</v>
      </c>
      <c r="D1415" t="str">
        <f>IF(C1415&gt;0,VLOOKUP(A1415,'ИПУ и ОКПУ'!$A$1:$O$3258,9,0),"")</f>
        <v>Одноставочный</v>
      </c>
      <c r="E1415" t="str">
        <f>IF(C1415&gt;0,IF(VLOOKUP(A1415,'ИПУ и ОКПУ'!$A$1:$O$3258,14,0)="Нет показаний","Нет показаний",""),"")</f>
        <v/>
      </c>
      <c r="F1415">
        <f>IF(AND(C1415&gt;0),SUMIF('ИПУ и ОКПУ'!$A$2:$A$3258,A1415,'ИПУ и ОКПУ'!$O$2:$O$3258),"")</f>
        <v>114</v>
      </c>
      <c r="G1415">
        <f>VLOOKUP(A1415,'Лицевые счета'!$A$2:$K$4570,9,0)</f>
        <v>2</v>
      </c>
      <c r="H1415">
        <f>VLOOKUP(A1415,'Лицевые счета'!$A$2:$K$4570,10,0)</f>
        <v>73.5</v>
      </c>
      <c r="I1415" t="str">
        <f>VLOOKUP(A1415,'Лицевые счета'!$A$2:$K$4570,6,0)</f>
        <v>ФЛ</v>
      </c>
      <c r="J1415" t="str">
        <f>IF(AND(C1415=0,I1415="ФЛ"),G1415*H1415,"")</f>
        <v/>
      </c>
      <c r="K1415" t="str">
        <f>IF(AND(C1415&gt;0,E1415="Нет показаний",I1415="ФЛ"),G1415*H1415,"")</f>
        <v/>
      </c>
    </row>
    <row r="1416" spans="1:11" x14ac:dyDescent="0.25">
      <c r="A1416" s="7">
        <v>437009</v>
      </c>
      <c r="B1416" s="7">
        <f>VLOOKUP(A1416,'Лицевые счета'!$A$1:$K$4570,2,0)</f>
        <v>431414</v>
      </c>
      <c r="C1416">
        <f>COUNTIF('ИПУ и ОКПУ'!$A$2:$A$3258,A1416)</f>
        <v>1</v>
      </c>
      <c r="D1416" t="str">
        <f>IF(C1416&gt;0,VLOOKUP(A1416,'ИПУ и ОКПУ'!$A$1:$O$3258,9,0),"")</f>
        <v>Одноставочный</v>
      </c>
      <c r="E1416" t="str">
        <f>IF(C1416&gt;0,IF(VLOOKUP(A1416,'ИПУ и ОКПУ'!$A$1:$O$3258,14,0)="Нет показаний","Нет показаний",""),"")</f>
        <v/>
      </c>
      <c r="F1416">
        <f>IF(AND(C1416&gt;0),SUMIF('ИПУ и ОКПУ'!$A$2:$A$3258,A1416,'ИПУ и ОКПУ'!$O$2:$O$3258),"")</f>
        <v>100</v>
      </c>
      <c r="G1416">
        <f>VLOOKUP(A1416,'Лицевые счета'!$A$2:$K$4570,9,0)</f>
        <v>2</v>
      </c>
      <c r="H1416">
        <f>VLOOKUP(A1416,'Лицевые счета'!$A$2:$K$4570,10,0)</f>
        <v>57</v>
      </c>
      <c r="I1416" t="str">
        <f>VLOOKUP(A1416,'Лицевые счета'!$A$2:$K$4570,6,0)</f>
        <v>ФЛ</v>
      </c>
      <c r="J1416" t="str">
        <f>IF(AND(C1416=0,I1416="ФЛ"),G1416*H1416,"")</f>
        <v/>
      </c>
      <c r="K1416" t="str">
        <f>IF(AND(C1416&gt;0,E1416="Нет показаний",I1416="ФЛ"),G1416*H1416,"")</f>
        <v/>
      </c>
    </row>
    <row r="1417" spans="1:11" x14ac:dyDescent="0.25">
      <c r="A1417" s="7">
        <v>437011</v>
      </c>
      <c r="B1417" s="7">
        <f>VLOOKUP(A1417,'Лицевые счета'!$A$1:$K$4570,2,0)</f>
        <v>431414</v>
      </c>
      <c r="C1417">
        <f>COUNTIF('ИПУ и ОКПУ'!$A$2:$A$3258,A1417)</f>
        <v>1</v>
      </c>
      <c r="D1417" t="str">
        <f>IF(C1417&gt;0,VLOOKUP(A1417,'ИПУ и ОКПУ'!$A$1:$O$3258,9,0),"")</f>
        <v>Одноставочный</v>
      </c>
      <c r="E1417" t="str">
        <f>IF(C1417&gt;0,IF(VLOOKUP(A1417,'ИПУ и ОКПУ'!$A$1:$O$3258,14,0)="Нет показаний","Нет показаний",""),"")</f>
        <v/>
      </c>
      <c r="F1417">
        <f>IF(AND(C1417&gt;0),SUMIF('ИПУ и ОКПУ'!$A$2:$A$3258,A1417,'ИПУ и ОКПУ'!$O$2:$O$3258),"")</f>
        <v>150</v>
      </c>
      <c r="G1417">
        <f>VLOOKUP(A1417,'Лицевые счета'!$A$2:$K$4570,9,0)</f>
        <v>2</v>
      </c>
      <c r="H1417">
        <f>VLOOKUP(A1417,'Лицевые счета'!$A$2:$K$4570,10,0)</f>
        <v>73.5</v>
      </c>
      <c r="I1417" t="str">
        <f>VLOOKUP(A1417,'Лицевые счета'!$A$2:$K$4570,6,0)</f>
        <v>ФЛ</v>
      </c>
      <c r="J1417" t="str">
        <f>IF(AND(C1417=0,I1417="ФЛ"),G1417*H1417,"")</f>
        <v/>
      </c>
      <c r="K1417" t="str">
        <f>IF(AND(C1417&gt;0,E1417="Нет показаний",I1417="ФЛ"),G1417*H1417,"")</f>
        <v/>
      </c>
    </row>
    <row r="1418" spans="1:11" x14ac:dyDescent="0.25">
      <c r="A1418" s="7">
        <v>437016</v>
      </c>
      <c r="B1418" s="7">
        <f>VLOOKUP(A1418,'Лицевые счета'!$A$1:$K$4570,2,0)</f>
        <v>431415</v>
      </c>
      <c r="C1418">
        <f>COUNTIF('ИПУ и ОКПУ'!$A$2:$A$3258,A1418)</f>
        <v>0</v>
      </c>
      <c r="D1418" t="str">
        <f>IF(C1418&gt;0,VLOOKUP(A1418,'ИПУ и ОКПУ'!$A$1:$O$3258,9,0),"")</f>
        <v/>
      </c>
      <c r="E1418" t="str">
        <f>IF(C1418&gt;0,IF(VLOOKUP(A1418,'ИПУ и ОКПУ'!$A$1:$O$3258,14,0)="Нет показаний","Нет показаний",""),"")</f>
        <v/>
      </c>
      <c r="F1418" t="str">
        <f>IF(AND(C1418&gt;0),SUMIF('ИПУ и ОКПУ'!$A$2:$A$3258,A1418,'ИПУ и ОКПУ'!$O$2:$O$3258),"")</f>
        <v/>
      </c>
      <c r="G1418">
        <f>VLOOKUP(A1418,'Лицевые счета'!$A$2:$K$4570,9,0)</f>
        <v>2</v>
      </c>
      <c r="H1418">
        <f>VLOOKUP(A1418,'Лицевые счета'!$A$2:$K$4570,10,0)</f>
        <v>73.5</v>
      </c>
      <c r="I1418" t="str">
        <f>VLOOKUP(A1418,'Лицевые счета'!$A$2:$K$4570,6,0)</f>
        <v>ФЛ</v>
      </c>
      <c r="J1418">
        <f>IF(AND(C1418=0,I1418="ФЛ"),G1418*H1418,"")</f>
        <v>147</v>
      </c>
      <c r="K1418" t="str">
        <f>IF(AND(C1418&gt;0,E1418="Нет показаний",I1418="ФЛ"),G1418*H1418,"")</f>
        <v/>
      </c>
    </row>
    <row r="1419" spans="1:11" x14ac:dyDescent="0.25">
      <c r="A1419" s="7">
        <v>437026</v>
      </c>
      <c r="B1419" s="7">
        <f>VLOOKUP(A1419,'Лицевые счета'!$A$1:$K$4570,2,0)</f>
        <v>431415</v>
      </c>
      <c r="C1419">
        <f>COUNTIF('ИПУ и ОКПУ'!$A$2:$A$3258,A1419)</f>
        <v>1</v>
      </c>
      <c r="D1419" t="str">
        <f>IF(C1419&gt;0,VLOOKUP(A1419,'ИПУ и ОКПУ'!$A$1:$O$3258,9,0),"")</f>
        <v>Одноставочный</v>
      </c>
      <c r="E1419" t="str">
        <f>IF(C1419&gt;0,IF(VLOOKUP(A1419,'ИПУ и ОКПУ'!$A$1:$O$3258,14,0)="Нет показаний","Нет показаний",""),"")</f>
        <v/>
      </c>
      <c r="F1419">
        <f>IF(AND(C1419&gt;0),SUMIF('ИПУ и ОКПУ'!$A$2:$A$3258,A1419,'ИПУ и ОКПУ'!$O$2:$O$3258),"")</f>
        <v>85</v>
      </c>
      <c r="G1419">
        <f>VLOOKUP(A1419,'Лицевые счета'!$A$2:$K$4570,9,0)</f>
        <v>2</v>
      </c>
      <c r="H1419">
        <f>VLOOKUP(A1419,'Лицевые счета'!$A$2:$K$4570,10,0)</f>
        <v>73.5</v>
      </c>
      <c r="I1419" t="str">
        <f>VLOOKUP(A1419,'Лицевые счета'!$A$2:$K$4570,6,0)</f>
        <v>ФЛ</v>
      </c>
      <c r="J1419" t="str">
        <f>IF(AND(C1419=0,I1419="ФЛ"),G1419*H1419,"")</f>
        <v/>
      </c>
      <c r="K1419" t="str">
        <f>IF(AND(C1419&gt;0,E1419="Нет показаний",I1419="ФЛ"),G1419*H1419,"")</f>
        <v/>
      </c>
    </row>
    <row r="1420" spans="1:11" x14ac:dyDescent="0.25">
      <c r="A1420" s="7">
        <v>437028</v>
      </c>
      <c r="B1420" s="7">
        <f>VLOOKUP(A1420,'Лицевые счета'!$A$1:$K$4570,2,0)</f>
        <v>431415</v>
      </c>
      <c r="C1420">
        <f>COUNTIF('ИПУ и ОКПУ'!$A$2:$A$3258,A1420)</f>
        <v>1</v>
      </c>
      <c r="D1420" t="str">
        <f>IF(C1420&gt;0,VLOOKUP(A1420,'ИПУ и ОКПУ'!$A$1:$O$3258,9,0),"")</f>
        <v>Одноставочный</v>
      </c>
      <c r="E1420" t="str">
        <f>IF(C1420&gt;0,IF(VLOOKUP(A1420,'ИПУ и ОКПУ'!$A$1:$O$3258,14,0)="Нет показаний","Нет показаний",""),"")</f>
        <v/>
      </c>
      <c r="F1420">
        <f>IF(AND(C1420&gt;0),SUMIF('ИПУ и ОКПУ'!$A$2:$A$3258,A1420,'ИПУ и ОКПУ'!$O$2:$O$3258),"")</f>
        <v>45</v>
      </c>
      <c r="G1420">
        <f>VLOOKUP(A1420,'Лицевые счета'!$A$2:$K$4570,9,0)</f>
        <v>2</v>
      </c>
      <c r="H1420">
        <f>VLOOKUP(A1420,'Лицевые счета'!$A$2:$K$4570,10,0)</f>
        <v>73.5</v>
      </c>
      <c r="I1420" t="str">
        <f>VLOOKUP(A1420,'Лицевые счета'!$A$2:$K$4570,6,0)</f>
        <v>ФЛ</v>
      </c>
      <c r="J1420" t="str">
        <f>IF(AND(C1420=0,I1420="ФЛ"),G1420*H1420,"")</f>
        <v/>
      </c>
      <c r="K1420" t="str">
        <f>IF(AND(C1420&gt;0,E1420="Нет показаний",I1420="ФЛ"),G1420*H1420,"")</f>
        <v/>
      </c>
    </row>
    <row r="1421" spans="1:11" x14ac:dyDescent="0.25">
      <c r="A1421" s="7">
        <v>437030</v>
      </c>
      <c r="B1421" s="7">
        <f>VLOOKUP(A1421,'Лицевые счета'!$A$1:$K$4570,2,0)</f>
        <v>431415</v>
      </c>
      <c r="C1421">
        <f>COUNTIF('ИПУ и ОКПУ'!$A$2:$A$3258,A1421)</f>
        <v>1</v>
      </c>
      <c r="D1421" t="str">
        <f>IF(C1421&gt;0,VLOOKUP(A1421,'ИПУ и ОКПУ'!$A$1:$O$3258,9,0),"")</f>
        <v>Одноставочный</v>
      </c>
      <c r="E1421" t="str">
        <f>IF(C1421&gt;0,IF(VLOOKUP(A1421,'ИПУ и ОКПУ'!$A$1:$O$3258,14,0)="Нет показаний","Нет показаний",""),"")</f>
        <v/>
      </c>
      <c r="F1421">
        <f>IF(AND(C1421&gt;0),SUMIF('ИПУ и ОКПУ'!$A$2:$A$3258,A1421,'ИПУ и ОКПУ'!$O$2:$O$3258),"")</f>
        <v>79</v>
      </c>
      <c r="G1421">
        <f>VLOOKUP(A1421,'Лицевые счета'!$A$2:$K$4570,9,0)</f>
        <v>2</v>
      </c>
      <c r="H1421">
        <f>VLOOKUP(A1421,'Лицевые счета'!$A$2:$K$4570,10,0)</f>
        <v>83.2</v>
      </c>
      <c r="I1421" t="str">
        <f>VLOOKUP(A1421,'Лицевые счета'!$A$2:$K$4570,6,0)</f>
        <v>ФЛ</v>
      </c>
      <c r="J1421" t="str">
        <f>IF(AND(C1421=0,I1421="ФЛ"),G1421*H1421,"")</f>
        <v/>
      </c>
      <c r="K1421" t="str">
        <f>IF(AND(C1421&gt;0,E1421="Нет показаний",I1421="ФЛ"),G1421*H1421,"")</f>
        <v/>
      </c>
    </row>
    <row r="1422" spans="1:11" x14ac:dyDescent="0.25">
      <c r="A1422" s="7">
        <v>437038</v>
      </c>
      <c r="B1422" s="7">
        <f>VLOOKUP(A1422,'Лицевые счета'!$A$1:$K$4570,2,0)</f>
        <v>431415</v>
      </c>
      <c r="C1422">
        <f>COUNTIF('ИПУ и ОКПУ'!$A$2:$A$3258,A1422)</f>
        <v>1</v>
      </c>
      <c r="D1422" t="str">
        <f>IF(C1422&gt;0,VLOOKUP(A1422,'ИПУ и ОКПУ'!$A$1:$O$3258,9,0),"")</f>
        <v>Одноставочный</v>
      </c>
      <c r="E1422" t="str">
        <f>IF(C1422&gt;0,IF(VLOOKUP(A1422,'ИПУ и ОКПУ'!$A$1:$O$3258,14,0)="Нет показаний","Нет показаний",""),"")</f>
        <v/>
      </c>
      <c r="F1422">
        <f>IF(AND(C1422&gt;0),SUMIF('ИПУ и ОКПУ'!$A$2:$A$3258,A1422,'ИПУ и ОКПУ'!$O$2:$O$3258),"")</f>
        <v>44</v>
      </c>
      <c r="G1422">
        <f>VLOOKUP(A1422,'Лицевые счета'!$A$2:$K$4570,9,0)</f>
        <v>2</v>
      </c>
      <c r="H1422">
        <f>VLOOKUP(A1422,'Лицевые счета'!$A$2:$K$4570,10,0)</f>
        <v>73.5</v>
      </c>
      <c r="I1422" t="str">
        <f>VLOOKUP(A1422,'Лицевые счета'!$A$2:$K$4570,6,0)</f>
        <v>ФЛ</v>
      </c>
      <c r="J1422" t="str">
        <f>IF(AND(C1422=0,I1422="ФЛ"),G1422*H1422,"")</f>
        <v/>
      </c>
      <c r="K1422" t="str">
        <f>IF(AND(C1422&gt;0,E1422="Нет показаний",I1422="ФЛ"),G1422*H1422,"")</f>
        <v/>
      </c>
    </row>
    <row r="1423" spans="1:11" x14ac:dyDescent="0.25">
      <c r="A1423" s="7">
        <v>437044</v>
      </c>
      <c r="B1423" s="7">
        <f>VLOOKUP(A1423,'Лицевые счета'!$A$1:$K$4570,2,0)</f>
        <v>431415</v>
      </c>
      <c r="C1423">
        <f>COUNTIF('ИПУ и ОКПУ'!$A$2:$A$3258,A1423)</f>
        <v>1</v>
      </c>
      <c r="D1423" t="str">
        <f>IF(C1423&gt;0,VLOOKUP(A1423,'ИПУ и ОКПУ'!$A$1:$O$3258,9,0),"")</f>
        <v>Одноставочный</v>
      </c>
      <c r="E1423" t="str">
        <f>IF(C1423&gt;0,IF(VLOOKUP(A1423,'ИПУ и ОКПУ'!$A$1:$O$3258,14,0)="Нет показаний","Нет показаний",""),"")</f>
        <v>Нет показаний</v>
      </c>
      <c r="F1423">
        <f>IF(AND(C1423&gt;0),SUMIF('ИПУ и ОКПУ'!$A$2:$A$3258,A1423,'ИПУ и ОКПУ'!$O$2:$O$3258),"")</f>
        <v>0</v>
      </c>
      <c r="G1423">
        <f>VLOOKUP(A1423,'Лицевые счета'!$A$2:$K$4570,9,0)</f>
        <v>2</v>
      </c>
      <c r="H1423">
        <f>VLOOKUP(A1423,'Лицевые счета'!$A$2:$K$4570,10,0)</f>
        <v>73.5</v>
      </c>
      <c r="I1423" t="str">
        <f>VLOOKUP(A1423,'Лицевые счета'!$A$2:$K$4570,6,0)</f>
        <v>ФЛ</v>
      </c>
      <c r="J1423" t="str">
        <f>IF(AND(C1423=0,I1423="ФЛ"),G1423*H1423,"")</f>
        <v/>
      </c>
      <c r="K1423">
        <f>IF(AND(C1423&gt;0,E1423="Нет показаний",I1423="ФЛ"),G1423*H1423,"")</f>
        <v>147</v>
      </c>
    </row>
    <row r="1424" spans="1:11" x14ac:dyDescent="0.25">
      <c r="A1424" s="7">
        <v>437051</v>
      </c>
      <c r="B1424" s="7">
        <f>VLOOKUP(A1424,'Лицевые счета'!$A$1:$K$4570,2,0)</f>
        <v>431415</v>
      </c>
      <c r="C1424">
        <f>COUNTIF('ИПУ и ОКПУ'!$A$2:$A$3258,A1424)</f>
        <v>1</v>
      </c>
      <c r="D1424" t="str">
        <f>IF(C1424&gt;0,VLOOKUP(A1424,'ИПУ и ОКПУ'!$A$1:$O$3258,9,0),"")</f>
        <v>Одноставочный</v>
      </c>
      <c r="E1424" t="str">
        <f>IF(C1424&gt;0,IF(VLOOKUP(A1424,'ИПУ и ОКПУ'!$A$1:$O$3258,14,0)="Нет показаний","Нет показаний",""),"")</f>
        <v/>
      </c>
      <c r="F1424">
        <f>IF(AND(C1424&gt;0),SUMIF('ИПУ и ОКПУ'!$A$2:$A$3258,A1424,'ИПУ и ОКПУ'!$O$2:$O$3258),"")</f>
        <v>89</v>
      </c>
      <c r="G1424">
        <f>VLOOKUP(A1424,'Лицевые счета'!$A$2:$K$4570,9,0)</f>
        <v>2</v>
      </c>
      <c r="H1424">
        <f>VLOOKUP(A1424,'Лицевые счета'!$A$2:$K$4570,10,0)</f>
        <v>73.5</v>
      </c>
      <c r="I1424" t="str">
        <f>VLOOKUP(A1424,'Лицевые счета'!$A$2:$K$4570,6,0)</f>
        <v>ФЛ</v>
      </c>
      <c r="J1424" t="str">
        <f>IF(AND(C1424=0,I1424="ФЛ"),G1424*H1424,"")</f>
        <v/>
      </c>
      <c r="K1424" t="str">
        <f>IF(AND(C1424&gt;0,E1424="Нет показаний",I1424="ФЛ"),G1424*H1424,"")</f>
        <v/>
      </c>
    </row>
    <row r="1425" spans="1:11" x14ac:dyDescent="0.25">
      <c r="A1425" s="7">
        <v>437424</v>
      </c>
      <c r="B1425" s="7">
        <f>VLOOKUP(A1425,'Лицевые счета'!$A$1:$K$4570,2,0)</f>
        <v>431422</v>
      </c>
      <c r="C1425">
        <f>COUNTIF('ИПУ и ОКПУ'!$A$2:$A$3258,A1425)</f>
        <v>1</v>
      </c>
      <c r="D1425" t="str">
        <f>IF(C1425&gt;0,VLOOKUP(A1425,'ИПУ и ОКПУ'!$A$1:$O$3258,9,0),"")</f>
        <v>Одноставочный</v>
      </c>
      <c r="E1425" t="str">
        <f>IF(C1425&gt;0,IF(VLOOKUP(A1425,'ИПУ и ОКПУ'!$A$1:$O$3258,14,0)="Нет показаний","Нет показаний",""),"")</f>
        <v/>
      </c>
      <c r="F1425">
        <f>IF(AND(C1425&gt;0),SUMIF('ИПУ и ОКПУ'!$A$2:$A$3258,A1425,'ИПУ и ОКПУ'!$O$2:$O$3258),"")</f>
        <v>263</v>
      </c>
      <c r="G1425">
        <f>VLOOKUP(A1425,'Лицевые счета'!$A$2:$K$4570,9,0)</f>
        <v>2</v>
      </c>
      <c r="H1425">
        <f>VLOOKUP(A1425,'Лицевые счета'!$A$2:$K$4570,10,0)</f>
        <v>83.2</v>
      </c>
      <c r="I1425" t="str">
        <f>VLOOKUP(A1425,'Лицевые счета'!$A$2:$K$4570,6,0)</f>
        <v>ФЛ</v>
      </c>
      <c r="J1425" t="str">
        <f>IF(AND(C1425=0,I1425="ФЛ"),G1425*H1425,"")</f>
        <v/>
      </c>
      <c r="K1425" t="str">
        <f>IF(AND(C1425&gt;0,E1425="Нет показаний",I1425="ФЛ"),G1425*H1425,"")</f>
        <v/>
      </c>
    </row>
    <row r="1426" spans="1:11" x14ac:dyDescent="0.25">
      <c r="A1426" s="7">
        <v>437433</v>
      </c>
      <c r="B1426" s="7">
        <f>VLOOKUP(A1426,'Лицевые счета'!$A$1:$K$4570,2,0)</f>
        <v>431422</v>
      </c>
      <c r="C1426">
        <f>COUNTIF('ИПУ и ОКПУ'!$A$2:$A$3258,A1426)</f>
        <v>1</v>
      </c>
      <c r="D1426" t="str">
        <f>IF(C1426&gt;0,VLOOKUP(A1426,'ИПУ и ОКПУ'!$A$1:$O$3258,9,0),"")</f>
        <v>Одноставочный</v>
      </c>
      <c r="E1426" t="str">
        <f>IF(C1426&gt;0,IF(VLOOKUP(A1426,'ИПУ и ОКПУ'!$A$1:$O$3258,14,0)="Нет показаний","Нет показаний",""),"")</f>
        <v/>
      </c>
      <c r="F1426">
        <f>IF(AND(C1426&gt;0),SUMIF('ИПУ и ОКПУ'!$A$2:$A$3258,A1426,'ИПУ и ОКПУ'!$O$2:$O$3258),"")</f>
        <v>100</v>
      </c>
      <c r="G1426">
        <f>VLOOKUP(A1426,'Лицевые счета'!$A$2:$K$4570,9,0)</f>
        <v>2</v>
      </c>
      <c r="H1426">
        <f>VLOOKUP(A1426,'Лицевые счета'!$A$2:$K$4570,10,0)</f>
        <v>73.5</v>
      </c>
      <c r="I1426" t="str">
        <f>VLOOKUP(A1426,'Лицевые счета'!$A$2:$K$4570,6,0)</f>
        <v>ФЛ</v>
      </c>
      <c r="J1426" t="str">
        <f>IF(AND(C1426=0,I1426="ФЛ"),G1426*H1426,"")</f>
        <v/>
      </c>
      <c r="K1426" t="str">
        <f>IF(AND(C1426&gt;0,E1426="Нет показаний",I1426="ФЛ"),G1426*H1426,"")</f>
        <v/>
      </c>
    </row>
    <row r="1427" spans="1:11" x14ac:dyDescent="0.25">
      <c r="A1427" s="7">
        <v>437439</v>
      </c>
      <c r="B1427" s="7">
        <f>VLOOKUP(A1427,'Лицевые счета'!$A$1:$K$4570,2,0)</f>
        <v>431422</v>
      </c>
      <c r="C1427">
        <f>COUNTIF('ИПУ и ОКПУ'!$A$2:$A$3258,A1427)</f>
        <v>1</v>
      </c>
      <c r="D1427" t="str">
        <f>IF(C1427&gt;0,VLOOKUP(A1427,'ИПУ и ОКПУ'!$A$1:$O$3258,9,0),"")</f>
        <v>Одноставочный</v>
      </c>
      <c r="E1427" t="str">
        <f>IF(C1427&gt;0,IF(VLOOKUP(A1427,'ИПУ и ОКПУ'!$A$1:$O$3258,14,0)="Нет показаний","Нет показаний",""),"")</f>
        <v/>
      </c>
      <c r="F1427">
        <f>IF(AND(C1427&gt;0),SUMIF('ИПУ и ОКПУ'!$A$2:$A$3258,A1427,'ИПУ и ОКПУ'!$O$2:$O$3258),"")</f>
        <v>82</v>
      </c>
      <c r="G1427">
        <f>VLOOKUP(A1427,'Лицевые счета'!$A$2:$K$4570,9,0)</f>
        <v>2</v>
      </c>
      <c r="H1427">
        <f>VLOOKUP(A1427,'Лицевые счета'!$A$2:$K$4570,10,0)</f>
        <v>73.5</v>
      </c>
      <c r="I1427" t="str">
        <f>VLOOKUP(A1427,'Лицевые счета'!$A$2:$K$4570,6,0)</f>
        <v>ФЛ</v>
      </c>
      <c r="J1427" t="str">
        <f>IF(AND(C1427=0,I1427="ФЛ"),G1427*H1427,"")</f>
        <v/>
      </c>
      <c r="K1427" t="str">
        <f>IF(AND(C1427&gt;0,E1427="Нет показаний",I1427="ФЛ"),G1427*H1427,"")</f>
        <v/>
      </c>
    </row>
    <row r="1428" spans="1:11" x14ac:dyDescent="0.25">
      <c r="A1428" s="7">
        <v>437453</v>
      </c>
      <c r="B1428" s="7">
        <f>VLOOKUP(A1428,'Лицевые счета'!$A$1:$K$4570,2,0)</f>
        <v>431423</v>
      </c>
      <c r="C1428">
        <f>COUNTIF('ИПУ и ОКПУ'!$A$2:$A$3258,A1428)</f>
        <v>1</v>
      </c>
      <c r="D1428" t="str">
        <f>IF(C1428&gt;0,VLOOKUP(A1428,'ИПУ и ОКПУ'!$A$1:$O$3258,9,0),"")</f>
        <v>Одноставочный</v>
      </c>
      <c r="E1428" t="str">
        <f>IF(C1428&gt;0,IF(VLOOKUP(A1428,'ИПУ и ОКПУ'!$A$1:$O$3258,14,0)="Нет показаний","Нет показаний",""),"")</f>
        <v/>
      </c>
      <c r="F1428">
        <f>IF(AND(C1428&gt;0),SUMIF('ИПУ и ОКПУ'!$A$2:$A$3258,A1428,'ИПУ и ОКПУ'!$O$2:$O$3258),"")</f>
        <v>-192</v>
      </c>
      <c r="G1428">
        <f>VLOOKUP(A1428,'Лицевые счета'!$A$2:$K$4570,9,0)</f>
        <v>2</v>
      </c>
      <c r="H1428">
        <f>VLOOKUP(A1428,'Лицевые счета'!$A$2:$K$4570,10,0)</f>
        <v>73.5</v>
      </c>
      <c r="I1428" t="str">
        <f>VLOOKUP(A1428,'Лицевые счета'!$A$2:$K$4570,6,0)</f>
        <v>ФЛ</v>
      </c>
      <c r="J1428" t="str">
        <f>IF(AND(C1428=0,I1428="ФЛ"),G1428*H1428,"")</f>
        <v/>
      </c>
      <c r="K1428" t="str">
        <f>IF(AND(C1428&gt;0,E1428="Нет показаний",I1428="ФЛ"),G1428*H1428,"")</f>
        <v/>
      </c>
    </row>
    <row r="1429" spans="1:11" x14ac:dyDescent="0.25">
      <c r="A1429" s="7">
        <v>437949</v>
      </c>
      <c r="B1429" s="7">
        <f>VLOOKUP(A1429,'Лицевые счета'!$A$1:$K$4570,2,0)</f>
        <v>431431</v>
      </c>
      <c r="C1429">
        <f>COUNTIF('ИПУ и ОКПУ'!$A$2:$A$3258,A1429)</f>
        <v>0</v>
      </c>
      <c r="D1429" t="str">
        <f>IF(C1429&gt;0,VLOOKUP(A1429,'ИПУ и ОКПУ'!$A$1:$O$3258,9,0),"")</f>
        <v/>
      </c>
      <c r="E1429" t="str">
        <f>IF(C1429&gt;0,IF(VLOOKUP(A1429,'ИПУ и ОКПУ'!$A$1:$O$3258,14,0)="Нет показаний","Нет показаний",""),"")</f>
        <v/>
      </c>
      <c r="F1429" t="str">
        <f>IF(AND(C1429&gt;0),SUMIF('ИПУ и ОКПУ'!$A$2:$A$3258,A1429,'ИПУ и ОКПУ'!$O$2:$O$3258),"")</f>
        <v/>
      </c>
      <c r="G1429">
        <f>VLOOKUP(A1429,'Лицевые счета'!$A$2:$K$4570,9,0)</f>
        <v>2</v>
      </c>
      <c r="H1429">
        <f>VLOOKUP(A1429,'Лицевые счета'!$A$2:$K$4570,10,0)</f>
        <v>57</v>
      </c>
      <c r="I1429" t="str">
        <f>VLOOKUP(A1429,'Лицевые счета'!$A$2:$K$4570,6,0)</f>
        <v>ФЛ</v>
      </c>
      <c r="J1429">
        <f>IF(AND(C1429=0,I1429="ФЛ"),G1429*H1429,"")</f>
        <v>114</v>
      </c>
      <c r="K1429" t="str">
        <f>IF(AND(C1429&gt;0,E1429="Нет показаний",I1429="ФЛ"),G1429*H1429,"")</f>
        <v/>
      </c>
    </row>
    <row r="1430" spans="1:11" x14ac:dyDescent="0.25">
      <c r="A1430" s="7">
        <v>437951</v>
      </c>
      <c r="B1430" s="7">
        <f>VLOOKUP(A1430,'Лицевые счета'!$A$1:$K$4570,2,0)</f>
        <v>431431</v>
      </c>
      <c r="C1430">
        <f>COUNTIF('ИПУ и ОКПУ'!$A$2:$A$3258,A1430)</f>
        <v>0</v>
      </c>
      <c r="D1430" t="str">
        <f>IF(C1430&gt;0,VLOOKUP(A1430,'ИПУ и ОКПУ'!$A$1:$O$3258,9,0),"")</f>
        <v/>
      </c>
      <c r="E1430" t="str">
        <f>IF(C1430&gt;0,IF(VLOOKUP(A1430,'ИПУ и ОКПУ'!$A$1:$O$3258,14,0)="Нет показаний","Нет показаний",""),"")</f>
        <v/>
      </c>
      <c r="F1430" t="str">
        <f>IF(AND(C1430&gt;0),SUMIF('ИПУ и ОКПУ'!$A$2:$A$3258,A1430,'ИПУ и ОКПУ'!$O$2:$O$3258),"")</f>
        <v/>
      </c>
      <c r="G1430">
        <f>VLOOKUP(A1430,'Лицевые счета'!$A$2:$K$4570,9,0)</f>
        <v>2</v>
      </c>
      <c r="H1430">
        <f>VLOOKUP(A1430,'Лицевые счета'!$A$2:$K$4570,10,0)</f>
        <v>57</v>
      </c>
      <c r="I1430" t="str">
        <f>VLOOKUP(A1430,'Лицевые счета'!$A$2:$K$4570,6,0)</f>
        <v>ФЛ</v>
      </c>
      <c r="J1430">
        <f>IF(AND(C1430=0,I1430="ФЛ"),G1430*H1430,"")</f>
        <v>114</v>
      </c>
      <c r="K1430" t="str">
        <f>IF(AND(C1430&gt;0,E1430="Нет показаний",I1430="ФЛ"),G1430*H1430,"")</f>
        <v/>
      </c>
    </row>
    <row r="1431" spans="1:11" x14ac:dyDescent="0.25">
      <c r="A1431" s="7">
        <v>437964</v>
      </c>
      <c r="B1431" s="7">
        <f>VLOOKUP(A1431,'Лицевые счета'!$A$1:$K$4570,2,0)</f>
        <v>431431</v>
      </c>
      <c r="C1431">
        <f>COUNTIF('ИПУ и ОКПУ'!$A$2:$A$3258,A1431)</f>
        <v>0</v>
      </c>
      <c r="D1431" t="str">
        <f>IF(C1431&gt;0,VLOOKUP(A1431,'ИПУ и ОКПУ'!$A$1:$O$3258,9,0),"")</f>
        <v/>
      </c>
      <c r="E1431" t="str">
        <f>IF(C1431&gt;0,IF(VLOOKUP(A1431,'ИПУ и ОКПУ'!$A$1:$O$3258,14,0)="Нет показаний","Нет показаний",""),"")</f>
        <v/>
      </c>
      <c r="F1431" t="str">
        <f>IF(AND(C1431&gt;0),SUMIF('ИПУ и ОКПУ'!$A$2:$A$3258,A1431,'ИПУ и ОКПУ'!$O$2:$O$3258),"")</f>
        <v/>
      </c>
      <c r="G1431">
        <f>VLOOKUP(A1431,'Лицевые счета'!$A$2:$K$4570,9,0)</f>
        <v>2</v>
      </c>
      <c r="H1431">
        <f>VLOOKUP(A1431,'Лицевые счета'!$A$2:$K$4570,10,0)</f>
        <v>57</v>
      </c>
      <c r="I1431" t="str">
        <f>VLOOKUP(A1431,'Лицевые счета'!$A$2:$K$4570,6,0)</f>
        <v>ФЛ</v>
      </c>
      <c r="J1431">
        <f>IF(AND(C1431=0,I1431="ФЛ"),G1431*H1431,"")</f>
        <v>114</v>
      </c>
      <c r="K1431" t="str">
        <f>IF(AND(C1431&gt;0,E1431="Нет показаний",I1431="ФЛ"),G1431*H1431,"")</f>
        <v/>
      </c>
    </row>
    <row r="1432" spans="1:11" x14ac:dyDescent="0.25">
      <c r="A1432" s="7">
        <v>438015</v>
      </c>
      <c r="B1432" s="7">
        <f>VLOOKUP(A1432,'Лицевые счета'!$A$1:$K$4570,2,0)</f>
        <v>431433</v>
      </c>
      <c r="C1432">
        <f>COUNTIF('ИПУ и ОКПУ'!$A$2:$A$3258,A1432)</f>
        <v>0</v>
      </c>
      <c r="D1432" t="str">
        <f>IF(C1432&gt;0,VLOOKUP(A1432,'ИПУ и ОКПУ'!$A$1:$O$3258,9,0),"")</f>
        <v/>
      </c>
      <c r="E1432" t="str">
        <f>IF(C1432&gt;0,IF(VLOOKUP(A1432,'ИПУ и ОКПУ'!$A$1:$O$3258,14,0)="Нет показаний","Нет показаний",""),"")</f>
        <v/>
      </c>
      <c r="F1432" t="str">
        <f>IF(AND(C1432&gt;0),SUMIF('ИПУ и ОКПУ'!$A$2:$A$3258,A1432,'ИПУ и ОКПУ'!$O$2:$O$3258),"")</f>
        <v/>
      </c>
      <c r="G1432">
        <f>VLOOKUP(A1432,'Лицевые счета'!$A$2:$K$4570,9,0)</f>
        <v>2</v>
      </c>
      <c r="H1432">
        <f>VLOOKUP(A1432,'Лицевые счета'!$A$2:$K$4570,10,0)</f>
        <v>57</v>
      </c>
      <c r="I1432" t="str">
        <f>VLOOKUP(A1432,'Лицевые счета'!$A$2:$K$4570,6,0)</f>
        <v>ФЛ</v>
      </c>
      <c r="J1432">
        <f>IF(AND(C1432=0,I1432="ФЛ"),G1432*H1432,"")</f>
        <v>114</v>
      </c>
      <c r="K1432" t="str">
        <f>IF(AND(C1432&gt;0,E1432="Нет показаний",I1432="ФЛ"),G1432*H1432,"")</f>
        <v/>
      </c>
    </row>
    <row r="1433" spans="1:11" x14ac:dyDescent="0.25">
      <c r="A1433" s="7">
        <v>438783</v>
      </c>
      <c r="B1433" s="7">
        <f>VLOOKUP(A1433,'Лицевые счета'!$A$1:$K$4570,2,0)</f>
        <v>431445</v>
      </c>
      <c r="C1433">
        <f>COUNTIF('ИПУ и ОКПУ'!$A$2:$A$3258,A1433)</f>
        <v>0</v>
      </c>
      <c r="D1433" t="str">
        <f>IF(C1433&gt;0,VLOOKUP(A1433,'ИПУ и ОКПУ'!$A$1:$O$3258,9,0),"")</f>
        <v/>
      </c>
      <c r="E1433" t="str">
        <f>IF(C1433&gt;0,IF(VLOOKUP(A1433,'ИПУ и ОКПУ'!$A$1:$O$3258,14,0)="Нет показаний","Нет показаний",""),"")</f>
        <v/>
      </c>
      <c r="F1433" t="str">
        <f>IF(AND(C1433&gt;0),SUMIF('ИПУ и ОКПУ'!$A$2:$A$3258,A1433,'ИПУ и ОКПУ'!$O$2:$O$3258),"")</f>
        <v/>
      </c>
      <c r="G1433">
        <f>VLOOKUP(A1433,'Лицевые счета'!$A$2:$K$4570,9,0)</f>
        <v>2</v>
      </c>
      <c r="H1433">
        <f>VLOOKUP(A1433,'Лицевые счета'!$A$2:$K$4570,10,0)</f>
        <v>73.5</v>
      </c>
      <c r="I1433" t="str">
        <f>VLOOKUP(A1433,'Лицевые счета'!$A$2:$K$4570,6,0)</f>
        <v>ФЛ</v>
      </c>
      <c r="J1433">
        <f>IF(AND(C1433=0,I1433="ФЛ"),G1433*H1433,"")</f>
        <v>147</v>
      </c>
      <c r="K1433" t="str">
        <f>IF(AND(C1433&gt;0,E1433="Нет показаний",I1433="ФЛ"),G1433*H1433,"")</f>
        <v/>
      </c>
    </row>
    <row r="1434" spans="1:11" x14ac:dyDescent="0.25">
      <c r="A1434" s="7">
        <v>439559</v>
      </c>
      <c r="B1434" s="7">
        <f>VLOOKUP(A1434,'Лицевые счета'!$A$1:$K$4570,2,0)</f>
        <v>431467</v>
      </c>
      <c r="C1434">
        <f>COUNTIF('ИПУ и ОКПУ'!$A$2:$A$3258,A1434)</f>
        <v>1</v>
      </c>
      <c r="D1434" t="str">
        <f>IF(C1434&gt;0,VLOOKUP(A1434,'ИПУ и ОКПУ'!$A$1:$O$3258,9,0),"")</f>
        <v>Одноставочный</v>
      </c>
      <c r="E1434" t="str">
        <f>IF(C1434&gt;0,IF(VLOOKUP(A1434,'ИПУ и ОКПУ'!$A$1:$O$3258,14,0)="Нет показаний","Нет показаний",""),"")</f>
        <v/>
      </c>
      <c r="F1434">
        <f>IF(AND(C1434&gt;0),SUMIF('ИПУ и ОКПУ'!$A$2:$A$3258,A1434,'ИПУ и ОКПУ'!$O$2:$O$3258),"")</f>
        <v>100</v>
      </c>
      <c r="G1434">
        <f>VLOOKUP(A1434,'Лицевые счета'!$A$2:$K$4570,9,0)</f>
        <v>2</v>
      </c>
      <c r="H1434">
        <f>VLOOKUP(A1434,'Лицевые счета'!$A$2:$K$4570,10,0)</f>
        <v>73.5</v>
      </c>
      <c r="I1434" t="str">
        <f>VLOOKUP(A1434,'Лицевые счета'!$A$2:$K$4570,6,0)</f>
        <v>ФЛ</v>
      </c>
      <c r="J1434" t="str">
        <f>IF(AND(C1434=0,I1434="ФЛ"),G1434*H1434,"")</f>
        <v/>
      </c>
      <c r="K1434" t="str">
        <f>IF(AND(C1434&gt;0,E1434="Нет показаний",I1434="ФЛ"),G1434*H1434,"")</f>
        <v/>
      </c>
    </row>
    <row r="1435" spans="1:11" x14ac:dyDescent="0.25">
      <c r="A1435" s="7">
        <v>439585</v>
      </c>
      <c r="B1435" s="7">
        <f>VLOOKUP(A1435,'Лицевые счета'!$A$1:$K$4570,2,0)</f>
        <v>431467</v>
      </c>
      <c r="C1435">
        <f>COUNTIF('ИПУ и ОКПУ'!$A$2:$A$3258,A1435)</f>
        <v>1</v>
      </c>
      <c r="D1435" t="str">
        <f>IF(C1435&gt;0,VLOOKUP(A1435,'ИПУ и ОКПУ'!$A$1:$O$3258,9,0),"")</f>
        <v>Одноставочный</v>
      </c>
      <c r="E1435" t="str">
        <f>IF(C1435&gt;0,IF(VLOOKUP(A1435,'ИПУ и ОКПУ'!$A$1:$O$3258,14,0)="Нет показаний","Нет показаний",""),"")</f>
        <v/>
      </c>
      <c r="F1435">
        <f>IF(AND(C1435&gt;0),SUMIF('ИПУ и ОКПУ'!$A$2:$A$3258,A1435,'ИПУ и ОКПУ'!$O$2:$O$3258),"")</f>
        <v>158</v>
      </c>
      <c r="G1435">
        <f>VLOOKUP(A1435,'Лицевые счета'!$A$2:$K$4570,9,0)</f>
        <v>2</v>
      </c>
      <c r="H1435">
        <f>VLOOKUP(A1435,'Лицевые счета'!$A$2:$K$4570,10,0)</f>
        <v>73.5</v>
      </c>
      <c r="I1435" t="str">
        <f>VLOOKUP(A1435,'Лицевые счета'!$A$2:$K$4570,6,0)</f>
        <v>ФЛ</v>
      </c>
      <c r="J1435" t="str">
        <f>IF(AND(C1435=0,I1435="ФЛ"),G1435*H1435,"")</f>
        <v/>
      </c>
      <c r="K1435" t="str">
        <f>IF(AND(C1435&gt;0,E1435="Нет показаний",I1435="ФЛ"),G1435*H1435,"")</f>
        <v/>
      </c>
    </row>
    <row r="1436" spans="1:11" x14ac:dyDescent="0.25">
      <c r="A1436" s="7">
        <v>439677</v>
      </c>
      <c r="B1436" s="7">
        <f>VLOOKUP(A1436,'Лицевые счета'!$A$1:$K$4570,2,0)</f>
        <v>431474</v>
      </c>
      <c r="C1436">
        <f>COUNTIF('ИПУ и ОКПУ'!$A$2:$A$3258,A1436)</f>
        <v>0</v>
      </c>
      <c r="D1436" t="str">
        <f>IF(C1436&gt;0,VLOOKUP(A1436,'ИПУ и ОКПУ'!$A$1:$O$3258,9,0),"")</f>
        <v/>
      </c>
      <c r="E1436" t="str">
        <f>IF(C1436&gt;0,IF(VLOOKUP(A1436,'ИПУ и ОКПУ'!$A$1:$O$3258,14,0)="Нет показаний","Нет показаний",""),"")</f>
        <v/>
      </c>
      <c r="F1436" t="str">
        <f>IF(AND(C1436&gt;0),SUMIF('ИПУ и ОКПУ'!$A$2:$A$3258,A1436,'ИПУ и ОКПУ'!$O$2:$O$3258),"")</f>
        <v/>
      </c>
      <c r="G1436">
        <f>VLOOKUP(A1436,'Лицевые счета'!$A$2:$K$4570,9,0)</f>
        <v>2</v>
      </c>
      <c r="H1436">
        <f>VLOOKUP(A1436,'Лицевые счета'!$A$2:$K$4570,10,0)</f>
        <v>73.5</v>
      </c>
      <c r="I1436" t="str">
        <f>VLOOKUP(A1436,'Лицевые счета'!$A$2:$K$4570,6,0)</f>
        <v>ФЛ</v>
      </c>
      <c r="J1436">
        <f>IF(AND(C1436=0,I1436="ФЛ"),G1436*H1436,"")</f>
        <v>147</v>
      </c>
      <c r="K1436" t="str">
        <f>IF(AND(C1436&gt;0,E1436="Нет показаний",I1436="ФЛ"),G1436*H1436,"")</f>
        <v/>
      </c>
    </row>
    <row r="1437" spans="1:11" x14ac:dyDescent="0.25">
      <c r="A1437" s="7">
        <v>439682</v>
      </c>
      <c r="B1437" s="7">
        <f>VLOOKUP(A1437,'Лицевые счета'!$A$1:$K$4570,2,0)</f>
        <v>431474</v>
      </c>
      <c r="C1437">
        <f>COUNTIF('ИПУ и ОКПУ'!$A$2:$A$3258,A1437)</f>
        <v>1</v>
      </c>
      <c r="D1437" t="str">
        <f>IF(C1437&gt;0,VLOOKUP(A1437,'ИПУ и ОКПУ'!$A$1:$O$3258,9,0),"")</f>
        <v>Одноставочный</v>
      </c>
      <c r="E1437" t="str">
        <f>IF(C1437&gt;0,IF(VLOOKUP(A1437,'ИПУ и ОКПУ'!$A$1:$O$3258,14,0)="Нет показаний","Нет показаний",""),"")</f>
        <v/>
      </c>
      <c r="F1437">
        <f>IF(AND(C1437&gt;0),SUMIF('ИПУ и ОКПУ'!$A$2:$A$3258,A1437,'ИПУ и ОКПУ'!$O$2:$O$3258),"")</f>
        <v>0</v>
      </c>
      <c r="G1437">
        <f>VLOOKUP(A1437,'Лицевые счета'!$A$2:$K$4570,9,0)</f>
        <v>2</v>
      </c>
      <c r="H1437">
        <f>VLOOKUP(A1437,'Лицевые счета'!$A$2:$K$4570,10,0)</f>
        <v>57</v>
      </c>
      <c r="I1437" t="str">
        <f>VLOOKUP(A1437,'Лицевые счета'!$A$2:$K$4570,6,0)</f>
        <v>ФЛ</v>
      </c>
      <c r="J1437" t="str">
        <f>IF(AND(C1437=0,I1437="ФЛ"),G1437*H1437,"")</f>
        <v/>
      </c>
      <c r="K1437" t="str">
        <f>IF(AND(C1437&gt;0,E1437="Нет показаний",I1437="ФЛ"),G1437*H1437,"")</f>
        <v/>
      </c>
    </row>
    <row r="1438" spans="1:11" x14ac:dyDescent="0.25">
      <c r="A1438" s="7">
        <v>439686</v>
      </c>
      <c r="B1438" s="7">
        <f>VLOOKUP(A1438,'Лицевые счета'!$A$1:$K$4570,2,0)</f>
        <v>431474</v>
      </c>
      <c r="C1438">
        <f>COUNTIF('ИПУ и ОКПУ'!$A$2:$A$3258,A1438)</f>
        <v>1</v>
      </c>
      <c r="D1438" t="str">
        <f>IF(C1438&gt;0,VLOOKUP(A1438,'ИПУ и ОКПУ'!$A$1:$O$3258,9,0),"")</f>
        <v>Одноставочный</v>
      </c>
      <c r="E1438" t="str">
        <f>IF(C1438&gt;0,IF(VLOOKUP(A1438,'ИПУ и ОКПУ'!$A$1:$O$3258,14,0)="Нет показаний","Нет показаний",""),"")</f>
        <v>Нет показаний</v>
      </c>
      <c r="F1438">
        <f>IF(AND(C1438&gt;0),SUMIF('ИПУ и ОКПУ'!$A$2:$A$3258,A1438,'ИПУ и ОКПУ'!$O$2:$O$3258),"")</f>
        <v>0</v>
      </c>
      <c r="G1438">
        <f>VLOOKUP(A1438,'Лицевые счета'!$A$2:$K$4570,9,0)</f>
        <v>2</v>
      </c>
      <c r="H1438">
        <f>VLOOKUP(A1438,'Лицевые счета'!$A$2:$K$4570,10,0)</f>
        <v>73.5</v>
      </c>
      <c r="I1438" t="str">
        <f>VLOOKUP(A1438,'Лицевые счета'!$A$2:$K$4570,6,0)</f>
        <v>ФЛ</v>
      </c>
      <c r="J1438" t="str">
        <f>IF(AND(C1438=0,I1438="ФЛ"),G1438*H1438,"")</f>
        <v/>
      </c>
      <c r="K1438">
        <f>IF(AND(C1438&gt;0,E1438="Нет показаний",I1438="ФЛ"),G1438*H1438,"")</f>
        <v>147</v>
      </c>
    </row>
    <row r="1439" spans="1:11" x14ac:dyDescent="0.25">
      <c r="A1439" s="7">
        <v>439717</v>
      </c>
      <c r="B1439" s="7">
        <f>VLOOKUP(A1439,'Лицевые счета'!$A$1:$K$4570,2,0)</f>
        <v>431477</v>
      </c>
      <c r="C1439">
        <f>COUNTIF('ИПУ и ОКПУ'!$A$2:$A$3258,A1439)</f>
        <v>0</v>
      </c>
      <c r="D1439" t="str">
        <f>IF(C1439&gt;0,VLOOKUP(A1439,'ИПУ и ОКПУ'!$A$1:$O$3258,9,0),"")</f>
        <v/>
      </c>
      <c r="E1439" t="str">
        <f>IF(C1439&gt;0,IF(VLOOKUP(A1439,'ИПУ и ОКПУ'!$A$1:$O$3258,14,0)="Нет показаний","Нет показаний",""),"")</f>
        <v/>
      </c>
      <c r="F1439" t="str">
        <f>IF(AND(C1439&gt;0),SUMIF('ИПУ и ОКПУ'!$A$2:$A$3258,A1439,'ИПУ и ОКПУ'!$O$2:$O$3258),"")</f>
        <v/>
      </c>
      <c r="G1439">
        <f>VLOOKUP(A1439,'Лицевые счета'!$A$2:$K$4570,9,0)</f>
        <v>2</v>
      </c>
      <c r="H1439">
        <f>VLOOKUP(A1439,'Лицевые счета'!$A$2:$K$4570,10,0)</f>
        <v>57</v>
      </c>
      <c r="I1439" t="str">
        <f>VLOOKUP(A1439,'Лицевые счета'!$A$2:$K$4570,6,0)</f>
        <v>ФЛ</v>
      </c>
      <c r="J1439">
        <f>IF(AND(C1439=0,I1439="ФЛ"),G1439*H1439,"")</f>
        <v>114</v>
      </c>
      <c r="K1439" t="str">
        <f>IF(AND(C1439&gt;0,E1439="Нет показаний",I1439="ФЛ"),G1439*H1439,"")</f>
        <v/>
      </c>
    </row>
    <row r="1440" spans="1:11" x14ac:dyDescent="0.25">
      <c r="A1440" s="7">
        <v>440182</v>
      </c>
      <c r="B1440" s="7">
        <f>VLOOKUP(A1440,'Лицевые счета'!$A$1:$K$4570,2,0)</f>
        <v>431487</v>
      </c>
      <c r="C1440">
        <f>COUNTIF('ИПУ и ОКПУ'!$A$2:$A$3258,A1440)</f>
        <v>0</v>
      </c>
      <c r="D1440" t="str">
        <f>IF(C1440&gt;0,VLOOKUP(A1440,'ИПУ и ОКПУ'!$A$1:$O$3258,9,0),"")</f>
        <v/>
      </c>
      <c r="E1440" t="str">
        <f>IF(C1440&gt;0,IF(VLOOKUP(A1440,'ИПУ и ОКПУ'!$A$1:$O$3258,14,0)="Нет показаний","Нет показаний",""),"")</f>
        <v/>
      </c>
      <c r="F1440" t="str">
        <f>IF(AND(C1440&gt;0),SUMIF('ИПУ и ОКПУ'!$A$2:$A$3258,A1440,'ИПУ и ОКПУ'!$O$2:$O$3258),"")</f>
        <v/>
      </c>
      <c r="G1440">
        <f>VLOOKUP(A1440,'Лицевые счета'!$A$2:$K$4570,9,0)</f>
        <v>2</v>
      </c>
      <c r="H1440">
        <f>VLOOKUP(A1440,'Лицевые счета'!$A$2:$K$4570,10,0)</f>
        <v>57</v>
      </c>
      <c r="I1440" t="str">
        <f>VLOOKUP(A1440,'Лицевые счета'!$A$2:$K$4570,6,0)</f>
        <v>ФЛ</v>
      </c>
      <c r="J1440">
        <f>IF(AND(C1440=0,I1440="ФЛ"),G1440*H1440,"")</f>
        <v>114</v>
      </c>
      <c r="K1440" t="str">
        <f>IF(AND(C1440&gt;0,E1440="Нет показаний",I1440="ФЛ"),G1440*H1440,"")</f>
        <v/>
      </c>
    </row>
    <row r="1441" spans="1:11" x14ac:dyDescent="0.25">
      <c r="A1441" s="7">
        <v>440223</v>
      </c>
      <c r="B1441" s="7">
        <f>VLOOKUP(A1441,'Лицевые счета'!$A$1:$K$4570,2,0)</f>
        <v>431487</v>
      </c>
      <c r="C1441">
        <f>COUNTIF('ИПУ и ОКПУ'!$A$2:$A$3258,A1441)</f>
        <v>0</v>
      </c>
      <c r="D1441" t="str">
        <f>IF(C1441&gt;0,VLOOKUP(A1441,'ИПУ и ОКПУ'!$A$1:$O$3258,9,0),"")</f>
        <v/>
      </c>
      <c r="E1441" t="str">
        <f>IF(C1441&gt;0,IF(VLOOKUP(A1441,'ИПУ и ОКПУ'!$A$1:$O$3258,14,0)="Нет показаний","Нет показаний",""),"")</f>
        <v/>
      </c>
      <c r="F1441" t="str">
        <f>IF(AND(C1441&gt;0),SUMIF('ИПУ и ОКПУ'!$A$2:$A$3258,A1441,'ИПУ и ОКПУ'!$O$2:$O$3258),"")</f>
        <v/>
      </c>
      <c r="G1441">
        <f>VLOOKUP(A1441,'Лицевые счета'!$A$2:$K$4570,9,0)</f>
        <v>2</v>
      </c>
      <c r="H1441">
        <f>VLOOKUP(A1441,'Лицевые счета'!$A$2:$K$4570,10,0)</f>
        <v>57</v>
      </c>
      <c r="I1441" t="str">
        <f>VLOOKUP(A1441,'Лицевые счета'!$A$2:$K$4570,6,0)</f>
        <v>ФЛ</v>
      </c>
      <c r="J1441">
        <f>IF(AND(C1441=0,I1441="ФЛ"),G1441*H1441,"")</f>
        <v>114</v>
      </c>
      <c r="K1441" t="str">
        <f>IF(AND(C1441&gt;0,E1441="Нет показаний",I1441="ФЛ"),G1441*H1441,"")</f>
        <v/>
      </c>
    </row>
    <row r="1442" spans="1:11" x14ac:dyDescent="0.25">
      <c r="A1442" s="7">
        <v>440282</v>
      </c>
      <c r="B1442" s="7">
        <f>VLOOKUP(A1442,'Лицевые счета'!$A$1:$K$4570,2,0)</f>
        <v>431487</v>
      </c>
      <c r="C1442">
        <f>COUNTIF('ИПУ и ОКПУ'!$A$2:$A$3258,A1442)</f>
        <v>0</v>
      </c>
      <c r="D1442" t="str">
        <f>IF(C1442&gt;0,VLOOKUP(A1442,'ИПУ и ОКПУ'!$A$1:$O$3258,9,0),"")</f>
        <v/>
      </c>
      <c r="E1442" t="str">
        <f>IF(C1442&gt;0,IF(VLOOKUP(A1442,'ИПУ и ОКПУ'!$A$1:$O$3258,14,0)="Нет показаний","Нет показаний",""),"")</f>
        <v/>
      </c>
      <c r="F1442" t="str">
        <f>IF(AND(C1442&gt;0),SUMIF('ИПУ и ОКПУ'!$A$2:$A$3258,A1442,'ИПУ и ОКПУ'!$O$2:$O$3258),"")</f>
        <v/>
      </c>
      <c r="G1442">
        <f>VLOOKUP(A1442,'Лицевые счета'!$A$2:$K$4570,9,0)</f>
        <v>2</v>
      </c>
      <c r="H1442">
        <f>VLOOKUP(A1442,'Лицевые счета'!$A$2:$K$4570,10,0)</f>
        <v>57</v>
      </c>
      <c r="I1442" t="str">
        <f>VLOOKUP(A1442,'Лицевые счета'!$A$2:$K$4570,6,0)</f>
        <v>ФЛ</v>
      </c>
      <c r="J1442">
        <f>IF(AND(C1442=0,I1442="ФЛ"),G1442*H1442,"")</f>
        <v>114</v>
      </c>
      <c r="K1442" t="str">
        <f>IF(AND(C1442&gt;0,E1442="Нет показаний",I1442="ФЛ"),G1442*H1442,"")</f>
        <v/>
      </c>
    </row>
    <row r="1443" spans="1:11" x14ac:dyDescent="0.25">
      <c r="A1443" s="7">
        <v>440289</v>
      </c>
      <c r="B1443" s="7">
        <f>VLOOKUP(A1443,'Лицевые счета'!$A$1:$K$4570,2,0)</f>
        <v>431487</v>
      </c>
      <c r="C1443">
        <f>COUNTIF('ИПУ и ОКПУ'!$A$2:$A$3258,A1443)</f>
        <v>0</v>
      </c>
      <c r="D1443" t="str">
        <f>IF(C1443&gt;0,VLOOKUP(A1443,'ИПУ и ОКПУ'!$A$1:$O$3258,9,0),"")</f>
        <v/>
      </c>
      <c r="E1443" t="str">
        <f>IF(C1443&gt;0,IF(VLOOKUP(A1443,'ИПУ и ОКПУ'!$A$1:$O$3258,14,0)="Нет показаний","Нет показаний",""),"")</f>
        <v/>
      </c>
      <c r="F1443" t="str">
        <f>IF(AND(C1443&gt;0),SUMIF('ИПУ и ОКПУ'!$A$2:$A$3258,A1443,'ИПУ и ОКПУ'!$O$2:$O$3258),"")</f>
        <v/>
      </c>
      <c r="G1443">
        <f>VLOOKUP(A1443,'Лицевые счета'!$A$2:$K$4570,9,0)</f>
        <v>2</v>
      </c>
      <c r="H1443">
        <f>VLOOKUP(A1443,'Лицевые счета'!$A$2:$K$4570,10,0)</f>
        <v>57</v>
      </c>
      <c r="I1443" t="str">
        <f>VLOOKUP(A1443,'Лицевые счета'!$A$2:$K$4570,6,0)</f>
        <v>ФЛ</v>
      </c>
      <c r="J1443">
        <f>IF(AND(C1443=0,I1443="ФЛ"),G1443*H1443,"")</f>
        <v>114</v>
      </c>
      <c r="K1443" t="str">
        <f>IF(AND(C1443&gt;0,E1443="Нет показаний",I1443="ФЛ"),G1443*H1443,"")</f>
        <v/>
      </c>
    </row>
    <row r="1444" spans="1:11" x14ac:dyDescent="0.25">
      <c r="A1444" s="7">
        <v>440301</v>
      </c>
      <c r="B1444" s="7">
        <f>VLOOKUP(A1444,'Лицевые счета'!$A$1:$K$4570,2,0)</f>
        <v>431487</v>
      </c>
      <c r="C1444">
        <f>COUNTIF('ИПУ и ОКПУ'!$A$2:$A$3258,A1444)</f>
        <v>0</v>
      </c>
      <c r="D1444" t="str">
        <f>IF(C1444&gt;0,VLOOKUP(A1444,'ИПУ и ОКПУ'!$A$1:$O$3258,9,0),"")</f>
        <v/>
      </c>
      <c r="E1444" t="str">
        <f>IF(C1444&gt;0,IF(VLOOKUP(A1444,'ИПУ и ОКПУ'!$A$1:$O$3258,14,0)="Нет показаний","Нет показаний",""),"")</f>
        <v/>
      </c>
      <c r="F1444" t="str">
        <f>IF(AND(C1444&gt;0),SUMIF('ИПУ и ОКПУ'!$A$2:$A$3258,A1444,'ИПУ и ОКПУ'!$O$2:$O$3258),"")</f>
        <v/>
      </c>
      <c r="G1444">
        <f>VLOOKUP(A1444,'Лицевые счета'!$A$2:$K$4570,9,0)</f>
        <v>2</v>
      </c>
      <c r="H1444">
        <f>VLOOKUP(A1444,'Лицевые счета'!$A$2:$K$4570,10,0)</f>
        <v>57</v>
      </c>
      <c r="I1444" t="str">
        <f>VLOOKUP(A1444,'Лицевые счета'!$A$2:$K$4570,6,0)</f>
        <v>ФЛ</v>
      </c>
      <c r="J1444">
        <f>IF(AND(C1444=0,I1444="ФЛ"),G1444*H1444,"")</f>
        <v>114</v>
      </c>
      <c r="K1444" t="str">
        <f>IF(AND(C1444&gt;0,E1444="Нет показаний",I1444="ФЛ"),G1444*H1444,"")</f>
        <v/>
      </c>
    </row>
    <row r="1445" spans="1:11" x14ac:dyDescent="0.25">
      <c r="A1445" s="7">
        <v>440308</v>
      </c>
      <c r="B1445" s="7">
        <f>VLOOKUP(A1445,'Лицевые счета'!$A$1:$K$4570,2,0)</f>
        <v>431487</v>
      </c>
      <c r="C1445">
        <f>COUNTIF('ИПУ и ОКПУ'!$A$2:$A$3258,A1445)</f>
        <v>0</v>
      </c>
      <c r="D1445" t="str">
        <f>IF(C1445&gt;0,VLOOKUP(A1445,'ИПУ и ОКПУ'!$A$1:$O$3258,9,0),"")</f>
        <v/>
      </c>
      <c r="E1445" t="str">
        <f>IF(C1445&gt;0,IF(VLOOKUP(A1445,'ИПУ и ОКПУ'!$A$1:$O$3258,14,0)="Нет показаний","Нет показаний",""),"")</f>
        <v/>
      </c>
      <c r="F1445" t="str">
        <f>IF(AND(C1445&gt;0),SUMIF('ИПУ и ОКПУ'!$A$2:$A$3258,A1445,'ИПУ и ОКПУ'!$O$2:$O$3258),"")</f>
        <v/>
      </c>
      <c r="G1445">
        <f>VLOOKUP(A1445,'Лицевые счета'!$A$2:$K$4570,9,0)</f>
        <v>2</v>
      </c>
      <c r="H1445">
        <f>VLOOKUP(A1445,'Лицевые счета'!$A$2:$K$4570,10,0)</f>
        <v>57</v>
      </c>
      <c r="I1445" t="str">
        <f>VLOOKUP(A1445,'Лицевые счета'!$A$2:$K$4570,6,0)</f>
        <v>ФЛ</v>
      </c>
      <c r="J1445">
        <f>IF(AND(C1445=0,I1445="ФЛ"),G1445*H1445,"")</f>
        <v>114</v>
      </c>
      <c r="K1445" t="str">
        <f>IF(AND(C1445&gt;0,E1445="Нет показаний",I1445="ФЛ"),G1445*H1445,"")</f>
        <v/>
      </c>
    </row>
    <row r="1446" spans="1:11" x14ac:dyDescent="0.25">
      <c r="A1446" s="7">
        <v>440313</v>
      </c>
      <c r="B1446" s="7">
        <f>VLOOKUP(A1446,'Лицевые счета'!$A$1:$K$4570,2,0)</f>
        <v>431487</v>
      </c>
      <c r="C1446">
        <f>COUNTIF('ИПУ и ОКПУ'!$A$2:$A$3258,A1446)</f>
        <v>0</v>
      </c>
      <c r="D1446" t="str">
        <f>IF(C1446&gt;0,VLOOKUP(A1446,'ИПУ и ОКПУ'!$A$1:$O$3258,9,0),"")</f>
        <v/>
      </c>
      <c r="E1446" t="str">
        <f>IF(C1446&gt;0,IF(VLOOKUP(A1446,'ИПУ и ОКПУ'!$A$1:$O$3258,14,0)="Нет показаний","Нет показаний",""),"")</f>
        <v/>
      </c>
      <c r="F1446" t="str">
        <f>IF(AND(C1446&gt;0),SUMIF('ИПУ и ОКПУ'!$A$2:$A$3258,A1446,'ИПУ и ОКПУ'!$O$2:$O$3258),"")</f>
        <v/>
      </c>
      <c r="G1446">
        <f>VLOOKUP(A1446,'Лицевые счета'!$A$2:$K$4570,9,0)</f>
        <v>2</v>
      </c>
      <c r="H1446">
        <f>VLOOKUP(A1446,'Лицевые счета'!$A$2:$K$4570,10,0)</f>
        <v>57</v>
      </c>
      <c r="I1446" t="str">
        <f>VLOOKUP(A1446,'Лицевые счета'!$A$2:$K$4570,6,0)</f>
        <v>ФЛ</v>
      </c>
      <c r="J1446">
        <f>IF(AND(C1446=0,I1446="ФЛ"),G1446*H1446,"")</f>
        <v>114</v>
      </c>
      <c r="K1446" t="str">
        <f>IF(AND(C1446&gt;0,E1446="Нет показаний",I1446="ФЛ"),G1446*H1446,"")</f>
        <v/>
      </c>
    </row>
    <row r="1447" spans="1:11" x14ac:dyDescent="0.25">
      <c r="A1447" s="7">
        <v>440349</v>
      </c>
      <c r="B1447" s="7">
        <f>VLOOKUP(A1447,'Лицевые счета'!$A$1:$K$4570,2,0)</f>
        <v>431487</v>
      </c>
      <c r="C1447">
        <f>COUNTIF('ИПУ и ОКПУ'!$A$2:$A$3258,A1447)</f>
        <v>0</v>
      </c>
      <c r="D1447" t="str">
        <f>IF(C1447&gt;0,VLOOKUP(A1447,'ИПУ и ОКПУ'!$A$1:$O$3258,9,0),"")</f>
        <v/>
      </c>
      <c r="E1447" t="str">
        <f>IF(C1447&gt;0,IF(VLOOKUP(A1447,'ИПУ и ОКПУ'!$A$1:$O$3258,14,0)="Нет показаний","Нет показаний",""),"")</f>
        <v/>
      </c>
      <c r="F1447" t="str">
        <f>IF(AND(C1447&gt;0),SUMIF('ИПУ и ОКПУ'!$A$2:$A$3258,A1447,'ИПУ и ОКПУ'!$O$2:$O$3258),"")</f>
        <v/>
      </c>
      <c r="G1447">
        <f>VLOOKUP(A1447,'Лицевые счета'!$A$2:$K$4570,9,0)</f>
        <v>2</v>
      </c>
      <c r="H1447">
        <f>VLOOKUP(A1447,'Лицевые счета'!$A$2:$K$4570,10,0)</f>
        <v>57</v>
      </c>
      <c r="I1447" t="str">
        <f>VLOOKUP(A1447,'Лицевые счета'!$A$2:$K$4570,6,0)</f>
        <v>ФЛ</v>
      </c>
      <c r="J1447">
        <f>IF(AND(C1447=0,I1447="ФЛ"),G1447*H1447,"")</f>
        <v>114</v>
      </c>
      <c r="K1447" t="str">
        <f>IF(AND(C1447&gt;0,E1447="Нет показаний",I1447="ФЛ"),G1447*H1447,"")</f>
        <v/>
      </c>
    </row>
    <row r="1448" spans="1:11" x14ac:dyDescent="0.25">
      <c r="A1448" s="7">
        <v>440377</v>
      </c>
      <c r="B1448" s="7">
        <f>VLOOKUP(A1448,'Лицевые счета'!$A$1:$K$4570,2,0)</f>
        <v>431487</v>
      </c>
      <c r="C1448">
        <f>COUNTIF('ИПУ и ОКПУ'!$A$2:$A$3258,A1448)</f>
        <v>0</v>
      </c>
      <c r="D1448" t="str">
        <f>IF(C1448&gt;0,VLOOKUP(A1448,'ИПУ и ОКПУ'!$A$1:$O$3258,9,0),"")</f>
        <v/>
      </c>
      <c r="E1448" t="str">
        <f>IF(C1448&gt;0,IF(VLOOKUP(A1448,'ИПУ и ОКПУ'!$A$1:$O$3258,14,0)="Нет показаний","Нет показаний",""),"")</f>
        <v/>
      </c>
      <c r="F1448" t="str">
        <f>IF(AND(C1448&gt;0),SUMIF('ИПУ и ОКПУ'!$A$2:$A$3258,A1448,'ИПУ и ОКПУ'!$O$2:$O$3258),"")</f>
        <v/>
      </c>
      <c r="G1448">
        <f>VLOOKUP(A1448,'Лицевые счета'!$A$2:$K$4570,9,0)</f>
        <v>2</v>
      </c>
      <c r="H1448">
        <f>VLOOKUP(A1448,'Лицевые счета'!$A$2:$K$4570,10,0)</f>
        <v>57</v>
      </c>
      <c r="I1448" t="str">
        <f>VLOOKUP(A1448,'Лицевые счета'!$A$2:$K$4570,6,0)</f>
        <v>ФЛ</v>
      </c>
      <c r="J1448">
        <f>IF(AND(C1448=0,I1448="ФЛ"),G1448*H1448,"")</f>
        <v>114</v>
      </c>
      <c r="K1448" t="str">
        <f>IF(AND(C1448&gt;0,E1448="Нет показаний",I1448="ФЛ"),G1448*H1448,"")</f>
        <v/>
      </c>
    </row>
    <row r="1449" spans="1:11" x14ac:dyDescent="0.25">
      <c r="A1449" s="7">
        <v>440387</v>
      </c>
      <c r="B1449" s="7">
        <f>VLOOKUP(A1449,'Лицевые счета'!$A$1:$K$4570,2,0)</f>
        <v>431487</v>
      </c>
      <c r="C1449">
        <f>COUNTIF('ИПУ и ОКПУ'!$A$2:$A$3258,A1449)</f>
        <v>0</v>
      </c>
      <c r="D1449" t="str">
        <f>IF(C1449&gt;0,VLOOKUP(A1449,'ИПУ и ОКПУ'!$A$1:$O$3258,9,0),"")</f>
        <v/>
      </c>
      <c r="E1449" t="str">
        <f>IF(C1449&gt;0,IF(VLOOKUP(A1449,'ИПУ и ОКПУ'!$A$1:$O$3258,14,0)="Нет показаний","Нет показаний",""),"")</f>
        <v/>
      </c>
      <c r="F1449" t="str">
        <f>IF(AND(C1449&gt;0),SUMIF('ИПУ и ОКПУ'!$A$2:$A$3258,A1449,'ИПУ и ОКПУ'!$O$2:$O$3258),"")</f>
        <v/>
      </c>
      <c r="G1449">
        <f>VLOOKUP(A1449,'Лицевые счета'!$A$2:$K$4570,9,0)</f>
        <v>2</v>
      </c>
      <c r="H1449">
        <f>VLOOKUP(A1449,'Лицевые счета'!$A$2:$K$4570,10,0)</f>
        <v>57</v>
      </c>
      <c r="I1449" t="str">
        <f>VLOOKUP(A1449,'Лицевые счета'!$A$2:$K$4570,6,0)</f>
        <v>ФЛ</v>
      </c>
      <c r="J1449">
        <f>IF(AND(C1449=0,I1449="ФЛ"),G1449*H1449,"")</f>
        <v>114</v>
      </c>
      <c r="K1449" t="str">
        <f>IF(AND(C1449&gt;0,E1449="Нет показаний",I1449="ФЛ"),G1449*H1449,"")</f>
        <v/>
      </c>
    </row>
    <row r="1450" spans="1:11" x14ac:dyDescent="0.25">
      <c r="A1450" s="7">
        <v>440389</v>
      </c>
      <c r="B1450" s="7">
        <f>VLOOKUP(A1450,'Лицевые счета'!$A$1:$K$4570,2,0)</f>
        <v>431487</v>
      </c>
      <c r="C1450">
        <f>COUNTIF('ИПУ и ОКПУ'!$A$2:$A$3258,A1450)</f>
        <v>1</v>
      </c>
      <c r="D1450" t="str">
        <f>IF(C1450&gt;0,VLOOKUP(A1450,'ИПУ и ОКПУ'!$A$1:$O$3258,9,0),"")</f>
        <v>Одноставочный</v>
      </c>
      <c r="E1450" t="str">
        <f>IF(C1450&gt;0,IF(VLOOKUP(A1450,'ИПУ и ОКПУ'!$A$1:$O$3258,14,0)="Нет показаний","Нет показаний",""),"")</f>
        <v/>
      </c>
      <c r="F1450">
        <f>IF(AND(C1450&gt;0),SUMIF('ИПУ и ОКПУ'!$A$2:$A$3258,A1450,'ИПУ и ОКПУ'!$O$2:$O$3258),"")</f>
        <v>7</v>
      </c>
      <c r="G1450">
        <f>VLOOKUP(A1450,'Лицевые счета'!$A$2:$K$4570,9,0)</f>
        <v>2</v>
      </c>
      <c r="H1450">
        <f>VLOOKUP(A1450,'Лицевые счета'!$A$2:$K$4570,10,0)</f>
        <v>57</v>
      </c>
      <c r="I1450" t="str">
        <f>VLOOKUP(A1450,'Лицевые счета'!$A$2:$K$4570,6,0)</f>
        <v>ФЛ</v>
      </c>
      <c r="J1450" t="str">
        <f>IF(AND(C1450=0,I1450="ФЛ"),G1450*H1450,"")</f>
        <v/>
      </c>
      <c r="K1450" t="str">
        <f>IF(AND(C1450&gt;0,E1450="Нет показаний",I1450="ФЛ"),G1450*H1450,"")</f>
        <v/>
      </c>
    </row>
    <row r="1451" spans="1:11" x14ac:dyDescent="0.25">
      <c r="A1451" s="7">
        <v>440403</v>
      </c>
      <c r="B1451" s="7">
        <f>VLOOKUP(A1451,'Лицевые счета'!$A$1:$K$4570,2,0)</f>
        <v>431487</v>
      </c>
      <c r="C1451">
        <f>COUNTIF('ИПУ и ОКПУ'!$A$2:$A$3258,A1451)</f>
        <v>0</v>
      </c>
      <c r="D1451" t="str">
        <f>IF(C1451&gt;0,VLOOKUP(A1451,'ИПУ и ОКПУ'!$A$1:$O$3258,9,0),"")</f>
        <v/>
      </c>
      <c r="E1451" t="str">
        <f>IF(C1451&gt;0,IF(VLOOKUP(A1451,'ИПУ и ОКПУ'!$A$1:$O$3258,14,0)="Нет показаний","Нет показаний",""),"")</f>
        <v/>
      </c>
      <c r="F1451" t="str">
        <f>IF(AND(C1451&gt;0),SUMIF('ИПУ и ОКПУ'!$A$2:$A$3258,A1451,'ИПУ и ОКПУ'!$O$2:$O$3258),"")</f>
        <v/>
      </c>
      <c r="G1451">
        <f>VLOOKUP(A1451,'Лицевые счета'!$A$2:$K$4570,9,0)</f>
        <v>2</v>
      </c>
      <c r="H1451">
        <f>VLOOKUP(A1451,'Лицевые счета'!$A$2:$K$4570,10,0)</f>
        <v>57</v>
      </c>
      <c r="I1451" t="str">
        <f>VLOOKUP(A1451,'Лицевые счета'!$A$2:$K$4570,6,0)</f>
        <v>ФЛ</v>
      </c>
      <c r="J1451">
        <f>IF(AND(C1451=0,I1451="ФЛ"),G1451*H1451,"")</f>
        <v>114</v>
      </c>
      <c r="K1451" t="str">
        <f>IF(AND(C1451&gt;0,E1451="Нет показаний",I1451="ФЛ"),G1451*H1451,"")</f>
        <v/>
      </c>
    </row>
    <row r="1452" spans="1:11" x14ac:dyDescent="0.25">
      <c r="A1452" s="7">
        <v>440410</v>
      </c>
      <c r="B1452" s="7">
        <f>VLOOKUP(A1452,'Лицевые счета'!$A$1:$K$4570,2,0)</f>
        <v>431487</v>
      </c>
      <c r="C1452">
        <f>COUNTIF('ИПУ и ОКПУ'!$A$2:$A$3258,A1452)</f>
        <v>0</v>
      </c>
      <c r="D1452" t="str">
        <f>IF(C1452&gt;0,VLOOKUP(A1452,'ИПУ и ОКПУ'!$A$1:$O$3258,9,0),"")</f>
        <v/>
      </c>
      <c r="E1452" t="str">
        <f>IF(C1452&gt;0,IF(VLOOKUP(A1452,'ИПУ и ОКПУ'!$A$1:$O$3258,14,0)="Нет показаний","Нет показаний",""),"")</f>
        <v/>
      </c>
      <c r="F1452" t="str">
        <f>IF(AND(C1452&gt;0),SUMIF('ИПУ и ОКПУ'!$A$2:$A$3258,A1452,'ИПУ и ОКПУ'!$O$2:$O$3258),"")</f>
        <v/>
      </c>
      <c r="G1452">
        <f>VLOOKUP(A1452,'Лицевые счета'!$A$2:$K$4570,9,0)</f>
        <v>2</v>
      </c>
      <c r="H1452">
        <f>VLOOKUP(A1452,'Лицевые счета'!$A$2:$K$4570,10,0)</f>
        <v>57</v>
      </c>
      <c r="I1452" t="str">
        <f>VLOOKUP(A1452,'Лицевые счета'!$A$2:$K$4570,6,0)</f>
        <v>ФЛ</v>
      </c>
      <c r="J1452">
        <f>IF(AND(C1452=0,I1452="ФЛ"),G1452*H1452,"")</f>
        <v>114</v>
      </c>
      <c r="K1452" t="str">
        <f>IF(AND(C1452&gt;0,E1452="Нет показаний",I1452="ФЛ"),G1452*H1452,"")</f>
        <v/>
      </c>
    </row>
    <row r="1453" spans="1:11" x14ac:dyDescent="0.25">
      <c r="A1453" s="7">
        <v>440414</v>
      </c>
      <c r="B1453" s="7">
        <f>VLOOKUP(A1453,'Лицевые счета'!$A$1:$K$4570,2,0)</f>
        <v>431487</v>
      </c>
      <c r="C1453">
        <f>COUNTIF('ИПУ и ОКПУ'!$A$2:$A$3258,A1453)</f>
        <v>0</v>
      </c>
      <c r="D1453" t="str">
        <f>IF(C1453&gt;0,VLOOKUP(A1453,'ИПУ и ОКПУ'!$A$1:$O$3258,9,0),"")</f>
        <v/>
      </c>
      <c r="E1453" t="str">
        <f>IF(C1453&gt;0,IF(VLOOKUP(A1453,'ИПУ и ОКПУ'!$A$1:$O$3258,14,0)="Нет показаний","Нет показаний",""),"")</f>
        <v/>
      </c>
      <c r="F1453" t="str">
        <f>IF(AND(C1453&gt;0),SUMIF('ИПУ и ОКПУ'!$A$2:$A$3258,A1453,'ИПУ и ОКПУ'!$O$2:$O$3258),"")</f>
        <v/>
      </c>
      <c r="G1453">
        <f>VLOOKUP(A1453,'Лицевые счета'!$A$2:$K$4570,9,0)</f>
        <v>2</v>
      </c>
      <c r="H1453">
        <f>VLOOKUP(A1453,'Лицевые счета'!$A$2:$K$4570,10,0)</f>
        <v>57</v>
      </c>
      <c r="I1453" t="str">
        <f>VLOOKUP(A1453,'Лицевые счета'!$A$2:$K$4570,6,0)</f>
        <v>ФЛ</v>
      </c>
      <c r="J1453">
        <f>IF(AND(C1453=0,I1453="ФЛ"),G1453*H1453,"")</f>
        <v>114</v>
      </c>
      <c r="K1453" t="str">
        <f>IF(AND(C1453&gt;0,E1453="Нет показаний",I1453="ФЛ"),G1453*H1453,"")</f>
        <v/>
      </c>
    </row>
    <row r="1454" spans="1:11" x14ac:dyDescent="0.25">
      <c r="A1454" s="7">
        <v>440421</v>
      </c>
      <c r="B1454" s="7">
        <f>VLOOKUP(A1454,'Лицевые счета'!$A$1:$K$4570,2,0)</f>
        <v>431487</v>
      </c>
      <c r="C1454">
        <f>COUNTIF('ИПУ и ОКПУ'!$A$2:$A$3258,A1454)</f>
        <v>0</v>
      </c>
      <c r="D1454" t="str">
        <f>IF(C1454&gt;0,VLOOKUP(A1454,'ИПУ и ОКПУ'!$A$1:$O$3258,9,0),"")</f>
        <v/>
      </c>
      <c r="E1454" t="str">
        <f>IF(C1454&gt;0,IF(VLOOKUP(A1454,'ИПУ и ОКПУ'!$A$1:$O$3258,14,0)="Нет показаний","Нет показаний",""),"")</f>
        <v/>
      </c>
      <c r="F1454" t="str">
        <f>IF(AND(C1454&gt;0),SUMIF('ИПУ и ОКПУ'!$A$2:$A$3258,A1454,'ИПУ и ОКПУ'!$O$2:$O$3258),"")</f>
        <v/>
      </c>
      <c r="G1454">
        <f>VLOOKUP(A1454,'Лицевые счета'!$A$2:$K$4570,9,0)</f>
        <v>2</v>
      </c>
      <c r="H1454">
        <f>VLOOKUP(A1454,'Лицевые счета'!$A$2:$K$4570,10,0)</f>
        <v>57</v>
      </c>
      <c r="I1454" t="str">
        <f>VLOOKUP(A1454,'Лицевые счета'!$A$2:$K$4570,6,0)</f>
        <v>ФЛ</v>
      </c>
      <c r="J1454">
        <f>IF(AND(C1454=0,I1454="ФЛ"),G1454*H1454,"")</f>
        <v>114</v>
      </c>
      <c r="K1454" t="str">
        <f>IF(AND(C1454&gt;0,E1454="Нет показаний",I1454="ФЛ"),G1454*H1454,"")</f>
        <v/>
      </c>
    </row>
    <row r="1455" spans="1:11" x14ac:dyDescent="0.25">
      <c r="A1455" s="7">
        <v>440431</v>
      </c>
      <c r="B1455" s="7">
        <f>VLOOKUP(A1455,'Лицевые счета'!$A$1:$K$4570,2,0)</f>
        <v>431487</v>
      </c>
      <c r="C1455">
        <f>COUNTIF('ИПУ и ОКПУ'!$A$2:$A$3258,A1455)</f>
        <v>0</v>
      </c>
      <c r="D1455" t="str">
        <f>IF(C1455&gt;0,VLOOKUP(A1455,'ИПУ и ОКПУ'!$A$1:$O$3258,9,0),"")</f>
        <v/>
      </c>
      <c r="E1455" t="str">
        <f>IF(C1455&gt;0,IF(VLOOKUP(A1455,'ИПУ и ОКПУ'!$A$1:$O$3258,14,0)="Нет показаний","Нет показаний",""),"")</f>
        <v/>
      </c>
      <c r="F1455" t="str">
        <f>IF(AND(C1455&gt;0),SUMIF('ИПУ и ОКПУ'!$A$2:$A$3258,A1455,'ИПУ и ОКПУ'!$O$2:$O$3258),"")</f>
        <v/>
      </c>
      <c r="G1455">
        <f>VLOOKUP(A1455,'Лицевые счета'!$A$2:$K$4570,9,0)</f>
        <v>2</v>
      </c>
      <c r="H1455">
        <f>VLOOKUP(A1455,'Лицевые счета'!$A$2:$K$4570,10,0)</f>
        <v>57</v>
      </c>
      <c r="I1455" t="str">
        <f>VLOOKUP(A1455,'Лицевые счета'!$A$2:$K$4570,6,0)</f>
        <v>ФЛ</v>
      </c>
      <c r="J1455">
        <f>IF(AND(C1455=0,I1455="ФЛ"),G1455*H1455,"")</f>
        <v>114</v>
      </c>
      <c r="K1455" t="str">
        <f>IF(AND(C1455&gt;0,E1455="Нет показаний",I1455="ФЛ"),G1455*H1455,"")</f>
        <v/>
      </c>
    </row>
    <row r="1456" spans="1:11" x14ac:dyDescent="0.25">
      <c r="A1456" s="7">
        <v>440438</v>
      </c>
      <c r="B1456" s="7">
        <f>VLOOKUP(A1456,'Лицевые счета'!$A$1:$K$4570,2,0)</f>
        <v>431487</v>
      </c>
      <c r="C1456">
        <f>COUNTIF('ИПУ и ОКПУ'!$A$2:$A$3258,A1456)</f>
        <v>0</v>
      </c>
      <c r="D1456" t="str">
        <f>IF(C1456&gt;0,VLOOKUP(A1456,'ИПУ и ОКПУ'!$A$1:$O$3258,9,0),"")</f>
        <v/>
      </c>
      <c r="E1456" t="str">
        <f>IF(C1456&gt;0,IF(VLOOKUP(A1456,'ИПУ и ОКПУ'!$A$1:$O$3258,14,0)="Нет показаний","Нет показаний",""),"")</f>
        <v/>
      </c>
      <c r="F1456" t="str">
        <f>IF(AND(C1456&gt;0),SUMIF('ИПУ и ОКПУ'!$A$2:$A$3258,A1456,'ИПУ и ОКПУ'!$O$2:$O$3258),"")</f>
        <v/>
      </c>
      <c r="G1456">
        <f>VLOOKUP(A1456,'Лицевые счета'!$A$2:$K$4570,9,0)</f>
        <v>2</v>
      </c>
      <c r="H1456">
        <f>VLOOKUP(A1456,'Лицевые счета'!$A$2:$K$4570,10,0)</f>
        <v>57</v>
      </c>
      <c r="I1456" t="str">
        <f>VLOOKUP(A1456,'Лицевые счета'!$A$2:$K$4570,6,0)</f>
        <v>ФЛ</v>
      </c>
      <c r="J1456">
        <f>IF(AND(C1456=0,I1456="ФЛ"),G1456*H1456,"")</f>
        <v>114</v>
      </c>
      <c r="K1456" t="str">
        <f>IF(AND(C1456&gt;0,E1456="Нет показаний",I1456="ФЛ"),G1456*H1456,"")</f>
        <v/>
      </c>
    </row>
    <row r="1457" spans="1:11" x14ac:dyDescent="0.25">
      <c r="A1457" s="7">
        <v>440440</v>
      </c>
      <c r="B1457" s="7">
        <f>VLOOKUP(A1457,'Лицевые счета'!$A$1:$K$4570,2,0)</f>
        <v>431487</v>
      </c>
      <c r="C1457">
        <f>COUNTIF('ИПУ и ОКПУ'!$A$2:$A$3258,A1457)</f>
        <v>0</v>
      </c>
      <c r="D1457" t="str">
        <f>IF(C1457&gt;0,VLOOKUP(A1457,'ИПУ и ОКПУ'!$A$1:$O$3258,9,0),"")</f>
        <v/>
      </c>
      <c r="E1457" t="str">
        <f>IF(C1457&gt;0,IF(VLOOKUP(A1457,'ИПУ и ОКПУ'!$A$1:$O$3258,14,0)="Нет показаний","Нет показаний",""),"")</f>
        <v/>
      </c>
      <c r="F1457" t="str">
        <f>IF(AND(C1457&gt;0),SUMIF('ИПУ и ОКПУ'!$A$2:$A$3258,A1457,'ИПУ и ОКПУ'!$O$2:$O$3258),"")</f>
        <v/>
      </c>
      <c r="G1457">
        <f>VLOOKUP(A1457,'Лицевые счета'!$A$2:$K$4570,9,0)</f>
        <v>2</v>
      </c>
      <c r="H1457">
        <f>VLOOKUP(A1457,'Лицевые счета'!$A$2:$K$4570,10,0)</f>
        <v>57</v>
      </c>
      <c r="I1457" t="str">
        <f>VLOOKUP(A1457,'Лицевые счета'!$A$2:$K$4570,6,0)</f>
        <v>ФЛ</v>
      </c>
      <c r="J1457">
        <f>IF(AND(C1457=0,I1457="ФЛ"),G1457*H1457,"")</f>
        <v>114</v>
      </c>
      <c r="K1457" t="str">
        <f>IF(AND(C1457&gt;0,E1457="Нет показаний",I1457="ФЛ"),G1457*H1457,"")</f>
        <v/>
      </c>
    </row>
    <row r="1458" spans="1:11" x14ac:dyDescent="0.25">
      <c r="A1458" s="7">
        <v>440462</v>
      </c>
      <c r="B1458" s="7">
        <f>VLOOKUP(A1458,'Лицевые счета'!$A$1:$K$4570,2,0)</f>
        <v>431487</v>
      </c>
      <c r="C1458">
        <f>COUNTIF('ИПУ и ОКПУ'!$A$2:$A$3258,A1458)</f>
        <v>0</v>
      </c>
      <c r="D1458" t="str">
        <f>IF(C1458&gt;0,VLOOKUP(A1458,'ИПУ и ОКПУ'!$A$1:$O$3258,9,0),"")</f>
        <v/>
      </c>
      <c r="E1458" t="str">
        <f>IF(C1458&gt;0,IF(VLOOKUP(A1458,'ИПУ и ОКПУ'!$A$1:$O$3258,14,0)="Нет показаний","Нет показаний",""),"")</f>
        <v/>
      </c>
      <c r="F1458" t="str">
        <f>IF(AND(C1458&gt;0),SUMIF('ИПУ и ОКПУ'!$A$2:$A$3258,A1458,'ИПУ и ОКПУ'!$O$2:$O$3258),"")</f>
        <v/>
      </c>
      <c r="G1458">
        <f>VLOOKUP(A1458,'Лицевые счета'!$A$2:$K$4570,9,0)</f>
        <v>2</v>
      </c>
      <c r="H1458">
        <f>VLOOKUP(A1458,'Лицевые счета'!$A$2:$K$4570,10,0)</f>
        <v>57</v>
      </c>
      <c r="I1458" t="str">
        <f>VLOOKUP(A1458,'Лицевые счета'!$A$2:$K$4570,6,0)</f>
        <v>ФЛ</v>
      </c>
      <c r="J1458">
        <f>IF(AND(C1458=0,I1458="ФЛ"),G1458*H1458,"")</f>
        <v>114</v>
      </c>
      <c r="K1458" t="str">
        <f>IF(AND(C1458&gt;0,E1458="Нет показаний",I1458="ФЛ"),G1458*H1458,"")</f>
        <v/>
      </c>
    </row>
    <row r="1459" spans="1:11" x14ac:dyDescent="0.25">
      <c r="A1459" s="7">
        <v>440470</v>
      </c>
      <c r="B1459" s="7">
        <f>VLOOKUP(A1459,'Лицевые счета'!$A$1:$K$4570,2,0)</f>
        <v>431487</v>
      </c>
      <c r="C1459">
        <f>COUNTIF('ИПУ и ОКПУ'!$A$2:$A$3258,A1459)</f>
        <v>0</v>
      </c>
      <c r="D1459" t="str">
        <f>IF(C1459&gt;0,VLOOKUP(A1459,'ИПУ и ОКПУ'!$A$1:$O$3258,9,0),"")</f>
        <v/>
      </c>
      <c r="E1459" t="str">
        <f>IF(C1459&gt;0,IF(VLOOKUP(A1459,'ИПУ и ОКПУ'!$A$1:$O$3258,14,0)="Нет показаний","Нет показаний",""),"")</f>
        <v/>
      </c>
      <c r="F1459" t="str">
        <f>IF(AND(C1459&gt;0),SUMIF('ИПУ и ОКПУ'!$A$2:$A$3258,A1459,'ИПУ и ОКПУ'!$O$2:$O$3258),"")</f>
        <v/>
      </c>
      <c r="G1459">
        <f>VLOOKUP(A1459,'Лицевые счета'!$A$2:$K$4570,9,0)</f>
        <v>2</v>
      </c>
      <c r="H1459">
        <f>VLOOKUP(A1459,'Лицевые счета'!$A$2:$K$4570,10,0)</f>
        <v>57</v>
      </c>
      <c r="I1459" t="str">
        <f>VLOOKUP(A1459,'Лицевые счета'!$A$2:$K$4570,6,0)</f>
        <v>ФЛ</v>
      </c>
      <c r="J1459">
        <f>IF(AND(C1459=0,I1459="ФЛ"),G1459*H1459,"")</f>
        <v>114</v>
      </c>
      <c r="K1459" t="str">
        <f>IF(AND(C1459&gt;0,E1459="Нет показаний",I1459="ФЛ"),G1459*H1459,"")</f>
        <v/>
      </c>
    </row>
    <row r="1460" spans="1:11" x14ac:dyDescent="0.25">
      <c r="A1460" s="7">
        <v>440492</v>
      </c>
      <c r="B1460" s="7">
        <f>VLOOKUP(A1460,'Лицевые счета'!$A$1:$K$4570,2,0)</f>
        <v>431487</v>
      </c>
      <c r="C1460">
        <f>COUNTIF('ИПУ и ОКПУ'!$A$2:$A$3258,A1460)</f>
        <v>0</v>
      </c>
      <c r="D1460" t="str">
        <f>IF(C1460&gt;0,VLOOKUP(A1460,'ИПУ и ОКПУ'!$A$1:$O$3258,9,0),"")</f>
        <v/>
      </c>
      <c r="E1460" t="str">
        <f>IF(C1460&gt;0,IF(VLOOKUP(A1460,'ИПУ и ОКПУ'!$A$1:$O$3258,14,0)="Нет показаний","Нет показаний",""),"")</f>
        <v/>
      </c>
      <c r="F1460" t="str">
        <f>IF(AND(C1460&gt;0),SUMIF('ИПУ и ОКПУ'!$A$2:$A$3258,A1460,'ИПУ и ОКПУ'!$O$2:$O$3258),"")</f>
        <v/>
      </c>
      <c r="G1460">
        <f>VLOOKUP(A1460,'Лицевые счета'!$A$2:$K$4570,9,0)</f>
        <v>2</v>
      </c>
      <c r="H1460">
        <f>VLOOKUP(A1460,'Лицевые счета'!$A$2:$K$4570,10,0)</f>
        <v>57</v>
      </c>
      <c r="I1460" t="str">
        <f>VLOOKUP(A1460,'Лицевые счета'!$A$2:$K$4570,6,0)</f>
        <v>ФЛ</v>
      </c>
      <c r="J1460">
        <f>IF(AND(C1460=0,I1460="ФЛ"),G1460*H1460,"")</f>
        <v>114</v>
      </c>
      <c r="K1460" t="str">
        <f>IF(AND(C1460&gt;0,E1460="Нет показаний",I1460="ФЛ"),G1460*H1460,"")</f>
        <v/>
      </c>
    </row>
    <row r="1461" spans="1:11" x14ac:dyDescent="0.25">
      <c r="A1461" s="7">
        <v>441302</v>
      </c>
      <c r="B1461" s="7">
        <f>VLOOKUP(A1461,'Лицевые счета'!$A$1:$K$4570,2,0)</f>
        <v>431500</v>
      </c>
      <c r="C1461">
        <f>COUNTIF('ИПУ и ОКПУ'!$A$2:$A$3258,A1461)</f>
        <v>1</v>
      </c>
      <c r="D1461" t="str">
        <f>IF(C1461&gt;0,VLOOKUP(A1461,'ИПУ и ОКПУ'!$A$1:$O$3258,9,0),"")</f>
        <v>Одноставочный</v>
      </c>
      <c r="E1461" t="str">
        <f>IF(C1461&gt;0,IF(VLOOKUP(A1461,'ИПУ и ОКПУ'!$A$1:$O$3258,14,0)="Нет показаний","Нет показаний",""),"")</f>
        <v/>
      </c>
      <c r="F1461">
        <f>IF(AND(C1461&gt;0),SUMIF('ИПУ и ОКПУ'!$A$2:$A$3258,A1461,'ИПУ и ОКПУ'!$O$2:$O$3258),"")</f>
        <v>95</v>
      </c>
      <c r="G1461">
        <f>VLOOKUP(A1461,'Лицевые счета'!$A$2:$K$4570,9,0)</f>
        <v>2</v>
      </c>
      <c r="H1461">
        <f>VLOOKUP(A1461,'Лицевые счета'!$A$2:$K$4570,10,0)</f>
        <v>57</v>
      </c>
      <c r="I1461" t="str">
        <f>VLOOKUP(A1461,'Лицевые счета'!$A$2:$K$4570,6,0)</f>
        <v>ФЛ</v>
      </c>
      <c r="J1461" t="str">
        <f>IF(AND(C1461=0,I1461="ФЛ"),G1461*H1461,"")</f>
        <v/>
      </c>
      <c r="K1461" t="str">
        <f>IF(AND(C1461&gt;0,E1461="Нет показаний",I1461="ФЛ"),G1461*H1461,"")</f>
        <v/>
      </c>
    </row>
    <row r="1462" spans="1:11" x14ac:dyDescent="0.25">
      <c r="A1462" s="7">
        <v>441315</v>
      </c>
      <c r="B1462" s="7">
        <f>VLOOKUP(A1462,'Лицевые счета'!$A$1:$K$4570,2,0)</f>
        <v>431500</v>
      </c>
      <c r="C1462">
        <f>COUNTIF('ИПУ и ОКПУ'!$A$2:$A$3258,A1462)</f>
        <v>1</v>
      </c>
      <c r="D1462" t="str">
        <f>IF(C1462&gt;0,VLOOKUP(A1462,'ИПУ и ОКПУ'!$A$1:$O$3258,9,0),"")</f>
        <v>Одноставочный</v>
      </c>
      <c r="E1462" t="str">
        <f>IF(C1462&gt;0,IF(VLOOKUP(A1462,'ИПУ и ОКПУ'!$A$1:$O$3258,14,0)="Нет показаний","Нет показаний",""),"")</f>
        <v/>
      </c>
      <c r="F1462">
        <f>IF(AND(C1462&gt;0),SUMIF('ИПУ и ОКПУ'!$A$2:$A$3258,A1462,'ИПУ и ОКПУ'!$O$2:$O$3258),"")</f>
        <v>116</v>
      </c>
      <c r="G1462">
        <f>VLOOKUP(A1462,'Лицевые счета'!$A$2:$K$4570,9,0)</f>
        <v>2</v>
      </c>
      <c r="H1462">
        <f>VLOOKUP(A1462,'Лицевые счета'!$A$2:$K$4570,10,0)</f>
        <v>57</v>
      </c>
      <c r="I1462" t="str">
        <f>VLOOKUP(A1462,'Лицевые счета'!$A$2:$K$4570,6,0)</f>
        <v>ФЛ</v>
      </c>
      <c r="J1462" t="str">
        <f>IF(AND(C1462=0,I1462="ФЛ"),G1462*H1462,"")</f>
        <v/>
      </c>
      <c r="K1462" t="str">
        <f>IF(AND(C1462&gt;0,E1462="Нет показаний",I1462="ФЛ"),G1462*H1462,"")</f>
        <v/>
      </c>
    </row>
    <row r="1463" spans="1:11" x14ac:dyDescent="0.25">
      <c r="A1463" s="7">
        <v>441340</v>
      </c>
      <c r="B1463" s="7">
        <f>VLOOKUP(A1463,'Лицевые счета'!$A$1:$K$4570,2,0)</f>
        <v>431501</v>
      </c>
      <c r="C1463">
        <f>COUNTIF('ИПУ и ОКПУ'!$A$2:$A$3258,A1463)</f>
        <v>1</v>
      </c>
      <c r="D1463" t="str">
        <f>IF(C1463&gt;0,VLOOKUP(A1463,'ИПУ и ОКПУ'!$A$1:$O$3258,9,0),"")</f>
        <v>Одноставочный</v>
      </c>
      <c r="E1463" t="str">
        <f>IF(C1463&gt;0,IF(VLOOKUP(A1463,'ИПУ и ОКПУ'!$A$1:$O$3258,14,0)="Нет показаний","Нет показаний",""),"")</f>
        <v>Нет показаний</v>
      </c>
      <c r="F1463">
        <f>IF(AND(C1463&gt;0),SUMIF('ИПУ и ОКПУ'!$A$2:$A$3258,A1463,'ИПУ и ОКПУ'!$O$2:$O$3258),"")</f>
        <v>0</v>
      </c>
      <c r="G1463">
        <f>VLOOKUP(A1463,'Лицевые счета'!$A$2:$K$4570,9,0)</f>
        <v>2</v>
      </c>
      <c r="H1463">
        <f>VLOOKUP(A1463,'Лицевые счета'!$A$2:$K$4570,10,0)</f>
        <v>83.2</v>
      </c>
      <c r="I1463" t="str">
        <f>VLOOKUP(A1463,'Лицевые счета'!$A$2:$K$4570,6,0)</f>
        <v>ФЛ</v>
      </c>
      <c r="J1463" t="str">
        <f>IF(AND(C1463=0,I1463="ФЛ"),G1463*H1463,"")</f>
        <v/>
      </c>
      <c r="K1463">
        <f>IF(AND(C1463&gt;0,E1463="Нет показаний",I1463="ФЛ"),G1463*H1463,"")</f>
        <v>166.4</v>
      </c>
    </row>
    <row r="1464" spans="1:11" x14ac:dyDescent="0.25">
      <c r="A1464" s="7">
        <v>441346</v>
      </c>
      <c r="B1464" s="7">
        <f>VLOOKUP(A1464,'Лицевые счета'!$A$1:$K$4570,2,0)</f>
        <v>431501</v>
      </c>
      <c r="C1464">
        <f>COUNTIF('ИПУ и ОКПУ'!$A$2:$A$3258,A1464)</f>
        <v>1</v>
      </c>
      <c r="D1464" t="str">
        <f>IF(C1464&gt;0,VLOOKUP(A1464,'ИПУ и ОКПУ'!$A$1:$O$3258,9,0),"")</f>
        <v>Одноставочный</v>
      </c>
      <c r="E1464" t="str">
        <f>IF(C1464&gt;0,IF(VLOOKUP(A1464,'ИПУ и ОКПУ'!$A$1:$O$3258,14,0)="Нет показаний","Нет показаний",""),"")</f>
        <v/>
      </c>
      <c r="F1464">
        <f>IF(AND(C1464&gt;0),SUMIF('ИПУ и ОКПУ'!$A$2:$A$3258,A1464,'ИПУ и ОКПУ'!$O$2:$O$3258),"")</f>
        <v>345</v>
      </c>
      <c r="G1464">
        <f>VLOOKUP(A1464,'Лицевые счета'!$A$2:$K$4570,9,0)</f>
        <v>2</v>
      </c>
      <c r="H1464">
        <f>VLOOKUP(A1464,'Лицевые счета'!$A$2:$K$4570,10,0)</f>
        <v>73.5</v>
      </c>
      <c r="I1464" t="str">
        <f>VLOOKUP(A1464,'Лицевые счета'!$A$2:$K$4570,6,0)</f>
        <v>ФЛ</v>
      </c>
      <c r="J1464" t="str">
        <f>IF(AND(C1464=0,I1464="ФЛ"),G1464*H1464,"")</f>
        <v/>
      </c>
      <c r="K1464" t="str">
        <f>IF(AND(C1464&gt;0,E1464="Нет показаний",I1464="ФЛ"),G1464*H1464,"")</f>
        <v/>
      </c>
    </row>
    <row r="1465" spans="1:11" x14ac:dyDescent="0.25">
      <c r="A1465" s="7">
        <v>441348</v>
      </c>
      <c r="B1465" s="7">
        <f>VLOOKUP(A1465,'Лицевые счета'!$A$1:$K$4570,2,0)</f>
        <v>431501</v>
      </c>
      <c r="C1465">
        <f>COUNTIF('ИПУ и ОКПУ'!$A$2:$A$3258,A1465)</f>
        <v>1</v>
      </c>
      <c r="D1465" t="str">
        <f>IF(C1465&gt;0,VLOOKUP(A1465,'ИПУ и ОКПУ'!$A$1:$O$3258,9,0),"")</f>
        <v>Одноставочный</v>
      </c>
      <c r="E1465" t="str">
        <f>IF(C1465&gt;0,IF(VLOOKUP(A1465,'ИПУ и ОКПУ'!$A$1:$O$3258,14,0)="Нет показаний","Нет показаний",""),"")</f>
        <v/>
      </c>
      <c r="F1465">
        <f>IF(AND(C1465&gt;0),SUMIF('ИПУ и ОКПУ'!$A$2:$A$3258,A1465,'ИПУ и ОКПУ'!$O$2:$O$3258),"")</f>
        <v>347</v>
      </c>
      <c r="G1465">
        <f>VLOOKUP(A1465,'Лицевые счета'!$A$2:$K$4570,9,0)</f>
        <v>2</v>
      </c>
      <c r="H1465">
        <f>VLOOKUP(A1465,'Лицевые счета'!$A$2:$K$4570,10,0)</f>
        <v>83.2</v>
      </c>
      <c r="I1465" t="str">
        <f>VLOOKUP(A1465,'Лицевые счета'!$A$2:$K$4570,6,0)</f>
        <v>ФЛ</v>
      </c>
      <c r="J1465" t="str">
        <f>IF(AND(C1465=0,I1465="ФЛ"),G1465*H1465,"")</f>
        <v/>
      </c>
      <c r="K1465" t="str">
        <f>IF(AND(C1465&gt;0,E1465="Нет показаний",I1465="ФЛ"),G1465*H1465,"")</f>
        <v/>
      </c>
    </row>
    <row r="1466" spans="1:11" x14ac:dyDescent="0.25">
      <c r="A1466" s="7">
        <v>441616</v>
      </c>
      <c r="B1466" s="7">
        <f>VLOOKUP(A1466,'Лицевые счета'!$A$1:$K$4570,2,0)</f>
        <v>431508</v>
      </c>
      <c r="C1466">
        <f>COUNTIF('ИПУ и ОКПУ'!$A$2:$A$3258,A1466)</f>
        <v>1</v>
      </c>
      <c r="D1466" t="str">
        <f>IF(C1466&gt;0,VLOOKUP(A1466,'ИПУ и ОКПУ'!$A$1:$O$3258,9,0),"")</f>
        <v>Одноставочный</v>
      </c>
      <c r="E1466" t="str">
        <f>IF(C1466&gt;0,IF(VLOOKUP(A1466,'ИПУ и ОКПУ'!$A$1:$O$3258,14,0)="Нет показаний","Нет показаний",""),"")</f>
        <v/>
      </c>
      <c r="F1466">
        <f>IF(AND(C1466&gt;0),SUMIF('ИПУ и ОКПУ'!$A$2:$A$3258,A1466,'ИПУ и ОКПУ'!$O$2:$O$3258),"")</f>
        <v>168</v>
      </c>
      <c r="G1466">
        <f>VLOOKUP(A1466,'Лицевые счета'!$A$2:$K$4570,9,0)</f>
        <v>2</v>
      </c>
      <c r="H1466">
        <f>VLOOKUP(A1466,'Лицевые счета'!$A$2:$K$4570,10,0)</f>
        <v>73.5</v>
      </c>
      <c r="I1466" t="str">
        <f>VLOOKUP(A1466,'Лицевые счета'!$A$2:$K$4570,6,0)</f>
        <v>ФЛ</v>
      </c>
      <c r="J1466" t="str">
        <f>IF(AND(C1466=0,I1466="ФЛ"),G1466*H1466,"")</f>
        <v/>
      </c>
      <c r="K1466" t="str">
        <f>IF(AND(C1466&gt;0,E1466="Нет показаний",I1466="ФЛ"),G1466*H1466,"")</f>
        <v/>
      </c>
    </row>
    <row r="1467" spans="1:11" x14ac:dyDescent="0.25">
      <c r="A1467" s="7">
        <v>441618</v>
      </c>
      <c r="B1467" s="7">
        <f>VLOOKUP(A1467,'Лицевые счета'!$A$1:$K$4570,2,0)</f>
        <v>431508</v>
      </c>
      <c r="C1467">
        <f>COUNTIF('ИПУ и ОКПУ'!$A$2:$A$3258,A1467)</f>
        <v>1</v>
      </c>
      <c r="D1467" t="str">
        <f>IF(C1467&gt;0,VLOOKUP(A1467,'ИПУ и ОКПУ'!$A$1:$O$3258,9,0),"")</f>
        <v>Одноставочный</v>
      </c>
      <c r="E1467" t="str">
        <f>IF(C1467&gt;0,IF(VLOOKUP(A1467,'ИПУ и ОКПУ'!$A$1:$O$3258,14,0)="Нет показаний","Нет показаний",""),"")</f>
        <v/>
      </c>
      <c r="F1467">
        <f>IF(AND(C1467&gt;0),SUMIF('ИПУ и ОКПУ'!$A$2:$A$3258,A1467,'ИПУ и ОКПУ'!$O$2:$O$3258),"")</f>
        <v>552</v>
      </c>
      <c r="G1467">
        <f>VLOOKUP(A1467,'Лицевые счета'!$A$2:$K$4570,9,0)</f>
        <v>2</v>
      </c>
      <c r="H1467">
        <f>VLOOKUP(A1467,'Лицевые счета'!$A$2:$K$4570,10,0)</f>
        <v>73.5</v>
      </c>
      <c r="I1467" t="str">
        <f>VLOOKUP(A1467,'Лицевые счета'!$A$2:$K$4570,6,0)</f>
        <v>ФЛ</v>
      </c>
      <c r="J1467" t="str">
        <f>IF(AND(C1467=0,I1467="ФЛ"),G1467*H1467,"")</f>
        <v/>
      </c>
      <c r="K1467" t="str">
        <f>IF(AND(C1467&gt;0,E1467="Нет показаний",I1467="ФЛ"),G1467*H1467,"")</f>
        <v/>
      </c>
    </row>
    <row r="1468" spans="1:11" x14ac:dyDescent="0.25">
      <c r="A1468" s="7">
        <v>441626</v>
      </c>
      <c r="B1468" s="7">
        <f>VLOOKUP(A1468,'Лицевые счета'!$A$1:$K$4570,2,0)</f>
        <v>431508</v>
      </c>
      <c r="C1468">
        <f>COUNTIF('ИПУ и ОКПУ'!$A$2:$A$3258,A1468)</f>
        <v>1</v>
      </c>
      <c r="D1468" t="str">
        <f>IF(C1468&gt;0,VLOOKUP(A1468,'ИПУ и ОКПУ'!$A$1:$O$3258,9,0),"")</f>
        <v>Одноставочный</v>
      </c>
      <c r="E1468" t="str">
        <f>IF(C1468&gt;0,IF(VLOOKUP(A1468,'ИПУ и ОКПУ'!$A$1:$O$3258,14,0)="Нет показаний","Нет показаний",""),"")</f>
        <v/>
      </c>
      <c r="F1468">
        <f>IF(AND(C1468&gt;0),SUMIF('ИПУ и ОКПУ'!$A$2:$A$3258,A1468,'ИПУ и ОКПУ'!$O$2:$O$3258),"")</f>
        <v>390</v>
      </c>
      <c r="G1468">
        <f>VLOOKUP(A1468,'Лицевые счета'!$A$2:$K$4570,9,0)</f>
        <v>2</v>
      </c>
      <c r="H1468">
        <f>VLOOKUP(A1468,'Лицевые счета'!$A$2:$K$4570,10,0)</f>
        <v>73.5</v>
      </c>
      <c r="I1468" t="str">
        <f>VLOOKUP(A1468,'Лицевые счета'!$A$2:$K$4570,6,0)</f>
        <v>ФЛ</v>
      </c>
      <c r="J1468" t="str">
        <f>IF(AND(C1468=0,I1468="ФЛ"),G1468*H1468,"")</f>
        <v/>
      </c>
      <c r="K1468" t="str">
        <f>IF(AND(C1468&gt;0,E1468="Нет показаний",I1468="ФЛ"),G1468*H1468,"")</f>
        <v/>
      </c>
    </row>
    <row r="1469" spans="1:11" x14ac:dyDescent="0.25">
      <c r="A1469" s="7">
        <v>441628</v>
      </c>
      <c r="B1469" s="7">
        <f>VLOOKUP(A1469,'Лицевые счета'!$A$1:$K$4570,2,0)</f>
        <v>431508</v>
      </c>
      <c r="C1469">
        <f>COUNTIF('ИПУ и ОКПУ'!$A$2:$A$3258,A1469)</f>
        <v>1</v>
      </c>
      <c r="D1469" t="str">
        <f>IF(C1469&gt;0,VLOOKUP(A1469,'ИПУ и ОКПУ'!$A$1:$O$3258,9,0),"")</f>
        <v>Одноставочный</v>
      </c>
      <c r="E1469" t="str">
        <f>IF(C1469&gt;0,IF(VLOOKUP(A1469,'ИПУ и ОКПУ'!$A$1:$O$3258,14,0)="Нет показаний","Нет показаний",""),"")</f>
        <v/>
      </c>
      <c r="F1469">
        <f>IF(AND(C1469&gt;0),SUMIF('ИПУ и ОКПУ'!$A$2:$A$3258,A1469,'ИПУ и ОКПУ'!$O$2:$O$3258),"")</f>
        <v>194</v>
      </c>
      <c r="G1469">
        <f>VLOOKUP(A1469,'Лицевые счета'!$A$2:$K$4570,9,0)</f>
        <v>2</v>
      </c>
      <c r="H1469">
        <f>VLOOKUP(A1469,'Лицевые счета'!$A$2:$K$4570,10,0)</f>
        <v>73.5</v>
      </c>
      <c r="I1469" t="str">
        <f>VLOOKUP(A1469,'Лицевые счета'!$A$2:$K$4570,6,0)</f>
        <v>ФЛ</v>
      </c>
      <c r="J1469" t="str">
        <f>IF(AND(C1469=0,I1469="ФЛ"),G1469*H1469,"")</f>
        <v/>
      </c>
      <c r="K1469" t="str">
        <f>IF(AND(C1469&gt;0,E1469="Нет показаний",I1469="ФЛ"),G1469*H1469,"")</f>
        <v/>
      </c>
    </row>
    <row r="1470" spans="1:11" x14ac:dyDescent="0.25">
      <c r="A1470" s="7">
        <v>441878</v>
      </c>
      <c r="B1470" s="7">
        <f>VLOOKUP(A1470,'Лицевые счета'!$A$1:$K$4570,2,0)</f>
        <v>431513</v>
      </c>
      <c r="C1470">
        <f>COUNTIF('ИПУ и ОКПУ'!$A$2:$A$3258,A1470)</f>
        <v>1</v>
      </c>
      <c r="D1470" t="str">
        <f>IF(C1470&gt;0,VLOOKUP(A1470,'ИПУ и ОКПУ'!$A$1:$O$3258,9,0),"")</f>
        <v>Одноставочный</v>
      </c>
      <c r="E1470" t="str">
        <f>IF(C1470&gt;0,IF(VLOOKUP(A1470,'ИПУ и ОКПУ'!$A$1:$O$3258,14,0)="Нет показаний","Нет показаний",""),"")</f>
        <v>Нет показаний</v>
      </c>
      <c r="F1470">
        <f>IF(AND(C1470&gt;0),SUMIF('ИПУ и ОКПУ'!$A$2:$A$3258,A1470,'ИПУ и ОКПУ'!$O$2:$O$3258),"")</f>
        <v>0</v>
      </c>
      <c r="G1470">
        <f>VLOOKUP(A1470,'Лицевые счета'!$A$2:$K$4570,9,0)</f>
        <v>2</v>
      </c>
      <c r="H1470">
        <f>VLOOKUP(A1470,'Лицевые счета'!$A$2:$K$4570,10,0)</f>
        <v>83.2</v>
      </c>
      <c r="I1470" t="str">
        <f>VLOOKUP(A1470,'Лицевые счета'!$A$2:$K$4570,6,0)</f>
        <v>ФЛ</v>
      </c>
      <c r="J1470" t="str">
        <f>IF(AND(C1470=0,I1470="ФЛ"),G1470*H1470,"")</f>
        <v/>
      </c>
      <c r="K1470">
        <f>IF(AND(C1470&gt;0,E1470="Нет показаний",I1470="ФЛ"),G1470*H1470,"")</f>
        <v>166.4</v>
      </c>
    </row>
    <row r="1471" spans="1:11" x14ac:dyDescent="0.25">
      <c r="A1471" s="7">
        <v>441880</v>
      </c>
      <c r="B1471" s="7">
        <f>VLOOKUP(A1471,'Лицевые счета'!$A$1:$K$4570,2,0)</f>
        <v>431513</v>
      </c>
      <c r="C1471">
        <f>COUNTIF('ИПУ и ОКПУ'!$A$2:$A$3258,A1471)</f>
        <v>1</v>
      </c>
      <c r="D1471" t="str">
        <f>IF(C1471&gt;0,VLOOKUP(A1471,'ИПУ и ОКПУ'!$A$1:$O$3258,9,0),"")</f>
        <v>Одноставочный</v>
      </c>
      <c r="E1471" t="str">
        <f>IF(C1471&gt;0,IF(VLOOKUP(A1471,'ИПУ и ОКПУ'!$A$1:$O$3258,14,0)="Нет показаний","Нет показаний",""),"")</f>
        <v/>
      </c>
      <c r="F1471">
        <f>IF(AND(C1471&gt;0),SUMIF('ИПУ и ОКПУ'!$A$2:$A$3258,A1471,'ИПУ и ОКПУ'!$O$2:$O$3258),"")</f>
        <v>100</v>
      </c>
      <c r="G1471">
        <f>VLOOKUP(A1471,'Лицевые счета'!$A$2:$K$4570,9,0)</f>
        <v>2</v>
      </c>
      <c r="H1471">
        <f>VLOOKUP(A1471,'Лицевые счета'!$A$2:$K$4570,10,0)</f>
        <v>57</v>
      </c>
      <c r="I1471" t="str">
        <f>VLOOKUP(A1471,'Лицевые счета'!$A$2:$K$4570,6,0)</f>
        <v>ФЛ</v>
      </c>
      <c r="J1471" t="str">
        <f>IF(AND(C1471=0,I1471="ФЛ"),G1471*H1471,"")</f>
        <v/>
      </c>
      <c r="K1471" t="str">
        <f>IF(AND(C1471&gt;0,E1471="Нет показаний",I1471="ФЛ"),G1471*H1471,"")</f>
        <v/>
      </c>
    </row>
    <row r="1472" spans="1:11" x14ac:dyDescent="0.25">
      <c r="A1472" s="7">
        <v>441907</v>
      </c>
      <c r="B1472" s="7">
        <f>VLOOKUP(A1472,'Лицевые счета'!$A$1:$K$4570,2,0)</f>
        <v>431513</v>
      </c>
      <c r="C1472">
        <f>COUNTIF('ИПУ и ОКПУ'!$A$2:$A$3258,A1472)</f>
        <v>0</v>
      </c>
      <c r="D1472" t="str">
        <f>IF(C1472&gt;0,VLOOKUP(A1472,'ИПУ и ОКПУ'!$A$1:$O$3258,9,0),"")</f>
        <v/>
      </c>
      <c r="E1472" t="str">
        <f>IF(C1472&gt;0,IF(VLOOKUP(A1472,'ИПУ и ОКПУ'!$A$1:$O$3258,14,0)="Нет показаний","Нет показаний",""),"")</f>
        <v/>
      </c>
      <c r="F1472" t="str">
        <f>IF(AND(C1472&gt;0),SUMIF('ИПУ и ОКПУ'!$A$2:$A$3258,A1472,'ИПУ и ОКПУ'!$O$2:$O$3258),"")</f>
        <v/>
      </c>
      <c r="G1472">
        <f>VLOOKUP(A1472,'Лицевые счета'!$A$2:$K$4570,9,0)</f>
        <v>2</v>
      </c>
      <c r="H1472">
        <f>VLOOKUP(A1472,'Лицевые счета'!$A$2:$K$4570,10,0)</f>
        <v>57</v>
      </c>
      <c r="I1472" t="str">
        <f>VLOOKUP(A1472,'Лицевые счета'!$A$2:$K$4570,6,0)</f>
        <v>ФЛ</v>
      </c>
      <c r="J1472">
        <f>IF(AND(C1472=0,I1472="ФЛ"),G1472*H1472,"")</f>
        <v>114</v>
      </c>
      <c r="K1472" t="str">
        <f>IF(AND(C1472&gt;0,E1472="Нет показаний",I1472="ФЛ"),G1472*H1472,"")</f>
        <v/>
      </c>
    </row>
    <row r="1473" spans="1:11" x14ac:dyDescent="0.25">
      <c r="A1473" s="7">
        <v>441909</v>
      </c>
      <c r="B1473" s="7">
        <f>VLOOKUP(A1473,'Лицевые счета'!$A$1:$K$4570,2,0)</f>
        <v>431513</v>
      </c>
      <c r="C1473">
        <f>COUNTIF('ИПУ и ОКПУ'!$A$2:$A$3258,A1473)</f>
        <v>0</v>
      </c>
      <c r="D1473" t="str">
        <f>IF(C1473&gt;0,VLOOKUP(A1473,'ИПУ и ОКПУ'!$A$1:$O$3258,9,0),"")</f>
        <v/>
      </c>
      <c r="E1473" t="str">
        <f>IF(C1473&gt;0,IF(VLOOKUP(A1473,'ИПУ и ОКПУ'!$A$1:$O$3258,14,0)="Нет показаний","Нет показаний",""),"")</f>
        <v/>
      </c>
      <c r="F1473" t="str">
        <f>IF(AND(C1473&gt;0),SUMIF('ИПУ и ОКПУ'!$A$2:$A$3258,A1473,'ИПУ и ОКПУ'!$O$2:$O$3258),"")</f>
        <v/>
      </c>
      <c r="G1473">
        <f>VLOOKUP(A1473,'Лицевые счета'!$A$2:$K$4570,9,0)</f>
        <v>2</v>
      </c>
      <c r="H1473">
        <f>VLOOKUP(A1473,'Лицевые счета'!$A$2:$K$4570,10,0)</f>
        <v>57</v>
      </c>
      <c r="I1473" t="str">
        <f>VLOOKUP(A1473,'Лицевые счета'!$A$2:$K$4570,6,0)</f>
        <v>ФЛ</v>
      </c>
      <c r="J1473">
        <f>IF(AND(C1473=0,I1473="ФЛ"),G1473*H1473,"")</f>
        <v>114</v>
      </c>
      <c r="K1473" t="str">
        <f>IF(AND(C1473&gt;0,E1473="Нет показаний",I1473="ФЛ"),G1473*H1473,"")</f>
        <v/>
      </c>
    </row>
    <row r="1474" spans="1:11" x14ac:dyDescent="0.25">
      <c r="A1474" s="7">
        <v>441911</v>
      </c>
      <c r="B1474" s="7">
        <f>VLOOKUP(A1474,'Лицевые счета'!$A$1:$K$4570,2,0)</f>
        <v>431513</v>
      </c>
      <c r="C1474">
        <f>COUNTIF('ИПУ и ОКПУ'!$A$2:$A$3258,A1474)</f>
        <v>1</v>
      </c>
      <c r="D1474" t="str">
        <f>IF(C1474&gt;0,VLOOKUP(A1474,'ИПУ и ОКПУ'!$A$1:$O$3258,9,0),"")</f>
        <v>Одноставочный</v>
      </c>
      <c r="E1474" t="str">
        <f>IF(C1474&gt;0,IF(VLOOKUP(A1474,'ИПУ и ОКПУ'!$A$1:$O$3258,14,0)="Нет показаний","Нет показаний",""),"")</f>
        <v/>
      </c>
      <c r="F1474">
        <f>IF(AND(C1474&gt;0),SUMIF('ИПУ и ОКПУ'!$A$2:$A$3258,A1474,'ИПУ и ОКПУ'!$O$2:$O$3258),"")</f>
        <v>2</v>
      </c>
      <c r="G1474">
        <f>VLOOKUP(A1474,'Лицевые счета'!$A$2:$K$4570,9,0)</f>
        <v>2</v>
      </c>
      <c r="H1474">
        <f>VLOOKUP(A1474,'Лицевые счета'!$A$2:$K$4570,10,0)</f>
        <v>57</v>
      </c>
      <c r="I1474" t="str">
        <f>VLOOKUP(A1474,'Лицевые счета'!$A$2:$K$4570,6,0)</f>
        <v>ФЛ</v>
      </c>
      <c r="J1474" t="str">
        <f>IF(AND(C1474=0,I1474="ФЛ"),G1474*H1474,"")</f>
        <v/>
      </c>
      <c r="K1474" t="str">
        <f>IF(AND(C1474&gt;0,E1474="Нет показаний",I1474="ФЛ"),G1474*H1474,"")</f>
        <v/>
      </c>
    </row>
    <row r="1475" spans="1:11" x14ac:dyDescent="0.25">
      <c r="A1475" s="7">
        <v>441915</v>
      </c>
      <c r="B1475" s="7">
        <f>VLOOKUP(A1475,'Лицевые счета'!$A$1:$K$4570,2,0)</f>
        <v>431514</v>
      </c>
      <c r="C1475">
        <f>COUNTIF('ИПУ и ОКПУ'!$A$2:$A$3258,A1475)</f>
        <v>1</v>
      </c>
      <c r="D1475" t="str">
        <f>IF(C1475&gt;0,VLOOKUP(A1475,'ИПУ и ОКПУ'!$A$1:$O$3258,9,0),"")</f>
        <v>Одноставочный</v>
      </c>
      <c r="E1475" t="str">
        <f>IF(C1475&gt;0,IF(VLOOKUP(A1475,'ИПУ и ОКПУ'!$A$1:$O$3258,14,0)="Нет показаний","Нет показаний",""),"")</f>
        <v/>
      </c>
      <c r="F1475">
        <f>IF(AND(C1475&gt;0),SUMIF('ИПУ и ОКПУ'!$A$2:$A$3258,A1475,'ИПУ и ОКПУ'!$O$2:$O$3258),"")</f>
        <v>132</v>
      </c>
      <c r="G1475">
        <f>VLOOKUP(A1475,'Лицевые счета'!$A$2:$K$4570,9,0)</f>
        <v>2</v>
      </c>
      <c r="H1475">
        <f>VLOOKUP(A1475,'Лицевые счета'!$A$2:$K$4570,10,0)</f>
        <v>83.2</v>
      </c>
      <c r="I1475" t="str">
        <f>VLOOKUP(A1475,'Лицевые счета'!$A$2:$K$4570,6,0)</f>
        <v>ФЛ</v>
      </c>
      <c r="J1475" t="str">
        <f>IF(AND(C1475=0,I1475="ФЛ"),G1475*H1475,"")</f>
        <v/>
      </c>
      <c r="K1475" t="str">
        <f>IF(AND(C1475&gt;0,E1475="Нет показаний",I1475="ФЛ"),G1475*H1475,"")</f>
        <v/>
      </c>
    </row>
    <row r="1476" spans="1:11" x14ac:dyDescent="0.25">
      <c r="A1476" s="7">
        <v>441919</v>
      </c>
      <c r="B1476" s="7">
        <f>VLOOKUP(A1476,'Лицевые счета'!$A$1:$K$4570,2,0)</f>
        <v>431514</v>
      </c>
      <c r="C1476">
        <f>COUNTIF('ИПУ и ОКПУ'!$A$2:$A$3258,A1476)</f>
        <v>1</v>
      </c>
      <c r="D1476" t="str">
        <f>IF(C1476&gt;0,VLOOKUP(A1476,'ИПУ и ОКПУ'!$A$1:$O$3258,9,0),"")</f>
        <v>Одноставочный</v>
      </c>
      <c r="E1476" t="str">
        <f>IF(C1476&gt;0,IF(VLOOKUP(A1476,'ИПУ и ОКПУ'!$A$1:$O$3258,14,0)="Нет показаний","Нет показаний",""),"")</f>
        <v/>
      </c>
      <c r="F1476">
        <f>IF(AND(C1476&gt;0),SUMIF('ИПУ и ОКПУ'!$A$2:$A$3258,A1476,'ИПУ и ОКПУ'!$O$2:$O$3258),"")</f>
        <v>322</v>
      </c>
      <c r="G1476">
        <f>VLOOKUP(A1476,'Лицевые счета'!$A$2:$K$4570,9,0)</f>
        <v>2</v>
      </c>
      <c r="H1476">
        <f>VLOOKUP(A1476,'Лицевые счета'!$A$2:$K$4570,10,0)</f>
        <v>57</v>
      </c>
      <c r="I1476" t="str">
        <f>VLOOKUP(A1476,'Лицевые счета'!$A$2:$K$4570,6,0)</f>
        <v>ФЛ</v>
      </c>
      <c r="J1476" t="str">
        <f>IF(AND(C1476=0,I1476="ФЛ"),G1476*H1476,"")</f>
        <v/>
      </c>
      <c r="K1476" t="str">
        <f>IF(AND(C1476&gt;0,E1476="Нет показаний",I1476="ФЛ"),G1476*H1476,"")</f>
        <v/>
      </c>
    </row>
    <row r="1477" spans="1:11" x14ac:dyDescent="0.25">
      <c r="A1477" s="7">
        <v>441931</v>
      </c>
      <c r="B1477" s="7">
        <f>VLOOKUP(A1477,'Лицевые счета'!$A$1:$K$4570,2,0)</f>
        <v>431514</v>
      </c>
      <c r="C1477">
        <f>COUNTIF('ИПУ и ОКПУ'!$A$2:$A$3258,A1477)</f>
        <v>1</v>
      </c>
      <c r="D1477" t="str">
        <f>IF(C1477&gt;0,VLOOKUP(A1477,'ИПУ и ОКПУ'!$A$1:$O$3258,9,0),"")</f>
        <v>Одноставочный</v>
      </c>
      <c r="E1477" t="str">
        <f>IF(C1477&gt;0,IF(VLOOKUP(A1477,'ИПУ и ОКПУ'!$A$1:$O$3258,14,0)="Нет показаний","Нет показаний",""),"")</f>
        <v/>
      </c>
      <c r="F1477">
        <f>IF(AND(C1477&gt;0),SUMIF('ИПУ и ОКПУ'!$A$2:$A$3258,A1477,'ИПУ и ОКПУ'!$O$2:$O$3258),"")</f>
        <v>216</v>
      </c>
      <c r="G1477">
        <f>VLOOKUP(A1477,'Лицевые счета'!$A$2:$K$4570,9,0)</f>
        <v>2</v>
      </c>
      <c r="H1477">
        <f>VLOOKUP(A1477,'Лицевые счета'!$A$2:$K$4570,10,0)</f>
        <v>73.5</v>
      </c>
      <c r="I1477" t="str">
        <f>VLOOKUP(A1477,'Лицевые счета'!$A$2:$K$4570,6,0)</f>
        <v>ФЛ</v>
      </c>
      <c r="J1477" t="str">
        <f>IF(AND(C1477=0,I1477="ФЛ"),G1477*H1477,"")</f>
        <v/>
      </c>
      <c r="K1477" t="str">
        <f>IF(AND(C1477&gt;0,E1477="Нет показаний",I1477="ФЛ"),G1477*H1477,"")</f>
        <v/>
      </c>
    </row>
    <row r="1478" spans="1:11" x14ac:dyDescent="0.25">
      <c r="A1478" s="7">
        <v>441939</v>
      </c>
      <c r="B1478" s="7">
        <f>VLOOKUP(A1478,'Лицевые счета'!$A$1:$K$4570,2,0)</f>
        <v>431514</v>
      </c>
      <c r="C1478">
        <f>COUNTIF('ИПУ и ОКПУ'!$A$2:$A$3258,A1478)</f>
        <v>0</v>
      </c>
      <c r="D1478" t="str">
        <f>IF(C1478&gt;0,VLOOKUP(A1478,'ИПУ и ОКПУ'!$A$1:$O$3258,9,0),"")</f>
        <v/>
      </c>
      <c r="E1478" t="str">
        <f>IF(C1478&gt;0,IF(VLOOKUP(A1478,'ИПУ и ОКПУ'!$A$1:$O$3258,14,0)="Нет показаний","Нет показаний",""),"")</f>
        <v/>
      </c>
      <c r="F1478" t="str">
        <f>IF(AND(C1478&gt;0),SUMIF('ИПУ и ОКПУ'!$A$2:$A$3258,A1478,'ИПУ и ОКПУ'!$O$2:$O$3258),"")</f>
        <v/>
      </c>
      <c r="G1478">
        <f>VLOOKUP(A1478,'Лицевые счета'!$A$2:$K$4570,9,0)</f>
        <v>2</v>
      </c>
      <c r="H1478">
        <f>VLOOKUP(A1478,'Лицевые счета'!$A$2:$K$4570,10,0)</f>
        <v>57</v>
      </c>
      <c r="I1478" t="str">
        <f>VLOOKUP(A1478,'Лицевые счета'!$A$2:$K$4570,6,0)</f>
        <v>ФЛ</v>
      </c>
      <c r="J1478">
        <f>IF(AND(C1478=0,I1478="ФЛ"),G1478*H1478,"")</f>
        <v>114</v>
      </c>
      <c r="K1478" t="str">
        <f>IF(AND(C1478&gt;0,E1478="Нет показаний",I1478="ФЛ"),G1478*H1478,"")</f>
        <v/>
      </c>
    </row>
    <row r="1479" spans="1:11" x14ac:dyDescent="0.25">
      <c r="A1479" s="7">
        <v>441943</v>
      </c>
      <c r="B1479" s="7">
        <f>VLOOKUP(A1479,'Лицевые счета'!$A$1:$K$4570,2,0)</f>
        <v>431514</v>
      </c>
      <c r="C1479">
        <f>COUNTIF('ИПУ и ОКПУ'!$A$2:$A$3258,A1479)</f>
        <v>1</v>
      </c>
      <c r="D1479" t="str">
        <f>IF(C1479&gt;0,VLOOKUP(A1479,'ИПУ и ОКПУ'!$A$1:$O$3258,9,0),"")</f>
        <v>Одноставочный</v>
      </c>
      <c r="E1479" t="str">
        <f>IF(C1479&gt;0,IF(VLOOKUP(A1479,'ИПУ и ОКПУ'!$A$1:$O$3258,14,0)="Нет показаний","Нет показаний",""),"")</f>
        <v>Нет показаний</v>
      </c>
      <c r="F1479">
        <f>IF(AND(C1479&gt;0),SUMIF('ИПУ и ОКПУ'!$A$2:$A$3258,A1479,'ИПУ и ОКПУ'!$O$2:$O$3258),"")</f>
        <v>0</v>
      </c>
      <c r="G1479">
        <f>VLOOKUP(A1479,'Лицевые счета'!$A$2:$K$4570,9,0)</f>
        <v>2</v>
      </c>
      <c r="H1479">
        <f>VLOOKUP(A1479,'Лицевые счета'!$A$2:$K$4570,10,0)</f>
        <v>73.5</v>
      </c>
      <c r="I1479" t="str">
        <f>VLOOKUP(A1479,'Лицевые счета'!$A$2:$K$4570,6,0)</f>
        <v>ФЛ</v>
      </c>
      <c r="J1479" t="str">
        <f>IF(AND(C1479=0,I1479="ФЛ"),G1479*H1479,"")</f>
        <v/>
      </c>
      <c r="K1479">
        <f>IF(AND(C1479&gt;0,E1479="Нет показаний",I1479="ФЛ"),G1479*H1479,"")</f>
        <v>147</v>
      </c>
    </row>
    <row r="1480" spans="1:11" x14ac:dyDescent="0.25">
      <c r="A1480" s="7">
        <v>441945</v>
      </c>
      <c r="B1480" s="7">
        <f>VLOOKUP(A1480,'Лицевые счета'!$A$1:$K$4570,2,0)</f>
        <v>431514</v>
      </c>
      <c r="C1480">
        <f>COUNTIF('ИПУ и ОКПУ'!$A$2:$A$3258,A1480)</f>
        <v>1</v>
      </c>
      <c r="D1480" t="str">
        <f>IF(C1480&gt;0,VLOOKUP(A1480,'ИПУ и ОКПУ'!$A$1:$O$3258,9,0),"")</f>
        <v>Одноставочный</v>
      </c>
      <c r="E1480" t="str">
        <f>IF(C1480&gt;0,IF(VLOOKUP(A1480,'ИПУ и ОКПУ'!$A$1:$O$3258,14,0)="Нет показаний","Нет показаний",""),"")</f>
        <v/>
      </c>
      <c r="F1480">
        <f>IF(AND(C1480&gt;0),SUMIF('ИПУ и ОКПУ'!$A$2:$A$3258,A1480,'ИПУ и ОКПУ'!$O$2:$O$3258),"")</f>
        <v>120</v>
      </c>
      <c r="G1480">
        <f>VLOOKUP(A1480,'Лицевые счета'!$A$2:$K$4570,9,0)</f>
        <v>2</v>
      </c>
      <c r="H1480">
        <f>VLOOKUP(A1480,'Лицевые счета'!$A$2:$K$4570,10,0)</f>
        <v>57</v>
      </c>
      <c r="I1480" t="str">
        <f>VLOOKUP(A1480,'Лицевые счета'!$A$2:$K$4570,6,0)</f>
        <v>ФЛ</v>
      </c>
      <c r="J1480" t="str">
        <f>IF(AND(C1480=0,I1480="ФЛ"),G1480*H1480,"")</f>
        <v/>
      </c>
      <c r="K1480" t="str">
        <f>IF(AND(C1480&gt;0,E1480="Нет показаний",I1480="ФЛ"),G1480*H1480,"")</f>
        <v/>
      </c>
    </row>
    <row r="1481" spans="1:11" x14ac:dyDescent="0.25">
      <c r="A1481" s="7">
        <v>441953</v>
      </c>
      <c r="B1481" s="7">
        <f>VLOOKUP(A1481,'Лицевые счета'!$A$1:$K$4570,2,0)</f>
        <v>431514</v>
      </c>
      <c r="C1481">
        <f>COUNTIF('ИПУ и ОКПУ'!$A$2:$A$3258,A1481)</f>
        <v>1</v>
      </c>
      <c r="D1481" t="str">
        <f>IF(C1481&gt;0,VLOOKUP(A1481,'ИПУ и ОКПУ'!$A$1:$O$3258,9,0),"")</f>
        <v>Одноставочный</v>
      </c>
      <c r="E1481" t="str">
        <f>IF(C1481&gt;0,IF(VLOOKUP(A1481,'ИПУ и ОКПУ'!$A$1:$O$3258,14,0)="Нет показаний","Нет показаний",""),"")</f>
        <v/>
      </c>
      <c r="F1481">
        <f>IF(AND(C1481&gt;0),SUMIF('ИПУ и ОКПУ'!$A$2:$A$3258,A1481,'ИПУ и ОКПУ'!$O$2:$O$3258),"")</f>
        <v>65</v>
      </c>
      <c r="G1481">
        <f>VLOOKUP(A1481,'Лицевые счета'!$A$2:$K$4570,9,0)</f>
        <v>2</v>
      </c>
      <c r="H1481">
        <f>VLOOKUP(A1481,'Лицевые счета'!$A$2:$K$4570,10,0)</f>
        <v>57</v>
      </c>
      <c r="I1481" t="str">
        <f>VLOOKUP(A1481,'Лицевые счета'!$A$2:$K$4570,6,0)</f>
        <v>ФЛ</v>
      </c>
      <c r="J1481" t="str">
        <f>IF(AND(C1481=0,I1481="ФЛ"),G1481*H1481,"")</f>
        <v/>
      </c>
      <c r="K1481" t="str">
        <f>IF(AND(C1481&gt;0,E1481="Нет показаний",I1481="ФЛ"),G1481*H1481,"")</f>
        <v/>
      </c>
    </row>
    <row r="1482" spans="1:11" x14ac:dyDescent="0.25">
      <c r="A1482" s="7">
        <v>441955</v>
      </c>
      <c r="B1482" s="7">
        <f>VLOOKUP(A1482,'Лицевые счета'!$A$1:$K$4570,2,0)</f>
        <v>431514</v>
      </c>
      <c r="C1482">
        <f>COUNTIF('ИПУ и ОКПУ'!$A$2:$A$3258,A1482)</f>
        <v>1</v>
      </c>
      <c r="D1482" t="str">
        <f>IF(C1482&gt;0,VLOOKUP(A1482,'ИПУ и ОКПУ'!$A$1:$O$3258,9,0),"")</f>
        <v>Одноставочный</v>
      </c>
      <c r="E1482" t="str">
        <f>IF(C1482&gt;0,IF(VLOOKUP(A1482,'ИПУ и ОКПУ'!$A$1:$O$3258,14,0)="Нет показаний","Нет показаний",""),"")</f>
        <v/>
      </c>
      <c r="F1482">
        <f>IF(AND(C1482&gt;0),SUMIF('ИПУ и ОКПУ'!$A$2:$A$3258,A1482,'ИПУ и ОКПУ'!$O$2:$O$3258),"")</f>
        <v>0</v>
      </c>
      <c r="G1482">
        <f>VLOOKUP(A1482,'Лицевые счета'!$A$2:$K$4570,9,0)</f>
        <v>2</v>
      </c>
      <c r="H1482">
        <f>VLOOKUP(A1482,'Лицевые счета'!$A$2:$K$4570,10,0)</f>
        <v>57</v>
      </c>
      <c r="I1482" t="str">
        <f>VLOOKUP(A1482,'Лицевые счета'!$A$2:$K$4570,6,0)</f>
        <v>ФЛ</v>
      </c>
      <c r="J1482" t="str">
        <f>IF(AND(C1482=0,I1482="ФЛ"),G1482*H1482,"")</f>
        <v/>
      </c>
      <c r="K1482" t="str">
        <f>IF(AND(C1482&gt;0,E1482="Нет показаний",I1482="ФЛ"),G1482*H1482,"")</f>
        <v/>
      </c>
    </row>
    <row r="1483" spans="1:11" x14ac:dyDescent="0.25">
      <c r="A1483" s="7">
        <v>442073</v>
      </c>
      <c r="B1483" s="7">
        <f>VLOOKUP(A1483,'Лицевые счета'!$A$1:$K$4570,2,0)</f>
        <v>431516</v>
      </c>
      <c r="C1483">
        <f>COUNTIF('ИПУ и ОКПУ'!$A$2:$A$3258,A1483)</f>
        <v>1</v>
      </c>
      <c r="D1483" t="str">
        <f>IF(C1483&gt;0,VLOOKUP(A1483,'ИПУ и ОКПУ'!$A$1:$O$3258,9,0),"")</f>
        <v>Одноставочный</v>
      </c>
      <c r="E1483" t="str">
        <f>IF(C1483&gt;0,IF(VLOOKUP(A1483,'ИПУ и ОКПУ'!$A$1:$O$3258,14,0)="Нет показаний","Нет показаний",""),"")</f>
        <v>Нет показаний</v>
      </c>
      <c r="F1483">
        <f>IF(AND(C1483&gt;0),SUMIF('ИПУ и ОКПУ'!$A$2:$A$3258,A1483,'ИПУ и ОКПУ'!$O$2:$O$3258),"")</f>
        <v>0</v>
      </c>
      <c r="G1483">
        <f>VLOOKUP(A1483,'Лицевые счета'!$A$2:$K$4570,9,0)</f>
        <v>2</v>
      </c>
      <c r="H1483">
        <f>VLOOKUP(A1483,'Лицевые счета'!$A$2:$K$4570,10,0)</f>
        <v>57</v>
      </c>
      <c r="I1483" t="str">
        <f>VLOOKUP(A1483,'Лицевые счета'!$A$2:$K$4570,6,0)</f>
        <v>ФЛ</v>
      </c>
      <c r="J1483" t="str">
        <f>IF(AND(C1483=0,I1483="ФЛ"),G1483*H1483,"")</f>
        <v/>
      </c>
      <c r="K1483">
        <f>IF(AND(C1483&gt;0,E1483="Нет показаний",I1483="ФЛ"),G1483*H1483,"")</f>
        <v>114</v>
      </c>
    </row>
    <row r="1484" spans="1:11" x14ac:dyDescent="0.25">
      <c r="A1484" s="7">
        <v>442083</v>
      </c>
      <c r="B1484" s="7">
        <f>VLOOKUP(A1484,'Лицевые счета'!$A$1:$K$4570,2,0)</f>
        <v>431516</v>
      </c>
      <c r="C1484">
        <f>COUNTIF('ИПУ и ОКПУ'!$A$2:$A$3258,A1484)</f>
        <v>0</v>
      </c>
      <c r="D1484" t="str">
        <f>IF(C1484&gt;0,VLOOKUP(A1484,'ИПУ и ОКПУ'!$A$1:$O$3258,9,0),"")</f>
        <v/>
      </c>
      <c r="E1484" t="str">
        <f>IF(C1484&gt;0,IF(VLOOKUP(A1484,'ИПУ и ОКПУ'!$A$1:$O$3258,14,0)="Нет показаний","Нет показаний",""),"")</f>
        <v/>
      </c>
      <c r="F1484" t="str">
        <f>IF(AND(C1484&gt;0),SUMIF('ИПУ и ОКПУ'!$A$2:$A$3258,A1484,'ИПУ и ОКПУ'!$O$2:$O$3258),"")</f>
        <v/>
      </c>
      <c r="G1484">
        <f>VLOOKUP(A1484,'Лицевые счета'!$A$2:$K$4570,9,0)</f>
        <v>2</v>
      </c>
      <c r="H1484">
        <f>VLOOKUP(A1484,'Лицевые счета'!$A$2:$K$4570,10,0)</f>
        <v>57</v>
      </c>
      <c r="I1484" t="str">
        <f>VLOOKUP(A1484,'Лицевые счета'!$A$2:$K$4570,6,0)</f>
        <v>ФЛ</v>
      </c>
      <c r="J1484">
        <f>IF(AND(C1484=0,I1484="ФЛ"),G1484*H1484,"")</f>
        <v>114</v>
      </c>
      <c r="K1484" t="str">
        <f>IF(AND(C1484&gt;0,E1484="Нет показаний",I1484="ФЛ"),G1484*H1484,"")</f>
        <v/>
      </c>
    </row>
    <row r="1485" spans="1:11" x14ac:dyDescent="0.25">
      <c r="A1485" s="7">
        <v>442127</v>
      </c>
      <c r="B1485" s="7">
        <f>VLOOKUP(A1485,'Лицевые счета'!$A$1:$K$4570,2,0)</f>
        <v>431516</v>
      </c>
      <c r="C1485">
        <f>COUNTIF('ИПУ и ОКПУ'!$A$2:$A$3258,A1485)</f>
        <v>0</v>
      </c>
      <c r="D1485" t="str">
        <f>IF(C1485&gt;0,VLOOKUP(A1485,'ИПУ и ОКПУ'!$A$1:$O$3258,9,0),"")</f>
        <v/>
      </c>
      <c r="E1485" t="str">
        <f>IF(C1485&gt;0,IF(VLOOKUP(A1485,'ИПУ и ОКПУ'!$A$1:$O$3258,14,0)="Нет показаний","Нет показаний",""),"")</f>
        <v/>
      </c>
      <c r="F1485" t="str">
        <f>IF(AND(C1485&gt;0),SUMIF('ИПУ и ОКПУ'!$A$2:$A$3258,A1485,'ИПУ и ОКПУ'!$O$2:$O$3258),"")</f>
        <v/>
      </c>
      <c r="G1485">
        <f>VLOOKUP(A1485,'Лицевые счета'!$A$2:$K$4570,9,0)</f>
        <v>2</v>
      </c>
      <c r="H1485">
        <f>VLOOKUP(A1485,'Лицевые счета'!$A$2:$K$4570,10,0)</f>
        <v>57</v>
      </c>
      <c r="I1485" t="str">
        <f>VLOOKUP(A1485,'Лицевые счета'!$A$2:$K$4570,6,0)</f>
        <v>ФЛ</v>
      </c>
      <c r="J1485">
        <f>IF(AND(C1485=0,I1485="ФЛ"),G1485*H1485,"")</f>
        <v>114</v>
      </c>
      <c r="K1485" t="str">
        <f>IF(AND(C1485&gt;0,E1485="Нет показаний",I1485="ФЛ"),G1485*H1485,"")</f>
        <v/>
      </c>
    </row>
    <row r="1486" spans="1:11" x14ac:dyDescent="0.25">
      <c r="A1486" s="7">
        <v>442143</v>
      </c>
      <c r="B1486" s="7">
        <f>VLOOKUP(A1486,'Лицевые счета'!$A$1:$K$4570,2,0)</f>
        <v>431516</v>
      </c>
      <c r="C1486">
        <f>COUNTIF('ИПУ и ОКПУ'!$A$2:$A$3258,A1486)</f>
        <v>1</v>
      </c>
      <c r="D1486" t="str">
        <f>IF(C1486&gt;0,VLOOKUP(A1486,'ИПУ и ОКПУ'!$A$1:$O$3258,9,0),"")</f>
        <v>Одноставочный</v>
      </c>
      <c r="E1486" t="str">
        <f>IF(C1486&gt;0,IF(VLOOKUP(A1486,'ИПУ и ОКПУ'!$A$1:$O$3258,14,0)="Нет показаний","Нет показаний",""),"")</f>
        <v/>
      </c>
      <c r="F1486">
        <f>IF(AND(C1486&gt;0),SUMIF('ИПУ и ОКПУ'!$A$2:$A$3258,A1486,'ИПУ и ОКПУ'!$O$2:$O$3258),"")</f>
        <v>109</v>
      </c>
      <c r="G1486">
        <f>VLOOKUP(A1486,'Лицевые счета'!$A$2:$K$4570,9,0)</f>
        <v>2</v>
      </c>
      <c r="H1486">
        <f>VLOOKUP(A1486,'Лицевые счета'!$A$2:$K$4570,10,0)</f>
        <v>57</v>
      </c>
      <c r="I1486" t="str">
        <f>VLOOKUP(A1486,'Лицевые счета'!$A$2:$K$4570,6,0)</f>
        <v>ФЛ</v>
      </c>
      <c r="J1486" t="str">
        <f>IF(AND(C1486=0,I1486="ФЛ"),G1486*H1486,"")</f>
        <v/>
      </c>
      <c r="K1486" t="str">
        <f>IF(AND(C1486&gt;0,E1486="Нет показаний",I1486="ФЛ"),G1486*H1486,"")</f>
        <v/>
      </c>
    </row>
    <row r="1487" spans="1:11" x14ac:dyDescent="0.25">
      <c r="A1487" s="7">
        <v>442188</v>
      </c>
      <c r="B1487" s="7">
        <f>VLOOKUP(A1487,'Лицевые счета'!$A$1:$K$4570,2,0)</f>
        <v>431516</v>
      </c>
      <c r="C1487">
        <f>COUNTIF('ИПУ и ОКПУ'!$A$2:$A$3258,A1487)</f>
        <v>0</v>
      </c>
      <c r="D1487" t="str">
        <f>IF(C1487&gt;0,VLOOKUP(A1487,'ИПУ и ОКПУ'!$A$1:$O$3258,9,0),"")</f>
        <v/>
      </c>
      <c r="E1487" t="str">
        <f>IF(C1487&gt;0,IF(VLOOKUP(A1487,'ИПУ и ОКПУ'!$A$1:$O$3258,14,0)="Нет показаний","Нет показаний",""),"")</f>
        <v/>
      </c>
      <c r="F1487" t="str">
        <f>IF(AND(C1487&gt;0),SUMIF('ИПУ и ОКПУ'!$A$2:$A$3258,A1487,'ИПУ и ОКПУ'!$O$2:$O$3258),"")</f>
        <v/>
      </c>
      <c r="G1487">
        <f>VLOOKUP(A1487,'Лицевые счета'!$A$2:$K$4570,9,0)</f>
        <v>2</v>
      </c>
      <c r="H1487">
        <f>VLOOKUP(A1487,'Лицевые счета'!$A$2:$K$4570,10,0)</f>
        <v>57</v>
      </c>
      <c r="I1487" t="str">
        <f>VLOOKUP(A1487,'Лицевые счета'!$A$2:$K$4570,6,0)</f>
        <v>ФЛ</v>
      </c>
      <c r="J1487">
        <f>IF(AND(C1487=0,I1487="ФЛ"),G1487*H1487,"")</f>
        <v>114</v>
      </c>
      <c r="K1487" t="str">
        <f>IF(AND(C1487&gt;0,E1487="Нет показаний",I1487="ФЛ"),G1487*H1487,"")</f>
        <v/>
      </c>
    </row>
    <row r="1488" spans="1:11" x14ac:dyDescent="0.25">
      <c r="A1488" s="7">
        <v>442203</v>
      </c>
      <c r="B1488" s="7">
        <f>VLOOKUP(A1488,'Лицевые счета'!$A$1:$K$4570,2,0)</f>
        <v>431516</v>
      </c>
      <c r="C1488">
        <f>COUNTIF('ИПУ и ОКПУ'!$A$2:$A$3258,A1488)</f>
        <v>1</v>
      </c>
      <c r="D1488" t="str">
        <f>IF(C1488&gt;0,VLOOKUP(A1488,'ИПУ и ОКПУ'!$A$1:$O$3258,9,0),"")</f>
        <v>Одноставочный</v>
      </c>
      <c r="E1488" t="str">
        <f>IF(C1488&gt;0,IF(VLOOKUP(A1488,'ИПУ и ОКПУ'!$A$1:$O$3258,14,0)="Нет показаний","Нет показаний",""),"")</f>
        <v/>
      </c>
      <c r="F1488">
        <f>IF(AND(C1488&gt;0),SUMIF('ИПУ и ОКПУ'!$A$2:$A$3258,A1488,'ИПУ и ОКПУ'!$O$2:$O$3258),"")</f>
        <v>94</v>
      </c>
      <c r="G1488">
        <f>VLOOKUP(A1488,'Лицевые счета'!$A$2:$K$4570,9,0)</f>
        <v>2</v>
      </c>
      <c r="H1488">
        <f>VLOOKUP(A1488,'Лицевые счета'!$A$2:$K$4570,10,0)</f>
        <v>57</v>
      </c>
      <c r="I1488" t="str">
        <f>VLOOKUP(A1488,'Лицевые счета'!$A$2:$K$4570,6,0)</f>
        <v>ФЛ</v>
      </c>
      <c r="J1488" t="str">
        <f>IF(AND(C1488=0,I1488="ФЛ"),G1488*H1488,"")</f>
        <v/>
      </c>
      <c r="K1488" t="str">
        <f>IF(AND(C1488&gt;0,E1488="Нет показаний",I1488="ФЛ"),G1488*H1488,"")</f>
        <v/>
      </c>
    </row>
    <row r="1489" spans="1:11" x14ac:dyDescent="0.25">
      <c r="A1489" s="7">
        <v>442207</v>
      </c>
      <c r="B1489" s="7">
        <f>VLOOKUP(A1489,'Лицевые счета'!$A$1:$K$4570,2,0)</f>
        <v>431516</v>
      </c>
      <c r="C1489">
        <f>COUNTIF('ИПУ и ОКПУ'!$A$2:$A$3258,A1489)</f>
        <v>1</v>
      </c>
      <c r="D1489" t="str">
        <f>IF(C1489&gt;0,VLOOKUP(A1489,'ИПУ и ОКПУ'!$A$1:$O$3258,9,0),"")</f>
        <v>Одноставочный</v>
      </c>
      <c r="E1489" t="str">
        <f>IF(C1489&gt;0,IF(VLOOKUP(A1489,'ИПУ и ОКПУ'!$A$1:$O$3258,14,0)="Нет показаний","Нет показаний",""),"")</f>
        <v/>
      </c>
      <c r="F1489">
        <f>IF(AND(C1489&gt;0),SUMIF('ИПУ и ОКПУ'!$A$2:$A$3258,A1489,'ИПУ и ОКПУ'!$O$2:$O$3258),"")</f>
        <v>86</v>
      </c>
      <c r="G1489">
        <f>VLOOKUP(A1489,'Лицевые счета'!$A$2:$K$4570,9,0)</f>
        <v>2</v>
      </c>
      <c r="H1489">
        <f>VLOOKUP(A1489,'Лицевые счета'!$A$2:$K$4570,10,0)</f>
        <v>57</v>
      </c>
      <c r="I1489" t="str">
        <f>VLOOKUP(A1489,'Лицевые счета'!$A$2:$K$4570,6,0)</f>
        <v>ФЛ</v>
      </c>
      <c r="J1489" t="str">
        <f>IF(AND(C1489=0,I1489="ФЛ"),G1489*H1489,"")</f>
        <v/>
      </c>
      <c r="K1489" t="str">
        <f>IF(AND(C1489&gt;0,E1489="Нет показаний",I1489="ФЛ"),G1489*H1489,"")</f>
        <v/>
      </c>
    </row>
    <row r="1490" spans="1:11" x14ac:dyDescent="0.25">
      <c r="A1490" s="7">
        <v>442217</v>
      </c>
      <c r="B1490" s="7">
        <f>VLOOKUP(A1490,'Лицевые счета'!$A$1:$K$4570,2,0)</f>
        <v>431516</v>
      </c>
      <c r="C1490">
        <f>COUNTIF('ИПУ и ОКПУ'!$A$2:$A$3258,A1490)</f>
        <v>1</v>
      </c>
      <c r="D1490" t="str">
        <f>IF(C1490&gt;0,VLOOKUP(A1490,'ИПУ и ОКПУ'!$A$1:$O$3258,9,0),"")</f>
        <v>Одноставочный</v>
      </c>
      <c r="E1490" t="str">
        <f>IF(C1490&gt;0,IF(VLOOKUP(A1490,'ИПУ и ОКПУ'!$A$1:$O$3258,14,0)="Нет показаний","Нет показаний",""),"")</f>
        <v/>
      </c>
      <c r="F1490">
        <f>IF(AND(C1490&gt;0),SUMIF('ИПУ и ОКПУ'!$A$2:$A$3258,A1490,'ИПУ и ОКПУ'!$O$2:$O$3258),"")</f>
        <v>82</v>
      </c>
      <c r="G1490">
        <f>VLOOKUP(A1490,'Лицевые счета'!$A$2:$K$4570,9,0)</f>
        <v>2</v>
      </c>
      <c r="H1490">
        <f>VLOOKUP(A1490,'Лицевые счета'!$A$2:$K$4570,10,0)</f>
        <v>57</v>
      </c>
      <c r="I1490" t="str">
        <f>VLOOKUP(A1490,'Лицевые счета'!$A$2:$K$4570,6,0)</f>
        <v>ФЛ</v>
      </c>
      <c r="J1490" t="str">
        <f>IF(AND(C1490=0,I1490="ФЛ"),G1490*H1490,"")</f>
        <v/>
      </c>
      <c r="K1490" t="str">
        <f>IF(AND(C1490&gt;0,E1490="Нет показаний",I1490="ФЛ"),G1490*H1490,"")</f>
        <v/>
      </c>
    </row>
    <row r="1491" spans="1:11" x14ac:dyDescent="0.25">
      <c r="A1491" s="7">
        <v>442256</v>
      </c>
      <c r="B1491" s="7">
        <f>VLOOKUP(A1491,'Лицевые счета'!$A$1:$K$4570,2,0)</f>
        <v>431516</v>
      </c>
      <c r="C1491">
        <f>COUNTIF('ИПУ и ОКПУ'!$A$2:$A$3258,A1491)</f>
        <v>0</v>
      </c>
      <c r="D1491" t="str">
        <f>IF(C1491&gt;0,VLOOKUP(A1491,'ИПУ и ОКПУ'!$A$1:$O$3258,9,0),"")</f>
        <v/>
      </c>
      <c r="E1491" t="str">
        <f>IF(C1491&gt;0,IF(VLOOKUP(A1491,'ИПУ и ОКПУ'!$A$1:$O$3258,14,0)="Нет показаний","Нет показаний",""),"")</f>
        <v/>
      </c>
      <c r="F1491" t="str">
        <f>IF(AND(C1491&gt;0),SUMIF('ИПУ и ОКПУ'!$A$2:$A$3258,A1491,'ИПУ и ОКПУ'!$O$2:$O$3258),"")</f>
        <v/>
      </c>
      <c r="G1491">
        <f>VLOOKUP(A1491,'Лицевые счета'!$A$2:$K$4570,9,0)</f>
        <v>2</v>
      </c>
      <c r="H1491">
        <f>VLOOKUP(A1491,'Лицевые счета'!$A$2:$K$4570,10,0)</f>
        <v>57</v>
      </c>
      <c r="I1491" t="str">
        <f>VLOOKUP(A1491,'Лицевые счета'!$A$2:$K$4570,6,0)</f>
        <v>ФЛ</v>
      </c>
      <c r="J1491">
        <f>IF(AND(C1491=0,I1491="ФЛ"),G1491*H1491,"")</f>
        <v>114</v>
      </c>
      <c r="K1491" t="str">
        <f>IF(AND(C1491&gt;0,E1491="Нет показаний",I1491="ФЛ"),G1491*H1491,"")</f>
        <v/>
      </c>
    </row>
    <row r="1492" spans="1:11" x14ac:dyDescent="0.25">
      <c r="A1492" s="7">
        <v>442305</v>
      </c>
      <c r="B1492" s="7">
        <f>VLOOKUP(A1492,'Лицевые счета'!$A$1:$K$4570,2,0)</f>
        <v>431516</v>
      </c>
      <c r="C1492">
        <f>COUNTIF('ИПУ и ОКПУ'!$A$2:$A$3258,A1492)</f>
        <v>1</v>
      </c>
      <c r="D1492" t="str">
        <f>IF(C1492&gt;0,VLOOKUP(A1492,'ИПУ и ОКПУ'!$A$1:$O$3258,9,0),"")</f>
        <v>Одноставочный</v>
      </c>
      <c r="E1492" t="str">
        <f>IF(C1492&gt;0,IF(VLOOKUP(A1492,'ИПУ и ОКПУ'!$A$1:$O$3258,14,0)="Нет показаний","Нет показаний",""),"")</f>
        <v/>
      </c>
      <c r="F1492">
        <f>IF(AND(C1492&gt;0),SUMIF('ИПУ и ОКПУ'!$A$2:$A$3258,A1492,'ИПУ и ОКПУ'!$O$2:$O$3258),"")</f>
        <v>17</v>
      </c>
      <c r="G1492">
        <f>VLOOKUP(A1492,'Лицевые счета'!$A$2:$K$4570,9,0)</f>
        <v>2</v>
      </c>
      <c r="H1492">
        <f>VLOOKUP(A1492,'Лицевые счета'!$A$2:$K$4570,10,0)</f>
        <v>57</v>
      </c>
      <c r="I1492" t="str">
        <f>VLOOKUP(A1492,'Лицевые счета'!$A$2:$K$4570,6,0)</f>
        <v>ФЛ</v>
      </c>
      <c r="J1492" t="str">
        <f>IF(AND(C1492=0,I1492="ФЛ"),G1492*H1492,"")</f>
        <v/>
      </c>
      <c r="K1492" t="str">
        <f>IF(AND(C1492&gt;0,E1492="Нет показаний",I1492="ФЛ"),G1492*H1492,"")</f>
        <v/>
      </c>
    </row>
    <row r="1493" spans="1:11" x14ac:dyDescent="0.25">
      <c r="A1493" s="7">
        <v>442309</v>
      </c>
      <c r="B1493" s="7">
        <f>VLOOKUP(A1493,'Лицевые счета'!$A$1:$K$4570,2,0)</f>
        <v>431516</v>
      </c>
      <c r="C1493">
        <f>COUNTIF('ИПУ и ОКПУ'!$A$2:$A$3258,A1493)</f>
        <v>1</v>
      </c>
      <c r="D1493" t="str">
        <f>IF(C1493&gt;0,VLOOKUP(A1493,'ИПУ и ОКПУ'!$A$1:$O$3258,9,0),"")</f>
        <v>Одноставочный</v>
      </c>
      <c r="E1493" t="str">
        <f>IF(C1493&gt;0,IF(VLOOKUP(A1493,'ИПУ и ОКПУ'!$A$1:$O$3258,14,0)="Нет показаний","Нет показаний",""),"")</f>
        <v>Нет показаний</v>
      </c>
      <c r="F1493">
        <f>IF(AND(C1493&gt;0),SUMIF('ИПУ и ОКПУ'!$A$2:$A$3258,A1493,'ИПУ и ОКПУ'!$O$2:$O$3258),"")</f>
        <v>0</v>
      </c>
      <c r="G1493">
        <f>VLOOKUP(A1493,'Лицевые счета'!$A$2:$K$4570,9,0)</f>
        <v>2</v>
      </c>
      <c r="H1493">
        <f>VLOOKUP(A1493,'Лицевые счета'!$A$2:$K$4570,10,0)</f>
        <v>57</v>
      </c>
      <c r="I1493" t="str">
        <f>VLOOKUP(A1493,'Лицевые счета'!$A$2:$K$4570,6,0)</f>
        <v>ФЛ</v>
      </c>
      <c r="J1493" t="str">
        <f>IF(AND(C1493=0,I1493="ФЛ"),G1493*H1493,"")</f>
        <v/>
      </c>
      <c r="K1493">
        <f>IF(AND(C1493&gt;0,E1493="Нет показаний",I1493="ФЛ"),G1493*H1493,"")</f>
        <v>114</v>
      </c>
    </row>
    <row r="1494" spans="1:11" x14ac:dyDescent="0.25">
      <c r="A1494" s="7">
        <v>442389</v>
      </c>
      <c r="B1494" s="7">
        <f>VLOOKUP(A1494,'Лицевые счета'!$A$1:$K$4570,2,0)</f>
        <v>431516</v>
      </c>
      <c r="C1494">
        <f>COUNTIF('ИПУ и ОКПУ'!$A$2:$A$3258,A1494)</f>
        <v>1</v>
      </c>
      <c r="D1494" t="str">
        <f>IF(C1494&gt;0,VLOOKUP(A1494,'ИПУ и ОКПУ'!$A$1:$O$3258,9,0),"")</f>
        <v>Одноставочный</v>
      </c>
      <c r="E1494" t="str">
        <f>IF(C1494&gt;0,IF(VLOOKUP(A1494,'ИПУ и ОКПУ'!$A$1:$O$3258,14,0)="Нет показаний","Нет показаний",""),"")</f>
        <v>Нет показаний</v>
      </c>
      <c r="F1494">
        <f>IF(AND(C1494&gt;0),SUMIF('ИПУ и ОКПУ'!$A$2:$A$3258,A1494,'ИПУ и ОКПУ'!$O$2:$O$3258),"")</f>
        <v>0</v>
      </c>
      <c r="G1494">
        <f>VLOOKUP(A1494,'Лицевые счета'!$A$2:$K$4570,9,0)</f>
        <v>2</v>
      </c>
      <c r="H1494">
        <f>VLOOKUP(A1494,'Лицевые счета'!$A$2:$K$4570,10,0)</f>
        <v>57</v>
      </c>
      <c r="I1494" t="str">
        <f>VLOOKUP(A1494,'Лицевые счета'!$A$2:$K$4570,6,0)</f>
        <v>ФЛ</v>
      </c>
      <c r="J1494" t="str">
        <f>IF(AND(C1494=0,I1494="ФЛ"),G1494*H1494,"")</f>
        <v/>
      </c>
      <c r="K1494">
        <f>IF(AND(C1494&gt;0,E1494="Нет показаний",I1494="ФЛ"),G1494*H1494,"")</f>
        <v>114</v>
      </c>
    </row>
    <row r="1495" spans="1:11" x14ac:dyDescent="0.25">
      <c r="A1495" s="7">
        <v>442391</v>
      </c>
      <c r="B1495" s="7">
        <f>VLOOKUP(A1495,'Лицевые счета'!$A$1:$K$4570,2,0)</f>
        <v>431516</v>
      </c>
      <c r="C1495">
        <f>COUNTIF('ИПУ и ОКПУ'!$A$2:$A$3258,A1495)</f>
        <v>0</v>
      </c>
      <c r="D1495" t="str">
        <f>IF(C1495&gt;0,VLOOKUP(A1495,'ИПУ и ОКПУ'!$A$1:$O$3258,9,0),"")</f>
        <v/>
      </c>
      <c r="E1495" t="str">
        <f>IF(C1495&gt;0,IF(VLOOKUP(A1495,'ИПУ и ОКПУ'!$A$1:$O$3258,14,0)="Нет показаний","Нет показаний",""),"")</f>
        <v/>
      </c>
      <c r="F1495" t="str">
        <f>IF(AND(C1495&gt;0),SUMIF('ИПУ и ОКПУ'!$A$2:$A$3258,A1495,'ИПУ и ОКПУ'!$O$2:$O$3258),"")</f>
        <v/>
      </c>
      <c r="G1495">
        <f>VLOOKUP(A1495,'Лицевые счета'!$A$2:$K$4570,9,0)</f>
        <v>2</v>
      </c>
      <c r="H1495">
        <f>VLOOKUP(A1495,'Лицевые счета'!$A$2:$K$4570,10,0)</f>
        <v>57</v>
      </c>
      <c r="I1495" t="str">
        <f>VLOOKUP(A1495,'Лицевые счета'!$A$2:$K$4570,6,0)</f>
        <v>ФЛ</v>
      </c>
      <c r="J1495">
        <f>IF(AND(C1495=0,I1495="ФЛ"),G1495*H1495,"")</f>
        <v>114</v>
      </c>
      <c r="K1495" t="str">
        <f>IF(AND(C1495&gt;0,E1495="Нет показаний",I1495="ФЛ"),G1495*H1495,"")</f>
        <v/>
      </c>
    </row>
    <row r="1496" spans="1:11" x14ac:dyDescent="0.25">
      <c r="A1496" s="7">
        <v>442395</v>
      </c>
      <c r="B1496" s="7">
        <f>VLOOKUP(A1496,'Лицевые счета'!$A$1:$K$4570,2,0)</f>
        <v>431517</v>
      </c>
      <c r="C1496">
        <f>COUNTIF('ИПУ и ОКПУ'!$A$2:$A$3258,A1496)</f>
        <v>0</v>
      </c>
      <c r="D1496" t="str">
        <f>IF(C1496&gt;0,VLOOKUP(A1496,'ИПУ и ОКПУ'!$A$1:$O$3258,9,0),"")</f>
        <v/>
      </c>
      <c r="E1496" t="str">
        <f>IF(C1496&gt;0,IF(VLOOKUP(A1496,'ИПУ и ОКПУ'!$A$1:$O$3258,14,0)="Нет показаний","Нет показаний",""),"")</f>
        <v/>
      </c>
      <c r="F1496" t="str">
        <f>IF(AND(C1496&gt;0),SUMIF('ИПУ и ОКПУ'!$A$2:$A$3258,A1496,'ИПУ и ОКПУ'!$O$2:$O$3258),"")</f>
        <v/>
      </c>
      <c r="G1496">
        <f>VLOOKUP(A1496,'Лицевые счета'!$A$2:$K$4570,9,0)</f>
        <v>2</v>
      </c>
      <c r="H1496">
        <f>VLOOKUP(A1496,'Лицевые счета'!$A$2:$K$4570,10,0)</f>
        <v>57</v>
      </c>
      <c r="I1496" t="str">
        <f>VLOOKUP(A1496,'Лицевые счета'!$A$2:$K$4570,6,0)</f>
        <v>ФЛ</v>
      </c>
      <c r="J1496">
        <f>IF(AND(C1496=0,I1496="ФЛ"),G1496*H1496,"")</f>
        <v>114</v>
      </c>
      <c r="K1496" t="str">
        <f>IF(AND(C1496&gt;0,E1496="Нет показаний",I1496="ФЛ"),G1496*H1496,"")</f>
        <v/>
      </c>
    </row>
    <row r="1497" spans="1:11" x14ac:dyDescent="0.25">
      <c r="A1497" s="7">
        <v>442403</v>
      </c>
      <c r="B1497" s="7">
        <f>VLOOKUP(A1497,'Лицевые счета'!$A$1:$K$4570,2,0)</f>
        <v>431517</v>
      </c>
      <c r="C1497">
        <f>COUNTIF('ИПУ и ОКПУ'!$A$2:$A$3258,A1497)</f>
        <v>0</v>
      </c>
      <c r="D1497" t="str">
        <f>IF(C1497&gt;0,VLOOKUP(A1497,'ИПУ и ОКПУ'!$A$1:$O$3258,9,0),"")</f>
        <v/>
      </c>
      <c r="E1497" t="str">
        <f>IF(C1497&gt;0,IF(VLOOKUP(A1497,'ИПУ и ОКПУ'!$A$1:$O$3258,14,0)="Нет показаний","Нет показаний",""),"")</f>
        <v/>
      </c>
      <c r="F1497" t="str">
        <f>IF(AND(C1497&gt;0),SUMIF('ИПУ и ОКПУ'!$A$2:$A$3258,A1497,'ИПУ и ОКПУ'!$O$2:$O$3258),"")</f>
        <v/>
      </c>
      <c r="G1497">
        <f>VLOOKUP(A1497,'Лицевые счета'!$A$2:$K$4570,9,0)</f>
        <v>2</v>
      </c>
      <c r="H1497">
        <f>VLOOKUP(A1497,'Лицевые счета'!$A$2:$K$4570,10,0)</f>
        <v>73.5</v>
      </c>
      <c r="I1497" t="str">
        <f>VLOOKUP(A1497,'Лицевые счета'!$A$2:$K$4570,6,0)</f>
        <v>ФЛ</v>
      </c>
      <c r="J1497">
        <f>IF(AND(C1497=0,I1497="ФЛ"),G1497*H1497,"")</f>
        <v>147</v>
      </c>
      <c r="K1497" t="str">
        <f>IF(AND(C1497&gt;0,E1497="Нет показаний",I1497="ФЛ"),G1497*H1497,"")</f>
        <v/>
      </c>
    </row>
    <row r="1498" spans="1:11" x14ac:dyDescent="0.25">
      <c r="A1498" s="7">
        <v>442409</v>
      </c>
      <c r="B1498" s="7">
        <f>VLOOKUP(A1498,'Лицевые счета'!$A$1:$K$4570,2,0)</f>
        <v>431517</v>
      </c>
      <c r="C1498">
        <f>COUNTIF('ИПУ и ОКПУ'!$A$2:$A$3258,A1498)</f>
        <v>0</v>
      </c>
      <c r="D1498" t="str">
        <f>IF(C1498&gt;0,VLOOKUP(A1498,'ИПУ и ОКПУ'!$A$1:$O$3258,9,0),"")</f>
        <v/>
      </c>
      <c r="E1498" t="str">
        <f>IF(C1498&gt;0,IF(VLOOKUP(A1498,'ИПУ и ОКПУ'!$A$1:$O$3258,14,0)="Нет показаний","Нет показаний",""),"")</f>
        <v/>
      </c>
      <c r="F1498" t="str">
        <f>IF(AND(C1498&gt;0),SUMIF('ИПУ и ОКПУ'!$A$2:$A$3258,A1498,'ИПУ и ОКПУ'!$O$2:$O$3258),"")</f>
        <v/>
      </c>
      <c r="G1498">
        <f>VLOOKUP(A1498,'Лицевые счета'!$A$2:$K$4570,9,0)</f>
        <v>2</v>
      </c>
      <c r="H1498">
        <f>VLOOKUP(A1498,'Лицевые счета'!$A$2:$K$4570,10,0)</f>
        <v>57</v>
      </c>
      <c r="I1498" t="str">
        <f>VLOOKUP(A1498,'Лицевые счета'!$A$2:$K$4570,6,0)</f>
        <v>ФЛ</v>
      </c>
      <c r="J1498">
        <f>IF(AND(C1498=0,I1498="ФЛ"),G1498*H1498,"")</f>
        <v>114</v>
      </c>
      <c r="K1498" t="str">
        <f>IF(AND(C1498&gt;0,E1498="Нет показаний",I1498="ФЛ"),G1498*H1498,"")</f>
        <v/>
      </c>
    </row>
    <row r="1499" spans="1:11" x14ac:dyDescent="0.25">
      <c r="A1499" s="7">
        <v>442417</v>
      </c>
      <c r="B1499" s="7">
        <f>VLOOKUP(A1499,'Лицевые счета'!$A$1:$K$4570,2,0)</f>
        <v>431517</v>
      </c>
      <c r="C1499">
        <f>COUNTIF('ИПУ и ОКПУ'!$A$2:$A$3258,A1499)</f>
        <v>0</v>
      </c>
      <c r="D1499" t="str">
        <f>IF(C1499&gt;0,VLOOKUP(A1499,'ИПУ и ОКПУ'!$A$1:$O$3258,9,0),"")</f>
        <v/>
      </c>
      <c r="E1499" t="str">
        <f>IF(C1499&gt;0,IF(VLOOKUP(A1499,'ИПУ и ОКПУ'!$A$1:$O$3258,14,0)="Нет показаний","Нет показаний",""),"")</f>
        <v/>
      </c>
      <c r="F1499" t="str">
        <f>IF(AND(C1499&gt;0),SUMIF('ИПУ и ОКПУ'!$A$2:$A$3258,A1499,'ИПУ и ОКПУ'!$O$2:$O$3258),"")</f>
        <v/>
      </c>
      <c r="G1499">
        <f>VLOOKUP(A1499,'Лицевые счета'!$A$2:$K$4570,9,0)</f>
        <v>2</v>
      </c>
      <c r="H1499">
        <f>VLOOKUP(A1499,'Лицевые счета'!$A$2:$K$4570,10,0)</f>
        <v>57</v>
      </c>
      <c r="I1499" t="str">
        <f>VLOOKUP(A1499,'Лицевые счета'!$A$2:$K$4570,6,0)</f>
        <v>ФЛ</v>
      </c>
      <c r="J1499">
        <f>IF(AND(C1499=0,I1499="ФЛ"),G1499*H1499,"")</f>
        <v>114</v>
      </c>
      <c r="K1499" t="str">
        <f>IF(AND(C1499&gt;0,E1499="Нет показаний",I1499="ФЛ"),G1499*H1499,"")</f>
        <v/>
      </c>
    </row>
    <row r="1500" spans="1:11" x14ac:dyDescent="0.25">
      <c r="A1500" s="7">
        <v>442421</v>
      </c>
      <c r="B1500" s="7">
        <f>VLOOKUP(A1500,'Лицевые счета'!$A$1:$K$4570,2,0)</f>
        <v>431517</v>
      </c>
      <c r="C1500">
        <f>COUNTIF('ИПУ и ОКПУ'!$A$2:$A$3258,A1500)</f>
        <v>0</v>
      </c>
      <c r="D1500" t="str">
        <f>IF(C1500&gt;0,VLOOKUP(A1500,'ИПУ и ОКПУ'!$A$1:$O$3258,9,0),"")</f>
        <v/>
      </c>
      <c r="E1500" t="str">
        <f>IF(C1500&gt;0,IF(VLOOKUP(A1500,'ИПУ и ОКПУ'!$A$1:$O$3258,14,0)="Нет показаний","Нет показаний",""),"")</f>
        <v/>
      </c>
      <c r="F1500" t="str">
        <f>IF(AND(C1500&gt;0),SUMIF('ИПУ и ОКПУ'!$A$2:$A$3258,A1500,'ИПУ и ОКПУ'!$O$2:$O$3258),"")</f>
        <v/>
      </c>
      <c r="G1500">
        <f>VLOOKUP(A1500,'Лицевые счета'!$A$2:$K$4570,9,0)</f>
        <v>2</v>
      </c>
      <c r="H1500">
        <f>VLOOKUP(A1500,'Лицевые счета'!$A$2:$K$4570,10,0)</f>
        <v>57</v>
      </c>
      <c r="I1500" t="str">
        <f>VLOOKUP(A1500,'Лицевые счета'!$A$2:$K$4570,6,0)</f>
        <v>ФЛ</v>
      </c>
      <c r="J1500">
        <f>IF(AND(C1500=0,I1500="ФЛ"),G1500*H1500,"")</f>
        <v>114</v>
      </c>
      <c r="K1500" t="str">
        <f>IF(AND(C1500&gt;0,E1500="Нет показаний",I1500="ФЛ"),G1500*H1500,"")</f>
        <v/>
      </c>
    </row>
    <row r="1501" spans="1:11" x14ac:dyDescent="0.25">
      <c r="A1501" s="7">
        <v>442432</v>
      </c>
      <c r="B1501" s="7">
        <f>VLOOKUP(A1501,'Лицевые счета'!$A$1:$K$4570,2,0)</f>
        <v>431517</v>
      </c>
      <c r="C1501">
        <f>COUNTIF('ИПУ и ОКПУ'!$A$2:$A$3258,A1501)</f>
        <v>0</v>
      </c>
      <c r="D1501" t="str">
        <f>IF(C1501&gt;0,VLOOKUP(A1501,'ИПУ и ОКПУ'!$A$1:$O$3258,9,0),"")</f>
        <v/>
      </c>
      <c r="E1501" t="str">
        <f>IF(C1501&gt;0,IF(VLOOKUP(A1501,'ИПУ и ОКПУ'!$A$1:$O$3258,14,0)="Нет показаний","Нет показаний",""),"")</f>
        <v/>
      </c>
      <c r="F1501" t="str">
        <f>IF(AND(C1501&gt;0),SUMIF('ИПУ и ОКПУ'!$A$2:$A$3258,A1501,'ИПУ и ОКПУ'!$O$2:$O$3258),"")</f>
        <v/>
      </c>
      <c r="G1501">
        <f>VLOOKUP(A1501,'Лицевые счета'!$A$2:$K$4570,9,0)</f>
        <v>2</v>
      </c>
      <c r="H1501">
        <f>VLOOKUP(A1501,'Лицевые счета'!$A$2:$K$4570,10,0)</f>
        <v>57</v>
      </c>
      <c r="I1501" t="str">
        <f>VLOOKUP(A1501,'Лицевые счета'!$A$2:$K$4570,6,0)</f>
        <v>ФЛ</v>
      </c>
      <c r="J1501">
        <f>IF(AND(C1501=0,I1501="ФЛ"),G1501*H1501,"")</f>
        <v>114</v>
      </c>
      <c r="K1501" t="str">
        <f>IF(AND(C1501&gt;0,E1501="Нет показаний",I1501="ФЛ"),G1501*H1501,"")</f>
        <v/>
      </c>
    </row>
    <row r="1502" spans="1:11" x14ac:dyDescent="0.25">
      <c r="A1502" s="7">
        <v>442433</v>
      </c>
      <c r="B1502" s="7">
        <f>VLOOKUP(A1502,'Лицевые счета'!$A$1:$K$4570,2,0)</f>
        <v>431517</v>
      </c>
      <c r="C1502">
        <f>COUNTIF('ИПУ и ОКПУ'!$A$2:$A$3258,A1502)</f>
        <v>0</v>
      </c>
      <c r="D1502" t="str">
        <f>IF(C1502&gt;0,VLOOKUP(A1502,'ИПУ и ОКПУ'!$A$1:$O$3258,9,0),"")</f>
        <v/>
      </c>
      <c r="E1502" t="str">
        <f>IF(C1502&gt;0,IF(VLOOKUP(A1502,'ИПУ и ОКПУ'!$A$1:$O$3258,14,0)="Нет показаний","Нет показаний",""),"")</f>
        <v/>
      </c>
      <c r="F1502" t="str">
        <f>IF(AND(C1502&gt;0),SUMIF('ИПУ и ОКПУ'!$A$2:$A$3258,A1502,'ИПУ и ОКПУ'!$O$2:$O$3258),"")</f>
        <v/>
      </c>
      <c r="G1502">
        <f>VLOOKUP(A1502,'Лицевые счета'!$A$2:$K$4570,9,0)</f>
        <v>2</v>
      </c>
      <c r="H1502">
        <f>VLOOKUP(A1502,'Лицевые счета'!$A$2:$K$4570,10,0)</f>
        <v>57</v>
      </c>
      <c r="I1502" t="str">
        <f>VLOOKUP(A1502,'Лицевые счета'!$A$2:$K$4570,6,0)</f>
        <v>ФЛ</v>
      </c>
      <c r="J1502">
        <f>IF(AND(C1502=0,I1502="ФЛ"),G1502*H1502,"")</f>
        <v>114</v>
      </c>
      <c r="K1502" t="str">
        <f>IF(AND(C1502&gt;0,E1502="Нет показаний",I1502="ФЛ"),G1502*H1502,"")</f>
        <v/>
      </c>
    </row>
    <row r="1503" spans="1:11" x14ac:dyDescent="0.25">
      <c r="A1503" s="7">
        <v>442438</v>
      </c>
      <c r="B1503" s="7">
        <f>VLOOKUP(A1503,'Лицевые счета'!$A$1:$K$4570,2,0)</f>
        <v>431517</v>
      </c>
      <c r="C1503">
        <f>COUNTIF('ИПУ и ОКПУ'!$A$2:$A$3258,A1503)</f>
        <v>1</v>
      </c>
      <c r="D1503" t="str">
        <f>IF(C1503&gt;0,VLOOKUP(A1503,'ИПУ и ОКПУ'!$A$1:$O$3258,9,0),"")</f>
        <v>Одноставочный</v>
      </c>
      <c r="E1503" t="str">
        <f>IF(C1503&gt;0,IF(VLOOKUP(A1503,'ИПУ и ОКПУ'!$A$1:$O$3258,14,0)="Нет показаний","Нет показаний",""),"")</f>
        <v/>
      </c>
      <c r="F1503">
        <f>IF(AND(C1503&gt;0),SUMIF('ИПУ и ОКПУ'!$A$2:$A$3258,A1503,'ИПУ и ОКПУ'!$O$2:$O$3258),"")</f>
        <v>148</v>
      </c>
      <c r="G1503">
        <f>VLOOKUP(A1503,'Лицевые счета'!$A$2:$K$4570,9,0)</f>
        <v>2</v>
      </c>
      <c r="H1503">
        <f>VLOOKUP(A1503,'Лицевые счета'!$A$2:$K$4570,10,0)</f>
        <v>90.1</v>
      </c>
      <c r="I1503" t="str">
        <f>VLOOKUP(A1503,'Лицевые счета'!$A$2:$K$4570,6,0)</f>
        <v>ФЛ</v>
      </c>
      <c r="J1503" t="str">
        <f>IF(AND(C1503=0,I1503="ФЛ"),G1503*H1503,"")</f>
        <v/>
      </c>
      <c r="K1503" t="str">
        <f>IF(AND(C1503&gt;0,E1503="Нет показаний",I1503="ФЛ"),G1503*H1503,"")</f>
        <v/>
      </c>
    </row>
    <row r="1504" spans="1:11" x14ac:dyDescent="0.25">
      <c r="A1504" s="7">
        <v>442460</v>
      </c>
      <c r="B1504" s="7">
        <f>VLOOKUP(A1504,'Лицевые счета'!$A$1:$K$4570,2,0)</f>
        <v>431517</v>
      </c>
      <c r="C1504">
        <f>COUNTIF('ИПУ и ОКПУ'!$A$2:$A$3258,A1504)</f>
        <v>0</v>
      </c>
      <c r="D1504" t="str">
        <f>IF(C1504&gt;0,VLOOKUP(A1504,'ИПУ и ОКПУ'!$A$1:$O$3258,9,0),"")</f>
        <v/>
      </c>
      <c r="E1504" t="str">
        <f>IF(C1504&gt;0,IF(VLOOKUP(A1504,'ИПУ и ОКПУ'!$A$1:$O$3258,14,0)="Нет показаний","Нет показаний",""),"")</f>
        <v/>
      </c>
      <c r="F1504" t="str">
        <f>IF(AND(C1504&gt;0),SUMIF('ИПУ и ОКПУ'!$A$2:$A$3258,A1504,'ИПУ и ОКПУ'!$O$2:$O$3258),"")</f>
        <v/>
      </c>
      <c r="G1504">
        <f>VLOOKUP(A1504,'Лицевые счета'!$A$2:$K$4570,9,0)</f>
        <v>2</v>
      </c>
      <c r="H1504">
        <f>VLOOKUP(A1504,'Лицевые счета'!$A$2:$K$4570,10,0)</f>
        <v>57</v>
      </c>
      <c r="I1504" t="str">
        <f>VLOOKUP(A1504,'Лицевые счета'!$A$2:$K$4570,6,0)</f>
        <v>ФЛ</v>
      </c>
      <c r="J1504">
        <f>IF(AND(C1504=0,I1504="ФЛ"),G1504*H1504,"")</f>
        <v>114</v>
      </c>
      <c r="K1504" t="str">
        <f>IF(AND(C1504&gt;0,E1504="Нет показаний",I1504="ФЛ"),G1504*H1504,"")</f>
        <v/>
      </c>
    </row>
    <row r="1505" spans="1:11" x14ac:dyDescent="0.25">
      <c r="A1505" s="7">
        <v>442461</v>
      </c>
      <c r="B1505" s="7">
        <f>VLOOKUP(A1505,'Лицевые счета'!$A$1:$K$4570,2,0)</f>
        <v>431517</v>
      </c>
      <c r="C1505">
        <f>COUNTIF('ИПУ и ОКПУ'!$A$2:$A$3258,A1505)</f>
        <v>0</v>
      </c>
      <c r="D1505" t="str">
        <f>IF(C1505&gt;0,VLOOKUP(A1505,'ИПУ и ОКПУ'!$A$1:$O$3258,9,0),"")</f>
        <v/>
      </c>
      <c r="E1505" t="str">
        <f>IF(C1505&gt;0,IF(VLOOKUP(A1505,'ИПУ и ОКПУ'!$A$1:$O$3258,14,0)="Нет показаний","Нет показаний",""),"")</f>
        <v/>
      </c>
      <c r="F1505" t="str">
        <f>IF(AND(C1505&gt;0),SUMIF('ИПУ и ОКПУ'!$A$2:$A$3258,A1505,'ИПУ и ОКПУ'!$O$2:$O$3258),"")</f>
        <v/>
      </c>
      <c r="G1505">
        <f>VLOOKUP(A1505,'Лицевые счета'!$A$2:$K$4570,9,0)</f>
        <v>2</v>
      </c>
      <c r="H1505">
        <f>VLOOKUP(A1505,'Лицевые счета'!$A$2:$K$4570,10,0)</f>
        <v>57</v>
      </c>
      <c r="I1505" t="str">
        <f>VLOOKUP(A1505,'Лицевые счета'!$A$2:$K$4570,6,0)</f>
        <v>ФЛ</v>
      </c>
      <c r="J1505">
        <f>IF(AND(C1505=0,I1505="ФЛ"),G1505*H1505,"")</f>
        <v>114</v>
      </c>
      <c r="K1505" t="str">
        <f>IF(AND(C1505&gt;0,E1505="Нет показаний",I1505="ФЛ"),G1505*H1505,"")</f>
        <v/>
      </c>
    </row>
    <row r="1506" spans="1:11" x14ac:dyDescent="0.25">
      <c r="A1506" s="7">
        <v>442475</v>
      </c>
      <c r="B1506" s="7">
        <f>VLOOKUP(A1506,'Лицевые счета'!$A$1:$K$4570,2,0)</f>
        <v>431517</v>
      </c>
      <c r="C1506">
        <f>COUNTIF('ИПУ и ОКПУ'!$A$2:$A$3258,A1506)</f>
        <v>0</v>
      </c>
      <c r="D1506" t="str">
        <f>IF(C1506&gt;0,VLOOKUP(A1506,'ИПУ и ОКПУ'!$A$1:$O$3258,9,0),"")</f>
        <v/>
      </c>
      <c r="E1506" t="str">
        <f>IF(C1506&gt;0,IF(VLOOKUP(A1506,'ИПУ и ОКПУ'!$A$1:$O$3258,14,0)="Нет показаний","Нет показаний",""),"")</f>
        <v/>
      </c>
      <c r="F1506" t="str">
        <f>IF(AND(C1506&gt;0),SUMIF('ИПУ и ОКПУ'!$A$2:$A$3258,A1506,'ИПУ и ОКПУ'!$O$2:$O$3258),"")</f>
        <v/>
      </c>
      <c r="G1506">
        <f>VLOOKUP(A1506,'Лицевые счета'!$A$2:$K$4570,9,0)</f>
        <v>2</v>
      </c>
      <c r="H1506">
        <f>VLOOKUP(A1506,'Лицевые счета'!$A$2:$K$4570,10,0)</f>
        <v>73.5</v>
      </c>
      <c r="I1506" t="str">
        <f>VLOOKUP(A1506,'Лицевые счета'!$A$2:$K$4570,6,0)</f>
        <v>ФЛ</v>
      </c>
      <c r="J1506">
        <f>IF(AND(C1506=0,I1506="ФЛ"),G1506*H1506,"")</f>
        <v>147</v>
      </c>
      <c r="K1506" t="str">
        <f>IF(AND(C1506&gt;0,E1506="Нет показаний",I1506="ФЛ"),G1506*H1506,"")</f>
        <v/>
      </c>
    </row>
    <row r="1507" spans="1:11" x14ac:dyDescent="0.25">
      <c r="A1507" s="7">
        <v>442482</v>
      </c>
      <c r="B1507" s="7">
        <f>VLOOKUP(A1507,'Лицевые счета'!$A$1:$K$4570,2,0)</f>
        <v>431517</v>
      </c>
      <c r="C1507">
        <f>COUNTIF('ИПУ и ОКПУ'!$A$2:$A$3258,A1507)</f>
        <v>0</v>
      </c>
      <c r="D1507" t="str">
        <f>IF(C1507&gt;0,VLOOKUP(A1507,'ИПУ и ОКПУ'!$A$1:$O$3258,9,0),"")</f>
        <v/>
      </c>
      <c r="E1507" t="str">
        <f>IF(C1507&gt;0,IF(VLOOKUP(A1507,'ИПУ и ОКПУ'!$A$1:$O$3258,14,0)="Нет показаний","Нет показаний",""),"")</f>
        <v/>
      </c>
      <c r="F1507" t="str">
        <f>IF(AND(C1507&gt;0),SUMIF('ИПУ и ОКПУ'!$A$2:$A$3258,A1507,'ИПУ и ОКПУ'!$O$2:$O$3258),"")</f>
        <v/>
      </c>
      <c r="G1507">
        <f>VLOOKUP(A1507,'Лицевые счета'!$A$2:$K$4570,9,0)</f>
        <v>2</v>
      </c>
      <c r="H1507">
        <f>VLOOKUP(A1507,'Лицевые счета'!$A$2:$K$4570,10,0)</f>
        <v>73.5</v>
      </c>
      <c r="I1507" t="str">
        <f>VLOOKUP(A1507,'Лицевые счета'!$A$2:$K$4570,6,0)</f>
        <v>ФЛ</v>
      </c>
      <c r="J1507">
        <f>IF(AND(C1507=0,I1507="ФЛ"),G1507*H1507,"")</f>
        <v>147</v>
      </c>
      <c r="K1507" t="str">
        <f>IF(AND(C1507&gt;0,E1507="Нет показаний",I1507="ФЛ"),G1507*H1507,"")</f>
        <v/>
      </c>
    </row>
    <row r="1508" spans="1:11" x14ac:dyDescent="0.25">
      <c r="A1508" s="7">
        <v>442484</v>
      </c>
      <c r="B1508" s="7">
        <f>VLOOKUP(A1508,'Лицевые счета'!$A$1:$K$4570,2,0)</f>
        <v>431517</v>
      </c>
      <c r="C1508">
        <f>COUNTIF('ИПУ и ОКПУ'!$A$2:$A$3258,A1508)</f>
        <v>0</v>
      </c>
      <c r="D1508" t="str">
        <f>IF(C1508&gt;0,VLOOKUP(A1508,'ИПУ и ОКПУ'!$A$1:$O$3258,9,0),"")</f>
        <v/>
      </c>
      <c r="E1508" t="str">
        <f>IF(C1508&gt;0,IF(VLOOKUP(A1508,'ИПУ и ОКПУ'!$A$1:$O$3258,14,0)="Нет показаний","Нет показаний",""),"")</f>
        <v/>
      </c>
      <c r="F1508" t="str">
        <f>IF(AND(C1508&gt;0),SUMIF('ИПУ и ОКПУ'!$A$2:$A$3258,A1508,'ИПУ и ОКПУ'!$O$2:$O$3258),"")</f>
        <v/>
      </c>
      <c r="G1508">
        <f>VLOOKUP(A1508,'Лицевые счета'!$A$2:$K$4570,9,0)</f>
        <v>2</v>
      </c>
      <c r="H1508">
        <f>VLOOKUP(A1508,'Лицевые счета'!$A$2:$K$4570,10,0)</f>
        <v>57</v>
      </c>
      <c r="I1508" t="str">
        <f>VLOOKUP(A1508,'Лицевые счета'!$A$2:$K$4570,6,0)</f>
        <v>ФЛ</v>
      </c>
      <c r="J1508">
        <f>IF(AND(C1508=0,I1508="ФЛ"),G1508*H1508,"")</f>
        <v>114</v>
      </c>
      <c r="K1508" t="str">
        <f>IF(AND(C1508&gt;0,E1508="Нет показаний",I1508="ФЛ"),G1508*H1508,"")</f>
        <v/>
      </c>
    </row>
    <row r="1509" spans="1:11" x14ac:dyDescent="0.25">
      <c r="A1509" s="7">
        <v>442493</v>
      </c>
      <c r="B1509" s="7">
        <f>VLOOKUP(A1509,'Лицевые счета'!$A$1:$K$4570,2,0)</f>
        <v>431517</v>
      </c>
      <c r="C1509">
        <f>COUNTIF('ИПУ и ОКПУ'!$A$2:$A$3258,A1509)</f>
        <v>0</v>
      </c>
      <c r="D1509" t="str">
        <f>IF(C1509&gt;0,VLOOKUP(A1509,'ИПУ и ОКПУ'!$A$1:$O$3258,9,0),"")</f>
        <v/>
      </c>
      <c r="E1509" t="str">
        <f>IF(C1509&gt;0,IF(VLOOKUP(A1509,'ИПУ и ОКПУ'!$A$1:$O$3258,14,0)="Нет показаний","Нет показаний",""),"")</f>
        <v/>
      </c>
      <c r="F1509" t="str">
        <f>IF(AND(C1509&gt;0),SUMIF('ИПУ и ОКПУ'!$A$2:$A$3258,A1509,'ИПУ и ОКПУ'!$O$2:$O$3258),"")</f>
        <v/>
      </c>
      <c r="G1509">
        <f>VLOOKUP(A1509,'Лицевые счета'!$A$2:$K$4570,9,0)</f>
        <v>2</v>
      </c>
      <c r="H1509">
        <f>VLOOKUP(A1509,'Лицевые счета'!$A$2:$K$4570,10,0)</f>
        <v>57</v>
      </c>
      <c r="I1509" t="str">
        <f>VLOOKUP(A1509,'Лицевые счета'!$A$2:$K$4570,6,0)</f>
        <v>ФЛ</v>
      </c>
      <c r="J1509">
        <f>IF(AND(C1509=0,I1509="ФЛ"),G1509*H1509,"")</f>
        <v>114</v>
      </c>
      <c r="K1509" t="str">
        <f>IF(AND(C1509&gt;0,E1509="Нет показаний",I1509="ФЛ"),G1509*H1509,"")</f>
        <v/>
      </c>
    </row>
    <row r="1510" spans="1:11" x14ac:dyDescent="0.25">
      <c r="A1510" s="7">
        <v>442511</v>
      </c>
      <c r="B1510" s="7">
        <f>VLOOKUP(A1510,'Лицевые счета'!$A$1:$K$4570,2,0)</f>
        <v>431517</v>
      </c>
      <c r="C1510">
        <f>COUNTIF('ИПУ и ОКПУ'!$A$2:$A$3258,A1510)</f>
        <v>1</v>
      </c>
      <c r="D1510" t="str">
        <f>IF(C1510&gt;0,VLOOKUP(A1510,'ИПУ и ОКПУ'!$A$1:$O$3258,9,0),"")</f>
        <v>Одноставочный</v>
      </c>
      <c r="E1510" t="str">
        <f>IF(C1510&gt;0,IF(VLOOKUP(A1510,'ИПУ и ОКПУ'!$A$1:$O$3258,14,0)="Нет показаний","Нет показаний",""),"")</f>
        <v>Нет показаний</v>
      </c>
      <c r="F1510">
        <f>IF(AND(C1510&gt;0),SUMIF('ИПУ и ОКПУ'!$A$2:$A$3258,A1510,'ИПУ и ОКПУ'!$O$2:$O$3258),"")</f>
        <v>0</v>
      </c>
      <c r="G1510">
        <f>VLOOKUP(A1510,'Лицевые счета'!$A$2:$K$4570,9,0)</f>
        <v>2</v>
      </c>
      <c r="H1510">
        <f>VLOOKUP(A1510,'Лицевые счета'!$A$2:$K$4570,10,0)</f>
        <v>73.5</v>
      </c>
      <c r="I1510" t="str">
        <f>VLOOKUP(A1510,'Лицевые счета'!$A$2:$K$4570,6,0)</f>
        <v>ФЛ</v>
      </c>
      <c r="J1510" t="str">
        <f>IF(AND(C1510=0,I1510="ФЛ"),G1510*H1510,"")</f>
        <v/>
      </c>
      <c r="K1510">
        <f>IF(AND(C1510&gt;0,E1510="Нет показаний",I1510="ФЛ"),G1510*H1510,"")</f>
        <v>147</v>
      </c>
    </row>
    <row r="1511" spans="1:11" x14ac:dyDescent="0.25">
      <c r="A1511" s="7">
        <v>442518</v>
      </c>
      <c r="B1511" s="7">
        <f>VLOOKUP(A1511,'Лицевые счета'!$A$1:$K$4570,2,0)</f>
        <v>431517</v>
      </c>
      <c r="C1511">
        <f>COUNTIF('ИПУ и ОКПУ'!$A$2:$A$3258,A1511)</f>
        <v>0</v>
      </c>
      <c r="D1511" t="str">
        <f>IF(C1511&gt;0,VLOOKUP(A1511,'ИПУ и ОКПУ'!$A$1:$O$3258,9,0),"")</f>
        <v/>
      </c>
      <c r="E1511" t="str">
        <f>IF(C1511&gt;0,IF(VLOOKUP(A1511,'ИПУ и ОКПУ'!$A$1:$O$3258,14,0)="Нет показаний","Нет показаний",""),"")</f>
        <v/>
      </c>
      <c r="F1511" t="str">
        <f>IF(AND(C1511&gt;0),SUMIF('ИПУ и ОКПУ'!$A$2:$A$3258,A1511,'ИПУ и ОКПУ'!$O$2:$O$3258),"")</f>
        <v/>
      </c>
      <c r="G1511">
        <f>VLOOKUP(A1511,'Лицевые счета'!$A$2:$K$4570,9,0)</f>
        <v>2</v>
      </c>
      <c r="H1511">
        <f>VLOOKUP(A1511,'Лицевые счета'!$A$2:$K$4570,10,0)</f>
        <v>57</v>
      </c>
      <c r="I1511" t="str">
        <f>VLOOKUP(A1511,'Лицевые счета'!$A$2:$K$4570,6,0)</f>
        <v>ФЛ</v>
      </c>
      <c r="J1511">
        <f>IF(AND(C1511=0,I1511="ФЛ"),G1511*H1511,"")</f>
        <v>114</v>
      </c>
      <c r="K1511" t="str">
        <f>IF(AND(C1511&gt;0,E1511="Нет показаний",I1511="ФЛ"),G1511*H1511,"")</f>
        <v/>
      </c>
    </row>
    <row r="1512" spans="1:11" x14ac:dyDescent="0.25">
      <c r="A1512" s="7">
        <v>442541</v>
      </c>
      <c r="B1512" s="7">
        <f>VLOOKUP(A1512,'Лицевые счета'!$A$1:$K$4570,2,0)</f>
        <v>431517</v>
      </c>
      <c r="C1512">
        <f>COUNTIF('ИПУ и ОКПУ'!$A$2:$A$3258,A1512)</f>
        <v>1</v>
      </c>
      <c r="D1512" t="str">
        <f>IF(C1512&gt;0,VLOOKUP(A1512,'ИПУ и ОКПУ'!$A$1:$O$3258,9,0),"")</f>
        <v>Одноставочный</v>
      </c>
      <c r="E1512" t="str">
        <f>IF(C1512&gt;0,IF(VLOOKUP(A1512,'ИПУ и ОКПУ'!$A$1:$O$3258,14,0)="Нет показаний","Нет показаний",""),"")</f>
        <v/>
      </c>
      <c r="F1512">
        <f>IF(AND(C1512&gt;0),SUMIF('ИПУ и ОКПУ'!$A$2:$A$3258,A1512,'ИПУ и ОКПУ'!$O$2:$O$3258),"")</f>
        <v>133.33333333333334</v>
      </c>
      <c r="G1512">
        <f>VLOOKUP(A1512,'Лицевые счета'!$A$2:$K$4570,9,0)</f>
        <v>2</v>
      </c>
      <c r="H1512">
        <f>VLOOKUP(A1512,'Лицевые счета'!$A$2:$K$4570,10,0)</f>
        <v>57</v>
      </c>
      <c r="I1512" t="str">
        <f>VLOOKUP(A1512,'Лицевые счета'!$A$2:$K$4570,6,0)</f>
        <v>ФЛ</v>
      </c>
      <c r="J1512" t="str">
        <f>IF(AND(C1512=0,I1512="ФЛ"),G1512*H1512,"")</f>
        <v/>
      </c>
      <c r="K1512" t="str">
        <f>IF(AND(C1512&gt;0,E1512="Нет показаний",I1512="ФЛ"),G1512*H1512,"")</f>
        <v/>
      </c>
    </row>
    <row r="1513" spans="1:11" x14ac:dyDescent="0.25">
      <c r="A1513" s="7">
        <v>442554</v>
      </c>
      <c r="B1513" s="7">
        <f>VLOOKUP(A1513,'Лицевые счета'!$A$1:$K$4570,2,0)</f>
        <v>431517</v>
      </c>
      <c r="C1513">
        <f>COUNTIF('ИПУ и ОКПУ'!$A$2:$A$3258,A1513)</f>
        <v>0</v>
      </c>
      <c r="D1513" t="str">
        <f>IF(C1513&gt;0,VLOOKUP(A1513,'ИПУ и ОКПУ'!$A$1:$O$3258,9,0),"")</f>
        <v/>
      </c>
      <c r="E1513" t="str">
        <f>IF(C1513&gt;0,IF(VLOOKUP(A1513,'ИПУ и ОКПУ'!$A$1:$O$3258,14,0)="Нет показаний","Нет показаний",""),"")</f>
        <v/>
      </c>
      <c r="F1513" t="str">
        <f>IF(AND(C1513&gt;0),SUMIF('ИПУ и ОКПУ'!$A$2:$A$3258,A1513,'ИПУ и ОКПУ'!$O$2:$O$3258),"")</f>
        <v/>
      </c>
      <c r="G1513">
        <f>VLOOKUP(A1513,'Лицевые счета'!$A$2:$K$4570,9,0)</f>
        <v>2</v>
      </c>
      <c r="H1513">
        <f>VLOOKUP(A1513,'Лицевые счета'!$A$2:$K$4570,10,0)</f>
        <v>57</v>
      </c>
      <c r="I1513" t="str">
        <f>VLOOKUP(A1513,'Лицевые счета'!$A$2:$K$4570,6,0)</f>
        <v>ФЛ</v>
      </c>
      <c r="J1513">
        <f>IF(AND(C1513=0,I1513="ФЛ"),G1513*H1513,"")</f>
        <v>114</v>
      </c>
      <c r="K1513" t="str">
        <f>IF(AND(C1513&gt;0,E1513="Нет показаний",I1513="ФЛ"),G1513*H1513,"")</f>
        <v/>
      </c>
    </row>
    <row r="1514" spans="1:11" x14ac:dyDescent="0.25">
      <c r="A1514" s="7">
        <v>442562</v>
      </c>
      <c r="B1514" s="7">
        <f>VLOOKUP(A1514,'Лицевые счета'!$A$1:$K$4570,2,0)</f>
        <v>431517</v>
      </c>
      <c r="C1514">
        <f>COUNTIF('ИПУ и ОКПУ'!$A$2:$A$3258,A1514)</f>
        <v>2</v>
      </c>
      <c r="D1514" t="str">
        <f>IF(C1514&gt;0,VLOOKUP(A1514,'ИПУ и ОКПУ'!$A$1:$O$3258,9,0),"")</f>
        <v>Одноставочный</v>
      </c>
      <c r="E1514" t="str">
        <f>IF(C1514&gt;0,IF(VLOOKUP(A1514,'ИПУ и ОКПУ'!$A$1:$O$3258,14,0)="Нет показаний","Нет показаний",""),"")</f>
        <v/>
      </c>
      <c r="F1514">
        <f>IF(AND(C1514&gt;0),SUMIF('ИПУ и ОКПУ'!$A$2:$A$3258,A1514,'ИПУ и ОКПУ'!$O$2:$O$3258),"")</f>
        <v>5.2</v>
      </c>
      <c r="G1514">
        <f>VLOOKUP(A1514,'Лицевые счета'!$A$2:$K$4570,9,0)</f>
        <v>2</v>
      </c>
      <c r="H1514">
        <f>VLOOKUP(A1514,'Лицевые счета'!$A$2:$K$4570,10,0)</f>
        <v>57</v>
      </c>
      <c r="I1514" t="str">
        <f>VLOOKUP(A1514,'Лицевые счета'!$A$2:$K$4570,6,0)</f>
        <v>ФЛ</v>
      </c>
      <c r="J1514" t="str">
        <f>IF(AND(C1514=0,I1514="ФЛ"),G1514*H1514,"")</f>
        <v/>
      </c>
      <c r="K1514" t="str">
        <f>IF(AND(C1514&gt;0,E1514="Нет показаний",I1514="ФЛ"),G1514*H1514,"")</f>
        <v/>
      </c>
    </row>
    <row r="1515" spans="1:11" x14ac:dyDescent="0.25">
      <c r="A1515" s="7">
        <v>442566</v>
      </c>
      <c r="B1515" s="7">
        <f>VLOOKUP(A1515,'Лицевые счета'!$A$1:$K$4570,2,0)</f>
        <v>431517</v>
      </c>
      <c r="C1515">
        <f>COUNTIF('ИПУ и ОКПУ'!$A$2:$A$3258,A1515)</f>
        <v>1</v>
      </c>
      <c r="D1515" t="str">
        <f>IF(C1515&gt;0,VLOOKUP(A1515,'ИПУ и ОКПУ'!$A$1:$O$3258,9,0),"")</f>
        <v>Одноставочный</v>
      </c>
      <c r="E1515" t="str">
        <f>IF(C1515&gt;0,IF(VLOOKUP(A1515,'ИПУ и ОКПУ'!$A$1:$O$3258,14,0)="Нет показаний","Нет показаний",""),"")</f>
        <v>Нет показаний</v>
      </c>
      <c r="F1515">
        <f>IF(AND(C1515&gt;0),SUMIF('ИПУ и ОКПУ'!$A$2:$A$3258,A1515,'ИПУ и ОКПУ'!$O$2:$O$3258),"")</f>
        <v>0</v>
      </c>
      <c r="G1515">
        <f>VLOOKUP(A1515,'Лицевые счета'!$A$2:$K$4570,9,0)</f>
        <v>2</v>
      </c>
      <c r="H1515">
        <f>VLOOKUP(A1515,'Лицевые счета'!$A$2:$K$4570,10,0)</f>
        <v>57</v>
      </c>
      <c r="I1515" t="str">
        <f>VLOOKUP(A1515,'Лицевые счета'!$A$2:$K$4570,6,0)</f>
        <v>ФЛ</v>
      </c>
      <c r="J1515" t="str">
        <f>IF(AND(C1515=0,I1515="ФЛ"),G1515*H1515,"")</f>
        <v/>
      </c>
      <c r="K1515">
        <f>IF(AND(C1515&gt;0,E1515="Нет показаний",I1515="ФЛ"),G1515*H1515,"")</f>
        <v>114</v>
      </c>
    </row>
    <row r="1516" spans="1:11" x14ac:dyDescent="0.25">
      <c r="A1516" s="7">
        <v>442572</v>
      </c>
      <c r="B1516" s="7">
        <f>VLOOKUP(A1516,'Лицевые счета'!$A$1:$K$4570,2,0)</f>
        <v>431518</v>
      </c>
      <c r="C1516">
        <f>COUNTIF('ИПУ и ОКПУ'!$A$2:$A$3258,A1516)</f>
        <v>2</v>
      </c>
      <c r="D1516" t="str">
        <f>IF(C1516&gt;0,VLOOKUP(A1516,'ИПУ и ОКПУ'!$A$1:$O$3258,9,0),"")</f>
        <v>Одноставочный</v>
      </c>
      <c r="E1516" t="str">
        <f>IF(C1516&gt;0,IF(VLOOKUP(A1516,'ИПУ и ОКПУ'!$A$1:$O$3258,14,0)="Нет показаний","Нет показаний",""),"")</f>
        <v/>
      </c>
      <c r="F1516">
        <f>IF(AND(C1516&gt;0),SUMIF('ИПУ и ОКПУ'!$A$2:$A$3258,A1516,'ИПУ и ОКПУ'!$O$2:$O$3258),"")</f>
        <v>527.66666666666663</v>
      </c>
      <c r="G1516">
        <f>VLOOKUP(A1516,'Лицевые счета'!$A$2:$K$4570,9,0)</f>
        <v>2</v>
      </c>
      <c r="H1516">
        <f>VLOOKUP(A1516,'Лицевые счета'!$A$2:$K$4570,10,0)</f>
        <v>73.5</v>
      </c>
      <c r="I1516" t="str">
        <f>VLOOKUP(A1516,'Лицевые счета'!$A$2:$K$4570,6,0)</f>
        <v>ФЛ</v>
      </c>
      <c r="J1516" t="str">
        <f>IF(AND(C1516=0,I1516="ФЛ"),G1516*H1516,"")</f>
        <v/>
      </c>
      <c r="K1516" t="str">
        <f>IF(AND(C1516&gt;0,E1516="Нет показаний",I1516="ФЛ"),G1516*H1516,"")</f>
        <v/>
      </c>
    </row>
    <row r="1517" spans="1:11" x14ac:dyDescent="0.25">
      <c r="A1517" s="7">
        <v>442583</v>
      </c>
      <c r="B1517" s="7">
        <f>VLOOKUP(A1517,'Лицевые счета'!$A$1:$K$4570,2,0)</f>
        <v>431518</v>
      </c>
      <c r="C1517">
        <f>COUNTIF('ИПУ и ОКПУ'!$A$2:$A$3258,A1517)</f>
        <v>0</v>
      </c>
      <c r="D1517" t="str">
        <f>IF(C1517&gt;0,VLOOKUP(A1517,'ИПУ и ОКПУ'!$A$1:$O$3258,9,0),"")</f>
        <v/>
      </c>
      <c r="E1517" t="str">
        <f>IF(C1517&gt;0,IF(VLOOKUP(A1517,'ИПУ и ОКПУ'!$A$1:$O$3258,14,0)="Нет показаний","Нет показаний",""),"")</f>
        <v/>
      </c>
      <c r="F1517" t="str">
        <f>IF(AND(C1517&gt;0),SUMIF('ИПУ и ОКПУ'!$A$2:$A$3258,A1517,'ИПУ и ОКПУ'!$O$2:$O$3258),"")</f>
        <v/>
      </c>
      <c r="G1517">
        <f>VLOOKUP(A1517,'Лицевые счета'!$A$2:$K$4570,9,0)</f>
        <v>2</v>
      </c>
      <c r="H1517">
        <f>VLOOKUP(A1517,'Лицевые счета'!$A$2:$K$4570,10,0)</f>
        <v>57</v>
      </c>
      <c r="I1517" t="str">
        <f>VLOOKUP(A1517,'Лицевые счета'!$A$2:$K$4570,6,0)</f>
        <v>ФЛ</v>
      </c>
      <c r="J1517">
        <f>IF(AND(C1517=0,I1517="ФЛ"),G1517*H1517,"")</f>
        <v>114</v>
      </c>
      <c r="K1517" t="str">
        <f>IF(AND(C1517&gt;0,E1517="Нет показаний",I1517="ФЛ"),G1517*H1517,"")</f>
        <v/>
      </c>
    </row>
    <row r="1518" spans="1:11" x14ac:dyDescent="0.25">
      <c r="A1518" s="7">
        <v>442591</v>
      </c>
      <c r="B1518" s="7">
        <f>VLOOKUP(A1518,'Лицевые счета'!$A$1:$K$4570,2,0)</f>
        <v>431518</v>
      </c>
      <c r="C1518">
        <f>COUNTIF('ИПУ и ОКПУ'!$A$2:$A$3258,A1518)</f>
        <v>0</v>
      </c>
      <c r="D1518" t="str">
        <f>IF(C1518&gt;0,VLOOKUP(A1518,'ИПУ и ОКПУ'!$A$1:$O$3258,9,0),"")</f>
        <v/>
      </c>
      <c r="E1518" t="str">
        <f>IF(C1518&gt;0,IF(VLOOKUP(A1518,'ИПУ и ОКПУ'!$A$1:$O$3258,14,0)="Нет показаний","Нет показаний",""),"")</f>
        <v/>
      </c>
      <c r="F1518" t="str">
        <f>IF(AND(C1518&gt;0),SUMIF('ИПУ и ОКПУ'!$A$2:$A$3258,A1518,'ИПУ и ОКПУ'!$O$2:$O$3258),"")</f>
        <v/>
      </c>
      <c r="G1518">
        <f>VLOOKUP(A1518,'Лицевые счета'!$A$2:$K$4570,9,0)</f>
        <v>2</v>
      </c>
      <c r="H1518">
        <f>VLOOKUP(A1518,'Лицевые счета'!$A$2:$K$4570,10,0)</f>
        <v>57</v>
      </c>
      <c r="I1518" t="str">
        <f>VLOOKUP(A1518,'Лицевые счета'!$A$2:$K$4570,6,0)</f>
        <v>ФЛ</v>
      </c>
      <c r="J1518">
        <f>IF(AND(C1518=0,I1518="ФЛ"),G1518*H1518,"")</f>
        <v>114</v>
      </c>
      <c r="K1518" t="str">
        <f>IF(AND(C1518&gt;0,E1518="Нет показаний",I1518="ФЛ"),G1518*H1518,"")</f>
        <v/>
      </c>
    </row>
    <row r="1519" spans="1:11" x14ac:dyDescent="0.25">
      <c r="A1519" s="7">
        <v>442604</v>
      </c>
      <c r="B1519" s="7">
        <f>VLOOKUP(A1519,'Лицевые счета'!$A$1:$K$4570,2,0)</f>
        <v>431518</v>
      </c>
      <c r="C1519">
        <f>COUNTIF('ИПУ и ОКПУ'!$A$2:$A$3258,A1519)</f>
        <v>0</v>
      </c>
      <c r="D1519" t="str">
        <f>IF(C1519&gt;0,VLOOKUP(A1519,'ИПУ и ОКПУ'!$A$1:$O$3258,9,0),"")</f>
        <v/>
      </c>
      <c r="E1519" t="str">
        <f>IF(C1519&gt;0,IF(VLOOKUP(A1519,'ИПУ и ОКПУ'!$A$1:$O$3258,14,0)="Нет показаний","Нет показаний",""),"")</f>
        <v/>
      </c>
      <c r="F1519" t="str">
        <f>IF(AND(C1519&gt;0),SUMIF('ИПУ и ОКПУ'!$A$2:$A$3258,A1519,'ИПУ и ОКПУ'!$O$2:$O$3258),"")</f>
        <v/>
      </c>
      <c r="G1519">
        <f>VLOOKUP(A1519,'Лицевые счета'!$A$2:$K$4570,9,0)</f>
        <v>2</v>
      </c>
      <c r="H1519">
        <f>VLOOKUP(A1519,'Лицевые счета'!$A$2:$K$4570,10,0)</f>
        <v>57</v>
      </c>
      <c r="I1519" t="str">
        <f>VLOOKUP(A1519,'Лицевые счета'!$A$2:$K$4570,6,0)</f>
        <v>ФЛ</v>
      </c>
      <c r="J1519">
        <f>IF(AND(C1519=0,I1519="ФЛ"),G1519*H1519,"")</f>
        <v>114</v>
      </c>
      <c r="K1519" t="str">
        <f>IF(AND(C1519&gt;0,E1519="Нет показаний",I1519="ФЛ"),G1519*H1519,"")</f>
        <v/>
      </c>
    </row>
    <row r="1520" spans="1:11" x14ac:dyDescent="0.25">
      <c r="A1520" s="7">
        <v>442612</v>
      </c>
      <c r="B1520" s="7">
        <f>VLOOKUP(A1520,'Лицевые счета'!$A$1:$K$4570,2,0)</f>
        <v>431518</v>
      </c>
      <c r="C1520">
        <f>COUNTIF('ИПУ и ОКПУ'!$A$2:$A$3258,A1520)</f>
        <v>0</v>
      </c>
      <c r="D1520" t="str">
        <f>IF(C1520&gt;0,VLOOKUP(A1520,'ИПУ и ОКПУ'!$A$1:$O$3258,9,0),"")</f>
        <v/>
      </c>
      <c r="E1520" t="str">
        <f>IF(C1520&gt;0,IF(VLOOKUP(A1520,'ИПУ и ОКПУ'!$A$1:$O$3258,14,0)="Нет показаний","Нет показаний",""),"")</f>
        <v/>
      </c>
      <c r="F1520" t="str">
        <f>IF(AND(C1520&gt;0),SUMIF('ИПУ и ОКПУ'!$A$2:$A$3258,A1520,'ИПУ и ОКПУ'!$O$2:$O$3258),"")</f>
        <v/>
      </c>
      <c r="G1520">
        <f>VLOOKUP(A1520,'Лицевые счета'!$A$2:$K$4570,9,0)</f>
        <v>2</v>
      </c>
      <c r="H1520">
        <f>VLOOKUP(A1520,'Лицевые счета'!$A$2:$K$4570,10,0)</f>
        <v>73.5</v>
      </c>
      <c r="I1520" t="str">
        <f>VLOOKUP(A1520,'Лицевые счета'!$A$2:$K$4570,6,0)</f>
        <v>ФЛ</v>
      </c>
      <c r="J1520">
        <f>IF(AND(C1520=0,I1520="ФЛ"),G1520*H1520,"")</f>
        <v>147</v>
      </c>
      <c r="K1520" t="str">
        <f>IF(AND(C1520&gt;0,E1520="Нет показаний",I1520="ФЛ"),G1520*H1520,"")</f>
        <v/>
      </c>
    </row>
    <row r="1521" spans="1:11" x14ac:dyDescent="0.25">
      <c r="A1521" s="7">
        <v>442626</v>
      </c>
      <c r="B1521" s="7">
        <f>VLOOKUP(A1521,'Лицевые счета'!$A$1:$K$4570,2,0)</f>
        <v>431518</v>
      </c>
      <c r="C1521">
        <f>COUNTIF('ИПУ и ОКПУ'!$A$2:$A$3258,A1521)</f>
        <v>0</v>
      </c>
      <c r="D1521" t="str">
        <f>IF(C1521&gt;0,VLOOKUP(A1521,'ИПУ и ОКПУ'!$A$1:$O$3258,9,0),"")</f>
        <v/>
      </c>
      <c r="E1521" t="str">
        <f>IF(C1521&gt;0,IF(VLOOKUP(A1521,'ИПУ и ОКПУ'!$A$1:$O$3258,14,0)="Нет показаний","Нет показаний",""),"")</f>
        <v/>
      </c>
      <c r="F1521" t="str">
        <f>IF(AND(C1521&gt;0),SUMIF('ИПУ и ОКПУ'!$A$2:$A$3258,A1521,'ИПУ и ОКПУ'!$O$2:$O$3258),"")</f>
        <v/>
      </c>
      <c r="G1521">
        <f>VLOOKUP(A1521,'Лицевые счета'!$A$2:$K$4570,9,0)</f>
        <v>2</v>
      </c>
      <c r="H1521">
        <f>VLOOKUP(A1521,'Лицевые счета'!$A$2:$K$4570,10,0)</f>
        <v>57</v>
      </c>
      <c r="I1521" t="str">
        <f>VLOOKUP(A1521,'Лицевые счета'!$A$2:$K$4570,6,0)</f>
        <v>ФЛ</v>
      </c>
      <c r="J1521">
        <f>IF(AND(C1521=0,I1521="ФЛ"),G1521*H1521,"")</f>
        <v>114</v>
      </c>
      <c r="K1521" t="str">
        <f>IF(AND(C1521&gt;0,E1521="Нет показаний",I1521="ФЛ"),G1521*H1521,"")</f>
        <v/>
      </c>
    </row>
    <row r="1522" spans="1:11" x14ac:dyDescent="0.25">
      <c r="A1522" s="7">
        <v>442648</v>
      </c>
      <c r="B1522" s="7">
        <f>VLOOKUP(A1522,'Лицевые счета'!$A$1:$K$4570,2,0)</f>
        <v>431518</v>
      </c>
      <c r="C1522">
        <f>COUNTIF('ИПУ и ОКПУ'!$A$2:$A$3258,A1522)</f>
        <v>0</v>
      </c>
      <c r="D1522" t="str">
        <f>IF(C1522&gt;0,VLOOKUP(A1522,'ИПУ и ОКПУ'!$A$1:$O$3258,9,0),"")</f>
        <v/>
      </c>
      <c r="E1522" t="str">
        <f>IF(C1522&gt;0,IF(VLOOKUP(A1522,'ИПУ и ОКПУ'!$A$1:$O$3258,14,0)="Нет показаний","Нет показаний",""),"")</f>
        <v/>
      </c>
      <c r="F1522" t="str">
        <f>IF(AND(C1522&gt;0),SUMIF('ИПУ и ОКПУ'!$A$2:$A$3258,A1522,'ИПУ и ОКПУ'!$O$2:$O$3258),"")</f>
        <v/>
      </c>
      <c r="G1522">
        <f>VLOOKUP(A1522,'Лицевые счета'!$A$2:$K$4570,9,0)</f>
        <v>2</v>
      </c>
      <c r="H1522">
        <f>VLOOKUP(A1522,'Лицевые счета'!$A$2:$K$4570,10,0)</f>
        <v>57</v>
      </c>
      <c r="I1522" t="str">
        <f>VLOOKUP(A1522,'Лицевые счета'!$A$2:$K$4570,6,0)</f>
        <v>ФЛ</v>
      </c>
      <c r="J1522">
        <f>IF(AND(C1522=0,I1522="ФЛ"),G1522*H1522,"")</f>
        <v>114</v>
      </c>
      <c r="K1522" t="str">
        <f>IF(AND(C1522&gt;0,E1522="Нет показаний",I1522="ФЛ"),G1522*H1522,"")</f>
        <v/>
      </c>
    </row>
    <row r="1523" spans="1:11" x14ac:dyDescent="0.25">
      <c r="A1523" s="7">
        <v>442653</v>
      </c>
      <c r="B1523" s="7">
        <f>VLOOKUP(A1523,'Лицевые счета'!$A$1:$K$4570,2,0)</f>
        <v>431518</v>
      </c>
      <c r="C1523">
        <f>COUNTIF('ИПУ и ОКПУ'!$A$2:$A$3258,A1523)</f>
        <v>0</v>
      </c>
      <c r="D1523" t="str">
        <f>IF(C1523&gt;0,VLOOKUP(A1523,'ИПУ и ОКПУ'!$A$1:$O$3258,9,0),"")</f>
        <v/>
      </c>
      <c r="E1523" t="str">
        <f>IF(C1523&gt;0,IF(VLOOKUP(A1523,'ИПУ и ОКПУ'!$A$1:$O$3258,14,0)="Нет показаний","Нет показаний",""),"")</f>
        <v/>
      </c>
      <c r="F1523" t="str">
        <f>IF(AND(C1523&gt;0),SUMIF('ИПУ и ОКПУ'!$A$2:$A$3258,A1523,'ИПУ и ОКПУ'!$O$2:$O$3258),"")</f>
        <v/>
      </c>
      <c r="G1523">
        <f>VLOOKUP(A1523,'Лицевые счета'!$A$2:$K$4570,9,0)</f>
        <v>2</v>
      </c>
      <c r="H1523">
        <f>VLOOKUP(A1523,'Лицевые счета'!$A$2:$K$4570,10,0)</f>
        <v>57</v>
      </c>
      <c r="I1523" t="str">
        <f>VLOOKUP(A1523,'Лицевые счета'!$A$2:$K$4570,6,0)</f>
        <v>ФЛ</v>
      </c>
      <c r="J1523">
        <f>IF(AND(C1523=0,I1523="ФЛ"),G1523*H1523,"")</f>
        <v>114</v>
      </c>
      <c r="K1523" t="str">
        <f>IF(AND(C1523&gt;0,E1523="Нет показаний",I1523="ФЛ"),G1523*H1523,"")</f>
        <v/>
      </c>
    </row>
    <row r="1524" spans="1:11" x14ac:dyDescent="0.25">
      <c r="A1524" s="7">
        <v>442661</v>
      </c>
      <c r="B1524" s="7">
        <f>VLOOKUP(A1524,'Лицевые счета'!$A$1:$K$4570,2,0)</f>
        <v>431518</v>
      </c>
      <c r="C1524">
        <f>COUNTIF('ИПУ и ОКПУ'!$A$2:$A$3258,A1524)</f>
        <v>0</v>
      </c>
      <c r="D1524" t="str">
        <f>IF(C1524&gt;0,VLOOKUP(A1524,'ИПУ и ОКПУ'!$A$1:$O$3258,9,0),"")</f>
        <v/>
      </c>
      <c r="E1524" t="str">
        <f>IF(C1524&gt;0,IF(VLOOKUP(A1524,'ИПУ и ОКПУ'!$A$1:$O$3258,14,0)="Нет показаний","Нет показаний",""),"")</f>
        <v/>
      </c>
      <c r="F1524" t="str">
        <f>IF(AND(C1524&gt;0),SUMIF('ИПУ и ОКПУ'!$A$2:$A$3258,A1524,'ИПУ и ОКПУ'!$O$2:$O$3258),"")</f>
        <v/>
      </c>
      <c r="G1524">
        <f>VLOOKUP(A1524,'Лицевые счета'!$A$2:$K$4570,9,0)</f>
        <v>2</v>
      </c>
      <c r="H1524">
        <f>VLOOKUP(A1524,'Лицевые счета'!$A$2:$K$4570,10,0)</f>
        <v>57</v>
      </c>
      <c r="I1524" t="str">
        <f>VLOOKUP(A1524,'Лицевые счета'!$A$2:$K$4570,6,0)</f>
        <v>ФЛ</v>
      </c>
      <c r="J1524">
        <f>IF(AND(C1524=0,I1524="ФЛ"),G1524*H1524,"")</f>
        <v>114</v>
      </c>
      <c r="K1524" t="str">
        <f>IF(AND(C1524&gt;0,E1524="Нет показаний",I1524="ФЛ"),G1524*H1524,"")</f>
        <v/>
      </c>
    </row>
    <row r="1525" spans="1:11" x14ac:dyDescent="0.25">
      <c r="A1525" s="7">
        <v>442668</v>
      </c>
      <c r="B1525" s="7">
        <f>VLOOKUP(A1525,'Лицевые счета'!$A$1:$K$4570,2,0)</f>
        <v>431518</v>
      </c>
      <c r="C1525">
        <f>COUNTIF('ИПУ и ОКПУ'!$A$2:$A$3258,A1525)</f>
        <v>0</v>
      </c>
      <c r="D1525" t="str">
        <f>IF(C1525&gt;0,VLOOKUP(A1525,'ИПУ и ОКПУ'!$A$1:$O$3258,9,0),"")</f>
        <v/>
      </c>
      <c r="E1525" t="str">
        <f>IF(C1525&gt;0,IF(VLOOKUP(A1525,'ИПУ и ОКПУ'!$A$1:$O$3258,14,0)="Нет показаний","Нет показаний",""),"")</f>
        <v/>
      </c>
      <c r="F1525" t="str">
        <f>IF(AND(C1525&gt;0),SUMIF('ИПУ и ОКПУ'!$A$2:$A$3258,A1525,'ИПУ и ОКПУ'!$O$2:$O$3258),"")</f>
        <v/>
      </c>
      <c r="G1525">
        <f>VLOOKUP(A1525,'Лицевые счета'!$A$2:$K$4570,9,0)</f>
        <v>2</v>
      </c>
      <c r="H1525">
        <f>VLOOKUP(A1525,'Лицевые счета'!$A$2:$K$4570,10,0)</f>
        <v>57</v>
      </c>
      <c r="I1525" t="str">
        <f>VLOOKUP(A1525,'Лицевые счета'!$A$2:$K$4570,6,0)</f>
        <v>ФЛ</v>
      </c>
      <c r="J1525">
        <f>IF(AND(C1525=0,I1525="ФЛ"),G1525*H1525,"")</f>
        <v>114</v>
      </c>
      <c r="K1525" t="str">
        <f>IF(AND(C1525&gt;0,E1525="Нет показаний",I1525="ФЛ"),G1525*H1525,"")</f>
        <v/>
      </c>
    </row>
    <row r="1526" spans="1:11" x14ac:dyDescent="0.25">
      <c r="A1526" s="7">
        <v>442680</v>
      </c>
      <c r="B1526" s="7">
        <f>VLOOKUP(A1526,'Лицевые счета'!$A$1:$K$4570,2,0)</f>
        <v>431518</v>
      </c>
      <c r="C1526">
        <f>COUNTIF('ИПУ и ОКПУ'!$A$2:$A$3258,A1526)</f>
        <v>0</v>
      </c>
      <c r="D1526" t="str">
        <f>IF(C1526&gt;0,VLOOKUP(A1526,'ИПУ и ОКПУ'!$A$1:$O$3258,9,0),"")</f>
        <v/>
      </c>
      <c r="E1526" t="str">
        <f>IF(C1526&gt;0,IF(VLOOKUP(A1526,'ИПУ и ОКПУ'!$A$1:$O$3258,14,0)="Нет показаний","Нет показаний",""),"")</f>
        <v/>
      </c>
      <c r="F1526" t="str">
        <f>IF(AND(C1526&gt;0),SUMIF('ИПУ и ОКПУ'!$A$2:$A$3258,A1526,'ИПУ и ОКПУ'!$O$2:$O$3258),"")</f>
        <v/>
      </c>
      <c r="G1526">
        <f>VLOOKUP(A1526,'Лицевые счета'!$A$2:$K$4570,9,0)</f>
        <v>2</v>
      </c>
      <c r="H1526">
        <f>VLOOKUP(A1526,'Лицевые счета'!$A$2:$K$4570,10,0)</f>
        <v>57</v>
      </c>
      <c r="I1526" t="str">
        <f>VLOOKUP(A1526,'Лицевые счета'!$A$2:$K$4570,6,0)</f>
        <v>ФЛ</v>
      </c>
      <c r="J1526">
        <f>IF(AND(C1526=0,I1526="ФЛ"),G1526*H1526,"")</f>
        <v>114</v>
      </c>
      <c r="K1526" t="str">
        <f>IF(AND(C1526&gt;0,E1526="Нет показаний",I1526="ФЛ"),G1526*H1526,"")</f>
        <v/>
      </c>
    </row>
    <row r="1527" spans="1:11" x14ac:dyDescent="0.25">
      <c r="A1527" s="7">
        <v>442682</v>
      </c>
      <c r="B1527" s="7">
        <f>VLOOKUP(A1527,'Лицевые счета'!$A$1:$K$4570,2,0)</f>
        <v>431518</v>
      </c>
      <c r="C1527">
        <f>COUNTIF('ИПУ и ОКПУ'!$A$2:$A$3258,A1527)</f>
        <v>0</v>
      </c>
      <c r="D1527" t="str">
        <f>IF(C1527&gt;0,VLOOKUP(A1527,'ИПУ и ОКПУ'!$A$1:$O$3258,9,0),"")</f>
        <v/>
      </c>
      <c r="E1527" t="str">
        <f>IF(C1527&gt;0,IF(VLOOKUP(A1527,'ИПУ и ОКПУ'!$A$1:$O$3258,14,0)="Нет показаний","Нет показаний",""),"")</f>
        <v/>
      </c>
      <c r="F1527" t="str">
        <f>IF(AND(C1527&gt;0),SUMIF('ИПУ и ОКПУ'!$A$2:$A$3258,A1527,'ИПУ и ОКПУ'!$O$2:$O$3258),"")</f>
        <v/>
      </c>
      <c r="G1527">
        <f>VLOOKUP(A1527,'Лицевые счета'!$A$2:$K$4570,9,0)</f>
        <v>2</v>
      </c>
      <c r="H1527">
        <f>VLOOKUP(A1527,'Лицевые счета'!$A$2:$K$4570,10,0)</f>
        <v>57</v>
      </c>
      <c r="I1527" t="str">
        <f>VLOOKUP(A1527,'Лицевые счета'!$A$2:$K$4570,6,0)</f>
        <v>ФЛ</v>
      </c>
      <c r="J1527">
        <f>IF(AND(C1527=0,I1527="ФЛ"),G1527*H1527,"")</f>
        <v>114</v>
      </c>
      <c r="K1527" t="str">
        <f>IF(AND(C1527&gt;0,E1527="Нет показаний",I1527="ФЛ"),G1527*H1527,"")</f>
        <v/>
      </c>
    </row>
    <row r="1528" spans="1:11" x14ac:dyDescent="0.25">
      <c r="A1528" s="7">
        <v>442685</v>
      </c>
      <c r="B1528" s="7">
        <f>VLOOKUP(A1528,'Лицевые счета'!$A$1:$K$4570,2,0)</f>
        <v>431518</v>
      </c>
      <c r="C1528">
        <f>COUNTIF('ИПУ и ОКПУ'!$A$2:$A$3258,A1528)</f>
        <v>1</v>
      </c>
      <c r="D1528" t="str">
        <f>IF(C1528&gt;0,VLOOKUP(A1528,'ИПУ и ОКПУ'!$A$1:$O$3258,9,0),"")</f>
        <v>Одноставочный</v>
      </c>
      <c r="E1528" t="str">
        <f>IF(C1528&gt;0,IF(VLOOKUP(A1528,'ИПУ и ОКПУ'!$A$1:$O$3258,14,0)="Нет показаний","Нет показаний",""),"")</f>
        <v/>
      </c>
      <c r="F1528">
        <f>IF(AND(C1528&gt;0),SUMIF('ИПУ и ОКПУ'!$A$2:$A$3258,A1528,'ИПУ и ОКПУ'!$O$2:$O$3258),"")</f>
        <v>100</v>
      </c>
      <c r="G1528">
        <f>VLOOKUP(A1528,'Лицевые счета'!$A$2:$K$4570,9,0)</f>
        <v>2</v>
      </c>
      <c r="H1528">
        <f>VLOOKUP(A1528,'Лицевые счета'!$A$2:$K$4570,10,0)</f>
        <v>83.2</v>
      </c>
      <c r="I1528" t="str">
        <f>VLOOKUP(A1528,'Лицевые счета'!$A$2:$K$4570,6,0)</f>
        <v>ФЛ</v>
      </c>
      <c r="J1528" t="str">
        <f>IF(AND(C1528=0,I1528="ФЛ"),G1528*H1528,"")</f>
        <v/>
      </c>
      <c r="K1528" t="str">
        <f>IF(AND(C1528&gt;0,E1528="Нет показаний",I1528="ФЛ"),G1528*H1528,"")</f>
        <v/>
      </c>
    </row>
    <row r="1529" spans="1:11" x14ac:dyDescent="0.25">
      <c r="A1529" s="7">
        <v>442689</v>
      </c>
      <c r="B1529" s="7">
        <f>VLOOKUP(A1529,'Лицевые счета'!$A$1:$K$4570,2,0)</f>
        <v>431518</v>
      </c>
      <c r="C1529">
        <f>COUNTIF('ИПУ и ОКПУ'!$A$2:$A$3258,A1529)</f>
        <v>0</v>
      </c>
      <c r="D1529" t="str">
        <f>IF(C1529&gt;0,VLOOKUP(A1529,'ИПУ и ОКПУ'!$A$1:$O$3258,9,0),"")</f>
        <v/>
      </c>
      <c r="E1529" t="str">
        <f>IF(C1529&gt;0,IF(VLOOKUP(A1529,'ИПУ и ОКПУ'!$A$1:$O$3258,14,0)="Нет показаний","Нет показаний",""),"")</f>
        <v/>
      </c>
      <c r="F1529" t="str">
        <f>IF(AND(C1529&gt;0),SUMIF('ИПУ и ОКПУ'!$A$2:$A$3258,A1529,'ИПУ и ОКПУ'!$O$2:$O$3258),"")</f>
        <v/>
      </c>
      <c r="G1529">
        <f>VLOOKUP(A1529,'Лицевые счета'!$A$2:$K$4570,9,0)</f>
        <v>2</v>
      </c>
      <c r="H1529">
        <f>VLOOKUP(A1529,'Лицевые счета'!$A$2:$K$4570,10,0)</f>
        <v>57</v>
      </c>
      <c r="I1529" t="str">
        <f>VLOOKUP(A1529,'Лицевые счета'!$A$2:$K$4570,6,0)</f>
        <v>ФЛ</v>
      </c>
      <c r="J1529">
        <f>IF(AND(C1529=0,I1529="ФЛ"),G1529*H1529,"")</f>
        <v>114</v>
      </c>
      <c r="K1529" t="str">
        <f>IF(AND(C1529&gt;0,E1529="Нет показаний",I1529="ФЛ"),G1529*H1529,"")</f>
        <v/>
      </c>
    </row>
    <row r="1530" spans="1:11" x14ac:dyDescent="0.25">
      <c r="A1530" s="7">
        <v>442703</v>
      </c>
      <c r="B1530" s="7">
        <f>VLOOKUP(A1530,'Лицевые счета'!$A$1:$K$4570,2,0)</f>
        <v>431518</v>
      </c>
      <c r="C1530">
        <f>COUNTIF('ИПУ и ОКПУ'!$A$2:$A$3258,A1530)</f>
        <v>0</v>
      </c>
      <c r="D1530" t="str">
        <f>IF(C1530&gt;0,VLOOKUP(A1530,'ИПУ и ОКПУ'!$A$1:$O$3258,9,0),"")</f>
        <v/>
      </c>
      <c r="E1530" t="str">
        <f>IF(C1530&gt;0,IF(VLOOKUP(A1530,'ИПУ и ОКПУ'!$A$1:$O$3258,14,0)="Нет показаний","Нет показаний",""),"")</f>
        <v/>
      </c>
      <c r="F1530" t="str">
        <f>IF(AND(C1530&gt;0),SUMIF('ИПУ и ОКПУ'!$A$2:$A$3258,A1530,'ИПУ и ОКПУ'!$O$2:$O$3258),"")</f>
        <v/>
      </c>
      <c r="G1530">
        <f>VLOOKUP(A1530,'Лицевые счета'!$A$2:$K$4570,9,0)</f>
        <v>2</v>
      </c>
      <c r="H1530">
        <f>VLOOKUP(A1530,'Лицевые счета'!$A$2:$K$4570,10,0)</f>
        <v>73.5</v>
      </c>
      <c r="I1530" t="str">
        <f>VLOOKUP(A1530,'Лицевые счета'!$A$2:$K$4570,6,0)</f>
        <v>ФЛ</v>
      </c>
      <c r="J1530">
        <f>IF(AND(C1530=0,I1530="ФЛ"),G1530*H1530,"")</f>
        <v>147</v>
      </c>
      <c r="K1530" t="str">
        <f>IF(AND(C1530&gt;0,E1530="Нет показаний",I1530="ФЛ"),G1530*H1530,"")</f>
        <v/>
      </c>
    </row>
    <row r="1531" spans="1:11" x14ac:dyDescent="0.25">
      <c r="A1531" s="7">
        <v>442704</v>
      </c>
      <c r="B1531" s="7">
        <f>VLOOKUP(A1531,'Лицевые счета'!$A$1:$K$4570,2,0)</f>
        <v>431518</v>
      </c>
      <c r="C1531">
        <f>COUNTIF('ИПУ и ОКПУ'!$A$2:$A$3258,A1531)</f>
        <v>0</v>
      </c>
      <c r="D1531" t="str">
        <f>IF(C1531&gt;0,VLOOKUP(A1531,'ИПУ и ОКПУ'!$A$1:$O$3258,9,0),"")</f>
        <v/>
      </c>
      <c r="E1531" t="str">
        <f>IF(C1531&gt;0,IF(VLOOKUP(A1531,'ИПУ и ОКПУ'!$A$1:$O$3258,14,0)="Нет показаний","Нет показаний",""),"")</f>
        <v/>
      </c>
      <c r="F1531" t="str">
        <f>IF(AND(C1531&gt;0),SUMIF('ИПУ и ОКПУ'!$A$2:$A$3258,A1531,'ИПУ и ОКПУ'!$O$2:$O$3258),"")</f>
        <v/>
      </c>
      <c r="G1531">
        <f>VLOOKUP(A1531,'Лицевые счета'!$A$2:$K$4570,9,0)</f>
        <v>2</v>
      </c>
      <c r="H1531">
        <f>VLOOKUP(A1531,'Лицевые счета'!$A$2:$K$4570,10,0)</f>
        <v>57</v>
      </c>
      <c r="I1531" t="str">
        <f>VLOOKUP(A1531,'Лицевые счета'!$A$2:$K$4570,6,0)</f>
        <v>ФЛ</v>
      </c>
      <c r="J1531">
        <f>IF(AND(C1531=0,I1531="ФЛ"),G1531*H1531,"")</f>
        <v>114</v>
      </c>
      <c r="K1531" t="str">
        <f>IF(AND(C1531&gt;0,E1531="Нет показаний",I1531="ФЛ"),G1531*H1531,"")</f>
        <v/>
      </c>
    </row>
    <row r="1532" spans="1:11" x14ac:dyDescent="0.25">
      <c r="A1532" s="7">
        <v>442734</v>
      </c>
      <c r="B1532" s="7">
        <f>VLOOKUP(A1532,'Лицевые счета'!$A$1:$K$4570,2,0)</f>
        <v>431518</v>
      </c>
      <c r="C1532">
        <f>COUNTIF('ИПУ и ОКПУ'!$A$2:$A$3258,A1532)</f>
        <v>0</v>
      </c>
      <c r="D1532" t="str">
        <f>IF(C1532&gt;0,VLOOKUP(A1532,'ИПУ и ОКПУ'!$A$1:$O$3258,9,0),"")</f>
        <v/>
      </c>
      <c r="E1532" t="str">
        <f>IF(C1532&gt;0,IF(VLOOKUP(A1532,'ИПУ и ОКПУ'!$A$1:$O$3258,14,0)="Нет показаний","Нет показаний",""),"")</f>
        <v/>
      </c>
      <c r="F1532" t="str">
        <f>IF(AND(C1532&gt;0),SUMIF('ИПУ и ОКПУ'!$A$2:$A$3258,A1532,'ИПУ и ОКПУ'!$O$2:$O$3258),"")</f>
        <v/>
      </c>
      <c r="G1532">
        <f>VLOOKUP(A1532,'Лицевые счета'!$A$2:$K$4570,9,0)</f>
        <v>2</v>
      </c>
      <c r="H1532">
        <f>VLOOKUP(A1532,'Лицевые счета'!$A$2:$K$4570,10,0)</f>
        <v>57</v>
      </c>
      <c r="I1532" t="str">
        <f>VLOOKUP(A1532,'Лицевые счета'!$A$2:$K$4570,6,0)</f>
        <v>ФЛ</v>
      </c>
      <c r="J1532">
        <f>IF(AND(C1532=0,I1532="ФЛ"),G1532*H1532,"")</f>
        <v>114</v>
      </c>
      <c r="K1532" t="str">
        <f>IF(AND(C1532&gt;0,E1532="Нет показаний",I1532="ФЛ"),G1532*H1532,"")</f>
        <v/>
      </c>
    </row>
    <row r="1533" spans="1:11" x14ac:dyDescent="0.25">
      <c r="A1533" s="7">
        <v>442748</v>
      </c>
      <c r="B1533" s="7">
        <f>VLOOKUP(A1533,'Лицевые счета'!$A$1:$K$4570,2,0)</f>
        <v>431518</v>
      </c>
      <c r="C1533">
        <f>COUNTIF('ИПУ и ОКПУ'!$A$2:$A$3258,A1533)</f>
        <v>2</v>
      </c>
      <c r="D1533" t="str">
        <f>IF(C1533&gt;0,VLOOKUP(A1533,'ИПУ и ОКПУ'!$A$1:$O$3258,9,0),"")</f>
        <v>Одноставочный</v>
      </c>
      <c r="E1533" t="str">
        <f>IF(C1533&gt;0,IF(VLOOKUP(A1533,'ИПУ и ОКПУ'!$A$1:$O$3258,14,0)="Нет показаний","Нет показаний",""),"")</f>
        <v/>
      </c>
      <c r="F1533">
        <f>IF(AND(C1533&gt;0),SUMIF('ИПУ и ОКПУ'!$A$2:$A$3258,A1533,'ИПУ и ОКПУ'!$O$2:$O$3258),"")</f>
        <v>27.6</v>
      </c>
      <c r="G1533">
        <f>VLOOKUP(A1533,'Лицевые счета'!$A$2:$K$4570,9,0)</f>
        <v>2</v>
      </c>
      <c r="H1533">
        <f>VLOOKUP(A1533,'Лицевые счета'!$A$2:$K$4570,10,0)</f>
        <v>57</v>
      </c>
      <c r="I1533" t="str">
        <f>VLOOKUP(A1533,'Лицевые счета'!$A$2:$K$4570,6,0)</f>
        <v>ФЛ</v>
      </c>
      <c r="J1533" t="str">
        <f>IF(AND(C1533=0,I1533="ФЛ"),G1533*H1533,"")</f>
        <v/>
      </c>
      <c r="K1533" t="str">
        <f>IF(AND(C1533&gt;0,E1533="Нет показаний",I1533="ФЛ"),G1533*H1533,"")</f>
        <v/>
      </c>
    </row>
    <row r="1534" spans="1:11" x14ac:dyDescent="0.25">
      <c r="A1534" s="7">
        <v>442757</v>
      </c>
      <c r="B1534" s="7">
        <f>VLOOKUP(A1534,'Лицевые счета'!$A$1:$K$4570,2,0)</f>
        <v>431518</v>
      </c>
      <c r="C1534">
        <f>COUNTIF('ИПУ и ОКПУ'!$A$2:$A$3258,A1534)</f>
        <v>0</v>
      </c>
      <c r="D1534" t="str">
        <f>IF(C1534&gt;0,VLOOKUP(A1534,'ИПУ и ОКПУ'!$A$1:$O$3258,9,0),"")</f>
        <v/>
      </c>
      <c r="E1534" t="str">
        <f>IF(C1534&gt;0,IF(VLOOKUP(A1534,'ИПУ и ОКПУ'!$A$1:$O$3258,14,0)="Нет показаний","Нет показаний",""),"")</f>
        <v/>
      </c>
      <c r="F1534" t="str">
        <f>IF(AND(C1534&gt;0),SUMIF('ИПУ и ОКПУ'!$A$2:$A$3258,A1534,'ИПУ и ОКПУ'!$O$2:$O$3258),"")</f>
        <v/>
      </c>
      <c r="G1534">
        <f>VLOOKUP(A1534,'Лицевые счета'!$A$2:$K$4570,9,0)</f>
        <v>2</v>
      </c>
      <c r="H1534">
        <f>VLOOKUP(A1534,'Лицевые счета'!$A$2:$K$4570,10,0)</f>
        <v>73.5</v>
      </c>
      <c r="I1534" t="str">
        <f>VLOOKUP(A1534,'Лицевые счета'!$A$2:$K$4570,6,0)</f>
        <v>ФЛ</v>
      </c>
      <c r="J1534">
        <f>IF(AND(C1534=0,I1534="ФЛ"),G1534*H1534,"")</f>
        <v>147</v>
      </c>
      <c r="K1534" t="str">
        <f>IF(AND(C1534&gt;0,E1534="Нет показаний",I1534="ФЛ"),G1534*H1534,"")</f>
        <v/>
      </c>
    </row>
    <row r="1535" spans="1:11" x14ac:dyDescent="0.25">
      <c r="A1535" s="7">
        <v>442758</v>
      </c>
      <c r="B1535" s="7">
        <f>VLOOKUP(A1535,'Лицевые счета'!$A$1:$K$4570,2,0)</f>
        <v>431518</v>
      </c>
      <c r="C1535">
        <f>COUNTIF('ИПУ и ОКПУ'!$A$2:$A$3258,A1535)</f>
        <v>0</v>
      </c>
      <c r="D1535" t="str">
        <f>IF(C1535&gt;0,VLOOKUP(A1535,'ИПУ и ОКПУ'!$A$1:$O$3258,9,0),"")</f>
        <v/>
      </c>
      <c r="E1535" t="str">
        <f>IF(C1535&gt;0,IF(VLOOKUP(A1535,'ИПУ и ОКПУ'!$A$1:$O$3258,14,0)="Нет показаний","Нет показаний",""),"")</f>
        <v/>
      </c>
      <c r="F1535" t="str">
        <f>IF(AND(C1535&gt;0),SUMIF('ИПУ и ОКПУ'!$A$2:$A$3258,A1535,'ИПУ и ОКПУ'!$O$2:$O$3258),"")</f>
        <v/>
      </c>
      <c r="G1535">
        <f>VLOOKUP(A1535,'Лицевые счета'!$A$2:$K$4570,9,0)</f>
        <v>2</v>
      </c>
      <c r="H1535">
        <f>VLOOKUP(A1535,'Лицевые счета'!$A$2:$K$4570,10,0)</f>
        <v>57</v>
      </c>
      <c r="I1535" t="str">
        <f>VLOOKUP(A1535,'Лицевые счета'!$A$2:$K$4570,6,0)</f>
        <v>ФЛ</v>
      </c>
      <c r="J1535">
        <f>IF(AND(C1535=0,I1535="ФЛ"),G1535*H1535,"")</f>
        <v>114</v>
      </c>
      <c r="K1535" t="str">
        <f>IF(AND(C1535&gt;0,E1535="Нет показаний",I1535="ФЛ"),G1535*H1535,"")</f>
        <v/>
      </c>
    </row>
    <row r="1536" spans="1:11" x14ac:dyDescent="0.25">
      <c r="A1536" s="7">
        <v>442821</v>
      </c>
      <c r="B1536" s="7">
        <f>VLOOKUP(A1536,'Лицевые счета'!$A$1:$K$4570,2,0)</f>
        <v>431520</v>
      </c>
      <c r="C1536">
        <f>COUNTIF('ИПУ и ОКПУ'!$A$2:$A$3258,A1536)</f>
        <v>1</v>
      </c>
      <c r="D1536" t="str">
        <f>IF(C1536&gt;0,VLOOKUP(A1536,'ИПУ и ОКПУ'!$A$1:$O$3258,9,0),"")</f>
        <v>Одноставочный</v>
      </c>
      <c r="E1536" t="str">
        <f>IF(C1536&gt;0,IF(VLOOKUP(A1536,'ИПУ и ОКПУ'!$A$1:$O$3258,14,0)="Нет показаний","Нет показаний",""),"")</f>
        <v/>
      </c>
      <c r="F1536">
        <f>IF(AND(C1536&gt;0),SUMIF('ИПУ и ОКПУ'!$A$2:$A$3258,A1536,'ИПУ и ОКПУ'!$O$2:$O$3258),"")</f>
        <v>366</v>
      </c>
      <c r="G1536">
        <f>VLOOKUP(A1536,'Лицевые счета'!$A$2:$K$4570,9,0)</f>
        <v>2</v>
      </c>
      <c r="H1536">
        <f>VLOOKUP(A1536,'Лицевые счета'!$A$2:$K$4570,10,0)</f>
        <v>83.2</v>
      </c>
      <c r="I1536" t="str">
        <f>VLOOKUP(A1536,'Лицевые счета'!$A$2:$K$4570,6,0)</f>
        <v>ФЛ</v>
      </c>
      <c r="J1536" t="str">
        <f>IF(AND(C1536=0,I1536="ФЛ"),G1536*H1536,"")</f>
        <v/>
      </c>
      <c r="K1536" t="str">
        <f>IF(AND(C1536&gt;0,E1536="Нет показаний",I1536="ФЛ"),G1536*H1536,"")</f>
        <v/>
      </c>
    </row>
    <row r="1537" spans="1:11" x14ac:dyDescent="0.25">
      <c r="A1537" s="7">
        <v>442823</v>
      </c>
      <c r="B1537" s="7">
        <f>VLOOKUP(A1537,'Лицевые счета'!$A$1:$K$4570,2,0)</f>
        <v>431520</v>
      </c>
      <c r="C1537">
        <f>COUNTIF('ИПУ и ОКПУ'!$A$2:$A$3258,A1537)</f>
        <v>1</v>
      </c>
      <c r="D1537" t="str">
        <f>IF(C1537&gt;0,VLOOKUP(A1537,'ИПУ и ОКПУ'!$A$1:$O$3258,9,0),"")</f>
        <v>Одноставочный</v>
      </c>
      <c r="E1537" t="str">
        <f>IF(C1537&gt;0,IF(VLOOKUP(A1537,'ИПУ и ОКПУ'!$A$1:$O$3258,14,0)="Нет показаний","Нет показаний",""),"")</f>
        <v>Нет показаний</v>
      </c>
      <c r="F1537">
        <f>IF(AND(C1537&gt;0),SUMIF('ИПУ и ОКПУ'!$A$2:$A$3258,A1537,'ИПУ и ОКПУ'!$O$2:$O$3258),"")</f>
        <v>0</v>
      </c>
      <c r="G1537">
        <f>VLOOKUP(A1537,'Лицевые счета'!$A$2:$K$4570,9,0)</f>
        <v>2</v>
      </c>
      <c r="H1537">
        <f>VLOOKUP(A1537,'Лицевые счета'!$A$2:$K$4570,10,0)</f>
        <v>73.5</v>
      </c>
      <c r="I1537" t="str">
        <f>VLOOKUP(A1537,'Лицевые счета'!$A$2:$K$4570,6,0)</f>
        <v>ФЛ</v>
      </c>
      <c r="J1537" t="str">
        <f>IF(AND(C1537=0,I1537="ФЛ"),G1537*H1537,"")</f>
        <v/>
      </c>
      <c r="K1537">
        <f>IF(AND(C1537&gt;0,E1537="Нет показаний",I1537="ФЛ"),G1537*H1537,"")</f>
        <v>147</v>
      </c>
    </row>
    <row r="1538" spans="1:11" x14ac:dyDescent="0.25">
      <c r="A1538" s="7">
        <v>443276</v>
      </c>
      <c r="B1538" s="7">
        <f>VLOOKUP(A1538,'Лицевые счета'!$A$1:$K$4570,2,0)</f>
        <v>431532</v>
      </c>
      <c r="C1538">
        <f>COUNTIF('ИПУ и ОКПУ'!$A$2:$A$3258,A1538)</f>
        <v>0</v>
      </c>
      <c r="D1538" t="str">
        <f>IF(C1538&gt;0,VLOOKUP(A1538,'ИПУ и ОКПУ'!$A$1:$O$3258,9,0),"")</f>
        <v/>
      </c>
      <c r="E1538" t="str">
        <f>IF(C1538&gt;0,IF(VLOOKUP(A1538,'ИПУ и ОКПУ'!$A$1:$O$3258,14,0)="Нет показаний","Нет показаний",""),"")</f>
        <v/>
      </c>
      <c r="F1538" t="str">
        <f>IF(AND(C1538&gt;0),SUMIF('ИПУ и ОКПУ'!$A$2:$A$3258,A1538,'ИПУ и ОКПУ'!$O$2:$O$3258),"")</f>
        <v/>
      </c>
      <c r="G1538">
        <f>VLOOKUP(A1538,'Лицевые счета'!$A$2:$K$4570,9,0)</f>
        <v>2</v>
      </c>
      <c r="H1538">
        <f>VLOOKUP(A1538,'Лицевые счета'!$A$2:$K$4570,10,0)</f>
        <v>83.2</v>
      </c>
      <c r="I1538" t="str">
        <f>VLOOKUP(A1538,'Лицевые счета'!$A$2:$K$4570,6,0)</f>
        <v>ФЛ</v>
      </c>
      <c r="J1538">
        <f>IF(AND(C1538=0,I1538="ФЛ"),G1538*H1538,"")</f>
        <v>166.4</v>
      </c>
      <c r="K1538" t="str">
        <f>IF(AND(C1538&gt;0,E1538="Нет показаний",I1538="ФЛ"),G1538*H1538,"")</f>
        <v/>
      </c>
    </row>
    <row r="1539" spans="1:11" x14ac:dyDescent="0.25">
      <c r="A1539" s="7">
        <v>443282</v>
      </c>
      <c r="B1539" s="7">
        <f>VLOOKUP(A1539,'Лицевые счета'!$A$1:$K$4570,2,0)</f>
        <v>431532</v>
      </c>
      <c r="C1539">
        <f>COUNTIF('ИПУ и ОКПУ'!$A$2:$A$3258,A1539)</f>
        <v>2</v>
      </c>
      <c r="D1539" t="str">
        <f>IF(C1539&gt;0,VLOOKUP(A1539,'ИПУ и ОКПУ'!$A$1:$O$3258,9,0),"")</f>
        <v>Двухзонный</v>
      </c>
      <c r="E1539" t="str">
        <f>IF(C1539&gt;0,IF(VLOOKUP(A1539,'ИПУ и ОКПУ'!$A$1:$O$3258,14,0)="Нет показаний","Нет показаний",""),"")</f>
        <v/>
      </c>
      <c r="F1539">
        <f>IF(AND(C1539&gt;0),SUMIF('ИПУ и ОКПУ'!$A$2:$A$3258,A1539,'ИПУ и ОКПУ'!$O$2:$O$3258),"")</f>
        <v>0</v>
      </c>
      <c r="G1539">
        <f>VLOOKUP(A1539,'Лицевые счета'!$A$2:$K$4570,9,0)</f>
        <v>2</v>
      </c>
      <c r="H1539">
        <f>VLOOKUP(A1539,'Лицевые счета'!$A$2:$K$4570,10,0)</f>
        <v>57</v>
      </c>
      <c r="I1539" t="str">
        <f>VLOOKUP(A1539,'Лицевые счета'!$A$2:$K$4570,6,0)</f>
        <v>ФЛ</v>
      </c>
      <c r="J1539" t="str">
        <f>IF(AND(C1539=0,I1539="ФЛ"),G1539*H1539,"")</f>
        <v/>
      </c>
      <c r="K1539" t="str">
        <f>IF(AND(C1539&gt;0,E1539="Нет показаний",I1539="ФЛ"),G1539*H1539,"")</f>
        <v/>
      </c>
    </row>
    <row r="1540" spans="1:11" x14ac:dyDescent="0.25">
      <c r="A1540" s="7">
        <v>443291</v>
      </c>
      <c r="B1540" s="7">
        <f>VLOOKUP(A1540,'Лицевые счета'!$A$1:$K$4570,2,0)</f>
        <v>431534</v>
      </c>
      <c r="C1540">
        <f>COUNTIF('ИПУ и ОКПУ'!$A$2:$A$3258,A1540)</f>
        <v>1</v>
      </c>
      <c r="D1540" t="str">
        <f>IF(C1540&gt;0,VLOOKUP(A1540,'ИПУ и ОКПУ'!$A$1:$O$3258,9,0),"")</f>
        <v>Одноставочный</v>
      </c>
      <c r="E1540" t="str">
        <f>IF(C1540&gt;0,IF(VLOOKUP(A1540,'ИПУ и ОКПУ'!$A$1:$O$3258,14,0)="Нет показаний","Нет показаний",""),"")</f>
        <v/>
      </c>
      <c r="F1540">
        <f>IF(AND(C1540&gt;0),SUMIF('ИПУ и ОКПУ'!$A$2:$A$3258,A1540,'ИПУ и ОКПУ'!$O$2:$O$3258),"")</f>
        <v>285</v>
      </c>
      <c r="G1540">
        <f>VLOOKUP(A1540,'Лицевые счета'!$A$2:$K$4570,9,0)</f>
        <v>2</v>
      </c>
      <c r="H1540">
        <f>VLOOKUP(A1540,'Лицевые счета'!$A$2:$K$4570,10,0)</f>
        <v>73.5</v>
      </c>
      <c r="I1540" t="str">
        <f>VLOOKUP(A1540,'Лицевые счета'!$A$2:$K$4570,6,0)</f>
        <v>ФЛ</v>
      </c>
      <c r="J1540" t="str">
        <f>IF(AND(C1540=0,I1540="ФЛ"),G1540*H1540,"")</f>
        <v/>
      </c>
      <c r="K1540" t="str">
        <f>IF(AND(C1540&gt;0,E1540="Нет показаний",I1540="ФЛ"),G1540*H1540,"")</f>
        <v/>
      </c>
    </row>
    <row r="1541" spans="1:11" x14ac:dyDescent="0.25">
      <c r="A1541" s="7">
        <v>443293</v>
      </c>
      <c r="B1541" s="7">
        <f>VLOOKUP(A1541,'Лицевые счета'!$A$1:$K$4570,2,0)</f>
        <v>431534</v>
      </c>
      <c r="C1541">
        <f>COUNTIF('ИПУ и ОКПУ'!$A$2:$A$3258,A1541)</f>
        <v>1</v>
      </c>
      <c r="D1541" t="str">
        <f>IF(C1541&gt;0,VLOOKUP(A1541,'ИПУ и ОКПУ'!$A$1:$O$3258,9,0),"")</f>
        <v>Одноставочный</v>
      </c>
      <c r="E1541" t="str">
        <f>IF(C1541&gt;0,IF(VLOOKUP(A1541,'ИПУ и ОКПУ'!$A$1:$O$3258,14,0)="Нет показаний","Нет показаний",""),"")</f>
        <v/>
      </c>
      <c r="F1541">
        <f>IF(AND(C1541&gt;0),SUMIF('ИПУ и ОКПУ'!$A$2:$A$3258,A1541,'ИПУ и ОКПУ'!$O$2:$O$3258),"")</f>
        <v>350</v>
      </c>
      <c r="G1541">
        <f>VLOOKUP(A1541,'Лицевые счета'!$A$2:$K$4570,9,0)</f>
        <v>2</v>
      </c>
      <c r="H1541">
        <f>VLOOKUP(A1541,'Лицевые счета'!$A$2:$K$4570,10,0)</f>
        <v>73.5</v>
      </c>
      <c r="I1541" t="str">
        <f>VLOOKUP(A1541,'Лицевые счета'!$A$2:$K$4570,6,0)</f>
        <v>ФЛ</v>
      </c>
      <c r="J1541" t="str">
        <f>IF(AND(C1541=0,I1541="ФЛ"),G1541*H1541,"")</f>
        <v/>
      </c>
      <c r="K1541" t="str">
        <f>IF(AND(C1541&gt;0,E1541="Нет показаний",I1541="ФЛ"),G1541*H1541,"")</f>
        <v/>
      </c>
    </row>
    <row r="1542" spans="1:11" x14ac:dyDescent="0.25">
      <c r="A1542" s="7">
        <v>443295</v>
      </c>
      <c r="B1542" s="7">
        <f>VLOOKUP(A1542,'Лицевые счета'!$A$1:$K$4570,2,0)</f>
        <v>431534</v>
      </c>
      <c r="C1542">
        <f>COUNTIF('ИПУ и ОКПУ'!$A$2:$A$3258,A1542)</f>
        <v>1</v>
      </c>
      <c r="D1542" t="str">
        <f>IF(C1542&gt;0,VLOOKUP(A1542,'ИПУ и ОКПУ'!$A$1:$O$3258,9,0),"")</f>
        <v>Одноставочный</v>
      </c>
      <c r="E1542" t="str">
        <f>IF(C1542&gt;0,IF(VLOOKUP(A1542,'ИПУ и ОКПУ'!$A$1:$O$3258,14,0)="Нет показаний","Нет показаний",""),"")</f>
        <v/>
      </c>
      <c r="F1542">
        <f>IF(AND(C1542&gt;0),SUMIF('ИПУ и ОКПУ'!$A$2:$A$3258,A1542,'ИПУ и ОКПУ'!$O$2:$O$3258),"")</f>
        <v>200</v>
      </c>
      <c r="G1542">
        <f>VLOOKUP(A1542,'Лицевые счета'!$A$2:$K$4570,9,0)</f>
        <v>2</v>
      </c>
      <c r="H1542">
        <f>VLOOKUP(A1542,'Лицевые счета'!$A$2:$K$4570,10,0)</f>
        <v>73.5</v>
      </c>
      <c r="I1542" t="str">
        <f>VLOOKUP(A1542,'Лицевые счета'!$A$2:$K$4570,6,0)</f>
        <v>ФЛ</v>
      </c>
      <c r="J1542" t="str">
        <f>IF(AND(C1542=0,I1542="ФЛ"),G1542*H1542,"")</f>
        <v/>
      </c>
      <c r="K1542" t="str">
        <f>IF(AND(C1542&gt;0,E1542="Нет показаний",I1542="ФЛ"),G1542*H1542,"")</f>
        <v/>
      </c>
    </row>
    <row r="1543" spans="1:11" x14ac:dyDescent="0.25">
      <c r="A1543" s="7">
        <v>443302</v>
      </c>
      <c r="B1543" s="7">
        <f>VLOOKUP(A1543,'Лицевые счета'!$A$1:$K$4570,2,0)</f>
        <v>431534</v>
      </c>
      <c r="C1543">
        <f>COUNTIF('ИПУ и ОКПУ'!$A$2:$A$3258,A1543)</f>
        <v>1</v>
      </c>
      <c r="D1543" t="str">
        <f>IF(C1543&gt;0,VLOOKUP(A1543,'ИПУ и ОКПУ'!$A$1:$O$3258,9,0),"")</f>
        <v>Одноставочный</v>
      </c>
      <c r="E1543" t="str">
        <f>IF(C1543&gt;0,IF(VLOOKUP(A1543,'ИПУ и ОКПУ'!$A$1:$O$3258,14,0)="Нет показаний","Нет показаний",""),"")</f>
        <v/>
      </c>
      <c r="F1543">
        <f>IF(AND(C1543&gt;0),SUMIF('ИПУ и ОКПУ'!$A$2:$A$3258,A1543,'ИПУ и ОКПУ'!$O$2:$O$3258),"")</f>
        <v>0</v>
      </c>
      <c r="G1543">
        <f>VLOOKUP(A1543,'Лицевые счета'!$A$2:$K$4570,9,0)</f>
        <v>2</v>
      </c>
      <c r="H1543">
        <f>VLOOKUP(A1543,'Лицевые счета'!$A$2:$K$4570,10,0)</f>
        <v>57</v>
      </c>
      <c r="I1543" t="str">
        <f>VLOOKUP(A1543,'Лицевые счета'!$A$2:$K$4570,6,0)</f>
        <v>ФЛ</v>
      </c>
      <c r="J1543" t="str">
        <f>IF(AND(C1543=0,I1543="ФЛ"),G1543*H1543,"")</f>
        <v/>
      </c>
      <c r="K1543" t="str">
        <f>IF(AND(C1543&gt;0,E1543="Нет показаний",I1543="ФЛ"),G1543*H1543,"")</f>
        <v/>
      </c>
    </row>
    <row r="1544" spans="1:11" x14ac:dyDescent="0.25">
      <c r="A1544" s="7">
        <v>444494</v>
      </c>
      <c r="B1544" s="7">
        <f>VLOOKUP(A1544,'Лицевые счета'!$A$1:$K$4570,2,0)</f>
        <v>431541</v>
      </c>
      <c r="C1544">
        <f>COUNTIF('ИПУ и ОКПУ'!$A$2:$A$3258,A1544)</f>
        <v>1</v>
      </c>
      <c r="D1544" t="str">
        <f>IF(C1544&gt;0,VLOOKUP(A1544,'ИПУ и ОКПУ'!$A$1:$O$3258,9,0),"")</f>
        <v>Одноставочный</v>
      </c>
      <c r="E1544" t="str">
        <f>IF(C1544&gt;0,IF(VLOOKUP(A1544,'ИПУ и ОКПУ'!$A$1:$O$3258,14,0)="Нет показаний","Нет показаний",""),"")</f>
        <v>Нет показаний</v>
      </c>
      <c r="F1544">
        <f>IF(AND(C1544&gt;0),SUMIF('ИПУ и ОКПУ'!$A$2:$A$3258,A1544,'ИПУ и ОКПУ'!$O$2:$O$3258),"")</f>
        <v>0</v>
      </c>
      <c r="G1544">
        <f>VLOOKUP(A1544,'Лицевые счета'!$A$2:$K$4570,9,0)</f>
        <v>2</v>
      </c>
      <c r="H1544">
        <f>VLOOKUP(A1544,'Лицевые счета'!$A$2:$K$4570,10,0)</f>
        <v>73.5</v>
      </c>
      <c r="I1544" t="str">
        <f>VLOOKUP(A1544,'Лицевые счета'!$A$2:$K$4570,6,0)</f>
        <v>ФЛ</v>
      </c>
      <c r="J1544" t="str">
        <f>IF(AND(C1544=0,I1544="ФЛ"),G1544*H1544,"")</f>
        <v/>
      </c>
      <c r="K1544">
        <f>IF(AND(C1544&gt;0,E1544="Нет показаний",I1544="ФЛ"),G1544*H1544,"")</f>
        <v>147</v>
      </c>
    </row>
    <row r="1545" spans="1:11" x14ac:dyDescent="0.25">
      <c r="A1545" s="7">
        <v>444508</v>
      </c>
      <c r="B1545" s="7">
        <f>VLOOKUP(A1545,'Лицевые счета'!$A$1:$K$4570,2,0)</f>
        <v>431541</v>
      </c>
      <c r="C1545">
        <f>COUNTIF('ИПУ и ОКПУ'!$A$2:$A$3258,A1545)</f>
        <v>1</v>
      </c>
      <c r="D1545" t="str">
        <f>IF(C1545&gt;0,VLOOKUP(A1545,'ИПУ и ОКПУ'!$A$1:$O$3258,9,0),"")</f>
        <v>Одноставочный</v>
      </c>
      <c r="E1545" t="str">
        <f>IF(C1545&gt;0,IF(VLOOKUP(A1545,'ИПУ и ОКПУ'!$A$1:$O$3258,14,0)="Нет показаний","Нет показаний",""),"")</f>
        <v>Нет показаний</v>
      </c>
      <c r="F1545">
        <f>IF(AND(C1545&gt;0),SUMIF('ИПУ и ОКПУ'!$A$2:$A$3258,A1545,'ИПУ и ОКПУ'!$O$2:$O$3258),"")</f>
        <v>0</v>
      </c>
      <c r="G1545">
        <f>VLOOKUP(A1545,'Лицевые счета'!$A$2:$K$4570,9,0)</f>
        <v>2</v>
      </c>
      <c r="H1545">
        <f>VLOOKUP(A1545,'Лицевые счета'!$A$2:$K$4570,10,0)</f>
        <v>73.5</v>
      </c>
      <c r="I1545" t="str">
        <f>VLOOKUP(A1545,'Лицевые счета'!$A$2:$K$4570,6,0)</f>
        <v>ФЛ</v>
      </c>
      <c r="J1545" t="str">
        <f>IF(AND(C1545=0,I1545="ФЛ"),G1545*H1545,"")</f>
        <v/>
      </c>
      <c r="K1545">
        <f>IF(AND(C1545&gt;0,E1545="Нет показаний",I1545="ФЛ"),G1545*H1545,"")</f>
        <v>147</v>
      </c>
    </row>
    <row r="1546" spans="1:11" x14ac:dyDescent="0.25">
      <c r="A1546" s="7">
        <v>444538</v>
      </c>
      <c r="B1546" s="7">
        <f>VLOOKUP(A1546,'Лицевые счета'!$A$1:$K$4570,2,0)</f>
        <v>431543</v>
      </c>
      <c r="C1546">
        <f>COUNTIF('ИПУ и ОКПУ'!$A$2:$A$3258,A1546)</f>
        <v>0</v>
      </c>
      <c r="D1546" t="str">
        <f>IF(C1546&gt;0,VLOOKUP(A1546,'ИПУ и ОКПУ'!$A$1:$O$3258,9,0),"")</f>
        <v/>
      </c>
      <c r="E1546" t="str">
        <f>IF(C1546&gt;0,IF(VLOOKUP(A1546,'ИПУ и ОКПУ'!$A$1:$O$3258,14,0)="Нет показаний","Нет показаний",""),"")</f>
        <v/>
      </c>
      <c r="F1546" t="str">
        <f>IF(AND(C1546&gt;0),SUMIF('ИПУ и ОКПУ'!$A$2:$A$3258,A1546,'ИПУ и ОКПУ'!$O$2:$O$3258),"")</f>
        <v/>
      </c>
      <c r="G1546">
        <f>VLOOKUP(A1546,'Лицевые счета'!$A$2:$K$4570,9,0)</f>
        <v>2</v>
      </c>
      <c r="H1546">
        <f>VLOOKUP(A1546,'Лицевые счета'!$A$2:$K$4570,10,0)</f>
        <v>57</v>
      </c>
      <c r="I1546" t="str">
        <f>VLOOKUP(A1546,'Лицевые счета'!$A$2:$K$4570,6,0)</f>
        <v>ФЛ</v>
      </c>
      <c r="J1546">
        <f>IF(AND(C1546=0,I1546="ФЛ"),G1546*H1546,"")</f>
        <v>114</v>
      </c>
      <c r="K1546" t="str">
        <f>IF(AND(C1546&gt;0,E1546="Нет показаний",I1546="ФЛ"),G1546*H1546,"")</f>
        <v/>
      </c>
    </row>
    <row r="1547" spans="1:11" x14ac:dyDescent="0.25">
      <c r="A1547" s="7">
        <v>444542</v>
      </c>
      <c r="B1547" s="7">
        <f>VLOOKUP(A1547,'Лицевые счета'!$A$1:$K$4570,2,0)</f>
        <v>431543</v>
      </c>
      <c r="C1547">
        <f>COUNTIF('ИПУ и ОКПУ'!$A$2:$A$3258,A1547)</f>
        <v>1</v>
      </c>
      <c r="D1547" t="str">
        <f>IF(C1547&gt;0,VLOOKUP(A1547,'ИПУ и ОКПУ'!$A$1:$O$3258,9,0),"")</f>
        <v>Одноставочный</v>
      </c>
      <c r="E1547" t="str">
        <f>IF(C1547&gt;0,IF(VLOOKUP(A1547,'ИПУ и ОКПУ'!$A$1:$O$3258,14,0)="Нет показаний","Нет показаний",""),"")</f>
        <v>Нет показаний</v>
      </c>
      <c r="F1547">
        <f>IF(AND(C1547&gt;0),SUMIF('ИПУ и ОКПУ'!$A$2:$A$3258,A1547,'ИПУ и ОКПУ'!$O$2:$O$3258),"")</f>
        <v>0</v>
      </c>
      <c r="G1547">
        <f>VLOOKUP(A1547,'Лицевые счета'!$A$2:$K$4570,9,0)</f>
        <v>2</v>
      </c>
      <c r="H1547">
        <f>VLOOKUP(A1547,'Лицевые счета'!$A$2:$K$4570,10,0)</f>
        <v>73.5</v>
      </c>
      <c r="I1547" t="str">
        <f>VLOOKUP(A1547,'Лицевые счета'!$A$2:$K$4570,6,0)</f>
        <v>ФЛ</v>
      </c>
      <c r="J1547" t="str">
        <f>IF(AND(C1547=0,I1547="ФЛ"),G1547*H1547,"")</f>
        <v/>
      </c>
      <c r="K1547">
        <f>IF(AND(C1547&gt;0,E1547="Нет показаний",I1547="ФЛ"),G1547*H1547,"")</f>
        <v>147</v>
      </c>
    </row>
    <row r="1548" spans="1:11" x14ac:dyDescent="0.25">
      <c r="A1548" s="7">
        <v>444546</v>
      </c>
      <c r="B1548" s="7">
        <f>VLOOKUP(A1548,'Лицевые счета'!$A$1:$K$4570,2,0)</f>
        <v>431543</v>
      </c>
      <c r="C1548">
        <f>COUNTIF('ИПУ и ОКПУ'!$A$2:$A$3258,A1548)</f>
        <v>1</v>
      </c>
      <c r="D1548" t="str">
        <f>IF(C1548&gt;0,VLOOKUP(A1548,'ИПУ и ОКПУ'!$A$1:$O$3258,9,0),"")</f>
        <v>Одноставочный</v>
      </c>
      <c r="E1548" t="str">
        <f>IF(C1548&gt;0,IF(VLOOKUP(A1548,'ИПУ и ОКПУ'!$A$1:$O$3258,14,0)="Нет показаний","Нет показаний",""),"")</f>
        <v/>
      </c>
      <c r="F1548">
        <f>IF(AND(C1548&gt;0),SUMIF('ИПУ и ОКПУ'!$A$2:$A$3258,A1548,'ИПУ и ОКПУ'!$O$2:$O$3258),"")</f>
        <v>75</v>
      </c>
      <c r="G1548">
        <f>VLOOKUP(A1548,'Лицевые счета'!$A$2:$K$4570,9,0)</f>
        <v>2</v>
      </c>
      <c r="H1548">
        <f>VLOOKUP(A1548,'Лицевые счета'!$A$2:$K$4570,10,0)</f>
        <v>57</v>
      </c>
      <c r="I1548" t="str">
        <f>VLOOKUP(A1548,'Лицевые счета'!$A$2:$K$4570,6,0)</f>
        <v>ФЛ</v>
      </c>
      <c r="J1548" t="str">
        <f>IF(AND(C1548=0,I1548="ФЛ"),G1548*H1548,"")</f>
        <v/>
      </c>
      <c r="K1548" t="str">
        <f>IF(AND(C1548&gt;0,E1548="Нет показаний",I1548="ФЛ"),G1548*H1548,"")</f>
        <v/>
      </c>
    </row>
    <row r="1549" spans="1:11" x14ac:dyDescent="0.25">
      <c r="A1549" s="7">
        <v>444554</v>
      </c>
      <c r="B1549" s="7">
        <f>VLOOKUP(A1549,'Лицевые счета'!$A$1:$K$4570,2,0)</f>
        <v>431543</v>
      </c>
      <c r="C1549">
        <f>COUNTIF('ИПУ и ОКПУ'!$A$2:$A$3258,A1549)</f>
        <v>1</v>
      </c>
      <c r="D1549" t="str">
        <f>IF(C1549&gt;0,VLOOKUP(A1549,'ИПУ и ОКПУ'!$A$1:$O$3258,9,0),"")</f>
        <v>Одноставочный</v>
      </c>
      <c r="E1549" t="str">
        <f>IF(C1549&gt;0,IF(VLOOKUP(A1549,'ИПУ и ОКПУ'!$A$1:$O$3258,14,0)="Нет показаний","Нет показаний",""),"")</f>
        <v>Нет показаний</v>
      </c>
      <c r="F1549">
        <f>IF(AND(C1549&gt;0),SUMIF('ИПУ и ОКПУ'!$A$2:$A$3258,A1549,'ИПУ и ОКПУ'!$O$2:$O$3258),"")</f>
        <v>0</v>
      </c>
      <c r="G1549">
        <f>VLOOKUP(A1549,'Лицевые счета'!$A$2:$K$4570,9,0)</f>
        <v>2</v>
      </c>
      <c r="H1549">
        <f>VLOOKUP(A1549,'Лицевые счета'!$A$2:$K$4570,10,0)</f>
        <v>83.2</v>
      </c>
      <c r="I1549" t="str">
        <f>VLOOKUP(A1549,'Лицевые счета'!$A$2:$K$4570,6,0)</f>
        <v>ФЛ</v>
      </c>
      <c r="J1549" t="str">
        <f>IF(AND(C1549=0,I1549="ФЛ"),G1549*H1549,"")</f>
        <v/>
      </c>
      <c r="K1549">
        <f>IF(AND(C1549&gt;0,E1549="Нет показаний",I1549="ФЛ"),G1549*H1549,"")</f>
        <v>166.4</v>
      </c>
    </row>
    <row r="1550" spans="1:11" x14ac:dyDescent="0.25">
      <c r="A1550" s="7">
        <v>444872</v>
      </c>
      <c r="B1550" s="7">
        <f>VLOOKUP(A1550,'Лицевые счета'!$A$1:$K$4570,2,0)</f>
        <v>431550</v>
      </c>
      <c r="C1550">
        <f>COUNTIF('ИПУ и ОКПУ'!$A$2:$A$3258,A1550)</f>
        <v>0</v>
      </c>
      <c r="D1550" t="str">
        <f>IF(C1550&gt;0,VLOOKUP(A1550,'ИПУ и ОКПУ'!$A$1:$O$3258,9,0),"")</f>
        <v/>
      </c>
      <c r="E1550" t="str">
        <f>IF(C1550&gt;0,IF(VLOOKUP(A1550,'ИПУ и ОКПУ'!$A$1:$O$3258,14,0)="Нет показаний","Нет показаний",""),"")</f>
        <v/>
      </c>
      <c r="F1550" t="str">
        <f>IF(AND(C1550&gt;0),SUMIF('ИПУ и ОКПУ'!$A$2:$A$3258,A1550,'ИПУ и ОКПУ'!$O$2:$O$3258),"")</f>
        <v/>
      </c>
      <c r="G1550">
        <f>VLOOKUP(A1550,'Лицевые счета'!$A$2:$K$4570,9,0)</f>
        <v>2</v>
      </c>
      <c r="H1550">
        <f>VLOOKUP(A1550,'Лицевые счета'!$A$2:$K$4570,10,0)</f>
        <v>73.5</v>
      </c>
      <c r="I1550" t="str">
        <f>VLOOKUP(A1550,'Лицевые счета'!$A$2:$K$4570,6,0)</f>
        <v>ФЛ</v>
      </c>
      <c r="J1550">
        <f>IF(AND(C1550=0,I1550="ФЛ"),G1550*H1550,"")</f>
        <v>147</v>
      </c>
      <c r="K1550" t="str">
        <f>IF(AND(C1550&gt;0,E1550="Нет показаний",I1550="ФЛ"),G1550*H1550,"")</f>
        <v/>
      </c>
    </row>
    <row r="1551" spans="1:11" x14ac:dyDescent="0.25">
      <c r="A1551" s="7">
        <v>444880</v>
      </c>
      <c r="B1551" s="7">
        <f>VLOOKUP(A1551,'Лицевые счета'!$A$1:$K$4570,2,0)</f>
        <v>431550</v>
      </c>
      <c r="C1551">
        <f>COUNTIF('ИПУ и ОКПУ'!$A$2:$A$3258,A1551)</f>
        <v>0</v>
      </c>
      <c r="D1551" t="str">
        <f>IF(C1551&gt;0,VLOOKUP(A1551,'ИПУ и ОКПУ'!$A$1:$O$3258,9,0),"")</f>
        <v/>
      </c>
      <c r="E1551" t="str">
        <f>IF(C1551&gt;0,IF(VLOOKUP(A1551,'ИПУ и ОКПУ'!$A$1:$O$3258,14,0)="Нет показаний","Нет показаний",""),"")</f>
        <v/>
      </c>
      <c r="F1551" t="str">
        <f>IF(AND(C1551&gt;0),SUMIF('ИПУ и ОКПУ'!$A$2:$A$3258,A1551,'ИПУ и ОКПУ'!$O$2:$O$3258),"")</f>
        <v/>
      </c>
      <c r="G1551">
        <f>VLOOKUP(A1551,'Лицевые счета'!$A$2:$K$4570,9,0)</f>
        <v>2</v>
      </c>
      <c r="H1551">
        <f>VLOOKUP(A1551,'Лицевые счета'!$A$2:$K$4570,10,0)</f>
        <v>57</v>
      </c>
      <c r="I1551" t="str">
        <f>VLOOKUP(A1551,'Лицевые счета'!$A$2:$K$4570,6,0)</f>
        <v>ФЛ</v>
      </c>
      <c r="J1551">
        <f>IF(AND(C1551=0,I1551="ФЛ"),G1551*H1551,"")</f>
        <v>114</v>
      </c>
      <c r="K1551" t="str">
        <f>IF(AND(C1551&gt;0,E1551="Нет показаний",I1551="ФЛ"),G1551*H1551,"")</f>
        <v/>
      </c>
    </row>
    <row r="1552" spans="1:11" x14ac:dyDescent="0.25">
      <c r="A1552" s="7">
        <v>444883</v>
      </c>
      <c r="B1552" s="7">
        <f>VLOOKUP(A1552,'Лицевые счета'!$A$1:$K$4570,2,0)</f>
        <v>431550</v>
      </c>
      <c r="C1552">
        <f>COUNTIF('ИПУ и ОКПУ'!$A$2:$A$3258,A1552)</f>
        <v>0</v>
      </c>
      <c r="D1552" t="str">
        <f>IF(C1552&gt;0,VLOOKUP(A1552,'ИПУ и ОКПУ'!$A$1:$O$3258,9,0),"")</f>
        <v/>
      </c>
      <c r="E1552" t="str">
        <f>IF(C1552&gt;0,IF(VLOOKUP(A1552,'ИПУ и ОКПУ'!$A$1:$O$3258,14,0)="Нет показаний","Нет показаний",""),"")</f>
        <v/>
      </c>
      <c r="F1552" t="str">
        <f>IF(AND(C1552&gt;0),SUMIF('ИПУ и ОКПУ'!$A$2:$A$3258,A1552,'ИПУ и ОКПУ'!$O$2:$O$3258),"")</f>
        <v/>
      </c>
      <c r="G1552">
        <f>VLOOKUP(A1552,'Лицевые счета'!$A$2:$K$4570,9,0)</f>
        <v>2</v>
      </c>
      <c r="H1552">
        <f>VLOOKUP(A1552,'Лицевые счета'!$A$2:$K$4570,10,0)</f>
        <v>57</v>
      </c>
      <c r="I1552" t="str">
        <f>VLOOKUP(A1552,'Лицевые счета'!$A$2:$K$4570,6,0)</f>
        <v>ФЛ</v>
      </c>
      <c r="J1552">
        <f>IF(AND(C1552=0,I1552="ФЛ"),G1552*H1552,"")</f>
        <v>114</v>
      </c>
      <c r="K1552" t="str">
        <f>IF(AND(C1552&gt;0,E1552="Нет показаний",I1552="ФЛ"),G1552*H1552,"")</f>
        <v/>
      </c>
    </row>
    <row r="1553" spans="1:11" x14ac:dyDescent="0.25">
      <c r="A1553" s="7">
        <v>444887</v>
      </c>
      <c r="B1553" s="7">
        <f>VLOOKUP(A1553,'Лицевые счета'!$A$1:$K$4570,2,0)</f>
        <v>431550</v>
      </c>
      <c r="C1553">
        <f>COUNTIF('ИПУ и ОКПУ'!$A$2:$A$3258,A1553)</f>
        <v>0</v>
      </c>
      <c r="D1553" t="str">
        <f>IF(C1553&gt;0,VLOOKUP(A1553,'ИПУ и ОКПУ'!$A$1:$O$3258,9,0),"")</f>
        <v/>
      </c>
      <c r="E1553" t="str">
        <f>IF(C1553&gt;0,IF(VLOOKUP(A1553,'ИПУ и ОКПУ'!$A$1:$O$3258,14,0)="Нет показаний","Нет показаний",""),"")</f>
        <v/>
      </c>
      <c r="F1553" t="str">
        <f>IF(AND(C1553&gt;0),SUMIF('ИПУ и ОКПУ'!$A$2:$A$3258,A1553,'ИПУ и ОКПУ'!$O$2:$O$3258),"")</f>
        <v/>
      </c>
      <c r="G1553">
        <f>VLOOKUP(A1553,'Лицевые счета'!$A$2:$K$4570,9,0)</f>
        <v>2</v>
      </c>
      <c r="H1553">
        <f>VLOOKUP(A1553,'Лицевые счета'!$A$2:$K$4570,10,0)</f>
        <v>57</v>
      </c>
      <c r="I1553" t="str">
        <f>VLOOKUP(A1553,'Лицевые счета'!$A$2:$K$4570,6,0)</f>
        <v>ФЛ</v>
      </c>
      <c r="J1553">
        <f>IF(AND(C1553=0,I1553="ФЛ"),G1553*H1553,"")</f>
        <v>114</v>
      </c>
      <c r="K1553" t="str">
        <f>IF(AND(C1553&gt;0,E1553="Нет показаний",I1553="ФЛ"),G1553*H1553,"")</f>
        <v/>
      </c>
    </row>
    <row r="1554" spans="1:11" x14ac:dyDescent="0.25">
      <c r="A1554" s="7">
        <v>444888</v>
      </c>
      <c r="B1554" s="7">
        <f>VLOOKUP(A1554,'Лицевые счета'!$A$1:$K$4570,2,0)</f>
        <v>431550</v>
      </c>
      <c r="C1554">
        <f>COUNTIF('ИПУ и ОКПУ'!$A$2:$A$3258,A1554)</f>
        <v>0</v>
      </c>
      <c r="D1554" t="str">
        <f>IF(C1554&gt;0,VLOOKUP(A1554,'ИПУ и ОКПУ'!$A$1:$O$3258,9,0),"")</f>
        <v/>
      </c>
      <c r="E1554" t="str">
        <f>IF(C1554&gt;0,IF(VLOOKUP(A1554,'ИПУ и ОКПУ'!$A$1:$O$3258,14,0)="Нет показаний","Нет показаний",""),"")</f>
        <v/>
      </c>
      <c r="F1554" t="str">
        <f>IF(AND(C1554&gt;0),SUMIF('ИПУ и ОКПУ'!$A$2:$A$3258,A1554,'ИПУ и ОКПУ'!$O$2:$O$3258),"")</f>
        <v/>
      </c>
      <c r="G1554">
        <f>VLOOKUP(A1554,'Лицевые счета'!$A$2:$K$4570,9,0)</f>
        <v>2</v>
      </c>
      <c r="H1554">
        <f>VLOOKUP(A1554,'Лицевые счета'!$A$2:$K$4570,10,0)</f>
        <v>57</v>
      </c>
      <c r="I1554" t="str">
        <f>VLOOKUP(A1554,'Лицевые счета'!$A$2:$K$4570,6,0)</f>
        <v>ФЛ</v>
      </c>
      <c r="J1554">
        <f>IF(AND(C1554=0,I1554="ФЛ"),G1554*H1554,"")</f>
        <v>114</v>
      </c>
      <c r="K1554" t="str">
        <f>IF(AND(C1554&gt;0,E1554="Нет показаний",I1554="ФЛ"),G1554*H1554,"")</f>
        <v/>
      </c>
    </row>
    <row r="1555" spans="1:11" x14ac:dyDescent="0.25">
      <c r="A1555" s="7">
        <v>444916</v>
      </c>
      <c r="B1555" s="7">
        <f>VLOOKUP(A1555,'Лицевые счета'!$A$1:$K$4570,2,0)</f>
        <v>431550</v>
      </c>
      <c r="C1555">
        <f>COUNTIF('ИПУ и ОКПУ'!$A$2:$A$3258,A1555)</f>
        <v>0</v>
      </c>
      <c r="D1555" t="str">
        <f>IF(C1555&gt;0,VLOOKUP(A1555,'ИПУ и ОКПУ'!$A$1:$O$3258,9,0),"")</f>
        <v/>
      </c>
      <c r="E1555" t="str">
        <f>IF(C1555&gt;0,IF(VLOOKUP(A1555,'ИПУ и ОКПУ'!$A$1:$O$3258,14,0)="Нет показаний","Нет показаний",""),"")</f>
        <v/>
      </c>
      <c r="F1555" t="str">
        <f>IF(AND(C1555&gt;0),SUMIF('ИПУ и ОКПУ'!$A$2:$A$3258,A1555,'ИПУ и ОКПУ'!$O$2:$O$3258),"")</f>
        <v/>
      </c>
      <c r="G1555">
        <f>VLOOKUP(A1555,'Лицевые счета'!$A$2:$K$4570,9,0)</f>
        <v>2</v>
      </c>
      <c r="H1555">
        <f>VLOOKUP(A1555,'Лицевые счета'!$A$2:$K$4570,10,0)</f>
        <v>57</v>
      </c>
      <c r="I1555" t="str">
        <f>VLOOKUP(A1555,'Лицевые счета'!$A$2:$K$4570,6,0)</f>
        <v>ФЛ</v>
      </c>
      <c r="J1555">
        <f>IF(AND(C1555=0,I1555="ФЛ"),G1555*H1555,"")</f>
        <v>114</v>
      </c>
      <c r="K1555" t="str">
        <f>IF(AND(C1555&gt;0,E1555="Нет показаний",I1555="ФЛ"),G1555*H1555,"")</f>
        <v/>
      </c>
    </row>
    <row r="1556" spans="1:11" x14ac:dyDescent="0.25">
      <c r="A1556" s="7">
        <v>444947</v>
      </c>
      <c r="B1556" s="7">
        <f>VLOOKUP(A1556,'Лицевые счета'!$A$1:$K$4570,2,0)</f>
        <v>431550</v>
      </c>
      <c r="C1556">
        <f>COUNTIF('ИПУ и ОКПУ'!$A$2:$A$3258,A1556)</f>
        <v>0</v>
      </c>
      <c r="D1556" t="str">
        <f>IF(C1556&gt;0,VLOOKUP(A1556,'ИПУ и ОКПУ'!$A$1:$O$3258,9,0),"")</f>
        <v/>
      </c>
      <c r="E1556" t="str">
        <f>IF(C1556&gt;0,IF(VLOOKUP(A1556,'ИПУ и ОКПУ'!$A$1:$O$3258,14,0)="Нет показаний","Нет показаний",""),"")</f>
        <v/>
      </c>
      <c r="F1556" t="str">
        <f>IF(AND(C1556&gt;0),SUMIF('ИПУ и ОКПУ'!$A$2:$A$3258,A1556,'ИПУ и ОКПУ'!$O$2:$O$3258),"")</f>
        <v/>
      </c>
      <c r="G1556">
        <f>VLOOKUP(A1556,'Лицевые счета'!$A$2:$K$4570,9,0)</f>
        <v>2</v>
      </c>
      <c r="H1556">
        <f>VLOOKUP(A1556,'Лицевые счета'!$A$2:$K$4570,10,0)</f>
        <v>57</v>
      </c>
      <c r="I1556" t="str">
        <f>VLOOKUP(A1556,'Лицевые счета'!$A$2:$K$4570,6,0)</f>
        <v>ФЛ</v>
      </c>
      <c r="J1556">
        <f>IF(AND(C1556=0,I1556="ФЛ"),G1556*H1556,"")</f>
        <v>114</v>
      </c>
      <c r="K1556" t="str">
        <f>IF(AND(C1556&gt;0,E1556="Нет показаний",I1556="ФЛ"),G1556*H1556,"")</f>
        <v/>
      </c>
    </row>
    <row r="1557" spans="1:11" x14ac:dyDescent="0.25">
      <c r="A1557" s="7">
        <v>444956</v>
      </c>
      <c r="B1557" s="7">
        <f>VLOOKUP(A1557,'Лицевые счета'!$A$1:$K$4570,2,0)</f>
        <v>431550</v>
      </c>
      <c r="C1557">
        <f>COUNTIF('ИПУ и ОКПУ'!$A$2:$A$3258,A1557)</f>
        <v>1</v>
      </c>
      <c r="D1557" t="str">
        <f>IF(C1557&gt;0,VLOOKUP(A1557,'ИПУ и ОКПУ'!$A$1:$O$3258,9,0),"")</f>
        <v>Одноставочный</v>
      </c>
      <c r="E1557" t="str">
        <f>IF(C1557&gt;0,IF(VLOOKUP(A1557,'ИПУ и ОКПУ'!$A$1:$O$3258,14,0)="Нет показаний","Нет показаний",""),"")</f>
        <v>Нет показаний</v>
      </c>
      <c r="F1557">
        <f>IF(AND(C1557&gt;0),SUMIF('ИПУ и ОКПУ'!$A$2:$A$3258,A1557,'ИПУ и ОКПУ'!$O$2:$O$3258),"")</f>
        <v>0</v>
      </c>
      <c r="G1557">
        <f>VLOOKUP(A1557,'Лицевые счета'!$A$2:$K$4570,9,0)</f>
        <v>2</v>
      </c>
      <c r="H1557">
        <f>VLOOKUP(A1557,'Лицевые счета'!$A$2:$K$4570,10,0)</f>
        <v>90.1</v>
      </c>
      <c r="I1557" t="str">
        <f>VLOOKUP(A1557,'Лицевые счета'!$A$2:$K$4570,6,0)</f>
        <v>ФЛ</v>
      </c>
      <c r="J1557" t="str">
        <f>IF(AND(C1557=0,I1557="ФЛ"),G1557*H1557,"")</f>
        <v/>
      </c>
      <c r="K1557">
        <f>IF(AND(C1557&gt;0,E1557="Нет показаний",I1557="ФЛ"),G1557*H1557,"")</f>
        <v>180.2</v>
      </c>
    </row>
    <row r="1558" spans="1:11" x14ac:dyDescent="0.25">
      <c r="A1558" s="7">
        <v>444970</v>
      </c>
      <c r="B1558" s="7">
        <f>VLOOKUP(A1558,'Лицевые счета'!$A$1:$K$4570,2,0)</f>
        <v>431550</v>
      </c>
      <c r="C1558">
        <f>COUNTIF('ИПУ и ОКПУ'!$A$2:$A$3258,A1558)</f>
        <v>1</v>
      </c>
      <c r="D1558" t="str">
        <f>IF(C1558&gt;0,VLOOKUP(A1558,'ИПУ и ОКПУ'!$A$1:$O$3258,9,0),"")</f>
        <v>Одноставочный</v>
      </c>
      <c r="E1558" t="str">
        <f>IF(C1558&gt;0,IF(VLOOKUP(A1558,'ИПУ и ОКПУ'!$A$1:$O$3258,14,0)="Нет показаний","Нет показаний",""),"")</f>
        <v/>
      </c>
      <c r="F1558">
        <f>IF(AND(C1558&gt;0),SUMIF('ИПУ и ОКПУ'!$A$2:$A$3258,A1558,'ИПУ и ОКПУ'!$O$2:$O$3258),"")</f>
        <v>70.89999999999975</v>
      </c>
      <c r="G1558">
        <f>VLOOKUP(A1558,'Лицевые счета'!$A$2:$K$4570,9,0)</f>
        <v>2</v>
      </c>
      <c r="H1558">
        <f>VLOOKUP(A1558,'Лицевые счета'!$A$2:$K$4570,10,0)</f>
        <v>57</v>
      </c>
      <c r="I1558" t="str">
        <f>VLOOKUP(A1558,'Лицевые счета'!$A$2:$K$4570,6,0)</f>
        <v>ФЛ</v>
      </c>
      <c r="J1558" t="str">
        <f>IF(AND(C1558=0,I1558="ФЛ"),G1558*H1558,"")</f>
        <v/>
      </c>
      <c r="K1558" t="str">
        <f>IF(AND(C1558&gt;0,E1558="Нет показаний",I1558="ФЛ"),G1558*H1558,"")</f>
        <v/>
      </c>
    </row>
    <row r="1559" spans="1:11" x14ac:dyDescent="0.25">
      <c r="A1559" s="7">
        <v>444974</v>
      </c>
      <c r="B1559" s="7">
        <f>VLOOKUP(A1559,'Лицевые счета'!$A$1:$K$4570,2,0)</f>
        <v>431550</v>
      </c>
      <c r="C1559">
        <f>COUNTIF('ИПУ и ОКПУ'!$A$2:$A$3258,A1559)</f>
        <v>2</v>
      </c>
      <c r="D1559" t="str">
        <f>IF(C1559&gt;0,VLOOKUP(A1559,'ИПУ и ОКПУ'!$A$1:$O$3258,9,0),"")</f>
        <v>Одноставочный</v>
      </c>
      <c r="E1559" t="str">
        <f>IF(C1559&gt;0,IF(VLOOKUP(A1559,'ИПУ и ОКПУ'!$A$1:$O$3258,14,0)="Нет показаний","Нет показаний",""),"")</f>
        <v>Нет показаний</v>
      </c>
      <c r="F1559">
        <f>IF(AND(C1559&gt;0),SUMIF('ИПУ и ОКПУ'!$A$2:$A$3258,A1559,'ИПУ и ОКПУ'!$O$2:$O$3258),"")</f>
        <v>0</v>
      </c>
      <c r="G1559">
        <f>VLOOKUP(A1559,'Лицевые счета'!$A$2:$K$4570,9,0)</f>
        <v>2</v>
      </c>
      <c r="H1559">
        <f>VLOOKUP(A1559,'Лицевые счета'!$A$2:$K$4570,10,0)</f>
        <v>83.2</v>
      </c>
      <c r="I1559" t="str">
        <f>VLOOKUP(A1559,'Лицевые счета'!$A$2:$K$4570,6,0)</f>
        <v>ФЛ</v>
      </c>
      <c r="J1559" t="str">
        <f>IF(AND(C1559=0,I1559="ФЛ"),G1559*H1559,"")</f>
        <v/>
      </c>
      <c r="K1559">
        <f>IF(AND(C1559&gt;0,E1559="Нет показаний",I1559="ФЛ"),G1559*H1559,"")</f>
        <v>166.4</v>
      </c>
    </row>
    <row r="1560" spans="1:11" x14ac:dyDescent="0.25">
      <c r="A1560" s="7">
        <v>444976</v>
      </c>
      <c r="B1560" s="7">
        <f>VLOOKUP(A1560,'Лицевые счета'!$A$1:$K$4570,2,0)</f>
        <v>431550</v>
      </c>
      <c r="C1560">
        <f>COUNTIF('ИПУ и ОКПУ'!$A$2:$A$3258,A1560)</f>
        <v>2</v>
      </c>
      <c r="D1560" t="str">
        <f>IF(C1560&gt;0,VLOOKUP(A1560,'ИПУ и ОКПУ'!$A$1:$O$3258,9,0),"")</f>
        <v>Одноставочный</v>
      </c>
      <c r="E1560" t="str">
        <f>IF(C1560&gt;0,IF(VLOOKUP(A1560,'ИПУ и ОКПУ'!$A$1:$O$3258,14,0)="Нет показаний","Нет показаний",""),"")</f>
        <v>Нет показаний</v>
      </c>
      <c r="F1560">
        <f>IF(AND(C1560&gt;0),SUMIF('ИПУ и ОКПУ'!$A$2:$A$3258,A1560,'ИПУ и ОКПУ'!$O$2:$O$3258),"")</f>
        <v>-74</v>
      </c>
      <c r="G1560">
        <f>VLOOKUP(A1560,'Лицевые счета'!$A$2:$K$4570,9,0)</f>
        <v>2</v>
      </c>
      <c r="H1560">
        <f>VLOOKUP(A1560,'Лицевые счета'!$A$2:$K$4570,10,0)</f>
        <v>57</v>
      </c>
      <c r="I1560" t="str">
        <f>VLOOKUP(A1560,'Лицевые счета'!$A$2:$K$4570,6,0)</f>
        <v>ФЛ</v>
      </c>
      <c r="J1560" t="str">
        <f>IF(AND(C1560=0,I1560="ФЛ"),G1560*H1560,"")</f>
        <v/>
      </c>
      <c r="K1560">
        <f>IF(AND(C1560&gt;0,E1560="Нет показаний",I1560="ФЛ"),G1560*H1560,"")</f>
        <v>114</v>
      </c>
    </row>
    <row r="1561" spans="1:11" x14ac:dyDescent="0.25">
      <c r="A1561" s="7">
        <v>444977</v>
      </c>
      <c r="B1561" s="7">
        <f>VLOOKUP(A1561,'Лицевые счета'!$A$1:$K$4570,2,0)</f>
        <v>431550</v>
      </c>
      <c r="C1561">
        <f>COUNTIF('ИПУ и ОКПУ'!$A$2:$A$3258,A1561)</f>
        <v>1</v>
      </c>
      <c r="D1561" t="str">
        <f>IF(C1561&gt;0,VLOOKUP(A1561,'ИПУ и ОКПУ'!$A$1:$O$3258,9,0),"")</f>
        <v>Одноставочный</v>
      </c>
      <c r="E1561" t="str">
        <f>IF(C1561&gt;0,IF(VLOOKUP(A1561,'ИПУ и ОКПУ'!$A$1:$O$3258,14,0)="Нет показаний","Нет показаний",""),"")</f>
        <v/>
      </c>
      <c r="F1561">
        <f>IF(AND(C1561&gt;0),SUMIF('ИПУ и ОКПУ'!$A$2:$A$3258,A1561,'ИПУ и ОКПУ'!$O$2:$O$3258),"")</f>
        <v>150</v>
      </c>
      <c r="G1561">
        <f>VLOOKUP(A1561,'Лицевые счета'!$A$2:$K$4570,9,0)</f>
        <v>2</v>
      </c>
      <c r="H1561">
        <f>VLOOKUP(A1561,'Лицевые счета'!$A$2:$K$4570,10,0)</f>
        <v>57</v>
      </c>
      <c r="I1561" t="str">
        <f>VLOOKUP(A1561,'Лицевые счета'!$A$2:$K$4570,6,0)</f>
        <v>ФЛ</v>
      </c>
      <c r="J1561" t="str">
        <f>IF(AND(C1561=0,I1561="ФЛ"),G1561*H1561,"")</f>
        <v/>
      </c>
      <c r="K1561" t="str">
        <f>IF(AND(C1561&gt;0,E1561="Нет показаний",I1561="ФЛ"),G1561*H1561,"")</f>
        <v/>
      </c>
    </row>
    <row r="1562" spans="1:11" x14ac:dyDescent="0.25">
      <c r="A1562" s="7">
        <v>444984</v>
      </c>
      <c r="B1562" s="7">
        <f>VLOOKUP(A1562,'Лицевые счета'!$A$1:$K$4570,2,0)</f>
        <v>431550</v>
      </c>
      <c r="C1562">
        <f>COUNTIF('ИПУ и ОКПУ'!$A$2:$A$3258,A1562)</f>
        <v>0</v>
      </c>
      <c r="D1562" t="str">
        <f>IF(C1562&gt;0,VLOOKUP(A1562,'ИПУ и ОКПУ'!$A$1:$O$3258,9,0),"")</f>
        <v/>
      </c>
      <c r="E1562" t="str">
        <f>IF(C1562&gt;0,IF(VLOOKUP(A1562,'ИПУ и ОКПУ'!$A$1:$O$3258,14,0)="Нет показаний","Нет показаний",""),"")</f>
        <v/>
      </c>
      <c r="F1562" t="str">
        <f>IF(AND(C1562&gt;0),SUMIF('ИПУ и ОКПУ'!$A$2:$A$3258,A1562,'ИПУ и ОКПУ'!$O$2:$O$3258),"")</f>
        <v/>
      </c>
      <c r="G1562">
        <f>VLOOKUP(A1562,'Лицевые счета'!$A$2:$K$4570,9,0)</f>
        <v>2</v>
      </c>
      <c r="H1562">
        <f>VLOOKUP(A1562,'Лицевые счета'!$A$2:$K$4570,10,0)</f>
        <v>57</v>
      </c>
      <c r="I1562" t="str">
        <f>VLOOKUP(A1562,'Лицевые счета'!$A$2:$K$4570,6,0)</f>
        <v>ФЛ</v>
      </c>
      <c r="J1562">
        <f>IF(AND(C1562=0,I1562="ФЛ"),G1562*H1562,"")</f>
        <v>114</v>
      </c>
      <c r="K1562" t="str">
        <f>IF(AND(C1562&gt;0,E1562="Нет показаний",I1562="ФЛ"),G1562*H1562,"")</f>
        <v/>
      </c>
    </row>
    <row r="1563" spans="1:11" x14ac:dyDescent="0.25">
      <c r="A1563" s="7">
        <v>444986</v>
      </c>
      <c r="B1563" s="7">
        <f>VLOOKUP(A1563,'Лицевые счета'!$A$1:$K$4570,2,0)</f>
        <v>431550</v>
      </c>
      <c r="C1563">
        <f>COUNTIF('ИПУ и ОКПУ'!$A$2:$A$3258,A1563)</f>
        <v>1</v>
      </c>
      <c r="D1563" t="str">
        <f>IF(C1563&gt;0,VLOOKUP(A1563,'ИПУ и ОКПУ'!$A$1:$O$3258,9,0),"")</f>
        <v>Одноставочный</v>
      </c>
      <c r="E1563" t="str">
        <f>IF(C1563&gt;0,IF(VLOOKUP(A1563,'ИПУ и ОКПУ'!$A$1:$O$3258,14,0)="Нет показаний","Нет показаний",""),"")</f>
        <v/>
      </c>
      <c r="F1563">
        <f>IF(AND(C1563&gt;0),SUMIF('ИПУ и ОКПУ'!$A$2:$A$3258,A1563,'ИПУ и ОКПУ'!$O$2:$O$3258),"")</f>
        <v>96</v>
      </c>
      <c r="G1563">
        <f>VLOOKUP(A1563,'Лицевые счета'!$A$2:$K$4570,9,0)</f>
        <v>2</v>
      </c>
      <c r="H1563">
        <f>VLOOKUP(A1563,'Лицевые счета'!$A$2:$K$4570,10,0)</f>
        <v>90.1</v>
      </c>
      <c r="I1563" t="str">
        <f>VLOOKUP(A1563,'Лицевые счета'!$A$2:$K$4570,6,0)</f>
        <v>ФЛ</v>
      </c>
      <c r="J1563" t="str">
        <f>IF(AND(C1563=0,I1563="ФЛ"),G1563*H1563,"")</f>
        <v/>
      </c>
      <c r="K1563" t="str">
        <f>IF(AND(C1563&gt;0,E1563="Нет показаний",I1563="ФЛ"),G1563*H1563,"")</f>
        <v/>
      </c>
    </row>
    <row r="1564" spans="1:11" x14ac:dyDescent="0.25">
      <c r="A1564" s="7">
        <v>445114</v>
      </c>
      <c r="B1564" s="7">
        <f>VLOOKUP(A1564,'Лицевые счета'!$A$1:$K$4570,2,0)</f>
        <v>431554</v>
      </c>
      <c r="C1564">
        <f>COUNTIF('ИПУ и ОКПУ'!$A$2:$A$3258,A1564)</f>
        <v>1</v>
      </c>
      <c r="D1564" t="str">
        <f>IF(C1564&gt;0,VLOOKUP(A1564,'ИПУ и ОКПУ'!$A$1:$O$3258,9,0),"")</f>
        <v>Одноставочный</v>
      </c>
      <c r="E1564" t="str">
        <f>IF(C1564&gt;0,IF(VLOOKUP(A1564,'ИПУ и ОКПУ'!$A$1:$O$3258,14,0)="Нет показаний","Нет показаний",""),"")</f>
        <v>Нет показаний</v>
      </c>
      <c r="F1564">
        <f>IF(AND(C1564&gt;0),SUMIF('ИПУ и ОКПУ'!$A$2:$A$3258,A1564,'ИПУ и ОКПУ'!$O$2:$O$3258),"")</f>
        <v>0</v>
      </c>
      <c r="G1564">
        <f>VLOOKUP(A1564,'Лицевые счета'!$A$2:$K$4570,9,0)</f>
        <v>2</v>
      </c>
      <c r="H1564">
        <f>VLOOKUP(A1564,'Лицевые счета'!$A$2:$K$4570,10,0)</f>
        <v>73.5</v>
      </c>
      <c r="I1564" t="str">
        <f>VLOOKUP(A1564,'Лицевые счета'!$A$2:$K$4570,6,0)</f>
        <v>ФЛ</v>
      </c>
      <c r="J1564" t="str">
        <f>IF(AND(C1564=0,I1564="ФЛ"),G1564*H1564,"")</f>
        <v/>
      </c>
      <c r="K1564">
        <f>IF(AND(C1564&gt;0,E1564="Нет показаний",I1564="ФЛ"),G1564*H1564,"")</f>
        <v>147</v>
      </c>
    </row>
    <row r="1565" spans="1:11" x14ac:dyDescent="0.25">
      <c r="A1565" s="7">
        <v>445134</v>
      </c>
      <c r="B1565" s="7">
        <f>VLOOKUP(A1565,'Лицевые счета'!$A$1:$K$4570,2,0)</f>
        <v>431555</v>
      </c>
      <c r="C1565">
        <f>COUNTIF('ИПУ и ОКПУ'!$A$2:$A$3258,A1565)</f>
        <v>1</v>
      </c>
      <c r="D1565" t="str">
        <f>IF(C1565&gt;0,VLOOKUP(A1565,'ИПУ и ОКПУ'!$A$1:$O$3258,9,0),"")</f>
        <v>Одноставочный</v>
      </c>
      <c r="E1565" t="str">
        <f>IF(C1565&gt;0,IF(VLOOKUP(A1565,'ИПУ и ОКПУ'!$A$1:$O$3258,14,0)="Нет показаний","Нет показаний",""),"")</f>
        <v/>
      </c>
      <c r="F1565">
        <f>IF(AND(C1565&gt;0),SUMIF('ИПУ и ОКПУ'!$A$2:$A$3258,A1565,'ИПУ и ОКПУ'!$O$2:$O$3258),"")</f>
        <v>250</v>
      </c>
      <c r="G1565">
        <f>VLOOKUP(A1565,'Лицевые счета'!$A$2:$K$4570,9,0)</f>
        <v>2</v>
      </c>
      <c r="H1565">
        <f>VLOOKUP(A1565,'Лицевые счета'!$A$2:$K$4570,10,0)</f>
        <v>73.5</v>
      </c>
      <c r="I1565" t="str">
        <f>VLOOKUP(A1565,'Лицевые счета'!$A$2:$K$4570,6,0)</f>
        <v>ФЛ</v>
      </c>
      <c r="J1565" t="str">
        <f>IF(AND(C1565=0,I1565="ФЛ"),G1565*H1565,"")</f>
        <v/>
      </c>
      <c r="K1565" t="str">
        <f>IF(AND(C1565&gt;0,E1565="Нет показаний",I1565="ФЛ"),G1565*H1565,"")</f>
        <v/>
      </c>
    </row>
    <row r="1566" spans="1:11" x14ac:dyDescent="0.25">
      <c r="A1566" s="7">
        <v>445147</v>
      </c>
      <c r="B1566" s="7">
        <f>VLOOKUP(A1566,'Лицевые счета'!$A$1:$K$4570,2,0)</f>
        <v>431555</v>
      </c>
      <c r="C1566">
        <f>COUNTIF('ИПУ и ОКПУ'!$A$2:$A$3258,A1566)</f>
        <v>1</v>
      </c>
      <c r="D1566" t="str">
        <f>IF(C1566&gt;0,VLOOKUP(A1566,'ИПУ и ОКПУ'!$A$1:$O$3258,9,0),"")</f>
        <v>Одноставочный</v>
      </c>
      <c r="E1566" t="str">
        <f>IF(C1566&gt;0,IF(VLOOKUP(A1566,'ИПУ и ОКПУ'!$A$1:$O$3258,14,0)="Нет показаний","Нет показаний",""),"")</f>
        <v>Нет показаний</v>
      </c>
      <c r="F1566">
        <f>IF(AND(C1566&gt;0),SUMIF('ИПУ и ОКПУ'!$A$2:$A$3258,A1566,'ИПУ и ОКПУ'!$O$2:$O$3258),"")</f>
        <v>0</v>
      </c>
      <c r="G1566">
        <f>VLOOKUP(A1566,'Лицевые счета'!$A$2:$K$4570,9,0)</f>
        <v>2</v>
      </c>
      <c r="H1566">
        <f>VLOOKUP(A1566,'Лицевые счета'!$A$2:$K$4570,10,0)</f>
        <v>73.5</v>
      </c>
      <c r="I1566" t="str">
        <f>VLOOKUP(A1566,'Лицевые счета'!$A$2:$K$4570,6,0)</f>
        <v>ФЛ</v>
      </c>
      <c r="J1566" t="str">
        <f>IF(AND(C1566=0,I1566="ФЛ"),G1566*H1566,"")</f>
        <v/>
      </c>
      <c r="K1566">
        <f>IF(AND(C1566&gt;0,E1566="Нет показаний",I1566="ФЛ"),G1566*H1566,"")</f>
        <v>147</v>
      </c>
    </row>
    <row r="1567" spans="1:11" x14ac:dyDescent="0.25">
      <c r="A1567" s="7">
        <v>445272</v>
      </c>
      <c r="B1567" s="7">
        <f>VLOOKUP(A1567,'Лицевые счета'!$A$1:$K$4570,2,0)</f>
        <v>431561</v>
      </c>
      <c r="C1567">
        <f>COUNTIF('ИПУ и ОКПУ'!$A$2:$A$3258,A1567)</f>
        <v>1</v>
      </c>
      <c r="D1567" t="str">
        <f>IF(C1567&gt;0,VLOOKUP(A1567,'ИПУ и ОКПУ'!$A$1:$O$3258,9,0),"")</f>
        <v>Одноставочный</v>
      </c>
      <c r="E1567" t="str">
        <f>IF(C1567&gt;0,IF(VLOOKUP(A1567,'ИПУ и ОКПУ'!$A$1:$O$3258,14,0)="Нет показаний","Нет показаний",""),"")</f>
        <v>Нет показаний</v>
      </c>
      <c r="F1567">
        <f>IF(AND(C1567&gt;0),SUMIF('ИПУ и ОКПУ'!$A$2:$A$3258,A1567,'ИПУ и ОКПУ'!$O$2:$O$3258),"")</f>
        <v>0</v>
      </c>
      <c r="G1567">
        <f>VLOOKUP(A1567,'Лицевые счета'!$A$2:$K$4570,9,0)</f>
        <v>2</v>
      </c>
      <c r="H1567">
        <f>VLOOKUP(A1567,'Лицевые счета'!$A$2:$K$4570,10,0)</f>
        <v>73.5</v>
      </c>
      <c r="I1567" t="str">
        <f>VLOOKUP(A1567,'Лицевые счета'!$A$2:$K$4570,6,0)</f>
        <v>ФЛ</v>
      </c>
      <c r="J1567" t="str">
        <f>IF(AND(C1567=0,I1567="ФЛ"),G1567*H1567,"")</f>
        <v/>
      </c>
      <c r="K1567">
        <f>IF(AND(C1567&gt;0,E1567="Нет показаний",I1567="ФЛ"),G1567*H1567,"")</f>
        <v>147</v>
      </c>
    </row>
    <row r="1568" spans="1:11" x14ac:dyDescent="0.25">
      <c r="A1568" s="7">
        <v>445274</v>
      </c>
      <c r="B1568" s="7">
        <f>VLOOKUP(A1568,'Лицевые счета'!$A$1:$K$4570,2,0)</f>
        <v>431561</v>
      </c>
      <c r="C1568">
        <f>COUNTIF('ИПУ и ОКПУ'!$A$2:$A$3258,A1568)</f>
        <v>1</v>
      </c>
      <c r="D1568" t="str">
        <f>IF(C1568&gt;0,VLOOKUP(A1568,'ИПУ и ОКПУ'!$A$1:$O$3258,9,0),"")</f>
        <v>Одноставочный</v>
      </c>
      <c r="E1568" t="str">
        <f>IF(C1568&gt;0,IF(VLOOKUP(A1568,'ИПУ и ОКПУ'!$A$1:$O$3258,14,0)="Нет показаний","Нет показаний",""),"")</f>
        <v>Нет показаний</v>
      </c>
      <c r="F1568">
        <f>IF(AND(C1568&gt;0),SUMIF('ИПУ и ОКПУ'!$A$2:$A$3258,A1568,'ИПУ и ОКПУ'!$O$2:$O$3258),"")</f>
        <v>0</v>
      </c>
      <c r="G1568">
        <f>VLOOKUP(A1568,'Лицевые счета'!$A$2:$K$4570,9,0)</f>
        <v>2</v>
      </c>
      <c r="H1568">
        <f>VLOOKUP(A1568,'Лицевые счета'!$A$2:$K$4570,10,0)</f>
        <v>83.2</v>
      </c>
      <c r="I1568" t="str">
        <f>VLOOKUP(A1568,'Лицевые счета'!$A$2:$K$4570,6,0)</f>
        <v>ФЛ</v>
      </c>
      <c r="J1568" t="str">
        <f>IF(AND(C1568=0,I1568="ФЛ"),G1568*H1568,"")</f>
        <v/>
      </c>
      <c r="K1568">
        <f>IF(AND(C1568&gt;0,E1568="Нет показаний",I1568="ФЛ"),G1568*H1568,"")</f>
        <v>166.4</v>
      </c>
    </row>
    <row r="1569" spans="1:11" x14ac:dyDescent="0.25">
      <c r="A1569" s="7">
        <v>447177</v>
      </c>
      <c r="B1569" s="7">
        <f>VLOOKUP(A1569,'Лицевые счета'!$A$1:$K$4570,2,0)</f>
        <v>447175</v>
      </c>
      <c r="C1569">
        <f>COUNTIF('ИПУ и ОКПУ'!$A$2:$A$3258,A1569)</f>
        <v>1</v>
      </c>
      <c r="D1569" t="str">
        <f>IF(C1569&gt;0,VLOOKUP(A1569,'ИПУ и ОКПУ'!$A$1:$O$3258,9,0),"")</f>
        <v>Одноставочный</v>
      </c>
      <c r="E1569" t="str">
        <f>IF(C1569&gt;0,IF(VLOOKUP(A1569,'ИПУ и ОКПУ'!$A$1:$O$3258,14,0)="Нет показаний","Нет показаний",""),"")</f>
        <v/>
      </c>
      <c r="F1569">
        <f>IF(AND(C1569&gt;0),SUMIF('ИПУ и ОКПУ'!$A$2:$A$3258,A1569,'ИПУ и ОКПУ'!$O$2:$O$3258),"")</f>
        <v>166</v>
      </c>
      <c r="G1569">
        <f>VLOOKUP(A1569,'Лицевые счета'!$A$2:$K$4570,9,0)</f>
        <v>2</v>
      </c>
      <c r="H1569">
        <f>VLOOKUP(A1569,'Лицевые счета'!$A$2:$K$4570,10,0)</f>
        <v>113.6</v>
      </c>
      <c r="I1569" t="str">
        <f>VLOOKUP(A1569,'Лицевые счета'!$A$2:$K$4570,6,0)</f>
        <v>ФЛ</v>
      </c>
      <c r="J1569" t="str">
        <f>IF(AND(C1569=0,I1569="ФЛ"),G1569*H1569,"")</f>
        <v/>
      </c>
      <c r="K1569" t="str">
        <f>IF(AND(C1569&gt;0,E1569="Нет показаний",I1569="ФЛ"),G1569*H1569,"")</f>
        <v/>
      </c>
    </row>
    <row r="1570" spans="1:11" x14ac:dyDescent="0.25">
      <c r="A1570" s="7">
        <v>447185</v>
      </c>
      <c r="B1570" s="7">
        <f>VLOOKUP(A1570,'Лицевые счета'!$A$1:$K$4570,2,0)</f>
        <v>447175</v>
      </c>
      <c r="C1570">
        <f>COUNTIF('ИПУ и ОКПУ'!$A$2:$A$3258,A1570)</f>
        <v>2</v>
      </c>
      <c r="D1570" t="str">
        <f>IF(C1570&gt;0,VLOOKUP(A1570,'ИПУ и ОКПУ'!$A$1:$O$3258,9,0),"")</f>
        <v>Двухзонный</v>
      </c>
      <c r="E1570" t="str">
        <f>IF(C1570&gt;0,IF(VLOOKUP(A1570,'ИПУ и ОКПУ'!$A$1:$O$3258,14,0)="Нет показаний","Нет показаний",""),"")</f>
        <v/>
      </c>
      <c r="F1570">
        <f>IF(AND(C1570&gt;0),SUMIF('ИПУ и ОКПУ'!$A$2:$A$3258,A1570,'ИПУ и ОКПУ'!$O$2:$O$3258),"")</f>
        <v>382</v>
      </c>
      <c r="G1570">
        <f>VLOOKUP(A1570,'Лицевые счета'!$A$2:$K$4570,9,0)</f>
        <v>2</v>
      </c>
      <c r="H1570">
        <f>VLOOKUP(A1570,'Лицевые счета'!$A$2:$K$4570,10,0)</f>
        <v>113.6</v>
      </c>
      <c r="I1570" t="str">
        <f>VLOOKUP(A1570,'Лицевые счета'!$A$2:$K$4570,6,0)</f>
        <v>ФЛ</v>
      </c>
      <c r="J1570" t="str">
        <f>IF(AND(C1570=0,I1570="ФЛ"),G1570*H1570,"")</f>
        <v/>
      </c>
      <c r="K1570" t="str">
        <f>IF(AND(C1570&gt;0,E1570="Нет показаний",I1570="ФЛ"),G1570*H1570,"")</f>
        <v/>
      </c>
    </row>
    <row r="1571" spans="1:11" x14ac:dyDescent="0.25">
      <c r="A1571" s="7">
        <v>447187</v>
      </c>
      <c r="B1571" s="7">
        <f>VLOOKUP(A1571,'Лицевые счета'!$A$1:$K$4570,2,0)</f>
        <v>447175</v>
      </c>
      <c r="C1571">
        <f>COUNTIF('ИПУ и ОКПУ'!$A$2:$A$3258,A1571)</f>
        <v>1</v>
      </c>
      <c r="D1571" t="str">
        <f>IF(C1571&gt;0,VLOOKUP(A1571,'ИПУ и ОКПУ'!$A$1:$O$3258,9,0),"")</f>
        <v>Одноставочный</v>
      </c>
      <c r="E1571" t="str">
        <f>IF(C1571&gt;0,IF(VLOOKUP(A1571,'ИПУ и ОКПУ'!$A$1:$O$3258,14,0)="Нет показаний","Нет показаний",""),"")</f>
        <v/>
      </c>
      <c r="F1571">
        <f>IF(AND(C1571&gt;0),SUMIF('ИПУ и ОКПУ'!$A$2:$A$3258,A1571,'ИПУ и ОКПУ'!$O$2:$O$3258),"")</f>
        <v>318</v>
      </c>
      <c r="G1571">
        <f>VLOOKUP(A1571,'Лицевые счета'!$A$2:$K$4570,9,0)</f>
        <v>2</v>
      </c>
      <c r="H1571">
        <f>VLOOKUP(A1571,'Лицевые счета'!$A$2:$K$4570,10,0)</f>
        <v>113.6</v>
      </c>
      <c r="I1571" t="str">
        <f>VLOOKUP(A1571,'Лицевые счета'!$A$2:$K$4570,6,0)</f>
        <v>ФЛ</v>
      </c>
      <c r="J1571" t="str">
        <f>IF(AND(C1571=0,I1571="ФЛ"),G1571*H1571,"")</f>
        <v/>
      </c>
      <c r="K1571" t="str">
        <f>IF(AND(C1571&gt;0,E1571="Нет показаний",I1571="ФЛ"),G1571*H1571,"")</f>
        <v/>
      </c>
    </row>
    <row r="1572" spans="1:11" x14ac:dyDescent="0.25">
      <c r="A1572" s="7">
        <v>447189</v>
      </c>
      <c r="B1572" s="7">
        <f>VLOOKUP(A1572,'Лицевые счета'!$A$1:$K$4570,2,0)</f>
        <v>447175</v>
      </c>
      <c r="C1572">
        <f>COUNTIF('ИПУ и ОКПУ'!$A$2:$A$3258,A1572)</f>
        <v>1</v>
      </c>
      <c r="D1572" t="str">
        <f>IF(C1572&gt;0,VLOOKUP(A1572,'ИПУ и ОКПУ'!$A$1:$O$3258,9,0),"")</f>
        <v>Одноставочный</v>
      </c>
      <c r="E1572" t="str">
        <f>IF(C1572&gt;0,IF(VLOOKUP(A1572,'ИПУ и ОКПУ'!$A$1:$O$3258,14,0)="Нет показаний","Нет показаний",""),"")</f>
        <v>Нет показаний</v>
      </c>
      <c r="F1572">
        <f>IF(AND(C1572&gt;0),SUMIF('ИПУ и ОКПУ'!$A$2:$A$3258,A1572,'ИПУ и ОКПУ'!$O$2:$O$3258),"")</f>
        <v>0</v>
      </c>
      <c r="G1572">
        <f>VLOOKUP(A1572,'Лицевые счета'!$A$2:$K$4570,9,0)</f>
        <v>2</v>
      </c>
      <c r="H1572">
        <f>VLOOKUP(A1572,'Лицевые счета'!$A$2:$K$4570,10,0)</f>
        <v>113.6</v>
      </c>
      <c r="I1572" t="str">
        <f>VLOOKUP(A1572,'Лицевые счета'!$A$2:$K$4570,6,0)</f>
        <v>ФЛ</v>
      </c>
      <c r="J1572" t="str">
        <f>IF(AND(C1572=0,I1572="ФЛ"),G1572*H1572,"")</f>
        <v/>
      </c>
      <c r="K1572">
        <f>IF(AND(C1572&gt;0,E1572="Нет показаний",I1572="ФЛ"),G1572*H1572,"")</f>
        <v>227.2</v>
      </c>
    </row>
    <row r="1573" spans="1:11" x14ac:dyDescent="0.25">
      <c r="A1573" s="7">
        <v>447193</v>
      </c>
      <c r="B1573" s="7">
        <f>VLOOKUP(A1573,'Лицевые счета'!$A$1:$K$4570,2,0)</f>
        <v>447171</v>
      </c>
      <c r="C1573">
        <f>COUNTIF('ИПУ и ОКПУ'!$A$2:$A$3258,A1573)</f>
        <v>1</v>
      </c>
      <c r="D1573" t="str">
        <f>IF(C1573&gt;0,VLOOKUP(A1573,'ИПУ и ОКПУ'!$A$1:$O$3258,9,0),"")</f>
        <v>Одноставочный</v>
      </c>
      <c r="E1573" t="str">
        <f>IF(C1573&gt;0,IF(VLOOKUP(A1573,'ИПУ и ОКПУ'!$A$1:$O$3258,14,0)="Нет показаний","Нет показаний",""),"")</f>
        <v>Нет показаний</v>
      </c>
      <c r="F1573">
        <f>IF(AND(C1573&gt;0),SUMIF('ИПУ и ОКПУ'!$A$2:$A$3258,A1573,'ИПУ и ОКПУ'!$O$2:$O$3258),"")</f>
        <v>0</v>
      </c>
      <c r="G1573">
        <f>VLOOKUP(A1573,'Лицевые счета'!$A$2:$K$4570,9,0)</f>
        <v>2</v>
      </c>
      <c r="H1573">
        <f>VLOOKUP(A1573,'Лицевые счета'!$A$2:$K$4570,10,0)</f>
        <v>103.9</v>
      </c>
      <c r="I1573" t="str">
        <f>VLOOKUP(A1573,'Лицевые счета'!$A$2:$K$4570,6,0)</f>
        <v>ФЛ</v>
      </c>
      <c r="J1573" t="str">
        <f>IF(AND(C1573=0,I1573="ФЛ"),G1573*H1573,"")</f>
        <v/>
      </c>
      <c r="K1573">
        <f>IF(AND(C1573&gt;0,E1573="Нет показаний",I1573="ФЛ"),G1573*H1573,"")</f>
        <v>207.8</v>
      </c>
    </row>
    <row r="1574" spans="1:11" x14ac:dyDescent="0.25">
      <c r="A1574" s="7">
        <v>447195</v>
      </c>
      <c r="B1574" s="7">
        <f>VLOOKUP(A1574,'Лицевые счета'!$A$1:$K$4570,2,0)</f>
        <v>447171</v>
      </c>
      <c r="C1574">
        <f>COUNTIF('ИПУ и ОКПУ'!$A$2:$A$3258,A1574)</f>
        <v>0</v>
      </c>
      <c r="D1574" t="str">
        <f>IF(C1574&gt;0,VLOOKUP(A1574,'ИПУ и ОКПУ'!$A$1:$O$3258,9,0),"")</f>
        <v/>
      </c>
      <c r="E1574" t="str">
        <f>IF(C1574&gt;0,IF(VLOOKUP(A1574,'ИПУ и ОКПУ'!$A$1:$O$3258,14,0)="Нет показаний","Нет показаний",""),"")</f>
        <v/>
      </c>
      <c r="F1574" t="str">
        <f>IF(AND(C1574&gt;0),SUMIF('ИПУ и ОКПУ'!$A$2:$A$3258,A1574,'ИПУ и ОКПУ'!$O$2:$O$3258),"")</f>
        <v/>
      </c>
      <c r="G1574">
        <f>VLOOKUP(A1574,'Лицевые счета'!$A$2:$K$4570,9,0)</f>
        <v>2</v>
      </c>
      <c r="H1574">
        <f>VLOOKUP(A1574,'Лицевые счета'!$A$2:$K$4570,10,0)</f>
        <v>103.9</v>
      </c>
      <c r="I1574" t="str">
        <f>VLOOKUP(A1574,'Лицевые счета'!$A$2:$K$4570,6,0)</f>
        <v>ФЛ</v>
      </c>
      <c r="J1574">
        <f>IF(AND(C1574=0,I1574="ФЛ"),G1574*H1574,"")</f>
        <v>207.8</v>
      </c>
      <c r="K1574" t="str">
        <f>IF(AND(C1574&gt;0,E1574="Нет показаний",I1574="ФЛ"),G1574*H1574,"")</f>
        <v/>
      </c>
    </row>
    <row r="1575" spans="1:11" x14ac:dyDescent="0.25">
      <c r="A1575" s="7">
        <v>447207</v>
      </c>
      <c r="B1575" s="7">
        <f>VLOOKUP(A1575,'Лицевые счета'!$A$1:$K$4570,2,0)</f>
        <v>447171</v>
      </c>
      <c r="C1575">
        <f>COUNTIF('ИПУ и ОКПУ'!$A$2:$A$3258,A1575)</f>
        <v>1</v>
      </c>
      <c r="D1575" t="str">
        <f>IF(C1575&gt;0,VLOOKUP(A1575,'ИПУ и ОКПУ'!$A$1:$O$3258,9,0),"")</f>
        <v>Одноставочный</v>
      </c>
      <c r="E1575" t="str">
        <f>IF(C1575&gt;0,IF(VLOOKUP(A1575,'ИПУ и ОКПУ'!$A$1:$O$3258,14,0)="Нет показаний","Нет показаний",""),"")</f>
        <v>Нет показаний</v>
      </c>
      <c r="F1575">
        <f>IF(AND(C1575&gt;0),SUMIF('ИПУ и ОКПУ'!$A$2:$A$3258,A1575,'ИПУ и ОКПУ'!$O$2:$O$3258),"")</f>
        <v>0</v>
      </c>
      <c r="G1575">
        <f>VLOOKUP(A1575,'Лицевые счета'!$A$2:$K$4570,9,0)</f>
        <v>2</v>
      </c>
      <c r="H1575">
        <f>VLOOKUP(A1575,'Лицевые счета'!$A$2:$K$4570,10,0)</f>
        <v>88</v>
      </c>
      <c r="I1575" t="str">
        <f>VLOOKUP(A1575,'Лицевые счета'!$A$2:$K$4570,6,0)</f>
        <v>ФЛ</v>
      </c>
      <c r="J1575" t="str">
        <f>IF(AND(C1575=0,I1575="ФЛ"),G1575*H1575,"")</f>
        <v/>
      </c>
      <c r="K1575">
        <f>IF(AND(C1575&gt;0,E1575="Нет показаний",I1575="ФЛ"),G1575*H1575,"")</f>
        <v>176</v>
      </c>
    </row>
    <row r="1576" spans="1:11" x14ac:dyDescent="0.25">
      <c r="A1576" s="7">
        <v>447209</v>
      </c>
      <c r="B1576" s="7">
        <f>VLOOKUP(A1576,'Лицевые счета'!$A$1:$K$4570,2,0)</f>
        <v>447171</v>
      </c>
      <c r="C1576">
        <f>COUNTIF('ИПУ и ОКПУ'!$A$2:$A$3258,A1576)</f>
        <v>1</v>
      </c>
      <c r="D1576" t="str">
        <f>IF(C1576&gt;0,VLOOKUP(A1576,'ИПУ и ОКПУ'!$A$1:$O$3258,9,0),"")</f>
        <v>Одноставочный</v>
      </c>
      <c r="E1576" t="str">
        <f>IF(C1576&gt;0,IF(VLOOKUP(A1576,'ИПУ и ОКПУ'!$A$1:$O$3258,14,0)="Нет показаний","Нет показаний",""),"")</f>
        <v>Нет показаний</v>
      </c>
      <c r="F1576">
        <f>IF(AND(C1576&gt;0),SUMIF('ИПУ и ОКПУ'!$A$2:$A$3258,A1576,'ИПУ и ОКПУ'!$O$2:$O$3258),"")</f>
        <v>0</v>
      </c>
      <c r="G1576">
        <f>VLOOKUP(A1576,'Лицевые счета'!$A$2:$K$4570,9,0)</f>
        <v>2</v>
      </c>
      <c r="H1576">
        <f>VLOOKUP(A1576,'Лицевые счета'!$A$2:$K$4570,10,0)</f>
        <v>88</v>
      </c>
      <c r="I1576" t="str">
        <f>VLOOKUP(A1576,'Лицевые счета'!$A$2:$K$4570,6,0)</f>
        <v>ФЛ</v>
      </c>
      <c r="J1576" t="str">
        <f>IF(AND(C1576=0,I1576="ФЛ"),G1576*H1576,"")</f>
        <v/>
      </c>
      <c r="K1576">
        <f>IF(AND(C1576&gt;0,E1576="Нет показаний",I1576="ФЛ"),G1576*H1576,"")</f>
        <v>176</v>
      </c>
    </row>
    <row r="1577" spans="1:11" x14ac:dyDescent="0.25">
      <c r="A1577" s="7">
        <v>447211</v>
      </c>
      <c r="B1577" s="7">
        <f>VLOOKUP(A1577,'Лицевые счета'!$A$1:$K$4570,2,0)</f>
        <v>447171</v>
      </c>
      <c r="C1577">
        <f>COUNTIF('ИПУ и ОКПУ'!$A$2:$A$3258,A1577)</f>
        <v>1</v>
      </c>
      <c r="D1577" t="str">
        <f>IF(C1577&gt;0,VLOOKUP(A1577,'ИПУ и ОКПУ'!$A$1:$O$3258,9,0),"")</f>
        <v>Одноставочный</v>
      </c>
      <c r="E1577" t="str">
        <f>IF(C1577&gt;0,IF(VLOOKUP(A1577,'ИПУ и ОКПУ'!$A$1:$O$3258,14,0)="Нет показаний","Нет показаний",""),"")</f>
        <v>Нет показаний</v>
      </c>
      <c r="F1577">
        <f>IF(AND(C1577&gt;0),SUMIF('ИПУ и ОКПУ'!$A$2:$A$3258,A1577,'ИПУ и ОКПУ'!$O$2:$O$3258),"")</f>
        <v>0</v>
      </c>
      <c r="G1577">
        <f>VLOOKUP(A1577,'Лицевые счета'!$A$2:$K$4570,9,0)</f>
        <v>2</v>
      </c>
      <c r="H1577">
        <f>VLOOKUP(A1577,'Лицевые счета'!$A$2:$K$4570,10,0)</f>
        <v>103.9</v>
      </c>
      <c r="I1577" t="str">
        <f>VLOOKUP(A1577,'Лицевые счета'!$A$2:$K$4570,6,0)</f>
        <v>ФЛ</v>
      </c>
      <c r="J1577" t="str">
        <f>IF(AND(C1577=0,I1577="ФЛ"),G1577*H1577,"")</f>
        <v/>
      </c>
      <c r="K1577">
        <f>IF(AND(C1577&gt;0,E1577="Нет показаний",I1577="ФЛ"),G1577*H1577,"")</f>
        <v>207.8</v>
      </c>
    </row>
    <row r="1578" spans="1:11" x14ac:dyDescent="0.25">
      <c r="A1578" s="7">
        <v>447213</v>
      </c>
      <c r="B1578" s="7">
        <f>VLOOKUP(A1578,'Лицевые счета'!$A$1:$K$4570,2,0)</f>
        <v>447171</v>
      </c>
      <c r="C1578">
        <f>COUNTIF('ИПУ и ОКПУ'!$A$2:$A$3258,A1578)</f>
        <v>1</v>
      </c>
      <c r="D1578" t="str">
        <f>IF(C1578&gt;0,VLOOKUP(A1578,'ИПУ и ОКПУ'!$A$1:$O$3258,9,0),"")</f>
        <v>Одноставочный</v>
      </c>
      <c r="E1578" t="str">
        <f>IF(C1578&gt;0,IF(VLOOKUP(A1578,'ИПУ и ОКПУ'!$A$1:$O$3258,14,0)="Нет показаний","Нет показаний",""),"")</f>
        <v>Нет показаний</v>
      </c>
      <c r="F1578">
        <f>IF(AND(C1578&gt;0),SUMIF('ИПУ и ОКПУ'!$A$2:$A$3258,A1578,'ИПУ и ОКПУ'!$O$2:$O$3258),"")</f>
        <v>0</v>
      </c>
      <c r="G1578">
        <f>VLOOKUP(A1578,'Лицевые счета'!$A$2:$K$4570,9,0)</f>
        <v>2</v>
      </c>
      <c r="H1578">
        <f>VLOOKUP(A1578,'Лицевые счета'!$A$2:$K$4570,10,0)</f>
        <v>103.9</v>
      </c>
      <c r="I1578" t="str">
        <f>VLOOKUP(A1578,'Лицевые счета'!$A$2:$K$4570,6,0)</f>
        <v>ФЛ</v>
      </c>
      <c r="J1578" t="str">
        <f>IF(AND(C1578=0,I1578="ФЛ"),G1578*H1578,"")</f>
        <v/>
      </c>
      <c r="K1578">
        <f>IF(AND(C1578&gt;0,E1578="Нет показаний",I1578="ФЛ"),G1578*H1578,"")</f>
        <v>207.8</v>
      </c>
    </row>
    <row r="1579" spans="1:11" x14ac:dyDescent="0.25">
      <c r="A1579" s="7">
        <v>447573</v>
      </c>
      <c r="B1579" s="7">
        <f>VLOOKUP(A1579,'Лицевые счета'!$A$1:$K$4570,2,0)</f>
        <v>447354</v>
      </c>
      <c r="C1579">
        <f>COUNTIF('ИПУ и ОКПУ'!$A$2:$A$3258,A1579)</f>
        <v>1</v>
      </c>
      <c r="D1579" t="str">
        <f>IF(C1579&gt;0,VLOOKUP(A1579,'ИПУ и ОКПУ'!$A$1:$O$3258,9,0),"")</f>
        <v>Одноставочный</v>
      </c>
      <c r="E1579" t="str">
        <f>IF(C1579&gt;0,IF(VLOOKUP(A1579,'ИПУ и ОКПУ'!$A$1:$O$3258,14,0)="Нет показаний","Нет показаний",""),"")</f>
        <v>Нет показаний</v>
      </c>
      <c r="F1579">
        <f>IF(AND(C1579&gt;0),SUMIF('ИПУ и ОКПУ'!$A$2:$A$3258,A1579,'ИПУ и ОКПУ'!$O$2:$O$3258),"")</f>
        <v>0</v>
      </c>
      <c r="G1579">
        <f>VLOOKUP(A1579,'Лицевые счета'!$A$2:$K$4570,9,0)</f>
        <v>2</v>
      </c>
      <c r="H1579">
        <f>VLOOKUP(A1579,'Лицевые счета'!$A$2:$K$4570,10,0)</f>
        <v>73.5</v>
      </c>
      <c r="I1579" t="str">
        <f>VLOOKUP(A1579,'Лицевые счета'!$A$2:$K$4570,6,0)</f>
        <v>ФЛ</v>
      </c>
      <c r="J1579" t="str">
        <f>IF(AND(C1579=0,I1579="ФЛ"),G1579*H1579,"")</f>
        <v/>
      </c>
      <c r="K1579">
        <f>IF(AND(C1579&gt;0,E1579="Нет показаний",I1579="ФЛ"),G1579*H1579,"")</f>
        <v>147</v>
      </c>
    </row>
    <row r="1580" spans="1:11" x14ac:dyDescent="0.25">
      <c r="A1580" s="7">
        <v>447585</v>
      </c>
      <c r="B1580" s="7">
        <f>VLOOKUP(A1580,'Лицевые счета'!$A$1:$K$4570,2,0)</f>
        <v>447354</v>
      </c>
      <c r="C1580">
        <f>COUNTIF('ИПУ и ОКПУ'!$A$2:$A$3258,A1580)</f>
        <v>1</v>
      </c>
      <c r="D1580" t="str">
        <f>IF(C1580&gt;0,VLOOKUP(A1580,'ИПУ и ОКПУ'!$A$1:$O$3258,9,0),"")</f>
        <v>Одноставочный</v>
      </c>
      <c r="E1580" t="str">
        <f>IF(C1580&gt;0,IF(VLOOKUP(A1580,'ИПУ и ОКПУ'!$A$1:$O$3258,14,0)="Нет показаний","Нет показаний",""),"")</f>
        <v/>
      </c>
      <c r="F1580">
        <f>IF(AND(C1580&gt;0),SUMIF('ИПУ и ОКПУ'!$A$2:$A$3258,A1580,'ИПУ и ОКПУ'!$O$2:$O$3258),"")</f>
        <v>107</v>
      </c>
      <c r="G1580">
        <f>VLOOKUP(A1580,'Лицевые счета'!$A$2:$K$4570,9,0)</f>
        <v>2</v>
      </c>
      <c r="H1580">
        <f>VLOOKUP(A1580,'Лицевые счета'!$A$2:$K$4570,10,0)</f>
        <v>73.5</v>
      </c>
      <c r="I1580" t="str">
        <f>VLOOKUP(A1580,'Лицевые счета'!$A$2:$K$4570,6,0)</f>
        <v>ФЛ</v>
      </c>
      <c r="J1580" t="str">
        <f>IF(AND(C1580=0,I1580="ФЛ"),G1580*H1580,"")</f>
        <v/>
      </c>
      <c r="K1580" t="str">
        <f>IF(AND(C1580&gt;0,E1580="Нет показаний",I1580="ФЛ"),G1580*H1580,"")</f>
        <v/>
      </c>
    </row>
    <row r="1581" spans="1:11" x14ac:dyDescent="0.25">
      <c r="A1581" s="7">
        <v>447587</v>
      </c>
      <c r="B1581" s="7">
        <f>VLOOKUP(A1581,'Лицевые счета'!$A$1:$K$4570,2,0)</f>
        <v>447354</v>
      </c>
      <c r="C1581">
        <f>COUNTIF('ИПУ и ОКПУ'!$A$2:$A$3258,A1581)</f>
        <v>1</v>
      </c>
      <c r="D1581" t="str">
        <f>IF(C1581&gt;0,VLOOKUP(A1581,'ИПУ и ОКПУ'!$A$1:$O$3258,9,0),"")</f>
        <v>Одноставочный</v>
      </c>
      <c r="E1581" t="str">
        <f>IF(C1581&gt;0,IF(VLOOKUP(A1581,'ИПУ и ОКПУ'!$A$1:$O$3258,14,0)="Нет показаний","Нет показаний",""),"")</f>
        <v/>
      </c>
      <c r="F1581">
        <f>IF(AND(C1581&gt;0),SUMIF('ИПУ и ОКПУ'!$A$2:$A$3258,A1581,'ИПУ и ОКПУ'!$O$2:$O$3258),"")</f>
        <v>46</v>
      </c>
      <c r="G1581">
        <f>VLOOKUP(A1581,'Лицевые счета'!$A$2:$K$4570,9,0)</f>
        <v>2</v>
      </c>
      <c r="H1581">
        <f>VLOOKUP(A1581,'Лицевые счета'!$A$2:$K$4570,10,0)</f>
        <v>73.5</v>
      </c>
      <c r="I1581" t="str">
        <f>VLOOKUP(A1581,'Лицевые счета'!$A$2:$K$4570,6,0)</f>
        <v>ФЛ</v>
      </c>
      <c r="J1581" t="str">
        <f>IF(AND(C1581=0,I1581="ФЛ"),G1581*H1581,"")</f>
        <v/>
      </c>
      <c r="K1581" t="str">
        <f>IF(AND(C1581&gt;0,E1581="Нет показаний",I1581="ФЛ"),G1581*H1581,"")</f>
        <v/>
      </c>
    </row>
    <row r="1582" spans="1:11" x14ac:dyDescent="0.25">
      <c r="A1582" s="7">
        <v>447589</v>
      </c>
      <c r="B1582" s="7">
        <f>VLOOKUP(A1582,'Лицевые счета'!$A$1:$K$4570,2,0)</f>
        <v>447354</v>
      </c>
      <c r="C1582">
        <f>COUNTIF('ИПУ и ОКПУ'!$A$2:$A$3258,A1582)</f>
        <v>1</v>
      </c>
      <c r="D1582" t="str">
        <f>IF(C1582&gt;0,VLOOKUP(A1582,'ИПУ и ОКПУ'!$A$1:$O$3258,9,0),"")</f>
        <v>Одноставочный</v>
      </c>
      <c r="E1582" t="str">
        <f>IF(C1582&gt;0,IF(VLOOKUP(A1582,'ИПУ и ОКПУ'!$A$1:$O$3258,14,0)="Нет показаний","Нет показаний",""),"")</f>
        <v/>
      </c>
      <c r="F1582">
        <f>IF(AND(C1582&gt;0),SUMIF('ИПУ и ОКПУ'!$A$2:$A$3258,A1582,'ИПУ и ОКПУ'!$O$2:$O$3258),"")</f>
        <v>33</v>
      </c>
      <c r="G1582">
        <f>VLOOKUP(A1582,'Лицевые счета'!$A$2:$K$4570,9,0)</f>
        <v>2</v>
      </c>
      <c r="H1582">
        <f>VLOOKUP(A1582,'Лицевые счета'!$A$2:$K$4570,10,0)</f>
        <v>57</v>
      </c>
      <c r="I1582" t="str">
        <f>VLOOKUP(A1582,'Лицевые счета'!$A$2:$K$4570,6,0)</f>
        <v>ФЛ</v>
      </c>
      <c r="J1582" t="str">
        <f>IF(AND(C1582=0,I1582="ФЛ"),G1582*H1582,"")</f>
        <v/>
      </c>
      <c r="K1582" t="str">
        <f>IF(AND(C1582&gt;0,E1582="Нет показаний",I1582="ФЛ"),G1582*H1582,"")</f>
        <v/>
      </c>
    </row>
    <row r="1583" spans="1:11" x14ac:dyDescent="0.25">
      <c r="A1583" s="7">
        <v>447610</v>
      </c>
      <c r="B1583" s="7">
        <f>VLOOKUP(A1583,'Лицевые счета'!$A$1:$K$4570,2,0)</f>
        <v>447355</v>
      </c>
      <c r="C1583">
        <f>COUNTIF('ИПУ и ОКПУ'!$A$2:$A$3258,A1583)</f>
        <v>1</v>
      </c>
      <c r="D1583" t="str">
        <f>IF(C1583&gt;0,VLOOKUP(A1583,'ИПУ и ОКПУ'!$A$1:$O$3258,9,0),"")</f>
        <v>Одноставочный</v>
      </c>
      <c r="E1583" t="str">
        <f>IF(C1583&gt;0,IF(VLOOKUP(A1583,'ИПУ и ОКПУ'!$A$1:$O$3258,14,0)="Нет показаний","Нет показаний",""),"")</f>
        <v/>
      </c>
      <c r="F1583">
        <f>IF(AND(C1583&gt;0),SUMIF('ИПУ и ОКПУ'!$A$2:$A$3258,A1583,'ИПУ и ОКПУ'!$O$2:$O$3258),"")</f>
        <v>18.5</v>
      </c>
      <c r="G1583">
        <f>VLOOKUP(A1583,'Лицевые счета'!$A$2:$K$4570,9,0)</f>
        <v>2</v>
      </c>
      <c r="H1583">
        <f>VLOOKUP(A1583,'Лицевые счета'!$A$2:$K$4570,10,0)</f>
        <v>57</v>
      </c>
      <c r="I1583" t="str">
        <f>VLOOKUP(A1583,'Лицевые счета'!$A$2:$K$4570,6,0)</f>
        <v>ФЛ</v>
      </c>
      <c r="J1583" t="str">
        <f>IF(AND(C1583=0,I1583="ФЛ"),G1583*H1583,"")</f>
        <v/>
      </c>
      <c r="K1583" t="str">
        <f>IF(AND(C1583&gt;0,E1583="Нет показаний",I1583="ФЛ"),G1583*H1583,"")</f>
        <v/>
      </c>
    </row>
    <row r="1584" spans="1:11" x14ac:dyDescent="0.25">
      <c r="A1584" s="7">
        <v>447612</v>
      </c>
      <c r="B1584" s="7">
        <f>VLOOKUP(A1584,'Лицевые счета'!$A$1:$K$4570,2,0)</f>
        <v>447355</v>
      </c>
      <c r="C1584">
        <f>COUNTIF('ИПУ и ОКПУ'!$A$2:$A$3258,A1584)</f>
        <v>1</v>
      </c>
      <c r="D1584" t="str">
        <f>IF(C1584&gt;0,VLOOKUP(A1584,'ИПУ и ОКПУ'!$A$1:$O$3258,9,0),"")</f>
        <v>Одноставочный</v>
      </c>
      <c r="E1584" t="str">
        <f>IF(C1584&gt;0,IF(VLOOKUP(A1584,'ИПУ и ОКПУ'!$A$1:$O$3258,14,0)="Нет показаний","Нет показаний",""),"")</f>
        <v>Нет показаний</v>
      </c>
      <c r="F1584">
        <f>IF(AND(C1584&gt;0),SUMIF('ИПУ и ОКПУ'!$A$2:$A$3258,A1584,'ИПУ и ОКПУ'!$O$2:$O$3258),"")</f>
        <v>0</v>
      </c>
      <c r="G1584">
        <f>VLOOKUP(A1584,'Лицевые счета'!$A$2:$K$4570,9,0)</f>
        <v>2</v>
      </c>
      <c r="H1584">
        <f>VLOOKUP(A1584,'Лицевые счета'!$A$2:$K$4570,10,0)</f>
        <v>57</v>
      </c>
      <c r="I1584" t="str">
        <f>VLOOKUP(A1584,'Лицевые счета'!$A$2:$K$4570,6,0)</f>
        <v>ФЛ</v>
      </c>
      <c r="J1584" t="str">
        <f>IF(AND(C1584=0,I1584="ФЛ"),G1584*H1584,"")</f>
        <v/>
      </c>
      <c r="K1584">
        <f>IF(AND(C1584&gt;0,E1584="Нет показаний",I1584="ФЛ"),G1584*H1584,"")</f>
        <v>114</v>
      </c>
    </row>
    <row r="1585" spans="1:11" x14ac:dyDescent="0.25">
      <c r="A1585" s="7">
        <v>447613</v>
      </c>
      <c r="B1585" s="7">
        <f>VLOOKUP(A1585,'Лицевые счета'!$A$1:$K$4570,2,0)</f>
        <v>447355</v>
      </c>
      <c r="C1585">
        <f>COUNTIF('ИПУ и ОКПУ'!$A$2:$A$3258,A1585)</f>
        <v>1</v>
      </c>
      <c r="D1585" t="str">
        <f>IF(C1585&gt;0,VLOOKUP(A1585,'ИПУ и ОКПУ'!$A$1:$O$3258,9,0),"")</f>
        <v>Одноставочный</v>
      </c>
      <c r="E1585" t="str">
        <f>IF(C1585&gt;0,IF(VLOOKUP(A1585,'ИПУ и ОКПУ'!$A$1:$O$3258,14,0)="Нет показаний","Нет показаний",""),"")</f>
        <v>Нет показаний</v>
      </c>
      <c r="F1585">
        <f>IF(AND(C1585&gt;0),SUMIF('ИПУ и ОКПУ'!$A$2:$A$3258,A1585,'ИПУ и ОКПУ'!$O$2:$O$3258),"")</f>
        <v>0</v>
      </c>
      <c r="G1585">
        <f>VLOOKUP(A1585,'Лицевые счета'!$A$2:$K$4570,9,0)</f>
        <v>2</v>
      </c>
      <c r="H1585">
        <f>VLOOKUP(A1585,'Лицевые счета'!$A$2:$K$4570,10,0)</f>
        <v>57</v>
      </c>
      <c r="I1585" t="str">
        <f>VLOOKUP(A1585,'Лицевые счета'!$A$2:$K$4570,6,0)</f>
        <v>ФЛ</v>
      </c>
      <c r="J1585" t="str">
        <f>IF(AND(C1585=0,I1585="ФЛ"),G1585*H1585,"")</f>
        <v/>
      </c>
      <c r="K1585">
        <f>IF(AND(C1585&gt;0,E1585="Нет показаний",I1585="ФЛ"),G1585*H1585,"")</f>
        <v>114</v>
      </c>
    </row>
    <row r="1586" spans="1:11" x14ac:dyDescent="0.25">
      <c r="A1586" s="7">
        <v>447620</v>
      </c>
      <c r="B1586" s="7">
        <f>VLOOKUP(A1586,'Лицевые счета'!$A$1:$K$4570,2,0)</f>
        <v>447355</v>
      </c>
      <c r="C1586">
        <f>COUNTIF('ИПУ и ОКПУ'!$A$2:$A$3258,A1586)</f>
        <v>1</v>
      </c>
      <c r="D1586" t="str">
        <f>IF(C1586&gt;0,VLOOKUP(A1586,'ИПУ и ОКПУ'!$A$1:$O$3258,9,0),"")</f>
        <v>Одноставочный</v>
      </c>
      <c r="E1586" t="str">
        <f>IF(C1586&gt;0,IF(VLOOKUP(A1586,'ИПУ и ОКПУ'!$A$1:$O$3258,14,0)="Нет показаний","Нет показаний",""),"")</f>
        <v/>
      </c>
      <c r="F1586">
        <f>IF(AND(C1586&gt;0),SUMIF('ИПУ и ОКПУ'!$A$2:$A$3258,A1586,'ИПУ и ОКПУ'!$O$2:$O$3258),"")</f>
        <v>110</v>
      </c>
      <c r="G1586">
        <f>VLOOKUP(A1586,'Лицевые счета'!$A$2:$K$4570,9,0)</f>
        <v>2</v>
      </c>
      <c r="H1586">
        <f>VLOOKUP(A1586,'Лицевые счета'!$A$2:$K$4570,10,0)</f>
        <v>73.5</v>
      </c>
      <c r="I1586" t="str">
        <f>VLOOKUP(A1586,'Лицевые счета'!$A$2:$K$4570,6,0)</f>
        <v>ФЛ</v>
      </c>
      <c r="J1586" t="str">
        <f>IF(AND(C1586=0,I1586="ФЛ"),G1586*H1586,"")</f>
        <v/>
      </c>
      <c r="K1586" t="str">
        <f>IF(AND(C1586&gt;0,E1586="Нет показаний",I1586="ФЛ"),G1586*H1586,"")</f>
        <v/>
      </c>
    </row>
    <row r="1587" spans="1:11" x14ac:dyDescent="0.25">
      <c r="A1587" s="7">
        <v>447632</v>
      </c>
      <c r="B1587" s="7">
        <f>VLOOKUP(A1587,'Лицевые счета'!$A$1:$K$4570,2,0)</f>
        <v>447357</v>
      </c>
      <c r="C1587">
        <f>COUNTIF('ИПУ и ОКПУ'!$A$2:$A$3258,A1587)</f>
        <v>1</v>
      </c>
      <c r="D1587" t="str">
        <f>IF(C1587&gt;0,VLOOKUP(A1587,'ИПУ и ОКПУ'!$A$1:$O$3258,9,0),"")</f>
        <v>Одноставочный</v>
      </c>
      <c r="E1587" t="str">
        <f>IF(C1587&gt;0,IF(VLOOKUP(A1587,'ИПУ и ОКПУ'!$A$1:$O$3258,14,0)="Нет показаний","Нет показаний",""),"")</f>
        <v/>
      </c>
      <c r="F1587">
        <f>IF(AND(C1587&gt;0),SUMIF('ИПУ и ОКПУ'!$A$2:$A$3258,A1587,'ИПУ и ОКПУ'!$O$2:$O$3258),"")</f>
        <v>898</v>
      </c>
      <c r="G1587">
        <f>VLOOKUP(A1587,'Лицевые счета'!$A$2:$K$4570,9,0)</f>
        <v>2</v>
      </c>
      <c r="H1587">
        <f>VLOOKUP(A1587,'Лицевые счета'!$A$2:$K$4570,10,0)</f>
        <v>73.5</v>
      </c>
      <c r="I1587" t="str">
        <f>VLOOKUP(A1587,'Лицевые счета'!$A$2:$K$4570,6,0)</f>
        <v>ФЛ</v>
      </c>
      <c r="J1587" t="str">
        <f>IF(AND(C1587=0,I1587="ФЛ"),G1587*H1587,"")</f>
        <v/>
      </c>
      <c r="K1587" t="str">
        <f>IF(AND(C1587&gt;0,E1587="Нет показаний",I1587="ФЛ"),G1587*H1587,"")</f>
        <v/>
      </c>
    </row>
    <row r="1588" spans="1:11" x14ac:dyDescent="0.25">
      <c r="A1588" s="7">
        <v>447779</v>
      </c>
      <c r="B1588" s="7">
        <f>VLOOKUP(A1588,'Лицевые счета'!$A$1:$K$4570,2,0)</f>
        <v>447367</v>
      </c>
      <c r="C1588">
        <f>COUNTIF('ИПУ и ОКПУ'!$A$2:$A$3258,A1588)</f>
        <v>1</v>
      </c>
      <c r="D1588" t="str">
        <f>IF(C1588&gt;0,VLOOKUP(A1588,'ИПУ и ОКПУ'!$A$1:$O$3258,9,0),"")</f>
        <v>Одноставочный</v>
      </c>
      <c r="E1588" t="str">
        <f>IF(C1588&gt;0,IF(VLOOKUP(A1588,'ИПУ и ОКПУ'!$A$1:$O$3258,14,0)="Нет показаний","Нет показаний",""),"")</f>
        <v>Нет показаний</v>
      </c>
      <c r="F1588">
        <f>IF(AND(C1588&gt;0),SUMIF('ИПУ и ОКПУ'!$A$2:$A$3258,A1588,'ИПУ и ОКПУ'!$O$2:$O$3258),"")</f>
        <v>0</v>
      </c>
      <c r="G1588">
        <f>VLOOKUP(A1588,'Лицевые счета'!$A$2:$K$4570,9,0)</f>
        <v>2</v>
      </c>
      <c r="H1588">
        <f>VLOOKUP(A1588,'Лицевые счета'!$A$2:$K$4570,10,0)</f>
        <v>83.2</v>
      </c>
      <c r="I1588" t="str">
        <f>VLOOKUP(A1588,'Лицевые счета'!$A$2:$K$4570,6,0)</f>
        <v>ФЛ</v>
      </c>
      <c r="J1588" t="str">
        <f>IF(AND(C1588=0,I1588="ФЛ"),G1588*H1588,"")</f>
        <v/>
      </c>
      <c r="K1588">
        <f>IF(AND(C1588&gt;0,E1588="Нет показаний",I1588="ФЛ"),G1588*H1588,"")</f>
        <v>166.4</v>
      </c>
    </row>
    <row r="1589" spans="1:11" x14ac:dyDescent="0.25">
      <c r="A1589" s="7">
        <v>447784</v>
      </c>
      <c r="B1589" s="7">
        <f>VLOOKUP(A1589,'Лицевые счета'!$A$1:$K$4570,2,0)</f>
        <v>447367</v>
      </c>
      <c r="C1589">
        <f>COUNTIF('ИПУ и ОКПУ'!$A$2:$A$3258,A1589)</f>
        <v>0</v>
      </c>
      <c r="D1589" t="str">
        <f>IF(C1589&gt;0,VLOOKUP(A1589,'ИПУ и ОКПУ'!$A$1:$O$3258,9,0),"")</f>
        <v/>
      </c>
      <c r="E1589" t="str">
        <f>IF(C1589&gt;0,IF(VLOOKUP(A1589,'ИПУ и ОКПУ'!$A$1:$O$3258,14,0)="Нет показаний","Нет показаний",""),"")</f>
        <v/>
      </c>
      <c r="F1589" t="str">
        <f>IF(AND(C1589&gt;0),SUMIF('ИПУ и ОКПУ'!$A$2:$A$3258,A1589,'ИПУ и ОКПУ'!$O$2:$O$3258),"")</f>
        <v/>
      </c>
      <c r="G1589">
        <f>VLOOKUP(A1589,'Лицевые счета'!$A$2:$K$4570,9,0)</f>
        <v>2</v>
      </c>
      <c r="H1589">
        <f>VLOOKUP(A1589,'Лицевые счета'!$A$2:$K$4570,10,0)</f>
        <v>57</v>
      </c>
      <c r="I1589" t="str">
        <f>VLOOKUP(A1589,'Лицевые счета'!$A$2:$K$4570,6,0)</f>
        <v>ФЛ</v>
      </c>
      <c r="J1589">
        <f>IF(AND(C1589=0,I1589="ФЛ"),G1589*H1589,"")</f>
        <v>114</v>
      </c>
      <c r="K1589" t="str">
        <f>IF(AND(C1589&gt;0,E1589="Нет показаний",I1589="ФЛ"),G1589*H1589,"")</f>
        <v/>
      </c>
    </row>
    <row r="1590" spans="1:11" x14ac:dyDescent="0.25">
      <c r="A1590" s="7">
        <v>447792</v>
      </c>
      <c r="B1590" s="7">
        <f>VLOOKUP(A1590,'Лицевые счета'!$A$1:$K$4570,2,0)</f>
        <v>447367</v>
      </c>
      <c r="C1590">
        <f>COUNTIF('ИПУ и ОКПУ'!$A$2:$A$3258,A1590)</f>
        <v>1</v>
      </c>
      <c r="D1590" t="str">
        <f>IF(C1590&gt;0,VLOOKUP(A1590,'ИПУ и ОКПУ'!$A$1:$O$3258,9,0),"")</f>
        <v>Одноставочный</v>
      </c>
      <c r="E1590" t="str">
        <f>IF(C1590&gt;0,IF(VLOOKUP(A1590,'ИПУ и ОКПУ'!$A$1:$O$3258,14,0)="Нет показаний","Нет показаний",""),"")</f>
        <v/>
      </c>
      <c r="F1590">
        <f>IF(AND(C1590&gt;0),SUMIF('ИПУ и ОКПУ'!$A$2:$A$3258,A1590,'ИПУ и ОКПУ'!$O$2:$O$3258),"")</f>
        <v>43</v>
      </c>
      <c r="G1590">
        <f>VLOOKUP(A1590,'Лицевые счета'!$A$2:$K$4570,9,0)</f>
        <v>2</v>
      </c>
      <c r="H1590">
        <f>VLOOKUP(A1590,'Лицевые счета'!$A$2:$K$4570,10,0)</f>
        <v>73.5</v>
      </c>
      <c r="I1590" t="str">
        <f>VLOOKUP(A1590,'Лицевые счета'!$A$2:$K$4570,6,0)</f>
        <v>ФЛ</v>
      </c>
      <c r="J1590" t="str">
        <f>IF(AND(C1590=0,I1590="ФЛ"),G1590*H1590,"")</f>
        <v/>
      </c>
      <c r="K1590" t="str">
        <f>IF(AND(C1590&gt;0,E1590="Нет показаний",I1590="ФЛ"),G1590*H1590,"")</f>
        <v/>
      </c>
    </row>
    <row r="1591" spans="1:11" x14ac:dyDescent="0.25">
      <c r="A1591" s="7">
        <v>447794</v>
      </c>
      <c r="B1591" s="7">
        <f>VLOOKUP(A1591,'Лицевые счета'!$A$1:$K$4570,2,0)</f>
        <v>447367</v>
      </c>
      <c r="C1591">
        <f>COUNTIF('ИПУ и ОКПУ'!$A$2:$A$3258,A1591)</f>
        <v>2</v>
      </c>
      <c r="D1591" t="str">
        <f>IF(C1591&gt;0,VLOOKUP(A1591,'ИПУ и ОКПУ'!$A$1:$O$3258,9,0),"")</f>
        <v>Одноставочный</v>
      </c>
      <c r="E1591" t="str">
        <f>IF(C1591&gt;0,IF(VLOOKUP(A1591,'ИПУ и ОКПУ'!$A$1:$O$3258,14,0)="Нет показаний","Нет показаний",""),"")</f>
        <v/>
      </c>
      <c r="F1591">
        <f>IF(AND(C1591&gt;0),SUMIF('ИПУ и ОКПУ'!$A$2:$A$3258,A1591,'ИПУ и ОКПУ'!$O$2:$O$3258),"")</f>
        <v>390.33333333333331</v>
      </c>
      <c r="G1591">
        <f>VLOOKUP(A1591,'Лицевые счета'!$A$2:$K$4570,9,0)</f>
        <v>2</v>
      </c>
      <c r="H1591">
        <f>VLOOKUP(A1591,'Лицевые счета'!$A$2:$K$4570,10,0)</f>
        <v>57</v>
      </c>
      <c r="I1591" t="str">
        <f>VLOOKUP(A1591,'Лицевые счета'!$A$2:$K$4570,6,0)</f>
        <v>ФЛ</v>
      </c>
      <c r="J1591" t="str">
        <f>IF(AND(C1591=0,I1591="ФЛ"),G1591*H1591,"")</f>
        <v/>
      </c>
      <c r="K1591" t="str">
        <f>IF(AND(C1591&gt;0,E1591="Нет показаний",I1591="ФЛ"),G1591*H1591,"")</f>
        <v/>
      </c>
    </row>
    <row r="1592" spans="1:11" x14ac:dyDescent="0.25">
      <c r="A1592" s="7">
        <v>447940</v>
      </c>
      <c r="B1592" s="7">
        <f>VLOOKUP(A1592,'Лицевые счета'!$A$1:$K$4570,2,0)</f>
        <v>447375</v>
      </c>
      <c r="C1592">
        <f>COUNTIF('ИПУ и ОКПУ'!$A$2:$A$3258,A1592)</f>
        <v>1</v>
      </c>
      <c r="D1592" t="str">
        <f>IF(C1592&gt;0,VLOOKUP(A1592,'ИПУ и ОКПУ'!$A$1:$O$3258,9,0),"")</f>
        <v>Одноставочный</v>
      </c>
      <c r="E1592" t="str">
        <f>IF(C1592&gt;0,IF(VLOOKUP(A1592,'ИПУ и ОКПУ'!$A$1:$O$3258,14,0)="Нет показаний","Нет показаний",""),"")</f>
        <v/>
      </c>
      <c r="F1592">
        <f>IF(AND(C1592&gt;0),SUMIF('ИПУ и ОКПУ'!$A$2:$A$3258,A1592,'ИПУ и ОКПУ'!$O$2:$O$3258),"")</f>
        <v>462</v>
      </c>
      <c r="G1592">
        <f>VLOOKUP(A1592,'Лицевые счета'!$A$2:$K$4570,9,0)</f>
        <v>2</v>
      </c>
      <c r="H1592">
        <f>VLOOKUP(A1592,'Лицевые счета'!$A$2:$K$4570,10,0)</f>
        <v>73.5</v>
      </c>
      <c r="I1592" t="str">
        <f>VLOOKUP(A1592,'Лицевые счета'!$A$2:$K$4570,6,0)</f>
        <v>ФЛ</v>
      </c>
      <c r="J1592" t="str">
        <f>IF(AND(C1592=0,I1592="ФЛ"),G1592*H1592,"")</f>
        <v/>
      </c>
      <c r="K1592" t="str">
        <f>IF(AND(C1592&gt;0,E1592="Нет показаний",I1592="ФЛ"),G1592*H1592,"")</f>
        <v/>
      </c>
    </row>
    <row r="1593" spans="1:11" x14ac:dyDescent="0.25">
      <c r="A1593" s="7">
        <v>447942</v>
      </c>
      <c r="B1593" s="7">
        <f>VLOOKUP(A1593,'Лицевые счета'!$A$1:$K$4570,2,0)</f>
        <v>447375</v>
      </c>
      <c r="C1593">
        <f>COUNTIF('ИПУ и ОКПУ'!$A$2:$A$3258,A1593)</f>
        <v>1</v>
      </c>
      <c r="D1593" t="str">
        <f>IF(C1593&gt;0,VLOOKUP(A1593,'ИПУ и ОКПУ'!$A$1:$O$3258,9,0),"")</f>
        <v>Одноставочный</v>
      </c>
      <c r="E1593" t="str">
        <f>IF(C1593&gt;0,IF(VLOOKUP(A1593,'ИПУ и ОКПУ'!$A$1:$O$3258,14,0)="Нет показаний","Нет показаний",""),"")</f>
        <v>Нет показаний</v>
      </c>
      <c r="F1593">
        <f>IF(AND(C1593&gt;0),SUMIF('ИПУ и ОКПУ'!$A$2:$A$3258,A1593,'ИПУ и ОКПУ'!$O$2:$O$3258),"")</f>
        <v>0</v>
      </c>
      <c r="G1593">
        <f>VLOOKUP(A1593,'Лицевые счета'!$A$2:$K$4570,9,0)</f>
        <v>2</v>
      </c>
      <c r="H1593">
        <f>VLOOKUP(A1593,'Лицевые счета'!$A$2:$K$4570,10,0)</f>
        <v>73.5</v>
      </c>
      <c r="I1593" t="str">
        <f>VLOOKUP(A1593,'Лицевые счета'!$A$2:$K$4570,6,0)</f>
        <v>ФЛ</v>
      </c>
      <c r="J1593" t="str">
        <f>IF(AND(C1593=0,I1593="ФЛ"),G1593*H1593,"")</f>
        <v/>
      </c>
      <c r="K1593">
        <f>IF(AND(C1593&gt;0,E1593="Нет показаний",I1593="ФЛ"),G1593*H1593,"")</f>
        <v>147</v>
      </c>
    </row>
    <row r="1594" spans="1:11" x14ac:dyDescent="0.25">
      <c r="A1594" s="7">
        <v>447944</v>
      </c>
      <c r="B1594" s="7">
        <f>VLOOKUP(A1594,'Лицевые счета'!$A$1:$K$4570,2,0)</f>
        <v>447375</v>
      </c>
      <c r="C1594">
        <f>COUNTIF('ИПУ и ОКПУ'!$A$2:$A$3258,A1594)</f>
        <v>1</v>
      </c>
      <c r="D1594" t="str">
        <f>IF(C1594&gt;0,VLOOKUP(A1594,'ИПУ и ОКПУ'!$A$1:$O$3258,9,0),"")</f>
        <v>Одноставочный</v>
      </c>
      <c r="E1594" t="str">
        <f>IF(C1594&gt;0,IF(VLOOKUP(A1594,'ИПУ и ОКПУ'!$A$1:$O$3258,14,0)="Нет показаний","Нет показаний",""),"")</f>
        <v>Нет показаний</v>
      </c>
      <c r="F1594">
        <f>IF(AND(C1594&gt;0),SUMIF('ИПУ и ОКПУ'!$A$2:$A$3258,A1594,'ИПУ и ОКПУ'!$O$2:$O$3258),"")</f>
        <v>0</v>
      </c>
      <c r="G1594">
        <f>VLOOKUP(A1594,'Лицевые счета'!$A$2:$K$4570,9,0)</f>
        <v>2</v>
      </c>
      <c r="H1594">
        <f>VLOOKUP(A1594,'Лицевые счета'!$A$2:$K$4570,10,0)</f>
        <v>83.2</v>
      </c>
      <c r="I1594" t="str">
        <f>VLOOKUP(A1594,'Лицевые счета'!$A$2:$K$4570,6,0)</f>
        <v>ФЛ</v>
      </c>
      <c r="J1594" t="str">
        <f>IF(AND(C1594=0,I1594="ФЛ"),G1594*H1594,"")</f>
        <v/>
      </c>
      <c r="K1594">
        <f>IF(AND(C1594&gt;0,E1594="Нет показаний",I1594="ФЛ"),G1594*H1594,"")</f>
        <v>166.4</v>
      </c>
    </row>
    <row r="1595" spans="1:11" x14ac:dyDescent="0.25">
      <c r="A1595" s="7">
        <v>447959</v>
      </c>
      <c r="B1595" s="7">
        <f>VLOOKUP(A1595,'Лицевые счета'!$A$1:$K$4570,2,0)</f>
        <v>447376</v>
      </c>
      <c r="C1595">
        <f>COUNTIF('ИПУ и ОКПУ'!$A$2:$A$3258,A1595)</f>
        <v>1</v>
      </c>
      <c r="D1595" t="str">
        <f>IF(C1595&gt;0,VLOOKUP(A1595,'ИПУ и ОКПУ'!$A$1:$O$3258,9,0),"")</f>
        <v>Одноставочный</v>
      </c>
      <c r="E1595" t="str">
        <f>IF(C1595&gt;0,IF(VLOOKUP(A1595,'ИПУ и ОКПУ'!$A$1:$O$3258,14,0)="Нет показаний","Нет показаний",""),"")</f>
        <v/>
      </c>
      <c r="F1595">
        <f>IF(AND(C1595&gt;0),SUMIF('ИПУ и ОКПУ'!$A$2:$A$3258,A1595,'ИПУ и ОКПУ'!$O$2:$O$3258),"")</f>
        <v>1</v>
      </c>
      <c r="G1595">
        <f>VLOOKUP(A1595,'Лицевые счета'!$A$2:$K$4570,9,0)</f>
        <v>2</v>
      </c>
      <c r="H1595">
        <f>VLOOKUP(A1595,'Лицевые счета'!$A$2:$K$4570,10,0)</f>
        <v>57</v>
      </c>
      <c r="I1595" t="str">
        <f>VLOOKUP(A1595,'Лицевые счета'!$A$2:$K$4570,6,0)</f>
        <v>ФЛ</v>
      </c>
      <c r="J1595" t="str">
        <f>IF(AND(C1595=0,I1595="ФЛ"),G1595*H1595,"")</f>
        <v/>
      </c>
      <c r="K1595" t="str">
        <f>IF(AND(C1595&gt;0,E1595="Нет показаний",I1595="ФЛ"),G1595*H1595,"")</f>
        <v/>
      </c>
    </row>
    <row r="1596" spans="1:11" x14ac:dyDescent="0.25">
      <c r="A1596" s="7">
        <v>447961</v>
      </c>
      <c r="B1596" s="7">
        <f>VLOOKUP(A1596,'Лицевые счета'!$A$1:$K$4570,2,0)</f>
        <v>447376</v>
      </c>
      <c r="C1596">
        <f>COUNTIF('ИПУ и ОКПУ'!$A$2:$A$3258,A1596)</f>
        <v>1</v>
      </c>
      <c r="D1596" t="str">
        <f>IF(C1596&gt;0,VLOOKUP(A1596,'ИПУ и ОКПУ'!$A$1:$O$3258,9,0),"")</f>
        <v>Одноставочный</v>
      </c>
      <c r="E1596" t="str">
        <f>IF(C1596&gt;0,IF(VLOOKUP(A1596,'ИПУ и ОКПУ'!$A$1:$O$3258,14,0)="Нет показаний","Нет показаний",""),"")</f>
        <v/>
      </c>
      <c r="F1596">
        <f>IF(AND(C1596&gt;0),SUMIF('ИПУ и ОКПУ'!$A$2:$A$3258,A1596,'ИПУ и ОКПУ'!$O$2:$O$3258),"")</f>
        <v>66</v>
      </c>
      <c r="G1596">
        <f>VLOOKUP(A1596,'Лицевые счета'!$A$2:$K$4570,9,0)</f>
        <v>2</v>
      </c>
      <c r="H1596">
        <f>VLOOKUP(A1596,'Лицевые счета'!$A$2:$K$4570,10,0)</f>
        <v>73.5</v>
      </c>
      <c r="I1596" t="str">
        <f>VLOOKUP(A1596,'Лицевые счета'!$A$2:$K$4570,6,0)</f>
        <v>ФЛ</v>
      </c>
      <c r="J1596" t="str">
        <f>IF(AND(C1596=0,I1596="ФЛ"),G1596*H1596,"")</f>
        <v/>
      </c>
      <c r="K1596" t="str">
        <f>IF(AND(C1596&gt;0,E1596="Нет показаний",I1596="ФЛ"),G1596*H1596,"")</f>
        <v/>
      </c>
    </row>
    <row r="1597" spans="1:11" x14ac:dyDescent="0.25">
      <c r="A1597" s="7">
        <v>447969</v>
      </c>
      <c r="B1597" s="7">
        <f>VLOOKUP(A1597,'Лицевые счета'!$A$1:$K$4570,2,0)</f>
        <v>447376</v>
      </c>
      <c r="C1597">
        <f>COUNTIF('ИПУ и ОКПУ'!$A$2:$A$3258,A1597)</f>
        <v>1</v>
      </c>
      <c r="D1597" t="str">
        <f>IF(C1597&gt;0,VLOOKUP(A1597,'ИПУ и ОКПУ'!$A$1:$O$3258,9,0),"")</f>
        <v>Одноставочный</v>
      </c>
      <c r="E1597" t="str">
        <f>IF(C1597&gt;0,IF(VLOOKUP(A1597,'ИПУ и ОКПУ'!$A$1:$O$3258,14,0)="Нет показаний","Нет показаний",""),"")</f>
        <v/>
      </c>
      <c r="F1597">
        <f>IF(AND(C1597&gt;0),SUMIF('ИПУ и ОКПУ'!$A$2:$A$3258,A1597,'ИПУ и ОКПУ'!$O$2:$O$3258),"")</f>
        <v>1160</v>
      </c>
      <c r="G1597">
        <f>VLOOKUP(A1597,'Лицевые счета'!$A$2:$K$4570,9,0)</f>
        <v>2</v>
      </c>
      <c r="H1597">
        <f>VLOOKUP(A1597,'Лицевые счета'!$A$2:$K$4570,10,0)</f>
        <v>57</v>
      </c>
      <c r="I1597" t="str">
        <f>VLOOKUP(A1597,'Лицевые счета'!$A$2:$K$4570,6,0)</f>
        <v>ФЛ</v>
      </c>
      <c r="J1597" t="str">
        <f>IF(AND(C1597=0,I1597="ФЛ"),G1597*H1597,"")</f>
        <v/>
      </c>
      <c r="K1597" t="str">
        <f>IF(AND(C1597&gt;0,E1597="Нет показаний",I1597="ФЛ"),G1597*H1597,"")</f>
        <v/>
      </c>
    </row>
    <row r="1598" spans="1:11" x14ac:dyDescent="0.25">
      <c r="A1598" s="7">
        <v>448166</v>
      </c>
      <c r="B1598" s="7">
        <f>VLOOKUP(A1598,'Лицевые счета'!$A$1:$K$4570,2,0)</f>
        <v>447388</v>
      </c>
      <c r="C1598">
        <f>COUNTIF('ИПУ и ОКПУ'!$A$2:$A$3258,A1598)</f>
        <v>1</v>
      </c>
      <c r="D1598" t="str">
        <f>IF(C1598&gt;0,VLOOKUP(A1598,'ИПУ и ОКПУ'!$A$1:$O$3258,9,0),"")</f>
        <v>Одноставочный</v>
      </c>
      <c r="E1598" t="str">
        <f>IF(C1598&gt;0,IF(VLOOKUP(A1598,'ИПУ и ОКПУ'!$A$1:$O$3258,14,0)="Нет показаний","Нет показаний",""),"")</f>
        <v>Нет показаний</v>
      </c>
      <c r="F1598">
        <f>IF(AND(C1598&gt;0),SUMIF('ИПУ и ОКПУ'!$A$2:$A$3258,A1598,'ИПУ и ОКПУ'!$O$2:$O$3258),"")</f>
        <v>0</v>
      </c>
      <c r="G1598">
        <f>VLOOKUP(A1598,'Лицевые счета'!$A$2:$K$4570,9,0)</f>
        <v>2</v>
      </c>
      <c r="H1598">
        <f>VLOOKUP(A1598,'Лицевые счета'!$A$2:$K$4570,10,0)</f>
        <v>73.5</v>
      </c>
      <c r="I1598" t="str">
        <f>VLOOKUP(A1598,'Лицевые счета'!$A$2:$K$4570,6,0)</f>
        <v>ФЛ</v>
      </c>
      <c r="J1598" t="str">
        <f>IF(AND(C1598=0,I1598="ФЛ"),G1598*H1598,"")</f>
        <v/>
      </c>
      <c r="K1598">
        <f>IF(AND(C1598&gt;0,E1598="Нет показаний",I1598="ФЛ"),G1598*H1598,"")</f>
        <v>147</v>
      </c>
    </row>
    <row r="1599" spans="1:11" x14ac:dyDescent="0.25">
      <c r="A1599" s="7">
        <v>448168</v>
      </c>
      <c r="B1599" s="7">
        <f>VLOOKUP(A1599,'Лицевые счета'!$A$1:$K$4570,2,0)</f>
        <v>447388</v>
      </c>
      <c r="C1599">
        <f>COUNTIF('ИПУ и ОКПУ'!$A$2:$A$3258,A1599)</f>
        <v>1</v>
      </c>
      <c r="D1599" t="str">
        <f>IF(C1599&gt;0,VLOOKUP(A1599,'ИПУ и ОКПУ'!$A$1:$O$3258,9,0),"")</f>
        <v>Одноставочный</v>
      </c>
      <c r="E1599" t="str">
        <f>IF(C1599&gt;0,IF(VLOOKUP(A1599,'ИПУ и ОКПУ'!$A$1:$O$3258,14,0)="Нет показаний","Нет показаний",""),"")</f>
        <v/>
      </c>
      <c r="F1599">
        <f>IF(AND(C1599&gt;0),SUMIF('ИПУ и ОКПУ'!$A$2:$A$3258,A1599,'ИПУ и ОКПУ'!$O$2:$O$3258),"")</f>
        <v>167</v>
      </c>
      <c r="G1599">
        <f>VLOOKUP(A1599,'Лицевые счета'!$A$2:$K$4570,9,0)</f>
        <v>2</v>
      </c>
      <c r="H1599">
        <f>VLOOKUP(A1599,'Лицевые счета'!$A$2:$K$4570,10,0)</f>
        <v>73.5</v>
      </c>
      <c r="I1599" t="str">
        <f>VLOOKUP(A1599,'Лицевые счета'!$A$2:$K$4570,6,0)</f>
        <v>ФЛ</v>
      </c>
      <c r="J1599" t="str">
        <f>IF(AND(C1599=0,I1599="ФЛ"),G1599*H1599,"")</f>
        <v/>
      </c>
      <c r="K1599" t="str">
        <f>IF(AND(C1599&gt;0,E1599="Нет показаний",I1599="ФЛ"),G1599*H1599,"")</f>
        <v/>
      </c>
    </row>
    <row r="1600" spans="1:11" x14ac:dyDescent="0.25">
      <c r="A1600" s="7">
        <v>448176</v>
      </c>
      <c r="B1600" s="7">
        <f>VLOOKUP(A1600,'Лицевые счета'!$A$1:$K$4570,2,0)</f>
        <v>447388</v>
      </c>
      <c r="C1600">
        <f>COUNTIF('ИПУ и ОКПУ'!$A$2:$A$3258,A1600)</f>
        <v>1</v>
      </c>
      <c r="D1600" t="str">
        <f>IF(C1600&gt;0,VLOOKUP(A1600,'ИПУ и ОКПУ'!$A$1:$O$3258,9,0),"")</f>
        <v>Одноставочный</v>
      </c>
      <c r="E1600" t="str">
        <f>IF(C1600&gt;0,IF(VLOOKUP(A1600,'ИПУ и ОКПУ'!$A$1:$O$3258,14,0)="Нет показаний","Нет показаний",""),"")</f>
        <v>Нет показаний</v>
      </c>
      <c r="F1600">
        <f>IF(AND(C1600&gt;0),SUMIF('ИПУ и ОКПУ'!$A$2:$A$3258,A1600,'ИПУ и ОКПУ'!$O$2:$O$3258),"")</f>
        <v>0</v>
      </c>
      <c r="G1600">
        <f>VLOOKUP(A1600,'Лицевые счета'!$A$2:$K$4570,9,0)</f>
        <v>2</v>
      </c>
      <c r="H1600">
        <f>VLOOKUP(A1600,'Лицевые счета'!$A$2:$K$4570,10,0)</f>
        <v>73.5</v>
      </c>
      <c r="I1600" t="str">
        <f>VLOOKUP(A1600,'Лицевые счета'!$A$2:$K$4570,6,0)</f>
        <v>ФЛ</v>
      </c>
      <c r="J1600" t="str">
        <f>IF(AND(C1600=0,I1600="ФЛ"),G1600*H1600,"")</f>
        <v/>
      </c>
      <c r="K1600">
        <f>IF(AND(C1600&gt;0,E1600="Нет показаний",I1600="ФЛ"),G1600*H1600,"")</f>
        <v>147</v>
      </c>
    </row>
    <row r="1601" spans="1:11" x14ac:dyDescent="0.25">
      <c r="A1601" s="7">
        <v>448178</v>
      </c>
      <c r="B1601" s="7">
        <f>VLOOKUP(A1601,'Лицевые счета'!$A$1:$K$4570,2,0)</f>
        <v>447388</v>
      </c>
      <c r="C1601">
        <f>COUNTIF('ИПУ и ОКПУ'!$A$2:$A$3258,A1601)</f>
        <v>1</v>
      </c>
      <c r="D1601" t="str">
        <f>IF(C1601&gt;0,VLOOKUP(A1601,'ИПУ и ОКПУ'!$A$1:$O$3258,9,0),"")</f>
        <v>Одноставочный</v>
      </c>
      <c r="E1601" t="str">
        <f>IF(C1601&gt;0,IF(VLOOKUP(A1601,'ИПУ и ОКПУ'!$A$1:$O$3258,14,0)="Нет показаний","Нет показаний",""),"")</f>
        <v>Нет показаний</v>
      </c>
      <c r="F1601">
        <f>IF(AND(C1601&gt;0),SUMIF('ИПУ и ОКПУ'!$A$2:$A$3258,A1601,'ИПУ и ОКПУ'!$O$2:$O$3258),"")</f>
        <v>0</v>
      </c>
      <c r="G1601">
        <f>VLOOKUP(A1601,'Лицевые счета'!$A$2:$K$4570,9,0)</f>
        <v>2</v>
      </c>
      <c r="H1601">
        <f>VLOOKUP(A1601,'Лицевые счета'!$A$2:$K$4570,10,0)</f>
        <v>73.5</v>
      </c>
      <c r="I1601" t="str">
        <f>VLOOKUP(A1601,'Лицевые счета'!$A$2:$K$4570,6,0)</f>
        <v>ФЛ</v>
      </c>
      <c r="J1601" t="str">
        <f>IF(AND(C1601=0,I1601="ФЛ"),G1601*H1601,"")</f>
        <v/>
      </c>
      <c r="K1601">
        <f>IF(AND(C1601&gt;0,E1601="Нет показаний",I1601="ФЛ"),G1601*H1601,"")</f>
        <v>147</v>
      </c>
    </row>
    <row r="1602" spans="1:11" x14ac:dyDescent="0.25">
      <c r="A1602" s="7">
        <v>448349</v>
      </c>
      <c r="B1602" s="7">
        <f>VLOOKUP(A1602,'Лицевые счета'!$A$1:$K$4570,2,0)</f>
        <v>447397</v>
      </c>
      <c r="C1602">
        <f>COUNTIF('ИПУ и ОКПУ'!$A$2:$A$3258,A1602)</f>
        <v>1</v>
      </c>
      <c r="D1602" t="str">
        <f>IF(C1602&gt;0,VLOOKUP(A1602,'ИПУ и ОКПУ'!$A$1:$O$3258,9,0),"")</f>
        <v>Одноставочный</v>
      </c>
      <c r="E1602" t="str">
        <f>IF(C1602&gt;0,IF(VLOOKUP(A1602,'ИПУ и ОКПУ'!$A$1:$O$3258,14,0)="Нет показаний","Нет показаний",""),"")</f>
        <v>Нет показаний</v>
      </c>
      <c r="F1602">
        <f>IF(AND(C1602&gt;0),SUMIF('ИПУ и ОКПУ'!$A$2:$A$3258,A1602,'ИПУ и ОКПУ'!$O$2:$O$3258),"")</f>
        <v>0</v>
      </c>
      <c r="G1602">
        <f>VLOOKUP(A1602,'Лицевые счета'!$A$2:$K$4570,9,0)</f>
        <v>2</v>
      </c>
      <c r="H1602">
        <f>VLOOKUP(A1602,'Лицевые счета'!$A$2:$K$4570,10,0)</f>
        <v>73.5</v>
      </c>
      <c r="I1602" t="str">
        <f>VLOOKUP(A1602,'Лицевые счета'!$A$2:$K$4570,6,0)</f>
        <v>ФЛ</v>
      </c>
      <c r="J1602" t="str">
        <f>IF(AND(C1602=0,I1602="ФЛ"),G1602*H1602,"")</f>
        <v/>
      </c>
      <c r="K1602">
        <f>IF(AND(C1602&gt;0,E1602="Нет показаний",I1602="ФЛ"),G1602*H1602,"")</f>
        <v>147</v>
      </c>
    </row>
    <row r="1603" spans="1:11" x14ac:dyDescent="0.25">
      <c r="A1603" s="7">
        <v>448354</v>
      </c>
      <c r="B1603" s="7">
        <f>VLOOKUP(A1603,'Лицевые счета'!$A$1:$K$4570,2,0)</f>
        <v>447397</v>
      </c>
      <c r="C1603">
        <f>COUNTIF('ИПУ и ОКПУ'!$A$2:$A$3258,A1603)</f>
        <v>1</v>
      </c>
      <c r="D1603" t="str">
        <f>IF(C1603&gt;0,VLOOKUP(A1603,'ИПУ и ОКПУ'!$A$1:$O$3258,9,0),"")</f>
        <v>Одноставочный</v>
      </c>
      <c r="E1603" t="str">
        <f>IF(C1603&gt;0,IF(VLOOKUP(A1603,'ИПУ и ОКПУ'!$A$1:$O$3258,14,0)="Нет показаний","Нет показаний",""),"")</f>
        <v>Нет показаний</v>
      </c>
      <c r="F1603">
        <f>IF(AND(C1603&gt;0),SUMIF('ИПУ и ОКПУ'!$A$2:$A$3258,A1603,'ИПУ и ОКПУ'!$O$2:$O$3258),"")</f>
        <v>0</v>
      </c>
      <c r="G1603">
        <f>VLOOKUP(A1603,'Лицевые счета'!$A$2:$K$4570,9,0)</f>
        <v>2</v>
      </c>
      <c r="H1603">
        <f>VLOOKUP(A1603,'Лицевые счета'!$A$2:$K$4570,10,0)</f>
        <v>57</v>
      </c>
      <c r="I1603" t="str">
        <f>VLOOKUP(A1603,'Лицевые счета'!$A$2:$K$4570,6,0)</f>
        <v>ФЛ</v>
      </c>
      <c r="J1603" t="str">
        <f>IF(AND(C1603=0,I1603="ФЛ"),G1603*H1603,"")</f>
        <v/>
      </c>
      <c r="K1603">
        <f>IF(AND(C1603&gt;0,E1603="Нет показаний",I1603="ФЛ"),G1603*H1603,"")</f>
        <v>114</v>
      </c>
    </row>
    <row r="1604" spans="1:11" x14ac:dyDescent="0.25">
      <c r="A1604" s="7">
        <v>448356</v>
      </c>
      <c r="B1604" s="7">
        <f>VLOOKUP(A1604,'Лицевые счета'!$A$1:$K$4570,2,0)</f>
        <v>447397</v>
      </c>
      <c r="C1604">
        <f>COUNTIF('ИПУ и ОКПУ'!$A$2:$A$3258,A1604)</f>
        <v>0</v>
      </c>
      <c r="D1604" t="str">
        <f>IF(C1604&gt;0,VLOOKUP(A1604,'ИПУ и ОКПУ'!$A$1:$O$3258,9,0),"")</f>
        <v/>
      </c>
      <c r="E1604" t="str">
        <f>IF(C1604&gt;0,IF(VLOOKUP(A1604,'ИПУ и ОКПУ'!$A$1:$O$3258,14,0)="Нет показаний","Нет показаний",""),"")</f>
        <v/>
      </c>
      <c r="F1604" t="str">
        <f>IF(AND(C1604&gt;0),SUMIF('ИПУ и ОКПУ'!$A$2:$A$3258,A1604,'ИПУ и ОКПУ'!$O$2:$O$3258),"")</f>
        <v/>
      </c>
      <c r="G1604">
        <f>VLOOKUP(A1604,'Лицевые счета'!$A$2:$K$4570,9,0)</f>
        <v>2</v>
      </c>
      <c r="H1604">
        <f>VLOOKUP(A1604,'Лицевые счета'!$A$2:$K$4570,10,0)</f>
        <v>73.5</v>
      </c>
      <c r="I1604" t="str">
        <f>VLOOKUP(A1604,'Лицевые счета'!$A$2:$K$4570,6,0)</f>
        <v>ФЛ</v>
      </c>
      <c r="J1604">
        <f>IF(AND(C1604=0,I1604="ФЛ"),G1604*H1604,"")</f>
        <v>147</v>
      </c>
      <c r="K1604" t="str">
        <f>IF(AND(C1604&gt;0,E1604="Нет показаний",I1604="ФЛ"),G1604*H1604,"")</f>
        <v/>
      </c>
    </row>
    <row r="1605" spans="1:11" x14ac:dyDescent="0.25">
      <c r="A1605" s="7">
        <v>448357</v>
      </c>
      <c r="B1605" s="7">
        <f>VLOOKUP(A1605,'Лицевые счета'!$A$1:$K$4570,2,0)</f>
        <v>447397</v>
      </c>
      <c r="C1605">
        <f>COUNTIF('ИПУ и ОКПУ'!$A$2:$A$3258,A1605)</f>
        <v>0</v>
      </c>
      <c r="D1605" t="str">
        <f>IF(C1605&gt;0,VLOOKUP(A1605,'ИПУ и ОКПУ'!$A$1:$O$3258,9,0),"")</f>
        <v/>
      </c>
      <c r="E1605" t="str">
        <f>IF(C1605&gt;0,IF(VLOOKUP(A1605,'ИПУ и ОКПУ'!$A$1:$O$3258,14,0)="Нет показаний","Нет показаний",""),"")</f>
        <v/>
      </c>
      <c r="F1605" t="str">
        <f>IF(AND(C1605&gt;0),SUMIF('ИПУ и ОКПУ'!$A$2:$A$3258,A1605,'ИПУ и ОКПУ'!$O$2:$O$3258),"")</f>
        <v/>
      </c>
      <c r="G1605">
        <f>VLOOKUP(A1605,'Лицевые счета'!$A$2:$K$4570,9,0)</f>
        <v>2</v>
      </c>
      <c r="H1605">
        <f>VLOOKUP(A1605,'Лицевые счета'!$A$2:$K$4570,10,0)</f>
        <v>57</v>
      </c>
      <c r="I1605" t="str">
        <f>VLOOKUP(A1605,'Лицевые счета'!$A$2:$K$4570,6,0)</f>
        <v>ФЛ</v>
      </c>
      <c r="J1605">
        <f>IF(AND(C1605=0,I1605="ФЛ"),G1605*H1605,"")</f>
        <v>114</v>
      </c>
      <c r="K1605" t="str">
        <f>IF(AND(C1605&gt;0,E1605="Нет показаний",I1605="ФЛ"),G1605*H1605,"")</f>
        <v/>
      </c>
    </row>
    <row r="1606" spans="1:11" x14ac:dyDescent="0.25">
      <c r="A1606" s="7">
        <v>448642</v>
      </c>
      <c r="B1606" s="7">
        <f>VLOOKUP(A1606,'Лицевые счета'!$A$1:$K$4570,2,0)</f>
        <v>447414</v>
      </c>
      <c r="C1606">
        <f>COUNTIF('ИПУ и ОКПУ'!$A$2:$A$3258,A1606)</f>
        <v>1</v>
      </c>
      <c r="D1606" t="str">
        <f>IF(C1606&gt;0,VLOOKUP(A1606,'ИПУ и ОКПУ'!$A$1:$O$3258,9,0),"")</f>
        <v>Одноставочный</v>
      </c>
      <c r="E1606" t="str">
        <f>IF(C1606&gt;0,IF(VLOOKUP(A1606,'ИПУ и ОКПУ'!$A$1:$O$3258,14,0)="Нет показаний","Нет показаний",""),"")</f>
        <v>Нет показаний</v>
      </c>
      <c r="F1606">
        <f>IF(AND(C1606&gt;0),SUMIF('ИПУ и ОКПУ'!$A$2:$A$3258,A1606,'ИПУ и ОКПУ'!$O$2:$O$3258),"")</f>
        <v>0</v>
      </c>
      <c r="G1606">
        <f>VLOOKUP(A1606,'Лицевые счета'!$A$2:$K$4570,9,0)</f>
        <v>2</v>
      </c>
      <c r="H1606">
        <f>VLOOKUP(A1606,'Лицевые счета'!$A$2:$K$4570,10,0)</f>
        <v>73.5</v>
      </c>
      <c r="I1606" t="str">
        <f>VLOOKUP(A1606,'Лицевые счета'!$A$2:$K$4570,6,0)</f>
        <v>ФЛ</v>
      </c>
      <c r="J1606" t="str">
        <f>IF(AND(C1606=0,I1606="ФЛ"),G1606*H1606,"")</f>
        <v/>
      </c>
      <c r="K1606">
        <f>IF(AND(C1606&gt;0,E1606="Нет показаний",I1606="ФЛ"),G1606*H1606,"")</f>
        <v>147</v>
      </c>
    </row>
    <row r="1607" spans="1:11" x14ac:dyDescent="0.25">
      <c r="A1607" s="7">
        <v>448646</v>
      </c>
      <c r="B1607" s="7">
        <f>VLOOKUP(A1607,'Лицевые счета'!$A$1:$K$4570,2,0)</f>
        <v>447414</v>
      </c>
      <c r="C1607">
        <f>COUNTIF('ИПУ и ОКПУ'!$A$2:$A$3258,A1607)</f>
        <v>1</v>
      </c>
      <c r="D1607" t="str">
        <f>IF(C1607&gt;0,VLOOKUP(A1607,'ИПУ и ОКПУ'!$A$1:$O$3258,9,0),"")</f>
        <v>Одноставочный</v>
      </c>
      <c r="E1607" t="str">
        <f>IF(C1607&gt;0,IF(VLOOKUP(A1607,'ИПУ и ОКПУ'!$A$1:$O$3258,14,0)="Нет показаний","Нет показаний",""),"")</f>
        <v>Нет показаний</v>
      </c>
      <c r="F1607">
        <f>IF(AND(C1607&gt;0),SUMIF('ИПУ и ОКПУ'!$A$2:$A$3258,A1607,'ИПУ и ОКПУ'!$O$2:$O$3258),"")</f>
        <v>0</v>
      </c>
      <c r="G1607">
        <f>VLOOKUP(A1607,'Лицевые счета'!$A$2:$K$4570,9,0)</f>
        <v>2</v>
      </c>
      <c r="H1607">
        <f>VLOOKUP(A1607,'Лицевые счета'!$A$2:$K$4570,10,0)</f>
        <v>73.5</v>
      </c>
      <c r="I1607" t="str">
        <f>VLOOKUP(A1607,'Лицевые счета'!$A$2:$K$4570,6,0)</f>
        <v>ФЛ</v>
      </c>
      <c r="J1607" t="str">
        <f>IF(AND(C1607=0,I1607="ФЛ"),G1607*H1607,"")</f>
        <v/>
      </c>
      <c r="K1607">
        <f>IF(AND(C1607&gt;0,E1607="Нет показаний",I1607="ФЛ"),G1607*H1607,"")</f>
        <v>147</v>
      </c>
    </row>
    <row r="1608" spans="1:11" x14ac:dyDescent="0.25">
      <c r="A1608" s="7">
        <v>448647</v>
      </c>
      <c r="B1608" s="7">
        <f>VLOOKUP(A1608,'Лицевые счета'!$A$1:$K$4570,2,0)</f>
        <v>447414</v>
      </c>
      <c r="C1608">
        <f>COUNTIF('ИПУ и ОКПУ'!$A$2:$A$3258,A1608)</f>
        <v>1</v>
      </c>
      <c r="D1608" t="str">
        <f>IF(C1608&gt;0,VLOOKUP(A1608,'ИПУ и ОКПУ'!$A$1:$O$3258,9,0),"")</f>
        <v>Одноставочный</v>
      </c>
      <c r="E1608" t="str">
        <f>IF(C1608&gt;0,IF(VLOOKUP(A1608,'ИПУ и ОКПУ'!$A$1:$O$3258,14,0)="Нет показаний","Нет показаний",""),"")</f>
        <v>Нет показаний</v>
      </c>
      <c r="F1608">
        <f>IF(AND(C1608&gt;0),SUMIF('ИПУ и ОКПУ'!$A$2:$A$3258,A1608,'ИПУ и ОКПУ'!$O$2:$O$3258),"")</f>
        <v>0</v>
      </c>
      <c r="G1608">
        <f>VLOOKUP(A1608,'Лицевые счета'!$A$2:$K$4570,9,0)</f>
        <v>2</v>
      </c>
      <c r="H1608">
        <f>VLOOKUP(A1608,'Лицевые счета'!$A$2:$K$4570,10,0)</f>
        <v>57</v>
      </c>
      <c r="I1608" t="str">
        <f>VLOOKUP(A1608,'Лицевые счета'!$A$2:$K$4570,6,0)</f>
        <v>ФЛ</v>
      </c>
      <c r="J1608" t="str">
        <f>IF(AND(C1608=0,I1608="ФЛ"),G1608*H1608,"")</f>
        <v/>
      </c>
      <c r="K1608">
        <f>IF(AND(C1608&gt;0,E1608="Нет показаний",I1608="ФЛ"),G1608*H1608,"")</f>
        <v>114</v>
      </c>
    </row>
    <row r="1609" spans="1:11" x14ac:dyDescent="0.25">
      <c r="A1609" s="7">
        <v>448661</v>
      </c>
      <c r="B1609" s="7">
        <f>VLOOKUP(A1609,'Лицевые счета'!$A$1:$K$4570,2,0)</f>
        <v>447415</v>
      </c>
      <c r="C1609">
        <f>COUNTIF('ИПУ и ОКПУ'!$A$2:$A$3258,A1609)</f>
        <v>1</v>
      </c>
      <c r="D1609" t="str">
        <f>IF(C1609&gt;0,VLOOKUP(A1609,'ИПУ и ОКПУ'!$A$1:$O$3258,9,0),"")</f>
        <v>Одноставочный</v>
      </c>
      <c r="E1609" t="str">
        <f>IF(C1609&gt;0,IF(VLOOKUP(A1609,'ИПУ и ОКПУ'!$A$1:$O$3258,14,0)="Нет показаний","Нет показаний",""),"")</f>
        <v/>
      </c>
      <c r="F1609">
        <f>IF(AND(C1609&gt;0),SUMIF('ИПУ и ОКПУ'!$A$2:$A$3258,A1609,'ИПУ и ОКПУ'!$O$2:$O$3258),"")</f>
        <v>350</v>
      </c>
      <c r="G1609">
        <f>VLOOKUP(A1609,'Лицевые счета'!$A$2:$K$4570,9,0)</f>
        <v>2</v>
      </c>
      <c r="H1609">
        <f>VLOOKUP(A1609,'Лицевые счета'!$A$2:$K$4570,10,0)</f>
        <v>83.2</v>
      </c>
      <c r="I1609" t="str">
        <f>VLOOKUP(A1609,'Лицевые счета'!$A$2:$K$4570,6,0)</f>
        <v>ФЛ</v>
      </c>
      <c r="J1609" t="str">
        <f>IF(AND(C1609=0,I1609="ФЛ"),G1609*H1609,"")</f>
        <v/>
      </c>
      <c r="K1609" t="str">
        <f>IF(AND(C1609&gt;0,E1609="Нет показаний",I1609="ФЛ"),G1609*H1609,"")</f>
        <v/>
      </c>
    </row>
    <row r="1610" spans="1:11" x14ac:dyDescent="0.25">
      <c r="A1610" s="7">
        <v>448670</v>
      </c>
      <c r="B1610" s="7">
        <f>VLOOKUP(A1610,'Лицевые счета'!$A$1:$K$4570,2,0)</f>
        <v>447415</v>
      </c>
      <c r="C1610">
        <f>COUNTIF('ИПУ и ОКПУ'!$A$2:$A$3258,A1610)</f>
        <v>1</v>
      </c>
      <c r="D1610" t="str">
        <f>IF(C1610&gt;0,VLOOKUP(A1610,'ИПУ и ОКПУ'!$A$1:$O$3258,9,0),"")</f>
        <v>Одноставочный</v>
      </c>
      <c r="E1610" t="str">
        <f>IF(C1610&gt;0,IF(VLOOKUP(A1610,'ИПУ и ОКПУ'!$A$1:$O$3258,14,0)="Нет показаний","Нет показаний",""),"")</f>
        <v/>
      </c>
      <c r="F1610">
        <f>IF(AND(C1610&gt;0),SUMIF('ИПУ и ОКПУ'!$A$2:$A$3258,A1610,'ИПУ и ОКПУ'!$O$2:$O$3258),"")</f>
        <v>59.5</v>
      </c>
      <c r="G1610">
        <f>VLOOKUP(A1610,'Лицевые счета'!$A$2:$K$4570,9,0)</f>
        <v>2</v>
      </c>
      <c r="H1610">
        <f>VLOOKUP(A1610,'Лицевые счета'!$A$2:$K$4570,10,0)</f>
        <v>73.5</v>
      </c>
      <c r="I1610" t="str">
        <f>VLOOKUP(A1610,'Лицевые счета'!$A$2:$K$4570,6,0)</f>
        <v>ФЛ</v>
      </c>
      <c r="J1610" t="str">
        <f>IF(AND(C1610=0,I1610="ФЛ"),G1610*H1610,"")</f>
        <v/>
      </c>
      <c r="K1610" t="str">
        <f>IF(AND(C1610&gt;0,E1610="Нет показаний",I1610="ФЛ"),G1610*H1610,"")</f>
        <v/>
      </c>
    </row>
    <row r="1611" spans="1:11" x14ac:dyDescent="0.25">
      <c r="A1611" s="7">
        <v>448717</v>
      </c>
      <c r="B1611" s="7">
        <f>VLOOKUP(A1611,'Лицевые счета'!$A$1:$K$4570,2,0)</f>
        <v>447419</v>
      </c>
      <c r="C1611">
        <f>COUNTIF('ИПУ и ОКПУ'!$A$2:$A$3258,A1611)</f>
        <v>0</v>
      </c>
      <c r="D1611" t="str">
        <f>IF(C1611&gt;0,VLOOKUP(A1611,'ИПУ и ОКПУ'!$A$1:$O$3258,9,0),"")</f>
        <v/>
      </c>
      <c r="E1611" t="str">
        <f>IF(C1611&gt;0,IF(VLOOKUP(A1611,'ИПУ и ОКПУ'!$A$1:$O$3258,14,0)="Нет показаний","Нет показаний",""),"")</f>
        <v/>
      </c>
      <c r="F1611" t="str">
        <f>IF(AND(C1611&gt;0),SUMIF('ИПУ и ОКПУ'!$A$2:$A$3258,A1611,'ИПУ и ОКПУ'!$O$2:$O$3258),"")</f>
        <v/>
      </c>
      <c r="G1611">
        <f>VLOOKUP(A1611,'Лицевые счета'!$A$2:$K$4570,9,0)</f>
        <v>2</v>
      </c>
      <c r="H1611">
        <f>VLOOKUP(A1611,'Лицевые счета'!$A$2:$K$4570,10,0)</f>
        <v>73.5</v>
      </c>
      <c r="I1611" t="str">
        <f>VLOOKUP(A1611,'Лицевые счета'!$A$2:$K$4570,6,0)</f>
        <v>ФЛ</v>
      </c>
      <c r="J1611">
        <f>IF(AND(C1611=0,I1611="ФЛ"),G1611*H1611,"")</f>
        <v>147</v>
      </c>
      <c r="K1611" t="str">
        <f>IF(AND(C1611&gt;0,E1611="Нет показаний",I1611="ФЛ"),G1611*H1611,"")</f>
        <v/>
      </c>
    </row>
    <row r="1612" spans="1:11" x14ac:dyDescent="0.25">
      <c r="A1612" s="7">
        <v>448729</v>
      </c>
      <c r="B1612" s="7">
        <f>VLOOKUP(A1612,'Лицевые счета'!$A$1:$K$4570,2,0)</f>
        <v>447419</v>
      </c>
      <c r="C1612">
        <f>COUNTIF('ИПУ и ОКПУ'!$A$2:$A$3258,A1612)</f>
        <v>1</v>
      </c>
      <c r="D1612" t="str">
        <f>IF(C1612&gt;0,VLOOKUP(A1612,'ИПУ и ОКПУ'!$A$1:$O$3258,9,0),"")</f>
        <v>Одноставочный</v>
      </c>
      <c r="E1612" t="str">
        <f>IF(C1612&gt;0,IF(VLOOKUP(A1612,'ИПУ и ОКПУ'!$A$1:$O$3258,14,0)="Нет показаний","Нет показаний",""),"")</f>
        <v/>
      </c>
      <c r="F1612">
        <f>IF(AND(C1612&gt;0),SUMIF('ИПУ и ОКПУ'!$A$2:$A$3258,A1612,'ИПУ и ОКПУ'!$O$2:$O$3258),"")</f>
        <v>55.5</v>
      </c>
      <c r="G1612">
        <f>VLOOKUP(A1612,'Лицевые счета'!$A$2:$K$4570,9,0)</f>
        <v>2</v>
      </c>
      <c r="H1612">
        <f>VLOOKUP(A1612,'Лицевые счета'!$A$2:$K$4570,10,0)</f>
        <v>57</v>
      </c>
      <c r="I1612" t="str">
        <f>VLOOKUP(A1612,'Лицевые счета'!$A$2:$K$4570,6,0)</f>
        <v>ФЛ</v>
      </c>
      <c r="J1612" t="str">
        <f>IF(AND(C1612=0,I1612="ФЛ"),G1612*H1612,"")</f>
        <v/>
      </c>
      <c r="K1612" t="str">
        <f>IF(AND(C1612&gt;0,E1612="Нет показаний",I1612="ФЛ"),G1612*H1612,"")</f>
        <v/>
      </c>
    </row>
    <row r="1613" spans="1:11" x14ac:dyDescent="0.25">
      <c r="A1613" s="7">
        <v>448780</v>
      </c>
      <c r="B1613" s="7">
        <f>VLOOKUP(A1613,'Лицевые счета'!$A$1:$K$4570,2,0)</f>
        <v>447423</v>
      </c>
      <c r="C1613">
        <f>COUNTIF('ИПУ и ОКПУ'!$A$2:$A$3258,A1613)</f>
        <v>1</v>
      </c>
      <c r="D1613" t="str">
        <f>IF(C1613&gt;0,VLOOKUP(A1613,'ИПУ и ОКПУ'!$A$1:$O$3258,9,0),"")</f>
        <v>Одноставочный</v>
      </c>
      <c r="E1613" t="str">
        <f>IF(C1613&gt;0,IF(VLOOKUP(A1613,'ИПУ и ОКПУ'!$A$1:$O$3258,14,0)="Нет показаний","Нет показаний",""),"")</f>
        <v/>
      </c>
      <c r="F1613">
        <f>IF(AND(C1613&gt;0),SUMIF('ИПУ и ОКПУ'!$A$2:$A$3258,A1613,'ИПУ и ОКПУ'!$O$2:$O$3258),"")</f>
        <v>216</v>
      </c>
      <c r="G1613">
        <f>VLOOKUP(A1613,'Лицевые счета'!$A$2:$K$4570,9,0)</f>
        <v>2</v>
      </c>
      <c r="H1613">
        <f>VLOOKUP(A1613,'Лицевые счета'!$A$2:$K$4570,10,0)</f>
        <v>73.5</v>
      </c>
      <c r="I1613" t="str">
        <f>VLOOKUP(A1613,'Лицевые счета'!$A$2:$K$4570,6,0)</f>
        <v>ФЛ</v>
      </c>
      <c r="J1613" t="str">
        <f>IF(AND(C1613=0,I1613="ФЛ"),G1613*H1613,"")</f>
        <v/>
      </c>
      <c r="K1613" t="str">
        <f>IF(AND(C1613&gt;0,E1613="Нет показаний",I1613="ФЛ"),G1613*H1613,"")</f>
        <v/>
      </c>
    </row>
    <row r="1614" spans="1:11" x14ac:dyDescent="0.25">
      <c r="A1614" s="7">
        <v>448782</v>
      </c>
      <c r="B1614" s="7">
        <f>VLOOKUP(A1614,'Лицевые счета'!$A$1:$K$4570,2,0)</f>
        <v>447423</v>
      </c>
      <c r="C1614">
        <f>COUNTIF('ИПУ и ОКПУ'!$A$2:$A$3258,A1614)</f>
        <v>0</v>
      </c>
      <c r="D1614" t="str">
        <f>IF(C1614&gt;0,VLOOKUP(A1614,'ИПУ и ОКПУ'!$A$1:$O$3258,9,0),"")</f>
        <v/>
      </c>
      <c r="E1614" t="str">
        <f>IF(C1614&gt;0,IF(VLOOKUP(A1614,'ИПУ и ОКПУ'!$A$1:$O$3258,14,0)="Нет показаний","Нет показаний",""),"")</f>
        <v/>
      </c>
      <c r="F1614" t="str">
        <f>IF(AND(C1614&gt;0),SUMIF('ИПУ и ОКПУ'!$A$2:$A$3258,A1614,'ИПУ и ОКПУ'!$O$2:$O$3258),"")</f>
        <v/>
      </c>
      <c r="G1614">
        <f>VLOOKUP(A1614,'Лицевые счета'!$A$2:$K$4570,9,0)</f>
        <v>2</v>
      </c>
      <c r="H1614">
        <f>VLOOKUP(A1614,'Лицевые счета'!$A$2:$K$4570,10,0)</f>
        <v>73.5</v>
      </c>
      <c r="I1614" t="str">
        <f>VLOOKUP(A1614,'Лицевые счета'!$A$2:$K$4570,6,0)</f>
        <v>ФЛ</v>
      </c>
      <c r="J1614">
        <f>IF(AND(C1614=0,I1614="ФЛ"),G1614*H1614,"")</f>
        <v>147</v>
      </c>
      <c r="K1614" t="str">
        <f>IF(AND(C1614&gt;0,E1614="Нет показаний",I1614="ФЛ"),G1614*H1614,"")</f>
        <v/>
      </c>
    </row>
    <row r="1615" spans="1:11" x14ac:dyDescent="0.25">
      <c r="A1615" s="7">
        <v>448786</v>
      </c>
      <c r="B1615" s="7">
        <f>VLOOKUP(A1615,'Лицевые счета'!$A$1:$K$4570,2,0)</f>
        <v>447424</v>
      </c>
      <c r="C1615">
        <f>COUNTIF('ИПУ и ОКПУ'!$A$2:$A$3258,A1615)</f>
        <v>1</v>
      </c>
      <c r="D1615" t="str">
        <f>IF(C1615&gt;0,VLOOKUP(A1615,'ИПУ и ОКПУ'!$A$1:$O$3258,9,0),"")</f>
        <v>Одноставочный</v>
      </c>
      <c r="E1615" t="str">
        <f>IF(C1615&gt;0,IF(VLOOKUP(A1615,'ИПУ и ОКПУ'!$A$1:$O$3258,14,0)="Нет показаний","Нет показаний",""),"")</f>
        <v>Нет показаний</v>
      </c>
      <c r="F1615">
        <f>IF(AND(C1615&gt;0),SUMIF('ИПУ и ОКПУ'!$A$2:$A$3258,A1615,'ИПУ и ОКПУ'!$O$2:$O$3258),"")</f>
        <v>0</v>
      </c>
      <c r="G1615">
        <f>VLOOKUP(A1615,'Лицевые счета'!$A$2:$K$4570,9,0)</f>
        <v>2</v>
      </c>
      <c r="H1615">
        <f>VLOOKUP(A1615,'Лицевые счета'!$A$2:$K$4570,10,0)</f>
        <v>83.2</v>
      </c>
      <c r="I1615" t="str">
        <f>VLOOKUP(A1615,'Лицевые счета'!$A$2:$K$4570,6,0)</f>
        <v>ФЛ</v>
      </c>
      <c r="J1615" t="str">
        <f>IF(AND(C1615=0,I1615="ФЛ"),G1615*H1615,"")</f>
        <v/>
      </c>
      <c r="K1615">
        <f>IF(AND(C1615&gt;0,E1615="Нет показаний",I1615="ФЛ"),G1615*H1615,"")</f>
        <v>166.4</v>
      </c>
    </row>
    <row r="1616" spans="1:11" x14ac:dyDescent="0.25">
      <c r="A1616" s="7">
        <v>448814</v>
      </c>
      <c r="B1616" s="7">
        <f>VLOOKUP(A1616,'Лицевые счета'!$A$1:$K$4570,2,0)</f>
        <v>447425</v>
      </c>
      <c r="C1616">
        <f>COUNTIF('ИПУ и ОКПУ'!$A$2:$A$3258,A1616)</f>
        <v>1</v>
      </c>
      <c r="D1616" t="str">
        <f>IF(C1616&gt;0,VLOOKUP(A1616,'ИПУ и ОКПУ'!$A$1:$O$3258,9,0),"")</f>
        <v>Одноставочный</v>
      </c>
      <c r="E1616" t="str">
        <f>IF(C1616&gt;0,IF(VLOOKUP(A1616,'ИПУ и ОКПУ'!$A$1:$O$3258,14,0)="Нет показаний","Нет показаний",""),"")</f>
        <v>Нет показаний</v>
      </c>
      <c r="F1616">
        <f>IF(AND(C1616&gt;0),SUMIF('ИПУ и ОКПУ'!$A$2:$A$3258,A1616,'ИПУ и ОКПУ'!$O$2:$O$3258),"")</f>
        <v>0</v>
      </c>
      <c r="G1616">
        <f>VLOOKUP(A1616,'Лицевые счета'!$A$2:$K$4570,9,0)</f>
        <v>2</v>
      </c>
      <c r="H1616">
        <f>VLOOKUP(A1616,'Лицевые счета'!$A$2:$K$4570,10,0)</f>
        <v>83.2</v>
      </c>
      <c r="I1616" t="str">
        <f>VLOOKUP(A1616,'Лицевые счета'!$A$2:$K$4570,6,0)</f>
        <v>ФЛ</v>
      </c>
      <c r="J1616" t="str">
        <f>IF(AND(C1616=0,I1616="ФЛ"),G1616*H1616,"")</f>
        <v/>
      </c>
      <c r="K1616">
        <f>IF(AND(C1616&gt;0,E1616="Нет показаний",I1616="ФЛ"),G1616*H1616,"")</f>
        <v>166.4</v>
      </c>
    </row>
    <row r="1617" spans="1:11" x14ac:dyDescent="0.25">
      <c r="A1617" s="7">
        <v>448816</v>
      </c>
      <c r="B1617" s="7">
        <f>VLOOKUP(A1617,'Лицевые счета'!$A$1:$K$4570,2,0)</f>
        <v>447425</v>
      </c>
      <c r="C1617">
        <f>COUNTIF('ИПУ и ОКПУ'!$A$2:$A$3258,A1617)</f>
        <v>1</v>
      </c>
      <c r="D1617" t="str">
        <f>IF(C1617&gt;0,VLOOKUP(A1617,'ИПУ и ОКПУ'!$A$1:$O$3258,9,0),"")</f>
        <v>Одноставочный</v>
      </c>
      <c r="E1617" t="str">
        <f>IF(C1617&gt;0,IF(VLOOKUP(A1617,'ИПУ и ОКПУ'!$A$1:$O$3258,14,0)="Нет показаний","Нет показаний",""),"")</f>
        <v>Нет показаний</v>
      </c>
      <c r="F1617">
        <f>IF(AND(C1617&gt;0),SUMIF('ИПУ и ОКПУ'!$A$2:$A$3258,A1617,'ИПУ и ОКПУ'!$O$2:$O$3258),"")</f>
        <v>0</v>
      </c>
      <c r="G1617">
        <f>VLOOKUP(A1617,'Лицевые счета'!$A$2:$K$4570,9,0)</f>
        <v>2</v>
      </c>
      <c r="H1617">
        <f>VLOOKUP(A1617,'Лицевые счета'!$A$2:$K$4570,10,0)</f>
        <v>73.5</v>
      </c>
      <c r="I1617" t="str">
        <f>VLOOKUP(A1617,'Лицевые счета'!$A$2:$K$4570,6,0)</f>
        <v>ФЛ</v>
      </c>
      <c r="J1617" t="str">
        <f>IF(AND(C1617=0,I1617="ФЛ"),G1617*H1617,"")</f>
        <v/>
      </c>
      <c r="K1617">
        <f>IF(AND(C1617&gt;0,E1617="Нет показаний",I1617="ФЛ"),G1617*H1617,"")</f>
        <v>147</v>
      </c>
    </row>
    <row r="1618" spans="1:11" x14ac:dyDescent="0.25">
      <c r="A1618" s="7">
        <v>449318</v>
      </c>
      <c r="B1618" s="7">
        <f>VLOOKUP(A1618,'Лицевые счета'!$A$1:$K$4570,2,0)</f>
        <v>447453</v>
      </c>
      <c r="C1618">
        <f>COUNTIF('ИПУ и ОКПУ'!$A$2:$A$3258,A1618)</f>
        <v>0</v>
      </c>
      <c r="D1618" t="str">
        <f>IF(C1618&gt;0,VLOOKUP(A1618,'ИПУ и ОКПУ'!$A$1:$O$3258,9,0),"")</f>
        <v/>
      </c>
      <c r="E1618" t="str">
        <f>IF(C1618&gt;0,IF(VLOOKUP(A1618,'ИПУ и ОКПУ'!$A$1:$O$3258,14,0)="Нет показаний","Нет показаний",""),"")</f>
        <v/>
      </c>
      <c r="F1618" t="str">
        <f>IF(AND(C1618&gt;0),SUMIF('ИПУ и ОКПУ'!$A$2:$A$3258,A1618,'ИПУ и ОКПУ'!$O$2:$O$3258),"")</f>
        <v/>
      </c>
      <c r="G1618">
        <f>VLOOKUP(A1618,'Лицевые счета'!$A$2:$K$4570,9,0)</f>
        <v>2</v>
      </c>
      <c r="H1618">
        <f>VLOOKUP(A1618,'Лицевые счета'!$A$2:$K$4570,10,0)</f>
        <v>57</v>
      </c>
      <c r="I1618" t="str">
        <f>VLOOKUP(A1618,'Лицевые счета'!$A$2:$K$4570,6,0)</f>
        <v>ФЛ</v>
      </c>
      <c r="J1618">
        <f>IF(AND(C1618=0,I1618="ФЛ"),G1618*H1618,"")</f>
        <v>114</v>
      </c>
      <c r="K1618" t="str">
        <f>IF(AND(C1618&gt;0,E1618="Нет показаний",I1618="ФЛ"),G1618*H1618,"")</f>
        <v/>
      </c>
    </row>
    <row r="1619" spans="1:11" x14ac:dyDescent="0.25">
      <c r="A1619" s="7">
        <v>449320</v>
      </c>
      <c r="B1619" s="7">
        <f>VLOOKUP(A1619,'Лицевые счета'!$A$1:$K$4570,2,0)</f>
        <v>447453</v>
      </c>
      <c r="C1619">
        <f>COUNTIF('ИПУ и ОКПУ'!$A$2:$A$3258,A1619)</f>
        <v>0</v>
      </c>
      <c r="D1619" t="str">
        <f>IF(C1619&gt;0,VLOOKUP(A1619,'ИПУ и ОКПУ'!$A$1:$O$3258,9,0),"")</f>
        <v/>
      </c>
      <c r="E1619" t="str">
        <f>IF(C1619&gt;0,IF(VLOOKUP(A1619,'ИПУ и ОКПУ'!$A$1:$O$3258,14,0)="Нет показаний","Нет показаний",""),"")</f>
        <v/>
      </c>
      <c r="F1619" t="str">
        <f>IF(AND(C1619&gt;0),SUMIF('ИПУ и ОКПУ'!$A$2:$A$3258,A1619,'ИПУ и ОКПУ'!$O$2:$O$3258),"")</f>
        <v/>
      </c>
      <c r="G1619">
        <f>VLOOKUP(A1619,'Лицевые счета'!$A$2:$K$4570,9,0)</f>
        <v>2</v>
      </c>
      <c r="H1619">
        <f>VLOOKUP(A1619,'Лицевые счета'!$A$2:$K$4570,10,0)</f>
        <v>57</v>
      </c>
      <c r="I1619" t="str">
        <f>VLOOKUP(A1619,'Лицевые счета'!$A$2:$K$4570,6,0)</f>
        <v>ФЛ</v>
      </c>
      <c r="J1619">
        <f>IF(AND(C1619=0,I1619="ФЛ"),G1619*H1619,"")</f>
        <v>114</v>
      </c>
      <c r="K1619" t="str">
        <f>IF(AND(C1619&gt;0,E1619="Нет показаний",I1619="ФЛ"),G1619*H1619,"")</f>
        <v/>
      </c>
    </row>
    <row r="1620" spans="1:11" x14ac:dyDescent="0.25">
      <c r="A1620" s="7">
        <v>449324</v>
      </c>
      <c r="B1620" s="7">
        <f>VLOOKUP(A1620,'Лицевые счета'!$A$1:$K$4570,2,0)</f>
        <v>447454</v>
      </c>
      <c r="C1620">
        <f>COUNTIF('ИПУ и ОКПУ'!$A$2:$A$3258,A1620)</f>
        <v>1</v>
      </c>
      <c r="D1620" t="str">
        <f>IF(C1620&gt;0,VLOOKUP(A1620,'ИПУ и ОКПУ'!$A$1:$O$3258,9,0),"")</f>
        <v>Одноставочный</v>
      </c>
      <c r="E1620" t="str">
        <f>IF(C1620&gt;0,IF(VLOOKUP(A1620,'ИПУ и ОКПУ'!$A$1:$O$3258,14,0)="Нет показаний","Нет показаний",""),"")</f>
        <v>Нет показаний</v>
      </c>
      <c r="F1620">
        <f>IF(AND(C1620&gt;0),SUMIF('ИПУ и ОКПУ'!$A$2:$A$3258,A1620,'ИПУ и ОКПУ'!$O$2:$O$3258),"")</f>
        <v>0</v>
      </c>
      <c r="G1620">
        <f>VLOOKUP(A1620,'Лицевые счета'!$A$2:$K$4570,9,0)</f>
        <v>2</v>
      </c>
      <c r="H1620">
        <f>VLOOKUP(A1620,'Лицевые счета'!$A$2:$K$4570,10,0)</f>
        <v>57</v>
      </c>
      <c r="I1620" t="str">
        <f>VLOOKUP(A1620,'Лицевые счета'!$A$2:$K$4570,6,0)</f>
        <v>ФЛ</v>
      </c>
      <c r="J1620" t="str">
        <f>IF(AND(C1620=0,I1620="ФЛ"),G1620*H1620,"")</f>
        <v/>
      </c>
      <c r="K1620">
        <f>IF(AND(C1620&gt;0,E1620="Нет показаний",I1620="ФЛ"),G1620*H1620,"")</f>
        <v>114</v>
      </c>
    </row>
    <row r="1621" spans="1:11" x14ac:dyDescent="0.25">
      <c r="A1621" s="7">
        <v>449328</v>
      </c>
      <c r="B1621" s="7">
        <f>VLOOKUP(A1621,'Лицевые счета'!$A$1:$K$4570,2,0)</f>
        <v>447454</v>
      </c>
      <c r="C1621">
        <f>COUNTIF('ИПУ и ОКПУ'!$A$2:$A$3258,A1621)</f>
        <v>1</v>
      </c>
      <c r="D1621" t="str">
        <f>IF(C1621&gt;0,VLOOKUP(A1621,'ИПУ и ОКПУ'!$A$1:$O$3258,9,0),"")</f>
        <v>Одноставочный</v>
      </c>
      <c r="E1621" t="str">
        <f>IF(C1621&gt;0,IF(VLOOKUP(A1621,'ИПУ и ОКПУ'!$A$1:$O$3258,14,0)="Нет показаний","Нет показаний",""),"")</f>
        <v/>
      </c>
      <c r="F1621">
        <f>IF(AND(C1621&gt;0),SUMIF('ИПУ и ОКПУ'!$A$2:$A$3258,A1621,'ИПУ и ОКПУ'!$O$2:$O$3258),"")</f>
        <v>110</v>
      </c>
      <c r="G1621">
        <f>VLOOKUP(A1621,'Лицевые счета'!$A$2:$K$4570,9,0)</f>
        <v>2</v>
      </c>
      <c r="H1621">
        <f>VLOOKUP(A1621,'Лицевые счета'!$A$2:$K$4570,10,0)</f>
        <v>73.5</v>
      </c>
      <c r="I1621" t="str">
        <f>VLOOKUP(A1621,'Лицевые счета'!$A$2:$K$4570,6,0)</f>
        <v>ФЛ</v>
      </c>
      <c r="J1621" t="str">
        <f>IF(AND(C1621=0,I1621="ФЛ"),G1621*H1621,"")</f>
        <v/>
      </c>
      <c r="K1621" t="str">
        <f>IF(AND(C1621&gt;0,E1621="Нет показаний",I1621="ФЛ"),G1621*H1621,"")</f>
        <v/>
      </c>
    </row>
    <row r="1622" spans="1:11" x14ac:dyDescent="0.25">
      <c r="A1622" s="7">
        <v>449334</v>
      </c>
      <c r="B1622" s="7">
        <f>VLOOKUP(A1622,'Лицевые счета'!$A$1:$K$4570,2,0)</f>
        <v>447454</v>
      </c>
      <c r="C1622">
        <f>COUNTIF('ИПУ и ОКПУ'!$A$2:$A$3258,A1622)</f>
        <v>1</v>
      </c>
      <c r="D1622" t="str">
        <f>IF(C1622&gt;0,VLOOKUP(A1622,'ИПУ и ОКПУ'!$A$1:$O$3258,9,0),"")</f>
        <v>Одноставочный</v>
      </c>
      <c r="E1622" t="str">
        <f>IF(C1622&gt;0,IF(VLOOKUP(A1622,'ИПУ и ОКПУ'!$A$1:$O$3258,14,0)="Нет показаний","Нет показаний",""),"")</f>
        <v/>
      </c>
      <c r="F1622">
        <f>IF(AND(C1622&gt;0),SUMIF('ИПУ и ОКПУ'!$A$2:$A$3258,A1622,'ИПУ и ОКПУ'!$O$2:$O$3258),"")</f>
        <v>200</v>
      </c>
      <c r="G1622">
        <f>VLOOKUP(A1622,'Лицевые счета'!$A$2:$K$4570,9,0)</f>
        <v>2</v>
      </c>
      <c r="H1622">
        <f>VLOOKUP(A1622,'Лицевые счета'!$A$2:$K$4570,10,0)</f>
        <v>73.5</v>
      </c>
      <c r="I1622" t="str">
        <f>VLOOKUP(A1622,'Лицевые счета'!$A$2:$K$4570,6,0)</f>
        <v>ФЛ</v>
      </c>
      <c r="J1622" t="str">
        <f>IF(AND(C1622=0,I1622="ФЛ"),G1622*H1622,"")</f>
        <v/>
      </c>
      <c r="K1622" t="str">
        <f>IF(AND(C1622&gt;0,E1622="Нет показаний",I1622="ФЛ"),G1622*H1622,"")</f>
        <v/>
      </c>
    </row>
    <row r="1623" spans="1:11" x14ac:dyDescent="0.25">
      <c r="A1623" s="7">
        <v>449346</v>
      </c>
      <c r="B1623" s="7">
        <f>VLOOKUP(A1623,'Лицевые счета'!$A$1:$K$4570,2,0)</f>
        <v>447454</v>
      </c>
      <c r="C1623">
        <f>COUNTIF('ИПУ и ОКПУ'!$A$2:$A$3258,A1623)</f>
        <v>0</v>
      </c>
      <c r="D1623" t="str">
        <f>IF(C1623&gt;0,VLOOKUP(A1623,'ИПУ и ОКПУ'!$A$1:$O$3258,9,0),"")</f>
        <v/>
      </c>
      <c r="E1623" t="str">
        <f>IF(C1623&gt;0,IF(VLOOKUP(A1623,'ИПУ и ОКПУ'!$A$1:$O$3258,14,0)="Нет показаний","Нет показаний",""),"")</f>
        <v/>
      </c>
      <c r="F1623" t="str">
        <f>IF(AND(C1623&gt;0),SUMIF('ИПУ и ОКПУ'!$A$2:$A$3258,A1623,'ИПУ и ОКПУ'!$O$2:$O$3258),"")</f>
        <v/>
      </c>
      <c r="G1623">
        <f>VLOOKUP(A1623,'Лицевые счета'!$A$2:$K$4570,9,0)</f>
        <v>2</v>
      </c>
      <c r="H1623">
        <f>VLOOKUP(A1623,'Лицевые счета'!$A$2:$K$4570,10,0)</f>
        <v>73.5</v>
      </c>
      <c r="I1623" t="str">
        <f>VLOOKUP(A1623,'Лицевые счета'!$A$2:$K$4570,6,0)</f>
        <v>ФЛ</v>
      </c>
      <c r="J1623">
        <f>IF(AND(C1623=0,I1623="ФЛ"),G1623*H1623,"")</f>
        <v>147</v>
      </c>
      <c r="K1623" t="str">
        <f>IF(AND(C1623&gt;0,E1623="Нет показаний",I1623="ФЛ"),G1623*H1623,"")</f>
        <v/>
      </c>
    </row>
    <row r="1624" spans="1:11" x14ac:dyDescent="0.25">
      <c r="A1624" s="7">
        <v>449348</v>
      </c>
      <c r="B1624" s="7">
        <f>VLOOKUP(A1624,'Лицевые счета'!$A$1:$K$4570,2,0)</f>
        <v>447454</v>
      </c>
      <c r="C1624">
        <f>COUNTIF('ИПУ и ОКПУ'!$A$2:$A$3258,A1624)</f>
        <v>0</v>
      </c>
      <c r="D1624" t="str">
        <f>IF(C1624&gt;0,VLOOKUP(A1624,'ИПУ и ОКПУ'!$A$1:$O$3258,9,0),"")</f>
        <v/>
      </c>
      <c r="E1624" t="str">
        <f>IF(C1624&gt;0,IF(VLOOKUP(A1624,'ИПУ и ОКПУ'!$A$1:$O$3258,14,0)="Нет показаний","Нет показаний",""),"")</f>
        <v/>
      </c>
      <c r="F1624" t="str">
        <f>IF(AND(C1624&gt;0),SUMIF('ИПУ и ОКПУ'!$A$2:$A$3258,A1624,'ИПУ и ОКПУ'!$O$2:$O$3258),"")</f>
        <v/>
      </c>
      <c r="G1624">
        <f>VLOOKUP(A1624,'Лицевые счета'!$A$2:$K$4570,9,0)</f>
        <v>2</v>
      </c>
      <c r="H1624">
        <f>VLOOKUP(A1624,'Лицевые счета'!$A$2:$K$4570,10,0)</f>
        <v>57</v>
      </c>
      <c r="I1624" t="str">
        <f>VLOOKUP(A1624,'Лицевые счета'!$A$2:$K$4570,6,0)</f>
        <v>ФЛ</v>
      </c>
      <c r="J1624">
        <f>IF(AND(C1624=0,I1624="ФЛ"),G1624*H1624,"")</f>
        <v>114</v>
      </c>
      <c r="K1624" t="str">
        <f>IF(AND(C1624&gt;0,E1624="Нет показаний",I1624="ФЛ"),G1624*H1624,"")</f>
        <v/>
      </c>
    </row>
    <row r="1625" spans="1:11" x14ac:dyDescent="0.25">
      <c r="A1625" s="7">
        <v>449352</v>
      </c>
      <c r="B1625" s="7">
        <f>VLOOKUP(A1625,'Лицевые счета'!$A$1:$K$4570,2,0)</f>
        <v>447454</v>
      </c>
      <c r="C1625">
        <f>COUNTIF('ИПУ и ОКПУ'!$A$2:$A$3258,A1625)</f>
        <v>0</v>
      </c>
      <c r="D1625" t="str">
        <f>IF(C1625&gt;0,VLOOKUP(A1625,'ИПУ и ОКПУ'!$A$1:$O$3258,9,0),"")</f>
        <v/>
      </c>
      <c r="E1625" t="str">
        <f>IF(C1625&gt;0,IF(VLOOKUP(A1625,'ИПУ и ОКПУ'!$A$1:$O$3258,14,0)="Нет показаний","Нет показаний",""),"")</f>
        <v/>
      </c>
      <c r="F1625" t="str">
        <f>IF(AND(C1625&gt;0),SUMIF('ИПУ и ОКПУ'!$A$2:$A$3258,A1625,'ИПУ и ОКПУ'!$O$2:$O$3258),"")</f>
        <v/>
      </c>
      <c r="G1625">
        <f>VLOOKUP(A1625,'Лицевые счета'!$A$2:$K$4570,9,0)</f>
        <v>2</v>
      </c>
      <c r="H1625">
        <f>VLOOKUP(A1625,'Лицевые счета'!$A$2:$K$4570,10,0)</f>
        <v>83.2</v>
      </c>
      <c r="I1625" t="str">
        <f>VLOOKUP(A1625,'Лицевые счета'!$A$2:$K$4570,6,0)</f>
        <v>ФЛ</v>
      </c>
      <c r="J1625">
        <f>IF(AND(C1625=0,I1625="ФЛ"),G1625*H1625,"")</f>
        <v>166.4</v>
      </c>
      <c r="K1625" t="str">
        <f>IF(AND(C1625&gt;0,E1625="Нет показаний",I1625="ФЛ"),G1625*H1625,"")</f>
        <v/>
      </c>
    </row>
    <row r="1626" spans="1:11" x14ac:dyDescent="0.25">
      <c r="A1626" s="7">
        <v>449458</v>
      </c>
      <c r="B1626" s="7">
        <f>VLOOKUP(A1626,'Лицевые счета'!$A$1:$K$4570,2,0)</f>
        <v>447460</v>
      </c>
      <c r="C1626">
        <f>COUNTIF('ИПУ и ОКПУ'!$A$2:$A$3258,A1626)</f>
        <v>1</v>
      </c>
      <c r="D1626" t="str">
        <f>IF(C1626&gt;0,VLOOKUP(A1626,'ИПУ и ОКПУ'!$A$1:$O$3258,9,0),"")</f>
        <v>Одноставочный</v>
      </c>
      <c r="E1626" t="str">
        <f>IF(C1626&gt;0,IF(VLOOKUP(A1626,'ИПУ и ОКПУ'!$A$1:$O$3258,14,0)="Нет показаний","Нет показаний",""),"")</f>
        <v>Нет показаний</v>
      </c>
      <c r="F1626">
        <f>IF(AND(C1626&gt;0),SUMIF('ИПУ и ОКПУ'!$A$2:$A$3258,A1626,'ИПУ и ОКПУ'!$O$2:$O$3258),"")</f>
        <v>0</v>
      </c>
      <c r="G1626">
        <f>VLOOKUP(A1626,'Лицевые счета'!$A$2:$K$4570,9,0)</f>
        <v>2</v>
      </c>
      <c r="H1626">
        <f>VLOOKUP(A1626,'Лицевые счета'!$A$2:$K$4570,10,0)</f>
        <v>57</v>
      </c>
      <c r="I1626" t="str">
        <f>VLOOKUP(A1626,'Лицевые счета'!$A$2:$K$4570,6,0)</f>
        <v>ФЛ</v>
      </c>
      <c r="J1626" t="str">
        <f>IF(AND(C1626=0,I1626="ФЛ"),G1626*H1626,"")</f>
        <v/>
      </c>
      <c r="K1626">
        <f>IF(AND(C1626&gt;0,E1626="Нет показаний",I1626="ФЛ"),G1626*H1626,"")</f>
        <v>114</v>
      </c>
    </row>
    <row r="1627" spans="1:11" x14ac:dyDescent="0.25">
      <c r="A1627" s="7">
        <v>449460</v>
      </c>
      <c r="B1627" s="7">
        <f>VLOOKUP(A1627,'Лицевые счета'!$A$1:$K$4570,2,0)</f>
        <v>447460</v>
      </c>
      <c r="C1627">
        <f>COUNTIF('ИПУ и ОКПУ'!$A$2:$A$3258,A1627)</f>
        <v>1</v>
      </c>
      <c r="D1627" t="str">
        <f>IF(C1627&gt;0,VLOOKUP(A1627,'ИПУ и ОКПУ'!$A$1:$O$3258,9,0),"")</f>
        <v>Одноставочный</v>
      </c>
      <c r="E1627" t="str">
        <f>IF(C1627&gt;0,IF(VLOOKUP(A1627,'ИПУ и ОКПУ'!$A$1:$O$3258,14,0)="Нет показаний","Нет показаний",""),"")</f>
        <v>Нет показаний</v>
      </c>
      <c r="F1627">
        <f>IF(AND(C1627&gt;0),SUMIF('ИПУ и ОКПУ'!$A$2:$A$3258,A1627,'ИПУ и ОКПУ'!$O$2:$O$3258),"")</f>
        <v>0</v>
      </c>
      <c r="G1627">
        <f>VLOOKUP(A1627,'Лицевые счета'!$A$2:$K$4570,9,0)</f>
        <v>2</v>
      </c>
      <c r="H1627">
        <f>VLOOKUP(A1627,'Лицевые счета'!$A$2:$K$4570,10,0)</f>
        <v>57</v>
      </c>
      <c r="I1627" t="str">
        <f>VLOOKUP(A1627,'Лицевые счета'!$A$2:$K$4570,6,0)</f>
        <v>ФЛ</v>
      </c>
      <c r="J1627" t="str">
        <f>IF(AND(C1627=0,I1627="ФЛ"),G1627*H1627,"")</f>
        <v/>
      </c>
      <c r="K1627">
        <f>IF(AND(C1627&gt;0,E1627="Нет показаний",I1627="ФЛ"),G1627*H1627,"")</f>
        <v>114</v>
      </c>
    </row>
    <row r="1628" spans="1:11" x14ac:dyDescent="0.25">
      <c r="A1628" s="7">
        <v>449474</v>
      </c>
      <c r="B1628" s="7">
        <f>VLOOKUP(A1628,'Лицевые счета'!$A$1:$K$4570,2,0)</f>
        <v>447460</v>
      </c>
      <c r="C1628">
        <f>COUNTIF('ИПУ и ОКПУ'!$A$2:$A$3258,A1628)</f>
        <v>1</v>
      </c>
      <c r="D1628" t="str">
        <f>IF(C1628&gt;0,VLOOKUP(A1628,'ИПУ и ОКПУ'!$A$1:$O$3258,9,0),"")</f>
        <v>Одноставочный</v>
      </c>
      <c r="E1628" t="str">
        <f>IF(C1628&gt;0,IF(VLOOKUP(A1628,'ИПУ и ОКПУ'!$A$1:$O$3258,14,0)="Нет показаний","Нет показаний",""),"")</f>
        <v>Нет показаний</v>
      </c>
      <c r="F1628">
        <f>IF(AND(C1628&gt;0),SUMIF('ИПУ и ОКПУ'!$A$2:$A$3258,A1628,'ИПУ и ОКПУ'!$O$2:$O$3258),"")</f>
        <v>0</v>
      </c>
      <c r="G1628">
        <f>VLOOKUP(A1628,'Лицевые счета'!$A$2:$K$4570,9,0)</f>
        <v>2</v>
      </c>
      <c r="H1628">
        <f>VLOOKUP(A1628,'Лицевые счета'!$A$2:$K$4570,10,0)</f>
        <v>57</v>
      </c>
      <c r="I1628" t="str">
        <f>VLOOKUP(A1628,'Лицевые счета'!$A$2:$K$4570,6,0)</f>
        <v>ФЛ</v>
      </c>
      <c r="J1628" t="str">
        <f>IF(AND(C1628=0,I1628="ФЛ"),G1628*H1628,"")</f>
        <v/>
      </c>
      <c r="K1628">
        <f>IF(AND(C1628&gt;0,E1628="Нет показаний",I1628="ФЛ"),G1628*H1628,"")</f>
        <v>114</v>
      </c>
    </row>
    <row r="1629" spans="1:11" x14ac:dyDescent="0.25">
      <c r="A1629" s="7">
        <v>449488</v>
      </c>
      <c r="B1629" s="7">
        <f>VLOOKUP(A1629,'Лицевые счета'!$A$1:$K$4570,2,0)</f>
        <v>447461</v>
      </c>
      <c r="C1629">
        <f>COUNTIF('ИПУ и ОКПУ'!$A$2:$A$3258,A1629)</f>
        <v>1</v>
      </c>
      <c r="D1629" t="str">
        <f>IF(C1629&gt;0,VLOOKUP(A1629,'ИПУ и ОКПУ'!$A$1:$O$3258,9,0),"")</f>
        <v>Одноставочный</v>
      </c>
      <c r="E1629" t="str">
        <f>IF(C1629&gt;0,IF(VLOOKUP(A1629,'ИПУ и ОКПУ'!$A$1:$O$3258,14,0)="Нет показаний","Нет показаний",""),"")</f>
        <v>Нет показаний</v>
      </c>
      <c r="F1629">
        <f>IF(AND(C1629&gt;0),SUMIF('ИПУ и ОКПУ'!$A$2:$A$3258,A1629,'ИПУ и ОКПУ'!$O$2:$O$3258),"")</f>
        <v>0</v>
      </c>
      <c r="G1629">
        <f>VLOOKUP(A1629,'Лицевые счета'!$A$2:$K$4570,9,0)</f>
        <v>2</v>
      </c>
      <c r="H1629">
        <f>VLOOKUP(A1629,'Лицевые счета'!$A$2:$K$4570,10,0)</f>
        <v>83.2</v>
      </c>
      <c r="I1629" t="str">
        <f>VLOOKUP(A1629,'Лицевые счета'!$A$2:$K$4570,6,0)</f>
        <v>ФЛ</v>
      </c>
      <c r="J1629" t="str">
        <f>IF(AND(C1629=0,I1629="ФЛ"),G1629*H1629,"")</f>
        <v/>
      </c>
      <c r="K1629">
        <f>IF(AND(C1629&gt;0,E1629="Нет показаний",I1629="ФЛ"),G1629*H1629,"")</f>
        <v>166.4</v>
      </c>
    </row>
    <row r="1630" spans="1:11" x14ac:dyDescent="0.25">
      <c r="A1630" s="7">
        <v>449562</v>
      </c>
      <c r="B1630" s="7">
        <f>VLOOKUP(A1630,'Лицевые счета'!$A$1:$K$4570,2,0)</f>
        <v>447466</v>
      </c>
      <c r="C1630">
        <f>COUNTIF('ИПУ и ОКПУ'!$A$2:$A$3258,A1630)</f>
        <v>1</v>
      </c>
      <c r="D1630" t="str">
        <f>IF(C1630&gt;0,VLOOKUP(A1630,'ИПУ и ОКПУ'!$A$1:$O$3258,9,0),"")</f>
        <v>Одноставочный</v>
      </c>
      <c r="E1630" t="str">
        <f>IF(C1630&gt;0,IF(VLOOKUP(A1630,'ИПУ и ОКПУ'!$A$1:$O$3258,14,0)="Нет показаний","Нет показаний",""),"")</f>
        <v/>
      </c>
      <c r="F1630">
        <f>IF(AND(C1630&gt;0),SUMIF('ИПУ и ОКПУ'!$A$2:$A$3258,A1630,'ИПУ и ОКПУ'!$O$2:$O$3258),"")</f>
        <v>100</v>
      </c>
      <c r="G1630">
        <f>VLOOKUP(A1630,'Лицевые счета'!$A$2:$K$4570,9,0)</f>
        <v>2</v>
      </c>
      <c r="H1630">
        <f>VLOOKUP(A1630,'Лицевые счета'!$A$2:$K$4570,10,0)</f>
        <v>73.5</v>
      </c>
      <c r="I1630" t="str">
        <f>VLOOKUP(A1630,'Лицевые счета'!$A$2:$K$4570,6,0)</f>
        <v>ФЛ</v>
      </c>
      <c r="J1630" t="str">
        <f>IF(AND(C1630=0,I1630="ФЛ"),G1630*H1630,"")</f>
        <v/>
      </c>
      <c r="K1630" t="str">
        <f>IF(AND(C1630&gt;0,E1630="Нет показаний",I1630="ФЛ"),G1630*H1630,"")</f>
        <v/>
      </c>
    </row>
    <row r="1631" spans="1:11" x14ac:dyDescent="0.25">
      <c r="A1631" s="7">
        <v>449580</v>
      </c>
      <c r="B1631" s="7">
        <f>VLOOKUP(A1631,'Лицевые счета'!$A$1:$K$4570,2,0)</f>
        <v>447466</v>
      </c>
      <c r="C1631">
        <f>COUNTIF('ИПУ и ОКПУ'!$A$2:$A$3258,A1631)</f>
        <v>0</v>
      </c>
      <c r="D1631" t="str">
        <f>IF(C1631&gt;0,VLOOKUP(A1631,'ИПУ и ОКПУ'!$A$1:$O$3258,9,0),"")</f>
        <v/>
      </c>
      <c r="E1631" t="str">
        <f>IF(C1631&gt;0,IF(VLOOKUP(A1631,'ИПУ и ОКПУ'!$A$1:$O$3258,14,0)="Нет показаний","Нет показаний",""),"")</f>
        <v/>
      </c>
      <c r="F1631" t="str">
        <f>IF(AND(C1631&gt;0),SUMIF('ИПУ и ОКПУ'!$A$2:$A$3258,A1631,'ИПУ и ОКПУ'!$O$2:$O$3258),"")</f>
        <v/>
      </c>
      <c r="G1631">
        <f>VLOOKUP(A1631,'Лицевые счета'!$A$2:$K$4570,9,0)</f>
        <v>2</v>
      </c>
      <c r="H1631">
        <f>VLOOKUP(A1631,'Лицевые счета'!$A$2:$K$4570,10,0)</f>
        <v>73.5</v>
      </c>
      <c r="I1631" t="str">
        <f>VLOOKUP(A1631,'Лицевые счета'!$A$2:$K$4570,6,0)</f>
        <v>ФЛ</v>
      </c>
      <c r="J1631">
        <f>IF(AND(C1631=0,I1631="ФЛ"),G1631*H1631,"")</f>
        <v>147</v>
      </c>
      <c r="K1631" t="str">
        <f>IF(AND(C1631&gt;0,E1631="Нет показаний",I1631="ФЛ"),G1631*H1631,"")</f>
        <v/>
      </c>
    </row>
    <row r="1632" spans="1:11" x14ac:dyDescent="0.25">
      <c r="A1632" s="7">
        <v>449582</v>
      </c>
      <c r="B1632" s="7">
        <f>VLOOKUP(A1632,'Лицевые счета'!$A$1:$K$4570,2,0)</f>
        <v>447466</v>
      </c>
      <c r="C1632">
        <f>COUNTIF('ИПУ и ОКПУ'!$A$2:$A$3258,A1632)</f>
        <v>0</v>
      </c>
      <c r="D1632" t="str">
        <f>IF(C1632&gt;0,VLOOKUP(A1632,'ИПУ и ОКПУ'!$A$1:$O$3258,9,0),"")</f>
        <v/>
      </c>
      <c r="E1632" t="str">
        <f>IF(C1632&gt;0,IF(VLOOKUP(A1632,'ИПУ и ОКПУ'!$A$1:$O$3258,14,0)="Нет показаний","Нет показаний",""),"")</f>
        <v/>
      </c>
      <c r="F1632" t="str">
        <f>IF(AND(C1632&gt;0),SUMIF('ИПУ и ОКПУ'!$A$2:$A$3258,A1632,'ИПУ и ОКПУ'!$O$2:$O$3258),"")</f>
        <v/>
      </c>
      <c r="G1632">
        <f>VLOOKUP(A1632,'Лицевые счета'!$A$2:$K$4570,9,0)</f>
        <v>2</v>
      </c>
      <c r="H1632">
        <f>VLOOKUP(A1632,'Лицевые счета'!$A$2:$K$4570,10,0)</f>
        <v>73.5</v>
      </c>
      <c r="I1632" t="str">
        <f>VLOOKUP(A1632,'Лицевые счета'!$A$2:$K$4570,6,0)</f>
        <v>ФЛ</v>
      </c>
      <c r="J1632">
        <f>IF(AND(C1632=0,I1632="ФЛ"),G1632*H1632,"")</f>
        <v>147</v>
      </c>
      <c r="K1632" t="str">
        <f>IF(AND(C1632&gt;0,E1632="Нет показаний",I1632="ФЛ"),G1632*H1632,"")</f>
        <v/>
      </c>
    </row>
    <row r="1633" spans="1:11" x14ac:dyDescent="0.25">
      <c r="A1633" s="7">
        <v>449654</v>
      </c>
      <c r="B1633" s="7">
        <f>VLOOKUP(A1633,'Лицевые счета'!$A$1:$K$4570,2,0)</f>
        <v>447470</v>
      </c>
      <c r="C1633">
        <f>COUNTIF('ИПУ и ОКПУ'!$A$2:$A$3258,A1633)</f>
        <v>1</v>
      </c>
      <c r="D1633" t="str">
        <f>IF(C1633&gt;0,VLOOKUP(A1633,'ИПУ и ОКПУ'!$A$1:$O$3258,9,0),"")</f>
        <v>Одноставочный</v>
      </c>
      <c r="E1633" t="str">
        <f>IF(C1633&gt;0,IF(VLOOKUP(A1633,'ИПУ и ОКПУ'!$A$1:$O$3258,14,0)="Нет показаний","Нет показаний",""),"")</f>
        <v/>
      </c>
      <c r="F1633">
        <f>IF(AND(C1633&gt;0),SUMIF('ИПУ и ОКПУ'!$A$2:$A$3258,A1633,'ИПУ и ОКПУ'!$O$2:$O$3258),"")</f>
        <v>113</v>
      </c>
      <c r="G1633">
        <f>VLOOKUP(A1633,'Лицевые счета'!$A$2:$K$4570,9,0)</f>
        <v>2</v>
      </c>
      <c r="H1633">
        <f>VLOOKUP(A1633,'Лицевые счета'!$A$2:$K$4570,10,0)</f>
        <v>57</v>
      </c>
      <c r="I1633" t="str">
        <f>VLOOKUP(A1633,'Лицевые счета'!$A$2:$K$4570,6,0)</f>
        <v>ФЛ</v>
      </c>
      <c r="J1633" t="str">
        <f>IF(AND(C1633=0,I1633="ФЛ"),G1633*H1633,"")</f>
        <v/>
      </c>
      <c r="K1633" t="str">
        <f>IF(AND(C1633&gt;0,E1633="Нет показаний",I1633="ФЛ"),G1633*H1633,"")</f>
        <v/>
      </c>
    </row>
    <row r="1634" spans="1:11" x14ac:dyDescent="0.25">
      <c r="A1634" s="7">
        <v>449664</v>
      </c>
      <c r="B1634" s="7">
        <f>VLOOKUP(A1634,'Лицевые счета'!$A$1:$K$4570,2,0)</f>
        <v>447470</v>
      </c>
      <c r="C1634">
        <f>COUNTIF('ИПУ и ОКПУ'!$A$2:$A$3258,A1634)</f>
        <v>0</v>
      </c>
      <c r="D1634" t="str">
        <f>IF(C1634&gt;0,VLOOKUP(A1634,'ИПУ и ОКПУ'!$A$1:$O$3258,9,0),"")</f>
        <v/>
      </c>
      <c r="E1634" t="str">
        <f>IF(C1634&gt;0,IF(VLOOKUP(A1634,'ИПУ и ОКПУ'!$A$1:$O$3258,14,0)="Нет показаний","Нет показаний",""),"")</f>
        <v/>
      </c>
      <c r="F1634" t="str">
        <f>IF(AND(C1634&gt;0),SUMIF('ИПУ и ОКПУ'!$A$2:$A$3258,A1634,'ИПУ и ОКПУ'!$O$2:$O$3258),"")</f>
        <v/>
      </c>
      <c r="G1634">
        <f>VLOOKUP(A1634,'Лицевые счета'!$A$2:$K$4570,9,0)</f>
        <v>2</v>
      </c>
      <c r="H1634">
        <f>VLOOKUP(A1634,'Лицевые счета'!$A$2:$K$4570,10,0)</f>
        <v>73.5</v>
      </c>
      <c r="I1634" t="str">
        <f>VLOOKUP(A1634,'Лицевые счета'!$A$2:$K$4570,6,0)</f>
        <v>ФЛ</v>
      </c>
      <c r="J1634">
        <f>IF(AND(C1634=0,I1634="ФЛ"),G1634*H1634,"")</f>
        <v>147</v>
      </c>
      <c r="K1634" t="str">
        <f>IF(AND(C1634&gt;0,E1634="Нет показаний",I1634="ФЛ"),G1634*H1634,"")</f>
        <v/>
      </c>
    </row>
    <row r="1635" spans="1:11" x14ac:dyDescent="0.25">
      <c r="A1635" s="7">
        <v>449672</v>
      </c>
      <c r="B1635" s="7">
        <f>VLOOKUP(A1635,'Лицевые счета'!$A$1:$K$4570,2,0)</f>
        <v>447470</v>
      </c>
      <c r="C1635">
        <f>COUNTIF('ИПУ и ОКПУ'!$A$2:$A$3258,A1635)</f>
        <v>1</v>
      </c>
      <c r="D1635" t="str">
        <f>IF(C1635&gt;0,VLOOKUP(A1635,'ИПУ и ОКПУ'!$A$1:$O$3258,9,0),"")</f>
        <v>Одноставочный</v>
      </c>
      <c r="E1635" t="str">
        <f>IF(C1635&gt;0,IF(VLOOKUP(A1635,'ИПУ и ОКПУ'!$A$1:$O$3258,14,0)="Нет показаний","Нет показаний",""),"")</f>
        <v>Нет показаний</v>
      </c>
      <c r="F1635">
        <f>IF(AND(C1635&gt;0),SUMIF('ИПУ и ОКПУ'!$A$2:$A$3258,A1635,'ИПУ и ОКПУ'!$O$2:$O$3258),"")</f>
        <v>0</v>
      </c>
      <c r="G1635">
        <f>VLOOKUP(A1635,'Лицевые счета'!$A$2:$K$4570,9,0)</f>
        <v>2</v>
      </c>
      <c r="H1635">
        <f>VLOOKUP(A1635,'Лицевые счета'!$A$2:$K$4570,10,0)</f>
        <v>57</v>
      </c>
      <c r="I1635" t="str">
        <f>VLOOKUP(A1635,'Лицевые счета'!$A$2:$K$4570,6,0)</f>
        <v>ФЛ</v>
      </c>
      <c r="J1635" t="str">
        <f>IF(AND(C1635=0,I1635="ФЛ"),G1635*H1635,"")</f>
        <v/>
      </c>
      <c r="K1635">
        <f>IF(AND(C1635&gt;0,E1635="Нет показаний",I1635="ФЛ"),G1635*H1635,"")</f>
        <v>114</v>
      </c>
    </row>
    <row r="1636" spans="1:11" x14ac:dyDescent="0.25">
      <c r="A1636" s="7">
        <v>449676</v>
      </c>
      <c r="B1636" s="7">
        <f>VLOOKUP(A1636,'Лицевые счета'!$A$1:$K$4570,2,0)</f>
        <v>447470</v>
      </c>
      <c r="C1636">
        <f>COUNTIF('ИПУ и ОКПУ'!$A$2:$A$3258,A1636)</f>
        <v>1</v>
      </c>
      <c r="D1636" t="str">
        <f>IF(C1636&gt;0,VLOOKUP(A1636,'ИПУ и ОКПУ'!$A$1:$O$3258,9,0),"")</f>
        <v>Одноставочный</v>
      </c>
      <c r="E1636" t="str">
        <f>IF(C1636&gt;0,IF(VLOOKUP(A1636,'ИПУ и ОКПУ'!$A$1:$O$3258,14,0)="Нет показаний","Нет показаний",""),"")</f>
        <v>Нет показаний</v>
      </c>
      <c r="F1636">
        <f>IF(AND(C1636&gt;0),SUMIF('ИПУ и ОКПУ'!$A$2:$A$3258,A1636,'ИПУ и ОКПУ'!$O$2:$O$3258),"")</f>
        <v>0</v>
      </c>
      <c r="G1636">
        <f>VLOOKUP(A1636,'Лицевые счета'!$A$2:$K$4570,9,0)</f>
        <v>2</v>
      </c>
      <c r="H1636">
        <f>VLOOKUP(A1636,'Лицевые счета'!$A$2:$K$4570,10,0)</f>
        <v>73.5</v>
      </c>
      <c r="I1636" t="str">
        <f>VLOOKUP(A1636,'Лицевые счета'!$A$2:$K$4570,6,0)</f>
        <v>ФЛ</v>
      </c>
      <c r="J1636" t="str">
        <f>IF(AND(C1636=0,I1636="ФЛ"),G1636*H1636,"")</f>
        <v/>
      </c>
      <c r="K1636">
        <f>IF(AND(C1636&gt;0,E1636="Нет показаний",I1636="ФЛ"),G1636*H1636,"")</f>
        <v>147</v>
      </c>
    </row>
    <row r="1637" spans="1:11" x14ac:dyDescent="0.25">
      <c r="A1637" s="7">
        <v>449678</v>
      </c>
      <c r="B1637" s="7">
        <f>VLOOKUP(A1637,'Лицевые счета'!$A$1:$K$4570,2,0)</f>
        <v>447470</v>
      </c>
      <c r="C1637">
        <f>COUNTIF('ИПУ и ОКПУ'!$A$2:$A$3258,A1637)</f>
        <v>0</v>
      </c>
      <c r="D1637" t="str">
        <f>IF(C1637&gt;0,VLOOKUP(A1637,'ИПУ и ОКПУ'!$A$1:$O$3258,9,0),"")</f>
        <v/>
      </c>
      <c r="E1637" t="str">
        <f>IF(C1637&gt;0,IF(VLOOKUP(A1637,'ИПУ и ОКПУ'!$A$1:$O$3258,14,0)="Нет показаний","Нет показаний",""),"")</f>
        <v/>
      </c>
      <c r="F1637" t="str">
        <f>IF(AND(C1637&gt;0),SUMIF('ИПУ и ОКПУ'!$A$2:$A$3258,A1637,'ИПУ и ОКПУ'!$O$2:$O$3258),"")</f>
        <v/>
      </c>
      <c r="G1637">
        <f>VLOOKUP(A1637,'Лицевые счета'!$A$2:$K$4570,9,0)</f>
        <v>2</v>
      </c>
      <c r="H1637">
        <f>VLOOKUP(A1637,'Лицевые счета'!$A$2:$K$4570,10,0)</f>
        <v>57</v>
      </c>
      <c r="I1637" t="str">
        <f>VLOOKUP(A1637,'Лицевые счета'!$A$2:$K$4570,6,0)</f>
        <v>ФЛ</v>
      </c>
      <c r="J1637">
        <f>IF(AND(C1637=0,I1637="ФЛ"),G1637*H1637,"")</f>
        <v>114</v>
      </c>
      <c r="K1637" t="str">
        <f>IF(AND(C1637&gt;0,E1637="Нет показаний",I1637="ФЛ"),G1637*H1637,"")</f>
        <v/>
      </c>
    </row>
    <row r="1638" spans="1:11" x14ac:dyDescent="0.25">
      <c r="A1638" s="7">
        <v>449708</v>
      </c>
      <c r="B1638" s="7">
        <f>VLOOKUP(A1638,'Лицевые счета'!$A$1:$K$4570,2,0)</f>
        <v>447472</v>
      </c>
      <c r="C1638">
        <f>COUNTIF('ИПУ и ОКПУ'!$A$2:$A$3258,A1638)</f>
        <v>1</v>
      </c>
      <c r="D1638" t="str">
        <f>IF(C1638&gt;0,VLOOKUP(A1638,'ИПУ и ОКПУ'!$A$1:$O$3258,9,0),"")</f>
        <v>Одноставочный</v>
      </c>
      <c r="E1638" t="str">
        <f>IF(C1638&gt;0,IF(VLOOKUP(A1638,'ИПУ и ОКПУ'!$A$1:$O$3258,14,0)="Нет показаний","Нет показаний",""),"")</f>
        <v/>
      </c>
      <c r="F1638">
        <f>IF(AND(C1638&gt;0),SUMIF('ИПУ и ОКПУ'!$A$2:$A$3258,A1638,'ИПУ и ОКПУ'!$O$2:$O$3258),"")</f>
        <v>58</v>
      </c>
      <c r="G1638">
        <f>VLOOKUP(A1638,'Лицевые счета'!$A$2:$K$4570,9,0)</f>
        <v>2</v>
      </c>
      <c r="H1638">
        <f>VLOOKUP(A1638,'Лицевые счета'!$A$2:$K$4570,10,0)</f>
        <v>57</v>
      </c>
      <c r="I1638" t="str">
        <f>VLOOKUP(A1638,'Лицевые счета'!$A$2:$K$4570,6,0)</f>
        <v>ФЛ</v>
      </c>
      <c r="J1638" t="str">
        <f>IF(AND(C1638=0,I1638="ФЛ"),G1638*H1638,"")</f>
        <v/>
      </c>
      <c r="K1638" t="str">
        <f>IF(AND(C1638&gt;0,E1638="Нет показаний",I1638="ФЛ"),G1638*H1638,"")</f>
        <v/>
      </c>
    </row>
    <row r="1639" spans="1:11" x14ac:dyDescent="0.25">
      <c r="A1639" s="7">
        <v>449722</v>
      </c>
      <c r="B1639" s="7">
        <f>VLOOKUP(A1639,'Лицевые счета'!$A$1:$K$4570,2,0)</f>
        <v>447472</v>
      </c>
      <c r="C1639">
        <f>COUNTIF('ИПУ и ОКПУ'!$A$2:$A$3258,A1639)</f>
        <v>1</v>
      </c>
      <c r="D1639" t="str">
        <f>IF(C1639&gt;0,VLOOKUP(A1639,'ИПУ и ОКПУ'!$A$1:$O$3258,9,0),"")</f>
        <v>Одноставочный</v>
      </c>
      <c r="E1639" t="str">
        <f>IF(C1639&gt;0,IF(VLOOKUP(A1639,'ИПУ и ОКПУ'!$A$1:$O$3258,14,0)="Нет показаний","Нет показаний",""),"")</f>
        <v>Нет показаний</v>
      </c>
      <c r="F1639">
        <f>IF(AND(C1639&gt;0),SUMIF('ИПУ и ОКПУ'!$A$2:$A$3258,A1639,'ИПУ и ОКПУ'!$O$2:$O$3258),"")</f>
        <v>0</v>
      </c>
      <c r="G1639">
        <f>VLOOKUP(A1639,'Лицевые счета'!$A$2:$K$4570,9,0)</f>
        <v>2</v>
      </c>
      <c r="H1639">
        <f>VLOOKUP(A1639,'Лицевые счета'!$A$2:$K$4570,10,0)</f>
        <v>73.5</v>
      </c>
      <c r="I1639" t="str">
        <f>VLOOKUP(A1639,'Лицевые счета'!$A$2:$K$4570,6,0)</f>
        <v>ФЛ</v>
      </c>
      <c r="J1639" t="str">
        <f>IF(AND(C1639=0,I1639="ФЛ"),G1639*H1639,"")</f>
        <v/>
      </c>
      <c r="K1639">
        <f>IF(AND(C1639&gt;0,E1639="Нет показаний",I1639="ФЛ"),G1639*H1639,"")</f>
        <v>147</v>
      </c>
    </row>
    <row r="1640" spans="1:11" x14ac:dyDescent="0.25">
      <c r="A1640" s="7">
        <v>449730</v>
      </c>
      <c r="B1640" s="7">
        <f>VLOOKUP(A1640,'Лицевые счета'!$A$1:$K$4570,2,0)</f>
        <v>447472</v>
      </c>
      <c r="C1640">
        <f>COUNTIF('ИПУ и ОКПУ'!$A$2:$A$3258,A1640)</f>
        <v>0</v>
      </c>
      <c r="D1640" t="str">
        <f>IF(C1640&gt;0,VLOOKUP(A1640,'ИПУ и ОКПУ'!$A$1:$O$3258,9,0),"")</f>
        <v/>
      </c>
      <c r="E1640" t="str">
        <f>IF(C1640&gt;0,IF(VLOOKUP(A1640,'ИПУ и ОКПУ'!$A$1:$O$3258,14,0)="Нет показаний","Нет показаний",""),"")</f>
        <v/>
      </c>
      <c r="F1640" t="str">
        <f>IF(AND(C1640&gt;0),SUMIF('ИПУ и ОКПУ'!$A$2:$A$3258,A1640,'ИПУ и ОКПУ'!$O$2:$O$3258),"")</f>
        <v/>
      </c>
      <c r="G1640">
        <f>VLOOKUP(A1640,'Лицевые счета'!$A$2:$K$4570,9,0)</f>
        <v>2</v>
      </c>
      <c r="H1640">
        <f>VLOOKUP(A1640,'Лицевые счета'!$A$2:$K$4570,10,0)</f>
        <v>73.5</v>
      </c>
      <c r="I1640" t="str">
        <f>VLOOKUP(A1640,'Лицевые счета'!$A$2:$K$4570,6,0)</f>
        <v>ФЛ</v>
      </c>
      <c r="J1640">
        <f>IF(AND(C1640=0,I1640="ФЛ"),G1640*H1640,"")</f>
        <v>147</v>
      </c>
      <c r="K1640" t="str">
        <f>IF(AND(C1640&gt;0,E1640="Нет показаний",I1640="ФЛ"),G1640*H1640,"")</f>
        <v/>
      </c>
    </row>
    <row r="1641" spans="1:11" x14ac:dyDescent="0.25">
      <c r="A1641" s="7">
        <v>449746</v>
      </c>
      <c r="B1641" s="7">
        <f>VLOOKUP(A1641,'Лицевые счета'!$A$1:$K$4570,2,0)</f>
        <v>447473</v>
      </c>
      <c r="C1641">
        <f>COUNTIF('ИПУ и ОКПУ'!$A$2:$A$3258,A1641)</f>
        <v>1</v>
      </c>
      <c r="D1641" t="str">
        <f>IF(C1641&gt;0,VLOOKUP(A1641,'ИПУ и ОКПУ'!$A$1:$O$3258,9,0),"")</f>
        <v>Одноставочный</v>
      </c>
      <c r="E1641" t="str">
        <f>IF(C1641&gt;0,IF(VLOOKUP(A1641,'ИПУ и ОКПУ'!$A$1:$O$3258,14,0)="Нет показаний","Нет показаний",""),"")</f>
        <v/>
      </c>
      <c r="F1641">
        <f>IF(AND(C1641&gt;0),SUMIF('ИПУ и ОКПУ'!$A$2:$A$3258,A1641,'ИПУ и ОКПУ'!$O$2:$O$3258),"")</f>
        <v>134</v>
      </c>
      <c r="G1641">
        <f>VLOOKUP(A1641,'Лицевые счета'!$A$2:$K$4570,9,0)</f>
        <v>2</v>
      </c>
      <c r="H1641">
        <f>VLOOKUP(A1641,'Лицевые счета'!$A$2:$K$4570,10,0)</f>
        <v>73.5</v>
      </c>
      <c r="I1641" t="str">
        <f>VLOOKUP(A1641,'Лицевые счета'!$A$2:$K$4570,6,0)</f>
        <v>ФЛ</v>
      </c>
      <c r="J1641" t="str">
        <f>IF(AND(C1641=0,I1641="ФЛ"),G1641*H1641,"")</f>
        <v/>
      </c>
      <c r="K1641" t="str">
        <f>IF(AND(C1641&gt;0,E1641="Нет показаний",I1641="ФЛ"),G1641*H1641,"")</f>
        <v/>
      </c>
    </row>
    <row r="1642" spans="1:11" x14ac:dyDescent="0.25">
      <c r="A1642" s="7">
        <v>449752</v>
      </c>
      <c r="B1642" s="7">
        <f>VLOOKUP(A1642,'Лицевые счета'!$A$1:$K$4570,2,0)</f>
        <v>447473</v>
      </c>
      <c r="C1642">
        <f>COUNTIF('ИПУ и ОКПУ'!$A$2:$A$3258,A1642)</f>
        <v>1</v>
      </c>
      <c r="D1642" t="str">
        <f>IF(C1642&gt;0,VLOOKUP(A1642,'ИПУ и ОКПУ'!$A$1:$O$3258,9,0),"")</f>
        <v>Одноставочный</v>
      </c>
      <c r="E1642" t="str">
        <f>IF(C1642&gt;0,IF(VLOOKUP(A1642,'ИПУ и ОКПУ'!$A$1:$O$3258,14,0)="Нет показаний","Нет показаний",""),"")</f>
        <v/>
      </c>
      <c r="F1642">
        <f>IF(AND(C1642&gt;0),SUMIF('ИПУ и ОКПУ'!$A$2:$A$3258,A1642,'ИПУ и ОКПУ'!$O$2:$O$3258),"")</f>
        <v>290</v>
      </c>
      <c r="G1642">
        <f>VLOOKUP(A1642,'Лицевые счета'!$A$2:$K$4570,9,0)</f>
        <v>2</v>
      </c>
      <c r="H1642">
        <f>VLOOKUP(A1642,'Лицевые счета'!$A$2:$K$4570,10,0)</f>
        <v>73.5</v>
      </c>
      <c r="I1642" t="str">
        <f>VLOOKUP(A1642,'Лицевые счета'!$A$2:$K$4570,6,0)</f>
        <v>ФЛ</v>
      </c>
      <c r="J1642" t="str">
        <f>IF(AND(C1642=0,I1642="ФЛ"),G1642*H1642,"")</f>
        <v/>
      </c>
      <c r="K1642" t="str">
        <f>IF(AND(C1642&gt;0,E1642="Нет показаний",I1642="ФЛ"),G1642*H1642,"")</f>
        <v/>
      </c>
    </row>
    <row r="1643" spans="1:11" x14ac:dyDescent="0.25">
      <c r="A1643" s="7">
        <v>449756</v>
      </c>
      <c r="B1643" s="7">
        <f>VLOOKUP(A1643,'Лицевые счета'!$A$1:$K$4570,2,0)</f>
        <v>447473</v>
      </c>
      <c r="C1643">
        <f>COUNTIF('ИПУ и ОКПУ'!$A$2:$A$3258,A1643)</f>
        <v>1</v>
      </c>
      <c r="D1643" t="str">
        <f>IF(C1643&gt;0,VLOOKUP(A1643,'ИПУ и ОКПУ'!$A$1:$O$3258,9,0),"")</f>
        <v>Одноставочный</v>
      </c>
      <c r="E1643" t="str">
        <f>IF(C1643&gt;0,IF(VLOOKUP(A1643,'ИПУ и ОКПУ'!$A$1:$O$3258,14,0)="Нет показаний","Нет показаний",""),"")</f>
        <v/>
      </c>
      <c r="F1643">
        <f>IF(AND(C1643&gt;0),SUMIF('ИПУ и ОКПУ'!$A$2:$A$3258,A1643,'ИПУ и ОКПУ'!$O$2:$O$3258),"")</f>
        <v>250</v>
      </c>
      <c r="G1643">
        <f>VLOOKUP(A1643,'Лицевые счета'!$A$2:$K$4570,9,0)</f>
        <v>2</v>
      </c>
      <c r="H1643">
        <f>VLOOKUP(A1643,'Лицевые счета'!$A$2:$K$4570,10,0)</f>
        <v>73.5</v>
      </c>
      <c r="I1643" t="str">
        <f>VLOOKUP(A1643,'Лицевые счета'!$A$2:$K$4570,6,0)</f>
        <v>ФЛ</v>
      </c>
      <c r="J1643" t="str">
        <f>IF(AND(C1643=0,I1643="ФЛ"),G1643*H1643,"")</f>
        <v/>
      </c>
      <c r="K1643" t="str">
        <f>IF(AND(C1643&gt;0,E1643="Нет показаний",I1643="ФЛ"),G1643*H1643,"")</f>
        <v/>
      </c>
    </row>
    <row r="1644" spans="1:11" x14ac:dyDescent="0.25">
      <c r="A1644" s="7">
        <v>449764</v>
      </c>
      <c r="B1644" s="7">
        <f>VLOOKUP(A1644,'Лицевые счета'!$A$1:$K$4570,2,0)</f>
        <v>447473</v>
      </c>
      <c r="C1644">
        <f>COUNTIF('ИПУ и ОКПУ'!$A$2:$A$3258,A1644)</f>
        <v>1</v>
      </c>
      <c r="D1644" t="str">
        <f>IF(C1644&gt;0,VLOOKUP(A1644,'ИПУ и ОКПУ'!$A$1:$O$3258,9,0),"")</f>
        <v>Одноставочный</v>
      </c>
      <c r="E1644" t="str">
        <f>IF(C1644&gt;0,IF(VLOOKUP(A1644,'ИПУ и ОКПУ'!$A$1:$O$3258,14,0)="Нет показаний","Нет показаний",""),"")</f>
        <v/>
      </c>
      <c r="F1644">
        <f>IF(AND(C1644&gt;0),SUMIF('ИПУ и ОКПУ'!$A$2:$A$3258,A1644,'ИПУ и ОКПУ'!$O$2:$O$3258),"")</f>
        <v>100</v>
      </c>
      <c r="G1644">
        <f>VLOOKUP(A1644,'Лицевые счета'!$A$2:$K$4570,9,0)</f>
        <v>2</v>
      </c>
      <c r="H1644">
        <f>VLOOKUP(A1644,'Лицевые счета'!$A$2:$K$4570,10,0)</f>
        <v>73.5</v>
      </c>
      <c r="I1644" t="str">
        <f>VLOOKUP(A1644,'Лицевые счета'!$A$2:$K$4570,6,0)</f>
        <v>ФЛ</v>
      </c>
      <c r="J1644" t="str">
        <f>IF(AND(C1644=0,I1644="ФЛ"),G1644*H1644,"")</f>
        <v/>
      </c>
      <c r="K1644" t="str">
        <f>IF(AND(C1644&gt;0,E1644="Нет показаний",I1644="ФЛ"),G1644*H1644,"")</f>
        <v/>
      </c>
    </row>
    <row r="1645" spans="1:11" x14ac:dyDescent="0.25">
      <c r="A1645" s="7">
        <v>449817</v>
      </c>
      <c r="B1645" s="7">
        <f>VLOOKUP(A1645,'Лицевые счета'!$A$1:$K$4570,2,0)</f>
        <v>447477</v>
      </c>
      <c r="C1645">
        <f>COUNTIF('ИПУ и ОКПУ'!$A$2:$A$3258,A1645)</f>
        <v>0</v>
      </c>
      <c r="D1645" t="str">
        <f>IF(C1645&gt;0,VLOOKUP(A1645,'ИПУ и ОКПУ'!$A$1:$O$3258,9,0),"")</f>
        <v/>
      </c>
      <c r="E1645" t="str">
        <f>IF(C1645&gt;0,IF(VLOOKUP(A1645,'ИПУ и ОКПУ'!$A$1:$O$3258,14,0)="Нет показаний","Нет показаний",""),"")</f>
        <v/>
      </c>
      <c r="F1645" t="str">
        <f>IF(AND(C1645&gt;0),SUMIF('ИПУ и ОКПУ'!$A$2:$A$3258,A1645,'ИПУ и ОКПУ'!$O$2:$O$3258),"")</f>
        <v/>
      </c>
      <c r="G1645">
        <f>VLOOKUP(A1645,'Лицевые счета'!$A$2:$K$4570,9,0)</f>
        <v>2</v>
      </c>
      <c r="H1645">
        <f>VLOOKUP(A1645,'Лицевые счета'!$A$2:$K$4570,10,0)</f>
        <v>57</v>
      </c>
      <c r="I1645" t="str">
        <f>VLOOKUP(A1645,'Лицевые счета'!$A$2:$K$4570,6,0)</f>
        <v>ФЛ</v>
      </c>
      <c r="J1645">
        <f>IF(AND(C1645=0,I1645="ФЛ"),G1645*H1645,"")</f>
        <v>114</v>
      </c>
      <c r="K1645" t="str">
        <f>IF(AND(C1645&gt;0,E1645="Нет показаний",I1645="ФЛ"),G1645*H1645,"")</f>
        <v/>
      </c>
    </row>
    <row r="1646" spans="1:11" x14ac:dyDescent="0.25">
      <c r="A1646" s="7">
        <v>449825</v>
      </c>
      <c r="B1646" s="7">
        <f>VLOOKUP(A1646,'Лицевые счета'!$A$1:$K$4570,2,0)</f>
        <v>447477</v>
      </c>
      <c r="C1646">
        <f>COUNTIF('ИПУ и ОКПУ'!$A$2:$A$3258,A1646)</f>
        <v>1</v>
      </c>
      <c r="D1646" t="str">
        <f>IF(C1646&gt;0,VLOOKUP(A1646,'ИПУ и ОКПУ'!$A$1:$O$3258,9,0),"")</f>
        <v>Одноставочный</v>
      </c>
      <c r="E1646" t="str">
        <f>IF(C1646&gt;0,IF(VLOOKUP(A1646,'ИПУ и ОКПУ'!$A$1:$O$3258,14,0)="Нет показаний","Нет показаний",""),"")</f>
        <v/>
      </c>
      <c r="F1646">
        <f>IF(AND(C1646&gt;0),SUMIF('ИПУ и ОКПУ'!$A$2:$A$3258,A1646,'ИПУ и ОКПУ'!$O$2:$O$3258),"")</f>
        <v>30</v>
      </c>
      <c r="G1646">
        <f>VLOOKUP(A1646,'Лицевые счета'!$A$2:$K$4570,9,0)</f>
        <v>2</v>
      </c>
      <c r="H1646">
        <f>VLOOKUP(A1646,'Лицевые счета'!$A$2:$K$4570,10,0)</f>
        <v>73.5</v>
      </c>
      <c r="I1646" t="str">
        <f>VLOOKUP(A1646,'Лицевые счета'!$A$2:$K$4570,6,0)</f>
        <v>ФЛ</v>
      </c>
      <c r="J1646" t="str">
        <f>IF(AND(C1646=0,I1646="ФЛ"),G1646*H1646,"")</f>
        <v/>
      </c>
      <c r="K1646" t="str">
        <f>IF(AND(C1646&gt;0,E1646="Нет показаний",I1646="ФЛ"),G1646*H1646,"")</f>
        <v/>
      </c>
    </row>
    <row r="1647" spans="1:11" x14ac:dyDescent="0.25">
      <c r="A1647" s="7">
        <v>449831</v>
      </c>
      <c r="B1647" s="7">
        <f>VLOOKUP(A1647,'Лицевые счета'!$A$1:$K$4570,2,0)</f>
        <v>447477</v>
      </c>
      <c r="C1647">
        <f>COUNTIF('ИПУ и ОКПУ'!$A$2:$A$3258,A1647)</f>
        <v>1</v>
      </c>
      <c r="D1647" t="str">
        <f>IF(C1647&gt;0,VLOOKUP(A1647,'ИПУ и ОКПУ'!$A$1:$O$3258,9,0),"")</f>
        <v>Одноставочный</v>
      </c>
      <c r="E1647" t="str">
        <f>IF(C1647&gt;0,IF(VLOOKUP(A1647,'ИПУ и ОКПУ'!$A$1:$O$3258,14,0)="Нет показаний","Нет показаний",""),"")</f>
        <v>Нет показаний</v>
      </c>
      <c r="F1647">
        <f>IF(AND(C1647&gt;0),SUMIF('ИПУ и ОКПУ'!$A$2:$A$3258,A1647,'ИПУ и ОКПУ'!$O$2:$O$3258),"")</f>
        <v>0</v>
      </c>
      <c r="G1647">
        <f>VLOOKUP(A1647,'Лицевые счета'!$A$2:$K$4570,9,0)</f>
        <v>2</v>
      </c>
      <c r="H1647">
        <f>VLOOKUP(A1647,'Лицевые счета'!$A$2:$K$4570,10,0)</f>
        <v>73.5</v>
      </c>
      <c r="I1647" t="str">
        <f>VLOOKUP(A1647,'Лицевые счета'!$A$2:$K$4570,6,0)</f>
        <v>ФЛ</v>
      </c>
      <c r="J1647" t="str">
        <f>IF(AND(C1647=0,I1647="ФЛ"),G1647*H1647,"")</f>
        <v/>
      </c>
      <c r="K1647">
        <f>IF(AND(C1647&gt;0,E1647="Нет показаний",I1647="ФЛ"),G1647*H1647,"")</f>
        <v>147</v>
      </c>
    </row>
    <row r="1648" spans="1:11" x14ac:dyDescent="0.25">
      <c r="A1648" s="7">
        <v>449835</v>
      </c>
      <c r="B1648" s="7">
        <f>VLOOKUP(A1648,'Лицевые счета'!$A$1:$K$4570,2,0)</f>
        <v>447477</v>
      </c>
      <c r="C1648">
        <f>COUNTIF('ИПУ и ОКПУ'!$A$2:$A$3258,A1648)</f>
        <v>1</v>
      </c>
      <c r="D1648" t="str">
        <f>IF(C1648&gt;0,VLOOKUP(A1648,'ИПУ и ОКПУ'!$A$1:$O$3258,9,0),"")</f>
        <v>Одноставочный</v>
      </c>
      <c r="E1648" t="str">
        <f>IF(C1648&gt;0,IF(VLOOKUP(A1648,'ИПУ и ОКПУ'!$A$1:$O$3258,14,0)="Нет показаний","Нет показаний",""),"")</f>
        <v/>
      </c>
      <c r="F1648">
        <f>IF(AND(C1648&gt;0),SUMIF('ИПУ и ОКПУ'!$A$2:$A$3258,A1648,'ИПУ и ОКПУ'!$O$2:$O$3258),"")</f>
        <v>123</v>
      </c>
      <c r="G1648">
        <f>VLOOKUP(A1648,'Лицевые счета'!$A$2:$K$4570,9,0)</f>
        <v>2</v>
      </c>
      <c r="H1648">
        <f>VLOOKUP(A1648,'Лицевые счета'!$A$2:$K$4570,10,0)</f>
        <v>73.5</v>
      </c>
      <c r="I1648" t="str">
        <f>VLOOKUP(A1648,'Лицевые счета'!$A$2:$K$4570,6,0)</f>
        <v>ФЛ</v>
      </c>
      <c r="J1648" t="str">
        <f>IF(AND(C1648=0,I1648="ФЛ"),G1648*H1648,"")</f>
        <v/>
      </c>
      <c r="K1648" t="str">
        <f>IF(AND(C1648&gt;0,E1648="Нет показаний",I1648="ФЛ"),G1648*H1648,"")</f>
        <v/>
      </c>
    </row>
    <row r="1649" spans="1:11" x14ac:dyDescent="0.25">
      <c r="A1649" s="7">
        <v>449843</v>
      </c>
      <c r="B1649" s="7">
        <f>VLOOKUP(A1649,'Лицевые счета'!$A$1:$K$4570,2,0)</f>
        <v>447478</v>
      </c>
      <c r="C1649">
        <f>COUNTIF('ИПУ и ОКПУ'!$A$2:$A$3258,A1649)</f>
        <v>0</v>
      </c>
      <c r="D1649" t="str">
        <f>IF(C1649&gt;0,VLOOKUP(A1649,'ИПУ и ОКПУ'!$A$1:$O$3258,9,0),"")</f>
        <v/>
      </c>
      <c r="E1649" t="str">
        <f>IF(C1649&gt;0,IF(VLOOKUP(A1649,'ИПУ и ОКПУ'!$A$1:$O$3258,14,0)="Нет показаний","Нет показаний",""),"")</f>
        <v/>
      </c>
      <c r="F1649" t="str">
        <f>IF(AND(C1649&gt;0),SUMIF('ИПУ и ОКПУ'!$A$2:$A$3258,A1649,'ИПУ и ОКПУ'!$O$2:$O$3258),"")</f>
        <v/>
      </c>
      <c r="G1649">
        <f>VLOOKUP(A1649,'Лицевые счета'!$A$2:$K$4570,9,0)</f>
        <v>2</v>
      </c>
      <c r="H1649">
        <f>VLOOKUP(A1649,'Лицевые счета'!$A$2:$K$4570,10,0)</f>
        <v>73.5</v>
      </c>
      <c r="I1649" t="str">
        <f>VLOOKUP(A1649,'Лицевые счета'!$A$2:$K$4570,6,0)</f>
        <v>ФЛ</v>
      </c>
      <c r="J1649">
        <f>IF(AND(C1649=0,I1649="ФЛ"),G1649*H1649,"")</f>
        <v>147</v>
      </c>
      <c r="K1649" t="str">
        <f>IF(AND(C1649&gt;0,E1649="Нет показаний",I1649="ФЛ"),G1649*H1649,"")</f>
        <v/>
      </c>
    </row>
    <row r="1650" spans="1:11" x14ac:dyDescent="0.25">
      <c r="A1650" s="7">
        <v>449849</v>
      </c>
      <c r="B1650" s="7">
        <f>VLOOKUP(A1650,'Лицевые счета'!$A$1:$K$4570,2,0)</f>
        <v>447478</v>
      </c>
      <c r="C1650">
        <f>COUNTIF('ИПУ и ОКПУ'!$A$2:$A$3258,A1650)</f>
        <v>0</v>
      </c>
      <c r="D1650" t="str">
        <f>IF(C1650&gt;0,VLOOKUP(A1650,'ИПУ и ОКПУ'!$A$1:$O$3258,9,0),"")</f>
        <v/>
      </c>
      <c r="E1650" t="str">
        <f>IF(C1650&gt;0,IF(VLOOKUP(A1650,'ИПУ и ОКПУ'!$A$1:$O$3258,14,0)="Нет показаний","Нет показаний",""),"")</f>
        <v/>
      </c>
      <c r="F1650" t="str">
        <f>IF(AND(C1650&gt;0),SUMIF('ИПУ и ОКПУ'!$A$2:$A$3258,A1650,'ИПУ и ОКПУ'!$O$2:$O$3258),"")</f>
        <v/>
      </c>
      <c r="G1650">
        <f>VLOOKUP(A1650,'Лицевые счета'!$A$2:$K$4570,9,0)</f>
        <v>2</v>
      </c>
      <c r="H1650">
        <f>VLOOKUP(A1650,'Лицевые счета'!$A$2:$K$4570,10,0)</f>
        <v>57</v>
      </c>
      <c r="I1650" t="str">
        <f>VLOOKUP(A1650,'Лицевые счета'!$A$2:$K$4570,6,0)</f>
        <v>ФЛ</v>
      </c>
      <c r="J1650">
        <f>IF(AND(C1650=0,I1650="ФЛ"),G1650*H1650,"")</f>
        <v>114</v>
      </c>
      <c r="K1650" t="str">
        <f>IF(AND(C1650&gt;0,E1650="Нет показаний",I1650="ФЛ"),G1650*H1650,"")</f>
        <v/>
      </c>
    </row>
    <row r="1651" spans="1:11" x14ac:dyDescent="0.25">
      <c r="A1651" s="7">
        <v>449851</v>
      </c>
      <c r="B1651" s="7">
        <f>VLOOKUP(A1651,'Лицевые счета'!$A$1:$K$4570,2,0)</f>
        <v>447478</v>
      </c>
      <c r="C1651">
        <f>COUNTIF('ИПУ и ОКПУ'!$A$2:$A$3258,A1651)</f>
        <v>0</v>
      </c>
      <c r="D1651" t="str">
        <f>IF(C1651&gt;0,VLOOKUP(A1651,'ИПУ и ОКПУ'!$A$1:$O$3258,9,0),"")</f>
        <v/>
      </c>
      <c r="E1651" t="str">
        <f>IF(C1651&gt;0,IF(VLOOKUP(A1651,'ИПУ и ОКПУ'!$A$1:$O$3258,14,0)="Нет показаний","Нет показаний",""),"")</f>
        <v/>
      </c>
      <c r="F1651" t="str">
        <f>IF(AND(C1651&gt;0),SUMIF('ИПУ и ОКПУ'!$A$2:$A$3258,A1651,'ИПУ и ОКПУ'!$O$2:$O$3258),"")</f>
        <v/>
      </c>
      <c r="G1651">
        <f>VLOOKUP(A1651,'Лицевые счета'!$A$2:$K$4570,9,0)</f>
        <v>2</v>
      </c>
      <c r="H1651">
        <f>VLOOKUP(A1651,'Лицевые счета'!$A$2:$K$4570,10,0)</f>
        <v>73.5</v>
      </c>
      <c r="I1651" t="str">
        <f>VLOOKUP(A1651,'Лицевые счета'!$A$2:$K$4570,6,0)</f>
        <v>ФЛ</v>
      </c>
      <c r="J1651">
        <f>IF(AND(C1651=0,I1651="ФЛ"),G1651*H1651,"")</f>
        <v>147</v>
      </c>
      <c r="K1651" t="str">
        <f>IF(AND(C1651&gt;0,E1651="Нет показаний",I1651="ФЛ"),G1651*H1651,"")</f>
        <v/>
      </c>
    </row>
    <row r="1652" spans="1:11" x14ac:dyDescent="0.25">
      <c r="A1652" s="7">
        <v>449863</v>
      </c>
      <c r="B1652" s="7">
        <f>VLOOKUP(A1652,'Лицевые счета'!$A$1:$K$4570,2,0)</f>
        <v>447478</v>
      </c>
      <c r="C1652">
        <f>COUNTIF('ИПУ и ОКПУ'!$A$2:$A$3258,A1652)</f>
        <v>1</v>
      </c>
      <c r="D1652" t="str">
        <f>IF(C1652&gt;0,VLOOKUP(A1652,'ИПУ и ОКПУ'!$A$1:$O$3258,9,0),"")</f>
        <v>Одноставочный</v>
      </c>
      <c r="E1652" t="str">
        <f>IF(C1652&gt;0,IF(VLOOKUP(A1652,'ИПУ и ОКПУ'!$A$1:$O$3258,14,0)="Нет показаний","Нет показаний",""),"")</f>
        <v>Нет показаний</v>
      </c>
      <c r="F1652">
        <f>IF(AND(C1652&gt;0),SUMIF('ИПУ и ОКПУ'!$A$2:$A$3258,A1652,'ИПУ и ОКПУ'!$O$2:$O$3258),"")</f>
        <v>0</v>
      </c>
      <c r="G1652">
        <f>VLOOKUP(A1652,'Лицевые счета'!$A$2:$K$4570,9,0)</f>
        <v>2</v>
      </c>
      <c r="H1652">
        <f>VLOOKUP(A1652,'Лицевые счета'!$A$2:$K$4570,10,0)</f>
        <v>73.5</v>
      </c>
      <c r="I1652" t="str">
        <f>VLOOKUP(A1652,'Лицевые счета'!$A$2:$K$4570,6,0)</f>
        <v>ФЛ</v>
      </c>
      <c r="J1652" t="str">
        <f>IF(AND(C1652=0,I1652="ФЛ"),G1652*H1652,"")</f>
        <v/>
      </c>
      <c r="K1652">
        <f>IF(AND(C1652&gt;0,E1652="Нет показаний",I1652="ФЛ"),G1652*H1652,"")</f>
        <v>147</v>
      </c>
    </row>
    <row r="1653" spans="1:11" x14ac:dyDescent="0.25">
      <c r="A1653" s="7">
        <v>449930</v>
      </c>
      <c r="B1653" s="7">
        <f>VLOOKUP(A1653,'Лицевые счета'!$A$1:$K$4570,2,0)</f>
        <v>447483</v>
      </c>
      <c r="C1653">
        <f>COUNTIF('ИПУ и ОКПУ'!$A$2:$A$3258,A1653)</f>
        <v>1</v>
      </c>
      <c r="D1653" t="str">
        <f>IF(C1653&gt;0,VLOOKUP(A1653,'ИПУ и ОКПУ'!$A$1:$O$3258,9,0),"")</f>
        <v>Одноставочный</v>
      </c>
      <c r="E1653" t="str">
        <f>IF(C1653&gt;0,IF(VLOOKUP(A1653,'ИПУ и ОКПУ'!$A$1:$O$3258,14,0)="Нет показаний","Нет показаний",""),"")</f>
        <v/>
      </c>
      <c r="F1653">
        <f>IF(AND(C1653&gt;0),SUMIF('ИПУ и ОКПУ'!$A$2:$A$3258,A1653,'ИПУ и ОКПУ'!$O$2:$O$3258),"")</f>
        <v>254</v>
      </c>
      <c r="G1653">
        <f>VLOOKUP(A1653,'Лицевые счета'!$A$2:$K$4570,9,0)</f>
        <v>2</v>
      </c>
      <c r="H1653">
        <f>VLOOKUP(A1653,'Лицевые счета'!$A$2:$K$4570,10,0)</f>
        <v>73.5</v>
      </c>
      <c r="I1653" t="str">
        <f>VLOOKUP(A1653,'Лицевые счета'!$A$2:$K$4570,6,0)</f>
        <v>ФЛ</v>
      </c>
      <c r="J1653" t="str">
        <f>IF(AND(C1653=0,I1653="ФЛ"),G1653*H1653,"")</f>
        <v/>
      </c>
      <c r="K1653" t="str">
        <f>IF(AND(C1653&gt;0,E1653="Нет показаний",I1653="ФЛ"),G1653*H1653,"")</f>
        <v/>
      </c>
    </row>
    <row r="1654" spans="1:11" x14ac:dyDescent="0.25">
      <c r="A1654" s="7">
        <v>449932</v>
      </c>
      <c r="B1654" s="7">
        <f>VLOOKUP(A1654,'Лицевые счета'!$A$1:$K$4570,2,0)</f>
        <v>447483</v>
      </c>
      <c r="C1654">
        <f>COUNTIF('ИПУ и ОКПУ'!$A$2:$A$3258,A1654)</f>
        <v>0</v>
      </c>
      <c r="D1654" t="str">
        <f>IF(C1654&gt;0,VLOOKUP(A1654,'ИПУ и ОКПУ'!$A$1:$O$3258,9,0),"")</f>
        <v/>
      </c>
      <c r="E1654" t="str">
        <f>IF(C1654&gt;0,IF(VLOOKUP(A1654,'ИПУ и ОКПУ'!$A$1:$O$3258,14,0)="Нет показаний","Нет показаний",""),"")</f>
        <v/>
      </c>
      <c r="F1654" t="str">
        <f>IF(AND(C1654&gt;0),SUMIF('ИПУ и ОКПУ'!$A$2:$A$3258,A1654,'ИПУ и ОКПУ'!$O$2:$O$3258),"")</f>
        <v/>
      </c>
      <c r="G1654">
        <f>VLOOKUP(A1654,'Лицевые счета'!$A$2:$K$4570,9,0)</f>
        <v>2</v>
      </c>
      <c r="H1654">
        <f>VLOOKUP(A1654,'Лицевые счета'!$A$2:$K$4570,10,0)</f>
        <v>73.5</v>
      </c>
      <c r="I1654" t="str">
        <f>VLOOKUP(A1654,'Лицевые счета'!$A$2:$K$4570,6,0)</f>
        <v>ФЛ</v>
      </c>
      <c r="J1654">
        <f>IF(AND(C1654=0,I1654="ФЛ"),G1654*H1654,"")</f>
        <v>147</v>
      </c>
      <c r="K1654" t="str">
        <f>IF(AND(C1654&gt;0,E1654="Нет показаний",I1654="ФЛ"),G1654*H1654,"")</f>
        <v/>
      </c>
    </row>
    <row r="1655" spans="1:11" x14ac:dyDescent="0.25">
      <c r="A1655" s="7">
        <v>449954</v>
      </c>
      <c r="B1655" s="7">
        <f>VLOOKUP(A1655,'Лицевые счета'!$A$1:$K$4570,2,0)</f>
        <v>447484</v>
      </c>
      <c r="C1655">
        <f>COUNTIF('ИПУ и ОКПУ'!$A$2:$A$3258,A1655)</f>
        <v>0</v>
      </c>
      <c r="D1655" t="str">
        <f>IF(C1655&gt;0,VLOOKUP(A1655,'ИПУ и ОКПУ'!$A$1:$O$3258,9,0),"")</f>
        <v/>
      </c>
      <c r="E1655" t="str">
        <f>IF(C1655&gt;0,IF(VLOOKUP(A1655,'ИПУ и ОКПУ'!$A$1:$O$3258,14,0)="Нет показаний","Нет показаний",""),"")</f>
        <v/>
      </c>
      <c r="F1655" t="str">
        <f>IF(AND(C1655&gt;0),SUMIF('ИПУ и ОКПУ'!$A$2:$A$3258,A1655,'ИПУ и ОКПУ'!$O$2:$O$3258),"")</f>
        <v/>
      </c>
      <c r="G1655">
        <f>VLOOKUP(A1655,'Лицевые счета'!$A$2:$K$4570,9,0)</f>
        <v>2</v>
      </c>
      <c r="H1655">
        <f>VLOOKUP(A1655,'Лицевые счета'!$A$2:$K$4570,10,0)</f>
        <v>57</v>
      </c>
      <c r="I1655" t="str">
        <f>VLOOKUP(A1655,'Лицевые счета'!$A$2:$K$4570,6,0)</f>
        <v>ФЛ</v>
      </c>
      <c r="J1655">
        <f>IF(AND(C1655=0,I1655="ФЛ"),G1655*H1655,"")</f>
        <v>114</v>
      </c>
      <c r="K1655" t="str">
        <f>IF(AND(C1655&gt;0,E1655="Нет показаний",I1655="ФЛ"),G1655*H1655,"")</f>
        <v/>
      </c>
    </row>
    <row r="1656" spans="1:11" x14ac:dyDescent="0.25">
      <c r="A1656" s="7">
        <v>449957</v>
      </c>
      <c r="B1656" s="7">
        <f>VLOOKUP(A1656,'Лицевые счета'!$A$1:$K$4570,2,0)</f>
        <v>447484</v>
      </c>
      <c r="C1656">
        <f>COUNTIF('ИПУ и ОКПУ'!$A$2:$A$3258,A1656)</f>
        <v>0</v>
      </c>
      <c r="D1656" t="str">
        <f>IF(C1656&gt;0,VLOOKUP(A1656,'ИПУ и ОКПУ'!$A$1:$O$3258,9,0),"")</f>
        <v/>
      </c>
      <c r="E1656" t="str">
        <f>IF(C1656&gt;0,IF(VLOOKUP(A1656,'ИПУ и ОКПУ'!$A$1:$O$3258,14,0)="Нет показаний","Нет показаний",""),"")</f>
        <v/>
      </c>
      <c r="F1656" t="str">
        <f>IF(AND(C1656&gt;0),SUMIF('ИПУ и ОКПУ'!$A$2:$A$3258,A1656,'ИПУ и ОКПУ'!$O$2:$O$3258),"")</f>
        <v/>
      </c>
      <c r="G1656">
        <f>VLOOKUP(A1656,'Лицевые счета'!$A$2:$K$4570,9,0)</f>
        <v>2</v>
      </c>
      <c r="H1656">
        <f>VLOOKUP(A1656,'Лицевые счета'!$A$2:$K$4570,10,0)</f>
        <v>57</v>
      </c>
      <c r="I1656" t="str">
        <f>VLOOKUP(A1656,'Лицевые счета'!$A$2:$K$4570,6,0)</f>
        <v>ФЛ</v>
      </c>
      <c r="J1656">
        <f>IF(AND(C1656=0,I1656="ФЛ"),G1656*H1656,"")</f>
        <v>114</v>
      </c>
      <c r="K1656" t="str">
        <f>IF(AND(C1656&gt;0,E1656="Нет показаний",I1656="ФЛ"),G1656*H1656,"")</f>
        <v/>
      </c>
    </row>
    <row r="1657" spans="1:11" x14ac:dyDescent="0.25">
      <c r="A1657" s="7">
        <v>449964</v>
      </c>
      <c r="B1657" s="7">
        <f>VLOOKUP(A1657,'Лицевые счета'!$A$1:$K$4570,2,0)</f>
        <v>447485</v>
      </c>
      <c r="C1657">
        <f>COUNTIF('ИПУ и ОКПУ'!$A$2:$A$3258,A1657)</f>
        <v>0</v>
      </c>
      <c r="D1657" t="str">
        <f>IF(C1657&gt;0,VLOOKUP(A1657,'ИПУ и ОКПУ'!$A$1:$O$3258,9,0),"")</f>
        <v/>
      </c>
      <c r="E1657" t="str">
        <f>IF(C1657&gt;0,IF(VLOOKUP(A1657,'ИПУ и ОКПУ'!$A$1:$O$3258,14,0)="Нет показаний","Нет показаний",""),"")</f>
        <v/>
      </c>
      <c r="F1657" t="str">
        <f>IF(AND(C1657&gt;0),SUMIF('ИПУ и ОКПУ'!$A$2:$A$3258,A1657,'ИПУ и ОКПУ'!$O$2:$O$3258),"")</f>
        <v/>
      </c>
      <c r="G1657">
        <f>VLOOKUP(A1657,'Лицевые счета'!$A$2:$K$4570,9,0)</f>
        <v>2</v>
      </c>
      <c r="H1657">
        <f>VLOOKUP(A1657,'Лицевые счета'!$A$2:$K$4570,10,0)</f>
        <v>73.5</v>
      </c>
      <c r="I1657" t="str">
        <f>VLOOKUP(A1657,'Лицевые счета'!$A$2:$K$4570,6,0)</f>
        <v>ФЛ</v>
      </c>
      <c r="J1657">
        <f>IF(AND(C1657=0,I1657="ФЛ"),G1657*H1657,"")</f>
        <v>147</v>
      </c>
      <c r="K1657" t="str">
        <f>IF(AND(C1657&gt;0,E1657="Нет показаний",I1657="ФЛ"),G1657*H1657,"")</f>
        <v/>
      </c>
    </row>
    <row r="1658" spans="1:11" x14ac:dyDescent="0.25">
      <c r="A1658" s="7">
        <v>449970</v>
      </c>
      <c r="B1658" s="7">
        <f>VLOOKUP(A1658,'Лицевые счета'!$A$1:$K$4570,2,0)</f>
        <v>447485</v>
      </c>
      <c r="C1658">
        <f>COUNTIF('ИПУ и ОКПУ'!$A$2:$A$3258,A1658)</f>
        <v>0</v>
      </c>
      <c r="D1658" t="str">
        <f>IF(C1658&gt;0,VLOOKUP(A1658,'ИПУ и ОКПУ'!$A$1:$O$3258,9,0),"")</f>
        <v/>
      </c>
      <c r="E1658" t="str">
        <f>IF(C1658&gt;0,IF(VLOOKUP(A1658,'ИПУ и ОКПУ'!$A$1:$O$3258,14,0)="Нет показаний","Нет показаний",""),"")</f>
        <v/>
      </c>
      <c r="F1658" t="str">
        <f>IF(AND(C1658&gt;0),SUMIF('ИПУ и ОКПУ'!$A$2:$A$3258,A1658,'ИПУ и ОКПУ'!$O$2:$O$3258),"")</f>
        <v/>
      </c>
      <c r="G1658">
        <f>VLOOKUP(A1658,'Лицевые счета'!$A$2:$K$4570,9,0)</f>
        <v>2</v>
      </c>
      <c r="H1658">
        <f>VLOOKUP(A1658,'Лицевые счета'!$A$2:$K$4570,10,0)</f>
        <v>73.5</v>
      </c>
      <c r="I1658" t="str">
        <f>VLOOKUP(A1658,'Лицевые счета'!$A$2:$K$4570,6,0)</f>
        <v>ФЛ</v>
      </c>
      <c r="J1658">
        <f>IF(AND(C1658=0,I1658="ФЛ"),G1658*H1658,"")</f>
        <v>147</v>
      </c>
      <c r="K1658" t="str">
        <f>IF(AND(C1658&gt;0,E1658="Нет показаний",I1658="ФЛ"),G1658*H1658,"")</f>
        <v/>
      </c>
    </row>
    <row r="1659" spans="1:11" x14ac:dyDescent="0.25">
      <c r="A1659" s="7">
        <v>449972</v>
      </c>
      <c r="B1659" s="7">
        <f>VLOOKUP(A1659,'Лицевые счета'!$A$1:$K$4570,2,0)</f>
        <v>447485</v>
      </c>
      <c r="C1659">
        <f>COUNTIF('ИПУ и ОКПУ'!$A$2:$A$3258,A1659)</f>
        <v>0</v>
      </c>
      <c r="D1659" t="str">
        <f>IF(C1659&gt;0,VLOOKUP(A1659,'ИПУ и ОКПУ'!$A$1:$O$3258,9,0),"")</f>
        <v/>
      </c>
      <c r="E1659" t="str">
        <f>IF(C1659&gt;0,IF(VLOOKUP(A1659,'ИПУ и ОКПУ'!$A$1:$O$3258,14,0)="Нет показаний","Нет показаний",""),"")</f>
        <v/>
      </c>
      <c r="F1659" t="str">
        <f>IF(AND(C1659&gt;0),SUMIF('ИПУ и ОКПУ'!$A$2:$A$3258,A1659,'ИПУ и ОКПУ'!$O$2:$O$3258),"")</f>
        <v/>
      </c>
      <c r="G1659">
        <f>VLOOKUP(A1659,'Лицевые счета'!$A$2:$K$4570,9,0)</f>
        <v>2</v>
      </c>
      <c r="H1659">
        <f>VLOOKUP(A1659,'Лицевые счета'!$A$2:$K$4570,10,0)</f>
        <v>73.5</v>
      </c>
      <c r="I1659" t="str">
        <f>VLOOKUP(A1659,'Лицевые счета'!$A$2:$K$4570,6,0)</f>
        <v>ФЛ</v>
      </c>
      <c r="J1659">
        <f>IF(AND(C1659=0,I1659="ФЛ"),G1659*H1659,"")</f>
        <v>147</v>
      </c>
      <c r="K1659" t="str">
        <f>IF(AND(C1659&gt;0,E1659="Нет показаний",I1659="ФЛ"),G1659*H1659,"")</f>
        <v/>
      </c>
    </row>
    <row r="1660" spans="1:11" x14ac:dyDescent="0.25">
      <c r="A1660" s="7">
        <v>449977</v>
      </c>
      <c r="B1660" s="7">
        <f>VLOOKUP(A1660,'Лицевые счета'!$A$1:$K$4570,2,0)</f>
        <v>447485</v>
      </c>
      <c r="C1660">
        <f>COUNTIF('ИПУ и ОКПУ'!$A$2:$A$3258,A1660)</f>
        <v>0</v>
      </c>
      <c r="D1660" t="str">
        <f>IF(C1660&gt;0,VLOOKUP(A1660,'ИПУ и ОКПУ'!$A$1:$O$3258,9,0),"")</f>
        <v/>
      </c>
      <c r="E1660" t="str">
        <f>IF(C1660&gt;0,IF(VLOOKUP(A1660,'ИПУ и ОКПУ'!$A$1:$O$3258,14,0)="Нет показаний","Нет показаний",""),"")</f>
        <v/>
      </c>
      <c r="F1660" t="str">
        <f>IF(AND(C1660&gt;0),SUMIF('ИПУ и ОКПУ'!$A$2:$A$3258,A1660,'ИПУ и ОКПУ'!$O$2:$O$3258),"")</f>
        <v/>
      </c>
      <c r="G1660">
        <f>VLOOKUP(A1660,'Лицевые счета'!$A$2:$K$4570,9,0)</f>
        <v>2</v>
      </c>
      <c r="H1660">
        <f>VLOOKUP(A1660,'Лицевые счета'!$A$2:$K$4570,10,0)</f>
        <v>73.5</v>
      </c>
      <c r="I1660" t="str">
        <f>VLOOKUP(A1660,'Лицевые счета'!$A$2:$K$4570,6,0)</f>
        <v>ФЛ</v>
      </c>
      <c r="J1660">
        <f>IF(AND(C1660=0,I1660="ФЛ"),G1660*H1660,"")</f>
        <v>147</v>
      </c>
      <c r="K1660" t="str">
        <f>IF(AND(C1660&gt;0,E1660="Нет показаний",I1660="ФЛ"),G1660*H1660,"")</f>
        <v/>
      </c>
    </row>
    <row r="1661" spans="1:11" x14ac:dyDescent="0.25">
      <c r="A1661" s="7">
        <v>449992</v>
      </c>
      <c r="B1661" s="7">
        <f>VLOOKUP(A1661,'Лицевые счета'!$A$1:$K$4570,2,0)</f>
        <v>447486</v>
      </c>
      <c r="C1661">
        <f>COUNTIF('ИПУ и ОКПУ'!$A$2:$A$3258,A1661)</f>
        <v>1</v>
      </c>
      <c r="D1661" t="str">
        <f>IF(C1661&gt;0,VLOOKUP(A1661,'ИПУ и ОКПУ'!$A$1:$O$3258,9,0),"")</f>
        <v>Одноставочный</v>
      </c>
      <c r="E1661" t="str">
        <f>IF(C1661&gt;0,IF(VLOOKUP(A1661,'ИПУ и ОКПУ'!$A$1:$O$3258,14,0)="Нет показаний","Нет показаний",""),"")</f>
        <v>Нет показаний</v>
      </c>
      <c r="F1661">
        <f>IF(AND(C1661&gt;0),SUMIF('ИПУ и ОКПУ'!$A$2:$A$3258,A1661,'ИПУ и ОКПУ'!$O$2:$O$3258),"")</f>
        <v>0</v>
      </c>
      <c r="G1661">
        <f>VLOOKUP(A1661,'Лицевые счета'!$A$2:$K$4570,9,0)</f>
        <v>2</v>
      </c>
      <c r="H1661">
        <f>VLOOKUP(A1661,'Лицевые счета'!$A$2:$K$4570,10,0)</f>
        <v>73.5</v>
      </c>
      <c r="I1661" t="str">
        <f>VLOOKUP(A1661,'Лицевые счета'!$A$2:$K$4570,6,0)</f>
        <v>ФЛ</v>
      </c>
      <c r="J1661" t="str">
        <f>IF(AND(C1661=0,I1661="ФЛ"),G1661*H1661,"")</f>
        <v/>
      </c>
      <c r="K1661">
        <f>IF(AND(C1661&gt;0,E1661="Нет показаний",I1661="ФЛ"),G1661*H1661,"")</f>
        <v>147</v>
      </c>
    </row>
    <row r="1662" spans="1:11" x14ac:dyDescent="0.25">
      <c r="A1662" s="7">
        <v>449994</v>
      </c>
      <c r="B1662" s="7">
        <f>VLOOKUP(A1662,'Лицевые счета'!$A$1:$K$4570,2,0)</f>
        <v>447486</v>
      </c>
      <c r="C1662">
        <f>COUNTIF('ИПУ и ОКПУ'!$A$2:$A$3258,A1662)</f>
        <v>1</v>
      </c>
      <c r="D1662" t="str">
        <f>IF(C1662&gt;0,VLOOKUP(A1662,'ИПУ и ОКПУ'!$A$1:$O$3258,9,0),"")</f>
        <v>Одноставочный</v>
      </c>
      <c r="E1662" t="str">
        <f>IF(C1662&gt;0,IF(VLOOKUP(A1662,'ИПУ и ОКПУ'!$A$1:$O$3258,14,0)="Нет показаний","Нет показаний",""),"")</f>
        <v>Нет показаний</v>
      </c>
      <c r="F1662">
        <f>IF(AND(C1662&gt;0),SUMIF('ИПУ и ОКПУ'!$A$2:$A$3258,A1662,'ИПУ и ОКПУ'!$O$2:$O$3258),"")</f>
        <v>0</v>
      </c>
      <c r="G1662">
        <f>VLOOKUP(A1662,'Лицевые счета'!$A$2:$K$4570,9,0)</f>
        <v>2</v>
      </c>
      <c r="H1662">
        <f>VLOOKUP(A1662,'Лицевые счета'!$A$2:$K$4570,10,0)</f>
        <v>73.5</v>
      </c>
      <c r="I1662" t="str">
        <f>VLOOKUP(A1662,'Лицевые счета'!$A$2:$K$4570,6,0)</f>
        <v>ФЛ</v>
      </c>
      <c r="J1662" t="str">
        <f>IF(AND(C1662=0,I1662="ФЛ"),G1662*H1662,"")</f>
        <v/>
      </c>
      <c r="K1662">
        <f>IF(AND(C1662&gt;0,E1662="Нет показаний",I1662="ФЛ"),G1662*H1662,"")</f>
        <v>147</v>
      </c>
    </row>
    <row r="1663" spans="1:11" x14ac:dyDescent="0.25">
      <c r="A1663" s="7">
        <v>449998</v>
      </c>
      <c r="B1663" s="7">
        <f>VLOOKUP(A1663,'Лицевые счета'!$A$1:$K$4570,2,0)</f>
        <v>447487</v>
      </c>
      <c r="C1663">
        <f>COUNTIF('ИПУ и ОКПУ'!$A$2:$A$3258,A1663)</f>
        <v>1</v>
      </c>
      <c r="D1663" t="str">
        <f>IF(C1663&gt;0,VLOOKUP(A1663,'ИПУ и ОКПУ'!$A$1:$O$3258,9,0),"")</f>
        <v>Одноставочный</v>
      </c>
      <c r="E1663" t="str">
        <f>IF(C1663&gt;0,IF(VLOOKUP(A1663,'ИПУ и ОКПУ'!$A$1:$O$3258,14,0)="Нет показаний","Нет показаний",""),"")</f>
        <v/>
      </c>
      <c r="F1663">
        <f>IF(AND(C1663&gt;0),SUMIF('ИПУ и ОКПУ'!$A$2:$A$3258,A1663,'ИПУ и ОКПУ'!$O$2:$O$3258),"")</f>
        <v>50</v>
      </c>
      <c r="G1663">
        <f>VLOOKUP(A1663,'Лицевые счета'!$A$2:$K$4570,9,0)</f>
        <v>2</v>
      </c>
      <c r="H1663">
        <f>VLOOKUP(A1663,'Лицевые счета'!$A$2:$K$4570,10,0)</f>
        <v>73.5</v>
      </c>
      <c r="I1663" t="str">
        <f>VLOOKUP(A1663,'Лицевые счета'!$A$2:$K$4570,6,0)</f>
        <v>ФЛ</v>
      </c>
      <c r="J1663" t="str">
        <f>IF(AND(C1663=0,I1663="ФЛ"),G1663*H1663,"")</f>
        <v/>
      </c>
      <c r="K1663" t="str">
        <f>IF(AND(C1663&gt;0,E1663="Нет показаний",I1663="ФЛ"),G1663*H1663,"")</f>
        <v/>
      </c>
    </row>
    <row r="1664" spans="1:11" x14ac:dyDescent="0.25">
      <c r="A1664" s="7">
        <v>449999</v>
      </c>
      <c r="B1664" s="7">
        <f>VLOOKUP(A1664,'Лицевые счета'!$A$1:$K$4570,2,0)</f>
        <v>447487</v>
      </c>
      <c r="C1664">
        <f>COUNTIF('ИПУ и ОКПУ'!$A$2:$A$3258,A1664)</f>
        <v>1</v>
      </c>
      <c r="D1664" t="str">
        <f>IF(C1664&gt;0,VLOOKUP(A1664,'ИПУ и ОКПУ'!$A$1:$O$3258,9,0),"")</f>
        <v>Одноставочный</v>
      </c>
      <c r="E1664" t="str">
        <f>IF(C1664&gt;0,IF(VLOOKUP(A1664,'ИПУ и ОКПУ'!$A$1:$O$3258,14,0)="Нет показаний","Нет показаний",""),"")</f>
        <v/>
      </c>
      <c r="F1664">
        <f>IF(AND(C1664&gt;0),SUMIF('ИПУ и ОКПУ'!$A$2:$A$3258,A1664,'ИПУ и ОКПУ'!$O$2:$O$3258),"")</f>
        <v>50</v>
      </c>
      <c r="G1664">
        <f>VLOOKUP(A1664,'Лицевые счета'!$A$2:$K$4570,9,0)</f>
        <v>2</v>
      </c>
      <c r="H1664">
        <f>VLOOKUP(A1664,'Лицевые счета'!$A$2:$K$4570,10,0)</f>
        <v>57</v>
      </c>
      <c r="I1664" t="str">
        <f>VLOOKUP(A1664,'Лицевые счета'!$A$2:$K$4570,6,0)</f>
        <v>ФЛ</v>
      </c>
      <c r="J1664" t="str">
        <f>IF(AND(C1664=0,I1664="ФЛ"),G1664*H1664,"")</f>
        <v/>
      </c>
      <c r="K1664" t="str">
        <f>IF(AND(C1664&gt;0,E1664="Нет показаний",I1664="ФЛ"),G1664*H1664,"")</f>
        <v/>
      </c>
    </row>
    <row r="1665" spans="1:11" x14ac:dyDescent="0.25">
      <c r="A1665" s="7">
        <v>450003</v>
      </c>
      <c r="B1665" s="7">
        <f>VLOOKUP(A1665,'Лицевые счета'!$A$1:$K$4570,2,0)</f>
        <v>447487</v>
      </c>
      <c r="C1665">
        <f>COUNTIF('ИПУ и ОКПУ'!$A$2:$A$3258,A1665)</f>
        <v>0</v>
      </c>
      <c r="D1665" t="str">
        <f>IF(C1665&gt;0,VLOOKUP(A1665,'ИПУ и ОКПУ'!$A$1:$O$3258,9,0),"")</f>
        <v/>
      </c>
      <c r="E1665" t="str">
        <f>IF(C1665&gt;0,IF(VLOOKUP(A1665,'ИПУ и ОКПУ'!$A$1:$O$3258,14,0)="Нет показаний","Нет показаний",""),"")</f>
        <v/>
      </c>
      <c r="F1665" t="str">
        <f>IF(AND(C1665&gt;0),SUMIF('ИПУ и ОКПУ'!$A$2:$A$3258,A1665,'ИПУ и ОКПУ'!$O$2:$O$3258),"")</f>
        <v/>
      </c>
      <c r="G1665">
        <f>VLOOKUP(A1665,'Лицевые счета'!$A$2:$K$4570,9,0)</f>
        <v>2</v>
      </c>
      <c r="H1665">
        <f>VLOOKUP(A1665,'Лицевые счета'!$A$2:$K$4570,10,0)</f>
        <v>83.2</v>
      </c>
      <c r="I1665" t="str">
        <f>VLOOKUP(A1665,'Лицевые счета'!$A$2:$K$4570,6,0)</f>
        <v>ФЛ</v>
      </c>
      <c r="J1665">
        <f>IF(AND(C1665=0,I1665="ФЛ"),G1665*H1665,"")</f>
        <v>166.4</v>
      </c>
      <c r="K1665" t="str">
        <f>IF(AND(C1665&gt;0,E1665="Нет показаний",I1665="ФЛ"),G1665*H1665,"")</f>
        <v/>
      </c>
    </row>
    <row r="1666" spans="1:11" x14ac:dyDescent="0.25">
      <c r="A1666" s="7">
        <v>450016</v>
      </c>
      <c r="B1666" s="7">
        <f>VLOOKUP(A1666,'Лицевые счета'!$A$1:$K$4570,2,0)</f>
        <v>447487</v>
      </c>
      <c r="C1666">
        <f>COUNTIF('ИПУ и ОКПУ'!$A$2:$A$3258,A1666)</f>
        <v>1</v>
      </c>
      <c r="D1666" t="str">
        <f>IF(C1666&gt;0,VLOOKUP(A1666,'ИПУ и ОКПУ'!$A$1:$O$3258,9,0),"")</f>
        <v>Одноставочный</v>
      </c>
      <c r="E1666" t="str">
        <f>IF(C1666&gt;0,IF(VLOOKUP(A1666,'ИПУ и ОКПУ'!$A$1:$O$3258,14,0)="Нет показаний","Нет показаний",""),"")</f>
        <v/>
      </c>
      <c r="F1666">
        <f>IF(AND(C1666&gt;0),SUMIF('ИПУ и ОКПУ'!$A$2:$A$3258,A1666,'ИПУ и ОКПУ'!$O$2:$O$3258),"")</f>
        <v>386</v>
      </c>
      <c r="G1666">
        <f>VLOOKUP(A1666,'Лицевые счета'!$A$2:$K$4570,9,0)</f>
        <v>2</v>
      </c>
      <c r="H1666">
        <f>VLOOKUP(A1666,'Лицевые счета'!$A$2:$K$4570,10,0)</f>
        <v>83.2</v>
      </c>
      <c r="I1666" t="str">
        <f>VLOOKUP(A1666,'Лицевые счета'!$A$2:$K$4570,6,0)</f>
        <v>ФЛ</v>
      </c>
      <c r="J1666" t="str">
        <f>IF(AND(C1666=0,I1666="ФЛ"),G1666*H1666,"")</f>
        <v/>
      </c>
      <c r="K1666" t="str">
        <f>IF(AND(C1666&gt;0,E1666="Нет показаний",I1666="ФЛ"),G1666*H1666,"")</f>
        <v/>
      </c>
    </row>
    <row r="1667" spans="1:11" x14ac:dyDescent="0.25">
      <c r="A1667" s="7">
        <v>450051</v>
      </c>
      <c r="B1667" s="7">
        <f>VLOOKUP(A1667,'Лицевые счета'!$A$1:$K$4570,2,0)</f>
        <v>447489</v>
      </c>
      <c r="C1667">
        <f>COUNTIF('ИПУ и ОКПУ'!$A$2:$A$3258,A1667)</f>
        <v>1</v>
      </c>
      <c r="D1667" t="str">
        <f>IF(C1667&gt;0,VLOOKUP(A1667,'ИПУ и ОКПУ'!$A$1:$O$3258,9,0),"")</f>
        <v>Одноставочный</v>
      </c>
      <c r="E1667" t="str">
        <f>IF(C1667&gt;0,IF(VLOOKUP(A1667,'ИПУ и ОКПУ'!$A$1:$O$3258,14,0)="Нет показаний","Нет показаний",""),"")</f>
        <v>Нет показаний</v>
      </c>
      <c r="F1667">
        <f>IF(AND(C1667&gt;0),SUMIF('ИПУ и ОКПУ'!$A$2:$A$3258,A1667,'ИПУ и ОКПУ'!$O$2:$O$3258),"")</f>
        <v>0</v>
      </c>
      <c r="G1667">
        <f>VLOOKUP(A1667,'Лицевые счета'!$A$2:$K$4570,9,0)</f>
        <v>2</v>
      </c>
      <c r="H1667">
        <f>VLOOKUP(A1667,'Лицевые счета'!$A$2:$K$4570,10,0)</f>
        <v>83.2</v>
      </c>
      <c r="I1667" t="str">
        <f>VLOOKUP(A1667,'Лицевые счета'!$A$2:$K$4570,6,0)</f>
        <v>ФЛ</v>
      </c>
      <c r="J1667" t="str">
        <f>IF(AND(C1667=0,I1667="ФЛ"),G1667*H1667,"")</f>
        <v/>
      </c>
      <c r="K1667">
        <f>IF(AND(C1667&gt;0,E1667="Нет показаний",I1667="ФЛ"),G1667*H1667,"")</f>
        <v>166.4</v>
      </c>
    </row>
    <row r="1668" spans="1:11" x14ac:dyDescent="0.25">
      <c r="A1668" s="7">
        <v>450095</v>
      </c>
      <c r="B1668" s="7">
        <f>VLOOKUP(A1668,'Лицевые счета'!$A$1:$K$4570,2,0)</f>
        <v>447492</v>
      </c>
      <c r="C1668">
        <f>COUNTIF('ИПУ и ОКПУ'!$A$2:$A$3258,A1668)</f>
        <v>1</v>
      </c>
      <c r="D1668" t="str">
        <f>IF(C1668&gt;0,VLOOKUP(A1668,'ИПУ и ОКПУ'!$A$1:$O$3258,9,0),"")</f>
        <v>Одноставочный</v>
      </c>
      <c r="E1668" t="str">
        <f>IF(C1668&gt;0,IF(VLOOKUP(A1668,'ИПУ и ОКПУ'!$A$1:$O$3258,14,0)="Нет показаний","Нет показаний",""),"")</f>
        <v/>
      </c>
      <c r="F1668">
        <f>IF(AND(C1668&gt;0),SUMIF('ИПУ и ОКПУ'!$A$2:$A$3258,A1668,'ИПУ и ОКПУ'!$O$2:$O$3258),"")</f>
        <v>80</v>
      </c>
      <c r="G1668">
        <f>VLOOKUP(A1668,'Лицевые счета'!$A$2:$K$4570,9,0)</f>
        <v>2</v>
      </c>
      <c r="H1668">
        <f>VLOOKUP(A1668,'Лицевые счета'!$A$2:$K$4570,10,0)</f>
        <v>73.5</v>
      </c>
      <c r="I1668" t="str">
        <f>VLOOKUP(A1668,'Лицевые счета'!$A$2:$K$4570,6,0)</f>
        <v>ФЛ</v>
      </c>
      <c r="J1668" t="str">
        <f>IF(AND(C1668=0,I1668="ФЛ"),G1668*H1668,"")</f>
        <v/>
      </c>
      <c r="K1668" t="str">
        <f>IF(AND(C1668&gt;0,E1668="Нет показаний",I1668="ФЛ"),G1668*H1668,"")</f>
        <v/>
      </c>
    </row>
    <row r="1669" spans="1:11" x14ac:dyDescent="0.25">
      <c r="A1669" s="7">
        <v>450141</v>
      </c>
      <c r="B1669" s="7">
        <f>VLOOKUP(A1669,'Лицевые счета'!$A$1:$K$4570,2,0)</f>
        <v>447494</v>
      </c>
      <c r="C1669">
        <f>COUNTIF('ИПУ и ОКПУ'!$A$2:$A$3258,A1669)</f>
        <v>1</v>
      </c>
      <c r="D1669" t="str">
        <f>IF(C1669&gt;0,VLOOKUP(A1669,'ИПУ и ОКПУ'!$A$1:$O$3258,9,0),"")</f>
        <v>Одноставочный</v>
      </c>
      <c r="E1669" t="str">
        <f>IF(C1669&gt;0,IF(VLOOKUP(A1669,'ИПУ и ОКПУ'!$A$1:$O$3258,14,0)="Нет показаний","Нет показаний",""),"")</f>
        <v/>
      </c>
      <c r="F1669">
        <f>IF(AND(C1669&gt;0),SUMIF('ИПУ и ОКПУ'!$A$2:$A$3258,A1669,'ИПУ и ОКПУ'!$O$2:$O$3258),"")</f>
        <v>839</v>
      </c>
      <c r="G1669">
        <f>VLOOKUP(A1669,'Лицевые счета'!$A$2:$K$4570,9,0)</f>
        <v>2</v>
      </c>
      <c r="H1669">
        <f>VLOOKUP(A1669,'Лицевые счета'!$A$2:$K$4570,10,0)</f>
        <v>73.5</v>
      </c>
      <c r="I1669" t="str">
        <f>VLOOKUP(A1669,'Лицевые счета'!$A$2:$K$4570,6,0)</f>
        <v>ФЛ</v>
      </c>
      <c r="J1669" t="str">
        <f>IF(AND(C1669=0,I1669="ФЛ"),G1669*H1669,"")</f>
        <v/>
      </c>
      <c r="K1669" t="str">
        <f>IF(AND(C1669&gt;0,E1669="Нет показаний",I1669="ФЛ"),G1669*H1669,"")</f>
        <v/>
      </c>
    </row>
    <row r="1670" spans="1:11" x14ac:dyDescent="0.25">
      <c r="A1670" s="7">
        <v>450213</v>
      </c>
      <c r="B1670" s="7">
        <f>VLOOKUP(A1670,'Лицевые счета'!$A$1:$K$4570,2,0)</f>
        <v>447498</v>
      </c>
      <c r="C1670">
        <f>COUNTIF('ИПУ и ОКПУ'!$A$2:$A$3258,A1670)</f>
        <v>1</v>
      </c>
      <c r="D1670" t="str">
        <f>IF(C1670&gt;0,VLOOKUP(A1670,'ИПУ и ОКПУ'!$A$1:$O$3258,9,0),"")</f>
        <v>Одноставочный</v>
      </c>
      <c r="E1670" t="str">
        <f>IF(C1670&gt;0,IF(VLOOKUP(A1670,'ИПУ и ОКПУ'!$A$1:$O$3258,14,0)="Нет показаний","Нет показаний",""),"")</f>
        <v/>
      </c>
      <c r="F1670">
        <f>IF(AND(C1670&gt;0),SUMIF('ИПУ и ОКПУ'!$A$2:$A$3258,A1670,'ИПУ и ОКПУ'!$O$2:$O$3258),"")</f>
        <v>230</v>
      </c>
      <c r="G1670">
        <f>VLOOKUP(A1670,'Лицевые счета'!$A$2:$K$4570,9,0)</f>
        <v>2</v>
      </c>
      <c r="H1670">
        <f>VLOOKUP(A1670,'Лицевые счета'!$A$2:$K$4570,10,0)</f>
        <v>73.5</v>
      </c>
      <c r="I1670" t="str">
        <f>VLOOKUP(A1670,'Лицевые счета'!$A$2:$K$4570,6,0)</f>
        <v>ФЛ</v>
      </c>
      <c r="J1670" t="str">
        <f>IF(AND(C1670=0,I1670="ФЛ"),G1670*H1670,"")</f>
        <v/>
      </c>
      <c r="K1670" t="str">
        <f>IF(AND(C1670&gt;0,E1670="Нет показаний",I1670="ФЛ"),G1670*H1670,"")</f>
        <v/>
      </c>
    </row>
    <row r="1671" spans="1:11" x14ac:dyDescent="0.25">
      <c r="A1671" s="7">
        <v>450215</v>
      </c>
      <c r="B1671" s="7">
        <f>VLOOKUP(A1671,'Лицевые счета'!$A$1:$K$4570,2,0)</f>
        <v>447498</v>
      </c>
      <c r="C1671">
        <f>COUNTIF('ИПУ и ОКПУ'!$A$2:$A$3258,A1671)</f>
        <v>0</v>
      </c>
      <c r="D1671" t="str">
        <f>IF(C1671&gt;0,VLOOKUP(A1671,'ИПУ и ОКПУ'!$A$1:$O$3258,9,0),"")</f>
        <v/>
      </c>
      <c r="E1671" t="str">
        <f>IF(C1671&gt;0,IF(VLOOKUP(A1671,'ИПУ и ОКПУ'!$A$1:$O$3258,14,0)="Нет показаний","Нет показаний",""),"")</f>
        <v/>
      </c>
      <c r="F1671" t="str">
        <f>IF(AND(C1671&gt;0),SUMIF('ИПУ и ОКПУ'!$A$2:$A$3258,A1671,'ИПУ и ОКПУ'!$O$2:$O$3258),"")</f>
        <v/>
      </c>
      <c r="G1671">
        <f>VLOOKUP(A1671,'Лицевые счета'!$A$2:$K$4570,9,0)</f>
        <v>2</v>
      </c>
      <c r="H1671">
        <f>VLOOKUP(A1671,'Лицевые счета'!$A$2:$K$4570,10,0)</f>
        <v>73.5</v>
      </c>
      <c r="I1671" t="str">
        <f>VLOOKUP(A1671,'Лицевые счета'!$A$2:$K$4570,6,0)</f>
        <v>ФЛ</v>
      </c>
      <c r="J1671">
        <f>IF(AND(C1671=0,I1671="ФЛ"),G1671*H1671,"")</f>
        <v>147</v>
      </c>
      <c r="K1671" t="str">
        <f>IF(AND(C1671&gt;0,E1671="Нет показаний",I1671="ФЛ"),G1671*H1671,"")</f>
        <v/>
      </c>
    </row>
    <row r="1672" spans="1:11" x14ac:dyDescent="0.25">
      <c r="A1672" s="7">
        <v>450217</v>
      </c>
      <c r="B1672" s="7">
        <f>VLOOKUP(A1672,'Лицевые счета'!$A$1:$K$4570,2,0)</f>
        <v>447498</v>
      </c>
      <c r="C1672">
        <f>COUNTIF('ИПУ и ОКПУ'!$A$2:$A$3258,A1672)</f>
        <v>1</v>
      </c>
      <c r="D1672" t="str">
        <f>IF(C1672&gt;0,VLOOKUP(A1672,'ИПУ и ОКПУ'!$A$1:$O$3258,9,0),"")</f>
        <v>Одноставочный</v>
      </c>
      <c r="E1672" t="str">
        <f>IF(C1672&gt;0,IF(VLOOKUP(A1672,'ИПУ и ОКПУ'!$A$1:$O$3258,14,0)="Нет показаний","Нет показаний",""),"")</f>
        <v/>
      </c>
      <c r="F1672">
        <f>IF(AND(C1672&gt;0),SUMIF('ИПУ и ОКПУ'!$A$2:$A$3258,A1672,'ИПУ и ОКПУ'!$O$2:$O$3258),"")</f>
        <v>11</v>
      </c>
      <c r="G1672">
        <f>VLOOKUP(A1672,'Лицевые счета'!$A$2:$K$4570,9,0)</f>
        <v>2</v>
      </c>
      <c r="H1672">
        <f>VLOOKUP(A1672,'Лицевые счета'!$A$2:$K$4570,10,0)</f>
        <v>73.5</v>
      </c>
      <c r="I1672" t="str">
        <f>VLOOKUP(A1672,'Лицевые счета'!$A$2:$K$4570,6,0)</f>
        <v>ФЛ</v>
      </c>
      <c r="J1672" t="str">
        <f>IF(AND(C1672=0,I1672="ФЛ"),G1672*H1672,"")</f>
        <v/>
      </c>
      <c r="K1672" t="str">
        <f>IF(AND(C1672&gt;0,E1672="Нет показаний",I1672="ФЛ"),G1672*H1672,"")</f>
        <v/>
      </c>
    </row>
    <row r="1673" spans="1:11" x14ac:dyDescent="0.25">
      <c r="A1673" s="7">
        <v>450219</v>
      </c>
      <c r="B1673" s="7">
        <f>VLOOKUP(A1673,'Лицевые счета'!$A$1:$K$4570,2,0)</f>
        <v>447498</v>
      </c>
      <c r="C1673">
        <f>COUNTIF('ИПУ и ОКПУ'!$A$2:$A$3258,A1673)</f>
        <v>0</v>
      </c>
      <c r="D1673" t="str">
        <f>IF(C1673&gt;0,VLOOKUP(A1673,'ИПУ и ОКПУ'!$A$1:$O$3258,9,0),"")</f>
        <v/>
      </c>
      <c r="E1673" t="str">
        <f>IF(C1673&gt;0,IF(VLOOKUP(A1673,'ИПУ и ОКПУ'!$A$1:$O$3258,14,0)="Нет показаний","Нет показаний",""),"")</f>
        <v/>
      </c>
      <c r="F1673" t="str">
        <f>IF(AND(C1673&gt;0),SUMIF('ИПУ и ОКПУ'!$A$2:$A$3258,A1673,'ИПУ и ОКПУ'!$O$2:$O$3258),"")</f>
        <v/>
      </c>
      <c r="G1673">
        <f>VLOOKUP(A1673,'Лицевые счета'!$A$2:$K$4570,9,0)</f>
        <v>2</v>
      </c>
      <c r="H1673">
        <f>VLOOKUP(A1673,'Лицевые счета'!$A$2:$K$4570,10,0)</f>
        <v>73.5</v>
      </c>
      <c r="I1673" t="str">
        <f>VLOOKUP(A1673,'Лицевые счета'!$A$2:$K$4570,6,0)</f>
        <v>ФЛ</v>
      </c>
      <c r="J1673">
        <f>IF(AND(C1673=0,I1673="ФЛ"),G1673*H1673,"")</f>
        <v>147</v>
      </c>
      <c r="K1673" t="str">
        <f>IF(AND(C1673&gt;0,E1673="Нет показаний",I1673="ФЛ"),G1673*H1673,"")</f>
        <v/>
      </c>
    </row>
    <row r="1674" spans="1:11" x14ac:dyDescent="0.25">
      <c r="A1674" s="7">
        <v>450222</v>
      </c>
      <c r="B1674" s="7">
        <f>VLOOKUP(A1674,'Лицевые счета'!$A$1:$K$4570,2,0)</f>
        <v>447498</v>
      </c>
      <c r="C1674">
        <f>COUNTIF('ИПУ и ОКПУ'!$A$2:$A$3258,A1674)</f>
        <v>0</v>
      </c>
      <c r="D1674" t="str">
        <f>IF(C1674&gt;0,VLOOKUP(A1674,'ИПУ и ОКПУ'!$A$1:$O$3258,9,0),"")</f>
        <v/>
      </c>
      <c r="E1674" t="str">
        <f>IF(C1674&gt;0,IF(VLOOKUP(A1674,'ИПУ и ОКПУ'!$A$1:$O$3258,14,0)="Нет показаний","Нет показаний",""),"")</f>
        <v/>
      </c>
      <c r="F1674" t="str">
        <f>IF(AND(C1674&gt;0),SUMIF('ИПУ и ОКПУ'!$A$2:$A$3258,A1674,'ИПУ и ОКПУ'!$O$2:$O$3258),"")</f>
        <v/>
      </c>
      <c r="G1674">
        <f>VLOOKUP(A1674,'Лицевые счета'!$A$2:$K$4570,9,0)</f>
        <v>2</v>
      </c>
      <c r="H1674">
        <f>VLOOKUP(A1674,'Лицевые счета'!$A$2:$K$4570,10,0)</f>
        <v>57</v>
      </c>
      <c r="I1674" t="str">
        <f>VLOOKUP(A1674,'Лицевые счета'!$A$2:$K$4570,6,0)</f>
        <v>ФЛ</v>
      </c>
      <c r="J1674">
        <f>IF(AND(C1674=0,I1674="ФЛ"),G1674*H1674,"")</f>
        <v>114</v>
      </c>
      <c r="K1674" t="str">
        <f>IF(AND(C1674&gt;0,E1674="Нет показаний",I1674="ФЛ"),G1674*H1674,"")</f>
        <v/>
      </c>
    </row>
    <row r="1675" spans="1:11" x14ac:dyDescent="0.25">
      <c r="A1675" s="7">
        <v>450951</v>
      </c>
      <c r="B1675" s="7">
        <f>VLOOKUP(A1675,'Лицевые счета'!$A$1:$K$4570,2,0)</f>
        <v>447533</v>
      </c>
      <c r="C1675">
        <f>COUNTIF('ИПУ и ОКПУ'!$A$2:$A$3258,A1675)</f>
        <v>0</v>
      </c>
      <c r="D1675" t="str">
        <f>IF(C1675&gt;0,VLOOKUP(A1675,'ИПУ и ОКПУ'!$A$1:$O$3258,9,0),"")</f>
        <v/>
      </c>
      <c r="E1675" t="str">
        <f>IF(C1675&gt;0,IF(VLOOKUP(A1675,'ИПУ и ОКПУ'!$A$1:$O$3258,14,0)="Нет показаний","Нет показаний",""),"")</f>
        <v/>
      </c>
      <c r="F1675" t="str">
        <f>IF(AND(C1675&gt;0),SUMIF('ИПУ и ОКПУ'!$A$2:$A$3258,A1675,'ИПУ и ОКПУ'!$O$2:$O$3258),"")</f>
        <v/>
      </c>
      <c r="G1675">
        <f>VLOOKUP(A1675,'Лицевые счета'!$A$2:$K$4570,9,0)</f>
        <v>2</v>
      </c>
      <c r="H1675">
        <f>VLOOKUP(A1675,'Лицевые счета'!$A$2:$K$4570,10,0)</f>
        <v>73.5</v>
      </c>
      <c r="I1675" t="str">
        <f>VLOOKUP(A1675,'Лицевые счета'!$A$2:$K$4570,6,0)</f>
        <v>ФЛ</v>
      </c>
      <c r="J1675">
        <f>IF(AND(C1675=0,I1675="ФЛ"),G1675*H1675,"")</f>
        <v>147</v>
      </c>
      <c r="K1675" t="str">
        <f>IF(AND(C1675&gt;0,E1675="Нет показаний",I1675="ФЛ"),G1675*H1675,"")</f>
        <v/>
      </c>
    </row>
    <row r="1676" spans="1:11" x14ac:dyDescent="0.25">
      <c r="A1676" s="7">
        <v>450956</v>
      </c>
      <c r="B1676" s="7">
        <f>VLOOKUP(A1676,'Лицевые счета'!$A$1:$K$4570,2,0)</f>
        <v>447533</v>
      </c>
      <c r="C1676">
        <f>COUNTIF('ИПУ и ОКПУ'!$A$2:$A$3258,A1676)</f>
        <v>1</v>
      </c>
      <c r="D1676" t="str">
        <f>IF(C1676&gt;0,VLOOKUP(A1676,'ИПУ и ОКПУ'!$A$1:$O$3258,9,0),"")</f>
        <v>Одноставочный</v>
      </c>
      <c r="E1676" t="str">
        <f>IF(C1676&gt;0,IF(VLOOKUP(A1676,'ИПУ и ОКПУ'!$A$1:$O$3258,14,0)="Нет показаний","Нет показаний",""),"")</f>
        <v>Нет показаний</v>
      </c>
      <c r="F1676">
        <f>IF(AND(C1676&gt;0),SUMIF('ИПУ и ОКПУ'!$A$2:$A$3258,A1676,'ИПУ и ОКПУ'!$O$2:$O$3258),"")</f>
        <v>0</v>
      </c>
      <c r="G1676">
        <f>VLOOKUP(A1676,'Лицевые счета'!$A$2:$K$4570,9,0)</f>
        <v>2</v>
      </c>
      <c r="H1676">
        <f>VLOOKUP(A1676,'Лицевые счета'!$A$2:$K$4570,10,0)</f>
        <v>57</v>
      </c>
      <c r="I1676" t="str">
        <f>VLOOKUP(A1676,'Лицевые счета'!$A$2:$K$4570,6,0)</f>
        <v>ФЛ</v>
      </c>
      <c r="J1676" t="str">
        <f>IF(AND(C1676=0,I1676="ФЛ"),G1676*H1676,"")</f>
        <v/>
      </c>
      <c r="K1676">
        <f>IF(AND(C1676&gt;0,E1676="Нет показаний",I1676="ФЛ"),G1676*H1676,"")</f>
        <v>114</v>
      </c>
    </row>
    <row r="1677" spans="1:11" x14ac:dyDescent="0.25">
      <c r="A1677" s="7">
        <v>450964</v>
      </c>
      <c r="B1677" s="7">
        <f>VLOOKUP(A1677,'Лицевые счета'!$A$1:$K$4570,2,0)</f>
        <v>447533</v>
      </c>
      <c r="C1677">
        <f>COUNTIF('ИПУ и ОКПУ'!$A$2:$A$3258,A1677)</f>
        <v>1</v>
      </c>
      <c r="D1677" t="str">
        <f>IF(C1677&gt;0,VLOOKUP(A1677,'ИПУ и ОКПУ'!$A$1:$O$3258,9,0),"")</f>
        <v>Одноставочный</v>
      </c>
      <c r="E1677" t="str">
        <f>IF(C1677&gt;0,IF(VLOOKUP(A1677,'ИПУ и ОКПУ'!$A$1:$O$3258,14,0)="Нет показаний","Нет показаний",""),"")</f>
        <v/>
      </c>
      <c r="F1677">
        <f>IF(AND(C1677&gt;0),SUMIF('ИПУ и ОКПУ'!$A$2:$A$3258,A1677,'ИПУ и ОКПУ'!$O$2:$O$3258),"")</f>
        <v>150</v>
      </c>
      <c r="G1677">
        <f>VLOOKUP(A1677,'Лицевые счета'!$A$2:$K$4570,9,0)</f>
        <v>2</v>
      </c>
      <c r="H1677">
        <f>VLOOKUP(A1677,'Лицевые счета'!$A$2:$K$4570,10,0)</f>
        <v>73.5</v>
      </c>
      <c r="I1677" t="str">
        <f>VLOOKUP(A1677,'Лицевые счета'!$A$2:$K$4570,6,0)</f>
        <v>ФЛ</v>
      </c>
      <c r="J1677" t="str">
        <f>IF(AND(C1677=0,I1677="ФЛ"),G1677*H1677,"")</f>
        <v/>
      </c>
      <c r="K1677" t="str">
        <f>IF(AND(C1677&gt;0,E1677="Нет показаний",I1677="ФЛ"),G1677*H1677,"")</f>
        <v/>
      </c>
    </row>
    <row r="1678" spans="1:11" x14ac:dyDescent="0.25">
      <c r="A1678" s="7">
        <v>451120</v>
      </c>
      <c r="B1678" s="7">
        <f>VLOOKUP(A1678,'Лицевые счета'!$A$1:$K$4570,2,0)</f>
        <v>447544</v>
      </c>
      <c r="C1678">
        <f>COUNTIF('ИПУ и ОКПУ'!$A$2:$A$3258,A1678)</f>
        <v>0</v>
      </c>
      <c r="D1678" t="str">
        <f>IF(C1678&gt;0,VLOOKUP(A1678,'ИПУ и ОКПУ'!$A$1:$O$3258,9,0),"")</f>
        <v/>
      </c>
      <c r="E1678" t="str">
        <f>IF(C1678&gt;0,IF(VLOOKUP(A1678,'ИПУ и ОКПУ'!$A$1:$O$3258,14,0)="Нет показаний","Нет показаний",""),"")</f>
        <v/>
      </c>
      <c r="F1678" t="str">
        <f>IF(AND(C1678&gt;0),SUMIF('ИПУ и ОКПУ'!$A$2:$A$3258,A1678,'ИПУ и ОКПУ'!$O$2:$O$3258),"")</f>
        <v/>
      </c>
      <c r="G1678">
        <f>VLOOKUP(A1678,'Лицевые счета'!$A$2:$K$4570,9,0)</f>
        <v>2</v>
      </c>
      <c r="H1678">
        <f>VLOOKUP(A1678,'Лицевые счета'!$A$2:$K$4570,10,0)</f>
        <v>57</v>
      </c>
      <c r="I1678" t="str">
        <f>VLOOKUP(A1678,'Лицевые счета'!$A$2:$K$4570,6,0)</f>
        <v>ФЛ</v>
      </c>
      <c r="J1678">
        <f>IF(AND(C1678=0,I1678="ФЛ"),G1678*H1678,"")</f>
        <v>114</v>
      </c>
      <c r="K1678" t="str">
        <f>IF(AND(C1678&gt;0,E1678="Нет показаний",I1678="ФЛ"),G1678*H1678,"")</f>
        <v/>
      </c>
    </row>
    <row r="1679" spans="1:11" x14ac:dyDescent="0.25">
      <c r="A1679" s="7">
        <v>468906</v>
      </c>
      <c r="B1679" s="7">
        <f>VLOOKUP(A1679,'Лицевые счета'!$A$1:$K$4570,2,0)</f>
        <v>451437</v>
      </c>
      <c r="C1679">
        <f>COUNTIF('ИПУ и ОКПУ'!$A$2:$A$3258,A1679)</f>
        <v>1</v>
      </c>
      <c r="D1679" t="str">
        <f>IF(C1679&gt;0,VLOOKUP(A1679,'ИПУ и ОКПУ'!$A$1:$O$3258,9,0),"")</f>
        <v>Одноставочный</v>
      </c>
      <c r="E1679" t="str">
        <f>IF(C1679&gt;0,IF(VLOOKUP(A1679,'ИПУ и ОКПУ'!$A$1:$O$3258,14,0)="Нет показаний","Нет показаний",""),"")</f>
        <v>Нет показаний</v>
      </c>
      <c r="F1679">
        <f>IF(AND(C1679&gt;0),SUMIF('ИПУ и ОКПУ'!$A$2:$A$3258,A1679,'ИПУ и ОКПУ'!$O$2:$O$3258),"")</f>
        <v>0</v>
      </c>
      <c r="G1679">
        <f>VLOOKUP(A1679,'Лицевые счета'!$A$2:$K$4570,9,0)</f>
        <v>2</v>
      </c>
      <c r="H1679">
        <f>VLOOKUP(A1679,'Лицевые счета'!$A$2:$K$4570,10,0)</f>
        <v>83.2</v>
      </c>
      <c r="I1679" t="str">
        <f>VLOOKUP(A1679,'Лицевые счета'!$A$2:$K$4570,6,0)</f>
        <v>ФЛ</v>
      </c>
      <c r="J1679" t="str">
        <f>IF(AND(C1679=0,I1679="ФЛ"),G1679*H1679,"")</f>
        <v/>
      </c>
      <c r="K1679">
        <f>IF(AND(C1679&gt;0,E1679="Нет показаний",I1679="ФЛ"),G1679*H1679,"")</f>
        <v>166.4</v>
      </c>
    </row>
    <row r="1680" spans="1:11" x14ac:dyDescent="0.25">
      <c r="A1680" s="7">
        <v>468908</v>
      </c>
      <c r="B1680" s="7">
        <f>VLOOKUP(A1680,'Лицевые счета'!$A$1:$K$4570,2,0)</f>
        <v>451437</v>
      </c>
      <c r="C1680">
        <f>COUNTIF('ИПУ и ОКПУ'!$A$2:$A$3258,A1680)</f>
        <v>1</v>
      </c>
      <c r="D1680" t="str">
        <f>IF(C1680&gt;0,VLOOKUP(A1680,'ИПУ и ОКПУ'!$A$1:$O$3258,9,0),"")</f>
        <v>Одноставочный</v>
      </c>
      <c r="E1680" t="str">
        <f>IF(C1680&gt;0,IF(VLOOKUP(A1680,'ИПУ и ОКПУ'!$A$1:$O$3258,14,0)="Нет показаний","Нет показаний",""),"")</f>
        <v/>
      </c>
      <c r="F1680">
        <f>IF(AND(C1680&gt;0),SUMIF('ИПУ и ОКПУ'!$A$2:$A$3258,A1680,'ИПУ и ОКПУ'!$O$2:$O$3258),"")</f>
        <v>305</v>
      </c>
      <c r="G1680">
        <f>VLOOKUP(A1680,'Лицевые счета'!$A$2:$K$4570,9,0)</f>
        <v>2</v>
      </c>
      <c r="H1680">
        <f>VLOOKUP(A1680,'Лицевые счета'!$A$2:$K$4570,10,0)</f>
        <v>83.2</v>
      </c>
      <c r="I1680" t="str">
        <f>VLOOKUP(A1680,'Лицевые счета'!$A$2:$K$4570,6,0)</f>
        <v>ФЛ</v>
      </c>
      <c r="J1680" t="str">
        <f>IF(AND(C1680=0,I1680="ФЛ"),G1680*H1680,"")</f>
        <v/>
      </c>
      <c r="K1680" t="str">
        <f>IF(AND(C1680&gt;0,E1680="Нет показаний",I1680="ФЛ"),G1680*H1680,"")</f>
        <v/>
      </c>
    </row>
    <row r="1681" spans="1:11" x14ac:dyDescent="0.25">
      <c r="A1681" s="7">
        <v>468912</v>
      </c>
      <c r="B1681" s="7">
        <f>VLOOKUP(A1681,'Лицевые счета'!$A$1:$K$4570,2,0)</f>
        <v>451437</v>
      </c>
      <c r="C1681">
        <f>COUNTIF('ИПУ и ОКПУ'!$A$2:$A$3258,A1681)</f>
        <v>1</v>
      </c>
      <c r="D1681" t="str">
        <f>IF(C1681&gt;0,VLOOKUP(A1681,'ИПУ и ОКПУ'!$A$1:$O$3258,9,0),"")</f>
        <v>Одноставочный</v>
      </c>
      <c r="E1681" t="str">
        <f>IF(C1681&gt;0,IF(VLOOKUP(A1681,'ИПУ и ОКПУ'!$A$1:$O$3258,14,0)="Нет показаний","Нет показаний",""),"")</f>
        <v>Нет показаний</v>
      </c>
      <c r="F1681">
        <f>IF(AND(C1681&gt;0),SUMIF('ИПУ и ОКПУ'!$A$2:$A$3258,A1681,'ИПУ и ОКПУ'!$O$2:$O$3258),"")</f>
        <v>0</v>
      </c>
      <c r="G1681">
        <f>VLOOKUP(A1681,'Лицевые счета'!$A$2:$K$4570,9,0)</f>
        <v>2</v>
      </c>
      <c r="H1681">
        <f>VLOOKUP(A1681,'Лицевые счета'!$A$2:$K$4570,10,0)</f>
        <v>83.2</v>
      </c>
      <c r="I1681" t="str">
        <f>VLOOKUP(A1681,'Лицевые счета'!$A$2:$K$4570,6,0)</f>
        <v>ФЛ</v>
      </c>
      <c r="J1681" t="str">
        <f>IF(AND(C1681=0,I1681="ФЛ"),G1681*H1681,"")</f>
        <v/>
      </c>
      <c r="K1681">
        <f>IF(AND(C1681&gt;0,E1681="Нет показаний",I1681="ФЛ"),G1681*H1681,"")</f>
        <v>166.4</v>
      </c>
    </row>
    <row r="1682" spans="1:11" x14ac:dyDescent="0.25">
      <c r="A1682" s="7">
        <v>468914</v>
      </c>
      <c r="B1682" s="7">
        <f>VLOOKUP(A1682,'Лицевые счета'!$A$1:$K$4570,2,0)</f>
        <v>451437</v>
      </c>
      <c r="C1682">
        <f>COUNTIF('ИПУ и ОКПУ'!$A$2:$A$3258,A1682)</f>
        <v>1</v>
      </c>
      <c r="D1682" t="str">
        <f>IF(C1682&gt;0,VLOOKUP(A1682,'ИПУ и ОКПУ'!$A$1:$O$3258,9,0),"")</f>
        <v>Одноставочный</v>
      </c>
      <c r="E1682" t="str">
        <f>IF(C1682&gt;0,IF(VLOOKUP(A1682,'ИПУ и ОКПУ'!$A$1:$O$3258,14,0)="Нет показаний","Нет показаний",""),"")</f>
        <v/>
      </c>
      <c r="F1682">
        <f>IF(AND(C1682&gt;0),SUMIF('ИПУ и ОКПУ'!$A$2:$A$3258,A1682,'ИПУ и ОКПУ'!$O$2:$O$3258),"")</f>
        <v>79</v>
      </c>
      <c r="G1682">
        <f>VLOOKUP(A1682,'Лицевые счета'!$A$2:$K$4570,9,0)</f>
        <v>2</v>
      </c>
      <c r="H1682">
        <f>VLOOKUP(A1682,'Лицевые счета'!$A$2:$K$4570,10,0)</f>
        <v>73.5</v>
      </c>
      <c r="I1682" t="str">
        <f>VLOOKUP(A1682,'Лицевые счета'!$A$2:$K$4570,6,0)</f>
        <v>ФЛ</v>
      </c>
      <c r="J1682" t="str">
        <f>IF(AND(C1682=0,I1682="ФЛ"),G1682*H1682,"")</f>
        <v/>
      </c>
      <c r="K1682" t="str">
        <f>IF(AND(C1682&gt;0,E1682="Нет показаний",I1682="ФЛ"),G1682*H1682,"")</f>
        <v/>
      </c>
    </row>
    <row r="1683" spans="1:11" x14ac:dyDescent="0.25">
      <c r="A1683" s="7">
        <v>469002</v>
      </c>
      <c r="B1683" s="7">
        <f>VLOOKUP(A1683,'Лицевые счета'!$A$1:$K$4570,2,0)</f>
        <v>451437</v>
      </c>
      <c r="C1683">
        <f>COUNTIF('ИПУ и ОКПУ'!$A$2:$A$3258,A1683)</f>
        <v>1</v>
      </c>
      <c r="D1683" t="str">
        <f>IF(C1683&gt;0,VLOOKUP(A1683,'ИПУ и ОКПУ'!$A$1:$O$3258,9,0),"")</f>
        <v>Одноставочный</v>
      </c>
      <c r="E1683" t="str">
        <f>IF(C1683&gt;0,IF(VLOOKUP(A1683,'ИПУ и ОКПУ'!$A$1:$O$3258,14,0)="Нет показаний","Нет показаний",""),"")</f>
        <v/>
      </c>
      <c r="F1683">
        <f>IF(AND(C1683&gt;0),SUMIF('ИПУ и ОКПУ'!$A$2:$A$3258,A1683,'ИПУ и ОКПУ'!$O$2:$O$3258),"")</f>
        <v>96</v>
      </c>
      <c r="G1683">
        <f>VLOOKUP(A1683,'Лицевые счета'!$A$2:$K$4570,9,0)</f>
        <v>2</v>
      </c>
      <c r="H1683">
        <f>VLOOKUP(A1683,'Лицевые счета'!$A$2:$K$4570,10,0)</f>
        <v>73.5</v>
      </c>
      <c r="I1683" t="str">
        <f>VLOOKUP(A1683,'Лицевые счета'!$A$2:$K$4570,6,0)</f>
        <v>ФЛ</v>
      </c>
      <c r="J1683" t="str">
        <f>IF(AND(C1683=0,I1683="ФЛ"),G1683*H1683,"")</f>
        <v/>
      </c>
      <c r="K1683" t="str">
        <f>IF(AND(C1683&gt;0,E1683="Нет показаний",I1683="ФЛ"),G1683*H1683,"")</f>
        <v/>
      </c>
    </row>
    <row r="1684" spans="1:11" x14ac:dyDescent="0.25">
      <c r="A1684" s="7">
        <v>469004</v>
      </c>
      <c r="B1684" s="7">
        <f>VLOOKUP(A1684,'Лицевые счета'!$A$1:$K$4570,2,0)</f>
        <v>451437</v>
      </c>
      <c r="C1684">
        <f>COUNTIF('ИПУ и ОКПУ'!$A$2:$A$3258,A1684)</f>
        <v>1</v>
      </c>
      <c r="D1684" t="str">
        <f>IF(C1684&gt;0,VLOOKUP(A1684,'ИПУ и ОКПУ'!$A$1:$O$3258,9,0),"")</f>
        <v>Одноставочный</v>
      </c>
      <c r="E1684" t="str">
        <f>IF(C1684&gt;0,IF(VLOOKUP(A1684,'ИПУ и ОКПУ'!$A$1:$O$3258,14,0)="Нет показаний","Нет показаний",""),"")</f>
        <v/>
      </c>
      <c r="F1684">
        <f>IF(AND(C1684&gt;0),SUMIF('ИПУ и ОКПУ'!$A$2:$A$3258,A1684,'ИПУ и ОКПУ'!$O$2:$O$3258),"")</f>
        <v>100</v>
      </c>
      <c r="G1684">
        <f>VLOOKUP(A1684,'Лицевые счета'!$A$2:$K$4570,9,0)</f>
        <v>2</v>
      </c>
      <c r="H1684">
        <f>VLOOKUP(A1684,'Лицевые счета'!$A$2:$K$4570,10,0)</f>
        <v>73.5</v>
      </c>
      <c r="I1684" t="str">
        <f>VLOOKUP(A1684,'Лицевые счета'!$A$2:$K$4570,6,0)</f>
        <v>ФЛ</v>
      </c>
      <c r="J1684" t="str">
        <f>IF(AND(C1684=0,I1684="ФЛ"),G1684*H1684,"")</f>
        <v/>
      </c>
      <c r="K1684" t="str">
        <f>IF(AND(C1684&gt;0,E1684="Нет показаний",I1684="ФЛ"),G1684*H1684,"")</f>
        <v/>
      </c>
    </row>
    <row r="1685" spans="1:11" x14ac:dyDescent="0.25">
      <c r="A1685" s="7">
        <v>469012</v>
      </c>
      <c r="B1685" s="7">
        <f>VLOOKUP(A1685,'Лицевые счета'!$A$1:$K$4570,2,0)</f>
        <v>451437</v>
      </c>
      <c r="C1685">
        <f>COUNTIF('ИПУ и ОКПУ'!$A$2:$A$3258,A1685)</f>
        <v>1</v>
      </c>
      <c r="D1685" t="str">
        <f>IF(C1685&gt;0,VLOOKUP(A1685,'ИПУ и ОКПУ'!$A$1:$O$3258,9,0),"")</f>
        <v>Одноставочный</v>
      </c>
      <c r="E1685" t="str">
        <f>IF(C1685&gt;0,IF(VLOOKUP(A1685,'ИПУ и ОКПУ'!$A$1:$O$3258,14,0)="Нет показаний","Нет показаний",""),"")</f>
        <v/>
      </c>
      <c r="F1685">
        <f>IF(AND(C1685&gt;0),SUMIF('ИПУ и ОКПУ'!$A$2:$A$3258,A1685,'ИПУ и ОКПУ'!$O$2:$O$3258),"")</f>
        <v>250</v>
      </c>
      <c r="G1685">
        <f>VLOOKUP(A1685,'Лицевые счета'!$A$2:$K$4570,9,0)</f>
        <v>2</v>
      </c>
      <c r="H1685">
        <f>VLOOKUP(A1685,'Лицевые счета'!$A$2:$K$4570,10,0)</f>
        <v>83.2</v>
      </c>
      <c r="I1685" t="str">
        <f>VLOOKUP(A1685,'Лицевые счета'!$A$2:$K$4570,6,0)</f>
        <v>ФЛ</v>
      </c>
      <c r="J1685" t="str">
        <f>IF(AND(C1685=0,I1685="ФЛ"),G1685*H1685,"")</f>
        <v/>
      </c>
      <c r="K1685" t="str">
        <f>IF(AND(C1685&gt;0,E1685="Нет показаний",I1685="ФЛ"),G1685*H1685,"")</f>
        <v/>
      </c>
    </row>
    <row r="1686" spans="1:11" x14ac:dyDescent="0.25">
      <c r="A1686" s="7">
        <v>502265</v>
      </c>
      <c r="B1686" s="7">
        <f>VLOOKUP(A1686,'Лицевые счета'!$A$1:$K$4570,2,0)</f>
        <v>501291</v>
      </c>
      <c r="C1686">
        <f>COUNTIF('ИПУ и ОКПУ'!$A$2:$A$3258,A1686)</f>
        <v>0</v>
      </c>
      <c r="D1686" t="str">
        <f>IF(C1686&gt;0,VLOOKUP(A1686,'ИПУ и ОКПУ'!$A$1:$O$3258,9,0),"")</f>
        <v/>
      </c>
      <c r="E1686" t="str">
        <f>IF(C1686&gt;0,IF(VLOOKUP(A1686,'ИПУ и ОКПУ'!$A$1:$O$3258,14,0)="Нет показаний","Нет показаний",""),"")</f>
        <v/>
      </c>
      <c r="F1686" t="str">
        <f>IF(AND(C1686&gt;0),SUMIF('ИПУ и ОКПУ'!$A$2:$A$3258,A1686,'ИПУ и ОКПУ'!$O$2:$O$3258),"")</f>
        <v/>
      </c>
      <c r="G1686">
        <f>VLOOKUP(A1686,'Лицевые счета'!$A$2:$K$4570,9,0)</f>
        <v>2</v>
      </c>
      <c r="H1686">
        <f>VLOOKUP(A1686,'Лицевые счета'!$A$2:$K$4570,10,0)</f>
        <v>57</v>
      </c>
      <c r="I1686" t="str">
        <f>VLOOKUP(A1686,'Лицевые счета'!$A$2:$K$4570,6,0)</f>
        <v>ФЛ</v>
      </c>
      <c r="J1686">
        <f>IF(AND(C1686=0,I1686="ФЛ"),G1686*H1686,"")</f>
        <v>114</v>
      </c>
      <c r="K1686" t="str">
        <f>IF(AND(C1686&gt;0,E1686="Нет показаний",I1686="ФЛ"),G1686*H1686,"")</f>
        <v/>
      </c>
    </row>
    <row r="1687" spans="1:11" x14ac:dyDescent="0.25">
      <c r="A1687" s="7">
        <v>502271</v>
      </c>
      <c r="B1687" s="7">
        <f>VLOOKUP(A1687,'Лицевые счета'!$A$1:$K$4570,2,0)</f>
        <v>501291</v>
      </c>
      <c r="C1687">
        <f>COUNTIF('ИПУ и ОКПУ'!$A$2:$A$3258,A1687)</f>
        <v>0</v>
      </c>
      <c r="D1687" t="str">
        <f>IF(C1687&gt;0,VLOOKUP(A1687,'ИПУ и ОКПУ'!$A$1:$O$3258,9,0),"")</f>
        <v/>
      </c>
      <c r="E1687" t="str">
        <f>IF(C1687&gt;0,IF(VLOOKUP(A1687,'ИПУ и ОКПУ'!$A$1:$O$3258,14,0)="Нет показаний","Нет показаний",""),"")</f>
        <v/>
      </c>
      <c r="F1687" t="str">
        <f>IF(AND(C1687&gt;0),SUMIF('ИПУ и ОКПУ'!$A$2:$A$3258,A1687,'ИПУ и ОКПУ'!$O$2:$O$3258),"")</f>
        <v/>
      </c>
      <c r="G1687">
        <f>VLOOKUP(A1687,'Лицевые счета'!$A$2:$K$4570,9,0)</f>
        <v>2</v>
      </c>
      <c r="H1687">
        <f>VLOOKUP(A1687,'Лицевые счета'!$A$2:$K$4570,10,0)</f>
        <v>57</v>
      </c>
      <c r="I1687" t="str">
        <f>VLOOKUP(A1687,'Лицевые счета'!$A$2:$K$4570,6,0)</f>
        <v>ФЛ</v>
      </c>
      <c r="J1687">
        <f>IF(AND(C1687=0,I1687="ФЛ"),G1687*H1687,"")</f>
        <v>114</v>
      </c>
      <c r="K1687" t="str">
        <f>IF(AND(C1687&gt;0,E1687="Нет показаний",I1687="ФЛ"),G1687*H1687,"")</f>
        <v/>
      </c>
    </row>
    <row r="1688" spans="1:11" x14ac:dyDescent="0.25">
      <c r="A1688" s="7">
        <v>502277</v>
      </c>
      <c r="B1688" s="7">
        <f>VLOOKUP(A1688,'Лицевые счета'!$A$1:$K$4570,2,0)</f>
        <v>501291</v>
      </c>
      <c r="C1688">
        <f>COUNTIF('ИПУ и ОКПУ'!$A$2:$A$3258,A1688)</f>
        <v>0</v>
      </c>
      <c r="D1688" t="str">
        <f>IF(C1688&gt;0,VLOOKUP(A1688,'ИПУ и ОКПУ'!$A$1:$O$3258,9,0),"")</f>
        <v/>
      </c>
      <c r="E1688" t="str">
        <f>IF(C1688&gt;0,IF(VLOOKUP(A1688,'ИПУ и ОКПУ'!$A$1:$O$3258,14,0)="Нет показаний","Нет показаний",""),"")</f>
        <v/>
      </c>
      <c r="F1688" t="str">
        <f>IF(AND(C1688&gt;0),SUMIF('ИПУ и ОКПУ'!$A$2:$A$3258,A1688,'ИПУ и ОКПУ'!$O$2:$O$3258),"")</f>
        <v/>
      </c>
      <c r="G1688">
        <f>VLOOKUP(A1688,'Лицевые счета'!$A$2:$K$4570,9,0)</f>
        <v>2</v>
      </c>
      <c r="H1688">
        <f>VLOOKUP(A1688,'Лицевые счета'!$A$2:$K$4570,10,0)</f>
        <v>57</v>
      </c>
      <c r="I1688" t="str">
        <f>VLOOKUP(A1688,'Лицевые счета'!$A$2:$K$4570,6,0)</f>
        <v>ФЛ</v>
      </c>
      <c r="J1688">
        <f>IF(AND(C1688=0,I1688="ФЛ"),G1688*H1688,"")</f>
        <v>114</v>
      </c>
      <c r="K1688" t="str">
        <f>IF(AND(C1688&gt;0,E1688="Нет показаний",I1688="ФЛ"),G1688*H1688,"")</f>
        <v/>
      </c>
    </row>
    <row r="1689" spans="1:11" x14ac:dyDescent="0.25">
      <c r="A1689" s="7">
        <v>502287</v>
      </c>
      <c r="B1689" s="7">
        <f>VLOOKUP(A1689,'Лицевые счета'!$A$1:$K$4570,2,0)</f>
        <v>501291</v>
      </c>
      <c r="C1689">
        <f>COUNTIF('ИПУ и ОКПУ'!$A$2:$A$3258,A1689)</f>
        <v>1</v>
      </c>
      <c r="D1689" t="str">
        <f>IF(C1689&gt;0,VLOOKUP(A1689,'ИПУ и ОКПУ'!$A$1:$O$3258,9,0),"")</f>
        <v>Одноставочный</v>
      </c>
      <c r="E1689" t="str">
        <f>IF(C1689&gt;0,IF(VLOOKUP(A1689,'ИПУ и ОКПУ'!$A$1:$O$3258,14,0)="Нет показаний","Нет показаний",""),"")</f>
        <v>Нет показаний</v>
      </c>
      <c r="F1689">
        <f>IF(AND(C1689&gt;0),SUMIF('ИПУ и ОКПУ'!$A$2:$A$3258,A1689,'ИПУ и ОКПУ'!$O$2:$O$3258),"")</f>
        <v>0</v>
      </c>
      <c r="G1689">
        <f>VLOOKUP(A1689,'Лицевые счета'!$A$2:$K$4570,9,0)</f>
        <v>2</v>
      </c>
      <c r="H1689">
        <f>VLOOKUP(A1689,'Лицевые счета'!$A$2:$K$4570,10,0)</f>
        <v>57</v>
      </c>
      <c r="I1689" t="str">
        <f>VLOOKUP(A1689,'Лицевые счета'!$A$2:$K$4570,6,0)</f>
        <v>ФЛ</v>
      </c>
      <c r="J1689" t="str">
        <f>IF(AND(C1689=0,I1689="ФЛ"),G1689*H1689,"")</f>
        <v/>
      </c>
      <c r="K1689">
        <f>IF(AND(C1689&gt;0,E1689="Нет показаний",I1689="ФЛ"),G1689*H1689,"")</f>
        <v>114</v>
      </c>
    </row>
    <row r="1690" spans="1:11" x14ac:dyDescent="0.25">
      <c r="A1690" s="7">
        <v>502290</v>
      </c>
      <c r="B1690" s="7">
        <f>VLOOKUP(A1690,'Лицевые счета'!$A$1:$K$4570,2,0)</f>
        <v>501291</v>
      </c>
      <c r="C1690">
        <f>COUNTIF('ИПУ и ОКПУ'!$A$2:$A$3258,A1690)</f>
        <v>0</v>
      </c>
      <c r="D1690" t="str">
        <f>IF(C1690&gt;0,VLOOKUP(A1690,'ИПУ и ОКПУ'!$A$1:$O$3258,9,0),"")</f>
        <v/>
      </c>
      <c r="E1690" t="str">
        <f>IF(C1690&gt;0,IF(VLOOKUP(A1690,'ИПУ и ОКПУ'!$A$1:$O$3258,14,0)="Нет показаний","Нет показаний",""),"")</f>
        <v/>
      </c>
      <c r="F1690" t="str">
        <f>IF(AND(C1690&gt;0),SUMIF('ИПУ и ОКПУ'!$A$2:$A$3258,A1690,'ИПУ и ОКПУ'!$O$2:$O$3258),"")</f>
        <v/>
      </c>
      <c r="G1690">
        <f>VLOOKUP(A1690,'Лицевые счета'!$A$2:$K$4570,9,0)</f>
        <v>2</v>
      </c>
      <c r="H1690">
        <f>VLOOKUP(A1690,'Лицевые счета'!$A$2:$K$4570,10,0)</f>
        <v>73.5</v>
      </c>
      <c r="I1690" t="str">
        <f>VLOOKUP(A1690,'Лицевые счета'!$A$2:$K$4570,6,0)</f>
        <v>ФЛ</v>
      </c>
      <c r="J1690">
        <f>IF(AND(C1690=0,I1690="ФЛ"),G1690*H1690,"")</f>
        <v>147</v>
      </c>
      <c r="K1690" t="str">
        <f>IF(AND(C1690&gt;0,E1690="Нет показаний",I1690="ФЛ"),G1690*H1690,"")</f>
        <v/>
      </c>
    </row>
    <row r="1691" spans="1:11" x14ac:dyDescent="0.25">
      <c r="A1691" s="7">
        <v>502302</v>
      </c>
      <c r="B1691" s="7">
        <f>VLOOKUP(A1691,'Лицевые счета'!$A$1:$K$4570,2,0)</f>
        <v>501291</v>
      </c>
      <c r="C1691">
        <f>COUNTIF('ИПУ и ОКПУ'!$A$2:$A$3258,A1691)</f>
        <v>0</v>
      </c>
      <c r="D1691" t="str">
        <f>IF(C1691&gt;0,VLOOKUP(A1691,'ИПУ и ОКПУ'!$A$1:$O$3258,9,0),"")</f>
        <v/>
      </c>
      <c r="E1691" t="str">
        <f>IF(C1691&gt;0,IF(VLOOKUP(A1691,'ИПУ и ОКПУ'!$A$1:$O$3258,14,0)="Нет показаний","Нет показаний",""),"")</f>
        <v/>
      </c>
      <c r="F1691" t="str">
        <f>IF(AND(C1691&gt;0),SUMIF('ИПУ и ОКПУ'!$A$2:$A$3258,A1691,'ИПУ и ОКПУ'!$O$2:$O$3258),"")</f>
        <v/>
      </c>
      <c r="G1691">
        <f>VLOOKUP(A1691,'Лицевые счета'!$A$2:$K$4570,9,0)</f>
        <v>2</v>
      </c>
      <c r="H1691">
        <f>VLOOKUP(A1691,'Лицевые счета'!$A$2:$K$4570,10,0)</f>
        <v>73.5</v>
      </c>
      <c r="I1691" t="str">
        <f>VLOOKUP(A1691,'Лицевые счета'!$A$2:$K$4570,6,0)</f>
        <v>ФЛ</v>
      </c>
      <c r="J1691">
        <f>IF(AND(C1691=0,I1691="ФЛ"),G1691*H1691,"")</f>
        <v>147</v>
      </c>
      <c r="K1691" t="str">
        <f>IF(AND(C1691&gt;0,E1691="Нет показаний",I1691="ФЛ"),G1691*H1691,"")</f>
        <v/>
      </c>
    </row>
    <row r="1692" spans="1:11" x14ac:dyDescent="0.25">
      <c r="A1692" s="7">
        <v>502309</v>
      </c>
      <c r="B1692" s="7">
        <f>VLOOKUP(A1692,'Лицевые счета'!$A$1:$K$4570,2,0)</f>
        <v>501291</v>
      </c>
      <c r="C1692">
        <f>COUNTIF('ИПУ и ОКПУ'!$A$2:$A$3258,A1692)</f>
        <v>0</v>
      </c>
      <c r="D1692" t="str">
        <f>IF(C1692&gt;0,VLOOKUP(A1692,'ИПУ и ОКПУ'!$A$1:$O$3258,9,0),"")</f>
        <v/>
      </c>
      <c r="E1692" t="str">
        <f>IF(C1692&gt;0,IF(VLOOKUP(A1692,'ИПУ и ОКПУ'!$A$1:$O$3258,14,0)="Нет показаний","Нет показаний",""),"")</f>
        <v/>
      </c>
      <c r="F1692" t="str">
        <f>IF(AND(C1692&gt;0),SUMIF('ИПУ и ОКПУ'!$A$2:$A$3258,A1692,'ИПУ и ОКПУ'!$O$2:$O$3258),"")</f>
        <v/>
      </c>
      <c r="G1692">
        <f>VLOOKUP(A1692,'Лицевые счета'!$A$2:$K$4570,9,0)</f>
        <v>2</v>
      </c>
      <c r="H1692">
        <f>VLOOKUP(A1692,'Лицевые счета'!$A$2:$K$4570,10,0)</f>
        <v>57</v>
      </c>
      <c r="I1692" t="str">
        <f>VLOOKUP(A1692,'Лицевые счета'!$A$2:$K$4570,6,0)</f>
        <v>ФЛ</v>
      </c>
      <c r="J1692">
        <f>IF(AND(C1692=0,I1692="ФЛ"),G1692*H1692,"")</f>
        <v>114</v>
      </c>
      <c r="K1692" t="str">
        <f>IF(AND(C1692&gt;0,E1692="Нет показаний",I1692="ФЛ"),G1692*H1692,"")</f>
        <v/>
      </c>
    </row>
    <row r="1693" spans="1:11" x14ac:dyDescent="0.25">
      <c r="A1693" s="7">
        <v>502313</v>
      </c>
      <c r="B1693" s="7">
        <f>VLOOKUP(A1693,'Лицевые счета'!$A$1:$K$4570,2,0)</f>
        <v>501291</v>
      </c>
      <c r="C1693">
        <f>COUNTIF('ИПУ и ОКПУ'!$A$2:$A$3258,A1693)</f>
        <v>1</v>
      </c>
      <c r="D1693" t="str">
        <f>IF(C1693&gt;0,VLOOKUP(A1693,'ИПУ и ОКПУ'!$A$1:$O$3258,9,0),"")</f>
        <v>Одноставочный</v>
      </c>
      <c r="E1693" t="str">
        <f>IF(C1693&gt;0,IF(VLOOKUP(A1693,'ИПУ и ОКПУ'!$A$1:$O$3258,14,0)="Нет показаний","Нет показаний",""),"")</f>
        <v/>
      </c>
      <c r="F1693">
        <f>IF(AND(C1693&gt;0),SUMIF('ИПУ и ОКПУ'!$A$2:$A$3258,A1693,'ИПУ и ОКПУ'!$O$2:$O$3258),"")</f>
        <v>0</v>
      </c>
      <c r="G1693">
        <f>VLOOKUP(A1693,'Лицевые счета'!$A$2:$K$4570,9,0)</f>
        <v>2</v>
      </c>
      <c r="H1693">
        <f>VLOOKUP(A1693,'Лицевые счета'!$A$2:$K$4570,10,0)</f>
        <v>57</v>
      </c>
      <c r="I1693" t="str">
        <f>VLOOKUP(A1693,'Лицевые счета'!$A$2:$K$4570,6,0)</f>
        <v>ФЛ</v>
      </c>
      <c r="J1693" t="str">
        <f>IF(AND(C1693=0,I1693="ФЛ"),G1693*H1693,"")</f>
        <v/>
      </c>
      <c r="K1693" t="str">
        <f>IF(AND(C1693&gt;0,E1693="Нет показаний",I1693="ФЛ"),G1693*H1693,"")</f>
        <v/>
      </c>
    </row>
    <row r="1694" spans="1:11" x14ac:dyDescent="0.25">
      <c r="A1694" s="7">
        <v>502319</v>
      </c>
      <c r="B1694" s="7">
        <f>VLOOKUP(A1694,'Лицевые счета'!$A$1:$K$4570,2,0)</f>
        <v>501291</v>
      </c>
      <c r="C1694">
        <f>COUNTIF('ИПУ и ОКПУ'!$A$2:$A$3258,A1694)</f>
        <v>0</v>
      </c>
      <c r="D1694" t="str">
        <f>IF(C1694&gt;0,VLOOKUP(A1694,'ИПУ и ОКПУ'!$A$1:$O$3258,9,0),"")</f>
        <v/>
      </c>
      <c r="E1694" t="str">
        <f>IF(C1694&gt;0,IF(VLOOKUP(A1694,'ИПУ и ОКПУ'!$A$1:$O$3258,14,0)="Нет показаний","Нет показаний",""),"")</f>
        <v/>
      </c>
      <c r="F1694" t="str">
        <f>IF(AND(C1694&gt;0),SUMIF('ИПУ и ОКПУ'!$A$2:$A$3258,A1694,'ИПУ и ОКПУ'!$O$2:$O$3258),"")</f>
        <v/>
      </c>
      <c r="G1694">
        <f>VLOOKUP(A1694,'Лицевые счета'!$A$2:$K$4570,9,0)</f>
        <v>2</v>
      </c>
      <c r="H1694">
        <f>VLOOKUP(A1694,'Лицевые счета'!$A$2:$K$4570,10,0)</f>
        <v>57</v>
      </c>
      <c r="I1694" t="str">
        <f>VLOOKUP(A1694,'Лицевые счета'!$A$2:$K$4570,6,0)</f>
        <v>ФЛ</v>
      </c>
      <c r="J1694">
        <f>IF(AND(C1694=0,I1694="ФЛ"),G1694*H1694,"")</f>
        <v>114</v>
      </c>
      <c r="K1694" t="str">
        <f>IF(AND(C1694&gt;0,E1694="Нет показаний",I1694="ФЛ"),G1694*H1694,"")</f>
        <v/>
      </c>
    </row>
    <row r="1695" spans="1:11" x14ac:dyDescent="0.25">
      <c r="A1695" s="7">
        <v>502320</v>
      </c>
      <c r="B1695" s="7">
        <f>VLOOKUP(A1695,'Лицевые счета'!$A$1:$K$4570,2,0)</f>
        <v>501291</v>
      </c>
      <c r="C1695">
        <f>COUNTIF('ИПУ и ОКПУ'!$A$2:$A$3258,A1695)</f>
        <v>0</v>
      </c>
      <c r="D1695" t="str">
        <f>IF(C1695&gt;0,VLOOKUP(A1695,'ИПУ и ОКПУ'!$A$1:$O$3258,9,0),"")</f>
        <v/>
      </c>
      <c r="E1695" t="str">
        <f>IF(C1695&gt;0,IF(VLOOKUP(A1695,'ИПУ и ОКПУ'!$A$1:$O$3258,14,0)="Нет показаний","Нет показаний",""),"")</f>
        <v/>
      </c>
      <c r="F1695" t="str">
        <f>IF(AND(C1695&gt;0),SUMIF('ИПУ и ОКПУ'!$A$2:$A$3258,A1695,'ИПУ и ОКПУ'!$O$2:$O$3258),"")</f>
        <v/>
      </c>
      <c r="G1695">
        <f>VLOOKUP(A1695,'Лицевые счета'!$A$2:$K$4570,9,0)</f>
        <v>2</v>
      </c>
      <c r="H1695">
        <f>VLOOKUP(A1695,'Лицевые счета'!$A$2:$K$4570,10,0)</f>
        <v>57</v>
      </c>
      <c r="I1695" t="str">
        <f>VLOOKUP(A1695,'Лицевые счета'!$A$2:$K$4570,6,0)</f>
        <v>ФЛ</v>
      </c>
      <c r="J1695">
        <f>IF(AND(C1695=0,I1695="ФЛ"),G1695*H1695,"")</f>
        <v>114</v>
      </c>
      <c r="K1695" t="str">
        <f>IF(AND(C1695&gt;0,E1695="Нет показаний",I1695="ФЛ"),G1695*H1695,"")</f>
        <v/>
      </c>
    </row>
    <row r="1696" spans="1:11" x14ac:dyDescent="0.25">
      <c r="A1696" s="7">
        <v>502327</v>
      </c>
      <c r="B1696" s="7">
        <f>VLOOKUP(A1696,'Лицевые счета'!$A$1:$K$4570,2,0)</f>
        <v>501291</v>
      </c>
      <c r="C1696">
        <f>COUNTIF('ИПУ и ОКПУ'!$A$2:$A$3258,A1696)</f>
        <v>0</v>
      </c>
      <c r="D1696" t="str">
        <f>IF(C1696&gt;0,VLOOKUP(A1696,'ИПУ и ОКПУ'!$A$1:$O$3258,9,0),"")</f>
        <v/>
      </c>
      <c r="E1696" t="str">
        <f>IF(C1696&gt;0,IF(VLOOKUP(A1696,'ИПУ и ОКПУ'!$A$1:$O$3258,14,0)="Нет показаний","Нет показаний",""),"")</f>
        <v/>
      </c>
      <c r="F1696" t="str">
        <f>IF(AND(C1696&gt;0),SUMIF('ИПУ и ОКПУ'!$A$2:$A$3258,A1696,'ИПУ и ОКПУ'!$O$2:$O$3258),"")</f>
        <v/>
      </c>
      <c r="G1696">
        <f>VLOOKUP(A1696,'Лицевые счета'!$A$2:$K$4570,9,0)</f>
        <v>2</v>
      </c>
      <c r="H1696">
        <f>VLOOKUP(A1696,'Лицевые счета'!$A$2:$K$4570,10,0)</f>
        <v>57</v>
      </c>
      <c r="I1696" t="str">
        <f>VLOOKUP(A1696,'Лицевые счета'!$A$2:$K$4570,6,0)</f>
        <v>ФЛ</v>
      </c>
      <c r="J1696">
        <f>IF(AND(C1696=0,I1696="ФЛ"),G1696*H1696,"")</f>
        <v>114</v>
      </c>
      <c r="K1696" t="str">
        <f>IF(AND(C1696&gt;0,E1696="Нет показаний",I1696="ФЛ"),G1696*H1696,"")</f>
        <v/>
      </c>
    </row>
    <row r="1697" spans="1:11" x14ac:dyDescent="0.25">
      <c r="A1697" s="7">
        <v>502329</v>
      </c>
      <c r="B1697" s="7">
        <f>VLOOKUP(A1697,'Лицевые счета'!$A$1:$K$4570,2,0)</f>
        <v>501291</v>
      </c>
      <c r="C1697">
        <f>COUNTIF('ИПУ и ОКПУ'!$A$2:$A$3258,A1697)</f>
        <v>0</v>
      </c>
      <c r="D1697" t="str">
        <f>IF(C1697&gt;0,VLOOKUP(A1697,'ИПУ и ОКПУ'!$A$1:$O$3258,9,0),"")</f>
        <v/>
      </c>
      <c r="E1697" t="str">
        <f>IF(C1697&gt;0,IF(VLOOKUP(A1697,'ИПУ и ОКПУ'!$A$1:$O$3258,14,0)="Нет показаний","Нет показаний",""),"")</f>
        <v/>
      </c>
      <c r="F1697" t="str">
        <f>IF(AND(C1697&gt;0),SUMIF('ИПУ и ОКПУ'!$A$2:$A$3258,A1697,'ИПУ и ОКПУ'!$O$2:$O$3258),"")</f>
        <v/>
      </c>
      <c r="G1697">
        <f>VLOOKUP(A1697,'Лицевые счета'!$A$2:$K$4570,9,0)</f>
        <v>2</v>
      </c>
      <c r="H1697">
        <f>VLOOKUP(A1697,'Лицевые счета'!$A$2:$K$4570,10,0)</f>
        <v>57</v>
      </c>
      <c r="I1697" t="str">
        <f>VLOOKUP(A1697,'Лицевые счета'!$A$2:$K$4570,6,0)</f>
        <v>ФЛ</v>
      </c>
      <c r="J1697">
        <f>IF(AND(C1697=0,I1697="ФЛ"),G1697*H1697,"")</f>
        <v>114</v>
      </c>
      <c r="K1697" t="str">
        <f>IF(AND(C1697&gt;0,E1697="Нет показаний",I1697="ФЛ"),G1697*H1697,"")</f>
        <v/>
      </c>
    </row>
    <row r="1698" spans="1:11" x14ac:dyDescent="0.25">
      <c r="A1698" s="7">
        <v>502338</v>
      </c>
      <c r="B1698" s="7">
        <f>VLOOKUP(A1698,'Лицевые счета'!$A$1:$K$4570,2,0)</f>
        <v>501291</v>
      </c>
      <c r="C1698">
        <f>COUNTIF('ИПУ и ОКПУ'!$A$2:$A$3258,A1698)</f>
        <v>0</v>
      </c>
      <c r="D1698" t="str">
        <f>IF(C1698&gt;0,VLOOKUP(A1698,'ИПУ и ОКПУ'!$A$1:$O$3258,9,0),"")</f>
        <v/>
      </c>
      <c r="E1698" t="str">
        <f>IF(C1698&gt;0,IF(VLOOKUP(A1698,'ИПУ и ОКПУ'!$A$1:$O$3258,14,0)="Нет показаний","Нет показаний",""),"")</f>
        <v/>
      </c>
      <c r="F1698" t="str">
        <f>IF(AND(C1698&gt;0),SUMIF('ИПУ и ОКПУ'!$A$2:$A$3258,A1698,'ИПУ и ОКПУ'!$O$2:$O$3258),"")</f>
        <v/>
      </c>
      <c r="G1698">
        <f>VLOOKUP(A1698,'Лицевые счета'!$A$2:$K$4570,9,0)</f>
        <v>2</v>
      </c>
      <c r="H1698">
        <f>VLOOKUP(A1698,'Лицевые счета'!$A$2:$K$4570,10,0)</f>
        <v>73.5</v>
      </c>
      <c r="I1698" t="str">
        <f>VLOOKUP(A1698,'Лицевые счета'!$A$2:$K$4570,6,0)</f>
        <v>ФЛ</v>
      </c>
      <c r="J1698">
        <f>IF(AND(C1698=0,I1698="ФЛ"),G1698*H1698,"")</f>
        <v>147</v>
      </c>
      <c r="K1698" t="str">
        <f>IF(AND(C1698&gt;0,E1698="Нет показаний",I1698="ФЛ"),G1698*H1698,"")</f>
        <v/>
      </c>
    </row>
    <row r="1699" spans="1:11" x14ac:dyDescent="0.25">
      <c r="A1699" s="7">
        <v>502345</v>
      </c>
      <c r="B1699" s="7">
        <f>VLOOKUP(A1699,'Лицевые счета'!$A$1:$K$4570,2,0)</f>
        <v>501291</v>
      </c>
      <c r="C1699">
        <f>COUNTIF('ИПУ и ОКПУ'!$A$2:$A$3258,A1699)</f>
        <v>0</v>
      </c>
      <c r="D1699" t="str">
        <f>IF(C1699&gt;0,VLOOKUP(A1699,'ИПУ и ОКПУ'!$A$1:$O$3258,9,0),"")</f>
        <v/>
      </c>
      <c r="E1699" t="str">
        <f>IF(C1699&gt;0,IF(VLOOKUP(A1699,'ИПУ и ОКПУ'!$A$1:$O$3258,14,0)="Нет показаний","Нет показаний",""),"")</f>
        <v/>
      </c>
      <c r="F1699" t="str">
        <f>IF(AND(C1699&gt;0),SUMIF('ИПУ и ОКПУ'!$A$2:$A$3258,A1699,'ИПУ и ОКПУ'!$O$2:$O$3258),"")</f>
        <v/>
      </c>
      <c r="G1699">
        <f>VLOOKUP(A1699,'Лицевые счета'!$A$2:$K$4570,9,0)</f>
        <v>2</v>
      </c>
      <c r="H1699">
        <f>VLOOKUP(A1699,'Лицевые счета'!$A$2:$K$4570,10,0)</f>
        <v>57</v>
      </c>
      <c r="I1699" t="str">
        <f>VLOOKUP(A1699,'Лицевые счета'!$A$2:$K$4570,6,0)</f>
        <v>ФЛ</v>
      </c>
      <c r="J1699">
        <f>IF(AND(C1699=0,I1699="ФЛ"),G1699*H1699,"")</f>
        <v>114</v>
      </c>
      <c r="K1699" t="str">
        <f>IF(AND(C1699&gt;0,E1699="Нет показаний",I1699="ФЛ"),G1699*H1699,"")</f>
        <v/>
      </c>
    </row>
    <row r="1700" spans="1:11" x14ac:dyDescent="0.25">
      <c r="A1700" s="7">
        <v>502367</v>
      </c>
      <c r="B1700" s="7">
        <f>VLOOKUP(A1700,'Лицевые счета'!$A$1:$K$4570,2,0)</f>
        <v>501291</v>
      </c>
      <c r="C1700">
        <f>COUNTIF('ИПУ и ОКПУ'!$A$2:$A$3258,A1700)</f>
        <v>0</v>
      </c>
      <c r="D1700" t="str">
        <f>IF(C1700&gt;0,VLOOKUP(A1700,'ИПУ и ОКПУ'!$A$1:$O$3258,9,0),"")</f>
        <v/>
      </c>
      <c r="E1700" t="str">
        <f>IF(C1700&gt;0,IF(VLOOKUP(A1700,'ИПУ и ОКПУ'!$A$1:$O$3258,14,0)="Нет показаний","Нет показаний",""),"")</f>
        <v/>
      </c>
      <c r="F1700" t="str">
        <f>IF(AND(C1700&gt;0),SUMIF('ИПУ и ОКПУ'!$A$2:$A$3258,A1700,'ИПУ и ОКПУ'!$O$2:$O$3258),"")</f>
        <v/>
      </c>
      <c r="G1700">
        <f>VLOOKUP(A1700,'Лицевые счета'!$A$2:$K$4570,9,0)</f>
        <v>2</v>
      </c>
      <c r="H1700">
        <f>VLOOKUP(A1700,'Лицевые счета'!$A$2:$K$4570,10,0)</f>
        <v>57</v>
      </c>
      <c r="I1700" t="str">
        <f>VLOOKUP(A1700,'Лицевые счета'!$A$2:$K$4570,6,0)</f>
        <v>ФЛ</v>
      </c>
      <c r="J1700">
        <f>IF(AND(C1700=0,I1700="ФЛ"),G1700*H1700,"")</f>
        <v>114</v>
      </c>
      <c r="K1700" t="str">
        <f>IF(AND(C1700&gt;0,E1700="Нет показаний",I1700="ФЛ"),G1700*H1700,"")</f>
        <v/>
      </c>
    </row>
    <row r="1701" spans="1:11" x14ac:dyDescent="0.25">
      <c r="A1701" s="7">
        <v>502374</v>
      </c>
      <c r="B1701" s="7">
        <f>VLOOKUP(A1701,'Лицевые счета'!$A$1:$K$4570,2,0)</f>
        <v>501291</v>
      </c>
      <c r="C1701">
        <f>COUNTIF('ИПУ и ОКПУ'!$A$2:$A$3258,A1701)</f>
        <v>1</v>
      </c>
      <c r="D1701" t="str">
        <f>IF(C1701&gt;0,VLOOKUP(A1701,'ИПУ и ОКПУ'!$A$1:$O$3258,9,0),"")</f>
        <v>Одноставочный</v>
      </c>
      <c r="E1701" t="str">
        <f>IF(C1701&gt;0,IF(VLOOKUP(A1701,'ИПУ и ОКПУ'!$A$1:$O$3258,14,0)="Нет показаний","Нет показаний",""),"")</f>
        <v>Нет показаний</v>
      </c>
      <c r="F1701">
        <f>IF(AND(C1701&gt;0),SUMIF('ИПУ и ОКПУ'!$A$2:$A$3258,A1701,'ИПУ и ОКПУ'!$O$2:$O$3258),"")</f>
        <v>0</v>
      </c>
      <c r="G1701">
        <f>VLOOKUP(A1701,'Лицевые счета'!$A$2:$K$4570,9,0)</f>
        <v>2</v>
      </c>
      <c r="H1701">
        <f>VLOOKUP(A1701,'Лицевые счета'!$A$2:$K$4570,10,0)</f>
        <v>57</v>
      </c>
      <c r="I1701" t="str">
        <f>VLOOKUP(A1701,'Лицевые счета'!$A$2:$K$4570,6,0)</f>
        <v>ФЛ</v>
      </c>
      <c r="J1701" t="str">
        <f>IF(AND(C1701=0,I1701="ФЛ"),G1701*H1701,"")</f>
        <v/>
      </c>
      <c r="K1701">
        <f>IF(AND(C1701&gt;0,E1701="Нет показаний",I1701="ФЛ"),G1701*H1701,"")</f>
        <v>114</v>
      </c>
    </row>
    <row r="1702" spans="1:11" x14ac:dyDescent="0.25">
      <c r="A1702" s="7">
        <v>502670</v>
      </c>
      <c r="B1702" s="7">
        <f>VLOOKUP(A1702,'Лицевые счета'!$A$1:$K$4570,2,0)</f>
        <v>501298</v>
      </c>
      <c r="C1702">
        <f>COUNTIF('ИПУ и ОКПУ'!$A$2:$A$3258,A1702)</f>
        <v>1</v>
      </c>
      <c r="D1702" t="str">
        <f>IF(C1702&gt;0,VLOOKUP(A1702,'ИПУ и ОКПУ'!$A$1:$O$3258,9,0),"")</f>
        <v>Одноставочный</v>
      </c>
      <c r="E1702" t="str">
        <f>IF(C1702&gt;0,IF(VLOOKUP(A1702,'ИПУ и ОКПУ'!$A$1:$O$3258,14,0)="Нет показаний","Нет показаний",""),"")</f>
        <v/>
      </c>
      <c r="F1702">
        <f>IF(AND(C1702&gt;0),SUMIF('ИПУ и ОКПУ'!$A$2:$A$3258,A1702,'ИПУ и ОКПУ'!$O$2:$O$3258),"")</f>
        <v>280</v>
      </c>
      <c r="G1702">
        <f>VLOOKUP(A1702,'Лицевые счета'!$A$2:$K$4570,9,0)</f>
        <v>2</v>
      </c>
      <c r="H1702">
        <f>VLOOKUP(A1702,'Лицевые счета'!$A$2:$K$4570,10,0)</f>
        <v>83.2</v>
      </c>
      <c r="I1702" t="str">
        <f>VLOOKUP(A1702,'Лицевые счета'!$A$2:$K$4570,6,0)</f>
        <v>ФЛ</v>
      </c>
      <c r="J1702" t="str">
        <f>IF(AND(C1702=0,I1702="ФЛ"),G1702*H1702,"")</f>
        <v/>
      </c>
      <c r="K1702" t="str">
        <f>IF(AND(C1702&gt;0,E1702="Нет показаний",I1702="ФЛ"),G1702*H1702,"")</f>
        <v/>
      </c>
    </row>
    <row r="1703" spans="1:11" x14ac:dyDescent="0.25">
      <c r="A1703" s="7">
        <v>502672</v>
      </c>
      <c r="B1703" s="7">
        <f>VLOOKUP(A1703,'Лицевые счета'!$A$1:$K$4570,2,0)</f>
        <v>501298</v>
      </c>
      <c r="C1703">
        <f>COUNTIF('ИПУ и ОКПУ'!$A$2:$A$3258,A1703)</f>
        <v>1</v>
      </c>
      <c r="D1703" t="str">
        <f>IF(C1703&gt;0,VLOOKUP(A1703,'ИПУ и ОКПУ'!$A$1:$O$3258,9,0),"")</f>
        <v>Одноставочный</v>
      </c>
      <c r="E1703" t="str">
        <f>IF(C1703&gt;0,IF(VLOOKUP(A1703,'ИПУ и ОКПУ'!$A$1:$O$3258,14,0)="Нет показаний","Нет показаний",""),"")</f>
        <v/>
      </c>
      <c r="F1703">
        <f>IF(AND(C1703&gt;0),SUMIF('ИПУ и ОКПУ'!$A$2:$A$3258,A1703,'ИПУ и ОКПУ'!$O$2:$O$3258),"")</f>
        <v>78.5</v>
      </c>
      <c r="G1703">
        <f>VLOOKUP(A1703,'Лицевые счета'!$A$2:$K$4570,9,0)</f>
        <v>2</v>
      </c>
      <c r="H1703">
        <f>VLOOKUP(A1703,'Лицевые счета'!$A$2:$K$4570,10,0)</f>
        <v>57</v>
      </c>
      <c r="I1703" t="str">
        <f>VLOOKUP(A1703,'Лицевые счета'!$A$2:$K$4570,6,0)</f>
        <v>ФЛ</v>
      </c>
      <c r="J1703" t="str">
        <f>IF(AND(C1703=0,I1703="ФЛ"),G1703*H1703,"")</f>
        <v/>
      </c>
      <c r="K1703" t="str">
        <f>IF(AND(C1703&gt;0,E1703="Нет показаний",I1703="ФЛ"),G1703*H1703,"")</f>
        <v/>
      </c>
    </row>
    <row r="1704" spans="1:11" x14ac:dyDescent="0.25">
      <c r="A1704" s="7">
        <v>502683</v>
      </c>
      <c r="B1704" s="7">
        <f>VLOOKUP(A1704,'Лицевые счета'!$A$1:$K$4570,2,0)</f>
        <v>501298</v>
      </c>
      <c r="C1704">
        <f>COUNTIF('ИПУ и ОКПУ'!$A$2:$A$3258,A1704)</f>
        <v>1</v>
      </c>
      <c r="D1704" t="str">
        <f>IF(C1704&gt;0,VLOOKUP(A1704,'ИПУ и ОКПУ'!$A$1:$O$3258,9,0),"")</f>
        <v>Одноставочный</v>
      </c>
      <c r="E1704" t="str">
        <f>IF(C1704&gt;0,IF(VLOOKUP(A1704,'ИПУ и ОКПУ'!$A$1:$O$3258,14,0)="Нет показаний","Нет показаний",""),"")</f>
        <v/>
      </c>
      <c r="F1704">
        <f>IF(AND(C1704&gt;0),SUMIF('ИПУ и ОКПУ'!$A$2:$A$3258,A1704,'ИПУ и ОКПУ'!$O$2:$O$3258),"")</f>
        <v>119</v>
      </c>
      <c r="G1704">
        <f>VLOOKUP(A1704,'Лицевые счета'!$A$2:$K$4570,9,0)</f>
        <v>2</v>
      </c>
      <c r="H1704">
        <f>VLOOKUP(A1704,'Лицевые счета'!$A$2:$K$4570,10,0)</f>
        <v>73.5</v>
      </c>
      <c r="I1704" t="str">
        <f>VLOOKUP(A1704,'Лицевые счета'!$A$2:$K$4570,6,0)</f>
        <v>ФЛ</v>
      </c>
      <c r="J1704" t="str">
        <f>IF(AND(C1704=0,I1704="ФЛ"),G1704*H1704,"")</f>
        <v/>
      </c>
      <c r="K1704" t="str">
        <f>IF(AND(C1704&gt;0,E1704="Нет показаний",I1704="ФЛ"),G1704*H1704,"")</f>
        <v/>
      </c>
    </row>
    <row r="1705" spans="1:11" x14ac:dyDescent="0.25">
      <c r="A1705" s="7">
        <v>503573</v>
      </c>
      <c r="B1705" s="7">
        <f>VLOOKUP(A1705,'Лицевые счета'!$A$1:$K$4570,2,0)</f>
        <v>503569</v>
      </c>
      <c r="C1705">
        <f>COUNTIF('ИПУ и ОКПУ'!$A$2:$A$3258,A1705)</f>
        <v>1</v>
      </c>
      <c r="D1705" t="str">
        <f>IF(C1705&gt;0,VLOOKUP(A1705,'ИПУ и ОКПУ'!$A$1:$O$3258,9,0),"")</f>
        <v>Одноставочный</v>
      </c>
      <c r="E1705" t="str">
        <f>IF(C1705&gt;0,IF(VLOOKUP(A1705,'ИПУ и ОКПУ'!$A$1:$O$3258,14,0)="Нет показаний","Нет показаний",""),"")</f>
        <v/>
      </c>
      <c r="F1705">
        <f>IF(AND(C1705&gt;0),SUMIF('ИПУ и ОКПУ'!$A$2:$A$3258,A1705,'ИПУ и ОКПУ'!$O$2:$O$3258),"")</f>
        <v>1000</v>
      </c>
      <c r="G1705">
        <f>VLOOKUP(A1705,'Лицевые счета'!$A$2:$K$4570,9,0)</f>
        <v>2</v>
      </c>
      <c r="H1705">
        <f>VLOOKUP(A1705,'Лицевые счета'!$A$2:$K$4570,10,0)</f>
        <v>103.9</v>
      </c>
      <c r="I1705" t="str">
        <f>VLOOKUP(A1705,'Лицевые счета'!$A$2:$K$4570,6,0)</f>
        <v>ФЛ</v>
      </c>
      <c r="J1705" t="str">
        <f>IF(AND(C1705=0,I1705="ФЛ"),G1705*H1705,"")</f>
        <v/>
      </c>
      <c r="K1705" t="str">
        <f>IF(AND(C1705&gt;0,E1705="Нет показаний",I1705="ФЛ"),G1705*H1705,"")</f>
        <v/>
      </c>
    </row>
    <row r="1706" spans="1:11" x14ac:dyDescent="0.25">
      <c r="A1706" s="7">
        <v>503579</v>
      </c>
      <c r="B1706" s="7">
        <f>VLOOKUP(A1706,'Лицевые счета'!$A$1:$K$4570,2,0)</f>
        <v>503569</v>
      </c>
      <c r="C1706">
        <f>COUNTIF('ИПУ и ОКПУ'!$A$2:$A$3258,A1706)</f>
        <v>1</v>
      </c>
      <c r="D1706" t="str">
        <f>IF(C1706&gt;0,VLOOKUP(A1706,'ИПУ и ОКПУ'!$A$1:$O$3258,9,0),"")</f>
        <v>Одноставочный</v>
      </c>
      <c r="E1706" t="str">
        <f>IF(C1706&gt;0,IF(VLOOKUP(A1706,'ИПУ и ОКПУ'!$A$1:$O$3258,14,0)="Нет показаний","Нет показаний",""),"")</f>
        <v/>
      </c>
      <c r="F1706">
        <f>IF(AND(C1706&gt;0),SUMIF('ИПУ и ОКПУ'!$A$2:$A$3258,A1706,'ИПУ и ОКПУ'!$O$2:$O$3258),"")</f>
        <v>412</v>
      </c>
      <c r="G1706">
        <f>VLOOKUP(A1706,'Лицевые счета'!$A$2:$K$4570,9,0)</f>
        <v>2</v>
      </c>
      <c r="H1706">
        <f>VLOOKUP(A1706,'Лицевые счета'!$A$2:$K$4570,10,0)</f>
        <v>103.9</v>
      </c>
      <c r="I1706" t="str">
        <f>VLOOKUP(A1706,'Лицевые счета'!$A$2:$K$4570,6,0)</f>
        <v>ФЛ</v>
      </c>
      <c r="J1706" t="str">
        <f>IF(AND(C1706=0,I1706="ФЛ"),G1706*H1706,"")</f>
        <v/>
      </c>
      <c r="K1706" t="str">
        <f>IF(AND(C1706&gt;0,E1706="Нет показаний",I1706="ФЛ"),G1706*H1706,"")</f>
        <v/>
      </c>
    </row>
    <row r="1707" spans="1:11" x14ac:dyDescent="0.25">
      <c r="A1707" s="7">
        <v>503593</v>
      </c>
      <c r="B1707" s="7">
        <f>VLOOKUP(A1707,'Лицевые счета'!$A$1:$K$4570,2,0)</f>
        <v>503569</v>
      </c>
      <c r="C1707">
        <f>COUNTIF('ИПУ и ОКПУ'!$A$2:$A$3258,A1707)</f>
        <v>1</v>
      </c>
      <c r="D1707" t="str">
        <f>IF(C1707&gt;0,VLOOKUP(A1707,'ИПУ и ОКПУ'!$A$1:$O$3258,9,0),"")</f>
        <v>Одноставочный</v>
      </c>
      <c r="E1707" t="str">
        <f>IF(C1707&gt;0,IF(VLOOKUP(A1707,'ИПУ и ОКПУ'!$A$1:$O$3258,14,0)="Нет показаний","Нет показаний",""),"")</f>
        <v/>
      </c>
      <c r="F1707">
        <f>IF(AND(C1707&gt;0),SUMIF('ИПУ и ОКПУ'!$A$2:$A$3258,A1707,'ИПУ и ОКПУ'!$O$2:$O$3258),"")</f>
        <v>908</v>
      </c>
      <c r="G1707">
        <f>VLOOKUP(A1707,'Лицевые счета'!$A$2:$K$4570,9,0)</f>
        <v>2</v>
      </c>
      <c r="H1707">
        <f>VLOOKUP(A1707,'Лицевые счета'!$A$2:$K$4570,10,0)</f>
        <v>88</v>
      </c>
      <c r="I1707" t="str">
        <f>VLOOKUP(A1707,'Лицевые счета'!$A$2:$K$4570,6,0)</f>
        <v>ФЛ</v>
      </c>
      <c r="J1707" t="str">
        <f>IF(AND(C1707=0,I1707="ФЛ"),G1707*H1707,"")</f>
        <v/>
      </c>
      <c r="K1707" t="str">
        <f>IF(AND(C1707&gt;0,E1707="Нет показаний",I1707="ФЛ"),G1707*H1707,"")</f>
        <v/>
      </c>
    </row>
    <row r="1708" spans="1:11" x14ac:dyDescent="0.25">
      <c r="A1708" s="7">
        <v>503596</v>
      </c>
      <c r="B1708" s="7">
        <f>VLOOKUP(A1708,'Лицевые счета'!$A$1:$K$4570,2,0)</f>
        <v>503594</v>
      </c>
      <c r="C1708">
        <f>COUNTIF('ИПУ и ОКПУ'!$A$2:$A$3258,A1708)</f>
        <v>1</v>
      </c>
      <c r="D1708" t="str">
        <f>IF(C1708&gt;0,VLOOKUP(A1708,'ИПУ и ОКПУ'!$A$1:$O$3258,9,0),"")</f>
        <v>Одноставочный</v>
      </c>
      <c r="E1708" t="str">
        <f>IF(C1708&gt;0,IF(VLOOKUP(A1708,'ИПУ и ОКПУ'!$A$1:$O$3258,14,0)="Нет показаний","Нет показаний",""),"")</f>
        <v>Нет показаний</v>
      </c>
      <c r="F1708">
        <f>IF(AND(C1708&gt;0),SUMIF('ИПУ и ОКПУ'!$A$2:$A$3258,A1708,'ИПУ и ОКПУ'!$O$2:$O$3258),"")</f>
        <v>0</v>
      </c>
      <c r="G1708">
        <f>VLOOKUP(A1708,'Лицевые счета'!$A$2:$K$4570,9,0)</f>
        <v>2</v>
      </c>
      <c r="H1708">
        <f>VLOOKUP(A1708,'Лицевые счета'!$A$2:$K$4570,10,0)</f>
        <v>103.9</v>
      </c>
      <c r="I1708" t="str">
        <f>VLOOKUP(A1708,'Лицевые счета'!$A$2:$K$4570,6,0)</f>
        <v>ФЛ</v>
      </c>
      <c r="J1708" t="str">
        <f>IF(AND(C1708=0,I1708="ФЛ"),G1708*H1708,"")</f>
        <v/>
      </c>
      <c r="K1708">
        <f>IF(AND(C1708&gt;0,E1708="Нет показаний",I1708="ФЛ"),G1708*H1708,"")</f>
        <v>207.8</v>
      </c>
    </row>
    <row r="1709" spans="1:11" x14ac:dyDescent="0.25">
      <c r="A1709" s="7">
        <v>503624</v>
      </c>
      <c r="B1709" s="7">
        <f>VLOOKUP(A1709,'Лицевые счета'!$A$1:$K$4570,2,0)</f>
        <v>503594</v>
      </c>
      <c r="C1709">
        <f>COUNTIF('ИПУ и ОКПУ'!$A$2:$A$3258,A1709)</f>
        <v>1</v>
      </c>
      <c r="D1709" t="str">
        <f>IF(C1709&gt;0,VLOOKUP(A1709,'ИПУ и ОКПУ'!$A$1:$O$3258,9,0),"")</f>
        <v>Одноставочный</v>
      </c>
      <c r="E1709" t="str">
        <f>IF(C1709&gt;0,IF(VLOOKUP(A1709,'ИПУ и ОКПУ'!$A$1:$O$3258,14,0)="Нет показаний","Нет показаний",""),"")</f>
        <v/>
      </c>
      <c r="F1709">
        <f>IF(AND(C1709&gt;0),SUMIF('ИПУ и ОКПУ'!$A$2:$A$3258,A1709,'ИПУ и ОКПУ'!$O$2:$O$3258),"")</f>
        <v>160</v>
      </c>
      <c r="G1709">
        <f>VLOOKUP(A1709,'Лицевые счета'!$A$2:$K$4570,9,0)</f>
        <v>2</v>
      </c>
      <c r="H1709">
        <f>VLOOKUP(A1709,'Лицевые счета'!$A$2:$K$4570,10,0)</f>
        <v>113.6</v>
      </c>
      <c r="I1709" t="str">
        <f>VLOOKUP(A1709,'Лицевые счета'!$A$2:$K$4570,6,0)</f>
        <v>ФЛ</v>
      </c>
      <c r="J1709" t="str">
        <f>IF(AND(C1709=0,I1709="ФЛ"),G1709*H1709,"")</f>
        <v/>
      </c>
      <c r="K1709" t="str">
        <f>IF(AND(C1709&gt;0,E1709="Нет показаний",I1709="ФЛ"),G1709*H1709,"")</f>
        <v/>
      </c>
    </row>
    <row r="1710" spans="1:11" x14ac:dyDescent="0.25">
      <c r="A1710" s="7">
        <v>506991</v>
      </c>
      <c r="B1710" s="7">
        <f>VLOOKUP(A1710,'Лицевые счета'!$A$1:$K$4570,2,0)</f>
        <v>506987</v>
      </c>
      <c r="C1710">
        <f>COUNTIF('ИПУ и ОКПУ'!$A$2:$A$3258,A1710)</f>
        <v>1</v>
      </c>
      <c r="D1710" t="str">
        <f>IF(C1710&gt;0,VLOOKUP(A1710,'ИПУ и ОКПУ'!$A$1:$O$3258,9,0),"")</f>
        <v>Одноставочный</v>
      </c>
      <c r="E1710" t="str">
        <f>IF(C1710&gt;0,IF(VLOOKUP(A1710,'ИПУ и ОКПУ'!$A$1:$O$3258,14,0)="Нет показаний","Нет показаний",""),"")</f>
        <v>Нет показаний</v>
      </c>
      <c r="F1710">
        <f>IF(AND(C1710&gt;0),SUMIF('ИПУ и ОКПУ'!$A$2:$A$3258,A1710,'ИПУ и ОКПУ'!$O$2:$O$3258),"")</f>
        <v>0</v>
      </c>
      <c r="G1710">
        <f>VLOOKUP(A1710,'Лицевые счета'!$A$2:$K$4570,9,0)</f>
        <v>2</v>
      </c>
      <c r="H1710">
        <f>VLOOKUP(A1710,'Лицевые счета'!$A$2:$K$4570,10,0)</f>
        <v>83.2</v>
      </c>
      <c r="I1710" t="str">
        <f>VLOOKUP(A1710,'Лицевые счета'!$A$2:$K$4570,6,0)</f>
        <v>ФЛ</v>
      </c>
      <c r="J1710" t="str">
        <f>IF(AND(C1710=0,I1710="ФЛ"),G1710*H1710,"")</f>
        <v/>
      </c>
      <c r="K1710">
        <f>IF(AND(C1710&gt;0,E1710="Нет показаний",I1710="ФЛ"),G1710*H1710,"")</f>
        <v>166.4</v>
      </c>
    </row>
    <row r="1711" spans="1:11" x14ac:dyDescent="0.25">
      <c r="A1711" s="7">
        <v>506997</v>
      </c>
      <c r="B1711" s="7">
        <f>VLOOKUP(A1711,'Лицевые счета'!$A$1:$K$4570,2,0)</f>
        <v>506987</v>
      </c>
      <c r="C1711">
        <f>COUNTIF('ИПУ и ОКПУ'!$A$2:$A$3258,A1711)</f>
        <v>1</v>
      </c>
      <c r="D1711" t="str">
        <f>IF(C1711&gt;0,VLOOKUP(A1711,'ИПУ и ОКПУ'!$A$1:$O$3258,9,0),"")</f>
        <v>Одноставочный</v>
      </c>
      <c r="E1711" t="str">
        <f>IF(C1711&gt;0,IF(VLOOKUP(A1711,'ИПУ и ОКПУ'!$A$1:$O$3258,14,0)="Нет показаний","Нет показаний",""),"")</f>
        <v/>
      </c>
      <c r="F1711">
        <f>IF(AND(C1711&gt;0),SUMIF('ИПУ и ОКПУ'!$A$2:$A$3258,A1711,'ИПУ и ОКПУ'!$O$2:$O$3258),"")</f>
        <v>1685</v>
      </c>
      <c r="G1711">
        <f>VLOOKUP(A1711,'Лицевые счета'!$A$2:$K$4570,9,0)</f>
        <v>2</v>
      </c>
      <c r="H1711">
        <f>VLOOKUP(A1711,'Лицевые счета'!$A$2:$K$4570,10,0)</f>
        <v>73.5</v>
      </c>
      <c r="I1711" t="str">
        <f>VLOOKUP(A1711,'Лицевые счета'!$A$2:$K$4570,6,0)</f>
        <v>ФЛ</v>
      </c>
      <c r="J1711" t="str">
        <f>IF(AND(C1711=0,I1711="ФЛ"),G1711*H1711,"")</f>
        <v/>
      </c>
      <c r="K1711" t="str">
        <f>IF(AND(C1711&gt;0,E1711="Нет показаний",I1711="ФЛ"),G1711*H1711,"")</f>
        <v/>
      </c>
    </row>
    <row r="1712" spans="1:11" x14ac:dyDescent="0.25">
      <c r="A1712" s="7">
        <v>507022</v>
      </c>
      <c r="B1712" s="7">
        <f>VLOOKUP(A1712,'Лицевые счета'!$A$1:$K$4570,2,0)</f>
        <v>507007</v>
      </c>
      <c r="C1712">
        <f>COUNTIF('ИПУ и ОКПУ'!$A$2:$A$3258,A1712)</f>
        <v>1</v>
      </c>
      <c r="D1712" t="str">
        <f>IF(C1712&gt;0,VLOOKUP(A1712,'ИПУ и ОКПУ'!$A$1:$O$3258,9,0),"")</f>
        <v>Одноставочный</v>
      </c>
      <c r="E1712" t="str">
        <f>IF(C1712&gt;0,IF(VLOOKUP(A1712,'ИПУ и ОКПУ'!$A$1:$O$3258,14,0)="Нет показаний","Нет показаний",""),"")</f>
        <v/>
      </c>
      <c r="F1712">
        <f>IF(AND(C1712&gt;0),SUMIF('ИПУ и ОКПУ'!$A$2:$A$3258,A1712,'ИПУ и ОКПУ'!$O$2:$O$3258),"")</f>
        <v>268</v>
      </c>
      <c r="G1712">
        <f>VLOOKUP(A1712,'Лицевые счета'!$A$2:$K$4570,9,0)</f>
        <v>2</v>
      </c>
      <c r="H1712">
        <f>VLOOKUP(A1712,'Лицевые счета'!$A$2:$K$4570,10,0)</f>
        <v>83.2</v>
      </c>
      <c r="I1712" t="str">
        <f>VLOOKUP(A1712,'Лицевые счета'!$A$2:$K$4570,6,0)</f>
        <v>ФЛ</v>
      </c>
      <c r="J1712" t="str">
        <f>IF(AND(C1712=0,I1712="ФЛ"),G1712*H1712,"")</f>
        <v/>
      </c>
      <c r="K1712" t="str">
        <f>IF(AND(C1712&gt;0,E1712="Нет показаний",I1712="ФЛ"),G1712*H1712,"")</f>
        <v/>
      </c>
    </row>
    <row r="1713" spans="1:11" x14ac:dyDescent="0.25">
      <c r="A1713" s="7">
        <v>507026</v>
      </c>
      <c r="B1713" s="7">
        <f>VLOOKUP(A1713,'Лицевые счета'!$A$1:$K$4570,2,0)</f>
        <v>507007</v>
      </c>
      <c r="C1713">
        <f>COUNTIF('ИПУ и ОКПУ'!$A$2:$A$3258,A1713)</f>
        <v>1</v>
      </c>
      <c r="D1713" t="str">
        <f>IF(C1713&gt;0,VLOOKUP(A1713,'ИПУ и ОКПУ'!$A$1:$O$3258,9,0),"")</f>
        <v>Одноставочный</v>
      </c>
      <c r="E1713" t="str">
        <f>IF(C1713&gt;0,IF(VLOOKUP(A1713,'ИПУ и ОКПУ'!$A$1:$O$3258,14,0)="Нет показаний","Нет показаний",""),"")</f>
        <v/>
      </c>
      <c r="F1713">
        <f>IF(AND(C1713&gt;0),SUMIF('ИПУ и ОКПУ'!$A$2:$A$3258,A1713,'ИПУ и ОКПУ'!$O$2:$O$3258),"")</f>
        <v>70</v>
      </c>
      <c r="G1713">
        <f>VLOOKUP(A1713,'Лицевые счета'!$A$2:$K$4570,9,0)</f>
        <v>2</v>
      </c>
      <c r="H1713">
        <f>VLOOKUP(A1713,'Лицевые счета'!$A$2:$K$4570,10,0)</f>
        <v>73.5</v>
      </c>
      <c r="I1713" t="str">
        <f>VLOOKUP(A1713,'Лицевые счета'!$A$2:$K$4570,6,0)</f>
        <v>ФЛ</v>
      </c>
      <c r="J1713" t="str">
        <f>IF(AND(C1713=0,I1713="ФЛ"),G1713*H1713,"")</f>
        <v/>
      </c>
      <c r="K1713" t="str">
        <f>IF(AND(C1713&gt;0,E1713="Нет показаний",I1713="ФЛ"),G1713*H1713,"")</f>
        <v/>
      </c>
    </row>
    <row r="1714" spans="1:11" x14ac:dyDescent="0.25">
      <c r="A1714" s="7">
        <v>507030</v>
      </c>
      <c r="B1714" s="7">
        <f>VLOOKUP(A1714,'Лицевые счета'!$A$1:$K$4570,2,0)</f>
        <v>507007</v>
      </c>
      <c r="C1714">
        <f>COUNTIF('ИПУ и ОКПУ'!$A$2:$A$3258,A1714)</f>
        <v>1</v>
      </c>
      <c r="D1714" t="str">
        <f>IF(C1714&gt;0,VLOOKUP(A1714,'ИПУ и ОКПУ'!$A$1:$O$3258,9,0),"")</f>
        <v>Одноставочный</v>
      </c>
      <c r="E1714" t="str">
        <f>IF(C1714&gt;0,IF(VLOOKUP(A1714,'ИПУ и ОКПУ'!$A$1:$O$3258,14,0)="Нет показаний","Нет показаний",""),"")</f>
        <v/>
      </c>
      <c r="F1714">
        <f>IF(AND(C1714&gt;0),SUMIF('ИПУ и ОКПУ'!$A$2:$A$3258,A1714,'ИПУ и ОКПУ'!$O$2:$O$3258),"")</f>
        <v>126</v>
      </c>
      <c r="G1714">
        <f>VLOOKUP(A1714,'Лицевые счета'!$A$2:$K$4570,9,0)</f>
        <v>2</v>
      </c>
      <c r="H1714">
        <f>VLOOKUP(A1714,'Лицевые счета'!$A$2:$K$4570,10,0)</f>
        <v>73.5</v>
      </c>
      <c r="I1714" t="str">
        <f>VLOOKUP(A1714,'Лицевые счета'!$A$2:$K$4570,6,0)</f>
        <v>ФЛ</v>
      </c>
      <c r="J1714" t="str">
        <f>IF(AND(C1714=0,I1714="ФЛ"),G1714*H1714,"")</f>
        <v/>
      </c>
      <c r="K1714" t="str">
        <f>IF(AND(C1714&gt;0,E1714="Нет показаний",I1714="ФЛ"),G1714*H1714,"")</f>
        <v/>
      </c>
    </row>
    <row r="1715" spans="1:11" x14ac:dyDescent="0.25">
      <c r="A1715" s="7">
        <v>507670</v>
      </c>
      <c r="B1715" s="7">
        <f>VLOOKUP(A1715,'Лицевые счета'!$A$1:$K$4570,2,0)</f>
        <v>507664</v>
      </c>
      <c r="C1715">
        <f>COUNTIF('ИПУ и ОКПУ'!$A$2:$A$3258,A1715)</f>
        <v>0</v>
      </c>
      <c r="D1715" t="str">
        <f>IF(C1715&gt;0,VLOOKUP(A1715,'ИПУ и ОКПУ'!$A$1:$O$3258,9,0),"")</f>
        <v/>
      </c>
      <c r="E1715" t="str">
        <f>IF(C1715&gt;0,IF(VLOOKUP(A1715,'ИПУ и ОКПУ'!$A$1:$O$3258,14,0)="Нет показаний","Нет показаний",""),"")</f>
        <v/>
      </c>
      <c r="F1715" t="str">
        <f>IF(AND(C1715&gt;0),SUMIF('ИПУ и ОКПУ'!$A$2:$A$3258,A1715,'ИПУ и ОКПУ'!$O$2:$O$3258),"")</f>
        <v/>
      </c>
      <c r="G1715">
        <f>VLOOKUP(A1715,'Лицевые счета'!$A$2:$K$4570,9,0)</f>
        <v>2</v>
      </c>
      <c r="H1715">
        <f>VLOOKUP(A1715,'Лицевые счета'!$A$2:$K$4570,10,0)</f>
        <v>103.9</v>
      </c>
      <c r="I1715" t="str">
        <f>VLOOKUP(A1715,'Лицевые счета'!$A$2:$K$4570,6,0)</f>
        <v>ФЛ</v>
      </c>
      <c r="J1715">
        <f>IF(AND(C1715=0,I1715="ФЛ"),G1715*H1715,"")</f>
        <v>207.8</v>
      </c>
      <c r="K1715" t="str">
        <f>IF(AND(C1715&gt;0,E1715="Нет показаний",I1715="ФЛ"),G1715*H1715,"")</f>
        <v/>
      </c>
    </row>
    <row r="1716" spans="1:11" x14ac:dyDescent="0.25">
      <c r="A1716" s="7">
        <v>507674</v>
      </c>
      <c r="B1716" s="7">
        <f>VLOOKUP(A1716,'Лицевые счета'!$A$1:$K$4570,2,0)</f>
        <v>507664</v>
      </c>
      <c r="C1716">
        <f>COUNTIF('ИПУ и ОКПУ'!$A$2:$A$3258,A1716)</f>
        <v>1</v>
      </c>
      <c r="D1716" t="str">
        <f>IF(C1716&gt;0,VLOOKUP(A1716,'ИПУ и ОКПУ'!$A$1:$O$3258,9,0),"")</f>
        <v>Одноставочный</v>
      </c>
      <c r="E1716" t="str">
        <f>IF(C1716&gt;0,IF(VLOOKUP(A1716,'ИПУ и ОКПУ'!$A$1:$O$3258,14,0)="Нет показаний","Нет показаний",""),"")</f>
        <v>Нет показаний</v>
      </c>
      <c r="F1716">
        <f>IF(AND(C1716&gt;0),SUMIF('ИПУ и ОКПУ'!$A$2:$A$3258,A1716,'ИПУ и ОКПУ'!$O$2:$O$3258),"")</f>
        <v>0</v>
      </c>
      <c r="G1716">
        <f>VLOOKUP(A1716,'Лицевые счета'!$A$2:$K$4570,9,0)</f>
        <v>2</v>
      </c>
      <c r="H1716">
        <f>VLOOKUP(A1716,'Лицевые счета'!$A$2:$K$4570,10,0)</f>
        <v>103.9</v>
      </c>
      <c r="I1716" t="str">
        <f>VLOOKUP(A1716,'Лицевые счета'!$A$2:$K$4570,6,0)</f>
        <v>ФЛ</v>
      </c>
      <c r="J1716" t="str">
        <f>IF(AND(C1716=0,I1716="ФЛ"),G1716*H1716,"")</f>
        <v/>
      </c>
      <c r="K1716">
        <f>IF(AND(C1716&gt;0,E1716="Нет показаний",I1716="ФЛ"),G1716*H1716,"")</f>
        <v>207.8</v>
      </c>
    </row>
    <row r="1717" spans="1:11" x14ac:dyDescent="0.25">
      <c r="A1717" s="7">
        <v>507678</v>
      </c>
      <c r="B1717" s="7">
        <f>VLOOKUP(A1717,'Лицевые счета'!$A$1:$K$4570,2,0)</f>
        <v>507664</v>
      </c>
      <c r="C1717">
        <f>COUNTIF('ИПУ и ОКПУ'!$A$2:$A$3258,A1717)</f>
        <v>1</v>
      </c>
      <c r="D1717" t="str">
        <f>IF(C1717&gt;0,VLOOKUP(A1717,'ИПУ и ОКПУ'!$A$1:$O$3258,9,0),"")</f>
        <v>Одноставочный</v>
      </c>
      <c r="E1717" t="str">
        <f>IF(C1717&gt;0,IF(VLOOKUP(A1717,'ИПУ и ОКПУ'!$A$1:$O$3258,14,0)="Нет показаний","Нет показаний",""),"")</f>
        <v/>
      </c>
      <c r="F1717">
        <f>IF(AND(C1717&gt;0),SUMIF('ИПУ и ОКПУ'!$A$2:$A$3258,A1717,'ИПУ и ОКПУ'!$O$2:$O$3258),"")</f>
        <v>611</v>
      </c>
      <c r="G1717">
        <f>VLOOKUP(A1717,'Лицевые счета'!$A$2:$K$4570,9,0)</f>
        <v>2</v>
      </c>
      <c r="H1717">
        <f>VLOOKUP(A1717,'Лицевые счета'!$A$2:$K$4570,10,0)</f>
        <v>103.9</v>
      </c>
      <c r="I1717" t="str">
        <f>VLOOKUP(A1717,'Лицевые счета'!$A$2:$K$4570,6,0)</f>
        <v>ФЛ</v>
      </c>
      <c r="J1717" t="str">
        <f>IF(AND(C1717=0,I1717="ФЛ"),G1717*H1717,"")</f>
        <v/>
      </c>
      <c r="K1717" t="str">
        <f>IF(AND(C1717&gt;0,E1717="Нет показаний",I1717="ФЛ"),G1717*H1717,"")</f>
        <v/>
      </c>
    </row>
    <row r="1718" spans="1:11" x14ac:dyDescent="0.25">
      <c r="A1718" s="7">
        <v>507695</v>
      </c>
      <c r="B1718" s="7">
        <f>VLOOKUP(A1718,'Лицевые счета'!$A$1:$K$4570,2,0)</f>
        <v>507664</v>
      </c>
      <c r="C1718">
        <f>COUNTIF('ИПУ и ОКПУ'!$A$2:$A$3258,A1718)</f>
        <v>1</v>
      </c>
      <c r="D1718" t="str">
        <f>IF(C1718&gt;0,VLOOKUP(A1718,'ИПУ и ОКПУ'!$A$1:$O$3258,9,0),"")</f>
        <v>Одноставочный</v>
      </c>
      <c r="E1718" t="str">
        <f>IF(C1718&gt;0,IF(VLOOKUP(A1718,'ИПУ и ОКПУ'!$A$1:$O$3258,14,0)="Нет показаний","Нет показаний",""),"")</f>
        <v/>
      </c>
      <c r="F1718">
        <f>IF(AND(C1718&gt;0),SUMIF('ИПУ и ОКПУ'!$A$2:$A$3258,A1718,'ИПУ и ОКПУ'!$O$2:$O$3258),"")</f>
        <v>242</v>
      </c>
      <c r="G1718">
        <f>VLOOKUP(A1718,'Лицевые счета'!$A$2:$K$4570,9,0)</f>
        <v>2</v>
      </c>
      <c r="H1718">
        <f>VLOOKUP(A1718,'Лицевые счета'!$A$2:$K$4570,10,0)</f>
        <v>103.9</v>
      </c>
      <c r="I1718" t="str">
        <f>VLOOKUP(A1718,'Лицевые счета'!$A$2:$K$4570,6,0)</f>
        <v>ФЛ</v>
      </c>
      <c r="J1718" t="str">
        <f>IF(AND(C1718=0,I1718="ФЛ"),G1718*H1718,"")</f>
        <v/>
      </c>
      <c r="K1718" t="str">
        <f>IF(AND(C1718&gt;0,E1718="Нет показаний",I1718="ФЛ"),G1718*H1718,"")</f>
        <v/>
      </c>
    </row>
    <row r="1719" spans="1:11" x14ac:dyDescent="0.25">
      <c r="A1719" s="7">
        <v>507707</v>
      </c>
      <c r="B1719" s="7">
        <f>VLOOKUP(A1719,'Лицевые счета'!$A$1:$K$4570,2,0)</f>
        <v>507664</v>
      </c>
      <c r="C1719">
        <f>COUNTIF('ИПУ и ОКПУ'!$A$2:$A$3258,A1719)</f>
        <v>1</v>
      </c>
      <c r="D1719" t="str">
        <f>IF(C1719&gt;0,VLOOKUP(A1719,'ИПУ и ОКПУ'!$A$1:$O$3258,9,0),"")</f>
        <v>Одноставочный</v>
      </c>
      <c r="E1719" t="str">
        <f>IF(C1719&gt;0,IF(VLOOKUP(A1719,'ИПУ и ОКПУ'!$A$1:$O$3258,14,0)="Нет показаний","Нет показаний",""),"")</f>
        <v/>
      </c>
      <c r="F1719">
        <f>IF(AND(C1719&gt;0),SUMIF('ИПУ и ОКПУ'!$A$2:$A$3258,A1719,'ИПУ и ОКПУ'!$O$2:$O$3258),"")</f>
        <v>130</v>
      </c>
      <c r="G1719">
        <f>VLOOKUP(A1719,'Лицевые счета'!$A$2:$K$4570,9,0)</f>
        <v>2</v>
      </c>
      <c r="H1719">
        <f>VLOOKUP(A1719,'Лицевые счета'!$A$2:$K$4570,10,0)</f>
        <v>103.9</v>
      </c>
      <c r="I1719" t="str">
        <f>VLOOKUP(A1719,'Лицевые счета'!$A$2:$K$4570,6,0)</f>
        <v>ФЛ</v>
      </c>
      <c r="J1719" t="str">
        <f>IF(AND(C1719=0,I1719="ФЛ"),G1719*H1719,"")</f>
        <v/>
      </c>
      <c r="K1719" t="str">
        <f>IF(AND(C1719&gt;0,E1719="Нет показаний",I1719="ФЛ"),G1719*H1719,"")</f>
        <v/>
      </c>
    </row>
    <row r="1720" spans="1:11" x14ac:dyDescent="0.25">
      <c r="A1720" s="7">
        <v>507709</v>
      </c>
      <c r="B1720" s="7">
        <f>VLOOKUP(A1720,'Лицевые счета'!$A$1:$K$4570,2,0)</f>
        <v>507664</v>
      </c>
      <c r="C1720">
        <f>COUNTIF('ИПУ и ОКПУ'!$A$2:$A$3258,A1720)</f>
        <v>1</v>
      </c>
      <c r="D1720" t="str">
        <f>IF(C1720&gt;0,VLOOKUP(A1720,'ИПУ и ОКПУ'!$A$1:$O$3258,9,0),"")</f>
        <v>Одноставочный</v>
      </c>
      <c r="E1720" t="str">
        <f>IF(C1720&gt;0,IF(VLOOKUP(A1720,'ИПУ и ОКПУ'!$A$1:$O$3258,14,0)="Нет показаний","Нет показаний",""),"")</f>
        <v/>
      </c>
      <c r="F1720">
        <f>IF(AND(C1720&gt;0),SUMIF('ИПУ и ОКПУ'!$A$2:$A$3258,A1720,'ИПУ и ОКПУ'!$O$2:$O$3258),"")</f>
        <v>20</v>
      </c>
      <c r="G1720">
        <f>VLOOKUP(A1720,'Лицевые счета'!$A$2:$K$4570,9,0)</f>
        <v>2</v>
      </c>
      <c r="H1720">
        <f>VLOOKUP(A1720,'Лицевые счета'!$A$2:$K$4570,10,0)</f>
        <v>103.9</v>
      </c>
      <c r="I1720" t="str">
        <f>VLOOKUP(A1720,'Лицевые счета'!$A$2:$K$4570,6,0)</f>
        <v>ФЛ</v>
      </c>
      <c r="J1720" t="str">
        <f>IF(AND(C1720=0,I1720="ФЛ"),G1720*H1720,"")</f>
        <v/>
      </c>
      <c r="K1720" t="str">
        <f>IF(AND(C1720&gt;0,E1720="Нет показаний",I1720="ФЛ"),G1720*H1720,"")</f>
        <v/>
      </c>
    </row>
    <row r="1721" spans="1:11" x14ac:dyDescent="0.25">
      <c r="A1721" s="7">
        <v>507713</v>
      </c>
      <c r="B1721" s="7">
        <f>VLOOKUP(A1721,'Лицевые счета'!$A$1:$K$4570,2,0)</f>
        <v>507664</v>
      </c>
      <c r="C1721">
        <f>COUNTIF('ИПУ и ОКПУ'!$A$2:$A$3258,A1721)</f>
        <v>1</v>
      </c>
      <c r="D1721" t="str">
        <f>IF(C1721&gt;0,VLOOKUP(A1721,'ИПУ и ОКПУ'!$A$1:$O$3258,9,0),"")</f>
        <v>Одноставочный</v>
      </c>
      <c r="E1721" t="str">
        <f>IF(C1721&gt;0,IF(VLOOKUP(A1721,'ИПУ и ОКПУ'!$A$1:$O$3258,14,0)="Нет показаний","Нет показаний",""),"")</f>
        <v/>
      </c>
      <c r="F1721">
        <f>IF(AND(C1721&gt;0),SUMIF('ИПУ и ОКПУ'!$A$2:$A$3258,A1721,'ИПУ и ОКПУ'!$O$2:$O$3258),"")</f>
        <v>133</v>
      </c>
      <c r="G1721">
        <f>VLOOKUP(A1721,'Лицевые счета'!$A$2:$K$4570,9,0)</f>
        <v>2</v>
      </c>
      <c r="H1721">
        <f>VLOOKUP(A1721,'Лицевые счета'!$A$2:$K$4570,10,0)</f>
        <v>103.9</v>
      </c>
      <c r="I1721" t="str">
        <f>VLOOKUP(A1721,'Лицевые счета'!$A$2:$K$4570,6,0)</f>
        <v>ФЛ</v>
      </c>
      <c r="J1721" t="str">
        <f>IF(AND(C1721=0,I1721="ФЛ"),G1721*H1721,"")</f>
        <v/>
      </c>
      <c r="K1721" t="str">
        <f>IF(AND(C1721&gt;0,E1721="Нет показаний",I1721="ФЛ"),G1721*H1721,"")</f>
        <v/>
      </c>
    </row>
    <row r="1722" spans="1:11" x14ac:dyDescent="0.25">
      <c r="A1722" s="7">
        <v>511710</v>
      </c>
      <c r="B1722" s="7">
        <f>VLOOKUP(A1722,'Лицевые счета'!$A$1:$K$4570,2,0)</f>
        <v>511708</v>
      </c>
      <c r="C1722">
        <f>COUNTIF('ИПУ и ОКПУ'!$A$2:$A$3258,A1722)</f>
        <v>1</v>
      </c>
      <c r="D1722" t="str">
        <f>IF(C1722&gt;0,VLOOKUP(A1722,'ИПУ и ОКПУ'!$A$1:$O$3258,9,0),"")</f>
        <v>Одноставочный</v>
      </c>
      <c r="E1722" t="str">
        <f>IF(C1722&gt;0,IF(VLOOKUP(A1722,'ИПУ и ОКПУ'!$A$1:$O$3258,14,0)="Нет показаний","Нет показаний",""),"")</f>
        <v/>
      </c>
      <c r="F1722">
        <f>IF(AND(C1722&gt;0),SUMIF('ИПУ и ОКПУ'!$A$2:$A$3258,A1722,'ИПУ и ОКПУ'!$O$2:$O$3258),"")</f>
        <v>390</v>
      </c>
      <c r="G1722">
        <f>VLOOKUP(A1722,'Лицевые счета'!$A$2:$K$4570,9,0)</f>
        <v>2</v>
      </c>
      <c r="H1722">
        <f>VLOOKUP(A1722,'Лицевые счета'!$A$2:$K$4570,10,0)</f>
        <v>73.5</v>
      </c>
      <c r="I1722" t="str">
        <f>VLOOKUP(A1722,'Лицевые счета'!$A$2:$K$4570,6,0)</f>
        <v>ФЛ</v>
      </c>
      <c r="J1722" t="str">
        <f>IF(AND(C1722=0,I1722="ФЛ"),G1722*H1722,"")</f>
        <v/>
      </c>
      <c r="K1722" t="str">
        <f>IF(AND(C1722&gt;0,E1722="Нет показаний",I1722="ФЛ"),G1722*H1722,"")</f>
        <v/>
      </c>
    </row>
    <row r="1723" spans="1:11" x14ac:dyDescent="0.25">
      <c r="A1723" s="7">
        <v>511712</v>
      </c>
      <c r="B1723" s="7">
        <f>VLOOKUP(A1723,'Лицевые счета'!$A$1:$K$4570,2,0)</f>
        <v>511708</v>
      </c>
      <c r="C1723">
        <f>COUNTIF('ИПУ и ОКПУ'!$A$2:$A$3258,A1723)</f>
        <v>1</v>
      </c>
      <c r="D1723" t="str">
        <f>IF(C1723&gt;0,VLOOKUP(A1723,'ИПУ и ОКПУ'!$A$1:$O$3258,9,0),"")</f>
        <v>Одноставочный</v>
      </c>
      <c r="E1723" t="str">
        <f>IF(C1723&gt;0,IF(VLOOKUP(A1723,'ИПУ и ОКПУ'!$A$1:$O$3258,14,0)="Нет показаний","Нет показаний",""),"")</f>
        <v/>
      </c>
      <c r="F1723">
        <f>IF(AND(C1723&gt;0),SUMIF('ИПУ и ОКПУ'!$A$2:$A$3258,A1723,'ИПУ и ОКПУ'!$O$2:$O$3258),"")</f>
        <v>79</v>
      </c>
      <c r="G1723">
        <f>VLOOKUP(A1723,'Лицевые счета'!$A$2:$K$4570,9,0)</f>
        <v>2</v>
      </c>
      <c r="H1723">
        <f>VLOOKUP(A1723,'Лицевые счета'!$A$2:$K$4570,10,0)</f>
        <v>73.5</v>
      </c>
      <c r="I1723" t="str">
        <f>VLOOKUP(A1723,'Лицевые счета'!$A$2:$K$4570,6,0)</f>
        <v>ФЛ</v>
      </c>
      <c r="J1723" t="str">
        <f>IF(AND(C1723=0,I1723="ФЛ"),G1723*H1723,"")</f>
        <v/>
      </c>
      <c r="K1723" t="str">
        <f>IF(AND(C1723&gt;0,E1723="Нет показаний",I1723="ФЛ"),G1723*H1723,"")</f>
        <v/>
      </c>
    </row>
    <row r="1724" spans="1:11" x14ac:dyDescent="0.25">
      <c r="A1724" s="7">
        <v>511714</v>
      </c>
      <c r="B1724" s="7">
        <f>VLOOKUP(A1724,'Лицевые счета'!$A$1:$K$4570,2,0)</f>
        <v>511708</v>
      </c>
      <c r="C1724">
        <f>COUNTIF('ИПУ и ОКПУ'!$A$2:$A$3258,A1724)</f>
        <v>1</v>
      </c>
      <c r="D1724" t="str">
        <f>IF(C1724&gt;0,VLOOKUP(A1724,'ИПУ и ОКПУ'!$A$1:$O$3258,9,0),"")</f>
        <v>Одноставочный</v>
      </c>
      <c r="E1724" t="str">
        <f>IF(C1724&gt;0,IF(VLOOKUP(A1724,'ИПУ и ОКПУ'!$A$1:$O$3258,14,0)="Нет показаний","Нет показаний",""),"")</f>
        <v/>
      </c>
      <c r="F1724">
        <f>IF(AND(C1724&gt;0),SUMIF('ИПУ и ОКПУ'!$A$2:$A$3258,A1724,'ИПУ и ОКПУ'!$O$2:$O$3258),"")</f>
        <v>76</v>
      </c>
      <c r="G1724">
        <f>VLOOKUP(A1724,'Лицевые счета'!$A$2:$K$4570,9,0)</f>
        <v>2</v>
      </c>
      <c r="H1724">
        <f>VLOOKUP(A1724,'Лицевые счета'!$A$2:$K$4570,10,0)</f>
        <v>83.2</v>
      </c>
      <c r="I1724" t="str">
        <f>VLOOKUP(A1724,'Лицевые счета'!$A$2:$K$4570,6,0)</f>
        <v>ФЛ</v>
      </c>
      <c r="J1724" t="str">
        <f>IF(AND(C1724=0,I1724="ФЛ"),G1724*H1724,"")</f>
        <v/>
      </c>
      <c r="K1724" t="str">
        <f>IF(AND(C1724&gt;0,E1724="Нет показаний",I1724="ФЛ"),G1724*H1724,"")</f>
        <v/>
      </c>
    </row>
    <row r="1725" spans="1:11" x14ac:dyDescent="0.25">
      <c r="A1725" s="7">
        <v>511719</v>
      </c>
      <c r="B1725" s="7">
        <f>VLOOKUP(A1725,'Лицевые счета'!$A$1:$K$4570,2,0)</f>
        <v>511708</v>
      </c>
      <c r="C1725">
        <f>COUNTIF('ИПУ и ОКПУ'!$A$2:$A$3258,A1725)</f>
        <v>1</v>
      </c>
      <c r="D1725" t="str">
        <f>IF(C1725&gt;0,VLOOKUP(A1725,'ИПУ и ОКПУ'!$A$1:$O$3258,9,0),"")</f>
        <v>Одноставочный</v>
      </c>
      <c r="E1725" t="str">
        <f>IF(C1725&gt;0,IF(VLOOKUP(A1725,'ИПУ и ОКПУ'!$A$1:$O$3258,14,0)="Нет показаний","Нет показаний",""),"")</f>
        <v/>
      </c>
      <c r="F1725">
        <f>IF(AND(C1725&gt;0),SUMIF('ИПУ и ОКПУ'!$A$2:$A$3258,A1725,'ИПУ и ОКПУ'!$O$2:$O$3258),"")</f>
        <v>495</v>
      </c>
      <c r="G1725">
        <f>VLOOKUP(A1725,'Лицевые счета'!$A$2:$K$4570,9,0)</f>
        <v>2</v>
      </c>
      <c r="H1725">
        <f>VLOOKUP(A1725,'Лицевые счета'!$A$2:$K$4570,10,0)</f>
        <v>83.2</v>
      </c>
      <c r="I1725" t="str">
        <f>VLOOKUP(A1725,'Лицевые счета'!$A$2:$K$4570,6,0)</f>
        <v>ФЛ</v>
      </c>
      <c r="J1725" t="str">
        <f>IF(AND(C1725=0,I1725="ФЛ"),G1725*H1725,"")</f>
        <v/>
      </c>
      <c r="K1725" t="str">
        <f>IF(AND(C1725&gt;0,E1725="Нет показаний",I1725="ФЛ"),G1725*H1725,"")</f>
        <v/>
      </c>
    </row>
    <row r="1726" spans="1:11" x14ac:dyDescent="0.25">
      <c r="A1726" s="7">
        <v>513254</v>
      </c>
      <c r="B1726" s="7">
        <f>VLOOKUP(A1726,'Лицевые счета'!$A$1:$K$4570,2,0)</f>
        <v>513252</v>
      </c>
      <c r="C1726">
        <f>COUNTIF('ИПУ и ОКПУ'!$A$2:$A$3258,A1726)</f>
        <v>1</v>
      </c>
      <c r="D1726" t="str">
        <f>IF(C1726&gt;0,VLOOKUP(A1726,'ИПУ и ОКПУ'!$A$1:$O$3258,9,0),"")</f>
        <v>Одноставочный</v>
      </c>
      <c r="E1726" t="str">
        <f>IF(C1726&gt;0,IF(VLOOKUP(A1726,'ИПУ и ОКПУ'!$A$1:$O$3258,14,0)="Нет показаний","Нет показаний",""),"")</f>
        <v/>
      </c>
      <c r="F1726">
        <f>IF(AND(C1726&gt;0),SUMIF('ИПУ и ОКПУ'!$A$2:$A$3258,A1726,'ИПУ и ОКПУ'!$O$2:$O$3258),"")</f>
        <v>75</v>
      </c>
      <c r="G1726">
        <f>VLOOKUP(A1726,'Лицевые счета'!$A$2:$K$4570,9,0)</f>
        <v>2</v>
      </c>
      <c r="H1726">
        <f>VLOOKUP(A1726,'Лицевые счета'!$A$2:$K$4570,10,0)</f>
        <v>57</v>
      </c>
      <c r="I1726" t="str">
        <f>VLOOKUP(A1726,'Лицевые счета'!$A$2:$K$4570,6,0)</f>
        <v>ФЛ</v>
      </c>
      <c r="J1726" t="str">
        <f>IF(AND(C1726=0,I1726="ФЛ"),G1726*H1726,"")</f>
        <v/>
      </c>
      <c r="K1726" t="str">
        <f>IF(AND(C1726&gt;0,E1726="Нет показаний",I1726="ФЛ"),G1726*H1726,"")</f>
        <v/>
      </c>
    </row>
    <row r="1727" spans="1:11" x14ac:dyDescent="0.25">
      <c r="A1727" s="7">
        <v>513266</v>
      </c>
      <c r="B1727" s="7">
        <f>VLOOKUP(A1727,'Лицевые счета'!$A$1:$K$4570,2,0)</f>
        <v>513252</v>
      </c>
      <c r="C1727">
        <f>COUNTIF('ИПУ и ОКПУ'!$A$2:$A$3258,A1727)</f>
        <v>1</v>
      </c>
      <c r="D1727" t="str">
        <f>IF(C1727&gt;0,VLOOKUP(A1727,'ИПУ и ОКПУ'!$A$1:$O$3258,9,0),"")</f>
        <v>Одноставочный</v>
      </c>
      <c r="E1727" t="str">
        <f>IF(C1727&gt;0,IF(VLOOKUP(A1727,'ИПУ и ОКПУ'!$A$1:$O$3258,14,0)="Нет показаний","Нет показаний",""),"")</f>
        <v>Нет показаний</v>
      </c>
      <c r="F1727">
        <f>IF(AND(C1727&gt;0),SUMIF('ИПУ и ОКПУ'!$A$2:$A$3258,A1727,'ИПУ и ОКПУ'!$O$2:$O$3258),"")</f>
        <v>0</v>
      </c>
      <c r="G1727">
        <f>VLOOKUP(A1727,'Лицевые счета'!$A$2:$K$4570,9,0)</f>
        <v>2</v>
      </c>
      <c r="H1727">
        <f>VLOOKUP(A1727,'Лицевые счета'!$A$2:$K$4570,10,0)</f>
        <v>73.5</v>
      </c>
      <c r="I1727" t="str">
        <f>VLOOKUP(A1727,'Лицевые счета'!$A$2:$K$4570,6,0)</f>
        <v>ФЛ</v>
      </c>
      <c r="J1727" t="str">
        <f>IF(AND(C1727=0,I1727="ФЛ"),G1727*H1727,"")</f>
        <v/>
      </c>
      <c r="K1727">
        <f>IF(AND(C1727&gt;0,E1727="Нет показаний",I1727="ФЛ"),G1727*H1727,"")</f>
        <v>147</v>
      </c>
    </row>
    <row r="1728" spans="1:11" x14ac:dyDescent="0.25">
      <c r="A1728" s="7">
        <v>513278</v>
      </c>
      <c r="B1728" s="7">
        <f>VLOOKUP(A1728,'Лицевые счета'!$A$1:$K$4570,2,0)</f>
        <v>513252</v>
      </c>
      <c r="C1728">
        <f>COUNTIF('ИПУ и ОКПУ'!$A$2:$A$3258,A1728)</f>
        <v>1</v>
      </c>
      <c r="D1728" t="str">
        <f>IF(C1728&gt;0,VLOOKUP(A1728,'ИПУ и ОКПУ'!$A$1:$O$3258,9,0),"")</f>
        <v>Одноставочный</v>
      </c>
      <c r="E1728" t="str">
        <f>IF(C1728&gt;0,IF(VLOOKUP(A1728,'ИПУ и ОКПУ'!$A$1:$O$3258,14,0)="Нет показаний","Нет показаний",""),"")</f>
        <v/>
      </c>
      <c r="F1728">
        <f>IF(AND(C1728&gt;0),SUMIF('ИПУ и ОКПУ'!$A$2:$A$3258,A1728,'ИПУ и ОКПУ'!$O$2:$O$3258),"")</f>
        <v>482</v>
      </c>
      <c r="G1728">
        <f>VLOOKUP(A1728,'Лицевые счета'!$A$2:$K$4570,9,0)</f>
        <v>2</v>
      </c>
      <c r="H1728">
        <f>VLOOKUP(A1728,'Лицевые счета'!$A$2:$K$4570,10,0)</f>
        <v>73.5</v>
      </c>
      <c r="I1728" t="str">
        <f>VLOOKUP(A1728,'Лицевые счета'!$A$2:$K$4570,6,0)</f>
        <v>ФЛ</v>
      </c>
      <c r="J1728" t="str">
        <f>IF(AND(C1728=0,I1728="ФЛ"),G1728*H1728,"")</f>
        <v/>
      </c>
      <c r="K1728" t="str">
        <f>IF(AND(C1728&gt;0,E1728="Нет показаний",I1728="ФЛ"),G1728*H1728,"")</f>
        <v/>
      </c>
    </row>
    <row r="1729" spans="1:11" x14ac:dyDescent="0.25">
      <c r="A1729" s="7">
        <v>513280</v>
      </c>
      <c r="B1729" s="7">
        <f>VLOOKUP(A1729,'Лицевые счета'!$A$1:$K$4570,2,0)</f>
        <v>513252</v>
      </c>
      <c r="C1729">
        <f>COUNTIF('ИПУ и ОКПУ'!$A$2:$A$3258,A1729)</f>
        <v>1</v>
      </c>
      <c r="D1729" t="str">
        <f>IF(C1729&gt;0,VLOOKUP(A1729,'ИПУ и ОКПУ'!$A$1:$O$3258,9,0),"")</f>
        <v>Одноставочный</v>
      </c>
      <c r="E1729" t="str">
        <f>IF(C1729&gt;0,IF(VLOOKUP(A1729,'ИПУ и ОКПУ'!$A$1:$O$3258,14,0)="Нет показаний","Нет показаний",""),"")</f>
        <v/>
      </c>
      <c r="F1729">
        <f>IF(AND(C1729&gt;0),SUMIF('ИПУ и ОКПУ'!$A$2:$A$3258,A1729,'ИПУ и ОКПУ'!$O$2:$O$3258),"")</f>
        <v>352</v>
      </c>
      <c r="G1729">
        <f>VLOOKUP(A1729,'Лицевые счета'!$A$2:$K$4570,9,0)</f>
        <v>2</v>
      </c>
      <c r="H1729">
        <f>VLOOKUP(A1729,'Лицевые счета'!$A$2:$K$4570,10,0)</f>
        <v>73.5</v>
      </c>
      <c r="I1729" t="str">
        <f>VLOOKUP(A1729,'Лицевые счета'!$A$2:$K$4570,6,0)</f>
        <v>ФЛ</v>
      </c>
      <c r="J1729" t="str">
        <f>IF(AND(C1729=0,I1729="ФЛ"),G1729*H1729,"")</f>
        <v/>
      </c>
      <c r="K1729" t="str">
        <f>IF(AND(C1729&gt;0,E1729="Нет показаний",I1729="ФЛ"),G1729*H1729,"")</f>
        <v/>
      </c>
    </row>
    <row r="1730" spans="1:11" x14ac:dyDescent="0.25">
      <c r="A1730" s="7">
        <v>513282</v>
      </c>
      <c r="B1730" s="7">
        <f>VLOOKUP(A1730,'Лицевые счета'!$A$1:$K$4570,2,0)</f>
        <v>513252</v>
      </c>
      <c r="C1730">
        <f>COUNTIF('ИПУ и ОКПУ'!$A$2:$A$3258,A1730)</f>
        <v>1</v>
      </c>
      <c r="D1730" t="str">
        <f>IF(C1730&gt;0,VLOOKUP(A1730,'ИПУ и ОКПУ'!$A$1:$O$3258,9,0),"")</f>
        <v>Одноставочный</v>
      </c>
      <c r="E1730" t="str">
        <f>IF(C1730&gt;0,IF(VLOOKUP(A1730,'ИПУ и ОКПУ'!$A$1:$O$3258,14,0)="Нет показаний","Нет показаний",""),"")</f>
        <v/>
      </c>
      <c r="F1730">
        <f>IF(AND(C1730&gt;0),SUMIF('ИПУ и ОКПУ'!$A$2:$A$3258,A1730,'ИПУ и ОКПУ'!$O$2:$O$3258),"")</f>
        <v>-728</v>
      </c>
      <c r="G1730">
        <f>VLOOKUP(A1730,'Лицевые счета'!$A$2:$K$4570,9,0)</f>
        <v>2</v>
      </c>
      <c r="H1730">
        <f>VLOOKUP(A1730,'Лицевые счета'!$A$2:$K$4570,10,0)</f>
        <v>73.5</v>
      </c>
      <c r="I1730" t="str">
        <f>VLOOKUP(A1730,'Лицевые счета'!$A$2:$K$4570,6,0)</f>
        <v>ФЛ</v>
      </c>
      <c r="J1730" t="str">
        <f>IF(AND(C1730=0,I1730="ФЛ"),G1730*H1730,"")</f>
        <v/>
      </c>
      <c r="K1730" t="str">
        <f>IF(AND(C1730&gt;0,E1730="Нет показаний",I1730="ФЛ"),G1730*H1730,"")</f>
        <v/>
      </c>
    </row>
    <row r="1731" spans="1:11" x14ac:dyDescent="0.25">
      <c r="A1731" s="7">
        <v>513559</v>
      </c>
      <c r="B1731" s="7">
        <f>VLOOKUP(A1731,'Лицевые счета'!$A$1:$K$4570,2,0)</f>
        <v>513544</v>
      </c>
      <c r="C1731">
        <f>COUNTIF('ИПУ и ОКПУ'!$A$2:$A$3258,A1731)</f>
        <v>1</v>
      </c>
      <c r="D1731" t="str">
        <f>IF(C1731&gt;0,VLOOKUP(A1731,'ИПУ и ОКПУ'!$A$1:$O$3258,9,0),"")</f>
        <v>Одноставочный</v>
      </c>
      <c r="E1731" t="str">
        <f>IF(C1731&gt;0,IF(VLOOKUP(A1731,'ИПУ и ОКПУ'!$A$1:$O$3258,14,0)="Нет показаний","Нет показаний",""),"")</f>
        <v>Нет показаний</v>
      </c>
      <c r="F1731">
        <f>IF(AND(C1731&gt;0),SUMIF('ИПУ и ОКПУ'!$A$2:$A$3258,A1731,'ИПУ и ОКПУ'!$O$2:$O$3258),"")</f>
        <v>0</v>
      </c>
      <c r="G1731">
        <f>VLOOKUP(A1731,'Лицевые счета'!$A$2:$K$4570,9,0)</f>
        <v>2</v>
      </c>
      <c r="H1731">
        <f>VLOOKUP(A1731,'Лицевые счета'!$A$2:$K$4570,10,0)</f>
        <v>83.2</v>
      </c>
      <c r="I1731" t="str">
        <f>VLOOKUP(A1731,'Лицевые счета'!$A$2:$K$4570,6,0)</f>
        <v>ФЛ</v>
      </c>
      <c r="J1731" t="str">
        <f>IF(AND(C1731=0,I1731="ФЛ"),G1731*H1731,"")</f>
        <v/>
      </c>
      <c r="K1731">
        <f>IF(AND(C1731&gt;0,E1731="Нет показаний",I1731="ФЛ"),G1731*H1731,"")</f>
        <v>166.4</v>
      </c>
    </row>
    <row r="1732" spans="1:11" x14ac:dyDescent="0.25">
      <c r="A1732" s="7">
        <v>513561</v>
      </c>
      <c r="B1732" s="7">
        <f>VLOOKUP(A1732,'Лицевые счета'!$A$1:$K$4570,2,0)</f>
        <v>513544</v>
      </c>
      <c r="C1732">
        <f>COUNTIF('ИПУ и ОКПУ'!$A$2:$A$3258,A1732)</f>
        <v>1</v>
      </c>
      <c r="D1732" t="str">
        <f>IF(C1732&gt;0,VLOOKUP(A1732,'ИПУ и ОКПУ'!$A$1:$O$3258,9,0),"")</f>
        <v>Одноставочный</v>
      </c>
      <c r="E1732" t="str">
        <f>IF(C1732&gt;0,IF(VLOOKUP(A1732,'ИПУ и ОКПУ'!$A$1:$O$3258,14,0)="Нет показаний","Нет показаний",""),"")</f>
        <v>Нет показаний</v>
      </c>
      <c r="F1732">
        <f>IF(AND(C1732&gt;0),SUMIF('ИПУ и ОКПУ'!$A$2:$A$3258,A1732,'ИПУ и ОКПУ'!$O$2:$O$3258),"")</f>
        <v>0</v>
      </c>
      <c r="G1732">
        <f>VLOOKUP(A1732,'Лицевые счета'!$A$2:$K$4570,9,0)</f>
        <v>2</v>
      </c>
      <c r="H1732">
        <f>VLOOKUP(A1732,'Лицевые счета'!$A$2:$K$4570,10,0)</f>
        <v>73.5</v>
      </c>
      <c r="I1732" t="str">
        <f>VLOOKUP(A1732,'Лицевые счета'!$A$2:$K$4570,6,0)</f>
        <v>ФЛ</v>
      </c>
      <c r="J1732" t="str">
        <f>IF(AND(C1732=0,I1732="ФЛ"),G1732*H1732,"")</f>
        <v/>
      </c>
      <c r="K1732">
        <f>IF(AND(C1732&gt;0,E1732="Нет показаний",I1732="ФЛ"),G1732*H1732,"")</f>
        <v>147</v>
      </c>
    </row>
    <row r="1733" spans="1:11" x14ac:dyDescent="0.25">
      <c r="A1733" s="7">
        <v>515471</v>
      </c>
      <c r="B1733" s="7">
        <f>VLOOKUP(A1733,'Лицевые счета'!$A$1:$K$4570,2,0)</f>
        <v>515454</v>
      </c>
      <c r="C1733">
        <f>COUNTIF('ИПУ и ОКПУ'!$A$2:$A$3258,A1733)</f>
        <v>1</v>
      </c>
      <c r="D1733" t="str">
        <f>IF(C1733&gt;0,VLOOKUP(A1733,'ИПУ и ОКПУ'!$A$1:$O$3258,9,0),"")</f>
        <v>Одноставочный</v>
      </c>
      <c r="E1733" t="str">
        <f>IF(C1733&gt;0,IF(VLOOKUP(A1733,'ИПУ и ОКПУ'!$A$1:$O$3258,14,0)="Нет показаний","Нет показаний",""),"")</f>
        <v>Нет показаний</v>
      </c>
      <c r="F1733">
        <f>IF(AND(C1733&gt;0),SUMIF('ИПУ и ОКПУ'!$A$2:$A$3258,A1733,'ИПУ и ОКПУ'!$O$2:$O$3258),"")</f>
        <v>0</v>
      </c>
      <c r="G1733">
        <f>VLOOKUP(A1733,'Лицевые счета'!$A$2:$K$4570,9,0)</f>
        <v>2</v>
      </c>
      <c r="H1733">
        <f>VLOOKUP(A1733,'Лицевые счета'!$A$2:$K$4570,10,0)</f>
        <v>90.1</v>
      </c>
      <c r="I1733" t="str">
        <f>VLOOKUP(A1733,'Лицевые счета'!$A$2:$K$4570,6,0)</f>
        <v>ФЛ</v>
      </c>
      <c r="J1733" t="str">
        <f>IF(AND(C1733=0,I1733="ФЛ"),G1733*H1733,"")</f>
        <v/>
      </c>
      <c r="K1733">
        <f>IF(AND(C1733&gt;0,E1733="Нет показаний",I1733="ФЛ"),G1733*H1733,"")</f>
        <v>180.2</v>
      </c>
    </row>
    <row r="1734" spans="1:11" x14ac:dyDescent="0.25">
      <c r="A1734" s="7">
        <v>515495</v>
      </c>
      <c r="B1734" s="7">
        <f>VLOOKUP(A1734,'Лицевые счета'!$A$1:$K$4570,2,0)</f>
        <v>515454</v>
      </c>
      <c r="C1734">
        <f>COUNTIF('ИПУ и ОКПУ'!$A$2:$A$3258,A1734)</f>
        <v>1</v>
      </c>
      <c r="D1734" t="str">
        <f>IF(C1734&gt;0,VLOOKUP(A1734,'ИПУ и ОКПУ'!$A$1:$O$3258,9,0),"")</f>
        <v>Одноставочный</v>
      </c>
      <c r="E1734" t="str">
        <f>IF(C1734&gt;0,IF(VLOOKUP(A1734,'ИПУ и ОКПУ'!$A$1:$O$3258,14,0)="Нет показаний","Нет показаний",""),"")</f>
        <v>Нет показаний</v>
      </c>
      <c r="F1734">
        <f>IF(AND(C1734&gt;0),SUMIF('ИПУ и ОКПУ'!$A$2:$A$3258,A1734,'ИПУ и ОКПУ'!$O$2:$O$3258),"")</f>
        <v>0</v>
      </c>
      <c r="G1734">
        <f>VLOOKUP(A1734,'Лицевые счета'!$A$2:$K$4570,9,0)</f>
        <v>2</v>
      </c>
      <c r="H1734">
        <f>VLOOKUP(A1734,'Лицевые счета'!$A$2:$K$4570,10,0)</f>
        <v>90.1</v>
      </c>
      <c r="I1734" t="str">
        <f>VLOOKUP(A1734,'Лицевые счета'!$A$2:$K$4570,6,0)</f>
        <v>ФЛ</v>
      </c>
      <c r="J1734" t="str">
        <f>IF(AND(C1734=0,I1734="ФЛ"),G1734*H1734,"")</f>
        <v/>
      </c>
      <c r="K1734">
        <f>IF(AND(C1734&gt;0,E1734="Нет показаний",I1734="ФЛ"),G1734*H1734,"")</f>
        <v>180.2</v>
      </c>
    </row>
    <row r="1735" spans="1:11" x14ac:dyDescent="0.25">
      <c r="A1735" s="7">
        <v>527382</v>
      </c>
      <c r="B1735" s="7">
        <f>VLOOKUP(A1735,'Лицевые счета'!$A$1:$K$4570,2,0)</f>
        <v>527149</v>
      </c>
      <c r="C1735">
        <f>COUNTIF('ИПУ и ОКПУ'!$A$2:$A$3258,A1735)</f>
        <v>0</v>
      </c>
      <c r="D1735" t="str">
        <f>IF(C1735&gt;0,VLOOKUP(A1735,'ИПУ и ОКПУ'!$A$1:$O$3258,9,0),"")</f>
        <v/>
      </c>
      <c r="E1735" t="str">
        <f>IF(C1735&gt;0,IF(VLOOKUP(A1735,'ИПУ и ОКПУ'!$A$1:$O$3258,14,0)="Нет показаний","Нет показаний",""),"")</f>
        <v/>
      </c>
      <c r="F1735" t="str">
        <f>IF(AND(C1735&gt;0),SUMIF('ИПУ и ОКПУ'!$A$2:$A$3258,A1735,'ИПУ и ОКПУ'!$O$2:$O$3258),"")</f>
        <v/>
      </c>
      <c r="G1735">
        <f>VLOOKUP(A1735,'Лицевые счета'!$A$2:$K$4570,9,0)</f>
        <v>2</v>
      </c>
      <c r="H1735">
        <f>VLOOKUP(A1735,'Лицевые счета'!$A$2:$K$4570,10,0)</f>
        <v>88</v>
      </c>
      <c r="I1735" t="str">
        <f>VLOOKUP(A1735,'Лицевые счета'!$A$2:$K$4570,6,0)</f>
        <v>ФЛ</v>
      </c>
      <c r="J1735">
        <f>IF(AND(C1735=0,I1735="ФЛ"),G1735*H1735,"")</f>
        <v>176</v>
      </c>
      <c r="K1735" t="str">
        <f>IF(AND(C1735&gt;0,E1735="Нет показаний",I1735="ФЛ"),G1735*H1735,"")</f>
        <v/>
      </c>
    </row>
    <row r="1736" spans="1:11" x14ac:dyDescent="0.25">
      <c r="A1736" s="7">
        <v>527392</v>
      </c>
      <c r="B1736" s="7">
        <f>VLOOKUP(A1736,'Лицевые счета'!$A$1:$K$4570,2,0)</f>
        <v>527149</v>
      </c>
      <c r="C1736">
        <f>COUNTIF('ИПУ и ОКПУ'!$A$2:$A$3258,A1736)</f>
        <v>1</v>
      </c>
      <c r="D1736" t="str">
        <f>IF(C1736&gt;0,VLOOKUP(A1736,'ИПУ и ОКПУ'!$A$1:$O$3258,9,0),"")</f>
        <v>Одноставочный</v>
      </c>
      <c r="E1736" t="str">
        <f>IF(C1736&gt;0,IF(VLOOKUP(A1736,'ИПУ и ОКПУ'!$A$1:$O$3258,14,0)="Нет показаний","Нет показаний",""),"")</f>
        <v/>
      </c>
      <c r="F1736">
        <f>IF(AND(C1736&gt;0),SUMIF('ИПУ и ОКПУ'!$A$2:$A$3258,A1736,'ИПУ и ОКПУ'!$O$2:$O$3258),"")</f>
        <v>100</v>
      </c>
      <c r="G1736">
        <f>VLOOKUP(A1736,'Лицевые счета'!$A$2:$K$4570,9,0)</f>
        <v>2</v>
      </c>
      <c r="H1736">
        <f>VLOOKUP(A1736,'Лицевые счета'!$A$2:$K$4570,10,0)</f>
        <v>103.9</v>
      </c>
      <c r="I1736" t="str">
        <f>VLOOKUP(A1736,'Лицевые счета'!$A$2:$K$4570,6,0)</f>
        <v>ФЛ</v>
      </c>
      <c r="J1736" t="str">
        <f>IF(AND(C1736=0,I1736="ФЛ"),G1736*H1736,"")</f>
        <v/>
      </c>
      <c r="K1736" t="str">
        <f>IF(AND(C1736&gt;0,E1736="Нет показаний",I1736="ФЛ"),G1736*H1736,"")</f>
        <v/>
      </c>
    </row>
    <row r="1737" spans="1:11" x14ac:dyDescent="0.25">
      <c r="A1737" s="7">
        <v>527400</v>
      </c>
      <c r="B1737" s="7">
        <f>VLOOKUP(A1737,'Лицевые счета'!$A$1:$K$4570,2,0)</f>
        <v>527149</v>
      </c>
      <c r="C1737">
        <f>COUNTIF('ИПУ и ОКПУ'!$A$2:$A$3258,A1737)</f>
        <v>1</v>
      </c>
      <c r="D1737" t="str">
        <f>IF(C1737&gt;0,VLOOKUP(A1737,'ИПУ и ОКПУ'!$A$1:$O$3258,9,0),"")</f>
        <v>Одноставочный</v>
      </c>
      <c r="E1737" t="str">
        <f>IF(C1737&gt;0,IF(VLOOKUP(A1737,'ИПУ и ОКПУ'!$A$1:$O$3258,14,0)="Нет показаний","Нет показаний",""),"")</f>
        <v/>
      </c>
      <c r="F1737">
        <f>IF(AND(C1737&gt;0),SUMIF('ИПУ и ОКПУ'!$A$2:$A$3258,A1737,'ИПУ и ОКПУ'!$O$2:$O$3258),"")</f>
        <v>410</v>
      </c>
      <c r="G1737">
        <f>VLOOKUP(A1737,'Лицевые счета'!$A$2:$K$4570,9,0)</f>
        <v>2</v>
      </c>
      <c r="H1737">
        <f>VLOOKUP(A1737,'Лицевые счета'!$A$2:$K$4570,10,0)</f>
        <v>103.9</v>
      </c>
      <c r="I1737" t="str">
        <f>VLOOKUP(A1737,'Лицевые счета'!$A$2:$K$4570,6,0)</f>
        <v>ФЛ</v>
      </c>
      <c r="J1737" t="str">
        <f>IF(AND(C1737=0,I1737="ФЛ"),G1737*H1737,"")</f>
        <v/>
      </c>
      <c r="K1737" t="str">
        <f>IF(AND(C1737&gt;0,E1737="Нет показаний",I1737="ФЛ"),G1737*H1737,"")</f>
        <v/>
      </c>
    </row>
    <row r="1738" spans="1:11" x14ac:dyDescent="0.25">
      <c r="A1738" s="7">
        <v>527429</v>
      </c>
      <c r="B1738" s="7">
        <f>VLOOKUP(A1738,'Лицевые счета'!$A$1:$K$4570,2,0)</f>
        <v>527149</v>
      </c>
      <c r="C1738">
        <f>COUNTIF('ИПУ и ОКПУ'!$A$2:$A$3258,A1738)</f>
        <v>1</v>
      </c>
      <c r="D1738" t="str">
        <f>IF(C1738&gt;0,VLOOKUP(A1738,'ИПУ и ОКПУ'!$A$1:$O$3258,9,0),"")</f>
        <v>Одноставочный</v>
      </c>
      <c r="E1738" t="str">
        <f>IF(C1738&gt;0,IF(VLOOKUP(A1738,'ИПУ и ОКПУ'!$A$1:$O$3258,14,0)="Нет показаний","Нет показаний",""),"")</f>
        <v/>
      </c>
      <c r="F1738">
        <f>IF(AND(C1738&gt;0),SUMIF('ИПУ и ОКПУ'!$A$2:$A$3258,A1738,'ИПУ и ОКПУ'!$O$2:$O$3258),"")</f>
        <v>275</v>
      </c>
      <c r="G1738">
        <f>VLOOKUP(A1738,'Лицевые счета'!$A$2:$K$4570,9,0)</f>
        <v>2</v>
      </c>
      <c r="H1738">
        <f>VLOOKUP(A1738,'Лицевые счета'!$A$2:$K$4570,10,0)</f>
        <v>103.9</v>
      </c>
      <c r="I1738" t="str">
        <f>VLOOKUP(A1738,'Лицевые счета'!$A$2:$K$4570,6,0)</f>
        <v>ФЛ</v>
      </c>
      <c r="J1738" t="str">
        <f>IF(AND(C1738=0,I1738="ФЛ"),G1738*H1738,"")</f>
        <v/>
      </c>
      <c r="K1738" t="str">
        <f>IF(AND(C1738&gt;0,E1738="Нет показаний",I1738="ФЛ"),G1738*H1738,"")</f>
        <v/>
      </c>
    </row>
    <row r="1739" spans="1:11" x14ac:dyDescent="0.25">
      <c r="A1739" s="7">
        <v>527446</v>
      </c>
      <c r="B1739" s="7">
        <f>VLOOKUP(A1739,'Лицевые счета'!$A$1:$K$4570,2,0)</f>
        <v>527150</v>
      </c>
      <c r="C1739">
        <f>COUNTIF('ИПУ и ОКПУ'!$A$2:$A$3258,A1739)</f>
        <v>1</v>
      </c>
      <c r="D1739" t="str">
        <f>IF(C1739&gt;0,VLOOKUP(A1739,'ИПУ и ОКПУ'!$A$1:$O$3258,9,0),"")</f>
        <v>Одноставочный</v>
      </c>
      <c r="E1739" t="str">
        <f>IF(C1739&gt;0,IF(VLOOKUP(A1739,'ИПУ и ОКПУ'!$A$1:$O$3258,14,0)="Нет показаний","Нет показаний",""),"")</f>
        <v/>
      </c>
      <c r="F1739">
        <f>IF(AND(C1739&gt;0),SUMIF('ИПУ и ОКПУ'!$A$2:$A$3258,A1739,'ИПУ и ОКПУ'!$O$2:$O$3258),"")</f>
        <v>0</v>
      </c>
      <c r="G1739">
        <f>VLOOKUP(A1739,'Лицевые счета'!$A$2:$K$4570,9,0)</f>
        <v>2</v>
      </c>
      <c r="H1739">
        <f>VLOOKUP(A1739,'Лицевые счета'!$A$2:$K$4570,10,0)</f>
        <v>73.5</v>
      </c>
      <c r="I1739" t="str">
        <f>VLOOKUP(A1739,'Лицевые счета'!$A$2:$K$4570,6,0)</f>
        <v>ФЛ</v>
      </c>
      <c r="J1739" t="str">
        <f>IF(AND(C1739=0,I1739="ФЛ"),G1739*H1739,"")</f>
        <v/>
      </c>
      <c r="K1739" t="str">
        <f>IF(AND(C1739&gt;0,E1739="Нет показаний",I1739="ФЛ"),G1739*H1739,"")</f>
        <v/>
      </c>
    </row>
    <row r="1740" spans="1:11" x14ac:dyDescent="0.25">
      <c r="A1740" s="7">
        <v>527453</v>
      </c>
      <c r="B1740" s="7">
        <f>VLOOKUP(A1740,'Лицевые счета'!$A$1:$K$4570,2,0)</f>
        <v>527150</v>
      </c>
      <c r="C1740">
        <f>COUNTIF('ИПУ и ОКПУ'!$A$2:$A$3258,A1740)</f>
        <v>1</v>
      </c>
      <c r="D1740" t="str">
        <f>IF(C1740&gt;0,VLOOKUP(A1740,'ИПУ и ОКПУ'!$A$1:$O$3258,9,0),"")</f>
        <v>Одноставочный</v>
      </c>
      <c r="E1740" t="str">
        <f>IF(C1740&gt;0,IF(VLOOKUP(A1740,'ИПУ и ОКПУ'!$A$1:$O$3258,14,0)="Нет показаний","Нет показаний",""),"")</f>
        <v/>
      </c>
      <c r="F1740">
        <f>IF(AND(C1740&gt;0),SUMIF('ИПУ и ОКПУ'!$A$2:$A$3258,A1740,'ИПУ и ОКПУ'!$O$2:$O$3258),"")</f>
        <v>516</v>
      </c>
      <c r="G1740">
        <f>VLOOKUP(A1740,'Лицевые счета'!$A$2:$K$4570,9,0)</f>
        <v>2</v>
      </c>
      <c r="H1740">
        <f>VLOOKUP(A1740,'Лицевые счета'!$A$2:$K$4570,10,0)</f>
        <v>73.5</v>
      </c>
      <c r="I1740" t="str">
        <f>VLOOKUP(A1740,'Лицевые счета'!$A$2:$K$4570,6,0)</f>
        <v>ФЛ</v>
      </c>
      <c r="J1740" t="str">
        <f>IF(AND(C1740=0,I1740="ФЛ"),G1740*H1740,"")</f>
        <v/>
      </c>
      <c r="K1740" t="str">
        <f>IF(AND(C1740&gt;0,E1740="Нет показаний",I1740="ФЛ"),G1740*H1740,"")</f>
        <v/>
      </c>
    </row>
    <row r="1741" spans="1:11" x14ac:dyDescent="0.25">
      <c r="A1741" s="7">
        <v>535444</v>
      </c>
      <c r="B1741" s="7">
        <f>VLOOKUP(A1741,'Лицевые счета'!$A$1:$K$4570,2,0)</f>
        <v>533799</v>
      </c>
      <c r="C1741">
        <f>COUNTIF('ИПУ и ОКПУ'!$A$2:$A$3258,A1741)</f>
        <v>1</v>
      </c>
      <c r="D1741" t="str">
        <f>IF(C1741&gt;0,VLOOKUP(A1741,'ИПУ и ОКПУ'!$A$1:$O$3258,9,0),"")</f>
        <v>Одноставочный</v>
      </c>
      <c r="E1741" t="str">
        <f>IF(C1741&gt;0,IF(VLOOKUP(A1741,'ИПУ и ОКПУ'!$A$1:$O$3258,14,0)="Нет показаний","Нет показаний",""),"")</f>
        <v/>
      </c>
      <c r="F1741">
        <f>IF(AND(C1741&gt;0),SUMIF('ИПУ и ОКПУ'!$A$2:$A$3258,A1741,'ИПУ и ОКПУ'!$O$2:$O$3258),"")</f>
        <v>36.666666666666664</v>
      </c>
      <c r="G1741">
        <f>VLOOKUP(A1741,'Лицевые счета'!$A$2:$K$4570,9,0)</f>
        <v>2</v>
      </c>
      <c r="H1741">
        <f>VLOOKUP(A1741,'Лицевые счета'!$A$2:$K$4570,10,0)</f>
        <v>57</v>
      </c>
      <c r="I1741" t="str">
        <f>VLOOKUP(A1741,'Лицевые счета'!$A$2:$K$4570,6,0)</f>
        <v>ФЛ</v>
      </c>
      <c r="J1741" t="str">
        <f>IF(AND(C1741=0,I1741="ФЛ"),G1741*H1741,"")</f>
        <v/>
      </c>
      <c r="K1741" t="str">
        <f>IF(AND(C1741&gt;0,E1741="Нет показаний",I1741="ФЛ"),G1741*H1741,"")</f>
        <v/>
      </c>
    </row>
    <row r="1742" spans="1:11" x14ac:dyDescent="0.25">
      <c r="A1742" s="7">
        <v>535445</v>
      </c>
      <c r="B1742" s="7">
        <f>VLOOKUP(A1742,'Лицевые счета'!$A$1:$K$4570,2,0)</f>
        <v>533799</v>
      </c>
      <c r="C1742">
        <f>COUNTIF('ИПУ и ОКПУ'!$A$2:$A$3258,A1742)</f>
        <v>1</v>
      </c>
      <c r="D1742" t="str">
        <f>IF(C1742&gt;0,VLOOKUP(A1742,'ИПУ и ОКПУ'!$A$1:$O$3258,9,0),"")</f>
        <v>Одноставочный</v>
      </c>
      <c r="E1742" t="str">
        <f>IF(C1742&gt;0,IF(VLOOKUP(A1742,'ИПУ и ОКПУ'!$A$1:$O$3258,14,0)="Нет показаний","Нет показаний",""),"")</f>
        <v/>
      </c>
      <c r="F1742">
        <f>IF(AND(C1742&gt;0),SUMIF('ИПУ и ОКПУ'!$A$2:$A$3258,A1742,'ИПУ и ОКПУ'!$O$2:$O$3258),"")</f>
        <v>36.666666666666664</v>
      </c>
      <c r="G1742">
        <f>VLOOKUP(A1742,'Лицевые счета'!$A$2:$K$4570,9,0)</f>
        <v>2</v>
      </c>
      <c r="H1742">
        <f>VLOOKUP(A1742,'Лицевые счета'!$A$2:$K$4570,10,0)</f>
        <v>73.5</v>
      </c>
      <c r="I1742" t="str">
        <f>VLOOKUP(A1742,'Лицевые счета'!$A$2:$K$4570,6,0)</f>
        <v>ФЛ</v>
      </c>
      <c r="J1742" t="str">
        <f>IF(AND(C1742=0,I1742="ФЛ"),G1742*H1742,"")</f>
        <v/>
      </c>
      <c r="K1742" t="str">
        <f>IF(AND(C1742&gt;0,E1742="Нет показаний",I1742="ФЛ"),G1742*H1742,"")</f>
        <v/>
      </c>
    </row>
    <row r="1743" spans="1:11" x14ac:dyDescent="0.25">
      <c r="A1743" s="7">
        <v>535475</v>
      </c>
      <c r="B1743" s="7">
        <f>VLOOKUP(A1743,'Лицевые счета'!$A$1:$K$4570,2,0)</f>
        <v>533799</v>
      </c>
      <c r="C1743">
        <f>COUNTIF('ИПУ и ОКПУ'!$A$2:$A$3258,A1743)</f>
        <v>1</v>
      </c>
      <c r="D1743" t="str">
        <f>IF(C1743&gt;0,VLOOKUP(A1743,'ИПУ и ОКПУ'!$A$1:$O$3258,9,0),"")</f>
        <v>Одноставочный</v>
      </c>
      <c r="E1743" t="str">
        <f>IF(C1743&gt;0,IF(VLOOKUP(A1743,'ИПУ и ОКПУ'!$A$1:$O$3258,14,0)="Нет показаний","Нет показаний",""),"")</f>
        <v>Нет показаний</v>
      </c>
      <c r="F1743">
        <f>IF(AND(C1743&gt;0),SUMIF('ИПУ и ОКПУ'!$A$2:$A$3258,A1743,'ИПУ и ОКПУ'!$O$2:$O$3258),"")</f>
        <v>0</v>
      </c>
      <c r="G1743">
        <f>VLOOKUP(A1743,'Лицевые счета'!$A$2:$K$4570,9,0)</f>
        <v>2</v>
      </c>
      <c r="H1743">
        <f>VLOOKUP(A1743,'Лицевые счета'!$A$2:$K$4570,10,0)</f>
        <v>57</v>
      </c>
      <c r="I1743" t="str">
        <f>VLOOKUP(A1743,'Лицевые счета'!$A$2:$K$4570,6,0)</f>
        <v>ФЛ</v>
      </c>
      <c r="J1743" t="str">
        <f>IF(AND(C1743=0,I1743="ФЛ"),G1743*H1743,"")</f>
        <v/>
      </c>
      <c r="K1743">
        <f>IF(AND(C1743&gt;0,E1743="Нет показаний",I1743="ФЛ"),G1743*H1743,"")</f>
        <v>114</v>
      </c>
    </row>
    <row r="1744" spans="1:11" x14ac:dyDescent="0.25">
      <c r="A1744" s="7">
        <v>535484</v>
      </c>
      <c r="B1744" s="7">
        <f>VLOOKUP(A1744,'Лицевые счета'!$A$1:$K$4570,2,0)</f>
        <v>533799</v>
      </c>
      <c r="C1744">
        <f>COUNTIF('ИПУ и ОКПУ'!$A$2:$A$3258,A1744)</f>
        <v>1</v>
      </c>
      <c r="D1744" t="str">
        <f>IF(C1744&gt;0,VLOOKUP(A1744,'ИПУ и ОКПУ'!$A$1:$O$3258,9,0),"")</f>
        <v>Одноставочный</v>
      </c>
      <c r="E1744" t="str">
        <f>IF(C1744&gt;0,IF(VLOOKUP(A1744,'ИПУ и ОКПУ'!$A$1:$O$3258,14,0)="Нет показаний","Нет показаний",""),"")</f>
        <v/>
      </c>
      <c r="F1744">
        <f>IF(AND(C1744&gt;0),SUMIF('ИПУ и ОКПУ'!$A$2:$A$3258,A1744,'ИПУ и ОКПУ'!$O$2:$O$3258),"")</f>
        <v>191.57142857142858</v>
      </c>
      <c r="G1744">
        <f>VLOOKUP(A1744,'Лицевые счета'!$A$2:$K$4570,9,0)</f>
        <v>2</v>
      </c>
      <c r="H1744">
        <f>VLOOKUP(A1744,'Лицевые счета'!$A$2:$K$4570,10,0)</f>
        <v>57</v>
      </c>
      <c r="I1744" t="str">
        <f>VLOOKUP(A1744,'Лицевые счета'!$A$2:$K$4570,6,0)</f>
        <v>ФЛ</v>
      </c>
      <c r="J1744" t="str">
        <f>IF(AND(C1744=0,I1744="ФЛ"),G1744*H1744,"")</f>
        <v/>
      </c>
      <c r="K1744" t="str">
        <f>IF(AND(C1744&gt;0,E1744="Нет показаний",I1744="ФЛ"),G1744*H1744,"")</f>
        <v/>
      </c>
    </row>
    <row r="1745" spans="1:11" x14ac:dyDescent="0.25">
      <c r="A1745" s="7">
        <v>535488</v>
      </c>
      <c r="B1745" s="7">
        <f>VLOOKUP(A1745,'Лицевые счета'!$A$1:$K$4570,2,0)</f>
        <v>533799</v>
      </c>
      <c r="C1745">
        <f>COUNTIF('ИПУ и ОКПУ'!$A$2:$A$3258,A1745)</f>
        <v>0</v>
      </c>
      <c r="D1745" t="str">
        <f>IF(C1745&gt;0,VLOOKUP(A1745,'ИПУ и ОКПУ'!$A$1:$O$3258,9,0),"")</f>
        <v/>
      </c>
      <c r="E1745" t="str">
        <f>IF(C1745&gt;0,IF(VLOOKUP(A1745,'ИПУ и ОКПУ'!$A$1:$O$3258,14,0)="Нет показаний","Нет показаний",""),"")</f>
        <v/>
      </c>
      <c r="F1745" t="str">
        <f>IF(AND(C1745&gt;0),SUMIF('ИПУ и ОКПУ'!$A$2:$A$3258,A1745,'ИПУ и ОКПУ'!$O$2:$O$3258),"")</f>
        <v/>
      </c>
      <c r="G1745">
        <f>VLOOKUP(A1745,'Лицевые счета'!$A$2:$K$4570,9,0)</f>
        <v>2</v>
      </c>
      <c r="H1745">
        <f>VLOOKUP(A1745,'Лицевые счета'!$A$2:$K$4570,10,0)</f>
        <v>57</v>
      </c>
      <c r="I1745" t="str">
        <f>VLOOKUP(A1745,'Лицевые счета'!$A$2:$K$4570,6,0)</f>
        <v>ФЛ</v>
      </c>
      <c r="J1745">
        <f>IF(AND(C1745=0,I1745="ФЛ"),G1745*H1745,"")</f>
        <v>114</v>
      </c>
      <c r="K1745" t="str">
        <f>IF(AND(C1745&gt;0,E1745="Нет показаний",I1745="ФЛ"),G1745*H1745,"")</f>
        <v/>
      </c>
    </row>
    <row r="1746" spans="1:11" x14ac:dyDescent="0.25">
      <c r="A1746" s="7">
        <v>535505</v>
      </c>
      <c r="B1746" s="7">
        <f>VLOOKUP(A1746,'Лицевые счета'!$A$1:$K$4570,2,0)</f>
        <v>533799</v>
      </c>
      <c r="C1746">
        <f>COUNTIF('ИПУ и ОКПУ'!$A$2:$A$3258,A1746)</f>
        <v>0</v>
      </c>
      <c r="D1746" t="str">
        <f>IF(C1746&gt;0,VLOOKUP(A1746,'ИПУ и ОКПУ'!$A$1:$O$3258,9,0),"")</f>
        <v/>
      </c>
      <c r="E1746" t="str">
        <f>IF(C1746&gt;0,IF(VLOOKUP(A1746,'ИПУ и ОКПУ'!$A$1:$O$3258,14,0)="Нет показаний","Нет показаний",""),"")</f>
        <v/>
      </c>
      <c r="F1746" t="str">
        <f>IF(AND(C1746&gt;0),SUMIF('ИПУ и ОКПУ'!$A$2:$A$3258,A1746,'ИПУ и ОКПУ'!$O$2:$O$3258),"")</f>
        <v/>
      </c>
      <c r="G1746">
        <f>VLOOKUP(A1746,'Лицевые счета'!$A$2:$K$4570,9,0)</f>
        <v>2</v>
      </c>
      <c r="H1746">
        <f>VLOOKUP(A1746,'Лицевые счета'!$A$2:$K$4570,10,0)</f>
        <v>73.5</v>
      </c>
      <c r="I1746" t="str">
        <f>VLOOKUP(A1746,'Лицевые счета'!$A$2:$K$4570,6,0)</f>
        <v>ФЛ</v>
      </c>
      <c r="J1746">
        <f>IF(AND(C1746=0,I1746="ФЛ"),G1746*H1746,"")</f>
        <v>147</v>
      </c>
      <c r="K1746" t="str">
        <f>IF(AND(C1746&gt;0,E1746="Нет показаний",I1746="ФЛ"),G1746*H1746,"")</f>
        <v/>
      </c>
    </row>
    <row r="1747" spans="1:11" x14ac:dyDescent="0.25">
      <c r="A1747" s="7">
        <v>535512</v>
      </c>
      <c r="B1747" s="7">
        <f>VLOOKUP(A1747,'Лицевые счета'!$A$1:$K$4570,2,0)</f>
        <v>533799</v>
      </c>
      <c r="C1747">
        <f>COUNTIF('ИПУ и ОКПУ'!$A$2:$A$3258,A1747)</f>
        <v>0</v>
      </c>
      <c r="D1747" t="str">
        <f>IF(C1747&gt;0,VLOOKUP(A1747,'ИПУ и ОКПУ'!$A$1:$O$3258,9,0),"")</f>
        <v/>
      </c>
      <c r="E1747" t="str">
        <f>IF(C1747&gt;0,IF(VLOOKUP(A1747,'ИПУ и ОКПУ'!$A$1:$O$3258,14,0)="Нет показаний","Нет показаний",""),"")</f>
        <v/>
      </c>
      <c r="F1747" t="str">
        <f>IF(AND(C1747&gt;0),SUMIF('ИПУ и ОКПУ'!$A$2:$A$3258,A1747,'ИПУ и ОКПУ'!$O$2:$O$3258),"")</f>
        <v/>
      </c>
      <c r="G1747">
        <f>VLOOKUP(A1747,'Лицевые счета'!$A$2:$K$4570,9,0)</f>
        <v>2</v>
      </c>
      <c r="H1747">
        <f>VLOOKUP(A1747,'Лицевые счета'!$A$2:$K$4570,10,0)</f>
        <v>57</v>
      </c>
      <c r="I1747" t="str">
        <f>VLOOKUP(A1747,'Лицевые счета'!$A$2:$K$4570,6,0)</f>
        <v>ФЛ</v>
      </c>
      <c r="J1747">
        <f>IF(AND(C1747=0,I1747="ФЛ"),G1747*H1747,"")</f>
        <v>114</v>
      </c>
      <c r="K1747" t="str">
        <f>IF(AND(C1747&gt;0,E1747="Нет показаний",I1747="ФЛ"),G1747*H1747,"")</f>
        <v/>
      </c>
    </row>
    <row r="1748" spans="1:11" x14ac:dyDescent="0.25">
      <c r="A1748" s="7">
        <v>535513</v>
      </c>
      <c r="B1748" s="7">
        <f>VLOOKUP(A1748,'Лицевые счета'!$A$1:$K$4570,2,0)</f>
        <v>533799</v>
      </c>
      <c r="C1748">
        <f>COUNTIF('ИПУ и ОКПУ'!$A$2:$A$3258,A1748)</f>
        <v>0</v>
      </c>
      <c r="D1748" t="str">
        <f>IF(C1748&gt;0,VLOOKUP(A1748,'ИПУ и ОКПУ'!$A$1:$O$3258,9,0),"")</f>
        <v/>
      </c>
      <c r="E1748" t="str">
        <f>IF(C1748&gt;0,IF(VLOOKUP(A1748,'ИПУ и ОКПУ'!$A$1:$O$3258,14,0)="Нет показаний","Нет показаний",""),"")</f>
        <v/>
      </c>
      <c r="F1748" t="str">
        <f>IF(AND(C1748&gt;0),SUMIF('ИПУ и ОКПУ'!$A$2:$A$3258,A1748,'ИПУ и ОКПУ'!$O$2:$O$3258),"")</f>
        <v/>
      </c>
      <c r="G1748">
        <f>VLOOKUP(A1748,'Лицевые счета'!$A$2:$K$4570,9,0)</f>
        <v>2</v>
      </c>
      <c r="H1748">
        <f>VLOOKUP(A1748,'Лицевые счета'!$A$2:$K$4570,10,0)</f>
        <v>57</v>
      </c>
      <c r="I1748" t="str">
        <f>VLOOKUP(A1748,'Лицевые счета'!$A$2:$K$4570,6,0)</f>
        <v>ФЛ</v>
      </c>
      <c r="J1748">
        <f>IF(AND(C1748=0,I1748="ФЛ"),G1748*H1748,"")</f>
        <v>114</v>
      </c>
      <c r="K1748" t="str">
        <f>IF(AND(C1748&gt;0,E1748="Нет показаний",I1748="ФЛ"),G1748*H1748,"")</f>
        <v/>
      </c>
    </row>
    <row r="1749" spans="1:11" x14ac:dyDescent="0.25">
      <c r="A1749" s="7">
        <v>535525</v>
      </c>
      <c r="B1749" s="7">
        <f>VLOOKUP(A1749,'Лицевые счета'!$A$1:$K$4570,2,0)</f>
        <v>533799</v>
      </c>
      <c r="C1749">
        <f>COUNTIF('ИПУ и ОКПУ'!$A$2:$A$3258,A1749)</f>
        <v>0</v>
      </c>
      <c r="D1749" t="str">
        <f>IF(C1749&gt;0,VLOOKUP(A1749,'ИПУ и ОКПУ'!$A$1:$O$3258,9,0),"")</f>
        <v/>
      </c>
      <c r="E1749" t="str">
        <f>IF(C1749&gt;0,IF(VLOOKUP(A1749,'ИПУ и ОКПУ'!$A$1:$O$3258,14,0)="Нет показаний","Нет показаний",""),"")</f>
        <v/>
      </c>
      <c r="F1749" t="str">
        <f>IF(AND(C1749&gt;0),SUMIF('ИПУ и ОКПУ'!$A$2:$A$3258,A1749,'ИПУ и ОКПУ'!$O$2:$O$3258),"")</f>
        <v/>
      </c>
      <c r="G1749">
        <f>VLOOKUP(A1749,'Лицевые счета'!$A$2:$K$4570,9,0)</f>
        <v>2</v>
      </c>
      <c r="H1749">
        <f>VLOOKUP(A1749,'Лицевые счета'!$A$2:$K$4570,10,0)</f>
        <v>57</v>
      </c>
      <c r="I1749" t="str">
        <f>VLOOKUP(A1749,'Лицевые счета'!$A$2:$K$4570,6,0)</f>
        <v>ФЛ</v>
      </c>
      <c r="J1749">
        <f>IF(AND(C1749=0,I1749="ФЛ"),G1749*H1749,"")</f>
        <v>114</v>
      </c>
      <c r="K1749" t="str">
        <f>IF(AND(C1749&gt;0,E1749="Нет показаний",I1749="ФЛ"),G1749*H1749,"")</f>
        <v/>
      </c>
    </row>
    <row r="1750" spans="1:11" x14ac:dyDescent="0.25">
      <c r="A1750" s="7">
        <v>535548</v>
      </c>
      <c r="B1750" s="7">
        <f>VLOOKUP(A1750,'Лицевые счета'!$A$1:$K$4570,2,0)</f>
        <v>533799</v>
      </c>
      <c r="C1750">
        <f>COUNTIF('ИПУ и ОКПУ'!$A$2:$A$3258,A1750)</f>
        <v>0</v>
      </c>
      <c r="D1750" t="str">
        <f>IF(C1750&gt;0,VLOOKUP(A1750,'ИПУ и ОКПУ'!$A$1:$O$3258,9,0),"")</f>
        <v/>
      </c>
      <c r="E1750" t="str">
        <f>IF(C1750&gt;0,IF(VLOOKUP(A1750,'ИПУ и ОКПУ'!$A$1:$O$3258,14,0)="Нет показаний","Нет показаний",""),"")</f>
        <v/>
      </c>
      <c r="F1750" t="str">
        <f>IF(AND(C1750&gt;0),SUMIF('ИПУ и ОКПУ'!$A$2:$A$3258,A1750,'ИПУ и ОКПУ'!$O$2:$O$3258),"")</f>
        <v/>
      </c>
      <c r="G1750">
        <f>VLOOKUP(A1750,'Лицевые счета'!$A$2:$K$4570,9,0)</f>
        <v>2</v>
      </c>
      <c r="H1750">
        <f>VLOOKUP(A1750,'Лицевые счета'!$A$2:$K$4570,10,0)</f>
        <v>57</v>
      </c>
      <c r="I1750" t="str">
        <f>VLOOKUP(A1750,'Лицевые счета'!$A$2:$K$4570,6,0)</f>
        <v>ФЛ</v>
      </c>
      <c r="J1750">
        <f>IF(AND(C1750=0,I1750="ФЛ"),G1750*H1750,"")</f>
        <v>114</v>
      </c>
      <c r="K1750" t="str">
        <f>IF(AND(C1750&gt;0,E1750="Нет показаний",I1750="ФЛ"),G1750*H1750,"")</f>
        <v/>
      </c>
    </row>
    <row r="1751" spans="1:11" x14ac:dyDescent="0.25">
      <c r="A1751" s="7">
        <v>535559</v>
      </c>
      <c r="B1751" s="7">
        <f>VLOOKUP(A1751,'Лицевые счета'!$A$1:$K$4570,2,0)</f>
        <v>533799</v>
      </c>
      <c r="C1751">
        <f>COUNTIF('ИПУ и ОКПУ'!$A$2:$A$3258,A1751)</f>
        <v>0</v>
      </c>
      <c r="D1751" t="str">
        <f>IF(C1751&gt;0,VLOOKUP(A1751,'ИПУ и ОКПУ'!$A$1:$O$3258,9,0),"")</f>
        <v/>
      </c>
      <c r="E1751" t="str">
        <f>IF(C1751&gt;0,IF(VLOOKUP(A1751,'ИПУ и ОКПУ'!$A$1:$O$3258,14,0)="Нет показаний","Нет показаний",""),"")</f>
        <v/>
      </c>
      <c r="F1751" t="str">
        <f>IF(AND(C1751&gt;0),SUMIF('ИПУ и ОКПУ'!$A$2:$A$3258,A1751,'ИПУ и ОКПУ'!$O$2:$O$3258),"")</f>
        <v/>
      </c>
      <c r="G1751">
        <f>VLOOKUP(A1751,'Лицевые счета'!$A$2:$K$4570,9,0)</f>
        <v>2</v>
      </c>
      <c r="H1751">
        <f>VLOOKUP(A1751,'Лицевые счета'!$A$2:$K$4570,10,0)</f>
        <v>57</v>
      </c>
      <c r="I1751" t="str">
        <f>VLOOKUP(A1751,'Лицевые счета'!$A$2:$K$4570,6,0)</f>
        <v>ФЛ</v>
      </c>
      <c r="J1751">
        <f>IF(AND(C1751=0,I1751="ФЛ"),G1751*H1751,"")</f>
        <v>114</v>
      </c>
      <c r="K1751" t="str">
        <f>IF(AND(C1751&gt;0,E1751="Нет показаний",I1751="ФЛ"),G1751*H1751,"")</f>
        <v/>
      </c>
    </row>
    <row r="1752" spans="1:11" x14ac:dyDescent="0.25">
      <c r="A1752" s="7">
        <v>535604</v>
      </c>
      <c r="B1752" s="7">
        <f>VLOOKUP(A1752,'Лицевые счета'!$A$1:$K$4570,2,0)</f>
        <v>533799</v>
      </c>
      <c r="C1752">
        <f>COUNTIF('ИПУ и ОКПУ'!$A$2:$A$3258,A1752)</f>
        <v>0</v>
      </c>
      <c r="D1752" t="str">
        <f>IF(C1752&gt;0,VLOOKUP(A1752,'ИПУ и ОКПУ'!$A$1:$O$3258,9,0),"")</f>
        <v/>
      </c>
      <c r="E1752" t="str">
        <f>IF(C1752&gt;0,IF(VLOOKUP(A1752,'ИПУ и ОКПУ'!$A$1:$O$3258,14,0)="Нет показаний","Нет показаний",""),"")</f>
        <v/>
      </c>
      <c r="F1752" t="str">
        <f>IF(AND(C1752&gt;0),SUMIF('ИПУ и ОКПУ'!$A$2:$A$3258,A1752,'ИПУ и ОКПУ'!$O$2:$O$3258),"")</f>
        <v/>
      </c>
      <c r="G1752">
        <f>VLOOKUP(A1752,'Лицевые счета'!$A$2:$K$4570,9,0)</f>
        <v>2</v>
      </c>
      <c r="H1752">
        <f>VLOOKUP(A1752,'Лицевые счета'!$A$2:$K$4570,10,0)</f>
        <v>73.5</v>
      </c>
      <c r="I1752" t="str">
        <f>VLOOKUP(A1752,'Лицевые счета'!$A$2:$K$4570,6,0)</f>
        <v>ФЛ</v>
      </c>
      <c r="J1752">
        <f>IF(AND(C1752=0,I1752="ФЛ"),G1752*H1752,"")</f>
        <v>147</v>
      </c>
      <c r="K1752" t="str">
        <f>IF(AND(C1752&gt;0,E1752="Нет показаний",I1752="ФЛ"),G1752*H1752,"")</f>
        <v/>
      </c>
    </row>
    <row r="1753" spans="1:11" x14ac:dyDescent="0.25">
      <c r="A1753" s="7">
        <v>535626</v>
      </c>
      <c r="B1753" s="7">
        <f>VLOOKUP(A1753,'Лицевые счета'!$A$1:$K$4570,2,0)</f>
        <v>533799</v>
      </c>
      <c r="C1753">
        <f>COUNTIF('ИПУ и ОКПУ'!$A$2:$A$3258,A1753)</f>
        <v>1</v>
      </c>
      <c r="D1753" t="str">
        <f>IF(C1753&gt;0,VLOOKUP(A1753,'ИПУ и ОКПУ'!$A$1:$O$3258,9,0),"")</f>
        <v>Одноставочный</v>
      </c>
      <c r="E1753" t="str">
        <f>IF(C1753&gt;0,IF(VLOOKUP(A1753,'ИПУ и ОКПУ'!$A$1:$O$3258,14,0)="Нет показаний","Нет показаний",""),"")</f>
        <v>Нет показаний</v>
      </c>
      <c r="F1753">
        <f>IF(AND(C1753&gt;0),SUMIF('ИПУ и ОКПУ'!$A$2:$A$3258,A1753,'ИПУ и ОКПУ'!$O$2:$O$3258),"")</f>
        <v>0</v>
      </c>
      <c r="G1753">
        <f>VLOOKUP(A1753,'Лицевые счета'!$A$2:$K$4570,9,0)</f>
        <v>2</v>
      </c>
      <c r="H1753">
        <f>VLOOKUP(A1753,'Лицевые счета'!$A$2:$K$4570,10,0)</f>
        <v>57</v>
      </c>
      <c r="I1753" t="str">
        <f>VLOOKUP(A1753,'Лицевые счета'!$A$2:$K$4570,6,0)</f>
        <v>ФЛ</v>
      </c>
      <c r="J1753" t="str">
        <f>IF(AND(C1753=0,I1753="ФЛ"),G1753*H1753,"")</f>
        <v/>
      </c>
      <c r="K1753">
        <f>IF(AND(C1753&gt;0,E1753="Нет показаний",I1753="ФЛ"),G1753*H1753,"")</f>
        <v>114</v>
      </c>
    </row>
    <row r="1754" spans="1:11" x14ac:dyDescent="0.25">
      <c r="A1754" s="7">
        <v>536341</v>
      </c>
      <c r="B1754" s="7">
        <f>VLOOKUP(A1754,'Лицевые счета'!$A$1:$K$4570,2,0)</f>
        <v>533807</v>
      </c>
      <c r="C1754">
        <f>COUNTIF('ИПУ и ОКПУ'!$A$2:$A$3258,A1754)</f>
        <v>0</v>
      </c>
      <c r="D1754" t="str">
        <f>IF(C1754&gt;0,VLOOKUP(A1754,'ИПУ и ОКПУ'!$A$1:$O$3258,9,0),"")</f>
        <v/>
      </c>
      <c r="E1754" t="str">
        <f>IF(C1754&gt;0,IF(VLOOKUP(A1754,'ИПУ и ОКПУ'!$A$1:$O$3258,14,0)="Нет показаний","Нет показаний",""),"")</f>
        <v/>
      </c>
      <c r="F1754" t="str">
        <f>IF(AND(C1754&gt;0),SUMIF('ИПУ и ОКПУ'!$A$2:$A$3258,A1754,'ИПУ и ОКПУ'!$O$2:$O$3258),"")</f>
        <v/>
      </c>
      <c r="G1754">
        <f>VLOOKUP(A1754,'Лицевые счета'!$A$2:$K$4570,9,0)</f>
        <v>2</v>
      </c>
      <c r="H1754">
        <f>VLOOKUP(A1754,'Лицевые счета'!$A$2:$K$4570,10,0)</f>
        <v>57</v>
      </c>
      <c r="I1754" t="str">
        <f>VLOOKUP(A1754,'Лицевые счета'!$A$2:$K$4570,6,0)</f>
        <v>ФЛ</v>
      </c>
      <c r="J1754">
        <f>IF(AND(C1754=0,I1754="ФЛ"),G1754*H1754,"")</f>
        <v>114</v>
      </c>
      <c r="K1754" t="str">
        <f>IF(AND(C1754&gt;0,E1754="Нет показаний",I1754="ФЛ"),G1754*H1754,"")</f>
        <v/>
      </c>
    </row>
    <row r="1755" spans="1:11" x14ac:dyDescent="0.25">
      <c r="A1755" s="7">
        <v>536349</v>
      </c>
      <c r="B1755" s="7">
        <f>VLOOKUP(A1755,'Лицевые счета'!$A$1:$K$4570,2,0)</f>
        <v>533807</v>
      </c>
      <c r="C1755">
        <f>COUNTIF('ИПУ и ОКПУ'!$A$2:$A$3258,A1755)</f>
        <v>1</v>
      </c>
      <c r="D1755" t="str">
        <f>IF(C1755&gt;0,VLOOKUP(A1755,'ИПУ и ОКПУ'!$A$1:$O$3258,9,0),"")</f>
        <v>Одноставочный</v>
      </c>
      <c r="E1755" t="str">
        <f>IF(C1755&gt;0,IF(VLOOKUP(A1755,'ИПУ и ОКПУ'!$A$1:$O$3258,14,0)="Нет показаний","Нет показаний",""),"")</f>
        <v>Нет показаний</v>
      </c>
      <c r="F1755">
        <f>IF(AND(C1755&gt;0),SUMIF('ИПУ и ОКПУ'!$A$2:$A$3258,A1755,'ИПУ и ОКПУ'!$O$2:$O$3258),"")</f>
        <v>0</v>
      </c>
      <c r="G1755">
        <f>VLOOKUP(A1755,'Лицевые счета'!$A$2:$K$4570,9,0)</f>
        <v>2</v>
      </c>
      <c r="H1755">
        <f>VLOOKUP(A1755,'Лицевые счета'!$A$2:$K$4570,10,0)</f>
        <v>57</v>
      </c>
      <c r="I1755" t="str">
        <f>VLOOKUP(A1755,'Лицевые счета'!$A$2:$K$4570,6,0)</f>
        <v>ФЛ</v>
      </c>
      <c r="J1755" t="str">
        <f>IF(AND(C1755=0,I1755="ФЛ"),G1755*H1755,"")</f>
        <v/>
      </c>
      <c r="K1755">
        <f>IF(AND(C1755&gt;0,E1755="Нет показаний",I1755="ФЛ"),G1755*H1755,"")</f>
        <v>114</v>
      </c>
    </row>
    <row r="1756" spans="1:11" x14ac:dyDescent="0.25">
      <c r="A1756" s="7">
        <v>536363</v>
      </c>
      <c r="B1756" s="7">
        <f>VLOOKUP(A1756,'Лицевые счета'!$A$1:$K$4570,2,0)</f>
        <v>533807</v>
      </c>
      <c r="C1756">
        <f>COUNTIF('ИПУ и ОКПУ'!$A$2:$A$3258,A1756)</f>
        <v>1</v>
      </c>
      <c r="D1756" t="str">
        <f>IF(C1756&gt;0,VLOOKUP(A1756,'ИПУ и ОКПУ'!$A$1:$O$3258,9,0),"")</f>
        <v>Одноставочный</v>
      </c>
      <c r="E1756" t="str">
        <f>IF(C1756&gt;0,IF(VLOOKUP(A1756,'ИПУ и ОКПУ'!$A$1:$O$3258,14,0)="Нет показаний","Нет показаний",""),"")</f>
        <v/>
      </c>
      <c r="F1756">
        <f>IF(AND(C1756&gt;0),SUMIF('ИПУ и ОКПУ'!$A$2:$A$3258,A1756,'ИПУ и ОКПУ'!$O$2:$O$3258),"")</f>
        <v>60</v>
      </c>
      <c r="G1756">
        <f>VLOOKUP(A1756,'Лицевые счета'!$A$2:$K$4570,9,0)</f>
        <v>2</v>
      </c>
      <c r="H1756">
        <f>VLOOKUP(A1756,'Лицевые счета'!$A$2:$K$4570,10,0)</f>
        <v>57</v>
      </c>
      <c r="I1756" t="str">
        <f>VLOOKUP(A1756,'Лицевые счета'!$A$2:$K$4570,6,0)</f>
        <v>ФЛ</v>
      </c>
      <c r="J1756" t="str">
        <f>IF(AND(C1756=0,I1756="ФЛ"),G1756*H1756,"")</f>
        <v/>
      </c>
      <c r="K1756" t="str">
        <f>IF(AND(C1756&gt;0,E1756="Нет показаний",I1756="ФЛ"),G1756*H1756,"")</f>
        <v/>
      </c>
    </row>
    <row r="1757" spans="1:11" x14ac:dyDescent="0.25">
      <c r="A1757" s="7">
        <v>536385</v>
      </c>
      <c r="B1757" s="7">
        <f>VLOOKUP(A1757,'Лицевые счета'!$A$1:$K$4570,2,0)</f>
        <v>533807</v>
      </c>
      <c r="C1757">
        <f>COUNTIF('ИПУ и ОКПУ'!$A$2:$A$3258,A1757)</f>
        <v>1</v>
      </c>
      <c r="D1757" t="str">
        <f>IF(C1757&gt;0,VLOOKUP(A1757,'ИПУ и ОКПУ'!$A$1:$O$3258,9,0),"")</f>
        <v>Одноставочный</v>
      </c>
      <c r="E1757" t="str">
        <f>IF(C1757&gt;0,IF(VLOOKUP(A1757,'ИПУ и ОКПУ'!$A$1:$O$3258,14,0)="Нет показаний","Нет показаний",""),"")</f>
        <v/>
      </c>
      <c r="F1757">
        <f>IF(AND(C1757&gt;0),SUMIF('ИПУ и ОКПУ'!$A$2:$A$3258,A1757,'ИПУ и ОКПУ'!$O$2:$O$3258),"")</f>
        <v>300</v>
      </c>
      <c r="G1757">
        <f>VLOOKUP(A1757,'Лицевые счета'!$A$2:$K$4570,9,0)</f>
        <v>2</v>
      </c>
      <c r="H1757">
        <f>VLOOKUP(A1757,'Лицевые счета'!$A$2:$K$4570,10,0)</f>
        <v>73.5</v>
      </c>
      <c r="I1757" t="str">
        <f>VLOOKUP(A1757,'Лицевые счета'!$A$2:$K$4570,6,0)</f>
        <v>ФЛ</v>
      </c>
      <c r="J1757" t="str">
        <f>IF(AND(C1757=0,I1757="ФЛ"),G1757*H1757,"")</f>
        <v/>
      </c>
      <c r="K1757" t="str">
        <f>IF(AND(C1757&gt;0,E1757="Нет показаний",I1757="ФЛ"),G1757*H1757,"")</f>
        <v/>
      </c>
    </row>
    <row r="1758" spans="1:11" x14ac:dyDescent="0.25">
      <c r="A1758" s="7">
        <v>536411</v>
      </c>
      <c r="B1758" s="7">
        <f>VLOOKUP(A1758,'Лицевые счета'!$A$1:$K$4570,2,0)</f>
        <v>533807</v>
      </c>
      <c r="C1758">
        <f>COUNTIF('ИПУ и ОКПУ'!$A$2:$A$3258,A1758)</f>
        <v>0</v>
      </c>
      <c r="D1758" t="str">
        <f>IF(C1758&gt;0,VLOOKUP(A1758,'ИПУ и ОКПУ'!$A$1:$O$3258,9,0),"")</f>
        <v/>
      </c>
      <c r="E1758" t="str">
        <f>IF(C1758&gt;0,IF(VLOOKUP(A1758,'ИПУ и ОКПУ'!$A$1:$O$3258,14,0)="Нет показаний","Нет показаний",""),"")</f>
        <v/>
      </c>
      <c r="F1758" t="str">
        <f>IF(AND(C1758&gt;0),SUMIF('ИПУ и ОКПУ'!$A$2:$A$3258,A1758,'ИПУ и ОКПУ'!$O$2:$O$3258),"")</f>
        <v/>
      </c>
      <c r="G1758">
        <f>VLOOKUP(A1758,'Лицевые счета'!$A$2:$K$4570,9,0)</f>
        <v>2</v>
      </c>
      <c r="H1758">
        <f>VLOOKUP(A1758,'Лицевые счета'!$A$2:$K$4570,10,0)</f>
        <v>73.5</v>
      </c>
      <c r="I1758" t="str">
        <f>VLOOKUP(A1758,'Лицевые счета'!$A$2:$K$4570,6,0)</f>
        <v>ФЛ</v>
      </c>
      <c r="J1758">
        <f>IF(AND(C1758=0,I1758="ФЛ"),G1758*H1758,"")</f>
        <v>147</v>
      </c>
      <c r="K1758" t="str">
        <f>IF(AND(C1758&gt;0,E1758="Нет показаний",I1758="ФЛ"),G1758*H1758,"")</f>
        <v/>
      </c>
    </row>
    <row r="1759" spans="1:11" x14ac:dyDescent="0.25">
      <c r="A1759" s="7">
        <v>536419</v>
      </c>
      <c r="B1759" s="7">
        <f>VLOOKUP(A1759,'Лицевые счета'!$A$1:$K$4570,2,0)</f>
        <v>533807</v>
      </c>
      <c r="C1759">
        <f>COUNTIF('ИПУ и ОКПУ'!$A$2:$A$3258,A1759)</f>
        <v>0</v>
      </c>
      <c r="D1759" t="str">
        <f>IF(C1759&gt;0,VLOOKUP(A1759,'ИПУ и ОКПУ'!$A$1:$O$3258,9,0),"")</f>
        <v/>
      </c>
      <c r="E1759" t="str">
        <f>IF(C1759&gt;0,IF(VLOOKUP(A1759,'ИПУ и ОКПУ'!$A$1:$O$3258,14,0)="Нет показаний","Нет показаний",""),"")</f>
        <v/>
      </c>
      <c r="F1759" t="str">
        <f>IF(AND(C1759&gt;0),SUMIF('ИПУ и ОКПУ'!$A$2:$A$3258,A1759,'ИПУ и ОКПУ'!$O$2:$O$3258),"")</f>
        <v/>
      </c>
      <c r="G1759">
        <f>VLOOKUP(A1759,'Лицевые счета'!$A$2:$K$4570,9,0)</f>
        <v>2</v>
      </c>
      <c r="H1759">
        <f>VLOOKUP(A1759,'Лицевые счета'!$A$2:$K$4570,10,0)</f>
        <v>73.5</v>
      </c>
      <c r="I1759" t="str">
        <f>VLOOKUP(A1759,'Лицевые счета'!$A$2:$K$4570,6,0)</f>
        <v>ФЛ</v>
      </c>
      <c r="J1759">
        <f>IF(AND(C1759=0,I1759="ФЛ"),G1759*H1759,"")</f>
        <v>147</v>
      </c>
      <c r="K1759" t="str">
        <f>IF(AND(C1759&gt;0,E1759="Нет показаний",I1759="ФЛ"),G1759*H1759,"")</f>
        <v/>
      </c>
    </row>
    <row r="1760" spans="1:11" x14ac:dyDescent="0.25">
      <c r="A1760" s="7">
        <v>536459</v>
      </c>
      <c r="B1760" s="7">
        <f>VLOOKUP(A1760,'Лицевые счета'!$A$1:$K$4570,2,0)</f>
        <v>533807</v>
      </c>
      <c r="C1760">
        <f>COUNTIF('ИПУ и ОКПУ'!$A$2:$A$3258,A1760)</f>
        <v>0</v>
      </c>
      <c r="D1760" t="str">
        <f>IF(C1760&gt;0,VLOOKUP(A1760,'ИПУ и ОКПУ'!$A$1:$O$3258,9,0),"")</f>
        <v/>
      </c>
      <c r="E1760" t="str">
        <f>IF(C1760&gt;0,IF(VLOOKUP(A1760,'ИПУ и ОКПУ'!$A$1:$O$3258,14,0)="Нет показаний","Нет показаний",""),"")</f>
        <v/>
      </c>
      <c r="F1760" t="str">
        <f>IF(AND(C1760&gt;0),SUMIF('ИПУ и ОКПУ'!$A$2:$A$3258,A1760,'ИПУ и ОКПУ'!$O$2:$O$3258),"")</f>
        <v/>
      </c>
      <c r="G1760">
        <f>VLOOKUP(A1760,'Лицевые счета'!$A$2:$K$4570,9,0)</f>
        <v>2</v>
      </c>
      <c r="H1760">
        <f>VLOOKUP(A1760,'Лицевые счета'!$A$2:$K$4570,10,0)</f>
        <v>73.5</v>
      </c>
      <c r="I1760" t="str">
        <f>VLOOKUP(A1760,'Лицевые счета'!$A$2:$K$4570,6,0)</f>
        <v>ФЛ</v>
      </c>
      <c r="J1760">
        <f>IF(AND(C1760=0,I1760="ФЛ"),G1760*H1760,"")</f>
        <v>147</v>
      </c>
      <c r="K1760" t="str">
        <f>IF(AND(C1760&gt;0,E1760="Нет показаний",I1760="ФЛ"),G1760*H1760,"")</f>
        <v/>
      </c>
    </row>
    <row r="1761" spans="1:11" x14ac:dyDescent="0.25">
      <c r="A1761" s="7">
        <v>536466</v>
      </c>
      <c r="B1761" s="7">
        <f>VLOOKUP(A1761,'Лицевые счета'!$A$1:$K$4570,2,0)</f>
        <v>533809</v>
      </c>
      <c r="C1761">
        <f>COUNTIF('ИПУ и ОКПУ'!$A$2:$A$3258,A1761)</f>
        <v>1</v>
      </c>
      <c r="D1761" t="str">
        <f>IF(C1761&gt;0,VLOOKUP(A1761,'ИПУ и ОКПУ'!$A$1:$O$3258,9,0),"")</f>
        <v>Одноставочный</v>
      </c>
      <c r="E1761" t="str">
        <f>IF(C1761&gt;0,IF(VLOOKUP(A1761,'ИПУ и ОКПУ'!$A$1:$O$3258,14,0)="Нет показаний","Нет показаний",""),"")</f>
        <v/>
      </c>
      <c r="F1761">
        <f>IF(AND(C1761&gt;0),SUMIF('ИПУ и ОКПУ'!$A$2:$A$3258,A1761,'ИПУ и ОКПУ'!$O$2:$O$3258),"")</f>
        <v>136.5</v>
      </c>
      <c r="G1761">
        <f>VLOOKUP(A1761,'Лицевые счета'!$A$2:$K$4570,9,0)</f>
        <v>2</v>
      </c>
      <c r="H1761">
        <f>VLOOKUP(A1761,'Лицевые счета'!$A$2:$K$4570,10,0)</f>
        <v>73.5</v>
      </c>
      <c r="I1761" t="str">
        <f>VLOOKUP(A1761,'Лицевые счета'!$A$2:$K$4570,6,0)</f>
        <v>ФЛ</v>
      </c>
      <c r="J1761" t="str">
        <f>IF(AND(C1761=0,I1761="ФЛ"),G1761*H1761,"")</f>
        <v/>
      </c>
      <c r="K1761" t="str">
        <f>IF(AND(C1761&gt;0,E1761="Нет показаний",I1761="ФЛ"),G1761*H1761,"")</f>
        <v/>
      </c>
    </row>
    <row r="1762" spans="1:11" x14ac:dyDescent="0.25">
      <c r="A1762" s="7">
        <v>536472</v>
      </c>
      <c r="B1762" s="7">
        <f>VLOOKUP(A1762,'Лицевые счета'!$A$1:$K$4570,2,0)</f>
        <v>533809</v>
      </c>
      <c r="C1762">
        <f>COUNTIF('ИПУ и ОКПУ'!$A$2:$A$3258,A1762)</f>
        <v>0</v>
      </c>
      <c r="D1762" t="str">
        <f>IF(C1762&gt;0,VLOOKUP(A1762,'ИПУ и ОКПУ'!$A$1:$O$3258,9,0),"")</f>
        <v/>
      </c>
      <c r="E1762" t="str">
        <f>IF(C1762&gt;0,IF(VLOOKUP(A1762,'ИПУ и ОКПУ'!$A$1:$O$3258,14,0)="Нет показаний","Нет показаний",""),"")</f>
        <v/>
      </c>
      <c r="F1762" t="str">
        <f>IF(AND(C1762&gt;0),SUMIF('ИПУ и ОКПУ'!$A$2:$A$3258,A1762,'ИПУ и ОКПУ'!$O$2:$O$3258),"")</f>
        <v/>
      </c>
      <c r="G1762">
        <f>VLOOKUP(A1762,'Лицевые счета'!$A$2:$K$4570,9,0)</f>
        <v>2</v>
      </c>
      <c r="H1762">
        <f>VLOOKUP(A1762,'Лицевые счета'!$A$2:$K$4570,10,0)</f>
        <v>83.2</v>
      </c>
      <c r="I1762" t="str">
        <f>VLOOKUP(A1762,'Лицевые счета'!$A$2:$K$4570,6,0)</f>
        <v>ФЛ</v>
      </c>
      <c r="J1762">
        <f>IF(AND(C1762=0,I1762="ФЛ"),G1762*H1762,"")</f>
        <v>166.4</v>
      </c>
      <c r="K1762" t="str">
        <f>IF(AND(C1762&gt;0,E1762="Нет показаний",I1762="ФЛ"),G1762*H1762,"")</f>
        <v/>
      </c>
    </row>
    <row r="1763" spans="1:11" x14ac:dyDescent="0.25">
      <c r="A1763" s="7">
        <v>544979</v>
      </c>
      <c r="B1763" s="7">
        <f>VLOOKUP(A1763,'Лицевые счета'!$A$1:$K$4570,2,0)</f>
        <v>58314</v>
      </c>
      <c r="C1763">
        <f>COUNTIF('ИПУ и ОКПУ'!$A$2:$A$3258,A1763)</f>
        <v>1</v>
      </c>
      <c r="D1763" t="str">
        <f>IF(C1763&gt;0,VLOOKUP(A1763,'ИПУ и ОКПУ'!$A$1:$O$3258,9,0),"")</f>
        <v>Одноставочный</v>
      </c>
      <c r="E1763" t="str">
        <f>IF(C1763&gt;0,IF(VLOOKUP(A1763,'ИПУ и ОКПУ'!$A$1:$O$3258,14,0)="Нет показаний","Нет показаний",""),"")</f>
        <v>Нет показаний</v>
      </c>
      <c r="F1763">
        <f>IF(AND(C1763&gt;0),SUMIF('ИПУ и ОКПУ'!$A$2:$A$3258,A1763,'ИПУ и ОКПУ'!$O$2:$O$3258),"")</f>
        <v>0</v>
      </c>
      <c r="G1763">
        <f>VLOOKUP(A1763,'Лицевые счета'!$A$2:$K$4570,9,0)</f>
        <v>2</v>
      </c>
      <c r="H1763">
        <f>VLOOKUP(A1763,'Лицевые счета'!$A$2:$K$4570,10,0)</f>
        <v>88</v>
      </c>
      <c r="I1763" t="str">
        <f>VLOOKUP(A1763,'Лицевые счета'!$A$2:$K$4570,6,0)</f>
        <v>ФЛ</v>
      </c>
      <c r="J1763" t="str">
        <f>IF(AND(C1763=0,I1763="ФЛ"),G1763*H1763,"")</f>
        <v/>
      </c>
      <c r="K1763">
        <f>IF(AND(C1763&gt;0,E1763="Нет показаний",I1763="ФЛ"),G1763*H1763,"")</f>
        <v>176</v>
      </c>
    </row>
    <row r="1764" spans="1:11" x14ac:dyDescent="0.25">
      <c r="A1764" s="7">
        <v>587517</v>
      </c>
      <c r="B1764" s="7">
        <f>VLOOKUP(A1764,'Лицевые счета'!$A$1:$K$4570,2,0)</f>
        <v>587512</v>
      </c>
      <c r="C1764">
        <f>COUNTIF('ИПУ и ОКПУ'!$A$2:$A$3258,A1764)</f>
        <v>1</v>
      </c>
      <c r="D1764" t="str">
        <f>IF(C1764&gt;0,VLOOKUP(A1764,'ИПУ и ОКПУ'!$A$1:$O$3258,9,0),"")</f>
        <v>Одноставочный</v>
      </c>
      <c r="E1764" t="str">
        <f>IF(C1764&gt;0,IF(VLOOKUP(A1764,'ИПУ и ОКПУ'!$A$1:$O$3258,14,0)="Нет показаний","Нет показаний",""),"")</f>
        <v/>
      </c>
      <c r="F1764">
        <f>IF(AND(C1764&gt;0),SUMIF('ИПУ и ОКПУ'!$A$2:$A$3258,A1764,'ИПУ и ОКПУ'!$O$2:$O$3258),"")</f>
        <v>83</v>
      </c>
      <c r="G1764">
        <f>VLOOKUP(A1764,'Лицевые счета'!$A$2:$K$4570,9,0)</f>
        <v>2</v>
      </c>
      <c r="H1764">
        <f>VLOOKUP(A1764,'Лицевые счета'!$A$2:$K$4570,10,0)</f>
        <v>73.5</v>
      </c>
      <c r="I1764" t="str">
        <f>VLOOKUP(A1764,'Лицевые счета'!$A$2:$K$4570,6,0)</f>
        <v>ФЛ</v>
      </c>
      <c r="J1764" t="str">
        <f>IF(AND(C1764=0,I1764="ФЛ"),G1764*H1764,"")</f>
        <v/>
      </c>
      <c r="K1764" t="str">
        <f>IF(AND(C1764&gt;0,E1764="Нет показаний",I1764="ФЛ"),G1764*H1764,"")</f>
        <v/>
      </c>
    </row>
    <row r="1765" spans="1:11" x14ac:dyDescent="0.25">
      <c r="A1765" s="7">
        <v>587530</v>
      </c>
      <c r="B1765" s="7">
        <f>VLOOKUP(A1765,'Лицевые счета'!$A$1:$K$4570,2,0)</f>
        <v>587512</v>
      </c>
      <c r="C1765">
        <f>COUNTIF('ИПУ и ОКПУ'!$A$2:$A$3258,A1765)</f>
        <v>1</v>
      </c>
      <c r="D1765" t="str">
        <f>IF(C1765&gt;0,VLOOKUP(A1765,'ИПУ и ОКПУ'!$A$1:$O$3258,9,0),"")</f>
        <v>Одноставочный</v>
      </c>
      <c r="E1765" t="str">
        <f>IF(C1765&gt;0,IF(VLOOKUP(A1765,'ИПУ и ОКПУ'!$A$1:$O$3258,14,0)="Нет показаний","Нет показаний",""),"")</f>
        <v/>
      </c>
      <c r="F1765">
        <f>IF(AND(C1765&gt;0),SUMIF('ИПУ и ОКПУ'!$A$2:$A$3258,A1765,'ИПУ и ОКПУ'!$O$2:$O$3258),"")</f>
        <v>-96</v>
      </c>
      <c r="G1765">
        <f>VLOOKUP(A1765,'Лицевые счета'!$A$2:$K$4570,9,0)</f>
        <v>2</v>
      </c>
      <c r="H1765">
        <f>VLOOKUP(A1765,'Лицевые счета'!$A$2:$K$4570,10,0)</f>
        <v>83.2</v>
      </c>
      <c r="I1765" t="str">
        <f>VLOOKUP(A1765,'Лицевые счета'!$A$2:$K$4570,6,0)</f>
        <v>ФЛ</v>
      </c>
      <c r="J1765" t="str">
        <f>IF(AND(C1765=0,I1765="ФЛ"),G1765*H1765,"")</f>
        <v/>
      </c>
      <c r="K1765" t="str">
        <f>IF(AND(C1765&gt;0,E1765="Нет показаний",I1765="ФЛ"),G1765*H1765,"")</f>
        <v/>
      </c>
    </row>
    <row r="1766" spans="1:11" x14ac:dyDescent="0.25">
      <c r="A1766" s="7">
        <v>587541</v>
      </c>
      <c r="B1766" s="7">
        <f>VLOOKUP(A1766,'Лицевые счета'!$A$1:$K$4570,2,0)</f>
        <v>587512</v>
      </c>
      <c r="C1766">
        <f>COUNTIF('ИПУ и ОКПУ'!$A$2:$A$3258,A1766)</f>
        <v>1</v>
      </c>
      <c r="D1766" t="str">
        <f>IF(C1766&gt;0,VLOOKUP(A1766,'ИПУ и ОКПУ'!$A$1:$O$3258,9,0),"")</f>
        <v>Одноставочный</v>
      </c>
      <c r="E1766" t="str">
        <f>IF(C1766&gt;0,IF(VLOOKUP(A1766,'ИПУ и ОКПУ'!$A$1:$O$3258,14,0)="Нет показаний","Нет показаний",""),"")</f>
        <v/>
      </c>
      <c r="F1766">
        <f>IF(AND(C1766&gt;0),SUMIF('ИПУ и ОКПУ'!$A$2:$A$3258,A1766,'ИПУ и ОКПУ'!$O$2:$O$3258),"")</f>
        <v>851</v>
      </c>
      <c r="G1766">
        <f>VLOOKUP(A1766,'Лицевые счета'!$A$2:$K$4570,9,0)</f>
        <v>2</v>
      </c>
      <c r="H1766">
        <f>VLOOKUP(A1766,'Лицевые счета'!$A$2:$K$4570,10,0)</f>
        <v>83.2</v>
      </c>
      <c r="I1766" t="str">
        <f>VLOOKUP(A1766,'Лицевые счета'!$A$2:$K$4570,6,0)</f>
        <v>ФЛ</v>
      </c>
      <c r="J1766" t="str">
        <f>IF(AND(C1766=0,I1766="ФЛ"),G1766*H1766,"")</f>
        <v/>
      </c>
      <c r="K1766" t="str">
        <f>IF(AND(C1766&gt;0,E1766="Нет показаний",I1766="ФЛ"),G1766*H1766,"")</f>
        <v/>
      </c>
    </row>
    <row r="1767" spans="1:11" x14ac:dyDescent="0.25">
      <c r="A1767" s="7">
        <v>587549</v>
      </c>
      <c r="B1767" s="7">
        <f>VLOOKUP(A1767,'Лицевые счета'!$A$1:$K$4570,2,0)</f>
        <v>587512</v>
      </c>
      <c r="C1767">
        <f>COUNTIF('ИПУ и ОКПУ'!$A$2:$A$3258,A1767)</f>
        <v>1</v>
      </c>
      <c r="D1767" t="str">
        <f>IF(C1767&gt;0,VLOOKUP(A1767,'ИПУ и ОКПУ'!$A$1:$O$3258,9,0),"")</f>
        <v>Одноставочный</v>
      </c>
      <c r="E1767" t="str">
        <f>IF(C1767&gt;0,IF(VLOOKUP(A1767,'ИПУ и ОКПУ'!$A$1:$O$3258,14,0)="Нет показаний","Нет показаний",""),"")</f>
        <v/>
      </c>
      <c r="F1767">
        <f>IF(AND(C1767&gt;0),SUMIF('ИПУ и ОКПУ'!$A$2:$A$3258,A1767,'ИПУ и ОКПУ'!$O$2:$O$3258),"")</f>
        <v>124</v>
      </c>
      <c r="G1767">
        <f>VLOOKUP(A1767,'Лицевые счета'!$A$2:$K$4570,9,0)</f>
        <v>2</v>
      </c>
      <c r="H1767">
        <f>VLOOKUP(A1767,'Лицевые счета'!$A$2:$K$4570,10,0)</f>
        <v>83.2</v>
      </c>
      <c r="I1767" t="str">
        <f>VLOOKUP(A1767,'Лицевые счета'!$A$2:$K$4570,6,0)</f>
        <v>ФЛ</v>
      </c>
      <c r="J1767" t="str">
        <f>IF(AND(C1767=0,I1767="ФЛ"),G1767*H1767,"")</f>
        <v/>
      </c>
      <c r="K1767" t="str">
        <f>IF(AND(C1767&gt;0,E1767="Нет показаний",I1767="ФЛ"),G1767*H1767,"")</f>
        <v/>
      </c>
    </row>
    <row r="1768" spans="1:11" x14ac:dyDescent="0.25">
      <c r="A1768" s="7">
        <v>592570</v>
      </c>
      <c r="B1768" s="7">
        <f>VLOOKUP(A1768,'Лицевые счета'!$A$1:$K$4570,2,0)</f>
        <v>588205</v>
      </c>
      <c r="C1768">
        <f>COUNTIF('ИПУ и ОКПУ'!$A$2:$A$3258,A1768)</f>
        <v>1</v>
      </c>
      <c r="D1768" t="str">
        <f>IF(C1768&gt;0,VLOOKUP(A1768,'ИПУ и ОКПУ'!$A$1:$O$3258,9,0),"")</f>
        <v>Одноставочный</v>
      </c>
      <c r="E1768" t="str">
        <f>IF(C1768&gt;0,IF(VLOOKUP(A1768,'ИПУ и ОКПУ'!$A$1:$O$3258,14,0)="Нет показаний","Нет показаний",""),"")</f>
        <v>Нет показаний</v>
      </c>
      <c r="F1768">
        <f>IF(AND(C1768&gt;0),SUMIF('ИПУ и ОКПУ'!$A$2:$A$3258,A1768,'ИПУ и ОКПУ'!$O$2:$O$3258),"")</f>
        <v>0</v>
      </c>
      <c r="G1768">
        <f>VLOOKUP(A1768,'Лицевые счета'!$A$2:$K$4570,9,0)</f>
        <v>2</v>
      </c>
      <c r="H1768">
        <f>VLOOKUP(A1768,'Лицевые счета'!$A$2:$K$4570,10,0)</f>
        <v>103.9</v>
      </c>
      <c r="I1768" t="str">
        <f>VLOOKUP(A1768,'Лицевые счета'!$A$2:$K$4570,6,0)</f>
        <v>ФЛ</v>
      </c>
      <c r="J1768" t="str">
        <f>IF(AND(C1768=0,I1768="ФЛ"),G1768*H1768,"")</f>
        <v/>
      </c>
      <c r="K1768">
        <f>IF(AND(C1768&gt;0,E1768="Нет показаний",I1768="ФЛ"),G1768*H1768,"")</f>
        <v>207.8</v>
      </c>
    </row>
    <row r="1769" spans="1:11" x14ac:dyDescent="0.25">
      <c r="A1769" s="7">
        <v>592571</v>
      </c>
      <c r="B1769" s="7">
        <f>VLOOKUP(A1769,'Лицевые счета'!$A$1:$K$4570,2,0)</f>
        <v>588205</v>
      </c>
      <c r="C1769">
        <f>COUNTIF('ИПУ и ОКПУ'!$A$2:$A$3258,A1769)</f>
        <v>2</v>
      </c>
      <c r="D1769" t="str">
        <f>IF(C1769&gt;0,VLOOKUP(A1769,'ИПУ и ОКПУ'!$A$1:$O$3258,9,0),"")</f>
        <v>Одноставочный</v>
      </c>
      <c r="E1769" t="str">
        <f>IF(C1769&gt;0,IF(VLOOKUP(A1769,'ИПУ и ОКПУ'!$A$1:$O$3258,14,0)="Нет показаний","Нет показаний",""),"")</f>
        <v>Нет показаний</v>
      </c>
      <c r="F1769">
        <f>IF(AND(C1769&gt;0),SUMIF('ИПУ и ОКПУ'!$A$2:$A$3258,A1769,'ИПУ и ОКПУ'!$O$2:$O$3258),"")</f>
        <v>0</v>
      </c>
      <c r="G1769">
        <f>VLOOKUP(A1769,'Лицевые счета'!$A$2:$K$4570,9,0)</f>
        <v>2</v>
      </c>
      <c r="H1769">
        <f>VLOOKUP(A1769,'Лицевые счета'!$A$2:$K$4570,10,0)</f>
        <v>103.9</v>
      </c>
      <c r="I1769" t="str">
        <f>VLOOKUP(A1769,'Лицевые счета'!$A$2:$K$4570,6,0)</f>
        <v>ФЛ</v>
      </c>
      <c r="J1769" t="str">
        <f>IF(AND(C1769=0,I1769="ФЛ"),G1769*H1769,"")</f>
        <v/>
      </c>
      <c r="K1769">
        <f>IF(AND(C1769&gt;0,E1769="Нет показаний",I1769="ФЛ"),G1769*H1769,"")</f>
        <v>207.8</v>
      </c>
    </row>
    <row r="1770" spans="1:11" x14ac:dyDescent="0.25">
      <c r="A1770" s="7">
        <v>592577</v>
      </c>
      <c r="B1770" s="7">
        <f>VLOOKUP(A1770,'Лицевые счета'!$A$1:$K$4570,2,0)</f>
        <v>588205</v>
      </c>
      <c r="C1770">
        <f>COUNTIF('ИПУ и ОКПУ'!$A$2:$A$3258,A1770)</f>
        <v>1</v>
      </c>
      <c r="D1770" t="str">
        <f>IF(C1770&gt;0,VLOOKUP(A1770,'ИПУ и ОКПУ'!$A$1:$O$3258,9,0),"")</f>
        <v>Одноставочный</v>
      </c>
      <c r="E1770" t="str">
        <f>IF(C1770&gt;0,IF(VLOOKUP(A1770,'ИПУ и ОКПУ'!$A$1:$O$3258,14,0)="Нет показаний","Нет показаний",""),"")</f>
        <v/>
      </c>
      <c r="F1770">
        <f>IF(AND(C1770&gt;0),SUMIF('ИПУ и ОКПУ'!$A$2:$A$3258,A1770,'ИПУ и ОКПУ'!$O$2:$O$3258),"")</f>
        <v>95</v>
      </c>
      <c r="G1770">
        <f>VLOOKUP(A1770,'Лицевые счета'!$A$2:$K$4570,9,0)</f>
        <v>2</v>
      </c>
      <c r="H1770">
        <f>VLOOKUP(A1770,'Лицевые счета'!$A$2:$K$4570,10,0)</f>
        <v>113.6</v>
      </c>
      <c r="I1770" t="str">
        <f>VLOOKUP(A1770,'Лицевые счета'!$A$2:$K$4570,6,0)</f>
        <v>ФЛ</v>
      </c>
      <c r="J1770" t="str">
        <f>IF(AND(C1770=0,I1770="ФЛ"),G1770*H1770,"")</f>
        <v/>
      </c>
      <c r="K1770" t="str">
        <f>IF(AND(C1770&gt;0,E1770="Нет показаний",I1770="ФЛ"),G1770*H1770,"")</f>
        <v/>
      </c>
    </row>
    <row r="1771" spans="1:11" x14ac:dyDescent="0.25">
      <c r="A1771" s="7">
        <v>592592</v>
      </c>
      <c r="B1771" s="7">
        <f>VLOOKUP(A1771,'Лицевые счета'!$A$1:$K$4570,2,0)</f>
        <v>588205</v>
      </c>
      <c r="C1771">
        <f>COUNTIF('ИПУ и ОКПУ'!$A$2:$A$3258,A1771)</f>
        <v>0</v>
      </c>
      <c r="D1771" t="str">
        <f>IF(C1771&gt;0,VLOOKUP(A1771,'ИПУ и ОКПУ'!$A$1:$O$3258,9,0),"")</f>
        <v/>
      </c>
      <c r="E1771" t="str">
        <f>IF(C1771&gt;0,IF(VLOOKUP(A1771,'ИПУ и ОКПУ'!$A$1:$O$3258,14,0)="Нет показаний","Нет показаний",""),"")</f>
        <v/>
      </c>
      <c r="F1771" t="str">
        <f>IF(AND(C1771&gt;0),SUMIF('ИПУ и ОКПУ'!$A$2:$A$3258,A1771,'ИПУ и ОКПУ'!$O$2:$O$3258),"")</f>
        <v/>
      </c>
      <c r="G1771">
        <f>VLOOKUP(A1771,'Лицевые счета'!$A$2:$K$4570,9,0)</f>
        <v>2</v>
      </c>
      <c r="H1771">
        <f>VLOOKUP(A1771,'Лицевые счета'!$A$2:$K$4570,10,0)</f>
        <v>103.9</v>
      </c>
      <c r="I1771" t="str">
        <f>VLOOKUP(A1771,'Лицевые счета'!$A$2:$K$4570,6,0)</f>
        <v>ФЛ</v>
      </c>
      <c r="J1771">
        <f>IF(AND(C1771=0,I1771="ФЛ"),G1771*H1771,"")</f>
        <v>207.8</v>
      </c>
      <c r="K1771" t="str">
        <f>IF(AND(C1771&gt;0,E1771="Нет показаний",I1771="ФЛ"),G1771*H1771,"")</f>
        <v/>
      </c>
    </row>
    <row r="1772" spans="1:11" x14ac:dyDescent="0.25">
      <c r="A1772" s="7">
        <v>592599</v>
      </c>
      <c r="B1772" s="7">
        <f>VLOOKUP(A1772,'Лицевые счета'!$A$1:$K$4570,2,0)</f>
        <v>588205</v>
      </c>
      <c r="C1772">
        <f>COUNTIF('ИПУ и ОКПУ'!$A$2:$A$3258,A1772)</f>
        <v>1</v>
      </c>
      <c r="D1772" t="str">
        <f>IF(C1772&gt;0,VLOOKUP(A1772,'ИПУ и ОКПУ'!$A$1:$O$3258,9,0),"")</f>
        <v>Одноставочный</v>
      </c>
      <c r="E1772" t="str">
        <f>IF(C1772&gt;0,IF(VLOOKUP(A1772,'ИПУ и ОКПУ'!$A$1:$O$3258,14,0)="Нет показаний","Нет показаний",""),"")</f>
        <v/>
      </c>
      <c r="F1772">
        <f>IF(AND(C1772&gt;0),SUMIF('ИПУ и ОКПУ'!$A$2:$A$3258,A1772,'ИПУ и ОКПУ'!$O$2:$O$3258),"")</f>
        <v>201</v>
      </c>
      <c r="G1772">
        <f>VLOOKUP(A1772,'Лицевые счета'!$A$2:$K$4570,9,0)</f>
        <v>2</v>
      </c>
      <c r="H1772">
        <f>VLOOKUP(A1772,'Лицевые счета'!$A$2:$K$4570,10,0)</f>
        <v>120.6</v>
      </c>
      <c r="I1772" t="str">
        <f>VLOOKUP(A1772,'Лицевые счета'!$A$2:$K$4570,6,0)</f>
        <v>ФЛ</v>
      </c>
      <c r="J1772" t="str">
        <f>IF(AND(C1772=0,I1772="ФЛ"),G1772*H1772,"")</f>
        <v/>
      </c>
      <c r="K1772" t="str">
        <f>IF(AND(C1772&gt;0,E1772="Нет показаний",I1772="ФЛ"),G1772*H1772,"")</f>
        <v/>
      </c>
    </row>
    <row r="1773" spans="1:11" x14ac:dyDescent="0.25">
      <c r="A1773" s="7">
        <v>592609</v>
      </c>
      <c r="B1773" s="7">
        <f>VLOOKUP(A1773,'Лицевые счета'!$A$1:$K$4570,2,0)</f>
        <v>588205</v>
      </c>
      <c r="C1773">
        <f>COUNTIF('ИПУ и ОКПУ'!$A$2:$A$3258,A1773)</f>
        <v>1</v>
      </c>
      <c r="D1773" t="str">
        <f>IF(C1773&gt;0,VLOOKUP(A1773,'ИПУ и ОКПУ'!$A$1:$O$3258,9,0),"")</f>
        <v>Одноставочный</v>
      </c>
      <c r="E1773" t="str">
        <f>IF(C1773&gt;0,IF(VLOOKUP(A1773,'ИПУ и ОКПУ'!$A$1:$O$3258,14,0)="Нет показаний","Нет показаний",""),"")</f>
        <v>Нет показаний</v>
      </c>
      <c r="F1773">
        <f>IF(AND(C1773&gt;0),SUMIF('ИПУ и ОКПУ'!$A$2:$A$3258,A1773,'ИПУ и ОКПУ'!$O$2:$O$3258),"")</f>
        <v>0</v>
      </c>
      <c r="G1773">
        <f>VLOOKUP(A1773,'Лицевые счета'!$A$2:$K$4570,9,0)</f>
        <v>2</v>
      </c>
      <c r="H1773">
        <f>VLOOKUP(A1773,'Лицевые счета'!$A$2:$K$4570,10,0)</f>
        <v>120.6</v>
      </c>
      <c r="I1773" t="str">
        <f>VLOOKUP(A1773,'Лицевые счета'!$A$2:$K$4570,6,0)</f>
        <v>ФЛ</v>
      </c>
      <c r="J1773" t="str">
        <f>IF(AND(C1773=0,I1773="ФЛ"),G1773*H1773,"")</f>
        <v/>
      </c>
      <c r="K1773">
        <f>IF(AND(C1773&gt;0,E1773="Нет показаний",I1773="ФЛ"),G1773*H1773,"")</f>
        <v>241.2</v>
      </c>
    </row>
    <row r="1774" spans="1:11" x14ac:dyDescent="0.25">
      <c r="A1774" s="7">
        <v>592619</v>
      </c>
      <c r="B1774" s="7">
        <f>VLOOKUP(A1774,'Лицевые счета'!$A$1:$K$4570,2,0)</f>
        <v>588207</v>
      </c>
      <c r="C1774">
        <f>COUNTIF('ИПУ и ОКПУ'!$A$2:$A$3258,A1774)</f>
        <v>1</v>
      </c>
      <c r="D1774" t="str">
        <f>IF(C1774&gt;0,VLOOKUP(A1774,'ИПУ и ОКПУ'!$A$1:$O$3258,9,0),"")</f>
        <v>Одноставочный</v>
      </c>
      <c r="E1774" t="str">
        <f>IF(C1774&gt;0,IF(VLOOKUP(A1774,'ИПУ и ОКПУ'!$A$1:$O$3258,14,0)="Нет показаний","Нет показаний",""),"")</f>
        <v>Нет показаний</v>
      </c>
      <c r="F1774">
        <f>IF(AND(C1774&gt;0),SUMIF('ИПУ и ОКПУ'!$A$2:$A$3258,A1774,'ИПУ и ОКПУ'!$O$2:$O$3258),"")</f>
        <v>0</v>
      </c>
      <c r="G1774">
        <f>VLOOKUP(A1774,'Лицевые счета'!$A$2:$K$4570,9,0)</f>
        <v>2</v>
      </c>
      <c r="H1774">
        <f>VLOOKUP(A1774,'Лицевые счета'!$A$2:$K$4570,10,0)</f>
        <v>103.9</v>
      </c>
      <c r="I1774" t="str">
        <f>VLOOKUP(A1774,'Лицевые счета'!$A$2:$K$4570,6,0)</f>
        <v>ФЛ</v>
      </c>
      <c r="J1774" t="str">
        <f>IF(AND(C1774=0,I1774="ФЛ"),G1774*H1774,"")</f>
        <v/>
      </c>
      <c r="K1774">
        <f>IF(AND(C1774&gt;0,E1774="Нет показаний",I1774="ФЛ"),G1774*H1774,"")</f>
        <v>207.8</v>
      </c>
    </row>
    <row r="1775" spans="1:11" x14ac:dyDescent="0.25">
      <c r="A1775" s="7">
        <v>592622</v>
      </c>
      <c r="B1775" s="7">
        <f>VLOOKUP(A1775,'Лицевые счета'!$A$1:$K$4570,2,0)</f>
        <v>588207</v>
      </c>
      <c r="C1775">
        <f>COUNTIF('ИПУ и ОКПУ'!$A$2:$A$3258,A1775)</f>
        <v>1</v>
      </c>
      <c r="D1775" t="str">
        <f>IF(C1775&gt;0,VLOOKUP(A1775,'ИПУ и ОКПУ'!$A$1:$O$3258,9,0),"")</f>
        <v>Одноставочный</v>
      </c>
      <c r="E1775" t="str">
        <f>IF(C1775&gt;0,IF(VLOOKUP(A1775,'ИПУ и ОКПУ'!$A$1:$O$3258,14,0)="Нет показаний","Нет показаний",""),"")</f>
        <v>Нет показаний</v>
      </c>
      <c r="F1775">
        <f>IF(AND(C1775&gt;0),SUMIF('ИПУ и ОКПУ'!$A$2:$A$3258,A1775,'ИПУ и ОКПУ'!$O$2:$O$3258),"")</f>
        <v>0</v>
      </c>
      <c r="G1775">
        <f>VLOOKUP(A1775,'Лицевые счета'!$A$2:$K$4570,9,0)</f>
        <v>2</v>
      </c>
      <c r="H1775">
        <f>VLOOKUP(A1775,'Лицевые счета'!$A$2:$K$4570,10,0)</f>
        <v>103.9</v>
      </c>
      <c r="I1775" t="str">
        <f>VLOOKUP(A1775,'Лицевые счета'!$A$2:$K$4570,6,0)</f>
        <v>ФЛ</v>
      </c>
      <c r="J1775" t="str">
        <f>IF(AND(C1775=0,I1775="ФЛ"),G1775*H1775,"")</f>
        <v/>
      </c>
      <c r="K1775">
        <f>IF(AND(C1775&gt;0,E1775="Нет показаний",I1775="ФЛ"),G1775*H1775,"")</f>
        <v>207.8</v>
      </c>
    </row>
    <row r="1776" spans="1:11" x14ac:dyDescent="0.25">
      <c r="A1776" s="7">
        <v>592642</v>
      </c>
      <c r="B1776" s="7">
        <f>VLOOKUP(A1776,'Лицевые счета'!$A$1:$K$4570,2,0)</f>
        <v>588210</v>
      </c>
      <c r="C1776">
        <f>COUNTIF('ИПУ и ОКПУ'!$A$2:$A$3258,A1776)</f>
        <v>1</v>
      </c>
      <c r="D1776" t="str">
        <f>IF(C1776&gt;0,VLOOKUP(A1776,'ИПУ и ОКПУ'!$A$1:$O$3258,9,0),"")</f>
        <v>Одноставочный</v>
      </c>
      <c r="E1776" t="str">
        <f>IF(C1776&gt;0,IF(VLOOKUP(A1776,'ИПУ и ОКПУ'!$A$1:$O$3258,14,0)="Нет показаний","Нет показаний",""),"")</f>
        <v/>
      </c>
      <c r="F1776">
        <f>IF(AND(C1776&gt;0),SUMIF('ИПУ и ОКПУ'!$A$2:$A$3258,A1776,'ИПУ и ОКПУ'!$O$2:$O$3258),"")</f>
        <v>186</v>
      </c>
      <c r="G1776">
        <f>VLOOKUP(A1776,'Лицевые счета'!$A$2:$K$4570,9,0)</f>
        <v>2</v>
      </c>
      <c r="H1776">
        <f>VLOOKUP(A1776,'Лицевые счета'!$A$2:$K$4570,10,0)</f>
        <v>103.9</v>
      </c>
      <c r="I1776" t="str">
        <f>VLOOKUP(A1776,'Лицевые счета'!$A$2:$K$4570,6,0)</f>
        <v>ФЛ</v>
      </c>
      <c r="J1776" t="str">
        <f>IF(AND(C1776=0,I1776="ФЛ"),G1776*H1776,"")</f>
        <v/>
      </c>
      <c r="K1776" t="str">
        <f>IF(AND(C1776&gt;0,E1776="Нет показаний",I1776="ФЛ"),G1776*H1776,"")</f>
        <v/>
      </c>
    </row>
    <row r="1777" spans="1:11" x14ac:dyDescent="0.25">
      <c r="A1777" s="7">
        <v>592648</v>
      </c>
      <c r="B1777" s="7">
        <f>VLOOKUP(A1777,'Лицевые счета'!$A$1:$K$4570,2,0)</f>
        <v>588210</v>
      </c>
      <c r="C1777">
        <f>COUNTIF('ИПУ и ОКПУ'!$A$2:$A$3258,A1777)</f>
        <v>1</v>
      </c>
      <c r="D1777" t="str">
        <f>IF(C1777&gt;0,VLOOKUP(A1777,'ИПУ и ОКПУ'!$A$1:$O$3258,9,0),"")</f>
        <v>Одноставочный</v>
      </c>
      <c r="E1777" t="str">
        <f>IF(C1777&gt;0,IF(VLOOKUP(A1777,'ИПУ и ОКПУ'!$A$1:$O$3258,14,0)="Нет показаний","Нет показаний",""),"")</f>
        <v/>
      </c>
      <c r="F1777">
        <f>IF(AND(C1777&gt;0),SUMIF('ИПУ и ОКПУ'!$A$2:$A$3258,A1777,'ИПУ и ОКПУ'!$O$2:$O$3258),"")</f>
        <v>300</v>
      </c>
      <c r="G1777">
        <f>VLOOKUP(A1777,'Лицевые счета'!$A$2:$K$4570,9,0)</f>
        <v>2</v>
      </c>
      <c r="H1777">
        <f>VLOOKUP(A1777,'Лицевые счета'!$A$2:$K$4570,10,0)</f>
        <v>103.9</v>
      </c>
      <c r="I1777" t="str">
        <f>VLOOKUP(A1777,'Лицевые счета'!$A$2:$K$4570,6,0)</f>
        <v>ФЛ</v>
      </c>
      <c r="J1777" t="str">
        <f>IF(AND(C1777=0,I1777="ФЛ"),G1777*H1777,"")</f>
        <v/>
      </c>
      <c r="K1777" t="str">
        <f>IF(AND(C1777&gt;0,E1777="Нет показаний",I1777="ФЛ"),G1777*H1777,"")</f>
        <v/>
      </c>
    </row>
    <row r="1778" spans="1:11" x14ac:dyDescent="0.25">
      <c r="A1778" s="7">
        <v>592654</v>
      </c>
      <c r="B1778" s="7">
        <f>VLOOKUP(A1778,'Лицевые счета'!$A$1:$K$4570,2,0)</f>
        <v>588210</v>
      </c>
      <c r="C1778">
        <f>COUNTIF('ИПУ и ОКПУ'!$A$2:$A$3258,A1778)</f>
        <v>1</v>
      </c>
      <c r="D1778" t="str">
        <f>IF(C1778&gt;0,VLOOKUP(A1778,'ИПУ и ОКПУ'!$A$1:$O$3258,9,0),"")</f>
        <v>Одноставочный</v>
      </c>
      <c r="E1778" t="str">
        <f>IF(C1778&gt;0,IF(VLOOKUP(A1778,'ИПУ и ОКПУ'!$A$1:$O$3258,14,0)="Нет показаний","Нет показаний",""),"")</f>
        <v/>
      </c>
      <c r="F1778">
        <f>IF(AND(C1778&gt;0),SUMIF('ИПУ и ОКПУ'!$A$2:$A$3258,A1778,'ИПУ и ОКПУ'!$O$2:$O$3258),"")</f>
        <v>857</v>
      </c>
      <c r="G1778">
        <f>VLOOKUP(A1778,'Лицевые счета'!$A$2:$K$4570,9,0)</f>
        <v>2</v>
      </c>
      <c r="H1778">
        <f>VLOOKUP(A1778,'Лицевые счета'!$A$2:$K$4570,10,0)</f>
        <v>113.6</v>
      </c>
      <c r="I1778" t="str">
        <f>VLOOKUP(A1778,'Лицевые счета'!$A$2:$K$4570,6,0)</f>
        <v>ФЛ</v>
      </c>
      <c r="J1778" t="str">
        <f>IF(AND(C1778=0,I1778="ФЛ"),G1778*H1778,"")</f>
        <v/>
      </c>
      <c r="K1778" t="str">
        <f>IF(AND(C1778&gt;0,E1778="Нет показаний",I1778="ФЛ"),G1778*H1778,"")</f>
        <v/>
      </c>
    </row>
    <row r="1779" spans="1:11" x14ac:dyDescent="0.25">
      <c r="A1779" s="7">
        <v>611306</v>
      </c>
      <c r="B1779" s="7">
        <f>VLOOKUP(A1779,'Лицевые счета'!$A$1:$K$4570,2,0)</f>
        <v>1604</v>
      </c>
      <c r="C1779">
        <f>COUNTIF('ИПУ и ОКПУ'!$A$2:$A$3258,A1779)</f>
        <v>1</v>
      </c>
      <c r="D1779" t="str">
        <f>IF(C1779&gt;0,VLOOKUP(A1779,'ИПУ и ОКПУ'!$A$1:$O$3258,9,0),"")</f>
        <v>Одноставочный</v>
      </c>
      <c r="E1779" t="str">
        <f>IF(C1779&gt;0,IF(VLOOKUP(A1779,'ИПУ и ОКПУ'!$A$1:$O$3258,14,0)="Нет показаний","Нет показаний",""),"")</f>
        <v/>
      </c>
      <c r="F1779">
        <f>IF(AND(C1779&gt;0),SUMIF('ИПУ и ОКПУ'!$A$2:$A$3258,A1779,'ИПУ и ОКПУ'!$O$2:$O$3258),"")</f>
        <v>232</v>
      </c>
      <c r="G1779">
        <f>VLOOKUP(A1779,'Лицевые счета'!$A$2:$K$4570,9,0)</f>
        <v>2</v>
      </c>
      <c r="H1779">
        <f>VLOOKUP(A1779,'Лицевые счета'!$A$2:$K$4570,10,0)</f>
        <v>88</v>
      </c>
      <c r="I1779" t="str">
        <f>VLOOKUP(A1779,'Лицевые счета'!$A$2:$K$4570,6,0)</f>
        <v>ФЛ</v>
      </c>
      <c r="J1779" t="str">
        <f>IF(AND(C1779=0,I1779="ФЛ"),G1779*H1779,"")</f>
        <v/>
      </c>
      <c r="K1779" t="str">
        <f>IF(AND(C1779&gt;0,E1779="Нет показаний",I1779="ФЛ"),G1779*H1779,"")</f>
        <v/>
      </c>
    </row>
    <row r="1780" spans="1:11" x14ac:dyDescent="0.25">
      <c r="A1780" s="7">
        <v>613132</v>
      </c>
      <c r="B1780" s="7">
        <f>VLOOKUP(A1780,'Лицевые счета'!$A$1:$K$4570,2,0)</f>
        <v>58314</v>
      </c>
      <c r="C1780">
        <f>COUNTIF('ИПУ и ОКПУ'!$A$2:$A$3258,A1780)</f>
        <v>0</v>
      </c>
      <c r="D1780" t="str">
        <f>IF(C1780&gt;0,VLOOKUP(A1780,'ИПУ и ОКПУ'!$A$1:$O$3258,9,0),"")</f>
        <v/>
      </c>
      <c r="E1780" t="str">
        <f>IF(C1780&gt;0,IF(VLOOKUP(A1780,'ИПУ и ОКПУ'!$A$1:$O$3258,14,0)="Нет показаний","Нет показаний",""),"")</f>
        <v/>
      </c>
      <c r="F1780" t="str">
        <f>IF(AND(C1780&gt;0),SUMIF('ИПУ и ОКПУ'!$A$2:$A$3258,A1780,'ИПУ и ОКПУ'!$O$2:$O$3258),"")</f>
        <v/>
      </c>
      <c r="G1780">
        <f>VLOOKUP(A1780,'Лицевые счета'!$A$2:$K$4570,9,0)</f>
        <v>2</v>
      </c>
      <c r="H1780">
        <f>VLOOKUP(A1780,'Лицевые счета'!$A$2:$K$4570,10,0)</f>
        <v>113.6</v>
      </c>
      <c r="I1780" t="str">
        <f>VLOOKUP(A1780,'Лицевые счета'!$A$2:$K$4570,6,0)</f>
        <v>ФЛ</v>
      </c>
      <c r="J1780">
        <f>IF(AND(C1780=0,I1780="ФЛ"),G1780*H1780,"")</f>
        <v>227.2</v>
      </c>
      <c r="K1780" t="str">
        <f>IF(AND(C1780&gt;0,E1780="Нет показаний",I1780="ФЛ"),G1780*H1780,"")</f>
        <v/>
      </c>
    </row>
    <row r="1781" spans="1:11" x14ac:dyDescent="0.25">
      <c r="A1781" s="7">
        <v>645094</v>
      </c>
      <c r="B1781" s="7">
        <f>VLOOKUP(A1781,'Лицевые счета'!$A$1:$K$4570,2,0)</f>
        <v>644629</v>
      </c>
      <c r="C1781">
        <f>COUNTIF('ИПУ и ОКПУ'!$A$2:$A$3258,A1781)</f>
        <v>1</v>
      </c>
      <c r="D1781" t="str">
        <f>IF(C1781&gt;0,VLOOKUP(A1781,'ИПУ и ОКПУ'!$A$1:$O$3258,9,0),"")</f>
        <v>Одноставочный</v>
      </c>
      <c r="E1781" t="str">
        <f>IF(C1781&gt;0,IF(VLOOKUP(A1781,'ИПУ и ОКПУ'!$A$1:$O$3258,14,0)="Нет показаний","Нет показаний",""),"")</f>
        <v/>
      </c>
      <c r="F1781">
        <f>IF(AND(C1781&gt;0),SUMIF('ИПУ и ОКПУ'!$A$2:$A$3258,A1781,'ИПУ и ОКПУ'!$O$2:$O$3258),"")</f>
        <v>186</v>
      </c>
      <c r="G1781">
        <f>VLOOKUP(A1781,'Лицевые счета'!$A$2:$K$4570,9,0)</f>
        <v>2</v>
      </c>
      <c r="H1781">
        <f>VLOOKUP(A1781,'Лицевые счета'!$A$2:$K$4570,10,0)</f>
        <v>103.9</v>
      </c>
      <c r="I1781" t="str">
        <f>VLOOKUP(A1781,'Лицевые счета'!$A$2:$K$4570,6,0)</f>
        <v>ФЛ</v>
      </c>
      <c r="J1781" t="str">
        <f>IF(AND(C1781=0,I1781="ФЛ"),G1781*H1781,"")</f>
        <v/>
      </c>
      <c r="K1781" t="str">
        <f>IF(AND(C1781&gt;0,E1781="Нет показаний",I1781="ФЛ"),G1781*H1781,"")</f>
        <v/>
      </c>
    </row>
    <row r="1782" spans="1:11" x14ac:dyDescent="0.25">
      <c r="A1782" s="7">
        <v>645098</v>
      </c>
      <c r="B1782" s="7">
        <f>VLOOKUP(A1782,'Лицевые счета'!$A$1:$K$4570,2,0)</f>
        <v>644629</v>
      </c>
      <c r="C1782">
        <f>COUNTIF('ИПУ и ОКПУ'!$A$2:$A$3258,A1782)</f>
        <v>1</v>
      </c>
      <c r="D1782" t="str">
        <f>IF(C1782&gt;0,VLOOKUP(A1782,'ИПУ и ОКПУ'!$A$1:$O$3258,9,0),"")</f>
        <v>Одноставочный</v>
      </c>
      <c r="E1782" t="str">
        <f>IF(C1782&gt;0,IF(VLOOKUP(A1782,'ИПУ и ОКПУ'!$A$1:$O$3258,14,0)="Нет показаний","Нет показаний",""),"")</f>
        <v/>
      </c>
      <c r="F1782">
        <f>IF(AND(C1782&gt;0),SUMIF('ИПУ и ОКПУ'!$A$2:$A$3258,A1782,'ИПУ и ОКПУ'!$O$2:$O$3258),"")</f>
        <v>280</v>
      </c>
      <c r="G1782">
        <f>VLOOKUP(A1782,'Лицевые счета'!$A$2:$K$4570,9,0)</f>
        <v>2</v>
      </c>
      <c r="H1782">
        <f>VLOOKUP(A1782,'Лицевые счета'!$A$2:$K$4570,10,0)</f>
        <v>120.6</v>
      </c>
      <c r="I1782" t="str">
        <f>VLOOKUP(A1782,'Лицевые счета'!$A$2:$K$4570,6,0)</f>
        <v>ФЛ</v>
      </c>
      <c r="J1782" t="str">
        <f>IF(AND(C1782=0,I1782="ФЛ"),G1782*H1782,"")</f>
        <v/>
      </c>
      <c r="K1782" t="str">
        <f>IF(AND(C1782&gt;0,E1782="Нет показаний",I1782="ФЛ"),G1782*H1782,"")</f>
        <v/>
      </c>
    </row>
    <row r="1783" spans="1:11" x14ac:dyDescent="0.25">
      <c r="A1783" s="7">
        <v>649376</v>
      </c>
      <c r="B1783" s="7">
        <f>VLOOKUP(A1783,'Лицевые счета'!$A$1:$K$4570,2,0)</f>
        <v>648495</v>
      </c>
      <c r="C1783">
        <f>COUNTIF('ИПУ и ОКПУ'!$A$2:$A$3258,A1783)</f>
        <v>0</v>
      </c>
      <c r="D1783" t="str">
        <f>IF(C1783&gt;0,VLOOKUP(A1783,'ИПУ и ОКПУ'!$A$1:$O$3258,9,0),"")</f>
        <v/>
      </c>
      <c r="E1783" t="str">
        <f>IF(C1783&gt;0,IF(VLOOKUP(A1783,'ИПУ и ОКПУ'!$A$1:$O$3258,14,0)="Нет показаний","Нет показаний",""),"")</f>
        <v/>
      </c>
      <c r="F1783" t="str">
        <f>IF(AND(C1783&gt;0),SUMIF('ИПУ и ОКПУ'!$A$2:$A$3258,A1783,'ИПУ и ОКПУ'!$O$2:$O$3258),"")</f>
        <v/>
      </c>
      <c r="G1783">
        <f>VLOOKUP(A1783,'Лицевые счета'!$A$2:$K$4570,9,0)</f>
        <v>2</v>
      </c>
      <c r="H1783">
        <f>VLOOKUP(A1783,'Лицевые счета'!$A$2:$K$4570,10,0)</f>
        <v>103.9</v>
      </c>
      <c r="I1783" t="str">
        <f>VLOOKUP(A1783,'Лицевые счета'!$A$2:$K$4570,6,0)</f>
        <v>ФЛ</v>
      </c>
      <c r="J1783">
        <f>IF(AND(C1783=0,I1783="ФЛ"),G1783*H1783,"")</f>
        <v>207.8</v>
      </c>
      <c r="K1783" t="str">
        <f>IF(AND(C1783&gt;0,E1783="Нет показаний",I1783="ФЛ"),G1783*H1783,"")</f>
        <v/>
      </c>
    </row>
    <row r="1784" spans="1:11" x14ac:dyDescent="0.25">
      <c r="A1784" s="7">
        <v>649382</v>
      </c>
      <c r="B1784" s="7">
        <f>VLOOKUP(A1784,'Лицевые счета'!$A$1:$K$4570,2,0)</f>
        <v>648495</v>
      </c>
      <c r="C1784">
        <f>COUNTIF('ИПУ и ОКПУ'!$A$2:$A$3258,A1784)</f>
        <v>0</v>
      </c>
      <c r="D1784" t="str">
        <f>IF(C1784&gt;0,VLOOKUP(A1784,'ИПУ и ОКПУ'!$A$1:$O$3258,9,0),"")</f>
        <v/>
      </c>
      <c r="E1784" t="str">
        <f>IF(C1784&gt;0,IF(VLOOKUP(A1784,'ИПУ и ОКПУ'!$A$1:$O$3258,14,0)="Нет показаний","Нет показаний",""),"")</f>
        <v/>
      </c>
      <c r="F1784" t="str">
        <f>IF(AND(C1784&gt;0),SUMIF('ИПУ и ОКПУ'!$A$2:$A$3258,A1784,'ИПУ и ОКПУ'!$O$2:$O$3258),"")</f>
        <v/>
      </c>
      <c r="G1784">
        <f>VLOOKUP(A1784,'Лицевые счета'!$A$2:$K$4570,9,0)</f>
        <v>2</v>
      </c>
      <c r="H1784">
        <f>VLOOKUP(A1784,'Лицевые счета'!$A$2:$K$4570,10,0)</f>
        <v>88</v>
      </c>
      <c r="I1784" t="str">
        <f>VLOOKUP(A1784,'Лицевые счета'!$A$2:$K$4570,6,0)</f>
        <v>ФЛ</v>
      </c>
      <c r="J1784">
        <f>IF(AND(C1784=0,I1784="ФЛ"),G1784*H1784,"")</f>
        <v>176</v>
      </c>
      <c r="K1784" t="str">
        <f>IF(AND(C1784&gt;0,E1784="Нет показаний",I1784="ФЛ"),G1784*H1784,"")</f>
        <v/>
      </c>
    </row>
    <row r="1785" spans="1:11" x14ac:dyDescent="0.25">
      <c r="A1785" s="7">
        <v>649388</v>
      </c>
      <c r="B1785" s="7">
        <f>VLOOKUP(A1785,'Лицевые счета'!$A$1:$K$4570,2,0)</f>
        <v>648495</v>
      </c>
      <c r="C1785">
        <f>COUNTIF('ИПУ и ОКПУ'!$A$2:$A$3258,A1785)</f>
        <v>0</v>
      </c>
      <c r="D1785" t="str">
        <f>IF(C1785&gt;0,VLOOKUP(A1785,'ИПУ и ОКПУ'!$A$1:$O$3258,9,0),"")</f>
        <v/>
      </c>
      <c r="E1785" t="str">
        <f>IF(C1785&gt;0,IF(VLOOKUP(A1785,'ИПУ и ОКПУ'!$A$1:$O$3258,14,0)="Нет показаний","Нет показаний",""),"")</f>
        <v/>
      </c>
      <c r="F1785" t="str">
        <f>IF(AND(C1785&gt;0),SUMIF('ИПУ и ОКПУ'!$A$2:$A$3258,A1785,'ИПУ и ОКПУ'!$O$2:$O$3258),"")</f>
        <v/>
      </c>
      <c r="G1785">
        <f>VLOOKUP(A1785,'Лицевые счета'!$A$2:$K$4570,9,0)</f>
        <v>2</v>
      </c>
      <c r="H1785">
        <f>VLOOKUP(A1785,'Лицевые счета'!$A$2:$K$4570,10,0)</f>
        <v>113.6</v>
      </c>
      <c r="I1785" t="str">
        <f>VLOOKUP(A1785,'Лицевые счета'!$A$2:$K$4570,6,0)</f>
        <v>ФЛ</v>
      </c>
      <c r="J1785">
        <f>IF(AND(C1785=0,I1785="ФЛ"),G1785*H1785,"")</f>
        <v>227.2</v>
      </c>
      <c r="K1785" t="str">
        <f>IF(AND(C1785&gt;0,E1785="Нет показаний",I1785="ФЛ"),G1785*H1785,"")</f>
        <v/>
      </c>
    </row>
    <row r="1786" spans="1:11" x14ac:dyDescent="0.25">
      <c r="A1786" s="7">
        <v>649394</v>
      </c>
      <c r="B1786" s="7">
        <f>VLOOKUP(A1786,'Лицевые счета'!$A$1:$K$4570,2,0)</f>
        <v>648495</v>
      </c>
      <c r="C1786">
        <f>COUNTIF('ИПУ и ОКПУ'!$A$2:$A$3258,A1786)</f>
        <v>0</v>
      </c>
      <c r="D1786" t="str">
        <f>IF(C1786&gt;0,VLOOKUP(A1786,'ИПУ и ОКПУ'!$A$1:$O$3258,9,0),"")</f>
        <v/>
      </c>
      <c r="E1786" t="str">
        <f>IF(C1786&gt;0,IF(VLOOKUP(A1786,'ИПУ и ОКПУ'!$A$1:$O$3258,14,0)="Нет показаний","Нет показаний",""),"")</f>
        <v/>
      </c>
      <c r="F1786" t="str">
        <f>IF(AND(C1786&gt;0),SUMIF('ИПУ и ОКПУ'!$A$2:$A$3258,A1786,'ИПУ и ОКПУ'!$O$2:$O$3258),"")</f>
        <v/>
      </c>
      <c r="G1786">
        <f>VLOOKUP(A1786,'Лицевые счета'!$A$2:$K$4570,9,0)</f>
        <v>2</v>
      </c>
      <c r="H1786">
        <f>VLOOKUP(A1786,'Лицевые счета'!$A$2:$K$4570,10,0)</f>
        <v>88</v>
      </c>
      <c r="I1786" t="str">
        <f>VLOOKUP(A1786,'Лицевые счета'!$A$2:$K$4570,6,0)</f>
        <v>ФЛ</v>
      </c>
      <c r="J1786">
        <f>IF(AND(C1786=0,I1786="ФЛ"),G1786*H1786,"")</f>
        <v>176</v>
      </c>
      <c r="K1786" t="str">
        <f>IF(AND(C1786&gt;0,E1786="Нет показаний",I1786="ФЛ"),G1786*H1786,"")</f>
        <v/>
      </c>
    </row>
    <row r="1787" spans="1:11" x14ac:dyDescent="0.25">
      <c r="A1787" s="7">
        <v>649398</v>
      </c>
      <c r="B1787" s="7">
        <f>VLOOKUP(A1787,'Лицевые счета'!$A$1:$K$4570,2,0)</f>
        <v>648495</v>
      </c>
      <c r="C1787">
        <f>COUNTIF('ИПУ и ОКПУ'!$A$2:$A$3258,A1787)</f>
        <v>1</v>
      </c>
      <c r="D1787" t="str">
        <f>IF(C1787&gt;0,VLOOKUP(A1787,'ИПУ и ОКПУ'!$A$1:$O$3258,9,0),"")</f>
        <v>Одноставочный</v>
      </c>
      <c r="E1787" t="str">
        <f>IF(C1787&gt;0,IF(VLOOKUP(A1787,'ИПУ и ОКПУ'!$A$1:$O$3258,14,0)="Нет показаний","Нет показаний",""),"")</f>
        <v>Нет показаний</v>
      </c>
      <c r="F1787">
        <f>IF(AND(C1787&gt;0),SUMIF('ИПУ и ОКПУ'!$A$2:$A$3258,A1787,'ИПУ и ОКПУ'!$O$2:$O$3258),"")</f>
        <v>0</v>
      </c>
      <c r="G1787">
        <f>VLOOKUP(A1787,'Лицевые счета'!$A$2:$K$4570,9,0)</f>
        <v>2</v>
      </c>
      <c r="H1787">
        <f>VLOOKUP(A1787,'Лицевые счета'!$A$2:$K$4570,10,0)</f>
        <v>88</v>
      </c>
      <c r="I1787" t="str">
        <f>VLOOKUP(A1787,'Лицевые счета'!$A$2:$K$4570,6,0)</f>
        <v>ФЛ</v>
      </c>
      <c r="J1787" t="str">
        <f>IF(AND(C1787=0,I1787="ФЛ"),G1787*H1787,"")</f>
        <v/>
      </c>
      <c r="K1787">
        <f>IF(AND(C1787&gt;0,E1787="Нет показаний",I1787="ФЛ"),G1787*H1787,"")</f>
        <v>176</v>
      </c>
    </row>
    <row r="1788" spans="1:11" x14ac:dyDescent="0.25">
      <c r="A1788" s="7">
        <v>649404</v>
      </c>
      <c r="B1788" s="7">
        <f>VLOOKUP(A1788,'Лицевые счета'!$A$1:$K$4570,2,0)</f>
        <v>648495</v>
      </c>
      <c r="C1788">
        <f>COUNTIF('ИПУ и ОКПУ'!$A$2:$A$3258,A1788)</f>
        <v>1</v>
      </c>
      <c r="D1788" t="str">
        <f>IF(C1788&gt;0,VLOOKUP(A1788,'ИПУ и ОКПУ'!$A$1:$O$3258,9,0),"")</f>
        <v>Одноставочный</v>
      </c>
      <c r="E1788" t="str">
        <f>IF(C1788&gt;0,IF(VLOOKUP(A1788,'ИПУ и ОКПУ'!$A$1:$O$3258,14,0)="Нет показаний","Нет показаний",""),"")</f>
        <v/>
      </c>
      <c r="F1788">
        <f>IF(AND(C1788&gt;0),SUMIF('ИПУ и ОКПУ'!$A$2:$A$3258,A1788,'ИПУ и ОКПУ'!$O$2:$O$3258),"")</f>
        <v>117</v>
      </c>
      <c r="G1788">
        <f>VLOOKUP(A1788,'Лицевые счета'!$A$2:$K$4570,9,0)</f>
        <v>2</v>
      </c>
      <c r="H1788">
        <f>VLOOKUP(A1788,'Лицевые счета'!$A$2:$K$4570,10,0)</f>
        <v>103.9</v>
      </c>
      <c r="I1788" t="str">
        <f>VLOOKUP(A1788,'Лицевые счета'!$A$2:$K$4570,6,0)</f>
        <v>ФЛ</v>
      </c>
      <c r="J1788" t="str">
        <f>IF(AND(C1788=0,I1788="ФЛ"),G1788*H1788,"")</f>
        <v/>
      </c>
      <c r="K1788" t="str">
        <f>IF(AND(C1788&gt;0,E1788="Нет показаний",I1788="ФЛ"),G1788*H1788,"")</f>
        <v/>
      </c>
    </row>
    <row r="1789" spans="1:11" x14ac:dyDescent="0.25">
      <c r="A1789" s="7">
        <v>649410</v>
      </c>
      <c r="B1789" s="7">
        <f>VLOOKUP(A1789,'Лицевые счета'!$A$1:$K$4570,2,0)</f>
        <v>648495</v>
      </c>
      <c r="C1789">
        <f>COUNTIF('ИПУ и ОКПУ'!$A$2:$A$3258,A1789)</f>
        <v>1</v>
      </c>
      <c r="D1789" t="str">
        <f>IF(C1789&gt;0,VLOOKUP(A1789,'ИПУ и ОКПУ'!$A$1:$O$3258,9,0),"")</f>
        <v>Одноставочный</v>
      </c>
      <c r="E1789" t="str">
        <f>IF(C1789&gt;0,IF(VLOOKUP(A1789,'ИПУ и ОКПУ'!$A$1:$O$3258,14,0)="Нет показаний","Нет показаний",""),"")</f>
        <v/>
      </c>
      <c r="F1789">
        <f>IF(AND(C1789&gt;0),SUMIF('ИПУ и ОКПУ'!$A$2:$A$3258,A1789,'ИПУ и ОКПУ'!$O$2:$O$3258),"")</f>
        <v>224</v>
      </c>
      <c r="G1789">
        <f>VLOOKUP(A1789,'Лицевые счета'!$A$2:$K$4570,9,0)</f>
        <v>2</v>
      </c>
      <c r="H1789">
        <f>VLOOKUP(A1789,'Лицевые счета'!$A$2:$K$4570,10,0)</f>
        <v>103.9</v>
      </c>
      <c r="I1789" t="str">
        <f>VLOOKUP(A1789,'Лицевые счета'!$A$2:$K$4570,6,0)</f>
        <v>ФЛ</v>
      </c>
      <c r="J1789" t="str">
        <f>IF(AND(C1789=0,I1789="ФЛ"),G1789*H1789,"")</f>
        <v/>
      </c>
      <c r="K1789" t="str">
        <f>IF(AND(C1789&gt;0,E1789="Нет показаний",I1789="ФЛ"),G1789*H1789,"")</f>
        <v/>
      </c>
    </row>
    <row r="1790" spans="1:11" x14ac:dyDescent="0.25">
      <c r="A1790" s="7">
        <v>664234</v>
      </c>
      <c r="B1790" s="7">
        <f>VLOOKUP(A1790,'Лицевые счета'!$A$1:$K$4570,2,0)</f>
        <v>648495</v>
      </c>
      <c r="C1790">
        <f>COUNTIF('ИПУ и ОКПУ'!$A$2:$A$3258,A1790)</f>
        <v>0</v>
      </c>
      <c r="D1790" t="str">
        <f>IF(C1790&gt;0,VLOOKUP(A1790,'ИПУ и ОКПУ'!$A$1:$O$3258,9,0),"")</f>
        <v/>
      </c>
      <c r="E1790" t="str">
        <f>IF(C1790&gt;0,IF(VLOOKUP(A1790,'ИПУ и ОКПУ'!$A$1:$O$3258,14,0)="Нет показаний","Нет показаний",""),"")</f>
        <v/>
      </c>
      <c r="F1790" t="str">
        <f>IF(AND(C1790&gt;0),SUMIF('ИПУ и ОКПУ'!$A$2:$A$3258,A1790,'ИПУ и ОКПУ'!$O$2:$O$3258),"")</f>
        <v/>
      </c>
      <c r="G1790">
        <f>VLOOKUP(A1790,'Лицевые счета'!$A$2:$K$4570,9,0)</f>
        <v>2</v>
      </c>
      <c r="H1790">
        <f>VLOOKUP(A1790,'Лицевые счета'!$A$2:$K$4570,10,0)</f>
        <v>88</v>
      </c>
      <c r="I1790" t="str">
        <f>VLOOKUP(A1790,'Лицевые счета'!$A$2:$K$4570,6,0)</f>
        <v>ФЛ</v>
      </c>
      <c r="J1790">
        <f>IF(AND(C1790=0,I1790="ФЛ"),G1790*H1790,"")</f>
        <v>176</v>
      </c>
      <c r="K1790" t="str">
        <f>IF(AND(C1790&gt;0,E1790="Нет показаний",I1790="ФЛ"),G1790*H1790,"")</f>
        <v/>
      </c>
    </row>
    <row r="1791" spans="1:11" x14ac:dyDescent="0.25">
      <c r="A1791" s="7">
        <v>664310</v>
      </c>
      <c r="B1791" s="7">
        <f>VLOOKUP(A1791,'Лицевые счета'!$A$1:$K$4570,2,0)</f>
        <v>648495</v>
      </c>
      <c r="C1791">
        <f>COUNTIF('ИПУ и ОКПУ'!$A$2:$A$3258,A1791)</f>
        <v>1</v>
      </c>
      <c r="D1791" t="str">
        <f>IF(C1791&gt;0,VLOOKUP(A1791,'ИПУ и ОКПУ'!$A$1:$O$3258,9,0),"")</f>
        <v>Одноставочный</v>
      </c>
      <c r="E1791" t="str">
        <f>IF(C1791&gt;0,IF(VLOOKUP(A1791,'ИПУ и ОКПУ'!$A$1:$O$3258,14,0)="Нет показаний","Нет показаний",""),"")</f>
        <v/>
      </c>
      <c r="F1791">
        <f>IF(AND(C1791&gt;0),SUMIF('ИПУ и ОКПУ'!$A$2:$A$3258,A1791,'ИПУ и ОКПУ'!$O$2:$O$3258),"")</f>
        <v>142</v>
      </c>
      <c r="G1791">
        <f>VLOOKUP(A1791,'Лицевые счета'!$A$2:$K$4570,9,0)</f>
        <v>2</v>
      </c>
      <c r="H1791">
        <f>VLOOKUP(A1791,'Лицевые счета'!$A$2:$K$4570,10,0)</f>
        <v>88</v>
      </c>
      <c r="I1791" t="str">
        <f>VLOOKUP(A1791,'Лицевые счета'!$A$2:$K$4570,6,0)</f>
        <v>ФЛ</v>
      </c>
      <c r="J1791" t="str">
        <f>IF(AND(C1791=0,I1791="ФЛ"),G1791*H1791,"")</f>
        <v/>
      </c>
      <c r="K1791" t="str">
        <f>IF(AND(C1791&gt;0,E1791="Нет показаний",I1791="ФЛ"),G1791*H1791,"")</f>
        <v/>
      </c>
    </row>
    <row r="1792" spans="1:11" x14ac:dyDescent="0.25">
      <c r="A1792" s="7">
        <v>669939</v>
      </c>
      <c r="B1792" s="7">
        <f>VLOOKUP(A1792,'Лицевые счета'!$A$1:$K$4570,2,0)</f>
        <v>666454</v>
      </c>
      <c r="C1792">
        <f>COUNTIF('ИПУ и ОКПУ'!$A$2:$A$3258,A1792)</f>
        <v>1</v>
      </c>
      <c r="D1792" t="str">
        <f>IF(C1792&gt;0,VLOOKUP(A1792,'ИПУ и ОКПУ'!$A$1:$O$3258,9,0),"")</f>
        <v>Одноставочный</v>
      </c>
      <c r="E1792" t="str">
        <f>IF(C1792&gt;0,IF(VLOOKUP(A1792,'ИПУ и ОКПУ'!$A$1:$O$3258,14,0)="Нет показаний","Нет показаний",""),"")</f>
        <v/>
      </c>
      <c r="F1792">
        <f>IF(AND(C1792&gt;0),SUMIF('ИПУ и ОКПУ'!$A$2:$A$3258,A1792,'ИПУ и ОКПУ'!$O$2:$O$3258),"")</f>
        <v>135</v>
      </c>
      <c r="G1792">
        <f>VLOOKUP(A1792,'Лицевые счета'!$A$2:$K$4570,9,0)</f>
        <v>2</v>
      </c>
      <c r="H1792">
        <f>VLOOKUP(A1792,'Лицевые счета'!$A$2:$K$4570,10,0)</f>
        <v>90.1</v>
      </c>
      <c r="I1792" t="str">
        <f>VLOOKUP(A1792,'Лицевые счета'!$A$2:$K$4570,6,0)</f>
        <v>ФЛ</v>
      </c>
      <c r="J1792" t="str">
        <f>IF(AND(C1792=0,I1792="ФЛ"),G1792*H1792,"")</f>
        <v/>
      </c>
      <c r="K1792" t="str">
        <f>IF(AND(C1792&gt;0,E1792="Нет показаний",I1792="ФЛ"),G1792*H1792,"")</f>
        <v/>
      </c>
    </row>
    <row r="1793" spans="1:11" x14ac:dyDescent="0.25">
      <c r="A1793" s="7">
        <v>669943</v>
      </c>
      <c r="B1793" s="7">
        <f>VLOOKUP(A1793,'Лицевые счета'!$A$1:$K$4570,2,0)</f>
        <v>666454</v>
      </c>
      <c r="C1793">
        <f>COUNTIF('ИПУ и ОКПУ'!$A$2:$A$3258,A1793)</f>
        <v>1</v>
      </c>
      <c r="D1793" t="str">
        <f>IF(C1793&gt;0,VLOOKUP(A1793,'ИПУ и ОКПУ'!$A$1:$O$3258,9,0),"")</f>
        <v>Одноставочный</v>
      </c>
      <c r="E1793" t="str">
        <f>IF(C1793&gt;0,IF(VLOOKUP(A1793,'ИПУ и ОКПУ'!$A$1:$O$3258,14,0)="Нет показаний","Нет показаний",""),"")</f>
        <v>Нет показаний</v>
      </c>
      <c r="F1793">
        <f>IF(AND(C1793&gt;0),SUMIF('ИПУ и ОКПУ'!$A$2:$A$3258,A1793,'ИПУ и ОКПУ'!$O$2:$O$3258),"")</f>
        <v>0</v>
      </c>
      <c r="G1793">
        <f>VLOOKUP(A1793,'Лицевые счета'!$A$2:$K$4570,9,0)</f>
        <v>2</v>
      </c>
      <c r="H1793">
        <f>VLOOKUP(A1793,'Лицевые счета'!$A$2:$K$4570,10,0)</f>
        <v>83.2</v>
      </c>
      <c r="I1793" t="str">
        <f>VLOOKUP(A1793,'Лицевые счета'!$A$2:$K$4570,6,0)</f>
        <v>ФЛ</v>
      </c>
      <c r="J1793" t="str">
        <f>IF(AND(C1793=0,I1793="ФЛ"),G1793*H1793,"")</f>
        <v/>
      </c>
      <c r="K1793">
        <f>IF(AND(C1793&gt;0,E1793="Нет показаний",I1793="ФЛ"),G1793*H1793,"")</f>
        <v>166.4</v>
      </c>
    </row>
    <row r="1794" spans="1:11" x14ac:dyDescent="0.25">
      <c r="A1794" s="7">
        <v>669947</v>
      </c>
      <c r="B1794" s="7">
        <f>VLOOKUP(A1794,'Лицевые счета'!$A$1:$K$4570,2,0)</f>
        <v>666454</v>
      </c>
      <c r="C1794">
        <f>COUNTIF('ИПУ и ОКПУ'!$A$2:$A$3258,A1794)</f>
        <v>1</v>
      </c>
      <c r="D1794" t="str">
        <f>IF(C1794&gt;0,VLOOKUP(A1794,'ИПУ и ОКПУ'!$A$1:$O$3258,9,0),"")</f>
        <v>Одноставочный</v>
      </c>
      <c r="E1794" t="str">
        <f>IF(C1794&gt;0,IF(VLOOKUP(A1794,'ИПУ и ОКПУ'!$A$1:$O$3258,14,0)="Нет показаний","Нет показаний",""),"")</f>
        <v>Нет показаний</v>
      </c>
      <c r="F1794">
        <f>IF(AND(C1794&gt;0),SUMIF('ИПУ и ОКПУ'!$A$2:$A$3258,A1794,'ИПУ и ОКПУ'!$O$2:$O$3258),"")</f>
        <v>0</v>
      </c>
      <c r="G1794">
        <f>VLOOKUP(A1794,'Лицевые счета'!$A$2:$K$4570,9,0)</f>
        <v>2</v>
      </c>
      <c r="H1794">
        <f>VLOOKUP(A1794,'Лицевые счета'!$A$2:$K$4570,10,0)</f>
        <v>83.2</v>
      </c>
      <c r="I1794" t="str">
        <f>VLOOKUP(A1794,'Лицевые счета'!$A$2:$K$4570,6,0)</f>
        <v>ФЛ</v>
      </c>
      <c r="J1794" t="str">
        <f>IF(AND(C1794=0,I1794="ФЛ"),G1794*H1794,"")</f>
        <v/>
      </c>
      <c r="K1794">
        <f>IF(AND(C1794&gt;0,E1794="Нет показаний",I1794="ФЛ"),G1794*H1794,"")</f>
        <v>166.4</v>
      </c>
    </row>
    <row r="1795" spans="1:11" x14ac:dyDescent="0.25">
      <c r="A1795" s="7">
        <v>669951</v>
      </c>
      <c r="B1795" s="7">
        <f>VLOOKUP(A1795,'Лицевые счета'!$A$1:$K$4570,2,0)</f>
        <v>666454</v>
      </c>
      <c r="C1795">
        <f>COUNTIF('ИПУ и ОКПУ'!$A$2:$A$3258,A1795)</f>
        <v>1</v>
      </c>
      <c r="D1795" t="str">
        <f>IF(C1795&gt;0,VLOOKUP(A1795,'ИПУ и ОКПУ'!$A$1:$O$3258,9,0),"")</f>
        <v>Одноставочный</v>
      </c>
      <c r="E1795" t="str">
        <f>IF(C1795&gt;0,IF(VLOOKUP(A1795,'ИПУ и ОКПУ'!$A$1:$O$3258,14,0)="Нет показаний","Нет показаний",""),"")</f>
        <v/>
      </c>
      <c r="F1795">
        <f>IF(AND(C1795&gt;0),SUMIF('ИПУ и ОКПУ'!$A$2:$A$3258,A1795,'ИПУ и ОКПУ'!$O$2:$O$3258),"")</f>
        <v>317</v>
      </c>
      <c r="G1795">
        <f>VLOOKUP(A1795,'Лицевые счета'!$A$2:$K$4570,9,0)</f>
        <v>2</v>
      </c>
      <c r="H1795">
        <f>VLOOKUP(A1795,'Лицевые счета'!$A$2:$K$4570,10,0)</f>
        <v>73.5</v>
      </c>
      <c r="I1795" t="str">
        <f>VLOOKUP(A1795,'Лицевые счета'!$A$2:$K$4570,6,0)</f>
        <v>ФЛ</v>
      </c>
      <c r="J1795" t="str">
        <f>IF(AND(C1795=0,I1795="ФЛ"),G1795*H1795,"")</f>
        <v/>
      </c>
      <c r="K1795" t="str">
        <f>IF(AND(C1795&gt;0,E1795="Нет показаний",I1795="ФЛ"),G1795*H1795,"")</f>
        <v/>
      </c>
    </row>
    <row r="1796" spans="1:11" x14ac:dyDescent="0.25">
      <c r="A1796" s="7">
        <v>669955</v>
      </c>
      <c r="B1796" s="7">
        <f>VLOOKUP(A1796,'Лицевые счета'!$A$1:$K$4570,2,0)</f>
        <v>666454</v>
      </c>
      <c r="C1796">
        <f>COUNTIF('ИПУ и ОКПУ'!$A$2:$A$3258,A1796)</f>
        <v>1</v>
      </c>
      <c r="D1796" t="str">
        <f>IF(C1796&gt;0,VLOOKUP(A1796,'ИПУ и ОКПУ'!$A$1:$O$3258,9,0),"")</f>
        <v>Одноставочный</v>
      </c>
      <c r="E1796" t="str">
        <f>IF(C1796&gt;0,IF(VLOOKUP(A1796,'ИПУ и ОКПУ'!$A$1:$O$3258,14,0)="Нет показаний","Нет показаний",""),"")</f>
        <v/>
      </c>
      <c r="F1796">
        <f>IF(AND(C1796&gt;0),SUMIF('ИПУ и ОКПУ'!$A$2:$A$3258,A1796,'ИПУ и ОКПУ'!$O$2:$O$3258),"")</f>
        <v>188</v>
      </c>
      <c r="G1796">
        <f>VLOOKUP(A1796,'Лицевые счета'!$A$2:$K$4570,9,0)</f>
        <v>2</v>
      </c>
      <c r="H1796">
        <f>VLOOKUP(A1796,'Лицевые счета'!$A$2:$K$4570,10,0)</f>
        <v>83.2</v>
      </c>
      <c r="I1796" t="str">
        <f>VLOOKUP(A1796,'Лицевые счета'!$A$2:$K$4570,6,0)</f>
        <v>ФЛ</v>
      </c>
      <c r="J1796" t="str">
        <f>IF(AND(C1796=0,I1796="ФЛ"),G1796*H1796,"")</f>
        <v/>
      </c>
      <c r="K1796" t="str">
        <f>IF(AND(C1796&gt;0,E1796="Нет показаний",I1796="ФЛ"),G1796*H1796,"")</f>
        <v/>
      </c>
    </row>
    <row r="1797" spans="1:11" x14ac:dyDescent="0.25">
      <c r="A1797" s="7">
        <v>669957</v>
      </c>
      <c r="B1797" s="7">
        <f>VLOOKUP(A1797,'Лицевые счета'!$A$1:$K$4570,2,0)</f>
        <v>666454</v>
      </c>
      <c r="C1797">
        <f>COUNTIF('ИПУ и ОКПУ'!$A$2:$A$3258,A1797)</f>
        <v>1</v>
      </c>
      <c r="D1797" t="str">
        <f>IF(C1797&gt;0,VLOOKUP(A1797,'ИПУ и ОКПУ'!$A$1:$O$3258,9,0),"")</f>
        <v>Одноставочный</v>
      </c>
      <c r="E1797" t="str">
        <f>IF(C1797&gt;0,IF(VLOOKUP(A1797,'ИПУ и ОКПУ'!$A$1:$O$3258,14,0)="Нет показаний","Нет показаний",""),"")</f>
        <v/>
      </c>
      <c r="F1797">
        <f>IF(AND(C1797&gt;0),SUMIF('ИПУ и ОКПУ'!$A$2:$A$3258,A1797,'ИПУ и ОКПУ'!$O$2:$O$3258),"")</f>
        <v>101</v>
      </c>
      <c r="G1797">
        <f>VLOOKUP(A1797,'Лицевые счета'!$A$2:$K$4570,9,0)</f>
        <v>2</v>
      </c>
      <c r="H1797">
        <f>VLOOKUP(A1797,'Лицевые счета'!$A$2:$K$4570,10,0)</f>
        <v>73.5</v>
      </c>
      <c r="I1797" t="str">
        <f>VLOOKUP(A1797,'Лицевые счета'!$A$2:$K$4570,6,0)</f>
        <v>ФЛ</v>
      </c>
      <c r="J1797" t="str">
        <f>IF(AND(C1797=0,I1797="ФЛ"),G1797*H1797,"")</f>
        <v/>
      </c>
      <c r="K1797" t="str">
        <f>IF(AND(C1797&gt;0,E1797="Нет показаний",I1797="ФЛ"),G1797*H1797,"")</f>
        <v/>
      </c>
    </row>
    <row r="1798" spans="1:11" x14ac:dyDescent="0.25">
      <c r="A1798" s="7">
        <v>669961</v>
      </c>
      <c r="B1798" s="7">
        <f>VLOOKUP(A1798,'Лицевые счета'!$A$1:$K$4570,2,0)</f>
        <v>666454</v>
      </c>
      <c r="C1798">
        <f>COUNTIF('ИПУ и ОКПУ'!$A$2:$A$3258,A1798)</f>
        <v>1</v>
      </c>
      <c r="D1798" t="str">
        <f>IF(C1798&gt;0,VLOOKUP(A1798,'ИПУ и ОКПУ'!$A$1:$O$3258,9,0),"")</f>
        <v>Одноставочный</v>
      </c>
      <c r="E1798" t="str">
        <f>IF(C1798&gt;0,IF(VLOOKUP(A1798,'ИПУ и ОКПУ'!$A$1:$O$3258,14,0)="Нет показаний","Нет показаний",""),"")</f>
        <v/>
      </c>
      <c r="F1798">
        <f>IF(AND(C1798&gt;0),SUMIF('ИПУ и ОКПУ'!$A$2:$A$3258,A1798,'ИПУ и ОКПУ'!$O$2:$O$3258),"")</f>
        <v>227</v>
      </c>
      <c r="G1798">
        <f>VLOOKUP(A1798,'Лицевые счета'!$A$2:$K$4570,9,0)</f>
        <v>2</v>
      </c>
      <c r="H1798">
        <f>VLOOKUP(A1798,'Лицевые счета'!$A$2:$K$4570,10,0)</f>
        <v>83.2</v>
      </c>
      <c r="I1798" t="str">
        <f>VLOOKUP(A1798,'Лицевые счета'!$A$2:$K$4570,6,0)</f>
        <v>ФЛ</v>
      </c>
      <c r="J1798" t="str">
        <f>IF(AND(C1798=0,I1798="ФЛ"),G1798*H1798,"")</f>
        <v/>
      </c>
      <c r="K1798" t="str">
        <f>IF(AND(C1798&gt;0,E1798="Нет показаний",I1798="ФЛ"),G1798*H1798,"")</f>
        <v/>
      </c>
    </row>
    <row r="1799" spans="1:11" x14ac:dyDescent="0.25">
      <c r="A1799" s="7">
        <v>691827</v>
      </c>
      <c r="B1799" s="7">
        <f>VLOOKUP(A1799,'Лицевые счета'!$A$1:$K$4570,2,0)</f>
        <v>648495</v>
      </c>
      <c r="C1799">
        <f>COUNTIF('ИПУ и ОКПУ'!$A$2:$A$3258,A1799)</f>
        <v>1</v>
      </c>
      <c r="D1799" t="str">
        <f>IF(C1799&gt;0,VLOOKUP(A1799,'ИПУ и ОКПУ'!$A$1:$O$3258,9,0),"")</f>
        <v>Одноставочный</v>
      </c>
      <c r="E1799" t="str">
        <f>IF(C1799&gt;0,IF(VLOOKUP(A1799,'ИПУ и ОКПУ'!$A$1:$O$3258,14,0)="Нет показаний","Нет показаний",""),"")</f>
        <v/>
      </c>
      <c r="F1799">
        <f>IF(AND(C1799&gt;0),SUMIF('ИПУ и ОКПУ'!$A$2:$A$3258,A1799,'ИПУ и ОКПУ'!$O$2:$O$3258),"")</f>
        <v>0</v>
      </c>
      <c r="G1799">
        <f>VLOOKUP(A1799,'Лицевые счета'!$A$2:$K$4570,9,0)</f>
        <v>2</v>
      </c>
      <c r="H1799">
        <f>VLOOKUP(A1799,'Лицевые счета'!$A$2:$K$4570,10,0)</f>
        <v>88</v>
      </c>
      <c r="I1799" t="str">
        <f>VLOOKUP(A1799,'Лицевые счета'!$A$2:$K$4570,6,0)</f>
        <v>ФЛ</v>
      </c>
      <c r="J1799" t="str">
        <f>IF(AND(C1799=0,I1799="ФЛ"),G1799*H1799,"")</f>
        <v/>
      </c>
      <c r="K1799" t="str">
        <f>IF(AND(C1799&gt;0,E1799="Нет показаний",I1799="ФЛ"),G1799*H1799,"")</f>
        <v/>
      </c>
    </row>
    <row r="1800" spans="1:11" x14ac:dyDescent="0.25">
      <c r="A1800" s="7">
        <v>694080</v>
      </c>
      <c r="B1800" s="7">
        <f>VLOOKUP(A1800,'Лицевые счета'!$A$1:$K$4570,2,0)</f>
        <v>693927</v>
      </c>
      <c r="C1800">
        <f>COUNTIF('ИПУ и ОКПУ'!$A$2:$A$3258,A1800)</f>
        <v>1</v>
      </c>
      <c r="D1800" t="str">
        <f>IF(C1800&gt;0,VLOOKUP(A1800,'ИПУ и ОКПУ'!$A$1:$O$3258,9,0),"")</f>
        <v>Одноставочный</v>
      </c>
      <c r="E1800" t="str">
        <f>IF(C1800&gt;0,IF(VLOOKUP(A1800,'ИПУ и ОКПУ'!$A$1:$O$3258,14,0)="Нет показаний","Нет показаний",""),"")</f>
        <v/>
      </c>
      <c r="F1800">
        <f>IF(AND(C1800&gt;0),SUMIF('ИПУ и ОКПУ'!$A$2:$A$3258,A1800,'ИПУ и ОКПУ'!$O$2:$O$3258),"")</f>
        <v>113</v>
      </c>
      <c r="G1800">
        <f>VLOOKUP(A1800,'Лицевые счета'!$A$2:$K$4570,9,0)</f>
        <v>2</v>
      </c>
      <c r="H1800">
        <f>VLOOKUP(A1800,'Лицевые счета'!$A$2:$K$4570,10,0)</f>
        <v>103.9</v>
      </c>
      <c r="I1800" t="str">
        <f>VLOOKUP(A1800,'Лицевые счета'!$A$2:$K$4570,6,0)</f>
        <v>ФЛ</v>
      </c>
      <c r="J1800" t="str">
        <f>IF(AND(C1800=0,I1800="ФЛ"),G1800*H1800,"")</f>
        <v/>
      </c>
      <c r="K1800" t="str">
        <f>IF(AND(C1800&gt;0,E1800="Нет показаний",I1800="ФЛ"),G1800*H1800,"")</f>
        <v/>
      </c>
    </row>
    <row r="1801" spans="1:11" x14ac:dyDescent="0.25">
      <c r="A1801" s="7">
        <v>694084</v>
      </c>
      <c r="B1801" s="7">
        <f>VLOOKUP(A1801,'Лицевые счета'!$A$1:$K$4570,2,0)</f>
        <v>693927</v>
      </c>
      <c r="C1801">
        <f>COUNTIF('ИПУ и ОКПУ'!$A$2:$A$3258,A1801)</f>
        <v>1</v>
      </c>
      <c r="D1801" t="str">
        <f>IF(C1801&gt;0,VLOOKUP(A1801,'ИПУ и ОКПУ'!$A$1:$O$3258,9,0),"")</f>
        <v>Одноставочный</v>
      </c>
      <c r="E1801" t="str">
        <f>IF(C1801&gt;0,IF(VLOOKUP(A1801,'ИПУ и ОКПУ'!$A$1:$O$3258,14,0)="Нет показаний","Нет показаний",""),"")</f>
        <v/>
      </c>
      <c r="F1801">
        <f>IF(AND(C1801&gt;0),SUMIF('ИПУ и ОКПУ'!$A$2:$A$3258,A1801,'ИПУ и ОКПУ'!$O$2:$O$3258),"")</f>
        <v>300</v>
      </c>
      <c r="G1801">
        <f>VLOOKUP(A1801,'Лицевые счета'!$A$2:$K$4570,9,0)</f>
        <v>2</v>
      </c>
      <c r="H1801">
        <f>VLOOKUP(A1801,'Лицевые счета'!$A$2:$K$4570,10,0)</f>
        <v>103.9</v>
      </c>
      <c r="I1801" t="str">
        <f>VLOOKUP(A1801,'Лицевые счета'!$A$2:$K$4570,6,0)</f>
        <v>ФЛ</v>
      </c>
      <c r="J1801" t="str">
        <f>IF(AND(C1801=0,I1801="ФЛ"),G1801*H1801,"")</f>
        <v/>
      </c>
      <c r="K1801" t="str">
        <f>IF(AND(C1801&gt;0,E1801="Нет показаний",I1801="ФЛ"),G1801*H1801,"")</f>
        <v/>
      </c>
    </row>
    <row r="1802" spans="1:11" x14ac:dyDescent="0.25">
      <c r="A1802" s="7">
        <v>698185</v>
      </c>
      <c r="B1802" s="7">
        <f>VLOOKUP(A1802,'Лицевые счета'!$A$1:$K$4570,2,0)</f>
        <v>431316</v>
      </c>
      <c r="C1802">
        <f>COUNTIF('ИПУ и ОКПУ'!$A$2:$A$3258,A1802)</f>
        <v>1</v>
      </c>
      <c r="D1802" t="str">
        <f>IF(C1802&gt;0,VLOOKUP(A1802,'ИПУ и ОКПУ'!$A$1:$O$3258,9,0),"")</f>
        <v>Одноставочный</v>
      </c>
      <c r="E1802" t="str">
        <f>IF(C1802&gt;0,IF(VLOOKUP(A1802,'ИПУ и ОКПУ'!$A$1:$O$3258,14,0)="Нет показаний","Нет показаний",""),"")</f>
        <v>Нет показаний</v>
      </c>
      <c r="F1802">
        <f>IF(AND(C1802&gt;0),SUMIF('ИПУ и ОКПУ'!$A$2:$A$3258,A1802,'ИПУ и ОКПУ'!$O$2:$O$3258),"")</f>
        <v>0</v>
      </c>
      <c r="G1802">
        <f>VLOOKUP(A1802,'Лицевые счета'!$A$2:$K$4570,9,0)</f>
        <v>2</v>
      </c>
      <c r="H1802">
        <f>VLOOKUP(A1802,'Лицевые счета'!$A$2:$K$4570,10,0)</f>
        <v>73.5</v>
      </c>
      <c r="I1802" t="str">
        <f>VLOOKUP(A1802,'Лицевые счета'!$A$2:$K$4570,6,0)</f>
        <v>ФЛ</v>
      </c>
      <c r="J1802" t="str">
        <f>IF(AND(C1802=0,I1802="ФЛ"),G1802*H1802,"")</f>
        <v/>
      </c>
      <c r="K1802">
        <f>IF(AND(C1802&gt;0,E1802="Нет показаний",I1802="ФЛ"),G1802*H1802,"")</f>
        <v>147</v>
      </c>
    </row>
    <row r="1803" spans="1:11" x14ac:dyDescent="0.25">
      <c r="A1803" s="7">
        <v>705698</v>
      </c>
      <c r="B1803" s="7">
        <f>VLOOKUP(A1803,'Лицевые счета'!$A$1:$K$4570,2,0)</f>
        <v>1603</v>
      </c>
      <c r="C1803">
        <f>COUNTIF('ИПУ и ОКПУ'!$A$2:$A$3258,A1803)</f>
        <v>0</v>
      </c>
      <c r="D1803" t="str">
        <f>IF(C1803&gt;0,VLOOKUP(A1803,'ИПУ и ОКПУ'!$A$1:$O$3258,9,0),"")</f>
        <v/>
      </c>
      <c r="E1803" t="str">
        <f>IF(C1803&gt;0,IF(VLOOKUP(A1803,'ИПУ и ОКПУ'!$A$1:$O$3258,14,0)="Нет показаний","Нет показаний",""),"")</f>
        <v/>
      </c>
      <c r="F1803" t="str">
        <f>IF(AND(C1803&gt;0),SUMIF('ИПУ и ОКПУ'!$A$2:$A$3258,A1803,'ИПУ и ОКПУ'!$O$2:$O$3258),"")</f>
        <v/>
      </c>
      <c r="G1803">
        <f>VLOOKUP(A1803,'Лицевые счета'!$A$2:$K$4570,9,0)</f>
        <v>2</v>
      </c>
      <c r="H1803">
        <f>VLOOKUP(A1803,'Лицевые счета'!$A$2:$K$4570,10,0)</f>
        <v>103.9</v>
      </c>
      <c r="I1803" t="str">
        <f>VLOOKUP(A1803,'Лицевые счета'!$A$2:$K$4570,6,0)</f>
        <v>ФЛ</v>
      </c>
      <c r="J1803">
        <f>IF(AND(C1803=0,I1803="ФЛ"),G1803*H1803,"")</f>
        <v>207.8</v>
      </c>
      <c r="K1803" t="str">
        <f>IF(AND(C1803&gt;0,E1803="Нет показаний",I1803="ФЛ"),G1803*H1803,"")</f>
        <v/>
      </c>
    </row>
    <row r="1804" spans="1:11" x14ac:dyDescent="0.25">
      <c r="A1804" s="7">
        <v>706230</v>
      </c>
      <c r="B1804" s="7">
        <f>VLOOKUP(A1804,'Лицевые счета'!$A$1:$K$4570,2,0)</f>
        <v>425364</v>
      </c>
      <c r="C1804">
        <f>COUNTIF('ИПУ и ОКПУ'!$A$2:$A$3258,A1804)</f>
        <v>1</v>
      </c>
      <c r="D1804" t="str">
        <f>IF(C1804&gt;0,VLOOKUP(A1804,'ИПУ и ОКПУ'!$A$1:$O$3258,9,0),"")</f>
        <v>Одноставочный</v>
      </c>
      <c r="E1804" t="str">
        <f>IF(C1804&gt;0,IF(VLOOKUP(A1804,'ИПУ и ОКПУ'!$A$1:$O$3258,14,0)="Нет показаний","Нет показаний",""),"")</f>
        <v>Нет показаний</v>
      </c>
      <c r="F1804">
        <f>IF(AND(C1804&gt;0),SUMIF('ИПУ и ОКПУ'!$A$2:$A$3258,A1804,'ИПУ и ОКПУ'!$O$2:$O$3258),"")</f>
        <v>0</v>
      </c>
      <c r="G1804">
        <f>VLOOKUP(A1804,'Лицевые счета'!$A$2:$K$4570,9,0)</f>
        <v>2</v>
      </c>
      <c r="H1804">
        <f>VLOOKUP(A1804,'Лицевые счета'!$A$2:$K$4570,10,0)</f>
        <v>73.5</v>
      </c>
      <c r="I1804" t="str">
        <f>VLOOKUP(A1804,'Лицевые счета'!$A$2:$K$4570,6,0)</f>
        <v>ФЛ</v>
      </c>
      <c r="J1804" t="str">
        <f>IF(AND(C1804=0,I1804="ФЛ"),G1804*H1804,"")</f>
        <v/>
      </c>
      <c r="K1804">
        <f>IF(AND(C1804&gt;0,E1804="Нет показаний",I1804="ФЛ"),G1804*H1804,"")</f>
        <v>147</v>
      </c>
    </row>
    <row r="1805" spans="1:11" x14ac:dyDescent="0.25">
      <c r="A1805" s="7">
        <v>708286</v>
      </c>
      <c r="B1805" s="7">
        <f>VLOOKUP(A1805,'Лицевые счета'!$A$1:$K$4570,2,0)</f>
        <v>1603</v>
      </c>
      <c r="C1805">
        <f>COUNTIF('ИПУ и ОКПУ'!$A$2:$A$3258,A1805)</f>
        <v>1</v>
      </c>
      <c r="D1805" t="str">
        <f>IF(C1805&gt;0,VLOOKUP(A1805,'ИПУ и ОКПУ'!$A$1:$O$3258,9,0),"")</f>
        <v>Одноставочный</v>
      </c>
      <c r="E1805" t="str">
        <f>IF(C1805&gt;0,IF(VLOOKUP(A1805,'ИПУ и ОКПУ'!$A$1:$O$3258,14,0)="Нет показаний","Нет показаний",""),"")</f>
        <v/>
      </c>
      <c r="F1805">
        <f>IF(AND(C1805&gt;0),SUMIF('ИПУ и ОКПУ'!$A$2:$A$3258,A1805,'ИПУ и ОКПУ'!$O$2:$O$3258),"")</f>
        <v>-808.2</v>
      </c>
      <c r="G1805">
        <f>VLOOKUP(A1805,'Лицевые счета'!$A$2:$K$4570,9,0)</f>
        <v>2</v>
      </c>
      <c r="H1805">
        <f>VLOOKUP(A1805,'Лицевые счета'!$A$2:$K$4570,10,0)</f>
        <v>88</v>
      </c>
      <c r="I1805" t="str">
        <f>VLOOKUP(A1805,'Лицевые счета'!$A$2:$K$4570,6,0)</f>
        <v>ФЛ</v>
      </c>
      <c r="J1805" t="str">
        <f>IF(AND(C1805=0,I1805="ФЛ"),G1805*H1805,"")</f>
        <v/>
      </c>
      <c r="K1805" t="str">
        <f>IF(AND(C1805&gt;0,E1805="Нет показаний",I1805="ФЛ"),G1805*H1805,"")</f>
        <v/>
      </c>
    </row>
    <row r="1806" spans="1:11" x14ac:dyDescent="0.25">
      <c r="A1806" s="7">
        <v>708802</v>
      </c>
      <c r="B1806" s="7">
        <f>VLOOKUP(A1806,'Лицевые счета'!$A$1:$K$4570,2,0)</f>
        <v>62291</v>
      </c>
      <c r="C1806">
        <f>COUNTIF('ИПУ и ОКПУ'!$A$2:$A$3258,A1806)</f>
        <v>1</v>
      </c>
      <c r="D1806" t="str">
        <f>IF(C1806&gt;0,VLOOKUP(A1806,'ИПУ и ОКПУ'!$A$1:$O$3258,9,0),"")</f>
        <v>Одноставочный</v>
      </c>
      <c r="E1806" t="str">
        <f>IF(C1806&gt;0,IF(VLOOKUP(A1806,'ИПУ и ОКПУ'!$A$1:$O$3258,14,0)="Нет показаний","Нет показаний",""),"")</f>
        <v/>
      </c>
      <c r="F1806">
        <f>IF(AND(C1806&gt;0),SUMIF('ИПУ и ОКПУ'!$A$2:$A$3258,A1806,'ИПУ и ОКПУ'!$O$2:$O$3258),"")</f>
        <v>178</v>
      </c>
      <c r="G1806">
        <f>VLOOKUP(A1806,'Лицевые счета'!$A$2:$K$4570,9,0)</f>
        <v>2</v>
      </c>
      <c r="H1806">
        <f>VLOOKUP(A1806,'Лицевые счета'!$A$2:$K$4570,10,0)</f>
        <v>73.5</v>
      </c>
      <c r="I1806" t="str">
        <f>VLOOKUP(A1806,'Лицевые счета'!$A$2:$K$4570,6,0)</f>
        <v>ФЛ</v>
      </c>
      <c r="J1806" t="str">
        <f>IF(AND(C1806=0,I1806="ФЛ"),G1806*H1806,"")</f>
        <v/>
      </c>
      <c r="K1806" t="str">
        <f>IF(AND(C1806&gt;0,E1806="Нет показаний",I1806="ФЛ"),G1806*H1806,"")</f>
        <v/>
      </c>
    </row>
    <row r="1807" spans="1:11" x14ac:dyDescent="0.25">
      <c r="A1807" s="7">
        <v>716798</v>
      </c>
      <c r="B1807" s="7">
        <f>VLOOKUP(A1807,'Лицевые счета'!$A$1:$K$4570,2,0)</f>
        <v>349683</v>
      </c>
      <c r="C1807">
        <f>COUNTIF('ИПУ и ОКПУ'!$A$2:$A$3258,A1807)</f>
        <v>1</v>
      </c>
      <c r="D1807" t="str">
        <f>IF(C1807&gt;0,VLOOKUP(A1807,'ИПУ и ОКПУ'!$A$1:$O$3258,9,0),"")</f>
        <v>Одноставочный</v>
      </c>
      <c r="E1807" t="str">
        <f>IF(C1807&gt;0,IF(VLOOKUP(A1807,'ИПУ и ОКПУ'!$A$1:$O$3258,14,0)="Нет показаний","Нет показаний",""),"")</f>
        <v/>
      </c>
      <c r="F1807">
        <f>IF(AND(C1807&gt;0),SUMIF('ИПУ и ОКПУ'!$A$2:$A$3258,A1807,'ИПУ и ОКПУ'!$O$2:$O$3258),"")</f>
        <v>185.66666666666666</v>
      </c>
      <c r="G1807">
        <f>VLOOKUP(A1807,'Лицевые счета'!$A$2:$K$4570,9,0)</f>
        <v>2</v>
      </c>
      <c r="H1807">
        <f>VLOOKUP(A1807,'Лицевые счета'!$A$2:$K$4570,10,0)</f>
        <v>57</v>
      </c>
      <c r="I1807" t="str">
        <f>VLOOKUP(A1807,'Лицевые счета'!$A$2:$K$4570,6,0)</f>
        <v>ФЛ</v>
      </c>
      <c r="J1807" t="str">
        <f>IF(AND(C1807=0,I1807="ФЛ"),G1807*H1807,"")</f>
        <v/>
      </c>
      <c r="K1807" t="str">
        <f>IF(AND(C1807&gt;0,E1807="Нет показаний",I1807="ФЛ"),G1807*H1807,"")</f>
        <v/>
      </c>
    </row>
    <row r="1808" spans="1:11" x14ac:dyDescent="0.25">
      <c r="A1808" s="7">
        <v>718678</v>
      </c>
      <c r="B1808" s="7">
        <f>VLOOKUP(A1808,'Лицевые счета'!$A$1:$K$4570,2,0)</f>
        <v>447414</v>
      </c>
      <c r="C1808">
        <f>COUNTIF('ИПУ и ОКПУ'!$A$2:$A$3258,A1808)</f>
        <v>1</v>
      </c>
      <c r="D1808" t="str">
        <f>IF(C1808&gt;0,VLOOKUP(A1808,'ИПУ и ОКПУ'!$A$1:$O$3258,9,0),"")</f>
        <v>Одноставочный</v>
      </c>
      <c r="E1808" t="str">
        <f>IF(C1808&gt;0,IF(VLOOKUP(A1808,'ИПУ и ОКПУ'!$A$1:$O$3258,14,0)="Нет показаний","Нет показаний",""),"")</f>
        <v>Нет показаний</v>
      </c>
      <c r="F1808">
        <f>IF(AND(C1808&gt;0),SUMIF('ИПУ и ОКПУ'!$A$2:$A$3258,A1808,'ИПУ и ОКПУ'!$O$2:$O$3258),"")</f>
        <v>0</v>
      </c>
      <c r="G1808">
        <f>VLOOKUP(A1808,'Лицевые счета'!$A$2:$K$4570,9,0)</f>
        <v>2</v>
      </c>
      <c r="H1808">
        <f>VLOOKUP(A1808,'Лицевые счета'!$A$2:$K$4570,10,0)</f>
        <v>73.5</v>
      </c>
      <c r="I1808" t="str">
        <f>VLOOKUP(A1808,'Лицевые счета'!$A$2:$K$4570,6,0)</f>
        <v>ФЛ</v>
      </c>
      <c r="J1808" t="str">
        <f>IF(AND(C1808=0,I1808="ФЛ"),G1808*H1808,"")</f>
        <v/>
      </c>
      <c r="K1808">
        <f>IF(AND(C1808&gt;0,E1808="Нет показаний",I1808="ФЛ"),G1808*H1808,"")</f>
        <v>147</v>
      </c>
    </row>
    <row r="1809" spans="1:11" x14ac:dyDescent="0.25">
      <c r="A1809" s="7">
        <v>735244</v>
      </c>
      <c r="B1809" s="7">
        <f>VLOOKUP(A1809,'Лицевые счета'!$A$1:$K$4570,2,0)</f>
        <v>431414</v>
      </c>
      <c r="C1809">
        <f>COUNTIF('ИПУ и ОКПУ'!$A$2:$A$3258,A1809)</f>
        <v>1</v>
      </c>
      <c r="D1809" t="str">
        <f>IF(C1809&gt;0,VLOOKUP(A1809,'ИПУ и ОКПУ'!$A$1:$O$3258,9,0),"")</f>
        <v>Одноставочный</v>
      </c>
      <c r="E1809" t="str">
        <f>IF(C1809&gt;0,IF(VLOOKUP(A1809,'ИПУ и ОКПУ'!$A$1:$O$3258,14,0)="Нет показаний","Нет показаний",""),"")</f>
        <v/>
      </c>
      <c r="F1809">
        <f>IF(AND(C1809&gt;0),SUMIF('ИПУ и ОКПУ'!$A$2:$A$3258,A1809,'ИПУ и ОКПУ'!$O$2:$O$3258),"")</f>
        <v>149</v>
      </c>
      <c r="G1809">
        <f>VLOOKUP(A1809,'Лицевые счета'!$A$2:$K$4570,9,0)</f>
        <v>2</v>
      </c>
      <c r="H1809">
        <f>VLOOKUP(A1809,'Лицевые счета'!$A$2:$K$4570,10,0)</f>
        <v>73.5</v>
      </c>
      <c r="I1809" t="str">
        <f>VLOOKUP(A1809,'Лицевые счета'!$A$2:$K$4570,6,0)</f>
        <v>ФЛ</v>
      </c>
      <c r="J1809" t="str">
        <f>IF(AND(C1809=0,I1809="ФЛ"),G1809*H1809,"")</f>
        <v/>
      </c>
      <c r="K1809" t="str">
        <f>IF(AND(C1809&gt;0,E1809="Нет показаний",I1809="ФЛ"),G1809*H1809,"")</f>
        <v/>
      </c>
    </row>
    <row r="1810" spans="1:11" x14ac:dyDescent="0.25">
      <c r="A1810" s="7">
        <v>735544</v>
      </c>
      <c r="B1810" s="7">
        <f>VLOOKUP(A1810,'Лицевые счета'!$A$1:$K$4570,2,0)</f>
        <v>533799</v>
      </c>
      <c r="C1810">
        <f>COUNTIF('ИПУ и ОКПУ'!$A$2:$A$3258,A1810)</f>
        <v>0</v>
      </c>
      <c r="D1810" t="str">
        <f>IF(C1810&gt;0,VLOOKUP(A1810,'ИПУ и ОКПУ'!$A$1:$O$3258,9,0),"")</f>
        <v/>
      </c>
      <c r="E1810" t="str">
        <f>IF(C1810&gt;0,IF(VLOOKUP(A1810,'ИПУ и ОКПУ'!$A$1:$O$3258,14,0)="Нет показаний","Нет показаний",""),"")</f>
        <v/>
      </c>
      <c r="F1810" t="str">
        <f>IF(AND(C1810&gt;0),SUMIF('ИПУ и ОКПУ'!$A$2:$A$3258,A1810,'ИПУ и ОКПУ'!$O$2:$O$3258),"")</f>
        <v/>
      </c>
      <c r="G1810">
        <f>VLOOKUP(A1810,'Лицевые счета'!$A$2:$K$4570,9,0)</f>
        <v>2</v>
      </c>
      <c r="H1810">
        <f>VLOOKUP(A1810,'Лицевые счета'!$A$2:$K$4570,10,0)</f>
        <v>57</v>
      </c>
      <c r="I1810" t="str">
        <f>VLOOKUP(A1810,'Лицевые счета'!$A$2:$K$4570,6,0)</f>
        <v>ФЛ</v>
      </c>
      <c r="J1810">
        <f>IF(AND(C1810=0,I1810="ФЛ"),G1810*H1810,"")</f>
        <v>114</v>
      </c>
      <c r="K1810" t="str">
        <f>IF(AND(C1810&gt;0,E1810="Нет показаний",I1810="ФЛ"),G1810*H1810,"")</f>
        <v/>
      </c>
    </row>
    <row r="1811" spans="1:11" x14ac:dyDescent="0.25">
      <c r="A1811" s="7">
        <v>740492</v>
      </c>
      <c r="B1811" s="7">
        <f>VLOOKUP(A1811,'Лицевые счета'!$A$1:$K$4570,2,0)</f>
        <v>533807</v>
      </c>
      <c r="C1811">
        <f>COUNTIF('ИПУ и ОКПУ'!$A$2:$A$3258,A1811)</f>
        <v>0</v>
      </c>
      <c r="D1811" t="str">
        <f>IF(C1811&gt;0,VLOOKUP(A1811,'ИПУ и ОКПУ'!$A$1:$O$3258,9,0),"")</f>
        <v/>
      </c>
      <c r="E1811" t="str">
        <f>IF(C1811&gt;0,IF(VLOOKUP(A1811,'ИПУ и ОКПУ'!$A$1:$O$3258,14,0)="Нет показаний","Нет показаний",""),"")</f>
        <v/>
      </c>
      <c r="F1811" t="str">
        <f>IF(AND(C1811&gt;0),SUMIF('ИПУ и ОКПУ'!$A$2:$A$3258,A1811,'ИПУ и ОКПУ'!$O$2:$O$3258),"")</f>
        <v/>
      </c>
      <c r="G1811">
        <f>VLOOKUP(A1811,'Лицевые счета'!$A$2:$K$4570,9,0)</f>
        <v>2</v>
      </c>
      <c r="H1811">
        <f>VLOOKUP(A1811,'Лицевые счета'!$A$2:$K$4570,10,0)</f>
        <v>57</v>
      </c>
      <c r="I1811" t="str">
        <f>VLOOKUP(A1811,'Лицевые счета'!$A$2:$K$4570,6,0)</f>
        <v>ФЛ</v>
      </c>
      <c r="J1811">
        <f>IF(AND(C1811=0,I1811="ФЛ"),G1811*H1811,"")</f>
        <v>114</v>
      </c>
      <c r="K1811" t="str">
        <f>IF(AND(C1811&gt;0,E1811="Нет показаний",I1811="ФЛ"),G1811*H1811,"")</f>
        <v/>
      </c>
    </row>
    <row r="1812" spans="1:11" x14ac:dyDescent="0.25">
      <c r="A1812" s="7">
        <v>741666</v>
      </c>
      <c r="B1812" s="7">
        <f>VLOOKUP(A1812,'Лицевые счета'!$A$1:$K$4570,2,0)</f>
        <v>533807</v>
      </c>
      <c r="C1812">
        <f>COUNTIF('ИПУ и ОКПУ'!$A$2:$A$3258,A1812)</f>
        <v>1</v>
      </c>
      <c r="D1812" t="str">
        <f>IF(C1812&gt;0,VLOOKUP(A1812,'ИПУ и ОКПУ'!$A$1:$O$3258,9,0),"")</f>
        <v>Одноставочный</v>
      </c>
      <c r="E1812" t="str">
        <f>IF(C1812&gt;0,IF(VLOOKUP(A1812,'ИПУ и ОКПУ'!$A$1:$O$3258,14,0)="Нет показаний","Нет показаний",""),"")</f>
        <v>Нет показаний</v>
      </c>
      <c r="F1812">
        <f>IF(AND(C1812&gt;0),SUMIF('ИПУ и ОКПУ'!$A$2:$A$3258,A1812,'ИПУ и ОКПУ'!$O$2:$O$3258),"")</f>
        <v>0</v>
      </c>
      <c r="G1812">
        <f>VLOOKUP(A1812,'Лицевые счета'!$A$2:$K$4570,9,0)</f>
        <v>2</v>
      </c>
      <c r="H1812">
        <f>VLOOKUP(A1812,'Лицевые счета'!$A$2:$K$4570,10,0)</f>
        <v>73.5</v>
      </c>
      <c r="I1812" t="str">
        <f>VLOOKUP(A1812,'Лицевые счета'!$A$2:$K$4570,6,0)</f>
        <v>ФЛ</v>
      </c>
      <c r="J1812" t="str">
        <f>IF(AND(C1812=0,I1812="ФЛ"),G1812*H1812,"")</f>
        <v/>
      </c>
      <c r="K1812">
        <f>IF(AND(C1812&gt;0,E1812="Нет показаний",I1812="ФЛ"),G1812*H1812,"")</f>
        <v>147</v>
      </c>
    </row>
    <row r="1813" spans="1:11" x14ac:dyDescent="0.25">
      <c r="A1813" s="7">
        <v>742935</v>
      </c>
      <c r="B1813" s="7">
        <f>VLOOKUP(A1813,'Лицевые счета'!$A$1:$K$4570,2,0)</f>
        <v>431446</v>
      </c>
      <c r="C1813">
        <f>COUNTIF('ИПУ и ОКПУ'!$A$2:$A$3258,A1813)</f>
        <v>0</v>
      </c>
      <c r="D1813" t="str">
        <f>IF(C1813&gt;0,VLOOKUP(A1813,'ИПУ и ОКПУ'!$A$1:$O$3258,9,0),"")</f>
        <v/>
      </c>
      <c r="E1813" t="str">
        <f>IF(C1813&gt;0,IF(VLOOKUP(A1813,'ИПУ и ОКПУ'!$A$1:$O$3258,14,0)="Нет показаний","Нет показаний",""),"")</f>
        <v/>
      </c>
      <c r="F1813" t="str">
        <f>IF(AND(C1813&gt;0),SUMIF('ИПУ и ОКПУ'!$A$2:$A$3258,A1813,'ИПУ и ОКПУ'!$O$2:$O$3258),"")</f>
        <v/>
      </c>
      <c r="G1813">
        <f>VLOOKUP(A1813,'Лицевые счета'!$A$2:$K$4570,9,0)</f>
        <v>2</v>
      </c>
      <c r="H1813">
        <f>VLOOKUP(A1813,'Лицевые счета'!$A$2:$K$4570,10,0)</f>
        <v>57</v>
      </c>
      <c r="I1813" t="str">
        <f>VLOOKUP(A1813,'Лицевые счета'!$A$2:$K$4570,6,0)</f>
        <v>ФЛ</v>
      </c>
      <c r="J1813">
        <f>IF(AND(C1813=0,I1813="ФЛ"),G1813*H1813,"")</f>
        <v>114</v>
      </c>
      <c r="K1813" t="str">
        <f>IF(AND(C1813&gt;0,E1813="Нет показаний",I1813="ФЛ"),G1813*H1813,"")</f>
        <v/>
      </c>
    </row>
    <row r="1814" spans="1:11" x14ac:dyDescent="0.25">
      <c r="A1814" s="7">
        <v>743796</v>
      </c>
      <c r="B1814" s="7">
        <f>VLOOKUP(A1814,'Лицевые счета'!$A$1:$K$4570,2,0)</f>
        <v>425338</v>
      </c>
      <c r="C1814">
        <f>COUNTIF('ИПУ и ОКПУ'!$A$2:$A$3258,A1814)</f>
        <v>1</v>
      </c>
      <c r="D1814" t="str">
        <f>IF(C1814&gt;0,VLOOKUP(A1814,'ИПУ и ОКПУ'!$A$1:$O$3258,9,0),"")</f>
        <v>Одноставочный</v>
      </c>
      <c r="E1814" t="str">
        <f>IF(C1814&gt;0,IF(VLOOKUP(A1814,'ИПУ и ОКПУ'!$A$1:$O$3258,14,0)="Нет показаний","Нет показаний",""),"")</f>
        <v>Нет показаний</v>
      </c>
      <c r="F1814">
        <f>IF(AND(C1814&gt;0),SUMIF('ИПУ и ОКПУ'!$A$2:$A$3258,A1814,'ИПУ и ОКПУ'!$O$2:$O$3258),"")</f>
        <v>0</v>
      </c>
      <c r="G1814">
        <f>VLOOKUP(A1814,'Лицевые счета'!$A$2:$K$4570,9,0)</f>
        <v>2</v>
      </c>
      <c r="H1814">
        <f>VLOOKUP(A1814,'Лицевые счета'!$A$2:$K$4570,10,0)</f>
        <v>73.5</v>
      </c>
      <c r="I1814" t="str">
        <f>VLOOKUP(A1814,'Лицевые счета'!$A$2:$K$4570,6,0)</f>
        <v>ФЛ</v>
      </c>
      <c r="J1814" t="str">
        <f>IF(AND(C1814=0,I1814="ФЛ"),G1814*H1814,"")</f>
        <v/>
      </c>
      <c r="K1814">
        <f>IF(AND(C1814&gt;0,E1814="Нет показаний",I1814="ФЛ"),G1814*H1814,"")</f>
        <v>147</v>
      </c>
    </row>
    <row r="1815" spans="1:11" x14ac:dyDescent="0.25">
      <c r="A1815" s="7">
        <v>744981</v>
      </c>
      <c r="B1815" s="7">
        <f>VLOOKUP(A1815,'Лицевые счета'!$A$1:$K$4570,2,0)</f>
        <v>349602</v>
      </c>
      <c r="C1815">
        <f>COUNTIF('ИПУ и ОКПУ'!$A$2:$A$3258,A1815)</f>
        <v>1</v>
      </c>
      <c r="D1815" t="str">
        <f>IF(C1815&gt;0,VLOOKUP(A1815,'ИПУ и ОКПУ'!$A$1:$O$3258,9,0),"")</f>
        <v>Одноставочный</v>
      </c>
      <c r="E1815" t="str">
        <f>IF(C1815&gt;0,IF(VLOOKUP(A1815,'ИПУ и ОКПУ'!$A$1:$O$3258,14,0)="Нет показаний","Нет показаний",""),"")</f>
        <v>Нет показаний</v>
      </c>
      <c r="F1815">
        <f>IF(AND(C1815&gt;0),SUMIF('ИПУ и ОКПУ'!$A$2:$A$3258,A1815,'ИПУ и ОКПУ'!$O$2:$O$3258),"")</f>
        <v>0</v>
      </c>
      <c r="G1815">
        <f>VLOOKUP(A1815,'Лицевые счета'!$A$2:$K$4570,9,0)</f>
        <v>2</v>
      </c>
      <c r="H1815">
        <f>VLOOKUP(A1815,'Лицевые счета'!$A$2:$K$4570,10,0)</f>
        <v>73.5</v>
      </c>
      <c r="I1815" t="str">
        <f>VLOOKUP(A1815,'Лицевые счета'!$A$2:$K$4570,6,0)</f>
        <v>ФЛ</v>
      </c>
      <c r="J1815" t="str">
        <f>IF(AND(C1815=0,I1815="ФЛ"),G1815*H1815,"")</f>
        <v/>
      </c>
      <c r="K1815">
        <f>IF(AND(C1815&gt;0,E1815="Нет показаний",I1815="ФЛ"),G1815*H1815,"")</f>
        <v>147</v>
      </c>
    </row>
    <row r="1816" spans="1:11" x14ac:dyDescent="0.25">
      <c r="A1816" s="7">
        <v>748242</v>
      </c>
      <c r="B1816" s="7">
        <f>VLOOKUP(A1816,'Лицевые счета'!$A$1:$K$4570,2,0)</f>
        <v>56854</v>
      </c>
      <c r="C1816">
        <f>COUNTIF('ИПУ и ОКПУ'!$A$2:$A$3258,A1816)</f>
        <v>1</v>
      </c>
      <c r="D1816" t="str">
        <f>IF(C1816&gt;0,VLOOKUP(A1816,'ИПУ и ОКПУ'!$A$1:$O$3258,9,0),"")</f>
        <v>Одноставочный</v>
      </c>
      <c r="E1816" t="str">
        <f>IF(C1816&gt;0,IF(VLOOKUP(A1816,'ИПУ и ОКПУ'!$A$1:$O$3258,14,0)="Нет показаний","Нет показаний",""),"")</f>
        <v/>
      </c>
      <c r="F1816">
        <f>IF(AND(C1816&gt;0),SUMIF('ИПУ и ОКПУ'!$A$2:$A$3258,A1816,'ИПУ и ОКПУ'!$O$2:$O$3258),"")</f>
        <v>70</v>
      </c>
      <c r="G1816">
        <f>VLOOKUP(A1816,'Лицевые счета'!$A$2:$K$4570,9,0)</f>
        <v>2</v>
      </c>
      <c r="H1816">
        <f>VLOOKUP(A1816,'Лицевые счета'!$A$2:$K$4570,10,0)</f>
        <v>57</v>
      </c>
      <c r="I1816" t="str">
        <f>VLOOKUP(A1816,'Лицевые счета'!$A$2:$K$4570,6,0)</f>
        <v>ФЛ</v>
      </c>
      <c r="J1816" t="str">
        <f>IF(AND(C1816=0,I1816="ФЛ"),G1816*H1816,"")</f>
        <v/>
      </c>
      <c r="K1816" t="str">
        <f>IF(AND(C1816&gt;0,E1816="Нет показаний",I1816="ФЛ"),G1816*H1816,"")</f>
        <v/>
      </c>
    </row>
    <row r="1817" spans="1:11" x14ac:dyDescent="0.25">
      <c r="A1817" s="7">
        <v>751249</v>
      </c>
      <c r="B1817" s="7">
        <f>VLOOKUP(A1817,'Лицевые счета'!$A$1:$K$4570,2,0)</f>
        <v>447354</v>
      </c>
      <c r="C1817">
        <f>COUNTIF('ИПУ и ОКПУ'!$A$2:$A$3258,A1817)</f>
        <v>1</v>
      </c>
      <c r="D1817" t="str">
        <f>IF(C1817&gt;0,VLOOKUP(A1817,'ИПУ и ОКПУ'!$A$1:$O$3258,9,0),"")</f>
        <v>Одноставочный</v>
      </c>
      <c r="E1817" t="str">
        <f>IF(C1817&gt;0,IF(VLOOKUP(A1817,'ИПУ и ОКПУ'!$A$1:$O$3258,14,0)="Нет показаний","Нет показаний",""),"")</f>
        <v/>
      </c>
      <c r="F1817">
        <f>IF(AND(C1817&gt;0),SUMIF('ИПУ и ОКПУ'!$A$2:$A$3258,A1817,'ИПУ и ОКПУ'!$O$2:$O$3258),"")</f>
        <v>180</v>
      </c>
      <c r="G1817">
        <f>VLOOKUP(A1817,'Лицевые счета'!$A$2:$K$4570,9,0)</f>
        <v>2</v>
      </c>
      <c r="H1817">
        <f>VLOOKUP(A1817,'Лицевые счета'!$A$2:$K$4570,10,0)</f>
        <v>73.5</v>
      </c>
      <c r="I1817" t="str">
        <f>VLOOKUP(A1817,'Лицевые счета'!$A$2:$K$4570,6,0)</f>
        <v>ФЛ</v>
      </c>
      <c r="J1817" t="str">
        <f>IF(AND(C1817=0,I1817="ФЛ"),G1817*H1817,"")</f>
        <v/>
      </c>
      <c r="K1817" t="str">
        <f>IF(AND(C1817&gt;0,E1817="Нет показаний",I1817="ФЛ"),G1817*H1817,"")</f>
        <v/>
      </c>
    </row>
    <row r="1818" spans="1:11" x14ac:dyDescent="0.25">
      <c r="A1818" s="7">
        <v>821436</v>
      </c>
      <c r="B1818" s="7">
        <f>VLOOKUP(A1818,'Лицевые счета'!$A$1:$K$4570,2,0)</f>
        <v>425338</v>
      </c>
      <c r="C1818">
        <f>COUNTIF('ИПУ и ОКПУ'!$A$2:$A$3258,A1818)</f>
        <v>1</v>
      </c>
      <c r="D1818" t="str">
        <f>IF(C1818&gt;0,VLOOKUP(A1818,'ИПУ и ОКПУ'!$A$1:$O$3258,9,0),"")</f>
        <v>Одноставочный</v>
      </c>
      <c r="E1818" t="str">
        <f>IF(C1818&gt;0,IF(VLOOKUP(A1818,'ИПУ и ОКПУ'!$A$1:$O$3258,14,0)="Нет показаний","Нет показаний",""),"")</f>
        <v>Нет показаний</v>
      </c>
      <c r="F1818">
        <f>IF(AND(C1818&gt;0),SUMIF('ИПУ и ОКПУ'!$A$2:$A$3258,A1818,'ИПУ и ОКПУ'!$O$2:$O$3258),"")</f>
        <v>0</v>
      </c>
      <c r="G1818">
        <f>VLOOKUP(A1818,'Лицевые счета'!$A$2:$K$4570,9,0)</f>
        <v>2</v>
      </c>
      <c r="H1818">
        <f>VLOOKUP(A1818,'Лицевые счета'!$A$2:$K$4570,10,0)</f>
        <v>83.2</v>
      </c>
      <c r="I1818" t="str">
        <f>VLOOKUP(A1818,'Лицевые счета'!$A$2:$K$4570,6,0)</f>
        <v>ФЛ</v>
      </c>
      <c r="J1818" t="str">
        <f>IF(AND(C1818=0,I1818="ФЛ"),G1818*H1818,"")</f>
        <v/>
      </c>
      <c r="K1818">
        <f>IF(AND(C1818&gt;0,E1818="Нет показаний",I1818="ФЛ"),G1818*H1818,"")</f>
        <v>166.4</v>
      </c>
    </row>
    <row r="1819" spans="1:11" x14ac:dyDescent="0.25">
      <c r="A1819" s="7">
        <v>822229</v>
      </c>
      <c r="B1819" s="7">
        <f>VLOOKUP(A1819,'Лицевые счета'!$A$1:$K$4570,2,0)</f>
        <v>821885</v>
      </c>
      <c r="C1819">
        <f>COUNTIF('ИПУ и ОКПУ'!$A$2:$A$3258,A1819)</f>
        <v>1</v>
      </c>
      <c r="D1819" t="str">
        <f>IF(C1819&gt;0,VLOOKUP(A1819,'ИПУ и ОКПУ'!$A$1:$O$3258,9,0),"")</f>
        <v>Одноставочный</v>
      </c>
      <c r="E1819" t="str">
        <f>IF(C1819&gt;0,IF(VLOOKUP(A1819,'ИПУ и ОКПУ'!$A$1:$O$3258,14,0)="Нет показаний","Нет показаний",""),"")</f>
        <v/>
      </c>
      <c r="F1819">
        <f>IF(AND(C1819&gt;0),SUMIF('ИПУ и ОКПУ'!$A$2:$A$3258,A1819,'ИПУ и ОКПУ'!$O$2:$O$3258),"")</f>
        <v>160</v>
      </c>
      <c r="G1819">
        <f>VLOOKUP(A1819,'Лицевые счета'!$A$2:$K$4570,9,0)</f>
        <v>2</v>
      </c>
      <c r="H1819">
        <f>VLOOKUP(A1819,'Лицевые счета'!$A$2:$K$4570,10,0)</f>
        <v>88</v>
      </c>
      <c r="I1819" t="str">
        <f>VLOOKUP(A1819,'Лицевые счета'!$A$2:$K$4570,6,0)</f>
        <v>ФЛ</v>
      </c>
      <c r="J1819" t="str">
        <f>IF(AND(C1819=0,I1819="ФЛ"),G1819*H1819,"")</f>
        <v/>
      </c>
      <c r="K1819" t="str">
        <f>IF(AND(C1819&gt;0,E1819="Нет показаний",I1819="ФЛ"),G1819*H1819,"")</f>
        <v/>
      </c>
    </row>
    <row r="1820" spans="1:11" x14ac:dyDescent="0.25">
      <c r="A1820" s="7">
        <v>822234</v>
      </c>
      <c r="B1820" s="7">
        <f>VLOOKUP(A1820,'Лицевые счета'!$A$1:$K$4570,2,0)</f>
        <v>821885</v>
      </c>
      <c r="C1820">
        <f>COUNTIF('ИПУ и ОКПУ'!$A$2:$A$3258,A1820)</f>
        <v>1</v>
      </c>
      <c r="D1820" t="str">
        <f>IF(C1820&gt;0,VLOOKUP(A1820,'ИПУ и ОКПУ'!$A$1:$O$3258,9,0),"")</f>
        <v>Одноставочный</v>
      </c>
      <c r="E1820" t="str">
        <f>IF(C1820&gt;0,IF(VLOOKUP(A1820,'ИПУ и ОКПУ'!$A$1:$O$3258,14,0)="Нет показаний","Нет показаний",""),"")</f>
        <v/>
      </c>
      <c r="F1820">
        <f>IF(AND(C1820&gt;0),SUMIF('ИПУ и ОКПУ'!$A$2:$A$3258,A1820,'ИПУ и ОКПУ'!$O$2:$O$3258),"")</f>
        <v>160</v>
      </c>
      <c r="G1820">
        <f>VLOOKUP(A1820,'Лицевые счета'!$A$2:$K$4570,9,0)</f>
        <v>2</v>
      </c>
      <c r="H1820">
        <f>VLOOKUP(A1820,'Лицевые счета'!$A$2:$K$4570,10,0)</f>
        <v>88</v>
      </c>
      <c r="I1820" t="str">
        <f>VLOOKUP(A1820,'Лицевые счета'!$A$2:$K$4570,6,0)</f>
        <v>ФЛ</v>
      </c>
      <c r="J1820" t="str">
        <f>IF(AND(C1820=0,I1820="ФЛ"),G1820*H1820,"")</f>
        <v/>
      </c>
      <c r="K1820" t="str">
        <f>IF(AND(C1820&gt;0,E1820="Нет показаний",I1820="ФЛ"),G1820*H1820,"")</f>
        <v/>
      </c>
    </row>
    <row r="1821" spans="1:11" x14ac:dyDescent="0.25">
      <c r="A1821" s="7">
        <v>822239</v>
      </c>
      <c r="B1821" s="7">
        <f>VLOOKUP(A1821,'Лицевые счета'!$A$1:$K$4570,2,0)</f>
        <v>821885</v>
      </c>
      <c r="C1821">
        <f>COUNTIF('ИПУ и ОКПУ'!$A$2:$A$3258,A1821)</f>
        <v>1</v>
      </c>
      <c r="D1821" t="str">
        <f>IF(C1821&gt;0,VLOOKUP(A1821,'ИПУ и ОКПУ'!$A$1:$O$3258,9,0),"")</f>
        <v>Одноставочный</v>
      </c>
      <c r="E1821" t="str">
        <f>IF(C1821&gt;0,IF(VLOOKUP(A1821,'ИПУ и ОКПУ'!$A$1:$O$3258,14,0)="Нет показаний","Нет показаний",""),"")</f>
        <v/>
      </c>
      <c r="F1821">
        <f>IF(AND(C1821&gt;0),SUMIF('ИПУ и ОКПУ'!$A$2:$A$3258,A1821,'ИПУ и ОКПУ'!$O$2:$O$3258),"")</f>
        <v>200</v>
      </c>
      <c r="G1821">
        <f>VLOOKUP(A1821,'Лицевые счета'!$A$2:$K$4570,9,0)</f>
        <v>2</v>
      </c>
      <c r="H1821">
        <f>VLOOKUP(A1821,'Лицевые счета'!$A$2:$K$4570,10,0)</f>
        <v>113.6</v>
      </c>
      <c r="I1821" t="str">
        <f>VLOOKUP(A1821,'Лицевые счета'!$A$2:$K$4570,6,0)</f>
        <v>ФЛ</v>
      </c>
      <c r="J1821" t="str">
        <f>IF(AND(C1821=0,I1821="ФЛ"),G1821*H1821,"")</f>
        <v/>
      </c>
      <c r="K1821" t="str">
        <f>IF(AND(C1821&gt;0,E1821="Нет показаний",I1821="ФЛ"),G1821*H1821,"")</f>
        <v/>
      </c>
    </row>
    <row r="1822" spans="1:11" x14ac:dyDescent="0.25">
      <c r="A1822" s="7">
        <v>822241</v>
      </c>
      <c r="B1822" s="7">
        <f>VLOOKUP(A1822,'Лицевые счета'!$A$1:$K$4570,2,0)</f>
        <v>821885</v>
      </c>
      <c r="C1822">
        <f>COUNTIF('ИПУ и ОКПУ'!$A$2:$A$3258,A1822)</f>
        <v>1</v>
      </c>
      <c r="D1822" t="str">
        <f>IF(C1822&gt;0,VLOOKUP(A1822,'ИПУ и ОКПУ'!$A$1:$O$3258,9,0),"")</f>
        <v>Одноставочный</v>
      </c>
      <c r="E1822" t="str">
        <f>IF(C1822&gt;0,IF(VLOOKUP(A1822,'ИПУ и ОКПУ'!$A$1:$O$3258,14,0)="Нет показаний","Нет показаний",""),"")</f>
        <v/>
      </c>
      <c r="F1822">
        <f>IF(AND(C1822&gt;0),SUMIF('ИПУ и ОКПУ'!$A$2:$A$3258,A1822,'ИПУ и ОКПУ'!$O$2:$O$3258),"")</f>
        <v>100</v>
      </c>
      <c r="G1822">
        <f>VLOOKUP(A1822,'Лицевые счета'!$A$2:$K$4570,9,0)</f>
        <v>2</v>
      </c>
      <c r="H1822">
        <f>VLOOKUP(A1822,'Лицевые счета'!$A$2:$K$4570,10,0)</f>
        <v>88</v>
      </c>
      <c r="I1822" t="str">
        <f>VLOOKUP(A1822,'Лицевые счета'!$A$2:$K$4570,6,0)</f>
        <v>ФЛ</v>
      </c>
      <c r="J1822" t="str">
        <f>IF(AND(C1822=0,I1822="ФЛ"),G1822*H1822,"")</f>
        <v/>
      </c>
      <c r="K1822" t="str">
        <f>IF(AND(C1822&gt;0,E1822="Нет показаний",I1822="ФЛ"),G1822*H1822,"")</f>
        <v/>
      </c>
    </row>
    <row r="1823" spans="1:11" x14ac:dyDescent="0.25">
      <c r="A1823" s="7">
        <v>822253</v>
      </c>
      <c r="B1823" s="7">
        <f>VLOOKUP(A1823,'Лицевые счета'!$A$1:$K$4570,2,0)</f>
        <v>821885</v>
      </c>
      <c r="C1823">
        <f>COUNTIF('ИПУ и ОКПУ'!$A$2:$A$3258,A1823)</f>
        <v>1</v>
      </c>
      <c r="D1823" t="str">
        <f>IF(C1823&gt;0,VLOOKUP(A1823,'ИПУ и ОКПУ'!$A$1:$O$3258,9,0),"")</f>
        <v>Одноставочный</v>
      </c>
      <c r="E1823" t="str">
        <f>IF(C1823&gt;0,IF(VLOOKUP(A1823,'ИПУ и ОКПУ'!$A$1:$O$3258,14,0)="Нет показаний","Нет показаний",""),"")</f>
        <v>Нет показаний</v>
      </c>
      <c r="F1823">
        <f>IF(AND(C1823&gt;0),SUMIF('ИПУ и ОКПУ'!$A$2:$A$3258,A1823,'ИПУ и ОКПУ'!$O$2:$O$3258),"")</f>
        <v>0</v>
      </c>
      <c r="G1823">
        <f>VLOOKUP(A1823,'Лицевые счета'!$A$2:$K$4570,9,0)</f>
        <v>2</v>
      </c>
      <c r="H1823">
        <f>VLOOKUP(A1823,'Лицевые счета'!$A$2:$K$4570,10,0)</f>
        <v>103.9</v>
      </c>
      <c r="I1823" t="str">
        <f>VLOOKUP(A1823,'Лицевые счета'!$A$2:$K$4570,6,0)</f>
        <v>ФЛ</v>
      </c>
      <c r="J1823" t="str">
        <f>IF(AND(C1823=0,I1823="ФЛ"),G1823*H1823,"")</f>
        <v/>
      </c>
      <c r="K1823">
        <f>IF(AND(C1823&gt;0,E1823="Нет показаний",I1823="ФЛ"),G1823*H1823,"")</f>
        <v>207.8</v>
      </c>
    </row>
    <row r="1824" spans="1:11" x14ac:dyDescent="0.25">
      <c r="A1824" s="7">
        <v>822255</v>
      </c>
      <c r="B1824" s="7">
        <f>VLOOKUP(A1824,'Лицевые счета'!$A$1:$K$4570,2,0)</f>
        <v>821885</v>
      </c>
      <c r="C1824">
        <f>COUNTIF('ИПУ и ОКПУ'!$A$2:$A$3258,A1824)</f>
        <v>1</v>
      </c>
      <c r="D1824" t="str">
        <f>IF(C1824&gt;0,VLOOKUP(A1824,'ИПУ и ОКПУ'!$A$1:$O$3258,9,0),"")</f>
        <v>Одноставочный</v>
      </c>
      <c r="E1824" t="str">
        <f>IF(C1824&gt;0,IF(VLOOKUP(A1824,'ИПУ и ОКПУ'!$A$1:$O$3258,14,0)="Нет показаний","Нет показаний",""),"")</f>
        <v/>
      </c>
      <c r="F1824">
        <f>IF(AND(C1824&gt;0),SUMIF('ИПУ и ОКПУ'!$A$2:$A$3258,A1824,'ИПУ и ОКПУ'!$O$2:$O$3258),"")</f>
        <v>145</v>
      </c>
      <c r="G1824">
        <f>VLOOKUP(A1824,'Лицевые счета'!$A$2:$K$4570,9,0)</f>
        <v>2</v>
      </c>
      <c r="H1824">
        <f>VLOOKUP(A1824,'Лицевые счета'!$A$2:$K$4570,10,0)</f>
        <v>103.9</v>
      </c>
      <c r="I1824" t="str">
        <f>VLOOKUP(A1824,'Лицевые счета'!$A$2:$K$4570,6,0)</f>
        <v>ФЛ</v>
      </c>
      <c r="J1824" t="str">
        <f>IF(AND(C1824=0,I1824="ФЛ"),G1824*H1824,"")</f>
        <v/>
      </c>
      <c r="K1824" t="str">
        <f>IF(AND(C1824&gt;0,E1824="Нет показаний",I1824="ФЛ"),G1824*H1824,"")</f>
        <v/>
      </c>
    </row>
    <row r="1825" spans="1:11" x14ac:dyDescent="0.25">
      <c r="A1825" s="7">
        <v>822256</v>
      </c>
      <c r="B1825" s="7">
        <f>VLOOKUP(A1825,'Лицевые счета'!$A$1:$K$4570,2,0)</f>
        <v>821885</v>
      </c>
      <c r="C1825">
        <f>COUNTIF('ИПУ и ОКПУ'!$A$2:$A$3258,A1825)</f>
        <v>1</v>
      </c>
      <c r="D1825" t="str">
        <f>IF(C1825&gt;0,VLOOKUP(A1825,'ИПУ и ОКПУ'!$A$1:$O$3258,9,0),"")</f>
        <v>Одноставочный</v>
      </c>
      <c r="E1825" t="str">
        <f>IF(C1825&gt;0,IF(VLOOKUP(A1825,'ИПУ и ОКПУ'!$A$1:$O$3258,14,0)="Нет показаний","Нет показаний",""),"")</f>
        <v/>
      </c>
      <c r="F1825">
        <f>IF(AND(C1825&gt;0),SUMIF('ИПУ и ОКПУ'!$A$2:$A$3258,A1825,'ИПУ и ОКПУ'!$O$2:$O$3258),"")</f>
        <v>168</v>
      </c>
      <c r="G1825">
        <f>VLOOKUP(A1825,'Лицевые счета'!$A$2:$K$4570,9,0)</f>
        <v>2</v>
      </c>
      <c r="H1825">
        <f>VLOOKUP(A1825,'Лицевые счета'!$A$2:$K$4570,10,0)</f>
        <v>103.9</v>
      </c>
      <c r="I1825" t="str">
        <f>VLOOKUP(A1825,'Лицевые счета'!$A$2:$K$4570,6,0)</f>
        <v>ФЛ</v>
      </c>
      <c r="J1825" t="str">
        <f>IF(AND(C1825=0,I1825="ФЛ"),G1825*H1825,"")</f>
        <v/>
      </c>
      <c r="K1825" t="str">
        <f>IF(AND(C1825&gt;0,E1825="Нет показаний",I1825="ФЛ"),G1825*H1825,"")</f>
        <v/>
      </c>
    </row>
    <row r="1826" spans="1:11" x14ac:dyDescent="0.25">
      <c r="A1826" s="7">
        <v>822270</v>
      </c>
      <c r="B1826" s="7">
        <f>VLOOKUP(A1826,'Лицевые счета'!$A$1:$K$4570,2,0)</f>
        <v>821885</v>
      </c>
      <c r="C1826">
        <f>COUNTIF('ИПУ и ОКПУ'!$A$2:$A$3258,A1826)</f>
        <v>1</v>
      </c>
      <c r="D1826" t="str">
        <f>IF(C1826&gt;0,VLOOKUP(A1826,'ИПУ и ОКПУ'!$A$1:$O$3258,9,0),"")</f>
        <v>Одноставочный</v>
      </c>
      <c r="E1826" t="str">
        <f>IF(C1826&gt;0,IF(VLOOKUP(A1826,'ИПУ и ОКПУ'!$A$1:$O$3258,14,0)="Нет показаний","Нет показаний",""),"")</f>
        <v>Нет показаний</v>
      </c>
      <c r="F1826">
        <f>IF(AND(C1826&gt;0),SUMIF('ИПУ и ОКПУ'!$A$2:$A$3258,A1826,'ИПУ и ОКПУ'!$O$2:$O$3258),"")</f>
        <v>0</v>
      </c>
      <c r="G1826">
        <f>VLOOKUP(A1826,'Лицевые счета'!$A$2:$K$4570,9,0)</f>
        <v>2</v>
      </c>
      <c r="H1826">
        <f>VLOOKUP(A1826,'Лицевые счета'!$A$2:$K$4570,10,0)</f>
        <v>103.9</v>
      </c>
      <c r="I1826" t="str">
        <f>VLOOKUP(A1826,'Лицевые счета'!$A$2:$K$4570,6,0)</f>
        <v>ФЛ</v>
      </c>
      <c r="J1826" t="str">
        <f>IF(AND(C1826=0,I1826="ФЛ"),G1826*H1826,"")</f>
        <v/>
      </c>
      <c r="K1826">
        <f>IF(AND(C1826&gt;0,E1826="Нет показаний",I1826="ФЛ"),G1826*H1826,"")</f>
        <v>207.8</v>
      </c>
    </row>
    <row r="1827" spans="1:11" x14ac:dyDescent="0.25">
      <c r="A1827" s="7">
        <v>822272</v>
      </c>
      <c r="B1827" s="7">
        <f>VLOOKUP(A1827,'Лицевые счета'!$A$1:$K$4570,2,0)</f>
        <v>821885</v>
      </c>
      <c r="C1827">
        <f>COUNTIF('ИПУ и ОКПУ'!$A$2:$A$3258,A1827)</f>
        <v>1</v>
      </c>
      <c r="D1827" t="str">
        <f>IF(C1827&gt;0,VLOOKUP(A1827,'ИПУ и ОКПУ'!$A$1:$O$3258,9,0),"")</f>
        <v>Одноставочный</v>
      </c>
      <c r="E1827" t="str">
        <f>IF(C1827&gt;0,IF(VLOOKUP(A1827,'ИПУ и ОКПУ'!$A$1:$O$3258,14,0)="Нет показаний","Нет показаний",""),"")</f>
        <v>Нет показаний</v>
      </c>
      <c r="F1827">
        <f>IF(AND(C1827&gt;0),SUMIF('ИПУ и ОКПУ'!$A$2:$A$3258,A1827,'ИПУ и ОКПУ'!$O$2:$O$3258),"")</f>
        <v>0</v>
      </c>
      <c r="G1827">
        <f>VLOOKUP(A1827,'Лицевые счета'!$A$2:$K$4570,9,0)</f>
        <v>2</v>
      </c>
      <c r="H1827">
        <f>VLOOKUP(A1827,'Лицевые счета'!$A$2:$K$4570,10,0)</f>
        <v>103.9</v>
      </c>
      <c r="I1827" t="str">
        <f>VLOOKUP(A1827,'Лицевые счета'!$A$2:$K$4570,6,0)</f>
        <v>ФЛ</v>
      </c>
      <c r="J1827" t="str">
        <f>IF(AND(C1827=0,I1827="ФЛ"),G1827*H1827,"")</f>
        <v/>
      </c>
      <c r="K1827">
        <f>IF(AND(C1827&gt;0,E1827="Нет показаний",I1827="ФЛ"),G1827*H1827,"")</f>
        <v>207.8</v>
      </c>
    </row>
    <row r="1828" spans="1:11" x14ac:dyDescent="0.25">
      <c r="A1828" s="7">
        <v>822283</v>
      </c>
      <c r="B1828" s="7">
        <f>VLOOKUP(A1828,'Лицевые счета'!$A$1:$K$4570,2,0)</f>
        <v>821885</v>
      </c>
      <c r="C1828">
        <f>COUNTIF('ИПУ и ОКПУ'!$A$2:$A$3258,A1828)</f>
        <v>1</v>
      </c>
      <c r="D1828" t="str">
        <f>IF(C1828&gt;0,VLOOKUP(A1828,'ИПУ и ОКПУ'!$A$1:$O$3258,9,0),"")</f>
        <v>Одноставочный</v>
      </c>
      <c r="E1828" t="str">
        <f>IF(C1828&gt;0,IF(VLOOKUP(A1828,'ИПУ и ОКПУ'!$A$1:$O$3258,14,0)="Нет показаний","Нет показаний",""),"")</f>
        <v/>
      </c>
      <c r="F1828">
        <f>IF(AND(C1828&gt;0),SUMIF('ИПУ и ОКПУ'!$A$2:$A$3258,A1828,'ИПУ и ОКПУ'!$O$2:$O$3258),"")</f>
        <v>165</v>
      </c>
      <c r="G1828">
        <f>VLOOKUP(A1828,'Лицевые счета'!$A$2:$K$4570,9,0)</f>
        <v>2</v>
      </c>
      <c r="H1828">
        <f>VLOOKUP(A1828,'Лицевые счета'!$A$2:$K$4570,10,0)</f>
        <v>103.9</v>
      </c>
      <c r="I1828" t="str">
        <f>VLOOKUP(A1828,'Лицевые счета'!$A$2:$K$4570,6,0)</f>
        <v>ФЛ</v>
      </c>
      <c r="J1828" t="str">
        <f>IF(AND(C1828=0,I1828="ФЛ"),G1828*H1828,"")</f>
        <v/>
      </c>
      <c r="K1828" t="str">
        <f>IF(AND(C1828&gt;0,E1828="Нет показаний",I1828="ФЛ"),G1828*H1828,"")</f>
        <v/>
      </c>
    </row>
    <row r="1829" spans="1:11" x14ac:dyDescent="0.25">
      <c r="A1829" s="7">
        <v>822293</v>
      </c>
      <c r="B1829" s="7">
        <f>VLOOKUP(A1829,'Лицевые счета'!$A$1:$K$4570,2,0)</f>
        <v>821885</v>
      </c>
      <c r="C1829">
        <f>COUNTIF('ИПУ и ОКПУ'!$A$2:$A$3258,A1829)</f>
        <v>1</v>
      </c>
      <c r="D1829" t="str">
        <f>IF(C1829&gt;0,VLOOKUP(A1829,'ИПУ и ОКПУ'!$A$1:$O$3258,9,0),"")</f>
        <v>Одноставочный</v>
      </c>
      <c r="E1829" t="str">
        <f>IF(C1829&gt;0,IF(VLOOKUP(A1829,'ИПУ и ОКПУ'!$A$1:$O$3258,14,0)="Нет показаний","Нет показаний",""),"")</f>
        <v>Нет показаний</v>
      </c>
      <c r="F1829">
        <f>IF(AND(C1829&gt;0),SUMIF('ИПУ и ОКПУ'!$A$2:$A$3258,A1829,'ИПУ и ОКПУ'!$O$2:$O$3258),"")</f>
        <v>0</v>
      </c>
      <c r="G1829">
        <f>VLOOKUP(A1829,'Лицевые счета'!$A$2:$K$4570,9,0)</f>
        <v>2</v>
      </c>
      <c r="H1829">
        <f>VLOOKUP(A1829,'Лицевые счета'!$A$2:$K$4570,10,0)</f>
        <v>103.9</v>
      </c>
      <c r="I1829" t="str">
        <f>VLOOKUP(A1829,'Лицевые счета'!$A$2:$K$4570,6,0)</f>
        <v>ФЛ</v>
      </c>
      <c r="J1829" t="str">
        <f>IF(AND(C1829=0,I1829="ФЛ"),G1829*H1829,"")</f>
        <v/>
      </c>
      <c r="K1829">
        <f>IF(AND(C1829&gt;0,E1829="Нет показаний",I1829="ФЛ"),G1829*H1829,"")</f>
        <v>207.8</v>
      </c>
    </row>
    <row r="1830" spans="1:11" x14ac:dyDescent="0.25">
      <c r="A1830" s="7">
        <v>822295</v>
      </c>
      <c r="B1830" s="7">
        <f>VLOOKUP(A1830,'Лицевые счета'!$A$1:$K$4570,2,0)</f>
        <v>821885</v>
      </c>
      <c r="C1830">
        <f>COUNTIF('ИПУ и ОКПУ'!$A$2:$A$3258,A1830)</f>
        <v>1</v>
      </c>
      <c r="D1830" t="str">
        <f>IF(C1830&gt;0,VLOOKUP(A1830,'ИПУ и ОКПУ'!$A$1:$O$3258,9,0),"")</f>
        <v>Одноставочный</v>
      </c>
      <c r="E1830" t="str">
        <f>IF(C1830&gt;0,IF(VLOOKUP(A1830,'ИПУ и ОКПУ'!$A$1:$O$3258,14,0)="Нет показаний","Нет показаний",""),"")</f>
        <v/>
      </c>
      <c r="F1830">
        <f>IF(AND(C1830&gt;0),SUMIF('ИПУ и ОКПУ'!$A$2:$A$3258,A1830,'ИПУ и ОКПУ'!$O$2:$O$3258),"")</f>
        <v>130</v>
      </c>
      <c r="G1830">
        <f>VLOOKUP(A1830,'Лицевые счета'!$A$2:$K$4570,9,0)</f>
        <v>2</v>
      </c>
      <c r="H1830">
        <f>VLOOKUP(A1830,'Лицевые счета'!$A$2:$K$4570,10,0)</f>
        <v>103.9</v>
      </c>
      <c r="I1830" t="str">
        <f>VLOOKUP(A1830,'Лицевые счета'!$A$2:$K$4570,6,0)</f>
        <v>ФЛ</v>
      </c>
      <c r="J1830" t="str">
        <f>IF(AND(C1830=0,I1830="ФЛ"),G1830*H1830,"")</f>
        <v/>
      </c>
      <c r="K1830" t="str">
        <f>IF(AND(C1830&gt;0,E1830="Нет показаний",I1830="ФЛ"),G1830*H1830,"")</f>
        <v/>
      </c>
    </row>
    <row r="1831" spans="1:11" x14ac:dyDescent="0.25">
      <c r="A1831" s="7">
        <v>822302</v>
      </c>
      <c r="B1831" s="7">
        <f>VLOOKUP(A1831,'Лицевые счета'!$A$1:$K$4570,2,0)</f>
        <v>821885</v>
      </c>
      <c r="C1831">
        <f>COUNTIF('ИПУ и ОКПУ'!$A$2:$A$3258,A1831)</f>
        <v>1</v>
      </c>
      <c r="D1831" t="str">
        <f>IF(C1831&gt;0,VLOOKUP(A1831,'ИПУ и ОКПУ'!$A$1:$O$3258,9,0),"")</f>
        <v>Одноставочный</v>
      </c>
      <c r="E1831" t="str">
        <f>IF(C1831&gt;0,IF(VLOOKUP(A1831,'ИПУ и ОКПУ'!$A$1:$O$3258,14,0)="Нет показаний","Нет показаний",""),"")</f>
        <v/>
      </c>
      <c r="F1831">
        <f>IF(AND(C1831&gt;0),SUMIF('ИПУ и ОКПУ'!$A$2:$A$3258,A1831,'ИПУ и ОКПУ'!$O$2:$O$3258),"")</f>
        <v>288</v>
      </c>
      <c r="G1831">
        <f>VLOOKUP(A1831,'Лицевые счета'!$A$2:$K$4570,9,0)</f>
        <v>2</v>
      </c>
      <c r="H1831">
        <f>VLOOKUP(A1831,'Лицевые счета'!$A$2:$K$4570,10,0)</f>
        <v>103.9</v>
      </c>
      <c r="I1831" t="str">
        <f>VLOOKUP(A1831,'Лицевые счета'!$A$2:$K$4570,6,0)</f>
        <v>ФЛ</v>
      </c>
      <c r="J1831" t="str">
        <f>IF(AND(C1831=0,I1831="ФЛ"),G1831*H1831,"")</f>
        <v/>
      </c>
      <c r="K1831" t="str">
        <f>IF(AND(C1831&gt;0,E1831="Нет показаний",I1831="ФЛ"),G1831*H1831,"")</f>
        <v/>
      </c>
    </row>
    <row r="1832" spans="1:11" x14ac:dyDescent="0.25">
      <c r="A1832" s="7">
        <v>822530</v>
      </c>
      <c r="B1832" s="7">
        <f>VLOOKUP(A1832,'Лицевые счета'!$A$1:$K$4570,2,0)</f>
        <v>821885</v>
      </c>
      <c r="C1832">
        <f>COUNTIF('ИПУ и ОКПУ'!$A$2:$A$3258,A1832)</f>
        <v>1</v>
      </c>
      <c r="D1832" t="str">
        <f>IF(C1832&gt;0,VLOOKUP(A1832,'ИПУ и ОКПУ'!$A$1:$O$3258,9,0),"")</f>
        <v>Одноставочный</v>
      </c>
      <c r="E1832" t="str">
        <f>IF(C1832&gt;0,IF(VLOOKUP(A1832,'ИПУ и ОКПУ'!$A$1:$O$3258,14,0)="Нет показаний","Нет показаний",""),"")</f>
        <v>Нет показаний</v>
      </c>
      <c r="F1832">
        <f>IF(AND(C1832&gt;0),SUMIF('ИПУ и ОКПУ'!$A$2:$A$3258,A1832,'ИПУ и ОКПУ'!$O$2:$O$3258),"")</f>
        <v>0</v>
      </c>
      <c r="G1832">
        <f>VLOOKUP(A1832,'Лицевые счета'!$A$2:$K$4570,9,0)</f>
        <v>2</v>
      </c>
      <c r="H1832">
        <f>VLOOKUP(A1832,'Лицевые счета'!$A$2:$K$4570,10,0)</f>
        <v>103.9</v>
      </c>
      <c r="I1832" t="str">
        <f>VLOOKUP(A1832,'Лицевые счета'!$A$2:$K$4570,6,0)</f>
        <v>ФЛ</v>
      </c>
      <c r="J1832" t="str">
        <f>IF(AND(C1832=0,I1832="ФЛ"),G1832*H1832,"")</f>
        <v/>
      </c>
      <c r="K1832">
        <f>IF(AND(C1832&gt;0,E1832="Нет показаний",I1832="ФЛ"),G1832*H1832,"")</f>
        <v>207.8</v>
      </c>
    </row>
    <row r="1833" spans="1:11" x14ac:dyDescent="0.25">
      <c r="A1833" s="7">
        <v>822531</v>
      </c>
      <c r="B1833" s="7">
        <f>VLOOKUP(A1833,'Лицевые счета'!$A$1:$K$4570,2,0)</f>
        <v>821885</v>
      </c>
      <c r="C1833">
        <f>COUNTIF('ИПУ и ОКПУ'!$A$2:$A$3258,A1833)</f>
        <v>1</v>
      </c>
      <c r="D1833" t="str">
        <f>IF(C1833&gt;0,VLOOKUP(A1833,'ИПУ и ОКПУ'!$A$1:$O$3258,9,0),"")</f>
        <v>Одноставочный</v>
      </c>
      <c r="E1833" t="str">
        <f>IF(C1833&gt;0,IF(VLOOKUP(A1833,'ИПУ и ОКПУ'!$A$1:$O$3258,14,0)="Нет показаний","Нет показаний",""),"")</f>
        <v>Нет показаний</v>
      </c>
      <c r="F1833">
        <f>IF(AND(C1833&gt;0),SUMIF('ИПУ и ОКПУ'!$A$2:$A$3258,A1833,'ИПУ и ОКПУ'!$O$2:$O$3258),"")</f>
        <v>0</v>
      </c>
      <c r="G1833">
        <f>VLOOKUP(A1833,'Лицевые счета'!$A$2:$K$4570,9,0)</f>
        <v>2</v>
      </c>
      <c r="H1833">
        <f>VLOOKUP(A1833,'Лицевые счета'!$A$2:$K$4570,10,0)</f>
        <v>113.6</v>
      </c>
      <c r="I1833" t="str">
        <f>VLOOKUP(A1833,'Лицевые счета'!$A$2:$K$4570,6,0)</f>
        <v>ФЛ</v>
      </c>
      <c r="J1833" t="str">
        <f>IF(AND(C1833=0,I1833="ФЛ"),G1833*H1833,"")</f>
        <v/>
      </c>
      <c r="K1833">
        <f>IF(AND(C1833&gt;0,E1833="Нет показаний",I1833="ФЛ"),G1833*H1833,"")</f>
        <v>227.2</v>
      </c>
    </row>
    <row r="1834" spans="1:11" x14ac:dyDescent="0.25">
      <c r="A1834" s="7">
        <v>822537</v>
      </c>
      <c r="B1834" s="7">
        <f>VLOOKUP(A1834,'Лицевые счета'!$A$1:$K$4570,2,0)</f>
        <v>821885</v>
      </c>
      <c r="C1834">
        <f>COUNTIF('ИПУ и ОКПУ'!$A$2:$A$3258,A1834)</f>
        <v>1</v>
      </c>
      <c r="D1834" t="str">
        <f>IF(C1834&gt;0,VLOOKUP(A1834,'ИПУ и ОКПУ'!$A$1:$O$3258,9,0),"")</f>
        <v>Одноставочный</v>
      </c>
      <c r="E1834" t="str">
        <f>IF(C1834&gt;0,IF(VLOOKUP(A1834,'ИПУ и ОКПУ'!$A$1:$O$3258,14,0)="Нет показаний","Нет показаний",""),"")</f>
        <v/>
      </c>
      <c r="F1834">
        <f>IF(AND(C1834&gt;0),SUMIF('ИПУ и ОКПУ'!$A$2:$A$3258,A1834,'ИПУ и ОКПУ'!$O$2:$O$3258),"")</f>
        <v>340</v>
      </c>
      <c r="G1834">
        <f>VLOOKUP(A1834,'Лицевые счета'!$A$2:$K$4570,9,0)</f>
        <v>2</v>
      </c>
      <c r="H1834">
        <f>VLOOKUP(A1834,'Лицевые счета'!$A$2:$K$4570,10,0)</f>
        <v>113.6</v>
      </c>
      <c r="I1834" t="str">
        <f>VLOOKUP(A1834,'Лицевые счета'!$A$2:$K$4570,6,0)</f>
        <v>ФЛ</v>
      </c>
      <c r="J1834" t="str">
        <f>IF(AND(C1834=0,I1834="ФЛ"),G1834*H1834,"")</f>
        <v/>
      </c>
      <c r="K1834" t="str">
        <f>IF(AND(C1834&gt;0,E1834="Нет показаний",I1834="ФЛ"),G1834*H1834,"")</f>
        <v/>
      </c>
    </row>
    <row r="1835" spans="1:11" x14ac:dyDescent="0.25">
      <c r="A1835" s="7">
        <v>822543</v>
      </c>
      <c r="B1835" s="7">
        <f>VLOOKUP(A1835,'Лицевые счета'!$A$1:$K$4570,2,0)</f>
        <v>821885</v>
      </c>
      <c r="C1835">
        <f>COUNTIF('ИПУ и ОКПУ'!$A$2:$A$3258,A1835)</f>
        <v>1</v>
      </c>
      <c r="D1835" t="str">
        <f>IF(C1835&gt;0,VLOOKUP(A1835,'ИПУ и ОКПУ'!$A$1:$O$3258,9,0),"")</f>
        <v>Одноставочный</v>
      </c>
      <c r="E1835" t="str">
        <f>IF(C1835&gt;0,IF(VLOOKUP(A1835,'ИПУ и ОКПУ'!$A$1:$O$3258,14,0)="Нет показаний","Нет показаний",""),"")</f>
        <v/>
      </c>
      <c r="F1835">
        <f>IF(AND(C1835&gt;0),SUMIF('ИПУ и ОКПУ'!$A$2:$A$3258,A1835,'ИПУ и ОКПУ'!$O$2:$O$3258),"")</f>
        <v>500</v>
      </c>
      <c r="G1835">
        <f>VLOOKUP(A1835,'Лицевые счета'!$A$2:$K$4570,9,0)</f>
        <v>2</v>
      </c>
      <c r="H1835">
        <f>VLOOKUP(A1835,'Лицевые счета'!$A$2:$K$4570,10,0)</f>
        <v>113.6</v>
      </c>
      <c r="I1835" t="str">
        <f>VLOOKUP(A1835,'Лицевые счета'!$A$2:$K$4570,6,0)</f>
        <v>ФЛ</v>
      </c>
      <c r="J1835" t="str">
        <f>IF(AND(C1835=0,I1835="ФЛ"),G1835*H1835,"")</f>
        <v/>
      </c>
      <c r="K1835" t="str">
        <f>IF(AND(C1835&gt;0,E1835="Нет показаний",I1835="ФЛ"),G1835*H1835,"")</f>
        <v/>
      </c>
    </row>
    <row r="1836" spans="1:11" x14ac:dyDescent="0.25">
      <c r="A1836" s="7">
        <v>822544</v>
      </c>
      <c r="B1836" s="7">
        <f>VLOOKUP(A1836,'Лицевые счета'!$A$1:$K$4570,2,0)</f>
        <v>821885</v>
      </c>
      <c r="C1836">
        <f>COUNTIF('ИПУ и ОКПУ'!$A$2:$A$3258,A1836)</f>
        <v>1</v>
      </c>
      <c r="D1836" t="str">
        <f>IF(C1836&gt;0,VLOOKUP(A1836,'ИПУ и ОКПУ'!$A$1:$O$3258,9,0),"")</f>
        <v>Одноставочный</v>
      </c>
      <c r="E1836" t="str">
        <f>IF(C1836&gt;0,IF(VLOOKUP(A1836,'ИПУ и ОКПУ'!$A$1:$O$3258,14,0)="Нет показаний","Нет показаний",""),"")</f>
        <v/>
      </c>
      <c r="F1836">
        <f>IF(AND(C1836&gt;0),SUMIF('ИПУ и ОКПУ'!$A$2:$A$3258,A1836,'ИПУ и ОКПУ'!$O$2:$O$3258),"")</f>
        <v>490</v>
      </c>
      <c r="G1836">
        <f>VLOOKUP(A1836,'Лицевые счета'!$A$2:$K$4570,9,0)</f>
        <v>2</v>
      </c>
      <c r="H1836">
        <f>VLOOKUP(A1836,'Лицевые счета'!$A$2:$K$4570,10,0)</f>
        <v>103.9</v>
      </c>
      <c r="I1836" t="str">
        <f>VLOOKUP(A1836,'Лицевые счета'!$A$2:$K$4570,6,0)</f>
        <v>ФЛ</v>
      </c>
      <c r="J1836" t="str">
        <f>IF(AND(C1836=0,I1836="ФЛ"),G1836*H1836,"")</f>
        <v/>
      </c>
      <c r="K1836" t="str">
        <f>IF(AND(C1836&gt;0,E1836="Нет показаний",I1836="ФЛ"),G1836*H1836,"")</f>
        <v/>
      </c>
    </row>
    <row r="1837" spans="1:11" x14ac:dyDescent="0.25">
      <c r="A1837" s="7">
        <v>822549</v>
      </c>
      <c r="B1837" s="7">
        <f>VLOOKUP(A1837,'Лицевые счета'!$A$1:$K$4570,2,0)</f>
        <v>821885</v>
      </c>
      <c r="C1837">
        <f>COUNTIF('ИПУ и ОКПУ'!$A$2:$A$3258,A1837)</f>
        <v>1</v>
      </c>
      <c r="D1837" t="str">
        <f>IF(C1837&gt;0,VLOOKUP(A1837,'ИПУ и ОКПУ'!$A$1:$O$3258,9,0),"")</f>
        <v>Одноставочный</v>
      </c>
      <c r="E1837" t="str">
        <f>IF(C1837&gt;0,IF(VLOOKUP(A1837,'ИПУ и ОКПУ'!$A$1:$O$3258,14,0)="Нет показаний","Нет показаний",""),"")</f>
        <v>Нет показаний</v>
      </c>
      <c r="F1837">
        <f>IF(AND(C1837&gt;0),SUMIF('ИПУ и ОКПУ'!$A$2:$A$3258,A1837,'ИПУ и ОКПУ'!$O$2:$O$3258),"")</f>
        <v>0</v>
      </c>
      <c r="G1837">
        <f>VLOOKUP(A1837,'Лицевые счета'!$A$2:$K$4570,9,0)</f>
        <v>2</v>
      </c>
      <c r="H1837">
        <f>VLOOKUP(A1837,'Лицевые счета'!$A$2:$K$4570,10,0)</f>
        <v>113.6</v>
      </c>
      <c r="I1837" t="str">
        <f>VLOOKUP(A1837,'Лицевые счета'!$A$2:$K$4570,6,0)</f>
        <v>ФЛ</v>
      </c>
      <c r="J1837" t="str">
        <f>IF(AND(C1837=0,I1837="ФЛ"),G1837*H1837,"")</f>
        <v/>
      </c>
      <c r="K1837">
        <f>IF(AND(C1837&gt;0,E1837="Нет показаний",I1837="ФЛ"),G1837*H1837,"")</f>
        <v>227.2</v>
      </c>
    </row>
    <row r="1838" spans="1:11" x14ac:dyDescent="0.25">
      <c r="A1838" s="7">
        <v>822553</v>
      </c>
      <c r="B1838" s="7">
        <f>VLOOKUP(A1838,'Лицевые счета'!$A$1:$K$4570,2,0)</f>
        <v>821885</v>
      </c>
      <c r="C1838">
        <f>COUNTIF('ИПУ и ОКПУ'!$A$2:$A$3258,A1838)</f>
        <v>1</v>
      </c>
      <c r="D1838" t="str">
        <f>IF(C1838&gt;0,VLOOKUP(A1838,'ИПУ и ОКПУ'!$A$1:$O$3258,9,0),"")</f>
        <v>Одноставочный</v>
      </c>
      <c r="E1838" t="str">
        <f>IF(C1838&gt;0,IF(VLOOKUP(A1838,'ИПУ и ОКПУ'!$A$1:$O$3258,14,0)="Нет показаний","Нет показаний",""),"")</f>
        <v/>
      </c>
      <c r="F1838">
        <f>IF(AND(C1838&gt;0),SUMIF('ИПУ и ОКПУ'!$A$2:$A$3258,A1838,'ИПУ и ОКПУ'!$O$2:$O$3258),"")</f>
        <v>200</v>
      </c>
      <c r="G1838">
        <f>VLOOKUP(A1838,'Лицевые счета'!$A$2:$K$4570,9,0)</f>
        <v>2</v>
      </c>
      <c r="H1838">
        <f>VLOOKUP(A1838,'Лицевые счета'!$A$2:$K$4570,10,0)</f>
        <v>103.9</v>
      </c>
      <c r="I1838" t="str">
        <f>VLOOKUP(A1838,'Лицевые счета'!$A$2:$K$4570,6,0)</f>
        <v>ФЛ</v>
      </c>
      <c r="J1838" t="str">
        <f>IF(AND(C1838=0,I1838="ФЛ"),G1838*H1838,"")</f>
        <v/>
      </c>
      <c r="K1838" t="str">
        <f>IF(AND(C1838&gt;0,E1838="Нет показаний",I1838="ФЛ"),G1838*H1838,"")</f>
        <v/>
      </c>
    </row>
    <row r="1839" spans="1:11" x14ac:dyDescent="0.25">
      <c r="A1839" s="7">
        <v>822562</v>
      </c>
      <c r="B1839" s="7">
        <f>VLOOKUP(A1839,'Лицевые счета'!$A$1:$K$4570,2,0)</f>
        <v>821885</v>
      </c>
      <c r="C1839">
        <f>COUNTIF('ИПУ и ОКПУ'!$A$2:$A$3258,A1839)</f>
        <v>1</v>
      </c>
      <c r="D1839" t="str">
        <f>IF(C1839&gt;0,VLOOKUP(A1839,'ИПУ и ОКПУ'!$A$1:$O$3258,9,0),"")</f>
        <v>Одноставочный</v>
      </c>
      <c r="E1839" t="str">
        <f>IF(C1839&gt;0,IF(VLOOKUP(A1839,'ИПУ и ОКПУ'!$A$1:$O$3258,14,0)="Нет показаний","Нет показаний",""),"")</f>
        <v/>
      </c>
      <c r="F1839">
        <f>IF(AND(C1839&gt;0),SUMIF('ИПУ и ОКПУ'!$A$2:$A$3258,A1839,'ИПУ и ОКПУ'!$O$2:$O$3258),"")</f>
        <v>164</v>
      </c>
      <c r="G1839">
        <f>VLOOKUP(A1839,'Лицевые счета'!$A$2:$K$4570,9,0)</f>
        <v>2</v>
      </c>
      <c r="H1839">
        <f>VLOOKUP(A1839,'Лицевые счета'!$A$2:$K$4570,10,0)</f>
        <v>113.6</v>
      </c>
      <c r="I1839" t="str">
        <f>VLOOKUP(A1839,'Лицевые счета'!$A$2:$K$4570,6,0)</f>
        <v>ФЛ</v>
      </c>
      <c r="J1839" t="str">
        <f>IF(AND(C1839=0,I1839="ФЛ"),G1839*H1839,"")</f>
        <v/>
      </c>
      <c r="K1839" t="str">
        <f>IF(AND(C1839&gt;0,E1839="Нет показаний",I1839="ФЛ"),G1839*H1839,"")</f>
        <v/>
      </c>
    </row>
    <row r="1840" spans="1:11" x14ac:dyDescent="0.25">
      <c r="A1840" s="7">
        <v>822565</v>
      </c>
      <c r="B1840" s="7">
        <f>VLOOKUP(A1840,'Лицевые счета'!$A$1:$K$4570,2,0)</f>
        <v>821885</v>
      </c>
      <c r="C1840">
        <f>COUNTIF('ИПУ и ОКПУ'!$A$2:$A$3258,A1840)</f>
        <v>1</v>
      </c>
      <c r="D1840" t="str">
        <f>IF(C1840&gt;0,VLOOKUP(A1840,'ИПУ и ОКПУ'!$A$1:$O$3258,9,0),"")</f>
        <v>Одноставочный</v>
      </c>
      <c r="E1840" t="str">
        <f>IF(C1840&gt;0,IF(VLOOKUP(A1840,'ИПУ и ОКПУ'!$A$1:$O$3258,14,0)="Нет показаний","Нет показаний",""),"")</f>
        <v/>
      </c>
      <c r="F1840">
        <f>IF(AND(C1840&gt;0),SUMIF('ИПУ и ОКПУ'!$A$2:$A$3258,A1840,'ИПУ и ОКПУ'!$O$2:$O$3258),"")</f>
        <v>-28</v>
      </c>
      <c r="G1840">
        <f>VLOOKUP(A1840,'Лицевые счета'!$A$2:$K$4570,9,0)</f>
        <v>2</v>
      </c>
      <c r="H1840">
        <f>VLOOKUP(A1840,'Лицевые счета'!$A$2:$K$4570,10,0)</f>
        <v>88</v>
      </c>
      <c r="I1840" t="str">
        <f>VLOOKUP(A1840,'Лицевые счета'!$A$2:$K$4570,6,0)</f>
        <v>ФЛ</v>
      </c>
      <c r="J1840" t="str">
        <f>IF(AND(C1840=0,I1840="ФЛ"),G1840*H1840,"")</f>
        <v/>
      </c>
      <c r="K1840" t="str">
        <f>IF(AND(C1840&gt;0,E1840="Нет показаний",I1840="ФЛ"),G1840*H1840,"")</f>
        <v/>
      </c>
    </row>
    <row r="1841" spans="1:11" x14ac:dyDescent="0.25">
      <c r="A1841" s="7">
        <v>822569</v>
      </c>
      <c r="B1841" s="7">
        <f>VLOOKUP(A1841,'Лицевые счета'!$A$1:$K$4570,2,0)</f>
        <v>821885</v>
      </c>
      <c r="C1841">
        <f>COUNTIF('ИПУ и ОКПУ'!$A$2:$A$3258,A1841)</f>
        <v>0</v>
      </c>
      <c r="D1841" t="str">
        <f>IF(C1841&gt;0,VLOOKUP(A1841,'ИПУ и ОКПУ'!$A$1:$O$3258,9,0),"")</f>
        <v/>
      </c>
      <c r="E1841" t="str">
        <f>IF(C1841&gt;0,IF(VLOOKUP(A1841,'ИПУ и ОКПУ'!$A$1:$O$3258,14,0)="Нет показаний","Нет показаний",""),"")</f>
        <v/>
      </c>
      <c r="F1841" t="str">
        <f>IF(AND(C1841&gt;0),SUMIF('ИПУ и ОКПУ'!$A$2:$A$3258,A1841,'ИПУ и ОКПУ'!$O$2:$O$3258),"")</f>
        <v/>
      </c>
      <c r="G1841">
        <f>VLOOKUP(A1841,'Лицевые счета'!$A$2:$K$4570,9,0)</f>
        <v>2</v>
      </c>
      <c r="H1841">
        <f>VLOOKUP(A1841,'Лицевые счета'!$A$2:$K$4570,10,0)</f>
        <v>88</v>
      </c>
      <c r="I1841" t="str">
        <f>VLOOKUP(A1841,'Лицевые счета'!$A$2:$K$4570,6,0)</f>
        <v>ФЛ</v>
      </c>
      <c r="J1841">
        <f>IF(AND(C1841=0,I1841="ФЛ"),G1841*H1841,"")</f>
        <v>176</v>
      </c>
      <c r="K1841" t="str">
        <f>IF(AND(C1841&gt;0,E1841="Нет показаний",I1841="ФЛ"),G1841*H1841,"")</f>
        <v/>
      </c>
    </row>
    <row r="1842" spans="1:11" x14ac:dyDescent="0.25">
      <c r="A1842" s="7">
        <v>822579</v>
      </c>
      <c r="B1842" s="7">
        <f>VLOOKUP(A1842,'Лицевые счета'!$A$1:$K$4570,2,0)</f>
        <v>821885</v>
      </c>
      <c r="C1842">
        <f>COUNTIF('ИПУ и ОКПУ'!$A$2:$A$3258,A1842)</f>
        <v>1</v>
      </c>
      <c r="D1842" t="str">
        <f>IF(C1842&gt;0,VLOOKUP(A1842,'ИПУ и ОКПУ'!$A$1:$O$3258,9,0),"")</f>
        <v>Одноставочный</v>
      </c>
      <c r="E1842" t="str">
        <f>IF(C1842&gt;0,IF(VLOOKUP(A1842,'ИПУ и ОКПУ'!$A$1:$O$3258,14,0)="Нет показаний","Нет показаний",""),"")</f>
        <v/>
      </c>
      <c r="F1842">
        <f>IF(AND(C1842&gt;0),SUMIF('ИПУ и ОКПУ'!$A$2:$A$3258,A1842,'ИПУ и ОКПУ'!$O$2:$O$3258),"")</f>
        <v>213</v>
      </c>
      <c r="G1842">
        <f>VLOOKUP(A1842,'Лицевые счета'!$A$2:$K$4570,9,0)</f>
        <v>2</v>
      </c>
      <c r="H1842">
        <f>VLOOKUP(A1842,'Лицевые счета'!$A$2:$K$4570,10,0)</f>
        <v>113.6</v>
      </c>
      <c r="I1842" t="str">
        <f>VLOOKUP(A1842,'Лицевые счета'!$A$2:$K$4570,6,0)</f>
        <v>ФЛ</v>
      </c>
      <c r="J1842" t="str">
        <f>IF(AND(C1842=0,I1842="ФЛ"),G1842*H1842,"")</f>
        <v/>
      </c>
      <c r="K1842" t="str">
        <f>IF(AND(C1842&gt;0,E1842="Нет показаний",I1842="ФЛ"),G1842*H1842,"")</f>
        <v/>
      </c>
    </row>
    <row r="1843" spans="1:11" x14ac:dyDescent="0.25">
      <c r="A1843" s="7">
        <v>822586</v>
      </c>
      <c r="B1843" s="7">
        <f>VLOOKUP(A1843,'Лицевые счета'!$A$1:$K$4570,2,0)</f>
        <v>821885</v>
      </c>
      <c r="C1843">
        <f>COUNTIF('ИПУ и ОКПУ'!$A$2:$A$3258,A1843)</f>
        <v>1</v>
      </c>
      <c r="D1843" t="str">
        <f>IF(C1843&gt;0,VLOOKUP(A1843,'ИПУ и ОКПУ'!$A$1:$O$3258,9,0),"")</f>
        <v>Одноставочный</v>
      </c>
      <c r="E1843" t="str">
        <f>IF(C1843&gt;0,IF(VLOOKUP(A1843,'ИПУ и ОКПУ'!$A$1:$O$3258,14,0)="Нет показаний","Нет показаний",""),"")</f>
        <v/>
      </c>
      <c r="F1843">
        <f>IF(AND(C1843&gt;0),SUMIF('ИПУ и ОКПУ'!$A$2:$A$3258,A1843,'ИПУ и ОКПУ'!$O$2:$O$3258),"")</f>
        <v>230</v>
      </c>
      <c r="G1843">
        <f>VLOOKUP(A1843,'Лицевые счета'!$A$2:$K$4570,9,0)</f>
        <v>2</v>
      </c>
      <c r="H1843">
        <f>VLOOKUP(A1843,'Лицевые счета'!$A$2:$K$4570,10,0)</f>
        <v>113.6</v>
      </c>
      <c r="I1843" t="str">
        <f>VLOOKUP(A1843,'Лицевые счета'!$A$2:$K$4570,6,0)</f>
        <v>ФЛ</v>
      </c>
      <c r="J1843" t="str">
        <f>IF(AND(C1843=0,I1843="ФЛ"),G1843*H1843,"")</f>
        <v/>
      </c>
      <c r="K1843" t="str">
        <f>IF(AND(C1843&gt;0,E1843="Нет показаний",I1843="ФЛ"),G1843*H1843,"")</f>
        <v/>
      </c>
    </row>
    <row r="1844" spans="1:11" x14ac:dyDescent="0.25">
      <c r="A1844" s="7">
        <v>822588</v>
      </c>
      <c r="B1844" s="7">
        <f>VLOOKUP(A1844,'Лицевые счета'!$A$1:$K$4570,2,0)</f>
        <v>821885</v>
      </c>
      <c r="C1844">
        <f>COUNTIF('ИПУ и ОКПУ'!$A$2:$A$3258,A1844)</f>
        <v>1</v>
      </c>
      <c r="D1844" t="str">
        <f>IF(C1844&gt;0,VLOOKUP(A1844,'ИПУ и ОКПУ'!$A$1:$O$3258,9,0),"")</f>
        <v>Одноставочный</v>
      </c>
      <c r="E1844" t="str">
        <f>IF(C1844&gt;0,IF(VLOOKUP(A1844,'ИПУ и ОКПУ'!$A$1:$O$3258,14,0)="Нет показаний","Нет показаний",""),"")</f>
        <v/>
      </c>
      <c r="F1844">
        <f>IF(AND(C1844&gt;0),SUMIF('ИПУ и ОКПУ'!$A$2:$A$3258,A1844,'ИПУ и ОКПУ'!$O$2:$O$3258),"")</f>
        <v>67</v>
      </c>
      <c r="G1844">
        <f>VLOOKUP(A1844,'Лицевые счета'!$A$2:$K$4570,9,0)</f>
        <v>2</v>
      </c>
      <c r="H1844">
        <f>VLOOKUP(A1844,'Лицевые счета'!$A$2:$K$4570,10,0)</f>
        <v>88</v>
      </c>
      <c r="I1844" t="str">
        <f>VLOOKUP(A1844,'Лицевые счета'!$A$2:$K$4570,6,0)</f>
        <v>ФЛ</v>
      </c>
      <c r="J1844" t="str">
        <f>IF(AND(C1844=0,I1844="ФЛ"),G1844*H1844,"")</f>
        <v/>
      </c>
      <c r="K1844" t="str">
        <f>IF(AND(C1844&gt;0,E1844="Нет показаний",I1844="ФЛ"),G1844*H1844,"")</f>
        <v/>
      </c>
    </row>
    <row r="1845" spans="1:11" x14ac:dyDescent="0.25">
      <c r="A1845" s="7">
        <v>822597</v>
      </c>
      <c r="B1845" s="7">
        <f>VLOOKUP(A1845,'Лицевые счета'!$A$1:$K$4570,2,0)</f>
        <v>821885</v>
      </c>
      <c r="C1845">
        <f>COUNTIF('ИПУ и ОКПУ'!$A$2:$A$3258,A1845)</f>
        <v>1</v>
      </c>
      <c r="D1845" t="str">
        <f>IF(C1845&gt;0,VLOOKUP(A1845,'ИПУ и ОКПУ'!$A$1:$O$3258,9,0),"")</f>
        <v>Одноставочный</v>
      </c>
      <c r="E1845" t="str">
        <f>IF(C1845&gt;0,IF(VLOOKUP(A1845,'ИПУ и ОКПУ'!$A$1:$O$3258,14,0)="Нет показаний","Нет показаний",""),"")</f>
        <v/>
      </c>
      <c r="F1845">
        <f>IF(AND(C1845&gt;0),SUMIF('ИПУ и ОКПУ'!$A$2:$A$3258,A1845,'ИПУ и ОКПУ'!$O$2:$O$3258),"")</f>
        <v>313.8</v>
      </c>
      <c r="G1845">
        <f>VLOOKUP(A1845,'Лицевые счета'!$A$2:$K$4570,9,0)</f>
        <v>2</v>
      </c>
      <c r="H1845">
        <f>VLOOKUP(A1845,'Лицевые счета'!$A$2:$K$4570,10,0)</f>
        <v>113.6</v>
      </c>
      <c r="I1845" t="str">
        <f>VLOOKUP(A1845,'Лицевые счета'!$A$2:$K$4570,6,0)</f>
        <v>ФЛ</v>
      </c>
      <c r="J1845" t="str">
        <f>IF(AND(C1845=0,I1845="ФЛ"),G1845*H1845,"")</f>
        <v/>
      </c>
      <c r="K1845" t="str">
        <f>IF(AND(C1845&gt;0,E1845="Нет показаний",I1845="ФЛ"),G1845*H1845,"")</f>
        <v/>
      </c>
    </row>
    <row r="1846" spans="1:11" x14ac:dyDescent="0.25">
      <c r="A1846" s="7">
        <v>822599</v>
      </c>
      <c r="B1846" s="7">
        <f>VLOOKUP(A1846,'Лицевые счета'!$A$1:$K$4570,2,0)</f>
        <v>821885</v>
      </c>
      <c r="C1846">
        <f>COUNTIF('ИПУ и ОКПУ'!$A$2:$A$3258,A1846)</f>
        <v>1</v>
      </c>
      <c r="D1846" t="str">
        <f>IF(C1846&gt;0,VLOOKUP(A1846,'ИПУ и ОКПУ'!$A$1:$O$3258,9,0),"")</f>
        <v>Одноставочный</v>
      </c>
      <c r="E1846" t="str">
        <f>IF(C1846&gt;0,IF(VLOOKUP(A1846,'ИПУ и ОКПУ'!$A$1:$O$3258,14,0)="Нет показаний","Нет показаний",""),"")</f>
        <v/>
      </c>
      <c r="F1846">
        <f>IF(AND(C1846&gt;0),SUMIF('ИПУ и ОКПУ'!$A$2:$A$3258,A1846,'ИПУ и ОКПУ'!$O$2:$O$3258),"")</f>
        <v>98</v>
      </c>
      <c r="G1846">
        <f>VLOOKUP(A1846,'Лицевые счета'!$A$2:$K$4570,9,0)</f>
        <v>2</v>
      </c>
      <c r="H1846">
        <f>VLOOKUP(A1846,'Лицевые счета'!$A$2:$K$4570,10,0)</f>
        <v>88</v>
      </c>
      <c r="I1846" t="str">
        <f>VLOOKUP(A1846,'Лицевые счета'!$A$2:$K$4570,6,0)</f>
        <v>ФЛ</v>
      </c>
      <c r="J1846" t="str">
        <f>IF(AND(C1846=0,I1846="ФЛ"),G1846*H1846,"")</f>
        <v/>
      </c>
      <c r="K1846" t="str">
        <f>IF(AND(C1846&gt;0,E1846="Нет показаний",I1846="ФЛ"),G1846*H1846,"")</f>
        <v/>
      </c>
    </row>
    <row r="1847" spans="1:11" x14ac:dyDescent="0.25">
      <c r="A1847" s="7">
        <v>822600</v>
      </c>
      <c r="B1847" s="7">
        <f>VLOOKUP(A1847,'Лицевые счета'!$A$1:$K$4570,2,0)</f>
        <v>821885</v>
      </c>
      <c r="C1847">
        <f>COUNTIF('ИПУ и ОКПУ'!$A$2:$A$3258,A1847)</f>
        <v>1</v>
      </c>
      <c r="D1847" t="str">
        <f>IF(C1847&gt;0,VLOOKUP(A1847,'ИПУ и ОКПУ'!$A$1:$O$3258,9,0),"")</f>
        <v>Одноставочный</v>
      </c>
      <c r="E1847" t="str">
        <f>IF(C1847&gt;0,IF(VLOOKUP(A1847,'ИПУ и ОКПУ'!$A$1:$O$3258,14,0)="Нет показаний","Нет показаний",""),"")</f>
        <v/>
      </c>
      <c r="F1847">
        <f>IF(AND(C1847&gt;0),SUMIF('ИПУ и ОКПУ'!$A$2:$A$3258,A1847,'ИПУ и ОКПУ'!$O$2:$O$3258),"")</f>
        <v>150</v>
      </c>
      <c r="G1847">
        <f>VLOOKUP(A1847,'Лицевые счета'!$A$2:$K$4570,9,0)</f>
        <v>2</v>
      </c>
      <c r="H1847">
        <f>VLOOKUP(A1847,'Лицевые счета'!$A$2:$K$4570,10,0)</f>
        <v>103.9</v>
      </c>
      <c r="I1847" t="str">
        <f>VLOOKUP(A1847,'Лицевые счета'!$A$2:$K$4570,6,0)</f>
        <v>ФЛ</v>
      </c>
      <c r="J1847" t="str">
        <f>IF(AND(C1847=0,I1847="ФЛ"),G1847*H1847,"")</f>
        <v/>
      </c>
      <c r="K1847" t="str">
        <f>IF(AND(C1847&gt;0,E1847="Нет показаний",I1847="ФЛ"),G1847*H1847,"")</f>
        <v/>
      </c>
    </row>
    <row r="1848" spans="1:11" x14ac:dyDescent="0.25">
      <c r="A1848" s="7">
        <v>822607</v>
      </c>
      <c r="B1848" s="7">
        <f>VLOOKUP(A1848,'Лицевые счета'!$A$1:$K$4570,2,0)</f>
        <v>821885</v>
      </c>
      <c r="C1848">
        <f>COUNTIF('ИПУ и ОКПУ'!$A$2:$A$3258,A1848)</f>
        <v>0</v>
      </c>
      <c r="D1848" t="str">
        <f>IF(C1848&gt;0,VLOOKUP(A1848,'ИПУ и ОКПУ'!$A$1:$O$3258,9,0),"")</f>
        <v/>
      </c>
      <c r="E1848" t="str">
        <f>IF(C1848&gt;0,IF(VLOOKUP(A1848,'ИПУ и ОКПУ'!$A$1:$O$3258,14,0)="Нет показаний","Нет показаний",""),"")</f>
        <v/>
      </c>
      <c r="F1848" t="str">
        <f>IF(AND(C1848&gt;0),SUMIF('ИПУ и ОКПУ'!$A$2:$A$3258,A1848,'ИПУ и ОКПУ'!$O$2:$O$3258),"")</f>
        <v/>
      </c>
      <c r="G1848">
        <f>VLOOKUP(A1848,'Лицевые счета'!$A$2:$K$4570,9,0)</f>
        <v>2</v>
      </c>
      <c r="H1848">
        <f>VLOOKUP(A1848,'Лицевые счета'!$A$2:$K$4570,10,0)</f>
        <v>103.9</v>
      </c>
      <c r="I1848" t="str">
        <f>VLOOKUP(A1848,'Лицевые счета'!$A$2:$K$4570,6,0)</f>
        <v>ФЛ</v>
      </c>
      <c r="J1848">
        <f>IF(AND(C1848=0,I1848="ФЛ"),G1848*H1848,"")</f>
        <v>207.8</v>
      </c>
      <c r="K1848" t="str">
        <f>IF(AND(C1848&gt;0,E1848="Нет показаний",I1848="ФЛ"),G1848*H1848,"")</f>
        <v/>
      </c>
    </row>
    <row r="1849" spans="1:11" x14ac:dyDescent="0.25">
      <c r="A1849" s="7">
        <v>822614</v>
      </c>
      <c r="B1849" s="7">
        <f>VLOOKUP(A1849,'Лицевые счета'!$A$1:$K$4570,2,0)</f>
        <v>821885</v>
      </c>
      <c r="C1849">
        <f>COUNTIF('ИПУ и ОКПУ'!$A$2:$A$3258,A1849)</f>
        <v>1</v>
      </c>
      <c r="D1849" t="str">
        <f>IF(C1849&gt;0,VLOOKUP(A1849,'ИПУ и ОКПУ'!$A$1:$O$3258,9,0),"")</f>
        <v>Одноставочный</v>
      </c>
      <c r="E1849" t="str">
        <f>IF(C1849&gt;0,IF(VLOOKUP(A1849,'ИПУ и ОКПУ'!$A$1:$O$3258,14,0)="Нет показаний","Нет показаний",""),"")</f>
        <v>Нет показаний</v>
      </c>
      <c r="F1849">
        <f>IF(AND(C1849&gt;0),SUMIF('ИПУ и ОКПУ'!$A$2:$A$3258,A1849,'ИПУ и ОКПУ'!$O$2:$O$3258),"")</f>
        <v>0</v>
      </c>
      <c r="G1849">
        <f>VLOOKUP(A1849,'Лицевые счета'!$A$2:$K$4570,9,0)</f>
        <v>2</v>
      </c>
      <c r="H1849">
        <f>VLOOKUP(A1849,'Лицевые счета'!$A$2:$K$4570,10,0)</f>
        <v>88</v>
      </c>
      <c r="I1849" t="str">
        <f>VLOOKUP(A1849,'Лицевые счета'!$A$2:$K$4570,6,0)</f>
        <v>ФЛ</v>
      </c>
      <c r="J1849" t="str">
        <f>IF(AND(C1849=0,I1849="ФЛ"),G1849*H1849,"")</f>
        <v/>
      </c>
      <c r="K1849">
        <f>IF(AND(C1849&gt;0,E1849="Нет показаний",I1849="ФЛ"),G1849*H1849,"")</f>
        <v>176</v>
      </c>
    </row>
    <row r="1850" spans="1:11" x14ac:dyDescent="0.25">
      <c r="A1850" s="7">
        <v>822618</v>
      </c>
      <c r="B1850" s="7">
        <f>VLOOKUP(A1850,'Лицевые счета'!$A$1:$K$4570,2,0)</f>
        <v>821885</v>
      </c>
      <c r="C1850">
        <f>COUNTIF('ИПУ и ОКПУ'!$A$2:$A$3258,A1850)</f>
        <v>1</v>
      </c>
      <c r="D1850" t="str">
        <f>IF(C1850&gt;0,VLOOKUP(A1850,'ИПУ и ОКПУ'!$A$1:$O$3258,9,0),"")</f>
        <v>Одноставочный</v>
      </c>
      <c r="E1850" t="str">
        <f>IF(C1850&gt;0,IF(VLOOKUP(A1850,'ИПУ и ОКПУ'!$A$1:$O$3258,14,0)="Нет показаний","Нет показаний",""),"")</f>
        <v/>
      </c>
      <c r="F1850">
        <f>IF(AND(C1850&gt;0),SUMIF('ИПУ и ОКПУ'!$A$2:$A$3258,A1850,'ИПУ и ОКПУ'!$O$2:$O$3258),"")</f>
        <v>286</v>
      </c>
      <c r="G1850">
        <f>VLOOKUP(A1850,'Лицевые счета'!$A$2:$K$4570,9,0)</f>
        <v>2</v>
      </c>
      <c r="H1850">
        <f>VLOOKUP(A1850,'Лицевые счета'!$A$2:$K$4570,10,0)</f>
        <v>103.9</v>
      </c>
      <c r="I1850" t="str">
        <f>VLOOKUP(A1850,'Лицевые счета'!$A$2:$K$4570,6,0)</f>
        <v>ФЛ</v>
      </c>
      <c r="J1850" t="str">
        <f>IF(AND(C1850=0,I1850="ФЛ"),G1850*H1850,"")</f>
        <v/>
      </c>
      <c r="K1850" t="str">
        <f>IF(AND(C1850&gt;0,E1850="Нет показаний",I1850="ФЛ"),G1850*H1850,"")</f>
        <v/>
      </c>
    </row>
    <row r="1851" spans="1:11" x14ac:dyDescent="0.25">
      <c r="A1851" s="7">
        <v>822619</v>
      </c>
      <c r="B1851" s="7">
        <f>VLOOKUP(A1851,'Лицевые счета'!$A$1:$K$4570,2,0)</f>
        <v>821885</v>
      </c>
      <c r="C1851">
        <f>COUNTIF('ИПУ и ОКПУ'!$A$2:$A$3258,A1851)</f>
        <v>1</v>
      </c>
      <c r="D1851" t="str">
        <f>IF(C1851&gt;0,VLOOKUP(A1851,'ИПУ и ОКПУ'!$A$1:$O$3258,9,0),"")</f>
        <v>Одноставочный</v>
      </c>
      <c r="E1851" t="str">
        <f>IF(C1851&gt;0,IF(VLOOKUP(A1851,'ИПУ и ОКПУ'!$A$1:$O$3258,14,0)="Нет показаний","Нет показаний",""),"")</f>
        <v>Нет показаний</v>
      </c>
      <c r="F1851">
        <f>IF(AND(C1851&gt;0),SUMIF('ИПУ и ОКПУ'!$A$2:$A$3258,A1851,'ИПУ и ОКПУ'!$O$2:$O$3258),"")</f>
        <v>0</v>
      </c>
      <c r="G1851">
        <f>VLOOKUP(A1851,'Лицевые счета'!$A$2:$K$4570,9,0)</f>
        <v>2</v>
      </c>
      <c r="H1851">
        <f>VLOOKUP(A1851,'Лицевые счета'!$A$2:$K$4570,10,0)</f>
        <v>88</v>
      </c>
      <c r="I1851" t="str">
        <f>VLOOKUP(A1851,'Лицевые счета'!$A$2:$K$4570,6,0)</f>
        <v>ФЛ</v>
      </c>
      <c r="J1851" t="str">
        <f>IF(AND(C1851=0,I1851="ФЛ"),G1851*H1851,"")</f>
        <v/>
      </c>
      <c r="K1851">
        <f>IF(AND(C1851&gt;0,E1851="Нет показаний",I1851="ФЛ"),G1851*H1851,"")</f>
        <v>176</v>
      </c>
    </row>
    <row r="1852" spans="1:11" x14ac:dyDescent="0.25">
      <c r="A1852" s="7">
        <v>822621</v>
      </c>
      <c r="B1852" s="7">
        <f>VLOOKUP(A1852,'Лицевые счета'!$A$1:$K$4570,2,0)</f>
        <v>821885</v>
      </c>
      <c r="C1852">
        <f>COUNTIF('ИПУ и ОКПУ'!$A$2:$A$3258,A1852)</f>
        <v>1</v>
      </c>
      <c r="D1852" t="str">
        <f>IF(C1852&gt;0,VLOOKUP(A1852,'ИПУ и ОКПУ'!$A$1:$O$3258,9,0),"")</f>
        <v>Одноставочный</v>
      </c>
      <c r="E1852" t="str">
        <f>IF(C1852&gt;0,IF(VLOOKUP(A1852,'ИПУ и ОКПУ'!$A$1:$O$3258,14,0)="Нет показаний","Нет показаний",""),"")</f>
        <v/>
      </c>
      <c r="F1852">
        <f>IF(AND(C1852&gt;0),SUMIF('ИПУ и ОКПУ'!$A$2:$A$3258,A1852,'ИПУ и ОКПУ'!$O$2:$O$3258),"")</f>
        <v>200</v>
      </c>
      <c r="G1852">
        <f>VLOOKUP(A1852,'Лицевые счета'!$A$2:$K$4570,9,0)</f>
        <v>2</v>
      </c>
      <c r="H1852">
        <f>VLOOKUP(A1852,'Лицевые счета'!$A$2:$K$4570,10,0)</f>
        <v>113.6</v>
      </c>
      <c r="I1852" t="str">
        <f>VLOOKUP(A1852,'Лицевые счета'!$A$2:$K$4570,6,0)</f>
        <v>ФЛ</v>
      </c>
      <c r="J1852" t="str">
        <f>IF(AND(C1852=0,I1852="ФЛ"),G1852*H1852,"")</f>
        <v/>
      </c>
      <c r="K1852" t="str">
        <f>IF(AND(C1852&gt;0,E1852="Нет показаний",I1852="ФЛ"),G1852*H1852,"")</f>
        <v/>
      </c>
    </row>
    <row r="1853" spans="1:11" x14ac:dyDescent="0.25">
      <c r="A1853" s="7">
        <v>822626</v>
      </c>
      <c r="B1853" s="7">
        <f>VLOOKUP(A1853,'Лицевые счета'!$A$1:$K$4570,2,0)</f>
        <v>821885</v>
      </c>
      <c r="C1853">
        <f>COUNTIF('ИПУ и ОКПУ'!$A$2:$A$3258,A1853)</f>
        <v>1</v>
      </c>
      <c r="D1853" t="str">
        <f>IF(C1853&gt;0,VLOOKUP(A1853,'ИПУ и ОКПУ'!$A$1:$O$3258,9,0),"")</f>
        <v>Одноставочный</v>
      </c>
      <c r="E1853" t="str">
        <f>IF(C1853&gt;0,IF(VLOOKUP(A1853,'ИПУ и ОКПУ'!$A$1:$O$3258,14,0)="Нет показаний","Нет показаний",""),"")</f>
        <v/>
      </c>
      <c r="F1853">
        <f>IF(AND(C1853&gt;0),SUMIF('ИПУ и ОКПУ'!$A$2:$A$3258,A1853,'ИПУ и ОКПУ'!$O$2:$O$3258),"")</f>
        <v>100</v>
      </c>
      <c r="G1853">
        <f>VLOOKUP(A1853,'Лицевые счета'!$A$2:$K$4570,9,0)</f>
        <v>2</v>
      </c>
      <c r="H1853">
        <f>VLOOKUP(A1853,'Лицевые счета'!$A$2:$K$4570,10,0)</f>
        <v>88</v>
      </c>
      <c r="I1853" t="str">
        <f>VLOOKUP(A1853,'Лицевые счета'!$A$2:$K$4570,6,0)</f>
        <v>ФЛ</v>
      </c>
      <c r="J1853" t="str">
        <f>IF(AND(C1853=0,I1853="ФЛ"),G1853*H1853,"")</f>
        <v/>
      </c>
      <c r="K1853" t="str">
        <f>IF(AND(C1853&gt;0,E1853="Нет показаний",I1853="ФЛ"),G1853*H1853,"")</f>
        <v/>
      </c>
    </row>
    <row r="1854" spans="1:11" x14ac:dyDescent="0.25">
      <c r="A1854" s="7">
        <v>822630</v>
      </c>
      <c r="B1854" s="7">
        <f>VLOOKUP(A1854,'Лицевые счета'!$A$1:$K$4570,2,0)</f>
        <v>821885</v>
      </c>
      <c r="C1854">
        <f>COUNTIF('ИПУ и ОКПУ'!$A$2:$A$3258,A1854)</f>
        <v>0</v>
      </c>
      <c r="D1854" t="str">
        <f>IF(C1854&gt;0,VLOOKUP(A1854,'ИПУ и ОКПУ'!$A$1:$O$3258,9,0),"")</f>
        <v/>
      </c>
      <c r="E1854" t="str">
        <f>IF(C1854&gt;0,IF(VLOOKUP(A1854,'ИПУ и ОКПУ'!$A$1:$O$3258,14,0)="Нет показаний","Нет показаний",""),"")</f>
        <v/>
      </c>
      <c r="F1854" t="str">
        <f>IF(AND(C1854&gt;0),SUMIF('ИПУ и ОКПУ'!$A$2:$A$3258,A1854,'ИПУ и ОКПУ'!$O$2:$O$3258),"")</f>
        <v/>
      </c>
      <c r="G1854">
        <f>VLOOKUP(A1854,'Лицевые счета'!$A$2:$K$4570,9,0)</f>
        <v>2</v>
      </c>
      <c r="H1854">
        <f>VLOOKUP(A1854,'Лицевые счета'!$A$2:$K$4570,10,0)</f>
        <v>103.9</v>
      </c>
      <c r="I1854" t="str">
        <f>VLOOKUP(A1854,'Лицевые счета'!$A$2:$K$4570,6,0)</f>
        <v>ФЛ</v>
      </c>
      <c r="J1854">
        <f>IF(AND(C1854=0,I1854="ФЛ"),G1854*H1854,"")</f>
        <v>207.8</v>
      </c>
      <c r="K1854" t="str">
        <f>IF(AND(C1854&gt;0,E1854="Нет показаний",I1854="ФЛ"),G1854*H1854,"")</f>
        <v/>
      </c>
    </row>
    <row r="1855" spans="1:11" x14ac:dyDescent="0.25">
      <c r="A1855" s="7">
        <v>822639</v>
      </c>
      <c r="B1855" s="7">
        <f>VLOOKUP(A1855,'Лицевые счета'!$A$1:$K$4570,2,0)</f>
        <v>821885</v>
      </c>
      <c r="C1855">
        <f>COUNTIF('ИПУ и ОКПУ'!$A$2:$A$3258,A1855)</f>
        <v>1</v>
      </c>
      <c r="D1855" t="str">
        <f>IF(C1855&gt;0,VLOOKUP(A1855,'ИПУ и ОКПУ'!$A$1:$O$3258,9,0),"")</f>
        <v>Одноставочный</v>
      </c>
      <c r="E1855" t="str">
        <f>IF(C1855&gt;0,IF(VLOOKUP(A1855,'ИПУ и ОКПУ'!$A$1:$O$3258,14,0)="Нет показаний","Нет показаний",""),"")</f>
        <v/>
      </c>
      <c r="F1855">
        <f>IF(AND(C1855&gt;0),SUMIF('ИПУ и ОКПУ'!$A$2:$A$3258,A1855,'ИПУ и ОКПУ'!$O$2:$O$3258),"")</f>
        <v>135</v>
      </c>
      <c r="G1855">
        <f>VLOOKUP(A1855,'Лицевые счета'!$A$2:$K$4570,9,0)</f>
        <v>2</v>
      </c>
      <c r="H1855">
        <f>VLOOKUP(A1855,'Лицевые счета'!$A$2:$K$4570,10,0)</f>
        <v>103.9</v>
      </c>
      <c r="I1855" t="str">
        <f>VLOOKUP(A1855,'Лицевые счета'!$A$2:$K$4570,6,0)</f>
        <v>ФЛ</v>
      </c>
      <c r="J1855" t="str">
        <f>IF(AND(C1855=0,I1855="ФЛ"),G1855*H1855,"")</f>
        <v/>
      </c>
      <c r="K1855" t="str">
        <f>IF(AND(C1855&gt;0,E1855="Нет показаний",I1855="ФЛ"),G1855*H1855,"")</f>
        <v/>
      </c>
    </row>
    <row r="1856" spans="1:11" x14ac:dyDescent="0.25">
      <c r="A1856" s="7">
        <v>822648</v>
      </c>
      <c r="B1856" s="7">
        <f>VLOOKUP(A1856,'Лицевые счета'!$A$1:$K$4570,2,0)</f>
        <v>821885</v>
      </c>
      <c r="C1856">
        <f>COUNTIF('ИПУ и ОКПУ'!$A$2:$A$3258,A1856)</f>
        <v>0</v>
      </c>
      <c r="D1856" t="str">
        <f>IF(C1856&gt;0,VLOOKUP(A1856,'ИПУ и ОКПУ'!$A$1:$O$3258,9,0),"")</f>
        <v/>
      </c>
      <c r="E1856" t="str">
        <f>IF(C1856&gt;0,IF(VLOOKUP(A1856,'ИПУ и ОКПУ'!$A$1:$O$3258,14,0)="Нет показаний","Нет показаний",""),"")</f>
        <v/>
      </c>
      <c r="F1856" t="str">
        <f>IF(AND(C1856&gt;0),SUMIF('ИПУ и ОКПУ'!$A$2:$A$3258,A1856,'ИПУ и ОКПУ'!$O$2:$O$3258),"")</f>
        <v/>
      </c>
      <c r="G1856">
        <f>VLOOKUP(A1856,'Лицевые счета'!$A$2:$K$4570,9,0)</f>
        <v>2</v>
      </c>
      <c r="H1856">
        <f>VLOOKUP(A1856,'Лицевые счета'!$A$2:$K$4570,10,0)</f>
        <v>103.9</v>
      </c>
      <c r="I1856" t="str">
        <f>VLOOKUP(A1856,'Лицевые счета'!$A$2:$K$4570,6,0)</f>
        <v>ФЛ</v>
      </c>
      <c r="J1856">
        <f>IF(AND(C1856=0,I1856="ФЛ"),G1856*H1856,"")</f>
        <v>207.8</v>
      </c>
      <c r="K1856" t="str">
        <f>IF(AND(C1856&gt;0,E1856="Нет показаний",I1856="ФЛ"),G1856*H1856,"")</f>
        <v/>
      </c>
    </row>
    <row r="1857" spans="1:11" x14ac:dyDescent="0.25">
      <c r="A1857" s="7">
        <v>822656</v>
      </c>
      <c r="B1857" s="7">
        <f>VLOOKUP(A1857,'Лицевые счета'!$A$1:$K$4570,2,0)</f>
        <v>821885</v>
      </c>
      <c r="C1857">
        <f>COUNTIF('ИПУ и ОКПУ'!$A$2:$A$3258,A1857)</f>
        <v>0</v>
      </c>
      <c r="D1857" t="str">
        <f>IF(C1857&gt;0,VLOOKUP(A1857,'ИПУ и ОКПУ'!$A$1:$O$3258,9,0),"")</f>
        <v/>
      </c>
      <c r="E1857" t="str">
        <f>IF(C1857&gt;0,IF(VLOOKUP(A1857,'ИПУ и ОКПУ'!$A$1:$O$3258,14,0)="Нет показаний","Нет показаний",""),"")</f>
        <v/>
      </c>
      <c r="F1857" t="str">
        <f>IF(AND(C1857&gt;0),SUMIF('ИПУ и ОКПУ'!$A$2:$A$3258,A1857,'ИПУ и ОКПУ'!$O$2:$O$3258),"")</f>
        <v/>
      </c>
      <c r="G1857">
        <f>VLOOKUP(A1857,'Лицевые счета'!$A$2:$K$4570,9,0)</f>
        <v>2</v>
      </c>
      <c r="H1857">
        <f>VLOOKUP(A1857,'Лицевые счета'!$A$2:$K$4570,10,0)</f>
        <v>103.9</v>
      </c>
      <c r="I1857" t="str">
        <f>VLOOKUP(A1857,'Лицевые счета'!$A$2:$K$4570,6,0)</f>
        <v>ФЛ</v>
      </c>
      <c r="J1857">
        <f>IF(AND(C1857=0,I1857="ФЛ"),G1857*H1857,"")</f>
        <v>207.8</v>
      </c>
      <c r="K1857" t="str">
        <f>IF(AND(C1857&gt;0,E1857="Нет показаний",I1857="ФЛ"),G1857*H1857,"")</f>
        <v/>
      </c>
    </row>
    <row r="1858" spans="1:11" x14ac:dyDescent="0.25">
      <c r="A1858" s="7">
        <v>822657</v>
      </c>
      <c r="B1858" s="7">
        <f>VLOOKUP(A1858,'Лицевые счета'!$A$1:$K$4570,2,0)</f>
        <v>821885</v>
      </c>
      <c r="C1858">
        <f>COUNTIF('ИПУ и ОКПУ'!$A$2:$A$3258,A1858)</f>
        <v>1</v>
      </c>
      <c r="D1858" t="str">
        <f>IF(C1858&gt;0,VLOOKUP(A1858,'ИПУ и ОКПУ'!$A$1:$O$3258,9,0),"")</f>
        <v>Одноставочный</v>
      </c>
      <c r="E1858" t="str">
        <f>IF(C1858&gt;0,IF(VLOOKUP(A1858,'ИПУ и ОКПУ'!$A$1:$O$3258,14,0)="Нет показаний","Нет показаний",""),"")</f>
        <v>Нет показаний</v>
      </c>
      <c r="F1858">
        <f>IF(AND(C1858&gt;0),SUMIF('ИПУ и ОКПУ'!$A$2:$A$3258,A1858,'ИПУ и ОКПУ'!$O$2:$O$3258),"")</f>
        <v>0</v>
      </c>
      <c r="G1858">
        <f>VLOOKUP(A1858,'Лицевые счета'!$A$2:$K$4570,9,0)</f>
        <v>2</v>
      </c>
      <c r="H1858">
        <f>VLOOKUP(A1858,'Лицевые счета'!$A$2:$K$4570,10,0)</f>
        <v>103.9</v>
      </c>
      <c r="I1858" t="str">
        <f>VLOOKUP(A1858,'Лицевые счета'!$A$2:$K$4570,6,0)</f>
        <v>ФЛ</v>
      </c>
      <c r="J1858" t="str">
        <f>IF(AND(C1858=0,I1858="ФЛ"),G1858*H1858,"")</f>
        <v/>
      </c>
      <c r="K1858">
        <f>IF(AND(C1858&gt;0,E1858="Нет показаний",I1858="ФЛ"),G1858*H1858,"")</f>
        <v>207.8</v>
      </c>
    </row>
    <row r="1859" spans="1:11" x14ac:dyDescent="0.25">
      <c r="A1859" s="7">
        <v>822666</v>
      </c>
      <c r="B1859" s="7">
        <f>VLOOKUP(A1859,'Лицевые счета'!$A$1:$K$4570,2,0)</f>
        <v>821885</v>
      </c>
      <c r="C1859">
        <f>COUNTIF('ИПУ и ОКПУ'!$A$2:$A$3258,A1859)</f>
        <v>1</v>
      </c>
      <c r="D1859" t="str">
        <f>IF(C1859&gt;0,VLOOKUP(A1859,'ИПУ и ОКПУ'!$A$1:$O$3258,9,0),"")</f>
        <v>Одноставочный</v>
      </c>
      <c r="E1859" t="str">
        <f>IF(C1859&gt;0,IF(VLOOKUP(A1859,'ИПУ и ОКПУ'!$A$1:$O$3258,14,0)="Нет показаний","Нет показаний",""),"")</f>
        <v/>
      </c>
      <c r="F1859">
        <f>IF(AND(C1859&gt;0),SUMIF('ИПУ и ОКПУ'!$A$2:$A$3258,A1859,'ИПУ и ОКПУ'!$O$2:$O$3258),"")</f>
        <v>0</v>
      </c>
      <c r="G1859">
        <f>VLOOKUP(A1859,'Лицевые счета'!$A$2:$K$4570,9,0)</f>
        <v>2</v>
      </c>
      <c r="H1859">
        <f>VLOOKUP(A1859,'Лицевые счета'!$A$2:$K$4570,10,0)</f>
        <v>103.9</v>
      </c>
      <c r="I1859" t="str">
        <f>VLOOKUP(A1859,'Лицевые счета'!$A$2:$K$4570,6,0)</f>
        <v>ФЛ</v>
      </c>
      <c r="J1859" t="str">
        <f>IF(AND(C1859=0,I1859="ФЛ"),G1859*H1859,"")</f>
        <v/>
      </c>
      <c r="K1859" t="str">
        <f>IF(AND(C1859&gt;0,E1859="Нет показаний",I1859="ФЛ"),G1859*H1859,"")</f>
        <v/>
      </c>
    </row>
    <row r="1860" spans="1:11" x14ac:dyDescent="0.25">
      <c r="A1860" s="7">
        <v>822670</v>
      </c>
      <c r="B1860" s="7">
        <f>VLOOKUP(A1860,'Лицевые счета'!$A$1:$K$4570,2,0)</f>
        <v>821885</v>
      </c>
      <c r="C1860">
        <f>COUNTIF('ИПУ и ОКПУ'!$A$2:$A$3258,A1860)</f>
        <v>1</v>
      </c>
      <c r="D1860" t="str">
        <f>IF(C1860&gt;0,VLOOKUP(A1860,'ИПУ и ОКПУ'!$A$1:$O$3258,9,0),"")</f>
        <v>Одноставочный</v>
      </c>
      <c r="E1860" t="str">
        <f>IF(C1860&gt;0,IF(VLOOKUP(A1860,'ИПУ и ОКПУ'!$A$1:$O$3258,14,0)="Нет показаний","Нет показаний",""),"")</f>
        <v/>
      </c>
      <c r="F1860">
        <f>IF(AND(C1860&gt;0),SUMIF('ИПУ и ОКПУ'!$A$2:$A$3258,A1860,'ИПУ и ОКПУ'!$O$2:$O$3258),"")</f>
        <v>105</v>
      </c>
      <c r="G1860">
        <f>VLOOKUP(A1860,'Лицевые счета'!$A$2:$K$4570,9,0)</f>
        <v>2</v>
      </c>
      <c r="H1860">
        <f>VLOOKUP(A1860,'Лицевые счета'!$A$2:$K$4570,10,0)</f>
        <v>103.9</v>
      </c>
      <c r="I1860" t="str">
        <f>VLOOKUP(A1860,'Лицевые счета'!$A$2:$K$4570,6,0)</f>
        <v>ФЛ</v>
      </c>
      <c r="J1860" t="str">
        <f>IF(AND(C1860=0,I1860="ФЛ"),G1860*H1860,"")</f>
        <v/>
      </c>
      <c r="K1860" t="str">
        <f>IF(AND(C1860&gt;0,E1860="Нет показаний",I1860="ФЛ"),G1860*H1860,"")</f>
        <v/>
      </c>
    </row>
    <row r="1861" spans="1:11" x14ac:dyDescent="0.25">
      <c r="A1861" s="7">
        <v>822672</v>
      </c>
      <c r="B1861" s="7">
        <f>VLOOKUP(A1861,'Лицевые счета'!$A$1:$K$4570,2,0)</f>
        <v>821885</v>
      </c>
      <c r="C1861">
        <f>COUNTIF('ИПУ и ОКПУ'!$A$2:$A$3258,A1861)</f>
        <v>1</v>
      </c>
      <c r="D1861" t="str">
        <f>IF(C1861&gt;0,VLOOKUP(A1861,'ИПУ и ОКПУ'!$A$1:$O$3258,9,0),"")</f>
        <v>Одноставочный</v>
      </c>
      <c r="E1861" t="str">
        <f>IF(C1861&gt;0,IF(VLOOKUP(A1861,'ИПУ и ОКПУ'!$A$1:$O$3258,14,0)="Нет показаний","Нет показаний",""),"")</f>
        <v>Нет показаний</v>
      </c>
      <c r="F1861">
        <f>IF(AND(C1861&gt;0),SUMIF('ИПУ и ОКПУ'!$A$2:$A$3258,A1861,'ИПУ и ОКПУ'!$O$2:$O$3258),"")</f>
        <v>0</v>
      </c>
      <c r="G1861">
        <f>VLOOKUP(A1861,'Лицевые счета'!$A$2:$K$4570,9,0)</f>
        <v>2</v>
      </c>
      <c r="H1861">
        <f>VLOOKUP(A1861,'Лицевые счета'!$A$2:$K$4570,10,0)</f>
        <v>103.9</v>
      </c>
      <c r="I1861" t="str">
        <f>VLOOKUP(A1861,'Лицевые счета'!$A$2:$K$4570,6,0)</f>
        <v>ФЛ</v>
      </c>
      <c r="J1861" t="str">
        <f>IF(AND(C1861=0,I1861="ФЛ"),G1861*H1861,"")</f>
        <v/>
      </c>
      <c r="K1861">
        <f>IF(AND(C1861&gt;0,E1861="Нет показаний",I1861="ФЛ"),G1861*H1861,"")</f>
        <v>207.8</v>
      </c>
    </row>
    <row r="1862" spans="1:11" x14ac:dyDescent="0.25">
      <c r="A1862" s="7">
        <v>822675</v>
      </c>
      <c r="B1862" s="7">
        <f>VLOOKUP(A1862,'Лицевые счета'!$A$1:$K$4570,2,0)</f>
        <v>821885</v>
      </c>
      <c r="C1862">
        <f>COUNTIF('ИПУ и ОКПУ'!$A$2:$A$3258,A1862)</f>
        <v>1</v>
      </c>
      <c r="D1862" t="str">
        <f>IF(C1862&gt;0,VLOOKUP(A1862,'ИПУ и ОКПУ'!$A$1:$O$3258,9,0),"")</f>
        <v>Одноставочный</v>
      </c>
      <c r="E1862" t="str">
        <f>IF(C1862&gt;0,IF(VLOOKUP(A1862,'ИПУ и ОКПУ'!$A$1:$O$3258,14,0)="Нет показаний","Нет показаний",""),"")</f>
        <v>Нет показаний</v>
      </c>
      <c r="F1862">
        <f>IF(AND(C1862&gt;0),SUMIF('ИПУ и ОКПУ'!$A$2:$A$3258,A1862,'ИПУ и ОКПУ'!$O$2:$O$3258),"")</f>
        <v>0</v>
      </c>
      <c r="G1862">
        <f>VLOOKUP(A1862,'Лицевые счета'!$A$2:$K$4570,9,0)</f>
        <v>2</v>
      </c>
      <c r="H1862">
        <f>VLOOKUP(A1862,'Лицевые счета'!$A$2:$K$4570,10,0)</f>
        <v>113.6</v>
      </c>
      <c r="I1862" t="str">
        <f>VLOOKUP(A1862,'Лицевые счета'!$A$2:$K$4570,6,0)</f>
        <v>ФЛ</v>
      </c>
      <c r="J1862" t="str">
        <f>IF(AND(C1862=0,I1862="ФЛ"),G1862*H1862,"")</f>
        <v/>
      </c>
      <c r="K1862">
        <f>IF(AND(C1862&gt;0,E1862="Нет показаний",I1862="ФЛ"),G1862*H1862,"")</f>
        <v>227.2</v>
      </c>
    </row>
    <row r="1863" spans="1:11" x14ac:dyDescent="0.25">
      <c r="A1863" s="7">
        <v>822677</v>
      </c>
      <c r="B1863" s="7">
        <f>VLOOKUP(A1863,'Лицевые счета'!$A$1:$K$4570,2,0)</f>
        <v>821885</v>
      </c>
      <c r="C1863">
        <f>COUNTIF('ИПУ и ОКПУ'!$A$2:$A$3258,A1863)</f>
        <v>1</v>
      </c>
      <c r="D1863" t="str">
        <f>IF(C1863&gt;0,VLOOKUP(A1863,'ИПУ и ОКПУ'!$A$1:$O$3258,9,0),"")</f>
        <v>Одноставочный</v>
      </c>
      <c r="E1863" t="str">
        <f>IF(C1863&gt;0,IF(VLOOKUP(A1863,'ИПУ и ОКПУ'!$A$1:$O$3258,14,0)="Нет показаний","Нет показаний",""),"")</f>
        <v>Нет показаний</v>
      </c>
      <c r="F1863">
        <f>IF(AND(C1863&gt;0),SUMIF('ИПУ и ОКПУ'!$A$2:$A$3258,A1863,'ИПУ и ОКПУ'!$O$2:$O$3258),"")</f>
        <v>0</v>
      </c>
      <c r="G1863">
        <f>VLOOKUP(A1863,'Лицевые счета'!$A$2:$K$4570,9,0)</f>
        <v>2</v>
      </c>
      <c r="H1863">
        <f>VLOOKUP(A1863,'Лицевые счета'!$A$2:$K$4570,10,0)</f>
        <v>103.9</v>
      </c>
      <c r="I1863" t="str">
        <f>VLOOKUP(A1863,'Лицевые счета'!$A$2:$K$4570,6,0)</f>
        <v>ФЛ</v>
      </c>
      <c r="J1863" t="str">
        <f>IF(AND(C1863=0,I1863="ФЛ"),G1863*H1863,"")</f>
        <v/>
      </c>
      <c r="K1863">
        <f>IF(AND(C1863&gt;0,E1863="Нет показаний",I1863="ФЛ"),G1863*H1863,"")</f>
        <v>207.8</v>
      </c>
    </row>
    <row r="1864" spans="1:11" x14ac:dyDescent="0.25">
      <c r="A1864" s="7">
        <v>822681</v>
      </c>
      <c r="B1864" s="7">
        <f>VLOOKUP(A1864,'Лицевые счета'!$A$1:$K$4570,2,0)</f>
        <v>821885</v>
      </c>
      <c r="C1864">
        <f>COUNTIF('ИПУ и ОКПУ'!$A$2:$A$3258,A1864)</f>
        <v>1</v>
      </c>
      <c r="D1864" t="str">
        <f>IF(C1864&gt;0,VLOOKUP(A1864,'ИПУ и ОКПУ'!$A$1:$O$3258,9,0),"")</f>
        <v>Одноставочный</v>
      </c>
      <c r="E1864" t="str">
        <f>IF(C1864&gt;0,IF(VLOOKUP(A1864,'ИПУ и ОКПУ'!$A$1:$O$3258,14,0)="Нет показаний","Нет показаний",""),"")</f>
        <v/>
      </c>
      <c r="F1864">
        <f>IF(AND(C1864&gt;0),SUMIF('ИПУ и ОКПУ'!$A$2:$A$3258,A1864,'ИПУ и ОКПУ'!$O$2:$O$3258),"")</f>
        <v>77</v>
      </c>
      <c r="G1864">
        <f>VLOOKUP(A1864,'Лицевые счета'!$A$2:$K$4570,9,0)</f>
        <v>2</v>
      </c>
      <c r="H1864">
        <f>VLOOKUP(A1864,'Лицевые счета'!$A$2:$K$4570,10,0)</f>
        <v>103.9</v>
      </c>
      <c r="I1864" t="str">
        <f>VLOOKUP(A1864,'Лицевые счета'!$A$2:$K$4570,6,0)</f>
        <v>ФЛ</v>
      </c>
      <c r="J1864" t="str">
        <f>IF(AND(C1864=0,I1864="ФЛ"),G1864*H1864,"")</f>
        <v/>
      </c>
      <c r="K1864" t="str">
        <f>IF(AND(C1864&gt;0,E1864="Нет показаний",I1864="ФЛ"),G1864*H1864,"")</f>
        <v/>
      </c>
    </row>
    <row r="1865" spans="1:11" x14ac:dyDescent="0.25">
      <c r="A1865" s="7">
        <v>822689</v>
      </c>
      <c r="B1865" s="7">
        <f>VLOOKUP(A1865,'Лицевые счета'!$A$1:$K$4570,2,0)</f>
        <v>821885</v>
      </c>
      <c r="C1865">
        <f>COUNTIF('ИПУ и ОКПУ'!$A$2:$A$3258,A1865)</f>
        <v>1</v>
      </c>
      <c r="D1865" t="str">
        <f>IF(C1865&gt;0,VLOOKUP(A1865,'ИПУ и ОКПУ'!$A$1:$O$3258,9,0),"")</f>
        <v>Одноставочный</v>
      </c>
      <c r="E1865" t="str">
        <f>IF(C1865&gt;0,IF(VLOOKUP(A1865,'ИПУ и ОКПУ'!$A$1:$O$3258,14,0)="Нет показаний","Нет показаний",""),"")</f>
        <v>Нет показаний</v>
      </c>
      <c r="F1865">
        <f>IF(AND(C1865&gt;0),SUMIF('ИПУ и ОКПУ'!$A$2:$A$3258,A1865,'ИПУ и ОКПУ'!$O$2:$O$3258),"")</f>
        <v>0</v>
      </c>
      <c r="G1865">
        <f>VLOOKUP(A1865,'Лицевые счета'!$A$2:$K$4570,9,0)</f>
        <v>2</v>
      </c>
      <c r="H1865">
        <f>VLOOKUP(A1865,'Лицевые счета'!$A$2:$K$4570,10,0)</f>
        <v>103.9</v>
      </c>
      <c r="I1865" t="str">
        <f>VLOOKUP(A1865,'Лицевые счета'!$A$2:$K$4570,6,0)</f>
        <v>ФЛ</v>
      </c>
      <c r="J1865" t="str">
        <f>IF(AND(C1865=0,I1865="ФЛ"),G1865*H1865,"")</f>
        <v/>
      </c>
      <c r="K1865">
        <f>IF(AND(C1865&gt;0,E1865="Нет показаний",I1865="ФЛ"),G1865*H1865,"")</f>
        <v>207.8</v>
      </c>
    </row>
    <row r="1866" spans="1:11" x14ac:dyDescent="0.25">
      <c r="A1866" s="7">
        <v>822694</v>
      </c>
      <c r="B1866" s="7">
        <f>VLOOKUP(A1866,'Лицевые счета'!$A$1:$K$4570,2,0)</f>
        <v>821885</v>
      </c>
      <c r="C1866">
        <f>COUNTIF('ИПУ и ОКПУ'!$A$2:$A$3258,A1866)</f>
        <v>1</v>
      </c>
      <c r="D1866" t="str">
        <f>IF(C1866&gt;0,VLOOKUP(A1866,'ИПУ и ОКПУ'!$A$1:$O$3258,9,0),"")</f>
        <v>Одноставочный</v>
      </c>
      <c r="E1866" t="str">
        <f>IF(C1866&gt;0,IF(VLOOKUP(A1866,'ИПУ и ОКПУ'!$A$1:$O$3258,14,0)="Нет показаний","Нет показаний",""),"")</f>
        <v>Нет показаний</v>
      </c>
      <c r="F1866">
        <f>IF(AND(C1866&gt;0),SUMIF('ИПУ и ОКПУ'!$A$2:$A$3258,A1866,'ИПУ и ОКПУ'!$O$2:$O$3258),"")</f>
        <v>0</v>
      </c>
      <c r="G1866">
        <f>VLOOKUP(A1866,'Лицевые счета'!$A$2:$K$4570,9,0)</f>
        <v>2</v>
      </c>
      <c r="H1866">
        <f>VLOOKUP(A1866,'Лицевые счета'!$A$2:$K$4570,10,0)</f>
        <v>88</v>
      </c>
      <c r="I1866" t="str">
        <f>VLOOKUP(A1866,'Лицевые счета'!$A$2:$K$4570,6,0)</f>
        <v>ФЛ</v>
      </c>
      <c r="J1866" t="str">
        <f>IF(AND(C1866=0,I1866="ФЛ"),G1866*H1866,"")</f>
        <v/>
      </c>
      <c r="K1866">
        <f>IF(AND(C1866&gt;0,E1866="Нет показаний",I1866="ФЛ"),G1866*H1866,"")</f>
        <v>176</v>
      </c>
    </row>
    <row r="1867" spans="1:11" x14ac:dyDescent="0.25">
      <c r="A1867" s="7">
        <v>822710</v>
      </c>
      <c r="B1867" s="7">
        <f>VLOOKUP(A1867,'Лицевые счета'!$A$1:$K$4570,2,0)</f>
        <v>821885</v>
      </c>
      <c r="C1867">
        <f>COUNTIF('ИПУ и ОКПУ'!$A$2:$A$3258,A1867)</f>
        <v>1</v>
      </c>
      <c r="D1867" t="str">
        <f>IF(C1867&gt;0,VLOOKUP(A1867,'ИПУ и ОКПУ'!$A$1:$O$3258,9,0),"")</f>
        <v>Одноставочный</v>
      </c>
      <c r="E1867" t="str">
        <f>IF(C1867&gt;0,IF(VLOOKUP(A1867,'ИПУ и ОКПУ'!$A$1:$O$3258,14,0)="Нет показаний","Нет показаний",""),"")</f>
        <v/>
      </c>
      <c r="F1867">
        <f>IF(AND(C1867&gt;0),SUMIF('ИПУ и ОКПУ'!$A$2:$A$3258,A1867,'ИПУ и ОКПУ'!$O$2:$O$3258),"")</f>
        <v>55</v>
      </c>
      <c r="G1867">
        <f>VLOOKUP(A1867,'Лицевые счета'!$A$2:$K$4570,9,0)</f>
        <v>2</v>
      </c>
      <c r="H1867">
        <f>VLOOKUP(A1867,'Лицевые счета'!$A$2:$K$4570,10,0)</f>
        <v>103.9</v>
      </c>
      <c r="I1867" t="str">
        <f>VLOOKUP(A1867,'Лицевые счета'!$A$2:$K$4570,6,0)</f>
        <v>ФЛ</v>
      </c>
      <c r="J1867" t="str">
        <f>IF(AND(C1867=0,I1867="ФЛ"),G1867*H1867,"")</f>
        <v/>
      </c>
      <c r="K1867" t="str">
        <f>IF(AND(C1867&gt;0,E1867="Нет показаний",I1867="ФЛ"),G1867*H1867,"")</f>
        <v/>
      </c>
    </row>
    <row r="1868" spans="1:11" x14ac:dyDescent="0.25">
      <c r="A1868" s="7">
        <v>822711</v>
      </c>
      <c r="B1868" s="7">
        <f>VLOOKUP(A1868,'Лицевые счета'!$A$1:$K$4570,2,0)</f>
        <v>821885</v>
      </c>
      <c r="C1868">
        <f>COUNTIF('ИПУ и ОКПУ'!$A$2:$A$3258,A1868)</f>
        <v>0</v>
      </c>
      <c r="D1868" t="str">
        <f>IF(C1868&gt;0,VLOOKUP(A1868,'ИПУ и ОКПУ'!$A$1:$O$3258,9,0),"")</f>
        <v/>
      </c>
      <c r="E1868" t="str">
        <f>IF(C1868&gt;0,IF(VLOOKUP(A1868,'ИПУ и ОКПУ'!$A$1:$O$3258,14,0)="Нет показаний","Нет показаний",""),"")</f>
        <v/>
      </c>
      <c r="F1868" t="str">
        <f>IF(AND(C1868&gt;0),SUMIF('ИПУ и ОКПУ'!$A$2:$A$3258,A1868,'ИПУ и ОКПУ'!$O$2:$O$3258),"")</f>
        <v/>
      </c>
      <c r="G1868">
        <f>VLOOKUP(A1868,'Лицевые счета'!$A$2:$K$4570,9,0)</f>
        <v>2</v>
      </c>
      <c r="H1868">
        <f>VLOOKUP(A1868,'Лицевые счета'!$A$2:$K$4570,10,0)</f>
        <v>88</v>
      </c>
      <c r="I1868" t="str">
        <f>VLOOKUP(A1868,'Лицевые счета'!$A$2:$K$4570,6,0)</f>
        <v>ФЛ</v>
      </c>
      <c r="J1868">
        <f>IF(AND(C1868=0,I1868="ФЛ"),G1868*H1868,"")</f>
        <v>176</v>
      </c>
      <c r="K1868" t="str">
        <f>IF(AND(C1868&gt;0,E1868="Нет показаний",I1868="ФЛ"),G1868*H1868,"")</f>
        <v/>
      </c>
    </row>
    <row r="1869" spans="1:11" x14ac:dyDescent="0.25">
      <c r="A1869" s="7">
        <v>822712</v>
      </c>
      <c r="B1869" s="7">
        <f>VLOOKUP(A1869,'Лицевые счета'!$A$1:$K$4570,2,0)</f>
        <v>821885</v>
      </c>
      <c r="C1869">
        <f>COUNTIF('ИПУ и ОКПУ'!$A$2:$A$3258,A1869)</f>
        <v>0</v>
      </c>
      <c r="D1869" t="str">
        <f>IF(C1869&gt;0,VLOOKUP(A1869,'ИПУ и ОКПУ'!$A$1:$O$3258,9,0),"")</f>
        <v/>
      </c>
      <c r="E1869" t="str">
        <f>IF(C1869&gt;0,IF(VLOOKUP(A1869,'ИПУ и ОКПУ'!$A$1:$O$3258,14,0)="Нет показаний","Нет показаний",""),"")</f>
        <v/>
      </c>
      <c r="F1869" t="str">
        <f>IF(AND(C1869&gt;0),SUMIF('ИПУ и ОКПУ'!$A$2:$A$3258,A1869,'ИПУ и ОКПУ'!$O$2:$O$3258),"")</f>
        <v/>
      </c>
      <c r="G1869">
        <f>VLOOKUP(A1869,'Лицевые счета'!$A$2:$K$4570,9,0)</f>
        <v>2</v>
      </c>
      <c r="H1869">
        <f>VLOOKUP(A1869,'Лицевые счета'!$A$2:$K$4570,10,0)</f>
        <v>113.6</v>
      </c>
      <c r="I1869" t="str">
        <f>VLOOKUP(A1869,'Лицевые счета'!$A$2:$K$4570,6,0)</f>
        <v>ФЛ</v>
      </c>
      <c r="J1869">
        <f>IF(AND(C1869=0,I1869="ФЛ"),G1869*H1869,"")</f>
        <v>227.2</v>
      </c>
      <c r="K1869" t="str">
        <f>IF(AND(C1869&gt;0,E1869="Нет показаний",I1869="ФЛ"),G1869*H1869,"")</f>
        <v/>
      </c>
    </row>
    <row r="1870" spans="1:11" x14ac:dyDescent="0.25">
      <c r="A1870" s="7">
        <v>822717</v>
      </c>
      <c r="B1870" s="7">
        <f>VLOOKUP(A1870,'Лицевые счета'!$A$1:$K$4570,2,0)</f>
        <v>821885</v>
      </c>
      <c r="C1870">
        <f>COUNTIF('ИПУ и ОКПУ'!$A$2:$A$3258,A1870)</f>
        <v>1</v>
      </c>
      <c r="D1870" t="str">
        <f>IF(C1870&gt;0,VLOOKUP(A1870,'ИПУ и ОКПУ'!$A$1:$O$3258,9,0),"")</f>
        <v>Одноставочный</v>
      </c>
      <c r="E1870" t="str">
        <f>IF(C1870&gt;0,IF(VLOOKUP(A1870,'ИПУ и ОКПУ'!$A$1:$O$3258,14,0)="Нет показаний","Нет показаний",""),"")</f>
        <v/>
      </c>
      <c r="F1870">
        <f>IF(AND(C1870&gt;0),SUMIF('ИПУ и ОКПУ'!$A$2:$A$3258,A1870,'ИПУ и ОКПУ'!$O$2:$O$3258),"")</f>
        <v>164</v>
      </c>
      <c r="G1870">
        <f>VLOOKUP(A1870,'Лицевые счета'!$A$2:$K$4570,9,0)</f>
        <v>2</v>
      </c>
      <c r="H1870">
        <f>VLOOKUP(A1870,'Лицевые счета'!$A$2:$K$4570,10,0)</f>
        <v>113.6</v>
      </c>
      <c r="I1870" t="str">
        <f>VLOOKUP(A1870,'Лицевые счета'!$A$2:$K$4570,6,0)</f>
        <v>ФЛ</v>
      </c>
      <c r="J1870" t="str">
        <f>IF(AND(C1870=0,I1870="ФЛ"),G1870*H1870,"")</f>
        <v/>
      </c>
      <c r="K1870" t="str">
        <f>IF(AND(C1870&gt;0,E1870="Нет показаний",I1870="ФЛ"),G1870*H1870,"")</f>
        <v/>
      </c>
    </row>
    <row r="1871" spans="1:11" x14ac:dyDescent="0.25">
      <c r="A1871" s="7">
        <v>822719</v>
      </c>
      <c r="B1871" s="7">
        <f>VLOOKUP(A1871,'Лицевые счета'!$A$1:$K$4570,2,0)</f>
        <v>821885</v>
      </c>
      <c r="C1871">
        <f>COUNTIF('ИПУ и ОКПУ'!$A$2:$A$3258,A1871)</f>
        <v>1</v>
      </c>
      <c r="D1871" t="str">
        <f>IF(C1871&gt;0,VLOOKUP(A1871,'ИПУ и ОКПУ'!$A$1:$O$3258,9,0),"")</f>
        <v>Одноставочный</v>
      </c>
      <c r="E1871" t="str">
        <f>IF(C1871&gt;0,IF(VLOOKUP(A1871,'ИПУ и ОКПУ'!$A$1:$O$3258,14,0)="Нет показаний","Нет показаний",""),"")</f>
        <v>Нет показаний</v>
      </c>
      <c r="F1871">
        <f>IF(AND(C1871&gt;0),SUMIF('ИПУ и ОКПУ'!$A$2:$A$3258,A1871,'ИПУ и ОКПУ'!$O$2:$O$3258),"")</f>
        <v>0</v>
      </c>
      <c r="G1871">
        <f>VLOOKUP(A1871,'Лицевые счета'!$A$2:$K$4570,9,0)</f>
        <v>2</v>
      </c>
      <c r="H1871">
        <f>VLOOKUP(A1871,'Лицевые счета'!$A$2:$K$4570,10,0)</f>
        <v>88</v>
      </c>
      <c r="I1871" t="str">
        <f>VLOOKUP(A1871,'Лицевые счета'!$A$2:$K$4570,6,0)</f>
        <v>ФЛ</v>
      </c>
      <c r="J1871" t="str">
        <f>IF(AND(C1871=0,I1871="ФЛ"),G1871*H1871,"")</f>
        <v/>
      </c>
      <c r="K1871">
        <f>IF(AND(C1871&gt;0,E1871="Нет показаний",I1871="ФЛ"),G1871*H1871,"")</f>
        <v>176</v>
      </c>
    </row>
    <row r="1872" spans="1:11" x14ac:dyDescent="0.25">
      <c r="A1872" s="7">
        <v>822722</v>
      </c>
      <c r="B1872" s="7">
        <f>VLOOKUP(A1872,'Лицевые счета'!$A$1:$K$4570,2,0)</f>
        <v>821885</v>
      </c>
      <c r="C1872">
        <f>COUNTIF('ИПУ и ОКПУ'!$A$2:$A$3258,A1872)</f>
        <v>1</v>
      </c>
      <c r="D1872" t="str">
        <f>IF(C1872&gt;0,VLOOKUP(A1872,'ИПУ и ОКПУ'!$A$1:$O$3258,9,0),"")</f>
        <v>Одноставочный</v>
      </c>
      <c r="E1872" t="str">
        <f>IF(C1872&gt;0,IF(VLOOKUP(A1872,'ИПУ и ОКПУ'!$A$1:$O$3258,14,0)="Нет показаний","Нет показаний",""),"")</f>
        <v>Нет показаний</v>
      </c>
      <c r="F1872">
        <f>IF(AND(C1872&gt;0),SUMIF('ИПУ и ОКПУ'!$A$2:$A$3258,A1872,'ИПУ и ОКПУ'!$O$2:$O$3258),"")</f>
        <v>0</v>
      </c>
      <c r="G1872">
        <f>VLOOKUP(A1872,'Лицевые счета'!$A$2:$K$4570,9,0)</f>
        <v>2</v>
      </c>
      <c r="H1872">
        <f>VLOOKUP(A1872,'Лицевые счета'!$A$2:$K$4570,10,0)</f>
        <v>88</v>
      </c>
      <c r="I1872" t="str">
        <f>VLOOKUP(A1872,'Лицевые счета'!$A$2:$K$4570,6,0)</f>
        <v>ФЛ</v>
      </c>
      <c r="J1872" t="str">
        <f>IF(AND(C1872=0,I1872="ФЛ"),G1872*H1872,"")</f>
        <v/>
      </c>
      <c r="K1872">
        <f>IF(AND(C1872&gt;0,E1872="Нет показаний",I1872="ФЛ"),G1872*H1872,"")</f>
        <v>176</v>
      </c>
    </row>
    <row r="1873" spans="1:11" x14ac:dyDescent="0.25">
      <c r="A1873" s="7">
        <v>823885</v>
      </c>
      <c r="B1873" s="7">
        <f>VLOOKUP(A1873,'Лицевые счета'!$A$1:$K$4570,2,0)</f>
        <v>823191</v>
      </c>
      <c r="C1873">
        <f>COUNTIF('ИПУ и ОКПУ'!$A$2:$A$3258,A1873)</f>
        <v>0</v>
      </c>
      <c r="D1873" t="str">
        <f>IF(C1873&gt;0,VLOOKUP(A1873,'ИПУ и ОКПУ'!$A$1:$O$3258,9,0),"")</f>
        <v/>
      </c>
      <c r="E1873" t="str">
        <f>IF(C1873&gt;0,IF(VLOOKUP(A1873,'ИПУ и ОКПУ'!$A$1:$O$3258,14,0)="Нет показаний","Нет показаний",""),"")</f>
        <v/>
      </c>
      <c r="F1873" t="str">
        <f>IF(AND(C1873&gt;0),SUMIF('ИПУ и ОКПУ'!$A$2:$A$3258,A1873,'ИПУ и ОКПУ'!$O$2:$O$3258),"")</f>
        <v/>
      </c>
      <c r="G1873">
        <f>VLOOKUP(A1873,'Лицевые счета'!$A$2:$K$4570,9,0)</f>
        <v>2</v>
      </c>
      <c r="H1873">
        <f>VLOOKUP(A1873,'Лицевые счета'!$A$2:$K$4570,10,0)</f>
        <v>88</v>
      </c>
      <c r="I1873" t="str">
        <f>VLOOKUP(A1873,'Лицевые счета'!$A$2:$K$4570,6,0)</f>
        <v>ФЛ</v>
      </c>
      <c r="J1873">
        <f>IF(AND(C1873=0,I1873="ФЛ"),G1873*H1873,"")</f>
        <v>176</v>
      </c>
      <c r="K1873" t="str">
        <f>IF(AND(C1873&gt;0,E1873="Нет показаний",I1873="ФЛ"),G1873*H1873,"")</f>
        <v/>
      </c>
    </row>
    <row r="1874" spans="1:11" x14ac:dyDescent="0.25">
      <c r="A1874" s="7">
        <v>823915</v>
      </c>
      <c r="B1874" s="7">
        <f>VLOOKUP(A1874,'Лицевые счета'!$A$1:$K$4570,2,0)</f>
        <v>823191</v>
      </c>
      <c r="C1874">
        <f>COUNTIF('ИПУ и ОКПУ'!$A$2:$A$3258,A1874)</f>
        <v>0</v>
      </c>
      <c r="D1874" t="str">
        <f>IF(C1874&gt;0,VLOOKUP(A1874,'ИПУ и ОКПУ'!$A$1:$O$3258,9,0),"")</f>
        <v/>
      </c>
      <c r="E1874" t="str">
        <f>IF(C1874&gt;0,IF(VLOOKUP(A1874,'ИПУ и ОКПУ'!$A$1:$O$3258,14,0)="Нет показаний","Нет показаний",""),"")</f>
        <v/>
      </c>
      <c r="F1874" t="str">
        <f>IF(AND(C1874&gt;0),SUMIF('ИПУ и ОКПУ'!$A$2:$A$3258,A1874,'ИПУ и ОКПУ'!$O$2:$O$3258),"")</f>
        <v/>
      </c>
      <c r="G1874">
        <f>VLOOKUP(A1874,'Лицевые счета'!$A$2:$K$4570,9,0)</f>
        <v>2</v>
      </c>
      <c r="H1874">
        <f>VLOOKUP(A1874,'Лицевые счета'!$A$2:$K$4570,10,0)</f>
        <v>103.9</v>
      </c>
      <c r="I1874" t="str">
        <f>VLOOKUP(A1874,'Лицевые счета'!$A$2:$K$4570,6,0)</f>
        <v>ФЛ</v>
      </c>
      <c r="J1874">
        <f>IF(AND(C1874=0,I1874="ФЛ"),G1874*H1874,"")</f>
        <v>207.8</v>
      </c>
      <c r="K1874" t="str">
        <f>IF(AND(C1874&gt;0,E1874="Нет показаний",I1874="ФЛ"),G1874*H1874,"")</f>
        <v/>
      </c>
    </row>
    <row r="1875" spans="1:11" x14ac:dyDescent="0.25">
      <c r="A1875" s="7">
        <v>824034</v>
      </c>
      <c r="B1875" s="7">
        <f>VLOOKUP(A1875,'Лицевые счета'!$A$1:$K$4570,2,0)</f>
        <v>823191</v>
      </c>
      <c r="C1875">
        <f>COUNTIF('ИПУ и ОКПУ'!$A$2:$A$3258,A1875)</f>
        <v>0</v>
      </c>
      <c r="D1875" t="str">
        <f>IF(C1875&gt;0,VLOOKUP(A1875,'ИПУ и ОКПУ'!$A$1:$O$3258,9,0),"")</f>
        <v/>
      </c>
      <c r="E1875" t="str">
        <f>IF(C1875&gt;0,IF(VLOOKUP(A1875,'ИПУ и ОКПУ'!$A$1:$O$3258,14,0)="Нет показаний","Нет показаний",""),"")</f>
        <v/>
      </c>
      <c r="F1875" t="str">
        <f>IF(AND(C1875&gt;0),SUMIF('ИПУ и ОКПУ'!$A$2:$A$3258,A1875,'ИПУ и ОКПУ'!$O$2:$O$3258),"")</f>
        <v/>
      </c>
      <c r="G1875">
        <f>VLOOKUP(A1875,'Лицевые счета'!$A$2:$K$4570,9,0)</f>
        <v>2</v>
      </c>
      <c r="H1875">
        <f>VLOOKUP(A1875,'Лицевые счета'!$A$2:$K$4570,10,0)</f>
        <v>103.9</v>
      </c>
      <c r="I1875" t="str">
        <f>VLOOKUP(A1875,'Лицевые счета'!$A$2:$K$4570,6,0)</f>
        <v>ФЛ</v>
      </c>
      <c r="J1875">
        <f>IF(AND(C1875=0,I1875="ФЛ"),G1875*H1875,"")</f>
        <v>207.8</v>
      </c>
      <c r="K1875" t="str">
        <f>IF(AND(C1875&gt;0,E1875="Нет показаний",I1875="ФЛ"),G1875*H1875,"")</f>
        <v/>
      </c>
    </row>
    <row r="1876" spans="1:11" x14ac:dyDescent="0.25">
      <c r="A1876" s="7">
        <v>824553</v>
      </c>
      <c r="B1876" s="7">
        <f>VLOOKUP(A1876,'Лицевые счета'!$A$1:$K$4570,2,0)</f>
        <v>821885</v>
      </c>
      <c r="C1876">
        <f>COUNTIF('ИПУ и ОКПУ'!$A$2:$A$3258,A1876)</f>
        <v>0</v>
      </c>
      <c r="D1876" t="str">
        <f>IF(C1876&gt;0,VLOOKUP(A1876,'ИПУ и ОКПУ'!$A$1:$O$3258,9,0),"")</f>
        <v/>
      </c>
      <c r="E1876" t="str">
        <f>IF(C1876&gt;0,IF(VLOOKUP(A1876,'ИПУ и ОКПУ'!$A$1:$O$3258,14,0)="Нет показаний","Нет показаний",""),"")</f>
        <v/>
      </c>
      <c r="F1876" t="str">
        <f>IF(AND(C1876&gt;0),SUMIF('ИПУ и ОКПУ'!$A$2:$A$3258,A1876,'ИПУ и ОКПУ'!$O$2:$O$3258),"")</f>
        <v/>
      </c>
      <c r="G1876">
        <f>VLOOKUP(A1876,'Лицевые счета'!$A$2:$K$4570,9,0)</f>
        <v>2</v>
      </c>
      <c r="H1876">
        <f>VLOOKUP(A1876,'Лицевые счета'!$A$2:$K$4570,10,0)</f>
        <v>113.6</v>
      </c>
      <c r="I1876" t="str">
        <f>VLOOKUP(A1876,'Лицевые счета'!$A$2:$K$4570,6,0)</f>
        <v>ФЛ</v>
      </c>
      <c r="J1876">
        <f>IF(AND(C1876=0,I1876="ФЛ"),G1876*H1876,"")</f>
        <v>227.2</v>
      </c>
      <c r="K1876" t="str">
        <f>IF(AND(C1876&gt;0,E1876="Нет показаний",I1876="ФЛ"),G1876*H1876,"")</f>
        <v/>
      </c>
    </row>
    <row r="1877" spans="1:11" x14ac:dyDescent="0.25">
      <c r="A1877" s="7">
        <v>828950</v>
      </c>
      <c r="B1877" s="7">
        <f>VLOOKUP(A1877,'Лицевые счета'!$A$1:$K$4570,2,0)</f>
        <v>425334</v>
      </c>
      <c r="C1877">
        <f>COUNTIF('ИПУ и ОКПУ'!$A$2:$A$3258,A1877)</f>
        <v>1</v>
      </c>
      <c r="D1877" t="str">
        <f>IF(C1877&gt;0,VLOOKUP(A1877,'ИПУ и ОКПУ'!$A$1:$O$3258,9,0),"")</f>
        <v>Одноставочный</v>
      </c>
      <c r="E1877" t="str">
        <f>IF(C1877&gt;0,IF(VLOOKUP(A1877,'ИПУ и ОКПУ'!$A$1:$O$3258,14,0)="Нет показаний","Нет показаний",""),"")</f>
        <v/>
      </c>
      <c r="F1877">
        <f>IF(AND(C1877&gt;0),SUMIF('ИПУ и ОКПУ'!$A$2:$A$3258,A1877,'ИПУ и ОКПУ'!$O$2:$O$3258),"")</f>
        <v>88</v>
      </c>
      <c r="G1877">
        <f>VLOOKUP(A1877,'Лицевые счета'!$A$2:$K$4570,9,0)</f>
        <v>2</v>
      </c>
      <c r="H1877">
        <f>VLOOKUP(A1877,'Лицевые счета'!$A$2:$K$4570,10,0)</f>
        <v>73.5</v>
      </c>
      <c r="I1877" t="str">
        <f>VLOOKUP(A1877,'Лицевые счета'!$A$2:$K$4570,6,0)</f>
        <v>ФЛ</v>
      </c>
      <c r="J1877" t="str">
        <f>IF(AND(C1877=0,I1877="ФЛ"),G1877*H1877,"")</f>
        <v/>
      </c>
      <c r="K1877" t="str">
        <f>IF(AND(C1877&gt;0,E1877="Нет показаний",I1877="ФЛ"),G1877*H1877,"")</f>
        <v/>
      </c>
    </row>
    <row r="1878" spans="1:11" x14ac:dyDescent="0.25">
      <c r="A1878" s="7">
        <v>829256</v>
      </c>
      <c r="B1878" s="7">
        <f>VLOOKUP(A1878,'Лицевые счета'!$A$1:$K$4570,2,0)</f>
        <v>431555</v>
      </c>
      <c r="C1878">
        <f>COUNTIF('ИПУ и ОКПУ'!$A$2:$A$3258,A1878)</f>
        <v>0</v>
      </c>
      <c r="D1878" t="str">
        <f>IF(C1878&gt;0,VLOOKUP(A1878,'ИПУ и ОКПУ'!$A$1:$O$3258,9,0),"")</f>
        <v/>
      </c>
      <c r="E1878" t="str">
        <f>IF(C1878&gt;0,IF(VLOOKUP(A1878,'ИПУ и ОКПУ'!$A$1:$O$3258,14,0)="Нет показаний","Нет показаний",""),"")</f>
        <v/>
      </c>
      <c r="F1878" t="str">
        <f>IF(AND(C1878&gt;0),SUMIF('ИПУ и ОКПУ'!$A$2:$A$3258,A1878,'ИПУ и ОКПУ'!$O$2:$O$3258),"")</f>
        <v/>
      </c>
      <c r="G1878">
        <f>VLOOKUP(A1878,'Лицевые счета'!$A$2:$K$4570,9,0)</f>
        <v>2</v>
      </c>
      <c r="H1878">
        <f>VLOOKUP(A1878,'Лицевые счета'!$A$2:$K$4570,10,0)</f>
        <v>57</v>
      </c>
      <c r="I1878" t="str">
        <f>VLOOKUP(A1878,'Лицевые счета'!$A$2:$K$4570,6,0)</f>
        <v>ФЛ</v>
      </c>
      <c r="J1878">
        <f>IF(AND(C1878=0,I1878="ФЛ"),G1878*H1878,"")</f>
        <v>114</v>
      </c>
      <c r="K1878" t="str">
        <f>IF(AND(C1878&gt;0,E1878="Нет показаний",I1878="ФЛ"),G1878*H1878,"")</f>
        <v/>
      </c>
    </row>
    <row r="1879" spans="1:11" x14ac:dyDescent="0.25">
      <c r="A1879" s="7">
        <v>1328643</v>
      </c>
      <c r="B1879" s="7">
        <f>VLOOKUP(A1879,'Лицевые счета'!$A$1:$K$4570,2,0)</f>
        <v>533807</v>
      </c>
      <c r="C1879">
        <f>COUNTIF('ИПУ и ОКПУ'!$A$2:$A$3258,A1879)</f>
        <v>0</v>
      </c>
      <c r="D1879" t="str">
        <f>IF(C1879&gt;0,VLOOKUP(A1879,'ИПУ и ОКПУ'!$A$1:$O$3258,9,0),"")</f>
        <v/>
      </c>
      <c r="E1879" t="str">
        <f>IF(C1879&gt;0,IF(VLOOKUP(A1879,'ИПУ и ОКПУ'!$A$1:$O$3258,14,0)="Нет показаний","Нет показаний",""),"")</f>
        <v/>
      </c>
      <c r="F1879" t="str">
        <f>IF(AND(C1879&gt;0),SUMIF('ИПУ и ОКПУ'!$A$2:$A$3258,A1879,'ИПУ и ОКПУ'!$O$2:$O$3258),"")</f>
        <v/>
      </c>
      <c r="G1879">
        <f>VLOOKUP(A1879,'Лицевые счета'!$A$2:$K$4570,9,0)</f>
        <v>2</v>
      </c>
      <c r="H1879">
        <f>VLOOKUP(A1879,'Лицевые счета'!$A$2:$K$4570,10,0)</f>
        <v>73.5</v>
      </c>
      <c r="I1879" t="str">
        <f>VLOOKUP(A1879,'Лицевые счета'!$A$2:$K$4570,6,0)</f>
        <v>ФЛ</v>
      </c>
      <c r="J1879">
        <f>IF(AND(C1879=0,I1879="ФЛ"),G1879*H1879,"")</f>
        <v>147</v>
      </c>
      <c r="K1879" t="str">
        <f>IF(AND(C1879&gt;0,E1879="Нет показаний",I1879="ФЛ"),G1879*H1879,"")</f>
        <v/>
      </c>
    </row>
    <row r="1880" spans="1:11" x14ac:dyDescent="0.25">
      <c r="A1880" s="7">
        <v>1332243</v>
      </c>
      <c r="B1880" s="7">
        <f>VLOOKUP(A1880,'Лицевые счета'!$A$1:$K$4570,2,0)</f>
        <v>533799</v>
      </c>
      <c r="C1880">
        <f>COUNTIF('ИПУ и ОКПУ'!$A$2:$A$3258,A1880)</f>
        <v>0</v>
      </c>
      <c r="D1880" t="str">
        <f>IF(C1880&gt;0,VLOOKUP(A1880,'ИПУ и ОКПУ'!$A$1:$O$3258,9,0),"")</f>
        <v/>
      </c>
      <c r="E1880" t="str">
        <f>IF(C1880&gt;0,IF(VLOOKUP(A1880,'ИПУ и ОКПУ'!$A$1:$O$3258,14,0)="Нет показаний","Нет показаний",""),"")</f>
        <v/>
      </c>
      <c r="F1880" t="str">
        <f>IF(AND(C1880&gt;0),SUMIF('ИПУ и ОКПУ'!$A$2:$A$3258,A1880,'ИПУ и ОКПУ'!$O$2:$O$3258),"")</f>
        <v/>
      </c>
      <c r="G1880">
        <f>VLOOKUP(A1880,'Лицевые счета'!$A$2:$K$4570,9,0)</f>
        <v>2</v>
      </c>
      <c r="H1880">
        <f>VLOOKUP(A1880,'Лицевые счета'!$A$2:$K$4570,10,0)</f>
        <v>57</v>
      </c>
      <c r="I1880" t="str">
        <f>VLOOKUP(A1880,'Лицевые счета'!$A$2:$K$4570,6,0)</f>
        <v>ФЛ</v>
      </c>
      <c r="J1880">
        <f>IF(AND(C1880=0,I1880="ФЛ"),G1880*H1880,"")</f>
        <v>114</v>
      </c>
      <c r="K1880" t="str">
        <f>IF(AND(C1880&gt;0,E1880="Нет показаний",I1880="ФЛ"),G1880*H1880,"")</f>
        <v/>
      </c>
    </row>
    <row r="1881" spans="1:11" x14ac:dyDescent="0.25">
      <c r="A1881" s="7">
        <v>1334799</v>
      </c>
      <c r="B1881" s="7">
        <f>VLOOKUP(A1881,'Лицевые счета'!$A$1:$K$4570,2,0)</f>
        <v>197249</v>
      </c>
      <c r="C1881">
        <f>COUNTIF('ИПУ и ОКПУ'!$A$2:$A$3258,A1881)</f>
        <v>1</v>
      </c>
      <c r="D1881" t="str">
        <f>IF(C1881&gt;0,VLOOKUP(A1881,'ИПУ и ОКПУ'!$A$1:$O$3258,9,0),"")</f>
        <v>Одноставочный</v>
      </c>
      <c r="E1881" t="str">
        <f>IF(C1881&gt;0,IF(VLOOKUP(A1881,'ИПУ и ОКПУ'!$A$1:$O$3258,14,0)="Нет показаний","Нет показаний",""),"")</f>
        <v/>
      </c>
      <c r="F1881">
        <f>IF(AND(C1881&gt;0),SUMIF('ИПУ и ОКПУ'!$A$2:$A$3258,A1881,'ИПУ и ОКПУ'!$O$2:$O$3258),"")</f>
        <v>300</v>
      </c>
      <c r="G1881">
        <f>VLOOKUP(A1881,'Лицевые счета'!$A$2:$K$4570,9,0)</f>
        <v>2</v>
      </c>
      <c r="H1881">
        <f>VLOOKUP(A1881,'Лицевые счета'!$A$2:$K$4570,10,0)</f>
        <v>88</v>
      </c>
      <c r="I1881" t="str">
        <f>VLOOKUP(A1881,'Лицевые счета'!$A$2:$K$4570,6,0)</f>
        <v>ФЛ</v>
      </c>
      <c r="J1881" t="str">
        <f>IF(AND(C1881=0,I1881="ФЛ"),G1881*H1881,"")</f>
        <v/>
      </c>
      <c r="K1881" t="str">
        <f>IF(AND(C1881&gt;0,E1881="Нет показаний",I1881="ФЛ"),G1881*H1881,"")</f>
        <v/>
      </c>
    </row>
    <row r="1882" spans="1:11" x14ac:dyDescent="0.25">
      <c r="A1882" s="7">
        <v>1337450</v>
      </c>
      <c r="B1882" s="7">
        <f>VLOOKUP(A1882,'Лицевые счета'!$A$1:$K$4570,2,0)</f>
        <v>533799</v>
      </c>
      <c r="C1882">
        <f>COUNTIF('ИПУ и ОКПУ'!$A$2:$A$3258,A1882)</f>
        <v>0</v>
      </c>
      <c r="D1882" t="str">
        <f>IF(C1882&gt;0,VLOOKUP(A1882,'ИПУ и ОКПУ'!$A$1:$O$3258,9,0),"")</f>
        <v/>
      </c>
      <c r="E1882" t="str">
        <f>IF(C1882&gt;0,IF(VLOOKUP(A1882,'ИПУ и ОКПУ'!$A$1:$O$3258,14,0)="Нет показаний","Нет показаний",""),"")</f>
        <v/>
      </c>
      <c r="F1882" t="str">
        <f>IF(AND(C1882&gt;0),SUMIF('ИПУ и ОКПУ'!$A$2:$A$3258,A1882,'ИПУ и ОКПУ'!$O$2:$O$3258),"")</f>
        <v/>
      </c>
      <c r="G1882">
        <f>VLOOKUP(A1882,'Лицевые счета'!$A$2:$K$4570,9,0)</f>
        <v>2</v>
      </c>
      <c r="H1882">
        <f>VLOOKUP(A1882,'Лицевые счета'!$A$2:$K$4570,10,0)</f>
        <v>57</v>
      </c>
      <c r="I1882" t="str">
        <f>VLOOKUP(A1882,'Лицевые счета'!$A$2:$K$4570,6,0)</f>
        <v>ФЛ</v>
      </c>
      <c r="J1882">
        <f>IF(AND(C1882=0,I1882="ФЛ"),G1882*H1882,"")</f>
        <v>114</v>
      </c>
      <c r="K1882" t="str">
        <f>IF(AND(C1882&gt;0,E1882="Нет показаний",I1882="ФЛ"),G1882*H1882,"")</f>
        <v/>
      </c>
    </row>
    <row r="1883" spans="1:11" x14ac:dyDescent="0.25">
      <c r="A1883" s="7">
        <v>1337966</v>
      </c>
      <c r="B1883" s="7">
        <f>VLOOKUP(A1883,'Лицевые счета'!$A$1:$K$4570,2,0)</f>
        <v>431516</v>
      </c>
      <c r="C1883">
        <f>COUNTIF('ИПУ и ОКПУ'!$A$2:$A$3258,A1883)</f>
        <v>1</v>
      </c>
      <c r="D1883" t="str">
        <f>IF(C1883&gt;0,VLOOKUP(A1883,'ИПУ и ОКПУ'!$A$1:$O$3258,9,0),"")</f>
        <v>Одноставочный</v>
      </c>
      <c r="E1883" t="str">
        <f>IF(C1883&gt;0,IF(VLOOKUP(A1883,'ИПУ и ОКПУ'!$A$1:$O$3258,14,0)="Нет показаний","Нет показаний",""),"")</f>
        <v/>
      </c>
      <c r="F1883">
        <f>IF(AND(C1883&gt;0),SUMIF('ИПУ и ОКПУ'!$A$2:$A$3258,A1883,'ИПУ и ОКПУ'!$O$2:$O$3258),"")</f>
        <v>2</v>
      </c>
      <c r="G1883">
        <f>VLOOKUP(A1883,'Лицевые счета'!$A$2:$K$4570,9,0)</f>
        <v>2</v>
      </c>
      <c r="H1883">
        <f>VLOOKUP(A1883,'Лицевые счета'!$A$2:$K$4570,10,0)</f>
        <v>57</v>
      </c>
      <c r="I1883" t="str">
        <f>VLOOKUP(A1883,'Лицевые счета'!$A$2:$K$4570,6,0)</f>
        <v>ФЛ</v>
      </c>
      <c r="J1883" t="str">
        <f>IF(AND(C1883=0,I1883="ФЛ"),G1883*H1883,"")</f>
        <v/>
      </c>
      <c r="K1883" t="str">
        <f>IF(AND(C1883&gt;0,E1883="Нет показаний",I1883="ФЛ"),G1883*H1883,"")</f>
        <v/>
      </c>
    </row>
    <row r="1884" spans="1:11" x14ac:dyDescent="0.25">
      <c r="A1884" s="7">
        <v>2196</v>
      </c>
      <c r="B1884" s="7">
        <f>VLOOKUP(A1884,'Лицевые счета'!$A$1:$K$4570,2,0)</f>
        <v>1610</v>
      </c>
      <c r="C1884">
        <f>COUNTIF('ИПУ и ОКПУ'!$A$2:$A$3258,A1884)</f>
        <v>1</v>
      </c>
      <c r="D1884" t="str">
        <f>IF(C1884&gt;0,VLOOKUP(A1884,'ИПУ и ОКПУ'!$A$1:$O$3258,9,0),"")</f>
        <v>Одноставочный</v>
      </c>
      <c r="E1884" t="str">
        <f>IF(C1884&gt;0,IF(VLOOKUP(A1884,'ИПУ и ОКПУ'!$A$1:$O$3258,14,0)="Нет показаний","Нет показаний",""),"")</f>
        <v/>
      </c>
      <c r="F1884">
        <f>IF(AND(C1884&gt;0),SUMIF('ИПУ и ОКПУ'!$A$2:$A$3258,A1884,'ИПУ и ОКПУ'!$O$2:$O$3258),"")</f>
        <v>65</v>
      </c>
      <c r="G1884">
        <f>VLOOKUP(A1884,'Лицевые счета'!$A$2:$K$4570,9,0)</f>
        <v>1</v>
      </c>
      <c r="H1884">
        <f>VLOOKUP(A1884,'Лицевые счета'!$A$2:$K$4570,10,0)</f>
        <v>167.6</v>
      </c>
      <c r="I1884" t="str">
        <f>VLOOKUP(A1884,'Лицевые счета'!$A$2:$K$4570,6,0)</f>
        <v>ФЛ</v>
      </c>
      <c r="J1884" t="str">
        <f>IF(AND(C1884=0,I1884="ФЛ"),G1884*H1884,"")</f>
        <v/>
      </c>
      <c r="K1884" t="str">
        <f>IF(AND(C1884&gt;0,E1884="Нет показаний",I1884="ФЛ"),G1884*H1884,"")</f>
        <v/>
      </c>
    </row>
    <row r="1885" spans="1:11" x14ac:dyDescent="0.25">
      <c r="A1885" s="7">
        <v>2236</v>
      </c>
      <c r="B1885" s="7">
        <f>VLOOKUP(A1885,'Лицевые счета'!$A$1:$K$4570,2,0)</f>
        <v>1591</v>
      </c>
      <c r="C1885">
        <f>COUNTIF('ИПУ и ОКПУ'!$A$2:$A$3258,A1885)</f>
        <v>1</v>
      </c>
      <c r="D1885" t="str">
        <f>IF(C1885&gt;0,VLOOKUP(A1885,'ИПУ и ОКПУ'!$A$1:$O$3258,9,0),"")</f>
        <v>Одноставочный</v>
      </c>
      <c r="E1885" t="str">
        <f>IF(C1885&gt;0,IF(VLOOKUP(A1885,'ИПУ и ОКПУ'!$A$1:$O$3258,14,0)="Нет показаний","Нет показаний",""),"")</f>
        <v/>
      </c>
      <c r="F1885">
        <f>IF(AND(C1885&gt;0),SUMIF('ИПУ и ОКПУ'!$A$2:$A$3258,A1885,'ИПУ и ОКПУ'!$O$2:$O$3258),"")</f>
        <v>0</v>
      </c>
      <c r="G1885">
        <f>VLOOKUP(A1885,'Лицевые счета'!$A$2:$K$4570,9,0)</f>
        <v>1</v>
      </c>
      <c r="H1885">
        <f>VLOOKUP(A1885,'Лицевые счета'!$A$2:$K$4570,10,0)</f>
        <v>167.6</v>
      </c>
      <c r="I1885" t="str">
        <f>VLOOKUP(A1885,'Лицевые счета'!$A$2:$K$4570,6,0)</f>
        <v>ФЛ</v>
      </c>
      <c r="J1885" t="str">
        <f>IF(AND(C1885=0,I1885="ФЛ"),G1885*H1885,"")</f>
        <v/>
      </c>
      <c r="K1885" t="str">
        <f>IF(AND(C1885&gt;0,E1885="Нет показаний",I1885="ФЛ"),G1885*H1885,"")</f>
        <v/>
      </c>
    </row>
    <row r="1886" spans="1:11" x14ac:dyDescent="0.25">
      <c r="A1886" s="7">
        <v>3171</v>
      </c>
      <c r="B1886" s="7">
        <f>VLOOKUP(A1886,'Лицевые счета'!$A$1:$K$4570,2,0)</f>
        <v>1612</v>
      </c>
      <c r="C1886">
        <f>COUNTIF('ИПУ и ОКПУ'!$A$2:$A$3258,A1886)</f>
        <v>1</v>
      </c>
      <c r="D1886" t="str">
        <f>IF(C1886&gt;0,VLOOKUP(A1886,'ИПУ и ОКПУ'!$A$1:$O$3258,9,0),"")</f>
        <v>Одноставочный</v>
      </c>
      <c r="E1886" t="str">
        <f>IF(C1886&gt;0,IF(VLOOKUP(A1886,'ИПУ и ОКПУ'!$A$1:$O$3258,14,0)="Нет показаний","Нет показаний",""),"")</f>
        <v/>
      </c>
      <c r="F1886">
        <f>IF(AND(C1886&gt;0),SUMIF('ИПУ и ОКПУ'!$A$2:$A$3258,A1886,'ИПУ и ОКПУ'!$O$2:$O$3258),"")</f>
        <v>348</v>
      </c>
      <c r="G1886">
        <f>VLOOKUP(A1886,'Лицевые счета'!$A$2:$K$4570,9,0)</f>
        <v>1</v>
      </c>
      <c r="H1886">
        <f>VLOOKUP(A1886,'Лицевые счета'!$A$2:$K$4570,10,0)</f>
        <v>183.2</v>
      </c>
      <c r="I1886" t="str">
        <f>VLOOKUP(A1886,'Лицевые счета'!$A$2:$K$4570,6,0)</f>
        <v>ФЛ</v>
      </c>
      <c r="J1886" t="str">
        <f>IF(AND(C1886=0,I1886="ФЛ"),G1886*H1886,"")</f>
        <v/>
      </c>
      <c r="K1886" t="str">
        <f>IF(AND(C1886&gt;0,E1886="Нет показаний",I1886="ФЛ"),G1886*H1886,"")</f>
        <v/>
      </c>
    </row>
    <row r="1887" spans="1:11" x14ac:dyDescent="0.25">
      <c r="A1887" s="7">
        <v>3249</v>
      </c>
      <c r="B1887" s="7">
        <f>VLOOKUP(A1887,'Лицевые счета'!$A$1:$K$4570,2,0)</f>
        <v>1605</v>
      </c>
      <c r="C1887">
        <f>COUNTIF('ИПУ и ОКПУ'!$A$2:$A$3258,A1887)</f>
        <v>1</v>
      </c>
      <c r="D1887" t="str">
        <f>IF(C1887&gt;0,VLOOKUP(A1887,'ИПУ и ОКПУ'!$A$1:$O$3258,9,0),"")</f>
        <v>Одноставочный</v>
      </c>
      <c r="E1887" t="str">
        <f>IF(C1887&gt;0,IF(VLOOKUP(A1887,'ИПУ и ОКПУ'!$A$1:$O$3258,14,0)="Нет показаний","Нет показаний",""),"")</f>
        <v/>
      </c>
      <c r="F1887">
        <f>IF(AND(C1887&gt;0),SUMIF('ИПУ и ОКПУ'!$A$2:$A$3258,A1887,'ИПУ и ОКПУ'!$O$2:$O$3258),"")</f>
        <v>290</v>
      </c>
      <c r="G1887">
        <f>VLOOKUP(A1887,'Лицевые счета'!$A$2:$K$4570,9,0)</f>
        <v>1</v>
      </c>
      <c r="H1887">
        <f>VLOOKUP(A1887,'Лицевые счета'!$A$2:$K$4570,10,0)</f>
        <v>167.6</v>
      </c>
      <c r="I1887" t="str">
        <f>VLOOKUP(A1887,'Лицевые счета'!$A$2:$K$4570,6,0)</f>
        <v>ФЛ</v>
      </c>
      <c r="J1887" t="str">
        <f>IF(AND(C1887=0,I1887="ФЛ"),G1887*H1887,"")</f>
        <v/>
      </c>
      <c r="K1887" t="str">
        <f>IF(AND(C1887&gt;0,E1887="Нет показаний",I1887="ФЛ"),G1887*H1887,"")</f>
        <v/>
      </c>
    </row>
    <row r="1888" spans="1:11" x14ac:dyDescent="0.25">
      <c r="A1888" s="7">
        <v>3639</v>
      </c>
      <c r="B1888" s="7">
        <f>VLOOKUP(A1888,'Лицевые счета'!$A$1:$K$4570,2,0)</f>
        <v>1604</v>
      </c>
      <c r="C1888">
        <f>COUNTIF('ИПУ и ОКПУ'!$A$2:$A$3258,A1888)</f>
        <v>0</v>
      </c>
      <c r="D1888" t="str">
        <f>IF(C1888&gt;0,VLOOKUP(A1888,'ИПУ и ОКПУ'!$A$1:$O$3258,9,0),"")</f>
        <v/>
      </c>
      <c r="E1888" t="str">
        <f>IF(C1888&gt;0,IF(VLOOKUP(A1888,'ИПУ и ОКПУ'!$A$1:$O$3258,14,0)="Нет показаний","Нет показаний",""),"")</f>
        <v/>
      </c>
      <c r="F1888" t="str">
        <f>IF(AND(C1888&gt;0),SUMIF('ИПУ и ОКПУ'!$A$2:$A$3258,A1888,'ИПУ и ОКПУ'!$O$2:$O$3258),"")</f>
        <v/>
      </c>
      <c r="G1888">
        <f>VLOOKUP(A1888,'Лицевые счета'!$A$2:$K$4570,9,0)</f>
        <v>1</v>
      </c>
      <c r="H1888">
        <f>VLOOKUP(A1888,'Лицевые счета'!$A$2:$K$4570,10,0)</f>
        <v>167.6</v>
      </c>
      <c r="I1888" t="str">
        <f>VLOOKUP(A1888,'Лицевые счета'!$A$2:$K$4570,6,0)</f>
        <v>ФЛ</v>
      </c>
      <c r="J1888">
        <f>IF(AND(C1888=0,I1888="ФЛ"),G1888*H1888,"")</f>
        <v>167.6</v>
      </c>
      <c r="K1888" t="str">
        <f>IF(AND(C1888&gt;0,E1888="Нет показаний",I1888="ФЛ"),G1888*H1888,"")</f>
        <v/>
      </c>
    </row>
    <row r="1889" spans="1:11" x14ac:dyDescent="0.25">
      <c r="A1889" s="7">
        <v>4224</v>
      </c>
      <c r="B1889" s="7">
        <f>VLOOKUP(A1889,'Лицевые счета'!$A$1:$K$4570,2,0)</f>
        <v>1614</v>
      </c>
      <c r="C1889">
        <f>COUNTIF('ИПУ и ОКПУ'!$A$2:$A$3258,A1889)</f>
        <v>1</v>
      </c>
      <c r="D1889" t="str">
        <f>IF(C1889&gt;0,VLOOKUP(A1889,'ИПУ и ОКПУ'!$A$1:$O$3258,9,0),"")</f>
        <v>Одноставочный</v>
      </c>
      <c r="E1889" t="str">
        <f>IF(C1889&gt;0,IF(VLOOKUP(A1889,'ИПУ и ОКПУ'!$A$1:$O$3258,14,0)="Нет показаний","Нет показаний",""),"")</f>
        <v/>
      </c>
      <c r="F1889">
        <f>IF(AND(C1889&gt;0),SUMIF('ИПУ и ОКПУ'!$A$2:$A$3258,A1889,'ИПУ и ОКПУ'!$O$2:$O$3258),"")</f>
        <v>0</v>
      </c>
      <c r="G1889">
        <f>VLOOKUP(A1889,'Лицевые счета'!$A$2:$K$4570,9,0)</f>
        <v>1</v>
      </c>
      <c r="H1889">
        <f>VLOOKUP(A1889,'Лицевые счета'!$A$2:$K$4570,10,0)</f>
        <v>183.2</v>
      </c>
      <c r="I1889" t="str">
        <f>VLOOKUP(A1889,'Лицевые счета'!$A$2:$K$4570,6,0)</f>
        <v>ФЛ</v>
      </c>
      <c r="J1889" t="str">
        <f>IF(AND(C1889=0,I1889="ФЛ"),G1889*H1889,"")</f>
        <v/>
      </c>
      <c r="K1889" t="str">
        <f>IF(AND(C1889&gt;0,E1889="Нет показаний",I1889="ФЛ"),G1889*H1889,"")</f>
        <v/>
      </c>
    </row>
    <row r="1890" spans="1:11" x14ac:dyDescent="0.25">
      <c r="A1890" s="7">
        <v>5180</v>
      </c>
      <c r="B1890" s="7">
        <f>VLOOKUP(A1890,'Лицевые счета'!$A$1:$K$4570,2,0)</f>
        <v>1593</v>
      </c>
      <c r="C1890">
        <f>COUNTIF('ИПУ и ОКПУ'!$A$2:$A$3258,A1890)</f>
        <v>1</v>
      </c>
      <c r="D1890" t="str">
        <f>IF(C1890&gt;0,VLOOKUP(A1890,'ИПУ и ОКПУ'!$A$1:$O$3258,9,0),"")</f>
        <v>Одноставочный</v>
      </c>
      <c r="E1890" t="str">
        <f>IF(C1890&gt;0,IF(VLOOKUP(A1890,'ИПУ и ОКПУ'!$A$1:$O$3258,14,0)="Нет показаний","Нет показаний",""),"")</f>
        <v>Нет показаний</v>
      </c>
      <c r="F1890">
        <f>IF(AND(C1890&gt;0),SUMIF('ИПУ и ОКПУ'!$A$2:$A$3258,A1890,'ИПУ и ОКПУ'!$O$2:$O$3258),"")</f>
        <v>0</v>
      </c>
      <c r="G1890">
        <f>VLOOKUP(A1890,'Лицевые счета'!$A$2:$K$4570,9,0)</f>
        <v>1</v>
      </c>
      <c r="H1890">
        <f>VLOOKUP(A1890,'Лицевые счета'!$A$2:$K$4570,10,0)</f>
        <v>167.6</v>
      </c>
      <c r="I1890" t="str">
        <f>VLOOKUP(A1890,'Лицевые счета'!$A$2:$K$4570,6,0)</f>
        <v>ФЛ</v>
      </c>
      <c r="J1890" t="str">
        <f>IF(AND(C1890=0,I1890="ФЛ"),G1890*H1890,"")</f>
        <v/>
      </c>
      <c r="K1890">
        <f>IF(AND(C1890&gt;0,E1890="Нет показаний",I1890="ФЛ"),G1890*H1890,"")</f>
        <v>167.6</v>
      </c>
    </row>
    <row r="1891" spans="1:11" x14ac:dyDescent="0.25">
      <c r="A1891" s="7">
        <v>5837</v>
      </c>
      <c r="B1891" s="7">
        <f>VLOOKUP(A1891,'Лицевые счета'!$A$1:$K$4570,2,0)</f>
        <v>1598</v>
      </c>
      <c r="C1891">
        <f>COUNTIF('ИПУ и ОКПУ'!$A$2:$A$3258,A1891)</f>
        <v>1</v>
      </c>
      <c r="D1891" t="str">
        <f>IF(C1891&gt;0,VLOOKUP(A1891,'ИПУ и ОКПУ'!$A$1:$O$3258,9,0),"")</f>
        <v>Одноставочный</v>
      </c>
      <c r="E1891" t="str">
        <f>IF(C1891&gt;0,IF(VLOOKUP(A1891,'ИПУ и ОКПУ'!$A$1:$O$3258,14,0)="Нет показаний","Нет показаний",""),"")</f>
        <v/>
      </c>
      <c r="F1891">
        <f>IF(AND(C1891&gt;0),SUMIF('ИПУ и ОКПУ'!$A$2:$A$3258,A1891,'ИПУ и ОКПУ'!$O$2:$O$3258),"")</f>
        <v>52.600000000000399</v>
      </c>
      <c r="G1891">
        <f>VLOOKUP(A1891,'Лицевые счета'!$A$2:$K$4570,9,0)</f>
        <v>1</v>
      </c>
      <c r="H1891">
        <f>VLOOKUP(A1891,'Лицевые счета'!$A$2:$K$4570,10,0)</f>
        <v>167.6</v>
      </c>
      <c r="I1891" t="str">
        <f>VLOOKUP(A1891,'Лицевые счета'!$A$2:$K$4570,6,0)</f>
        <v>ФЛ</v>
      </c>
      <c r="J1891" t="str">
        <f>IF(AND(C1891=0,I1891="ФЛ"),G1891*H1891,"")</f>
        <v/>
      </c>
      <c r="K1891" t="str">
        <f>IF(AND(C1891&gt;0,E1891="Нет показаний",I1891="ФЛ"),G1891*H1891,"")</f>
        <v/>
      </c>
    </row>
    <row r="1892" spans="1:11" x14ac:dyDescent="0.25">
      <c r="A1892" s="7">
        <v>6442</v>
      </c>
      <c r="B1892" s="7">
        <f>VLOOKUP(A1892,'Лицевые счета'!$A$1:$K$4570,2,0)</f>
        <v>1595</v>
      </c>
      <c r="C1892">
        <f>COUNTIF('ИПУ и ОКПУ'!$A$2:$A$3258,A1892)</f>
        <v>1</v>
      </c>
      <c r="D1892" t="str">
        <f>IF(C1892&gt;0,VLOOKUP(A1892,'ИПУ и ОКПУ'!$A$1:$O$3258,9,0),"")</f>
        <v>Одноставочный</v>
      </c>
      <c r="E1892" t="str">
        <f>IF(C1892&gt;0,IF(VLOOKUP(A1892,'ИПУ и ОКПУ'!$A$1:$O$3258,14,0)="Нет показаний","Нет показаний",""),"")</f>
        <v>Нет показаний</v>
      </c>
      <c r="F1892">
        <f>IF(AND(C1892&gt;0),SUMIF('ИПУ и ОКПУ'!$A$2:$A$3258,A1892,'ИПУ и ОКПУ'!$O$2:$O$3258),"")</f>
        <v>0</v>
      </c>
      <c r="G1892">
        <f>VLOOKUP(A1892,'Лицевые счета'!$A$2:$K$4570,9,0)</f>
        <v>1</v>
      </c>
      <c r="H1892">
        <f>VLOOKUP(A1892,'Лицевые счета'!$A$2:$K$4570,10,0)</f>
        <v>167.6</v>
      </c>
      <c r="I1892" t="str">
        <f>VLOOKUP(A1892,'Лицевые счета'!$A$2:$K$4570,6,0)</f>
        <v>ФЛ</v>
      </c>
      <c r="J1892" t="str">
        <f>IF(AND(C1892=0,I1892="ФЛ"),G1892*H1892,"")</f>
        <v/>
      </c>
      <c r="K1892">
        <f>IF(AND(C1892&gt;0,E1892="Нет показаний",I1892="ФЛ"),G1892*H1892,"")</f>
        <v>167.6</v>
      </c>
    </row>
    <row r="1893" spans="1:11" x14ac:dyDescent="0.25">
      <c r="A1893" s="7">
        <v>6731</v>
      </c>
      <c r="B1893" s="7">
        <f>VLOOKUP(A1893,'Лицевые счета'!$A$1:$K$4570,2,0)</f>
        <v>1594</v>
      </c>
      <c r="C1893">
        <f>COUNTIF('ИПУ и ОКПУ'!$A$2:$A$3258,A1893)</f>
        <v>1</v>
      </c>
      <c r="D1893" t="str">
        <f>IF(C1893&gt;0,VLOOKUP(A1893,'ИПУ и ОКПУ'!$A$1:$O$3258,9,0),"")</f>
        <v>Одноставочный</v>
      </c>
      <c r="E1893" t="str">
        <f>IF(C1893&gt;0,IF(VLOOKUP(A1893,'ИПУ и ОКПУ'!$A$1:$O$3258,14,0)="Нет показаний","Нет показаний",""),"")</f>
        <v/>
      </c>
      <c r="F1893">
        <f>IF(AND(C1893&gt;0),SUMIF('ИПУ и ОКПУ'!$A$2:$A$3258,A1893,'ИПУ и ОКПУ'!$O$2:$O$3258),"")</f>
        <v>102</v>
      </c>
      <c r="G1893">
        <f>VLOOKUP(A1893,'Лицевые счета'!$A$2:$K$4570,9,0)</f>
        <v>1</v>
      </c>
      <c r="H1893">
        <f>VLOOKUP(A1893,'Лицевые счета'!$A$2:$K$4570,10,0)</f>
        <v>183.2</v>
      </c>
      <c r="I1893" t="str">
        <f>VLOOKUP(A1893,'Лицевые счета'!$A$2:$K$4570,6,0)</f>
        <v>ФЛ</v>
      </c>
      <c r="J1893" t="str">
        <f>IF(AND(C1893=0,I1893="ФЛ"),G1893*H1893,"")</f>
        <v/>
      </c>
      <c r="K1893" t="str">
        <f>IF(AND(C1893&gt;0,E1893="Нет показаний",I1893="ФЛ"),G1893*H1893,"")</f>
        <v/>
      </c>
    </row>
    <row r="1894" spans="1:11" x14ac:dyDescent="0.25">
      <c r="A1894" s="7">
        <v>6929</v>
      </c>
      <c r="B1894" s="7">
        <f>VLOOKUP(A1894,'Лицевые счета'!$A$1:$K$4570,2,0)</f>
        <v>1592</v>
      </c>
      <c r="C1894">
        <f>COUNTIF('ИПУ и ОКПУ'!$A$2:$A$3258,A1894)</f>
        <v>1</v>
      </c>
      <c r="D1894" t="str">
        <f>IF(C1894&gt;0,VLOOKUP(A1894,'ИПУ и ОКПУ'!$A$1:$O$3258,9,0),"")</f>
        <v>Одноставочный</v>
      </c>
      <c r="E1894" t="str">
        <f>IF(C1894&gt;0,IF(VLOOKUP(A1894,'ИПУ и ОКПУ'!$A$1:$O$3258,14,0)="Нет показаний","Нет показаний",""),"")</f>
        <v/>
      </c>
      <c r="F1894">
        <f>IF(AND(C1894&gt;0),SUMIF('ИПУ и ОКПУ'!$A$2:$A$3258,A1894,'ИПУ и ОКПУ'!$O$2:$O$3258),"")</f>
        <v>-1072.8</v>
      </c>
      <c r="G1894">
        <f>VLOOKUP(A1894,'Лицевые счета'!$A$2:$K$4570,9,0)</f>
        <v>1</v>
      </c>
      <c r="H1894">
        <f>VLOOKUP(A1894,'Лицевые счета'!$A$2:$K$4570,10,0)</f>
        <v>167.6</v>
      </c>
      <c r="I1894" t="str">
        <f>VLOOKUP(A1894,'Лицевые счета'!$A$2:$K$4570,6,0)</f>
        <v>ФЛ</v>
      </c>
      <c r="J1894" t="str">
        <f>IF(AND(C1894=0,I1894="ФЛ"),G1894*H1894,"")</f>
        <v/>
      </c>
      <c r="K1894" t="str">
        <f>IF(AND(C1894&gt;0,E1894="Нет показаний",I1894="ФЛ"),G1894*H1894,"")</f>
        <v/>
      </c>
    </row>
    <row r="1895" spans="1:11" x14ac:dyDescent="0.25">
      <c r="A1895" s="7">
        <v>8145</v>
      </c>
      <c r="B1895" s="7">
        <f>VLOOKUP(A1895,'Лицевые счета'!$A$1:$K$4570,2,0)</f>
        <v>1592</v>
      </c>
      <c r="C1895">
        <f>COUNTIF('ИПУ и ОКПУ'!$A$2:$A$3258,A1895)</f>
        <v>1</v>
      </c>
      <c r="D1895" t="str">
        <f>IF(C1895&gt;0,VLOOKUP(A1895,'ИПУ и ОКПУ'!$A$1:$O$3258,9,0),"")</f>
        <v>Одноставочный</v>
      </c>
      <c r="E1895" t="str">
        <f>IF(C1895&gt;0,IF(VLOOKUP(A1895,'ИПУ и ОКПУ'!$A$1:$O$3258,14,0)="Нет показаний","Нет показаний",""),"")</f>
        <v/>
      </c>
      <c r="F1895">
        <f>IF(AND(C1895&gt;0),SUMIF('ИПУ и ОКПУ'!$A$2:$A$3258,A1895,'ИПУ и ОКПУ'!$O$2:$O$3258),"")</f>
        <v>282</v>
      </c>
      <c r="G1895">
        <f>VLOOKUP(A1895,'Лицевые счета'!$A$2:$K$4570,9,0)</f>
        <v>1</v>
      </c>
      <c r="H1895">
        <f>VLOOKUP(A1895,'Лицевые счета'!$A$2:$K$4570,10,0)</f>
        <v>167.6</v>
      </c>
      <c r="I1895" t="str">
        <f>VLOOKUP(A1895,'Лицевые счета'!$A$2:$K$4570,6,0)</f>
        <v>ФЛ</v>
      </c>
      <c r="J1895" t="str">
        <f>IF(AND(C1895=0,I1895="ФЛ"),G1895*H1895,"")</f>
        <v/>
      </c>
      <c r="K1895" t="str">
        <f>IF(AND(C1895&gt;0,E1895="Нет показаний",I1895="ФЛ"),G1895*H1895,"")</f>
        <v/>
      </c>
    </row>
    <row r="1896" spans="1:11" x14ac:dyDescent="0.25">
      <c r="A1896" s="7">
        <v>10841</v>
      </c>
      <c r="B1896" s="7">
        <f>VLOOKUP(A1896,'Лицевые счета'!$A$1:$K$4570,2,0)</f>
        <v>1598</v>
      </c>
      <c r="C1896">
        <f>COUNTIF('ИПУ и ОКПУ'!$A$2:$A$3258,A1896)</f>
        <v>1</v>
      </c>
      <c r="D1896" t="str">
        <f>IF(C1896&gt;0,VLOOKUP(A1896,'ИПУ и ОКПУ'!$A$1:$O$3258,9,0),"")</f>
        <v>Одноставочный</v>
      </c>
      <c r="E1896" t="str">
        <f>IF(C1896&gt;0,IF(VLOOKUP(A1896,'ИПУ и ОКПУ'!$A$1:$O$3258,14,0)="Нет показаний","Нет показаний",""),"")</f>
        <v/>
      </c>
      <c r="F1896">
        <f>IF(AND(C1896&gt;0),SUMIF('ИПУ и ОКПУ'!$A$2:$A$3258,A1896,'ИПУ и ОКПУ'!$O$2:$O$3258),"")</f>
        <v>89</v>
      </c>
      <c r="G1896">
        <f>VLOOKUP(A1896,'Лицевые счета'!$A$2:$K$4570,9,0)</f>
        <v>1</v>
      </c>
      <c r="H1896">
        <f>VLOOKUP(A1896,'Лицевые счета'!$A$2:$K$4570,10,0)</f>
        <v>167.6</v>
      </c>
      <c r="I1896" t="str">
        <f>VLOOKUP(A1896,'Лицевые счета'!$A$2:$K$4570,6,0)</f>
        <v>ФЛ</v>
      </c>
      <c r="J1896" t="str">
        <f>IF(AND(C1896=0,I1896="ФЛ"),G1896*H1896,"")</f>
        <v/>
      </c>
      <c r="K1896" t="str">
        <f>IF(AND(C1896&gt;0,E1896="Нет показаний",I1896="ФЛ"),G1896*H1896,"")</f>
        <v/>
      </c>
    </row>
    <row r="1897" spans="1:11" x14ac:dyDescent="0.25">
      <c r="A1897" s="7">
        <v>12672</v>
      </c>
      <c r="B1897" s="7">
        <f>VLOOKUP(A1897,'Лицевые счета'!$A$1:$K$4570,2,0)</f>
        <v>1595</v>
      </c>
      <c r="C1897">
        <f>COUNTIF('ИПУ и ОКПУ'!$A$2:$A$3258,A1897)</f>
        <v>1</v>
      </c>
      <c r="D1897" t="str">
        <f>IF(C1897&gt;0,VLOOKUP(A1897,'ИПУ и ОКПУ'!$A$1:$O$3258,9,0),"")</f>
        <v>Одноставочный</v>
      </c>
      <c r="E1897" t="str">
        <f>IF(C1897&gt;0,IF(VLOOKUP(A1897,'ИПУ и ОКПУ'!$A$1:$O$3258,14,0)="Нет показаний","Нет показаний",""),"")</f>
        <v>Нет показаний</v>
      </c>
      <c r="F1897">
        <f>IF(AND(C1897&gt;0),SUMIF('ИПУ и ОКПУ'!$A$2:$A$3258,A1897,'ИПУ и ОКПУ'!$O$2:$O$3258),"")</f>
        <v>0</v>
      </c>
      <c r="G1897">
        <f>VLOOKUP(A1897,'Лицевые счета'!$A$2:$K$4570,9,0)</f>
        <v>1</v>
      </c>
      <c r="H1897">
        <f>VLOOKUP(A1897,'Лицевые счета'!$A$2:$K$4570,10,0)</f>
        <v>167.6</v>
      </c>
      <c r="I1897" t="str">
        <f>VLOOKUP(A1897,'Лицевые счета'!$A$2:$K$4570,6,0)</f>
        <v>ФЛ</v>
      </c>
      <c r="J1897" t="str">
        <f>IF(AND(C1897=0,I1897="ФЛ"),G1897*H1897,"")</f>
        <v/>
      </c>
      <c r="K1897">
        <f>IF(AND(C1897&gt;0,E1897="Нет показаний",I1897="ФЛ"),G1897*H1897,"")</f>
        <v>167.6</v>
      </c>
    </row>
    <row r="1898" spans="1:11" x14ac:dyDescent="0.25">
      <c r="A1898" s="7">
        <v>13534</v>
      </c>
      <c r="B1898" s="7">
        <f>VLOOKUP(A1898,'Лицевые счета'!$A$1:$K$4570,2,0)</f>
        <v>1596</v>
      </c>
      <c r="C1898">
        <f>COUNTIF('ИПУ и ОКПУ'!$A$2:$A$3258,A1898)</f>
        <v>1</v>
      </c>
      <c r="D1898" t="str">
        <f>IF(C1898&gt;0,VLOOKUP(A1898,'ИПУ и ОКПУ'!$A$1:$O$3258,9,0),"")</f>
        <v>Одноставочный</v>
      </c>
      <c r="E1898" t="str">
        <f>IF(C1898&gt;0,IF(VLOOKUP(A1898,'ИПУ и ОКПУ'!$A$1:$O$3258,14,0)="Нет показаний","Нет показаний",""),"")</f>
        <v/>
      </c>
      <c r="F1898">
        <f>IF(AND(C1898&gt;0),SUMIF('ИПУ и ОКПУ'!$A$2:$A$3258,A1898,'ИПУ и ОКПУ'!$O$2:$O$3258),"")</f>
        <v>303</v>
      </c>
      <c r="G1898">
        <f>VLOOKUP(A1898,'Лицевые счета'!$A$2:$K$4570,9,0)</f>
        <v>1</v>
      </c>
      <c r="H1898">
        <f>VLOOKUP(A1898,'Лицевые счета'!$A$2:$K$4570,10,0)</f>
        <v>183.2</v>
      </c>
      <c r="I1898" t="str">
        <f>VLOOKUP(A1898,'Лицевые счета'!$A$2:$K$4570,6,0)</f>
        <v>ФЛ</v>
      </c>
      <c r="J1898" t="str">
        <f>IF(AND(C1898=0,I1898="ФЛ"),G1898*H1898,"")</f>
        <v/>
      </c>
      <c r="K1898" t="str">
        <f>IF(AND(C1898&gt;0,E1898="Нет показаний",I1898="ФЛ"),G1898*H1898,"")</f>
        <v/>
      </c>
    </row>
    <row r="1899" spans="1:11" x14ac:dyDescent="0.25">
      <c r="A1899" s="7">
        <v>13638</v>
      </c>
      <c r="B1899" s="7">
        <f>VLOOKUP(A1899,'Лицевые счета'!$A$1:$K$4570,2,0)</f>
        <v>1596</v>
      </c>
      <c r="C1899">
        <f>COUNTIF('ИПУ и ОКПУ'!$A$2:$A$3258,A1899)</f>
        <v>1</v>
      </c>
      <c r="D1899" t="str">
        <f>IF(C1899&gt;0,VLOOKUP(A1899,'ИПУ и ОКПУ'!$A$1:$O$3258,9,0),"")</f>
        <v>Одноставочный</v>
      </c>
      <c r="E1899" t="str">
        <f>IF(C1899&gt;0,IF(VLOOKUP(A1899,'ИПУ и ОКПУ'!$A$1:$O$3258,14,0)="Нет показаний","Нет показаний",""),"")</f>
        <v/>
      </c>
      <c r="F1899">
        <f>IF(AND(C1899&gt;0),SUMIF('ИПУ и ОКПУ'!$A$2:$A$3258,A1899,'ИПУ и ОКПУ'!$O$2:$O$3258),"")</f>
        <v>239</v>
      </c>
      <c r="G1899">
        <f>VLOOKUP(A1899,'Лицевые счета'!$A$2:$K$4570,9,0)</f>
        <v>1</v>
      </c>
      <c r="H1899">
        <f>VLOOKUP(A1899,'Лицевые счета'!$A$2:$K$4570,10,0)</f>
        <v>183.2</v>
      </c>
      <c r="I1899" t="str">
        <f>VLOOKUP(A1899,'Лицевые счета'!$A$2:$K$4570,6,0)</f>
        <v>ФЛ</v>
      </c>
      <c r="J1899" t="str">
        <f>IF(AND(C1899=0,I1899="ФЛ"),G1899*H1899,"")</f>
        <v/>
      </c>
      <c r="K1899" t="str">
        <f>IF(AND(C1899&gt;0,E1899="Нет показаний",I1899="ФЛ"),G1899*H1899,"")</f>
        <v/>
      </c>
    </row>
    <row r="1900" spans="1:11" x14ac:dyDescent="0.25">
      <c r="A1900" s="7">
        <v>14286</v>
      </c>
      <c r="B1900" s="7">
        <f>VLOOKUP(A1900,'Лицевые счета'!$A$1:$K$4570,2,0)</f>
        <v>1614</v>
      </c>
      <c r="C1900">
        <f>COUNTIF('ИПУ и ОКПУ'!$A$2:$A$3258,A1900)</f>
        <v>1</v>
      </c>
      <c r="D1900" t="str">
        <f>IF(C1900&gt;0,VLOOKUP(A1900,'ИПУ и ОКПУ'!$A$1:$O$3258,9,0),"")</f>
        <v>Одноставочный</v>
      </c>
      <c r="E1900" t="str">
        <f>IF(C1900&gt;0,IF(VLOOKUP(A1900,'ИПУ и ОКПУ'!$A$1:$O$3258,14,0)="Нет показаний","Нет показаний",""),"")</f>
        <v/>
      </c>
      <c r="F1900">
        <f>IF(AND(C1900&gt;0),SUMIF('ИПУ и ОКПУ'!$A$2:$A$3258,A1900,'ИПУ и ОКПУ'!$O$2:$O$3258),"")</f>
        <v>181</v>
      </c>
      <c r="G1900">
        <f>VLOOKUP(A1900,'Лицевые счета'!$A$2:$K$4570,9,0)</f>
        <v>1</v>
      </c>
      <c r="H1900">
        <f>VLOOKUP(A1900,'Лицевые счета'!$A$2:$K$4570,10,0)</f>
        <v>142</v>
      </c>
      <c r="I1900" t="str">
        <f>VLOOKUP(A1900,'Лицевые счета'!$A$2:$K$4570,6,0)</f>
        <v>ФЛ</v>
      </c>
      <c r="J1900" t="str">
        <f>IF(AND(C1900=0,I1900="ФЛ"),G1900*H1900,"")</f>
        <v/>
      </c>
      <c r="K1900" t="str">
        <f>IF(AND(C1900&gt;0,E1900="Нет показаний",I1900="ФЛ"),G1900*H1900,"")</f>
        <v/>
      </c>
    </row>
    <row r="1901" spans="1:11" x14ac:dyDescent="0.25">
      <c r="A1901" s="7">
        <v>15002</v>
      </c>
      <c r="B1901" s="7">
        <f>VLOOKUP(A1901,'Лицевые счета'!$A$1:$K$4570,2,0)</f>
        <v>1607</v>
      </c>
      <c r="C1901">
        <f>COUNTIF('ИПУ и ОКПУ'!$A$2:$A$3258,A1901)</f>
        <v>0</v>
      </c>
      <c r="D1901" t="str">
        <f>IF(C1901&gt;0,VLOOKUP(A1901,'ИПУ и ОКПУ'!$A$1:$O$3258,9,0),"")</f>
        <v/>
      </c>
      <c r="E1901" t="str">
        <f>IF(C1901&gt;0,IF(VLOOKUP(A1901,'ИПУ и ОКПУ'!$A$1:$O$3258,14,0)="Нет показаний","Нет показаний",""),"")</f>
        <v/>
      </c>
      <c r="F1901" t="str">
        <f>IF(AND(C1901&gt;0),SUMIF('ИПУ и ОКПУ'!$A$2:$A$3258,A1901,'ИПУ и ОКПУ'!$O$2:$O$3258),"")</f>
        <v/>
      </c>
      <c r="G1901">
        <f>VLOOKUP(A1901,'Лицевые счета'!$A$2:$K$4570,9,0)</f>
        <v>1</v>
      </c>
      <c r="H1901">
        <f>VLOOKUP(A1901,'Лицевые счета'!$A$2:$K$4570,10,0)</f>
        <v>167.6</v>
      </c>
      <c r="I1901" t="str">
        <f>VLOOKUP(A1901,'Лицевые счета'!$A$2:$K$4570,6,0)</f>
        <v>ФЛ</v>
      </c>
      <c r="J1901">
        <f>IF(AND(C1901=0,I1901="ФЛ"),G1901*H1901,"")</f>
        <v>167.6</v>
      </c>
      <c r="K1901" t="str">
        <f>IF(AND(C1901&gt;0,E1901="Нет показаний",I1901="ФЛ"),G1901*H1901,"")</f>
        <v/>
      </c>
    </row>
    <row r="1902" spans="1:11" x14ac:dyDescent="0.25">
      <c r="A1902" s="7">
        <v>15921</v>
      </c>
      <c r="B1902" s="7">
        <f>VLOOKUP(A1902,'Лицевые счета'!$A$1:$K$4570,2,0)</f>
        <v>1592</v>
      </c>
      <c r="C1902">
        <f>COUNTIF('ИПУ и ОКПУ'!$A$2:$A$3258,A1902)</f>
        <v>1</v>
      </c>
      <c r="D1902" t="str">
        <f>IF(C1902&gt;0,VLOOKUP(A1902,'ИПУ и ОКПУ'!$A$1:$O$3258,9,0),"")</f>
        <v>Одноставочный</v>
      </c>
      <c r="E1902" t="str">
        <f>IF(C1902&gt;0,IF(VLOOKUP(A1902,'ИПУ и ОКПУ'!$A$1:$O$3258,14,0)="Нет показаний","Нет показаний",""),"")</f>
        <v/>
      </c>
      <c r="F1902">
        <f>IF(AND(C1902&gt;0),SUMIF('ИПУ и ОКПУ'!$A$2:$A$3258,A1902,'ИПУ и ОКПУ'!$O$2:$O$3258),"")</f>
        <v>250</v>
      </c>
      <c r="G1902">
        <f>VLOOKUP(A1902,'Лицевые счета'!$A$2:$K$4570,9,0)</f>
        <v>1</v>
      </c>
      <c r="H1902">
        <f>VLOOKUP(A1902,'Лицевые счета'!$A$2:$K$4570,10,0)</f>
        <v>167.6</v>
      </c>
      <c r="I1902" t="str">
        <f>VLOOKUP(A1902,'Лицевые счета'!$A$2:$K$4570,6,0)</f>
        <v>ФЛ</v>
      </c>
      <c r="J1902" t="str">
        <f>IF(AND(C1902=0,I1902="ФЛ"),G1902*H1902,"")</f>
        <v/>
      </c>
      <c r="K1902" t="str">
        <f>IF(AND(C1902&gt;0,E1902="Нет показаний",I1902="ФЛ"),G1902*H1902,"")</f>
        <v/>
      </c>
    </row>
    <row r="1903" spans="1:11" x14ac:dyDescent="0.25">
      <c r="A1903" s="7">
        <v>16040</v>
      </c>
      <c r="B1903" s="7">
        <f>VLOOKUP(A1903,'Лицевые счета'!$A$1:$K$4570,2,0)</f>
        <v>1610</v>
      </c>
      <c r="C1903">
        <f>COUNTIF('ИПУ и ОКПУ'!$A$2:$A$3258,A1903)</f>
        <v>1</v>
      </c>
      <c r="D1903" t="str">
        <f>IF(C1903&gt;0,VLOOKUP(A1903,'ИПУ и ОКПУ'!$A$1:$O$3258,9,0),"")</f>
        <v>Одноставочный</v>
      </c>
      <c r="E1903" t="str">
        <f>IF(C1903&gt;0,IF(VLOOKUP(A1903,'ИПУ и ОКПУ'!$A$1:$O$3258,14,0)="Нет показаний","Нет показаний",""),"")</f>
        <v/>
      </c>
      <c r="F1903">
        <f>IF(AND(C1903&gt;0),SUMIF('ИПУ и ОКПУ'!$A$2:$A$3258,A1903,'ИПУ и ОКПУ'!$O$2:$O$3258),"")</f>
        <v>82</v>
      </c>
      <c r="G1903">
        <f>VLOOKUP(A1903,'Лицевые счета'!$A$2:$K$4570,9,0)</f>
        <v>1</v>
      </c>
      <c r="H1903">
        <f>VLOOKUP(A1903,'Лицевые счета'!$A$2:$K$4570,10,0)</f>
        <v>167.6</v>
      </c>
      <c r="I1903" t="str">
        <f>VLOOKUP(A1903,'Лицевые счета'!$A$2:$K$4570,6,0)</f>
        <v>ФЛ</v>
      </c>
      <c r="J1903" t="str">
        <f>IF(AND(C1903=0,I1903="ФЛ"),G1903*H1903,"")</f>
        <v/>
      </c>
      <c r="K1903" t="str">
        <f>IF(AND(C1903&gt;0,E1903="Нет показаний",I1903="ФЛ"),G1903*H1903,"")</f>
        <v/>
      </c>
    </row>
    <row r="1904" spans="1:11" x14ac:dyDescent="0.25">
      <c r="A1904" s="7">
        <v>16329</v>
      </c>
      <c r="B1904" s="7">
        <f>VLOOKUP(A1904,'Лицевые счета'!$A$1:$K$4570,2,0)</f>
        <v>1605</v>
      </c>
      <c r="C1904">
        <f>COUNTIF('ИПУ и ОКПУ'!$A$2:$A$3258,A1904)</f>
        <v>1</v>
      </c>
      <c r="D1904" t="str">
        <f>IF(C1904&gt;0,VLOOKUP(A1904,'ИПУ и ОКПУ'!$A$1:$O$3258,9,0),"")</f>
        <v>Одноставочный</v>
      </c>
      <c r="E1904" t="str">
        <f>IF(C1904&gt;0,IF(VLOOKUP(A1904,'ИПУ и ОКПУ'!$A$1:$O$3258,14,0)="Нет показаний","Нет показаний",""),"")</f>
        <v>Нет показаний</v>
      </c>
      <c r="F1904">
        <f>IF(AND(C1904&gt;0),SUMIF('ИПУ и ОКПУ'!$A$2:$A$3258,A1904,'ИПУ и ОКПУ'!$O$2:$O$3258),"")</f>
        <v>0</v>
      </c>
      <c r="G1904">
        <f>VLOOKUP(A1904,'Лицевые счета'!$A$2:$K$4570,9,0)</f>
        <v>1</v>
      </c>
      <c r="H1904">
        <f>VLOOKUP(A1904,'Лицевые счета'!$A$2:$K$4570,10,0)</f>
        <v>167.6</v>
      </c>
      <c r="I1904" t="str">
        <f>VLOOKUP(A1904,'Лицевые счета'!$A$2:$K$4570,6,0)</f>
        <v>ФЛ</v>
      </c>
      <c r="J1904" t="str">
        <f>IF(AND(C1904=0,I1904="ФЛ"),G1904*H1904,"")</f>
        <v/>
      </c>
      <c r="K1904">
        <f>IF(AND(C1904&gt;0,E1904="Нет показаний",I1904="ФЛ"),G1904*H1904,"")</f>
        <v>167.6</v>
      </c>
    </row>
    <row r="1905" spans="1:11" x14ac:dyDescent="0.25">
      <c r="A1905" s="7">
        <v>16545</v>
      </c>
      <c r="B1905" s="7">
        <f>VLOOKUP(A1905,'Лицевые счета'!$A$1:$K$4570,2,0)</f>
        <v>1608</v>
      </c>
      <c r="C1905">
        <f>COUNTIF('ИПУ и ОКПУ'!$A$2:$A$3258,A1905)</f>
        <v>0</v>
      </c>
      <c r="D1905" t="str">
        <f>IF(C1905&gt;0,VLOOKUP(A1905,'ИПУ и ОКПУ'!$A$1:$O$3258,9,0),"")</f>
        <v/>
      </c>
      <c r="E1905" t="str">
        <f>IF(C1905&gt;0,IF(VLOOKUP(A1905,'ИПУ и ОКПУ'!$A$1:$O$3258,14,0)="Нет показаний","Нет показаний",""),"")</f>
        <v/>
      </c>
      <c r="F1905" t="str">
        <f>IF(AND(C1905&gt;0),SUMIF('ИПУ и ОКПУ'!$A$2:$A$3258,A1905,'ИПУ и ОКПУ'!$O$2:$O$3258),"")</f>
        <v/>
      </c>
      <c r="G1905">
        <f>VLOOKUP(A1905,'Лицевые счета'!$A$2:$K$4570,9,0)</f>
        <v>1</v>
      </c>
      <c r="H1905">
        <f>VLOOKUP(A1905,'Лицевые счета'!$A$2:$K$4570,10,0)</f>
        <v>183.2</v>
      </c>
      <c r="I1905" t="str">
        <f>VLOOKUP(A1905,'Лицевые счета'!$A$2:$K$4570,6,0)</f>
        <v>ФЛ</v>
      </c>
      <c r="J1905">
        <f>IF(AND(C1905=0,I1905="ФЛ"),G1905*H1905,"")</f>
        <v>183.2</v>
      </c>
      <c r="K1905" t="str">
        <f>IF(AND(C1905&gt;0,E1905="Нет показаний",I1905="ФЛ"),G1905*H1905,"")</f>
        <v/>
      </c>
    </row>
    <row r="1906" spans="1:11" x14ac:dyDescent="0.25">
      <c r="A1906" s="7">
        <v>17209</v>
      </c>
      <c r="B1906" s="7">
        <f>VLOOKUP(A1906,'Лицевые счета'!$A$1:$K$4570,2,0)</f>
        <v>1614</v>
      </c>
      <c r="C1906">
        <f>COUNTIF('ИПУ и ОКПУ'!$A$2:$A$3258,A1906)</f>
        <v>1</v>
      </c>
      <c r="D1906" t="str">
        <f>IF(C1906&gt;0,VLOOKUP(A1906,'ИПУ и ОКПУ'!$A$1:$O$3258,9,0),"")</f>
        <v>Одноставочный</v>
      </c>
      <c r="E1906" t="str">
        <f>IF(C1906&gt;0,IF(VLOOKUP(A1906,'ИПУ и ОКПУ'!$A$1:$O$3258,14,0)="Нет показаний","Нет показаний",""),"")</f>
        <v/>
      </c>
      <c r="F1906">
        <f>IF(AND(C1906&gt;0),SUMIF('ИПУ и ОКПУ'!$A$2:$A$3258,A1906,'ИПУ и ОКПУ'!$O$2:$O$3258),"")</f>
        <v>0</v>
      </c>
      <c r="G1906">
        <f>VLOOKUP(A1906,'Лицевые счета'!$A$2:$K$4570,9,0)</f>
        <v>1</v>
      </c>
      <c r="H1906">
        <f>VLOOKUP(A1906,'Лицевые счета'!$A$2:$K$4570,10,0)</f>
        <v>167.6</v>
      </c>
      <c r="I1906" t="str">
        <f>VLOOKUP(A1906,'Лицевые счета'!$A$2:$K$4570,6,0)</f>
        <v>ФЛ</v>
      </c>
      <c r="J1906" t="str">
        <f>IF(AND(C1906=0,I1906="ФЛ"),G1906*H1906,"")</f>
        <v/>
      </c>
      <c r="K1906" t="str">
        <f>IF(AND(C1906&gt;0,E1906="Нет показаний",I1906="ФЛ"),G1906*H1906,"")</f>
        <v/>
      </c>
    </row>
    <row r="1907" spans="1:11" x14ac:dyDescent="0.25">
      <c r="A1907" s="7">
        <v>21045</v>
      </c>
      <c r="B1907" s="7">
        <f>VLOOKUP(A1907,'Лицевые счета'!$A$1:$K$4570,2,0)</f>
        <v>1614</v>
      </c>
      <c r="C1907">
        <f>COUNTIF('ИПУ и ОКПУ'!$A$2:$A$3258,A1907)</f>
        <v>1</v>
      </c>
      <c r="D1907" t="str">
        <f>IF(C1907&gt;0,VLOOKUP(A1907,'ИПУ и ОКПУ'!$A$1:$O$3258,9,0),"")</f>
        <v>Одноставочный</v>
      </c>
      <c r="E1907" t="str">
        <f>IF(C1907&gt;0,IF(VLOOKUP(A1907,'ИПУ и ОКПУ'!$A$1:$O$3258,14,0)="Нет показаний","Нет показаний",""),"")</f>
        <v/>
      </c>
      <c r="F1907">
        <f>IF(AND(C1907&gt;0),SUMIF('ИПУ и ОКПУ'!$A$2:$A$3258,A1907,'ИПУ и ОКПУ'!$O$2:$O$3258),"")</f>
        <v>164</v>
      </c>
      <c r="G1907">
        <f>VLOOKUP(A1907,'Лицевые счета'!$A$2:$K$4570,9,0)</f>
        <v>1</v>
      </c>
      <c r="H1907">
        <f>VLOOKUP(A1907,'Лицевые счета'!$A$2:$K$4570,10,0)</f>
        <v>167.6</v>
      </c>
      <c r="I1907" t="str">
        <f>VLOOKUP(A1907,'Лицевые счета'!$A$2:$K$4570,6,0)</f>
        <v>ФЛ</v>
      </c>
      <c r="J1907" t="str">
        <f>IF(AND(C1907=0,I1907="ФЛ"),G1907*H1907,"")</f>
        <v/>
      </c>
      <c r="K1907" t="str">
        <f>IF(AND(C1907&gt;0,E1907="Нет показаний",I1907="ФЛ"),G1907*H1907,"")</f>
        <v/>
      </c>
    </row>
    <row r="1908" spans="1:11" x14ac:dyDescent="0.25">
      <c r="A1908" s="7">
        <v>21752</v>
      </c>
      <c r="B1908" s="7">
        <f>VLOOKUP(A1908,'Лицевые счета'!$A$1:$K$4570,2,0)</f>
        <v>1595</v>
      </c>
      <c r="C1908">
        <f>COUNTIF('ИПУ и ОКПУ'!$A$2:$A$3258,A1908)</f>
        <v>1</v>
      </c>
      <c r="D1908" t="str">
        <f>IF(C1908&gt;0,VLOOKUP(A1908,'ИПУ и ОКПУ'!$A$1:$O$3258,9,0),"")</f>
        <v>Одноставочный</v>
      </c>
      <c r="E1908" t="str">
        <f>IF(C1908&gt;0,IF(VLOOKUP(A1908,'ИПУ и ОКПУ'!$A$1:$O$3258,14,0)="Нет показаний","Нет показаний",""),"")</f>
        <v/>
      </c>
      <c r="F1908">
        <f>IF(AND(C1908&gt;0),SUMIF('ИПУ и ОКПУ'!$A$2:$A$3258,A1908,'ИПУ и ОКПУ'!$O$2:$O$3258),"")</f>
        <v>173</v>
      </c>
      <c r="G1908">
        <f>VLOOKUP(A1908,'Лицевые счета'!$A$2:$K$4570,9,0)</f>
        <v>1</v>
      </c>
      <c r="H1908">
        <f>VLOOKUP(A1908,'Лицевые счета'!$A$2:$K$4570,10,0)</f>
        <v>183.2</v>
      </c>
      <c r="I1908" t="str">
        <f>VLOOKUP(A1908,'Лицевые счета'!$A$2:$K$4570,6,0)</f>
        <v>ФЛ</v>
      </c>
      <c r="J1908" t="str">
        <f>IF(AND(C1908=0,I1908="ФЛ"),G1908*H1908,"")</f>
        <v/>
      </c>
      <c r="K1908" t="str">
        <f>IF(AND(C1908&gt;0,E1908="Нет показаний",I1908="ФЛ"),G1908*H1908,"")</f>
        <v/>
      </c>
    </row>
    <row r="1909" spans="1:11" x14ac:dyDescent="0.25">
      <c r="A1909" s="7">
        <v>22862</v>
      </c>
      <c r="B1909" s="7">
        <f>VLOOKUP(A1909,'Лицевые счета'!$A$1:$K$4570,2,0)</f>
        <v>1611</v>
      </c>
      <c r="C1909">
        <f>COUNTIF('ИПУ и ОКПУ'!$A$2:$A$3258,A1909)</f>
        <v>1</v>
      </c>
      <c r="D1909" t="str">
        <f>IF(C1909&gt;0,VLOOKUP(A1909,'ИПУ и ОКПУ'!$A$1:$O$3258,9,0),"")</f>
        <v>Одноставочный</v>
      </c>
      <c r="E1909" t="str">
        <f>IF(C1909&gt;0,IF(VLOOKUP(A1909,'ИПУ и ОКПУ'!$A$1:$O$3258,14,0)="Нет показаний","Нет показаний",""),"")</f>
        <v/>
      </c>
      <c r="F1909">
        <f>IF(AND(C1909&gt;0),SUMIF('ИПУ и ОКПУ'!$A$2:$A$3258,A1909,'ИПУ и ОКПУ'!$O$2:$O$3258),"")</f>
        <v>281</v>
      </c>
      <c r="G1909">
        <f>VLOOKUP(A1909,'Лицевые счета'!$A$2:$K$4570,9,0)</f>
        <v>1</v>
      </c>
      <c r="H1909">
        <f>VLOOKUP(A1909,'Лицевые счета'!$A$2:$K$4570,10,0)</f>
        <v>183.2</v>
      </c>
      <c r="I1909" t="str">
        <f>VLOOKUP(A1909,'Лицевые счета'!$A$2:$K$4570,6,0)</f>
        <v>ФЛ</v>
      </c>
      <c r="J1909" t="str">
        <f>IF(AND(C1909=0,I1909="ФЛ"),G1909*H1909,"")</f>
        <v/>
      </c>
      <c r="K1909" t="str">
        <f>IF(AND(C1909&gt;0,E1909="Нет показаний",I1909="ФЛ"),G1909*H1909,"")</f>
        <v/>
      </c>
    </row>
    <row r="1910" spans="1:11" x14ac:dyDescent="0.25">
      <c r="A1910" s="7">
        <v>24259</v>
      </c>
      <c r="B1910" s="7">
        <f>VLOOKUP(A1910,'Лицевые счета'!$A$1:$K$4570,2,0)</f>
        <v>1604</v>
      </c>
      <c r="C1910">
        <f>COUNTIF('ИПУ и ОКПУ'!$A$2:$A$3258,A1910)</f>
        <v>1</v>
      </c>
      <c r="D1910" t="str">
        <f>IF(C1910&gt;0,VLOOKUP(A1910,'ИПУ и ОКПУ'!$A$1:$O$3258,9,0),"")</f>
        <v>Одноставочный</v>
      </c>
      <c r="E1910" t="str">
        <f>IF(C1910&gt;0,IF(VLOOKUP(A1910,'ИПУ и ОКПУ'!$A$1:$O$3258,14,0)="Нет показаний","Нет показаний",""),"")</f>
        <v/>
      </c>
      <c r="F1910">
        <f>IF(AND(C1910&gt;0),SUMIF('ИПУ и ОКПУ'!$A$2:$A$3258,A1910,'ИПУ и ОКПУ'!$O$2:$O$3258),"")</f>
        <v>113</v>
      </c>
      <c r="G1910">
        <f>VLOOKUP(A1910,'Лицевые счета'!$A$2:$K$4570,9,0)</f>
        <v>1</v>
      </c>
      <c r="H1910">
        <f>VLOOKUP(A1910,'Лицевые счета'!$A$2:$K$4570,10,0)</f>
        <v>142</v>
      </c>
      <c r="I1910" t="str">
        <f>VLOOKUP(A1910,'Лицевые счета'!$A$2:$K$4570,6,0)</f>
        <v>ФЛ</v>
      </c>
      <c r="J1910" t="str">
        <f>IF(AND(C1910=0,I1910="ФЛ"),G1910*H1910,"")</f>
        <v/>
      </c>
      <c r="K1910" t="str">
        <f>IF(AND(C1910&gt;0,E1910="Нет показаний",I1910="ФЛ"),G1910*H1910,"")</f>
        <v/>
      </c>
    </row>
    <row r="1911" spans="1:11" x14ac:dyDescent="0.25">
      <c r="A1911" s="7">
        <v>24515</v>
      </c>
      <c r="B1911" s="7">
        <f>VLOOKUP(A1911,'Лицевые счета'!$A$1:$K$4570,2,0)</f>
        <v>1591</v>
      </c>
      <c r="C1911">
        <f>COUNTIF('ИПУ и ОКПУ'!$A$2:$A$3258,A1911)</f>
        <v>0</v>
      </c>
      <c r="D1911" t="str">
        <f>IF(C1911&gt;0,VLOOKUP(A1911,'ИПУ и ОКПУ'!$A$1:$O$3258,9,0),"")</f>
        <v/>
      </c>
      <c r="E1911" t="str">
        <f>IF(C1911&gt;0,IF(VLOOKUP(A1911,'ИПУ и ОКПУ'!$A$1:$O$3258,14,0)="Нет показаний","Нет показаний",""),"")</f>
        <v/>
      </c>
      <c r="F1911" t="str">
        <f>IF(AND(C1911&gt;0),SUMIF('ИПУ и ОКПУ'!$A$2:$A$3258,A1911,'ИПУ и ОКПУ'!$O$2:$O$3258),"")</f>
        <v/>
      </c>
      <c r="G1911">
        <f>VLOOKUP(A1911,'Лицевые счета'!$A$2:$K$4570,9,0)</f>
        <v>1</v>
      </c>
      <c r="H1911">
        <f>VLOOKUP(A1911,'Лицевые счета'!$A$2:$K$4570,10,0)</f>
        <v>167.6</v>
      </c>
      <c r="I1911" t="str">
        <f>VLOOKUP(A1911,'Лицевые счета'!$A$2:$K$4570,6,0)</f>
        <v>ФЛ</v>
      </c>
      <c r="J1911">
        <f>IF(AND(C1911=0,I1911="ФЛ"),G1911*H1911,"")</f>
        <v>167.6</v>
      </c>
      <c r="K1911" t="str">
        <f>IF(AND(C1911&gt;0,E1911="Нет показаний",I1911="ФЛ"),G1911*H1911,"")</f>
        <v/>
      </c>
    </row>
    <row r="1912" spans="1:11" x14ac:dyDescent="0.25">
      <c r="A1912" s="7">
        <v>25430</v>
      </c>
      <c r="B1912" s="7">
        <f>VLOOKUP(A1912,'Лицевые счета'!$A$1:$K$4570,2,0)</f>
        <v>1606</v>
      </c>
      <c r="C1912">
        <f>COUNTIF('ИПУ и ОКПУ'!$A$2:$A$3258,A1912)</f>
        <v>1</v>
      </c>
      <c r="D1912" t="str">
        <f>IF(C1912&gt;0,VLOOKUP(A1912,'ИПУ и ОКПУ'!$A$1:$O$3258,9,0),"")</f>
        <v>Одноставочный</v>
      </c>
      <c r="E1912" t="str">
        <f>IF(C1912&gt;0,IF(VLOOKUP(A1912,'ИПУ и ОКПУ'!$A$1:$O$3258,14,0)="Нет показаний","Нет показаний",""),"")</f>
        <v/>
      </c>
      <c r="F1912">
        <f>IF(AND(C1912&gt;0),SUMIF('ИПУ и ОКПУ'!$A$2:$A$3258,A1912,'ИПУ и ОКПУ'!$O$2:$O$3258),"")</f>
        <v>62</v>
      </c>
      <c r="G1912">
        <f>VLOOKUP(A1912,'Лицевые счета'!$A$2:$K$4570,9,0)</f>
        <v>1</v>
      </c>
      <c r="H1912">
        <f>VLOOKUP(A1912,'Лицевые счета'!$A$2:$K$4570,10,0)</f>
        <v>183.2</v>
      </c>
      <c r="I1912" t="str">
        <f>VLOOKUP(A1912,'Лицевые счета'!$A$2:$K$4570,6,0)</f>
        <v>ФЛ</v>
      </c>
      <c r="J1912" t="str">
        <f>IF(AND(C1912=0,I1912="ФЛ"),G1912*H1912,"")</f>
        <v/>
      </c>
      <c r="K1912" t="str">
        <f>IF(AND(C1912&gt;0,E1912="Нет показаний",I1912="ФЛ"),G1912*H1912,"")</f>
        <v/>
      </c>
    </row>
    <row r="1913" spans="1:11" x14ac:dyDescent="0.25">
      <c r="A1913" s="7">
        <v>25661</v>
      </c>
      <c r="B1913" s="7">
        <f>VLOOKUP(A1913,'Лицевые счета'!$A$1:$K$4570,2,0)</f>
        <v>1601</v>
      </c>
      <c r="C1913">
        <f>COUNTIF('ИПУ и ОКПУ'!$A$2:$A$3258,A1913)</f>
        <v>1</v>
      </c>
      <c r="D1913" t="str">
        <f>IF(C1913&gt;0,VLOOKUP(A1913,'ИПУ и ОКПУ'!$A$1:$O$3258,9,0),"")</f>
        <v>Одноставочный</v>
      </c>
      <c r="E1913" t="str">
        <f>IF(C1913&gt;0,IF(VLOOKUP(A1913,'ИПУ и ОКПУ'!$A$1:$O$3258,14,0)="Нет показаний","Нет показаний",""),"")</f>
        <v/>
      </c>
      <c r="F1913">
        <f>IF(AND(C1913&gt;0),SUMIF('ИПУ и ОКПУ'!$A$2:$A$3258,A1913,'ИПУ и ОКПУ'!$O$2:$O$3258),"")</f>
        <v>18</v>
      </c>
      <c r="G1913">
        <f>VLOOKUP(A1913,'Лицевые счета'!$A$2:$K$4570,9,0)</f>
        <v>1</v>
      </c>
      <c r="H1913">
        <f>VLOOKUP(A1913,'Лицевые счета'!$A$2:$K$4570,10,0)</f>
        <v>167.6</v>
      </c>
      <c r="I1913" t="str">
        <f>VLOOKUP(A1913,'Лицевые счета'!$A$2:$K$4570,6,0)</f>
        <v>ФЛ</v>
      </c>
      <c r="J1913" t="str">
        <f>IF(AND(C1913=0,I1913="ФЛ"),G1913*H1913,"")</f>
        <v/>
      </c>
      <c r="K1913" t="str">
        <f>IF(AND(C1913&gt;0,E1913="Нет показаний",I1913="ФЛ"),G1913*H1913,"")</f>
        <v/>
      </c>
    </row>
    <row r="1914" spans="1:11" x14ac:dyDescent="0.25">
      <c r="A1914" s="7">
        <v>27444</v>
      </c>
      <c r="B1914" s="7">
        <f>VLOOKUP(A1914,'Лицевые счета'!$A$1:$K$4570,2,0)</f>
        <v>1593</v>
      </c>
      <c r="C1914">
        <f>COUNTIF('ИПУ и ОКПУ'!$A$2:$A$3258,A1914)</f>
        <v>1</v>
      </c>
      <c r="D1914" t="str">
        <f>IF(C1914&gt;0,VLOOKUP(A1914,'ИПУ и ОКПУ'!$A$1:$O$3258,9,0),"")</f>
        <v>Одноставочный</v>
      </c>
      <c r="E1914" t="str">
        <f>IF(C1914&gt;0,IF(VLOOKUP(A1914,'ИПУ и ОКПУ'!$A$1:$O$3258,14,0)="Нет показаний","Нет показаний",""),"")</f>
        <v/>
      </c>
      <c r="F1914">
        <f>IF(AND(C1914&gt;0),SUMIF('ИПУ и ОКПУ'!$A$2:$A$3258,A1914,'ИПУ и ОКПУ'!$O$2:$O$3258),"")</f>
        <v>0</v>
      </c>
      <c r="G1914">
        <f>VLOOKUP(A1914,'Лицевые счета'!$A$2:$K$4570,9,0)</f>
        <v>1</v>
      </c>
      <c r="H1914">
        <f>VLOOKUP(A1914,'Лицевые счета'!$A$2:$K$4570,10,0)</f>
        <v>167.6</v>
      </c>
      <c r="I1914" t="str">
        <f>VLOOKUP(A1914,'Лицевые счета'!$A$2:$K$4570,6,0)</f>
        <v>ФЛ</v>
      </c>
      <c r="J1914" t="str">
        <f>IF(AND(C1914=0,I1914="ФЛ"),G1914*H1914,"")</f>
        <v/>
      </c>
      <c r="K1914" t="str">
        <f>IF(AND(C1914&gt;0,E1914="Нет показаний",I1914="ФЛ"),G1914*H1914,"")</f>
        <v/>
      </c>
    </row>
    <row r="1915" spans="1:11" x14ac:dyDescent="0.25">
      <c r="A1915" s="7">
        <v>27710</v>
      </c>
      <c r="B1915" s="7">
        <f>VLOOKUP(A1915,'Лицевые счета'!$A$1:$K$4570,2,0)</f>
        <v>1610</v>
      </c>
      <c r="C1915">
        <f>COUNTIF('ИПУ и ОКПУ'!$A$2:$A$3258,A1915)</f>
        <v>1</v>
      </c>
      <c r="D1915" t="str">
        <f>IF(C1915&gt;0,VLOOKUP(A1915,'ИПУ и ОКПУ'!$A$1:$O$3258,9,0),"")</f>
        <v>Одноставочный</v>
      </c>
      <c r="E1915" t="str">
        <f>IF(C1915&gt;0,IF(VLOOKUP(A1915,'ИПУ и ОКПУ'!$A$1:$O$3258,14,0)="Нет показаний","Нет показаний",""),"")</f>
        <v/>
      </c>
      <c r="F1915">
        <f>IF(AND(C1915&gt;0),SUMIF('ИПУ и ОКПУ'!$A$2:$A$3258,A1915,'ИПУ и ОКПУ'!$O$2:$O$3258),"")</f>
        <v>170</v>
      </c>
      <c r="G1915">
        <f>VLOOKUP(A1915,'Лицевые счета'!$A$2:$K$4570,9,0)</f>
        <v>1</v>
      </c>
      <c r="H1915">
        <f>VLOOKUP(A1915,'Лицевые счета'!$A$2:$K$4570,10,0)</f>
        <v>142</v>
      </c>
      <c r="I1915" t="str">
        <f>VLOOKUP(A1915,'Лицевые счета'!$A$2:$K$4570,6,0)</f>
        <v>ФЛ</v>
      </c>
      <c r="J1915" t="str">
        <f>IF(AND(C1915=0,I1915="ФЛ"),G1915*H1915,"")</f>
        <v/>
      </c>
      <c r="K1915" t="str">
        <f>IF(AND(C1915&gt;0,E1915="Нет показаний",I1915="ФЛ"),G1915*H1915,"")</f>
        <v/>
      </c>
    </row>
    <row r="1916" spans="1:11" x14ac:dyDescent="0.25">
      <c r="A1916" s="7">
        <v>29352</v>
      </c>
      <c r="B1916" s="7">
        <f>VLOOKUP(A1916,'Лицевые счета'!$A$1:$K$4570,2,0)</f>
        <v>1613</v>
      </c>
      <c r="C1916">
        <f>COUNTIF('ИПУ и ОКПУ'!$A$2:$A$3258,A1916)</f>
        <v>1</v>
      </c>
      <c r="D1916" t="str">
        <f>IF(C1916&gt;0,VLOOKUP(A1916,'ИПУ и ОКПУ'!$A$1:$O$3258,9,0),"")</f>
        <v>Одноставочный</v>
      </c>
      <c r="E1916" t="str">
        <f>IF(C1916&gt;0,IF(VLOOKUP(A1916,'ИПУ и ОКПУ'!$A$1:$O$3258,14,0)="Нет показаний","Нет показаний",""),"")</f>
        <v/>
      </c>
      <c r="F1916">
        <f>IF(AND(C1916&gt;0),SUMIF('ИПУ и ОКПУ'!$A$2:$A$3258,A1916,'ИПУ и ОКПУ'!$O$2:$O$3258),"")</f>
        <v>250</v>
      </c>
      <c r="G1916">
        <f>VLOOKUP(A1916,'Лицевые счета'!$A$2:$K$4570,9,0)</f>
        <v>1</v>
      </c>
      <c r="H1916">
        <f>VLOOKUP(A1916,'Лицевые счета'!$A$2:$K$4570,10,0)</f>
        <v>183.2</v>
      </c>
      <c r="I1916" t="str">
        <f>VLOOKUP(A1916,'Лицевые счета'!$A$2:$K$4570,6,0)</f>
        <v>ФЛ</v>
      </c>
      <c r="J1916" t="str">
        <f>IF(AND(C1916=0,I1916="ФЛ"),G1916*H1916,"")</f>
        <v/>
      </c>
      <c r="K1916" t="str">
        <f>IF(AND(C1916&gt;0,E1916="Нет показаний",I1916="ФЛ"),G1916*H1916,"")</f>
        <v/>
      </c>
    </row>
    <row r="1917" spans="1:11" x14ac:dyDescent="0.25">
      <c r="A1917" s="7">
        <v>30593</v>
      </c>
      <c r="B1917" s="7">
        <f>VLOOKUP(A1917,'Лицевые счета'!$A$1:$K$4570,2,0)</f>
        <v>1595</v>
      </c>
      <c r="C1917">
        <f>COUNTIF('ИПУ и ОКПУ'!$A$2:$A$3258,A1917)</f>
        <v>1</v>
      </c>
      <c r="D1917" t="str">
        <f>IF(C1917&gt;0,VLOOKUP(A1917,'ИПУ и ОКПУ'!$A$1:$O$3258,9,0),"")</f>
        <v>Одноставочный</v>
      </c>
      <c r="E1917" t="str">
        <f>IF(C1917&gt;0,IF(VLOOKUP(A1917,'ИПУ и ОКПУ'!$A$1:$O$3258,14,0)="Нет показаний","Нет показаний",""),"")</f>
        <v/>
      </c>
      <c r="F1917">
        <f>IF(AND(C1917&gt;0),SUMIF('ИПУ и ОКПУ'!$A$2:$A$3258,A1917,'ИПУ и ОКПУ'!$O$2:$O$3258),"")</f>
        <v>319.20000000000402</v>
      </c>
      <c r="G1917">
        <f>VLOOKUP(A1917,'Лицевые счета'!$A$2:$K$4570,9,0)</f>
        <v>1</v>
      </c>
      <c r="H1917">
        <f>VLOOKUP(A1917,'Лицевые счета'!$A$2:$K$4570,10,0)</f>
        <v>183.2</v>
      </c>
      <c r="I1917" t="str">
        <f>VLOOKUP(A1917,'Лицевые счета'!$A$2:$K$4570,6,0)</f>
        <v>ФЛ</v>
      </c>
      <c r="J1917" t="str">
        <f>IF(AND(C1917=0,I1917="ФЛ"),G1917*H1917,"")</f>
        <v/>
      </c>
      <c r="K1917" t="str">
        <f>IF(AND(C1917&gt;0,E1917="Нет показаний",I1917="ФЛ"),G1917*H1917,"")</f>
        <v/>
      </c>
    </row>
    <row r="1918" spans="1:11" x14ac:dyDescent="0.25">
      <c r="A1918" s="7">
        <v>30707</v>
      </c>
      <c r="B1918" s="7">
        <f>VLOOKUP(A1918,'Лицевые счета'!$A$1:$K$4570,2,0)</f>
        <v>1600</v>
      </c>
      <c r="C1918">
        <f>COUNTIF('ИПУ и ОКПУ'!$A$2:$A$3258,A1918)</f>
        <v>1</v>
      </c>
      <c r="D1918" t="str">
        <f>IF(C1918&gt;0,VLOOKUP(A1918,'ИПУ и ОКПУ'!$A$1:$O$3258,9,0),"")</f>
        <v>Одноставочный</v>
      </c>
      <c r="E1918" t="str">
        <f>IF(C1918&gt;0,IF(VLOOKUP(A1918,'ИПУ и ОКПУ'!$A$1:$O$3258,14,0)="Нет показаний","Нет показаний",""),"")</f>
        <v/>
      </c>
      <c r="F1918">
        <f>IF(AND(C1918&gt;0),SUMIF('ИПУ и ОКПУ'!$A$2:$A$3258,A1918,'ИПУ и ОКПУ'!$O$2:$O$3258),"")</f>
        <v>183</v>
      </c>
      <c r="G1918">
        <f>VLOOKUP(A1918,'Лицевые счета'!$A$2:$K$4570,9,0)</f>
        <v>1</v>
      </c>
      <c r="H1918">
        <f>VLOOKUP(A1918,'Лицевые счета'!$A$2:$K$4570,10,0)</f>
        <v>167.6</v>
      </c>
      <c r="I1918" t="str">
        <f>VLOOKUP(A1918,'Лицевые счета'!$A$2:$K$4570,6,0)</f>
        <v>ФЛ</v>
      </c>
      <c r="J1918" t="str">
        <f>IF(AND(C1918=0,I1918="ФЛ"),G1918*H1918,"")</f>
        <v/>
      </c>
      <c r="K1918" t="str">
        <f>IF(AND(C1918&gt;0,E1918="Нет показаний",I1918="ФЛ"),G1918*H1918,"")</f>
        <v/>
      </c>
    </row>
    <row r="1919" spans="1:11" x14ac:dyDescent="0.25">
      <c r="A1919" s="7">
        <v>30957</v>
      </c>
      <c r="B1919" s="7">
        <f>VLOOKUP(A1919,'Лицевые счета'!$A$1:$K$4570,2,0)</f>
        <v>1592</v>
      </c>
      <c r="C1919">
        <f>COUNTIF('ИПУ и ОКПУ'!$A$2:$A$3258,A1919)</f>
        <v>1</v>
      </c>
      <c r="D1919" t="str">
        <f>IF(C1919&gt;0,VLOOKUP(A1919,'ИПУ и ОКПУ'!$A$1:$O$3258,9,0),"")</f>
        <v>Одноставочный</v>
      </c>
      <c r="E1919" t="str">
        <f>IF(C1919&gt;0,IF(VLOOKUP(A1919,'ИПУ и ОКПУ'!$A$1:$O$3258,14,0)="Нет показаний","Нет показаний",""),"")</f>
        <v/>
      </c>
      <c r="F1919">
        <f>IF(AND(C1919&gt;0),SUMIF('ИПУ и ОКПУ'!$A$2:$A$3258,A1919,'ИПУ и ОКПУ'!$O$2:$O$3258),"")</f>
        <v>147</v>
      </c>
      <c r="G1919">
        <f>VLOOKUP(A1919,'Лицевые счета'!$A$2:$K$4570,9,0)</f>
        <v>1</v>
      </c>
      <c r="H1919">
        <f>VLOOKUP(A1919,'Лицевые счета'!$A$2:$K$4570,10,0)</f>
        <v>142</v>
      </c>
      <c r="I1919" t="str">
        <f>VLOOKUP(A1919,'Лицевые счета'!$A$2:$K$4570,6,0)</f>
        <v>ФЛ</v>
      </c>
      <c r="J1919" t="str">
        <f>IF(AND(C1919=0,I1919="ФЛ"),G1919*H1919,"")</f>
        <v/>
      </c>
      <c r="K1919" t="str">
        <f>IF(AND(C1919&gt;0,E1919="Нет показаний",I1919="ФЛ"),G1919*H1919,"")</f>
        <v/>
      </c>
    </row>
    <row r="1920" spans="1:11" x14ac:dyDescent="0.25">
      <c r="A1920" s="7">
        <v>32621</v>
      </c>
      <c r="B1920" s="7">
        <f>VLOOKUP(A1920,'Лицевые счета'!$A$1:$K$4570,2,0)</f>
        <v>1593</v>
      </c>
      <c r="C1920">
        <f>COUNTIF('ИПУ и ОКПУ'!$A$2:$A$3258,A1920)</f>
        <v>1</v>
      </c>
      <c r="D1920" t="str">
        <f>IF(C1920&gt;0,VLOOKUP(A1920,'ИПУ и ОКПУ'!$A$1:$O$3258,9,0),"")</f>
        <v>Одноставочный</v>
      </c>
      <c r="E1920" t="str">
        <f>IF(C1920&gt;0,IF(VLOOKUP(A1920,'ИПУ и ОКПУ'!$A$1:$O$3258,14,0)="Нет показаний","Нет показаний",""),"")</f>
        <v>Нет показаний</v>
      </c>
      <c r="F1920">
        <f>IF(AND(C1920&gt;0),SUMIF('ИПУ и ОКПУ'!$A$2:$A$3258,A1920,'ИПУ и ОКПУ'!$O$2:$O$3258),"")</f>
        <v>0</v>
      </c>
      <c r="G1920">
        <f>VLOOKUP(A1920,'Лицевые счета'!$A$2:$K$4570,9,0)</f>
        <v>1</v>
      </c>
      <c r="H1920">
        <f>VLOOKUP(A1920,'Лицевые счета'!$A$2:$K$4570,10,0)</f>
        <v>142</v>
      </c>
      <c r="I1920" t="str">
        <f>VLOOKUP(A1920,'Лицевые счета'!$A$2:$K$4570,6,0)</f>
        <v>ФЛ</v>
      </c>
      <c r="J1920" t="str">
        <f>IF(AND(C1920=0,I1920="ФЛ"),G1920*H1920,"")</f>
        <v/>
      </c>
      <c r="K1920">
        <f>IF(AND(C1920&gt;0,E1920="Нет показаний",I1920="ФЛ"),G1920*H1920,"")</f>
        <v>142</v>
      </c>
    </row>
    <row r="1921" spans="1:11" x14ac:dyDescent="0.25">
      <c r="A1921" s="7">
        <v>32689</v>
      </c>
      <c r="B1921" s="7">
        <f>VLOOKUP(A1921,'Лицевые счета'!$A$1:$K$4570,2,0)</f>
        <v>1595</v>
      </c>
      <c r="C1921">
        <f>COUNTIF('ИПУ и ОКПУ'!$A$2:$A$3258,A1921)</f>
        <v>1</v>
      </c>
      <c r="D1921" t="str">
        <f>IF(C1921&gt;0,VLOOKUP(A1921,'ИПУ и ОКПУ'!$A$1:$O$3258,9,0),"")</f>
        <v>Одноставочный</v>
      </c>
      <c r="E1921" t="str">
        <f>IF(C1921&gt;0,IF(VLOOKUP(A1921,'ИПУ и ОКПУ'!$A$1:$O$3258,14,0)="Нет показаний","Нет показаний",""),"")</f>
        <v/>
      </c>
      <c r="F1921">
        <f>IF(AND(C1921&gt;0),SUMIF('ИПУ и ОКПУ'!$A$2:$A$3258,A1921,'ИПУ и ОКПУ'!$O$2:$O$3258),"")</f>
        <v>-327</v>
      </c>
      <c r="G1921">
        <f>VLOOKUP(A1921,'Лицевые счета'!$A$2:$K$4570,9,0)</f>
        <v>1</v>
      </c>
      <c r="H1921">
        <f>VLOOKUP(A1921,'Лицевые счета'!$A$2:$K$4570,10,0)</f>
        <v>142</v>
      </c>
      <c r="I1921" t="str">
        <f>VLOOKUP(A1921,'Лицевые счета'!$A$2:$K$4570,6,0)</f>
        <v>ФЛ</v>
      </c>
      <c r="J1921" t="str">
        <f>IF(AND(C1921=0,I1921="ФЛ"),G1921*H1921,"")</f>
        <v/>
      </c>
      <c r="K1921" t="str">
        <f>IF(AND(C1921&gt;0,E1921="Нет показаний",I1921="ФЛ"),G1921*H1921,"")</f>
        <v/>
      </c>
    </row>
    <row r="1922" spans="1:11" x14ac:dyDescent="0.25">
      <c r="A1922" s="7">
        <v>34472</v>
      </c>
      <c r="B1922" s="7">
        <f>VLOOKUP(A1922,'Лицевые счета'!$A$1:$K$4570,2,0)</f>
        <v>1604</v>
      </c>
      <c r="C1922">
        <f>COUNTIF('ИПУ и ОКПУ'!$A$2:$A$3258,A1922)</f>
        <v>1</v>
      </c>
      <c r="D1922" t="str">
        <f>IF(C1922&gt;0,VLOOKUP(A1922,'ИПУ и ОКПУ'!$A$1:$O$3258,9,0),"")</f>
        <v>Одноставочный</v>
      </c>
      <c r="E1922" t="str">
        <f>IF(C1922&gt;0,IF(VLOOKUP(A1922,'ИПУ и ОКПУ'!$A$1:$O$3258,14,0)="Нет показаний","Нет показаний",""),"")</f>
        <v/>
      </c>
      <c r="F1922">
        <f>IF(AND(C1922&gt;0),SUMIF('ИПУ и ОКПУ'!$A$2:$A$3258,A1922,'ИПУ и ОКПУ'!$O$2:$O$3258),"")</f>
        <v>39</v>
      </c>
      <c r="G1922">
        <f>VLOOKUP(A1922,'Лицевые счета'!$A$2:$K$4570,9,0)</f>
        <v>1</v>
      </c>
      <c r="H1922">
        <f>VLOOKUP(A1922,'Лицевые счета'!$A$2:$K$4570,10,0)</f>
        <v>167.6</v>
      </c>
      <c r="I1922" t="str">
        <f>VLOOKUP(A1922,'Лицевые счета'!$A$2:$K$4570,6,0)</f>
        <v>ФЛ</v>
      </c>
      <c r="J1922" t="str">
        <f>IF(AND(C1922=0,I1922="ФЛ"),G1922*H1922,"")</f>
        <v/>
      </c>
      <c r="K1922" t="str">
        <f>IF(AND(C1922&gt;0,E1922="Нет показаний",I1922="ФЛ"),G1922*H1922,"")</f>
        <v/>
      </c>
    </row>
    <row r="1923" spans="1:11" x14ac:dyDescent="0.25">
      <c r="A1923" s="7">
        <v>34517</v>
      </c>
      <c r="B1923" s="7">
        <f>VLOOKUP(A1923,'Лицевые счета'!$A$1:$K$4570,2,0)</f>
        <v>1603</v>
      </c>
      <c r="C1923">
        <f>COUNTIF('ИПУ и ОКПУ'!$A$2:$A$3258,A1923)</f>
        <v>0</v>
      </c>
      <c r="D1923" t="str">
        <f>IF(C1923&gt;0,VLOOKUP(A1923,'ИПУ и ОКПУ'!$A$1:$O$3258,9,0),"")</f>
        <v/>
      </c>
      <c r="E1923" t="str">
        <f>IF(C1923&gt;0,IF(VLOOKUP(A1923,'ИПУ и ОКПУ'!$A$1:$O$3258,14,0)="Нет показаний","Нет показаний",""),"")</f>
        <v/>
      </c>
      <c r="F1923" t="str">
        <f>IF(AND(C1923&gt;0),SUMIF('ИПУ и ОКПУ'!$A$2:$A$3258,A1923,'ИПУ и ОКПУ'!$O$2:$O$3258),"")</f>
        <v/>
      </c>
      <c r="G1923">
        <f>VLOOKUP(A1923,'Лицевые счета'!$A$2:$K$4570,9,0)</f>
        <v>1</v>
      </c>
      <c r="H1923">
        <f>VLOOKUP(A1923,'Лицевые счета'!$A$2:$K$4570,10,0)</f>
        <v>167.6</v>
      </c>
      <c r="I1923" t="str">
        <f>VLOOKUP(A1923,'Лицевые счета'!$A$2:$K$4570,6,0)</f>
        <v>ФЛ</v>
      </c>
      <c r="J1923">
        <f>IF(AND(C1923=0,I1923="ФЛ"),G1923*H1923,"")</f>
        <v>167.6</v>
      </c>
      <c r="K1923" t="str">
        <f>IF(AND(C1923&gt;0,E1923="Нет показаний",I1923="ФЛ"),G1923*H1923,"")</f>
        <v/>
      </c>
    </row>
    <row r="1924" spans="1:11" x14ac:dyDescent="0.25">
      <c r="A1924" s="7">
        <v>35076</v>
      </c>
      <c r="B1924" s="7">
        <f>VLOOKUP(A1924,'Лицевые счета'!$A$1:$K$4570,2,0)</f>
        <v>1614</v>
      </c>
      <c r="C1924">
        <f>COUNTIF('ИПУ и ОКПУ'!$A$2:$A$3258,A1924)</f>
        <v>1</v>
      </c>
      <c r="D1924" t="str">
        <f>IF(C1924&gt;0,VLOOKUP(A1924,'ИПУ и ОКПУ'!$A$1:$O$3258,9,0),"")</f>
        <v>Одноставочный</v>
      </c>
      <c r="E1924" t="str">
        <f>IF(C1924&gt;0,IF(VLOOKUP(A1924,'ИПУ и ОКПУ'!$A$1:$O$3258,14,0)="Нет показаний","Нет показаний",""),"")</f>
        <v/>
      </c>
      <c r="F1924">
        <f>IF(AND(C1924&gt;0),SUMIF('ИПУ и ОКПУ'!$A$2:$A$3258,A1924,'ИПУ и ОКПУ'!$O$2:$O$3258),"")</f>
        <v>171</v>
      </c>
      <c r="G1924">
        <f>VLOOKUP(A1924,'Лицевые счета'!$A$2:$K$4570,9,0)</f>
        <v>1</v>
      </c>
      <c r="H1924">
        <f>VLOOKUP(A1924,'Лицевые счета'!$A$2:$K$4570,10,0)</f>
        <v>167.6</v>
      </c>
      <c r="I1924" t="str">
        <f>VLOOKUP(A1924,'Лицевые счета'!$A$2:$K$4570,6,0)</f>
        <v>ФЛ</v>
      </c>
      <c r="J1924" t="str">
        <f>IF(AND(C1924=0,I1924="ФЛ"),G1924*H1924,"")</f>
        <v/>
      </c>
      <c r="K1924" t="str">
        <f>IF(AND(C1924&gt;0,E1924="Нет показаний",I1924="ФЛ"),G1924*H1924,"")</f>
        <v/>
      </c>
    </row>
    <row r="1925" spans="1:11" x14ac:dyDescent="0.25">
      <c r="A1925" s="7">
        <v>36027</v>
      </c>
      <c r="B1925" s="7">
        <f>VLOOKUP(A1925,'Лицевые счета'!$A$1:$K$4570,2,0)</f>
        <v>1611</v>
      </c>
      <c r="C1925">
        <f>COUNTIF('ИПУ и ОКПУ'!$A$2:$A$3258,A1925)</f>
        <v>1</v>
      </c>
      <c r="D1925" t="str">
        <f>IF(C1925&gt;0,VLOOKUP(A1925,'ИПУ и ОКПУ'!$A$1:$O$3258,9,0),"")</f>
        <v>Одноставочный</v>
      </c>
      <c r="E1925" t="str">
        <f>IF(C1925&gt;0,IF(VLOOKUP(A1925,'ИПУ и ОКПУ'!$A$1:$O$3258,14,0)="Нет показаний","Нет показаний",""),"")</f>
        <v/>
      </c>
      <c r="F1925">
        <f>IF(AND(C1925&gt;0),SUMIF('ИПУ и ОКПУ'!$A$2:$A$3258,A1925,'ИПУ и ОКПУ'!$O$2:$O$3258),"")</f>
        <v>85</v>
      </c>
      <c r="G1925">
        <f>VLOOKUP(A1925,'Лицевые счета'!$A$2:$K$4570,9,0)</f>
        <v>1</v>
      </c>
      <c r="H1925">
        <f>VLOOKUP(A1925,'Лицевые счета'!$A$2:$K$4570,10,0)</f>
        <v>183.2</v>
      </c>
      <c r="I1925" t="str">
        <f>VLOOKUP(A1925,'Лицевые счета'!$A$2:$K$4570,6,0)</f>
        <v>ФЛ</v>
      </c>
      <c r="J1925" t="str">
        <f>IF(AND(C1925=0,I1925="ФЛ"),G1925*H1925,"")</f>
        <v/>
      </c>
      <c r="K1925" t="str">
        <f>IF(AND(C1925&gt;0,E1925="Нет показаний",I1925="ФЛ"),G1925*H1925,"")</f>
        <v/>
      </c>
    </row>
    <row r="1926" spans="1:11" x14ac:dyDescent="0.25">
      <c r="A1926" s="7">
        <v>36492</v>
      </c>
      <c r="B1926" s="7">
        <f>VLOOKUP(A1926,'Лицевые счета'!$A$1:$K$4570,2,0)</f>
        <v>1610</v>
      </c>
      <c r="C1926">
        <f>COUNTIF('ИПУ и ОКПУ'!$A$2:$A$3258,A1926)</f>
        <v>1</v>
      </c>
      <c r="D1926" t="str">
        <f>IF(C1926&gt;0,VLOOKUP(A1926,'ИПУ и ОКПУ'!$A$1:$O$3258,9,0),"")</f>
        <v>Одноставочный</v>
      </c>
      <c r="E1926" t="str">
        <f>IF(C1926&gt;0,IF(VLOOKUP(A1926,'ИПУ и ОКПУ'!$A$1:$O$3258,14,0)="Нет показаний","Нет показаний",""),"")</f>
        <v/>
      </c>
      <c r="F1926">
        <f>IF(AND(C1926&gt;0),SUMIF('ИПУ и ОКПУ'!$A$2:$A$3258,A1926,'ИПУ и ОКПУ'!$O$2:$O$3258),"")</f>
        <v>212</v>
      </c>
      <c r="G1926">
        <f>VLOOKUP(A1926,'Лицевые счета'!$A$2:$K$4570,9,0)</f>
        <v>1</v>
      </c>
      <c r="H1926">
        <f>VLOOKUP(A1926,'Лицевые счета'!$A$2:$K$4570,10,0)</f>
        <v>167.6</v>
      </c>
      <c r="I1926" t="str">
        <f>VLOOKUP(A1926,'Лицевые счета'!$A$2:$K$4570,6,0)</f>
        <v>ФЛ</v>
      </c>
      <c r="J1926" t="str">
        <f>IF(AND(C1926=0,I1926="ФЛ"),G1926*H1926,"")</f>
        <v/>
      </c>
      <c r="K1926" t="str">
        <f>IF(AND(C1926&gt;0,E1926="Нет показаний",I1926="ФЛ"),G1926*H1926,"")</f>
        <v/>
      </c>
    </row>
    <row r="1927" spans="1:11" x14ac:dyDescent="0.25">
      <c r="A1927" s="7">
        <v>36762</v>
      </c>
      <c r="B1927" s="7">
        <f>VLOOKUP(A1927,'Лицевые счета'!$A$1:$K$4570,2,0)</f>
        <v>1603</v>
      </c>
      <c r="C1927">
        <f>COUNTIF('ИПУ и ОКПУ'!$A$2:$A$3258,A1927)</f>
        <v>1</v>
      </c>
      <c r="D1927" t="str">
        <f>IF(C1927&gt;0,VLOOKUP(A1927,'ИПУ и ОКПУ'!$A$1:$O$3258,9,0),"")</f>
        <v>Одноставочный</v>
      </c>
      <c r="E1927" t="str">
        <f>IF(C1927&gt;0,IF(VLOOKUP(A1927,'ИПУ и ОКПУ'!$A$1:$O$3258,14,0)="Нет показаний","Нет показаний",""),"")</f>
        <v/>
      </c>
      <c r="F1927">
        <f>IF(AND(C1927&gt;0),SUMIF('ИПУ и ОКПУ'!$A$2:$A$3258,A1927,'ИПУ и ОКПУ'!$O$2:$O$3258),"")</f>
        <v>122</v>
      </c>
      <c r="G1927">
        <f>VLOOKUP(A1927,'Лицевые счета'!$A$2:$K$4570,9,0)</f>
        <v>1</v>
      </c>
      <c r="H1927">
        <f>VLOOKUP(A1927,'Лицевые счета'!$A$2:$K$4570,10,0)</f>
        <v>142</v>
      </c>
      <c r="I1927" t="str">
        <f>VLOOKUP(A1927,'Лицевые счета'!$A$2:$K$4570,6,0)</f>
        <v>ФЛ</v>
      </c>
      <c r="J1927" t="str">
        <f>IF(AND(C1927=0,I1927="ФЛ"),G1927*H1927,"")</f>
        <v/>
      </c>
      <c r="K1927" t="str">
        <f>IF(AND(C1927&gt;0,E1927="Нет показаний",I1927="ФЛ"),G1927*H1927,"")</f>
        <v/>
      </c>
    </row>
    <row r="1928" spans="1:11" x14ac:dyDescent="0.25">
      <c r="A1928" s="7">
        <v>38773</v>
      </c>
      <c r="B1928" s="7">
        <f>VLOOKUP(A1928,'Лицевые счета'!$A$1:$K$4570,2,0)</f>
        <v>1591</v>
      </c>
      <c r="C1928">
        <f>COUNTIF('ИПУ и ОКПУ'!$A$2:$A$3258,A1928)</f>
        <v>1</v>
      </c>
      <c r="D1928" t="str">
        <f>IF(C1928&gt;0,VLOOKUP(A1928,'ИПУ и ОКПУ'!$A$1:$O$3258,9,0),"")</f>
        <v>Одноставочный</v>
      </c>
      <c r="E1928" t="str">
        <f>IF(C1928&gt;0,IF(VLOOKUP(A1928,'ИПУ и ОКПУ'!$A$1:$O$3258,14,0)="Нет показаний","Нет показаний",""),"")</f>
        <v/>
      </c>
      <c r="F1928">
        <f>IF(AND(C1928&gt;0),SUMIF('ИПУ и ОКПУ'!$A$2:$A$3258,A1928,'ИПУ и ОКПУ'!$O$2:$O$3258),"")</f>
        <v>69</v>
      </c>
      <c r="G1928">
        <f>VLOOKUP(A1928,'Лицевые счета'!$A$2:$K$4570,9,0)</f>
        <v>1</v>
      </c>
      <c r="H1928">
        <f>VLOOKUP(A1928,'Лицевые счета'!$A$2:$K$4570,10,0)</f>
        <v>142</v>
      </c>
      <c r="I1928" t="str">
        <f>VLOOKUP(A1928,'Лицевые счета'!$A$2:$K$4570,6,0)</f>
        <v>ФЛ</v>
      </c>
      <c r="J1928" t="str">
        <f>IF(AND(C1928=0,I1928="ФЛ"),G1928*H1928,"")</f>
        <v/>
      </c>
      <c r="K1928" t="str">
        <f>IF(AND(C1928&gt;0,E1928="Нет показаний",I1928="ФЛ"),G1928*H1928,"")</f>
        <v/>
      </c>
    </row>
    <row r="1929" spans="1:11" x14ac:dyDescent="0.25">
      <c r="A1929" s="7">
        <v>39228</v>
      </c>
      <c r="B1929" s="7">
        <f>VLOOKUP(A1929,'Лицевые счета'!$A$1:$K$4570,2,0)</f>
        <v>1608</v>
      </c>
      <c r="C1929">
        <f>COUNTIF('ИПУ и ОКПУ'!$A$2:$A$3258,A1929)</f>
        <v>1</v>
      </c>
      <c r="D1929" t="str">
        <f>IF(C1929&gt;0,VLOOKUP(A1929,'ИПУ и ОКПУ'!$A$1:$O$3258,9,0),"")</f>
        <v>Одноставочный</v>
      </c>
      <c r="E1929" t="str">
        <f>IF(C1929&gt;0,IF(VLOOKUP(A1929,'ИПУ и ОКПУ'!$A$1:$O$3258,14,0)="Нет показаний","Нет показаний",""),"")</f>
        <v>Нет показаний</v>
      </c>
      <c r="F1929">
        <f>IF(AND(C1929&gt;0),SUMIF('ИПУ и ОКПУ'!$A$2:$A$3258,A1929,'ИПУ и ОКПУ'!$O$2:$O$3258),"")</f>
        <v>0</v>
      </c>
      <c r="G1929">
        <f>VLOOKUP(A1929,'Лицевые счета'!$A$2:$K$4570,9,0)</f>
        <v>1</v>
      </c>
      <c r="H1929">
        <f>VLOOKUP(A1929,'Лицевые счета'!$A$2:$K$4570,10,0)</f>
        <v>183.2</v>
      </c>
      <c r="I1929" t="str">
        <f>VLOOKUP(A1929,'Лицевые счета'!$A$2:$K$4570,6,0)</f>
        <v>ФЛ</v>
      </c>
      <c r="J1929" t="str">
        <f>IF(AND(C1929=0,I1929="ФЛ"),G1929*H1929,"")</f>
        <v/>
      </c>
      <c r="K1929">
        <f>IF(AND(C1929&gt;0,E1929="Нет показаний",I1929="ФЛ"),G1929*H1929,"")</f>
        <v>183.2</v>
      </c>
    </row>
    <row r="1930" spans="1:11" x14ac:dyDescent="0.25">
      <c r="A1930" s="7">
        <v>39852</v>
      </c>
      <c r="B1930" s="7">
        <f>VLOOKUP(A1930,'Лицевые счета'!$A$1:$K$4570,2,0)</f>
        <v>1603</v>
      </c>
      <c r="C1930">
        <f>COUNTIF('ИПУ и ОКПУ'!$A$2:$A$3258,A1930)</f>
        <v>1</v>
      </c>
      <c r="D1930" t="str">
        <f>IF(C1930&gt;0,VLOOKUP(A1930,'ИПУ и ОКПУ'!$A$1:$O$3258,9,0),"")</f>
        <v>Одноставочный</v>
      </c>
      <c r="E1930" t="str">
        <f>IF(C1930&gt;0,IF(VLOOKUP(A1930,'ИПУ и ОКПУ'!$A$1:$O$3258,14,0)="Нет показаний","Нет показаний",""),"")</f>
        <v/>
      </c>
      <c r="F1930">
        <f>IF(AND(C1930&gt;0),SUMIF('ИПУ и ОКПУ'!$A$2:$A$3258,A1930,'ИПУ и ОКПУ'!$O$2:$O$3258),"")</f>
        <v>0</v>
      </c>
      <c r="G1930">
        <f>VLOOKUP(A1930,'Лицевые счета'!$A$2:$K$4570,9,0)</f>
        <v>1</v>
      </c>
      <c r="H1930">
        <f>VLOOKUP(A1930,'Лицевые счета'!$A$2:$K$4570,10,0)</f>
        <v>167.6</v>
      </c>
      <c r="I1930" t="str">
        <f>VLOOKUP(A1930,'Лицевые счета'!$A$2:$K$4570,6,0)</f>
        <v>ФЛ</v>
      </c>
      <c r="J1930" t="str">
        <f>IF(AND(C1930=0,I1930="ФЛ"),G1930*H1930,"")</f>
        <v/>
      </c>
      <c r="K1930" t="str">
        <f>IF(AND(C1930&gt;0,E1930="Нет показаний",I1930="ФЛ"),G1930*H1930,"")</f>
        <v/>
      </c>
    </row>
    <row r="1931" spans="1:11" x14ac:dyDescent="0.25">
      <c r="A1931" s="7">
        <v>40366</v>
      </c>
      <c r="B1931" s="7">
        <f>VLOOKUP(A1931,'Лицевые счета'!$A$1:$K$4570,2,0)</f>
        <v>1600</v>
      </c>
      <c r="C1931">
        <f>COUNTIF('ИПУ и ОКПУ'!$A$2:$A$3258,A1931)</f>
        <v>1</v>
      </c>
      <c r="D1931" t="str">
        <f>IF(C1931&gt;0,VLOOKUP(A1931,'ИПУ и ОКПУ'!$A$1:$O$3258,9,0),"")</f>
        <v>Одноставочный</v>
      </c>
      <c r="E1931" t="str">
        <f>IF(C1931&gt;0,IF(VLOOKUP(A1931,'ИПУ и ОКПУ'!$A$1:$O$3258,14,0)="Нет показаний","Нет показаний",""),"")</f>
        <v/>
      </c>
      <c r="F1931">
        <f>IF(AND(C1931&gt;0),SUMIF('ИПУ и ОКПУ'!$A$2:$A$3258,A1931,'ИПУ и ОКПУ'!$O$2:$O$3258),"")</f>
        <v>129</v>
      </c>
      <c r="G1931">
        <f>VLOOKUP(A1931,'Лицевые счета'!$A$2:$K$4570,9,0)</f>
        <v>1</v>
      </c>
      <c r="H1931">
        <f>VLOOKUP(A1931,'Лицевые счета'!$A$2:$K$4570,10,0)</f>
        <v>167.6</v>
      </c>
      <c r="I1931" t="str">
        <f>VLOOKUP(A1931,'Лицевые счета'!$A$2:$K$4570,6,0)</f>
        <v>ФЛ</v>
      </c>
      <c r="J1931" t="str">
        <f>IF(AND(C1931=0,I1931="ФЛ"),G1931*H1931,"")</f>
        <v/>
      </c>
      <c r="K1931" t="str">
        <f>IF(AND(C1931&gt;0,E1931="Нет показаний",I1931="ФЛ"),G1931*H1931,"")</f>
        <v/>
      </c>
    </row>
    <row r="1932" spans="1:11" x14ac:dyDescent="0.25">
      <c r="A1932" s="7">
        <v>42600</v>
      </c>
      <c r="B1932" s="7">
        <f>VLOOKUP(A1932,'Лицевые счета'!$A$1:$K$4570,2,0)</f>
        <v>1591</v>
      </c>
      <c r="C1932">
        <f>COUNTIF('ИПУ и ОКПУ'!$A$2:$A$3258,A1932)</f>
        <v>1</v>
      </c>
      <c r="D1932" t="str">
        <f>IF(C1932&gt;0,VLOOKUP(A1932,'ИПУ и ОКПУ'!$A$1:$O$3258,9,0),"")</f>
        <v>Одноставочный</v>
      </c>
      <c r="E1932" t="str">
        <f>IF(C1932&gt;0,IF(VLOOKUP(A1932,'ИПУ и ОКПУ'!$A$1:$O$3258,14,0)="Нет показаний","Нет показаний",""),"")</f>
        <v/>
      </c>
      <c r="F1932">
        <f>IF(AND(C1932&gt;0),SUMIF('ИПУ и ОКПУ'!$A$2:$A$3258,A1932,'ИПУ и ОКПУ'!$O$2:$O$3258),"")</f>
        <v>-30</v>
      </c>
      <c r="G1932">
        <f>VLOOKUP(A1932,'Лицевые счета'!$A$2:$K$4570,9,0)</f>
        <v>1</v>
      </c>
      <c r="H1932">
        <f>VLOOKUP(A1932,'Лицевые счета'!$A$2:$K$4570,10,0)</f>
        <v>167.6</v>
      </c>
      <c r="I1932" t="str">
        <f>VLOOKUP(A1932,'Лицевые счета'!$A$2:$K$4570,6,0)</f>
        <v>ФЛ</v>
      </c>
      <c r="J1932" t="str">
        <f>IF(AND(C1932=0,I1932="ФЛ"),G1932*H1932,"")</f>
        <v/>
      </c>
      <c r="K1932" t="str">
        <f>IF(AND(C1932&gt;0,E1932="Нет показаний",I1932="ФЛ"),G1932*H1932,"")</f>
        <v/>
      </c>
    </row>
    <row r="1933" spans="1:11" x14ac:dyDescent="0.25">
      <c r="A1933" s="7">
        <v>42646</v>
      </c>
      <c r="B1933" s="7">
        <f>VLOOKUP(A1933,'Лицевые счета'!$A$1:$K$4570,2,0)</f>
        <v>1603</v>
      </c>
      <c r="C1933">
        <f>COUNTIF('ИПУ и ОКПУ'!$A$2:$A$3258,A1933)</f>
        <v>1</v>
      </c>
      <c r="D1933" t="str">
        <f>IF(C1933&gt;0,VLOOKUP(A1933,'ИПУ и ОКПУ'!$A$1:$O$3258,9,0),"")</f>
        <v>Одноставочный</v>
      </c>
      <c r="E1933" t="str">
        <f>IF(C1933&gt;0,IF(VLOOKUP(A1933,'ИПУ и ОКПУ'!$A$1:$O$3258,14,0)="Нет показаний","Нет показаний",""),"")</f>
        <v>Нет показаний</v>
      </c>
      <c r="F1933">
        <f>IF(AND(C1933&gt;0),SUMIF('ИПУ и ОКПУ'!$A$2:$A$3258,A1933,'ИПУ и ОКПУ'!$O$2:$O$3258),"")</f>
        <v>0</v>
      </c>
      <c r="G1933">
        <f>VLOOKUP(A1933,'Лицевые счета'!$A$2:$K$4570,9,0)</f>
        <v>1</v>
      </c>
      <c r="H1933">
        <f>VLOOKUP(A1933,'Лицевые счета'!$A$2:$K$4570,10,0)</f>
        <v>167.6</v>
      </c>
      <c r="I1933" t="str">
        <f>VLOOKUP(A1933,'Лицевые счета'!$A$2:$K$4570,6,0)</f>
        <v>ФЛ</v>
      </c>
      <c r="J1933" t="str">
        <f>IF(AND(C1933=0,I1933="ФЛ"),G1933*H1933,"")</f>
        <v/>
      </c>
      <c r="K1933">
        <f>IF(AND(C1933&gt;0,E1933="Нет показаний",I1933="ФЛ"),G1933*H1933,"")</f>
        <v>167.6</v>
      </c>
    </row>
    <row r="1934" spans="1:11" x14ac:dyDescent="0.25">
      <c r="A1934" s="7">
        <v>44067</v>
      </c>
      <c r="B1934" s="7">
        <f>VLOOKUP(A1934,'Лицевые счета'!$A$1:$K$4570,2,0)</f>
        <v>1593</v>
      </c>
      <c r="C1934">
        <f>COUNTIF('ИПУ и ОКПУ'!$A$2:$A$3258,A1934)</f>
        <v>1</v>
      </c>
      <c r="D1934" t="str">
        <f>IF(C1934&gt;0,VLOOKUP(A1934,'ИПУ и ОКПУ'!$A$1:$O$3258,9,0),"")</f>
        <v>Одноставочный</v>
      </c>
      <c r="E1934" t="str">
        <f>IF(C1934&gt;0,IF(VLOOKUP(A1934,'ИПУ и ОКПУ'!$A$1:$O$3258,14,0)="Нет показаний","Нет показаний",""),"")</f>
        <v/>
      </c>
      <c r="F1934">
        <f>IF(AND(C1934&gt;0),SUMIF('ИПУ и ОКПУ'!$A$2:$A$3258,A1934,'ИПУ и ОКПУ'!$O$2:$O$3258),"")</f>
        <v>40</v>
      </c>
      <c r="G1934">
        <f>VLOOKUP(A1934,'Лицевые счета'!$A$2:$K$4570,9,0)</f>
        <v>1</v>
      </c>
      <c r="H1934">
        <f>VLOOKUP(A1934,'Лицевые счета'!$A$2:$K$4570,10,0)</f>
        <v>142</v>
      </c>
      <c r="I1934" t="str">
        <f>VLOOKUP(A1934,'Лицевые счета'!$A$2:$K$4570,6,0)</f>
        <v>ФЛ</v>
      </c>
      <c r="J1934" t="str">
        <f>IF(AND(C1934=0,I1934="ФЛ"),G1934*H1934,"")</f>
        <v/>
      </c>
      <c r="K1934" t="str">
        <f>IF(AND(C1934&gt;0,E1934="Нет показаний",I1934="ФЛ"),G1934*H1934,"")</f>
        <v/>
      </c>
    </row>
    <row r="1935" spans="1:11" x14ac:dyDescent="0.25">
      <c r="A1935" s="7">
        <v>44233</v>
      </c>
      <c r="B1935" s="7">
        <f>VLOOKUP(A1935,'Лицевые счета'!$A$1:$K$4570,2,0)</f>
        <v>1611</v>
      </c>
      <c r="C1935">
        <f>COUNTIF('ИПУ и ОКПУ'!$A$2:$A$3258,A1935)</f>
        <v>2</v>
      </c>
      <c r="D1935" t="str">
        <f>IF(C1935&gt;0,VLOOKUP(A1935,'ИПУ и ОКПУ'!$A$1:$O$3258,9,0),"")</f>
        <v>Двухзонный</v>
      </c>
      <c r="E1935" t="str">
        <f>IF(C1935&gt;0,IF(VLOOKUP(A1935,'ИПУ и ОКПУ'!$A$1:$O$3258,14,0)="Нет показаний","Нет показаний",""),"")</f>
        <v/>
      </c>
      <c r="F1935">
        <f>IF(AND(C1935&gt;0),SUMIF('ИПУ и ОКПУ'!$A$2:$A$3258,A1935,'ИПУ и ОКПУ'!$O$2:$O$3258),"")</f>
        <v>183</v>
      </c>
      <c r="G1935">
        <f>VLOOKUP(A1935,'Лицевые счета'!$A$2:$K$4570,9,0)</f>
        <v>1</v>
      </c>
      <c r="H1935">
        <f>VLOOKUP(A1935,'Лицевые счета'!$A$2:$K$4570,10,0)</f>
        <v>183.2</v>
      </c>
      <c r="I1935" t="str">
        <f>VLOOKUP(A1935,'Лицевые счета'!$A$2:$K$4570,6,0)</f>
        <v>ФЛ</v>
      </c>
      <c r="J1935" t="str">
        <f>IF(AND(C1935=0,I1935="ФЛ"),G1935*H1935,"")</f>
        <v/>
      </c>
      <c r="K1935" t="str">
        <f>IF(AND(C1935&gt;0,E1935="Нет показаний",I1935="ФЛ"),G1935*H1935,"")</f>
        <v/>
      </c>
    </row>
    <row r="1936" spans="1:11" x14ac:dyDescent="0.25">
      <c r="A1936" s="7">
        <v>44587</v>
      </c>
      <c r="B1936" s="7">
        <f>VLOOKUP(A1936,'Лицевые счета'!$A$1:$K$4570,2,0)</f>
        <v>1600</v>
      </c>
      <c r="C1936">
        <f>COUNTIF('ИПУ и ОКПУ'!$A$2:$A$3258,A1936)</f>
        <v>1</v>
      </c>
      <c r="D1936" t="str">
        <f>IF(C1936&gt;0,VLOOKUP(A1936,'ИПУ и ОКПУ'!$A$1:$O$3258,9,0),"")</f>
        <v>Одноставочный</v>
      </c>
      <c r="E1936" t="str">
        <f>IF(C1936&gt;0,IF(VLOOKUP(A1936,'ИПУ и ОКПУ'!$A$1:$O$3258,14,0)="Нет показаний","Нет показаний",""),"")</f>
        <v/>
      </c>
      <c r="F1936">
        <f>IF(AND(C1936&gt;0),SUMIF('ИПУ и ОКПУ'!$A$2:$A$3258,A1936,'ИПУ и ОКПУ'!$O$2:$O$3258),"")</f>
        <v>137</v>
      </c>
      <c r="G1936">
        <f>VLOOKUP(A1936,'Лицевые счета'!$A$2:$K$4570,9,0)</f>
        <v>1</v>
      </c>
      <c r="H1936">
        <f>VLOOKUP(A1936,'Лицевые счета'!$A$2:$K$4570,10,0)</f>
        <v>167.6</v>
      </c>
      <c r="I1936" t="str">
        <f>VLOOKUP(A1936,'Лицевые счета'!$A$2:$K$4570,6,0)</f>
        <v>ФЛ</v>
      </c>
      <c r="J1936" t="str">
        <f>IF(AND(C1936=0,I1936="ФЛ"),G1936*H1936,"")</f>
        <v/>
      </c>
      <c r="K1936" t="str">
        <f>IF(AND(C1936&gt;0,E1936="Нет показаний",I1936="ФЛ"),G1936*H1936,"")</f>
        <v/>
      </c>
    </row>
    <row r="1937" spans="1:11" x14ac:dyDescent="0.25">
      <c r="A1937" s="7">
        <v>45480</v>
      </c>
      <c r="B1937" s="7">
        <f>VLOOKUP(A1937,'Лицевые счета'!$A$1:$K$4570,2,0)</f>
        <v>1608</v>
      </c>
      <c r="C1937">
        <f>COUNTIF('ИПУ и ОКПУ'!$A$2:$A$3258,A1937)</f>
        <v>0</v>
      </c>
      <c r="D1937" t="str">
        <f>IF(C1937&gt;0,VLOOKUP(A1937,'ИПУ и ОКПУ'!$A$1:$O$3258,9,0),"")</f>
        <v/>
      </c>
      <c r="E1937" t="str">
        <f>IF(C1937&gt;0,IF(VLOOKUP(A1937,'ИПУ и ОКПУ'!$A$1:$O$3258,14,0)="Нет показаний","Нет показаний",""),"")</f>
        <v/>
      </c>
      <c r="F1937" t="str">
        <f>IF(AND(C1937&gt;0),SUMIF('ИПУ и ОКПУ'!$A$2:$A$3258,A1937,'ИПУ и ОКПУ'!$O$2:$O$3258),"")</f>
        <v/>
      </c>
      <c r="G1937">
        <f>VLOOKUP(A1937,'Лицевые счета'!$A$2:$K$4570,9,0)</f>
        <v>1</v>
      </c>
      <c r="H1937">
        <f>VLOOKUP(A1937,'Лицевые счета'!$A$2:$K$4570,10,0)</f>
        <v>142</v>
      </c>
      <c r="I1937" t="str">
        <f>VLOOKUP(A1937,'Лицевые счета'!$A$2:$K$4570,6,0)</f>
        <v>ФЛ</v>
      </c>
      <c r="J1937">
        <f>IF(AND(C1937=0,I1937="ФЛ"),G1937*H1937,"")</f>
        <v>142</v>
      </c>
      <c r="K1937" t="str">
        <f>IF(AND(C1937&gt;0,E1937="Нет показаний",I1937="ФЛ"),G1937*H1937,"")</f>
        <v/>
      </c>
    </row>
    <row r="1938" spans="1:11" x14ac:dyDescent="0.25">
      <c r="A1938" s="7">
        <v>46149</v>
      </c>
      <c r="B1938" s="7">
        <f>VLOOKUP(A1938,'Лицевые счета'!$A$1:$K$4570,2,0)</f>
        <v>1591</v>
      </c>
      <c r="C1938">
        <f>COUNTIF('ИПУ и ОКПУ'!$A$2:$A$3258,A1938)</f>
        <v>1</v>
      </c>
      <c r="D1938" t="str">
        <f>IF(C1938&gt;0,VLOOKUP(A1938,'ИПУ и ОКПУ'!$A$1:$O$3258,9,0),"")</f>
        <v>Одноставочный</v>
      </c>
      <c r="E1938" t="str">
        <f>IF(C1938&gt;0,IF(VLOOKUP(A1938,'ИПУ и ОКПУ'!$A$1:$O$3258,14,0)="Нет показаний","Нет показаний",""),"")</f>
        <v/>
      </c>
      <c r="F1938">
        <f>IF(AND(C1938&gt;0),SUMIF('ИПУ и ОКПУ'!$A$2:$A$3258,A1938,'ИПУ и ОКПУ'!$O$2:$O$3258),"")</f>
        <v>-794.2</v>
      </c>
      <c r="G1938">
        <f>VLOOKUP(A1938,'Лицевые счета'!$A$2:$K$4570,9,0)</f>
        <v>1</v>
      </c>
      <c r="H1938">
        <f>VLOOKUP(A1938,'Лицевые счета'!$A$2:$K$4570,10,0)</f>
        <v>167.6</v>
      </c>
      <c r="I1938" t="str">
        <f>VLOOKUP(A1938,'Лицевые счета'!$A$2:$K$4570,6,0)</f>
        <v>ФЛ</v>
      </c>
      <c r="J1938" t="str">
        <f>IF(AND(C1938=0,I1938="ФЛ"),G1938*H1938,"")</f>
        <v/>
      </c>
      <c r="K1938" t="str">
        <f>IF(AND(C1938&gt;0,E1938="Нет показаний",I1938="ФЛ"),G1938*H1938,"")</f>
        <v/>
      </c>
    </row>
    <row r="1939" spans="1:11" x14ac:dyDescent="0.25">
      <c r="A1939" s="7">
        <v>46635</v>
      </c>
      <c r="B1939" s="7">
        <f>VLOOKUP(A1939,'Лицевые счета'!$A$1:$K$4570,2,0)</f>
        <v>1613</v>
      </c>
      <c r="C1939">
        <f>COUNTIF('ИПУ и ОКПУ'!$A$2:$A$3258,A1939)</f>
        <v>1</v>
      </c>
      <c r="D1939" t="str">
        <f>IF(C1939&gt;0,VLOOKUP(A1939,'ИПУ и ОКПУ'!$A$1:$O$3258,9,0),"")</f>
        <v>Одноставочный</v>
      </c>
      <c r="E1939" t="str">
        <f>IF(C1939&gt;0,IF(VLOOKUP(A1939,'ИПУ и ОКПУ'!$A$1:$O$3258,14,0)="Нет показаний","Нет показаний",""),"")</f>
        <v/>
      </c>
      <c r="F1939">
        <f>IF(AND(C1939&gt;0),SUMIF('ИПУ и ОКПУ'!$A$2:$A$3258,A1939,'ИПУ и ОКПУ'!$O$2:$O$3258),"")</f>
        <v>352</v>
      </c>
      <c r="G1939">
        <f>VLOOKUP(A1939,'Лицевые счета'!$A$2:$K$4570,9,0)</f>
        <v>1</v>
      </c>
      <c r="H1939">
        <f>VLOOKUP(A1939,'Лицевые счета'!$A$2:$K$4570,10,0)</f>
        <v>183.2</v>
      </c>
      <c r="I1939" t="str">
        <f>VLOOKUP(A1939,'Лицевые счета'!$A$2:$K$4570,6,0)</f>
        <v>ФЛ</v>
      </c>
      <c r="J1939" t="str">
        <f>IF(AND(C1939=0,I1939="ФЛ"),G1939*H1939,"")</f>
        <v/>
      </c>
      <c r="K1939" t="str">
        <f>IF(AND(C1939&gt;0,E1939="Нет показаний",I1939="ФЛ"),G1939*H1939,"")</f>
        <v/>
      </c>
    </row>
    <row r="1940" spans="1:11" x14ac:dyDescent="0.25">
      <c r="A1940" s="7">
        <v>47494</v>
      </c>
      <c r="B1940" s="7">
        <f>VLOOKUP(A1940,'Лицевые счета'!$A$1:$K$4570,2,0)</f>
        <v>1610</v>
      </c>
      <c r="C1940">
        <f>COUNTIF('ИПУ и ОКПУ'!$A$2:$A$3258,A1940)</f>
        <v>1</v>
      </c>
      <c r="D1940" t="str">
        <f>IF(C1940&gt;0,VLOOKUP(A1940,'ИПУ и ОКПУ'!$A$1:$O$3258,9,0),"")</f>
        <v>Одноставочный</v>
      </c>
      <c r="E1940" t="str">
        <f>IF(C1940&gt;0,IF(VLOOKUP(A1940,'ИПУ и ОКПУ'!$A$1:$O$3258,14,0)="Нет показаний","Нет показаний",""),"")</f>
        <v>Нет показаний</v>
      </c>
      <c r="F1940">
        <f>IF(AND(C1940&gt;0),SUMIF('ИПУ и ОКПУ'!$A$2:$A$3258,A1940,'ИПУ и ОКПУ'!$O$2:$O$3258),"")</f>
        <v>0</v>
      </c>
      <c r="G1940">
        <f>VLOOKUP(A1940,'Лицевые счета'!$A$2:$K$4570,9,0)</f>
        <v>1</v>
      </c>
      <c r="H1940">
        <f>VLOOKUP(A1940,'Лицевые счета'!$A$2:$K$4570,10,0)</f>
        <v>142</v>
      </c>
      <c r="I1940" t="str">
        <f>VLOOKUP(A1940,'Лицевые счета'!$A$2:$K$4570,6,0)</f>
        <v>ФЛ</v>
      </c>
      <c r="J1940" t="str">
        <f>IF(AND(C1940=0,I1940="ФЛ"),G1940*H1940,"")</f>
        <v/>
      </c>
      <c r="K1940">
        <f>IF(AND(C1940&gt;0,E1940="Нет показаний",I1940="ФЛ"),G1940*H1940,"")</f>
        <v>142</v>
      </c>
    </row>
    <row r="1941" spans="1:11" x14ac:dyDescent="0.25">
      <c r="A1941" s="7">
        <v>47839</v>
      </c>
      <c r="B1941" s="7">
        <f>VLOOKUP(A1941,'Лицевые счета'!$A$1:$K$4570,2,0)</f>
        <v>1614</v>
      </c>
      <c r="C1941">
        <f>COUNTIF('ИПУ и ОКПУ'!$A$2:$A$3258,A1941)</f>
        <v>1</v>
      </c>
      <c r="D1941" t="str">
        <f>IF(C1941&gt;0,VLOOKUP(A1941,'ИПУ и ОКПУ'!$A$1:$O$3258,9,0),"")</f>
        <v>Одноставочный</v>
      </c>
      <c r="E1941" t="str">
        <f>IF(C1941&gt;0,IF(VLOOKUP(A1941,'ИПУ и ОКПУ'!$A$1:$O$3258,14,0)="Нет показаний","Нет показаний",""),"")</f>
        <v/>
      </c>
      <c r="F1941">
        <f>IF(AND(C1941&gt;0),SUMIF('ИПУ и ОКПУ'!$A$2:$A$3258,A1941,'ИПУ и ОКПУ'!$O$2:$O$3258),"")</f>
        <v>105</v>
      </c>
      <c r="G1941">
        <f>VLOOKUP(A1941,'Лицевые счета'!$A$2:$K$4570,9,0)</f>
        <v>1</v>
      </c>
      <c r="H1941">
        <f>VLOOKUP(A1941,'Лицевые счета'!$A$2:$K$4570,10,0)</f>
        <v>183.2</v>
      </c>
      <c r="I1941" t="str">
        <f>VLOOKUP(A1941,'Лицевые счета'!$A$2:$K$4570,6,0)</f>
        <v>ФЛ</v>
      </c>
      <c r="J1941" t="str">
        <f>IF(AND(C1941=0,I1941="ФЛ"),G1941*H1941,"")</f>
        <v/>
      </c>
      <c r="K1941" t="str">
        <f>IF(AND(C1941&gt;0,E1941="Нет показаний",I1941="ФЛ"),G1941*H1941,"")</f>
        <v/>
      </c>
    </row>
    <row r="1942" spans="1:11" x14ac:dyDescent="0.25">
      <c r="A1942" s="7">
        <v>48468</v>
      </c>
      <c r="B1942" s="7">
        <f>VLOOKUP(A1942,'Лицевые счета'!$A$1:$K$4570,2,0)</f>
        <v>1591</v>
      </c>
      <c r="C1942">
        <f>COUNTIF('ИПУ и ОКПУ'!$A$2:$A$3258,A1942)</f>
        <v>1</v>
      </c>
      <c r="D1942" t="str">
        <f>IF(C1942&gt;0,VLOOKUP(A1942,'ИПУ и ОКПУ'!$A$1:$O$3258,9,0),"")</f>
        <v>Одноставочный</v>
      </c>
      <c r="E1942" t="str">
        <f>IF(C1942&gt;0,IF(VLOOKUP(A1942,'ИПУ и ОКПУ'!$A$1:$O$3258,14,0)="Нет показаний","Нет показаний",""),"")</f>
        <v/>
      </c>
      <c r="F1942">
        <f>IF(AND(C1942&gt;0),SUMIF('ИПУ и ОКПУ'!$A$2:$A$3258,A1942,'ИПУ и ОКПУ'!$O$2:$O$3258),"")</f>
        <v>236</v>
      </c>
      <c r="G1942">
        <f>VLOOKUP(A1942,'Лицевые счета'!$A$2:$K$4570,9,0)</f>
        <v>1</v>
      </c>
      <c r="H1942">
        <f>VLOOKUP(A1942,'Лицевые счета'!$A$2:$K$4570,10,0)</f>
        <v>142</v>
      </c>
      <c r="I1942" t="str">
        <f>VLOOKUP(A1942,'Лицевые счета'!$A$2:$K$4570,6,0)</f>
        <v>ФЛ</v>
      </c>
      <c r="J1942" t="str">
        <f>IF(AND(C1942=0,I1942="ФЛ"),G1942*H1942,"")</f>
        <v/>
      </c>
      <c r="K1942" t="str">
        <f>IF(AND(C1942&gt;0,E1942="Нет показаний",I1942="ФЛ"),G1942*H1942,"")</f>
        <v/>
      </c>
    </row>
    <row r="1943" spans="1:11" x14ac:dyDescent="0.25">
      <c r="A1943" s="7">
        <v>48601</v>
      </c>
      <c r="B1943" s="7">
        <f>VLOOKUP(A1943,'Лицевые счета'!$A$1:$K$4570,2,0)</f>
        <v>1595</v>
      </c>
      <c r="C1943">
        <f>COUNTIF('ИПУ и ОКПУ'!$A$2:$A$3258,A1943)</f>
        <v>1</v>
      </c>
      <c r="D1943" t="str">
        <f>IF(C1943&gt;0,VLOOKUP(A1943,'ИПУ и ОКПУ'!$A$1:$O$3258,9,0),"")</f>
        <v>Одноставочный</v>
      </c>
      <c r="E1943" t="str">
        <f>IF(C1943&gt;0,IF(VLOOKUP(A1943,'ИПУ и ОКПУ'!$A$1:$O$3258,14,0)="Нет показаний","Нет показаний",""),"")</f>
        <v/>
      </c>
      <c r="F1943">
        <f>IF(AND(C1943&gt;0),SUMIF('ИПУ и ОКПУ'!$A$2:$A$3258,A1943,'ИПУ и ОКПУ'!$O$2:$O$3258),"")</f>
        <v>72</v>
      </c>
      <c r="G1943">
        <f>VLOOKUP(A1943,'Лицевые счета'!$A$2:$K$4570,9,0)</f>
        <v>1</v>
      </c>
      <c r="H1943">
        <f>VLOOKUP(A1943,'Лицевые счета'!$A$2:$K$4570,10,0)</f>
        <v>183.2</v>
      </c>
      <c r="I1943" t="str">
        <f>VLOOKUP(A1943,'Лицевые счета'!$A$2:$K$4570,6,0)</f>
        <v>ФЛ</v>
      </c>
      <c r="J1943" t="str">
        <f>IF(AND(C1943=0,I1943="ФЛ"),G1943*H1943,"")</f>
        <v/>
      </c>
      <c r="K1943" t="str">
        <f>IF(AND(C1943&gt;0,E1943="Нет показаний",I1943="ФЛ"),G1943*H1943,"")</f>
        <v/>
      </c>
    </row>
    <row r="1944" spans="1:11" x14ac:dyDescent="0.25">
      <c r="A1944" s="7">
        <v>49832</v>
      </c>
      <c r="B1944" s="7">
        <f>VLOOKUP(A1944,'Лицевые счета'!$A$1:$K$4570,2,0)</f>
        <v>1591</v>
      </c>
      <c r="C1944">
        <f>COUNTIF('ИПУ и ОКПУ'!$A$2:$A$3258,A1944)</f>
        <v>1</v>
      </c>
      <c r="D1944" t="str">
        <f>IF(C1944&gt;0,VLOOKUP(A1944,'ИПУ и ОКПУ'!$A$1:$O$3258,9,0),"")</f>
        <v>Одноставочный</v>
      </c>
      <c r="E1944" t="str">
        <f>IF(C1944&gt;0,IF(VLOOKUP(A1944,'ИПУ и ОКПУ'!$A$1:$O$3258,14,0)="Нет показаний","Нет показаний",""),"")</f>
        <v/>
      </c>
      <c r="F1944">
        <f>IF(AND(C1944&gt;0),SUMIF('ИПУ и ОКПУ'!$A$2:$A$3258,A1944,'ИПУ и ОКПУ'!$O$2:$O$3258),"")</f>
        <v>-126</v>
      </c>
      <c r="G1944">
        <f>VLOOKUP(A1944,'Лицевые счета'!$A$2:$K$4570,9,0)</f>
        <v>1</v>
      </c>
      <c r="H1944">
        <f>VLOOKUP(A1944,'Лицевые счета'!$A$2:$K$4570,10,0)</f>
        <v>142</v>
      </c>
      <c r="I1944" t="str">
        <f>VLOOKUP(A1944,'Лицевые счета'!$A$2:$K$4570,6,0)</f>
        <v>ФЛ</v>
      </c>
      <c r="J1944" t="str">
        <f>IF(AND(C1944=0,I1944="ФЛ"),G1944*H1944,"")</f>
        <v/>
      </c>
      <c r="K1944" t="str">
        <f>IF(AND(C1944&gt;0,E1944="Нет показаний",I1944="ФЛ"),G1944*H1944,"")</f>
        <v/>
      </c>
    </row>
    <row r="1945" spans="1:11" x14ac:dyDescent="0.25">
      <c r="A1945" s="7">
        <v>50858</v>
      </c>
      <c r="B1945" s="7">
        <f>VLOOKUP(A1945,'Лицевые счета'!$A$1:$K$4570,2,0)</f>
        <v>1603</v>
      </c>
      <c r="C1945">
        <f>COUNTIF('ИПУ и ОКПУ'!$A$2:$A$3258,A1945)</f>
        <v>1</v>
      </c>
      <c r="D1945" t="str">
        <f>IF(C1945&gt;0,VLOOKUP(A1945,'ИПУ и ОКПУ'!$A$1:$O$3258,9,0),"")</f>
        <v>Одноставочный</v>
      </c>
      <c r="E1945" t="str">
        <f>IF(C1945&gt;0,IF(VLOOKUP(A1945,'ИПУ и ОКПУ'!$A$1:$O$3258,14,0)="Нет показаний","Нет показаний",""),"")</f>
        <v/>
      </c>
      <c r="F1945">
        <f>IF(AND(C1945&gt;0),SUMIF('ИПУ и ОКПУ'!$A$2:$A$3258,A1945,'ИПУ и ОКПУ'!$O$2:$O$3258),"")</f>
        <v>-335.2</v>
      </c>
      <c r="G1945">
        <f>VLOOKUP(A1945,'Лицевые счета'!$A$2:$K$4570,9,0)</f>
        <v>1</v>
      </c>
      <c r="H1945">
        <f>VLOOKUP(A1945,'Лицевые счета'!$A$2:$K$4570,10,0)</f>
        <v>167.6</v>
      </c>
      <c r="I1945" t="str">
        <f>VLOOKUP(A1945,'Лицевые счета'!$A$2:$K$4570,6,0)</f>
        <v>ФЛ</v>
      </c>
      <c r="J1945" t="str">
        <f>IF(AND(C1945=0,I1945="ФЛ"),G1945*H1945,"")</f>
        <v/>
      </c>
      <c r="K1945" t="str">
        <f>IF(AND(C1945&gt;0,E1945="Нет показаний",I1945="ФЛ"),G1945*H1945,"")</f>
        <v/>
      </c>
    </row>
    <row r="1946" spans="1:11" x14ac:dyDescent="0.25">
      <c r="A1946" s="7">
        <v>51042</v>
      </c>
      <c r="B1946" s="7">
        <f>VLOOKUP(A1946,'Лицевые счета'!$A$1:$K$4570,2,0)</f>
        <v>1592</v>
      </c>
      <c r="C1946">
        <f>COUNTIF('ИПУ и ОКПУ'!$A$2:$A$3258,A1946)</f>
        <v>1</v>
      </c>
      <c r="D1946" t="str">
        <f>IF(C1946&gt;0,VLOOKUP(A1946,'ИПУ и ОКПУ'!$A$1:$O$3258,9,0),"")</f>
        <v>Одноставочный</v>
      </c>
      <c r="E1946" t="str">
        <f>IF(C1946&gt;0,IF(VLOOKUP(A1946,'ИПУ и ОКПУ'!$A$1:$O$3258,14,0)="Нет показаний","Нет показаний",""),"")</f>
        <v/>
      </c>
      <c r="F1946">
        <f>IF(AND(C1946&gt;0),SUMIF('ИПУ и ОКПУ'!$A$2:$A$3258,A1946,'ИПУ и ОКПУ'!$O$2:$O$3258),"")</f>
        <v>66</v>
      </c>
      <c r="G1946">
        <f>VLOOKUP(A1946,'Лицевые счета'!$A$2:$K$4570,9,0)</f>
        <v>1</v>
      </c>
      <c r="H1946">
        <f>VLOOKUP(A1946,'Лицевые счета'!$A$2:$K$4570,10,0)</f>
        <v>142</v>
      </c>
      <c r="I1946" t="str">
        <f>VLOOKUP(A1946,'Лицевые счета'!$A$2:$K$4570,6,0)</f>
        <v>ФЛ</v>
      </c>
      <c r="J1946" t="str">
        <f>IF(AND(C1946=0,I1946="ФЛ"),G1946*H1946,"")</f>
        <v/>
      </c>
      <c r="K1946" t="str">
        <f>IF(AND(C1946&gt;0,E1946="Нет показаний",I1946="ФЛ"),G1946*H1946,"")</f>
        <v/>
      </c>
    </row>
    <row r="1947" spans="1:11" x14ac:dyDescent="0.25">
      <c r="A1947" s="7">
        <v>52334</v>
      </c>
      <c r="B1947" s="7">
        <f>VLOOKUP(A1947,'Лицевые счета'!$A$1:$K$4570,2,0)</f>
        <v>1591</v>
      </c>
      <c r="C1947">
        <f>COUNTIF('ИПУ и ОКПУ'!$A$2:$A$3258,A1947)</f>
        <v>1</v>
      </c>
      <c r="D1947" t="str">
        <f>IF(C1947&gt;0,VLOOKUP(A1947,'ИПУ и ОКПУ'!$A$1:$O$3258,9,0),"")</f>
        <v>Одноставочный</v>
      </c>
      <c r="E1947" t="str">
        <f>IF(C1947&gt;0,IF(VLOOKUP(A1947,'ИПУ и ОКПУ'!$A$1:$O$3258,14,0)="Нет показаний","Нет показаний",""),"")</f>
        <v/>
      </c>
      <c r="F1947">
        <f>IF(AND(C1947&gt;0),SUMIF('ИПУ и ОКПУ'!$A$2:$A$3258,A1947,'ИПУ и ОКПУ'!$O$2:$O$3258),"")</f>
        <v>0</v>
      </c>
      <c r="G1947">
        <f>VLOOKUP(A1947,'Лицевые счета'!$A$2:$K$4570,9,0)</f>
        <v>1</v>
      </c>
      <c r="H1947">
        <f>VLOOKUP(A1947,'Лицевые счета'!$A$2:$K$4570,10,0)</f>
        <v>142</v>
      </c>
      <c r="I1947" t="str">
        <f>VLOOKUP(A1947,'Лицевые счета'!$A$2:$K$4570,6,0)</f>
        <v>ФЛ</v>
      </c>
      <c r="J1947" t="str">
        <f>IF(AND(C1947=0,I1947="ФЛ"),G1947*H1947,"")</f>
        <v/>
      </c>
      <c r="K1947" t="str">
        <f>IF(AND(C1947&gt;0,E1947="Нет показаний",I1947="ФЛ"),G1947*H1947,"")</f>
        <v/>
      </c>
    </row>
    <row r="1948" spans="1:11" x14ac:dyDescent="0.25">
      <c r="A1948" s="7">
        <v>54165</v>
      </c>
      <c r="B1948" s="7">
        <f>VLOOKUP(A1948,'Лицевые счета'!$A$1:$K$4570,2,0)</f>
        <v>1610</v>
      </c>
      <c r="C1948">
        <f>COUNTIF('ИПУ и ОКПУ'!$A$2:$A$3258,A1948)</f>
        <v>0</v>
      </c>
      <c r="D1948" t="str">
        <f>IF(C1948&gt;0,VLOOKUP(A1948,'ИПУ и ОКПУ'!$A$1:$O$3258,9,0),"")</f>
        <v/>
      </c>
      <c r="E1948" t="str">
        <f>IF(C1948&gt;0,IF(VLOOKUP(A1948,'ИПУ и ОКПУ'!$A$1:$O$3258,14,0)="Нет показаний","Нет показаний",""),"")</f>
        <v/>
      </c>
      <c r="F1948" t="str">
        <f>IF(AND(C1948&gt;0),SUMIF('ИПУ и ОКПУ'!$A$2:$A$3258,A1948,'ИПУ и ОКПУ'!$O$2:$O$3258),"")</f>
        <v/>
      </c>
      <c r="G1948">
        <f>VLOOKUP(A1948,'Лицевые счета'!$A$2:$K$4570,9,0)</f>
        <v>1</v>
      </c>
      <c r="H1948">
        <f>VLOOKUP(A1948,'Лицевые счета'!$A$2:$K$4570,10,0)</f>
        <v>167.6</v>
      </c>
      <c r="I1948" t="str">
        <f>VLOOKUP(A1948,'Лицевые счета'!$A$2:$K$4570,6,0)</f>
        <v>ФЛ</v>
      </c>
      <c r="J1948">
        <f>IF(AND(C1948=0,I1948="ФЛ"),G1948*H1948,"")</f>
        <v>167.6</v>
      </c>
      <c r="K1948" t="str">
        <f>IF(AND(C1948&gt;0,E1948="Нет показаний",I1948="ФЛ"),G1948*H1948,"")</f>
        <v/>
      </c>
    </row>
    <row r="1949" spans="1:11" x14ac:dyDescent="0.25">
      <c r="A1949" s="7">
        <v>54483</v>
      </c>
      <c r="B1949" s="7">
        <f>VLOOKUP(A1949,'Лицевые счета'!$A$1:$K$4570,2,0)</f>
        <v>1611</v>
      </c>
      <c r="C1949">
        <f>COUNTIF('ИПУ и ОКПУ'!$A$2:$A$3258,A1949)</f>
        <v>1</v>
      </c>
      <c r="D1949" t="str">
        <f>IF(C1949&gt;0,VLOOKUP(A1949,'ИПУ и ОКПУ'!$A$1:$O$3258,9,0),"")</f>
        <v>Одноставочный</v>
      </c>
      <c r="E1949" t="str">
        <f>IF(C1949&gt;0,IF(VLOOKUP(A1949,'ИПУ и ОКПУ'!$A$1:$O$3258,14,0)="Нет показаний","Нет показаний",""),"")</f>
        <v/>
      </c>
      <c r="F1949">
        <f>IF(AND(C1949&gt;0),SUMIF('ИПУ и ОКПУ'!$A$2:$A$3258,A1949,'ИПУ и ОКПУ'!$O$2:$O$3258),"")</f>
        <v>82</v>
      </c>
      <c r="G1949">
        <f>VLOOKUP(A1949,'Лицевые счета'!$A$2:$K$4570,9,0)</f>
        <v>1</v>
      </c>
      <c r="H1949">
        <f>VLOOKUP(A1949,'Лицевые счета'!$A$2:$K$4570,10,0)</f>
        <v>183.2</v>
      </c>
      <c r="I1949" t="str">
        <f>VLOOKUP(A1949,'Лицевые счета'!$A$2:$K$4570,6,0)</f>
        <v>ФЛ</v>
      </c>
      <c r="J1949" t="str">
        <f>IF(AND(C1949=0,I1949="ФЛ"),G1949*H1949,"")</f>
        <v/>
      </c>
      <c r="K1949" t="str">
        <f>IF(AND(C1949&gt;0,E1949="Нет показаний",I1949="ФЛ"),G1949*H1949,"")</f>
        <v/>
      </c>
    </row>
    <row r="1950" spans="1:11" x14ac:dyDescent="0.25">
      <c r="A1950" s="7">
        <v>54637</v>
      </c>
      <c r="B1950" s="7">
        <f>VLOOKUP(A1950,'Лицевые счета'!$A$1:$K$4570,2,0)</f>
        <v>1605</v>
      </c>
      <c r="C1950">
        <f>COUNTIF('ИПУ и ОКПУ'!$A$2:$A$3258,A1950)</f>
        <v>1</v>
      </c>
      <c r="D1950" t="str">
        <f>IF(C1950&gt;0,VLOOKUP(A1950,'ИПУ и ОКПУ'!$A$1:$O$3258,9,0),"")</f>
        <v>Одноставочный</v>
      </c>
      <c r="E1950" t="str">
        <f>IF(C1950&gt;0,IF(VLOOKUP(A1950,'ИПУ и ОКПУ'!$A$1:$O$3258,14,0)="Нет показаний","Нет показаний",""),"")</f>
        <v>Нет показаний</v>
      </c>
      <c r="F1950">
        <f>IF(AND(C1950&gt;0),SUMIF('ИПУ и ОКПУ'!$A$2:$A$3258,A1950,'ИПУ и ОКПУ'!$O$2:$O$3258),"")</f>
        <v>0</v>
      </c>
      <c r="G1950">
        <f>VLOOKUP(A1950,'Лицевые счета'!$A$2:$K$4570,9,0)</f>
        <v>1</v>
      </c>
      <c r="H1950">
        <f>VLOOKUP(A1950,'Лицевые счета'!$A$2:$K$4570,10,0)</f>
        <v>142</v>
      </c>
      <c r="I1950" t="str">
        <f>VLOOKUP(A1950,'Лицевые счета'!$A$2:$K$4570,6,0)</f>
        <v>ФЛ</v>
      </c>
      <c r="J1950" t="str">
        <f>IF(AND(C1950=0,I1950="ФЛ"),G1950*H1950,"")</f>
        <v/>
      </c>
      <c r="K1950">
        <f>IF(AND(C1950&gt;0,E1950="Нет показаний",I1950="ФЛ"),G1950*H1950,"")</f>
        <v>142</v>
      </c>
    </row>
    <row r="1951" spans="1:11" x14ac:dyDescent="0.25">
      <c r="A1951" s="7">
        <v>55080</v>
      </c>
      <c r="B1951" s="7">
        <f>VLOOKUP(A1951,'Лицевые счета'!$A$1:$K$4570,2,0)</f>
        <v>1593</v>
      </c>
      <c r="C1951">
        <f>COUNTIF('ИПУ и ОКПУ'!$A$2:$A$3258,A1951)</f>
        <v>1</v>
      </c>
      <c r="D1951" t="str">
        <f>IF(C1951&gt;0,VLOOKUP(A1951,'ИПУ и ОКПУ'!$A$1:$O$3258,9,0),"")</f>
        <v>Одноставочный</v>
      </c>
      <c r="E1951" t="str">
        <f>IF(C1951&gt;0,IF(VLOOKUP(A1951,'ИПУ и ОКПУ'!$A$1:$O$3258,14,0)="Нет показаний","Нет показаний",""),"")</f>
        <v/>
      </c>
      <c r="F1951">
        <f>IF(AND(C1951&gt;0),SUMIF('ИПУ и ОКПУ'!$A$2:$A$3258,A1951,'ИПУ и ОКПУ'!$O$2:$O$3258),"")</f>
        <v>62</v>
      </c>
      <c r="G1951">
        <f>VLOOKUP(A1951,'Лицевые счета'!$A$2:$K$4570,9,0)</f>
        <v>1</v>
      </c>
      <c r="H1951">
        <f>VLOOKUP(A1951,'Лицевые счета'!$A$2:$K$4570,10,0)</f>
        <v>142</v>
      </c>
      <c r="I1951" t="str">
        <f>VLOOKUP(A1951,'Лицевые счета'!$A$2:$K$4570,6,0)</f>
        <v>ФЛ</v>
      </c>
      <c r="J1951" t="str">
        <f>IF(AND(C1951=0,I1951="ФЛ"),G1951*H1951,"")</f>
        <v/>
      </c>
      <c r="K1951" t="str">
        <f>IF(AND(C1951&gt;0,E1951="Нет показаний",I1951="ФЛ"),G1951*H1951,"")</f>
        <v/>
      </c>
    </row>
    <row r="1952" spans="1:11" x14ac:dyDescent="0.25">
      <c r="A1952" s="7">
        <v>63551</v>
      </c>
      <c r="B1952" s="7">
        <f>VLOOKUP(A1952,'Лицевые счета'!$A$1:$K$4570,2,0)</f>
        <v>58370</v>
      </c>
      <c r="C1952">
        <f>COUNTIF('ИПУ и ОКПУ'!$A$2:$A$3258,A1952)</f>
        <v>1</v>
      </c>
      <c r="D1952" t="str">
        <f>IF(C1952&gt;0,VLOOKUP(A1952,'ИПУ и ОКПУ'!$A$1:$O$3258,9,0),"")</f>
        <v>Одноставочный</v>
      </c>
      <c r="E1952" t="str">
        <f>IF(C1952&gt;0,IF(VLOOKUP(A1952,'ИПУ и ОКПУ'!$A$1:$O$3258,14,0)="Нет показаний","Нет показаний",""),"")</f>
        <v/>
      </c>
      <c r="F1952">
        <f>IF(AND(C1952&gt;0),SUMIF('ИПУ и ОКПУ'!$A$2:$A$3258,A1952,'ИПУ и ОКПУ'!$O$2:$O$3258),"")</f>
        <v>0</v>
      </c>
      <c r="G1952">
        <f>VLOOKUP(A1952,'Лицевые счета'!$A$2:$K$4570,9,0)</f>
        <v>1</v>
      </c>
      <c r="H1952">
        <f>VLOOKUP(A1952,'Лицевые счета'!$A$2:$K$4570,10,0)</f>
        <v>142</v>
      </c>
      <c r="I1952" t="str">
        <f>VLOOKUP(A1952,'Лицевые счета'!$A$2:$K$4570,6,0)</f>
        <v>ФЛ</v>
      </c>
      <c r="J1952" t="str">
        <f>IF(AND(C1952=0,I1952="ФЛ"),G1952*H1952,"")</f>
        <v/>
      </c>
      <c r="K1952" t="str">
        <f>IF(AND(C1952&gt;0,E1952="Нет показаний",I1952="ФЛ"),G1952*H1952,"")</f>
        <v/>
      </c>
    </row>
    <row r="1953" spans="1:11" x14ac:dyDescent="0.25">
      <c r="A1953" s="7">
        <v>63741</v>
      </c>
      <c r="B1953" s="7">
        <f>VLOOKUP(A1953,'Лицевые счета'!$A$1:$K$4570,2,0)</f>
        <v>56963</v>
      </c>
      <c r="C1953">
        <f>COUNTIF('ИПУ и ОКПУ'!$A$2:$A$3258,A1953)</f>
        <v>1</v>
      </c>
      <c r="D1953" t="str">
        <f>IF(C1953&gt;0,VLOOKUP(A1953,'ИПУ и ОКПУ'!$A$1:$O$3258,9,0),"")</f>
        <v>Одноставочный</v>
      </c>
      <c r="E1953" t="str">
        <f>IF(C1953&gt;0,IF(VLOOKUP(A1953,'ИПУ и ОКПУ'!$A$1:$O$3258,14,0)="Нет показаний","Нет показаний",""),"")</f>
        <v/>
      </c>
      <c r="F1953">
        <f>IF(AND(C1953&gt;0),SUMIF('ИПУ и ОКПУ'!$A$2:$A$3258,A1953,'ИПУ и ОКПУ'!$O$2:$O$3258),"")</f>
        <v>91</v>
      </c>
      <c r="G1953">
        <f>VLOOKUP(A1953,'Лицевые счета'!$A$2:$K$4570,9,0)</f>
        <v>1</v>
      </c>
      <c r="H1953">
        <f>VLOOKUP(A1953,'Лицевые счета'!$A$2:$K$4570,10,0)</f>
        <v>167.6</v>
      </c>
      <c r="I1953" t="str">
        <f>VLOOKUP(A1953,'Лицевые счета'!$A$2:$K$4570,6,0)</f>
        <v>ФЛ</v>
      </c>
      <c r="J1953" t="str">
        <f>IF(AND(C1953=0,I1953="ФЛ"),G1953*H1953,"")</f>
        <v/>
      </c>
      <c r="K1953" t="str">
        <f>IF(AND(C1953&gt;0,E1953="Нет показаний",I1953="ФЛ"),G1953*H1953,"")</f>
        <v/>
      </c>
    </row>
    <row r="1954" spans="1:11" x14ac:dyDescent="0.25">
      <c r="A1954" s="7">
        <v>63944</v>
      </c>
      <c r="B1954" s="7">
        <f>VLOOKUP(A1954,'Лицевые счета'!$A$1:$K$4570,2,0)</f>
        <v>62291</v>
      </c>
      <c r="C1954">
        <f>COUNTIF('ИПУ и ОКПУ'!$A$2:$A$3258,A1954)</f>
        <v>1</v>
      </c>
      <c r="D1954" t="str">
        <f>IF(C1954&gt;0,VLOOKUP(A1954,'ИПУ и ОКПУ'!$A$1:$O$3258,9,0),"")</f>
        <v>Одноставочный</v>
      </c>
      <c r="E1954" t="str">
        <f>IF(C1954&gt;0,IF(VLOOKUP(A1954,'ИПУ и ОКПУ'!$A$1:$O$3258,14,0)="Нет показаний","Нет показаний",""),"")</f>
        <v/>
      </c>
      <c r="F1954">
        <f>IF(AND(C1954&gt;0),SUMIF('ИПУ и ОКПУ'!$A$2:$A$3258,A1954,'ИПУ и ОКПУ'!$O$2:$O$3258),"")</f>
        <v>304</v>
      </c>
      <c r="G1954">
        <f>VLOOKUP(A1954,'Лицевые счета'!$A$2:$K$4570,9,0)</f>
        <v>1</v>
      </c>
      <c r="H1954">
        <f>VLOOKUP(A1954,'Лицевые счета'!$A$2:$K$4570,10,0)</f>
        <v>118.7</v>
      </c>
      <c r="I1954" t="str">
        <f>VLOOKUP(A1954,'Лицевые счета'!$A$2:$K$4570,6,0)</f>
        <v>ФЛ</v>
      </c>
      <c r="J1954" t="str">
        <f>IF(AND(C1954=0,I1954="ФЛ"),G1954*H1954,"")</f>
        <v/>
      </c>
      <c r="K1954" t="str">
        <f>IF(AND(C1954&gt;0,E1954="Нет показаний",I1954="ФЛ"),G1954*H1954,"")</f>
        <v/>
      </c>
    </row>
    <row r="1955" spans="1:11" x14ac:dyDescent="0.25">
      <c r="A1955" s="7">
        <v>65269</v>
      </c>
      <c r="B1955" s="7">
        <f>VLOOKUP(A1955,'Лицевые счета'!$A$1:$K$4570,2,0)</f>
        <v>56854</v>
      </c>
      <c r="C1955">
        <f>COUNTIF('ИПУ и ОКПУ'!$A$2:$A$3258,A1955)</f>
        <v>1</v>
      </c>
      <c r="D1955" t="str">
        <f>IF(C1955&gt;0,VLOOKUP(A1955,'ИПУ и ОКПУ'!$A$1:$O$3258,9,0),"")</f>
        <v>Одноставочный</v>
      </c>
      <c r="E1955" t="str">
        <f>IF(C1955&gt;0,IF(VLOOKUP(A1955,'ИПУ и ОКПУ'!$A$1:$O$3258,14,0)="Нет показаний","Нет показаний",""),"")</f>
        <v/>
      </c>
      <c r="F1955">
        <f>IF(AND(C1955&gt;0),SUMIF('ИПУ и ОКПУ'!$A$2:$A$3258,A1955,'ИПУ и ОКПУ'!$O$2:$O$3258),"")</f>
        <v>54</v>
      </c>
      <c r="G1955">
        <f>VLOOKUP(A1955,'Лицевые счета'!$A$2:$K$4570,9,0)</f>
        <v>1</v>
      </c>
      <c r="H1955">
        <f>VLOOKUP(A1955,'Лицевые счета'!$A$2:$K$4570,10,0)</f>
        <v>92</v>
      </c>
      <c r="I1955" t="str">
        <f>VLOOKUP(A1955,'Лицевые счета'!$A$2:$K$4570,6,0)</f>
        <v>ФЛ</v>
      </c>
      <c r="J1955" t="str">
        <f>IF(AND(C1955=0,I1955="ФЛ"),G1955*H1955,"")</f>
        <v/>
      </c>
      <c r="K1955" t="str">
        <f>IF(AND(C1955&gt;0,E1955="Нет показаний",I1955="ФЛ"),G1955*H1955,"")</f>
        <v/>
      </c>
    </row>
    <row r="1956" spans="1:11" x14ac:dyDescent="0.25">
      <c r="A1956" s="7">
        <v>65367</v>
      </c>
      <c r="B1956" s="7">
        <f>VLOOKUP(A1956,'Лицевые счета'!$A$1:$K$4570,2,0)</f>
        <v>56789</v>
      </c>
      <c r="C1956">
        <f>COUNTIF('ИПУ и ОКПУ'!$A$2:$A$3258,A1956)</f>
        <v>1</v>
      </c>
      <c r="D1956" t="str">
        <f>IF(C1956&gt;0,VLOOKUP(A1956,'ИПУ и ОКПУ'!$A$1:$O$3258,9,0),"")</f>
        <v>Одноставочный</v>
      </c>
      <c r="E1956" t="str">
        <f>IF(C1956&gt;0,IF(VLOOKUP(A1956,'ИПУ и ОКПУ'!$A$1:$O$3258,14,0)="Нет показаний","Нет показаний",""),"")</f>
        <v/>
      </c>
      <c r="F1956">
        <f>IF(AND(C1956&gt;0),SUMIF('ИПУ и ОКПУ'!$A$2:$A$3258,A1956,'ИПУ и ОКПУ'!$O$2:$O$3258),"")</f>
        <v>116</v>
      </c>
      <c r="G1956">
        <f>VLOOKUP(A1956,'Лицевые счета'!$A$2:$K$4570,9,0)</f>
        <v>1</v>
      </c>
      <c r="H1956">
        <f>VLOOKUP(A1956,'Лицевые счета'!$A$2:$K$4570,10,0)</f>
        <v>92</v>
      </c>
      <c r="I1956" t="str">
        <f>VLOOKUP(A1956,'Лицевые счета'!$A$2:$K$4570,6,0)</f>
        <v>ФЛ</v>
      </c>
      <c r="J1956" t="str">
        <f>IF(AND(C1956=0,I1956="ФЛ"),G1956*H1956,"")</f>
        <v/>
      </c>
      <c r="K1956" t="str">
        <f>IF(AND(C1956&gt;0,E1956="Нет показаний",I1956="ФЛ"),G1956*H1956,"")</f>
        <v/>
      </c>
    </row>
    <row r="1957" spans="1:11" x14ac:dyDescent="0.25">
      <c r="A1957" s="7">
        <v>65679</v>
      </c>
      <c r="B1957" s="7">
        <f>VLOOKUP(A1957,'Лицевые счета'!$A$1:$K$4570,2,0)</f>
        <v>56854</v>
      </c>
      <c r="C1957">
        <f>COUNTIF('ИПУ и ОКПУ'!$A$2:$A$3258,A1957)</f>
        <v>1</v>
      </c>
      <c r="D1957" t="str">
        <f>IF(C1957&gt;0,VLOOKUP(A1957,'ИПУ и ОКПУ'!$A$1:$O$3258,9,0),"")</f>
        <v>Одноставочный</v>
      </c>
      <c r="E1957" t="str">
        <f>IF(C1957&gt;0,IF(VLOOKUP(A1957,'ИПУ и ОКПУ'!$A$1:$O$3258,14,0)="Нет показаний","Нет показаний",""),"")</f>
        <v/>
      </c>
      <c r="F1957">
        <f>IF(AND(C1957&gt;0),SUMIF('ИПУ и ОКПУ'!$A$2:$A$3258,A1957,'ИПУ и ОКПУ'!$O$2:$O$3258),"")</f>
        <v>0</v>
      </c>
      <c r="G1957">
        <f>VLOOKUP(A1957,'Лицевые счета'!$A$2:$K$4570,9,0)</f>
        <v>1</v>
      </c>
      <c r="H1957">
        <f>VLOOKUP(A1957,'Лицевые счета'!$A$2:$K$4570,10,0)</f>
        <v>92</v>
      </c>
      <c r="I1957" t="str">
        <f>VLOOKUP(A1957,'Лицевые счета'!$A$2:$K$4570,6,0)</f>
        <v>ФЛ</v>
      </c>
      <c r="J1957" t="str">
        <f>IF(AND(C1957=0,I1957="ФЛ"),G1957*H1957,"")</f>
        <v/>
      </c>
      <c r="K1957" t="str">
        <f>IF(AND(C1957&gt;0,E1957="Нет показаний",I1957="ФЛ"),G1957*H1957,"")</f>
        <v/>
      </c>
    </row>
    <row r="1958" spans="1:11" x14ac:dyDescent="0.25">
      <c r="A1958" s="7">
        <v>66787</v>
      </c>
      <c r="B1958" s="7">
        <f>VLOOKUP(A1958,'Лицевые счета'!$A$1:$K$4570,2,0)</f>
        <v>56790</v>
      </c>
      <c r="C1958">
        <f>COUNTIF('ИПУ и ОКПУ'!$A$2:$A$3258,A1958)</f>
        <v>0</v>
      </c>
      <c r="D1958" t="str">
        <f>IF(C1958&gt;0,VLOOKUP(A1958,'ИПУ и ОКПУ'!$A$1:$O$3258,9,0),"")</f>
        <v/>
      </c>
      <c r="E1958" t="str">
        <f>IF(C1958&gt;0,IF(VLOOKUP(A1958,'ИПУ и ОКПУ'!$A$1:$O$3258,14,0)="Нет показаний","Нет показаний",""),"")</f>
        <v/>
      </c>
      <c r="F1958" t="str">
        <f>IF(AND(C1958&gt;0),SUMIF('ИПУ и ОКПУ'!$A$2:$A$3258,A1958,'ИПУ и ОКПУ'!$O$2:$O$3258),"")</f>
        <v/>
      </c>
      <c r="G1958">
        <f>VLOOKUP(A1958,'Лицевые счета'!$A$2:$K$4570,9,0)</f>
        <v>1</v>
      </c>
      <c r="H1958">
        <f>VLOOKUP(A1958,'Лицевые счета'!$A$2:$K$4570,10,0)</f>
        <v>92</v>
      </c>
      <c r="I1958" t="str">
        <f>VLOOKUP(A1958,'Лицевые счета'!$A$2:$K$4570,6,0)</f>
        <v>ФЛ</v>
      </c>
      <c r="J1958">
        <f>IF(AND(C1958=0,I1958="ФЛ"),G1958*H1958,"")</f>
        <v>92</v>
      </c>
      <c r="K1958" t="str">
        <f>IF(AND(C1958&gt;0,E1958="Нет показаний",I1958="ФЛ"),G1958*H1958,"")</f>
        <v/>
      </c>
    </row>
    <row r="1959" spans="1:11" x14ac:dyDescent="0.25">
      <c r="A1959" s="7">
        <v>66933</v>
      </c>
      <c r="B1959" s="7">
        <f>VLOOKUP(A1959,'Лицевые счета'!$A$1:$K$4570,2,0)</f>
        <v>56790</v>
      </c>
      <c r="C1959">
        <f>COUNTIF('ИПУ и ОКПУ'!$A$2:$A$3258,A1959)</f>
        <v>1</v>
      </c>
      <c r="D1959" t="str">
        <f>IF(C1959&gt;0,VLOOKUP(A1959,'ИПУ и ОКПУ'!$A$1:$O$3258,9,0),"")</f>
        <v>Одноставочный</v>
      </c>
      <c r="E1959" t="str">
        <f>IF(C1959&gt;0,IF(VLOOKUP(A1959,'ИПУ и ОКПУ'!$A$1:$O$3258,14,0)="Нет показаний","Нет показаний",""),"")</f>
        <v/>
      </c>
      <c r="F1959">
        <f>IF(AND(C1959&gt;0),SUMIF('ИПУ и ОКПУ'!$A$2:$A$3258,A1959,'ИПУ и ОКПУ'!$O$2:$O$3258),"")</f>
        <v>52</v>
      </c>
      <c r="G1959">
        <f>VLOOKUP(A1959,'Лицевые счета'!$A$2:$K$4570,9,0)</f>
        <v>1</v>
      </c>
      <c r="H1959">
        <f>VLOOKUP(A1959,'Лицевые счета'!$A$2:$K$4570,10,0)</f>
        <v>92</v>
      </c>
      <c r="I1959" t="str">
        <f>VLOOKUP(A1959,'Лицевые счета'!$A$2:$K$4570,6,0)</f>
        <v>ФЛ</v>
      </c>
      <c r="J1959" t="str">
        <f>IF(AND(C1959=0,I1959="ФЛ"),G1959*H1959,"")</f>
        <v/>
      </c>
      <c r="K1959" t="str">
        <f>IF(AND(C1959&gt;0,E1959="Нет показаний",I1959="ФЛ"),G1959*H1959,"")</f>
        <v/>
      </c>
    </row>
    <row r="1960" spans="1:11" x14ac:dyDescent="0.25">
      <c r="A1960" s="7">
        <v>67161</v>
      </c>
      <c r="B1960" s="7">
        <f>VLOOKUP(A1960,'Лицевые счета'!$A$1:$K$4570,2,0)</f>
        <v>56790</v>
      </c>
      <c r="C1960">
        <f>COUNTIF('ИПУ и ОКПУ'!$A$2:$A$3258,A1960)</f>
        <v>1</v>
      </c>
      <c r="D1960" t="str">
        <f>IF(C1960&gt;0,VLOOKUP(A1960,'ИПУ и ОКПУ'!$A$1:$O$3258,9,0),"")</f>
        <v>Одноставочный</v>
      </c>
      <c r="E1960" t="str">
        <f>IF(C1960&gt;0,IF(VLOOKUP(A1960,'ИПУ и ОКПУ'!$A$1:$O$3258,14,0)="Нет показаний","Нет показаний",""),"")</f>
        <v/>
      </c>
      <c r="F1960">
        <f>IF(AND(C1960&gt;0),SUMIF('ИПУ и ОКПУ'!$A$2:$A$3258,A1960,'ИПУ и ОКПУ'!$O$2:$O$3258),"")</f>
        <v>85</v>
      </c>
      <c r="G1960">
        <f>VLOOKUP(A1960,'Лицевые счета'!$A$2:$K$4570,9,0)</f>
        <v>1</v>
      </c>
      <c r="H1960">
        <f>VLOOKUP(A1960,'Лицевые счета'!$A$2:$K$4570,10,0)</f>
        <v>92</v>
      </c>
      <c r="I1960" t="str">
        <f>VLOOKUP(A1960,'Лицевые счета'!$A$2:$K$4570,6,0)</f>
        <v>ФЛ</v>
      </c>
      <c r="J1960" t="str">
        <f>IF(AND(C1960=0,I1960="ФЛ"),G1960*H1960,"")</f>
        <v/>
      </c>
      <c r="K1960" t="str">
        <f>IF(AND(C1960&gt;0,E1960="Нет показаний",I1960="ФЛ"),G1960*H1960,"")</f>
        <v/>
      </c>
    </row>
    <row r="1961" spans="1:11" x14ac:dyDescent="0.25">
      <c r="A1961" s="7">
        <v>67485</v>
      </c>
      <c r="B1961" s="7">
        <f>VLOOKUP(A1961,'Лицевые счета'!$A$1:$K$4570,2,0)</f>
        <v>56790</v>
      </c>
      <c r="C1961">
        <f>COUNTIF('ИПУ и ОКПУ'!$A$2:$A$3258,A1961)</f>
        <v>1</v>
      </c>
      <c r="D1961" t="str">
        <f>IF(C1961&gt;0,VLOOKUP(A1961,'ИПУ и ОКПУ'!$A$1:$O$3258,9,0),"")</f>
        <v>Одноставочный</v>
      </c>
      <c r="E1961" t="str">
        <f>IF(C1961&gt;0,IF(VLOOKUP(A1961,'ИПУ и ОКПУ'!$A$1:$O$3258,14,0)="Нет показаний","Нет показаний",""),"")</f>
        <v/>
      </c>
      <c r="F1961">
        <f>IF(AND(C1961&gt;0),SUMIF('ИПУ и ОКПУ'!$A$2:$A$3258,A1961,'ИПУ и ОКПУ'!$O$2:$O$3258),"")</f>
        <v>117</v>
      </c>
      <c r="G1961">
        <f>VLOOKUP(A1961,'Лицевые счета'!$A$2:$K$4570,9,0)</f>
        <v>1</v>
      </c>
      <c r="H1961">
        <f>VLOOKUP(A1961,'Лицевые счета'!$A$2:$K$4570,10,0)</f>
        <v>92</v>
      </c>
      <c r="I1961" t="str">
        <f>VLOOKUP(A1961,'Лицевые счета'!$A$2:$K$4570,6,0)</f>
        <v>ФЛ</v>
      </c>
      <c r="J1961" t="str">
        <f>IF(AND(C1961=0,I1961="ФЛ"),G1961*H1961,"")</f>
        <v/>
      </c>
      <c r="K1961" t="str">
        <f>IF(AND(C1961&gt;0,E1961="Нет показаний",I1961="ФЛ"),G1961*H1961,"")</f>
        <v/>
      </c>
    </row>
    <row r="1962" spans="1:11" x14ac:dyDescent="0.25">
      <c r="A1962" s="7">
        <v>68107</v>
      </c>
      <c r="B1962" s="7">
        <f>VLOOKUP(A1962,'Лицевые счета'!$A$1:$K$4570,2,0)</f>
        <v>56854</v>
      </c>
      <c r="C1962">
        <f>COUNTIF('ИПУ и ОКПУ'!$A$2:$A$3258,A1962)</f>
        <v>1</v>
      </c>
      <c r="D1962" t="str">
        <f>IF(C1962&gt;0,VLOOKUP(A1962,'ИПУ и ОКПУ'!$A$1:$O$3258,9,0),"")</f>
        <v>Одноставочный</v>
      </c>
      <c r="E1962" t="str">
        <f>IF(C1962&gt;0,IF(VLOOKUP(A1962,'ИПУ и ОКПУ'!$A$1:$O$3258,14,0)="Нет показаний","Нет показаний",""),"")</f>
        <v/>
      </c>
      <c r="F1962">
        <f>IF(AND(C1962&gt;0),SUMIF('ИПУ и ОКПУ'!$A$2:$A$3258,A1962,'ИПУ и ОКПУ'!$O$2:$O$3258),"")</f>
        <v>107</v>
      </c>
      <c r="G1962">
        <f>VLOOKUP(A1962,'Лицевые счета'!$A$2:$K$4570,9,0)</f>
        <v>1</v>
      </c>
      <c r="H1962">
        <f>VLOOKUP(A1962,'Лицевые счета'!$A$2:$K$4570,10,0)</f>
        <v>92</v>
      </c>
      <c r="I1962" t="str">
        <f>VLOOKUP(A1962,'Лицевые счета'!$A$2:$K$4570,6,0)</f>
        <v>ФЛ</v>
      </c>
      <c r="J1962" t="str">
        <f>IF(AND(C1962=0,I1962="ФЛ"),G1962*H1962,"")</f>
        <v/>
      </c>
      <c r="K1962" t="str">
        <f>IF(AND(C1962&gt;0,E1962="Нет показаний",I1962="ФЛ"),G1962*H1962,"")</f>
        <v/>
      </c>
    </row>
    <row r="1963" spans="1:11" x14ac:dyDescent="0.25">
      <c r="A1963" s="7">
        <v>69133</v>
      </c>
      <c r="B1963" s="7">
        <f>VLOOKUP(A1963,'Лицевые счета'!$A$1:$K$4570,2,0)</f>
        <v>56854</v>
      </c>
      <c r="C1963">
        <f>COUNTIF('ИПУ и ОКПУ'!$A$2:$A$3258,A1963)</f>
        <v>1</v>
      </c>
      <c r="D1963" t="str">
        <f>IF(C1963&gt;0,VLOOKUP(A1963,'ИПУ и ОКПУ'!$A$1:$O$3258,9,0),"")</f>
        <v>Одноставочный</v>
      </c>
      <c r="E1963" t="str">
        <f>IF(C1963&gt;0,IF(VLOOKUP(A1963,'ИПУ и ОКПУ'!$A$1:$O$3258,14,0)="Нет показаний","Нет показаний",""),"")</f>
        <v/>
      </c>
      <c r="F1963">
        <f>IF(AND(C1963&gt;0),SUMIF('ИПУ и ОКПУ'!$A$2:$A$3258,A1963,'ИПУ и ОКПУ'!$O$2:$O$3258),"")</f>
        <v>92</v>
      </c>
      <c r="G1963">
        <f>VLOOKUP(A1963,'Лицевые счета'!$A$2:$K$4570,9,0)</f>
        <v>1</v>
      </c>
      <c r="H1963">
        <f>VLOOKUP(A1963,'Лицевые счета'!$A$2:$K$4570,10,0)</f>
        <v>145.4</v>
      </c>
      <c r="I1963" t="str">
        <f>VLOOKUP(A1963,'Лицевые счета'!$A$2:$K$4570,6,0)</f>
        <v>ФЛ</v>
      </c>
      <c r="J1963" t="str">
        <f>IF(AND(C1963=0,I1963="ФЛ"),G1963*H1963,"")</f>
        <v/>
      </c>
      <c r="K1963" t="str">
        <f>IF(AND(C1963&gt;0,E1963="Нет показаний",I1963="ФЛ"),G1963*H1963,"")</f>
        <v/>
      </c>
    </row>
    <row r="1964" spans="1:11" x14ac:dyDescent="0.25">
      <c r="A1964" s="7">
        <v>69295</v>
      </c>
      <c r="B1964" s="7">
        <f>VLOOKUP(A1964,'Лицевые счета'!$A$1:$K$4570,2,0)</f>
        <v>56854</v>
      </c>
      <c r="C1964">
        <f>COUNTIF('ИПУ и ОКПУ'!$A$2:$A$3258,A1964)</f>
        <v>1</v>
      </c>
      <c r="D1964" t="str">
        <f>IF(C1964&gt;0,VLOOKUP(A1964,'ИПУ и ОКПУ'!$A$1:$O$3258,9,0),"")</f>
        <v>Одноставочный</v>
      </c>
      <c r="E1964" t="str">
        <f>IF(C1964&gt;0,IF(VLOOKUP(A1964,'ИПУ и ОКПУ'!$A$1:$O$3258,14,0)="Нет показаний","Нет показаний",""),"")</f>
        <v/>
      </c>
      <c r="F1964">
        <f>IF(AND(C1964&gt;0),SUMIF('ИПУ и ОКПУ'!$A$2:$A$3258,A1964,'ИПУ и ОКПУ'!$O$2:$O$3258),"")</f>
        <v>72</v>
      </c>
      <c r="G1964">
        <f>VLOOKUP(A1964,'Лицевые счета'!$A$2:$K$4570,9,0)</f>
        <v>1</v>
      </c>
      <c r="H1964">
        <f>VLOOKUP(A1964,'Лицевые счета'!$A$2:$K$4570,10,0)</f>
        <v>92</v>
      </c>
      <c r="I1964" t="str">
        <f>VLOOKUP(A1964,'Лицевые счета'!$A$2:$K$4570,6,0)</f>
        <v>ФЛ</v>
      </c>
      <c r="J1964" t="str">
        <f>IF(AND(C1964=0,I1964="ФЛ"),G1964*H1964,"")</f>
        <v/>
      </c>
      <c r="K1964" t="str">
        <f>IF(AND(C1964&gt;0,E1964="Нет показаний",I1964="ФЛ"),G1964*H1964,"")</f>
        <v/>
      </c>
    </row>
    <row r="1965" spans="1:11" x14ac:dyDescent="0.25">
      <c r="A1965" s="7">
        <v>69301</v>
      </c>
      <c r="B1965" s="7">
        <f>VLOOKUP(A1965,'Лицевые счета'!$A$1:$K$4570,2,0)</f>
        <v>56790</v>
      </c>
      <c r="C1965">
        <f>COUNTIF('ИПУ и ОКПУ'!$A$2:$A$3258,A1965)</f>
        <v>1</v>
      </c>
      <c r="D1965" t="str">
        <f>IF(C1965&gt;0,VLOOKUP(A1965,'ИПУ и ОКПУ'!$A$1:$O$3258,9,0),"")</f>
        <v>Одноставочный</v>
      </c>
      <c r="E1965" t="str">
        <f>IF(C1965&gt;0,IF(VLOOKUP(A1965,'ИПУ и ОКПУ'!$A$1:$O$3258,14,0)="Нет показаний","Нет показаний",""),"")</f>
        <v/>
      </c>
      <c r="F1965">
        <f>IF(AND(C1965&gt;0),SUMIF('ИПУ и ОКПУ'!$A$2:$A$3258,A1965,'ИПУ и ОКПУ'!$O$2:$O$3258),"")</f>
        <v>57</v>
      </c>
      <c r="G1965">
        <f>VLOOKUP(A1965,'Лицевые счета'!$A$2:$K$4570,9,0)</f>
        <v>1</v>
      </c>
      <c r="H1965">
        <f>VLOOKUP(A1965,'Лицевые счета'!$A$2:$K$4570,10,0)</f>
        <v>118.7</v>
      </c>
      <c r="I1965" t="str">
        <f>VLOOKUP(A1965,'Лицевые счета'!$A$2:$K$4570,6,0)</f>
        <v>ФЛ</v>
      </c>
      <c r="J1965" t="str">
        <f>IF(AND(C1965=0,I1965="ФЛ"),G1965*H1965,"")</f>
        <v/>
      </c>
      <c r="K1965" t="str">
        <f>IF(AND(C1965&gt;0,E1965="Нет показаний",I1965="ФЛ"),G1965*H1965,"")</f>
        <v/>
      </c>
    </row>
    <row r="1966" spans="1:11" x14ac:dyDescent="0.25">
      <c r="A1966" s="7">
        <v>69313</v>
      </c>
      <c r="B1966" s="7">
        <f>VLOOKUP(A1966,'Лицевые счета'!$A$1:$K$4570,2,0)</f>
        <v>56790</v>
      </c>
      <c r="C1966">
        <f>COUNTIF('ИПУ и ОКПУ'!$A$2:$A$3258,A1966)</f>
        <v>1</v>
      </c>
      <c r="D1966" t="str">
        <f>IF(C1966&gt;0,VLOOKUP(A1966,'ИПУ и ОКПУ'!$A$1:$O$3258,9,0),"")</f>
        <v>Одноставочный</v>
      </c>
      <c r="E1966" t="str">
        <f>IF(C1966&gt;0,IF(VLOOKUP(A1966,'ИПУ и ОКПУ'!$A$1:$O$3258,14,0)="Нет показаний","Нет показаний",""),"")</f>
        <v/>
      </c>
      <c r="F1966">
        <f>IF(AND(C1966&gt;0),SUMIF('ИПУ и ОКПУ'!$A$2:$A$3258,A1966,'ИПУ и ОКПУ'!$O$2:$O$3258),"")</f>
        <v>17</v>
      </c>
      <c r="G1966">
        <f>VLOOKUP(A1966,'Лицевые счета'!$A$2:$K$4570,9,0)</f>
        <v>1</v>
      </c>
      <c r="H1966">
        <f>VLOOKUP(A1966,'Лицевые счета'!$A$2:$K$4570,10,0)</f>
        <v>92</v>
      </c>
      <c r="I1966" t="str">
        <f>VLOOKUP(A1966,'Лицевые счета'!$A$2:$K$4570,6,0)</f>
        <v>ФЛ</v>
      </c>
      <c r="J1966" t="str">
        <f>IF(AND(C1966=0,I1966="ФЛ"),G1966*H1966,"")</f>
        <v/>
      </c>
      <c r="K1966" t="str">
        <f>IF(AND(C1966&gt;0,E1966="Нет показаний",I1966="ФЛ"),G1966*H1966,"")</f>
        <v/>
      </c>
    </row>
    <row r="1967" spans="1:11" x14ac:dyDescent="0.25">
      <c r="A1967" s="7">
        <v>70703</v>
      </c>
      <c r="B1967" s="7">
        <f>VLOOKUP(A1967,'Лицевые счета'!$A$1:$K$4570,2,0)</f>
        <v>58315</v>
      </c>
      <c r="C1967">
        <f>COUNTIF('ИПУ и ОКПУ'!$A$2:$A$3258,A1967)</f>
        <v>3</v>
      </c>
      <c r="D1967" t="str">
        <f>IF(C1967&gt;0,VLOOKUP(A1967,'ИПУ и ОКПУ'!$A$1:$O$3258,9,0),"")</f>
        <v>Одноставочный</v>
      </c>
      <c r="E1967" t="str">
        <f>IF(C1967&gt;0,IF(VLOOKUP(A1967,'ИПУ и ОКПУ'!$A$1:$O$3258,14,0)="Нет показаний","Нет показаний",""),"")</f>
        <v>Нет показаний</v>
      </c>
      <c r="F1967">
        <f>IF(AND(C1967&gt;0),SUMIF('ИПУ и ОКПУ'!$A$2:$A$3258,A1967,'ИПУ и ОКПУ'!$O$2:$O$3258),"")</f>
        <v>0</v>
      </c>
      <c r="G1967">
        <f>VLOOKUP(A1967,'Лицевые счета'!$A$2:$K$4570,9,0)</f>
        <v>1</v>
      </c>
      <c r="H1967">
        <f>VLOOKUP(A1967,'Лицевые счета'!$A$2:$K$4570,10,0)</f>
        <v>145.4</v>
      </c>
      <c r="I1967" t="str">
        <f>VLOOKUP(A1967,'Лицевые счета'!$A$2:$K$4570,6,0)</f>
        <v>ФЛ</v>
      </c>
      <c r="J1967" t="str">
        <f>IF(AND(C1967=0,I1967="ФЛ"),G1967*H1967,"")</f>
        <v/>
      </c>
      <c r="K1967">
        <f>IF(AND(C1967&gt;0,E1967="Нет показаний",I1967="ФЛ"),G1967*H1967,"")</f>
        <v>145.4</v>
      </c>
    </row>
    <row r="1968" spans="1:11" x14ac:dyDescent="0.25">
      <c r="A1968" s="7">
        <v>70759</v>
      </c>
      <c r="B1968" s="7">
        <f>VLOOKUP(A1968,'Лицевые счета'!$A$1:$K$4570,2,0)</f>
        <v>58315</v>
      </c>
      <c r="C1968">
        <f>COUNTIF('ИПУ и ОКПУ'!$A$2:$A$3258,A1968)</f>
        <v>1</v>
      </c>
      <c r="D1968" t="str">
        <f>IF(C1968&gt;0,VLOOKUP(A1968,'ИПУ и ОКПУ'!$A$1:$O$3258,9,0),"")</f>
        <v>Одноставочный</v>
      </c>
      <c r="E1968" t="str">
        <f>IF(C1968&gt;0,IF(VLOOKUP(A1968,'ИПУ и ОКПУ'!$A$1:$O$3258,14,0)="Нет показаний","Нет показаний",""),"")</f>
        <v>Нет показаний</v>
      </c>
      <c r="F1968">
        <f>IF(AND(C1968&gt;0),SUMIF('ИПУ и ОКПУ'!$A$2:$A$3258,A1968,'ИПУ и ОКПУ'!$O$2:$O$3258),"")</f>
        <v>0</v>
      </c>
      <c r="G1968">
        <f>VLOOKUP(A1968,'Лицевые счета'!$A$2:$K$4570,9,0)</f>
        <v>1</v>
      </c>
      <c r="H1968">
        <f>VLOOKUP(A1968,'Лицевые счета'!$A$2:$K$4570,10,0)</f>
        <v>92</v>
      </c>
      <c r="I1968" t="str">
        <f>VLOOKUP(A1968,'Лицевые счета'!$A$2:$K$4570,6,0)</f>
        <v>ФЛ</v>
      </c>
      <c r="J1968" t="str">
        <f>IF(AND(C1968=0,I1968="ФЛ"),G1968*H1968,"")</f>
        <v/>
      </c>
      <c r="K1968">
        <f>IF(AND(C1968&gt;0,E1968="Нет показаний",I1968="ФЛ"),G1968*H1968,"")</f>
        <v>92</v>
      </c>
    </row>
    <row r="1969" spans="1:11" x14ac:dyDescent="0.25">
      <c r="A1969" s="7">
        <v>70779</v>
      </c>
      <c r="B1969" s="7">
        <f>VLOOKUP(A1969,'Лицевые счета'!$A$1:$K$4570,2,0)</f>
        <v>58315</v>
      </c>
      <c r="C1969">
        <f>COUNTIF('ИПУ и ОКПУ'!$A$2:$A$3258,A1969)</f>
        <v>0</v>
      </c>
      <c r="D1969" t="str">
        <f>IF(C1969&gt;0,VLOOKUP(A1969,'ИПУ и ОКПУ'!$A$1:$O$3258,9,0),"")</f>
        <v/>
      </c>
      <c r="E1969" t="str">
        <f>IF(C1969&gt;0,IF(VLOOKUP(A1969,'ИПУ и ОКПУ'!$A$1:$O$3258,14,0)="Нет показаний","Нет показаний",""),"")</f>
        <v/>
      </c>
      <c r="F1969" t="str">
        <f>IF(AND(C1969&gt;0),SUMIF('ИПУ и ОКПУ'!$A$2:$A$3258,A1969,'ИПУ и ОКПУ'!$O$2:$O$3258),"")</f>
        <v/>
      </c>
      <c r="G1969">
        <f>VLOOKUP(A1969,'Лицевые счета'!$A$2:$K$4570,9,0)</f>
        <v>1</v>
      </c>
      <c r="H1969">
        <f>VLOOKUP(A1969,'Лицевые счета'!$A$2:$K$4570,10,0)</f>
        <v>118.7</v>
      </c>
      <c r="I1969" t="str">
        <f>VLOOKUP(A1969,'Лицевые счета'!$A$2:$K$4570,6,0)</f>
        <v>ФЛ</v>
      </c>
      <c r="J1969">
        <f>IF(AND(C1969=0,I1969="ФЛ"),G1969*H1969,"")</f>
        <v>118.7</v>
      </c>
      <c r="K1969" t="str">
        <f>IF(AND(C1969&gt;0,E1969="Нет показаний",I1969="ФЛ"),G1969*H1969,"")</f>
        <v/>
      </c>
    </row>
    <row r="1970" spans="1:11" x14ac:dyDescent="0.25">
      <c r="A1970" s="7">
        <v>71144</v>
      </c>
      <c r="B1970" s="7">
        <f>VLOOKUP(A1970,'Лицевые счета'!$A$1:$K$4570,2,0)</f>
        <v>58360</v>
      </c>
      <c r="C1970">
        <f>COUNTIF('ИПУ и ОКПУ'!$A$2:$A$3258,A1970)</f>
        <v>1</v>
      </c>
      <c r="D1970" t="str">
        <f>IF(C1970&gt;0,VLOOKUP(A1970,'ИПУ и ОКПУ'!$A$1:$O$3258,9,0),"")</f>
        <v>Одноставочный</v>
      </c>
      <c r="E1970" t="str">
        <f>IF(C1970&gt;0,IF(VLOOKUP(A1970,'ИПУ и ОКПУ'!$A$1:$O$3258,14,0)="Нет показаний","Нет показаний",""),"")</f>
        <v/>
      </c>
      <c r="F1970">
        <f>IF(AND(C1970&gt;0),SUMIF('ИПУ и ОКПУ'!$A$2:$A$3258,A1970,'ИПУ и ОКПУ'!$O$2:$O$3258),"")</f>
        <v>143</v>
      </c>
      <c r="G1970">
        <f>VLOOKUP(A1970,'Лицевые счета'!$A$2:$K$4570,9,0)</f>
        <v>1</v>
      </c>
      <c r="H1970">
        <f>VLOOKUP(A1970,'Лицевые счета'!$A$2:$K$4570,10,0)</f>
        <v>142</v>
      </c>
      <c r="I1970" t="str">
        <f>VLOOKUP(A1970,'Лицевые счета'!$A$2:$K$4570,6,0)</f>
        <v>ФЛ</v>
      </c>
      <c r="J1970" t="str">
        <f>IF(AND(C1970=0,I1970="ФЛ"),G1970*H1970,"")</f>
        <v/>
      </c>
      <c r="K1970" t="str">
        <f>IF(AND(C1970&gt;0,E1970="Нет показаний",I1970="ФЛ"),G1970*H1970,"")</f>
        <v/>
      </c>
    </row>
    <row r="1971" spans="1:11" x14ac:dyDescent="0.25">
      <c r="A1971" s="7">
        <v>71483</v>
      </c>
      <c r="B1971" s="7">
        <f>VLOOKUP(A1971,'Лицевые счета'!$A$1:$K$4570,2,0)</f>
        <v>56764</v>
      </c>
      <c r="C1971">
        <f>COUNTIF('ИПУ и ОКПУ'!$A$2:$A$3258,A1971)</f>
        <v>1</v>
      </c>
      <c r="D1971" t="str">
        <f>IF(C1971&gt;0,VLOOKUP(A1971,'ИПУ и ОКПУ'!$A$1:$O$3258,9,0),"")</f>
        <v>Одноставочный</v>
      </c>
      <c r="E1971" t="str">
        <f>IF(C1971&gt;0,IF(VLOOKUP(A1971,'ИПУ и ОКПУ'!$A$1:$O$3258,14,0)="Нет показаний","Нет показаний",""),"")</f>
        <v/>
      </c>
      <c r="F1971">
        <f>IF(AND(C1971&gt;0),SUMIF('ИПУ и ОКПУ'!$A$2:$A$3258,A1971,'ИПУ и ОКПУ'!$O$2:$O$3258),"")</f>
        <v>21</v>
      </c>
      <c r="G1971">
        <f>VLOOKUP(A1971,'Лицевые счета'!$A$2:$K$4570,9,0)</f>
        <v>1</v>
      </c>
      <c r="H1971">
        <f>VLOOKUP(A1971,'Лицевые счета'!$A$2:$K$4570,10,0)</f>
        <v>92</v>
      </c>
      <c r="I1971" t="str">
        <f>VLOOKUP(A1971,'Лицевые счета'!$A$2:$K$4570,6,0)</f>
        <v>ФЛ</v>
      </c>
      <c r="J1971" t="str">
        <f>IF(AND(C1971=0,I1971="ФЛ"),G1971*H1971,"")</f>
        <v/>
      </c>
      <c r="K1971" t="str">
        <f>IF(AND(C1971&gt;0,E1971="Нет показаний",I1971="ФЛ"),G1971*H1971,"")</f>
        <v/>
      </c>
    </row>
    <row r="1972" spans="1:11" x14ac:dyDescent="0.25">
      <c r="A1972" s="7">
        <v>72267</v>
      </c>
      <c r="B1972" s="7">
        <f>VLOOKUP(A1972,'Лицевые счета'!$A$1:$K$4570,2,0)</f>
        <v>58315</v>
      </c>
      <c r="C1972">
        <f>COUNTIF('ИПУ и ОКПУ'!$A$2:$A$3258,A1972)</f>
        <v>0</v>
      </c>
      <c r="D1972" t="str">
        <f>IF(C1972&gt;0,VLOOKUP(A1972,'ИПУ и ОКПУ'!$A$1:$O$3258,9,0),"")</f>
        <v/>
      </c>
      <c r="E1972" t="str">
        <f>IF(C1972&gt;0,IF(VLOOKUP(A1972,'ИПУ и ОКПУ'!$A$1:$O$3258,14,0)="Нет показаний","Нет показаний",""),"")</f>
        <v/>
      </c>
      <c r="F1972" t="str">
        <f>IF(AND(C1972&gt;0),SUMIF('ИПУ и ОКПУ'!$A$2:$A$3258,A1972,'ИПУ и ОКПУ'!$O$2:$O$3258),"")</f>
        <v/>
      </c>
      <c r="G1972">
        <f>VLOOKUP(A1972,'Лицевые счета'!$A$2:$K$4570,9,0)</f>
        <v>1</v>
      </c>
      <c r="H1972">
        <f>VLOOKUP(A1972,'Лицевые счета'!$A$2:$K$4570,10,0)</f>
        <v>92</v>
      </c>
      <c r="I1972" t="str">
        <f>VLOOKUP(A1972,'Лицевые счета'!$A$2:$K$4570,6,0)</f>
        <v>ФЛ</v>
      </c>
      <c r="J1972">
        <f>IF(AND(C1972=0,I1972="ФЛ"),G1972*H1972,"")</f>
        <v>92</v>
      </c>
      <c r="K1972" t="str">
        <f>IF(AND(C1972&gt;0,E1972="Нет показаний",I1972="ФЛ"),G1972*H1972,"")</f>
        <v/>
      </c>
    </row>
    <row r="1973" spans="1:11" x14ac:dyDescent="0.25">
      <c r="A1973" s="7">
        <v>72936</v>
      </c>
      <c r="B1973" s="7">
        <f>VLOOKUP(A1973,'Лицевые счета'!$A$1:$K$4570,2,0)</f>
        <v>56963</v>
      </c>
      <c r="C1973">
        <f>COUNTIF('ИПУ и ОКПУ'!$A$2:$A$3258,A1973)</f>
        <v>1</v>
      </c>
      <c r="D1973" t="str">
        <f>IF(C1973&gt;0,VLOOKUP(A1973,'ИПУ и ОКПУ'!$A$1:$O$3258,9,0),"")</f>
        <v>Одноставочный</v>
      </c>
      <c r="E1973" t="str">
        <f>IF(C1973&gt;0,IF(VLOOKUP(A1973,'ИПУ и ОКПУ'!$A$1:$O$3258,14,0)="Нет показаний","Нет показаний",""),"")</f>
        <v/>
      </c>
      <c r="F1973">
        <f>IF(AND(C1973&gt;0),SUMIF('ИПУ и ОКПУ'!$A$2:$A$3258,A1973,'ИПУ и ОКПУ'!$O$2:$O$3258),"")</f>
        <v>103</v>
      </c>
      <c r="G1973">
        <f>VLOOKUP(A1973,'Лицевые счета'!$A$2:$K$4570,9,0)</f>
        <v>1</v>
      </c>
      <c r="H1973">
        <f>VLOOKUP(A1973,'Лицевые счета'!$A$2:$K$4570,10,0)</f>
        <v>167.6</v>
      </c>
      <c r="I1973" t="str">
        <f>VLOOKUP(A1973,'Лицевые счета'!$A$2:$K$4570,6,0)</f>
        <v>ФЛ</v>
      </c>
      <c r="J1973" t="str">
        <f>IF(AND(C1973=0,I1973="ФЛ"),G1973*H1973,"")</f>
        <v/>
      </c>
      <c r="K1973" t="str">
        <f>IF(AND(C1973&gt;0,E1973="Нет показаний",I1973="ФЛ"),G1973*H1973,"")</f>
        <v/>
      </c>
    </row>
    <row r="1974" spans="1:11" x14ac:dyDescent="0.25">
      <c r="A1974" s="7">
        <v>72961</v>
      </c>
      <c r="B1974" s="7">
        <f>VLOOKUP(A1974,'Лицевые счета'!$A$1:$K$4570,2,0)</f>
        <v>58342</v>
      </c>
      <c r="C1974">
        <f>COUNTIF('ИПУ и ОКПУ'!$A$2:$A$3258,A1974)</f>
        <v>1</v>
      </c>
      <c r="D1974" t="str">
        <f>IF(C1974&gt;0,VLOOKUP(A1974,'ИПУ и ОКПУ'!$A$1:$O$3258,9,0),"")</f>
        <v>Одноставочный</v>
      </c>
      <c r="E1974" t="str">
        <f>IF(C1974&gt;0,IF(VLOOKUP(A1974,'ИПУ и ОКПУ'!$A$1:$O$3258,14,0)="Нет показаний","Нет показаний",""),"")</f>
        <v>Нет показаний</v>
      </c>
      <c r="F1974">
        <f>IF(AND(C1974&gt;0),SUMIF('ИПУ и ОКПУ'!$A$2:$A$3258,A1974,'ИПУ и ОКПУ'!$O$2:$O$3258),"")</f>
        <v>0</v>
      </c>
      <c r="G1974">
        <f>VLOOKUP(A1974,'Лицевые счета'!$A$2:$K$4570,9,0)</f>
        <v>1</v>
      </c>
      <c r="H1974">
        <f>VLOOKUP(A1974,'Лицевые счета'!$A$2:$K$4570,10,0)</f>
        <v>167.6</v>
      </c>
      <c r="I1974" t="str">
        <f>VLOOKUP(A1974,'Лицевые счета'!$A$2:$K$4570,6,0)</f>
        <v>ФЛ</v>
      </c>
      <c r="J1974" t="str">
        <f>IF(AND(C1974=0,I1974="ФЛ"),G1974*H1974,"")</f>
        <v/>
      </c>
      <c r="K1974">
        <f>IF(AND(C1974&gt;0,E1974="Нет показаний",I1974="ФЛ"),G1974*H1974,"")</f>
        <v>167.6</v>
      </c>
    </row>
    <row r="1975" spans="1:11" x14ac:dyDescent="0.25">
      <c r="A1975" s="7">
        <v>72969</v>
      </c>
      <c r="B1975" s="7">
        <f>VLOOKUP(A1975,'Лицевые счета'!$A$1:$K$4570,2,0)</f>
        <v>58341</v>
      </c>
      <c r="C1975">
        <f>COUNTIF('ИПУ и ОКПУ'!$A$2:$A$3258,A1975)</f>
        <v>1</v>
      </c>
      <c r="D1975" t="str">
        <f>IF(C1975&gt;0,VLOOKUP(A1975,'ИПУ и ОКПУ'!$A$1:$O$3258,9,0),"")</f>
        <v>Одноставочный</v>
      </c>
      <c r="E1975" t="str">
        <f>IF(C1975&gt;0,IF(VLOOKUP(A1975,'ИПУ и ОКПУ'!$A$1:$O$3258,14,0)="Нет показаний","Нет показаний",""),"")</f>
        <v>Нет показаний</v>
      </c>
      <c r="F1975">
        <f>IF(AND(C1975&gt;0),SUMIF('ИПУ и ОКПУ'!$A$2:$A$3258,A1975,'ИПУ и ОКПУ'!$O$2:$O$3258),"")</f>
        <v>0</v>
      </c>
      <c r="G1975">
        <f>VLOOKUP(A1975,'Лицевые счета'!$A$2:$K$4570,9,0)</f>
        <v>1</v>
      </c>
      <c r="H1975">
        <f>VLOOKUP(A1975,'Лицевые счета'!$A$2:$K$4570,10,0)</f>
        <v>118.7</v>
      </c>
      <c r="I1975" t="str">
        <f>VLOOKUP(A1975,'Лицевые счета'!$A$2:$K$4570,6,0)</f>
        <v>ФЛ</v>
      </c>
      <c r="J1975" t="str">
        <f>IF(AND(C1975=0,I1975="ФЛ"),G1975*H1975,"")</f>
        <v/>
      </c>
      <c r="K1975">
        <f>IF(AND(C1975&gt;0,E1975="Нет показаний",I1975="ФЛ"),G1975*H1975,"")</f>
        <v>118.7</v>
      </c>
    </row>
    <row r="1976" spans="1:11" x14ac:dyDescent="0.25">
      <c r="A1976" s="7">
        <v>73780</v>
      </c>
      <c r="B1976" s="7">
        <f>VLOOKUP(A1976,'Лицевые счета'!$A$1:$K$4570,2,0)</f>
        <v>58322</v>
      </c>
      <c r="C1976">
        <f>COUNTIF('ИПУ и ОКПУ'!$A$2:$A$3258,A1976)</f>
        <v>1</v>
      </c>
      <c r="D1976" t="str">
        <f>IF(C1976&gt;0,VLOOKUP(A1976,'ИПУ и ОКПУ'!$A$1:$O$3258,9,0),"")</f>
        <v>Одноставочный</v>
      </c>
      <c r="E1976" t="str">
        <f>IF(C1976&gt;0,IF(VLOOKUP(A1976,'ИПУ и ОКПУ'!$A$1:$O$3258,14,0)="Нет показаний","Нет показаний",""),"")</f>
        <v/>
      </c>
      <c r="F1976">
        <f>IF(AND(C1976&gt;0),SUMIF('ИПУ и ОКПУ'!$A$2:$A$3258,A1976,'ИПУ и ОКПУ'!$O$2:$O$3258),"")</f>
        <v>250</v>
      </c>
      <c r="G1976">
        <f>VLOOKUP(A1976,'Лицевые счета'!$A$2:$K$4570,9,0)</f>
        <v>1</v>
      </c>
      <c r="H1976">
        <f>VLOOKUP(A1976,'Лицевые счета'!$A$2:$K$4570,10,0)</f>
        <v>118.7</v>
      </c>
      <c r="I1976" t="str">
        <f>VLOOKUP(A1976,'Лицевые счета'!$A$2:$K$4570,6,0)</f>
        <v>ФЛ</v>
      </c>
      <c r="J1976" t="str">
        <f>IF(AND(C1976=0,I1976="ФЛ"),G1976*H1976,"")</f>
        <v/>
      </c>
      <c r="K1976" t="str">
        <f>IF(AND(C1976&gt;0,E1976="Нет показаний",I1976="ФЛ"),G1976*H1976,"")</f>
        <v/>
      </c>
    </row>
    <row r="1977" spans="1:11" x14ac:dyDescent="0.25">
      <c r="A1977" s="7">
        <v>74019</v>
      </c>
      <c r="B1977" s="7">
        <f>VLOOKUP(A1977,'Лицевые счета'!$A$1:$K$4570,2,0)</f>
        <v>58378</v>
      </c>
      <c r="C1977">
        <f>COUNTIF('ИПУ и ОКПУ'!$A$2:$A$3258,A1977)</f>
        <v>1</v>
      </c>
      <c r="D1977" t="str">
        <f>IF(C1977&gt;0,VLOOKUP(A1977,'ИПУ и ОКПУ'!$A$1:$O$3258,9,0),"")</f>
        <v>Одноставочный</v>
      </c>
      <c r="E1977" t="str">
        <f>IF(C1977&gt;0,IF(VLOOKUP(A1977,'ИПУ и ОКПУ'!$A$1:$O$3258,14,0)="Нет показаний","Нет показаний",""),"")</f>
        <v/>
      </c>
      <c r="F1977">
        <f>IF(AND(C1977&gt;0),SUMIF('ИПУ и ОКПУ'!$A$2:$A$3258,A1977,'ИПУ и ОКПУ'!$O$2:$O$3258),"")</f>
        <v>275</v>
      </c>
      <c r="G1977">
        <f>VLOOKUP(A1977,'Лицевые счета'!$A$2:$K$4570,9,0)</f>
        <v>1</v>
      </c>
      <c r="H1977">
        <f>VLOOKUP(A1977,'Лицевые счета'!$A$2:$K$4570,10,0)</f>
        <v>142</v>
      </c>
      <c r="I1977" t="str">
        <f>VLOOKUP(A1977,'Лицевые счета'!$A$2:$K$4570,6,0)</f>
        <v>ФЛ</v>
      </c>
      <c r="J1977" t="str">
        <f>IF(AND(C1977=0,I1977="ФЛ"),G1977*H1977,"")</f>
        <v/>
      </c>
      <c r="K1977" t="str">
        <f>IF(AND(C1977&gt;0,E1977="Нет показаний",I1977="ФЛ"),G1977*H1977,"")</f>
        <v/>
      </c>
    </row>
    <row r="1978" spans="1:11" x14ac:dyDescent="0.25">
      <c r="A1978" s="7">
        <v>74487</v>
      </c>
      <c r="B1978" s="7">
        <f>VLOOKUP(A1978,'Лицевые счета'!$A$1:$K$4570,2,0)</f>
        <v>58210</v>
      </c>
      <c r="C1978">
        <f>COUNTIF('ИПУ и ОКПУ'!$A$2:$A$3258,A1978)</f>
        <v>1</v>
      </c>
      <c r="D1978" t="str">
        <f>IF(C1978&gt;0,VLOOKUP(A1978,'ИПУ и ОКПУ'!$A$1:$O$3258,9,0),"")</f>
        <v>Одноставочный</v>
      </c>
      <c r="E1978" t="str">
        <f>IF(C1978&gt;0,IF(VLOOKUP(A1978,'ИПУ и ОКПУ'!$A$1:$O$3258,14,0)="Нет показаний","Нет показаний",""),"")</f>
        <v/>
      </c>
      <c r="F1978">
        <f>IF(AND(C1978&gt;0),SUMIF('ИПУ и ОКПУ'!$A$2:$A$3258,A1978,'ИПУ и ОКПУ'!$O$2:$O$3258),"")</f>
        <v>204</v>
      </c>
      <c r="G1978">
        <f>VLOOKUP(A1978,'Лицевые счета'!$A$2:$K$4570,9,0)</f>
        <v>1</v>
      </c>
      <c r="H1978">
        <f>VLOOKUP(A1978,'Лицевые счета'!$A$2:$K$4570,10,0)</f>
        <v>167.6</v>
      </c>
      <c r="I1978" t="str">
        <f>VLOOKUP(A1978,'Лицевые счета'!$A$2:$K$4570,6,0)</f>
        <v>ФЛ</v>
      </c>
      <c r="J1978" t="str">
        <f>IF(AND(C1978=0,I1978="ФЛ"),G1978*H1978,"")</f>
        <v/>
      </c>
      <c r="K1978" t="str">
        <f>IF(AND(C1978&gt;0,E1978="Нет показаний",I1978="ФЛ"),G1978*H1978,"")</f>
        <v/>
      </c>
    </row>
    <row r="1979" spans="1:11" x14ac:dyDescent="0.25">
      <c r="A1979" s="7">
        <v>75234</v>
      </c>
      <c r="B1979" s="7">
        <f>VLOOKUP(A1979,'Лицевые счета'!$A$1:$K$4570,2,0)</f>
        <v>58236</v>
      </c>
      <c r="C1979">
        <f>COUNTIF('ИПУ и ОКПУ'!$A$2:$A$3258,A1979)</f>
        <v>0</v>
      </c>
      <c r="D1979" t="str">
        <f>IF(C1979&gt;0,VLOOKUP(A1979,'ИПУ и ОКПУ'!$A$1:$O$3258,9,0),"")</f>
        <v/>
      </c>
      <c r="E1979" t="str">
        <f>IF(C1979&gt;0,IF(VLOOKUP(A1979,'ИПУ и ОКПУ'!$A$1:$O$3258,14,0)="Нет показаний","Нет показаний",""),"")</f>
        <v/>
      </c>
      <c r="F1979" t="str">
        <f>IF(AND(C1979&gt;0),SUMIF('ИПУ и ОКПУ'!$A$2:$A$3258,A1979,'ИПУ и ОКПУ'!$O$2:$O$3258),"")</f>
        <v/>
      </c>
      <c r="G1979">
        <f>VLOOKUP(A1979,'Лицевые счета'!$A$2:$K$4570,9,0)</f>
        <v>1</v>
      </c>
      <c r="H1979">
        <f>VLOOKUP(A1979,'Лицевые счета'!$A$2:$K$4570,10,0)</f>
        <v>167.6</v>
      </c>
      <c r="I1979" t="str">
        <f>VLOOKUP(A1979,'Лицевые счета'!$A$2:$K$4570,6,0)</f>
        <v>ФЛ</v>
      </c>
      <c r="J1979">
        <f>IF(AND(C1979=0,I1979="ФЛ"),G1979*H1979,"")</f>
        <v>167.6</v>
      </c>
      <c r="K1979" t="str">
        <f>IF(AND(C1979&gt;0,E1979="Нет показаний",I1979="ФЛ"),G1979*H1979,"")</f>
        <v/>
      </c>
    </row>
    <row r="1980" spans="1:11" x14ac:dyDescent="0.25">
      <c r="A1980" s="7">
        <v>75477</v>
      </c>
      <c r="B1980" s="7">
        <f>VLOOKUP(A1980,'Лицевые счета'!$A$1:$K$4570,2,0)</f>
        <v>58218</v>
      </c>
      <c r="C1980">
        <f>COUNTIF('ИПУ и ОКПУ'!$A$2:$A$3258,A1980)</f>
        <v>1</v>
      </c>
      <c r="D1980" t="str">
        <f>IF(C1980&gt;0,VLOOKUP(A1980,'ИПУ и ОКПУ'!$A$1:$O$3258,9,0),"")</f>
        <v>Одноставочный</v>
      </c>
      <c r="E1980" t="str">
        <f>IF(C1980&gt;0,IF(VLOOKUP(A1980,'ИПУ и ОКПУ'!$A$1:$O$3258,14,0)="Нет показаний","Нет показаний",""),"")</f>
        <v>Нет показаний</v>
      </c>
      <c r="F1980">
        <f>IF(AND(C1980&gt;0),SUMIF('ИПУ и ОКПУ'!$A$2:$A$3258,A1980,'ИПУ и ОКПУ'!$O$2:$O$3258),"")</f>
        <v>0</v>
      </c>
      <c r="G1980">
        <f>VLOOKUP(A1980,'Лицевые счета'!$A$2:$K$4570,9,0)</f>
        <v>1</v>
      </c>
      <c r="H1980">
        <f>VLOOKUP(A1980,'Лицевые счета'!$A$2:$K$4570,10,0)</f>
        <v>167.6</v>
      </c>
      <c r="I1980" t="str">
        <f>VLOOKUP(A1980,'Лицевые счета'!$A$2:$K$4570,6,0)</f>
        <v>ФЛ</v>
      </c>
      <c r="J1980" t="str">
        <f>IF(AND(C1980=0,I1980="ФЛ"),G1980*H1980,"")</f>
        <v/>
      </c>
      <c r="K1980">
        <f>IF(AND(C1980&gt;0,E1980="Нет показаний",I1980="ФЛ"),G1980*H1980,"")</f>
        <v>167.6</v>
      </c>
    </row>
    <row r="1981" spans="1:11" x14ac:dyDescent="0.25">
      <c r="A1981" s="7">
        <v>75994</v>
      </c>
      <c r="B1981" s="7">
        <f>VLOOKUP(A1981,'Лицевые счета'!$A$1:$K$4570,2,0)</f>
        <v>58378</v>
      </c>
      <c r="C1981">
        <f>COUNTIF('ИПУ и ОКПУ'!$A$2:$A$3258,A1981)</f>
        <v>1</v>
      </c>
      <c r="D1981" t="str">
        <f>IF(C1981&gt;0,VLOOKUP(A1981,'ИПУ и ОКПУ'!$A$1:$O$3258,9,0),"")</f>
        <v>Одноставочный</v>
      </c>
      <c r="E1981" t="str">
        <f>IF(C1981&gt;0,IF(VLOOKUP(A1981,'ИПУ и ОКПУ'!$A$1:$O$3258,14,0)="Нет показаний","Нет показаний",""),"")</f>
        <v/>
      </c>
      <c r="F1981">
        <f>IF(AND(C1981&gt;0),SUMIF('ИПУ и ОКПУ'!$A$2:$A$3258,A1981,'ИПУ и ОКПУ'!$O$2:$O$3258),"")</f>
        <v>110</v>
      </c>
      <c r="G1981">
        <f>VLOOKUP(A1981,'Лицевые счета'!$A$2:$K$4570,9,0)</f>
        <v>1</v>
      </c>
      <c r="H1981">
        <f>VLOOKUP(A1981,'Лицевые счета'!$A$2:$K$4570,10,0)</f>
        <v>167.6</v>
      </c>
      <c r="I1981" t="str">
        <f>VLOOKUP(A1981,'Лицевые счета'!$A$2:$K$4570,6,0)</f>
        <v>ФЛ</v>
      </c>
      <c r="J1981" t="str">
        <f>IF(AND(C1981=0,I1981="ФЛ"),G1981*H1981,"")</f>
        <v/>
      </c>
      <c r="K1981" t="str">
        <f>IF(AND(C1981&gt;0,E1981="Нет показаний",I1981="ФЛ"),G1981*H1981,"")</f>
        <v/>
      </c>
    </row>
    <row r="1982" spans="1:11" x14ac:dyDescent="0.25">
      <c r="A1982" s="7">
        <v>76088</v>
      </c>
      <c r="B1982" s="7">
        <f>VLOOKUP(A1982,'Лицевые счета'!$A$1:$K$4570,2,0)</f>
        <v>62291</v>
      </c>
      <c r="C1982">
        <f>COUNTIF('ИПУ и ОКПУ'!$A$2:$A$3258,A1982)</f>
        <v>1</v>
      </c>
      <c r="D1982" t="str">
        <f>IF(C1982&gt;0,VLOOKUP(A1982,'ИПУ и ОКПУ'!$A$1:$O$3258,9,0),"")</f>
        <v>Одноставочный</v>
      </c>
      <c r="E1982" t="str">
        <f>IF(C1982&gt;0,IF(VLOOKUP(A1982,'ИПУ и ОКПУ'!$A$1:$O$3258,14,0)="Нет показаний","Нет показаний",""),"")</f>
        <v/>
      </c>
      <c r="F1982">
        <f>IF(AND(C1982&gt;0),SUMIF('ИПУ и ОКПУ'!$A$2:$A$3258,A1982,'ИПУ и ОКПУ'!$O$2:$O$3258),"")</f>
        <v>412</v>
      </c>
      <c r="G1982">
        <f>VLOOKUP(A1982,'Лицевые счета'!$A$2:$K$4570,9,0)</f>
        <v>1</v>
      </c>
      <c r="H1982">
        <f>VLOOKUP(A1982,'Лицевые счета'!$A$2:$K$4570,10,0)</f>
        <v>145.4</v>
      </c>
      <c r="I1982" t="str">
        <f>VLOOKUP(A1982,'Лицевые счета'!$A$2:$K$4570,6,0)</f>
        <v>ФЛ</v>
      </c>
      <c r="J1982" t="str">
        <f>IF(AND(C1982=0,I1982="ФЛ"),G1982*H1982,"")</f>
        <v/>
      </c>
      <c r="K1982" t="str">
        <f>IF(AND(C1982&gt;0,E1982="Нет показаний",I1982="ФЛ"),G1982*H1982,"")</f>
        <v/>
      </c>
    </row>
    <row r="1983" spans="1:11" x14ac:dyDescent="0.25">
      <c r="A1983" s="7">
        <v>76357</v>
      </c>
      <c r="B1983" s="7">
        <f>VLOOKUP(A1983,'Лицевые счета'!$A$1:$K$4570,2,0)</f>
        <v>58245</v>
      </c>
      <c r="C1983">
        <f>COUNTIF('ИПУ и ОКПУ'!$A$2:$A$3258,A1983)</f>
        <v>1</v>
      </c>
      <c r="D1983" t="str">
        <f>IF(C1983&gt;0,VLOOKUP(A1983,'ИПУ и ОКПУ'!$A$1:$O$3258,9,0),"")</f>
        <v>Одноставочный</v>
      </c>
      <c r="E1983" t="str">
        <f>IF(C1983&gt;0,IF(VLOOKUP(A1983,'ИПУ и ОКПУ'!$A$1:$O$3258,14,0)="Нет показаний","Нет показаний",""),"")</f>
        <v>Нет показаний</v>
      </c>
      <c r="F1983">
        <f>IF(AND(C1983&gt;0),SUMIF('ИПУ и ОКПУ'!$A$2:$A$3258,A1983,'ИПУ и ОКПУ'!$O$2:$O$3258),"")</f>
        <v>0</v>
      </c>
      <c r="G1983">
        <f>VLOOKUP(A1983,'Лицевые счета'!$A$2:$K$4570,9,0)</f>
        <v>1</v>
      </c>
      <c r="H1983">
        <f>VLOOKUP(A1983,'Лицевые счета'!$A$2:$K$4570,10,0)</f>
        <v>194.5</v>
      </c>
      <c r="I1983" t="str">
        <f>VLOOKUP(A1983,'Лицевые счета'!$A$2:$K$4570,6,0)</f>
        <v>ФЛ</v>
      </c>
      <c r="J1983" t="str">
        <f>IF(AND(C1983=0,I1983="ФЛ"),G1983*H1983,"")</f>
        <v/>
      </c>
      <c r="K1983">
        <f>IF(AND(C1983&gt;0,E1983="Нет показаний",I1983="ФЛ"),G1983*H1983,"")</f>
        <v>194.5</v>
      </c>
    </row>
    <row r="1984" spans="1:11" x14ac:dyDescent="0.25">
      <c r="A1984" s="7">
        <v>76621</v>
      </c>
      <c r="B1984" s="7">
        <f>VLOOKUP(A1984,'Лицевые счета'!$A$1:$K$4570,2,0)</f>
        <v>58366</v>
      </c>
      <c r="C1984">
        <f>COUNTIF('ИПУ и ОКПУ'!$A$2:$A$3258,A1984)</f>
        <v>1</v>
      </c>
      <c r="D1984" t="str">
        <f>IF(C1984&gt;0,VLOOKUP(A1984,'ИПУ и ОКПУ'!$A$1:$O$3258,9,0),"")</f>
        <v>Одноставочный</v>
      </c>
      <c r="E1984" t="str">
        <f>IF(C1984&gt;0,IF(VLOOKUP(A1984,'ИПУ и ОКПУ'!$A$1:$O$3258,14,0)="Нет показаний","Нет показаний",""),"")</f>
        <v/>
      </c>
      <c r="F1984">
        <f>IF(AND(C1984&gt;0),SUMIF('ИПУ и ОКПУ'!$A$2:$A$3258,A1984,'ИПУ и ОКПУ'!$O$2:$O$3258),"")</f>
        <v>177</v>
      </c>
      <c r="G1984">
        <f>VLOOKUP(A1984,'Лицевые счета'!$A$2:$K$4570,9,0)</f>
        <v>1</v>
      </c>
      <c r="H1984">
        <f>VLOOKUP(A1984,'Лицевые счета'!$A$2:$K$4570,10,0)</f>
        <v>167.6</v>
      </c>
      <c r="I1984" t="str">
        <f>VLOOKUP(A1984,'Лицевые счета'!$A$2:$K$4570,6,0)</f>
        <v>ФЛ</v>
      </c>
      <c r="J1984" t="str">
        <f>IF(AND(C1984=0,I1984="ФЛ"),G1984*H1984,"")</f>
        <v/>
      </c>
      <c r="K1984" t="str">
        <f>IF(AND(C1984&gt;0,E1984="Нет показаний",I1984="ФЛ"),G1984*H1984,"")</f>
        <v/>
      </c>
    </row>
    <row r="1985" spans="1:11" x14ac:dyDescent="0.25">
      <c r="A1985" s="7">
        <v>77531</v>
      </c>
      <c r="B1985" s="7">
        <f>VLOOKUP(A1985,'Лицевые счета'!$A$1:$K$4570,2,0)</f>
        <v>58210</v>
      </c>
      <c r="C1985">
        <f>COUNTIF('ИПУ и ОКПУ'!$A$2:$A$3258,A1985)</f>
        <v>1</v>
      </c>
      <c r="D1985" t="str">
        <f>IF(C1985&gt;0,VLOOKUP(A1985,'ИПУ и ОКПУ'!$A$1:$O$3258,9,0),"")</f>
        <v>Одноставочный</v>
      </c>
      <c r="E1985" t="str">
        <f>IF(C1985&gt;0,IF(VLOOKUP(A1985,'ИПУ и ОКПУ'!$A$1:$O$3258,14,0)="Нет показаний","Нет показаний",""),"")</f>
        <v/>
      </c>
      <c r="F1985">
        <f>IF(AND(C1985&gt;0),SUMIF('ИПУ и ОКПУ'!$A$2:$A$3258,A1985,'ИПУ и ОКПУ'!$O$2:$O$3258),"")</f>
        <v>94</v>
      </c>
      <c r="G1985">
        <f>VLOOKUP(A1985,'Лицевые счета'!$A$2:$K$4570,9,0)</f>
        <v>1</v>
      </c>
      <c r="H1985">
        <f>VLOOKUP(A1985,'Лицевые счета'!$A$2:$K$4570,10,0)</f>
        <v>142</v>
      </c>
      <c r="I1985" t="str">
        <f>VLOOKUP(A1985,'Лицевые счета'!$A$2:$K$4570,6,0)</f>
        <v>ФЛ</v>
      </c>
      <c r="J1985" t="str">
        <f>IF(AND(C1985=0,I1985="ФЛ"),G1985*H1985,"")</f>
        <v/>
      </c>
      <c r="K1985" t="str">
        <f>IF(AND(C1985&gt;0,E1985="Нет показаний",I1985="ФЛ"),G1985*H1985,"")</f>
        <v/>
      </c>
    </row>
    <row r="1986" spans="1:11" x14ac:dyDescent="0.25">
      <c r="A1986" s="7">
        <v>77728</v>
      </c>
      <c r="B1986" s="7">
        <f>VLOOKUP(A1986,'Лицевые счета'!$A$1:$K$4570,2,0)</f>
        <v>58343</v>
      </c>
      <c r="C1986">
        <f>COUNTIF('ИПУ и ОКПУ'!$A$2:$A$3258,A1986)</f>
        <v>1</v>
      </c>
      <c r="D1986" t="str">
        <f>IF(C1986&gt;0,VLOOKUP(A1986,'ИПУ и ОКПУ'!$A$1:$O$3258,9,0),"")</f>
        <v>Одноставочный</v>
      </c>
      <c r="E1986" t="str">
        <f>IF(C1986&gt;0,IF(VLOOKUP(A1986,'ИПУ и ОКПУ'!$A$1:$O$3258,14,0)="Нет показаний","Нет показаний",""),"")</f>
        <v/>
      </c>
      <c r="F1986">
        <f>IF(AND(C1986&gt;0),SUMIF('ИПУ и ОКПУ'!$A$2:$A$3258,A1986,'ИПУ и ОКПУ'!$O$2:$O$3258),"")</f>
        <v>237</v>
      </c>
      <c r="G1986">
        <f>VLOOKUP(A1986,'Лицевые счета'!$A$2:$K$4570,9,0)</f>
        <v>1</v>
      </c>
      <c r="H1986">
        <f>VLOOKUP(A1986,'Лицевые счета'!$A$2:$K$4570,10,0)</f>
        <v>118.7</v>
      </c>
      <c r="I1986" t="str">
        <f>VLOOKUP(A1986,'Лицевые счета'!$A$2:$K$4570,6,0)</f>
        <v>ФЛ</v>
      </c>
      <c r="J1986" t="str">
        <f>IF(AND(C1986=0,I1986="ФЛ"),G1986*H1986,"")</f>
        <v/>
      </c>
      <c r="K1986" t="str">
        <f>IF(AND(C1986&gt;0,E1986="Нет показаний",I1986="ФЛ"),G1986*H1986,"")</f>
        <v/>
      </c>
    </row>
    <row r="1987" spans="1:11" x14ac:dyDescent="0.25">
      <c r="A1987" s="7">
        <v>77791</v>
      </c>
      <c r="B1987" s="7">
        <f>VLOOKUP(A1987,'Лицевые счета'!$A$1:$K$4570,2,0)</f>
        <v>58322</v>
      </c>
      <c r="C1987">
        <f>COUNTIF('ИПУ и ОКПУ'!$A$2:$A$3258,A1987)</f>
        <v>1</v>
      </c>
      <c r="D1987" t="str">
        <f>IF(C1987&gt;0,VLOOKUP(A1987,'ИПУ и ОКПУ'!$A$1:$O$3258,9,0),"")</f>
        <v>Одноставочный</v>
      </c>
      <c r="E1987" t="str">
        <f>IF(C1987&gt;0,IF(VLOOKUP(A1987,'ИПУ и ОКПУ'!$A$1:$O$3258,14,0)="Нет показаний","Нет показаний",""),"")</f>
        <v/>
      </c>
      <c r="F1987">
        <f>IF(AND(C1987&gt;0),SUMIF('ИПУ и ОКПУ'!$A$2:$A$3258,A1987,'ИПУ и ОКПУ'!$O$2:$O$3258),"")</f>
        <v>150</v>
      </c>
      <c r="G1987">
        <f>VLOOKUP(A1987,'Лицевые счета'!$A$2:$K$4570,9,0)</f>
        <v>1</v>
      </c>
      <c r="H1987">
        <f>VLOOKUP(A1987,'Лицевые счета'!$A$2:$K$4570,10,0)</f>
        <v>118.7</v>
      </c>
      <c r="I1987" t="str">
        <f>VLOOKUP(A1987,'Лицевые счета'!$A$2:$K$4570,6,0)</f>
        <v>ФЛ</v>
      </c>
      <c r="J1987" t="str">
        <f>IF(AND(C1987=0,I1987="ФЛ"),G1987*H1987,"")</f>
        <v/>
      </c>
      <c r="K1987" t="str">
        <f>IF(AND(C1987&gt;0,E1987="Нет показаний",I1987="ФЛ"),G1987*H1987,"")</f>
        <v/>
      </c>
    </row>
    <row r="1988" spans="1:11" x14ac:dyDescent="0.25">
      <c r="A1988" s="7">
        <v>78207</v>
      </c>
      <c r="B1988" s="7">
        <f>VLOOKUP(A1988,'Лицевые счета'!$A$1:$K$4570,2,0)</f>
        <v>58363</v>
      </c>
      <c r="C1988">
        <f>COUNTIF('ИПУ и ОКПУ'!$A$2:$A$3258,A1988)</f>
        <v>1</v>
      </c>
      <c r="D1988" t="str">
        <f>IF(C1988&gt;0,VLOOKUP(A1988,'ИПУ и ОКПУ'!$A$1:$O$3258,9,0),"")</f>
        <v>Одноставочный</v>
      </c>
      <c r="E1988" t="str">
        <f>IF(C1988&gt;0,IF(VLOOKUP(A1988,'ИПУ и ОКПУ'!$A$1:$O$3258,14,0)="Нет показаний","Нет показаний",""),"")</f>
        <v/>
      </c>
      <c r="F1988">
        <f>IF(AND(C1988&gt;0),SUMIF('ИПУ и ОКПУ'!$A$2:$A$3258,A1988,'ИПУ и ОКПУ'!$O$2:$O$3258),"")</f>
        <v>486</v>
      </c>
      <c r="G1988">
        <f>VLOOKUP(A1988,'Лицевые счета'!$A$2:$K$4570,9,0)</f>
        <v>1</v>
      </c>
      <c r="H1988">
        <f>VLOOKUP(A1988,'Лицевые счета'!$A$2:$K$4570,10,0)</f>
        <v>183.2</v>
      </c>
      <c r="I1988" t="str">
        <f>VLOOKUP(A1988,'Лицевые счета'!$A$2:$K$4570,6,0)</f>
        <v>ФЛ</v>
      </c>
      <c r="J1988" t="str">
        <f>IF(AND(C1988=0,I1988="ФЛ"),G1988*H1988,"")</f>
        <v/>
      </c>
      <c r="K1988" t="str">
        <f>IF(AND(C1988&gt;0,E1988="Нет показаний",I1988="ФЛ"),G1988*H1988,"")</f>
        <v/>
      </c>
    </row>
    <row r="1989" spans="1:11" x14ac:dyDescent="0.25">
      <c r="A1989" s="7">
        <v>78731</v>
      </c>
      <c r="B1989" s="7">
        <f>VLOOKUP(A1989,'Лицевые счета'!$A$1:$K$4570,2,0)</f>
        <v>58236</v>
      </c>
      <c r="C1989">
        <f>COUNTIF('ИПУ и ОКПУ'!$A$2:$A$3258,A1989)</f>
        <v>1</v>
      </c>
      <c r="D1989" t="str">
        <f>IF(C1989&gt;0,VLOOKUP(A1989,'ИПУ и ОКПУ'!$A$1:$O$3258,9,0),"")</f>
        <v>Одноставочный</v>
      </c>
      <c r="E1989" t="str">
        <f>IF(C1989&gt;0,IF(VLOOKUP(A1989,'ИПУ и ОКПУ'!$A$1:$O$3258,14,0)="Нет показаний","Нет показаний",""),"")</f>
        <v/>
      </c>
      <c r="F1989">
        <f>IF(AND(C1989&gt;0),SUMIF('ИПУ и ОКПУ'!$A$2:$A$3258,A1989,'ИПУ и ОКПУ'!$O$2:$O$3258),"")</f>
        <v>2.5</v>
      </c>
      <c r="G1989">
        <f>VLOOKUP(A1989,'Лицевые счета'!$A$2:$K$4570,9,0)</f>
        <v>1</v>
      </c>
      <c r="H1989">
        <f>VLOOKUP(A1989,'Лицевые счета'!$A$2:$K$4570,10,0)</f>
        <v>142</v>
      </c>
      <c r="I1989" t="str">
        <f>VLOOKUP(A1989,'Лицевые счета'!$A$2:$K$4570,6,0)</f>
        <v>ФЛ</v>
      </c>
      <c r="J1989" t="str">
        <f>IF(AND(C1989=0,I1989="ФЛ"),G1989*H1989,"")</f>
        <v/>
      </c>
      <c r="K1989" t="str">
        <f>IF(AND(C1989&gt;0,E1989="Нет показаний",I1989="ФЛ"),G1989*H1989,"")</f>
        <v/>
      </c>
    </row>
    <row r="1990" spans="1:11" x14ac:dyDescent="0.25">
      <c r="A1990" s="7">
        <v>78763</v>
      </c>
      <c r="B1990" s="7">
        <f>VLOOKUP(A1990,'Лицевые счета'!$A$1:$K$4570,2,0)</f>
        <v>58194</v>
      </c>
      <c r="C1990">
        <f>COUNTIF('ИПУ и ОКПУ'!$A$2:$A$3258,A1990)</f>
        <v>1</v>
      </c>
      <c r="D1990" t="str">
        <f>IF(C1990&gt;0,VLOOKUP(A1990,'ИПУ и ОКПУ'!$A$1:$O$3258,9,0),"")</f>
        <v>Одноставочный</v>
      </c>
      <c r="E1990" t="str">
        <f>IF(C1990&gt;0,IF(VLOOKUP(A1990,'ИПУ и ОКПУ'!$A$1:$O$3258,14,0)="Нет показаний","Нет показаний",""),"")</f>
        <v/>
      </c>
      <c r="F1990">
        <f>IF(AND(C1990&gt;0),SUMIF('ИПУ и ОКПУ'!$A$2:$A$3258,A1990,'ИПУ и ОКПУ'!$O$2:$O$3258),"")</f>
        <v>290</v>
      </c>
      <c r="G1990">
        <f>VLOOKUP(A1990,'Лицевые счета'!$A$2:$K$4570,9,0)</f>
        <v>1</v>
      </c>
      <c r="H1990">
        <f>VLOOKUP(A1990,'Лицевые счета'!$A$2:$K$4570,10,0)</f>
        <v>118.7</v>
      </c>
      <c r="I1990" t="str">
        <f>VLOOKUP(A1990,'Лицевые счета'!$A$2:$K$4570,6,0)</f>
        <v>ФЛ</v>
      </c>
      <c r="J1990" t="str">
        <f>IF(AND(C1990=0,I1990="ФЛ"),G1990*H1990,"")</f>
        <v/>
      </c>
      <c r="K1990" t="str">
        <f>IF(AND(C1990&gt;0,E1990="Нет показаний",I1990="ФЛ"),G1990*H1990,"")</f>
        <v/>
      </c>
    </row>
    <row r="1991" spans="1:11" x14ac:dyDescent="0.25">
      <c r="A1991" s="7">
        <v>79500</v>
      </c>
      <c r="B1991" s="7">
        <f>VLOOKUP(A1991,'Лицевые счета'!$A$1:$K$4570,2,0)</f>
        <v>58314</v>
      </c>
      <c r="C1991">
        <f>COUNTIF('ИПУ и ОКПУ'!$A$2:$A$3258,A1991)</f>
        <v>1</v>
      </c>
      <c r="D1991" t="str">
        <f>IF(C1991&gt;0,VLOOKUP(A1991,'ИПУ и ОКПУ'!$A$1:$O$3258,9,0),"")</f>
        <v>Одноставочный</v>
      </c>
      <c r="E1991" t="str">
        <f>IF(C1991&gt;0,IF(VLOOKUP(A1991,'ИПУ и ОКПУ'!$A$1:$O$3258,14,0)="Нет показаний","Нет показаний",""),"")</f>
        <v>Нет показаний</v>
      </c>
      <c r="F1991">
        <f>IF(AND(C1991&gt;0),SUMIF('ИПУ и ОКПУ'!$A$2:$A$3258,A1991,'ИПУ и ОКПУ'!$O$2:$O$3258),"")</f>
        <v>0</v>
      </c>
      <c r="G1991">
        <f>VLOOKUP(A1991,'Лицевые счета'!$A$2:$K$4570,9,0)</f>
        <v>1</v>
      </c>
      <c r="H1991">
        <f>VLOOKUP(A1991,'Лицевые счета'!$A$2:$K$4570,10,0)</f>
        <v>167.6</v>
      </c>
      <c r="I1991" t="str">
        <f>VLOOKUP(A1991,'Лицевые счета'!$A$2:$K$4570,6,0)</f>
        <v>ФЛ</v>
      </c>
      <c r="J1991" t="str">
        <f>IF(AND(C1991=0,I1991="ФЛ"),G1991*H1991,"")</f>
        <v/>
      </c>
      <c r="K1991">
        <f>IF(AND(C1991&gt;0,E1991="Нет показаний",I1991="ФЛ"),G1991*H1991,"")</f>
        <v>167.6</v>
      </c>
    </row>
    <row r="1992" spans="1:11" x14ac:dyDescent="0.25">
      <c r="A1992" s="7">
        <v>79530</v>
      </c>
      <c r="B1992" s="7">
        <f>VLOOKUP(A1992,'Лицевые счета'!$A$1:$K$4570,2,0)</f>
        <v>58277</v>
      </c>
      <c r="C1992">
        <f>COUNTIF('ИПУ и ОКПУ'!$A$2:$A$3258,A1992)</f>
        <v>0</v>
      </c>
      <c r="D1992" t="str">
        <f>IF(C1992&gt;0,VLOOKUP(A1992,'ИПУ и ОКПУ'!$A$1:$O$3258,9,0),"")</f>
        <v/>
      </c>
      <c r="E1992" t="str">
        <f>IF(C1992&gt;0,IF(VLOOKUP(A1992,'ИПУ и ОКПУ'!$A$1:$O$3258,14,0)="Нет показаний","Нет показаний",""),"")</f>
        <v/>
      </c>
      <c r="F1992" t="str">
        <f>IF(AND(C1992&gt;0),SUMIF('ИПУ и ОКПУ'!$A$2:$A$3258,A1992,'ИПУ и ОКПУ'!$O$2:$O$3258),"")</f>
        <v/>
      </c>
      <c r="G1992">
        <f>VLOOKUP(A1992,'Лицевые счета'!$A$2:$K$4570,9,0)</f>
        <v>1</v>
      </c>
      <c r="H1992">
        <f>VLOOKUP(A1992,'Лицевые счета'!$A$2:$K$4570,10,0)</f>
        <v>92</v>
      </c>
      <c r="I1992" t="str">
        <f>VLOOKUP(A1992,'Лицевые счета'!$A$2:$K$4570,6,0)</f>
        <v>ФЛ</v>
      </c>
      <c r="J1992">
        <f>IF(AND(C1992=0,I1992="ФЛ"),G1992*H1992,"")</f>
        <v>92</v>
      </c>
      <c r="K1992" t="str">
        <f>IF(AND(C1992&gt;0,E1992="Нет показаний",I1992="ФЛ"),G1992*H1992,"")</f>
        <v/>
      </c>
    </row>
    <row r="1993" spans="1:11" x14ac:dyDescent="0.25">
      <c r="A1993" s="7">
        <v>79769</v>
      </c>
      <c r="B1993" s="7">
        <f>VLOOKUP(A1993,'Лицевые счета'!$A$1:$K$4570,2,0)</f>
        <v>56764</v>
      </c>
      <c r="C1993">
        <f>COUNTIF('ИПУ и ОКПУ'!$A$2:$A$3258,A1993)</f>
        <v>1</v>
      </c>
      <c r="D1993" t="str">
        <f>IF(C1993&gt;0,VLOOKUP(A1993,'ИПУ и ОКПУ'!$A$1:$O$3258,9,0),"")</f>
        <v>Одноставочный</v>
      </c>
      <c r="E1993" t="str">
        <f>IF(C1993&gt;0,IF(VLOOKUP(A1993,'ИПУ и ОКПУ'!$A$1:$O$3258,14,0)="Нет показаний","Нет показаний",""),"")</f>
        <v/>
      </c>
      <c r="F1993">
        <f>IF(AND(C1993&gt;0),SUMIF('ИПУ и ОКПУ'!$A$2:$A$3258,A1993,'ИПУ и ОКПУ'!$O$2:$O$3258),"")</f>
        <v>100</v>
      </c>
      <c r="G1993">
        <f>VLOOKUP(A1993,'Лицевые счета'!$A$2:$K$4570,9,0)</f>
        <v>1</v>
      </c>
      <c r="H1993">
        <f>VLOOKUP(A1993,'Лицевые счета'!$A$2:$K$4570,10,0)</f>
        <v>92</v>
      </c>
      <c r="I1993" t="str">
        <f>VLOOKUP(A1993,'Лицевые счета'!$A$2:$K$4570,6,0)</f>
        <v>ФЛ</v>
      </c>
      <c r="J1993" t="str">
        <f>IF(AND(C1993=0,I1993="ФЛ"),G1993*H1993,"")</f>
        <v/>
      </c>
      <c r="K1993" t="str">
        <f>IF(AND(C1993&gt;0,E1993="Нет показаний",I1993="ФЛ"),G1993*H1993,"")</f>
        <v/>
      </c>
    </row>
    <row r="1994" spans="1:11" x14ac:dyDescent="0.25">
      <c r="A1994" s="7">
        <v>79857</v>
      </c>
      <c r="B1994" s="7">
        <f>VLOOKUP(A1994,'Лицевые счета'!$A$1:$K$4570,2,0)</f>
        <v>58322</v>
      </c>
      <c r="C1994">
        <f>COUNTIF('ИПУ и ОКПУ'!$A$2:$A$3258,A1994)</f>
        <v>1</v>
      </c>
      <c r="D1994" t="str">
        <f>IF(C1994&gt;0,VLOOKUP(A1994,'ИПУ и ОКПУ'!$A$1:$O$3258,9,0),"")</f>
        <v>Одноставочный</v>
      </c>
      <c r="E1994" t="str">
        <f>IF(C1994&gt;0,IF(VLOOKUP(A1994,'ИПУ и ОКПУ'!$A$1:$O$3258,14,0)="Нет показаний","Нет показаний",""),"")</f>
        <v>Нет показаний</v>
      </c>
      <c r="F1994">
        <f>IF(AND(C1994&gt;0),SUMIF('ИПУ и ОКПУ'!$A$2:$A$3258,A1994,'ИПУ и ОКПУ'!$O$2:$O$3258),"")</f>
        <v>0</v>
      </c>
      <c r="G1994">
        <f>VLOOKUP(A1994,'Лицевые счета'!$A$2:$K$4570,9,0)</f>
        <v>1</v>
      </c>
      <c r="H1994">
        <f>VLOOKUP(A1994,'Лицевые счета'!$A$2:$K$4570,10,0)</f>
        <v>134.30000000000001</v>
      </c>
      <c r="I1994" t="str">
        <f>VLOOKUP(A1994,'Лицевые счета'!$A$2:$K$4570,6,0)</f>
        <v>ФЛ</v>
      </c>
      <c r="J1994" t="str">
        <f>IF(AND(C1994=0,I1994="ФЛ"),G1994*H1994,"")</f>
        <v/>
      </c>
      <c r="K1994">
        <f>IF(AND(C1994&gt;0,E1994="Нет показаний",I1994="ФЛ"),G1994*H1994,"")</f>
        <v>134.30000000000001</v>
      </c>
    </row>
    <row r="1995" spans="1:11" x14ac:dyDescent="0.25">
      <c r="A1995" s="7">
        <v>80213</v>
      </c>
      <c r="B1995" s="7">
        <f>VLOOKUP(A1995,'Лицевые счета'!$A$1:$K$4570,2,0)</f>
        <v>58373</v>
      </c>
      <c r="C1995">
        <f>COUNTIF('ИПУ и ОКПУ'!$A$2:$A$3258,A1995)</f>
        <v>1</v>
      </c>
      <c r="D1995" t="str">
        <f>IF(C1995&gt;0,VLOOKUP(A1995,'ИПУ и ОКПУ'!$A$1:$O$3258,9,0),"")</f>
        <v>Одноставочный</v>
      </c>
      <c r="E1995" t="str">
        <f>IF(C1995&gt;0,IF(VLOOKUP(A1995,'ИПУ и ОКПУ'!$A$1:$O$3258,14,0)="Нет показаний","Нет показаний",""),"")</f>
        <v/>
      </c>
      <c r="F1995">
        <f>IF(AND(C1995&gt;0),SUMIF('ИПУ и ОКПУ'!$A$2:$A$3258,A1995,'ИПУ и ОКПУ'!$O$2:$O$3258),"")</f>
        <v>167</v>
      </c>
      <c r="G1995">
        <f>VLOOKUP(A1995,'Лицевые счета'!$A$2:$K$4570,9,0)</f>
        <v>1</v>
      </c>
      <c r="H1995">
        <f>VLOOKUP(A1995,'Лицевые счета'!$A$2:$K$4570,10,0)</f>
        <v>167.6</v>
      </c>
      <c r="I1995" t="str">
        <f>VLOOKUP(A1995,'Лицевые счета'!$A$2:$K$4570,6,0)</f>
        <v>ФЛ</v>
      </c>
      <c r="J1995" t="str">
        <f>IF(AND(C1995=0,I1995="ФЛ"),G1995*H1995,"")</f>
        <v/>
      </c>
      <c r="K1995" t="str">
        <f>IF(AND(C1995&gt;0,E1995="Нет показаний",I1995="ФЛ"),G1995*H1995,"")</f>
        <v/>
      </c>
    </row>
    <row r="1996" spans="1:11" x14ac:dyDescent="0.25">
      <c r="A1996" s="7">
        <v>80231</v>
      </c>
      <c r="B1996" s="7">
        <f>VLOOKUP(A1996,'Лицевые счета'!$A$1:$K$4570,2,0)</f>
        <v>58327</v>
      </c>
      <c r="C1996">
        <f>COUNTIF('ИПУ и ОКПУ'!$A$2:$A$3258,A1996)</f>
        <v>1</v>
      </c>
      <c r="D1996" t="str">
        <f>IF(C1996&gt;0,VLOOKUP(A1996,'ИПУ и ОКПУ'!$A$1:$O$3258,9,0),"")</f>
        <v>Одноставочный</v>
      </c>
      <c r="E1996" t="str">
        <f>IF(C1996&gt;0,IF(VLOOKUP(A1996,'ИПУ и ОКПУ'!$A$1:$O$3258,14,0)="Нет показаний","Нет показаний",""),"")</f>
        <v/>
      </c>
      <c r="F1996">
        <f>IF(AND(C1996&gt;0),SUMIF('ИПУ и ОКПУ'!$A$2:$A$3258,A1996,'ИПУ и ОКПУ'!$O$2:$O$3258),"")</f>
        <v>100</v>
      </c>
      <c r="G1996">
        <f>VLOOKUP(A1996,'Лицевые счета'!$A$2:$K$4570,9,0)</f>
        <v>1</v>
      </c>
      <c r="H1996">
        <f>VLOOKUP(A1996,'Лицевые счета'!$A$2:$K$4570,10,0)</f>
        <v>145.4</v>
      </c>
      <c r="I1996" t="str">
        <f>VLOOKUP(A1996,'Лицевые счета'!$A$2:$K$4570,6,0)</f>
        <v>ФЛ</v>
      </c>
      <c r="J1996" t="str">
        <f>IF(AND(C1996=0,I1996="ФЛ"),G1996*H1996,"")</f>
        <v/>
      </c>
      <c r="K1996" t="str">
        <f>IF(AND(C1996&gt;0,E1996="Нет показаний",I1996="ФЛ"),G1996*H1996,"")</f>
        <v/>
      </c>
    </row>
    <row r="1997" spans="1:11" x14ac:dyDescent="0.25">
      <c r="A1997" s="7">
        <v>81705</v>
      </c>
      <c r="B1997" s="7">
        <f>VLOOKUP(A1997,'Лицевые счета'!$A$1:$K$4570,2,0)</f>
        <v>58327</v>
      </c>
      <c r="C1997">
        <f>COUNTIF('ИПУ и ОКПУ'!$A$2:$A$3258,A1997)</f>
        <v>1</v>
      </c>
      <c r="D1997" t="str">
        <f>IF(C1997&gt;0,VLOOKUP(A1997,'ИПУ и ОКПУ'!$A$1:$O$3258,9,0),"")</f>
        <v>Одноставочный</v>
      </c>
      <c r="E1997" t="str">
        <f>IF(C1997&gt;0,IF(VLOOKUP(A1997,'ИПУ и ОКПУ'!$A$1:$O$3258,14,0)="Нет показаний","Нет показаний",""),"")</f>
        <v/>
      </c>
      <c r="F1997">
        <f>IF(AND(C1997&gt;0),SUMIF('ИПУ и ОКПУ'!$A$2:$A$3258,A1997,'ИПУ и ОКПУ'!$O$2:$O$3258),"")</f>
        <v>120</v>
      </c>
      <c r="G1997">
        <f>VLOOKUP(A1997,'Лицевые счета'!$A$2:$K$4570,9,0)</f>
        <v>1</v>
      </c>
      <c r="H1997">
        <f>VLOOKUP(A1997,'Лицевые счета'!$A$2:$K$4570,10,0)</f>
        <v>118.7</v>
      </c>
      <c r="I1997" t="str">
        <f>VLOOKUP(A1997,'Лицевые счета'!$A$2:$K$4570,6,0)</f>
        <v>ФЛ</v>
      </c>
      <c r="J1997" t="str">
        <f>IF(AND(C1997=0,I1997="ФЛ"),G1997*H1997,"")</f>
        <v/>
      </c>
      <c r="K1997" t="str">
        <f>IF(AND(C1997&gt;0,E1997="Нет показаний",I1997="ФЛ"),G1997*H1997,"")</f>
        <v/>
      </c>
    </row>
    <row r="1998" spans="1:11" x14ac:dyDescent="0.25">
      <c r="A1998" s="7">
        <v>82147</v>
      </c>
      <c r="B1998" s="7">
        <f>VLOOKUP(A1998,'Лицевые счета'!$A$1:$K$4570,2,0)</f>
        <v>58202</v>
      </c>
      <c r="C1998">
        <f>COUNTIF('ИПУ и ОКПУ'!$A$2:$A$3258,A1998)</f>
        <v>1</v>
      </c>
      <c r="D1998" t="str">
        <f>IF(C1998&gt;0,VLOOKUP(A1998,'ИПУ и ОКПУ'!$A$1:$O$3258,9,0),"")</f>
        <v>Одноставочный</v>
      </c>
      <c r="E1998" t="str">
        <f>IF(C1998&gt;0,IF(VLOOKUP(A1998,'ИПУ и ОКПУ'!$A$1:$O$3258,14,0)="Нет показаний","Нет показаний",""),"")</f>
        <v>Нет показаний</v>
      </c>
      <c r="F1998">
        <f>IF(AND(C1998&gt;0),SUMIF('ИПУ и ОКПУ'!$A$2:$A$3258,A1998,'ИПУ и ОКПУ'!$O$2:$O$3258),"")</f>
        <v>0</v>
      </c>
      <c r="G1998">
        <f>VLOOKUP(A1998,'Лицевые счета'!$A$2:$K$4570,9,0)</f>
        <v>1</v>
      </c>
      <c r="H1998">
        <f>VLOOKUP(A1998,'Лицевые счета'!$A$2:$K$4570,10,0)</f>
        <v>118.7</v>
      </c>
      <c r="I1998" t="str">
        <f>VLOOKUP(A1998,'Лицевые счета'!$A$2:$K$4570,6,0)</f>
        <v>ФЛ</v>
      </c>
      <c r="J1998" t="str">
        <f>IF(AND(C1998=0,I1998="ФЛ"),G1998*H1998,"")</f>
        <v/>
      </c>
      <c r="K1998">
        <f>IF(AND(C1998&gt;0,E1998="Нет показаний",I1998="ФЛ"),G1998*H1998,"")</f>
        <v>118.7</v>
      </c>
    </row>
    <row r="1999" spans="1:11" x14ac:dyDescent="0.25">
      <c r="A1999" s="7">
        <v>83004</v>
      </c>
      <c r="B1999" s="7">
        <f>VLOOKUP(A1999,'Лицевые счета'!$A$1:$K$4570,2,0)</f>
        <v>58314</v>
      </c>
      <c r="C1999">
        <f>COUNTIF('ИПУ и ОКПУ'!$A$2:$A$3258,A1999)</f>
        <v>0</v>
      </c>
      <c r="D1999" t="str">
        <f>IF(C1999&gt;0,VLOOKUP(A1999,'ИПУ и ОКПУ'!$A$1:$O$3258,9,0),"")</f>
        <v/>
      </c>
      <c r="E1999" t="str">
        <f>IF(C1999&gt;0,IF(VLOOKUP(A1999,'ИПУ и ОКПУ'!$A$1:$O$3258,14,0)="Нет показаний","Нет показаний",""),"")</f>
        <v/>
      </c>
      <c r="F1999" t="str">
        <f>IF(AND(C1999&gt;0),SUMIF('ИПУ и ОКПУ'!$A$2:$A$3258,A1999,'ИПУ и ОКПУ'!$O$2:$O$3258),"")</f>
        <v/>
      </c>
      <c r="G1999">
        <f>VLOOKUP(A1999,'Лицевые счета'!$A$2:$K$4570,9,0)</f>
        <v>1</v>
      </c>
      <c r="H1999">
        <f>VLOOKUP(A1999,'Лицевые счета'!$A$2:$K$4570,10,0)</f>
        <v>183.2</v>
      </c>
      <c r="I1999" t="str">
        <f>VLOOKUP(A1999,'Лицевые счета'!$A$2:$K$4570,6,0)</f>
        <v>ФЛ</v>
      </c>
      <c r="J1999">
        <f>IF(AND(C1999=0,I1999="ФЛ"),G1999*H1999,"")</f>
        <v>183.2</v>
      </c>
      <c r="K1999" t="str">
        <f>IF(AND(C1999&gt;0,E1999="Нет показаний",I1999="ФЛ"),G1999*H1999,"")</f>
        <v/>
      </c>
    </row>
    <row r="2000" spans="1:11" x14ac:dyDescent="0.25">
      <c r="A2000" s="7">
        <v>83042</v>
      </c>
      <c r="B2000" s="7">
        <f>VLOOKUP(A2000,'Лицевые счета'!$A$1:$K$4570,2,0)</f>
        <v>58315</v>
      </c>
      <c r="C2000">
        <f>COUNTIF('ИПУ и ОКПУ'!$A$2:$A$3258,A2000)</f>
        <v>0</v>
      </c>
      <c r="D2000" t="str">
        <f>IF(C2000&gt;0,VLOOKUP(A2000,'ИПУ и ОКПУ'!$A$1:$O$3258,9,0),"")</f>
        <v/>
      </c>
      <c r="E2000" t="str">
        <f>IF(C2000&gt;0,IF(VLOOKUP(A2000,'ИПУ и ОКПУ'!$A$1:$O$3258,14,0)="Нет показаний","Нет показаний",""),"")</f>
        <v/>
      </c>
      <c r="F2000" t="str">
        <f>IF(AND(C2000&gt;0),SUMIF('ИПУ и ОКПУ'!$A$2:$A$3258,A2000,'ИПУ и ОКПУ'!$O$2:$O$3258),"")</f>
        <v/>
      </c>
      <c r="G2000">
        <f>VLOOKUP(A2000,'Лицевые счета'!$A$2:$K$4570,9,0)</f>
        <v>1</v>
      </c>
      <c r="H2000">
        <f>VLOOKUP(A2000,'Лицевые счета'!$A$2:$K$4570,10,0)</f>
        <v>92</v>
      </c>
      <c r="I2000" t="str">
        <f>VLOOKUP(A2000,'Лицевые счета'!$A$2:$K$4570,6,0)</f>
        <v>ФЛ</v>
      </c>
      <c r="J2000">
        <f>IF(AND(C2000=0,I2000="ФЛ"),G2000*H2000,"")</f>
        <v>92</v>
      </c>
      <c r="K2000" t="str">
        <f>IF(AND(C2000&gt;0,E2000="Нет показаний",I2000="ФЛ"),G2000*H2000,"")</f>
        <v/>
      </c>
    </row>
    <row r="2001" spans="1:11" x14ac:dyDescent="0.25">
      <c r="A2001" s="7">
        <v>83362</v>
      </c>
      <c r="B2001" s="7">
        <f>VLOOKUP(A2001,'Лицевые счета'!$A$1:$K$4570,2,0)</f>
        <v>58190</v>
      </c>
      <c r="C2001">
        <f>COUNTIF('ИПУ и ОКПУ'!$A$2:$A$3258,A2001)</f>
        <v>1</v>
      </c>
      <c r="D2001" t="str">
        <f>IF(C2001&gt;0,VLOOKUP(A2001,'ИПУ и ОКПУ'!$A$1:$O$3258,9,0),"")</f>
        <v>Одноставочный</v>
      </c>
      <c r="E2001" t="str">
        <f>IF(C2001&gt;0,IF(VLOOKUP(A2001,'ИПУ и ОКПУ'!$A$1:$O$3258,14,0)="Нет показаний","Нет показаний",""),"")</f>
        <v/>
      </c>
      <c r="F2001">
        <f>IF(AND(C2001&gt;0),SUMIF('ИПУ и ОКПУ'!$A$2:$A$3258,A2001,'ИПУ и ОКПУ'!$O$2:$O$3258),"")</f>
        <v>360</v>
      </c>
      <c r="G2001">
        <f>VLOOKUP(A2001,'Лицевые счета'!$A$2:$K$4570,9,0)</f>
        <v>1</v>
      </c>
      <c r="H2001">
        <f>VLOOKUP(A2001,'Лицевые счета'!$A$2:$K$4570,10,0)</f>
        <v>134.30000000000001</v>
      </c>
      <c r="I2001" t="str">
        <f>VLOOKUP(A2001,'Лицевые счета'!$A$2:$K$4570,6,0)</f>
        <v>ФЛ</v>
      </c>
      <c r="J2001" t="str">
        <f>IF(AND(C2001=0,I2001="ФЛ"),G2001*H2001,"")</f>
        <v/>
      </c>
      <c r="K2001" t="str">
        <f>IF(AND(C2001&gt;0,E2001="Нет показаний",I2001="ФЛ"),G2001*H2001,"")</f>
        <v/>
      </c>
    </row>
    <row r="2002" spans="1:11" x14ac:dyDescent="0.25">
      <c r="A2002" s="7">
        <v>83676</v>
      </c>
      <c r="B2002" s="7">
        <f>VLOOKUP(A2002,'Лицевые счета'!$A$1:$K$4570,2,0)</f>
        <v>58245</v>
      </c>
      <c r="C2002">
        <f>COUNTIF('ИПУ и ОКПУ'!$A$2:$A$3258,A2002)</f>
        <v>1</v>
      </c>
      <c r="D2002" t="str">
        <f>IF(C2002&gt;0,VLOOKUP(A2002,'ИПУ и ОКПУ'!$A$1:$O$3258,9,0),"")</f>
        <v>Одноставочный</v>
      </c>
      <c r="E2002" t="str">
        <f>IF(C2002&gt;0,IF(VLOOKUP(A2002,'ИПУ и ОКПУ'!$A$1:$O$3258,14,0)="Нет показаний","Нет показаний",""),"")</f>
        <v>Нет показаний</v>
      </c>
      <c r="F2002">
        <f>IF(AND(C2002&gt;0),SUMIF('ИПУ и ОКПУ'!$A$2:$A$3258,A2002,'ИПУ и ОКПУ'!$O$2:$O$3258),"")</f>
        <v>0</v>
      </c>
      <c r="G2002">
        <f>VLOOKUP(A2002,'Лицевые счета'!$A$2:$K$4570,9,0)</f>
        <v>1</v>
      </c>
      <c r="H2002">
        <f>VLOOKUP(A2002,'Лицевые счета'!$A$2:$K$4570,10,0)</f>
        <v>194.5</v>
      </c>
      <c r="I2002" t="str">
        <f>VLOOKUP(A2002,'Лицевые счета'!$A$2:$K$4570,6,0)</f>
        <v>ФЛ</v>
      </c>
      <c r="J2002" t="str">
        <f>IF(AND(C2002=0,I2002="ФЛ"),G2002*H2002,"")</f>
        <v/>
      </c>
      <c r="K2002">
        <f>IF(AND(C2002&gt;0,E2002="Нет показаний",I2002="ФЛ"),G2002*H2002,"")</f>
        <v>194.5</v>
      </c>
    </row>
    <row r="2003" spans="1:11" x14ac:dyDescent="0.25">
      <c r="A2003" s="7">
        <v>84651</v>
      </c>
      <c r="B2003" s="7">
        <f>VLOOKUP(A2003,'Лицевые счета'!$A$1:$K$4570,2,0)</f>
        <v>58212</v>
      </c>
      <c r="C2003">
        <f>COUNTIF('ИПУ и ОКПУ'!$A$2:$A$3258,A2003)</f>
        <v>1</v>
      </c>
      <c r="D2003" t="str">
        <f>IF(C2003&gt;0,VLOOKUP(A2003,'ИПУ и ОКПУ'!$A$1:$O$3258,9,0),"")</f>
        <v>Одноставочный</v>
      </c>
      <c r="E2003" t="str">
        <f>IF(C2003&gt;0,IF(VLOOKUP(A2003,'ИПУ и ОКПУ'!$A$1:$O$3258,14,0)="Нет показаний","Нет показаний",""),"")</f>
        <v/>
      </c>
      <c r="F2003">
        <f>IF(AND(C2003&gt;0),SUMIF('ИПУ и ОКПУ'!$A$2:$A$3258,A2003,'ИПУ и ОКПУ'!$O$2:$O$3258),"")</f>
        <v>110</v>
      </c>
      <c r="G2003">
        <f>VLOOKUP(A2003,'Лицевые счета'!$A$2:$K$4570,9,0)</f>
        <v>1</v>
      </c>
      <c r="H2003">
        <f>VLOOKUP(A2003,'Лицевые счета'!$A$2:$K$4570,10,0)</f>
        <v>167.6</v>
      </c>
      <c r="I2003" t="str">
        <f>VLOOKUP(A2003,'Лицевые счета'!$A$2:$K$4570,6,0)</f>
        <v>ФЛ</v>
      </c>
      <c r="J2003" t="str">
        <f>IF(AND(C2003=0,I2003="ФЛ"),G2003*H2003,"")</f>
        <v/>
      </c>
      <c r="K2003" t="str">
        <f>IF(AND(C2003&gt;0,E2003="Нет показаний",I2003="ФЛ"),G2003*H2003,"")</f>
        <v/>
      </c>
    </row>
    <row r="2004" spans="1:11" x14ac:dyDescent="0.25">
      <c r="A2004" s="7">
        <v>84981</v>
      </c>
      <c r="B2004" s="7">
        <f>VLOOKUP(A2004,'Лицевые счета'!$A$1:$K$4570,2,0)</f>
        <v>58190</v>
      </c>
      <c r="C2004">
        <f>COUNTIF('ИПУ и ОКПУ'!$A$2:$A$3258,A2004)</f>
        <v>1</v>
      </c>
      <c r="D2004" t="str">
        <f>IF(C2004&gt;0,VLOOKUP(A2004,'ИПУ и ОКПУ'!$A$1:$O$3258,9,0),"")</f>
        <v>Одноставочный</v>
      </c>
      <c r="E2004" t="str">
        <f>IF(C2004&gt;0,IF(VLOOKUP(A2004,'ИПУ и ОКПУ'!$A$1:$O$3258,14,0)="Нет показаний","Нет показаний",""),"")</f>
        <v/>
      </c>
      <c r="F2004">
        <f>IF(AND(C2004&gt;0),SUMIF('ИПУ и ОКПУ'!$A$2:$A$3258,A2004,'ИПУ и ОКПУ'!$O$2:$O$3258),"")</f>
        <v>59</v>
      </c>
      <c r="G2004">
        <f>VLOOKUP(A2004,'Лицевые счета'!$A$2:$K$4570,9,0)</f>
        <v>1</v>
      </c>
      <c r="H2004">
        <f>VLOOKUP(A2004,'Лицевые счета'!$A$2:$K$4570,10,0)</f>
        <v>118.7</v>
      </c>
      <c r="I2004" t="str">
        <f>VLOOKUP(A2004,'Лицевые счета'!$A$2:$K$4570,6,0)</f>
        <v>ФЛ</v>
      </c>
      <c r="J2004" t="str">
        <f>IF(AND(C2004=0,I2004="ФЛ"),G2004*H2004,"")</f>
        <v/>
      </c>
      <c r="K2004" t="str">
        <f>IF(AND(C2004&gt;0,E2004="Нет показаний",I2004="ФЛ"),G2004*H2004,"")</f>
        <v/>
      </c>
    </row>
    <row r="2005" spans="1:11" x14ac:dyDescent="0.25">
      <c r="A2005" s="7">
        <v>85485</v>
      </c>
      <c r="B2005" s="7">
        <f>VLOOKUP(A2005,'Лицевые счета'!$A$1:$K$4570,2,0)</f>
        <v>58327</v>
      </c>
      <c r="C2005">
        <f>COUNTIF('ИПУ и ОКПУ'!$A$2:$A$3258,A2005)</f>
        <v>1</v>
      </c>
      <c r="D2005" t="str">
        <f>IF(C2005&gt;0,VLOOKUP(A2005,'ИПУ и ОКПУ'!$A$1:$O$3258,9,0),"")</f>
        <v>Одноставочный</v>
      </c>
      <c r="E2005" t="str">
        <f>IF(C2005&gt;0,IF(VLOOKUP(A2005,'ИПУ и ОКПУ'!$A$1:$O$3258,14,0)="Нет показаний","Нет показаний",""),"")</f>
        <v>Нет показаний</v>
      </c>
      <c r="F2005">
        <f>IF(AND(C2005&gt;0),SUMIF('ИПУ и ОКПУ'!$A$2:$A$3258,A2005,'ИПУ и ОКПУ'!$O$2:$O$3258),"")</f>
        <v>0</v>
      </c>
      <c r="G2005">
        <f>VLOOKUP(A2005,'Лицевые счета'!$A$2:$K$4570,9,0)</f>
        <v>1</v>
      </c>
      <c r="H2005">
        <f>VLOOKUP(A2005,'Лицевые счета'!$A$2:$K$4570,10,0)</f>
        <v>118.7</v>
      </c>
      <c r="I2005" t="str">
        <f>VLOOKUP(A2005,'Лицевые счета'!$A$2:$K$4570,6,0)</f>
        <v>ФЛ</v>
      </c>
      <c r="J2005" t="str">
        <f>IF(AND(C2005=0,I2005="ФЛ"),G2005*H2005,"")</f>
        <v/>
      </c>
      <c r="K2005">
        <f>IF(AND(C2005&gt;0,E2005="Нет показаний",I2005="ФЛ"),G2005*H2005,"")</f>
        <v>118.7</v>
      </c>
    </row>
    <row r="2006" spans="1:11" x14ac:dyDescent="0.25">
      <c r="A2006" s="7">
        <v>86076</v>
      </c>
      <c r="B2006" s="7">
        <f>VLOOKUP(A2006,'Лицевые счета'!$A$1:$K$4570,2,0)</f>
        <v>56791</v>
      </c>
      <c r="C2006">
        <f>COUNTIF('ИПУ и ОКПУ'!$A$2:$A$3258,A2006)</f>
        <v>1</v>
      </c>
      <c r="D2006" t="str">
        <f>IF(C2006&gt;0,VLOOKUP(A2006,'ИПУ и ОКПУ'!$A$1:$O$3258,9,0),"")</f>
        <v>Одноставочный</v>
      </c>
      <c r="E2006" t="str">
        <f>IF(C2006&gt;0,IF(VLOOKUP(A2006,'ИПУ и ОКПУ'!$A$1:$O$3258,14,0)="Нет показаний","Нет показаний",""),"")</f>
        <v/>
      </c>
      <c r="F2006">
        <f>IF(AND(C2006&gt;0),SUMIF('ИПУ и ОКПУ'!$A$2:$A$3258,A2006,'ИПУ и ОКПУ'!$O$2:$O$3258),"")</f>
        <v>131</v>
      </c>
      <c r="G2006">
        <f>VLOOKUP(A2006,'Лицевые счета'!$A$2:$K$4570,9,0)</f>
        <v>1</v>
      </c>
      <c r="H2006">
        <f>VLOOKUP(A2006,'Лицевые счета'!$A$2:$K$4570,10,0)</f>
        <v>183.2</v>
      </c>
      <c r="I2006" t="str">
        <f>VLOOKUP(A2006,'Лицевые счета'!$A$2:$K$4570,6,0)</f>
        <v>ФЛ</v>
      </c>
      <c r="J2006" t="str">
        <f>IF(AND(C2006=0,I2006="ФЛ"),G2006*H2006,"")</f>
        <v/>
      </c>
      <c r="K2006" t="str">
        <f>IF(AND(C2006&gt;0,E2006="Нет показаний",I2006="ФЛ"),G2006*H2006,"")</f>
        <v/>
      </c>
    </row>
    <row r="2007" spans="1:11" x14ac:dyDescent="0.25">
      <c r="A2007" s="7">
        <v>87039</v>
      </c>
      <c r="B2007" s="7">
        <f>VLOOKUP(A2007,'Лицевые счета'!$A$1:$K$4570,2,0)</f>
        <v>58367</v>
      </c>
      <c r="C2007">
        <f>COUNTIF('ИПУ и ОКПУ'!$A$2:$A$3258,A2007)</f>
        <v>1</v>
      </c>
      <c r="D2007" t="str">
        <f>IF(C2007&gt;0,VLOOKUP(A2007,'ИПУ и ОКПУ'!$A$1:$O$3258,9,0),"")</f>
        <v>Одноставочный</v>
      </c>
      <c r="E2007" t="str">
        <f>IF(C2007&gt;0,IF(VLOOKUP(A2007,'ИПУ и ОКПУ'!$A$1:$O$3258,14,0)="Нет показаний","Нет показаний",""),"")</f>
        <v/>
      </c>
      <c r="F2007">
        <f>IF(AND(C2007&gt;0),SUMIF('ИПУ и ОКПУ'!$A$2:$A$3258,A2007,'ИПУ и ОКПУ'!$O$2:$O$3258),"")</f>
        <v>85</v>
      </c>
      <c r="G2007">
        <f>VLOOKUP(A2007,'Лицевые счета'!$A$2:$K$4570,9,0)</f>
        <v>1</v>
      </c>
      <c r="H2007">
        <f>VLOOKUP(A2007,'Лицевые счета'!$A$2:$K$4570,10,0)</f>
        <v>167.6</v>
      </c>
      <c r="I2007" t="str">
        <f>VLOOKUP(A2007,'Лицевые счета'!$A$2:$K$4570,6,0)</f>
        <v>ФЛ</v>
      </c>
      <c r="J2007" t="str">
        <f>IF(AND(C2007=0,I2007="ФЛ"),G2007*H2007,"")</f>
        <v/>
      </c>
      <c r="K2007" t="str">
        <f>IF(AND(C2007&gt;0,E2007="Нет показаний",I2007="ФЛ"),G2007*H2007,"")</f>
        <v/>
      </c>
    </row>
    <row r="2008" spans="1:11" x14ac:dyDescent="0.25">
      <c r="A2008" s="7">
        <v>87193</v>
      </c>
      <c r="B2008" s="7">
        <f>VLOOKUP(A2008,'Лицевые счета'!$A$1:$K$4570,2,0)</f>
        <v>56761</v>
      </c>
      <c r="C2008">
        <f>COUNTIF('ИПУ и ОКПУ'!$A$2:$A$3258,A2008)</f>
        <v>1</v>
      </c>
      <c r="D2008" t="str">
        <f>IF(C2008&gt;0,VLOOKUP(A2008,'ИПУ и ОКПУ'!$A$1:$O$3258,9,0),"")</f>
        <v>Одноставочный</v>
      </c>
      <c r="E2008" t="str">
        <f>IF(C2008&gt;0,IF(VLOOKUP(A2008,'ИПУ и ОКПУ'!$A$1:$O$3258,14,0)="Нет показаний","Нет показаний",""),"")</f>
        <v/>
      </c>
      <c r="F2008">
        <f>IF(AND(C2008&gt;0),SUMIF('ИПУ и ОКПУ'!$A$2:$A$3258,A2008,'ИПУ и ОКПУ'!$O$2:$O$3258),"")</f>
        <v>138</v>
      </c>
      <c r="G2008">
        <f>VLOOKUP(A2008,'Лицевые счета'!$A$2:$K$4570,9,0)</f>
        <v>1</v>
      </c>
      <c r="H2008">
        <f>VLOOKUP(A2008,'Лицевые счета'!$A$2:$K$4570,10,0)</f>
        <v>134.30000000000001</v>
      </c>
      <c r="I2008" t="str">
        <f>VLOOKUP(A2008,'Лицевые счета'!$A$2:$K$4570,6,0)</f>
        <v>ФЛ</v>
      </c>
      <c r="J2008" t="str">
        <f>IF(AND(C2008=0,I2008="ФЛ"),G2008*H2008,"")</f>
        <v/>
      </c>
      <c r="K2008" t="str">
        <f>IF(AND(C2008&gt;0,E2008="Нет показаний",I2008="ФЛ"),G2008*H2008,"")</f>
        <v/>
      </c>
    </row>
    <row r="2009" spans="1:11" x14ac:dyDescent="0.25">
      <c r="A2009" s="7">
        <v>87866</v>
      </c>
      <c r="B2009" s="7">
        <f>VLOOKUP(A2009,'Лицевые счета'!$A$1:$K$4570,2,0)</f>
        <v>58194</v>
      </c>
      <c r="C2009">
        <f>COUNTIF('ИПУ и ОКПУ'!$A$2:$A$3258,A2009)</f>
        <v>1</v>
      </c>
      <c r="D2009" t="str">
        <f>IF(C2009&gt;0,VLOOKUP(A2009,'ИПУ и ОКПУ'!$A$1:$O$3258,9,0),"")</f>
        <v>Одноставочный</v>
      </c>
      <c r="E2009" t="str">
        <f>IF(C2009&gt;0,IF(VLOOKUP(A2009,'ИПУ и ОКПУ'!$A$1:$O$3258,14,0)="Нет показаний","Нет показаний",""),"")</f>
        <v>Нет показаний</v>
      </c>
      <c r="F2009">
        <f>IF(AND(C2009&gt;0),SUMIF('ИПУ и ОКПУ'!$A$2:$A$3258,A2009,'ИПУ и ОКПУ'!$O$2:$O$3258),"")</f>
        <v>0</v>
      </c>
      <c r="G2009">
        <f>VLOOKUP(A2009,'Лицевые счета'!$A$2:$K$4570,9,0)</f>
        <v>1</v>
      </c>
      <c r="H2009">
        <f>VLOOKUP(A2009,'Лицевые счета'!$A$2:$K$4570,10,0)</f>
        <v>118.7</v>
      </c>
      <c r="I2009" t="str">
        <f>VLOOKUP(A2009,'Лицевые счета'!$A$2:$K$4570,6,0)</f>
        <v>ФЛ</v>
      </c>
      <c r="J2009" t="str">
        <f>IF(AND(C2009=0,I2009="ФЛ"),G2009*H2009,"")</f>
        <v/>
      </c>
      <c r="K2009">
        <f>IF(AND(C2009&gt;0,E2009="Нет показаний",I2009="ФЛ"),G2009*H2009,"")</f>
        <v>118.7</v>
      </c>
    </row>
    <row r="2010" spans="1:11" x14ac:dyDescent="0.25">
      <c r="A2010" s="7">
        <v>87950</v>
      </c>
      <c r="B2010" s="7">
        <f>VLOOKUP(A2010,'Лицевые счета'!$A$1:$K$4570,2,0)</f>
        <v>58362</v>
      </c>
      <c r="C2010">
        <f>COUNTIF('ИПУ и ОКПУ'!$A$2:$A$3258,A2010)</f>
        <v>1</v>
      </c>
      <c r="D2010" t="str">
        <f>IF(C2010&gt;0,VLOOKUP(A2010,'ИПУ и ОКПУ'!$A$1:$O$3258,9,0),"")</f>
        <v>Одноставочный</v>
      </c>
      <c r="E2010" t="str">
        <f>IF(C2010&gt;0,IF(VLOOKUP(A2010,'ИПУ и ОКПУ'!$A$1:$O$3258,14,0)="Нет показаний","Нет показаний",""),"")</f>
        <v/>
      </c>
      <c r="F2010">
        <f>IF(AND(C2010&gt;0),SUMIF('ИПУ и ОКПУ'!$A$2:$A$3258,A2010,'ИПУ и ОКПУ'!$O$2:$O$3258),"")</f>
        <v>186</v>
      </c>
      <c r="G2010">
        <f>VLOOKUP(A2010,'Лицевые счета'!$A$2:$K$4570,9,0)</f>
        <v>1</v>
      </c>
      <c r="H2010">
        <f>VLOOKUP(A2010,'Лицевые счета'!$A$2:$K$4570,10,0)</f>
        <v>142</v>
      </c>
      <c r="I2010" t="str">
        <f>VLOOKUP(A2010,'Лицевые счета'!$A$2:$K$4570,6,0)</f>
        <v>ФЛ</v>
      </c>
      <c r="J2010" t="str">
        <f>IF(AND(C2010=0,I2010="ФЛ"),G2010*H2010,"")</f>
        <v/>
      </c>
      <c r="K2010" t="str">
        <f>IF(AND(C2010&gt;0,E2010="Нет показаний",I2010="ФЛ"),G2010*H2010,"")</f>
        <v/>
      </c>
    </row>
    <row r="2011" spans="1:11" x14ac:dyDescent="0.25">
      <c r="A2011" s="7">
        <v>88070</v>
      </c>
      <c r="B2011" s="7">
        <f>VLOOKUP(A2011,'Лицевые счета'!$A$1:$K$4570,2,0)</f>
        <v>58327</v>
      </c>
      <c r="C2011">
        <f>COUNTIF('ИПУ и ОКПУ'!$A$2:$A$3258,A2011)</f>
        <v>1</v>
      </c>
      <c r="D2011" t="str">
        <f>IF(C2011&gt;0,VLOOKUP(A2011,'ИПУ и ОКПУ'!$A$1:$O$3258,9,0),"")</f>
        <v>Одноставочный</v>
      </c>
      <c r="E2011" t="str">
        <f>IF(C2011&gt;0,IF(VLOOKUP(A2011,'ИПУ и ОКПУ'!$A$1:$O$3258,14,0)="Нет показаний","Нет показаний",""),"")</f>
        <v/>
      </c>
      <c r="F2011">
        <f>IF(AND(C2011&gt;0),SUMIF('ИПУ и ОКПУ'!$A$2:$A$3258,A2011,'ИПУ и ОКПУ'!$O$2:$O$3258),"")</f>
        <v>172</v>
      </c>
      <c r="G2011">
        <f>VLOOKUP(A2011,'Лицевые счета'!$A$2:$K$4570,9,0)</f>
        <v>1</v>
      </c>
      <c r="H2011">
        <f>VLOOKUP(A2011,'Лицевые счета'!$A$2:$K$4570,10,0)</f>
        <v>134.30000000000001</v>
      </c>
      <c r="I2011" t="str">
        <f>VLOOKUP(A2011,'Лицевые счета'!$A$2:$K$4570,6,0)</f>
        <v>ФЛ</v>
      </c>
      <c r="J2011" t="str">
        <f>IF(AND(C2011=0,I2011="ФЛ"),G2011*H2011,"")</f>
        <v/>
      </c>
      <c r="K2011" t="str">
        <f>IF(AND(C2011&gt;0,E2011="Нет показаний",I2011="ФЛ"),G2011*H2011,"")</f>
        <v/>
      </c>
    </row>
    <row r="2012" spans="1:11" x14ac:dyDescent="0.25">
      <c r="A2012" s="7">
        <v>88141</v>
      </c>
      <c r="B2012" s="7">
        <f>VLOOKUP(A2012,'Лицевые счета'!$A$1:$K$4570,2,0)</f>
        <v>58360</v>
      </c>
      <c r="C2012">
        <f>COUNTIF('ИПУ и ОКПУ'!$A$2:$A$3258,A2012)</f>
        <v>1</v>
      </c>
      <c r="D2012" t="str">
        <f>IF(C2012&gt;0,VLOOKUP(A2012,'ИПУ и ОКПУ'!$A$1:$O$3258,9,0),"")</f>
        <v>Одноставочный</v>
      </c>
      <c r="E2012" t="str">
        <f>IF(C2012&gt;0,IF(VLOOKUP(A2012,'ИПУ и ОКПУ'!$A$1:$O$3258,14,0)="Нет показаний","Нет показаний",""),"")</f>
        <v/>
      </c>
      <c r="F2012">
        <f>IF(AND(C2012&gt;0),SUMIF('ИПУ и ОКПУ'!$A$2:$A$3258,A2012,'ИПУ и ОКПУ'!$O$2:$O$3258),"")</f>
        <v>125</v>
      </c>
      <c r="G2012">
        <f>VLOOKUP(A2012,'Лицевые счета'!$A$2:$K$4570,9,0)</f>
        <v>1</v>
      </c>
      <c r="H2012">
        <f>VLOOKUP(A2012,'Лицевые счета'!$A$2:$K$4570,10,0)</f>
        <v>183.2</v>
      </c>
      <c r="I2012" t="str">
        <f>VLOOKUP(A2012,'Лицевые счета'!$A$2:$K$4570,6,0)</f>
        <v>ФЛ</v>
      </c>
      <c r="J2012" t="str">
        <f>IF(AND(C2012=0,I2012="ФЛ"),G2012*H2012,"")</f>
        <v/>
      </c>
      <c r="K2012" t="str">
        <f>IF(AND(C2012&gt;0,E2012="Нет показаний",I2012="ФЛ"),G2012*H2012,"")</f>
        <v/>
      </c>
    </row>
    <row r="2013" spans="1:11" x14ac:dyDescent="0.25">
      <c r="A2013" s="7">
        <v>89459</v>
      </c>
      <c r="B2013" s="7">
        <f>VLOOKUP(A2013,'Лицевые счета'!$A$1:$K$4570,2,0)</f>
        <v>58366</v>
      </c>
      <c r="C2013">
        <f>COUNTIF('ИПУ и ОКПУ'!$A$2:$A$3258,A2013)</f>
        <v>1</v>
      </c>
      <c r="D2013" t="str">
        <f>IF(C2013&gt;0,VLOOKUP(A2013,'ИПУ и ОКПУ'!$A$1:$O$3258,9,0),"")</f>
        <v>Одноставочный</v>
      </c>
      <c r="E2013" t="str">
        <f>IF(C2013&gt;0,IF(VLOOKUP(A2013,'ИПУ и ОКПУ'!$A$1:$O$3258,14,0)="Нет показаний","Нет показаний",""),"")</f>
        <v/>
      </c>
      <c r="F2013">
        <f>IF(AND(C2013&gt;0),SUMIF('ИПУ и ОКПУ'!$A$2:$A$3258,A2013,'ИПУ и ОКПУ'!$O$2:$O$3258),"")</f>
        <v>160</v>
      </c>
      <c r="G2013">
        <f>VLOOKUP(A2013,'Лицевые счета'!$A$2:$K$4570,9,0)</f>
        <v>1</v>
      </c>
      <c r="H2013">
        <f>VLOOKUP(A2013,'Лицевые счета'!$A$2:$K$4570,10,0)</f>
        <v>167.6</v>
      </c>
      <c r="I2013" t="str">
        <f>VLOOKUP(A2013,'Лицевые счета'!$A$2:$K$4570,6,0)</f>
        <v>ФЛ</v>
      </c>
      <c r="J2013" t="str">
        <f>IF(AND(C2013=0,I2013="ФЛ"),G2013*H2013,"")</f>
        <v/>
      </c>
      <c r="K2013" t="str">
        <f>IF(AND(C2013&gt;0,E2013="Нет показаний",I2013="ФЛ"),G2013*H2013,"")</f>
        <v/>
      </c>
    </row>
    <row r="2014" spans="1:11" x14ac:dyDescent="0.25">
      <c r="A2014" s="7">
        <v>89598</v>
      </c>
      <c r="B2014" s="7">
        <f>VLOOKUP(A2014,'Лицевые счета'!$A$1:$K$4570,2,0)</f>
        <v>58202</v>
      </c>
      <c r="C2014">
        <f>COUNTIF('ИПУ и ОКПУ'!$A$2:$A$3258,A2014)</f>
        <v>1</v>
      </c>
      <c r="D2014" t="str">
        <f>IF(C2014&gt;0,VLOOKUP(A2014,'ИПУ и ОКПУ'!$A$1:$O$3258,9,0),"")</f>
        <v>Одноставочный</v>
      </c>
      <c r="E2014" t="str">
        <f>IF(C2014&gt;0,IF(VLOOKUP(A2014,'ИПУ и ОКПУ'!$A$1:$O$3258,14,0)="Нет показаний","Нет показаний",""),"")</f>
        <v/>
      </c>
      <c r="F2014">
        <f>IF(AND(C2014&gt;0),SUMIF('ИПУ и ОКПУ'!$A$2:$A$3258,A2014,'ИПУ и ОКПУ'!$O$2:$O$3258),"")</f>
        <v>0</v>
      </c>
      <c r="G2014">
        <f>VLOOKUP(A2014,'Лицевые счета'!$A$2:$K$4570,9,0)</f>
        <v>1</v>
      </c>
      <c r="H2014">
        <f>VLOOKUP(A2014,'Лицевые счета'!$A$2:$K$4570,10,0)</f>
        <v>134.30000000000001</v>
      </c>
      <c r="I2014" t="str">
        <f>VLOOKUP(A2014,'Лицевые счета'!$A$2:$K$4570,6,0)</f>
        <v>ФЛ</v>
      </c>
      <c r="J2014" t="str">
        <f>IF(AND(C2014=0,I2014="ФЛ"),G2014*H2014,"")</f>
        <v/>
      </c>
      <c r="K2014" t="str">
        <f>IF(AND(C2014&gt;0,E2014="Нет показаний",I2014="ФЛ"),G2014*H2014,"")</f>
        <v/>
      </c>
    </row>
    <row r="2015" spans="1:11" x14ac:dyDescent="0.25">
      <c r="A2015" s="7">
        <v>90033</v>
      </c>
      <c r="B2015" s="7">
        <f>VLOOKUP(A2015,'Лицевые счета'!$A$1:$K$4570,2,0)</f>
        <v>56778</v>
      </c>
      <c r="C2015">
        <f>COUNTIF('ИПУ и ОКПУ'!$A$2:$A$3258,A2015)</f>
        <v>1</v>
      </c>
      <c r="D2015" t="str">
        <f>IF(C2015&gt;0,VLOOKUP(A2015,'ИПУ и ОКПУ'!$A$1:$O$3258,9,0),"")</f>
        <v>Одноставочный</v>
      </c>
      <c r="E2015" t="str">
        <f>IF(C2015&gt;0,IF(VLOOKUP(A2015,'ИПУ и ОКПУ'!$A$1:$O$3258,14,0)="Нет показаний","Нет показаний",""),"")</f>
        <v/>
      </c>
      <c r="F2015">
        <f>IF(AND(C2015&gt;0),SUMIF('ИПУ и ОКПУ'!$A$2:$A$3258,A2015,'ИПУ и ОКПУ'!$O$2:$O$3258),"")</f>
        <v>38</v>
      </c>
      <c r="G2015">
        <f>VLOOKUP(A2015,'Лицевые счета'!$A$2:$K$4570,9,0)</f>
        <v>1</v>
      </c>
      <c r="H2015">
        <f>VLOOKUP(A2015,'Лицевые счета'!$A$2:$K$4570,10,0)</f>
        <v>142</v>
      </c>
      <c r="I2015" t="str">
        <f>VLOOKUP(A2015,'Лицевые счета'!$A$2:$K$4570,6,0)</f>
        <v>ФЛ</v>
      </c>
      <c r="J2015" t="str">
        <f>IF(AND(C2015=0,I2015="ФЛ"),G2015*H2015,"")</f>
        <v/>
      </c>
      <c r="K2015" t="str">
        <f>IF(AND(C2015&gt;0,E2015="Нет показаний",I2015="ФЛ"),G2015*H2015,"")</f>
        <v/>
      </c>
    </row>
    <row r="2016" spans="1:11" x14ac:dyDescent="0.25">
      <c r="A2016" s="7">
        <v>90043</v>
      </c>
      <c r="B2016" s="7">
        <f>VLOOKUP(A2016,'Лицевые счета'!$A$1:$K$4570,2,0)</f>
        <v>56778</v>
      </c>
      <c r="C2016">
        <f>COUNTIF('ИПУ и ОКПУ'!$A$2:$A$3258,A2016)</f>
        <v>1</v>
      </c>
      <c r="D2016" t="str">
        <f>IF(C2016&gt;0,VLOOKUP(A2016,'ИПУ и ОКПУ'!$A$1:$O$3258,9,0),"")</f>
        <v>Одноставочный</v>
      </c>
      <c r="E2016" t="str">
        <f>IF(C2016&gt;0,IF(VLOOKUP(A2016,'ИПУ и ОКПУ'!$A$1:$O$3258,14,0)="Нет показаний","Нет показаний",""),"")</f>
        <v/>
      </c>
      <c r="F2016">
        <f>IF(AND(C2016&gt;0),SUMIF('ИПУ и ОКПУ'!$A$2:$A$3258,A2016,'ИПУ и ОКПУ'!$O$2:$O$3258),"")</f>
        <v>73</v>
      </c>
      <c r="G2016">
        <f>VLOOKUP(A2016,'Лицевые счета'!$A$2:$K$4570,9,0)</f>
        <v>1</v>
      </c>
      <c r="H2016">
        <f>VLOOKUP(A2016,'Лицевые счета'!$A$2:$K$4570,10,0)</f>
        <v>142</v>
      </c>
      <c r="I2016" t="str">
        <f>VLOOKUP(A2016,'Лицевые счета'!$A$2:$K$4570,6,0)</f>
        <v>ФЛ</v>
      </c>
      <c r="J2016" t="str">
        <f>IF(AND(C2016=0,I2016="ФЛ"),G2016*H2016,"")</f>
        <v/>
      </c>
      <c r="K2016" t="str">
        <f>IF(AND(C2016&gt;0,E2016="Нет показаний",I2016="ФЛ"),G2016*H2016,"")</f>
        <v/>
      </c>
    </row>
    <row r="2017" spans="1:11" x14ac:dyDescent="0.25">
      <c r="A2017" s="7">
        <v>90045</v>
      </c>
      <c r="B2017" s="7">
        <f>VLOOKUP(A2017,'Лицевые счета'!$A$1:$K$4570,2,0)</f>
        <v>56778</v>
      </c>
      <c r="C2017">
        <f>COUNTIF('ИПУ и ОКПУ'!$A$2:$A$3258,A2017)</f>
        <v>1</v>
      </c>
      <c r="D2017" t="str">
        <f>IF(C2017&gt;0,VLOOKUP(A2017,'ИПУ и ОКПУ'!$A$1:$O$3258,9,0),"")</f>
        <v>Одноставочный</v>
      </c>
      <c r="E2017" t="str">
        <f>IF(C2017&gt;0,IF(VLOOKUP(A2017,'ИПУ и ОКПУ'!$A$1:$O$3258,14,0)="Нет показаний","Нет показаний",""),"")</f>
        <v/>
      </c>
      <c r="F2017">
        <f>IF(AND(C2017&gt;0),SUMIF('ИПУ и ОКПУ'!$A$2:$A$3258,A2017,'ИПУ и ОКПУ'!$O$2:$O$3258),"")</f>
        <v>175</v>
      </c>
      <c r="G2017">
        <f>VLOOKUP(A2017,'Лицевые счета'!$A$2:$K$4570,9,0)</f>
        <v>1</v>
      </c>
      <c r="H2017">
        <f>VLOOKUP(A2017,'Лицевые счета'!$A$2:$K$4570,10,0)</f>
        <v>142</v>
      </c>
      <c r="I2017" t="str">
        <f>VLOOKUP(A2017,'Лицевые счета'!$A$2:$K$4570,6,0)</f>
        <v>ФЛ</v>
      </c>
      <c r="J2017" t="str">
        <f>IF(AND(C2017=0,I2017="ФЛ"),G2017*H2017,"")</f>
        <v/>
      </c>
      <c r="K2017" t="str">
        <f>IF(AND(C2017&gt;0,E2017="Нет показаний",I2017="ФЛ"),G2017*H2017,"")</f>
        <v/>
      </c>
    </row>
    <row r="2018" spans="1:11" x14ac:dyDescent="0.25">
      <c r="A2018" s="7">
        <v>90093</v>
      </c>
      <c r="B2018" s="7">
        <f>VLOOKUP(A2018,'Лицевые счета'!$A$1:$K$4570,2,0)</f>
        <v>58360</v>
      </c>
      <c r="C2018">
        <f>COUNTIF('ИПУ и ОКПУ'!$A$2:$A$3258,A2018)</f>
        <v>1</v>
      </c>
      <c r="D2018" t="str">
        <f>IF(C2018&gt;0,VLOOKUP(A2018,'ИПУ и ОКПУ'!$A$1:$O$3258,9,0),"")</f>
        <v>Одноставочный</v>
      </c>
      <c r="E2018" t="str">
        <f>IF(C2018&gt;0,IF(VLOOKUP(A2018,'ИПУ и ОКПУ'!$A$1:$O$3258,14,0)="Нет показаний","Нет показаний",""),"")</f>
        <v/>
      </c>
      <c r="F2018">
        <f>IF(AND(C2018&gt;0),SUMIF('ИПУ и ОКПУ'!$A$2:$A$3258,A2018,'ИПУ и ОКПУ'!$O$2:$O$3258),"")</f>
        <v>0</v>
      </c>
      <c r="G2018">
        <f>VLOOKUP(A2018,'Лицевые счета'!$A$2:$K$4570,9,0)</f>
        <v>1</v>
      </c>
      <c r="H2018">
        <f>VLOOKUP(A2018,'Лицевые счета'!$A$2:$K$4570,10,0)</f>
        <v>142</v>
      </c>
      <c r="I2018" t="str">
        <f>VLOOKUP(A2018,'Лицевые счета'!$A$2:$K$4570,6,0)</f>
        <v>ФЛ</v>
      </c>
      <c r="J2018" t="str">
        <f>IF(AND(C2018=0,I2018="ФЛ"),G2018*H2018,"")</f>
        <v/>
      </c>
      <c r="K2018" t="str">
        <f>IF(AND(C2018&gt;0,E2018="Нет показаний",I2018="ФЛ"),G2018*H2018,"")</f>
        <v/>
      </c>
    </row>
    <row r="2019" spans="1:11" x14ac:dyDescent="0.25">
      <c r="A2019" s="7">
        <v>90509</v>
      </c>
      <c r="B2019" s="7">
        <f>VLOOKUP(A2019,'Лицевые счета'!$A$1:$K$4570,2,0)</f>
        <v>56778</v>
      </c>
      <c r="C2019">
        <f>COUNTIF('ИПУ и ОКПУ'!$A$2:$A$3258,A2019)</f>
        <v>1</v>
      </c>
      <c r="D2019" t="str">
        <f>IF(C2019&gt;0,VLOOKUP(A2019,'ИПУ и ОКПУ'!$A$1:$O$3258,9,0),"")</f>
        <v>Одноставочный</v>
      </c>
      <c r="E2019" t="str">
        <f>IF(C2019&gt;0,IF(VLOOKUP(A2019,'ИПУ и ОКПУ'!$A$1:$O$3258,14,0)="Нет показаний","Нет показаний",""),"")</f>
        <v/>
      </c>
      <c r="F2019">
        <f>IF(AND(C2019&gt;0),SUMIF('ИПУ и ОКПУ'!$A$2:$A$3258,A2019,'ИПУ и ОКПУ'!$O$2:$O$3258),"")</f>
        <v>84</v>
      </c>
      <c r="G2019">
        <f>VLOOKUP(A2019,'Лицевые счета'!$A$2:$K$4570,9,0)</f>
        <v>1</v>
      </c>
      <c r="H2019">
        <f>VLOOKUP(A2019,'Лицевые счета'!$A$2:$K$4570,10,0)</f>
        <v>167.6</v>
      </c>
      <c r="I2019" t="str">
        <f>VLOOKUP(A2019,'Лицевые счета'!$A$2:$K$4570,6,0)</f>
        <v>ФЛ</v>
      </c>
      <c r="J2019" t="str">
        <f>IF(AND(C2019=0,I2019="ФЛ"),G2019*H2019,"")</f>
        <v/>
      </c>
      <c r="K2019" t="str">
        <f>IF(AND(C2019&gt;0,E2019="Нет показаний",I2019="ФЛ"),G2019*H2019,"")</f>
        <v/>
      </c>
    </row>
    <row r="2020" spans="1:11" x14ac:dyDescent="0.25">
      <c r="A2020" s="7">
        <v>90511</v>
      </c>
      <c r="B2020" s="7">
        <f>VLOOKUP(A2020,'Лицевые счета'!$A$1:$K$4570,2,0)</f>
        <v>56778</v>
      </c>
      <c r="C2020">
        <f>COUNTIF('ИПУ и ОКПУ'!$A$2:$A$3258,A2020)</f>
        <v>1</v>
      </c>
      <c r="D2020" t="str">
        <f>IF(C2020&gt;0,VLOOKUP(A2020,'ИПУ и ОКПУ'!$A$1:$O$3258,9,0),"")</f>
        <v>Одноставочный</v>
      </c>
      <c r="E2020" t="str">
        <f>IF(C2020&gt;0,IF(VLOOKUP(A2020,'ИПУ и ОКПУ'!$A$1:$O$3258,14,0)="Нет показаний","Нет показаний",""),"")</f>
        <v/>
      </c>
      <c r="F2020">
        <f>IF(AND(C2020&gt;0),SUMIF('ИПУ и ОКПУ'!$A$2:$A$3258,A2020,'ИПУ и ОКПУ'!$O$2:$O$3258),"")</f>
        <v>108</v>
      </c>
      <c r="G2020">
        <f>VLOOKUP(A2020,'Лицевые счета'!$A$2:$K$4570,9,0)</f>
        <v>1</v>
      </c>
      <c r="H2020">
        <f>VLOOKUP(A2020,'Лицевые счета'!$A$2:$K$4570,10,0)</f>
        <v>142</v>
      </c>
      <c r="I2020" t="str">
        <f>VLOOKUP(A2020,'Лицевые счета'!$A$2:$K$4570,6,0)</f>
        <v>ФЛ</v>
      </c>
      <c r="J2020" t="str">
        <f>IF(AND(C2020=0,I2020="ФЛ"),G2020*H2020,"")</f>
        <v/>
      </c>
      <c r="K2020" t="str">
        <f>IF(AND(C2020&gt;0,E2020="Нет показаний",I2020="ФЛ"),G2020*H2020,"")</f>
        <v/>
      </c>
    </row>
    <row r="2021" spans="1:11" x14ac:dyDescent="0.25">
      <c r="A2021" s="7">
        <v>90585</v>
      </c>
      <c r="B2021" s="7">
        <f>VLOOKUP(A2021,'Лицевые счета'!$A$1:$K$4570,2,0)</f>
        <v>56802</v>
      </c>
      <c r="C2021">
        <f>COUNTIF('ИПУ и ОКПУ'!$A$2:$A$3258,A2021)</f>
        <v>1</v>
      </c>
      <c r="D2021" t="str">
        <f>IF(C2021&gt;0,VLOOKUP(A2021,'ИПУ и ОКПУ'!$A$1:$O$3258,9,0),"")</f>
        <v>Одноставочный</v>
      </c>
      <c r="E2021" t="str">
        <f>IF(C2021&gt;0,IF(VLOOKUP(A2021,'ИПУ и ОКПУ'!$A$1:$O$3258,14,0)="Нет показаний","Нет показаний",""),"")</f>
        <v/>
      </c>
      <c r="F2021">
        <f>IF(AND(C2021&gt;0),SUMIF('ИПУ и ОКПУ'!$A$2:$A$3258,A2021,'ИПУ и ОКПУ'!$O$2:$O$3258),"")</f>
        <v>98</v>
      </c>
      <c r="G2021">
        <f>VLOOKUP(A2021,'Лицевые счета'!$A$2:$K$4570,9,0)</f>
        <v>1</v>
      </c>
      <c r="H2021">
        <f>VLOOKUP(A2021,'Лицевые счета'!$A$2:$K$4570,10,0)</f>
        <v>167.6</v>
      </c>
      <c r="I2021" t="str">
        <f>VLOOKUP(A2021,'Лицевые счета'!$A$2:$K$4570,6,0)</f>
        <v>ФЛ</v>
      </c>
      <c r="J2021" t="str">
        <f>IF(AND(C2021=0,I2021="ФЛ"),G2021*H2021,"")</f>
        <v/>
      </c>
      <c r="K2021" t="str">
        <f>IF(AND(C2021&gt;0,E2021="Нет показаний",I2021="ФЛ"),G2021*H2021,"")</f>
        <v/>
      </c>
    </row>
    <row r="2022" spans="1:11" x14ac:dyDescent="0.25">
      <c r="A2022" s="7">
        <v>90609</v>
      </c>
      <c r="B2022" s="7">
        <f>VLOOKUP(A2022,'Лицевые счета'!$A$1:$K$4570,2,0)</f>
        <v>56802</v>
      </c>
      <c r="C2022">
        <f>COUNTIF('ИПУ и ОКПУ'!$A$2:$A$3258,A2022)</f>
        <v>1</v>
      </c>
      <c r="D2022" t="str">
        <f>IF(C2022&gt;0,VLOOKUP(A2022,'ИПУ и ОКПУ'!$A$1:$O$3258,9,0),"")</f>
        <v>Одноставочный</v>
      </c>
      <c r="E2022" t="str">
        <f>IF(C2022&gt;0,IF(VLOOKUP(A2022,'ИПУ и ОКПУ'!$A$1:$O$3258,14,0)="Нет показаний","Нет показаний",""),"")</f>
        <v/>
      </c>
      <c r="F2022">
        <f>IF(AND(C2022&gt;0),SUMIF('ИПУ и ОКПУ'!$A$2:$A$3258,A2022,'ИПУ и ОКПУ'!$O$2:$O$3258),"")</f>
        <v>115</v>
      </c>
      <c r="G2022">
        <f>VLOOKUP(A2022,'Лицевые счета'!$A$2:$K$4570,9,0)</f>
        <v>1</v>
      </c>
      <c r="H2022">
        <f>VLOOKUP(A2022,'Лицевые счета'!$A$2:$K$4570,10,0)</f>
        <v>183.2</v>
      </c>
      <c r="I2022" t="str">
        <f>VLOOKUP(A2022,'Лицевые счета'!$A$2:$K$4570,6,0)</f>
        <v>ФЛ</v>
      </c>
      <c r="J2022" t="str">
        <f>IF(AND(C2022=0,I2022="ФЛ"),G2022*H2022,"")</f>
        <v/>
      </c>
      <c r="K2022" t="str">
        <f>IF(AND(C2022&gt;0,E2022="Нет показаний",I2022="ФЛ"),G2022*H2022,"")</f>
        <v/>
      </c>
    </row>
    <row r="2023" spans="1:11" x14ac:dyDescent="0.25">
      <c r="A2023" s="7">
        <v>90835</v>
      </c>
      <c r="B2023" s="7">
        <f>VLOOKUP(A2023,'Лицевые счета'!$A$1:$K$4570,2,0)</f>
        <v>56778</v>
      </c>
      <c r="C2023">
        <f>COUNTIF('ИПУ и ОКПУ'!$A$2:$A$3258,A2023)</f>
        <v>1</v>
      </c>
      <c r="D2023" t="str">
        <f>IF(C2023&gt;0,VLOOKUP(A2023,'ИПУ и ОКПУ'!$A$1:$O$3258,9,0),"")</f>
        <v>Одноставочный</v>
      </c>
      <c r="E2023" t="str">
        <f>IF(C2023&gt;0,IF(VLOOKUP(A2023,'ИПУ и ОКПУ'!$A$1:$O$3258,14,0)="Нет показаний","Нет показаний",""),"")</f>
        <v/>
      </c>
      <c r="F2023">
        <f>IF(AND(C2023&gt;0),SUMIF('ИПУ и ОКПУ'!$A$2:$A$3258,A2023,'ИПУ и ОКПУ'!$O$2:$O$3258),"")</f>
        <v>89</v>
      </c>
      <c r="G2023">
        <f>VLOOKUP(A2023,'Лицевые счета'!$A$2:$K$4570,9,0)</f>
        <v>1</v>
      </c>
      <c r="H2023">
        <f>VLOOKUP(A2023,'Лицевые счета'!$A$2:$K$4570,10,0)</f>
        <v>167.6</v>
      </c>
      <c r="I2023" t="str">
        <f>VLOOKUP(A2023,'Лицевые счета'!$A$2:$K$4570,6,0)</f>
        <v>ФЛ</v>
      </c>
      <c r="J2023" t="str">
        <f>IF(AND(C2023=0,I2023="ФЛ"),G2023*H2023,"")</f>
        <v/>
      </c>
      <c r="K2023" t="str">
        <f>IF(AND(C2023&gt;0,E2023="Нет показаний",I2023="ФЛ"),G2023*H2023,"")</f>
        <v/>
      </c>
    </row>
    <row r="2024" spans="1:11" x14ac:dyDescent="0.25">
      <c r="A2024" s="7">
        <v>90899</v>
      </c>
      <c r="B2024" s="7">
        <f>VLOOKUP(A2024,'Лицевые счета'!$A$1:$K$4570,2,0)</f>
        <v>56802</v>
      </c>
      <c r="C2024">
        <f>COUNTIF('ИПУ и ОКПУ'!$A$2:$A$3258,A2024)</f>
        <v>1</v>
      </c>
      <c r="D2024" t="str">
        <f>IF(C2024&gt;0,VLOOKUP(A2024,'ИПУ и ОКПУ'!$A$1:$O$3258,9,0),"")</f>
        <v>Одноставочный</v>
      </c>
      <c r="E2024" t="str">
        <f>IF(C2024&gt;0,IF(VLOOKUP(A2024,'ИПУ и ОКПУ'!$A$1:$O$3258,14,0)="Нет показаний","Нет показаний",""),"")</f>
        <v/>
      </c>
      <c r="F2024">
        <f>IF(AND(C2024&gt;0),SUMIF('ИПУ и ОКПУ'!$A$2:$A$3258,A2024,'ИПУ и ОКПУ'!$O$2:$O$3258),"")</f>
        <v>155</v>
      </c>
      <c r="G2024">
        <f>VLOOKUP(A2024,'Лицевые счета'!$A$2:$K$4570,9,0)</f>
        <v>1</v>
      </c>
      <c r="H2024">
        <f>VLOOKUP(A2024,'Лицевые счета'!$A$2:$K$4570,10,0)</f>
        <v>194.5</v>
      </c>
      <c r="I2024" t="str">
        <f>VLOOKUP(A2024,'Лицевые счета'!$A$2:$K$4570,6,0)</f>
        <v>ФЛ</v>
      </c>
      <c r="J2024" t="str">
        <f>IF(AND(C2024=0,I2024="ФЛ"),G2024*H2024,"")</f>
        <v/>
      </c>
      <c r="K2024" t="str">
        <f>IF(AND(C2024&gt;0,E2024="Нет показаний",I2024="ФЛ"),G2024*H2024,"")</f>
        <v/>
      </c>
    </row>
    <row r="2025" spans="1:11" x14ac:dyDescent="0.25">
      <c r="A2025" s="7">
        <v>90977</v>
      </c>
      <c r="B2025" s="7">
        <f>VLOOKUP(A2025,'Лицевые счета'!$A$1:$K$4570,2,0)</f>
        <v>56778</v>
      </c>
      <c r="C2025">
        <f>COUNTIF('ИПУ и ОКПУ'!$A$2:$A$3258,A2025)</f>
        <v>1</v>
      </c>
      <c r="D2025" t="str">
        <f>IF(C2025&gt;0,VLOOKUP(A2025,'ИПУ и ОКПУ'!$A$1:$O$3258,9,0),"")</f>
        <v>Одноставочный</v>
      </c>
      <c r="E2025" t="str">
        <f>IF(C2025&gt;0,IF(VLOOKUP(A2025,'ИПУ и ОКПУ'!$A$1:$O$3258,14,0)="Нет показаний","Нет показаний",""),"")</f>
        <v/>
      </c>
      <c r="F2025">
        <f>IF(AND(C2025&gt;0),SUMIF('ИПУ и ОКПУ'!$A$2:$A$3258,A2025,'ИПУ и ОКПУ'!$O$2:$O$3258),"")</f>
        <v>131</v>
      </c>
      <c r="G2025">
        <f>VLOOKUP(A2025,'Лицевые счета'!$A$2:$K$4570,9,0)</f>
        <v>1</v>
      </c>
      <c r="H2025">
        <f>VLOOKUP(A2025,'Лицевые счета'!$A$2:$K$4570,10,0)</f>
        <v>142</v>
      </c>
      <c r="I2025" t="str">
        <f>VLOOKUP(A2025,'Лицевые счета'!$A$2:$K$4570,6,0)</f>
        <v>ФЛ</v>
      </c>
      <c r="J2025" t="str">
        <f>IF(AND(C2025=0,I2025="ФЛ"),G2025*H2025,"")</f>
        <v/>
      </c>
      <c r="K2025" t="str">
        <f>IF(AND(C2025&gt;0,E2025="Нет показаний",I2025="ФЛ"),G2025*H2025,"")</f>
        <v/>
      </c>
    </row>
    <row r="2026" spans="1:11" x14ac:dyDescent="0.25">
      <c r="A2026" s="7">
        <v>90979</v>
      </c>
      <c r="B2026" s="7">
        <f>VLOOKUP(A2026,'Лицевые счета'!$A$1:$K$4570,2,0)</f>
        <v>56778</v>
      </c>
      <c r="C2026">
        <f>COUNTIF('ИПУ и ОКПУ'!$A$2:$A$3258,A2026)</f>
        <v>1</v>
      </c>
      <c r="D2026" t="str">
        <f>IF(C2026&gt;0,VLOOKUP(A2026,'ИПУ и ОКПУ'!$A$1:$O$3258,9,0),"")</f>
        <v>Одноставочный</v>
      </c>
      <c r="E2026" t="str">
        <f>IF(C2026&gt;0,IF(VLOOKUP(A2026,'ИПУ и ОКПУ'!$A$1:$O$3258,14,0)="Нет показаний","Нет показаний",""),"")</f>
        <v>Нет показаний</v>
      </c>
      <c r="F2026">
        <f>IF(AND(C2026&gt;0),SUMIF('ИПУ и ОКПУ'!$A$2:$A$3258,A2026,'ИПУ и ОКПУ'!$O$2:$O$3258),"")</f>
        <v>0</v>
      </c>
      <c r="G2026">
        <f>VLOOKUP(A2026,'Лицевые счета'!$A$2:$K$4570,9,0)</f>
        <v>1</v>
      </c>
      <c r="H2026">
        <f>VLOOKUP(A2026,'Лицевые счета'!$A$2:$K$4570,10,0)</f>
        <v>142</v>
      </c>
      <c r="I2026" t="str">
        <f>VLOOKUP(A2026,'Лицевые счета'!$A$2:$K$4570,6,0)</f>
        <v>ФЛ</v>
      </c>
      <c r="J2026" t="str">
        <f>IF(AND(C2026=0,I2026="ФЛ"),G2026*H2026,"")</f>
        <v/>
      </c>
      <c r="K2026">
        <f>IF(AND(C2026&gt;0,E2026="Нет показаний",I2026="ФЛ"),G2026*H2026,"")</f>
        <v>142</v>
      </c>
    </row>
    <row r="2027" spans="1:11" x14ac:dyDescent="0.25">
      <c r="A2027" s="7">
        <v>92201</v>
      </c>
      <c r="B2027" s="7">
        <f>VLOOKUP(A2027,'Лицевые счета'!$A$1:$K$4570,2,0)</f>
        <v>56869</v>
      </c>
      <c r="C2027">
        <f>COUNTIF('ИПУ и ОКПУ'!$A$2:$A$3258,A2027)</f>
        <v>1</v>
      </c>
      <c r="D2027" t="str">
        <f>IF(C2027&gt;0,VLOOKUP(A2027,'ИПУ и ОКПУ'!$A$1:$O$3258,9,0),"")</f>
        <v>Одноставочный</v>
      </c>
      <c r="E2027" t="str">
        <f>IF(C2027&gt;0,IF(VLOOKUP(A2027,'ИПУ и ОКПУ'!$A$1:$O$3258,14,0)="Нет показаний","Нет показаний",""),"")</f>
        <v/>
      </c>
      <c r="F2027">
        <f>IF(AND(C2027&gt;0),SUMIF('ИПУ и ОКПУ'!$A$2:$A$3258,A2027,'ИПУ и ОКПУ'!$O$2:$O$3258),"")</f>
        <v>190</v>
      </c>
      <c r="G2027">
        <f>VLOOKUP(A2027,'Лицевые счета'!$A$2:$K$4570,9,0)</f>
        <v>1</v>
      </c>
      <c r="H2027">
        <f>VLOOKUP(A2027,'Лицевые счета'!$A$2:$K$4570,10,0)</f>
        <v>142</v>
      </c>
      <c r="I2027" t="str">
        <f>VLOOKUP(A2027,'Лицевые счета'!$A$2:$K$4570,6,0)</f>
        <v>ФЛ</v>
      </c>
      <c r="J2027" t="str">
        <f>IF(AND(C2027=0,I2027="ФЛ"),G2027*H2027,"")</f>
        <v/>
      </c>
      <c r="K2027" t="str">
        <f>IF(AND(C2027&gt;0,E2027="Нет показаний",I2027="ФЛ"),G2027*H2027,"")</f>
        <v/>
      </c>
    </row>
    <row r="2028" spans="1:11" x14ac:dyDescent="0.25">
      <c r="A2028" s="7">
        <v>93491</v>
      </c>
      <c r="B2028" s="7">
        <f>VLOOKUP(A2028,'Лицевые счета'!$A$1:$K$4570,2,0)</f>
        <v>56869</v>
      </c>
      <c r="C2028">
        <f>COUNTIF('ИПУ и ОКПУ'!$A$2:$A$3258,A2028)</f>
        <v>1</v>
      </c>
      <c r="D2028" t="str">
        <f>IF(C2028&gt;0,VLOOKUP(A2028,'ИПУ и ОКПУ'!$A$1:$O$3258,9,0),"")</f>
        <v>Одноставочный</v>
      </c>
      <c r="E2028" t="str">
        <f>IF(C2028&gt;0,IF(VLOOKUP(A2028,'ИПУ и ОКПУ'!$A$1:$O$3258,14,0)="Нет показаний","Нет показаний",""),"")</f>
        <v/>
      </c>
      <c r="F2028">
        <f>IF(AND(C2028&gt;0),SUMIF('ИПУ и ОКПУ'!$A$2:$A$3258,A2028,'ИПУ и ОКПУ'!$O$2:$O$3258),"")</f>
        <v>134</v>
      </c>
      <c r="G2028">
        <f>VLOOKUP(A2028,'Лицевые счета'!$A$2:$K$4570,9,0)</f>
        <v>1</v>
      </c>
      <c r="H2028">
        <f>VLOOKUP(A2028,'Лицевые счета'!$A$2:$K$4570,10,0)</f>
        <v>183.2</v>
      </c>
      <c r="I2028" t="str">
        <f>VLOOKUP(A2028,'Лицевые счета'!$A$2:$K$4570,6,0)</f>
        <v>ФЛ</v>
      </c>
      <c r="J2028" t="str">
        <f>IF(AND(C2028=0,I2028="ФЛ"),G2028*H2028,"")</f>
        <v/>
      </c>
      <c r="K2028" t="str">
        <f>IF(AND(C2028&gt;0,E2028="Нет показаний",I2028="ФЛ"),G2028*H2028,"")</f>
        <v/>
      </c>
    </row>
    <row r="2029" spans="1:11" x14ac:dyDescent="0.25">
      <c r="A2029" s="7">
        <v>96947</v>
      </c>
      <c r="B2029" s="7">
        <f>VLOOKUP(A2029,'Лицевые счета'!$A$1:$K$4570,2,0)</f>
        <v>58315</v>
      </c>
      <c r="C2029">
        <f>COUNTIF('ИПУ и ОКПУ'!$A$2:$A$3258,A2029)</f>
        <v>1</v>
      </c>
      <c r="D2029" t="str">
        <f>IF(C2029&gt;0,VLOOKUP(A2029,'ИПУ и ОКПУ'!$A$1:$O$3258,9,0),"")</f>
        <v>Одноставочный</v>
      </c>
      <c r="E2029" t="str">
        <f>IF(C2029&gt;0,IF(VLOOKUP(A2029,'ИПУ и ОКПУ'!$A$1:$O$3258,14,0)="Нет показаний","Нет показаний",""),"")</f>
        <v>Нет показаний</v>
      </c>
      <c r="F2029">
        <f>IF(AND(C2029&gt;0),SUMIF('ИПУ и ОКПУ'!$A$2:$A$3258,A2029,'ИПУ и ОКПУ'!$O$2:$O$3258),"")</f>
        <v>0</v>
      </c>
      <c r="G2029">
        <f>VLOOKUP(A2029,'Лицевые счета'!$A$2:$K$4570,9,0)</f>
        <v>1</v>
      </c>
      <c r="H2029">
        <f>VLOOKUP(A2029,'Лицевые счета'!$A$2:$K$4570,10,0)</f>
        <v>118.7</v>
      </c>
      <c r="I2029" t="str">
        <f>VLOOKUP(A2029,'Лицевые счета'!$A$2:$K$4570,6,0)</f>
        <v>ФЛ</v>
      </c>
      <c r="J2029" t="str">
        <f>IF(AND(C2029=0,I2029="ФЛ"),G2029*H2029,"")</f>
        <v/>
      </c>
      <c r="K2029">
        <f>IF(AND(C2029&gt;0,E2029="Нет показаний",I2029="ФЛ"),G2029*H2029,"")</f>
        <v>118.7</v>
      </c>
    </row>
    <row r="2030" spans="1:11" x14ac:dyDescent="0.25">
      <c r="A2030" s="7">
        <v>98417</v>
      </c>
      <c r="B2030" s="7">
        <f>VLOOKUP(A2030,'Лицевые счета'!$A$1:$K$4570,2,0)</f>
        <v>58315</v>
      </c>
      <c r="C2030">
        <f>COUNTIF('ИПУ и ОКПУ'!$A$2:$A$3258,A2030)</f>
        <v>1</v>
      </c>
      <c r="D2030" t="str">
        <f>IF(C2030&gt;0,VLOOKUP(A2030,'ИПУ и ОКПУ'!$A$1:$O$3258,9,0),"")</f>
        <v>Одноставочный</v>
      </c>
      <c r="E2030" t="str">
        <f>IF(C2030&gt;0,IF(VLOOKUP(A2030,'ИПУ и ОКПУ'!$A$1:$O$3258,14,0)="Нет показаний","Нет показаний",""),"")</f>
        <v>Нет показаний</v>
      </c>
      <c r="F2030">
        <f>IF(AND(C2030&gt;0),SUMIF('ИПУ и ОКПУ'!$A$2:$A$3258,A2030,'ИПУ и ОКПУ'!$O$2:$O$3258),"")</f>
        <v>0</v>
      </c>
      <c r="G2030">
        <f>VLOOKUP(A2030,'Лицевые счета'!$A$2:$K$4570,9,0)</f>
        <v>1</v>
      </c>
      <c r="H2030">
        <f>VLOOKUP(A2030,'Лицевые счета'!$A$2:$K$4570,10,0)</f>
        <v>118.7</v>
      </c>
      <c r="I2030" t="str">
        <f>VLOOKUP(A2030,'Лицевые счета'!$A$2:$K$4570,6,0)</f>
        <v>ФЛ</v>
      </c>
      <c r="J2030" t="str">
        <f>IF(AND(C2030=0,I2030="ФЛ"),G2030*H2030,"")</f>
        <v/>
      </c>
      <c r="K2030">
        <f>IF(AND(C2030&gt;0,E2030="Нет показаний",I2030="ФЛ"),G2030*H2030,"")</f>
        <v>118.7</v>
      </c>
    </row>
    <row r="2031" spans="1:11" x14ac:dyDescent="0.25">
      <c r="A2031" s="7">
        <v>98665</v>
      </c>
      <c r="B2031" s="7">
        <f>VLOOKUP(A2031,'Лицевые счета'!$A$1:$K$4570,2,0)</f>
        <v>56764</v>
      </c>
      <c r="C2031">
        <f>COUNTIF('ИПУ и ОКПУ'!$A$2:$A$3258,A2031)</f>
        <v>1</v>
      </c>
      <c r="D2031" t="str">
        <f>IF(C2031&gt;0,VLOOKUP(A2031,'ИПУ и ОКПУ'!$A$1:$O$3258,9,0),"")</f>
        <v>Одноставочный</v>
      </c>
      <c r="E2031" t="str">
        <f>IF(C2031&gt;0,IF(VLOOKUP(A2031,'ИПУ и ОКПУ'!$A$1:$O$3258,14,0)="Нет показаний","Нет показаний",""),"")</f>
        <v/>
      </c>
      <c r="F2031">
        <f>IF(AND(C2031&gt;0),SUMIF('ИПУ и ОКПУ'!$A$2:$A$3258,A2031,'ИПУ и ОКПУ'!$O$2:$O$3258),"")</f>
        <v>45</v>
      </c>
      <c r="G2031">
        <f>VLOOKUP(A2031,'Лицевые счета'!$A$2:$K$4570,9,0)</f>
        <v>1</v>
      </c>
      <c r="H2031">
        <f>VLOOKUP(A2031,'Лицевые счета'!$A$2:$K$4570,10,0)</f>
        <v>118.7</v>
      </c>
      <c r="I2031" t="str">
        <f>VLOOKUP(A2031,'Лицевые счета'!$A$2:$K$4570,6,0)</f>
        <v>ФЛ</v>
      </c>
      <c r="J2031" t="str">
        <f>IF(AND(C2031=0,I2031="ФЛ"),G2031*H2031,"")</f>
        <v/>
      </c>
      <c r="K2031" t="str">
        <f>IF(AND(C2031&gt;0,E2031="Нет показаний",I2031="ФЛ"),G2031*H2031,"")</f>
        <v/>
      </c>
    </row>
    <row r="2032" spans="1:11" x14ac:dyDescent="0.25">
      <c r="A2032" s="7">
        <v>100166</v>
      </c>
      <c r="B2032" s="7">
        <f>VLOOKUP(A2032,'Лицевые счета'!$A$1:$K$4570,2,0)</f>
        <v>58210</v>
      </c>
      <c r="C2032">
        <f>COUNTIF('ИПУ и ОКПУ'!$A$2:$A$3258,A2032)</f>
        <v>1</v>
      </c>
      <c r="D2032" t="str">
        <f>IF(C2032&gt;0,VLOOKUP(A2032,'ИПУ и ОКПУ'!$A$1:$O$3258,9,0),"")</f>
        <v>Одноставочный</v>
      </c>
      <c r="E2032" t="str">
        <f>IF(C2032&gt;0,IF(VLOOKUP(A2032,'ИПУ и ОКПУ'!$A$1:$O$3258,14,0)="Нет показаний","Нет показаний",""),"")</f>
        <v/>
      </c>
      <c r="F2032">
        <f>IF(AND(C2032&gt;0),SUMIF('ИПУ и ОКПУ'!$A$2:$A$3258,A2032,'ИПУ и ОКПУ'!$O$2:$O$3258),"")</f>
        <v>115</v>
      </c>
      <c r="G2032">
        <f>VLOOKUP(A2032,'Лицевые счета'!$A$2:$K$4570,9,0)</f>
        <v>1</v>
      </c>
      <c r="H2032">
        <f>VLOOKUP(A2032,'Лицевые счета'!$A$2:$K$4570,10,0)</f>
        <v>167.6</v>
      </c>
      <c r="I2032" t="str">
        <f>VLOOKUP(A2032,'Лицевые счета'!$A$2:$K$4570,6,0)</f>
        <v>ФЛ</v>
      </c>
      <c r="J2032" t="str">
        <f>IF(AND(C2032=0,I2032="ФЛ"),G2032*H2032,"")</f>
        <v/>
      </c>
      <c r="K2032" t="str">
        <f>IF(AND(C2032&gt;0,E2032="Нет показаний",I2032="ФЛ"),G2032*H2032,"")</f>
        <v/>
      </c>
    </row>
    <row r="2033" spans="1:11" x14ac:dyDescent="0.25">
      <c r="A2033" s="7">
        <v>100642</v>
      </c>
      <c r="B2033" s="7">
        <f>VLOOKUP(A2033,'Лицевые счета'!$A$1:$K$4570,2,0)</f>
        <v>58193</v>
      </c>
      <c r="C2033">
        <f>COUNTIF('ИПУ и ОКПУ'!$A$2:$A$3258,A2033)</f>
        <v>1</v>
      </c>
      <c r="D2033" t="str">
        <f>IF(C2033&gt;0,VLOOKUP(A2033,'ИПУ и ОКПУ'!$A$1:$O$3258,9,0),"")</f>
        <v>Одноставочный</v>
      </c>
      <c r="E2033" t="str">
        <f>IF(C2033&gt;0,IF(VLOOKUP(A2033,'ИПУ и ОКПУ'!$A$1:$O$3258,14,0)="Нет показаний","Нет показаний",""),"")</f>
        <v/>
      </c>
      <c r="F2033">
        <f>IF(AND(C2033&gt;0),SUMIF('ИПУ и ОКПУ'!$A$2:$A$3258,A2033,'ИПУ и ОКПУ'!$O$2:$O$3258),"")</f>
        <v>1</v>
      </c>
      <c r="G2033">
        <f>VLOOKUP(A2033,'Лицевые счета'!$A$2:$K$4570,9,0)</f>
        <v>1</v>
      </c>
      <c r="H2033">
        <f>VLOOKUP(A2033,'Лицевые счета'!$A$2:$K$4570,10,0)</f>
        <v>167.6</v>
      </c>
      <c r="I2033" t="str">
        <f>VLOOKUP(A2033,'Лицевые счета'!$A$2:$K$4570,6,0)</f>
        <v>ФЛ</v>
      </c>
      <c r="J2033" t="str">
        <f>IF(AND(C2033=0,I2033="ФЛ"),G2033*H2033,"")</f>
        <v/>
      </c>
      <c r="K2033" t="str">
        <f>IF(AND(C2033&gt;0,E2033="Нет показаний",I2033="ФЛ"),G2033*H2033,"")</f>
        <v/>
      </c>
    </row>
    <row r="2034" spans="1:11" x14ac:dyDescent="0.25">
      <c r="A2034" s="7">
        <v>101440</v>
      </c>
      <c r="B2034" s="7">
        <f>VLOOKUP(A2034,'Лицевые счета'!$A$1:$K$4570,2,0)</f>
        <v>58346</v>
      </c>
      <c r="C2034">
        <f>COUNTIF('ИПУ и ОКПУ'!$A$2:$A$3258,A2034)</f>
        <v>1</v>
      </c>
      <c r="D2034" t="str">
        <f>IF(C2034&gt;0,VLOOKUP(A2034,'ИПУ и ОКПУ'!$A$1:$O$3258,9,0),"")</f>
        <v>Одноставочный</v>
      </c>
      <c r="E2034" t="str">
        <f>IF(C2034&gt;0,IF(VLOOKUP(A2034,'ИПУ и ОКПУ'!$A$1:$O$3258,14,0)="Нет показаний","Нет показаний",""),"")</f>
        <v>Нет показаний</v>
      </c>
      <c r="F2034">
        <f>IF(AND(C2034&gt;0),SUMIF('ИПУ и ОКПУ'!$A$2:$A$3258,A2034,'ИПУ и ОКПУ'!$O$2:$O$3258),"")</f>
        <v>0</v>
      </c>
      <c r="G2034">
        <f>VLOOKUP(A2034,'Лицевые счета'!$A$2:$K$4570,9,0)</f>
        <v>1</v>
      </c>
      <c r="H2034">
        <f>VLOOKUP(A2034,'Лицевые счета'!$A$2:$K$4570,10,0)</f>
        <v>167.6</v>
      </c>
      <c r="I2034" t="str">
        <f>VLOOKUP(A2034,'Лицевые счета'!$A$2:$K$4570,6,0)</f>
        <v>ФЛ</v>
      </c>
      <c r="J2034" t="str">
        <f>IF(AND(C2034=0,I2034="ФЛ"),G2034*H2034,"")</f>
        <v/>
      </c>
      <c r="K2034">
        <f>IF(AND(C2034&gt;0,E2034="Нет показаний",I2034="ФЛ"),G2034*H2034,"")</f>
        <v>167.6</v>
      </c>
    </row>
    <row r="2035" spans="1:11" x14ac:dyDescent="0.25">
      <c r="A2035" s="7">
        <v>101532</v>
      </c>
      <c r="B2035" s="7">
        <f>VLOOKUP(A2035,'Лицевые счета'!$A$1:$K$4570,2,0)</f>
        <v>58315</v>
      </c>
      <c r="C2035">
        <f>COUNTIF('ИПУ и ОКПУ'!$A$2:$A$3258,A2035)</f>
        <v>1</v>
      </c>
      <c r="D2035" t="str">
        <f>IF(C2035&gt;0,VLOOKUP(A2035,'ИПУ и ОКПУ'!$A$1:$O$3258,9,0),"")</f>
        <v>Одноставочный</v>
      </c>
      <c r="E2035" t="str">
        <f>IF(C2035&gt;0,IF(VLOOKUP(A2035,'ИПУ и ОКПУ'!$A$1:$O$3258,14,0)="Нет показаний","Нет показаний",""),"")</f>
        <v/>
      </c>
      <c r="F2035">
        <f>IF(AND(C2035&gt;0),SUMIF('ИПУ и ОКПУ'!$A$2:$A$3258,A2035,'ИПУ и ОКПУ'!$O$2:$O$3258),"")</f>
        <v>106</v>
      </c>
      <c r="G2035">
        <f>VLOOKUP(A2035,'Лицевые счета'!$A$2:$K$4570,9,0)</f>
        <v>1</v>
      </c>
      <c r="H2035">
        <f>VLOOKUP(A2035,'Лицевые счета'!$A$2:$K$4570,10,0)</f>
        <v>92</v>
      </c>
      <c r="I2035" t="str">
        <f>VLOOKUP(A2035,'Лицевые счета'!$A$2:$K$4570,6,0)</f>
        <v>ФЛ</v>
      </c>
      <c r="J2035" t="str">
        <f>IF(AND(C2035=0,I2035="ФЛ"),G2035*H2035,"")</f>
        <v/>
      </c>
      <c r="K2035" t="str">
        <f>IF(AND(C2035&gt;0,E2035="Нет показаний",I2035="ФЛ"),G2035*H2035,"")</f>
        <v/>
      </c>
    </row>
    <row r="2036" spans="1:11" x14ac:dyDescent="0.25">
      <c r="A2036" s="7">
        <v>102211</v>
      </c>
      <c r="B2036" s="7">
        <f>VLOOKUP(A2036,'Лицевые счета'!$A$1:$K$4570,2,0)</f>
        <v>58327</v>
      </c>
      <c r="C2036">
        <f>COUNTIF('ИПУ и ОКПУ'!$A$2:$A$3258,A2036)</f>
        <v>1</v>
      </c>
      <c r="D2036" t="str">
        <f>IF(C2036&gt;0,VLOOKUP(A2036,'ИПУ и ОКПУ'!$A$1:$O$3258,9,0),"")</f>
        <v>Одноставочный</v>
      </c>
      <c r="E2036" t="str">
        <f>IF(C2036&gt;0,IF(VLOOKUP(A2036,'ИПУ и ОКПУ'!$A$1:$O$3258,14,0)="Нет показаний","Нет показаний",""),"")</f>
        <v/>
      </c>
      <c r="F2036">
        <f>IF(AND(C2036&gt;0),SUMIF('ИПУ и ОКПУ'!$A$2:$A$3258,A2036,'ИПУ и ОКПУ'!$O$2:$O$3258),"")</f>
        <v>100</v>
      </c>
      <c r="G2036">
        <f>VLOOKUP(A2036,'Лицевые счета'!$A$2:$K$4570,9,0)</f>
        <v>1</v>
      </c>
      <c r="H2036">
        <f>VLOOKUP(A2036,'Лицевые счета'!$A$2:$K$4570,10,0)</f>
        <v>134.30000000000001</v>
      </c>
      <c r="I2036" t="str">
        <f>VLOOKUP(A2036,'Лицевые счета'!$A$2:$K$4570,6,0)</f>
        <v>ФЛ</v>
      </c>
      <c r="J2036" t="str">
        <f>IF(AND(C2036=0,I2036="ФЛ"),G2036*H2036,"")</f>
        <v/>
      </c>
      <c r="K2036" t="str">
        <f>IF(AND(C2036&gt;0,E2036="Нет показаний",I2036="ФЛ"),G2036*H2036,"")</f>
        <v/>
      </c>
    </row>
    <row r="2037" spans="1:11" x14ac:dyDescent="0.25">
      <c r="A2037" s="7">
        <v>102266</v>
      </c>
      <c r="B2037" s="7">
        <f>VLOOKUP(A2037,'Лицевые счета'!$A$1:$K$4570,2,0)</f>
        <v>59321</v>
      </c>
      <c r="C2037">
        <f>COUNTIF('ИПУ и ОКПУ'!$A$2:$A$3258,A2037)</f>
        <v>1</v>
      </c>
      <c r="D2037" t="str">
        <f>IF(C2037&gt;0,VLOOKUP(A2037,'ИПУ и ОКПУ'!$A$1:$O$3258,9,0),"")</f>
        <v>Одноставочный</v>
      </c>
      <c r="E2037" t="str">
        <f>IF(C2037&gt;0,IF(VLOOKUP(A2037,'ИПУ и ОКПУ'!$A$1:$O$3258,14,0)="Нет показаний","Нет показаний",""),"")</f>
        <v/>
      </c>
      <c r="F2037">
        <f>IF(AND(C2037&gt;0),SUMIF('ИПУ и ОКПУ'!$A$2:$A$3258,A2037,'ИПУ и ОКПУ'!$O$2:$O$3258),"")</f>
        <v>55</v>
      </c>
      <c r="G2037">
        <f>VLOOKUP(A2037,'Лицевые счета'!$A$2:$K$4570,9,0)</f>
        <v>1</v>
      </c>
      <c r="H2037">
        <f>VLOOKUP(A2037,'Лицевые счета'!$A$2:$K$4570,10,0)</f>
        <v>92</v>
      </c>
      <c r="I2037" t="str">
        <f>VLOOKUP(A2037,'Лицевые счета'!$A$2:$K$4570,6,0)</f>
        <v>ФЛ</v>
      </c>
      <c r="J2037" t="str">
        <f>IF(AND(C2037=0,I2037="ФЛ"),G2037*H2037,"")</f>
        <v/>
      </c>
      <c r="K2037" t="str">
        <f>IF(AND(C2037&gt;0,E2037="Нет показаний",I2037="ФЛ"),G2037*H2037,"")</f>
        <v/>
      </c>
    </row>
    <row r="2038" spans="1:11" x14ac:dyDescent="0.25">
      <c r="A2038" s="7">
        <v>102788</v>
      </c>
      <c r="B2038" s="7">
        <f>VLOOKUP(A2038,'Лицевые счета'!$A$1:$K$4570,2,0)</f>
        <v>58341</v>
      </c>
      <c r="C2038">
        <f>COUNTIF('ИПУ и ОКПУ'!$A$2:$A$3258,A2038)</f>
        <v>1</v>
      </c>
      <c r="D2038" t="str">
        <f>IF(C2038&gt;0,VLOOKUP(A2038,'ИПУ и ОКПУ'!$A$1:$O$3258,9,0),"")</f>
        <v>Одноставочный</v>
      </c>
      <c r="E2038" t="str">
        <f>IF(C2038&gt;0,IF(VLOOKUP(A2038,'ИПУ и ОКПУ'!$A$1:$O$3258,14,0)="Нет показаний","Нет показаний",""),"")</f>
        <v/>
      </c>
      <c r="F2038">
        <f>IF(AND(C2038&gt;0),SUMIF('ИПУ и ОКПУ'!$A$2:$A$3258,A2038,'ИПУ и ОКПУ'!$O$2:$O$3258),"")</f>
        <v>564</v>
      </c>
      <c r="G2038">
        <f>VLOOKUP(A2038,'Лицевые счета'!$A$2:$K$4570,9,0)</f>
        <v>1</v>
      </c>
      <c r="H2038">
        <f>VLOOKUP(A2038,'Лицевые счета'!$A$2:$K$4570,10,0)</f>
        <v>118.7</v>
      </c>
      <c r="I2038" t="str">
        <f>VLOOKUP(A2038,'Лицевые счета'!$A$2:$K$4570,6,0)</f>
        <v>ФЛ</v>
      </c>
      <c r="J2038" t="str">
        <f>IF(AND(C2038=0,I2038="ФЛ"),G2038*H2038,"")</f>
        <v/>
      </c>
      <c r="K2038" t="str">
        <f>IF(AND(C2038&gt;0,E2038="Нет показаний",I2038="ФЛ"),G2038*H2038,"")</f>
        <v/>
      </c>
    </row>
    <row r="2039" spans="1:11" x14ac:dyDescent="0.25">
      <c r="A2039" s="7">
        <v>106549</v>
      </c>
      <c r="B2039" s="7">
        <f>VLOOKUP(A2039,'Лицевые счета'!$A$1:$K$4570,2,0)</f>
        <v>58360</v>
      </c>
      <c r="C2039">
        <f>COUNTIF('ИПУ и ОКПУ'!$A$2:$A$3258,A2039)</f>
        <v>1</v>
      </c>
      <c r="D2039" t="str">
        <f>IF(C2039&gt;0,VLOOKUP(A2039,'ИПУ и ОКПУ'!$A$1:$O$3258,9,0),"")</f>
        <v>Одноставочный</v>
      </c>
      <c r="E2039" t="str">
        <f>IF(C2039&gt;0,IF(VLOOKUP(A2039,'ИПУ и ОКПУ'!$A$1:$O$3258,14,0)="Нет показаний","Нет показаний",""),"")</f>
        <v/>
      </c>
      <c r="F2039">
        <f>IF(AND(C2039&gt;0),SUMIF('ИПУ и ОКПУ'!$A$2:$A$3258,A2039,'ИПУ и ОКПУ'!$O$2:$O$3258),"")</f>
        <v>40</v>
      </c>
      <c r="G2039">
        <f>VLOOKUP(A2039,'Лицевые счета'!$A$2:$K$4570,9,0)</f>
        <v>1</v>
      </c>
      <c r="H2039">
        <f>VLOOKUP(A2039,'Лицевые счета'!$A$2:$K$4570,10,0)</f>
        <v>183.2</v>
      </c>
      <c r="I2039" t="str">
        <f>VLOOKUP(A2039,'Лицевые счета'!$A$2:$K$4570,6,0)</f>
        <v>ФЛ</v>
      </c>
      <c r="J2039" t="str">
        <f>IF(AND(C2039=0,I2039="ФЛ"),G2039*H2039,"")</f>
        <v/>
      </c>
      <c r="K2039" t="str">
        <f>IF(AND(C2039&gt;0,E2039="Нет показаний",I2039="ФЛ"),G2039*H2039,"")</f>
        <v/>
      </c>
    </row>
    <row r="2040" spans="1:11" x14ac:dyDescent="0.25">
      <c r="A2040" s="7">
        <v>106618</v>
      </c>
      <c r="B2040" s="7">
        <f>VLOOKUP(A2040,'Лицевые счета'!$A$1:$K$4570,2,0)</f>
        <v>63012</v>
      </c>
      <c r="C2040">
        <f>COUNTIF('ИПУ и ОКПУ'!$A$2:$A$3258,A2040)</f>
        <v>1</v>
      </c>
      <c r="D2040" t="str">
        <f>IF(C2040&gt;0,VLOOKUP(A2040,'ИПУ и ОКПУ'!$A$1:$O$3258,9,0),"")</f>
        <v>Одноставочный</v>
      </c>
      <c r="E2040" t="str">
        <f>IF(C2040&gt;0,IF(VLOOKUP(A2040,'ИПУ и ОКПУ'!$A$1:$O$3258,14,0)="Нет показаний","Нет показаний",""),"")</f>
        <v>Нет показаний</v>
      </c>
      <c r="F2040">
        <f>IF(AND(C2040&gt;0),SUMIF('ИПУ и ОКПУ'!$A$2:$A$3258,A2040,'ИПУ и ОКПУ'!$O$2:$O$3258),"")</f>
        <v>0</v>
      </c>
      <c r="G2040">
        <f>VLOOKUP(A2040,'Лицевые счета'!$A$2:$K$4570,9,0)</f>
        <v>1</v>
      </c>
      <c r="H2040">
        <f>VLOOKUP(A2040,'Лицевые счета'!$A$2:$K$4570,10,0)</f>
        <v>92</v>
      </c>
      <c r="I2040" t="str">
        <f>VLOOKUP(A2040,'Лицевые счета'!$A$2:$K$4570,6,0)</f>
        <v>ФЛ</v>
      </c>
      <c r="J2040" t="str">
        <f>IF(AND(C2040=0,I2040="ФЛ"),G2040*H2040,"")</f>
        <v/>
      </c>
      <c r="K2040">
        <f>IF(AND(C2040&gt;0,E2040="Нет показаний",I2040="ФЛ"),G2040*H2040,"")</f>
        <v>92</v>
      </c>
    </row>
    <row r="2041" spans="1:11" x14ac:dyDescent="0.25">
      <c r="A2041" s="7">
        <v>107418</v>
      </c>
      <c r="B2041" s="7">
        <f>VLOOKUP(A2041,'Лицевые счета'!$A$1:$K$4570,2,0)</f>
        <v>58375</v>
      </c>
      <c r="C2041">
        <f>COUNTIF('ИПУ и ОКПУ'!$A$2:$A$3258,A2041)</f>
        <v>1</v>
      </c>
      <c r="D2041" t="str">
        <f>IF(C2041&gt;0,VLOOKUP(A2041,'ИПУ и ОКПУ'!$A$1:$O$3258,9,0),"")</f>
        <v>Одноставочный</v>
      </c>
      <c r="E2041" t="str">
        <f>IF(C2041&gt;0,IF(VLOOKUP(A2041,'ИПУ и ОКПУ'!$A$1:$O$3258,14,0)="Нет показаний","Нет показаний",""),"")</f>
        <v>Нет показаний</v>
      </c>
      <c r="F2041">
        <f>IF(AND(C2041&gt;0),SUMIF('ИПУ и ОКПУ'!$A$2:$A$3258,A2041,'ИПУ и ОКПУ'!$O$2:$O$3258),"")</f>
        <v>0</v>
      </c>
      <c r="G2041">
        <f>VLOOKUP(A2041,'Лицевые счета'!$A$2:$K$4570,9,0)</f>
        <v>1</v>
      </c>
      <c r="H2041">
        <f>VLOOKUP(A2041,'Лицевые счета'!$A$2:$K$4570,10,0)</f>
        <v>142</v>
      </c>
      <c r="I2041" t="str">
        <f>VLOOKUP(A2041,'Лицевые счета'!$A$2:$K$4570,6,0)</f>
        <v>ФЛ</v>
      </c>
      <c r="J2041" t="str">
        <f>IF(AND(C2041=0,I2041="ФЛ"),G2041*H2041,"")</f>
        <v/>
      </c>
      <c r="K2041">
        <f>IF(AND(C2041&gt;0,E2041="Нет показаний",I2041="ФЛ"),G2041*H2041,"")</f>
        <v>142</v>
      </c>
    </row>
    <row r="2042" spans="1:11" x14ac:dyDescent="0.25">
      <c r="A2042" s="7">
        <v>107543</v>
      </c>
      <c r="B2042" s="7">
        <f>VLOOKUP(A2042,'Лицевые счета'!$A$1:$K$4570,2,0)</f>
        <v>58210</v>
      </c>
      <c r="C2042">
        <f>COUNTIF('ИПУ и ОКПУ'!$A$2:$A$3258,A2042)</f>
        <v>1</v>
      </c>
      <c r="D2042" t="str">
        <f>IF(C2042&gt;0,VLOOKUP(A2042,'ИПУ и ОКПУ'!$A$1:$O$3258,9,0),"")</f>
        <v>Одноставочный</v>
      </c>
      <c r="E2042" t="str">
        <f>IF(C2042&gt;0,IF(VLOOKUP(A2042,'ИПУ и ОКПУ'!$A$1:$O$3258,14,0)="Нет показаний","Нет показаний",""),"")</f>
        <v/>
      </c>
      <c r="F2042">
        <f>IF(AND(C2042&gt;0),SUMIF('ИПУ и ОКПУ'!$A$2:$A$3258,A2042,'ИПУ и ОКПУ'!$O$2:$O$3258),"")</f>
        <v>78</v>
      </c>
      <c r="G2042">
        <f>VLOOKUP(A2042,'Лицевые счета'!$A$2:$K$4570,9,0)</f>
        <v>1</v>
      </c>
      <c r="H2042">
        <f>VLOOKUP(A2042,'Лицевые счета'!$A$2:$K$4570,10,0)</f>
        <v>167.6</v>
      </c>
      <c r="I2042" t="str">
        <f>VLOOKUP(A2042,'Лицевые счета'!$A$2:$K$4570,6,0)</f>
        <v>ФЛ</v>
      </c>
      <c r="J2042" t="str">
        <f>IF(AND(C2042=0,I2042="ФЛ"),G2042*H2042,"")</f>
        <v/>
      </c>
      <c r="K2042" t="str">
        <f>IF(AND(C2042&gt;0,E2042="Нет показаний",I2042="ФЛ"),G2042*H2042,"")</f>
        <v/>
      </c>
    </row>
    <row r="2043" spans="1:11" x14ac:dyDescent="0.25">
      <c r="A2043" s="7">
        <v>108282</v>
      </c>
      <c r="B2043" s="7">
        <f>VLOOKUP(A2043,'Лицевые счета'!$A$1:$K$4570,2,0)</f>
        <v>60037</v>
      </c>
      <c r="C2043">
        <f>COUNTIF('ИПУ и ОКПУ'!$A$2:$A$3258,A2043)</f>
        <v>1</v>
      </c>
      <c r="D2043" t="str">
        <f>IF(C2043&gt;0,VLOOKUP(A2043,'ИПУ и ОКПУ'!$A$1:$O$3258,9,0),"")</f>
        <v>Одноставочный</v>
      </c>
      <c r="E2043" t="str">
        <f>IF(C2043&gt;0,IF(VLOOKUP(A2043,'ИПУ и ОКПУ'!$A$1:$O$3258,14,0)="Нет показаний","Нет показаний",""),"")</f>
        <v/>
      </c>
      <c r="F2043">
        <f>IF(AND(C2043&gt;0),SUMIF('ИПУ и ОКПУ'!$A$2:$A$3258,A2043,'ИПУ и ОКПУ'!$O$2:$O$3258),"")</f>
        <v>107</v>
      </c>
      <c r="G2043">
        <f>VLOOKUP(A2043,'Лицевые счета'!$A$2:$K$4570,9,0)</f>
        <v>1</v>
      </c>
      <c r="H2043">
        <f>VLOOKUP(A2043,'Лицевые счета'!$A$2:$K$4570,10,0)</f>
        <v>118.7</v>
      </c>
      <c r="I2043" t="str">
        <f>VLOOKUP(A2043,'Лицевые счета'!$A$2:$K$4570,6,0)</f>
        <v>ФЛ</v>
      </c>
      <c r="J2043" t="str">
        <f>IF(AND(C2043=0,I2043="ФЛ"),G2043*H2043,"")</f>
        <v/>
      </c>
      <c r="K2043" t="str">
        <f>IF(AND(C2043&gt;0,E2043="Нет показаний",I2043="ФЛ"),G2043*H2043,"")</f>
        <v/>
      </c>
    </row>
    <row r="2044" spans="1:11" x14ac:dyDescent="0.25">
      <c r="A2044" s="7">
        <v>108316</v>
      </c>
      <c r="B2044" s="7">
        <f>VLOOKUP(A2044,'Лицевые счета'!$A$1:$K$4570,2,0)</f>
        <v>58346</v>
      </c>
      <c r="C2044">
        <f>COUNTIF('ИПУ и ОКПУ'!$A$2:$A$3258,A2044)</f>
        <v>1</v>
      </c>
      <c r="D2044" t="str">
        <f>IF(C2044&gt;0,VLOOKUP(A2044,'ИПУ и ОКПУ'!$A$1:$O$3258,9,0),"")</f>
        <v>Одноставочный</v>
      </c>
      <c r="E2044" t="str">
        <f>IF(C2044&gt;0,IF(VLOOKUP(A2044,'ИПУ и ОКПУ'!$A$1:$O$3258,14,0)="Нет показаний","Нет показаний",""),"")</f>
        <v>Нет показаний</v>
      </c>
      <c r="F2044">
        <f>IF(AND(C2044&gt;0),SUMIF('ИПУ и ОКПУ'!$A$2:$A$3258,A2044,'ИПУ и ОКПУ'!$O$2:$O$3258),"")</f>
        <v>0</v>
      </c>
      <c r="G2044">
        <f>VLOOKUP(A2044,'Лицевые счета'!$A$2:$K$4570,9,0)</f>
        <v>1</v>
      </c>
      <c r="H2044">
        <f>VLOOKUP(A2044,'Лицевые счета'!$A$2:$K$4570,10,0)</f>
        <v>142</v>
      </c>
      <c r="I2044" t="str">
        <f>VLOOKUP(A2044,'Лицевые счета'!$A$2:$K$4570,6,0)</f>
        <v>ФЛ</v>
      </c>
      <c r="J2044" t="str">
        <f>IF(AND(C2044=0,I2044="ФЛ"),G2044*H2044,"")</f>
        <v/>
      </c>
      <c r="K2044">
        <f>IF(AND(C2044&gt;0,E2044="Нет показаний",I2044="ФЛ"),G2044*H2044,"")</f>
        <v>142</v>
      </c>
    </row>
    <row r="2045" spans="1:11" x14ac:dyDescent="0.25">
      <c r="A2045" s="7">
        <v>109902</v>
      </c>
      <c r="B2045" s="7">
        <f>VLOOKUP(A2045,'Лицевые счета'!$A$1:$K$4570,2,0)</f>
        <v>58370</v>
      </c>
      <c r="C2045">
        <f>COUNTIF('ИПУ и ОКПУ'!$A$2:$A$3258,A2045)</f>
        <v>1</v>
      </c>
      <c r="D2045" t="str">
        <f>IF(C2045&gt;0,VLOOKUP(A2045,'ИПУ и ОКПУ'!$A$1:$O$3258,9,0),"")</f>
        <v>Одноставочный</v>
      </c>
      <c r="E2045" t="str">
        <f>IF(C2045&gt;0,IF(VLOOKUP(A2045,'ИПУ и ОКПУ'!$A$1:$O$3258,14,0)="Нет показаний","Нет показаний",""),"")</f>
        <v/>
      </c>
      <c r="F2045">
        <f>IF(AND(C2045&gt;0),SUMIF('ИПУ и ОКПУ'!$A$2:$A$3258,A2045,'ИПУ и ОКПУ'!$O$2:$O$3258),"")</f>
        <v>146</v>
      </c>
      <c r="G2045">
        <f>VLOOKUP(A2045,'Лицевые счета'!$A$2:$K$4570,9,0)</f>
        <v>1</v>
      </c>
      <c r="H2045">
        <f>VLOOKUP(A2045,'Лицевые счета'!$A$2:$K$4570,10,0)</f>
        <v>167.6</v>
      </c>
      <c r="I2045" t="str">
        <f>VLOOKUP(A2045,'Лицевые счета'!$A$2:$K$4570,6,0)</f>
        <v>ФЛ</v>
      </c>
      <c r="J2045" t="str">
        <f>IF(AND(C2045=0,I2045="ФЛ"),G2045*H2045,"")</f>
        <v/>
      </c>
      <c r="K2045" t="str">
        <f>IF(AND(C2045&gt;0,E2045="Нет показаний",I2045="ФЛ"),G2045*H2045,"")</f>
        <v/>
      </c>
    </row>
    <row r="2046" spans="1:11" x14ac:dyDescent="0.25">
      <c r="A2046" s="7">
        <v>110110</v>
      </c>
      <c r="B2046" s="7">
        <f>VLOOKUP(A2046,'Лицевые счета'!$A$1:$K$4570,2,0)</f>
        <v>58190</v>
      </c>
      <c r="C2046">
        <f>COUNTIF('ИПУ и ОКПУ'!$A$2:$A$3258,A2046)</f>
        <v>1</v>
      </c>
      <c r="D2046" t="str">
        <f>IF(C2046&gt;0,VLOOKUP(A2046,'ИПУ и ОКПУ'!$A$1:$O$3258,9,0),"")</f>
        <v>Одноставочный</v>
      </c>
      <c r="E2046" t="str">
        <f>IF(C2046&gt;0,IF(VLOOKUP(A2046,'ИПУ и ОКПУ'!$A$1:$O$3258,14,0)="Нет показаний","Нет показаний",""),"")</f>
        <v/>
      </c>
      <c r="F2046">
        <f>IF(AND(C2046&gt;0),SUMIF('ИПУ и ОКПУ'!$A$2:$A$3258,A2046,'ИПУ и ОКПУ'!$O$2:$O$3258),"")</f>
        <v>65</v>
      </c>
      <c r="G2046">
        <f>VLOOKUP(A2046,'Лицевые счета'!$A$2:$K$4570,9,0)</f>
        <v>1</v>
      </c>
      <c r="H2046">
        <f>VLOOKUP(A2046,'Лицевые счета'!$A$2:$K$4570,10,0)</f>
        <v>134.30000000000001</v>
      </c>
      <c r="I2046" t="str">
        <f>VLOOKUP(A2046,'Лицевые счета'!$A$2:$K$4570,6,0)</f>
        <v>ФЛ</v>
      </c>
      <c r="J2046" t="str">
        <f>IF(AND(C2046=0,I2046="ФЛ"),G2046*H2046,"")</f>
        <v/>
      </c>
      <c r="K2046" t="str">
        <f>IF(AND(C2046&gt;0,E2046="Нет показаний",I2046="ФЛ"),G2046*H2046,"")</f>
        <v/>
      </c>
    </row>
    <row r="2047" spans="1:11" x14ac:dyDescent="0.25">
      <c r="A2047" s="7">
        <v>110307</v>
      </c>
      <c r="B2047" s="7">
        <f>VLOOKUP(A2047,'Лицевые счета'!$A$1:$K$4570,2,0)</f>
        <v>56962</v>
      </c>
      <c r="C2047">
        <f>COUNTIF('ИПУ и ОКПУ'!$A$2:$A$3258,A2047)</f>
        <v>1</v>
      </c>
      <c r="D2047" t="str">
        <f>IF(C2047&gt;0,VLOOKUP(A2047,'ИПУ и ОКПУ'!$A$1:$O$3258,9,0),"")</f>
        <v>Одноставочный</v>
      </c>
      <c r="E2047" t="str">
        <f>IF(C2047&gt;0,IF(VLOOKUP(A2047,'ИПУ и ОКПУ'!$A$1:$O$3258,14,0)="Нет показаний","Нет показаний",""),"")</f>
        <v/>
      </c>
      <c r="F2047">
        <f>IF(AND(C2047&gt;0),SUMIF('ИПУ и ОКПУ'!$A$2:$A$3258,A2047,'ИПУ и ОКПУ'!$O$2:$O$3258),"")</f>
        <v>93</v>
      </c>
      <c r="G2047">
        <f>VLOOKUP(A2047,'Лицевые счета'!$A$2:$K$4570,9,0)</f>
        <v>1</v>
      </c>
      <c r="H2047">
        <f>VLOOKUP(A2047,'Лицевые счета'!$A$2:$K$4570,10,0)</f>
        <v>167.6</v>
      </c>
      <c r="I2047" t="str">
        <f>VLOOKUP(A2047,'Лицевые счета'!$A$2:$K$4570,6,0)</f>
        <v>ФЛ</v>
      </c>
      <c r="J2047" t="str">
        <f>IF(AND(C2047=0,I2047="ФЛ"),G2047*H2047,"")</f>
        <v/>
      </c>
      <c r="K2047" t="str">
        <f>IF(AND(C2047&gt;0,E2047="Нет показаний",I2047="ФЛ"),G2047*H2047,"")</f>
        <v/>
      </c>
    </row>
    <row r="2048" spans="1:11" x14ac:dyDescent="0.25">
      <c r="A2048" s="7">
        <v>110625</v>
      </c>
      <c r="B2048" s="7">
        <f>VLOOKUP(A2048,'Лицевые счета'!$A$1:$K$4570,2,0)</f>
        <v>60037</v>
      </c>
      <c r="C2048">
        <f>COUNTIF('ИПУ и ОКПУ'!$A$2:$A$3258,A2048)</f>
        <v>1</v>
      </c>
      <c r="D2048" t="str">
        <f>IF(C2048&gt;0,VLOOKUP(A2048,'ИПУ и ОКПУ'!$A$1:$O$3258,9,0),"")</f>
        <v>Одноставочный</v>
      </c>
      <c r="E2048" t="str">
        <f>IF(C2048&gt;0,IF(VLOOKUP(A2048,'ИПУ и ОКПУ'!$A$1:$O$3258,14,0)="Нет показаний","Нет показаний",""),"")</f>
        <v/>
      </c>
      <c r="F2048">
        <f>IF(AND(C2048&gt;0),SUMIF('ИПУ и ОКПУ'!$A$2:$A$3258,A2048,'ИПУ и ОКПУ'!$O$2:$O$3258),"")</f>
        <v>200</v>
      </c>
      <c r="G2048">
        <f>VLOOKUP(A2048,'Лицевые счета'!$A$2:$K$4570,9,0)</f>
        <v>1</v>
      </c>
      <c r="H2048">
        <f>VLOOKUP(A2048,'Лицевые счета'!$A$2:$K$4570,10,0)</f>
        <v>118.7</v>
      </c>
      <c r="I2048" t="str">
        <f>VLOOKUP(A2048,'Лицевые счета'!$A$2:$K$4570,6,0)</f>
        <v>ФЛ</v>
      </c>
      <c r="J2048" t="str">
        <f>IF(AND(C2048=0,I2048="ФЛ"),G2048*H2048,"")</f>
        <v/>
      </c>
      <c r="K2048" t="str">
        <f>IF(AND(C2048&gt;0,E2048="Нет показаний",I2048="ФЛ"),G2048*H2048,"")</f>
        <v/>
      </c>
    </row>
    <row r="2049" spans="1:11" x14ac:dyDescent="0.25">
      <c r="A2049" s="7">
        <v>110989</v>
      </c>
      <c r="B2049" s="7">
        <f>VLOOKUP(A2049,'Лицевые счета'!$A$1:$K$4570,2,0)</f>
        <v>58364</v>
      </c>
      <c r="C2049">
        <f>COUNTIF('ИПУ и ОКПУ'!$A$2:$A$3258,A2049)</f>
        <v>1</v>
      </c>
      <c r="D2049" t="str">
        <f>IF(C2049&gt;0,VLOOKUP(A2049,'ИПУ и ОКПУ'!$A$1:$O$3258,9,0),"")</f>
        <v>Одноставочный</v>
      </c>
      <c r="E2049" t="str">
        <f>IF(C2049&gt;0,IF(VLOOKUP(A2049,'ИПУ и ОКПУ'!$A$1:$O$3258,14,0)="Нет показаний","Нет показаний",""),"")</f>
        <v/>
      </c>
      <c r="F2049">
        <f>IF(AND(C2049&gt;0),SUMIF('ИПУ и ОКПУ'!$A$2:$A$3258,A2049,'ИПУ и ОКПУ'!$O$2:$O$3258),"")</f>
        <v>68</v>
      </c>
      <c r="G2049">
        <f>VLOOKUP(A2049,'Лицевые счета'!$A$2:$K$4570,9,0)</f>
        <v>1</v>
      </c>
      <c r="H2049">
        <f>VLOOKUP(A2049,'Лицевые счета'!$A$2:$K$4570,10,0)</f>
        <v>183.2</v>
      </c>
      <c r="I2049" t="str">
        <f>VLOOKUP(A2049,'Лицевые счета'!$A$2:$K$4570,6,0)</f>
        <v>ФЛ</v>
      </c>
      <c r="J2049" t="str">
        <f>IF(AND(C2049=0,I2049="ФЛ"),G2049*H2049,"")</f>
        <v/>
      </c>
      <c r="K2049" t="str">
        <f>IF(AND(C2049&gt;0,E2049="Нет показаний",I2049="ФЛ"),G2049*H2049,"")</f>
        <v/>
      </c>
    </row>
    <row r="2050" spans="1:11" x14ac:dyDescent="0.25">
      <c r="A2050" s="7">
        <v>111087</v>
      </c>
      <c r="B2050" s="7">
        <f>VLOOKUP(A2050,'Лицевые счета'!$A$1:$K$4570,2,0)</f>
        <v>58374</v>
      </c>
      <c r="C2050">
        <f>COUNTIF('ИПУ и ОКПУ'!$A$2:$A$3258,A2050)</f>
        <v>1</v>
      </c>
      <c r="D2050" t="str">
        <f>IF(C2050&gt;0,VLOOKUP(A2050,'ИПУ и ОКПУ'!$A$1:$O$3258,9,0),"")</f>
        <v>Одноставочный</v>
      </c>
      <c r="E2050" t="str">
        <f>IF(C2050&gt;0,IF(VLOOKUP(A2050,'ИПУ и ОКПУ'!$A$1:$O$3258,14,0)="Нет показаний","Нет показаний",""),"")</f>
        <v/>
      </c>
      <c r="F2050">
        <f>IF(AND(C2050&gt;0),SUMIF('ИПУ и ОКПУ'!$A$2:$A$3258,A2050,'ИПУ и ОКПУ'!$O$2:$O$3258),"")</f>
        <v>101</v>
      </c>
      <c r="G2050">
        <f>VLOOKUP(A2050,'Лицевые счета'!$A$2:$K$4570,9,0)</f>
        <v>1</v>
      </c>
      <c r="H2050">
        <f>VLOOKUP(A2050,'Лицевые счета'!$A$2:$K$4570,10,0)</f>
        <v>167.6</v>
      </c>
      <c r="I2050" t="str">
        <f>VLOOKUP(A2050,'Лицевые счета'!$A$2:$K$4570,6,0)</f>
        <v>ФЛ</v>
      </c>
      <c r="J2050" t="str">
        <f>IF(AND(C2050=0,I2050="ФЛ"),G2050*H2050,"")</f>
        <v/>
      </c>
      <c r="K2050" t="str">
        <f>IF(AND(C2050&gt;0,E2050="Нет показаний",I2050="ФЛ"),G2050*H2050,"")</f>
        <v/>
      </c>
    </row>
    <row r="2051" spans="1:11" x14ac:dyDescent="0.25">
      <c r="A2051" s="7">
        <v>111983</v>
      </c>
      <c r="B2051" s="7">
        <f>VLOOKUP(A2051,'Лицевые счета'!$A$1:$K$4570,2,0)</f>
        <v>58360</v>
      </c>
      <c r="C2051">
        <f>COUNTIF('ИПУ и ОКПУ'!$A$2:$A$3258,A2051)</f>
        <v>1</v>
      </c>
      <c r="D2051" t="str">
        <f>IF(C2051&gt;0,VLOOKUP(A2051,'ИПУ и ОКПУ'!$A$1:$O$3258,9,0),"")</f>
        <v>Одноставочный</v>
      </c>
      <c r="E2051" t="str">
        <f>IF(C2051&gt;0,IF(VLOOKUP(A2051,'ИПУ и ОКПУ'!$A$1:$O$3258,14,0)="Нет показаний","Нет показаний",""),"")</f>
        <v/>
      </c>
      <c r="F2051">
        <f>IF(AND(C2051&gt;0),SUMIF('ИПУ и ОКПУ'!$A$2:$A$3258,A2051,'ИПУ и ОКПУ'!$O$2:$O$3258),"")</f>
        <v>0</v>
      </c>
      <c r="G2051">
        <f>VLOOKUP(A2051,'Лицевые счета'!$A$2:$K$4570,9,0)</f>
        <v>1</v>
      </c>
      <c r="H2051">
        <f>VLOOKUP(A2051,'Лицевые счета'!$A$2:$K$4570,10,0)</f>
        <v>142</v>
      </c>
      <c r="I2051" t="str">
        <f>VLOOKUP(A2051,'Лицевые счета'!$A$2:$K$4570,6,0)</f>
        <v>ФЛ</v>
      </c>
      <c r="J2051" t="str">
        <f>IF(AND(C2051=0,I2051="ФЛ"),G2051*H2051,"")</f>
        <v/>
      </c>
      <c r="K2051" t="str">
        <f>IF(AND(C2051&gt;0,E2051="Нет показаний",I2051="ФЛ"),G2051*H2051,"")</f>
        <v/>
      </c>
    </row>
    <row r="2052" spans="1:11" x14ac:dyDescent="0.25">
      <c r="A2052" s="7">
        <v>112204</v>
      </c>
      <c r="B2052" s="7">
        <f>VLOOKUP(A2052,'Лицевые счета'!$A$1:$K$4570,2,0)</f>
        <v>56962</v>
      </c>
      <c r="C2052">
        <f>COUNTIF('ИПУ и ОКПУ'!$A$2:$A$3258,A2052)</f>
        <v>1</v>
      </c>
      <c r="D2052" t="str">
        <f>IF(C2052&gt;0,VLOOKUP(A2052,'ИПУ и ОКПУ'!$A$1:$O$3258,9,0),"")</f>
        <v>Одноставочный</v>
      </c>
      <c r="E2052" t="str">
        <f>IF(C2052&gt;0,IF(VLOOKUP(A2052,'ИПУ и ОКПУ'!$A$1:$O$3258,14,0)="Нет показаний","Нет показаний",""),"")</f>
        <v/>
      </c>
      <c r="F2052">
        <f>IF(AND(C2052&gt;0),SUMIF('ИПУ и ОКПУ'!$A$2:$A$3258,A2052,'ИПУ и ОКПУ'!$O$2:$O$3258),"")</f>
        <v>145</v>
      </c>
      <c r="G2052">
        <f>VLOOKUP(A2052,'Лицевые счета'!$A$2:$K$4570,9,0)</f>
        <v>1</v>
      </c>
      <c r="H2052">
        <f>VLOOKUP(A2052,'Лицевые счета'!$A$2:$K$4570,10,0)</f>
        <v>183.2</v>
      </c>
      <c r="I2052" t="str">
        <f>VLOOKUP(A2052,'Лицевые счета'!$A$2:$K$4570,6,0)</f>
        <v>ФЛ</v>
      </c>
      <c r="J2052" t="str">
        <f>IF(AND(C2052=0,I2052="ФЛ"),G2052*H2052,"")</f>
        <v/>
      </c>
      <c r="K2052" t="str">
        <f>IF(AND(C2052&gt;0,E2052="Нет показаний",I2052="ФЛ"),G2052*H2052,"")</f>
        <v/>
      </c>
    </row>
    <row r="2053" spans="1:11" x14ac:dyDescent="0.25">
      <c r="A2053" s="7">
        <v>112511</v>
      </c>
      <c r="B2053" s="7">
        <f>VLOOKUP(A2053,'Лицевые счета'!$A$1:$K$4570,2,0)</f>
        <v>58210</v>
      </c>
      <c r="C2053">
        <f>COUNTIF('ИПУ и ОКПУ'!$A$2:$A$3258,A2053)</f>
        <v>1</v>
      </c>
      <c r="D2053" t="str">
        <f>IF(C2053&gt;0,VLOOKUP(A2053,'ИПУ и ОКПУ'!$A$1:$O$3258,9,0),"")</f>
        <v>Одноставочный</v>
      </c>
      <c r="E2053" t="str">
        <f>IF(C2053&gt;0,IF(VLOOKUP(A2053,'ИПУ и ОКПУ'!$A$1:$O$3258,14,0)="Нет показаний","Нет показаний",""),"")</f>
        <v/>
      </c>
      <c r="F2053">
        <f>IF(AND(C2053&gt;0),SUMIF('ИПУ и ОКПУ'!$A$2:$A$3258,A2053,'ИПУ и ОКПУ'!$O$2:$O$3258),"")</f>
        <v>1</v>
      </c>
      <c r="G2053">
        <f>VLOOKUP(A2053,'Лицевые счета'!$A$2:$K$4570,9,0)</f>
        <v>1</v>
      </c>
      <c r="H2053">
        <f>VLOOKUP(A2053,'Лицевые счета'!$A$2:$K$4570,10,0)</f>
        <v>167.6</v>
      </c>
      <c r="I2053" t="str">
        <f>VLOOKUP(A2053,'Лицевые счета'!$A$2:$K$4570,6,0)</f>
        <v>ФЛ</v>
      </c>
      <c r="J2053" t="str">
        <f>IF(AND(C2053=0,I2053="ФЛ"),G2053*H2053,"")</f>
        <v/>
      </c>
      <c r="K2053" t="str">
        <f>IF(AND(C2053&gt;0,E2053="Нет показаний",I2053="ФЛ"),G2053*H2053,"")</f>
        <v/>
      </c>
    </row>
    <row r="2054" spans="1:11" x14ac:dyDescent="0.25">
      <c r="A2054" s="7">
        <v>113011</v>
      </c>
      <c r="B2054" s="7">
        <f>VLOOKUP(A2054,'Лицевые счета'!$A$1:$K$4570,2,0)</f>
        <v>58193</v>
      </c>
      <c r="C2054">
        <f>COUNTIF('ИПУ и ОКПУ'!$A$2:$A$3258,A2054)</f>
        <v>0</v>
      </c>
      <c r="D2054" t="str">
        <f>IF(C2054&gt;0,VLOOKUP(A2054,'ИПУ и ОКПУ'!$A$1:$O$3258,9,0),"")</f>
        <v/>
      </c>
      <c r="E2054" t="str">
        <f>IF(C2054&gt;0,IF(VLOOKUP(A2054,'ИПУ и ОКПУ'!$A$1:$O$3258,14,0)="Нет показаний","Нет показаний",""),"")</f>
        <v/>
      </c>
      <c r="F2054" t="str">
        <f>IF(AND(C2054&gt;0),SUMIF('ИПУ и ОКПУ'!$A$2:$A$3258,A2054,'ИПУ и ОКПУ'!$O$2:$O$3258),"")</f>
        <v/>
      </c>
      <c r="G2054">
        <f>VLOOKUP(A2054,'Лицевые счета'!$A$2:$K$4570,9,0)</f>
        <v>1</v>
      </c>
      <c r="H2054">
        <f>VLOOKUP(A2054,'Лицевые счета'!$A$2:$K$4570,10,0)</f>
        <v>167.6</v>
      </c>
      <c r="I2054" t="str">
        <f>VLOOKUP(A2054,'Лицевые счета'!$A$2:$K$4570,6,0)</f>
        <v>ФЛ</v>
      </c>
      <c r="J2054">
        <f>IF(AND(C2054=0,I2054="ФЛ"),G2054*H2054,"")</f>
        <v>167.6</v>
      </c>
      <c r="K2054" t="str">
        <f>IF(AND(C2054&gt;0,E2054="Нет показаний",I2054="ФЛ"),G2054*H2054,"")</f>
        <v/>
      </c>
    </row>
    <row r="2055" spans="1:11" x14ac:dyDescent="0.25">
      <c r="A2055" s="7">
        <v>113440</v>
      </c>
      <c r="B2055" s="7">
        <f>VLOOKUP(A2055,'Лицевые счета'!$A$1:$K$4570,2,0)</f>
        <v>58314</v>
      </c>
      <c r="C2055">
        <f>COUNTIF('ИПУ и ОКПУ'!$A$2:$A$3258,A2055)</f>
        <v>0</v>
      </c>
      <c r="D2055" t="str">
        <f>IF(C2055&gt;0,VLOOKUP(A2055,'ИПУ и ОКПУ'!$A$1:$O$3258,9,0),"")</f>
        <v/>
      </c>
      <c r="E2055" t="str">
        <f>IF(C2055&gt;0,IF(VLOOKUP(A2055,'ИПУ и ОКПУ'!$A$1:$O$3258,14,0)="Нет показаний","Нет показаний",""),"")</f>
        <v/>
      </c>
      <c r="F2055" t="str">
        <f>IF(AND(C2055&gt;0),SUMIF('ИПУ и ОКПУ'!$A$2:$A$3258,A2055,'ИПУ и ОКПУ'!$O$2:$O$3258),"")</f>
        <v/>
      </c>
      <c r="G2055">
        <f>VLOOKUP(A2055,'Лицевые счета'!$A$2:$K$4570,9,0)</f>
        <v>1</v>
      </c>
      <c r="H2055">
        <f>VLOOKUP(A2055,'Лицевые счета'!$A$2:$K$4570,10,0)</f>
        <v>142</v>
      </c>
      <c r="I2055" t="str">
        <f>VLOOKUP(A2055,'Лицевые счета'!$A$2:$K$4570,6,0)</f>
        <v>ФЛ</v>
      </c>
      <c r="J2055">
        <f>IF(AND(C2055=0,I2055="ФЛ"),G2055*H2055,"")</f>
        <v>142</v>
      </c>
      <c r="K2055" t="str">
        <f>IF(AND(C2055&gt;0,E2055="Нет показаний",I2055="ФЛ"),G2055*H2055,"")</f>
        <v/>
      </c>
    </row>
    <row r="2056" spans="1:11" x14ac:dyDescent="0.25">
      <c r="A2056" s="7">
        <v>113570</v>
      </c>
      <c r="B2056" s="7">
        <f>VLOOKUP(A2056,'Лицевые счета'!$A$1:$K$4570,2,0)</f>
        <v>56963</v>
      </c>
      <c r="C2056">
        <f>COUNTIF('ИПУ и ОКПУ'!$A$2:$A$3258,A2056)</f>
        <v>1</v>
      </c>
      <c r="D2056" t="str">
        <f>IF(C2056&gt;0,VLOOKUP(A2056,'ИПУ и ОКПУ'!$A$1:$O$3258,9,0),"")</f>
        <v>Одноставочный</v>
      </c>
      <c r="E2056" t="str">
        <f>IF(C2056&gt;0,IF(VLOOKUP(A2056,'ИПУ и ОКПУ'!$A$1:$O$3258,14,0)="Нет показаний","Нет показаний",""),"")</f>
        <v/>
      </c>
      <c r="F2056">
        <f>IF(AND(C2056&gt;0),SUMIF('ИПУ и ОКПУ'!$A$2:$A$3258,A2056,'ИПУ и ОКПУ'!$O$2:$O$3258),"")</f>
        <v>0</v>
      </c>
      <c r="G2056">
        <f>VLOOKUP(A2056,'Лицевые счета'!$A$2:$K$4570,9,0)</f>
        <v>1</v>
      </c>
      <c r="H2056">
        <f>VLOOKUP(A2056,'Лицевые счета'!$A$2:$K$4570,10,0)</f>
        <v>167.6</v>
      </c>
      <c r="I2056" t="str">
        <f>VLOOKUP(A2056,'Лицевые счета'!$A$2:$K$4570,6,0)</f>
        <v>ФЛ</v>
      </c>
      <c r="J2056" t="str">
        <f>IF(AND(C2056=0,I2056="ФЛ"),G2056*H2056,"")</f>
        <v/>
      </c>
      <c r="K2056" t="str">
        <f>IF(AND(C2056&gt;0,E2056="Нет показаний",I2056="ФЛ"),G2056*H2056,"")</f>
        <v/>
      </c>
    </row>
    <row r="2057" spans="1:11" x14ac:dyDescent="0.25">
      <c r="A2057" s="7">
        <v>114149</v>
      </c>
      <c r="B2057" s="7">
        <f>VLOOKUP(A2057,'Лицевые счета'!$A$1:$K$4570,2,0)</f>
        <v>56764</v>
      </c>
      <c r="C2057">
        <f>COUNTIF('ИПУ и ОКПУ'!$A$2:$A$3258,A2057)</f>
        <v>1</v>
      </c>
      <c r="D2057" t="str">
        <f>IF(C2057&gt;0,VLOOKUP(A2057,'ИПУ и ОКПУ'!$A$1:$O$3258,9,0),"")</f>
        <v>Одноставочный</v>
      </c>
      <c r="E2057" t="str">
        <f>IF(C2057&gt;0,IF(VLOOKUP(A2057,'ИПУ и ОКПУ'!$A$1:$O$3258,14,0)="Нет показаний","Нет показаний",""),"")</f>
        <v/>
      </c>
      <c r="F2057">
        <f>IF(AND(C2057&gt;0),SUMIF('ИПУ и ОКПУ'!$A$2:$A$3258,A2057,'ИПУ и ОКПУ'!$O$2:$O$3258),"")</f>
        <v>0</v>
      </c>
      <c r="G2057">
        <f>VLOOKUP(A2057,'Лицевые счета'!$A$2:$K$4570,9,0)</f>
        <v>1</v>
      </c>
      <c r="H2057">
        <f>VLOOKUP(A2057,'Лицевые счета'!$A$2:$K$4570,10,0)</f>
        <v>92</v>
      </c>
      <c r="I2057" t="str">
        <f>VLOOKUP(A2057,'Лицевые счета'!$A$2:$K$4570,6,0)</f>
        <v>ФЛ</v>
      </c>
      <c r="J2057" t="str">
        <f>IF(AND(C2057=0,I2057="ФЛ"),G2057*H2057,"")</f>
        <v/>
      </c>
      <c r="K2057" t="str">
        <f>IF(AND(C2057&gt;0,E2057="Нет показаний",I2057="ФЛ"),G2057*H2057,"")</f>
        <v/>
      </c>
    </row>
    <row r="2058" spans="1:11" x14ac:dyDescent="0.25">
      <c r="A2058" s="7">
        <v>114297</v>
      </c>
      <c r="B2058" s="7">
        <f>VLOOKUP(A2058,'Лицевые счета'!$A$1:$K$4570,2,0)</f>
        <v>58322</v>
      </c>
      <c r="C2058">
        <f>COUNTIF('ИПУ и ОКПУ'!$A$2:$A$3258,A2058)</f>
        <v>1</v>
      </c>
      <c r="D2058" t="str">
        <f>IF(C2058&gt;0,VLOOKUP(A2058,'ИПУ и ОКПУ'!$A$1:$O$3258,9,0),"")</f>
        <v>Одноставочный</v>
      </c>
      <c r="E2058" t="str">
        <f>IF(C2058&gt;0,IF(VLOOKUP(A2058,'ИПУ и ОКПУ'!$A$1:$O$3258,14,0)="Нет показаний","Нет показаний",""),"")</f>
        <v/>
      </c>
      <c r="F2058">
        <f>IF(AND(C2058&gt;0),SUMIF('ИПУ и ОКПУ'!$A$2:$A$3258,A2058,'ИПУ и ОКПУ'!$O$2:$O$3258),"")</f>
        <v>80</v>
      </c>
      <c r="G2058">
        <f>VLOOKUP(A2058,'Лицевые счета'!$A$2:$K$4570,9,0)</f>
        <v>1</v>
      </c>
      <c r="H2058">
        <f>VLOOKUP(A2058,'Лицевые счета'!$A$2:$K$4570,10,0)</f>
        <v>118.7</v>
      </c>
      <c r="I2058" t="str">
        <f>VLOOKUP(A2058,'Лицевые счета'!$A$2:$K$4570,6,0)</f>
        <v>ФЛ</v>
      </c>
      <c r="J2058" t="str">
        <f>IF(AND(C2058=0,I2058="ФЛ"),G2058*H2058,"")</f>
        <v/>
      </c>
      <c r="K2058" t="str">
        <f>IF(AND(C2058&gt;0,E2058="Нет показаний",I2058="ФЛ"),G2058*H2058,"")</f>
        <v/>
      </c>
    </row>
    <row r="2059" spans="1:11" x14ac:dyDescent="0.25">
      <c r="A2059" s="7">
        <v>114325</v>
      </c>
      <c r="B2059" s="7">
        <f>VLOOKUP(A2059,'Лицевые счета'!$A$1:$K$4570,2,0)</f>
        <v>58342</v>
      </c>
      <c r="C2059">
        <f>COUNTIF('ИПУ и ОКПУ'!$A$2:$A$3258,A2059)</f>
        <v>1</v>
      </c>
      <c r="D2059" t="str">
        <f>IF(C2059&gt;0,VLOOKUP(A2059,'ИПУ и ОКПУ'!$A$1:$O$3258,9,0),"")</f>
        <v>Одноставочный</v>
      </c>
      <c r="E2059" t="str">
        <f>IF(C2059&gt;0,IF(VLOOKUP(A2059,'ИПУ и ОКПУ'!$A$1:$O$3258,14,0)="Нет показаний","Нет показаний",""),"")</f>
        <v/>
      </c>
      <c r="F2059">
        <f>IF(AND(C2059&gt;0),SUMIF('ИПУ и ОКПУ'!$A$2:$A$3258,A2059,'ИПУ и ОКПУ'!$O$2:$O$3258),"")</f>
        <v>140</v>
      </c>
      <c r="G2059">
        <f>VLOOKUP(A2059,'Лицевые счета'!$A$2:$K$4570,9,0)</f>
        <v>1</v>
      </c>
      <c r="H2059">
        <f>VLOOKUP(A2059,'Лицевые счета'!$A$2:$K$4570,10,0)</f>
        <v>167.6</v>
      </c>
      <c r="I2059" t="str">
        <f>VLOOKUP(A2059,'Лицевые счета'!$A$2:$K$4570,6,0)</f>
        <v>ФЛ</v>
      </c>
      <c r="J2059" t="str">
        <f>IF(AND(C2059=0,I2059="ФЛ"),G2059*H2059,"")</f>
        <v/>
      </c>
      <c r="K2059" t="str">
        <f>IF(AND(C2059&gt;0,E2059="Нет показаний",I2059="ФЛ"),G2059*H2059,"")</f>
        <v/>
      </c>
    </row>
    <row r="2060" spans="1:11" x14ac:dyDescent="0.25">
      <c r="A2060" s="7">
        <v>114767</v>
      </c>
      <c r="B2060" s="7">
        <f>VLOOKUP(A2060,'Лицевые счета'!$A$1:$K$4570,2,0)</f>
        <v>62291</v>
      </c>
      <c r="C2060">
        <f>COUNTIF('ИПУ и ОКПУ'!$A$2:$A$3258,A2060)</f>
        <v>1</v>
      </c>
      <c r="D2060" t="str">
        <f>IF(C2060&gt;0,VLOOKUP(A2060,'ИПУ и ОКПУ'!$A$1:$O$3258,9,0),"")</f>
        <v>Одноставочный</v>
      </c>
      <c r="E2060" t="str">
        <f>IF(C2060&gt;0,IF(VLOOKUP(A2060,'ИПУ и ОКПУ'!$A$1:$O$3258,14,0)="Нет показаний","Нет показаний",""),"")</f>
        <v/>
      </c>
      <c r="F2060">
        <f>IF(AND(C2060&gt;0),SUMIF('ИПУ и ОКПУ'!$A$2:$A$3258,A2060,'ИПУ и ОКПУ'!$O$2:$O$3258),"")</f>
        <v>170</v>
      </c>
      <c r="G2060">
        <f>VLOOKUP(A2060,'Лицевые счета'!$A$2:$K$4570,9,0)</f>
        <v>1</v>
      </c>
      <c r="H2060">
        <f>VLOOKUP(A2060,'Лицевые счета'!$A$2:$K$4570,10,0)</f>
        <v>118.7</v>
      </c>
      <c r="I2060" t="str">
        <f>VLOOKUP(A2060,'Лицевые счета'!$A$2:$K$4570,6,0)</f>
        <v>ФЛ</v>
      </c>
      <c r="J2060" t="str">
        <f>IF(AND(C2060=0,I2060="ФЛ"),G2060*H2060,"")</f>
        <v/>
      </c>
      <c r="K2060" t="str">
        <f>IF(AND(C2060&gt;0,E2060="Нет показаний",I2060="ФЛ"),G2060*H2060,"")</f>
        <v/>
      </c>
    </row>
    <row r="2061" spans="1:11" x14ac:dyDescent="0.25">
      <c r="A2061" s="7">
        <v>114787</v>
      </c>
      <c r="B2061" s="7">
        <f>VLOOKUP(A2061,'Лицевые счета'!$A$1:$K$4570,2,0)</f>
        <v>58367</v>
      </c>
      <c r="C2061">
        <f>COUNTIF('ИПУ и ОКПУ'!$A$2:$A$3258,A2061)</f>
        <v>1</v>
      </c>
      <c r="D2061" t="str">
        <f>IF(C2061&gt;0,VLOOKUP(A2061,'ИПУ и ОКПУ'!$A$1:$O$3258,9,0),"")</f>
        <v>Одноставочный</v>
      </c>
      <c r="E2061" t="str">
        <f>IF(C2061&gt;0,IF(VLOOKUP(A2061,'ИПУ и ОКПУ'!$A$1:$O$3258,14,0)="Нет показаний","Нет показаний",""),"")</f>
        <v/>
      </c>
      <c r="F2061">
        <f>IF(AND(C2061&gt;0),SUMIF('ИПУ и ОКПУ'!$A$2:$A$3258,A2061,'ИПУ и ОКПУ'!$O$2:$O$3258),"")</f>
        <v>217</v>
      </c>
      <c r="G2061">
        <f>VLOOKUP(A2061,'Лицевые счета'!$A$2:$K$4570,9,0)</f>
        <v>1</v>
      </c>
      <c r="H2061">
        <f>VLOOKUP(A2061,'Лицевые счета'!$A$2:$K$4570,10,0)</f>
        <v>167.6</v>
      </c>
      <c r="I2061" t="str">
        <f>VLOOKUP(A2061,'Лицевые счета'!$A$2:$K$4570,6,0)</f>
        <v>ФЛ</v>
      </c>
      <c r="J2061" t="str">
        <f>IF(AND(C2061=0,I2061="ФЛ"),G2061*H2061,"")</f>
        <v/>
      </c>
      <c r="K2061" t="str">
        <f>IF(AND(C2061&gt;0,E2061="Нет показаний",I2061="ФЛ"),G2061*H2061,"")</f>
        <v/>
      </c>
    </row>
    <row r="2062" spans="1:11" x14ac:dyDescent="0.25">
      <c r="A2062" s="7">
        <v>115457</v>
      </c>
      <c r="B2062" s="7">
        <f>VLOOKUP(A2062,'Лицевые счета'!$A$1:$K$4570,2,0)</f>
        <v>58314</v>
      </c>
      <c r="C2062">
        <f>COUNTIF('ИПУ и ОКПУ'!$A$2:$A$3258,A2062)</f>
        <v>1</v>
      </c>
      <c r="D2062" t="str">
        <f>IF(C2062&gt;0,VLOOKUP(A2062,'ИПУ и ОКПУ'!$A$1:$O$3258,9,0),"")</f>
        <v>Одноставочный</v>
      </c>
      <c r="E2062" t="str">
        <f>IF(C2062&gt;0,IF(VLOOKUP(A2062,'ИПУ и ОКПУ'!$A$1:$O$3258,14,0)="Нет показаний","Нет показаний",""),"")</f>
        <v>Нет показаний</v>
      </c>
      <c r="F2062">
        <f>IF(AND(C2062&gt;0),SUMIF('ИПУ и ОКПУ'!$A$2:$A$3258,A2062,'ИПУ и ОКПУ'!$O$2:$O$3258),"")</f>
        <v>0</v>
      </c>
      <c r="G2062">
        <f>VLOOKUP(A2062,'Лицевые счета'!$A$2:$K$4570,9,0)</f>
        <v>1</v>
      </c>
      <c r="H2062">
        <f>VLOOKUP(A2062,'Лицевые счета'!$A$2:$K$4570,10,0)</f>
        <v>167.6</v>
      </c>
      <c r="I2062" t="str">
        <f>VLOOKUP(A2062,'Лицевые счета'!$A$2:$K$4570,6,0)</f>
        <v>ФЛ</v>
      </c>
      <c r="J2062" t="str">
        <f>IF(AND(C2062=0,I2062="ФЛ"),G2062*H2062,"")</f>
        <v/>
      </c>
      <c r="K2062">
        <f>IF(AND(C2062&gt;0,E2062="Нет показаний",I2062="ФЛ"),G2062*H2062,"")</f>
        <v>167.6</v>
      </c>
    </row>
    <row r="2063" spans="1:11" x14ac:dyDescent="0.25">
      <c r="A2063" s="7">
        <v>115837</v>
      </c>
      <c r="B2063" s="7">
        <f>VLOOKUP(A2063,'Лицевые счета'!$A$1:$K$4570,2,0)</f>
        <v>63012</v>
      </c>
      <c r="C2063">
        <f>COUNTIF('ИПУ и ОКПУ'!$A$2:$A$3258,A2063)</f>
        <v>1</v>
      </c>
      <c r="D2063" t="str">
        <f>IF(C2063&gt;0,VLOOKUP(A2063,'ИПУ и ОКПУ'!$A$1:$O$3258,9,0),"")</f>
        <v>Одноставочный</v>
      </c>
      <c r="E2063" t="str">
        <f>IF(C2063&gt;0,IF(VLOOKUP(A2063,'ИПУ и ОКПУ'!$A$1:$O$3258,14,0)="Нет показаний","Нет показаний",""),"")</f>
        <v>Нет показаний</v>
      </c>
      <c r="F2063">
        <f>IF(AND(C2063&gt;0),SUMIF('ИПУ и ОКПУ'!$A$2:$A$3258,A2063,'ИПУ и ОКПУ'!$O$2:$O$3258),"")</f>
        <v>0</v>
      </c>
      <c r="G2063">
        <f>VLOOKUP(A2063,'Лицевые счета'!$A$2:$K$4570,9,0)</f>
        <v>1</v>
      </c>
      <c r="H2063">
        <f>VLOOKUP(A2063,'Лицевые счета'!$A$2:$K$4570,10,0)</f>
        <v>92</v>
      </c>
      <c r="I2063" t="str">
        <f>VLOOKUP(A2063,'Лицевые счета'!$A$2:$K$4570,6,0)</f>
        <v>ФЛ</v>
      </c>
      <c r="J2063" t="str">
        <f>IF(AND(C2063=0,I2063="ФЛ"),G2063*H2063,"")</f>
        <v/>
      </c>
      <c r="K2063">
        <f>IF(AND(C2063&gt;0,E2063="Нет показаний",I2063="ФЛ"),G2063*H2063,"")</f>
        <v>92</v>
      </c>
    </row>
    <row r="2064" spans="1:11" x14ac:dyDescent="0.25">
      <c r="A2064" s="7">
        <v>116282</v>
      </c>
      <c r="B2064" s="7">
        <f>VLOOKUP(A2064,'Лицевые счета'!$A$1:$K$4570,2,0)</f>
        <v>59321</v>
      </c>
      <c r="C2064">
        <f>COUNTIF('ИПУ и ОКПУ'!$A$2:$A$3258,A2064)</f>
        <v>1</v>
      </c>
      <c r="D2064" t="str">
        <f>IF(C2064&gt;0,VLOOKUP(A2064,'ИПУ и ОКПУ'!$A$1:$O$3258,9,0),"")</f>
        <v>Одноставочный</v>
      </c>
      <c r="E2064" t="str">
        <f>IF(C2064&gt;0,IF(VLOOKUP(A2064,'ИПУ и ОКПУ'!$A$1:$O$3258,14,0)="Нет показаний","Нет показаний",""),"")</f>
        <v/>
      </c>
      <c r="F2064">
        <f>IF(AND(C2064&gt;0),SUMIF('ИПУ и ОКПУ'!$A$2:$A$3258,A2064,'ИПУ и ОКПУ'!$O$2:$O$3258),"")</f>
        <v>87</v>
      </c>
      <c r="G2064">
        <f>VLOOKUP(A2064,'Лицевые счета'!$A$2:$K$4570,9,0)</f>
        <v>1</v>
      </c>
      <c r="H2064">
        <f>VLOOKUP(A2064,'Лицевые счета'!$A$2:$K$4570,10,0)</f>
        <v>92</v>
      </c>
      <c r="I2064" t="str">
        <f>VLOOKUP(A2064,'Лицевые счета'!$A$2:$K$4570,6,0)</f>
        <v>ФЛ</v>
      </c>
      <c r="J2064" t="str">
        <f>IF(AND(C2064=0,I2064="ФЛ"),G2064*H2064,"")</f>
        <v/>
      </c>
      <c r="K2064" t="str">
        <f>IF(AND(C2064&gt;0,E2064="Нет показаний",I2064="ФЛ"),G2064*H2064,"")</f>
        <v/>
      </c>
    </row>
    <row r="2065" spans="1:11" x14ac:dyDescent="0.25">
      <c r="A2065" s="7">
        <v>116741</v>
      </c>
      <c r="B2065" s="7">
        <f>VLOOKUP(A2065,'Лицевые счета'!$A$1:$K$4570,2,0)</f>
        <v>58329</v>
      </c>
      <c r="C2065">
        <f>COUNTIF('ИПУ и ОКПУ'!$A$2:$A$3258,A2065)</f>
        <v>1</v>
      </c>
      <c r="D2065" t="str">
        <f>IF(C2065&gt;0,VLOOKUP(A2065,'ИПУ и ОКПУ'!$A$1:$O$3258,9,0),"")</f>
        <v>Одноставочный</v>
      </c>
      <c r="E2065" t="str">
        <f>IF(C2065&gt;0,IF(VLOOKUP(A2065,'ИПУ и ОКПУ'!$A$1:$O$3258,14,0)="Нет показаний","Нет показаний",""),"")</f>
        <v/>
      </c>
      <c r="F2065">
        <f>IF(AND(C2065&gt;0),SUMIF('ИПУ и ОКПУ'!$A$2:$A$3258,A2065,'ИПУ и ОКПУ'!$O$2:$O$3258),"")</f>
        <v>149</v>
      </c>
      <c r="G2065">
        <f>VLOOKUP(A2065,'Лицевые счета'!$A$2:$K$4570,9,0)</f>
        <v>1</v>
      </c>
      <c r="H2065">
        <f>VLOOKUP(A2065,'Лицевые счета'!$A$2:$K$4570,10,0)</f>
        <v>134.30000000000001</v>
      </c>
      <c r="I2065" t="str">
        <f>VLOOKUP(A2065,'Лицевые счета'!$A$2:$K$4570,6,0)</f>
        <v>ФЛ</v>
      </c>
      <c r="J2065" t="str">
        <f>IF(AND(C2065=0,I2065="ФЛ"),G2065*H2065,"")</f>
        <v/>
      </c>
      <c r="K2065" t="str">
        <f>IF(AND(C2065&gt;0,E2065="Нет показаний",I2065="ФЛ"),G2065*H2065,"")</f>
        <v/>
      </c>
    </row>
    <row r="2066" spans="1:11" x14ac:dyDescent="0.25">
      <c r="A2066" s="7">
        <v>117130</v>
      </c>
      <c r="B2066" s="7">
        <f>VLOOKUP(A2066,'Лицевые счета'!$A$1:$K$4570,2,0)</f>
        <v>58366</v>
      </c>
      <c r="C2066">
        <f>COUNTIF('ИПУ и ОКПУ'!$A$2:$A$3258,A2066)</f>
        <v>1</v>
      </c>
      <c r="D2066" t="str">
        <f>IF(C2066&gt;0,VLOOKUP(A2066,'ИПУ и ОКПУ'!$A$1:$O$3258,9,0),"")</f>
        <v>Одноставочный</v>
      </c>
      <c r="E2066" t="str">
        <f>IF(C2066&gt;0,IF(VLOOKUP(A2066,'ИПУ и ОКПУ'!$A$1:$O$3258,14,0)="Нет показаний","Нет показаний",""),"")</f>
        <v/>
      </c>
      <c r="F2066">
        <f>IF(AND(C2066&gt;0),SUMIF('ИПУ и ОКПУ'!$A$2:$A$3258,A2066,'ИПУ и ОКПУ'!$O$2:$O$3258),"")</f>
        <v>90</v>
      </c>
      <c r="G2066">
        <f>VLOOKUP(A2066,'Лицевые счета'!$A$2:$K$4570,9,0)</f>
        <v>1</v>
      </c>
      <c r="H2066">
        <f>VLOOKUP(A2066,'Лицевые счета'!$A$2:$K$4570,10,0)</f>
        <v>167.6</v>
      </c>
      <c r="I2066" t="str">
        <f>VLOOKUP(A2066,'Лицевые счета'!$A$2:$K$4570,6,0)</f>
        <v>ФЛ</v>
      </c>
      <c r="J2066" t="str">
        <f>IF(AND(C2066=0,I2066="ФЛ"),G2066*H2066,"")</f>
        <v/>
      </c>
      <c r="K2066" t="str">
        <f>IF(AND(C2066&gt;0,E2066="Нет показаний",I2066="ФЛ"),G2066*H2066,"")</f>
        <v/>
      </c>
    </row>
    <row r="2067" spans="1:11" x14ac:dyDescent="0.25">
      <c r="A2067" s="7">
        <v>117425</v>
      </c>
      <c r="B2067" s="7">
        <f>VLOOKUP(A2067,'Лицевые счета'!$A$1:$K$4570,2,0)</f>
        <v>58369</v>
      </c>
      <c r="C2067">
        <f>COUNTIF('ИПУ и ОКПУ'!$A$2:$A$3258,A2067)</f>
        <v>1</v>
      </c>
      <c r="D2067" t="str">
        <f>IF(C2067&gt;0,VLOOKUP(A2067,'ИПУ и ОКПУ'!$A$1:$O$3258,9,0),"")</f>
        <v>Одноставочный</v>
      </c>
      <c r="E2067" t="str">
        <f>IF(C2067&gt;0,IF(VLOOKUP(A2067,'ИПУ и ОКПУ'!$A$1:$O$3258,14,0)="Нет показаний","Нет показаний",""),"")</f>
        <v/>
      </c>
      <c r="F2067">
        <f>IF(AND(C2067&gt;0),SUMIF('ИПУ и ОКПУ'!$A$2:$A$3258,A2067,'ИПУ и ОКПУ'!$O$2:$O$3258),"")</f>
        <v>191</v>
      </c>
      <c r="G2067">
        <f>VLOOKUP(A2067,'Лицевые счета'!$A$2:$K$4570,9,0)</f>
        <v>1</v>
      </c>
      <c r="H2067">
        <f>VLOOKUP(A2067,'Лицевые счета'!$A$2:$K$4570,10,0)</f>
        <v>167.6</v>
      </c>
      <c r="I2067" t="str">
        <f>VLOOKUP(A2067,'Лицевые счета'!$A$2:$K$4570,6,0)</f>
        <v>ФЛ</v>
      </c>
      <c r="J2067" t="str">
        <f>IF(AND(C2067=0,I2067="ФЛ"),G2067*H2067,"")</f>
        <v/>
      </c>
      <c r="K2067" t="str">
        <f>IF(AND(C2067&gt;0,E2067="Нет показаний",I2067="ФЛ"),G2067*H2067,"")</f>
        <v/>
      </c>
    </row>
    <row r="2068" spans="1:11" x14ac:dyDescent="0.25">
      <c r="A2068" s="7">
        <v>117516</v>
      </c>
      <c r="B2068" s="7">
        <f>VLOOKUP(A2068,'Лицевые счета'!$A$1:$K$4570,2,0)</f>
        <v>58372</v>
      </c>
      <c r="C2068">
        <f>COUNTIF('ИПУ и ОКПУ'!$A$2:$A$3258,A2068)</f>
        <v>1</v>
      </c>
      <c r="D2068" t="str">
        <f>IF(C2068&gt;0,VLOOKUP(A2068,'ИПУ и ОКПУ'!$A$1:$O$3258,9,0),"")</f>
        <v>Одноставочный</v>
      </c>
      <c r="E2068" t="str">
        <f>IF(C2068&gt;0,IF(VLOOKUP(A2068,'ИПУ и ОКПУ'!$A$1:$O$3258,14,0)="Нет показаний","Нет показаний",""),"")</f>
        <v/>
      </c>
      <c r="F2068">
        <f>IF(AND(C2068&gt;0),SUMIF('ИПУ и ОКПУ'!$A$2:$A$3258,A2068,'ИПУ и ОКПУ'!$O$2:$O$3258),"")</f>
        <v>228</v>
      </c>
      <c r="G2068">
        <f>VLOOKUP(A2068,'Лицевые счета'!$A$2:$K$4570,9,0)</f>
        <v>1</v>
      </c>
      <c r="H2068">
        <f>VLOOKUP(A2068,'Лицевые счета'!$A$2:$K$4570,10,0)</f>
        <v>167.6</v>
      </c>
      <c r="I2068" t="str">
        <f>VLOOKUP(A2068,'Лицевые счета'!$A$2:$K$4570,6,0)</f>
        <v>ФЛ</v>
      </c>
      <c r="J2068" t="str">
        <f>IF(AND(C2068=0,I2068="ФЛ"),G2068*H2068,"")</f>
        <v/>
      </c>
      <c r="K2068" t="str">
        <f>IF(AND(C2068&gt;0,E2068="Нет показаний",I2068="ФЛ"),G2068*H2068,"")</f>
        <v/>
      </c>
    </row>
    <row r="2069" spans="1:11" x14ac:dyDescent="0.25">
      <c r="A2069" s="7">
        <v>118200</v>
      </c>
      <c r="B2069" s="7">
        <f>VLOOKUP(A2069,'Лицевые счета'!$A$1:$K$4570,2,0)</f>
        <v>58190</v>
      </c>
      <c r="C2069">
        <f>COUNTIF('ИПУ и ОКПУ'!$A$2:$A$3258,A2069)</f>
        <v>1</v>
      </c>
      <c r="D2069" t="str">
        <f>IF(C2069&gt;0,VLOOKUP(A2069,'ИПУ и ОКПУ'!$A$1:$O$3258,9,0),"")</f>
        <v>Одноставочный</v>
      </c>
      <c r="E2069" t="str">
        <f>IF(C2069&gt;0,IF(VLOOKUP(A2069,'ИПУ и ОКПУ'!$A$1:$O$3258,14,0)="Нет показаний","Нет показаний",""),"")</f>
        <v/>
      </c>
      <c r="F2069">
        <f>IF(AND(C2069&gt;0),SUMIF('ИПУ и ОКПУ'!$A$2:$A$3258,A2069,'ИПУ и ОКПУ'!$O$2:$O$3258),"")</f>
        <v>300</v>
      </c>
      <c r="G2069">
        <f>VLOOKUP(A2069,'Лицевые счета'!$A$2:$K$4570,9,0)</f>
        <v>1</v>
      </c>
      <c r="H2069">
        <f>VLOOKUP(A2069,'Лицевые счета'!$A$2:$K$4570,10,0)</f>
        <v>134.30000000000001</v>
      </c>
      <c r="I2069" t="str">
        <f>VLOOKUP(A2069,'Лицевые счета'!$A$2:$K$4570,6,0)</f>
        <v>ФЛ</v>
      </c>
      <c r="J2069" t="str">
        <f>IF(AND(C2069=0,I2069="ФЛ"),G2069*H2069,"")</f>
        <v/>
      </c>
      <c r="K2069" t="str">
        <f>IF(AND(C2069&gt;0,E2069="Нет показаний",I2069="ФЛ"),G2069*H2069,"")</f>
        <v/>
      </c>
    </row>
    <row r="2070" spans="1:11" x14ac:dyDescent="0.25">
      <c r="A2070" s="7">
        <v>118287</v>
      </c>
      <c r="B2070" s="7">
        <f>VLOOKUP(A2070,'Лицевые счета'!$A$1:$K$4570,2,0)</f>
        <v>63241</v>
      </c>
      <c r="C2070">
        <f>COUNTIF('ИПУ и ОКПУ'!$A$2:$A$3258,A2070)</f>
        <v>1</v>
      </c>
      <c r="D2070" t="str">
        <f>IF(C2070&gt;0,VLOOKUP(A2070,'ИПУ и ОКПУ'!$A$1:$O$3258,9,0),"")</f>
        <v>Одноставочный</v>
      </c>
      <c r="E2070" t="str">
        <f>IF(C2070&gt;0,IF(VLOOKUP(A2070,'ИПУ и ОКПУ'!$A$1:$O$3258,14,0)="Нет показаний","Нет показаний",""),"")</f>
        <v>Нет показаний</v>
      </c>
      <c r="F2070">
        <f>IF(AND(C2070&gt;0),SUMIF('ИПУ и ОКПУ'!$A$2:$A$3258,A2070,'ИПУ и ОКПУ'!$O$2:$O$3258),"")</f>
        <v>0</v>
      </c>
      <c r="G2070">
        <f>VLOOKUP(A2070,'Лицевые счета'!$A$2:$K$4570,9,0)</f>
        <v>1</v>
      </c>
      <c r="H2070">
        <f>VLOOKUP(A2070,'Лицевые счета'!$A$2:$K$4570,10,0)</f>
        <v>118.7</v>
      </c>
      <c r="I2070" t="str">
        <f>VLOOKUP(A2070,'Лицевые счета'!$A$2:$K$4570,6,0)</f>
        <v>ФЛ</v>
      </c>
      <c r="J2070" t="str">
        <f>IF(AND(C2070=0,I2070="ФЛ"),G2070*H2070,"")</f>
        <v/>
      </c>
      <c r="K2070">
        <f>IF(AND(C2070&gt;0,E2070="Нет показаний",I2070="ФЛ"),G2070*H2070,"")</f>
        <v>118.7</v>
      </c>
    </row>
    <row r="2071" spans="1:11" x14ac:dyDescent="0.25">
      <c r="A2071" s="7">
        <v>118311</v>
      </c>
      <c r="B2071" s="7">
        <f>VLOOKUP(A2071,'Лицевые счета'!$A$1:$K$4570,2,0)</f>
        <v>58190</v>
      </c>
      <c r="C2071">
        <f>COUNTIF('ИПУ и ОКПУ'!$A$2:$A$3258,A2071)</f>
        <v>1</v>
      </c>
      <c r="D2071" t="str">
        <f>IF(C2071&gt;0,VLOOKUP(A2071,'ИПУ и ОКПУ'!$A$1:$O$3258,9,0),"")</f>
        <v>Одноставочный</v>
      </c>
      <c r="E2071" t="str">
        <f>IF(C2071&gt;0,IF(VLOOKUP(A2071,'ИПУ и ОКПУ'!$A$1:$O$3258,14,0)="Нет показаний","Нет показаний",""),"")</f>
        <v/>
      </c>
      <c r="F2071">
        <f>IF(AND(C2071&gt;0),SUMIF('ИПУ и ОКПУ'!$A$2:$A$3258,A2071,'ИПУ и ОКПУ'!$O$2:$O$3258),"")</f>
        <v>430</v>
      </c>
      <c r="G2071">
        <f>VLOOKUP(A2071,'Лицевые счета'!$A$2:$K$4570,9,0)</f>
        <v>1</v>
      </c>
      <c r="H2071">
        <f>VLOOKUP(A2071,'Лицевые счета'!$A$2:$K$4570,10,0)</f>
        <v>134.30000000000001</v>
      </c>
      <c r="I2071" t="str">
        <f>VLOOKUP(A2071,'Лицевые счета'!$A$2:$K$4570,6,0)</f>
        <v>ФЛ</v>
      </c>
      <c r="J2071" t="str">
        <f>IF(AND(C2071=0,I2071="ФЛ"),G2071*H2071,"")</f>
        <v/>
      </c>
      <c r="K2071" t="str">
        <f>IF(AND(C2071&gt;0,E2071="Нет показаний",I2071="ФЛ"),G2071*H2071,"")</f>
        <v/>
      </c>
    </row>
    <row r="2072" spans="1:11" x14ac:dyDescent="0.25">
      <c r="A2072" s="7">
        <v>118333</v>
      </c>
      <c r="B2072" s="7">
        <f>VLOOKUP(A2072,'Лицевые счета'!$A$1:$K$4570,2,0)</f>
        <v>63249</v>
      </c>
      <c r="C2072">
        <f>COUNTIF('ИПУ и ОКПУ'!$A$2:$A$3258,A2072)</f>
        <v>1</v>
      </c>
      <c r="D2072" t="str">
        <f>IF(C2072&gt;0,VLOOKUP(A2072,'ИПУ и ОКПУ'!$A$1:$O$3258,9,0),"")</f>
        <v>Одноставочный</v>
      </c>
      <c r="E2072" t="str">
        <f>IF(C2072&gt;0,IF(VLOOKUP(A2072,'ИПУ и ОКПУ'!$A$1:$O$3258,14,0)="Нет показаний","Нет показаний",""),"")</f>
        <v/>
      </c>
      <c r="F2072">
        <f>IF(AND(C2072&gt;0),SUMIF('ИПУ и ОКПУ'!$A$2:$A$3258,A2072,'ИПУ и ОКПУ'!$O$2:$O$3258),"")</f>
        <v>3</v>
      </c>
      <c r="G2072">
        <f>VLOOKUP(A2072,'Лицевые счета'!$A$2:$K$4570,9,0)</f>
        <v>1</v>
      </c>
      <c r="H2072">
        <f>VLOOKUP(A2072,'Лицевые счета'!$A$2:$K$4570,10,0)</f>
        <v>134.30000000000001</v>
      </c>
      <c r="I2072" t="str">
        <f>VLOOKUP(A2072,'Лицевые счета'!$A$2:$K$4570,6,0)</f>
        <v>ФЛ</v>
      </c>
      <c r="J2072" t="str">
        <f>IF(AND(C2072=0,I2072="ФЛ"),G2072*H2072,"")</f>
        <v/>
      </c>
      <c r="K2072" t="str">
        <f>IF(AND(C2072&gt;0,E2072="Нет показаний",I2072="ФЛ"),G2072*H2072,"")</f>
        <v/>
      </c>
    </row>
    <row r="2073" spans="1:11" x14ac:dyDescent="0.25">
      <c r="A2073" s="7">
        <v>118361</v>
      </c>
      <c r="B2073" s="7">
        <f>VLOOKUP(A2073,'Лицевые счета'!$A$1:$K$4570,2,0)</f>
        <v>58322</v>
      </c>
      <c r="C2073">
        <f>COUNTIF('ИПУ и ОКПУ'!$A$2:$A$3258,A2073)</f>
        <v>1</v>
      </c>
      <c r="D2073" t="str">
        <f>IF(C2073&gt;0,VLOOKUP(A2073,'ИПУ и ОКПУ'!$A$1:$O$3258,9,0),"")</f>
        <v>Одноставочный</v>
      </c>
      <c r="E2073" t="str">
        <f>IF(C2073&gt;0,IF(VLOOKUP(A2073,'ИПУ и ОКПУ'!$A$1:$O$3258,14,0)="Нет показаний","Нет показаний",""),"")</f>
        <v/>
      </c>
      <c r="F2073">
        <f>IF(AND(C2073&gt;0),SUMIF('ИПУ и ОКПУ'!$A$2:$A$3258,A2073,'ИПУ и ОКПУ'!$O$2:$O$3258),"")</f>
        <v>87</v>
      </c>
      <c r="G2073">
        <f>VLOOKUP(A2073,'Лицевые счета'!$A$2:$K$4570,9,0)</f>
        <v>1</v>
      </c>
      <c r="H2073">
        <f>VLOOKUP(A2073,'Лицевые счета'!$A$2:$K$4570,10,0)</f>
        <v>118.7</v>
      </c>
      <c r="I2073" t="str">
        <f>VLOOKUP(A2073,'Лицевые счета'!$A$2:$K$4570,6,0)</f>
        <v>ФЛ</v>
      </c>
      <c r="J2073" t="str">
        <f>IF(AND(C2073=0,I2073="ФЛ"),G2073*H2073,"")</f>
        <v/>
      </c>
      <c r="K2073" t="str">
        <f>IF(AND(C2073&gt;0,E2073="Нет показаний",I2073="ФЛ"),G2073*H2073,"")</f>
        <v/>
      </c>
    </row>
    <row r="2074" spans="1:11" x14ac:dyDescent="0.25">
      <c r="A2074" s="7">
        <v>118429</v>
      </c>
      <c r="B2074" s="7">
        <f>VLOOKUP(A2074,'Лицевые счета'!$A$1:$K$4570,2,0)</f>
        <v>58374</v>
      </c>
      <c r="C2074">
        <f>COUNTIF('ИПУ и ОКПУ'!$A$2:$A$3258,A2074)</f>
        <v>1</v>
      </c>
      <c r="D2074" t="str">
        <f>IF(C2074&gt;0,VLOOKUP(A2074,'ИПУ и ОКПУ'!$A$1:$O$3258,9,0),"")</f>
        <v>Одноставочный</v>
      </c>
      <c r="E2074" t="str">
        <f>IF(C2074&gt;0,IF(VLOOKUP(A2074,'ИПУ и ОКПУ'!$A$1:$O$3258,14,0)="Нет показаний","Нет показаний",""),"")</f>
        <v/>
      </c>
      <c r="F2074">
        <f>IF(AND(C2074&gt;0),SUMIF('ИПУ и ОКПУ'!$A$2:$A$3258,A2074,'ИПУ и ОКПУ'!$O$2:$O$3258),"")</f>
        <v>277</v>
      </c>
      <c r="G2074">
        <f>VLOOKUP(A2074,'Лицевые счета'!$A$2:$K$4570,9,0)</f>
        <v>1</v>
      </c>
      <c r="H2074">
        <f>VLOOKUP(A2074,'Лицевые счета'!$A$2:$K$4570,10,0)</f>
        <v>183.2</v>
      </c>
      <c r="I2074" t="str">
        <f>VLOOKUP(A2074,'Лицевые счета'!$A$2:$K$4570,6,0)</f>
        <v>ФЛ</v>
      </c>
      <c r="J2074" t="str">
        <f>IF(AND(C2074=0,I2074="ФЛ"),G2074*H2074,"")</f>
        <v/>
      </c>
      <c r="K2074" t="str">
        <f>IF(AND(C2074&gt;0,E2074="Нет показаний",I2074="ФЛ"),G2074*H2074,"")</f>
        <v/>
      </c>
    </row>
    <row r="2075" spans="1:11" x14ac:dyDescent="0.25">
      <c r="A2075" s="7">
        <v>118916</v>
      </c>
      <c r="B2075" s="7">
        <f>VLOOKUP(A2075,'Лицевые счета'!$A$1:$K$4570,2,0)</f>
        <v>58210</v>
      </c>
      <c r="C2075">
        <f>COUNTIF('ИПУ и ОКПУ'!$A$2:$A$3258,A2075)</f>
        <v>1</v>
      </c>
      <c r="D2075" t="str">
        <f>IF(C2075&gt;0,VLOOKUP(A2075,'ИПУ и ОКПУ'!$A$1:$O$3258,9,0),"")</f>
        <v>Одноставочный</v>
      </c>
      <c r="E2075" t="str">
        <f>IF(C2075&gt;0,IF(VLOOKUP(A2075,'ИПУ и ОКПУ'!$A$1:$O$3258,14,0)="Нет показаний","Нет показаний",""),"")</f>
        <v/>
      </c>
      <c r="F2075">
        <f>IF(AND(C2075&gt;0),SUMIF('ИПУ и ОКПУ'!$A$2:$A$3258,A2075,'ИПУ и ОКПУ'!$O$2:$O$3258),"")</f>
        <v>63</v>
      </c>
      <c r="G2075">
        <f>VLOOKUP(A2075,'Лицевые счета'!$A$2:$K$4570,9,0)</f>
        <v>1</v>
      </c>
      <c r="H2075">
        <f>VLOOKUP(A2075,'Лицевые счета'!$A$2:$K$4570,10,0)</f>
        <v>167.6</v>
      </c>
      <c r="I2075" t="str">
        <f>VLOOKUP(A2075,'Лицевые счета'!$A$2:$K$4570,6,0)</f>
        <v>ФЛ</v>
      </c>
      <c r="J2075" t="str">
        <f>IF(AND(C2075=0,I2075="ФЛ"),G2075*H2075,"")</f>
        <v/>
      </c>
      <c r="K2075" t="str">
        <f>IF(AND(C2075&gt;0,E2075="Нет показаний",I2075="ФЛ"),G2075*H2075,"")</f>
        <v/>
      </c>
    </row>
    <row r="2076" spans="1:11" x14ac:dyDescent="0.25">
      <c r="A2076" s="7">
        <v>118922</v>
      </c>
      <c r="B2076" s="7">
        <f>VLOOKUP(A2076,'Лицевые счета'!$A$1:$K$4570,2,0)</f>
        <v>62292</v>
      </c>
      <c r="C2076">
        <f>COUNTIF('ИПУ и ОКПУ'!$A$2:$A$3258,A2076)</f>
        <v>1</v>
      </c>
      <c r="D2076" t="str">
        <f>IF(C2076&gt;0,VLOOKUP(A2076,'ИПУ и ОКПУ'!$A$1:$O$3258,9,0),"")</f>
        <v>Одноставочный</v>
      </c>
      <c r="E2076" t="str">
        <f>IF(C2076&gt;0,IF(VLOOKUP(A2076,'ИПУ и ОКПУ'!$A$1:$O$3258,14,0)="Нет показаний","Нет показаний",""),"")</f>
        <v/>
      </c>
      <c r="F2076">
        <f>IF(AND(C2076&gt;0),SUMIF('ИПУ и ОКПУ'!$A$2:$A$3258,A2076,'ИПУ и ОКПУ'!$O$2:$O$3258),"")</f>
        <v>185</v>
      </c>
      <c r="G2076">
        <f>VLOOKUP(A2076,'Лицевые счета'!$A$2:$K$4570,9,0)</f>
        <v>1</v>
      </c>
      <c r="H2076">
        <f>VLOOKUP(A2076,'Лицевые счета'!$A$2:$K$4570,10,0)</f>
        <v>118.7</v>
      </c>
      <c r="I2076" t="str">
        <f>VLOOKUP(A2076,'Лицевые счета'!$A$2:$K$4570,6,0)</f>
        <v>ФЛ</v>
      </c>
      <c r="J2076" t="str">
        <f>IF(AND(C2076=0,I2076="ФЛ"),G2076*H2076,"")</f>
        <v/>
      </c>
      <c r="K2076" t="str">
        <f>IF(AND(C2076&gt;0,E2076="Нет показаний",I2076="ФЛ"),G2076*H2076,"")</f>
        <v/>
      </c>
    </row>
    <row r="2077" spans="1:11" x14ac:dyDescent="0.25">
      <c r="A2077" s="7">
        <v>118950</v>
      </c>
      <c r="B2077" s="7">
        <f>VLOOKUP(A2077,'Лицевые счета'!$A$1:$K$4570,2,0)</f>
        <v>58202</v>
      </c>
      <c r="C2077">
        <f>COUNTIF('ИПУ и ОКПУ'!$A$2:$A$3258,A2077)</f>
        <v>1</v>
      </c>
      <c r="D2077" t="str">
        <f>IF(C2077&gt;0,VLOOKUP(A2077,'ИПУ и ОКПУ'!$A$1:$O$3258,9,0),"")</f>
        <v>Одноставочный</v>
      </c>
      <c r="E2077" t="str">
        <f>IF(C2077&gt;0,IF(VLOOKUP(A2077,'ИПУ и ОКПУ'!$A$1:$O$3258,14,0)="Нет показаний","Нет показаний",""),"")</f>
        <v/>
      </c>
      <c r="F2077">
        <f>IF(AND(C2077&gt;0),SUMIF('ИПУ и ОКПУ'!$A$2:$A$3258,A2077,'ИПУ и ОКПУ'!$O$2:$O$3258),"")</f>
        <v>170</v>
      </c>
      <c r="G2077">
        <f>VLOOKUP(A2077,'Лицевые счета'!$A$2:$K$4570,9,0)</f>
        <v>1</v>
      </c>
      <c r="H2077">
        <f>VLOOKUP(A2077,'Лицевые счета'!$A$2:$K$4570,10,0)</f>
        <v>134.30000000000001</v>
      </c>
      <c r="I2077" t="str">
        <f>VLOOKUP(A2077,'Лицевые счета'!$A$2:$K$4570,6,0)</f>
        <v>ФЛ</v>
      </c>
      <c r="J2077" t="str">
        <f>IF(AND(C2077=0,I2077="ФЛ"),G2077*H2077,"")</f>
        <v/>
      </c>
      <c r="K2077" t="str">
        <f>IF(AND(C2077&gt;0,E2077="Нет показаний",I2077="ФЛ"),G2077*H2077,"")</f>
        <v/>
      </c>
    </row>
    <row r="2078" spans="1:11" x14ac:dyDescent="0.25">
      <c r="A2078" s="7">
        <v>119058</v>
      </c>
      <c r="B2078" s="7">
        <f>VLOOKUP(A2078,'Лицевые счета'!$A$1:$K$4570,2,0)</f>
        <v>58314</v>
      </c>
      <c r="C2078">
        <f>COUNTIF('ИПУ и ОКПУ'!$A$2:$A$3258,A2078)</f>
        <v>1</v>
      </c>
      <c r="D2078" t="str">
        <f>IF(C2078&gt;0,VLOOKUP(A2078,'ИПУ и ОКПУ'!$A$1:$O$3258,9,0),"")</f>
        <v>Одноставочный</v>
      </c>
      <c r="E2078" t="str">
        <f>IF(C2078&gt;0,IF(VLOOKUP(A2078,'ИПУ и ОКПУ'!$A$1:$O$3258,14,0)="Нет показаний","Нет показаний",""),"")</f>
        <v>Нет показаний</v>
      </c>
      <c r="F2078">
        <f>IF(AND(C2078&gt;0),SUMIF('ИПУ и ОКПУ'!$A$2:$A$3258,A2078,'ИПУ и ОКПУ'!$O$2:$O$3258),"")</f>
        <v>0</v>
      </c>
      <c r="G2078">
        <f>VLOOKUP(A2078,'Лицевые счета'!$A$2:$K$4570,9,0)</f>
        <v>1</v>
      </c>
      <c r="H2078">
        <f>VLOOKUP(A2078,'Лицевые счета'!$A$2:$K$4570,10,0)</f>
        <v>142</v>
      </c>
      <c r="I2078" t="str">
        <f>VLOOKUP(A2078,'Лицевые счета'!$A$2:$K$4570,6,0)</f>
        <v>ФЛ</v>
      </c>
      <c r="J2078" t="str">
        <f>IF(AND(C2078=0,I2078="ФЛ"),G2078*H2078,"")</f>
        <v/>
      </c>
      <c r="K2078">
        <f>IF(AND(C2078&gt;0,E2078="Нет показаний",I2078="ФЛ"),G2078*H2078,"")</f>
        <v>142</v>
      </c>
    </row>
    <row r="2079" spans="1:11" x14ac:dyDescent="0.25">
      <c r="A2079" s="7">
        <v>119240</v>
      </c>
      <c r="B2079" s="7">
        <f>VLOOKUP(A2079,'Лицевые счета'!$A$1:$K$4570,2,0)</f>
        <v>58245</v>
      </c>
      <c r="C2079">
        <f>COUNTIF('ИПУ и ОКПУ'!$A$2:$A$3258,A2079)</f>
        <v>1</v>
      </c>
      <c r="D2079" t="str">
        <f>IF(C2079&gt;0,VLOOKUP(A2079,'ИПУ и ОКПУ'!$A$1:$O$3258,9,0),"")</f>
        <v>Одноставочный</v>
      </c>
      <c r="E2079" t="str">
        <f>IF(C2079&gt;0,IF(VLOOKUP(A2079,'ИПУ и ОКПУ'!$A$1:$O$3258,14,0)="Нет показаний","Нет показаний",""),"")</f>
        <v>Нет показаний</v>
      </c>
      <c r="F2079">
        <f>IF(AND(C2079&gt;0),SUMIF('ИПУ и ОКПУ'!$A$2:$A$3258,A2079,'ИПУ и ОКПУ'!$O$2:$O$3258),"")</f>
        <v>0</v>
      </c>
      <c r="G2079">
        <f>VLOOKUP(A2079,'Лицевые счета'!$A$2:$K$4570,9,0)</f>
        <v>1</v>
      </c>
      <c r="H2079">
        <f>VLOOKUP(A2079,'Лицевые счета'!$A$2:$K$4570,10,0)</f>
        <v>142</v>
      </c>
      <c r="I2079" t="str">
        <f>VLOOKUP(A2079,'Лицевые счета'!$A$2:$K$4570,6,0)</f>
        <v>ФЛ</v>
      </c>
      <c r="J2079" t="str">
        <f>IF(AND(C2079=0,I2079="ФЛ"),G2079*H2079,"")</f>
        <v/>
      </c>
      <c r="K2079">
        <f>IF(AND(C2079&gt;0,E2079="Нет показаний",I2079="ФЛ"),G2079*H2079,"")</f>
        <v>142</v>
      </c>
    </row>
    <row r="2080" spans="1:11" x14ac:dyDescent="0.25">
      <c r="A2080" s="7">
        <v>119313</v>
      </c>
      <c r="B2080" s="7">
        <f>VLOOKUP(A2080,'Лицевые счета'!$A$1:$K$4570,2,0)</f>
        <v>58194</v>
      </c>
      <c r="C2080">
        <f>COUNTIF('ИПУ и ОКПУ'!$A$2:$A$3258,A2080)</f>
        <v>1</v>
      </c>
      <c r="D2080" t="str">
        <f>IF(C2080&gt;0,VLOOKUP(A2080,'ИПУ и ОКПУ'!$A$1:$O$3258,9,0),"")</f>
        <v>Одноставочный</v>
      </c>
      <c r="E2080" t="str">
        <f>IF(C2080&gt;0,IF(VLOOKUP(A2080,'ИПУ и ОКПУ'!$A$1:$O$3258,14,0)="Нет показаний","Нет показаний",""),"")</f>
        <v/>
      </c>
      <c r="F2080">
        <f>IF(AND(C2080&gt;0),SUMIF('ИПУ и ОКПУ'!$A$2:$A$3258,A2080,'ИПУ и ОКПУ'!$O$2:$O$3258),"")</f>
        <v>244</v>
      </c>
      <c r="G2080">
        <f>VLOOKUP(A2080,'Лицевые счета'!$A$2:$K$4570,9,0)</f>
        <v>1</v>
      </c>
      <c r="H2080">
        <f>VLOOKUP(A2080,'Лицевые счета'!$A$2:$K$4570,10,0)</f>
        <v>134.30000000000001</v>
      </c>
      <c r="I2080" t="str">
        <f>VLOOKUP(A2080,'Лицевые счета'!$A$2:$K$4570,6,0)</f>
        <v>ФЛ</v>
      </c>
      <c r="J2080" t="str">
        <f>IF(AND(C2080=0,I2080="ФЛ"),G2080*H2080,"")</f>
        <v/>
      </c>
      <c r="K2080" t="str">
        <f>IF(AND(C2080&gt;0,E2080="Нет показаний",I2080="ФЛ"),G2080*H2080,"")</f>
        <v/>
      </c>
    </row>
    <row r="2081" spans="1:11" x14ac:dyDescent="0.25">
      <c r="A2081" s="7">
        <v>119540</v>
      </c>
      <c r="B2081" s="7">
        <f>VLOOKUP(A2081,'Лицевые счета'!$A$1:$K$4570,2,0)</f>
        <v>58236</v>
      </c>
      <c r="C2081">
        <f>COUNTIF('ИПУ и ОКПУ'!$A$2:$A$3258,A2081)</f>
        <v>1</v>
      </c>
      <c r="D2081" t="str">
        <f>IF(C2081&gt;0,VLOOKUP(A2081,'ИПУ и ОКПУ'!$A$1:$O$3258,9,0),"")</f>
        <v>Одноставочный</v>
      </c>
      <c r="E2081" t="str">
        <f>IF(C2081&gt;0,IF(VLOOKUP(A2081,'ИПУ и ОКПУ'!$A$1:$O$3258,14,0)="Нет показаний","Нет показаний",""),"")</f>
        <v/>
      </c>
      <c r="F2081">
        <f>IF(AND(C2081&gt;0),SUMIF('ИПУ и ОКПУ'!$A$2:$A$3258,A2081,'ИПУ и ОКПУ'!$O$2:$O$3258),"")</f>
        <v>370</v>
      </c>
      <c r="G2081">
        <f>VLOOKUP(A2081,'Лицевые счета'!$A$2:$K$4570,9,0)</f>
        <v>1</v>
      </c>
      <c r="H2081">
        <f>VLOOKUP(A2081,'Лицевые счета'!$A$2:$K$4570,10,0)</f>
        <v>183.2</v>
      </c>
      <c r="I2081" t="str">
        <f>VLOOKUP(A2081,'Лицевые счета'!$A$2:$K$4570,6,0)</f>
        <v>ФЛ</v>
      </c>
      <c r="J2081" t="str">
        <f>IF(AND(C2081=0,I2081="ФЛ"),G2081*H2081,"")</f>
        <v/>
      </c>
      <c r="K2081" t="str">
        <f>IF(AND(C2081&gt;0,E2081="Нет показаний",I2081="ФЛ"),G2081*H2081,"")</f>
        <v/>
      </c>
    </row>
    <row r="2082" spans="1:11" x14ac:dyDescent="0.25">
      <c r="A2082" s="7">
        <v>119820</v>
      </c>
      <c r="B2082" s="7">
        <f>VLOOKUP(A2082,'Лицевые счета'!$A$1:$K$4570,2,0)</f>
        <v>58277</v>
      </c>
      <c r="C2082">
        <f>COUNTIF('ИПУ и ОКПУ'!$A$2:$A$3258,A2082)</f>
        <v>0</v>
      </c>
      <c r="D2082" t="str">
        <f>IF(C2082&gt;0,VLOOKUP(A2082,'ИПУ и ОКПУ'!$A$1:$O$3258,9,0),"")</f>
        <v/>
      </c>
      <c r="E2082" t="str">
        <f>IF(C2082&gt;0,IF(VLOOKUP(A2082,'ИПУ и ОКПУ'!$A$1:$O$3258,14,0)="Нет показаний","Нет показаний",""),"")</f>
        <v/>
      </c>
      <c r="F2082" t="str">
        <f>IF(AND(C2082&gt;0),SUMIF('ИПУ и ОКПУ'!$A$2:$A$3258,A2082,'ИПУ и ОКПУ'!$O$2:$O$3258),"")</f>
        <v/>
      </c>
      <c r="G2082">
        <f>VLOOKUP(A2082,'Лицевые счета'!$A$2:$K$4570,9,0)</f>
        <v>1</v>
      </c>
      <c r="H2082">
        <f>VLOOKUP(A2082,'Лицевые счета'!$A$2:$K$4570,10,0)</f>
        <v>134.30000000000001</v>
      </c>
      <c r="I2082" t="str">
        <f>VLOOKUP(A2082,'Лицевые счета'!$A$2:$K$4570,6,0)</f>
        <v>ФЛ</v>
      </c>
      <c r="J2082">
        <f>IF(AND(C2082=0,I2082="ФЛ"),G2082*H2082,"")</f>
        <v>134.30000000000001</v>
      </c>
      <c r="K2082" t="str">
        <f>IF(AND(C2082&gt;0,E2082="Нет показаний",I2082="ФЛ"),G2082*H2082,"")</f>
        <v/>
      </c>
    </row>
    <row r="2083" spans="1:11" x14ac:dyDescent="0.25">
      <c r="A2083" s="7">
        <v>120175</v>
      </c>
      <c r="B2083" s="7">
        <f>VLOOKUP(A2083,'Лицевые счета'!$A$1:$K$4570,2,0)</f>
        <v>58210</v>
      </c>
      <c r="C2083">
        <f>COUNTIF('ИПУ и ОКПУ'!$A$2:$A$3258,A2083)</f>
        <v>1</v>
      </c>
      <c r="D2083" t="str">
        <f>IF(C2083&gt;0,VLOOKUP(A2083,'ИПУ и ОКПУ'!$A$1:$O$3258,9,0),"")</f>
        <v>Одноставочный</v>
      </c>
      <c r="E2083" t="str">
        <f>IF(C2083&gt;0,IF(VLOOKUP(A2083,'ИПУ и ОКПУ'!$A$1:$O$3258,14,0)="Нет показаний","Нет показаний",""),"")</f>
        <v/>
      </c>
      <c r="F2083">
        <f>IF(AND(C2083&gt;0),SUMIF('ИПУ и ОКПУ'!$A$2:$A$3258,A2083,'ИПУ и ОКПУ'!$O$2:$O$3258),"")</f>
        <v>305</v>
      </c>
      <c r="G2083">
        <f>VLOOKUP(A2083,'Лицевые счета'!$A$2:$K$4570,9,0)</f>
        <v>1</v>
      </c>
      <c r="H2083">
        <f>VLOOKUP(A2083,'Лицевые счета'!$A$2:$K$4570,10,0)</f>
        <v>167.6</v>
      </c>
      <c r="I2083" t="str">
        <f>VLOOKUP(A2083,'Лицевые счета'!$A$2:$K$4570,6,0)</f>
        <v>ФЛ</v>
      </c>
      <c r="J2083" t="str">
        <f>IF(AND(C2083=0,I2083="ФЛ"),G2083*H2083,"")</f>
        <v/>
      </c>
      <c r="K2083" t="str">
        <f>IF(AND(C2083&gt;0,E2083="Нет показаний",I2083="ФЛ"),G2083*H2083,"")</f>
        <v/>
      </c>
    </row>
    <row r="2084" spans="1:11" x14ac:dyDescent="0.25">
      <c r="A2084" s="7">
        <v>121258</v>
      </c>
      <c r="B2084" s="7">
        <f>VLOOKUP(A2084,'Лицевые счета'!$A$1:$K$4570,2,0)</f>
        <v>58315</v>
      </c>
      <c r="C2084">
        <f>COUNTIF('ИПУ и ОКПУ'!$A$2:$A$3258,A2084)</f>
        <v>1</v>
      </c>
      <c r="D2084" t="str">
        <f>IF(C2084&gt;0,VLOOKUP(A2084,'ИПУ и ОКПУ'!$A$1:$O$3258,9,0),"")</f>
        <v>Одноставочный</v>
      </c>
      <c r="E2084" t="str">
        <f>IF(C2084&gt;0,IF(VLOOKUP(A2084,'ИПУ и ОКПУ'!$A$1:$O$3258,14,0)="Нет показаний","Нет показаний",""),"")</f>
        <v>Нет показаний</v>
      </c>
      <c r="F2084">
        <f>IF(AND(C2084&gt;0),SUMIF('ИПУ и ОКПУ'!$A$2:$A$3258,A2084,'ИПУ и ОКПУ'!$O$2:$O$3258),"")</f>
        <v>0</v>
      </c>
      <c r="G2084">
        <f>VLOOKUP(A2084,'Лицевые счета'!$A$2:$K$4570,9,0)</f>
        <v>1</v>
      </c>
      <c r="H2084">
        <f>VLOOKUP(A2084,'Лицевые счета'!$A$2:$K$4570,10,0)</f>
        <v>92</v>
      </c>
      <c r="I2084" t="str">
        <f>VLOOKUP(A2084,'Лицевые счета'!$A$2:$K$4570,6,0)</f>
        <v>ФЛ</v>
      </c>
      <c r="J2084" t="str">
        <f>IF(AND(C2084=0,I2084="ФЛ"),G2084*H2084,"")</f>
        <v/>
      </c>
      <c r="K2084">
        <f>IF(AND(C2084&gt;0,E2084="Нет показаний",I2084="ФЛ"),G2084*H2084,"")</f>
        <v>92</v>
      </c>
    </row>
    <row r="2085" spans="1:11" x14ac:dyDescent="0.25">
      <c r="A2085" s="7">
        <v>121777</v>
      </c>
      <c r="B2085" s="7">
        <f>VLOOKUP(A2085,'Лицевые счета'!$A$1:$K$4570,2,0)</f>
        <v>63241</v>
      </c>
      <c r="C2085">
        <f>COUNTIF('ИПУ и ОКПУ'!$A$2:$A$3258,A2085)</f>
        <v>1</v>
      </c>
      <c r="D2085" t="str">
        <f>IF(C2085&gt;0,VLOOKUP(A2085,'ИПУ и ОКПУ'!$A$1:$O$3258,9,0),"")</f>
        <v>Одноставочный</v>
      </c>
      <c r="E2085" t="str">
        <f>IF(C2085&gt;0,IF(VLOOKUP(A2085,'ИПУ и ОКПУ'!$A$1:$O$3258,14,0)="Нет показаний","Нет показаний",""),"")</f>
        <v/>
      </c>
      <c r="F2085">
        <f>IF(AND(C2085&gt;0),SUMIF('ИПУ и ОКПУ'!$A$2:$A$3258,A2085,'ИПУ и ОКПУ'!$O$2:$O$3258),"")</f>
        <v>7</v>
      </c>
      <c r="G2085">
        <f>VLOOKUP(A2085,'Лицевые счета'!$A$2:$K$4570,9,0)</f>
        <v>1</v>
      </c>
      <c r="H2085">
        <f>VLOOKUP(A2085,'Лицевые счета'!$A$2:$K$4570,10,0)</f>
        <v>118.7</v>
      </c>
      <c r="I2085" t="str">
        <f>VLOOKUP(A2085,'Лицевые счета'!$A$2:$K$4570,6,0)</f>
        <v>ФЛ</v>
      </c>
      <c r="J2085" t="str">
        <f>IF(AND(C2085=0,I2085="ФЛ"),G2085*H2085,"")</f>
        <v/>
      </c>
      <c r="K2085" t="str">
        <f>IF(AND(C2085&gt;0,E2085="Нет показаний",I2085="ФЛ"),G2085*H2085,"")</f>
        <v/>
      </c>
    </row>
    <row r="2086" spans="1:11" x14ac:dyDescent="0.25">
      <c r="A2086" s="7">
        <v>122025</v>
      </c>
      <c r="B2086" s="7">
        <f>VLOOKUP(A2086,'Лицевые счета'!$A$1:$K$4570,2,0)</f>
        <v>58245</v>
      </c>
      <c r="C2086">
        <f>COUNTIF('ИПУ и ОКПУ'!$A$2:$A$3258,A2086)</f>
        <v>1</v>
      </c>
      <c r="D2086" t="str">
        <f>IF(C2086&gt;0,VLOOKUP(A2086,'ИПУ и ОКПУ'!$A$1:$O$3258,9,0),"")</f>
        <v>Одноставочный</v>
      </c>
      <c r="E2086" t="str">
        <f>IF(C2086&gt;0,IF(VLOOKUP(A2086,'ИПУ и ОКПУ'!$A$1:$O$3258,14,0)="Нет показаний","Нет показаний",""),"")</f>
        <v>Нет показаний</v>
      </c>
      <c r="F2086">
        <f>IF(AND(C2086&gt;0),SUMIF('ИПУ и ОКПУ'!$A$2:$A$3258,A2086,'ИПУ и ОКПУ'!$O$2:$O$3258),"")</f>
        <v>0</v>
      </c>
      <c r="G2086">
        <f>VLOOKUP(A2086,'Лицевые счета'!$A$2:$K$4570,9,0)</f>
        <v>1</v>
      </c>
      <c r="H2086">
        <f>VLOOKUP(A2086,'Лицевые счета'!$A$2:$K$4570,10,0)</f>
        <v>142</v>
      </c>
      <c r="I2086" t="str">
        <f>VLOOKUP(A2086,'Лицевые счета'!$A$2:$K$4570,6,0)</f>
        <v>ФЛ</v>
      </c>
      <c r="J2086" t="str">
        <f>IF(AND(C2086=0,I2086="ФЛ"),G2086*H2086,"")</f>
        <v/>
      </c>
      <c r="K2086">
        <f>IF(AND(C2086&gt;0,E2086="Нет показаний",I2086="ФЛ"),G2086*H2086,"")</f>
        <v>142</v>
      </c>
    </row>
    <row r="2087" spans="1:11" x14ac:dyDescent="0.25">
      <c r="A2087" s="7">
        <v>122243</v>
      </c>
      <c r="B2087" s="7">
        <f>VLOOKUP(A2087,'Лицевые счета'!$A$1:$K$4570,2,0)</f>
        <v>63012</v>
      </c>
      <c r="C2087">
        <f>COUNTIF('ИПУ и ОКПУ'!$A$2:$A$3258,A2087)</f>
        <v>1</v>
      </c>
      <c r="D2087" t="str">
        <f>IF(C2087&gt;0,VLOOKUP(A2087,'ИПУ и ОКПУ'!$A$1:$O$3258,9,0),"")</f>
        <v>Одноставочный</v>
      </c>
      <c r="E2087" t="str">
        <f>IF(C2087&gt;0,IF(VLOOKUP(A2087,'ИПУ и ОКПУ'!$A$1:$O$3258,14,0)="Нет показаний","Нет показаний",""),"")</f>
        <v>Нет показаний</v>
      </c>
      <c r="F2087">
        <f>IF(AND(C2087&gt;0),SUMIF('ИПУ и ОКПУ'!$A$2:$A$3258,A2087,'ИПУ и ОКПУ'!$O$2:$O$3258),"")</f>
        <v>0</v>
      </c>
      <c r="G2087">
        <f>VLOOKUP(A2087,'Лицевые счета'!$A$2:$K$4570,9,0)</f>
        <v>1</v>
      </c>
      <c r="H2087">
        <f>VLOOKUP(A2087,'Лицевые счета'!$A$2:$K$4570,10,0)</f>
        <v>92</v>
      </c>
      <c r="I2087" t="str">
        <f>VLOOKUP(A2087,'Лицевые счета'!$A$2:$K$4570,6,0)</f>
        <v>ФЛ</v>
      </c>
      <c r="J2087" t="str">
        <f>IF(AND(C2087=0,I2087="ФЛ"),G2087*H2087,"")</f>
        <v/>
      </c>
      <c r="K2087">
        <f>IF(AND(C2087&gt;0,E2087="Нет показаний",I2087="ФЛ"),G2087*H2087,"")</f>
        <v>92</v>
      </c>
    </row>
    <row r="2088" spans="1:11" x14ac:dyDescent="0.25">
      <c r="A2088" s="7">
        <v>124449</v>
      </c>
      <c r="B2088" s="7">
        <f>VLOOKUP(A2088,'Лицевые счета'!$A$1:$K$4570,2,0)</f>
        <v>58236</v>
      </c>
      <c r="C2088">
        <f>COUNTIF('ИПУ и ОКПУ'!$A$2:$A$3258,A2088)</f>
        <v>1</v>
      </c>
      <c r="D2088" t="str">
        <f>IF(C2088&gt;0,VLOOKUP(A2088,'ИПУ и ОКПУ'!$A$1:$O$3258,9,0),"")</f>
        <v>Одноставочный</v>
      </c>
      <c r="E2088" t="str">
        <f>IF(C2088&gt;0,IF(VLOOKUP(A2088,'ИПУ и ОКПУ'!$A$1:$O$3258,14,0)="Нет показаний","Нет показаний",""),"")</f>
        <v/>
      </c>
      <c r="F2088">
        <f>IF(AND(C2088&gt;0),SUMIF('ИПУ и ОКПУ'!$A$2:$A$3258,A2088,'ИПУ и ОКПУ'!$O$2:$O$3258),"")</f>
        <v>118.8</v>
      </c>
      <c r="G2088">
        <f>VLOOKUP(A2088,'Лицевые счета'!$A$2:$K$4570,9,0)</f>
        <v>1</v>
      </c>
      <c r="H2088">
        <f>VLOOKUP(A2088,'Лицевые счета'!$A$2:$K$4570,10,0)</f>
        <v>167.6</v>
      </c>
      <c r="I2088" t="str">
        <f>VLOOKUP(A2088,'Лицевые счета'!$A$2:$K$4570,6,0)</f>
        <v>ФЛ</v>
      </c>
      <c r="J2088" t="str">
        <f>IF(AND(C2088=0,I2088="ФЛ"),G2088*H2088,"")</f>
        <v/>
      </c>
      <c r="K2088" t="str">
        <f>IF(AND(C2088&gt;0,E2088="Нет показаний",I2088="ФЛ"),G2088*H2088,"")</f>
        <v/>
      </c>
    </row>
    <row r="2089" spans="1:11" x14ac:dyDescent="0.25">
      <c r="A2089" s="7">
        <v>124603</v>
      </c>
      <c r="B2089" s="7">
        <f>VLOOKUP(A2089,'Лицевые счета'!$A$1:$K$4570,2,0)</f>
        <v>58312</v>
      </c>
      <c r="C2089">
        <f>COUNTIF('ИПУ и ОКПУ'!$A$2:$A$3258,A2089)</f>
        <v>1</v>
      </c>
      <c r="D2089" t="str">
        <f>IF(C2089&gt;0,VLOOKUP(A2089,'ИПУ и ОКПУ'!$A$1:$O$3258,9,0),"")</f>
        <v>Одноставочный</v>
      </c>
      <c r="E2089" t="str">
        <f>IF(C2089&gt;0,IF(VLOOKUP(A2089,'ИПУ и ОКПУ'!$A$1:$O$3258,14,0)="Нет показаний","Нет показаний",""),"")</f>
        <v/>
      </c>
      <c r="F2089">
        <f>IF(AND(C2089&gt;0),SUMIF('ИПУ и ОКПУ'!$A$2:$A$3258,A2089,'ИПУ и ОКПУ'!$O$2:$O$3258),"")</f>
        <v>64</v>
      </c>
      <c r="G2089">
        <f>VLOOKUP(A2089,'Лицевые счета'!$A$2:$K$4570,9,0)</f>
        <v>1</v>
      </c>
      <c r="H2089">
        <f>VLOOKUP(A2089,'Лицевые счета'!$A$2:$K$4570,10,0)</f>
        <v>134.30000000000001</v>
      </c>
      <c r="I2089" t="str">
        <f>VLOOKUP(A2089,'Лицевые счета'!$A$2:$K$4570,6,0)</f>
        <v>ФЛ</v>
      </c>
      <c r="J2089" t="str">
        <f>IF(AND(C2089=0,I2089="ФЛ"),G2089*H2089,"")</f>
        <v/>
      </c>
      <c r="K2089" t="str">
        <f>IF(AND(C2089&gt;0,E2089="Нет показаний",I2089="ФЛ"),G2089*H2089,"")</f>
        <v/>
      </c>
    </row>
    <row r="2090" spans="1:11" x14ac:dyDescent="0.25">
      <c r="A2090" s="7">
        <v>124685</v>
      </c>
      <c r="B2090" s="7">
        <f>VLOOKUP(A2090,'Лицевые счета'!$A$1:$K$4570,2,0)</f>
        <v>58341</v>
      </c>
      <c r="C2090">
        <f>COUNTIF('ИПУ и ОКПУ'!$A$2:$A$3258,A2090)</f>
        <v>1</v>
      </c>
      <c r="D2090" t="str">
        <f>IF(C2090&gt;0,VLOOKUP(A2090,'ИПУ и ОКПУ'!$A$1:$O$3258,9,0),"")</f>
        <v>Одноставочный</v>
      </c>
      <c r="E2090" t="str">
        <f>IF(C2090&gt;0,IF(VLOOKUP(A2090,'ИПУ и ОКПУ'!$A$1:$O$3258,14,0)="Нет показаний","Нет показаний",""),"")</f>
        <v/>
      </c>
      <c r="F2090">
        <f>IF(AND(C2090&gt;0),SUMIF('ИПУ и ОКПУ'!$A$2:$A$3258,A2090,'ИПУ и ОКПУ'!$O$2:$O$3258),"")</f>
        <v>134</v>
      </c>
      <c r="G2090">
        <f>VLOOKUP(A2090,'Лицевые счета'!$A$2:$K$4570,9,0)</f>
        <v>1</v>
      </c>
      <c r="H2090">
        <f>VLOOKUP(A2090,'Лицевые счета'!$A$2:$K$4570,10,0)</f>
        <v>118.7</v>
      </c>
      <c r="I2090" t="str">
        <f>VLOOKUP(A2090,'Лицевые счета'!$A$2:$K$4570,6,0)</f>
        <v>ФЛ</v>
      </c>
      <c r="J2090" t="str">
        <f>IF(AND(C2090=0,I2090="ФЛ"),G2090*H2090,"")</f>
        <v/>
      </c>
      <c r="K2090" t="str">
        <f>IF(AND(C2090&gt;0,E2090="Нет показаний",I2090="ФЛ"),G2090*H2090,"")</f>
        <v/>
      </c>
    </row>
    <row r="2091" spans="1:11" x14ac:dyDescent="0.25">
      <c r="A2091" s="7">
        <v>124689</v>
      </c>
      <c r="B2091" s="7">
        <f>VLOOKUP(A2091,'Лицевые счета'!$A$1:$K$4570,2,0)</f>
        <v>58341</v>
      </c>
      <c r="C2091">
        <f>COUNTIF('ИПУ и ОКПУ'!$A$2:$A$3258,A2091)</f>
        <v>1</v>
      </c>
      <c r="D2091" t="str">
        <f>IF(C2091&gt;0,VLOOKUP(A2091,'ИПУ и ОКПУ'!$A$1:$O$3258,9,0),"")</f>
        <v>Одноставочный</v>
      </c>
      <c r="E2091" t="str">
        <f>IF(C2091&gt;0,IF(VLOOKUP(A2091,'ИПУ и ОКПУ'!$A$1:$O$3258,14,0)="Нет показаний","Нет показаний",""),"")</f>
        <v/>
      </c>
      <c r="F2091">
        <f>IF(AND(C2091&gt;0),SUMIF('ИПУ и ОКПУ'!$A$2:$A$3258,A2091,'ИПУ и ОКПУ'!$O$2:$O$3258),"")</f>
        <v>31</v>
      </c>
      <c r="G2091">
        <f>VLOOKUP(A2091,'Лицевые счета'!$A$2:$K$4570,9,0)</f>
        <v>1</v>
      </c>
      <c r="H2091">
        <f>VLOOKUP(A2091,'Лицевые счета'!$A$2:$K$4570,10,0)</f>
        <v>134.30000000000001</v>
      </c>
      <c r="I2091" t="str">
        <f>VLOOKUP(A2091,'Лицевые счета'!$A$2:$K$4570,6,0)</f>
        <v>ФЛ</v>
      </c>
      <c r="J2091" t="str">
        <f>IF(AND(C2091=0,I2091="ФЛ"),G2091*H2091,"")</f>
        <v/>
      </c>
      <c r="K2091" t="str">
        <f>IF(AND(C2091&gt;0,E2091="Нет показаний",I2091="ФЛ"),G2091*H2091,"")</f>
        <v/>
      </c>
    </row>
    <row r="2092" spans="1:11" x14ac:dyDescent="0.25">
      <c r="A2092" s="7">
        <v>124839</v>
      </c>
      <c r="B2092" s="7">
        <f>VLOOKUP(A2092,'Лицевые счета'!$A$1:$K$4570,2,0)</f>
        <v>58314</v>
      </c>
      <c r="C2092">
        <f>COUNTIF('ИПУ и ОКПУ'!$A$2:$A$3258,A2092)</f>
        <v>2</v>
      </c>
      <c r="D2092" t="str">
        <f>IF(C2092&gt;0,VLOOKUP(A2092,'ИПУ и ОКПУ'!$A$1:$O$3258,9,0),"")</f>
        <v>Одноставочный</v>
      </c>
      <c r="E2092" t="str">
        <f>IF(C2092&gt;0,IF(VLOOKUP(A2092,'ИПУ и ОКПУ'!$A$1:$O$3258,14,0)="Нет показаний","Нет показаний",""),"")</f>
        <v/>
      </c>
      <c r="F2092">
        <f>IF(AND(C2092&gt;0),SUMIF('ИПУ и ОКПУ'!$A$2:$A$3258,A2092,'ИПУ и ОКПУ'!$O$2:$O$3258),"")</f>
        <v>4</v>
      </c>
      <c r="G2092">
        <f>VLOOKUP(A2092,'Лицевые счета'!$A$2:$K$4570,9,0)</f>
        <v>1</v>
      </c>
      <c r="H2092">
        <f>VLOOKUP(A2092,'Лицевые счета'!$A$2:$K$4570,10,0)</f>
        <v>167.6</v>
      </c>
      <c r="I2092" t="str">
        <f>VLOOKUP(A2092,'Лицевые счета'!$A$2:$K$4570,6,0)</f>
        <v>ФЛ</v>
      </c>
      <c r="J2092" t="str">
        <f>IF(AND(C2092=0,I2092="ФЛ"),G2092*H2092,"")</f>
        <v/>
      </c>
      <c r="K2092" t="str">
        <f>IF(AND(C2092&gt;0,E2092="Нет показаний",I2092="ФЛ"),G2092*H2092,"")</f>
        <v/>
      </c>
    </row>
    <row r="2093" spans="1:11" x14ac:dyDescent="0.25">
      <c r="A2093" s="7">
        <v>125717</v>
      </c>
      <c r="B2093" s="7">
        <f>VLOOKUP(A2093,'Лицевые счета'!$A$1:$K$4570,2,0)</f>
        <v>56764</v>
      </c>
      <c r="C2093">
        <f>COUNTIF('ИПУ и ОКПУ'!$A$2:$A$3258,A2093)</f>
        <v>1</v>
      </c>
      <c r="D2093" t="str">
        <f>IF(C2093&gt;0,VLOOKUP(A2093,'ИПУ и ОКПУ'!$A$1:$O$3258,9,0),"")</f>
        <v>Одноставочный</v>
      </c>
      <c r="E2093" t="str">
        <f>IF(C2093&gt;0,IF(VLOOKUP(A2093,'ИПУ и ОКПУ'!$A$1:$O$3258,14,0)="Нет показаний","Нет показаний",""),"")</f>
        <v/>
      </c>
      <c r="F2093">
        <f>IF(AND(C2093&gt;0),SUMIF('ИПУ и ОКПУ'!$A$2:$A$3258,A2093,'ИПУ и ОКПУ'!$O$2:$O$3258),"")</f>
        <v>58</v>
      </c>
      <c r="G2093">
        <f>VLOOKUP(A2093,'Лицевые счета'!$A$2:$K$4570,9,0)</f>
        <v>1</v>
      </c>
      <c r="H2093">
        <f>VLOOKUP(A2093,'Лицевые счета'!$A$2:$K$4570,10,0)</f>
        <v>92</v>
      </c>
      <c r="I2093" t="str">
        <f>VLOOKUP(A2093,'Лицевые счета'!$A$2:$K$4570,6,0)</f>
        <v>ФЛ</v>
      </c>
      <c r="J2093" t="str">
        <f>IF(AND(C2093=0,I2093="ФЛ"),G2093*H2093,"")</f>
        <v/>
      </c>
      <c r="K2093" t="str">
        <f>IF(AND(C2093&gt;0,E2093="Нет показаний",I2093="ФЛ"),G2093*H2093,"")</f>
        <v/>
      </c>
    </row>
    <row r="2094" spans="1:11" x14ac:dyDescent="0.25">
      <c r="A2094" s="7">
        <v>125775</v>
      </c>
      <c r="B2094" s="7">
        <f>VLOOKUP(A2094,'Лицевые счета'!$A$1:$K$4570,2,0)</f>
        <v>58331</v>
      </c>
      <c r="C2094">
        <f>COUNTIF('ИПУ и ОКПУ'!$A$2:$A$3258,A2094)</f>
        <v>0</v>
      </c>
      <c r="D2094" t="str">
        <f>IF(C2094&gt;0,VLOOKUP(A2094,'ИПУ и ОКПУ'!$A$1:$O$3258,9,0),"")</f>
        <v/>
      </c>
      <c r="E2094" t="str">
        <f>IF(C2094&gt;0,IF(VLOOKUP(A2094,'ИПУ и ОКПУ'!$A$1:$O$3258,14,0)="Нет показаний","Нет показаний",""),"")</f>
        <v/>
      </c>
      <c r="F2094" t="str">
        <f>IF(AND(C2094&gt;0),SUMIF('ИПУ и ОКПУ'!$A$2:$A$3258,A2094,'ИПУ и ОКПУ'!$O$2:$O$3258),"")</f>
        <v/>
      </c>
      <c r="G2094">
        <f>VLOOKUP(A2094,'Лицевые счета'!$A$2:$K$4570,9,0)</f>
        <v>1</v>
      </c>
      <c r="H2094">
        <f>VLOOKUP(A2094,'Лицевые счета'!$A$2:$K$4570,10,0)</f>
        <v>118.7</v>
      </c>
      <c r="I2094" t="str">
        <f>VLOOKUP(A2094,'Лицевые счета'!$A$2:$K$4570,6,0)</f>
        <v>ФЛ</v>
      </c>
      <c r="J2094">
        <f>IF(AND(C2094=0,I2094="ФЛ"),G2094*H2094,"")</f>
        <v>118.7</v>
      </c>
      <c r="K2094" t="str">
        <f>IF(AND(C2094&gt;0,E2094="Нет показаний",I2094="ФЛ"),G2094*H2094,"")</f>
        <v/>
      </c>
    </row>
    <row r="2095" spans="1:11" x14ac:dyDescent="0.25">
      <c r="A2095" s="7">
        <v>126148</v>
      </c>
      <c r="B2095" s="7">
        <f>VLOOKUP(A2095,'Лицевые счета'!$A$1:$K$4570,2,0)</f>
        <v>58343</v>
      </c>
      <c r="C2095">
        <f>COUNTIF('ИПУ и ОКПУ'!$A$2:$A$3258,A2095)</f>
        <v>1</v>
      </c>
      <c r="D2095" t="str">
        <f>IF(C2095&gt;0,VLOOKUP(A2095,'ИПУ и ОКПУ'!$A$1:$O$3258,9,0),"")</f>
        <v>Одноставочный</v>
      </c>
      <c r="E2095" t="str">
        <f>IF(C2095&gt;0,IF(VLOOKUP(A2095,'ИПУ и ОКПУ'!$A$1:$O$3258,14,0)="Нет показаний","Нет показаний",""),"")</f>
        <v/>
      </c>
      <c r="F2095">
        <f>IF(AND(C2095&gt;0),SUMIF('ИПУ и ОКПУ'!$A$2:$A$3258,A2095,'ИПУ и ОКПУ'!$O$2:$O$3258),"")</f>
        <v>103</v>
      </c>
      <c r="G2095">
        <f>VLOOKUP(A2095,'Лицевые счета'!$A$2:$K$4570,9,0)</f>
        <v>1</v>
      </c>
      <c r="H2095">
        <f>VLOOKUP(A2095,'Лицевые счета'!$A$2:$K$4570,10,0)</f>
        <v>118.7</v>
      </c>
      <c r="I2095" t="str">
        <f>VLOOKUP(A2095,'Лицевые счета'!$A$2:$K$4570,6,0)</f>
        <v>ФЛ</v>
      </c>
      <c r="J2095" t="str">
        <f>IF(AND(C2095=0,I2095="ФЛ"),G2095*H2095,"")</f>
        <v/>
      </c>
      <c r="K2095" t="str">
        <f>IF(AND(C2095&gt;0,E2095="Нет показаний",I2095="ФЛ"),G2095*H2095,"")</f>
        <v/>
      </c>
    </row>
    <row r="2096" spans="1:11" x14ac:dyDescent="0.25">
      <c r="A2096" s="7">
        <v>126199</v>
      </c>
      <c r="B2096" s="7">
        <f>VLOOKUP(A2096,'Лицевые счета'!$A$1:$K$4570,2,0)</f>
        <v>58378</v>
      </c>
      <c r="C2096">
        <f>COUNTIF('ИПУ и ОКПУ'!$A$2:$A$3258,A2096)</f>
        <v>1</v>
      </c>
      <c r="D2096" t="str">
        <f>IF(C2096&gt;0,VLOOKUP(A2096,'ИПУ и ОКПУ'!$A$1:$O$3258,9,0),"")</f>
        <v>Одноставочный</v>
      </c>
      <c r="E2096" t="str">
        <f>IF(C2096&gt;0,IF(VLOOKUP(A2096,'ИПУ и ОКПУ'!$A$1:$O$3258,14,0)="Нет показаний","Нет показаний",""),"")</f>
        <v/>
      </c>
      <c r="F2096">
        <f>IF(AND(C2096&gt;0),SUMIF('ИПУ и ОКПУ'!$A$2:$A$3258,A2096,'ИПУ и ОКПУ'!$O$2:$O$3258),"")</f>
        <v>0</v>
      </c>
      <c r="G2096">
        <f>VLOOKUP(A2096,'Лицевые счета'!$A$2:$K$4570,9,0)</f>
        <v>1</v>
      </c>
      <c r="H2096">
        <f>VLOOKUP(A2096,'Лицевые счета'!$A$2:$K$4570,10,0)</f>
        <v>167.6</v>
      </c>
      <c r="I2096" t="str">
        <f>VLOOKUP(A2096,'Лицевые счета'!$A$2:$K$4570,6,0)</f>
        <v>ФЛ</v>
      </c>
      <c r="J2096" t="str">
        <f>IF(AND(C2096=0,I2096="ФЛ"),G2096*H2096,"")</f>
        <v/>
      </c>
      <c r="K2096" t="str">
        <f>IF(AND(C2096&gt;0,E2096="Нет показаний",I2096="ФЛ"),G2096*H2096,"")</f>
        <v/>
      </c>
    </row>
    <row r="2097" spans="1:11" x14ac:dyDescent="0.25">
      <c r="A2097" s="7">
        <v>126496</v>
      </c>
      <c r="B2097" s="7">
        <f>VLOOKUP(A2097,'Лицевые счета'!$A$1:$K$4570,2,0)</f>
        <v>58321</v>
      </c>
      <c r="C2097">
        <f>COUNTIF('ИПУ и ОКПУ'!$A$2:$A$3258,A2097)</f>
        <v>1</v>
      </c>
      <c r="D2097" t="str">
        <f>IF(C2097&gt;0,VLOOKUP(A2097,'ИПУ и ОКПУ'!$A$1:$O$3258,9,0),"")</f>
        <v>Одноставочный</v>
      </c>
      <c r="E2097" t="str">
        <f>IF(C2097&gt;0,IF(VLOOKUP(A2097,'ИПУ и ОКПУ'!$A$1:$O$3258,14,0)="Нет показаний","Нет показаний",""),"")</f>
        <v/>
      </c>
      <c r="F2097">
        <f>IF(AND(C2097&gt;0),SUMIF('ИПУ и ОКПУ'!$A$2:$A$3258,A2097,'ИПУ и ОКПУ'!$O$2:$O$3258),"")</f>
        <v>351</v>
      </c>
      <c r="G2097">
        <f>VLOOKUP(A2097,'Лицевые счета'!$A$2:$K$4570,9,0)</f>
        <v>1</v>
      </c>
      <c r="H2097">
        <f>VLOOKUP(A2097,'Лицевые счета'!$A$2:$K$4570,10,0)</f>
        <v>118.7</v>
      </c>
      <c r="I2097" t="str">
        <f>VLOOKUP(A2097,'Лицевые счета'!$A$2:$K$4570,6,0)</f>
        <v>ФЛ</v>
      </c>
      <c r="J2097" t="str">
        <f>IF(AND(C2097=0,I2097="ФЛ"),G2097*H2097,"")</f>
        <v/>
      </c>
      <c r="K2097" t="str">
        <f>IF(AND(C2097&gt;0,E2097="Нет показаний",I2097="ФЛ"),G2097*H2097,"")</f>
        <v/>
      </c>
    </row>
    <row r="2098" spans="1:11" x14ac:dyDescent="0.25">
      <c r="A2098" s="7">
        <v>126585</v>
      </c>
      <c r="B2098" s="7">
        <f>VLOOKUP(A2098,'Лицевые счета'!$A$1:$K$4570,2,0)</f>
        <v>58194</v>
      </c>
      <c r="C2098">
        <f>COUNTIF('ИПУ и ОКПУ'!$A$2:$A$3258,A2098)</f>
        <v>1</v>
      </c>
      <c r="D2098" t="str">
        <f>IF(C2098&gt;0,VLOOKUP(A2098,'ИПУ и ОКПУ'!$A$1:$O$3258,9,0),"")</f>
        <v>Одноставочный</v>
      </c>
      <c r="E2098" t="str">
        <f>IF(C2098&gt;0,IF(VLOOKUP(A2098,'ИПУ и ОКПУ'!$A$1:$O$3258,14,0)="Нет показаний","Нет показаний",""),"")</f>
        <v>Нет показаний</v>
      </c>
      <c r="F2098">
        <f>IF(AND(C2098&gt;0),SUMIF('ИПУ и ОКПУ'!$A$2:$A$3258,A2098,'ИПУ и ОКПУ'!$O$2:$O$3258),"")</f>
        <v>0</v>
      </c>
      <c r="G2098">
        <f>VLOOKUP(A2098,'Лицевые счета'!$A$2:$K$4570,9,0)</f>
        <v>1</v>
      </c>
      <c r="H2098">
        <f>VLOOKUP(A2098,'Лицевые счета'!$A$2:$K$4570,10,0)</f>
        <v>118.7</v>
      </c>
      <c r="I2098" t="str">
        <f>VLOOKUP(A2098,'Лицевые счета'!$A$2:$K$4570,6,0)</f>
        <v>ФЛ</v>
      </c>
      <c r="J2098" t="str">
        <f>IF(AND(C2098=0,I2098="ФЛ"),G2098*H2098,"")</f>
        <v/>
      </c>
      <c r="K2098">
        <f>IF(AND(C2098&gt;0,E2098="Нет показаний",I2098="ФЛ"),G2098*H2098,"")</f>
        <v>118.7</v>
      </c>
    </row>
    <row r="2099" spans="1:11" x14ac:dyDescent="0.25">
      <c r="A2099" s="7">
        <v>126929</v>
      </c>
      <c r="B2099" s="7">
        <f>VLOOKUP(A2099,'Лицевые счета'!$A$1:$K$4570,2,0)</f>
        <v>56962</v>
      </c>
      <c r="C2099">
        <f>COUNTIF('ИПУ и ОКПУ'!$A$2:$A$3258,A2099)</f>
        <v>1</v>
      </c>
      <c r="D2099" t="str">
        <f>IF(C2099&gt;0,VLOOKUP(A2099,'ИПУ и ОКПУ'!$A$1:$O$3258,9,0),"")</f>
        <v>Одноставочный</v>
      </c>
      <c r="E2099" t="str">
        <f>IF(C2099&gt;0,IF(VLOOKUP(A2099,'ИПУ и ОКПУ'!$A$1:$O$3258,14,0)="Нет показаний","Нет показаний",""),"")</f>
        <v/>
      </c>
      <c r="F2099">
        <f>IF(AND(C2099&gt;0),SUMIF('ИПУ и ОКПУ'!$A$2:$A$3258,A2099,'ИПУ и ОКПУ'!$O$2:$O$3258),"")</f>
        <v>180</v>
      </c>
      <c r="G2099">
        <f>VLOOKUP(A2099,'Лицевые счета'!$A$2:$K$4570,9,0)</f>
        <v>1</v>
      </c>
      <c r="H2099">
        <f>VLOOKUP(A2099,'Лицевые счета'!$A$2:$K$4570,10,0)</f>
        <v>167.6</v>
      </c>
      <c r="I2099" t="str">
        <f>VLOOKUP(A2099,'Лицевые счета'!$A$2:$K$4570,6,0)</f>
        <v>ФЛ</v>
      </c>
      <c r="J2099" t="str">
        <f>IF(AND(C2099=0,I2099="ФЛ"),G2099*H2099,"")</f>
        <v/>
      </c>
      <c r="K2099" t="str">
        <f>IF(AND(C2099&gt;0,E2099="Нет показаний",I2099="ФЛ"),G2099*H2099,"")</f>
        <v/>
      </c>
    </row>
    <row r="2100" spans="1:11" x14ac:dyDescent="0.25">
      <c r="A2100" s="7">
        <v>127434</v>
      </c>
      <c r="B2100" s="7">
        <f>VLOOKUP(A2100,'Лицевые счета'!$A$1:$K$4570,2,0)</f>
        <v>56789</v>
      </c>
      <c r="C2100">
        <f>COUNTIF('ИПУ и ОКПУ'!$A$2:$A$3258,A2100)</f>
        <v>1</v>
      </c>
      <c r="D2100" t="str">
        <f>IF(C2100&gt;0,VLOOKUP(A2100,'ИПУ и ОКПУ'!$A$1:$O$3258,9,0),"")</f>
        <v>Одноставочный</v>
      </c>
      <c r="E2100" t="str">
        <f>IF(C2100&gt;0,IF(VLOOKUP(A2100,'ИПУ и ОКПУ'!$A$1:$O$3258,14,0)="Нет показаний","Нет показаний",""),"")</f>
        <v/>
      </c>
      <c r="F2100">
        <f>IF(AND(C2100&gt;0),SUMIF('ИПУ и ОКПУ'!$A$2:$A$3258,A2100,'ИПУ и ОКПУ'!$O$2:$O$3258),"")</f>
        <v>1</v>
      </c>
      <c r="G2100">
        <f>VLOOKUP(A2100,'Лицевые счета'!$A$2:$K$4570,9,0)</f>
        <v>1</v>
      </c>
      <c r="H2100">
        <f>VLOOKUP(A2100,'Лицевые счета'!$A$2:$K$4570,10,0)</f>
        <v>92</v>
      </c>
      <c r="I2100" t="str">
        <f>VLOOKUP(A2100,'Лицевые счета'!$A$2:$K$4570,6,0)</f>
        <v>ФЛ</v>
      </c>
      <c r="J2100" t="str">
        <f>IF(AND(C2100=0,I2100="ФЛ"),G2100*H2100,"")</f>
        <v/>
      </c>
      <c r="K2100" t="str">
        <f>IF(AND(C2100&gt;0,E2100="Нет показаний",I2100="ФЛ"),G2100*H2100,"")</f>
        <v/>
      </c>
    </row>
    <row r="2101" spans="1:11" x14ac:dyDescent="0.25">
      <c r="A2101" s="7">
        <v>128610</v>
      </c>
      <c r="B2101" s="7">
        <f>VLOOKUP(A2101,'Лицевые счета'!$A$1:$K$4570,2,0)</f>
        <v>58315</v>
      </c>
      <c r="C2101">
        <f>COUNTIF('ИПУ и ОКПУ'!$A$2:$A$3258,A2101)</f>
        <v>1</v>
      </c>
      <c r="D2101" t="str">
        <f>IF(C2101&gt;0,VLOOKUP(A2101,'ИПУ и ОКПУ'!$A$1:$O$3258,9,0),"")</f>
        <v>Одноставочный</v>
      </c>
      <c r="E2101" t="str">
        <f>IF(C2101&gt;0,IF(VLOOKUP(A2101,'ИПУ и ОКПУ'!$A$1:$O$3258,14,0)="Нет показаний","Нет показаний",""),"")</f>
        <v>Нет показаний</v>
      </c>
      <c r="F2101">
        <f>IF(AND(C2101&gt;0),SUMIF('ИПУ и ОКПУ'!$A$2:$A$3258,A2101,'ИПУ и ОКПУ'!$O$2:$O$3258),"")</f>
        <v>0</v>
      </c>
      <c r="G2101">
        <f>VLOOKUP(A2101,'Лицевые счета'!$A$2:$K$4570,9,0)</f>
        <v>1</v>
      </c>
      <c r="H2101">
        <f>VLOOKUP(A2101,'Лицевые счета'!$A$2:$K$4570,10,0)</f>
        <v>118.7</v>
      </c>
      <c r="I2101" t="str">
        <f>VLOOKUP(A2101,'Лицевые счета'!$A$2:$K$4570,6,0)</f>
        <v>ФЛ</v>
      </c>
      <c r="J2101" t="str">
        <f>IF(AND(C2101=0,I2101="ФЛ"),G2101*H2101,"")</f>
        <v/>
      </c>
      <c r="K2101">
        <f>IF(AND(C2101&gt;0,E2101="Нет показаний",I2101="ФЛ"),G2101*H2101,"")</f>
        <v>118.7</v>
      </c>
    </row>
    <row r="2102" spans="1:11" x14ac:dyDescent="0.25">
      <c r="A2102" s="7">
        <v>129116</v>
      </c>
      <c r="B2102" s="7">
        <f>VLOOKUP(A2102,'Лицевые счета'!$A$1:$K$4570,2,0)</f>
        <v>63241</v>
      </c>
      <c r="C2102">
        <f>COUNTIF('ИПУ и ОКПУ'!$A$2:$A$3258,A2102)</f>
        <v>1</v>
      </c>
      <c r="D2102" t="str">
        <f>IF(C2102&gt;0,VLOOKUP(A2102,'ИПУ и ОКПУ'!$A$1:$O$3258,9,0),"")</f>
        <v>Одноставочный</v>
      </c>
      <c r="E2102" t="str">
        <f>IF(C2102&gt;0,IF(VLOOKUP(A2102,'ИПУ и ОКПУ'!$A$1:$O$3258,14,0)="Нет показаний","Нет показаний",""),"")</f>
        <v>Нет показаний</v>
      </c>
      <c r="F2102">
        <f>IF(AND(C2102&gt;0),SUMIF('ИПУ и ОКПУ'!$A$2:$A$3258,A2102,'ИПУ и ОКПУ'!$O$2:$O$3258),"")</f>
        <v>0</v>
      </c>
      <c r="G2102">
        <f>VLOOKUP(A2102,'Лицевые счета'!$A$2:$K$4570,9,0)</f>
        <v>1</v>
      </c>
      <c r="H2102">
        <f>VLOOKUP(A2102,'Лицевые счета'!$A$2:$K$4570,10,0)</f>
        <v>118.7</v>
      </c>
      <c r="I2102" t="str">
        <f>VLOOKUP(A2102,'Лицевые счета'!$A$2:$K$4570,6,0)</f>
        <v>ФЛ</v>
      </c>
      <c r="J2102" t="str">
        <f>IF(AND(C2102=0,I2102="ФЛ"),G2102*H2102,"")</f>
        <v/>
      </c>
      <c r="K2102">
        <f>IF(AND(C2102&gt;0,E2102="Нет показаний",I2102="ФЛ"),G2102*H2102,"")</f>
        <v>118.7</v>
      </c>
    </row>
    <row r="2103" spans="1:11" x14ac:dyDescent="0.25">
      <c r="A2103" s="7">
        <v>129222</v>
      </c>
      <c r="B2103" s="7">
        <f>VLOOKUP(A2103,'Лицевые счета'!$A$1:$K$4570,2,0)</f>
        <v>58369</v>
      </c>
      <c r="C2103">
        <f>COUNTIF('ИПУ и ОКПУ'!$A$2:$A$3258,A2103)</f>
        <v>2</v>
      </c>
      <c r="D2103" t="str">
        <f>IF(C2103&gt;0,VLOOKUP(A2103,'ИПУ и ОКПУ'!$A$1:$O$3258,9,0),"")</f>
        <v>Одноставочный</v>
      </c>
      <c r="E2103" t="str">
        <f>IF(C2103&gt;0,IF(VLOOKUP(A2103,'ИПУ и ОКПУ'!$A$1:$O$3258,14,0)="Нет показаний","Нет показаний",""),"")</f>
        <v/>
      </c>
      <c r="F2103">
        <f>IF(AND(C2103&gt;0),SUMIF('ИПУ и ОКПУ'!$A$2:$A$3258,A2103,'ИПУ и ОКПУ'!$O$2:$O$3258),"")</f>
        <v>194</v>
      </c>
      <c r="G2103">
        <f>VLOOKUP(A2103,'Лицевые счета'!$A$2:$K$4570,9,0)</f>
        <v>1</v>
      </c>
      <c r="H2103">
        <f>VLOOKUP(A2103,'Лицевые счета'!$A$2:$K$4570,10,0)</f>
        <v>183.2</v>
      </c>
      <c r="I2103" t="str">
        <f>VLOOKUP(A2103,'Лицевые счета'!$A$2:$K$4570,6,0)</f>
        <v>ФЛ</v>
      </c>
      <c r="J2103" t="str">
        <f>IF(AND(C2103=0,I2103="ФЛ"),G2103*H2103,"")</f>
        <v/>
      </c>
      <c r="K2103" t="str">
        <f>IF(AND(C2103&gt;0,E2103="Нет показаний",I2103="ФЛ"),G2103*H2103,"")</f>
        <v/>
      </c>
    </row>
    <row r="2104" spans="1:11" x14ac:dyDescent="0.25">
      <c r="A2104" s="7">
        <v>129270</v>
      </c>
      <c r="B2104" s="7">
        <f>VLOOKUP(A2104,'Лицевые счета'!$A$1:$K$4570,2,0)</f>
        <v>58373</v>
      </c>
      <c r="C2104">
        <f>COUNTIF('ИПУ и ОКПУ'!$A$2:$A$3258,A2104)</f>
        <v>1</v>
      </c>
      <c r="D2104" t="str">
        <f>IF(C2104&gt;0,VLOOKUP(A2104,'ИПУ и ОКПУ'!$A$1:$O$3258,9,0),"")</f>
        <v>Одноставочный</v>
      </c>
      <c r="E2104" t="str">
        <f>IF(C2104&gt;0,IF(VLOOKUP(A2104,'ИПУ и ОКПУ'!$A$1:$O$3258,14,0)="Нет показаний","Нет показаний",""),"")</f>
        <v/>
      </c>
      <c r="F2104">
        <f>IF(AND(C2104&gt;0),SUMIF('ИПУ и ОКПУ'!$A$2:$A$3258,A2104,'ИПУ и ОКПУ'!$O$2:$O$3258),"")</f>
        <v>151</v>
      </c>
      <c r="G2104">
        <f>VLOOKUP(A2104,'Лицевые счета'!$A$2:$K$4570,9,0)</f>
        <v>1</v>
      </c>
      <c r="H2104">
        <f>VLOOKUP(A2104,'Лицевые счета'!$A$2:$K$4570,10,0)</f>
        <v>167.6</v>
      </c>
      <c r="I2104" t="str">
        <f>VLOOKUP(A2104,'Лицевые счета'!$A$2:$K$4570,6,0)</f>
        <v>ФЛ</v>
      </c>
      <c r="J2104" t="str">
        <f>IF(AND(C2104=0,I2104="ФЛ"),G2104*H2104,"")</f>
        <v/>
      </c>
      <c r="K2104" t="str">
        <f>IF(AND(C2104&gt;0,E2104="Нет показаний",I2104="ФЛ"),G2104*H2104,"")</f>
        <v/>
      </c>
    </row>
    <row r="2105" spans="1:11" x14ac:dyDescent="0.25">
      <c r="A2105" s="7">
        <v>129322</v>
      </c>
      <c r="B2105" s="7">
        <f>VLOOKUP(A2105,'Лицевые счета'!$A$1:$K$4570,2,0)</f>
        <v>58218</v>
      </c>
      <c r="C2105">
        <f>COUNTIF('ИПУ и ОКПУ'!$A$2:$A$3258,A2105)</f>
        <v>1</v>
      </c>
      <c r="D2105" t="str">
        <f>IF(C2105&gt;0,VLOOKUP(A2105,'ИПУ и ОКПУ'!$A$1:$O$3258,9,0),"")</f>
        <v>Одноставочный</v>
      </c>
      <c r="E2105" t="str">
        <f>IF(C2105&gt;0,IF(VLOOKUP(A2105,'ИПУ и ОКПУ'!$A$1:$O$3258,14,0)="Нет показаний","Нет показаний",""),"")</f>
        <v/>
      </c>
      <c r="F2105">
        <f>IF(AND(C2105&gt;0),SUMIF('ИПУ и ОКПУ'!$A$2:$A$3258,A2105,'ИПУ и ОКПУ'!$O$2:$O$3258),"")</f>
        <v>-44</v>
      </c>
      <c r="G2105">
        <f>VLOOKUP(A2105,'Лицевые счета'!$A$2:$K$4570,9,0)</f>
        <v>1</v>
      </c>
      <c r="H2105">
        <f>VLOOKUP(A2105,'Лицевые счета'!$A$2:$K$4570,10,0)</f>
        <v>167.6</v>
      </c>
      <c r="I2105" t="str">
        <f>VLOOKUP(A2105,'Лицевые счета'!$A$2:$K$4570,6,0)</f>
        <v>ФЛ</v>
      </c>
      <c r="J2105" t="str">
        <f>IF(AND(C2105=0,I2105="ФЛ"),G2105*H2105,"")</f>
        <v/>
      </c>
      <c r="K2105" t="str">
        <f>IF(AND(C2105&gt;0,E2105="Нет показаний",I2105="ФЛ"),G2105*H2105,"")</f>
        <v/>
      </c>
    </row>
    <row r="2106" spans="1:11" x14ac:dyDescent="0.25">
      <c r="A2106" s="7">
        <v>129972</v>
      </c>
      <c r="B2106" s="7">
        <f>VLOOKUP(A2106,'Лицевые счета'!$A$1:$K$4570,2,0)</f>
        <v>58370</v>
      </c>
      <c r="C2106">
        <f>COUNTIF('ИПУ и ОКПУ'!$A$2:$A$3258,A2106)</f>
        <v>1</v>
      </c>
      <c r="D2106" t="str">
        <f>IF(C2106&gt;0,VLOOKUP(A2106,'ИПУ и ОКПУ'!$A$1:$O$3258,9,0),"")</f>
        <v>Одноставочный</v>
      </c>
      <c r="E2106" t="str">
        <f>IF(C2106&gt;0,IF(VLOOKUP(A2106,'ИПУ и ОКПУ'!$A$1:$O$3258,14,0)="Нет показаний","Нет показаний",""),"")</f>
        <v/>
      </c>
      <c r="F2106">
        <f>IF(AND(C2106&gt;0),SUMIF('ИПУ и ОКПУ'!$A$2:$A$3258,A2106,'ИПУ и ОКПУ'!$O$2:$O$3258),"")</f>
        <v>0</v>
      </c>
      <c r="G2106">
        <f>VLOOKUP(A2106,'Лицевые счета'!$A$2:$K$4570,9,0)</f>
        <v>1</v>
      </c>
      <c r="H2106">
        <f>VLOOKUP(A2106,'Лицевые счета'!$A$2:$K$4570,10,0)</f>
        <v>167.6</v>
      </c>
      <c r="I2106" t="str">
        <f>VLOOKUP(A2106,'Лицевые счета'!$A$2:$K$4570,6,0)</f>
        <v>ФЛ</v>
      </c>
      <c r="J2106" t="str">
        <f>IF(AND(C2106=0,I2106="ФЛ"),G2106*H2106,"")</f>
        <v/>
      </c>
      <c r="K2106" t="str">
        <f>IF(AND(C2106&gt;0,E2106="Нет показаний",I2106="ФЛ"),G2106*H2106,"")</f>
        <v/>
      </c>
    </row>
    <row r="2107" spans="1:11" x14ac:dyDescent="0.25">
      <c r="A2107" s="7">
        <v>130102</v>
      </c>
      <c r="B2107" s="7">
        <f>VLOOKUP(A2107,'Лицевые счета'!$A$1:$K$4570,2,0)</f>
        <v>58312</v>
      </c>
      <c r="C2107">
        <f>COUNTIF('ИПУ и ОКПУ'!$A$2:$A$3258,A2107)</f>
        <v>1</v>
      </c>
      <c r="D2107" t="str">
        <f>IF(C2107&gt;0,VLOOKUP(A2107,'ИПУ и ОКПУ'!$A$1:$O$3258,9,0),"")</f>
        <v>Одноставочный</v>
      </c>
      <c r="E2107" t="str">
        <f>IF(C2107&gt;0,IF(VLOOKUP(A2107,'ИПУ и ОКПУ'!$A$1:$O$3258,14,0)="Нет показаний","Нет показаний",""),"")</f>
        <v/>
      </c>
      <c r="F2107">
        <f>IF(AND(C2107&gt;0),SUMIF('ИПУ и ОКПУ'!$A$2:$A$3258,A2107,'ИПУ и ОКПУ'!$O$2:$O$3258),"")</f>
        <v>70</v>
      </c>
      <c r="G2107">
        <f>VLOOKUP(A2107,'Лицевые счета'!$A$2:$K$4570,9,0)</f>
        <v>1</v>
      </c>
      <c r="H2107">
        <f>VLOOKUP(A2107,'Лицевые счета'!$A$2:$K$4570,10,0)</f>
        <v>134.30000000000001</v>
      </c>
      <c r="I2107" t="str">
        <f>VLOOKUP(A2107,'Лицевые счета'!$A$2:$K$4570,6,0)</f>
        <v>ФЛ</v>
      </c>
      <c r="J2107" t="str">
        <f>IF(AND(C2107=0,I2107="ФЛ"),G2107*H2107,"")</f>
        <v/>
      </c>
      <c r="K2107" t="str">
        <f>IF(AND(C2107&gt;0,E2107="Нет показаний",I2107="ФЛ"),G2107*H2107,"")</f>
        <v/>
      </c>
    </row>
    <row r="2108" spans="1:11" x14ac:dyDescent="0.25">
      <c r="A2108" s="7">
        <v>130239</v>
      </c>
      <c r="B2108" s="7">
        <f>VLOOKUP(A2108,'Лицевые счета'!$A$1:$K$4570,2,0)</f>
        <v>58210</v>
      </c>
      <c r="C2108">
        <f>COUNTIF('ИПУ и ОКПУ'!$A$2:$A$3258,A2108)</f>
        <v>1</v>
      </c>
      <c r="D2108" t="str">
        <f>IF(C2108&gt;0,VLOOKUP(A2108,'ИПУ и ОКПУ'!$A$1:$O$3258,9,0),"")</f>
        <v>Одноставочный</v>
      </c>
      <c r="E2108" t="str">
        <f>IF(C2108&gt;0,IF(VLOOKUP(A2108,'ИПУ и ОКПУ'!$A$1:$O$3258,14,0)="Нет показаний","Нет показаний",""),"")</f>
        <v/>
      </c>
      <c r="F2108">
        <f>IF(AND(C2108&gt;0),SUMIF('ИПУ и ОКПУ'!$A$2:$A$3258,A2108,'ИПУ и ОКПУ'!$O$2:$O$3258),"")</f>
        <v>132</v>
      </c>
      <c r="G2108">
        <f>VLOOKUP(A2108,'Лицевые счета'!$A$2:$K$4570,9,0)</f>
        <v>1</v>
      </c>
      <c r="H2108">
        <f>VLOOKUP(A2108,'Лицевые счета'!$A$2:$K$4570,10,0)</f>
        <v>167.6</v>
      </c>
      <c r="I2108" t="str">
        <f>VLOOKUP(A2108,'Лицевые счета'!$A$2:$K$4570,6,0)</f>
        <v>ФЛ</v>
      </c>
      <c r="J2108" t="str">
        <f>IF(AND(C2108=0,I2108="ФЛ"),G2108*H2108,"")</f>
        <v/>
      </c>
      <c r="K2108" t="str">
        <f>IF(AND(C2108&gt;0,E2108="Нет показаний",I2108="ФЛ"),G2108*H2108,"")</f>
        <v/>
      </c>
    </row>
    <row r="2109" spans="1:11" x14ac:dyDescent="0.25">
      <c r="A2109" s="7">
        <v>130407</v>
      </c>
      <c r="B2109" s="7">
        <f>VLOOKUP(A2109,'Лицевые счета'!$A$1:$K$4570,2,0)</f>
        <v>58367</v>
      </c>
      <c r="C2109">
        <f>COUNTIF('ИПУ и ОКПУ'!$A$2:$A$3258,A2109)</f>
        <v>1</v>
      </c>
      <c r="D2109" t="str">
        <f>IF(C2109&gt;0,VLOOKUP(A2109,'ИПУ и ОКПУ'!$A$1:$O$3258,9,0),"")</f>
        <v>Одноставочный</v>
      </c>
      <c r="E2109" t="str">
        <f>IF(C2109&gt;0,IF(VLOOKUP(A2109,'ИПУ и ОКПУ'!$A$1:$O$3258,14,0)="Нет показаний","Нет показаний",""),"")</f>
        <v/>
      </c>
      <c r="F2109">
        <f>IF(AND(C2109&gt;0),SUMIF('ИПУ и ОКПУ'!$A$2:$A$3258,A2109,'ИПУ и ОКПУ'!$O$2:$O$3258),"")</f>
        <v>66</v>
      </c>
      <c r="G2109">
        <f>VLOOKUP(A2109,'Лицевые счета'!$A$2:$K$4570,9,0)</f>
        <v>1</v>
      </c>
      <c r="H2109">
        <f>VLOOKUP(A2109,'Лицевые счета'!$A$2:$K$4570,10,0)</f>
        <v>167.6</v>
      </c>
      <c r="I2109" t="str">
        <f>VLOOKUP(A2109,'Лицевые счета'!$A$2:$K$4570,6,0)</f>
        <v>ФЛ</v>
      </c>
      <c r="J2109" t="str">
        <f>IF(AND(C2109=0,I2109="ФЛ"),G2109*H2109,"")</f>
        <v/>
      </c>
      <c r="K2109" t="str">
        <f>IF(AND(C2109&gt;0,E2109="Нет показаний",I2109="ФЛ"),G2109*H2109,"")</f>
        <v/>
      </c>
    </row>
    <row r="2110" spans="1:11" x14ac:dyDescent="0.25">
      <c r="A2110" s="7">
        <v>130761</v>
      </c>
      <c r="B2110" s="7">
        <f>VLOOKUP(A2110,'Лицевые счета'!$A$1:$K$4570,2,0)</f>
        <v>58301</v>
      </c>
      <c r="C2110">
        <f>COUNTIF('ИПУ и ОКПУ'!$A$2:$A$3258,A2110)</f>
        <v>1</v>
      </c>
      <c r="D2110" t="str">
        <f>IF(C2110&gt;0,VLOOKUP(A2110,'ИПУ и ОКПУ'!$A$1:$O$3258,9,0),"")</f>
        <v>Одноставочный</v>
      </c>
      <c r="E2110" t="str">
        <f>IF(C2110&gt;0,IF(VLOOKUP(A2110,'ИПУ и ОКПУ'!$A$1:$O$3258,14,0)="Нет показаний","Нет показаний",""),"")</f>
        <v/>
      </c>
      <c r="F2110">
        <f>IF(AND(C2110&gt;0),SUMIF('ИПУ и ОКПУ'!$A$2:$A$3258,A2110,'ИПУ и ОКПУ'!$O$2:$O$3258),"")</f>
        <v>194</v>
      </c>
      <c r="G2110">
        <f>VLOOKUP(A2110,'Лицевые счета'!$A$2:$K$4570,9,0)</f>
        <v>1</v>
      </c>
      <c r="H2110">
        <f>VLOOKUP(A2110,'Лицевые счета'!$A$2:$K$4570,10,0)</f>
        <v>167.6</v>
      </c>
      <c r="I2110" t="str">
        <f>VLOOKUP(A2110,'Лицевые счета'!$A$2:$K$4570,6,0)</f>
        <v>ФЛ</v>
      </c>
      <c r="J2110" t="str">
        <f>IF(AND(C2110=0,I2110="ФЛ"),G2110*H2110,"")</f>
        <v/>
      </c>
      <c r="K2110" t="str">
        <f>IF(AND(C2110&gt;0,E2110="Нет показаний",I2110="ФЛ"),G2110*H2110,"")</f>
        <v/>
      </c>
    </row>
    <row r="2111" spans="1:11" x14ac:dyDescent="0.25">
      <c r="A2111" s="7">
        <v>132646</v>
      </c>
      <c r="B2111" s="7">
        <f>VLOOKUP(A2111,'Лицевые счета'!$A$1:$K$4570,2,0)</f>
        <v>58377</v>
      </c>
      <c r="C2111">
        <f>COUNTIF('ИПУ и ОКПУ'!$A$2:$A$3258,A2111)</f>
        <v>1</v>
      </c>
      <c r="D2111" t="str">
        <f>IF(C2111&gt;0,VLOOKUP(A2111,'ИПУ и ОКПУ'!$A$1:$O$3258,9,0),"")</f>
        <v>Одноставочный</v>
      </c>
      <c r="E2111" t="str">
        <f>IF(C2111&gt;0,IF(VLOOKUP(A2111,'ИПУ и ОКПУ'!$A$1:$O$3258,14,0)="Нет показаний","Нет показаний",""),"")</f>
        <v/>
      </c>
      <c r="F2111">
        <f>IF(AND(C2111&gt;0),SUMIF('ИПУ и ОКПУ'!$A$2:$A$3258,A2111,'ИПУ и ОКПУ'!$O$2:$O$3258),"")</f>
        <v>210</v>
      </c>
      <c r="G2111">
        <f>VLOOKUP(A2111,'Лицевые счета'!$A$2:$K$4570,9,0)</f>
        <v>1</v>
      </c>
      <c r="H2111">
        <f>VLOOKUP(A2111,'Лицевые счета'!$A$2:$K$4570,10,0)</f>
        <v>183.2</v>
      </c>
      <c r="I2111" t="str">
        <f>VLOOKUP(A2111,'Лицевые счета'!$A$2:$K$4570,6,0)</f>
        <v>ФЛ</v>
      </c>
      <c r="J2111" t="str">
        <f>IF(AND(C2111=0,I2111="ФЛ"),G2111*H2111,"")</f>
        <v/>
      </c>
      <c r="K2111" t="str">
        <f>IF(AND(C2111&gt;0,E2111="Нет показаний",I2111="ФЛ"),G2111*H2111,"")</f>
        <v/>
      </c>
    </row>
    <row r="2112" spans="1:11" x14ac:dyDescent="0.25">
      <c r="A2112" s="7">
        <v>133790</v>
      </c>
      <c r="B2112" s="7">
        <f>VLOOKUP(A2112,'Лицевые счета'!$A$1:$K$4570,2,0)</f>
        <v>56764</v>
      </c>
      <c r="C2112">
        <f>COUNTIF('ИПУ и ОКПУ'!$A$2:$A$3258,A2112)</f>
        <v>1</v>
      </c>
      <c r="D2112" t="str">
        <f>IF(C2112&gt;0,VLOOKUP(A2112,'ИПУ и ОКПУ'!$A$1:$O$3258,9,0),"")</f>
        <v>Одноставочный</v>
      </c>
      <c r="E2112" t="str">
        <f>IF(C2112&gt;0,IF(VLOOKUP(A2112,'ИПУ и ОКПУ'!$A$1:$O$3258,14,0)="Нет показаний","Нет показаний",""),"")</f>
        <v/>
      </c>
      <c r="F2112">
        <f>IF(AND(C2112&gt;0),SUMIF('ИПУ и ОКПУ'!$A$2:$A$3258,A2112,'ИПУ и ОКПУ'!$O$2:$O$3258),"")</f>
        <v>82</v>
      </c>
      <c r="G2112">
        <f>VLOOKUP(A2112,'Лицевые счета'!$A$2:$K$4570,9,0)</f>
        <v>1</v>
      </c>
      <c r="H2112">
        <f>VLOOKUP(A2112,'Лицевые счета'!$A$2:$K$4570,10,0)</f>
        <v>92</v>
      </c>
      <c r="I2112" t="str">
        <f>VLOOKUP(A2112,'Лицевые счета'!$A$2:$K$4570,6,0)</f>
        <v>ФЛ</v>
      </c>
      <c r="J2112" t="str">
        <f>IF(AND(C2112=0,I2112="ФЛ"),G2112*H2112,"")</f>
        <v/>
      </c>
      <c r="K2112" t="str">
        <f>IF(AND(C2112&gt;0,E2112="Нет показаний",I2112="ФЛ"),G2112*H2112,"")</f>
        <v/>
      </c>
    </row>
    <row r="2113" spans="1:11" x14ac:dyDescent="0.25">
      <c r="A2113" s="7">
        <v>134254</v>
      </c>
      <c r="B2113" s="7">
        <f>VLOOKUP(A2113,'Лицевые счета'!$A$1:$K$4570,2,0)</f>
        <v>58301</v>
      </c>
      <c r="C2113">
        <f>COUNTIF('ИПУ и ОКПУ'!$A$2:$A$3258,A2113)</f>
        <v>1</v>
      </c>
      <c r="D2113" t="str">
        <f>IF(C2113&gt;0,VLOOKUP(A2113,'ИПУ и ОКПУ'!$A$1:$O$3258,9,0),"")</f>
        <v>Одноставочный</v>
      </c>
      <c r="E2113" t="str">
        <f>IF(C2113&gt;0,IF(VLOOKUP(A2113,'ИПУ и ОКПУ'!$A$1:$O$3258,14,0)="Нет показаний","Нет показаний",""),"")</f>
        <v/>
      </c>
      <c r="F2113">
        <f>IF(AND(C2113&gt;0),SUMIF('ИПУ и ОКПУ'!$A$2:$A$3258,A2113,'ИПУ и ОКПУ'!$O$2:$O$3258),"")</f>
        <v>399</v>
      </c>
      <c r="G2113">
        <f>VLOOKUP(A2113,'Лицевые счета'!$A$2:$K$4570,9,0)</f>
        <v>1</v>
      </c>
      <c r="H2113">
        <f>VLOOKUP(A2113,'Лицевые счета'!$A$2:$K$4570,10,0)</f>
        <v>167.6</v>
      </c>
      <c r="I2113" t="str">
        <f>VLOOKUP(A2113,'Лицевые счета'!$A$2:$K$4570,6,0)</f>
        <v>ФЛ</v>
      </c>
      <c r="J2113" t="str">
        <f>IF(AND(C2113=0,I2113="ФЛ"),G2113*H2113,"")</f>
        <v/>
      </c>
      <c r="K2113" t="str">
        <f>IF(AND(C2113&gt;0,E2113="Нет показаний",I2113="ФЛ"),G2113*H2113,"")</f>
        <v/>
      </c>
    </row>
    <row r="2114" spans="1:11" x14ac:dyDescent="0.25">
      <c r="A2114" s="7">
        <v>134404</v>
      </c>
      <c r="B2114" s="7">
        <f>VLOOKUP(A2114,'Лицевые счета'!$A$1:$K$4570,2,0)</f>
        <v>58194</v>
      </c>
      <c r="C2114">
        <f>COUNTIF('ИПУ и ОКПУ'!$A$2:$A$3258,A2114)</f>
        <v>1</v>
      </c>
      <c r="D2114" t="str">
        <f>IF(C2114&gt;0,VLOOKUP(A2114,'ИПУ и ОКПУ'!$A$1:$O$3258,9,0),"")</f>
        <v>Одноставочный</v>
      </c>
      <c r="E2114" t="str">
        <f>IF(C2114&gt;0,IF(VLOOKUP(A2114,'ИПУ и ОКПУ'!$A$1:$O$3258,14,0)="Нет показаний","Нет показаний",""),"")</f>
        <v/>
      </c>
      <c r="F2114">
        <f>IF(AND(C2114&gt;0),SUMIF('ИПУ и ОКПУ'!$A$2:$A$3258,A2114,'ИПУ и ОКПУ'!$O$2:$O$3258),"")</f>
        <v>-263.60000000000002</v>
      </c>
      <c r="G2114">
        <f>VLOOKUP(A2114,'Лицевые счета'!$A$2:$K$4570,9,0)</f>
        <v>1</v>
      </c>
      <c r="H2114">
        <f>VLOOKUP(A2114,'Лицевые счета'!$A$2:$K$4570,10,0)</f>
        <v>134.30000000000001</v>
      </c>
      <c r="I2114" t="str">
        <f>VLOOKUP(A2114,'Лицевые счета'!$A$2:$K$4570,6,0)</f>
        <v>ФЛ</v>
      </c>
      <c r="J2114" t="str">
        <f>IF(AND(C2114=0,I2114="ФЛ"),G2114*H2114,"")</f>
        <v/>
      </c>
      <c r="K2114" t="str">
        <f>IF(AND(C2114&gt;0,E2114="Нет показаний",I2114="ФЛ"),G2114*H2114,"")</f>
        <v/>
      </c>
    </row>
    <row r="2115" spans="1:11" x14ac:dyDescent="0.25">
      <c r="A2115" s="7">
        <v>134831</v>
      </c>
      <c r="B2115" s="7">
        <f>VLOOKUP(A2115,'Лицевые счета'!$A$1:$K$4570,2,0)</f>
        <v>59321</v>
      </c>
      <c r="C2115">
        <f>COUNTIF('ИПУ и ОКПУ'!$A$2:$A$3258,A2115)</f>
        <v>1</v>
      </c>
      <c r="D2115" t="str">
        <f>IF(C2115&gt;0,VLOOKUP(A2115,'ИПУ и ОКПУ'!$A$1:$O$3258,9,0),"")</f>
        <v>Одноставочный</v>
      </c>
      <c r="E2115" t="str">
        <f>IF(C2115&gt;0,IF(VLOOKUP(A2115,'ИПУ и ОКПУ'!$A$1:$O$3258,14,0)="Нет показаний","Нет показаний",""),"")</f>
        <v/>
      </c>
      <c r="F2115">
        <f>IF(AND(C2115&gt;0),SUMIF('ИПУ и ОКПУ'!$A$2:$A$3258,A2115,'ИПУ и ОКПУ'!$O$2:$O$3258),"")</f>
        <v>88</v>
      </c>
      <c r="G2115">
        <f>VLOOKUP(A2115,'Лицевые счета'!$A$2:$K$4570,9,0)</f>
        <v>1</v>
      </c>
      <c r="H2115">
        <f>VLOOKUP(A2115,'Лицевые счета'!$A$2:$K$4570,10,0)</f>
        <v>134.30000000000001</v>
      </c>
      <c r="I2115" t="str">
        <f>VLOOKUP(A2115,'Лицевые счета'!$A$2:$K$4570,6,0)</f>
        <v>ФЛ</v>
      </c>
      <c r="J2115" t="str">
        <f>IF(AND(C2115=0,I2115="ФЛ"),G2115*H2115,"")</f>
        <v/>
      </c>
      <c r="K2115" t="str">
        <f>IF(AND(C2115&gt;0,E2115="Нет показаний",I2115="ФЛ"),G2115*H2115,"")</f>
        <v/>
      </c>
    </row>
    <row r="2116" spans="1:11" x14ac:dyDescent="0.25">
      <c r="A2116" s="7">
        <v>135059</v>
      </c>
      <c r="B2116" s="7">
        <f>VLOOKUP(A2116,'Лицевые счета'!$A$1:$K$4570,2,0)</f>
        <v>58315</v>
      </c>
      <c r="C2116">
        <f>COUNTIF('ИПУ и ОКПУ'!$A$2:$A$3258,A2116)</f>
        <v>2</v>
      </c>
      <c r="D2116" t="str">
        <f>IF(C2116&gt;0,VLOOKUP(A2116,'ИПУ и ОКПУ'!$A$1:$O$3258,9,0),"")</f>
        <v>Одноставочный</v>
      </c>
      <c r="E2116" t="str">
        <f>IF(C2116&gt;0,IF(VLOOKUP(A2116,'ИПУ и ОКПУ'!$A$1:$O$3258,14,0)="Нет показаний","Нет показаний",""),"")</f>
        <v>Нет показаний</v>
      </c>
      <c r="F2116">
        <f>IF(AND(C2116&gt;0),SUMIF('ИПУ и ОКПУ'!$A$2:$A$3258,A2116,'ИПУ и ОКПУ'!$O$2:$O$3258),"")</f>
        <v>0</v>
      </c>
      <c r="G2116">
        <f>VLOOKUP(A2116,'Лицевые счета'!$A$2:$K$4570,9,0)</f>
        <v>1</v>
      </c>
      <c r="H2116">
        <f>VLOOKUP(A2116,'Лицевые счета'!$A$2:$K$4570,10,0)</f>
        <v>118.7</v>
      </c>
      <c r="I2116" t="str">
        <f>VLOOKUP(A2116,'Лицевые счета'!$A$2:$K$4570,6,0)</f>
        <v>ФЛ</v>
      </c>
      <c r="J2116" t="str">
        <f>IF(AND(C2116=0,I2116="ФЛ"),G2116*H2116,"")</f>
        <v/>
      </c>
      <c r="K2116">
        <f>IF(AND(C2116&gt;0,E2116="Нет показаний",I2116="ФЛ"),G2116*H2116,"")</f>
        <v>118.7</v>
      </c>
    </row>
    <row r="2117" spans="1:11" x14ac:dyDescent="0.25">
      <c r="A2117" s="7">
        <v>135371</v>
      </c>
      <c r="B2117" s="7">
        <f>VLOOKUP(A2117,'Лицевые счета'!$A$1:$K$4570,2,0)</f>
        <v>58364</v>
      </c>
      <c r="C2117">
        <f>COUNTIF('ИПУ и ОКПУ'!$A$2:$A$3258,A2117)</f>
        <v>1</v>
      </c>
      <c r="D2117" t="str">
        <f>IF(C2117&gt;0,VLOOKUP(A2117,'ИПУ и ОКПУ'!$A$1:$O$3258,9,0),"")</f>
        <v>Одноставочный</v>
      </c>
      <c r="E2117" t="str">
        <f>IF(C2117&gt;0,IF(VLOOKUP(A2117,'ИПУ и ОКПУ'!$A$1:$O$3258,14,0)="Нет показаний","Нет показаний",""),"")</f>
        <v/>
      </c>
      <c r="F2117">
        <f>IF(AND(C2117&gt;0),SUMIF('ИПУ и ОКПУ'!$A$2:$A$3258,A2117,'ИПУ и ОКПУ'!$O$2:$O$3258),"")</f>
        <v>420</v>
      </c>
      <c r="G2117">
        <f>VLOOKUP(A2117,'Лицевые счета'!$A$2:$K$4570,9,0)</f>
        <v>1</v>
      </c>
      <c r="H2117">
        <f>VLOOKUP(A2117,'Лицевые счета'!$A$2:$K$4570,10,0)</f>
        <v>183.2</v>
      </c>
      <c r="I2117" t="str">
        <f>VLOOKUP(A2117,'Лицевые счета'!$A$2:$K$4570,6,0)</f>
        <v>ФЛ</v>
      </c>
      <c r="J2117" t="str">
        <f>IF(AND(C2117=0,I2117="ФЛ"),G2117*H2117,"")</f>
        <v/>
      </c>
      <c r="K2117" t="str">
        <f>IF(AND(C2117&gt;0,E2117="Нет показаний",I2117="ФЛ"),G2117*H2117,"")</f>
        <v/>
      </c>
    </row>
    <row r="2118" spans="1:11" x14ac:dyDescent="0.25">
      <c r="A2118" s="7">
        <v>135692</v>
      </c>
      <c r="B2118" s="7">
        <f>VLOOKUP(A2118,'Лицевые счета'!$A$1:$K$4570,2,0)</f>
        <v>58315</v>
      </c>
      <c r="C2118">
        <f>COUNTIF('ИПУ и ОКПУ'!$A$2:$A$3258,A2118)</f>
        <v>1</v>
      </c>
      <c r="D2118" t="str">
        <f>IF(C2118&gt;0,VLOOKUP(A2118,'ИПУ и ОКПУ'!$A$1:$O$3258,9,0),"")</f>
        <v>Одноставочный</v>
      </c>
      <c r="E2118" t="str">
        <f>IF(C2118&gt;0,IF(VLOOKUP(A2118,'ИПУ и ОКПУ'!$A$1:$O$3258,14,0)="Нет показаний","Нет показаний",""),"")</f>
        <v/>
      </c>
      <c r="F2118">
        <f>IF(AND(C2118&gt;0),SUMIF('ИПУ и ОКПУ'!$A$2:$A$3258,A2118,'ИПУ и ОКПУ'!$O$2:$O$3258),"")</f>
        <v>160</v>
      </c>
      <c r="G2118">
        <f>VLOOKUP(A2118,'Лицевые счета'!$A$2:$K$4570,9,0)</f>
        <v>1</v>
      </c>
      <c r="H2118">
        <f>VLOOKUP(A2118,'Лицевые счета'!$A$2:$K$4570,10,0)</f>
        <v>92</v>
      </c>
      <c r="I2118" t="str">
        <f>VLOOKUP(A2118,'Лицевые счета'!$A$2:$K$4570,6,0)</f>
        <v>ФЛ</v>
      </c>
      <c r="J2118" t="str">
        <f>IF(AND(C2118=0,I2118="ФЛ"),G2118*H2118,"")</f>
        <v/>
      </c>
      <c r="K2118" t="str">
        <f>IF(AND(C2118&gt;0,E2118="Нет показаний",I2118="ФЛ"),G2118*H2118,"")</f>
        <v/>
      </c>
    </row>
    <row r="2119" spans="1:11" x14ac:dyDescent="0.25">
      <c r="A2119" s="7">
        <v>135833</v>
      </c>
      <c r="B2119" s="7">
        <f>VLOOKUP(A2119,'Лицевые счета'!$A$1:$K$4570,2,0)</f>
        <v>58314</v>
      </c>
      <c r="C2119">
        <f>COUNTIF('ИПУ и ОКПУ'!$A$2:$A$3258,A2119)</f>
        <v>0</v>
      </c>
      <c r="D2119" t="str">
        <f>IF(C2119&gt;0,VLOOKUP(A2119,'ИПУ и ОКПУ'!$A$1:$O$3258,9,0),"")</f>
        <v/>
      </c>
      <c r="E2119" t="str">
        <f>IF(C2119&gt;0,IF(VLOOKUP(A2119,'ИПУ и ОКПУ'!$A$1:$O$3258,14,0)="Нет показаний","Нет показаний",""),"")</f>
        <v/>
      </c>
      <c r="F2119" t="str">
        <f>IF(AND(C2119&gt;0),SUMIF('ИПУ и ОКПУ'!$A$2:$A$3258,A2119,'ИПУ и ОКПУ'!$O$2:$O$3258),"")</f>
        <v/>
      </c>
      <c r="G2119">
        <f>VLOOKUP(A2119,'Лицевые счета'!$A$2:$K$4570,9,0)</f>
        <v>1</v>
      </c>
      <c r="H2119">
        <f>VLOOKUP(A2119,'Лицевые счета'!$A$2:$K$4570,10,0)</f>
        <v>142</v>
      </c>
      <c r="I2119" t="str">
        <f>VLOOKUP(A2119,'Лицевые счета'!$A$2:$K$4570,6,0)</f>
        <v>ФЛ</v>
      </c>
      <c r="J2119">
        <f>IF(AND(C2119=0,I2119="ФЛ"),G2119*H2119,"")</f>
        <v>142</v>
      </c>
      <c r="K2119" t="str">
        <f>IF(AND(C2119&gt;0,E2119="Нет показаний",I2119="ФЛ"),G2119*H2119,"")</f>
        <v/>
      </c>
    </row>
    <row r="2120" spans="1:11" x14ac:dyDescent="0.25">
      <c r="A2120" s="7">
        <v>136869</v>
      </c>
      <c r="B2120" s="7">
        <f>VLOOKUP(A2120,'Лицевые счета'!$A$1:$K$4570,2,0)</f>
        <v>58202</v>
      </c>
      <c r="C2120">
        <f>COUNTIF('ИПУ и ОКПУ'!$A$2:$A$3258,A2120)</f>
        <v>1</v>
      </c>
      <c r="D2120" t="str">
        <f>IF(C2120&gt;0,VLOOKUP(A2120,'ИПУ и ОКПУ'!$A$1:$O$3258,9,0),"")</f>
        <v>Одноставочный</v>
      </c>
      <c r="E2120" t="str">
        <f>IF(C2120&gt;0,IF(VLOOKUP(A2120,'ИПУ и ОКПУ'!$A$1:$O$3258,14,0)="Нет показаний","Нет показаний",""),"")</f>
        <v/>
      </c>
      <c r="F2120">
        <f>IF(AND(C2120&gt;0),SUMIF('ИПУ и ОКПУ'!$A$2:$A$3258,A2120,'ИПУ и ОКПУ'!$O$2:$O$3258),"")</f>
        <v>0</v>
      </c>
      <c r="G2120">
        <f>VLOOKUP(A2120,'Лицевые счета'!$A$2:$K$4570,9,0)</f>
        <v>1</v>
      </c>
      <c r="H2120">
        <f>VLOOKUP(A2120,'Лицевые счета'!$A$2:$K$4570,10,0)</f>
        <v>118.7</v>
      </c>
      <c r="I2120" t="str">
        <f>VLOOKUP(A2120,'Лицевые счета'!$A$2:$K$4570,6,0)</f>
        <v>ФЛ</v>
      </c>
      <c r="J2120" t="str">
        <f>IF(AND(C2120=0,I2120="ФЛ"),G2120*H2120,"")</f>
        <v/>
      </c>
      <c r="K2120" t="str">
        <f>IF(AND(C2120&gt;0,E2120="Нет показаний",I2120="ФЛ"),G2120*H2120,"")</f>
        <v/>
      </c>
    </row>
    <row r="2121" spans="1:11" x14ac:dyDescent="0.25">
      <c r="A2121" s="7">
        <v>137088</v>
      </c>
      <c r="B2121" s="7">
        <f>VLOOKUP(A2121,'Лицевые счета'!$A$1:$K$4570,2,0)</f>
        <v>58346</v>
      </c>
      <c r="C2121">
        <f>COUNTIF('ИПУ и ОКПУ'!$A$2:$A$3258,A2121)</f>
        <v>1</v>
      </c>
      <c r="D2121" t="str">
        <f>IF(C2121&gt;0,VLOOKUP(A2121,'ИПУ и ОКПУ'!$A$1:$O$3258,9,0),"")</f>
        <v>Одноставочный</v>
      </c>
      <c r="E2121" t="str">
        <f>IF(C2121&gt;0,IF(VLOOKUP(A2121,'ИПУ и ОКПУ'!$A$1:$O$3258,14,0)="Нет показаний","Нет показаний",""),"")</f>
        <v>Нет показаний</v>
      </c>
      <c r="F2121">
        <f>IF(AND(C2121&gt;0),SUMIF('ИПУ и ОКПУ'!$A$2:$A$3258,A2121,'ИПУ и ОКПУ'!$O$2:$O$3258),"")</f>
        <v>0</v>
      </c>
      <c r="G2121">
        <f>VLOOKUP(A2121,'Лицевые счета'!$A$2:$K$4570,9,0)</f>
        <v>1</v>
      </c>
      <c r="H2121">
        <f>VLOOKUP(A2121,'Лицевые счета'!$A$2:$K$4570,10,0)</f>
        <v>142</v>
      </c>
      <c r="I2121" t="str">
        <f>VLOOKUP(A2121,'Лицевые счета'!$A$2:$K$4570,6,0)</f>
        <v>ФЛ</v>
      </c>
      <c r="J2121" t="str">
        <f>IF(AND(C2121=0,I2121="ФЛ"),G2121*H2121,"")</f>
        <v/>
      </c>
      <c r="K2121">
        <f>IF(AND(C2121&gt;0,E2121="Нет показаний",I2121="ФЛ"),G2121*H2121,"")</f>
        <v>142</v>
      </c>
    </row>
    <row r="2122" spans="1:11" x14ac:dyDescent="0.25">
      <c r="A2122" s="7">
        <v>137472</v>
      </c>
      <c r="B2122" s="7">
        <f>VLOOKUP(A2122,'Лицевые счета'!$A$1:$K$4570,2,0)</f>
        <v>58245</v>
      </c>
      <c r="C2122">
        <f>COUNTIF('ИПУ и ОКПУ'!$A$2:$A$3258,A2122)</f>
        <v>0</v>
      </c>
      <c r="D2122" t="str">
        <f>IF(C2122&gt;0,VLOOKUP(A2122,'ИПУ и ОКПУ'!$A$1:$O$3258,9,0),"")</f>
        <v/>
      </c>
      <c r="E2122" t="str">
        <f>IF(C2122&gt;0,IF(VLOOKUP(A2122,'ИПУ и ОКПУ'!$A$1:$O$3258,14,0)="Нет показаний","Нет показаний",""),"")</f>
        <v/>
      </c>
      <c r="F2122" t="str">
        <f>IF(AND(C2122&gt;0),SUMIF('ИПУ и ОКПУ'!$A$2:$A$3258,A2122,'ИПУ и ОКПУ'!$O$2:$O$3258),"")</f>
        <v/>
      </c>
      <c r="G2122">
        <f>VLOOKUP(A2122,'Лицевые счета'!$A$2:$K$4570,9,0)</f>
        <v>1</v>
      </c>
      <c r="H2122">
        <f>VLOOKUP(A2122,'Лицевые счета'!$A$2:$K$4570,10,0)</f>
        <v>167.6</v>
      </c>
      <c r="I2122" t="str">
        <f>VLOOKUP(A2122,'Лицевые счета'!$A$2:$K$4570,6,0)</f>
        <v>ФЛ</v>
      </c>
      <c r="J2122">
        <f>IF(AND(C2122=0,I2122="ФЛ"),G2122*H2122,"")</f>
        <v>167.6</v>
      </c>
      <c r="K2122" t="str">
        <f>IF(AND(C2122&gt;0,E2122="Нет показаний",I2122="ФЛ"),G2122*H2122,"")</f>
        <v/>
      </c>
    </row>
    <row r="2123" spans="1:11" x14ac:dyDescent="0.25">
      <c r="A2123" s="7">
        <v>137913</v>
      </c>
      <c r="B2123" s="7">
        <f>VLOOKUP(A2123,'Лицевые счета'!$A$1:$K$4570,2,0)</f>
        <v>58204</v>
      </c>
      <c r="C2123">
        <f>COUNTIF('ИПУ и ОКПУ'!$A$2:$A$3258,A2123)</f>
        <v>1</v>
      </c>
      <c r="D2123" t="str">
        <f>IF(C2123&gt;0,VLOOKUP(A2123,'ИПУ и ОКПУ'!$A$1:$O$3258,9,0),"")</f>
        <v>Одноставочный</v>
      </c>
      <c r="E2123" t="str">
        <f>IF(C2123&gt;0,IF(VLOOKUP(A2123,'ИПУ и ОКПУ'!$A$1:$O$3258,14,0)="Нет показаний","Нет показаний",""),"")</f>
        <v/>
      </c>
      <c r="F2123">
        <f>IF(AND(C2123&gt;0),SUMIF('ИПУ и ОКПУ'!$A$2:$A$3258,A2123,'ИПУ и ОКПУ'!$O$2:$O$3258),"")</f>
        <v>278</v>
      </c>
      <c r="G2123">
        <f>VLOOKUP(A2123,'Лицевые счета'!$A$2:$K$4570,9,0)</f>
        <v>1</v>
      </c>
      <c r="H2123">
        <f>VLOOKUP(A2123,'Лицевые счета'!$A$2:$K$4570,10,0)</f>
        <v>167.6</v>
      </c>
      <c r="I2123" t="str">
        <f>VLOOKUP(A2123,'Лицевые счета'!$A$2:$K$4570,6,0)</f>
        <v>ФЛ</v>
      </c>
      <c r="J2123" t="str">
        <f>IF(AND(C2123=0,I2123="ФЛ"),G2123*H2123,"")</f>
        <v/>
      </c>
      <c r="K2123" t="str">
        <f>IF(AND(C2123&gt;0,E2123="Нет показаний",I2123="ФЛ"),G2123*H2123,"")</f>
        <v/>
      </c>
    </row>
    <row r="2124" spans="1:11" x14ac:dyDescent="0.25">
      <c r="A2124" s="7">
        <v>138872</v>
      </c>
      <c r="B2124" s="7">
        <f>VLOOKUP(A2124,'Лицевые счета'!$A$1:$K$4570,2,0)</f>
        <v>63241</v>
      </c>
      <c r="C2124">
        <f>COUNTIF('ИПУ и ОКПУ'!$A$2:$A$3258,A2124)</f>
        <v>1</v>
      </c>
      <c r="D2124" t="str">
        <f>IF(C2124&gt;0,VLOOKUP(A2124,'ИПУ и ОКПУ'!$A$1:$O$3258,9,0),"")</f>
        <v>Одноставочный</v>
      </c>
      <c r="E2124" t="str">
        <f>IF(C2124&gt;0,IF(VLOOKUP(A2124,'ИПУ и ОКПУ'!$A$1:$O$3258,14,0)="Нет показаний","Нет показаний",""),"")</f>
        <v/>
      </c>
      <c r="F2124">
        <f>IF(AND(C2124&gt;0),SUMIF('ИПУ и ОКПУ'!$A$2:$A$3258,A2124,'ИПУ и ОКПУ'!$O$2:$O$3258),"")</f>
        <v>0</v>
      </c>
      <c r="G2124">
        <f>VLOOKUP(A2124,'Лицевые счета'!$A$2:$K$4570,9,0)</f>
        <v>1</v>
      </c>
      <c r="H2124">
        <f>VLOOKUP(A2124,'Лицевые счета'!$A$2:$K$4570,10,0)</f>
        <v>118.7</v>
      </c>
      <c r="I2124" t="str">
        <f>VLOOKUP(A2124,'Лицевые счета'!$A$2:$K$4570,6,0)</f>
        <v>ФЛ</v>
      </c>
      <c r="J2124" t="str">
        <f>IF(AND(C2124=0,I2124="ФЛ"),G2124*H2124,"")</f>
        <v/>
      </c>
      <c r="K2124" t="str">
        <f>IF(AND(C2124&gt;0,E2124="Нет показаний",I2124="ФЛ"),G2124*H2124,"")</f>
        <v/>
      </c>
    </row>
    <row r="2125" spans="1:11" x14ac:dyDescent="0.25">
      <c r="A2125" s="7">
        <v>139092</v>
      </c>
      <c r="B2125" s="7">
        <f>VLOOKUP(A2125,'Лицевые счета'!$A$1:$K$4570,2,0)</f>
        <v>58204</v>
      </c>
      <c r="C2125">
        <f>COUNTIF('ИПУ и ОКПУ'!$A$2:$A$3258,A2125)</f>
        <v>1</v>
      </c>
      <c r="D2125" t="str">
        <f>IF(C2125&gt;0,VLOOKUP(A2125,'ИПУ и ОКПУ'!$A$1:$O$3258,9,0),"")</f>
        <v>Одноставочный</v>
      </c>
      <c r="E2125" t="str">
        <f>IF(C2125&gt;0,IF(VLOOKUP(A2125,'ИПУ и ОКПУ'!$A$1:$O$3258,14,0)="Нет показаний","Нет показаний",""),"")</f>
        <v/>
      </c>
      <c r="F2125">
        <f>IF(AND(C2125&gt;0),SUMIF('ИПУ и ОКПУ'!$A$2:$A$3258,A2125,'ИПУ и ОКПУ'!$O$2:$O$3258),"")</f>
        <v>64</v>
      </c>
      <c r="G2125">
        <f>VLOOKUP(A2125,'Лицевые счета'!$A$2:$K$4570,9,0)</f>
        <v>1</v>
      </c>
      <c r="H2125">
        <f>VLOOKUP(A2125,'Лицевые счета'!$A$2:$K$4570,10,0)</f>
        <v>167.6</v>
      </c>
      <c r="I2125" t="str">
        <f>VLOOKUP(A2125,'Лицевые счета'!$A$2:$K$4570,6,0)</f>
        <v>ФЛ</v>
      </c>
      <c r="J2125" t="str">
        <f>IF(AND(C2125=0,I2125="ФЛ"),G2125*H2125,"")</f>
        <v/>
      </c>
      <c r="K2125" t="str">
        <f>IF(AND(C2125&gt;0,E2125="Нет показаний",I2125="ФЛ"),G2125*H2125,"")</f>
        <v/>
      </c>
    </row>
    <row r="2126" spans="1:11" x14ac:dyDescent="0.25">
      <c r="A2126" s="7">
        <v>139426</v>
      </c>
      <c r="B2126" s="7">
        <f>VLOOKUP(A2126,'Лицевые счета'!$A$1:$K$4570,2,0)</f>
        <v>58236</v>
      </c>
      <c r="C2126">
        <f>COUNTIF('ИПУ и ОКПУ'!$A$2:$A$3258,A2126)</f>
        <v>1</v>
      </c>
      <c r="D2126" t="str">
        <f>IF(C2126&gt;0,VLOOKUP(A2126,'ИПУ и ОКПУ'!$A$1:$O$3258,9,0),"")</f>
        <v>Одноставочный</v>
      </c>
      <c r="E2126" t="str">
        <f>IF(C2126&gt;0,IF(VLOOKUP(A2126,'ИПУ и ОКПУ'!$A$1:$O$3258,14,0)="Нет показаний","Нет показаний",""),"")</f>
        <v/>
      </c>
      <c r="F2126">
        <f>IF(AND(C2126&gt;0),SUMIF('ИПУ и ОКПУ'!$A$2:$A$3258,A2126,'ИПУ и ОКПУ'!$O$2:$O$3258),"")</f>
        <v>330</v>
      </c>
      <c r="G2126">
        <f>VLOOKUP(A2126,'Лицевые счета'!$A$2:$K$4570,9,0)</f>
        <v>1</v>
      </c>
      <c r="H2126">
        <f>VLOOKUP(A2126,'Лицевые счета'!$A$2:$K$4570,10,0)</f>
        <v>167.6</v>
      </c>
      <c r="I2126" t="str">
        <f>VLOOKUP(A2126,'Лицевые счета'!$A$2:$K$4570,6,0)</f>
        <v>ФЛ</v>
      </c>
      <c r="J2126" t="str">
        <f>IF(AND(C2126=0,I2126="ФЛ"),G2126*H2126,"")</f>
        <v/>
      </c>
      <c r="K2126" t="str">
        <f>IF(AND(C2126&gt;0,E2126="Нет показаний",I2126="ФЛ"),G2126*H2126,"")</f>
        <v/>
      </c>
    </row>
    <row r="2127" spans="1:11" x14ac:dyDescent="0.25">
      <c r="A2127" s="7">
        <v>139830</v>
      </c>
      <c r="B2127" s="7">
        <f>VLOOKUP(A2127,'Лицевые счета'!$A$1:$K$4570,2,0)</f>
        <v>58314</v>
      </c>
      <c r="C2127">
        <f>COUNTIF('ИПУ и ОКПУ'!$A$2:$A$3258,A2127)</f>
        <v>0</v>
      </c>
      <c r="D2127" t="str">
        <f>IF(C2127&gt;0,VLOOKUP(A2127,'ИПУ и ОКПУ'!$A$1:$O$3258,9,0),"")</f>
        <v/>
      </c>
      <c r="E2127" t="str">
        <f>IF(C2127&gt;0,IF(VLOOKUP(A2127,'ИПУ и ОКПУ'!$A$1:$O$3258,14,0)="Нет показаний","Нет показаний",""),"")</f>
        <v/>
      </c>
      <c r="F2127" t="str">
        <f>IF(AND(C2127&gt;0),SUMIF('ИПУ и ОКПУ'!$A$2:$A$3258,A2127,'ИПУ и ОКПУ'!$O$2:$O$3258),"")</f>
        <v/>
      </c>
      <c r="G2127">
        <f>VLOOKUP(A2127,'Лицевые счета'!$A$2:$K$4570,9,0)</f>
        <v>1</v>
      </c>
      <c r="H2127">
        <f>VLOOKUP(A2127,'Лицевые счета'!$A$2:$K$4570,10,0)</f>
        <v>142</v>
      </c>
      <c r="I2127" t="str">
        <f>VLOOKUP(A2127,'Лицевые счета'!$A$2:$K$4570,6,0)</f>
        <v>ФЛ</v>
      </c>
      <c r="J2127">
        <f>IF(AND(C2127=0,I2127="ФЛ"),G2127*H2127,"")</f>
        <v>142</v>
      </c>
      <c r="K2127" t="str">
        <f>IF(AND(C2127&gt;0,E2127="Нет показаний",I2127="ФЛ"),G2127*H2127,"")</f>
        <v/>
      </c>
    </row>
    <row r="2128" spans="1:11" x14ac:dyDescent="0.25">
      <c r="A2128" s="7">
        <v>140026</v>
      </c>
      <c r="B2128" s="7">
        <f>VLOOKUP(A2128,'Лицевые счета'!$A$1:$K$4570,2,0)</f>
        <v>58210</v>
      </c>
      <c r="C2128">
        <f>COUNTIF('ИПУ и ОКПУ'!$A$2:$A$3258,A2128)</f>
        <v>1</v>
      </c>
      <c r="D2128" t="str">
        <f>IF(C2128&gt;0,VLOOKUP(A2128,'ИПУ и ОКПУ'!$A$1:$O$3258,9,0),"")</f>
        <v>Одноставочный</v>
      </c>
      <c r="E2128" t="str">
        <f>IF(C2128&gt;0,IF(VLOOKUP(A2128,'ИПУ и ОКПУ'!$A$1:$O$3258,14,0)="Нет показаний","Нет показаний",""),"")</f>
        <v/>
      </c>
      <c r="F2128">
        <f>IF(AND(C2128&gt;0),SUMIF('ИПУ и ОКПУ'!$A$2:$A$3258,A2128,'ИПУ и ОКПУ'!$O$2:$O$3258),"")</f>
        <v>129</v>
      </c>
      <c r="G2128">
        <f>VLOOKUP(A2128,'Лицевые счета'!$A$2:$K$4570,9,0)</f>
        <v>1</v>
      </c>
      <c r="H2128">
        <f>VLOOKUP(A2128,'Лицевые счета'!$A$2:$K$4570,10,0)</f>
        <v>167.6</v>
      </c>
      <c r="I2128" t="str">
        <f>VLOOKUP(A2128,'Лицевые счета'!$A$2:$K$4570,6,0)</f>
        <v>ФЛ</v>
      </c>
      <c r="J2128" t="str">
        <f>IF(AND(C2128=0,I2128="ФЛ"),G2128*H2128,"")</f>
        <v/>
      </c>
      <c r="K2128" t="str">
        <f>IF(AND(C2128&gt;0,E2128="Нет показаний",I2128="ФЛ"),G2128*H2128,"")</f>
        <v/>
      </c>
    </row>
    <row r="2129" spans="1:11" x14ac:dyDescent="0.25">
      <c r="A2129" s="7">
        <v>140441</v>
      </c>
      <c r="B2129" s="7">
        <f>VLOOKUP(A2129,'Лицевые счета'!$A$1:$K$4570,2,0)</f>
        <v>58315</v>
      </c>
      <c r="C2129">
        <f>COUNTIF('ИПУ и ОКПУ'!$A$2:$A$3258,A2129)</f>
        <v>2</v>
      </c>
      <c r="D2129" t="str">
        <f>IF(C2129&gt;0,VLOOKUP(A2129,'ИПУ и ОКПУ'!$A$1:$O$3258,9,0),"")</f>
        <v>Одноставочный</v>
      </c>
      <c r="E2129" t="str">
        <f>IF(C2129&gt;0,IF(VLOOKUP(A2129,'ИПУ и ОКПУ'!$A$1:$O$3258,14,0)="Нет показаний","Нет показаний",""),"")</f>
        <v/>
      </c>
      <c r="F2129">
        <f>IF(AND(C2129&gt;0),SUMIF('ИПУ и ОКПУ'!$A$2:$A$3258,A2129,'ИПУ и ОКПУ'!$O$2:$O$3258),"")</f>
        <v>210</v>
      </c>
      <c r="G2129">
        <f>VLOOKUP(A2129,'Лицевые счета'!$A$2:$K$4570,9,0)</f>
        <v>1</v>
      </c>
      <c r="H2129">
        <f>VLOOKUP(A2129,'Лицевые счета'!$A$2:$K$4570,10,0)</f>
        <v>92</v>
      </c>
      <c r="I2129" t="str">
        <f>VLOOKUP(A2129,'Лицевые счета'!$A$2:$K$4570,6,0)</f>
        <v>ФЛ</v>
      </c>
      <c r="J2129" t="str">
        <f>IF(AND(C2129=0,I2129="ФЛ"),G2129*H2129,"")</f>
        <v/>
      </c>
      <c r="K2129" t="str">
        <f>IF(AND(C2129&gt;0,E2129="Нет показаний",I2129="ФЛ"),G2129*H2129,"")</f>
        <v/>
      </c>
    </row>
    <row r="2130" spans="1:11" x14ac:dyDescent="0.25">
      <c r="A2130" s="7">
        <v>140501</v>
      </c>
      <c r="B2130" s="7">
        <f>VLOOKUP(A2130,'Лицевые счета'!$A$1:$K$4570,2,0)</f>
        <v>56764</v>
      </c>
      <c r="C2130">
        <f>COUNTIF('ИПУ и ОКПУ'!$A$2:$A$3258,A2130)</f>
        <v>1</v>
      </c>
      <c r="D2130" t="str">
        <f>IF(C2130&gt;0,VLOOKUP(A2130,'ИПУ и ОКПУ'!$A$1:$O$3258,9,0),"")</f>
        <v>Одноставочный</v>
      </c>
      <c r="E2130" t="str">
        <f>IF(C2130&gt;0,IF(VLOOKUP(A2130,'ИПУ и ОКПУ'!$A$1:$O$3258,14,0)="Нет показаний","Нет показаний",""),"")</f>
        <v/>
      </c>
      <c r="F2130">
        <f>IF(AND(C2130&gt;0),SUMIF('ИПУ и ОКПУ'!$A$2:$A$3258,A2130,'ИПУ и ОКПУ'!$O$2:$O$3258),"")</f>
        <v>38</v>
      </c>
      <c r="G2130">
        <f>VLOOKUP(A2130,'Лицевые счета'!$A$2:$K$4570,9,0)</f>
        <v>1</v>
      </c>
      <c r="H2130">
        <f>VLOOKUP(A2130,'Лицевые счета'!$A$2:$K$4570,10,0)</f>
        <v>92</v>
      </c>
      <c r="I2130" t="str">
        <f>VLOOKUP(A2130,'Лицевые счета'!$A$2:$K$4570,6,0)</f>
        <v>ФЛ</v>
      </c>
      <c r="J2130" t="str">
        <f>IF(AND(C2130=0,I2130="ФЛ"),G2130*H2130,"")</f>
        <v/>
      </c>
      <c r="K2130" t="str">
        <f>IF(AND(C2130&gt;0,E2130="Нет показаний",I2130="ФЛ"),G2130*H2130,"")</f>
        <v/>
      </c>
    </row>
    <row r="2131" spans="1:11" x14ac:dyDescent="0.25">
      <c r="A2131" s="7">
        <v>141506</v>
      </c>
      <c r="B2131" s="7">
        <f>VLOOKUP(A2131,'Лицевые счета'!$A$1:$K$4570,2,0)</f>
        <v>58321</v>
      </c>
      <c r="C2131">
        <f>COUNTIF('ИПУ и ОКПУ'!$A$2:$A$3258,A2131)</f>
        <v>1</v>
      </c>
      <c r="D2131" t="str">
        <f>IF(C2131&gt;0,VLOOKUP(A2131,'ИПУ и ОКПУ'!$A$1:$O$3258,9,0),"")</f>
        <v>Одноставочный</v>
      </c>
      <c r="E2131" t="str">
        <f>IF(C2131&gt;0,IF(VLOOKUP(A2131,'ИПУ и ОКПУ'!$A$1:$O$3258,14,0)="Нет показаний","Нет показаний",""),"")</f>
        <v/>
      </c>
      <c r="F2131">
        <f>IF(AND(C2131&gt;0),SUMIF('ИПУ и ОКПУ'!$A$2:$A$3258,A2131,'ИПУ и ОКПУ'!$O$2:$O$3258),"")</f>
        <v>177</v>
      </c>
      <c r="G2131">
        <f>VLOOKUP(A2131,'Лицевые счета'!$A$2:$K$4570,9,0)</f>
        <v>1</v>
      </c>
      <c r="H2131">
        <f>VLOOKUP(A2131,'Лицевые счета'!$A$2:$K$4570,10,0)</f>
        <v>118.7</v>
      </c>
      <c r="I2131" t="str">
        <f>VLOOKUP(A2131,'Лицевые счета'!$A$2:$K$4570,6,0)</f>
        <v>ФЛ</v>
      </c>
      <c r="J2131" t="str">
        <f>IF(AND(C2131=0,I2131="ФЛ"),G2131*H2131,"")</f>
        <v/>
      </c>
      <c r="K2131" t="str">
        <f>IF(AND(C2131&gt;0,E2131="Нет показаний",I2131="ФЛ"),G2131*H2131,"")</f>
        <v/>
      </c>
    </row>
    <row r="2132" spans="1:11" x14ac:dyDescent="0.25">
      <c r="A2132" s="7">
        <v>141778</v>
      </c>
      <c r="B2132" s="7">
        <f>VLOOKUP(A2132,'Лицевые счета'!$A$1:$K$4570,2,0)</f>
        <v>58375</v>
      </c>
      <c r="C2132">
        <f>COUNTIF('ИПУ и ОКПУ'!$A$2:$A$3258,A2132)</f>
        <v>1</v>
      </c>
      <c r="D2132" t="str">
        <f>IF(C2132&gt;0,VLOOKUP(A2132,'ИПУ и ОКПУ'!$A$1:$O$3258,9,0),"")</f>
        <v>Одноставочный</v>
      </c>
      <c r="E2132" t="str">
        <f>IF(C2132&gt;0,IF(VLOOKUP(A2132,'ИПУ и ОКПУ'!$A$1:$O$3258,14,0)="Нет показаний","Нет показаний",""),"")</f>
        <v/>
      </c>
      <c r="F2132">
        <f>IF(AND(C2132&gt;0),SUMIF('ИПУ и ОКПУ'!$A$2:$A$3258,A2132,'ИПУ и ОКПУ'!$O$2:$O$3258),"")</f>
        <v>482</v>
      </c>
      <c r="G2132">
        <f>VLOOKUP(A2132,'Лицевые счета'!$A$2:$K$4570,9,0)</f>
        <v>1</v>
      </c>
      <c r="H2132">
        <f>VLOOKUP(A2132,'Лицевые счета'!$A$2:$K$4570,10,0)</f>
        <v>183.2</v>
      </c>
      <c r="I2132" t="str">
        <f>VLOOKUP(A2132,'Лицевые счета'!$A$2:$K$4570,6,0)</f>
        <v>ФЛ</v>
      </c>
      <c r="J2132" t="str">
        <f>IF(AND(C2132=0,I2132="ФЛ"),G2132*H2132,"")</f>
        <v/>
      </c>
      <c r="K2132" t="str">
        <f>IF(AND(C2132&gt;0,E2132="Нет показаний",I2132="ФЛ"),G2132*H2132,"")</f>
        <v/>
      </c>
    </row>
    <row r="2133" spans="1:11" x14ac:dyDescent="0.25">
      <c r="A2133" s="7">
        <v>141832</v>
      </c>
      <c r="B2133" s="7">
        <f>VLOOKUP(A2133,'Лицевые счета'!$A$1:$K$4570,2,0)</f>
        <v>58342</v>
      </c>
      <c r="C2133">
        <f>COUNTIF('ИПУ и ОКПУ'!$A$2:$A$3258,A2133)</f>
        <v>1</v>
      </c>
      <c r="D2133" t="str">
        <f>IF(C2133&gt;0,VLOOKUP(A2133,'ИПУ и ОКПУ'!$A$1:$O$3258,9,0),"")</f>
        <v>Одноставочный</v>
      </c>
      <c r="E2133" t="str">
        <f>IF(C2133&gt;0,IF(VLOOKUP(A2133,'ИПУ и ОКПУ'!$A$1:$O$3258,14,0)="Нет показаний","Нет показаний",""),"")</f>
        <v>Нет показаний</v>
      </c>
      <c r="F2133">
        <f>IF(AND(C2133&gt;0),SUMIF('ИПУ и ОКПУ'!$A$2:$A$3258,A2133,'ИПУ и ОКПУ'!$O$2:$O$3258),"")</f>
        <v>0</v>
      </c>
      <c r="G2133">
        <f>VLOOKUP(A2133,'Лицевые счета'!$A$2:$K$4570,9,0)</f>
        <v>1</v>
      </c>
      <c r="H2133">
        <f>VLOOKUP(A2133,'Лицевые счета'!$A$2:$K$4570,10,0)</f>
        <v>167.6</v>
      </c>
      <c r="I2133" t="str">
        <f>VLOOKUP(A2133,'Лицевые счета'!$A$2:$K$4570,6,0)</f>
        <v>ФЛ</v>
      </c>
      <c r="J2133" t="str">
        <f>IF(AND(C2133=0,I2133="ФЛ"),G2133*H2133,"")</f>
        <v/>
      </c>
      <c r="K2133">
        <f>IF(AND(C2133&gt;0,E2133="Нет показаний",I2133="ФЛ"),G2133*H2133,"")</f>
        <v>167.6</v>
      </c>
    </row>
    <row r="2134" spans="1:11" x14ac:dyDescent="0.25">
      <c r="A2134" s="7">
        <v>141899</v>
      </c>
      <c r="B2134" s="7">
        <f>VLOOKUP(A2134,'Лицевые счета'!$A$1:$K$4570,2,0)</f>
        <v>58190</v>
      </c>
      <c r="C2134">
        <f>COUNTIF('ИПУ и ОКПУ'!$A$2:$A$3258,A2134)</f>
        <v>0</v>
      </c>
      <c r="D2134" t="str">
        <f>IF(C2134&gt;0,VLOOKUP(A2134,'ИПУ и ОКПУ'!$A$1:$O$3258,9,0),"")</f>
        <v/>
      </c>
      <c r="E2134" t="str">
        <f>IF(C2134&gt;0,IF(VLOOKUP(A2134,'ИПУ и ОКПУ'!$A$1:$O$3258,14,0)="Нет показаний","Нет показаний",""),"")</f>
        <v/>
      </c>
      <c r="F2134" t="str">
        <f>IF(AND(C2134&gt;0),SUMIF('ИПУ и ОКПУ'!$A$2:$A$3258,A2134,'ИПУ и ОКПУ'!$O$2:$O$3258),"")</f>
        <v/>
      </c>
      <c r="G2134">
        <f>VLOOKUP(A2134,'Лицевые счета'!$A$2:$K$4570,9,0)</f>
        <v>1</v>
      </c>
      <c r="H2134">
        <f>VLOOKUP(A2134,'Лицевые счета'!$A$2:$K$4570,10,0)</f>
        <v>118.7</v>
      </c>
      <c r="I2134" t="str">
        <f>VLOOKUP(A2134,'Лицевые счета'!$A$2:$K$4570,6,0)</f>
        <v>ФЛ</v>
      </c>
      <c r="J2134">
        <f>IF(AND(C2134=0,I2134="ФЛ"),G2134*H2134,"")</f>
        <v>118.7</v>
      </c>
      <c r="K2134" t="str">
        <f>IF(AND(C2134&gt;0,E2134="Нет показаний",I2134="ФЛ"),G2134*H2134,"")</f>
        <v/>
      </c>
    </row>
    <row r="2135" spans="1:11" x14ac:dyDescent="0.25">
      <c r="A2135" s="7">
        <v>141925</v>
      </c>
      <c r="B2135" s="7">
        <f>VLOOKUP(A2135,'Лицевые счета'!$A$1:$K$4570,2,0)</f>
        <v>59321</v>
      </c>
      <c r="C2135">
        <f>COUNTIF('ИПУ и ОКПУ'!$A$2:$A$3258,A2135)</f>
        <v>1</v>
      </c>
      <c r="D2135" t="str">
        <f>IF(C2135&gt;0,VLOOKUP(A2135,'ИПУ и ОКПУ'!$A$1:$O$3258,9,0),"")</f>
        <v>Одноставочный</v>
      </c>
      <c r="E2135" t="str">
        <f>IF(C2135&gt;0,IF(VLOOKUP(A2135,'ИПУ и ОКПУ'!$A$1:$O$3258,14,0)="Нет показаний","Нет показаний",""),"")</f>
        <v/>
      </c>
      <c r="F2135">
        <f>IF(AND(C2135&gt;0),SUMIF('ИПУ и ОКПУ'!$A$2:$A$3258,A2135,'ИПУ и ОКПУ'!$O$2:$O$3258),"")</f>
        <v>0</v>
      </c>
      <c r="G2135">
        <f>VLOOKUP(A2135,'Лицевые счета'!$A$2:$K$4570,9,0)</f>
        <v>1</v>
      </c>
      <c r="H2135">
        <f>VLOOKUP(A2135,'Лицевые счета'!$A$2:$K$4570,10,0)</f>
        <v>92</v>
      </c>
      <c r="I2135" t="str">
        <f>VLOOKUP(A2135,'Лицевые счета'!$A$2:$K$4570,6,0)</f>
        <v>ФЛ</v>
      </c>
      <c r="J2135" t="str">
        <f>IF(AND(C2135=0,I2135="ФЛ"),G2135*H2135,"")</f>
        <v/>
      </c>
      <c r="K2135" t="str">
        <f>IF(AND(C2135&gt;0,E2135="Нет показаний",I2135="ФЛ"),G2135*H2135,"")</f>
        <v/>
      </c>
    </row>
    <row r="2136" spans="1:11" x14ac:dyDescent="0.25">
      <c r="A2136" s="7">
        <v>142559</v>
      </c>
      <c r="B2136" s="7">
        <f>VLOOKUP(A2136,'Лицевые счета'!$A$1:$K$4570,2,0)</f>
        <v>58312</v>
      </c>
      <c r="C2136">
        <f>COUNTIF('ИПУ и ОКПУ'!$A$2:$A$3258,A2136)</f>
        <v>1</v>
      </c>
      <c r="D2136" t="str">
        <f>IF(C2136&gt;0,VLOOKUP(A2136,'ИПУ и ОКПУ'!$A$1:$O$3258,9,0),"")</f>
        <v>Одноставочный</v>
      </c>
      <c r="E2136" t="str">
        <f>IF(C2136&gt;0,IF(VLOOKUP(A2136,'ИПУ и ОКПУ'!$A$1:$O$3258,14,0)="Нет показаний","Нет показаний",""),"")</f>
        <v/>
      </c>
      <c r="F2136">
        <f>IF(AND(C2136&gt;0),SUMIF('ИПУ и ОКПУ'!$A$2:$A$3258,A2136,'ИПУ и ОКПУ'!$O$2:$O$3258),"")</f>
        <v>0</v>
      </c>
      <c r="G2136">
        <f>VLOOKUP(A2136,'Лицевые счета'!$A$2:$K$4570,9,0)</f>
        <v>1</v>
      </c>
      <c r="H2136">
        <f>VLOOKUP(A2136,'Лицевые счета'!$A$2:$K$4570,10,0)</f>
        <v>134.30000000000001</v>
      </c>
      <c r="I2136" t="str">
        <f>VLOOKUP(A2136,'Лицевые счета'!$A$2:$K$4570,6,0)</f>
        <v>ФЛ</v>
      </c>
      <c r="J2136" t="str">
        <f>IF(AND(C2136=0,I2136="ФЛ"),G2136*H2136,"")</f>
        <v/>
      </c>
      <c r="K2136" t="str">
        <f>IF(AND(C2136&gt;0,E2136="Нет показаний",I2136="ФЛ"),G2136*H2136,"")</f>
        <v/>
      </c>
    </row>
    <row r="2137" spans="1:11" x14ac:dyDescent="0.25">
      <c r="A2137" s="7">
        <v>142633</v>
      </c>
      <c r="B2137" s="7">
        <f>VLOOKUP(A2137,'Лицевые счета'!$A$1:$K$4570,2,0)</f>
        <v>58360</v>
      </c>
      <c r="C2137">
        <f>COUNTIF('ИПУ и ОКПУ'!$A$2:$A$3258,A2137)</f>
        <v>1</v>
      </c>
      <c r="D2137" t="str">
        <f>IF(C2137&gt;0,VLOOKUP(A2137,'ИПУ и ОКПУ'!$A$1:$O$3258,9,0),"")</f>
        <v>Одноставочный</v>
      </c>
      <c r="E2137" t="str">
        <f>IF(C2137&gt;0,IF(VLOOKUP(A2137,'ИПУ и ОКПУ'!$A$1:$O$3258,14,0)="Нет показаний","Нет показаний",""),"")</f>
        <v/>
      </c>
      <c r="F2137">
        <f>IF(AND(C2137&gt;0),SUMIF('ИПУ и ОКПУ'!$A$2:$A$3258,A2137,'ИПУ и ОКПУ'!$O$2:$O$3258),"")</f>
        <v>204</v>
      </c>
      <c r="G2137">
        <f>VLOOKUP(A2137,'Лицевые счета'!$A$2:$K$4570,9,0)</f>
        <v>1</v>
      </c>
      <c r="H2137">
        <f>VLOOKUP(A2137,'Лицевые счета'!$A$2:$K$4570,10,0)</f>
        <v>183.2</v>
      </c>
      <c r="I2137" t="str">
        <f>VLOOKUP(A2137,'Лицевые счета'!$A$2:$K$4570,6,0)</f>
        <v>ФЛ</v>
      </c>
      <c r="J2137" t="str">
        <f>IF(AND(C2137=0,I2137="ФЛ"),G2137*H2137,"")</f>
        <v/>
      </c>
      <c r="K2137" t="str">
        <f>IF(AND(C2137&gt;0,E2137="Нет показаний",I2137="ФЛ"),G2137*H2137,"")</f>
        <v/>
      </c>
    </row>
    <row r="2138" spans="1:11" x14ac:dyDescent="0.25">
      <c r="A2138" s="7">
        <v>142645</v>
      </c>
      <c r="B2138" s="7">
        <f>VLOOKUP(A2138,'Лицевые счета'!$A$1:$K$4570,2,0)</f>
        <v>58343</v>
      </c>
      <c r="C2138">
        <f>COUNTIF('ИПУ и ОКПУ'!$A$2:$A$3258,A2138)</f>
        <v>1</v>
      </c>
      <c r="D2138" t="str">
        <f>IF(C2138&gt;0,VLOOKUP(A2138,'ИПУ и ОКПУ'!$A$1:$O$3258,9,0),"")</f>
        <v>Одноставочный</v>
      </c>
      <c r="E2138" t="str">
        <f>IF(C2138&gt;0,IF(VLOOKUP(A2138,'ИПУ и ОКПУ'!$A$1:$O$3258,14,0)="Нет показаний","Нет показаний",""),"")</f>
        <v/>
      </c>
      <c r="F2138">
        <f>IF(AND(C2138&gt;0),SUMIF('ИПУ и ОКПУ'!$A$2:$A$3258,A2138,'ИПУ и ОКПУ'!$O$2:$O$3258),"")</f>
        <v>305</v>
      </c>
      <c r="G2138">
        <f>VLOOKUP(A2138,'Лицевые счета'!$A$2:$K$4570,9,0)</f>
        <v>1</v>
      </c>
      <c r="H2138">
        <f>VLOOKUP(A2138,'Лицевые счета'!$A$2:$K$4570,10,0)</f>
        <v>118.7</v>
      </c>
      <c r="I2138" t="str">
        <f>VLOOKUP(A2138,'Лицевые счета'!$A$2:$K$4570,6,0)</f>
        <v>ФЛ</v>
      </c>
      <c r="J2138" t="str">
        <f>IF(AND(C2138=0,I2138="ФЛ"),G2138*H2138,"")</f>
        <v/>
      </c>
      <c r="K2138" t="str">
        <f>IF(AND(C2138&gt;0,E2138="Нет показаний",I2138="ФЛ"),G2138*H2138,"")</f>
        <v/>
      </c>
    </row>
    <row r="2139" spans="1:11" x14ac:dyDescent="0.25">
      <c r="A2139" s="7">
        <v>142939</v>
      </c>
      <c r="B2139" s="7">
        <f>VLOOKUP(A2139,'Лицевые счета'!$A$1:$K$4570,2,0)</f>
        <v>58341</v>
      </c>
      <c r="C2139">
        <f>COUNTIF('ИПУ и ОКПУ'!$A$2:$A$3258,A2139)</f>
        <v>2</v>
      </c>
      <c r="D2139" t="str">
        <f>IF(C2139&gt;0,VLOOKUP(A2139,'ИПУ и ОКПУ'!$A$1:$O$3258,9,0),"")</f>
        <v>Двухзонный</v>
      </c>
      <c r="E2139" t="str">
        <f>IF(C2139&gt;0,IF(VLOOKUP(A2139,'ИПУ и ОКПУ'!$A$1:$O$3258,14,0)="Нет показаний","Нет показаний",""),"")</f>
        <v/>
      </c>
      <c r="F2139">
        <f>IF(AND(C2139&gt;0),SUMIF('ИПУ и ОКПУ'!$A$2:$A$3258,A2139,'ИПУ и ОКПУ'!$O$2:$O$3258),"")</f>
        <v>120</v>
      </c>
      <c r="G2139">
        <f>VLOOKUP(A2139,'Лицевые счета'!$A$2:$K$4570,9,0)</f>
        <v>1</v>
      </c>
      <c r="H2139">
        <f>VLOOKUP(A2139,'Лицевые счета'!$A$2:$K$4570,10,0)</f>
        <v>134.30000000000001</v>
      </c>
      <c r="I2139" t="str">
        <f>VLOOKUP(A2139,'Лицевые счета'!$A$2:$K$4570,6,0)</f>
        <v>ФЛ</v>
      </c>
      <c r="J2139" t="str">
        <f>IF(AND(C2139=0,I2139="ФЛ"),G2139*H2139,"")</f>
        <v/>
      </c>
      <c r="K2139" t="str">
        <f>IF(AND(C2139&gt;0,E2139="Нет показаний",I2139="ФЛ"),G2139*H2139,"")</f>
        <v/>
      </c>
    </row>
    <row r="2140" spans="1:11" x14ac:dyDescent="0.25">
      <c r="A2140" s="7">
        <v>143605</v>
      </c>
      <c r="B2140" s="7">
        <f>VLOOKUP(A2140,'Лицевые счета'!$A$1:$K$4570,2,0)</f>
        <v>58315</v>
      </c>
      <c r="C2140">
        <f>COUNTIF('ИПУ и ОКПУ'!$A$2:$A$3258,A2140)</f>
        <v>1</v>
      </c>
      <c r="D2140" t="str">
        <f>IF(C2140&gt;0,VLOOKUP(A2140,'ИПУ и ОКПУ'!$A$1:$O$3258,9,0),"")</f>
        <v>Одноставочный</v>
      </c>
      <c r="E2140" t="str">
        <f>IF(C2140&gt;0,IF(VLOOKUP(A2140,'ИПУ и ОКПУ'!$A$1:$O$3258,14,0)="Нет показаний","Нет показаний",""),"")</f>
        <v>Нет показаний</v>
      </c>
      <c r="F2140">
        <f>IF(AND(C2140&gt;0),SUMIF('ИПУ и ОКПУ'!$A$2:$A$3258,A2140,'ИПУ и ОКПУ'!$O$2:$O$3258),"")</f>
        <v>0</v>
      </c>
      <c r="G2140">
        <f>VLOOKUP(A2140,'Лицевые счета'!$A$2:$K$4570,9,0)</f>
        <v>1</v>
      </c>
      <c r="H2140">
        <f>VLOOKUP(A2140,'Лицевые счета'!$A$2:$K$4570,10,0)</f>
        <v>92</v>
      </c>
      <c r="I2140" t="str">
        <f>VLOOKUP(A2140,'Лицевые счета'!$A$2:$K$4570,6,0)</f>
        <v>ФЛ</v>
      </c>
      <c r="J2140" t="str">
        <f>IF(AND(C2140=0,I2140="ФЛ"),G2140*H2140,"")</f>
        <v/>
      </c>
      <c r="K2140">
        <f>IF(AND(C2140&gt;0,E2140="Нет показаний",I2140="ФЛ"),G2140*H2140,"")</f>
        <v>92</v>
      </c>
    </row>
    <row r="2141" spans="1:11" x14ac:dyDescent="0.25">
      <c r="A2141" s="7">
        <v>143934</v>
      </c>
      <c r="B2141" s="7">
        <f>VLOOKUP(A2141,'Лицевые счета'!$A$1:$K$4570,2,0)</f>
        <v>58374</v>
      </c>
      <c r="C2141">
        <f>COUNTIF('ИПУ и ОКПУ'!$A$2:$A$3258,A2141)</f>
        <v>1</v>
      </c>
      <c r="D2141" t="str">
        <f>IF(C2141&gt;0,VLOOKUP(A2141,'ИПУ и ОКПУ'!$A$1:$O$3258,9,0),"")</f>
        <v>Одноставочный</v>
      </c>
      <c r="E2141" t="str">
        <f>IF(C2141&gt;0,IF(VLOOKUP(A2141,'ИПУ и ОКПУ'!$A$1:$O$3258,14,0)="Нет показаний","Нет показаний",""),"")</f>
        <v/>
      </c>
      <c r="F2141">
        <f>IF(AND(C2141&gt;0),SUMIF('ИПУ и ОКПУ'!$A$2:$A$3258,A2141,'ИПУ и ОКПУ'!$O$2:$O$3258),"")</f>
        <v>48</v>
      </c>
      <c r="G2141">
        <f>VLOOKUP(A2141,'Лицевые счета'!$A$2:$K$4570,9,0)</f>
        <v>1</v>
      </c>
      <c r="H2141">
        <f>VLOOKUP(A2141,'Лицевые счета'!$A$2:$K$4570,10,0)</f>
        <v>167.6</v>
      </c>
      <c r="I2141" t="str">
        <f>VLOOKUP(A2141,'Лицевые счета'!$A$2:$K$4570,6,0)</f>
        <v>ФЛ</v>
      </c>
      <c r="J2141" t="str">
        <f>IF(AND(C2141=0,I2141="ФЛ"),G2141*H2141,"")</f>
        <v/>
      </c>
      <c r="K2141" t="str">
        <f>IF(AND(C2141&gt;0,E2141="Нет показаний",I2141="ФЛ"),G2141*H2141,"")</f>
        <v/>
      </c>
    </row>
    <row r="2142" spans="1:11" x14ac:dyDescent="0.25">
      <c r="A2142" s="7">
        <v>143970</v>
      </c>
      <c r="B2142" s="7">
        <f>VLOOKUP(A2142,'Лицевые счета'!$A$1:$K$4570,2,0)</f>
        <v>56764</v>
      </c>
      <c r="C2142">
        <f>COUNTIF('ИПУ и ОКПУ'!$A$2:$A$3258,A2142)</f>
        <v>1</v>
      </c>
      <c r="D2142" t="str">
        <f>IF(C2142&gt;0,VLOOKUP(A2142,'ИПУ и ОКПУ'!$A$1:$O$3258,9,0),"")</f>
        <v>Одноставочный</v>
      </c>
      <c r="E2142" t="str">
        <f>IF(C2142&gt;0,IF(VLOOKUP(A2142,'ИПУ и ОКПУ'!$A$1:$O$3258,14,0)="Нет показаний","Нет показаний",""),"")</f>
        <v/>
      </c>
      <c r="F2142">
        <f>IF(AND(C2142&gt;0),SUMIF('ИПУ и ОКПУ'!$A$2:$A$3258,A2142,'ИПУ и ОКПУ'!$O$2:$O$3258),"")</f>
        <v>53</v>
      </c>
      <c r="G2142">
        <f>VLOOKUP(A2142,'Лицевые счета'!$A$2:$K$4570,9,0)</f>
        <v>1</v>
      </c>
      <c r="H2142">
        <f>VLOOKUP(A2142,'Лицевые счета'!$A$2:$K$4570,10,0)</f>
        <v>118.7</v>
      </c>
      <c r="I2142" t="str">
        <f>VLOOKUP(A2142,'Лицевые счета'!$A$2:$K$4570,6,0)</f>
        <v>ФЛ</v>
      </c>
      <c r="J2142" t="str">
        <f>IF(AND(C2142=0,I2142="ФЛ"),G2142*H2142,"")</f>
        <v/>
      </c>
      <c r="K2142" t="str">
        <f>IF(AND(C2142&gt;0,E2142="Нет показаний",I2142="ФЛ"),G2142*H2142,"")</f>
        <v/>
      </c>
    </row>
    <row r="2143" spans="1:11" x14ac:dyDescent="0.25">
      <c r="A2143" s="7">
        <v>144053</v>
      </c>
      <c r="B2143" s="7">
        <f>VLOOKUP(A2143,'Лицевые счета'!$A$1:$K$4570,2,0)</f>
        <v>58218</v>
      </c>
      <c r="C2143">
        <f>COUNTIF('ИПУ и ОКПУ'!$A$2:$A$3258,A2143)</f>
        <v>1</v>
      </c>
      <c r="D2143" t="str">
        <f>IF(C2143&gt;0,VLOOKUP(A2143,'ИПУ и ОКПУ'!$A$1:$O$3258,9,0),"")</f>
        <v>Одноставочный</v>
      </c>
      <c r="E2143" t="str">
        <f>IF(C2143&gt;0,IF(VLOOKUP(A2143,'ИПУ и ОКПУ'!$A$1:$O$3258,14,0)="Нет показаний","Нет показаний",""),"")</f>
        <v>Нет показаний</v>
      </c>
      <c r="F2143">
        <f>IF(AND(C2143&gt;0),SUMIF('ИПУ и ОКПУ'!$A$2:$A$3258,A2143,'ИПУ и ОКПУ'!$O$2:$O$3258),"")</f>
        <v>0</v>
      </c>
      <c r="G2143">
        <f>VLOOKUP(A2143,'Лицевые счета'!$A$2:$K$4570,9,0)</f>
        <v>1</v>
      </c>
      <c r="H2143">
        <f>VLOOKUP(A2143,'Лицевые счета'!$A$2:$K$4570,10,0)</f>
        <v>167.6</v>
      </c>
      <c r="I2143" t="str">
        <f>VLOOKUP(A2143,'Лицевые счета'!$A$2:$K$4570,6,0)</f>
        <v>ФЛ</v>
      </c>
      <c r="J2143" t="str">
        <f>IF(AND(C2143=0,I2143="ФЛ"),G2143*H2143,"")</f>
        <v/>
      </c>
      <c r="K2143">
        <f>IF(AND(C2143&gt;0,E2143="Нет показаний",I2143="ФЛ"),G2143*H2143,"")</f>
        <v>167.6</v>
      </c>
    </row>
    <row r="2144" spans="1:11" x14ac:dyDescent="0.25">
      <c r="A2144" s="7">
        <v>144506</v>
      </c>
      <c r="B2144" s="7">
        <f>VLOOKUP(A2144,'Лицевые счета'!$A$1:$K$4570,2,0)</f>
        <v>58218</v>
      </c>
      <c r="C2144">
        <f>COUNTIF('ИПУ и ОКПУ'!$A$2:$A$3258,A2144)</f>
        <v>1</v>
      </c>
      <c r="D2144" t="str">
        <f>IF(C2144&gt;0,VLOOKUP(A2144,'ИПУ и ОКПУ'!$A$1:$O$3258,9,0),"")</f>
        <v>Одноставочный</v>
      </c>
      <c r="E2144" t="str">
        <f>IF(C2144&gt;0,IF(VLOOKUP(A2144,'ИПУ и ОКПУ'!$A$1:$O$3258,14,0)="Нет показаний","Нет показаний",""),"")</f>
        <v/>
      </c>
      <c r="F2144">
        <f>IF(AND(C2144&gt;0),SUMIF('ИПУ и ОКПУ'!$A$2:$A$3258,A2144,'ИПУ и ОКПУ'!$O$2:$O$3258),"")</f>
        <v>210</v>
      </c>
      <c r="G2144">
        <f>VLOOKUP(A2144,'Лицевые счета'!$A$2:$K$4570,9,0)</f>
        <v>1</v>
      </c>
      <c r="H2144">
        <f>VLOOKUP(A2144,'Лицевые счета'!$A$2:$K$4570,10,0)</f>
        <v>167.6</v>
      </c>
      <c r="I2144" t="str">
        <f>VLOOKUP(A2144,'Лицевые счета'!$A$2:$K$4570,6,0)</f>
        <v>ФЛ</v>
      </c>
      <c r="J2144" t="str">
        <f>IF(AND(C2144=0,I2144="ФЛ"),G2144*H2144,"")</f>
        <v/>
      </c>
      <c r="K2144" t="str">
        <f>IF(AND(C2144&gt;0,E2144="Нет показаний",I2144="ФЛ"),G2144*H2144,"")</f>
        <v/>
      </c>
    </row>
    <row r="2145" spans="1:11" x14ac:dyDescent="0.25">
      <c r="A2145" s="7">
        <v>146205</v>
      </c>
      <c r="B2145" s="7">
        <f>VLOOKUP(A2145,'Лицевые счета'!$A$1:$K$4570,2,0)</f>
        <v>58236</v>
      </c>
      <c r="C2145">
        <f>COUNTIF('ИПУ и ОКПУ'!$A$2:$A$3258,A2145)</f>
        <v>1</v>
      </c>
      <c r="D2145" t="str">
        <f>IF(C2145&gt;0,VLOOKUP(A2145,'ИПУ и ОКПУ'!$A$1:$O$3258,9,0),"")</f>
        <v>Одноставочный</v>
      </c>
      <c r="E2145" t="str">
        <f>IF(C2145&gt;0,IF(VLOOKUP(A2145,'ИПУ и ОКПУ'!$A$1:$O$3258,14,0)="Нет показаний","Нет показаний",""),"")</f>
        <v/>
      </c>
      <c r="F2145">
        <f>IF(AND(C2145&gt;0),SUMIF('ИПУ и ОКПУ'!$A$2:$A$3258,A2145,'ИПУ и ОКПУ'!$O$2:$O$3258),"")</f>
        <v>11</v>
      </c>
      <c r="G2145">
        <f>VLOOKUP(A2145,'Лицевые счета'!$A$2:$K$4570,9,0)</f>
        <v>1</v>
      </c>
      <c r="H2145">
        <f>VLOOKUP(A2145,'Лицевые счета'!$A$2:$K$4570,10,0)</f>
        <v>167.6</v>
      </c>
      <c r="I2145" t="str">
        <f>VLOOKUP(A2145,'Лицевые счета'!$A$2:$K$4570,6,0)</f>
        <v>ФЛ</v>
      </c>
      <c r="J2145" t="str">
        <f>IF(AND(C2145=0,I2145="ФЛ"),G2145*H2145,"")</f>
        <v/>
      </c>
      <c r="K2145" t="str">
        <f>IF(AND(C2145&gt;0,E2145="Нет показаний",I2145="ФЛ"),G2145*H2145,"")</f>
        <v/>
      </c>
    </row>
    <row r="2146" spans="1:11" x14ac:dyDescent="0.25">
      <c r="A2146" s="7">
        <v>146831</v>
      </c>
      <c r="B2146" s="7">
        <f>VLOOKUP(A2146,'Лицевые счета'!$A$1:$K$4570,2,0)</f>
        <v>58375</v>
      </c>
      <c r="C2146">
        <f>COUNTIF('ИПУ и ОКПУ'!$A$2:$A$3258,A2146)</f>
        <v>1</v>
      </c>
      <c r="D2146" t="str">
        <f>IF(C2146&gt;0,VLOOKUP(A2146,'ИПУ и ОКПУ'!$A$1:$O$3258,9,0),"")</f>
        <v>Одноставочный</v>
      </c>
      <c r="E2146" t="str">
        <f>IF(C2146&gt;0,IF(VLOOKUP(A2146,'ИПУ и ОКПУ'!$A$1:$O$3258,14,0)="Нет показаний","Нет показаний",""),"")</f>
        <v>Нет показаний</v>
      </c>
      <c r="F2146">
        <f>IF(AND(C2146&gt;0),SUMIF('ИПУ и ОКПУ'!$A$2:$A$3258,A2146,'ИПУ и ОКПУ'!$O$2:$O$3258),"")</f>
        <v>0</v>
      </c>
      <c r="G2146">
        <f>VLOOKUP(A2146,'Лицевые счета'!$A$2:$K$4570,9,0)</f>
        <v>1</v>
      </c>
      <c r="H2146">
        <f>VLOOKUP(A2146,'Лицевые счета'!$A$2:$K$4570,10,0)</f>
        <v>142</v>
      </c>
      <c r="I2146" t="str">
        <f>VLOOKUP(A2146,'Лицевые счета'!$A$2:$K$4570,6,0)</f>
        <v>ФЛ</v>
      </c>
      <c r="J2146" t="str">
        <f>IF(AND(C2146=0,I2146="ФЛ"),G2146*H2146,"")</f>
        <v/>
      </c>
      <c r="K2146">
        <f>IF(AND(C2146&gt;0,E2146="Нет показаний",I2146="ФЛ"),G2146*H2146,"")</f>
        <v>142</v>
      </c>
    </row>
    <row r="2147" spans="1:11" x14ac:dyDescent="0.25">
      <c r="A2147" s="7">
        <v>146893</v>
      </c>
      <c r="B2147" s="7">
        <f>VLOOKUP(A2147,'Лицевые счета'!$A$1:$K$4570,2,0)</f>
        <v>58372</v>
      </c>
      <c r="C2147">
        <f>COUNTIF('ИПУ и ОКПУ'!$A$2:$A$3258,A2147)</f>
        <v>1</v>
      </c>
      <c r="D2147" t="str">
        <f>IF(C2147&gt;0,VLOOKUP(A2147,'ИПУ и ОКПУ'!$A$1:$O$3258,9,0),"")</f>
        <v>Одноставочный</v>
      </c>
      <c r="E2147" t="str">
        <f>IF(C2147&gt;0,IF(VLOOKUP(A2147,'ИПУ и ОКПУ'!$A$1:$O$3258,14,0)="Нет показаний","Нет показаний",""),"")</f>
        <v/>
      </c>
      <c r="F2147">
        <f>IF(AND(C2147&gt;0),SUMIF('ИПУ и ОКПУ'!$A$2:$A$3258,A2147,'ИПУ и ОКПУ'!$O$2:$O$3258),"")</f>
        <v>271</v>
      </c>
      <c r="G2147">
        <f>VLOOKUP(A2147,'Лицевые счета'!$A$2:$K$4570,9,0)</f>
        <v>1</v>
      </c>
      <c r="H2147">
        <f>VLOOKUP(A2147,'Лицевые счета'!$A$2:$K$4570,10,0)</f>
        <v>167.6</v>
      </c>
      <c r="I2147" t="str">
        <f>VLOOKUP(A2147,'Лицевые счета'!$A$2:$K$4570,6,0)</f>
        <v>ФЛ</v>
      </c>
      <c r="J2147" t="str">
        <f>IF(AND(C2147=0,I2147="ФЛ"),G2147*H2147,"")</f>
        <v/>
      </c>
      <c r="K2147" t="str">
        <f>IF(AND(C2147&gt;0,E2147="Нет показаний",I2147="ФЛ"),G2147*H2147,"")</f>
        <v/>
      </c>
    </row>
    <row r="2148" spans="1:11" x14ac:dyDescent="0.25">
      <c r="A2148" s="7">
        <v>147491</v>
      </c>
      <c r="B2148" s="7">
        <f>VLOOKUP(A2148,'Лицевые счета'!$A$1:$K$4570,2,0)</f>
        <v>58218</v>
      </c>
      <c r="C2148">
        <f>COUNTIF('ИПУ и ОКПУ'!$A$2:$A$3258,A2148)</f>
        <v>1</v>
      </c>
      <c r="D2148" t="str">
        <f>IF(C2148&gt;0,VLOOKUP(A2148,'ИПУ и ОКПУ'!$A$1:$O$3258,9,0),"")</f>
        <v>Одноставочный</v>
      </c>
      <c r="E2148" t="str">
        <f>IF(C2148&gt;0,IF(VLOOKUP(A2148,'ИПУ и ОКПУ'!$A$1:$O$3258,14,0)="Нет показаний","Нет показаний",""),"")</f>
        <v/>
      </c>
      <c r="F2148">
        <f>IF(AND(C2148&gt;0),SUMIF('ИПУ и ОКПУ'!$A$2:$A$3258,A2148,'ИПУ и ОКПУ'!$O$2:$O$3258),"")</f>
        <v>232</v>
      </c>
      <c r="G2148">
        <f>VLOOKUP(A2148,'Лицевые счета'!$A$2:$K$4570,9,0)</f>
        <v>1</v>
      </c>
      <c r="H2148">
        <f>VLOOKUP(A2148,'Лицевые счета'!$A$2:$K$4570,10,0)</f>
        <v>167.6</v>
      </c>
      <c r="I2148" t="str">
        <f>VLOOKUP(A2148,'Лицевые счета'!$A$2:$K$4570,6,0)</f>
        <v>ФЛ</v>
      </c>
      <c r="J2148" t="str">
        <f>IF(AND(C2148=0,I2148="ФЛ"),G2148*H2148,"")</f>
        <v/>
      </c>
      <c r="K2148" t="str">
        <f>IF(AND(C2148&gt;0,E2148="Нет показаний",I2148="ФЛ"),G2148*H2148,"")</f>
        <v/>
      </c>
    </row>
    <row r="2149" spans="1:11" x14ac:dyDescent="0.25">
      <c r="A2149" s="7">
        <v>147572</v>
      </c>
      <c r="B2149" s="7">
        <f>VLOOKUP(A2149,'Лицевые счета'!$A$1:$K$4570,2,0)</f>
        <v>58190</v>
      </c>
      <c r="C2149">
        <f>COUNTIF('ИПУ и ОКПУ'!$A$2:$A$3258,A2149)</f>
        <v>1</v>
      </c>
      <c r="D2149" t="str">
        <f>IF(C2149&gt;0,VLOOKUP(A2149,'ИПУ и ОКПУ'!$A$1:$O$3258,9,0),"")</f>
        <v>Одноставочный</v>
      </c>
      <c r="E2149" t="str">
        <f>IF(C2149&gt;0,IF(VLOOKUP(A2149,'ИПУ и ОКПУ'!$A$1:$O$3258,14,0)="Нет показаний","Нет показаний",""),"")</f>
        <v/>
      </c>
      <c r="F2149">
        <f>IF(AND(C2149&gt;0),SUMIF('ИПУ и ОКПУ'!$A$2:$A$3258,A2149,'ИПУ и ОКПУ'!$O$2:$O$3258),"")</f>
        <v>43</v>
      </c>
      <c r="G2149">
        <f>VLOOKUP(A2149,'Лицевые счета'!$A$2:$K$4570,9,0)</f>
        <v>1</v>
      </c>
      <c r="H2149">
        <f>VLOOKUP(A2149,'Лицевые счета'!$A$2:$K$4570,10,0)</f>
        <v>134.30000000000001</v>
      </c>
      <c r="I2149" t="str">
        <f>VLOOKUP(A2149,'Лицевые счета'!$A$2:$K$4570,6,0)</f>
        <v>ФЛ</v>
      </c>
      <c r="J2149" t="str">
        <f>IF(AND(C2149=0,I2149="ФЛ"),G2149*H2149,"")</f>
        <v/>
      </c>
      <c r="K2149" t="str">
        <f>IF(AND(C2149&gt;0,E2149="Нет показаний",I2149="ФЛ"),G2149*H2149,"")</f>
        <v/>
      </c>
    </row>
    <row r="2150" spans="1:11" x14ac:dyDescent="0.25">
      <c r="A2150" s="7">
        <v>147900</v>
      </c>
      <c r="B2150" s="7">
        <f>VLOOKUP(A2150,'Лицевые счета'!$A$1:$K$4570,2,0)</f>
        <v>56844</v>
      </c>
      <c r="C2150">
        <f>COUNTIF('ИПУ и ОКПУ'!$A$2:$A$3258,A2150)</f>
        <v>1</v>
      </c>
      <c r="D2150" t="str">
        <f>IF(C2150&gt;0,VLOOKUP(A2150,'ИПУ и ОКПУ'!$A$1:$O$3258,9,0),"")</f>
        <v>Одноставочный</v>
      </c>
      <c r="E2150" t="str">
        <f>IF(C2150&gt;0,IF(VLOOKUP(A2150,'ИПУ и ОКПУ'!$A$1:$O$3258,14,0)="Нет показаний","Нет показаний",""),"")</f>
        <v/>
      </c>
      <c r="F2150">
        <f>IF(AND(C2150&gt;0),SUMIF('ИПУ и ОКПУ'!$A$2:$A$3258,A2150,'ИПУ и ОКПУ'!$O$2:$O$3258),"")</f>
        <v>0</v>
      </c>
      <c r="G2150">
        <f>VLOOKUP(A2150,'Лицевые счета'!$A$2:$K$4570,9,0)</f>
        <v>1</v>
      </c>
      <c r="H2150">
        <f>VLOOKUP(A2150,'Лицевые счета'!$A$2:$K$4570,10,0)</f>
        <v>167.6</v>
      </c>
      <c r="I2150" t="str">
        <f>VLOOKUP(A2150,'Лицевые счета'!$A$2:$K$4570,6,0)</f>
        <v>ФЛ</v>
      </c>
      <c r="J2150" t="str">
        <f>IF(AND(C2150=0,I2150="ФЛ"),G2150*H2150,"")</f>
        <v/>
      </c>
      <c r="K2150" t="str">
        <f>IF(AND(C2150&gt;0,E2150="Нет показаний",I2150="ФЛ"),G2150*H2150,"")</f>
        <v/>
      </c>
    </row>
    <row r="2151" spans="1:11" x14ac:dyDescent="0.25">
      <c r="A2151" s="7">
        <v>147920</v>
      </c>
      <c r="B2151" s="7">
        <f>VLOOKUP(A2151,'Лицевые счета'!$A$1:$K$4570,2,0)</f>
        <v>56844</v>
      </c>
      <c r="C2151">
        <f>COUNTIF('ИПУ и ОКПУ'!$A$2:$A$3258,A2151)</f>
        <v>1</v>
      </c>
      <c r="D2151" t="str">
        <f>IF(C2151&gt;0,VLOOKUP(A2151,'ИПУ и ОКПУ'!$A$1:$O$3258,9,0),"")</f>
        <v>Одноставочный</v>
      </c>
      <c r="E2151" t="str">
        <f>IF(C2151&gt;0,IF(VLOOKUP(A2151,'ИПУ и ОКПУ'!$A$1:$O$3258,14,0)="Нет показаний","Нет показаний",""),"")</f>
        <v/>
      </c>
      <c r="F2151">
        <f>IF(AND(C2151&gt;0),SUMIF('ИПУ и ОКПУ'!$A$2:$A$3258,A2151,'ИПУ и ОКПУ'!$O$2:$O$3258),"")</f>
        <v>0</v>
      </c>
      <c r="G2151">
        <f>VLOOKUP(A2151,'Лицевые счета'!$A$2:$K$4570,9,0)</f>
        <v>1</v>
      </c>
      <c r="H2151">
        <f>VLOOKUP(A2151,'Лицевые счета'!$A$2:$K$4570,10,0)</f>
        <v>142</v>
      </c>
      <c r="I2151" t="str">
        <f>VLOOKUP(A2151,'Лицевые счета'!$A$2:$K$4570,6,0)</f>
        <v>ФЛ</v>
      </c>
      <c r="J2151" t="str">
        <f>IF(AND(C2151=0,I2151="ФЛ"),G2151*H2151,"")</f>
        <v/>
      </c>
      <c r="K2151" t="str">
        <f>IF(AND(C2151&gt;0,E2151="Нет показаний",I2151="ФЛ"),G2151*H2151,"")</f>
        <v/>
      </c>
    </row>
    <row r="2152" spans="1:11" x14ac:dyDescent="0.25">
      <c r="A2152" s="7">
        <v>148173</v>
      </c>
      <c r="B2152" s="7">
        <f>VLOOKUP(A2152,'Лицевые счета'!$A$1:$K$4570,2,0)</f>
        <v>62980</v>
      </c>
      <c r="C2152">
        <f>COUNTIF('ИПУ и ОКПУ'!$A$2:$A$3258,A2152)</f>
        <v>1</v>
      </c>
      <c r="D2152" t="str">
        <f>IF(C2152&gt;0,VLOOKUP(A2152,'ИПУ и ОКПУ'!$A$1:$O$3258,9,0),"")</f>
        <v>Одноставочный</v>
      </c>
      <c r="E2152" t="str">
        <f>IF(C2152&gt;0,IF(VLOOKUP(A2152,'ИПУ и ОКПУ'!$A$1:$O$3258,14,0)="Нет показаний","Нет показаний",""),"")</f>
        <v>Нет показаний</v>
      </c>
      <c r="F2152">
        <f>IF(AND(C2152&gt;0),SUMIF('ИПУ и ОКПУ'!$A$2:$A$3258,A2152,'ИПУ и ОКПУ'!$O$2:$O$3258),"")</f>
        <v>0</v>
      </c>
      <c r="G2152">
        <f>VLOOKUP(A2152,'Лицевые счета'!$A$2:$K$4570,9,0)</f>
        <v>1</v>
      </c>
      <c r="H2152">
        <f>VLOOKUP(A2152,'Лицевые счета'!$A$2:$K$4570,10,0)</f>
        <v>118.7</v>
      </c>
      <c r="I2152" t="str">
        <f>VLOOKUP(A2152,'Лицевые счета'!$A$2:$K$4570,6,0)</f>
        <v>ФЛ</v>
      </c>
      <c r="J2152" t="str">
        <f>IF(AND(C2152=0,I2152="ФЛ"),G2152*H2152,"")</f>
        <v/>
      </c>
      <c r="K2152">
        <f>IF(AND(C2152&gt;0,E2152="Нет показаний",I2152="ФЛ"),G2152*H2152,"")</f>
        <v>118.7</v>
      </c>
    </row>
    <row r="2153" spans="1:11" x14ac:dyDescent="0.25">
      <c r="A2153" s="7">
        <v>148289</v>
      </c>
      <c r="B2153" s="7">
        <f>VLOOKUP(A2153,'Лицевые счета'!$A$1:$K$4570,2,0)</f>
        <v>58210</v>
      </c>
      <c r="C2153">
        <f>COUNTIF('ИПУ и ОКПУ'!$A$2:$A$3258,A2153)</f>
        <v>1</v>
      </c>
      <c r="D2153" t="str">
        <f>IF(C2153&gt;0,VLOOKUP(A2153,'ИПУ и ОКПУ'!$A$1:$O$3258,9,0),"")</f>
        <v>Одноставочный</v>
      </c>
      <c r="E2153" t="str">
        <f>IF(C2153&gt;0,IF(VLOOKUP(A2153,'ИПУ и ОКПУ'!$A$1:$O$3258,14,0)="Нет показаний","Нет показаний",""),"")</f>
        <v/>
      </c>
      <c r="F2153">
        <f>IF(AND(C2153&gt;0),SUMIF('ИПУ и ОКПУ'!$A$2:$A$3258,A2153,'ИПУ и ОКПУ'!$O$2:$O$3258),"")</f>
        <v>0</v>
      </c>
      <c r="G2153">
        <f>VLOOKUP(A2153,'Лицевые счета'!$A$2:$K$4570,9,0)</f>
        <v>1</v>
      </c>
      <c r="H2153">
        <f>VLOOKUP(A2153,'Лицевые счета'!$A$2:$K$4570,10,0)</f>
        <v>167.6</v>
      </c>
      <c r="I2153" t="str">
        <f>VLOOKUP(A2153,'Лицевые счета'!$A$2:$K$4570,6,0)</f>
        <v>ФЛ</v>
      </c>
      <c r="J2153" t="str">
        <f>IF(AND(C2153=0,I2153="ФЛ"),G2153*H2153,"")</f>
        <v/>
      </c>
      <c r="K2153" t="str">
        <f>IF(AND(C2153&gt;0,E2153="Нет показаний",I2153="ФЛ"),G2153*H2153,"")</f>
        <v/>
      </c>
    </row>
    <row r="2154" spans="1:11" x14ac:dyDescent="0.25">
      <c r="A2154" s="7">
        <v>149394</v>
      </c>
      <c r="B2154" s="7">
        <f>VLOOKUP(A2154,'Лицевые счета'!$A$1:$K$4570,2,0)</f>
        <v>58212</v>
      </c>
      <c r="C2154">
        <f>COUNTIF('ИПУ и ОКПУ'!$A$2:$A$3258,A2154)</f>
        <v>1</v>
      </c>
      <c r="D2154" t="str">
        <f>IF(C2154&gt;0,VLOOKUP(A2154,'ИПУ и ОКПУ'!$A$1:$O$3258,9,0),"")</f>
        <v>Одноставочный</v>
      </c>
      <c r="E2154" t="str">
        <f>IF(C2154&gt;0,IF(VLOOKUP(A2154,'ИПУ и ОКПУ'!$A$1:$O$3258,14,0)="Нет показаний","Нет показаний",""),"")</f>
        <v/>
      </c>
      <c r="F2154">
        <f>IF(AND(C2154&gt;0),SUMIF('ИПУ и ОКПУ'!$A$2:$A$3258,A2154,'ИПУ и ОКПУ'!$O$2:$O$3258),"")</f>
        <v>293</v>
      </c>
      <c r="G2154">
        <f>VLOOKUP(A2154,'Лицевые счета'!$A$2:$K$4570,9,0)</f>
        <v>1</v>
      </c>
      <c r="H2154">
        <f>VLOOKUP(A2154,'Лицевые счета'!$A$2:$K$4570,10,0)</f>
        <v>167.6</v>
      </c>
      <c r="I2154" t="str">
        <f>VLOOKUP(A2154,'Лицевые счета'!$A$2:$K$4570,6,0)</f>
        <v>ФЛ</v>
      </c>
      <c r="J2154" t="str">
        <f>IF(AND(C2154=0,I2154="ФЛ"),G2154*H2154,"")</f>
        <v/>
      </c>
      <c r="K2154" t="str">
        <f>IF(AND(C2154&gt;0,E2154="Нет показаний",I2154="ФЛ"),G2154*H2154,"")</f>
        <v/>
      </c>
    </row>
    <row r="2155" spans="1:11" x14ac:dyDescent="0.25">
      <c r="A2155" s="7">
        <v>149858</v>
      </c>
      <c r="B2155" s="7">
        <f>VLOOKUP(A2155,'Лицевые счета'!$A$1:$K$4570,2,0)</f>
        <v>58373</v>
      </c>
      <c r="C2155">
        <f>COUNTIF('ИПУ и ОКПУ'!$A$2:$A$3258,A2155)</f>
        <v>1</v>
      </c>
      <c r="D2155" t="str">
        <f>IF(C2155&gt;0,VLOOKUP(A2155,'ИПУ и ОКПУ'!$A$1:$O$3258,9,0),"")</f>
        <v>Одноставочный</v>
      </c>
      <c r="E2155" t="str">
        <f>IF(C2155&gt;0,IF(VLOOKUP(A2155,'ИПУ и ОКПУ'!$A$1:$O$3258,14,0)="Нет показаний","Нет показаний",""),"")</f>
        <v/>
      </c>
      <c r="F2155">
        <f>IF(AND(C2155&gt;0),SUMIF('ИПУ и ОКПУ'!$A$2:$A$3258,A2155,'ИПУ и ОКПУ'!$O$2:$O$3258),"")</f>
        <v>198</v>
      </c>
      <c r="G2155">
        <f>VLOOKUP(A2155,'Лицевые счета'!$A$2:$K$4570,9,0)</f>
        <v>1</v>
      </c>
      <c r="H2155">
        <f>VLOOKUP(A2155,'Лицевые счета'!$A$2:$K$4570,10,0)</f>
        <v>167.6</v>
      </c>
      <c r="I2155" t="str">
        <f>VLOOKUP(A2155,'Лицевые счета'!$A$2:$K$4570,6,0)</f>
        <v>ФЛ</v>
      </c>
      <c r="J2155" t="str">
        <f>IF(AND(C2155=0,I2155="ФЛ"),G2155*H2155,"")</f>
        <v/>
      </c>
      <c r="K2155" t="str">
        <f>IF(AND(C2155&gt;0,E2155="Нет показаний",I2155="ФЛ"),G2155*H2155,"")</f>
        <v/>
      </c>
    </row>
    <row r="2156" spans="1:11" x14ac:dyDescent="0.25">
      <c r="A2156" s="7">
        <v>150614</v>
      </c>
      <c r="B2156" s="7">
        <f>VLOOKUP(A2156,'Лицевые счета'!$A$1:$K$4570,2,0)</f>
        <v>58362</v>
      </c>
      <c r="C2156">
        <f>COUNTIF('ИПУ и ОКПУ'!$A$2:$A$3258,A2156)</f>
        <v>1</v>
      </c>
      <c r="D2156" t="str">
        <f>IF(C2156&gt;0,VLOOKUP(A2156,'ИПУ и ОКПУ'!$A$1:$O$3258,9,0),"")</f>
        <v>Одноставочный</v>
      </c>
      <c r="E2156" t="str">
        <f>IF(C2156&gt;0,IF(VLOOKUP(A2156,'ИПУ и ОКПУ'!$A$1:$O$3258,14,0)="Нет показаний","Нет показаний",""),"")</f>
        <v/>
      </c>
      <c r="F2156">
        <f>IF(AND(C2156&gt;0),SUMIF('ИПУ и ОКПУ'!$A$2:$A$3258,A2156,'ИПУ и ОКПУ'!$O$2:$O$3258),"")</f>
        <v>350</v>
      </c>
      <c r="G2156">
        <f>VLOOKUP(A2156,'Лицевые счета'!$A$2:$K$4570,9,0)</f>
        <v>1</v>
      </c>
      <c r="H2156">
        <f>VLOOKUP(A2156,'Лицевые счета'!$A$2:$K$4570,10,0)</f>
        <v>183.2</v>
      </c>
      <c r="I2156" t="str">
        <f>VLOOKUP(A2156,'Лицевые счета'!$A$2:$K$4570,6,0)</f>
        <v>ФЛ</v>
      </c>
      <c r="J2156" t="str">
        <f>IF(AND(C2156=0,I2156="ФЛ"),G2156*H2156,"")</f>
        <v/>
      </c>
      <c r="K2156" t="str">
        <f>IF(AND(C2156&gt;0,E2156="Нет показаний",I2156="ФЛ"),G2156*H2156,"")</f>
        <v/>
      </c>
    </row>
    <row r="2157" spans="1:11" x14ac:dyDescent="0.25">
      <c r="A2157" s="7">
        <v>151395</v>
      </c>
      <c r="B2157" s="7">
        <f>VLOOKUP(A2157,'Лицевые счета'!$A$1:$K$4570,2,0)</f>
        <v>56844</v>
      </c>
      <c r="C2157">
        <f>COUNTIF('ИПУ и ОКПУ'!$A$2:$A$3258,A2157)</f>
        <v>1</v>
      </c>
      <c r="D2157" t="str">
        <f>IF(C2157&gt;0,VLOOKUP(A2157,'ИПУ и ОКПУ'!$A$1:$O$3258,9,0),"")</f>
        <v>Одноставочный</v>
      </c>
      <c r="E2157" t="str">
        <f>IF(C2157&gt;0,IF(VLOOKUP(A2157,'ИПУ и ОКПУ'!$A$1:$O$3258,14,0)="Нет показаний","Нет показаний",""),"")</f>
        <v/>
      </c>
      <c r="F2157">
        <f>IF(AND(C2157&gt;0),SUMIF('ИПУ и ОКПУ'!$A$2:$A$3258,A2157,'ИПУ и ОКПУ'!$O$2:$O$3258),"")</f>
        <v>185</v>
      </c>
      <c r="G2157">
        <f>VLOOKUP(A2157,'Лицевые счета'!$A$2:$K$4570,9,0)</f>
        <v>1</v>
      </c>
      <c r="H2157">
        <f>VLOOKUP(A2157,'Лицевые счета'!$A$2:$K$4570,10,0)</f>
        <v>194.5</v>
      </c>
      <c r="I2157" t="str">
        <f>VLOOKUP(A2157,'Лицевые счета'!$A$2:$K$4570,6,0)</f>
        <v>ФЛ</v>
      </c>
      <c r="J2157" t="str">
        <f>IF(AND(C2157=0,I2157="ФЛ"),G2157*H2157,"")</f>
        <v/>
      </c>
      <c r="K2157" t="str">
        <f>IF(AND(C2157&gt;0,E2157="Нет показаний",I2157="ФЛ"),G2157*H2157,"")</f>
        <v/>
      </c>
    </row>
    <row r="2158" spans="1:11" x14ac:dyDescent="0.25">
      <c r="A2158" s="7">
        <v>151488</v>
      </c>
      <c r="B2158" s="7">
        <f>VLOOKUP(A2158,'Лицевые счета'!$A$1:$K$4570,2,0)</f>
        <v>58370</v>
      </c>
      <c r="C2158">
        <f>COUNTIF('ИПУ и ОКПУ'!$A$2:$A$3258,A2158)</f>
        <v>1</v>
      </c>
      <c r="D2158" t="str">
        <f>IF(C2158&gt;0,VLOOKUP(A2158,'ИПУ и ОКПУ'!$A$1:$O$3258,9,0),"")</f>
        <v>Одноставочный</v>
      </c>
      <c r="E2158" t="str">
        <f>IF(C2158&gt;0,IF(VLOOKUP(A2158,'ИПУ и ОКПУ'!$A$1:$O$3258,14,0)="Нет показаний","Нет показаний",""),"")</f>
        <v/>
      </c>
      <c r="F2158">
        <f>IF(AND(C2158&gt;0),SUMIF('ИПУ и ОКПУ'!$A$2:$A$3258,A2158,'ИПУ и ОКПУ'!$O$2:$O$3258),"")</f>
        <v>276</v>
      </c>
      <c r="G2158">
        <f>VLOOKUP(A2158,'Лицевые счета'!$A$2:$K$4570,9,0)</f>
        <v>1</v>
      </c>
      <c r="H2158">
        <f>VLOOKUP(A2158,'Лицевые счета'!$A$2:$K$4570,10,0)</f>
        <v>167.6</v>
      </c>
      <c r="I2158" t="str">
        <f>VLOOKUP(A2158,'Лицевые счета'!$A$2:$K$4570,6,0)</f>
        <v>ФЛ</v>
      </c>
      <c r="J2158" t="str">
        <f>IF(AND(C2158=0,I2158="ФЛ"),G2158*H2158,"")</f>
        <v/>
      </c>
      <c r="K2158" t="str">
        <f>IF(AND(C2158&gt;0,E2158="Нет показаний",I2158="ФЛ"),G2158*H2158,"")</f>
        <v/>
      </c>
    </row>
    <row r="2159" spans="1:11" x14ac:dyDescent="0.25">
      <c r="A2159" s="7">
        <v>151589</v>
      </c>
      <c r="B2159" s="7">
        <f>VLOOKUP(A2159,'Лицевые счета'!$A$1:$K$4570,2,0)</f>
        <v>58314</v>
      </c>
      <c r="C2159">
        <f>COUNTIF('ИПУ и ОКПУ'!$A$2:$A$3258,A2159)</f>
        <v>1</v>
      </c>
      <c r="D2159" t="str">
        <f>IF(C2159&gt;0,VLOOKUP(A2159,'ИПУ и ОКПУ'!$A$1:$O$3258,9,0),"")</f>
        <v>Одноставочный</v>
      </c>
      <c r="E2159" t="str">
        <f>IF(C2159&gt;0,IF(VLOOKUP(A2159,'ИПУ и ОКПУ'!$A$1:$O$3258,14,0)="Нет показаний","Нет показаний",""),"")</f>
        <v>Нет показаний</v>
      </c>
      <c r="F2159">
        <f>IF(AND(C2159&gt;0),SUMIF('ИПУ и ОКПУ'!$A$2:$A$3258,A2159,'ИПУ и ОКПУ'!$O$2:$O$3258),"")</f>
        <v>0</v>
      </c>
      <c r="G2159">
        <f>VLOOKUP(A2159,'Лицевые счета'!$A$2:$K$4570,9,0)</f>
        <v>1</v>
      </c>
      <c r="H2159">
        <f>VLOOKUP(A2159,'Лицевые счета'!$A$2:$K$4570,10,0)</f>
        <v>167.6</v>
      </c>
      <c r="I2159" t="str">
        <f>VLOOKUP(A2159,'Лицевые счета'!$A$2:$K$4570,6,0)</f>
        <v>ФЛ</v>
      </c>
      <c r="J2159" t="str">
        <f>IF(AND(C2159=0,I2159="ФЛ"),G2159*H2159,"")</f>
        <v/>
      </c>
      <c r="K2159">
        <f>IF(AND(C2159&gt;0,E2159="Нет показаний",I2159="ФЛ"),G2159*H2159,"")</f>
        <v>167.6</v>
      </c>
    </row>
    <row r="2160" spans="1:11" x14ac:dyDescent="0.25">
      <c r="A2160" s="7">
        <v>152678</v>
      </c>
      <c r="B2160" s="7">
        <f>VLOOKUP(A2160,'Лицевые счета'!$A$1:$K$4570,2,0)</f>
        <v>58374</v>
      </c>
      <c r="C2160">
        <f>COUNTIF('ИПУ и ОКПУ'!$A$2:$A$3258,A2160)</f>
        <v>1</v>
      </c>
      <c r="D2160" t="str">
        <f>IF(C2160&gt;0,VLOOKUP(A2160,'ИПУ и ОКПУ'!$A$1:$O$3258,9,0),"")</f>
        <v>Одноставочный</v>
      </c>
      <c r="E2160" t="str">
        <f>IF(C2160&gt;0,IF(VLOOKUP(A2160,'ИПУ и ОКПУ'!$A$1:$O$3258,14,0)="Нет показаний","Нет показаний",""),"")</f>
        <v/>
      </c>
      <c r="F2160">
        <f>IF(AND(C2160&gt;0),SUMIF('ИПУ и ОКПУ'!$A$2:$A$3258,A2160,'ИПУ и ОКПУ'!$O$2:$O$3258),"")</f>
        <v>194</v>
      </c>
      <c r="G2160">
        <f>VLOOKUP(A2160,'Лицевые счета'!$A$2:$K$4570,9,0)</f>
        <v>1</v>
      </c>
      <c r="H2160">
        <f>VLOOKUP(A2160,'Лицевые счета'!$A$2:$K$4570,10,0)</f>
        <v>167.6</v>
      </c>
      <c r="I2160" t="str">
        <f>VLOOKUP(A2160,'Лицевые счета'!$A$2:$K$4570,6,0)</f>
        <v>ФЛ</v>
      </c>
      <c r="J2160" t="str">
        <f>IF(AND(C2160=0,I2160="ФЛ"),G2160*H2160,"")</f>
        <v/>
      </c>
      <c r="K2160" t="str">
        <f>IF(AND(C2160&gt;0,E2160="Нет показаний",I2160="ФЛ"),G2160*H2160,"")</f>
        <v/>
      </c>
    </row>
    <row r="2161" spans="1:11" x14ac:dyDescent="0.25">
      <c r="A2161" s="7">
        <v>153504</v>
      </c>
      <c r="B2161" s="7">
        <f>VLOOKUP(A2161,'Лицевые счета'!$A$1:$K$4570,2,0)</f>
        <v>58204</v>
      </c>
      <c r="C2161">
        <f>COUNTIF('ИПУ и ОКПУ'!$A$2:$A$3258,A2161)</f>
        <v>1</v>
      </c>
      <c r="D2161" t="str">
        <f>IF(C2161&gt;0,VLOOKUP(A2161,'ИПУ и ОКПУ'!$A$1:$O$3258,9,0),"")</f>
        <v>Одноставочный</v>
      </c>
      <c r="E2161" t="str">
        <f>IF(C2161&gt;0,IF(VLOOKUP(A2161,'ИПУ и ОКПУ'!$A$1:$O$3258,14,0)="Нет показаний","Нет показаний",""),"")</f>
        <v/>
      </c>
      <c r="F2161">
        <f>IF(AND(C2161&gt;0),SUMIF('ИПУ и ОКПУ'!$A$2:$A$3258,A2161,'ИПУ и ОКПУ'!$O$2:$O$3258),"")</f>
        <v>157</v>
      </c>
      <c r="G2161">
        <f>VLOOKUP(A2161,'Лицевые счета'!$A$2:$K$4570,9,0)</f>
        <v>1</v>
      </c>
      <c r="H2161">
        <f>VLOOKUP(A2161,'Лицевые счета'!$A$2:$K$4570,10,0)</f>
        <v>167.6</v>
      </c>
      <c r="I2161" t="str">
        <f>VLOOKUP(A2161,'Лицевые счета'!$A$2:$K$4570,6,0)</f>
        <v>ФЛ</v>
      </c>
      <c r="J2161" t="str">
        <f>IF(AND(C2161=0,I2161="ФЛ"),G2161*H2161,"")</f>
        <v/>
      </c>
      <c r="K2161" t="str">
        <f>IF(AND(C2161&gt;0,E2161="Нет показаний",I2161="ФЛ"),G2161*H2161,"")</f>
        <v/>
      </c>
    </row>
    <row r="2162" spans="1:11" x14ac:dyDescent="0.25">
      <c r="A2162" s="7">
        <v>153970</v>
      </c>
      <c r="B2162" s="7">
        <f>VLOOKUP(A2162,'Лицевые счета'!$A$1:$K$4570,2,0)</f>
        <v>58218</v>
      </c>
      <c r="C2162">
        <f>COUNTIF('ИПУ и ОКПУ'!$A$2:$A$3258,A2162)</f>
        <v>1</v>
      </c>
      <c r="D2162" t="str">
        <f>IF(C2162&gt;0,VLOOKUP(A2162,'ИПУ и ОКПУ'!$A$1:$O$3258,9,0),"")</f>
        <v>Одноставочный</v>
      </c>
      <c r="E2162" t="str">
        <f>IF(C2162&gt;0,IF(VLOOKUP(A2162,'ИПУ и ОКПУ'!$A$1:$O$3258,14,0)="Нет показаний","Нет показаний",""),"")</f>
        <v>Нет показаний</v>
      </c>
      <c r="F2162">
        <f>IF(AND(C2162&gt;0),SUMIF('ИПУ и ОКПУ'!$A$2:$A$3258,A2162,'ИПУ и ОКПУ'!$O$2:$O$3258),"")</f>
        <v>0</v>
      </c>
      <c r="G2162">
        <f>VLOOKUP(A2162,'Лицевые счета'!$A$2:$K$4570,9,0)</f>
        <v>1</v>
      </c>
      <c r="H2162">
        <f>VLOOKUP(A2162,'Лицевые счета'!$A$2:$K$4570,10,0)</f>
        <v>167.6</v>
      </c>
      <c r="I2162" t="str">
        <f>VLOOKUP(A2162,'Лицевые счета'!$A$2:$K$4570,6,0)</f>
        <v>ФЛ</v>
      </c>
      <c r="J2162" t="str">
        <f>IF(AND(C2162=0,I2162="ФЛ"),G2162*H2162,"")</f>
        <v/>
      </c>
      <c r="K2162">
        <f>IF(AND(C2162&gt;0,E2162="Нет показаний",I2162="ФЛ"),G2162*H2162,"")</f>
        <v>167.6</v>
      </c>
    </row>
    <row r="2163" spans="1:11" x14ac:dyDescent="0.25">
      <c r="A2163" s="7">
        <v>154174</v>
      </c>
      <c r="B2163" s="7">
        <f>VLOOKUP(A2163,'Лицевые счета'!$A$1:$K$4570,2,0)</f>
        <v>58314</v>
      </c>
      <c r="C2163">
        <f>COUNTIF('ИПУ и ОКПУ'!$A$2:$A$3258,A2163)</f>
        <v>0</v>
      </c>
      <c r="D2163" t="str">
        <f>IF(C2163&gt;0,VLOOKUP(A2163,'ИПУ и ОКПУ'!$A$1:$O$3258,9,0),"")</f>
        <v/>
      </c>
      <c r="E2163" t="str">
        <f>IF(C2163&gt;0,IF(VLOOKUP(A2163,'ИПУ и ОКПУ'!$A$1:$O$3258,14,0)="Нет показаний","Нет показаний",""),"")</f>
        <v/>
      </c>
      <c r="F2163" t="str">
        <f>IF(AND(C2163&gt;0),SUMIF('ИПУ и ОКПУ'!$A$2:$A$3258,A2163,'ИПУ и ОКПУ'!$O$2:$O$3258),"")</f>
        <v/>
      </c>
      <c r="G2163">
        <f>VLOOKUP(A2163,'Лицевые счета'!$A$2:$K$4570,9,0)</f>
        <v>1</v>
      </c>
      <c r="H2163">
        <f>VLOOKUP(A2163,'Лицевые счета'!$A$2:$K$4570,10,0)</f>
        <v>142</v>
      </c>
      <c r="I2163" t="str">
        <f>VLOOKUP(A2163,'Лицевые счета'!$A$2:$K$4570,6,0)</f>
        <v>ФЛ</v>
      </c>
      <c r="J2163">
        <f>IF(AND(C2163=0,I2163="ФЛ"),G2163*H2163,"")</f>
        <v>142</v>
      </c>
      <c r="K2163" t="str">
        <f>IF(AND(C2163&gt;0,E2163="Нет показаний",I2163="ФЛ"),G2163*H2163,"")</f>
        <v/>
      </c>
    </row>
    <row r="2164" spans="1:11" x14ac:dyDescent="0.25">
      <c r="A2164" s="7">
        <v>155356</v>
      </c>
      <c r="B2164" s="7">
        <f>VLOOKUP(A2164,'Лицевые счета'!$A$1:$K$4570,2,0)</f>
        <v>59321</v>
      </c>
      <c r="C2164">
        <f>COUNTIF('ИПУ и ОКПУ'!$A$2:$A$3258,A2164)</f>
        <v>1</v>
      </c>
      <c r="D2164" t="str">
        <f>IF(C2164&gt;0,VLOOKUP(A2164,'ИПУ и ОКПУ'!$A$1:$O$3258,9,0),"")</f>
        <v>Одноставочный</v>
      </c>
      <c r="E2164" t="str">
        <f>IF(C2164&gt;0,IF(VLOOKUP(A2164,'ИПУ и ОКПУ'!$A$1:$O$3258,14,0)="Нет показаний","Нет показаний",""),"")</f>
        <v>Нет показаний</v>
      </c>
      <c r="F2164">
        <f>IF(AND(C2164&gt;0),SUMIF('ИПУ и ОКПУ'!$A$2:$A$3258,A2164,'ИПУ и ОКПУ'!$O$2:$O$3258),"")</f>
        <v>0</v>
      </c>
      <c r="G2164">
        <f>VLOOKUP(A2164,'Лицевые счета'!$A$2:$K$4570,9,0)</f>
        <v>1</v>
      </c>
      <c r="H2164">
        <f>VLOOKUP(A2164,'Лицевые счета'!$A$2:$K$4570,10,0)</f>
        <v>134.30000000000001</v>
      </c>
      <c r="I2164" t="str">
        <f>VLOOKUP(A2164,'Лицевые счета'!$A$2:$K$4570,6,0)</f>
        <v>ФЛ</v>
      </c>
      <c r="J2164" t="str">
        <f>IF(AND(C2164=0,I2164="ФЛ"),G2164*H2164,"")</f>
        <v/>
      </c>
      <c r="K2164">
        <f>IF(AND(C2164&gt;0,E2164="Нет показаний",I2164="ФЛ"),G2164*H2164,"")</f>
        <v>134.30000000000001</v>
      </c>
    </row>
    <row r="2165" spans="1:11" x14ac:dyDescent="0.25">
      <c r="A2165" s="7">
        <v>155587</v>
      </c>
      <c r="B2165" s="7">
        <f>VLOOKUP(A2165,'Лицевые счета'!$A$1:$K$4570,2,0)</f>
        <v>58194</v>
      </c>
      <c r="C2165">
        <f>COUNTIF('ИПУ и ОКПУ'!$A$2:$A$3258,A2165)</f>
        <v>1</v>
      </c>
      <c r="D2165" t="str">
        <f>IF(C2165&gt;0,VLOOKUP(A2165,'ИПУ и ОКПУ'!$A$1:$O$3258,9,0),"")</f>
        <v>Одноставочный</v>
      </c>
      <c r="E2165" t="str">
        <f>IF(C2165&gt;0,IF(VLOOKUP(A2165,'ИПУ и ОКПУ'!$A$1:$O$3258,14,0)="Нет показаний","Нет показаний",""),"")</f>
        <v/>
      </c>
      <c r="F2165">
        <f>IF(AND(C2165&gt;0),SUMIF('ИПУ и ОКПУ'!$A$2:$A$3258,A2165,'ИПУ и ОКПУ'!$O$2:$O$3258),"")</f>
        <v>213</v>
      </c>
      <c r="G2165">
        <f>VLOOKUP(A2165,'Лицевые счета'!$A$2:$K$4570,9,0)</f>
        <v>1</v>
      </c>
      <c r="H2165">
        <f>VLOOKUP(A2165,'Лицевые счета'!$A$2:$K$4570,10,0)</f>
        <v>118.7</v>
      </c>
      <c r="I2165" t="str">
        <f>VLOOKUP(A2165,'Лицевые счета'!$A$2:$K$4570,6,0)</f>
        <v>ФЛ</v>
      </c>
      <c r="J2165" t="str">
        <f>IF(AND(C2165=0,I2165="ФЛ"),G2165*H2165,"")</f>
        <v/>
      </c>
      <c r="K2165" t="str">
        <f>IF(AND(C2165&gt;0,E2165="Нет показаний",I2165="ФЛ"),G2165*H2165,"")</f>
        <v/>
      </c>
    </row>
    <row r="2166" spans="1:11" x14ac:dyDescent="0.25">
      <c r="A2166" s="7">
        <v>155595</v>
      </c>
      <c r="B2166" s="7">
        <f>VLOOKUP(A2166,'Лицевые счета'!$A$1:$K$4570,2,0)</f>
        <v>58315</v>
      </c>
      <c r="C2166">
        <f>COUNTIF('ИПУ и ОКПУ'!$A$2:$A$3258,A2166)</f>
        <v>1</v>
      </c>
      <c r="D2166" t="str">
        <f>IF(C2166&gt;0,VLOOKUP(A2166,'ИПУ и ОКПУ'!$A$1:$O$3258,9,0),"")</f>
        <v>Одноставочный</v>
      </c>
      <c r="E2166" t="str">
        <f>IF(C2166&gt;0,IF(VLOOKUP(A2166,'ИПУ и ОКПУ'!$A$1:$O$3258,14,0)="Нет показаний","Нет показаний",""),"")</f>
        <v/>
      </c>
      <c r="F2166">
        <f>IF(AND(C2166&gt;0),SUMIF('ИПУ и ОКПУ'!$A$2:$A$3258,A2166,'ИПУ и ОКПУ'!$O$2:$O$3258),"")</f>
        <v>83</v>
      </c>
      <c r="G2166">
        <f>VLOOKUP(A2166,'Лицевые счета'!$A$2:$K$4570,9,0)</f>
        <v>1</v>
      </c>
      <c r="H2166">
        <f>VLOOKUP(A2166,'Лицевые счета'!$A$2:$K$4570,10,0)</f>
        <v>134.30000000000001</v>
      </c>
      <c r="I2166" t="str">
        <f>VLOOKUP(A2166,'Лицевые счета'!$A$2:$K$4570,6,0)</f>
        <v>ФЛ</v>
      </c>
      <c r="J2166" t="str">
        <f>IF(AND(C2166=0,I2166="ФЛ"),G2166*H2166,"")</f>
        <v/>
      </c>
      <c r="K2166" t="str">
        <f>IF(AND(C2166&gt;0,E2166="Нет показаний",I2166="ФЛ"),G2166*H2166,"")</f>
        <v/>
      </c>
    </row>
    <row r="2167" spans="1:11" x14ac:dyDescent="0.25">
      <c r="A2167" s="7">
        <v>155945</v>
      </c>
      <c r="B2167" s="7">
        <f>VLOOKUP(A2167,'Лицевые счета'!$A$1:$K$4570,2,0)</f>
        <v>58236</v>
      </c>
      <c r="C2167">
        <f>COUNTIF('ИПУ и ОКПУ'!$A$2:$A$3258,A2167)</f>
        <v>1</v>
      </c>
      <c r="D2167" t="str">
        <f>IF(C2167&gt;0,VLOOKUP(A2167,'ИПУ и ОКПУ'!$A$1:$O$3258,9,0),"")</f>
        <v>Одноставочный</v>
      </c>
      <c r="E2167" t="str">
        <f>IF(C2167&gt;0,IF(VLOOKUP(A2167,'ИПУ и ОКПУ'!$A$1:$O$3258,14,0)="Нет показаний","Нет показаний",""),"")</f>
        <v/>
      </c>
      <c r="F2167">
        <f>IF(AND(C2167&gt;0),SUMIF('ИПУ и ОКПУ'!$A$2:$A$3258,A2167,'ИПУ и ОКПУ'!$O$2:$O$3258),"")</f>
        <v>280</v>
      </c>
      <c r="G2167">
        <f>VLOOKUP(A2167,'Лицевые счета'!$A$2:$K$4570,9,0)</f>
        <v>1</v>
      </c>
      <c r="H2167">
        <f>VLOOKUP(A2167,'Лицевые счета'!$A$2:$K$4570,10,0)</f>
        <v>183.2</v>
      </c>
      <c r="I2167" t="str">
        <f>VLOOKUP(A2167,'Лицевые счета'!$A$2:$K$4570,6,0)</f>
        <v>ФЛ</v>
      </c>
      <c r="J2167" t="str">
        <f>IF(AND(C2167=0,I2167="ФЛ"),G2167*H2167,"")</f>
        <v/>
      </c>
      <c r="K2167" t="str">
        <f>IF(AND(C2167&gt;0,E2167="Нет показаний",I2167="ФЛ"),G2167*H2167,"")</f>
        <v/>
      </c>
    </row>
    <row r="2168" spans="1:11" x14ac:dyDescent="0.25">
      <c r="A2168" s="7">
        <v>157027</v>
      </c>
      <c r="B2168" s="7">
        <f>VLOOKUP(A2168,'Лицевые счета'!$A$1:$K$4570,2,0)</f>
        <v>58315</v>
      </c>
      <c r="C2168">
        <f>COUNTIF('ИПУ и ОКПУ'!$A$2:$A$3258,A2168)</f>
        <v>1</v>
      </c>
      <c r="D2168" t="str">
        <f>IF(C2168&gt;0,VLOOKUP(A2168,'ИПУ и ОКПУ'!$A$1:$O$3258,9,0),"")</f>
        <v>Одноставочный</v>
      </c>
      <c r="E2168" t="str">
        <f>IF(C2168&gt;0,IF(VLOOKUP(A2168,'ИПУ и ОКПУ'!$A$1:$O$3258,14,0)="Нет показаний","Нет показаний",""),"")</f>
        <v>Нет показаний</v>
      </c>
      <c r="F2168">
        <f>IF(AND(C2168&gt;0),SUMIF('ИПУ и ОКПУ'!$A$2:$A$3258,A2168,'ИПУ и ОКПУ'!$O$2:$O$3258),"")</f>
        <v>0</v>
      </c>
      <c r="G2168">
        <f>VLOOKUP(A2168,'Лицевые счета'!$A$2:$K$4570,9,0)</f>
        <v>1</v>
      </c>
      <c r="H2168">
        <f>VLOOKUP(A2168,'Лицевые счета'!$A$2:$K$4570,10,0)</f>
        <v>92</v>
      </c>
      <c r="I2168" t="str">
        <f>VLOOKUP(A2168,'Лицевые счета'!$A$2:$K$4570,6,0)</f>
        <v>ФЛ</v>
      </c>
      <c r="J2168" t="str">
        <f>IF(AND(C2168=0,I2168="ФЛ"),G2168*H2168,"")</f>
        <v/>
      </c>
      <c r="K2168">
        <f>IF(AND(C2168&gt;0,E2168="Нет показаний",I2168="ФЛ"),G2168*H2168,"")</f>
        <v>92</v>
      </c>
    </row>
    <row r="2169" spans="1:11" x14ac:dyDescent="0.25">
      <c r="A2169" s="7">
        <v>157164</v>
      </c>
      <c r="B2169" s="7">
        <f>VLOOKUP(A2169,'Лицевые счета'!$A$1:$K$4570,2,0)</f>
        <v>62290</v>
      </c>
      <c r="C2169">
        <f>COUNTIF('ИПУ и ОКПУ'!$A$2:$A$3258,A2169)</f>
        <v>1</v>
      </c>
      <c r="D2169" t="str">
        <f>IF(C2169&gt;0,VLOOKUP(A2169,'ИПУ и ОКПУ'!$A$1:$O$3258,9,0),"")</f>
        <v>Одноставочный</v>
      </c>
      <c r="E2169" t="str">
        <f>IF(C2169&gt;0,IF(VLOOKUP(A2169,'ИПУ и ОКПУ'!$A$1:$O$3258,14,0)="Нет показаний","Нет показаний",""),"")</f>
        <v/>
      </c>
      <c r="F2169">
        <f>IF(AND(C2169&gt;0),SUMIF('ИПУ и ОКПУ'!$A$2:$A$3258,A2169,'ИПУ и ОКПУ'!$O$2:$O$3258),"")</f>
        <v>57</v>
      </c>
      <c r="G2169">
        <f>VLOOKUP(A2169,'Лицевые счета'!$A$2:$K$4570,9,0)</f>
        <v>1</v>
      </c>
      <c r="H2169">
        <f>VLOOKUP(A2169,'Лицевые счета'!$A$2:$K$4570,10,0)</f>
        <v>118.7</v>
      </c>
      <c r="I2169" t="str">
        <f>VLOOKUP(A2169,'Лицевые счета'!$A$2:$K$4570,6,0)</f>
        <v>ФЛ</v>
      </c>
      <c r="J2169" t="str">
        <f>IF(AND(C2169=0,I2169="ФЛ"),G2169*H2169,"")</f>
        <v/>
      </c>
      <c r="K2169" t="str">
        <f>IF(AND(C2169&gt;0,E2169="Нет показаний",I2169="ФЛ"),G2169*H2169,"")</f>
        <v/>
      </c>
    </row>
    <row r="2170" spans="1:11" x14ac:dyDescent="0.25">
      <c r="A2170" s="7">
        <v>157216</v>
      </c>
      <c r="B2170" s="7">
        <f>VLOOKUP(A2170,'Лицевые счета'!$A$1:$K$4570,2,0)</f>
        <v>58312</v>
      </c>
      <c r="C2170">
        <f>COUNTIF('ИПУ и ОКПУ'!$A$2:$A$3258,A2170)</f>
        <v>1</v>
      </c>
      <c r="D2170" t="str">
        <f>IF(C2170&gt;0,VLOOKUP(A2170,'ИПУ и ОКПУ'!$A$1:$O$3258,9,0),"")</f>
        <v>Одноставочный</v>
      </c>
      <c r="E2170" t="str">
        <f>IF(C2170&gt;0,IF(VLOOKUP(A2170,'ИПУ и ОКПУ'!$A$1:$O$3258,14,0)="Нет показаний","Нет показаний",""),"")</f>
        <v/>
      </c>
      <c r="F2170">
        <f>IF(AND(C2170&gt;0),SUMIF('ИПУ и ОКПУ'!$A$2:$A$3258,A2170,'ИПУ и ОКПУ'!$O$2:$O$3258),"")</f>
        <v>120</v>
      </c>
      <c r="G2170">
        <f>VLOOKUP(A2170,'Лицевые счета'!$A$2:$K$4570,9,0)</f>
        <v>1</v>
      </c>
      <c r="H2170">
        <f>VLOOKUP(A2170,'Лицевые счета'!$A$2:$K$4570,10,0)</f>
        <v>134.30000000000001</v>
      </c>
      <c r="I2170" t="str">
        <f>VLOOKUP(A2170,'Лицевые счета'!$A$2:$K$4570,6,0)</f>
        <v>ФЛ</v>
      </c>
      <c r="J2170" t="str">
        <f>IF(AND(C2170=0,I2170="ФЛ"),G2170*H2170,"")</f>
        <v/>
      </c>
      <c r="K2170" t="str">
        <f>IF(AND(C2170&gt;0,E2170="Нет показаний",I2170="ФЛ"),G2170*H2170,"")</f>
        <v/>
      </c>
    </row>
    <row r="2171" spans="1:11" x14ac:dyDescent="0.25">
      <c r="A2171" s="7">
        <v>157722</v>
      </c>
      <c r="B2171" s="7">
        <f>VLOOKUP(A2171,'Лицевые счета'!$A$1:$K$4570,2,0)</f>
        <v>58245</v>
      </c>
      <c r="C2171">
        <f>COUNTIF('ИПУ и ОКПУ'!$A$2:$A$3258,A2171)</f>
        <v>0</v>
      </c>
      <c r="D2171" t="str">
        <f>IF(C2171&gt;0,VLOOKUP(A2171,'ИПУ и ОКПУ'!$A$1:$O$3258,9,0),"")</f>
        <v/>
      </c>
      <c r="E2171" t="str">
        <f>IF(C2171&gt;0,IF(VLOOKUP(A2171,'ИПУ и ОКПУ'!$A$1:$O$3258,14,0)="Нет показаний","Нет показаний",""),"")</f>
        <v/>
      </c>
      <c r="F2171" t="str">
        <f>IF(AND(C2171&gt;0),SUMIF('ИПУ и ОКПУ'!$A$2:$A$3258,A2171,'ИПУ и ОКПУ'!$O$2:$O$3258),"")</f>
        <v/>
      </c>
      <c r="G2171">
        <f>VLOOKUP(A2171,'Лицевые счета'!$A$2:$K$4570,9,0)</f>
        <v>1</v>
      </c>
      <c r="H2171">
        <f>VLOOKUP(A2171,'Лицевые счета'!$A$2:$K$4570,10,0)</f>
        <v>142</v>
      </c>
      <c r="I2171" t="str">
        <f>VLOOKUP(A2171,'Лицевые счета'!$A$2:$K$4570,6,0)</f>
        <v>ФЛ</v>
      </c>
      <c r="J2171">
        <f>IF(AND(C2171=0,I2171="ФЛ"),G2171*H2171,"")</f>
        <v>142</v>
      </c>
      <c r="K2171" t="str">
        <f>IF(AND(C2171&gt;0,E2171="Нет показаний",I2171="ФЛ"),G2171*H2171,"")</f>
        <v/>
      </c>
    </row>
    <row r="2172" spans="1:11" x14ac:dyDescent="0.25">
      <c r="A2172" s="7">
        <v>157882</v>
      </c>
      <c r="B2172" s="7">
        <f>VLOOKUP(A2172,'Лицевые счета'!$A$1:$K$4570,2,0)</f>
        <v>56962</v>
      </c>
      <c r="C2172">
        <f>COUNTIF('ИПУ и ОКПУ'!$A$2:$A$3258,A2172)</f>
        <v>0</v>
      </c>
      <c r="D2172" t="str">
        <f>IF(C2172&gt;0,VLOOKUP(A2172,'ИПУ и ОКПУ'!$A$1:$O$3258,9,0),"")</f>
        <v/>
      </c>
      <c r="E2172" t="str">
        <f>IF(C2172&gt;0,IF(VLOOKUP(A2172,'ИПУ и ОКПУ'!$A$1:$O$3258,14,0)="Нет показаний","Нет показаний",""),"")</f>
        <v/>
      </c>
      <c r="F2172" t="str">
        <f>IF(AND(C2172&gt;0),SUMIF('ИПУ и ОКПУ'!$A$2:$A$3258,A2172,'ИПУ и ОКПУ'!$O$2:$O$3258),"")</f>
        <v/>
      </c>
      <c r="G2172">
        <f>VLOOKUP(A2172,'Лицевые счета'!$A$2:$K$4570,9,0)</f>
        <v>1</v>
      </c>
      <c r="H2172">
        <f>VLOOKUP(A2172,'Лицевые счета'!$A$2:$K$4570,10,0)</f>
        <v>167.6</v>
      </c>
      <c r="I2172" t="str">
        <f>VLOOKUP(A2172,'Лицевые счета'!$A$2:$K$4570,6,0)</f>
        <v>ФЛ</v>
      </c>
      <c r="J2172">
        <f>IF(AND(C2172=0,I2172="ФЛ"),G2172*H2172,"")</f>
        <v>167.6</v>
      </c>
      <c r="K2172" t="str">
        <f>IF(AND(C2172&gt;0,E2172="Нет показаний",I2172="ФЛ"),G2172*H2172,"")</f>
        <v/>
      </c>
    </row>
    <row r="2173" spans="1:11" x14ac:dyDescent="0.25">
      <c r="A2173" s="7">
        <v>158132</v>
      </c>
      <c r="B2173" s="7">
        <f>VLOOKUP(A2173,'Лицевые счета'!$A$1:$K$4570,2,0)</f>
        <v>58210</v>
      </c>
      <c r="C2173">
        <f>COUNTIF('ИПУ и ОКПУ'!$A$2:$A$3258,A2173)</f>
        <v>1</v>
      </c>
      <c r="D2173" t="str">
        <f>IF(C2173&gt;0,VLOOKUP(A2173,'ИПУ и ОКПУ'!$A$1:$O$3258,9,0),"")</f>
        <v>Одноставочный</v>
      </c>
      <c r="E2173" t="str">
        <f>IF(C2173&gt;0,IF(VLOOKUP(A2173,'ИПУ и ОКПУ'!$A$1:$O$3258,14,0)="Нет показаний","Нет показаний",""),"")</f>
        <v/>
      </c>
      <c r="F2173">
        <f>IF(AND(C2173&gt;0),SUMIF('ИПУ и ОКПУ'!$A$2:$A$3258,A2173,'ИПУ и ОКПУ'!$O$2:$O$3258),"")</f>
        <v>70</v>
      </c>
      <c r="G2173">
        <f>VLOOKUP(A2173,'Лицевые счета'!$A$2:$K$4570,9,0)</f>
        <v>1</v>
      </c>
      <c r="H2173">
        <f>VLOOKUP(A2173,'Лицевые счета'!$A$2:$K$4570,10,0)</f>
        <v>142</v>
      </c>
      <c r="I2173" t="str">
        <f>VLOOKUP(A2173,'Лицевые счета'!$A$2:$K$4570,6,0)</f>
        <v>ФЛ</v>
      </c>
      <c r="J2173" t="str">
        <f>IF(AND(C2173=0,I2173="ФЛ"),G2173*H2173,"")</f>
        <v/>
      </c>
      <c r="K2173" t="str">
        <f>IF(AND(C2173&gt;0,E2173="Нет показаний",I2173="ФЛ"),G2173*H2173,"")</f>
        <v/>
      </c>
    </row>
    <row r="2174" spans="1:11" x14ac:dyDescent="0.25">
      <c r="A2174" s="7">
        <v>158472</v>
      </c>
      <c r="B2174" s="7">
        <f>VLOOKUP(A2174,'Лицевые счета'!$A$1:$K$4570,2,0)</f>
        <v>58314</v>
      </c>
      <c r="C2174">
        <f>COUNTIF('ИПУ и ОКПУ'!$A$2:$A$3258,A2174)</f>
        <v>1</v>
      </c>
      <c r="D2174" t="str">
        <f>IF(C2174&gt;0,VLOOKUP(A2174,'ИПУ и ОКПУ'!$A$1:$O$3258,9,0),"")</f>
        <v>Одноставочный</v>
      </c>
      <c r="E2174" t="str">
        <f>IF(C2174&gt;0,IF(VLOOKUP(A2174,'ИПУ и ОКПУ'!$A$1:$O$3258,14,0)="Нет показаний","Нет показаний",""),"")</f>
        <v>Нет показаний</v>
      </c>
      <c r="F2174">
        <f>IF(AND(C2174&gt;0),SUMIF('ИПУ и ОКПУ'!$A$2:$A$3258,A2174,'ИПУ и ОКПУ'!$O$2:$O$3258),"")</f>
        <v>0</v>
      </c>
      <c r="G2174">
        <f>VLOOKUP(A2174,'Лицевые счета'!$A$2:$K$4570,9,0)</f>
        <v>1</v>
      </c>
      <c r="H2174">
        <f>VLOOKUP(A2174,'Лицевые счета'!$A$2:$K$4570,10,0)</f>
        <v>142</v>
      </c>
      <c r="I2174" t="str">
        <f>VLOOKUP(A2174,'Лицевые счета'!$A$2:$K$4570,6,0)</f>
        <v>ФЛ</v>
      </c>
      <c r="J2174" t="str">
        <f>IF(AND(C2174=0,I2174="ФЛ"),G2174*H2174,"")</f>
        <v/>
      </c>
      <c r="K2174">
        <f>IF(AND(C2174&gt;0,E2174="Нет показаний",I2174="ФЛ"),G2174*H2174,"")</f>
        <v>142</v>
      </c>
    </row>
    <row r="2175" spans="1:11" x14ac:dyDescent="0.25">
      <c r="A2175" s="7">
        <v>158852</v>
      </c>
      <c r="B2175" s="7">
        <f>VLOOKUP(A2175,'Лицевые счета'!$A$1:$K$4570,2,0)</f>
        <v>58346</v>
      </c>
      <c r="C2175">
        <f>COUNTIF('ИПУ и ОКПУ'!$A$2:$A$3258,A2175)</f>
        <v>1</v>
      </c>
      <c r="D2175" t="str">
        <f>IF(C2175&gt;0,VLOOKUP(A2175,'ИПУ и ОКПУ'!$A$1:$O$3258,9,0),"")</f>
        <v>Одноставочный</v>
      </c>
      <c r="E2175" t="str">
        <f>IF(C2175&gt;0,IF(VLOOKUP(A2175,'ИПУ и ОКПУ'!$A$1:$O$3258,14,0)="Нет показаний","Нет показаний",""),"")</f>
        <v>Нет показаний</v>
      </c>
      <c r="F2175">
        <f>IF(AND(C2175&gt;0),SUMIF('ИПУ и ОКПУ'!$A$2:$A$3258,A2175,'ИПУ и ОКПУ'!$O$2:$O$3258),"")</f>
        <v>0</v>
      </c>
      <c r="G2175">
        <f>VLOOKUP(A2175,'Лицевые счета'!$A$2:$K$4570,9,0)</f>
        <v>1</v>
      </c>
      <c r="H2175">
        <f>VLOOKUP(A2175,'Лицевые счета'!$A$2:$K$4570,10,0)</f>
        <v>167.6</v>
      </c>
      <c r="I2175" t="str">
        <f>VLOOKUP(A2175,'Лицевые счета'!$A$2:$K$4570,6,0)</f>
        <v>ФЛ</v>
      </c>
      <c r="J2175" t="str">
        <f>IF(AND(C2175=0,I2175="ФЛ"),G2175*H2175,"")</f>
        <v/>
      </c>
      <c r="K2175">
        <f>IF(AND(C2175&gt;0,E2175="Нет показаний",I2175="ФЛ"),G2175*H2175,"")</f>
        <v>167.6</v>
      </c>
    </row>
    <row r="2176" spans="1:11" x14ac:dyDescent="0.25">
      <c r="A2176" s="7">
        <v>159734</v>
      </c>
      <c r="B2176" s="7">
        <f>VLOOKUP(A2176,'Лицевые счета'!$A$1:$K$4570,2,0)</f>
        <v>58346</v>
      </c>
      <c r="C2176">
        <f>COUNTIF('ИПУ и ОКПУ'!$A$2:$A$3258,A2176)</f>
        <v>1</v>
      </c>
      <c r="D2176" t="str">
        <f>IF(C2176&gt;0,VLOOKUP(A2176,'ИПУ и ОКПУ'!$A$1:$O$3258,9,0),"")</f>
        <v>Одноставочный</v>
      </c>
      <c r="E2176" t="str">
        <f>IF(C2176&gt;0,IF(VLOOKUP(A2176,'ИПУ и ОКПУ'!$A$1:$O$3258,14,0)="Нет показаний","Нет показаний",""),"")</f>
        <v/>
      </c>
      <c r="F2176">
        <f>IF(AND(C2176&gt;0),SUMIF('ИПУ и ОКПУ'!$A$2:$A$3258,A2176,'ИПУ и ОКПУ'!$O$2:$O$3258),"")</f>
        <v>324</v>
      </c>
      <c r="G2176">
        <f>VLOOKUP(A2176,'Лицевые счета'!$A$2:$K$4570,9,0)</f>
        <v>1</v>
      </c>
      <c r="H2176">
        <f>VLOOKUP(A2176,'Лицевые счета'!$A$2:$K$4570,10,0)</f>
        <v>167.6</v>
      </c>
      <c r="I2176" t="str">
        <f>VLOOKUP(A2176,'Лицевые счета'!$A$2:$K$4570,6,0)</f>
        <v>ФЛ</v>
      </c>
      <c r="J2176" t="str">
        <f>IF(AND(C2176=0,I2176="ФЛ"),G2176*H2176,"")</f>
        <v/>
      </c>
      <c r="K2176" t="str">
        <f>IF(AND(C2176&gt;0,E2176="Нет показаний",I2176="ФЛ"),G2176*H2176,"")</f>
        <v/>
      </c>
    </row>
    <row r="2177" spans="1:11" x14ac:dyDescent="0.25">
      <c r="A2177" s="7">
        <v>159926</v>
      </c>
      <c r="B2177" s="7">
        <f>VLOOKUP(A2177,'Лицевые счета'!$A$1:$K$4570,2,0)</f>
        <v>58376</v>
      </c>
      <c r="C2177">
        <f>COUNTIF('ИПУ и ОКПУ'!$A$2:$A$3258,A2177)</f>
        <v>1</v>
      </c>
      <c r="D2177" t="str">
        <f>IF(C2177&gt;0,VLOOKUP(A2177,'ИПУ и ОКПУ'!$A$1:$O$3258,9,0),"")</f>
        <v>Одноставочный</v>
      </c>
      <c r="E2177" t="str">
        <f>IF(C2177&gt;0,IF(VLOOKUP(A2177,'ИПУ и ОКПУ'!$A$1:$O$3258,14,0)="Нет показаний","Нет показаний",""),"")</f>
        <v/>
      </c>
      <c r="F2177">
        <f>IF(AND(C2177&gt;0),SUMIF('ИПУ и ОКПУ'!$A$2:$A$3258,A2177,'ИПУ и ОКПУ'!$O$2:$O$3258),"")</f>
        <v>92</v>
      </c>
      <c r="G2177">
        <f>VLOOKUP(A2177,'Лицевые счета'!$A$2:$K$4570,9,0)</f>
        <v>1</v>
      </c>
      <c r="H2177">
        <f>VLOOKUP(A2177,'Лицевые счета'!$A$2:$K$4570,10,0)</f>
        <v>167.6</v>
      </c>
      <c r="I2177" t="str">
        <f>VLOOKUP(A2177,'Лицевые счета'!$A$2:$K$4570,6,0)</f>
        <v>ФЛ</v>
      </c>
      <c r="J2177" t="str">
        <f>IF(AND(C2177=0,I2177="ФЛ"),G2177*H2177,"")</f>
        <v/>
      </c>
      <c r="K2177" t="str">
        <f>IF(AND(C2177&gt;0,E2177="Нет показаний",I2177="ФЛ"),G2177*H2177,"")</f>
        <v/>
      </c>
    </row>
    <row r="2178" spans="1:11" x14ac:dyDescent="0.25">
      <c r="A2178" s="7">
        <v>160308</v>
      </c>
      <c r="B2178" s="7">
        <f>VLOOKUP(A2178,'Лицевые счета'!$A$1:$K$4570,2,0)</f>
        <v>58202</v>
      </c>
      <c r="C2178">
        <f>COUNTIF('ИПУ и ОКПУ'!$A$2:$A$3258,A2178)</f>
        <v>1</v>
      </c>
      <c r="D2178" t="str">
        <f>IF(C2178&gt;0,VLOOKUP(A2178,'ИПУ и ОКПУ'!$A$1:$O$3258,9,0),"")</f>
        <v>Одноставочный</v>
      </c>
      <c r="E2178" t="str">
        <f>IF(C2178&gt;0,IF(VLOOKUP(A2178,'ИПУ и ОКПУ'!$A$1:$O$3258,14,0)="Нет показаний","Нет показаний",""),"")</f>
        <v/>
      </c>
      <c r="F2178">
        <f>IF(AND(C2178&gt;0),SUMIF('ИПУ и ОКПУ'!$A$2:$A$3258,A2178,'ИПУ и ОКПУ'!$O$2:$O$3258),"")</f>
        <v>121</v>
      </c>
      <c r="G2178">
        <f>VLOOKUP(A2178,'Лицевые счета'!$A$2:$K$4570,9,0)</f>
        <v>1</v>
      </c>
      <c r="H2178">
        <f>VLOOKUP(A2178,'Лицевые счета'!$A$2:$K$4570,10,0)</f>
        <v>118.7</v>
      </c>
      <c r="I2178" t="str">
        <f>VLOOKUP(A2178,'Лицевые счета'!$A$2:$K$4570,6,0)</f>
        <v>ФЛ</v>
      </c>
      <c r="J2178" t="str">
        <f>IF(AND(C2178=0,I2178="ФЛ"),G2178*H2178,"")</f>
        <v/>
      </c>
      <c r="K2178" t="str">
        <f>IF(AND(C2178&gt;0,E2178="Нет показаний",I2178="ФЛ"),G2178*H2178,"")</f>
        <v/>
      </c>
    </row>
    <row r="2179" spans="1:11" x14ac:dyDescent="0.25">
      <c r="A2179" s="7">
        <v>160687</v>
      </c>
      <c r="B2179" s="7">
        <f>VLOOKUP(A2179,'Лицевые счета'!$A$1:$K$4570,2,0)</f>
        <v>58277</v>
      </c>
      <c r="C2179">
        <f>COUNTIF('ИПУ и ОКПУ'!$A$2:$A$3258,A2179)</f>
        <v>0</v>
      </c>
      <c r="D2179" t="str">
        <f>IF(C2179&gt;0,VLOOKUP(A2179,'ИПУ и ОКПУ'!$A$1:$O$3258,9,0),"")</f>
        <v/>
      </c>
      <c r="E2179" t="str">
        <f>IF(C2179&gt;0,IF(VLOOKUP(A2179,'ИПУ и ОКПУ'!$A$1:$O$3258,14,0)="Нет показаний","Нет показаний",""),"")</f>
        <v/>
      </c>
      <c r="F2179" t="str">
        <f>IF(AND(C2179&gt;0),SUMIF('ИПУ и ОКПУ'!$A$2:$A$3258,A2179,'ИПУ и ОКПУ'!$O$2:$O$3258),"")</f>
        <v/>
      </c>
      <c r="G2179">
        <f>VLOOKUP(A2179,'Лицевые счета'!$A$2:$K$4570,9,0)</f>
        <v>1</v>
      </c>
      <c r="H2179">
        <f>VLOOKUP(A2179,'Лицевые счета'!$A$2:$K$4570,10,0)</f>
        <v>118.7</v>
      </c>
      <c r="I2179" t="str">
        <f>VLOOKUP(A2179,'Лицевые счета'!$A$2:$K$4570,6,0)</f>
        <v>ФЛ</v>
      </c>
      <c r="J2179">
        <f>IF(AND(C2179=0,I2179="ФЛ"),G2179*H2179,"")</f>
        <v>118.7</v>
      </c>
      <c r="K2179" t="str">
        <f>IF(AND(C2179&gt;0,E2179="Нет показаний",I2179="ФЛ"),G2179*H2179,"")</f>
        <v/>
      </c>
    </row>
    <row r="2180" spans="1:11" x14ac:dyDescent="0.25">
      <c r="A2180" s="7">
        <v>160893</v>
      </c>
      <c r="B2180" s="7">
        <f>VLOOKUP(A2180,'Лицевые счета'!$A$1:$K$4570,2,0)</f>
        <v>56790</v>
      </c>
      <c r="C2180">
        <f>COUNTIF('ИПУ и ОКПУ'!$A$2:$A$3258,A2180)</f>
        <v>1</v>
      </c>
      <c r="D2180" t="str">
        <f>IF(C2180&gt;0,VLOOKUP(A2180,'ИПУ и ОКПУ'!$A$1:$O$3258,9,0),"")</f>
        <v>Одноставочный</v>
      </c>
      <c r="E2180" t="str">
        <f>IF(C2180&gt;0,IF(VLOOKUP(A2180,'ИПУ и ОКПУ'!$A$1:$O$3258,14,0)="Нет показаний","Нет показаний",""),"")</f>
        <v/>
      </c>
      <c r="F2180">
        <f>IF(AND(C2180&gt;0),SUMIF('ИПУ и ОКПУ'!$A$2:$A$3258,A2180,'ИПУ и ОКПУ'!$O$2:$O$3258),"")</f>
        <v>0</v>
      </c>
      <c r="G2180">
        <f>VLOOKUP(A2180,'Лицевые счета'!$A$2:$K$4570,9,0)</f>
        <v>1</v>
      </c>
      <c r="H2180">
        <f>VLOOKUP(A2180,'Лицевые счета'!$A$2:$K$4570,10,0)</f>
        <v>118.7</v>
      </c>
      <c r="I2180" t="str">
        <f>VLOOKUP(A2180,'Лицевые счета'!$A$2:$K$4570,6,0)</f>
        <v>ФЛ</v>
      </c>
      <c r="J2180" t="str">
        <f>IF(AND(C2180=0,I2180="ФЛ"),G2180*H2180,"")</f>
        <v/>
      </c>
      <c r="K2180" t="str">
        <f>IF(AND(C2180&gt;0,E2180="Нет показаний",I2180="ФЛ"),G2180*H2180,"")</f>
        <v/>
      </c>
    </row>
    <row r="2181" spans="1:11" x14ac:dyDescent="0.25">
      <c r="A2181" s="7">
        <v>160953</v>
      </c>
      <c r="B2181" s="7">
        <f>VLOOKUP(A2181,'Лицевые счета'!$A$1:$K$4570,2,0)</f>
        <v>56790</v>
      </c>
      <c r="C2181">
        <f>COUNTIF('ИПУ и ОКПУ'!$A$2:$A$3258,A2181)</f>
        <v>1</v>
      </c>
      <c r="D2181" t="str">
        <f>IF(C2181&gt;0,VLOOKUP(A2181,'ИПУ и ОКПУ'!$A$1:$O$3258,9,0),"")</f>
        <v>Одноставочный</v>
      </c>
      <c r="E2181" t="str">
        <f>IF(C2181&gt;0,IF(VLOOKUP(A2181,'ИПУ и ОКПУ'!$A$1:$O$3258,14,0)="Нет показаний","Нет показаний",""),"")</f>
        <v/>
      </c>
      <c r="F2181">
        <f>IF(AND(C2181&gt;0),SUMIF('ИПУ и ОКПУ'!$A$2:$A$3258,A2181,'ИПУ и ОКПУ'!$O$2:$O$3258),"")</f>
        <v>36</v>
      </c>
      <c r="G2181">
        <f>VLOOKUP(A2181,'Лицевые счета'!$A$2:$K$4570,9,0)</f>
        <v>1</v>
      </c>
      <c r="H2181">
        <f>VLOOKUP(A2181,'Лицевые счета'!$A$2:$K$4570,10,0)</f>
        <v>92</v>
      </c>
      <c r="I2181" t="str">
        <f>VLOOKUP(A2181,'Лицевые счета'!$A$2:$K$4570,6,0)</f>
        <v>ФЛ</v>
      </c>
      <c r="J2181" t="str">
        <f>IF(AND(C2181=0,I2181="ФЛ"),G2181*H2181,"")</f>
        <v/>
      </c>
      <c r="K2181" t="str">
        <f>IF(AND(C2181&gt;0,E2181="Нет показаний",I2181="ФЛ"),G2181*H2181,"")</f>
        <v/>
      </c>
    </row>
    <row r="2182" spans="1:11" x14ac:dyDescent="0.25">
      <c r="A2182" s="7">
        <v>160955</v>
      </c>
      <c r="B2182" s="7">
        <f>VLOOKUP(A2182,'Лицевые счета'!$A$1:$K$4570,2,0)</f>
        <v>56790</v>
      </c>
      <c r="C2182">
        <f>COUNTIF('ИПУ и ОКПУ'!$A$2:$A$3258,A2182)</f>
        <v>1</v>
      </c>
      <c r="D2182" t="str">
        <f>IF(C2182&gt;0,VLOOKUP(A2182,'ИПУ и ОКПУ'!$A$1:$O$3258,9,0),"")</f>
        <v>Одноставочный</v>
      </c>
      <c r="E2182" t="str">
        <f>IF(C2182&gt;0,IF(VLOOKUP(A2182,'ИПУ и ОКПУ'!$A$1:$O$3258,14,0)="Нет показаний","Нет показаний",""),"")</f>
        <v/>
      </c>
      <c r="F2182">
        <f>IF(AND(C2182&gt;0),SUMIF('ИПУ и ОКПУ'!$A$2:$A$3258,A2182,'ИПУ и ОКПУ'!$O$2:$O$3258),"")</f>
        <v>0</v>
      </c>
      <c r="G2182">
        <f>VLOOKUP(A2182,'Лицевые счета'!$A$2:$K$4570,9,0)</f>
        <v>1</v>
      </c>
      <c r="H2182">
        <f>VLOOKUP(A2182,'Лицевые счета'!$A$2:$K$4570,10,0)</f>
        <v>92</v>
      </c>
      <c r="I2182" t="str">
        <f>VLOOKUP(A2182,'Лицевые счета'!$A$2:$K$4570,6,0)</f>
        <v>ФЛ</v>
      </c>
      <c r="J2182" t="str">
        <f>IF(AND(C2182=0,I2182="ФЛ"),G2182*H2182,"")</f>
        <v/>
      </c>
      <c r="K2182" t="str">
        <f>IF(AND(C2182&gt;0,E2182="Нет показаний",I2182="ФЛ"),G2182*H2182,"")</f>
        <v/>
      </c>
    </row>
    <row r="2183" spans="1:11" x14ac:dyDescent="0.25">
      <c r="A2183" s="7">
        <v>161467</v>
      </c>
      <c r="B2183" s="7">
        <f>VLOOKUP(A2183,'Лицевые счета'!$A$1:$K$4570,2,0)</f>
        <v>56854</v>
      </c>
      <c r="C2183">
        <f>COUNTIF('ИПУ и ОКПУ'!$A$2:$A$3258,A2183)</f>
        <v>1</v>
      </c>
      <c r="D2183" t="str">
        <f>IF(C2183&gt;0,VLOOKUP(A2183,'ИПУ и ОКПУ'!$A$1:$O$3258,9,0),"")</f>
        <v>Одноставочный</v>
      </c>
      <c r="E2183" t="str">
        <f>IF(C2183&gt;0,IF(VLOOKUP(A2183,'ИПУ и ОКПУ'!$A$1:$O$3258,14,0)="Нет показаний","Нет показаний",""),"")</f>
        <v/>
      </c>
      <c r="F2183">
        <f>IF(AND(C2183&gt;0),SUMIF('ИПУ и ОКПУ'!$A$2:$A$3258,A2183,'ИПУ и ОКПУ'!$O$2:$O$3258),"")</f>
        <v>112</v>
      </c>
      <c r="G2183">
        <f>VLOOKUP(A2183,'Лицевые счета'!$A$2:$K$4570,9,0)</f>
        <v>1</v>
      </c>
      <c r="H2183">
        <f>VLOOKUP(A2183,'Лицевые счета'!$A$2:$K$4570,10,0)</f>
        <v>118.7</v>
      </c>
      <c r="I2183" t="str">
        <f>VLOOKUP(A2183,'Лицевые счета'!$A$2:$K$4570,6,0)</f>
        <v>ФЛ</v>
      </c>
      <c r="J2183" t="str">
        <f>IF(AND(C2183=0,I2183="ФЛ"),G2183*H2183,"")</f>
        <v/>
      </c>
      <c r="K2183" t="str">
        <f>IF(AND(C2183&gt;0,E2183="Нет показаний",I2183="ФЛ"),G2183*H2183,"")</f>
        <v/>
      </c>
    </row>
    <row r="2184" spans="1:11" x14ac:dyDescent="0.25">
      <c r="A2184" s="7">
        <v>161523</v>
      </c>
      <c r="B2184" s="7">
        <f>VLOOKUP(A2184,'Лицевые счета'!$A$1:$K$4570,2,0)</f>
        <v>56854</v>
      </c>
      <c r="C2184">
        <f>COUNTIF('ИПУ и ОКПУ'!$A$2:$A$3258,A2184)</f>
        <v>1</v>
      </c>
      <c r="D2184" t="str">
        <f>IF(C2184&gt;0,VLOOKUP(A2184,'ИПУ и ОКПУ'!$A$1:$O$3258,9,0),"")</f>
        <v>Одноставочный</v>
      </c>
      <c r="E2184" t="str">
        <f>IF(C2184&gt;0,IF(VLOOKUP(A2184,'ИПУ и ОКПУ'!$A$1:$O$3258,14,0)="Нет показаний","Нет показаний",""),"")</f>
        <v/>
      </c>
      <c r="F2184">
        <f>IF(AND(C2184&gt;0),SUMIF('ИПУ и ОКПУ'!$A$2:$A$3258,A2184,'ИПУ и ОКПУ'!$O$2:$O$3258),"")</f>
        <v>76</v>
      </c>
      <c r="G2184">
        <f>VLOOKUP(A2184,'Лицевые счета'!$A$2:$K$4570,9,0)</f>
        <v>1</v>
      </c>
      <c r="H2184">
        <f>VLOOKUP(A2184,'Лицевые счета'!$A$2:$K$4570,10,0)</f>
        <v>92</v>
      </c>
      <c r="I2184" t="str">
        <f>VLOOKUP(A2184,'Лицевые счета'!$A$2:$K$4570,6,0)</f>
        <v>ФЛ</v>
      </c>
      <c r="J2184" t="str">
        <f>IF(AND(C2184=0,I2184="ФЛ"),G2184*H2184,"")</f>
        <v/>
      </c>
      <c r="K2184" t="str">
        <f>IF(AND(C2184&gt;0,E2184="Нет показаний",I2184="ФЛ"),G2184*H2184,"")</f>
        <v/>
      </c>
    </row>
    <row r="2185" spans="1:11" x14ac:dyDescent="0.25">
      <c r="A2185" s="7">
        <v>161573</v>
      </c>
      <c r="B2185" s="7">
        <f>VLOOKUP(A2185,'Лицевые счета'!$A$1:$K$4570,2,0)</f>
        <v>56789</v>
      </c>
      <c r="C2185">
        <f>COUNTIF('ИПУ и ОКПУ'!$A$2:$A$3258,A2185)</f>
        <v>1</v>
      </c>
      <c r="D2185" t="str">
        <f>IF(C2185&gt;0,VLOOKUP(A2185,'ИПУ и ОКПУ'!$A$1:$O$3258,9,0),"")</f>
        <v>Одноставочный</v>
      </c>
      <c r="E2185" t="str">
        <f>IF(C2185&gt;0,IF(VLOOKUP(A2185,'ИПУ и ОКПУ'!$A$1:$O$3258,14,0)="Нет показаний","Нет показаний",""),"")</f>
        <v/>
      </c>
      <c r="F2185">
        <f>IF(AND(C2185&gt;0),SUMIF('ИПУ и ОКПУ'!$A$2:$A$3258,A2185,'ИПУ и ОКПУ'!$O$2:$O$3258),"")</f>
        <v>112</v>
      </c>
      <c r="G2185">
        <f>VLOOKUP(A2185,'Лицевые счета'!$A$2:$K$4570,9,0)</f>
        <v>1</v>
      </c>
      <c r="H2185">
        <f>VLOOKUP(A2185,'Лицевые счета'!$A$2:$K$4570,10,0)</f>
        <v>92</v>
      </c>
      <c r="I2185" t="str">
        <f>VLOOKUP(A2185,'Лицевые счета'!$A$2:$K$4570,6,0)</f>
        <v>ФЛ</v>
      </c>
      <c r="J2185" t="str">
        <f>IF(AND(C2185=0,I2185="ФЛ"),G2185*H2185,"")</f>
        <v/>
      </c>
      <c r="K2185" t="str">
        <f>IF(AND(C2185&gt;0,E2185="Нет показаний",I2185="ФЛ"),G2185*H2185,"")</f>
        <v/>
      </c>
    </row>
    <row r="2186" spans="1:11" x14ac:dyDescent="0.25">
      <c r="A2186" s="7">
        <v>161991</v>
      </c>
      <c r="B2186" s="7">
        <f>VLOOKUP(A2186,'Лицевые счета'!$A$1:$K$4570,2,0)</f>
        <v>56789</v>
      </c>
      <c r="C2186">
        <f>COUNTIF('ИПУ и ОКПУ'!$A$2:$A$3258,A2186)</f>
        <v>0</v>
      </c>
      <c r="D2186" t="str">
        <f>IF(C2186&gt;0,VLOOKUP(A2186,'ИПУ и ОКПУ'!$A$1:$O$3258,9,0),"")</f>
        <v/>
      </c>
      <c r="E2186" t="str">
        <f>IF(C2186&gt;0,IF(VLOOKUP(A2186,'ИПУ и ОКПУ'!$A$1:$O$3258,14,0)="Нет показаний","Нет показаний",""),"")</f>
        <v/>
      </c>
      <c r="F2186" t="str">
        <f>IF(AND(C2186&gt;0),SUMIF('ИПУ и ОКПУ'!$A$2:$A$3258,A2186,'ИПУ и ОКПУ'!$O$2:$O$3258),"")</f>
        <v/>
      </c>
      <c r="G2186">
        <f>VLOOKUP(A2186,'Лицевые счета'!$A$2:$K$4570,9,0)</f>
        <v>1</v>
      </c>
      <c r="H2186">
        <f>VLOOKUP(A2186,'Лицевые счета'!$A$2:$K$4570,10,0)</f>
        <v>92</v>
      </c>
      <c r="I2186" t="str">
        <f>VLOOKUP(A2186,'Лицевые счета'!$A$2:$K$4570,6,0)</f>
        <v>ФЛ</v>
      </c>
      <c r="J2186">
        <f>IF(AND(C2186=0,I2186="ФЛ"),G2186*H2186,"")</f>
        <v>92</v>
      </c>
      <c r="K2186" t="str">
        <f>IF(AND(C2186&gt;0,E2186="Нет показаний",I2186="ФЛ"),G2186*H2186,"")</f>
        <v/>
      </c>
    </row>
    <row r="2187" spans="1:11" x14ac:dyDescent="0.25">
      <c r="A2187" s="7">
        <v>162739</v>
      </c>
      <c r="B2187" s="7">
        <f>VLOOKUP(A2187,'Лицевые счета'!$A$1:$K$4570,2,0)</f>
        <v>58315</v>
      </c>
      <c r="C2187">
        <f>COUNTIF('ИПУ и ОКПУ'!$A$2:$A$3258,A2187)</f>
        <v>0</v>
      </c>
      <c r="D2187" t="str">
        <f>IF(C2187&gt;0,VLOOKUP(A2187,'ИПУ и ОКПУ'!$A$1:$O$3258,9,0),"")</f>
        <v/>
      </c>
      <c r="E2187" t="str">
        <f>IF(C2187&gt;0,IF(VLOOKUP(A2187,'ИПУ и ОКПУ'!$A$1:$O$3258,14,0)="Нет показаний","Нет показаний",""),"")</f>
        <v/>
      </c>
      <c r="F2187" t="str">
        <f>IF(AND(C2187&gt;0),SUMIF('ИПУ и ОКПУ'!$A$2:$A$3258,A2187,'ИПУ и ОКПУ'!$O$2:$O$3258),"")</f>
        <v/>
      </c>
      <c r="G2187">
        <f>VLOOKUP(A2187,'Лицевые счета'!$A$2:$K$4570,9,0)</f>
        <v>1</v>
      </c>
      <c r="H2187">
        <f>VLOOKUP(A2187,'Лицевые счета'!$A$2:$K$4570,10,0)</f>
        <v>92</v>
      </c>
      <c r="I2187" t="str">
        <f>VLOOKUP(A2187,'Лицевые счета'!$A$2:$K$4570,6,0)</f>
        <v>ФЛ</v>
      </c>
      <c r="J2187">
        <f>IF(AND(C2187=0,I2187="ФЛ"),G2187*H2187,"")</f>
        <v>92</v>
      </c>
      <c r="K2187" t="str">
        <f>IF(AND(C2187&gt;0,E2187="Нет показаний",I2187="ФЛ"),G2187*H2187,"")</f>
        <v/>
      </c>
    </row>
    <row r="2188" spans="1:11" x14ac:dyDescent="0.25">
      <c r="A2188" s="7">
        <v>163244</v>
      </c>
      <c r="B2188" s="7">
        <f>VLOOKUP(A2188,'Лицевые счета'!$A$1:$K$4570,2,0)</f>
        <v>56764</v>
      </c>
      <c r="C2188">
        <f>COUNTIF('ИПУ и ОКПУ'!$A$2:$A$3258,A2188)</f>
        <v>1</v>
      </c>
      <c r="D2188" t="str">
        <f>IF(C2188&gt;0,VLOOKUP(A2188,'ИПУ и ОКПУ'!$A$1:$O$3258,9,0),"")</f>
        <v>Одноставочный</v>
      </c>
      <c r="E2188" t="str">
        <f>IF(C2188&gt;0,IF(VLOOKUP(A2188,'ИПУ и ОКПУ'!$A$1:$O$3258,14,0)="Нет показаний","Нет показаний",""),"")</f>
        <v/>
      </c>
      <c r="F2188">
        <f>IF(AND(C2188&gt;0),SUMIF('ИПУ и ОКПУ'!$A$2:$A$3258,A2188,'ИПУ и ОКПУ'!$O$2:$O$3258),"")</f>
        <v>61</v>
      </c>
      <c r="G2188">
        <f>VLOOKUP(A2188,'Лицевые счета'!$A$2:$K$4570,9,0)</f>
        <v>1</v>
      </c>
      <c r="H2188">
        <f>VLOOKUP(A2188,'Лицевые счета'!$A$2:$K$4570,10,0)</f>
        <v>92</v>
      </c>
      <c r="I2188" t="str">
        <f>VLOOKUP(A2188,'Лицевые счета'!$A$2:$K$4570,6,0)</f>
        <v>ФЛ</v>
      </c>
      <c r="J2188" t="str">
        <f>IF(AND(C2188=0,I2188="ФЛ"),G2188*H2188,"")</f>
        <v/>
      </c>
      <c r="K2188" t="str">
        <f>IF(AND(C2188&gt;0,E2188="Нет показаний",I2188="ФЛ"),G2188*H2188,"")</f>
        <v/>
      </c>
    </row>
    <row r="2189" spans="1:11" x14ac:dyDescent="0.25">
      <c r="A2189" s="7">
        <v>163264</v>
      </c>
      <c r="B2189" s="7">
        <f>VLOOKUP(A2189,'Лицевые счета'!$A$1:$K$4570,2,0)</f>
        <v>58342</v>
      </c>
      <c r="C2189">
        <f>COUNTIF('ИПУ и ОКПУ'!$A$2:$A$3258,A2189)</f>
        <v>1</v>
      </c>
      <c r="D2189" t="str">
        <f>IF(C2189&gt;0,VLOOKUP(A2189,'ИПУ и ОКПУ'!$A$1:$O$3258,9,0),"")</f>
        <v>Одноставочный</v>
      </c>
      <c r="E2189" t="str">
        <f>IF(C2189&gt;0,IF(VLOOKUP(A2189,'ИПУ и ОКПУ'!$A$1:$O$3258,14,0)="Нет показаний","Нет показаний",""),"")</f>
        <v>Нет показаний</v>
      </c>
      <c r="F2189">
        <f>IF(AND(C2189&gt;0),SUMIF('ИПУ и ОКПУ'!$A$2:$A$3258,A2189,'ИПУ и ОКПУ'!$O$2:$O$3258),"")</f>
        <v>0</v>
      </c>
      <c r="G2189">
        <f>VLOOKUP(A2189,'Лицевые счета'!$A$2:$K$4570,9,0)</f>
        <v>1</v>
      </c>
      <c r="H2189">
        <f>VLOOKUP(A2189,'Лицевые счета'!$A$2:$K$4570,10,0)</f>
        <v>167.6</v>
      </c>
      <c r="I2189" t="str">
        <f>VLOOKUP(A2189,'Лицевые счета'!$A$2:$K$4570,6,0)</f>
        <v>ФЛ</v>
      </c>
      <c r="J2189" t="str">
        <f>IF(AND(C2189=0,I2189="ФЛ"),G2189*H2189,"")</f>
        <v/>
      </c>
      <c r="K2189">
        <f>IF(AND(C2189&gt;0,E2189="Нет показаний",I2189="ФЛ"),G2189*H2189,"")</f>
        <v>167.6</v>
      </c>
    </row>
    <row r="2190" spans="1:11" x14ac:dyDescent="0.25">
      <c r="A2190" s="7">
        <v>163274</v>
      </c>
      <c r="B2190" s="7">
        <f>VLOOKUP(A2190,'Лицевые счета'!$A$1:$K$4570,2,0)</f>
        <v>58362</v>
      </c>
      <c r="C2190">
        <f>COUNTIF('ИПУ и ОКПУ'!$A$2:$A$3258,A2190)</f>
        <v>1</v>
      </c>
      <c r="D2190" t="str">
        <f>IF(C2190&gt;0,VLOOKUP(A2190,'ИПУ и ОКПУ'!$A$1:$O$3258,9,0),"")</f>
        <v>Одноставочный</v>
      </c>
      <c r="E2190" t="str">
        <f>IF(C2190&gt;0,IF(VLOOKUP(A2190,'ИПУ и ОКПУ'!$A$1:$O$3258,14,0)="Нет показаний","Нет показаний",""),"")</f>
        <v/>
      </c>
      <c r="F2190">
        <f>IF(AND(C2190&gt;0),SUMIF('ИПУ и ОКПУ'!$A$2:$A$3258,A2190,'ИПУ и ОКПУ'!$O$2:$O$3258),"")</f>
        <v>177</v>
      </c>
      <c r="G2190">
        <f>VLOOKUP(A2190,'Лицевые счета'!$A$2:$K$4570,9,0)</f>
        <v>1</v>
      </c>
      <c r="H2190">
        <f>VLOOKUP(A2190,'Лицевые счета'!$A$2:$K$4570,10,0)</f>
        <v>183.2</v>
      </c>
      <c r="I2190" t="str">
        <f>VLOOKUP(A2190,'Лицевые счета'!$A$2:$K$4570,6,0)</f>
        <v>ФЛ</v>
      </c>
      <c r="J2190" t="str">
        <f>IF(AND(C2190=0,I2190="ФЛ"),G2190*H2190,"")</f>
        <v/>
      </c>
      <c r="K2190" t="str">
        <f>IF(AND(C2190&gt;0,E2190="Нет показаний",I2190="ФЛ"),G2190*H2190,"")</f>
        <v/>
      </c>
    </row>
    <row r="2191" spans="1:11" x14ac:dyDescent="0.25">
      <c r="A2191" s="7">
        <v>163326</v>
      </c>
      <c r="B2191" s="7">
        <f>VLOOKUP(A2191,'Лицевые счета'!$A$1:$K$4570,2,0)</f>
        <v>58371</v>
      </c>
      <c r="C2191">
        <f>COUNTIF('ИПУ и ОКПУ'!$A$2:$A$3258,A2191)</f>
        <v>2</v>
      </c>
      <c r="D2191" t="str">
        <f>IF(C2191&gt;0,VLOOKUP(A2191,'ИПУ и ОКПУ'!$A$1:$O$3258,9,0),"")</f>
        <v>Одноставочный</v>
      </c>
      <c r="E2191" t="str">
        <f>IF(C2191&gt;0,IF(VLOOKUP(A2191,'ИПУ и ОКПУ'!$A$1:$O$3258,14,0)="Нет показаний","Нет показаний",""),"")</f>
        <v/>
      </c>
      <c r="F2191">
        <f>IF(AND(C2191&gt;0),SUMIF('ИПУ и ОКПУ'!$A$2:$A$3258,A2191,'ИПУ и ОКПУ'!$O$2:$O$3258),"")</f>
        <v>0</v>
      </c>
      <c r="G2191">
        <f>VLOOKUP(A2191,'Лицевые счета'!$A$2:$K$4570,9,0)</f>
        <v>1</v>
      </c>
      <c r="H2191">
        <f>VLOOKUP(A2191,'Лицевые счета'!$A$2:$K$4570,10,0)</f>
        <v>183.2</v>
      </c>
      <c r="I2191" t="str">
        <f>VLOOKUP(A2191,'Лицевые счета'!$A$2:$K$4570,6,0)</f>
        <v>ФЛ</v>
      </c>
      <c r="J2191" t="str">
        <f>IF(AND(C2191=0,I2191="ФЛ"),G2191*H2191,"")</f>
        <v/>
      </c>
      <c r="K2191" t="str">
        <f>IF(AND(C2191&gt;0,E2191="Нет показаний",I2191="ФЛ"),G2191*H2191,"")</f>
        <v/>
      </c>
    </row>
    <row r="2192" spans="1:11" x14ac:dyDescent="0.25">
      <c r="A2192" s="7">
        <v>163461</v>
      </c>
      <c r="B2192" s="7">
        <f>VLOOKUP(A2192,'Лицевые счета'!$A$1:$K$4570,2,0)</f>
        <v>58360</v>
      </c>
      <c r="C2192">
        <f>COUNTIF('ИПУ и ОКПУ'!$A$2:$A$3258,A2192)</f>
        <v>1</v>
      </c>
      <c r="D2192" t="str">
        <f>IF(C2192&gt;0,VLOOKUP(A2192,'ИПУ и ОКПУ'!$A$1:$O$3258,9,0),"")</f>
        <v>Одноставочный</v>
      </c>
      <c r="E2192" t="str">
        <f>IF(C2192&gt;0,IF(VLOOKUP(A2192,'ИПУ и ОКПУ'!$A$1:$O$3258,14,0)="Нет показаний","Нет показаний",""),"")</f>
        <v>Нет показаний</v>
      </c>
      <c r="F2192">
        <f>IF(AND(C2192&gt;0),SUMIF('ИПУ и ОКПУ'!$A$2:$A$3258,A2192,'ИПУ и ОКПУ'!$O$2:$O$3258),"")</f>
        <v>0</v>
      </c>
      <c r="G2192">
        <f>VLOOKUP(A2192,'Лицевые счета'!$A$2:$K$4570,9,0)</f>
        <v>1</v>
      </c>
      <c r="H2192">
        <f>VLOOKUP(A2192,'Лицевые счета'!$A$2:$K$4570,10,0)</f>
        <v>167.6</v>
      </c>
      <c r="I2192" t="str">
        <f>VLOOKUP(A2192,'Лицевые счета'!$A$2:$K$4570,6,0)</f>
        <v>ФЛ</v>
      </c>
      <c r="J2192" t="str">
        <f>IF(AND(C2192=0,I2192="ФЛ"),G2192*H2192,"")</f>
        <v/>
      </c>
      <c r="K2192">
        <f>IF(AND(C2192&gt;0,E2192="Нет показаний",I2192="ФЛ"),G2192*H2192,"")</f>
        <v>167.6</v>
      </c>
    </row>
    <row r="2193" spans="1:11" x14ac:dyDescent="0.25">
      <c r="A2193" s="7">
        <v>163674</v>
      </c>
      <c r="B2193" s="7">
        <f>VLOOKUP(A2193,'Лицевые счета'!$A$1:$K$4570,2,0)</f>
        <v>58363</v>
      </c>
      <c r="C2193">
        <f>COUNTIF('ИПУ и ОКПУ'!$A$2:$A$3258,A2193)</f>
        <v>1</v>
      </c>
      <c r="D2193" t="str">
        <f>IF(C2193&gt;0,VLOOKUP(A2193,'ИПУ и ОКПУ'!$A$1:$O$3258,9,0),"")</f>
        <v>Одноставочный</v>
      </c>
      <c r="E2193" t="str">
        <f>IF(C2193&gt;0,IF(VLOOKUP(A2193,'ИПУ и ОКПУ'!$A$1:$O$3258,14,0)="Нет показаний","Нет показаний",""),"")</f>
        <v/>
      </c>
      <c r="F2193">
        <f>IF(AND(C2193&gt;0),SUMIF('ИПУ и ОКПУ'!$A$2:$A$3258,A2193,'ИПУ и ОКПУ'!$O$2:$O$3258),"")</f>
        <v>320</v>
      </c>
      <c r="G2193">
        <f>VLOOKUP(A2193,'Лицевые счета'!$A$2:$K$4570,9,0)</f>
        <v>1</v>
      </c>
      <c r="H2193">
        <f>VLOOKUP(A2193,'Лицевые счета'!$A$2:$K$4570,10,0)</f>
        <v>183.2</v>
      </c>
      <c r="I2193" t="str">
        <f>VLOOKUP(A2193,'Лицевые счета'!$A$2:$K$4570,6,0)</f>
        <v>ФЛ</v>
      </c>
      <c r="J2193" t="str">
        <f>IF(AND(C2193=0,I2193="ФЛ"),G2193*H2193,"")</f>
        <v/>
      </c>
      <c r="K2193" t="str">
        <f>IF(AND(C2193&gt;0,E2193="Нет показаний",I2193="ФЛ"),G2193*H2193,"")</f>
        <v/>
      </c>
    </row>
    <row r="2194" spans="1:11" x14ac:dyDescent="0.25">
      <c r="A2194" s="7">
        <v>163696</v>
      </c>
      <c r="B2194" s="7">
        <f>VLOOKUP(A2194,'Лицевые счета'!$A$1:$K$4570,2,0)</f>
        <v>58346</v>
      </c>
      <c r="C2194">
        <f>COUNTIF('ИПУ и ОКПУ'!$A$2:$A$3258,A2194)</f>
        <v>1</v>
      </c>
      <c r="D2194" t="str">
        <f>IF(C2194&gt;0,VLOOKUP(A2194,'ИПУ и ОКПУ'!$A$1:$O$3258,9,0),"")</f>
        <v>Одноставочный</v>
      </c>
      <c r="E2194" t="str">
        <f>IF(C2194&gt;0,IF(VLOOKUP(A2194,'ИПУ и ОКПУ'!$A$1:$O$3258,14,0)="Нет показаний","Нет показаний",""),"")</f>
        <v/>
      </c>
      <c r="F2194">
        <f>IF(AND(C2194&gt;0),SUMIF('ИПУ и ОКПУ'!$A$2:$A$3258,A2194,'ИПУ и ОКПУ'!$O$2:$O$3258),"")</f>
        <v>0</v>
      </c>
      <c r="G2194">
        <f>VLOOKUP(A2194,'Лицевые счета'!$A$2:$K$4570,9,0)</f>
        <v>1</v>
      </c>
      <c r="H2194">
        <f>VLOOKUP(A2194,'Лицевые счета'!$A$2:$K$4570,10,0)</f>
        <v>142</v>
      </c>
      <c r="I2194" t="str">
        <f>VLOOKUP(A2194,'Лицевые счета'!$A$2:$K$4570,6,0)</f>
        <v>ФЛ</v>
      </c>
      <c r="J2194" t="str">
        <f>IF(AND(C2194=0,I2194="ФЛ"),G2194*H2194,"")</f>
        <v/>
      </c>
      <c r="K2194" t="str">
        <f>IF(AND(C2194&gt;0,E2194="Нет показаний",I2194="ФЛ"),G2194*H2194,"")</f>
        <v/>
      </c>
    </row>
    <row r="2195" spans="1:11" x14ac:dyDescent="0.25">
      <c r="A2195" s="7">
        <v>166006</v>
      </c>
      <c r="B2195" s="7">
        <f>VLOOKUP(A2195,'Лицевые счета'!$A$1:$K$4570,2,0)</f>
        <v>58314</v>
      </c>
      <c r="C2195">
        <f>COUNTIF('ИПУ и ОКПУ'!$A$2:$A$3258,A2195)</f>
        <v>1</v>
      </c>
      <c r="D2195" t="str">
        <f>IF(C2195&gt;0,VLOOKUP(A2195,'ИПУ и ОКПУ'!$A$1:$O$3258,9,0),"")</f>
        <v>Одноставочный</v>
      </c>
      <c r="E2195" t="str">
        <f>IF(C2195&gt;0,IF(VLOOKUP(A2195,'ИПУ и ОКПУ'!$A$1:$O$3258,14,0)="Нет показаний","Нет показаний",""),"")</f>
        <v>Нет показаний</v>
      </c>
      <c r="F2195">
        <f>IF(AND(C2195&gt;0),SUMIF('ИПУ и ОКПУ'!$A$2:$A$3258,A2195,'ИПУ и ОКПУ'!$O$2:$O$3258),"")</f>
        <v>0</v>
      </c>
      <c r="G2195">
        <f>VLOOKUP(A2195,'Лицевые счета'!$A$2:$K$4570,9,0)</f>
        <v>1</v>
      </c>
      <c r="H2195">
        <f>VLOOKUP(A2195,'Лицевые счета'!$A$2:$K$4570,10,0)</f>
        <v>167.6</v>
      </c>
      <c r="I2195" t="str">
        <f>VLOOKUP(A2195,'Лицевые счета'!$A$2:$K$4570,6,0)</f>
        <v>ФЛ</v>
      </c>
      <c r="J2195" t="str">
        <f>IF(AND(C2195=0,I2195="ФЛ"),G2195*H2195,"")</f>
        <v/>
      </c>
      <c r="K2195">
        <f>IF(AND(C2195&gt;0,E2195="Нет показаний",I2195="ФЛ"),G2195*H2195,"")</f>
        <v>167.6</v>
      </c>
    </row>
    <row r="2196" spans="1:11" x14ac:dyDescent="0.25">
      <c r="A2196" s="7">
        <v>166092</v>
      </c>
      <c r="B2196" s="7">
        <f>VLOOKUP(A2196,'Лицевые счета'!$A$1:$K$4570,2,0)</f>
        <v>58362</v>
      </c>
      <c r="C2196">
        <f>COUNTIF('ИПУ и ОКПУ'!$A$2:$A$3258,A2196)</f>
        <v>1</v>
      </c>
      <c r="D2196" t="str">
        <f>IF(C2196&gt;0,VLOOKUP(A2196,'ИПУ и ОКПУ'!$A$1:$O$3258,9,0),"")</f>
        <v>Одноставочный</v>
      </c>
      <c r="E2196" t="str">
        <f>IF(C2196&gt;0,IF(VLOOKUP(A2196,'ИПУ и ОКПУ'!$A$1:$O$3258,14,0)="Нет показаний","Нет показаний",""),"")</f>
        <v/>
      </c>
      <c r="F2196">
        <f>IF(AND(C2196&gt;0),SUMIF('ИПУ и ОКПУ'!$A$2:$A$3258,A2196,'ИПУ и ОКПУ'!$O$2:$O$3258),"")</f>
        <v>0</v>
      </c>
      <c r="G2196">
        <f>VLOOKUP(A2196,'Лицевые счета'!$A$2:$K$4570,9,0)</f>
        <v>1</v>
      </c>
      <c r="H2196">
        <f>VLOOKUP(A2196,'Лицевые счета'!$A$2:$K$4570,10,0)</f>
        <v>142</v>
      </c>
      <c r="I2196" t="str">
        <f>VLOOKUP(A2196,'Лицевые счета'!$A$2:$K$4570,6,0)</f>
        <v>ФЛ</v>
      </c>
      <c r="J2196" t="str">
        <f>IF(AND(C2196=0,I2196="ФЛ"),G2196*H2196,"")</f>
        <v/>
      </c>
      <c r="K2196" t="str">
        <f>IF(AND(C2196&gt;0,E2196="Нет показаний",I2196="ФЛ"),G2196*H2196,"")</f>
        <v/>
      </c>
    </row>
    <row r="2197" spans="1:11" x14ac:dyDescent="0.25">
      <c r="A2197" s="7">
        <v>166100</v>
      </c>
      <c r="B2197" s="7">
        <f>VLOOKUP(A2197,'Лицевые счета'!$A$1:$K$4570,2,0)</f>
        <v>58376</v>
      </c>
      <c r="C2197">
        <f>COUNTIF('ИПУ и ОКПУ'!$A$2:$A$3258,A2197)</f>
        <v>1</v>
      </c>
      <c r="D2197" t="str">
        <f>IF(C2197&gt;0,VLOOKUP(A2197,'ИПУ и ОКПУ'!$A$1:$O$3258,9,0),"")</f>
        <v>Одноставочный</v>
      </c>
      <c r="E2197" t="str">
        <f>IF(C2197&gt;0,IF(VLOOKUP(A2197,'ИПУ и ОКПУ'!$A$1:$O$3258,14,0)="Нет показаний","Нет показаний",""),"")</f>
        <v/>
      </c>
      <c r="F2197">
        <f>IF(AND(C2197&gt;0),SUMIF('ИПУ и ОКПУ'!$A$2:$A$3258,A2197,'ИПУ и ОКПУ'!$O$2:$O$3258),"")</f>
        <v>-112</v>
      </c>
      <c r="G2197">
        <f>VLOOKUP(A2197,'Лицевые счета'!$A$2:$K$4570,9,0)</f>
        <v>1</v>
      </c>
      <c r="H2197">
        <f>VLOOKUP(A2197,'Лицевые счета'!$A$2:$K$4570,10,0)</f>
        <v>167.6</v>
      </c>
      <c r="I2197" t="str">
        <f>VLOOKUP(A2197,'Лицевые счета'!$A$2:$K$4570,6,0)</f>
        <v>ФЛ</v>
      </c>
      <c r="J2197" t="str">
        <f>IF(AND(C2197=0,I2197="ФЛ"),G2197*H2197,"")</f>
        <v/>
      </c>
      <c r="K2197" t="str">
        <f>IF(AND(C2197&gt;0,E2197="Нет показаний",I2197="ФЛ"),G2197*H2197,"")</f>
        <v/>
      </c>
    </row>
    <row r="2198" spans="1:11" x14ac:dyDescent="0.25">
      <c r="A2198" s="7">
        <v>166152</v>
      </c>
      <c r="B2198" s="7">
        <f>VLOOKUP(A2198,'Лицевые счета'!$A$1:$K$4570,2,0)</f>
        <v>58314</v>
      </c>
      <c r="C2198">
        <f>COUNTIF('ИПУ и ОКПУ'!$A$2:$A$3258,A2198)</f>
        <v>1</v>
      </c>
      <c r="D2198" t="str">
        <f>IF(C2198&gt;0,VLOOKUP(A2198,'ИПУ и ОКПУ'!$A$1:$O$3258,9,0),"")</f>
        <v>Одноставочный</v>
      </c>
      <c r="E2198" t="str">
        <f>IF(C2198&gt;0,IF(VLOOKUP(A2198,'ИПУ и ОКПУ'!$A$1:$O$3258,14,0)="Нет показаний","Нет показаний",""),"")</f>
        <v>Нет показаний</v>
      </c>
      <c r="F2198">
        <f>IF(AND(C2198&gt;0),SUMIF('ИПУ и ОКПУ'!$A$2:$A$3258,A2198,'ИПУ и ОКПУ'!$O$2:$O$3258),"")</f>
        <v>0</v>
      </c>
      <c r="G2198">
        <f>VLOOKUP(A2198,'Лицевые счета'!$A$2:$K$4570,9,0)</f>
        <v>1</v>
      </c>
      <c r="H2198">
        <f>VLOOKUP(A2198,'Лицевые счета'!$A$2:$K$4570,10,0)</f>
        <v>142</v>
      </c>
      <c r="I2198" t="str">
        <f>VLOOKUP(A2198,'Лицевые счета'!$A$2:$K$4570,6,0)</f>
        <v>ФЛ</v>
      </c>
      <c r="J2198" t="str">
        <f>IF(AND(C2198=0,I2198="ФЛ"),G2198*H2198,"")</f>
        <v/>
      </c>
      <c r="K2198">
        <f>IF(AND(C2198&gt;0,E2198="Нет показаний",I2198="ФЛ"),G2198*H2198,"")</f>
        <v>142</v>
      </c>
    </row>
    <row r="2199" spans="1:11" x14ac:dyDescent="0.25">
      <c r="A2199" s="7">
        <v>166549</v>
      </c>
      <c r="B2199" s="7">
        <f>VLOOKUP(A2199,'Лицевые счета'!$A$1:$K$4570,2,0)</f>
        <v>56764</v>
      </c>
      <c r="C2199">
        <f>COUNTIF('ИПУ и ОКПУ'!$A$2:$A$3258,A2199)</f>
        <v>1</v>
      </c>
      <c r="D2199" t="str">
        <f>IF(C2199&gt;0,VLOOKUP(A2199,'ИПУ и ОКПУ'!$A$1:$O$3258,9,0),"")</f>
        <v>Одноставочный</v>
      </c>
      <c r="E2199" t="str">
        <f>IF(C2199&gt;0,IF(VLOOKUP(A2199,'ИПУ и ОКПУ'!$A$1:$O$3258,14,0)="Нет показаний","Нет показаний",""),"")</f>
        <v/>
      </c>
      <c r="F2199">
        <f>IF(AND(C2199&gt;0),SUMIF('ИПУ и ОКПУ'!$A$2:$A$3258,A2199,'ИПУ и ОКПУ'!$O$2:$O$3258),"")</f>
        <v>131</v>
      </c>
      <c r="G2199">
        <f>VLOOKUP(A2199,'Лицевые счета'!$A$2:$K$4570,9,0)</f>
        <v>1</v>
      </c>
      <c r="H2199">
        <f>VLOOKUP(A2199,'Лицевые счета'!$A$2:$K$4570,10,0)</f>
        <v>92</v>
      </c>
      <c r="I2199" t="str">
        <f>VLOOKUP(A2199,'Лицевые счета'!$A$2:$K$4570,6,0)</f>
        <v>ФЛ</v>
      </c>
      <c r="J2199" t="str">
        <f>IF(AND(C2199=0,I2199="ФЛ"),G2199*H2199,"")</f>
        <v/>
      </c>
      <c r="K2199" t="str">
        <f>IF(AND(C2199&gt;0,E2199="Нет показаний",I2199="ФЛ"),G2199*H2199,"")</f>
        <v/>
      </c>
    </row>
    <row r="2200" spans="1:11" x14ac:dyDescent="0.25">
      <c r="A2200" s="7">
        <v>166924</v>
      </c>
      <c r="B2200" s="7">
        <f>VLOOKUP(A2200,'Лицевые счета'!$A$1:$K$4570,2,0)</f>
        <v>58364</v>
      </c>
      <c r="C2200">
        <f>COUNTIF('ИПУ и ОКПУ'!$A$2:$A$3258,A2200)</f>
        <v>1</v>
      </c>
      <c r="D2200" t="str">
        <f>IF(C2200&gt;0,VLOOKUP(A2200,'ИПУ и ОКПУ'!$A$1:$O$3258,9,0),"")</f>
        <v>Одноставочный</v>
      </c>
      <c r="E2200" t="str">
        <f>IF(C2200&gt;0,IF(VLOOKUP(A2200,'ИПУ и ОКПУ'!$A$1:$O$3258,14,0)="Нет показаний","Нет показаний",""),"")</f>
        <v/>
      </c>
      <c r="F2200">
        <f>IF(AND(C2200&gt;0),SUMIF('ИПУ и ОКПУ'!$A$2:$A$3258,A2200,'ИПУ и ОКПУ'!$O$2:$O$3258),"")</f>
        <v>10</v>
      </c>
      <c r="G2200">
        <f>VLOOKUP(A2200,'Лицевые счета'!$A$2:$K$4570,9,0)</f>
        <v>1</v>
      </c>
      <c r="H2200">
        <f>VLOOKUP(A2200,'Лицевые счета'!$A$2:$K$4570,10,0)</f>
        <v>183.2</v>
      </c>
      <c r="I2200" t="str">
        <f>VLOOKUP(A2200,'Лицевые счета'!$A$2:$K$4570,6,0)</f>
        <v>ФЛ</v>
      </c>
      <c r="J2200" t="str">
        <f>IF(AND(C2200=0,I2200="ФЛ"),G2200*H2200,"")</f>
        <v/>
      </c>
      <c r="K2200" t="str">
        <f>IF(AND(C2200&gt;0,E2200="Нет показаний",I2200="ФЛ"),G2200*H2200,"")</f>
        <v/>
      </c>
    </row>
    <row r="2201" spans="1:11" x14ac:dyDescent="0.25">
      <c r="A2201" s="7">
        <v>167515</v>
      </c>
      <c r="B2201" s="7">
        <f>VLOOKUP(A2201,'Лицевые счета'!$A$1:$K$4570,2,0)</f>
        <v>62290</v>
      </c>
      <c r="C2201">
        <f>COUNTIF('ИПУ и ОКПУ'!$A$2:$A$3258,A2201)</f>
        <v>1</v>
      </c>
      <c r="D2201" t="str">
        <f>IF(C2201&gt;0,VLOOKUP(A2201,'ИПУ и ОКПУ'!$A$1:$O$3258,9,0),"")</f>
        <v>Одноставочный</v>
      </c>
      <c r="E2201" t="str">
        <f>IF(C2201&gt;0,IF(VLOOKUP(A2201,'ИПУ и ОКПУ'!$A$1:$O$3258,14,0)="Нет показаний","Нет показаний",""),"")</f>
        <v/>
      </c>
      <c r="F2201">
        <f>IF(AND(C2201&gt;0),SUMIF('ИПУ и ОКПУ'!$A$2:$A$3258,A2201,'ИПУ и ОКПУ'!$O$2:$O$3258),"")</f>
        <v>96</v>
      </c>
      <c r="G2201">
        <f>VLOOKUP(A2201,'Лицевые счета'!$A$2:$K$4570,9,0)</f>
        <v>1</v>
      </c>
      <c r="H2201">
        <f>VLOOKUP(A2201,'Лицевые счета'!$A$2:$K$4570,10,0)</f>
        <v>134.30000000000001</v>
      </c>
      <c r="I2201" t="str">
        <f>VLOOKUP(A2201,'Лицевые счета'!$A$2:$K$4570,6,0)</f>
        <v>ФЛ</v>
      </c>
      <c r="J2201" t="str">
        <f>IF(AND(C2201=0,I2201="ФЛ"),G2201*H2201,"")</f>
        <v/>
      </c>
      <c r="K2201" t="str">
        <f>IF(AND(C2201&gt;0,E2201="Нет показаний",I2201="ФЛ"),G2201*H2201,"")</f>
        <v/>
      </c>
    </row>
    <row r="2202" spans="1:11" x14ac:dyDescent="0.25">
      <c r="A2202" s="7">
        <v>167561</v>
      </c>
      <c r="B2202" s="7">
        <f>VLOOKUP(A2202,'Лицевые счета'!$A$1:$K$4570,2,0)</f>
        <v>58312</v>
      </c>
      <c r="C2202">
        <f>COUNTIF('ИПУ и ОКПУ'!$A$2:$A$3258,A2202)</f>
        <v>1</v>
      </c>
      <c r="D2202" t="str">
        <f>IF(C2202&gt;0,VLOOKUP(A2202,'ИПУ и ОКПУ'!$A$1:$O$3258,9,0),"")</f>
        <v>Одноставочный</v>
      </c>
      <c r="E2202" t="str">
        <f>IF(C2202&gt;0,IF(VLOOKUP(A2202,'ИПУ и ОКПУ'!$A$1:$O$3258,14,0)="Нет показаний","Нет показаний",""),"")</f>
        <v/>
      </c>
      <c r="F2202">
        <f>IF(AND(C2202&gt;0),SUMIF('ИПУ и ОКПУ'!$A$2:$A$3258,A2202,'ИПУ и ОКПУ'!$O$2:$O$3258),"")</f>
        <v>91</v>
      </c>
      <c r="G2202">
        <f>VLOOKUP(A2202,'Лицевые счета'!$A$2:$K$4570,9,0)</f>
        <v>1</v>
      </c>
      <c r="H2202">
        <f>VLOOKUP(A2202,'Лицевые счета'!$A$2:$K$4570,10,0)</f>
        <v>134.30000000000001</v>
      </c>
      <c r="I2202" t="str">
        <f>VLOOKUP(A2202,'Лицевые счета'!$A$2:$K$4570,6,0)</f>
        <v>ФЛ</v>
      </c>
      <c r="J2202" t="str">
        <f>IF(AND(C2202=0,I2202="ФЛ"),G2202*H2202,"")</f>
        <v/>
      </c>
      <c r="K2202" t="str">
        <f>IF(AND(C2202&gt;0,E2202="Нет показаний",I2202="ФЛ"),G2202*H2202,"")</f>
        <v/>
      </c>
    </row>
    <row r="2203" spans="1:11" x14ac:dyDescent="0.25">
      <c r="A2203" s="7">
        <v>167846</v>
      </c>
      <c r="B2203" s="7">
        <f>VLOOKUP(A2203,'Лицевые счета'!$A$1:$K$4570,2,0)</f>
        <v>58376</v>
      </c>
      <c r="C2203">
        <f>COUNTIF('ИПУ и ОКПУ'!$A$2:$A$3258,A2203)</f>
        <v>1</v>
      </c>
      <c r="D2203" t="str">
        <f>IF(C2203&gt;0,VLOOKUP(A2203,'ИПУ и ОКПУ'!$A$1:$O$3258,9,0),"")</f>
        <v>Одноставочный</v>
      </c>
      <c r="E2203" t="str">
        <f>IF(C2203&gt;0,IF(VLOOKUP(A2203,'ИПУ и ОКПУ'!$A$1:$O$3258,14,0)="Нет показаний","Нет показаний",""),"")</f>
        <v/>
      </c>
      <c r="F2203">
        <f>IF(AND(C2203&gt;0),SUMIF('ИПУ и ОКПУ'!$A$2:$A$3258,A2203,'ИПУ и ОКПУ'!$O$2:$O$3258),"")</f>
        <v>210</v>
      </c>
      <c r="G2203">
        <f>VLOOKUP(A2203,'Лицевые счета'!$A$2:$K$4570,9,0)</f>
        <v>1</v>
      </c>
      <c r="H2203">
        <f>VLOOKUP(A2203,'Лицевые счета'!$A$2:$K$4570,10,0)</f>
        <v>183.2</v>
      </c>
      <c r="I2203" t="str">
        <f>VLOOKUP(A2203,'Лицевые счета'!$A$2:$K$4570,6,0)</f>
        <v>ФЛ</v>
      </c>
      <c r="J2203" t="str">
        <f>IF(AND(C2203=0,I2203="ФЛ"),G2203*H2203,"")</f>
        <v/>
      </c>
      <c r="K2203" t="str">
        <f>IF(AND(C2203&gt;0,E2203="Нет показаний",I2203="ФЛ"),G2203*H2203,"")</f>
        <v/>
      </c>
    </row>
    <row r="2204" spans="1:11" x14ac:dyDescent="0.25">
      <c r="A2204" s="7">
        <v>168259</v>
      </c>
      <c r="B2204" s="7">
        <f>VLOOKUP(A2204,'Лицевые счета'!$A$1:$K$4570,2,0)</f>
        <v>58322</v>
      </c>
      <c r="C2204">
        <f>COUNTIF('ИПУ и ОКПУ'!$A$2:$A$3258,A2204)</f>
        <v>1</v>
      </c>
      <c r="D2204" t="str">
        <f>IF(C2204&gt;0,VLOOKUP(A2204,'ИПУ и ОКПУ'!$A$1:$O$3258,9,0),"")</f>
        <v>Одноставочный</v>
      </c>
      <c r="E2204" t="str">
        <f>IF(C2204&gt;0,IF(VLOOKUP(A2204,'ИПУ и ОКПУ'!$A$1:$O$3258,14,0)="Нет показаний","Нет показаний",""),"")</f>
        <v/>
      </c>
      <c r="F2204">
        <f>IF(AND(C2204&gt;0),SUMIF('ИПУ и ОКПУ'!$A$2:$A$3258,A2204,'ИПУ и ОКПУ'!$O$2:$O$3258),"")</f>
        <v>81</v>
      </c>
      <c r="G2204">
        <f>VLOOKUP(A2204,'Лицевые счета'!$A$2:$K$4570,9,0)</f>
        <v>1</v>
      </c>
      <c r="H2204">
        <f>VLOOKUP(A2204,'Лицевые счета'!$A$2:$K$4570,10,0)</f>
        <v>118.7</v>
      </c>
      <c r="I2204" t="str">
        <f>VLOOKUP(A2204,'Лицевые счета'!$A$2:$K$4570,6,0)</f>
        <v>ФЛ</v>
      </c>
      <c r="J2204" t="str">
        <f>IF(AND(C2204=0,I2204="ФЛ"),G2204*H2204,"")</f>
        <v/>
      </c>
      <c r="K2204" t="str">
        <f>IF(AND(C2204&gt;0,E2204="Нет показаний",I2204="ФЛ"),G2204*H2204,"")</f>
        <v/>
      </c>
    </row>
    <row r="2205" spans="1:11" x14ac:dyDescent="0.25">
      <c r="A2205" s="7">
        <v>168526</v>
      </c>
      <c r="B2205" s="7">
        <f>VLOOKUP(A2205,'Лицевые счета'!$A$1:$K$4570,2,0)</f>
        <v>58312</v>
      </c>
      <c r="C2205">
        <f>COUNTIF('ИПУ и ОКПУ'!$A$2:$A$3258,A2205)</f>
        <v>1</v>
      </c>
      <c r="D2205" t="str">
        <f>IF(C2205&gt;0,VLOOKUP(A2205,'ИПУ и ОКПУ'!$A$1:$O$3258,9,0),"")</f>
        <v>Одноставочный</v>
      </c>
      <c r="E2205" t="str">
        <f>IF(C2205&gt;0,IF(VLOOKUP(A2205,'ИПУ и ОКПУ'!$A$1:$O$3258,14,0)="Нет показаний","Нет показаний",""),"")</f>
        <v/>
      </c>
      <c r="F2205">
        <f>IF(AND(C2205&gt;0),SUMIF('ИПУ и ОКПУ'!$A$2:$A$3258,A2205,'ИПУ и ОКПУ'!$O$2:$O$3258),"")</f>
        <v>229</v>
      </c>
      <c r="G2205">
        <f>VLOOKUP(A2205,'Лицевые счета'!$A$2:$K$4570,9,0)</f>
        <v>1</v>
      </c>
      <c r="H2205">
        <f>VLOOKUP(A2205,'Лицевые счета'!$A$2:$K$4570,10,0)</f>
        <v>92</v>
      </c>
      <c r="I2205" t="str">
        <f>VLOOKUP(A2205,'Лицевые счета'!$A$2:$K$4570,6,0)</f>
        <v>ФЛ</v>
      </c>
      <c r="J2205" t="str">
        <f>IF(AND(C2205=0,I2205="ФЛ"),G2205*H2205,"")</f>
        <v/>
      </c>
      <c r="K2205" t="str">
        <f>IF(AND(C2205&gt;0,E2205="Нет показаний",I2205="ФЛ"),G2205*H2205,"")</f>
        <v/>
      </c>
    </row>
    <row r="2206" spans="1:11" x14ac:dyDescent="0.25">
      <c r="A2206" s="7">
        <v>168600</v>
      </c>
      <c r="B2206" s="7">
        <f>VLOOKUP(A2206,'Лицевые счета'!$A$1:$K$4570,2,0)</f>
        <v>62291</v>
      </c>
      <c r="C2206">
        <f>COUNTIF('ИПУ и ОКПУ'!$A$2:$A$3258,A2206)</f>
        <v>1</v>
      </c>
      <c r="D2206" t="str">
        <f>IF(C2206&gt;0,VLOOKUP(A2206,'ИПУ и ОКПУ'!$A$1:$O$3258,9,0),"")</f>
        <v>Одноставочный</v>
      </c>
      <c r="E2206" t="str">
        <f>IF(C2206&gt;0,IF(VLOOKUP(A2206,'ИПУ и ОКПУ'!$A$1:$O$3258,14,0)="Нет показаний","Нет показаний",""),"")</f>
        <v/>
      </c>
      <c r="F2206">
        <f>IF(AND(C2206&gt;0),SUMIF('ИПУ и ОКПУ'!$A$2:$A$3258,A2206,'ИПУ и ОКПУ'!$O$2:$O$3258),"")</f>
        <v>250</v>
      </c>
      <c r="G2206">
        <f>VLOOKUP(A2206,'Лицевые счета'!$A$2:$K$4570,9,0)</f>
        <v>1</v>
      </c>
      <c r="H2206">
        <f>VLOOKUP(A2206,'Лицевые счета'!$A$2:$K$4570,10,0)</f>
        <v>134.30000000000001</v>
      </c>
      <c r="I2206" t="str">
        <f>VLOOKUP(A2206,'Лицевые счета'!$A$2:$K$4570,6,0)</f>
        <v>ФЛ</v>
      </c>
      <c r="J2206" t="str">
        <f>IF(AND(C2206=0,I2206="ФЛ"),G2206*H2206,"")</f>
        <v/>
      </c>
      <c r="K2206" t="str">
        <f>IF(AND(C2206&gt;0,E2206="Нет показаний",I2206="ФЛ"),G2206*H2206,"")</f>
        <v/>
      </c>
    </row>
    <row r="2207" spans="1:11" x14ac:dyDescent="0.25">
      <c r="A2207" s="7">
        <v>169323</v>
      </c>
      <c r="B2207" s="7">
        <f>VLOOKUP(A2207,'Лицевые счета'!$A$1:$K$4570,2,0)</f>
        <v>56778</v>
      </c>
      <c r="C2207">
        <f>COUNTIF('ИПУ и ОКПУ'!$A$2:$A$3258,A2207)</f>
        <v>1</v>
      </c>
      <c r="D2207" t="str">
        <f>IF(C2207&gt;0,VLOOKUP(A2207,'ИПУ и ОКПУ'!$A$1:$O$3258,9,0),"")</f>
        <v>Одноставочный</v>
      </c>
      <c r="E2207" t="str">
        <f>IF(C2207&gt;0,IF(VLOOKUP(A2207,'ИПУ и ОКПУ'!$A$1:$O$3258,14,0)="Нет показаний","Нет показаний",""),"")</f>
        <v/>
      </c>
      <c r="F2207">
        <f>IF(AND(C2207&gt;0),SUMIF('ИПУ и ОКПУ'!$A$2:$A$3258,A2207,'ИПУ и ОКПУ'!$O$2:$O$3258),"")</f>
        <v>67</v>
      </c>
      <c r="G2207">
        <f>VLOOKUP(A2207,'Лицевые счета'!$A$2:$K$4570,9,0)</f>
        <v>1</v>
      </c>
      <c r="H2207">
        <f>VLOOKUP(A2207,'Лицевые счета'!$A$2:$K$4570,10,0)</f>
        <v>142</v>
      </c>
      <c r="I2207" t="str">
        <f>VLOOKUP(A2207,'Лицевые счета'!$A$2:$K$4570,6,0)</f>
        <v>ФЛ</v>
      </c>
      <c r="J2207" t="str">
        <f>IF(AND(C2207=0,I2207="ФЛ"),G2207*H2207,"")</f>
        <v/>
      </c>
      <c r="K2207" t="str">
        <f>IF(AND(C2207&gt;0,E2207="Нет показаний",I2207="ФЛ"),G2207*H2207,"")</f>
        <v/>
      </c>
    </row>
    <row r="2208" spans="1:11" x14ac:dyDescent="0.25">
      <c r="A2208" s="7">
        <v>170167</v>
      </c>
      <c r="B2208" s="7">
        <f>VLOOKUP(A2208,'Лицевые счета'!$A$1:$K$4570,2,0)</f>
        <v>56869</v>
      </c>
      <c r="C2208">
        <f>COUNTIF('ИПУ и ОКПУ'!$A$2:$A$3258,A2208)</f>
        <v>1</v>
      </c>
      <c r="D2208" t="str">
        <f>IF(C2208&gt;0,VLOOKUP(A2208,'ИПУ и ОКПУ'!$A$1:$O$3258,9,0),"")</f>
        <v>Одноставочный</v>
      </c>
      <c r="E2208" t="str">
        <f>IF(C2208&gt;0,IF(VLOOKUP(A2208,'ИПУ и ОКПУ'!$A$1:$O$3258,14,0)="Нет показаний","Нет показаний",""),"")</f>
        <v/>
      </c>
      <c r="F2208">
        <f>IF(AND(C2208&gt;0),SUMIF('ИПУ и ОКПУ'!$A$2:$A$3258,A2208,'ИПУ и ОКПУ'!$O$2:$O$3258),"")</f>
        <v>165</v>
      </c>
      <c r="G2208">
        <f>VLOOKUP(A2208,'Лицевые счета'!$A$2:$K$4570,9,0)</f>
        <v>1</v>
      </c>
      <c r="H2208">
        <f>VLOOKUP(A2208,'Лицевые счета'!$A$2:$K$4570,10,0)</f>
        <v>167.6</v>
      </c>
      <c r="I2208" t="str">
        <f>VLOOKUP(A2208,'Лицевые счета'!$A$2:$K$4570,6,0)</f>
        <v>ФЛ</v>
      </c>
      <c r="J2208" t="str">
        <f>IF(AND(C2208=0,I2208="ФЛ"),G2208*H2208,"")</f>
        <v/>
      </c>
      <c r="K2208" t="str">
        <f>IF(AND(C2208&gt;0,E2208="Нет показаний",I2208="ФЛ"),G2208*H2208,"")</f>
        <v/>
      </c>
    </row>
    <row r="2209" spans="1:11" x14ac:dyDescent="0.25">
      <c r="A2209" s="7">
        <v>172843</v>
      </c>
      <c r="B2209" s="7">
        <f>VLOOKUP(A2209,'Лицевые счета'!$A$1:$K$4570,2,0)</f>
        <v>58376</v>
      </c>
      <c r="C2209">
        <f>COUNTIF('ИПУ и ОКПУ'!$A$2:$A$3258,A2209)</f>
        <v>1</v>
      </c>
      <c r="D2209" t="str">
        <f>IF(C2209&gt;0,VLOOKUP(A2209,'ИПУ и ОКПУ'!$A$1:$O$3258,9,0),"")</f>
        <v>Одноставочный</v>
      </c>
      <c r="E2209" t="str">
        <f>IF(C2209&gt;0,IF(VLOOKUP(A2209,'ИПУ и ОКПУ'!$A$1:$O$3258,14,0)="Нет показаний","Нет показаний",""),"")</f>
        <v/>
      </c>
      <c r="F2209">
        <f>IF(AND(C2209&gt;0),SUMIF('ИПУ и ОКПУ'!$A$2:$A$3258,A2209,'ИПУ и ОКПУ'!$O$2:$O$3258),"")</f>
        <v>0</v>
      </c>
      <c r="G2209">
        <f>VLOOKUP(A2209,'Лицевые счета'!$A$2:$K$4570,9,0)</f>
        <v>1</v>
      </c>
      <c r="H2209">
        <f>VLOOKUP(A2209,'Лицевые счета'!$A$2:$K$4570,10,0)</f>
        <v>167.6</v>
      </c>
      <c r="I2209" t="str">
        <f>VLOOKUP(A2209,'Лицевые счета'!$A$2:$K$4570,6,0)</f>
        <v>ФЛ</v>
      </c>
      <c r="J2209" t="str">
        <f>IF(AND(C2209=0,I2209="ФЛ"),G2209*H2209,"")</f>
        <v/>
      </c>
      <c r="K2209" t="str">
        <f>IF(AND(C2209&gt;0,E2209="Нет показаний",I2209="ФЛ"),G2209*H2209,"")</f>
        <v/>
      </c>
    </row>
    <row r="2210" spans="1:11" x14ac:dyDescent="0.25">
      <c r="A2210" s="7">
        <v>172908</v>
      </c>
      <c r="B2210" s="7">
        <f>VLOOKUP(A2210,'Лицевые счета'!$A$1:$K$4570,2,0)</f>
        <v>56962</v>
      </c>
      <c r="C2210">
        <f>COUNTIF('ИПУ и ОКПУ'!$A$2:$A$3258,A2210)</f>
        <v>1</v>
      </c>
      <c r="D2210" t="str">
        <f>IF(C2210&gt;0,VLOOKUP(A2210,'ИПУ и ОКПУ'!$A$1:$O$3258,9,0),"")</f>
        <v>Одноставочный</v>
      </c>
      <c r="E2210" t="str">
        <f>IF(C2210&gt;0,IF(VLOOKUP(A2210,'ИПУ и ОКПУ'!$A$1:$O$3258,14,0)="Нет показаний","Нет показаний",""),"")</f>
        <v/>
      </c>
      <c r="F2210">
        <f>IF(AND(C2210&gt;0),SUMIF('ИПУ и ОКПУ'!$A$2:$A$3258,A2210,'ИПУ и ОКПУ'!$O$2:$O$3258),"")</f>
        <v>801</v>
      </c>
      <c r="G2210">
        <f>VLOOKUP(A2210,'Лицевые счета'!$A$2:$K$4570,9,0)</f>
        <v>1</v>
      </c>
      <c r="H2210">
        <f>VLOOKUP(A2210,'Лицевые счета'!$A$2:$K$4570,10,0)</f>
        <v>167.6</v>
      </c>
      <c r="I2210" t="str">
        <f>VLOOKUP(A2210,'Лицевые счета'!$A$2:$K$4570,6,0)</f>
        <v>ФЛ</v>
      </c>
      <c r="J2210" t="str">
        <f>IF(AND(C2210=0,I2210="ФЛ"),G2210*H2210,"")</f>
        <v/>
      </c>
      <c r="K2210" t="str">
        <f>IF(AND(C2210&gt;0,E2210="Нет показаний",I2210="ФЛ"),G2210*H2210,"")</f>
        <v/>
      </c>
    </row>
    <row r="2211" spans="1:11" x14ac:dyDescent="0.25">
      <c r="A2211" s="7">
        <v>173493</v>
      </c>
      <c r="B2211" s="7">
        <f>VLOOKUP(A2211,'Лицевые счета'!$A$1:$K$4570,2,0)</f>
        <v>58327</v>
      </c>
      <c r="C2211">
        <f>COUNTIF('ИПУ и ОКПУ'!$A$2:$A$3258,A2211)</f>
        <v>1</v>
      </c>
      <c r="D2211" t="str">
        <f>IF(C2211&gt;0,VLOOKUP(A2211,'ИПУ и ОКПУ'!$A$1:$O$3258,9,0),"")</f>
        <v>Одноставочный</v>
      </c>
      <c r="E2211" t="str">
        <f>IF(C2211&gt;0,IF(VLOOKUP(A2211,'ИПУ и ОКПУ'!$A$1:$O$3258,14,0)="Нет показаний","Нет показаний",""),"")</f>
        <v/>
      </c>
      <c r="F2211">
        <f>IF(AND(C2211&gt;0),SUMIF('ИПУ и ОКПУ'!$A$2:$A$3258,A2211,'ИПУ и ОКПУ'!$O$2:$O$3258),"")</f>
        <v>98</v>
      </c>
      <c r="G2211">
        <f>VLOOKUP(A2211,'Лицевые счета'!$A$2:$K$4570,9,0)</f>
        <v>1</v>
      </c>
      <c r="H2211">
        <f>VLOOKUP(A2211,'Лицевые счета'!$A$2:$K$4570,10,0)</f>
        <v>118.7</v>
      </c>
      <c r="I2211" t="str">
        <f>VLOOKUP(A2211,'Лицевые счета'!$A$2:$K$4570,6,0)</f>
        <v>ФЛ</v>
      </c>
      <c r="J2211" t="str">
        <f>IF(AND(C2211=0,I2211="ФЛ"),G2211*H2211,"")</f>
        <v/>
      </c>
      <c r="K2211" t="str">
        <f>IF(AND(C2211&gt;0,E2211="Нет показаний",I2211="ФЛ"),G2211*H2211,"")</f>
        <v/>
      </c>
    </row>
    <row r="2212" spans="1:11" x14ac:dyDescent="0.25">
      <c r="A2212" s="7">
        <v>173928</v>
      </c>
      <c r="B2212" s="7">
        <f>VLOOKUP(A2212,'Лицевые счета'!$A$1:$K$4570,2,0)</f>
        <v>58236</v>
      </c>
      <c r="C2212">
        <f>COUNTIF('ИПУ и ОКПУ'!$A$2:$A$3258,A2212)</f>
        <v>1</v>
      </c>
      <c r="D2212" t="str">
        <f>IF(C2212&gt;0,VLOOKUP(A2212,'ИПУ и ОКПУ'!$A$1:$O$3258,9,0),"")</f>
        <v>Одноставочный</v>
      </c>
      <c r="E2212" t="str">
        <f>IF(C2212&gt;0,IF(VLOOKUP(A2212,'ИПУ и ОКПУ'!$A$1:$O$3258,14,0)="Нет показаний","Нет показаний",""),"")</f>
        <v/>
      </c>
      <c r="F2212">
        <f>IF(AND(C2212&gt;0),SUMIF('ИПУ и ОКПУ'!$A$2:$A$3258,A2212,'ИПУ и ОКПУ'!$O$2:$O$3258),"")</f>
        <v>2.5</v>
      </c>
      <c r="G2212">
        <f>VLOOKUP(A2212,'Лицевые счета'!$A$2:$K$4570,9,0)</f>
        <v>1</v>
      </c>
      <c r="H2212">
        <f>VLOOKUP(A2212,'Лицевые счета'!$A$2:$K$4570,10,0)</f>
        <v>142</v>
      </c>
      <c r="I2212" t="str">
        <f>VLOOKUP(A2212,'Лицевые счета'!$A$2:$K$4570,6,0)</f>
        <v>ФЛ</v>
      </c>
      <c r="J2212" t="str">
        <f>IF(AND(C2212=0,I2212="ФЛ"),G2212*H2212,"")</f>
        <v/>
      </c>
      <c r="K2212" t="str">
        <f>IF(AND(C2212&gt;0,E2212="Нет показаний",I2212="ФЛ"),G2212*H2212,"")</f>
        <v/>
      </c>
    </row>
    <row r="2213" spans="1:11" x14ac:dyDescent="0.25">
      <c r="A2213" s="7">
        <v>174011</v>
      </c>
      <c r="B2213" s="7">
        <f>VLOOKUP(A2213,'Лицевые счета'!$A$1:$K$4570,2,0)</f>
        <v>62290</v>
      </c>
      <c r="C2213">
        <f>COUNTIF('ИПУ и ОКПУ'!$A$2:$A$3258,A2213)</f>
        <v>0</v>
      </c>
      <c r="D2213" t="str">
        <f>IF(C2213&gt;0,VLOOKUP(A2213,'ИПУ и ОКПУ'!$A$1:$O$3258,9,0),"")</f>
        <v/>
      </c>
      <c r="E2213" t="str">
        <f>IF(C2213&gt;0,IF(VLOOKUP(A2213,'ИПУ и ОКПУ'!$A$1:$O$3258,14,0)="Нет показаний","Нет показаний",""),"")</f>
        <v/>
      </c>
      <c r="F2213" t="str">
        <f>IF(AND(C2213&gt;0),SUMIF('ИПУ и ОКПУ'!$A$2:$A$3258,A2213,'ИПУ и ОКПУ'!$O$2:$O$3258),"")</f>
        <v/>
      </c>
      <c r="G2213">
        <f>VLOOKUP(A2213,'Лицевые счета'!$A$2:$K$4570,9,0)</f>
        <v>1</v>
      </c>
      <c r="H2213">
        <f>VLOOKUP(A2213,'Лицевые счета'!$A$2:$K$4570,10,0)</f>
        <v>134.30000000000001</v>
      </c>
      <c r="I2213" t="str">
        <f>VLOOKUP(A2213,'Лицевые счета'!$A$2:$K$4570,6,0)</f>
        <v>ФЛ</v>
      </c>
      <c r="J2213">
        <f>IF(AND(C2213=0,I2213="ФЛ"),G2213*H2213,"")</f>
        <v>134.30000000000001</v>
      </c>
      <c r="K2213" t="str">
        <f>IF(AND(C2213&gt;0,E2213="Нет показаний",I2213="ФЛ"),G2213*H2213,"")</f>
        <v/>
      </c>
    </row>
    <row r="2214" spans="1:11" x14ac:dyDescent="0.25">
      <c r="A2214" s="7">
        <v>174269</v>
      </c>
      <c r="B2214" s="7">
        <f>VLOOKUP(A2214,'Лицевые счета'!$A$1:$K$4570,2,0)</f>
        <v>62291</v>
      </c>
      <c r="C2214">
        <f>COUNTIF('ИПУ и ОКПУ'!$A$2:$A$3258,A2214)</f>
        <v>1</v>
      </c>
      <c r="D2214" t="str">
        <f>IF(C2214&gt;0,VLOOKUP(A2214,'ИПУ и ОКПУ'!$A$1:$O$3258,9,0),"")</f>
        <v>Одноставочный</v>
      </c>
      <c r="E2214" t="str">
        <f>IF(C2214&gt;0,IF(VLOOKUP(A2214,'ИПУ и ОКПУ'!$A$1:$O$3258,14,0)="Нет показаний","Нет показаний",""),"")</f>
        <v/>
      </c>
      <c r="F2214">
        <f>IF(AND(C2214&gt;0),SUMIF('ИПУ и ОКПУ'!$A$2:$A$3258,A2214,'ИПУ и ОКПУ'!$O$2:$O$3258),"")</f>
        <v>1550</v>
      </c>
      <c r="G2214">
        <f>VLOOKUP(A2214,'Лицевые счета'!$A$2:$K$4570,9,0)</f>
        <v>1</v>
      </c>
      <c r="H2214">
        <f>VLOOKUP(A2214,'Лицевые счета'!$A$2:$K$4570,10,0)</f>
        <v>145.4</v>
      </c>
      <c r="I2214" t="str">
        <f>VLOOKUP(A2214,'Лицевые счета'!$A$2:$K$4570,6,0)</f>
        <v>ФЛ</v>
      </c>
      <c r="J2214" t="str">
        <f>IF(AND(C2214=0,I2214="ФЛ"),G2214*H2214,"")</f>
        <v/>
      </c>
      <c r="K2214" t="str">
        <f>IF(AND(C2214&gt;0,E2214="Нет показаний",I2214="ФЛ"),G2214*H2214,"")</f>
        <v/>
      </c>
    </row>
    <row r="2215" spans="1:11" x14ac:dyDescent="0.25">
      <c r="A2215" s="7">
        <v>174488</v>
      </c>
      <c r="B2215" s="7">
        <f>VLOOKUP(A2215,'Лицевые счета'!$A$1:$K$4570,2,0)</f>
        <v>58343</v>
      </c>
      <c r="C2215">
        <f>COUNTIF('ИПУ и ОКПУ'!$A$2:$A$3258,A2215)</f>
        <v>2</v>
      </c>
      <c r="D2215" t="str">
        <f>IF(C2215&gt;0,VLOOKUP(A2215,'ИПУ и ОКПУ'!$A$1:$O$3258,9,0),"")</f>
        <v>Двухзонный</v>
      </c>
      <c r="E2215" t="str">
        <f>IF(C2215&gt;0,IF(VLOOKUP(A2215,'ИПУ и ОКПУ'!$A$1:$O$3258,14,0)="Нет показаний","Нет показаний",""),"")</f>
        <v/>
      </c>
      <c r="F2215">
        <f>IF(AND(C2215&gt;0),SUMIF('ИПУ и ОКПУ'!$A$2:$A$3258,A2215,'ИПУ и ОКПУ'!$O$2:$O$3258),"")</f>
        <v>138</v>
      </c>
      <c r="G2215">
        <f>VLOOKUP(A2215,'Лицевые счета'!$A$2:$K$4570,9,0)</f>
        <v>1</v>
      </c>
      <c r="H2215">
        <f>VLOOKUP(A2215,'Лицевые счета'!$A$2:$K$4570,10,0)</f>
        <v>118.7</v>
      </c>
      <c r="I2215" t="str">
        <f>VLOOKUP(A2215,'Лицевые счета'!$A$2:$K$4570,6,0)</f>
        <v>ФЛ</v>
      </c>
      <c r="J2215" t="str">
        <f>IF(AND(C2215=0,I2215="ФЛ"),G2215*H2215,"")</f>
        <v/>
      </c>
      <c r="K2215" t="str">
        <f>IF(AND(C2215&gt;0,E2215="Нет показаний",I2215="ФЛ"),G2215*H2215,"")</f>
        <v/>
      </c>
    </row>
    <row r="2216" spans="1:11" x14ac:dyDescent="0.25">
      <c r="A2216" s="7">
        <v>174825</v>
      </c>
      <c r="B2216" s="7">
        <f>VLOOKUP(A2216,'Лицевые счета'!$A$1:$K$4570,2,0)</f>
        <v>58375</v>
      </c>
      <c r="C2216">
        <f>COUNTIF('ИПУ и ОКПУ'!$A$2:$A$3258,A2216)</f>
        <v>1</v>
      </c>
      <c r="D2216" t="str">
        <f>IF(C2216&gt;0,VLOOKUP(A2216,'ИПУ и ОКПУ'!$A$1:$O$3258,9,0),"")</f>
        <v>Одноставочный</v>
      </c>
      <c r="E2216" t="str">
        <f>IF(C2216&gt;0,IF(VLOOKUP(A2216,'ИПУ и ОКПУ'!$A$1:$O$3258,14,0)="Нет показаний","Нет показаний",""),"")</f>
        <v/>
      </c>
      <c r="F2216">
        <f>IF(AND(C2216&gt;0),SUMIF('ИПУ и ОКПУ'!$A$2:$A$3258,A2216,'ИПУ и ОКПУ'!$O$2:$O$3258),"")</f>
        <v>1023</v>
      </c>
      <c r="G2216">
        <f>VLOOKUP(A2216,'Лицевые счета'!$A$2:$K$4570,9,0)</f>
        <v>1</v>
      </c>
      <c r="H2216">
        <f>VLOOKUP(A2216,'Лицевые счета'!$A$2:$K$4570,10,0)</f>
        <v>183.2</v>
      </c>
      <c r="I2216" t="str">
        <f>VLOOKUP(A2216,'Лицевые счета'!$A$2:$K$4570,6,0)</f>
        <v>ФЛ</v>
      </c>
      <c r="J2216" t="str">
        <f>IF(AND(C2216=0,I2216="ФЛ"),G2216*H2216,"")</f>
        <v/>
      </c>
      <c r="K2216" t="str">
        <f>IF(AND(C2216&gt;0,E2216="Нет показаний",I2216="ФЛ"),G2216*H2216,"")</f>
        <v/>
      </c>
    </row>
    <row r="2217" spans="1:11" x14ac:dyDescent="0.25">
      <c r="A2217" s="7">
        <v>175669</v>
      </c>
      <c r="B2217" s="7">
        <f>VLOOKUP(A2217,'Лицевые счета'!$A$1:$K$4570,2,0)</f>
        <v>58346</v>
      </c>
      <c r="C2217">
        <f>COUNTIF('ИПУ и ОКПУ'!$A$2:$A$3258,A2217)</f>
        <v>1</v>
      </c>
      <c r="D2217" t="str">
        <f>IF(C2217&gt;0,VLOOKUP(A2217,'ИПУ и ОКПУ'!$A$1:$O$3258,9,0),"")</f>
        <v>Одноставочный</v>
      </c>
      <c r="E2217" t="str">
        <f>IF(C2217&gt;0,IF(VLOOKUP(A2217,'ИПУ и ОКПУ'!$A$1:$O$3258,14,0)="Нет показаний","Нет показаний",""),"")</f>
        <v>Нет показаний</v>
      </c>
      <c r="F2217">
        <f>IF(AND(C2217&gt;0),SUMIF('ИПУ и ОКПУ'!$A$2:$A$3258,A2217,'ИПУ и ОКПУ'!$O$2:$O$3258),"")</f>
        <v>0</v>
      </c>
      <c r="G2217">
        <f>VLOOKUP(A2217,'Лицевые счета'!$A$2:$K$4570,9,0)</f>
        <v>1</v>
      </c>
      <c r="H2217">
        <f>VLOOKUP(A2217,'Лицевые счета'!$A$2:$K$4570,10,0)</f>
        <v>167.6</v>
      </c>
      <c r="I2217" t="str">
        <f>VLOOKUP(A2217,'Лицевые счета'!$A$2:$K$4570,6,0)</f>
        <v>ФЛ</v>
      </c>
      <c r="J2217" t="str">
        <f>IF(AND(C2217=0,I2217="ФЛ"),G2217*H2217,"")</f>
        <v/>
      </c>
      <c r="K2217">
        <f>IF(AND(C2217&gt;0,E2217="Нет показаний",I2217="ФЛ"),G2217*H2217,"")</f>
        <v>167.6</v>
      </c>
    </row>
    <row r="2218" spans="1:11" x14ac:dyDescent="0.25">
      <c r="A2218" s="7">
        <v>176560</v>
      </c>
      <c r="B2218" s="7">
        <f>VLOOKUP(A2218,'Лицевые счета'!$A$1:$K$4570,2,0)</f>
        <v>62291</v>
      </c>
      <c r="C2218">
        <f>COUNTIF('ИПУ и ОКПУ'!$A$2:$A$3258,A2218)</f>
        <v>1</v>
      </c>
      <c r="D2218" t="str">
        <f>IF(C2218&gt;0,VLOOKUP(A2218,'ИПУ и ОКПУ'!$A$1:$O$3258,9,0),"")</f>
        <v>Одноставочный</v>
      </c>
      <c r="E2218" t="str">
        <f>IF(C2218&gt;0,IF(VLOOKUP(A2218,'ИПУ и ОКПУ'!$A$1:$O$3258,14,0)="Нет показаний","Нет показаний",""),"")</f>
        <v/>
      </c>
      <c r="F2218">
        <f>IF(AND(C2218&gt;0),SUMIF('ИПУ и ОКПУ'!$A$2:$A$3258,A2218,'ИПУ и ОКПУ'!$O$2:$O$3258),"")</f>
        <v>43</v>
      </c>
      <c r="G2218">
        <f>VLOOKUP(A2218,'Лицевые счета'!$A$2:$K$4570,9,0)</f>
        <v>1</v>
      </c>
      <c r="H2218">
        <f>VLOOKUP(A2218,'Лицевые счета'!$A$2:$K$4570,10,0)</f>
        <v>118.7</v>
      </c>
      <c r="I2218" t="str">
        <f>VLOOKUP(A2218,'Лицевые счета'!$A$2:$K$4570,6,0)</f>
        <v>ФЛ</v>
      </c>
      <c r="J2218" t="str">
        <f>IF(AND(C2218=0,I2218="ФЛ"),G2218*H2218,"")</f>
        <v/>
      </c>
      <c r="K2218" t="str">
        <f>IF(AND(C2218&gt;0,E2218="Нет показаний",I2218="ФЛ"),G2218*H2218,"")</f>
        <v/>
      </c>
    </row>
    <row r="2219" spans="1:11" x14ac:dyDescent="0.25">
      <c r="A2219" s="7">
        <v>176792</v>
      </c>
      <c r="B2219" s="7">
        <f>VLOOKUP(A2219,'Лицевые счета'!$A$1:$K$4570,2,0)</f>
        <v>58362</v>
      </c>
      <c r="C2219">
        <f>COUNTIF('ИПУ и ОКПУ'!$A$2:$A$3258,A2219)</f>
        <v>1</v>
      </c>
      <c r="D2219" t="str">
        <f>IF(C2219&gt;0,VLOOKUP(A2219,'ИПУ и ОКПУ'!$A$1:$O$3258,9,0),"")</f>
        <v>Одноставочный</v>
      </c>
      <c r="E2219" t="str">
        <f>IF(C2219&gt;0,IF(VLOOKUP(A2219,'ИПУ и ОКПУ'!$A$1:$O$3258,14,0)="Нет показаний","Нет показаний",""),"")</f>
        <v/>
      </c>
      <c r="F2219">
        <f>IF(AND(C2219&gt;0),SUMIF('ИПУ и ОКПУ'!$A$2:$A$3258,A2219,'ИПУ и ОКПУ'!$O$2:$O$3258),"")</f>
        <v>0</v>
      </c>
      <c r="G2219">
        <f>VLOOKUP(A2219,'Лицевые счета'!$A$2:$K$4570,9,0)</f>
        <v>1</v>
      </c>
      <c r="H2219">
        <f>VLOOKUP(A2219,'Лицевые счета'!$A$2:$K$4570,10,0)</f>
        <v>167.6</v>
      </c>
      <c r="I2219" t="str">
        <f>VLOOKUP(A2219,'Лицевые счета'!$A$2:$K$4570,6,0)</f>
        <v>ФЛ</v>
      </c>
      <c r="J2219" t="str">
        <f>IF(AND(C2219=0,I2219="ФЛ"),G2219*H2219,"")</f>
        <v/>
      </c>
      <c r="K2219" t="str">
        <f>IF(AND(C2219&gt;0,E2219="Нет показаний",I2219="ФЛ"),G2219*H2219,"")</f>
        <v/>
      </c>
    </row>
    <row r="2220" spans="1:11" x14ac:dyDescent="0.25">
      <c r="A2220" s="7">
        <v>177096</v>
      </c>
      <c r="B2220" s="7">
        <f>VLOOKUP(A2220,'Лицевые счета'!$A$1:$K$4570,2,0)</f>
        <v>58301</v>
      </c>
      <c r="C2220">
        <f>COUNTIF('ИПУ и ОКПУ'!$A$2:$A$3258,A2220)</f>
        <v>1</v>
      </c>
      <c r="D2220" t="str">
        <f>IF(C2220&gt;0,VLOOKUP(A2220,'ИПУ и ОКПУ'!$A$1:$O$3258,9,0),"")</f>
        <v>Одноставочный</v>
      </c>
      <c r="E2220" t="str">
        <f>IF(C2220&gt;0,IF(VLOOKUP(A2220,'ИПУ и ОКПУ'!$A$1:$O$3258,14,0)="Нет показаний","Нет показаний",""),"")</f>
        <v/>
      </c>
      <c r="F2220">
        <f>IF(AND(C2220&gt;0),SUMIF('ИПУ и ОКПУ'!$A$2:$A$3258,A2220,'ИПУ и ОКПУ'!$O$2:$O$3258),"")</f>
        <v>-326.8</v>
      </c>
      <c r="G2220">
        <f>VLOOKUP(A2220,'Лицевые счета'!$A$2:$K$4570,9,0)</f>
        <v>1</v>
      </c>
      <c r="H2220">
        <f>VLOOKUP(A2220,'Лицевые счета'!$A$2:$K$4570,10,0)</f>
        <v>167.6</v>
      </c>
      <c r="I2220" t="str">
        <f>VLOOKUP(A2220,'Лицевые счета'!$A$2:$K$4570,6,0)</f>
        <v>ФЛ</v>
      </c>
      <c r="J2220" t="str">
        <f>IF(AND(C2220=0,I2220="ФЛ"),G2220*H2220,"")</f>
        <v/>
      </c>
      <c r="K2220" t="str">
        <f>IF(AND(C2220&gt;0,E2220="Нет показаний",I2220="ФЛ"),G2220*H2220,"")</f>
        <v/>
      </c>
    </row>
    <row r="2221" spans="1:11" x14ac:dyDescent="0.25">
      <c r="A2221" s="7">
        <v>177236</v>
      </c>
      <c r="B2221" s="7">
        <f>VLOOKUP(A2221,'Лицевые счета'!$A$1:$K$4570,2,0)</f>
        <v>63012</v>
      </c>
      <c r="C2221">
        <f>COUNTIF('ИПУ и ОКПУ'!$A$2:$A$3258,A2221)</f>
        <v>1</v>
      </c>
      <c r="D2221" t="str">
        <f>IF(C2221&gt;0,VLOOKUP(A2221,'ИПУ и ОКПУ'!$A$1:$O$3258,9,0),"")</f>
        <v>Одноставочный</v>
      </c>
      <c r="E2221" t="str">
        <f>IF(C2221&gt;0,IF(VLOOKUP(A2221,'ИПУ и ОКПУ'!$A$1:$O$3258,14,0)="Нет показаний","Нет показаний",""),"")</f>
        <v>Нет показаний</v>
      </c>
      <c r="F2221">
        <f>IF(AND(C2221&gt;0),SUMIF('ИПУ и ОКПУ'!$A$2:$A$3258,A2221,'ИПУ и ОКПУ'!$O$2:$O$3258),"")</f>
        <v>0</v>
      </c>
      <c r="G2221">
        <f>VLOOKUP(A2221,'Лицевые счета'!$A$2:$K$4570,9,0)</f>
        <v>1</v>
      </c>
      <c r="H2221">
        <f>VLOOKUP(A2221,'Лицевые счета'!$A$2:$K$4570,10,0)</f>
        <v>92</v>
      </c>
      <c r="I2221" t="str">
        <f>VLOOKUP(A2221,'Лицевые счета'!$A$2:$K$4570,6,0)</f>
        <v>ФЛ</v>
      </c>
      <c r="J2221" t="str">
        <f>IF(AND(C2221=0,I2221="ФЛ"),G2221*H2221,"")</f>
        <v/>
      </c>
      <c r="K2221">
        <f>IF(AND(C2221&gt;0,E2221="Нет показаний",I2221="ФЛ"),G2221*H2221,"")</f>
        <v>92</v>
      </c>
    </row>
    <row r="2222" spans="1:11" x14ac:dyDescent="0.25">
      <c r="A2222" s="7">
        <v>177256</v>
      </c>
      <c r="B2222" s="7">
        <f>VLOOKUP(A2222,'Лицевые счета'!$A$1:$K$4570,2,0)</f>
        <v>58202</v>
      </c>
      <c r="C2222">
        <f>COUNTIF('ИПУ и ОКПУ'!$A$2:$A$3258,A2222)</f>
        <v>1</v>
      </c>
      <c r="D2222" t="str">
        <f>IF(C2222&gt;0,VLOOKUP(A2222,'ИПУ и ОКПУ'!$A$1:$O$3258,9,0),"")</f>
        <v>Одноставочный</v>
      </c>
      <c r="E2222" t="str">
        <f>IF(C2222&gt;0,IF(VLOOKUP(A2222,'ИПУ и ОКПУ'!$A$1:$O$3258,14,0)="Нет показаний","Нет показаний",""),"")</f>
        <v/>
      </c>
      <c r="F2222">
        <f>IF(AND(C2222&gt;0),SUMIF('ИПУ и ОКПУ'!$A$2:$A$3258,A2222,'ИПУ и ОКПУ'!$O$2:$O$3258),"")</f>
        <v>337</v>
      </c>
      <c r="G2222">
        <f>VLOOKUP(A2222,'Лицевые счета'!$A$2:$K$4570,9,0)</f>
        <v>1</v>
      </c>
      <c r="H2222">
        <f>VLOOKUP(A2222,'Лицевые счета'!$A$2:$K$4570,10,0)</f>
        <v>118.7</v>
      </c>
      <c r="I2222" t="str">
        <f>VLOOKUP(A2222,'Лицевые счета'!$A$2:$K$4570,6,0)</f>
        <v>ФЛ</v>
      </c>
      <c r="J2222" t="str">
        <f>IF(AND(C2222=0,I2222="ФЛ"),G2222*H2222,"")</f>
        <v/>
      </c>
      <c r="K2222" t="str">
        <f>IF(AND(C2222&gt;0,E2222="Нет показаний",I2222="ФЛ"),G2222*H2222,"")</f>
        <v/>
      </c>
    </row>
    <row r="2223" spans="1:11" x14ac:dyDescent="0.25">
      <c r="A2223" s="7">
        <v>177641</v>
      </c>
      <c r="B2223" s="7">
        <f>VLOOKUP(A2223,'Лицевые счета'!$A$1:$K$4570,2,0)</f>
        <v>58315</v>
      </c>
      <c r="C2223">
        <f>COUNTIF('ИПУ и ОКПУ'!$A$2:$A$3258,A2223)</f>
        <v>0</v>
      </c>
      <c r="D2223" t="str">
        <f>IF(C2223&gt;0,VLOOKUP(A2223,'ИПУ и ОКПУ'!$A$1:$O$3258,9,0),"")</f>
        <v/>
      </c>
      <c r="E2223" t="str">
        <f>IF(C2223&gt;0,IF(VLOOKUP(A2223,'ИПУ и ОКПУ'!$A$1:$O$3258,14,0)="Нет показаний","Нет показаний",""),"")</f>
        <v/>
      </c>
      <c r="F2223" t="str">
        <f>IF(AND(C2223&gt;0),SUMIF('ИПУ и ОКПУ'!$A$2:$A$3258,A2223,'ИПУ и ОКПУ'!$O$2:$O$3258),"")</f>
        <v/>
      </c>
      <c r="G2223">
        <f>VLOOKUP(A2223,'Лицевые счета'!$A$2:$K$4570,9,0)</f>
        <v>1</v>
      </c>
      <c r="H2223">
        <f>VLOOKUP(A2223,'Лицевые счета'!$A$2:$K$4570,10,0)</f>
        <v>92</v>
      </c>
      <c r="I2223" t="str">
        <f>VLOOKUP(A2223,'Лицевые счета'!$A$2:$K$4570,6,0)</f>
        <v>ФЛ</v>
      </c>
      <c r="J2223">
        <f>IF(AND(C2223=0,I2223="ФЛ"),G2223*H2223,"")</f>
        <v>92</v>
      </c>
      <c r="K2223" t="str">
        <f>IF(AND(C2223&gt;0,E2223="Нет показаний",I2223="ФЛ"),G2223*H2223,"")</f>
        <v/>
      </c>
    </row>
    <row r="2224" spans="1:11" x14ac:dyDescent="0.25">
      <c r="A2224" s="7">
        <v>177877</v>
      </c>
      <c r="B2224" s="7">
        <f>VLOOKUP(A2224,'Лицевые счета'!$A$1:$K$4570,2,0)</f>
        <v>58236</v>
      </c>
      <c r="C2224">
        <f>COUNTIF('ИПУ и ОКПУ'!$A$2:$A$3258,A2224)</f>
        <v>1</v>
      </c>
      <c r="D2224" t="str">
        <f>IF(C2224&gt;0,VLOOKUP(A2224,'ИПУ и ОКПУ'!$A$1:$O$3258,9,0),"")</f>
        <v>Одноставочный</v>
      </c>
      <c r="E2224" t="str">
        <f>IF(C2224&gt;0,IF(VLOOKUP(A2224,'ИПУ и ОКПУ'!$A$1:$O$3258,14,0)="Нет показаний","Нет показаний",""),"")</f>
        <v>Нет показаний</v>
      </c>
      <c r="F2224">
        <f>IF(AND(C2224&gt;0),SUMIF('ИПУ и ОКПУ'!$A$2:$A$3258,A2224,'ИПУ и ОКПУ'!$O$2:$O$3258),"")</f>
        <v>0</v>
      </c>
      <c r="G2224">
        <f>VLOOKUP(A2224,'Лицевые счета'!$A$2:$K$4570,9,0)</f>
        <v>1</v>
      </c>
      <c r="H2224">
        <f>VLOOKUP(A2224,'Лицевые счета'!$A$2:$K$4570,10,0)</f>
        <v>167.6</v>
      </c>
      <c r="I2224" t="str">
        <f>VLOOKUP(A2224,'Лицевые счета'!$A$2:$K$4570,6,0)</f>
        <v>ФЛ</v>
      </c>
      <c r="J2224" t="str">
        <f>IF(AND(C2224=0,I2224="ФЛ"),G2224*H2224,"")</f>
        <v/>
      </c>
      <c r="K2224">
        <f>IF(AND(C2224&gt;0,E2224="Нет показаний",I2224="ФЛ"),G2224*H2224,"")</f>
        <v>167.6</v>
      </c>
    </row>
    <row r="2225" spans="1:11" x14ac:dyDescent="0.25">
      <c r="A2225" s="7">
        <v>178032</v>
      </c>
      <c r="B2225" s="7">
        <f>VLOOKUP(A2225,'Лицевые счета'!$A$1:$K$4570,2,0)</f>
        <v>58327</v>
      </c>
      <c r="C2225">
        <f>COUNTIF('ИПУ и ОКПУ'!$A$2:$A$3258,A2225)</f>
        <v>1</v>
      </c>
      <c r="D2225" t="str">
        <f>IF(C2225&gt;0,VLOOKUP(A2225,'ИПУ и ОКПУ'!$A$1:$O$3258,9,0),"")</f>
        <v>Одноставочный</v>
      </c>
      <c r="E2225" t="str">
        <f>IF(C2225&gt;0,IF(VLOOKUP(A2225,'ИПУ и ОКПУ'!$A$1:$O$3258,14,0)="Нет показаний","Нет показаний",""),"")</f>
        <v/>
      </c>
      <c r="F2225">
        <f>IF(AND(C2225&gt;0),SUMIF('ИПУ и ОКПУ'!$A$2:$A$3258,A2225,'ИПУ и ОКПУ'!$O$2:$O$3258),"")</f>
        <v>100</v>
      </c>
      <c r="G2225">
        <f>VLOOKUP(A2225,'Лицевые счета'!$A$2:$K$4570,9,0)</f>
        <v>1</v>
      </c>
      <c r="H2225">
        <f>VLOOKUP(A2225,'Лицевые счета'!$A$2:$K$4570,10,0)</f>
        <v>134.30000000000001</v>
      </c>
      <c r="I2225" t="str">
        <f>VLOOKUP(A2225,'Лицевые счета'!$A$2:$K$4570,6,0)</f>
        <v>ФЛ</v>
      </c>
      <c r="J2225" t="str">
        <f>IF(AND(C2225=0,I2225="ФЛ"),G2225*H2225,"")</f>
        <v/>
      </c>
      <c r="K2225" t="str">
        <f>IF(AND(C2225&gt;0,E2225="Нет показаний",I2225="ФЛ"),G2225*H2225,"")</f>
        <v/>
      </c>
    </row>
    <row r="2226" spans="1:11" x14ac:dyDescent="0.25">
      <c r="A2226" s="7">
        <v>178368</v>
      </c>
      <c r="B2226" s="7">
        <f>VLOOKUP(A2226,'Лицевые счета'!$A$1:$K$4570,2,0)</f>
        <v>58360</v>
      </c>
      <c r="C2226">
        <f>COUNTIF('ИПУ и ОКПУ'!$A$2:$A$3258,A2226)</f>
        <v>1</v>
      </c>
      <c r="D2226" t="str">
        <f>IF(C2226&gt;0,VLOOKUP(A2226,'ИПУ и ОКПУ'!$A$1:$O$3258,9,0),"")</f>
        <v>Одноставочный</v>
      </c>
      <c r="E2226" t="str">
        <f>IF(C2226&gt;0,IF(VLOOKUP(A2226,'ИПУ и ОКПУ'!$A$1:$O$3258,14,0)="Нет показаний","Нет показаний",""),"")</f>
        <v/>
      </c>
      <c r="F2226">
        <f>IF(AND(C2226&gt;0),SUMIF('ИПУ и ОКПУ'!$A$2:$A$3258,A2226,'ИПУ и ОКПУ'!$O$2:$O$3258),"")</f>
        <v>44</v>
      </c>
      <c r="G2226">
        <f>VLOOKUP(A2226,'Лицевые счета'!$A$2:$K$4570,9,0)</f>
        <v>1</v>
      </c>
      <c r="H2226">
        <f>VLOOKUP(A2226,'Лицевые счета'!$A$2:$K$4570,10,0)</f>
        <v>142</v>
      </c>
      <c r="I2226" t="str">
        <f>VLOOKUP(A2226,'Лицевые счета'!$A$2:$K$4570,6,0)</f>
        <v>ФЛ</v>
      </c>
      <c r="J2226" t="str">
        <f>IF(AND(C2226=0,I2226="ФЛ"),G2226*H2226,"")</f>
        <v/>
      </c>
      <c r="K2226" t="str">
        <f>IF(AND(C2226&gt;0,E2226="Нет показаний",I2226="ФЛ"),G2226*H2226,"")</f>
        <v/>
      </c>
    </row>
    <row r="2227" spans="1:11" x14ac:dyDescent="0.25">
      <c r="A2227" s="7">
        <v>179917</v>
      </c>
      <c r="B2227" s="7">
        <f>VLOOKUP(A2227,'Лицевые счета'!$A$1:$K$4570,2,0)</f>
        <v>58204</v>
      </c>
      <c r="C2227">
        <f>COUNTIF('ИПУ и ОКПУ'!$A$2:$A$3258,A2227)</f>
        <v>1</v>
      </c>
      <c r="D2227" t="str">
        <f>IF(C2227&gt;0,VLOOKUP(A2227,'ИПУ и ОКПУ'!$A$1:$O$3258,9,0),"")</f>
        <v>Одноставочный</v>
      </c>
      <c r="E2227" t="str">
        <f>IF(C2227&gt;0,IF(VLOOKUP(A2227,'ИПУ и ОКПУ'!$A$1:$O$3258,14,0)="Нет показаний","Нет показаний",""),"")</f>
        <v/>
      </c>
      <c r="F2227">
        <f>IF(AND(C2227&gt;0),SUMIF('ИПУ и ОКПУ'!$A$2:$A$3258,A2227,'ИПУ и ОКПУ'!$O$2:$O$3258),"")</f>
        <v>279</v>
      </c>
      <c r="G2227">
        <f>VLOOKUP(A2227,'Лицевые счета'!$A$2:$K$4570,9,0)</f>
        <v>1</v>
      </c>
      <c r="H2227">
        <f>VLOOKUP(A2227,'Лицевые счета'!$A$2:$K$4570,10,0)</f>
        <v>167.6</v>
      </c>
      <c r="I2227" t="str">
        <f>VLOOKUP(A2227,'Лицевые счета'!$A$2:$K$4570,6,0)</f>
        <v>ФЛ</v>
      </c>
      <c r="J2227" t="str">
        <f>IF(AND(C2227=0,I2227="ФЛ"),G2227*H2227,"")</f>
        <v/>
      </c>
      <c r="K2227" t="str">
        <f>IF(AND(C2227&gt;0,E2227="Нет показаний",I2227="ФЛ"),G2227*H2227,"")</f>
        <v/>
      </c>
    </row>
    <row r="2228" spans="1:11" x14ac:dyDescent="0.25">
      <c r="A2228" s="7">
        <v>179928</v>
      </c>
      <c r="B2228" s="7">
        <f>VLOOKUP(A2228,'Лицевые счета'!$A$1:$K$4570,2,0)</f>
        <v>58373</v>
      </c>
      <c r="C2228">
        <f>COUNTIF('ИПУ и ОКПУ'!$A$2:$A$3258,A2228)</f>
        <v>1</v>
      </c>
      <c r="D2228" t="str">
        <f>IF(C2228&gt;0,VLOOKUP(A2228,'ИПУ и ОКПУ'!$A$1:$O$3258,9,0),"")</f>
        <v>Одноставочный</v>
      </c>
      <c r="E2228" t="str">
        <f>IF(C2228&gt;0,IF(VLOOKUP(A2228,'ИПУ и ОКПУ'!$A$1:$O$3258,14,0)="Нет показаний","Нет показаний",""),"")</f>
        <v/>
      </c>
      <c r="F2228">
        <f>IF(AND(C2228&gt;0),SUMIF('ИПУ и ОКПУ'!$A$2:$A$3258,A2228,'ИПУ и ОКПУ'!$O$2:$O$3258),"")</f>
        <v>174</v>
      </c>
      <c r="G2228">
        <f>VLOOKUP(A2228,'Лицевые счета'!$A$2:$K$4570,9,0)</f>
        <v>1</v>
      </c>
      <c r="H2228">
        <f>VLOOKUP(A2228,'Лицевые счета'!$A$2:$K$4570,10,0)</f>
        <v>167.6</v>
      </c>
      <c r="I2228" t="str">
        <f>VLOOKUP(A2228,'Лицевые счета'!$A$2:$K$4570,6,0)</f>
        <v>ФЛ</v>
      </c>
      <c r="J2228" t="str">
        <f>IF(AND(C2228=0,I2228="ФЛ"),G2228*H2228,"")</f>
        <v/>
      </c>
      <c r="K2228" t="str">
        <f>IF(AND(C2228&gt;0,E2228="Нет показаний",I2228="ФЛ"),G2228*H2228,"")</f>
        <v/>
      </c>
    </row>
    <row r="2229" spans="1:11" x14ac:dyDescent="0.25">
      <c r="A2229" s="7">
        <v>180381</v>
      </c>
      <c r="B2229" s="7">
        <f>VLOOKUP(A2229,'Лицевые счета'!$A$1:$K$4570,2,0)</f>
        <v>58346</v>
      </c>
      <c r="C2229">
        <f>COUNTIF('ИПУ и ОКПУ'!$A$2:$A$3258,A2229)</f>
        <v>1</v>
      </c>
      <c r="D2229" t="str">
        <f>IF(C2229&gt;0,VLOOKUP(A2229,'ИПУ и ОКПУ'!$A$1:$O$3258,9,0),"")</f>
        <v>Одноставочный</v>
      </c>
      <c r="E2229" t="str">
        <f>IF(C2229&gt;0,IF(VLOOKUP(A2229,'ИПУ и ОКПУ'!$A$1:$O$3258,14,0)="Нет показаний","Нет показаний",""),"")</f>
        <v>Нет показаний</v>
      </c>
      <c r="F2229">
        <f>IF(AND(C2229&gt;0),SUMIF('ИПУ и ОКПУ'!$A$2:$A$3258,A2229,'ИПУ и ОКПУ'!$O$2:$O$3258),"")</f>
        <v>0</v>
      </c>
      <c r="G2229">
        <f>VLOOKUP(A2229,'Лицевые счета'!$A$2:$K$4570,9,0)</f>
        <v>1</v>
      </c>
      <c r="H2229">
        <f>VLOOKUP(A2229,'Лицевые счета'!$A$2:$K$4570,10,0)</f>
        <v>142</v>
      </c>
      <c r="I2229" t="str">
        <f>VLOOKUP(A2229,'Лицевые счета'!$A$2:$K$4570,6,0)</f>
        <v>ФЛ</v>
      </c>
      <c r="J2229" t="str">
        <f>IF(AND(C2229=0,I2229="ФЛ"),G2229*H2229,"")</f>
        <v/>
      </c>
      <c r="K2229">
        <f>IF(AND(C2229&gt;0,E2229="Нет показаний",I2229="ФЛ"),G2229*H2229,"")</f>
        <v>142</v>
      </c>
    </row>
    <row r="2230" spans="1:11" x14ac:dyDescent="0.25">
      <c r="A2230" s="7">
        <v>180731</v>
      </c>
      <c r="B2230" s="7">
        <f>VLOOKUP(A2230,'Лицевые счета'!$A$1:$K$4570,2,0)</f>
        <v>58212</v>
      </c>
      <c r="C2230">
        <f>COUNTIF('ИПУ и ОКПУ'!$A$2:$A$3258,A2230)</f>
        <v>1</v>
      </c>
      <c r="D2230" t="str">
        <f>IF(C2230&gt;0,VLOOKUP(A2230,'ИПУ и ОКПУ'!$A$1:$O$3258,9,0),"")</f>
        <v>Одноставочный</v>
      </c>
      <c r="E2230" t="str">
        <f>IF(C2230&gt;0,IF(VLOOKUP(A2230,'ИПУ и ОКПУ'!$A$1:$O$3258,14,0)="Нет показаний","Нет показаний",""),"")</f>
        <v/>
      </c>
      <c r="F2230">
        <f>IF(AND(C2230&gt;0),SUMIF('ИПУ и ОКПУ'!$A$2:$A$3258,A2230,'ИПУ и ОКПУ'!$O$2:$O$3258),"")</f>
        <v>160</v>
      </c>
      <c r="G2230">
        <f>VLOOKUP(A2230,'Лицевые счета'!$A$2:$K$4570,9,0)</f>
        <v>1</v>
      </c>
      <c r="H2230">
        <f>VLOOKUP(A2230,'Лицевые счета'!$A$2:$K$4570,10,0)</f>
        <v>167.6</v>
      </c>
      <c r="I2230" t="str">
        <f>VLOOKUP(A2230,'Лицевые счета'!$A$2:$K$4570,6,0)</f>
        <v>ФЛ</v>
      </c>
      <c r="J2230" t="str">
        <f>IF(AND(C2230=0,I2230="ФЛ"),G2230*H2230,"")</f>
        <v/>
      </c>
      <c r="K2230" t="str">
        <f>IF(AND(C2230&gt;0,E2230="Нет показаний",I2230="ФЛ"),G2230*H2230,"")</f>
        <v/>
      </c>
    </row>
    <row r="2231" spans="1:11" x14ac:dyDescent="0.25">
      <c r="A2231" s="7">
        <v>181008</v>
      </c>
      <c r="B2231" s="7">
        <f>VLOOKUP(A2231,'Лицевые счета'!$A$1:$K$4570,2,0)</f>
        <v>58236</v>
      </c>
      <c r="C2231">
        <f>COUNTIF('ИПУ и ОКПУ'!$A$2:$A$3258,A2231)</f>
        <v>2</v>
      </c>
      <c r="D2231" t="str">
        <f>IF(C2231&gt;0,VLOOKUP(A2231,'ИПУ и ОКПУ'!$A$1:$O$3258,9,0),"")</f>
        <v>Двухзонный</v>
      </c>
      <c r="E2231" t="str">
        <f>IF(C2231&gt;0,IF(VLOOKUP(A2231,'ИПУ и ОКПУ'!$A$1:$O$3258,14,0)="Нет показаний","Нет показаний",""),"")</f>
        <v/>
      </c>
      <c r="F2231">
        <f>IF(AND(C2231&gt;0),SUMIF('ИПУ и ОКПУ'!$A$2:$A$3258,A2231,'ИПУ и ОКПУ'!$O$2:$O$3258),"")</f>
        <v>173</v>
      </c>
      <c r="G2231">
        <f>VLOOKUP(A2231,'Лицевые счета'!$A$2:$K$4570,9,0)</f>
        <v>1</v>
      </c>
      <c r="H2231">
        <f>VLOOKUP(A2231,'Лицевые счета'!$A$2:$K$4570,10,0)</f>
        <v>183.2</v>
      </c>
      <c r="I2231" t="str">
        <f>VLOOKUP(A2231,'Лицевые счета'!$A$2:$K$4570,6,0)</f>
        <v>ФЛ</v>
      </c>
      <c r="J2231" t="str">
        <f>IF(AND(C2231=0,I2231="ФЛ"),G2231*H2231,"")</f>
        <v/>
      </c>
      <c r="K2231" t="str">
        <f>IF(AND(C2231&gt;0,E2231="Нет показаний",I2231="ФЛ"),G2231*H2231,"")</f>
        <v/>
      </c>
    </row>
    <row r="2232" spans="1:11" x14ac:dyDescent="0.25">
      <c r="A2232" s="7">
        <v>181608</v>
      </c>
      <c r="B2232" s="7">
        <f>VLOOKUP(A2232,'Лицевые счета'!$A$1:$K$4570,2,0)</f>
        <v>58367</v>
      </c>
      <c r="C2232">
        <f>COUNTIF('ИПУ и ОКПУ'!$A$2:$A$3258,A2232)</f>
        <v>1</v>
      </c>
      <c r="D2232" t="str">
        <f>IF(C2232&gt;0,VLOOKUP(A2232,'ИПУ и ОКПУ'!$A$1:$O$3258,9,0),"")</f>
        <v>Одноставочный</v>
      </c>
      <c r="E2232" t="str">
        <f>IF(C2232&gt;0,IF(VLOOKUP(A2232,'ИПУ и ОКПУ'!$A$1:$O$3258,14,0)="Нет показаний","Нет показаний",""),"")</f>
        <v/>
      </c>
      <c r="F2232">
        <f>IF(AND(C2232&gt;0),SUMIF('ИПУ и ОКПУ'!$A$2:$A$3258,A2232,'ИПУ и ОКПУ'!$O$2:$O$3258),"")</f>
        <v>309</v>
      </c>
      <c r="G2232">
        <f>VLOOKUP(A2232,'Лицевые счета'!$A$2:$K$4570,9,0)</f>
        <v>1</v>
      </c>
      <c r="H2232">
        <f>VLOOKUP(A2232,'Лицевые счета'!$A$2:$K$4570,10,0)</f>
        <v>167.6</v>
      </c>
      <c r="I2232" t="str">
        <f>VLOOKUP(A2232,'Лицевые счета'!$A$2:$K$4570,6,0)</f>
        <v>ФЛ</v>
      </c>
      <c r="J2232" t="str">
        <f>IF(AND(C2232=0,I2232="ФЛ"),G2232*H2232,"")</f>
        <v/>
      </c>
      <c r="K2232" t="str">
        <f>IF(AND(C2232&gt;0,E2232="Нет показаний",I2232="ФЛ"),G2232*H2232,"")</f>
        <v/>
      </c>
    </row>
    <row r="2233" spans="1:11" x14ac:dyDescent="0.25">
      <c r="A2233" s="7">
        <v>182670</v>
      </c>
      <c r="B2233" s="7">
        <f>VLOOKUP(A2233,'Лицевые счета'!$A$1:$K$4570,2,0)</f>
        <v>58312</v>
      </c>
      <c r="C2233">
        <f>COUNTIF('ИПУ и ОКПУ'!$A$2:$A$3258,A2233)</f>
        <v>1</v>
      </c>
      <c r="D2233" t="str">
        <f>IF(C2233&gt;0,VLOOKUP(A2233,'ИПУ и ОКПУ'!$A$1:$O$3258,9,0),"")</f>
        <v>Одноставочный</v>
      </c>
      <c r="E2233" t="str">
        <f>IF(C2233&gt;0,IF(VLOOKUP(A2233,'ИПУ и ОКПУ'!$A$1:$O$3258,14,0)="Нет показаний","Нет показаний",""),"")</f>
        <v/>
      </c>
      <c r="F2233">
        <f>IF(AND(C2233&gt;0),SUMIF('ИПУ и ОКПУ'!$A$2:$A$3258,A2233,'ИПУ и ОКПУ'!$O$2:$O$3258),"")</f>
        <v>160</v>
      </c>
      <c r="G2233">
        <f>VLOOKUP(A2233,'Лицевые счета'!$A$2:$K$4570,9,0)</f>
        <v>1</v>
      </c>
      <c r="H2233">
        <f>VLOOKUP(A2233,'Лицевые счета'!$A$2:$K$4570,10,0)</f>
        <v>92</v>
      </c>
      <c r="I2233" t="str">
        <f>VLOOKUP(A2233,'Лицевые счета'!$A$2:$K$4570,6,0)</f>
        <v>ФЛ</v>
      </c>
      <c r="J2233" t="str">
        <f>IF(AND(C2233=0,I2233="ФЛ"),G2233*H2233,"")</f>
        <v/>
      </c>
      <c r="K2233" t="str">
        <f>IF(AND(C2233&gt;0,E2233="Нет показаний",I2233="ФЛ"),G2233*H2233,"")</f>
        <v/>
      </c>
    </row>
    <row r="2234" spans="1:11" x14ac:dyDescent="0.25">
      <c r="A2234" s="7">
        <v>182714</v>
      </c>
      <c r="B2234" s="7">
        <f>VLOOKUP(A2234,'Лицевые счета'!$A$1:$K$4570,2,0)</f>
        <v>58329</v>
      </c>
      <c r="C2234">
        <f>COUNTIF('ИПУ и ОКПУ'!$A$2:$A$3258,A2234)</f>
        <v>1</v>
      </c>
      <c r="D2234" t="str">
        <f>IF(C2234&gt;0,VLOOKUP(A2234,'ИПУ и ОКПУ'!$A$1:$O$3258,9,0),"")</f>
        <v>Одноставочный</v>
      </c>
      <c r="E2234" t="str">
        <f>IF(C2234&gt;0,IF(VLOOKUP(A2234,'ИПУ и ОКПУ'!$A$1:$O$3258,14,0)="Нет показаний","Нет показаний",""),"")</f>
        <v/>
      </c>
      <c r="F2234">
        <f>IF(AND(C2234&gt;0),SUMIF('ИПУ и ОКПУ'!$A$2:$A$3258,A2234,'ИПУ и ОКПУ'!$O$2:$O$3258),"")</f>
        <v>80</v>
      </c>
      <c r="G2234">
        <f>VLOOKUP(A2234,'Лицевые счета'!$A$2:$K$4570,9,0)</f>
        <v>1</v>
      </c>
      <c r="H2234">
        <f>VLOOKUP(A2234,'Лицевые счета'!$A$2:$K$4570,10,0)</f>
        <v>134.30000000000001</v>
      </c>
      <c r="I2234" t="str">
        <f>VLOOKUP(A2234,'Лицевые счета'!$A$2:$K$4570,6,0)</f>
        <v>ФЛ</v>
      </c>
      <c r="J2234" t="str">
        <f>IF(AND(C2234=0,I2234="ФЛ"),G2234*H2234,"")</f>
        <v/>
      </c>
      <c r="K2234" t="str">
        <f>IF(AND(C2234&gt;0,E2234="Нет показаний",I2234="ФЛ"),G2234*H2234,"")</f>
        <v/>
      </c>
    </row>
    <row r="2235" spans="1:11" x14ac:dyDescent="0.25">
      <c r="A2235" s="7">
        <v>182766</v>
      </c>
      <c r="B2235" s="7">
        <f>VLOOKUP(A2235,'Лицевые счета'!$A$1:$K$4570,2,0)</f>
        <v>58366</v>
      </c>
      <c r="C2235">
        <f>COUNTIF('ИПУ и ОКПУ'!$A$2:$A$3258,A2235)</f>
        <v>1</v>
      </c>
      <c r="D2235" t="str">
        <f>IF(C2235&gt;0,VLOOKUP(A2235,'ИПУ и ОКПУ'!$A$1:$O$3258,9,0),"")</f>
        <v>Одноставочный</v>
      </c>
      <c r="E2235" t="str">
        <f>IF(C2235&gt;0,IF(VLOOKUP(A2235,'ИПУ и ОКПУ'!$A$1:$O$3258,14,0)="Нет показаний","Нет показаний",""),"")</f>
        <v/>
      </c>
      <c r="F2235">
        <f>IF(AND(C2235&gt;0),SUMIF('ИПУ и ОКПУ'!$A$2:$A$3258,A2235,'ИПУ и ОКПУ'!$O$2:$O$3258),"")</f>
        <v>280</v>
      </c>
      <c r="G2235">
        <f>VLOOKUP(A2235,'Лицевые счета'!$A$2:$K$4570,9,0)</f>
        <v>1</v>
      </c>
      <c r="H2235">
        <f>VLOOKUP(A2235,'Лицевые счета'!$A$2:$K$4570,10,0)</f>
        <v>167.6</v>
      </c>
      <c r="I2235" t="str">
        <f>VLOOKUP(A2235,'Лицевые счета'!$A$2:$K$4570,6,0)</f>
        <v>ФЛ</v>
      </c>
      <c r="J2235" t="str">
        <f>IF(AND(C2235=0,I2235="ФЛ"),G2235*H2235,"")</f>
        <v/>
      </c>
      <c r="K2235" t="str">
        <f>IF(AND(C2235&gt;0,E2235="Нет показаний",I2235="ФЛ"),G2235*H2235,"")</f>
        <v/>
      </c>
    </row>
    <row r="2236" spans="1:11" x14ac:dyDescent="0.25">
      <c r="A2236" s="7">
        <v>183151</v>
      </c>
      <c r="B2236" s="7">
        <f>VLOOKUP(A2236,'Лицевые счета'!$A$1:$K$4570,2,0)</f>
        <v>58331</v>
      </c>
      <c r="C2236">
        <f>COUNTIF('ИПУ и ОКПУ'!$A$2:$A$3258,A2236)</f>
        <v>1</v>
      </c>
      <c r="D2236" t="str">
        <f>IF(C2236&gt;0,VLOOKUP(A2236,'ИПУ и ОКПУ'!$A$1:$O$3258,9,0),"")</f>
        <v>Одноставочный</v>
      </c>
      <c r="E2236" t="str">
        <f>IF(C2236&gt;0,IF(VLOOKUP(A2236,'ИПУ и ОКПУ'!$A$1:$O$3258,14,0)="Нет показаний","Нет показаний",""),"")</f>
        <v/>
      </c>
      <c r="F2236">
        <f>IF(AND(C2236&gt;0),SUMIF('ИПУ и ОКПУ'!$A$2:$A$3258,A2236,'ИПУ и ОКПУ'!$O$2:$O$3258),"")</f>
        <v>203</v>
      </c>
      <c r="G2236">
        <f>VLOOKUP(A2236,'Лицевые счета'!$A$2:$K$4570,9,0)</f>
        <v>1</v>
      </c>
      <c r="H2236">
        <f>VLOOKUP(A2236,'Лицевые счета'!$A$2:$K$4570,10,0)</f>
        <v>118.7</v>
      </c>
      <c r="I2236" t="str">
        <f>VLOOKUP(A2236,'Лицевые счета'!$A$2:$K$4570,6,0)</f>
        <v>ФЛ</v>
      </c>
      <c r="J2236" t="str">
        <f>IF(AND(C2236=0,I2236="ФЛ"),G2236*H2236,"")</f>
        <v/>
      </c>
      <c r="K2236" t="str">
        <f>IF(AND(C2236&gt;0,E2236="Нет показаний",I2236="ФЛ"),G2236*H2236,"")</f>
        <v/>
      </c>
    </row>
    <row r="2237" spans="1:11" x14ac:dyDescent="0.25">
      <c r="A2237" s="7">
        <v>184526</v>
      </c>
      <c r="B2237" s="7">
        <f>VLOOKUP(A2237,'Лицевые счета'!$A$1:$K$4570,2,0)</f>
        <v>56962</v>
      </c>
      <c r="C2237">
        <f>COUNTIF('ИПУ и ОКПУ'!$A$2:$A$3258,A2237)</f>
        <v>1</v>
      </c>
      <c r="D2237" t="str">
        <f>IF(C2237&gt;0,VLOOKUP(A2237,'ИПУ и ОКПУ'!$A$1:$O$3258,9,0),"")</f>
        <v>Одноставочный</v>
      </c>
      <c r="E2237" t="str">
        <f>IF(C2237&gt;0,IF(VLOOKUP(A2237,'ИПУ и ОКПУ'!$A$1:$O$3258,14,0)="Нет показаний","Нет показаний",""),"")</f>
        <v/>
      </c>
      <c r="F2237">
        <f>IF(AND(C2237&gt;0),SUMIF('ИПУ и ОКПУ'!$A$2:$A$3258,A2237,'ИПУ и ОКПУ'!$O$2:$O$3258),"")</f>
        <v>148</v>
      </c>
      <c r="G2237">
        <f>VLOOKUP(A2237,'Лицевые счета'!$A$2:$K$4570,9,0)</f>
        <v>1</v>
      </c>
      <c r="H2237">
        <f>VLOOKUP(A2237,'Лицевые счета'!$A$2:$K$4570,10,0)</f>
        <v>167.6</v>
      </c>
      <c r="I2237" t="str">
        <f>VLOOKUP(A2237,'Лицевые счета'!$A$2:$K$4570,6,0)</f>
        <v>ФЛ</v>
      </c>
      <c r="J2237" t="str">
        <f>IF(AND(C2237=0,I2237="ФЛ"),G2237*H2237,"")</f>
        <v/>
      </c>
      <c r="K2237" t="str">
        <f>IF(AND(C2237&gt;0,E2237="Нет показаний",I2237="ФЛ"),G2237*H2237,"")</f>
        <v/>
      </c>
    </row>
    <row r="2238" spans="1:11" x14ac:dyDescent="0.25">
      <c r="A2238" s="7">
        <v>184911</v>
      </c>
      <c r="B2238" s="7">
        <f>VLOOKUP(A2238,'Лицевые счета'!$A$1:$K$4570,2,0)</f>
        <v>58378</v>
      </c>
      <c r="C2238">
        <f>COUNTIF('ИПУ и ОКПУ'!$A$2:$A$3258,A2238)</f>
        <v>1</v>
      </c>
      <c r="D2238" t="str">
        <f>IF(C2238&gt;0,VLOOKUP(A2238,'ИПУ и ОКПУ'!$A$1:$O$3258,9,0),"")</f>
        <v>Одноставочный</v>
      </c>
      <c r="E2238" t="str">
        <f>IF(C2238&gt;0,IF(VLOOKUP(A2238,'ИПУ и ОКПУ'!$A$1:$O$3258,14,0)="Нет показаний","Нет показаний",""),"")</f>
        <v/>
      </c>
      <c r="F2238">
        <f>IF(AND(C2238&gt;0),SUMIF('ИПУ и ОКПУ'!$A$2:$A$3258,A2238,'ИПУ и ОКПУ'!$O$2:$O$3258),"")</f>
        <v>195</v>
      </c>
      <c r="G2238">
        <f>VLOOKUP(A2238,'Лицевые счета'!$A$2:$K$4570,9,0)</f>
        <v>1</v>
      </c>
      <c r="H2238">
        <f>VLOOKUP(A2238,'Лицевые счета'!$A$2:$K$4570,10,0)</f>
        <v>142</v>
      </c>
      <c r="I2238" t="str">
        <f>VLOOKUP(A2238,'Лицевые счета'!$A$2:$K$4570,6,0)</f>
        <v>ФЛ</v>
      </c>
      <c r="J2238" t="str">
        <f>IF(AND(C2238=0,I2238="ФЛ"),G2238*H2238,"")</f>
        <v/>
      </c>
      <c r="K2238" t="str">
        <f>IF(AND(C2238&gt;0,E2238="Нет показаний",I2238="ФЛ"),G2238*H2238,"")</f>
        <v/>
      </c>
    </row>
    <row r="2239" spans="1:11" x14ac:dyDescent="0.25">
      <c r="A2239" s="7">
        <v>184949</v>
      </c>
      <c r="B2239" s="7">
        <f>VLOOKUP(A2239,'Лицевые счета'!$A$1:$K$4570,2,0)</f>
        <v>58315</v>
      </c>
      <c r="C2239">
        <f>COUNTIF('ИПУ и ОКПУ'!$A$2:$A$3258,A2239)</f>
        <v>1</v>
      </c>
      <c r="D2239" t="str">
        <f>IF(C2239&gt;0,VLOOKUP(A2239,'ИПУ и ОКПУ'!$A$1:$O$3258,9,0),"")</f>
        <v>Одноставочный</v>
      </c>
      <c r="E2239" t="str">
        <f>IF(C2239&gt;0,IF(VLOOKUP(A2239,'ИПУ и ОКПУ'!$A$1:$O$3258,14,0)="Нет показаний","Нет показаний",""),"")</f>
        <v/>
      </c>
      <c r="F2239">
        <f>IF(AND(C2239&gt;0),SUMIF('ИПУ и ОКПУ'!$A$2:$A$3258,A2239,'ИПУ и ОКПУ'!$O$2:$O$3258),"")</f>
        <v>169</v>
      </c>
      <c r="G2239">
        <f>VLOOKUP(A2239,'Лицевые счета'!$A$2:$K$4570,9,0)</f>
        <v>1</v>
      </c>
      <c r="H2239">
        <f>VLOOKUP(A2239,'Лицевые счета'!$A$2:$K$4570,10,0)</f>
        <v>145.4</v>
      </c>
      <c r="I2239" t="str">
        <f>VLOOKUP(A2239,'Лицевые счета'!$A$2:$K$4570,6,0)</f>
        <v>ФЛ</v>
      </c>
      <c r="J2239" t="str">
        <f>IF(AND(C2239=0,I2239="ФЛ"),G2239*H2239,"")</f>
        <v/>
      </c>
      <c r="K2239" t="str">
        <f>IF(AND(C2239&gt;0,E2239="Нет показаний",I2239="ФЛ"),G2239*H2239,"")</f>
        <v/>
      </c>
    </row>
    <row r="2240" spans="1:11" x14ac:dyDescent="0.25">
      <c r="A2240" s="7">
        <v>185441</v>
      </c>
      <c r="B2240" s="7">
        <f>VLOOKUP(A2240,'Лицевые счета'!$A$1:$K$4570,2,0)</f>
        <v>58218</v>
      </c>
      <c r="C2240">
        <f>COUNTIF('ИПУ и ОКПУ'!$A$2:$A$3258,A2240)</f>
        <v>1</v>
      </c>
      <c r="D2240" t="str">
        <f>IF(C2240&gt;0,VLOOKUP(A2240,'ИПУ и ОКПУ'!$A$1:$O$3258,9,0),"")</f>
        <v>Одноставочный</v>
      </c>
      <c r="E2240" t="str">
        <f>IF(C2240&gt;0,IF(VLOOKUP(A2240,'ИПУ и ОКПУ'!$A$1:$O$3258,14,0)="Нет показаний","Нет показаний",""),"")</f>
        <v/>
      </c>
      <c r="F2240">
        <f>IF(AND(C2240&gt;0),SUMIF('ИПУ и ОКПУ'!$A$2:$A$3258,A2240,'ИПУ и ОКПУ'!$O$2:$O$3258),"")</f>
        <v>444</v>
      </c>
      <c r="G2240">
        <f>VLOOKUP(A2240,'Лицевые счета'!$A$2:$K$4570,9,0)</f>
        <v>1</v>
      </c>
      <c r="H2240">
        <f>VLOOKUP(A2240,'Лицевые счета'!$A$2:$K$4570,10,0)</f>
        <v>167.6</v>
      </c>
      <c r="I2240" t="str">
        <f>VLOOKUP(A2240,'Лицевые счета'!$A$2:$K$4570,6,0)</f>
        <v>ФЛ</v>
      </c>
      <c r="J2240" t="str">
        <f>IF(AND(C2240=0,I2240="ФЛ"),G2240*H2240,"")</f>
        <v/>
      </c>
      <c r="K2240" t="str">
        <f>IF(AND(C2240&gt;0,E2240="Нет показаний",I2240="ФЛ"),G2240*H2240,"")</f>
        <v/>
      </c>
    </row>
    <row r="2241" spans="1:11" x14ac:dyDescent="0.25">
      <c r="A2241" s="7">
        <v>186184</v>
      </c>
      <c r="B2241" s="7">
        <f>VLOOKUP(A2241,'Лицевые счета'!$A$1:$K$4570,2,0)</f>
        <v>62980</v>
      </c>
      <c r="C2241">
        <f>COUNTIF('ИПУ и ОКПУ'!$A$2:$A$3258,A2241)</f>
        <v>1</v>
      </c>
      <c r="D2241" t="str">
        <f>IF(C2241&gt;0,VLOOKUP(A2241,'ИПУ и ОКПУ'!$A$1:$O$3258,9,0),"")</f>
        <v>Одноставочный</v>
      </c>
      <c r="E2241" t="str">
        <f>IF(C2241&gt;0,IF(VLOOKUP(A2241,'ИПУ и ОКПУ'!$A$1:$O$3258,14,0)="Нет показаний","Нет показаний",""),"")</f>
        <v>Нет показаний</v>
      </c>
      <c r="F2241">
        <f>IF(AND(C2241&gt;0),SUMIF('ИПУ и ОКПУ'!$A$2:$A$3258,A2241,'ИПУ и ОКПУ'!$O$2:$O$3258),"")</f>
        <v>0</v>
      </c>
      <c r="G2241">
        <f>VLOOKUP(A2241,'Лицевые счета'!$A$2:$K$4570,9,0)</f>
        <v>1</v>
      </c>
      <c r="H2241">
        <f>VLOOKUP(A2241,'Лицевые счета'!$A$2:$K$4570,10,0)</f>
        <v>118.7</v>
      </c>
      <c r="I2241" t="str">
        <f>VLOOKUP(A2241,'Лицевые счета'!$A$2:$K$4570,6,0)</f>
        <v>ФЛ</v>
      </c>
      <c r="J2241" t="str">
        <f>IF(AND(C2241=0,I2241="ФЛ"),G2241*H2241,"")</f>
        <v/>
      </c>
      <c r="K2241">
        <f>IF(AND(C2241&gt;0,E2241="Нет показаний",I2241="ФЛ"),G2241*H2241,"")</f>
        <v>118.7</v>
      </c>
    </row>
    <row r="2242" spans="1:11" x14ac:dyDescent="0.25">
      <c r="A2242" s="7">
        <v>186206</v>
      </c>
      <c r="B2242" s="7">
        <f>VLOOKUP(A2242,'Лицевые счета'!$A$1:$K$4570,2,0)</f>
        <v>58314</v>
      </c>
      <c r="C2242">
        <f>COUNTIF('ИПУ и ОКПУ'!$A$2:$A$3258,A2242)</f>
        <v>0</v>
      </c>
      <c r="D2242" t="str">
        <f>IF(C2242&gt;0,VLOOKUP(A2242,'ИПУ и ОКПУ'!$A$1:$O$3258,9,0),"")</f>
        <v/>
      </c>
      <c r="E2242" t="str">
        <f>IF(C2242&gt;0,IF(VLOOKUP(A2242,'ИПУ и ОКПУ'!$A$1:$O$3258,14,0)="Нет показаний","Нет показаний",""),"")</f>
        <v/>
      </c>
      <c r="F2242" t="str">
        <f>IF(AND(C2242&gt;0),SUMIF('ИПУ и ОКПУ'!$A$2:$A$3258,A2242,'ИПУ и ОКПУ'!$O$2:$O$3258),"")</f>
        <v/>
      </c>
      <c r="G2242">
        <f>VLOOKUP(A2242,'Лицевые счета'!$A$2:$K$4570,9,0)</f>
        <v>1</v>
      </c>
      <c r="H2242">
        <f>VLOOKUP(A2242,'Лицевые счета'!$A$2:$K$4570,10,0)</f>
        <v>142</v>
      </c>
      <c r="I2242" t="str">
        <f>VLOOKUP(A2242,'Лицевые счета'!$A$2:$K$4570,6,0)</f>
        <v>ФЛ</v>
      </c>
      <c r="J2242">
        <f>IF(AND(C2242=0,I2242="ФЛ"),G2242*H2242,"")</f>
        <v>142</v>
      </c>
      <c r="K2242" t="str">
        <f>IF(AND(C2242&gt;0,E2242="Нет показаний",I2242="ФЛ"),G2242*H2242,"")</f>
        <v/>
      </c>
    </row>
    <row r="2243" spans="1:11" x14ac:dyDescent="0.25">
      <c r="A2243" s="7">
        <v>186966</v>
      </c>
      <c r="B2243" s="7">
        <f>VLOOKUP(A2243,'Лицевые счета'!$A$1:$K$4570,2,0)</f>
        <v>58301</v>
      </c>
      <c r="C2243">
        <f>COUNTIF('ИПУ и ОКПУ'!$A$2:$A$3258,A2243)</f>
        <v>1</v>
      </c>
      <c r="D2243" t="str">
        <f>IF(C2243&gt;0,VLOOKUP(A2243,'ИПУ и ОКПУ'!$A$1:$O$3258,9,0),"")</f>
        <v>Одноставочный</v>
      </c>
      <c r="E2243" t="str">
        <f>IF(C2243&gt;0,IF(VLOOKUP(A2243,'ИПУ и ОКПУ'!$A$1:$O$3258,14,0)="Нет показаний","Нет показаний",""),"")</f>
        <v/>
      </c>
      <c r="F2243">
        <f>IF(AND(C2243&gt;0),SUMIF('ИПУ и ОКПУ'!$A$2:$A$3258,A2243,'ИПУ и ОКПУ'!$O$2:$O$3258),"")</f>
        <v>189</v>
      </c>
      <c r="G2243">
        <f>VLOOKUP(A2243,'Лицевые счета'!$A$2:$K$4570,9,0)</f>
        <v>1</v>
      </c>
      <c r="H2243">
        <f>VLOOKUP(A2243,'Лицевые счета'!$A$2:$K$4570,10,0)</f>
        <v>142</v>
      </c>
      <c r="I2243" t="str">
        <f>VLOOKUP(A2243,'Лицевые счета'!$A$2:$K$4570,6,0)</f>
        <v>ФЛ</v>
      </c>
      <c r="J2243" t="str">
        <f>IF(AND(C2243=0,I2243="ФЛ"),G2243*H2243,"")</f>
        <v/>
      </c>
      <c r="K2243" t="str">
        <f>IF(AND(C2243&gt;0,E2243="Нет показаний",I2243="ФЛ"),G2243*H2243,"")</f>
        <v/>
      </c>
    </row>
    <row r="2244" spans="1:11" x14ac:dyDescent="0.25">
      <c r="A2244" s="7">
        <v>187072</v>
      </c>
      <c r="B2244" s="7">
        <f>VLOOKUP(A2244,'Лицевые счета'!$A$1:$K$4570,2,0)</f>
        <v>58322</v>
      </c>
      <c r="C2244">
        <f>COUNTIF('ИПУ и ОКПУ'!$A$2:$A$3258,A2244)</f>
        <v>1</v>
      </c>
      <c r="D2244" t="str">
        <f>IF(C2244&gt;0,VLOOKUP(A2244,'ИПУ и ОКПУ'!$A$1:$O$3258,9,0),"")</f>
        <v>Одноставочный</v>
      </c>
      <c r="E2244" t="str">
        <f>IF(C2244&gt;0,IF(VLOOKUP(A2244,'ИПУ и ОКПУ'!$A$1:$O$3258,14,0)="Нет показаний","Нет показаний",""),"")</f>
        <v/>
      </c>
      <c r="F2244">
        <f>IF(AND(C2244&gt;0),SUMIF('ИПУ и ОКПУ'!$A$2:$A$3258,A2244,'ИПУ и ОКПУ'!$O$2:$O$3258),"")</f>
        <v>95</v>
      </c>
      <c r="G2244">
        <f>VLOOKUP(A2244,'Лицевые счета'!$A$2:$K$4570,9,0)</f>
        <v>1</v>
      </c>
      <c r="H2244">
        <f>VLOOKUP(A2244,'Лицевые счета'!$A$2:$K$4570,10,0)</f>
        <v>118.7</v>
      </c>
      <c r="I2244" t="str">
        <f>VLOOKUP(A2244,'Лицевые счета'!$A$2:$K$4570,6,0)</f>
        <v>ФЛ</v>
      </c>
      <c r="J2244" t="str">
        <f>IF(AND(C2244=0,I2244="ФЛ"),G2244*H2244,"")</f>
        <v/>
      </c>
      <c r="K2244" t="str">
        <f>IF(AND(C2244&gt;0,E2244="Нет показаний",I2244="ФЛ"),G2244*H2244,"")</f>
        <v/>
      </c>
    </row>
    <row r="2245" spans="1:11" x14ac:dyDescent="0.25">
      <c r="A2245" s="7">
        <v>187439</v>
      </c>
      <c r="B2245" s="7">
        <f>VLOOKUP(A2245,'Лицевые счета'!$A$1:$K$4570,2,0)</f>
        <v>58341</v>
      </c>
      <c r="C2245">
        <f>COUNTIF('ИПУ и ОКПУ'!$A$2:$A$3258,A2245)</f>
        <v>2</v>
      </c>
      <c r="D2245" t="str">
        <f>IF(C2245&gt;0,VLOOKUP(A2245,'ИПУ и ОКПУ'!$A$1:$O$3258,9,0),"")</f>
        <v>Двухзонный</v>
      </c>
      <c r="E2245" t="str">
        <f>IF(C2245&gt;0,IF(VLOOKUP(A2245,'ИПУ и ОКПУ'!$A$1:$O$3258,14,0)="Нет показаний","Нет показаний",""),"")</f>
        <v/>
      </c>
      <c r="F2245">
        <f>IF(AND(C2245&gt;0),SUMIF('ИПУ и ОКПУ'!$A$2:$A$3258,A2245,'ИПУ и ОКПУ'!$O$2:$O$3258),"")</f>
        <v>-685</v>
      </c>
      <c r="G2245">
        <f>VLOOKUP(A2245,'Лицевые счета'!$A$2:$K$4570,9,0)</f>
        <v>1</v>
      </c>
      <c r="H2245">
        <f>VLOOKUP(A2245,'Лицевые счета'!$A$2:$K$4570,10,0)</f>
        <v>134.30000000000001</v>
      </c>
      <c r="I2245" t="str">
        <f>VLOOKUP(A2245,'Лицевые счета'!$A$2:$K$4570,6,0)</f>
        <v>ФЛ</v>
      </c>
      <c r="J2245" t="str">
        <f>IF(AND(C2245=0,I2245="ФЛ"),G2245*H2245,"")</f>
        <v/>
      </c>
      <c r="K2245" t="str">
        <f>IF(AND(C2245&gt;0,E2245="Нет показаний",I2245="ФЛ"),G2245*H2245,"")</f>
        <v/>
      </c>
    </row>
    <row r="2246" spans="1:11" x14ac:dyDescent="0.25">
      <c r="A2246" s="7">
        <v>188099</v>
      </c>
      <c r="B2246" s="7">
        <f>VLOOKUP(A2246,'Лицевые счета'!$A$1:$K$4570,2,0)</f>
        <v>58369</v>
      </c>
      <c r="C2246">
        <f>COUNTIF('ИПУ и ОКПУ'!$A$2:$A$3258,A2246)</f>
        <v>1</v>
      </c>
      <c r="D2246" t="str">
        <f>IF(C2246&gt;0,VLOOKUP(A2246,'ИПУ и ОКПУ'!$A$1:$O$3258,9,0),"")</f>
        <v>Одноставочный</v>
      </c>
      <c r="E2246" t="str">
        <f>IF(C2246&gt;0,IF(VLOOKUP(A2246,'ИПУ и ОКПУ'!$A$1:$O$3258,14,0)="Нет показаний","Нет показаний",""),"")</f>
        <v/>
      </c>
      <c r="F2246">
        <f>IF(AND(C2246&gt;0),SUMIF('ИПУ и ОКПУ'!$A$2:$A$3258,A2246,'ИПУ и ОКПУ'!$O$2:$O$3258),"")</f>
        <v>0</v>
      </c>
      <c r="G2246">
        <f>VLOOKUP(A2246,'Лицевые счета'!$A$2:$K$4570,9,0)</f>
        <v>1</v>
      </c>
      <c r="H2246">
        <f>VLOOKUP(A2246,'Лицевые счета'!$A$2:$K$4570,10,0)</f>
        <v>183.2</v>
      </c>
      <c r="I2246" t="str">
        <f>VLOOKUP(A2246,'Лицевые счета'!$A$2:$K$4570,6,0)</f>
        <v>ФЛ</v>
      </c>
      <c r="J2246" t="str">
        <f>IF(AND(C2246=0,I2246="ФЛ"),G2246*H2246,"")</f>
        <v/>
      </c>
      <c r="K2246" t="str">
        <f>IF(AND(C2246&gt;0,E2246="Нет показаний",I2246="ФЛ"),G2246*H2246,"")</f>
        <v/>
      </c>
    </row>
    <row r="2247" spans="1:11" x14ac:dyDescent="0.25">
      <c r="A2247" s="7">
        <v>188607</v>
      </c>
      <c r="B2247" s="7">
        <f>VLOOKUP(A2247,'Лицевые счета'!$A$1:$K$4570,2,0)</f>
        <v>58360</v>
      </c>
      <c r="C2247">
        <f>COUNTIF('ИПУ и ОКПУ'!$A$2:$A$3258,A2247)</f>
        <v>1</v>
      </c>
      <c r="D2247" t="str">
        <f>IF(C2247&gt;0,VLOOKUP(A2247,'ИПУ и ОКПУ'!$A$1:$O$3258,9,0),"")</f>
        <v>Одноставочный</v>
      </c>
      <c r="E2247" t="str">
        <f>IF(C2247&gt;0,IF(VLOOKUP(A2247,'ИПУ и ОКПУ'!$A$1:$O$3258,14,0)="Нет показаний","Нет показаний",""),"")</f>
        <v/>
      </c>
      <c r="F2247">
        <f>IF(AND(C2247&gt;0),SUMIF('ИПУ и ОКПУ'!$A$2:$A$3258,A2247,'ИПУ и ОКПУ'!$O$2:$O$3258),"")</f>
        <v>0</v>
      </c>
      <c r="G2247">
        <f>VLOOKUP(A2247,'Лицевые счета'!$A$2:$K$4570,9,0)</f>
        <v>1</v>
      </c>
      <c r="H2247">
        <f>VLOOKUP(A2247,'Лицевые счета'!$A$2:$K$4570,10,0)</f>
        <v>142</v>
      </c>
      <c r="I2247" t="str">
        <f>VLOOKUP(A2247,'Лицевые счета'!$A$2:$K$4570,6,0)</f>
        <v>ФЛ</v>
      </c>
      <c r="J2247" t="str">
        <f>IF(AND(C2247=0,I2247="ФЛ"),G2247*H2247,"")</f>
        <v/>
      </c>
      <c r="K2247" t="str">
        <f>IF(AND(C2247&gt;0,E2247="Нет показаний",I2247="ФЛ"),G2247*H2247,"")</f>
        <v/>
      </c>
    </row>
    <row r="2248" spans="1:11" x14ac:dyDescent="0.25">
      <c r="A2248" s="7">
        <v>188735</v>
      </c>
      <c r="B2248" s="7">
        <f>VLOOKUP(A2248,'Лицевые счета'!$A$1:$K$4570,2,0)</f>
        <v>58314</v>
      </c>
      <c r="C2248">
        <f>COUNTIF('ИПУ и ОКПУ'!$A$2:$A$3258,A2248)</f>
        <v>0</v>
      </c>
      <c r="D2248" t="str">
        <f>IF(C2248&gt;0,VLOOKUP(A2248,'ИПУ и ОКПУ'!$A$1:$O$3258,9,0),"")</f>
        <v/>
      </c>
      <c r="E2248" t="str">
        <f>IF(C2248&gt;0,IF(VLOOKUP(A2248,'ИПУ и ОКПУ'!$A$1:$O$3258,14,0)="Нет показаний","Нет показаний",""),"")</f>
        <v/>
      </c>
      <c r="F2248" t="str">
        <f>IF(AND(C2248&gt;0),SUMIF('ИПУ и ОКПУ'!$A$2:$A$3258,A2248,'ИПУ и ОКПУ'!$O$2:$O$3258),"")</f>
        <v/>
      </c>
      <c r="G2248">
        <f>VLOOKUP(A2248,'Лицевые счета'!$A$2:$K$4570,9,0)</f>
        <v>1</v>
      </c>
      <c r="H2248">
        <f>VLOOKUP(A2248,'Лицевые счета'!$A$2:$K$4570,10,0)</f>
        <v>142</v>
      </c>
      <c r="I2248" t="str">
        <f>VLOOKUP(A2248,'Лицевые счета'!$A$2:$K$4570,6,0)</f>
        <v>ФЛ</v>
      </c>
      <c r="J2248">
        <f>IF(AND(C2248=0,I2248="ФЛ"),G2248*H2248,"")</f>
        <v>142</v>
      </c>
      <c r="K2248" t="str">
        <f>IF(AND(C2248&gt;0,E2248="Нет показаний",I2248="ФЛ"),G2248*H2248,"")</f>
        <v/>
      </c>
    </row>
    <row r="2249" spans="1:11" x14ac:dyDescent="0.25">
      <c r="A2249" s="7">
        <v>188767</v>
      </c>
      <c r="B2249" s="7">
        <f>VLOOKUP(A2249,'Лицевые счета'!$A$1:$K$4570,2,0)</f>
        <v>58373</v>
      </c>
      <c r="C2249">
        <f>COUNTIF('ИПУ и ОКПУ'!$A$2:$A$3258,A2249)</f>
        <v>1</v>
      </c>
      <c r="D2249" t="str">
        <f>IF(C2249&gt;0,VLOOKUP(A2249,'ИПУ и ОКПУ'!$A$1:$O$3258,9,0),"")</f>
        <v>Одноставочный</v>
      </c>
      <c r="E2249" t="str">
        <f>IF(C2249&gt;0,IF(VLOOKUP(A2249,'ИПУ и ОКПУ'!$A$1:$O$3258,14,0)="Нет показаний","Нет показаний",""),"")</f>
        <v/>
      </c>
      <c r="F2249">
        <f>IF(AND(C2249&gt;0),SUMIF('ИПУ и ОКПУ'!$A$2:$A$3258,A2249,'ИПУ и ОКПУ'!$O$2:$O$3258),"")</f>
        <v>129</v>
      </c>
      <c r="G2249">
        <f>VLOOKUP(A2249,'Лицевые счета'!$A$2:$K$4570,9,0)</f>
        <v>1</v>
      </c>
      <c r="H2249">
        <f>VLOOKUP(A2249,'Лицевые счета'!$A$2:$K$4570,10,0)</f>
        <v>183.2</v>
      </c>
      <c r="I2249" t="str">
        <f>VLOOKUP(A2249,'Лицевые счета'!$A$2:$K$4570,6,0)</f>
        <v>ФЛ</v>
      </c>
      <c r="J2249" t="str">
        <f>IF(AND(C2249=0,I2249="ФЛ"),G2249*H2249,"")</f>
        <v/>
      </c>
      <c r="K2249" t="str">
        <f>IF(AND(C2249&gt;0,E2249="Нет показаний",I2249="ФЛ"),G2249*H2249,"")</f>
        <v/>
      </c>
    </row>
    <row r="2250" spans="1:11" x14ac:dyDescent="0.25">
      <c r="A2250" s="7">
        <v>188790</v>
      </c>
      <c r="B2250" s="7">
        <f>VLOOKUP(A2250,'Лицевые счета'!$A$1:$K$4570,2,0)</f>
        <v>58315</v>
      </c>
      <c r="C2250">
        <f>COUNTIF('ИПУ и ОКПУ'!$A$2:$A$3258,A2250)</f>
        <v>1</v>
      </c>
      <c r="D2250" t="str">
        <f>IF(C2250&gt;0,VLOOKUP(A2250,'ИПУ и ОКПУ'!$A$1:$O$3258,9,0),"")</f>
        <v>Одноставочный</v>
      </c>
      <c r="E2250" t="str">
        <f>IF(C2250&gt;0,IF(VLOOKUP(A2250,'ИПУ и ОКПУ'!$A$1:$O$3258,14,0)="Нет показаний","Нет показаний",""),"")</f>
        <v/>
      </c>
      <c r="F2250">
        <f>IF(AND(C2250&gt;0),SUMIF('ИПУ и ОКПУ'!$A$2:$A$3258,A2250,'ИПУ и ОКПУ'!$O$2:$O$3258),"")</f>
        <v>290</v>
      </c>
      <c r="G2250">
        <f>VLOOKUP(A2250,'Лицевые счета'!$A$2:$K$4570,9,0)</f>
        <v>1</v>
      </c>
      <c r="H2250">
        <f>VLOOKUP(A2250,'Лицевые счета'!$A$2:$K$4570,10,0)</f>
        <v>145.4</v>
      </c>
      <c r="I2250" t="str">
        <f>VLOOKUP(A2250,'Лицевые счета'!$A$2:$K$4570,6,0)</f>
        <v>ФЛ</v>
      </c>
      <c r="J2250" t="str">
        <f>IF(AND(C2250=0,I2250="ФЛ"),G2250*H2250,"")</f>
        <v/>
      </c>
      <c r="K2250" t="str">
        <f>IF(AND(C2250&gt;0,E2250="Нет показаний",I2250="ФЛ"),G2250*H2250,"")</f>
        <v/>
      </c>
    </row>
    <row r="2251" spans="1:11" x14ac:dyDescent="0.25">
      <c r="A2251" s="7">
        <v>188823</v>
      </c>
      <c r="B2251" s="7">
        <f>VLOOKUP(A2251,'Лицевые счета'!$A$1:$K$4570,2,0)</f>
        <v>58315</v>
      </c>
      <c r="C2251">
        <f>COUNTIF('ИПУ и ОКПУ'!$A$2:$A$3258,A2251)</f>
        <v>1</v>
      </c>
      <c r="D2251" t="str">
        <f>IF(C2251&gt;0,VLOOKUP(A2251,'ИПУ и ОКПУ'!$A$1:$O$3258,9,0),"")</f>
        <v>Одноставочный</v>
      </c>
      <c r="E2251" t="str">
        <f>IF(C2251&gt;0,IF(VLOOKUP(A2251,'ИПУ и ОКПУ'!$A$1:$O$3258,14,0)="Нет показаний","Нет показаний",""),"")</f>
        <v>Нет показаний</v>
      </c>
      <c r="F2251">
        <f>IF(AND(C2251&gt;0),SUMIF('ИПУ и ОКПУ'!$A$2:$A$3258,A2251,'ИПУ и ОКПУ'!$O$2:$O$3258),"")</f>
        <v>0</v>
      </c>
      <c r="G2251">
        <f>VLOOKUP(A2251,'Лицевые счета'!$A$2:$K$4570,9,0)</f>
        <v>1</v>
      </c>
      <c r="H2251">
        <f>VLOOKUP(A2251,'Лицевые счета'!$A$2:$K$4570,10,0)</f>
        <v>92</v>
      </c>
      <c r="I2251" t="str">
        <f>VLOOKUP(A2251,'Лицевые счета'!$A$2:$K$4570,6,0)</f>
        <v>ФЛ</v>
      </c>
      <c r="J2251" t="str">
        <f>IF(AND(C2251=0,I2251="ФЛ"),G2251*H2251,"")</f>
        <v/>
      </c>
      <c r="K2251">
        <f>IF(AND(C2251&gt;0,E2251="Нет показаний",I2251="ФЛ"),G2251*H2251,"")</f>
        <v>92</v>
      </c>
    </row>
    <row r="2252" spans="1:11" x14ac:dyDescent="0.25">
      <c r="A2252" s="7">
        <v>188979</v>
      </c>
      <c r="B2252" s="7">
        <f>VLOOKUP(A2252,'Лицевые счета'!$A$1:$K$4570,2,0)</f>
        <v>56844</v>
      </c>
      <c r="C2252">
        <f>COUNTIF('ИПУ и ОКПУ'!$A$2:$A$3258,A2252)</f>
        <v>1</v>
      </c>
      <c r="D2252" t="str">
        <f>IF(C2252&gt;0,VLOOKUP(A2252,'ИПУ и ОКПУ'!$A$1:$O$3258,9,0),"")</f>
        <v>Одноставочный</v>
      </c>
      <c r="E2252" t="str">
        <f>IF(C2252&gt;0,IF(VLOOKUP(A2252,'ИПУ и ОКПУ'!$A$1:$O$3258,14,0)="Нет показаний","Нет показаний",""),"")</f>
        <v/>
      </c>
      <c r="F2252">
        <f>IF(AND(C2252&gt;0),SUMIF('ИПУ и ОКПУ'!$A$2:$A$3258,A2252,'ИПУ и ОКПУ'!$O$2:$O$3258),"")</f>
        <v>94</v>
      </c>
      <c r="G2252">
        <f>VLOOKUP(A2252,'Лицевые счета'!$A$2:$K$4570,9,0)</f>
        <v>1</v>
      </c>
      <c r="H2252">
        <f>VLOOKUP(A2252,'Лицевые счета'!$A$2:$K$4570,10,0)</f>
        <v>167.6</v>
      </c>
      <c r="I2252" t="str">
        <f>VLOOKUP(A2252,'Лицевые счета'!$A$2:$K$4570,6,0)</f>
        <v>ФЛ</v>
      </c>
      <c r="J2252" t="str">
        <f>IF(AND(C2252=0,I2252="ФЛ"),G2252*H2252,"")</f>
        <v/>
      </c>
      <c r="K2252" t="str">
        <f>IF(AND(C2252&gt;0,E2252="Нет показаний",I2252="ФЛ"),G2252*H2252,"")</f>
        <v/>
      </c>
    </row>
    <row r="2253" spans="1:11" x14ac:dyDescent="0.25">
      <c r="A2253" s="7">
        <v>188981</v>
      </c>
      <c r="B2253" s="7">
        <f>VLOOKUP(A2253,'Лицевые счета'!$A$1:$K$4570,2,0)</f>
        <v>56844</v>
      </c>
      <c r="C2253">
        <f>COUNTIF('ИПУ и ОКПУ'!$A$2:$A$3258,A2253)</f>
        <v>1</v>
      </c>
      <c r="D2253" t="str">
        <f>IF(C2253&gt;0,VLOOKUP(A2253,'ИПУ и ОКПУ'!$A$1:$O$3258,9,0),"")</f>
        <v>Одноставочный</v>
      </c>
      <c r="E2253" t="str">
        <f>IF(C2253&gt;0,IF(VLOOKUP(A2253,'ИПУ и ОКПУ'!$A$1:$O$3258,14,0)="Нет показаний","Нет показаний",""),"")</f>
        <v/>
      </c>
      <c r="F2253">
        <f>IF(AND(C2253&gt;0),SUMIF('ИПУ и ОКПУ'!$A$2:$A$3258,A2253,'ИПУ и ОКПУ'!$O$2:$O$3258),"")</f>
        <v>105</v>
      </c>
      <c r="G2253">
        <f>VLOOKUP(A2253,'Лицевые счета'!$A$2:$K$4570,9,0)</f>
        <v>1</v>
      </c>
      <c r="H2253">
        <f>VLOOKUP(A2253,'Лицевые счета'!$A$2:$K$4570,10,0)</f>
        <v>183.2</v>
      </c>
      <c r="I2253" t="str">
        <f>VLOOKUP(A2253,'Лицевые счета'!$A$2:$K$4570,6,0)</f>
        <v>ФЛ</v>
      </c>
      <c r="J2253" t="str">
        <f>IF(AND(C2253=0,I2253="ФЛ"),G2253*H2253,"")</f>
        <v/>
      </c>
      <c r="K2253" t="str">
        <f>IF(AND(C2253&gt;0,E2253="Нет показаний",I2253="ФЛ"),G2253*H2253,"")</f>
        <v/>
      </c>
    </row>
    <row r="2254" spans="1:11" x14ac:dyDescent="0.25">
      <c r="A2254" s="7">
        <v>189021</v>
      </c>
      <c r="B2254" s="7">
        <f>VLOOKUP(A2254,'Лицевые счета'!$A$1:$K$4570,2,0)</f>
        <v>58321</v>
      </c>
      <c r="C2254">
        <f>COUNTIF('ИПУ и ОКПУ'!$A$2:$A$3258,A2254)</f>
        <v>1</v>
      </c>
      <c r="D2254" t="str">
        <f>IF(C2254&gt;0,VLOOKUP(A2254,'ИПУ и ОКПУ'!$A$1:$O$3258,9,0),"")</f>
        <v>Одноставочный</v>
      </c>
      <c r="E2254" t="str">
        <f>IF(C2254&gt;0,IF(VLOOKUP(A2254,'ИПУ и ОКПУ'!$A$1:$O$3258,14,0)="Нет показаний","Нет показаний",""),"")</f>
        <v/>
      </c>
      <c r="F2254">
        <f>IF(AND(C2254&gt;0),SUMIF('ИПУ и ОКПУ'!$A$2:$A$3258,A2254,'ИПУ и ОКПУ'!$O$2:$O$3258),"")</f>
        <v>50</v>
      </c>
      <c r="G2254">
        <f>VLOOKUP(A2254,'Лицевые счета'!$A$2:$K$4570,9,0)</f>
        <v>1</v>
      </c>
      <c r="H2254">
        <f>VLOOKUP(A2254,'Лицевые счета'!$A$2:$K$4570,10,0)</f>
        <v>134.30000000000001</v>
      </c>
      <c r="I2254" t="str">
        <f>VLOOKUP(A2254,'Лицевые счета'!$A$2:$K$4570,6,0)</f>
        <v>ФЛ</v>
      </c>
      <c r="J2254" t="str">
        <f>IF(AND(C2254=0,I2254="ФЛ"),G2254*H2254,"")</f>
        <v/>
      </c>
      <c r="K2254" t="str">
        <f>IF(AND(C2254&gt;0,E2254="Нет показаний",I2254="ФЛ"),G2254*H2254,"")</f>
        <v/>
      </c>
    </row>
    <row r="2255" spans="1:11" x14ac:dyDescent="0.25">
      <c r="A2255" s="7">
        <v>189239</v>
      </c>
      <c r="B2255" s="7">
        <f>VLOOKUP(A2255,'Лицевые счета'!$A$1:$K$4570,2,0)</f>
        <v>58210</v>
      </c>
      <c r="C2255">
        <f>COUNTIF('ИПУ и ОКПУ'!$A$2:$A$3258,A2255)</f>
        <v>1</v>
      </c>
      <c r="D2255" t="str">
        <f>IF(C2255&gt;0,VLOOKUP(A2255,'ИПУ и ОКПУ'!$A$1:$O$3258,9,0),"")</f>
        <v>Одноставочный</v>
      </c>
      <c r="E2255" t="str">
        <f>IF(C2255&gt;0,IF(VLOOKUP(A2255,'ИПУ и ОКПУ'!$A$1:$O$3258,14,0)="Нет показаний","Нет показаний",""),"")</f>
        <v/>
      </c>
      <c r="F2255">
        <f>IF(AND(C2255&gt;0),SUMIF('ИПУ и ОКПУ'!$A$2:$A$3258,A2255,'ИПУ и ОКПУ'!$O$2:$O$3258),"")</f>
        <v>129</v>
      </c>
      <c r="G2255">
        <f>VLOOKUP(A2255,'Лицевые счета'!$A$2:$K$4570,9,0)</f>
        <v>1</v>
      </c>
      <c r="H2255">
        <f>VLOOKUP(A2255,'Лицевые счета'!$A$2:$K$4570,10,0)</f>
        <v>142</v>
      </c>
      <c r="I2255" t="str">
        <f>VLOOKUP(A2255,'Лицевые счета'!$A$2:$K$4570,6,0)</f>
        <v>ФЛ</v>
      </c>
      <c r="J2255" t="str">
        <f>IF(AND(C2255=0,I2255="ФЛ"),G2255*H2255,"")</f>
        <v/>
      </c>
      <c r="K2255" t="str">
        <f>IF(AND(C2255&gt;0,E2255="Нет показаний",I2255="ФЛ"),G2255*H2255,"")</f>
        <v/>
      </c>
    </row>
    <row r="2256" spans="1:11" x14ac:dyDescent="0.25">
      <c r="A2256" s="7">
        <v>189540</v>
      </c>
      <c r="B2256" s="7">
        <f>VLOOKUP(A2256,'Лицевые счета'!$A$1:$K$4570,2,0)</f>
        <v>58315</v>
      </c>
      <c r="C2256">
        <f>COUNTIF('ИПУ и ОКПУ'!$A$2:$A$3258,A2256)</f>
        <v>1</v>
      </c>
      <c r="D2256" t="str">
        <f>IF(C2256&gt;0,VLOOKUP(A2256,'ИПУ и ОКПУ'!$A$1:$O$3258,9,0),"")</f>
        <v>Одноставочный</v>
      </c>
      <c r="E2256" t="str">
        <f>IF(C2256&gt;0,IF(VLOOKUP(A2256,'ИПУ и ОКПУ'!$A$1:$O$3258,14,0)="Нет показаний","Нет показаний",""),"")</f>
        <v>Нет показаний</v>
      </c>
      <c r="F2256">
        <f>IF(AND(C2256&gt;0),SUMIF('ИПУ и ОКПУ'!$A$2:$A$3258,A2256,'ИПУ и ОКПУ'!$O$2:$O$3258),"")</f>
        <v>0</v>
      </c>
      <c r="G2256">
        <f>VLOOKUP(A2256,'Лицевые счета'!$A$2:$K$4570,9,0)</f>
        <v>1</v>
      </c>
      <c r="H2256">
        <f>VLOOKUP(A2256,'Лицевые счета'!$A$2:$K$4570,10,0)</f>
        <v>118.7</v>
      </c>
      <c r="I2256" t="str">
        <f>VLOOKUP(A2256,'Лицевые счета'!$A$2:$K$4570,6,0)</f>
        <v>ФЛ</v>
      </c>
      <c r="J2256" t="str">
        <f>IF(AND(C2256=0,I2256="ФЛ"),G2256*H2256,"")</f>
        <v/>
      </c>
      <c r="K2256">
        <f>IF(AND(C2256&gt;0,E2256="Нет показаний",I2256="ФЛ"),G2256*H2256,"")</f>
        <v>118.7</v>
      </c>
    </row>
    <row r="2257" spans="1:11" x14ac:dyDescent="0.25">
      <c r="A2257" s="7">
        <v>189574</v>
      </c>
      <c r="B2257" s="7">
        <f>VLOOKUP(A2257,'Лицевые счета'!$A$1:$K$4570,2,0)</f>
        <v>58373</v>
      </c>
      <c r="C2257">
        <f>COUNTIF('ИПУ и ОКПУ'!$A$2:$A$3258,A2257)</f>
        <v>1</v>
      </c>
      <c r="D2257" t="str">
        <f>IF(C2257&gt;0,VLOOKUP(A2257,'ИПУ и ОКПУ'!$A$1:$O$3258,9,0),"")</f>
        <v>Одноставочный</v>
      </c>
      <c r="E2257" t="str">
        <f>IF(C2257&gt;0,IF(VLOOKUP(A2257,'ИПУ и ОКПУ'!$A$1:$O$3258,14,0)="Нет показаний","Нет показаний",""),"")</f>
        <v/>
      </c>
      <c r="F2257">
        <f>IF(AND(C2257&gt;0),SUMIF('ИПУ и ОКПУ'!$A$2:$A$3258,A2257,'ИПУ и ОКПУ'!$O$2:$O$3258),"")</f>
        <v>32</v>
      </c>
      <c r="G2257">
        <f>VLOOKUP(A2257,'Лицевые счета'!$A$2:$K$4570,9,0)</f>
        <v>1</v>
      </c>
      <c r="H2257">
        <f>VLOOKUP(A2257,'Лицевые счета'!$A$2:$K$4570,10,0)</f>
        <v>183.2</v>
      </c>
      <c r="I2257" t="str">
        <f>VLOOKUP(A2257,'Лицевые счета'!$A$2:$K$4570,6,0)</f>
        <v>ФЛ</v>
      </c>
      <c r="J2257" t="str">
        <f>IF(AND(C2257=0,I2257="ФЛ"),G2257*H2257,"")</f>
        <v/>
      </c>
      <c r="K2257" t="str">
        <f>IF(AND(C2257&gt;0,E2257="Нет показаний",I2257="ФЛ"),G2257*H2257,"")</f>
        <v/>
      </c>
    </row>
    <row r="2258" spans="1:11" x14ac:dyDescent="0.25">
      <c r="A2258" s="7">
        <v>189612</v>
      </c>
      <c r="B2258" s="7">
        <f>VLOOKUP(A2258,'Лицевые счета'!$A$1:$K$4570,2,0)</f>
        <v>58202</v>
      </c>
      <c r="C2258">
        <f>COUNTIF('ИПУ и ОКПУ'!$A$2:$A$3258,A2258)</f>
        <v>1</v>
      </c>
      <c r="D2258" t="str">
        <f>IF(C2258&gt;0,VLOOKUP(A2258,'ИПУ и ОКПУ'!$A$1:$O$3258,9,0),"")</f>
        <v>Одноставочный</v>
      </c>
      <c r="E2258" t="str">
        <f>IF(C2258&gt;0,IF(VLOOKUP(A2258,'ИПУ и ОКПУ'!$A$1:$O$3258,14,0)="Нет показаний","Нет показаний",""),"")</f>
        <v/>
      </c>
      <c r="F2258">
        <f>IF(AND(C2258&gt;0),SUMIF('ИПУ и ОКПУ'!$A$2:$A$3258,A2258,'ИПУ и ОКПУ'!$O$2:$O$3258),"")</f>
        <v>620</v>
      </c>
      <c r="G2258">
        <f>VLOOKUP(A2258,'Лицевые счета'!$A$2:$K$4570,9,0)</f>
        <v>1</v>
      </c>
      <c r="H2258">
        <f>VLOOKUP(A2258,'Лицевые счета'!$A$2:$K$4570,10,0)</f>
        <v>134.30000000000001</v>
      </c>
      <c r="I2258" t="str">
        <f>VLOOKUP(A2258,'Лицевые счета'!$A$2:$K$4570,6,0)</f>
        <v>ФЛ</v>
      </c>
      <c r="J2258" t="str">
        <f>IF(AND(C2258=0,I2258="ФЛ"),G2258*H2258,"")</f>
        <v/>
      </c>
      <c r="K2258" t="str">
        <f>IF(AND(C2258&gt;0,E2258="Нет показаний",I2258="ФЛ"),G2258*H2258,"")</f>
        <v/>
      </c>
    </row>
    <row r="2259" spans="1:11" x14ac:dyDescent="0.25">
      <c r="A2259" s="7">
        <v>189687</v>
      </c>
      <c r="B2259" s="7">
        <f>VLOOKUP(A2259,'Лицевые счета'!$A$1:$K$4570,2,0)</f>
        <v>58374</v>
      </c>
      <c r="C2259">
        <f>COUNTIF('ИПУ и ОКПУ'!$A$2:$A$3258,A2259)</f>
        <v>1</v>
      </c>
      <c r="D2259" t="str">
        <f>IF(C2259&gt;0,VLOOKUP(A2259,'ИПУ и ОКПУ'!$A$1:$O$3258,9,0),"")</f>
        <v>Одноставочный</v>
      </c>
      <c r="E2259" t="str">
        <f>IF(C2259&gt;0,IF(VLOOKUP(A2259,'ИПУ и ОКПУ'!$A$1:$O$3258,14,0)="Нет показаний","Нет показаний",""),"")</f>
        <v/>
      </c>
      <c r="F2259">
        <f>IF(AND(C2259&gt;0),SUMIF('ИПУ и ОКПУ'!$A$2:$A$3258,A2259,'ИПУ и ОКПУ'!$O$2:$O$3258),"")</f>
        <v>110</v>
      </c>
      <c r="G2259">
        <f>VLOOKUP(A2259,'Лицевые счета'!$A$2:$K$4570,9,0)</f>
        <v>1</v>
      </c>
      <c r="H2259">
        <f>VLOOKUP(A2259,'Лицевые счета'!$A$2:$K$4570,10,0)</f>
        <v>183.2</v>
      </c>
      <c r="I2259" t="str">
        <f>VLOOKUP(A2259,'Лицевые счета'!$A$2:$K$4570,6,0)</f>
        <v>ФЛ</v>
      </c>
      <c r="J2259" t="str">
        <f>IF(AND(C2259=0,I2259="ФЛ"),G2259*H2259,"")</f>
        <v/>
      </c>
      <c r="K2259" t="str">
        <f>IF(AND(C2259&gt;0,E2259="Нет показаний",I2259="ФЛ"),G2259*H2259,"")</f>
        <v/>
      </c>
    </row>
    <row r="2260" spans="1:11" x14ac:dyDescent="0.25">
      <c r="A2260" s="7">
        <v>189868</v>
      </c>
      <c r="B2260" s="7">
        <f>VLOOKUP(A2260,'Лицевые счета'!$A$1:$K$4570,2,0)</f>
        <v>62292</v>
      </c>
      <c r="C2260">
        <f>COUNTIF('ИПУ и ОКПУ'!$A$2:$A$3258,A2260)</f>
        <v>1</v>
      </c>
      <c r="D2260" t="str">
        <f>IF(C2260&gt;0,VLOOKUP(A2260,'ИПУ и ОКПУ'!$A$1:$O$3258,9,0),"")</f>
        <v>Одноставочный</v>
      </c>
      <c r="E2260" t="str">
        <f>IF(C2260&gt;0,IF(VLOOKUP(A2260,'ИПУ и ОКПУ'!$A$1:$O$3258,14,0)="Нет показаний","Нет показаний",""),"")</f>
        <v/>
      </c>
      <c r="F2260">
        <f>IF(AND(C2260&gt;0),SUMIF('ИПУ и ОКПУ'!$A$2:$A$3258,A2260,'ИПУ и ОКПУ'!$O$2:$O$3258),"")</f>
        <v>53</v>
      </c>
      <c r="G2260">
        <f>VLOOKUP(A2260,'Лицевые счета'!$A$2:$K$4570,9,0)</f>
        <v>1</v>
      </c>
      <c r="H2260">
        <f>VLOOKUP(A2260,'Лицевые счета'!$A$2:$K$4570,10,0)</f>
        <v>118.7</v>
      </c>
      <c r="I2260" t="str">
        <f>VLOOKUP(A2260,'Лицевые счета'!$A$2:$K$4570,6,0)</f>
        <v>ФЛ</v>
      </c>
      <c r="J2260" t="str">
        <f>IF(AND(C2260=0,I2260="ФЛ"),G2260*H2260,"")</f>
        <v/>
      </c>
      <c r="K2260" t="str">
        <f>IF(AND(C2260&gt;0,E2260="Нет показаний",I2260="ФЛ"),G2260*H2260,"")</f>
        <v/>
      </c>
    </row>
    <row r="2261" spans="1:11" x14ac:dyDescent="0.25">
      <c r="A2261" s="7">
        <v>190076</v>
      </c>
      <c r="B2261" s="7">
        <f>VLOOKUP(A2261,'Лицевые счета'!$A$1:$K$4570,2,0)</f>
        <v>58360</v>
      </c>
      <c r="C2261">
        <f>COUNTIF('ИПУ и ОКПУ'!$A$2:$A$3258,A2261)</f>
        <v>1</v>
      </c>
      <c r="D2261" t="str">
        <f>IF(C2261&gt;0,VLOOKUP(A2261,'ИПУ и ОКПУ'!$A$1:$O$3258,9,0),"")</f>
        <v>Одноставочный</v>
      </c>
      <c r="E2261" t="str">
        <f>IF(C2261&gt;0,IF(VLOOKUP(A2261,'ИПУ и ОКПУ'!$A$1:$O$3258,14,0)="Нет показаний","Нет показаний",""),"")</f>
        <v/>
      </c>
      <c r="F2261">
        <f>IF(AND(C2261&gt;0),SUMIF('ИПУ и ОКПУ'!$A$2:$A$3258,A2261,'ИПУ и ОКПУ'!$O$2:$O$3258),"")</f>
        <v>111</v>
      </c>
      <c r="G2261">
        <f>VLOOKUP(A2261,'Лицевые счета'!$A$2:$K$4570,9,0)</f>
        <v>1</v>
      </c>
      <c r="H2261">
        <f>VLOOKUP(A2261,'Лицевые счета'!$A$2:$K$4570,10,0)</f>
        <v>142</v>
      </c>
      <c r="I2261" t="str">
        <f>VLOOKUP(A2261,'Лицевые счета'!$A$2:$K$4570,6,0)</f>
        <v>ФЛ</v>
      </c>
      <c r="J2261" t="str">
        <f>IF(AND(C2261=0,I2261="ФЛ"),G2261*H2261,"")</f>
        <v/>
      </c>
      <c r="K2261" t="str">
        <f>IF(AND(C2261&gt;0,E2261="Нет показаний",I2261="ФЛ"),G2261*H2261,"")</f>
        <v/>
      </c>
    </row>
    <row r="2262" spans="1:11" x14ac:dyDescent="0.25">
      <c r="A2262" s="7">
        <v>190405</v>
      </c>
      <c r="B2262" s="7">
        <f>VLOOKUP(A2262,'Лицевые счета'!$A$1:$K$4570,2,0)</f>
        <v>58373</v>
      </c>
      <c r="C2262">
        <f>COUNTIF('ИПУ и ОКПУ'!$A$2:$A$3258,A2262)</f>
        <v>1</v>
      </c>
      <c r="D2262" t="str">
        <f>IF(C2262&gt;0,VLOOKUP(A2262,'ИПУ и ОКПУ'!$A$1:$O$3258,9,0),"")</f>
        <v>Одноставочный</v>
      </c>
      <c r="E2262" t="str">
        <f>IF(C2262&gt;0,IF(VLOOKUP(A2262,'ИПУ и ОКПУ'!$A$1:$O$3258,14,0)="Нет показаний","Нет показаний",""),"")</f>
        <v/>
      </c>
      <c r="F2262">
        <f>IF(AND(C2262&gt;0),SUMIF('ИПУ и ОКПУ'!$A$2:$A$3258,A2262,'ИПУ и ОКПУ'!$O$2:$O$3258),"")</f>
        <v>324</v>
      </c>
      <c r="G2262">
        <f>VLOOKUP(A2262,'Лицевые счета'!$A$2:$K$4570,9,0)</f>
        <v>1</v>
      </c>
      <c r="H2262">
        <f>VLOOKUP(A2262,'Лицевые счета'!$A$2:$K$4570,10,0)</f>
        <v>167.6</v>
      </c>
      <c r="I2262" t="str">
        <f>VLOOKUP(A2262,'Лицевые счета'!$A$2:$K$4570,6,0)</f>
        <v>ФЛ</v>
      </c>
      <c r="J2262" t="str">
        <f>IF(AND(C2262=0,I2262="ФЛ"),G2262*H2262,"")</f>
        <v/>
      </c>
      <c r="K2262" t="str">
        <f>IF(AND(C2262&gt;0,E2262="Нет показаний",I2262="ФЛ"),G2262*H2262,"")</f>
        <v/>
      </c>
    </row>
    <row r="2263" spans="1:11" x14ac:dyDescent="0.25">
      <c r="A2263" s="7">
        <v>190407</v>
      </c>
      <c r="B2263" s="7">
        <f>VLOOKUP(A2263,'Лицевые счета'!$A$1:$K$4570,2,0)</f>
        <v>58341</v>
      </c>
      <c r="C2263">
        <f>COUNTIF('ИПУ и ОКПУ'!$A$2:$A$3258,A2263)</f>
        <v>1</v>
      </c>
      <c r="D2263" t="str">
        <f>IF(C2263&gt;0,VLOOKUP(A2263,'ИПУ и ОКПУ'!$A$1:$O$3258,9,0),"")</f>
        <v>Одноставочный</v>
      </c>
      <c r="E2263" t="str">
        <f>IF(C2263&gt;0,IF(VLOOKUP(A2263,'ИПУ и ОКПУ'!$A$1:$O$3258,14,0)="Нет показаний","Нет показаний",""),"")</f>
        <v/>
      </c>
      <c r="F2263">
        <f>IF(AND(C2263&gt;0),SUMIF('ИПУ и ОКПУ'!$A$2:$A$3258,A2263,'ИПУ и ОКПУ'!$O$2:$O$3258),"")</f>
        <v>150</v>
      </c>
      <c r="G2263">
        <f>VLOOKUP(A2263,'Лицевые счета'!$A$2:$K$4570,9,0)</f>
        <v>1</v>
      </c>
      <c r="H2263">
        <f>VLOOKUP(A2263,'Лицевые счета'!$A$2:$K$4570,10,0)</f>
        <v>134.30000000000001</v>
      </c>
      <c r="I2263" t="str">
        <f>VLOOKUP(A2263,'Лицевые счета'!$A$2:$K$4570,6,0)</f>
        <v>ФЛ</v>
      </c>
      <c r="J2263" t="str">
        <f>IF(AND(C2263=0,I2263="ФЛ"),G2263*H2263,"")</f>
        <v/>
      </c>
      <c r="K2263" t="str">
        <f>IF(AND(C2263&gt;0,E2263="Нет показаний",I2263="ФЛ"),G2263*H2263,"")</f>
        <v/>
      </c>
    </row>
    <row r="2264" spans="1:11" x14ac:dyDescent="0.25">
      <c r="A2264" s="7">
        <v>190626</v>
      </c>
      <c r="B2264" s="7">
        <f>VLOOKUP(A2264,'Лицевые счета'!$A$1:$K$4570,2,0)</f>
        <v>58193</v>
      </c>
      <c r="C2264">
        <f>COUNTIF('ИПУ и ОКПУ'!$A$2:$A$3258,A2264)</f>
        <v>1</v>
      </c>
      <c r="D2264" t="str">
        <f>IF(C2264&gt;0,VLOOKUP(A2264,'ИПУ и ОКПУ'!$A$1:$O$3258,9,0),"")</f>
        <v>Одноставочный</v>
      </c>
      <c r="E2264" t="str">
        <f>IF(C2264&gt;0,IF(VLOOKUP(A2264,'ИПУ и ОКПУ'!$A$1:$O$3258,14,0)="Нет показаний","Нет показаний",""),"")</f>
        <v/>
      </c>
      <c r="F2264">
        <f>IF(AND(C2264&gt;0),SUMIF('ИПУ и ОКПУ'!$A$2:$A$3258,A2264,'ИПУ и ОКПУ'!$O$2:$O$3258),"")</f>
        <v>-806</v>
      </c>
      <c r="G2264">
        <f>VLOOKUP(A2264,'Лицевые счета'!$A$2:$K$4570,9,0)</f>
        <v>1</v>
      </c>
      <c r="H2264">
        <f>VLOOKUP(A2264,'Лицевые счета'!$A$2:$K$4570,10,0)</f>
        <v>183.2</v>
      </c>
      <c r="I2264" t="str">
        <f>VLOOKUP(A2264,'Лицевые счета'!$A$2:$K$4570,6,0)</f>
        <v>ФЛ</v>
      </c>
      <c r="J2264" t="str">
        <f>IF(AND(C2264=0,I2264="ФЛ"),G2264*H2264,"")</f>
        <v/>
      </c>
      <c r="K2264" t="str">
        <f>IF(AND(C2264&gt;0,E2264="Нет показаний",I2264="ФЛ"),G2264*H2264,"")</f>
        <v/>
      </c>
    </row>
    <row r="2265" spans="1:11" x14ac:dyDescent="0.25">
      <c r="A2265" s="7">
        <v>190880</v>
      </c>
      <c r="B2265" s="7">
        <f>VLOOKUP(A2265,'Лицевые счета'!$A$1:$K$4570,2,0)</f>
        <v>58321</v>
      </c>
      <c r="C2265">
        <f>COUNTIF('ИПУ и ОКПУ'!$A$2:$A$3258,A2265)</f>
        <v>1</v>
      </c>
      <c r="D2265" t="str">
        <f>IF(C2265&gt;0,VLOOKUP(A2265,'ИПУ и ОКПУ'!$A$1:$O$3258,9,0),"")</f>
        <v>Одноставочный</v>
      </c>
      <c r="E2265" t="str">
        <f>IF(C2265&gt;0,IF(VLOOKUP(A2265,'ИПУ и ОКПУ'!$A$1:$O$3258,14,0)="Нет показаний","Нет показаний",""),"")</f>
        <v/>
      </c>
      <c r="F2265">
        <f>IF(AND(C2265&gt;0),SUMIF('ИПУ и ОКПУ'!$A$2:$A$3258,A2265,'ИПУ и ОКПУ'!$O$2:$O$3258),"")</f>
        <v>200</v>
      </c>
      <c r="G2265">
        <f>VLOOKUP(A2265,'Лицевые счета'!$A$2:$K$4570,9,0)</f>
        <v>1</v>
      </c>
      <c r="H2265">
        <f>VLOOKUP(A2265,'Лицевые счета'!$A$2:$K$4570,10,0)</f>
        <v>134.30000000000001</v>
      </c>
      <c r="I2265" t="str">
        <f>VLOOKUP(A2265,'Лицевые счета'!$A$2:$K$4570,6,0)</f>
        <v>ФЛ</v>
      </c>
      <c r="J2265" t="str">
        <f>IF(AND(C2265=0,I2265="ФЛ"),G2265*H2265,"")</f>
        <v/>
      </c>
      <c r="K2265" t="str">
        <f>IF(AND(C2265&gt;0,E2265="Нет показаний",I2265="ФЛ"),G2265*H2265,"")</f>
        <v/>
      </c>
    </row>
    <row r="2266" spans="1:11" x14ac:dyDescent="0.25">
      <c r="A2266" s="7">
        <v>192402</v>
      </c>
      <c r="B2266" s="7">
        <f>VLOOKUP(A2266,'Лицевые счета'!$A$1:$K$4570,2,0)</f>
        <v>56778</v>
      </c>
      <c r="C2266">
        <f>COUNTIF('ИПУ и ОКПУ'!$A$2:$A$3258,A2266)</f>
        <v>1</v>
      </c>
      <c r="D2266" t="str">
        <f>IF(C2266&gt;0,VLOOKUP(A2266,'ИПУ и ОКПУ'!$A$1:$O$3258,9,0),"")</f>
        <v>Одноставочный</v>
      </c>
      <c r="E2266" t="str">
        <f>IF(C2266&gt;0,IF(VLOOKUP(A2266,'ИПУ и ОКПУ'!$A$1:$O$3258,14,0)="Нет показаний","Нет показаний",""),"")</f>
        <v>Нет показаний</v>
      </c>
      <c r="F2266">
        <f>IF(AND(C2266&gt;0),SUMIF('ИПУ и ОКПУ'!$A$2:$A$3258,A2266,'ИПУ и ОКПУ'!$O$2:$O$3258),"")</f>
        <v>0</v>
      </c>
      <c r="G2266">
        <f>VLOOKUP(A2266,'Лицевые счета'!$A$2:$K$4570,9,0)</f>
        <v>1</v>
      </c>
      <c r="H2266" t="str">
        <f>VLOOKUP(A2266,'Лицевые счета'!$A$2:$K$4570,10,0)</f>
        <v>ЮЛ</v>
      </c>
      <c r="I2266" t="str">
        <f>VLOOKUP(A2266,'Лицевые счета'!$A$2:$K$4570,6,0)</f>
        <v>ЮЛ</v>
      </c>
      <c r="J2266" t="str">
        <f>IF(AND(C2266=0,I2266="ФЛ"),G2266*H2266,"")</f>
        <v/>
      </c>
      <c r="K2266" t="str">
        <f>IF(AND(C2266&gt;0,E2266="Нет показаний",I2266="ФЛ"),G2266*H2266,"")</f>
        <v/>
      </c>
    </row>
    <row r="2267" spans="1:11" x14ac:dyDescent="0.25">
      <c r="A2267" s="7">
        <v>192423</v>
      </c>
      <c r="B2267" s="7">
        <f>VLOOKUP(A2267,'Лицевые счета'!$A$1:$K$4570,2,0)</f>
        <v>56790</v>
      </c>
      <c r="C2267">
        <f>COUNTIF('ИПУ и ОКПУ'!$A$2:$A$3258,A2267)</f>
        <v>1</v>
      </c>
      <c r="D2267" t="str">
        <f>IF(C2267&gt;0,VLOOKUP(A2267,'ИПУ и ОКПУ'!$A$1:$O$3258,9,0),"")</f>
        <v>Одноставочный</v>
      </c>
      <c r="E2267" t="str">
        <f>IF(C2267&gt;0,IF(VLOOKUP(A2267,'ИПУ и ОКПУ'!$A$1:$O$3258,14,0)="Нет показаний","Нет показаний",""),"")</f>
        <v>Нет показаний</v>
      </c>
      <c r="F2267">
        <f>IF(AND(C2267&gt;0),SUMIF('ИПУ и ОКПУ'!$A$2:$A$3258,A2267,'ИПУ и ОКПУ'!$O$2:$O$3258),"")</f>
        <v>0</v>
      </c>
      <c r="G2267">
        <f>VLOOKUP(A2267,'Лицевые счета'!$A$2:$K$4570,9,0)</f>
        <v>1</v>
      </c>
      <c r="H2267" t="str">
        <f>VLOOKUP(A2267,'Лицевые счета'!$A$2:$K$4570,10,0)</f>
        <v>ЮЛ</v>
      </c>
      <c r="I2267" t="str">
        <f>VLOOKUP(A2267,'Лицевые счета'!$A$2:$K$4570,6,0)</f>
        <v>ЮЛ</v>
      </c>
      <c r="J2267" t="str">
        <f>IF(AND(C2267=0,I2267="ФЛ"),G2267*H2267,"")</f>
        <v/>
      </c>
      <c r="K2267" t="str">
        <f>IF(AND(C2267&gt;0,E2267="Нет показаний",I2267="ФЛ"),G2267*H2267,"")</f>
        <v/>
      </c>
    </row>
    <row r="2268" spans="1:11" x14ac:dyDescent="0.25">
      <c r="A2268" s="7">
        <v>192425</v>
      </c>
      <c r="B2268" s="7">
        <f>VLOOKUP(A2268,'Лицевые счета'!$A$1:$K$4570,2,0)</f>
        <v>56791</v>
      </c>
      <c r="C2268">
        <f>COUNTIF('ИПУ и ОКПУ'!$A$2:$A$3258,A2268)</f>
        <v>1</v>
      </c>
      <c r="D2268" t="str">
        <f>IF(C2268&gt;0,VLOOKUP(A2268,'ИПУ и ОКПУ'!$A$1:$O$3258,9,0),"")</f>
        <v>Одноставочный</v>
      </c>
      <c r="E2268" t="str">
        <f>IF(C2268&gt;0,IF(VLOOKUP(A2268,'ИПУ и ОКПУ'!$A$1:$O$3258,14,0)="Нет показаний","Нет показаний",""),"")</f>
        <v>Нет показаний</v>
      </c>
      <c r="F2268">
        <f>IF(AND(C2268&gt;0),SUMIF('ИПУ и ОКПУ'!$A$2:$A$3258,A2268,'ИПУ и ОКПУ'!$O$2:$O$3258),"")</f>
        <v>0</v>
      </c>
      <c r="G2268">
        <f>VLOOKUP(A2268,'Лицевые счета'!$A$2:$K$4570,9,0)</f>
        <v>1</v>
      </c>
      <c r="H2268" t="str">
        <f>VLOOKUP(A2268,'Лицевые счета'!$A$2:$K$4570,10,0)</f>
        <v>ЮЛ</v>
      </c>
      <c r="I2268" t="str">
        <f>VLOOKUP(A2268,'Лицевые счета'!$A$2:$K$4570,6,0)</f>
        <v>ЮЛ</v>
      </c>
      <c r="J2268" t="str">
        <f>IF(AND(C2268=0,I2268="ФЛ"),G2268*H2268,"")</f>
        <v/>
      </c>
      <c r="K2268" t="str">
        <f>IF(AND(C2268&gt;0,E2268="Нет показаний",I2268="ФЛ"),G2268*H2268,"")</f>
        <v/>
      </c>
    </row>
    <row r="2269" spans="1:11" x14ac:dyDescent="0.25">
      <c r="A2269" s="7">
        <v>192442</v>
      </c>
      <c r="B2269" s="7">
        <f>VLOOKUP(A2269,'Лицевые счета'!$A$1:$K$4570,2,0)</f>
        <v>56802</v>
      </c>
      <c r="C2269">
        <f>COUNTIF('ИПУ и ОКПУ'!$A$2:$A$3258,A2269)</f>
        <v>1</v>
      </c>
      <c r="D2269" t="str">
        <f>IF(C2269&gt;0,VLOOKUP(A2269,'ИПУ и ОКПУ'!$A$1:$O$3258,9,0),"")</f>
        <v>Одноставочный</v>
      </c>
      <c r="E2269" t="str">
        <f>IF(C2269&gt;0,IF(VLOOKUP(A2269,'ИПУ и ОКПУ'!$A$1:$O$3258,14,0)="Нет показаний","Нет показаний",""),"")</f>
        <v/>
      </c>
      <c r="F2269">
        <f>IF(AND(C2269&gt;0),SUMIF('ИПУ и ОКПУ'!$A$2:$A$3258,A2269,'ИПУ и ОКПУ'!$O$2:$O$3258),"")</f>
        <v>5</v>
      </c>
      <c r="G2269">
        <f>VLOOKUP(A2269,'Лицевые счета'!$A$2:$K$4570,9,0)</f>
        <v>1</v>
      </c>
      <c r="H2269" t="str">
        <f>VLOOKUP(A2269,'Лицевые счета'!$A$2:$K$4570,10,0)</f>
        <v>ЮЛ</v>
      </c>
      <c r="I2269" t="str">
        <f>VLOOKUP(A2269,'Лицевые счета'!$A$2:$K$4570,6,0)</f>
        <v>ЮЛ</v>
      </c>
      <c r="J2269" t="str">
        <f>IF(AND(C2269=0,I2269="ФЛ"),G2269*H2269,"")</f>
        <v/>
      </c>
      <c r="K2269" t="str">
        <f>IF(AND(C2269&gt;0,E2269="Нет показаний",I2269="ФЛ"),G2269*H2269,"")</f>
        <v/>
      </c>
    </row>
    <row r="2270" spans="1:11" x14ac:dyDescent="0.25">
      <c r="A2270" s="7">
        <v>192635</v>
      </c>
      <c r="B2270" s="7">
        <f>VLOOKUP(A2270,'Лицевые счета'!$A$1:$K$4570,2,0)</f>
        <v>56962</v>
      </c>
      <c r="C2270">
        <f>COUNTIF('ИПУ и ОКПУ'!$A$2:$A$3258,A2270)</f>
        <v>1</v>
      </c>
      <c r="D2270" t="str">
        <f>IF(C2270&gt;0,VLOOKUP(A2270,'ИПУ и ОКПУ'!$A$1:$O$3258,9,0),"")</f>
        <v>Одноставочный</v>
      </c>
      <c r="E2270" t="str">
        <f>IF(C2270&gt;0,IF(VLOOKUP(A2270,'ИПУ и ОКПУ'!$A$1:$O$3258,14,0)="Нет показаний","Нет показаний",""),"")</f>
        <v/>
      </c>
      <c r="F2270">
        <f>IF(AND(C2270&gt;0),SUMIF('ИПУ и ОКПУ'!$A$2:$A$3258,A2270,'ИПУ и ОКПУ'!$O$2:$O$3258),"")</f>
        <v>17</v>
      </c>
      <c r="G2270">
        <f>VLOOKUP(A2270,'Лицевые счета'!$A$2:$K$4570,9,0)</f>
        <v>1</v>
      </c>
      <c r="H2270" t="str">
        <f>VLOOKUP(A2270,'Лицевые счета'!$A$2:$K$4570,10,0)</f>
        <v>ЮЛ</v>
      </c>
      <c r="I2270" t="str">
        <f>VLOOKUP(A2270,'Лицевые счета'!$A$2:$K$4570,6,0)</f>
        <v>ЮЛ</v>
      </c>
      <c r="J2270" t="str">
        <f>IF(AND(C2270=0,I2270="ФЛ"),G2270*H2270,"")</f>
        <v/>
      </c>
      <c r="K2270" t="str">
        <f>IF(AND(C2270&gt;0,E2270="Нет показаний",I2270="ФЛ"),G2270*H2270,"")</f>
        <v/>
      </c>
    </row>
    <row r="2271" spans="1:11" x14ac:dyDescent="0.25">
      <c r="A2271" s="7">
        <v>192637</v>
      </c>
      <c r="B2271" s="7">
        <f>VLOOKUP(A2271,'Лицевые счета'!$A$1:$K$4570,2,0)</f>
        <v>56963</v>
      </c>
      <c r="C2271">
        <f>COUNTIF('ИПУ и ОКПУ'!$A$2:$A$3258,A2271)</f>
        <v>1</v>
      </c>
      <c r="D2271" t="str">
        <f>IF(C2271&gt;0,VLOOKUP(A2271,'ИПУ и ОКПУ'!$A$1:$O$3258,9,0),"")</f>
        <v>Одноставочный</v>
      </c>
      <c r="E2271" t="str">
        <f>IF(C2271&gt;0,IF(VLOOKUP(A2271,'ИПУ и ОКПУ'!$A$1:$O$3258,14,0)="Нет показаний","Нет показаний",""),"")</f>
        <v/>
      </c>
      <c r="F2271">
        <f>IF(AND(C2271&gt;0),SUMIF('ИПУ и ОКПУ'!$A$2:$A$3258,A2271,'ИПУ и ОКПУ'!$O$2:$O$3258),"")</f>
        <v>26</v>
      </c>
      <c r="G2271">
        <f>VLOOKUP(A2271,'Лицевые счета'!$A$2:$K$4570,9,0)</f>
        <v>1</v>
      </c>
      <c r="H2271" t="str">
        <f>VLOOKUP(A2271,'Лицевые счета'!$A$2:$K$4570,10,0)</f>
        <v>ЮЛ</v>
      </c>
      <c r="I2271" t="str">
        <f>VLOOKUP(A2271,'Лицевые счета'!$A$2:$K$4570,6,0)</f>
        <v>ЮЛ</v>
      </c>
      <c r="J2271" t="str">
        <f>IF(AND(C2271=0,I2271="ФЛ"),G2271*H2271,"")</f>
        <v/>
      </c>
      <c r="K2271" t="str">
        <f>IF(AND(C2271&gt;0,E2271="Нет показаний",I2271="ФЛ"),G2271*H2271,"")</f>
        <v/>
      </c>
    </row>
    <row r="2272" spans="1:11" x14ac:dyDescent="0.25">
      <c r="A2272" s="7">
        <v>192752</v>
      </c>
      <c r="B2272" s="7">
        <f>VLOOKUP(A2272,'Лицевые счета'!$A$1:$K$4570,2,0)</f>
        <v>58202</v>
      </c>
      <c r="C2272">
        <f>COUNTIF('ИПУ и ОКПУ'!$A$2:$A$3258,A2272)</f>
        <v>1</v>
      </c>
      <c r="D2272" t="str">
        <f>IF(C2272&gt;0,VLOOKUP(A2272,'ИПУ и ОКПУ'!$A$1:$O$3258,9,0),"")</f>
        <v>Одноставочный</v>
      </c>
      <c r="E2272" t="str">
        <f>IF(C2272&gt;0,IF(VLOOKUP(A2272,'ИПУ и ОКПУ'!$A$1:$O$3258,14,0)="Нет показаний","Нет показаний",""),"")</f>
        <v/>
      </c>
      <c r="F2272">
        <f>IF(AND(C2272&gt;0),SUMIF('ИПУ и ОКПУ'!$A$2:$A$3258,A2272,'ИПУ и ОКПУ'!$O$2:$O$3258),"")</f>
        <v>5</v>
      </c>
      <c r="G2272">
        <f>VLOOKUP(A2272,'Лицевые счета'!$A$2:$K$4570,9,0)</f>
        <v>1</v>
      </c>
      <c r="H2272" t="str">
        <f>VLOOKUP(A2272,'Лицевые счета'!$A$2:$K$4570,10,0)</f>
        <v>ЮЛ</v>
      </c>
      <c r="I2272" t="str">
        <f>VLOOKUP(A2272,'Лицевые счета'!$A$2:$K$4570,6,0)</f>
        <v>ЮЛ</v>
      </c>
      <c r="J2272" t="str">
        <f>IF(AND(C2272=0,I2272="ФЛ"),G2272*H2272,"")</f>
        <v/>
      </c>
      <c r="K2272" t="str">
        <f>IF(AND(C2272&gt;0,E2272="Нет показаний",I2272="ФЛ"),G2272*H2272,"")</f>
        <v/>
      </c>
    </row>
    <row r="2273" spans="1:11" x14ac:dyDescent="0.25">
      <c r="A2273" s="7">
        <v>192763</v>
      </c>
      <c r="B2273" s="7">
        <f>VLOOKUP(A2273,'Лицевые счета'!$A$1:$K$4570,2,0)</f>
        <v>58212</v>
      </c>
      <c r="C2273">
        <f>COUNTIF('ИПУ и ОКПУ'!$A$2:$A$3258,A2273)</f>
        <v>1</v>
      </c>
      <c r="D2273" t="str">
        <f>IF(C2273&gt;0,VLOOKUP(A2273,'ИПУ и ОКПУ'!$A$1:$O$3258,9,0),"")</f>
        <v>Одноставочный</v>
      </c>
      <c r="E2273" t="str">
        <f>IF(C2273&gt;0,IF(VLOOKUP(A2273,'ИПУ и ОКПУ'!$A$1:$O$3258,14,0)="Нет показаний","Нет показаний",""),"")</f>
        <v/>
      </c>
      <c r="F2273">
        <f>IF(AND(C2273&gt;0),SUMIF('ИПУ и ОКПУ'!$A$2:$A$3258,A2273,'ИПУ и ОКПУ'!$O$2:$O$3258),"")</f>
        <v>5</v>
      </c>
      <c r="G2273">
        <f>VLOOKUP(A2273,'Лицевые счета'!$A$2:$K$4570,9,0)</f>
        <v>1</v>
      </c>
      <c r="H2273" t="str">
        <f>VLOOKUP(A2273,'Лицевые счета'!$A$2:$K$4570,10,0)</f>
        <v>ЮЛ</v>
      </c>
      <c r="I2273" t="str">
        <f>VLOOKUP(A2273,'Лицевые счета'!$A$2:$K$4570,6,0)</f>
        <v>ЮЛ</v>
      </c>
      <c r="J2273" t="str">
        <f>IF(AND(C2273=0,I2273="ФЛ"),G2273*H2273,"")</f>
        <v/>
      </c>
      <c r="K2273" t="str">
        <f>IF(AND(C2273&gt;0,E2273="Нет показаний",I2273="ФЛ"),G2273*H2273,"")</f>
        <v/>
      </c>
    </row>
    <row r="2274" spans="1:11" x14ac:dyDescent="0.25">
      <c r="A2274" s="7">
        <v>192799</v>
      </c>
      <c r="B2274" s="7">
        <f>VLOOKUP(A2274,'Лицевые счета'!$A$1:$K$4570,2,0)</f>
        <v>58236</v>
      </c>
      <c r="C2274">
        <f>COUNTIF('ИПУ и ОКПУ'!$A$2:$A$3258,A2274)</f>
        <v>1</v>
      </c>
      <c r="D2274" t="str">
        <f>IF(C2274&gt;0,VLOOKUP(A2274,'ИПУ и ОКПУ'!$A$1:$O$3258,9,0),"")</f>
        <v>Одноставочный</v>
      </c>
      <c r="E2274" t="str">
        <f>IF(C2274&gt;0,IF(VLOOKUP(A2274,'ИПУ и ОКПУ'!$A$1:$O$3258,14,0)="Нет показаний","Нет показаний",""),"")</f>
        <v/>
      </c>
      <c r="F2274">
        <f>IF(AND(C2274&gt;0),SUMIF('ИПУ и ОКПУ'!$A$2:$A$3258,A2274,'ИПУ и ОКПУ'!$O$2:$O$3258),"")</f>
        <v>5</v>
      </c>
      <c r="G2274">
        <f>VLOOKUP(A2274,'Лицевые счета'!$A$2:$K$4570,9,0)</f>
        <v>1</v>
      </c>
      <c r="H2274" t="str">
        <f>VLOOKUP(A2274,'Лицевые счета'!$A$2:$K$4570,10,0)</f>
        <v>ЮЛ</v>
      </c>
      <c r="I2274" t="str">
        <f>VLOOKUP(A2274,'Лицевые счета'!$A$2:$K$4570,6,0)</f>
        <v>ЮЛ</v>
      </c>
      <c r="J2274" t="str">
        <f>IF(AND(C2274=0,I2274="ФЛ"),G2274*H2274,"")</f>
        <v/>
      </c>
      <c r="K2274" t="str">
        <f>IF(AND(C2274&gt;0,E2274="Нет показаний",I2274="ФЛ"),G2274*H2274,"")</f>
        <v/>
      </c>
    </row>
    <row r="2275" spans="1:11" x14ac:dyDescent="0.25">
      <c r="A2275" s="7">
        <v>192904</v>
      </c>
      <c r="B2275" s="7">
        <f>VLOOKUP(A2275,'Лицевые счета'!$A$1:$K$4570,2,0)</f>
        <v>58314</v>
      </c>
      <c r="C2275">
        <f>COUNTIF('ИПУ и ОКПУ'!$A$2:$A$3258,A2275)</f>
        <v>1</v>
      </c>
      <c r="D2275" t="str">
        <f>IF(C2275&gt;0,VLOOKUP(A2275,'ИПУ и ОКПУ'!$A$1:$O$3258,9,0),"")</f>
        <v>Одноставочный</v>
      </c>
      <c r="E2275" t="str">
        <f>IF(C2275&gt;0,IF(VLOOKUP(A2275,'ИПУ и ОКПУ'!$A$1:$O$3258,14,0)="Нет показаний","Нет показаний",""),"")</f>
        <v/>
      </c>
      <c r="F2275">
        <f>IF(AND(C2275&gt;0),SUMIF('ИПУ и ОКПУ'!$A$2:$A$3258,A2275,'ИПУ и ОКПУ'!$O$2:$O$3258),"")</f>
        <v>5</v>
      </c>
      <c r="G2275">
        <f>VLOOKUP(A2275,'Лицевые счета'!$A$2:$K$4570,9,0)</f>
        <v>1</v>
      </c>
      <c r="H2275" t="str">
        <f>VLOOKUP(A2275,'Лицевые счета'!$A$2:$K$4570,10,0)</f>
        <v>ЮЛ</v>
      </c>
      <c r="I2275" t="str">
        <f>VLOOKUP(A2275,'Лицевые счета'!$A$2:$K$4570,6,0)</f>
        <v>ЮЛ</v>
      </c>
      <c r="J2275" t="str">
        <f>IF(AND(C2275=0,I2275="ФЛ"),G2275*H2275,"")</f>
        <v/>
      </c>
      <c r="K2275" t="str">
        <f>IF(AND(C2275&gt;0,E2275="Нет показаний",I2275="ФЛ"),G2275*H2275,"")</f>
        <v/>
      </c>
    </row>
    <row r="2276" spans="1:11" x14ac:dyDescent="0.25">
      <c r="A2276" s="7">
        <v>192905</v>
      </c>
      <c r="B2276" s="7">
        <f>VLOOKUP(A2276,'Лицевые счета'!$A$1:$K$4570,2,0)</f>
        <v>58315</v>
      </c>
      <c r="C2276">
        <f>COUNTIF('ИПУ и ОКПУ'!$A$2:$A$3258,A2276)</f>
        <v>1</v>
      </c>
      <c r="D2276" t="str">
        <f>IF(C2276&gt;0,VLOOKUP(A2276,'ИПУ и ОКПУ'!$A$1:$O$3258,9,0),"")</f>
        <v>Одноставочный</v>
      </c>
      <c r="E2276" t="str">
        <f>IF(C2276&gt;0,IF(VLOOKUP(A2276,'ИПУ и ОКПУ'!$A$1:$O$3258,14,0)="Нет показаний","Нет показаний",""),"")</f>
        <v/>
      </c>
      <c r="F2276">
        <f>IF(AND(C2276&gt;0),SUMIF('ИПУ и ОКПУ'!$A$2:$A$3258,A2276,'ИПУ и ОКПУ'!$O$2:$O$3258),"")</f>
        <v>5</v>
      </c>
      <c r="G2276">
        <f>VLOOKUP(A2276,'Лицевые счета'!$A$2:$K$4570,9,0)</f>
        <v>1</v>
      </c>
      <c r="H2276" t="str">
        <f>VLOOKUP(A2276,'Лицевые счета'!$A$2:$K$4570,10,0)</f>
        <v>ЮЛ</v>
      </c>
      <c r="I2276" t="str">
        <f>VLOOKUP(A2276,'Лицевые счета'!$A$2:$K$4570,6,0)</f>
        <v>ЮЛ</v>
      </c>
      <c r="J2276" t="str">
        <f>IF(AND(C2276=0,I2276="ФЛ"),G2276*H2276,"")</f>
        <v/>
      </c>
      <c r="K2276" t="str">
        <f>IF(AND(C2276&gt;0,E2276="Нет показаний",I2276="ФЛ"),G2276*H2276,"")</f>
        <v/>
      </c>
    </row>
    <row r="2277" spans="1:11" x14ac:dyDescent="0.25">
      <c r="A2277" s="7">
        <v>192906</v>
      </c>
      <c r="B2277" s="7">
        <f>VLOOKUP(A2277,'Лицевые счета'!$A$1:$K$4570,2,0)</f>
        <v>58315</v>
      </c>
      <c r="C2277">
        <f>COUNTIF('ИПУ и ОКПУ'!$A$2:$A$3258,A2277)</f>
        <v>1</v>
      </c>
      <c r="D2277" t="str">
        <f>IF(C2277&gt;0,VLOOKUP(A2277,'ИПУ и ОКПУ'!$A$1:$O$3258,9,0),"")</f>
        <v>Одноставочный</v>
      </c>
      <c r="E2277" t="str">
        <f>IF(C2277&gt;0,IF(VLOOKUP(A2277,'ИПУ и ОКПУ'!$A$1:$O$3258,14,0)="Нет показаний","Нет показаний",""),"")</f>
        <v/>
      </c>
      <c r="F2277">
        <f>IF(AND(C2277&gt;0),SUMIF('ИПУ и ОКПУ'!$A$2:$A$3258,A2277,'ИПУ и ОКПУ'!$O$2:$O$3258),"")</f>
        <v>26</v>
      </c>
      <c r="G2277">
        <f>VLOOKUP(A2277,'Лицевые счета'!$A$2:$K$4570,9,0)</f>
        <v>1</v>
      </c>
      <c r="H2277" t="str">
        <f>VLOOKUP(A2277,'Лицевые счета'!$A$2:$K$4570,10,0)</f>
        <v>ЮЛ</v>
      </c>
      <c r="I2277" t="str">
        <f>VLOOKUP(A2277,'Лицевые счета'!$A$2:$K$4570,6,0)</f>
        <v>ЮЛ</v>
      </c>
      <c r="J2277" t="str">
        <f>IF(AND(C2277=0,I2277="ФЛ"),G2277*H2277,"")</f>
        <v/>
      </c>
      <c r="K2277" t="str">
        <f>IF(AND(C2277&gt;0,E2277="Нет показаний",I2277="ФЛ"),G2277*H2277,"")</f>
        <v/>
      </c>
    </row>
    <row r="2278" spans="1:11" x14ac:dyDescent="0.25">
      <c r="A2278" s="7">
        <v>192914</v>
      </c>
      <c r="B2278" s="7">
        <f>VLOOKUP(A2278,'Лицевые счета'!$A$1:$K$4570,2,0)</f>
        <v>58321</v>
      </c>
      <c r="C2278">
        <f>COUNTIF('ИПУ и ОКПУ'!$A$2:$A$3258,A2278)</f>
        <v>1</v>
      </c>
      <c r="D2278" t="str">
        <f>IF(C2278&gt;0,VLOOKUP(A2278,'ИПУ и ОКПУ'!$A$1:$O$3258,9,0),"")</f>
        <v>Одноставочный</v>
      </c>
      <c r="E2278" t="str">
        <f>IF(C2278&gt;0,IF(VLOOKUP(A2278,'ИПУ и ОКПУ'!$A$1:$O$3258,14,0)="Нет показаний","Нет показаний",""),"")</f>
        <v/>
      </c>
      <c r="F2278">
        <f>IF(AND(C2278&gt;0),SUMIF('ИПУ и ОКПУ'!$A$2:$A$3258,A2278,'ИПУ и ОКПУ'!$O$2:$O$3258),"")</f>
        <v>5</v>
      </c>
      <c r="G2278">
        <f>VLOOKUP(A2278,'Лицевые счета'!$A$2:$K$4570,9,0)</f>
        <v>1</v>
      </c>
      <c r="H2278" t="str">
        <f>VLOOKUP(A2278,'Лицевые счета'!$A$2:$K$4570,10,0)</f>
        <v>ЮЛ</v>
      </c>
      <c r="I2278" t="str">
        <f>VLOOKUP(A2278,'Лицевые счета'!$A$2:$K$4570,6,0)</f>
        <v>ЮЛ</v>
      </c>
      <c r="J2278" t="str">
        <f>IF(AND(C2278=0,I2278="ФЛ"),G2278*H2278,"")</f>
        <v/>
      </c>
      <c r="K2278" t="str">
        <f>IF(AND(C2278&gt;0,E2278="Нет показаний",I2278="ФЛ"),G2278*H2278,"")</f>
        <v/>
      </c>
    </row>
    <row r="2279" spans="1:11" x14ac:dyDescent="0.25">
      <c r="A2279" s="7">
        <v>192915</v>
      </c>
      <c r="B2279" s="7">
        <f>VLOOKUP(A2279,'Лицевые счета'!$A$1:$K$4570,2,0)</f>
        <v>58322</v>
      </c>
      <c r="C2279">
        <f>COUNTIF('ИПУ и ОКПУ'!$A$2:$A$3258,A2279)</f>
        <v>1</v>
      </c>
      <c r="D2279" t="str">
        <f>IF(C2279&gt;0,VLOOKUP(A2279,'ИПУ и ОКПУ'!$A$1:$O$3258,9,0),"")</f>
        <v>Одноставочный</v>
      </c>
      <c r="E2279" t="str">
        <f>IF(C2279&gt;0,IF(VLOOKUP(A2279,'ИПУ и ОКПУ'!$A$1:$O$3258,14,0)="Нет показаний","Нет показаний",""),"")</f>
        <v/>
      </c>
      <c r="F2279">
        <f>IF(AND(C2279&gt;0),SUMIF('ИПУ и ОКПУ'!$A$2:$A$3258,A2279,'ИПУ и ОКПУ'!$O$2:$O$3258),"")</f>
        <v>5</v>
      </c>
      <c r="G2279">
        <f>VLOOKUP(A2279,'Лицевые счета'!$A$2:$K$4570,9,0)</f>
        <v>1</v>
      </c>
      <c r="H2279" t="str">
        <f>VLOOKUP(A2279,'Лицевые счета'!$A$2:$K$4570,10,0)</f>
        <v>ЮЛ</v>
      </c>
      <c r="I2279" t="str">
        <f>VLOOKUP(A2279,'Лицевые счета'!$A$2:$K$4570,6,0)</f>
        <v>ЮЛ</v>
      </c>
      <c r="J2279" t="str">
        <f>IF(AND(C2279=0,I2279="ФЛ"),G2279*H2279,"")</f>
        <v/>
      </c>
      <c r="K2279" t="str">
        <f>IF(AND(C2279&gt;0,E2279="Нет показаний",I2279="ФЛ"),G2279*H2279,"")</f>
        <v/>
      </c>
    </row>
    <row r="2280" spans="1:11" x14ac:dyDescent="0.25">
      <c r="A2280" s="7">
        <v>192918</v>
      </c>
      <c r="B2280" s="7">
        <f>VLOOKUP(A2280,'Лицевые счета'!$A$1:$K$4570,2,0)</f>
        <v>58327</v>
      </c>
      <c r="C2280">
        <f>COUNTIF('ИПУ и ОКПУ'!$A$2:$A$3258,A2280)</f>
        <v>1</v>
      </c>
      <c r="D2280" t="str">
        <f>IF(C2280&gt;0,VLOOKUP(A2280,'ИПУ и ОКПУ'!$A$1:$O$3258,9,0),"")</f>
        <v>Одноставочный</v>
      </c>
      <c r="E2280" t="str">
        <f>IF(C2280&gt;0,IF(VLOOKUP(A2280,'ИПУ и ОКПУ'!$A$1:$O$3258,14,0)="Нет показаний","Нет показаний",""),"")</f>
        <v/>
      </c>
      <c r="F2280">
        <f>IF(AND(C2280&gt;0),SUMIF('ИПУ и ОКПУ'!$A$2:$A$3258,A2280,'ИПУ и ОКПУ'!$O$2:$O$3258),"")</f>
        <v>27</v>
      </c>
      <c r="G2280">
        <f>VLOOKUP(A2280,'Лицевые счета'!$A$2:$K$4570,9,0)</f>
        <v>1</v>
      </c>
      <c r="H2280" t="str">
        <f>VLOOKUP(A2280,'Лицевые счета'!$A$2:$K$4570,10,0)</f>
        <v>ЮЛ</v>
      </c>
      <c r="I2280" t="str">
        <f>VLOOKUP(A2280,'Лицевые счета'!$A$2:$K$4570,6,0)</f>
        <v>ЮЛ</v>
      </c>
      <c r="J2280" t="str">
        <f>IF(AND(C2280=0,I2280="ФЛ"),G2280*H2280,"")</f>
        <v/>
      </c>
      <c r="K2280" t="str">
        <f>IF(AND(C2280&gt;0,E2280="Нет показаний",I2280="ФЛ"),G2280*H2280,"")</f>
        <v/>
      </c>
    </row>
    <row r="2281" spans="1:11" x14ac:dyDescent="0.25">
      <c r="A2281" s="7">
        <v>192924</v>
      </c>
      <c r="B2281" s="7">
        <f>VLOOKUP(A2281,'Лицевые счета'!$A$1:$K$4570,2,0)</f>
        <v>58341</v>
      </c>
      <c r="C2281">
        <f>COUNTIF('ИПУ и ОКПУ'!$A$2:$A$3258,A2281)</f>
        <v>1</v>
      </c>
      <c r="D2281" t="str">
        <f>IF(C2281&gt;0,VLOOKUP(A2281,'ИПУ и ОКПУ'!$A$1:$O$3258,9,0),"")</f>
        <v>Одноставочный</v>
      </c>
      <c r="E2281" t="str">
        <f>IF(C2281&gt;0,IF(VLOOKUP(A2281,'ИПУ и ОКПУ'!$A$1:$O$3258,14,0)="Нет показаний","Нет показаний",""),"")</f>
        <v/>
      </c>
      <c r="F2281">
        <f>IF(AND(C2281&gt;0),SUMIF('ИПУ и ОКПУ'!$A$2:$A$3258,A2281,'ИПУ и ОКПУ'!$O$2:$O$3258),"")</f>
        <v>5</v>
      </c>
      <c r="G2281">
        <f>VLOOKUP(A2281,'Лицевые счета'!$A$2:$K$4570,9,0)</f>
        <v>1</v>
      </c>
      <c r="H2281" t="str">
        <f>VLOOKUP(A2281,'Лицевые счета'!$A$2:$K$4570,10,0)</f>
        <v>ЮЛ</v>
      </c>
      <c r="I2281" t="str">
        <f>VLOOKUP(A2281,'Лицевые счета'!$A$2:$K$4570,6,0)</f>
        <v>ЮЛ</v>
      </c>
      <c r="J2281" t="str">
        <f>IF(AND(C2281=0,I2281="ФЛ"),G2281*H2281,"")</f>
        <v/>
      </c>
      <c r="K2281" t="str">
        <f>IF(AND(C2281&gt;0,E2281="Нет показаний",I2281="ФЛ"),G2281*H2281,"")</f>
        <v/>
      </c>
    </row>
    <row r="2282" spans="1:11" x14ac:dyDescent="0.25">
      <c r="A2282" s="7">
        <v>193339</v>
      </c>
      <c r="B2282" s="7">
        <f>VLOOKUP(A2282,'Лицевые счета'!$A$1:$K$4570,2,0)</f>
        <v>62290</v>
      </c>
      <c r="C2282">
        <f>COUNTIF('ИПУ и ОКПУ'!$A$2:$A$3258,A2282)</f>
        <v>1</v>
      </c>
      <c r="D2282" t="str">
        <f>IF(C2282&gt;0,VLOOKUP(A2282,'ИПУ и ОКПУ'!$A$1:$O$3258,9,0),"")</f>
        <v>Одноставочный</v>
      </c>
      <c r="E2282" t="str">
        <f>IF(C2282&gt;0,IF(VLOOKUP(A2282,'ИПУ и ОКПУ'!$A$1:$O$3258,14,0)="Нет показаний","Нет показаний",""),"")</f>
        <v>Нет показаний</v>
      </c>
      <c r="F2282">
        <f>IF(AND(C2282&gt;0),SUMIF('ИПУ и ОКПУ'!$A$2:$A$3258,A2282,'ИПУ и ОКПУ'!$O$2:$O$3258),"")</f>
        <v>0</v>
      </c>
      <c r="G2282">
        <f>VLOOKUP(A2282,'Лицевые счета'!$A$2:$K$4570,9,0)</f>
        <v>1</v>
      </c>
      <c r="H2282" t="str">
        <f>VLOOKUP(A2282,'Лицевые счета'!$A$2:$K$4570,10,0)</f>
        <v>ЮЛ</v>
      </c>
      <c r="I2282" t="str">
        <f>VLOOKUP(A2282,'Лицевые счета'!$A$2:$K$4570,6,0)</f>
        <v>ЮЛ</v>
      </c>
      <c r="J2282" t="str">
        <f>IF(AND(C2282=0,I2282="ФЛ"),G2282*H2282,"")</f>
        <v/>
      </c>
      <c r="K2282" t="str">
        <f>IF(AND(C2282&gt;0,E2282="Нет показаний",I2282="ФЛ"),G2282*H2282,"")</f>
        <v/>
      </c>
    </row>
    <row r="2283" spans="1:11" x14ac:dyDescent="0.25">
      <c r="A2283" s="7">
        <v>193340</v>
      </c>
      <c r="B2283" s="7">
        <f>VLOOKUP(A2283,'Лицевые счета'!$A$1:$K$4570,2,0)</f>
        <v>62291</v>
      </c>
      <c r="C2283">
        <f>COUNTIF('ИПУ и ОКПУ'!$A$2:$A$3258,A2283)</f>
        <v>1</v>
      </c>
      <c r="D2283" t="str">
        <f>IF(C2283&gt;0,VLOOKUP(A2283,'ИПУ и ОКПУ'!$A$1:$O$3258,9,0),"")</f>
        <v>Одноставочный</v>
      </c>
      <c r="E2283" t="str">
        <f>IF(C2283&gt;0,IF(VLOOKUP(A2283,'ИПУ и ОКПУ'!$A$1:$O$3258,14,0)="Нет показаний","Нет показаний",""),"")</f>
        <v>Нет показаний</v>
      </c>
      <c r="F2283">
        <f>IF(AND(C2283&gt;0),SUMIF('ИПУ и ОКПУ'!$A$2:$A$3258,A2283,'ИПУ и ОКПУ'!$O$2:$O$3258),"")</f>
        <v>0</v>
      </c>
      <c r="G2283">
        <f>VLOOKUP(A2283,'Лицевые счета'!$A$2:$K$4570,9,0)</f>
        <v>1</v>
      </c>
      <c r="H2283" t="str">
        <f>VLOOKUP(A2283,'Лицевые счета'!$A$2:$K$4570,10,0)</f>
        <v>ЮЛ</v>
      </c>
      <c r="I2283" t="str">
        <f>VLOOKUP(A2283,'Лицевые счета'!$A$2:$K$4570,6,0)</f>
        <v>ЮЛ</v>
      </c>
      <c r="J2283" t="str">
        <f>IF(AND(C2283=0,I2283="ФЛ"),G2283*H2283,"")</f>
        <v/>
      </c>
      <c r="K2283" t="str">
        <f>IF(AND(C2283&gt;0,E2283="Нет показаний",I2283="ФЛ"),G2283*H2283,"")</f>
        <v/>
      </c>
    </row>
    <row r="2284" spans="1:11" x14ac:dyDescent="0.25">
      <c r="A2284" s="7">
        <v>193341</v>
      </c>
      <c r="B2284" s="7">
        <f>VLOOKUP(A2284,'Лицевые счета'!$A$1:$K$4570,2,0)</f>
        <v>62291</v>
      </c>
      <c r="C2284">
        <f>COUNTIF('ИПУ и ОКПУ'!$A$2:$A$3258,A2284)</f>
        <v>1</v>
      </c>
      <c r="D2284" t="str">
        <f>IF(C2284&gt;0,VLOOKUP(A2284,'ИПУ и ОКПУ'!$A$1:$O$3258,9,0),"")</f>
        <v>Одноставочный</v>
      </c>
      <c r="E2284" t="str">
        <f>IF(C2284&gt;0,IF(VLOOKUP(A2284,'ИПУ и ОКПУ'!$A$1:$O$3258,14,0)="Нет показаний","Нет показаний",""),"")</f>
        <v>Нет показаний</v>
      </c>
      <c r="F2284">
        <f>IF(AND(C2284&gt;0),SUMIF('ИПУ и ОКПУ'!$A$2:$A$3258,A2284,'ИПУ и ОКПУ'!$O$2:$O$3258),"")</f>
        <v>0</v>
      </c>
      <c r="G2284">
        <f>VLOOKUP(A2284,'Лицевые счета'!$A$2:$K$4570,9,0)</f>
        <v>1</v>
      </c>
      <c r="H2284" t="str">
        <f>VLOOKUP(A2284,'Лицевые счета'!$A$2:$K$4570,10,0)</f>
        <v>ЮЛ</v>
      </c>
      <c r="I2284" t="str">
        <f>VLOOKUP(A2284,'Лицевые счета'!$A$2:$K$4570,6,0)</f>
        <v>ЮЛ</v>
      </c>
      <c r="J2284" t="str">
        <f>IF(AND(C2284=0,I2284="ФЛ"),G2284*H2284,"")</f>
        <v/>
      </c>
      <c r="K2284" t="str">
        <f>IF(AND(C2284&gt;0,E2284="Нет показаний",I2284="ФЛ"),G2284*H2284,"")</f>
        <v/>
      </c>
    </row>
    <row r="2285" spans="1:11" x14ac:dyDescent="0.25">
      <c r="A2285" s="7">
        <v>193342</v>
      </c>
      <c r="B2285" s="7">
        <f>VLOOKUP(A2285,'Лицевые счета'!$A$1:$K$4570,2,0)</f>
        <v>62291</v>
      </c>
      <c r="C2285">
        <f>COUNTIF('ИПУ и ОКПУ'!$A$2:$A$3258,A2285)</f>
        <v>1</v>
      </c>
      <c r="D2285" t="str">
        <f>IF(C2285&gt;0,VLOOKUP(A2285,'ИПУ и ОКПУ'!$A$1:$O$3258,9,0),"")</f>
        <v>Одноставочный</v>
      </c>
      <c r="E2285" t="str">
        <f>IF(C2285&gt;0,IF(VLOOKUP(A2285,'ИПУ и ОКПУ'!$A$1:$O$3258,14,0)="Нет показаний","Нет показаний",""),"")</f>
        <v>Нет показаний</v>
      </c>
      <c r="F2285">
        <f>IF(AND(C2285&gt;0),SUMIF('ИПУ и ОКПУ'!$A$2:$A$3258,A2285,'ИПУ и ОКПУ'!$O$2:$O$3258),"")</f>
        <v>0</v>
      </c>
      <c r="G2285">
        <f>VLOOKUP(A2285,'Лицевые счета'!$A$2:$K$4570,9,0)</f>
        <v>1</v>
      </c>
      <c r="H2285" t="str">
        <f>VLOOKUP(A2285,'Лицевые счета'!$A$2:$K$4570,10,0)</f>
        <v>ЮЛ</v>
      </c>
      <c r="I2285" t="str">
        <f>VLOOKUP(A2285,'Лицевые счета'!$A$2:$K$4570,6,0)</f>
        <v>ЮЛ</v>
      </c>
      <c r="J2285" t="str">
        <f>IF(AND(C2285=0,I2285="ФЛ"),G2285*H2285,"")</f>
        <v/>
      </c>
      <c r="K2285" t="str">
        <f>IF(AND(C2285&gt;0,E2285="Нет показаний",I2285="ФЛ"),G2285*H2285,"")</f>
        <v/>
      </c>
    </row>
    <row r="2286" spans="1:11" x14ac:dyDescent="0.25">
      <c r="A2286" s="7">
        <v>193343</v>
      </c>
      <c r="B2286" s="7">
        <f>VLOOKUP(A2286,'Лицевые счета'!$A$1:$K$4570,2,0)</f>
        <v>62292</v>
      </c>
      <c r="C2286">
        <f>COUNTIF('ИПУ и ОКПУ'!$A$2:$A$3258,A2286)</f>
        <v>1</v>
      </c>
      <c r="D2286" t="str">
        <f>IF(C2286&gt;0,VLOOKUP(A2286,'ИПУ и ОКПУ'!$A$1:$O$3258,9,0),"")</f>
        <v>Одноставочный</v>
      </c>
      <c r="E2286" t="str">
        <f>IF(C2286&gt;0,IF(VLOOKUP(A2286,'ИПУ и ОКПУ'!$A$1:$O$3258,14,0)="Нет показаний","Нет показаний",""),"")</f>
        <v>Нет показаний</v>
      </c>
      <c r="F2286">
        <f>IF(AND(C2286&gt;0),SUMIF('ИПУ и ОКПУ'!$A$2:$A$3258,A2286,'ИПУ и ОКПУ'!$O$2:$O$3258),"")</f>
        <v>0</v>
      </c>
      <c r="G2286">
        <f>VLOOKUP(A2286,'Лицевые счета'!$A$2:$K$4570,9,0)</f>
        <v>1</v>
      </c>
      <c r="H2286" t="str">
        <f>VLOOKUP(A2286,'Лицевые счета'!$A$2:$K$4570,10,0)</f>
        <v>ЮЛ</v>
      </c>
      <c r="I2286" t="str">
        <f>VLOOKUP(A2286,'Лицевые счета'!$A$2:$K$4570,6,0)</f>
        <v>ЮЛ</v>
      </c>
      <c r="J2286" t="str">
        <f>IF(AND(C2286=0,I2286="ФЛ"),G2286*H2286,"")</f>
        <v/>
      </c>
      <c r="K2286" t="str">
        <f>IF(AND(C2286&gt;0,E2286="Нет показаний",I2286="ФЛ"),G2286*H2286,"")</f>
        <v/>
      </c>
    </row>
    <row r="2287" spans="1:11" x14ac:dyDescent="0.25">
      <c r="A2287" s="7">
        <v>193344</v>
      </c>
      <c r="B2287" s="7">
        <f>VLOOKUP(A2287,'Лицевые счета'!$A$1:$K$4570,2,0)</f>
        <v>62292</v>
      </c>
      <c r="C2287">
        <f>COUNTIF('ИПУ и ОКПУ'!$A$2:$A$3258,A2287)</f>
        <v>1</v>
      </c>
      <c r="D2287" t="str">
        <f>IF(C2287&gt;0,VLOOKUP(A2287,'ИПУ и ОКПУ'!$A$1:$O$3258,9,0),"")</f>
        <v>Одноставочный</v>
      </c>
      <c r="E2287" t="str">
        <f>IF(C2287&gt;0,IF(VLOOKUP(A2287,'ИПУ и ОКПУ'!$A$1:$O$3258,14,0)="Нет показаний","Нет показаний",""),"")</f>
        <v>Нет показаний</v>
      </c>
      <c r="F2287">
        <f>IF(AND(C2287&gt;0),SUMIF('ИПУ и ОКПУ'!$A$2:$A$3258,A2287,'ИПУ и ОКПУ'!$O$2:$O$3258),"")</f>
        <v>0</v>
      </c>
      <c r="G2287">
        <f>VLOOKUP(A2287,'Лицевые счета'!$A$2:$K$4570,9,0)</f>
        <v>1</v>
      </c>
      <c r="H2287" t="str">
        <f>VLOOKUP(A2287,'Лицевые счета'!$A$2:$K$4570,10,0)</f>
        <v>ЮЛ</v>
      </c>
      <c r="I2287" t="str">
        <f>VLOOKUP(A2287,'Лицевые счета'!$A$2:$K$4570,6,0)</f>
        <v>ЮЛ</v>
      </c>
      <c r="J2287" t="str">
        <f>IF(AND(C2287=0,I2287="ФЛ"),G2287*H2287,"")</f>
        <v/>
      </c>
      <c r="K2287" t="str">
        <f>IF(AND(C2287&gt;0,E2287="Нет показаний",I2287="ФЛ"),G2287*H2287,"")</f>
        <v/>
      </c>
    </row>
    <row r="2288" spans="1:11" x14ac:dyDescent="0.25">
      <c r="A2288" s="7">
        <v>193346</v>
      </c>
      <c r="B2288" s="7">
        <f>VLOOKUP(A2288,'Лицевые счета'!$A$1:$K$4570,2,0)</f>
        <v>62292</v>
      </c>
      <c r="C2288">
        <f>COUNTIF('ИПУ и ОКПУ'!$A$2:$A$3258,A2288)</f>
        <v>1</v>
      </c>
      <c r="D2288" t="str">
        <f>IF(C2288&gt;0,VLOOKUP(A2288,'ИПУ и ОКПУ'!$A$1:$O$3258,9,0),"")</f>
        <v>Одноставочный</v>
      </c>
      <c r="E2288" t="str">
        <f>IF(C2288&gt;0,IF(VLOOKUP(A2288,'ИПУ и ОКПУ'!$A$1:$O$3258,14,0)="Нет показаний","Нет показаний",""),"")</f>
        <v>Нет показаний</v>
      </c>
      <c r="F2288">
        <f>IF(AND(C2288&gt;0),SUMIF('ИПУ и ОКПУ'!$A$2:$A$3258,A2288,'ИПУ и ОКПУ'!$O$2:$O$3258),"")</f>
        <v>0</v>
      </c>
      <c r="G2288">
        <f>VLOOKUP(A2288,'Лицевые счета'!$A$2:$K$4570,9,0)</f>
        <v>1</v>
      </c>
      <c r="H2288" t="str">
        <f>VLOOKUP(A2288,'Лицевые счета'!$A$2:$K$4570,10,0)</f>
        <v>ЮЛ</v>
      </c>
      <c r="I2288" t="str">
        <f>VLOOKUP(A2288,'Лицевые счета'!$A$2:$K$4570,6,0)</f>
        <v>ЮЛ</v>
      </c>
      <c r="J2288" t="str">
        <f>IF(AND(C2288=0,I2288="ФЛ"),G2288*H2288,"")</f>
        <v/>
      </c>
      <c r="K2288" t="str">
        <f>IF(AND(C2288&gt;0,E2288="Нет показаний",I2288="ФЛ"),G2288*H2288,"")</f>
        <v/>
      </c>
    </row>
    <row r="2289" spans="1:11" x14ac:dyDescent="0.25">
      <c r="A2289" s="7">
        <v>197463</v>
      </c>
      <c r="B2289" s="7">
        <f>VLOOKUP(A2289,'Лицевые счета'!$A$1:$K$4570,2,0)</f>
        <v>197178</v>
      </c>
      <c r="C2289">
        <f>COUNTIF('ИПУ и ОКПУ'!$A$2:$A$3258,A2289)</f>
        <v>1</v>
      </c>
      <c r="D2289" t="str">
        <f>IF(C2289&gt;0,VLOOKUP(A2289,'ИПУ и ОКПУ'!$A$1:$O$3258,9,0),"")</f>
        <v>Одноставочный</v>
      </c>
      <c r="E2289" t="str">
        <f>IF(C2289&gt;0,IF(VLOOKUP(A2289,'ИПУ и ОКПУ'!$A$1:$O$3258,14,0)="Нет показаний","Нет показаний",""),"")</f>
        <v/>
      </c>
      <c r="F2289">
        <f>IF(AND(C2289&gt;0),SUMIF('ИПУ и ОКПУ'!$A$2:$A$3258,A2289,'ИПУ и ОКПУ'!$O$2:$O$3258),"")</f>
        <v>477</v>
      </c>
      <c r="G2289">
        <f>VLOOKUP(A2289,'Лицевые счета'!$A$2:$K$4570,9,0)</f>
        <v>1</v>
      </c>
      <c r="H2289">
        <f>VLOOKUP(A2289,'Лицевые счета'!$A$2:$K$4570,10,0)</f>
        <v>183.2</v>
      </c>
      <c r="I2289" t="str">
        <f>VLOOKUP(A2289,'Лицевые счета'!$A$2:$K$4570,6,0)</f>
        <v>ФЛ</v>
      </c>
      <c r="J2289" t="str">
        <f>IF(AND(C2289=0,I2289="ФЛ"),G2289*H2289,"")</f>
        <v/>
      </c>
      <c r="K2289" t="str">
        <f>IF(AND(C2289&gt;0,E2289="Нет показаний",I2289="ФЛ"),G2289*H2289,"")</f>
        <v/>
      </c>
    </row>
    <row r="2290" spans="1:11" x14ac:dyDescent="0.25">
      <c r="A2290" s="7">
        <v>197473</v>
      </c>
      <c r="B2290" s="7">
        <f>VLOOKUP(A2290,'Лицевые счета'!$A$1:$K$4570,2,0)</f>
        <v>197178</v>
      </c>
      <c r="C2290">
        <f>COUNTIF('ИПУ и ОКПУ'!$A$2:$A$3258,A2290)</f>
        <v>1</v>
      </c>
      <c r="D2290" t="str">
        <f>IF(C2290&gt;0,VLOOKUP(A2290,'ИПУ и ОКПУ'!$A$1:$O$3258,9,0),"")</f>
        <v>Одноставочный</v>
      </c>
      <c r="E2290" t="str">
        <f>IF(C2290&gt;0,IF(VLOOKUP(A2290,'ИПУ и ОКПУ'!$A$1:$O$3258,14,0)="Нет показаний","Нет показаний",""),"")</f>
        <v>Нет показаний</v>
      </c>
      <c r="F2290">
        <f>IF(AND(C2290&gt;0),SUMIF('ИПУ и ОКПУ'!$A$2:$A$3258,A2290,'ИПУ и ОКПУ'!$O$2:$O$3258),"")</f>
        <v>0</v>
      </c>
      <c r="G2290">
        <f>VLOOKUP(A2290,'Лицевые счета'!$A$2:$K$4570,9,0)</f>
        <v>1</v>
      </c>
      <c r="H2290">
        <f>VLOOKUP(A2290,'Лицевые счета'!$A$2:$K$4570,10,0)</f>
        <v>167.6</v>
      </c>
      <c r="I2290" t="str">
        <f>VLOOKUP(A2290,'Лицевые счета'!$A$2:$K$4570,6,0)</f>
        <v>ФЛ</v>
      </c>
      <c r="J2290" t="str">
        <f>IF(AND(C2290=0,I2290="ФЛ"),G2290*H2290,"")</f>
        <v/>
      </c>
      <c r="K2290">
        <f>IF(AND(C2290&gt;0,E2290="Нет показаний",I2290="ФЛ"),G2290*H2290,"")</f>
        <v>167.6</v>
      </c>
    </row>
    <row r="2291" spans="1:11" x14ac:dyDescent="0.25">
      <c r="A2291" s="7">
        <v>197475</v>
      </c>
      <c r="B2291" s="7">
        <f>VLOOKUP(A2291,'Лицевые счета'!$A$1:$K$4570,2,0)</f>
        <v>197178</v>
      </c>
      <c r="C2291">
        <f>COUNTIF('ИПУ и ОКПУ'!$A$2:$A$3258,A2291)</f>
        <v>1</v>
      </c>
      <c r="D2291" t="str">
        <f>IF(C2291&gt;0,VLOOKUP(A2291,'ИПУ и ОКПУ'!$A$1:$O$3258,9,0),"")</f>
        <v>Одноставочный</v>
      </c>
      <c r="E2291" t="str">
        <f>IF(C2291&gt;0,IF(VLOOKUP(A2291,'ИПУ и ОКПУ'!$A$1:$O$3258,14,0)="Нет показаний","Нет показаний",""),"")</f>
        <v/>
      </c>
      <c r="F2291">
        <f>IF(AND(C2291&gt;0),SUMIF('ИПУ и ОКПУ'!$A$2:$A$3258,A2291,'ИПУ и ОКПУ'!$O$2:$O$3258),"")</f>
        <v>148</v>
      </c>
      <c r="G2291">
        <f>VLOOKUP(A2291,'Лицевые счета'!$A$2:$K$4570,9,0)</f>
        <v>1</v>
      </c>
      <c r="H2291">
        <f>VLOOKUP(A2291,'Лицевые счета'!$A$2:$K$4570,10,0)</f>
        <v>167.6</v>
      </c>
      <c r="I2291" t="str">
        <f>VLOOKUP(A2291,'Лицевые счета'!$A$2:$K$4570,6,0)</f>
        <v>ФЛ</v>
      </c>
      <c r="J2291" t="str">
        <f>IF(AND(C2291=0,I2291="ФЛ"),G2291*H2291,"")</f>
        <v/>
      </c>
      <c r="K2291" t="str">
        <f>IF(AND(C2291&gt;0,E2291="Нет показаний",I2291="ФЛ"),G2291*H2291,"")</f>
        <v/>
      </c>
    </row>
    <row r="2292" spans="1:11" x14ac:dyDescent="0.25">
      <c r="A2292" s="7">
        <v>197509</v>
      </c>
      <c r="B2292" s="7">
        <f>VLOOKUP(A2292,'Лицевые счета'!$A$1:$K$4570,2,0)</f>
        <v>197180</v>
      </c>
      <c r="C2292">
        <f>COUNTIF('ИПУ и ОКПУ'!$A$2:$A$3258,A2292)</f>
        <v>1</v>
      </c>
      <c r="D2292" t="str">
        <f>IF(C2292&gt;0,VLOOKUP(A2292,'ИПУ и ОКПУ'!$A$1:$O$3258,9,0),"")</f>
        <v>Одноставочный</v>
      </c>
      <c r="E2292" t="str">
        <f>IF(C2292&gt;0,IF(VLOOKUP(A2292,'ИПУ и ОКПУ'!$A$1:$O$3258,14,0)="Нет показаний","Нет показаний",""),"")</f>
        <v/>
      </c>
      <c r="F2292">
        <f>IF(AND(C2292&gt;0),SUMIF('ИПУ и ОКПУ'!$A$2:$A$3258,A2292,'ИПУ и ОКПУ'!$O$2:$O$3258),"")</f>
        <v>187</v>
      </c>
      <c r="G2292">
        <f>VLOOKUP(A2292,'Лицевые счета'!$A$2:$K$4570,9,0)</f>
        <v>1</v>
      </c>
      <c r="H2292">
        <f>VLOOKUP(A2292,'Лицевые счета'!$A$2:$K$4570,10,0)</f>
        <v>183.2</v>
      </c>
      <c r="I2292" t="str">
        <f>VLOOKUP(A2292,'Лицевые счета'!$A$2:$K$4570,6,0)</f>
        <v>ФЛ</v>
      </c>
      <c r="J2292" t="str">
        <f>IF(AND(C2292=0,I2292="ФЛ"),G2292*H2292,"")</f>
        <v/>
      </c>
      <c r="K2292" t="str">
        <f>IF(AND(C2292&gt;0,E2292="Нет показаний",I2292="ФЛ"),G2292*H2292,"")</f>
        <v/>
      </c>
    </row>
    <row r="2293" spans="1:11" x14ac:dyDescent="0.25">
      <c r="A2293" s="7">
        <v>197513</v>
      </c>
      <c r="B2293" s="7">
        <f>VLOOKUP(A2293,'Лицевые счета'!$A$1:$K$4570,2,0)</f>
        <v>197180</v>
      </c>
      <c r="C2293">
        <f>COUNTIF('ИПУ и ОКПУ'!$A$2:$A$3258,A2293)</f>
        <v>1</v>
      </c>
      <c r="D2293" t="str">
        <f>IF(C2293&gt;0,VLOOKUP(A2293,'ИПУ и ОКПУ'!$A$1:$O$3258,9,0),"")</f>
        <v>Одноставочный</v>
      </c>
      <c r="E2293" t="str">
        <f>IF(C2293&gt;0,IF(VLOOKUP(A2293,'ИПУ и ОКПУ'!$A$1:$O$3258,14,0)="Нет показаний","Нет показаний",""),"")</f>
        <v>Нет показаний</v>
      </c>
      <c r="F2293">
        <f>IF(AND(C2293&gt;0),SUMIF('ИПУ и ОКПУ'!$A$2:$A$3258,A2293,'ИПУ и ОКПУ'!$O$2:$O$3258),"")</f>
        <v>0</v>
      </c>
      <c r="G2293">
        <f>VLOOKUP(A2293,'Лицевые счета'!$A$2:$K$4570,9,0)</f>
        <v>1</v>
      </c>
      <c r="H2293">
        <f>VLOOKUP(A2293,'Лицевые счета'!$A$2:$K$4570,10,0)</f>
        <v>167.6</v>
      </c>
      <c r="I2293" t="str">
        <f>VLOOKUP(A2293,'Лицевые счета'!$A$2:$K$4570,6,0)</f>
        <v>ФЛ</v>
      </c>
      <c r="J2293" t="str">
        <f>IF(AND(C2293=0,I2293="ФЛ"),G2293*H2293,"")</f>
        <v/>
      </c>
      <c r="K2293">
        <f>IF(AND(C2293&gt;0,E2293="Нет показаний",I2293="ФЛ"),G2293*H2293,"")</f>
        <v>167.6</v>
      </c>
    </row>
    <row r="2294" spans="1:11" x14ac:dyDescent="0.25">
      <c r="A2294" s="7">
        <v>197515</v>
      </c>
      <c r="B2294" s="7">
        <f>VLOOKUP(A2294,'Лицевые счета'!$A$1:$K$4570,2,0)</f>
        <v>197180</v>
      </c>
      <c r="C2294">
        <f>COUNTIF('ИПУ и ОКПУ'!$A$2:$A$3258,A2294)</f>
        <v>1</v>
      </c>
      <c r="D2294" t="str">
        <f>IF(C2294&gt;0,VLOOKUP(A2294,'ИПУ и ОКПУ'!$A$1:$O$3258,9,0),"")</f>
        <v>Одноставочный</v>
      </c>
      <c r="E2294" t="str">
        <f>IF(C2294&gt;0,IF(VLOOKUP(A2294,'ИПУ и ОКПУ'!$A$1:$O$3258,14,0)="Нет показаний","Нет показаний",""),"")</f>
        <v/>
      </c>
      <c r="F2294">
        <f>IF(AND(C2294&gt;0),SUMIF('ИПУ и ОКПУ'!$A$2:$A$3258,A2294,'ИПУ и ОКПУ'!$O$2:$O$3258),"")</f>
        <v>-77</v>
      </c>
      <c r="G2294">
        <f>VLOOKUP(A2294,'Лицевые счета'!$A$2:$K$4570,9,0)</f>
        <v>1</v>
      </c>
      <c r="H2294">
        <f>VLOOKUP(A2294,'Лицевые счета'!$A$2:$K$4570,10,0)</f>
        <v>167.6</v>
      </c>
      <c r="I2294" t="str">
        <f>VLOOKUP(A2294,'Лицевые счета'!$A$2:$K$4570,6,0)</f>
        <v>ФЛ</v>
      </c>
      <c r="J2294" t="str">
        <f>IF(AND(C2294=0,I2294="ФЛ"),G2294*H2294,"")</f>
        <v/>
      </c>
      <c r="K2294" t="str">
        <f>IF(AND(C2294&gt;0,E2294="Нет показаний",I2294="ФЛ"),G2294*H2294,"")</f>
        <v/>
      </c>
    </row>
    <row r="2295" spans="1:11" x14ac:dyDescent="0.25">
      <c r="A2295" s="7">
        <v>197519</v>
      </c>
      <c r="B2295" s="7">
        <f>VLOOKUP(A2295,'Лицевые счета'!$A$1:$K$4570,2,0)</f>
        <v>197180</v>
      </c>
      <c r="C2295">
        <f>COUNTIF('ИПУ и ОКПУ'!$A$2:$A$3258,A2295)</f>
        <v>1</v>
      </c>
      <c r="D2295" t="str">
        <f>IF(C2295&gt;0,VLOOKUP(A2295,'ИПУ и ОКПУ'!$A$1:$O$3258,9,0),"")</f>
        <v>Одноставочный</v>
      </c>
      <c r="E2295" t="str">
        <f>IF(C2295&gt;0,IF(VLOOKUP(A2295,'ИПУ и ОКПУ'!$A$1:$O$3258,14,0)="Нет показаний","Нет показаний",""),"")</f>
        <v/>
      </c>
      <c r="F2295">
        <f>IF(AND(C2295&gt;0),SUMIF('ИПУ и ОКПУ'!$A$2:$A$3258,A2295,'ИПУ и ОКПУ'!$O$2:$O$3258),"")</f>
        <v>88</v>
      </c>
      <c r="G2295">
        <f>VLOOKUP(A2295,'Лицевые счета'!$A$2:$K$4570,9,0)</f>
        <v>1</v>
      </c>
      <c r="H2295">
        <f>VLOOKUP(A2295,'Лицевые счета'!$A$2:$K$4570,10,0)</f>
        <v>167.6</v>
      </c>
      <c r="I2295" t="str">
        <f>VLOOKUP(A2295,'Лицевые счета'!$A$2:$K$4570,6,0)</f>
        <v>ФЛ</v>
      </c>
      <c r="J2295" t="str">
        <f>IF(AND(C2295=0,I2295="ФЛ"),G2295*H2295,"")</f>
        <v/>
      </c>
      <c r="K2295" t="str">
        <f>IF(AND(C2295&gt;0,E2295="Нет показаний",I2295="ФЛ"),G2295*H2295,"")</f>
        <v/>
      </c>
    </row>
    <row r="2296" spans="1:11" x14ac:dyDescent="0.25">
      <c r="A2296" s="7">
        <v>197525</v>
      </c>
      <c r="B2296" s="7">
        <f>VLOOKUP(A2296,'Лицевые счета'!$A$1:$K$4570,2,0)</f>
        <v>197180</v>
      </c>
      <c r="C2296">
        <f>COUNTIF('ИПУ и ОКПУ'!$A$2:$A$3258,A2296)</f>
        <v>1</v>
      </c>
      <c r="D2296" t="str">
        <f>IF(C2296&gt;0,VLOOKUP(A2296,'ИПУ и ОКПУ'!$A$1:$O$3258,9,0),"")</f>
        <v>Одноставочный</v>
      </c>
      <c r="E2296" t="str">
        <f>IF(C2296&gt;0,IF(VLOOKUP(A2296,'ИПУ и ОКПУ'!$A$1:$O$3258,14,0)="Нет показаний","Нет показаний",""),"")</f>
        <v/>
      </c>
      <c r="F2296">
        <f>IF(AND(C2296&gt;0),SUMIF('ИПУ и ОКПУ'!$A$2:$A$3258,A2296,'ИПУ и ОКПУ'!$O$2:$O$3258),"")</f>
        <v>87</v>
      </c>
      <c r="G2296">
        <f>VLOOKUP(A2296,'Лицевые счета'!$A$2:$K$4570,9,0)</f>
        <v>1</v>
      </c>
      <c r="H2296">
        <f>VLOOKUP(A2296,'Лицевые счета'!$A$2:$K$4570,10,0)</f>
        <v>142</v>
      </c>
      <c r="I2296" t="str">
        <f>VLOOKUP(A2296,'Лицевые счета'!$A$2:$K$4570,6,0)</f>
        <v>ФЛ</v>
      </c>
      <c r="J2296" t="str">
        <f>IF(AND(C2296=0,I2296="ФЛ"),G2296*H2296,"")</f>
        <v/>
      </c>
      <c r="K2296" t="str">
        <f>IF(AND(C2296&gt;0,E2296="Нет показаний",I2296="ФЛ"),G2296*H2296,"")</f>
        <v/>
      </c>
    </row>
    <row r="2297" spans="1:11" x14ac:dyDescent="0.25">
      <c r="A2297" s="7">
        <v>197529</v>
      </c>
      <c r="B2297" s="7">
        <f>VLOOKUP(A2297,'Лицевые счета'!$A$1:$K$4570,2,0)</f>
        <v>197180</v>
      </c>
      <c r="C2297">
        <f>COUNTIF('ИПУ и ОКПУ'!$A$2:$A$3258,A2297)</f>
        <v>1</v>
      </c>
      <c r="D2297" t="str">
        <f>IF(C2297&gt;0,VLOOKUP(A2297,'ИПУ и ОКПУ'!$A$1:$O$3258,9,0),"")</f>
        <v>Одноставочный</v>
      </c>
      <c r="E2297" t="str">
        <f>IF(C2297&gt;0,IF(VLOOKUP(A2297,'ИПУ и ОКПУ'!$A$1:$O$3258,14,0)="Нет показаний","Нет показаний",""),"")</f>
        <v/>
      </c>
      <c r="F2297">
        <f>IF(AND(C2297&gt;0),SUMIF('ИПУ и ОКПУ'!$A$2:$A$3258,A2297,'ИПУ и ОКПУ'!$O$2:$O$3258),"")</f>
        <v>-1092.77</v>
      </c>
      <c r="G2297">
        <f>VLOOKUP(A2297,'Лицевые счета'!$A$2:$K$4570,9,0)</f>
        <v>1</v>
      </c>
      <c r="H2297">
        <f>VLOOKUP(A2297,'Лицевые счета'!$A$2:$K$4570,10,0)</f>
        <v>167.6</v>
      </c>
      <c r="I2297" t="str">
        <f>VLOOKUP(A2297,'Лицевые счета'!$A$2:$K$4570,6,0)</f>
        <v>ФЛ</v>
      </c>
      <c r="J2297" t="str">
        <f>IF(AND(C2297=0,I2297="ФЛ"),G2297*H2297,"")</f>
        <v/>
      </c>
      <c r="K2297" t="str">
        <f>IF(AND(C2297&gt;0,E2297="Нет показаний",I2297="ФЛ"),G2297*H2297,"")</f>
        <v/>
      </c>
    </row>
    <row r="2298" spans="1:11" x14ac:dyDescent="0.25">
      <c r="A2298" s="7">
        <v>197533</v>
      </c>
      <c r="B2298" s="7">
        <f>VLOOKUP(A2298,'Лицевые счета'!$A$1:$K$4570,2,0)</f>
        <v>197181</v>
      </c>
      <c r="C2298">
        <f>COUNTIF('ИПУ и ОКПУ'!$A$2:$A$3258,A2298)</f>
        <v>1</v>
      </c>
      <c r="D2298" t="str">
        <f>IF(C2298&gt;0,VLOOKUP(A2298,'ИПУ и ОКПУ'!$A$1:$O$3258,9,0),"")</f>
        <v>Одноставочный</v>
      </c>
      <c r="E2298" t="str">
        <f>IF(C2298&gt;0,IF(VLOOKUP(A2298,'ИПУ и ОКПУ'!$A$1:$O$3258,14,0)="Нет показаний","Нет показаний",""),"")</f>
        <v>Нет показаний</v>
      </c>
      <c r="F2298">
        <f>IF(AND(C2298&gt;0),SUMIF('ИПУ и ОКПУ'!$A$2:$A$3258,A2298,'ИПУ и ОКПУ'!$O$2:$O$3258),"")</f>
        <v>0</v>
      </c>
      <c r="G2298">
        <f>VLOOKUP(A2298,'Лицевые счета'!$A$2:$K$4570,9,0)</f>
        <v>1</v>
      </c>
      <c r="H2298">
        <f>VLOOKUP(A2298,'Лицевые счета'!$A$2:$K$4570,10,0)</f>
        <v>142</v>
      </c>
      <c r="I2298" t="str">
        <f>VLOOKUP(A2298,'Лицевые счета'!$A$2:$K$4570,6,0)</f>
        <v>ФЛ</v>
      </c>
      <c r="J2298" t="str">
        <f>IF(AND(C2298=0,I2298="ФЛ"),G2298*H2298,"")</f>
        <v/>
      </c>
      <c r="K2298">
        <f>IF(AND(C2298&gt;0,E2298="Нет показаний",I2298="ФЛ"),G2298*H2298,"")</f>
        <v>142</v>
      </c>
    </row>
    <row r="2299" spans="1:11" x14ac:dyDescent="0.25">
      <c r="A2299" s="7">
        <v>197537</v>
      </c>
      <c r="B2299" s="7">
        <f>VLOOKUP(A2299,'Лицевые счета'!$A$1:$K$4570,2,0)</f>
        <v>197181</v>
      </c>
      <c r="C2299">
        <f>COUNTIF('ИПУ и ОКПУ'!$A$2:$A$3258,A2299)</f>
        <v>1</v>
      </c>
      <c r="D2299" t="str">
        <f>IF(C2299&gt;0,VLOOKUP(A2299,'ИПУ и ОКПУ'!$A$1:$O$3258,9,0),"")</f>
        <v>Одноставочный</v>
      </c>
      <c r="E2299" t="str">
        <f>IF(C2299&gt;0,IF(VLOOKUP(A2299,'ИПУ и ОКПУ'!$A$1:$O$3258,14,0)="Нет показаний","Нет показаний",""),"")</f>
        <v/>
      </c>
      <c r="F2299">
        <f>IF(AND(C2299&gt;0),SUMIF('ИПУ и ОКПУ'!$A$2:$A$3258,A2299,'ИПУ и ОКПУ'!$O$2:$O$3258),"")</f>
        <v>63</v>
      </c>
      <c r="G2299">
        <f>VLOOKUP(A2299,'Лицевые счета'!$A$2:$K$4570,9,0)</f>
        <v>1</v>
      </c>
      <c r="H2299">
        <f>VLOOKUP(A2299,'Лицевые счета'!$A$2:$K$4570,10,0)</f>
        <v>167.6</v>
      </c>
      <c r="I2299" t="str">
        <f>VLOOKUP(A2299,'Лицевые счета'!$A$2:$K$4570,6,0)</f>
        <v>ФЛ</v>
      </c>
      <c r="J2299" t="str">
        <f>IF(AND(C2299=0,I2299="ФЛ"),G2299*H2299,"")</f>
        <v/>
      </c>
      <c r="K2299" t="str">
        <f>IF(AND(C2299&gt;0,E2299="Нет показаний",I2299="ФЛ"),G2299*H2299,"")</f>
        <v/>
      </c>
    </row>
    <row r="2300" spans="1:11" x14ac:dyDescent="0.25">
      <c r="A2300" s="7">
        <v>197539</v>
      </c>
      <c r="B2300" s="7">
        <f>VLOOKUP(A2300,'Лицевые счета'!$A$1:$K$4570,2,0)</f>
        <v>197181</v>
      </c>
      <c r="C2300">
        <f>COUNTIF('ИПУ и ОКПУ'!$A$2:$A$3258,A2300)</f>
        <v>1</v>
      </c>
      <c r="D2300" t="str">
        <f>IF(C2300&gt;0,VLOOKUP(A2300,'ИПУ и ОКПУ'!$A$1:$O$3258,9,0),"")</f>
        <v>Одноставочный</v>
      </c>
      <c r="E2300" t="str">
        <f>IF(C2300&gt;0,IF(VLOOKUP(A2300,'ИПУ и ОКПУ'!$A$1:$O$3258,14,0)="Нет показаний","Нет показаний",""),"")</f>
        <v/>
      </c>
      <c r="F2300">
        <f>IF(AND(C2300&gt;0),SUMIF('ИПУ и ОКПУ'!$A$2:$A$3258,A2300,'ИПУ и ОКПУ'!$O$2:$O$3258),"")</f>
        <v>445</v>
      </c>
      <c r="G2300">
        <f>VLOOKUP(A2300,'Лицевые счета'!$A$2:$K$4570,9,0)</f>
        <v>1</v>
      </c>
      <c r="H2300">
        <f>VLOOKUP(A2300,'Лицевые счета'!$A$2:$K$4570,10,0)</f>
        <v>167.6</v>
      </c>
      <c r="I2300" t="str">
        <f>VLOOKUP(A2300,'Лицевые счета'!$A$2:$K$4570,6,0)</f>
        <v>ФЛ</v>
      </c>
      <c r="J2300" t="str">
        <f>IF(AND(C2300=0,I2300="ФЛ"),G2300*H2300,"")</f>
        <v/>
      </c>
      <c r="K2300" t="str">
        <f>IF(AND(C2300&gt;0,E2300="Нет показаний",I2300="ФЛ"),G2300*H2300,"")</f>
        <v/>
      </c>
    </row>
    <row r="2301" spans="1:11" x14ac:dyDescent="0.25">
      <c r="A2301" s="7">
        <v>197545</v>
      </c>
      <c r="B2301" s="7">
        <f>VLOOKUP(A2301,'Лицевые счета'!$A$1:$K$4570,2,0)</f>
        <v>197181</v>
      </c>
      <c r="C2301">
        <f>COUNTIF('ИПУ и ОКПУ'!$A$2:$A$3258,A2301)</f>
        <v>1</v>
      </c>
      <c r="D2301" t="str">
        <f>IF(C2301&gt;0,VLOOKUP(A2301,'ИПУ и ОКПУ'!$A$1:$O$3258,9,0),"")</f>
        <v>Одноставочный</v>
      </c>
      <c r="E2301" t="str">
        <f>IF(C2301&gt;0,IF(VLOOKUP(A2301,'ИПУ и ОКПУ'!$A$1:$O$3258,14,0)="Нет показаний","Нет показаний",""),"")</f>
        <v/>
      </c>
      <c r="F2301">
        <f>IF(AND(C2301&gt;0),SUMIF('ИПУ и ОКПУ'!$A$2:$A$3258,A2301,'ИПУ и ОКПУ'!$O$2:$O$3258),"")</f>
        <v>70.5</v>
      </c>
      <c r="G2301">
        <f>VLOOKUP(A2301,'Лицевые счета'!$A$2:$K$4570,9,0)</f>
        <v>1</v>
      </c>
      <c r="H2301">
        <f>VLOOKUP(A2301,'Лицевые счета'!$A$2:$K$4570,10,0)</f>
        <v>167.6</v>
      </c>
      <c r="I2301" t="str">
        <f>VLOOKUP(A2301,'Лицевые счета'!$A$2:$K$4570,6,0)</f>
        <v>ФЛ</v>
      </c>
      <c r="J2301" t="str">
        <f>IF(AND(C2301=0,I2301="ФЛ"),G2301*H2301,"")</f>
        <v/>
      </c>
      <c r="K2301" t="str">
        <f>IF(AND(C2301&gt;0,E2301="Нет показаний",I2301="ФЛ"),G2301*H2301,"")</f>
        <v/>
      </c>
    </row>
    <row r="2302" spans="1:11" x14ac:dyDescent="0.25">
      <c r="A2302" s="7">
        <v>197549</v>
      </c>
      <c r="B2302" s="7">
        <f>VLOOKUP(A2302,'Лицевые счета'!$A$1:$K$4570,2,0)</f>
        <v>197182</v>
      </c>
      <c r="C2302">
        <f>COUNTIF('ИПУ и ОКПУ'!$A$2:$A$3258,A2302)</f>
        <v>1</v>
      </c>
      <c r="D2302" t="str">
        <f>IF(C2302&gt;0,VLOOKUP(A2302,'ИПУ и ОКПУ'!$A$1:$O$3258,9,0),"")</f>
        <v>Одноставочный</v>
      </c>
      <c r="E2302" t="str">
        <f>IF(C2302&gt;0,IF(VLOOKUP(A2302,'ИПУ и ОКПУ'!$A$1:$O$3258,14,0)="Нет показаний","Нет показаний",""),"")</f>
        <v/>
      </c>
      <c r="F2302">
        <f>IF(AND(C2302&gt;0),SUMIF('ИПУ и ОКПУ'!$A$2:$A$3258,A2302,'ИПУ и ОКПУ'!$O$2:$O$3258),"")</f>
        <v>130</v>
      </c>
      <c r="G2302">
        <f>VLOOKUP(A2302,'Лицевые счета'!$A$2:$K$4570,9,0)</f>
        <v>1</v>
      </c>
      <c r="H2302">
        <f>VLOOKUP(A2302,'Лицевые счета'!$A$2:$K$4570,10,0)</f>
        <v>183.2</v>
      </c>
      <c r="I2302" t="str">
        <f>VLOOKUP(A2302,'Лицевые счета'!$A$2:$K$4570,6,0)</f>
        <v>ФЛ</v>
      </c>
      <c r="J2302" t="str">
        <f>IF(AND(C2302=0,I2302="ФЛ"),G2302*H2302,"")</f>
        <v/>
      </c>
      <c r="K2302" t="str">
        <f>IF(AND(C2302&gt;0,E2302="Нет показаний",I2302="ФЛ"),G2302*H2302,"")</f>
        <v/>
      </c>
    </row>
    <row r="2303" spans="1:11" x14ac:dyDescent="0.25">
      <c r="A2303" s="7">
        <v>197553</v>
      </c>
      <c r="B2303" s="7">
        <f>VLOOKUP(A2303,'Лицевые счета'!$A$1:$K$4570,2,0)</f>
        <v>197182</v>
      </c>
      <c r="C2303">
        <f>COUNTIF('ИПУ и ОКПУ'!$A$2:$A$3258,A2303)</f>
        <v>1</v>
      </c>
      <c r="D2303" t="str">
        <f>IF(C2303&gt;0,VLOOKUP(A2303,'ИПУ и ОКПУ'!$A$1:$O$3258,9,0),"")</f>
        <v>Одноставочный</v>
      </c>
      <c r="E2303" t="str">
        <f>IF(C2303&gt;0,IF(VLOOKUP(A2303,'ИПУ и ОКПУ'!$A$1:$O$3258,14,0)="Нет показаний","Нет показаний",""),"")</f>
        <v/>
      </c>
      <c r="F2303">
        <f>IF(AND(C2303&gt;0),SUMIF('ИПУ и ОКПУ'!$A$2:$A$3258,A2303,'ИПУ и ОКПУ'!$O$2:$O$3258),"")</f>
        <v>3</v>
      </c>
      <c r="G2303">
        <f>VLOOKUP(A2303,'Лицевые счета'!$A$2:$K$4570,9,0)</f>
        <v>1</v>
      </c>
      <c r="H2303">
        <f>VLOOKUP(A2303,'Лицевые счета'!$A$2:$K$4570,10,0)</f>
        <v>167.6</v>
      </c>
      <c r="I2303" t="str">
        <f>VLOOKUP(A2303,'Лицевые счета'!$A$2:$K$4570,6,0)</f>
        <v>ФЛ</v>
      </c>
      <c r="J2303" t="str">
        <f>IF(AND(C2303=0,I2303="ФЛ"),G2303*H2303,"")</f>
        <v/>
      </c>
      <c r="K2303" t="str">
        <f>IF(AND(C2303&gt;0,E2303="Нет показаний",I2303="ФЛ"),G2303*H2303,"")</f>
        <v/>
      </c>
    </row>
    <row r="2304" spans="1:11" x14ac:dyDescent="0.25">
      <c r="A2304" s="7">
        <v>197557</v>
      </c>
      <c r="B2304" s="7">
        <f>VLOOKUP(A2304,'Лицевые счета'!$A$1:$K$4570,2,0)</f>
        <v>197182</v>
      </c>
      <c r="C2304">
        <f>COUNTIF('ИПУ и ОКПУ'!$A$2:$A$3258,A2304)</f>
        <v>1</v>
      </c>
      <c r="D2304" t="str">
        <f>IF(C2304&gt;0,VLOOKUP(A2304,'ИПУ и ОКПУ'!$A$1:$O$3258,9,0),"")</f>
        <v>Одноставочный</v>
      </c>
      <c r="E2304" t="str">
        <f>IF(C2304&gt;0,IF(VLOOKUP(A2304,'ИПУ и ОКПУ'!$A$1:$O$3258,14,0)="Нет показаний","Нет показаний",""),"")</f>
        <v/>
      </c>
      <c r="F2304">
        <f>IF(AND(C2304&gt;0),SUMIF('ИПУ и ОКПУ'!$A$2:$A$3258,A2304,'ИПУ и ОКПУ'!$O$2:$O$3258),"")</f>
        <v>103</v>
      </c>
      <c r="G2304">
        <f>VLOOKUP(A2304,'Лицевые счета'!$A$2:$K$4570,9,0)</f>
        <v>1</v>
      </c>
      <c r="H2304">
        <f>VLOOKUP(A2304,'Лицевые счета'!$A$2:$K$4570,10,0)</f>
        <v>167.6</v>
      </c>
      <c r="I2304" t="str">
        <f>VLOOKUP(A2304,'Лицевые счета'!$A$2:$K$4570,6,0)</f>
        <v>ФЛ</v>
      </c>
      <c r="J2304" t="str">
        <f>IF(AND(C2304=0,I2304="ФЛ"),G2304*H2304,"")</f>
        <v/>
      </c>
      <c r="K2304" t="str">
        <f>IF(AND(C2304&gt;0,E2304="Нет показаний",I2304="ФЛ"),G2304*H2304,"")</f>
        <v/>
      </c>
    </row>
    <row r="2305" spans="1:11" x14ac:dyDescent="0.25">
      <c r="A2305" s="7">
        <v>197559</v>
      </c>
      <c r="B2305" s="7">
        <f>VLOOKUP(A2305,'Лицевые счета'!$A$1:$K$4570,2,0)</f>
        <v>197182</v>
      </c>
      <c r="C2305">
        <f>COUNTIF('ИПУ и ОКПУ'!$A$2:$A$3258,A2305)</f>
        <v>1</v>
      </c>
      <c r="D2305" t="str">
        <f>IF(C2305&gt;0,VLOOKUP(A2305,'ИПУ и ОКПУ'!$A$1:$O$3258,9,0),"")</f>
        <v>Одноставочный</v>
      </c>
      <c r="E2305" t="str">
        <f>IF(C2305&gt;0,IF(VLOOKUP(A2305,'ИПУ и ОКПУ'!$A$1:$O$3258,14,0)="Нет показаний","Нет показаний",""),"")</f>
        <v/>
      </c>
      <c r="F2305">
        <f>IF(AND(C2305&gt;0),SUMIF('ИПУ и ОКПУ'!$A$2:$A$3258,A2305,'ИПУ и ОКПУ'!$O$2:$O$3258),"")</f>
        <v>143</v>
      </c>
      <c r="G2305">
        <f>VLOOKUP(A2305,'Лицевые счета'!$A$2:$K$4570,9,0)</f>
        <v>1</v>
      </c>
      <c r="H2305">
        <f>VLOOKUP(A2305,'Лицевые счета'!$A$2:$K$4570,10,0)</f>
        <v>183.2</v>
      </c>
      <c r="I2305" t="str">
        <f>VLOOKUP(A2305,'Лицевые счета'!$A$2:$K$4570,6,0)</f>
        <v>ФЛ</v>
      </c>
      <c r="J2305" t="str">
        <f>IF(AND(C2305=0,I2305="ФЛ"),G2305*H2305,"")</f>
        <v/>
      </c>
      <c r="K2305" t="str">
        <f>IF(AND(C2305&gt;0,E2305="Нет показаний",I2305="ФЛ"),G2305*H2305,"")</f>
        <v/>
      </c>
    </row>
    <row r="2306" spans="1:11" x14ac:dyDescent="0.25">
      <c r="A2306" s="7">
        <v>197563</v>
      </c>
      <c r="B2306" s="7">
        <f>VLOOKUP(A2306,'Лицевые счета'!$A$1:$K$4570,2,0)</f>
        <v>197183</v>
      </c>
      <c r="C2306">
        <f>COUNTIF('ИПУ и ОКПУ'!$A$2:$A$3258,A2306)</f>
        <v>0</v>
      </c>
      <c r="D2306" t="str">
        <f>IF(C2306&gt;0,VLOOKUP(A2306,'ИПУ и ОКПУ'!$A$1:$O$3258,9,0),"")</f>
        <v/>
      </c>
      <c r="E2306" t="str">
        <f>IF(C2306&gt;0,IF(VLOOKUP(A2306,'ИПУ и ОКПУ'!$A$1:$O$3258,14,0)="Нет показаний","Нет показаний",""),"")</f>
        <v/>
      </c>
      <c r="F2306" t="str">
        <f>IF(AND(C2306&gt;0),SUMIF('ИПУ и ОКПУ'!$A$2:$A$3258,A2306,'ИПУ и ОКПУ'!$O$2:$O$3258),"")</f>
        <v/>
      </c>
      <c r="G2306">
        <f>VLOOKUP(A2306,'Лицевые счета'!$A$2:$K$4570,9,0)</f>
        <v>1</v>
      </c>
      <c r="H2306">
        <f>VLOOKUP(A2306,'Лицевые счета'!$A$2:$K$4570,10,0)</f>
        <v>167.6</v>
      </c>
      <c r="I2306" t="str">
        <f>VLOOKUP(A2306,'Лицевые счета'!$A$2:$K$4570,6,0)</f>
        <v>ФЛ</v>
      </c>
      <c r="J2306">
        <f>IF(AND(C2306=0,I2306="ФЛ"),G2306*H2306,"")</f>
        <v>167.6</v>
      </c>
      <c r="K2306" t="str">
        <f>IF(AND(C2306&gt;0,E2306="Нет показаний",I2306="ФЛ"),G2306*H2306,"")</f>
        <v/>
      </c>
    </row>
    <row r="2307" spans="1:11" x14ac:dyDescent="0.25">
      <c r="A2307" s="7">
        <v>197565</v>
      </c>
      <c r="B2307" s="7">
        <f>VLOOKUP(A2307,'Лицевые счета'!$A$1:$K$4570,2,0)</f>
        <v>197183</v>
      </c>
      <c r="C2307">
        <f>COUNTIF('ИПУ и ОКПУ'!$A$2:$A$3258,A2307)</f>
        <v>1</v>
      </c>
      <c r="D2307" t="str">
        <f>IF(C2307&gt;0,VLOOKUP(A2307,'ИПУ и ОКПУ'!$A$1:$O$3258,9,0),"")</f>
        <v>Одноставочный</v>
      </c>
      <c r="E2307" t="str">
        <f>IF(C2307&gt;0,IF(VLOOKUP(A2307,'ИПУ и ОКПУ'!$A$1:$O$3258,14,0)="Нет показаний","Нет показаний",""),"")</f>
        <v/>
      </c>
      <c r="F2307">
        <f>IF(AND(C2307&gt;0),SUMIF('ИПУ и ОКПУ'!$A$2:$A$3258,A2307,'ИПУ и ОКПУ'!$O$2:$O$3258),"")</f>
        <v>90</v>
      </c>
      <c r="G2307">
        <f>VLOOKUP(A2307,'Лицевые счета'!$A$2:$K$4570,9,0)</f>
        <v>1</v>
      </c>
      <c r="H2307">
        <f>VLOOKUP(A2307,'Лицевые счета'!$A$2:$K$4570,10,0)</f>
        <v>167.6</v>
      </c>
      <c r="I2307" t="str">
        <f>VLOOKUP(A2307,'Лицевые счета'!$A$2:$K$4570,6,0)</f>
        <v>ФЛ</v>
      </c>
      <c r="J2307" t="str">
        <f>IF(AND(C2307=0,I2307="ФЛ"),G2307*H2307,"")</f>
        <v/>
      </c>
      <c r="K2307" t="str">
        <f>IF(AND(C2307&gt;0,E2307="Нет показаний",I2307="ФЛ"),G2307*H2307,"")</f>
        <v/>
      </c>
    </row>
    <row r="2308" spans="1:11" x14ac:dyDescent="0.25">
      <c r="A2308" s="7">
        <v>197791</v>
      </c>
      <c r="B2308" s="7">
        <f>VLOOKUP(A2308,'Лицевые счета'!$A$1:$K$4570,2,0)</f>
        <v>197198</v>
      </c>
      <c r="C2308">
        <f>COUNTIF('ИПУ и ОКПУ'!$A$2:$A$3258,A2308)</f>
        <v>0</v>
      </c>
      <c r="D2308" t="str">
        <f>IF(C2308&gt;0,VLOOKUP(A2308,'ИПУ и ОКПУ'!$A$1:$O$3258,9,0),"")</f>
        <v/>
      </c>
      <c r="E2308" t="str">
        <f>IF(C2308&gt;0,IF(VLOOKUP(A2308,'ИПУ и ОКПУ'!$A$1:$O$3258,14,0)="Нет показаний","Нет показаний",""),"")</f>
        <v/>
      </c>
      <c r="F2308" t="str">
        <f>IF(AND(C2308&gt;0),SUMIF('ИПУ и ОКПУ'!$A$2:$A$3258,A2308,'ИПУ и ОКПУ'!$O$2:$O$3258),"")</f>
        <v/>
      </c>
      <c r="G2308">
        <f>VLOOKUP(A2308,'Лицевые счета'!$A$2:$K$4570,9,0)</f>
        <v>1</v>
      </c>
      <c r="H2308">
        <f>VLOOKUP(A2308,'Лицевые счета'!$A$2:$K$4570,10,0)</f>
        <v>167.6</v>
      </c>
      <c r="I2308" t="str">
        <f>VLOOKUP(A2308,'Лицевые счета'!$A$2:$K$4570,6,0)</f>
        <v>ФЛ</v>
      </c>
      <c r="J2308">
        <f>IF(AND(C2308=0,I2308="ФЛ"),G2308*H2308,"")</f>
        <v>167.6</v>
      </c>
      <c r="K2308" t="str">
        <f>IF(AND(C2308&gt;0,E2308="Нет показаний",I2308="ФЛ"),G2308*H2308,"")</f>
        <v/>
      </c>
    </row>
    <row r="2309" spans="1:11" x14ac:dyDescent="0.25">
      <c r="A2309" s="7">
        <v>197797</v>
      </c>
      <c r="B2309" s="7">
        <f>VLOOKUP(A2309,'Лицевые счета'!$A$1:$K$4570,2,0)</f>
        <v>197198</v>
      </c>
      <c r="C2309">
        <f>COUNTIF('ИПУ и ОКПУ'!$A$2:$A$3258,A2309)</f>
        <v>1</v>
      </c>
      <c r="D2309" t="str">
        <f>IF(C2309&gt;0,VLOOKUP(A2309,'ИПУ и ОКПУ'!$A$1:$O$3258,9,0),"")</f>
        <v>Одноставочный</v>
      </c>
      <c r="E2309" t="str">
        <f>IF(C2309&gt;0,IF(VLOOKUP(A2309,'ИПУ и ОКПУ'!$A$1:$O$3258,14,0)="Нет показаний","Нет показаний",""),"")</f>
        <v>Нет показаний</v>
      </c>
      <c r="F2309">
        <f>IF(AND(C2309&gt;0),SUMIF('ИПУ и ОКПУ'!$A$2:$A$3258,A2309,'ИПУ и ОКПУ'!$O$2:$O$3258),"")</f>
        <v>0</v>
      </c>
      <c r="G2309">
        <f>VLOOKUP(A2309,'Лицевые счета'!$A$2:$K$4570,9,0)</f>
        <v>1</v>
      </c>
      <c r="H2309">
        <f>VLOOKUP(A2309,'Лицевые счета'!$A$2:$K$4570,10,0)</f>
        <v>167.6</v>
      </c>
      <c r="I2309" t="str">
        <f>VLOOKUP(A2309,'Лицевые счета'!$A$2:$K$4570,6,0)</f>
        <v>ФЛ</v>
      </c>
      <c r="J2309" t="str">
        <f>IF(AND(C2309=0,I2309="ФЛ"),G2309*H2309,"")</f>
        <v/>
      </c>
      <c r="K2309">
        <f>IF(AND(C2309&gt;0,E2309="Нет показаний",I2309="ФЛ"),G2309*H2309,"")</f>
        <v>167.6</v>
      </c>
    </row>
    <row r="2310" spans="1:11" x14ac:dyDescent="0.25">
      <c r="A2310" s="7">
        <v>197801</v>
      </c>
      <c r="B2310" s="7">
        <f>VLOOKUP(A2310,'Лицевые счета'!$A$1:$K$4570,2,0)</f>
        <v>197198</v>
      </c>
      <c r="C2310">
        <f>COUNTIF('ИПУ и ОКПУ'!$A$2:$A$3258,A2310)</f>
        <v>1</v>
      </c>
      <c r="D2310" t="str">
        <f>IF(C2310&gt;0,VLOOKUP(A2310,'ИПУ и ОКПУ'!$A$1:$O$3258,9,0),"")</f>
        <v>Одноставочный</v>
      </c>
      <c r="E2310" t="str">
        <f>IF(C2310&gt;0,IF(VLOOKUP(A2310,'ИПУ и ОКПУ'!$A$1:$O$3258,14,0)="Нет показаний","Нет показаний",""),"")</f>
        <v/>
      </c>
      <c r="F2310">
        <f>IF(AND(C2310&gt;0),SUMIF('ИПУ и ОКПУ'!$A$2:$A$3258,A2310,'ИПУ и ОКПУ'!$O$2:$O$3258),"")</f>
        <v>50</v>
      </c>
      <c r="G2310">
        <f>VLOOKUP(A2310,'Лицевые счета'!$A$2:$K$4570,9,0)</f>
        <v>1</v>
      </c>
      <c r="H2310">
        <f>VLOOKUP(A2310,'Лицевые счета'!$A$2:$K$4570,10,0)</f>
        <v>167.6</v>
      </c>
      <c r="I2310" t="str">
        <f>VLOOKUP(A2310,'Лицевые счета'!$A$2:$K$4570,6,0)</f>
        <v>ФЛ</v>
      </c>
      <c r="J2310" t="str">
        <f>IF(AND(C2310=0,I2310="ФЛ"),G2310*H2310,"")</f>
        <v/>
      </c>
      <c r="K2310" t="str">
        <f>IF(AND(C2310&gt;0,E2310="Нет показаний",I2310="ФЛ"),G2310*H2310,"")</f>
        <v/>
      </c>
    </row>
    <row r="2311" spans="1:11" x14ac:dyDescent="0.25">
      <c r="A2311" s="7">
        <v>197837</v>
      </c>
      <c r="B2311" s="7">
        <f>VLOOKUP(A2311,'Лицевые счета'!$A$1:$K$4570,2,0)</f>
        <v>197200</v>
      </c>
      <c r="C2311">
        <f>COUNTIF('ИПУ и ОКПУ'!$A$2:$A$3258,A2311)</f>
        <v>1</v>
      </c>
      <c r="D2311" t="str">
        <f>IF(C2311&gt;0,VLOOKUP(A2311,'ИПУ и ОКПУ'!$A$1:$O$3258,9,0),"")</f>
        <v>Одноставочный</v>
      </c>
      <c r="E2311" t="str">
        <f>IF(C2311&gt;0,IF(VLOOKUP(A2311,'ИПУ и ОКПУ'!$A$1:$O$3258,14,0)="Нет показаний","Нет показаний",""),"")</f>
        <v/>
      </c>
      <c r="F2311">
        <f>IF(AND(C2311&gt;0),SUMIF('ИПУ и ОКПУ'!$A$2:$A$3258,A2311,'ИПУ и ОКПУ'!$O$2:$O$3258),"")</f>
        <v>56</v>
      </c>
      <c r="G2311">
        <f>VLOOKUP(A2311,'Лицевые счета'!$A$2:$K$4570,9,0)</f>
        <v>1</v>
      </c>
      <c r="H2311">
        <f>VLOOKUP(A2311,'Лицевые счета'!$A$2:$K$4570,10,0)</f>
        <v>183.2</v>
      </c>
      <c r="I2311" t="str">
        <f>VLOOKUP(A2311,'Лицевые счета'!$A$2:$K$4570,6,0)</f>
        <v>ФЛ</v>
      </c>
      <c r="J2311" t="str">
        <f>IF(AND(C2311=0,I2311="ФЛ"),G2311*H2311,"")</f>
        <v/>
      </c>
      <c r="K2311" t="str">
        <f>IF(AND(C2311&gt;0,E2311="Нет показаний",I2311="ФЛ"),G2311*H2311,"")</f>
        <v/>
      </c>
    </row>
    <row r="2312" spans="1:11" x14ac:dyDescent="0.25">
      <c r="A2312" s="7">
        <v>197843</v>
      </c>
      <c r="B2312" s="7">
        <f>VLOOKUP(A2312,'Лицевые счета'!$A$1:$K$4570,2,0)</f>
        <v>197202</v>
      </c>
      <c r="C2312">
        <f>COUNTIF('ИПУ и ОКПУ'!$A$2:$A$3258,A2312)</f>
        <v>1</v>
      </c>
      <c r="D2312" t="str">
        <f>IF(C2312&gt;0,VLOOKUP(A2312,'ИПУ и ОКПУ'!$A$1:$O$3258,9,0),"")</f>
        <v>Одноставочный</v>
      </c>
      <c r="E2312" t="str">
        <f>IF(C2312&gt;0,IF(VLOOKUP(A2312,'ИПУ и ОКПУ'!$A$1:$O$3258,14,0)="Нет показаний","Нет показаний",""),"")</f>
        <v/>
      </c>
      <c r="F2312">
        <f>IF(AND(C2312&gt;0),SUMIF('ИПУ и ОКПУ'!$A$2:$A$3258,A2312,'ИПУ и ОКПУ'!$O$2:$O$3258),"")</f>
        <v>52</v>
      </c>
      <c r="G2312">
        <f>VLOOKUP(A2312,'Лицевые счета'!$A$2:$K$4570,9,0)</f>
        <v>1</v>
      </c>
      <c r="H2312">
        <f>VLOOKUP(A2312,'Лицевые счета'!$A$2:$K$4570,10,0)</f>
        <v>194.5</v>
      </c>
      <c r="I2312" t="str">
        <f>VLOOKUP(A2312,'Лицевые счета'!$A$2:$K$4570,6,0)</f>
        <v>ФЛ</v>
      </c>
      <c r="J2312" t="str">
        <f>IF(AND(C2312=0,I2312="ФЛ"),G2312*H2312,"")</f>
        <v/>
      </c>
      <c r="K2312" t="str">
        <f>IF(AND(C2312&gt;0,E2312="Нет показаний",I2312="ФЛ"),G2312*H2312,"")</f>
        <v/>
      </c>
    </row>
    <row r="2313" spans="1:11" x14ac:dyDescent="0.25">
      <c r="A2313" s="7">
        <v>197847</v>
      </c>
      <c r="B2313" s="7">
        <f>VLOOKUP(A2313,'Лицевые счета'!$A$1:$K$4570,2,0)</f>
        <v>197202</v>
      </c>
      <c r="C2313">
        <f>COUNTIF('ИПУ и ОКПУ'!$A$2:$A$3258,A2313)</f>
        <v>1</v>
      </c>
      <c r="D2313" t="str">
        <f>IF(C2313&gt;0,VLOOKUP(A2313,'ИПУ и ОКПУ'!$A$1:$O$3258,9,0),"")</f>
        <v>Одноставочный</v>
      </c>
      <c r="E2313" t="str">
        <f>IF(C2313&gt;0,IF(VLOOKUP(A2313,'ИПУ и ОКПУ'!$A$1:$O$3258,14,0)="Нет показаний","Нет показаний",""),"")</f>
        <v/>
      </c>
      <c r="F2313">
        <f>IF(AND(C2313&gt;0),SUMIF('ИПУ и ОКПУ'!$A$2:$A$3258,A2313,'ИПУ и ОКПУ'!$O$2:$O$3258),"")</f>
        <v>92</v>
      </c>
      <c r="G2313">
        <f>VLOOKUP(A2313,'Лицевые счета'!$A$2:$K$4570,9,0)</f>
        <v>1</v>
      </c>
      <c r="H2313">
        <f>VLOOKUP(A2313,'Лицевые счета'!$A$2:$K$4570,10,0)</f>
        <v>167.6</v>
      </c>
      <c r="I2313" t="str">
        <f>VLOOKUP(A2313,'Лицевые счета'!$A$2:$K$4570,6,0)</f>
        <v>ФЛ</v>
      </c>
      <c r="J2313" t="str">
        <f>IF(AND(C2313=0,I2313="ФЛ"),G2313*H2313,"")</f>
        <v/>
      </c>
      <c r="K2313" t="str">
        <f>IF(AND(C2313&gt;0,E2313="Нет показаний",I2313="ФЛ"),G2313*H2313,"")</f>
        <v/>
      </c>
    </row>
    <row r="2314" spans="1:11" x14ac:dyDescent="0.25">
      <c r="A2314" s="7">
        <v>197851</v>
      </c>
      <c r="B2314" s="7">
        <f>VLOOKUP(A2314,'Лицевые счета'!$A$1:$K$4570,2,0)</f>
        <v>197202</v>
      </c>
      <c r="C2314">
        <f>COUNTIF('ИПУ и ОКПУ'!$A$2:$A$3258,A2314)</f>
        <v>1</v>
      </c>
      <c r="D2314" t="str">
        <f>IF(C2314&gt;0,VLOOKUP(A2314,'ИПУ и ОКПУ'!$A$1:$O$3258,9,0),"")</f>
        <v>Одноставочный</v>
      </c>
      <c r="E2314" t="str">
        <f>IF(C2314&gt;0,IF(VLOOKUP(A2314,'ИПУ и ОКПУ'!$A$1:$O$3258,14,0)="Нет показаний","Нет показаний",""),"")</f>
        <v>Нет показаний</v>
      </c>
      <c r="F2314">
        <f>IF(AND(C2314&gt;0),SUMIF('ИПУ и ОКПУ'!$A$2:$A$3258,A2314,'ИПУ и ОКПУ'!$O$2:$O$3258),"")</f>
        <v>0</v>
      </c>
      <c r="G2314">
        <f>VLOOKUP(A2314,'Лицевые счета'!$A$2:$K$4570,9,0)</f>
        <v>1</v>
      </c>
      <c r="H2314">
        <f>VLOOKUP(A2314,'Лицевые счета'!$A$2:$K$4570,10,0)</f>
        <v>194.5</v>
      </c>
      <c r="I2314" t="str">
        <f>VLOOKUP(A2314,'Лицевые счета'!$A$2:$K$4570,6,0)</f>
        <v>ФЛ</v>
      </c>
      <c r="J2314" t="str">
        <f>IF(AND(C2314=0,I2314="ФЛ"),G2314*H2314,"")</f>
        <v/>
      </c>
      <c r="K2314">
        <f>IF(AND(C2314&gt;0,E2314="Нет показаний",I2314="ФЛ"),G2314*H2314,"")</f>
        <v>194.5</v>
      </c>
    </row>
    <row r="2315" spans="1:11" x14ac:dyDescent="0.25">
      <c r="A2315" s="7">
        <v>197855</v>
      </c>
      <c r="B2315" s="7">
        <f>VLOOKUP(A2315,'Лицевые счета'!$A$1:$K$4570,2,0)</f>
        <v>197202</v>
      </c>
      <c r="C2315">
        <f>COUNTIF('ИПУ и ОКПУ'!$A$2:$A$3258,A2315)</f>
        <v>1</v>
      </c>
      <c r="D2315" t="str">
        <f>IF(C2315&gt;0,VLOOKUP(A2315,'ИПУ и ОКПУ'!$A$1:$O$3258,9,0),"")</f>
        <v>Одноставочный</v>
      </c>
      <c r="E2315" t="str">
        <f>IF(C2315&gt;0,IF(VLOOKUP(A2315,'ИПУ и ОКПУ'!$A$1:$O$3258,14,0)="Нет показаний","Нет показаний",""),"")</f>
        <v>Нет показаний</v>
      </c>
      <c r="F2315">
        <f>IF(AND(C2315&gt;0),SUMIF('ИПУ и ОКПУ'!$A$2:$A$3258,A2315,'ИПУ и ОКПУ'!$O$2:$O$3258),"")</f>
        <v>0</v>
      </c>
      <c r="G2315">
        <f>VLOOKUP(A2315,'Лицевые счета'!$A$2:$K$4570,9,0)</f>
        <v>1</v>
      </c>
      <c r="H2315">
        <f>VLOOKUP(A2315,'Лицевые счета'!$A$2:$K$4570,10,0)</f>
        <v>142</v>
      </c>
      <c r="I2315" t="str">
        <f>VLOOKUP(A2315,'Лицевые счета'!$A$2:$K$4570,6,0)</f>
        <v>ФЛ</v>
      </c>
      <c r="J2315" t="str">
        <f>IF(AND(C2315=0,I2315="ФЛ"),G2315*H2315,"")</f>
        <v/>
      </c>
      <c r="K2315">
        <f>IF(AND(C2315&gt;0,E2315="Нет показаний",I2315="ФЛ"),G2315*H2315,"")</f>
        <v>142</v>
      </c>
    </row>
    <row r="2316" spans="1:11" x14ac:dyDescent="0.25">
      <c r="A2316" s="7">
        <v>198280</v>
      </c>
      <c r="B2316" s="7">
        <f>VLOOKUP(A2316,'Лицевые счета'!$A$1:$K$4570,2,0)</f>
        <v>197249</v>
      </c>
      <c r="C2316">
        <f>COUNTIF('ИПУ и ОКПУ'!$A$2:$A$3258,A2316)</f>
        <v>1</v>
      </c>
      <c r="D2316" t="str">
        <f>IF(C2316&gt;0,VLOOKUP(A2316,'ИПУ и ОКПУ'!$A$1:$O$3258,9,0),"")</f>
        <v>Одноставочный</v>
      </c>
      <c r="E2316" t="str">
        <f>IF(C2316&gt;0,IF(VLOOKUP(A2316,'ИПУ и ОКПУ'!$A$1:$O$3258,14,0)="Нет показаний","Нет показаний",""),"")</f>
        <v/>
      </c>
      <c r="F2316">
        <f>IF(AND(C2316&gt;0),SUMIF('ИПУ и ОКПУ'!$A$2:$A$3258,A2316,'ИПУ и ОКПУ'!$O$2:$O$3258),"")</f>
        <v>47</v>
      </c>
      <c r="G2316">
        <f>VLOOKUP(A2316,'Лицевые счета'!$A$2:$K$4570,9,0)</f>
        <v>1</v>
      </c>
      <c r="H2316">
        <f>VLOOKUP(A2316,'Лицевые счета'!$A$2:$K$4570,10,0)</f>
        <v>167.6</v>
      </c>
      <c r="I2316" t="str">
        <f>VLOOKUP(A2316,'Лицевые счета'!$A$2:$K$4570,6,0)</f>
        <v>ФЛ</v>
      </c>
      <c r="J2316" t="str">
        <f>IF(AND(C2316=0,I2316="ФЛ"),G2316*H2316,"")</f>
        <v/>
      </c>
      <c r="K2316" t="str">
        <f>IF(AND(C2316&gt;0,E2316="Нет показаний",I2316="ФЛ"),G2316*H2316,"")</f>
        <v/>
      </c>
    </row>
    <row r="2317" spans="1:11" x14ac:dyDescent="0.25">
      <c r="A2317" s="7">
        <v>198282</v>
      </c>
      <c r="B2317" s="7">
        <f>VLOOKUP(A2317,'Лицевые счета'!$A$1:$K$4570,2,0)</f>
        <v>197249</v>
      </c>
      <c r="C2317">
        <f>COUNTIF('ИПУ и ОКПУ'!$A$2:$A$3258,A2317)</f>
        <v>1</v>
      </c>
      <c r="D2317" t="str">
        <f>IF(C2317&gt;0,VLOOKUP(A2317,'ИПУ и ОКПУ'!$A$1:$O$3258,9,0),"")</f>
        <v>Одноставочный</v>
      </c>
      <c r="E2317" t="str">
        <f>IF(C2317&gt;0,IF(VLOOKUP(A2317,'ИПУ и ОКПУ'!$A$1:$O$3258,14,0)="Нет показаний","Нет показаний",""),"")</f>
        <v/>
      </c>
      <c r="F2317">
        <f>IF(AND(C2317&gt;0),SUMIF('ИПУ и ОКПУ'!$A$2:$A$3258,A2317,'ИПУ и ОКПУ'!$O$2:$O$3258),"")</f>
        <v>180</v>
      </c>
      <c r="G2317">
        <f>VLOOKUP(A2317,'Лицевые счета'!$A$2:$K$4570,9,0)</f>
        <v>1</v>
      </c>
      <c r="H2317">
        <f>VLOOKUP(A2317,'Лицевые счета'!$A$2:$K$4570,10,0)</f>
        <v>183.2</v>
      </c>
      <c r="I2317" t="str">
        <f>VLOOKUP(A2317,'Лицевые счета'!$A$2:$K$4570,6,0)</f>
        <v>ФЛ</v>
      </c>
      <c r="J2317" t="str">
        <f>IF(AND(C2317=0,I2317="ФЛ"),G2317*H2317,"")</f>
        <v/>
      </c>
      <c r="K2317" t="str">
        <f>IF(AND(C2317&gt;0,E2317="Нет показаний",I2317="ФЛ"),G2317*H2317,"")</f>
        <v/>
      </c>
    </row>
    <row r="2318" spans="1:11" x14ac:dyDescent="0.25">
      <c r="A2318" s="7">
        <v>198284</v>
      </c>
      <c r="B2318" s="7">
        <f>VLOOKUP(A2318,'Лицевые счета'!$A$1:$K$4570,2,0)</f>
        <v>197249</v>
      </c>
      <c r="C2318">
        <f>COUNTIF('ИПУ и ОКПУ'!$A$2:$A$3258,A2318)</f>
        <v>1</v>
      </c>
      <c r="D2318" t="str">
        <f>IF(C2318&gt;0,VLOOKUP(A2318,'ИПУ и ОКПУ'!$A$1:$O$3258,9,0),"")</f>
        <v>Одноставочный</v>
      </c>
      <c r="E2318" t="str">
        <f>IF(C2318&gt;0,IF(VLOOKUP(A2318,'ИПУ и ОКПУ'!$A$1:$O$3258,14,0)="Нет показаний","Нет показаний",""),"")</f>
        <v/>
      </c>
      <c r="F2318">
        <f>IF(AND(C2318&gt;0),SUMIF('ИПУ и ОКПУ'!$A$2:$A$3258,A2318,'ИПУ и ОКПУ'!$O$2:$O$3258),"")</f>
        <v>0</v>
      </c>
      <c r="G2318">
        <f>VLOOKUP(A2318,'Лицевые счета'!$A$2:$K$4570,9,0)</f>
        <v>1</v>
      </c>
      <c r="H2318">
        <f>VLOOKUP(A2318,'Лицевые счета'!$A$2:$K$4570,10,0)</f>
        <v>183.2</v>
      </c>
      <c r="I2318" t="str">
        <f>VLOOKUP(A2318,'Лицевые счета'!$A$2:$K$4570,6,0)</f>
        <v>ФЛ</v>
      </c>
      <c r="J2318" t="str">
        <f>IF(AND(C2318=0,I2318="ФЛ"),G2318*H2318,"")</f>
        <v/>
      </c>
      <c r="K2318" t="str">
        <f>IF(AND(C2318&gt;0,E2318="Нет показаний",I2318="ФЛ"),G2318*H2318,"")</f>
        <v/>
      </c>
    </row>
    <row r="2319" spans="1:11" x14ac:dyDescent="0.25">
      <c r="A2319" s="7">
        <v>198288</v>
      </c>
      <c r="B2319" s="7">
        <f>VLOOKUP(A2319,'Лицевые счета'!$A$1:$K$4570,2,0)</f>
        <v>197249</v>
      </c>
      <c r="C2319">
        <f>COUNTIF('ИПУ и ОКПУ'!$A$2:$A$3258,A2319)</f>
        <v>0</v>
      </c>
      <c r="D2319" t="str">
        <f>IF(C2319&gt;0,VLOOKUP(A2319,'ИПУ и ОКПУ'!$A$1:$O$3258,9,0),"")</f>
        <v/>
      </c>
      <c r="E2319" t="str">
        <f>IF(C2319&gt;0,IF(VLOOKUP(A2319,'ИПУ и ОКПУ'!$A$1:$O$3258,14,0)="Нет показаний","Нет показаний",""),"")</f>
        <v/>
      </c>
      <c r="F2319" t="str">
        <f>IF(AND(C2319&gt;0),SUMIF('ИПУ и ОКПУ'!$A$2:$A$3258,A2319,'ИПУ и ОКПУ'!$O$2:$O$3258),"")</f>
        <v/>
      </c>
      <c r="G2319">
        <f>VLOOKUP(A2319,'Лицевые счета'!$A$2:$K$4570,9,0)</f>
        <v>1</v>
      </c>
      <c r="H2319">
        <f>VLOOKUP(A2319,'Лицевые счета'!$A$2:$K$4570,10,0)</f>
        <v>167.6</v>
      </c>
      <c r="I2319" t="str">
        <f>VLOOKUP(A2319,'Лицевые счета'!$A$2:$K$4570,6,0)</f>
        <v>ФЛ</v>
      </c>
      <c r="J2319">
        <f>IF(AND(C2319=0,I2319="ФЛ"),G2319*H2319,"")</f>
        <v>167.6</v>
      </c>
      <c r="K2319" t="str">
        <f>IF(AND(C2319&gt;0,E2319="Нет показаний",I2319="ФЛ"),G2319*H2319,"")</f>
        <v/>
      </c>
    </row>
    <row r="2320" spans="1:11" x14ac:dyDescent="0.25">
      <c r="A2320" s="7">
        <v>198290</v>
      </c>
      <c r="B2320" s="7">
        <f>VLOOKUP(A2320,'Лицевые счета'!$A$1:$K$4570,2,0)</f>
        <v>197249</v>
      </c>
      <c r="C2320">
        <f>COUNTIF('ИПУ и ОКПУ'!$A$2:$A$3258,A2320)</f>
        <v>0</v>
      </c>
      <c r="D2320" t="str">
        <f>IF(C2320&gt;0,VLOOKUP(A2320,'ИПУ и ОКПУ'!$A$1:$O$3258,9,0),"")</f>
        <v/>
      </c>
      <c r="E2320" t="str">
        <f>IF(C2320&gt;0,IF(VLOOKUP(A2320,'ИПУ и ОКПУ'!$A$1:$O$3258,14,0)="Нет показаний","Нет показаний",""),"")</f>
        <v/>
      </c>
      <c r="F2320" t="str">
        <f>IF(AND(C2320&gt;0),SUMIF('ИПУ и ОКПУ'!$A$2:$A$3258,A2320,'ИПУ и ОКПУ'!$O$2:$O$3258),"")</f>
        <v/>
      </c>
      <c r="G2320">
        <f>VLOOKUP(A2320,'Лицевые счета'!$A$2:$K$4570,9,0)</f>
        <v>1</v>
      </c>
      <c r="H2320">
        <f>VLOOKUP(A2320,'Лицевые счета'!$A$2:$K$4570,10,0)</f>
        <v>167.6</v>
      </c>
      <c r="I2320" t="str">
        <f>VLOOKUP(A2320,'Лицевые счета'!$A$2:$K$4570,6,0)</f>
        <v>ФЛ</v>
      </c>
      <c r="J2320">
        <f>IF(AND(C2320=0,I2320="ФЛ"),G2320*H2320,"")</f>
        <v>167.6</v>
      </c>
      <c r="K2320" t="str">
        <f>IF(AND(C2320&gt;0,E2320="Нет показаний",I2320="ФЛ"),G2320*H2320,"")</f>
        <v/>
      </c>
    </row>
    <row r="2321" spans="1:11" x14ac:dyDescent="0.25">
      <c r="A2321" s="7">
        <v>198294</v>
      </c>
      <c r="B2321" s="7">
        <f>VLOOKUP(A2321,'Лицевые счета'!$A$1:$K$4570,2,0)</f>
        <v>197249</v>
      </c>
      <c r="C2321">
        <f>COUNTIF('ИПУ и ОКПУ'!$A$2:$A$3258,A2321)</f>
        <v>1</v>
      </c>
      <c r="D2321" t="str">
        <f>IF(C2321&gt;0,VLOOKUP(A2321,'ИПУ и ОКПУ'!$A$1:$O$3258,9,0),"")</f>
        <v>Одноставочный</v>
      </c>
      <c r="E2321" t="str">
        <f>IF(C2321&gt;0,IF(VLOOKUP(A2321,'ИПУ и ОКПУ'!$A$1:$O$3258,14,0)="Нет показаний","Нет показаний",""),"")</f>
        <v/>
      </c>
      <c r="F2321">
        <f>IF(AND(C2321&gt;0),SUMIF('ИПУ и ОКПУ'!$A$2:$A$3258,A2321,'ИПУ и ОКПУ'!$O$2:$O$3258),"")</f>
        <v>112</v>
      </c>
      <c r="G2321">
        <f>VLOOKUP(A2321,'Лицевые счета'!$A$2:$K$4570,9,0)</f>
        <v>1</v>
      </c>
      <c r="H2321">
        <f>VLOOKUP(A2321,'Лицевые счета'!$A$2:$K$4570,10,0)</f>
        <v>167.6</v>
      </c>
      <c r="I2321" t="str">
        <f>VLOOKUP(A2321,'Лицевые счета'!$A$2:$K$4570,6,0)</f>
        <v>ФЛ</v>
      </c>
      <c r="J2321" t="str">
        <f>IF(AND(C2321=0,I2321="ФЛ"),G2321*H2321,"")</f>
        <v/>
      </c>
      <c r="K2321" t="str">
        <f>IF(AND(C2321&gt;0,E2321="Нет показаний",I2321="ФЛ"),G2321*H2321,"")</f>
        <v/>
      </c>
    </row>
    <row r="2322" spans="1:11" x14ac:dyDescent="0.25">
      <c r="A2322" s="7">
        <v>198296</v>
      </c>
      <c r="B2322" s="7">
        <f>VLOOKUP(A2322,'Лицевые счета'!$A$1:$K$4570,2,0)</f>
        <v>197249</v>
      </c>
      <c r="C2322">
        <f>COUNTIF('ИПУ и ОКПУ'!$A$2:$A$3258,A2322)</f>
        <v>1</v>
      </c>
      <c r="D2322" t="str">
        <f>IF(C2322&gt;0,VLOOKUP(A2322,'ИПУ и ОКПУ'!$A$1:$O$3258,9,0),"")</f>
        <v>Одноставочный</v>
      </c>
      <c r="E2322" t="str">
        <f>IF(C2322&gt;0,IF(VLOOKUP(A2322,'ИПУ и ОКПУ'!$A$1:$O$3258,14,0)="Нет показаний","Нет показаний",""),"")</f>
        <v/>
      </c>
      <c r="F2322">
        <f>IF(AND(C2322&gt;0),SUMIF('ИПУ и ОКПУ'!$A$2:$A$3258,A2322,'ИПУ и ОКПУ'!$O$2:$O$3258),"")</f>
        <v>65</v>
      </c>
      <c r="G2322">
        <f>VLOOKUP(A2322,'Лицевые счета'!$A$2:$K$4570,9,0)</f>
        <v>1</v>
      </c>
      <c r="H2322">
        <f>VLOOKUP(A2322,'Лицевые счета'!$A$2:$K$4570,10,0)</f>
        <v>142</v>
      </c>
      <c r="I2322" t="str">
        <f>VLOOKUP(A2322,'Лицевые счета'!$A$2:$K$4570,6,0)</f>
        <v>ФЛ</v>
      </c>
      <c r="J2322" t="str">
        <f>IF(AND(C2322=0,I2322="ФЛ"),G2322*H2322,"")</f>
        <v/>
      </c>
      <c r="K2322" t="str">
        <f>IF(AND(C2322&gt;0,E2322="Нет показаний",I2322="ФЛ"),G2322*H2322,"")</f>
        <v/>
      </c>
    </row>
    <row r="2323" spans="1:11" x14ac:dyDescent="0.25">
      <c r="A2323" s="7">
        <v>198300</v>
      </c>
      <c r="B2323" s="7">
        <f>VLOOKUP(A2323,'Лицевые счета'!$A$1:$K$4570,2,0)</f>
        <v>197249</v>
      </c>
      <c r="C2323">
        <f>COUNTIF('ИПУ и ОКПУ'!$A$2:$A$3258,A2323)</f>
        <v>1</v>
      </c>
      <c r="D2323" t="str">
        <f>IF(C2323&gt;0,VLOOKUP(A2323,'ИПУ и ОКПУ'!$A$1:$O$3258,9,0),"")</f>
        <v>Одноставочный</v>
      </c>
      <c r="E2323" t="str">
        <f>IF(C2323&gt;0,IF(VLOOKUP(A2323,'ИПУ и ОКПУ'!$A$1:$O$3258,14,0)="Нет показаний","Нет показаний",""),"")</f>
        <v/>
      </c>
      <c r="F2323">
        <f>IF(AND(C2323&gt;0),SUMIF('ИПУ и ОКПУ'!$A$2:$A$3258,A2323,'ИПУ и ОКПУ'!$O$2:$O$3258),"")</f>
        <v>29</v>
      </c>
      <c r="G2323">
        <f>VLOOKUP(A2323,'Лицевые счета'!$A$2:$K$4570,9,0)</f>
        <v>1</v>
      </c>
      <c r="H2323">
        <f>VLOOKUP(A2323,'Лицевые счета'!$A$2:$K$4570,10,0)</f>
        <v>142</v>
      </c>
      <c r="I2323" t="str">
        <f>VLOOKUP(A2323,'Лицевые счета'!$A$2:$K$4570,6,0)</f>
        <v>ФЛ</v>
      </c>
      <c r="J2323" t="str">
        <f>IF(AND(C2323=0,I2323="ФЛ"),G2323*H2323,"")</f>
        <v/>
      </c>
      <c r="K2323" t="str">
        <f>IF(AND(C2323&gt;0,E2323="Нет показаний",I2323="ФЛ"),G2323*H2323,"")</f>
        <v/>
      </c>
    </row>
    <row r="2324" spans="1:11" x14ac:dyDescent="0.25">
      <c r="A2324" s="7">
        <v>198306</v>
      </c>
      <c r="B2324" s="7">
        <f>VLOOKUP(A2324,'Лицевые счета'!$A$1:$K$4570,2,0)</f>
        <v>197250</v>
      </c>
      <c r="C2324">
        <f>COUNTIF('ИПУ и ОКПУ'!$A$2:$A$3258,A2324)</f>
        <v>1</v>
      </c>
      <c r="D2324" t="str">
        <f>IF(C2324&gt;0,VLOOKUP(A2324,'ИПУ и ОКПУ'!$A$1:$O$3258,9,0),"")</f>
        <v>Одноставочный</v>
      </c>
      <c r="E2324" t="str">
        <f>IF(C2324&gt;0,IF(VLOOKUP(A2324,'ИПУ и ОКПУ'!$A$1:$O$3258,14,0)="Нет показаний","Нет показаний",""),"")</f>
        <v/>
      </c>
      <c r="F2324">
        <f>IF(AND(C2324&gt;0),SUMIF('ИПУ и ОКПУ'!$A$2:$A$3258,A2324,'ИПУ и ОКПУ'!$O$2:$O$3258),"")</f>
        <v>155.5</v>
      </c>
      <c r="G2324">
        <f>VLOOKUP(A2324,'Лицевые счета'!$A$2:$K$4570,9,0)</f>
        <v>1</v>
      </c>
      <c r="H2324">
        <f>VLOOKUP(A2324,'Лицевые счета'!$A$2:$K$4570,10,0)</f>
        <v>142</v>
      </c>
      <c r="I2324" t="str">
        <f>VLOOKUP(A2324,'Лицевые счета'!$A$2:$K$4570,6,0)</f>
        <v>ФЛ</v>
      </c>
      <c r="J2324" t="str">
        <f>IF(AND(C2324=0,I2324="ФЛ"),G2324*H2324,"")</f>
        <v/>
      </c>
      <c r="K2324" t="str">
        <f>IF(AND(C2324&gt;0,E2324="Нет показаний",I2324="ФЛ"),G2324*H2324,"")</f>
        <v/>
      </c>
    </row>
    <row r="2325" spans="1:11" x14ac:dyDescent="0.25">
      <c r="A2325" s="7">
        <v>198314</v>
      </c>
      <c r="B2325" s="7">
        <f>VLOOKUP(A2325,'Лицевые счета'!$A$1:$K$4570,2,0)</f>
        <v>197250</v>
      </c>
      <c r="C2325">
        <f>COUNTIF('ИПУ и ОКПУ'!$A$2:$A$3258,A2325)</f>
        <v>1</v>
      </c>
      <c r="D2325" t="str">
        <f>IF(C2325&gt;0,VLOOKUP(A2325,'ИПУ и ОКПУ'!$A$1:$O$3258,9,0),"")</f>
        <v>Одноставочный</v>
      </c>
      <c r="E2325" t="str">
        <f>IF(C2325&gt;0,IF(VLOOKUP(A2325,'ИПУ и ОКПУ'!$A$1:$O$3258,14,0)="Нет показаний","Нет показаний",""),"")</f>
        <v/>
      </c>
      <c r="F2325">
        <f>IF(AND(C2325&gt;0),SUMIF('ИПУ и ОКПУ'!$A$2:$A$3258,A2325,'ИПУ и ОКПУ'!$O$2:$O$3258),"")</f>
        <v>32</v>
      </c>
      <c r="G2325">
        <f>VLOOKUP(A2325,'Лицевые счета'!$A$2:$K$4570,9,0)</f>
        <v>1</v>
      </c>
      <c r="H2325">
        <f>VLOOKUP(A2325,'Лицевые счета'!$A$2:$K$4570,10,0)</f>
        <v>142</v>
      </c>
      <c r="I2325" t="str">
        <f>VLOOKUP(A2325,'Лицевые счета'!$A$2:$K$4570,6,0)</f>
        <v>ФЛ</v>
      </c>
      <c r="J2325" t="str">
        <f>IF(AND(C2325=0,I2325="ФЛ"),G2325*H2325,"")</f>
        <v/>
      </c>
      <c r="K2325" t="str">
        <f>IF(AND(C2325&gt;0,E2325="Нет показаний",I2325="ФЛ"),G2325*H2325,"")</f>
        <v/>
      </c>
    </row>
    <row r="2326" spans="1:11" x14ac:dyDescent="0.25">
      <c r="A2326" s="7">
        <v>198320</v>
      </c>
      <c r="B2326" s="7">
        <f>VLOOKUP(A2326,'Лицевые счета'!$A$1:$K$4570,2,0)</f>
        <v>197250</v>
      </c>
      <c r="C2326">
        <f>COUNTIF('ИПУ и ОКПУ'!$A$2:$A$3258,A2326)</f>
        <v>1</v>
      </c>
      <c r="D2326" t="str">
        <f>IF(C2326&gt;0,VLOOKUP(A2326,'ИПУ и ОКПУ'!$A$1:$O$3258,9,0),"")</f>
        <v>Одноставочный</v>
      </c>
      <c r="E2326" t="str">
        <f>IF(C2326&gt;0,IF(VLOOKUP(A2326,'ИПУ и ОКПУ'!$A$1:$O$3258,14,0)="Нет показаний","Нет показаний",""),"")</f>
        <v/>
      </c>
      <c r="F2326">
        <f>IF(AND(C2326&gt;0),SUMIF('ИПУ и ОКПУ'!$A$2:$A$3258,A2326,'ИПУ и ОКПУ'!$O$2:$O$3258),"")</f>
        <v>642.4</v>
      </c>
      <c r="G2326">
        <f>VLOOKUP(A2326,'Лицевые счета'!$A$2:$K$4570,9,0)</f>
        <v>1</v>
      </c>
      <c r="H2326">
        <f>VLOOKUP(A2326,'Лицевые счета'!$A$2:$K$4570,10,0)</f>
        <v>167.6</v>
      </c>
      <c r="I2326" t="str">
        <f>VLOOKUP(A2326,'Лицевые счета'!$A$2:$K$4570,6,0)</f>
        <v>ФЛ</v>
      </c>
      <c r="J2326" t="str">
        <f>IF(AND(C2326=0,I2326="ФЛ"),G2326*H2326,"")</f>
        <v/>
      </c>
      <c r="K2326" t="str">
        <f>IF(AND(C2326&gt;0,E2326="Нет показаний",I2326="ФЛ"),G2326*H2326,"")</f>
        <v/>
      </c>
    </row>
    <row r="2327" spans="1:11" x14ac:dyDescent="0.25">
      <c r="A2327" s="7">
        <v>198322</v>
      </c>
      <c r="B2327" s="7">
        <f>VLOOKUP(A2327,'Лицевые счета'!$A$1:$K$4570,2,0)</f>
        <v>197250</v>
      </c>
      <c r="C2327">
        <f>COUNTIF('ИПУ и ОКПУ'!$A$2:$A$3258,A2327)</f>
        <v>1</v>
      </c>
      <c r="D2327" t="str">
        <f>IF(C2327&gt;0,VLOOKUP(A2327,'ИПУ и ОКПУ'!$A$1:$O$3258,9,0),"")</f>
        <v>Одноставочный</v>
      </c>
      <c r="E2327" t="str">
        <f>IF(C2327&gt;0,IF(VLOOKUP(A2327,'ИПУ и ОКПУ'!$A$1:$O$3258,14,0)="Нет показаний","Нет показаний",""),"")</f>
        <v>Нет показаний</v>
      </c>
      <c r="F2327">
        <f>IF(AND(C2327&gt;0),SUMIF('ИПУ и ОКПУ'!$A$2:$A$3258,A2327,'ИПУ и ОКПУ'!$O$2:$O$3258),"")</f>
        <v>0</v>
      </c>
      <c r="G2327">
        <f>VLOOKUP(A2327,'Лицевые счета'!$A$2:$K$4570,9,0)</f>
        <v>1</v>
      </c>
      <c r="H2327">
        <f>VLOOKUP(A2327,'Лицевые счета'!$A$2:$K$4570,10,0)</f>
        <v>142</v>
      </c>
      <c r="I2327" t="str">
        <f>VLOOKUP(A2327,'Лицевые счета'!$A$2:$K$4570,6,0)</f>
        <v>ФЛ</v>
      </c>
      <c r="J2327" t="str">
        <f>IF(AND(C2327=0,I2327="ФЛ"),G2327*H2327,"")</f>
        <v/>
      </c>
      <c r="K2327">
        <f>IF(AND(C2327&gt;0,E2327="Нет показаний",I2327="ФЛ"),G2327*H2327,"")</f>
        <v>142</v>
      </c>
    </row>
    <row r="2328" spans="1:11" x14ac:dyDescent="0.25">
      <c r="A2328" s="7">
        <v>198330</v>
      </c>
      <c r="B2328" s="7">
        <f>VLOOKUP(A2328,'Лицевые счета'!$A$1:$K$4570,2,0)</f>
        <v>197251</v>
      </c>
      <c r="C2328">
        <f>COUNTIF('ИПУ и ОКПУ'!$A$2:$A$3258,A2328)</f>
        <v>1</v>
      </c>
      <c r="D2328" t="str">
        <f>IF(C2328&gt;0,VLOOKUP(A2328,'ИПУ и ОКПУ'!$A$1:$O$3258,9,0),"")</f>
        <v>Одноставочный</v>
      </c>
      <c r="E2328" t="str">
        <f>IF(C2328&gt;0,IF(VLOOKUP(A2328,'ИПУ и ОКПУ'!$A$1:$O$3258,14,0)="Нет показаний","Нет показаний",""),"")</f>
        <v/>
      </c>
      <c r="F2328">
        <f>IF(AND(C2328&gt;0),SUMIF('ИПУ и ОКПУ'!$A$2:$A$3258,A2328,'ИПУ и ОКПУ'!$O$2:$O$3258),"")</f>
        <v>98</v>
      </c>
      <c r="G2328">
        <f>VLOOKUP(A2328,'Лицевые счета'!$A$2:$K$4570,9,0)</f>
        <v>1</v>
      </c>
      <c r="H2328">
        <f>VLOOKUP(A2328,'Лицевые счета'!$A$2:$K$4570,10,0)</f>
        <v>167.6</v>
      </c>
      <c r="I2328" t="str">
        <f>VLOOKUP(A2328,'Лицевые счета'!$A$2:$K$4570,6,0)</f>
        <v>ФЛ</v>
      </c>
      <c r="J2328" t="str">
        <f>IF(AND(C2328=0,I2328="ФЛ"),G2328*H2328,"")</f>
        <v/>
      </c>
      <c r="K2328" t="str">
        <f>IF(AND(C2328&gt;0,E2328="Нет показаний",I2328="ФЛ"),G2328*H2328,"")</f>
        <v/>
      </c>
    </row>
    <row r="2329" spans="1:11" x14ac:dyDescent="0.25">
      <c r="A2329" s="7">
        <v>198334</v>
      </c>
      <c r="B2329" s="7">
        <f>VLOOKUP(A2329,'Лицевые счета'!$A$1:$K$4570,2,0)</f>
        <v>197251</v>
      </c>
      <c r="C2329">
        <f>COUNTIF('ИПУ и ОКПУ'!$A$2:$A$3258,A2329)</f>
        <v>1</v>
      </c>
      <c r="D2329" t="str">
        <f>IF(C2329&gt;0,VLOOKUP(A2329,'ИПУ и ОКПУ'!$A$1:$O$3258,9,0),"")</f>
        <v>Одноставочный</v>
      </c>
      <c r="E2329" t="str">
        <f>IF(C2329&gt;0,IF(VLOOKUP(A2329,'ИПУ и ОКПУ'!$A$1:$O$3258,14,0)="Нет показаний","Нет показаний",""),"")</f>
        <v/>
      </c>
      <c r="F2329">
        <f>IF(AND(C2329&gt;0),SUMIF('ИПУ и ОКПУ'!$A$2:$A$3258,A2329,'ИПУ и ОКПУ'!$O$2:$O$3258),"")</f>
        <v>181</v>
      </c>
      <c r="G2329">
        <f>VLOOKUP(A2329,'Лицевые счета'!$A$2:$K$4570,9,0)</f>
        <v>1</v>
      </c>
      <c r="H2329">
        <f>VLOOKUP(A2329,'Лицевые счета'!$A$2:$K$4570,10,0)</f>
        <v>183.2</v>
      </c>
      <c r="I2329" t="str">
        <f>VLOOKUP(A2329,'Лицевые счета'!$A$2:$K$4570,6,0)</f>
        <v>ФЛ</v>
      </c>
      <c r="J2329" t="str">
        <f>IF(AND(C2329=0,I2329="ФЛ"),G2329*H2329,"")</f>
        <v/>
      </c>
      <c r="K2329" t="str">
        <f>IF(AND(C2329&gt;0,E2329="Нет показаний",I2329="ФЛ"),G2329*H2329,"")</f>
        <v/>
      </c>
    </row>
    <row r="2330" spans="1:11" x14ac:dyDescent="0.25">
      <c r="A2330" s="7">
        <v>198336</v>
      </c>
      <c r="B2330" s="7">
        <f>VLOOKUP(A2330,'Лицевые счета'!$A$1:$K$4570,2,0)</f>
        <v>197251</v>
      </c>
      <c r="C2330">
        <f>COUNTIF('ИПУ и ОКПУ'!$A$2:$A$3258,A2330)</f>
        <v>0</v>
      </c>
      <c r="D2330" t="str">
        <f>IF(C2330&gt;0,VLOOKUP(A2330,'ИПУ и ОКПУ'!$A$1:$O$3258,9,0),"")</f>
        <v/>
      </c>
      <c r="E2330" t="str">
        <f>IF(C2330&gt;0,IF(VLOOKUP(A2330,'ИПУ и ОКПУ'!$A$1:$O$3258,14,0)="Нет показаний","Нет показаний",""),"")</f>
        <v/>
      </c>
      <c r="F2330" t="str">
        <f>IF(AND(C2330&gt;0),SUMIF('ИПУ и ОКПУ'!$A$2:$A$3258,A2330,'ИПУ и ОКПУ'!$O$2:$O$3258),"")</f>
        <v/>
      </c>
      <c r="G2330">
        <f>VLOOKUP(A2330,'Лицевые счета'!$A$2:$K$4570,9,0)</f>
        <v>1</v>
      </c>
      <c r="H2330">
        <f>VLOOKUP(A2330,'Лицевые счета'!$A$2:$K$4570,10,0)</f>
        <v>142</v>
      </c>
      <c r="I2330" t="str">
        <f>VLOOKUP(A2330,'Лицевые счета'!$A$2:$K$4570,6,0)</f>
        <v>ФЛ</v>
      </c>
      <c r="J2330">
        <f>IF(AND(C2330=0,I2330="ФЛ"),G2330*H2330,"")</f>
        <v>142</v>
      </c>
      <c r="K2330" t="str">
        <f>IF(AND(C2330&gt;0,E2330="Нет показаний",I2330="ФЛ"),G2330*H2330,"")</f>
        <v/>
      </c>
    </row>
    <row r="2331" spans="1:11" x14ac:dyDescent="0.25">
      <c r="A2331" s="7">
        <v>198340</v>
      </c>
      <c r="B2331" s="7">
        <f>VLOOKUP(A2331,'Лицевые счета'!$A$1:$K$4570,2,0)</f>
        <v>197251</v>
      </c>
      <c r="C2331">
        <f>COUNTIF('ИПУ и ОКПУ'!$A$2:$A$3258,A2331)</f>
        <v>1</v>
      </c>
      <c r="D2331" t="str">
        <f>IF(C2331&gt;0,VLOOKUP(A2331,'ИПУ и ОКПУ'!$A$1:$O$3258,9,0),"")</f>
        <v>Одноставочный</v>
      </c>
      <c r="E2331" t="str">
        <f>IF(C2331&gt;0,IF(VLOOKUP(A2331,'ИПУ и ОКПУ'!$A$1:$O$3258,14,0)="Нет показаний","Нет показаний",""),"")</f>
        <v/>
      </c>
      <c r="F2331">
        <f>IF(AND(C2331&gt;0),SUMIF('ИПУ и ОКПУ'!$A$2:$A$3258,A2331,'ИПУ и ОКПУ'!$O$2:$O$3258),"")</f>
        <v>120.2</v>
      </c>
      <c r="G2331">
        <f>VLOOKUP(A2331,'Лицевые счета'!$A$2:$K$4570,9,0)</f>
        <v>1</v>
      </c>
      <c r="H2331">
        <f>VLOOKUP(A2331,'Лицевые счета'!$A$2:$K$4570,10,0)</f>
        <v>183.2</v>
      </c>
      <c r="I2331" t="str">
        <f>VLOOKUP(A2331,'Лицевые счета'!$A$2:$K$4570,6,0)</f>
        <v>ФЛ</v>
      </c>
      <c r="J2331" t="str">
        <f>IF(AND(C2331=0,I2331="ФЛ"),G2331*H2331,"")</f>
        <v/>
      </c>
      <c r="K2331" t="str">
        <f>IF(AND(C2331&gt;0,E2331="Нет показаний",I2331="ФЛ"),G2331*H2331,"")</f>
        <v/>
      </c>
    </row>
    <row r="2332" spans="1:11" x14ac:dyDescent="0.25">
      <c r="A2332" s="7">
        <v>198344</v>
      </c>
      <c r="B2332" s="7">
        <f>VLOOKUP(A2332,'Лицевые счета'!$A$1:$K$4570,2,0)</f>
        <v>197251</v>
      </c>
      <c r="C2332">
        <f>COUNTIF('ИПУ и ОКПУ'!$A$2:$A$3258,A2332)</f>
        <v>1</v>
      </c>
      <c r="D2332" t="str">
        <f>IF(C2332&gt;0,VLOOKUP(A2332,'ИПУ и ОКПУ'!$A$1:$O$3258,9,0),"")</f>
        <v>Одноставочный</v>
      </c>
      <c r="E2332" t="str">
        <f>IF(C2332&gt;0,IF(VLOOKUP(A2332,'ИПУ и ОКПУ'!$A$1:$O$3258,14,0)="Нет показаний","Нет показаний",""),"")</f>
        <v/>
      </c>
      <c r="F2332">
        <f>IF(AND(C2332&gt;0),SUMIF('ИПУ и ОКПУ'!$A$2:$A$3258,A2332,'ИПУ и ОКПУ'!$O$2:$O$3258),"")</f>
        <v>45</v>
      </c>
      <c r="G2332">
        <f>VLOOKUP(A2332,'Лицевые счета'!$A$2:$K$4570,9,0)</f>
        <v>1</v>
      </c>
      <c r="H2332">
        <f>VLOOKUP(A2332,'Лицевые счета'!$A$2:$K$4570,10,0)</f>
        <v>167.6</v>
      </c>
      <c r="I2332" t="str">
        <f>VLOOKUP(A2332,'Лицевые счета'!$A$2:$K$4570,6,0)</f>
        <v>ФЛ</v>
      </c>
      <c r="J2332" t="str">
        <f>IF(AND(C2332=0,I2332="ФЛ"),G2332*H2332,"")</f>
        <v/>
      </c>
      <c r="K2332" t="str">
        <f>IF(AND(C2332&gt;0,E2332="Нет показаний",I2332="ФЛ"),G2332*H2332,"")</f>
        <v/>
      </c>
    </row>
    <row r="2333" spans="1:11" x14ac:dyDescent="0.25">
      <c r="A2333" s="7">
        <v>198346</v>
      </c>
      <c r="B2333" s="7">
        <f>VLOOKUP(A2333,'Лицевые счета'!$A$1:$K$4570,2,0)</f>
        <v>197251</v>
      </c>
      <c r="C2333">
        <f>COUNTIF('ИПУ и ОКПУ'!$A$2:$A$3258,A2333)</f>
        <v>1</v>
      </c>
      <c r="D2333" t="str">
        <f>IF(C2333&gt;0,VLOOKUP(A2333,'ИПУ и ОКПУ'!$A$1:$O$3258,9,0),"")</f>
        <v>Одноставочный</v>
      </c>
      <c r="E2333" t="str">
        <f>IF(C2333&gt;0,IF(VLOOKUP(A2333,'ИПУ и ОКПУ'!$A$1:$O$3258,14,0)="Нет показаний","Нет показаний",""),"")</f>
        <v>Нет показаний</v>
      </c>
      <c r="F2333">
        <f>IF(AND(C2333&gt;0),SUMIF('ИПУ и ОКПУ'!$A$2:$A$3258,A2333,'ИПУ и ОКПУ'!$O$2:$O$3258),"")</f>
        <v>0</v>
      </c>
      <c r="G2333">
        <f>VLOOKUP(A2333,'Лицевые счета'!$A$2:$K$4570,9,0)</f>
        <v>1</v>
      </c>
      <c r="H2333">
        <f>VLOOKUP(A2333,'Лицевые счета'!$A$2:$K$4570,10,0)</f>
        <v>167.6</v>
      </c>
      <c r="I2333" t="str">
        <f>VLOOKUP(A2333,'Лицевые счета'!$A$2:$K$4570,6,0)</f>
        <v>ФЛ</v>
      </c>
      <c r="J2333" t="str">
        <f>IF(AND(C2333=0,I2333="ФЛ"),G2333*H2333,"")</f>
        <v/>
      </c>
      <c r="K2333">
        <f>IF(AND(C2333&gt;0,E2333="Нет показаний",I2333="ФЛ"),G2333*H2333,"")</f>
        <v>167.6</v>
      </c>
    </row>
    <row r="2334" spans="1:11" x14ac:dyDescent="0.25">
      <c r="A2334" s="7">
        <v>198348</v>
      </c>
      <c r="B2334" s="7">
        <f>VLOOKUP(A2334,'Лицевые счета'!$A$1:$K$4570,2,0)</f>
        <v>197251</v>
      </c>
      <c r="C2334">
        <f>COUNTIF('ИПУ и ОКПУ'!$A$2:$A$3258,A2334)</f>
        <v>1</v>
      </c>
      <c r="D2334" t="str">
        <f>IF(C2334&gt;0,VLOOKUP(A2334,'ИПУ и ОКПУ'!$A$1:$O$3258,9,0),"")</f>
        <v>Одноставочный</v>
      </c>
      <c r="E2334" t="str">
        <f>IF(C2334&gt;0,IF(VLOOKUP(A2334,'ИПУ и ОКПУ'!$A$1:$O$3258,14,0)="Нет показаний","Нет показаний",""),"")</f>
        <v/>
      </c>
      <c r="F2334">
        <f>IF(AND(C2334&gt;0),SUMIF('ИПУ и ОКПУ'!$A$2:$A$3258,A2334,'ИПУ и ОКПУ'!$O$2:$O$3258),"")</f>
        <v>20</v>
      </c>
      <c r="G2334">
        <f>VLOOKUP(A2334,'Лицевые счета'!$A$2:$K$4570,9,0)</f>
        <v>1</v>
      </c>
      <c r="H2334">
        <f>VLOOKUP(A2334,'Лицевые счета'!$A$2:$K$4570,10,0)</f>
        <v>142</v>
      </c>
      <c r="I2334" t="str">
        <f>VLOOKUP(A2334,'Лицевые счета'!$A$2:$K$4570,6,0)</f>
        <v>ФЛ</v>
      </c>
      <c r="J2334" t="str">
        <f>IF(AND(C2334=0,I2334="ФЛ"),G2334*H2334,"")</f>
        <v/>
      </c>
      <c r="K2334" t="str">
        <f>IF(AND(C2334&gt;0,E2334="Нет показаний",I2334="ФЛ"),G2334*H2334,"")</f>
        <v/>
      </c>
    </row>
    <row r="2335" spans="1:11" x14ac:dyDescent="0.25">
      <c r="A2335" s="7">
        <v>235631</v>
      </c>
      <c r="B2335" s="7">
        <f>VLOOKUP(A2335,'Лицевые счета'!$A$1:$K$4570,2,0)</f>
        <v>235619</v>
      </c>
      <c r="C2335">
        <f>COUNTIF('ИПУ и ОКПУ'!$A$2:$A$3258,A2335)</f>
        <v>0</v>
      </c>
      <c r="D2335" t="str">
        <f>IF(C2335&gt;0,VLOOKUP(A2335,'ИПУ и ОКПУ'!$A$1:$O$3258,9,0),"")</f>
        <v/>
      </c>
      <c r="E2335" t="str">
        <f>IF(C2335&gt;0,IF(VLOOKUP(A2335,'ИПУ и ОКПУ'!$A$1:$O$3258,14,0)="Нет показаний","Нет показаний",""),"")</f>
        <v/>
      </c>
      <c r="F2335" t="str">
        <f>IF(AND(C2335&gt;0),SUMIF('ИПУ и ОКПУ'!$A$2:$A$3258,A2335,'ИПУ и ОКПУ'!$O$2:$O$3258),"")</f>
        <v/>
      </c>
      <c r="G2335">
        <f>VLOOKUP(A2335,'Лицевые счета'!$A$2:$K$4570,9,0)</f>
        <v>1</v>
      </c>
      <c r="H2335">
        <f>VLOOKUP(A2335,'Лицевые счета'!$A$2:$K$4570,10,0)</f>
        <v>142</v>
      </c>
      <c r="I2335" t="str">
        <f>VLOOKUP(A2335,'Лицевые счета'!$A$2:$K$4570,6,0)</f>
        <v>ФЛ</v>
      </c>
      <c r="J2335">
        <f>IF(AND(C2335=0,I2335="ФЛ"),G2335*H2335,"")</f>
        <v>142</v>
      </c>
      <c r="K2335" t="str">
        <f>IF(AND(C2335&gt;0,E2335="Нет показаний",I2335="ФЛ"),G2335*H2335,"")</f>
        <v/>
      </c>
    </row>
    <row r="2336" spans="1:11" x14ac:dyDescent="0.25">
      <c r="A2336" s="7">
        <v>240434</v>
      </c>
      <c r="B2336" s="7">
        <f>VLOOKUP(A2336,'Лицевые счета'!$A$1:$K$4570,2,0)</f>
        <v>235619</v>
      </c>
      <c r="C2336">
        <f>COUNTIF('ИПУ и ОКПУ'!$A$2:$A$3258,A2336)</f>
        <v>1</v>
      </c>
      <c r="D2336" t="str">
        <f>IF(C2336&gt;0,VLOOKUP(A2336,'ИПУ и ОКПУ'!$A$1:$O$3258,9,0),"")</f>
        <v>Одноставочный</v>
      </c>
      <c r="E2336" t="str">
        <f>IF(C2336&gt;0,IF(VLOOKUP(A2336,'ИПУ и ОКПУ'!$A$1:$O$3258,14,0)="Нет показаний","Нет показаний",""),"")</f>
        <v/>
      </c>
      <c r="F2336">
        <f>IF(AND(C2336&gt;0),SUMIF('ИПУ и ОКПУ'!$A$2:$A$3258,A2336,'ИПУ и ОКПУ'!$O$2:$O$3258),"")</f>
        <v>50</v>
      </c>
      <c r="G2336">
        <f>VLOOKUP(A2336,'Лицевые счета'!$A$2:$K$4570,9,0)</f>
        <v>1</v>
      </c>
      <c r="H2336">
        <f>VLOOKUP(A2336,'Лицевые счета'!$A$2:$K$4570,10,0)</f>
        <v>167.6</v>
      </c>
      <c r="I2336" t="str">
        <f>VLOOKUP(A2336,'Лицевые счета'!$A$2:$K$4570,6,0)</f>
        <v>ФЛ</v>
      </c>
      <c r="J2336" t="str">
        <f>IF(AND(C2336=0,I2336="ФЛ"),G2336*H2336,"")</f>
        <v/>
      </c>
      <c r="K2336" t="str">
        <f>IF(AND(C2336&gt;0,E2336="Нет показаний",I2336="ФЛ"),G2336*H2336,"")</f>
        <v/>
      </c>
    </row>
    <row r="2337" spans="1:11" x14ac:dyDescent="0.25">
      <c r="A2337" s="7">
        <v>240462</v>
      </c>
      <c r="B2337" s="7">
        <f>VLOOKUP(A2337,'Лицевые счета'!$A$1:$K$4570,2,0)</f>
        <v>235619</v>
      </c>
      <c r="C2337">
        <f>COUNTIF('ИПУ и ОКПУ'!$A$2:$A$3258,A2337)</f>
        <v>0</v>
      </c>
      <c r="D2337" t="str">
        <f>IF(C2337&gt;0,VLOOKUP(A2337,'ИПУ и ОКПУ'!$A$1:$O$3258,9,0),"")</f>
        <v/>
      </c>
      <c r="E2337" t="str">
        <f>IF(C2337&gt;0,IF(VLOOKUP(A2337,'ИПУ и ОКПУ'!$A$1:$O$3258,14,0)="Нет показаний","Нет показаний",""),"")</f>
        <v/>
      </c>
      <c r="F2337" t="str">
        <f>IF(AND(C2337&gt;0),SUMIF('ИПУ и ОКПУ'!$A$2:$A$3258,A2337,'ИПУ и ОКПУ'!$O$2:$O$3258),"")</f>
        <v/>
      </c>
      <c r="G2337">
        <f>VLOOKUP(A2337,'Лицевые счета'!$A$2:$K$4570,9,0)</f>
        <v>1</v>
      </c>
      <c r="H2337">
        <f>VLOOKUP(A2337,'Лицевые счета'!$A$2:$K$4570,10,0)</f>
        <v>167.6</v>
      </c>
      <c r="I2337" t="str">
        <f>VLOOKUP(A2337,'Лицевые счета'!$A$2:$K$4570,6,0)</f>
        <v>ФЛ</v>
      </c>
      <c r="J2337">
        <f>IF(AND(C2337=0,I2337="ФЛ"),G2337*H2337,"")</f>
        <v>167.6</v>
      </c>
      <c r="K2337" t="str">
        <f>IF(AND(C2337&gt;0,E2337="Нет показаний",I2337="ФЛ"),G2337*H2337,"")</f>
        <v/>
      </c>
    </row>
    <row r="2338" spans="1:11" x14ac:dyDescent="0.25">
      <c r="A2338" s="7">
        <v>240545</v>
      </c>
      <c r="B2338" s="7">
        <f>VLOOKUP(A2338,'Лицевые счета'!$A$1:$K$4570,2,0)</f>
        <v>235619</v>
      </c>
      <c r="C2338">
        <f>COUNTIF('ИПУ и ОКПУ'!$A$2:$A$3258,A2338)</f>
        <v>0</v>
      </c>
      <c r="D2338" t="str">
        <f>IF(C2338&gt;0,VLOOKUP(A2338,'ИПУ и ОКПУ'!$A$1:$O$3258,9,0),"")</f>
        <v/>
      </c>
      <c r="E2338" t="str">
        <f>IF(C2338&gt;0,IF(VLOOKUP(A2338,'ИПУ и ОКПУ'!$A$1:$O$3258,14,0)="Нет показаний","Нет показаний",""),"")</f>
        <v/>
      </c>
      <c r="F2338" t="str">
        <f>IF(AND(C2338&gt;0),SUMIF('ИПУ и ОКПУ'!$A$2:$A$3258,A2338,'ИПУ и ОКПУ'!$O$2:$O$3258),"")</f>
        <v/>
      </c>
      <c r="G2338">
        <f>VLOOKUP(A2338,'Лицевые счета'!$A$2:$K$4570,9,0)</f>
        <v>1</v>
      </c>
      <c r="H2338">
        <f>VLOOKUP(A2338,'Лицевые счета'!$A$2:$K$4570,10,0)</f>
        <v>142</v>
      </c>
      <c r="I2338" t="str">
        <f>VLOOKUP(A2338,'Лицевые счета'!$A$2:$K$4570,6,0)</f>
        <v>ФЛ</v>
      </c>
      <c r="J2338">
        <f>IF(AND(C2338=0,I2338="ФЛ"),G2338*H2338,"")</f>
        <v>142</v>
      </c>
      <c r="K2338" t="str">
        <f>IF(AND(C2338&gt;0,E2338="Нет показаний",I2338="ФЛ"),G2338*H2338,"")</f>
        <v/>
      </c>
    </row>
    <row r="2339" spans="1:11" x14ac:dyDescent="0.25">
      <c r="A2339" s="7">
        <v>240642</v>
      </c>
      <c r="B2339" s="7">
        <f>VLOOKUP(A2339,'Лицевые счета'!$A$1:$K$4570,2,0)</f>
        <v>197181</v>
      </c>
      <c r="C2339">
        <f>COUNTIF('ИПУ и ОКПУ'!$A$2:$A$3258,A2339)</f>
        <v>1</v>
      </c>
      <c r="D2339" t="str">
        <f>IF(C2339&gt;0,VLOOKUP(A2339,'ИПУ и ОКПУ'!$A$1:$O$3258,9,0),"")</f>
        <v>Одноставочный</v>
      </c>
      <c r="E2339" t="str">
        <f>IF(C2339&gt;0,IF(VLOOKUP(A2339,'ИПУ и ОКПУ'!$A$1:$O$3258,14,0)="Нет показаний","Нет показаний",""),"")</f>
        <v/>
      </c>
      <c r="F2339">
        <f>IF(AND(C2339&gt;0),SUMIF('ИПУ и ОКПУ'!$A$2:$A$3258,A2339,'ИПУ и ОКПУ'!$O$2:$O$3258),"")</f>
        <v>9.4</v>
      </c>
      <c r="G2339">
        <f>VLOOKUP(A2339,'Лицевые счета'!$A$2:$K$4570,9,0)</f>
        <v>1</v>
      </c>
      <c r="H2339">
        <f>VLOOKUP(A2339,'Лицевые счета'!$A$2:$K$4570,10,0)</f>
        <v>167.6</v>
      </c>
      <c r="I2339" t="str">
        <f>VLOOKUP(A2339,'Лицевые счета'!$A$2:$K$4570,6,0)</f>
        <v>ФЛ</v>
      </c>
      <c r="J2339" t="str">
        <f>IF(AND(C2339=0,I2339="ФЛ"),G2339*H2339,"")</f>
        <v/>
      </c>
      <c r="K2339" t="str">
        <f>IF(AND(C2339&gt;0,E2339="Нет показаний",I2339="ФЛ"),G2339*H2339,"")</f>
        <v/>
      </c>
    </row>
    <row r="2340" spans="1:11" x14ac:dyDescent="0.25">
      <c r="A2340" s="7">
        <v>241422</v>
      </c>
      <c r="B2340" s="7">
        <f>VLOOKUP(A2340,'Лицевые счета'!$A$1:$K$4570,2,0)</f>
        <v>58314</v>
      </c>
      <c r="C2340">
        <f>COUNTIF('ИПУ и ОКПУ'!$A$2:$A$3258,A2340)</f>
        <v>1</v>
      </c>
      <c r="D2340" t="str">
        <f>IF(C2340&gt;0,VLOOKUP(A2340,'ИПУ и ОКПУ'!$A$1:$O$3258,9,0),"")</f>
        <v>Одноставочный</v>
      </c>
      <c r="E2340" t="str">
        <f>IF(C2340&gt;0,IF(VLOOKUP(A2340,'ИПУ и ОКПУ'!$A$1:$O$3258,14,0)="Нет показаний","Нет показаний",""),"")</f>
        <v>Нет показаний</v>
      </c>
      <c r="F2340">
        <f>IF(AND(C2340&gt;0),SUMIF('ИПУ и ОКПУ'!$A$2:$A$3258,A2340,'ИПУ и ОКПУ'!$O$2:$O$3258),"")</f>
        <v>0</v>
      </c>
      <c r="G2340">
        <f>VLOOKUP(A2340,'Лицевые счета'!$A$2:$K$4570,9,0)</f>
        <v>1</v>
      </c>
      <c r="H2340">
        <f>VLOOKUP(A2340,'Лицевые счета'!$A$2:$K$4570,10,0)</f>
        <v>142</v>
      </c>
      <c r="I2340" t="str">
        <f>VLOOKUP(A2340,'Лицевые счета'!$A$2:$K$4570,6,0)</f>
        <v>ФЛ</v>
      </c>
      <c r="J2340" t="str">
        <f>IF(AND(C2340=0,I2340="ФЛ"),G2340*H2340,"")</f>
        <v/>
      </c>
      <c r="K2340">
        <f>IF(AND(C2340&gt;0,E2340="Нет показаний",I2340="ФЛ"),G2340*H2340,"")</f>
        <v>142</v>
      </c>
    </row>
    <row r="2341" spans="1:11" x14ac:dyDescent="0.25">
      <c r="A2341" s="7">
        <v>242994</v>
      </c>
      <c r="B2341" s="7">
        <f>VLOOKUP(A2341,'Лицевые счета'!$A$1:$K$4570,2,0)</f>
        <v>242668</v>
      </c>
      <c r="C2341">
        <f>COUNTIF('ИПУ и ОКПУ'!$A$2:$A$3258,A2341)</f>
        <v>1</v>
      </c>
      <c r="D2341" t="str">
        <f>IF(C2341&gt;0,VLOOKUP(A2341,'ИПУ и ОКПУ'!$A$1:$O$3258,9,0),"")</f>
        <v>Одноставочный</v>
      </c>
      <c r="E2341" t="str">
        <f>IF(C2341&gt;0,IF(VLOOKUP(A2341,'ИПУ и ОКПУ'!$A$1:$O$3258,14,0)="Нет показаний","Нет показаний",""),"")</f>
        <v/>
      </c>
      <c r="F2341">
        <f>IF(AND(C2341&gt;0),SUMIF('ИПУ и ОКПУ'!$A$2:$A$3258,A2341,'ИПУ и ОКПУ'!$O$2:$O$3258),"")</f>
        <v>500</v>
      </c>
      <c r="G2341">
        <f>VLOOKUP(A2341,'Лицевые счета'!$A$2:$K$4570,9,0)</f>
        <v>1</v>
      </c>
      <c r="H2341">
        <f>VLOOKUP(A2341,'Лицевые счета'!$A$2:$K$4570,10,0)</f>
        <v>118.7</v>
      </c>
      <c r="I2341" t="str">
        <f>VLOOKUP(A2341,'Лицевые счета'!$A$2:$K$4570,6,0)</f>
        <v>ФЛ</v>
      </c>
      <c r="J2341" t="str">
        <f>IF(AND(C2341=0,I2341="ФЛ"),G2341*H2341,"")</f>
        <v/>
      </c>
      <c r="K2341" t="str">
        <f>IF(AND(C2341&gt;0,E2341="Нет показаний",I2341="ФЛ"),G2341*H2341,"")</f>
        <v/>
      </c>
    </row>
    <row r="2342" spans="1:11" x14ac:dyDescent="0.25">
      <c r="A2342" s="7">
        <v>242996</v>
      </c>
      <c r="B2342" s="7">
        <f>VLOOKUP(A2342,'Лицевые счета'!$A$1:$K$4570,2,0)</f>
        <v>242668</v>
      </c>
      <c r="C2342">
        <f>COUNTIF('ИПУ и ОКПУ'!$A$2:$A$3258,A2342)</f>
        <v>0</v>
      </c>
      <c r="D2342" t="str">
        <f>IF(C2342&gt;0,VLOOKUP(A2342,'ИПУ и ОКПУ'!$A$1:$O$3258,9,0),"")</f>
        <v/>
      </c>
      <c r="E2342" t="str">
        <f>IF(C2342&gt;0,IF(VLOOKUP(A2342,'ИПУ и ОКПУ'!$A$1:$O$3258,14,0)="Нет показаний","Нет показаний",""),"")</f>
        <v/>
      </c>
      <c r="F2342" t="str">
        <f>IF(AND(C2342&gt;0),SUMIF('ИПУ и ОКПУ'!$A$2:$A$3258,A2342,'ИПУ и ОКПУ'!$O$2:$O$3258),"")</f>
        <v/>
      </c>
      <c r="G2342">
        <f>VLOOKUP(A2342,'Лицевые счета'!$A$2:$K$4570,9,0)</f>
        <v>1</v>
      </c>
      <c r="H2342">
        <f>VLOOKUP(A2342,'Лицевые счета'!$A$2:$K$4570,10,0)</f>
        <v>92</v>
      </c>
      <c r="I2342" t="str">
        <f>VLOOKUP(A2342,'Лицевые счета'!$A$2:$K$4570,6,0)</f>
        <v>ФЛ</v>
      </c>
      <c r="J2342">
        <f>IF(AND(C2342=0,I2342="ФЛ"),G2342*H2342,"")</f>
        <v>92</v>
      </c>
      <c r="K2342" t="str">
        <f>IF(AND(C2342&gt;0,E2342="Нет показаний",I2342="ФЛ"),G2342*H2342,"")</f>
        <v/>
      </c>
    </row>
    <row r="2343" spans="1:11" x14ac:dyDescent="0.25">
      <c r="A2343" s="7">
        <v>242998</v>
      </c>
      <c r="B2343" s="7">
        <f>VLOOKUP(A2343,'Лицевые счета'!$A$1:$K$4570,2,0)</f>
        <v>242668</v>
      </c>
      <c r="C2343">
        <f>COUNTIF('ИПУ и ОКПУ'!$A$2:$A$3258,A2343)</f>
        <v>1</v>
      </c>
      <c r="D2343" t="str">
        <f>IF(C2343&gt;0,VLOOKUP(A2343,'ИПУ и ОКПУ'!$A$1:$O$3258,9,0),"")</f>
        <v>Одноставочный</v>
      </c>
      <c r="E2343" t="str">
        <f>IF(C2343&gt;0,IF(VLOOKUP(A2343,'ИПУ и ОКПУ'!$A$1:$O$3258,14,0)="Нет показаний","Нет показаний",""),"")</f>
        <v/>
      </c>
      <c r="F2343">
        <f>IF(AND(C2343&gt;0),SUMIF('ИПУ и ОКПУ'!$A$2:$A$3258,A2343,'ИПУ и ОКПУ'!$O$2:$O$3258),"")</f>
        <v>155</v>
      </c>
      <c r="G2343">
        <f>VLOOKUP(A2343,'Лицевые счета'!$A$2:$K$4570,9,0)</f>
        <v>1</v>
      </c>
      <c r="H2343">
        <f>VLOOKUP(A2343,'Лицевые счета'!$A$2:$K$4570,10,0)</f>
        <v>134.30000000000001</v>
      </c>
      <c r="I2343" t="str">
        <f>VLOOKUP(A2343,'Лицевые счета'!$A$2:$K$4570,6,0)</f>
        <v>ФЛ</v>
      </c>
      <c r="J2343" t="str">
        <f>IF(AND(C2343=0,I2343="ФЛ"),G2343*H2343,"")</f>
        <v/>
      </c>
      <c r="K2343" t="str">
        <f>IF(AND(C2343&gt;0,E2343="Нет показаний",I2343="ФЛ"),G2343*H2343,"")</f>
        <v/>
      </c>
    </row>
    <row r="2344" spans="1:11" x14ac:dyDescent="0.25">
      <c r="A2344" s="7">
        <v>243002</v>
      </c>
      <c r="B2344" s="7">
        <f>VLOOKUP(A2344,'Лицевые счета'!$A$1:$K$4570,2,0)</f>
        <v>242668</v>
      </c>
      <c r="C2344">
        <f>COUNTIF('ИПУ и ОКПУ'!$A$2:$A$3258,A2344)</f>
        <v>0</v>
      </c>
      <c r="D2344" t="str">
        <f>IF(C2344&gt;0,VLOOKUP(A2344,'ИПУ и ОКПУ'!$A$1:$O$3258,9,0),"")</f>
        <v/>
      </c>
      <c r="E2344" t="str">
        <f>IF(C2344&gt;0,IF(VLOOKUP(A2344,'ИПУ и ОКПУ'!$A$1:$O$3258,14,0)="Нет показаний","Нет показаний",""),"")</f>
        <v/>
      </c>
      <c r="F2344" t="str">
        <f>IF(AND(C2344&gt;0),SUMIF('ИПУ и ОКПУ'!$A$2:$A$3258,A2344,'ИПУ и ОКПУ'!$O$2:$O$3258),"")</f>
        <v/>
      </c>
      <c r="G2344">
        <f>VLOOKUP(A2344,'Лицевые счета'!$A$2:$K$4570,9,0)</f>
        <v>1</v>
      </c>
      <c r="H2344">
        <f>VLOOKUP(A2344,'Лицевые счета'!$A$2:$K$4570,10,0)</f>
        <v>92</v>
      </c>
      <c r="I2344" t="str">
        <f>VLOOKUP(A2344,'Лицевые счета'!$A$2:$K$4570,6,0)</f>
        <v>ФЛ</v>
      </c>
      <c r="J2344">
        <f>IF(AND(C2344=0,I2344="ФЛ"),G2344*H2344,"")</f>
        <v>92</v>
      </c>
      <c r="K2344" t="str">
        <f>IF(AND(C2344&gt;0,E2344="Нет показаний",I2344="ФЛ"),G2344*H2344,"")</f>
        <v/>
      </c>
    </row>
    <row r="2345" spans="1:11" x14ac:dyDescent="0.25">
      <c r="A2345" s="7">
        <v>243004</v>
      </c>
      <c r="B2345" s="7">
        <f>VLOOKUP(A2345,'Лицевые счета'!$A$1:$K$4570,2,0)</f>
        <v>242668</v>
      </c>
      <c r="C2345">
        <f>COUNTIF('ИПУ и ОКПУ'!$A$2:$A$3258,A2345)</f>
        <v>1</v>
      </c>
      <c r="D2345" t="str">
        <f>IF(C2345&gt;0,VLOOKUP(A2345,'ИПУ и ОКПУ'!$A$1:$O$3258,9,0),"")</f>
        <v>Одноставочный</v>
      </c>
      <c r="E2345" t="str">
        <f>IF(C2345&gt;0,IF(VLOOKUP(A2345,'ИПУ и ОКПУ'!$A$1:$O$3258,14,0)="Нет показаний","Нет показаний",""),"")</f>
        <v/>
      </c>
      <c r="F2345">
        <f>IF(AND(C2345&gt;0),SUMIF('ИПУ и ОКПУ'!$A$2:$A$3258,A2345,'ИПУ и ОКПУ'!$O$2:$O$3258),"")</f>
        <v>903</v>
      </c>
      <c r="G2345">
        <f>VLOOKUP(A2345,'Лицевые счета'!$A$2:$K$4570,9,0)</f>
        <v>1</v>
      </c>
      <c r="H2345">
        <f>VLOOKUP(A2345,'Лицевые счета'!$A$2:$K$4570,10,0)</f>
        <v>134.30000000000001</v>
      </c>
      <c r="I2345" t="str">
        <f>VLOOKUP(A2345,'Лицевые счета'!$A$2:$K$4570,6,0)</f>
        <v>ФЛ</v>
      </c>
      <c r="J2345" t="str">
        <f>IF(AND(C2345=0,I2345="ФЛ"),G2345*H2345,"")</f>
        <v/>
      </c>
      <c r="K2345" t="str">
        <f>IF(AND(C2345&gt;0,E2345="Нет показаний",I2345="ФЛ"),G2345*H2345,"")</f>
        <v/>
      </c>
    </row>
    <row r="2346" spans="1:11" x14ac:dyDescent="0.25">
      <c r="A2346" s="7">
        <v>243006</v>
      </c>
      <c r="B2346" s="7">
        <f>VLOOKUP(A2346,'Лицевые счета'!$A$1:$K$4570,2,0)</f>
        <v>242668</v>
      </c>
      <c r="C2346">
        <f>COUNTIF('ИПУ и ОКПУ'!$A$2:$A$3258,A2346)</f>
        <v>0</v>
      </c>
      <c r="D2346" t="str">
        <f>IF(C2346&gt;0,VLOOKUP(A2346,'ИПУ и ОКПУ'!$A$1:$O$3258,9,0),"")</f>
        <v/>
      </c>
      <c r="E2346" t="str">
        <f>IF(C2346&gt;0,IF(VLOOKUP(A2346,'ИПУ и ОКПУ'!$A$1:$O$3258,14,0)="Нет показаний","Нет показаний",""),"")</f>
        <v/>
      </c>
      <c r="F2346" t="str">
        <f>IF(AND(C2346&gt;0),SUMIF('ИПУ и ОКПУ'!$A$2:$A$3258,A2346,'ИПУ и ОКПУ'!$O$2:$O$3258),"")</f>
        <v/>
      </c>
      <c r="G2346">
        <f>VLOOKUP(A2346,'Лицевые счета'!$A$2:$K$4570,9,0)</f>
        <v>1</v>
      </c>
      <c r="H2346">
        <f>VLOOKUP(A2346,'Лицевые счета'!$A$2:$K$4570,10,0)</f>
        <v>92</v>
      </c>
      <c r="I2346" t="str">
        <f>VLOOKUP(A2346,'Лицевые счета'!$A$2:$K$4570,6,0)</f>
        <v>ФЛ</v>
      </c>
      <c r="J2346">
        <f>IF(AND(C2346=0,I2346="ФЛ"),G2346*H2346,"")</f>
        <v>92</v>
      </c>
      <c r="K2346" t="str">
        <f>IF(AND(C2346&gt;0,E2346="Нет показаний",I2346="ФЛ"),G2346*H2346,"")</f>
        <v/>
      </c>
    </row>
    <row r="2347" spans="1:11" x14ac:dyDescent="0.25">
      <c r="A2347" s="7">
        <v>243008</v>
      </c>
      <c r="B2347" s="7">
        <f>VLOOKUP(A2347,'Лицевые счета'!$A$1:$K$4570,2,0)</f>
        <v>242668</v>
      </c>
      <c r="C2347">
        <f>COUNTIF('ИПУ и ОКПУ'!$A$2:$A$3258,A2347)</f>
        <v>1</v>
      </c>
      <c r="D2347" t="str">
        <f>IF(C2347&gt;0,VLOOKUP(A2347,'ИПУ и ОКПУ'!$A$1:$O$3258,9,0),"")</f>
        <v>Одноставочный</v>
      </c>
      <c r="E2347" t="str">
        <f>IF(C2347&gt;0,IF(VLOOKUP(A2347,'ИПУ и ОКПУ'!$A$1:$O$3258,14,0)="Нет показаний","Нет показаний",""),"")</f>
        <v/>
      </c>
      <c r="F2347">
        <f>IF(AND(C2347&gt;0),SUMIF('ИПУ и ОКПУ'!$A$2:$A$3258,A2347,'ИПУ и ОКПУ'!$O$2:$O$3258),"")</f>
        <v>189</v>
      </c>
      <c r="G2347">
        <f>VLOOKUP(A2347,'Лицевые счета'!$A$2:$K$4570,9,0)</f>
        <v>1</v>
      </c>
      <c r="H2347">
        <f>VLOOKUP(A2347,'Лицевые счета'!$A$2:$K$4570,10,0)</f>
        <v>118.7</v>
      </c>
      <c r="I2347" t="str">
        <f>VLOOKUP(A2347,'Лицевые счета'!$A$2:$K$4570,6,0)</f>
        <v>ФЛ</v>
      </c>
      <c r="J2347" t="str">
        <f>IF(AND(C2347=0,I2347="ФЛ"),G2347*H2347,"")</f>
        <v/>
      </c>
      <c r="K2347" t="str">
        <f>IF(AND(C2347&gt;0,E2347="Нет показаний",I2347="ФЛ"),G2347*H2347,"")</f>
        <v/>
      </c>
    </row>
    <row r="2348" spans="1:11" x14ac:dyDescent="0.25">
      <c r="A2348" s="7">
        <v>244100</v>
      </c>
      <c r="B2348" s="7">
        <f>VLOOKUP(A2348,'Лицевые счета'!$A$1:$K$4570,2,0)</f>
        <v>242717</v>
      </c>
      <c r="C2348">
        <f>COUNTIF('ИПУ и ОКПУ'!$A$2:$A$3258,A2348)</f>
        <v>1</v>
      </c>
      <c r="D2348" t="str">
        <f>IF(C2348&gt;0,VLOOKUP(A2348,'ИПУ и ОКПУ'!$A$1:$O$3258,9,0),"")</f>
        <v>Одноставочный</v>
      </c>
      <c r="E2348" t="str">
        <f>IF(C2348&gt;0,IF(VLOOKUP(A2348,'ИПУ и ОКПУ'!$A$1:$O$3258,14,0)="Нет показаний","Нет показаний",""),"")</f>
        <v>Нет показаний</v>
      </c>
      <c r="F2348">
        <f>IF(AND(C2348&gt;0),SUMIF('ИПУ и ОКПУ'!$A$2:$A$3258,A2348,'ИПУ и ОКПУ'!$O$2:$O$3258),"")</f>
        <v>0</v>
      </c>
      <c r="G2348">
        <f>VLOOKUP(A2348,'Лицевые счета'!$A$2:$K$4570,9,0)</f>
        <v>1</v>
      </c>
      <c r="H2348">
        <f>VLOOKUP(A2348,'Лицевые счета'!$A$2:$K$4570,10,0)</f>
        <v>92</v>
      </c>
      <c r="I2348" t="str">
        <f>VLOOKUP(A2348,'Лицевые счета'!$A$2:$K$4570,6,0)</f>
        <v>ФЛ</v>
      </c>
      <c r="J2348" t="str">
        <f>IF(AND(C2348=0,I2348="ФЛ"),G2348*H2348,"")</f>
        <v/>
      </c>
      <c r="K2348">
        <f>IF(AND(C2348&gt;0,E2348="Нет показаний",I2348="ФЛ"),G2348*H2348,"")</f>
        <v>92</v>
      </c>
    </row>
    <row r="2349" spans="1:11" x14ac:dyDescent="0.25">
      <c r="A2349" s="7">
        <v>244104</v>
      </c>
      <c r="B2349" s="7">
        <f>VLOOKUP(A2349,'Лицевые счета'!$A$1:$K$4570,2,0)</f>
        <v>242717</v>
      </c>
      <c r="C2349">
        <f>COUNTIF('ИПУ и ОКПУ'!$A$2:$A$3258,A2349)</f>
        <v>0</v>
      </c>
      <c r="D2349" t="str">
        <f>IF(C2349&gt;0,VLOOKUP(A2349,'ИПУ и ОКПУ'!$A$1:$O$3258,9,0),"")</f>
        <v/>
      </c>
      <c r="E2349" t="str">
        <f>IF(C2349&gt;0,IF(VLOOKUP(A2349,'ИПУ и ОКПУ'!$A$1:$O$3258,14,0)="Нет показаний","Нет показаний",""),"")</f>
        <v/>
      </c>
      <c r="F2349" t="str">
        <f>IF(AND(C2349&gt;0),SUMIF('ИПУ и ОКПУ'!$A$2:$A$3258,A2349,'ИПУ и ОКПУ'!$O$2:$O$3258),"")</f>
        <v/>
      </c>
      <c r="G2349">
        <f>VLOOKUP(A2349,'Лицевые счета'!$A$2:$K$4570,9,0)</f>
        <v>1</v>
      </c>
      <c r="H2349">
        <f>VLOOKUP(A2349,'Лицевые счета'!$A$2:$K$4570,10,0)</f>
        <v>92</v>
      </c>
      <c r="I2349" t="str">
        <f>VLOOKUP(A2349,'Лицевые счета'!$A$2:$K$4570,6,0)</f>
        <v>ФЛ</v>
      </c>
      <c r="J2349">
        <f>IF(AND(C2349=0,I2349="ФЛ"),G2349*H2349,"")</f>
        <v>92</v>
      </c>
      <c r="K2349" t="str">
        <f>IF(AND(C2349&gt;0,E2349="Нет показаний",I2349="ФЛ"),G2349*H2349,"")</f>
        <v/>
      </c>
    </row>
    <row r="2350" spans="1:11" x14ac:dyDescent="0.25">
      <c r="A2350" s="7">
        <v>244138</v>
      </c>
      <c r="B2350" s="7">
        <f>VLOOKUP(A2350,'Лицевые счета'!$A$1:$K$4570,2,0)</f>
        <v>242723</v>
      </c>
      <c r="C2350">
        <f>COUNTIF('ИПУ и ОКПУ'!$A$2:$A$3258,A2350)</f>
        <v>1</v>
      </c>
      <c r="D2350" t="str">
        <f>IF(C2350&gt;0,VLOOKUP(A2350,'ИПУ и ОКПУ'!$A$1:$O$3258,9,0),"")</f>
        <v>Одноставочный</v>
      </c>
      <c r="E2350" t="str">
        <f>IF(C2350&gt;0,IF(VLOOKUP(A2350,'ИПУ и ОКПУ'!$A$1:$O$3258,14,0)="Нет показаний","Нет показаний",""),"")</f>
        <v/>
      </c>
      <c r="F2350">
        <f>IF(AND(C2350&gt;0),SUMIF('ИПУ и ОКПУ'!$A$2:$A$3258,A2350,'ИПУ и ОКПУ'!$O$2:$O$3258),"")</f>
        <v>0</v>
      </c>
      <c r="G2350">
        <f>VLOOKUP(A2350,'Лицевые счета'!$A$2:$K$4570,9,0)</f>
        <v>1</v>
      </c>
      <c r="H2350">
        <f>VLOOKUP(A2350,'Лицевые счета'!$A$2:$K$4570,10,0)</f>
        <v>92</v>
      </c>
      <c r="I2350" t="str">
        <f>VLOOKUP(A2350,'Лицевые счета'!$A$2:$K$4570,6,0)</f>
        <v>ФЛ</v>
      </c>
      <c r="J2350" t="str">
        <f>IF(AND(C2350=0,I2350="ФЛ"),G2350*H2350,"")</f>
        <v/>
      </c>
      <c r="K2350" t="str">
        <f>IF(AND(C2350&gt;0,E2350="Нет показаний",I2350="ФЛ"),G2350*H2350,"")</f>
        <v/>
      </c>
    </row>
    <row r="2351" spans="1:11" x14ac:dyDescent="0.25">
      <c r="A2351" s="7">
        <v>244142</v>
      </c>
      <c r="B2351" s="7">
        <f>VLOOKUP(A2351,'Лицевые счета'!$A$1:$K$4570,2,0)</f>
        <v>242723</v>
      </c>
      <c r="C2351">
        <f>COUNTIF('ИПУ и ОКПУ'!$A$2:$A$3258,A2351)</f>
        <v>1</v>
      </c>
      <c r="D2351" t="str">
        <f>IF(C2351&gt;0,VLOOKUP(A2351,'ИПУ и ОКПУ'!$A$1:$O$3258,9,0),"")</f>
        <v>Одноставочный</v>
      </c>
      <c r="E2351" t="str">
        <f>IF(C2351&gt;0,IF(VLOOKUP(A2351,'ИПУ и ОКПУ'!$A$1:$O$3258,14,0)="Нет показаний","Нет показаний",""),"")</f>
        <v>Нет показаний</v>
      </c>
      <c r="F2351">
        <f>IF(AND(C2351&gt;0),SUMIF('ИПУ и ОКПУ'!$A$2:$A$3258,A2351,'ИПУ и ОКПУ'!$O$2:$O$3258),"")</f>
        <v>0</v>
      </c>
      <c r="G2351">
        <f>VLOOKUP(A2351,'Лицевые счета'!$A$2:$K$4570,9,0)</f>
        <v>1</v>
      </c>
      <c r="H2351">
        <f>VLOOKUP(A2351,'Лицевые счета'!$A$2:$K$4570,10,0)</f>
        <v>92</v>
      </c>
      <c r="I2351" t="str">
        <f>VLOOKUP(A2351,'Лицевые счета'!$A$2:$K$4570,6,0)</f>
        <v>ФЛ</v>
      </c>
      <c r="J2351" t="str">
        <f>IF(AND(C2351=0,I2351="ФЛ"),G2351*H2351,"")</f>
        <v/>
      </c>
      <c r="K2351">
        <f>IF(AND(C2351&gt;0,E2351="Нет показаний",I2351="ФЛ"),G2351*H2351,"")</f>
        <v>92</v>
      </c>
    </row>
    <row r="2352" spans="1:11" x14ac:dyDescent="0.25">
      <c r="A2352" s="7">
        <v>244144</v>
      </c>
      <c r="B2352" s="7">
        <f>VLOOKUP(A2352,'Лицевые счета'!$A$1:$K$4570,2,0)</f>
        <v>242723</v>
      </c>
      <c r="C2352">
        <f>COUNTIF('ИПУ и ОКПУ'!$A$2:$A$3258,A2352)</f>
        <v>1</v>
      </c>
      <c r="D2352" t="str">
        <f>IF(C2352&gt;0,VLOOKUP(A2352,'ИПУ и ОКПУ'!$A$1:$O$3258,9,0),"")</f>
        <v>Одноставочный</v>
      </c>
      <c r="E2352" t="str">
        <f>IF(C2352&gt;0,IF(VLOOKUP(A2352,'ИПУ и ОКПУ'!$A$1:$O$3258,14,0)="Нет показаний","Нет показаний",""),"")</f>
        <v>Нет показаний</v>
      </c>
      <c r="F2352">
        <f>IF(AND(C2352&gt;0),SUMIF('ИПУ и ОКПУ'!$A$2:$A$3258,A2352,'ИПУ и ОКПУ'!$O$2:$O$3258),"")</f>
        <v>0</v>
      </c>
      <c r="G2352">
        <f>VLOOKUP(A2352,'Лицевые счета'!$A$2:$K$4570,9,0)</f>
        <v>1</v>
      </c>
      <c r="H2352">
        <f>VLOOKUP(A2352,'Лицевые счета'!$A$2:$K$4570,10,0)</f>
        <v>92</v>
      </c>
      <c r="I2352" t="str">
        <f>VLOOKUP(A2352,'Лицевые счета'!$A$2:$K$4570,6,0)</f>
        <v>ФЛ</v>
      </c>
      <c r="J2352" t="str">
        <f>IF(AND(C2352=0,I2352="ФЛ"),G2352*H2352,"")</f>
        <v/>
      </c>
      <c r="K2352">
        <f>IF(AND(C2352&gt;0,E2352="Нет показаний",I2352="ФЛ"),G2352*H2352,"")</f>
        <v>92</v>
      </c>
    </row>
    <row r="2353" spans="1:11" x14ac:dyDescent="0.25">
      <c r="A2353" s="7">
        <v>244146</v>
      </c>
      <c r="B2353" s="7">
        <f>VLOOKUP(A2353,'Лицевые счета'!$A$1:$K$4570,2,0)</f>
        <v>242723</v>
      </c>
      <c r="C2353">
        <f>COUNTIF('ИПУ и ОКПУ'!$A$2:$A$3258,A2353)</f>
        <v>1</v>
      </c>
      <c r="D2353" t="str">
        <f>IF(C2353&gt;0,VLOOKUP(A2353,'ИПУ и ОКПУ'!$A$1:$O$3258,9,0),"")</f>
        <v>Одноставочный</v>
      </c>
      <c r="E2353" t="str">
        <f>IF(C2353&gt;0,IF(VLOOKUP(A2353,'ИПУ и ОКПУ'!$A$1:$O$3258,14,0)="Нет показаний","Нет показаний",""),"")</f>
        <v>Нет показаний</v>
      </c>
      <c r="F2353">
        <f>IF(AND(C2353&gt;0),SUMIF('ИПУ и ОКПУ'!$A$2:$A$3258,A2353,'ИПУ и ОКПУ'!$O$2:$O$3258),"")</f>
        <v>0</v>
      </c>
      <c r="G2353">
        <f>VLOOKUP(A2353,'Лицевые счета'!$A$2:$K$4570,9,0)</f>
        <v>1</v>
      </c>
      <c r="H2353">
        <f>VLOOKUP(A2353,'Лицевые счета'!$A$2:$K$4570,10,0)</f>
        <v>92</v>
      </c>
      <c r="I2353" t="str">
        <f>VLOOKUP(A2353,'Лицевые счета'!$A$2:$K$4570,6,0)</f>
        <v>ФЛ</v>
      </c>
      <c r="J2353" t="str">
        <f>IF(AND(C2353=0,I2353="ФЛ"),G2353*H2353,"")</f>
        <v/>
      </c>
      <c r="K2353">
        <f>IF(AND(C2353&gt;0,E2353="Нет показаний",I2353="ФЛ"),G2353*H2353,"")</f>
        <v>92</v>
      </c>
    </row>
    <row r="2354" spans="1:11" x14ac:dyDescent="0.25">
      <c r="A2354" s="7">
        <v>244148</v>
      </c>
      <c r="B2354" s="7">
        <f>VLOOKUP(A2354,'Лицевые счета'!$A$1:$K$4570,2,0)</f>
        <v>242723</v>
      </c>
      <c r="C2354">
        <f>COUNTIF('ИПУ и ОКПУ'!$A$2:$A$3258,A2354)</f>
        <v>1</v>
      </c>
      <c r="D2354" t="str">
        <f>IF(C2354&gt;0,VLOOKUP(A2354,'ИПУ и ОКПУ'!$A$1:$O$3258,9,0),"")</f>
        <v>Одноставочный</v>
      </c>
      <c r="E2354" t="str">
        <f>IF(C2354&gt;0,IF(VLOOKUP(A2354,'ИПУ и ОКПУ'!$A$1:$O$3258,14,0)="Нет показаний","Нет показаний",""),"")</f>
        <v>Нет показаний</v>
      </c>
      <c r="F2354">
        <f>IF(AND(C2354&gt;0),SUMIF('ИПУ и ОКПУ'!$A$2:$A$3258,A2354,'ИПУ и ОКПУ'!$O$2:$O$3258),"")</f>
        <v>0</v>
      </c>
      <c r="G2354">
        <f>VLOOKUP(A2354,'Лицевые счета'!$A$2:$K$4570,9,0)</f>
        <v>1</v>
      </c>
      <c r="H2354">
        <f>VLOOKUP(A2354,'Лицевые счета'!$A$2:$K$4570,10,0)</f>
        <v>92</v>
      </c>
      <c r="I2354" t="str">
        <f>VLOOKUP(A2354,'Лицевые счета'!$A$2:$K$4570,6,0)</f>
        <v>ФЛ</v>
      </c>
      <c r="J2354" t="str">
        <f>IF(AND(C2354=0,I2354="ФЛ"),G2354*H2354,"")</f>
        <v/>
      </c>
      <c r="K2354">
        <f>IF(AND(C2354&gt;0,E2354="Нет показаний",I2354="ФЛ"),G2354*H2354,"")</f>
        <v>92</v>
      </c>
    </row>
    <row r="2355" spans="1:11" x14ac:dyDescent="0.25">
      <c r="A2355" s="7">
        <v>244156</v>
      </c>
      <c r="B2355" s="7">
        <f>VLOOKUP(A2355,'Лицевые счета'!$A$1:$K$4570,2,0)</f>
        <v>242723</v>
      </c>
      <c r="C2355">
        <f>COUNTIF('ИПУ и ОКПУ'!$A$2:$A$3258,A2355)</f>
        <v>0</v>
      </c>
      <c r="D2355" t="str">
        <f>IF(C2355&gt;0,VLOOKUP(A2355,'ИПУ и ОКПУ'!$A$1:$O$3258,9,0),"")</f>
        <v/>
      </c>
      <c r="E2355" t="str">
        <f>IF(C2355&gt;0,IF(VLOOKUP(A2355,'ИПУ и ОКПУ'!$A$1:$O$3258,14,0)="Нет показаний","Нет показаний",""),"")</f>
        <v/>
      </c>
      <c r="F2355" t="str">
        <f>IF(AND(C2355&gt;0),SUMIF('ИПУ и ОКПУ'!$A$2:$A$3258,A2355,'ИПУ и ОКПУ'!$O$2:$O$3258),"")</f>
        <v/>
      </c>
      <c r="G2355">
        <f>VLOOKUP(A2355,'Лицевые счета'!$A$2:$K$4570,9,0)</f>
        <v>1</v>
      </c>
      <c r="H2355">
        <f>VLOOKUP(A2355,'Лицевые счета'!$A$2:$K$4570,10,0)</f>
        <v>92</v>
      </c>
      <c r="I2355" t="str">
        <f>VLOOKUP(A2355,'Лицевые счета'!$A$2:$K$4570,6,0)</f>
        <v>ФЛ</v>
      </c>
      <c r="J2355">
        <f>IF(AND(C2355=0,I2355="ФЛ"),G2355*H2355,"")</f>
        <v>92</v>
      </c>
      <c r="K2355" t="str">
        <f>IF(AND(C2355&gt;0,E2355="Нет показаний",I2355="ФЛ"),G2355*H2355,"")</f>
        <v/>
      </c>
    </row>
    <row r="2356" spans="1:11" x14ac:dyDescent="0.25">
      <c r="A2356" s="7">
        <v>244158</v>
      </c>
      <c r="B2356" s="7">
        <f>VLOOKUP(A2356,'Лицевые счета'!$A$1:$K$4570,2,0)</f>
        <v>242723</v>
      </c>
      <c r="C2356">
        <f>COUNTIF('ИПУ и ОКПУ'!$A$2:$A$3258,A2356)</f>
        <v>1</v>
      </c>
      <c r="D2356" t="str">
        <f>IF(C2356&gt;0,VLOOKUP(A2356,'ИПУ и ОКПУ'!$A$1:$O$3258,9,0),"")</f>
        <v>Одноставочный</v>
      </c>
      <c r="E2356" t="str">
        <f>IF(C2356&gt;0,IF(VLOOKUP(A2356,'ИПУ и ОКПУ'!$A$1:$O$3258,14,0)="Нет показаний","Нет показаний",""),"")</f>
        <v/>
      </c>
      <c r="F2356">
        <f>IF(AND(C2356&gt;0),SUMIF('ИПУ и ОКПУ'!$A$2:$A$3258,A2356,'ИПУ и ОКПУ'!$O$2:$O$3258),"")</f>
        <v>0</v>
      </c>
      <c r="G2356">
        <f>VLOOKUP(A2356,'Лицевые счета'!$A$2:$K$4570,9,0)</f>
        <v>1</v>
      </c>
      <c r="H2356">
        <f>VLOOKUP(A2356,'Лицевые счета'!$A$2:$K$4570,10,0)</f>
        <v>92</v>
      </c>
      <c r="I2356" t="str">
        <f>VLOOKUP(A2356,'Лицевые счета'!$A$2:$K$4570,6,0)</f>
        <v>ФЛ</v>
      </c>
      <c r="J2356" t="str">
        <f>IF(AND(C2356=0,I2356="ФЛ"),G2356*H2356,"")</f>
        <v/>
      </c>
      <c r="K2356" t="str">
        <f>IF(AND(C2356&gt;0,E2356="Нет показаний",I2356="ФЛ"),G2356*H2356,"")</f>
        <v/>
      </c>
    </row>
    <row r="2357" spans="1:11" x14ac:dyDescent="0.25">
      <c r="A2357" s="7">
        <v>244162</v>
      </c>
      <c r="B2357" s="7">
        <f>VLOOKUP(A2357,'Лицевые счета'!$A$1:$K$4570,2,0)</f>
        <v>242723</v>
      </c>
      <c r="C2357">
        <f>COUNTIF('ИПУ и ОКПУ'!$A$2:$A$3258,A2357)</f>
        <v>1</v>
      </c>
      <c r="D2357" t="str">
        <f>IF(C2357&gt;0,VLOOKUP(A2357,'ИПУ и ОКПУ'!$A$1:$O$3258,9,0),"")</f>
        <v>Одноставочный</v>
      </c>
      <c r="E2357" t="str">
        <f>IF(C2357&gt;0,IF(VLOOKUP(A2357,'ИПУ и ОКПУ'!$A$1:$O$3258,14,0)="Нет показаний","Нет показаний",""),"")</f>
        <v>Нет показаний</v>
      </c>
      <c r="F2357">
        <f>IF(AND(C2357&gt;0),SUMIF('ИПУ и ОКПУ'!$A$2:$A$3258,A2357,'ИПУ и ОКПУ'!$O$2:$O$3258),"")</f>
        <v>0</v>
      </c>
      <c r="G2357">
        <f>VLOOKUP(A2357,'Лицевые счета'!$A$2:$K$4570,9,0)</f>
        <v>1</v>
      </c>
      <c r="H2357">
        <f>VLOOKUP(A2357,'Лицевые счета'!$A$2:$K$4570,10,0)</f>
        <v>92</v>
      </c>
      <c r="I2357" t="str">
        <f>VLOOKUP(A2357,'Лицевые счета'!$A$2:$K$4570,6,0)</f>
        <v>ФЛ</v>
      </c>
      <c r="J2357" t="str">
        <f>IF(AND(C2357=0,I2357="ФЛ"),G2357*H2357,"")</f>
        <v/>
      </c>
      <c r="K2357">
        <f>IF(AND(C2357&gt;0,E2357="Нет показаний",I2357="ФЛ"),G2357*H2357,"")</f>
        <v>92</v>
      </c>
    </row>
    <row r="2358" spans="1:11" x14ac:dyDescent="0.25">
      <c r="A2358" s="7">
        <v>244164</v>
      </c>
      <c r="B2358" s="7">
        <f>VLOOKUP(A2358,'Лицевые счета'!$A$1:$K$4570,2,0)</f>
        <v>242723</v>
      </c>
      <c r="C2358">
        <f>COUNTIF('ИПУ и ОКПУ'!$A$2:$A$3258,A2358)</f>
        <v>1</v>
      </c>
      <c r="D2358" t="str">
        <f>IF(C2358&gt;0,VLOOKUP(A2358,'ИПУ и ОКПУ'!$A$1:$O$3258,9,0),"")</f>
        <v>Одноставочный</v>
      </c>
      <c r="E2358" t="str">
        <f>IF(C2358&gt;0,IF(VLOOKUP(A2358,'ИПУ и ОКПУ'!$A$1:$O$3258,14,0)="Нет показаний","Нет показаний",""),"")</f>
        <v>Нет показаний</v>
      </c>
      <c r="F2358">
        <f>IF(AND(C2358&gt;0),SUMIF('ИПУ и ОКПУ'!$A$2:$A$3258,A2358,'ИПУ и ОКПУ'!$O$2:$O$3258),"")</f>
        <v>0</v>
      </c>
      <c r="G2358">
        <f>VLOOKUP(A2358,'Лицевые счета'!$A$2:$K$4570,9,0)</f>
        <v>1</v>
      </c>
      <c r="H2358">
        <f>VLOOKUP(A2358,'Лицевые счета'!$A$2:$K$4570,10,0)</f>
        <v>92</v>
      </c>
      <c r="I2358" t="str">
        <f>VLOOKUP(A2358,'Лицевые счета'!$A$2:$K$4570,6,0)</f>
        <v>ФЛ</v>
      </c>
      <c r="J2358" t="str">
        <f>IF(AND(C2358=0,I2358="ФЛ"),G2358*H2358,"")</f>
        <v/>
      </c>
      <c r="K2358">
        <f>IF(AND(C2358&gt;0,E2358="Нет показаний",I2358="ФЛ"),G2358*H2358,"")</f>
        <v>92</v>
      </c>
    </row>
    <row r="2359" spans="1:11" x14ac:dyDescent="0.25">
      <c r="A2359" s="7">
        <v>244240</v>
      </c>
      <c r="B2359" s="7">
        <f>VLOOKUP(A2359,'Лицевые счета'!$A$1:$K$4570,2,0)</f>
        <v>242731</v>
      </c>
      <c r="C2359">
        <f>COUNTIF('ИПУ и ОКПУ'!$A$2:$A$3258,A2359)</f>
        <v>1</v>
      </c>
      <c r="D2359" t="str">
        <f>IF(C2359&gt;0,VLOOKUP(A2359,'ИПУ и ОКПУ'!$A$1:$O$3258,9,0),"")</f>
        <v>Одноставочный</v>
      </c>
      <c r="E2359" t="str">
        <f>IF(C2359&gt;0,IF(VLOOKUP(A2359,'ИПУ и ОКПУ'!$A$1:$O$3258,14,0)="Нет показаний","Нет показаний",""),"")</f>
        <v>Нет показаний</v>
      </c>
      <c r="F2359">
        <f>IF(AND(C2359&gt;0),SUMIF('ИПУ и ОКПУ'!$A$2:$A$3258,A2359,'ИПУ и ОКПУ'!$O$2:$O$3258),"")</f>
        <v>0</v>
      </c>
      <c r="G2359">
        <f>VLOOKUP(A2359,'Лицевые счета'!$A$2:$K$4570,9,0)</f>
        <v>1</v>
      </c>
      <c r="H2359">
        <f>VLOOKUP(A2359,'Лицевые счета'!$A$2:$K$4570,10,0)</f>
        <v>118.7</v>
      </c>
      <c r="I2359" t="str">
        <f>VLOOKUP(A2359,'Лицевые счета'!$A$2:$K$4570,6,0)</f>
        <v>ФЛ</v>
      </c>
      <c r="J2359" t="str">
        <f>IF(AND(C2359=0,I2359="ФЛ"),G2359*H2359,"")</f>
        <v/>
      </c>
      <c r="K2359">
        <f>IF(AND(C2359&gt;0,E2359="Нет показаний",I2359="ФЛ"),G2359*H2359,"")</f>
        <v>118.7</v>
      </c>
    </row>
    <row r="2360" spans="1:11" x14ac:dyDescent="0.25">
      <c r="A2360" s="7">
        <v>244242</v>
      </c>
      <c r="B2360" s="7">
        <f>VLOOKUP(A2360,'Лицевые счета'!$A$1:$K$4570,2,0)</f>
        <v>242731</v>
      </c>
      <c r="C2360">
        <f>COUNTIF('ИПУ и ОКПУ'!$A$2:$A$3258,A2360)</f>
        <v>1</v>
      </c>
      <c r="D2360" t="str">
        <f>IF(C2360&gt;0,VLOOKUP(A2360,'ИПУ и ОКПУ'!$A$1:$O$3258,9,0),"")</f>
        <v>Одноставочный</v>
      </c>
      <c r="E2360" t="str">
        <f>IF(C2360&gt;0,IF(VLOOKUP(A2360,'ИПУ и ОКПУ'!$A$1:$O$3258,14,0)="Нет показаний","Нет показаний",""),"")</f>
        <v>Нет показаний</v>
      </c>
      <c r="F2360">
        <f>IF(AND(C2360&gt;0),SUMIF('ИПУ и ОКПУ'!$A$2:$A$3258,A2360,'ИПУ и ОКПУ'!$O$2:$O$3258),"")</f>
        <v>0</v>
      </c>
      <c r="G2360">
        <f>VLOOKUP(A2360,'Лицевые счета'!$A$2:$K$4570,9,0)</f>
        <v>1</v>
      </c>
      <c r="H2360">
        <f>VLOOKUP(A2360,'Лицевые счета'!$A$2:$K$4570,10,0)</f>
        <v>118.7</v>
      </c>
      <c r="I2360" t="str">
        <f>VLOOKUP(A2360,'Лицевые счета'!$A$2:$K$4570,6,0)</f>
        <v>ФЛ</v>
      </c>
      <c r="J2360" t="str">
        <f>IF(AND(C2360=0,I2360="ФЛ"),G2360*H2360,"")</f>
        <v/>
      </c>
      <c r="K2360">
        <f>IF(AND(C2360&gt;0,E2360="Нет показаний",I2360="ФЛ"),G2360*H2360,"")</f>
        <v>118.7</v>
      </c>
    </row>
    <row r="2361" spans="1:11" x14ac:dyDescent="0.25">
      <c r="A2361" s="7">
        <v>244246</v>
      </c>
      <c r="B2361" s="7">
        <f>VLOOKUP(A2361,'Лицевые счета'!$A$1:$K$4570,2,0)</f>
        <v>242731</v>
      </c>
      <c r="C2361">
        <f>COUNTIF('ИПУ и ОКПУ'!$A$2:$A$3258,A2361)</f>
        <v>1</v>
      </c>
      <c r="D2361" t="str">
        <f>IF(C2361&gt;0,VLOOKUP(A2361,'ИПУ и ОКПУ'!$A$1:$O$3258,9,0),"")</f>
        <v>Одноставочный</v>
      </c>
      <c r="E2361" t="str">
        <f>IF(C2361&gt;0,IF(VLOOKUP(A2361,'ИПУ и ОКПУ'!$A$1:$O$3258,14,0)="Нет показаний","Нет показаний",""),"")</f>
        <v/>
      </c>
      <c r="F2361">
        <f>IF(AND(C2361&gt;0),SUMIF('ИПУ и ОКПУ'!$A$2:$A$3258,A2361,'ИПУ и ОКПУ'!$O$2:$O$3258),"")</f>
        <v>0</v>
      </c>
      <c r="G2361">
        <f>VLOOKUP(A2361,'Лицевые счета'!$A$2:$K$4570,9,0)</f>
        <v>1</v>
      </c>
      <c r="H2361">
        <f>VLOOKUP(A2361,'Лицевые счета'!$A$2:$K$4570,10,0)</f>
        <v>118.7</v>
      </c>
      <c r="I2361" t="str">
        <f>VLOOKUP(A2361,'Лицевые счета'!$A$2:$K$4570,6,0)</f>
        <v>ФЛ</v>
      </c>
      <c r="J2361" t="str">
        <f>IF(AND(C2361=0,I2361="ФЛ"),G2361*H2361,"")</f>
        <v/>
      </c>
      <c r="K2361" t="str">
        <f>IF(AND(C2361&gt;0,E2361="Нет показаний",I2361="ФЛ"),G2361*H2361,"")</f>
        <v/>
      </c>
    </row>
    <row r="2362" spans="1:11" x14ac:dyDescent="0.25">
      <c r="A2362" s="7">
        <v>244248</v>
      </c>
      <c r="B2362" s="7">
        <f>VLOOKUP(A2362,'Лицевые счета'!$A$1:$K$4570,2,0)</f>
        <v>242731</v>
      </c>
      <c r="C2362">
        <f>COUNTIF('ИПУ и ОКПУ'!$A$2:$A$3258,A2362)</f>
        <v>0</v>
      </c>
      <c r="D2362" t="str">
        <f>IF(C2362&gt;0,VLOOKUP(A2362,'ИПУ и ОКПУ'!$A$1:$O$3258,9,0),"")</f>
        <v/>
      </c>
      <c r="E2362" t="str">
        <f>IF(C2362&gt;0,IF(VLOOKUP(A2362,'ИПУ и ОКПУ'!$A$1:$O$3258,14,0)="Нет показаний","Нет показаний",""),"")</f>
        <v/>
      </c>
      <c r="F2362" t="str">
        <f>IF(AND(C2362&gt;0),SUMIF('ИПУ и ОКПУ'!$A$2:$A$3258,A2362,'ИПУ и ОКПУ'!$O$2:$O$3258),"")</f>
        <v/>
      </c>
      <c r="G2362">
        <f>VLOOKUP(A2362,'Лицевые счета'!$A$2:$K$4570,9,0)</f>
        <v>1</v>
      </c>
      <c r="H2362">
        <f>VLOOKUP(A2362,'Лицевые счета'!$A$2:$K$4570,10,0)</f>
        <v>134.30000000000001</v>
      </c>
      <c r="I2362" t="str">
        <f>VLOOKUP(A2362,'Лицевые счета'!$A$2:$K$4570,6,0)</f>
        <v>ФЛ</v>
      </c>
      <c r="J2362">
        <f>IF(AND(C2362=0,I2362="ФЛ"),G2362*H2362,"")</f>
        <v>134.30000000000001</v>
      </c>
      <c r="K2362" t="str">
        <f>IF(AND(C2362&gt;0,E2362="Нет показаний",I2362="ФЛ"),G2362*H2362,"")</f>
        <v/>
      </c>
    </row>
    <row r="2363" spans="1:11" x14ac:dyDescent="0.25">
      <c r="A2363" s="7">
        <v>244250</v>
      </c>
      <c r="B2363" s="7">
        <f>VLOOKUP(A2363,'Лицевые счета'!$A$1:$K$4570,2,0)</f>
        <v>242731</v>
      </c>
      <c r="C2363">
        <f>COUNTIF('ИПУ и ОКПУ'!$A$2:$A$3258,A2363)</f>
        <v>1</v>
      </c>
      <c r="D2363" t="str">
        <f>IF(C2363&gt;0,VLOOKUP(A2363,'ИПУ и ОКПУ'!$A$1:$O$3258,9,0),"")</f>
        <v>Одноставочный</v>
      </c>
      <c r="E2363" t="str">
        <f>IF(C2363&gt;0,IF(VLOOKUP(A2363,'ИПУ и ОКПУ'!$A$1:$O$3258,14,0)="Нет показаний","Нет показаний",""),"")</f>
        <v/>
      </c>
      <c r="F2363">
        <f>IF(AND(C2363&gt;0),SUMIF('ИПУ и ОКПУ'!$A$2:$A$3258,A2363,'ИПУ и ОКПУ'!$O$2:$O$3258),"")</f>
        <v>608</v>
      </c>
      <c r="G2363">
        <f>VLOOKUP(A2363,'Лицевые счета'!$A$2:$K$4570,9,0)</f>
        <v>1</v>
      </c>
      <c r="H2363">
        <f>VLOOKUP(A2363,'Лицевые счета'!$A$2:$K$4570,10,0)</f>
        <v>134.30000000000001</v>
      </c>
      <c r="I2363" t="str">
        <f>VLOOKUP(A2363,'Лицевые счета'!$A$2:$K$4570,6,0)</f>
        <v>ФЛ</v>
      </c>
      <c r="J2363" t="str">
        <f>IF(AND(C2363=0,I2363="ФЛ"),G2363*H2363,"")</f>
        <v/>
      </c>
      <c r="K2363" t="str">
        <f>IF(AND(C2363&gt;0,E2363="Нет показаний",I2363="ФЛ"),G2363*H2363,"")</f>
        <v/>
      </c>
    </row>
    <row r="2364" spans="1:11" x14ac:dyDescent="0.25">
      <c r="A2364" s="7">
        <v>244258</v>
      </c>
      <c r="B2364" s="7">
        <f>VLOOKUP(A2364,'Лицевые счета'!$A$1:$K$4570,2,0)</f>
        <v>242731</v>
      </c>
      <c r="C2364">
        <f>COUNTIF('ИПУ и ОКПУ'!$A$2:$A$3258,A2364)</f>
        <v>1</v>
      </c>
      <c r="D2364" t="str">
        <f>IF(C2364&gt;0,VLOOKUP(A2364,'ИПУ и ОКПУ'!$A$1:$O$3258,9,0),"")</f>
        <v>Одноставочный</v>
      </c>
      <c r="E2364" t="str">
        <f>IF(C2364&gt;0,IF(VLOOKUP(A2364,'ИПУ и ОКПУ'!$A$1:$O$3258,14,0)="Нет показаний","Нет показаний",""),"")</f>
        <v/>
      </c>
      <c r="F2364">
        <f>IF(AND(C2364&gt;0),SUMIF('ИПУ и ОКПУ'!$A$2:$A$3258,A2364,'ИПУ и ОКПУ'!$O$2:$O$3258),"")</f>
        <v>10</v>
      </c>
      <c r="G2364">
        <f>VLOOKUP(A2364,'Лицевые счета'!$A$2:$K$4570,9,0)</f>
        <v>1</v>
      </c>
      <c r="H2364">
        <f>VLOOKUP(A2364,'Лицевые счета'!$A$2:$K$4570,10,0)</f>
        <v>118.7</v>
      </c>
      <c r="I2364" t="str">
        <f>VLOOKUP(A2364,'Лицевые счета'!$A$2:$K$4570,6,0)</f>
        <v>ФЛ</v>
      </c>
      <c r="J2364" t="str">
        <f>IF(AND(C2364=0,I2364="ФЛ"),G2364*H2364,"")</f>
        <v/>
      </c>
      <c r="K2364" t="str">
        <f>IF(AND(C2364&gt;0,E2364="Нет показаний",I2364="ФЛ"),G2364*H2364,"")</f>
        <v/>
      </c>
    </row>
    <row r="2365" spans="1:11" x14ac:dyDescent="0.25">
      <c r="A2365" s="7">
        <v>244260</v>
      </c>
      <c r="B2365" s="7">
        <f>VLOOKUP(A2365,'Лицевые счета'!$A$1:$K$4570,2,0)</f>
        <v>242731</v>
      </c>
      <c r="C2365">
        <f>COUNTIF('ИПУ и ОКПУ'!$A$2:$A$3258,A2365)</f>
        <v>1</v>
      </c>
      <c r="D2365" t="str">
        <f>IF(C2365&gt;0,VLOOKUP(A2365,'ИПУ и ОКПУ'!$A$1:$O$3258,9,0),"")</f>
        <v>Одноставочный</v>
      </c>
      <c r="E2365" t="str">
        <f>IF(C2365&gt;0,IF(VLOOKUP(A2365,'ИПУ и ОКПУ'!$A$1:$O$3258,14,0)="Нет показаний","Нет показаний",""),"")</f>
        <v/>
      </c>
      <c r="F2365">
        <f>IF(AND(C2365&gt;0),SUMIF('ИПУ и ОКПУ'!$A$2:$A$3258,A2365,'ИПУ и ОКПУ'!$O$2:$O$3258),"")</f>
        <v>0</v>
      </c>
      <c r="G2365">
        <f>VLOOKUP(A2365,'Лицевые счета'!$A$2:$K$4570,9,0)</f>
        <v>1</v>
      </c>
      <c r="H2365">
        <f>VLOOKUP(A2365,'Лицевые счета'!$A$2:$K$4570,10,0)</f>
        <v>92</v>
      </c>
      <c r="I2365" t="str">
        <f>VLOOKUP(A2365,'Лицевые счета'!$A$2:$K$4570,6,0)</f>
        <v>ФЛ</v>
      </c>
      <c r="J2365" t="str">
        <f>IF(AND(C2365=0,I2365="ФЛ"),G2365*H2365,"")</f>
        <v/>
      </c>
      <c r="K2365" t="str">
        <f>IF(AND(C2365&gt;0,E2365="Нет показаний",I2365="ФЛ"),G2365*H2365,"")</f>
        <v/>
      </c>
    </row>
    <row r="2366" spans="1:11" x14ac:dyDescent="0.25">
      <c r="A2366" s="7">
        <v>244262</v>
      </c>
      <c r="B2366" s="7">
        <f>VLOOKUP(A2366,'Лицевые счета'!$A$1:$K$4570,2,0)</f>
        <v>242731</v>
      </c>
      <c r="C2366">
        <f>COUNTIF('ИПУ и ОКПУ'!$A$2:$A$3258,A2366)</f>
        <v>1</v>
      </c>
      <c r="D2366" t="str">
        <f>IF(C2366&gt;0,VLOOKUP(A2366,'ИПУ и ОКПУ'!$A$1:$O$3258,9,0),"")</f>
        <v>Одноставочный</v>
      </c>
      <c r="E2366" t="str">
        <f>IF(C2366&gt;0,IF(VLOOKUP(A2366,'ИПУ и ОКПУ'!$A$1:$O$3258,14,0)="Нет показаний","Нет показаний",""),"")</f>
        <v>Нет показаний</v>
      </c>
      <c r="F2366">
        <f>IF(AND(C2366&gt;0),SUMIF('ИПУ и ОКПУ'!$A$2:$A$3258,A2366,'ИПУ и ОКПУ'!$O$2:$O$3258),"")</f>
        <v>0</v>
      </c>
      <c r="G2366">
        <f>VLOOKUP(A2366,'Лицевые счета'!$A$2:$K$4570,9,0)</f>
        <v>1</v>
      </c>
      <c r="H2366">
        <f>VLOOKUP(A2366,'Лицевые счета'!$A$2:$K$4570,10,0)</f>
        <v>134.30000000000001</v>
      </c>
      <c r="I2366" t="str">
        <f>VLOOKUP(A2366,'Лицевые счета'!$A$2:$K$4570,6,0)</f>
        <v>ФЛ</v>
      </c>
      <c r="J2366" t="str">
        <f>IF(AND(C2366=0,I2366="ФЛ"),G2366*H2366,"")</f>
        <v/>
      </c>
      <c r="K2366">
        <f>IF(AND(C2366&gt;0,E2366="Нет показаний",I2366="ФЛ"),G2366*H2366,"")</f>
        <v>134.30000000000001</v>
      </c>
    </row>
    <row r="2367" spans="1:11" x14ac:dyDescent="0.25">
      <c r="A2367" s="7">
        <v>244354</v>
      </c>
      <c r="B2367" s="7">
        <f>VLOOKUP(A2367,'Лицевые счета'!$A$1:$K$4570,2,0)</f>
        <v>242738</v>
      </c>
      <c r="C2367">
        <f>COUNTIF('ИПУ и ОКПУ'!$A$2:$A$3258,A2367)</f>
        <v>1</v>
      </c>
      <c r="D2367" t="str">
        <f>IF(C2367&gt;0,VLOOKUP(A2367,'ИПУ и ОКПУ'!$A$1:$O$3258,9,0),"")</f>
        <v>Одноставочный</v>
      </c>
      <c r="E2367" t="str">
        <f>IF(C2367&gt;0,IF(VLOOKUP(A2367,'ИПУ и ОКПУ'!$A$1:$O$3258,14,0)="Нет показаний","Нет показаний",""),"")</f>
        <v>Нет показаний</v>
      </c>
      <c r="F2367">
        <f>IF(AND(C2367&gt;0),SUMIF('ИПУ и ОКПУ'!$A$2:$A$3258,A2367,'ИПУ и ОКПУ'!$O$2:$O$3258),"")</f>
        <v>0</v>
      </c>
      <c r="G2367">
        <f>VLOOKUP(A2367,'Лицевые счета'!$A$2:$K$4570,9,0)</f>
        <v>1</v>
      </c>
      <c r="H2367">
        <f>VLOOKUP(A2367,'Лицевые счета'!$A$2:$K$4570,10,0)</f>
        <v>118.7</v>
      </c>
      <c r="I2367" t="str">
        <f>VLOOKUP(A2367,'Лицевые счета'!$A$2:$K$4570,6,0)</f>
        <v>ФЛ</v>
      </c>
      <c r="J2367" t="str">
        <f>IF(AND(C2367=0,I2367="ФЛ"),G2367*H2367,"")</f>
        <v/>
      </c>
      <c r="K2367">
        <f>IF(AND(C2367&gt;0,E2367="Нет показаний",I2367="ФЛ"),G2367*H2367,"")</f>
        <v>118.7</v>
      </c>
    </row>
    <row r="2368" spans="1:11" x14ac:dyDescent="0.25">
      <c r="A2368" s="7">
        <v>244356</v>
      </c>
      <c r="B2368" s="7">
        <f>VLOOKUP(A2368,'Лицевые счета'!$A$1:$K$4570,2,0)</f>
        <v>242738</v>
      </c>
      <c r="C2368">
        <f>COUNTIF('ИПУ и ОКПУ'!$A$2:$A$3258,A2368)</f>
        <v>1</v>
      </c>
      <c r="D2368" t="str">
        <f>IF(C2368&gt;0,VLOOKUP(A2368,'ИПУ и ОКПУ'!$A$1:$O$3258,9,0),"")</f>
        <v>Одноставочный</v>
      </c>
      <c r="E2368" t="str">
        <f>IF(C2368&gt;0,IF(VLOOKUP(A2368,'ИПУ и ОКПУ'!$A$1:$O$3258,14,0)="Нет показаний","Нет показаний",""),"")</f>
        <v>Нет показаний</v>
      </c>
      <c r="F2368">
        <f>IF(AND(C2368&gt;0),SUMIF('ИПУ и ОКПУ'!$A$2:$A$3258,A2368,'ИПУ и ОКПУ'!$O$2:$O$3258),"")</f>
        <v>0</v>
      </c>
      <c r="G2368">
        <f>VLOOKUP(A2368,'Лицевые счета'!$A$2:$K$4570,9,0)</f>
        <v>1</v>
      </c>
      <c r="H2368">
        <f>VLOOKUP(A2368,'Лицевые счета'!$A$2:$K$4570,10,0)</f>
        <v>118.7</v>
      </c>
      <c r="I2368" t="str">
        <f>VLOOKUP(A2368,'Лицевые счета'!$A$2:$K$4570,6,0)</f>
        <v>ФЛ</v>
      </c>
      <c r="J2368" t="str">
        <f>IF(AND(C2368=0,I2368="ФЛ"),G2368*H2368,"")</f>
        <v/>
      </c>
      <c r="K2368">
        <f>IF(AND(C2368&gt;0,E2368="Нет показаний",I2368="ФЛ"),G2368*H2368,"")</f>
        <v>118.7</v>
      </c>
    </row>
    <row r="2369" spans="1:11" x14ac:dyDescent="0.25">
      <c r="A2369" s="7">
        <v>244358</v>
      </c>
      <c r="B2369" s="7">
        <f>VLOOKUP(A2369,'Лицевые счета'!$A$1:$K$4570,2,0)</f>
        <v>242738</v>
      </c>
      <c r="C2369">
        <f>COUNTIF('ИПУ и ОКПУ'!$A$2:$A$3258,A2369)</f>
        <v>1</v>
      </c>
      <c r="D2369" t="str">
        <f>IF(C2369&gt;0,VLOOKUP(A2369,'ИПУ и ОКПУ'!$A$1:$O$3258,9,0),"")</f>
        <v>Одноставочный</v>
      </c>
      <c r="E2369" t="str">
        <f>IF(C2369&gt;0,IF(VLOOKUP(A2369,'ИПУ и ОКПУ'!$A$1:$O$3258,14,0)="Нет показаний","Нет показаний",""),"")</f>
        <v/>
      </c>
      <c r="F2369">
        <f>IF(AND(C2369&gt;0),SUMIF('ИПУ и ОКПУ'!$A$2:$A$3258,A2369,'ИПУ и ОКПУ'!$O$2:$O$3258),"")</f>
        <v>293</v>
      </c>
      <c r="G2369">
        <f>VLOOKUP(A2369,'Лицевые счета'!$A$2:$K$4570,9,0)</f>
        <v>1</v>
      </c>
      <c r="H2369">
        <f>VLOOKUP(A2369,'Лицевые счета'!$A$2:$K$4570,10,0)</f>
        <v>118.7</v>
      </c>
      <c r="I2369" t="str">
        <f>VLOOKUP(A2369,'Лицевые счета'!$A$2:$K$4570,6,0)</f>
        <v>ФЛ</v>
      </c>
      <c r="J2369" t="str">
        <f>IF(AND(C2369=0,I2369="ФЛ"),G2369*H2369,"")</f>
        <v/>
      </c>
      <c r="K2369" t="str">
        <f>IF(AND(C2369&gt;0,E2369="Нет показаний",I2369="ФЛ"),G2369*H2369,"")</f>
        <v/>
      </c>
    </row>
    <row r="2370" spans="1:11" x14ac:dyDescent="0.25">
      <c r="A2370" s="7">
        <v>244360</v>
      </c>
      <c r="B2370" s="7">
        <f>VLOOKUP(A2370,'Лицевые счета'!$A$1:$K$4570,2,0)</f>
        <v>242738</v>
      </c>
      <c r="C2370">
        <f>COUNTIF('ИПУ и ОКПУ'!$A$2:$A$3258,A2370)</f>
        <v>1</v>
      </c>
      <c r="D2370" t="str">
        <f>IF(C2370&gt;0,VLOOKUP(A2370,'ИПУ и ОКПУ'!$A$1:$O$3258,9,0),"")</f>
        <v>Одноставочный</v>
      </c>
      <c r="E2370" t="str">
        <f>IF(C2370&gt;0,IF(VLOOKUP(A2370,'ИПУ и ОКПУ'!$A$1:$O$3258,14,0)="Нет показаний","Нет показаний",""),"")</f>
        <v>Нет показаний</v>
      </c>
      <c r="F2370">
        <f>IF(AND(C2370&gt;0),SUMIF('ИПУ и ОКПУ'!$A$2:$A$3258,A2370,'ИПУ и ОКПУ'!$O$2:$O$3258),"")</f>
        <v>0</v>
      </c>
      <c r="G2370">
        <f>VLOOKUP(A2370,'Лицевые счета'!$A$2:$K$4570,9,0)</f>
        <v>1</v>
      </c>
      <c r="H2370">
        <f>VLOOKUP(A2370,'Лицевые счета'!$A$2:$K$4570,10,0)</f>
        <v>134.30000000000001</v>
      </c>
      <c r="I2370" t="str">
        <f>VLOOKUP(A2370,'Лицевые счета'!$A$2:$K$4570,6,0)</f>
        <v>ФЛ</v>
      </c>
      <c r="J2370" t="str">
        <f>IF(AND(C2370=0,I2370="ФЛ"),G2370*H2370,"")</f>
        <v/>
      </c>
      <c r="K2370">
        <f>IF(AND(C2370&gt;0,E2370="Нет показаний",I2370="ФЛ"),G2370*H2370,"")</f>
        <v>134.30000000000001</v>
      </c>
    </row>
    <row r="2371" spans="1:11" x14ac:dyDescent="0.25">
      <c r="A2371" s="7">
        <v>244362</v>
      </c>
      <c r="B2371" s="7">
        <f>VLOOKUP(A2371,'Лицевые счета'!$A$1:$K$4570,2,0)</f>
        <v>242738</v>
      </c>
      <c r="C2371">
        <f>COUNTIF('ИПУ и ОКПУ'!$A$2:$A$3258,A2371)</f>
        <v>1</v>
      </c>
      <c r="D2371" t="str">
        <f>IF(C2371&gt;0,VLOOKUP(A2371,'ИПУ и ОКПУ'!$A$1:$O$3258,9,0),"")</f>
        <v>Одноставочный</v>
      </c>
      <c r="E2371" t="str">
        <f>IF(C2371&gt;0,IF(VLOOKUP(A2371,'ИПУ и ОКПУ'!$A$1:$O$3258,14,0)="Нет показаний","Нет показаний",""),"")</f>
        <v>Нет показаний</v>
      </c>
      <c r="F2371">
        <f>IF(AND(C2371&gt;0),SUMIF('ИПУ и ОКПУ'!$A$2:$A$3258,A2371,'ИПУ и ОКПУ'!$O$2:$O$3258),"")</f>
        <v>0</v>
      </c>
      <c r="G2371">
        <f>VLOOKUP(A2371,'Лицевые счета'!$A$2:$K$4570,9,0)</f>
        <v>1</v>
      </c>
      <c r="H2371">
        <f>VLOOKUP(A2371,'Лицевые счета'!$A$2:$K$4570,10,0)</f>
        <v>134.30000000000001</v>
      </c>
      <c r="I2371" t="str">
        <f>VLOOKUP(A2371,'Лицевые счета'!$A$2:$K$4570,6,0)</f>
        <v>ФЛ</v>
      </c>
      <c r="J2371" t="str">
        <f>IF(AND(C2371=0,I2371="ФЛ"),G2371*H2371,"")</f>
        <v/>
      </c>
      <c r="K2371">
        <f>IF(AND(C2371&gt;0,E2371="Нет показаний",I2371="ФЛ"),G2371*H2371,"")</f>
        <v>134.30000000000001</v>
      </c>
    </row>
    <row r="2372" spans="1:11" x14ac:dyDescent="0.25">
      <c r="A2372" s="7">
        <v>244364</v>
      </c>
      <c r="B2372" s="7">
        <f>VLOOKUP(A2372,'Лицевые счета'!$A$1:$K$4570,2,0)</f>
        <v>242738</v>
      </c>
      <c r="C2372">
        <f>COUNTIF('ИПУ и ОКПУ'!$A$2:$A$3258,A2372)</f>
        <v>1</v>
      </c>
      <c r="D2372" t="str">
        <f>IF(C2372&gt;0,VLOOKUP(A2372,'ИПУ и ОКПУ'!$A$1:$O$3258,9,0),"")</f>
        <v>Одноставочный</v>
      </c>
      <c r="E2372" t="str">
        <f>IF(C2372&gt;0,IF(VLOOKUP(A2372,'ИПУ и ОКПУ'!$A$1:$O$3258,14,0)="Нет показаний","Нет показаний",""),"")</f>
        <v/>
      </c>
      <c r="F2372">
        <f>IF(AND(C2372&gt;0),SUMIF('ИПУ и ОКПУ'!$A$2:$A$3258,A2372,'ИПУ и ОКПУ'!$O$2:$O$3258),"")</f>
        <v>30</v>
      </c>
      <c r="G2372">
        <f>VLOOKUP(A2372,'Лицевые счета'!$A$2:$K$4570,9,0)</f>
        <v>1</v>
      </c>
      <c r="H2372">
        <f>VLOOKUP(A2372,'Лицевые счета'!$A$2:$K$4570,10,0)</f>
        <v>92</v>
      </c>
      <c r="I2372" t="str">
        <f>VLOOKUP(A2372,'Лицевые счета'!$A$2:$K$4570,6,0)</f>
        <v>ФЛ</v>
      </c>
      <c r="J2372" t="str">
        <f>IF(AND(C2372=0,I2372="ФЛ"),G2372*H2372,"")</f>
        <v/>
      </c>
      <c r="K2372" t="str">
        <f>IF(AND(C2372&gt;0,E2372="Нет показаний",I2372="ФЛ"),G2372*H2372,"")</f>
        <v/>
      </c>
    </row>
    <row r="2373" spans="1:11" x14ac:dyDescent="0.25">
      <c r="A2373" s="7">
        <v>244366</v>
      </c>
      <c r="B2373" s="7">
        <f>VLOOKUP(A2373,'Лицевые счета'!$A$1:$K$4570,2,0)</f>
        <v>242738</v>
      </c>
      <c r="C2373">
        <f>COUNTIF('ИПУ и ОКПУ'!$A$2:$A$3258,A2373)</f>
        <v>1</v>
      </c>
      <c r="D2373" t="str">
        <f>IF(C2373&gt;0,VLOOKUP(A2373,'ИПУ и ОКПУ'!$A$1:$O$3258,9,0),"")</f>
        <v>Одноставочный</v>
      </c>
      <c r="E2373" t="str">
        <f>IF(C2373&gt;0,IF(VLOOKUP(A2373,'ИПУ и ОКПУ'!$A$1:$O$3258,14,0)="Нет показаний","Нет показаний",""),"")</f>
        <v>Нет показаний</v>
      </c>
      <c r="F2373">
        <f>IF(AND(C2373&gt;0),SUMIF('ИПУ и ОКПУ'!$A$2:$A$3258,A2373,'ИПУ и ОКПУ'!$O$2:$O$3258),"")</f>
        <v>0</v>
      </c>
      <c r="G2373">
        <f>VLOOKUP(A2373,'Лицевые счета'!$A$2:$K$4570,9,0)</f>
        <v>1</v>
      </c>
      <c r="H2373">
        <f>VLOOKUP(A2373,'Лицевые счета'!$A$2:$K$4570,10,0)</f>
        <v>118.7</v>
      </c>
      <c r="I2373" t="str">
        <f>VLOOKUP(A2373,'Лицевые счета'!$A$2:$K$4570,6,0)</f>
        <v>ФЛ</v>
      </c>
      <c r="J2373" t="str">
        <f>IF(AND(C2373=0,I2373="ФЛ"),G2373*H2373,"")</f>
        <v/>
      </c>
      <c r="K2373">
        <f>IF(AND(C2373&gt;0,E2373="Нет показаний",I2373="ФЛ"),G2373*H2373,"")</f>
        <v>118.7</v>
      </c>
    </row>
    <row r="2374" spans="1:11" x14ac:dyDescent="0.25">
      <c r="A2374" s="7">
        <v>244368</v>
      </c>
      <c r="B2374" s="7">
        <f>VLOOKUP(A2374,'Лицевые счета'!$A$1:$K$4570,2,0)</f>
        <v>242738</v>
      </c>
      <c r="C2374">
        <f>COUNTIF('ИПУ и ОКПУ'!$A$2:$A$3258,A2374)</f>
        <v>0</v>
      </c>
      <c r="D2374" t="str">
        <f>IF(C2374&gt;0,VLOOKUP(A2374,'ИПУ и ОКПУ'!$A$1:$O$3258,9,0),"")</f>
        <v/>
      </c>
      <c r="E2374" t="str">
        <f>IF(C2374&gt;0,IF(VLOOKUP(A2374,'ИПУ и ОКПУ'!$A$1:$O$3258,14,0)="Нет показаний","Нет показаний",""),"")</f>
        <v/>
      </c>
      <c r="F2374" t="str">
        <f>IF(AND(C2374&gt;0),SUMIF('ИПУ и ОКПУ'!$A$2:$A$3258,A2374,'ИПУ и ОКПУ'!$O$2:$O$3258),"")</f>
        <v/>
      </c>
      <c r="G2374">
        <f>VLOOKUP(A2374,'Лицевые счета'!$A$2:$K$4570,9,0)</f>
        <v>1</v>
      </c>
      <c r="H2374">
        <f>VLOOKUP(A2374,'Лицевые счета'!$A$2:$K$4570,10,0)</f>
        <v>134.30000000000001</v>
      </c>
      <c r="I2374" t="str">
        <f>VLOOKUP(A2374,'Лицевые счета'!$A$2:$K$4570,6,0)</f>
        <v>ФЛ</v>
      </c>
      <c r="J2374">
        <f>IF(AND(C2374=0,I2374="ФЛ"),G2374*H2374,"")</f>
        <v>134.30000000000001</v>
      </c>
      <c r="K2374" t="str">
        <f>IF(AND(C2374&gt;0,E2374="Нет показаний",I2374="ФЛ"),G2374*H2374,"")</f>
        <v/>
      </c>
    </row>
    <row r="2375" spans="1:11" x14ac:dyDescent="0.25">
      <c r="A2375" s="7">
        <v>244372</v>
      </c>
      <c r="B2375" s="7">
        <f>VLOOKUP(A2375,'Лицевые счета'!$A$1:$K$4570,2,0)</f>
        <v>242738</v>
      </c>
      <c r="C2375">
        <f>COUNTIF('ИПУ и ОКПУ'!$A$2:$A$3258,A2375)</f>
        <v>1</v>
      </c>
      <c r="D2375" t="str">
        <f>IF(C2375&gt;0,VLOOKUP(A2375,'ИПУ и ОКПУ'!$A$1:$O$3258,9,0),"")</f>
        <v>Одноставочный</v>
      </c>
      <c r="E2375" t="str">
        <f>IF(C2375&gt;0,IF(VLOOKUP(A2375,'ИПУ и ОКПУ'!$A$1:$O$3258,14,0)="Нет показаний","Нет показаний",""),"")</f>
        <v/>
      </c>
      <c r="F2375">
        <f>IF(AND(C2375&gt;0),SUMIF('ИПУ и ОКПУ'!$A$2:$A$3258,A2375,'ИПУ и ОКПУ'!$O$2:$O$3258),"")</f>
        <v>64</v>
      </c>
      <c r="G2375">
        <f>VLOOKUP(A2375,'Лицевые счета'!$A$2:$K$4570,9,0)</f>
        <v>1</v>
      </c>
      <c r="H2375">
        <f>VLOOKUP(A2375,'Лицевые счета'!$A$2:$K$4570,10,0)</f>
        <v>118.7</v>
      </c>
      <c r="I2375" t="str">
        <f>VLOOKUP(A2375,'Лицевые счета'!$A$2:$K$4570,6,0)</f>
        <v>ФЛ</v>
      </c>
      <c r="J2375" t="str">
        <f>IF(AND(C2375=0,I2375="ФЛ"),G2375*H2375,"")</f>
        <v/>
      </c>
      <c r="K2375" t="str">
        <f>IF(AND(C2375&gt;0,E2375="Нет показаний",I2375="ФЛ"),G2375*H2375,"")</f>
        <v/>
      </c>
    </row>
    <row r="2376" spans="1:11" x14ac:dyDescent="0.25">
      <c r="A2376" s="7">
        <v>244374</v>
      </c>
      <c r="B2376" s="7">
        <f>VLOOKUP(A2376,'Лицевые счета'!$A$1:$K$4570,2,0)</f>
        <v>242738</v>
      </c>
      <c r="C2376">
        <f>COUNTIF('ИПУ и ОКПУ'!$A$2:$A$3258,A2376)</f>
        <v>1</v>
      </c>
      <c r="D2376" t="str">
        <f>IF(C2376&gt;0,VLOOKUP(A2376,'ИПУ и ОКПУ'!$A$1:$O$3258,9,0),"")</f>
        <v>Одноставочный</v>
      </c>
      <c r="E2376" t="str">
        <f>IF(C2376&gt;0,IF(VLOOKUP(A2376,'ИПУ и ОКПУ'!$A$1:$O$3258,14,0)="Нет показаний","Нет показаний",""),"")</f>
        <v>Нет показаний</v>
      </c>
      <c r="F2376">
        <f>IF(AND(C2376&gt;0),SUMIF('ИПУ и ОКПУ'!$A$2:$A$3258,A2376,'ИПУ и ОКПУ'!$O$2:$O$3258),"")</f>
        <v>0</v>
      </c>
      <c r="G2376">
        <f>VLOOKUP(A2376,'Лицевые счета'!$A$2:$K$4570,9,0)</f>
        <v>1</v>
      </c>
      <c r="H2376">
        <f>VLOOKUP(A2376,'Лицевые счета'!$A$2:$K$4570,10,0)</f>
        <v>134.30000000000001</v>
      </c>
      <c r="I2376" t="str">
        <f>VLOOKUP(A2376,'Лицевые счета'!$A$2:$K$4570,6,0)</f>
        <v>ФЛ</v>
      </c>
      <c r="J2376" t="str">
        <f>IF(AND(C2376=0,I2376="ФЛ"),G2376*H2376,"")</f>
        <v/>
      </c>
      <c r="K2376">
        <f>IF(AND(C2376&gt;0,E2376="Нет показаний",I2376="ФЛ"),G2376*H2376,"")</f>
        <v>134.30000000000001</v>
      </c>
    </row>
    <row r="2377" spans="1:11" x14ac:dyDescent="0.25">
      <c r="A2377" s="7">
        <v>244376</v>
      </c>
      <c r="B2377" s="7">
        <f>VLOOKUP(A2377,'Лицевые счета'!$A$1:$K$4570,2,0)</f>
        <v>242738</v>
      </c>
      <c r="C2377">
        <f>COUNTIF('ИПУ и ОКПУ'!$A$2:$A$3258,A2377)</f>
        <v>1</v>
      </c>
      <c r="D2377" t="str">
        <f>IF(C2377&gt;0,VLOOKUP(A2377,'ИПУ и ОКПУ'!$A$1:$O$3258,9,0),"")</f>
        <v>Одноставочный</v>
      </c>
      <c r="E2377" t="str">
        <f>IF(C2377&gt;0,IF(VLOOKUP(A2377,'ИПУ и ОКПУ'!$A$1:$O$3258,14,0)="Нет показаний","Нет показаний",""),"")</f>
        <v>Нет показаний</v>
      </c>
      <c r="F2377">
        <f>IF(AND(C2377&gt;0),SUMIF('ИПУ и ОКПУ'!$A$2:$A$3258,A2377,'ИПУ и ОКПУ'!$O$2:$O$3258),"")</f>
        <v>0</v>
      </c>
      <c r="G2377">
        <f>VLOOKUP(A2377,'Лицевые счета'!$A$2:$K$4570,9,0)</f>
        <v>1</v>
      </c>
      <c r="H2377">
        <f>VLOOKUP(A2377,'Лицевые счета'!$A$2:$K$4570,10,0)</f>
        <v>118.7</v>
      </c>
      <c r="I2377" t="str">
        <f>VLOOKUP(A2377,'Лицевые счета'!$A$2:$K$4570,6,0)</f>
        <v>ФЛ</v>
      </c>
      <c r="J2377" t="str">
        <f>IF(AND(C2377=0,I2377="ФЛ"),G2377*H2377,"")</f>
        <v/>
      </c>
      <c r="K2377">
        <f>IF(AND(C2377&gt;0,E2377="Нет показаний",I2377="ФЛ"),G2377*H2377,"")</f>
        <v>118.7</v>
      </c>
    </row>
    <row r="2378" spans="1:11" x14ac:dyDescent="0.25">
      <c r="A2378" s="7">
        <v>244402</v>
      </c>
      <c r="B2378" s="7">
        <f>VLOOKUP(A2378,'Лицевые счета'!$A$1:$K$4570,2,0)</f>
        <v>242740</v>
      </c>
      <c r="C2378">
        <f>COUNTIF('ИПУ и ОКПУ'!$A$2:$A$3258,A2378)</f>
        <v>1</v>
      </c>
      <c r="D2378" t="str">
        <f>IF(C2378&gt;0,VLOOKUP(A2378,'ИПУ и ОКПУ'!$A$1:$O$3258,9,0),"")</f>
        <v>Одноставочный</v>
      </c>
      <c r="E2378" t="str">
        <f>IF(C2378&gt;0,IF(VLOOKUP(A2378,'ИПУ и ОКПУ'!$A$1:$O$3258,14,0)="Нет показаний","Нет показаний",""),"")</f>
        <v/>
      </c>
      <c r="F2378">
        <f>IF(AND(C2378&gt;0),SUMIF('ИПУ и ОКПУ'!$A$2:$A$3258,A2378,'ИПУ и ОКПУ'!$O$2:$O$3258),"")</f>
        <v>220</v>
      </c>
      <c r="G2378">
        <f>VLOOKUP(A2378,'Лицевые счета'!$A$2:$K$4570,9,0)</f>
        <v>1</v>
      </c>
      <c r="H2378">
        <f>VLOOKUP(A2378,'Лицевые счета'!$A$2:$K$4570,10,0)</f>
        <v>118.7</v>
      </c>
      <c r="I2378" t="str">
        <f>VLOOKUP(A2378,'Лицевые счета'!$A$2:$K$4570,6,0)</f>
        <v>ФЛ</v>
      </c>
      <c r="J2378" t="str">
        <f>IF(AND(C2378=0,I2378="ФЛ"),G2378*H2378,"")</f>
        <v/>
      </c>
      <c r="K2378" t="str">
        <f>IF(AND(C2378&gt;0,E2378="Нет показаний",I2378="ФЛ"),G2378*H2378,"")</f>
        <v/>
      </c>
    </row>
    <row r="2379" spans="1:11" x14ac:dyDescent="0.25">
      <c r="A2379" s="7">
        <v>244404</v>
      </c>
      <c r="B2379" s="7">
        <f>VLOOKUP(A2379,'Лицевые счета'!$A$1:$K$4570,2,0)</f>
        <v>242740</v>
      </c>
      <c r="C2379">
        <f>COUNTIF('ИПУ и ОКПУ'!$A$2:$A$3258,A2379)</f>
        <v>1</v>
      </c>
      <c r="D2379" t="str">
        <f>IF(C2379&gt;0,VLOOKUP(A2379,'ИПУ и ОКПУ'!$A$1:$O$3258,9,0),"")</f>
        <v>Одноставочный</v>
      </c>
      <c r="E2379" t="str">
        <f>IF(C2379&gt;0,IF(VLOOKUP(A2379,'ИПУ и ОКПУ'!$A$1:$O$3258,14,0)="Нет показаний","Нет показаний",""),"")</f>
        <v/>
      </c>
      <c r="F2379">
        <f>IF(AND(C2379&gt;0),SUMIF('ИПУ и ОКПУ'!$A$2:$A$3258,A2379,'ИПУ и ОКПУ'!$O$2:$O$3258),"")</f>
        <v>50</v>
      </c>
      <c r="G2379">
        <f>VLOOKUP(A2379,'Лицевые счета'!$A$2:$K$4570,9,0)</f>
        <v>1</v>
      </c>
      <c r="H2379">
        <f>VLOOKUP(A2379,'Лицевые счета'!$A$2:$K$4570,10,0)</f>
        <v>118.7</v>
      </c>
      <c r="I2379" t="str">
        <f>VLOOKUP(A2379,'Лицевые счета'!$A$2:$K$4570,6,0)</f>
        <v>ФЛ</v>
      </c>
      <c r="J2379" t="str">
        <f>IF(AND(C2379=0,I2379="ФЛ"),G2379*H2379,"")</f>
        <v/>
      </c>
      <c r="K2379" t="str">
        <f>IF(AND(C2379&gt;0,E2379="Нет показаний",I2379="ФЛ"),G2379*H2379,"")</f>
        <v/>
      </c>
    </row>
    <row r="2380" spans="1:11" x14ac:dyDescent="0.25">
      <c r="A2380" s="7">
        <v>244408</v>
      </c>
      <c r="B2380" s="7">
        <f>VLOOKUP(A2380,'Лицевые счета'!$A$1:$K$4570,2,0)</f>
        <v>242740</v>
      </c>
      <c r="C2380">
        <f>COUNTIF('ИПУ и ОКПУ'!$A$2:$A$3258,A2380)</f>
        <v>1</v>
      </c>
      <c r="D2380" t="str">
        <f>IF(C2380&gt;0,VLOOKUP(A2380,'ИПУ и ОКПУ'!$A$1:$O$3258,9,0),"")</f>
        <v>Одноставочный</v>
      </c>
      <c r="E2380" t="str">
        <f>IF(C2380&gt;0,IF(VLOOKUP(A2380,'ИПУ и ОКПУ'!$A$1:$O$3258,14,0)="Нет показаний","Нет показаний",""),"")</f>
        <v/>
      </c>
      <c r="F2380">
        <f>IF(AND(C2380&gt;0),SUMIF('ИПУ и ОКПУ'!$A$2:$A$3258,A2380,'ИПУ и ОКПУ'!$O$2:$O$3258),"")</f>
        <v>35</v>
      </c>
      <c r="G2380">
        <f>VLOOKUP(A2380,'Лицевые счета'!$A$2:$K$4570,9,0)</f>
        <v>1</v>
      </c>
      <c r="H2380">
        <f>VLOOKUP(A2380,'Лицевые счета'!$A$2:$K$4570,10,0)</f>
        <v>92</v>
      </c>
      <c r="I2380" t="str">
        <f>VLOOKUP(A2380,'Лицевые счета'!$A$2:$K$4570,6,0)</f>
        <v>ФЛ</v>
      </c>
      <c r="J2380" t="str">
        <f>IF(AND(C2380=0,I2380="ФЛ"),G2380*H2380,"")</f>
        <v/>
      </c>
      <c r="K2380" t="str">
        <f>IF(AND(C2380&gt;0,E2380="Нет показаний",I2380="ФЛ"),G2380*H2380,"")</f>
        <v/>
      </c>
    </row>
    <row r="2381" spans="1:11" x14ac:dyDescent="0.25">
      <c r="A2381" s="7">
        <v>244410</v>
      </c>
      <c r="B2381" s="7">
        <f>VLOOKUP(A2381,'Лицевые счета'!$A$1:$K$4570,2,0)</f>
        <v>242740</v>
      </c>
      <c r="C2381">
        <f>COUNTIF('ИПУ и ОКПУ'!$A$2:$A$3258,A2381)</f>
        <v>1</v>
      </c>
      <c r="D2381" t="str">
        <f>IF(C2381&gt;0,VLOOKUP(A2381,'ИПУ и ОКПУ'!$A$1:$O$3258,9,0),"")</f>
        <v>Одноставочный</v>
      </c>
      <c r="E2381" t="str">
        <f>IF(C2381&gt;0,IF(VLOOKUP(A2381,'ИПУ и ОКПУ'!$A$1:$O$3258,14,0)="Нет показаний","Нет показаний",""),"")</f>
        <v>Нет показаний</v>
      </c>
      <c r="F2381">
        <f>IF(AND(C2381&gt;0),SUMIF('ИПУ и ОКПУ'!$A$2:$A$3258,A2381,'ИПУ и ОКПУ'!$O$2:$O$3258),"")</f>
        <v>0</v>
      </c>
      <c r="G2381">
        <f>VLOOKUP(A2381,'Лицевые счета'!$A$2:$K$4570,9,0)</f>
        <v>1</v>
      </c>
      <c r="H2381">
        <f>VLOOKUP(A2381,'Лицевые счета'!$A$2:$K$4570,10,0)</f>
        <v>118.7</v>
      </c>
      <c r="I2381" t="str">
        <f>VLOOKUP(A2381,'Лицевые счета'!$A$2:$K$4570,6,0)</f>
        <v>ФЛ</v>
      </c>
      <c r="J2381" t="str">
        <f>IF(AND(C2381=0,I2381="ФЛ"),G2381*H2381,"")</f>
        <v/>
      </c>
      <c r="K2381">
        <f>IF(AND(C2381&gt;0,E2381="Нет показаний",I2381="ФЛ"),G2381*H2381,"")</f>
        <v>118.7</v>
      </c>
    </row>
    <row r="2382" spans="1:11" x14ac:dyDescent="0.25">
      <c r="A2382" s="7">
        <v>244414</v>
      </c>
      <c r="B2382" s="7">
        <f>VLOOKUP(A2382,'Лицевые счета'!$A$1:$K$4570,2,0)</f>
        <v>242740</v>
      </c>
      <c r="C2382">
        <f>COUNTIF('ИПУ и ОКПУ'!$A$2:$A$3258,A2382)</f>
        <v>1</v>
      </c>
      <c r="D2382" t="str">
        <f>IF(C2382&gt;0,VLOOKUP(A2382,'ИПУ и ОКПУ'!$A$1:$O$3258,9,0),"")</f>
        <v>Одноставочный</v>
      </c>
      <c r="E2382" t="str">
        <f>IF(C2382&gt;0,IF(VLOOKUP(A2382,'ИПУ и ОКПУ'!$A$1:$O$3258,14,0)="Нет показаний","Нет показаний",""),"")</f>
        <v/>
      </c>
      <c r="F2382">
        <f>IF(AND(C2382&gt;0),SUMIF('ИПУ и ОКПУ'!$A$2:$A$3258,A2382,'ИПУ и ОКПУ'!$O$2:$O$3258),"")</f>
        <v>178</v>
      </c>
      <c r="G2382">
        <f>VLOOKUP(A2382,'Лицевые счета'!$A$2:$K$4570,9,0)</f>
        <v>1</v>
      </c>
      <c r="H2382">
        <f>VLOOKUP(A2382,'Лицевые счета'!$A$2:$K$4570,10,0)</f>
        <v>118.7</v>
      </c>
      <c r="I2382" t="str">
        <f>VLOOKUP(A2382,'Лицевые счета'!$A$2:$K$4570,6,0)</f>
        <v>ФЛ</v>
      </c>
      <c r="J2382" t="str">
        <f>IF(AND(C2382=0,I2382="ФЛ"),G2382*H2382,"")</f>
        <v/>
      </c>
      <c r="K2382" t="str">
        <f>IF(AND(C2382&gt;0,E2382="Нет показаний",I2382="ФЛ"),G2382*H2382,"")</f>
        <v/>
      </c>
    </row>
    <row r="2383" spans="1:11" x14ac:dyDescent="0.25">
      <c r="A2383" s="7">
        <v>244416</v>
      </c>
      <c r="B2383" s="7">
        <f>VLOOKUP(A2383,'Лицевые счета'!$A$1:$K$4570,2,0)</f>
        <v>242740</v>
      </c>
      <c r="C2383">
        <f>COUNTIF('ИПУ и ОКПУ'!$A$2:$A$3258,A2383)</f>
        <v>1</v>
      </c>
      <c r="D2383" t="str">
        <f>IF(C2383&gt;0,VLOOKUP(A2383,'ИПУ и ОКПУ'!$A$1:$O$3258,9,0),"")</f>
        <v>Одноставочный</v>
      </c>
      <c r="E2383" t="str">
        <f>IF(C2383&gt;0,IF(VLOOKUP(A2383,'ИПУ и ОКПУ'!$A$1:$O$3258,14,0)="Нет показаний","Нет показаний",""),"")</f>
        <v>Нет показаний</v>
      </c>
      <c r="F2383">
        <f>IF(AND(C2383&gt;0),SUMIF('ИПУ и ОКПУ'!$A$2:$A$3258,A2383,'ИПУ и ОКПУ'!$O$2:$O$3258),"")</f>
        <v>0</v>
      </c>
      <c r="G2383">
        <f>VLOOKUP(A2383,'Лицевые счета'!$A$2:$K$4570,9,0)</f>
        <v>1</v>
      </c>
      <c r="H2383">
        <f>VLOOKUP(A2383,'Лицевые счета'!$A$2:$K$4570,10,0)</f>
        <v>92</v>
      </c>
      <c r="I2383" t="str">
        <f>VLOOKUP(A2383,'Лицевые счета'!$A$2:$K$4570,6,0)</f>
        <v>ФЛ</v>
      </c>
      <c r="J2383" t="str">
        <f>IF(AND(C2383=0,I2383="ФЛ"),G2383*H2383,"")</f>
        <v/>
      </c>
      <c r="K2383">
        <f>IF(AND(C2383&gt;0,E2383="Нет показаний",I2383="ФЛ"),G2383*H2383,"")</f>
        <v>92</v>
      </c>
    </row>
    <row r="2384" spans="1:11" x14ac:dyDescent="0.25">
      <c r="A2384" s="7">
        <v>244418</v>
      </c>
      <c r="B2384" s="7">
        <f>VLOOKUP(A2384,'Лицевые счета'!$A$1:$K$4570,2,0)</f>
        <v>242740</v>
      </c>
      <c r="C2384">
        <f>COUNTIF('ИПУ и ОКПУ'!$A$2:$A$3258,A2384)</f>
        <v>1</v>
      </c>
      <c r="D2384" t="str">
        <f>IF(C2384&gt;0,VLOOKUP(A2384,'ИПУ и ОКПУ'!$A$1:$O$3258,9,0),"")</f>
        <v>Одноставочный</v>
      </c>
      <c r="E2384" t="str">
        <f>IF(C2384&gt;0,IF(VLOOKUP(A2384,'ИПУ и ОКПУ'!$A$1:$O$3258,14,0)="Нет показаний","Нет показаний",""),"")</f>
        <v/>
      </c>
      <c r="F2384">
        <f>IF(AND(C2384&gt;0),SUMIF('ИПУ и ОКПУ'!$A$2:$A$3258,A2384,'ИПУ и ОКПУ'!$O$2:$O$3258),"")</f>
        <v>70</v>
      </c>
      <c r="G2384">
        <f>VLOOKUP(A2384,'Лицевые счета'!$A$2:$K$4570,9,0)</f>
        <v>1</v>
      </c>
      <c r="H2384">
        <f>VLOOKUP(A2384,'Лицевые счета'!$A$2:$K$4570,10,0)</f>
        <v>134.30000000000001</v>
      </c>
      <c r="I2384" t="str">
        <f>VLOOKUP(A2384,'Лицевые счета'!$A$2:$K$4570,6,0)</f>
        <v>ФЛ</v>
      </c>
      <c r="J2384" t="str">
        <f>IF(AND(C2384=0,I2384="ФЛ"),G2384*H2384,"")</f>
        <v/>
      </c>
      <c r="K2384" t="str">
        <f>IF(AND(C2384&gt;0,E2384="Нет показаний",I2384="ФЛ"),G2384*H2384,"")</f>
        <v/>
      </c>
    </row>
    <row r="2385" spans="1:11" x14ac:dyDescent="0.25">
      <c r="A2385" s="7">
        <v>244420</v>
      </c>
      <c r="B2385" s="7">
        <f>VLOOKUP(A2385,'Лицевые счета'!$A$1:$K$4570,2,0)</f>
        <v>242740</v>
      </c>
      <c r="C2385">
        <f>COUNTIF('ИПУ и ОКПУ'!$A$2:$A$3258,A2385)</f>
        <v>1</v>
      </c>
      <c r="D2385" t="str">
        <f>IF(C2385&gt;0,VLOOKUP(A2385,'ИПУ и ОКПУ'!$A$1:$O$3258,9,0),"")</f>
        <v>Одноставочный</v>
      </c>
      <c r="E2385" t="str">
        <f>IF(C2385&gt;0,IF(VLOOKUP(A2385,'ИПУ и ОКПУ'!$A$1:$O$3258,14,0)="Нет показаний","Нет показаний",""),"")</f>
        <v/>
      </c>
      <c r="F2385">
        <f>IF(AND(C2385&gt;0),SUMIF('ИПУ и ОКПУ'!$A$2:$A$3258,A2385,'ИПУ и ОКПУ'!$O$2:$O$3258),"")</f>
        <v>0</v>
      </c>
      <c r="G2385">
        <f>VLOOKUP(A2385,'Лицевые счета'!$A$2:$K$4570,9,0)</f>
        <v>1</v>
      </c>
      <c r="H2385">
        <f>VLOOKUP(A2385,'Лицевые счета'!$A$2:$K$4570,10,0)</f>
        <v>118.7</v>
      </c>
      <c r="I2385" t="str">
        <f>VLOOKUP(A2385,'Лицевые счета'!$A$2:$K$4570,6,0)</f>
        <v>ФЛ</v>
      </c>
      <c r="J2385" t="str">
        <f>IF(AND(C2385=0,I2385="ФЛ"),G2385*H2385,"")</f>
        <v/>
      </c>
      <c r="K2385" t="str">
        <f>IF(AND(C2385&gt;0,E2385="Нет показаний",I2385="ФЛ"),G2385*H2385,"")</f>
        <v/>
      </c>
    </row>
    <row r="2386" spans="1:11" x14ac:dyDescent="0.25">
      <c r="A2386" s="7">
        <v>244422</v>
      </c>
      <c r="B2386" s="7">
        <f>VLOOKUP(A2386,'Лицевые счета'!$A$1:$K$4570,2,0)</f>
        <v>242740</v>
      </c>
      <c r="C2386">
        <f>COUNTIF('ИПУ и ОКПУ'!$A$2:$A$3258,A2386)</f>
        <v>1</v>
      </c>
      <c r="D2386" t="str">
        <f>IF(C2386&gt;0,VLOOKUP(A2386,'ИПУ и ОКПУ'!$A$1:$O$3258,9,0),"")</f>
        <v>Одноставочный</v>
      </c>
      <c r="E2386" t="str">
        <f>IF(C2386&gt;0,IF(VLOOKUP(A2386,'ИПУ и ОКПУ'!$A$1:$O$3258,14,0)="Нет показаний","Нет показаний",""),"")</f>
        <v>Нет показаний</v>
      </c>
      <c r="F2386">
        <f>IF(AND(C2386&gt;0),SUMIF('ИПУ и ОКПУ'!$A$2:$A$3258,A2386,'ИПУ и ОКПУ'!$O$2:$O$3258),"")</f>
        <v>0</v>
      </c>
      <c r="G2386">
        <f>VLOOKUP(A2386,'Лицевые счета'!$A$2:$K$4570,9,0)</f>
        <v>1</v>
      </c>
      <c r="H2386">
        <f>VLOOKUP(A2386,'Лицевые счета'!$A$2:$K$4570,10,0)</f>
        <v>118.7</v>
      </c>
      <c r="I2386" t="str">
        <f>VLOOKUP(A2386,'Лицевые счета'!$A$2:$K$4570,6,0)</f>
        <v>ФЛ</v>
      </c>
      <c r="J2386" t="str">
        <f>IF(AND(C2386=0,I2386="ФЛ"),G2386*H2386,"")</f>
        <v/>
      </c>
      <c r="K2386">
        <f>IF(AND(C2386&gt;0,E2386="Нет показаний",I2386="ФЛ"),G2386*H2386,"")</f>
        <v>118.7</v>
      </c>
    </row>
    <row r="2387" spans="1:11" x14ac:dyDescent="0.25">
      <c r="A2387" s="7">
        <v>244424</v>
      </c>
      <c r="B2387" s="7">
        <f>VLOOKUP(A2387,'Лицевые счета'!$A$1:$K$4570,2,0)</f>
        <v>242740</v>
      </c>
      <c r="C2387">
        <f>COUNTIF('ИПУ и ОКПУ'!$A$2:$A$3258,A2387)</f>
        <v>1</v>
      </c>
      <c r="D2387" t="str">
        <f>IF(C2387&gt;0,VLOOKUP(A2387,'ИПУ и ОКПУ'!$A$1:$O$3258,9,0),"")</f>
        <v>Одноставочный</v>
      </c>
      <c r="E2387" t="str">
        <f>IF(C2387&gt;0,IF(VLOOKUP(A2387,'ИПУ и ОКПУ'!$A$1:$O$3258,14,0)="Нет показаний","Нет показаний",""),"")</f>
        <v>Нет показаний</v>
      </c>
      <c r="F2387">
        <f>IF(AND(C2387&gt;0),SUMIF('ИПУ и ОКПУ'!$A$2:$A$3258,A2387,'ИПУ и ОКПУ'!$O$2:$O$3258),"")</f>
        <v>0</v>
      </c>
      <c r="G2387">
        <f>VLOOKUP(A2387,'Лицевые счета'!$A$2:$K$4570,9,0)</f>
        <v>1</v>
      </c>
      <c r="H2387">
        <f>VLOOKUP(A2387,'Лицевые счета'!$A$2:$K$4570,10,0)</f>
        <v>118.7</v>
      </c>
      <c r="I2387" t="str">
        <f>VLOOKUP(A2387,'Лицевые счета'!$A$2:$K$4570,6,0)</f>
        <v>ФЛ</v>
      </c>
      <c r="J2387" t="str">
        <f>IF(AND(C2387=0,I2387="ФЛ"),G2387*H2387,"")</f>
        <v/>
      </c>
      <c r="K2387">
        <f>IF(AND(C2387&gt;0,E2387="Нет показаний",I2387="ФЛ"),G2387*H2387,"")</f>
        <v>118.7</v>
      </c>
    </row>
    <row r="2388" spans="1:11" x14ac:dyDescent="0.25">
      <c r="A2388" s="7">
        <v>244450</v>
      </c>
      <c r="B2388" s="7">
        <f>VLOOKUP(A2388,'Лицевые счета'!$A$1:$K$4570,2,0)</f>
        <v>242742</v>
      </c>
      <c r="C2388">
        <f>COUNTIF('ИПУ и ОКПУ'!$A$2:$A$3258,A2388)</f>
        <v>1</v>
      </c>
      <c r="D2388" t="str">
        <f>IF(C2388&gt;0,VLOOKUP(A2388,'ИПУ и ОКПУ'!$A$1:$O$3258,9,0),"")</f>
        <v>Одноставочный</v>
      </c>
      <c r="E2388" t="str">
        <f>IF(C2388&gt;0,IF(VLOOKUP(A2388,'ИПУ и ОКПУ'!$A$1:$O$3258,14,0)="Нет показаний","Нет показаний",""),"")</f>
        <v/>
      </c>
      <c r="F2388">
        <f>IF(AND(C2388&gt;0),SUMIF('ИПУ и ОКПУ'!$A$2:$A$3258,A2388,'ИПУ и ОКПУ'!$O$2:$O$3258),"")</f>
        <v>160</v>
      </c>
      <c r="G2388">
        <f>VLOOKUP(A2388,'Лицевые счета'!$A$2:$K$4570,9,0)</f>
        <v>1</v>
      </c>
      <c r="H2388">
        <f>VLOOKUP(A2388,'Лицевые счета'!$A$2:$K$4570,10,0)</f>
        <v>118.7</v>
      </c>
      <c r="I2388" t="str">
        <f>VLOOKUP(A2388,'Лицевые счета'!$A$2:$K$4570,6,0)</f>
        <v>ФЛ</v>
      </c>
      <c r="J2388" t="str">
        <f>IF(AND(C2388=0,I2388="ФЛ"),G2388*H2388,"")</f>
        <v/>
      </c>
      <c r="K2388" t="str">
        <f>IF(AND(C2388&gt;0,E2388="Нет показаний",I2388="ФЛ"),G2388*H2388,"")</f>
        <v/>
      </c>
    </row>
    <row r="2389" spans="1:11" x14ac:dyDescent="0.25">
      <c r="A2389" s="7">
        <v>244452</v>
      </c>
      <c r="B2389" s="7">
        <f>VLOOKUP(A2389,'Лицевые счета'!$A$1:$K$4570,2,0)</f>
        <v>242742</v>
      </c>
      <c r="C2389">
        <f>COUNTIF('ИПУ и ОКПУ'!$A$2:$A$3258,A2389)</f>
        <v>1</v>
      </c>
      <c r="D2389" t="str">
        <f>IF(C2389&gt;0,VLOOKUP(A2389,'ИПУ и ОКПУ'!$A$1:$O$3258,9,0),"")</f>
        <v>Одноставочный</v>
      </c>
      <c r="E2389" t="str">
        <f>IF(C2389&gt;0,IF(VLOOKUP(A2389,'ИПУ и ОКПУ'!$A$1:$O$3258,14,0)="Нет показаний","Нет показаний",""),"")</f>
        <v>Нет показаний</v>
      </c>
      <c r="F2389">
        <f>IF(AND(C2389&gt;0),SUMIF('ИПУ и ОКПУ'!$A$2:$A$3258,A2389,'ИПУ и ОКПУ'!$O$2:$O$3258),"")</f>
        <v>0</v>
      </c>
      <c r="G2389">
        <f>VLOOKUP(A2389,'Лицевые счета'!$A$2:$K$4570,9,0)</f>
        <v>1</v>
      </c>
      <c r="H2389">
        <f>VLOOKUP(A2389,'Лицевые счета'!$A$2:$K$4570,10,0)</f>
        <v>92</v>
      </c>
      <c r="I2389" t="str">
        <f>VLOOKUP(A2389,'Лицевые счета'!$A$2:$K$4570,6,0)</f>
        <v>ФЛ</v>
      </c>
      <c r="J2389" t="str">
        <f>IF(AND(C2389=0,I2389="ФЛ"),G2389*H2389,"")</f>
        <v/>
      </c>
      <c r="K2389">
        <f>IF(AND(C2389&gt;0,E2389="Нет показаний",I2389="ФЛ"),G2389*H2389,"")</f>
        <v>92</v>
      </c>
    </row>
    <row r="2390" spans="1:11" x14ac:dyDescent="0.25">
      <c r="A2390" s="7">
        <v>244454</v>
      </c>
      <c r="B2390" s="7">
        <f>VLOOKUP(A2390,'Лицевые счета'!$A$1:$K$4570,2,0)</f>
        <v>242742</v>
      </c>
      <c r="C2390">
        <f>COUNTIF('ИПУ и ОКПУ'!$A$2:$A$3258,A2390)</f>
        <v>1</v>
      </c>
      <c r="D2390" t="str">
        <f>IF(C2390&gt;0,VLOOKUP(A2390,'ИПУ и ОКПУ'!$A$1:$O$3258,9,0),"")</f>
        <v>Одноставочный</v>
      </c>
      <c r="E2390" t="str">
        <f>IF(C2390&gt;0,IF(VLOOKUP(A2390,'ИПУ и ОКПУ'!$A$1:$O$3258,14,0)="Нет показаний","Нет показаний",""),"")</f>
        <v>Нет показаний</v>
      </c>
      <c r="F2390">
        <f>IF(AND(C2390&gt;0),SUMIF('ИПУ и ОКПУ'!$A$2:$A$3258,A2390,'ИПУ и ОКПУ'!$O$2:$O$3258),"")</f>
        <v>0</v>
      </c>
      <c r="G2390">
        <f>VLOOKUP(A2390,'Лицевые счета'!$A$2:$K$4570,9,0)</f>
        <v>1</v>
      </c>
      <c r="H2390">
        <f>VLOOKUP(A2390,'Лицевые счета'!$A$2:$K$4570,10,0)</f>
        <v>92</v>
      </c>
      <c r="I2390" t="str">
        <f>VLOOKUP(A2390,'Лицевые счета'!$A$2:$K$4570,6,0)</f>
        <v>ФЛ</v>
      </c>
      <c r="J2390" t="str">
        <f>IF(AND(C2390=0,I2390="ФЛ"),G2390*H2390,"")</f>
        <v/>
      </c>
      <c r="K2390">
        <f>IF(AND(C2390&gt;0,E2390="Нет показаний",I2390="ФЛ"),G2390*H2390,"")</f>
        <v>92</v>
      </c>
    </row>
    <row r="2391" spans="1:11" x14ac:dyDescent="0.25">
      <c r="A2391" s="7">
        <v>244456</v>
      </c>
      <c r="B2391" s="7">
        <f>VLOOKUP(A2391,'Лицевые счета'!$A$1:$K$4570,2,0)</f>
        <v>242742</v>
      </c>
      <c r="C2391">
        <f>COUNTIF('ИПУ и ОКПУ'!$A$2:$A$3258,A2391)</f>
        <v>1</v>
      </c>
      <c r="D2391" t="str">
        <f>IF(C2391&gt;0,VLOOKUP(A2391,'ИПУ и ОКПУ'!$A$1:$O$3258,9,0),"")</f>
        <v>Одноставочный</v>
      </c>
      <c r="E2391" t="str">
        <f>IF(C2391&gt;0,IF(VLOOKUP(A2391,'ИПУ и ОКПУ'!$A$1:$O$3258,14,0)="Нет показаний","Нет показаний",""),"")</f>
        <v>Нет показаний</v>
      </c>
      <c r="F2391">
        <f>IF(AND(C2391&gt;0),SUMIF('ИПУ и ОКПУ'!$A$2:$A$3258,A2391,'ИПУ и ОКПУ'!$O$2:$O$3258),"")</f>
        <v>0</v>
      </c>
      <c r="G2391">
        <f>VLOOKUP(A2391,'Лицевые счета'!$A$2:$K$4570,9,0)</f>
        <v>1</v>
      </c>
      <c r="H2391">
        <f>VLOOKUP(A2391,'Лицевые счета'!$A$2:$K$4570,10,0)</f>
        <v>118.7</v>
      </c>
      <c r="I2391" t="str">
        <f>VLOOKUP(A2391,'Лицевые счета'!$A$2:$K$4570,6,0)</f>
        <v>ФЛ</v>
      </c>
      <c r="J2391" t="str">
        <f>IF(AND(C2391=0,I2391="ФЛ"),G2391*H2391,"")</f>
        <v/>
      </c>
      <c r="K2391">
        <f>IF(AND(C2391&gt;0,E2391="Нет показаний",I2391="ФЛ"),G2391*H2391,"")</f>
        <v>118.7</v>
      </c>
    </row>
    <row r="2392" spans="1:11" x14ac:dyDescent="0.25">
      <c r="A2392" s="7">
        <v>244458</v>
      </c>
      <c r="B2392" s="7">
        <f>VLOOKUP(A2392,'Лицевые счета'!$A$1:$K$4570,2,0)</f>
        <v>242742</v>
      </c>
      <c r="C2392">
        <f>COUNTIF('ИПУ и ОКПУ'!$A$2:$A$3258,A2392)</f>
        <v>1</v>
      </c>
      <c r="D2392" t="str">
        <f>IF(C2392&gt;0,VLOOKUP(A2392,'ИПУ и ОКПУ'!$A$1:$O$3258,9,0),"")</f>
        <v>Одноставочный</v>
      </c>
      <c r="E2392" t="str">
        <f>IF(C2392&gt;0,IF(VLOOKUP(A2392,'ИПУ и ОКПУ'!$A$1:$O$3258,14,0)="Нет показаний","Нет показаний",""),"")</f>
        <v>Нет показаний</v>
      </c>
      <c r="F2392">
        <f>IF(AND(C2392&gt;0),SUMIF('ИПУ и ОКПУ'!$A$2:$A$3258,A2392,'ИПУ и ОКПУ'!$O$2:$O$3258),"")</f>
        <v>0</v>
      </c>
      <c r="G2392">
        <f>VLOOKUP(A2392,'Лицевые счета'!$A$2:$K$4570,9,0)</f>
        <v>1</v>
      </c>
      <c r="H2392">
        <f>VLOOKUP(A2392,'Лицевые счета'!$A$2:$K$4570,10,0)</f>
        <v>92</v>
      </c>
      <c r="I2392" t="str">
        <f>VLOOKUP(A2392,'Лицевые счета'!$A$2:$K$4570,6,0)</f>
        <v>ФЛ</v>
      </c>
      <c r="J2392" t="str">
        <f>IF(AND(C2392=0,I2392="ФЛ"),G2392*H2392,"")</f>
        <v/>
      </c>
      <c r="K2392">
        <f>IF(AND(C2392&gt;0,E2392="Нет показаний",I2392="ФЛ"),G2392*H2392,"")</f>
        <v>92</v>
      </c>
    </row>
    <row r="2393" spans="1:11" x14ac:dyDescent="0.25">
      <c r="A2393" s="7">
        <v>244460</v>
      </c>
      <c r="B2393" s="7">
        <f>VLOOKUP(A2393,'Лицевые счета'!$A$1:$K$4570,2,0)</f>
        <v>242742</v>
      </c>
      <c r="C2393">
        <f>COUNTIF('ИПУ и ОКПУ'!$A$2:$A$3258,A2393)</f>
        <v>1</v>
      </c>
      <c r="D2393" t="str">
        <f>IF(C2393&gt;0,VLOOKUP(A2393,'ИПУ и ОКПУ'!$A$1:$O$3258,9,0),"")</f>
        <v>Одноставочный</v>
      </c>
      <c r="E2393" t="str">
        <f>IF(C2393&gt;0,IF(VLOOKUP(A2393,'ИПУ и ОКПУ'!$A$1:$O$3258,14,0)="Нет показаний","Нет показаний",""),"")</f>
        <v>Нет показаний</v>
      </c>
      <c r="F2393">
        <f>IF(AND(C2393&gt;0),SUMIF('ИПУ и ОКПУ'!$A$2:$A$3258,A2393,'ИПУ и ОКПУ'!$O$2:$O$3258),"")</f>
        <v>0</v>
      </c>
      <c r="G2393">
        <f>VLOOKUP(A2393,'Лицевые счета'!$A$2:$K$4570,9,0)</f>
        <v>1</v>
      </c>
      <c r="H2393">
        <f>VLOOKUP(A2393,'Лицевые счета'!$A$2:$K$4570,10,0)</f>
        <v>118.7</v>
      </c>
      <c r="I2393" t="str">
        <f>VLOOKUP(A2393,'Лицевые счета'!$A$2:$K$4570,6,0)</f>
        <v>ФЛ</v>
      </c>
      <c r="J2393" t="str">
        <f>IF(AND(C2393=0,I2393="ФЛ"),G2393*H2393,"")</f>
        <v/>
      </c>
      <c r="K2393">
        <f>IF(AND(C2393&gt;0,E2393="Нет показаний",I2393="ФЛ"),G2393*H2393,"")</f>
        <v>118.7</v>
      </c>
    </row>
    <row r="2394" spans="1:11" x14ac:dyDescent="0.25">
      <c r="A2394" s="7">
        <v>244462</v>
      </c>
      <c r="B2394" s="7">
        <f>VLOOKUP(A2394,'Лицевые счета'!$A$1:$K$4570,2,0)</f>
        <v>242742</v>
      </c>
      <c r="C2394">
        <f>COUNTIF('ИПУ и ОКПУ'!$A$2:$A$3258,A2394)</f>
        <v>1</v>
      </c>
      <c r="D2394" t="str">
        <f>IF(C2394&gt;0,VLOOKUP(A2394,'ИПУ и ОКПУ'!$A$1:$O$3258,9,0),"")</f>
        <v>Одноставочный</v>
      </c>
      <c r="E2394" t="str">
        <f>IF(C2394&gt;0,IF(VLOOKUP(A2394,'ИПУ и ОКПУ'!$A$1:$O$3258,14,0)="Нет показаний","Нет показаний",""),"")</f>
        <v>Нет показаний</v>
      </c>
      <c r="F2394">
        <f>IF(AND(C2394&gt;0),SUMIF('ИПУ и ОКПУ'!$A$2:$A$3258,A2394,'ИПУ и ОКПУ'!$O$2:$O$3258),"")</f>
        <v>0</v>
      </c>
      <c r="G2394">
        <f>VLOOKUP(A2394,'Лицевые счета'!$A$2:$K$4570,9,0)</f>
        <v>1</v>
      </c>
      <c r="H2394">
        <f>VLOOKUP(A2394,'Лицевые счета'!$A$2:$K$4570,10,0)</f>
        <v>118.7</v>
      </c>
      <c r="I2394" t="str">
        <f>VLOOKUP(A2394,'Лицевые счета'!$A$2:$K$4570,6,0)</f>
        <v>ФЛ</v>
      </c>
      <c r="J2394" t="str">
        <f>IF(AND(C2394=0,I2394="ФЛ"),G2394*H2394,"")</f>
        <v/>
      </c>
      <c r="K2394">
        <f>IF(AND(C2394&gt;0,E2394="Нет показаний",I2394="ФЛ"),G2394*H2394,"")</f>
        <v>118.7</v>
      </c>
    </row>
    <row r="2395" spans="1:11" x14ac:dyDescent="0.25">
      <c r="A2395" s="7">
        <v>244464</v>
      </c>
      <c r="B2395" s="7">
        <f>VLOOKUP(A2395,'Лицевые счета'!$A$1:$K$4570,2,0)</f>
        <v>242742</v>
      </c>
      <c r="C2395">
        <f>COUNTIF('ИПУ и ОКПУ'!$A$2:$A$3258,A2395)</f>
        <v>1</v>
      </c>
      <c r="D2395" t="str">
        <f>IF(C2395&gt;0,VLOOKUP(A2395,'ИПУ и ОКПУ'!$A$1:$O$3258,9,0),"")</f>
        <v>Одноставочный</v>
      </c>
      <c r="E2395" t="str">
        <f>IF(C2395&gt;0,IF(VLOOKUP(A2395,'ИПУ и ОКПУ'!$A$1:$O$3258,14,0)="Нет показаний","Нет показаний",""),"")</f>
        <v>Нет показаний</v>
      </c>
      <c r="F2395">
        <f>IF(AND(C2395&gt;0),SUMIF('ИПУ и ОКПУ'!$A$2:$A$3258,A2395,'ИПУ и ОКПУ'!$O$2:$O$3258),"")</f>
        <v>0</v>
      </c>
      <c r="G2395">
        <f>VLOOKUP(A2395,'Лицевые счета'!$A$2:$K$4570,9,0)</f>
        <v>1</v>
      </c>
      <c r="H2395">
        <f>VLOOKUP(A2395,'Лицевые счета'!$A$2:$K$4570,10,0)</f>
        <v>92</v>
      </c>
      <c r="I2395" t="str">
        <f>VLOOKUP(A2395,'Лицевые счета'!$A$2:$K$4570,6,0)</f>
        <v>ФЛ</v>
      </c>
      <c r="J2395" t="str">
        <f>IF(AND(C2395=0,I2395="ФЛ"),G2395*H2395,"")</f>
        <v/>
      </c>
      <c r="K2395">
        <f>IF(AND(C2395&gt;0,E2395="Нет показаний",I2395="ФЛ"),G2395*H2395,"")</f>
        <v>92</v>
      </c>
    </row>
    <row r="2396" spans="1:11" x14ac:dyDescent="0.25">
      <c r="A2396" s="7">
        <v>244996</v>
      </c>
      <c r="B2396" s="7">
        <f>VLOOKUP(A2396,'Лицевые счета'!$A$1:$K$4570,2,0)</f>
        <v>242761</v>
      </c>
      <c r="C2396">
        <f>COUNTIF('ИПУ и ОКПУ'!$A$2:$A$3258,A2396)</f>
        <v>1</v>
      </c>
      <c r="D2396" t="str">
        <f>IF(C2396&gt;0,VLOOKUP(A2396,'ИПУ и ОКПУ'!$A$1:$O$3258,9,0),"")</f>
        <v>Одноставочный</v>
      </c>
      <c r="E2396" t="str">
        <f>IF(C2396&gt;0,IF(VLOOKUP(A2396,'ИПУ и ОКПУ'!$A$1:$O$3258,14,0)="Нет показаний","Нет показаний",""),"")</f>
        <v/>
      </c>
      <c r="F2396">
        <f>IF(AND(C2396&gt;0),SUMIF('ИПУ и ОКПУ'!$A$2:$A$3258,A2396,'ИПУ и ОКПУ'!$O$2:$O$3258),"")</f>
        <v>80</v>
      </c>
      <c r="G2396">
        <f>VLOOKUP(A2396,'Лицевые счета'!$A$2:$K$4570,9,0)</f>
        <v>1</v>
      </c>
      <c r="H2396">
        <f>VLOOKUP(A2396,'Лицевые счета'!$A$2:$K$4570,10,0)</f>
        <v>118.7</v>
      </c>
      <c r="I2396" t="str">
        <f>VLOOKUP(A2396,'Лицевые счета'!$A$2:$K$4570,6,0)</f>
        <v>ФЛ</v>
      </c>
      <c r="J2396" t="str">
        <f>IF(AND(C2396=0,I2396="ФЛ"),G2396*H2396,"")</f>
        <v/>
      </c>
      <c r="K2396" t="str">
        <f>IF(AND(C2396&gt;0,E2396="Нет показаний",I2396="ФЛ"),G2396*H2396,"")</f>
        <v/>
      </c>
    </row>
    <row r="2397" spans="1:11" x14ac:dyDescent="0.25">
      <c r="A2397" s="7">
        <v>244998</v>
      </c>
      <c r="B2397" s="7">
        <f>VLOOKUP(A2397,'Лицевые счета'!$A$1:$K$4570,2,0)</f>
        <v>242761</v>
      </c>
      <c r="C2397">
        <f>COUNTIF('ИПУ и ОКПУ'!$A$2:$A$3258,A2397)</f>
        <v>1</v>
      </c>
      <c r="D2397" t="str">
        <f>IF(C2397&gt;0,VLOOKUP(A2397,'ИПУ и ОКПУ'!$A$1:$O$3258,9,0),"")</f>
        <v>Одноставочный</v>
      </c>
      <c r="E2397" t="str">
        <f>IF(C2397&gt;0,IF(VLOOKUP(A2397,'ИПУ и ОКПУ'!$A$1:$O$3258,14,0)="Нет показаний","Нет показаний",""),"")</f>
        <v/>
      </c>
      <c r="F2397">
        <f>IF(AND(C2397&gt;0),SUMIF('ИПУ и ОКПУ'!$A$2:$A$3258,A2397,'ИПУ и ОКПУ'!$O$2:$O$3258),"")</f>
        <v>74</v>
      </c>
      <c r="G2397">
        <f>VLOOKUP(A2397,'Лицевые счета'!$A$2:$K$4570,9,0)</f>
        <v>1</v>
      </c>
      <c r="H2397">
        <f>VLOOKUP(A2397,'Лицевые счета'!$A$2:$K$4570,10,0)</f>
        <v>92</v>
      </c>
      <c r="I2397" t="str">
        <f>VLOOKUP(A2397,'Лицевые счета'!$A$2:$K$4570,6,0)</f>
        <v>ФЛ</v>
      </c>
      <c r="J2397" t="str">
        <f>IF(AND(C2397=0,I2397="ФЛ"),G2397*H2397,"")</f>
        <v/>
      </c>
      <c r="K2397" t="str">
        <f>IF(AND(C2397&gt;0,E2397="Нет показаний",I2397="ФЛ"),G2397*H2397,"")</f>
        <v/>
      </c>
    </row>
    <row r="2398" spans="1:11" x14ac:dyDescent="0.25">
      <c r="A2398" s="7">
        <v>245002</v>
      </c>
      <c r="B2398" s="7">
        <f>VLOOKUP(A2398,'Лицевые счета'!$A$1:$K$4570,2,0)</f>
        <v>242761</v>
      </c>
      <c r="C2398">
        <f>COUNTIF('ИПУ и ОКПУ'!$A$2:$A$3258,A2398)</f>
        <v>1</v>
      </c>
      <c r="D2398" t="str">
        <f>IF(C2398&gt;0,VLOOKUP(A2398,'ИПУ и ОКПУ'!$A$1:$O$3258,9,0),"")</f>
        <v>Одноставочный</v>
      </c>
      <c r="E2398" t="str">
        <f>IF(C2398&gt;0,IF(VLOOKUP(A2398,'ИПУ и ОКПУ'!$A$1:$O$3258,14,0)="Нет показаний","Нет показаний",""),"")</f>
        <v>Нет показаний</v>
      </c>
      <c r="F2398">
        <f>IF(AND(C2398&gt;0),SUMIF('ИПУ и ОКПУ'!$A$2:$A$3258,A2398,'ИПУ и ОКПУ'!$O$2:$O$3258),"")</f>
        <v>0</v>
      </c>
      <c r="G2398">
        <f>VLOOKUP(A2398,'Лицевые счета'!$A$2:$K$4570,9,0)</f>
        <v>1</v>
      </c>
      <c r="H2398">
        <f>VLOOKUP(A2398,'Лицевые счета'!$A$2:$K$4570,10,0)</f>
        <v>118.7</v>
      </c>
      <c r="I2398" t="str">
        <f>VLOOKUP(A2398,'Лицевые счета'!$A$2:$K$4570,6,0)</f>
        <v>ФЛ</v>
      </c>
      <c r="J2398" t="str">
        <f>IF(AND(C2398=0,I2398="ФЛ"),G2398*H2398,"")</f>
        <v/>
      </c>
      <c r="K2398">
        <f>IF(AND(C2398&gt;0,E2398="Нет показаний",I2398="ФЛ"),G2398*H2398,"")</f>
        <v>118.7</v>
      </c>
    </row>
    <row r="2399" spans="1:11" x14ac:dyDescent="0.25">
      <c r="A2399" s="7">
        <v>245004</v>
      </c>
      <c r="B2399" s="7">
        <f>VLOOKUP(A2399,'Лицевые счета'!$A$1:$K$4570,2,0)</f>
        <v>242761</v>
      </c>
      <c r="C2399">
        <f>COUNTIF('ИПУ и ОКПУ'!$A$2:$A$3258,A2399)</f>
        <v>1</v>
      </c>
      <c r="D2399" t="str">
        <f>IF(C2399&gt;0,VLOOKUP(A2399,'ИПУ и ОКПУ'!$A$1:$O$3258,9,0),"")</f>
        <v>Одноставочный</v>
      </c>
      <c r="E2399" t="str">
        <f>IF(C2399&gt;0,IF(VLOOKUP(A2399,'ИПУ и ОКПУ'!$A$1:$O$3258,14,0)="Нет показаний","Нет показаний",""),"")</f>
        <v/>
      </c>
      <c r="F2399">
        <f>IF(AND(C2399&gt;0),SUMIF('ИПУ и ОКПУ'!$A$2:$A$3258,A2399,'ИПУ и ОКПУ'!$O$2:$O$3258),"")</f>
        <v>134</v>
      </c>
      <c r="G2399">
        <f>VLOOKUP(A2399,'Лицевые счета'!$A$2:$K$4570,9,0)</f>
        <v>1</v>
      </c>
      <c r="H2399">
        <f>VLOOKUP(A2399,'Лицевые счета'!$A$2:$K$4570,10,0)</f>
        <v>118.7</v>
      </c>
      <c r="I2399" t="str">
        <f>VLOOKUP(A2399,'Лицевые счета'!$A$2:$K$4570,6,0)</f>
        <v>ФЛ</v>
      </c>
      <c r="J2399" t="str">
        <f>IF(AND(C2399=0,I2399="ФЛ"),G2399*H2399,"")</f>
        <v/>
      </c>
      <c r="K2399" t="str">
        <f>IF(AND(C2399&gt;0,E2399="Нет показаний",I2399="ФЛ"),G2399*H2399,"")</f>
        <v/>
      </c>
    </row>
    <row r="2400" spans="1:11" x14ac:dyDescent="0.25">
      <c r="A2400" s="7">
        <v>245008</v>
      </c>
      <c r="B2400" s="7">
        <f>VLOOKUP(A2400,'Лицевые счета'!$A$1:$K$4570,2,0)</f>
        <v>242761</v>
      </c>
      <c r="C2400">
        <f>COUNTIF('ИПУ и ОКПУ'!$A$2:$A$3258,A2400)</f>
        <v>1</v>
      </c>
      <c r="D2400" t="str">
        <f>IF(C2400&gt;0,VLOOKUP(A2400,'ИПУ и ОКПУ'!$A$1:$O$3258,9,0),"")</f>
        <v>Одноставочный</v>
      </c>
      <c r="E2400" t="str">
        <f>IF(C2400&gt;0,IF(VLOOKUP(A2400,'ИПУ и ОКПУ'!$A$1:$O$3258,14,0)="Нет показаний","Нет показаний",""),"")</f>
        <v/>
      </c>
      <c r="F2400">
        <f>IF(AND(C2400&gt;0),SUMIF('ИПУ и ОКПУ'!$A$2:$A$3258,A2400,'ИПУ и ОКПУ'!$O$2:$O$3258),"")</f>
        <v>1</v>
      </c>
      <c r="G2400">
        <f>VLOOKUP(A2400,'Лицевые счета'!$A$2:$K$4570,9,0)</f>
        <v>1</v>
      </c>
      <c r="H2400">
        <f>VLOOKUP(A2400,'Лицевые счета'!$A$2:$K$4570,10,0)</f>
        <v>118.7</v>
      </c>
      <c r="I2400" t="str">
        <f>VLOOKUP(A2400,'Лицевые счета'!$A$2:$K$4570,6,0)</f>
        <v>ФЛ</v>
      </c>
      <c r="J2400" t="str">
        <f>IF(AND(C2400=0,I2400="ФЛ"),G2400*H2400,"")</f>
        <v/>
      </c>
      <c r="K2400" t="str">
        <f>IF(AND(C2400&gt;0,E2400="Нет показаний",I2400="ФЛ"),G2400*H2400,"")</f>
        <v/>
      </c>
    </row>
    <row r="2401" spans="1:11" x14ac:dyDescent="0.25">
      <c r="A2401" s="7">
        <v>245010</v>
      </c>
      <c r="B2401" s="7">
        <f>VLOOKUP(A2401,'Лицевые счета'!$A$1:$K$4570,2,0)</f>
        <v>242761</v>
      </c>
      <c r="C2401">
        <f>COUNTIF('ИПУ и ОКПУ'!$A$2:$A$3258,A2401)</f>
        <v>1</v>
      </c>
      <c r="D2401" t="str">
        <f>IF(C2401&gt;0,VLOOKUP(A2401,'ИПУ и ОКПУ'!$A$1:$O$3258,9,0),"")</f>
        <v>Одноставочный</v>
      </c>
      <c r="E2401" t="str">
        <f>IF(C2401&gt;0,IF(VLOOKUP(A2401,'ИПУ и ОКПУ'!$A$1:$O$3258,14,0)="Нет показаний","Нет показаний",""),"")</f>
        <v/>
      </c>
      <c r="F2401">
        <f>IF(AND(C2401&gt;0),SUMIF('ИПУ и ОКПУ'!$A$2:$A$3258,A2401,'ИПУ и ОКПУ'!$O$2:$O$3258),"")</f>
        <v>36</v>
      </c>
      <c r="G2401">
        <f>VLOOKUP(A2401,'Лицевые счета'!$A$2:$K$4570,9,0)</f>
        <v>1</v>
      </c>
      <c r="H2401">
        <f>VLOOKUP(A2401,'Лицевые счета'!$A$2:$K$4570,10,0)</f>
        <v>134.30000000000001</v>
      </c>
      <c r="I2401" t="str">
        <f>VLOOKUP(A2401,'Лицевые счета'!$A$2:$K$4570,6,0)</f>
        <v>ФЛ</v>
      </c>
      <c r="J2401" t="str">
        <f>IF(AND(C2401=0,I2401="ФЛ"),G2401*H2401,"")</f>
        <v/>
      </c>
      <c r="K2401" t="str">
        <f>IF(AND(C2401&gt;0,E2401="Нет показаний",I2401="ФЛ"),G2401*H2401,"")</f>
        <v/>
      </c>
    </row>
    <row r="2402" spans="1:11" x14ac:dyDescent="0.25">
      <c r="A2402" s="7">
        <v>245012</v>
      </c>
      <c r="B2402" s="7">
        <f>VLOOKUP(A2402,'Лицевые счета'!$A$1:$K$4570,2,0)</f>
        <v>242761</v>
      </c>
      <c r="C2402">
        <f>COUNTIF('ИПУ и ОКПУ'!$A$2:$A$3258,A2402)</f>
        <v>1</v>
      </c>
      <c r="D2402" t="str">
        <f>IF(C2402&gt;0,VLOOKUP(A2402,'ИПУ и ОКПУ'!$A$1:$O$3258,9,0),"")</f>
        <v>Одноставочный</v>
      </c>
      <c r="E2402" t="str">
        <f>IF(C2402&gt;0,IF(VLOOKUP(A2402,'ИПУ и ОКПУ'!$A$1:$O$3258,14,0)="Нет показаний","Нет показаний",""),"")</f>
        <v/>
      </c>
      <c r="F2402">
        <f>IF(AND(C2402&gt;0),SUMIF('ИПУ и ОКПУ'!$A$2:$A$3258,A2402,'ИПУ и ОКПУ'!$O$2:$O$3258),"")</f>
        <v>0</v>
      </c>
      <c r="G2402">
        <f>VLOOKUP(A2402,'Лицевые счета'!$A$2:$K$4570,9,0)</f>
        <v>1</v>
      </c>
      <c r="H2402">
        <f>VLOOKUP(A2402,'Лицевые счета'!$A$2:$K$4570,10,0)</f>
        <v>134.30000000000001</v>
      </c>
      <c r="I2402" t="str">
        <f>VLOOKUP(A2402,'Лицевые счета'!$A$2:$K$4570,6,0)</f>
        <v>ФЛ</v>
      </c>
      <c r="J2402" t="str">
        <f>IF(AND(C2402=0,I2402="ФЛ"),G2402*H2402,"")</f>
        <v/>
      </c>
      <c r="K2402" t="str">
        <f>IF(AND(C2402&gt;0,E2402="Нет показаний",I2402="ФЛ"),G2402*H2402,"")</f>
        <v/>
      </c>
    </row>
    <row r="2403" spans="1:11" x14ac:dyDescent="0.25">
      <c r="A2403" s="7">
        <v>245014</v>
      </c>
      <c r="B2403" s="7">
        <f>VLOOKUP(A2403,'Лицевые счета'!$A$1:$K$4570,2,0)</f>
        <v>242761</v>
      </c>
      <c r="C2403">
        <f>COUNTIF('ИПУ и ОКПУ'!$A$2:$A$3258,A2403)</f>
        <v>1</v>
      </c>
      <c r="D2403" t="str">
        <f>IF(C2403&gt;0,VLOOKUP(A2403,'ИПУ и ОКПУ'!$A$1:$O$3258,9,0),"")</f>
        <v>Одноставочный</v>
      </c>
      <c r="E2403" t="str">
        <f>IF(C2403&gt;0,IF(VLOOKUP(A2403,'ИПУ и ОКПУ'!$A$1:$O$3258,14,0)="Нет показаний","Нет показаний",""),"")</f>
        <v/>
      </c>
      <c r="F2403">
        <f>IF(AND(C2403&gt;0),SUMIF('ИПУ и ОКПУ'!$A$2:$A$3258,A2403,'ИПУ и ОКПУ'!$O$2:$O$3258),"")</f>
        <v>44</v>
      </c>
      <c r="G2403">
        <f>VLOOKUP(A2403,'Лицевые счета'!$A$2:$K$4570,9,0)</f>
        <v>1</v>
      </c>
      <c r="H2403">
        <f>VLOOKUP(A2403,'Лицевые счета'!$A$2:$K$4570,10,0)</f>
        <v>118.7</v>
      </c>
      <c r="I2403" t="str">
        <f>VLOOKUP(A2403,'Лицевые счета'!$A$2:$K$4570,6,0)</f>
        <v>ФЛ</v>
      </c>
      <c r="J2403" t="str">
        <f>IF(AND(C2403=0,I2403="ФЛ"),G2403*H2403,"")</f>
        <v/>
      </c>
      <c r="K2403" t="str">
        <f>IF(AND(C2403&gt;0,E2403="Нет показаний",I2403="ФЛ"),G2403*H2403,"")</f>
        <v/>
      </c>
    </row>
    <row r="2404" spans="1:11" x14ac:dyDescent="0.25">
      <c r="A2404" s="7">
        <v>245016</v>
      </c>
      <c r="B2404" s="7">
        <f>VLOOKUP(A2404,'Лицевые счета'!$A$1:$K$4570,2,0)</f>
        <v>242761</v>
      </c>
      <c r="C2404">
        <f>COUNTIF('ИПУ и ОКПУ'!$A$2:$A$3258,A2404)</f>
        <v>1</v>
      </c>
      <c r="D2404" t="str">
        <f>IF(C2404&gt;0,VLOOKUP(A2404,'ИПУ и ОКПУ'!$A$1:$O$3258,9,0),"")</f>
        <v>Одноставочный</v>
      </c>
      <c r="E2404" t="str">
        <f>IF(C2404&gt;0,IF(VLOOKUP(A2404,'ИПУ и ОКПУ'!$A$1:$O$3258,14,0)="Нет показаний","Нет показаний",""),"")</f>
        <v/>
      </c>
      <c r="F2404">
        <f>IF(AND(C2404&gt;0),SUMIF('ИПУ и ОКПУ'!$A$2:$A$3258,A2404,'ИПУ и ОКПУ'!$O$2:$O$3258),"")</f>
        <v>57</v>
      </c>
      <c r="G2404">
        <f>VLOOKUP(A2404,'Лицевые счета'!$A$2:$K$4570,9,0)</f>
        <v>1</v>
      </c>
      <c r="H2404">
        <f>VLOOKUP(A2404,'Лицевые счета'!$A$2:$K$4570,10,0)</f>
        <v>92</v>
      </c>
      <c r="I2404" t="str">
        <f>VLOOKUP(A2404,'Лицевые счета'!$A$2:$K$4570,6,0)</f>
        <v>ФЛ</v>
      </c>
      <c r="J2404" t="str">
        <f>IF(AND(C2404=0,I2404="ФЛ"),G2404*H2404,"")</f>
        <v/>
      </c>
      <c r="K2404" t="str">
        <f>IF(AND(C2404&gt;0,E2404="Нет показаний",I2404="ФЛ"),G2404*H2404,"")</f>
        <v/>
      </c>
    </row>
    <row r="2405" spans="1:11" x14ac:dyDescent="0.25">
      <c r="A2405" s="7">
        <v>245018</v>
      </c>
      <c r="B2405" s="7">
        <f>VLOOKUP(A2405,'Лицевые счета'!$A$1:$K$4570,2,0)</f>
        <v>242761</v>
      </c>
      <c r="C2405">
        <f>COUNTIF('ИПУ и ОКПУ'!$A$2:$A$3258,A2405)</f>
        <v>1</v>
      </c>
      <c r="D2405" t="str">
        <f>IF(C2405&gt;0,VLOOKUP(A2405,'ИПУ и ОКПУ'!$A$1:$O$3258,9,0),"")</f>
        <v>Одноставочный</v>
      </c>
      <c r="E2405" t="str">
        <f>IF(C2405&gt;0,IF(VLOOKUP(A2405,'ИПУ и ОКПУ'!$A$1:$O$3258,14,0)="Нет показаний","Нет показаний",""),"")</f>
        <v/>
      </c>
      <c r="F2405">
        <f>IF(AND(C2405&gt;0),SUMIF('ИПУ и ОКПУ'!$A$2:$A$3258,A2405,'ИПУ и ОКПУ'!$O$2:$O$3258),"")</f>
        <v>63</v>
      </c>
      <c r="G2405">
        <f>VLOOKUP(A2405,'Лицевые счета'!$A$2:$K$4570,9,0)</f>
        <v>1</v>
      </c>
      <c r="H2405">
        <f>VLOOKUP(A2405,'Лицевые счета'!$A$2:$K$4570,10,0)</f>
        <v>118.7</v>
      </c>
      <c r="I2405" t="str">
        <f>VLOOKUP(A2405,'Лицевые счета'!$A$2:$K$4570,6,0)</f>
        <v>ФЛ</v>
      </c>
      <c r="J2405" t="str">
        <f>IF(AND(C2405=0,I2405="ФЛ"),G2405*H2405,"")</f>
        <v/>
      </c>
      <c r="K2405" t="str">
        <f>IF(AND(C2405&gt;0,E2405="Нет показаний",I2405="ФЛ"),G2405*H2405,"")</f>
        <v/>
      </c>
    </row>
    <row r="2406" spans="1:11" x14ac:dyDescent="0.25">
      <c r="A2406" s="7">
        <v>245160</v>
      </c>
      <c r="B2406" s="7">
        <f>VLOOKUP(A2406,'Лицевые счета'!$A$1:$K$4570,2,0)</f>
        <v>242768</v>
      </c>
      <c r="C2406">
        <f>COUNTIF('ИПУ и ОКПУ'!$A$2:$A$3258,A2406)</f>
        <v>1</v>
      </c>
      <c r="D2406" t="str">
        <f>IF(C2406&gt;0,VLOOKUP(A2406,'ИПУ и ОКПУ'!$A$1:$O$3258,9,0),"")</f>
        <v>Одноставочный</v>
      </c>
      <c r="E2406" t="str">
        <f>IF(C2406&gt;0,IF(VLOOKUP(A2406,'ИПУ и ОКПУ'!$A$1:$O$3258,14,0)="Нет показаний","Нет показаний",""),"")</f>
        <v>Нет показаний</v>
      </c>
      <c r="F2406">
        <f>IF(AND(C2406&gt;0),SUMIF('ИПУ и ОКПУ'!$A$2:$A$3258,A2406,'ИПУ и ОКПУ'!$O$2:$O$3258),"")</f>
        <v>0</v>
      </c>
      <c r="G2406">
        <f>VLOOKUP(A2406,'Лицевые счета'!$A$2:$K$4570,9,0)</f>
        <v>1</v>
      </c>
      <c r="H2406">
        <f>VLOOKUP(A2406,'Лицевые счета'!$A$2:$K$4570,10,0)</f>
        <v>134.30000000000001</v>
      </c>
      <c r="I2406" t="str">
        <f>VLOOKUP(A2406,'Лицевые счета'!$A$2:$K$4570,6,0)</f>
        <v>ФЛ</v>
      </c>
      <c r="J2406" t="str">
        <f>IF(AND(C2406=0,I2406="ФЛ"),G2406*H2406,"")</f>
        <v/>
      </c>
      <c r="K2406">
        <f>IF(AND(C2406&gt;0,E2406="Нет показаний",I2406="ФЛ"),G2406*H2406,"")</f>
        <v>134.30000000000001</v>
      </c>
    </row>
    <row r="2407" spans="1:11" x14ac:dyDescent="0.25">
      <c r="A2407" s="7">
        <v>245162</v>
      </c>
      <c r="B2407" s="7">
        <f>VLOOKUP(A2407,'Лицевые счета'!$A$1:$K$4570,2,0)</f>
        <v>242768</v>
      </c>
      <c r="C2407">
        <f>COUNTIF('ИПУ и ОКПУ'!$A$2:$A$3258,A2407)</f>
        <v>1</v>
      </c>
      <c r="D2407" t="str">
        <f>IF(C2407&gt;0,VLOOKUP(A2407,'ИПУ и ОКПУ'!$A$1:$O$3258,9,0),"")</f>
        <v>Одноставочный</v>
      </c>
      <c r="E2407" t="str">
        <f>IF(C2407&gt;0,IF(VLOOKUP(A2407,'ИПУ и ОКПУ'!$A$1:$O$3258,14,0)="Нет показаний","Нет показаний",""),"")</f>
        <v/>
      </c>
      <c r="F2407">
        <f>IF(AND(C2407&gt;0),SUMIF('ИПУ и ОКПУ'!$A$2:$A$3258,A2407,'ИПУ и ОКПУ'!$O$2:$O$3258),"")</f>
        <v>44</v>
      </c>
      <c r="G2407">
        <f>VLOOKUP(A2407,'Лицевые счета'!$A$2:$K$4570,9,0)</f>
        <v>1</v>
      </c>
      <c r="H2407">
        <f>VLOOKUP(A2407,'Лицевые счета'!$A$2:$K$4570,10,0)</f>
        <v>118.7</v>
      </c>
      <c r="I2407" t="str">
        <f>VLOOKUP(A2407,'Лицевые счета'!$A$2:$K$4570,6,0)</f>
        <v>ФЛ</v>
      </c>
      <c r="J2407" t="str">
        <f>IF(AND(C2407=0,I2407="ФЛ"),G2407*H2407,"")</f>
        <v/>
      </c>
      <c r="K2407" t="str">
        <f>IF(AND(C2407&gt;0,E2407="Нет показаний",I2407="ФЛ"),G2407*H2407,"")</f>
        <v/>
      </c>
    </row>
    <row r="2408" spans="1:11" x14ac:dyDescent="0.25">
      <c r="A2408" s="7">
        <v>245164</v>
      </c>
      <c r="B2408" s="7">
        <f>VLOOKUP(A2408,'Лицевые счета'!$A$1:$K$4570,2,0)</f>
        <v>242768</v>
      </c>
      <c r="C2408">
        <f>COUNTIF('ИПУ и ОКПУ'!$A$2:$A$3258,A2408)</f>
        <v>1</v>
      </c>
      <c r="D2408" t="str">
        <f>IF(C2408&gt;0,VLOOKUP(A2408,'ИПУ и ОКПУ'!$A$1:$O$3258,9,0),"")</f>
        <v>Одноставочный</v>
      </c>
      <c r="E2408" t="str">
        <f>IF(C2408&gt;0,IF(VLOOKUP(A2408,'ИПУ и ОКПУ'!$A$1:$O$3258,14,0)="Нет показаний","Нет показаний",""),"")</f>
        <v/>
      </c>
      <c r="F2408">
        <f>IF(AND(C2408&gt;0),SUMIF('ИПУ и ОКПУ'!$A$2:$A$3258,A2408,'ИПУ и ОКПУ'!$O$2:$O$3258),"")</f>
        <v>49</v>
      </c>
      <c r="G2408">
        <f>VLOOKUP(A2408,'Лицевые счета'!$A$2:$K$4570,9,0)</f>
        <v>1</v>
      </c>
      <c r="H2408">
        <f>VLOOKUP(A2408,'Лицевые счета'!$A$2:$K$4570,10,0)</f>
        <v>118.7</v>
      </c>
      <c r="I2408" t="str">
        <f>VLOOKUP(A2408,'Лицевые счета'!$A$2:$K$4570,6,0)</f>
        <v>ФЛ</v>
      </c>
      <c r="J2408" t="str">
        <f>IF(AND(C2408=0,I2408="ФЛ"),G2408*H2408,"")</f>
        <v/>
      </c>
      <c r="K2408" t="str">
        <f>IF(AND(C2408&gt;0,E2408="Нет показаний",I2408="ФЛ"),G2408*H2408,"")</f>
        <v/>
      </c>
    </row>
    <row r="2409" spans="1:11" x14ac:dyDescent="0.25">
      <c r="A2409" s="7">
        <v>245166</v>
      </c>
      <c r="B2409" s="7">
        <f>VLOOKUP(A2409,'Лицевые счета'!$A$1:$K$4570,2,0)</f>
        <v>242768</v>
      </c>
      <c r="C2409">
        <f>COUNTIF('ИПУ и ОКПУ'!$A$2:$A$3258,A2409)</f>
        <v>1</v>
      </c>
      <c r="D2409" t="str">
        <f>IF(C2409&gt;0,VLOOKUP(A2409,'ИПУ и ОКПУ'!$A$1:$O$3258,9,0),"")</f>
        <v>Одноставочный</v>
      </c>
      <c r="E2409" t="str">
        <f>IF(C2409&gt;0,IF(VLOOKUP(A2409,'ИПУ и ОКПУ'!$A$1:$O$3258,14,0)="Нет показаний","Нет показаний",""),"")</f>
        <v>Нет показаний</v>
      </c>
      <c r="F2409">
        <f>IF(AND(C2409&gt;0),SUMIF('ИПУ и ОКПУ'!$A$2:$A$3258,A2409,'ИПУ и ОКПУ'!$O$2:$O$3258),"")</f>
        <v>0</v>
      </c>
      <c r="G2409">
        <f>VLOOKUP(A2409,'Лицевые счета'!$A$2:$K$4570,9,0)</f>
        <v>1</v>
      </c>
      <c r="H2409">
        <f>VLOOKUP(A2409,'Лицевые счета'!$A$2:$K$4570,10,0)</f>
        <v>118.7</v>
      </c>
      <c r="I2409" t="str">
        <f>VLOOKUP(A2409,'Лицевые счета'!$A$2:$K$4570,6,0)</f>
        <v>ФЛ</v>
      </c>
      <c r="J2409" t="str">
        <f>IF(AND(C2409=0,I2409="ФЛ"),G2409*H2409,"")</f>
        <v/>
      </c>
      <c r="K2409">
        <f>IF(AND(C2409&gt;0,E2409="Нет показаний",I2409="ФЛ"),G2409*H2409,"")</f>
        <v>118.7</v>
      </c>
    </row>
    <row r="2410" spans="1:11" x14ac:dyDescent="0.25">
      <c r="A2410" s="7">
        <v>245170</v>
      </c>
      <c r="B2410" s="7">
        <f>VLOOKUP(A2410,'Лицевые счета'!$A$1:$K$4570,2,0)</f>
        <v>242768</v>
      </c>
      <c r="C2410">
        <f>COUNTIF('ИПУ и ОКПУ'!$A$2:$A$3258,A2410)</f>
        <v>1</v>
      </c>
      <c r="D2410" t="str">
        <f>IF(C2410&gt;0,VLOOKUP(A2410,'ИПУ и ОКПУ'!$A$1:$O$3258,9,0),"")</f>
        <v>Одноставочный</v>
      </c>
      <c r="E2410" t="str">
        <f>IF(C2410&gt;0,IF(VLOOKUP(A2410,'ИПУ и ОКПУ'!$A$1:$O$3258,14,0)="Нет показаний","Нет показаний",""),"")</f>
        <v/>
      </c>
      <c r="F2410">
        <f>IF(AND(C2410&gt;0),SUMIF('ИПУ и ОКПУ'!$A$2:$A$3258,A2410,'ИПУ и ОКПУ'!$O$2:$O$3258),"")</f>
        <v>47</v>
      </c>
      <c r="G2410">
        <f>VLOOKUP(A2410,'Лицевые счета'!$A$2:$K$4570,9,0)</f>
        <v>1</v>
      </c>
      <c r="H2410">
        <f>VLOOKUP(A2410,'Лицевые счета'!$A$2:$K$4570,10,0)</f>
        <v>118.7</v>
      </c>
      <c r="I2410" t="str">
        <f>VLOOKUP(A2410,'Лицевые счета'!$A$2:$K$4570,6,0)</f>
        <v>ФЛ</v>
      </c>
      <c r="J2410" t="str">
        <f>IF(AND(C2410=0,I2410="ФЛ"),G2410*H2410,"")</f>
        <v/>
      </c>
      <c r="K2410" t="str">
        <f>IF(AND(C2410&gt;0,E2410="Нет показаний",I2410="ФЛ"),G2410*H2410,"")</f>
        <v/>
      </c>
    </row>
    <row r="2411" spans="1:11" x14ac:dyDescent="0.25">
      <c r="A2411" s="7">
        <v>245174</v>
      </c>
      <c r="B2411" s="7">
        <f>VLOOKUP(A2411,'Лицевые счета'!$A$1:$K$4570,2,0)</f>
        <v>242768</v>
      </c>
      <c r="C2411">
        <f>COUNTIF('ИПУ и ОКПУ'!$A$2:$A$3258,A2411)</f>
        <v>1</v>
      </c>
      <c r="D2411" t="str">
        <f>IF(C2411&gt;0,VLOOKUP(A2411,'ИПУ и ОКПУ'!$A$1:$O$3258,9,0),"")</f>
        <v>Одноставочный</v>
      </c>
      <c r="E2411" t="str">
        <f>IF(C2411&gt;0,IF(VLOOKUP(A2411,'ИПУ и ОКПУ'!$A$1:$O$3258,14,0)="Нет показаний","Нет показаний",""),"")</f>
        <v/>
      </c>
      <c r="F2411">
        <f>IF(AND(C2411&gt;0),SUMIF('ИПУ и ОКПУ'!$A$2:$A$3258,A2411,'ИПУ и ОКПУ'!$O$2:$O$3258),"")</f>
        <v>101</v>
      </c>
      <c r="G2411">
        <f>VLOOKUP(A2411,'Лицевые счета'!$A$2:$K$4570,9,0)</f>
        <v>1</v>
      </c>
      <c r="H2411">
        <f>VLOOKUP(A2411,'Лицевые счета'!$A$2:$K$4570,10,0)</f>
        <v>134.30000000000001</v>
      </c>
      <c r="I2411" t="str">
        <f>VLOOKUP(A2411,'Лицевые счета'!$A$2:$K$4570,6,0)</f>
        <v>ФЛ</v>
      </c>
      <c r="J2411" t="str">
        <f>IF(AND(C2411=0,I2411="ФЛ"),G2411*H2411,"")</f>
        <v/>
      </c>
      <c r="K2411" t="str">
        <f>IF(AND(C2411&gt;0,E2411="Нет показаний",I2411="ФЛ"),G2411*H2411,"")</f>
        <v/>
      </c>
    </row>
    <row r="2412" spans="1:11" x14ac:dyDescent="0.25">
      <c r="A2412" s="7">
        <v>245176</v>
      </c>
      <c r="B2412" s="7">
        <f>VLOOKUP(A2412,'Лицевые счета'!$A$1:$K$4570,2,0)</f>
        <v>242768</v>
      </c>
      <c r="C2412">
        <f>COUNTIF('ИПУ и ОКПУ'!$A$2:$A$3258,A2412)</f>
        <v>1</v>
      </c>
      <c r="D2412" t="str">
        <f>IF(C2412&gt;0,VLOOKUP(A2412,'ИПУ и ОКПУ'!$A$1:$O$3258,9,0),"")</f>
        <v>Одноставочный</v>
      </c>
      <c r="E2412" t="str">
        <f>IF(C2412&gt;0,IF(VLOOKUP(A2412,'ИПУ и ОКПУ'!$A$1:$O$3258,14,0)="Нет показаний","Нет показаний",""),"")</f>
        <v/>
      </c>
      <c r="F2412">
        <f>IF(AND(C2412&gt;0),SUMIF('ИПУ и ОКПУ'!$A$2:$A$3258,A2412,'ИПУ и ОКПУ'!$O$2:$O$3258),"")</f>
        <v>6</v>
      </c>
      <c r="G2412">
        <f>VLOOKUP(A2412,'Лицевые счета'!$A$2:$K$4570,9,0)</f>
        <v>1</v>
      </c>
      <c r="H2412">
        <f>VLOOKUP(A2412,'Лицевые счета'!$A$2:$K$4570,10,0)</f>
        <v>118.7</v>
      </c>
      <c r="I2412" t="str">
        <f>VLOOKUP(A2412,'Лицевые счета'!$A$2:$K$4570,6,0)</f>
        <v>ФЛ</v>
      </c>
      <c r="J2412" t="str">
        <f>IF(AND(C2412=0,I2412="ФЛ"),G2412*H2412,"")</f>
        <v/>
      </c>
      <c r="K2412" t="str">
        <f>IF(AND(C2412&gt;0,E2412="Нет показаний",I2412="ФЛ"),G2412*H2412,"")</f>
        <v/>
      </c>
    </row>
    <row r="2413" spans="1:11" x14ac:dyDescent="0.25">
      <c r="A2413" s="7">
        <v>245178</v>
      </c>
      <c r="B2413" s="7">
        <f>VLOOKUP(A2413,'Лицевые счета'!$A$1:$K$4570,2,0)</f>
        <v>242768</v>
      </c>
      <c r="C2413">
        <f>COUNTIF('ИПУ и ОКПУ'!$A$2:$A$3258,A2413)</f>
        <v>1</v>
      </c>
      <c r="D2413" t="str">
        <f>IF(C2413&gt;0,VLOOKUP(A2413,'ИПУ и ОКПУ'!$A$1:$O$3258,9,0),"")</f>
        <v>Одноставочный</v>
      </c>
      <c r="E2413" t="str">
        <f>IF(C2413&gt;0,IF(VLOOKUP(A2413,'ИПУ и ОКПУ'!$A$1:$O$3258,14,0)="Нет показаний","Нет показаний",""),"")</f>
        <v/>
      </c>
      <c r="F2413">
        <f>IF(AND(C2413&gt;0),SUMIF('ИПУ и ОКПУ'!$A$2:$A$3258,A2413,'ИПУ и ОКПУ'!$O$2:$O$3258),"")</f>
        <v>-29</v>
      </c>
      <c r="G2413">
        <f>VLOOKUP(A2413,'Лицевые счета'!$A$2:$K$4570,9,0)</f>
        <v>1</v>
      </c>
      <c r="H2413">
        <f>VLOOKUP(A2413,'Лицевые счета'!$A$2:$K$4570,10,0)</f>
        <v>92</v>
      </c>
      <c r="I2413" t="str">
        <f>VLOOKUP(A2413,'Лицевые счета'!$A$2:$K$4570,6,0)</f>
        <v>ФЛ</v>
      </c>
      <c r="J2413" t="str">
        <f>IF(AND(C2413=0,I2413="ФЛ"),G2413*H2413,"")</f>
        <v/>
      </c>
      <c r="K2413" t="str">
        <f>IF(AND(C2413&gt;0,E2413="Нет показаний",I2413="ФЛ"),G2413*H2413,"")</f>
        <v/>
      </c>
    </row>
    <row r="2414" spans="1:11" x14ac:dyDescent="0.25">
      <c r="A2414" s="7">
        <v>245182</v>
      </c>
      <c r="B2414" s="7">
        <f>VLOOKUP(A2414,'Лицевые счета'!$A$1:$K$4570,2,0)</f>
        <v>242769</v>
      </c>
      <c r="C2414">
        <f>COUNTIF('ИПУ и ОКПУ'!$A$2:$A$3258,A2414)</f>
        <v>0</v>
      </c>
      <c r="D2414" t="str">
        <f>IF(C2414&gt;0,VLOOKUP(A2414,'ИПУ и ОКПУ'!$A$1:$O$3258,9,0),"")</f>
        <v/>
      </c>
      <c r="E2414" t="str">
        <f>IF(C2414&gt;0,IF(VLOOKUP(A2414,'ИПУ и ОКПУ'!$A$1:$O$3258,14,0)="Нет показаний","Нет показаний",""),"")</f>
        <v/>
      </c>
      <c r="F2414" t="str">
        <f>IF(AND(C2414&gt;0),SUMIF('ИПУ и ОКПУ'!$A$2:$A$3258,A2414,'ИПУ и ОКПУ'!$O$2:$O$3258),"")</f>
        <v/>
      </c>
      <c r="G2414">
        <f>VLOOKUP(A2414,'Лицевые счета'!$A$2:$K$4570,9,0)</f>
        <v>1</v>
      </c>
      <c r="H2414">
        <f>VLOOKUP(A2414,'Лицевые счета'!$A$2:$K$4570,10,0)</f>
        <v>142</v>
      </c>
      <c r="I2414" t="str">
        <f>VLOOKUP(A2414,'Лицевые счета'!$A$2:$K$4570,6,0)</f>
        <v>ФЛ</v>
      </c>
      <c r="J2414">
        <f>IF(AND(C2414=0,I2414="ФЛ"),G2414*H2414,"")</f>
        <v>142</v>
      </c>
      <c r="K2414" t="str">
        <f>IF(AND(C2414&gt;0,E2414="Нет показаний",I2414="ФЛ"),G2414*H2414,"")</f>
        <v/>
      </c>
    </row>
    <row r="2415" spans="1:11" x14ac:dyDescent="0.25">
      <c r="A2415" s="7">
        <v>245184</v>
      </c>
      <c r="B2415" s="7">
        <f>VLOOKUP(A2415,'Лицевые счета'!$A$1:$K$4570,2,0)</f>
        <v>242769</v>
      </c>
      <c r="C2415">
        <f>COUNTIF('ИПУ и ОКПУ'!$A$2:$A$3258,A2415)</f>
        <v>1</v>
      </c>
      <c r="D2415" t="str">
        <f>IF(C2415&gt;0,VLOOKUP(A2415,'ИПУ и ОКПУ'!$A$1:$O$3258,9,0),"")</f>
        <v>Одноставочный</v>
      </c>
      <c r="E2415" t="str">
        <f>IF(C2415&gt;0,IF(VLOOKUP(A2415,'ИПУ и ОКПУ'!$A$1:$O$3258,14,0)="Нет показаний","Нет показаний",""),"")</f>
        <v>Нет показаний</v>
      </c>
      <c r="F2415">
        <f>IF(AND(C2415&gt;0),SUMIF('ИПУ и ОКПУ'!$A$2:$A$3258,A2415,'ИПУ и ОКПУ'!$O$2:$O$3258),"")</f>
        <v>0</v>
      </c>
      <c r="G2415">
        <f>VLOOKUP(A2415,'Лицевые счета'!$A$2:$K$4570,9,0)</f>
        <v>1</v>
      </c>
      <c r="H2415">
        <f>VLOOKUP(A2415,'Лицевые счета'!$A$2:$K$4570,10,0)</f>
        <v>142</v>
      </c>
      <c r="I2415" t="str">
        <f>VLOOKUP(A2415,'Лицевые счета'!$A$2:$K$4570,6,0)</f>
        <v>ФЛ</v>
      </c>
      <c r="J2415" t="str">
        <f>IF(AND(C2415=0,I2415="ФЛ"),G2415*H2415,"")</f>
        <v/>
      </c>
      <c r="K2415">
        <f>IF(AND(C2415&gt;0,E2415="Нет показаний",I2415="ФЛ"),G2415*H2415,"")</f>
        <v>142</v>
      </c>
    </row>
    <row r="2416" spans="1:11" x14ac:dyDescent="0.25">
      <c r="A2416" s="7">
        <v>245186</v>
      </c>
      <c r="B2416" s="7">
        <f>VLOOKUP(A2416,'Лицевые счета'!$A$1:$K$4570,2,0)</f>
        <v>242769</v>
      </c>
      <c r="C2416">
        <f>COUNTIF('ИПУ и ОКПУ'!$A$2:$A$3258,A2416)</f>
        <v>1</v>
      </c>
      <c r="D2416" t="str">
        <f>IF(C2416&gt;0,VLOOKUP(A2416,'ИПУ и ОКПУ'!$A$1:$O$3258,9,0),"")</f>
        <v>Одноставочный</v>
      </c>
      <c r="E2416" t="str">
        <f>IF(C2416&gt;0,IF(VLOOKUP(A2416,'ИПУ и ОКПУ'!$A$1:$O$3258,14,0)="Нет показаний","Нет показаний",""),"")</f>
        <v/>
      </c>
      <c r="F2416">
        <f>IF(AND(C2416&gt;0),SUMIF('ИПУ и ОКПУ'!$A$2:$A$3258,A2416,'ИПУ и ОКПУ'!$O$2:$O$3258),"")</f>
        <v>7</v>
      </c>
      <c r="G2416">
        <f>VLOOKUP(A2416,'Лицевые счета'!$A$2:$K$4570,9,0)</f>
        <v>1</v>
      </c>
      <c r="H2416">
        <f>VLOOKUP(A2416,'Лицевые счета'!$A$2:$K$4570,10,0)</f>
        <v>142</v>
      </c>
      <c r="I2416" t="str">
        <f>VLOOKUP(A2416,'Лицевые счета'!$A$2:$K$4570,6,0)</f>
        <v>ФЛ</v>
      </c>
      <c r="J2416" t="str">
        <f>IF(AND(C2416=0,I2416="ФЛ"),G2416*H2416,"")</f>
        <v/>
      </c>
      <c r="K2416" t="str">
        <f>IF(AND(C2416&gt;0,E2416="Нет показаний",I2416="ФЛ"),G2416*H2416,"")</f>
        <v/>
      </c>
    </row>
    <row r="2417" spans="1:11" x14ac:dyDescent="0.25">
      <c r="A2417" s="7">
        <v>245188</v>
      </c>
      <c r="B2417" s="7">
        <f>VLOOKUP(A2417,'Лицевые счета'!$A$1:$K$4570,2,0)</f>
        <v>242769</v>
      </c>
      <c r="C2417">
        <f>COUNTIF('ИПУ и ОКПУ'!$A$2:$A$3258,A2417)</f>
        <v>0</v>
      </c>
      <c r="D2417" t="str">
        <f>IF(C2417&gt;0,VLOOKUP(A2417,'ИПУ и ОКПУ'!$A$1:$O$3258,9,0),"")</f>
        <v/>
      </c>
      <c r="E2417" t="str">
        <f>IF(C2417&gt;0,IF(VLOOKUP(A2417,'ИПУ и ОКПУ'!$A$1:$O$3258,14,0)="Нет показаний","Нет показаний",""),"")</f>
        <v/>
      </c>
      <c r="F2417" t="str">
        <f>IF(AND(C2417&gt;0),SUMIF('ИПУ и ОКПУ'!$A$2:$A$3258,A2417,'ИПУ и ОКПУ'!$O$2:$O$3258),"")</f>
        <v/>
      </c>
      <c r="G2417">
        <f>VLOOKUP(A2417,'Лицевые счета'!$A$2:$K$4570,9,0)</f>
        <v>1</v>
      </c>
      <c r="H2417">
        <f>VLOOKUP(A2417,'Лицевые счета'!$A$2:$K$4570,10,0)</f>
        <v>142</v>
      </c>
      <c r="I2417" t="str">
        <f>VLOOKUP(A2417,'Лицевые счета'!$A$2:$K$4570,6,0)</f>
        <v>ФЛ</v>
      </c>
      <c r="J2417">
        <f>IF(AND(C2417=0,I2417="ФЛ"),G2417*H2417,"")</f>
        <v>142</v>
      </c>
      <c r="K2417" t="str">
        <f>IF(AND(C2417&gt;0,E2417="Нет показаний",I2417="ФЛ"),G2417*H2417,"")</f>
        <v/>
      </c>
    </row>
    <row r="2418" spans="1:11" x14ac:dyDescent="0.25">
      <c r="A2418" s="7">
        <v>245222</v>
      </c>
      <c r="B2418" s="7">
        <f>VLOOKUP(A2418,'Лицевые счета'!$A$1:$K$4570,2,0)</f>
        <v>242771</v>
      </c>
      <c r="C2418">
        <f>COUNTIF('ИПУ и ОКПУ'!$A$2:$A$3258,A2418)</f>
        <v>1</v>
      </c>
      <c r="D2418" t="str">
        <f>IF(C2418&gt;0,VLOOKUP(A2418,'ИПУ и ОКПУ'!$A$1:$O$3258,9,0),"")</f>
        <v>Одноставочный</v>
      </c>
      <c r="E2418" t="str">
        <f>IF(C2418&gt;0,IF(VLOOKUP(A2418,'ИПУ и ОКПУ'!$A$1:$O$3258,14,0)="Нет показаний","Нет показаний",""),"")</f>
        <v>Нет показаний</v>
      </c>
      <c r="F2418">
        <f>IF(AND(C2418&gt;0),SUMIF('ИПУ и ОКПУ'!$A$2:$A$3258,A2418,'ИПУ и ОКПУ'!$O$2:$O$3258),"")</f>
        <v>0</v>
      </c>
      <c r="G2418">
        <f>VLOOKUP(A2418,'Лицевые счета'!$A$2:$K$4570,9,0)</f>
        <v>1</v>
      </c>
      <c r="H2418">
        <f>VLOOKUP(A2418,'Лицевые счета'!$A$2:$K$4570,10,0)</f>
        <v>118.7</v>
      </c>
      <c r="I2418" t="str">
        <f>VLOOKUP(A2418,'Лицевые счета'!$A$2:$K$4570,6,0)</f>
        <v>ФЛ</v>
      </c>
      <c r="J2418" t="str">
        <f>IF(AND(C2418=0,I2418="ФЛ"),G2418*H2418,"")</f>
        <v/>
      </c>
      <c r="K2418">
        <f>IF(AND(C2418&gt;0,E2418="Нет показаний",I2418="ФЛ"),G2418*H2418,"")</f>
        <v>118.7</v>
      </c>
    </row>
    <row r="2419" spans="1:11" x14ac:dyDescent="0.25">
      <c r="A2419" s="7">
        <v>245226</v>
      </c>
      <c r="B2419" s="7">
        <f>VLOOKUP(A2419,'Лицевые счета'!$A$1:$K$4570,2,0)</f>
        <v>242771</v>
      </c>
      <c r="C2419">
        <f>COUNTIF('ИПУ и ОКПУ'!$A$2:$A$3258,A2419)</f>
        <v>1</v>
      </c>
      <c r="D2419" t="str">
        <f>IF(C2419&gt;0,VLOOKUP(A2419,'ИПУ и ОКПУ'!$A$1:$O$3258,9,0),"")</f>
        <v>Одноставочный</v>
      </c>
      <c r="E2419" t="str">
        <f>IF(C2419&gt;0,IF(VLOOKUP(A2419,'ИПУ и ОКПУ'!$A$1:$O$3258,14,0)="Нет показаний","Нет показаний",""),"")</f>
        <v>Нет показаний</v>
      </c>
      <c r="F2419">
        <f>IF(AND(C2419&gt;0),SUMIF('ИПУ и ОКПУ'!$A$2:$A$3258,A2419,'ИПУ и ОКПУ'!$O$2:$O$3258),"")</f>
        <v>0</v>
      </c>
      <c r="G2419">
        <f>VLOOKUP(A2419,'Лицевые счета'!$A$2:$K$4570,9,0)</f>
        <v>1</v>
      </c>
      <c r="H2419">
        <f>VLOOKUP(A2419,'Лицевые счета'!$A$2:$K$4570,10,0)</f>
        <v>118.7</v>
      </c>
      <c r="I2419" t="str">
        <f>VLOOKUP(A2419,'Лицевые счета'!$A$2:$K$4570,6,0)</f>
        <v>ФЛ</v>
      </c>
      <c r="J2419" t="str">
        <f>IF(AND(C2419=0,I2419="ФЛ"),G2419*H2419,"")</f>
        <v/>
      </c>
      <c r="K2419">
        <f>IF(AND(C2419&gt;0,E2419="Нет показаний",I2419="ФЛ"),G2419*H2419,"")</f>
        <v>118.7</v>
      </c>
    </row>
    <row r="2420" spans="1:11" x14ac:dyDescent="0.25">
      <c r="A2420" s="7">
        <v>245228</v>
      </c>
      <c r="B2420" s="7">
        <f>VLOOKUP(A2420,'Лицевые счета'!$A$1:$K$4570,2,0)</f>
        <v>242771</v>
      </c>
      <c r="C2420">
        <f>COUNTIF('ИПУ и ОКПУ'!$A$2:$A$3258,A2420)</f>
        <v>1</v>
      </c>
      <c r="D2420" t="str">
        <f>IF(C2420&gt;0,VLOOKUP(A2420,'ИПУ и ОКПУ'!$A$1:$O$3258,9,0),"")</f>
        <v>Одноставочный</v>
      </c>
      <c r="E2420" t="str">
        <f>IF(C2420&gt;0,IF(VLOOKUP(A2420,'ИПУ и ОКПУ'!$A$1:$O$3258,14,0)="Нет показаний","Нет показаний",""),"")</f>
        <v>Нет показаний</v>
      </c>
      <c r="F2420">
        <f>IF(AND(C2420&gt;0),SUMIF('ИПУ и ОКПУ'!$A$2:$A$3258,A2420,'ИПУ и ОКПУ'!$O$2:$O$3258),"")</f>
        <v>0</v>
      </c>
      <c r="G2420">
        <f>VLOOKUP(A2420,'Лицевые счета'!$A$2:$K$4570,9,0)</f>
        <v>1</v>
      </c>
      <c r="H2420">
        <f>VLOOKUP(A2420,'Лицевые счета'!$A$2:$K$4570,10,0)</f>
        <v>118.7</v>
      </c>
      <c r="I2420" t="str">
        <f>VLOOKUP(A2420,'Лицевые счета'!$A$2:$K$4570,6,0)</f>
        <v>ФЛ</v>
      </c>
      <c r="J2420" t="str">
        <f>IF(AND(C2420=0,I2420="ФЛ"),G2420*H2420,"")</f>
        <v/>
      </c>
      <c r="K2420">
        <f>IF(AND(C2420&gt;0,E2420="Нет показаний",I2420="ФЛ"),G2420*H2420,"")</f>
        <v>118.7</v>
      </c>
    </row>
    <row r="2421" spans="1:11" x14ac:dyDescent="0.25">
      <c r="A2421" s="7">
        <v>245230</v>
      </c>
      <c r="B2421" s="7">
        <f>VLOOKUP(A2421,'Лицевые счета'!$A$1:$K$4570,2,0)</f>
        <v>242771</v>
      </c>
      <c r="C2421">
        <f>COUNTIF('ИПУ и ОКПУ'!$A$2:$A$3258,A2421)</f>
        <v>1</v>
      </c>
      <c r="D2421" t="str">
        <f>IF(C2421&gt;0,VLOOKUP(A2421,'ИПУ и ОКПУ'!$A$1:$O$3258,9,0),"")</f>
        <v>Одноставочный</v>
      </c>
      <c r="E2421" t="str">
        <f>IF(C2421&gt;0,IF(VLOOKUP(A2421,'ИПУ и ОКПУ'!$A$1:$O$3258,14,0)="Нет показаний","Нет показаний",""),"")</f>
        <v>Нет показаний</v>
      </c>
      <c r="F2421">
        <f>IF(AND(C2421&gt;0),SUMIF('ИПУ и ОКПУ'!$A$2:$A$3258,A2421,'ИПУ и ОКПУ'!$O$2:$O$3258),"")</f>
        <v>0</v>
      </c>
      <c r="G2421">
        <f>VLOOKUP(A2421,'Лицевые счета'!$A$2:$K$4570,9,0)</f>
        <v>1</v>
      </c>
      <c r="H2421">
        <f>VLOOKUP(A2421,'Лицевые счета'!$A$2:$K$4570,10,0)</f>
        <v>118.7</v>
      </c>
      <c r="I2421" t="str">
        <f>VLOOKUP(A2421,'Лицевые счета'!$A$2:$K$4570,6,0)</f>
        <v>ФЛ</v>
      </c>
      <c r="J2421" t="str">
        <f>IF(AND(C2421=0,I2421="ФЛ"),G2421*H2421,"")</f>
        <v/>
      </c>
      <c r="K2421">
        <f>IF(AND(C2421&gt;0,E2421="Нет показаний",I2421="ФЛ"),G2421*H2421,"")</f>
        <v>118.7</v>
      </c>
    </row>
    <row r="2422" spans="1:11" x14ac:dyDescent="0.25">
      <c r="A2422" s="7">
        <v>245232</v>
      </c>
      <c r="B2422" s="7">
        <f>VLOOKUP(A2422,'Лицевые счета'!$A$1:$K$4570,2,0)</f>
        <v>242771</v>
      </c>
      <c r="C2422">
        <f>COUNTIF('ИПУ и ОКПУ'!$A$2:$A$3258,A2422)</f>
        <v>1</v>
      </c>
      <c r="D2422" t="str">
        <f>IF(C2422&gt;0,VLOOKUP(A2422,'ИПУ и ОКПУ'!$A$1:$O$3258,9,0),"")</f>
        <v>Одноставочный</v>
      </c>
      <c r="E2422" t="str">
        <f>IF(C2422&gt;0,IF(VLOOKUP(A2422,'ИПУ и ОКПУ'!$A$1:$O$3258,14,0)="Нет показаний","Нет показаний",""),"")</f>
        <v>Нет показаний</v>
      </c>
      <c r="F2422">
        <f>IF(AND(C2422&gt;0),SUMIF('ИПУ и ОКПУ'!$A$2:$A$3258,A2422,'ИПУ и ОКПУ'!$O$2:$O$3258),"")</f>
        <v>0</v>
      </c>
      <c r="G2422">
        <f>VLOOKUP(A2422,'Лицевые счета'!$A$2:$K$4570,9,0)</f>
        <v>1</v>
      </c>
      <c r="H2422">
        <f>VLOOKUP(A2422,'Лицевые счета'!$A$2:$K$4570,10,0)</f>
        <v>92</v>
      </c>
      <c r="I2422" t="str">
        <f>VLOOKUP(A2422,'Лицевые счета'!$A$2:$K$4570,6,0)</f>
        <v>ФЛ</v>
      </c>
      <c r="J2422" t="str">
        <f>IF(AND(C2422=0,I2422="ФЛ"),G2422*H2422,"")</f>
        <v/>
      </c>
      <c r="K2422">
        <f>IF(AND(C2422&gt;0,E2422="Нет показаний",I2422="ФЛ"),G2422*H2422,"")</f>
        <v>92</v>
      </c>
    </row>
    <row r="2423" spans="1:11" x14ac:dyDescent="0.25">
      <c r="A2423" s="7">
        <v>245234</v>
      </c>
      <c r="B2423" s="7">
        <f>VLOOKUP(A2423,'Лицевые счета'!$A$1:$K$4570,2,0)</f>
        <v>242771</v>
      </c>
      <c r="C2423">
        <f>COUNTIF('ИПУ и ОКПУ'!$A$2:$A$3258,A2423)</f>
        <v>1</v>
      </c>
      <c r="D2423" t="str">
        <f>IF(C2423&gt;0,VLOOKUP(A2423,'ИПУ и ОКПУ'!$A$1:$O$3258,9,0),"")</f>
        <v>Одноставочный</v>
      </c>
      <c r="E2423" t="str">
        <f>IF(C2423&gt;0,IF(VLOOKUP(A2423,'ИПУ и ОКПУ'!$A$1:$O$3258,14,0)="Нет показаний","Нет показаний",""),"")</f>
        <v>Нет показаний</v>
      </c>
      <c r="F2423">
        <f>IF(AND(C2423&gt;0),SUMIF('ИПУ и ОКПУ'!$A$2:$A$3258,A2423,'ИПУ и ОКПУ'!$O$2:$O$3258),"")</f>
        <v>0</v>
      </c>
      <c r="G2423">
        <f>VLOOKUP(A2423,'Лицевые счета'!$A$2:$K$4570,9,0)</f>
        <v>1</v>
      </c>
      <c r="H2423">
        <f>VLOOKUP(A2423,'Лицевые счета'!$A$2:$K$4570,10,0)</f>
        <v>134.30000000000001</v>
      </c>
      <c r="I2423" t="str">
        <f>VLOOKUP(A2423,'Лицевые счета'!$A$2:$K$4570,6,0)</f>
        <v>ФЛ</v>
      </c>
      <c r="J2423" t="str">
        <f>IF(AND(C2423=0,I2423="ФЛ"),G2423*H2423,"")</f>
        <v/>
      </c>
      <c r="K2423">
        <f>IF(AND(C2423&gt;0,E2423="Нет показаний",I2423="ФЛ"),G2423*H2423,"")</f>
        <v>134.30000000000001</v>
      </c>
    </row>
    <row r="2424" spans="1:11" x14ac:dyDescent="0.25">
      <c r="A2424" s="7">
        <v>245236</v>
      </c>
      <c r="B2424" s="7">
        <f>VLOOKUP(A2424,'Лицевые счета'!$A$1:$K$4570,2,0)</f>
        <v>242771</v>
      </c>
      <c r="C2424">
        <f>COUNTIF('ИПУ и ОКПУ'!$A$2:$A$3258,A2424)</f>
        <v>1</v>
      </c>
      <c r="D2424" t="str">
        <f>IF(C2424&gt;0,VLOOKUP(A2424,'ИПУ и ОКПУ'!$A$1:$O$3258,9,0),"")</f>
        <v>Одноставочный</v>
      </c>
      <c r="E2424" t="str">
        <f>IF(C2424&gt;0,IF(VLOOKUP(A2424,'ИПУ и ОКПУ'!$A$1:$O$3258,14,0)="Нет показаний","Нет показаний",""),"")</f>
        <v>Нет показаний</v>
      </c>
      <c r="F2424">
        <f>IF(AND(C2424&gt;0),SUMIF('ИПУ и ОКПУ'!$A$2:$A$3258,A2424,'ИПУ и ОКПУ'!$O$2:$O$3258),"")</f>
        <v>0</v>
      </c>
      <c r="G2424">
        <f>VLOOKUP(A2424,'Лицевые счета'!$A$2:$K$4570,9,0)</f>
        <v>1</v>
      </c>
      <c r="H2424">
        <f>VLOOKUP(A2424,'Лицевые счета'!$A$2:$K$4570,10,0)</f>
        <v>118.7</v>
      </c>
      <c r="I2424" t="str">
        <f>VLOOKUP(A2424,'Лицевые счета'!$A$2:$K$4570,6,0)</f>
        <v>ФЛ</v>
      </c>
      <c r="J2424" t="str">
        <f>IF(AND(C2424=0,I2424="ФЛ"),G2424*H2424,"")</f>
        <v/>
      </c>
      <c r="K2424">
        <f>IF(AND(C2424&gt;0,E2424="Нет показаний",I2424="ФЛ"),G2424*H2424,"")</f>
        <v>118.7</v>
      </c>
    </row>
    <row r="2425" spans="1:11" x14ac:dyDescent="0.25">
      <c r="A2425" s="7">
        <v>245238</v>
      </c>
      <c r="B2425" s="7">
        <f>VLOOKUP(A2425,'Лицевые счета'!$A$1:$K$4570,2,0)</f>
        <v>242771</v>
      </c>
      <c r="C2425">
        <f>COUNTIF('ИПУ и ОКПУ'!$A$2:$A$3258,A2425)</f>
        <v>1</v>
      </c>
      <c r="D2425" t="str">
        <f>IF(C2425&gt;0,VLOOKUP(A2425,'ИПУ и ОКПУ'!$A$1:$O$3258,9,0),"")</f>
        <v>Одноставочный</v>
      </c>
      <c r="E2425" t="str">
        <f>IF(C2425&gt;0,IF(VLOOKUP(A2425,'ИПУ и ОКПУ'!$A$1:$O$3258,14,0)="Нет показаний","Нет показаний",""),"")</f>
        <v>Нет показаний</v>
      </c>
      <c r="F2425">
        <f>IF(AND(C2425&gt;0),SUMIF('ИПУ и ОКПУ'!$A$2:$A$3258,A2425,'ИПУ и ОКПУ'!$O$2:$O$3258),"")</f>
        <v>0</v>
      </c>
      <c r="G2425">
        <f>VLOOKUP(A2425,'Лицевые счета'!$A$2:$K$4570,9,0)</f>
        <v>1</v>
      </c>
      <c r="H2425">
        <f>VLOOKUP(A2425,'Лицевые счета'!$A$2:$K$4570,10,0)</f>
        <v>118.7</v>
      </c>
      <c r="I2425" t="str">
        <f>VLOOKUP(A2425,'Лицевые счета'!$A$2:$K$4570,6,0)</f>
        <v>ФЛ</v>
      </c>
      <c r="J2425" t="str">
        <f>IF(AND(C2425=0,I2425="ФЛ"),G2425*H2425,"")</f>
        <v/>
      </c>
      <c r="K2425">
        <f>IF(AND(C2425&gt;0,E2425="Нет показаний",I2425="ФЛ"),G2425*H2425,"")</f>
        <v>118.7</v>
      </c>
    </row>
    <row r="2426" spans="1:11" x14ac:dyDescent="0.25">
      <c r="A2426" s="7">
        <v>245242</v>
      </c>
      <c r="B2426" s="7">
        <f>VLOOKUP(A2426,'Лицевые счета'!$A$1:$K$4570,2,0)</f>
        <v>242771</v>
      </c>
      <c r="C2426">
        <f>COUNTIF('ИПУ и ОКПУ'!$A$2:$A$3258,A2426)</f>
        <v>1</v>
      </c>
      <c r="D2426" t="str">
        <f>IF(C2426&gt;0,VLOOKUP(A2426,'ИПУ и ОКПУ'!$A$1:$O$3258,9,0),"")</f>
        <v>Одноставочный</v>
      </c>
      <c r="E2426" t="str">
        <f>IF(C2426&gt;0,IF(VLOOKUP(A2426,'ИПУ и ОКПУ'!$A$1:$O$3258,14,0)="Нет показаний","Нет показаний",""),"")</f>
        <v>Нет показаний</v>
      </c>
      <c r="F2426">
        <f>IF(AND(C2426&gt;0),SUMIF('ИПУ и ОКПУ'!$A$2:$A$3258,A2426,'ИПУ и ОКПУ'!$O$2:$O$3258),"")</f>
        <v>0</v>
      </c>
      <c r="G2426">
        <f>VLOOKUP(A2426,'Лицевые счета'!$A$2:$K$4570,9,0)</f>
        <v>1</v>
      </c>
      <c r="H2426">
        <f>VLOOKUP(A2426,'Лицевые счета'!$A$2:$K$4570,10,0)</f>
        <v>92</v>
      </c>
      <c r="I2426" t="str">
        <f>VLOOKUP(A2426,'Лицевые счета'!$A$2:$K$4570,6,0)</f>
        <v>ФЛ</v>
      </c>
      <c r="J2426" t="str">
        <f>IF(AND(C2426=0,I2426="ФЛ"),G2426*H2426,"")</f>
        <v/>
      </c>
      <c r="K2426">
        <f>IF(AND(C2426&gt;0,E2426="Нет показаний",I2426="ФЛ"),G2426*H2426,"")</f>
        <v>92</v>
      </c>
    </row>
    <row r="2427" spans="1:11" x14ac:dyDescent="0.25">
      <c r="A2427" s="7">
        <v>245244</v>
      </c>
      <c r="B2427" s="7">
        <f>VLOOKUP(A2427,'Лицевые счета'!$A$1:$K$4570,2,0)</f>
        <v>242771</v>
      </c>
      <c r="C2427">
        <f>COUNTIF('ИПУ и ОКПУ'!$A$2:$A$3258,A2427)</f>
        <v>1</v>
      </c>
      <c r="D2427" t="str">
        <f>IF(C2427&gt;0,VLOOKUP(A2427,'ИПУ и ОКПУ'!$A$1:$O$3258,9,0),"")</f>
        <v>Одноставочный</v>
      </c>
      <c r="E2427" t="str">
        <f>IF(C2427&gt;0,IF(VLOOKUP(A2427,'ИПУ и ОКПУ'!$A$1:$O$3258,14,0)="Нет показаний","Нет показаний",""),"")</f>
        <v>Нет показаний</v>
      </c>
      <c r="F2427">
        <f>IF(AND(C2427&gt;0),SUMIF('ИПУ и ОКПУ'!$A$2:$A$3258,A2427,'ИПУ и ОКПУ'!$O$2:$O$3258),"")</f>
        <v>0</v>
      </c>
      <c r="G2427">
        <f>VLOOKUP(A2427,'Лицевые счета'!$A$2:$K$4570,9,0)</f>
        <v>1</v>
      </c>
      <c r="H2427">
        <f>VLOOKUP(A2427,'Лицевые счета'!$A$2:$K$4570,10,0)</f>
        <v>118.7</v>
      </c>
      <c r="I2427" t="str">
        <f>VLOOKUP(A2427,'Лицевые счета'!$A$2:$K$4570,6,0)</f>
        <v>ФЛ</v>
      </c>
      <c r="J2427" t="str">
        <f>IF(AND(C2427=0,I2427="ФЛ"),G2427*H2427,"")</f>
        <v/>
      </c>
      <c r="K2427">
        <f>IF(AND(C2427&gt;0,E2427="Нет показаний",I2427="ФЛ"),G2427*H2427,"")</f>
        <v>118.7</v>
      </c>
    </row>
    <row r="2428" spans="1:11" x14ac:dyDescent="0.25">
      <c r="A2428" s="7">
        <v>245310</v>
      </c>
      <c r="B2428" s="7">
        <f>VLOOKUP(A2428,'Лицевые счета'!$A$1:$K$4570,2,0)</f>
        <v>242774</v>
      </c>
      <c r="C2428">
        <f>COUNTIF('ИПУ и ОКПУ'!$A$2:$A$3258,A2428)</f>
        <v>1</v>
      </c>
      <c r="D2428" t="str">
        <f>IF(C2428&gt;0,VLOOKUP(A2428,'ИПУ и ОКПУ'!$A$1:$O$3258,9,0),"")</f>
        <v>Одноставочный</v>
      </c>
      <c r="E2428" t="str">
        <f>IF(C2428&gt;0,IF(VLOOKUP(A2428,'ИПУ и ОКПУ'!$A$1:$O$3258,14,0)="Нет показаний","Нет показаний",""),"")</f>
        <v>Нет показаний</v>
      </c>
      <c r="F2428">
        <f>IF(AND(C2428&gt;0),SUMIF('ИПУ и ОКПУ'!$A$2:$A$3258,A2428,'ИПУ и ОКПУ'!$O$2:$O$3258),"")</f>
        <v>0</v>
      </c>
      <c r="G2428">
        <f>VLOOKUP(A2428,'Лицевые счета'!$A$2:$K$4570,9,0)</f>
        <v>1</v>
      </c>
      <c r="H2428">
        <f>VLOOKUP(A2428,'Лицевые счета'!$A$2:$K$4570,10,0)</f>
        <v>118.7</v>
      </c>
      <c r="I2428" t="str">
        <f>VLOOKUP(A2428,'Лицевые счета'!$A$2:$K$4570,6,0)</f>
        <v>ФЛ</v>
      </c>
      <c r="J2428" t="str">
        <f>IF(AND(C2428=0,I2428="ФЛ"),G2428*H2428,"")</f>
        <v/>
      </c>
      <c r="K2428">
        <f>IF(AND(C2428&gt;0,E2428="Нет показаний",I2428="ФЛ"),G2428*H2428,"")</f>
        <v>118.7</v>
      </c>
    </row>
    <row r="2429" spans="1:11" x14ac:dyDescent="0.25">
      <c r="A2429" s="7">
        <v>245314</v>
      </c>
      <c r="B2429" s="7">
        <f>VLOOKUP(A2429,'Лицевые счета'!$A$1:$K$4570,2,0)</f>
        <v>242774</v>
      </c>
      <c r="C2429">
        <f>COUNTIF('ИПУ и ОКПУ'!$A$2:$A$3258,A2429)</f>
        <v>1</v>
      </c>
      <c r="D2429" t="str">
        <f>IF(C2429&gt;0,VLOOKUP(A2429,'ИПУ и ОКПУ'!$A$1:$O$3258,9,0),"")</f>
        <v>Одноставочный</v>
      </c>
      <c r="E2429" t="str">
        <f>IF(C2429&gt;0,IF(VLOOKUP(A2429,'ИПУ и ОКПУ'!$A$1:$O$3258,14,0)="Нет показаний","Нет показаний",""),"")</f>
        <v/>
      </c>
      <c r="F2429">
        <f>IF(AND(C2429&gt;0),SUMIF('ИПУ и ОКПУ'!$A$2:$A$3258,A2429,'ИПУ и ОКПУ'!$O$2:$O$3258),"")</f>
        <v>157</v>
      </c>
      <c r="G2429">
        <f>VLOOKUP(A2429,'Лицевые счета'!$A$2:$K$4570,9,0)</f>
        <v>1</v>
      </c>
      <c r="H2429">
        <f>VLOOKUP(A2429,'Лицевые счета'!$A$2:$K$4570,10,0)</f>
        <v>118.7</v>
      </c>
      <c r="I2429" t="str">
        <f>VLOOKUP(A2429,'Лицевые счета'!$A$2:$K$4570,6,0)</f>
        <v>ФЛ</v>
      </c>
      <c r="J2429" t="str">
        <f>IF(AND(C2429=0,I2429="ФЛ"),G2429*H2429,"")</f>
        <v/>
      </c>
      <c r="K2429" t="str">
        <f>IF(AND(C2429&gt;0,E2429="Нет показаний",I2429="ФЛ"),G2429*H2429,"")</f>
        <v/>
      </c>
    </row>
    <row r="2430" spans="1:11" x14ac:dyDescent="0.25">
      <c r="A2430" s="7">
        <v>245316</v>
      </c>
      <c r="B2430" s="7">
        <f>VLOOKUP(A2430,'Лицевые счета'!$A$1:$K$4570,2,0)</f>
        <v>242774</v>
      </c>
      <c r="C2430">
        <f>COUNTIF('ИПУ и ОКПУ'!$A$2:$A$3258,A2430)</f>
        <v>1</v>
      </c>
      <c r="D2430" t="str">
        <f>IF(C2430&gt;0,VLOOKUP(A2430,'ИПУ и ОКПУ'!$A$1:$O$3258,9,0),"")</f>
        <v>Одноставочный</v>
      </c>
      <c r="E2430" t="str">
        <f>IF(C2430&gt;0,IF(VLOOKUP(A2430,'ИПУ и ОКПУ'!$A$1:$O$3258,14,0)="Нет показаний","Нет показаний",""),"")</f>
        <v>Нет показаний</v>
      </c>
      <c r="F2430">
        <f>IF(AND(C2430&gt;0),SUMIF('ИПУ и ОКПУ'!$A$2:$A$3258,A2430,'ИПУ и ОКПУ'!$O$2:$O$3258),"")</f>
        <v>0</v>
      </c>
      <c r="G2430">
        <f>VLOOKUP(A2430,'Лицевые счета'!$A$2:$K$4570,9,0)</f>
        <v>1</v>
      </c>
      <c r="H2430">
        <f>VLOOKUP(A2430,'Лицевые счета'!$A$2:$K$4570,10,0)</f>
        <v>118.7</v>
      </c>
      <c r="I2430" t="str">
        <f>VLOOKUP(A2430,'Лицевые счета'!$A$2:$K$4570,6,0)</f>
        <v>ФЛ</v>
      </c>
      <c r="J2430" t="str">
        <f>IF(AND(C2430=0,I2430="ФЛ"),G2430*H2430,"")</f>
        <v/>
      </c>
      <c r="K2430">
        <f>IF(AND(C2430&gt;0,E2430="Нет показаний",I2430="ФЛ"),G2430*H2430,"")</f>
        <v>118.7</v>
      </c>
    </row>
    <row r="2431" spans="1:11" x14ac:dyDescent="0.25">
      <c r="A2431" s="7">
        <v>245318</v>
      </c>
      <c r="B2431" s="7">
        <f>VLOOKUP(A2431,'Лицевые счета'!$A$1:$K$4570,2,0)</f>
        <v>242774</v>
      </c>
      <c r="C2431">
        <f>COUNTIF('ИПУ и ОКПУ'!$A$2:$A$3258,A2431)</f>
        <v>1</v>
      </c>
      <c r="D2431" t="str">
        <f>IF(C2431&gt;0,VLOOKUP(A2431,'ИПУ и ОКПУ'!$A$1:$O$3258,9,0),"")</f>
        <v>Одноставочный</v>
      </c>
      <c r="E2431" t="str">
        <f>IF(C2431&gt;0,IF(VLOOKUP(A2431,'ИПУ и ОКПУ'!$A$1:$O$3258,14,0)="Нет показаний","Нет показаний",""),"")</f>
        <v>Нет показаний</v>
      </c>
      <c r="F2431">
        <f>IF(AND(C2431&gt;0),SUMIF('ИПУ и ОКПУ'!$A$2:$A$3258,A2431,'ИПУ и ОКПУ'!$O$2:$O$3258),"")</f>
        <v>0</v>
      </c>
      <c r="G2431">
        <f>VLOOKUP(A2431,'Лицевые счета'!$A$2:$K$4570,9,0)</f>
        <v>1</v>
      </c>
      <c r="H2431">
        <f>VLOOKUP(A2431,'Лицевые счета'!$A$2:$K$4570,10,0)</f>
        <v>118.7</v>
      </c>
      <c r="I2431" t="str">
        <f>VLOOKUP(A2431,'Лицевые счета'!$A$2:$K$4570,6,0)</f>
        <v>ФЛ</v>
      </c>
      <c r="J2431" t="str">
        <f>IF(AND(C2431=0,I2431="ФЛ"),G2431*H2431,"")</f>
        <v/>
      </c>
      <c r="K2431">
        <f>IF(AND(C2431&gt;0,E2431="Нет показаний",I2431="ФЛ"),G2431*H2431,"")</f>
        <v>118.7</v>
      </c>
    </row>
    <row r="2432" spans="1:11" x14ac:dyDescent="0.25">
      <c r="A2432" s="7">
        <v>245320</v>
      </c>
      <c r="B2432" s="7">
        <f>VLOOKUP(A2432,'Лицевые счета'!$A$1:$K$4570,2,0)</f>
        <v>242774</v>
      </c>
      <c r="C2432">
        <f>COUNTIF('ИПУ и ОКПУ'!$A$2:$A$3258,A2432)</f>
        <v>1</v>
      </c>
      <c r="D2432" t="str">
        <f>IF(C2432&gt;0,VLOOKUP(A2432,'ИПУ и ОКПУ'!$A$1:$O$3258,9,0),"")</f>
        <v>Одноставочный</v>
      </c>
      <c r="E2432" t="str">
        <f>IF(C2432&gt;0,IF(VLOOKUP(A2432,'ИПУ и ОКПУ'!$A$1:$O$3258,14,0)="Нет показаний","Нет показаний",""),"")</f>
        <v/>
      </c>
      <c r="F2432">
        <f>IF(AND(C2432&gt;0),SUMIF('ИПУ и ОКПУ'!$A$2:$A$3258,A2432,'ИПУ и ОКПУ'!$O$2:$O$3258),"")</f>
        <v>300</v>
      </c>
      <c r="G2432">
        <f>VLOOKUP(A2432,'Лицевые счета'!$A$2:$K$4570,9,0)</f>
        <v>1</v>
      </c>
      <c r="H2432">
        <f>VLOOKUP(A2432,'Лицевые счета'!$A$2:$K$4570,10,0)</f>
        <v>118.7</v>
      </c>
      <c r="I2432" t="str">
        <f>VLOOKUP(A2432,'Лицевые счета'!$A$2:$K$4570,6,0)</f>
        <v>ФЛ</v>
      </c>
      <c r="J2432" t="str">
        <f>IF(AND(C2432=0,I2432="ФЛ"),G2432*H2432,"")</f>
        <v/>
      </c>
      <c r="K2432" t="str">
        <f>IF(AND(C2432&gt;0,E2432="Нет показаний",I2432="ФЛ"),G2432*H2432,"")</f>
        <v/>
      </c>
    </row>
    <row r="2433" spans="1:11" x14ac:dyDescent="0.25">
      <c r="A2433" s="7">
        <v>245322</v>
      </c>
      <c r="B2433" s="7">
        <f>VLOOKUP(A2433,'Лицевые счета'!$A$1:$K$4570,2,0)</f>
        <v>242774</v>
      </c>
      <c r="C2433">
        <f>COUNTIF('ИПУ и ОКПУ'!$A$2:$A$3258,A2433)</f>
        <v>1</v>
      </c>
      <c r="D2433" t="str">
        <f>IF(C2433&gt;0,VLOOKUP(A2433,'ИПУ и ОКПУ'!$A$1:$O$3258,9,0),"")</f>
        <v>Одноставочный</v>
      </c>
      <c r="E2433" t="str">
        <f>IF(C2433&gt;0,IF(VLOOKUP(A2433,'ИПУ и ОКПУ'!$A$1:$O$3258,14,0)="Нет показаний","Нет показаний",""),"")</f>
        <v>Нет показаний</v>
      </c>
      <c r="F2433">
        <f>IF(AND(C2433&gt;0),SUMIF('ИПУ и ОКПУ'!$A$2:$A$3258,A2433,'ИПУ и ОКПУ'!$O$2:$O$3258),"")</f>
        <v>0</v>
      </c>
      <c r="G2433">
        <f>VLOOKUP(A2433,'Лицевые счета'!$A$2:$K$4570,9,0)</f>
        <v>1</v>
      </c>
      <c r="H2433">
        <f>VLOOKUP(A2433,'Лицевые счета'!$A$2:$K$4570,10,0)</f>
        <v>118.7</v>
      </c>
      <c r="I2433" t="str">
        <f>VLOOKUP(A2433,'Лицевые счета'!$A$2:$K$4570,6,0)</f>
        <v>ФЛ</v>
      </c>
      <c r="J2433" t="str">
        <f>IF(AND(C2433=0,I2433="ФЛ"),G2433*H2433,"")</f>
        <v/>
      </c>
      <c r="K2433">
        <f>IF(AND(C2433&gt;0,E2433="Нет показаний",I2433="ФЛ"),G2433*H2433,"")</f>
        <v>118.7</v>
      </c>
    </row>
    <row r="2434" spans="1:11" x14ac:dyDescent="0.25">
      <c r="A2434" s="7">
        <v>245324</v>
      </c>
      <c r="B2434" s="7">
        <f>VLOOKUP(A2434,'Лицевые счета'!$A$1:$K$4570,2,0)</f>
        <v>242774</v>
      </c>
      <c r="C2434">
        <f>COUNTIF('ИПУ и ОКПУ'!$A$2:$A$3258,A2434)</f>
        <v>1</v>
      </c>
      <c r="D2434" t="str">
        <f>IF(C2434&gt;0,VLOOKUP(A2434,'ИПУ и ОКПУ'!$A$1:$O$3258,9,0),"")</f>
        <v>Одноставочный</v>
      </c>
      <c r="E2434" t="str">
        <f>IF(C2434&gt;0,IF(VLOOKUP(A2434,'ИПУ и ОКПУ'!$A$1:$O$3258,14,0)="Нет показаний","Нет показаний",""),"")</f>
        <v/>
      </c>
      <c r="F2434">
        <f>IF(AND(C2434&gt;0),SUMIF('ИПУ и ОКПУ'!$A$2:$A$3258,A2434,'ИПУ и ОКПУ'!$O$2:$O$3258),"")</f>
        <v>70</v>
      </c>
      <c r="G2434">
        <f>VLOOKUP(A2434,'Лицевые счета'!$A$2:$K$4570,9,0)</f>
        <v>1</v>
      </c>
      <c r="H2434">
        <f>VLOOKUP(A2434,'Лицевые счета'!$A$2:$K$4570,10,0)</f>
        <v>118.7</v>
      </c>
      <c r="I2434" t="str">
        <f>VLOOKUP(A2434,'Лицевые счета'!$A$2:$K$4570,6,0)</f>
        <v>ФЛ</v>
      </c>
      <c r="J2434" t="str">
        <f>IF(AND(C2434=0,I2434="ФЛ"),G2434*H2434,"")</f>
        <v/>
      </c>
      <c r="K2434" t="str">
        <f>IF(AND(C2434&gt;0,E2434="Нет показаний",I2434="ФЛ"),G2434*H2434,"")</f>
        <v/>
      </c>
    </row>
    <row r="2435" spans="1:11" x14ac:dyDescent="0.25">
      <c r="A2435" s="7">
        <v>245326</v>
      </c>
      <c r="B2435" s="7">
        <f>VLOOKUP(A2435,'Лицевые счета'!$A$1:$K$4570,2,0)</f>
        <v>242774</v>
      </c>
      <c r="C2435">
        <f>COUNTIF('ИПУ и ОКПУ'!$A$2:$A$3258,A2435)</f>
        <v>1</v>
      </c>
      <c r="D2435" t="str">
        <f>IF(C2435&gt;0,VLOOKUP(A2435,'ИПУ и ОКПУ'!$A$1:$O$3258,9,0),"")</f>
        <v>Одноставочный</v>
      </c>
      <c r="E2435" t="str">
        <f>IF(C2435&gt;0,IF(VLOOKUP(A2435,'ИПУ и ОКПУ'!$A$1:$O$3258,14,0)="Нет показаний","Нет показаний",""),"")</f>
        <v/>
      </c>
      <c r="F2435">
        <f>IF(AND(C2435&gt;0),SUMIF('ИПУ и ОКПУ'!$A$2:$A$3258,A2435,'ИПУ и ОКПУ'!$O$2:$O$3258),"")</f>
        <v>161</v>
      </c>
      <c r="G2435">
        <f>VLOOKUP(A2435,'Лицевые счета'!$A$2:$K$4570,9,0)</f>
        <v>1</v>
      </c>
      <c r="H2435">
        <f>VLOOKUP(A2435,'Лицевые счета'!$A$2:$K$4570,10,0)</f>
        <v>92</v>
      </c>
      <c r="I2435" t="str">
        <f>VLOOKUP(A2435,'Лицевые счета'!$A$2:$K$4570,6,0)</f>
        <v>ФЛ</v>
      </c>
      <c r="J2435" t="str">
        <f>IF(AND(C2435=0,I2435="ФЛ"),G2435*H2435,"")</f>
        <v/>
      </c>
      <c r="K2435" t="str">
        <f>IF(AND(C2435&gt;0,E2435="Нет показаний",I2435="ФЛ"),G2435*H2435,"")</f>
        <v/>
      </c>
    </row>
    <row r="2436" spans="1:11" x14ac:dyDescent="0.25">
      <c r="A2436" s="7">
        <v>245404</v>
      </c>
      <c r="B2436" s="7">
        <f>VLOOKUP(A2436,'Лицевые счета'!$A$1:$K$4570,2,0)</f>
        <v>242778</v>
      </c>
      <c r="C2436">
        <f>COUNTIF('ИПУ и ОКПУ'!$A$2:$A$3258,A2436)</f>
        <v>1</v>
      </c>
      <c r="D2436" t="str">
        <f>IF(C2436&gt;0,VLOOKUP(A2436,'ИПУ и ОКПУ'!$A$1:$O$3258,9,0),"")</f>
        <v>Одноставочный</v>
      </c>
      <c r="E2436" t="str">
        <f>IF(C2436&gt;0,IF(VLOOKUP(A2436,'ИПУ и ОКПУ'!$A$1:$O$3258,14,0)="Нет показаний","Нет показаний",""),"")</f>
        <v>Нет показаний</v>
      </c>
      <c r="F2436">
        <f>IF(AND(C2436&gt;0),SUMIF('ИПУ и ОКПУ'!$A$2:$A$3258,A2436,'ИПУ и ОКПУ'!$O$2:$O$3258),"")</f>
        <v>0</v>
      </c>
      <c r="G2436">
        <f>VLOOKUP(A2436,'Лицевые счета'!$A$2:$K$4570,9,0)</f>
        <v>1</v>
      </c>
      <c r="H2436">
        <f>VLOOKUP(A2436,'Лицевые счета'!$A$2:$K$4570,10,0)</f>
        <v>134.30000000000001</v>
      </c>
      <c r="I2436" t="str">
        <f>VLOOKUP(A2436,'Лицевые счета'!$A$2:$K$4570,6,0)</f>
        <v>ФЛ</v>
      </c>
      <c r="J2436" t="str">
        <f>IF(AND(C2436=0,I2436="ФЛ"),G2436*H2436,"")</f>
        <v/>
      </c>
      <c r="K2436">
        <f>IF(AND(C2436&gt;0,E2436="Нет показаний",I2436="ФЛ"),G2436*H2436,"")</f>
        <v>134.30000000000001</v>
      </c>
    </row>
    <row r="2437" spans="1:11" x14ac:dyDescent="0.25">
      <c r="A2437" s="7">
        <v>245406</v>
      </c>
      <c r="B2437" s="7">
        <f>VLOOKUP(A2437,'Лицевые счета'!$A$1:$K$4570,2,0)</f>
        <v>242778</v>
      </c>
      <c r="C2437">
        <f>COUNTIF('ИПУ и ОКПУ'!$A$2:$A$3258,A2437)</f>
        <v>1</v>
      </c>
      <c r="D2437" t="str">
        <f>IF(C2437&gt;0,VLOOKUP(A2437,'ИПУ и ОКПУ'!$A$1:$O$3258,9,0),"")</f>
        <v>Одноставочный</v>
      </c>
      <c r="E2437" t="str">
        <f>IF(C2437&gt;0,IF(VLOOKUP(A2437,'ИПУ и ОКПУ'!$A$1:$O$3258,14,0)="Нет показаний","Нет показаний",""),"")</f>
        <v>Нет показаний</v>
      </c>
      <c r="F2437">
        <f>IF(AND(C2437&gt;0),SUMIF('ИПУ и ОКПУ'!$A$2:$A$3258,A2437,'ИПУ и ОКПУ'!$O$2:$O$3258),"")</f>
        <v>0</v>
      </c>
      <c r="G2437">
        <f>VLOOKUP(A2437,'Лицевые счета'!$A$2:$K$4570,9,0)</f>
        <v>1</v>
      </c>
      <c r="H2437">
        <f>VLOOKUP(A2437,'Лицевые счета'!$A$2:$K$4570,10,0)</f>
        <v>92</v>
      </c>
      <c r="I2437" t="str">
        <f>VLOOKUP(A2437,'Лицевые счета'!$A$2:$K$4570,6,0)</f>
        <v>ФЛ</v>
      </c>
      <c r="J2437" t="str">
        <f>IF(AND(C2437=0,I2437="ФЛ"),G2437*H2437,"")</f>
        <v/>
      </c>
      <c r="K2437">
        <f>IF(AND(C2437&gt;0,E2437="Нет показаний",I2437="ФЛ"),G2437*H2437,"")</f>
        <v>92</v>
      </c>
    </row>
    <row r="2438" spans="1:11" x14ac:dyDescent="0.25">
      <c r="A2438" s="7">
        <v>245408</v>
      </c>
      <c r="B2438" s="7">
        <f>VLOOKUP(A2438,'Лицевые счета'!$A$1:$K$4570,2,0)</f>
        <v>242778</v>
      </c>
      <c r="C2438">
        <f>COUNTIF('ИПУ и ОКПУ'!$A$2:$A$3258,A2438)</f>
        <v>1</v>
      </c>
      <c r="D2438" t="str">
        <f>IF(C2438&gt;0,VLOOKUP(A2438,'ИПУ и ОКПУ'!$A$1:$O$3258,9,0),"")</f>
        <v>Одноставочный</v>
      </c>
      <c r="E2438" t="str">
        <f>IF(C2438&gt;0,IF(VLOOKUP(A2438,'ИПУ и ОКПУ'!$A$1:$O$3258,14,0)="Нет показаний","Нет показаний",""),"")</f>
        <v>Нет показаний</v>
      </c>
      <c r="F2438">
        <f>IF(AND(C2438&gt;0),SUMIF('ИПУ и ОКПУ'!$A$2:$A$3258,A2438,'ИПУ и ОКПУ'!$O$2:$O$3258),"")</f>
        <v>0</v>
      </c>
      <c r="G2438">
        <f>VLOOKUP(A2438,'Лицевые счета'!$A$2:$K$4570,9,0)</f>
        <v>1</v>
      </c>
      <c r="H2438">
        <f>VLOOKUP(A2438,'Лицевые счета'!$A$2:$K$4570,10,0)</f>
        <v>118.7</v>
      </c>
      <c r="I2438" t="str">
        <f>VLOOKUP(A2438,'Лицевые счета'!$A$2:$K$4570,6,0)</f>
        <v>ФЛ</v>
      </c>
      <c r="J2438" t="str">
        <f>IF(AND(C2438=0,I2438="ФЛ"),G2438*H2438,"")</f>
        <v/>
      </c>
      <c r="K2438">
        <f>IF(AND(C2438&gt;0,E2438="Нет показаний",I2438="ФЛ"),G2438*H2438,"")</f>
        <v>118.7</v>
      </c>
    </row>
    <row r="2439" spans="1:11" x14ac:dyDescent="0.25">
      <c r="A2439" s="7">
        <v>245410</v>
      </c>
      <c r="B2439" s="7">
        <f>VLOOKUP(A2439,'Лицевые счета'!$A$1:$K$4570,2,0)</f>
        <v>242778</v>
      </c>
      <c r="C2439">
        <f>COUNTIF('ИПУ и ОКПУ'!$A$2:$A$3258,A2439)</f>
        <v>1</v>
      </c>
      <c r="D2439" t="str">
        <f>IF(C2439&gt;0,VLOOKUP(A2439,'ИПУ и ОКПУ'!$A$1:$O$3258,9,0),"")</f>
        <v>Одноставочный</v>
      </c>
      <c r="E2439" t="str">
        <f>IF(C2439&gt;0,IF(VLOOKUP(A2439,'ИПУ и ОКПУ'!$A$1:$O$3258,14,0)="Нет показаний","Нет показаний",""),"")</f>
        <v>Нет показаний</v>
      </c>
      <c r="F2439">
        <f>IF(AND(C2439&gt;0),SUMIF('ИПУ и ОКПУ'!$A$2:$A$3258,A2439,'ИПУ и ОКПУ'!$O$2:$O$3258),"")</f>
        <v>0</v>
      </c>
      <c r="G2439">
        <f>VLOOKUP(A2439,'Лицевые счета'!$A$2:$K$4570,9,0)</f>
        <v>1</v>
      </c>
      <c r="H2439">
        <f>VLOOKUP(A2439,'Лицевые счета'!$A$2:$K$4570,10,0)</f>
        <v>134.30000000000001</v>
      </c>
      <c r="I2439" t="str">
        <f>VLOOKUP(A2439,'Лицевые счета'!$A$2:$K$4570,6,0)</f>
        <v>ФЛ</v>
      </c>
      <c r="J2439" t="str">
        <f>IF(AND(C2439=0,I2439="ФЛ"),G2439*H2439,"")</f>
        <v/>
      </c>
      <c r="K2439">
        <f>IF(AND(C2439&gt;0,E2439="Нет показаний",I2439="ФЛ"),G2439*H2439,"")</f>
        <v>134.30000000000001</v>
      </c>
    </row>
    <row r="2440" spans="1:11" x14ac:dyDescent="0.25">
      <c r="A2440" s="7">
        <v>245412</v>
      </c>
      <c r="B2440" s="7">
        <f>VLOOKUP(A2440,'Лицевые счета'!$A$1:$K$4570,2,0)</f>
        <v>242778</v>
      </c>
      <c r="C2440">
        <f>COUNTIF('ИПУ и ОКПУ'!$A$2:$A$3258,A2440)</f>
        <v>1</v>
      </c>
      <c r="D2440" t="str">
        <f>IF(C2440&gt;0,VLOOKUP(A2440,'ИПУ и ОКПУ'!$A$1:$O$3258,9,0),"")</f>
        <v>Одноставочный</v>
      </c>
      <c r="E2440" t="str">
        <f>IF(C2440&gt;0,IF(VLOOKUP(A2440,'ИПУ и ОКПУ'!$A$1:$O$3258,14,0)="Нет показаний","Нет показаний",""),"")</f>
        <v>Нет показаний</v>
      </c>
      <c r="F2440">
        <f>IF(AND(C2440&gt;0),SUMIF('ИПУ и ОКПУ'!$A$2:$A$3258,A2440,'ИПУ и ОКПУ'!$O$2:$O$3258),"")</f>
        <v>0</v>
      </c>
      <c r="G2440">
        <f>VLOOKUP(A2440,'Лицевые счета'!$A$2:$K$4570,9,0)</f>
        <v>1</v>
      </c>
      <c r="H2440">
        <f>VLOOKUP(A2440,'Лицевые счета'!$A$2:$K$4570,10,0)</f>
        <v>118.7</v>
      </c>
      <c r="I2440" t="str">
        <f>VLOOKUP(A2440,'Лицевые счета'!$A$2:$K$4570,6,0)</f>
        <v>ФЛ</v>
      </c>
      <c r="J2440" t="str">
        <f>IF(AND(C2440=0,I2440="ФЛ"),G2440*H2440,"")</f>
        <v/>
      </c>
      <c r="K2440">
        <f>IF(AND(C2440&gt;0,E2440="Нет показаний",I2440="ФЛ"),G2440*H2440,"")</f>
        <v>118.7</v>
      </c>
    </row>
    <row r="2441" spans="1:11" x14ac:dyDescent="0.25">
      <c r="A2441" s="7">
        <v>245414</v>
      </c>
      <c r="B2441" s="7">
        <f>VLOOKUP(A2441,'Лицевые счета'!$A$1:$K$4570,2,0)</f>
        <v>242778</v>
      </c>
      <c r="C2441">
        <f>COUNTIF('ИПУ и ОКПУ'!$A$2:$A$3258,A2441)</f>
        <v>1</v>
      </c>
      <c r="D2441" t="str">
        <f>IF(C2441&gt;0,VLOOKUP(A2441,'ИПУ и ОКПУ'!$A$1:$O$3258,9,0),"")</f>
        <v>Одноставочный</v>
      </c>
      <c r="E2441" t="str">
        <f>IF(C2441&gt;0,IF(VLOOKUP(A2441,'ИПУ и ОКПУ'!$A$1:$O$3258,14,0)="Нет показаний","Нет показаний",""),"")</f>
        <v>Нет показаний</v>
      </c>
      <c r="F2441">
        <f>IF(AND(C2441&gt;0),SUMIF('ИПУ и ОКПУ'!$A$2:$A$3258,A2441,'ИПУ и ОКПУ'!$O$2:$O$3258),"")</f>
        <v>0</v>
      </c>
      <c r="G2441">
        <f>VLOOKUP(A2441,'Лицевые счета'!$A$2:$K$4570,9,0)</f>
        <v>1</v>
      </c>
      <c r="H2441">
        <f>VLOOKUP(A2441,'Лицевые счета'!$A$2:$K$4570,10,0)</f>
        <v>118.7</v>
      </c>
      <c r="I2441" t="str">
        <f>VLOOKUP(A2441,'Лицевые счета'!$A$2:$K$4570,6,0)</f>
        <v>ФЛ</v>
      </c>
      <c r="J2441" t="str">
        <f>IF(AND(C2441=0,I2441="ФЛ"),G2441*H2441,"")</f>
        <v/>
      </c>
      <c r="K2441">
        <f>IF(AND(C2441&gt;0,E2441="Нет показаний",I2441="ФЛ"),G2441*H2441,"")</f>
        <v>118.7</v>
      </c>
    </row>
    <row r="2442" spans="1:11" x14ac:dyDescent="0.25">
      <c r="A2442" s="7">
        <v>245416</v>
      </c>
      <c r="B2442" s="7">
        <f>VLOOKUP(A2442,'Лицевые счета'!$A$1:$K$4570,2,0)</f>
        <v>242778</v>
      </c>
      <c r="C2442">
        <f>COUNTIF('ИПУ и ОКПУ'!$A$2:$A$3258,A2442)</f>
        <v>1</v>
      </c>
      <c r="D2442" t="str">
        <f>IF(C2442&gt;0,VLOOKUP(A2442,'ИПУ и ОКПУ'!$A$1:$O$3258,9,0),"")</f>
        <v>Одноставочный</v>
      </c>
      <c r="E2442" t="str">
        <f>IF(C2442&gt;0,IF(VLOOKUP(A2442,'ИПУ и ОКПУ'!$A$1:$O$3258,14,0)="Нет показаний","Нет показаний",""),"")</f>
        <v>Нет показаний</v>
      </c>
      <c r="F2442">
        <f>IF(AND(C2442&gt;0),SUMIF('ИПУ и ОКПУ'!$A$2:$A$3258,A2442,'ИПУ и ОКПУ'!$O$2:$O$3258),"")</f>
        <v>0</v>
      </c>
      <c r="G2442">
        <f>VLOOKUP(A2442,'Лицевые счета'!$A$2:$K$4570,9,0)</f>
        <v>1</v>
      </c>
      <c r="H2442">
        <f>VLOOKUP(A2442,'Лицевые счета'!$A$2:$K$4570,10,0)</f>
        <v>118.7</v>
      </c>
      <c r="I2442" t="str">
        <f>VLOOKUP(A2442,'Лицевые счета'!$A$2:$K$4570,6,0)</f>
        <v>ФЛ</v>
      </c>
      <c r="J2442" t="str">
        <f>IF(AND(C2442=0,I2442="ФЛ"),G2442*H2442,"")</f>
        <v/>
      </c>
      <c r="K2442">
        <f>IF(AND(C2442&gt;0,E2442="Нет показаний",I2442="ФЛ"),G2442*H2442,"")</f>
        <v>118.7</v>
      </c>
    </row>
    <row r="2443" spans="1:11" x14ac:dyDescent="0.25">
      <c r="A2443" s="7">
        <v>245418</v>
      </c>
      <c r="B2443" s="7">
        <f>VLOOKUP(A2443,'Лицевые счета'!$A$1:$K$4570,2,0)</f>
        <v>242778</v>
      </c>
      <c r="C2443">
        <f>COUNTIF('ИПУ и ОКПУ'!$A$2:$A$3258,A2443)</f>
        <v>1</v>
      </c>
      <c r="D2443" t="str">
        <f>IF(C2443&gt;0,VLOOKUP(A2443,'ИПУ и ОКПУ'!$A$1:$O$3258,9,0),"")</f>
        <v>Одноставочный</v>
      </c>
      <c r="E2443" t="str">
        <f>IF(C2443&gt;0,IF(VLOOKUP(A2443,'ИПУ и ОКПУ'!$A$1:$O$3258,14,0)="Нет показаний","Нет показаний",""),"")</f>
        <v>Нет показаний</v>
      </c>
      <c r="F2443">
        <f>IF(AND(C2443&gt;0),SUMIF('ИПУ и ОКПУ'!$A$2:$A$3258,A2443,'ИПУ и ОКПУ'!$O$2:$O$3258),"")</f>
        <v>0</v>
      </c>
      <c r="G2443">
        <f>VLOOKUP(A2443,'Лицевые счета'!$A$2:$K$4570,9,0)</f>
        <v>1</v>
      </c>
      <c r="H2443">
        <f>VLOOKUP(A2443,'Лицевые счета'!$A$2:$K$4570,10,0)</f>
        <v>92</v>
      </c>
      <c r="I2443" t="str">
        <f>VLOOKUP(A2443,'Лицевые счета'!$A$2:$K$4570,6,0)</f>
        <v>ФЛ</v>
      </c>
      <c r="J2443" t="str">
        <f>IF(AND(C2443=0,I2443="ФЛ"),G2443*H2443,"")</f>
        <v/>
      </c>
      <c r="K2443">
        <f>IF(AND(C2443&gt;0,E2443="Нет показаний",I2443="ФЛ"),G2443*H2443,"")</f>
        <v>92</v>
      </c>
    </row>
    <row r="2444" spans="1:11" x14ac:dyDescent="0.25">
      <c r="A2444" s="7">
        <v>245420</v>
      </c>
      <c r="B2444" s="7">
        <f>VLOOKUP(A2444,'Лицевые счета'!$A$1:$K$4570,2,0)</f>
        <v>242778</v>
      </c>
      <c r="C2444">
        <f>COUNTIF('ИПУ и ОКПУ'!$A$2:$A$3258,A2444)</f>
        <v>1</v>
      </c>
      <c r="D2444" t="str">
        <f>IF(C2444&gt;0,VLOOKUP(A2444,'ИПУ и ОКПУ'!$A$1:$O$3258,9,0),"")</f>
        <v>Одноставочный</v>
      </c>
      <c r="E2444" t="str">
        <f>IF(C2444&gt;0,IF(VLOOKUP(A2444,'ИПУ и ОКПУ'!$A$1:$O$3258,14,0)="Нет показаний","Нет показаний",""),"")</f>
        <v>Нет показаний</v>
      </c>
      <c r="F2444">
        <f>IF(AND(C2444&gt;0),SUMIF('ИПУ и ОКПУ'!$A$2:$A$3258,A2444,'ИПУ и ОКПУ'!$O$2:$O$3258),"")</f>
        <v>0</v>
      </c>
      <c r="G2444">
        <f>VLOOKUP(A2444,'Лицевые счета'!$A$2:$K$4570,9,0)</f>
        <v>1</v>
      </c>
      <c r="H2444">
        <f>VLOOKUP(A2444,'Лицевые счета'!$A$2:$K$4570,10,0)</f>
        <v>134.30000000000001</v>
      </c>
      <c r="I2444" t="str">
        <f>VLOOKUP(A2444,'Лицевые счета'!$A$2:$K$4570,6,0)</f>
        <v>ФЛ</v>
      </c>
      <c r="J2444" t="str">
        <f>IF(AND(C2444=0,I2444="ФЛ"),G2444*H2444,"")</f>
        <v/>
      </c>
      <c r="K2444">
        <f>IF(AND(C2444&gt;0,E2444="Нет показаний",I2444="ФЛ"),G2444*H2444,"")</f>
        <v>134.30000000000001</v>
      </c>
    </row>
    <row r="2445" spans="1:11" x14ac:dyDescent="0.25">
      <c r="A2445" s="7">
        <v>245422</v>
      </c>
      <c r="B2445" s="7">
        <f>VLOOKUP(A2445,'Лицевые счета'!$A$1:$K$4570,2,0)</f>
        <v>242778</v>
      </c>
      <c r="C2445">
        <f>COUNTIF('ИПУ и ОКПУ'!$A$2:$A$3258,A2445)</f>
        <v>1</v>
      </c>
      <c r="D2445" t="str">
        <f>IF(C2445&gt;0,VLOOKUP(A2445,'ИПУ и ОКПУ'!$A$1:$O$3258,9,0),"")</f>
        <v>Одноставочный</v>
      </c>
      <c r="E2445" t="str">
        <f>IF(C2445&gt;0,IF(VLOOKUP(A2445,'ИПУ и ОКПУ'!$A$1:$O$3258,14,0)="Нет показаний","Нет показаний",""),"")</f>
        <v>Нет показаний</v>
      </c>
      <c r="F2445">
        <f>IF(AND(C2445&gt;0),SUMIF('ИПУ и ОКПУ'!$A$2:$A$3258,A2445,'ИПУ и ОКПУ'!$O$2:$O$3258),"")</f>
        <v>0</v>
      </c>
      <c r="G2445">
        <f>VLOOKUP(A2445,'Лицевые счета'!$A$2:$K$4570,9,0)</f>
        <v>1</v>
      </c>
      <c r="H2445">
        <f>VLOOKUP(A2445,'Лицевые счета'!$A$2:$K$4570,10,0)</f>
        <v>118.7</v>
      </c>
      <c r="I2445" t="str">
        <f>VLOOKUP(A2445,'Лицевые счета'!$A$2:$K$4570,6,0)</f>
        <v>ФЛ</v>
      </c>
      <c r="J2445" t="str">
        <f>IF(AND(C2445=0,I2445="ФЛ"),G2445*H2445,"")</f>
        <v/>
      </c>
      <c r="K2445">
        <f>IF(AND(C2445&gt;0,E2445="Нет показаний",I2445="ФЛ"),G2445*H2445,"")</f>
        <v>118.7</v>
      </c>
    </row>
    <row r="2446" spans="1:11" x14ac:dyDescent="0.25">
      <c r="A2446" s="7">
        <v>245426</v>
      </c>
      <c r="B2446" s="7">
        <f>VLOOKUP(A2446,'Лицевые счета'!$A$1:$K$4570,2,0)</f>
        <v>242778</v>
      </c>
      <c r="C2446">
        <f>COUNTIF('ИПУ и ОКПУ'!$A$2:$A$3258,A2446)</f>
        <v>1</v>
      </c>
      <c r="D2446" t="str">
        <f>IF(C2446&gt;0,VLOOKUP(A2446,'ИПУ и ОКПУ'!$A$1:$O$3258,9,0),"")</f>
        <v>Одноставочный</v>
      </c>
      <c r="E2446" t="str">
        <f>IF(C2446&gt;0,IF(VLOOKUP(A2446,'ИПУ и ОКПУ'!$A$1:$O$3258,14,0)="Нет показаний","Нет показаний",""),"")</f>
        <v>Нет показаний</v>
      </c>
      <c r="F2446">
        <f>IF(AND(C2446&gt;0),SUMIF('ИПУ и ОКПУ'!$A$2:$A$3258,A2446,'ИПУ и ОКПУ'!$O$2:$O$3258),"")</f>
        <v>0</v>
      </c>
      <c r="G2446">
        <f>VLOOKUP(A2446,'Лицевые счета'!$A$2:$K$4570,9,0)</f>
        <v>1</v>
      </c>
      <c r="H2446">
        <f>VLOOKUP(A2446,'Лицевые счета'!$A$2:$K$4570,10,0)</f>
        <v>134.30000000000001</v>
      </c>
      <c r="I2446" t="str">
        <f>VLOOKUP(A2446,'Лицевые счета'!$A$2:$K$4570,6,0)</f>
        <v>ФЛ</v>
      </c>
      <c r="J2446" t="str">
        <f>IF(AND(C2446=0,I2446="ФЛ"),G2446*H2446,"")</f>
        <v/>
      </c>
      <c r="K2446">
        <f>IF(AND(C2446&gt;0,E2446="Нет показаний",I2446="ФЛ"),G2446*H2446,"")</f>
        <v>134.30000000000001</v>
      </c>
    </row>
    <row r="2447" spans="1:11" x14ac:dyDescent="0.25">
      <c r="A2447" s="7">
        <v>245452</v>
      </c>
      <c r="B2447" s="7">
        <f>VLOOKUP(A2447,'Лицевые счета'!$A$1:$K$4570,2,0)</f>
        <v>242780</v>
      </c>
      <c r="C2447">
        <f>COUNTIF('ИПУ и ОКПУ'!$A$2:$A$3258,A2447)</f>
        <v>1</v>
      </c>
      <c r="D2447" t="str">
        <f>IF(C2447&gt;0,VLOOKUP(A2447,'ИПУ и ОКПУ'!$A$1:$O$3258,9,0),"")</f>
        <v>Одноставочный</v>
      </c>
      <c r="E2447" t="str">
        <f>IF(C2447&gt;0,IF(VLOOKUP(A2447,'ИПУ и ОКПУ'!$A$1:$O$3258,14,0)="Нет показаний","Нет показаний",""),"")</f>
        <v/>
      </c>
      <c r="F2447">
        <f>IF(AND(C2447&gt;0),SUMIF('ИПУ и ОКПУ'!$A$2:$A$3258,A2447,'ИПУ и ОКПУ'!$O$2:$O$3258),"")</f>
        <v>-38</v>
      </c>
      <c r="G2447">
        <f>VLOOKUP(A2447,'Лицевые счета'!$A$2:$K$4570,9,0)</f>
        <v>1</v>
      </c>
      <c r="H2447">
        <f>VLOOKUP(A2447,'Лицевые счета'!$A$2:$K$4570,10,0)</f>
        <v>118.7</v>
      </c>
      <c r="I2447" t="str">
        <f>VLOOKUP(A2447,'Лицевые счета'!$A$2:$K$4570,6,0)</f>
        <v>ФЛ</v>
      </c>
      <c r="J2447" t="str">
        <f>IF(AND(C2447=0,I2447="ФЛ"),G2447*H2447,"")</f>
        <v/>
      </c>
      <c r="K2447" t="str">
        <f>IF(AND(C2447&gt;0,E2447="Нет показаний",I2447="ФЛ"),G2447*H2447,"")</f>
        <v/>
      </c>
    </row>
    <row r="2448" spans="1:11" x14ac:dyDescent="0.25">
      <c r="A2448" s="7">
        <v>245454</v>
      </c>
      <c r="B2448" s="7">
        <f>VLOOKUP(A2448,'Лицевые счета'!$A$1:$K$4570,2,0)</f>
        <v>242780</v>
      </c>
      <c r="C2448">
        <f>COUNTIF('ИПУ и ОКПУ'!$A$2:$A$3258,A2448)</f>
        <v>1</v>
      </c>
      <c r="D2448" t="str">
        <f>IF(C2448&gt;0,VLOOKUP(A2448,'ИПУ и ОКПУ'!$A$1:$O$3258,9,0),"")</f>
        <v>Одноставочный</v>
      </c>
      <c r="E2448" t="str">
        <f>IF(C2448&gt;0,IF(VLOOKUP(A2448,'ИПУ и ОКПУ'!$A$1:$O$3258,14,0)="Нет показаний","Нет показаний",""),"")</f>
        <v>Нет показаний</v>
      </c>
      <c r="F2448">
        <f>IF(AND(C2448&gt;0),SUMIF('ИПУ и ОКПУ'!$A$2:$A$3258,A2448,'ИПУ и ОКПУ'!$O$2:$O$3258),"")</f>
        <v>0</v>
      </c>
      <c r="G2448">
        <f>VLOOKUP(A2448,'Лицевые счета'!$A$2:$K$4570,9,0)</f>
        <v>1</v>
      </c>
      <c r="H2448">
        <f>VLOOKUP(A2448,'Лицевые счета'!$A$2:$K$4570,10,0)</f>
        <v>92</v>
      </c>
      <c r="I2448" t="str">
        <f>VLOOKUP(A2448,'Лицевые счета'!$A$2:$K$4570,6,0)</f>
        <v>ФЛ</v>
      </c>
      <c r="J2448" t="str">
        <f>IF(AND(C2448=0,I2448="ФЛ"),G2448*H2448,"")</f>
        <v/>
      </c>
      <c r="K2448">
        <f>IF(AND(C2448&gt;0,E2448="Нет показаний",I2448="ФЛ"),G2448*H2448,"")</f>
        <v>92</v>
      </c>
    </row>
    <row r="2449" spans="1:11" x14ac:dyDescent="0.25">
      <c r="A2449" s="7">
        <v>245456</v>
      </c>
      <c r="B2449" s="7">
        <f>VLOOKUP(A2449,'Лицевые счета'!$A$1:$K$4570,2,0)</f>
        <v>242780</v>
      </c>
      <c r="C2449">
        <f>COUNTIF('ИПУ и ОКПУ'!$A$2:$A$3258,A2449)</f>
        <v>1</v>
      </c>
      <c r="D2449" t="str">
        <f>IF(C2449&gt;0,VLOOKUP(A2449,'ИПУ и ОКПУ'!$A$1:$O$3258,9,0),"")</f>
        <v>Одноставочный</v>
      </c>
      <c r="E2449" t="str">
        <f>IF(C2449&gt;0,IF(VLOOKUP(A2449,'ИПУ и ОКПУ'!$A$1:$O$3258,14,0)="Нет показаний","Нет показаний",""),"")</f>
        <v>Нет показаний</v>
      </c>
      <c r="F2449">
        <f>IF(AND(C2449&gt;0),SUMIF('ИПУ и ОКПУ'!$A$2:$A$3258,A2449,'ИПУ и ОКПУ'!$O$2:$O$3258),"")</f>
        <v>0</v>
      </c>
      <c r="G2449">
        <f>VLOOKUP(A2449,'Лицевые счета'!$A$2:$K$4570,9,0)</f>
        <v>1</v>
      </c>
      <c r="H2449">
        <f>VLOOKUP(A2449,'Лицевые счета'!$A$2:$K$4570,10,0)</f>
        <v>92</v>
      </c>
      <c r="I2449" t="str">
        <f>VLOOKUP(A2449,'Лицевые счета'!$A$2:$K$4570,6,0)</f>
        <v>ФЛ</v>
      </c>
      <c r="J2449" t="str">
        <f>IF(AND(C2449=0,I2449="ФЛ"),G2449*H2449,"")</f>
        <v/>
      </c>
      <c r="K2449">
        <f>IF(AND(C2449&gt;0,E2449="Нет показаний",I2449="ФЛ"),G2449*H2449,"")</f>
        <v>92</v>
      </c>
    </row>
    <row r="2450" spans="1:11" x14ac:dyDescent="0.25">
      <c r="A2450" s="7">
        <v>245458</v>
      </c>
      <c r="B2450" s="7">
        <f>VLOOKUP(A2450,'Лицевые счета'!$A$1:$K$4570,2,0)</f>
        <v>242780</v>
      </c>
      <c r="C2450">
        <f>COUNTIF('ИПУ и ОКПУ'!$A$2:$A$3258,A2450)</f>
        <v>1</v>
      </c>
      <c r="D2450" t="str">
        <f>IF(C2450&gt;0,VLOOKUP(A2450,'ИПУ и ОКПУ'!$A$1:$O$3258,9,0),"")</f>
        <v>Одноставочный</v>
      </c>
      <c r="E2450" t="str">
        <f>IF(C2450&gt;0,IF(VLOOKUP(A2450,'ИПУ и ОКПУ'!$A$1:$O$3258,14,0)="Нет показаний","Нет показаний",""),"")</f>
        <v>Нет показаний</v>
      </c>
      <c r="F2450">
        <f>IF(AND(C2450&gt;0),SUMIF('ИПУ и ОКПУ'!$A$2:$A$3258,A2450,'ИПУ и ОКПУ'!$O$2:$O$3258),"")</f>
        <v>0</v>
      </c>
      <c r="G2450">
        <f>VLOOKUP(A2450,'Лицевые счета'!$A$2:$K$4570,9,0)</f>
        <v>1</v>
      </c>
      <c r="H2450">
        <f>VLOOKUP(A2450,'Лицевые счета'!$A$2:$K$4570,10,0)</f>
        <v>118.7</v>
      </c>
      <c r="I2450" t="str">
        <f>VLOOKUP(A2450,'Лицевые счета'!$A$2:$K$4570,6,0)</f>
        <v>ФЛ</v>
      </c>
      <c r="J2450" t="str">
        <f>IF(AND(C2450=0,I2450="ФЛ"),G2450*H2450,"")</f>
        <v/>
      </c>
      <c r="K2450">
        <f>IF(AND(C2450&gt;0,E2450="Нет показаний",I2450="ФЛ"),G2450*H2450,"")</f>
        <v>118.7</v>
      </c>
    </row>
    <row r="2451" spans="1:11" x14ac:dyDescent="0.25">
      <c r="A2451" s="7">
        <v>245460</v>
      </c>
      <c r="B2451" s="7">
        <f>VLOOKUP(A2451,'Лицевые счета'!$A$1:$K$4570,2,0)</f>
        <v>242780</v>
      </c>
      <c r="C2451">
        <f>COUNTIF('ИПУ и ОКПУ'!$A$2:$A$3258,A2451)</f>
        <v>1</v>
      </c>
      <c r="D2451" t="str">
        <f>IF(C2451&gt;0,VLOOKUP(A2451,'ИПУ и ОКПУ'!$A$1:$O$3258,9,0),"")</f>
        <v>Одноставочный</v>
      </c>
      <c r="E2451" t="str">
        <f>IF(C2451&gt;0,IF(VLOOKUP(A2451,'ИПУ и ОКПУ'!$A$1:$O$3258,14,0)="Нет показаний","Нет показаний",""),"")</f>
        <v/>
      </c>
      <c r="F2451">
        <f>IF(AND(C2451&gt;0),SUMIF('ИПУ и ОКПУ'!$A$2:$A$3258,A2451,'ИПУ и ОКПУ'!$O$2:$O$3258),"")</f>
        <v>1</v>
      </c>
      <c r="G2451">
        <f>VLOOKUP(A2451,'Лицевые счета'!$A$2:$K$4570,9,0)</f>
        <v>1</v>
      </c>
      <c r="H2451">
        <f>VLOOKUP(A2451,'Лицевые счета'!$A$2:$K$4570,10,0)</f>
        <v>92</v>
      </c>
      <c r="I2451" t="str">
        <f>VLOOKUP(A2451,'Лицевые счета'!$A$2:$K$4570,6,0)</f>
        <v>ФЛ</v>
      </c>
      <c r="J2451" t="str">
        <f>IF(AND(C2451=0,I2451="ФЛ"),G2451*H2451,"")</f>
        <v/>
      </c>
      <c r="K2451" t="str">
        <f>IF(AND(C2451&gt;0,E2451="Нет показаний",I2451="ФЛ"),G2451*H2451,"")</f>
        <v/>
      </c>
    </row>
    <row r="2452" spans="1:11" x14ac:dyDescent="0.25">
      <c r="A2452" s="7">
        <v>245462</v>
      </c>
      <c r="B2452" s="7">
        <f>VLOOKUP(A2452,'Лицевые счета'!$A$1:$K$4570,2,0)</f>
        <v>242780</v>
      </c>
      <c r="C2452">
        <f>COUNTIF('ИПУ и ОКПУ'!$A$2:$A$3258,A2452)</f>
        <v>1</v>
      </c>
      <c r="D2452" t="str">
        <f>IF(C2452&gt;0,VLOOKUP(A2452,'ИПУ и ОКПУ'!$A$1:$O$3258,9,0),"")</f>
        <v>Одноставочный</v>
      </c>
      <c r="E2452" t="str">
        <f>IF(C2452&gt;0,IF(VLOOKUP(A2452,'ИПУ и ОКПУ'!$A$1:$O$3258,14,0)="Нет показаний","Нет показаний",""),"")</f>
        <v>Нет показаний</v>
      </c>
      <c r="F2452">
        <f>IF(AND(C2452&gt;0),SUMIF('ИПУ и ОКПУ'!$A$2:$A$3258,A2452,'ИПУ и ОКПУ'!$O$2:$O$3258),"")</f>
        <v>0</v>
      </c>
      <c r="G2452">
        <f>VLOOKUP(A2452,'Лицевые счета'!$A$2:$K$4570,9,0)</f>
        <v>1</v>
      </c>
      <c r="H2452">
        <f>VLOOKUP(A2452,'Лицевые счета'!$A$2:$K$4570,10,0)</f>
        <v>134.30000000000001</v>
      </c>
      <c r="I2452" t="str">
        <f>VLOOKUP(A2452,'Лицевые счета'!$A$2:$K$4570,6,0)</f>
        <v>ФЛ</v>
      </c>
      <c r="J2452" t="str">
        <f>IF(AND(C2452=0,I2452="ФЛ"),G2452*H2452,"")</f>
        <v/>
      </c>
      <c r="K2452">
        <f>IF(AND(C2452&gt;0,E2452="Нет показаний",I2452="ФЛ"),G2452*H2452,"")</f>
        <v>134.30000000000001</v>
      </c>
    </row>
    <row r="2453" spans="1:11" x14ac:dyDescent="0.25">
      <c r="A2453" s="7">
        <v>245464</v>
      </c>
      <c r="B2453" s="7">
        <f>VLOOKUP(A2453,'Лицевые счета'!$A$1:$K$4570,2,0)</f>
        <v>242780</v>
      </c>
      <c r="C2453">
        <f>COUNTIF('ИПУ и ОКПУ'!$A$2:$A$3258,A2453)</f>
        <v>1</v>
      </c>
      <c r="D2453" t="str">
        <f>IF(C2453&gt;0,VLOOKUP(A2453,'ИПУ и ОКПУ'!$A$1:$O$3258,9,0),"")</f>
        <v>Одноставочный</v>
      </c>
      <c r="E2453" t="str">
        <f>IF(C2453&gt;0,IF(VLOOKUP(A2453,'ИПУ и ОКПУ'!$A$1:$O$3258,14,0)="Нет показаний","Нет показаний",""),"")</f>
        <v>Нет показаний</v>
      </c>
      <c r="F2453">
        <f>IF(AND(C2453&gt;0),SUMIF('ИПУ и ОКПУ'!$A$2:$A$3258,A2453,'ИПУ и ОКПУ'!$O$2:$O$3258),"")</f>
        <v>0</v>
      </c>
      <c r="G2453">
        <f>VLOOKUP(A2453,'Лицевые счета'!$A$2:$K$4570,9,0)</f>
        <v>1</v>
      </c>
      <c r="H2453">
        <f>VLOOKUP(A2453,'Лицевые счета'!$A$2:$K$4570,10,0)</f>
        <v>92</v>
      </c>
      <c r="I2453" t="str">
        <f>VLOOKUP(A2453,'Лицевые счета'!$A$2:$K$4570,6,0)</f>
        <v>ФЛ</v>
      </c>
      <c r="J2453" t="str">
        <f>IF(AND(C2453=0,I2453="ФЛ"),G2453*H2453,"")</f>
        <v/>
      </c>
      <c r="K2453">
        <f>IF(AND(C2453&gt;0,E2453="Нет показаний",I2453="ФЛ"),G2453*H2453,"")</f>
        <v>92</v>
      </c>
    </row>
    <row r="2454" spans="1:11" x14ac:dyDescent="0.25">
      <c r="A2454" s="7">
        <v>245466</v>
      </c>
      <c r="B2454" s="7">
        <f>VLOOKUP(A2454,'Лицевые счета'!$A$1:$K$4570,2,0)</f>
        <v>242780</v>
      </c>
      <c r="C2454">
        <f>COUNTIF('ИПУ и ОКПУ'!$A$2:$A$3258,A2454)</f>
        <v>1</v>
      </c>
      <c r="D2454" t="str">
        <f>IF(C2454&gt;0,VLOOKUP(A2454,'ИПУ и ОКПУ'!$A$1:$O$3258,9,0),"")</f>
        <v>Одноставочный</v>
      </c>
      <c r="E2454" t="str">
        <f>IF(C2454&gt;0,IF(VLOOKUP(A2454,'ИПУ и ОКПУ'!$A$1:$O$3258,14,0)="Нет показаний","Нет показаний",""),"")</f>
        <v>Нет показаний</v>
      </c>
      <c r="F2454">
        <f>IF(AND(C2454&gt;0),SUMIF('ИПУ и ОКПУ'!$A$2:$A$3258,A2454,'ИПУ и ОКПУ'!$O$2:$O$3258),"")</f>
        <v>0</v>
      </c>
      <c r="G2454">
        <f>VLOOKUP(A2454,'Лицевые счета'!$A$2:$K$4570,9,0)</f>
        <v>1</v>
      </c>
      <c r="H2454">
        <f>VLOOKUP(A2454,'Лицевые счета'!$A$2:$K$4570,10,0)</f>
        <v>118.7</v>
      </c>
      <c r="I2454" t="str">
        <f>VLOOKUP(A2454,'Лицевые счета'!$A$2:$K$4570,6,0)</f>
        <v>ФЛ</v>
      </c>
      <c r="J2454" t="str">
        <f>IF(AND(C2454=0,I2454="ФЛ"),G2454*H2454,"")</f>
        <v/>
      </c>
      <c r="K2454">
        <f>IF(AND(C2454&gt;0,E2454="Нет показаний",I2454="ФЛ"),G2454*H2454,"")</f>
        <v>118.7</v>
      </c>
    </row>
    <row r="2455" spans="1:11" x14ac:dyDescent="0.25">
      <c r="A2455" s="7">
        <v>245468</v>
      </c>
      <c r="B2455" s="7">
        <f>VLOOKUP(A2455,'Лицевые счета'!$A$1:$K$4570,2,0)</f>
        <v>242781</v>
      </c>
      <c r="C2455">
        <f>COUNTIF('ИПУ и ОКПУ'!$A$2:$A$3258,A2455)</f>
        <v>1</v>
      </c>
      <c r="D2455" t="str">
        <f>IF(C2455&gt;0,VLOOKUP(A2455,'ИПУ и ОКПУ'!$A$1:$O$3258,9,0),"")</f>
        <v>Одноставочный</v>
      </c>
      <c r="E2455" t="str">
        <f>IF(C2455&gt;0,IF(VLOOKUP(A2455,'ИПУ и ОКПУ'!$A$1:$O$3258,14,0)="Нет показаний","Нет показаний",""),"")</f>
        <v/>
      </c>
      <c r="F2455">
        <f>IF(AND(C2455&gt;0),SUMIF('ИПУ и ОКПУ'!$A$2:$A$3258,A2455,'ИПУ и ОКПУ'!$O$2:$O$3258),"")</f>
        <v>7</v>
      </c>
      <c r="G2455">
        <f>VLOOKUP(A2455,'Лицевые счета'!$A$2:$K$4570,9,0)</f>
        <v>1</v>
      </c>
      <c r="H2455">
        <f>VLOOKUP(A2455,'Лицевые счета'!$A$2:$K$4570,10,0)</f>
        <v>92</v>
      </c>
      <c r="I2455" t="str">
        <f>VLOOKUP(A2455,'Лицевые счета'!$A$2:$K$4570,6,0)</f>
        <v>ФЛ</v>
      </c>
      <c r="J2455" t="str">
        <f>IF(AND(C2455=0,I2455="ФЛ"),G2455*H2455,"")</f>
        <v/>
      </c>
      <c r="K2455" t="str">
        <f>IF(AND(C2455&gt;0,E2455="Нет показаний",I2455="ФЛ"),G2455*H2455,"")</f>
        <v/>
      </c>
    </row>
    <row r="2456" spans="1:11" x14ac:dyDescent="0.25">
      <c r="A2456" s="7">
        <v>245470</v>
      </c>
      <c r="B2456" s="7">
        <f>VLOOKUP(A2456,'Лицевые счета'!$A$1:$K$4570,2,0)</f>
        <v>242781</v>
      </c>
      <c r="C2456">
        <f>COUNTIF('ИПУ и ОКПУ'!$A$2:$A$3258,A2456)</f>
        <v>1</v>
      </c>
      <c r="D2456" t="str">
        <f>IF(C2456&gt;0,VLOOKUP(A2456,'ИПУ и ОКПУ'!$A$1:$O$3258,9,0),"")</f>
        <v>Одноставочный</v>
      </c>
      <c r="E2456" t="str">
        <f>IF(C2456&gt;0,IF(VLOOKUP(A2456,'ИПУ и ОКПУ'!$A$1:$O$3258,14,0)="Нет показаний","Нет показаний",""),"")</f>
        <v>Нет показаний</v>
      </c>
      <c r="F2456">
        <f>IF(AND(C2456&gt;0),SUMIF('ИПУ и ОКПУ'!$A$2:$A$3258,A2456,'ИПУ и ОКПУ'!$O$2:$O$3258),"")</f>
        <v>0</v>
      </c>
      <c r="G2456">
        <f>VLOOKUP(A2456,'Лицевые счета'!$A$2:$K$4570,9,0)</f>
        <v>1</v>
      </c>
      <c r="H2456">
        <f>VLOOKUP(A2456,'Лицевые счета'!$A$2:$K$4570,10,0)</f>
        <v>118.7</v>
      </c>
      <c r="I2456" t="str">
        <f>VLOOKUP(A2456,'Лицевые счета'!$A$2:$K$4570,6,0)</f>
        <v>ФЛ</v>
      </c>
      <c r="J2456" t="str">
        <f>IF(AND(C2456=0,I2456="ФЛ"),G2456*H2456,"")</f>
        <v/>
      </c>
      <c r="K2456">
        <f>IF(AND(C2456&gt;0,E2456="Нет показаний",I2456="ФЛ"),G2456*H2456,"")</f>
        <v>118.7</v>
      </c>
    </row>
    <row r="2457" spans="1:11" x14ac:dyDescent="0.25">
      <c r="A2457" s="7">
        <v>245472</v>
      </c>
      <c r="B2457" s="7">
        <f>VLOOKUP(A2457,'Лицевые счета'!$A$1:$K$4570,2,0)</f>
        <v>242781</v>
      </c>
      <c r="C2457">
        <f>COUNTIF('ИПУ и ОКПУ'!$A$2:$A$3258,A2457)</f>
        <v>1</v>
      </c>
      <c r="D2457" t="str">
        <f>IF(C2457&gt;0,VLOOKUP(A2457,'ИПУ и ОКПУ'!$A$1:$O$3258,9,0),"")</f>
        <v>Одноставочный</v>
      </c>
      <c r="E2457" t="str">
        <f>IF(C2457&gt;0,IF(VLOOKUP(A2457,'ИПУ и ОКПУ'!$A$1:$O$3258,14,0)="Нет показаний","Нет показаний",""),"")</f>
        <v/>
      </c>
      <c r="F2457">
        <f>IF(AND(C2457&gt;0),SUMIF('ИПУ и ОКПУ'!$A$2:$A$3258,A2457,'ИПУ и ОКПУ'!$O$2:$O$3258),"")</f>
        <v>41</v>
      </c>
      <c r="G2457">
        <f>VLOOKUP(A2457,'Лицевые счета'!$A$2:$K$4570,9,0)</f>
        <v>1</v>
      </c>
      <c r="H2457">
        <f>VLOOKUP(A2457,'Лицевые счета'!$A$2:$K$4570,10,0)</f>
        <v>134.30000000000001</v>
      </c>
      <c r="I2457" t="str">
        <f>VLOOKUP(A2457,'Лицевые счета'!$A$2:$K$4570,6,0)</f>
        <v>ФЛ</v>
      </c>
      <c r="J2457" t="str">
        <f>IF(AND(C2457=0,I2457="ФЛ"),G2457*H2457,"")</f>
        <v/>
      </c>
      <c r="K2457" t="str">
        <f>IF(AND(C2457&gt;0,E2457="Нет показаний",I2457="ФЛ"),G2457*H2457,"")</f>
        <v/>
      </c>
    </row>
    <row r="2458" spans="1:11" x14ac:dyDescent="0.25">
      <c r="A2458" s="7">
        <v>245474</v>
      </c>
      <c r="B2458" s="7">
        <f>VLOOKUP(A2458,'Лицевые счета'!$A$1:$K$4570,2,0)</f>
        <v>242781</v>
      </c>
      <c r="C2458">
        <f>COUNTIF('ИПУ и ОКПУ'!$A$2:$A$3258,A2458)</f>
        <v>1</v>
      </c>
      <c r="D2458" t="str">
        <f>IF(C2458&gt;0,VLOOKUP(A2458,'ИПУ и ОКПУ'!$A$1:$O$3258,9,0),"")</f>
        <v>Одноставочный</v>
      </c>
      <c r="E2458" t="str">
        <f>IF(C2458&gt;0,IF(VLOOKUP(A2458,'ИПУ и ОКПУ'!$A$1:$O$3258,14,0)="Нет показаний","Нет показаний",""),"")</f>
        <v>Нет показаний</v>
      </c>
      <c r="F2458">
        <f>IF(AND(C2458&gt;0),SUMIF('ИПУ и ОКПУ'!$A$2:$A$3258,A2458,'ИПУ и ОКПУ'!$O$2:$O$3258),"")</f>
        <v>0</v>
      </c>
      <c r="G2458">
        <f>VLOOKUP(A2458,'Лицевые счета'!$A$2:$K$4570,9,0)</f>
        <v>1</v>
      </c>
      <c r="H2458">
        <f>VLOOKUP(A2458,'Лицевые счета'!$A$2:$K$4570,10,0)</f>
        <v>134.30000000000001</v>
      </c>
      <c r="I2458" t="str">
        <f>VLOOKUP(A2458,'Лицевые счета'!$A$2:$K$4570,6,0)</f>
        <v>ФЛ</v>
      </c>
      <c r="J2458" t="str">
        <f>IF(AND(C2458=0,I2458="ФЛ"),G2458*H2458,"")</f>
        <v/>
      </c>
      <c r="K2458">
        <f>IF(AND(C2458&gt;0,E2458="Нет показаний",I2458="ФЛ"),G2458*H2458,"")</f>
        <v>134.30000000000001</v>
      </c>
    </row>
    <row r="2459" spans="1:11" x14ac:dyDescent="0.25">
      <c r="A2459" s="7">
        <v>245476</v>
      </c>
      <c r="B2459" s="7">
        <f>VLOOKUP(A2459,'Лицевые счета'!$A$1:$K$4570,2,0)</f>
        <v>242781</v>
      </c>
      <c r="C2459">
        <f>COUNTIF('ИПУ и ОКПУ'!$A$2:$A$3258,A2459)</f>
        <v>1</v>
      </c>
      <c r="D2459" t="str">
        <f>IF(C2459&gt;0,VLOOKUP(A2459,'ИПУ и ОКПУ'!$A$1:$O$3258,9,0),"")</f>
        <v>Одноставочный</v>
      </c>
      <c r="E2459" t="str">
        <f>IF(C2459&gt;0,IF(VLOOKUP(A2459,'ИПУ и ОКПУ'!$A$1:$O$3258,14,0)="Нет показаний","Нет показаний",""),"")</f>
        <v>Нет показаний</v>
      </c>
      <c r="F2459">
        <f>IF(AND(C2459&gt;0),SUMIF('ИПУ и ОКПУ'!$A$2:$A$3258,A2459,'ИПУ и ОКПУ'!$O$2:$O$3258),"")</f>
        <v>0</v>
      </c>
      <c r="G2459">
        <f>VLOOKUP(A2459,'Лицевые счета'!$A$2:$K$4570,9,0)</f>
        <v>1</v>
      </c>
      <c r="H2459">
        <f>VLOOKUP(A2459,'Лицевые счета'!$A$2:$K$4570,10,0)</f>
        <v>118.7</v>
      </c>
      <c r="I2459" t="str">
        <f>VLOOKUP(A2459,'Лицевые счета'!$A$2:$K$4570,6,0)</f>
        <v>ФЛ</v>
      </c>
      <c r="J2459" t="str">
        <f>IF(AND(C2459=0,I2459="ФЛ"),G2459*H2459,"")</f>
        <v/>
      </c>
      <c r="K2459">
        <f>IF(AND(C2459&gt;0,E2459="Нет показаний",I2459="ФЛ"),G2459*H2459,"")</f>
        <v>118.7</v>
      </c>
    </row>
    <row r="2460" spans="1:11" x14ac:dyDescent="0.25">
      <c r="A2460" s="7">
        <v>245480</v>
      </c>
      <c r="B2460" s="7">
        <f>VLOOKUP(A2460,'Лицевые счета'!$A$1:$K$4570,2,0)</f>
        <v>242781</v>
      </c>
      <c r="C2460">
        <f>COUNTIF('ИПУ и ОКПУ'!$A$2:$A$3258,A2460)</f>
        <v>1</v>
      </c>
      <c r="D2460" t="str">
        <f>IF(C2460&gt;0,VLOOKUP(A2460,'ИПУ и ОКПУ'!$A$1:$O$3258,9,0),"")</f>
        <v>Одноставочный</v>
      </c>
      <c r="E2460" t="str">
        <f>IF(C2460&gt;0,IF(VLOOKUP(A2460,'ИПУ и ОКПУ'!$A$1:$O$3258,14,0)="Нет показаний","Нет показаний",""),"")</f>
        <v/>
      </c>
      <c r="F2460">
        <f>IF(AND(C2460&gt;0),SUMIF('ИПУ и ОКПУ'!$A$2:$A$3258,A2460,'ИПУ и ОКПУ'!$O$2:$O$3258),"")</f>
        <v>45</v>
      </c>
      <c r="G2460">
        <f>VLOOKUP(A2460,'Лицевые счета'!$A$2:$K$4570,9,0)</f>
        <v>1</v>
      </c>
      <c r="H2460">
        <f>VLOOKUP(A2460,'Лицевые счета'!$A$2:$K$4570,10,0)</f>
        <v>118.7</v>
      </c>
      <c r="I2460" t="str">
        <f>VLOOKUP(A2460,'Лицевые счета'!$A$2:$K$4570,6,0)</f>
        <v>ФЛ</v>
      </c>
      <c r="J2460" t="str">
        <f>IF(AND(C2460=0,I2460="ФЛ"),G2460*H2460,"")</f>
        <v/>
      </c>
      <c r="K2460" t="str">
        <f>IF(AND(C2460&gt;0,E2460="Нет показаний",I2460="ФЛ"),G2460*H2460,"")</f>
        <v/>
      </c>
    </row>
    <row r="2461" spans="1:11" x14ac:dyDescent="0.25">
      <c r="A2461" s="7">
        <v>245482</v>
      </c>
      <c r="B2461" s="7">
        <f>VLOOKUP(A2461,'Лицевые счета'!$A$1:$K$4570,2,0)</f>
        <v>242781</v>
      </c>
      <c r="C2461">
        <f>COUNTIF('ИПУ и ОКПУ'!$A$2:$A$3258,A2461)</f>
        <v>1</v>
      </c>
      <c r="D2461" t="str">
        <f>IF(C2461&gt;0,VLOOKUP(A2461,'ИПУ и ОКПУ'!$A$1:$O$3258,9,0),"")</f>
        <v>Одноставочный</v>
      </c>
      <c r="E2461" t="str">
        <f>IF(C2461&gt;0,IF(VLOOKUP(A2461,'ИПУ и ОКПУ'!$A$1:$O$3258,14,0)="Нет показаний","Нет показаний",""),"")</f>
        <v/>
      </c>
      <c r="F2461">
        <f>IF(AND(C2461&gt;0),SUMIF('ИПУ и ОКПУ'!$A$2:$A$3258,A2461,'ИПУ и ОКПУ'!$O$2:$O$3258),"")</f>
        <v>0</v>
      </c>
      <c r="G2461">
        <f>VLOOKUP(A2461,'Лицевые счета'!$A$2:$K$4570,9,0)</f>
        <v>1</v>
      </c>
      <c r="H2461">
        <f>VLOOKUP(A2461,'Лицевые счета'!$A$2:$K$4570,10,0)</f>
        <v>118.7</v>
      </c>
      <c r="I2461" t="str">
        <f>VLOOKUP(A2461,'Лицевые счета'!$A$2:$K$4570,6,0)</f>
        <v>ФЛ</v>
      </c>
      <c r="J2461" t="str">
        <f>IF(AND(C2461=0,I2461="ФЛ"),G2461*H2461,"")</f>
        <v/>
      </c>
      <c r="K2461" t="str">
        <f>IF(AND(C2461&gt;0,E2461="Нет показаний",I2461="ФЛ"),G2461*H2461,"")</f>
        <v/>
      </c>
    </row>
    <row r="2462" spans="1:11" x14ac:dyDescent="0.25">
      <c r="A2462" s="7">
        <v>245484</v>
      </c>
      <c r="B2462" s="7">
        <f>VLOOKUP(A2462,'Лицевые счета'!$A$1:$K$4570,2,0)</f>
        <v>242781</v>
      </c>
      <c r="C2462">
        <f>COUNTIF('ИПУ и ОКПУ'!$A$2:$A$3258,A2462)</f>
        <v>1</v>
      </c>
      <c r="D2462" t="str">
        <f>IF(C2462&gt;0,VLOOKUP(A2462,'ИПУ и ОКПУ'!$A$1:$O$3258,9,0),"")</f>
        <v>Одноставочный</v>
      </c>
      <c r="E2462" t="str">
        <f>IF(C2462&gt;0,IF(VLOOKUP(A2462,'ИПУ и ОКПУ'!$A$1:$O$3258,14,0)="Нет показаний","Нет показаний",""),"")</f>
        <v/>
      </c>
      <c r="F2462">
        <f>IF(AND(C2462&gt;0),SUMIF('ИПУ и ОКПУ'!$A$2:$A$3258,A2462,'ИПУ и ОКПУ'!$O$2:$O$3258),"")</f>
        <v>-13</v>
      </c>
      <c r="G2462">
        <f>VLOOKUP(A2462,'Лицевые счета'!$A$2:$K$4570,9,0)</f>
        <v>1</v>
      </c>
      <c r="H2462">
        <f>VLOOKUP(A2462,'Лицевые счета'!$A$2:$K$4570,10,0)</f>
        <v>134.30000000000001</v>
      </c>
      <c r="I2462" t="str">
        <f>VLOOKUP(A2462,'Лицевые счета'!$A$2:$K$4570,6,0)</f>
        <v>ФЛ</v>
      </c>
      <c r="J2462" t="str">
        <f>IF(AND(C2462=0,I2462="ФЛ"),G2462*H2462,"")</f>
        <v/>
      </c>
      <c r="K2462" t="str">
        <f>IF(AND(C2462&gt;0,E2462="Нет показаний",I2462="ФЛ"),G2462*H2462,"")</f>
        <v/>
      </c>
    </row>
    <row r="2463" spans="1:11" x14ac:dyDescent="0.25">
      <c r="A2463" s="7">
        <v>245486</v>
      </c>
      <c r="B2463" s="7">
        <f>VLOOKUP(A2463,'Лицевые счета'!$A$1:$K$4570,2,0)</f>
        <v>242781</v>
      </c>
      <c r="C2463">
        <f>COUNTIF('ИПУ и ОКПУ'!$A$2:$A$3258,A2463)</f>
        <v>1</v>
      </c>
      <c r="D2463" t="str">
        <f>IF(C2463&gt;0,VLOOKUP(A2463,'ИПУ и ОКПУ'!$A$1:$O$3258,9,0),"")</f>
        <v>Одноставочный</v>
      </c>
      <c r="E2463" t="str">
        <f>IF(C2463&gt;0,IF(VLOOKUP(A2463,'ИПУ и ОКПУ'!$A$1:$O$3258,14,0)="Нет показаний","Нет показаний",""),"")</f>
        <v>Нет показаний</v>
      </c>
      <c r="F2463">
        <f>IF(AND(C2463&gt;0),SUMIF('ИПУ и ОКПУ'!$A$2:$A$3258,A2463,'ИПУ и ОКПУ'!$O$2:$O$3258),"")</f>
        <v>0</v>
      </c>
      <c r="G2463">
        <f>VLOOKUP(A2463,'Лицевые счета'!$A$2:$K$4570,9,0)</f>
        <v>1</v>
      </c>
      <c r="H2463">
        <f>VLOOKUP(A2463,'Лицевые счета'!$A$2:$K$4570,10,0)</f>
        <v>92</v>
      </c>
      <c r="I2463" t="str">
        <f>VLOOKUP(A2463,'Лицевые счета'!$A$2:$K$4570,6,0)</f>
        <v>ФЛ</v>
      </c>
      <c r="J2463" t="str">
        <f>IF(AND(C2463=0,I2463="ФЛ"),G2463*H2463,"")</f>
        <v/>
      </c>
      <c r="K2463">
        <f>IF(AND(C2463&gt;0,E2463="Нет показаний",I2463="ФЛ"),G2463*H2463,"")</f>
        <v>92</v>
      </c>
    </row>
    <row r="2464" spans="1:11" x14ac:dyDescent="0.25">
      <c r="A2464" s="7">
        <v>245488</v>
      </c>
      <c r="B2464" s="7">
        <f>VLOOKUP(A2464,'Лицевые счета'!$A$1:$K$4570,2,0)</f>
        <v>242781</v>
      </c>
      <c r="C2464">
        <f>COUNTIF('ИПУ и ОКПУ'!$A$2:$A$3258,A2464)</f>
        <v>1</v>
      </c>
      <c r="D2464" t="str">
        <f>IF(C2464&gt;0,VLOOKUP(A2464,'ИПУ и ОКПУ'!$A$1:$O$3258,9,0),"")</f>
        <v>Одноставочный</v>
      </c>
      <c r="E2464" t="str">
        <f>IF(C2464&gt;0,IF(VLOOKUP(A2464,'ИПУ и ОКПУ'!$A$1:$O$3258,14,0)="Нет показаний","Нет показаний",""),"")</f>
        <v>Нет показаний</v>
      </c>
      <c r="F2464">
        <f>IF(AND(C2464&gt;0),SUMIF('ИПУ и ОКПУ'!$A$2:$A$3258,A2464,'ИПУ и ОКПУ'!$O$2:$O$3258),"")</f>
        <v>0</v>
      </c>
      <c r="G2464">
        <f>VLOOKUP(A2464,'Лицевые счета'!$A$2:$K$4570,9,0)</f>
        <v>1</v>
      </c>
      <c r="H2464">
        <f>VLOOKUP(A2464,'Лицевые счета'!$A$2:$K$4570,10,0)</f>
        <v>118.7</v>
      </c>
      <c r="I2464" t="str">
        <f>VLOOKUP(A2464,'Лицевые счета'!$A$2:$K$4570,6,0)</f>
        <v>ФЛ</v>
      </c>
      <c r="J2464" t="str">
        <f>IF(AND(C2464=0,I2464="ФЛ"),G2464*H2464,"")</f>
        <v/>
      </c>
      <c r="K2464">
        <f>IF(AND(C2464&gt;0,E2464="Нет показаний",I2464="ФЛ"),G2464*H2464,"")</f>
        <v>118.7</v>
      </c>
    </row>
    <row r="2465" spans="1:11" x14ac:dyDescent="0.25">
      <c r="A2465" s="7">
        <v>245966</v>
      </c>
      <c r="B2465" s="7">
        <f>VLOOKUP(A2465,'Лицевые счета'!$A$1:$K$4570,2,0)</f>
        <v>242792</v>
      </c>
      <c r="C2465">
        <f>COUNTIF('ИПУ и ОКПУ'!$A$2:$A$3258,A2465)</f>
        <v>1</v>
      </c>
      <c r="D2465" t="str">
        <f>IF(C2465&gt;0,VLOOKUP(A2465,'ИПУ и ОКПУ'!$A$1:$O$3258,9,0),"")</f>
        <v>Одноставочный</v>
      </c>
      <c r="E2465" t="str">
        <f>IF(C2465&gt;0,IF(VLOOKUP(A2465,'ИПУ и ОКПУ'!$A$1:$O$3258,14,0)="Нет показаний","Нет показаний",""),"")</f>
        <v/>
      </c>
      <c r="F2465">
        <f>IF(AND(C2465&gt;0),SUMIF('ИПУ и ОКПУ'!$A$2:$A$3258,A2465,'ИПУ и ОКПУ'!$O$2:$O$3258),"")</f>
        <v>0</v>
      </c>
      <c r="G2465">
        <f>VLOOKUP(A2465,'Лицевые счета'!$A$2:$K$4570,9,0)</f>
        <v>1</v>
      </c>
      <c r="H2465">
        <f>VLOOKUP(A2465,'Лицевые счета'!$A$2:$K$4570,10,0)</f>
        <v>118.7</v>
      </c>
      <c r="I2465" t="str">
        <f>VLOOKUP(A2465,'Лицевые счета'!$A$2:$K$4570,6,0)</f>
        <v>ФЛ</v>
      </c>
      <c r="J2465" t="str">
        <f>IF(AND(C2465=0,I2465="ФЛ"),G2465*H2465,"")</f>
        <v/>
      </c>
      <c r="K2465" t="str">
        <f>IF(AND(C2465&gt;0,E2465="Нет показаний",I2465="ФЛ"),G2465*H2465,"")</f>
        <v/>
      </c>
    </row>
    <row r="2466" spans="1:11" x14ac:dyDescent="0.25">
      <c r="A2466" s="7">
        <v>245970</v>
      </c>
      <c r="B2466" s="7">
        <f>VLOOKUP(A2466,'Лицевые счета'!$A$1:$K$4570,2,0)</f>
        <v>242792</v>
      </c>
      <c r="C2466">
        <f>COUNTIF('ИПУ и ОКПУ'!$A$2:$A$3258,A2466)</f>
        <v>1</v>
      </c>
      <c r="D2466" t="str">
        <f>IF(C2466&gt;0,VLOOKUP(A2466,'ИПУ и ОКПУ'!$A$1:$O$3258,9,0),"")</f>
        <v>Одноставочный</v>
      </c>
      <c r="E2466" t="str">
        <f>IF(C2466&gt;0,IF(VLOOKUP(A2466,'ИПУ и ОКПУ'!$A$1:$O$3258,14,0)="Нет показаний","Нет показаний",""),"")</f>
        <v/>
      </c>
      <c r="F2466">
        <f>IF(AND(C2466&gt;0),SUMIF('ИПУ и ОКПУ'!$A$2:$A$3258,A2466,'ИПУ и ОКПУ'!$O$2:$O$3258),"")</f>
        <v>911</v>
      </c>
      <c r="G2466">
        <f>VLOOKUP(A2466,'Лицевые счета'!$A$2:$K$4570,9,0)</f>
        <v>1</v>
      </c>
      <c r="H2466">
        <f>VLOOKUP(A2466,'Лицевые счета'!$A$2:$K$4570,10,0)</f>
        <v>134.30000000000001</v>
      </c>
      <c r="I2466" t="str">
        <f>VLOOKUP(A2466,'Лицевые счета'!$A$2:$K$4570,6,0)</f>
        <v>ФЛ</v>
      </c>
      <c r="J2466" t="str">
        <f>IF(AND(C2466=0,I2466="ФЛ"),G2466*H2466,"")</f>
        <v/>
      </c>
      <c r="K2466" t="str">
        <f>IF(AND(C2466&gt;0,E2466="Нет показаний",I2466="ФЛ"),G2466*H2466,"")</f>
        <v/>
      </c>
    </row>
    <row r="2467" spans="1:11" x14ac:dyDescent="0.25">
      <c r="A2467" s="7">
        <v>245972</v>
      </c>
      <c r="B2467" s="7">
        <f>VLOOKUP(A2467,'Лицевые счета'!$A$1:$K$4570,2,0)</f>
        <v>242792</v>
      </c>
      <c r="C2467">
        <f>COUNTIF('ИПУ и ОКПУ'!$A$2:$A$3258,A2467)</f>
        <v>1</v>
      </c>
      <c r="D2467" t="str">
        <f>IF(C2467&gt;0,VLOOKUP(A2467,'ИПУ и ОКПУ'!$A$1:$O$3258,9,0),"")</f>
        <v>Одноставочный</v>
      </c>
      <c r="E2467" t="str">
        <f>IF(C2467&gt;0,IF(VLOOKUP(A2467,'ИПУ и ОКПУ'!$A$1:$O$3258,14,0)="Нет показаний","Нет показаний",""),"")</f>
        <v/>
      </c>
      <c r="F2467">
        <f>IF(AND(C2467&gt;0),SUMIF('ИПУ и ОКПУ'!$A$2:$A$3258,A2467,'ИПУ и ОКПУ'!$O$2:$O$3258),"")</f>
        <v>0</v>
      </c>
      <c r="G2467">
        <f>VLOOKUP(A2467,'Лицевые счета'!$A$2:$K$4570,9,0)</f>
        <v>1</v>
      </c>
      <c r="H2467">
        <f>VLOOKUP(A2467,'Лицевые счета'!$A$2:$K$4570,10,0)</f>
        <v>118.7</v>
      </c>
      <c r="I2467" t="str">
        <f>VLOOKUP(A2467,'Лицевые счета'!$A$2:$K$4570,6,0)</f>
        <v>ФЛ</v>
      </c>
      <c r="J2467" t="str">
        <f>IF(AND(C2467=0,I2467="ФЛ"),G2467*H2467,"")</f>
        <v/>
      </c>
      <c r="K2467" t="str">
        <f>IF(AND(C2467&gt;0,E2467="Нет показаний",I2467="ФЛ"),G2467*H2467,"")</f>
        <v/>
      </c>
    </row>
    <row r="2468" spans="1:11" x14ac:dyDescent="0.25">
      <c r="A2468" s="7">
        <v>246046</v>
      </c>
      <c r="B2468" s="7">
        <f>VLOOKUP(A2468,'Лицевые счета'!$A$1:$K$4570,2,0)</f>
        <v>242798</v>
      </c>
      <c r="C2468">
        <f>COUNTIF('ИПУ и ОКПУ'!$A$2:$A$3258,A2468)</f>
        <v>1</v>
      </c>
      <c r="D2468" t="str">
        <f>IF(C2468&gt;0,VLOOKUP(A2468,'ИПУ и ОКПУ'!$A$1:$O$3258,9,0),"")</f>
        <v>Одноставочный</v>
      </c>
      <c r="E2468" t="str">
        <f>IF(C2468&gt;0,IF(VLOOKUP(A2468,'ИПУ и ОКПУ'!$A$1:$O$3258,14,0)="Нет показаний","Нет показаний",""),"")</f>
        <v/>
      </c>
      <c r="F2468">
        <f>IF(AND(C2468&gt;0),SUMIF('ИПУ и ОКПУ'!$A$2:$A$3258,A2468,'ИПУ и ОКПУ'!$O$2:$O$3258),"")</f>
        <v>0</v>
      </c>
      <c r="G2468">
        <f>VLOOKUP(A2468,'Лицевые счета'!$A$2:$K$4570,9,0)</f>
        <v>1</v>
      </c>
      <c r="H2468">
        <f>VLOOKUP(A2468,'Лицевые счета'!$A$2:$K$4570,10,0)</f>
        <v>118.7</v>
      </c>
      <c r="I2468" t="str">
        <f>VLOOKUP(A2468,'Лицевые счета'!$A$2:$K$4570,6,0)</f>
        <v>ФЛ</v>
      </c>
      <c r="J2468" t="str">
        <f>IF(AND(C2468=0,I2468="ФЛ"),G2468*H2468,"")</f>
        <v/>
      </c>
      <c r="K2468" t="str">
        <f>IF(AND(C2468&gt;0,E2468="Нет показаний",I2468="ФЛ"),G2468*H2468,"")</f>
        <v/>
      </c>
    </row>
    <row r="2469" spans="1:11" x14ac:dyDescent="0.25">
      <c r="A2469" s="7">
        <v>246048</v>
      </c>
      <c r="B2469" s="7">
        <f>VLOOKUP(A2469,'Лицевые счета'!$A$1:$K$4570,2,0)</f>
        <v>242798</v>
      </c>
      <c r="C2469">
        <f>COUNTIF('ИПУ и ОКПУ'!$A$2:$A$3258,A2469)</f>
        <v>1</v>
      </c>
      <c r="D2469" t="str">
        <f>IF(C2469&gt;0,VLOOKUP(A2469,'ИПУ и ОКПУ'!$A$1:$O$3258,9,0),"")</f>
        <v>Одноставочный</v>
      </c>
      <c r="E2469" t="str">
        <f>IF(C2469&gt;0,IF(VLOOKUP(A2469,'ИПУ и ОКПУ'!$A$1:$O$3258,14,0)="Нет показаний","Нет показаний",""),"")</f>
        <v/>
      </c>
      <c r="F2469">
        <f>IF(AND(C2469&gt;0),SUMIF('ИПУ и ОКПУ'!$A$2:$A$3258,A2469,'ИПУ и ОКПУ'!$O$2:$O$3258),"")</f>
        <v>160</v>
      </c>
      <c r="G2469">
        <f>VLOOKUP(A2469,'Лицевые счета'!$A$2:$K$4570,9,0)</f>
        <v>1</v>
      </c>
      <c r="H2469">
        <f>VLOOKUP(A2469,'Лицевые счета'!$A$2:$K$4570,10,0)</f>
        <v>92</v>
      </c>
      <c r="I2469" t="str">
        <f>VLOOKUP(A2469,'Лицевые счета'!$A$2:$K$4570,6,0)</f>
        <v>ФЛ</v>
      </c>
      <c r="J2469" t="str">
        <f>IF(AND(C2469=0,I2469="ФЛ"),G2469*H2469,"")</f>
        <v/>
      </c>
      <c r="K2469" t="str">
        <f>IF(AND(C2469&gt;0,E2469="Нет показаний",I2469="ФЛ"),G2469*H2469,"")</f>
        <v/>
      </c>
    </row>
    <row r="2470" spans="1:11" x14ac:dyDescent="0.25">
      <c r="A2470" s="7">
        <v>246050</v>
      </c>
      <c r="B2470" s="7">
        <f>VLOOKUP(A2470,'Лицевые счета'!$A$1:$K$4570,2,0)</f>
        <v>242798</v>
      </c>
      <c r="C2470">
        <f>COUNTIF('ИПУ и ОКПУ'!$A$2:$A$3258,A2470)</f>
        <v>1</v>
      </c>
      <c r="D2470" t="str">
        <f>IF(C2470&gt;0,VLOOKUP(A2470,'ИПУ и ОКПУ'!$A$1:$O$3258,9,0),"")</f>
        <v>Одноставочный</v>
      </c>
      <c r="E2470" t="str">
        <f>IF(C2470&gt;0,IF(VLOOKUP(A2470,'ИПУ и ОКПУ'!$A$1:$O$3258,14,0)="Нет показаний","Нет показаний",""),"")</f>
        <v/>
      </c>
      <c r="F2470">
        <f>IF(AND(C2470&gt;0),SUMIF('ИПУ и ОКПУ'!$A$2:$A$3258,A2470,'ИПУ и ОКПУ'!$O$2:$O$3258),"")</f>
        <v>0</v>
      </c>
      <c r="G2470">
        <f>VLOOKUP(A2470,'Лицевые счета'!$A$2:$K$4570,9,0)</f>
        <v>1</v>
      </c>
      <c r="H2470">
        <f>VLOOKUP(A2470,'Лицевые счета'!$A$2:$K$4570,10,0)</f>
        <v>92</v>
      </c>
      <c r="I2470" t="str">
        <f>VLOOKUP(A2470,'Лицевые счета'!$A$2:$K$4570,6,0)</f>
        <v>ФЛ</v>
      </c>
      <c r="J2470" t="str">
        <f>IF(AND(C2470=0,I2470="ФЛ"),G2470*H2470,"")</f>
        <v/>
      </c>
      <c r="K2470" t="str">
        <f>IF(AND(C2470&gt;0,E2470="Нет показаний",I2470="ФЛ"),G2470*H2470,"")</f>
        <v/>
      </c>
    </row>
    <row r="2471" spans="1:11" x14ac:dyDescent="0.25">
      <c r="A2471" s="7">
        <v>246644</v>
      </c>
      <c r="B2471" s="7">
        <f>VLOOKUP(A2471,'Лицевые счета'!$A$1:$K$4570,2,0)</f>
        <v>242821</v>
      </c>
      <c r="C2471">
        <f>COUNTIF('ИПУ и ОКПУ'!$A$2:$A$3258,A2471)</f>
        <v>1</v>
      </c>
      <c r="D2471" t="str">
        <f>IF(C2471&gt;0,VLOOKUP(A2471,'ИПУ и ОКПУ'!$A$1:$O$3258,9,0),"")</f>
        <v>Одноставочный</v>
      </c>
      <c r="E2471" t="str">
        <f>IF(C2471&gt;0,IF(VLOOKUP(A2471,'ИПУ и ОКПУ'!$A$1:$O$3258,14,0)="Нет показаний","Нет показаний",""),"")</f>
        <v/>
      </c>
      <c r="F2471">
        <f>IF(AND(C2471&gt;0),SUMIF('ИПУ и ОКПУ'!$A$2:$A$3258,A2471,'ИПУ и ОКПУ'!$O$2:$O$3258),"")</f>
        <v>400</v>
      </c>
      <c r="G2471">
        <f>VLOOKUP(A2471,'Лицевые счета'!$A$2:$K$4570,9,0)</f>
        <v>1</v>
      </c>
      <c r="H2471">
        <f>VLOOKUP(A2471,'Лицевые счета'!$A$2:$K$4570,10,0)</f>
        <v>118.7</v>
      </c>
      <c r="I2471" t="str">
        <f>VLOOKUP(A2471,'Лицевые счета'!$A$2:$K$4570,6,0)</f>
        <v>ФЛ</v>
      </c>
      <c r="J2471" t="str">
        <f>IF(AND(C2471=0,I2471="ФЛ"),G2471*H2471,"")</f>
        <v/>
      </c>
      <c r="K2471" t="str">
        <f>IF(AND(C2471&gt;0,E2471="Нет показаний",I2471="ФЛ"),G2471*H2471,"")</f>
        <v/>
      </c>
    </row>
    <row r="2472" spans="1:11" x14ac:dyDescent="0.25">
      <c r="A2472" s="7">
        <v>246646</v>
      </c>
      <c r="B2472" s="7">
        <f>VLOOKUP(A2472,'Лицевые счета'!$A$1:$K$4570,2,0)</f>
        <v>242821</v>
      </c>
      <c r="C2472">
        <f>COUNTIF('ИПУ и ОКПУ'!$A$2:$A$3258,A2472)</f>
        <v>1</v>
      </c>
      <c r="D2472" t="str">
        <f>IF(C2472&gt;0,VLOOKUP(A2472,'ИПУ и ОКПУ'!$A$1:$O$3258,9,0),"")</f>
        <v>Одноставочный</v>
      </c>
      <c r="E2472" t="str">
        <f>IF(C2472&gt;0,IF(VLOOKUP(A2472,'ИПУ и ОКПУ'!$A$1:$O$3258,14,0)="Нет показаний","Нет показаний",""),"")</f>
        <v/>
      </c>
      <c r="F2472">
        <f>IF(AND(C2472&gt;0),SUMIF('ИПУ и ОКПУ'!$A$2:$A$3258,A2472,'ИПУ и ОКПУ'!$O$2:$O$3258),"")</f>
        <v>0</v>
      </c>
      <c r="G2472">
        <f>VLOOKUP(A2472,'Лицевые счета'!$A$2:$K$4570,9,0)</f>
        <v>1</v>
      </c>
      <c r="H2472">
        <f>VLOOKUP(A2472,'Лицевые счета'!$A$2:$K$4570,10,0)</f>
        <v>134.30000000000001</v>
      </c>
      <c r="I2472" t="str">
        <f>VLOOKUP(A2472,'Лицевые счета'!$A$2:$K$4570,6,0)</f>
        <v>ФЛ</v>
      </c>
      <c r="J2472" t="str">
        <f>IF(AND(C2472=0,I2472="ФЛ"),G2472*H2472,"")</f>
        <v/>
      </c>
      <c r="K2472" t="str">
        <f>IF(AND(C2472&gt;0,E2472="Нет показаний",I2472="ФЛ"),G2472*H2472,"")</f>
        <v/>
      </c>
    </row>
    <row r="2473" spans="1:11" x14ac:dyDescent="0.25">
      <c r="A2473" s="7">
        <v>246648</v>
      </c>
      <c r="B2473" s="7">
        <f>VLOOKUP(A2473,'Лицевые счета'!$A$1:$K$4570,2,0)</f>
        <v>242821</v>
      </c>
      <c r="C2473">
        <f>COUNTIF('ИПУ и ОКПУ'!$A$2:$A$3258,A2473)</f>
        <v>1</v>
      </c>
      <c r="D2473" t="str">
        <f>IF(C2473&gt;0,VLOOKUP(A2473,'ИПУ и ОКПУ'!$A$1:$O$3258,9,0),"")</f>
        <v>Одноставочный</v>
      </c>
      <c r="E2473" t="str">
        <f>IF(C2473&gt;0,IF(VLOOKUP(A2473,'ИПУ и ОКПУ'!$A$1:$O$3258,14,0)="Нет показаний","Нет показаний",""),"")</f>
        <v/>
      </c>
      <c r="F2473">
        <f>IF(AND(C2473&gt;0),SUMIF('ИПУ и ОКПУ'!$A$2:$A$3258,A2473,'ИПУ и ОКПУ'!$O$2:$O$3258),"")</f>
        <v>12</v>
      </c>
      <c r="G2473">
        <f>VLOOKUP(A2473,'Лицевые счета'!$A$2:$K$4570,9,0)</f>
        <v>1</v>
      </c>
      <c r="H2473">
        <f>VLOOKUP(A2473,'Лицевые счета'!$A$2:$K$4570,10,0)</f>
        <v>118.7</v>
      </c>
      <c r="I2473" t="str">
        <f>VLOOKUP(A2473,'Лицевые счета'!$A$2:$K$4570,6,0)</f>
        <v>ФЛ</v>
      </c>
      <c r="J2473" t="str">
        <f>IF(AND(C2473=0,I2473="ФЛ"),G2473*H2473,"")</f>
        <v/>
      </c>
      <c r="K2473" t="str">
        <f>IF(AND(C2473&gt;0,E2473="Нет показаний",I2473="ФЛ"),G2473*H2473,"")</f>
        <v/>
      </c>
    </row>
    <row r="2474" spans="1:11" x14ac:dyDescent="0.25">
      <c r="A2474" s="7">
        <v>246650</v>
      </c>
      <c r="B2474" s="7">
        <f>VLOOKUP(A2474,'Лицевые счета'!$A$1:$K$4570,2,0)</f>
        <v>242821</v>
      </c>
      <c r="C2474">
        <f>COUNTIF('ИПУ и ОКПУ'!$A$2:$A$3258,A2474)</f>
        <v>1</v>
      </c>
      <c r="D2474" t="str">
        <f>IF(C2474&gt;0,VLOOKUP(A2474,'ИПУ и ОКПУ'!$A$1:$O$3258,9,0),"")</f>
        <v>Одноставочный</v>
      </c>
      <c r="E2474" t="str">
        <f>IF(C2474&gt;0,IF(VLOOKUP(A2474,'ИПУ и ОКПУ'!$A$1:$O$3258,14,0)="Нет показаний","Нет показаний",""),"")</f>
        <v>Нет показаний</v>
      </c>
      <c r="F2474">
        <f>IF(AND(C2474&gt;0),SUMIF('ИПУ и ОКПУ'!$A$2:$A$3258,A2474,'ИПУ и ОКПУ'!$O$2:$O$3258),"")</f>
        <v>0</v>
      </c>
      <c r="G2474">
        <f>VLOOKUP(A2474,'Лицевые счета'!$A$2:$K$4570,9,0)</f>
        <v>1</v>
      </c>
      <c r="H2474">
        <f>VLOOKUP(A2474,'Лицевые счета'!$A$2:$K$4570,10,0)</f>
        <v>92</v>
      </c>
      <c r="I2474" t="str">
        <f>VLOOKUP(A2474,'Лицевые счета'!$A$2:$K$4570,6,0)</f>
        <v>ФЛ</v>
      </c>
      <c r="J2474" t="str">
        <f>IF(AND(C2474=0,I2474="ФЛ"),G2474*H2474,"")</f>
        <v/>
      </c>
      <c r="K2474">
        <f>IF(AND(C2474&gt;0,E2474="Нет показаний",I2474="ФЛ"),G2474*H2474,"")</f>
        <v>92</v>
      </c>
    </row>
    <row r="2475" spans="1:11" x14ac:dyDescent="0.25">
      <c r="A2475" s="7">
        <v>246652</v>
      </c>
      <c r="B2475" s="7">
        <f>VLOOKUP(A2475,'Лицевые счета'!$A$1:$K$4570,2,0)</f>
        <v>242821</v>
      </c>
      <c r="C2475">
        <f>COUNTIF('ИПУ и ОКПУ'!$A$2:$A$3258,A2475)</f>
        <v>1</v>
      </c>
      <c r="D2475" t="str">
        <f>IF(C2475&gt;0,VLOOKUP(A2475,'ИПУ и ОКПУ'!$A$1:$O$3258,9,0),"")</f>
        <v>Одноставочный</v>
      </c>
      <c r="E2475" t="str">
        <f>IF(C2475&gt;0,IF(VLOOKUP(A2475,'ИПУ и ОКПУ'!$A$1:$O$3258,14,0)="Нет показаний","Нет показаний",""),"")</f>
        <v>Нет показаний</v>
      </c>
      <c r="F2475">
        <f>IF(AND(C2475&gt;0),SUMIF('ИПУ и ОКПУ'!$A$2:$A$3258,A2475,'ИПУ и ОКПУ'!$O$2:$O$3258),"")</f>
        <v>0</v>
      </c>
      <c r="G2475">
        <f>VLOOKUP(A2475,'Лицевые счета'!$A$2:$K$4570,9,0)</f>
        <v>1</v>
      </c>
      <c r="H2475">
        <f>VLOOKUP(A2475,'Лицевые счета'!$A$2:$K$4570,10,0)</f>
        <v>118.7</v>
      </c>
      <c r="I2475" t="str">
        <f>VLOOKUP(A2475,'Лицевые счета'!$A$2:$K$4570,6,0)</f>
        <v>ФЛ</v>
      </c>
      <c r="J2475" t="str">
        <f>IF(AND(C2475=0,I2475="ФЛ"),G2475*H2475,"")</f>
        <v/>
      </c>
      <c r="K2475">
        <f>IF(AND(C2475&gt;0,E2475="Нет показаний",I2475="ФЛ"),G2475*H2475,"")</f>
        <v>118.7</v>
      </c>
    </row>
    <row r="2476" spans="1:11" x14ac:dyDescent="0.25">
      <c r="A2476" s="7">
        <v>246656</v>
      </c>
      <c r="B2476" s="7">
        <f>VLOOKUP(A2476,'Лицевые счета'!$A$1:$K$4570,2,0)</f>
        <v>242821</v>
      </c>
      <c r="C2476">
        <f>COUNTIF('ИПУ и ОКПУ'!$A$2:$A$3258,A2476)</f>
        <v>1</v>
      </c>
      <c r="D2476" t="str">
        <f>IF(C2476&gt;0,VLOOKUP(A2476,'ИПУ и ОКПУ'!$A$1:$O$3258,9,0),"")</f>
        <v>Одноставочный</v>
      </c>
      <c r="E2476" t="str">
        <f>IF(C2476&gt;0,IF(VLOOKUP(A2476,'ИПУ и ОКПУ'!$A$1:$O$3258,14,0)="Нет показаний","Нет показаний",""),"")</f>
        <v/>
      </c>
      <c r="F2476">
        <f>IF(AND(C2476&gt;0),SUMIF('ИПУ и ОКПУ'!$A$2:$A$3258,A2476,'ИПУ и ОКПУ'!$O$2:$O$3258),"")</f>
        <v>0</v>
      </c>
      <c r="G2476">
        <f>VLOOKUP(A2476,'Лицевые счета'!$A$2:$K$4570,9,0)</f>
        <v>1</v>
      </c>
      <c r="H2476">
        <f>VLOOKUP(A2476,'Лицевые счета'!$A$2:$K$4570,10,0)</f>
        <v>118.7</v>
      </c>
      <c r="I2476" t="str">
        <f>VLOOKUP(A2476,'Лицевые счета'!$A$2:$K$4570,6,0)</f>
        <v>ФЛ</v>
      </c>
      <c r="J2476" t="str">
        <f>IF(AND(C2476=0,I2476="ФЛ"),G2476*H2476,"")</f>
        <v/>
      </c>
      <c r="K2476" t="str">
        <f>IF(AND(C2476&gt;0,E2476="Нет показаний",I2476="ФЛ"),G2476*H2476,"")</f>
        <v/>
      </c>
    </row>
    <row r="2477" spans="1:11" x14ac:dyDescent="0.25">
      <c r="A2477" s="7">
        <v>246658</v>
      </c>
      <c r="B2477" s="7">
        <f>VLOOKUP(A2477,'Лицевые счета'!$A$1:$K$4570,2,0)</f>
        <v>242821</v>
      </c>
      <c r="C2477">
        <f>COUNTIF('ИПУ и ОКПУ'!$A$2:$A$3258,A2477)</f>
        <v>1</v>
      </c>
      <c r="D2477" t="str">
        <f>IF(C2477&gt;0,VLOOKUP(A2477,'ИПУ и ОКПУ'!$A$1:$O$3258,9,0),"")</f>
        <v>Одноставочный</v>
      </c>
      <c r="E2477" t="str">
        <f>IF(C2477&gt;0,IF(VLOOKUP(A2477,'ИПУ и ОКПУ'!$A$1:$O$3258,14,0)="Нет показаний","Нет показаний",""),"")</f>
        <v/>
      </c>
      <c r="F2477">
        <f>IF(AND(C2477&gt;0),SUMIF('ИПУ и ОКПУ'!$A$2:$A$3258,A2477,'ИПУ и ОКПУ'!$O$2:$O$3258),"")</f>
        <v>50</v>
      </c>
      <c r="G2477">
        <f>VLOOKUP(A2477,'Лицевые счета'!$A$2:$K$4570,9,0)</f>
        <v>1</v>
      </c>
      <c r="H2477">
        <f>VLOOKUP(A2477,'Лицевые счета'!$A$2:$K$4570,10,0)</f>
        <v>118.7</v>
      </c>
      <c r="I2477" t="str">
        <f>VLOOKUP(A2477,'Лицевые счета'!$A$2:$K$4570,6,0)</f>
        <v>ФЛ</v>
      </c>
      <c r="J2477" t="str">
        <f>IF(AND(C2477=0,I2477="ФЛ"),G2477*H2477,"")</f>
        <v/>
      </c>
      <c r="K2477" t="str">
        <f>IF(AND(C2477&gt;0,E2477="Нет показаний",I2477="ФЛ"),G2477*H2477,"")</f>
        <v/>
      </c>
    </row>
    <row r="2478" spans="1:11" x14ac:dyDescent="0.25">
      <c r="A2478" s="7">
        <v>246660</v>
      </c>
      <c r="B2478" s="7">
        <f>VLOOKUP(A2478,'Лицевые счета'!$A$1:$K$4570,2,0)</f>
        <v>242821</v>
      </c>
      <c r="C2478">
        <f>COUNTIF('ИПУ и ОКПУ'!$A$2:$A$3258,A2478)</f>
        <v>1</v>
      </c>
      <c r="D2478" t="str">
        <f>IF(C2478&gt;0,VLOOKUP(A2478,'ИПУ и ОКПУ'!$A$1:$O$3258,9,0),"")</f>
        <v>Одноставочный</v>
      </c>
      <c r="E2478" t="str">
        <f>IF(C2478&gt;0,IF(VLOOKUP(A2478,'ИПУ и ОКПУ'!$A$1:$O$3258,14,0)="Нет показаний","Нет показаний",""),"")</f>
        <v>Нет показаний</v>
      </c>
      <c r="F2478">
        <f>IF(AND(C2478&gt;0),SUMIF('ИПУ и ОКПУ'!$A$2:$A$3258,A2478,'ИПУ и ОКПУ'!$O$2:$O$3258),"")</f>
        <v>0</v>
      </c>
      <c r="G2478">
        <f>VLOOKUP(A2478,'Лицевые счета'!$A$2:$K$4570,9,0)</f>
        <v>1</v>
      </c>
      <c r="H2478">
        <f>VLOOKUP(A2478,'Лицевые счета'!$A$2:$K$4570,10,0)</f>
        <v>118.7</v>
      </c>
      <c r="I2478" t="str">
        <f>VLOOKUP(A2478,'Лицевые счета'!$A$2:$K$4570,6,0)</f>
        <v>ФЛ</v>
      </c>
      <c r="J2478" t="str">
        <f>IF(AND(C2478=0,I2478="ФЛ"),G2478*H2478,"")</f>
        <v/>
      </c>
      <c r="K2478">
        <f>IF(AND(C2478&gt;0,E2478="Нет показаний",I2478="ФЛ"),G2478*H2478,"")</f>
        <v>118.7</v>
      </c>
    </row>
    <row r="2479" spans="1:11" x14ac:dyDescent="0.25">
      <c r="A2479" s="7">
        <v>246662</v>
      </c>
      <c r="B2479" s="7">
        <f>VLOOKUP(A2479,'Лицевые счета'!$A$1:$K$4570,2,0)</f>
        <v>242821</v>
      </c>
      <c r="C2479">
        <f>COUNTIF('ИПУ и ОКПУ'!$A$2:$A$3258,A2479)</f>
        <v>1</v>
      </c>
      <c r="D2479" t="str">
        <f>IF(C2479&gt;0,VLOOKUP(A2479,'ИПУ и ОКПУ'!$A$1:$O$3258,9,0),"")</f>
        <v>Одноставочный</v>
      </c>
      <c r="E2479" t="str">
        <f>IF(C2479&gt;0,IF(VLOOKUP(A2479,'ИПУ и ОКПУ'!$A$1:$O$3258,14,0)="Нет показаний","Нет показаний",""),"")</f>
        <v>Нет показаний</v>
      </c>
      <c r="F2479">
        <f>IF(AND(C2479&gt;0),SUMIF('ИПУ и ОКПУ'!$A$2:$A$3258,A2479,'ИПУ и ОКПУ'!$O$2:$O$3258),"")</f>
        <v>0</v>
      </c>
      <c r="G2479">
        <f>VLOOKUP(A2479,'Лицевые счета'!$A$2:$K$4570,9,0)</f>
        <v>1</v>
      </c>
      <c r="H2479">
        <f>VLOOKUP(A2479,'Лицевые счета'!$A$2:$K$4570,10,0)</f>
        <v>118.7</v>
      </c>
      <c r="I2479" t="str">
        <f>VLOOKUP(A2479,'Лицевые счета'!$A$2:$K$4570,6,0)</f>
        <v>ФЛ</v>
      </c>
      <c r="J2479" t="str">
        <f>IF(AND(C2479=0,I2479="ФЛ"),G2479*H2479,"")</f>
        <v/>
      </c>
      <c r="K2479">
        <f>IF(AND(C2479&gt;0,E2479="Нет показаний",I2479="ФЛ"),G2479*H2479,"")</f>
        <v>118.7</v>
      </c>
    </row>
    <row r="2480" spans="1:11" x14ac:dyDescent="0.25">
      <c r="A2480" s="7">
        <v>246664</v>
      </c>
      <c r="B2480" s="7">
        <f>VLOOKUP(A2480,'Лицевые счета'!$A$1:$K$4570,2,0)</f>
        <v>242821</v>
      </c>
      <c r="C2480">
        <f>COUNTIF('ИПУ и ОКПУ'!$A$2:$A$3258,A2480)</f>
        <v>1</v>
      </c>
      <c r="D2480" t="str">
        <f>IF(C2480&gt;0,VLOOKUP(A2480,'ИПУ и ОКПУ'!$A$1:$O$3258,9,0),"")</f>
        <v>Одноставочный</v>
      </c>
      <c r="E2480" t="str">
        <f>IF(C2480&gt;0,IF(VLOOKUP(A2480,'ИПУ и ОКПУ'!$A$1:$O$3258,14,0)="Нет показаний","Нет показаний",""),"")</f>
        <v/>
      </c>
      <c r="F2480">
        <f>IF(AND(C2480&gt;0),SUMIF('ИПУ и ОКПУ'!$A$2:$A$3258,A2480,'ИПУ и ОКПУ'!$O$2:$O$3258),"")</f>
        <v>73</v>
      </c>
      <c r="G2480">
        <f>VLOOKUP(A2480,'Лицевые счета'!$A$2:$K$4570,9,0)</f>
        <v>1</v>
      </c>
      <c r="H2480">
        <f>VLOOKUP(A2480,'Лицевые счета'!$A$2:$K$4570,10,0)</f>
        <v>134.30000000000001</v>
      </c>
      <c r="I2480" t="str">
        <f>VLOOKUP(A2480,'Лицевые счета'!$A$2:$K$4570,6,0)</f>
        <v>ФЛ</v>
      </c>
      <c r="J2480" t="str">
        <f>IF(AND(C2480=0,I2480="ФЛ"),G2480*H2480,"")</f>
        <v/>
      </c>
      <c r="K2480" t="str">
        <f>IF(AND(C2480&gt;0,E2480="Нет показаний",I2480="ФЛ"),G2480*H2480,"")</f>
        <v/>
      </c>
    </row>
    <row r="2481" spans="1:11" x14ac:dyDescent="0.25">
      <c r="A2481" s="7">
        <v>246666</v>
      </c>
      <c r="B2481" s="7">
        <f>VLOOKUP(A2481,'Лицевые счета'!$A$1:$K$4570,2,0)</f>
        <v>242821</v>
      </c>
      <c r="C2481">
        <f>COUNTIF('ИПУ и ОКПУ'!$A$2:$A$3258,A2481)</f>
        <v>1</v>
      </c>
      <c r="D2481" t="str">
        <f>IF(C2481&gt;0,VLOOKUP(A2481,'ИПУ и ОКПУ'!$A$1:$O$3258,9,0),"")</f>
        <v>Одноставочный</v>
      </c>
      <c r="E2481" t="str">
        <f>IF(C2481&gt;0,IF(VLOOKUP(A2481,'ИПУ и ОКПУ'!$A$1:$O$3258,14,0)="Нет показаний","Нет показаний",""),"")</f>
        <v>Нет показаний</v>
      </c>
      <c r="F2481">
        <f>IF(AND(C2481&gt;0),SUMIF('ИПУ и ОКПУ'!$A$2:$A$3258,A2481,'ИПУ и ОКПУ'!$O$2:$O$3258),"")</f>
        <v>0</v>
      </c>
      <c r="G2481">
        <f>VLOOKUP(A2481,'Лицевые счета'!$A$2:$K$4570,9,0)</f>
        <v>1</v>
      </c>
      <c r="H2481">
        <f>VLOOKUP(A2481,'Лицевые счета'!$A$2:$K$4570,10,0)</f>
        <v>92</v>
      </c>
      <c r="I2481" t="str">
        <f>VLOOKUP(A2481,'Лицевые счета'!$A$2:$K$4570,6,0)</f>
        <v>ФЛ</v>
      </c>
      <c r="J2481" t="str">
        <f>IF(AND(C2481=0,I2481="ФЛ"),G2481*H2481,"")</f>
        <v/>
      </c>
      <c r="K2481">
        <f>IF(AND(C2481&gt;0,E2481="Нет показаний",I2481="ФЛ"),G2481*H2481,"")</f>
        <v>92</v>
      </c>
    </row>
    <row r="2482" spans="1:11" x14ac:dyDescent="0.25">
      <c r="A2482" s="7">
        <v>246680</v>
      </c>
      <c r="B2482" s="7">
        <f>VLOOKUP(A2482,'Лицевые счета'!$A$1:$K$4570,2,0)</f>
        <v>242823</v>
      </c>
      <c r="C2482">
        <f>COUNTIF('ИПУ и ОКПУ'!$A$2:$A$3258,A2482)</f>
        <v>1</v>
      </c>
      <c r="D2482" t="str">
        <f>IF(C2482&gt;0,VLOOKUP(A2482,'ИПУ и ОКПУ'!$A$1:$O$3258,9,0),"")</f>
        <v>Одноставочный</v>
      </c>
      <c r="E2482" t="str">
        <f>IF(C2482&gt;0,IF(VLOOKUP(A2482,'ИПУ и ОКПУ'!$A$1:$O$3258,14,0)="Нет показаний","Нет показаний",""),"")</f>
        <v>Нет показаний</v>
      </c>
      <c r="F2482">
        <f>IF(AND(C2482&gt;0),SUMIF('ИПУ и ОКПУ'!$A$2:$A$3258,A2482,'ИПУ и ОКПУ'!$O$2:$O$3258),"")</f>
        <v>0</v>
      </c>
      <c r="G2482">
        <f>VLOOKUP(A2482,'Лицевые счета'!$A$2:$K$4570,9,0)</f>
        <v>1</v>
      </c>
      <c r="H2482">
        <f>VLOOKUP(A2482,'Лицевые счета'!$A$2:$K$4570,10,0)</f>
        <v>118.7</v>
      </c>
      <c r="I2482" t="str">
        <f>VLOOKUP(A2482,'Лицевые счета'!$A$2:$K$4570,6,0)</f>
        <v>ФЛ</v>
      </c>
      <c r="J2482" t="str">
        <f>IF(AND(C2482=0,I2482="ФЛ"),G2482*H2482,"")</f>
        <v/>
      </c>
      <c r="K2482">
        <f>IF(AND(C2482&gt;0,E2482="Нет показаний",I2482="ФЛ"),G2482*H2482,"")</f>
        <v>118.7</v>
      </c>
    </row>
    <row r="2483" spans="1:11" x14ac:dyDescent="0.25">
      <c r="A2483" s="7">
        <v>246682</v>
      </c>
      <c r="B2483" s="7">
        <f>VLOOKUP(A2483,'Лицевые счета'!$A$1:$K$4570,2,0)</f>
        <v>242823</v>
      </c>
      <c r="C2483">
        <f>COUNTIF('ИПУ и ОКПУ'!$A$2:$A$3258,A2483)</f>
        <v>1</v>
      </c>
      <c r="D2483" t="str">
        <f>IF(C2483&gt;0,VLOOKUP(A2483,'ИПУ и ОКПУ'!$A$1:$O$3258,9,0),"")</f>
        <v>Одноставочный</v>
      </c>
      <c r="E2483" t="str">
        <f>IF(C2483&gt;0,IF(VLOOKUP(A2483,'ИПУ и ОКПУ'!$A$1:$O$3258,14,0)="Нет показаний","Нет показаний",""),"")</f>
        <v/>
      </c>
      <c r="F2483">
        <f>IF(AND(C2483&gt;0),SUMIF('ИПУ и ОКПУ'!$A$2:$A$3258,A2483,'ИПУ и ОКПУ'!$O$2:$O$3258),"")</f>
        <v>10</v>
      </c>
      <c r="G2483">
        <f>VLOOKUP(A2483,'Лицевые счета'!$A$2:$K$4570,9,0)</f>
        <v>1</v>
      </c>
      <c r="H2483">
        <f>VLOOKUP(A2483,'Лицевые счета'!$A$2:$K$4570,10,0)</f>
        <v>118.7</v>
      </c>
      <c r="I2483" t="str">
        <f>VLOOKUP(A2483,'Лицевые счета'!$A$2:$K$4570,6,0)</f>
        <v>ФЛ</v>
      </c>
      <c r="J2483" t="str">
        <f>IF(AND(C2483=0,I2483="ФЛ"),G2483*H2483,"")</f>
        <v/>
      </c>
      <c r="K2483" t="str">
        <f>IF(AND(C2483&gt;0,E2483="Нет показаний",I2483="ФЛ"),G2483*H2483,"")</f>
        <v/>
      </c>
    </row>
    <row r="2484" spans="1:11" x14ac:dyDescent="0.25">
      <c r="A2484" s="7">
        <v>246686</v>
      </c>
      <c r="B2484" s="7">
        <f>VLOOKUP(A2484,'Лицевые счета'!$A$1:$K$4570,2,0)</f>
        <v>242823</v>
      </c>
      <c r="C2484">
        <f>COUNTIF('ИПУ и ОКПУ'!$A$2:$A$3258,A2484)</f>
        <v>1</v>
      </c>
      <c r="D2484" t="str">
        <f>IF(C2484&gt;0,VLOOKUP(A2484,'ИПУ и ОКПУ'!$A$1:$O$3258,9,0),"")</f>
        <v>Одноставочный</v>
      </c>
      <c r="E2484" t="str">
        <f>IF(C2484&gt;0,IF(VLOOKUP(A2484,'ИПУ и ОКПУ'!$A$1:$O$3258,14,0)="Нет показаний","Нет показаний",""),"")</f>
        <v>Нет показаний</v>
      </c>
      <c r="F2484">
        <f>IF(AND(C2484&gt;0),SUMIF('ИПУ и ОКПУ'!$A$2:$A$3258,A2484,'ИПУ и ОКПУ'!$O$2:$O$3258),"")</f>
        <v>0</v>
      </c>
      <c r="G2484">
        <f>VLOOKUP(A2484,'Лицевые счета'!$A$2:$K$4570,9,0)</f>
        <v>1</v>
      </c>
      <c r="H2484">
        <f>VLOOKUP(A2484,'Лицевые счета'!$A$2:$K$4570,10,0)</f>
        <v>118.7</v>
      </c>
      <c r="I2484" t="str">
        <f>VLOOKUP(A2484,'Лицевые счета'!$A$2:$K$4570,6,0)</f>
        <v>ФЛ</v>
      </c>
      <c r="J2484" t="str">
        <f>IF(AND(C2484=0,I2484="ФЛ"),G2484*H2484,"")</f>
        <v/>
      </c>
      <c r="K2484">
        <f>IF(AND(C2484&gt;0,E2484="Нет показаний",I2484="ФЛ"),G2484*H2484,"")</f>
        <v>118.7</v>
      </c>
    </row>
    <row r="2485" spans="1:11" x14ac:dyDescent="0.25">
      <c r="A2485" s="7">
        <v>246690</v>
      </c>
      <c r="B2485" s="7">
        <f>VLOOKUP(A2485,'Лицевые счета'!$A$1:$K$4570,2,0)</f>
        <v>242823</v>
      </c>
      <c r="C2485">
        <f>COUNTIF('ИПУ и ОКПУ'!$A$2:$A$3258,A2485)</f>
        <v>1</v>
      </c>
      <c r="D2485" t="str">
        <f>IF(C2485&gt;0,VLOOKUP(A2485,'ИПУ и ОКПУ'!$A$1:$O$3258,9,0),"")</f>
        <v>Одноставочный</v>
      </c>
      <c r="E2485" t="str">
        <f>IF(C2485&gt;0,IF(VLOOKUP(A2485,'ИПУ и ОКПУ'!$A$1:$O$3258,14,0)="Нет показаний","Нет показаний",""),"")</f>
        <v/>
      </c>
      <c r="F2485">
        <f>IF(AND(C2485&gt;0),SUMIF('ИПУ и ОКПУ'!$A$2:$A$3258,A2485,'ИПУ и ОКПУ'!$O$2:$O$3258),"")</f>
        <v>0</v>
      </c>
      <c r="G2485">
        <f>VLOOKUP(A2485,'Лицевые счета'!$A$2:$K$4570,9,0)</f>
        <v>1</v>
      </c>
      <c r="H2485">
        <f>VLOOKUP(A2485,'Лицевые счета'!$A$2:$K$4570,10,0)</f>
        <v>118.7</v>
      </c>
      <c r="I2485" t="str">
        <f>VLOOKUP(A2485,'Лицевые счета'!$A$2:$K$4570,6,0)</f>
        <v>ФЛ</v>
      </c>
      <c r="J2485" t="str">
        <f>IF(AND(C2485=0,I2485="ФЛ"),G2485*H2485,"")</f>
        <v/>
      </c>
      <c r="K2485" t="str">
        <f>IF(AND(C2485&gt;0,E2485="Нет показаний",I2485="ФЛ"),G2485*H2485,"")</f>
        <v/>
      </c>
    </row>
    <row r="2486" spans="1:11" x14ac:dyDescent="0.25">
      <c r="A2486" s="7">
        <v>246838</v>
      </c>
      <c r="B2486" s="7">
        <f>VLOOKUP(A2486,'Лицевые счета'!$A$1:$K$4570,2,0)</f>
        <v>242828</v>
      </c>
      <c r="C2486">
        <f>COUNTIF('ИПУ и ОКПУ'!$A$2:$A$3258,A2486)</f>
        <v>1</v>
      </c>
      <c r="D2486" t="str">
        <f>IF(C2486&gt;0,VLOOKUP(A2486,'ИПУ и ОКПУ'!$A$1:$O$3258,9,0),"")</f>
        <v>Одноставочный</v>
      </c>
      <c r="E2486" t="str">
        <f>IF(C2486&gt;0,IF(VLOOKUP(A2486,'ИПУ и ОКПУ'!$A$1:$O$3258,14,0)="Нет показаний","Нет показаний",""),"")</f>
        <v>Нет показаний</v>
      </c>
      <c r="F2486">
        <f>IF(AND(C2486&gt;0),SUMIF('ИПУ и ОКПУ'!$A$2:$A$3258,A2486,'ИПУ и ОКПУ'!$O$2:$O$3258),"")</f>
        <v>0</v>
      </c>
      <c r="G2486">
        <f>VLOOKUP(A2486,'Лицевые счета'!$A$2:$K$4570,9,0)</f>
        <v>1</v>
      </c>
      <c r="H2486">
        <f>VLOOKUP(A2486,'Лицевые счета'!$A$2:$K$4570,10,0)</f>
        <v>92</v>
      </c>
      <c r="I2486" t="str">
        <f>VLOOKUP(A2486,'Лицевые счета'!$A$2:$K$4570,6,0)</f>
        <v>ФЛ</v>
      </c>
      <c r="J2486" t="str">
        <f>IF(AND(C2486=0,I2486="ФЛ"),G2486*H2486,"")</f>
        <v/>
      </c>
      <c r="K2486">
        <f>IF(AND(C2486&gt;0,E2486="Нет показаний",I2486="ФЛ"),G2486*H2486,"")</f>
        <v>92</v>
      </c>
    </row>
    <row r="2487" spans="1:11" x14ac:dyDescent="0.25">
      <c r="A2487" s="7">
        <v>246840</v>
      </c>
      <c r="B2487" s="7">
        <f>VLOOKUP(A2487,'Лицевые счета'!$A$1:$K$4570,2,0)</f>
        <v>242828</v>
      </c>
      <c r="C2487">
        <f>COUNTIF('ИПУ и ОКПУ'!$A$2:$A$3258,A2487)</f>
        <v>1</v>
      </c>
      <c r="D2487" t="str">
        <f>IF(C2487&gt;0,VLOOKUP(A2487,'ИПУ и ОКПУ'!$A$1:$O$3258,9,0),"")</f>
        <v>Одноставочный</v>
      </c>
      <c r="E2487" t="str">
        <f>IF(C2487&gt;0,IF(VLOOKUP(A2487,'ИПУ и ОКПУ'!$A$1:$O$3258,14,0)="Нет показаний","Нет показаний",""),"")</f>
        <v/>
      </c>
      <c r="F2487">
        <f>IF(AND(C2487&gt;0),SUMIF('ИПУ и ОКПУ'!$A$2:$A$3258,A2487,'ИПУ и ОКПУ'!$O$2:$O$3258),"")</f>
        <v>30</v>
      </c>
      <c r="G2487">
        <f>VLOOKUP(A2487,'Лицевые счета'!$A$2:$K$4570,9,0)</f>
        <v>1</v>
      </c>
      <c r="H2487">
        <f>VLOOKUP(A2487,'Лицевые счета'!$A$2:$K$4570,10,0)</f>
        <v>118.7</v>
      </c>
      <c r="I2487" t="str">
        <f>VLOOKUP(A2487,'Лицевые счета'!$A$2:$K$4570,6,0)</f>
        <v>ФЛ</v>
      </c>
      <c r="J2487" t="str">
        <f>IF(AND(C2487=0,I2487="ФЛ"),G2487*H2487,"")</f>
        <v/>
      </c>
      <c r="K2487" t="str">
        <f>IF(AND(C2487&gt;0,E2487="Нет показаний",I2487="ФЛ"),G2487*H2487,"")</f>
        <v/>
      </c>
    </row>
    <row r="2488" spans="1:11" x14ac:dyDescent="0.25">
      <c r="A2488" s="7">
        <v>246964</v>
      </c>
      <c r="B2488" s="7">
        <f>VLOOKUP(A2488,'Лицевые счета'!$A$1:$K$4570,2,0)</f>
        <v>242839</v>
      </c>
      <c r="C2488">
        <f>COUNTIF('ИПУ и ОКПУ'!$A$2:$A$3258,A2488)</f>
        <v>1</v>
      </c>
      <c r="D2488" t="str">
        <f>IF(C2488&gt;0,VLOOKUP(A2488,'ИПУ и ОКПУ'!$A$1:$O$3258,9,0),"")</f>
        <v>Одноставочный</v>
      </c>
      <c r="E2488" t="str">
        <f>IF(C2488&gt;0,IF(VLOOKUP(A2488,'ИПУ и ОКПУ'!$A$1:$O$3258,14,0)="Нет показаний","Нет показаний",""),"")</f>
        <v/>
      </c>
      <c r="F2488">
        <f>IF(AND(C2488&gt;0),SUMIF('ИПУ и ОКПУ'!$A$2:$A$3258,A2488,'ИПУ и ОКПУ'!$O$2:$O$3258),"")</f>
        <v>0</v>
      </c>
      <c r="G2488">
        <f>VLOOKUP(A2488,'Лицевые счета'!$A$2:$K$4570,9,0)</f>
        <v>1</v>
      </c>
      <c r="H2488">
        <f>VLOOKUP(A2488,'Лицевые счета'!$A$2:$K$4570,10,0)</f>
        <v>92</v>
      </c>
      <c r="I2488" t="str">
        <f>VLOOKUP(A2488,'Лицевые счета'!$A$2:$K$4570,6,0)</f>
        <v>ФЛ</v>
      </c>
      <c r="J2488" t="str">
        <f>IF(AND(C2488=0,I2488="ФЛ"),G2488*H2488,"")</f>
        <v/>
      </c>
      <c r="K2488" t="str">
        <f>IF(AND(C2488&gt;0,E2488="Нет показаний",I2488="ФЛ"),G2488*H2488,"")</f>
        <v/>
      </c>
    </row>
    <row r="2489" spans="1:11" x14ac:dyDescent="0.25">
      <c r="A2489" s="7">
        <v>246966</v>
      </c>
      <c r="B2489" s="7">
        <f>VLOOKUP(A2489,'Лицевые счета'!$A$1:$K$4570,2,0)</f>
        <v>242839</v>
      </c>
      <c r="C2489">
        <f>COUNTIF('ИПУ и ОКПУ'!$A$2:$A$3258,A2489)</f>
        <v>1</v>
      </c>
      <c r="D2489" t="str">
        <f>IF(C2489&gt;0,VLOOKUP(A2489,'ИПУ и ОКПУ'!$A$1:$O$3258,9,0),"")</f>
        <v>Одноставочный</v>
      </c>
      <c r="E2489" t="str">
        <f>IF(C2489&gt;0,IF(VLOOKUP(A2489,'ИПУ и ОКПУ'!$A$1:$O$3258,14,0)="Нет показаний","Нет показаний",""),"")</f>
        <v>Нет показаний</v>
      </c>
      <c r="F2489">
        <f>IF(AND(C2489&gt;0),SUMIF('ИПУ и ОКПУ'!$A$2:$A$3258,A2489,'ИПУ и ОКПУ'!$O$2:$O$3258),"")</f>
        <v>0</v>
      </c>
      <c r="G2489">
        <f>VLOOKUP(A2489,'Лицевые счета'!$A$2:$K$4570,9,0)</f>
        <v>1</v>
      </c>
      <c r="H2489">
        <f>VLOOKUP(A2489,'Лицевые счета'!$A$2:$K$4570,10,0)</f>
        <v>92</v>
      </c>
      <c r="I2489" t="str">
        <f>VLOOKUP(A2489,'Лицевые счета'!$A$2:$K$4570,6,0)</f>
        <v>ФЛ</v>
      </c>
      <c r="J2489" t="str">
        <f>IF(AND(C2489=0,I2489="ФЛ"),G2489*H2489,"")</f>
        <v/>
      </c>
      <c r="K2489">
        <f>IF(AND(C2489&gt;0,E2489="Нет показаний",I2489="ФЛ"),G2489*H2489,"")</f>
        <v>92</v>
      </c>
    </row>
    <row r="2490" spans="1:11" x14ac:dyDescent="0.25">
      <c r="A2490" s="7">
        <v>246968</v>
      </c>
      <c r="B2490" s="7">
        <f>VLOOKUP(A2490,'Лицевые счета'!$A$1:$K$4570,2,0)</f>
        <v>242839</v>
      </c>
      <c r="C2490">
        <f>COUNTIF('ИПУ и ОКПУ'!$A$2:$A$3258,A2490)</f>
        <v>1</v>
      </c>
      <c r="D2490" t="str">
        <f>IF(C2490&gt;0,VLOOKUP(A2490,'ИПУ и ОКПУ'!$A$1:$O$3258,9,0),"")</f>
        <v>Одноставочный</v>
      </c>
      <c r="E2490" t="str">
        <f>IF(C2490&gt;0,IF(VLOOKUP(A2490,'ИПУ и ОКПУ'!$A$1:$O$3258,14,0)="Нет показаний","Нет показаний",""),"")</f>
        <v/>
      </c>
      <c r="F2490">
        <f>IF(AND(C2490&gt;0),SUMIF('ИПУ и ОКПУ'!$A$2:$A$3258,A2490,'ИПУ и ОКПУ'!$O$2:$O$3258),"")</f>
        <v>0</v>
      </c>
      <c r="G2490">
        <f>VLOOKUP(A2490,'Лицевые счета'!$A$2:$K$4570,9,0)</f>
        <v>1</v>
      </c>
      <c r="H2490">
        <f>VLOOKUP(A2490,'Лицевые счета'!$A$2:$K$4570,10,0)</f>
        <v>92</v>
      </c>
      <c r="I2490" t="str">
        <f>VLOOKUP(A2490,'Лицевые счета'!$A$2:$K$4570,6,0)</f>
        <v>ФЛ</v>
      </c>
      <c r="J2490" t="str">
        <f>IF(AND(C2490=0,I2490="ФЛ"),G2490*H2490,"")</f>
        <v/>
      </c>
      <c r="K2490" t="str">
        <f>IF(AND(C2490&gt;0,E2490="Нет показаний",I2490="ФЛ"),G2490*H2490,"")</f>
        <v/>
      </c>
    </row>
    <row r="2491" spans="1:11" x14ac:dyDescent="0.25">
      <c r="A2491" s="7">
        <v>246970</v>
      </c>
      <c r="B2491" s="7">
        <f>VLOOKUP(A2491,'Лицевые счета'!$A$1:$K$4570,2,0)</f>
        <v>242839</v>
      </c>
      <c r="C2491">
        <f>COUNTIF('ИПУ и ОКПУ'!$A$2:$A$3258,A2491)</f>
        <v>1</v>
      </c>
      <c r="D2491" t="str">
        <f>IF(C2491&gt;0,VLOOKUP(A2491,'ИПУ и ОКПУ'!$A$1:$O$3258,9,0),"")</f>
        <v>Одноставочный</v>
      </c>
      <c r="E2491" t="str">
        <f>IF(C2491&gt;0,IF(VLOOKUP(A2491,'ИПУ и ОКПУ'!$A$1:$O$3258,14,0)="Нет показаний","Нет показаний",""),"")</f>
        <v/>
      </c>
      <c r="F2491">
        <f>IF(AND(C2491&gt;0),SUMIF('ИПУ и ОКПУ'!$A$2:$A$3258,A2491,'ИПУ и ОКПУ'!$O$2:$O$3258),"")</f>
        <v>234</v>
      </c>
      <c r="G2491">
        <f>VLOOKUP(A2491,'Лицевые счета'!$A$2:$K$4570,9,0)</f>
        <v>1</v>
      </c>
      <c r="H2491">
        <f>VLOOKUP(A2491,'Лицевые счета'!$A$2:$K$4570,10,0)</f>
        <v>92</v>
      </c>
      <c r="I2491" t="str">
        <f>VLOOKUP(A2491,'Лицевые счета'!$A$2:$K$4570,6,0)</f>
        <v>ФЛ</v>
      </c>
      <c r="J2491" t="str">
        <f>IF(AND(C2491=0,I2491="ФЛ"),G2491*H2491,"")</f>
        <v/>
      </c>
      <c r="K2491" t="str">
        <f>IF(AND(C2491&gt;0,E2491="Нет показаний",I2491="ФЛ"),G2491*H2491,"")</f>
        <v/>
      </c>
    </row>
    <row r="2492" spans="1:11" x14ac:dyDescent="0.25">
      <c r="A2492" s="7">
        <v>247200</v>
      </c>
      <c r="B2492" s="7">
        <f>VLOOKUP(A2492,'Лицевые счета'!$A$1:$K$4570,2,0)</f>
        <v>242866</v>
      </c>
      <c r="C2492">
        <f>COUNTIF('ИПУ и ОКПУ'!$A$2:$A$3258,A2492)</f>
        <v>1</v>
      </c>
      <c r="D2492" t="str">
        <f>IF(C2492&gt;0,VLOOKUP(A2492,'ИПУ и ОКПУ'!$A$1:$O$3258,9,0),"")</f>
        <v>Одноставочный</v>
      </c>
      <c r="E2492" t="str">
        <f>IF(C2492&gt;0,IF(VLOOKUP(A2492,'ИПУ и ОКПУ'!$A$1:$O$3258,14,0)="Нет показаний","Нет показаний",""),"")</f>
        <v/>
      </c>
      <c r="F2492">
        <f>IF(AND(C2492&gt;0),SUMIF('ИПУ и ОКПУ'!$A$2:$A$3258,A2492,'ИПУ и ОКПУ'!$O$2:$O$3258),"")</f>
        <v>95</v>
      </c>
      <c r="G2492">
        <f>VLOOKUP(A2492,'Лицевые счета'!$A$2:$K$4570,9,0)</f>
        <v>1</v>
      </c>
      <c r="H2492">
        <f>VLOOKUP(A2492,'Лицевые счета'!$A$2:$K$4570,10,0)</f>
        <v>118.7</v>
      </c>
      <c r="I2492" t="str">
        <f>VLOOKUP(A2492,'Лицевые счета'!$A$2:$K$4570,6,0)</f>
        <v>ФЛ</v>
      </c>
      <c r="J2492" t="str">
        <f>IF(AND(C2492=0,I2492="ФЛ"),G2492*H2492,"")</f>
        <v/>
      </c>
      <c r="K2492" t="str">
        <f>IF(AND(C2492&gt;0,E2492="Нет показаний",I2492="ФЛ"),G2492*H2492,"")</f>
        <v/>
      </c>
    </row>
    <row r="2493" spans="1:11" x14ac:dyDescent="0.25">
      <c r="A2493" s="7">
        <v>247202</v>
      </c>
      <c r="B2493" s="7">
        <f>VLOOKUP(A2493,'Лицевые счета'!$A$1:$K$4570,2,0)</f>
        <v>242866</v>
      </c>
      <c r="C2493">
        <f>COUNTIF('ИПУ и ОКПУ'!$A$2:$A$3258,A2493)</f>
        <v>1</v>
      </c>
      <c r="D2493" t="str">
        <f>IF(C2493&gt;0,VLOOKUP(A2493,'ИПУ и ОКПУ'!$A$1:$O$3258,9,0),"")</f>
        <v>Одноставочный</v>
      </c>
      <c r="E2493" t="str">
        <f>IF(C2493&gt;0,IF(VLOOKUP(A2493,'ИПУ и ОКПУ'!$A$1:$O$3258,14,0)="Нет показаний","Нет показаний",""),"")</f>
        <v/>
      </c>
      <c r="F2493">
        <f>IF(AND(C2493&gt;0),SUMIF('ИПУ и ОКПУ'!$A$2:$A$3258,A2493,'ИПУ и ОКПУ'!$O$2:$O$3258),"")</f>
        <v>255</v>
      </c>
      <c r="G2493">
        <f>VLOOKUP(A2493,'Лицевые счета'!$A$2:$K$4570,9,0)</f>
        <v>1</v>
      </c>
      <c r="H2493">
        <f>VLOOKUP(A2493,'Лицевые счета'!$A$2:$K$4570,10,0)</f>
        <v>118.7</v>
      </c>
      <c r="I2493" t="str">
        <f>VLOOKUP(A2493,'Лицевые счета'!$A$2:$K$4570,6,0)</f>
        <v>ФЛ</v>
      </c>
      <c r="J2493" t="str">
        <f>IF(AND(C2493=0,I2493="ФЛ"),G2493*H2493,"")</f>
        <v/>
      </c>
      <c r="K2493" t="str">
        <f>IF(AND(C2493&gt;0,E2493="Нет показаний",I2493="ФЛ"),G2493*H2493,"")</f>
        <v/>
      </c>
    </row>
    <row r="2494" spans="1:11" x14ac:dyDescent="0.25">
      <c r="A2494" s="7">
        <v>247206</v>
      </c>
      <c r="B2494" s="7">
        <f>VLOOKUP(A2494,'Лицевые счета'!$A$1:$K$4570,2,0)</f>
        <v>242866</v>
      </c>
      <c r="C2494">
        <f>COUNTIF('ИПУ и ОКПУ'!$A$2:$A$3258,A2494)</f>
        <v>1</v>
      </c>
      <c r="D2494" t="str">
        <f>IF(C2494&gt;0,VLOOKUP(A2494,'ИПУ и ОКПУ'!$A$1:$O$3258,9,0),"")</f>
        <v>Одноставочный</v>
      </c>
      <c r="E2494" t="str">
        <f>IF(C2494&gt;0,IF(VLOOKUP(A2494,'ИПУ и ОКПУ'!$A$1:$O$3258,14,0)="Нет показаний","Нет показаний",""),"")</f>
        <v/>
      </c>
      <c r="F2494">
        <f>IF(AND(C2494&gt;0),SUMIF('ИПУ и ОКПУ'!$A$2:$A$3258,A2494,'ИПУ и ОКПУ'!$O$2:$O$3258),"")</f>
        <v>48</v>
      </c>
      <c r="G2494">
        <f>VLOOKUP(A2494,'Лицевые счета'!$A$2:$K$4570,9,0)</f>
        <v>1</v>
      </c>
      <c r="H2494">
        <f>VLOOKUP(A2494,'Лицевые счета'!$A$2:$K$4570,10,0)</f>
        <v>118.7</v>
      </c>
      <c r="I2494" t="str">
        <f>VLOOKUP(A2494,'Лицевые счета'!$A$2:$K$4570,6,0)</f>
        <v>ФЛ</v>
      </c>
      <c r="J2494" t="str">
        <f>IF(AND(C2494=0,I2494="ФЛ"),G2494*H2494,"")</f>
        <v/>
      </c>
      <c r="K2494" t="str">
        <f>IF(AND(C2494&gt;0,E2494="Нет показаний",I2494="ФЛ"),G2494*H2494,"")</f>
        <v/>
      </c>
    </row>
    <row r="2495" spans="1:11" x14ac:dyDescent="0.25">
      <c r="A2495" s="7">
        <v>247212</v>
      </c>
      <c r="B2495" s="7">
        <f>VLOOKUP(A2495,'Лицевые счета'!$A$1:$K$4570,2,0)</f>
        <v>242866</v>
      </c>
      <c r="C2495">
        <f>COUNTIF('ИПУ и ОКПУ'!$A$2:$A$3258,A2495)</f>
        <v>1</v>
      </c>
      <c r="D2495" t="str">
        <f>IF(C2495&gt;0,VLOOKUP(A2495,'ИПУ и ОКПУ'!$A$1:$O$3258,9,0),"")</f>
        <v>Одноставочный</v>
      </c>
      <c r="E2495" t="str">
        <f>IF(C2495&gt;0,IF(VLOOKUP(A2495,'ИПУ и ОКПУ'!$A$1:$O$3258,14,0)="Нет показаний","Нет показаний",""),"")</f>
        <v/>
      </c>
      <c r="F2495">
        <f>IF(AND(C2495&gt;0),SUMIF('ИПУ и ОКПУ'!$A$2:$A$3258,A2495,'ИПУ и ОКПУ'!$O$2:$O$3258),"")</f>
        <v>76</v>
      </c>
      <c r="G2495">
        <f>VLOOKUP(A2495,'Лицевые счета'!$A$2:$K$4570,9,0)</f>
        <v>1</v>
      </c>
      <c r="H2495">
        <f>VLOOKUP(A2495,'Лицевые счета'!$A$2:$K$4570,10,0)</f>
        <v>134.30000000000001</v>
      </c>
      <c r="I2495" t="str">
        <f>VLOOKUP(A2495,'Лицевые счета'!$A$2:$K$4570,6,0)</f>
        <v>ФЛ</v>
      </c>
      <c r="J2495" t="str">
        <f>IF(AND(C2495=0,I2495="ФЛ"),G2495*H2495,"")</f>
        <v/>
      </c>
      <c r="K2495" t="str">
        <f>IF(AND(C2495&gt;0,E2495="Нет показаний",I2495="ФЛ"),G2495*H2495,"")</f>
        <v/>
      </c>
    </row>
    <row r="2496" spans="1:11" x14ac:dyDescent="0.25">
      <c r="A2496" s="7">
        <v>247214</v>
      </c>
      <c r="B2496" s="7">
        <f>VLOOKUP(A2496,'Лицевые счета'!$A$1:$K$4570,2,0)</f>
        <v>242866</v>
      </c>
      <c r="C2496">
        <f>COUNTIF('ИПУ и ОКПУ'!$A$2:$A$3258,A2496)</f>
        <v>1</v>
      </c>
      <c r="D2496" t="str">
        <f>IF(C2496&gt;0,VLOOKUP(A2496,'ИПУ и ОКПУ'!$A$1:$O$3258,9,0),"")</f>
        <v>Одноставочный</v>
      </c>
      <c r="E2496" t="str">
        <f>IF(C2496&gt;0,IF(VLOOKUP(A2496,'ИПУ и ОКПУ'!$A$1:$O$3258,14,0)="Нет показаний","Нет показаний",""),"")</f>
        <v/>
      </c>
      <c r="F2496">
        <f>IF(AND(C2496&gt;0),SUMIF('ИПУ и ОКПУ'!$A$2:$A$3258,A2496,'ИПУ и ОКПУ'!$O$2:$O$3258),"")</f>
        <v>209</v>
      </c>
      <c r="G2496">
        <f>VLOOKUP(A2496,'Лицевые счета'!$A$2:$K$4570,9,0)</f>
        <v>1</v>
      </c>
      <c r="H2496">
        <f>VLOOKUP(A2496,'Лицевые счета'!$A$2:$K$4570,10,0)</f>
        <v>118.7</v>
      </c>
      <c r="I2496" t="str">
        <f>VLOOKUP(A2496,'Лицевые счета'!$A$2:$K$4570,6,0)</f>
        <v>ФЛ</v>
      </c>
      <c r="J2496" t="str">
        <f>IF(AND(C2496=0,I2496="ФЛ"),G2496*H2496,"")</f>
        <v/>
      </c>
      <c r="K2496" t="str">
        <f>IF(AND(C2496&gt;0,E2496="Нет показаний",I2496="ФЛ"),G2496*H2496,"")</f>
        <v/>
      </c>
    </row>
    <row r="2497" spans="1:11" x14ac:dyDescent="0.25">
      <c r="A2497" s="7">
        <v>247216</v>
      </c>
      <c r="B2497" s="7">
        <f>VLOOKUP(A2497,'Лицевые счета'!$A$1:$K$4570,2,0)</f>
        <v>242866</v>
      </c>
      <c r="C2497">
        <f>COUNTIF('ИПУ и ОКПУ'!$A$2:$A$3258,A2497)</f>
        <v>1</v>
      </c>
      <c r="D2497" t="str">
        <f>IF(C2497&gt;0,VLOOKUP(A2497,'ИПУ и ОКПУ'!$A$1:$O$3258,9,0),"")</f>
        <v>Одноставочный</v>
      </c>
      <c r="E2497" t="str">
        <f>IF(C2497&gt;0,IF(VLOOKUP(A2497,'ИПУ и ОКПУ'!$A$1:$O$3258,14,0)="Нет показаний","Нет показаний",""),"")</f>
        <v/>
      </c>
      <c r="F2497">
        <f>IF(AND(C2497&gt;0),SUMIF('ИПУ и ОКПУ'!$A$2:$A$3258,A2497,'ИПУ и ОКПУ'!$O$2:$O$3258),"")</f>
        <v>939</v>
      </c>
      <c r="G2497">
        <f>VLOOKUP(A2497,'Лицевые счета'!$A$2:$K$4570,9,0)</f>
        <v>1</v>
      </c>
      <c r="H2497">
        <f>VLOOKUP(A2497,'Лицевые счета'!$A$2:$K$4570,10,0)</f>
        <v>118.7</v>
      </c>
      <c r="I2497" t="str">
        <f>VLOOKUP(A2497,'Лицевые счета'!$A$2:$K$4570,6,0)</f>
        <v>ФЛ</v>
      </c>
      <c r="J2497" t="str">
        <f>IF(AND(C2497=0,I2497="ФЛ"),G2497*H2497,"")</f>
        <v/>
      </c>
      <c r="K2497" t="str">
        <f>IF(AND(C2497&gt;0,E2497="Нет показаний",I2497="ФЛ"),G2497*H2497,"")</f>
        <v/>
      </c>
    </row>
    <row r="2498" spans="1:11" x14ac:dyDescent="0.25">
      <c r="A2498" s="7">
        <v>247220</v>
      </c>
      <c r="B2498" s="7">
        <f>VLOOKUP(A2498,'Лицевые счета'!$A$1:$K$4570,2,0)</f>
        <v>242866</v>
      </c>
      <c r="C2498">
        <f>COUNTIF('ИПУ и ОКПУ'!$A$2:$A$3258,A2498)</f>
        <v>1</v>
      </c>
      <c r="D2498" t="str">
        <f>IF(C2498&gt;0,VLOOKUP(A2498,'ИПУ и ОКПУ'!$A$1:$O$3258,9,0),"")</f>
        <v>Одноставочный</v>
      </c>
      <c r="E2498" t="str">
        <f>IF(C2498&gt;0,IF(VLOOKUP(A2498,'ИПУ и ОКПУ'!$A$1:$O$3258,14,0)="Нет показаний","Нет показаний",""),"")</f>
        <v/>
      </c>
      <c r="F2498">
        <f>IF(AND(C2498&gt;0),SUMIF('ИПУ и ОКПУ'!$A$2:$A$3258,A2498,'ИПУ и ОКПУ'!$O$2:$O$3258),"")</f>
        <v>90</v>
      </c>
      <c r="G2498">
        <f>VLOOKUP(A2498,'Лицевые счета'!$A$2:$K$4570,9,0)</f>
        <v>1</v>
      </c>
      <c r="H2498">
        <f>VLOOKUP(A2498,'Лицевые счета'!$A$2:$K$4570,10,0)</f>
        <v>134.30000000000001</v>
      </c>
      <c r="I2498" t="str">
        <f>VLOOKUP(A2498,'Лицевые счета'!$A$2:$K$4570,6,0)</f>
        <v>ФЛ</v>
      </c>
      <c r="J2498" t="str">
        <f>IF(AND(C2498=0,I2498="ФЛ"),G2498*H2498,"")</f>
        <v/>
      </c>
      <c r="K2498" t="str">
        <f>IF(AND(C2498&gt;0,E2498="Нет показаний",I2498="ФЛ"),G2498*H2498,"")</f>
        <v/>
      </c>
    </row>
    <row r="2499" spans="1:11" x14ac:dyDescent="0.25">
      <c r="A2499" s="7">
        <v>247402</v>
      </c>
      <c r="B2499" s="7">
        <f>VLOOKUP(A2499,'Лицевые счета'!$A$1:$K$4570,2,0)</f>
        <v>242881</v>
      </c>
      <c r="C2499">
        <f>COUNTIF('ИПУ и ОКПУ'!$A$2:$A$3258,A2499)</f>
        <v>1</v>
      </c>
      <c r="D2499" t="str">
        <f>IF(C2499&gt;0,VLOOKUP(A2499,'ИПУ и ОКПУ'!$A$1:$O$3258,9,0),"")</f>
        <v>Одноставочный</v>
      </c>
      <c r="E2499" t="str">
        <f>IF(C2499&gt;0,IF(VLOOKUP(A2499,'ИПУ и ОКПУ'!$A$1:$O$3258,14,0)="Нет показаний","Нет показаний",""),"")</f>
        <v/>
      </c>
      <c r="F2499">
        <f>IF(AND(C2499&gt;0),SUMIF('ИПУ и ОКПУ'!$A$2:$A$3258,A2499,'ИПУ и ОКПУ'!$O$2:$O$3258),"")</f>
        <v>0</v>
      </c>
      <c r="G2499">
        <f>VLOOKUP(A2499,'Лицевые счета'!$A$2:$K$4570,9,0)</f>
        <v>1</v>
      </c>
      <c r="H2499">
        <f>VLOOKUP(A2499,'Лицевые счета'!$A$2:$K$4570,10,0)</f>
        <v>92</v>
      </c>
      <c r="I2499" t="str">
        <f>VLOOKUP(A2499,'Лицевые счета'!$A$2:$K$4570,6,0)</f>
        <v>ФЛ</v>
      </c>
      <c r="J2499" t="str">
        <f>IF(AND(C2499=0,I2499="ФЛ"),G2499*H2499,"")</f>
        <v/>
      </c>
      <c r="K2499" t="str">
        <f>IF(AND(C2499&gt;0,E2499="Нет показаний",I2499="ФЛ"),G2499*H2499,"")</f>
        <v/>
      </c>
    </row>
    <row r="2500" spans="1:11" x14ac:dyDescent="0.25">
      <c r="A2500" s="7">
        <v>247408</v>
      </c>
      <c r="B2500" s="7">
        <f>VLOOKUP(A2500,'Лицевые счета'!$A$1:$K$4570,2,0)</f>
        <v>242883</v>
      </c>
      <c r="C2500">
        <f>COUNTIF('ИПУ и ОКПУ'!$A$2:$A$3258,A2500)</f>
        <v>1</v>
      </c>
      <c r="D2500" t="str">
        <f>IF(C2500&gt;0,VLOOKUP(A2500,'ИПУ и ОКПУ'!$A$1:$O$3258,9,0),"")</f>
        <v>Одноставочный</v>
      </c>
      <c r="E2500" t="str">
        <f>IF(C2500&gt;0,IF(VLOOKUP(A2500,'ИПУ и ОКПУ'!$A$1:$O$3258,14,0)="Нет показаний","Нет показаний",""),"")</f>
        <v/>
      </c>
      <c r="F2500">
        <f>IF(AND(C2500&gt;0),SUMIF('ИПУ и ОКПУ'!$A$2:$A$3258,A2500,'ИПУ и ОКПУ'!$O$2:$O$3258),"")</f>
        <v>0</v>
      </c>
      <c r="G2500">
        <f>VLOOKUP(A2500,'Лицевые счета'!$A$2:$K$4570,9,0)</f>
        <v>1</v>
      </c>
      <c r="H2500">
        <f>VLOOKUP(A2500,'Лицевые счета'!$A$2:$K$4570,10,0)</f>
        <v>92</v>
      </c>
      <c r="I2500" t="str">
        <f>VLOOKUP(A2500,'Лицевые счета'!$A$2:$K$4570,6,0)</f>
        <v>ФЛ</v>
      </c>
      <c r="J2500" t="str">
        <f>IF(AND(C2500=0,I2500="ФЛ"),G2500*H2500,"")</f>
        <v/>
      </c>
      <c r="K2500" t="str">
        <f>IF(AND(C2500&gt;0,E2500="Нет показаний",I2500="ФЛ"),G2500*H2500,"")</f>
        <v/>
      </c>
    </row>
    <row r="2501" spans="1:11" x14ac:dyDescent="0.25">
      <c r="A2501" s="7">
        <v>247412</v>
      </c>
      <c r="B2501" s="7">
        <f>VLOOKUP(A2501,'Лицевые счета'!$A$1:$K$4570,2,0)</f>
        <v>242883</v>
      </c>
      <c r="C2501">
        <f>COUNTIF('ИПУ и ОКПУ'!$A$2:$A$3258,A2501)</f>
        <v>1</v>
      </c>
      <c r="D2501" t="str">
        <f>IF(C2501&gt;0,VLOOKUP(A2501,'ИПУ и ОКПУ'!$A$1:$O$3258,9,0),"")</f>
        <v>Одноставочный</v>
      </c>
      <c r="E2501" t="str">
        <f>IF(C2501&gt;0,IF(VLOOKUP(A2501,'ИПУ и ОКПУ'!$A$1:$O$3258,14,0)="Нет показаний","Нет показаний",""),"")</f>
        <v/>
      </c>
      <c r="F2501">
        <f>IF(AND(C2501&gt;0),SUMIF('ИПУ и ОКПУ'!$A$2:$A$3258,A2501,'ИПУ и ОКПУ'!$O$2:$O$3258),"")</f>
        <v>0</v>
      </c>
      <c r="G2501">
        <f>VLOOKUP(A2501,'Лицевые счета'!$A$2:$K$4570,9,0)</f>
        <v>1</v>
      </c>
      <c r="H2501">
        <f>VLOOKUP(A2501,'Лицевые счета'!$A$2:$K$4570,10,0)</f>
        <v>118.7</v>
      </c>
      <c r="I2501" t="str">
        <f>VLOOKUP(A2501,'Лицевые счета'!$A$2:$K$4570,6,0)</f>
        <v>ФЛ</v>
      </c>
      <c r="J2501" t="str">
        <f>IF(AND(C2501=0,I2501="ФЛ"),G2501*H2501,"")</f>
        <v/>
      </c>
      <c r="K2501" t="str">
        <f>IF(AND(C2501&gt;0,E2501="Нет показаний",I2501="ФЛ"),G2501*H2501,"")</f>
        <v/>
      </c>
    </row>
    <row r="2502" spans="1:11" x14ac:dyDescent="0.25">
      <c r="A2502" s="7">
        <v>247414</v>
      </c>
      <c r="B2502" s="7">
        <f>VLOOKUP(A2502,'Лицевые счета'!$A$1:$K$4570,2,0)</f>
        <v>242883</v>
      </c>
      <c r="C2502">
        <f>COUNTIF('ИПУ и ОКПУ'!$A$2:$A$3258,A2502)</f>
        <v>1</v>
      </c>
      <c r="D2502" t="str">
        <f>IF(C2502&gt;0,VLOOKUP(A2502,'ИПУ и ОКПУ'!$A$1:$O$3258,9,0),"")</f>
        <v>Одноставочный</v>
      </c>
      <c r="E2502" t="str">
        <f>IF(C2502&gt;0,IF(VLOOKUP(A2502,'ИПУ и ОКПУ'!$A$1:$O$3258,14,0)="Нет показаний","Нет показаний",""),"")</f>
        <v/>
      </c>
      <c r="F2502">
        <f>IF(AND(C2502&gt;0),SUMIF('ИПУ и ОКПУ'!$A$2:$A$3258,A2502,'ИПУ и ОКПУ'!$O$2:$O$3258),"")</f>
        <v>0</v>
      </c>
      <c r="G2502">
        <f>VLOOKUP(A2502,'Лицевые счета'!$A$2:$K$4570,9,0)</f>
        <v>1</v>
      </c>
      <c r="H2502">
        <f>VLOOKUP(A2502,'Лицевые счета'!$A$2:$K$4570,10,0)</f>
        <v>92</v>
      </c>
      <c r="I2502" t="str">
        <f>VLOOKUP(A2502,'Лицевые счета'!$A$2:$K$4570,6,0)</f>
        <v>ФЛ</v>
      </c>
      <c r="J2502" t="str">
        <f>IF(AND(C2502=0,I2502="ФЛ"),G2502*H2502,"")</f>
        <v/>
      </c>
      <c r="K2502" t="str">
        <f>IF(AND(C2502&gt;0,E2502="Нет показаний",I2502="ФЛ"),G2502*H2502,"")</f>
        <v/>
      </c>
    </row>
    <row r="2503" spans="1:11" x14ac:dyDescent="0.25">
      <c r="A2503" s="7">
        <v>247416</v>
      </c>
      <c r="B2503" s="7">
        <f>VLOOKUP(A2503,'Лицевые счета'!$A$1:$K$4570,2,0)</f>
        <v>242883</v>
      </c>
      <c r="C2503">
        <f>COUNTIF('ИПУ и ОКПУ'!$A$2:$A$3258,A2503)</f>
        <v>1</v>
      </c>
      <c r="D2503" t="str">
        <f>IF(C2503&gt;0,VLOOKUP(A2503,'ИПУ и ОКПУ'!$A$1:$O$3258,9,0),"")</f>
        <v>Одноставочный</v>
      </c>
      <c r="E2503" t="str">
        <f>IF(C2503&gt;0,IF(VLOOKUP(A2503,'ИПУ и ОКПУ'!$A$1:$O$3258,14,0)="Нет показаний","Нет показаний",""),"")</f>
        <v/>
      </c>
      <c r="F2503">
        <f>IF(AND(C2503&gt;0),SUMIF('ИПУ и ОКПУ'!$A$2:$A$3258,A2503,'ИПУ и ОКПУ'!$O$2:$O$3258),"")</f>
        <v>0</v>
      </c>
      <c r="G2503">
        <f>VLOOKUP(A2503,'Лицевые счета'!$A$2:$K$4570,9,0)</f>
        <v>1</v>
      </c>
      <c r="H2503">
        <f>VLOOKUP(A2503,'Лицевые счета'!$A$2:$K$4570,10,0)</f>
        <v>92</v>
      </c>
      <c r="I2503" t="str">
        <f>VLOOKUP(A2503,'Лицевые счета'!$A$2:$K$4570,6,0)</f>
        <v>ФЛ</v>
      </c>
      <c r="J2503" t="str">
        <f>IF(AND(C2503=0,I2503="ФЛ"),G2503*H2503,"")</f>
        <v/>
      </c>
      <c r="K2503" t="str">
        <f>IF(AND(C2503&gt;0,E2503="Нет показаний",I2503="ФЛ"),G2503*H2503,"")</f>
        <v/>
      </c>
    </row>
    <row r="2504" spans="1:11" x14ac:dyDescent="0.25">
      <c r="A2504" s="7">
        <v>247418</v>
      </c>
      <c r="B2504" s="7">
        <f>VLOOKUP(A2504,'Лицевые счета'!$A$1:$K$4570,2,0)</f>
        <v>242883</v>
      </c>
      <c r="C2504">
        <f>COUNTIF('ИПУ и ОКПУ'!$A$2:$A$3258,A2504)</f>
        <v>1</v>
      </c>
      <c r="D2504" t="str">
        <f>IF(C2504&gt;0,VLOOKUP(A2504,'ИПУ и ОКПУ'!$A$1:$O$3258,9,0),"")</f>
        <v>Одноставочный</v>
      </c>
      <c r="E2504" t="str">
        <f>IF(C2504&gt;0,IF(VLOOKUP(A2504,'ИПУ и ОКПУ'!$A$1:$O$3258,14,0)="Нет показаний","Нет показаний",""),"")</f>
        <v/>
      </c>
      <c r="F2504">
        <f>IF(AND(C2504&gt;0),SUMIF('ИПУ и ОКПУ'!$A$2:$A$3258,A2504,'ИПУ и ОКПУ'!$O$2:$O$3258),"")</f>
        <v>0</v>
      </c>
      <c r="G2504">
        <f>VLOOKUP(A2504,'Лицевые счета'!$A$2:$K$4570,9,0)</f>
        <v>1</v>
      </c>
      <c r="H2504">
        <f>VLOOKUP(A2504,'Лицевые счета'!$A$2:$K$4570,10,0)</f>
        <v>118.7</v>
      </c>
      <c r="I2504" t="str">
        <f>VLOOKUP(A2504,'Лицевые счета'!$A$2:$K$4570,6,0)</f>
        <v>ФЛ</v>
      </c>
      <c r="J2504" t="str">
        <f>IF(AND(C2504=0,I2504="ФЛ"),G2504*H2504,"")</f>
        <v/>
      </c>
      <c r="K2504" t="str">
        <f>IF(AND(C2504&gt;0,E2504="Нет показаний",I2504="ФЛ"),G2504*H2504,"")</f>
        <v/>
      </c>
    </row>
    <row r="2505" spans="1:11" x14ac:dyDescent="0.25">
      <c r="A2505" s="7">
        <v>247420</v>
      </c>
      <c r="B2505" s="7">
        <f>VLOOKUP(A2505,'Лицевые счета'!$A$1:$K$4570,2,0)</f>
        <v>242883</v>
      </c>
      <c r="C2505">
        <f>COUNTIF('ИПУ и ОКПУ'!$A$2:$A$3258,A2505)</f>
        <v>1</v>
      </c>
      <c r="D2505" t="str">
        <f>IF(C2505&gt;0,VLOOKUP(A2505,'ИПУ и ОКПУ'!$A$1:$O$3258,9,0),"")</f>
        <v>Одноставочный</v>
      </c>
      <c r="E2505" t="str">
        <f>IF(C2505&gt;0,IF(VLOOKUP(A2505,'ИПУ и ОКПУ'!$A$1:$O$3258,14,0)="Нет показаний","Нет показаний",""),"")</f>
        <v/>
      </c>
      <c r="F2505">
        <f>IF(AND(C2505&gt;0),SUMIF('ИПУ и ОКПУ'!$A$2:$A$3258,A2505,'ИПУ и ОКПУ'!$O$2:$O$3258),"")</f>
        <v>0</v>
      </c>
      <c r="G2505">
        <f>VLOOKUP(A2505,'Лицевые счета'!$A$2:$K$4570,9,0)</f>
        <v>1</v>
      </c>
      <c r="H2505">
        <f>VLOOKUP(A2505,'Лицевые счета'!$A$2:$K$4570,10,0)</f>
        <v>92</v>
      </c>
      <c r="I2505" t="str">
        <f>VLOOKUP(A2505,'Лицевые счета'!$A$2:$K$4570,6,0)</f>
        <v>ФЛ</v>
      </c>
      <c r="J2505" t="str">
        <f>IF(AND(C2505=0,I2505="ФЛ"),G2505*H2505,"")</f>
        <v/>
      </c>
      <c r="K2505" t="str">
        <f>IF(AND(C2505&gt;0,E2505="Нет показаний",I2505="ФЛ"),G2505*H2505,"")</f>
        <v/>
      </c>
    </row>
    <row r="2506" spans="1:11" x14ac:dyDescent="0.25">
      <c r="A2506" s="7">
        <v>247422</v>
      </c>
      <c r="B2506" s="7">
        <f>VLOOKUP(A2506,'Лицевые счета'!$A$1:$K$4570,2,0)</f>
        <v>242883</v>
      </c>
      <c r="C2506">
        <f>COUNTIF('ИПУ и ОКПУ'!$A$2:$A$3258,A2506)</f>
        <v>1</v>
      </c>
      <c r="D2506" t="str">
        <f>IF(C2506&gt;0,VLOOKUP(A2506,'ИПУ и ОКПУ'!$A$1:$O$3258,9,0),"")</f>
        <v>Одноставочный</v>
      </c>
      <c r="E2506" t="str">
        <f>IF(C2506&gt;0,IF(VLOOKUP(A2506,'ИПУ и ОКПУ'!$A$1:$O$3258,14,0)="Нет показаний","Нет показаний",""),"")</f>
        <v/>
      </c>
      <c r="F2506">
        <f>IF(AND(C2506&gt;0),SUMIF('ИПУ и ОКПУ'!$A$2:$A$3258,A2506,'ИПУ и ОКПУ'!$O$2:$O$3258),"")</f>
        <v>-449</v>
      </c>
      <c r="G2506">
        <f>VLOOKUP(A2506,'Лицевые счета'!$A$2:$K$4570,9,0)</f>
        <v>1</v>
      </c>
      <c r="H2506">
        <f>VLOOKUP(A2506,'Лицевые счета'!$A$2:$K$4570,10,0)</f>
        <v>118.7</v>
      </c>
      <c r="I2506" t="str">
        <f>VLOOKUP(A2506,'Лицевые счета'!$A$2:$K$4570,6,0)</f>
        <v>ФЛ</v>
      </c>
      <c r="J2506" t="str">
        <f>IF(AND(C2506=0,I2506="ФЛ"),G2506*H2506,"")</f>
        <v/>
      </c>
      <c r="K2506" t="str">
        <f>IF(AND(C2506&gt;0,E2506="Нет показаний",I2506="ФЛ"),G2506*H2506,"")</f>
        <v/>
      </c>
    </row>
    <row r="2507" spans="1:11" x14ac:dyDescent="0.25">
      <c r="A2507" s="7">
        <v>247424</v>
      </c>
      <c r="B2507" s="7">
        <f>VLOOKUP(A2507,'Лицевые счета'!$A$1:$K$4570,2,0)</f>
        <v>242884</v>
      </c>
      <c r="C2507">
        <f>COUNTIF('ИПУ и ОКПУ'!$A$2:$A$3258,A2507)</f>
        <v>1</v>
      </c>
      <c r="D2507" t="str">
        <f>IF(C2507&gt;0,VLOOKUP(A2507,'ИПУ и ОКПУ'!$A$1:$O$3258,9,0),"")</f>
        <v>Одноставочный</v>
      </c>
      <c r="E2507" t="str">
        <f>IF(C2507&gt;0,IF(VLOOKUP(A2507,'ИПУ и ОКПУ'!$A$1:$O$3258,14,0)="Нет показаний","Нет показаний",""),"")</f>
        <v/>
      </c>
      <c r="F2507">
        <f>IF(AND(C2507&gt;0),SUMIF('ИПУ и ОКПУ'!$A$2:$A$3258,A2507,'ИПУ и ОКПУ'!$O$2:$O$3258),"")</f>
        <v>0</v>
      </c>
      <c r="G2507">
        <f>VLOOKUP(A2507,'Лицевые счета'!$A$2:$K$4570,9,0)</f>
        <v>1</v>
      </c>
      <c r="H2507">
        <f>VLOOKUP(A2507,'Лицевые счета'!$A$2:$K$4570,10,0)</f>
        <v>134.30000000000001</v>
      </c>
      <c r="I2507" t="str">
        <f>VLOOKUP(A2507,'Лицевые счета'!$A$2:$K$4570,6,0)</f>
        <v>ФЛ</v>
      </c>
      <c r="J2507" t="str">
        <f>IF(AND(C2507=0,I2507="ФЛ"),G2507*H2507,"")</f>
        <v/>
      </c>
      <c r="K2507" t="str">
        <f>IF(AND(C2507&gt;0,E2507="Нет показаний",I2507="ФЛ"),G2507*H2507,"")</f>
        <v/>
      </c>
    </row>
    <row r="2508" spans="1:11" x14ac:dyDescent="0.25">
      <c r="A2508" s="7">
        <v>247430</v>
      </c>
      <c r="B2508" s="7">
        <f>VLOOKUP(A2508,'Лицевые счета'!$A$1:$K$4570,2,0)</f>
        <v>242884</v>
      </c>
      <c r="C2508">
        <f>COUNTIF('ИПУ и ОКПУ'!$A$2:$A$3258,A2508)</f>
        <v>1</v>
      </c>
      <c r="D2508" t="str">
        <f>IF(C2508&gt;0,VLOOKUP(A2508,'ИПУ и ОКПУ'!$A$1:$O$3258,9,0),"")</f>
        <v>Одноставочный</v>
      </c>
      <c r="E2508" t="str">
        <f>IF(C2508&gt;0,IF(VLOOKUP(A2508,'ИПУ и ОКПУ'!$A$1:$O$3258,14,0)="Нет показаний","Нет показаний",""),"")</f>
        <v/>
      </c>
      <c r="F2508">
        <f>IF(AND(C2508&gt;0),SUMIF('ИПУ и ОКПУ'!$A$2:$A$3258,A2508,'ИПУ и ОКПУ'!$O$2:$O$3258),"")</f>
        <v>400</v>
      </c>
      <c r="G2508">
        <f>VLOOKUP(A2508,'Лицевые счета'!$A$2:$K$4570,9,0)</f>
        <v>1</v>
      </c>
      <c r="H2508">
        <f>VLOOKUP(A2508,'Лицевые счета'!$A$2:$K$4570,10,0)</f>
        <v>134.30000000000001</v>
      </c>
      <c r="I2508" t="str">
        <f>VLOOKUP(A2508,'Лицевые счета'!$A$2:$K$4570,6,0)</f>
        <v>ФЛ</v>
      </c>
      <c r="J2508" t="str">
        <f>IF(AND(C2508=0,I2508="ФЛ"),G2508*H2508,"")</f>
        <v/>
      </c>
      <c r="K2508" t="str">
        <f>IF(AND(C2508&gt;0,E2508="Нет показаний",I2508="ФЛ"),G2508*H2508,"")</f>
        <v/>
      </c>
    </row>
    <row r="2509" spans="1:11" x14ac:dyDescent="0.25">
      <c r="A2509" s="7">
        <v>247434</v>
      </c>
      <c r="B2509" s="7">
        <f>VLOOKUP(A2509,'Лицевые счета'!$A$1:$K$4570,2,0)</f>
        <v>242884</v>
      </c>
      <c r="C2509">
        <f>COUNTIF('ИПУ и ОКПУ'!$A$2:$A$3258,A2509)</f>
        <v>1</v>
      </c>
      <c r="D2509" t="str">
        <f>IF(C2509&gt;0,VLOOKUP(A2509,'ИПУ и ОКПУ'!$A$1:$O$3258,9,0),"")</f>
        <v>Одноставочный</v>
      </c>
      <c r="E2509" t="str">
        <f>IF(C2509&gt;0,IF(VLOOKUP(A2509,'ИПУ и ОКПУ'!$A$1:$O$3258,14,0)="Нет показаний","Нет показаний",""),"")</f>
        <v/>
      </c>
      <c r="F2509">
        <f>IF(AND(C2509&gt;0),SUMIF('ИПУ и ОКПУ'!$A$2:$A$3258,A2509,'ИПУ и ОКПУ'!$O$2:$O$3258),"")</f>
        <v>0</v>
      </c>
      <c r="G2509">
        <f>VLOOKUP(A2509,'Лицевые счета'!$A$2:$K$4570,9,0)</f>
        <v>1</v>
      </c>
      <c r="H2509">
        <f>VLOOKUP(A2509,'Лицевые счета'!$A$2:$K$4570,10,0)</f>
        <v>118.7</v>
      </c>
      <c r="I2509" t="str">
        <f>VLOOKUP(A2509,'Лицевые счета'!$A$2:$K$4570,6,0)</f>
        <v>ФЛ</v>
      </c>
      <c r="J2509" t="str">
        <f>IF(AND(C2509=0,I2509="ФЛ"),G2509*H2509,"")</f>
        <v/>
      </c>
      <c r="K2509" t="str">
        <f>IF(AND(C2509&gt;0,E2509="Нет показаний",I2509="ФЛ"),G2509*H2509,"")</f>
        <v/>
      </c>
    </row>
    <row r="2510" spans="1:11" x14ac:dyDescent="0.25">
      <c r="A2510" s="7">
        <v>247436</v>
      </c>
      <c r="B2510" s="7">
        <f>VLOOKUP(A2510,'Лицевые счета'!$A$1:$K$4570,2,0)</f>
        <v>242884</v>
      </c>
      <c r="C2510">
        <f>COUNTIF('ИПУ и ОКПУ'!$A$2:$A$3258,A2510)</f>
        <v>1</v>
      </c>
      <c r="D2510" t="str">
        <f>IF(C2510&gt;0,VLOOKUP(A2510,'ИПУ и ОКПУ'!$A$1:$O$3258,9,0),"")</f>
        <v>Одноставочный</v>
      </c>
      <c r="E2510" t="str">
        <f>IF(C2510&gt;0,IF(VLOOKUP(A2510,'ИПУ и ОКПУ'!$A$1:$O$3258,14,0)="Нет показаний","Нет показаний",""),"")</f>
        <v/>
      </c>
      <c r="F2510">
        <f>IF(AND(C2510&gt;0),SUMIF('ИПУ и ОКПУ'!$A$2:$A$3258,A2510,'ИПУ и ОКПУ'!$O$2:$O$3258),"")</f>
        <v>0</v>
      </c>
      <c r="G2510">
        <f>VLOOKUP(A2510,'Лицевые счета'!$A$2:$K$4570,9,0)</f>
        <v>1</v>
      </c>
      <c r="H2510">
        <f>VLOOKUP(A2510,'Лицевые счета'!$A$2:$K$4570,10,0)</f>
        <v>134.30000000000001</v>
      </c>
      <c r="I2510" t="str">
        <f>VLOOKUP(A2510,'Лицевые счета'!$A$2:$K$4570,6,0)</f>
        <v>ФЛ</v>
      </c>
      <c r="J2510" t="str">
        <f>IF(AND(C2510=0,I2510="ФЛ"),G2510*H2510,"")</f>
        <v/>
      </c>
      <c r="K2510" t="str">
        <f>IF(AND(C2510&gt;0,E2510="Нет показаний",I2510="ФЛ"),G2510*H2510,"")</f>
        <v/>
      </c>
    </row>
    <row r="2511" spans="1:11" x14ac:dyDescent="0.25">
      <c r="A2511" s="7">
        <v>247440</v>
      </c>
      <c r="B2511" s="7">
        <f>VLOOKUP(A2511,'Лицевые счета'!$A$1:$K$4570,2,0)</f>
        <v>242885</v>
      </c>
      <c r="C2511">
        <f>COUNTIF('ИПУ и ОКПУ'!$A$2:$A$3258,A2511)</f>
        <v>1</v>
      </c>
      <c r="D2511" t="str">
        <f>IF(C2511&gt;0,VLOOKUP(A2511,'ИПУ и ОКПУ'!$A$1:$O$3258,9,0),"")</f>
        <v>Одноставочный</v>
      </c>
      <c r="E2511" t="str">
        <f>IF(C2511&gt;0,IF(VLOOKUP(A2511,'ИПУ и ОКПУ'!$A$1:$O$3258,14,0)="Нет показаний","Нет показаний",""),"")</f>
        <v/>
      </c>
      <c r="F2511">
        <f>IF(AND(C2511&gt;0),SUMIF('ИПУ и ОКПУ'!$A$2:$A$3258,A2511,'ИПУ и ОКПУ'!$O$2:$O$3258),"")</f>
        <v>0</v>
      </c>
      <c r="G2511">
        <f>VLOOKUP(A2511,'Лицевые счета'!$A$2:$K$4570,9,0)</f>
        <v>1</v>
      </c>
      <c r="H2511">
        <f>VLOOKUP(A2511,'Лицевые счета'!$A$2:$K$4570,10,0)</f>
        <v>92</v>
      </c>
      <c r="I2511" t="str">
        <f>VLOOKUP(A2511,'Лицевые счета'!$A$2:$K$4570,6,0)</f>
        <v>ФЛ</v>
      </c>
      <c r="J2511" t="str">
        <f>IF(AND(C2511=0,I2511="ФЛ"),G2511*H2511,"")</f>
        <v/>
      </c>
      <c r="K2511" t="str">
        <f>IF(AND(C2511&gt;0,E2511="Нет показаний",I2511="ФЛ"),G2511*H2511,"")</f>
        <v/>
      </c>
    </row>
    <row r="2512" spans="1:11" x14ac:dyDescent="0.25">
      <c r="A2512" s="7">
        <v>247442</v>
      </c>
      <c r="B2512" s="7">
        <f>VLOOKUP(A2512,'Лицевые счета'!$A$1:$K$4570,2,0)</f>
        <v>242885</v>
      </c>
      <c r="C2512">
        <f>COUNTIF('ИПУ и ОКПУ'!$A$2:$A$3258,A2512)</f>
        <v>1</v>
      </c>
      <c r="D2512" t="str">
        <f>IF(C2512&gt;0,VLOOKUP(A2512,'ИПУ и ОКПУ'!$A$1:$O$3258,9,0),"")</f>
        <v>Одноставочный</v>
      </c>
      <c r="E2512" t="str">
        <f>IF(C2512&gt;0,IF(VLOOKUP(A2512,'ИПУ и ОКПУ'!$A$1:$O$3258,14,0)="Нет показаний","Нет показаний",""),"")</f>
        <v>Нет показаний</v>
      </c>
      <c r="F2512">
        <f>IF(AND(C2512&gt;0),SUMIF('ИПУ и ОКПУ'!$A$2:$A$3258,A2512,'ИПУ и ОКПУ'!$O$2:$O$3258),"")</f>
        <v>0</v>
      </c>
      <c r="G2512">
        <f>VLOOKUP(A2512,'Лицевые счета'!$A$2:$K$4570,9,0)</f>
        <v>1</v>
      </c>
      <c r="H2512">
        <f>VLOOKUP(A2512,'Лицевые счета'!$A$2:$K$4570,10,0)</f>
        <v>118.7</v>
      </c>
      <c r="I2512" t="str">
        <f>VLOOKUP(A2512,'Лицевые счета'!$A$2:$K$4570,6,0)</f>
        <v>ФЛ</v>
      </c>
      <c r="J2512" t="str">
        <f>IF(AND(C2512=0,I2512="ФЛ"),G2512*H2512,"")</f>
        <v/>
      </c>
      <c r="K2512">
        <f>IF(AND(C2512&gt;0,E2512="Нет показаний",I2512="ФЛ"),G2512*H2512,"")</f>
        <v>118.7</v>
      </c>
    </row>
    <row r="2513" spans="1:11" x14ac:dyDescent="0.25">
      <c r="A2513" s="7">
        <v>247444</v>
      </c>
      <c r="B2513" s="7">
        <f>VLOOKUP(A2513,'Лицевые счета'!$A$1:$K$4570,2,0)</f>
        <v>242885</v>
      </c>
      <c r="C2513">
        <f>COUNTIF('ИПУ и ОКПУ'!$A$2:$A$3258,A2513)</f>
        <v>1</v>
      </c>
      <c r="D2513" t="str">
        <f>IF(C2513&gt;0,VLOOKUP(A2513,'ИПУ и ОКПУ'!$A$1:$O$3258,9,0),"")</f>
        <v>Одноставочный</v>
      </c>
      <c r="E2513" t="str">
        <f>IF(C2513&gt;0,IF(VLOOKUP(A2513,'ИПУ и ОКПУ'!$A$1:$O$3258,14,0)="Нет показаний","Нет показаний",""),"")</f>
        <v/>
      </c>
      <c r="F2513">
        <f>IF(AND(C2513&gt;0),SUMIF('ИПУ и ОКПУ'!$A$2:$A$3258,A2513,'ИПУ и ОКПУ'!$O$2:$O$3258),"")</f>
        <v>0</v>
      </c>
      <c r="G2513">
        <f>VLOOKUP(A2513,'Лицевые счета'!$A$2:$K$4570,9,0)</f>
        <v>1</v>
      </c>
      <c r="H2513">
        <f>VLOOKUP(A2513,'Лицевые счета'!$A$2:$K$4570,10,0)</f>
        <v>92</v>
      </c>
      <c r="I2513" t="str">
        <f>VLOOKUP(A2513,'Лицевые счета'!$A$2:$K$4570,6,0)</f>
        <v>ФЛ</v>
      </c>
      <c r="J2513" t="str">
        <f>IF(AND(C2513=0,I2513="ФЛ"),G2513*H2513,"")</f>
        <v/>
      </c>
      <c r="K2513" t="str">
        <f>IF(AND(C2513&gt;0,E2513="Нет показаний",I2513="ФЛ"),G2513*H2513,"")</f>
        <v/>
      </c>
    </row>
    <row r="2514" spans="1:11" x14ac:dyDescent="0.25">
      <c r="A2514" s="7">
        <v>247448</v>
      </c>
      <c r="B2514" s="7">
        <f>VLOOKUP(A2514,'Лицевые счета'!$A$1:$K$4570,2,0)</f>
        <v>242886</v>
      </c>
      <c r="C2514">
        <f>COUNTIF('ИПУ и ОКПУ'!$A$2:$A$3258,A2514)</f>
        <v>1</v>
      </c>
      <c r="D2514" t="str">
        <f>IF(C2514&gt;0,VLOOKUP(A2514,'ИПУ и ОКПУ'!$A$1:$O$3258,9,0),"")</f>
        <v>Одноставочный</v>
      </c>
      <c r="E2514" t="str">
        <f>IF(C2514&gt;0,IF(VLOOKUP(A2514,'ИПУ и ОКПУ'!$A$1:$O$3258,14,0)="Нет показаний","Нет показаний",""),"")</f>
        <v/>
      </c>
      <c r="F2514">
        <f>IF(AND(C2514&gt;0),SUMIF('ИПУ и ОКПУ'!$A$2:$A$3258,A2514,'ИПУ и ОКПУ'!$O$2:$O$3258),"")</f>
        <v>0</v>
      </c>
      <c r="G2514">
        <f>VLOOKUP(A2514,'Лицевые счета'!$A$2:$K$4570,9,0)</f>
        <v>1</v>
      </c>
      <c r="H2514">
        <f>VLOOKUP(A2514,'Лицевые счета'!$A$2:$K$4570,10,0)</f>
        <v>92</v>
      </c>
      <c r="I2514" t="str">
        <f>VLOOKUP(A2514,'Лицевые счета'!$A$2:$K$4570,6,0)</f>
        <v>ФЛ</v>
      </c>
      <c r="J2514" t="str">
        <f>IF(AND(C2514=0,I2514="ФЛ"),G2514*H2514,"")</f>
        <v/>
      </c>
      <c r="K2514" t="str">
        <f>IF(AND(C2514&gt;0,E2514="Нет показаний",I2514="ФЛ"),G2514*H2514,"")</f>
        <v/>
      </c>
    </row>
    <row r="2515" spans="1:11" x14ac:dyDescent="0.25">
      <c r="A2515" s="7">
        <v>247500</v>
      </c>
      <c r="B2515" s="7">
        <f>VLOOKUP(A2515,'Лицевые счета'!$A$1:$K$4570,2,0)</f>
        <v>242893</v>
      </c>
      <c r="C2515">
        <f>COUNTIF('ИПУ и ОКПУ'!$A$2:$A$3258,A2515)</f>
        <v>1</v>
      </c>
      <c r="D2515" t="str">
        <f>IF(C2515&gt;0,VLOOKUP(A2515,'ИПУ и ОКПУ'!$A$1:$O$3258,9,0),"")</f>
        <v>Одноставочный</v>
      </c>
      <c r="E2515" t="str">
        <f>IF(C2515&gt;0,IF(VLOOKUP(A2515,'ИПУ и ОКПУ'!$A$1:$O$3258,14,0)="Нет показаний","Нет показаний",""),"")</f>
        <v/>
      </c>
      <c r="F2515">
        <f>IF(AND(C2515&gt;0),SUMIF('ИПУ и ОКПУ'!$A$2:$A$3258,A2515,'ИПУ и ОКПУ'!$O$2:$O$3258),"")</f>
        <v>1</v>
      </c>
      <c r="G2515">
        <f>VLOOKUP(A2515,'Лицевые счета'!$A$2:$K$4570,9,0)</f>
        <v>1</v>
      </c>
      <c r="H2515">
        <f>VLOOKUP(A2515,'Лицевые счета'!$A$2:$K$4570,10,0)</f>
        <v>134.30000000000001</v>
      </c>
      <c r="I2515" t="str">
        <f>VLOOKUP(A2515,'Лицевые счета'!$A$2:$K$4570,6,0)</f>
        <v>ФЛ</v>
      </c>
      <c r="J2515" t="str">
        <f>IF(AND(C2515=0,I2515="ФЛ"),G2515*H2515,"")</f>
        <v/>
      </c>
      <c r="K2515" t="str">
        <f>IF(AND(C2515&gt;0,E2515="Нет показаний",I2515="ФЛ"),G2515*H2515,"")</f>
        <v/>
      </c>
    </row>
    <row r="2516" spans="1:11" x14ac:dyDescent="0.25">
      <c r="A2516" s="7">
        <v>247502</v>
      </c>
      <c r="B2516" s="7">
        <f>VLOOKUP(A2516,'Лицевые счета'!$A$1:$K$4570,2,0)</f>
        <v>242893</v>
      </c>
      <c r="C2516">
        <f>COUNTIF('ИПУ и ОКПУ'!$A$2:$A$3258,A2516)</f>
        <v>1</v>
      </c>
      <c r="D2516" t="str">
        <f>IF(C2516&gt;0,VLOOKUP(A2516,'ИПУ и ОКПУ'!$A$1:$O$3258,9,0),"")</f>
        <v>Одноставочный</v>
      </c>
      <c r="E2516" t="str">
        <f>IF(C2516&gt;0,IF(VLOOKUP(A2516,'ИПУ и ОКПУ'!$A$1:$O$3258,14,0)="Нет показаний","Нет показаний",""),"")</f>
        <v/>
      </c>
      <c r="F2516">
        <f>IF(AND(C2516&gt;0),SUMIF('ИПУ и ОКПУ'!$A$2:$A$3258,A2516,'ИПУ и ОКПУ'!$O$2:$O$3258),"")</f>
        <v>0</v>
      </c>
      <c r="G2516">
        <f>VLOOKUP(A2516,'Лицевые счета'!$A$2:$K$4570,9,0)</f>
        <v>1</v>
      </c>
      <c r="H2516">
        <f>VLOOKUP(A2516,'Лицевые счета'!$A$2:$K$4570,10,0)</f>
        <v>92</v>
      </c>
      <c r="I2516" t="str">
        <f>VLOOKUP(A2516,'Лицевые счета'!$A$2:$K$4570,6,0)</f>
        <v>ФЛ</v>
      </c>
      <c r="J2516" t="str">
        <f>IF(AND(C2516=0,I2516="ФЛ"),G2516*H2516,"")</f>
        <v/>
      </c>
      <c r="K2516" t="str">
        <f>IF(AND(C2516&gt;0,E2516="Нет показаний",I2516="ФЛ"),G2516*H2516,"")</f>
        <v/>
      </c>
    </row>
    <row r="2517" spans="1:11" x14ac:dyDescent="0.25">
      <c r="A2517" s="7">
        <v>247504</v>
      </c>
      <c r="B2517" s="7">
        <f>VLOOKUP(A2517,'Лицевые счета'!$A$1:$K$4570,2,0)</f>
        <v>242893</v>
      </c>
      <c r="C2517">
        <f>COUNTIF('ИПУ и ОКПУ'!$A$2:$A$3258,A2517)</f>
        <v>1</v>
      </c>
      <c r="D2517" t="str">
        <f>IF(C2517&gt;0,VLOOKUP(A2517,'ИПУ и ОКПУ'!$A$1:$O$3258,9,0),"")</f>
        <v>Одноставочный</v>
      </c>
      <c r="E2517" t="str">
        <f>IF(C2517&gt;0,IF(VLOOKUP(A2517,'ИПУ и ОКПУ'!$A$1:$O$3258,14,0)="Нет показаний","Нет показаний",""),"")</f>
        <v/>
      </c>
      <c r="F2517">
        <f>IF(AND(C2517&gt;0),SUMIF('ИПУ и ОКПУ'!$A$2:$A$3258,A2517,'ИПУ и ОКПУ'!$O$2:$O$3258),"")</f>
        <v>0</v>
      </c>
      <c r="G2517">
        <f>VLOOKUP(A2517,'Лицевые счета'!$A$2:$K$4570,9,0)</f>
        <v>1</v>
      </c>
      <c r="H2517">
        <f>VLOOKUP(A2517,'Лицевые счета'!$A$2:$K$4570,10,0)</f>
        <v>118.7</v>
      </c>
      <c r="I2517" t="str">
        <f>VLOOKUP(A2517,'Лицевые счета'!$A$2:$K$4570,6,0)</f>
        <v>ФЛ</v>
      </c>
      <c r="J2517" t="str">
        <f>IF(AND(C2517=0,I2517="ФЛ"),G2517*H2517,"")</f>
        <v/>
      </c>
      <c r="K2517" t="str">
        <f>IF(AND(C2517&gt;0,E2517="Нет показаний",I2517="ФЛ"),G2517*H2517,"")</f>
        <v/>
      </c>
    </row>
    <row r="2518" spans="1:11" x14ac:dyDescent="0.25">
      <c r="A2518" s="7">
        <v>247506</v>
      </c>
      <c r="B2518" s="7">
        <f>VLOOKUP(A2518,'Лицевые счета'!$A$1:$K$4570,2,0)</f>
        <v>242893</v>
      </c>
      <c r="C2518">
        <f>COUNTIF('ИПУ и ОКПУ'!$A$2:$A$3258,A2518)</f>
        <v>1</v>
      </c>
      <c r="D2518" t="str">
        <f>IF(C2518&gt;0,VLOOKUP(A2518,'ИПУ и ОКПУ'!$A$1:$O$3258,9,0),"")</f>
        <v>Одноставочный</v>
      </c>
      <c r="E2518" t="str">
        <f>IF(C2518&gt;0,IF(VLOOKUP(A2518,'ИПУ и ОКПУ'!$A$1:$O$3258,14,0)="Нет показаний","Нет показаний",""),"")</f>
        <v/>
      </c>
      <c r="F2518">
        <f>IF(AND(C2518&gt;0),SUMIF('ИПУ и ОКПУ'!$A$2:$A$3258,A2518,'ИПУ и ОКПУ'!$O$2:$O$3258),"")</f>
        <v>410</v>
      </c>
      <c r="G2518">
        <f>VLOOKUP(A2518,'Лицевые счета'!$A$2:$K$4570,9,0)</f>
        <v>1</v>
      </c>
      <c r="H2518">
        <f>VLOOKUP(A2518,'Лицевые счета'!$A$2:$K$4570,10,0)</f>
        <v>118.7</v>
      </c>
      <c r="I2518" t="str">
        <f>VLOOKUP(A2518,'Лицевые счета'!$A$2:$K$4570,6,0)</f>
        <v>ФЛ</v>
      </c>
      <c r="J2518" t="str">
        <f>IF(AND(C2518=0,I2518="ФЛ"),G2518*H2518,"")</f>
        <v/>
      </c>
      <c r="K2518" t="str">
        <f>IF(AND(C2518&gt;0,E2518="Нет показаний",I2518="ФЛ"),G2518*H2518,"")</f>
        <v/>
      </c>
    </row>
    <row r="2519" spans="1:11" x14ac:dyDescent="0.25">
      <c r="A2519" s="7">
        <v>247508</v>
      </c>
      <c r="B2519" s="7">
        <f>VLOOKUP(A2519,'Лицевые счета'!$A$1:$K$4570,2,0)</f>
        <v>242893</v>
      </c>
      <c r="C2519">
        <f>COUNTIF('ИПУ и ОКПУ'!$A$2:$A$3258,A2519)</f>
        <v>1</v>
      </c>
      <c r="D2519" t="str">
        <f>IF(C2519&gt;0,VLOOKUP(A2519,'ИПУ и ОКПУ'!$A$1:$O$3258,9,0),"")</f>
        <v>Одноставочный</v>
      </c>
      <c r="E2519" t="str">
        <f>IF(C2519&gt;0,IF(VLOOKUP(A2519,'ИПУ и ОКПУ'!$A$1:$O$3258,14,0)="Нет показаний","Нет показаний",""),"")</f>
        <v/>
      </c>
      <c r="F2519">
        <f>IF(AND(C2519&gt;0),SUMIF('ИПУ и ОКПУ'!$A$2:$A$3258,A2519,'ИПУ и ОКПУ'!$O$2:$O$3258),"")</f>
        <v>0</v>
      </c>
      <c r="G2519">
        <f>VLOOKUP(A2519,'Лицевые счета'!$A$2:$K$4570,9,0)</f>
        <v>1</v>
      </c>
      <c r="H2519">
        <f>VLOOKUP(A2519,'Лицевые счета'!$A$2:$K$4570,10,0)</f>
        <v>92</v>
      </c>
      <c r="I2519" t="str">
        <f>VLOOKUP(A2519,'Лицевые счета'!$A$2:$K$4570,6,0)</f>
        <v>ФЛ</v>
      </c>
      <c r="J2519" t="str">
        <f>IF(AND(C2519=0,I2519="ФЛ"),G2519*H2519,"")</f>
        <v/>
      </c>
      <c r="K2519" t="str">
        <f>IF(AND(C2519&gt;0,E2519="Нет показаний",I2519="ФЛ"),G2519*H2519,"")</f>
        <v/>
      </c>
    </row>
    <row r="2520" spans="1:11" x14ac:dyDescent="0.25">
      <c r="A2520" s="7">
        <v>247510</v>
      </c>
      <c r="B2520" s="7">
        <f>VLOOKUP(A2520,'Лицевые счета'!$A$1:$K$4570,2,0)</f>
        <v>242893</v>
      </c>
      <c r="C2520">
        <f>COUNTIF('ИПУ и ОКПУ'!$A$2:$A$3258,A2520)</f>
        <v>1</v>
      </c>
      <c r="D2520" t="str">
        <f>IF(C2520&gt;0,VLOOKUP(A2520,'ИПУ и ОКПУ'!$A$1:$O$3258,9,0),"")</f>
        <v>Одноставочный</v>
      </c>
      <c r="E2520" t="str">
        <f>IF(C2520&gt;0,IF(VLOOKUP(A2520,'ИПУ и ОКПУ'!$A$1:$O$3258,14,0)="Нет показаний","Нет показаний",""),"")</f>
        <v/>
      </c>
      <c r="F2520">
        <f>IF(AND(C2520&gt;0),SUMIF('ИПУ и ОКПУ'!$A$2:$A$3258,A2520,'ИПУ и ОКПУ'!$O$2:$O$3258),"")</f>
        <v>0</v>
      </c>
      <c r="G2520">
        <f>VLOOKUP(A2520,'Лицевые счета'!$A$2:$K$4570,9,0)</f>
        <v>1</v>
      </c>
      <c r="H2520">
        <f>VLOOKUP(A2520,'Лицевые счета'!$A$2:$K$4570,10,0)</f>
        <v>118.7</v>
      </c>
      <c r="I2520" t="str">
        <f>VLOOKUP(A2520,'Лицевые счета'!$A$2:$K$4570,6,0)</f>
        <v>ФЛ</v>
      </c>
      <c r="J2520" t="str">
        <f>IF(AND(C2520=0,I2520="ФЛ"),G2520*H2520,"")</f>
        <v/>
      </c>
      <c r="K2520" t="str">
        <f>IF(AND(C2520&gt;0,E2520="Нет показаний",I2520="ФЛ"),G2520*H2520,"")</f>
        <v/>
      </c>
    </row>
    <row r="2521" spans="1:11" x14ac:dyDescent="0.25">
      <c r="A2521" s="7">
        <v>247512</v>
      </c>
      <c r="B2521" s="7">
        <f>VLOOKUP(A2521,'Лицевые счета'!$A$1:$K$4570,2,0)</f>
        <v>242893</v>
      </c>
      <c r="C2521">
        <f>COUNTIF('ИПУ и ОКПУ'!$A$2:$A$3258,A2521)</f>
        <v>1</v>
      </c>
      <c r="D2521" t="str">
        <f>IF(C2521&gt;0,VLOOKUP(A2521,'ИПУ и ОКПУ'!$A$1:$O$3258,9,0),"")</f>
        <v>Одноставочный</v>
      </c>
      <c r="E2521" t="str">
        <f>IF(C2521&gt;0,IF(VLOOKUP(A2521,'ИПУ и ОКПУ'!$A$1:$O$3258,14,0)="Нет показаний","Нет показаний",""),"")</f>
        <v/>
      </c>
      <c r="F2521">
        <f>IF(AND(C2521&gt;0),SUMIF('ИПУ и ОКПУ'!$A$2:$A$3258,A2521,'ИПУ и ОКПУ'!$O$2:$O$3258),"")</f>
        <v>0</v>
      </c>
      <c r="G2521">
        <f>VLOOKUP(A2521,'Лицевые счета'!$A$2:$K$4570,9,0)</f>
        <v>1</v>
      </c>
      <c r="H2521">
        <f>VLOOKUP(A2521,'Лицевые счета'!$A$2:$K$4570,10,0)</f>
        <v>118.7</v>
      </c>
      <c r="I2521" t="str">
        <f>VLOOKUP(A2521,'Лицевые счета'!$A$2:$K$4570,6,0)</f>
        <v>ФЛ</v>
      </c>
      <c r="J2521" t="str">
        <f>IF(AND(C2521=0,I2521="ФЛ"),G2521*H2521,"")</f>
        <v/>
      </c>
      <c r="K2521" t="str">
        <f>IF(AND(C2521&gt;0,E2521="Нет показаний",I2521="ФЛ"),G2521*H2521,"")</f>
        <v/>
      </c>
    </row>
    <row r="2522" spans="1:11" x14ac:dyDescent="0.25">
      <c r="A2522" s="7">
        <v>247514</v>
      </c>
      <c r="B2522" s="7">
        <f>VLOOKUP(A2522,'Лицевые счета'!$A$1:$K$4570,2,0)</f>
        <v>242893</v>
      </c>
      <c r="C2522">
        <f>COUNTIF('ИПУ и ОКПУ'!$A$2:$A$3258,A2522)</f>
        <v>1</v>
      </c>
      <c r="D2522" t="str">
        <f>IF(C2522&gt;0,VLOOKUP(A2522,'ИПУ и ОКПУ'!$A$1:$O$3258,9,0),"")</f>
        <v>Одноставочный</v>
      </c>
      <c r="E2522" t="str">
        <f>IF(C2522&gt;0,IF(VLOOKUP(A2522,'ИПУ и ОКПУ'!$A$1:$O$3258,14,0)="Нет показаний","Нет показаний",""),"")</f>
        <v/>
      </c>
      <c r="F2522">
        <f>IF(AND(C2522&gt;0),SUMIF('ИПУ и ОКПУ'!$A$2:$A$3258,A2522,'ИПУ и ОКПУ'!$O$2:$O$3258),"")</f>
        <v>100</v>
      </c>
      <c r="G2522">
        <f>VLOOKUP(A2522,'Лицевые счета'!$A$2:$K$4570,9,0)</f>
        <v>1</v>
      </c>
      <c r="H2522">
        <f>VLOOKUP(A2522,'Лицевые счета'!$A$2:$K$4570,10,0)</f>
        <v>134.30000000000001</v>
      </c>
      <c r="I2522" t="str">
        <f>VLOOKUP(A2522,'Лицевые счета'!$A$2:$K$4570,6,0)</f>
        <v>ФЛ</v>
      </c>
      <c r="J2522" t="str">
        <f>IF(AND(C2522=0,I2522="ФЛ"),G2522*H2522,"")</f>
        <v/>
      </c>
      <c r="K2522" t="str">
        <f>IF(AND(C2522&gt;0,E2522="Нет показаний",I2522="ФЛ"),G2522*H2522,"")</f>
        <v/>
      </c>
    </row>
    <row r="2523" spans="1:11" x14ac:dyDescent="0.25">
      <c r="A2523" s="7">
        <v>247516</v>
      </c>
      <c r="B2523" s="7">
        <f>VLOOKUP(A2523,'Лицевые счета'!$A$1:$K$4570,2,0)</f>
        <v>242893</v>
      </c>
      <c r="C2523">
        <f>COUNTIF('ИПУ и ОКПУ'!$A$2:$A$3258,A2523)</f>
        <v>1</v>
      </c>
      <c r="D2523" t="str">
        <f>IF(C2523&gt;0,VLOOKUP(A2523,'ИПУ и ОКПУ'!$A$1:$O$3258,9,0),"")</f>
        <v>Одноставочный</v>
      </c>
      <c r="E2523" t="str">
        <f>IF(C2523&gt;0,IF(VLOOKUP(A2523,'ИПУ и ОКПУ'!$A$1:$O$3258,14,0)="Нет показаний","Нет показаний",""),"")</f>
        <v/>
      </c>
      <c r="F2523">
        <f>IF(AND(C2523&gt;0),SUMIF('ИПУ и ОКПУ'!$A$2:$A$3258,A2523,'ИПУ и ОКПУ'!$O$2:$O$3258),"")</f>
        <v>0</v>
      </c>
      <c r="G2523">
        <f>VLOOKUP(A2523,'Лицевые счета'!$A$2:$K$4570,9,0)</f>
        <v>1</v>
      </c>
      <c r="H2523">
        <f>VLOOKUP(A2523,'Лицевые счета'!$A$2:$K$4570,10,0)</f>
        <v>92</v>
      </c>
      <c r="I2523" t="str">
        <f>VLOOKUP(A2523,'Лицевые счета'!$A$2:$K$4570,6,0)</f>
        <v>ФЛ</v>
      </c>
      <c r="J2523" t="str">
        <f>IF(AND(C2523=0,I2523="ФЛ"),G2523*H2523,"")</f>
        <v/>
      </c>
      <c r="K2523" t="str">
        <f>IF(AND(C2523&gt;0,E2523="Нет показаний",I2523="ФЛ"),G2523*H2523,"")</f>
        <v/>
      </c>
    </row>
    <row r="2524" spans="1:11" x14ac:dyDescent="0.25">
      <c r="A2524" s="7">
        <v>247520</v>
      </c>
      <c r="B2524" s="7">
        <f>VLOOKUP(A2524,'Лицевые счета'!$A$1:$K$4570,2,0)</f>
        <v>242893</v>
      </c>
      <c r="C2524">
        <f>COUNTIF('ИПУ и ОКПУ'!$A$2:$A$3258,A2524)</f>
        <v>1</v>
      </c>
      <c r="D2524" t="str">
        <f>IF(C2524&gt;0,VLOOKUP(A2524,'ИПУ и ОКПУ'!$A$1:$O$3258,9,0),"")</f>
        <v>Одноставочный</v>
      </c>
      <c r="E2524" t="str">
        <f>IF(C2524&gt;0,IF(VLOOKUP(A2524,'ИПУ и ОКПУ'!$A$1:$O$3258,14,0)="Нет показаний","Нет показаний",""),"")</f>
        <v/>
      </c>
      <c r="F2524">
        <f>IF(AND(C2524&gt;0),SUMIF('ИПУ и ОКПУ'!$A$2:$A$3258,A2524,'ИПУ и ОКПУ'!$O$2:$O$3258),"")</f>
        <v>150</v>
      </c>
      <c r="G2524">
        <f>VLOOKUP(A2524,'Лицевые счета'!$A$2:$K$4570,9,0)</f>
        <v>1</v>
      </c>
      <c r="H2524">
        <f>VLOOKUP(A2524,'Лицевые счета'!$A$2:$K$4570,10,0)</f>
        <v>92</v>
      </c>
      <c r="I2524" t="str">
        <f>VLOOKUP(A2524,'Лицевые счета'!$A$2:$K$4570,6,0)</f>
        <v>ФЛ</v>
      </c>
      <c r="J2524" t="str">
        <f>IF(AND(C2524=0,I2524="ФЛ"),G2524*H2524,"")</f>
        <v/>
      </c>
      <c r="K2524" t="str">
        <f>IF(AND(C2524&gt;0,E2524="Нет показаний",I2524="ФЛ"),G2524*H2524,"")</f>
        <v/>
      </c>
    </row>
    <row r="2525" spans="1:11" x14ac:dyDescent="0.25">
      <c r="A2525" s="7">
        <v>247522</v>
      </c>
      <c r="B2525" s="7">
        <f>VLOOKUP(A2525,'Лицевые счета'!$A$1:$K$4570,2,0)</f>
        <v>242893</v>
      </c>
      <c r="C2525">
        <f>COUNTIF('ИПУ и ОКПУ'!$A$2:$A$3258,A2525)</f>
        <v>1</v>
      </c>
      <c r="D2525" t="str">
        <f>IF(C2525&gt;0,VLOOKUP(A2525,'ИПУ и ОКПУ'!$A$1:$O$3258,9,0),"")</f>
        <v>Одноставочный</v>
      </c>
      <c r="E2525" t="str">
        <f>IF(C2525&gt;0,IF(VLOOKUP(A2525,'ИПУ и ОКПУ'!$A$1:$O$3258,14,0)="Нет показаний","Нет показаний",""),"")</f>
        <v>Нет показаний</v>
      </c>
      <c r="F2525">
        <f>IF(AND(C2525&gt;0),SUMIF('ИПУ и ОКПУ'!$A$2:$A$3258,A2525,'ИПУ и ОКПУ'!$O$2:$O$3258),"")</f>
        <v>0</v>
      </c>
      <c r="G2525">
        <f>VLOOKUP(A2525,'Лицевые счета'!$A$2:$K$4570,9,0)</f>
        <v>1</v>
      </c>
      <c r="H2525">
        <f>VLOOKUP(A2525,'Лицевые счета'!$A$2:$K$4570,10,0)</f>
        <v>118.7</v>
      </c>
      <c r="I2525" t="str">
        <f>VLOOKUP(A2525,'Лицевые счета'!$A$2:$K$4570,6,0)</f>
        <v>ФЛ</v>
      </c>
      <c r="J2525" t="str">
        <f>IF(AND(C2525=0,I2525="ФЛ"),G2525*H2525,"")</f>
        <v/>
      </c>
      <c r="K2525">
        <f>IF(AND(C2525&gt;0,E2525="Нет показаний",I2525="ФЛ"),G2525*H2525,"")</f>
        <v>118.7</v>
      </c>
    </row>
    <row r="2526" spans="1:11" x14ac:dyDescent="0.25">
      <c r="A2526" s="7">
        <v>247524</v>
      </c>
      <c r="B2526" s="7">
        <f>VLOOKUP(A2526,'Лицевые счета'!$A$1:$K$4570,2,0)</f>
        <v>242895</v>
      </c>
      <c r="C2526">
        <f>COUNTIF('ИПУ и ОКПУ'!$A$2:$A$3258,A2526)</f>
        <v>1</v>
      </c>
      <c r="D2526" t="str">
        <f>IF(C2526&gt;0,VLOOKUP(A2526,'ИПУ и ОКПУ'!$A$1:$O$3258,9,0),"")</f>
        <v>Одноставочный</v>
      </c>
      <c r="E2526" t="str">
        <f>IF(C2526&gt;0,IF(VLOOKUP(A2526,'ИПУ и ОКПУ'!$A$1:$O$3258,14,0)="Нет показаний","Нет показаний",""),"")</f>
        <v/>
      </c>
      <c r="F2526">
        <f>IF(AND(C2526&gt;0),SUMIF('ИПУ и ОКПУ'!$A$2:$A$3258,A2526,'ИПУ и ОКПУ'!$O$2:$O$3258),"")</f>
        <v>310</v>
      </c>
      <c r="G2526">
        <f>VLOOKUP(A2526,'Лицевые счета'!$A$2:$K$4570,9,0)</f>
        <v>1</v>
      </c>
      <c r="H2526">
        <f>VLOOKUP(A2526,'Лицевые счета'!$A$2:$K$4570,10,0)</f>
        <v>118.7</v>
      </c>
      <c r="I2526" t="str">
        <f>VLOOKUP(A2526,'Лицевые счета'!$A$2:$K$4570,6,0)</f>
        <v>ФЛ</v>
      </c>
      <c r="J2526" t="str">
        <f>IF(AND(C2526=0,I2526="ФЛ"),G2526*H2526,"")</f>
        <v/>
      </c>
      <c r="K2526" t="str">
        <f>IF(AND(C2526&gt;0,E2526="Нет показаний",I2526="ФЛ"),G2526*H2526,"")</f>
        <v/>
      </c>
    </row>
    <row r="2527" spans="1:11" x14ac:dyDescent="0.25">
      <c r="A2527" s="7">
        <v>247526</v>
      </c>
      <c r="B2527" s="7">
        <f>VLOOKUP(A2527,'Лицевые счета'!$A$1:$K$4570,2,0)</f>
        <v>242895</v>
      </c>
      <c r="C2527">
        <f>COUNTIF('ИПУ и ОКПУ'!$A$2:$A$3258,A2527)</f>
        <v>1</v>
      </c>
      <c r="D2527" t="str">
        <f>IF(C2527&gt;0,VLOOKUP(A2527,'ИПУ и ОКПУ'!$A$1:$O$3258,9,0),"")</f>
        <v>Одноставочный</v>
      </c>
      <c r="E2527" t="str">
        <f>IF(C2527&gt;0,IF(VLOOKUP(A2527,'ИПУ и ОКПУ'!$A$1:$O$3258,14,0)="Нет показаний","Нет показаний",""),"")</f>
        <v>Нет показаний</v>
      </c>
      <c r="F2527">
        <f>IF(AND(C2527&gt;0),SUMIF('ИПУ и ОКПУ'!$A$2:$A$3258,A2527,'ИПУ и ОКПУ'!$O$2:$O$3258),"")</f>
        <v>0</v>
      </c>
      <c r="G2527">
        <f>VLOOKUP(A2527,'Лицевые счета'!$A$2:$K$4570,9,0)</f>
        <v>1</v>
      </c>
      <c r="H2527">
        <f>VLOOKUP(A2527,'Лицевые счета'!$A$2:$K$4570,10,0)</f>
        <v>118.7</v>
      </c>
      <c r="I2527" t="str">
        <f>VLOOKUP(A2527,'Лицевые счета'!$A$2:$K$4570,6,0)</f>
        <v>ФЛ</v>
      </c>
      <c r="J2527" t="str">
        <f>IF(AND(C2527=0,I2527="ФЛ"),G2527*H2527,"")</f>
        <v/>
      </c>
      <c r="K2527">
        <f>IF(AND(C2527&gt;0,E2527="Нет показаний",I2527="ФЛ"),G2527*H2527,"")</f>
        <v>118.7</v>
      </c>
    </row>
    <row r="2528" spans="1:11" x14ac:dyDescent="0.25">
      <c r="A2528" s="7">
        <v>247530</v>
      </c>
      <c r="B2528" s="7">
        <f>VLOOKUP(A2528,'Лицевые счета'!$A$1:$K$4570,2,0)</f>
        <v>242895</v>
      </c>
      <c r="C2528">
        <f>COUNTIF('ИПУ и ОКПУ'!$A$2:$A$3258,A2528)</f>
        <v>1</v>
      </c>
      <c r="D2528" t="str">
        <f>IF(C2528&gt;0,VLOOKUP(A2528,'ИПУ и ОКПУ'!$A$1:$O$3258,9,0),"")</f>
        <v>Одноставочный</v>
      </c>
      <c r="E2528" t="str">
        <f>IF(C2528&gt;0,IF(VLOOKUP(A2528,'ИПУ и ОКПУ'!$A$1:$O$3258,14,0)="Нет показаний","Нет показаний",""),"")</f>
        <v>Нет показаний</v>
      </c>
      <c r="F2528">
        <f>IF(AND(C2528&gt;0),SUMIF('ИПУ и ОКПУ'!$A$2:$A$3258,A2528,'ИПУ и ОКПУ'!$O$2:$O$3258),"")</f>
        <v>0</v>
      </c>
      <c r="G2528">
        <f>VLOOKUP(A2528,'Лицевые счета'!$A$2:$K$4570,9,0)</f>
        <v>1</v>
      </c>
      <c r="H2528">
        <f>VLOOKUP(A2528,'Лицевые счета'!$A$2:$K$4570,10,0)</f>
        <v>118.7</v>
      </c>
      <c r="I2528" t="str">
        <f>VLOOKUP(A2528,'Лицевые счета'!$A$2:$K$4570,6,0)</f>
        <v>ФЛ</v>
      </c>
      <c r="J2528" t="str">
        <f>IF(AND(C2528=0,I2528="ФЛ"),G2528*H2528,"")</f>
        <v/>
      </c>
      <c r="K2528">
        <f>IF(AND(C2528&gt;0,E2528="Нет показаний",I2528="ФЛ"),G2528*H2528,"")</f>
        <v>118.7</v>
      </c>
    </row>
    <row r="2529" spans="1:11" x14ac:dyDescent="0.25">
      <c r="A2529" s="7">
        <v>247628</v>
      </c>
      <c r="B2529" s="7">
        <f>VLOOKUP(A2529,'Лицевые счета'!$A$1:$K$4570,2,0)</f>
        <v>242903</v>
      </c>
      <c r="C2529">
        <f>COUNTIF('ИПУ и ОКПУ'!$A$2:$A$3258,A2529)</f>
        <v>1</v>
      </c>
      <c r="D2529" t="str">
        <f>IF(C2529&gt;0,VLOOKUP(A2529,'ИПУ и ОКПУ'!$A$1:$O$3258,9,0),"")</f>
        <v>Одноставочный</v>
      </c>
      <c r="E2529" t="str">
        <f>IF(C2529&gt;0,IF(VLOOKUP(A2529,'ИПУ и ОКПУ'!$A$1:$O$3258,14,0)="Нет показаний","Нет показаний",""),"")</f>
        <v>Нет показаний</v>
      </c>
      <c r="F2529">
        <f>IF(AND(C2529&gt;0),SUMIF('ИПУ и ОКПУ'!$A$2:$A$3258,A2529,'ИПУ и ОКПУ'!$O$2:$O$3258),"")</f>
        <v>0</v>
      </c>
      <c r="G2529">
        <f>VLOOKUP(A2529,'Лицевые счета'!$A$2:$K$4570,9,0)</f>
        <v>1</v>
      </c>
      <c r="H2529">
        <f>VLOOKUP(A2529,'Лицевые счета'!$A$2:$K$4570,10,0)</f>
        <v>92</v>
      </c>
      <c r="I2529" t="str">
        <f>VLOOKUP(A2529,'Лицевые счета'!$A$2:$K$4570,6,0)</f>
        <v>ФЛ</v>
      </c>
      <c r="J2529" t="str">
        <f>IF(AND(C2529=0,I2529="ФЛ"),G2529*H2529,"")</f>
        <v/>
      </c>
      <c r="K2529">
        <f>IF(AND(C2529&gt;0,E2529="Нет показаний",I2529="ФЛ"),G2529*H2529,"")</f>
        <v>92</v>
      </c>
    </row>
    <row r="2530" spans="1:11" x14ac:dyDescent="0.25">
      <c r="A2530" s="7">
        <v>247630</v>
      </c>
      <c r="B2530" s="7">
        <f>VLOOKUP(A2530,'Лицевые счета'!$A$1:$K$4570,2,0)</f>
        <v>242903</v>
      </c>
      <c r="C2530">
        <f>COUNTIF('ИПУ и ОКПУ'!$A$2:$A$3258,A2530)</f>
        <v>1</v>
      </c>
      <c r="D2530" t="str">
        <f>IF(C2530&gt;0,VLOOKUP(A2530,'ИПУ и ОКПУ'!$A$1:$O$3258,9,0),"")</f>
        <v>Одноставочный</v>
      </c>
      <c r="E2530" t="str">
        <f>IF(C2530&gt;0,IF(VLOOKUP(A2530,'ИПУ и ОКПУ'!$A$1:$O$3258,14,0)="Нет показаний","Нет показаний",""),"")</f>
        <v>Нет показаний</v>
      </c>
      <c r="F2530">
        <f>IF(AND(C2530&gt;0),SUMIF('ИПУ и ОКПУ'!$A$2:$A$3258,A2530,'ИПУ и ОКПУ'!$O$2:$O$3258),"")</f>
        <v>0</v>
      </c>
      <c r="G2530">
        <f>VLOOKUP(A2530,'Лицевые счета'!$A$2:$K$4570,9,0)</f>
        <v>1</v>
      </c>
      <c r="H2530">
        <f>VLOOKUP(A2530,'Лицевые счета'!$A$2:$K$4570,10,0)</f>
        <v>92</v>
      </c>
      <c r="I2530" t="str">
        <f>VLOOKUP(A2530,'Лицевые счета'!$A$2:$K$4570,6,0)</f>
        <v>ФЛ</v>
      </c>
      <c r="J2530" t="str">
        <f>IF(AND(C2530=0,I2530="ФЛ"),G2530*H2530,"")</f>
        <v/>
      </c>
      <c r="K2530">
        <f>IF(AND(C2530&gt;0,E2530="Нет показаний",I2530="ФЛ"),G2530*H2530,"")</f>
        <v>92</v>
      </c>
    </row>
    <row r="2531" spans="1:11" x14ac:dyDescent="0.25">
      <c r="A2531" s="7">
        <v>247632</v>
      </c>
      <c r="B2531" s="7">
        <f>VLOOKUP(A2531,'Лицевые счета'!$A$1:$K$4570,2,0)</f>
        <v>242903</v>
      </c>
      <c r="C2531">
        <f>COUNTIF('ИПУ и ОКПУ'!$A$2:$A$3258,A2531)</f>
        <v>1</v>
      </c>
      <c r="D2531" t="str">
        <f>IF(C2531&gt;0,VLOOKUP(A2531,'ИПУ и ОКПУ'!$A$1:$O$3258,9,0),"")</f>
        <v>Одноставочный</v>
      </c>
      <c r="E2531" t="str">
        <f>IF(C2531&gt;0,IF(VLOOKUP(A2531,'ИПУ и ОКПУ'!$A$1:$O$3258,14,0)="Нет показаний","Нет показаний",""),"")</f>
        <v>Нет показаний</v>
      </c>
      <c r="F2531">
        <f>IF(AND(C2531&gt;0),SUMIF('ИПУ и ОКПУ'!$A$2:$A$3258,A2531,'ИПУ и ОКПУ'!$O$2:$O$3258),"")</f>
        <v>0</v>
      </c>
      <c r="G2531">
        <f>VLOOKUP(A2531,'Лицевые счета'!$A$2:$K$4570,9,0)</f>
        <v>1</v>
      </c>
      <c r="H2531">
        <f>VLOOKUP(A2531,'Лицевые счета'!$A$2:$K$4570,10,0)</f>
        <v>92</v>
      </c>
      <c r="I2531" t="str">
        <f>VLOOKUP(A2531,'Лицевые счета'!$A$2:$K$4570,6,0)</f>
        <v>ФЛ</v>
      </c>
      <c r="J2531" t="str">
        <f>IF(AND(C2531=0,I2531="ФЛ"),G2531*H2531,"")</f>
        <v/>
      </c>
      <c r="K2531">
        <f>IF(AND(C2531&gt;0,E2531="Нет показаний",I2531="ФЛ"),G2531*H2531,"")</f>
        <v>92</v>
      </c>
    </row>
    <row r="2532" spans="1:11" x14ac:dyDescent="0.25">
      <c r="A2532" s="7">
        <v>249440</v>
      </c>
      <c r="B2532" s="7">
        <f>VLOOKUP(A2532,'Лицевые счета'!$A$1:$K$4570,2,0)</f>
        <v>242947</v>
      </c>
      <c r="C2532">
        <f>COUNTIF('ИПУ и ОКПУ'!$A$2:$A$3258,A2532)</f>
        <v>1</v>
      </c>
      <c r="D2532" t="str">
        <f>IF(C2532&gt;0,VLOOKUP(A2532,'ИПУ и ОКПУ'!$A$1:$O$3258,9,0),"")</f>
        <v>Одноставочный</v>
      </c>
      <c r="E2532" t="str">
        <f>IF(C2532&gt;0,IF(VLOOKUP(A2532,'ИПУ и ОКПУ'!$A$1:$O$3258,14,0)="Нет показаний","Нет показаний",""),"")</f>
        <v>Нет показаний</v>
      </c>
      <c r="F2532">
        <f>IF(AND(C2532&gt;0),SUMIF('ИПУ и ОКПУ'!$A$2:$A$3258,A2532,'ИПУ и ОКПУ'!$O$2:$O$3258),"")</f>
        <v>0</v>
      </c>
      <c r="G2532">
        <f>VLOOKUP(A2532,'Лицевые счета'!$A$2:$K$4570,9,0)</f>
        <v>1</v>
      </c>
      <c r="H2532">
        <f>VLOOKUP(A2532,'Лицевые счета'!$A$2:$K$4570,10,0)</f>
        <v>118.7</v>
      </c>
      <c r="I2532" t="str">
        <f>VLOOKUP(A2532,'Лицевые счета'!$A$2:$K$4570,6,0)</f>
        <v>ФЛ</v>
      </c>
      <c r="J2532" t="str">
        <f>IF(AND(C2532=0,I2532="ФЛ"),G2532*H2532,"")</f>
        <v/>
      </c>
      <c r="K2532">
        <f>IF(AND(C2532&gt;0,E2532="Нет показаний",I2532="ФЛ"),G2532*H2532,"")</f>
        <v>118.7</v>
      </c>
    </row>
    <row r="2533" spans="1:11" x14ac:dyDescent="0.25">
      <c r="A2533" s="7">
        <v>249442</v>
      </c>
      <c r="B2533" s="7">
        <f>VLOOKUP(A2533,'Лицевые счета'!$A$1:$K$4570,2,0)</f>
        <v>242947</v>
      </c>
      <c r="C2533">
        <f>COUNTIF('ИПУ и ОКПУ'!$A$2:$A$3258,A2533)</f>
        <v>1</v>
      </c>
      <c r="D2533" t="str">
        <f>IF(C2533&gt;0,VLOOKUP(A2533,'ИПУ и ОКПУ'!$A$1:$O$3258,9,0),"")</f>
        <v>Одноставочный</v>
      </c>
      <c r="E2533" t="str">
        <f>IF(C2533&gt;0,IF(VLOOKUP(A2533,'ИПУ и ОКПУ'!$A$1:$O$3258,14,0)="Нет показаний","Нет показаний",""),"")</f>
        <v>Нет показаний</v>
      </c>
      <c r="F2533">
        <f>IF(AND(C2533&gt;0),SUMIF('ИПУ и ОКПУ'!$A$2:$A$3258,A2533,'ИПУ и ОКПУ'!$O$2:$O$3258),"")</f>
        <v>0</v>
      </c>
      <c r="G2533">
        <f>VLOOKUP(A2533,'Лицевые счета'!$A$2:$K$4570,9,0)</f>
        <v>1</v>
      </c>
      <c r="H2533">
        <f>VLOOKUP(A2533,'Лицевые счета'!$A$2:$K$4570,10,0)</f>
        <v>118.7</v>
      </c>
      <c r="I2533" t="str">
        <f>VLOOKUP(A2533,'Лицевые счета'!$A$2:$K$4570,6,0)</f>
        <v>ФЛ</v>
      </c>
      <c r="J2533" t="str">
        <f>IF(AND(C2533=0,I2533="ФЛ"),G2533*H2533,"")</f>
        <v/>
      </c>
      <c r="K2533">
        <f>IF(AND(C2533&gt;0,E2533="Нет показаний",I2533="ФЛ"),G2533*H2533,"")</f>
        <v>118.7</v>
      </c>
    </row>
    <row r="2534" spans="1:11" x14ac:dyDescent="0.25">
      <c r="A2534" s="7">
        <v>249444</v>
      </c>
      <c r="B2534" s="7">
        <f>VLOOKUP(A2534,'Лицевые счета'!$A$1:$K$4570,2,0)</f>
        <v>242947</v>
      </c>
      <c r="C2534">
        <f>COUNTIF('ИПУ и ОКПУ'!$A$2:$A$3258,A2534)</f>
        <v>1</v>
      </c>
      <c r="D2534" t="str">
        <f>IF(C2534&gt;0,VLOOKUP(A2534,'ИПУ и ОКПУ'!$A$1:$O$3258,9,0),"")</f>
        <v>Одноставочный</v>
      </c>
      <c r="E2534" t="str">
        <f>IF(C2534&gt;0,IF(VLOOKUP(A2534,'ИПУ и ОКПУ'!$A$1:$O$3258,14,0)="Нет показаний","Нет показаний",""),"")</f>
        <v>Нет показаний</v>
      </c>
      <c r="F2534">
        <f>IF(AND(C2534&gt;0),SUMIF('ИПУ и ОКПУ'!$A$2:$A$3258,A2534,'ИПУ и ОКПУ'!$O$2:$O$3258),"")</f>
        <v>0</v>
      </c>
      <c r="G2534">
        <f>VLOOKUP(A2534,'Лицевые счета'!$A$2:$K$4570,9,0)</f>
        <v>1</v>
      </c>
      <c r="H2534">
        <f>VLOOKUP(A2534,'Лицевые счета'!$A$2:$K$4570,10,0)</f>
        <v>118.7</v>
      </c>
      <c r="I2534" t="str">
        <f>VLOOKUP(A2534,'Лицевые счета'!$A$2:$K$4570,6,0)</f>
        <v>ФЛ</v>
      </c>
      <c r="J2534" t="str">
        <f>IF(AND(C2534=0,I2534="ФЛ"),G2534*H2534,"")</f>
        <v/>
      </c>
      <c r="K2534">
        <f>IF(AND(C2534&gt;0,E2534="Нет показаний",I2534="ФЛ"),G2534*H2534,"")</f>
        <v>118.7</v>
      </c>
    </row>
    <row r="2535" spans="1:11" x14ac:dyDescent="0.25">
      <c r="A2535" s="7">
        <v>249446</v>
      </c>
      <c r="B2535" s="7">
        <f>VLOOKUP(A2535,'Лицевые счета'!$A$1:$K$4570,2,0)</f>
        <v>242947</v>
      </c>
      <c r="C2535">
        <f>COUNTIF('ИПУ и ОКПУ'!$A$2:$A$3258,A2535)</f>
        <v>1</v>
      </c>
      <c r="D2535" t="str">
        <f>IF(C2535&gt;0,VLOOKUP(A2535,'ИПУ и ОКПУ'!$A$1:$O$3258,9,0),"")</f>
        <v>Одноставочный</v>
      </c>
      <c r="E2535" t="str">
        <f>IF(C2535&gt;0,IF(VLOOKUP(A2535,'ИПУ и ОКПУ'!$A$1:$O$3258,14,0)="Нет показаний","Нет показаний",""),"")</f>
        <v/>
      </c>
      <c r="F2535">
        <f>IF(AND(C2535&gt;0),SUMIF('ИПУ и ОКПУ'!$A$2:$A$3258,A2535,'ИПУ и ОКПУ'!$O$2:$O$3258),"")</f>
        <v>77</v>
      </c>
      <c r="G2535">
        <f>VLOOKUP(A2535,'Лицевые счета'!$A$2:$K$4570,9,0)</f>
        <v>1</v>
      </c>
      <c r="H2535">
        <f>VLOOKUP(A2535,'Лицевые счета'!$A$2:$K$4570,10,0)</f>
        <v>134.30000000000001</v>
      </c>
      <c r="I2535" t="str">
        <f>VLOOKUP(A2535,'Лицевые счета'!$A$2:$K$4570,6,0)</f>
        <v>ФЛ</v>
      </c>
      <c r="J2535" t="str">
        <f>IF(AND(C2535=0,I2535="ФЛ"),G2535*H2535,"")</f>
        <v/>
      </c>
      <c r="K2535" t="str">
        <f>IF(AND(C2535&gt;0,E2535="Нет показаний",I2535="ФЛ"),G2535*H2535,"")</f>
        <v/>
      </c>
    </row>
    <row r="2536" spans="1:11" x14ac:dyDescent="0.25">
      <c r="A2536" s="7">
        <v>249448</v>
      </c>
      <c r="B2536" s="7">
        <f>VLOOKUP(A2536,'Лицевые счета'!$A$1:$K$4570,2,0)</f>
        <v>242947</v>
      </c>
      <c r="C2536">
        <f>COUNTIF('ИПУ и ОКПУ'!$A$2:$A$3258,A2536)</f>
        <v>1</v>
      </c>
      <c r="D2536" t="str">
        <f>IF(C2536&gt;0,VLOOKUP(A2536,'ИПУ и ОКПУ'!$A$1:$O$3258,9,0),"")</f>
        <v>Одноставочный</v>
      </c>
      <c r="E2536" t="str">
        <f>IF(C2536&gt;0,IF(VLOOKUP(A2536,'ИПУ и ОКПУ'!$A$1:$O$3258,14,0)="Нет показаний","Нет показаний",""),"")</f>
        <v>Нет показаний</v>
      </c>
      <c r="F2536">
        <f>IF(AND(C2536&gt;0),SUMIF('ИПУ и ОКПУ'!$A$2:$A$3258,A2536,'ИПУ и ОКПУ'!$O$2:$O$3258),"")</f>
        <v>0</v>
      </c>
      <c r="G2536">
        <f>VLOOKUP(A2536,'Лицевые счета'!$A$2:$K$4570,9,0)</f>
        <v>1</v>
      </c>
      <c r="H2536">
        <f>VLOOKUP(A2536,'Лицевые счета'!$A$2:$K$4570,10,0)</f>
        <v>118.7</v>
      </c>
      <c r="I2536" t="str">
        <f>VLOOKUP(A2536,'Лицевые счета'!$A$2:$K$4570,6,0)</f>
        <v>ФЛ</v>
      </c>
      <c r="J2536" t="str">
        <f>IF(AND(C2536=0,I2536="ФЛ"),G2536*H2536,"")</f>
        <v/>
      </c>
      <c r="K2536">
        <f>IF(AND(C2536&gt;0,E2536="Нет показаний",I2536="ФЛ"),G2536*H2536,"")</f>
        <v>118.7</v>
      </c>
    </row>
    <row r="2537" spans="1:11" x14ac:dyDescent="0.25">
      <c r="A2537" s="7">
        <v>249566</v>
      </c>
      <c r="B2537" s="7">
        <f>VLOOKUP(A2537,'Лицевые счета'!$A$1:$K$4570,2,0)</f>
        <v>242958</v>
      </c>
      <c r="C2537">
        <f>COUNTIF('ИПУ и ОКПУ'!$A$2:$A$3258,A2537)</f>
        <v>1</v>
      </c>
      <c r="D2537" t="str">
        <f>IF(C2537&gt;0,VLOOKUP(A2537,'ИПУ и ОКПУ'!$A$1:$O$3258,9,0),"")</f>
        <v>Одноставочный</v>
      </c>
      <c r="E2537" t="str">
        <f>IF(C2537&gt;0,IF(VLOOKUP(A2537,'ИПУ и ОКПУ'!$A$1:$O$3258,14,0)="Нет показаний","Нет показаний",""),"")</f>
        <v/>
      </c>
      <c r="F2537">
        <f>IF(AND(C2537&gt;0),SUMIF('ИПУ и ОКПУ'!$A$2:$A$3258,A2537,'ИПУ и ОКПУ'!$O$2:$O$3258),"")</f>
        <v>2</v>
      </c>
      <c r="G2537">
        <f>VLOOKUP(A2537,'Лицевые счета'!$A$2:$K$4570,9,0)</f>
        <v>1</v>
      </c>
      <c r="H2537">
        <f>VLOOKUP(A2537,'Лицевые счета'!$A$2:$K$4570,10,0)</f>
        <v>118.7</v>
      </c>
      <c r="I2537" t="str">
        <f>VLOOKUP(A2537,'Лицевые счета'!$A$2:$K$4570,6,0)</f>
        <v>ФЛ</v>
      </c>
      <c r="J2537" t="str">
        <f>IF(AND(C2537=0,I2537="ФЛ"),G2537*H2537,"")</f>
        <v/>
      </c>
      <c r="K2537" t="str">
        <f>IF(AND(C2537&gt;0,E2537="Нет показаний",I2537="ФЛ"),G2537*H2537,"")</f>
        <v/>
      </c>
    </row>
    <row r="2538" spans="1:11" x14ac:dyDescent="0.25">
      <c r="A2538" s="7">
        <v>249568</v>
      </c>
      <c r="B2538" s="7">
        <f>VLOOKUP(A2538,'Лицевые счета'!$A$1:$K$4570,2,0)</f>
        <v>242958</v>
      </c>
      <c r="C2538">
        <f>COUNTIF('ИПУ и ОКПУ'!$A$2:$A$3258,A2538)</f>
        <v>1</v>
      </c>
      <c r="D2538" t="str">
        <f>IF(C2538&gt;0,VLOOKUP(A2538,'ИПУ и ОКПУ'!$A$1:$O$3258,9,0),"")</f>
        <v>Одноставочный</v>
      </c>
      <c r="E2538" t="str">
        <f>IF(C2538&gt;0,IF(VLOOKUP(A2538,'ИПУ и ОКПУ'!$A$1:$O$3258,14,0)="Нет показаний","Нет показаний",""),"")</f>
        <v>Нет показаний</v>
      </c>
      <c r="F2538">
        <f>IF(AND(C2538&gt;0),SUMIF('ИПУ и ОКПУ'!$A$2:$A$3258,A2538,'ИПУ и ОКПУ'!$O$2:$O$3258),"")</f>
        <v>0</v>
      </c>
      <c r="G2538">
        <f>VLOOKUP(A2538,'Лицевые счета'!$A$2:$K$4570,9,0)</f>
        <v>1</v>
      </c>
      <c r="H2538">
        <f>VLOOKUP(A2538,'Лицевые счета'!$A$2:$K$4570,10,0)</f>
        <v>118.7</v>
      </c>
      <c r="I2538" t="str">
        <f>VLOOKUP(A2538,'Лицевые счета'!$A$2:$K$4570,6,0)</f>
        <v>ФЛ</v>
      </c>
      <c r="J2538" t="str">
        <f>IF(AND(C2538=0,I2538="ФЛ"),G2538*H2538,"")</f>
        <v/>
      </c>
      <c r="K2538">
        <f>IF(AND(C2538&gt;0,E2538="Нет показаний",I2538="ФЛ"),G2538*H2538,"")</f>
        <v>118.7</v>
      </c>
    </row>
    <row r="2539" spans="1:11" x14ac:dyDescent="0.25">
      <c r="A2539" s="7">
        <v>249570</v>
      </c>
      <c r="B2539" s="7">
        <f>VLOOKUP(A2539,'Лицевые счета'!$A$1:$K$4570,2,0)</f>
        <v>242958</v>
      </c>
      <c r="C2539">
        <f>COUNTIF('ИПУ и ОКПУ'!$A$2:$A$3258,A2539)</f>
        <v>1</v>
      </c>
      <c r="D2539" t="str">
        <f>IF(C2539&gt;0,VLOOKUP(A2539,'ИПУ и ОКПУ'!$A$1:$O$3258,9,0),"")</f>
        <v>Одноставочный</v>
      </c>
      <c r="E2539" t="str">
        <f>IF(C2539&gt;0,IF(VLOOKUP(A2539,'ИПУ и ОКПУ'!$A$1:$O$3258,14,0)="Нет показаний","Нет показаний",""),"")</f>
        <v/>
      </c>
      <c r="F2539">
        <f>IF(AND(C2539&gt;0),SUMIF('ИПУ и ОКПУ'!$A$2:$A$3258,A2539,'ИПУ и ОКПУ'!$O$2:$O$3258),"")</f>
        <v>6</v>
      </c>
      <c r="G2539">
        <f>VLOOKUP(A2539,'Лицевые счета'!$A$2:$K$4570,9,0)</f>
        <v>1</v>
      </c>
      <c r="H2539">
        <f>VLOOKUP(A2539,'Лицевые счета'!$A$2:$K$4570,10,0)</f>
        <v>118.7</v>
      </c>
      <c r="I2539" t="str">
        <f>VLOOKUP(A2539,'Лицевые счета'!$A$2:$K$4570,6,0)</f>
        <v>ФЛ</v>
      </c>
      <c r="J2539" t="str">
        <f>IF(AND(C2539=0,I2539="ФЛ"),G2539*H2539,"")</f>
        <v/>
      </c>
      <c r="K2539" t="str">
        <f>IF(AND(C2539&gt;0,E2539="Нет показаний",I2539="ФЛ"),G2539*H2539,"")</f>
        <v/>
      </c>
    </row>
    <row r="2540" spans="1:11" x14ac:dyDescent="0.25">
      <c r="A2540" s="7">
        <v>249588</v>
      </c>
      <c r="B2540" s="7">
        <f>VLOOKUP(A2540,'Лицевые счета'!$A$1:$K$4570,2,0)</f>
        <v>242962</v>
      </c>
      <c r="C2540">
        <f>COUNTIF('ИПУ и ОКПУ'!$A$2:$A$3258,A2540)</f>
        <v>1</v>
      </c>
      <c r="D2540" t="str">
        <f>IF(C2540&gt;0,VLOOKUP(A2540,'ИПУ и ОКПУ'!$A$1:$O$3258,9,0),"")</f>
        <v>Одноставочный</v>
      </c>
      <c r="E2540" t="str">
        <f>IF(C2540&gt;0,IF(VLOOKUP(A2540,'ИПУ и ОКПУ'!$A$1:$O$3258,14,0)="Нет показаний","Нет показаний",""),"")</f>
        <v>Нет показаний</v>
      </c>
      <c r="F2540">
        <f>IF(AND(C2540&gt;0),SUMIF('ИПУ и ОКПУ'!$A$2:$A$3258,A2540,'ИПУ и ОКПУ'!$O$2:$O$3258),"")</f>
        <v>0</v>
      </c>
      <c r="G2540">
        <f>VLOOKUP(A2540,'Лицевые счета'!$A$2:$K$4570,9,0)</f>
        <v>1</v>
      </c>
      <c r="H2540">
        <f>VLOOKUP(A2540,'Лицевые счета'!$A$2:$K$4570,10,0)</f>
        <v>118.7</v>
      </c>
      <c r="I2540" t="str">
        <f>VLOOKUP(A2540,'Лицевые счета'!$A$2:$K$4570,6,0)</f>
        <v>ФЛ</v>
      </c>
      <c r="J2540" t="str">
        <f>IF(AND(C2540=0,I2540="ФЛ"),G2540*H2540,"")</f>
        <v/>
      </c>
      <c r="K2540">
        <f>IF(AND(C2540&gt;0,E2540="Нет показаний",I2540="ФЛ"),G2540*H2540,"")</f>
        <v>118.7</v>
      </c>
    </row>
    <row r="2541" spans="1:11" x14ac:dyDescent="0.25">
      <c r="A2541" s="7">
        <v>249590</v>
      </c>
      <c r="B2541" s="7">
        <f>VLOOKUP(A2541,'Лицевые счета'!$A$1:$K$4570,2,0)</f>
        <v>242962</v>
      </c>
      <c r="C2541">
        <f>COUNTIF('ИПУ и ОКПУ'!$A$2:$A$3258,A2541)</f>
        <v>1</v>
      </c>
      <c r="D2541" t="str">
        <f>IF(C2541&gt;0,VLOOKUP(A2541,'ИПУ и ОКПУ'!$A$1:$O$3258,9,0),"")</f>
        <v>Одноставочный</v>
      </c>
      <c r="E2541" t="str">
        <f>IF(C2541&gt;0,IF(VLOOKUP(A2541,'ИПУ и ОКПУ'!$A$1:$O$3258,14,0)="Нет показаний","Нет показаний",""),"")</f>
        <v>Нет показаний</v>
      </c>
      <c r="F2541">
        <f>IF(AND(C2541&gt;0),SUMIF('ИПУ и ОКПУ'!$A$2:$A$3258,A2541,'ИПУ и ОКПУ'!$O$2:$O$3258),"")</f>
        <v>0</v>
      </c>
      <c r="G2541">
        <f>VLOOKUP(A2541,'Лицевые счета'!$A$2:$K$4570,9,0)</f>
        <v>1</v>
      </c>
      <c r="H2541">
        <f>VLOOKUP(A2541,'Лицевые счета'!$A$2:$K$4570,10,0)</f>
        <v>118.7</v>
      </c>
      <c r="I2541" t="str">
        <f>VLOOKUP(A2541,'Лицевые счета'!$A$2:$K$4570,6,0)</f>
        <v>ФЛ</v>
      </c>
      <c r="J2541" t="str">
        <f>IF(AND(C2541=0,I2541="ФЛ"),G2541*H2541,"")</f>
        <v/>
      </c>
      <c r="K2541">
        <f>IF(AND(C2541&gt;0,E2541="Нет показаний",I2541="ФЛ"),G2541*H2541,"")</f>
        <v>118.7</v>
      </c>
    </row>
    <row r="2542" spans="1:11" x14ac:dyDescent="0.25">
      <c r="A2542" s="7">
        <v>249592</v>
      </c>
      <c r="B2542" s="7">
        <f>VLOOKUP(A2542,'Лицевые счета'!$A$1:$K$4570,2,0)</f>
        <v>242962</v>
      </c>
      <c r="C2542">
        <f>COUNTIF('ИПУ и ОКПУ'!$A$2:$A$3258,A2542)</f>
        <v>1</v>
      </c>
      <c r="D2542" t="str">
        <f>IF(C2542&gt;0,VLOOKUP(A2542,'ИПУ и ОКПУ'!$A$1:$O$3258,9,0),"")</f>
        <v>Одноставочный</v>
      </c>
      <c r="E2542" t="str">
        <f>IF(C2542&gt;0,IF(VLOOKUP(A2542,'ИПУ и ОКПУ'!$A$1:$O$3258,14,0)="Нет показаний","Нет показаний",""),"")</f>
        <v>Нет показаний</v>
      </c>
      <c r="F2542">
        <f>IF(AND(C2542&gt;0),SUMIF('ИПУ и ОКПУ'!$A$2:$A$3258,A2542,'ИПУ и ОКПУ'!$O$2:$O$3258),"")</f>
        <v>0</v>
      </c>
      <c r="G2542">
        <f>VLOOKUP(A2542,'Лицевые счета'!$A$2:$K$4570,9,0)</f>
        <v>1</v>
      </c>
      <c r="H2542">
        <f>VLOOKUP(A2542,'Лицевые счета'!$A$2:$K$4570,10,0)</f>
        <v>118.7</v>
      </c>
      <c r="I2542" t="str">
        <f>VLOOKUP(A2542,'Лицевые счета'!$A$2:$K$4570,6,0)</f>
        <v>ФЛ</v>
      </c>
      <c r="J2542" t="str">
        <f>IF(AND(C2542=0,I2542="ФЛ"),G2542*H2542,"")</f>
        <v/>
      </c>
      <c r="K2542">
        <f>IF(AND(C2542&gt;0,E2542="Нет показаний",I2542="ФЛ"),G2542*H2542,"")</f>
        <v>118.7</v>
      </c>
    </row>
    <row r="2543" spans="1:11" x14ac:dyDescent="0.25">
      <c r="A2543" s="7">
        <v>249594</v>
      </c>
      <c r="B2543" s="7">
        <f>VLOOKUP(A2543,'Лицевые счета'!$A$1:$K$4570,2,0)</f>
        <v>242962</v>
      </c>
      <c r="C2543">
        <f>COUNTIF('ИПУ и ОКПУ'!$A$2:$A$3258,A2543)</f>
        <v>1</v>
      </c>
      <c r="D2543" t="str">
        <f>IF(C2543&gt;0,VLOOKUP(A2543,'ИПУ и ОКПУ'!$A$1:$O$3258,9,0),"")</f>
        <v>Одноставочный</v>
      </c>
      <c r="E2543" t="str">
        <f>IF(C2543&gt;0,IF(VLOOKUP(A2543,'ИПУ и ОКПУ'!$A$1:$O$3258,14,0)="Нет показаний","Нет показаний",""),"")</f>
        <v/>
      </c>
      <c r="F2543">
        <f>IF(AND(C2543&gt;0),SUMIF('ИПУ и ОКПУ'!$A$2:$A$3258,A2543,'ИПУ и ОКПУ'!$O$2:$O$3258),"")</f>
        <v>62</v>
      </c>
      <c r="G2543">
        <f>VLOOKUP(A2543,'Лицевые счета'!$A$2:$K$4570,9,0)</f>
        <v>1</v>
      </c>
      <c r="H2543">
        <f>VLOOKUP(A2543,'Лицевые счета'!$A$2:$K$4570,10,0)</f>
        <v>118.7</v>
      </c>
      <c r="I2543" t="str">
        <f>VLOOKUP(A2543,'Лицевые счета'!$A$2:$K$4570,6,0)</f>
        <v>ФЛ</v>
      </c>
      <c r="J2543" t="str">
        <f>IF(AND(C2543=0,I2543="ФЛ"),G2543*H2543,"")</f>
        <v/>
      </c>
      <c r="K2543" t="str">
        <f>IF(AND(C2543&gt;0,E2543="Нет показаний",I2543="ФЛ"),G2543*H2543,"")</f>
        <v/>
      </c>
    </row>
    <row r="2544" spans="1:11" x14ac:dyDescent="0.25">
      <c r="A2544" s="7">
        <v>249598</v>
      </c>
      <c r="B2544" s="7">
        <f>VLOOKUP(A2544,'Лицевые счета'!$A$1:$K$4570,2,0)</f>
        <v>242962</v>
      </c>
      <c r="C2544">
        <f>COUNTIF('ИПУ и ОКПУ'!$A$2:$A$3258,A2544)</f>
        <v>1</v>
      </c>
      <c r="D2544" t="str">
        <f>IF(C2544&gt;0,VLOOKUP(A2544,'ИПУ и ОКПУ'!$A$1:$O$3258,9,0),"")</f>
        <v>Одноставочный</v>
      </c>
      <c r="E2544" t="str">
        <f>IF(C2544&gt;0,IF(VLOOKUP(A2544,'ИПУ и ОКПУ'!$A$1:$O$3258,14,0)="Нет показаний","Нет показаний",""),"")</f>
        <v>Нет показаний</v>
      </c>
      <c r="F2544">
        <f>IF(AND(C2544&gt;0),SUMIF('ИПУ и ОКПУ'!$A$2:$A$3258,A2544,'ИПУ и ОКПУ'!$O$2:$O$3258),"")</f>
        <v>0</v>
      </c>
      <c r="G2544">
        <f>VLOOKUP(A2544,'Лицевые счета'!$A$2:$K$4570,9,0)</f>
        <v>1</v>
      </c>
      <c r="H2544">
        <f>VLOOKUP(A2544,'Лицевые счета'!$A$2:$K$4570,10,0)</f>
        <v>134.30000000000001</v>
      </c>
      <c r="I2544" t="str">
        <f>VLOOKUP(A2544,'Лицевые счета'!$A$2:$K$4570,6,0)</f>
        <v>ФЛ</v>
      </c>
      <c r="J2544" t="str">
        <f>IF(AND(C2544=0,I2544="ФЛ"),G2544*H2544,"")</f>
        <v/>
      </c>
      <c r="K2544">
        <f>IF(AND(C2544&gt;0,E2544="Нет показаний",I2544="ФЛ"),G2544*H2544,"")</f>
        <v>134.30000000000001</v>
      </c>
    </row>
    <row r="2545" spans="1:11" x14ac:dyDescent="0.25">
      <c r="A2545" s="7">
        <v>249600</v>
      </c>
      <c r="B2545" s="7">
        <f>VLOOKUP(A2545,'Лицевые счета'!$A$1:$K$4570,2,0)</f>
        <v>242962</v>
      </c>
      <c r="C2545">
        <f>COUNTIF('ИПУ и ОКПУ'!$A$2:$A$3258,A2545)</f>
        <v>1</v>
      </c>
      <c r="D2545" t="str">
        <f>IF(C2545&gt;0,VLOOKUP(A2545,'ИПУ и ОКПУ'!$A$1:$O$3258,9,0),"")</f>
        <v>Одноставочный</v>
      </c>
      <c r="E2545" t="str">
        <f>IF(C2545&gt;0,IF(VLOOKUP(A2545,'ИПУ и ОКПУ'!$A$1:$O$3258,14,0)="Нет показаний","Нет показаний",""),"")</f>
        <v/>
      </c>
      <c r="F2545">
        <f>IF(AND(C2545&gt;0),SUMIF('ИПУ и ОКПУ'!$A$2:$A$3258,A2545,'ИПУ и ОКПУ'!$O$2:$O$3258),"")</f>
        <v>0</v>
      </c>
      <c r="G2545">
        <f>VLOOKUP(A2545,'Лицевые счета'!$A$2:$K$4570,9,0)</f>
        <v>1</v>
      </c>
      <c r="H2545">
        <f>VLOOKUP(A2545,'Лицевые счета'!$A$2:$K$4570,10,0)</f>
        <v>118.7</v>
      </c>
      <c r="I2545" t="str">
        <f>VLOOKUP(A2545,'Лицевые счета'!$A$2:$K$4570,6,0)</f>
        <v>ФЛ</v>
      </c>
      <c r="J2545" t="str">
        <f>IF(AND(C2545=0,I2545="ФЛ"),G2545*H2545,"")</f>
        <v/>
      </c>
      <c r="K2545" t="str">
        <f>IF(AND(C2545&gt;0,E2545="Нет показаний",I2545="ФЛ"),G2545*H2545,"")</f>
        <v/>
      </c>
    </row>
    <row r="2546" spans="1:11" x14ac:dyDescent="0.25">
      <c r="A2546" s="7">
        <v>249602</v>
      </c>
      <c r="B2546" s="7">
        <f>VLOOKUP(A2546,'Лицевые счета'!$A$1:$K$4570,2,0)</f>
        <v>242962</v>
      </c>
      <c r="C2546">
        <f>COUNTIF('ИПУ и ОКПУ'!$A$2:$A$3258,A2546)</f>
        <v>1</v>
      </c>
      <c r="D2546" t="str">
        <f>IF(C2546&gt;0,VLOOKUP(A2546,'ИПУ и ОКПУ'!$A$1:$O$3258,9,0),"")</f>
        <v>Одноставочный</v>
      </c>
      <c r="E2546" t="str">
        <f>IF(C2546&gt;0,IF(VLOOKUP(A2546,'ИПУ и ОКПУ'!$A$1:$O$3258,14,0)="Нет показаний","Нет показаний",""),"")</f>
        <v>Нет показаний</v>
      </c>
      <c r="F2546">
        <f>IF(AND(C2546&gt;0),SUMIF('ИПУ и ОКПУ'!$A$2:$A$3258,A2546,'ИПУ и ОКПУ'!$O$2:$O$3258),"")</f>
        <v>0</v>
      </c>
      <c r="G2546">
        <f>VLOOKUP(A2546,'Лицевые счета'!$A$2:$K$4570,9,0)</f>
        <v>1</v>
      </c>
      <c r="H2546">
        <f>VLOOKUP(A2546,'Лицевые счета'!$A$2:$K$4570,10,0)</f>
        <v>92</v>
      </c>
      <c r="I2546" t="str">
        <f>VLOOKUP(A2546,'Лицевые счета'!$A$2:$K$4570,6,0)</f>
        <v>ФЛ</v>
      </c>
      <c r="J2546" t="str">
        <f>IF(AND(C2546=0,I2546="ФЛ"),G2546*H2546,"")</f>
        <v/>
      </c>
      <c r="K2546">
        <f>IF(AND(C2546&gt;0,E2546="Нет показаний",I2546="ФЛ"),G2546*H2546,"")</f>
        <v>92</v>
      </c>
    </row>
    <row r="2547" spans="1:11" x14ac:dyDescent="0.25">
      <c r="A2547" s="7">
        <v>249604</v>
      </c>
      <c r="B2547" s="7">
        <f>VLOOKUP(A2547,'Лицевые счета'!$A$1:$K$4570,2,0)</f>
        <v>242962</v>
      </c>
      <c r="C2547">
        <f>COUNTIF('ИПУ и ОКПУ'!$A$2:$A$3258,A2547)</f>
        <v>1</v>
      </c>
      <c r="D2547" t="str">
        <f>IF(C2547&gt;0,VLOOKUP(A2547,'ИПУ и ОКПУ'!$A$1:$O$3258,9,0),"")</f>
        <v>Одноставочный</v>
      </c>
      <c r="E2547" t="str">
        <f>IF(C2547&gt;0,IF(VLOOKUP(A2547,'ИПУ и ОКПУ'!$A$1:$O$3258,14,0)="Нет показаний","Нет показаний",""),"")</f>
        <v>Нет показаний</v>
      </c>
      <c r="F2547">
        <f>IF(AND(C2547&gt;0),SUMIF('ИПУ и ОКПУ'!$A$2:$A$3258,A2547,'ИПУ и ОКПУ'!$O$2:$O$3258),"")</f>
        <v>0</v>
      </c>
      <c r="G2547">
        <f>VLOOKUP(A2547,'Лицевые счета'!$A$2:$K$4570,9,0)</f>
        <v>1</v>
      </c>
      <c r="H2547">
        <f>VLOOKUP(A2547,'Лицевые счета'!$A$2:$K$4570,10,0)</f>
        <v>134.30000000000001</v>
      </c>
      <c r="I2547" t="str">
        <f>VLOOKUP(A2547,'Лицевые счета'!$A$2:$K$4570,6,0)</f>
        <v>ФЛ</v>
      </c>
      <c r="J2547" t="str">
        <f>IF(AND(C2547=0,I2547="ФЛ"),G2547*H2547,"")</f>
        <v/>
      </c>
      <c r="K2547">
        <f>IF(AND(C2547&gt;0,E2547="Нет показаний",I2547="ФЛ"),G2547*H2547,"")</f>
        <v>134.30000000000001</v>
      </c>
    </row>
    <row r="2548" spans="1:11" x14ac:dyDescent="0.25">
      <c r="A2548" s="7">
        <v>249606</v>
      </c>
      <c r="B2548" s="7">
        <f>VLOOKUP(A2548,'Лицевые счета'!$A$1:$K$4570,2,0)</f>
        <v>242962</v>
      </c>
      <c r="C2548">
        <f>COUNTIF('ИПУ и ОКПУ'!$A$2:$A$3258,A2548)</f>
        <v>1</v>
      </c>
      <c r="D2548" t="str">
        <f>IF(C2548&gt;0,VLOOKUP(A2548,'ИПУ и ОКПУ'!$A$1:$O$3258,9,0),"")</f>
        <v>Одноставочный</v>
      </c>
      <c r="E2548" t="str">
        <f>IF(C2548&gt;0,IF(VLOOKUP(A2548,'ИПУ и ОКПУ'!$A$1:$O$3258,14,0)="Нет показаний","Нет показаний",""),"")</f>
        <v>Нет показаний</v>
      </c>
      <c r="F2548">
        <f>IF(AND(C2548&gt;0),SUMIF('ИПУ и ОКПУ'!$A$2:$A$3258,A2548,'ИПУ и ОКПУ'!$O$2:$O$3258),"")</f>
        <v>0</v>
      </c>
      <c r="G2548">
        <f>VLOOKUP(A2548,'Лицевые счета'!$A$2:$K$4570,9,0)</f>
        <v>1</v>
      </c>
      <c r="H2548">
        <f>VLOOKUP(A2548,'Лицевые счета'!$A$2:$K$4570,10,0)</f>
        <v>134.30000000000001</v>
      </c>
      <c r="I2548" t="str">
        <f>VLOOKUP(A2548,'Лицевые счета'!$A$2:$K$4570,6,0)</f>
        <v>ФЛ</v>
      </c>
      <c r="J2548" t="str">
        <f>IF(AND(C2548=0,I2548="ФЛ"),G2548*H2548,"")</f>
        <v/>
      </c>
      <c r="K2548">
        <f>IF(AND(C2548&gt;0,E2548="Нет показаний",I2548="ФЛ"),G2548*H2548,"")</f>
        <v>134.30000000000001</v>
      </c>
    </row>
    <row r="2549" spans="1:11" x14ac:dyDescent="0.25">
      <c r="A2549" s="7">
        <v>249608</v>
      </c>
      <c r="B2549" s="7">
        <f>VLOOKUP(A2549,'Лицевые счета'!$A$1:$K$4570,2,0)</f>
        <v>242962</v>
      </c>
      <c r="C2549">
        <f>COUNTIF('ИПУ и ОКПУ'!$A$2:$A$3258,A2549)</f>
        <v>1</v>
      </c>
      <c r="D2549" t="str">
        <f>IF(C2549&gt;0,VLOOKUP(A2549,'ИПУ и ОКПУ'!$A$1:$O$3258,9,0),"")</f>
        <v>Одноставочный</v>
      </c>
      <c r="E2549" t="str">
        <f>IF(C2549&gt;0,IF(VLOOKUP(A2549,'ИПУ и ОКПУ'!$A$1:$O$3258,14,0)="Нет показаний","Нет показаний",""),"")</f>
        <v>Нет показаний</v>
      </c>
      <c r="F2549">
        <f>IF(AND(C2549&gt;0),SUMIF('ИПУ и ОКПУ'!$A$2:$A$3258,A2549,'ИПУ и ОКПУ'!$O$2:$O$3258),"")</f>
        <v>0</v>
      </c>
      <c r="G2549">
        <f>VLOOKUP(A2549,'Лицевые счета'!$A$2:$K$4570,9,0)</f>
        <v>1</v>
      </c>
      <c r="H2549">
        <f>VLOOKUP(A2549,'Лицевые счета'!$A$2:$K$4570,10,0)</f>
        <v>134.30000000000001</v>
      </c>
      <c r="I2549" t="str">
        <f>VLOOKUP(A2549,'Лицевые счета'!$A$2:$K$4570,6,0)</f>
        <v>ФЛ</v>
      </c>
      <c r="J2549" t="str">
        <f>IF(AND(C2549=0,I2549="ФЛ"),G2549*H2549,"")</f>
        <v/>
      </c>
      <c r="K2549">
        <f>IF(AND(C2549&gt;0,E2549="Нет показаний",I2549="ФЛ"),G2549*H2549,"")</f>
        <v>134.30000000000001</v>
      </c>
    </row>
    <row r="2550" spans="1:11" x14ac:dyDescent="0.25">
      <c r="A2550" s="7">
        <v>249610</v>
      </c>
      <c r="B2550" s="7">
        <f>VLOOKUP(A2550,'Лицевые счета'!$A$1:$K$4570,2,0)</f>
        <v>242962</v>
      </c>
      <c r="C2550">
        <f>COUNTIF('ИПУ и ОКПУ'!$A$2:$A$3258,A2550)</f>
        <v>1</v>
      </c>
      <c r="D2550" t="str">
        <f>IF(C2550&gt;0,VLOOKUP(A2550,'ИПУ и ОКПУ'!$A$1:$O$3258,9,0),"")</f>
        <v>Одноставочный</v>
      </c>
      <c r="E2550" t="str">
        <f>IF(C2550&gt;0,IF(VLOOKUP(A2550,'ИПУ и ОКПУ'!$A$1:$O$3258,14,0)="Нет показаний","Нет показаний",""),"")</f>
        <v/>
      </c>
      <c r="F2550">
        <f>IF(AND(C2550&gt;0),SUMIF('ИПУ и ОКПУ'!$A$2:$A$3258,A2550,'ИПУ и ОКПУ'!$O$2:$O$3258),"")</f>
        <v>95</v>
      </c>
      <c r="G2550">
        <f>VLOOKUP(A2550,'Лицевые счета'!$A$2:$K$4570,9,0)</f>
        <v>1</v>
      </c>
      <c r="H2550">
        <f>VLOOKUP(A2550,'Лицевые счета'!$A$2:$K$4570,10,0)</f>
        <v>118.7</v>
      </c>
      <c r="I2550" t="str">
        <f>VLOOKUP(A2550,'Лицевые счета'!$A$2:$K$4570,6,0)</f>
        <v>ФЛ</v>
      </c>
      <c r="J2550" t="str">
        <f>IF(AND(C2550=0,I2550="ФЛ"),G2550*H2550,"")</f>
        <v/>
      </c>
      <c r="K2550" t="str">
        <f>IF(AND(C2550&gt;0,E2550="Нет показаний",I2550="ФЛ"),G2550*H2550,"")</f>
        <v/>
      </c>
    </row>
    <row r="2551" spans="1:11" x14ac:dyDescent="0.25">
      <c r="A2551" s="7">
        <v>250394</v>
      </c>
      <c r="B2551" s="7">
        <f>VLOOKUP(A2551,'Лицевые счета'!$A$1:$K$4570,2,0)</f>
        <v>250391</v>
      </c>
      <c r="C2551">
        <f>COUNTIF('ИПУ и ОКПУ'!$A$2:$A$3258,A2551)</f>
        <v>1</v>
      </c>
      <c r="D2551" t="str">
        <f>IF(C2551&gt;0,VLOOKUP(A2551,'ИПУ и ОКПУ'!$A$1:$O$3258,9,0),"")</f>
        <v>Одноставочный</v>
      </c>
      <c r="E2551" t="str">
        <f>IF(C2551&gt;0,IF(VLOOKUP(A2551,'ИПУ и ОКПУ'!$A$1:$O$3258,14,0)="Нет показаний","Нет показаний",""),"")</f>
        <v/>
      </c>
      <c r="F2551">
        <f>IF(AND(C2551&gt;0),SUMIF('ИПУ и ОКПУ'!$A$2:$A$3258,A2551,'ИПУ и ОКПУ'!$O$2:$O$3258),"")</f>
        <v>0</v>
      </c>
      <c r="G2551">
        <f>VLOOKUP(A2551,'Лицевые счета'!$A$2:$K$4570,9,0)</f>
        <v>1</v>
      </c>
      <c r="H2551">
        <f>VLOOKUP(A2551,'Лицевые счета'!$A$2:$K$4570,10,0)</f>
        <v>92</v>
      </c>
      <c r="I2551" t="str">
        <f>VLOOKUP(A2551,'Лицевые счета'!$A$2:$K$4570,6,0)</f>
        <v>ФЛ</v>
      </c>
      <c r="J2551" t="str">
        <f>IF(AND(C2551=0,I2551="ФЛ"),G2551*H2551,"")</f>
        <v/>
      </c>
      <c r="K2551" t="str">
        <f>IF(AND(C2551&gt;0,E2551="Нет показаний",I2551="ФЛ"),G2551*H2551,"")</f>
        <v/>
      </c>
    </row>
    <row r="2552" spans="1:11" x14ac:dyDescent="0.25">
      <c r="A2552" s="7">
        <v>250404</v>
      </c>
      <c r="B2552" s="7">
        <f>VLOOKUP(A2552,'Лицевые счета'!$A$1:$K$4570,2,0)</f>
        <v>250391</v>
      </c>
      <c r="C2552">
        <f>COUNTIF('ИПУ и ОКПУ'!$A$2:$A$3258,A2552)</f>
        <v>1</v>
      </c>
      <c r="D2552" t="str">
        <f>IF(C2552&gt;0,VLOOKUP(A2552,'ИПУ и ОКПУ'!$A$1:$O$3258,9,0),"")</f>
        <v>Одноставочный</v>
      </c>
      <c r="E2552" t="str">
        <f>IF(C2552&gt;0,IF(VLOOKUP(A2552,'ИПУ и ОКПУ'!$A$1:$O$3258,14,0)="Нет показаний","Нет показаний",""),"")</f>
        <v/>
      </c>
      <c r="F2552">
        <f>IF(AND(C2552&gt;0),SUMIF('ИПУ и ОКПУ'!$A$2:$A$3258,A2552,'ИПУ и ОКПУ'!$O$2:$O$3258),"")</f>
        <v>118</v>
      </c>
      <c r="G2552">
        <f>VLOOKUP(A2552,'Лицевые счета'!$A$2:$K$4570,9,0)</f>
        <v>1</v>
      </c>
      <c r="H2552">
        <f>VLOOKUP(A2552,'Лицевые счета'!$A$2:$K$4570,10,0)</f>
        <v>118.7</v>
      </c>
      <c r="I2552" t="str">
        <f>VLOOKUP(A2552,'Лицевые счета'!$A$2:$K$4570,6,0)</f>
        <v>ФЛ</v>
      </c>
      <c r="J2552" t="str">
        <f>IF(AND(C2552=0,I2552="ФЛ"),G2552*H2552,"")</f>
        <v/>
      </c>
      <c r="K2552" t="str">
        <f>IF(AND(C2552&gt;0,E2552="Нет показаний",I2552="ФЛ"),G2552*H2552,"")</f>
        <v/>
      </c>
    </row>
    <row r="2553" spans="1:11" x14ac:dyDescent="0.25">
      <c r="A2553" s="7">
        <v>250424</v>
      </c>
      <c r="B2553" s="7">
        <f>VLOOKUP(A2553,'Лицевые счета'!$A$1:$K$4570,2,0)</f>
        <v>250391</v>
      </c>
      <c r="C2553">
        <f>COUNTIF('ИПУ и ОКПУ'!$A$2:$A$3258,A2553)</f>
        <v>1</v>
      </c>
      <c r="D2553" t="str">
        <f>IF(C2553&gt;0,VLOOKUP(A2553,'ИПУ и ОКПУ'!$A$1:$O$3258,9,0),"")</f>
        <v>Одноставочный</v>
      </c>
      <c r="E2553" t="str">
        <f>IF(C2553&gt;0,IF(VLOOKUP(A2553,'ИПУ и ОКПУ'!$A$1:$O$3258,14,0)="Нет показаний","Нет показаний",""),"")</f>
        <v/>
      </c>
      <c r="F2553">
        <f>IF(AND(C2553&gt;0),SUMIF('ИПУ и ОКПУ'!$A$2:$A$3258,A2553,'ИПУ и ОКПУ'!$O$2:$O$3258),"")</f>
        <v>100</v>
      </c>
      <c r="G2553">
        <f>VLOOKUP(A2553,'Лицевые счета'!$A$2:$K$4570,9,0)</f>
        <v>1</v>
      </c>
      <c r="H2553">
        <f>VLOOKUP(A2553,'Лицевые счета'!$A$2:$K$4570,10,0)</f>
        <v>92</v>
      </c>
      <c r="I2553" t="str">
        <f>VLOOKUP(A2553,'Лицевые счета'!$A$2:$K$4570,6,0)</f>
        <v>ФЛ</v>
      </c>
      <c r="J2553" t="str">
        <f>IF(AND(C2553=0,I2553="ФЛ"),G2553*H2553,"")</f>
        <v/>
      </c>
      <c r="K2553" t="str">
        <f>IF(AND(C2553&gt;0,E2553="Нет показаний",I2553="ФЛ"),G2553*H2553,"")</f>
        <v/>
      </c>
    </row>
    <row r="2554" spans="1:11" x14ac:dyDescent="0.25">
      <c r="A2554" s="7">
        <v>250445</v>
      </c>
      <c r="B2554" s="7">
        <f>VLOOKUP(A2554,'Лицевые счета'!$A$1:$K$4570,2,0)</f>
        <v>250391</v>
      </c>
      <c r="C2554">
        <f>COUNTIF('ИПУ и ОКПУ'!$A$2:$A$3258,A2554)</f>
        <v>1</v>
      </c>
      <c r="D2554" t="str">
        <f>IF(C2554&gt;0,VLOOKUP(A2554,'ИПУ и ОКПУ'!$A$1:$O$3258,9,0),"")</f>
        <v>Одноставочный</v>
      </c>
      <c r="E2554" t="str">
        <f>IF(C2554&gt;0,IF(VLOOKUP(A2554,'ИПУ и ОКПУ'!$A$1:$O$3258,14,0)="Нет показаний","Нет показаний",""),"")</f>
        <v/>
      </c>
      <c r="F2554">
        <f>IF(AND(C2554&gt;0),SUMIF('ИПУ и ОКПУ'!$A$2:$A$3258,A2554,'ИПУ и ОКПУ'!$O$2:$O$3258),"")</f>
        <v>38</v>
      </c>
      <c r="G2554">
        <f>VLOOKUP(A2554,'Лицевые счета'!$A$2:$K$4570,9,0)</f>
        <v>1</v>
      </c>
      <c r="H2554">
        <f>VLOOKUP(A2554,'Лицевые счета'!$A$2:$K$4570,10,0)</f>
        <v>92</v>
      </c>
      <c r="I2554" t="str">
        <f>VLOOKUP(A2554,'Лицевые счета'!$A$2:$K$4570,6,0)</f>
        <v>ФЛ</v>
      </c>
      <c r="J2554" t="str">
        <f>IF(AND(C2554=0,I2554="ФЛ"),G2554*H2554,"")</f>
        <v/>
      </c>
      <c r="K2554" t="str">
        <f>IF(AND(C2554&gt;0,E2554="Нет показаний",I2554="ФЛ"),G2554*H2554,"")</f>
        <v/>
      </c>
    </row>
    <row r="2555" spans="1:11" x14ac:dyDescent="0.25">
      <c r="A2555" s="7">
        <v>250451</v>
      </c>
      <c r="B2555" s="7">
        <f>VLOOKUP(A2555,'Лицевые счета'!$A$1:$K$4570,2,0)</f>
        <v>250449</v>
      </c>
      <c r="C2555">
        <f>COUNTIF('ИПУ и ОКПУ'!$A$2:$A$3258,A2555)</f>
        <v>1</v>
      </c>
      <c r="D2555" t="str">
        <f>IF(C2555&gt;0,VLOOKUP(A2555,'ИПУ и ОКПУ'!$A$1:$O$3258,9,0),"")</f>
        <v>Одноставочный</v>
      </c>
      <c r="E2555" t="str">
        <f>IF(C2555&gt;0,IF(VLOOKUP(A2555,'ИПУ и ОКПУ'!$A$1:$O$3258,14,0)="Нет показаний","Нет показаний",""),"")</f>
        <v/>
      </c>
      <c r="F2555">
        <f>IF(AND(C2555&gt;0),SUMIF('ИПУ и ОКПУ'!$A$2:$A$3258,A2555,'ИПУ и ОКПУ'!$O$2:$O$3258),"")</f>
        <v>103</v>
      </c>
      <c r="G2555">
        <f>VLOOKUP(A2555,'Лицевые счета'!$A$2:$K$4570,9,0)</f>
        <v>1</v>
      </c>
      <c r="H2555">
        <f>VLOOKUP(A2555,'Лицевые счета'!$A$2:$K$4570,10,0)</f>
        <v>92</v>
      </c>
      <c r="I2555" t="str">
        <f>VLOOKUP(A2555,'Лицевые счета'!$A$2:$K$4570,6,0)</f>
        <v>ФЛ</v>
      </c>
      <c r="J2555" t="str">
        <f>IF(AND(C2555=0,I2555="ФЛ"),G2555*H2555,"")</f>
        <v/>
      </c>
      <c r="K2555" t="str">
        <f>IF(AND(C2555&gt;0,E2555="Нет показаний",I2555="ФЛ"),G2555*H2555,"")</f>
        <v/>
      </c>
    </row>
    <row r="2556" spans="1:11" x14ac:dyDescent="0.25">
      <c r="A2556" s="7">
        <v>250458</v>
      </c>
      <c r="B2556" s="7">
        <f>VLOOKUP(A2556,'Лицевые счета'!$A$1:$K$4570,2,0)</f>
        <v>250449</v>
      </c>
      <c r="C2556">
        <f>COUNTIF('ИПУ и ОКПУ'!$A$2:$A$3258,A2556)</f>
        <v>1</v>
      </c>
      <c r="D2556" t="str">
        <f>IF(C2556&gt;0,VLOOKUP(A2556,'ИПУ и ОКПУ'!$A$1:$O$3258,9,0),"")</f>
        <v>Одноставочный</v>
      </c>
      <c r="E2556" t="str">
        <f>IF(C2556&gt;0,IF(VLOOKUP(A2556,'ИПУ и ОКПУ'!$A$1:$O$3258,14,0)="Нет показаний","Нет показаний",""),"")</f>
        <v/>
      </c>
      <c r="F2556">
        <f>IF(AND(C2556&gt;0),SUMIF('ИПУ и ОКПУ'!$A$2:$A$3258,A2556,'ИПУ и ОКПУ'!$O$2:$O$3258),"")</f>
        <v>5</v>
      </c>
      <c r="G2556">
        <f>VLOOKUP(A2556,'Лицевые счета'!$A$2:$K$4570,9,0)</f>
        <v>1</v>
      </c>
      <c r="H2556">
        <f>VLOOKUP(A2556,'Лицевые счета'!$A$2:$K$4570,10,0)</f>
        <v>118.7</v>
      </c>
      <c r="I2556" t="str">
        <f>VLOOKUP(A2556,'Лицевые счета'!$A$2:$K$4570,6,0)</f>
        <v>ФЛ</v>
      </c>
      <c r="J2556" t="str">
        <f>IF(AND(C2556=0,I2556="ФЛ"),G2556*H2556,"")</f>
        <v/>
      </c>
      <c r="K2556" t="str">
        <f>IF(AND(C2556&gt;0,E2556="Нет показаний",I2556="ФЛ"),G2556*H2556,"")</f>
        <v/>
      </c>
    </row>
    <row r="2557" spans="1:11" x14ac:dyDescent="0.25">
      <c r="A2557" s="7">
        <v>250472</v>
      </c>
      <c r="B2557" s="7">
        <f>VLOOKUP(A2557,'Лицевые счета'!$A$1:$K$4570,2,0)</f>
        <v>250449</v>
      </c>
      <c r="C2557">
        <f>COUNTIF('ИПУ и ОКПУ'!$A$2:$A$3258,A2557)</f>
        <v>1</v>
      </c>
      <c r="D2557" t="str">
        <f>IF(C2557&gt;0,VLOOKUP(A2557,'ИПУ и ОКПУ'!$A$1:$O$3258,9,0),"")</f>
        <v>Одноставочный</v>
      </c>
      <c r="E2557" t="str">
        <f>IF(C2557&gt;0,IF(VLOOKUP(A2557,'ИПУ и ОКПУ'!$A$1:$O$3258,14,0)="Нет показаний","Нет показаний",""),"")</f>
        <v/>
      </c>
      <c r="F2557">
        <f>IF(AND(C2557&gt;0),SUMIF('ИПУ и ОКПУ'!$A$2:$A$3258,A2557,'ИПУ и ОКПУ'!$O$2:$O$3258),"")</f>
        <v>325</v>
      </c>
      <c r="G2557">
        <f>VLOOKUP(A2557,'Лицевые счета'!$A$2:$K$4570,9,0)</f>
        <v>1</v>
      </c>
      <c r="H2557">
        <f>VLOOKUP(A2557,'Лицевые счета'!$A$2:$K$4570,10,0)</f>
        <v>92</v>
      </c>
      <c r="I2557" t="str">
        <f>VLOOKUP(A2557,'Лицевые счета'!$A$2:$K$4570,6,0)</f>
        <v>ФЛ</v>
      </c>
      <c r="J2557" t="str">
        <f>IF(AND(C2557=0,I2557="ФЛ"),G2557*H2557,"")</f>
        <v/>
      </c>
      <c r="K2557" t="str">
        <f>IF(AND(C2557&gt;0,E2557="Нет показаний",I2557="ФЛ"),G2557*H2557,"")</f>
        <v/>
      </c>
    </row>
    <row r="2558" spans="1:11" x14ac:dyDescent="0.25">
      <c r="A2558" s="7">
        <v>254681</v>
      </c>
      <c r="B2558" s="7">
        <f>VLOOKUP(A2558,'Лицевые счета'!$A$1:$K$4570,2,0)</f>
        <v>251141</v>
      </c>
      <c r="C2558">
        <f>COUNTIF('ИПУ и ОКПУ'!$A$2:$A$3258,A2558)</f>
        <v>1</v>
      </c>
      <c r="D2558" t="str">
        <f>IF(C2558&gt;0,VLOOKUP(A2558,'ИПУ и ОКПУ'!$A$1:$O$3258,9,0),"")</f>
        <v>Одноставочный</v>
      </c>
      <c r="E2558" t="str">
        <f>IF(C2558&gt;0,IF(VLOOKUP(A2558,'ИПУ и ОКПУ'!$A$1:$O$3258,14,0)="Нет показаний","Нет показаний",""),"")</f>
        <v/>
      </c>
      <c r="F2558">
        <f>IF(AND(C2558&gt;0),SUMIF('ИПУ и ОКПУ'!$A$2:$A$3258,A2558,'ИПУ и ОКПУ'!$O$2:$O$3258),"")</f>
        <v>150</v>
      </c>
      <c r="G2558">
        <f>VLOOKUP(A2558,'Лицевые счета'!$A$2:$K$4570,9,0)</f>
        <v>1</v>
      </c>
      <c r="H2558">
        <f>VLOOKUP(A2558,'Лицевые счета'!$A$2:$K$4570,10,0)</f>
        <v>92</v>
      </c>
      <c r="I2558" t="str">
        <f>VLOOKUP(A2558,'Лицевые счета'!$A$2:$K$4570,6,0)</f>
        <v>ФЛ</v>
      </c>
      <c r="J2558" t="str">
        <f>IF(AND(C2558=0,I2558="ФЛ"),G2558*H2558,"")</f>
        <v/>
      </c>
      <c r="K2558" t="str">
        <f>IF(AND(C2558&gt;0,E2558="Нет показаний",I2558="ФЛ"),G2558*H2558,"")</f>
        <v/>
      </c>
    </row>
    <row r="2559" spans="1:11" x14ac:dyDescent="0.25">
      <c r="A2559" s="7">
        <v>254685</v>
      </c>
      <c r="B2559" s="7">
        <f>VLOOKUP(A2559,'Лицевые счета'!$A$1:$K$4570,2,0)</f>
        <v>251141</v>
      </c>
      <c r="C2559">
        <f>COUNTIF('ИПУ и ОКПУ'!$A$2:$A$3258,A2559)</f>
        <v>1</v>
      </c>
      <c r="D2559" t="str">
        <f>IF(C2559&gt;0,VLOOKUP(A2559,'ИПУ и ОКПУ'!$A$1:$O$3258,9,0),"")</f>
        <v>Одноставочный</v>
      </c>
      <c r="E2559" t="str">
        <f>IF(C2559&gt;0,IF(VLOOKUP(A2559,'ИПУ и ОКПУ'!$A$1:$O$3258,14,0)="Нет показаний","Нет показаний",""),"")</f>
        <v/>
      </c>
      <c r="F2559">
        <f>IF(AND(C2559&gt;0),SUMIF('ИПУ и ОКПУ'!$A$2:$A$3258,A2559,'ИПУ и ОКПУ'!$O$2:$O$3258),"")</f>
        <v>200</v>
      </c>
      <c r="G2559">
        <f>VLOOKUP(A2559,'Лицевые счета'!$A$2:$K$4570,9,0)</f>
        <v>1</v>
      </c>
      <c r="H2559">
        <f>VLOOKUP(A2559,'Лицевые счета'!$A$2:$K$4570,10,0)</f>
        <v>92</v>
      </c>
      <c r="I2559" t="str">
        <f>VLOOKUP(A2559,'Лицевые счета'!$A$2:$K$4570,6,0)</f>
        <v>ФЛ</v>
      </c>
      <c r="J2559" t="str">
        <f>IF(AND(C2559=0,I2559="ФЛ"),G2559*H2559,"")</f>
        <v/>
      </c>
      <c r="K2559" t="str">
        <f>IF(AND(C2559&gt;0,E2559="Нет показаний",I2559="ФЛ"),G2559*H2559,"")</f>
        <v/>
      </c>
    </row>
    <row r="2560" spans="1:11" x14ac:dyDescent="0.25">
      <c r="A2560" s="7">
        <v>254689</v>
      </c>
      <c r="B2560" s="7">
        <f>VLOOKUP(A2560,'Лицевые счета'!$A$1:$K$4570,2,0)</f>
        <v>251141</v>
      </c>
      <c r="C2560">
        <f>COUNTIF('ИПУ и ОКПУ'!$A$2:$A$3258,A2560)</f>
        <v>1</v>
      </c>
      <c r="D2560" t="str">
        <f>IF(C2560&gt;0,VLOOKUP(A2560,'ИПУ и ОКПУ'!$A$1:$O$3258,9,0),"")</f>
        <v>Одноставочный</v>
      </c>
      <c r="E2560" t="str">
        <f>IF(C2560&gt;0,IF(VLOOKUP(A2560,'ИПУ и ОКПУ'!$A$1:$O$3258,14,0)="Нет показаний","Нет показаний",""),"")</f>
        <v/>
      </c>
      <c r="F2560">
        <f>IF(AND(C2560&gt;0),SUMIF('ИПУ и ОКПУ'!$A$2:$A$3258,A2560,'ИПУ и ОКПУ'!$O$2:$O$3258),"")</f>
        <v>0</v>
      </c>
      <c r="G2560">
        <f>VLOOKUP(A2560,'Лицевые счета'!$A$2:$K$4570,9,0)</f>
        <v>1</v>
      </c>
      <c r="H2560">
        <f>VLOOKUP(A2560,'Лицевые счета'!$A$2:$K$4570,10,0)</f>
        <v>92</v>
      </c>
      <c r="I2560" t="str">
        <f>VLOOKUP(A2560,'Лицевые счета'!$A$2:$K$4570,6,0)</f>
        <v>ФЛ</v>
      </c>
      <c r="J2560" t="str">
        <f>IF(AND(C2560=0,I2560="ФЛ"),G2560*H2560,"")</f>
        <v/>
      </c>
      <c r="K2560" t="str">
        <f>IF(AND(C2560&gt;0,E2560="Нет показаний",I2560="ФЛ"),G2560*H2560,"")</f>
        <v/>
      </c>
    </row>
    <row r="2561" spans="1:11" x14ac:dyDescent="0.25">
      <c r="A2561" s="7">
        <v>254695</v>
      </c>
      <c r="B2561" s="7">
        <f>VLOOKUP(A2561,'Лицевые счета'!$A$1:$K$4570,2,0)</f>
        <v>251142</v>
      </c>
      <c r="C2561">
        <f>COUNTIF('ИПУ и ОКПУ'!$A$2:$A$3258,A2561)</f>
        <v>1</v>
      </c>
      <c r="D2561" t="str">
        <f>IF(C2561&gt;0,VLOOKUP(A2561,'ИПУ и ОКПУ'!$A$1:$O$3258,9,0),"")</f>
        <v>Одноставочный</v>
      </c>
      <c r="E2561" t="str">
        <f>IF(C2561&gt;0,IF(VLOOKUP(A2561,'ИПУ и ОКПУ'!$A$1:$O$3258,14,0)="Нет показаний","Нет показаний",""),"")</f>
        <v>Нет показаний</v>
      </c>
      <c r="F2561">
        <f>IF(AND(C2561&gt;0),SUMIF('ИПУ и ОКПУ'!$A$2:$A$3258,A2561,'ИПУ и ОКПУ'!$O$2:$O$3258),"")</f>
        <v>0</v>
      </c>
      <c r="G2561">
        <f>VLOOKUP(A2561,'Лицевые счета'!$A$2:$K$4570,9,0)</f>
        <v>1</v>
      </c>
      <c r="H2561">
        <f>VLOOKUP(A2561,'Лицевые счета'!$A$2:$K$4570,10,0)</f>
        <v>142</v>
      </c>
      <c r="I2561" t="str">
        <f>VLOOKUP(A2561,'Лицевые счета'!$A$2:$K$4570,6,0)</f>
        <v>ФЛ</v>
      </c>
      <c r="J2561" t="str">
        <f>IF(AND(C2561=0,I2561="ФЛ"),G2561*H2561,"")</f>
        <v/>
      </c>
      <c r="K2561">
        <f>IF(AND(C2561&gt;0,E2561="Нет показаний",I2561="ФЛ"),G2561*H2561,"")</f>
        <v>142</v>
      </c>
    </row>
    <row r="2562" spans="1:11" x14ac:dyDescent="0.25">
      <c r="A2562" s="7">
        <v>254697</v>
      </c>
      <c r="B2562" s="7">
        <f>VLOOKUP(A2562,'Лицевые счета'!$A$1:$K$4570,2,0)</f>
        <v>251142</v>
      </c>
      <c r="C2562">
        <f>COUNTIF('ИПУ и ОКПУ'!$A$2:$A$3258,A2562)</f>
        <v>1</v>
      </c>
      <c r="D2562" t="str">
        <f>IF(C2562&gt;0,VLOOKUP(A2562,'ИПУ и ОКПУ'!$A$1:$O$3258,9,0),"")</f>
        <v>Одноставочный</v>
      </c>
      <c r="E2562" t="str">
        <f>IF(C2562&gt;0,IF(VLOOKUP(A2562,'ИПУ и ОКПУ'!$A$1:$O$3258,14,0)="Нет показаний","Нет показаний",""),"")</f>
        <v/>
      </c>
      <c r="F2562">
        <f>IF(AND(C2562&gt;0),SUMIF('ИПУ и ОКПУ'!$A$2:$A$3258,A2562,'ИПУ и ОКПУ'!$O$2:$O$3258),"")</f>
        <v>230</v>
      </c>
      <c r="G2562">
        <f>VLOOKUP(A2562,'Лицевые счета'!$A$2:$K$4570,9,0)</f>
        <v>1</v>
      </c>
      <c r="H2562">
        <f>VLOOKUP(A2562,'Лицевые счета'!$A$2:$K$4570,10,0)</f>
        <v>142</v>
      </c>
      <c r="I2562" t="str">
        <f>VLOOKUP(A2562,'Лицевые счета'!$A$2:$K$4570,6,0)</f>
        <v>ФЛ</v>
      </c>
      <c r="J2562" t="str">
        <f>IF(AND(C2562=0,I2562="ФЛ"),G2562*H2562,"")</f>
        <v/>
      </c>
      <c r="K2562" t="str">
        <f>IF(AND(C2562&gt;0,E2562="Нет показаний",I2562="ФЛ"),G2562*H2562,"")</f>
        <v/>
      </c>
    </row>
    <row r="2563" spans="1:11" x14ac:dyDescent="0.25">
      <c r="A2563" s="7">
        <v>254705</v>
      </c>
      <c r="B2563" s="7">
        <f>VLOOKUP(A2563,'Лицевые счета'!$A$1:$K$4570,2,0)</f>
        <v>251144</v>
      </c>
      <c r="C2563">
        <f>COUNTIF('ИПУ и ОКПУ'!$A$2:$A$3258,A2563)</f>
        <v>1</v>
      </c>
      <c r="D2563" t="str">
        <f>IF(C2563&gt;0,VLOOKUP(A2563,'ИПУ и ОКПУ'!$A$1:$O$3258,9,0),"")</f>
        <v>Одноставочный</v>
      </c>
      <c r="E2563" t="str">
        <f>IF(C2563&gt;0,IF(VLOOKUP(A2563,'ИПУ и ОКПУ'!$A$1:$O$3258,14,0)="Нет показаний","Нет показаний",""),"")</f>
        <v/>
      </c>
      <c r="F2563">
        <f>IF(AND(C2563&gt;0),SUMIF('ИПУ и ОКПУ'!$A$2:$A$3258,A2563,'ИПУ и ОКПУ'!$O$2:$O$3258),"")</f>
        <v>29</v>
      </c>
      <c r="G2563">
        <f>VLOOKUP(A2563,'Лицевые счета'!$A$2:$K$4570,9,0)</f>
        <v>1</v>
      </c>
      <c r="H2563">
        <f>VLOOKUP(A2563,'Лицевые счета'!$A$2:$K$4570,10,0)</f>
        <v>118.7</v>
      </c>
      <c r="I2563" t="str">
        <f>VLOOKUP(A2563,'Лицевые счета'!$A$2:$K$4570,6,0)</f>
        <v>ФЛ</v>
      </c>
      <c r="J2563" t="str">
        <f>IF(AND(C2563=0,I2563="ФЛ"),G2563*H2563,"")</f>
        <v/>
      </c>
      <c r="K2563" t="str">
        <f>IF(AND(C2563&gt;0,E2563="Нет показаний",I2563="ФЛ"),G2563*H2563,"")</f>
        <v/>
      </c>
    </row>
    <row r="2564" spans="1:11" x14ac:dyDescent="0.25">
      <c r="A2564" s="7">
        <v>254707</v>
      </c>
      <c r="B2564" s="7">
        <f>VLOOKUP(A2564,'Лицевые счета'!$A$1:$K$4570,2,0)</f>
        <v>251144</v>
      </c>
      <c r="C2564">
        <f>COUNTIF('ИПУ и ОКПУ'!$A$2:$A$3258,A2564)</f>
        <v>0</v>
      </c>
      <c r="D2564" t="str">
        <f>IF(C2564&gt;0,VLOOKUP(A2564,'ИПУ и ОКПУ'!$A$1:$O$3258,9,0),"")</f>
        <v/>
      </c>
      <c r="E2564" t="str">
        <f>IF(C2564&gt;0,IF(VLOOKUP(A2564,'ИПУ и ОКПУ'!$A$1:$O$3258,14,0)="Нет показаний","Нет показаний",""),"")</f>
        <v/>
      </c>
      <c r="F2564" t="str">
        <f>IF(AND(C2564&gt;0),SUMIF('ИПУ и ОКПУ'!$A$2:$A$3258,A2564,'ИПУ и ОКПУ'!$O$2:$O$3258),"")</f>
        <v/>
      </c>
      <c r="G2564">
        <f>VLOOKUP(A2564,'Лицевые счета'!$A$2:$K$4570,9,0)</f>
        <v>1</v>
      </c>
      <c r="H2564">
        <f>VLOOKUP(A2564,'Лицевые счета'!$A$2:$K$4570,10,0)</f>
        <v>118.7</v>
      </c>
      <c r="I2564" t="str">
        <f>VLOOKUP(A2564,'Лицевые счета'!$A$2:$K$4570,6,0)</f>
        <v>ФЛ</v>
      </c>
      <c r="J2564">
        <f>IF(AND(C2564=0,I2564="ФЛ"),G2564*H2564,"")</f>
        <v>118.7</v>
      </c>
      <c r="K2564" t="str">
        <f>IF(AND(C2564&gt;0,E2564="Нет показаний",I2564="ФЛ"),G2564*H2564,"")</f>
        <v/>
      </c>
    </row>
    <row r="2565" spans="1:11" x14ac:dyDescent="0.25">
      <c r="A2565" s="7">
        <v>254709</v>
      </c>
      <c r="B2565" s="7">
        <f>VLOOKUP(A2565,'Лицевые счета'!$A$1:$K$4570,2,0)</f>
        <v>251144</v>
      </c>
      <c r="C2565">
        <f>COUNTIF('ИПУ и ОКПУ'!$A$2:$A$3258,A2565)</f>
        <v>1</v>
      </c>
      <c r="D2565" t="str">
        <f>IF(C2565&gt;0,VLOOKUP(A2565,'ИПУ и ОКПУ'!$A$1:$O$3258,9,0),"")</f>
        <v>Одноставочный</v>
      </c>
      <c r="E2565" t="str">
        <f>IF(C2565&gt;0,IF(VLOOKUP(A2565,'ИПУ и ОКПУ'!$A$1:$O$3258,14,0)="Нет показаний","Нет показаний",""),"")</f>
        <v>Нет показаний</v>
      </c>
      <c r="F2565">
        <f>IF(AND(C2565&gt;0),SUMIF('ИПУ и ОКПУ'!$A$2:$A$3258,A2565,'ИПУ и ОКПУ'!$O$2:$O$3258),"")</f>
        <v>0</v>
      </c>
      <c r="G2565">
        <f>VLOOKUP(A2565,'Лицевые счета'!$A$2:$K$4570,9,0)</f>
        <v>1</v>
      </c>
      <c r="H2565">
        <f>VLOOKUP(A2565,'Лицевые счета'!$A$2:$K$4570,10,0)</f>
        <v>92</v>
      </c>
      <c r="I2565" t="str">
        <f>VLOOKUP(A2565,'Лицевые счета'!$A$2:$K$4570,6,0)</f>
        <v>ФЛ</v>
      </c>
      <c r="J2565" t="str">
        <f>IF(AND(C2565=0,I2565="ФЛ"),G2565*H2565,"")</f>
        <v/>
      </c>
      <c r="K2565">
        <f>IF(AND(C2565&gt;0,E2565="Нет показаний",I2565="ФЛ"),G2565*H2565,"")</f>
        <v>92</v>
      </c>
    </row>
    <row r="2566" spans="1:11" x14ac:dyDescent="0.25">
      <c r="A2566" s="7">
        <v>254715</v>
      </c>
      <c r="B2566" s="7">
        <f>VLOOKUP(A2566,'Лицевые счета'!$A$1:$K$4570,2,0)</f>
        <v>251144</v>
      </c>
      <c r="C2566">
        <f>COUNTIF('ИПУ и ОКПУ'!$A$2:$A$3258,A2566)</f>
        <v>1</v>
      </c>
      <c r="D2566" t="str">
        <f>IF(C2566&gt;0,VLOOKUP(A2566,'ИПУ и ОКПУ'!$A$1:$O$3258,9,0),"")</f>
        <v>Одноставочный</v>
      </c>
      <c r="E2566" t="str">
        <f>IF(C2566&gt;0,IF(VLOOKUP(A2566,'ИПУ и ОКПУ'!$A$1:$O$3258,14,0)="Нет показаний","Нет показаний",""),"")</f>
        <v>Нет показаний</v>
      </c>
      <c r="F2566">
        <f>IF(AND(C2566&gt;0),SUMIF('ИПУ и ОКПУ'!$A$2:$A$3258,A2566,'ИПУ и ОКПУ'!$O$2:$O$3258),"")</f>
        <v>0</v>
      </c>
      <c r="G2566">
        <f>VLOOKUP(A2566,'Лицевые счета'!$A$2:$K$4570,9,0)</f>
        <v>1</v>
      </c>
      <c r="H2566">
        <f>VLOOKUP(A2566,'Лицевые счета'!$A$2:$K$4570,10,0)</f>
        <v>118.7</v>
      </c>
      <c r="I2566" t="str">
        <f>VLOOKUP(A2566,'Лицевые счета'!$A$2:$K$4570,6,0)</f>
        <v>ФЛ</v>
      </c>
      <c r="J2566" t="str">
        <f>IF(AND(C2566=0,I2566="ФЛ"),G2566*H2566,"")</f>
        <v/>
      </c>
      <c r="K2566">
        <f>IF(AND(C2566&gt;0,E2566="Нет показаний",I2566="ФЛ"),G2566*H2566,"")</f>
        <v>118.7</v>
      </c>
    </row>
    <row r="2567" spans="1:11" x14ac:dyDescent="0.25">
      <c r="A2567" s="7">
        <v>254717</v>
      </c>
      <c r="B2567" s="7">
        <f>VLOOKUP(A2567,'Лицевые счета'!$A$1:$K$4570,2,0)</f>
        <v>251144</v>
      </c>
      <c r="C2567">
        <f>COUNTIF('ИПУ и ОКПУ'!$A$2:$A$3258,A2567)</f>
        <v>1</v>
      </c>
      <c r="D2567" t="str">
        <f>IF(C2567&gt;0,VLOOKUP(A2567,'ИПУ и ОКПУ'!$A$1:$O$3258,9,0),"")</f>
        <v>Одноставочный</v>
      </c>
      <c r="E2567" t="str">
        <f>IF(C2567&gt;0,IF(VLOOKUP(A2567,'ИПУ и ОКПУ'!$A$1:$O$3258,14,0)="Нет показаний","Нет показаний",""),"")</f>
        <v/>
      </c>
      <c r="F2567">
        <f>IF(AND(C2567&gt;0),SUMIF('ИПУ и ОКПУ'!$A$2:$A$3258,A2567,'ИПУ и ОКПУ'!$O$2:$O$3258),"")</f>
        <v>100</v>
      </c>
      <c r="G2567">
        <f>VLOOKUP(A2567,'Лицевые счета'!$A$2:$K$4570,9,0)</f>
        <v>1</v>
      </c>
      <c r="H2567">
        <f>VLOOKUP(A2567,'Лицевые счета'!$A$2:$K$4570,10,0)</f>
        <v>92</v>
      </c>
      <c r="I2567" t="str">
        <f>VLOOKUP(A2567,'Лицевые счета'!$A$2:$K$4570,6,0)</f>
        <v>ФЛ</v>
      </c>
      <c r="J2567" t="str">
        <f>IF(AND(C2567=0,I2567="ФЛ"),G2567*H2567,"")</f>
        <v/>
      </c>
      <c r="K2567" t="str">
        <f>IF(AND(C2567&gt;0,E2567="Нет показаний",I2567="ФЛ"),G2567*H2567,"")</f>
        <v/>
      </c>
    </row>
    <row r="2568" spans="1:11" x14ac:dyDescent="0.25">
      <c r="A2568" s="7">
        <v>254719</v>
      </c>
      <c r="B2568" s="7">
        <f>VLOOKUP(A2568,'Лицевые счета'!$A$1:$K$4570,2,0)</f>
        <v>251144</v>
      </c>
      <c r="C2568">
        <f>COUNTIF('ИПУ и ОКПУ'!$A$2:$A$3258,A2568)</f>
        <v>1</v>
      </c>
      <c r="D2568" t="str">
        <f>IF(C2568&gt;0,VLOOKUP(A2568,'ИПУ и ОКПУ'!$A$1:$O$3258,9,0),"")</f>
        <v>Одноставочный</v>
      </c>
      <c r="E2568" t="str">
        <f>IF(C2568&gt;0,IF(VLOOKUP(A2568,'ИПУ и ОКПУ'!$A$1:$O$3258,14,0)="Нет показаний","Нет показаний",""),"")</f>
        <v>Нет показаний</v>
      </c>
      <c r="F2568">
        <f>IF(AND(C2568&gt;0),SUMIF('ИПУ и ОКПУ'!$A$2:$A$3258,A2568,'ИПУ и ОКПУ'!$O$2:$O$3258),"")</f>
        <v>0</v>
      </c>
      <c r="G2568">
        <f>VLOOKUP(A2568,'Лицевые счета'!$A$2:$K$4570,9,0)</f>
        <v>1</v>
      </c>
      <c r="H2568">
        <f>VLOOKUP(A2568,'Лицевые счета'!$A$2:$K$4570,10,0)</f>
        <v>118.7</v>
      </c>
      <c r="I2568" t="str">
        <f>VLOOKUP(A2568,'Лицевые счета'!$A$2:$K$4570,6,0)</f>
        <v>ФЛ</v>
      </c>
      <c r="J2568" t="str">
        <f>IF(AND(C2568=0,I2568="ФЛ"),G2568*H2568,"")</f>
        <v/>
      </c>
      <c r="K2568">
        <f>IF(AND(C2568&gt;0,E2568="Нет показаний",I2568="ФЛ"),G2568*H2568,"")</f>
        <v>118.7</v>
      </c>
    </row>
    <row r="2569" spans="1:11" x14ac:dyDescent="0.25">
      <c r="A2569" s="7">
        <v>254725</v>
      </c>
      <c r="B2569" s="7">
        <f>VLOOKUP(A2569,'Лицевые счета'!$A$1:$K$4570,2,0)</f>
        <v>251144</v>
      </c>
      <c r="C2569">
        <f>COUNTIF('ИПУ и ОКПУ'!$A$2:$A$3258,A2569)</f>
        <v>1</v>
      </c>
      <c r="D2569" t="str">
        <f>IF(C2569&gt;0,VLOOKUP(A2569,'ИПУ и ОКПУ'!$A$1:$O$3258,9,0),"")</f>
        <v>Одноставочный</v>
      </c>
      <c r="E2569" t="str">
        <f>IF(C2569&gt;0,IF(VLOOKUP(A2569,'ИПУ и ОКПУ'!$A$1:$O$3258,14,0)="Нет показаний","Нет показаний",""),"")</f>
        <v/>
      </c>
      <c r="F2569">
        <f>IF(AND(C2569&gt;0),SUMIF('ИПУ и ОКПУ'!$A$2:$A$3258,A2569,'ИПУ и ОКПУ'!$O$2:$O$3258),"")</f>
        <v>0</v>
      </c>
      <c r="G2569">
        <f>VLOOKUP(A2569,'Лицевые счета'!$A$2:$K$4570,9,0)</f>
        <v>1</v>
      </c>
      <c r="H2569">
        <f>VLOOKUP(A2569,'Лицевые счета'!$A$2:$K$4570,10,0)</f>
        <v>118.7</v>
      </c>
      <c r="I2569" t="str">
        <f>VLOOKUP(A2569,'Лицевые счета'!$A$2:$K$4570,6,0)</f>
        <v>ФЛ</v>
      </c>
      <c r="J2569" t="str">
        <f>IF(AND(C2569=0,I2569="ФЛ"),G2569*H2569,"")</f>
        <v/>
      </c>
      <c r="K2569" t="str">
        <f>IF(AND(C2569&gt;0,E2569="Нет показаний",I2569="ФЛ"),G2569*H2569,"")</f>
        <v/>
      </c>
    </row>
    <row r="2570" spans="1:11" x14ac:dyDescent="0.25">
      <c r="A2570" s="7">
        <v>258553</v>
      </c>
      <c r="B2570" s="7">
        <f>VLOOKUP(A2570,'Лицевые счета'!$A$1:$K$4570,2,0)</f>
        <v>258550</v>
      </c>
      <c r="C2570">
        <f>COUNTIF('ИПУ и ОКПУ'!$A$2:$A$3258,A2570)</f>
        <v>1</v>
      </c>
      <c r="D2570" t="str">
        <f>IF(C2570&gt;0,VLOOKUP(A2570,'ИПУ и ОКПУ'!$A$1:$O$3258,9,0),"")</f>
        <v>Одноставочный</v>
      </c>
      <c r="E2570" t="str">
        <f>IF(C2570&gt;0,IF(VLOOKUP(A2570,'ИПУ и ОКПУ'!$A$1:$O$3258,14,0)="Нет показаний","Нет показаний",""),"")</f>
        <v/>
      </c>
      <c r="F2570">
        <f>IF(AND(C2570&gt;0),SUMIF('ИПУ и ОКПУ'!$A$2:$A$3258,A2570,'ИПУ и ОКПУ'!$O$2:$O$3258),"")</f>
        <v>113</v>
      </c>
      <c r="G2570">
        <f>VLOOKUP(A2570,'Лицевые счета'!$A$2:$K$4570,9,0)</f>
        <v>1</v>
      </c>
      <c r="H2570">
        <f>VLOOKUP(A2570,'Лицевые счета'!$A$2:$K$4570,10,0)</f>
        <v>167.6</v>
      </c>
      <c r="I2570" t="str">
        <f>VLOOKUP(A2570,'Лицевые счета'!$A$2:$K$4570,6,0)</f>
        <v>ФЛ</v>
      </c>
      <c r="J2570" t="str">
        <f>IF(AND(C2570=0,I2570="ФЛ"),G2570*H2570,"")</f>
        <v/>
      </c>
      <c r="K2570" t="str">
        <f>IF(AND(C2570&gt;0,E2570="Нет показаний",I2570="ФЛ"),G2570*H2570,"")</f>
        <v/>
      </c>
    </row>
    <row r="2571" spans="1:11" x14ac:dyDescent="0.25">
      <c r="A2571" s="7">
        <v>258768</v>
      </c>
      <c r="B2571" s="7">
        <f>VLOOKUP(A2571,'Лицевые счета'!$A$1:$K$4570,2,0)</f>
        <v>258762</v>
      </c>
      <c r="C2571">
        <f>COUNTIF('ИПУ и ОКПУ'!$A$2:$A$3258,A2571)</f>
        <v>1</v>
      </c>
      <c r="D2571" t="str">
        <f>IF(C2571&gt;0,VLOOKUP(A2571,'ИПУ и ОКПУ'!$A$1:$O$3258,9,0),"")</f>
        <v>Одноставочный</v>
      </c>
      <c r="E2571" t="str">
        <f>IF(C2571&gt;0,IF(VLOOKUP(A2571,'ИПУ и ОКПУ'!$A$1:$O$3258,14,0)="Нет показаний","Нет показаний",""),"")</f>
        <v/>
      </c>
      <c r="F2571">
        <f>IF(AND(C2571&gt;0),SUMIF('ИПУ и ОКПУ'!$A$2:$A$3258,A2571,'ИПУ и ОКПУ'!$O$2:$O$3258),"")</f>
        <v>42</v>
      </c>
      <c r="G2571">
        <f>VLOOKUP(A2571,'Лицевые счета'!$A$2:$K$4570,9,0)</f>
        <v>1</v>
      </c>
      <c r="H2571">
        <f>VLOOKUP(A2571,'Лицевые счета'!$A$2:$K$4570,10,0)</f>
        <v>118.7</v>
      </c>
      <c r="I2571" t="str">
        <f>VLOOKUP(A2571,'Лицевые счета'!$A$2:$K$4570,6,0)</f>
        <v>ФЛ</v>
      </c>
      <c r="J2571" t="str">
        <f>IF(AND(C2571=0,I2571="ФЛ"),G2571*H2571,"")</f>
        <v/>
      </c>
      <c r="K2571" t="str">
        <f>IF(AND(C2571&gt;0,E2571="Нет показаний",I2571="ФЛ"),G2571*H2571,"")</f>
        <v/>
      </c>
    </row>
    <row r="2572" spans="1:11" x14ac:dyDescent="0.25">
      <c r="A2572" s="7">
        <v>258772</v>
      </c>
      <c r="B2572" s="7">
        <f>VLOOKUP(A2572,'Лицевые счета'!$A$1:$K$4570,2,0)</f>
        <v>258762</v>
      </c>
      <c r="C2572">
        <f>COUNTIF('ИПУ и ОКПУ'!$A$2:$A$3258,A2572)</f>
        <v>1</v>
      </c>
      <c r="D2572" t="str">
        <f>IF(C2572&gt;0,VLOOKUP(A2572,'ИПУ и ОКПУ'!$A$1:$O$3258,9,0),"")</f>
        <v>Одноставочный</v>
      </c>
      <c r="E2572" t="str">
        <f>IF(C2572&gt;0,IF(VLOOKUP(A2572,'ИПУ и ОКПУ'!$A$1:$O$3258,14,0)="Нет показаний","Нет показаний",""),"")</f>
        <v/>
      </c>
      <c r="F2572">
        <f>IF(AND(C2572&gt;0),SUMIF('ИПУ и ОКПУ'!$A$2:$A$3258,A2572,'ИПУ и ОКПУ'!$O$2:$O$3258),"")</f>
        <v>58</v>
      </c>
      <c r="G2572">
        <f>VLOOKUP(A2572,'Лицевые счета'!$A$2:$K$4570,9,0)</f>
        <v>1</v>
      </c>
      <c r="H2572">
        <f>VLOOKUP(A2572,'Лицевые счета'!$A$2:$K$4570,10,0)</f>
        <v>118.7</v>
      </c>
      <c r="I2572" t="str">
        <f>VLOOKUP(A2572,'Лицевые счета'!$A$2:$K$4570,6,0)</f>
        <v>ФЛ</v>
      </c>
      <c r="J2572" t="str">
        <f>IF(AND(C2572=0,I2572="ФЛ"),G2572*H2572,"")</f>
        <v/>
      </c>
      <c r="K2572" t="str">
        <f>IF(AND(C2572&gt;0,E2572="Нет показаний",I2572="ФЛ"),G2572*H2572,"")</f>
        <v/>
      </c>
    </row>
    <row r="2573" spans="1:11" x14ac:dyDescent="0.25">
      <c r="A2573" s="7">
        <v>258774</v>
      </c>
      <c r="B2573" s="7">
        <f>VLOOKUP(A2573,'Лицевые счета'!$A$1:$K$4570,2,0)</f>
        <v>258762</v>
      </c>
      <c r="C2573">
        <f>COUNTIF('ИПУ и ОКПУ'!$A$2:$A$3258,A2573)</f>
        <v>1</v>
      </c>
      <c r="D2573" t="str">
        <f>IF(C2573&gt;0,VLOOKUP(A2573,'ИПУ и ОКПУ'!$A$1:$O$3258,9,0),"")</f>
        <v>Одноставочный</v>
      </c>
      <c r="E2573" t="str">
        <f>IF(C2573&gt;0,IF(VLOOKUP(A2573,'ИПУ и ОКПУ'!$A$1:$O$3258,14,0)="Нет показаний","Нет показаний",""),"")</f>
        <v>Нет показаний</v>
      </c>
      <c r="F2573">
        <f>IF(AND(C2573&gt;0),SUMIF('ИПУ и ОКПУ'!$A$2:$A$3258,A2573,'ИПУ и ОКПУ'!$O$2:$O$3258),"")</f>
        <v>0</v>
      </c>
      <c r="G2573">
        <f>VLOOKUP(A2573,'Лицевые счета'!$A$2:$K$4570,9,0)</f>
        <v>1</v>
      </c>
      <c r="H2573">
        <f>VLOOKUP(A2573,'Лицевые счета'!$A$2:$K$4570,10,0)</f>
        <v>134.30000000000001</v>
      </c>
      <c r="I2573" t="str">
        <f>VLOOKUP(A2573,'Лицевые счета'!$A$2:$K$4570,6,0)</f>
        <v>ФЛ</v>
      </c>
      <c r="J2573" t="str">
        <f>IF(AND(C2573=0,I2573="ФЛ"),G2573*H2573,"")</f>
        <v/>
      </c>
      <c r="K2573">
        <f>IF(AND(C2573&gt;0,E2573="Нет показаний",I2573="ФЛ"),G2573*H2573,"")</f>
        <v>134.30000000000001</v>
      </c>
    </row>
    <row r="2574" spans="1:11" x14ac:dyDescent="0.25">
      <c r="A2574" s="7">
        <v>266345</v>
      </c>
      <c r="B2574" s="7">
        <f>VLOOKUP(A2574,'Лицевые счета'!$A$1:$K$4570,2,0)</f>
        <v>58343</v>
      </c>
      <c r="C2574">
        <f>COUNTIF('ИПУ и ОКПУ'!$A$2:$A$3258,A2574)</f>
        <v>1</v>
      </c>
      <c r="D2574" t="str">
        <f>IF(C2574&gt;0,VLOOKUP(A2574,'ИПУ и ОКПУ'!$A$1:$O$3258,9,0),"")</f>
        <v>Одноставочный</v>
      </c>
      <c r="E2574" t="str">
        <f>IF(C2574&gt;0,IF(VLOOKUP(A2574,'ИПУ и ОКПУ'!$A$1:$O$3258,14,0)="Нет показаний","Нет показаний",""),"")</f>
        <v/>
      </c>
      <c r="F2574">
        <f>IF(AND(C2574&gt;0),SUMIF('ИПУ и ОКПУ'!$A$2:$A$3258,A2574,'ИПУ и ОКПУ'!$O$2:$O$3258),"")</f>
        <v>26</v>
      </c>
      <c r="G2574">
        <f>VLOOKUP(A2574,'Лицевые счета'!$A$2:$K$4570,9,0)</f>
        <v>1</v>
      </c>
      <c r="H2574" t="str">
        <f>VLOOKUP(A2574,'Лицевые счета'!$A$2:$K$4570,10,0)</f>
        <v>ЮЛ</v>
      </c>
      <c r="I2574" t="str">
        <f>VLOOKUP(A2574,'Лицевые счета'!$A$2:$K$4570,6,0)</f>
        <v>ЮЛ</v>
      </c>
      <c r="J2574" t="str">
        <f>IF(AND(C2574=0,I2574="ФЛ"),G2574*H2574,"")</f>
        <v/>
      </c>
      <c r="K2574" t="str">
        <f>IF(AND(C2574&gt;0,E2574="Нет показаний",I2574="ФЛ"),G2574*H2574,"")</f>
        <v/>
      </c>
    </row>
    <row r="2575" spans="1:11" x14ac:dyDescent="0.25">
      <c r="A2575" s="7">
        <v>266955</v>
      </c>
      <c r="B2575" s="7">
        <f>VLOOKUP(A2575,'Лицевые счета'!$A$1:$K$4570,2,0)</f>
        <v>58314</v>
      </c>
      <c r="C2575">
        <f>COUNTIF('ИПУ и ОКПУ'!$A$2:$A$3258,A2575)</f>
        <v>1</v>
      </c>
      <c r="D2575" t="str">
        <f>IF(C2575&gt;0,VLOOKUP(A2575,'ИПУ и ОКПУ'!$A$1:$O$3258,9,0),"")</f>
        <v>Одноставочный</v>
      </c>
      <c r="E2575" t="str">
        <f>IF(C2575&gt;0,IF(VLOOKUP(A2575,'ИПУ и ОКПУ'!$A$1:$O$3258,14,0)="Нет показаний","Нет показаний",""),"")</f>
        <v/>
      </c>
      <c r="F2575">
        <f>IF(AND(C2575&gt;0),SUMIF('ИПУ и ОКПУ'!$A$2:$A$3258,A2575,'ИПУ и ОКПУ'!$O$2:$O$3258),"")</f>
        <v>26</v>
      </c>
      <c r="G2575">
        <f>VLOOKUP(A2575,'Лицевые счета'!$A$2:$K$4570,9,0)</f>
        <v>1</v>
      </c>
      <c r="H2575" t="str">
        <f>VLOOKUP(A2575,'Лицевые счета'!$A$2:$K$4570,10,0)</f>
        <v>ЮЛ</v>
      </c>
      <c r="I2575" t="str">
        <f>VLOOKUP(A2575,'Лицевые счета'!$A$2:$K$4570,6,0)</f>
        <v>ЮЛ</v>
      </c>
      <c r="J2575" t="str">
        <f>IF(AND(C2575=0,I2575="ФЛ"),G2575*H2575,"")</f>
        <v/>
      </c>
      <c r="K2575" t="str">
        <f>IF(AND(C2575&gt;0,E2575="Нет показаний",I2575="ФЛ"),G2575*H2575,"")</f>
        <v/>
      </c>
    </row>
    <row r="2576" spans="1:11" x14ac:dyDescent="0.25">
      <c r="A2576" s="7">
        <v>267758</v>
      </c>
      <c r="B2576" s="7">
        <f>VLOOKUP(A2576,'Лицевые счета'!$A$1:$K$4570,2,0)</f>
        <v>258550</v>
      </c>
      <c r="C2576">
        <f>COUNTIF('ИПУ и ОКПУ'!$A$2:$A$3258,A2576)</f>
        <v>1</v>
      </c>
      <c r="D2576" t="str">
        <f>IF(C2576&gt;0,VLOOKUP(A2576,'ИПУ и ОКПУ'!$A$1:$O$3258,9,0),"")</f>
        <v>Одноставочный</v>
      </c>
      <c r="E2576" t="str">
        <f>IF(C2576&gt;0,IF(VLOOKUP(A2576,'ИПУ и ОКПУ'!$A$1:$O$3258,14,0)="Нет показаний","Нет показаний",""),"")</f>
        <v/>
      </c>
      <c r="F2576">
        <f>IF(AND(C2576&gt;0),SUMIF('ИПУ и ОКПУ'!$A$2:$A$3258,A2576,'ИПУ и ОКПУ'!$O$2:$O$3258),"")</f>
        <v>145</v>
      </c>
      <c r="G2576">
        <f>VLOOKUP(A2576,'Лицевые счета'!$A$2:$K$4570,9,0)</f>
        <v>1</v>
      </c>
      <c r="H2576">
        <f>VLOOKUP(A2576,'Лицевые счета'!$A$2:$K$4570,10,0)</f>
        <v>142</v>
      </c>
      <c r="I2576" t="str">
        <f>VLOOKUP(A2576,'Лицевые счета'!$A$2:$K$4570,6,0)</f>
        <v>ФЛ</v>
      </c>
      <c r="J2576" t="str">
        <f>IF(AND(C2576=0,I2576="ФЛ"),G2576*H2576,"")</f>
        <v/>
      </c>
      <c r="K2576" t="str">
        <f>IF(AND(C2576&gt;0,E2576="Нет показаний",I2576="ФЛ"),G2576*H2576,"")</f>
        <v/>
      </c>
    </row>
    <row r="2577" spans="1:11" x14ac:dyDescent="0.25">
      <c r="A2577" s="7">
        <v>267759</v>
      </c>
      <c r="B2577" s="7">
        <f>VLOOKUP(A2577,'Лицевые счета'!$A$1:$K$4570,2,0)</f>
        <v>258550</v>
      </c>
      <c r="C2577">
        <f>COUNTIF('ИПУ и ОКПУ'!$A$2:$A$3258,A2577)</f>
        <v>1</v>
      </c>
      <c r="D2577" t="str">
        <f>IF(C2577&gt;0,VLOOKUP(A2577,'ИПУ и ОКПУ'!$A$1:$O$3258,9,0),"")</f>
        <v>Одноставочный</v>
      </c>
      <c r="E2577" t="str">
        <f>IF(C2577&gt;0,IF(VLOOKUP(A2577,'ИПУ и ОКПУ'!$A$1:$O$3258,14,0)="Нет показаний","Нет показаний",""),"")</f>
        <v/>
      </c>
      <c r="F2577">
        <f>IF(AND(C2577&gt;0),SUMIF('ИПУ и ОКПУ'!$A$2:$A$3258,A2577,'ИПУ и ОКПУ'!$O$2:$O$3258),"")</f>
        <v>145</v>
      </c>
      <c r="G2577">
        <f>VLOOKUP(A2577,'Лицевые счета'!$A$2:$K$4570,9,0)</f>
        <v>1</v>
      </c>
      <c r="H2577">
        <f>VLOOKUP(A2577,'Лицевые счета'!$A$2:$K$4570,10,0)</f>
        <v>142</v>
      </c>
      <c r="I2577" t="str">
        <f>VLOOKUP(A2577,'Лицевые счета'!$A$2:$K$4570,6,0)</f>
        <v>ФЛ</v>
      </c>
      <c r="J2577" t="str">
        <f>IF(AND(C2577=0,I2577="ФЛ"),G2577*H2577,"")</f>
        <v/>
      </c>
      <c r="K2577" t="str">
        <f>IF(AND(C2577&gt;0,E2577="Нет показаний",I2577="ФЛ"),G2577*H2577,"")</f>
        <v/>
      </c>
    </row>
    <row r="2578" spans="1:11" x14ac:dyDescent="0.25">
      <c r="A2578" s="7">
        <v>273147</v>
      </c>
      <c r="B2578" s="7">
        <f>VLOOKUP(A2578,'Лицевые счета'!$A$1:$K$4570,2,0)</f>
        <v>272990</v>
      </c>
      <c r="C2578">
        <f>COUNTIF('ИПУ и ОКПУ'!$A$2:$A$3258,A2578)</f>
        <v>1</v>
      </c>
      <c r="D2578" t="str">
        <f>IF(C2578&gt;0,VLOOKUP(A2578,'ИПУ и ОКПУ'!$A$1:$O$3258,9,0),"")</f>
        <v>Одноставочный</v>
      </c>
      <c r="E2578" t="str">
        <f>IF(C2578&gt;0,IF(VLOOKUP(A2578,'ИПУ и ОКПУ'!$A$1:$O$3258,14,0)="Нет показаний","Нет показаний",""),"")</f>
        <v/>
      </c>
      <c r="F2578">
        <f>IF(AND(C2578&gt;0),SUMIF('ИПУ и ОКПУ'!$A$2:$A$3258,A2578,'ИПУ и ОКПУ'!$O$2:$O$3258),"")</f>
        <v>95</v>
      </c>
      <c r="G2578">
        <f>VLOOKUP(A2578,'Лицевые счета'!$A$2:$K$4570,9,0)</f>
        <v>1</v>
      </c>
      <c r="H2578">
        <f>VLOOKUP(A2578,'Лицевые счета'!$A$2:$K$4570,10,0)</f>
        <v>118.7</v>
      </c>
      <c r="I2578" t="str">
        <f>VLOOKUP(A2578,'Лицевые счета'!$A$2:$K$4570,6,0)</f>
        <v>ФЛ</v>
      </c>
      <c r="J2578" t="str">
        <f>IF(AND(C2578=0,I2578="ФЛ"),G2578*H2578,"")</f>
        <v/>
      </c>
      <c r="K2578" t="str">
        <f>IF(AND(C2578&gt;0,E2578="Нет показаний",I2578="ФЛ"),G2578*H2578,"")</f>
        <v/>
      </c>
    </row>
    <row r="2579" spans="1:11" x14ac:dyDescent="0.25">
      <c r="A2579" s="7">
        <v>273151</v>
      </c>
      <c r="B2579" s="7">
        <f>VLOOKUP(A2579,'Лицевые счета'!$A$1:$K$4570,2,0)</f>
        <v>272990</v>
      </c>
      <c r="C2579">
        <f>COUNTIF('ИПУ и ОКПУ'!$A$2:$A$3258,A2579)</f>
        <v>0</v>
      </c>
      <c r="D2579" t="str">
        <f>IF(C2579&gt;0,VLOOKUP(A2579,'ИПУ и ОКПУ'!$A$1:$O$3258,9,0),"")</f>
        <v/>
      </c>
      <c r="E2579" t="str">
        <f>IF(C2579&gt;0,IF(VLOOKUP(A2579,'ИПУ и ОКПУ'!$A$1:$O$3258,14,0)="Нет показаний","Нет показаний",""),"")</f>
        <v/>
      </c>
      <c r="F2579" t="str">
        <f>IF(AND(C2579&gt;0),SUMIF('ИПУ и ОКПУ'!$A$2:$A$3258,A2579,'ИПУ и ОКПУ'!$O$2:$O$3258),"")</f>
        <v/>
      </c>
      <c r="G2579">
        <f>VLOOKUP(A2579,'Лицевые счета'!$A$2:$K$4570,9,0)</f>
        <v>1</v>
      </c>
      <c r="H2579">
        <f>VLOOKUP(A2579,'Лицевые счета'!$A$2:$K$4570,10,0)</f>
        <v>118.7</v>
      </c>
      <c r="I2579" t="str">
        <f>VLOOKUP(A2579,'Лицевые счета'!$A$2:$K$4570,6,0)</f>
        <v>ФЛ</v>
      </c>
      <c r="J2579">
        <f>IF(AND(C2579=0,I2579="ФЛ"),G2579*H2579,"")</f>
        <v>118.7</v>
      </c>
      <c r="K2579" t="str">
        <f>IF(AND(C2579&gt;0,E2579="Нет показаний",I2579="ФЛ"),G2579*H2579,"")</f>
        <v/>
      </c>
    </row>
    <row r="2580" spans="1:11" x14ac:dyDescent="0.25">
      <c r="A2580" s="7">
        <v>277313</v>
      </c>
      <c r="B2580" s="7">
        <f>VLOOKUP(A2580,'Лицевые счета'!$A$1:$K$4570,2,0)</f>
        <v>275393</v>
      </c>
      <c r="C2580">
        <f>COUNTIF('ИПУ и ОКПУ'!$A$2:$A$3258,A2580)</f>
        <v>1</v>
      </c>
      <c r="D2580" t="str">
        <f>IF(C2580&gt;0,VLOOKUP(A2580,'ИПУ и ОКПУ'!$A$1:$O$3258,9,0),"")</f>
        <v>Одноставочный</v>
      </c>
      <c r="E2580" t="str">
        <f>IF(C2580&gt;0,IF(VLOOKUP(A2580,'ИПУ и ОКПУ'!$A$1:$O$3258,14,0)="Нет показаний","Нет показаний",""),"")</f>
        <v/>
      </c>
      <c r="F2580">
        <f>IF(AND(C2580&gt;0),SUMIF('ИПУ и ОКПУ'!$A$2:$A$3258,A2580,'ИПУ и ОКПУ'!$O$2:$O$3258),"")</f>
        <v>47</v>
      </c>
      <c r="G2580">
        <f>VLOOKUP(A2580,'Лицевые счета'!$A$2:$K$4570,9,0)</f>
        <v>1</v>
      </c>
      <c r="H2580">
        <f>VLOOKUP(A2580,'Лицевые счета'!$A$2:$K$4570,10,0)</f>
        <v>145.4</v>
      </c>
      <c r="I2580" t="str">
        <f>VLOOKUP(A2580,'Лицевые счета'!$A$2:$K$4570,6,0)</f>
        <v>ФЛ</v>
      </c>
      <c r="J2580" t="str">
        <f>IF(AND(C2580=0,I2580="ФЛ"),G2580*H2580,"")</f>
        <v/>
      </c>
      <c r="K2580" t="str">
        <f>IF(AND(C2580&gt;0,E2580="Нет показаний",I2580="ФЛ"),G2580*H2580,"")</f>
        <v/>
      </c>
    </row>
    <row r="2581" spans="1:11" x14ac:dyDescent="0.25">
      <c r="A2581" s="7">
        <v>277317</v>
      </c>
      <c r="B2581" s="7">
        <f>VLOOKUP(A2581,'Лицевые счета'!$A$1:$K$4570,2,0)</f>
        <v>275393</v>
      </c>
      <c r="C2581">
        <f>COUNTIF('ИПУ и ОКПУ'!$A$2:$A$3258,A2581)</f>
        <v>1</v>
      </c>
      <c r="D2581" t="str">
        <f>IF(C2581&gt;0,VLOOKUP(A2581,'ИПУ и ОКПУ'!$A$1:$O$3258,9,0),"")</f>
        <v>Одноставочный</v>
      </c>
      <c r="E2581" t="str">
        <f>IF(C2581&gt;0,IF(VLOOKUP(A2581,'ИПУ и ОКПУ'!$A$1:$O$3258,14,0)="Нет показаний","Нет показаний",""),"")</f>
        <v/>
      </c>
      <c r="F2581">
        <f>IF(AND(C2581&gt;0),SUMIF('ИПУ и ОКПУ'!$A$2:$A$3258,A2581,'ИПУ и ОКПУ'!$O$2:$O$3258),"")</f>
        <v>56</v>
      </c>
      <c r="G2581">
        <f>VLOOKUP(A2581,'Лицевые счета'!$A$2:$K$4570,9,0)</f>
        <v>1</v>
      </c>
      <c r="H2581">
        <f>VLOOKUP(A2581,'Лицевые счета'!$A$2:$K$4570,10,0)</f>
        <v>92</v>
      </c>
      <c r="I2581" t="str">
        <f>VLOOKUP(A2581,'Лицевые счета'!$A$2:$K$4570,6,0)</f>
        <v>ФЛ</v>
      </c>
      <c r="J2581" t="str">
        <f>IF(AND(C2581=0,I2581="ФЛ"),G2581*H2581,"")</f>
        <v/>
      </c>
      <c r="K2581" t="str">
        <f>IF(AND(C2581&gt;0,E2581="Нет показаний",I2581="ФЛ"),G2581*H2581,"")</f>
        <v/>
      </c>
    </row>
    <row r="2582" spans="1:11" x14ac:dyDescent="0.25">
      <c r="A2582" s="7">
        <v>277325</v>
      </c>
      <c r="B2582" s="7">
        <f>VLOOKUP(A2582,'Лицевые счета'!$A$1:$K$4570,2,0)</f>
        <v>275393</v>
      </c>
      <c r="C2582">
        <f>COUNTIF('ИПУ и ОКПУ'!$A$2:$A$3258,A2582)</f>
        <v>1</v>
      </c>
      <c r="D2582" t="str">
        <f>IF(C2582&gt;0,VLOOKUP(A2582,'ИПУ и ОКПУ'!$A$1:$O$3258,9,0),"")</f>
        <v>Одноставочный</v>
      </c>
      <c r="E2582" t="str">
        <f>IF(C2582&gt;0,IF(VLOOKUP(A2582,'ИПУ и ОКПУ'!$A$1:$O$3258,14,0)="Нет показаний","Нет показаний",""),"")</f>
        <v/>
      </c>
      <c r="F2582">
        <f>IF(AND(C2582&gt;0),SUMIF('ИПУ и ОКПУ'!$A$2:$A$3258,A2582,'ИПУ и ОКПУ'!$O$2:$O$3258),"")</f>
        <v>370</v>
      </c>
      <c r="G2582">
        <f>VLOOKUP(A2582,'Лицевые счета'!$A$2:$K$4570,9,0)</f>
        <v>1</v>
      </c>
      <c r="H2582">
        <f>VLOOKUP(A2582,'Лицевые счета'!$A$2:$K$4570,10,0)</f>
        <v>145.4</v>
      </c>
      <c r="I2582" t="str">
        <f>VLOOKUP(A2582,'Лицевые счета'!$A$2:$K$4570,6,0)</f>
        <v>ФЛ</v>
      </c>
      <c r="J2582" t="str">
        <f>IF(AND(C2582=0,I2582="ФЛ"),G2582*H2582,"")</f>
        <v/>
      </c>
      <c r="K2582" t="str">
        <f>IF(AND(C2582&gt;0,E2582="Нет показаний",I2582="ФЛ"),G2582*H2582,"")</f>
        <v/>
      </c>
    </row>
    <row r="2583" spans="1:11" x14ac:dyDescent="0.25">
      <c r="A2583" s="7">
        <v>277332</v>
      </c>
      <c r="B2583" s="7">
        <f>VLOOKUP(A2583,'Лицевые счета'!$A$1:$K$4570,2,0)</f>
        <v>275393</v>
      </c>
      <c r="C2583">
        <f>COUNTIF('ИПУ и ОКПУ'!$A$2:$A$3258,A2583)</f>
        <v>1</v>
      </c>
      <c r="D2583" t="str">
        <f>IF(C2583&gt;0,VLOOKUP(A2583,'ИПУ и ОКПУ'!$A$1:$O$3258,9,0),"")</f>
        <v>Одноставочный</v>
      </c>
      <c r="E2583" t="str">
        <f>IF(C2583&gt;0,IF(VLOOKUP(A2583,'ИПУ и ОКПУ'!$A$1:$O$3258,14,0)="Нет показаний","Нет показаний",""),"")</f>
        <v/>
      </c>
      <c r="F2583">
        <f>IF(AND(C2583&gt;0),SUMIF('ИПУ и ОКПУ'!$A$2:$A$3258,A2583,'ИПУ и ОКПУ'!$O$2:$O$3258),"")</f>
        <v>50</v>
      </c>
      <c r="G2583">
        <f>VLOOKUP(A2583,'Лицевые счета'!$A$2:$K$4570,9,0)</f>
        <v>1</v>
      </c>
      <c r="H2583">
        <f>VLOOKUP(A2583,'Лицевые счета'!$A$2:$K$4570,10,0)</f>
        <v>92</v>
      </c>
      <c r="I2583" t="str">
        <f>VLOOKUP(A2583,'Лицевые счета'!$A$2:$K$4570,6,0)</f>
        <v>ФЛ</v>
      </c>
      <c r="J2583" t="str">
        <f>IF(AND(C2583=0,I2583="ФЛ"),G2583*H2583,"")</f>
        <v/>
      </c>
      <c r="K2583" t="str">
        <f>IF(AND(C2583&gt;0,E2583="Нет показаний",I2583="ФЛ"),G2583*H2583,"")</f>
        <v/>
      </c>
    </row>
    <row r="2584" spans="1:11" x14ac:dyDescent="0.25">
      <c r="A2584" s="7">
        <v>277336</v>
      </c>
      <c r="B2584" s="7">
        <f>VLOOKUP(A2584,'Лицевые счета'!$A$1:$K$4570,2,0)</f>
        <v>275393</v>
      </c>
      <c r="C2584">
        <f>COUNTIF('ИПУ и ОКПУ'!$A$2:$A$3258,A2584)</f>
        <v>1</v>
      </c>
      <c r="D2584" t="str">
        <f>IF(C2584&gt;0,VLOOKUP(A2584,'ИПУ и ОКПУ'!$A$1:$O$3258,9,0),"")</f>
        <v>Одноставочный</v>
      </c>
      <c r="E2584" t="str">
        <f>IF(C2584&gt;0,IF(VLOOKUP(A2584,'ИПУ и ОКПУ'!$A$1:$O$3258,14,0)="Нет показаний","Нет показаний",""),"")</f>
        <v/>
      </c>
      <c r="F2584">
        <f>IF(AND(C2584&gt;0),SUMIF('ИПУ и ОКПУ'!$A$2:$A$3258,A2584,'ИПУ и ОКПУ'!$O$2:$O$3258),"")</f>
        <v>60</v>
      </c>
      <c r="G2584">
        <f>VLOOKUP(A2584,'Лицевые счета'!$A$2:$K$4570,9,0)</f>
        <v>1</v>
      </c>
      <c r="H2584">
        <f>VLOOKUP(A2584,'Лицевые счета'!$A$2:$K$4570,10,0)</f>
        <v>92</v>
      </c>
      <c r="I2584" t="str">
        <f>VLOOKUP(A2584,'Лицевые счета'!$A$2:$K$4570,6,0)</f>
        <v>ФЛ</v>
      </c>
      <c r="J2584" t="str">
        <f>IF(AND(C2584=0,I2584="ФЛ"),G2584*H2584,"")</f>
        <v/>
      </c>
      <c r="K2584" t="str">
        <f>IF(AND(C2584&gt;0,E2584="Нет показаний",I2584="ФЛ"),G2584*H2584,"")</f>
        <v/>
      </c>
    </row>
    <row r="2585" spans="1:11" x14ac:dyDescent="0.25">
      <c r="A2585" s="7">
        <v>277340</v>
      </c>
      <c r="B2585" s="7">
        <f>VLOOKUP(A2585,'Лицевые счета'!$A$1:$K$4570,2,0)</f>
        <v>275393</v>
      </c>
      <c r="C2585">
        <f>COUNTIF('ИПУ и ОКПУ'!$A$2:$A$3258,A2585)</f>
        <v>1</v>
      </c>
      <c r="D2585" t="str">
        <f>IF(C2585&gt;0,VLOOKUP(A2585,'ИПУ и ОКПУ'!$A$1:$O$3258,9,0),"")</f>
        <v>Одноставочный</v>
      </c>
      <c r="E2585" t="str">
        <f>IF(C2585&gt;0,IF(VLOOKUP(A2585,'ИПУ и ОКПУ'!$A$1:$O$3258,14,0)="Нет показаний","Нет показаний",""),"")</f>
        <v/>
      </c>
      <c r="F2585">
        <f>IF(AND(C2585&gt;0),SUMIF('ИПУ и ОКПУ'!$A$2:$A$3258,A2585,'ИПУ и ОКПУ'!$O$2:$O$3258),"")</f>
        <v>130</v>
      </c>
      <c r="G2585">
        <f>VLOOKUP(A2585,'Лицевые счета'!$A$2:$K$4570,9,0)</f>
        <v>1</v>
      </c>
      <c r="H2585">
        <f>VLOOKUP(A2585,'Лицевые счета'!$A$2:$K$4570,10,0)</f>
        <v>118.7</v>
      </c>
      <c r="I2585" t="str">
        <f>VLOOKUP(A2585,'Лицевые счета'!$A$2:$K$4570,6,0)</f>
        <v>ФЛ</v>
      </c>
      <c r="J2585" t="str">
        <f>IF(AND(C2585=0,I2585="ФЛ"),G2585*H2585,"")</f>
        <v/>
      </c>
      <c r="K2585" t="str">
        <f>IF(AND(C2585&gt;0,E2585="Нет показаний",I2585="ФЛ"),G2585*H2585,"")</f>
        <v/>
      </c>
    </row>
    <row r="2586" spans="1:11" x14ac:dyDescent="0.25">
      <c r="A2586" s="7">
        <v>277342</v>
      </c>
      <c r="B2586" s="7">
        <f>VLOOKUP(A2586,'Лицевые счета'!$A$1:$K$4570,2,0)</f>
        <v>275393</v>
      </c>
      <c r="C2586">
        <f>COUNTIF('ИПУ и ОКПУ'!$A$2:$A$3258,A2586)</f>
        <v>1</v>
      </c>
      <c r="D2586" t="str">
        <f>IF(C2586&gt;0,VLOOKUP(A2586,'ИПУ и ОКПУ'!$A$1:$O$3258,9,0),"")</f>
        <v>Одноставочный</v>
      </c>
      <c r="E2586" t="str">
        <f>IF(C2586&gt;0,IF(VLOOKUP(A2586,'ИПУ и ОКПУ'!$A$1:$O$3258,14,0)="Нет показаний","Нет показаний",""),"")</f>
        <v/>
      </c>
      <c r="F2586">
        <f>IF(AND(C2586&gt;0),SUMIF('ИПУ и ОКПУ'!$A$2:$A$3258,A2586,'ИПУ и ОКПУ'!$O$2:$O$3258),"")</f>
        <v>61</v>
      </c>
      <c r="G2586">
        <f>VLOOKUP(A2586,'Лицевые счета'!$A$2:$K$4570,9,0)</f>
        <v>1</v>
      </c>
      <c r="H2586">
        <f>VLOOKUP(A2586,'Лицевые счета'!$A$2:$K$4570,10,0)</f>
        <v>92</v>
      </c>
      <c r="I2586" t="str">
        <f>VLOOKUP(A2586,'Лицевые счета'!$A$2:$K$4570,6,0)</f>
        <v>ФЛ</v>
      </c>
      <c r="J2586" t="str">
        <f>IF(AND(C2586=0,I2586="ФЛ"),G2586*H2586,"")</f>
        <v/>
      </c>
      <c r="K2586" t="str">
        <f>IF(AND(C2586&gt;0,E2586="Нет показаний",I2586="ФЛ"),G2586*H2586,"")</f>
        <v/>
      </c>
    </row>
    <row r="2587" spans="1:11" x14ac:dyDescent="0.25">
      <c r="A2587" s="7">
        <v>278456</v>
      </c>
      <c r="B2587" s="7">
        <f>VLOOKUP(A2587,'Лицевые счета'!$A$1:$K$4570,2,0)</f>
        <v>275401</v>
      </c>
      <c r="C2587">
        <f>COUNTIF('ИПУ и ОКПУ'!$A$2:$A$3258,A2587)</f>
        <v>1</v>
      </c>
      <c r="D2587" t="str">
        <f>IF(C2587&gt;0,VLOOKUP(A2587,'ИПУ и ОКПУ'!$A$1:$O$3258,9,0),"")</f>
        <v>Одноставочный</v>
      </c>
      <c r="E2587" t="str">
        <f>IF(C2587&gt;0,IF(VLOOKUP(A2587,'ИПУ и ОКПУ'!$A$1:$O$3258,14,0)="Нет показаний","Нет показаний",""),"")</f>
        <v/>
      </c>
      <c r="F2587">
        <f>IF(AND(C2587&gt;0),SUMIF('ИПУ и ОКПУ'!$A$2:$A$3258,A2587,'ИПУ и ОКПУ'!$O$2:$O$3258),"")</f>
        <v>338</v>
      </c>
      <c r="G2587">
        <f>VLOOKUP(A2587,'Лицевые счета'!$A$2:$K$4570,9,0)</f>
        <v>1</v>
      </c>
      <c r="H2587">
        <f>VLOOKUP(A2587,'Лицевые счета'!$A$2:$K$4570,10,0)</f>
        <v>194.5</v>
      </c>
      <c r="I2587" t="str">
        <f>VLOOKUP(A2587,'Лицевые счета'!$A$2:$K$4570,6,0)</f>
        <v>ФЛ</v>
      </c>
      <c r="J2587" t="str">
        <f>IF(AND(C2587=0,I2587="ФЛ"),G2587*H2587,"")</f>
        <v/>
      </c>
      <c r="K2587" t="str">
        <f>IF(AND(C2587&gt;0,E2587="Нет показаний",I2587="ФЛ"),G2587*H2587,"")</f>
        <v/>
      </c>
    </row>
    <row r="2588" spans="1:11" x14ac:dyDescent="0.25">
      <c r="A2588" s="7">
        <v>278458</v>
      </c>
      <c r="B2588" s="7">
        <f>VLOOKUP(A2588,'Лицевые счета'!$A$1:$K$4570,2,0)</f>
        <v>275401</v>
      </c>
      <c r="C2588">
        <f>COUNTIF('ИПУ и ОКПУ'!$A$2:$A$3258,A2588)</f>
        <v>1</v>
      </c>
      <c r="D2588" t="str">
        <f>IF(C2588&gt;0,VLOOKUP(A2588,'ИПУ и ОКПУ'!$A$1:$O$3258,9,0),"")</f>
        <v>Одноставочный</v>
      </c>
      <c r="E2588" t="str">
        <f>IF(C2588&gt;0,IF(VLOOKUP(A2588,'ИПУ и ОКПУ'!$A$1:$O$3258,14,0)="Нет показаний","Нет показаний",""),"")</f>
        <v/>
      </c>
      <c r="F2588">
        <f>IF(AND(C2588&gt;0),SUMIF('ИПУ и ОКПУ'!$A$2:$A$3258,A2588,'ИПУ и ОКПУ'!$O$2:$O$3258),"")</f>
        <v>243</v>
      </c>
      <c r="G2588">
        <f>VLOOKUP(A2588,'Лицевые счета'!$A$2:$K$4570,9,0)</f>
        <v>1</v>
      </c>
      <c r="H2588">
        <f>VLOOKUP(A2588,'Лицевые счета'!$A$2:$K$4570,10,0)</f>
        <v>194.5</v>
      </c>
      <c r="I2588" t="str">
        <f>VLOOKUP(A2588,'Лицевые счета'!$A$2:$K$4570,6,0)</f>
        <v>ФЛ</v>
      </c>
      <c r="J2588" t="str">
        <f>IF(AND(C2588=0,I2588="ФЛ"),G2588*H2588,"")</f>
        <v/>
      </c>
      <c r="K2588" t="str">
        <f>IF(AND(C2588&gt;0,E2588="Нет показаний",I2588="ФЛ"),G2588*H2588,"")</f>
        <v/>
      </c>
    </row>
    <row r="2589" spans="1:11" x14ac:dyDescent="0.25">
      <c r="A2589" s="7">
        <v>278473</v>
      </c>
      <c r="B2589" s="7">
        <f>VLOOKUP(A2589,'Лицевые счета'!$A$1:$K$4570,2,0)</f>
        <v>275401</v>
      </c>
      <c r="C2589">
        <f>COUNTIF('ИПУ и ОКПУ'!$A$2:$A$3258,A2589)</f>
        <v>1</v>
      </c>
      <c r="D2589" t="str">
        <f>IF(C2589&gt;0,VLOOKUP(A2589,'ИПУ и ОКПУ'!$A$1:$O$3258,9,0),"")</f>
        <v>Одноставочный</v>
      </c>
      <c r="E2589" t="str">
        <f>IF(C2589&gt;0,IF(VLOOKUP(A2589,'ИПУ и ОКПУ'!$A$1:$O$3258,14,0)="Нет показаний","Нет показаний",""),"")</f>
        <v/>
      </c>
      <c r="F2589">
        <f>IF(AND(C2589&gt;0),SUMIF('ИПУ и ОКПУ'!$A$2:$A$3258,A2589,'ИПУ и ОКПУ'!$O$2:$O$3258),"")</f>
        <v>127</v>
      </c>
      <c r="G2589">
        <f>VLOOKUP(A2589,'Лицевые счета'!$A$2:$K$4570,9,0)</f>
        <v>1</v>
      </c>
      <c r="H2589">
        <f>VLOOKUP(A2589,'Лицевые счета'!$A$2:$K$4570,10,0)</f>
        <v>167.6</v>
      </c>
      <c r="I2589" t="str">
        <f>VLOOKUP(A2589,'Лицевые счета'!$A$2:$K$4570,6,0)</f>
        <v>ФЛ</v>
      </c>
      <c r="J2589" t="str">
        <f>IF(AND(C2589=0,I2589="ФЛ"),G2589*H2589,"")</f>
        <v/>
      </c>
      <c r="K2589" t="str">
        <f>IF(AND(C2589&gt;0,E2589="Нет показаний",I2589="ФЛ"),G2589*H2589,"")</f>
        <v/>
      </c>
    </row>
    <row r="2590" spans="1:11" x14ac:dyDescent="0.25">
      <c r="A2590" s="7">
        <v>287563</v>
      </c>
      <c r="B2590" s="7">
        <f>VLOOKUP(A2590,'Лицевые счета'!$A$1:$K$4570,2,0)</f>
        <v>275472</v>
      </c>
      <c r="C2590">
        <f>COUNTIF('ИПУ и ОКПУ'!$A$2:$A$3258,A2590)</f>
        <v>1</v>
      </c>
      <c r="D2590" t="str">
        <f>IF(C2590&gt;0,VLOOKUP(A2590,'ИПУ и ОКПУ'!$A$1:$O$3258,9,0),"")</f>
        <v>Одноставочный</v>
      </c>
      <c r="E2590" t="str">
        <f>IF(C2590&gt;0,IF(VLOOKUP(A2590,'ИПУ и ОКПУ'!$A$1:$O$3258,14,0)="Нет показаний","Нет показаний",""),"")</f>
        <v>Нет показаний</v>
      </c>
      <c r="F2590">
        <f>IF(AND(C2590&gt;0),SUMIF('ИПУ и ОКПУ'!$A$2:$A$3258,A2590,'ИПУ и ОКПУ'!$O$2:$O$3258),"")</f>
        <v>0</v>
      </c>
      <c r="G2590">
        <f>VLOOKUP(A2590,'Лицевые счета'!$A$2:$K$4570,9,0)</f>
        <v>1</v>
      </c>
      <c r="H2590">
        <f>VLOOKUP(A2590,'Лицевые счета'!$A$2:$K$4570,10,0)</f>
        <v>167.6</v>
      </c>
      <c r="I2590" t="str">
        <f>VLOOKUP(A2590,'Лицевые счета'!$A$2:$K$4570,6,0)</f>
        <v>ФЛ</v>
      </c>
      <c r="J2590" t="str">
        <f>IF(AND(C2590=0,I2590="ФЛ"),G2590*H2590,"")</f>
        <v/>
      </c>
      <c r="K2590">
        <f>IF(AND(C2590&gt;0,E2590="Нет показаний",I2590="ФЛ"),G2590*H2590,"")</f>
        <v>167.6</v>
      </c>
    </row>
    <row r="2591" spans="1:11" x14ac:dyDescent="0.25">
      <c r="A2591" s="7">
        <v>287575</v>
      </c>
      <c r="B2591" s="7">
        <f>VLOOKUP(A2591,'Лицевые счета'!$A$1:$K$4570,2,0)</f>
        <v>275472</v>
      </c>
      <c r="C2591">
        <f>COUNTIF('ИПУ и ОКПУ'!$A$2:$A$3258,A2591)</f>
        <v>1</v>
      </c>
      <c r="D2591" t="str">
        <f>IF(C2591&gt;0,VLOOKUP(A2591,'ИПУ и ОКПУ'!$A$1:$O$3258,9,0),"")</f>
        <v>Одноставочный</v>
      </c>
      <c r="E2591" t="str">
        <f>IF(C2591&gt;0,IF(VLOOKUP(A2591,'ИПУ и ОКПУ'!$A$1:$O$3258,14,0)="Нет показаний","Нет показаний",""),"")</f>
        <v/>
      </c>
      <c r="F2591">
        <f>IF(AND(C2591&gt;0),SUMIF('ИПУ и ОКПУ'!$A$2:$A$3258,A2591,'ИПУ и ОКПУ'!$O$2:$O$3258),"")</f>
        <v>0</v>
      </c>
      <c r="G2591">
        <f>VLOOKUP(A2591,'Лицевые счета'!$A$2:$K$4570,9,0)</f>
        <v>1</v>
      </c>
      <c r="H2591">
        <f>VLOOKUP(A2591,'Лицевые счета'!$A$2:$K$4570,10,0)</f>
        <v>183.2</v>
      </c>
      <c r="I2591" t="str">
        <f>VLOOKUP(A2591,'Лицевые счета'!$A$2:$K$4570,6,0)</f>
        <v>ФЛ</v>
      </c>
      <c r="J2591" t="str">
        <f>IF(AND(C2591=0,I2591="ФЛ"),G2591*H2591,"")</f>
        <v/>
      </c>
      <c r="K2591" t="str">
        <f>IF(AND(C2591&gt;0,E2591="Нет показаний",I2591="ФЛ"),G2591*H2591,"")</f>
        <v/>
      </c>
    </row>
    <row r="2592" spans="1:11" x14ac:dyDescent="0.25">
      <c r="A2592" s="7">
        <v>287579</v>
      </c>
      <c r="B2592" s="7">
        <f>VLOOKUP(A2592,'Лицевые счета'!$A$1:$K$4570,2,0)</f>
        <v>275472</v>
      </c>
      <c r="C2592">
        <f>COUNTIF('ИПУ и ОКПУ'!$A$2:$A$3258,A2592)</f>
        <v>1</v>
      </c>
      <c r="D2592" t="str">
        <f>IF(C2592&gt;0,VLOOKUP(A2592,'ИПУ и ОКПУ'!$A$1:$O$3258,9,0),"")</f>
        <v>Одноставочный</v>
      </c>
      <c r="E2592" t="str">
        <f>IF(C2592&gt;0,IF(VLOOKUP(A2592,'ИПУ и ОКПУ'!$A$1:$O$3258,14,0)="Нет показаний","Нет показаний",""),"")</f>
        <v/>
      </c>
      <c r="F2592">
        <f>IF(AND(C2592&gt;0),SUMIF('ИПУ и ОКПУ'!$A$2:$A$3258,A2592,'ИПУ и ОКПУ'!$O$2:$O$3258),"")</f>
        <v>0</v>
      </c>
      <c r="G2592">
        <f>VLOOKUP(A2592,'Лицевые счета'!$A$2:$K$4570,9,0)</f>
        <v>1</v>
      </c>
      <c r="H2592">
        <f>VLOOKUP(A2592,'Лицевые счета'!$A$2:$K$4570,10,0)</f>
        <v>194.5</v>
      </c>
      <c r="I2592" t="str">
        <f>VLOOKUP(A2592,'Лицевые счета'!$A$2:$K$4570,6,0)</f>
        <v>ФЛ</v>
      </c>
      <c r="J2592" t="str">
        <f>IF(AND(C2592=0,I2592="ФЛ"),G2592*H2592,"")</f>
        <v/>
      </c>
      <c r="K2592" t="str">
        <f>IF(AND(C2592&gt;0,E2592="Нет показаний",I2592="ФЛ"),G2592*H2592,"")</f>
        <v/>
      </c>
    </row>
    <row r="2593" spans="1:11" x14ac:dyDescent="0.25">
      <c r="A2593" s="7">
        <v>287839</v>
      </c>
      <c r="B2593" s="7">
        <f>VLOOKUP(A2593,'Лицевые счета'!$A$1:$K$4570,2,0)</f>
        <v>275475</v>
      </c>
      <c r="C2593">
        <f>COUNTIF('ИПУ и ОКПУ'!$A$2:$A$3258,A2593)</f>
        <v>1</v>
      </c>
      <c r="D2593" t="str">
        <f>IF(C2593&gt;0,VLOOKUP(A2593,'ИПУ и ОКПУ'!$A$1:$O$3258,9,0),"")</f>
        <v>Одноставочный</v>
      </c>
      <c r="E2593" t="str">
        <f>IF(C2593&gt;0,IF(VLOOKUP(A2593,'ИПУ и ОКПУ'!$A$1:$O$3258,14,0)="Нет показаний","Нет показаний",""),"")</f>
        <v/>
      </c>
      <c r="F2593">
        <f>IF(AND(C2593&gt;0),SUMIF('ИПУ и ОКПУ'!$A$2:$A$3258,A2593,'ИПУ и ОКПУ'!$O$2:$O$3258),"")</f>
        <v>121</v>
      </c>
      <c r="G2593">
        <f>VLOOKUP(A2593,'Лицевые счета'!$A$2:$K$4570,9,0)</f>
        <v>1</v>
      </c>
      <c r="H2593">
        <f>VLOOKUP(A2593,'Лицевые счета'!$A$2:$K$4570,10,0)</f>
        <v>167.6</v>
      </c>
      <c r="I2593" t="str">
        <f>VLOOKUP(A2593,'Лицевые счета'!$A$2:$K$4570,6,0)</f>
        <v>ФЛ</v>
      </c>
      <c r="J2593" t="str">
        <f>IF(AND(C2593=0,I2593="ФЛ"),G2593*H2593,"")</f>
        <v/>
      </c>
      <c r="K2593" t="str">
        <f>IF(AND(C2593&gt;0,E2593="Нет показаний",I2593="ФЛ"),G2593*H2593,"")</f>
        <v/>
      </c>
    </row>
    <row r="2594" spans="1:11" x14ac:dyDescent="0.25">
      <c r="A2594" s="7">
        <v>287841</v>
      </c>
      <c r="B2594" s="7">
        <f>VLOOKUP(A2594,'Лицевые счета'!$A$1:$K$4570,2,0)</f>
        <v>275475</v>
      </c>
      <c r="C2594">
        <f>COUNTIF('ИПУ и ОКПУ'!$A$2:$A$3258,A2594)</f>
        <v>1</v>
      </c>
      <c r="D2594" t="str">
        <f>IF(C2594&gt;0,VLOOKUP(A2594,'ИПУ и ОКПУ'!$A$1:$O$3258,9,0),"")</f>
        <v>Одноставочный</v>
      </c>
      <c r="E2594" t="str">
        <f>IF(C2594&gt;0,IF(VLOOKUP(A2594,'ИПУ и ОКПУ'!$A$1:$O$3258,14,0)="Нет показаний","Нет показаний",""),"")</f>
        <v/>
      </c>
      <c r="F2594">
        <f>IF(AND(C2594&gt;0),SUMIF('ИПУ и ОКПУ'!$A$2:$A$3258,A2594,'ИПУ и ОКПУ'!$O$2:$O$3258),"")</f>
        <v>40</v>
      </c>
      <c r="G2594">
        <f>VLOOKUP(A2594,'Лицевые счета'!$A$2:$K$4570,9,0)</f>
        <v>1</v>
      </c>
      <c r="H2594">
        <f>VLOOKUP(A2594,'Лицевые счета'!$A$2:$K$4570,10,0)</f>
        <v>142</v>
      </c>
      <c r="I2594" t="str">
        <f>VLOOKUP(A2594,'Лицевые счета'!$A$2:$K$4570,6,0)</f>
        <v>ФЛ</v>
      </c>
      <c r="J2594" t="str">
        <f>IF(AND(C2594=0,I2594="ФЛ"),G2594*H2594,"")</f>
        <v/>
      </c>
      <c r="K2594" t="str">
        <f>IF(AND(C2594&gt;0,E2594="Нет показаний",I2594="ФЛ"),G2594*H2594,"")</f>
        <v/>
      </c>
    </row>
    <row r="2595" spans="1:11" x14ac:dyDescent="0.25">
      <c r="A2595" s="7">
        <v>287851</v>
      </c>
      <c r="B2595" s="7">
        <f>VLOOKUP(A2595,'Лицевые счета'!$A$1:$K$4570,2,0)</f>
        <v>275475</v>
      </c>
      <c r="C2595">
        <f>COUNTIF('ИПУ и ОКПУ'!$A$2:$A$3258,A2595)</f>
        <v>1</v>
      </c>
      <c r="D2595" t="str">
        <f>IF(C2595&gt;0,VLOOKUP(A2595,'ИПУ и ОКПУ'!$A$1:$O$3258,9,0),"")</f>
        <v>Одноставочный</v>
      </c>
      <c r="E2595" t="str">
        <f>IF(C2595&gt;0,IF(VLOOKUP(A2595,'ИПУ и ОКПУ'!$A$1:$O$3258,14,0)="Нет показаний","Нет показаний",""),"")</f>
        <v/>
      </c>
      <c r="F2595">
        <f>IF(AND(C2595&gt;0),SUMIF('ИПУ и ОКПУ'!$A$2:$A$3258,A2595,'ИПУ и ОКПУ'!$O$2:$O$3258),"")</f>
        <v>174</v>
      </c>
      <c r="G2595">
        <f>VLOOKUP(A2595,'Лицевые счета'!$A$2:$K$4570,9,0)</f>
        <v>1</v>
      </c>
      <c r="H2595">
        <f>VLOOKUP(A2595,'Лицевые счета'!$A$2:$K$4570,10,0)</f>
        <v>167.6</v>
      </c>
      <c r="I2595" t="str">
        <f>VLOOKUP(A2595,'Лицевые счета'!$A$2:$K$4570,6,0)</f>
        <v>ФЛ</v>
      </c>
      <c r="J2595" t="str">
        <f>IF(AND(C2595=0,I2595="ФЛ"),G2595*H2595,"")</f>
        <v/>
      </c>
      <c r="K2595" t="str">
        <f>IF(AND(C2595&gt;0,E2595="Нет показаний",I2595="ФЛ"),G2595*H2595,"")</f>
        <v/>
      </c>
    </row>
    <row r="2596" spans="1:11" x14ac:dyDescent="0.25">
      <c r="A2596" s="7">
        <v>287863</v>
      </c>
      <c r="B2596" s="7">
        <f>VLOOKUP(A2596,'Лицевые счета'!$A$1:$K$4570,2,0)</f>
        <v>275475</v>
      </c>
      <c r="C2596">
        <f>COUNTIF('ИПУ и ОКПУ'!$A$2:$A$3258,A2596)</f>
        <v>1</v>
      </c>
      <c r="D2596" t="str">
        <f>IF(C2596&gt;0,VLOOKUP(A2596,'ИПУ и ОКПУ'!$A$1:$O$3258,9,0),"")</f>
        <v>Одноставочный</v>
      </c>
      <c r="E2596" t="str">
        <f>IF(C2596&gt;0,IF(VLOOKUP(A2596,'ИПУ и ОКПУ'!$A$1:$O$3258,14,0)="Нет показаний","Нет показаний",""),"")</f>
        <v/>
      </c>
      <c r="F2596">
        <f>IF(AND(C2596&gt;0),SUMIF('ИПУ и ОКПУ'!$A$2:$A$3258,A2596,'ИПУ и ОКПУ'!$O$2:$O$3258),"")</f>
        <v>84</v>
      </c>
      <c r="G2596">
        <f>VLOOKUP(A2596,'Лицевые счета'!$A$2:$K$4570,9,0)</f>
        <v>1</v>
      </c>
      <c r="H2596">
        <f>VLOOKUP(A2596,'Лицевые счета'!$A$2:$K$4570,10,0)</f>
        <v>167.6</v>
      </c>
      <c r="I2596" t="str">
        <f>VLOOKUP(A2596,'Лицевые счета'!$A$2:$K$4570,6,0)</f>
        <v>ФЛ</v>
      </c>
      <c r="J2596" t="str">
        <f>IF(AND(C2596=0,I2596="ФЛ"),G2596*H2596,"")</f>
        <v/>
      </c>
      <c r="K2596" t="str">
        <f>IF(AND(C2596&gt;0,E2596="Нет показаний",I2596="ФЛ"),G2596*H2596,"")</f>
        <v/>
      </c>
    </row>
    <row r="2597" spans="1:11" x14ac:dyDescent="0.25">
      <c r="A2597" s="7">
        <v>301386</v>
      </c>
      <c r="B2597" s="7">
        <f>VLOOKUP(A2597,'Лицевые счета'!$A$1:$K$4570,2,0)</f>
        <v>301384</v>
      </c>
      <c r="C2597">
        <f>COUNTIF('ИПУ и ОКПУ'!$A$2:$A$3258,A2597)</f>
        <v>1</v>
      </c>
      <c r="D2597" t="str">
        <f>IF(C2597&gt;0,VLOOKUP(A2597,'ИПУ и ОКПУ'!$A$1:$O$3258,9,0),"")</f>
        <v>Одноставочный</v>
      </c>
      <c r="E2597" t="str">
        <f>IF(C2597&gt;0,IF(VLOOKUP(A2597,'ИПУ и ОКПУ'!$A$1:$O$3258,14,0)="Нет показаний","Нет показаний",""),"")</f>
        <v>Нет показаний</v>
      </c>
      <c r="F2597">
        <f>IF(AND(C2597&gt;0),SUMIF('ИПУ и ОКПУ'!$A$2:$A$3258,A2597,'ИПУ и ОКПУ'!$O$2:$O$3258),"")</f>
        <v>0</v>
      </c>
      <c r="G2597">
        <f>VLOOKUP(A2597,'Лицевые счета'!$A$2:$K$4570,9,0)</f>
        <v>1</v>
      </c>
      <c r="H2597">
        <f>VLOOKUP(A2597,'Лицевые счета'!$A$2:$K$4570,10,0)</f>
        <v>167.6</v>
      </c>
      <c r="I2597" t="str">
        <f>VLOOKUP(A2597,'Лицевые счета'!$A$2:$K$4570,6,0)</f>
        <v>ФЛ</v>
      </c>
      <c r="J2597" t="str">
        <f>IF(AND(C2597=0,I2597="ФЛ"),G2597*H2597,"")</f>
        <v/>
      </c>
      <c r="K2597">
        <f>IF(AND(C2597&gt;0,E2597="Нет показаний",I2597="ФЛ"),G2597*H2597,"")</f>
        <v>167.6</v>
      </c>
    </row>
    <row r="2598" spans="1:11" x14ac:dyDescent="0.25">
      <c r="A2598" s="7">
        <v>301393</v>
      </c>
      <c r="B2598" s="7">
        <f>VLOOKUP(A2598,'Лицевые счета'!$A$1:$K$4570,2,0)</f>
        <v>301384</v>
      </c>
      <c r="C2598">
        <f>COUNTIF('ИПУ и ОКПУ'!$A$2:$A$3258,A2598)</f>
        <v>0</v>
      </c>
      <c r="D2598" t="str">
        <f>IF(C2598&gt;0,VLOOKUP(A2598,'ИПУ и ОКПУ'!$A$1:$O$3258,9,0),"")</f>
        <v/>
      </c>
      <c r="E2598" t="str">
        <f>IF(C2598&gt;0,IF(VLOOKUP(A2598,'ИПУ и ОКПУ'!$A$1:$O$3258,14,0)="Нет показаний","Нет показаний",""),"")</f>
        <v/>
      </c>
      <c r="F2598" t="str">
        <f>IF(AND(C2598&gt;0),SUMIF('ИПУ и ОКПУ'!$A$2:$A$3258,A2598,'ИПУ и ОКПУ'!$O$2:$O$3258),"")</f>
        <v/>
      </c>
      <c r="G2598">
        <f>VLOOKUP(A2598,'Лицевые счета'!$A$2:$K$4570,9,0)</f>
        <v>1</v>
      </c>
      <c r="H2598">
        <f>VLOOKUP(A2598,'Лицевые счета'!$A$2:$K$4570,10,0)</f>
        <v>183.2</v>
      </c>
      <c r="I2598" t="str">
        <f>VLOOKUP(A2598,'Лицевые счета'!$A$2:$K$4570,6,0)</f>
        <v>ФЛ</v>
      </c>
      <c r="J2598">
        <f>IF(AND(C2598=0,I2598="ФЛ"),G2598*H2598,"")</f>
        <v>183.2</v>
      </c>
      <c r="K2598" t="str">
        <f>IF(AND(C2598&gt;0,E2598="Нет показаний",I2598="ФЛ"),G2598*H2598,"")</f>
        <v/>
      </c>
    </row>
    <row r="2599" spans="1:11" x14ac:dyDescent="0.25">
      <c r="A2599" s="7">
        <v>301397</v>
      </c>
      <c r="B2599" s="7">
        <f>VLOOKUP(A2599,'Лицевые счета'!$A$1:$K$4570,2,0)</f>
        <v>301384</v>
      </c>
      <c r="C2599">
        <f>COUNTIF('ИПУ и ОКПУ'!$A$2:$A$3258,A2599)</f>
        <v>1</v>
      </c>
      <c r="D2599" t="str">
        <f>IF(C2599&gt;0,VLOOKUP(A2599,'ИПУ и ОКПУ'!$A$1:$O$3258,9,0),"")</f>
        <v>Одноставочный</v>
      </c>
      <c r="E2599" t="str">
        <f>IF(C2599&gt;0,IF(VLOOKUP(A2599,'ИПУ и ОКПУ'!$A$1:$O$3258,14,0)="Нет показаний","Нет показаний",""),"")</f>
        <v>Нет показаний</v>
      </c>
      <c r="F2599">
        <f>IF(AND(C2599&gt;0),SUMIF('ИПУ и ОКПУ'!$A$2:$A$3258,A2599,'ИПУ и ОКПУ'!$O$2:$O$3258),"")</f>
        <v>0</v>
      </c>
      <c r="G2599">
        <f>VLOOKUP(A2599,'Лицевые счета'!$A$2:$K$4570,9,0)</f>
        <v>1</v>
      </c>
      <c r="H2599">
        <f>VLOOKUP(A2599,'Лицевые счета'!$A$2:$K$4570,10,0)</f>
        <v>167.6</v>
      </c>
      <c r="I2599" t="str">
        <f>VLOOKUP(A2599,'Лицевые счета'!$A$2:$K$4570,6,0)</f>
        <v>ФЛ</v>
      </c>
      <c r="J2599" t="str">
        <f>IF(AND(C2599=0,I2599="ФЛ"),G2599*H2599,"")</f>
        <v/>
      </c>
      <c r="K2599">
        <f>IF(AND(C2599&gt;0,E2599="Нет показаний",I2599="ФЛ"),G2599*H2599,"")</f>
        <v>167.6</v>
      </c>
    </row>
    <row r="2600" spans="1:11" x14ac:dyDescent="0.25">
      <c r="A2600" s="7">
        <v>301404</v>
      </c>
      <c r="B2600" s="7">
        <f>VLOOKUP(A2600,'Лицевые счета'!$A$1:$K$4570,2,0)</f>
        <v>301384</v>
      </c>
      <c r="C2600">
        <f>COUNTIF('ИПУ и ОКПУ'!$A$2:$A$3258,A2600)</f>
        <v>1</v>
      </c>
      <c r="D2600" t="str">
        <f>IF(C2600&gt;0,VLOOKUP(A2600,'ИПУ и ОКПУ'!$A$1:$O$3258,9,0),"")</f>
        <v>Одноставочный</v>
      </c>
      <c r="E2600" t="str">
        <f>IF(C2600&gt;0,IF(VLOOKUP(A2600,'ИПУ и ОКПУ'!$A$1:$O$3258,14,0)="Нет показаний","Нет показаний",""),"")</f>
        <v>Нет показаний</v>
      </c>
      <c r="F2600">
        <f>IF(AND(C2600&gt;0),SUMIF('ИПУ и ОКПУ'!$A$2:$A$3258,A2600,'ИПУ и ОКПУ'!$O$2:$O$3258),"")</f>
        <v>0</v>
      </c>
      <c r="G2600">
        <f>VLOOKUP(A2600,'Лицевые счета'!$A$2:$K$4570,9,0)</f>
        <v>1</v>
      </c>
      <c r="H2600">
        <f>VLOOKUP(A2600,'Лицевые счета'!$A$2:$K$4570,10,0)</f>
        <v>167.6</v>
      </c>
      <c r="I2600" t="str">
        <f>VLOOKUP(A2600,'Лицевые счета'!$A$2:$K$4570,6,0)</f>
        <v>ФЛ</v>
      </c>
      <c r="J2600" t="str">
        <f>IF(AND(C2600=0,I2600="ФЛ"),G2600*H2600,"")</f>
        <v/>
      </c>
      <c r="K2600">
        <f>IF(AND(C2600&gt;0,E2600="Нет показаний",I2600="ФЛ"),G2600*H2600,"")</f>
        <v>167.6</v>
      </c>
    </row>
    <row r="2601" spans="1:11" x14ac:dyDescent="0.25">
      <c r="A2601" s="7">
        <v>301412</v>
      </c>
      <c r="B2601" s="7">
        <f>VLOOKUP(A2601,'Лицевые счета'!$A$1:$K$4570,2,0)</f>
        <v>301384</v>
      </c>
      <c r="C2601">
        <f>COUNTIF('ИПУ и ОКПУ'!$A$2:$A$3258,A2601)</f>
        <v>1</v>
      </c>
      <c r="D2601" t="str">
        <f>IF(C2601&gt;0,VLOOKUP(A2601,'ИПУ и ОКПУ'!$A$1:$O$3258,9,0),"")</f>
        <v>Одноставочный</v>
      </c>
      <c r="E2601" t="str">
        <f>IF(C2601&gt;0,IF(VLOOKUP(A2601,'ИПУ и ОКПУ'!$A$1:$O$3258,14,0)="Нет показаний","Нет показаний",""),"")</f>
        <v/>
      </c>
      <c r="F2601">
        <f>IF(AND(C2601&gt;0),SUMIF('ИПУ и ОКПУ'!$A$2:$A$3258,A2601,'ИПУ и ОКПУ'!$O$2:$O$3258),"")</f>
        <v>-383</v>
      </c>
      <c r="G2601">
        <f>VLOOKUP(A2601,'Лицевые счета'!$A$2:$K$4570,9,0)</f>
        <v>1</v>
      </c>
      <c r="H2601">
        <f>VLOOKUP(A2601,'Лицевые счета'!$A$2:$K$4570,10,0)</f>
        <v>167.6</v>
      </c>
      <c r="I2601" t="str">
        <f>VLOOKUP(A2601,'Лицевые счета'!$A$2:$K$4570,6,0)</f>
        <v>ФЛ</v>
      </c>
      <c r="J2601" t="str">
        <f>IF(AND(C2601=0,I2601="ФЛ"),G2601*H2601,"")</f>
        <v/>
      </c>
      <c r="K2601" t="str">
        <f>IF(AND(C2601&gt;0,E2601="Нет показаний",I2601="ФЛ"),G2601*H2601,"")</f>
        <v/>
      </c>
    </row>
    <row r="2602" spans="1:11" x14ac:dyDescent="0.25">
      <c r="A2602" s="7">
        <v>301422</v>
      </c>
      <c r="B2602" s="7">
        <f>VLOOKUP(A2602,'Лицевые счета'!$A$1:$K$4570,2,0)</f>
        <v>301384</v>
      </c>
      <c r="C2602">
        <f>COUNTIF('ИПУ и ОКПУ'!$A$2:$A$3258,A2602)</f>
        <v>0</v>
      </c>
      <c r="D2602" t="str">
        <f>IF(C2602&gt;0,VLOOKUP(A2602,'ИПУ и ОКПУ'!$A$1:$O$3258,9,0),"")</f>
        <v/>
      </c>
      <c r="E2602" t="str">
        <f>IF(C2602&gt;0,IF(VLOOKUP(A2602,'ИПУ и ОКПУ'!$A$1:$O$3258,14,0)="Нет показаний","Нет показаний",""),"")</f>
        <v/>
      </c>
      <c r="F2602" t="str">
        <f>IF(AND(C2602&gt;0),SUMIF('ИПУ и ОКПУ'!$A$2:$A$3258,A2602,'ИПУ и ОКПУ'!$O$2:$O$3258),"")</f>
        <v/>
      </c>
      <c r="G2602">
        <f>VLOOKUP(A2602,'Лицевые счета'!$A$2:$K$4570,9,0)</f>
        <v>1</v>
      </c>
      <c r="H2602">
        <f>VLOOKUP(A2602,'Лицевые счета'!$A$2:$K$4570,10,0)</f>
        <v>183.2</v>
      </c>
      <c r="I2602" t="str">
        <f>VLOOKUP(A2602,'Лицевые счета'!$A$2:$K$4570,6,0)</f>
        <v>ФЛ</v>
      </c>
      <c r="J2602">
        <f>IF(AND(C2602=0,I2602="ФЛ"),G2602*H2602,"")</f>
        <v>183.2</v>
      </c>
      <c r="K2602" t="str">
        <f>IF(AND(C2602&gt;0,E2602="Нет показаний",I2602="ФЛ"),G2602*H2602,"")</f>
        <v/>
      </c>
    </row>
    <row r="2603" spans="1:11" x14ac:dyDescent="0.25">
      <c r="A2603" s="7">
        <v>301424</v>
      </c>
      <c r="B2603" s="7">
        <f>VLOOKUP(A2603,'Лицевые счета'!$A$1:$K$4570,2,0)</f>
        <v>301384</v>
      </c>
      <c r="C2603">
        <f>COUNTIF('ИПУ и ОКПУ'!$A$2:$A$3258,A2603)</f>
        <v>0</v>
      </c>
      <c r="D2603" t="str">
        <f>IF(C2603&gt;0,VLOOKUP(A2603,'ИПУ и ОКПУ'!$A$1:$O$3258,9,0),"")</f>
        <v/>
      </c>
      <c r="E2603" t="str">
        <f>IF(C2603&gt;0,IF(VLOOKUP(A2603,'ИПУ и ОКПУ'!$A$1:$O$3258,14,0)="Нет показаний","Нет показаний",""),"")</f>
        <v/>
      </c>
      <c r="F2603" t="str">
        <f>IF(AND(C2603&gt;0),SUMIF('ИПУ и ОКПУ'!$A$2:$A$3258,A2603,'ИПУ и ОКПУ'!$O$2:$O$3258),"")</f>
        <v/>
      </c>
      <c r="G2603">
        <f>VLOOKUP(A2603,'Лицевые счета'!$A$2:$K$4570,9,0)</f>
        <v>1</v>
      </c>
      <c r="H2603">
        <f>VLOOKUP(A2603,'Лицевые счета'!$A$2:$K$4570,10,0)</f>
        <v>167.6</v>
      </c>
      <c r="I2603" t="str">
        <f>VLOOKUP(A2603,'Лицевые счета'!$A$2:$K$4570,6,0)</f>
        <v>ФЛ</v>
      </c>
      <c r="J2603">
        <f>IF(AND(C2603=0,I2603="ФЛ"),G2603*H2603,"")</f>
        <v>167.6</v>
      </c>
      <c r="K2603" t="str">
        <f>IF(AND(C2603&gt;0,E2603="Нет показаний",I2603="ФЛ"),G2603*H2603,"")</f>
        <v/>
      </c>
    </row>
    <row r="2604" spans="1:11" x14ac:dyDescent="0.25">
      <c r="A2604" s="7">
        <v>301429</v>
      </c>
      <c r="B2604" s="7">
        <f>VLOOKUP(A2604,'Лицевые счета'!$A$1:$K$4570,2,0)</f>
        <v>301384</v>
      </c>
      <c r="C2604">
        <f>COUNTIF('ИПУ и ОКПУ'!$A$2:$A$3258,A2604)</f>
        <v>1</v>
      </c>
      <c r="D2604" t="str">
        <f>IF(C2604&gt;0,VLOOKUP(A2604,'ИПУ и ОКПУ'!$A$1:$O$3258,9,0),"")</f>
        <v>Одноставочный</v>
      </c>
      <c r="E2604" t="str">
        <f>IF(C2604&gt;0,IF(VLOOKUP(A2604,'ИПУ и ОКПУ'!$A$1:$O$3258,14,0)="Нет показаний","Нет показаний",""),"")</f>
        <v>Нет показаний</v>
      </c>
      <c r="F2604">
        <f>IF(AND(C2604&gt;0),SUMIF('ИПУ и ОКПУ'!$A$2:$A$3258,A2604,'ИПУ и ОКПУ'!$O$2:$O$3258),"")</f>
        <v>0</v>
      </c>
      <c r="G2604">
        <f>VLOOKUP(A2604,'Лицевые счета'!$A$2:$K$4570,9,0)</f>
        <v>1</v>
      </c>
      <c r="H2604">
        <f>VLOOKUP(A2604,'Лицевые счета'!$A$2:$K$4570,10,0)</f>
        <v>167.6</v>
      </c>
      <c r="I2604" t="str">
        <f>VLOOKUP(A2604,'Лицевые счета'!$A$2:$K$4570,6,0)</f>
        <v>ФЛ</v>
      </c>
      <c r="J2604" t="str">
        <f>IF(AND(C2604=0,I2604="ФЛ"),G2604*H2604,"")</f>
        <v/>
      </c>
      <c r="K2604">
        <f>IF(AND(C2604&gt;0,E2604="Нет показаний",I2604="ФЛ"),G2604*H2604,"")</f>
        <v>167.6</v>
      </c>
    </row>
    <row r="2605" spans="1:11" x14ac:dyDescent="0.25">
      <c r="A2605" s="7">
        <v>301442</v>
      </c>
      <c r="B2605" s="7">
        <f>VLOOKUP(A2605,'Лицевые счета'!$A$1:$K$4570,2,0)</f>
        <v>301434</v>
      </c>
      <c r="C2605">
        <f>COUNTIF('ИПУ и ОКПУ'!$A$2:$A$3258,A2605)</f>
        <v>1</v>
      </c>
      <c r="D2605" t="str">
        <f>IF(C2605&gt;0,VLOOKUP(A2605,'ИПУ и ОКПУ'!$A$1:$O$3258,9,0),"")</f>
        <v>Одноставочный</v>
      </c>
      <c r="E2605" t="str">
        <f>IF(C2605&gt;0,IF(VLOOKUP(A2605,'ИПУ и ОКПУ'!$A$1:$O$3258,14,0)="Нет показаний","Нет показаний",""),"")</f>
        <v>Нет показаний</v>
      </c>
      <c r="F2605">
        <f>IF(AND(C2605&gt;0),SUMIF('ИПУ и ОКПУ'!$A$2:$A$3258,A2605,'ИПУ и ОКПУ'!$O$2:$O$3258),"")</f>
        <v>0</v>
      </c>
      <c r="G2605">
        <f>VLOOKUP(A2605,'Лицевые счета'!$A$2:$K$4570,9,0)</f>
        <v>1</v>
      </c>
      <c r="H2605">
        <f>VLOOKUP(A2605,'Лицевые счета'!$A$2:$K$4570,10,0)</f>
        <v>118.7</v>
      </c>
      <c r="I2605" t="str">
        <f>VLOOKUP(A2605,'Лицевые счета'!$A$2:$K$4570,6,0)</f>
        <v>ФЛ</v>
      </c>
      <c r="J2605" t="str">
        <f>IF(AND(C2605=0,I2605="ФЛ"),G2605*H2605,"")</f>
        <v/>
      </c>
      <c r="K2605">
        <f>IF(AND(C2605&gt;0,E2605="Нет показаний",I2605="ФЛ"),G2605*H2605,"")</f>
        <v>118.7</v>
      </c>
    </row>
    <row r="2606" spans="1:11" x14ac:dyDescent="0.25">
      <c r="A2606" s="7">
        <v>301478</v>
      </c>
      <c r="B2606" s="7">
        <f>VLOOKUP(A2606,'Лицевые счета'!$A$1:$K$4570,2,0)</f>
        <v>301434</v>
      </c>
      <c r="C2606">
        <f>COUNTIF('ИПУ и ОКПУ'!$A$2:$A$3258,A2606)</f>
        <v>1</v>
      </c>
      <c r="D2606" t="str">
        <f>IF(C2606&gt;0,VLOOKUP(A2606,'ИПУ и ОКПУ'!$A$1:$O$3258,9,0),"")</f>
        <v>Одноставочный</v>
      </c>
      <c r="E2606" t="str">
        <f>IF(C2606&gt;0,IF(VLOOKUP(A2606,'ИПУ и ОКПУ'!$A$1:$O$3258,14,0)="Нет показаний","Нет показаний",""),"")</f>
        <v/>
      </c>
      <c r="F2606">
        <f>IF(AND(C2606&gt;0),SUMIF('ИПУ и ОКПУ'!$A$2:$A$3258,A2606,'ИПУ и ОКПУ'!$O$2:$O$3258),"")</f>
        <v>17</v>
      </c>
      <c r="G2606">
        <f>VLOOKUP(A2606,'Лицевые счета'!$A$2:$K$4570,9,0)</f>
        <v>1</v>
      </c>
      <c r="H2606">
        <f>VLOOKUP(A2606,'Лицевые счета'!$A$2:$K$4570,10,0)</f>
        <v>134.30000000000001</v>
      </c>
      <c r="I2606" t="str">
        <f>VLOOKUP(A2606,'Лицевые счета'!$A$2:$K$4570,6,0)</f>
        <v>ФЛ</v>
      </c>
      <c r="J2606" t="str">
        <f>IF(AND(C2606=0,I2606="ФЛ"),G2606*H2606,"")</f>
        <v/>
      </c>
      <c r="K2606" t="str">
        <f>IF(AND(C2606&gt;0,E2606="Нет показаний",I2606="ФЛ"),G2606*H2606,"")</f>
        <v/>
      </c>
    </row>
    <row r="2607" spans="1:11" x14ac:dyDescent="0.25">
      <c r="A2607" s="7">
        <v>301483</v>
      </c>
      <c r="B2607" s="7">
        <f>VLOOKUP(A2607,'Лицевые счета'!$A$1:$K$4570,2,0)</f>
        <v>301434</v>
      </c>
      <c r="C2607">
        <f>COUNTIF('ИПУ и ОКПУ'!$A$2:$A$3258,A2607)</f>
        <v>1</v>
      </c>
      <c r="D2607" t="str">
        <f>IF(C2607&gt;0,VLOOKUP(A2607,'ИПУ и ОКПУ'!$A$1:$O$3258,9,0),"")</f>
        <v>Одноставочный</v>
      </c>
      <c r="E2607" t="str">
        <f>IF(C2607&gt;0,IF(VLOOKUP(A2607,'ИПУ и ОКПУ'!$A$1:$O$3258,14,0)="Нет показаний","Нет показаний",""),"")</f>
        <v/>
      </c>
      <c r="F2607">
        <f>IF(AND(C2607&gt;0),SUMIF('ИПУ и ОКПУ'!$A$2:$A$3258,A2607,'ИПУ и ОКПУ'!$O$2:$O$3258),"")</f>
        <v>50</v>
      </c>
      <c r="G2607">
        <f>VLOOKUP(A2607,'Лицевые счета'!$A$2:$K$4570,9,0)</f>
        <v>1</v>
      </c>
      <c r="H2607">
        <f>VLOOKUP(A2607,'Лицевые счета'!$A$2:$K$4570,10,0)</f>
        <v>134.30000000000001</v>
      </c>
      <c r="I2607" t="str">
        <f>VLOOKUP(A2607,'Лицевые счета'!$A$2:$K$4570,6,0)</f>
        <v>ФЛ</v>
      </c>
      <c r="J2607" t="str">
        <f>IF(AND(C2607=0,I2607="ФЛ"),G2607*H2607,"")</f>
        <v/>
      </c>
      <c r="K2607" t="str">
        <f>IF(AND(C2607&gt;0,E2607="Нет показаний",I2607="ФЛ"),G2607*H2607,"")</f>
        <v/>
      </c>
    </row>
    <row r="2608" spans="1:11" x14ac:dyDescent="0.25">
      <c r="A2608" s="7">
        <v>301492</v>
      </c>
      <c r="B2608" s="7">
        <f>VLOOKUP(A2608,'Лицевые счета'!$A$1:$K$4570,2,0)</f>
        <v>301434</v>
      </c>
      <c r="C2608">
        <f>COUNTIF('ИПУ и ОКПУ'!$A$2:$A$3258,A2608)</f>
        <v>1</v>
      </c>
      <c r="D2608" t="str">
        <f>IF(C2608&gt;0,VLOOKUP(A2608,'ИПУ и ОКПУ'!$A$1:$O$3258,9,0),"")</f>
        <v>Одноставочный</v>
      </c>
      <c r="E2608" t="str">
        <f>IF(C2608&gt;0,IF(VLOOKUP(A2608,'ИПУ и ОКПУ'!$A$1:$O$3258,14,0)="Нет показаний","Нет показаний",""),"")</f>
        <v/>
      </c>
      <c r="F2608">
        <f>IF(AND(C2608&gt;0),SUMIF('ИПУ и ОКПУ'!$A$2:$A$3258,A2608,'ИПУ и ОКПУ'!$O$2:$O$3258),"")</f>
        <v>52</v>
      </c>
      <c r="G2608">
        <f>VLOOKUP(A2608,'Лицевые счета'!$A$2:$K$4570,9,0)</f>
        <v>1</v>
      </c>
      <c r="H2608">
        <f>VLOOKUP(A2608,'Лицевые счета'!$A$2:$K$4570,10,0)</f>
        <v>92</v>
      </c>
      <c r="I2608" t="str">
        <f>VLOOKUP(A2608,'Лицевые счета'!$A$2:$K$4570,6,0)</f>
        <v>ФЛ</v>
      </c>
      <c r="J2608" t="str">
        <f>IF(AND(C2608=0,I2608="ФЛ"),G2608*H2608,"")</f>
        <v/>
      </c>
      <c r="K2608" t="str">
        <f>IF(AND(C2608&gt;0,E2608="Нет показаний",I2608="ФЛ"),G2608*H2608,"")</f>
        <v/>
      </c>
    </row>
    <row r="2609" spans="1:11" x14ac:dyDescent="0.25">
      <c r="A2609" s="7">
        <v>301498</v>
      </c>
      <c r="B2609" s="7">
        <f>VLOOKUP(A2609,'Лицевые счета'!$A$1:$K$4570,2,0)</f>
        <v>301495</v>
      </c>
      <c r="C2609">
        <f>COUNTIF('ИПУ и ОКПУ'!$A$2:$A$3258,A2609)</f>
        <v>1</v>
      </c>
      <c r="D2609" t="str">
        <f>IF(C2609&gt;0,VLOOKUP(A2609,'ИПУ и ОКПУ'!$A$1:$O$3258,9,0),"")</f>
        <v>Одноставочный</v>
      </c>
      <c r="E2609" t="str">
        <f>IF(C2609&gt;0,IF(VLOOKUP(A2609,'ИПУ и ОКПУ'!$A$1:$O$3258,14,0)="Нет показаний","Нет показаний",""),"")</f>
        <v/>
      </c>
      <c r="F2609">
        <f>IF(AND(C2609&gt;0),SUMIF('ИПУ и ОКПУ'!$A$2:$A$3258,A2609,'ИПУ и ОКПУ'!$O$2:$O$3258),"")</f>
        <v>191</v>
      </c>
      <c r="G2609">
        <f>VLOOKUP(A2609,'Лицевые счета'!$A$2:$K$4570,9,0)</f>
        <v>1</v>
      </c>
      <c r="H2609">
        <f>VLOOKUP(A2609,'Лицевые счета'!$A$2:$K$4570,10,0)</f>
        <v>167.6</v>
      </c>
      <c r="I2609" t="str">
        <f>VLOOKUP(A2609,'Лицевые счета'!$A$2:$K$4570,6,0)</f>
        <v>ФЛ</v>
      </c>
      <c r="J2609" t="str">
        <f>IF(AND(C2609=0,I2609="ФЛ"),G2609*H2609,"")</f>
        <v/>
      </c>
      <c r="K2609" t="str">
        <f>IF(AND(C2609&gt;0,E2609="Нет показаний",I2609="ФЛ"),G2609*H2609,"")</f>
        <v/>
      </c>
    </row>
    <row r="2610" spans="1:11" x14ac:dyDescent="0.25">
      <c r="A2610" s="7">
        <v>301504</v>
      </c>
      <c r="B2610" s="7">
        <f>VLOOKUP(A2610,'Лицевые счета'!$A$1:$K$4570,2,0)</f>
        <v>301495</v>
      </c>
      <c r="C2610">
        <f>COUNTIF('ИПУ и ОКПУ'!$A$2:$A$3258,A2610)</f>
        <v>1</v>
      </c>
      <c r="D2610" t="str">
        <f>IF(C2610&gt;0,VLOOKUP(A2610,'ИПУ и ОКПУ'!$A$1:$O$3258,9,0),"")</f>
        <v>Одноставочный</v>
      </c>
      <c r="E2610" t="str">
        <f>IF(C2610&gt;0,IF(VLOOKUP(A2610,'ИПУ и ОКПУ'!$A$1:$O$3258,14,0)="Нет показаний","Нет показаний",""),"")</f>
        <v/>
      </c>
      <c r="F2610">
        <f>IF(AND(C2610&gt;0),SUMIF('ИПУ и ОКПУ'!$A$2:$A$3258,A2610,'ИПУ и ОКПУ'!$O$2:$O$3258),"")</f>
        <v>0</v>
      </c>
      <c r="G2610">
        <f>VLOOKUP(A2610,'Лицевые счета'!$A$2:$K$4570,9,0)</f>
        <v>1</v>
      </c>
      <c r="H2610">
        <f>VLOOKUP(A2610,'Лицевые счета'!$A$2:$K$4570,10,0)</f>
        <v>142</v>
      </c>
      <c r="I2610" t="str">
        <f>VLOOKUP(A2610,'Лицевые счета'!$A$2:$K$4570,6,0)</f>
        <v>ФЛ</v>
      </c>
      <c r="J2610" t="str">
        <f>IF(AND(C2610=0,I2610="ФЛ"),G2610*H2610,"")</f>
        <v/>
      </c>
      <c r="K2610" t="str">
        <f>IF(AND(C2610&gt;0,E2610="Нет показаний",I2610="ФЛ"),G2610*H2610,"")</f>
        <v/>
      </c>
    </row>
    <row r="2611" spans="1:11" x14ac:dyDescent="0.25">
      <c r="A2611" s="7">
        <v>301505</v>
      </c>
      <c r="B2611" s="7">
        <f>VLOOKUP(A2611,'Лицевые счета'!$A$1:$K$4570,2,0)</f>
        <v>301495</v>
      </c>
      <c r="C2611">
        <f>COUNTIF('ИПУ и ОКПУ'!$A$2:$A$3258,A2611)</f>
        <v>1</v>
      </c>
      <c r="D2611" t="str">
        <f>IF(C2611&gt;0,VLOOKUP(A2611,'ИПУ и ОКПУ'!$A$1:$O$3258,9,0),"")</f>
        <v>Одноставочный</v>
      </c>
      <c r="E2611" t="str">
        <f>IF(C2611&gt;0,IF(VLOOKUP(A2611,'ИПУ и ОКПУ'!$A$1:$O$3258,14,0)="Нет показаний","Нет показаний",""),"")</f>
        <v/>
      </c>
      <c r="F2611">
        <f>IF(AND(C2611&gt;0),SUMIF('ИПУ и ОКПУ'!$A$2:$A$3258,A2611,'ИПУ и ОКПУ'!$O$2:$O$3258),"")</f>
        <v>1</v>
      </c>
      <c r="G2611">
        <f>VLOOKUP(A2611,'Лицевые счета'!$A$2:$K$4570,9,0)</f>
        <v>1</v>
      </c>
      <c r="H2611">
        <f>VLOOKUP(A2611,'Лицевые счета'!$A$2:$K$4570,10,0)</f>
        <v>142</v>
      </c>
      <c r="I2611" t="str">
        <f>VLOOKUP(A2611,'Лицевые счета'!$A$2:$K$4570,6,0)</f>
        <v>ФЛ</v>
      </c>
      <c r="J2611" t="str">
        <f>IF(AND(C2611=0,I2611="ФЛ"),G2611*H2611,"")</f>
        <v/>
      </c>
      <c r="K2611" t="str">
        <f>IF(AND(C2611&gt;0,E2611="Нет показаний",I2611="ФЛ"),G2611*H2611,"")</f>
        <v/>
      </c>
    </row>
    <row r="2612" spans="1:11" x14ac:dyDescent="0.25">
      <c r="A2612" s="7">
        <v>301557</v>
      </c>
      <c r="B2612" s="7">
        <f>VLOOKUP(A2612,'Лицевые счета'!$A$1:$K$4570,2,0)</f>
        <v>301495</v>
      </c>
      <c r="C2612">
        <f>COUNTIF('ИПУ и ОКПУ'!$A$2:$A$3258,A2612)</f>
        <v>1</v>
      </c>
      <c r="D2612" t="str">
        <f>IF(C2612&gt;0,VLOOKUP(A2612,'ИПУ и ОКПУ'!$A$1:$O$3258,9,0),"")</f>
        <v>Одноставочный</v>
      </c>
      <c r="E2612" t="str">
        <f>IF(C2612&gt;0,IF(VLOOKUP(A2612,'ИПУ и ОКПУ'!$A$1:$O$3258,14,0)="Нет показаний","Нет показаний",""),"")</f>
        <v/>
      </c>
      <c r="F2612">
        <f>IF(AND(C2612&gt;0),SUMIF('ИПУ и ОКПУ'!$A$2:$A$3258,A2612,'ИПУ и ОКПУ'!$O$2:$O$3258),"")</f>
        <v>286</v>
      </c>
      <c r="G2612">
        <f>VLOOKUP(A2612,'Лицевые счета'!$A$2:$K$4570,9,0)</f>
        <v>1</v>
      </c>
      <c r="H2612">
        <f>VLOOKUP(A2612,'Лицевые счета'!$A$2:$K$4570,10,0)</f>
        <v>167.6</v>
      </c>
      <c r="I2612" t="str">
        <f>VLOOKUP(A2612,'Лицевые счета'!$A$2:$K$4570,6,0)</f>
        <v>ФЛ</v>
      </c>
      <c r="J2612" t="str">
        <f>IF(AND(C2612=0,I2612="ФЛ"),G2612*H2612,"")</f>
        <v/>
      </c>
      <c r="K2612" t="str">
        <f>IF(AND(C2612&gt;0,E2612="Нет показаний",I2612="ФЛ"),G2612*H2612,"")</f>
        <v/>
      </c>
    </row>
    <row r="2613" spans="1:11" x14ac:dyDescent="0.25">
      <c r="A2613" s="7">
        <v>301561</v>
      </c>
      <c r="B2613" s="7">
        <f>VLOOKUP(A2613,'Лицевые счета'!$A$1:$K$4570,2,0)</f>
        <v>301495</v>
      </c>
      <c r="C2613">
        <f>COUNTIF('ИПУ и ОКПУ'!$A$2:$A$3258,A2613)</f>
        <v>0</v>
      </c>
      <c r="D2613" t="str">
        <f>IF(C2613&gt;0,VLOOKUP(A2613,'ИПУ и ОКПУ'!$A$1:$O$3258,9,0),"")</f>
        <v/>
      </c>
      <c r="E2613" t="str">
        <f>IF(C2613&gt;0,IF(VLOOKUP(A2613,'ИПУ и ОКПУ'!$A$1:$O$3258,14,0)="Нет показаний","Нет показаний",""),"")</f>
        <v/>
      </c>
      <c r="F2613" t="str">
        <f>IF(AND(C2613&gt;0),SUMIF('ИПУ и ОКПУ'!$A$2:$A$3258,A2613,'ИПУ и ОКПУ'!$O$2:$O$3258),"")</f>
        <v/>
      </c>
      <c r="G2613">
        <f>VLOOKUP(A2613,'Лицевые счета'!$A$2:$K$4570,9,0)</f>
        <v>1</v>
      </c>
      <c r="H2613">
        <f>VLOOKUP(A2613,'Лицевые счета'!$A$2:$K$4570,10,0)</f>
        <v>167.6</v>
      </c>
      <c r="I2613" t="str">
        <f>VLOOKUP(A2613,'Лицевые счета'!$A$2:$K$4570,6,0)</f>
        <v>ФЛ</v>
      </c>
      <c r="J2613">
        <f>IF(AND(C2613=0,I2613="ФЛ"),G2613*H2613,"")</f>
        <v>167.6</v>
      </c>
      <c r="K2613" t="str">
        <f>IF(AND(C2613&gt;0,E2613="Нет показаний",I2613="ФЛ"),G2613*H2613,"")</f>
        <v/>
      </c>
    </row>
    <row r="2614" spans="1:11" x14ac:dyDescent="0.25">
      <c r="A2614" s="7">
        <v>301570</v>
      </c>
      <c r="B2614" s="7">
        <f>VLOOKUP(A2614,'Лицевые счета'!$A$1:$K$4570,2,0)</f>
        <v>301495</v>
      </c>
      <c r="C2614">
        <f>COUNTIF('ИПУ и ОКПУ'!$A$2:$A$3258,A2614)</f>
        <v>1</v>
      </c>
      <c r="D2614" t="str">
        <f>IF(C2614&gt;0,VLOOKUP(A2614,'ИПУ и ОКПУ'!$A$1:$O$3258,9,0),"")</f>
        <v>Одноставочный</v>
      </c>
      <c r="E2614" t="str">
        <f>IF(C2614&gt;0,IF(VLOOKUP(A2614,'ИПУ и ОКПУ'!$A$1:$O$3258,14,0)="Нет показаний","Нет показаний",""),"")</f>
        <v/>
      </c>
      <c r="F2614">
        <f>IF(AND(C2614&gt;0),SUMIF('ИПУ и ОКПУ'!$A$2:$A$3258,A2614,'ИПУ и ОКПУ'!$O$2:$O$3258),"")</f>
        <v>0</v>
      </c>
      <c r="G2614">
        <f>VLOOKUP(A2614,'Лицевые счета'!$A$2:$K$4570,9,0)</f>
        <v>1</v>
      </c>
      <c r="H2614">
        <f>VLOOKUP(A2614,'Лицевые счета'!$A$2:$K$4570,10,0)</f>
        <v>167.6</v>
      </c>
      <c r="I2614" t="str">
        <f>VLOOKUP(A2614,'Лицевые счета'!$A$2:$K$4570,6,0)</f>
        <v>ФЛ</v>
      </c>
      <c r="J2614" t="str">
        <f>IF(AND(C2614=0,I2614="ФЛ"),G2614*H2614,"")</f>
        <v/>
      </c>
      <c r="K2614" t="str">
        <f>IF(AND(C2614&gt;0,E2614="Нет показаний",I2614="ФЛ"),G2614*H2614,"")</f>
        <v/>
      </c>
    </row>
    <row r="2615" spans="1:11" x14ac:dyDescent="0.25">
      <c r="A2615" s="7">
        <v>301607</v>
      </c>
      <c r="B2615" s="7">
        <f>VLOOKUP(A2615,'Лицевые счета'!$A$1:$K$4570,2,0)</f>
        <v>301588</v>
      </c>
      <c r="C2615">
        <f>COUNTIF('ИПУ и ОКПУ'!$A$2:$A$3258,A2615)</f>
        <v>1</v>
      </c>
      <c r="D2615" t="str">
        <f>IF(C2615&gt;0,VLOOKUP(A2615,'ИПУ и ОКПУ'!$A$1:$O$3258,9,0),"")</f>
        <v>Одноставочный</v>
      </c>
      <c r="E2615" t="str">
        <f>IF(C2615&gt;0,IF(VLOOKUP(A2615,'ИПУ и ОКПУ'!$A$1:$O$3258,14,0)="Нет показаний","Нет показаний",""),"")</f>
        <v/>
      </c>
      <c r="F2615">
        <f>IF(AND(C2615&gt;0),SUMIF('ИПУ и ОКПУ'!$A$2:$A$3258,A2615,'ИПУ и ОКПУ'!$O$2:$O$3258),"")</f>
        <v>232</v>
      </c>
      <c r="G2615">
        <f>VLOOKUP(A2615,'Лицевые счета'!$A$2:$K$4570,9,0)</f>
        <v>1</v>
      </c>
      <c r="H2615">
        <f>VLOOKUP(A2615,'Лицевые счета'!$A$2:$K$4570,10,0)</f>
        <v>167.6</v>
      </c>
      <c r="I2615" t="str">
        <f>VLOOKUP(A2615,'Лицевые счета'!$A$2:$K$4570,6,0)</f>
        <v>ФЛ</v>
      </c>
      <c r="J2615" t="str">
        <f>IF(AND(C2615=0,I2615="ФЛ"),G2615*H2615,"")</f>
        <v/>
      </c>
      <c r="K2615" t="str">
        <f>IF(AND(C2615&gt;0,E2615="Нет показаний",I2615="ФЛ"),G2615*H2615,"")</f>
        <v/>
      </c>
    </row>
    <row r="2616" spans="1:11" x14ac:dyDescent="0.25">
      <c r="A2616" s="7">
        <v>301617</v>
      </c>
      <c r="B2616" s="7">
        <f>VLOOKUP(A2616,'Лицевые счета'!$A$1:$K$4570,2,0)</f>
        <v>301588</v>
      </c>
      <c r="C2616">
        <f>COUNTIF('ИПУ и ОКПУ'!$A$2:$A$3258,A2616)</f>
        <v>1</v>
      </c>
      <c r="D2616" t="str">
        <f>IF(C2616&gt;0,VLOOKUP(A2616,'ИПУ и ОКПУ'!$A$1:$O$3258,9,0),"")</f>
        <v>Одноставочный</v>
      </c>
      <c r="E2616" t="str">
        <f>IF(C2616&gt;0,IF(VLOOKUP(A2616,'ИПУ и ОКПУ'!$A$1:$O$3258,14,0)="Нет показаний","Нет показаний",""),"")</f>
        <v/>
      </c>
      <c r="F2616">
        <f>IF(AND(C2616&gt;0),SUMIF('ИПУ и ОКПУ'!$A$2:$A$3258,A2616,'ИПУ и ОКПУ'!$O$2:$O$3258),"")</f>
        <v>1</v>
      </c>
      <c r="G2616">
        <f>VLOOKUP(A2616,'Лицевые счета'!$A$2:$K$4570,9,0)</f>
        <v>1</v>
      </c>
      <c r="H2616">
        <f>VLOOKUP(A2616,'Лицевые счета'!$A$2:$K$4570,10,0)</f>
        <v>167.6</v>
      </c>
      <c r="I2616" t="str">
        <f>VLOOKUP(A2616,'Лицевые счета'!$A$2:$K$4570,6,0)</f>
        <v>ФЛ</v>
      </c>
      <c r="J2616" t="str">
        <f>IF(AND(C2616=0,I2616="ФЛ"),G2616*H2616,"")</f>
        <v/>
      </c>
      <c r="K2616" t="str">
        <f>IF(AND(C2616&gt;0,E2616="Нет показаний",I2616="ФЛ"),G2616*H2616,"")</f>
        <v/>
      </c>
    </row>
    <row r="2617" spans="1:11" x14ac:dyDescent="0.25">
      <c r="A2617" s="7">
        <v>339091</v>
      </c>
      <c r="B2617" s="7">
        <f>VLOOKUP(A2617,'Лицевые счета'!$A$1:$K$4570,2,0)</f>
        <v>301588</v>
      </c>
      <c r="C2617">
        <f>COUNTIF('ИПУ и ОКПУ'!$A$2:$A$3258,A2617)</f>
        <v>1</v>
      </c>
      <c r="D2617" t="str">
        <f>IF(C2617&gt;0,VLOOKUP(A2617,'ИПУ и ОКПУ'!$A$1:$O$3258,9,0),"")</f>
        <v>Одноставочный</v>
      </c>
      <c r="E2617" t="str">
        <f>IF(C2617&gt;0,IF(VLOOKUP(A2617,'ИПУ и ОКПУ'!$A$1:$O$3258,14,0)="Нет показаний","Нет показаний",""),"")</f>
        <v/>
      </c>
      <c r="F2617">
        <f>IF(AND(C2617&gt;0),SUMIF('ИПУ и ОКПУ'!$A$2:$A$3258,A2617,'ИПУ и ОКПУ'!$O$2:$O$3258),"")</f>
        <v>133.5</v>
      </c>
      <c r="G2617">
        <f>VLOOKUP(A2617,'Лицевые счета'!$A$2:$K$4570,9,0)</f>
        <v>1</v>
      </c>
      <c r="H2617">
        <f>VLOOKUP(A2617,'Лицевые счета'!$A$2:$K$4570,10,0)</f>
        <v>142</v>
      </c>
      <c r="I2617" t="str">
        <f>VLOOKUP(A2617,'Лицевые счета'!$A$2:$K$4570,6,0)</f>
        <v>ФЛ</v>
      </c>
      <c r="J2617" t="str">
        <f>IF(AND(C2617=0,I2617="ФЛ"),G2617*H2617,"")</f>
        <v/>
      </c>
      <c r="K2617" t="str">
        <f>IF(AND(C2617&gt;0,E2617="Нет показаний",I2617="ФЛ"),G2617*H2617,"")</f>
        <v/>
      </c>
    </row>
    <row r="2618" spans="1:11" x14ac:dyDescent="0.25">
      <c r="A2618" s="7">
        <v>339095</v>
      </c>
      <c r="B2618" s="7">
        <f>VLOOKUP(A2618,'Лицевые счета'!$A$1:$K$4570,2,0)</f>
        <v>301588</v>
      </c>
      <c r="C2618">
        <f>COUNTIF('ИПУ и ОКПУ'!$A$2:$A$3258,A2618)</f>
        <v>1</v>
      </c>
      <c r="D2618" t="str">
        <f>IF(C2618&gt;0,VLOOKUP(A2618,'ИПУ и ОКПУ'!$A$1:$O$3258,9,0),"")</f>
        <v>Одноставочный</v>
      </c>
      <c r="E2618" t="str">
        <f>IF(C2618&gt;0,IF(VLOOKUP(A2618,'ИПУ и ОКПУ'!$A$1:$O$3258,14,0)="Нет показаний","Нет показаний",""),"")</f>
        <v/>
      </c>
      <c r="F2618">
        <f>IF(AND(C2618&gt;0),SUMIF('ИПУ и ОКПУ'!$A$2:$A$3258,A2618,'ИПУ и ОКПУ'!$O$2:$O$3258),"")</f>
        <v>133.5</v>
      </c>
      <c r="G2618">
        <f>VLOOKUP(A2618,'Лицевые счета'!$A$2:$K$4570,9,0)</f>
        <v>1</v>
      </c>
      <c r="H2618">
        <f>VLOOKUP(A2618,'Лицевые счета'!$A$2:$K$4570,10,0)</f>
        <v>142</v>
      </c>
      <c r="I2618" t="str">
        <f>VLOOKUP(A2618,'Лицевые счета'!$A$2:$K$4570,6,0)</f>
        <v>ФЛ</v>
      </c>
      <c r="J2618" t="str">
        <f>IF(AND(C2618=0,I2618="ФЛ"),G2618*H2618,"")</f>
        <v/>
      </c>
      <c r="K2618" t="str">
        <f>IF(AND(C2618&gt;0,E2618="Нет показаний",I2618="ФЛ"),G2618*H2618,"")</f>
        <v/>
      </c>
    </row>
    <row r="2619" spans="1:11" x14ac:dyDescent="0.25">
      <c r="A2619" s="7">
        <v>339098</v>
      </c>
      <c r="B2619" s="7">
        <f>VLOOKUP(A2619,'Лицевые счета'!$A$1:$K$4570,2,0)</f>
        <v>301588</v>
      </c>
      <c r="C2619">
        <f>COUNTIF('ИПУ и ОКПУ'!$A$2:$A$3258,A2619)</f>
        <v>1</v>
      </c>
      <c r="D2619" t="str">
        <f>IF(C2619&gt;0,VLOOKUP(A2619,'ИПУ и ОКПУ'!$A$1:$O$3258,9,0),"")</f>
        <v>Одноставочный</v>
      </c>
      <c r="E2619" t="str">
        <f>IF(C2619&gt;0,IF(VLOOKUP(A2619,'ИПУ и ОКПУ'!$A$1:$O$3258,14,0)="Нет показаний","Нет показаний",""),"")</f>
        <v/>
      </c>
      <c r="F2619">
        <f>IF(AND(C2619&gt;0),SUMIF('ИПУ и ОКПУ'!$A$2:$A$3258,A2619,'ИПУ и ОКПУ'!$O$2:$O$3258),"")</f>
        <v>94</v>
      </c>
      <c r="G2619">
        <f>VLOOKUP(A2619,'Лицевые счета'!$A$2:$K$4570,9,0)</f>
        <v>1</v>
      </c>
      <c r="H2619">
        <f>VLOOKUP(A2619,'Лицевые счета'!$A$2:$K$4570,10,0)</f>
        <v>167.6</v>
      </c>
      <c r="I2619" t="str">
        <f>VLOOKUP(A2619,'Лицевые счета'!$A$2:$K$4570,6,0)</f>
        <v>ФЛ</v>
      </c>
      <c r="J2619" t="str">
        <f>IF(AND(C2619=0,I2619="ФЛ"),G2619*H2619,"")</f>
        <v/>
      </c>
      <c r="K2619" t="str">
        <f>IF(AND(C2619&gt;0,E2619="Нет показаний",I2619="ФЛ"),G2619*H2619,"")</f>
        <v/>
      </c>
    </row>
    <row r="2620" spans="1:11" x14ac:dyDescent="0.25">
      <c r="A2620" s="7">
        <v>339166</v>
      </c>
      <c r="B2620" s="7">
        <f>VLOOKUP(A2620,'Лицевые счета'!$A$1:$K$4570,2,0)</f>
        <v>339162</v>
      </c>
      <c r="C2620">
        <f>COUNTIF('ИПУ и ОКПУ'!$A$2:$A$3258,A2620)</f>
        <v>1</v>
      </c>
      <c r="D2620" t="str">
        <f>IF(C2620&gt;0,VLOOKUP(A2620,'ИПУ и ОКПУ'!$A$1:$O$3258,9,0),"")</f>
        <v>Одноставочный</v>
      </c>
      <c r="E2620" t="str">
        <f>IF(C2620&gt;0,IF(VLOOKUP(A2620,'ИПУ и ОКПУ'!$A$1:$O$3258,14,0)="Нет показаний","Нет показаний",""),"")</f>
        <v>Нет показаний</v>
      </c>
      <c r="F2620">
        <f>IF(AND(C2620&gt;0),SUMIF('ИПУ и ОКПУ'!$A$2:$A$3258,A2620,'ИПУ и ОКПУ'!$O$2:$O$3258),"")</f>
        <v>0</v>
      </c>
      <c r="G2620">
        <f>VLOOKUP(A2620,'Лицевые счета'!$A$2:$K$4570,9,0)</f>
        <v>1</v>
      </c>
      <c r="H2620">
        <f>VLOOKUP(A2620,'Лицевые счета'!$A$2:$K$4570,10,0)</f>
        <v>142</v>
      </c>
      <c r="I2620" t="str">
        <f>VLOOKUP(A2620,'Лицевые счета'!$A$2:$K$4570,6,0)</f>
        <v>ФЛ</v>
      </c>
      <c r="J2620" t="str">
        <f>IF(AND(C2620=0,I2620="ФЛ"),G2620*H2620,"")</f>
        <v/>
      </c>
      <c r="K2620">
        <f>IF(AND(C2620&gt;0,E2620="Нет показаний",I2620="ФЛ"),G2620*H2620,"")</f>
        <v>142</v>
      </c>
    </row>
    <row r="2621" spans="1:11" x14ac:dyDescent="0.25">
      <c r="A2621" s="7">
        <v>339174</v>
      </c>
      <c r="B2621" s="7">
        <f>VLOOKUP(A2621,'Лицевые счета'!$A$1:$K$4570,2,0)</f>
        <v>339162</v>
      </c>
      <c r="C2621">
        <f>COUNTIF('ИПУ и ОКПУ'!$A$2:$A$3258,A2621)</f>
        <v>1</v>
      </c>
      <c r="D2621" t="str">
        <f>IF(C2621&gt;0,VLOOKUP(A2621,'ИПУ и ОКПУ'!$A$1:$O$3258,9,0),"")</f>
        <v>Одноставочный</v>
      </c>
      <c r="E2621" t="str">
        <f>IF(C2621&gt;0,IF(VLOOKUP(A2621,'ИПУ и ОКПУ'!$A$1:$O$3258,14,0)="Нет показаний","Нет показаний",""),"")</f>
        <v/>
      </c>
      <c r="F2621">
        <f>IF(AND(C2621&gt;0),SUMIF('ИПУ и ОКПУ'!$A$2:$A$3258,A2621,'ИПУ и ОКПУ'!$O$2:$O$3258),"")</f>
        <v>0</v>
      </c>
      <c r="G2621">
        <f>VLOOKUP(A2621,'Лицевые счета'!$A$2:$K$4570,9,0)</f>
        <v>1</v>
      </c>
      <c r="H2621">
        <f>VLOOKUP(A2621,'Лицевые счета'!$A$2:$K$4570,10,0)</f>
        <v>142</v>
      </c>
      <c r="I2621" t="str">
        <f>VLOOKUP(A2621,'Лицевые счета'!$A$2:$K$4570,6,0)</f>
        <v>ФЛ</v>
      </c>
      <c r="J2621" t="str">
        <f>IF(AND(C2621=0,I2621="ФЛ"),G2621*H2621,"")</f>
        <v/>
      </c>
      <c r="K2621" t="str">
        <f>IF(AND(C2621&gt;0,E2621="Нет показаний",I2621="ФЛ"),G2621*H2621,"")</f>
        <v/>
      </c>
    </row>
    <row r="2622" spans="1:11" x14ac:dyDescent="0.25">
      <c r="A2622" s="7">
        <v>339182</v>
      </c>
      <c r="B2622" s="7">
        <f>VLOOKUP(A2622,'Лицевые счета'!$A$1:$K$4570,2,0)</f>
        <v>339162</v>
      </c>
      <c r="C2622">
        <f>COUNTIF('ИПУ и ОКПУ'!$A$2:$A$3258,A2622)</f>
        <v>1</v>
      </c>
      <c r="D2622" t="str">
        <f>IF(C2622&gt;0,VLOOKUP(A2622,'ИПУ и ОКПУ'!$A$1:$O$3258,9,0),"")</f>
        <v>Одноставочный</v>
      </c>
      <c r="E2622" t="str">
        <f>IF(C2622&gt;0,IF(VLOOKUP(A2622,'ИПУ и ОКПУ'!$A$1:$O$3258,14,0)="Нет показаний","Нет показаний",""),"")</f>
        <v>Нет показаний</v>
      </c>
      <c r="F2622">
        <f>IF(AND(C2622&gt;0),SUMIF('ИПУ и ОКПУ'!$A$2:$A$3258,A2622,'ИПУ и ОКПУ'!$O$2:$O$3258),"")</f>
        <v>0</v>
      </c>
      <c r="G2622">
        <f>VLOOKUP(A2622,'Лицевые счета'!$A$2:$K$4570,9,0)</f>
        <v>1</v>
      </c>
      <c r="H2622">
        <f>VLOOKUP(A2622,'Лицевые счета'!$A$2:$K$4570,10,0)</f>
        <v>142</v>
      </c>
      <c r="I2622" t="str">
        <f>VLOOKUP(A2622,'Лицевые счета'!$A$2:$K$4570,6,0)</f>
        <v>ФЛ</v>
      </c>
      <c r="J2622" t="str">
        <f>IF(AND(C2622=0,I2622="ФЛ"),G2622*H2622,"")</f>
        <v/>
      </c>
      <c r="K2622">
        <f>IF(AND(C2622&gt;0,E2622="Нет показаний",I2622="ФЛ"),G2622*H2622,"")</f>
        <v>142</v>
      </c>
    </row>
    <row r="2623" spans="1:11" x14ac:dyDescent="0.25">
      <c r="A2623" s="7">
        <v>339185</v>
      </c>
      <c r="B2623" s="7">
        <f>VLOOKUP(A2623,'Лицевые счета'!$A$1:$K$4570,2,0)</f>
        <v>339162</v>
      </c>
      <c r="C2623">
        <f>COUNTIF('ИПУ и ОКПУ'!$A$2:$A$3258,A2623)</f>
        <v>1</v>
      </c>
      <c r="D2623" t="str">
        <f>IF(C2623&gt;0,VLOOKUP(A2623,'ИПУ и ОКПУ'!$A$1:$O$3258,9,0),"")</f>
        <v>Одноставочный</v>
      </c>
      <c r="E2623" t="str">
        <f>IF(C2623&gt;0,IF(VLOOKUP(A2623,'ИПУ и ОКПУ'!$A$1:$O$3258,14,0)="Нет показаний","Нет показаний",""),"")</f>
        <v>Нет показаний</v>
      </c>
      <c r="F2623">
        <f>IF(AND(C2623&gt;0),SUMIF('ИПУ и ОКПУ'!$A$2:$A$3258,A2623,'ИПУ и ОКПУ'!$O$2:$O$3258),"")</f>
        <v>0</v>
      </c>
      <c r="G2623">
        <f>VLOOKUP(A2623,'Лицевые счета'!$A$2:$K$4570,9,0)</f>
        <v>1</v>
      </c>
      <c r="H2623">
        <f>VLOOKUP(A2623,'Лицевые счета'!$A$2:$K$4570,10,0)</f>
        <v>142</v>
      </c>
      <c r="I2623" t="str">
        <f>VLOOKUP(A2623,'Лицевые счета'!$A$2:$K$4570,6,0)</f>
        <v>ФЛ</v>
      </c>
      <c r="J2623" t="str">
        <f>IF(AND(C2623=0,I2623="ФЛ"),G2623*H2623,"")</f>
        <v/>
      </c>
      <c r="K2623">
        <f>IF(AND(C2623&gt;0,E2623="Нет показаний",I2623="ФЛ"),G2623*H2623,"")</f>
        <v>142</v>
      </c>
    </row>
    <row r="2624" spans="1:11" x14ac:dyDescent="0.25">
      <c r="A2624" s="7">
        <v>339193</v>
      </c>
      <c r="B2624" s="7">
        <f>VLOOKUP(A2624,'Лицевые счета'!$A$1:$K$4570,2,0)</f>
        <v>339162</v>
      </c>
      <c r="C2624">
        <f>COUNTIF('ИПУ и ОКПУ'!$A$2:$A$3258,A2624)</f>
        <v>1</v>
      </c>
      <c r="D2624" t="str">
        <f>IF(C2624&gt;0,VLOOKUP(A2624,'ИПУ и ОКПУ'!$A$1:$O$3258,9,0),"")</f>
        <v>Одноставочный</v>
      </c>
      <c r="E2624" t="str">
        <f>IF(C2624&gt;0,IF(VLOOKUP(A2624,'ИПУ и ОКПУ'!$A$1:$O$3258,14,0)="Нет показаний","Нет показаний",""),"")</f>
        <v>Нет показаний</v>
      </c>
      <c r="F2624">
        <f>IF(AND(C2624&gt;0),SUMIF('ИПУ и ОКПУ'!$A$2:$A$3258,A2624,'ИПУ и ОКПУ'!$O$2:$O$3258),"")</f>
        <v>0</v>
      </c>
      <c r="G2624">
        <f>VLOOKUP(A2624,'Лицевые счета'!$A$2:$K$4570,9,0)</f>
        <v>1</v>
      </c>
      <c r="H2624">
        <f>VLOOKUP(A2624,'Лицевые счета'!$A$2:$K$4570,10,0)</f>
        <v>142</v>
      </c>
      <c r="I2624" t="str">
        <f>VLOOKUP(A2624,'Лицевые счета'!$A$2:$K$4570,6,0)</f>
        <v>ФЛ</v>
      </c>
      <c r="J2624" t="str">
        <f>IF(AND(C2624=0,I2624="ФЛ"),G2624*H2624,"")</f>
        <v/>
      </c>
      <c r="K2624">
        <f>IF(AND(C2624&gt;0,E2624="Нет показаний",I2624="ФЛ"),G2624*H2624,"")</f>
        <v>142</v>
      </c>
    </row>
    <row r="2625" spans="1:11" x14ac:dyDescent="0.25">
      <c r="A2625" s="7">
        <v>339195</v>
      </c>
      <c r="B2625" s="7">
        <f>VLOOKUP(A2625,'Лицевые счета'!$A$1:$K$4570,2,0)</f>
        <v>339162</v>
      </c>
      <c r="C2625">
        <f>COUNTIF('ИПУ и ОКПУ'!$A$2:$A$3258,A2625)</f>
        <v>1</v>
      </c>
      <c r="D2625" t="str">
        <f>IF(C2625&gt;0,VLOOKUP(A2625,'ИПУ и ОКПУ'!$A$1:$O$3258,9,0),"")</f>
        <v>Одноставочный</v>
      </c>
      <c r="E2625" t="str">
        <f>IF(C2625&gt;0,IF(VLOOKUP(A2625,'ИПУ и ОКПУ'!$A$1:$O$3258,14,0)="Нет показаний","Нет показаний",""),"")</f>
        <v>Нет показаний</v>
      </c>
      <c r="F2625">
        <f>IF(AND(C2625&gt;0),SUMIF('ИПУ и ОКПУ'!$A$2:$A$3258,A2625,'ИПУ и ОКПУ'!$O$2:$O$3258),"")</f>
        <v>0</v>
      </c>
      <c r="G2625">
        <f>VLOOKUP(A2625,'Лицевые счета'!$A$2:$K$4570,9,0)</f>
        <v>1</v>
      </c>
      <c r="H2625">
        <f>VLOOKUP(A2625,'Лицевые счета'!$A$2:$K$4570,10,0)</f>
        <v>142</v>
      </c>
      <c r="I2625" t="str">
        <f>VLOOKUP(A2625,'Лицевые счета'!$A$2:$K$4570,6,0)</f>
        <v>ФЛ</v>
      </c>
      <c r="J2625" t="str">
        <f>IF(AND(C2625=0,I2625="ФЛ"),G2625*H2625,"")</f>
        <v/>
      </c>
      <c r="K2625">
        <f>IF(AND(C2625&gt;0,E2625="Нет показаний",I2625="ФЛ"),G2625*H2625,"")</f>
        <v>142</v>
      </c>
    </row>
    <row r="2626" spans="1:11" x14ac:dyDescent="0.25">
      <c r="A2626" s="7">
        <v>339197</v>
      </c>
      <c r="B2626" s="7">
        <f>VLOOKUP(A2626,'Лицевые счета'!$A$1:$K$4570,2,0)</f>
        <v>339162</v>
      </c>
      <c r="C2626">
        <f>COUNTIF('ИПУ и ОКПУ'!$A$2:$A$3258,A2626)</f>
        <v>1</v>
      </c>
      <c r="D2626" t="str">
        <f>IF(C2626&gt;0,VLOOKUP(A2626,'ИПУ и ОКПУ'!$A$1:$O$3258,9,0),"")</f>
        <v>Одноставочный</v>
      </c>
      <c r="E2626" t="str">
        <f>IF(C2626&gt;0,IF(VLOOKUP(A2626,'ИПУ и ОКПУ'!$A$1:$O$3258,14,0)="Нет показаний","Нет показаний",""),"")</f>
        <v>Нет показаний</v>
      </c>
      <c r="F2626">
        <f>IF(AND(C2626&gt;0),SUMIF('ИПУ и ОКПУ'!$A$2:$A$3258,A2626,'ИПУ и ОКПУ'!$O$2:$O$3258),"")</f>
        <v>0</v>
      </c>
      <c r="G2626">
        <f>VLOOKUP(A2626,'Лицевые счета'!$A$2:$K$4570,9,0)</f>
        <v>1</v>
      </c>
      <c r="H2626">
        <f>VLOOKUP(A2626,'Лицевые счета'!$A$2:$K$4570,10,0)</f>
        <v>167.6</v>
      </c>
      <c r="I2626" t="str">
        <f>VLOOKUP(A2626,'Лицевые счета'!$A$2:$K$4570,6,0)</f>
        <v>ФЛ</v>
      </c>
      <c r="J2626" t="str">
        <f>IF(AND(C2626=0,I2626="ФЛ"),G2626*H2626,"")</f>
        <v/>
      </c>
      <c r="K2626">
        <f>IF(AND(C2626&gt;0,E2626="Нет показаний",I2626="ФЛ"),G2626*H2626,"")</f>
        <v>167.6</v>
      </c>
    </row>
    <row r="2627" spans="1:11" x14ac:dyDescent="0.25">
      <c r="A2627" s="7">
        <v>339201</v>
      </c>
      <c r="B2627" s="7">
        <f>VLOOKUP(A2627,'Лицевые счета'!$A$1:$K$4570,2,0)</f>
        <v>339162</v>
      </c>
      <c r="C2627">
        <f>COUNTIF('ИПУ и ОКПУ'!$A$2:$A$3258,A2627)</f>
        <v>1</v>
      </c>
      <c r="D2627" t="str">
        <f>IF(C2627&gt;0,VLOOKUP(A2627,'ИПУ и ОКПУ'!$A$1:$O$3258,9,0),"")</f>
        <v>Одноставочный</v>
      </c>
      <c r="E2627" t="str">
        <f>IF(C2627&gt;0,IF(VLOOKUP(A2627,'ИПУ и ОКПУ'!$A$1:$O$3258,14,0)="Нет показаний","Нет показаний",""),"")</f>
        <v>Нет показаний</v>
      </c>
      <c r="F2627">
        <f>IF(AND(C2627&gt;0),SUMIF('ИПУ и ОКПУ'!$A$2:$A$3258,A2627,'ИПУ и ОКПУ'!$O$2:$O$3258),"")</f>
        <v>0</v>
      </c>
      <c r="G2627">
        <f>VLOOKUP(A2627,'Лицевые счета'!$A$2:$K$4570,9,0)</f>
        <v>1</v>
      </c>
      <c r="H2627">
        <f>VLOOKUP(A2627,'Лицевые счета'!$A$2:$K$4570,10,0)</f>
        <v>142</v>
      </c>
      <c r="I2627" t="str">
        <f>VLOOKUP(A2627,'Лицевые счета'!$A$2:$K$4570,6,0)</f>
        <v>ФЛ</v>
      </c>
      <c r="J2627" t="str">
        <f>IF(AND(C2627=0,I2627="ФЛ"),G2627*H2627,"")</f>
        <v/>
      </c>
      <c r="K2627">
        <f>IF(AND(C2627&gt;0,E2627="Нет показаний",I2627="ФЛ"),G2627*H2627,"")</f>
        <v>142</v>
      </c>
    </row>
    <row r="2628" spans="1:11" x14ac:dyDescent="0.25">
      <c r="A2628" s="7">
        <v>339203</v>
      </c>
      <c r="B2628" s="7">
        <f>VLOOKUP(A2628,'Лицевые счета'!$A$1:$K$4570,2,0)</f>
        <v>339162</v>
      </c>
      <c r="C2628">
        <f>COUNTIF('ИПУ и ОКПУ'!$A$2:$A$3258,A2628)</f>
        <v>1</v>
      </c>
      <c r="D2628" t="str">
        <f>IF(C2628&gt;0,VLOOKUP(A2628,'ИПУ и ОКПУ'!$A$1:$O$3258,9,0),"")</f>
        <v>Одноставочный</v>
      </c>
      <c r="E2628" t="str">
        <f>IF(C2628&gt;0,IF(VLOOKUP(A2628,'ИПУ и ОКПУ'!$A$1:$O$3258,14,0)="Нет показаний","Нет показаний",""),"")</f>
        <v>Нет показаний</v>
      </c>
      <c r="F2628">
        <f>IF(AND(C2628&gt;0),SUMIF('ИПУ и ОКПУ'!$A$2:$A$3258,A2628,'ИПУ и ОКПУ'!$O$2:$O$3258),"")</f>
        <v>0</v>
      </c>
      <c r="G2628">
        <f>VLOOKUP(A2628,'Лицевые счета'!$A$2:$K$4570,9,0)</f>
        <v>1</v>
      </c>
      <c r="H2628">
        <f>VLOOKUP(A2628,'Лицевые счета'!$A$2:$K$4570,10,0)</f>
        <v>142</v>
      </c>
      <c r="I2628" t="str">
        <f>VLOOKUP(A2628,'Лицевые счета'!$A$2:$K$4570,6,0)</f>
        <v>ФЛ</v>
      </c>
      <c r="J2628" t="str">
        <f>IF(AND(C2628=0,I2628="ФЛ"),G2628*H2628,"")</f>
        <v/>
      </c>
      <c r="K2628">
        <f>IF(AND(C2628&gt;0,E2628="Нет показаний",I2628="ФЛ"),G2628*H2628,"")</f>
        <v>142</v>
      </c>
    </row>
    <row r="2629" spans="1:11" x14ac:dyDescent="0.25">
      <c r="A2629" s="7">
        <v>339208</v>
      </c>
      <c r="B2629" s="7">
        <f>VLOOKUP(A2629,'Лицевые счета'!$A$1:$K$4570,2,0)</f>
        <v>339162</v>
      </c>
      <c r="C2629">
        <f>COUNTIF('ИПУ и ОКПУ'!$A$2:$A$3258,A2629)</f>
        <v>1</v>
      </c>
      <c r="D2629" t="str">
        <f>IF(C2629&gt;0,VLOOKUP(A2629,'ИПУ и ОКПУ'!$A$1:$O$3258,9,0),"")</f>
        <v>Одноставочный</v>
      </c>
      <c r="E2629" t="str">
        <f>IF(C2629&gt;0,IF(VLOOKUP(A2629,'ИПУ и ОКПУ'!$A$1:$O$3258,14,0)="Нет показаний","Нет показаний",""),"")</f>
        <v>Нет показаний</v>
      </c>
      <c r="F2629">
        <f>IF(AND(C2629&gt;0),SUMIF('ИПУ и ОКПУ'!$A$2:$A$3258,A2629,'ИПУ и ОКПУ'!$O$2:$O$3258),"")</f>
        <v>0</v>
      </c>
      <c r="G2629">
        <f>VLOOKUP(A2629,'Лицевые счета'!$A$2:$K$4570,9,0)</f>
        <v>1</v>
      </c>
      <c r="H2629">
        <f>VLOOKUP(A2629,'Лицевые счета'!$A$2:$K$4570,10,0)</f>
        <v>142</v>
      </c>
      <c r="I2629" t="str">
        <f>VLOOKUP(A2629,'Лицевые счета'!$A$2:$K$4570,6,0)</f>
        <v>ФЛ</v>
      </c>
      <c r="J2629" t="str">
        <f>IF(AND(C2629=0,I2629="ФЛ"),G2629*H2629,"")</f>
        <v/>
      </c>
      <c r="K2629">
        <f>IF(AND(C2629&gt;0,E2629="Нет показаний",I2629="ФЛ"),G2629*H2629,"")</f>
        <v>142</v>
      </c>
    </row>
    <row r="2630" spans="1:11" x14ac:dyDescent="0.25">
      <c r="A2630" s="7">
        <v>347639</v>
      </c>
      <c r="B2630" s="7">
        <f>VLOOKUP(A2630,'Лицевые счета'!$A$1:$K$4570,2,0)</f>
        <v>301434</v>
      </c>
      <c r="C2630">
        <f>COUNTIF('ИПУ и ОКПУ'!$A$2:$A$3258,A2630)</f>
        <v>1</v>
      </c>
      <c r="D2630" t="str">
        <f>IF(C2630&gt;0,VLOOKUP(A2630,'ИПУ и ОКПУ'!$A$1:$O$3258,9,0),"")</f>
        <v>Одноставочный</v>
      </c>
      <c r="E2630" t="str">
        <f>IF(C2630&gt;0,IF(VLOOKUP(A2630,'ИПУ и ОКПУ'!$A$1:$O$3258,14,0)="Нет показаний","Нет показаний",""),"")</f>
        <v/>
      </c>
      <c r="F2630">
        <f>IF(AND(C2630&gt;0),SUMIF('ИПУ и ОКПУ'!$A$2:$A$3258,A2630,'ИПУ и ОКПУ'!$O$2:$O$3258),"")</f>
        <v>20</v>
      </c>
      <c r="G2630">
        <f>VLOOKUP(A2630,'Лицевые счета'!$A$2:$K$4570,9,0)</f>
        <v>1</v>
      </c>
      <c r="H2630" t="str">
        <f>VLOOKUP(A2630,'Лицевые счета'!$A$2:$K$4570,10,0)</f>
        <v>ЮЛ</v>
      </c>
      <c r="I2630" t="str">
        <f>VLOOKUP(A2630,'Лицевые счета'!$A$2:$K$4570,6,0)</f>
        <v>ЮЛ</v>
      </c>
      <c r="J2630" t="str">
        <f>IF(AND(C2630=0,I2630="ФЛ"),G2630*H2630,"")</f>
        <v/>
      </c>
      <c r="K2630" t="str">
        <f>IF(AND(C2630&gt;0,E2630="Нет показаний",I2630="ФЛ"),G2630*H2630,"")</f>
        <v/>
      </c>
    </row>
    <row r="2631" spans="1:11" x14ac:dyDescent="0.25">
      <c r="A2631" s="7">
        <v>347727</v>
      </c>
      <c r="B2631" s="7">
        <f>VLOOKUP(A2631,'Лицевые счета'!$A$1:$K$4570,2,0)</f>
        <v>347723</v>
      </c>
      <c r="C2631">
        <f>COUNTIF('ИПУ и ОКПУ'!$A$2:$A$3258,A2631)</f>
        <v>1</v>
      </c>
      <c r="D2631" t="str">
        <f>IF(C2631&gt;0,VLOOKUP(A2631,'ИПУ и ОКПУ'!$A$1:$O$3258,9,0),"")</f>
        <v>Одноставочный</v>
      </c>
      <c r="E2631" t="str">
        <f>IF(C2631&gt;0,IF(VLOOKUP(A2631,'ИПУ и ОКПУ'!$A$1:$O$3258,14,0)="Нет показаний","Нет показаний",""),"")</f>
        <v/>
      </c>
      <c r="F2631">
        <f>IF(AND(C2631&gt;0),SUMIF('ИПУ и ОКПУ'!$A$2:$A$3258,A2631,'ИПУ и ОКПУ'!$O$2:$O$3258),"")</f>
        <v>155</v>
      </c>
      <c r="G2631">
        <f>VLOOKUP(A2631,'Лицевые счета'!$A$2:$K$4570,9,0)</f>
        <v>1</v>
      </c>
      <c r="H2631">
        <f>VLOOKUP(A2631,'Лицевые счета'!$A$2:$K$4570,10,0)</f>
        <v>118.7</v>
      </c>
      <c r="I2631" t="str">
        <f>VLOOKUP(A2631,'Лицевые счета'!$A$2:$K$4570,6,0)</f>
        <v>ФЛ</v>
      </c>
      <c r="J2631" t="str">
        <f>IF(AND(C2631=0,I2631="ФЛ"),G2631*H2631,"")</f>
        <v/>
      </c>
      <c r="K2631" t="str">
        <f>IF(AND(C2631&gt;0,E2631="Нет показаний",I2631="ФЛ"),G2631*H2631,"")</f>
        <v/>
      </c>
    </row>
    <row r="2632" spans="1:11" x14ac:dyDescent="0.25">
      <c r="A2632" s="7">
        <v>347730</v>
      </c>
      <c r="B2632" s="7">
        <f>VLOOKUP(A2632,'Лицевые счета'!$A$1:$K$4570,2,0)</f>
        <v>347723</v>
      </c>
      <c r="C2632">
        <f>COUNTIF('ИПУ и ОКПУ'!$A$2:$A$3258,A2632)</f>
        <v>1</v>
      </c>
      <c r="D2632" t="str">
        <f>IF(C2632&gt;0,VLOOKUP(A2632,'ИПУ и ОКПУ'!$A$1:$O$3258,9,0),"")</f>
        <v>Одноставочный</v>
      </c>
      <c r="E2632" t="str">
        <f>IF(C2632&gt;0,IF(VLOOKUP(A2632,'ИПУ и ОКПУ'!$A$1:$O$3258,14,0)="Нет показаний","Нет показаний",""),"")</f>
        <v/>
      </c>
      <c r="F2632">
        <f>IF(AND(C2632&gt;0),SUMIF('ИПУ и ОКПУ'!$A$2:$A$3258,A2632,'ИПУ и ОКПУ'!$O$2:$O$3258),"")</f>
        <v>30</v>
      </c>
      <c r="G2632">
        <f>VLOOKUP(A2632,'Лицевые счета'!$A$2:$K$4570,9,0)</f>
        <v>1</v>
      </c>
      <c r="H2632">
        <f>VLOOKUP(A2632,'Лицевые счета'!$A$2:$K$4570,10,0)</f>
        <v>134.30000000000001</v>
      </c>
      <c r="I2632" t="str">
        <f>VLOOKUP(A2632,'Лицевые счета'!$A$2:$K$4570,6,0)</f>
        <v>ФЛ</v>
      </c>
      <c r="J2632" t="str">
        <f>IF(AND(C2632=0,I2632="ФЛ"),G2632*H2632,"")</f>
        <v/>
      </c>
      <c r="K2632" t="str">
        <f>IF(AND(C2632&gt;0,E2632="Нет показаний",I2632="ФЛ"),G2632*H2632,"")</f>
        <v/>
      </c>
    </row>
    <row r="2633" spans="1:11" x14ac:dyDescent="0.25">
      <c r="A2633" s="7">
        <v>347735</v>
      </c>
      <c r="B2633" s="7">
        <f>VLOOKUP(A2633,'Лицевые счета'!$A$1:$K$4570,2,0)</f>
        <v>347723</v>
      </c>
      <c r="C2633">
        <f>COUNTIF('ИПУ и ОКПУ'!$A$2:$A$3258,A2633)</f>
        <v>1</v>
      </c>
      <c r="D2633" t="str">
        <f>IF(C2633&gt;0,VLOOKUP(A2633,'ИПУ и ОКПУ'!$A$1:$O$3258,9,0),"")</f>
        <v>Одноставочный</v>
      </c>
      <c r="E2633" t="str">
        <f>IF(C2633&gt;0,IF(VLOOKUP(A2633,'ИПУ и ОКПУ'!$A$1:$O$3258,14,0)="Нет показаний","Нет показаний",""),"")</f>
        <v/>
      </c>
      <c r="F2633">
        <f>IF(AND(C2633&gt;0),SUMIF('ИПУ и ОКПУ'!$A$2:$A$3258,A2633,'ИПУ и ОКПУ'!$O$2:$O$3258),"")</f>
        <v>134</v>
      </c>
      <c r="G2633">
        <f>VLOOKUP(A2633,'Лицевые счета'!$A$2:$K$4570,9,0)</f>
        <v>1</v>
      </c>
      <c r="H2633">
        <f>VLOOKUP(A2633,'Лицевые счета'!$A$2:$K$4570,10,0)</f>
        <v>92</v>
      </c>
      <c r="I2633" t="str">
        <f>VLOOKUP(A2633,'Лицевые счета'!$A$2:$K$4570,6,0)</f>
        <v>ФЛ</v>
      </c>
      <c r="J2633" t="str">
        <f>IF(AND(C2633=0,I2633="ФЛ"),G2633*H2633,"")</f>
        <v/>
      </c>
      <c r="K2633" t="str">
        <f>IF(AND(C2633&gt;0,E2633="Нет показаний",I2633="ФЛ"),G2633*H2633,"")</f>
        <v/>
      </c>
    </row>
    <row r="2634" spans="1:11" x14ac:dyDescent="0.25">
      <c r="A2634" s="7">
        <v>347741</v>
      </c>
      <c r="B2634" s="7">
        <f>VLOOKUP(A2634,'Лицевые счета'!$A$1:$K$4570,2,0)</f>
        <v>347723</v>
      </c>
      <c r="C2634">
        <f>COUNTIF('ИПУ и ОКПУ'!$A$2:$A$3258,A2634)</f>
        <v>1</v>
      </c>
      <c r="D2634" t="str">
        <f>IF(C2634&gt;0,VLOOKUP(A2634,'ИПУ и ОКПУ'!$A$1:$O$3258,9,0),"")</f>
        <v>Одноставочный</v>
      </c>
      <c r="E2634" t="str">
        <f>IF(C2634&gt;0,IF(VLOOKUP(A2634,'ИПУ и ОКПУ'!$A$1:$O$3258,14,0)="Нет показаний","Нет показаний",""),"")</f>
        <v/>
      </c>
      <c r="F2634">
        <f>IF(AND(C2634&gt;0),SUMIF('ИПУ и ОКПУ'!$A$2:$A$3258,A2634,'ИПУ и ОКПУ'!$O$2:$O$3258),"")</f>
        <v>346</v>
      </c>
      <c r="G2634">
        <f>VLOOKUP(A2634,'Лицевые счета'!$A$2:$K$4570,9,0)</f>
        <v>1</v>
      </c>
      <c r="H2634">
        <f>VLOOKUP(A2634,'Лицевые счета'!$A$2:$K$4570,10,0)</f>
        <v>118.7</v>
      </c>
      <c r="I2634" t="str">
        <f>VLOOKUP(A2634,'Лицевые счета'!$A$2:$K$4570,6,0)</f>
        <v>ФЛ</v>
      </c>
      <c r="J2634" t="str">
        <f>IF(AND(C2634=0,I2634="ФЛ"),G2634*H2634,"")</f>
        <v/>
      </c>
      <c r="K2634" t="str">
        <f>IF(AND(C2634&gt;0,E2634="Нет показаний",I2634="ФЛ"),G2634*H2634,"")</f>
        <v/>
      </c>
    </row>
    <row r="2635" spans="1:11" x14ac:dyDescent="0.25">
      <c r="A2635" s="7">
        <v>347745</v>
      </c>
      <c r="B2635" s="7">
        <f>VLOOKUP(A2635,'Лицевые счета'!$A$1:$K$4570,2,0)</f>
        <v>347743</v>
      </c>
      <c r="C2635">
        <f>COUNTIF('ИПУ и ОКПУ'!$A$2:$A$3258,A2635)</f>
        <v>1</v>
      </c>
      <c r="D2635" t="str">
        <f>IF(C2635&gt;0,VLOOKUP(A2635,'ИПУ и ОКПУ'!$A$1:$O$3258,9,0),"")</f>
        <v>Одноставочный</v>
      </c>
      <c r="E2635" t="str">
        <f>IF(C2635&gt;0,IF(VLOOKUP(A2635,'ИПУ и ОКПУ'!$A$1:$O$3258,14,0)="Нет показаний","Нет показаний",""),"")</f>
        <v/>
      </c>
      <c r="F2635">
        <f>IF(AND(C2635&gt;0),SUMIF('ИПУ и ОКПУ'!$A$2:$A$3258,A2635,'ИПУ и ОКПУ'!$O$2:$O$3258),"")</f>
        <v>271</v>
      </c>
      <c r="G2635">
        <f>VLOOKUP(A2635,'Лицевые счета'!$A$2:$K$4570,9,0)</f>
        <v>1</v>
      </c>
      <c r="H2635">
        <f>VLOOKUP(A2635,'Лицевые счета'!$A$2:$K$4570,10,0)</f>
        <v>92</v>
      </c>
      <c r="I2635" t="str">
        <f>VLOOKUP(A2635,'Лицевые счета'!$A$2:$K$4570,6,0)</f>
        <v>ФЛ</v>
      </c>
      <c r="J2635" t="str">
        <f>IF(AND(C2635=0,I2635="ФЛ"),G2635*H2635,"")</f>
        <v/>
      </c>
      <c r="K2635" t="str">
        <f>IF(AND(C2635&gt;0,E2635="Нет показаний",I2635="ФЛ"),G2635*H2635,"")</f>
        <v/>
      </c>
    </row>
    <row r="2636" spans="1:11" x14ac:dyDescent="0.25">
      <c r="A2636" s="7">
        <v>347751</v>
      </c>
      <c r="B2636" s="7">
        <f>VLOOKUP(A2636,'Лицевые счета'!$A$1:$K$4570,2,0)</f>
        <v>347743</v>
      </c>
      <c r="C2636">
        <f>COUNTIF('ИПУ и ОКПУ'!$A$2:$A$3258,A2636)</f>
        <v>1</v>
      </c>
      <c r="D2636" t="str">
        <f>IF(C2636&gt;0,VLOOKUP(A2636,'ИПУ и ОКПУ'!$A$1:$O$3258,9,0),"")</f>
        <v>Одноставочный</v>
      </c>
      <c r="E2636" t="str">
        <f>IF(C2636&gt;0,IF(VLOOKUP(A2636,'ИПУ и ОКПУ'!$A$1:$O$3258,14,0)="Нет показаний","Нет показаний",""),"")</f>
        <v/>
      </c>
      <c r="F2636">
        <f>IF(AND(C2636&gt;0),SUMIF('ИПУ и ОКПУ'!$A$2:$A$3258,A2636,'ИПУ и ОКПУ'!$O$2:$O$3258),"")</f>
        <v>192</v>
      </c>
      <c r="G2636">
        <f>VLOOKUP(A2636,'Лицевые счета'!$A$2:$K$4570,9,0)</f>
        <v>1</v>
      </c>
      <c r="H2636">
        <f>VLOOKUP(A2636,'Лицевые счета'!$A$2:$K$4570,10,0)</f>
        <v>92</v>
      </c>
      <c r="I2636" t="str">
        <f>VLOOKUP(A2636,'Лицевые счета'!$A$2:$K$4570,6,0)</f>
        <v>ФЛ</v>
      </c>
      <c r="J2636" t="str">
        <f>IF(AND(C2636=0,I2636="ФЛ"),G2636*H2636,"")</f>
        <v/>
      </c>
      <c r="K2636" t="str">
        <f>IF(AND(C2636&gt;0,E2636="Нет показаний",I2636="ФЛ"),G2636*H2636,"")</f>
        <v/>
      </c>
    </row>
    <row r="2637" spans="1:11" x14ac:dyDescent="0.25">
      <c r="A2637" s="7">
        <v>347756</v>
      </c>
      <c r="B2637" s="7">
        <f>VLOOKUP(A2637,'Лицевые счета'!$A$1:$K$4570,2,0)</f>
        <v>347723</v>
      </c>
      <c r="C2637">
        <f>COUNTIF('ИПУ и ОКПУ'!$A$2:$A$3258,A2637)</f>
        <v>1</v>
      </c>
      <c r="D2637" t="str">
        <f>IF(C2637&gt;0,VLOOKUP(A2637,'ИПУ и ОКПУ'!$A$1:$O$3258,9,0),"")</f>
        <v>Одноставочный</v>
      </c>
      <c r="E2637" t="str">
        <f>IF(C2637&gt;0,IF(VLOOKUP(A2637,'ИПУ и ОКПУ'!$A$1:$O$3258,14,0)="Нет показаний","Нет показаний",""),"")</f>
        <v/>
      </c>
      <c r="F2637">
        <f>IF(AND(C2637&gt;0),SUMIF('ИПУ и ОКПУ'!$A$2:$A$3258,A2637,'ИПУ и ОКПУ'!$O$2:$O$3258),"")</f>
        <v>45</v>
      </c>
      <c r="G2637">
        <f>VLOOKUP(A2637,'Лицевые счета'!$A$2:$K$4570,9,0)</f>
        <v>1</v>
      </c>
      <c r="H2637">
        <f>VLOOKUP(A2637,'Лицевые счета'!$A$2:$K$4570,10,0)</f>
        <v>134.30000000000001</v>
      </c>
      <c r="I2637" t="str">
        <f>VLOOKUP(A2637,'Лицевые счета'!$A$2:$K$4570,6,0)</f>
        <v>ФЛ</v>
      </c>
      <c r="J2637" t="str">
        <f>IF(AND(C2637=0,I2637="ФЛ"),G2637*H2637,"")</f>
        <v/>
      </c>
      <c r="K2637" t="str">
        <f>IF(AND(C2637&gt;0,E2637="Нет показаний",I2637="ФЛ"),G2637*H2637,"")</f>
        <v/>
      </c>
    </row>
    <row r="2638" spans="1:11" x14ac:dyDescent="0.25">
      <c r="A2638" s="7">
        <v>347758</v>
      </c>
      <c r="B2638" s="7">
        <f>VLOOKUP(A2638,'Лицевые счета'!$A$1:$K$4570,2,0)</f>
        <v>347743</v>
      </c>
      <c r="C2638">
        <f>COUNTIF('ИПУ и ОКПУ'!$A$2:$A$3258,A2638)</f>
        <v>1</v>
      </c>
      <c r="D2638" t="str">
        <f>IF(C2638&gt;0,VLOOKUP(A2638,'ИПУ и ОКПУ'!$A$1:$O$3258,9,0),"")</f>
        <v>Одноставочный</v>
      </c>
      <c r="E2638" t="str">
        <f>IF(C2638&gt;0,IF(VLOOKUP(A2638,'ИПУ и ОКПУ'!$A$1:$O$3258,14,0)="Нет показаний","Нет показаний",""),"")</f>
        <v/>
      </c>
      <c r="F2638">
        <f>IF(AND(C2638&gt;0),SUMIF('ИПУ и ОКПУ'!$A$2:$A$3258,A2638,'ИПУ и ОКПУ'!$O$2:$O$3258),"")</f>
        <v>231</v>
      </c>
      <c r="G2638">
        <f>VLOOKUP(A2638,'Лицевые счета'!$A$2:$K$4570,9,0)</f>
        <v>1</v>
      </c>
      <c r="H2638">
        <f>VLOOKUP(A2638,'Лицевые счета'!$A$2:$K$4570,10,0)</f>
        <v>92</v>
      </c>
      <c r="I2638" t="str">
        <f>VLOOKUP(A2638,'Лицевые счета'!$A$2:$K$4570,6,0)</f>
        <v>ФЛ</v>
      </c>
      <c r="J2638" t="str">
        <f>IF(AND(C2638=0,I2638="ФЛ"),G2638*H2638,"")</f>
        <v/>
      </c>
      <c r="K2638" t="str">
        <f>IF(AND(C2638&gt;0,E2638="Нет показаний",I2638="ФЛ"),G2638*H2638,"")</f>
        <v/>
      </c>
    </row>
    <row r="2639" spans="1:11" x14ac:dyDescent="0.25">
      <c r="A2639" s="7">
        <v>347763</v>
      </c>
      <c r="B2639" s="7">
        <f>VLOOKUP(A2639,'Лицевые счета'!$A$1:$K$4570,2,0)</f>
        <v>347723</v>
      </c>
      <c r="C2639">
        <f>COUNTIF('ИПУ и ОКПУ'!$A$2:$A$3258,A2639)</f>
        <v>1</v>
      </c>
      <c r="D2639" t="str">
        <f>IF(C2639&gt;0,VLOOKUP(A2639,'ИПУ и ОКПУ'!$A$1:$O$3258,9,0),"")</f>
        <v>Одноставочный</v>
      </c>
      <c r="E2639" t="str">
        <f>IF(C2639&gt;0,IF(VLOOKUP(A2639,'ИПУ и ОКПУ'!$A$1:$O$3258,14,0)="Нет показаний","Нет показаний",""),"")</f>
        <v>Нет показаний</v>
      </c>
      <c r="F2639">
        <f>IF(AND(C2639&gt;0),SUMIF('ИПУ и ОКПУ'!$A$2:$A$3258,A2639,'ИПУ и ОКПУ'!$O$2:$O$3258),"")</f>
        <v>0</v>
      </c>
      <c r="G2639">
        <f>VLOOKUP(A2639,'Лицевые счета'!$A$2:$K$4570,9,0)</f>
        <v>1</v>
      </c>
      <c r="H2639">
        <f>VLOOKUP(A2639,'Лицевые счета'!$A$2:$K$4570,10,0)</f>
        <v>145.4</v>
      </c>
      <c r="I2639" t="str">
        <f>VLOOKUP(A2639,'Лицевые счета'!$A$2:$K$4570,6,0)</f>
        <v>ФЛ</v>
      </c>
      <c r="J2639" t="str">
        <f>IF(AND(C2639=0,I2639="ФЛ"),G2639*H2639,"")</f>
        <v/>
      </c>
      <c r="K2639">
        <f>IF(AND(C2639&gt;0,E2639="Нет показаний",I2639="ФЛ"),G2639*H2639,"")</f>
        <v>145.4</v>
      </c>
    </row>
    <row r="2640" spans="1:11" x14ac:dyDescent="0.25">
      <c r="A2640" s="7">
        <v>347765</v>
      </c>
      <c r="B2640" s="7">
        <f>VLOOKUP(A2640,'Лицевые счета'!$A$1:$K$4570,2,0)</f>
        <v>347743</v>
      </c>
      <c r="C2640">
        <f>COUNTIF('ИПУ и ОКПУ'!$A$2:$A$3258,A2640)</f>
        <v>1</v>
      </c>
      <c r="D2640" t="str">
        <f>IF(C2640&gt;0,VLOOKUP(A2640,'ИПУ и ОКПУ'!$A$1:$O$3258,9,0),"")</f>
        <v>Одноставочный</v>
      </c>
      <c r="E2640" t="str">
        <f>IF(C2640&gt;0,IF(VLOOKUP(A2640,'ИПУ и ОКПУ'!$A$1:$O$3258,14,0)="Нет показаний","Нет показаний",""),"")</f>
        <v/>
      </c>
      <c r="F2640">
        <f>IF(AND(C2640&gt;0),SUMIF('ИПУ и ОКПУ'!$A$2:$A$3258,A2640,'ИПУ и ОКПУ'!$O$2:$O$3258),"")</f>
        <v>162</v>
      </c>
      <c r="G2640">
        <f>VLOOKUP(A2640,'Лицевые счета'!$A$2:$K$4570,9,0)</f>
        <v>1</v>
      </c>
      <c r="H2640">
        <f>VLOOKUP(A2640,'Лицевые счета'!$A$2:$K$4570,10,0)</f>
        <v>118.7</v>
      </c>
      <c r="I2640" t="str">
        <f>VLOOKUP(A2640,'Лицевые счета'!$A$2:$K$4570,6,0)</f>
        <v>ФЛ</v>
      </c>
      <c r="J2640" t="str">
        <f>IF(AND(C2640=0,I2640="ФЛ"),G2640*H2640,"")</f>
        <v/>
      </c>
      <c r="K2640" t="str">
        <f>IF(AND(C2640&gt;0,E2640="Нет показаний",I2640="ФЛ"),G2640*H2640,"")</f>
        <v/>
      </c>
    </row>
    <row r="2641" spans="1:11" x14ac:dyDescent="0.25">
      <c r="A2641" s="7">
        <v>347780</v>
      </c>
      <c r="B2641" s="7">
        <f>VLOOKUP(A2641,'Лицевые счета'!$A$1:$K$4570,2,0)</f>
        <v>347743</v>
      </c>
      <c r="C2641">
        <f>COUNTIF('ИПУ и ОКПУ'!$A$2:$A$3258,A2641)</f>
        <v>1</v>
      </c>
      <c r="D2641" t="str">
        <f>IF(C2641&gt;0,VLOOKUP(A2641,'ИПУ и ОКПУ'!$A$1:$O$3258,9,0),"")</f>
        <v>Одноставочный</v>
      </c>
      <c r="E2641" t="str">
        <f>IF(C2641&gt;0,IF(VLOOKUP(A2641,'ИПУ и ОКПУ'!$A$1:$O$3258,14,0)="Нет показаний","Нет показаний",""),"")</f>
        <v/>
      </c>
      <c r="F2641">
        <f>IF(AND(C2641&gt;0),SUMIF('ИПУ и ОКПУ'!$A$2:$A$3258,A2641,'ИПУ и ОКПУ'!$O$2:$O$3258),"")</f>
        <v>250</v>
      </c>
      <c r="G2641">
        <f>VLOOKUP(A2641,'Лицевые счета'!$A$2:$K$4570,9,0)</f>
        <v>1</v>
      </c>
      <c r="H2641">
        <f>VLOOKUP(A2641,'Лицевые счета'!$A$2:$K$4570,10,0)</f>
        <v>92</v>
      </c>
      <c r="I2641" t="str">
        <f>VLOOKUP(A2641,'Лицевые счета'!$A$2:$K$4570,6,0)</f>
        <v>ФЛ</v>
      </c>
      <c r="J2641" t="str">
        <f>IF(AND(C2641=0,I2641="ФЛ"),G2641*H2641,"")</f>
        <v/>
      </c>
      <c r="K2641" t="str">
        <f>IF(AND(C2641&gt;0,E2641="Нет показаний",I2641="ФЛ"),G2641*H2641,"")</f>
        <v/>
      </c>
    </row>
    <row r="2642" spans="1:11" x14ac:dyDescent="0.25">
      <c r="A2642" s="7">
        <v>347800</v>
      </c>
      <c r="B2642" s="7">
        <f>VLOOKUP(A2642,'Лицевые счета'!$A$1:$K$4570,2,0)</f>
        <v>347743</v>
      </c>
      <c r="C2642">
        <f>COUNTIF('ИПУ и ОКПУ'!$A$2:$A$3258,A2642)</f>
        <v>1</v>
      </c>
      <c r="D2642" t="str">
        <f>IF(C2642&gt;0,VLOOKUP(A2642,'ИПУ и ОКПУ'!$A$1:$O$3258,9,0),"")</f>
        <v>Одноставочный</v>
      </c>
      <c r="E2642" t="str">
        <f>IF(C2642&gt;0,IF(VLOOKUP(A2642,'ИПУ и ОКПУ'!$A$1:$O$3258,14,0)="Нет показаний","Нет показаний",""),"")</f>
        <v/>
      </c>
      <c r="F2642">
        <f>IF(AND(C2642&gt;0),SUMIF('ИПУ и ОКПУ'!$A$2:$A$3258,A2642,'ИПУ и ОКПУ'!$O$2:$O$3258),"")</f>
        <v>364</v>
      </c>
      <c r="G2642">
        <f>VLOOKUP(A2642,'Лицевые счета'!$A$2:$K$4570,9,0)</f>
        <v>1</v>
      </c>
      <c r="H2642">
        <f>VLOOKUP(A2642,'Лицевые счета'!$A$2:$K$4570,10,0)</f>
        <v>118.7</v>
      </c>
      <c r="I2642" t="str">
        <f>VLOOKUP(A2642,'Лицевые счета'!$A$2:$K$4570,6,0)</f>
        <v>ФЛ</v>
      </c>
      <c r="J2642" t="str">
        <f>IF(AND(C2642=0,I2642="ФЛ"),G2642*H2642,"")</f>
        <v/>
      </c>
      <c r="K2642" t="str">
        <f>IF(AND(C2642&gt;0,E2642="Нет показаний",I2642="ФЛ"),G2642*H2642,"")</f>
        <v/>
      </c>
    </row>
    <row r="2643" spans="1:11" x14ac:dyDescent="0.25">
      <c r="A2643" s="7">
        <v>347803</v>
      </c>
      <c r="B2643" s="7">
        <f>VLOOKUP(A2643,'Лицевые счета'!$A$1:$K$4570,2,0)</f>
        <v>347723</v>
      </c>
      <c r="C2643">
        <f>COUNTIF('ИПУ и ОКПУ'!$A$2:$A$3258,A2643)</f>
        <v>1</v>
      </c>
      <c r="D2643" t="str">
        <f>IF(C2643&gt;0,VLOOKUP(A2643,'ИПУ и ОКПУ'!$A$1:$O$3258,9,0),"")</f>
        <v>Одноставочный</v>
      </c>
      <c r="E2643" t="str">
        <f>IF(C2643&gt;0,IF(VLOOKUP(A2643,'ИПУ и ОКПУ'!$A$1:$O$3258,14,0)="Нет показаний","Нет показаний",""),"")</f>
        <v/>
      </c>
      <c r="F2643">
        <f>IF(AND(C2643&gt;0),SUMIF('ИПУ и ОКПУ'!$A$2:$A$3258,A2643,'ИПУ и ОКПУ'!$O$2:$O$3258),"")</f>
        <v>60</v>
      </c>
      <c r="G2643">
        <f>VLOOKUP(A2643,'Лицевые счета'!$A$2:$K$4570,9,0)</f>
        <v>1</v>
      </c>
      <c r="H2643">
        <f>VLOOKUP(A2643,'Лицевые счета'!$A$2:$K$4570,10,0)</f>
        <v>118.7</v>
      </c>
      <c r="I2643" t="str">
        <f>VLOOKUP(A2643,'Лицевые счета'!$A$2:$K$4570,6,0)</f>
        <v>ФЛ</v>
      </c>
      <c r="J2643" t="str">
        <f>IF(AND(C2643=0,I2643="ФЛ"),G2643*H2643,"")</f>
        <v/>
      </c>
      <c r="K2643" t="str">
        <f>IF(AND(C2643&gt;0,E2643="Нет показаний",I2643="ФЛ"),G2643*H2643,"")</f>
        <v/>
      </c>
    </row>
    <row r="2644" spans="1:11" x14ac:dyDescent="0.25">
      <c r="A2644" s="7">
        <v>347810</v>
      </c>
      <c r="B2644" s="7">
        <f>VLOOKUP(A2644,'Лицевые счета'!$A$1:$K$4570,2,0)</f>
        <v>347743</v>
      </c>
      <c r="C2644">
        <f>COUNTIF('ИПУ и ОКПУ'!$A$2:$A$3258,A2644)</f>
        <v>1</v>
      </c>
      <c r="D2644" t="str">
        <f>IF(C2644&gt;0,VLOOKUP(A2644,'ИПУ и ОКПУ'!$A$1:$O$3258,9,0),"")</f>
        <v>Одноставочный</v>
      </c>
      <c r="E2644" t="str">
        <f>IF(C2644&gt;0,IF(VLOOKUP(A2644,'ИПУ и ОКПУ'!$A$1:$O$3258,14,0)="Нет показаний","Нет показаний",""),"")</f>
        <v/>
      </c>
      <c r="F2644">
        <f>IF(AND(C2644&gt;0),SUMIF('ИПУ и ОКПУ'!$A$2:$A$3258,A2644,'ИПУ и ОКПУ'!$O$2:$O$3258),"")</f>
        <v>0</v>
      </c>
      <c r="G2644">
        <f>VLOOKUP(A2644,'Лицевые счета'!$A$2:$K$4570,9,0)</f>
        <v>1</v>
      </c>
      <c r="H2644">
        <f>VLOOKUP(A2644,'Лицевые счета'!$A$2:$K$4570,10,0)</f>
        <v>92</v>
      </c>
      <c r="I2644" t="str">
        <f>VLOOKUP(A2644,'Лицевые счета'!$A$2:$K$4570,6,0)</f>
        <v>ФЛ</v>
      </c>
      <c r="J2644" t="str">
        <f>IF(AND(C2644=0,I2644="ФЛ"),G2644*H2644,"")</f>
        <v/>
      </c>
      <c r="K2644" t="str">
        <f>IF(AND(C2644&gt;0,E2644="Нет показаний",I2644="ФЛ"),G2644*H2644,"")</f>
        <v/>
      </c>
    </row>
    <row r="2645" spans="1:11" x14ac:dyDescent="0.25">
      <c r="A2645" s="7">
        <v>347837</v>
      </c>
      <c r="B2645" s="7">
        <f>VLOOKUP(A2645,'Лицевые счета'!$A$1:$K$4570,2,0)</f>
        <v>347743</v>
      </c>
      <c r="C2645">
        <f>COUNTIF('ИПУ и ОКПУ'!$A$2:$A$3258,A2645)</f>
        <v>1</v>
      </c>
      <c r="D2645" t="str">
        <f>IF(C2645&gt;0,VLOOKUP(A2645,'ИПУ и ОКПУ'!$A$1:$O$3258,9,0),"")</f>
        <v>Одноставочный</v>
      </c>
      <c r="E2645" t="str">
        <f>IF(C2645&gt;0,IF(VLOOKUP(A2645,'ИПУ и ОКПУ'!$A$1:$O$3258,14,0)="Нет показаний","Нет показаний",""),"")</f>
        <v/>
      </c>
      <c r="F2645">
        <f>IF(AND(C2645&gt;0),SUMIF('ИПУ и ОКПУ'!$A$2:$A$3258,A2645,'ИПУ и ОКПУ'!$O$2:$O$3258),"")</f>
        <v>-536.4</v>
      </c>
      <c r="G2645">
        <f>VLOOKUP(A2645,'Лицевые счета'!$A$2:$K$4570,9,0)</f>
        <v>1</v>
      </c>
      <c r="H2645">
        <f>VLOOKUP(A2645,'Лицевые счета'!$A$2:$K$4570,10,0)</f>
        <v>118.7</v>
      </c>
      <c r="I2645" t="str">
        <f>VLOOKUP(A2645,'Лицевые счета'!$A$2:$K$4570,6,0)</f>
        <v>ФЛ</v>
      </c>
      <c r="J2645" t="str">
        <f>IF(AND(C2645=0,I2645="ФЛ"),G2645*H2645,"")</f>
        <v/>
      </c>
      <c r="K2645" t="str">
        <f>IF(AND(C2645&gt;0,E2645="Нет показаний",I2645="ФЛ"),G2645*H2645,"")</f>
        <v/>
      </c>
    </row>
    <row r="2646" spans="1:11" x14ac:dyDescent="0.25">
      <c r="A2646" s="7">
        <v>347867</v>
      </c>
      <c r="B2646" s="7">
        <f>VLOOKUP(A2646,'Лицевые счета'!$A$1:$K$4570,2,0)</f>
        <v>347723</v>
      </c>
      <c r="C2646">
        <f>COUNTIF('ИПУ и ОКПУ'!$A$2:$A$3258,A2646)</f>
        <v>1</v>
      </c>
      <c r="D2646" t="str">
        <f>IF(C2646&gt;0,VLOOKUP(A2646,'ИПУ и ОКПУ'!$A$1:$O$3258,9,0),"")</f>
        <v>Одноставочный</v>
      </c>
      <c r="E2646" t="str">
        <f>IF(C2646&gt;0,IF(VLOOKUP(A2646,'ИПУ и ОКПУ'!$A$1:$O$3258,14,0)="Нет показаний","Нет показаний",""),"")</f>
        <v/>
      </c>
      <c r="F2646">
        <f>IF(AND(C2646&gt;0),SUMIF('ИПУ и ОКПУ'!$A$2:$A$3258,A2646,'ИПУ и ОКПУ'!$O$2:$O$3258),"")</f>
        <v>0</v>
      </c>
      <c r="G2646">
        <f>VLOOKUP(A2646,'Лицевые счета'!$A$2:$K$4570,9,0)</f>
        <v>1</v>
      </c>
      <c r="H2646">
        <f>VLOOKUP(A2646,'Лицевые счета'!$A$2:$K$4570,10,0)</f>
        <v>145.4</v>
      </c>
      <c r="I2646" t="str">
        <f>VLOOKUP(A2646,'Лицевые счета'!$A$2:$K$4570,6,0)</f>
        <v>ФЛ</v>
      </c>
      <c r="J2646" t="str">
        <f>IF(AND(C2646=0,I2646="ФЛ"),G2646*H2646,"")</f>
        <v/>
      </c>
      <c r="K2646" t="str">
        <f>IF(AND(C2646&gt;0,E2646="Нет показаний",I2646="ФЛ"),G2646*H2646,"")</f>
        <v/>
      </c>
    </row>
    <row r="2647" spans="1:11" x14ac:dyDescent="0.25">
      <c r="A2647" s="7">
        <v>347877</v>
      </c>
      <c r="B2647" s="7">
        <f>VLOOKUP(A2647,'Лицевые счета'!$A$1:$K$4570,2,0)</f>
        <v>347723</v>
      </c>
      <c r="C2647">
        <f>COUNTIF('ИПУ и ОКПУ'!$A$2:$A$3258,A2647)</f>
        <v>1</v>
      </c>
      <c r="D2647" t="str">
        <f>IF(C2647&gt;0,VLOOKUP(A2647,'ИПУ и ОКПУ'!$A$1:$O$3258,9,0),"")</f>
        <v>Одноставочный</v>
      </c>
      <c r="E2647" t="str">
        <f>IF(C2647&gt;0,IF(VLOOKUP(A2647,'ИПУ и ОКПУ'!$A$1:$O$3258,14,0)="Нет показаний","Нет показаний",""),"")</f>
        <v/>
      </c>
      <c r="F2647">
        <f>IF(AND(C2647&gt;0),SUMIF('ИПУ и ОКПУ'!$A$2:$A$3258,A2647,'ИПУ и ОКПУ'!$O$2:$O$3258),"")</f>
        <v>248</v>
      </c>
      <c r="G2647">
        <f>VLOOKUP(A2647,'Лицевые счета'!$A$2:$K$4570,9,0)</f>
        <v>1</v>
      </c>
      <c r="H2647">
        <f>VLOOKUP(A2647,'Лицевые счета'!$A$2:$K$4570,10,0)</f>
        <v>118.7</v>
      </c>
      <c r="I2647" t="str">
        <f>VLOOKUP(A2647,'Лицевые счета'!$A$2:$K$4570,6,0)</f>
        <v>ФЛ</v>
      </c>
      <c r="J2647" t="str">
        <f>IF(AND(C2647=0,I2647="ФЛ"),G2647*H2647,"")</f>
        <v/>
      </c>
      <c r="K2647" t="str">
        <f>IF(AND(C2647&gt;0,E2647="Нет показаний",I2647="ФЛ"),G2647*H2647,"")</f>
        <v/>
      </c>
    </row>
    <row r="2648" spans="1:11" x14ac:dyDescent="0.25">
      <c r="A2648" s="7">
        <v>347906</v>
      </c>
      <c r="B2648" s="7">
        <f>VLOOKUP(A2648,'Лицевые счета'!$A$1:$K$4570,2,0)</f>
        <v>347723</v>
      </c>
      <c r="C2648">
        <f>COUNTIF('ИПУ и ОКПУ'!$A$2:$A$3258,A2648)</f>
        <v>1</v>
      </c>
      <c r="D2648" t="str">
        <f>IF(C2648&gt;0,VLOOKUP(A2648,'ИПУ и ОКПУ'!$A$1:$O$3258,9,0),"")</f>
        <v>Одноставочный</v>
      </c>
      <c r="E2648" t="str">
        <f>IF(C2648&gt;0,IF(VLOOKUP(A2648,'ИПУ и ОКПУ'!$A$1:$O$3258,14,0)="Нет показаний","Нет показаний",""),"")</f>
        <v>Нет показаний</v>
      </c>
      <c r="F2648">
        <f>IF(AND(C2648&gt;0),SUMIF('ИПУ и ОКПУ'!$A$2:$A$3258,A2648,'ИПУ и ОКПУ'!$O$2:$O$3258),"")</f>
        <v>0</v>
      </c>
      <c r="G2648">
        <f>VLOOKUP(A2648,'Лицевые счета'!$A$2:$K$4570,9,0)</f>
        <v>1</v>
      </c>
      <c r="H2648">
        <f>VLOOKUP(A2648,'Лицевые счета'!$A$2:$K$4570,10,0)</f>
        <v>92</v>
      </c>
      <c r="I2648" t="str">
        <f>VLOOKUP(A2648,'Лицевые счета'!$A$2:$K$4570,6,0)</f>
        <v>ФЛ</v>
      </c>
      <c r="J2648" t="str">
        <f>IF(AND(C2648=0,I2648="ФЛ"),G2648*H2648,"")</f>
        <v/>
      </c>
      <c r="K2648">
        <f>IF(AND(C2648&gt;0,E2648="Нет показаний",I2648="ФЛ"),G2648*H2648,"")</f>
        <v>92</v>
      </c>
    </row>
    <row r="2649" spans="1:11" x14ac:dyDescent="0.25">
      <c r="A2649" s="7">
        <v>348533</v>
      </c>
      <c r="B2649" s="7">
        <f>VLOOKUP(A2649,'Лицевые счета'!$A$1:$K$4570,2,0)</f>
        <v>301434</v>
      </c>
      <c r="C2649">
        <f>COUNTIF('ИПУ и ОКПУ'!$A$2:$A$3258,A2649)</f>
        <v>1</v>
      </c>
      <c r="D2649" t="str">
        <f>IF(C2649&gt;0,VLOOKUP(A2649,'ИПУ и ОКПУ'!$A$1:$O$3258,9,0),"")</f>
        <v>Одноставочный</v>
      </c>
      <c r="E2649" t="str">
        <f>IF(C2649&gt;0,IF(VLOOKUP(A2649,'ИПУ и ОКПУ'!$A$1:$O$3258,14,0)="Нет показаний","Нет показаний",""),"")</f>
        <v>Нет показаний</v>
      </c>
      <c r="F2649">
        <f>IF(AND(C2649&gt;0),SUMIF('ИПУ и ОКПУ'!$A$2:$A$3258,A2649,'ИПУ и ОКПУ'!$O$2:$O$3258),"")</f>
        <v>0</v>
      </c>
      <c r="G2649">
        <f>VLOOKUP(A2649,'Лицевые счета'!$A$2:$K$4570,9,0)</f>
        <v>1</v>
      </c>
      <c r="H2649" t="str">
        <f>VLOOKUP(A2649,'Лицевые счета'!$A$2:$K$4570,10,0)</f>
        <v>ЮЛ</v>
      </c>
      <c r="I2649" t="str">
        <f>VLOOKUP(A2649,'Лицевые счета'!$A$2:$K$4570,6,0)</f>
        <v>ЮЛ</v>
      </c>
      <c r="J2649" t="str">
        <f>IF(AND(C2649=0,I2649="ФЛ"),G2649*H2649,"")</f>
        <v/>
      </c>
      <c r="K2649" t="str">
        <f>IF(AND(C2649&gt;0,E2649="Нет показаний",I2649="ФЛ"),G2649*H2649,"")</f>
        <v/>
      </c>
    </row>
    <row r="2650" spans="1:11" x14ac:dyDescent="0.25">
      <c r="A2650" s="7">
        <v>348535</v>
      </c>
      <c r="B2650" s="7">
        <f>VLOOKUP(A2650,'Лицевые счета'!$A$1:$K$4570,2,0)</f>
        <v>301434</v>
      </c>
      <c r="C2650">
        <f>COUNTIF('ИПУ и ОКПУ'!$A$2:$A$3258,A2650)</f>
        <v>1</v>
      </c>
      <c r="D2650" t="str">
        <f>IF(C2650&gt;0,VLOOKUP(A2650,'ИПУ и ОКПУ'!$A$1:$O$3258,9,0),"")</f>
        <v>Одноставочный</v>
      </c>
      <c r="E2650" t="str">
        <f>IF(C2650&gt;0,IF(VLOOKUP(A2650,'ИПУ и ОКПУ'!$A$1:$O$3258,14,0)="Нет показаний","Нет показаний",""),"")</f>
        <v>Нет показаний</v>
      </c>
      <c r="F2650">
        <f>IF(AND(C2650&gt;0),SUMIF('ИПУ и ОКПУ'!$A$2:$A$3258,A2650,'ИПУ и ОКПУ'!$O$2:$O$3258),"")</f>
        <v>0</v>
      </c>
      <c r="G2650">
        <f>VLOOKUP(A2650,'Лицевые счета'!$A$2:$K$4570,9,0)</f>
        <v>1</v>
      </c>
      <c r="H2650" t="str">
        <f>VLOOKUP(A2650,'Лицевые счета'!$A$2:$K$4570,10,0)</f>
        <v>ЮЛ</v>
      </c>
      <c r="I2650" t="str">
        <f>VLOOKUP(A2650,'Лицевые счета'!$A$2:$K$4570,6,0)</f>
        <v>ЮЛ</v>
      </c>
      <c r="J2650" t="str">
        <f>IF(AND(C2650=0,I2650="ФЛ"),G2650*H2650,"")</f>
        <v/>
      </c>
      <c r="K2650" t="str">
        <f>IF(AND(C2650&gt;0,E2650="Нет показаний",I2650="ФЛ"),G2650*H2650,"")</f>
        <v/>
      </c>
    </row>
    <row r="2651" spans="1:11" x14ac:dyDescent="0.25">
      <c r="A2651" s="7">
        <v>375464</v>
      </c>
      <c r="B2651" s="7">
        <f>VLOOKUP(A2651,'Лицевые счета'!$A$1:$K$4570,2,0)</f>
        <v>349548</v>
      </c>
      <c r="C2651">
        <f>COUNTIF('ИПУ и ОКПУ'!$A$2:$A$3258,A2651)</f>
        <v>1</v>
      </c>
      <c r="D2651" t="str">
        <f>IF(C2651&gt;0,VLOOKUP(A2651,'ИПУ и ОКПУ'!$A$1:$O$3258,9,0),"")</f>
        <v>Одноставочный</v>
      </c>
      <c r="E2651" t="str">
        <f>IF(C2651&gt;0,IF(VLOOKUP(A2651,'ИПУ и ОКПУ'!$A$1:$O$3258,14,0)="Нет показаний","Нет показаний",""),"")</f>
        <v>Нет показаний</v>
      </c>
      <c r="F2651">
        <f>IF(AND(C2651&gt;0),SUMIF('ИПУ и ОКПУ'!$A$2:$A$3258,A2651,'ИПУ и ОКПУ'!$O$2:$O$3258),"")</f>
        <v>0</v>
      </c>
      <c r="G2651">
        <f>VLOOKUP(A2651,'Лицевые счета'!$A$2:$K$4570,9,0)</f>
        <v>1</v>
      </c>
      <c r="H2651">
        <f>VLOOKUP(A2651,'Лицевые счета'!$A$2:$K$4570,10,0)</f>
        <v>92</v>
      </c>
      <c r="I2651" t="str">
        <f>VLOOKUP(A2651,'Лицевые счета'!$A$2:$K$4570,6,0)</f>
        <v>ФЛ</v>
      </c>
      <c r="J2651" t="str">
        <f>IF(AND(C2651=0,I2651="ФЛ"),G2651*H2651,"")</f>
        <v/>
      </c>
      <c r="K2651">
        <f>IF(AND(C2651&gt;0,E2651="Нет показаний",I2651="ФЛ"),G2651*H2651,"")</f>
        <v>92</v>
      </c>
    </row>
    <row r="2652" spans="1:11" x14ac:dyDescent="0.25">
      <c r="A2652" s="7">
        <v>375769</v>
      </c>
      <c r="B2652" s="7">
        <f>VLOOKUP(A2652,'Лицевые счета'!$A$1:$K$4570,2,0)</f>
        <v>349548</v>
      </c>
      <c r="C2652">
        <f>COUNTIF('ИПУ и ОКПУ'!$A$2:$A$3258,A2652)</f>
        <v>1</v>
      </c>
      <c r="D2652" t="str">
        <f>IF(C2652&gt;0,VLOOKUP(A2652,'ИПУ и ОКПУ'!$A$1:$O$3258,9,0),"")</f>
        <v>Одноставочный</v>
      </c>
      <c r="E2652" t="str">
        <f>IF(C2652&gt;0,IF(VLOOKUP(A2652,'ИПУ и ОКПУ'!$A$1:$O$3258,14,0)="Нет показаний","Нет показаний",""),"")</f>
        <v>Нет показаний</v>
      </c>
      <c r="F2652">
        <f>IF(AND(C2652&gt;0),SUMIF('ИПУ и ОКПУ'!$A$2:$A$3258,A2652,'ИПУ и ОКПУ'!$O$2:$O$3258),"")</f>
        <v>0</v>
      </c>
      <c r="G2652">
        <f>VLOOKUP(A2652,'Лицевые счета'!$A$2:$K$4570,9,0)</f>
        <v>1</v>
      </c>
      <c r="H2652">
        <f>VLOOKUP(A2652,'Лицевые счета'!$A$2:$K$4570,10,0)</f>
        <v>134.30000000000001</v>
      </c>
      <c r="I2652" t="str">
        <f>VLOOKUP(A2652,'Лицевые счета'!$A$2:$K$4570,6,0)</f>
        <v>ФЛ</v>
      </c>
      <c r="J2652" t="str">
        <f>IF(AND(C2652=0,I2652="ФЛ"),G2652*H2652,"")</f>
        <v/>
      </c>
      <c r="K2652">
        <f>IF(AND(C2652&gt;0,E2652="Нет показаний",I2652="ФЛ"),G2652*H2652,"")</f>
        <v>134.30000000000001</v>
      </c>
    </row>
    <row r="2653" spans="1:11" x14ac:dyDescent="0.25">
      <c r="A2653" s="7">
        <v>375771</v>
      </c>
      <c r="B2653" s="7">
        <f>VLOOKUP(A2653,'Лицевые счета'!$A$1:$K$4570,2,0)</f>
        <v>349548</v>
      </c>
      <c r="C2653">
        <f>COUNTIF('ИПУ и ОКПУ'!$A$2:$A$3258,A2653)</f>
        <v>1</v>
      </c>
      <c r="D2653" t="str">
        <f>IF(C2653&gt;0,VLOOKUP(A2653,'ИПУ и ОКПУ'!$A$1:$O$3258,9,0),"")</f>
        <v>Одноставочный</v>
      </c>
      <c r="E2653" t="str">
        <f>IF(C2653&gt;0,IF(VLOOKUP(A2653,'ИПУ и ОКПУ'!$A$1:$O$3258,14,0)="Нет показаний","Нет показаний",""),"")</f>
        <v>Нет показаний</v>
      </c>
      <c r="F2653">
        <f>IF(AND(C2653&gt;0),SUMIF('ИПУ и ОКПУ'!$A$2:$A$3258,A2653,'ИПУ и ОКПУ'!$O$2:$O$3258),"")</f>
        <v>0</v>
      </c>
      <c r="G2653">
        <f>VLOOKUP(A2653,'Лицевые счета'!$A$2:$K$4570,9,0)</f>
        <v>1</v>
      </c>
      <c r="H2653">
        <f>VLOOKUP(A2653,'Лицевые счета'!$A$2:$K$4570,10,0)</f>
        <v>92</v>
      </c>
      <c r="I2653" t="str">
        <f>VLOOKUP(A2653,'Лицевые счета'!$A$2:$K$4570,6,0)</f>
        <v>ФЛ</v>
      </c>
      <c r="J2653" t="str">
        <f>IF(AND(C2653=0,I2653="ФЛ"),G2653*H2653,"")</f>
        <v/>
      </c>
      <c r="K2653">
        <f>IF(AND(C2653&gt;0,E2653="Нет показаний",I2653="ФЛ"),G2653*H2653,"")</f>
        <v>92</v>
      </c>
    </row>
    <row r="2654" spans="1:11" x14ac:dyDescent="0.25">
      <c r="A2654" s="7">
        <v>375774</v>
      </c>
      <c r="B2654" s="7">
        <f>VLOOKUP(A2654,'Лицевые счета'!$A$1:$K$4570,2,0)</f>
        <v>349548</v>
      </c>
      <c r="C2654">
        <f>COUNTIF('ИПУ и ОКПУ'!$A$2:$A$3258,A2654)</f>
        <v>1</v>
      </c>
      <c r="D2654" t="str">
        <f>IF(C2654&gt;0,VLOOKUP(A2654,'ИПУ и ОКПУ'!$A$1:$O$3258,9,0),"")</f>
        <v>Одноставочный</v>
      </c>
      <c r="E2654" t="str">
        <f>IF(C2654&gt;0,IF(VLOOKUP(A2654,'ИПУ и ОКПУ'!$A$1:$O$3258,14,0)="Нет показаний","Нет показаний",""),"")</f>
        <v/>
      </c>
      <c r="F2654">
        <f>IF(AND(C2654&gt;0),SUMIF('ИПУ и ОКПУ'!$A$2:$A$3258,A2654,'ИПУ и ОКПУ'!$O$2:$O$3258),"")</f>
        <v>542</v>
      </c>
      <c r="G2654">
        <f>VLOOKUP(A2654,'Лицевые счета'!$A$2:$K$4570,9,0)</f>
        <v>1</v>
      </c>
      <c r="H2654">
        <f>VLOOKUP(A2654,'Лицевые счета'!$A$2:$K$4570,10,0)</f>
        <v>92</v>
      </c>
      <c r="I2654" t="str">
        <f>VLOOKUP(A2654,'Лицевые счета'!$A$2:$K$4570,6,0)</f>
        <v>ФЛ</v>
      </c>
      <c r="J2654" t="str">
        <f>IF(AND(C2654=0,I2654="ФЛ"),G2654*H2654,"")</f>
        <v/>
      </c>
      <c r="K2654" t="str">
        <f>IF(AND(C2654&gt;0,E2654="Нет показаний",I2654="ФЛ"),G2654*H2654,"")</f>
        <v/>
      </c>
    </row>
    <row r="2655" spans="1:11" x14ac:dyDescent="0.25">
      <c r="A2655" s="7">
        <v>375782</v>
      </c>
      <c r="B2655" s="7">
        <f>VLOOKUP(A2655,'Лицевые счета'!$A$1:$K$4570,2,0)</f>
        <v>349548</v>
      </c>
      <c r="C2655">
        <f>COUNTIF('ИПУ и ОКПУ'!$A$2:$A$3258,A2655)</f>
        <v>1</v>
      </c>
      <c r="D2655" t="str">
        <f>IF(C2655&gt;0,VLOOKUP(A2655,'ИПУ и ОКПУ'!$A$1:$O$3258,9,0),"")</f>
        <v>Одноставочный</v>
      </c>
      <c r="E2655" t="str">
        <f>IF(C2655&gt;0,IF(VLOOKUP(A2655,'ИПУ и ОКПУ'!$A$1:$O$3258,14,0)="Нет показаний","Нет показаний",""),"")</f>
        <v/>
      </c>
      <c r="F2655">
        <f>IF(AND(C2655&gt;0),SUMIF('ИПУ и ОКПУ'!$A$2:$A$3258,A2655,'ИПУ и ОКПУ'!$O$2:$O$3258),"")</f>
        <v>464</v>
      </c>
      <c r="G2655">
        <f>VLOOKUP(A2655,'Лицевые счета'!$A$2:$K$4570,9,0)</f>
        <v>1</v>
      </c>
      <c r="H2655">
        <f>VLOOKUP(A2655,'Лицевые счета'!$A$2:$K$4570,10,0)</f>
        <v>92</v>
      </c>
      <c r="I2655" t="str">
        <f>VLOOKUP(A2655,'Лицевые счета'!$A$2:$K$4570,6,0)</f>
        <v>ФЛ</v>
      </c>
      <c r="J2655" t="str">
        <f>IF(AND(C2655=0,I2655="ФЛ"),G2655*H2655,"")</f>
        <v/>
      </c>
      <c r="K2655" t="str">
        <f>IF(AND(C2655&gt;0,E2655="Нет показаний",I2655="ФЛ"),G2655*H2655,"")</f>
        <v/>
      </c>
    </row>
    <row r="2656" spans="1:11" x14ac:dyDescent="0.25">
      <c r="A2656" s="7">
        <v>375784</v>
      </c>
      <c r="B2656" s="7">
        <f>VLOOKUP(A2656,'Лицевые счета'!$A$1:$K$4570,2,0)</f>
        <v>349548</v>
      </c>
      <c r="C2656">
        <f>COUNTIF('ИПУ и ОКПУ'!$A$2:$A$3258,A2656)</f>
        <v>1</v>
      </c>
      <c r="D2656" t="str">
        <f>IF(C2656&gt;0,VLOOKUP(A2656,'ИПУ и ОКПУ'!$A$1:$O$3258,9,0),"")</f>
        <v>Одноставочный</v>
      </c>
      <c r="E2656" t="str">
        <f>IF(C2656&gt;0,IF(VLOOKUP(A2656,'ИПУ и ОКПУ'!$A$1:$O$3258,14,0)="Нет показаний","Нет показаний",""),"")</f>
        <v/>
      </c>
      <c r="F2656">
        <f>IF(AND(C2656&gt;0),SUMIF('ИПУ и ОКПУ'!$A$2:$A$3258,A2656,'ИПУ и ОКПУ'!$O$2:$O$3258),"")</f>
        <v>258</v>
      </c>
      <c r="G2656">
        <f>VLOOKUP(A2656,'Лицевые счета'!$A$2:$K$4570,9,0)</f>
        <v>1</v>
      </c>
      <c r="H2656">
        <f>VLOOKUP(A2656,'Лицевые счета'!$A$2:$K$4570,10,0)</f>
        <v>134.30000000000001</v>
      </c>
      <c r="I2656" t="str">
        <f>VLOOKUP(A2656,'Лицевые счета'!$A$2:$K$4570,6,0)</f>
        <v>ФЛ</v>
      </c>
      <c r="J2656" t="str">
        <f>IF(AND(C2656=0,I2656="ФЛ"),G2656*H2656,"")</f>
        <v/>
      </c>
      <c r="K2656" t="str">
        <f>IF(AND(C2656&gt;0,E2656="Нет показаний",I2656="ФЛ"),G2656*H2656,"")</f>
        <v/>
      </c>
    </row>
    <row r="2657" spans="1:11" x14ac:dyDescent="0.25">
      <c r="A2657" s="7">
        <v>375786</v>
      </c>
      <c r="B2657" s="7">
        <f>VLOOKUP(A2657,'Лицевые счета'!$A$1:$K$4570,2,0)</f>
        <v>349548</v>
      </c>
      <c r="C2657">
        <f>COUNTIF('ИПУ и ОКПУ'!$A$2:$A$3258,A2657)</f>
        <v>0</v>
      </c>
      <c r="D2657" t="str">
        <f>IF(C2657&gt;0,VLOOKUP(A2657,'ИПУ и ОКПУ'!$A$1:$O$3258,9,0),"")</f>
        <v/>
      </c>
      <c r="E2657" t="str">
        <f>IF(C2657&gt;0,IF(VLOOKUP(A2657,'ИПУ и ОКПУ'!$A$1:$O$3258,14,0)="Нет показаний","Нет показаний",""),"")</f>
        <v/>
      </c>
      <c r="F2657" t="str">
        <f>IF(AND(C2657&gt;0),SUMIF('ИПУ и ОКПУ'!$A$2:$A$3258,A2657,'ИПУ и ОКПУ'!$O$2:$O$3258),"")</f>
        <v/>
      </c>
      <c r="G2657">
        <f>VLOOKUP(A2657,'Лицевые счета'!$A$2:$K$4570,9,0)</f>
        <v>1</v>
      </c>
      <c r="H2657">
        <f>VLOOKUP(A2657,'Лицевые счета'!$A$2:$K$4570,10,0)</f>
        <v>134.30000000000001</v>
      </c>
      <c r="I2657" t="str">
        <f>VLOOKUP(A2657,'Лицевые счета'!$A$2:$K$4570,6,0)</f>
        <v>ФЛ</v>
      </c>
      <c r="J2657">
        <f>IF(AND(C2657=0,I2657="ФЛ"),G2657*H2657,"")</f>
        <v>134.30000000000001</v>
      </c>
      <c r="K2657" t="str">
        <f>IF(AND(C2657&gt;0,E2657="Нет показаний",I2657="ФЛ"),G2657*H2657,"")</f>
        <v/>
      </c>
    </row>
    <row r="2658" spans="1:11" x14ac:dyDescent="0.25">
      <c r="A2658" s="7">
        <v>375788</v>
      </c>
      <c r="B2658" s="7">
        <f>VLOOKUP(A2658,'Лицевые счета'!$A$1:$K$4570,2,0)</f>
        <v>349548</v>
      </c>
      <c r="C2658">
        <f>COUNTIF('ИПУ и ОКПУ'!$A$2:$A$3258,A2658)</f>
        <v>1</v>
      </c>
      <c r="D2658" t="str">
        <f>IF(C2658&gt;0,VLOOKUP(A2658,'ИПУ и ОКПУ'!$A$1:$O$3258,9,0),"")</f>
        <v>Одноставочный</v>
      </c>
      <c r="E2658" t="str">
        <f>IF(C2658&gt;0,IF(VLOOKUP(A2658,'ИПУ и ОКПУ'!$A$1:$O$3258,14,0)="Нет показаний","Нет показаний",""),"")</f>
        <v>Нет показаний</v>
      </c>
      <c r="F2658">
        <f>IF(AND(C2658&gt;0),SUMIF('ИПУ и ОКПУ'!$A$2:$A$3258,A2658,'ИПУ и ОКПУ'!$O$2:$O$3258),"")</f>
        <v>0</v>
      </c>
      <c r="G2658">
        <f>VLOOKUP(A2658,'Лицевые счета'!$A$2:$K$4570,9,0)</f>
        <v>1</v>
      </c>
      <c r="H2658">
        <f>VLOOKUP(A2658,'Лицевые счета'!$A$2:$K$4570,10,0)</f>
        <v>92</v>
      </c>
      <c r="I2658" t="str">
        <f>VLOOKUP(A2658,'Лицевые счета'!$A$2:$K$4570,6,0)</f>
        <v>ФЛ</v>
      </c>
      <c r="J2658" t="str">
        <f>IF(AND(C2658=0,I2658="ФЛ"),G2658*H2658,"")</f>
        <v/>
      </c>
      <c r="K2658">
        <f>IF(AND(C2658&gt;0,E2658="Нет показаний",I2658="ФЛ"),G2658*H2658,"")</f>
        <v>92</v>
      </c>
    </row>
    <row r="2659" spans="1:11" x14ac:dyDescent="0.25">
      <c r="A2659" s="7">
        <v>375886</v>
      </c>
      <c r="B2659" s="7">
        <f>VLOOKUP(A2659,'Лицевые счета'!$A$1:$K$4570,2,0)</f>
        <v>349549</v>
      </c>
      <c r="C2659">
        <f>COUNTIF('ИПУ и ОКПУ'!$A$2:$A$3258,A2659)</f>
        <v>1</v>
      </c>
      <c r="D2659" t="str">
        <f>IF(C2659&gt;0,VLOOKUP(A2659,'ИПУ и ОКПУ'!$A$1:$O$3258,9,0),"")</f>
        <v>Одноставочный</v>
      </c>
      <c r="E2659" t="str">
        <f>IF(C2659&gt;0,IF(VLOOKUP(A2659,'ИПУ и ОКПУ'!$A$1:$O$3258,14,0)="Нет показаний","Нет показаний",""),"")</f>
        <v>Нет показаний</v>
      </c>
      <c r="F2659">
        <f>IF(AND(C2659&gt;0),SUMIF('ИПУ и ОКПУ'!$A$2:$A$3258,A2659,'ИПУ и ОКПУ'!$O$2:$O$3258),"")</f>
        <v>0</v>
      </c>
      <c r="G2659">
        <f>VLOOKUP(A2659,'Лицевые счета'!$A$2:$K$4570,9,0)</f>
        <v>1</v>
      </c>
      <c r="H2659">
        <f>VLOOKUP(A2659,'Лицевые счета'!$A$2:$K$4570,10,0)</f>
        <v>92</v>
      </c>
      <c r="I2659" t="str">
        <f>VLOOKUP(A2659,'Лицевые счета'!$A$2:$K$4570,6,0)</f>
        <v>ФЛ</v>
      </c>
      <c r="J2659" t="str">
        <f>IF(AND(C2659=0,I2659="ФЛ"),G2659*H2659,"")</f>
        <v/>
      </c>
      <c r="K2659">
        <f>IF(AND(C2659&gt;0,E2659="Нет показаний",I2659="ФЛ"),G2659*H2659,"")</f>
        <v>92</v>
      </c>
    </row>
    <row r="2660" spans="1:11" x14ac:dyDescent="0.25">
      <c r="A2660" s="7">
        <v>375899</v>
      </c>
      <c r="B2660" s="7">
        <f>VLOOKUP(A2660,'Лицевые счета'!$A$1:$K$4570,2,0)</f>
        <v>349549</v>
      </c>
      <c r="C2660">
        <f>COUNTIF('ИПУ и ОКПУ'!$A$2:$A$3258,A2660)</f>
        <v>1</v>
      </c>
      <c r="D2660" t="str">
        <f>IF(C2660&gt;0,VLOOKUP(A2660,'ИПУ и ОКПУ'!$A$1:$O$3258,9,0),"")</f>
        <v>Одноставочный</v>
      </c>
      <c r="E2660" t="str">
        <f>IF(C2660&gt;0,IF(VLOOKUP(A2660,'ИПУ и ОКПУ'!$A$1:$O$3258,14,0)="Нет показаний","Нет показаний",""),"")</f>
        <v/>
      </c>
      <c r="F2660">
        <f>IF(AND(C2660&gt;0),SUMIF('ИПУ и ОКПУ'!$A$2:$A$3258,A2660,'ИПУ и ОКПУ'!$O$2:$O$3258),"")</f>
        <v>101</v>
      </c>
      <c r="G2660">
        <f>VLOOKUP(A2660,'Лицевые счета'!$A$2:$K$4570,9,0)</f>
        <v>1</v>
      </c>
      <c r="H2660">
        <f>VLOOKUP(A2660,'Лицевые счета'!$A$2:$K$4570,10,0)</f>
        <v>92</v>
      </c>
      <c r="I2660" t="str">
        <f>VLOOKUP(A2660,'Лицевые счета'!$A$2:$K$4570,6,0)</f>
        <v>ФЛ</v>
      </c>
      <c r="J2660" t="str">
        <f>IF(AND(C2660=0,I2660="ФЛ"),G2660*H2660,"")</f>
        <v/>
      </c>
      <c r="K2660" t="str">
        <f>IF(AND(C2660&gt;0,E2660="Нет показаний",I2660="ФЛ"),G2660*H2660,"")</f>
        <v/>
      </c>
    </row>
    <row r="2661" spans="1:11" x14ac:dyDescent="0.25">
      <c r="A2661" s="7">
        <v>375903</v>
      </c>
      <c r="B2661" s="7">
        <f>VLOOKUP(A2661,'Лицевые счета'!$A$1:$K$4570,2,0)</f>
        <v>349549</v>
      </c>
      <c r="C2661">
        <f>COUNTIF('ИПУ и ОКПУ'!$A$2:$A$3258,A2661)</f>
        <v>1</v>
      </c>
      <c r="D2661" t="str">
        <f>IF(C2661&gt;0,VLOOKUP(A2661,'ИПУ и ОКПУ'!$A$1:$O$3258,9,0),"")</f>
        <v>Одноставочный</v>
      </c>
      <c r="E2661" t="str">
        <f>IF(C2661&gt;0,IF(VLOOKUP(A2661,'ИПУ и ОКПУ'!$A$1:$O$3258,14,0)="Нет показаний","Нет показаний",""),"")</f>
        <v>Нет показаний</v>
      </c>
      <c r="F2661">
        <f>IF(AND(C2661&gt;0),SUMIF('ИПУ и ОКПУ'!$A$2:$A$3258,A2661,'ИПУ и ОКПУ'!$O$2:$O$3258),"")</f>
        <v>0</v>
      </c>
      <c r="G2661">
        <f>VLOOKUP(A2661,'Лицевые счета'!$A$2:$K$4570,9,0)</f>
        <v>1</v>
      </c>
      <c r="H2661">
        <f>VLOOKUP(A2661,'Лицевые счета'!$A$2:$K$4570,10,0)</f>
        <v>92</v>
      </c>
      <c r="I2661" t="str">
        <f>VLOOKUP(A2661,'Лицевые счета'!$A$2:$K$4570,6,0)</f>
        <v>ФЛ</v>
      </c>
      <c r="J2661" t="str">
        <f>IF(AND(C2661=0,I2661="ФЛ"),G2661*H2661,"")</f>
        <v/>
      </c>
      <c r="K2661">
        <f>IF(AND(C2661&gt;0,E2661="Нет показаний",I2661="ФЛ"),G2661*H2661,"")</f>
        <v>92</v>
      </c>
    </row>
    <row r="2662" spans="1:11" x14ac:dyDescent="0.25">
      <c r="A2662" s="7">
        <v>375929</v>
      </c>
      <c r="B2662" s="7">
        <f>VLOOKUP(A2662,'Лицевые счета'!$A$1:$K$4570,2,0)</f>
        <v>349549</v>
      </c>
      <c r="C2662">
        <f>COUNTIF('ИПУ и ОКПУ'!$A$2:$A$3258,A2662)</f>
        <v>1</v>
      </c>
      <c r="D2662" t="str">
        <f>IF(C2662&gt;0,VLOOKUP(A2662,'ИПУ и ОКПУ'!$A$1:$O$3258,9,0),"")</f>
        <v>Одноставочный</v>
      </c>
      <c r="E2662" t="str">
        <f>IF(C2662&gt;0,IF(VLOOKUP(A2662,'ИПУ и ОКПУ'!$A$1:$O$3258,14,0)="Нет показаний","Нет показаний",""),"")</f>
        <v/>
      </c>
      <c r="F2662">
        <f>IF(AND(C2662&gt;0),SUMIF('ИПУ и ОКПУ'!$A$2:$A$3258,A2662,'ИПУ и ОКПУ'!$O$2:$O$3258),"")</f>
        <v>617</v>
      </c>
      <c r="G2662">
        <f>VLOOKUP(A2662,'Лицевые счета'!$A$2:$K$4570,9,0)</f>
        <v>1</v>
      </c>
      <c r="H2662">
        <f>VLOOKUP(A2662,'Лицевые счета'!$A$2:$K$4570,10,0)</f>
        <v>118.7</v>
      </c>
      <c r="I2662" t="str">
        <f>VLOOKUP(A2662,'Лицевые счета'!$A$2:$K$4570,6,0)</f>
        <v>ФЛ</v>
      </c>
      <c r="J2662" t="str">
        <f>IF(AND(C2662=0,I2662="ФЛ"),G2662*H2662,"")</f>
        <v/>
      </c>
      <c r="K2662" t="str">
        <f>IF(AND(C2662&gt;0,E2662="Нет показаний",I2662="ФЛ"),G2662*H2662,"")</f>
        <v/>
      </c>
    </row>
    <row r="2663" spans="1:11" x14ac:dyDescent="0.25">
      <c r="A2663" s="7">
        <v>375932</v>
      </c>
      <c r="B2663" s="7">
        <f>VLOOKUP(A2663,'Лицевые счета'!$A$1:$K$4570,2,0)</f>
        <v>349549</v>
      </c>
      <c r="C2663">
        <f>COUNTIF('ИПУ и ОКПУ'!$A$2:$A$3258,A2663)</f>
        <v>1</v>
      </c>
      <c r="D2663" t="str">
        <f>IF(C2663&gt;0,VLOOKUP(A2663,'ИПУ и ОКПУ'!$A$1:$O$3258,9,0),"")</f>
        <v>Одноставочный</v>
      </c>
      <c r="E2663" t="str">
        <f>IF(C2663&gt;0,IF(VLOOKUP(A2663,'ИПУ и ОКПУ'!$A$1:$O$3258,14,0)="Нет показаний","Нет показаний",""),"")</f>
        <v>Нет показаний</v>
      </c>
      <c r="F2663">
        <f>IF(AND(C2663&gt;0),SUMIF('ИПУ и ОКПУ'!$A$2:$A$3258,A2663,'ИПУ и ОКПУ'!$O$2:$O$3258),"")</f>
        <v>0</v>
      </c>
      <c r="G2663">
        <f>VLOOKUP(A2663,'Лицевые счета'!$A$2:$K$4570,9,0)</f>
        <v>1</v>
      </c>
      <c r="H2663">
        <f>VLOOKUP(A2663,'Лицевые счета'!$A$2:$K$4570,10,0)</f>
        <v>92</v>
      </c>
      <c r="I2663" t="str">
        <f>VLOOKUP(A2663,'Лицевые счета'!$A$2:$K$4570,6,0)</f>
        <v>ФЛ</v>
      </c>
      <c r="J2663" t="str">
        <f>IF(AND(C2663=0,I2663="ФЛ"),G2663*H2663,"")</f>
        <v/>
      </c>
      <c r="K2663">
        <f>IF(AND(C2663&gt;0,E2663="Нет показаний",I2663="ФЛ"),G2663*H2663,"")</f>
        <v>92</v>
      </c>
    </row>
    <row r="2664" spans="1:11" x14ac:dyDescent="0.25">
      <c r="A2664" s="7">
        <v>375937</v>
      </c>
      <c r="B2664" s="7">
        <f>VLOOKUP(A2664,'Лицевые счета'!$A$1:$K$4570,2,0)</f>
        <v>349549</v>
      </c>
      <c r="C2664">
        <f>COUNTIF('ИПУ и ОКПУ'!$A$2:$A$3258,A2664)</f>
        <v>1</v>
      </c>
      <c r="D2664" t="str">
        <f>IF(C2664&gt;0,VLOOKUP(A2664,'ИПУ и ОКПУ'!$A$1:$O$3258,9,0),"")</f>
        <v>Одноставочный</v>
      </c>
      <c r="E2664" t="str">
        <f>IF(C2664&gt;0,IF(VLOOKUP(A2664,'ИПУ и ОКПУ'!$A$1:$O$3258,14,0)="Нет показаний","Нет показаний",""),"")</f>
        <v/>
      </c>
      <c r="F2664">
        <f>IF(AND(C2664&gt;0),SUMIF('ИПУ и ОКПУ'!$A$2:$A$3258,A2664,'ИПУ и ОКПУ'!$O$2:$O$3258),"")</f>
        <v>235</v>
      </c>
      <c r="G2664">
        <f>VLOOKUP(A2664,'Лицевые счета'!$A$2:$K$4570,9,0)</f>
        <v>1</v>
      </c>
      <c r="H2664">
        <f>VLOOKUP(A2664,'Лицевые счета'!$A$2:$K$4570,10,0)</f>
        <v>92</v>
      </c>
      <c r="I2664" t="str">
        <f>VLOOKUP(A2664,'Лицевые счета'!$A$2:$K$4570,6,0)</f>
        <v>ФЛ</v>
      </c>
      <c r="J2664" t="str">
        <f>IF(AND(C2664=0,I2664="ФЛ"),G2664*H2664,"")</f>
        <v/>
      </c>
      <c r="K2664" t="str">
        <f>IF(AND(C2664&gt;0,E2664="Нет показаний",I2664="ФЛ"),G2664*H2664,"")</f>
        <v/>
      </c>
    </row>
    <row r="2665" spans="1:11" x14ac:dyDescent="0.25">
      <c r="A2665" s="7">
        <v>375939</v>
      </c>
      <c r="B2665" s="7">
        <f>VLOOKUP(A2665,'Лицевые счета'!$A$1:$K$4570,2,0)</f>
        <v>349549</v>
      </c>
      <c r="C2665">
        <f>COUNTIF('ИПУ и ОКПУ'!$A$2:$A$3258,A2665)</f>
        <v>1</v>
      </c>
      <c r="D2665" t="str">
        <f>IF(C2665&gt;0,VLOOKUP(A2665,'ИПУ и ОКПУ'!$A$1:$O$3258,9,0),"")</f>
        <v>Одноставочный</v>
      </c>
      <c r="E2665" t="str">
        <f>IF(C2665&gt;0,IF(VLOOKUP(A2665,'ИПУ и ОКПУ'!$A$1:$O$3258,14,0)="Нет показаний","Нет показаний",""),"")</f>
        <v/>
      </c>
      <c r="F2665">
        <f>IF(AND(C2665&gt;0),SUMIF('ИПУ и ОКПУ'!$A$2:$A$3258,A2665,'ИПУ и ОКПУ'!$O$2:$O$3258),"")</f>
        <v>150</v>
      </c>
      <c r="G2665">
        <f>VLOOKUP(A2665,'Лицевые счета'!$A$2:$K$4570,9,0)</f>
        <v>1</v>
      </c>
      <c r="H2665">
        <f>VLOOKUP(A2665,'Лицевые счета'!$A$2:$K$4570,10,0)</f>
        <v>92</v>
      </c>
      <c r="I2665" t="str">
        <f>VLOOKUP(A2665,'Лицевые счета'!$A$2:$K$4570,6,0)</f>
        <v>ФЛ</v>
      </c>
      <c r="J2665" t="str">
        <f>IF(AND(C2665=0,I2665="ФЛ"),G2665*H2665,"")</f>
        <v/>
      </c>
      <c r="K2665" t="str">
        <f>IF(AND(C2665&gt;0,E2665="Нет показаний",I2665="ФЛ"),G2665*H2665,"")</f>
        <v/>
      </c>
    </row>
    <row r="2666" spans="1:11" x14ac:dyDescent="0.25">
      <c r="A2666" s="7">
        <v>375943</v>
      </c>
      <c r="B2666" s="7">
        <f>VLOOKUP(A2666,'Лицевые счета'!$A$1:$K$4570,2,0)</f>
        <v>349549</v>
      </c>
      <c r="C2666">
        <f>COUNTIF('ИПУ и ОКПУ'!$A$2:$A$3258,A2666)</f>
        <v>0</v>
      </c>
      <c r="D2666" t="str">
        <f>IF(C2666&gt;0,VLOOKUP(A2666,'ИПУ и ОКПУ'!$A$1:$O$3258,9,0),"")</f>
        <v/>
      </c>
      <c r="E2666" t="str">
        <f>IF(C2666&gt;0,IF(VLOOKUP(A2666,'ИПУ и ОКПУ'!$A$1:$O$3258,14,0)="Нет показаний","Нет показаний",""),"")</f>
        <v/>
      </c>
      <c r="F2666" t="str">
        <f>IF(AND(C2666&gt;0),SUMIF('ИПУ и ОКПУ'!$A$2:$A$3258,A2666,'ИПУ и ОКПУ'!$O$2:$O$3258),"")</f>
        <v/>
      </c>
      <c r="G2666">
        <f>VLOOKUP(A2666,'Лицевые счета'!$A$2:$K$4570,9,0)</f>
        <v>1</v>
      </c>
      <c r="H2666">
        <f>VLOOKUP(A2666,'Лицевые счета'!$A$2:$K$4570,10,0)</f>
        <v>92</v>
      </c>
      <c r="I2666" t="str">
        <f>VLOOKUP(A2666,'Лицевые счета'!$A$2:$K$4570,6,0)</f>
        <v>ФЛ</v>
      </c>
      <c r="J2666">
        <f>IF(AND(C2666=0,I2666="ФЛ"),G2666*H2666,"")</f>
        <v>92</v>
      </c>
      <c r="K2666" t="str">
        <f>IF(AND(C2666&gt;0,E2666="Нет показаний",I2666="ФЛ"),G2666*H2666,"")</f>
        <v/>
      </c>
    </row>
    <row r="2667" spans="1:11" x14ac:dyDescent="0.25">
      <c r="A2667" s="7">
        <v>377412</v>
      </c>
      <c r="B2667" s="7">
        <f>VLOOKUP(A2667,'Лицевые счета'!$A$1:$K$4570,2,0)</f>
        <v>349509</v>
      </c>
      <c r="C2667">
        <f>COUNTIF('ИПУ и ОКПУ'!$A$2:$A$3258,A2667)</f>
        <v>1</v>
      </c>
      <c r="D2667" t="str">
        <f>IF(C2667&gt;0,VLOOKUP(A2667,'ИПУ и ОКПУ'!$A$1:$O$3258,9,0),"")</f>
        <v>Одноставочный</v>
      </c>
      <c r="E2667" t="str">
        <f>IF(C2667&gt;0,IF(VLOOKUP(A2667,'ИПУ и ОКПУ'!$A$1:$O$3258,14,0)="Нет показаний","Нет показаний",""),"")</f>
        <v/>
      </c>
      <c r="F2667">
        <f>IF(AND(C2667&gt;0),SUMIF('ИПУ и ОКПУ'!$A$2:$A$3258,A2667,'ИПУ и ОКПУ'!$O$2:$O$3258),"")</f>
        <v>352</v>
      </c>
      <c r="G2667">
        <f>VLOOKUP(A2667,'Лицевые счета'!$A$2:$K$4570,9,0)</f>
        <v>1</v>
      </c>
      <c r="H2667">
        <f>VLOOKUP(A2667,'Лицевые счета'!$A$2:$K$4570,10,0)</f>
        <v>92</v>
      </c>
      <c r="I2667" t="str">
        <f>VLOOKUP(A2667,'Лицевые счета'!$A$2:$K$4570,6,0)</f>
        <v>ФЛ</v>
      </c>
      <c r="J2667" t="str">
        <f>IF(AND(C2667=0,I2667="ФЛ"),G2667*H2667,"")</f>
        <v/>
      </c>
      <c r="K2667" t="str">
        <f>IF(AND(C2667&gt;0,E2667="Нет показаний",I2667="ФЛ"),G2667*H2667,"")</f>
        <v/>
      </c>
    </row>
    <row r="2668" spans="1:11" x14ac:dyDescent="0.25">
      <c r="A2668" s="7">
        <v>377414</v>
      </c>
      <c r="B2668" s="7">
        <f>VLOOKUP(A2668,'Лицевые счета'!$A$1:$K$4570,2,0)</f>
        <v>349509</v>
      </c>
      <c r="C2668">
        <f>COUNTIF('ИПУ и ОКПУ'!$A$2:$A$3258,A2668)</f>
        <v>1</v>
      </c>
      <c r="D2668" t="str">
        <f>IF(C2668&gt;0,VLOOKUP(A2668,'ИПУ и ОКПУ'!$A$1:$O$3258,9,0),"")</f>
        <v>Одноставочный</v>
      </c>
      <c r="E2668" t="str">
        <f>IF(C2668&gt;0,IF(VLOOKUP(A2668,'ИПУ и ОКПУ'!$A$1:$O$3258,14,0)="Нет показаний","Нет показаний",""),"")</f>
        <v/>
      </c>
      <c r="F2668">
        <f>IF(AND(C2668&gt;0),SUMIF('ИПУ и ОКПУ'!$A$2:$A$3258,A2668,'ИПУ и ОКПУ'!$O$2:$O$3258),"")</f>
        <v>87</v>
      </c>
      <c r="G2668">
        <f>VLOOKUP(A2668,'Лицевые счета'!$A$2:$K$4570,9,0)</f>
        <v>1</v>
      </c>
      <c r="H2668">
        <f>VLOOKUP(A2668,'Лицевые счета'!$A$2:$K$4570,10,0)</f>
        <v>92</v>
      </c>
      <c r="I2668" t="str">
        <f>VLOOKUP(A2668,'Лицевые счета'!$A$2:$K$4570,6,0)</f>
        <v>ФЛ</v>
      </c>
      <c r="J2668" t="str">
        <f>IF(AND(C2668=0,I2668="ФЛ"),G2668*H2668,"")</f>
        <v/>
      </c>
      <c r="K2668" t="str">
        <f>IF(AND(C2668&gt;0,E2668="Нет показаний",I2668="ФЛ"),G2668*H2668,"")</f>
        <v/>
      </c>
    </row>
    <row r="2669" spans="1:11" x14ac:dyDescent="0.25">
      <c r="A2669" s="7">
        <v>377537</v>
      </c>
      <c r="B2669" s="7">
        <f>VLOOKUP(A2669,'Лицевые счета'!$A$1:$K$4570,2,0)</f>
        <v>349509</v>
      </c>
      <c r="C2669">
        <f>COUNTIF('ИПУ и ОКПУ'!$A$2:$A$3258,A2669)</f>
        <v>1</v>
      </c>
      <c r="D2669" t="str">
        <f>IF(C2669&gt;0,VLOOKUP(A2669,'ИПУ и ОКПУ'!$A$1:$O$3258,9,0),"")</f>
        <v>Одноставочный</v>
      </c>
      <c r="E2669" t="str">
        <f>IF(C2669&gt;0,IF(VLOOKUP(A2669,'ИПУ и ОКПУ'!$A$1:$O$3258,14,0)="Нет показаний","Нет показаний",""),"")</f>
        <v/>
      </c>
      <c r="F2669">
        <f>IF(AND(C2669&gt;0),SUMIF('ИПУ и ОКПУ'!$A$2:$A$3258,A2669,'ИПУ и ОКПУ'!$O$2:$O$3258),"")</f>
        <v>2</v>
      </c>
      <c r="G2669">
        <f>VLOOKUP(A2669,'Лицевые счета'!$A$2:$K$4570,9,0)</f>
        <v>1</v>
      </c>
      <c r="H2669">
        <f>VLOOKUP(A2669,'Лицевые счета'!$A$2:$K$4570,10,0)</f>
        <v>92</v>
      </c>
      <c r="I2669" t="str">
        <f>VLOOKUP(A2669,'Лицевые счета'!$A$2:$K$4570,6,0)</f>
        <v>ФЛ</v>
      </c>
      <c r="J2669" t="str">
        <f>IF(AND(C2669=0,I2669="ФЛ"),G2669*H2669,"")</f>
        <v/>
      </c>
      <c r="K2669" t="str">
        <f>IF(AND(C2669&gt;0,E2669="Нет показаний",I2669="ФЛ"),G2669*H2669,"")</f>
        <v/>
      </c>
    </row>
    <row r="2670" spans="1:11" x14ac:dyDescent="0.25">
      <c r="A2670" s="7">
        <v>377544</v>
      </c>
      <c r="B2670" s="7">
        <f>VLOOKUP(A2670,'Лицевые счета'!$A$1:$K$4570,2,0)</f>
        <v>349509</v>
      </c>
      <c r="C2670">
        <f>COUNTIF('ИПУ и ОКПУ'!$A$2:$A$3258,A2670)</f>
        <v>1</v>
      </c>
      <c r="D2670" t="str">
        <f>IF(C2670&gt;0,VLOOKUP(A2670,'ИПУ и ОКПУ'!$A$1:$O$3258,9,0),"")</f>
        <v>Одноставочный</v>
      </c>
      <c r="E2670" t="str">
        <f>IF(C2670&gt;0,IF(VLOOKUP(A2670,'ИПУ и ОКПУ'!$A$1:$O$3258,14,0)="Нет показаний","Нет показаний",""),"")</f>
        <v/>
      </c>
      <c r="F2670">
        <f>IF(AND(C2670&gt;0),SUMIF('ИПУ и ОКПУ'!$A$2:$A$3258,A2670,'ИПУ и ОКПУ'!$O$2:$O$3258),"")</f>
        <v>0</v>
      </c>
      <c r="G2670">
        <f>VLOOKUP(A2670,'Лицевые счета'!$A$2:$K$4570,9,0)</f>
        <v>1</v>
      </c>
      <c r="H2670">
        <f>VLOOKUP(A2670,'Лицевые счета'!$A$2:$K$4570,10,0)</f>
        <v>92</v>
      </c>
      <c r="I2670" t="str">
        <f>VLOOKUP(A2670,'Лицевые счета'!$A$2:$K$4570,6,0)</f>
        <v>ФЛ</v>
      </c>
      <c r="J2670" t="str">
        <f>IF(AND(C2670=0,I2670="ФЛ"),G2670*H2670,"")</f>
        <v/>
      </c>
      <c r="K2670" t="str">
        <f>IF(AND(C2670&gt;0,E2670="Нет показаний",I2670="ФЛ"),G2670*H2670,"")</f>
        <v/>
      </c>
    </row>
    <row r="2671" spans="1:11" x14ac:dyDescent="0.25">
      <c r="A2671" s="7">
        <v>377546</v>
      </c>
      <c r="B2671" s="7">
        <f>VLOOKUP(A2671,'Лицевые счета'!$A$1:$K$4570,2,0)</f>
        <v>349509</v>
      </c>
      <c r="C2671">
        <f>COUNTIF('ИПУ и ОКПУ'!$A$2:$A$3258,A2671)</f>
        <v>1</v>
      </c>
      <c r="D2671" t="str">
        <f>IF(C2671&gt;0,VLOOKUP(A2671,'ИПУ и ОКПУ'!$A$1:$O$3258,9,0),"")</f>
        <v>Одноставочный</v>
      </c>
      <c r="E2671" t="str">
        <f>IF(C2671&gt;0,IF(VLOOKUP(A2671,'ИПУ и ОКПУ'!$A$1:$O$3258,14,0)="Нет показаний","Нет показаний",""),"")</f>
        <v/>
      </c>
      <c r="F2671">
        <f>IF(AND(C2671&gt;0),SUMIF('ИПУ и ОКПУ'!$A$2:$A$3258,A2671,'ИПУ и ОКПУ'!$O$2:$O$3258),"")</f>
        <v>162</v>
      </c>
      <c r="G2671">
        <f>VLOOKUP(A2671,'Лицевые счета'!$A$2:$K$4570,9,0)</f>
        <v>1</v>
      </c>
      <c r="H2671">
        <f>VLOOKUP(A2671,'Лицевые счета'!$A$2:$K$4570,10,0)</f>
        <v>118.7</v>
      </c>
      <c r="I2671" t="str">
        <f>VLOOKUP(A2671,'Лицевые счета'!$A$2:$K$4570,6,0)</f>
        <v>ФЛ</v>
      </c>
      <c r="J2671" t="str">
        <f>IF(AND(C2671=0,I2671="ФЛ"),G2671*H2671,"")</f>
        <v/>
      </c>
      <c r="K2671" t="str">
        <f>IF(AND(C2671&gt;0,E2671="Нет показаний",I2671="ФЛ"),G2671*H2671,"")</f>
        <v/>
      </c>
    </row>
    <row r="2672" spans="1:11" x14ac:dyDescent="0.25">
      <c r="A2672" s="7">
        <v>377548</v>
      </c>
      <c r="B2672" s="7">
        <f>VLOOKUP(A2672,'Лицевые счета'!$A$1:$K$4570,2,0)</f>
        <v>349509</v>
      </c>
      <c r="C2672">
        <f>COUNTIF('ИПУ и ОКПУ'!$A$2:$A$3258,A2672)</f>
        <v>1</v>
      </c>
      <c r="D2672" t="str">
        <f>IF(C2672&gt;0,VLOOKUP(A2672,'ИПУ и ОКПУ'!$A$1:$O$3258,9,0),"")</f>
        <v>Одноставочный</v>
      </c>
      <c r="E2672" t="str">
        <f>IF(C2672&gt;0,IF(VLOOKUP(A2672,'ИПУ и ОКПУ'!$A$1:$O$3258,14,0)="Нет показаний","Нет показаний",""),"")</f>
        <v>Нет показаний</v>
      </c>
      <c r="F2672">
        <f>IF(AND(C2672&gt;0),SUMIF('ИПУ и ОКПУ'!$A$2:$A$3258,A2672,'ИПУ и ОКПУ'!$O$2:$O$3258),"")</f>
        <v>0</v>
      </c>
      <c r="G2672">
        <f>VLOOKUP(A2672,'Лицевые счета'!$A$2:$K$4570,9,0)</f>
        <v>1</v>
      </c>
      <c r="H2672">
        <f>VLOOKUP(A2672,'Лицевые счета'!$A$2:$K$4570,10,0)</f>
        <v>92</v>
      </c>
      <c r="I2672" t="str">
        <f>VLOOKUP(A2672,'Лицевые счета'!$A$2:$K$4570,6,0)</f>
        <v>ФЛ</v>
      </c>
      <c r="J2672" t="str">
        <f>IF(AND(C2672=0,I2672="ФЛ"),G2672*H2672,"")</f>
        <v/>
      </c>
      <c r="K2672">
        <f>IF(AND(C2672&gt;0,E2672="Нет показаний",I2672="ФЛ"),G2672*H2672,"")</f>
        <v>92</v>
      </c>
    </row>
    <row r="2673" spans="1:11" x14ac:dyDescent="0.25">
      <c r="A2673" s="7">
        <v>377552</v>
      </c>
      <c r="B2673" s="7">
        <f>VLOOKUP(A2673,'Лицевые счета'!$A$1:$K$4570,2,0)</f>
        <v>349509</v>
      </c>
      <c r="C2673">
        <f>COUNTIF('ИПУ и ОКПУ'!$A$2:$A$3258,A2673)</f>
        <v>1</v>
      </c>
      <c r="D2673" t="str">
        <f>IF(C2673&gt;0,VLOOKUP(A2673,'ИПУ и ОКПУ'!$A$1:$O$3258,9,0),"")</f>
        <v>Одноставочный</v>
      </c>
      <c r="E2673" t="str">
        <f>IF(C2673&gt;0,IF(VLOOKUP(A2673,'ИПУ и ОКПУ'!$A$1:$O$3258,14,0)="Нет показаний","Нет показаний",""),"")</f>
        <v/>
      </c>
      <c r="F2673">
        <f>IF(AND(C2673&gt;0),SUMIF('ИПУ и ОКПУ'!$A$2:$A$3258,A2673,'ИПУ и ОКПУ'!$O$2:$O$3258),"")</f>
        <v>90</v>
      </c>
      <c r="G2673">
        <f>VLOOKUP(A2673,'Лицевые счета'!$A$2:$K$4570,9,0)</f>
        <v>1</v>
      </c>
      <c r="H2673">
        <f>VLOOKUP(A2673,'Лицевые счета'!$A$2:$K$4570,10,0)</f>
        <v>92</v>
      </c>
      <c r="I2673" t="str">
        <f>VLOOKUP(A2673,'Лицевые счета'!$A$2:$K$4570,6,0)</f>
        <v>ФЛ</v>
      </c>
      <c r="J2673" t="str">
        <f>IF(AND(C2673=0,I2673="ФЛ"),G2673*H2673,"")</f>
        <v/>
      </c>
      <c r="K2673" t="str">
        <f>IF(AND(C2673&gt;0,E2673="Нет показаний",I2673="ФЛ"),G2673*H2673,"")</f>
        <v/>
      </c>
    </row>
    <row r="2674" spans="1:11" x14ac:dyDescent="0.25">
      <c r="A2674" s="7">
        <v>377554</v>
      </c>
      <c r="B2674" s="7">
        <f>VLOOKUP(A2674,'Лицевые счета'!$A$1:$K$4570,2,0)</f>
        <v>349509</v>
      </c>
      <c r="C2674">
        <f>COUNTIF('ИПУ и ОКПУ'!$A$2:$A$3258,A2674)</f>
        <v>1</v>
      </c>
      <c r="D2674" t="str">
        <f>IF(C2674&gt;0,VLOOKUP(A2674,'ИПУ и ОКПУ'!$A$1:$O$3258,9,0),"")</f>
        <v>Одноставочный</v>
      </c>
      <c r="E2674" t="str">
        <f>IF(C2674&gt;0,IF(VLOOKUP(A2674,'ИПУ и ОКПУ'!$A$1:$O$3258,14,0)="Нет показаний","Нет показаний",""),"")</f>
        <v/>
      </c>
      <c r="F2674">
        <f>IF(AND(C2674&gt;0),SUMIF('ИПУ и ОКПУ'!$A$2:$A$3258,A2674,'ИПУ и ОКПУ'!$O$2:$O$3258),"")</f>
        <v>24</v>
      </c>
      <c r="G2674">
        <f>VLOOKUP(A2674,'Лицевые счета'!$A$2:$K$4570,9,0)</f>
        <v>1</v>
      </c>
      <c r="H2674">
        <f>VLOOKUP(A2674,'Лицевые счета'!$A$2:$K$4570,10,0)</f>
        <v>134.30000000000001</v>
      </c>
      <c r="I2674" t="str">
        <f>VLOOKUP(A2674,'Лицевые счета'!$A$2:$K$4570,6,0)</f>
        <v>ФЛ</v>
      </c>
      <c r="J2674" t="str">
        <f>IF(AND(C2674=0,I2674="ФЛ"),G2674*H2674,"")</f>
        <v/>
      </c>
      <c r="K2674" t="str">
        <f>IF(AND(C2674&gt;0,E2674="Нет показаний",I2674="ФЛ"),G2674*H2674,"")</f>
        <v/>
      </c>
    </row>
    <row r="2675" spans="1:11" x14ac:dyDescent="0.25">
      <c r="A2675" s="7">
        <v>378296</v>
      </c>
      <c r="B2675" s="7">
        <f>VLOOKUP(A2675,'Лицевые счета'!$A$1:$K$4570,2,0)</f>
        <v>349636</v>
      </c>
      <c r="C2675">
        <f>COUNTIF('ИПУ и ОКПУ'!$A$2:$A$3258,A2675)</f>
        <v>1</v>
      </c>
      <c r="D2675" t="str">
        <f>IF(C2675&gt;0,VLOOKUP(A2675,'ИПУ и ОКПУ'!$A$1:$O$3258,9,0),"")</f>
        <v>Одноставочный</v>
      </c>
      <c r="E2675" t="str">
        <f>IF(C2675&gt;0,IF(VLOOKUP(A2675,'ИПУ и ОКПУ'!$A$1:$O$3258,14,0)="Нет показаний","Нет показаний",""),"")</f>
        <v/>
      </c>
      <c r="F2675">
        <f>IF(AND(C2675&gt;0),SUMIF('ИПУ и ОКПУ'!$A$2:$A$3258,A2675,'ИПУ и ОКПУ'!$O$2:$O$3258),"")</f>
        <v>241</v>
      </c>
      <c r="G2675">
        <f>VLOOKUP(A2675,'Лицевые счета'!$A$2:$K$4570,9,0)</f>
        <v>1</v>
      </c>
      <c r="H2675">
        <f>VLOOKUP(A2675,'Лицевые счета'!$A$2:$K$4570,10,0)</f>
        <v>134.30000000000001</v>
      </c>
      <c r="I2675" t="str">
        <f>VLOOKUP(A2675,'Лицевые счета'!$A$2:$K$4570,6,0)</f>
        <v>ФЛ</v>
      </c>
      <c r="J2675" t="str">
        <f>IF(AND(C2675=0,I2675="ФЛ"),G2675*H2675,"")</f>
        <v/>
      </c>
      <c r="K2675" t="str">
        <f>IF(AND(C2675&gt;0,E2675="Нет показаний",I2675="ФЛ"),G2675*H2675,"")</f>
        <v/>
      </c>
    </row>
    <row r="2676" spans="1:11" x14ac:dyDescent="0.25">
      <c r="A2676" s="7">
        <v>378300</v>
      </c>
      <c r="B2676" s="7">
        <f>VLOOKUP(A2676,'Лицевые счета'!$A$1:$K$4570,2,0)</f>
        <v>349636</v>
      </c>
      <c r="C2676">
        <f>COUNTIF('ИПУ и ОКПУ'!$A$2:$A$3258,A2676)</f>
        <v>1</v>
      </c>
      <c r="D2676" t="str">
        <f>IF(C2676&gt;0,VLOOKUP(A2676,'ИПУ и ОКПУ'!$A$1:$O$3258,9,0),"")</f>
        <v>Одноставочный</v>
      </c>
      <c r="E2676" t="str">
        <f>IF(C2676&gt;0,IF(VLOOKUP(A2676,'ИПУ и ОКПУ'!$A$1:$O$3258,14,0)="Нет показаний","Нет показаний",""),"")</f>
        <v/>
      </c>
      <c r="F2676">
        <f>IF(AND(C2676&gt;0),SUMIF('ИПУ и ОКПУ'!$A$2:$A$3258,A2676,'ИПУ и ОКПУ'!$O$2:$O$3258),"")</f>
        <v>150</v>
      </c>
      <c r="G2676">
        <f>VLOOKUP(A2676,'Лицевые счета'!$A$2:$K$4570,9,0)</f>
        <v>1</v>
      </c>
      <c r="H2676">
        <f>VLOOKUP(A2676,'Лицевые счета'!$A$2:$K$4570,10,0)</f>
        <v>118.7</v>
      </c>
      <c r="I2676" t="str">
        <f>VLOOKUP(A2676,'Лицевые счета'!$A$2:$K$4570,6,0)</f>
        <v>ФЛ</v>
      </c>
      <c r="J2676" t="str">
        <f>IF(AND(C2676=0,I2676="ФЛ"),G2676*H2676,"")</f>
        <v/>
      </c>
      <c r="K2676" t="str">
        <f>IF(AND(C2676&gt;0,E2676="Нет показаний",I2676="ФЛ"),G2676*H2676,"")</f>
        <v/>
      </c>
    </row>
    <row r="2677" spans="1:11" x14ac:dyDescent="0.25">
      <c r="A2677" s="7">
        <v>378302</v>
      </c>
      <c r="B2677" s="7">
        <f>VLOOKUP(A2677,'Лицевые счета'!$A$1:$K$4570,2,0)</f>
        <v>349636</v>
      </c>
      <c r="C2677">
        <f>COUNTIF('ИПУ и ОКПУ'!$A$2:$A$3258,A2677)</f>
        <v>1</v>
      </c>
      <c r="D2677" t="str">
        <f>IF(C2677&gt;0,VLOOKUP(A2677,'ИПУ и ОКПУ'!$A$1:$O$3258,9,0),"")</f>
        <v>Одноставочный</v>
      </c>
      <c r="E2677" t="str">
        <f>IF(C2677&gt;0,IF(VLOOKUP(A2677,'ИПУ и ОКПУ'!$A$1:$O$3258,14,0)="Нет показаний","Нет показаний",""),"")</f>
        <v/>
      </c>
      <c r="F2677">
        <f>IF(AND(C2677&gt;0),SUMIF('ИПУ и ОКПУ'!$A$2:$A$3258,A2677,'ИПУ и ОКПУ'!$O$2:$O$3258),"")</f>
        <v>150</v>
      </c>
      <c r="G2677">
        <f>VLOOKUP(A2677,'Лицевые счета'!$A$2:$K$4570,9,0)</f>
        <v>1</v>
      </c>
      <c r="H2677">
        <f>VLOOKUP(A2677,'Лицевые счета'!$A$2:$K$4570,10,0)</f>
        <v>118.7</v>
      </c>
      <c r="I2677" t="str">
        <f>VLOOKUP(A2677,'Лицевые счета'!$A$2:$K$4570,6,0)</f>
        <v>ФЛ</v>
      </c>
      <c r="J2677" t="str">
        <f>IF(AND(C2677=0,I2677="ФЛ"),G2677*H2677,"")</f>
        <v/>
      </c>
      <c r="K2677" t="str">
        <f>IF(AND(C2677&gt;0,E2677="Нет показаний",I2677="ФЛ"),G2677*H2677,"")</f>
        <v/>
      </c>
    </row>
    <row r="2678" spans="1:11" x14ac:dyDescent="0.25">
      <c r="A2678" s="7">
        <v>378580</v>
      </c>
      <c r="B2678" s="7">
        <f>VLOOKUP(A2678,'Лицевые счета'!$A$1:$K$4570,2,0)</f>
        <v>349636</v>
      </c>
      <c r="C2678">
        <f>COUNTIF('ИПУ и ОКПУ'!$A$2:$A$3258,A2678)</f>
        <v>1</v>
      </c>
      <c r="D2678" t="str">
        <f>IF(C2678&gt;0,VLOOKUP(A2678,'ИПУ и ОКПУ'!$A$1:$O$3258,9,0),"")</f>
        <v>Одноставочный</v>
      </c>
      <c r="E2678" t="str">
        <f>IF(C2678&gt;0,IF(VLOOKUP(A2678,'ИПУ и ОКПУ'!$A$1:$O$3258,14,0)="Нет показаний","Нет показаний",""),"")</f>
        <v/>
      </c>
      <c r="F2678">
        <f>IF(AND(C2678&gt;0),SUMIF('ИПУ и ОКПУ'!$A$2:$A$3258,A2678,'ИПУ и ОКПУ'!$O$2:$O$3258),"")</f>
        <v>446</v>
      </c>
      <c r="G2678">
        <f>VLOOKUP(A2678,'Лицевые счета'!$A$2:$K$4570,9,0)</f>
        <v>1</v>
      </c>
      <c r="H2678">
        <f>VLOOKUP(A2678,'Лицевые счета'!$A$2:$K$4570,10,0)</f>
        <v>118.7</v>
      </c>
      <c r="I2678" t="str">
        <f>VLOOKUP(A2678,'Лицевые счета'!$A$2:$K$4570,6,0)</f>
        <v>ФЛ</v>
      </c>
      <c r="J2678" t="str">
        <f>IF(AND(C2678=0,I2678="ФЛ"),G2678*H2678,"")</f>
        <v/>
      </c>
      <c r="K2678" t="str">
        <f>IF(AND(C2678&gt;0,E2678="Нет показаний",I2678="ФЛ"),G2678*H2678,"")</f>
        <v/>
      </c>
    </row>
    <row r="2679" spans="1:11" x14ac:dyDescent="0.25">
      <c r="A2679" s="7">
        <v>378582</v>
      </c>
      <c r="B2679" s="7">
        <f>VLOOKUP(A2679,'Лицевые счета'!$A$1:$K$4570,2,0)</f>
        <v>349636</v>
      </c>
      <c r="C2679">
        <f>COUNTIF('ИПУ и ОКПУ'!$A$2:$A$3258,A2679)</f>
        <v>1</v>
      </c>
      <c r="D2679" t="str">
        <f>IF(C2679&gt;0,VLOOKUP(A2679,'ИПУ и ОКПУ'!$A$1:$O$3258,9,0),"")</f>
        <v>Одноставочный</v>
      </c>
      <c r="E2679" t="str">
        <f>IF(C2679&gt;0,IF(VLOOKUP(A2679,'ИПУ и ОКПУ'!$A$1:$O$3258,14,0)="Нет показаний","Нет показаний",""),"")</f>
        <v/>
      </c>
      <c r="F2679">
        <f>IF(AND(C2679&gt;0),SUMIF('ИПУ и ОКПУ'!$A$2:$A$3258,A2679,'ИПУ и ОКПУ'!$O$2:$O$3258),"")</f>
        <v>430</v>
      </c>
      <c r="G2679">
        <f>VLOOKUP(A2679,'Лицевые счета'!$A$2:$K$4570,9,0)</f>
        <v>1</v>
      </c>
      <c r="H2679">
        <f>VLOOKUP(A2679,'Лицевые счета'!$A$2:$K$4570,10,0)</f>
        <v>118.7</v>
      </c>
      <c r="I2679" t="str">
        <f>VLOOKUP(A2679,'Лицевые счета'!$A$2:$K$4570,6,0)</f>
        <v>ФЛ</v>
      </c>
      <c r="J2679" t="str">
        <f>IF(AND(C2679=0,I2679="ФЛ"),G2679*H2679,"")</f>
        <v/>
      </c>
      <c r="K2679" t="str">
        <f>IF(AND(C2679&gt;0,E2679="Нет показаний",I2679="ФЛ"),G2679*H2679,"")</f>
        <v/>
      </c>
    </row>
    <row r="2680" spans="1:11" x14ac:dyDescent="0.25">
      <c r="A2680" s="7">
        <v>378586</v>
      </c>
      <c r="B2680" s="7">
        <f>VLOOKUP(A2680,'Лицевые счета'!$A$1:$K$4570,2,0)</f>
        <v>349636</v>
      </c>
      <c r="C2680">
        <f>COUNTIF('ИПУ и ОКПУ'!$A$2:$A$3258,A2680)</f>
        <v>1</v>
      </c>
      <c r="D2680" t="str">
        <f>IF(C2680&gt;0,VLOOKUP(A2680,'ИПУ и ОКПУ'!$A$1:$O$3258,9,0),"")</f>
        <v>Одноставочный</v>
      </c>
      <c r="E2680" t="str">
        <f>IF(C2680&gt;0,IF(VLOOKUP(A2680,'ИПУ и ОКПУ'!$A$1:$O$3258,14,0)="Нет показаний","Нет показаний",""),"")</f>
        <v>Нет показаний</v>
      </c>
      <c r="F2680">
        <f>IF(AND(C2680&gt;0),SUMIF('ИПУ и ОКПУ'!$A$2:$A$3258,A2680,'ИПУ и ОКПУ'!$O$2:$O$3258),"")</f>
        <v>0</v>
      </c>
      <c r="G2680">
        <f>VLOOKUP(A2680,'Лицевые счета'!$A$2:$K$4570,9,0)</f>
        <v>1</v>
      </c>
      <c r="H2680">
        <f>VLOOKUP(A2680,'Лицевые счета'!$A$2:$K$4570,10,0)</f>
        <v>118.7</v>
      </c>
      <c r="I2680" t="str">
        <f>VLOOKUP(A2680,'Лицевые счета'!$A$2:$K$4570,6,0)</f>
        <v>ФЛ</v>
      </c>
      <c r="J2680" t="str">
        <f>IF(AND(C2680=0,I2680="ФЛ"),G2680*H2680,"")</f>
        <v/>
      </c>
      <c r="K2680">
        <f>IF(AND(C2680&gt;0,E2680="Нет показаний",I2680="ФЛ"),G2680*H2680,"")</f>
        <v>118.7</v>
      </c>
    </row>
    <row r="2681" spans="1:11" x14ac:dyDescent="0.25">
      <c r="A2681" s="7">
        <v>378588</v>
      </c>
      <c r="B2681" s="7">
        <f>VLOOKUP(A2681,'Лицевые счета'!$A$1:$K$4570,2,0)</f>
        <v>349636</v>
      </c>
      <c r="C2681">
        <f>COUNTIF('ИПУ и ОКПУ'!$A$2:$A$3258,A2681)</f>
        <v>1</v>
      </c>
      <c r="D2681" t="str">
        <f>IF(C2681&gt;0,VLOOKUP(A2681,'ИПУ и ОКПУ'!$A$1:$O$3258,9,0),"")</f>
        <v>Одноставочный</v>
      </c>
      <c r="E2681" t="str">
        <f>IF(C2681&gt;0,IF(VLOOKUP(A2681,'ИПУ и ОКПУ'!$A$1:$O$3258,14,0)="Нет показаний","Нет показаний",""),"")</f>
        <v/>
      </c>
      <c r="F2681">
        <f>IF(AND(C2681&gt;0),SUMIF('ИПУ и ОКПУ'!$A$2:$A$3258,A2681,'ИПУ и ОКПУ'!$O$2:$O$3258),"")</f>
        <v>360</v>
      </c>
      <c r="G2681">
        <f>VLOOKUP(A2681,'Лицевые счета'!$A$2:$K$4570,9,0)</f>
        <v>1</v>
      </c>
      <c r="H2681">
        <f>VLOOKUP(A2681,'Лицевые счета'!$A$2:$K$4570,10,0)</f>
        <v>118.7</v>
      </c>
      <c r="I2681" t="str">
        <f>VLOOKUP(A2681,'Лицевые счета'!$A$2:$K$4570,6,0)</f>
        <v>ФЛ</v>
      </c>
      <c r="J2681" t="str">
        <f>IF(AND(C2681=0,I2681="ФЛ"),G2681*H2681,"")</f>
        <v/>
      </c>
      <c r="K2681" t="str">
        <f>IF(AND(C2681&gt;0,E2681="Нет показаний",I2681="ФЛ"),G2681*H2681,"")</f>
        <v/>
      </c>
    </row>
    <row r="2682" spans="1:11" x14ac:dyDescent="0.25">
      <c r="A2682" s="7">
        <v>382731</v>
      </c>
      <c r="B2682" s="7">
        <f>VLOOKUP(A2682,'Лицевые счета'!$A$1:$K$4570,2,0)</f>
        <v>349385</v>
      </c>
      <c r="C2682">
        <f>COUNTIF('ИПУ и ОКПУ'!$A$2:$A$3258,A2682)</f>
        <v>0</v>
      </c>
      <c r="D2682" t="str">
        <f>IF(C2682&gt;0,VLOOKUP(A2682,'ИПУ и ОКПУ'!$A$1:$O$3258,9,0),"")</f>
        <v/>
      </c>
      <c r="E2682" t="str">
        <f>IF(C2682&gt;0,IF(VLOOKUP(A2682,'ИПУ и ОКПУ'!$A$1:$O$3258,14,0)="Нет показаний","Нет показаний",""),"")</f>
        <v/>
      </c>
      <c r="F2682" t="str">
        <f>IF(AND(C2682&gt;0),SUMIF('ИПУ и ОКПУ'!$A$2:$A$3258,A2682,'ИПУ и ОКПУ'!$O$2:$O$3258),"")</f>
        <v/>
      </c>
      <c r="G2682">
        <f>VLOOKUP(A2682,'Лицевые счета'!$A$2:$K$4570,9,0)</f>
        <v>1</v>
      </c>
      <c r="H2682">
        <f>VLOOKUP(A2682,'Лицевые счета'!$A$2:$K$4570,10,0)</f>
        <v>92</v>
      </c>
      <c r="I2682" t="str">
        <f>VLOOKUP(A2682,'Лицевые счета'!$A$2:$K$4570,6,0)</f>
        <v>ФЛ</v>
      </c>
      <c r="J2682">
        <f>IF(AND(C2682=0,I2682="ФЛ"),G2682*H2682,"")</f>
        <v>92</v>
      </c>
      <c r="K2682" t="str">
        <f>IF(AND(C2682&gt;0,E2682="Нет показаний",I2682="ФЛ"),G2682*H2682,"")</f>
        <v/>
      </c>
    </row>
    <row r="2683" spans="1:11" x14ac:dyDescent="0.25">
      <c r="A2683" s="7">
        <v>382732</v>
      </c>
      <c r="B2683" s="7">
        <f>VLOOKUP(A2683,'Лицевые счета'!$A$1:$K$4570,2,0)</f>
        <v>349385</v>
      </c>
      <c r="C2683">
        <f>COUNTIF('ИПУ и ОКПУ'!$A$2:$A$3258,A2683)</f>
        <v>0</v>
      </c>
      <c r="D2683" t="str">
        <f>IF(C2683&gt;0,VLOOKUP(A2683,'ИПУ и ОКПУ'!$A$1:$O$3258,9,0),"")</f>
        <v/>
      </c>
      <c r="E2683" t="str">
        <f>IF(C2683&gt;0,IF(VLOOKUP(A2683,'ИПУ и ОКПУ'!$A$1:$O$3258,14,0)="Нет показаний","Нет показаний",""),"")</f>
        <v/>
      </c>
      <c r="F2683" t="str">
        <f>IF(AND(C2683&gt;0),SUMIF('ИПУ и ОКПУ'!$A$2:$A$3258,A2683,'ИПУ и ОКПУ'!$O$2:$O$3258),"")</f>
        <v/>
      </c>
      <c r="G2683">
        <f>VLOOKUP(A2683,'Лицевые счета'!$A$2:$K$4570,9,0)</f>
        <v>1</v>
      </c>
      <c r="H2683">
        <f>VLOOKUP(A2683,'Лицевые счета'!$A$2:$K$4570,10,0)</f>
        <v>92</v>
      </c>
      <c r="I2683" t="str">
        <f>VLOOKUP(A2683,'Лицевые счета'!$A$2:$K$4570,6,0)</f>
        <v>ФЛ</v>
      </c>
      <c r="J2683">
        <f>IF(AND(C2683=0,I2683="ФЛ"),G2683*H2683,"")</f>
        <v>92</v>
      </c>
      <c r="K2683" t="str">
        <f>IF(AND(C2683&gt;0,E2683="Нет показаний",I2683="ФЛ"),G2683*H2683,"")</f>
        <v/>
      </c>
    </row>
    <row r="2684" spans="1:11" x14ac:dyDescent="0.25">
      <c r="A2684" s="7">
        <v>382828</v>
      </c>
      <c r="B2684" s="7">
        <f>VLOOKUP(A2684,'Лицевые счета'!$A$1:$K$4570,2,0)</f>
        <v>349385</v>
      </c>
      <c r="C2684">
        <f>COUNTIF('ИПУ и ОКПУ'!$A$2:$A$3258,A2684)</f>
        <v>0</v>
      </c>
      <c r="D2684" t="str">
        <f>IF(C2684&gt;0,VLOOKUP(A2684,'ИПУ и ОКПУ'!$A$1:$O$3258,9,0),"")</f>
        <v/>
      </c>
      <c r="E2684" t="str">
        <f>IF(C2684&gt;0,IF(VLOOKUP(A2684,'ИПУ и ОКПУ'!$A$1:$O$3258,14,0)="Нет показаний","Нет показаний",""),"")</f>
        <v/>
      </c>
      <c r="F2684" t="str">
        <f>IF(AND(C2684&gt;0),SUMIF('ИПУ и ОКПУ'!$A$2:$A$3258,A2684,'ИПУ и ОКПУ'!$O$2:$O$3258),"")</f>
        <v/>
      </c>
      <c r="G2684">
        <f>VLOOKUP(A2684,'Лицевые счета'!$A$2:$K$4570,9,0)</f>
        <v>1</v>
      </c>
      <c r="H2684">
        <f>VLOOKUP(A2684,'Лицевые счета'!$A$2:$K$4570,10,0)</f>
        <v>92</v>
      </c>
      <c r="I2684" t="str">
        <f>VLOOKUP(A2684,'Лицевые счета'!$A$2:$K$4570,6,0)</f>
        <v>ФЛ</v>
      </c>
      <c r="J2684">
        <f>IF(AND(C2684=0,I2684="ФЛ"),G2684*H2684,"")</f>
        <v>92</v>
      </c>
      <c r="K2684" t="str">
        <f>IF(AND(C2684&gt;0,E2684="Нет показаний",I2684="ФЛ"),G2684*H2684,"")</f>
        <v/>
      </c>
    </row>
    <row r="2685" spans="1:11" x14ac:dyDescent="0.25">
      <c r="A2685" s="7">
        <v>382829</v>
      </c>
      <c r="B2685" s="7">
        <f>VLOOKUP(A2685,'Лицевые счета'!$A$1:$K$4570,2,0)</f>
        <v>349385</v>
      </c>
      <c r="C2685">
        <f>COUNTIF('ИПУ и ОКПУ'!$A$2:$A$3258,A2685)</f>
        <v>1</v>
      </c>
      <c r="D2685" t="str">
        <f>IF(C2685&gt;0,VLOOKUP(A2685,'ИПУ и ОКПУ'!$A$1:$O$3258,9,0),"")</f>
        <v>Одноставочный</v>
      </c>
      <c r="E2685" t="str">
        <f>IF(C2685&gt;0,IF(VLOOKUP(A2685,'ИПУ и ОКПУ'!$A$1:$O$3258,14,0)="Нет показаний","Нет показаний",""),"")</f>
        <v/>
      </c>
      <c r="F2685">
        <f>IF(AND(C2685&gt;0),SUMIF('ИПУ и ОКПУ'!$A$2:$A$3258,A2685,'ИПУ и ОКПУ'!$O$2:$O$3258),"")</f>
        <v>230</v>
      </c>
      <c r="G2685">
        <f>VLOOKUP(A2685,'Лицевые счета'!$A$2:$K$4570,9,0)</f>
        <v>1</v>
      </c>
      <c r="H2685">
        <f>VLOOKUP(A2685,'Лицевые счета'!$A$2:$K$4570,10,0)</f>
        <v>92</v>
      </c>
      <c r="I2685" t="str">
        <f>VLOOKUP(A2685,'Лицевые счета'!$A$2:$K$4570,6,0)</f>
        <v>ФЛ</v>
      </c>
      <c r="J2685" t="str">
        <f>IF(AND(C2685=0,I2685="ФЛ"),G2685*H2685,"")</f>
        <v/>
      </c>
      <c r="K2685" t="str">
        <f>IF(AND(C2685&gt;0,E2685="Нет показаний",I2685="ФЛ"),G2685*H2685,"")</f>
        <v/>
      </c>
    </row>
    <row r="2686" spans="1:11" x14ac:dyDescent="0.25">
      <c r="A2686" s="7">
        <v>382830</v>
      </c>
      <c r="B2686" s="7">
        <f>VLOOKUP(A2686,'Лицевые счета'!$A$1:$K$4570,2,0)</f>
        <v>349385</v>
      </c>
      <c r="C2686">
        <f>COUNTIF('ИПУ и ОКПУ'!$A$2:$A$3258,A2686)</f>
        <v>0</v>
      </c>
      <c r="D2686" t="str">
        <f>IF(C2686&gt;0,VLOOKUP(A2686,'ИПУ и ОКПУ'!$A$1:$O$3258,9,0),"")</f>
        <v/>
      </c>
      <c r="E2686" t="str">
        <f>IF(C2686&gt;0,IF(VLOOKUP(A2686,'ИПУ и ОКПУ'!$A$1:$O$3258,14,0)="Нет показаний","Нет показаний",""),"")</f>
        <v/>
      </c>
      <c r="F2686" t="str">
        <f>IF(AND(C2686&gt;0),SUMIF('ИПУ и ОКПУ'!$A$2:$A$3258,A2686,'ИПУ и ОКПУ'!$O$2:$O$3258),"")</f>
        <v/>
      </c>
      <c r="G2686">
        <f>VLOOKUP(A2686,'Лицевые счета'!$A$2:$K$4570,9,0)</f>
        <v>1</v>
      </c>
      <c r="H2686">
        <f>VLOOKUP(A2686,'Лицевые счета'!$A$2:$K$4570,10,0)</f>
        <v>92</v>
      </c>
      <c r="I2686" t="str">
        <f>VLOOKUP(A2686,'Лицевые счета'!$A$2:$K$4570,6,0)</f>
        <v>ФЛ</v>
      </c>
      <c r="J2686">
        <f>IF(AND(C2686=0,I2686="ФЛ"),G2686*H2686,"")</f>
        <v>92</v>
      </c>
      <c r="K2686" t="str">
        <f>IF(AND(C2686&gt;0,E2686="Нет показаний",I2686="ФЛ"),G2686*H2686,"")</f>
        <v/>
      </c>
    </row>
    <row r="2687" spans="1:11" x14ac:dyDescent="0.25">
      <c r="A2687" s="7">
        <v>382832</v>
      </c>
      <c r="B2687" s="7">
        <f>VLOOKUP(A2687,'Лицевые счета'!$A$1:$K$4570,2,0)</f>
        <v>349385</v>
      </c>
      <c r="C2687">
        <f>COUNTIF('ИПУ и ОКПУ'!$A$2:$A$3258,A2687)</f>
        <v>1</v>
      </c>
      <c r="D2687" t="str">
        <f>IF(C2687&gt;0,VLOOKUP(A2687,'ИПУ и ОКПУ'!$A$1:$O$3258,9,0),"")</f>
        <v>Одноставочный</v>
      </c>
      <c r="E2687" t="str">
        <f>IF(C2687&gt;0,IF(VLOOKUP(A2687,'ИПУ и ОКПУ'!$A$1:$O$3258,14,0)="Нет показаний","Нет показаний",""),"")</f>
        <v/>
      </c>
      <c r="F2687">
        <f>IF(AND(C2687&gt;0),SUMIF('ИПУ и ОКПУ'!$A$2:$A$3258,A2687,'ИПУ и ОКПУ'!$O$2:$O$3258),"")</f>
        <v>56</v>
      </c>
      <c r="G2687">
        <f>VLOOKUP(A2687,'Лицевые счета'!$A$2:$K$4570,9,0)</f>
        <v>1</v>
      </c>
      <c r="H2687">
        <f>VLOOKUP(A2687,'Лицевые счета'!$A$2:$K$4570,10,0)</f>
        <v>92</v>
      </c>
      <c r="I2687" t="str">
        <f>VLOOKUP(A2687,'Лицевые счета'!$A$2:$K$4570,6,0)</f>
        <v>ФЛ</v>
      </c>
      <c r="J2687" t="str">
        <f>IF(AND(C2687=0,I2687="ФЛ"),G2687*H2687,"")</f>
        <v/>
      </c>
      <c r="K2687" t="str">
        <f>IF(AND(C2687&gt;0,E2687="Нет показаний",I2687="ФЛ"),G2687*H2687,"")</f>
        <v/>
      </c>
    </row>
    <row r="2688" spans="1:11" x14ac:dyDescent="0.25">
      <c r="A2688" s="7">
        <v>382837</v>
      </c>
      <c r="B2688" s="7">
        <f>VLOOKUP(A2688,'Лицевые счета'!$A$1:$K$4570,2,0)</f>
        <v>349385</v>
      </c>
      <c r="C2688">
        <f>COUNTIF('ИПУ и ОКПУ'!$A$2:$A$3258,A2688)</f>
        <v>1</v>
      </c>
      <c r="D2688" t="str">
        <f>IF(C2688&gt;0,VLOOKUP(A2688,'ИПУ и ОКПУ'!$A$1:$O$3258,9,0),"")</f>
        <v>Одноставочный</v>
      </c>
      <c r="E2688" t="str">
        <f>IF(C2688&gt;0,IF(VLOOKUP(A2688,'ИПУ и ОКПУ'!$A$1:$O$3258,14,0)="Нет показаний","Нет показаний",""),"")</f>
        <v/>
      </c>
      <c r="F2688">
        <f>IF(AND(C2688&gt;0),SUMIF('ИПУ и ОКПУ'!$A$2:$A$3258,A2688,'ИПУ и ОКПУ'!$O$2:$O$3258),"")</f>
        <v>30</v>
      </c>
      <c r="G2688">
        <f>VLOOKUP(A2688,'Лицевые счета'!$A$2:$K$4570,9,0)</f>
        <v>1</v>
      </c>
      <c r="H2688">
        <f>VLOOKUP(A2688,'Лицевые счета'!$A$2:$K$4570,10,0)</f>
        <v>92</v>
      </c>
      <c r="I2688" t="str">
        <f>VLOOKUP(A2688,'Лицевые счета'!$A$2:$K$4570,6,0)</f>
        <v>ФЛ</v>
      </c>
      <c r="J2688" t="str">
        <f>IF(AND(C2688=0,I2688="ФЛ"),G2688*H2688,"")</f>
        <v/>
      </c>
      <c r="K2688" t="str">
        <f>IF(AND(C2688&gt;0,E2688="Нет показаний",I2688="ФЛ"),G2688*H2688,"")</f>
        <v/>
      </c>
    </row>
    <row r="2689" spans="1:11" x14ac:dyDescent="0.25">
      <c r="A2689" s="7">
        <v>382838</v>
      </c>
      <c r="B2689" s="7">
        <f>VLOOKUP(A2689,'Лицевые счета'!$A$1:$K$4570,2,0)</f>
        <v>349385</v>
      </c>
      <c r="C2689">
        <f>COUNTIF('ИПУ и ОКПУ'!$A$2:$A$3258,A2689)</f>
        <v>1</v>
      </c>
      <c r="D2689" t="str">
        <f>IF(C2689&gt;0,VLOOKUP(A2689,'ИПУ и ОКПУ'!$A$1:$O$3258,9,0),"")</f>
        <v>Одноставочный</v>
      </c>
      <c r="E2689" t="str">
        <f>IF(C2689&gt;0,IF(VLOOKUP(A2689,'ИПУ и ОКПУ'!$A$1:$O$3258,14,0)="Нет показаний","Нет показаний",""),"")</f>
        <v/>
      </c>
      <c r="F2689">
        <f>IF(AND(C2689&gt;0),SUMIF('ИПУ и ОКПУ'!$A$2:$A$3258,A2689,'ИПУ и ОКПУ'!$O$2:$O$3258),"")</f>
        <v>38</v>
      </c>
      <c r="G2689">
        <f>VLOOKUP(A2689,'Лицевые счета'!$A$2:$K$4570,9,0)</f>
        <v>1</v>
      </c>
      <c r="H2689">
        <f>VLOOKUP(A2689,'Лицевые счета'!$A$2:$K$4570,10,0)</f>
        <v>92</v>
      </c>
      <c r="I2689" t="str">
        <f>VLOOKUP(A2689,'Лицевые счета'!$A$2:$K$4570,6,0)</f>
        <v>ФЛ</v>
      </c>
      <c r="J2689" t="str">
        <f>IF(AND(C2689=0,I2689="ФЛ"),G2689*H2689,"")</f>
        <v/>
      </c>
      <c r="K2689" t="str">
        <f>IF(AND(C2689&gt;0,E2689="Нет показаний",I2689="ФЛ"),G2689*H2689,"")</f>
        <v/>
      </c>
    </row>
    <row r="2690" spans="1:11" x14ac:dyDescent="0.25">
      <c r="A2690" s="7">
        <v>382839</v>
      </c>
      <c r="B2690" s="7">
        <f>VLOOKUP(A2690,'Лицевые счета'!$A$1:$K$4570,2,0)</f>
        <v>349385</v>
      </c>
      <c r="C2690">
        <f>COUNTIF('ИПУ и ОКПУ'!$A$2:$A$3258,A2690)</f>
        <v>0</v>
      </c>
      <c r="D2690" t="str">
        <f>IF(C2690&gt;0,VLOOKUP(A2690,'ИПУ и ОКПУ'!$A$1:$O$3258,9,0),"")</f>
        <v/>
      </c>
      <c r="E2690" t="str">
        <f>IF(C2690&gt;0,IF(VLOOKUP(A2690,'ИПУ и ОКПУ'!$A$1:$O$3258,14,0)="Нет показаний","Нет показаний",""),"")</f>
        <v/>
      </c>
      <c r="F2690" t="str">
        <f>IF(AND(C2690&gt;0),SUMIF('ИПУ и ОКПУ'!$A$2:$A$3258,A2690,'ИПУ и ОКПУ'!$O$2:$O$3258),"")</f>
        <v/>
      </c>
      <c r="G2690">
        <f>VLOOKUP(A2690,'Лицевые счета'!$A$2:$K$4570,9,0)</f>
        <v>1</v>
      </c>
      <c r="H2690">
        <f>VLOOKUP(A2690,'Лицевые счета'!$A$2:$K$4570,10,0)</f>
        <v>92</v>
      </c>
      <c r="I2690" t="str">
        <f>VLOOKUP(A2690,'Лицевые счета'!$A$2:$K$4570,6,0)</f>
        <v>ФЛ</v>
      </c>
      <c r="J2690">
        <f>IF(AND(C2690=0,I2690="ФЛ"),G2690*H2690,"")</f>
        <v>92</v>
      </c>
      <c r="K2690" t="str">
        <f>IF(AND(C2690&gt;0,E2690="Нет показаний",I2690="ФЛ"),G2690*H2690,"")</f>
        <v/>
      </c>
    </row>
    <row r="2691" spans="1:11" x14ac:dyDescent="0.25">
      <c r="A2691" s="7">
        <v>382911</v>
      </c>
      <c r="B2691" s="7">
        <f>VLOOKUP(A2691,'Лицевые счета'!$A$1:$K$4570,2,0)</f>
        <v>349385</v>
      </c>
      <c r="C2691">
        <f>COUNTIF('ИПУ и ОКПУ'!$A$2:$A$3258,A2691)</f>
        <v>0</v>
      </c>
      <c r="D2691" t="str">
        <f>IF(C2691&gt;0,VLOOKUP(A2691,'ИПУ и ОКПУ'!$A$1:$O$3258,9,0),"")</f>
        <v/>
      </c>
      <c r="E2691" t="str">
        <f>IF(C2691&gt;0,IF(VLOOKUP(A2691,'ИПУ и ОКПУ'!$A$1:$O$3258,14,0)="Нет показаний","Нет показаний",""),"")</f>
        <v/>
      </c>
      <c r="F2691" t="str">
        <f>IF(AND(C2691&gt;0),SUMIF('ИПУ и ОКПУ'!$A$2:$A$3258,A2691,'ИПУ и ОКПУ'!$O$2:$O$3258),"")</f>
        <v/>
      </c>
      <c r="G2691">
        <f>VLOOKUP(A2691,'Лицевые счета'!$A$2:$K$4570,9,0)</f>
        <v>1</v>
      </c>
      <c r="H2691">
        <f>VLOOKUP(A2691,'Лицевые счета'!$A$2:$K$4570,10,0)</f>
        <v>118.7</v>
      </c>
      <c r="I2691" t="str">
        <f>VLOOKUP(A2691,'Лицевые счета'!$A$2:$K$4570,6,0)</f>
        <v>ФЛ</v>
      </c>
      <c r="J2691">
        <f>IF(AND(C2691=0,I2691="ФЛ"),G2691*H2691,"")</f>
        <v>118.7</v>
      </c>
      <c r="K2691" t="str">
        <f>IF(AND(C2691&gt;0,E2691="Нет показаний",I2691="ФЛ"),G2691*H2691,"")</f>
        <v/>
      </c>
    </row>
    <row r="2692" spans="1:11" x14ac:dyDescent="0.25">
      <c r="A2692" s="7">
        <v>382912</v>
      </c>
      <c r="B2692" s="7">
        <f>VLOOKUP(A2692,'Лицевые счета'!$A$1:$K$4570,2,0)</f>
        <v>349385</v>
      </c>
      <c r="C2692">
        <f>COUNTIF('ИПУ и ОКПУ'!$A$2:$A$3258,A2692)</f>
        <v>0</v>
      </c>
      <c r="D2692" t="str">
        <f>IF(C2692&gt;0,VLOOKUP(A2692,'ИПУ и ОКПУ'!$A$1:$O$3258,9,0),"")</f>
        <v/>
      </c>
      <c r="E2692" t="str">
        <f>IF(C2692&gt;0,IF(VLOOKUP(A2692,'ИПУ и ОКПУ'!$A$1:$O$3258,14,0)="Нет показаний","Нет показаний",""),"")</f>
        <v/>
      </c>
      <c r="F2692" t="str">
        <f>IF(AND(C2692&gt;0),SUMIF('ИПУ и ОКПУ'!$A$2:$A$3258,A2692,'ИПУ и ОКПУ'!$O$2:$O$3258),"")</f>
        <v/>
      </c>
      <c r="G2692">
        <f>VLOOKUP(A2692,'Лицевые счета'!$A$2:$K$4570,9,0)</f>
        <v>1</v>
      </c>
      <c r="H2692">
        <f>VLOOKUP(A2692,'Лицевые счета'!$A$2:$K$4570,10,0)</f>
        <v>92</v>
      </c>
      <c r="I2692" t="str">
        <f>VLOOKUP(A2692,'Лицевые счета'!$A$2:$K$4570,6,0)</f>
        <v>ФЛ</v>
      </c>
      <c r="J2692">
        <f>IF(AND(C2692=0,I2692="ФЛ"),G2692*H2692,"")</f>
        <v>92</v>
      </c>
      <c r="K2692" t="str">
        <f>IF(AND(C2692&gt;0,E2692="Нет показаний",I2692="ФЛ"),G2692*H2692,"")</f>
        <v/>
      </c>
    </row>
    <row r="2693" spans="1:11" x14ac:dyDescent="0.25">
      <c r="A2693" s="7">
        <v>382914</v>
      </c>
      <c r="B2693" s="7">
        <f>VLOOKUP(A2693,'Лицевые счета'!$A$1:$K$4570,2,0)</f>
        <v>349385</v>
      </c>
      <c r="C2693">
        <f>COUNTIF('ИПУ и ОКПУ'!$A$2:$A$3258,A2693)</f>
        <v>1</v>
      </c>
      <c r="D2693" t="str">
        <f>IF(C2693&gt;0,VLOOKUP(A2693,'ИПУ и ОКПУ'!$A$1:$O$3258,9,0),"")</f>
        <v>Одноставочный</v>
      </c>
      <c r="E2693" t="str">
        <f>IF(C2693&gt;0,IF(VLOOKUP(A2693,'ИПУ и ОКПУ'!$A$1:$O$3258,14,0)="Нет показаний","Нет показаний",""),"")</f>
        <v/>
      </c>
      <c r="F2693">
        <f>IF(AND(C2693&gt;0),SUMIF('ИПУ и ОКПУ'!$A$2:$A$3258,A2693,'ИПУ и ОКПУ'!$O$2:$O$3258),"")</f>
        <v>406.70679999999999</v>
      </c>
      <c r="G2693">
        <f>VLOOKUP(A2693,'Лицевые счета'!$A$2:$K$4570,9,0)</f>
        <v>1</v>
      </c>
      <c r="H2693" t="str">
        <f>VLOOKUP(A2693,'Лицевые счета'!$A$2:$K$4570,10,0)</f>
        <v>ЮЛ</v>
      </c>
      <c r="I2693" t="str">
        <f>VLOOKUP(A2693,'Лицевые счета'!$A$2:$K$4570,6,0)</f>
        <v>ЮЛ</v>
      </c>
      <c r="J2693" t="str">
        <f>IF(AND(C2693=0,I2693="ФЛ"),G2693*H2693,"")</f>
        <v/>
      </c>
      <c r="K2693" t="str">
        <f>IF(AND(C2693&gt;0,E2693="Нет показаний",I2693="ФЛ"),G2693*H2693,"")</f>
        <v/>
      </c>
    </row>
    <row r="2694" spans="1:11" x14ac:dyDescent="0.25">
      <c r="A2694" s="7">
        <v>382915</v>
      </c>
      <c r="B2694" s="7">
        <f>VLOOKUP(A2694,'Лицевые счета'!$A$1:$K$4570,2,0)</f>
        <v>349385</v>
      </c>
      <c r="C2694">
        <f>COUNTIF('ИПУ и ОКПУ'!$A$2:$A$3258,A2694)</f>
        <v>1</v>
      </c>
      <c r="D2694" t="str">
        <f>IF(C2694&gt;0,VLOOKUP(A2694,'ИПУ и ОКПУ'!$A$1:$O$3258,9,0),"")</f>
        <v>Одноставочный</v>
      </c>
      <c r="E2694" t="str">
        <f>IF(C2694&gt;0,IF(VLOOKUP(A2694,'ИПУ и ОКПУ'!$A$1:$O$3258,14,0)="Нет показаний","Нет показаний",""),"")</f>
        <v/>
      </c>
      <c r="F2694">
        <f>IF(AND(C2694&gt;0),SUMIF('ИПУ и ОКПУ'!$A$2:$A$3258,A2694,'ИПУ и ОКПУ'!$O$2:$O$3258),"")</f>
        <v>120</v>
      </c>
      <c r="G2694">
        <f>VLOOKUP(A2694,'Лицевые счета'!$A$2:$K$4570,9,0)</f>
        <v>1</v>
      </c>
      <c r="H2694">
        <f>VLOOKUP(A2694,'Лицевые счета'!$A$2:$K$4570,10,0)</f>
        <v>92</v>
      </c>
      <c r="I2694" t="str">
        <f>VLOOKUP(A2694,'Лицевые счета'!$A$2:$K$4570,6,0)</f>
        <v>ФЛ</v>
      </c>
      <c r="J2694" t="str">
        <f>IF(AND(C2694=0,I2694="ФЛ"),G2694*H2694,"")</f>
        <v/>
      </c>
      <c r="K2694" t="str">
        <f>IF(AND(C2694&gt;0,E2694="Нет показаний",I2694="ФЛ"),G2694*H2694,"")</f>
        <v/>
      </c>
    </row>
    <row r="2695" spans="1:11" x14ac:dyDescent="0.25">
      <c r="A2695" s="7">
        <v>384346</v>
      </c>
      <c r="B2695" s="7">
        <f>VLOOKUP(A2695,'Лицевые счета'!$A$1:$K$4570,2,0)</f>
        <v>349578</v>
      </c>
      <c r="C2695">
        <f>COUNTIF('ИПУ и ОКПУ'!$A$2:$A$3258,A2695)</f>
        <v>1</v>
      </c>
      <c r="D2695" t="str">
        <f>IF(C2695&gt;0,VLOOKUP(A2695,'ИПУ и ОКПУ'!$A$1:$O$3258,9,0),"")</f>
        <v>Одноставочный</v>
      </c>
      <c r="E2695" t="str">
        <f>IF(C2695&gt;0,IF(VLOOKUP(A2695,'ИПУ и ОКПУ'!$A$1:$O$3258,14,0)="Нет показаний","Нет показаний",""),"")</f>
        <v>Нет показаний</v>
      </c>
      <c r="F2695">
        <f>IF(AND(C2695&gt;0),SUMIF('ИПУ и ОКПУ'!$A$2:$A$3258,A2695,'ИПУ и ОКПУ'!$O$2:$O$3258),"")</f>
        <v>0</v>
      </c>
      <c r="G2695">
        <f>VLOOKUP(A2695,'Лицевые счета'!$A$2:$K$4570,9,0)</f>
        <v>1</v>
      </c>
      <c r="H2695">
        <f>VLOOKUP(A2695,'Лицевые счета'!$A$2:$K$4570,10,0)</f>
        <v>118.7</v>
      </c>
      <c r="I2695" t="str">
        <f>VLOOKUP(A2695,'Лицевые счета'!$A$2:$K$4570,6,0)</f>
        <v>ФЛ</v>
      </c>
      <c r="J2695" t="str">
        <f>IF(AND(C2695=0,I2695="ФЛ"),G2695*H2695,"")</f>
        <v/>
      </c>
      <c r="K2695">
        <f>IF(AND(C2695&gt;0,E2695="Нет показаний",I2695="ФЛ"),G2695*H2695,"")</f>
        <v>118.7</v>
      </c>
    </row>
    <row r="2696" spans="1:11" x14ac:dyDescent="0.25">
      <c r="A2696" s="7">
        <v>384348</v>
      </c>
      <c r="B2696" s="7">
        <f>VLOOKUP(A2696,'Лицевые счета'!$A$1:$K$4570,2,0)</f>
        <v>349578</v>
      </c>
      <c r="C2696">
        <f>COUNTIF('ИПУ и ОКПУ'!$A$2:$A$3258,A2696)</f>
        <v>1</v>
      </c>
      <c r="D2696" t="str">
        <f>IF(C2696&gt;0,VLOOKUP(A2696,'ИПУ и ОКПУ'!$A$1:$O$3258,9,0),"")</f>
        <v>Одноставочный</v>
      </c>
      <c r="E2696" t="str">
        <f>IF(C2696&gt;0,IF(VLOOKUP(A2696,'ИПУ и ОКПУ'!$A$1:$O$3258,14,0)="Нет показаний","Нет показаний",""),"")</f>
        <v/>
      </c>
      <c r="F2696">
        <f>IF(AND(C2696&gt;0),SUMIF('ИПУ и ОКПУ'!$A$2:$A$3258,A2696,'ИПУ и ОКПУ'!$O$2:$O$3258),"")</f>
        <v>175</v>
      </c>
      <c r="G2696">
        <f>VLOOKUP(A2696,'Лицевые счета'!$A$2:$K$4570,9,0)</f>
        <v>1</v>
      </c>
      <c r="H2696">
        <f>VLOOKUP(A2696,'Лицевые счета'!$A$2:$K$4570,10,0)</f>
        <v>118.7</v>
      </c>
      <c r="I2696" t="str">
        <f>VLOOKUP(A2696,'Лицевые счета'!$A$2:$K$4570,6,0)</f>
        <v>ФЛ</v>
      </c>
      <c r="J2696" t="str">
        <f>IF(AND(C2696=0,I2696="ФЛ"),G2696*H2696,"")</f>
        <v/>
      </c>
      <c r="K2696" t="str">
        <f>IF(AND(C2696&gt;0,E2696="Нет показаний",I2696="ФЛ"),G2696*H2696,"")</f>
        <v/>
      </c>
    </row>
    <row r="2697" spans="1:11" x14ac:dyDescent="0.25">
      <c r="A2697" s="7">
        <v>384356</v>
      </c>
      <c r="B2697" s="7">
        <f>VLOOKUP(A2697,'Лицевые счета'!$A$1:$K$4570,2,0)</f>
        <v>349578</v>
      </c>
      <c r="C2697">
        <f>COUNTIF('ИПУ и ОКПУ'!$A$2:$A$3258,A2697)</f>
        <v>1</v>
      </c>
      <c r="D2697" t="str">
        <f>IF(C2697&gt;0,VLOOKUP(A2697,'ИПУ и ОКПУ'!$A$1:$O$3258,9,0),"")</f>
        <v>Одноставочный</v>
      </c>
      <c r="E2697" t="str">
        <f>IF(C2697&gt;0,IF(VLOOKUP(A2697,'ИПУ и ОКПУ'!$A$1:$O$3258,14,0)="Нет показаний","Нет показаний",""),"")</f>
        <v>Нет показаний</v>
      </c>
      <c r="F2697">
        <f>IF(AND(C2697&gt;0),SUMIF('ИПУ и ОКПУ'!$A$2:$A$3258,A2697,'ИПУ и ОКПУ'!$O$2:$O$3258),"")</f>
        <v>0</v>
      </c>
      <c r="G2697">
        <f>VLOOKUP(A2697,'Лицевые счета'!$A$2:$K$4570,9,0)</f>
        <v>1</v>
      </c>
      <c r="H2697">
        <f>VLOOKUP(A2697,'Лицевые счета'!$A$2:$K$4570,10,0)</f>
        <v>118.7</v>
      </c>
      <c r="I2697" t="str">
        <f>VLOOKUP(A2697,'Лицевые счета'!$A$2:$K$4570,6,0)</f>
        <v>ФЛ</v>
      </c>
      <c r="J2697" t="str">
        <f>IF(AND(C2697=0,I2697="ФЛ"),G2697*H2697,"")</f>
        <v/>
      </c>
      <c r="K2697">
        <f>IF(AND(C2697&gt;0,E2697="Нет показаний",I2697="ФЛ"),G2697*H2697,"")</f>
        <v>118.7</v>
      </c>
    </row>
    <row r="2698" spans="1:11" x14ac:dyDescent="0.25">
      <c r="A2698" s="7">
        <v>384362</v>
      </c>
      <c r="B2698" s="7">
        <f>VLOOKUP(A2698,'Лицевые счета'!$A$1:$K$4570,2,0)</f>
        <v>349578</v>
      </c>
      <c r="C2698">
        <f>COUNTIF('ИПУ и ОКПУ'!$A$2:$A$3258,A2698)</f>
        <v>1</v>
      </c>
      <c r="D2698" t="str">
        <f>IF(C2698&gt;0,VLOOKUP(A2698,'ИПУ и ОКПУ'!$A$1:$O$3258,9,0),"")</f>
        <v>Одноставочный</v>
      </c>
      <c r="E2698" t="str">
        <f>IF(C2698&gt;0,IF(VLOOKUP(A2698,'ИПУ и ОКПУ'!$A$1:$O$3258,14,0)="Нет показаний","Нет показаний",""),"")</f>
        <v>Нет показаний</v>
      </c>
      <c r="F2698">
        <f>IF(AND(C2698&gt;0),SUMIF('ИПУ и ОКПУ'!$A$2:$A$3258,A2698,'ИПУ и ОКПУ'!$O$2:$O$3258),"")</f>
        <v>0</v>
      </c>
      <c r="G2698">
        <f>VLOOKUP(A2698,'Лицевые счета'!$A$2:$K$4570,9,0)</f>
        <v>1</v>
      </c>
      <c r="H2698">
        <f>VLOOKUP(A2698,'Лицевые счета'!$A$2:$K$4570,10,0)</f>
        <v>118.7</v>
      </c>
      <c r="I2698" t="str">
        <f>VLOOKUP(A2698,'Лицевые счета'!$A$2:$K$4570,6,0)</f>
        <v>ФЛ</v>
      </c>
      <c r="J2698" t="str">
        <f>IF(AND(C2698=0,I2698="ФЛ"),G2698*H2698,"")</f>
        <v/>
      </c>
      <c r="K2698">
        <f>IF(AND(C2698&gt;0,E2698="Нет показаний",I2698="ФЛ"),G2698*H2698,"")</f>
        <v>118.7</v>
      </c>
    </row>
    <row r="2699" spans="1:11" x14ac:dyDescent="0.25">
      <c r="A2699" s="7">
        <v>390246</v>
      </c>
      <c r="B2699" s="7">
        <f>VLOOKUP(A2699,'Лицевые счета'!$A$1:$K$4570,2,0)</f>
        <v>349400</v>
      </c>
      <c r="C2699">
        <f>COUNTIF('ИПУ и ОКПУ'!$A$2:$A$3258,A2699)</f>
        <v>1</v>
      </c>
      <c r="D2699" t="str">
        <f>IF(C2699&gt;0,VLOOKUP(A2699,'ИПУ и ОКПУ'!$A$1:$O$3258,9,0),"")</f>
        <v>Одноставочный</v>
      </c>
      <c r="E2699" t="str">
        <f>IF(C2699&gt;0,IF(VLOOKUP(A2699,'ИПУ и ОКПУ'!$A$1:$O$3258,14,0)="Нет показаний","Нет показаний",""),"")</f>
        <v>Нет показаний</v>
      </c>
      <c r="F2699">
        <f>IF(AND(C2699&gt;0),SUMIF('ИПУ и ОКПУ'!$A$2:$A$3258,A2699,'ИПУ и ОКПУ'!$O$2:$O$3258),"")</f>
        <v>0</v>
      </c>
      <c r="G2699">
        <f>VLOOKUP(A2699,'Лицевые счета'!$A$2:$K$4570,9,0)</f>
        <v>1</v>
      </c>
      <c r="H2699">
        <f>VLOOKUP(A2699,'Лицевые счета'!$A$2:$K$4570,10,0)</f>
        <v>92</v>
      </c>
      <c r="I2699" t="str">
        <f>VLOOKUP(A2699,'Лицевые счета'!$A$2:$K$4570,6,0)</f>
        <v>ФЛ</v>
      </c>
      <c r="J2699" t="str">
        <f>IF(AND(C2699=0,I2699="ФЛ"),G2699*H2699,"")</f>
        <v/>
      </c>
      <c r="K2699">
        <f>IF(AND(C2699&gt;0,E2699="Нет показаний",I2699="ФЛ"),G2699*H2699,"")</f>
        <v>92</v>
      </c>
    </row>
    <row r="2700" spans="1:11" x14ac:dyDescent="0.25">
      <c r="A2700" s="7">
        <v>390384</v>
      </c>
      <c r="B2700" s="7">
        <f>VLOOKUP(A2700,'Лицевые счета'!$A$1:$K$4570,2,0)</f>
        <v>349400</v>
      </c>
      <c r="C2700">
        <f>COUNTIF('ИПУ и ОКПУ'!$A$2:$A$3258,A2700)</f>
        <v>1</v>
      </c>
      <c r="D2700" t="str">
        <f>IF(C2700&gt;0,VLOOKUP(A2700,'ИПУ и ОКПУ'!$A$1:$O$3258,9,0),"")</f>
        <v>Одноставочный</v>
      </c>
      <c r="E2700" t="str">
        <f>IF(C2700&gt;0,IF(VLOOKUP(A2700,'ИПУ и ОКПУ'!$A$1:$O$3258,14,0)="Нет показаний","Нет показаний",""),"")</f>
        <v/>
      </c>
      <c r="F2700">
        <f>IF(AND(C2700&gt;0),SUMIF('ИПУ и ОКПУ'!$A$2:$A$3258,A2700,'ИПУ и ОКПУ'!$O$2:$O$3258),"")</f>
        <v>221</v>
      </c>
      <c r="G2700">
        <f>VLOOKUP(A2700,'Лицевые счета'!$A$2:$K$4570,9,0)</f>
        <v>1</v>
      </c>
      <c r="H2700">
        <f>VLOOKUP(A2700,'Лицевые счета'!$A$2:$K$4570,10,0)</f>
        <v>92</v>
      </c>
      <c r="I2700" t="str">
        <f>VLOOKUP(A2700,'Лицевые счета'!$A$2:$K$4570,6,0)</f>
        <v>ФЛ</v>
      </c>
      <c r="J2700" t="str">
        <f>IF(AND(C2700=0,I2700="ФЛ"),G2700*H2700,"")</f>
        <v/>
      </c>
      <c r="K2700" t="str">
        <f>IF(AND(C2700&gt;0,E2700="Нет показаний",I2700="ФЛ"),G2700*H2700,"")</f>
        <v/>
      </c>
    </row>
    <row r="2701" spans="1:11" x14ac:dyDescent="0.25">
      <c r="A2701" s="7">
        <v>390386</v>
      </c>
      <c r="B2701" s="7">
        <f>VLOOKUP(A2701,'Лицевые счета'!$A$1:$K$4570,2,0)</f>
        <v>349400</v>
      </c>
      <c r="C2701">
        <f>COUNTIF('ИПУ и ОКПУ'!$A$2:$A$3258,A2701)</f>
        <v>1</v>
      </c>
      <c r="D2701" t="str">
        <f>IF(C2701&gt;0,VLOOKUP(A2701,'ИПУ и ОКПУ'!$A$1:$O$3258,9,0),"")</f>
        <v>Одноставочный</v>
      </c>
      <c r="E2701" t="str">
        <f>IF(C2701&gt;0,IF(VLOOKUP(A2701,'ИПУ и ОКПУ'!$A$1:$O$3258,14,0)="Нет показаний","Нет показаний",""),"")</f>
        <v/>
      </c>
      <c r="F2701">
        <f>IF(AND(C2701&gt;0),SUMIF('ИПУ и ОКПУ'!$A$2:$A$3258,A2701,'ИПУ и ОКПУ'!$O$2:$O$3258),"")</f>
        <v>117</v>
      </c>
      <c r="G2701">
        <f>VLOOKUP(A2701,'Лицевые счета'!$A$2:$K$4570,9,0)</f>
        <v>1</v>
      </c>
      <c r="H2701">
        <f>VLOOKUP(A2701,'Лицевые счета'!$A$2:$K$4570,10,0)</f>
        <v>118.7</v>
      </c>
      <c r="I2701" t="str">
        <f>VLOOKUP(A2701,'Лицевые счета'!$A$2:$K$4570,6,0)</f>
        <v>ФЛ</v>
      </c>
      <c r="J2701" t="str">
        <f>IF(AND(C2701=0,I2701="ФЛ"),G2701*H2701,"")</f>
        <v/>
      </c>
      <c r="K2701" t="str">
        <f>IF(AND(C2701&gt;0,E2701="Нет показаний",I2701="ФЛ"),G2701*H2701,"")</f>
        <v/>
      </c>
    </row>
    <row r="2702" spans="1:11" x14ac:dyDescent="0.25">
      <c r="A2702" s="7">
        <v>390390</v>
      </c>
      <c r="B2702" s="7">
        <f>VLOOKUP(A2702,'Лицевые счета'!$A$1:$K$4570,2,0)</f>
        <v>349400</v>
      </c>
      <c r="C2702">
        <f>COUNTIF('ИПУ и ОКПУ'!$A$2:$A$3258,A2702)</f>
        <v>1</v>
      </c>
      <c r="D2702" t="str">
        <f>IF(C2702&gt;0,VLOOKUP(A2702,'ИПУ и ОКПУ'!$A$1:$O$3258,9,0),"")</f>
        <v>Одноставочный</v>
      </c>
      <c r="E2702" t="str">
        <f>IF(C2702&gt;0,IF(VLOOKUP(A2702,'ИПУ и ОКПУ'!$A$1:$O$3258,14,0)="Нет показаний","Нет показаний",""),"")</f>
        <v>Нет показаний</v>
      </c>
      <c r="F2702">
        <f>IF(AND(C2702&gt;0),SUMIF('ИПУ и ОКПУ'!$A$2:$A$3258,A2702,'ИПУ и ОКПУ'!$O$2:$O$3258),"")</f>
        <v>0</v>
      </c>
      <c r="G2702">
        <f>VLOOKUP(A2702,'Лицевые счета'!$A$2:$K$4570,9,0)</f>
        <v>1</v>
      </c>
      <c r="H2702">
        <f>VLOOKUP(A2702,'Лицевые счета'!$A$2:$K$4570,10,0)</f>
        <v>118.7</v>
      </c>
      <c r="I2702" t="str">
        <f>VLOOKUP(A2702,'Лицевые счета'!$A$2:$K$4570,6,0)</f>
        <v>ФЛ</v>
      </c>
      <c r="J2702" t="str">
        <f>IF(AND(C2702=0,I2702="ФЛ"),G2702*H2702,"")</f>
        <v/>
      </c>
      <c r="K2702">
        <f>IF(AND(C2702&gt;0,E2702="Нет показаний",I2702="ФЛ"),G2702*H2702,"")</f>
        <v>118.7</v>
      </c>
    </row>
    <row r="2703" spans="1:11" x14ac:dyDescent="0.25">
      <c r="A2703" s="7">
        <v>390396</v>
      </c>
      <c r="B2703" s="7">
        <f>VLOOKUP(A2703,'Лицевые счета'!$A$1:$K$4570,2,0)</f>
        <v>349400</v>
      </c>
      <c r="C2703">
        <f>COUNTIF('ИПУ и ОКПУ'!$A$2:$A$3258,A2703)</f>
        <v>1</v>
      </c>
      <c r="D2703" t="str">
        <f>IF(C2703&gt;0,VLOOKUP(A2703,'ИПУ и ОКПУ'!$A$1:$O$3258,9,0),"")</f>
        <v>Одноставочный</v>
      </c>
      <c r="E2703" t="str">
        <f>IF(C2703&gt;0,IF(VLOOKUP(A2703,'ИПУ и ОКПУ'!$A$1:$O$3258,14,0)="Нет показаний","Нет показаний",""),"")</f>
        <v>Нет показаний</v>
      </c>
      <c r="F2703">
        <f>IF(AND(C2703&gt;0),SUMIF('ИПУ и ОКПУ'!$A$2:$A$3258,A2703,'ИПУ и ОКПУ'!$O$2:$O$3258),"")</f>
        <v>0</v>
      </c>
      <c r="G2703">
        <f>VLOOKUP(A2703,'Лицевые счета'!$A$2:$K$4570,9,0)</f>
        <v>1</v>
      </c>
      <c r="H2703">
        <f>VLOOKUP(A2703,'Лицевые счета'!$A$2:$K$4570,10,0)</f>
        <v>118.7</v>
      </c>
      <c r="I2703" t="str">
        <f>VLOOKUP(A2703,'Лицевые счета'!$A$2:$K$4570,6,0)</f>
        <v>ФЛ</v>
      </c>
      <c r="J2703" t="str">
        <f>IF(AND(C2703=0,I2703="ФЛ"),G2703*H2703,"")</f>
        <v/>
      </c>
      <c r="K2703">
        <f>IF(AND(C2703&gt;0,E2703="Нет показаний",I2703="ФЛ"),G2703*H2703,"")</f>
        <v>118.7</v>
      </c>
    </row>
    <row r="2704" spans="1:11" x14ac:dyDescent="0.25">
      <c r="A2704" s="7">
        <v>390403</v>
      </c>
      <c r="B2704" s="7">
        <f>VLOOKUP(A2704,'Лицевые счета'!$A$1:$K$4570,2,0)</f>
        <v>349400</v>
      </c>
      <c r="C2704">
        <f>COUNTIF('ИПУ и ОКПУ'!$A$2:$A$3258,A2704)</f>
        <v>1</v>
      </c>
      <c r="D2704" t="str">
        <f>IF(C2704&gt;0,VLOOKUP(A2704,'ИПУ и ОКПУ'!$A$1:$O$3258,9,0),"")</f>
        <v>Одноставочный</v>
      </c>
      <c r="E2704" t="str">
        <f>IF(C2704&gt;0,IF(VLOOKUP(A2704,'ИПУ и ОКПУ'!$A$1:$O$3258,14,0)="Нет показаний","Нет показаний",""),"")</f>
        <v>Нет показаний</v>
      </c>
      <c r="F2704">
        <f>IF(AND(C2704&gt;0),SUMIF('ИПУ и ОКПУ'!$A$2:$A$3258,A2704,'ИПУ и ОКПУ'!$O$2:$O$3258),"")</f>
        <v>0</v>
      </c>
      <c r="G2704">
        <f>VLOOKUP(A2704,'Лицевые счета'!$A$2:$K$4570,9,0)</f>
        <v>1</v>
      </c>
      <c r="H2704">
        <f>VLOOKUP(A2704,'Лицевые счета'!$A$2:$K$4570,10,0)</f>
        <v>92</v>
      </c>
      <c r="I2704" t="str">
        <f>VLOOKUP(A2704,'Лицевые счета'!$A$2:$K$4570,6,0)</f>
        <v>ФЛ</v>
      </c>
      <c r="J2704" t="str">
        <f>IF(AND(C2704=0,I2704="ФЛ"),G2704*H2704,"")</f>
        <v/>
      </c>
      <c r="K2704">
        <f>IF(AND(C2704&gt;0,E2704="Нет показаний",I2704="ФЛ"),G2704*H2704,"")</f>
        <v>92</v>
      </c>
    </row>
    <row r="2705" spans="1:11" x14ac:dyDescent="0.25">
      <c r="A2705" s="7">
        <v>390565</v>
      </c>
      <c r="B2705" s="7">
        <f>VLOOKUP(A2705,'Лицевые счета'!$A$1:$K$4570,2,0)</f>
        <v>349400</v>
      </c>
      <c r="C2705">
        <f>COUNTIF('ИПУ и ОКПУ'!$A$2:$A$3258,A2705)</f>
        <v>1</v>
      </c>
      <c r="D2705" t="str">
        <f>IF(C2705&gt;0,VLOOKUP(A2705,'ИПУ и ОКПУ'!$A$1:$O$3258,9,0),"")</f>
        <v>Одноставочный</v>
      </c>
      <c r="E2705" t="str">
        <f>IF(C2705&gt;0,IF(VLOOKUP(A2705,'ИПУ и ОКПУ'!$A$1:$O$3258,14,0)="Нет показаний","Нет показаний",""),"")</f>
        <v>Нет показаний</v>
      </c>
      <c r="F2705">
        <f>IF(AND(C2705&gt;0),SUMIF('ИПУ и ОКПУ'!$A$2:$A$3258,A2705,'ИПУ и ОКПУ'!$O$2:$O$3258),"")</f>
        <v>0</v>
      </c>
      <c r="G2705">
        <f>VLOOKUP(A2705,'Лицевые счета'!$A$2:$K$4570,9,0)</f>
        <v>1</v>
      </c>
      <c r="H2705">
        <f>VLOOKUP(A2705,'Лицевые счета'!$A$2:$K$4570,10,0)</f>
        <v>92</v>
      </c>
      <c r="I2705" t="str">
        <f>VLOOKUP(A2705,'Лицевые счета'!$A$2:$K$4570,6,0)</f>
        <v>ФЛ</v>
      </c>
      <c r="J2705" t="str">
        <f>IF(AND(C2705=0,I2705="ФЛ"),G2705*H2705,"")</f>
        <v/>
      </c>
      <c r="K2705">
        <f>IF(AND(C2705&gt;0,E2705="Нет показаний",I2705="ФЛ"),G2705*H2705,"")</f>
        <v>92</v>
      </c>
    </row>
    <row r="2706" spans="1:11" x14ac:dyDescent="0.25">
      <c r="A2706" s="7">
        <v>390567</v>
      </c>
      <c r="B2706" s="7">
        <f>VLOOKUP(A2706,'Лицевые счета'!$A$1:$K$4570,2,0)</f>
        <v>349400</v>
      </c>
      <c r="C2706">
        <f>COUNTIF('ИПУ и ОКПУ'!$A$2:$A$3258,A2706)</f>
        <v>1</v>
      </c>
      <c r="D2706" t="str">
        <f>IF(C2706&gt;0,VLOOKUP(A2706,'ИПУ и ОКПУ'!$A$1:$O$3258,9,0),"")</f>
        <v>Одноставочный</v>
      </c>
      <c r="E2706" t="str">
        <f>IF(C2706&gt;0,IF(VLOOKUP(A2706,'ИПУ и ОКПУ'!$A$1:$O$3258,14,0)="Нет показаний","Нет показаний",""),"")</f>
        <v/>
      </c>
      <c r="F2706">
        <f>IF(AND(C2706&gt;0),SUMIF('ИПУ и ОКПУ'!$A$2:$A$3258,A2706,'ИПУ и ОКПУ'!$O$2:$O$3258),"")</f>
        <v>156</v>
      </c>
      <c r="G2706">
        <f>VLOOKUP(A2706,'Лицевые счета'!$A$2:$K$4570,9,0)</f>
        <v>1</v>
      </c>
      <c r="H2706">
        <f>VLOOKUP(A2706,'Лицевые счета'!$A$2:$K$4570,10,0)</f>
        <v>92</v>
      </c>
      <c r="I2706" t="str">
        <f>VLOOKUP(A2706,'Лицевые счета'!$A$2:$K$4570,6,0)</f>
        <v>ФЛ</v>
      </c>
      <c r="J2706" t="str">
        <f>IF(AND(C2706=0,I2706="ФЛ"),G2706*H2706,"")</f>
        <v/>
      </c>
      <c r="K2706" t="str">
        <f>IF(AND(C2706&gt;0,E2706="Нет показаний",I2706="ФЛ"),G2706*H2706,"")</f>
        <v/>
      </c>
    </row>
    <row r="2707" spans="1:11" x14ac:dyDescent="0.25">
      <c r="A2707" s="7">
        <v>390572</v>
      </c>
      <c r="B2707" s="7">
        <f>VLOOKUP(A2707,'Лицевые счета'!$A$1:$K$4570,2,0)</f>
        <v>349400</v>
      </c>
      <c r="C2707">
        <f>COUNTIF('ИПУ и ОКПУ'!$A$2:$A$3258,A2707)</f>
        <v>1</v>
      </c>
      <c r="D2707" t="str">
        <f>IF(C2707&gt;0,VLOOKUP(A2707,'ИПУ и ОКПУ'!$A$1:$O$3258,9,0),"")</f>
        <v>Одноставочный</v>
      </c>
      <c r="E2707" t="str">
        <f>IF(C2707&gt;0,IF(VLOOKUP(A2707,'ИПУ и ОКПУ'!$A$1:$O$3258,14,0)="Нет показаний","Нет показаний",""),"")</f>
        <v>Нет показаний</v>
      </c>
      <c r="F2707">
        <f>IF(AND(C2707&gt;0),SUMIF('ИПУ и ОКПУ'!$A$2:$A$3258,A2707,'ИПУ и ОКПУ'!$O$2:$O$3258),"")</f>
        <v>0</v>
      </c>
      <c r="G2707">
        <f>VLOOKUP(A2707,'Лицевые счета'!$A$2:$K$4570,9,0)</f>
        <v>1</v>
      </c>
      <c r="H2707">
        <f>VLOOKUP(A2707,'Лицевые счета'!$A$2:$K$4570,10,0)</f>
        <v>92</v>
      </c>
      <c r="I2707" t="str">
        <f>VLOOKUP(A2707,'Лицевые счета'!$A$2:$K$4570,6,0)</f>
        <v>ФЛ</v>
      </c>
      <c r="J2707" t="str">
        <f>IF(AND(C2707=0,I2707="ФЛ"),G2707*H2707,"")</f>
        <v/>
      </c>
      <c r="K2707">
        <f>IF(AND(C2707&gt;0,E2707="Нет показаний",I2707="ФЛ"),G2707*H2707,"")</f>
        <v>92</v>
      </c>
    </row>
    <row r="2708" spans="1:11" x14ac:dyDescent="0.25">
      <c r="A2708" s="7">
        <v>390575</v>
      </c>
      <c r="B2708" s="7">
        <f>VLOOKUP(A2708,'Лицевые счета'!$A$1:$K$4570,2,0)</f>
        <v>349400</v>
      </c>
      <c r="C2708">
        <f>COUNTIF('ИПУ и ОКПУ'!$A$2:$A$3258,A2708)</f>
        <v>1</v>
      </c>
      <c r="D2708" t="str">
        <f>IF(C2708&gt;0,VLOOKUP(A2708,'ИПУ и ОКПУ'!$A$1:$O$3258,9,0),"")</f>
        <v>Одноставочный</v>
      </c>
      <c r="E2708" t="str">
        <f>IF(C2708&gt;0,IF(VLOOKUP(A2708,'ИПУ и ОКПУ'!$A$1:$O$3258,14,0)="Нет показаний","Нет показаний",""),"")</f>
        <v/>
      </c>
      <c r="F2708">
        <f>IF(AND(C2708&gt;0),SUMIF('ИПУ и ОКПУ'!$A$2:$A$3258,A2708,'ИПУ и ОКПУ'!$O$2:$O$3258),"")</f>
        <v>30.66</v>
      </c>
      <c r="G2708">
        <f>VLOOKUP(A2708,'Лицевые счета'!$A$2:$K$4570,9,0)</f>
        <v>1</v>
      </c>
      <c r="H2708" t="str">
        <f>VLOOKUP(A2708,'Лицевые счета'!$A$2:$K$4570,10,0)</f>
        <v>ЮЛ</v>
      </c>
      <c r="I2708" t="str">
        <f>VLOOKUP(A2708,'Лицевые счета'!$A$2:$K$4570,6,0)</f>
        <v>ЮЛ</v>
      </c>
      <c r="J2708" t="str">
        <f>IF(AND(C2708=0,I2708="ФЛ"),G2708*H2708,"")</f>
        <v/>
      </c>
      <c r="K2708" t="str">
        <f>IF(AND(C2708&gt;0,E2708="Нет показаний",I2708="ФЛ"),G2708*H2708,"")</f>
        <v/>
      </c>
    </row>
    <row r="2709" spans="1:11" x14ac:dyDescent="0.25">
      <c r="A2709" s="7">
        <v>400149</v>
      </c>
      <c r="B2709" s="7">
        <f>VLOOKUP(A2709,'Лицевые счета'!$A$1:$K$4570,2,0)</f>
        <v>349561</v>
      </c>
      <c r="C2709">
        <f>COUNTIF('ИПУ и ОКПУ'!$A$2:$A$3258,A2709)</f>
        <v>2</v>
      </c>
      <c r="D2709" t="str">
        <f>IF(C2709&gt;0,VLOOKUP(A2709,'ИПУ и ОКПУ'!$A$1:$O$3258,9,0),"")</f>
        <v>Одноставочный</v>
      </c>
      <c r="E2709" t="str">
        <f>IF(C2709&gt;0,IF(VLOOKUP(A2709,'ИПУ и ОКПУ'!$A$1:$O$3258,14,0)="Нет показаний","Нет показаний",""),"")</f>
        <v/>
      </c>
      <c r="F2709">
        <f>IF(AND(C2709&gt;0),SUMIF('ИПУ и ОКПУ'!$A$2:$A$3258,A2709,'ИПУ и ОКПУ'!$O$2:$O$3258),"")</f>
        <v>189.8</v>
      </c>
      <c r="G2709">
        <f>VLOOKUP(A2709,'Лицевые счета'!$A$2:$K$4570,9,0)</f>
        <v>1</v>
      </c>
      <c r="H2709">
        <f>VLOOKUP(A2709,'Лицевые счета'!$A$2:$K$4570,10,0)</f>
        <v>92</v>
      </c>
      <c r="I2709" t="str">
        <f>VLOOKUP(A2709,'Лицевые счета'!$A$2:$K$4570,6,0)</f>
        <v>ФЛ</v>
      </c>
      <c r="J2709" t="str">
        <f>IF(AND(C2709=0,I2709="ФЛ"),G2709*H2709,"")</f>
        <v/>
      </c>
      <c r="K2709" t="str">
        <f>IF(AND(C2709&gt;0,E2709="Нет показаний",I2709="ФЛ"),G2709*H2709,"")</f>
        <v/>
      </c>
    </row>
    <row r="2710" spans="1:11" x14ac:dyDescent="0.25">
      <c r="A2710" s="7">
        <v>400151</v>
      </c>
      <c r="B2710" s="7">
        <f>VLOOKUP(A2710,'Лицевые счета'!$A$1:$K$4570,2,0)</f>
        <v>349561</v>
      </c>
      <c r="C2710">
        <f>COUNTIF('ИПУ и ОКПУ'!$A$2:$A$3258,A2710)</f>
        <v>1</v>
      </c>
      <c r="D2710" t="str">
        <f>IF(C2710&gt;0,VLOOKUP(A2710,'ИПУ и ОКПУ'!$A$1:$O$3258,9,0),"")</f>
        <v>Одноставочный</v>
      </c>
      <c r="E2710" t="str">
        <f>IF(C2710&gt;0,IF(VLOOKUP(A2710,'ИПУ и ОКПУ'!$A$1:$O$3258,14,0)="Нет показаний","Нет показаний",""),"")</f>
        <v/>
      </c>
      <c r="F2710">
        <f>IF(AND(C2710&gt;0),SUMIF('ИПУ и ОКПУ'!$A$2:$A$3258,A2710,'ИПУ и ОКПУ'!$O$2:$O$3258),"")</f>
        <v>50</v>
      </c>
      <c r="G2710">
        <f>VLOOKUP(A2710,'Лицевые счета'!$A$2:$K$4570,9,0)</f>
        <v>1</v>
      </c>
      <c r="H2710">
        <f>VLOOKUP(A2710,'Лицевые счета'!$A$2:$K$4570,10,0)</f>
        <v>145.4</v>
      </c>
      <c r="I2710" t="str">
        <f>VLOOKUP(A2710,'Лицевые счета'!$A$2:$K$4570,6,0)</f>
        <v>ФЛ</v>
      </c>
      <c r="J2710" t="str">
        <f>IF(AND(C2710=0,I2710="ФЛ"),G2710*H2710,"")</f>
        <v/>
      </c>
      <c r="K2710" t="str">
        <f>IF(AND(C2710&gt;0,E2710="Нет показаний",I2710="ФЛ"),G2710*H2710,"")</f>
        <v/>
      </c>
    </row>
    <row r="2711" spans="1:11" x14ac:dyDescent="0.25">
      <c r="A2711" s="7">
        <v>400157</v>
      </c>
      <c r="B2711" s="7">
        <f>VLOOKUP(A2711,'Лицевые счета'!$A$1:$K$4570,2,0)</f>
        <v>349561</v>
      </c>
      <c r="C2711">
        <f>COUNTIF('ИПУ и ОКПУ'!$A$2:$A$3258,A2711)</f>
        <v>0</v>
      </c>
      <c r="D2711" t="str">
        <f>IF(C2711&gt;0,VLOOKUP(A2711,'ИПУ и ОКПУ'!$A$1:$O$3258,9,0),"")</f>
        <v/>
      </c>
      <c r="E2711" t="str">
        <f>IF(C2711&gt;0,IF(VLOOKUP(A2711,'ИПУ и ОКПУ'!$A$1:$O$3258,14,0)="Нет показаний","Нет показаний",""),"")</f>
        <v/>
      </c>
      <c r="F2711" t="str">
        <f>IF(AND(C2711&gt;0),SUMIF('ИПУ и ОКПУ'!$A$2:$A$3258,A2711,'ИПУ и ОКПУ'!$O$2:$O$3258),"")</f>
        <v/>
      </c>
      <c r="G2711">
        <f>VLOOKUP(A2711,'Лицевые счета'!$A$2:$K$4570,9,0)</f>
        <v>1</v>
      </c>
      <c r="H2711">
        <f>VLOOKUP(A2711,'Лицевые счета'!$A$2:$K$4570,10,0)</f>
        <v>92</v>
      </c>
      <c r="I2711" t="str">
        <f>VLOOKUP(A2711,'Лицевые счета'!$A$2:$K$4570,6,0)</f>
        <v>ФЛ</v>
      </c>
      <c r="J2711">
        <f>IF(AND(C2711=0,I2711="ФЛ"),G2711*H2711,"")</f>
        <v>92</v>
      </c>
      <c r="K2711" t="str">
        <f>IF(AND(C2711&gt;0,E2711="Нет показаний",I2711="ФЛ"),G2711*H2711,"")</f>
        <v/>
      </c>
    </row>
    <row r="2712" spans="1:11" x14ac:dyDescent="0.25">
      <c r="A2712" s="7">
        <v>400161</v>
      </c>
      <c r="B2712" s="7">
        <f>VLOOKUP(A2712,'Лицевые счета'!$A$1:$K$4570,2,0)</f>
        <v>349561</v>
      </c>
      <c r="C2712">
        <f>COUNTIF('ИПУ и ОКПУ'!$A$2:$A$3258,A2712)</f>
        <v>1</v>
      </c>
      <c r="D2712" t="str">
        <f>IF(C2712&gt;0,VLOOKUP(A2712,'ИПУ и ОКПУ'!$A$1:$O$3258,9,0),"")</f>
        <v>Одноставочный</v>
      </c>
      <c r="E2712" t="str">
        <f>IF(C2712&gt;0,IF(VLOOKUP(A2712,'ИПУ и ОКПУ'!$A$1:$O$3258,14,0)="Нет показаний","Нет показаний",""),"")</f>
        <v>Нет показаний</v>
      </c>
      <c r="F2712">
        <f>IF(AND(C2712&gt;0),SUMIF('ИПУ и ОКПУ'!$A$2:$A$3258,A2712,'ИПУ и ОКПУ'!$O$2:$O$3258),"")</f>
        <v>0</v>
      </c>
      <c r="G2712">
        <f>VLOOKUP(A2712,'Лицевые счета'!$A$2:$K$4570,9,0)</f>
        <v>1</v>
      </c>
      <c r="H2712">
        <f>VLOOKUP(A2712,'Лицевые счета'!$A$2:$K$4570,10,0)</f>
        <v>92</v>
      </c>
      <c r="I2712" t="str">
        <f>VLOOKUP(A2712,'Лицевые счета'!$A$2:$K$4570,6,0)</f>
        <v>ФЛ</v>
      </c>
      <c r="J2712" t="str">
        <f>IF(AND(C2712=0,I2712="ФЛ"),G2712*H2712,"")</f>
        <v/>
      </c>
      <c r="K2712">
        <f>IF(AND(C2712&gt;0,E2712="Нет показаний",I2712="ФЛ"),G2712*H2712,"")</f>
        <v>92</v>
      </c>
    </row>
    <row r="2713" spans="1:11" x14ac:dyDescent="0.25">
      <c r="A2713" s="7">
        <v>400169</v>
      </c>
      <c r="B2713" s="7">
        <f>VLOOKUP(A2713,'Лицевые счета'!$A$1:$K$4570,2,0)</f>
        <v>349561</v>
      </c>
      <c r="C2713">
        <f>COUNTIF('ИПУ и ОКПУ'!$A$2:$A$3258,A2713)</f>
        <v>0</v>
      </c>
      <c r="D2713" t="str">
        <f>IF(C2713&gt;0,VLOOKUP(A2713,'ИПУ и ОКПУ'!$A$1:$O$3258,9,0),"")</f>
        <v/>
      </c>
      <c r="E2713" t="str">
        <f>IF(C2713&gt;0,IF(VLOOKUP(A2713,'ИПУ и ОКПУ'!$A$1:$O$3258,14,0)="Нет показаний","Нет показаний",""),"")</f>
        <v/>
      </c>
      <c r="F2713" t="str">
        <f>IF(AND(C2713&gt;0),SUMIF('ИПУ и ОКПУ'!$A$2:$A$3258,A2713,'ИПУ и ОКПУ'!$O$2:$O$3258),"")</f>
        <v/>
      </c>
      <c r="G2713">
        <f>VLOOKUP(A2713,'Лицевые счета'!$A$2:$K$4570,9,0)</f>
        <v>1</v>
      </c>
      <c r="H2713">
        <f>VLOOKUP(A2713,'Лицевые счета'!$A$2:$K$4570,10,0)</f>
        <v>92</v>
      </c>
      <c r="I2713" t="str">
        <f>VLOOKUP(A2713,'Лицевые счета'!$A$2:$K$4570,6,0)</f>
        <v>ФЛ</v>
      </c>
      <c r="J2713">
        <f>IF(AND(C2713=0,I2713="ФЛ"),G2713*H2713,"")</f>
        <v>92</v>
      </c>
      <c r="K2713" t="str">
        <f>IF(AND(C2713&gt;0,E2713="Нет показаний",I2713="ФЛ"),G2713*H2713,"")</f>
        <v/>
      </c>
    </row>
    <row r="2714" spans="1:11" x14ac:dyDescent="0.25">
      <c r="A2714" s="7">
        <v>400174</v>
      </c>
      <c r="B2714" s="7">
        <f>VLOOKUP(A2714,'Лицевые счета'!$A$1:$K$4570,2,0)</f>
        <v>349561</v>
      </c>
      <c r="C2714">
        <f>COUNTIF('ИПУ и ОКПУ'!$A$2:$A$3258,A2714)</f>
        <v>1</v>
      </c>
      <c r="D2714" t="str">
        <f>IF(C2714&gt;0,VLOOKUP(A2714,'ИПУ и ОКПУ'!$A$1:$O$3258,9,0),"")</f>
        <v>Одноставочный</v>
      </c>
      <c r="E2714" t="str">
        <f>IF(C2714&gt;0,IF(VLOOKUP(A2714,'ИПУ и ОКПУ'!$A$1:$O$3258,14,0)="Нет показаний","Нет показаний",""),"")</f>
        <v>Нет показаний</v>
      </c>
      <c r="F2714">
        <f>IF(AND(C2714&gt;0),SUMIF('ИПУ и ОКПУ'!$A$2:$A$3258,A2714,'ИПУ и ОКПУ'!$O$2:$O$3258),"")</f>
        <v>0</v>
      </c>
      <c r="G2714">
        <f>VLOOKUP(A2714,'Лицевые счета'!$A$2:$K$4570,9,0)</f>
        <v>1</v>
      </c>
      <c r="H2714">
        <f>VLOOKUP(A2714,'Лицевые счета'!$A$2:$K$4570,10,0)</f>
        <v>92</v>
      </c>
      <c r="I2714" t="str">
        <f>VLOOKUP(A2714,'Лицевые счета'!$A$2:$K$4570,6,0)</f>
        <v>ФЛ</v>
      </c>
      <c r="J2714" t="str">
        <f>IF(AND(C2714=0,I2714="ФЛ"),G2714*H2714,"")</f>
        <v/>
      </c>
      <c r="K2714">
        <f>IF(AND(C2714&gt;0,E2714="Нет показаний",I2714="ФЛ"),G2714*H2714,"")</f>
        <v>92</v>
      </c>
    </row>
    <row r="2715" spans="1:11" x14ac:dyDescent="0.25">
      <c r="A2715" s="7">
        <v>400199</v>
      </c>
      <c r="B2715" s="7">
        <f>VLOOKUP(A2715,'Лицевые счета'!$A$1:$K$4570,2,0)</f>
        <v>349561</v>
      </c>
      <c r="C2715">
        <f>COUNTIF('ИПУ и ОКПУ'!$A$2:$A$3258,A2715)</f>
        <v>0</v>
      </c>
      <c r="D2715" t="str">
        <f>IF(C2715&gt;0,VLOOKUP(A2715,'ИПУ и ОКПУ'!$A$1:$O$3258,9,0),"")</f>
        <v/>
      </c>
      <c r="E2715" t="str">
        <f>IF(C2715&gt;0,IF(VLOOKUP(A2715,'ИПУ и ОКПУ'!$A$1:$O$3258,14,0)="Нет показаний","Нет показаний",""),"")</f>
        <v/>
      </c>
      <c r="F2715" t="str">
        <f>IF(AND(C2715&gt;0),SUMIF('ИПУ и ОКПУ'!$A$2:$A$3258,A2715,'ИПУ и ОКПУ'!$O$2:$O$3258),"")</f>
        <v/>
      </c>
      <c r="G2715">
        <f>VLOOKUP(A2715,'Лицевые счета'!$A$2:$K$4570,9,0)</f>
        <v>1</v>
      </c>
      <c r="H2715">
        <f>VLOOKUP(A2715,'Лицевые счета'!$A$2:$K$4570,10,0)</f>
        <v>92</v>
      </c>
      <c r="I2715" t="str">
        <f>VLOOKUP(A2715,'Лицевые счета'!$A$2:$K$4570,6,0)</f>
        <v>ФЛ</v>
      </c>
      <c r="J2715">
        <f>IF(AND(C2715=0,I2715="ФЛ"),G2715*H2715,"")</f>
        <v>92</v>
      </c>
      <c r="K2715" t="str">
        <f>IF(AND(C2715&gt;0,E2715="Нет показаний",I2715="ФЛ"),G2715*H2715,"")</f>
        <v/>
      </c>
    </row>
    <row r="2716" spans="1:11" x14ac:dyDescent="0.25">
      <c r="A2716" s="7">
        <v>400202</v>
      </c>
      <c r="B2716" s="7">
        <f>VLOOKUP(A2716,'Лицевые счета'!$A$1:$K$4570,2,0)</f>
        <v>349561</v>
      </c>
      <c r="C2716">
        <f>COUNTIF('ИПУ и ОКПУ'!$A$2:$A$3258,A2716)</f>
        <v>1</v>
      </c>
      <c r="D2716" t="str">
        <f>IF(C2716&gt;0,VLOOKUP(A2716,'ИПУ и ОКПУ'!$A$1:$O$3258,9,0),"")</f>
        <v>Одноставочный</v>
      </c>
      <c r="E2716" t="str">
        <f>IF(C2716&gt;0,IF(VLOOKUP(A2716,'ИПУ и ОКПУ'!$A$1:$O$3258,14,0)="Нет показаний","Нет показаний",""),"")</f>
        <v>Нет показаний</v>
      </c>
      <c r="F2716">
        <f>IF(AND(C2716&gt;0),SUMIF('ИПУ и ОКПУ'!$A$2:$A$3258,A2716,'ИПУ и ОКПУ'!$O$2:$O$3258),"")</f>
        <v>0</v>
      </c>
      <c r="G2716">
        <f>VLOOKUP(A2716,'Лицевые счета'!$A$2:$K$4570,9,0)</f>
        <v>1</v>
      </c>
      <c r="H2716">
        <f>VLOOKUP(A2716,'Лицевые счета'!$A$2:$K$4570,10,0)</f>
        <v>145.4</v>
      </c>
      <c r="I2716" t="str">
        <f>VLOOKUP(A2716,'Лицевые счета'!$A$2:$K$4570,6,0)</f>
        <v>ФЛ</v>
      </c>
      <c r="J2716" t="str">
        <f>IF(AND(C2716=0,I2716="ФЛ"),G2716*H2716,"")</f>
        <v/>
      </c>
      <c r="K2716">
        <f>IF(AND(C2716&gt;0,E2716="Нет показаний",I2716="ФЛ"),G2716*H2716,"")</f>
        <v>145.4</v>
      </c>
    </row>
    <row r="2717" spans="1:11" x14ac:dyDescent="0.25">
      <c r="A2717" s="7">
        <v>400206</v>
      </c>
      <c r="B2717" s="7">
        <f>VLOOKUP(A2717,'Лицевые счета'!$A$1:$K$4570,2,0)</f>
        <v>349561</v>
      </c>
      <c r="C2717">
        <f>COUNTIF('ИПУ и ОКПУ'!$A$2:$A$3258,A2717)</f>
        <v>1</v>
      </c>
      <c r="D2717" t="str">
        <f>IF(C2717&gt;0,VLOOKUP(A2717,'ИПУ и ОКПУ'!$A$1:$O$3258,9,0),"")</f>
        <v>Одноставочный</v>
      </c>
      <c r="E2717" t="str">
        <f>IF(C2717&gt;0,IF(VLOOKUP(A2717,'ИПУ и ОКПУ'!$A$1:$O$3258,14,0)="Нет показаний","Нет показаний",""),"")</f>
        <v/>
      </c>
      <c r="F2717">
        <f>IF(AND(C2717&gt;0),SUMIF('ИПУ и ОКПУ'!$A$2:$A$3258,A2717,'ИПУ и ОКПУ'!$O$2:$O$3258),"")</f>
        <v>31.25</v>
      </c>
      <c r="G2717">
        <f>VLOOKUP(A2717,'Лицевые счета'!$A$2:$K$4570,9,0)</f>
        <v>1</v>
      </c>
      <c r="H2717">
        <f>VLOOKUP(A2717,'Лицевые счета'!$A$2:$K$4570,10,0)</f>
        <v>92</v>
      </c>
      <c r="I2717" t="str">
        <f>VLOOKUP(A2717,'Лицевые счета'!$A$2:$K$4570,6,0)</f>
        <v>ФЛ</v>
      </c>
      <c r="J2717" t="str">
        <f>IF(AND(C2717=0,I2717="ФЛ"),G2717*H2717,"")</f>
        <v/>
      </c>
      <c r="K2717" t="str">
        <f>IF(AND(C2717&gt;0,E2717="Нет показаний",I2717="ФЛ"),G2717*H2717,"")</f>
        <v/>
      </c>
    </row>
    <row r="2718" spans="1:11" x14ac:dyDescent="0.25">
      <c r="A2718" s="7">
        <v>400210</v>
      </c>
      <c r="B2718" s="7">
        <f>VLOOKUP(A2718,'Лицевые счета'!$A$1:$K$4570,2,0)</f>
        <v>349561</v>
      </c>
      <c r="C2718">
        <f>COUNTIF('ИПУ и ОКПУ'!$A$2:$A$3258,A2718)</f>
        <v>1</v>
      </c>
      <c r="D2718" t="str">
        <f>IF(C2718&gt;0,VLOOKUP(A2718,'ИПУ и ОКПУ'!$A$1:$O$3258,9,0),"")</f>
        <v>Одноставочный</v>
      </c>
      <c r="E2718" t="str">
        <f>IF(C2718&gt;0,IF(VLOOKUP(A2718,'ИПУ и ОКПУ'!$A$1:$O$3258,14,0)="Нет показаний","Нет показаний",""),"")</f>
        <v>Нет показаний</v>
      </c>
      <c r="F2718">
        <f>IF(AND(C2718&gt;0),SUMIF('ИПУ и ОКПУ'!$A$2:$A$3258,A2718,'ИПУ и ОКПУ'!$O$2:$O$3258),"")</f>
        <v>0</v>
      </c>
      <c r="G2718">
        <f>VLOOKUP(A2718,'Лицевые счета'!$A$2:$K$4570,9,0)</f>
        <v>1</v>
      </c>
      <c r="H2718">
        <f>VLOOKUP(A2718,'Лицевые счета'!$A$2:$K$4570,10,0)</f>
        <v>92</v>
      </c>
      <c r="I2718" t="str">
        <f>VLOOKUP(A2718,'Лицевые счета'!$A$2:$K$4570,6,0)</f>
        <v>ФЛ</v>
      </c>
      <c r="J2718" t="str">
        <f>IF(AND(C2718=0,I2718="ФЛ"),G2718*H2718,"")</f>
        <v/>
      </c>
      <c r="K2718">
        <f>IF(AND(C2718&gt;0,E2718="Нет показаний",I2718="ФЛ"),G2718*H2718,"")</f>
        <v>92</v>
      </c>
    </row>
    <row r="2719" spans="1:11" x14ac:dyDescent="0.25">
      <c r="A2719" s="7">
        <v>400213</v>
      </c>
      <c r="B2719" s="7">
        <f>VLOOKUP(A2719,'Лицевые счета'!$A$1:$K$4570,2,0)</f>
        <v>349561</v>
      </c>
      <c r="C2719">
        <f>COUNTIF('ИПУ и ОКПУ'!$A$2:$A$3258,A2719)</f>
        <v>0</v>
      </c>
      <c r="D2719" t="str">
        <f>IF(C2719&gt;0,VLOOKUP(A2719,'ИПУ и ОКПУ'!$A$1:$O$3258,9,0),"")</f>
        <v/>
      </c>
      <c r="E2719" t="str">
        <f>IF(C2719&gt;0,IF(VLOOKUP(A2719,'ИПУ и ОКПУ'!$A$1:$O$3258,14,0)="Нет показаний","Нет показаний",""),"")</f>
        <v/>
      </c>
      <c r="F2719" t="str">
        <f>IF(AND(C2719&gt;0),SUMIF('ИПУ и ОКПУ'!$A$2:$A$3258,A2719,'ИПУ и ОКПУ'!$O$2:$O$3258),"")</f>
        <v/>
      </c>
      <c r="G2719">
        <f>VLOOKUP(A2719,'Лицевые счета'!$A$2:$K$4570,9,0)</f>
        <v>1</v>
      </c>
      <c r="H2719">
        <f>VLOOKUP(A2719,'Лицевые счета'!$A$2:$K$4570,10,0)</f>
        <v>92</v>
      </c>
      <c r="I2719" t="str">
        <f>VLOOKUP(A2719,'Лицевые счета'!$A$2:$K$4570,6,0)</f>
        <v>ФЛ</v>
      </c>
      <c r="J2719">
        <f>IF(AND(C2719=0,I2719="ФЛ"),G2719*H2719,"")</f>
        <v>92</v>
      </c>
      <c r="K2719" t="str">
        <f>IF(AND(C2719&gt;0,E2719="Нет показаний",I2719="ФЛ"),G2719*H2719,"")</f>
        <v/>
      </c>
    </row>
    <row r="2720" spans="1:11" x14ac:dyDescent="0.25">
      <c r="A2720" s="7">
        <v>400254</v>
      </c>
      <c r="B2720" s="7">
        <f>VLOOKUP(A2720,'Лицевые счета'!$A$1:$K$4570,2,0)</f>
        <v>349561</v>
      </c>
      <c r="C2720">
        <f>COUNTIF('ИПУ и ОКПУ'!$A$2:$A$3258,A2720)</f>
        <v>0</v>
      </c>
      <c r="D2720" t="str">
        <f>IF(C2720&gt;0,VLOOKUP(A2720,'ИПУ и ОКПУ'!$A$1:$O$3258,9,0),"")</f>
        <v/>
      </c>
      <c r="E2720" t="str">
        <f>IF(C2720&gt;0,IF(VLOOKUP(A2720,'ИПУ и ОКПУ'!$A$1:$O$3258,14,0)="Нет показаний","Нет показаний",""),"")</f>
        <v/>
      </c>
      <c r="F2720" t="str">
        <f>IF(AND(C2720&gt;0),SUMIF('ИПУ и ОКПУ'!$A$2:$A$3258,A2720,'ИПУ и ОКПУ'!$O$2:$O$3258),"")</f>
        <v/>
      </c>
      <c r="G2720">
        <f>VLOOKUP(A2720,'Лицевые счета'!$A$2:$K$4570,9,0)</f>
        <v>1</v>
      </c>
      <c r="H2720">
        <f>VLOOKUP(A2720,'Лицевые счета'!$A$2:$K$4570,10,0)</f>
        <v>92</v>
      </c>
      <c r="I2720" t="str">
        <f>VLOOKUP(A2720,'Лицевые счета'!$A$2:$K$4570,6,0)</f>
        <v>ФЛ</v>
      </c>
      <c r="J2720">
        <f>IF(AND(C2720=0,I2720="ФЛ"),G2720*H2720,"")</f>
        <v>92</v>
      </c>
      <c r="K2720" t="str">
        <f>IF(AND(C2720&gt;0,E2720="Нет показаний",I2720="ФЛ"),G2720*H2720,"")</f>
        <v/>
      </c>
    </row>
    <row r="2721" spans="1:11" x14ac:dyDescent="0.25">
      <c r="A2721" s="7">
        <v>400256</v>
      </c>
      <c r="B2721" s="7">
        <f>VLOOKUP(A2721,'Лицевые счета'!$A$1:$K$4570,2,0)</f>
        <v>349561</v>
      </c>
      <c r="C2721">
        <f>COUNTIF('ИПУ и ОКПУ'!$A$2:$A$3258,A2721)</f>
        <v>1</v>
      </c>
      <c r="D2721" t="str">
        <f>IF(C2721&gt;0,VLOOKUP(A2721,'ИПУ и ОКПУ'!$A$1:$O$3258,9,0),"")</f>
        <v>Одноставочный</v>
      </c>
      <c r="E2721" t="str">
        <f>IF(C2721&gt;0,IF(VLOOKUP(A2721,'ИПУ и ОКПУ'!$A$1:$O$3258,14,0)="Нет показаний","Нет показаний",""),"")</f>
        <v>Нет показаний</v>
      </c>
      <c r="F2721">
        <f>IF(AND(C2721&gt;0),SUMIF('ИПУ и ОКПУ'!$A$2:$A$3258,A2721,'ИПУ и ОКПУ'!$O$2:$O$3258),"")</f>
        <v>0</v>
      </c>
      <c r="G2721">
        <f>VLOOKUP(A2721,'Лицевые счета'!$A$2:$K$4570,9,0)</f>
        <v>1</v>
      </c>
      <c r="H2721">
        <f>VLOOKUP(A2721,'Лицевые счета'!$A$2:$K$4570,10,0)</f>
        <v>92</v>
      </c>
      <c r="I2721" t="str">
        <f>VLOOKUP(A2721,'Лицевые счета'!$A$2:$K$4570,6,0)</f>
        <v>ФЛ</v>
      </c>
      <c r="J2721" t="str">
        <f>IF(AND(C2721=0,I2721="ФЛ"),G2721*H2721,"")</f>
        <v/>
      </c>
      <c r="K2721">
        <f>IF(AND(C2721&gt;0,E2721="Нет показаний",I2721="ФЛ"),G2721*H2721,"")</f>
        <v>92</v>
      </c>
    </row>
    <row r="2722" spans="1:11" x14ac:dyDescent="0.25">
      <c r="A2722" s="7">
        <v>400259</v>
      </c>
      <c r="B2722" s="7">
        <f>VLOOKUP(A2722,'Лицевые счета'!$A$1:$K$4570,2,0)</f>
        <v>349561</v>
      </c>
      <c r="C2722">
        <f>COUNTIF('ИПУ и ОКПУ'!$A$2:$A$3258,A2722)</f>
        <v>1</v>
      </c>
      <c r="D2722" t="str">
        <f>IF(C2722&gt;0,VLOOKUP(A2722,'ИПУ и ОКПУ'!$A$1:$O$3258,9,0),"")</f>
        <v>Одноставочный</v>
      </c>
      <c r="E2722" t="str">
        <f>IF(C2722&gt;0,IF(VLOOKUP(A2722,'ИПУ и ОКПУ'!$A$1:$O$3258,14,0)="Нет показаний","Нет показаний",""),"")</f>
        <v/>
      </c>
      <c r="F2722">
        <f>IF(AND(C2722&gt;0),SUMIF('ИПУ и ОКПУ'!$A$2:$A$3258,A2722,'ИПУ и ОКПУ'!$O$2:$O$3258),"")</f>
        <v>23.75</v>
      </c>
      <c r="G2722">
        <f>VLOOKUP(A2722,'Лицевые счета'!$A$2:$K$4570,9,0)</f>
        <v>1</v>
      </c>
      <c r="H2722">
        <f>VLOOKUP(A2722,'Лицевые счета'!$A$2:$K$4570,10,0)</f>
        <v>92</v>
      </c>
      <c r="I2722" t="str">
        <f>VLOOKUP(A2722,'Лицевые счета'!$A$2:$K$4570,6,0)</f>
        <v>ФЛ</v>
      </c>
      <c r="J2722" t="str">
        <f>IF(AND(C2722=0,I2722="ФЛ"),G2722*H2722,"")</f>
        <v/>
      </c>
      <c r="K2722" t="str">
        <f>IF(AND(C2722&gt;0,E2722="Нет показаний",I2722="ФЛ"),G2722*H2722,"")</f>
        <v/>
      </c>
    </row>
    <row r="2723" spans="1:11" x14ac:dyDescent="0.25">
      <c r="A2723" s="7">
        <v>400263</v>
      </c>
      <c r="B2723" s="7">
        <f>VLOOKUP(A2723,'Лицевые счета'!$A$1:$K$4570,2,0)</f>
        <v>349561</v>
      </c>
      <c r="C2723">
        <f>COUNTIF('ИПУ и ОКПУ'!$A$2:$A$3258,A2723)</f>
        <v>0</v>
      </c>
      <c r="D2723" t="str">
        <f>IF(C2723&gt;0,VLOOKUP(A2723,'ИПУ и ОКПУ'!$A$1:$O$3258,9,0),"")</f>
        <v/>
      </c>
      <c r="E2723" t="str">
        <f>IF(C2723&gt;0,IF(VLOOKUP(A2723,'ИПУ и ОКПУ'!$A$1:$O$3258,14,0)="Нет показаний","Нет показаний",""),"")</f>
        <v/>
      </c>
      <c r="F2723" t="str">
        <f>IF(AND(C2723&gt;0),SUMIF('ИПУ и ОКПУ'!$A$2:$A$3258,A2723,'ИПУ и ОКПУ'!$O$2:$O$3258),"")</f>
        <v/>
      </c>
      <c r="G2723">
        <f>VLOOKUP(A2723,'Лицевые счета'!$A$2:$K$4570,9,0)</f>
        <v>1</v>
      </c>
      <c r="H2723">
        <f>VLOOKUP(A2723,'Лицевые счета'!$A$2:$K$4570,10,0)</f>
        <v>118.7</v>
      </c>
      <c r="I2723" t="str">
        <f>VLOOKUP(A2723,'Лицевые счета'!$A$2:$K$4570,6,0)</f>
        <v>ФЛ</v>
      </c>
      <c r="J2723">
        <f>IF(AND(C2723=0,I2723="ФЛ"),G2723*H2723,"")</f>
        <v>118.7</v>
      </c>
      <c r="K2723" t="str">
        <f>IF(AND(C2723&gt;0,E2723="Нет показаний",I2723="ФЛ"),G2723*H2723,"")</f>
        <v/>
      </c>
    </row>
    <row r="2724" spans="1:11" x14ac:dyDescent="0.25">
      <c r="A2724" s="7">
        <v>400268</v>
      </c>
      <c r="B2724" s="7">
        <f>VLOOKUP(A2724,'Лицевые счета'!$A$1:$K$4570,2,0)</f>
        <v>349561</v>
      </c>
      <c r="C2724">
        <f>COUNTIF('ИПУ и ОКПУ'!$A$2:$A$3258,A2724)</f>
        <v>0</v>
      </c>
      <c r="D2724" t="str">
        <f>IF(C2724&gt;0,VLOOKUP(A2724,'ИПУ и ОКПУ'!$A$1:$O$3258,9,0),"")</f>
        <v/>
      </c>
      <c r="E2724" t="str">
        <f>IF(C2724&gt;0,IF(VLOOKUP(A2724,'ИПУ и ОКПУ'!$A$1:$O$3258,14,0)="Нет показаний","Нет показаний",""),"")</f>
        <v/>
      </c>
      <c r="F2724" t="str">
        <f>IF(AND(C2724&gt;0),SUMIF('ИПУ и ОКПУ'!$A$2:$A$3258,A2724,'ИПУ и ОКПУ'!$O$2:$O$3258),"")</f>
        <v/>
      </c>
      <c r="G2724">
        <f>VLOOKUP(A2724,'Лицевые счета'!$A$2:$K$4570,9,0)</f>
        <v>1</v>
      </c>
      <c r="H2724">
        <f>VLOOKUP(A2724,'Лицевые счета'!$A$2:$K$4570,10,0)</f>
        <v>92</v>
      </c>
      <c r="I2724" t="str">
        <f>VLOOKUP(A2724,'Лицевые счета'!$A$2:$K$4570,6,0)</f>
        <v>ФЛ</v>
      </c>
      <c r="J2724">
        <f>IF(AND(C2724=0,I2724="ФЛ"),G2724*H2724,"")</f>
        <v>92</v>
      </c>
      <c r="K2724" t="str">
        <f>IF(AND(C2724&gt;0,E2724="Нет показаний",I2724="ФЛ"),G2724*H2724,"")</f>
        <v/>
      </c>
    </row>
    <row r="2725" spans="1:11" x14ac:dyDescent="0.25">
      <c r="A2725" s="7">
        <v>400340</v>
      </c>
      <c r="B2725" s="7">
        <f>VLOOKUP(A2725,'Лицевые счета'!$A$1:$K$4570,2,0)</f>
        <v>349561</v>
      </c>
      <c r="C2725">
        <f>COUNTIF('ИПУ и ОКПУ'!$A$2:$A$3258,A2725)</f>
        <v>0</v>
      </c>
      <c r="D2725" t="str">
        <f>IF(C2725&gt;0,VLOOKUP(A2725,'ИПУ и ОКПУ'!$A$1:$O$3258,9,0),"")</f>
        <v/>
      </c>
      <c r="E2725" t="str">
        <f>IF(C2725&gt;0,IF(VLOOKUP(A2725,'ИПУ и ОКПУ'!$A$1:$O$3258,14,0)="Нет показаний","Нет показаний",""),"")</f>
        <v/>
      </c>
      <c r="F2725" t="str">
        <f>IF(AND(C2725&gt;0),SUMIF('ИПУ и ОКПУ'!$A$2:$A$3258,A2725,'ИПУ и ОКПУ'!$O$2:$O$3258),"")</f>
        <v/>
      </c>
      <c r="G2725">
        <f>VLOOKUP(A2725,'Лицевые счета'!$A$2:$K$4570,9,0)</f>
        <v>1</v>
      </c>
      <c r="H2725">
        <f>VLOOKUP(A2725,'Лицевые счета'!$A$2:$K$4570,10,0)</f>
        <v>92</v>
      </c>
      <c r="I2725" t="str">
        <f>VLOOKUP(A2725,'Лицевые счета'!$A$2:$K$4570,6,0)</f>
        <v>ФЛ</v>
      </c>
      <c r="J2725">
        <f>IF(AND(C2725=0,I2725="ФЛ"),G2725*H2725,"")</f>
        <v>92</v>
      </c>
      <c r="K2725" t="str">
        <f>IF(AND(C2725&gt;0,E2725="Нет показаний",I2725="ФЛ"),G2725*H2725,"")</f>
        <v/>
      </c>
    </row>
    <row r="2726" spans="1:11" x14ac:dyDescent="0.25">
      <c r="A2726" s="7">
        <v>400342</v>
      </c>
      <c r="B2726" s="7">
        <f>VLOOKUP(A2726,'Лицевые счета'!$A$1:$K$4570,2,0)</f>
        <v>349561</v>
      </c>
      <c r="C2726">
        <f>COUNTIF('ИПУ и ОКПУ'!$A$2:$A$3258,A2726)</f>
        <v>2</v>
      </c>
      <c r="D2726" t="str">
        <f>IF(C2726&gt;0,VLOOKUP(A2726,'ИПУ и ОКПУ'!$A$1:$O$3258,9,0),"")</f>
        <v>Одноставочный</v>
      </c>
      <c r="E2726" t="str">
        <f>IF(C2726&gt;0,IF(VLOOKUP(A2726,'ИПУ и ОКПУ'!$A$1:$O$3258,14,0)="Нет показаний","Нет показаний",""),"")</f>
        <v>Нет показаний</v>
      </c>
      <c r="F2726">
        <f>IF(AND(C2726&gt;0),SUMIF('ИПУ и ОКПУ'!$A$2:$A$3258,A2726,'ИПУ и ОКПУ'!$O$2:$O$3258),"")</f>
        <v>17</v>
      </c>
      <c r="G2726">
        <f>VLOOKUP(A2726,'Лицевые счета'!$A$2:$K$4570,9,0)</f>
        <v>1</v>
      </c>
      <c r="H2726">
        <f>VLOOKUP(A2726,'Лицевые счета'!$A$2:$K$4570,10,0)</f>
        <v>92</v>
      </c>
      <c r="I2726" t="str">
        <f>VLOOKUP(A2726,'Лицевые счета'!$A$2:$K$4570,6,0)</f>
        <v>ФЛ</v>
      </c>
      <c r="J2726" t="str">
        <f>IF(AND(C2726=0,I2726="ФЛ"),G2726*H2726,"")</f>
        <v/>
      </c>
      <c r="K2726">
        <f>IF(AND(C2726&gt;0,E2726="Нет показаний",I2726="ФЛ"),G2726*H2726,"")</f>
        <v>92</v>
      </c>
    </row>
    <row r="2727" spans="1:11" x14ac:dyDescent="0.25">
      <c r="A2727" s="7">
        <v>400346</v>
      </c>
      <c r="B2727" s="7">
        <f>VLOOKUP(A2727,'Лицевые счета'!$A$1:$K$4570,2,0)</f>
        <v>349561</v>
      </c>
      <c r="C2727">
        <f>COUNTIF('ИПУ и ОКПУ'!$A$2:$A$3258,A2727)</f>
        <v>0</v>
      </c>
      <c r="D2727" t="str">
        <f>IF(C2727&gt;0,VLOOKUP(A2727,'ИПУ и ОКПУ'!$A$1:$O$3258,9,0),"")</f>
        <v/>
      </c>
      <c r="E2727" t="str">
        <f>IF(C2727&gt;0,IF(VLOOKUP(A2727,'ИПУ и ОКПУ'!$A$1:$O$3258,14,0)="Нет показаний","Нет показаний",""),"")</f>
        <v/>
      </c>
      <c r="F2727" t="str">
        <f>IF(AND(C2727&gt;0),SUMIF('ИПУ и ОКПУ'!$A$2:$A$3258,A2727,'ИПУ и ОКПУ'!$O$2:$O$3258),"")</f>
        <v/>
      </c>
      <c r="G2727">
        <f>VLOOKUP(A2727,'Лицевые счета'!$A$2:$K$4570,9,0)</f>
        <v>1</v>
      </c>
      <c r="H2727">
        <f>VLOOKUP(A2727,'Лицевые счета'!$A$2:$K$4570,10,0)</f>
        <v>92</v>
      </c>
      <c r="I2727" t="str">
        <f>VLOOKUP(A2727,'Лицевые счета'!$A$2:$K$4570,6,0)</f>
        <v>ФЛ</v>
      </c>
      <c r="J2727">
        <f>IF(AND(C2727=0,I2727="ФЛ"),G2727*H2727,"")</f>
        <v>92</v>
      </c>
      <c r="K2727" t="str">
        <f>IF(AND(C2727&gt;0,E2727="Нет показаний",I2727="ФЛ"),G2727*H2727,"")</f>
        <v/>
      </c>
    </row>
    <row r="2728" spans="1:11" x14ac:dyDescent="0.25">
      <c r="A2728" s="7">
        <v>400348</v>
      </c>
      <c r="B2728" s="7">
        <f>VLOOKUP(A2728,'Лицевые счета'!$A$1:$K$4570,2,0)</f>
        <v>349561</v>
      </c>
      <c r="C2728">
        <f>COUNTIF('ИПУ и ОКПУ'!$A$2:$A$3258,A2728)</f>
        <v>1</v>
      </c>
      <c r="D2728" t="str">
        <f>IF(C2728&gt;0,VLOOKUP(A2728,'ИПУ и ОКПУ'!$A$1:$O$3258,9,0),"")</f>
        <v>Одноставочный</v>
      </c>
      <c r="E2728" t="str">
        <f>IF(C2728&gt;0,IF(VLOOKUP(A2728,'ИПУ и ОКПУ'!$A$1:$O$3258,14,0)="Нет показаний","Нет показаний",""),"")</f>
        <v/>
      </c>
      <c r="F2728">
        <f>IF(AND(C2728&gt;0),SUMIF('ИПУ и ОКПУ'!$A$2:$A$3258,A2728,'ИПУ и ОКПУ'!$O$2:$O$3258),"")</f>
        <v>91.89</v>
      </c>
      <c r="G2728">
        <f>VLOOKUP(A2728,'Лицевые счета'!$A$2:$K$4570,9,0)</f>
        <v>1</v>
      </c>
      <c r="H2728" t="str">
        <f>VLOOKUP(A2728,'Лицевые счета'!$A$2:$K$4570,10,0)</f>
        <v>ЮЛ</v>
      </c>
      <c r="I2728" t="str">
        <f>VLOOKUP(A2728,'Лицевые счета'!$A$2:$K$4570,6,0)</f>
        <v>ЮЛ</v>
      </c>
      <c r="J2728" t="str">
        <f>IF(AND(C2728=0,I2728="ФЛ"),G2728*H2728,"")</f>
        <v/>
      </c>
      <c r="K2728" t="str">
        <f>IF(AND(C2728&gt;0,E2728="Нет показаний",I2728="ФЛ"),G2728*H2728,"")</f>
        <v/>
      </c>
    </row>
    <row r="2729" spans="1:11" x14ac:dyDescent="0.25">
      <c r="A2729" s="7">
        <v>400350</v>
      </c>
      <c r="B2729" s="7">
        <f>VLOOKUP(A2729,'Лицевые счета'!$A$1:$K$4570,2,0)</f>
        <v>349561</v>
      </c>
      <c r="C2729">
        <f>COUNTIF('ИПУ и ОКПУ'!$A$2:$A$3258,A2729)</f>
        <v>1</v>
      </c>
      <c r="D2729" t="str">
        <f>IF(C2729&gt;0,VLOOKUP(A2729,'ИПУ и ОКПУ'!$A$1:$O$3258,9,0),"")</f>
        <v>Одноставочный</v>
      </c>
      <c r="E2729" t="str">
        <f>IF(C2729&gt;0,IF(VLOOKUP(A2729,'ИПУ и ОКПУ'!$A$1:$O$3258,14,0)="Нет показаний","Нет показаний",""),"")</f>
        <v/>
      </c>
      <c r="F2729">
        <f>IF(AND(C2729&gt;0),SUMIF('ИПУ и ОКПУ'!$A$2:$A$3258,A2729,'ИПУ и ОКПУ'!$O$2:$O$3258),"")</f>
        <v>7182.17</v>
      </c>
      <c r="G2729">
        <f>VLOOKUP(A2729,'Лицевые счета'!$A$2:$K$4570,9,0)</f>
        <v>1</v>
      </c>
      <c r="H2729" t="str">
        <f>VLOOKUP(A2729,'Лицевые счета'!$A$2:$K$4570,10,0)</f>
        <v>ЮЛ</v>
      </c>
      <c r="I2729" t="str">
        <f>VLOOKUP(A2729,'Лицевые счета'!$A$2:$K$4570,6,0)</f>
        <v>ЮЛ</v>
      </c>
      <c r="J2729" t="str">
        <f>IF(AND(C2729=0,I2729="ФЛ"),G2729*H2729,"")</f>
        <v/>
      </c>
      <c r="K2729" t="str">
        <f>IF(AND(C2729&gt;0,E2729="Нет показаний",I2729="ФЛ"),G2729*H2729,"")</f>
        <v/>
      </c>
    </row>
    <row r="2730" spans="1:11" x14ac:dyDescent="0.25">
      <c r="A2730" s="7">
        <v>400352</v>
      </c>
      <c r="B2730" s="7">
        <f>VLOOKUP(A2730,'Лицевые счета'!$A$1:$K$4570,2,0)</f>
        <v>349561</v>
      </c>
      <c r="C2730">
        <f>COUNTIF('ИПУ и ОКПУ'!$A$2:$A$3258,A2730)</f>
        <v>0</v>
      </c>
      <c r="D2730" t="str">
        <f>IF(C2730&gt;0,VLOOKUP(A2730,'ИПУ и ОКПУ'!$A$1:$O$3258,9,0),"")</f>
        <v/>
      </c>
      <c r="E2730" t="str">
        <f>IF(C2730&gt;0,IF(VLOOKUP(A2730,'ИПУ и ОКПУ'!$A$1:$O$3258,14,0)="Нет показаний","Нет показаний",""),"")</f>
        <v/>
      </c>
      <c r="F2730" t="str">
        <f>IF(AND(C2730&gt;0),SUMIF('ИПУ и ОКПУ'!$A$2:$A$3258,A2730,'ИПУ и ОКПУ'!$O$2:$O$3258),"")</f>
        <v/>
      </c>
      <c r="G2730">
        <f>VLOOKUP(A2730,'Лицевые счета'!$A$2:$K$4570,9,0)</f>
        <v>1</v>
      </c>
      <c r="H2730">
        <f>VLOOKUP(A2730,'Лицевые счета'!$A$2:$K$4570,10,0)</f>
        <v>92</v>
      </c>
      <c r="I2730" t="str">
        <f>VLOOKUP(A2730,'Лицевые счета'!$A$2:$K$4570,6,0)</f>
        <v>ФЛ</v>
      </c>
      <c r="J2730">
        <f>IF(AND(C2730=0,I2730="ФЛ"),G2730*H2730,"")</f>
        <v>92</v>
      </c>
      <c r="K2730" t="str">
        <f>IF(AND(C2730&gt;0,E2730="Нет показаний",I2730="ФЛ"),G2730*H2730,"")</f>
        <v/>
      </c>
    </row>
    <row r="2731" spans="1:11" x14ac:dyDescent="0.25">
      <c r="A2731" s="7">
        <v>400354</v>
      </c>
      <c r="B2731" s="7">
        <f>VLOOKUP(A2731,'Лицевые счета'!$A$1:$K$4570,2,0)</f>
        <v>349561</v>
      </c>
      <c r="C2731">
        <f>COUNTIF('ИПУ и ОКПУ'!$A$2:$A$3258,A2731)</f>
        <v>2</v>
      </c>
      <c r="D2731" t="str">
        <f>IF(C2731&gt;0,VLOOKUP(A2731,'ИПУ и ОКПУ'!$A$1:$O$3258,9,0),"")</f>
        <v>Одноставочный</v>
      </c>
      <c r="E2731" t="str">
        <f>IF(C2731&gt;0,IF(VLOOKUP(A2731,'ИПУ и ОКПУ'!$A$1:$O$3258,14,0)="Нет показаний","Нет показаний",""),"")</f>
        <v/>
      </c>
      <c r="F2731">
        <f>IF(AND(C2731&gt;0),SUMIF('ИПУ и ОКПУ'!$A$2:$A$3258,A2731,'ИПУ и ОКПУ'!$O$2:$O$3258),"")</f>
        <v>123.8</v>
      </c>
      <c r="G2731">
        <f>VLOOKUP(A2731,'Лицевые счета'!$A$2:$K$4570,9,0)</f>
        <v>1</v>
      </c>
      <c r="H2731">
        <f>VLOOKUP(A2731,'Лицевые счета'!$A$2:$K$4570,10,0)</f>
        <v>92</v>
      </c>
      <c r="I2731" t="str">
        <f>VLOOKUP(A2731,'Лицевые счета'!$A$2:$K$4570,6,0)</f>
        <v>ФЛ</v>
      </c>
      <c r="J2731" t="str">
        <f>IF(AND(C2731=0,I2731="ФЛ"),G2731*H2731,"")</f>
        <v/>
      </c>
      <c r="K2731" t="str">
        <f>IF(AND(C2731&gt;0,E2731="Нет показаний",I2731="ФЛ"),G2731*H2731,"")</f>
        <v/>
      </c>
    </row>
    <row r="2732" spans="1:11" x14ac:dyDescent="0.25">
      <c r="A2732" s="7">
        <v>400377</v>
      </c>
      <c r="B2732" s="7">
        <f>VLOOKUP(A2732,'Лицевые счета'!$A$1:$K$4570,2,0)</f>
        <v>349561</v>
      </c>
      <c r="C2732">
        <f>COUNTIF('ИПУ и ОКПУ'!$A$2:$A$3258,A2732)</f>
        <v>0</v>
      </c>
      <c r="D2732" t="str">
        <f>IF(C2732&gt;0,VLOOKUP(A2732,'ИПУ и ОКПУ'!$A$1:$O$3258,9,0),"")</f>
        <v/>
      </c>
      <c r="E2732" t="str">
        <f>IF(C2732&gt;0,IF(VLOOKUP(A2732,'ИПУ и ОКПУ'!$A$1:$O$3258,14,0)="Нет показаний","Нет показаний",""),"")</f>
        <v/>
      </c>
      <c r="F2732" t="str">
        <f>IF(AND(C2732&gt;0),SUMIF('ИПУ и ОКПУ'!$A$2:$A$3258,A2732,'ИПУ и ОКПУ'!$O$2:$O$3258),"")</f>
        <v/>
      </c>
      <c r="G2732">
        <f>VLOOKUP(A2732,'Лицевые счета'!$A$2:$K$4570,9,0)</f>
        <v>1</v>
      </c>
      <c r="H2732">
        <f>VLOOKUP(A2732,'Лицевые счета'!$A$2:$K$4570,10,0)</f>
        <v>92</v>
      </c>
      <c r="I2732" t="str">
        <f>VLOOKUP(A2732,'Лицевые счета'!$A$2:$K$4570,6,0)</f>
        <v>ФЛ</v>
      </c>
      <c r="J2732">
        <f>IF(AND(C2732=0,I2732="ФЛ"),G2732*H2732,"")</f>
        <v>92</v>
      </c>
      <c r="K2732" t="str">
        <f>IF(AND(C2732&gt;0,E2732="Нет показаний",I2732="ФЛ"),G2732*H2732,"")</f>
        <v/>
      </c>
    </row>
    <row r="2733" spans="1:11" x14ac:dyDescent="0.25">
      <c r="A2733" s="7">
        <v>400378</v>
      </c>
      <c r="B2733" s="7">
        <f>VLOOKUP(A2733,'Лицевые счета'!$A$1:$K$4570,2,0)</f>
        <v>349561</v>
      </c>
      <c r="C2733">
        <f>COUNTIF('ИПУ и ОКПУ'!$A$2:$A$3258,A2733)</f>
        <v>2</v>
      </c>
      <c r="D2733" t="str">
        <f>IF(C2733&gt;0,VLOOKUP(A2733,'ИПУ и ОКПУ'!$A$1:$O$3258,9,0),"")</f>
        <v>Одноставочный</v>
      </c>
      <c r="E2733" t="str">
        <f>IF(C2733&gt;0,IF(VLOOKUP(A2733,'ИПУ и ОКПУ'!$A$1:$O$3258,14,0)="Нет показаний","Нет показаний",""),"")</f>
        <v/>
      </c>
      <c r="F2733">
        <f>IF(AND(C2733&gt;0),SUMIF('ИПУ и ОКПУ'!$A$2:$A$3258,A2733,'ИПУ и ОКПУ'!$O$2:$O$3258),"")</f>
        <v>140.80000000000001</v>
      </c>
      <c r="G2733">
        <f>VLOOKUP(A2733,'Лицевые счета'!$A$2:$K$4570,9,0)</f>
        <v>1</v>
      </c>
      <c r="H2733">
        <f>VLOOKUP(A2733,'Лицевые счета'!$A$2:$K$4570,10,0)</f>
        <v>92</v>
      </c>
      <c r="I2733" t="str">
        <f>VLOOKUP(A2733,'Лицевые счета'!$A$2:$K$4570,6,0)</f>
        <v>ФЛ</v>
      </c>
      <c r="J2733" t="str">
        <f>IF(AND(C2733=0,I2733="ФЛ"),G2733*H2733,"")</f>
        <v/>
      </c>
      <c r="K2733" t="str">
        <f>IF(AND(C2733&gt;0,E2733="Нет показаний",I2733="ФЛ"),G2733*H2733,"")</f>
        <v/>
      </c>
    </row>
    <row r="2734" spans="1:11" x14ac:dyDescent="0.25">
      <c r="A2734" s="7">
        <v>400380</v>
      </c>
      <c r="B2734" s="7">
        <f>VLOOKUP(A2734,'Лицевые счета'!$A$1:$K$4570,2,0)</f>
        <v>349561</v>
      </c>
      <c r="C2734">
        <f>COUNTIF('ИПУ и ОКПУ'!$A$2:$A$3258,A2734)</f>
        <v>1</v>
      </c>
      <c r="D2734" t="str">
        <f>IF(C2734&gt;0,VLOOKUP(A2734,'ИПУ и ОКПУ'!$A$1:$O$3258,9,0),"")</f>
        <v>Одноставочный</v>
      </c>
      <c r="E2734" t="str">
        <f>IF(C2734&gt;0,IF(VLOOKUP(A2734,'ИПУ и ОКПУ'!$A$1:$O$3258,14,0)="Нет показаний","Нет показаний",""),"")</f>
        <v/>
      </c>
      <c r="F2734">
        <f>IF(AND(C2734&gt;0),SUMIF('ИПУ и ОКПУ'!$A$2:$A$3258,A2734,'ИПУ и ОКПУ'!$O$2:$O$3258),"")</f>
        <v>2695.0140000000001</v>
      </c>
      <c r="G2734">
        <f>VLOOKUP(A2734,'Лицевые счета'!$A$2:$K$4570,9,0)</f>
        <v>1</v>
      </c>
      <c r="H2734" t="str">
        <f>VLOOKUP(A2734,'Лицевые счета'!$A$2:$K$4570,10,0)</f>
        <v>ЮЛ</v>
      </c>
      <c r="I2734" t="str">
        <f>VLOOKUP(A2734,'Лицевые счета'!$A$2:$K$4570,6,0)</f>
        <v>ЮЛ</v>
      </c>
      <c r="J2734" t="str">
        <f>IF(AND(C2734=0,I2734="ФЛ"),G2734*H2734,"")</f>
        <v/>
      </c>
      <c r="K2734" t="str">
        <f>IF(AND(C2734&gt;0,E2734="Нет показаний",I2734="ФЛ"),G2734*H2734,"")</f>
        <v/>
      </c>
    </row>
    <row r="2735" spans="1:11" x14ac:dyDescent="0.25">
      <c r="A2735" s="7">
        <v>400381</v>
      </c>
      <c r="B2735" s="7">
        <f>VLOOKUP(A2735,'Лицевые счета'!$A$1:$K$4570,2,0)</f>
        <v>349561</v>
      </c>
      <c r="C2735">
        <f>COUNTIF('ИПУ и ОКПУ'!$A$2:$A$3258,A2735)</f>
        <v>1</v>
      </c>
      <c r="D2735" t="str">
        <f>IF(C2735&gt;0,VLOOKUP(A2735,'ИПУ и ОКПУ'!$A$1:$O$3258,9,0),"")</f>
        <v>Одноставочный</v>
      </c>
      <c r="E2735" t="str">
        <f>IF(C2735&gt;0,IF(VLOOKUP(A2735,'ИПУ и ОКПУ'!$A$1:$O$3258,14,0)="Нет показаний","Нет показаний",""),"")</f>
        <v>Нет показаний</v>
      </c>
      <c r="F2735">
        <f>IF(AND(C2735&gt;0),SUMIF('ИПУ и ОКПУ'!$A$2:$A$3258,A2735,'ИПУ и ОКПУ'!$O$2:$O$3258),"")</f>
        <v>0</v>
      </c>
      <c r="G2735">
        <f>VLOOKUP(A2735,'Лицевые счета'!$A$2:$K$4570,9,0)</f>
        <v>1</v>
      </c>
      <c r="H2735">
        <f>VLOOKUP(A2735,'Лицевые счета'!$A$2:$K$4570,10,0)</f>
        <v>92</v>
      </c>
      <c r="I2735" t="str">
        <f>VLOOKUP(A2735,'Лицевые счета'!$A$2:$K$4570,6,0)</f>
        <v>ФЛ</v>
      </c>
      <c r="J2735" t="str">
        <f>IF(AND(C2735=0,I2735="ФЛ"),G2735*H2735,"")</f>
        <v/>
      </c>
      <c r="K2735">
        <f>IF(AND(C2735&gt;0,E2735="Нет показаний",I2735="ФЛ"),G2735*H2735,"")</f>
        <v>92</v>
      </c>
    </row>
    <row r="2736" spans="1:11" x14ac:dyDescent="0.25">
      <c r="A2736" s="7">
        <v>400383</v>
      </c>
      <c r="B2736" s="7">
        <f>VLOOKUP(A2736,'Лицевые счета'!$A$1:$K$4570,2,0)</f>
        <v>349561</v>
      </c>
      <c r="C2736">
        <f>COUNTIF('ИПУ и ОКПУ'!$A$2:$A$3258,A2736)</f>
        <v>1</v>
      </c>
      <c r="D2736" t="str">
        <f>IF(C2736&gt;0,VLOOKUP(A2736,'ИПУ и ОКПУ'!$A$1:$O$3258,9,0),"")</f>
        <v>Одноставочный</v>
      </c>
      <c r="E2736" t="str">
        <f>IF(C2736&gt;0,IF(VLOOKUP(A2736,'ИПУ и ОКПУ'!$A$1:$O$3258,14,0)="Нет показаний","Нет показаний",""),"")</f>
        <v/>
      </c>
      <c r="F2736">
        <f>IF(AND(C2736&gt;0),SUMIF('ИПУ и ОКПУ'!$A$2:$A$3258,A2736,'ИПУ и ОКПУ'!$O$2:$O$3258),"")</f>
        <v>7.1539999999999999</v>
      </c>
      <c r="G2736">
        <f>VLOOKUP(A2736,'Лицевые счета'!$A$2:$K$4570,9,0)</f>
        <v>1</v>
      </c>
      <c r="H2736" t="str">
        <f>VLOOKUP(A2736,'Лицевые счета'!$A$2:$K$4570,10,0)</f>
        <v>ЮЛ</v>
      </c>
      <c r="I2736" t="str">
        <f>VLOOKUP(A2736,'Лицевые счета'!$A$2:$K$4570,6,0)</f>
        <v>ЮЛ</v>
      </c>
      <c r="J2736" t="str">
        <f>IF(AND(C2736=0,I2736="ФЛ"),G2736*H2736,"")</f>
        <v/>
      </c>
      <c r="K2736" t="str">
        <f>IF(AND(C2736&gt;0,E2736="Нет показаний",I2736="ФЛ"),G2736*H2736,"")</f>
        <v/>
      </c>
    </row>
    <row r="2737" spans="1:11" x14ac:dyDescent="0.25">
      <c r="A2737" s="7">
        <v>400384</v>
      </c>
      <c r="B2737" s="7">
        <f>VLOOKUP(A2737,'Лицевые счета'!$A$1:$K$4570,2,0)</f>
        <v>349561</v>
      </c>
      <c r="C2737">
        <f>COUNTIF('ИПУ и ОКПУ'!$A$2:$A$3258,A2737)</f>
        <v>1</v>
      </c>
      <c r="D2737" t="str">
        <f>IF(C2737&gt;0,VLOOKUP(A2737,'ИПУ и ОКПУ'!$A$1:$O$3258,9,0),"")</f>
        <v>Одноставочный</v>
      </c>
      <c r="E2737" t="str">
        <f>IF(C2737&gt;0,IF(VLOOKUP(A2737,'ИПУ и ОКПУ'!$A$1:$O$3258,14,0)="Нет показаний","Нет показаний",""),"")</f>
        <v>Нет показаний</v>
      </c>
      <c r="F2737">
        <f>IF(AND(C2737&gt;0),SUMIF('ИПУ и ОКПУ'!$A$2:$A$3258,A2737,'ИПУ и ОКПУ'!$O$2:$O$3258),"")</f>
        <v>0</v>
      </c>
      <c r="G2737">
        <f>VLOOKUP(A2737,'Лицевые счета'!$A$2:$K$4570,9,0)</f>
        <v>1</v>
      </c>
      <c r="H2737">
        <f>VLOOKUP(A2737,'Лицевые счета'!$A$2:$K$4570,10,0)</f>
        <v>92</v>
      </c>
      <c r="I2737" t="str">
        <f>VLOOKUP(A2737,'Лицевые счета'!$A$2:$K$4570,6,0)</f>
        <v>ФЛ</v>
      </c>
      <c r="J2737" t="str">
        <f>IF(AND(C2737=0,I2737="ФЛ"),G2737*H2737,"")</f>
        <v/>
      </c>
      <c r="K2737">
        <f>IF(AND(C2737&gt;0,E2737="Нет показаний",I2737="ФЛ"),G2737*H2737,"")</f>
        <v>92</v>
      </c>
    </row>
    <row r="2738" spans="1:11" x14ac:dyDescent="0.25">
      <c r="A2738" s="7">
        <v>400385</v>
      </c>
      <c r="B2738" s="7">
        <f>VLOOKUP(A2738,'Лицевые счета'!$A$1:$K$4570,2,0)</f>
        <v>349561</v>
      </c>
      <c r="C2738">
        <f>COUNTIF('ИПУ и ОКПУ'!$A$2:$A$3258,A2738)</f>
        <v>0</v>
      </c>
      <c r="D2738" t="str">
        <f>IF(C2738&gt;0,VLOOKUP(A2738,'ИПУ и ОКПУ'!$A$1:$O$3258,9,0),"")</f>
        <v/>
      </c>
      <c r="E2738" t="str">
        <f>IF(C2738&gt;0,IF(VLOOKUP(A2738,'ИПУ и ОКПУ'!$A$1:$O$3258,14,0)="Нет показаний","Нет показаний",""),"")</f>
        <v/>
      </c>
      <c r="F2738" t="str">
        <f>IF(AND(C2738&gt;0),SUMIF('ИПУ и ОКПУ'!$A$2:$A$3258,A2738,'ИПУ и ОКПУ'!$O$2:$O$3258),"")</f>
        <v/>
      </c>
      <c r="G2738">
        <f>VLOOKUP(A2738,'Лицевые счета'!$A$2:$K$4570,9,0)</f>
        <v>1</v>
      </c>
      <c r="H2738">
        <f>VLOOKUP(A2738,'Лицевые счета'!$A$2:$K$4570,10,0)</f>
        <v>92</v>
      </c>
      <c r="I2738" t="str">
        <f>VLOOKUP(A2738,'Лицевые счета'!$A$2:$K$4570,6,0)</f>
        <v>ФЛ</v>
      </c>
      <c r="J2738">
        <f>IF(AND(C2738=0,I2738="ФЛ"),G2738*H2738,"")</f>
        <v>92</v>
      </c>
      <c r="K2738" t="str">
        <f>IF(AND(C2738&gt;0,E2738="Нет показаний",I2738="ФЛ"),G2738*H2738,"")</f>
        <v/>
      </c>
    </row>
    <row r="2739" spans="1:11" x14ac:dyDescent="0.25">
      <c r="A2739" s="7">
        <v>400386</v>
      </c>
      <c r="B2739" s="7">
        <f>VLOOKUP(A2739,'Лицевые счета'!$A$1:$K$4570,2,0)</f>
        <v>349561</v>
      </c>
      <c r="C2739">
        <f>COUNTIF('ИПУ и ОКПУ'!$A$2:$A$3258,A2739)</f>
        <v>1</v>
      </c>
      <c r="D2739" t="str">
        <f>IF(C2739&gt;0,VLOOKUP(A2739,'ИПУ и ОКПУ'!$A$1:$O$3258,9,0),"")</f>
        <v>Одноставочный</v>
      </c>
      <c r="E2739" t="str">
        <f>IF(C2739&gt;0,IF(VLOOKUP(A2739,'ИПУ и ОКПУ'!$A$1:$O$3258,14,0)="Нет показаний","Нет показаний",""),"")</f>
        <v/>
      </c>
      <c r="F2739">
        <f>IF(AND(C2739&gt;0),SUMIF('ИПУ и ОКПУ'!$A$2:$A$3258,A2739,'ИПУ и ОКПУ'!$O$2:$O$3258),"")</f>
        <v>23.75</v>
      </c>
      <c r="G2739">
        <f>VLOOKUP(A2739,'Лицевые счета'!$A$2:$K$4570,9,0)</f>
        <v>1</v>
      </c>
      <c r="H2739">
        <f>VLOOKUP(A2739,'Лицевые счета'!$A$2:$K$4570,10,0)</f>
        <v>92</v>
      </c>
      <c r="I2739" t="str">
        <f>VLOOKUP(A2739,'Лицевые счета'!$A$2:$K$4570,6,0)</f>
        <v>ФЛ</v>
      </c>
      <c r="J2739" t="str">
        <f>IF(AND(C2739=0,I2739="ФЛ"),G2739*H2739,"")</f>
        <v/>
      </c>
      <c r="K2739" t="str">
        <f>IF(AND(C2739&gt;0,E2739="Нет показаний",I2739="ФЛ"),G2739*H2739,"")</f>
        <v/>
      </c>
    </row>
    <row r="2740" spans="1:11" x14ac:dyDescent="0.25">
      <c r="A2740" s="7">
        <v>400388</v>
      </c>
      <c r="B2740" s="7">
        <f>VLOOKUP(A2740,'Лицевые счета'!$A$1:$K$4570,2,0)</f>
        <v>349561</v>
      </c>
      <c r="C2740">
        <f>COUNTIF('ИПУ и ОКПУ'!$A$2:$A$3258,A2740)</f>
        <v>0</v>
      </c>
      <c r="D2740" t="str">
        <f>IF(C2740&gt;0,VLOOKUP(A2740,'ИПУ и ОКПУ'!$A$1:$O$3258,9,0),"")</f>
        <v/>
      </c>
      <c r="E2740" t="str">
        <f>IF(C2740&gt;0,IF(VLOOKUP(A2740,'ИПУ и ОКПУ'!$A$1:$O$3258,14,0)="Нет показаний","Нет показаний",""),"")</f>
        <v/>
      </c>
      <c r="F2740" t="str">
        <f>IF(AND(C2740&gt;0),SUMIF('ИПУ и ОКПУ'!$A$2:$A$3258,A2740,'ИПУ и ОКПУ'!$O$2:$O$3258),"")</f>
        <v/>
      </c>
      <c r="G2740">
        <f>VLOOKUP(A2740,'Лицевые счета'!$A$2:$K$4570,9,0)</f>
        <v>1</v>
      </c>
      <c r="H2740">
        <f>VLOOKUP(A2740,'Лицевые счета'!$A$2:$K$4570,10,0)</f>
        <v>118.7</v>
      </c>
      <c r="I2740" t="str">
        <f>VLOOKUP(A2740,'Лицевые счета'!$A$2:$K$4570,6,0)</f>
        <v>ФЛ</v>
      </c>
      <c r="J2740">
        <f>IF(AND(C2740=0,I2740="ФЛ"),G2740*H2740,"")</f>
        <v>118.7</v>
      </c>
      <c r="K2740" t="str">
        <f>IF(AND(C2740&gt;0,E2740="Нет показаний",I2740="ФЛ"),G2740*H2740,"")</f>
        <v/>
      </c>
    </row>
    <row r="2741" spans="1:11" x14ac:dyDescent="0.25">
      <c r="A2741" s="7">
        <v>400389</v>
      </c>
      <c r="B2741" s="7">
        <f>VLOOKUP(A2741,'Лицевые счета'!$A$1:$K$4570,2,0)</f>
        <v>349561</v>
      </c>
      <c r="C2741">
        <f>COUNTIF('ИПУ и ОКПУ'!$A$2:$A$3258,A2741)</f>
        <v>0</v>
      </c>
      <c r="D2741" t="str">
        <f>IF(C2741&gt;0,VLOOKUP(A2741,'ИПУ и ОКПУ'!$A$1:$O$3258,9,0),"")</f>
        <v/>
      </c>
      <c r="E2741" t="str">
        <f>IF(C2741&gt;0,IF(VLOOKUP(A2741,'ИПУ и ОКПУ'!$A$1:$O$3258,14,0)="Нет показаний","Нет показаний",""),"")</f>
        <v/>
      </c>
      <c r="F2741" t="str">
        <f>IF(AND(C2741&gt;0),SUMIF('ИПУ и ОКПУ'!$A$2:$A$3258,A2741,'ИПУ и ОКПУ'!$O$2:$O$3258),"")</f>
        <v/>
      </c>
      <c r="G2741">
        <f>VLOOKUP(A2741,'Лицевые счета'!$A$2:$K$4570,9,0)</f>
        <v>1</v>
      </c>
      <c r="H2741">
        <f>VLOOKUP(A2741,'Лицевые счета'!$A$2:$K$4570,10,0)</f>
        <v>92</v>
      </c>
      <c r="I2741" t="str">
        <f>VLOOKUP(A2741,'Лицевые счета'!$A$2:$K$4570,6,0)</f>
        <v>ФЛ</v>
      </c>
      <c r="J2741">
        <f>IF(AND(C2741=0,I2741="ФЛ"),G2741*H2741,"")</f>
        <v>92</v>
      </c>
      <c r="K2741" t="str">
        <f>IF(AND(C2741&gt;0,E2741="Нет показаний",I2741="ФЛ"),G2741*H2741,"")</f>
        <v/>
      </c>
    </row>
    <row r="2742" spans="1:11" x14ac:dyDescent="0.25">
      <c r="A2742" s="7">
        <v>400390</v>
      </c>
      <c r="B2742" s="7">
        <f>VLOOKUP(A2742,'Лицевые счета'!$A$1:$K$4570,2,0)</f>
        <v>349561</v>
      </c>
      <c r="C2742">
        <f>COUNTIF('ИПУ и ОКПУ'!$A$2:$A$3258,A2742)</f>
        <v>0</v>
      </c>
      <c r="D2742" t="str">
        <f>IF(C2742&gt;0,VLOOKUP(A2742,'ИПУ и ОКПУ'!$A$1:$O$3258,9,0),"")</f>
        <v/>
      </c>
      <c r="E2742" t="str">
        <f>IF(C2742&gt;0,IF(VLOOKUP(A2742,'ИПУ и ОКПУ'!$A$1:$O$3258,14,0)="Нет показаний","Нет показаний",""),"")</f>
        <v/>
      </c>
      <c r="F2742" t="str">
        <f>IF(AND(C2742&gt;0),SUMIF('ИПУ и ОКПУ'!$A$2:$A$3258,A2742,'ИПУ и ОКПУ'!$O$2:$O$3258),"")</f>
        <v/>
      </c>
      <c r="G2742">
        <f>VLOOKUP(A2742,'Лицевые счета'!$A$2:$K$4570,9,0)</f>
        <v>1</v>
      </c>
      <c r="H2742">
        <f>VLOOKUP(A2742,'Лицевые счета'!$A$2:$K$4570,10,0)</f>
        <v>92</v>
      </c>
      <c r="I2742" t="str">
        <f>VLOOKUP(A2742,'Лицевые счета'!$A$2:$K$4570,6,0)</f>
        <v>ФЛ</v>
      </c>
      <c r="J2742">
        <f>IF(AND(C2742=0,I2742="ФЛ"),G2742*H2742,"")</f>
        <v>92</v>
      </c>
      <c r="K2742" t="str">
        <f>IF(AND(C2742&gt;0,E2742="Нет показаний",I2742="ФЛ"),G2742*H2742,"")</f>
        <v/>
      </c>
    </row>
    <row r="2743" spans="1:11" x14ac:dyDescent="0.25">
      <c r="A2743" s="7">
        <v>400413</v>
      </c>
      <c r="B2743" s="7">
        <f>VLOOKUP(A2743,'Лицевые счета'!$A$1:$K$4570,2,0)</f>
        <v>349561</v>
      </c>
      <c r="C2743">
        <f>COUNTIF('ИПУ и ОКПУ'!$A$2:$A$3258,A2743)</f>
        <v>0</v>
      </c>
      <c r="D2743" t="str">
        <f>IF(C2743&gt;0,VLOOKUP(A2743,'ИПУ и ОКПУ'!$A$1:$O$3258,9,0),"")</f>
        <v/>
      </c>
      <c r="E2743" t="str">
        <f>IF(C2743&gt;0,IF(VLOOKUP(A2743,'ИПУ и ОКПУ'!$A$1:$O$3258,14,0)="Нет показаний","Нет показаний",""),"")</f>
        <v/>
      </c>
      <c r="F2743" t="str">
        <f>IF(AND(C2743&gt;0),SUMIF('ИПУ и ОКПУ'!$A$2:$A$3258,A2743,'ИПУ и ОКПУ'!$O$2:$O$3258),"")</f>
        <v/>
      </c>
      <c r="G2743">
        <f>VLOOKUP(A2743,'Лицевые счета'!$A$2:$K$4570,9,0)</f>
        <v>1</v>
      </c>
      <c r="H2743">
        <f>VLOOKUP(A2743,'Лицевые счета'!$A$2:$K$4570,10,0)</f>
        <v>92</v>
      </c>
      <c r="I2743" t="str">
        <f>VLOOKUP(A2743,'Лицевые счета'!$A$2:$K$4570,6,0)</f>
        <v>ФЛ</v>
      </c>
      <c r="J2743">
        <f>IF(AND(C2743=0,I2743="ФЛ"),G2743*H2743,"")</f>
        <v>92</v>
      </c>
      <c r="K2743" t="str">
        <f>IF(AND(C2743&gt;0,E2743="Нет показаний",I2743="ФЛ"),G2743*H2743,"")</f>
        <v/>
      </c>
    </row>
    <row r="2744" spans="1:11" x14ac:dyDescent="0.25">
      <c r="A2744" s="7">
        <v>400416</v>
      </c>
      <c r="B2744" s="7">
        <f>VLOOKUP(A2744,'Лицевые счета'!$A$1:$K$4570,2,0)</f>
        <v>349561</v>
      </c>
      <c r="C2744">
        <f>COUNTIF('ИПУ и ОКПУ'!$A$2:$A$3258,A2744)</f>
        <v>1</v>
      </c>
      <c r="D2744" t="str">
        <f>IF(C2744&gt;0,VLOOKUP(A2744,'ИПУ и ОКПУ'!$A$1:$O$3258,9,0),"")</f>
        <v>Одноставочный</v>
      </c>
      <c r="E2744" t="str">
        <f>IF(C2744&gt;0,IF(VLOOKUP(A2744,'ИПУ и ОКПУ'!$A$1:$O$3258,14,0)="Нет показаний","Нет показаний",""),"")</f>
        <v/>
      </c>
      <c r="F2744">
        <f>IF(AND(C2744&gt;0),SUMIF('ИПУ и ОКПУ'!$A$2:$A$3258,A2744,'ИПУ и ОКПУ'!$O$2:$O$3258),"")</f>
        <v>0</v>
      </c>
      <c r="G2744">
        <f>VLOOKUP(A2744,'Лицевые счета'!$A$2:$K$4570,9,0)</f>
        <v>1</v>
      </c>
      <c r="H2744">
        <f>VLOOKUP(A2744,'Лицевые счета'!$A$2:$K$4570,10,0)</f>
        <v>92</v>
      </c>
      <c r="I2744" t="str">
        <f>VLOOKUP(A2744,'Лицевые счета'!$A$2:$K$4570,6,0)</f>
        <v>ФЛ</v>
      </c>
      <c r="J2744" t="str">
        <f>IF(AND(C2744=0,I2744="ФЛ"),G2744*H2744,"")</f>
        <v/>
      </c>
      <c r="K2744" t="str">
        <f>IF(AND(C2744&gt;0,E2744="Нет показаний",I2744="ФЛ"),G2744*H2744,"")</f>
        <v/>
      </c>
    </row>
    <row r="2745" spans="1:11" x14ac:dyDescent="0.25">
      <c r="A2745" s="7">
        <v>400419</v>
      </c>
      <c r="B2745" s="7">
        <f>VLOOKUP(A2745,'Лицевые счета'!$A$1:$K$4570,2,0)</f>
        <v>349561</v>
      </c>
      <c r="C2745">
        <f>COUNTIF('ИПУ и ОКПУ'!$A$2:$A$3258,A2745)</f>
        <v>0</v>
      </c>
      <c r="D2745" t="str">
        <f>IF(C2745&gt;0,VLOOKUP(A2745,'ИПУ и ОКПУ'!$A$1:$O$3258,9,0),"")</f>
        <v/>
      </c>
      <c r="E2745" t="str">
        <f>IF(C2745&gt;0,IF(VLOOKUP(A2745,'ИПУ и ОКПУ'!$A$1:$O$3258,14,0)="Нет показаний","Нет показаний",""),"")</f>
        <v/>
      </c>
      <c r="F2745" t="str">
        <f>IF(AND(C2745&gt;0),SUMIF('ИПУ и ОКПУ'!$A$2:$A$3258,A2745,'ИПУ и ОКПУ'!$O$2:$O$3258),"")</f>
        <v/>
      </c>
      <c r="G2745">
        <f>VLOOKUP(A2745,'Лицевые счета'!$A$2:$K$4570,9,0)</f>
        <v>1</v>
      </c>
      <c r="H2745">
        <f>VLOOKUP(A2745,'Лицевые счета'!$A$2:$K$4570,10,0)</f>
        <v>92</v>
      </c>
      <c r="I2745" t="str">
        <f>VLOOKUP(A2745,'Лицевые счета'!$A$2:$K$4570,6,0)</f>
        <v>ФЛ</v>
      </c>
      <c r="J2745">
        <f>IF(AND(C2745=0,I2745="ФЛ"),G2745*H2745,"")</f>
        <v>92</v>
      </c>
      <c r="K2745" t="str">
        <f>IF(AND(C2745&gt;0,E2745="Нет показаний",I2745="ФЛ"),G2745*H2745,"")</f>
        <v/>
      </c>
    </row>
    <row r="2746" spans="1:11" x14ac:dyDescent="0.25">
      <c r="A2746" s="7">
        <v>400421</v>
      </c>
      <c r="B2746" s="7">
        <f>VLOOKUP(A2746,'Лицевые счета'!$A$1:$K$4570,2,0)</f>
        <v>349561</v>
      </c>
      <c r="C2746">
        <f>COUNTIF('ИПУ и ОКПУ'!$A$2:$A$3258,A2746)</f>
        <v>1</v>
      </c>
      <c r="D2746" t="str">
        <f>IF(C2746&gt;0,VLOOKUP(A2746,'ИПУ и ОКПУ'!$A$1:$O$3258,9,0),"")</f>
        <v>Одноставочный</v>
      </c>
      <c r="E2746" t="str">
        <f>IF(C2746&gt;0,IF(VLOOKUP(A2746,'ИПУ и ОКПУ'!$A$1:$O$3258,14,0)="Нет показаний","Нет показаний",""),"")</f>
        <v>Нет показаний</v>
      </c>
      <c r="F2746">
        <f>IF(AND(C2746&gt;0),SUMIF('ИПУ и ОКПУ'!$A$2:$A$3258,A2746,'ИПУ и ОКПУ'!$O$2:$O$3258),"")</f>
        <v>0</v>
      </c>
      <c r="G2746">
        <f>VLOOKUP(A2746,'Лицевые счета'!$A$2:$K$4570,9,0)</f>
        <v>1</v>
      </c>
      <c r="H2746">
        <f>VLOOKUP(A2746,'Лицевые счета'!$A$2:$K$4570,10,0)</f>
        <v>92</v>
      </c>
      <c r="I2746" t="str">
        <f>VLOOKUP(A2746,'Лицевые счета'!$A$2:$K$4570,6,0)</f>
        <v>ФЛ</v>
      </c>
      <c r="J2746" t="str">
        <f>IF(AND(C2746=0,I2746="ФЛ"),G2746*H2746,"")</f>
        <v/>
      </c>
      <c r="K2746">
        <f>IF(AND(C2746&gt;0,E2746="Нет показаний",I2746="ФЛ"),G2746*H2746,"")</f>
        <v>92</v>
      </c>
    </row>
    <row r="2747" spans="1:11" x14ac:dyDescent="0.25">
      <c r="A2747" s="7">
        <v>400422</v>
      </c>
      <c r="B2747" s="7">
        <f>VLOOKUP(A2747,'Лицевые счета'!$A$1:$K$4570,2,0)</f>
        <v>349561</v>
      </c>
      <c r="C2747">
        <f>COUNTIF('ИПУ и ОКПУ'!$A$2:$A$3258,A2747)</f>
        <v>2</v>
      </c>
      <c r="D2747" t="str">
        <f>IF(C2747&gt;0,VLOOKUP(A2747,'ИПУ и ОКПУ'!$A$1:$O$3258,9,0),"")</f>
        <v>Одноставочный</v>
      </c>
      <c r="E2747" t="str">
        <f>IF(C2747&gt;0,IF(VLOOKUP(A2747,'ИПУ и ОКПУ'!$A$1:$O$3258,14,0)="Нет показаний","Нет показаний",""),"")</f>
        <v/>
      </c>
      <c r="F2747">
        <f>IF(AND(C2747&gt;0),SUMIF('ИПУ и ОКПУ'!$A$2:$A$3258,A2747,'ИПУ и ОКПУ'!$O$2:$O$3258),"")</f>
        <v>162.80000000000001</v>
      </c>
      <c r="G2747">
        <f>VLOOKUP(A2747,'Лицевые счета'!$A$2:$K$4570,9,0)</f>
        <v>1</v>
      </c>
      <c r="H2747">
        <f>VLOOKUP(A2747,'Лицевые счета'!$A$2:$K$4570,10,0)</f>
        <v>92</v>
      </c>
      <c r="I2747" t="str">
        <f>VLOOKUP(A2747,'Лицевые счета'!$A$2:$K$4570,6,0)</f>
        <v>ФЛ</v>
      </c>
      <c r="J2747" t="str">
        <f>IF(AND(C2747=0,I2747="ФЛ"),G2747*H2747,"")</f>
        <v/>
      </c>
      <c r="K2747" t="str">
        <f>IF(AND(C2747&gt;0,E2747="Нет показаний",I2747="ФЛ"),G2747*H2747,"")</f>
        <v/>
      </c>
    </row>
    <row r="2748" spans="1:11" x14ac:dyDescent="0.25">
      <c r="A2748" s="7">
        <v>400448</v>
      </c>
      <c r="B2748" s="7">
        <f>VLOOKUP(A2748,'Лицевые счета'!$A$1:$K$4570,2,0)</f>
        <v>349561</v>
      </c>
      <c r="C2748">
        <f>COUNTIF('ИПУ и ОКПУ'!$A$2:$A$3258,A2748)</f>
        <v>0</v>
      </c>
      <c r="D2748" t="str">
        <f>IF(C2748&gt;0,VLOOKUP(A2748,'ИПУ и ОКПУ'!$A$1:$O$3258,9,0),"")</f>
        <v/>
      </c>
      <c r="E2748" t="str">
        <f>IF(C2748&gt;0,IF(VLOOKUP(A2748,'ИПУ и ОКПУ'!$A$1:$O$3258,14,0)="Нет показаний","Нет показаний",""),"")</f>
        <v/>
      </c>
      <c r="F2748" t="str">
        <f>IF(AND(C2748&gt;0),SUMIF('ИПУ и ОКПУ'!$A$2:$A$3258,A2748,'ИПУ и ОКПУ'!$O$2:$O$3258),"")</f>
        <v/>
      </c>
      <c r="G2748">
        <f>VLOOKUP(A2748,'Лицевые счета'!$A$2:$K$4570,9,0)</f>
        <v>1</v>
      </c>
      <c r="H2748">
        <f>VLOOKUP(A2748,'Лицевые счета'!$A$2:$K$4570,10,0)</f>
        <v>92</v>
      </c>
      <c r="I2748" t="str">
        <f>VLOOKUP(A2748,'Лицевые счета'!$A$2:$K$4570,6,0)</f>
        <v>ФЛ</v>
      </c>
      <c r="J2748">
        <f>IF(AND(C2748=0,I2748="ФЛ"),G2748*H2748,"")</f>
        <v>92</v>
      </c>
      <c r="K2748" t="str">
        <f>IF(AND(C2748&gt;0,E2748="Нет показаний",I2748="ФЛ"),G2748*H2748,"")</f>
        <v/>
      </c>
    </row>
    <row r="2749" spans="1:11" x14ac:dyDescent="0.25">
      <c r="A2749" s="7">
        <v>400449</v>
      </c>
      <c r="B2749" s="7">
        <f>VLOOKUP(A2749,'Лицевые счета'!$A$1:$K$4570,2,0)</f>
        <v>349561</v>
      </c>
      <c r="C2749">
        <f>COUNTIF('ИПУ и ОКПУ'!$A$2:$A$3258,A2749)</f>
        <v>0</v>
      </c>
      <c r="D2749" t="str">
        <f>IF(C2749&gt;0,VLOOKUP(A2749,'ИПУ и ОКПУ'!$A$1:$O$3258,9,0),"")</f>
        <v/>
      </c>
      <c r="E2749" t="str">
        <f>IF(C2749&gt;0,IF(VLOOKUP(A2749,'ИПУ и ОКПУ'!$A$1:$O$3258,14,0)="Нет показаний","Нет показаний",""),"")</f>
        <v/>
      </c>
      <c r="F2749" t="str">
        <f>IF(AND(C2749&gt;0),SUMIF('ИПУ и ОКПУ'!$A$2:$A$3258,A2749,'ИПУ и ОКПУ'!$O$2:$O$3258),"")</f>
        <v/>
      </c>
      <c r="G2749">
        <f>VLOOKUP(A2749,'Лицевые счета'!$A$2:$K$4570,9,0)</f>
        <v>1</v>
      </c>
      <c r="H2749">
        <f>VLOOKUP(A2749,'Лицевые счета'!$A$2:$K$4570,10,0)</f>
        <v>92</v>
      </c>
      <c r="I2749" t="str">
        <f>VLOOKUP(A2749,'Лицевые счета'!$A$2:$K$4570,6,0)</f>
        <v>ФЛ</v>
      </c>
      <c r="J2749">
        <f>IF(AND(C2749=0,I2749="ФЛ"),G2749*H2749,"")</f>
        <v>92</v>
      </c>
      <c r="K2749" t="str">
        <f>IF(AND(C2749&gt;0,E2749="Нет показаний",I2749="ФЛ"),G2749*H2749,"")</f>
        <v/>
      </c>
    </row>
    <row r="2750" spans="1:11" x14ac:dyDescent="0.25">
      <c r="A2750" s="7">
        <v>400450</v>
      </c>
      <c r="B2750" s="7">
        <f>VLOOKUP(A2750,'Лицевые счета'!$A$1:$K$4570,2,0)</f>
        <v>349561</v>
      </c>
      <c r="C2750">
        <f>COUNTIF('ИПУ и ОКПУ'!$A$2:$A$3258,A2750)</f>
        <v>0</v>
      </c>
      <c r="D2750" t="str">
        <f>IF(C2750&gt;0,VLOOKUP(A2750,'ИПУ и ОКПУ'!$A$1:$O$3258,9,0),"")</f>
        <v/>
      </c>
      <c r="E2750" t="str">
        <f>IF(C2750&gt;0,IF(VLOOKUP(A2750,'ИПУ и ОКПУ'!$A$1:$O$3258,14,0)="Нет показаний","Нет показаний",""),"")</f>
        <v/>
      </c>
      <c r="F2750" t="str">
        <f>IF(AND(C2750&gt;0),SUMIF('ИПУ и ОКПУ'!$A$2:$A$3258,A2750,'ИПУ и ОКПУ'!$O$2:$O$3258),"")</f>
        <v/>
      </c>
      <c r="G2750">
        <f>VLOOKUP(A2750,'Лицевые счета'!$A$2:$K$4570,9,0)</f>
        <v>1</v>
      </c>
      <c r="H2750">
        <f>VLOOKUP(A2750,'Лицевые счета'!$A$2:$K$4570,10,0)</f>
        <v>92</v>
      </c>
      <c r="I2750" t="str">
        <f>VLOOKUP(A2750,'Лицевые счета'!$A$2:$K$4570,6,0)</f>
        <v>ФЛ</v>
      </c>
      <c r="J2750">
        <f>IF(AND(C2750=0,I2750="ФЛ"),G2750*H2750,"")</f>
        <v>92</v>
      </c>
      <c r="K2750" t="str">
        <f>IF(AND(C2750&gt;0,E2750="Нет показаний",I2750="ФЛ"),G2750*H2750,"")</f>
        <v/>
      </c>
    </row>
    <row r="2751" spans="1:11" x14ac:dyDescent="0.25">
      <c r="A2751" s="7">
        <v>400451</v>
      </c>
      <c r="B2751" s="7">
        <f>VLOOKUP(A2751,'Лицевые счета'!$A$1:$K$4570,2,0)</f>
        <v>349561</v>
      </c>
      <c r="C2751">
        <f>COUNTIF('ИПУ и ОКПУ'!$A$2:$A$3258,A2751)</f>
        <v>0</v>
      </c>
      <c r="D2751" t="str">
        <f>IF(C2751&gt;0,VLOOKUP(A2751,'ИПУ и ОКПУ'!$A$1:$O$3258,9,0),"")</f>
        <v/>
      </c>
      <c r="E2751" t="str">
        <f>IF(C2751&gt;0,IF(VLOOKUP(A2751,'ИПУ и ОКПУ'!$A$1:$O$3258,14,0)="Нет показаний","Нет показаний",""),"")</f>
        <v/>
      </c>
      <c r="F2751" t="str">
        <f>IF(AND(C2751&gt;0),SUMIF('ИПУ и ОКПУ'!$A$2:$A$3258,A2751,'ИПУ и ОКПУ'!$O$2:$O$3258),"")</f>
        <v/>
      </c>
      <c r="G2751">
        <f>VLOOKUP(A2751,'Лицевые счета'!$A$2:$K$4570,9,0)</f>
        <v>1</v>
      </c>
      <c r="H2751">
        <f>VLOOKUP(A2751,'Лицевые счета'!$A$2:$K$4570,10,0)</f>
        <v>92</v>
      </c>
      <c r="I2751" t="str">
        <f>VLOOKUP(A2751,'Лицевые счета'!$A$2:$K$4570,6,0)</f>
        <v>ФЛ</v>
      </c>
      <c r="J2751">
        <f>IF(AND(C2751=0,I2751="ФЛ"),G2751*H2751,"")</f>
        <v>92</v>
      </c>
      <c r="K2751" t="str">
        <f>IF(AND(C2751&gt;0,E2751="Нет показаний",I2751="ФЛ"),G2751*H2751,"")</f>
        <v/>
      </c>
    </row>
    <row r="2752" spans="1:11" x14ac:dyDescent="0.25">
      <c r="A2752" s="7">
        <v>400452</v>
      </c>
      <c r="B2752" s="7">
        <f>VLOOKUP(A2752,'Лицевые счета'!$A$1:$K$4570,2,0)</f>
        <v>349561</v>
      </c>
      <c r="C2752">
        <f>COUNTIF('ИПУ и ОКПУ'!$A$2:$A$3258,A2752)</f>
        <v>0</v>
      </c>
      <c r="D2752" t="str">
        <f>IF(C2752&gt;0,VLOOKUP(A2752,'ИПУ и ОКПУ'!$A$1:$O$3258,9,0),"")</f>
        <v/>
      </c>
      <c r="E2752" t="str">
        <f>IF(C2752&gt;0,IF(VLOOKUP(A2752,'ИПУ и ОКПУ'!$A$1:$O$3258,14,0)="Нет показаний","Нет показаний",""),"")</f>
        <v/>
      </c>
      <c r="F2752" t="str">
        <f>IF(AND(C2752&gt;0),SUMIF('ИПУ и ОКПУ'!$A$2:$A$3258,A2752,'ИПУ и ОКПУ'!$O$2:$O$3258),"")</f>
        <v/>
      </c>
      <c r="G2752">
        <f>VLOOKUP(A2752,'Лицевые счета'!$A$2:$K$4570,9,0)</f>
        <v>1</v>
      </c>
      <c r="H2752">
        <f>VLOOKUP(A2752,'Лицевые счета'!$A$2:$K$4570,10,0)</f>
        <v>92</v>
      </c>
      <c r="I2752" t="str">
        <f>VLOOKUP(A2752,'Лицевые счета'!$A$2:$K$4570,6,0)</f>
        <v>ФЛ</v>
      </c>
      <c r="J2752">
        <f>IF(AND(C2752=0,I2752="ФЛ"),G2752*H2752,"")</f>
        <v>92</v>
      </c>
      <c r="K2752" t="str">
        <f>IF(AND(C2752&gt;0,E2752="Нет показаний",I2752="ФЛ"),G2752*H2752,"")</f>
        <v/>
      </c>
    </row>
    <row r="2753" spans="1:11" x14ac:dyDescent="0.25">
      <c r="A2753" s="7">
        <v>400453</v>
      </c>
      <c r="B2753" s="7">
        <f>VLOOKUP(A2753,'Лицевые счета'!$A$1:$K$4570,2,0)</f>
        <v>349561</v>
      </c>
      <c r="C2753">
        <f>COUNTIF('ИПУ и ОКПУ'!$A$2:$A$3258,A2753)</f>
        <v>0</v>
      </c>
      <c r="D2753" t="str">
        <f>IF(C2753&gt;0,VLOOKUP(A2753,'ИПУ и ОКПУ'!$A$1:$O$3258,9,0),"")</f>
        <v/>
      </c>
      <c r="E2753" t="str">
        <f>IF(C2753&gt;0,IF(VLOOKUP(A2753,'ИПУ и ОКПУ'!$A$1:$O$3258,14,0)="Нет показаний","Нет показаний",""),"")</f>
        <v/>
      </c>
      <c r="F2753" t="str">
        <f>IF(AND(C2753&gt;0),SUMIF('ИПУ и ОКПУ'!$A$2:$A$3258,A2753,'ИПУ и ОКПУ'!$O$2:$O$3258),"")</f>
        <v/>
      </c>
      <c r="G2753">
        <f>VLOOKUP(A2753,'Лицевые счета'!$A$2:$K$4570,9,0)</f>
        <v>1</v>
      </c>
      <c r="H2753">
        <f>VLOOKUP(A2753,'Лицевые счета'!$A$2:$K$4570,10,0)</f>
        <v>92</v>
      </c>
      <c r="I2753" t="str">
        <f>VLOOKUP(A2753,'Лицевые счета'!$A$2:$K$4570,6,0)</f>
        <v>ФЛ</v>
      </c>
      <c r="J2753">
        <f>IF(AND(C2753=0,I2753="ФЛ"),G2753*H2753,"")</f>
        <v>92</v>
      </c>
      <c r="K2753" t="str">
        <f>IF(AND(C2753&gt;0,E2753="Нет показаний",I2753="ФЛ"),G2753*H2753,"")</f>
        <v/>
      </c>
    </row>
    <row r="2754" spans="1:11" x14ac:dyDescent="0.25">
      <c r="A2754" s="7">
        <v>400455</v>
      </c>
      <c r="B2754" s="7">
        <f>VLOOKUP(A2754,'Лицевые счета'!$A$1:$K$4570,2,0)</f>
        <v>349561</v>
      </c>
      <c r="C2754">
        <f>COUNTIF('ИПУ и ОКПУ'!$A$2:$A$3258,A2754)</f>
        <v>1</v>
      </c>
      <c r="D2754" t="str">
        <f>IF(C2754&gt;0,VLOOKUP(A2754,'ИПУ и ОКПУ'!$A$1:$O$3258,9,0),"")</f>
        <v>Одноставочный</v>
      </c>
      <c r="E2754" t="str">
        <f>IF(C2754&gt;0,IF(VLOOKUP(A2754,'ИПУ и ОКПУ'!$A$1:$O$3258,14,0)="Нет показаний","Нет показаний",""),"")</f>
        <v>Нет показаний</v>
      </c>
      <c r="F2754">
        <f>IF(AND(C2754&gt;0),SUMIF('ИПУ и ОКПУ'!$A$2:$A$3258,A2754,'ИПУ и ОКПУ'!$O$2:$O$3258),"")</f>
        <v>0</v>
      </c>
      <c r="G2754">
        <f>VLOOKUP(A2754,'Лицевые счета'!$A$2:$K$4570,9,0)</f>
        <v>1</v>
      </c>
      <c r="H2754">
        <f>VLOOKUP(A2754,'Лицевые счета'!$A$2:$K$4570,10,0)</f>
        <v>92</v>
      </c>
      <c r="I2754" t="str">
        <f>VLOOKUP(A2754,'Лицевые счета'!$A$2:$K$4570,6,0)</f>
        <v>ФЛ</v>
      </c>
      <c r="J2754" t="str">
        <f>IF(AND(C2754=0,I2754="ФЛ"),G2754*H2754,"")</f>
        <v/>
      </c>
      <c r="K2754">
        <f>IF(AND(C2754&gt;0,E2754="Нет показаний",I2754="ФЛ"),G2754*H2754,"")</f>
        <v>92</v>
      </c>
    </row>
    <row r="2755" spans="1:11" x14ac:dyDescent="0.25">
      <c r="A2755" s="7">
        <v>400456</v>
      </c>
      <c r="B2755" s="7">
        <f>VLOOKUP(A2755,'Лицевые счета'!$A$1:$K$4570,2,0)</f>
        <v>349561</v>
      </c>
      <c r="C2755">
        <f>COUNTIF('ИПУ и ОКПУ'!$A$2:$A$3258,A2755)</f>
        <v>0</v>
      </c>
      <c r="D2755" t="str">
        <f>IF(C2755&gt;0,VLOOKUP(A2755,'ИПУ и ОКПУ'!$A$1:$O$3258,9,0),"")</f>
        <v/>
      </c>
      <c r="E2755" t="str">
        <f>IF(C2755&gt;0,IF(VLOOKUP(A2755,'ИПУ и ОКПУ'!$A$1:$O$3258,14,0)="Нет показаний","Нет показаний",""),"")</f>
        <v/>
      </c>
      <c r="F2755" t="str">
        <f>IF(AND(C2755&gt;0),SUMIF('ИПУ и ОКПУ'!$A$2:$A$3258,A2755,'ИПУ и ОКПУ'!$O$2:$O$3258),"")</f>
        <v/>
      </c>
      <c r="G2755">
        <f>VLOOKUP(A2755,'Лицевые счета'!$A$2:$K$4570,9,0)</f>
        <v>1</v>
      </c>
      <c r="H2755">
        <f>VLOOKUP(A2755,'Лицевые счета'!$A$2:$K$4570,10,0)</f>
        <v>92</v>
      </c>
      <c r="I2755" t="str">
        <f>VLOOKUP(A2755,'Лицевые счета'!$A$2:$K$4570,6,0)</f>
        <v>ФЛ</v>
      </c>
      <c r="J2755">
        <f>IF(AND(C2755=0,I2755="ФЛ"),G2755*H2755,"")</f>
        <v>92</v>
      </c>
      <c r="K2755" t="str">
        <f>IF(AND(C2755&gt;0,E2755="Нет показаний",I2755="ФЛ"),G2755*H2755,"")</f>
        <v/>
      </c>
    </row>
    <row r="2756" spans="1:11" x14ac:dyDescent="0.25">
      <c r="A2756" s="7">
        <v>400486</v>
      </c>
      <c r="B2756" s="7">
        <f>VLOOKUP(A2756,'Лицевые счета'!$A$1:$K$4570,2,0)</f>
        <v>349561</v>
      </c>
      <c r="C2756">
        <f>COUNTIF('ИПУ и ОКПУ'!$A$2:$A$3258,A2756)</f>
        <v>0</v>
      </c>
      <c r="D2756" t="str">
        <f>IF(C2756&gt;0,VLOOKUP(A2756,'ИПУ и ОКПУ'!$A$1:$O$3258,9,0),"")</f>
        <v/>
      </c>
      <c r="E2756" t="str">
        <f>IF(C2756&gt;0,IF(VLOOKUP(A2756,'ИПУ и ОКПУ'!$A$1:$O$3258,14,0)="Нет показаний","Нет показаний",""),"")</f>
        <v/>
      </c>
      <c r="F2756" t="str">
        <f>IF(AND(C2756&gt;0),SUMIF('ИПУ и ОКПУ'!$A$2:$A$3258,A2756,'ИПУ и ОКПУ'!$O$2:$O$3258),"")</f>
        <v/>
      </c>
      <c r="G2756">
        <f>VLOOKUP(A2756,'Лицевые счета'!$A$2:$K$4570,9,0)</f>
        <v>1</v>
      </c>
      <c r="H2756">
        <f>VLOOKUP(A2756,'Лицевые счета'!$A$2:$K$4570,10,0)</f>
        <v>92</v>
      </c>
      <c r="I2756" t="str">
        <f>VLOOKUP(A2756,'Лицевые счета'!$A$2:$K$4570,6,0)</f>
        <v>ФЛ</v>
      </c>
      <c r="J2756">
        <f>IF(AND(C2756=0,I2756="ФЛ"),G2756*H2756,"")</f>
        <v>92</v>
      </c>
      <c r="K2756" t="str">
        <f>IF(AND(C2756&gt;0,E2756="Нет показаний",I2756="ФЛ"),G2756*H2756,"")</f>
        <v/>
      </c>
    </row>
    <row r="2757" spans="1:11" x14ac:dyDescent="0.25">
      <c r="A2757" s="7">
        <v>400490</v>
      </c>
      <c r="B2757" s="7">
        <f>VLOOKUP(A2757,'Лицевые счета'!$A$1:$K$4570,2,0)</f>
        <v>349561</v>
      </c>
      <c r="C2757">
        <f>COUNTIF('ИПУ и ОКПУ'!$A$2:$A$3258,A2757)</f>
        <v>0</v>
      </c>
      <c r="D2757" t="str">
        <f>IF(C2757&gt;0,VLOOKUP(A2757,'ИПУ и ОКПУ'!$A$1:$O$3258,9,0),"")</f>
        <v/>
      </c>
      <c r="E2757" t="str">
        <f>IF(C2757&gt;0,IF(VLOOKUP(A2757,'ИПУ и ОКПУ'!$A$1:$O$3258,14,0)="Нет показаний","Нет показаний",""),"")</f>
        <v/>
      </c>
      <c r="F2757" t="str">
        <f>IF(AND(C2757&gt;0),SUMIF('ИПУ и ОКПУ'!$A$2:$A$3258,A2757,'ИПУ и ОКПУ'!$O$2:$O$3258),"")</f>
        <v/>
      </c>
      <c r="G2757">
        <f>VLOOKUP(A2757,'Лицевые счета'!$A$2:$K$4570,9,0)</f>
        <v>1</v>
      </c>
      <c r="H2757">
        <f>VLOOKUP(A2757,'Лицевые счета'!$A$2:$K$4570,10,0)</f>
        <v>92</v>
      </c>
      <c r="I2757" t="str">
        <f>VLOOKUP(A2757,'Лицевые счета'!$A$2:$K$4570,6,0)</f>
        <v>ФЛ</v>
      </c>
      <c r="J2757">
        <f>IF(AND(C2757=0,I2757="ФЛ"),G2757*H2757,"")</f>
        <v>92</v>
      </c>
      <c r="K2757" t="str">
        <f>IF(AND(C2757&gt;0,E2757="Нет показаний",I2757="ФЛ"),G2757*H2757,"")</f>
        <v/>
      </c>
    </row>
    <row r="2758" spans="1:11" x14ac:dyDescent="0.25">
      <c r="A2758" s="7">
        <v>400492</v>
      </c>
      <c r="B2758" s="7">
        <f>VLOOKUP(A2758,'Лицевые счета'!$A$1:$K$4570,2,0)</f>
        <v>349561</v>
      </c>
      <c r="C2758">
        <f>COUNTIF('ИПУ и ОКПУ'!$A$2:$A$3258,A2758)</f>
        <v>2</v>
      </c>
      <c r="D2758" t="str">
        <f>IF(C2758&gt;0,VLOOKUP(A2758,'ИПУ и ОКПУ'!$A$1:$O$3258,9,0),"")</f>
        <v>Одноставочный</v>
      </c>
      <c r="E2758" t="str">
        <f>IF(C2758&gt;0,IF(VLOOKUP(A2758,'ИПУ и ОКПУ'!$A$1:$O$3258,14,0)="Нет показаний","Нет показаний",""),"")</f>
        <v/>
      </c>
      <c r="F2758">
        <f>IF(AND(C2758&gt;0),SUMIF('ИПУ и ОКПУ'!$A$2:$A$3258,A2758,'ИПУ и ОКПУ'!$O$2:$O$3258),"")</f>
        <v>17</v>
      </c>
      <c r="G2758">
        <f>VLOOKUP(A2758,'Лицевые счета'!$A$2:$K$4570,9,0)</f>
        <v>1</v>
      </c>
      <c r="H2758">
        <f>VLOOKUP(A2758,'Лицевые счета'!$A$2:$K$4570,10,0)</f>
        <v>92</v>
      </c>
      <c r="I2758" t="str">
        <f>VLOOKUP(A2758,'Лицевые счета'!$A$2:$K$4570,6,0)</f>
        <v>ФЛ</v>
      </c>
      <c r="J2758" t="str">
        <f>IF(AND(C2758=0,I2758="ФЛ"),G2758*H2758,"")</f>
        <v/>
      </c>
      <c r="K2758" t="str">
        <f>IF(AND(C2758&gt;0,E2758="Нет показаний",I2758="ФЛ"),G2758*H2758,"")</f>
        <v/>
      </c>
    </row>
    <row r="2759" spans="1:11" x14ac:dyDescent="0.25">
      <c r="A2759" s="7">
        <v>400493</v>
      </c>
      <c r="B2759" s="7">
        <f>VLOOKUP(A2759,'Лицевые счета'!$A$1:$K$4570,2,0)</f>
        <v>349561</v>
      </c>
      <c r="C2759">
        <f>COUNTIF('ИПУ и ОКПУ'!$A$2:$A$3258,A2759)</f>
        <v>1</v>
      </c>
      <c r="D2759" t="str">
        <f>IF(C2759&gt;0,VLOOKUP(A2759,'ИПУ и ОКПУ'!$A$1:$O$3258,9,0),"")</f>
        <v>Одноставочный</v>
      </c>
      <c r="E2759" t="str">
        <f>IF(C2759&gt;0,IF(VLOOKUP(A2759,'ИПУ и ОКПУ'!$A$1:$O$3258,14,0)="Нет показаний","Нет показаний",""),"")</f>
        <v/>
      </c>
      <c r="F2759">
        <f>IF(AND(C2759&gt;0),SUMIF('ИПУ и ОКПУ'!$A$2:$A$3258,A2759,'ИПУ и ОКПУ'!$O$2:$O$3258),"")</f>
        <v>104</v>
      </c>
      <c r="G2759">
        <f>VLOOKUP(A2759,'Лицевые счета'!$A$2:$K$4570,9,0)</f>
        <v>1</v>
      </c>
      <c r="H2759">
        <f>VLOOKUP(A2759,'Лицевые счета'!$A$2:$K$4570,10,0)</f>
        <v>92</v>
      </c>
      <c r="I2759" t="str">
        <f>VLOOKUP(A2759,'Лицевые счета'!$A$2:$K$4570,6,0)</f>
        <v>ФЛ</v>
      </c>
      <c r="J2759" t="str">
        <f>IF(AND(C2759=0,I2759="ФЛ"),G2759*H2759,"")</f>
        <v/>
      </c>
      <c r="K2759" t="str">
        <f>IF(AND(C2759&gt;0,E2759="Нет показаний",I2759="ФЛ"),G2759*H2759,"")</f>
        <v/>
      </c>
    </row>
    <row r="2760" spans="1:11" x14ac:dyDescent="0.25">
      <c r="A2760" s="7">
        <v>400859</v>
      </c>
      <c r="B2760" s="7">
        <f>VLOOKUP(A2760,'Лицевые счета'!$A$1:$K$4570,2,0)</f>
        <v>349561</v>
      </c>
      <c r="C2760">
        <f>COUNTIF('ИПУ и ОКПУ'!$A$2:$A$3258,A2760)</f>
        <v>1</v>
      </c>
      <c r="D2760" t="str">
        <f>IF(C2760&gt;0,VLOOKUP(A2760,'ИПУ и ОКПУ'!$A$1:$O$3258,9,0),"")</f>
        <v>Одноставочный</v>
      </c>
      <c r="E2760" t="str">
        <f>IF(C2760&gt;0,IF(VLOOKUP(A2760,'ИПУ и ОКПУ'!$A$1:$O$3258,14,0)="Нет показаний","Нет показаний",""),"")</f>
        <v/>
      </c>
      <c r="F2760">
        <f>IF(AND(C2760&gt;0),SUMIF('ИПУ и ОКПУ'!$A$2:$A$3258,A2760,'ИПУ и ОКПУ'!$O$2:$O$3258),"")</f>
        <v>31.25</v>
      </c>
      <c r="G2760">
        <f>VLOOKUP(A2760,'Лицевые счета'!$A$2:$K$4570,9,0)</f>
        <v>1</v>
      </c>
      <c r="H2760">
        <f>VLOOKUP(A2760,'Лицевые счета'!$A$2:$K$4570,10,0)</f>
        <v>92</v>
      </c>
      <c r="I2760" t="str">
        <f>VLOOKUP(A2760,'Лицевые счета'!$A$2:$K$4570,6,0)</f>
        <v>ФЛ</v>
      </c>
      <c r="J2760" t="str">
        <f>IF(AND(C2760=0,I2760="ФЛ"),G2760*H2760,"")</f>
        <v/>
      </c>
      <c r="K2760" t="str">
        <f>IF(AND(C2760&gt;0,E2760="Нет показаний",I2760="ФЛ"),G2760*H2760,"")</f>
        <v/>
      </c>
    </row>
    <row r="2761" spans="1:11" x14ac:dyDescent="0.25">
      <c r="A2761" s="7">
        <v>400862</v>
      </c>
      <c r="B2761" s="7">
        <f>VLOOKUP(A2761,'Лицевые счета'!$A$1:$K$4570,2,0)</f>
        <v>349561</v>
      </c>
      <c r="C2761">
        <f>COUNTIF('ИПУ и ОКПУ'!$A$2:$A$3258,A2761)</f>
        <v>0</v>
      </c>
      <c r="D2761" t="str">
        <f>IF(C2761&gt;0,VLOOKUP(A2761,'ИПУ и ОКПУ'!$A$1:$O$3258,9,0),"")</f>
        <v/>
      </c>
      <c r="E2761" t="str">
        <f>IF(C2761&gt;0,IF(VLOOKUP(A2761,'ИПУ и ОКПУ'!$A$1:$O$3258,14,0)="Нет показаний","Нет показаний",""),"")</f>
        <v/>
      </c>
      <c r="F2761" t="str">
        <f>IF(AND(C2761&gt;0),SUMIF('ИПУ и ОКПУ'!$A$2:$A$3258,A2761,'ИПУ и ОКПУ'!$O$2:$O$3258),"")</f>
        <v/>
      </c>
      <c r="G2761">
        <f>VLOOKUP(A2761,'Лицевые счета'!$A$2:$K$4570,9,0)</f>
        <v>1</v>
      </c>
      <c r="H2761">
        <f>VLOOKUP(A2761,'Лицевые счета'!$A$2:$K$4570,10,0)</f>
        <v>92</v>
      </c>
      <c r="I2761" t="str">
        <f>VLOOKUP(A2761,'Лицевые счета'!$A$2:$K$4570,6,0)</f>
        <v>ФЛ</v>
      </c>
      <c r="J2761">
        <f>IF(AND(C2761=0,I2761="ФЛ"),G2761*H2761,"")</f>
        <v>92</v>
      </c>
      <c r="K2761" t="str">
        <f>IF(AND(C2761&gt;0,E2761="Нет показаний",I2761="ФЛ"),G2761*H2761,"")</f>
        <v/>
      </c>
    </row>
    <row r="2762" spans="1:11" x14ac:dyDescent="0.25">
      <c r="A2762" s="7">
        <v>400864</v>
      </c>
      <c r="B2762" s="7">
        <f>VLOOKUP(A2762,'Лицевые счета'!$A$1:$K$4570,2,0)</f>
        <v>349561</v>
      </c>
      <c r="C2762">
        <f>COUNTIF('ИПУ и ОКПУ'!$A$2:$A$3258,A2762)</f>
        <v>1</v>
      </c>
      <c r="D2762" t="str">
        <f>IF(C2762&gt;0,VLOOKUP(A2762,'ИПУ и ОКПУ'!$A$1:$O$3258,9,0),"")</f>
        <v>Одноставочный</v>
      </c>
      <c r="E2762" t="str">
        <f>IF(C2762&gt;0,IF(VLOOKUP(A2762,'ИПУ и ОКПУ'!$A$1:$O$3258,14,0)="Нет показаний","Нет показаний",""),"")</f>
        <v>Нет показаний</v>
      </c>
      <c r="F2762">
        <f>IF(AND(C2762&gt;0),SUMIF('ИПУ и ОКПУ'!$A$2:$A$3258,A2762,'ИПУ и ОКПУ'!$O$2:$O$3258),"")</f>
        <v>0</v>
      </c>
      <c r="G2762">
        <f>VLOOKUP(A2762,'Лицевые счета'!$A$2:$K$4570,9,0)</f>
        <v>1</v>
      </c>
      <c r="H2762">
        <f>VLOOKUP(A2762,'Лицевые счета'!$A$2:$K$4570,10,0)</f>
        <v>92</v>
      </c>
      <c r="I2762" t="str">
        <f>VLOOKUP(A2762,'Лицевые счета'!$A$2:$K$4570,6,0)</f>
        <v>ФЛ</v>
      </c>
      <c r="J2762" t="str">
        <f>IF(AND(C2762=0,I2762="ФЛ"),G2762*H2762,"")</f>
        <v/>
      </c>
      <c r="K2762">
        <f>IF(AND(C2762&gt;0,E2762="Нет показаний",I2762="ФЛ"),G2762*H2762,"")</f>
        <v>92</v>
      </c>
    </row>
    <row r="2763" spans="1:11" x14ac:dyDescent="0.25">
      <c r="A2763" s="7">
        <v>400867</v>
      </c>
      <c r="B2763" s="7">
        <f>VLOOKUP(A2763,'Лицевые счета'!$A$1:$K$4570,2,0)</f>
        <v>349561</v>
      </c>
      <c r="C2763">
        <f>COUNTIF('ИПУ и ОКПУ'!$A$2:$A$3258,A2763)</f>
        <v>1</v>
      </c>
      <c r="D2763" t="str">
        <f>IF(C2763&gt;0,VLOOKUP(A2763,'ИПУ и ОКПУ'!$A$1:$O$3258,9,0),"")</f>
        <v>Одноставочный</v>
      </c>
      <c r="E2763" t="str">
        <f>IF(C2763&gt;0,IF(VLOOKUP(A2763,'ИПУ и ОКПУ'!$A$1:$O$3258,14,0)="Нет показаний","Нет показаний",""),"")</f>
        <v>Нет показаний</v>
      </c>
      <c r="F2763">
        <f>IF(AND(C2763&gt;0),SUMIF('ИПУ и ОКПУ'!$A$2:$A$3258,A2763,'ИПУ и ОКПУ'!$O$2:$O$3258),"")</f>
        <v>0</v>
      </c>
      <c r="G2763">
        <f>VLOOKUP(A2763,'Лицевые счета'!$A$2:$K$4570,9,0)</f>
        <v>1</v>
      </c>
      <c r="H2763">
        <f>VLOOKUP(A2763,'Лицевые счета'!$A$2:$K$4570,10,0)</f>
        <v>92</v>
      </c>
      <c r="I2763" t="str">
        <f>VLOOKUP(A2763,'Лицевые счета'!$A$2:$K$4570,6,0)</f>
        <v>ФЛ</v>
      </c>
      <c r="J2763" t="str">
        <f>IF(AND(C2763=0,I2763="ФЛ"),G2763*H2763,"")</f>
        <v/>
      </c>
      <c r="K2763">
        <f>IF(AND(C2763&gt;0,E2763="Нет показаний",I2763="ФЛ"),G2763*H2763,"")</f>
        <v>92</v>
      </c>
    </row>
    <row r="2764" spans="1:11" x14ac:dyDescent="0.25">
      <c r="A2764" s="7">
        <v>400868</v>
      </c>
      <c r="B2764" s="7">
        <f>VLOOKUP(A2764,'Лицевые счета'!$A$1:$K$4570,2,0)</f>
        <v>349561</v>
      </c>
      <c r="C2764">
        <f>COUNTIF('ИПУ и ОКПУ'!$A$2:$A$3258,A2764)</f>
        <v>0</v>
      </c>
      <c r="D2764" t="str">
        <f>IF(C2764&gt;0,VLOOKUP(A2764,'ИПУ и ОКПУ'!$A$1:$O$3258,9,0),"")</f>
        <v/>
      </c>
      <c r="E2764" t="str">
        <f>IF(C2764&gt;0,IF(VLOOKUP(A2764,'ИПУ и ОКПУ'!$A$1:$O$3258,14,0)="Нет показаний","Нет показаний",""),"")</f>
        <v/>
      </c>
      <c r="F2764" t="str">
        <f>IF(AND(C2764&gt;0),SUMIF('ИПУ и ОКПУ'!$A$2:$A$3258,A2764,'ИПУ и ОКПУ'!$O$2:$O$3258),"")</f>
        <v/>
      </c>
      <c r="G2764">
        <f>VLOOKUP(A2764,'Лицевые счета'!$A$2:$K$4570,9,0)</f>
        <v>1</v>
      </c>
      <c r="H2764">
        <f>VLOOKUP(A2764,'Лицевые счета'!$A$2:$K$4570,10,0)</f>
        <v>92</v>
      </c>
      <c r="I2764" t="str">
        <f>VLOOKUP(A2764,'Лицевые счета'!$A$2:$K$4570,6,0)</f>
        <v>ФЛ</v>
      </c>
      <c r="J2764">
        <f>IF(AND(C2764=0,I2764="ФЛ"),G2764*H2764,"")</f>
        <v>92</v>
      </c>
      <c r="K2764" t="str">
        <f>IF(AND(C2764&gt;0,E2764="Нет показаний",I2764="ФЛ"),G2764*H2764,"")</f>
        <v/>
      </c>
    </row>
    <row r="2765" spans="1:11" x14ac:dyDescent="0.25">
      <c r="A2765" s="7">
        <v>400869</v>
      </c>
      <c r="B2765" s="7">
        <f>VLOOKUP(A2765,'Лицевые счета'!$A$1:$K$4570,2,0)</f>
        <v>349561</v>
      </c>
      <c r="C2765">
        <f>COUNTIF('ИПУ и ОКПУ'!$A$2:$A$3258,A2765)</f>
        <v>0</v>
      </c>
      <c r="D2765" t="str">
        <f>IF(C2765&gt;0,VLOOKUP(A2765,'ИПУ и ОКПУ'!$A$1:$O$3258,9,0),"")</f>
        <v/>
      </c>
      <c r="E2765" t="str">
        <f>IF(C2765&gt;0,IF(VLOOKUP(A2765,'ИПУ и ОКПУ'!$A$1:$O$3258,14,0)="Нет показаний","Нет показаний",""),"")</f>
        <v/>
      </c>
      <c r="F2765" t="str">
        <f>IF(AND(C2765&gt;0),SUMIF('ИПУ и ОКПУ'!$A$2:$A$3258,A2765,'ИПУ и ОКПУ'!$O$2:$O$3258),"")</f>
        <v/>
      </c>
      <c r="G2765">
        <f>VLOOKUP(A2765,'Лицевые счета'!$A$2:$K$4570,9,0)</f>
        <v>1</v>
      </c>
      <c r="H2765">
        <f>VLOOKUP(A2765,'Лицевые счета'!$A$2:$K$4570,10,0)</f>
        <v>92</v>
      </c>
      <c r="I2765" t="str">
        <f>VLOOKUP(A2765,'Лицевые счета'!$A$2:$K$4570,6,0)</f>
        <v>ФЛ</v>
      </c>
      <c r="J2765">
        <f>IF(AND(C2765=0,I2765="ФЛ"),G2765*H2765,"")</f>
        <v>92</v>
      </c>
      <c r="K2765" t="str">
        <f>IF(AND(C2765&gt;0,E2765="Нет показаний",I2765="ФЛ"),G2765*H2765,"")</f>
        <v/>
      </c>
    </row>
    <row r="2766" spans="1:11" x14ac:dyDescent="0.25">
      <c r="A2766" s="7">
        <v>400917</v>
      </c>
      <c r="B2766" s="7">
        <f>VLOOKUP(A2766,'Лицевые счета'!$A$1:$K$4570,2,0)</f>
        <v>349561</v>
      </c>
      <c r="C2766">
        <f>COUNTIF('ИПУ и ОКПУ'!$A$2:$A$3258,A2766)</f>
        <v>0</v>
      </c>
      <c r="D2766" t="str">
        <f>IF(C2766&gt;0,VLOOKUP(A2766,'ИПУ и ОКПУ'!$A$1:$O$3258,9,0),"")</f>
        <v/>
      </c>
      <c r="E2766" t="str">
        <f>IF(C2766&gt;0,IF(VLOOKUP(A2766,'ИПУ и ОКПУ'!$A$1:$O$3258,14,0)="Нет показаний","Нет показаний",""),"")</f>
        <v/>
      </c>
      <c r="F2766" t="str">
        <f>IF(AND(C2766&gt;0),SUMIF('ИПУ и ОКПУ'!$A$2:$A$3258,A2766,'ИПУ и ОКПУ'!$O$2:$O$3258),"")</f>
        <v/>
      </c>
      <c r="G2766">
        <f>VLOOKUP(A2766,'Лицевые счета'!$A$2:$K$4570,9,0)</f>
        <v>1</v>
      </c>
      <c r="H2766">
        <f>VLOOKUP(A2766,'Лицевые счета'!$A$2:$K$4570,10,0)</f>
        <v>92</v>
      </c>
      <c r="I2766" t="str">
        <f>VLOOKUP(A2766,'Лицевые счета'!$A$2:$K$4570,6,0)</f>
        <v>ФЛ</v>
      </c>
      <c r="J2766">
        <f>IF(AND(C2766=0,I2766="ФЛ"),G2766*H2766,"")</f>
        <v>92</v>
      </c>
      <c r="K2766" t="str">
        <f>IF(AND(C2766&gt;0,E2766="Нет показаний",I2766="ФЛ"),G2766*H2766,"")</f>
        <v/>
      </c>
    </row>
    <row r="2767" spans="1:11" x14ac:dyDescent="0.25">
      <c r="A2767" s="7">
        <v>400918</v>
      </c>
      <c r="B2767" s="7">
        <f>VLOOKUP(A2767,'Лицевые счета'!$A$1:$K$4570,2,0)</f>
        <v>349561</v>
      </c>
      <c r="C2767">
        <f>COUNTIF('ИПУ и ОКПУ'!$A$2:$A$3258,A2767)</f>
        <v>2</v>
      </c>
      <c r="D2767" t="str">
        <f>IF(C2767&gt;0,VLOOKUP(A2767,'ИПУ и ОКПУ'!$A$1:$O$3258,9,0),"")</f>
        <v>Одноставочный</v>
      </c>
      <c r="E2767" t="str">
        <f>IF(C2767&gt;0,IF(VLOOKUP(A2767,'ИПУ и ОКПУ'!$A$1:$O$3258,14,0)="Нет показаний","Нет показаний",""),"")</f>
        <v>Нет показаний</v>
      </c>
      <c r="F2767">
        <f>IF(AND(C2767&gt;0),SUMIF('ИПУ и ОКПУ'!$A$2:$A$3258,A2767,'ИПУ и ОКПУ'!$O$2:$O$3258),"")</f>
        <v>17</v>
      </c>
      <c r="G2767">
        <f>VLOOKUP(A2767,'Лицевые счета'!$A$2:$K$4570,9,0)</f>
        <v>1</v>
      </c>
      <c r="H2767">
        <f>VLOOKUP(A2767,'Лицевые счета'!$A$2:$K$4570,10,0)</f>
        <v>92</v>
      </c>
      <c r="I2767" t="str">
        <f>VLOOKUP(A2767,'Лицевые счета'!$A$2:$K$4570,6,0)</f>
        <v>ФЛ</v>
      </c>
      <c r="J2767" t="str">
        <f>IF(AND(C2767=0,I2767="ФЛ"),G2767*H2767,"")</f>
        <v/>
      </c>
      <c r="K2767">
        <f>IF(AND(C2767&gt;0,E2767="Нет показаний",I2767="ФЛ"),G2767*H2767,"")</f>
        <v>92</v>
      </c>
    </row>
    <row r="2768" spans="1:11" x14ac:dyDescent="0.25">
      <c r="A2768" s="7">
        <v>400920</v>
      </c>
      <c r="B2768" s="7">
        <f>VLOOKUP(A2768,'Лицевые счета'!$A$1:$K$4570,2,0)</f>
        <v>349561</v>
      </c>
      <c r="C2768">
        <f>COUNTIF('ИПУ и ОКПУ'!$A$2:$A$3258,A2768)</f>
        <v>2</v>
      </c>
      <c r="D2768" t="str">
        <f>IF(C2768&gt;0,VLOOKUP(A2768,'ИПУ и ОКПУ'!$A$1:$O$3258,9,0),"")</f>
        <v>Одноставочный</v>
      </c>
      <c r="E2768" t="str">
        <f>IF(C2768&gt;0,IF(VLOOKUP(A2768,'ИПУ и ОКПУ'!$A$1:$O$3258,14,0)="Нет показаний","Нет показаний",""),"")</f>
        <v>Нет показаний</v>
      </c>
      <c r="F2768">
        <f>IF(AND(C2768&gt;0),SUMIF('ИПУ и ОКПУ'!$A$2:$A$3258,A2768,'ИПУ и ОКПУ'!$O$2:$O$3258),"")</f>
        <v>17</v>
      </c>
      <c r="G2768">
        <f>VLOOKUP(A2768,'Лицевые счета'!$A$2:$K$4570,9,0)</f>
        <v>1</v>
      </c>
      <c r="H2768">
        <f>VLOOKUP(A2768,'Лицевые счета'!$A$2:$K$4570,10,0)</f>
        <v>92</v>
      </c>
      <c r="I2768" t="str">
        <f>VLOOKUP(A2768,'Лицевые счета'!$A$2:$K$4570,6,0)</f>
        <v>ФЛ</v>
      </c>
      <c r="J2768" t="str">
        <f>IF(AND(C2768=0,I2768="ФЛ"),G2768*H2768,"")</f>
        <v/>
      </c>
      <c r="K2768">
        <f>IF(AND(C2768&gt;0,E2768="Нет показаний",I2768="ФЛ"),G2768*H2768,"")</f>
        <v>92</v>
      </c>
    </row>
    <row r="2769" spans="1:11" x14ac:dyDescent="0.25">
      <c r="A2769" s="7">
        <v>400974</v>
      </c>
      <c r="B2769" s="7">
        <f>VLOOKUP(A2769,'Лицевые счета'!$A$1:$K$4570,2,0)</f>
        <v>349561</v>
      </c>
      <c r="C2769">
        <f>COUNTIF('ИПУ и ОКПУ'!$A$2:$A$3258,A2769)</f>
        <v>0</v>
      </c>
      <c r="D2769" t="str">
        <f>IF(C2769&gt;0,VLOOKUP(A2769,'ИПУ и ОКПУ'!$A$1:$O$3258,9,0),"")</f>
        <v/>
      </c>
      <c r="E2769" t="str">
        <f>IF(C2769&gt;0,IF(VLOOKUP(A2769,'ИПУ и ОКПУ'!$A$1:$O$3258,14,0)="Нет показаний","Нет показаний",""),"")</f>
        <v/>
      </c>
      <c r="F2769" t="str">
        <f>IF(AND(C2769&gt;0),SUMIF('ИПУ и ОКПУ'!$A$2:$A$3258,A2769,'ИПУ и ОКПУ'!$O$2:$O$3258),"")</f>
        <v/>
      </c>
      <c r="G2769">
        <f>VLOOKUP(A2769,'Лицевые счета'!$A$2:$K$4570,9,0)</f>
        <v>1</v>
      </c>
      <c r="H2769">
        <f>VLOOKUP(A2769,'Лицевые счета'!$A$2:$K$4570,10,0)</f>
        <v>92</v>
      </c>
      <c r="I2769" t="str">
        <f>VLOOKUP(A2769,'Лицевые счета'!$A$2:$K$4570,6,0)</f>
        <v>ФЛ</v>
      </c>
      <c r="J2769">
        <f>IF(AND(C2769=0,I2769="ФЛ"),G2769*H2769,"")</f>
        <v>92</v>
      </c>
      <c r="K2769" t="str">
        <f>IF(AND(C2769&gt;0,E2769="Нет показаний",I2769="ФЛ"),G2769*H2769,"")</f>
        <v/>
      </c>
    </row>
    <row r="2770" spans="1:11" x14ac:dyDescent="0.25">
      <c r="A2770" s="7">
        <v>400975</v>
      </c>
      <c r="B2770" s="7">
        <f>VLOOKUP(A2770,'Лицевые счета'!$A$1:$K$4570,2,0)</f>
        <v>349561</v>
      </c>
      <c r="C2770">
        <f>COUNTIF('ИПУ и ОКПУ'!$A$2:$A$3258,A2770)</f>
        <v>2</v>
      </c>
      <c r="D2770" t="str">
        <f>IF(C2770&gt;0,VLOOKUP(A2770,'ИПУ и ОКПУ'!$A$1:$O$3258,9,0),"")</f>
        <v>Одноставочный</v>
      </c>
      <c r="E2770" t="str">
        <f>IF(C2770&gt;0,IF(VLOOKUP(A2770,'ИПУ и ОКПУ'!$A$1:$O$3258,14,0)="Нет показаний","Нет показаний",""),"")</f>
        <v>Нет показаний</v>
      </c>
      <c r="F2770">
        <f>IF(AND(C2770&gt;0),SUMIF('ИПУ и ОКПУ'!$A$2:$A$3258,A2770,'ИПУ и ОКПУ'!$O$2:$O$3258),"")</f>
        <v>17</v>
      </c>
      <c r="G2770">
        <f>VLOOKUP(A2770,'Лицевые счета'!$A$2:$K$4570,9,0)</f>
        <v>1</v>
      </c>
      <c r="H2770">
        <f>VLOOKUP(A2770,'Лицевые счета'!$A$2:$K$4570,10,0)</f>
        <v>92</v>
      </c>
      <c r="I2770" t="str">
        <f>VLOOKUP(A2770,'Лицевые счета'!$A$2:$K$4570,6,0)</f>
        <v>ФЛ</v>
      </c>
      <c r="J2770" t="str">
        <f>IF(AND(C2770=0,I2770="ФЛ"),G2770*H2770,"")</f>
        <v/>
      </c>
      <c r="K2770">
        <f>IF(AND(C2770&gt;0,E2770="Нет показаний",I2770="ФЛ"),G2770*H2770,"")</f>
        <v>92</v>
      </c>
    </row>
    <row r="2771" spans="1:11" x14ac:dyDescent="0.25">
      <c r="A2771" s="7">
        <v>400978</v>
      </c>
      <c r="B2771" s="7">
        <f>VLOOKUP(A2771,'Лицевые счета'!$A$1:$K$4570,2,0)</f>
        <v>349561</v>
      </c>
      <c r="C2771">
        <f>COUNTIF('ИПУ и ОКПУ'!$A$2:$A$3258,A2771)</f>
        <v>1</v>
      </c>
      <c r="D2771" t="str">
        <f>IF(C2771&gt;0,VLOOKUP(A2771,'ИПУ и ОКПУ'!$A$1:$O$3258,9,0),"")</f>
        <v>Одноставочный</v>
      </c>
      <c r="E2771" t="str">
        <f>IF(C2771&gt;0,IF(VLOOKUP(A2771,'ИПУ и ОКПУ'!$A$1:$O$3258,14,0)="Нет показаний","Нет показаний",""),"")</f>
        <v/>
      </c>
      <c r="F2771">
        <f>IF(AND(C2771&gt;0),SUMIF('ИПУ и ОКПУ'!$A$2:$A$3258,A2771,'ИПУ и ОКПУ'!$O$2:$O$3258),"")</f>
        <v>100</v>
      </c>
      <c r="G2771">
        <f>VLOOKUP(A2771,'Лицевые счета'!$A$2:$K$4570,9,0)</f>
        <v>1</v>
      </c>
      <c r="H2771">
        <f>VLOOKUP(A2771,'Лицевые счета'!$A$2:$K$4570,10,0)</f>
        <v>145.4</v>
      </c>
      <c r="I2771" t="str">
        <f>VLOOKUP(A2771,'Лицевые счета'!$A$2:$K$4570,6,0)</f>
        <v>ФЛ</v>
      </c>
      <c r="J2771" t="str">
        <f>IF(AND(C2771=0,I2771="ФЛ"),G2771*H2771,"")</f>
        <v/>
      </c>
      <c r="K2771" t="str">
        <f>IF(AND(C2771&gt;0,E2771="Нет показаний",I2771="ФЛ"),G2771*H2771,"")</f>
        <v/>
      </c>
    </row>
    <row r="2772" spans="1:11" x14ac:dyDescent="0.25">
      <c r="A2772" s="7">
        <v>400979</v>
      </c>
      <c r="B2772" s="7">
        <f>VLOOKUP(A2772,'Лицевые счета'!$A$1:$K$4570,2,0)</f>
        <v>349561</v>
      </c>
      <c r="C2772">
        <f>COUNTIF('ИПУ и ОКПУ'!$A$2:$A$3258,A2772)</f>
        <v>0</v>
      </c>
      <c r="D2772" t="str">
        <f>IF(C2772&gt;0,VLOOKUP(A2772,'ИПУ и ОКПУ'!$A$1:$O$3258,9,0),"")</f>
        <v/>
      </c>
      <c r="E2772" t="str">
        <f>IF(C2772&gt;0,IF(VLOOKUP(A2772,'ИПУ и ОКПУ'!$A$1:$O$3258,14,0)="Нет показаний","Нет показаний",""),"")</f>
        <v/>
      </c>
      <c r="F2772" t="str">
        <f>IF(AND(C2772&gt;0),SUMIF('ИПУ и ОКПУ'!$A$2:$A$3258,A2772,'ИПУ и ОКПУ'!$O$2:$O$3258),"")</f>
        <v/>
      </c>
      <c r="G2772">
        <f>VLOOKUP(A2772,'Лицевые счета'!$A$2:$K$4570,9,0)</f>
        <v>1</v>
      </c>
      <c r="H2772">
        <f>VLOOKUP(A2772,'Лицевые счета'!$A$2:$K$4570,10,0)</f>
        <v>92</v>
      </c>
      <c r="I2772" t="str">
        <f>VLOOKUP(A2772,'Лицевые счета'!$A$2:$K$4570,6,0)</f>
        <v>ФЛ</v>
      </c>
      <c r="J2772">
        <f>IF(AND(C2772=0,I2772="ФЛ"),G2772*H2772,"")</f>
        <v>92</v>
      </c>
      <c r="K2772" t="str">
        <f>IF(AND(C2772&gt;0,E2772="Нет показаний",I2772="ФЛ"),G2772*H2772,"")</f>
        <v/>
      </c>
    </row>
    <row r="2773" spans="1:11" x14ac:dyDescent="0.25">
      <c r="A2773" s="7">
        <v>405162</v>
      </c>
      <c r="B2773" s="7">
        <f>VLOOKUP(A2773,'Лицевые счета'!$A$1:$K$4570,2,0)</f>
        <v>349602</v>
      </c>
      <c r="C2773">
        <f>COUNTIF('ИПУ и ОКПУ'!$A$2:$A$3258,A2773)</f>
        <v>0</v>
      </c>
      <c r="D2773" t="str">
        <f>IF(C2773&gt;0,VLOOKUP(A2773,'ИПУ и ОКПУ'!$A$1:$O$3258,9,0),"")</f>
        <v/>
      </c>
      <c r="E2773" t="str">
        <f>IF(C2773&gt;0,IF(VLOOKUP(A2773,'ИПУ и ОКПУ'!$A$1:$O$3258,14,0)="Нет показаний","Нет показаний",""),"")</f>
        <v/>
      </c>
      <c r="F2773" t="str">
        <f>IF(AND(C2773&gt;0),SUMIF('ИПУ и ОКПУ'!$A$2:$A$3258,A2773,'ИПУ и ОКПУ'!$O$2:$O$3258),"")</f>
        <v/>
      </c>
      <c r="G2773">
        <f>VLOOKUP(A2773,'Лицевые счета'!$A$2:$K$4570,9,0)</f>
        <v>1</v>
      </c>
      <c r="H2773">
        <f>VLOOKUP(A2773,'Лицевые счета'!$A$2:$K$4570,10,0)</f>
        <v>92</v>
      </c>
      <c r="I2773" t="str">
        <f>VLOOKUP(A2773,'Лицевые счета'!$A$2:$K$4570,6,0)</f>
        <v>ФЛ</v>
      </c>
      <c r="J2773">
        <f>IF(AND(C2773=0,I2773="ФЛ"),G2773*H2773,"")</f>
        <v>92</v>
      </c>
      <c r="K2773" t="str">
        <f>IF(AND(C2773&gt;0,E2773="Нет показаний",I2773="ФЛ"),G2773*H2773,"")</f>
        <v/>
      </c>
    </row>
    <row r="2774" spans="1:11" x14ac:dyDescent="0.25">
      <c r="A2774" s="7">
        <v>405174</v>
      </c>
      <c r="B2774" s="7">
        <f>VLOOKUP(A2774,'Лицевые счета'!$A$1:$K$4570,2,0)</f>
        <v>349602</v>
      </c>
      <c r="C2774">
        <f>COUNTIF('ИПУ и ОКПУ'!$A$2:$A$3258,A2774)</f>
        <v>1</v>
      </c>
      <c r="D2774" t="str">
        <f>IF(C2774&gt;0,VLOOKUP(A2774,'ИПУ и ОКПУ'!$A$1:$O$3258,9,0),"")</f>
        <v>Одноставочный</v>
      </c>
      <c r="E2774" t="str">
        <f>IF(C2774&gt;0,IF(VLOOKUP(A2774,'ИПУ и ОКПУ'!$A$1:$O$3258,14,0)="Нет показаний","Нет показаний",""),"")</f>
        <v>Нет показаний</v>
      </c>
      <c r="F2774">
        <f>IF(AND(C2774&gt;0),SUMIF('ИПУ и ОКПУ'!$A$2:$A$3258,A2774,'ИПУ и ОКПУ'!$O$2:$O$3258),"")</f>
        <v>0</v>
      </c>
      <c r="G2774">
        <f>VLOOKUP(A2774,'Лицевые счета'!$A$2:$K$4570,9,0)</f>
        <v>1</v>
      </c>
      <c r="H2774">
        <f>VLOOKUP(A2774,'Лицевые счета'!$A$2:$K$4570,10,0)</f>
        <v>134.30000000000001</v>
      </c>
      <c r="I2774" t="str">
        <f>VLOOKUP(A2774,'Лицевые счета'!$A$2:$K$4570,6,0)</f>
        <v>ФЛ</v>
      </c>
      <c r="J2774" t="str">
        <f>IF(AND(C2774=0,I2774="ФЛ"),G2774*H2774,"")</f>
        <v/>
      </c>
      <c r="K2774">
        <f>IF(AND(C2774&gt;0,E2774="Нет показаний",I2774="ФЛ"),G2774*H2774,"")</f>
        <v>134.30000000000001</v>
      </c>
    </row>
    <row r="2775" spans="1:11" x14ac:dyDescent="0.25">
      <c r="A2775" s="7">
        <v>405178</v>
      </c>
      <c r="B2775" s="7">
        <f>VLOOKUP(A2775,'Лицевые счета'!$A$1:$K$4570,2,0)</f>
        <v>349602</v>
      </c>
      <c r="C2775">
        <f>COUNTIF('ИПУ и ОКПУ'!$A$2:$A$3258,A2775)</f>
        <v>0</v>
      </c>
      <c r="D2775" t="str">
        <f>IF(C2775&gt;0,VLOOKUP(A2775,'ИПУ и ОКПУ'!$A$1:$O$3258,9,0),"")</f>
        <v/>
      </c>
      <c r="E2775" t="str">
        <f>IF(C2775&gt;0,IF(VLOOKUP(A2775,'ИПУ и ОКПУ'!$A$1:$O$3258,14,0)="Нет показаний","Нет показаний",""),"")</f>
        <v/>
      </c>
      <c r="F2775" t="str">
        <f>IF(AND(C2775&gt;0),SUMIF('ИПУ и ОКПУ'!$A$2:$A$3258,A2775,'ИПУ и ОКПУ'!$O$2:$O$3258),"")</f>
        <v/>
      </c>
      <c r="G2775">
        <f>VLOOKUP(A2775,'Лицевые счета'!$A$2:$K$4570,9,0)</f>
        <v>1</v>
      </c>
      <c r="H2775">
        <f>VLOOKUP(A2775,'Лицевые счета'!$A$2:$K$4570,10,0)</f>
        <v>92</v>
      </c>
      <c r="I2775" t="str">
        <f>VLOOKUP(A2775,'Лицевые счета'!$A$2:$K$4570,6,0)</f>
        <v>ФЛ</v>
      </c>
      <c r="J2775">
        <f>IF(AND(C2775=0,I2775="ФЛ"),G2775*H2775,"")</f>
        <v>92</v>
      </c>
      <c r="K2775" t="str">
        <f>IF(AND(C2775&gt;0,E2775="Нет показаний",I2775="ФЛ"),G2775*H2775,"")</f>
        <v/>
      </c>
    </row>
    <row r="2776" spans="1:11" x14ac:dyDescent="0.25">
      <c r="A2776" s="7">
        <v>406499</v>
      </c>
      <c r="B2776" s="7">
        <f>VLOOKUP(A2776,'Лицевые счета'!$A$1:$K$4570,2,0)</f>
        <v>349683</v>
      </c>
      <c r="C2776">
        <f>COUNTIF('ИПУ и ОКПУ'!$A$2:$A$3258,A2776)</f>
        <v>1</v>
      </c>
      <c r="D2776" t="str">
        <f>IF(C2776&gt;0,VLOOKUP(A2776,'ИПУ и ОКПУ'!$A$1:$O$3258,9,0),"")</f>
        <v>Одноставочный</v>
      </c>
      <c r="E2776" t="str">
        <f>IF(C2776&gt;0,IF(VLOOKUP(A2776,'ИПУ и ОКПУ'!$A$1:$O$3258,14,0)="Нет показаний","Нет показаний",""),"")</f>
        <v/>
      </c>
      <c r="F2776">
        <f>IF(AND(C2776&gt;0),SUMIF('ИПУ и ОКПУ'!$A$2:$A$3258,A2776,'ИПУ и ОКПУ'!$O$2:$O$3258),"")</f>
        <v>185.66666666666666</v>
      </c>
      <c r="G2776">
        <f>VLOOKUP(A2776,'Лицевые счета'!$A$2:$K$4570,9,0)</f>
        <v>1</v>
      </c>
      <c r="H2776">
        <f>VLOOKUP(A2776,'Лицевые счета'!$A$2:$K$4570,10,0)</f>
        <v>92</v>
      </c>
      <c r="I2776" t="str">
        <f>VLOOKUP(A2776,'Лицевые счета'!$A$2:$K$4570,6,0)</f>
        <v>ФЛ</v>
      </c>
      <c r="J2776" t="str">
        <f>IF(AND(C2776=0,I2776="ФЛ"),G2776*H2776,"")</f>
        <v/>
      </c>
      <c r="K2776" t="str">
        <f>IF(AND(C2776&gt;0,E2776="Нет показаний",I2776="ФЛ"),G2776*H2776,"")</f>
        <v/>
      </c>
    </row>
    <row r="2777" spans="1:11" x14ac:dyDescent="0.25">
      <c r="A2777" s="7">
        <v>406503</v>
      </c>
      <c r="B2777" s="7">
        <f>VLOOKUP(A2777,'Лицевые счета'!$A$1:$K$4570,2,0)</f>
        <v>349683</v>
      </c>
      <c r="C2777">
        <f>COUNTIF('ИПУ и ОКПУ'!$A$2:$A$3258,A2777)</f>
        <v>1</v>
      </c>
      <c r="D2777" t="str">
        <f>IF(C2777&gt;0,VLOOKUP(A2777,'ИПУ и ОКПУ'!$A$1:$O$3258,9,0),"")</f>
        <v>Одноставочный</v>
      </c>
      <c r="E2777" t="str">
        <f>IF(C2777&gt;0,IF(VLOOKUP(A2777,'ИПУ и ОКПУ'!$A$1:$O$3258,14,0)="Нет показаний","Нет показаний",""),"")</f>
        <v/>
      </c>
      <c r="F2777">
        <f>IF(AND(C2777&gt;0),SUMIF('ИПУ и ОКПУ'!$A$2:$A$3258,A2777,'ИПУ и ОКПУ'!$O$2:$O$3258),"")</f>
        <v>71</v>
      </c>
      <c r="G2777">
        <f>VLOOKUP(A2777,'Лицевые счета'!$A$2:$K$4570,9,0)</f>
        <v>1</v>
      </c>
      <c r="H2777">
        <f>VLOOKUP(A2777,'Лицевые счета'!$A$2:$K$4570,10,0)</f>
        <v>134.30000000000001</v>
      </c>
      <c r="I2777" t="str">
        <f>VLOOKUP(A2777,'Лицевые счета'!$A$2:$K$4570,6,0)</f>
        <v>ФЛ</v>
      </c>
      <c r="J2777" t="str">
        <f>IF(AND(C2777=0,I2777="ФЛ"),G2777*H2777,"")</f>
        <v/>
      </c>
      <c r="K2777" t="str">
        <f>IF(AND(C2777&gt;0,E2777="Нет показаний",I2777="ФЛ"),G2777*H2777,"")</f>
        <v/>
      </c>
    </row>
    <row r="2778" spans="1:11" x14ac:dyDescent="0.25">
      <c r="A2778" s="7">
        <v>406505</v>
      </c>
      <c r="B2778" s="7">
        <f>VLOOKUP(A2778,'Лицевые счета'!$A$1:$K$4570,2,0)</f>
        <v>349683</v>
      </c>
      <c r="C2778">
        <f>COUNTIF('ИПУ и ОКПУ'!$A$2:$A$3258,A2778)</f>
        <v>0</v>
      </c>
      <c r="D2778" t="str">
        <f>IF(C2778&gt;0,VLOOKUP(A2778,'ИПУ и ОКПУ'!$A$1:$O$3258,9,0),"")</f>
        <v/>
      </c>
      <c r="E2778" t="str">
        <f>IF(C2778&gt;0,IF(VLOOKUP(A2778,'ИПУ и ОКПУ'!$A$1:$O$3258,14,0)="Нет показаний","Нет показаний",""),"")</f>
        <v/>
      </c>
      <c r="F2778" t="str">
        <f>IF(AND(C2778&gt;0),SUMIF('ИПУ и ОКПУ'!$A$2:$A$3258,A2778,'ИПУ и ОКПУ'!$O$2:$O$3258),"")</f>
        <v/>
      </c>
      <c r="G2778">
        <f>VLOOKUP(A2778,'Лицевые счета'!$A$2:$K$4570,9,0)</f>
        <v>1</v>
      </c>
      <c r="H2778">
        <f>VLOOKUP(A2778,'Лицевые счета'!$A$2:$K$4570,10,0)</f>
        <v>92</v>
      </c>
      <c r="I2778" t="str">
        <f>VLOOKUP(A2778,'Лицевые счета'!$A$2:$K$4570,6,0)</f>
        <v>ФЛ</v>
      </c>
      <c r="J2778">
        <f>IF(AND(C2778=0,I2778="ФЛ"),G2778*H2778,"")</f>
        <v>92</v>
      </c>
      <c r="K2778" t="str">
        <f>IF(AND(C2778&gt;0,E2778="Нет показаний",I2778="ФЛ"),G2778*H2778,"")</f>
        <v/>
      </c>
    </row>
    <row r="2779" spans="1:11" x14ac:dyDescent="0.25">
      <c r="A2779" s="7">
        <v>406518</v>
      </c>
      <c r="B2779" s="7">
        <f>VLOOKUP(A2779,'Лицевые счета'!$A$1:$K$4570,2,0)</f>
        <v>349683</v>
      </c>
      <c r="C2779">
        <f>COUNTIF('ИПУ и ОКПУ'!$A$2:$A$3258,A2779)</f>
        <v>1</v>
      </c>
      <c r="D2779" t="str">
        <f>IF(C2779&gt;0,VLOOKUP(A2779,'ИПУ и ОКПУ'!$A$1:$O$3258,9,0),"")</f>
        <v>Одноставочный</v>
      </c>
      <c r="E2779" t="str">
        <f>IF(C2779&gt;0,IF(VLOOKUP(A2779,'ИПУ и ОКПУ'!$A$1:$O$3258,14,0)="Нет показаний","Нет показаний",""),"")</f>
        <v>Нет показаний</v>
      </c>
      <c r="F2779">
        <f>IF(AND(C2779&gt;0),SUMIF('ИПУ и ОКПУ'!$A$2:$A$3258,A2779,'ИПУ и ОКПУ'!$O$2:$O$3258),"")</f>
        <v>0</v>
      </c>
      <c r="G2779">
        <f>VLOOKUP(A2779,'Лицевые счета'!$A$2:$K$4570,9,0)</f>
        <v>1</v>
      </c>
      <c r="H2779">
        <f>VLOOKUP(A2779,'Лицевые счета'!$A$2:$K$4570,10,0)</f>
        <v>92</v>
      </c>
      <c r="I2779" t="str">
        <f>VLOOKUP(A2779,'Лицевые счета'!$A$2:$K$4570,6,0)</f>
        <v>ФЛ</v>
      </c>
      <c r="J2779" t="str">
        <f>IF(AND(C2779=0,I2779="ФЛ"),G2779*H2779,"")</f>
        <v/>
      </c>
      <c r="K2779">
        <f>IF(AND(C2779&gt;0,E2779="Нет показаний",I2779="ФЛ"),G2779*H2779,"")</f>
        <v>92</v>
      </c>
    </row>
    <row r="2780" spans="1:11" x14ac:dyDescent="0.25">
      <c r="A2780" s="7">
        <v>406521</v>
      </c>
      <c r="B2780" s="7">
        <f>VLOOKUP(A2780,'Лицевые счета'!$A$1:$K$4570,2,0)</f>
        <v>349683</v>
      </c>
      <c r="C2780">
        <f>COUNTIF('ИПУ и ОКПУ'!$A$2:$A$3258,A2780)</f>
        <v>1</v>
      </c>
      <c r="D2780" t="str">
        <f>IF(C2780&gt;0,VLOOKUP(A2780,'ИПУ и ОКПУ'!$A$1:$O$3258,9,0),"")</f>
        <v>Одноставочный</v>
      </c>
      <c r="E2780" t="str">
        <f>IF(C2780&gt;0,IF(VLOOKUP(A2780,'ИПУ и ОКПУ'!$A$1:$O$3258,14,0)="Нет показаний","Нет показаний",""),"")</f>
        <v/>
      </c>
      <c r="F2780">
        <f>IF(AND(C2780&gt;0),SUMIF('ИПУ и ОКПУ'!$A$2:$A$3258,A2780,'ИПУ и ОКПУ'!$O$2:$O$3258),"")</f>
        <v>185.66666666666666</v>
      </c>
      <c r="G2780">
        <f>VLOOKUP(A2780,'Лицевые счета'!$A$2:$K$4570,9,0)</f>
        <v>1</v>
      </c>
      <c r="H2780">
        <f>VLOOKUP(A2780,'Лицевые счета'!$A$2:$K$4570,10,0)</f>
        <v>92</v>
      </c>
      <c r="I2780" t="str">
        <f>VLOOKUP(A2780,'Лицевые счета'!$A$2:$K$4570,6,0)</f>
        <v>ФЛ</v>
      </c>
      <c r="J2780" t="str">
        <f>IF(AND(C2780=0,I2780="ФЛ"),G2780*H2780,"")</f>
        <v/>
      </c>
      <c r="K2780" t="str">
        <f>IF(AND(C2780&gt;0,E2780="Нет показаний",I2780="ФЛ"),G2780*H2780,"")</f>
        <v/>
      </c>
    </row>
    <row r="2781" spans="1:11" x14ac:dyDescent="0.25">
      <c r="A2781" s="7">
        <v>406522</v>
      </c>
      <c r="B2781" s="7">
        <f>VLOOKUP(A2781,'Лицевые счета'!$A$1:$K$4570,2,0)</f>
        <v>349683</v>
      </c>
      <c r="C2781">
        <f>COUNTIF('ИПУ и ОКПУ'!$A$2:$A$3258,A2781)</f>
        <v>1</v>
      </c>
      <c r="D2781" t="str">
        <f>IF(C2781&gt;0,VLOOKUP(A2781,'ИПУ и ОКПУ'!$A$1:$O$3258,9,0),"")</f>
        <v>Одноставочный</v>
      </c>
      <c r="E2781" t="str">
        <f>IF(C2781&gt;0,IF(VLOOKUP(A2781,'ИПУ и ОКПУ'!$A$1:$O$3258,14,0)="Нет показаний","Нет показаний",""),"")</f>
        <v/>
      </c>
      <c r="F2781">
        <f>IF(AND(C2781&gt;0),SUMIF('ИПУ и ОКПУ'!$A$2:$A$3258,A2781,'ИПУ и ОКПУ'!$O$2:$O$3258),"")</f>
        <v>26.5</v>
      </c>
      <c r="G2781">
        <f>VLOOKUP(A2781,'Лицевые счета'!$A$2:$K$4570,9,0)</f>
        <v>1</v>
      </c>
      <c r="H2781">
        <f>VLOOKUP(A2781,'Лицевые счета'!$A$2:$K$4570,10,0)</f>
        <v>92</v>
      </c>
      <c r="I2781" t="str">
        <f>VLOOKUP(A2781,'Лицевые счета'!$A$2:$K$4570,6,0)</f>
        <v>ФЛ</v>
      </c>
      <c r="J2781" t="str">
        <f>IF(AND(C2781=0,I2781="ФЛ"),G2781*H2781,"")</f>
        <v/>
      </c>
      <c r="K2781" t="str">
        <f>IF(AND(C2781&gt;0,E2781="Нет показаний",I2781="ФЛ"),G2781*H2781,"")</f>
        <v/>
      </c>
    </row>
    <row r="2782" spans="1:11" x14ac:dyDescent="0.25">
      <c r="A2782" s="7">
        <v>406531</v>
      </c>
      <c r="B2782" s="7">
        <f>VLOOKUP(A2782,'Лицевые счета'!$A$1:$K$4570,2,0)</f>
        <v>349683</v>
      </c>
      <c r="C2782">
        <f>COUNTIF('ИПУ и ОКПУ'!$A$2:$A$3258,A2782)</f>
        <v>1</v>
      </c>
      <c r="D2782" t="str">
        <f>IF(C2782&gt;0,VLOOKUP(A2782,'ИПУ и ОКПУ'!$A$1:$O$3258,9,0),"")</f>
        <v>Одноставочный</v>
      </c>
      <c r="E2782" t="str">
        <f>IF(C2782&gt;0,IF(VLOOKUP(A2782,'ИПУ и ОКПУ'!$A$1:$O$3258,14,0)="Нет показаний","Нет показаний",""),"")</f>
        <v/>
      </c>
      <c r="F2782">
        <f>IF(AND(C2782&gt;0),SUMIF('ИПУ и ОКПУ'!$A$2:$A$3258,A2782,'ИПУ и ОКПУ'!$O$2:$O$3258),"")</f>
        <v>47</v>
      </c>
      <c r="G2782">
        <f>VLOOKUP(A2782,'Лицевые счета'!$A$2:$K$4570,9,0)</f>
        <v>1</v>
      </c>
      <c r="H2782">
        <f>VLOOKUP(A2782,'Лицевые счета'!$A$2:$K$4570,10,0)</f>
        <v>118.7</v>
      </c>
      <c r="I2782" t="str">
        <f>VLOOKUP(A2782,'Лицевые счета'!$A$2:$K$4570,6,0)</f>
        <v>ФЛ</v>
      </c>
      <c r="J2782" t="str">
        <f>IF(AND(C2782=0,I2782="ФЛ"),G2782*H2782,"")</f>
        <v/>
      </c>
      <c r="K2782" t="str">
        <f>IF(AND(C2782&gt;0,E2782="Нет показаний",I2782="ФЛ"),G2782*H2782,"")</f>
        <v/>
      </c>
    </row>
    <row r="2783" spans="1:11" x14ac:dyDescent="0.25">
      <c r="A2783" s="7">
        <v>425371</v>
      </c>
      <c r="B2783" s="7">
        <f>VLOOKUP(A2783,'Лицевые счета'!$A$1:$K$4570,2,0)</f>
        <v>425328</v>
      </c>
      <c r="C2783">
        <f>COUNTIF('ИПУ и ОКПУ'!$A$2:$A$3258,A2783)</f>
        <v>1</v>
      </c>
      <c r="D2783" t="str">
        <f>IF(C2783&gt;0,VLOOKUP(A2783,'ИПУ и ОКПУ'!$A$1:$O$3258,9,0),"")</f>
        <v>Одноставочный</v>
      </c>
      <c r="E2783" t="str">
        <f>IF(C2783&gt;0,IF(VLOOKUP(A2783,'ИПУ и ОКПУ'!$A$1:$O$3258,14,0)="Нет показаний","Нет показаний",""),"")</f>
        <v/>
      </c>
      <c r="F2783">
        <f>IF(AND(C2783&gt;0),SUMIF('ИПУ и ОКПУ'!$A$2:$A$3258,A2783,'ИПУ и ОКПУ'!$O$2:$O$3258),"")</f>
        <v>140</v>
      </c>
      <c r="G2783">
        <f>VLOOKUP(A2783,'Лицевые счета'!$A$2:$K$4570,9,0)</f>
        <v>1</v>
      </c>
      <c r="H2783">
        <f>VLOOKUP(A2783,'Лицевые счета'!$A$2:$K$4570,10,0)</f>
        <v>142</v>
      </c>
      <c r="I2783" t="str">
        <f>VLOOKUP(A2783,'Лицевые счета'!$A$2:$K$4570,6,0)</f>
        <v>ФЛ</v>
      </c>
      <c r="J2783" t="str">
        <f>IF(AND(C2783=0,I2783="ФЛ"),G2783*H2783,"")</f>
        <v/>
      </c>
      <c r="K2783" t="str">
        <f>IF(AND(C2783&gt;0,E2783="Нет показаний",I2783="ФЛ"),G2783*H2783,"")</f>
        <v/>
      </c>
    </row>
    <row r="2784" spans="1:11" x14ac:dyDescent="0.25">
      <c r="A2784" s="7">
        <v>425373</v>
      </c>
      <c r="B2784" s="7">
        <f>VLOOKUP(A2784,'Лицевые счета'!$A$1:$K$4570,2,0)</f>
        <v>425328</v>
      </c>
      <c r="C2784">
        <f>COUNTIF('ИПУ и ОКПУ'!$A$2:$A$3258,A2784)</f>
        <v>1</v>
      </c>
      <c r="D2784" t="str">
        <f>IF(C2784&gt;0,VLOOKUP(A2784,'ИПУ и ОКПУ'!$A$1:$O$3258,9,0),"")</f>
        <v>Одноставочный</v>
      </c>
      <c r="E2784" t="str">
        <f>IF(C2784&gt;0,IF(VLOOKUP(A2784,'ИПУ и ОКПУ'!$A$1:$O$3258,14,0)="Нет показаний","Нет показаний",""),"")</f>
        <v/>
      </c>
      <c r="F2784">
        <f>IF(AND(C2784&gt;0),SUMIF('ИПУ и ОКПУ'!$A$2:$A$3258,A2784,'ИПУ и ОКПУ'!$O$2:$O$3258),"")</f>
        <v>140</v>
      </c>
      <c r="G2784">
        <f>VLOOKUP(A2784,'Лицевые счета'!$A$2:$K$4570,9,0)</f>
        <v>1</v>
      </c>
      <c r="H2784">
        <f>VLOOKUP(A2784,'Лицевые счета'!$A$2:$K$4570,10,0)</f>
        <v>142</v>
      </c>
      <c r="I2784" t="str">
        <f>VLOOKUP(A2784,'Лицевые счета'!$A$2:$K$4570,6,0)</f>
        <v>ФЛ</v>
      </c>
      <c r="J2784" t="str">
        <f>IF(AND(C2784=0,I2784="ФЛ"),G2784*H2784,"")</f>
        <v/>
      </c>
      <c r="K2784" t="str">
        <f>IF(AND(C2784&gt;0,E2784="Нет показаний",I2784="ФЛ"),G2784*H2784,"")</f>
        <v/>
      </c>
    </row>
    <row r="2785" spans="1:11" x14ac:dyDescent="0.25">
      <c r="A2785" s="7">
        <v>425375</v>
      </c>
      <c r="B2785" s="7">
        <f>VLOOKUP(A2785,'Лицевые счета'!$A$1:$K$4570,2,0)</f>
        <v>425328</v>
      </c>
      <c r="C2785">
        <f>COUNTIF('ИПУ и ОКПУ'!$A$2:$A$3258,A2785)</f>
        <v>1</v>
      </c>
      <c r="D2785" t="str">
        <f>IF(C2785&gt;0,VLOOKUP(A2785,'ИПУ и ОКПУ'!$A$1:$O$3258,9,0),"")</f>
        <v>Одноставочный</v>
      </c>
      <c r="E2785" t="str">
        <f>IF(C2785&gt;0,IF(VLOOKUP(A2785,'ИПУ и ОКПУ'!$A$1:$O$3258,14,0)="Нет показаний","Нет показаний",""),"")</f>
        <v/>
      </c>
      <c r="F2785">
        <f>IF(AND(C2785&gt;0),SUMIF('ИПУ и ОКПУ'!$A$2:$A$3258,A2785,'ИПУ и ОКПУ'!$O$2:$O$3258),"")</f>
        <v>140</v>
      </c>
      <c r="G2785">
        <f>VLOOKUP(A2785,'Лицевые счета'!$A$2:$K$4570,9,0)</f>
        <v>1</v>
      </c>
      <c r="H2785">
        <f>VLOOKUP(A2785,'Лицевые счета'!$A$2:$K$4570,10,0)</f>
        <v>142</v>
      </c>
      <c r="I2785" t="str">
        <f>VLOOKUP(A2785,'Лицевые счета'!$A$2:$K$4570,6,0)</f>
        <v>ФЛ</v>
      </c>
      <c r="J2785" t="str">
        <f>IF(AND(C2785=0,I2785="ФЛ"),G2785*H2785,"")</f>
        <v/>
      </c>
      <c r="K2785" t="str">
        <f>IF(AND(C2785&gt;0,E2785="Нет показаний",I2785="ФЛ"),G2785*H2785,"")</f>
        <v/>
      </c>
    </row>
    <row r="2786" spans="1:11" x14ac:dyDescent="0.25">
      <c r="A2786" s="7">
        <v>425377</v>
      </c>
      <c r="B2786" s="7">
        <f>VLOOKUP(A2786,'Лицевые счета'!$A$1:$K$4570,2,0)</f>
        <v>425328</v>
      </c>
      <c r="C2786">
        <f>COUNTIF('ИПУ и ОКПУ'!$A$2:$A$3258,A2786)</f>
        <v>0</v>
      </c>
      <c r="D2786" t="str">
        <f>IF(C2786&gt;0,VLOOKUP(A2786,'ИПУ и ОКПУ'!$A$1:$O$3258,9,0),"")</f>
        <v/>
      </c>
      <c r="E2786" t="str">
        <f>IF(C2786&gt;0,IF(VLOOKUP(A2786,'ИПУ и ОКПУ'!$A$1:$O$3258,14,0)="Нет показаний","Нет показаний",""),"")</f>
        <v/>
      </c>
      <c r="F2786" t="str">
        <f>IF(AND(C2786&gt;0),SUMIF('ИПУ и ОКПУ'!$A$2:$A$3258,A2786,'ИПУ и ОКПУ'!$O$2:$O$3258),"")</f>
        <v/>
      </c>
      <c r="G2786">
        <f>VLOOKUP(A2786,'Лицевые счета'!$A$2:$K$4570,9,0)</f>
        <v>1</v>
      </c>
      <c r="H2786">
        <f>VLOOKUP(A2786,'Лицевые счета'!$A$2:$K$4570,10,0)</f>
        <v>142</v>
      </c>
      <c r="I2786" t="str">
        <f>VLOOKUP(A2786,'Лицевые счета'!$A$2:$K$4570,6,0)</f>
        <v>ФЛ</v>
      </c>
      <c r="J2786">
        <f>IF(AND(C2786=0,I2786="ФЛ"),G2786*H2786,"")</f>
        <v>142</v>
      </c>
      <c r="K2786" t="str">
        <f>IF(AND(C2786&gt;0,E2786="Нет показаний",I2786="ФЛ"),G2786*H2786,"")</f>
        <v/>
      </c>
    </row>
    <row r="2787" spans="1:11" x14ac:dyDescent="0.25">
      <c r="A2787" s="7">
        <v>425383</v>
      </c>
      <c r="B2787" s="7">
        <f>VLOOKUP(A2787,'Лицевые счета'!$A$1:$K$4570,2,0)</f>
        <v>425328</v>
      </c>
      <c r="C2787">
        <f>COUNTIF('ИПУ и ОКПУ'!$A$2:$A$3258,A2787)</f>
        <v>0</v>
      </c>
      <c r="D2787" t="str">
        <f>IF(C2787&gt;0,VLOOKUP(A2787,'ИПУ и ОКПУ'!$A$1:$O$3258,9,0),"")</f>
        <v/>
      </c>
      <c r="E2787" t="str">
        <f>IF(C2787&gt;0,IF(VLOOKUP(A2787,'ИПУ и ОКПУ'!$A$1:$O$3258,14,0)="Нет показаний","Нет показаний",""),"")</f>
        <v/>
      </c>
      <c r="F2787" t="str">
        <f>IF(AND(C2787&gt;0),SUMIF('ИПУ и ОКПУ'!$A$2:$A$3258,A2787,'ИПУ и ОКПУ'!$O$2:$O$3258),"")</f>
        <v/>
      </c>
      <c r="G2787">
        <f>VLOOKUP(A2787,'Лицевые счета'!$A$2:$K$4570,9,0)</f>
        <v>1</v>
      </c>
      <c r="H2787">
        <f>VLOOKUP(A2787,'Лицевые счета'!$A$2:$K$4570,10,0)</f>
        <v>142</v>
      </c>
      <c r="I2787" t="str">
        <f>VLOOKUP(A2787,'Лицевые счета'!$A$2:$K$4570,6,0)</f>
        <v>ФЛ</v>
      </c>
      <c r="J2787">
        <f>IF(AND(C2787=0,I2787="ФЛ"),G2787*H2787,"")</f>
        <v>142</v>
      </c>
      <c r="K2787" t="str">
        <f>IF(AND(C2787&gt;0,E2787="Нет показаний",I2787="ФЛ"),G2787*H2787,"")</f>
        <v/>
      </c>
    </row>
    <row r="2788" spans="1:11" x14ac:dyDescent="0.25">
      <c r="A2788" s="7">
        <v>425385</v>
      </c>
      <c r="B2788" s="7">
        <f>VLOOKUP(A2788,'Лицевые счета'!$A$1:$K$4570,2,0)</f>
        <v>425328</v>
      </c>
      <c r="C2788">
        <f>COUNTIF('ИПУ и ОКПУ'!$A$2:$A$3258,A2788)</f>
        <v>0</v>
      </c>
      <c r="D2788" t="str">
        <f>IF(C2788&gt;0,VLOOKUP(A2788,'ИПУ и ОКПУ'!$A$1:$O$3258,9,0),"")</f>
        <v/>
      </c>
      <c r="E2788" t="str">
        <f>IF(C2788&gt;0,IF(VLOOKUP(A2788,'ИПУ и ОКПУ'!$A$1:$O$3258,14,0)="Нет показаний","Нет показаний",""),"")</f>
        <v/>
      </c>
      <c r="F2788" t="str">
        <f>IF(AND(C2788&gt;0),SUMIF('ИПУ и ОКПУ'!$A$2:$A$3258,A2788,'ИПУ и ОКПУ'!$O$2:$O$3258),"")</f>
        <v/>
      </c>
      <c r="G2788">
        <f>VLOOKUP(A2788,'Лицевые счета'!$A$2:$K$4570,9,0)</f>
        <v>1</v>
      </c>
      <c r="H2788">
        <f>VLOOKUP(A2788,'Лицевые счета'!$A$2:$K$4570,10,0)</f>
        <v>142</v>
      </c>
      <c r="I2788" t="str">
        <f>VLOOKUP(A2788,'Лицевые счета'!$A$2:$K$4570,6,0)</f>
        <v>ФЛ</v>
      </c>
      <c r="J2788">
        <f>IF(AND(C2788=0,I2788="ФЛ"),G2788*H2788,"")</f>
        <v>142</v>
      </c>
      <c r="K2788" t="str">
        <f>IF(AND(C2788&gt;0,E2788="Нет показаний",I2788="ФЛ"),G2788*H2788,"")</f>
        <v/>
      </c>
    </row>
    <row r="2789" spans="1:11" x14ac:dyDescent="0.25">
      <c r="A2789" s="7">
        <v>425387</v>
      </c>
      <c r="B2789" s="7">
        <f>VLOOKUP(A2789,'Лицевые счета'!$A$1:$K$4570,2,0)</f>
        <v>425328</v>
      </c>
      <c r="C2789">
        <f>COUNTIF('ИПУ и ОКПУ'!$A$2:$A$3258,A2789)</f>
        <v>0</v>
      </c>
      <c r="D2789" t="str">
        <f>IF(C2789&gt;0,VLOOKUP(A2789,'ИПУ и ОКПУ'!$A$1:$O$3258,9,0),"")</f>
        <v/>
      </c>
      <c r="E2789" t="str">
        <f>IF(C2789&gt;0,IF(VLOOKUP(A2789,'ИПУ и ОКПУ'!$A$1:$O$3258,14,0)="Нет показаний","Нет показаний",""),"")</f>
        <v/>
      </c>
      <c r="F2789" t="str">
        <f>IF(AND(C2789&gt;0),SUMIF('ИПУ и ОКПУ'!$A$2:$A$3258,A2789,'ИПУ и ОКПУ'!$O$2:$O$3258),"")</f>
        <v/>
      </c>
      <c r="G2789">
        <f>VLOOKUP(A2789,'Лицевые счета'!$A$2:$K$4570,9,0)</f>
        <v>1</v>
      </c>
      <c r="H2789">
        <f>VLOOKUP(A2789,'Лицевые счета'!$A$2:$K$4570,10,0)</f>
        <v>142</v>
      </c>
      <c r="I2789" t="str">
        <f>VLOOKUP(A2789,'Лицевые счета'!$A$2:$K$4570,6,0)</f>
        <v>ФЛ</v>
      </c>
      <c r="J2789">
        <f>IF(AND(C2789=0,I2789="ФЛ"),G2789*H2789,"")</f>
        <v>142</v>
      </c>
      <c r="K2789" t="str">
        <f>IF(AND(C2789&gt;0,E2789="Нет показаний",I2789="ФЛ"),G2789*H2789,"")</f>
        <v/>
      </c>
    </row>
    <row r="2790" spans="1:11" x14ac:dyDescent="0.25">
      <c r="A2790" s="7">
        <v>425389</v>
      </c>
      <c r="B2790" s="7">
        <f>VLOOKUP(A2790,'Лицевые счета'!$A$1:$K$4570,2,0)</f>
        <v>425328</v>
      </c>
      <c r="C2790">
        <f>COUNTIF('ИПУ и ОКПУ'!$A$2:$A$3258,A2790)</f>
        <v>0</v>
      </c>
      <c r="D2790" t="str">
        <f>IF(C2790&gt;0,VLOOKUP(A2790,'ИПУ и ОКПУ'!$A$1:$O$3258,9,0),"")</f>
        <v/>
      </c>
      <c r="E2790" t="str">
        <f>IF(C2790&gt;0,IF(VLOOKUP(A2790,'ИПУ и ОКПУ'!$A$1:$O$3258,14,0)="Нет показаний","Нет показаний",""),"")</f>
        <v/>
      </c>
      <c r="F2790" t="str">
        <f>IF(AND(C2790&gt;0),SUMIF('ИПУ и ОКПУ'!$A$2:$A$3258,A2790,'ИПУ и ОКПУ'!$O$2:$O$3258),"")</f>
        <v/>
      </c>
      <c r="G2790">
        <f>VLOOKUP(A2790,'Лицевые счета'!$A$2:$K$4570,9,0)</f>
        <v>1</v>
      </c>
      <c r="H2790">
        <f>VLOOKUP(A2790,'Лицевые счета'!$A$2:$K$4570,10,0)</f>
        <v>142</v>
      </c>
      <c r="I2790" t="str">
        <f>VLOOKUP(A2790,'Лицевые счета'!$A$2:$K$4570,6,0)</f>
        <v>ФЛ</v>
      </c>
      <c r="J2790">
        <f>IF(AND(C2790=0,I2790="ФЛ"),G2790*H2790,"")</f>
        <v>142</v>
      </c>
      <c r="K2790" t="str">
        <f>IF(AND(C2790&gt;0,E2790="Нет показаний",I2790="ФЛ"),G2790*H2790,"")</f>
        <v/>
      </c>
    </row>
    <row r="2791" spans="1:11" x14ac:dyDescent="0.25">
      <c r="A2791" s="7">
        <v>425393</v>
      </c>
      <c r="B2791" s="7">
        <f>VLOOKUP(A2791,'Лицевые счета'!$A$1:$K$4570,2,0)</f>
        <v>425328</v>
      </c>
      <c r="C2791">
        <f>COUNTIF('ИПУ и ОКПУ'!$A$2:$A$3258,A2791)</f>
        <v>0</v>
      </c>
      <c r="D2791" t="str">
        <f>IF(C2791&gt;0,VLOOKUP(A2791,'ИПУ и ОКПУ'!$A$1:$O$3258,9,0),"")</f>
        <v/>
      </c>
      <c r="E2791" t="str">
        <f>IF(C2791&gt;0,IF(VLOOKUP(A2791,'ИПУ и ОКПУ'!$A$1:$O$3258,14,0)="Нет показаний","Нет показаний",""),"")</f>
        <v/>
      </c>
      <c r="F2791" t="str">
        <f>IF(AND(C2791&gt;0),SUMIF('ИПУ и ОКПУ'!$A$2:$A$3258,A2791,'ИПУ и ОКПУ'!$O$2:$O$3258),"")</f>
        <v/>
      </c>
      <c r="G2791">
        <f>VLOOKUP(A2791,'Лицевые счета'!$A$2:$K$4570,9,0)</f>
        <v>1</v>
      </c>
      <c r="H2791">
        <f>VLOOKUP(A2791,'Лицевые счета'!$A$2:$K$4570,10,0)</f>
        <v>142</v>
      </c>
      <c r="I2791" t="str">
        <f>VLOOKUP(A2791,'Лицевые счета'!$A$2:$K$4570,6,0)</f>
        <v>ФЛ</v>
      </c>
      <c r="J2791">
        <f>IF(AND(C2791=0,I2791="ФЛ"),G2791*H2791,"")</f>
        <v>142</v>
      </c>
      <c r="K2791" t="str">
        <f>IF(AND(C2791&gt;0,E2791="Нет показаний",I2791="ФЛ"),G2791*H2791,"")</f>
        <v/>
      </c>
    </row>
    <row r="2792" spans="1:11" x14ac:dyDescent="0.25">
      <c r="A2792" s="7">
        <v>425399</v>
      </c>
      <c r="B2792" s="7">
        <f>VLOOKUP(A2792,'Лицевые счета'!$A$1:$K$4570,2,0)</f>
        <v>425328</v>
      </c>
      <c r="C2792">
        <f>COUNTIF('ИПУ и ОКПУ'!$A$2:$A$3258,A2792)</f>
        <v>0</v>
      </c>
      <c r="D2792" t="str">
        <f>IF(C2792&gt;0,VLOOKUP(A2792,'ИПУ и ОКПУ'!$A$1:$O$3258,9,0),"")</f>
        <v/>
      </c>
      <c r="E2792" t="str">
        <f>IF(C2792&gt;0,IF(VLOOKUP(A2792,'ИПУ и ОКПУ'!$A$1:$O$3258,14,0)="Нет показаний","Нет показаний",""),"")</f>
        <v/>
      </c>
      <c r="F2792" t="str">
        <f>IF(AND(C2792&gt;0),SUMIF('ИПУ и ОКПУ'!$A$2:$A$3258,A2792,'ИПУ и ОКПУ'!$O$2:$O$3258),"")</f>
        <v/>
      </c>
      <c r="G2792">
        <f>VLOOKUP(A2792,'Лицевые счета'!$A$2:$K$4570,9,0)</f>
        <v>1</v>
      </c>
      <c r="H2792">
        <f>VLOOKUP(A2792,'Лицевые счета'!$A$2:$K$4570,10,0)</f>
        <v>142</v>
      </c>
      <c r="I2792" t="str">
        <f>VLOOKUP(A2792,'Лицевые счета'!$A$2:$K$4570,6,0)</f>
        <v>ФЛ</v>
      </c>
      <c r="J2792">
        <f>IF(AND(C2792=0,I2792="ФЛ"),G2792*H2792,"")</f>
        <v>142</v>
      </c>
      <c r="K2792" t="str">
        <f>IF(AND(C2792&gt;0,E2792="Нет показаний",I2792="ФЛ"),G2792*H2792,"")</f>
        <v/>
      </c>
    </row>
    <row r="2793" spans="1:11" x14ac:dyDescent="0.25">
      <c r="A2793" s="7">
        <v>425401</v>
      </c>
      <c r="B2793" s="7">
        <f>VLOOKUP(A2793,'Лицевые счета'!$A$1:$K$4570,2,0)</f>
        <v>425328</v>
      </c>
      <c r="C2793">
        <f>COUNTIF('ИПУ и ОКПУ'!$A$2:$A$3258,A2793)</f>
        <v>0</v>
      </c>
      <c r="D2793" t="str">
        <f>IF(C2793&gt;0,VLOOKUP(A2793,'ИПУ и ОКПУ'!$A$1:$O$3258,9,0),"")</f>
        <v/>
      </c>
      <c r="E2793" t="str">
        <f>IF(C2793&gt;0,IF(VLOOKUP(A2793,'ИПУ и ОКПУ'!$A$1:$O$3258,14,0)="Нет показаний","Нет показаний",""),"")</f>
        <v/>
      </c>
      <c r="F2793" t="str">
        <f>IF(AND(C2793&gt;0),SUMIF('ИПУ и ОКПУ'!$A$2:$A$3258,A2793,'ИПУ и ОКПУ'!$O$2:$O$3258),"")</f>
        <v/>
      </c>
      <c r="G2793">
        <f>VLOOKUP(A2793,'Лицевые счета'!$A$2:$K$4570,9,0)</f>
        <v>1</v>
      </c>
      <c r="H2793">
        <f>VLOOKUP(A2793,'Лицевые счета'!$A$2:$K$4570,10,0)</f>
        <v>142</v>
      </c>
      <c r="I2793" t="str">
        <f>VLOOKUP(A2793,'Лицевые счета'!$A$2:$K$4570,6,0)</f>
        <v>ФЛ</v>
      </c>
      <c r="J2793">
        <f>IF(AND(C2793=0,I2793="ФЛ"),G2793*H2793,"")</f>
        <v>142</v>
      </c>
      <c r="K2793" t="str">
        <f>IF(AND(C2793&gt;0,E2793="Нет показаний",I2793="ФЛ"),G2793*H2793,"")</f>
        <v/>
      </c>
    </row>
    <row r="2794" spans="1:11" x14ac:dyDescent="0.25">
      <c r="A2794" s="7">
        <v>425403</v>
      </c>
      <c r="B2794" s="7">
        <f>VLOOKUP(A2794,'Лицевые счета'!$A$1:$K$4570,2,0)</f>
        <v>425328</v>
      </c>
      <c r="C2794">
        <f>COUNTIF('ИПУ и ОКПУ'!$A$2:$A$3258,A2794)</f>
        <v>1</v>
      </c>
      <c r="D2794" t="str">
        <f>IF(C2794&gt;0,VLOOKUP(A2794,'ИПУ и ОКПУ'!$A$1:$O$3258,9,0),"")</f>
        <v>Одноставочный</v>
      </c>
      <c r="E2794" t="str">
        <f>IF(C2794&gt;0,IF(VLOOKUP(A2794,'ИПУ и ОКПУ'!$A$1:$O$3258,14,0)="Нет показаний","Нет показаний",""),"")</f>
        <v>Нет показаний</v>
      </c>
      <c r="F2794">
        <f>IF(AND(C2794&gt;0),SUMIF('ИПУ и ОКПУ'!$A$2:$A$3258,A2794,'ИПУ и ОКПУ'!$O$2:$O$3258),"")</f>
        <v>0</v>
      </c>
      <c r="G2794">
        <f>VLOOKUP(A2794,'Лицевые счета'!$A$2:$K$4570,9,0)</f>
        <v>1</v>
      </c>
      <c r="H2794">
        <f>VLOOKUP(A2794,'Лицевые счета'!$A$2:$K$4570,10,0)</f>
        <v>142</v>
      </c>
      <c r="I2794" t="str">
        <f>VLOOKUP(A2794,'Лицевые счета'!$A$2:$K$4570,6,0)</f>
        <v>ФЛ</v>
      </c>
      <c r="J2794" t="str">
        <f>IF(AND(C2794=0,I2794="ФЛ"),G2794*H2794,"")</f>
        <v/>
      </c>
      <c r="K2794">
        <f>IF(AND(C2794&gt;0,E2794="Нет показаний",I2794="ФЛ"),G2794*H2794,"")</f>
        <v>142</v>
      </c>
    </row>
    <row r="2795" spans="1:11" x14ac:dyDescent="0.25">
      <c r="A2795" s="7">
        <v>425409</v>
      </c>
      <c r="B2795" s="7">
        <f>VLOOKUP(A2795,'Лицевые счета'!$A$1:$K$4570,2,0)</f>
        <v>425328</v>
      </c>
      <c r="C2795">
        <f>COUNTIF('ИПУ и ОКПУ'!$A$2:$A$3258,A2795)</f>
        <v>0</v>
      </c>
      <c r="D2795" t="str">
        <f>IF(C2795&gt;0,VLOOKUP(A2795,'ИПУ и ОКПУ'!$A$1:$O$3258,9,0),"")</f>
        <v/>
      </c>
      <c r="E2795" t="str">
        <f>IF(C2795&gt;0,IF(VLOOKUP(A2795,'ИПУ и ОКПУ'!$A$1:$O$3258,14,0)="Нет показаний","Нет показаний",""),"")</f>
        <v/>
      </c>
      <c r="F2795" t="str">
        <f>IF(AND(C2795&gt;0),SUMIF('ИПУ и ОКПУ'!$A$2:$A$3258,A2795,'ИПУ и ОКПУ'!$O$2:$O$3258),"")</f>
        <v/>
      </c>
      <c r="G2795">
        <f>VLOOKUP(A2795,'Лицевые счета'!$A$2:$K$4570,9,0)</f>
        <v>1</v>
      </c>
      <c r="H2795">
        <f>VLOOKUP(A2795,'Лицевые счета'!$A$2:$K$4570,10,0)</f>
        <v>142</v>
      </c>
      <c r="I2795" t="str">
        <f>VLOOKUP(A2795,'Лицевые счета'!$A$2:$K$4570,6,0)</f>
        <v>ФЛ</v>
      </c>
      <c r="J2795">
        <f>IF(AND(C2795=0,I2795="ФЛ"),G2795*H2795,"")</f>
        <v>142</v>
      </c>
      <c r="K2795" t="str">
        <f>IF(AND(C2795&gt;0,E2795="Нет показаний",I2795="ФЛ"),G2795*H2795,"")</f>
        <v/>
      </c>
    </row>
    <row r="2796" spans="1:11" x14ac:dyDescent="0.25">
      <c r="A2796" s="7">
        <v>425413</v>
      </c>
      <c r="B2796" s="7">
        <f>VLOOKUP(A2796,'Лицевые счета'!$A$1:$K$4570,2,0)</f>
        <v>425328</v>
      </c>
      <c r="C2796">
        <f>COUNTIF('ИПУ и ОКПУ'!$A$2:$A$3258,A2796)</f>
        <v>0</v>
      </c>
      <c r="D2796" t="str">
        <f>IF(C2796&gt;0,VLOOKUP(A2796,'ИПУ и ОКПУ'!$A$1:$O$3258,9,0),"")</f>
        <v/>
      </c>
      <c r="E2796" t="str">
        <f>IF(C2796&gt;0,IF(VLOOKUP(A2796,'ИПУ и ОКПУ'!$A$1:$O$3258,14,0)="Нет показаний","Нет показаний",""),"")</f>
        <v/>
      </c>
      <c r="F2796" t="str">
        <f>IF(AND(C2796&gt;0),SUMIF('ИПУ и ОКПУ'!$A$2:$A$3258,A2796,'ИПУ и ОКПУ'!$O$2:$O$3258),"")</f>
        <v/>
      </c>
      <c r="G2796">
        <f>VLOOKUP(A2796,'Лицевые счета'!$A$2:$K$4570,9,0)</f>
        <v>1</v>
      </c>
      <c r="H2796">
        <f>VLOOKUP(A2796,'Лицевые счета'!$A$2:$K$4570,10,0)</f>
        <v>142</v>
      </c>
      <c r="I2796" t="str">
        <f>VLOOKUP(A2796,'Лицевые счета'!$A$2:$K$4570,6,0)</f>
        <v>ФЛ</v>
      </c>
      <c r="J2796">
        <f>IF(AND(C2796=0,I2796="ФЛ"),G2796*H2796,"")</f>
        <v>142</v>
      </c>
      <c r="K2796" t="str">
        <f>IF(AND(C2796&gt;0,E2796="Нет показаний",I2796="ФЛ"),G2796*H2796,"")</f>
        <v/>
      </c>
    </row>
    <row r="2797" spans="1:11" x14ac:dyDescent="0.25">
      <c r="A2797" s="7">
        <v>425415</v>
      </c>
      <c r="B2797" s="7">
        <f>VLOOKUP(A2797,'Лицевые счета'!$A$1:$K$4570,2,0)</f>
        <v>425328</v>
      </c>
      <c r="C2797">
        <f>COUNTIF('ИПУ и ОКПУ'!$A$2:$A$3258,A2797)</f>
        <v>0</v>
      </c>
      <c r="D2797" t="str">
        <f>IF(C2797&gt;0,VLOOKUP(A2797,'ИПУ и ОКПУ'!$A$1:$O$3258,9,0),"")</f>
        <v/>
      </c>
      <c r="E2797" t="str">
        <f>IF(C2797&gt;0,IF(VLOOKUP(A2797,'ИПУ и ОКПУ'!$A$1:$O$3258,14,0)="Нет показаний","Нет показаний",""),"")</f>
        <v/>
      </c>
      <c r="F2797" t="str">
        <f>IF(AND(C2797&gt;0),SUMIF('ИПУ и ОКПУ'!$A$2:$A$3258,A2797,'ИПУ и ОКПУ'!$O$2:$O$3258),"")</f>
        <v/>
      </c>
      <c r="G2797">
        <f>VLOOKUP(A2797,'Лицевые счета'!$A$2:$K$4570,9,0)</f>
        <v>1</v>
      </c>
      <c r="H2797">
        <f>VLOOKUP(A2797,'Лицевые счета'!$A$2:$K$4570,10,0)</f>
        <v>142</v>
      </c>
      <c r="I2797" t="str">
        <f>VLOOKUP(A2797,'Лицевые счета'!$A$2:$K$4570,6,0)</f>
        <v>ФЛ</v>
      </c>
      <c r="J2797">
        <f>IF(AND(C2797=0,I2797="ФЛ"),G2797*H2797,"")</f>
        <v>142</v>
      </c>
      <c r="K2797" t="str">
        <f>IF(AND(C2797&gt;0,E2797="Нет показаний",I2797="ФЛ"),G2797*H2797,"")</f>
        <v/>
      </c>
    </row>
    <row r="2798" spans="1:11" x14ac:dyDescent="0.25">
      <c r="A2798" s="7">
        <v>425419</v>
      </c>
      <c r="B2798" s="7">
        <f>VLOOKUP(A2798,'Лицевые счета'!$A$1:$K$4570,2,0)</f>
        <v>425328</v>
      </c>
      <c r="C2798">
        <f>COUNTIF('ИПУ и ОКПУ'!$A$2:$A$3258,A2798)</f>
        <v>0</v>
      </c>
      <c r="D2798" t="str">
        <f>IF(C2798&gt;0,VLOOKUP(A2798,'ИПУ и ОКПУ'!$A$1:$O$3258,9,0),"")</f>
        <v/>
      </c>
      <c r="E2798" t="str">
        <f>IF(C2798&gt;0,IF(VLOOKUP(A2798,'ИПУ и ОКПУ'!$A$1:$O$3258,14,0)="Нет показаний","Нет показаний",""),"")</f>
        <v/>
      </c>
      <c r="F2798" t="str">
        <f>IF(AND(C2798&gt;0),SUMIF('ИПУ и ОКПУ'!$A$2:$A$3258,A2798,'ИПУ и ОКПУ'!$O$2:$O$3258),"")</f>
        <v/>
      </c>
      <c r="G2798">
        <f>VLOOKUP(A2798,'Лицевые счета'!$A$2:$K$4570,9,0)</f>
        <v>1</v>
      </c>
      <c r="H2798">
        <f>VLOOKUP(A2798,'Лицевые счета'!$A$2:$K$4570,10,0)</f>
        <v>142</v>
      </c>
      <c r="I2798" t="str">
        <f>VLOOKUP(A2798,'Лицевые счета'!$A$2:$K$4570,6,0)</f>
        <v>ФЛ</v>
      </c>
      <c r="J2798">
        <f>IF(AND(C2798=0,I2798="ФЛ"),G2798*H2798,"")</f>
        <v>142</v>
      </c>
      <c r="K2798" t="str">
        <f>IF(AND(C2798&gt;0,E2798="Нет показаний",I2798="ФЛ"),G2798*H2798,"")</f>
        <v/>
      </c>
    </row>
    <row r="2799" spans="1:11" x14ac:dyDescent="0.25">
      <c r="A2799" s="7">
        <v>425421</v>
      </c>
      <c r="B2799" s="7">
        <f>VLOOKUP(A2799,'Лицевые счета'!$A$1:$K$4570,2,0)</f>
        <v>425328</v>
      </c>
      <c r="C2799">
        <f>COUNTIF('ИПУ и ОКПУ'!$A$2:$A$3258,A2799)</f>
        <v>0</v>
      </c>
      <c r="D2799" t="str">
        <f>IF(C2799&gt;0,VLOOKUP(A2799,'ИПУ и ОКПУ'!$A$1:$O$3258,9,0),"")</f>
        <v/>
      </c>
      <c r="E2799" t="str">
        <f>IF(C2799&gt;0,IF(VLOOKUP(A2799,'ИПУ и ОКПУ'!$A$1:$O$3258,14,0)="Нет показаний","Нет показаний",""),"")</f>
        <v/>
      </c>
      <c r="F2799" t="str">
        <f>IF(AND(C2799&gt;0),SUMIF('ИПУ и ОКПУ'!$A$2:$A$3258,A2799,'ИПУ и ОКПУ'!$O$2:$O$3258),"")</f>
        <v/>
      </c>
      <c r="G2799">
        <f>VLOOKUP(A2799,'Лицевые счета'!$A$2:$K$4570,9,0)</f>
        <v>1</v>
      </c>
      <c r="H2799">
        <f>VLOOKUP(A2799,'Лицевые счета'!$A$2:$K$4570,10,0)</f>
        <v>142</v>
      </c>
      <c r="I2799" t="str">
        <f>VLOOKUP(A2799,'Лицевые счета'!$A$2:$K$4570,6,0)</f>
        <v>ФЛ</v>
      </c>
      <c r="J2799">
        <f>IF(AND(C2799=0,I2799="ФЛ"),G2799*H2799,"")</f>
        <v>142</v>
      </c>
      <c r="K2799" t="str">
        <f>IF(AND(C2799&gt;0,E2799="Нет показаний",I2799="ФЛ"),G2799*H2799,"")</f>
        <v/>
      </c>
    </row>
    <row r="2800" spans="1:11" x14ac:dyDescent="0.25">
      <c r="A2800" s="7">
        <v>425423</v>
      </c>
      <c r="B2800" s="7">
        <f>VLOOKUP(A2800,'Лицевые счета'!$A$1:$K$4570,2,0)</f>
        <v>425328</v>
      </c>
      <c r="C2800">
        <f>COUNTIF('ИПУ и ОКПУ'!$A$2:$A$3258,A2800)</f>
        <v>0</v>
      </c>
      <c r="D2800" t="str">
        <f>IF(C2800&gt;0,VLOOKUP(A2800,'ИПУ и ОКПУ'!$A$1:$O$3258,9,0),"")</f>
        <v/>
      </c>
      <c r="E2800" t="str">
        <f>IF(C2800&gt;0,IF(VLOOKUP(A2800,'ИПУ и ОКПУ'!$A$1:$O$3258,14,0)="Нет показаний","Нет показаний",""),"")</f>
        <v/>
      </c>
      <c r="F2800" t="str">
        <f>IF(AND(C2800&gt;0),SUMIF('ИПУ и ОКПУ'!$A$2:$A$3258,A2800,'ИПУ и ОКПУ'!$O$2:$O$3258),"")</f>
        <v/>
      </c>
      <c r="G2800">
        <f>VLOOKUP(A2800,'Лицевые счета'!$A$2:$K$4570,9,0)</f>
        <v>1</v>
      </c>
      <c r="H2800">
        <f>VLOOKUP(A2800,'Лицевые счета'!$A$2:$K$4570,10,0)</f>
        <v>142</v>
      </c>
      <c r="I2800" t="str">
        <f>VLOOKUP(A2800,'Лицевые счета'!$A$2:$K$4570,6,0)</f>
        <v>ФЛ</v>
      </c>
      <c r="J2800">
        <f>IF(AND(C2800=0,I2800="ФЛ"),G2800*H2800,"")</f>
        <v>142</v>
      </c>
      <c r="K2800" t="str">
        <f>IF(AND(C2800&gt;0,E2800="Нет показаний",I2800="ФЛ"),G2800*H2800,"")</f>
        <v/>
      </c>
    </row>
    <row r="2801" spans="1:11" x14ac:dyDescent="0.25">
      <c r="A2801" s="7">
        <v>425425</v>
      </c>
      <c r="B2801" s="7">
        <f>VLOOKUP(A2801,'Лицевые счета'!$A$1:$K$4570,2,0)</f>
        <v>425328</v>
      </c>
      <c r="C2801">
        <f>COUNTIF('ИПУ и ОКПУ'!$A$2:$A$3258,A2801)</f>
        <v>0</v>
      </c>
      <c r="D2801" t="str">
        <f>IF(C2801&gt;0,VLOOKUP(A2801,'ИПУ и ОКПУ'!$A$1:$O$3258,9,0),"")</f>
        <v/>
      </c>
      <c r="E2801" t="str">
        <f>IF(C2801&gt;0,IF(VLOOKUP(A2801,'ИПУ и ОКПУ'!$A$1:$O$3258,14,0)="Нет показаний","Нет показаний",""),"")</f>
        <v/>
      </c>
      <c r="F2801" t="str">
        <f>IF(AND(C2801&gt;0),SUMIF('ИПУ и ОКПУ'!$A$2:$A$3258,A2801,'ИПУ и ОКПУ'!$O$2:$O$3258),"")</f>
        <v/>
      </c>
      <c r="G2801">
        <f>VLOOKUP(A2801,'Лицевые счета'!$A$2:$K$4570,9,0)</f>
        <v>1</v>
      </c>
      <c r="H2801">
        <f>VLOOKUP(A2801,'Лицевые счета'!$A$2:$K$4570,10,0)</f>
        <v>142</v>
      </c>
      <c r="I2801" t="str">
        <f>VLOOKUP(A2801,'Лицевые счета'!$A$2:$K$4570,6,0)</f>
        <v>ФЛ</v>
      </c>
      <c r="J2801">
        <f>IF(AND(C2801=0,I2801="ФЛ"),G2801*H2801,"")</f>
        <v>142</v>
      </c>
      <c r="K2801" t="str">
        <f>IF(AND(C2801&gt;0,E2801="Нет показаний",I2801="ФЛ"),G2801*H2801,"")</f>
        <v/>
      </c>
    </row>
    <row r="2802" spans="1:11" x14ac:dyDescent="0.25">
      <c r="A2802" s="7">
        <v>425427</v>
      </c>
      <c r="B2802" s="7">
        <f>VLOOKUP(A2802,'Лицевые счета'!$A$1:$K$4570,2,0)</f>
        <v>425328</v>
      </c>
      <c r="C2802">
        <f>COUNTIF('ИПУ и ОКПУ'!$A$2:$A$3258,A2802)</f>
        <v>0</v>
      </c>
      <c r="D2802" t="str">
        <f>IF(C2802&gt;0,VLOOKUP(A2802,'ИПУ и ОКПУ'!$A$1:$O$3258,9,0),"")</f>
        <v/>
      </c>
      <c r="E2802" t="str">
        <f>IF(C2802&gt;0,IF(VLOOKUP(A2802,'ИПУ и ОКПУ'!$A$1:$O$3258,14,0)="Нет показаний","Нет показаний",""),"")</f>
        <v/>
      </c>
      <c r="F2802" t="str">
        <f>IF(AND(C2802&gt;0),SUMIF('ИПУ и ОКПУ'!$A$2:$A$3258,A2802,'ИПУ и ОКПУ'!$O$2:$O$3258),"")</f>
        <v/>
      </c>
      <c r="G2802">
        <f>VLOOKUP(A2802,'Лицевые счета'!$A$2:$K$4570,9,0)</f>
        <v>1</v>
      </c>
      <c r="H2802">
        <f>VLOOKUP(A2802,'Лицевые счета'!$A$2:$K$4570,10,0)</f>
        <v>142</v>
      </c>
      <c r="I2802" t="str">
        <f>VLOOKUP(A2802,'Лицевые счета'!$A$2:$K$4570,6,0)</f>
        <v>ФЛ</v>
      </c>
      <c r="J2802">
        <f>IF(AND(C2802=0,I2802="ФЛ"),G2802*H2802,"")</f>
        <v>142</v>
      </c>
      <c r="K2802" t="str">
        <f>IF(AND(C2802&gt;0,E2802="Нет показаний",I2802="ФЛ"),G2802*H2802,"")</f>
        <v/>
      </c>
    </row>
    <row r="2803" spans="1:11" x14ac:dyDescent="0.25">
      <c r="A2803" s="7">
        <v>425431</v>
      </c>
      <c r="B2803" s="7">
        <f>VLOOKUP(A2803,'Лицевые счета'!$A$1:$K$4570,2,0)</f>
        <v>425328</v>
      </c>
      <c r="C2803">
        <f>COUNTIF('ИПУ и ОКПУ'!$A$2:$A$3258,A2803)</f>
        <v>0</v>
      </c>
      <c r="D2803" t="str">
        <f>IF(C2803&gt;0,VLOOKUP(A2803,'ИПУ и ОКПУ'!$A$1:$O$3258,9,0),"")</f>
        <v/>
      </c>
      <c r="E2803" t="str">
        <f>IF(C2803&gt;0,IF(VLOOKUP(A2803,'ИПУ и ОКПУ'!$A$1:$O$3258,14,0)="Нет показаний","Нет показаний",""),"")</f>
        <v/>
      </c>
      <c r="F2803" t="str">
        <f>IF(AND(C2803&gt;0),SUMIF('ИПУ и ОКПУ'!$A$2:$A$3258,A2803,'ИПУ и ОКПУ'!$O$2:$O$3258),"")</f>
        <v/>
      </c>
      <c r="G2803">
        <f>VLOOKUP(A2803,'Лицевые счета'!$A$2:$K$4570,9,0)</f>
        <v>1</v>
      </c>
      <c r="H2803">
        <f>VLOOKUP(A2803,'Лицевые счета'!$A$2:$K$4570,10,0)</f>
        <v>142</v>
      </c>
      <c r="I2803" t="str">
        <f>VLOOKUP(A2803,'Лицевые счета'!$A$2:$K$4570,6,0)</f>
        <v>ФЛ</v>
      </c>
      <c r="J2803">
        <f>IF(AND(C2803=0,I2803="ФЛ"),G2803*H2803,"")</f>
        <v>142</v>
      </c>
      <c r="K2803" t="str">
        <f>IF(AND(C2803&gt;0,E2803="Нет показаний",I2803="ФЛ"),G2803*H2803,"")</f>
        <v/>
      </c>
    </row>
    <row r="2804" spans="1:11" x14ac:dyDescent="0.25">
      <c r="A2804" s="7">
        <v>425433</v>
      </c>
      <c r="B2804" s="7">
        <f>VLOOKUP(A2804,'Лицевые счета'!$A$1:$K$4570,2,0)</f>
        <v>425328</v>
      </c>
      <c r="C2804">
        <f>COUNTIF('ИПУ и ОКПУ'!$A$2:$A$3258,A2804)</f>
        <v>0</v>
      </c>
      <c r="D2804" t="str">
        <f>IF(C2804&gt;0,VLOOKUP(A2804,'ИПУ и ОКПУ'!$A$1:$O$3258,9,0),"")</f>
        <v/>
      </c>
      <c r="E2804" t="str">
        <f>IF(C2804&gt;0,IF(VLOOKUP(A2804,'ИПУ и ОКПУ'!$A$1:$O$3258,14,0)="Нет показаний","Нет показаний",""),"")</f>
        <v/>
      </c>
      <c r="F2804" t="str">
        <f>IF(AND(C2804&gt;0),SUMIF('ИПУ и ОКПУ'!$A$2:$A$3258,A2804,'ИПУ и ОКПУ'!$O$2:$O$3258),"")</f>
        <v/>
      </c>
      <c r="G2804">
        <f>VLOOKUP(A2804,'Лицевые счета'!$A$2:$K$4570,9,0)</f>
        <v>1</v>
      </c>
      <c r="H2804">
        <f>VLOOKUP(A2804,'Лицевые счета'!$A$2:$K$4570,10,0)</f>
        <v>142</v>
      </c>
      <c r="I2804" t="str">
        <f>VLOOKUP(A2804,'Лицевые счета'!$A$2:$K$4570,6,0)</f>
        <v>ФЛ</v>
      </c>
      <c r="J2804">
        <f>IF(AND(C2804=0,I2804="ФЛ"),G2804*H2804,"")</f>
        <v>142</v>
      </c>
      <c r="K2804" t="str">
        <f>IF(AND(C2804&gt;0,E2804="Нет показаний",I2804="ФЛ"),G2804*H2804,"")</f>
        <v/>
      </c>
    </row>
    <row r="2805" spans="1:11" x14ac:dyDescent="0.25">
      <c r="A2805" s="7">
        <v>425435</v>
      </c>
      <c r="B2805" s="7">
        <f>VLOOKUP(A2805,'Лицевые счета'!$A$1:$K$4570,2,0)</f>
        <v>425328</v>
      </c>
      <c r="C2805">
        <f>COUNTIF('ИПУ и ОКПУ'!$A$2:$A$3258,A2805)</f>
        <v>0</v>
      </c>
      <c r="D2805" t="str">
        <f>IF(C2805&gt;0,VLOOKUP(A2805,'ИПУ и ОКПУ'!$A$1:$O$3258,9,0),"")</f>
        <v/>
      </c>
      <c r="E2805" t="str">
        <f>IF(C2805&gt;0,IF(VLOOKUP(A2805,'ИПУ и ОКПУ'!$A$1:$O$3258,14,0)="Нет показаний","Нет показаний",""),"")</f>
        <v/>
      </c>
      <c r="F2805" t="str">
        <f>IF(AND(C2805&gt;0),SUMIF('ИПУ и ОКПУ'!$A$2:$A$3258,A2805,'ИПУ и ОКПУ'!$O$2:$O$3258),"")</f>
        <v/>
      </c>
      <c r="G2805">
        <f>VLOOKUP(A2805,'Лицевые счета'!$A$2:$K$4570,9,0)</f>
        <v>1</v>
      </c>
      <c r="H2805">
        <f>VLOOKUP(A2805,'Лицевые счета'!$A$2:$K$4570,10,0)</f>
        <v>142</v>
      </c>
      <c r="I2805" t="str">
        <f>VLOOKUP(A2805,'Лицевые счета'!$A$2:$K$4570,6,0)</f>
        <v>ФЛ</v>
      </c>
      <c r="J2805">
        <f>IF(AND(C2805=0,I2805="ФЛ"),G2805*H2805,"")</f>
        <v>142</v>
      </c>
      <c r="K2805" t="str">
        <f>IF(AND(C2805&gt;0,E2805="Нет показаний",I2805="ФЛ"),G2805*H2805,"")</f>
        <v/>
      </c>
    </row>
    <row r="2806" spans="1:11" x14ac:dyDescent="0.25">
      <c r="A2806" s="7">
        <v>425437</v>
      </c>
      <c r="B2806" s="7">
        <f>VLOOKUP(A2806,'Лицевые счета'!$A$1:$K$4570,2,0)</f>
        <v>425328</v>
      </c>
      <c r="C2806">
        <f>COUNTIF('ИПУ и ОКПУ'!$A$2:$A$3258,A2806)</f>
        <v>0</v>
      </c>
      <c r="D2806" t="str">
        <f>IF(C2806&gt;0,VLOOKUP(A2806,'ИПУ и ОКПУ'!$A$1:$O$3258,9,0),"")</f>
        <v/>
      </c>
      <c r="E2806" t="str">
        <f>IF(C2806&gt;0,IF(VLOOKUP(A2806,'ИПУ и ОКПУ'!$A$1:$O$3258,14,0)="Нет показаний","Нет показаний",""),"")</f>
        <v/>
      </c>
      <c r="F2806" t="str">
        <f>IF(AND(C2806&gt;0),SUMIF('ИПУ и ОКПУ'!$A$2:$A$3258,A2806,'ИПУ и ОКПУ'!$O$2:$O$3258),"")</f>
        <v/>
      </c>
      <c r="G2806">
        <f>VLOOKUP(A2806,'Лицевые счета'!$A$2:$K$4570,9,0)</f>
        <v>1</v>
      </c>
      <c r="H2806">
        <f>VLOOKUP(A2806,'Лицевые счета'!$A$2:$K$4570,10,0)</f>
        <v>142</v>
      </c>
      <c r="I2806" t="str">
        <f>VLOOKUP(A2806,'Лицевые счета'!$A$2:$K$4570,6,0)</f>
        <v>ФЛ</v>
      </c>
      <c r="J2806">
        <f>IF(AND(C2806=0,I2806="ФЛ"),G2806*H2806,"")</f>
        <v>142</v>
      </c>
      <c r="K2806" t="str">
        <f>IF(AND(C2806&gt;0,E2806="Нет показаний",I2806="ФЛ"),G2806*H2806,"")</f>
        <v/>
      </c>
    </row>
    <row r="2807" spans="1:11" x14ac:dyDescent="0.25">
      <c r="A2807" s="7">
        <v>425445</v>
      </c>
      <c r="B2807" s="7">
        <f>VLOOKUP(A2807,'Лицевые счета'!$A$1:$K$4570,2,0)</f>
        <v>425328</v>
      </c>
      <c r="C2807">
        <f>COUNTIF('ИПУ и ОКПУ'!$A$2:$A$3258,A2807)</f>
        <v>0</v>
      </c>
      <c r="D2807" t="str">
        <f>IF(C2807&gt;0,VLOOKUP(A2807,'ИПУ и ОКПУ'!$A$1:$O$3258,9,0),"")</f>
        <v/>
      </c>
      <c r="E2807" t="str">
        <f>IF(C2807&gt;0,IF(VLOOKUP(A2807,'ИПУ и ОКПУ'!$A$1:$O$3258,14,0)="Нет показаний","Нет показаний",""),"")</f>
        <v/>
      </c>
      <c r="F2807" t="str">
        <f>IF(AND(C2807&gt;0),SUMIF('ИПУ и ОКПУ'!$A$2:$A$3258,A2807,'ИПУ и ОКПУ'!$O$2:$O$3258),"")</f>
        <v/>
      </c>
      <c r="G2807">
        <f>VLOOKUP(A2807,'Лицевые счета'!$A$2:$K$4570,9,0)</f>
        <v>1</v>
      </c>
      <c r="H2807">
        <f>VLOOKUP(A2807,'Лицевые счета'!$A$2:$K$4570,10,0)</f>
        <v>142</v>
      </c>
      <c r="I2807" t="str">
        <f>VLOOKUP(A2807,'Лицевые счета'!$A$2:$K$4570,6,0)</f>
        <v>ФЛ</v>
      </c>
      <c r="J2807">
        <f>IF(AND(C2807=0,I2807="ФЛ"),G2807*H2807,"")</f>
        <v>142</v>
      </c>
      <c r="K2807" t="str">
        <f>IF(AND(C2807&gt;0,E2807="Нет показаний",I2807="ФЛ"),G2807*H2807,"")</f>
        <v/>
      </c>
    </row>
    <row r="2808" spans="1:11" x14ac:dyDescent="0.25">
      <c r="A2808" s="7">
        <v>425447</v>
      </c>
      <c r="B2808" s="7">
        <f>VLOOKUP(A2808,'Лицевые счета'!$A$1:$K$4570,2,0)</f>
        <v>425328</v>
      </c>
      <c r="C2808">
        <f>COUNTIF('ИПУ и ОКПУ'!$A$2:$A$3258,A2808)</f>
        <v>0</v>
      </c>
      <c r="D2808" t="str">
        <f>IF(C2808&gt;0,VLOOKUP(A2808,'ИПУ и ОКПУ'!$A$1:$O$3258,9,0),"")</f>
        <v/>
      </c>
      <c r="E2808" t="str">
        <f>IF(C2808&gt;0,IF(VLOOKUP(A2808,'ИПУ и ОКПУ'!$A$1:$O$3258,14,0)="Нет показаний","Нет показаний",""),"")</f>
        <v/>
      </c>
      <c r="F2808" t="str">
        <f>IF(AND(C2808&gt;0),SUMIF('ИПУ и ОКПУ'!$A$2:$A$3258,A2808,'ИПУ и ОКПУ'!$O$2:$O$3258),"")</f>
        <v/>
      </c>
      <c r="G2808">
        <f>VLOOKUP(A2808,'Лицевые счета'!$A$2:$K$4570,9,0)</f>
        <v>1</v>
      </c>
      <c r="H2808">
        <f>VLOOKUP(A2808,'Лицевые счета'!$A$2:$K$4570,10,0)</f>
        <v>142</v>
      </c>
      <c r="I2808" t="str">
        <f>VLOOKUP(A2808,'Лицевые счета'!$A$2:$K$4570,6,0)</f>
        <v>ФЛ</v>
      </c>
      <c r="J2808">
        <f>IF(AND(C2808=0,I2808="ФЛ"),G2808*H2808,"")</f>
        <v>142</v>
      </c>
      <c r="K2808" t="str">
        <f>IF(AND(C2808&gt;0,E2808="Нет показаний",I2808="ФЛ"),G2808*H2808,"")</f>
        <v/>
      </c>
    </row>
    <row r="2809" spans="1:11" x14ac:dyDescent="0.25">
      <c r="A2809" s="7">
        <v>425449</v>
      </c>
      <c r="B2809" s="7">
        <f>VLOOKUP(A2809,'Лицевые счета'!$A$1:$K$4570,2,0)</f>
        <v>425328</v>
      </c>
      <c r="C2809">
        <f>COUNTIF('ИПУ и ОКПУ'!$A$2:$A$3258,A2809)</f>
        <v>0</v>
      </c>
      <c r="D2809" t="str">
        <f>IF(C2809&gt;0,VLOOKUP(A2809,'ИПУ и ОКПУ'!$A$1:$O$3258,9,0),"")</f>
        <v/>
      </c>
      <c r="E2809" t="str">
        <f>IF(C2809&gt;0,IF(VLOOKUP(A2809,'ИПУ и ОКПУ'!$A$1:$O$3258,14,0)="Нет показаний","Нет показаний",""),"")</f>
        <v/>
      </c>
      <c r="F2809" t="str">
        <f>IF(AND(C2809&gt;0),SUMIF('ИПУ и ОКПУ'!$A$2:$A$3258,A2809,'ИПУ и ОКПУ'!$O$2:$O$3258),"")</f>
        <v/>
      </c>
      <c r="G2809">
        <f>VLOOKUP(A2809,'Лицевые счета'!$A$2:$K$4570,9,0)</f>
        <v>1</v>
      </c>
      <c r="H2809">
        <f>VLOOKUP(A2809,'Лицевые счета'!$A$2:$K$4570,10,0)</f>
        <v>167.6</v>
      </c>
      <c r="I2809" t="str">
        <f>VLOOKUP(A2809,'Лицевые счета'!$A$2:$K$4570,6,0)</f>
        <v>ФЛ</v>
      </c>
      <c r="J2809">
        <f>IF(AND(C2809=0,I2809="ФЛ"),G2809*H2809,"")</f>
        <v>167.6</v>
      </c>
      <c r="K2809" t="str">
        <f>IF(AND(C2809&gt;0,E2809="Нет показаний",I2809="ФЛ"),G2809*H2809,"")</f>
        <v/>
      </c>
    </row>
    <row r="2810" spans="1:11" x14ac:dyDescent="0.25">
      <c r="A2810" s="7">
        <v>425451</v>
      </c>
      <c r="B2810" s="7">
        <f>VLOOKUP(A2810,'Лицевые счета'!$A$1:$K$4570,2,0)</f>
        <v>425328</v>
      </c>
      <c r="C2810">
        <f>COUNTIF('ИПУ и ОКПУ'!$A$2:$A$3258,A2810)</f>
        <v>0</v>
      </c>
      <c r="D2810" t="str">
        <f>IF(C2810&gt;0,VLOOKUP(A2810,'ИПУ и ОКПУ'!$A$1:$O$3258,9,0),"")</f>
        <v/>
      </c>
      <c r="E2810" t="str">
        <f>IF(C2810&gt;0,IF(VLOOKUP(A2810,'ИПУ и ОКПУ'!$A$1:$O$3258,14,0)="Нет показаний","Нет показаний",""),"")</f>
        <v/>
      </c>
      <c r="F2810" t="str">
        <f>IF(AND(C2810&gt;0),SUMIF('ИПУ и ОКПУ'!$A$2:$A$3258,A2810,'ИПУ и ОКПУ'!$O$2:$O$3258),"")</f>
        <v/>
      </c>
      <c r="G2810">
        <f>VLOOKUP(A2810,'Лицевые счета'!$A$2:$K$4570,9,0)</f>
        <v>1</v>
      </c>
      <c r="H2810">
        <f>VLOOKUP(A2810,'Лицевые счета'!$A$2:$K$4570,10,0)</f>
        <v>142</v>
      </c>
      <c r="I2810" t="str">
        <f>VLOOKUP(A2810,'Лицевые счета'!$A$2:$K$4570,6,0)</f>
        <v>ФЛ</v>
      </c>
      <c r="J2810">
        <f>IF(AND(C2810=0,I2810="ФЛ"),G2810*H2810,"")</f>
        <v>142</v>
      </c>
      <c r="K2810" t="str">
        <f>IF(AND(C2810&gt;0,E2810="Нет показаний",I2810="ФЛ"),G2810*H2810,"")</f>
        <v/>
      </c>
    </row>
    <row r="2811" spans="1:11" x14ac:dyDescent="0.25">
      <c r="A2811" s="7">
        <v>425453</v>
      </c>
      <c r="B2811" s="7">
        <f>VLOOKUP(A2811,'Лицевые счета'!$A$1:$K$4570,2,0)</f>
        <v>425328</v>
      </c>
      <c r="C2811">
        <f>COUNTIF('ИПУ и ОКПУ'!$A$2:$A$3258,A2811)</f>
        <v>0</v>
      </c>
      <c r="D2811" t="str">
        <f>IF(C2811&gt;0,VLOOKUP(A2811,'ИПУ и ОКПУ'!$A$1:$O$3258,9,0),"")</f>
        <v/>
      </c>
      <c r="E2811" t="str">
        <f>IF(C2811&gt;0,IF(VLOOKUP(A2811,'ИПУ и ОКПУ'!$A$1:$O$3258,14,0)="Нет показаний","Нет показаний",""),"")</f>
        <v/>
      </c>
      <c r="F2811" t="str">
        <f>IF(AND(C2811&gt;0),SUMIF('ИПУ и ОКПУ'!$A$2:$A$3258,A2811,'ИПУ и ОКПУ'!$O$2:$O$3258),"")</f>
        <v/>
      </c>
      <c r="G2811">
        <f>VLOOKUP(A2811,'Лицевые счета'!$A$2:$K$4570,9,0)</f>
        <v>1</v>
      </c>
      <c r="H2811">
        <f>VLOOKUP(A2811,'Лицевые счета'!$A$2:$K$4570,10,0)</f>
        <v>142</v>
      </c>
      <c r="I2811" t="str">
        <f>VLOOKUP(A2811,'Лицевые счета'!$A$2:$K$4570,6,0)</f>
        <v>ФЛ</v>
      </c>
      <c r="J2811">
        <f>IF(AND(C2811=0,I2811="ФЛ"),G2811*H2811,"")</f>
        <v>142</v>
      </c>
      <c r="K2811" t="str">
        <f>IF(AND(C2811&gt;0,E2811="Нет показаний",I2811="ФЛ"),G2811*H2811,"")</f>
        <v/>
      </c>
    </row>
    <row r="2812" spans="1:11" x14ac:dyDescent="0.25">
      <c r="A2812" s="7">
        <v>425457</v>
      </c>
      <c r="B2812" s="7">
        <f>VLOOKUP(A2812,'Лицевые счета'!$A$1:$K$4570,2,0)</f>
        <v>425328</v>
      </c>
      <c r="C2812">
        <f>COUNTIF('ИПУ и ОКПУ'!$A$2:$A$3258,A2812)</f>
        <v>0</v>
      </c>
      <c r="D2812" t="str">
        <f>IF(C2812&gt;0,VLOOKUP(A2812,'ИПУ и ОКПУ'!$A$1:$O$3258,9,0),"")</f>
        <v/>
      </c>
      <c r="E2812" t="str">
        <f>IF(C2812&gt;0,IF(VLOOKUP(A2812,'ИПУ и ОКПУ'!$A$1:$O$3258,14,0)="Нет показаний","Нет показаний",""),"")</f>
        <v/>
      </c>
      <c r="F2812" t="str">
        <f>IF(AND(C2812&gt;0),SUMIF('ИПУ и ОКПУ'!$A$2:$A$3258,A2812,'ИПУ и ОКПУ'!$O$2:$O$3258),"")</f>
        <v/>
      </c>
      <c r="G2812">
        <f>VLOOKUP(A2812,'Лицевые счета'!$A$2:$K$4570,9,0)</f>
        <v>1</v>
      </c>
      <c r="H2812">
        <f>VLOOKUP(A2812,'Лицевые счета'!$A$2:$K$4570,10,0)</f>
        <v>142</v>
      </c>
      <c r="I2812" t="str">
        <f>VLOOKUP(A2812,'Лицевые счета'!$A$2:$K$4570,6,0)</f>
        <v>ФЛ</v>
      </c>
      <c r="J2812">
        <f>IF(AND(C2812=0,I2812="ФЛ"),G2812*H2812,"")</f>
        <v>142</v>
      </c>
      <c r="K2812" t="str">
        <f>IF(AND(C2812&gt;0,E2812="Нет показаний",I2812="ФЛ"),G2812*H2812,"")</f>
        <v/>
      </c>
    </row>
    <row r="2813" spans="1:11" x14ac:dyDescent="0.25">
      <c r="A2813" s="7">
        <v>425463</v>
      </c>
      <c r="B2813" s="7">
        <f>VLOOKUP(A2813,'Лицевые счета'!$A$1:$K$4570,2,0)</f>
        <v>425328</v>
      </c>
      <c r="C2813">
        <f>COUNTIF('ИПУ и ОКПУ'!$A$2:$A$3258,A2813)</f>
        <v>0</v>
      </c>
      <c r="D2813" t="str">
        <f>IF(C2813&gt;0,VLOOKUP(A2813,'ИПУ и ОКПУ'!$A$1:$O$3258,9,0),"")</f>
        <v/>
      </c>
      <c r="E2813" t="str">
        <f>IF(C2813&gt;0,IF(VLOOKUP(A2813,'ИПУ и ОКПУ'!$A$1:$O$3258,14,0)="Нет показаний","Нет показаний",""),"")</f>
        <v/>
      </c>
      <c r="F2813" t="str">
        <f>IF(AND(C2813&gt;0),SUMIF('ИПУ и ОКПУ'!$A$2:$A$3258,A2813,'ИПУ и ОКПУ'!$O$2:$O$3258),"")</f>
        <v/>
      </c>
      <c r="G2813">
        <f>VLOOKUP(A2813,'Лицевые счета'!$A$2:$K$4570,9,0)</f>
        <v>1</v>
      </c>
      <c r="H2813">
        <f>VLOOKUP(A2813,'Лицевые счета'!$A$2:$K$4570,10,0)</f>
        <v>142</v>
      </c>
      <c r="I2813" t="str">
        <f>VLOOKUP(A2813,'Лицевые счета'!$A$2:$K$4570,6,0)</f>
        <v>ФЛ</v>
      </c>
      <c r="J2813">
        <f>IF(AND(C2813=0,I2813="ФЛ"),G2813*H2813,"")</f>
        <v>142</v>
      </c>
      <c r="K2813" t="str">
        <f>IF(AND(C2813&gt;0,E2813="Нет показаний",I2813="ФЛ"),G2813*H2813,"")</f>
        <v/>
      </c>
    </row>
    <row r="2814" spans="1:11" x14ac:dyDescent="0.25">
      <c r="A2814" s="7">
        <v>425467</v>
      </c>
      <c r="B2814" s="7">
        <f>VLOOKUP(A2814,'Лицевые счета'!$A$1:$K$4570,2,0)</f>
        <v>425328</v>
      </c>
      <c r="C2814">
        <f>COUNTIF('ИПУ и ОКПУ'!$A$2:$A$3258,A2814)</f>
        <v>0</v>
      </c>
      <c r="D2814" t="str">
        <f>IF(C2814&gt;0,VLOOKUP(A2814,'ИПУ и ОКПУ'!$A$1:$O$3258,9,0),"")</f>
        <v/>
      </c>
      <c r="E2814" t="str">
        <f>IF(C2814&gt;0,IF(VLOOKUP(A2814,'ИПУ и ОКПУ'!$A$1:$O$3258,14,0)="Нет показаний","Нет показаний",""),"")</f>
        <v/>
      </c>
      <c r="F2814" t="str">
        <f>IF(AND(C2814&gt;0),SUMIF('ИПУ и ОКПУ'!$A$2:$A$3258,A2814,'ИПУ и ОКПУ'!$O$2:$O$3258),"")</f>
        <v/>
      </c>
      <c r="G2814">
        <f>VLOOKUP(A2814,'Лицевые счета'!$A$2:$K$4570,9,0)</f>
        <v>1</v>
      </c>
      <c r="H2814">
        <f>VLOOKUP(A2814,'Лицевые счета'!$A$2:$K$4570,10,0)</f>
        <v>142</v>
      </c>
      <c r="I2814" t="str">
        <f>VLOOKUP(A2814,'Лицевые счета'!$A$2:$K$4570,6,0)</f>
        <v>ФЛ</v>
      </c>
      <c r="J2814">
        <f>IF(AND(C2814=0,I2814="ФЛ"),G2814*H2814,"")</f>
        <v>142</v>
      </c>
      <c r="K2814" t="str">
        <f>IF(AND(C2814&gt;0,E2814="Нет показаний",I2814="ФЛ"),G2814*H2814,"")</f>
        <v/>
      </c>
    </row>
    <row r="2815" spans="1:11" x14ac:dyDescent="0.25">
      <c r="A2815" s="7">
        <v>425474</v>
      </c>
      <c r="B2815" s="7">
        <f>VLOOKUP(A2815,'Лицевые счета'!$A$1:$K$4570,2,0)</f>
        <v>425328</v>
      </c>
      <c r="C2815">
        <f>COUNTIF('ИПУ и ОКПУ'!$A$2:$A$3258,A2815)</f>
        <v>0</v>
      </c>
      <c r="D2815" t="str">
        <f>IF(C2815&gt;0,VLOOKUP(A2815,'ИПУ и ОКПУ'!$A$1:$O$3258,9,0),"")</f>
        <v/>
      </c>
      <c r="E2815" t="str">
        <f>IF(C2815&gt;0,IF(VLOOKUP(A2815,'ИПУ и ОКПУ'!$A$1:$O$3258,14,0)="Нет показаний","Нет показаний",""),"")</f>
        <v/>
      </c>
      <c r="F2815" t="str">
        <f>IF(AND(C2815&gt;0),SUMIF('ИПУ и ОКПУ'!$A$2:$A$3258,A2815,'ИПУ и ОКПУ'!$O$2:$O$3258),"")</f>
        <v/>
      </c>
      <c r="G2815">
        <f>VLOOKUP(A2815,'Лицевые счета'!$A$2:$K$4570,9,0)</f>
        <v>1</v>
      </c>
      <c r="H2815">
        <f>VLOOKUP(A2815,'Лицевые счета'!$A$2:$K$4570,10,0)</f>
        <v>142</v>
      </c>
      <c r="I2815" t="str">
        <f>VLOOKUP(A2815,'Лицевые счета'!$A$2:$K$4570,6,0)</f>
        <v>ФЛ</v>
      </c>
      <c r="J2815">
        <f>IF(AND(C2815=0,I2815="ФЛ"),G2815*H2815,"")</f>
        <v>142</v>
      </c>
      <c r="K2815" t="str">
        <f>IF(AND(C2815&gt;0,E2815="Нет показаний",I2815="ФЛ"),G2815*H2815,"")</f>
        <v/>
      </c>
    </row>
    <row r="2816" spans="1:11" x14ac:dyDescent="0.25">
      <c r="A2816" s="7">
        <v>425476</v>
      </c>
      <c r="B2816" s="7">
        <f>VLOOKUP(A2816,'Лицевые счета'!$A$1:$K$4570,2,0)</f>
        <v>425328</v>
      </c>
      <c r="C2816">
        <f>COUNTIF('ИПУ и ОКПУ'!$A$2:$A$3258,A2816)</f>
        <v>0</v>
      </c>
      <c r="D2816" t="str">
        <f>IF(C2816&gt;0,VLOOKUP(A2816,'ИПУ и ОКПУ'!$A$1:$O$3258,9,0),"")</f>
        <v/>
      </c>
      <c r="E2816" t="str">
        <f>IF(C2816&gt;0,IF(VLOOKUP(A2816,'ИПУ и ОКПУ'!$A$1:$O$3258,14,0)="Нет показаний","Нет показаний",""),"")</f>
        <v/>
      </c>
      <c r="F2816" t="str">
        <f>IF(AND(C2816&gt;0),SUMIF('ИПУ и ОКПУ'!$A$2:$A$3258,A2816,'ИПУ и ОКПУ'!$O$2:$O$3258),"")</f>
        <v/>
      </c>
      <c r="G2816">
        <f>VLOOKUP(A2816,'Лицевые счета'!$A$2:$K$4570,9,0)</f>
        <v>1</v>
      </c>
      <c r="H2816">
        <f>VLOOKUP(A2816,'Лицевые счета'!$A$2:$K$4570,10,0)</f>
        <v>142</v>
      </c>
      <c r="I2816" t="str">
        <f>VLOOKUP(A2816,'Лицевые счета'!$A$2:$K$4570,6,0)</f>
        <v>ФЛ</v>
      </c>
      <c r="J2816">
        <f>IF(AND(C2816=0,I2816="ФЛ"),G2816*H2816,"")</f>
        <v>142</v>
      </c>
      <c r="K2816" t="str">
        <f>IF(AND(C2816&gt;0,E2816="Нет показаний",I2816="ФЛ"),G2816*H2816,"")</f>
        <v/>
      </c>
    </row>
    <row r="2817" spans="1:11" x14ac:dyDescent="0.25">
      <c r="A2817" s="7">
        <v>425478</v>
      </c>
      <c r="B2817" s="7">
        <f>VLOOKUP(A2817,'Лицевые счета'!$A$1:$K$4570,2,0)</f>
        <v>425328</v>
      </c>
      <c r="C2817">
        <f>COUNTIF('ИПУ и ОКПУ'!$A$2:$A$3258,A2817)</f>
        <v>0</v>
      </c>
      <c r="D2817" t="str">
        <f>IF(C2817&gt;0,VLOOKUP(A2817,'ИПУ и ОКПУ'!$A$1:$O$3258,9,0),"")</f>
        <v/>
      </c>
      <c r="E2817" t="str">
        <f>IF(C2817&gt;0,IF(VLOOKUP(A2817,'ИПУ и ОКПУ'!$A$1:$O$3258,14,0)="Нет показаний","Нет показаний",""),"")</f>
        <v/>
      </c>
      <c r="F2817" t="str">
        <f>IF(AND(C2817&gt;0),SUMIF('ИПУ и ОКПУ'!$A$2:$A$3258,A2817,'ИПУ и ОКПУ'!$O$2:$O$3258),"")</f>
        <v/>
      </c>
      <c r="G2817">
        <f>VLOOKUP(A2817,'Лицевые счета'!$A$2:$K$4570,9,0)</f>
        <v>1</v>
      </c>
      <c r="H2817">
        <f>VLOOKUP(A2817,'Лицевые счета'!$A$2:$K$4570,10,0)</f>
        <v>142</v>
      </c>
      <c r="I2817" t="str">
        <f>VLOOKUP(A2817,'Лицевые счета'!$A$2:$K$4570,6,0)</f>
        <v>ФЛ</v>
      </c>
      <c r="J2817">
        <f>IF(AND(C2817=0,I2817="ФЛ"),G2817*H2817,"")</f>
        <v>142</v>
      </c>
      <c r="K2817" t="str">
        <f>IF(AND(C2817&gt;0,E2817="Нет показаний",I2817="ФЛ"),G2817*H2817,"")</f>
        <v/>
      </c>
    </row>
    <row r="2818" spans="1:11" x14ac:dyDescent="0.25">
      <c r="A2818" s="7">
        <v>425480</v>
      </c>
      <c r="B2818" s="7">
        <f>VLOOKUP(A2818,'Лицевые счета'!$A$1:$K$4570,2,0)</f>
        <v>425328</v>
      </c>
      <c r="C2818">
        <f>COUNTIF('ИПУ и ОКПУ'!$A$2:$A$3258,A2818)</f>
        <v>0</v>
      </c>
      <c r="D2818" t="str">
        <f>IF(C2818&gt;0,VLOOKUP(A2818,'ИПУ и ОКПУ'!$A$1:$O$3258,9,0),"")</f>
        <v/>
      </c>
      <c r="E2818" t="str">
        <f>IF(C2818&gt;0,IF(VLOOKUP(A2818,'ИПУ и ОКПУ'!$A$1:$O$3258,14,0)="Нет показаний","Нет показаний",""),"")</f>
        <v/>
      </c>
      <c r="F2818" t="str">
        <f>IF(AND(C2818&gt;0),SUMIF('ИПУ и ОКПУ'!$A$2:$A$3258,A2818,'ИПУ и ОКПУ'!$O$2:$O$3258),"")</f>
        <v/>
      </c>
      <c r="G2818">
        <f>VLOOKUP(A2818,'Лицевые счета'!$A$2:$K$4570,9,0)</f>
        <v>1</v>
      </c>
      <c r="H2818">
        <f>VLOOKUP(A2818,'Лицевые счета'!$A$2:$K$4570,10,0)</f>
        <v>142</v>
      </c>
      <c r="I2818" t="str">
        <f>VLOOKUP(A2818,'Лицевые счета'!$A$2:$K$4570,6,0)</f>
        <v>ФЛ</v>
      </c>
      <c r="J2818">
        <f>IF(AND(C2818=0,I2818="ФЛ"),G2818*H2818,"")</f>
        <v>142</v>
      </c>
      <c r="K2818" t="str">
        <f>IF(AND(C2818&gt;0,E2818="Нет показаний",I2818="ФЛ"),G2818*H2818,"")</f>
        <v/>
      </c>
    </row>
    <row r="2819" spans="1:11" x14ac:dyDescent="0.25">
      <c r="A2819" s="7">
        <v>425484</v>
      </c>
      <c r="B2819" s="7">
        <f>VLOOKUP(A2819,'Лицевые счета'!$A$1:$K$4570,2,0)</f>
        <v>425328</v>
      </c>
      <c r="C2819">
        <f>COUNTIF('ИПУ и ОКПУ'!$A$2:$A$3258,A2819)</f>
        <v>0</v>
      </c>
      <c r="D2819" t="str">
        <f>IF(C2819&gt;0,VLOOKUP(A2819,'ИПУ и ОКПУ'!$A$1:$O$3258,9,0),"")</f>
        <v/>
      </c>
      <c r="E2819" t="str">
        <f>IF(C2819&gt;0,IF(VLOOKUP(A2819,'ИПУ и ОКПУ'!$A$1:$O$3258,14,0)="Нет показаний","Нет показаний",""),"")</f>
        <v/>
      </c>
      <c r="F2819" t="str">
        <f>IF(AND(C2819&gt;0),SUMIF('ИПУ и ОКПУ'!$A$2:$A$3258,A2819,'ИПУ и ОКПУ'!$O$2:$O$3258),"")</f>
        <v/>
      </c>
      <c r="G2819">
        <f>VLOOKUP(A2819,'Лицевые счета'!$A$2:$K$4570,9,0)</f>
        <v>1</v>
      </c>
      <c r="H2819">
        <f>VLOOKUP(A2819,'Лицевые счета'!$A$2:$K$4570,10,0)</f>
        <v>142</v>
      </c>
      <c r="I2819" t="str">
        <f>VLOOKUP(A2819,'Лицевые счета'!$A$2:$K$4570,6,0)</f>
        <v>ФЛ</v>
      </c>
      <c r="J2819">
        <f>IF(AND(C2819=0,I2819="ФЛ"),G2819*H2819,"")</f>
        <v>142</v>
      </c>
      <c r="K2819" t="str">
        <f>IF(AND(C2819&gt;0,E2819="Нет показаний",I2819="ФЛ"),G2819*H2819,"")</f>
        <v/>
      </c>
    </row>
    <row r="2820" spans="1:11" x14ac:dyDescent="0.25">
      <c r="A2820" s="7">
        <v>425507</v>
      </c>
      <c r="B2820" s="7">
        <f>VLOOKUP(A2820,'Лицевые счета'!$A$1:$K$4570,2,0)</f>
        <v>425332</v>
      </c>
      <c r="C2820">
        <f>COUNTIF('ИПУ и ОКПУ'!$A$2:$A$3258,A2820)</f>
        <v>1</v>
      </c>
      <c r="D2820" t="str">
        <f>IF(C2820&gt;0,VLOOKUP(A2820,'ИПУ и ОКПУ'!$A$1:$O$3258,9,0),"")</f>
        <v>Одноставочный</v>
      </c>
      <c r="E2820" t="str">
        <f>IF(C2820&gt;0,IF(VLOOKUP(A2820,'ИПУ и ОКПУ'!$A$1:$O$3258,14,0)="Нет показаний","Нет показаний",""),"")</f>
        <v/>
      </c>
      <c r="F2820">
        <f>IF(AND(C2820&gt;0),SUMIF('ИПУ и ОКПУ'!$A$2:$A$3258,A2820,'ИПУ и ОКПУ'!$O$2:$O$3258),"")</f>
        <v>0</v>
      </c>
      <c r="G2820">
        <f>VLOOKUP(A2820,'Лицевые счета'!$A$2:$K$4570,9,0)</f>
        <v>1</v>
      </c>
      <c r="H2820">
        <f>VLOOKUP(A2820,'Лицевые счета'!$A$2:$K$4570,10,0)</f>
        <v>118.7</v>
      </c>
      <c r="I2820" t="str">
        <f>VLOOKUP(A2820,'Лицевые счета'!$A$2:$K$4570,6,0)</f>
        <v>ФЛ</v>
      </c>
      <c r="J2820" t="str">
        <f>IF(AND(C2820=0,I2820="ФЛ"),G2820*H2820,"")</f>
        <v/>
      </c>
      <c r="K2820" t="str">
        <f>IF(AND(C2820&gt;0,E2820="Нет показаний",I2820="ФЛ"),G2820*H2820,"")</f>
        <v/>
      </c>
    </row>
    <row r="2821" spans="1:11" x14ac:dyDescent="0.25">
      <c r="A2821" s="7">
        <v>425509</v>
      </c>
      <c r="B2821" s="7">
        <f>VLOOKUP(A2821,'Лицевые счета'!$A$1:$K$4570,2,0)</f>
        <v>425332</v>
      </c>
      <c r="C2821">
        <f>COUNTIF('ИПУ и ОКПУ'!$A$2:$A$3258,A2821)</f>
        <v>1</v>
      </c>
      <c r="D2821" t="str">
        <f>IF(C2821&gt;0,VLOOKUP(A2821,'ИПУ и ОКПУ'!$A$1:$O$3258,9,0),"")</f>
        <v>Одноставочный</v>
      </c>
      <c r="E2821" t="str">
        <f>IF(C2821&gt;0,IF(VLOOKUP(A2821,'ИПУ и ОКПУ'!$A$1:$O$3258,14,0)="Нет показаний","Нет показаний",""),"")</f>
        <v/>
      </c>
      <c r="F2821">
        <f>IF(AND(C2821&gt;0),SUMIF('ИПУ и ОКПУ'!$A$2:$A$3258,A2821,'ИПУ и ОКПУ'!$O$2:$O$3258),"")</f>
        <v>90</v>
      </c>
      <c r="G2821">
        <f>VLOOKUP(A2821,'Лицевые счета'!$A$2:$K$4570,9,0)</f>
        <v>1</v>
      </c>
      <c r="H2821">
        <f>VLOOKUP(A2821,'Лицевые счета'!$A$2:$K$4570,10,0)</f>
        <v>92</v>
      </c>
      <c r="I2821" t="str">
        <f>VLOOKUP(A2821,'Лицевые счета'!$A$2:$K$4570,6,0)</f>
        <v>ФЛ</v>
      </c>
      <c r="J2821" t="str">
        <f>IF(AND(C2821=0,I2821="ФЛ"),G2821*H2821,"")</f>
        <v/>
      </c>
      <c r="K2821" t="str">
        <f>IF(AND(C2821&gt;0,E2821="Нет показаний",I2821="ФЛ"),G2821*H2821,"")</f>
        <v/>
      </c>
    </row>
    <row r="2822" spans="1:11" x14ac:dyDescent="0.25">
      <c r="A2822" s="7">
        <v>425511</v>
      </c>
      <c r="B2822" s="7">
        <f>VLOOKUP(A2822,'Лицевые счета'!$A$1:$K$4570,2,0)</f>
        <v>425332</v>
      </c>
      <c r="C2822">
        <f>COUNTIF('ИПУ и ОКПУ'!$A$2:$A$3258,A2822)</f>
        <v>1</v>
      </c>
      <c r="D2822" t="str">
        <f>IF(C2822&gt;0,VLOOKUP(A2822,'ИПУ и ОКПУ'!$A$1:$O$3258,9,0),"")</f>
        <v>Одноставочный</v>
      </c>
      <c r="E2822" t="str">
        <f>IF(C2822&gt;0,IF(VLOOKUP(A2822,'ИПУ и ОКПУ'!$A$1:$O$3258,14,0)="Нет показаний","Нет показаний",""),"")</f>
        <v/>
      </c>
      <c r="F2822">
        <f>IF(AND(C2822&gt;0),SUMIF('ИПУ и ОКПУ'!$A$2:$A$3258,A2822,'ИПУ и ОКПУ'!$O$2:$O$3258),"")</f>
        <v>40</v>
      </c>
      <c r="G2822">
        <f>VLOOKUP(A2822,'Лицевые счета'!$A$2:$K$4570,9,0)</f>
        <v>1</v>
      </c>
      <c r="H2822">
        <f>VLOOKUP(A2822,'Лицевые счета'!$A$2:$K$4570,10,0)</f>
        <v>118.7</v>
      </c>
      <c r="I2822" t="str">
        <f>VLOOKUP(A2822,'Лицевые счета'!$A$2:$K$4570,6,0)</f>
        <v>ФЛ</v>
      </c>
      <c r="J2822" t="str">
        <f>IF(AND(C2822=0,I2822="ФЛ"),G2822*H2822,"")</f>
        <v/>
      </c>
      <c r="K2822" t="str">
        <f>IF(AND(C2822&gt;0,E2822="Нет показаний",I2822="ФЛ"),G2822*H2822,"")</f>
        <v/>
      </c>
    </row>
    <row r="2823" spans="1:11" x14ac:dyDescent="0.25">
      <c r="A2823" s="7">
        <v>425513</v>
      </c>
      <c r="B2823" s="7">
        <f>VLOOKUP(A2823,'Лицевые счета'!$A$1:$K$4570,2,0)</f>
        <v>425332</v>
      </c>
      <c r="C2823">
        <f>COUNTIF('ИПУ и ОКПУ'!$A$2:$A$3258,A2823)</f>
        <v>1</v>
      </c>
      <c r="D2823" t="str">
        <f>IF(C2823&gt;0,VLOOKUP(A2823,'ИПУ и ОКПУ'!$A$1:$O$3258,9,0),"")</f>
        <v>Одноставочный</v>
      </c>
      <c r="E2823" t="str">
        <f>IF(C2823&gt;0,IF(VLOOKUP(A2823,'ИПУ и ОКПУ'!$A$1:$O$3258,14,0)="Нет показаний","Нет показаний",""),"")</f>
        <v>Нет показаний</v>
      </c>
      <c r="F2823">
        <f>IF(AND(C2823&gt;0),SUMIF('ИПУ и ОКПУ'!$A$2:$A$3258,A2823,'ИПУ и ОКПУ'!$O$2:$O$3258),"")</f>
        <v>0</v>
      </c>
      <c r="G2823">
        <f>VLOOKUP(A2823,'Лицевые счета'!$A$2:$K$4570,9,0)</f>
        <v>1</v>
      </c>
      <c r="H2823">
        <f>VLOOKUP(A2823,'Лицевые счета'!$A$2:$K$4570,10,0)</f>
        <v>145.4</v>
      </c>
      <c r="I2823" t="str">
        <f>VLOOKUP(A2823,'Лицевые счета'!$A$2:$K$4570,6,0)</f>
        <v>ФЛ</v>
      </c>
      <c r="J2823" t="str">
        <f>IF(AND(C2823=0,I2823="ФЛ"),G2823*H2823,"")</f>
        <v/>
      </c>
      <c r="K2823">
        <f>IF(AND(C2823&gt;0,E2823="Нет показаний",I2823="ФЛ"),G2823*H2823,"")</f>
        <v>145.4</v>
      </c>
    </row>
    <row r="2824" spans="1:11" x14ac:dyDescent="0.25">
      <c r="A2824" s="7">
        <v>425517</v>
      </c>
      <c r="B2824" s="7">
        <f>VLOOKUP(A2824,'Лицевые счета'!$A$1:$K$4570,2,0)</f>
        <v>425332</v>
      </c>
      <c r="C2824">
        <f>COUNTIF('ИПУ и ОКПУ'!$A$2:$A$3258,A2824)</f>
        <v>1</v>
      </c>
      <c r="D2824" t="str">
        <f>IF(C2824&gt;0,VLOOKUP(A2824,'ИПУ и ОКПУ'!$A$1:$O$3258,9,0),"")</f>
        <v>Одноставочный</v>
      </c>
      <c r="E2824" t="str">
        <f>IF(C2824&gt;0,IF(VLOOKUP(A2824,'ИПУ и ОКПУ'!$A$1:$O$3258,14,0)="Нет показаний","Нет показаний",""),"")</f>
        <v/>
      </c>
      <c r="F2824">
        <f>IF(AND(C2824&gt;0),SUMIF('ИПУ и ОКПУ'!$A$2:$A$3258,A2824,'ИПУ и ОКПУ'!$O$2:$O$3258),"")</f>
        <v>153</v>
      </c>
      <c r="G2824">
        <f>VLOOKUP(A2824,'Лицевые счета'!$A$2:$K$4570,9,0)</f>
        <v>1</v>
      </c>
      <c r="H2824">
        <f>VLOOKUP(A2824,'Лицевые счета'!$A$2:$K$4570,10,0)</f>
        <v>118.7</v>
      </c>
      <c r="I2824" t="str">
        <f>VLOOKUP(A2824,'Лицевые счета'!$A$2:$K$4570,6,0)</f>
        <v>ФЛ</v>
      </c>
      <c r="J2824" t="str">
        <f>IF(AND(C2824=0,I2824="ФЛ"),G2824*H2824,"")</f>
        <v/>
      </c>
      <c r="K2824" t="str">
        <f>IF(AND(C2824&gt;0,E2824="Нет показаний",I2824="ФЛ"),G2824*H2824,"")</f>
        <v/>
      </c>
    </row>
    <row r="2825" spans="1:11" x14ac:dyDescent="0.25">
      <c r="A2825" s="7">
        <v>425519</v>
      </c>
      <c r="B2825" s="7">
        <f>VLOOKUP(A2825,'Лицевые счета'!$A$1:$K$4570,2,0)</f>
        <v>425332</v>
      </c>
      <c r="C2825">
        <f>COUNTIF('ИПУ и ОКПУ'!$A$2:$A$3258,A2825)</f>
        <v>1</v>
      </c>
      <c r="D2825" t="str">
        <f>IF(C2825&gt;0,VLOOKUP(A2825,'ИПУ и ОКПУ'!$A$1:$O$3258,9,0),"")</f>
        <v>Одноставочный</v>
      </c>
      <c r="E2825" t="str">
        <f>IF(C2825&gt;0,IF(VLOOKUP(A2825,'ИПУ и ОКПУ'!$A$1:$O$3258,14,0)="Нет показаний","Нет показаний",""),"")</f>
        <v/>
      </c>
      <c r="F2825">
        <f>IF(AND(C2825&gt;0),SUMIF('ИПУ и ОКПУ'!$A$2:$A$3258,A2825,'ИПУ и ОКПУ'!$O$2:$O$3258),"")</f>
        <v>101</v>
      </c>
      <c r="G2825">
        <f>VLOOKUP(A2825,'Лицевые счета'!$A$2:$K$4570,9,0)</f>
        <v>1</v>
      </c>
      <c r="H2825">
        <f>VLOOKUP(A2825,'Лицевые счета'!$A$2:$K$4570,10,0)</f>
        <v>118.7</v>
      </c>
      <c r="I2825" t="str">
        <f>VLOOKUP(A2825,'Лицевые счета'!$A$2:$K$4570,6,0)</f>
        <v>ФЛ</v>
      </c>
      <c r="J2825" t="str">
        <f>IF(AND(C2825=0,I2825="ФЛ"),G2825*H2825,"")</f>
        <v/>
      </c>
      <c r="K2825" t="str">
        <f>IF(AND(C2825&gt;0,E2825="Нет показаний",I2825="ФЛ"),G2825*H2825,"")</f>
        <v/>
      </c>
    </row>
    <row r="2826" spans="1:11" x14ac:dyDescent="0.25">
      <c r="A2826" s="7">
        <v>425521</v>
      </c>
      <c r="B2826" s="7">
        <f>VLOOKUP(A2826,'Лицевые счета'!$A$1:$K$4570,2,0)</f>
        <v>425332</v>
      </c>
      <c r="C2826">
        <f>COUNTIF('ИПУ и ОКПУ'!$A$2:$A$3258,A2826)</f>
        <v>1</v>
      </c>
      <c r="D2826" t="str">
        <f>IF(C2826&gt;0,VLOOKUP(A2826,'ИПУ и ОКПУ'!$A$1:$O$3258,9,0),"")</f>
        <v>Одноставочный</v>
      </c>
      <c r="E2826" t="str">
        <f>IF(C2826&gt;0,IF(VLOOKUP(A2826,'ИПУ и ОКПУ'!$A$1:$O$3258,14,0)="Нет показаний","Нет показаний",""),"")</f>
        <v/>
      </c>
      <c r="F2826">
        <f>IF(AND(C2826&gt;0),SUMIF('ИПУ и ОКПУ'!$A$2:$A$3258,A2826,'ИПУ и ОКПУ'!$O$2:$O$3258),"")</f>
        <v>330</v>
      </c>
      <c r="G2826">
        <f>VLOOKUP(A2826,'Лицевые счета'!$A$2:$K$4570,9,0)</f>
        <v>1</v>
      </c>
      <c r="H2826">
        <f>VLOOKUP(A2826,'Лицевые счета'!$A$2:$K$4570,10,0)</f>
        <v>118.7</v>
      </c>
      <c r="I2826" t="str">
        <f>VLOOKUP(A2826,'Лицевые счета'!$A$2:$K$4570,6,0)</f>
        <v>ФЛ</v>
      </c>
      <c r="J2826" t="str">
        <f>IF(AND(C2826=0,I2826="ФЛ"),G2826*H2826,"")</f>
        <v/>
      </c>
      <c r="K2826" t="str">
        <f>IF(AND(C2826&gt;0,E2826="Нет показаний",I2826="ФЛ"),G2826*H2826,"")</f>
        <v/>
      </c>
    </row>
    <row r="2827" spans="1:11" x14ac:dyDescent="0.25">
      <c r="A2827" s="7">
        <v>425527</v>
      </c>
      <c r="B2827" s="7">
        <f>VLOOKUP(A2827,'Лицевые счета'!$A$1:$K$4570,2,0)</f>
        <v>425334</v>
      </c>
      <c r="C2827">
        <f>COUNTIF('ИПУ и ОКПУ'!$A$2:$A$3258,A2827)</f>
        <v>0</v>
      </c>
      <c r="D2827" t="str">
        <f>IF(C2827&gt;0,VLOOKUP(A2827,'ИПУ и ОКПУ'!$A$1:$O$3258,9,0),"")</f>
        <v/>
      </c>
      <c r="E2827" t="str">
        <f>IF(C2827&gt;0,IF(VLOOKUP(A2827,'ИПУ и ОКПУ'!$A$1:$O$3258,14,0)="Нет показаний","Нет показаний",""),"")</f>
        <v/>
      </c>
      <c r="F2827" t="str">
        <f>IF(AND(C2827&gt;0),SUMIF('ИПУ и ОКПУ'!$A$2:$A$3258,A2827,'ИПУ и ОКПУ'!$O$2:$O$3258),"")</f>
        <v/>
      </c>
      <c r="G2827">
        <f>VLOOKUP(A2827,'Лицевые счета'!$A$2:$K$4570,9,0)</f>
        <v>1</v>
      </c>
      <c r="H2827">
        <f>VLOOKUP(A2827,'Лицевые счета'!$A$2:$K$4570,10,0)</f>
        <v>92</v>
      </c>
      <c r="I2827" t="str">
        <f>VLOOKUP(A2827,'Лицевые счета'!$A$2:$K$4570,6,0)</f>
        <v>ФЛ</v>
      </c>
      <c r="J2827">
        <f>IF(AND(C2827=0,I2827="ФЛ"),G2827*H2827,"")</f>
        <v>92</v>
      </c>
      <c r="K2827" t="str">
        <f>IF(AND(C2827&gt;0,E2827="Нет показаний",I2827="ФЛ"),G2827*H2827,"")</f>
        <v/>
      </c>
    </row>
    <row r="2828" spans="1:11" x14ac:dyDescent="0.25">
      <c r="A2828" s="7">
        <v>425529</v>
      </c>
      <c r="B2828" s="7">
        <f>VLOOKUP(A2828,'Лицевые счета'!$A$1:$K$4570,2,0)</f>
        <v>425334</v>
      </c>
      <c r="C2828">
        <f>COUNTIF('ИПУ и ОКПУ'!$A$2:$A$3258,A2828)</f>
        <v>0</v>
      </c>
      <c r="D2828" t="str">
        <f>IF(C2828&gt;0,VLOOKUP(A2828,'ИПУ и ОКПУ'!$A$1:$O$3258,9,0),"")</f>
        <v/>
      </c>
      <c r="E2828" t="str">
        <f>IF(C2828&gt;0,IF(VLOOKUP(A2828,'ИПУ и ОКПУ'!$A$1:$O$3258,14,0)="Нет показаний","Нет показаний",""),"")</f>
        <v/>
      </c>
      <c r="F2828" t="str">
        <f>IF(AND(C2828&gt;0),SUMIF('ИПУ и ОКПУ'!$A$2:$A$3258,A2828,'ИПУ и ОКПУ'!$O$2:$O$3258),"")</f>
        <v/>
      </c>
      <c r="G2828">
        <f>VLOOKUP(A2828,'Лицевые счета'!$A$2:$K$4570,9,0)</f>
        <v>1</v>
      </c>
      <c r="H2828">
        <f>VLOOKUP(A2828,'Лицевые счета'!$A$2:$K$4570,10,0)</f>
        <v>92</v>
      </c>
      <c r="I2828" t="str">
        <f>VLOOKUP(A2828,'Лицевые счета'!$A$2:$K$4570,6,0)</f>
        <v>ФЛ</v>
      </c>
      <c r="J2828">
        <f>IF(AND(C2828=0,I2828="ФЛ"),G2828*H2828,"")</f>
        <v>92</v>
      </c>
      <c r="K2828" t="str">
        <f>IF(AND(C2828&gt;0,E2828="Нет показаний",I2828="ФЛ"),G2828*H2828,"")</f>
        <v/>
      </c>
    </row>
    <row r="2829" spans="1:11" x14ac:dyDescent="0.25">
      <c r="A2829" s="7">
        <v>425539</v>
      </c>
      <c r="B2829" s="7">
        <f>VLOOKUP(A2829,'Лицевые счета'!$A$1:$K$4570,2,0)</f>
        <v>425334</v>
      </c>
      <c r="C2829">
        <f>COUNTIF('ИПУ и ОКПУ'!$A$2:$A$3258,A2829)</f>
        <v>0</v>
      </c>
      <c r="D2829" t="str">
        <f>IF(C2829&gt;0,VLOOKUP(A2829,'ИПУ и ОКПУ'!$A$1:$O$3258,9,0),"")</f>
        <v/>
      </c>
      <c r="E2829" t="str">
        <f>IF(C2829&gt;0,IF(VLOOKUP(A2829,'ИПУ и ОКПУ'!$A$1:$O$3258,14,0)="Нет показаний","Нет показаний",""),"")</f>
        <v/>
      </c>
      <c r="F2829" t="str">
        <f>IF(AND(C2829&gt;0),SUMIF('ИПУ и ОКПУ'!$A$2:$A$3258,A2829,'ИПУ и ОКПУ'!$O$2:$O$3258),"")</f>
        <v/>
      </c>
      <c r="G2829">
        <f>VLOOKUP(A2829,'Лицевые счета'!$A$2:$K$4570,9,0)</f>
        <v>1</v>
      </c>
      <c r="H2829">
        <f>VLOOKUP(A2829,'Лицевые счета'!$A$2:$K$4570,10,0)</f>
        <v>92</v>
      </c>
      <c r="I2829" t="str">
        <f>VLOOKUP(A2829,'Лицевые счета'!$A$2:$K$4570,6,0)</f>
        <v>ФЛ</v>
      </c>
      <c r="J2829">
        <f>IF(AND(C2829=0,I2829="ФЛ"),G2829*H2829,"")</f>
        <v>92</v>
      </c>
      <c r="K2829" t="str">
        <f>IF(AND(C2829&gt;0,E2829="Нет показаний",I2829="ФЛ"),G2829*H2829,"")</f>
        <v/>
      </c>
    </row>
    <row r="2830" spans="1:11" x14ac:dyDescent="0.25">
      <c r="A2830" s="7">
        <v>425541</v>
      </c>
      <c r="B2830" s="7">
        <f>VLOOKUP(A2830,'Лицевые счета'!$A$1:$K$4570,2,0)</f>
        <v>425334</v>
      </c>
      <c r="C2830">
        <f>COUNTIF('ИПУ и ОКПУ'!$A$2:$A$3258,A2830)</f>
        <v>1</v>
      </c>
      <c r="D2830" t="str">
        <f>IF(C2830&gt;0,VLOOKUP(A2830,'ИПУ и ОКПУ'!$A$1:$O$3258,9,0),"")</f>
        <v>Одноставочный</v>
      </c>
      <c r="E2830" t="str">
        <f>IF(C2830&gt;0,IF(VLOOKUP(A2830,'ИПУ и ОКПУ'!$A$1:$O$3258,14,0)="Нет показаний","Нет показаний",""),"")</f>
        <v/>
      </c>
      <c r="F2830">
        <f>IF(AND(C2830&gt;0),SUMIF('ИПУ и ОКПУ'!$A$2:$A$3258,A2830,'ИПУ и ОКПУ'!$O$2:$O$3258),"")</f>
        <v>300</v>
      </c>
      <c r="G2830">
        <f>VLOOKUP(A2830,'Лицевые счета'!$A$2:$K$4570,9,0)</f>
        <v>1</v>
      </c>
      <c r="H2830">
        <f>VLOOKUP(A2830,'Лицевые счета'!$A$2:$K$4570,10,0)</f>
        <v>118.7</v>
      </c>
      <c r="I2830" t="str">
        <f>VLOOKUP(A2830,'Лицевые счета'!$A$2:$K$4570,6,0)</f>
        <v>ФЛ</v>
      </c>
      <c r="J2830" t="str">
        <f>IF(AND(C2830=0,I2830="ФЛ"),G2830*H2830,"")</f>
        <v/>
      </c>
      <c r="K2830" t="str">
        <f>IF(AND(C2830&gt;0,E2830="Нет показаний",I2830="ФЛ"),G2830*H2830,"")</f>
        <v/>
      </c>
    </row>
    <row r="2831" spans="1:11" x14ac:dyDescent="0.25">
      <c r="A2831" s="7">
        <v>425545</v>
      </c>
      <c r="B2831" s="7">
        <f>VLOOKUP(A2831,'Лицевые счета'!$A$1:$K$4570,2,0)</f>
        <v>425334</v>
      </c>
      <c r="C2831">
        <f>COUNTIF('ИПУ и ОКПУ'!$A$2:$A$3258,A2831)</f>
        <v>1</v>
      </c>
      <c r="D2831" t="str">
        <f>IF(C2831&gt;0,VLOOKUP(A2831,'ИПУ и ОКПУ'!$A$1:$O$3258,9,0),"")</f>
        <v>Одноставочный</v>
      </c>
      <c r="E2831" t="str">
        <f>IF(C2831&gt;0,IF(VLOOKUP(A2831,'ИПУ и ОКПУ'!$A$1:$O$3258,14,0)="Нет показаний","Нет показаний",""),"")</f>
        <v/>
      </c>
      <c r="F2831">
        <f>IF(AND(C2831&gt;0),SUMIF('ИПУ и ОКПУ'!$A$2:$A$3258,A2831,'ИПУ и ОКПУ'!$O$2:$O$3258),"")</f>
        <v>555</v>
      </c>
      <c r="G2831">
        <f>VLOOKUP(A2831,'Лицевые счета'!$A$2:$K$4570,9,0)</f>
        <v>1</v>
      </c>
      <c r="H2831">
        <f>VLOOKUP(A2831,'Лицевые счета'!$A$2:$K$4570,10,0)</f>
        <v>118.7</v>
      </c>
      <c r="I2831" t="str">
        <f>VLOOKUP(A2831,'Лицевые счета'!$A$2:$K$4570,6,0)</f>
        <v>ФЛ</v>
      </c>
      <c r="J2831" t="str">
        <f>IF(AND(C2831=0,I2831="ФЛ"),G2831*H2831,"")</f>
        <v/>
      </c>
      <c r="K2831" t="str">
        <f>IF(AND(C2831&gt;0,E2831="Нет показаний",I2831="ФЛ"),G2831*H2831,"")</f>
        <v/>
      </c>
    </row>
    <row r="2832" spans="1:11" x14ac:dyDescent="0.25">
      <c r="A2832" s="7">
        <v>425556</v>
      </c>
      <c r="B2832" s="7">
        <f>VLOOKUP(A2832,'Лицевые счета'!$A$1:$K$4570,2,0)</f>
        <v>425334</v>
      </c>
      <c r="C2832">
        <f>COUNTIF('ИПУ и ОКПУ'!$A$2:$A$3258,A2832)</f>
        <v>0</v>
      </c>
      <c r="D2832" t="str">
        <f>IF(C2832&gt;0,VLOOKUP(A2832,'ИПУ и ОКПУ'!$A$1:$O$3258,9,0),"")</f>
        <v/>
      </c>
      <c r="E2832" t="str">
        <f>IF(C2832&gt;0,IF(VLOOKUP(A2832,'ИПУ и ОКПУ'!$A$1:$O$3258,14,0)="Нет показаний","Нет показаний",""),"")</f>
        <v/>
      </c>
      <c r="F2832" t="str">
        <f>IF(AND(C2832&gt;0),SUMIF('ИПУ и ОКПУ'!$A$2:$A$3258,A2832,'ИПУ и ОКПУ'!$O$2:$O$3258),"")</f>
        <v/>
      </c>
      <c r="G2832">
        <f>VLOOKUP(A2832,'Лицевые счета'!$A$2:$K$4570,9,0)</f>
        <v>1</v>
      </c>
      <c r="H2832">
        <f>VLOOKUP(A2832,'Лицевые счета'!$A$2:$K$4570,10,0)</f>
        <v>92</v>
      </c>
      <c r="I2832" t="str">
        <f>VLOOKUP(A2832,'Лицевые счета'!$A$2:$K$4570,6,0)</f>
        <v>ФЛ</v>
      </c>
      <c r="J2832">
        <f>IF(AND(C2832=0,I2832="ФЛ"),G2832*H2832,"")</f>
        <v>92</v>
      </c>
      <c r="K2832" t="str">
        <f>IF(AND(C2832&gt;0,E2832="Нет показаний",I2832="ФЛ"),G2832*H2832,"")</f>
        <v/>
      </c>
    </row>
    <row r="2833" spans="1:11" x14ac:dyDescent="0.25">
      <c r="A2833" s="7">
        <v>425558</v>
      </c>
      <c r="B2833" s="7">
        <f>VLOOKUP(A2833,'Лицевые счета'!$A$1:$K$4570,2,0)</f>
        <v>425334</v>
      </c>
      <c r="C2833">
        <f>COUNTIF('ИПУ и ОКПУ'!$A$2:$A$3258,A2833)</f>
        <v>1</v>
      </c>
      <c r="D2833" t="str">
        <f>IF(C2833&gt;0,VLOOKUP(A2833,'ИПУ и ОКПУ'!$A$1:$O$3258,9,0),"")</f>
        <v>Одноставочный</v>
      </c>
      <c r="E2833" t="str">
        <f>IF(C2833&gt;0,IF(VLOOKUP(A2833,'ИПУ и ОКПУ'!$A$1:$O$3258,14,0)="Нет показаний","Нет показаний",""),"")</f>
        <v>Нет показаний</v>
      </c>
      <c r="F2833">
        <f>IF(AND(C2833&gt;0),SUMIF('ИПУ и ОКПУ'!$A$2:$A$3258,A2833,'ИПУ и ОКПУ'!$O$2:$O$3258),"")</f>
        <v>0</v>
      </c>
      <c r="G2833">
        <f>VLOOKUP(A2833,'Лицевые счета'!$A$2:$K$4570,9,0)</f>
        <v>1</v>
      </c>
      <c r="H2833">
        <f>VLOOKUP(A2833,'Лицевые счета'!$A$2:$K$4570,10,0)</f>
        <v>118.7</v>
      </c>
      <c r="I2833" t="str">
        <f>VLOOKUP(A2833,'Лицевые счета'!$A$2:$K$4570,6,0)</f>
        <v>ФЛ</v>
      </c>
      <c r="J2833" t="str">
        <f>IF(AND(C2833=0,I2833="ФЛ"),G2833*H2833,"")</f>
        <v/>
      </c>
      <c r="K2833">
        <f>IF(AND(C2833&gt;0,E2833="Нет показаний",I2833="ФЛ"),G2833*H2833,"")</f>
        <v>118.7</v>
      </c>
    </row>
    <row r="2834" spans="1:11" x14ac:dyDescent="0.25">
      <c r="A2834" s="7">
        <v>425609</v>
      </c>
      <c r="B2834" s="7">
        <f>VLOOKUP(A2834,'Лицевые счета'!$A$1:$K$4570,2,0)</f>
        <v>425338</v>
      </c>
      <c r="C2834">
        <f>COUNTIF('ИПУ и ОКПУ'!$A$2:$A$3258,A2834)</f>
        <v>1</v>
      </c>
      <c r="D2834" t="str">
        <f>IF(C2834&gt;0,VLOOKUP(A2834,'ИПУ и ОКПУ'!$A$1:$O$3258,9,0),"")</f>
        <v>Одноставочный</v>
      </c>
      <c r="E2834" t="str">
        <f>IF(C2834&gt;0,IF(VLOOKUP(A2834,'ИПУ и ОКПУ'!$A$1:$O$3258,14,0)="Нет показаний","Нет показаний",""),"")</f>
        <v>Нет показаний</v>
      </c>
      <c r="F2834">
        <f>IF(AND(C2834&gt;0),SUMIF('ИПУ и ОКПУ'!$A$2:$A$3258,A2834,'ИПУ и ОКПУ'!$O$2:$O$3258),"")</f>
        <v>0</v>
      </c>
      <c r="G2834">
        <f>VLOOKUP(A2834,'Лицевые счета'!$A$2:$K$4570,9,0)</f>
        <v>1</v>
      </c>
      <c r="H2834">
        <f>VLOOKUP(A2834,'Лицевые счета'!$A$2:$K$4570,10,0)</f>
        <v>134.30000000000001</v>
      </c>
      <c r="I2834" t="str">
        <f>VLOOKUP(A2834,'Лицевые счета'!$A$2:$K$4570,6,0)</f>
        <v>ФЛ</v>
      </c>
      <c r="J2834" t="str">
        <f>IF(AND(C2834=0,I2834="ФЛ"),G2834*H2834,"")</f>
        <v/>
      </c>
      <c r="K2834">
        <f>IF(AND(C2834&gt;0,E2834="Нет показаний",I2834="ФЛ"),G2834*H2834,"")</f>
        <v>134.30000000000001</v>
      </c>
    </row>
    <row r="2835" spans="1:11" x14ac:dyDescent="0.25">
      <c r="A2835" s="7">
        <v>425611</v>
      </c>
      <c r="B2835" s="7">
        <f>VLOOKUP(A2835,'Лицевые счета'!$A$1:$K$4570,2,0)</f>
        <v>425338</v>
      </c>
      <c r="C2835">
        <f>COUNTIF('ИПУ и ОКПУ'!$A$2:$A$3258,A2835)</f>
        <v>0</v>
      </c>
      <c r="D2835" t="str">
        <f>IF(C2835&gt;0,VLOOKUP(A2835,'ИПУ и ОКПУ'!$A$1:$O$3258,9,0),"")</f>
        <v/>
      </c>
      <c r="E2835" t="str">
        <f>IF(C2835&gt;0,IF(VLOOKUP(A2835,'ИПУ и ОКПУ'!$A$1:$O$3258,14,0)="Нет показаний","Нет показаний",""),"")</f>
        <v/>
      </c>
      <c r="F2835" t="str">
        <f>IF(AND(C2835&gt;0),SUMIF('ИПУ и ОКПУ'!$A$2:$A$3258,A2835,'ИПУ и ОКПУ'!$O$2:$O$3258),"")</f>
        <v/>
      </c>
      <c r="G2835">
        <f>VLOOKUP(A2835,'Лицевые счета'!$A$2:$K$4570,9,0)</f>
        <v>1</v>
      </c>
      <c r="H2835">
        <f>VLOOKUP(A2835,'Лицевые счета'!$A$2:$K$4570,10,0)</f>
        <v>92</v>
      </c>
      <c r="I2835" t="str">
        <f>VLOOKUP(A2835,'Лицевые счета'!$A$2:$K$4570,6,0)</f>
        <v>ФЛ</v>
      </c>
      <c r="J2835">
        <f>IF(AND(C2835=0,I2835="ФЛ"),G2835*H2835,"")</f>
        <v>92</v>
      </c>
      <c r="K2835" t="str">
        <f>IF(AND(C2835&gt;0,E2835="Нет показаний",I2835="ФЛ"),G2835*H2835,"")</f>
        <v/>
      </c>
    </row>
    <row r="2836" spans="1:11" x14ac:dyDescent="0.25">
      <c r="A2836" s="7">
        <v>425615</v>
      </c>
      <c r="B2836" s="7">
        <f>VLOOKUP(A2836,'Лицевые счета'!$A$1:$K$4570,2,0)</f>
        <v>425338</v>
      </c>
      <c r="C2836">
        <f>COUNTIF('ИПУ и ОКПУ'!$A$2:$A$3258,A2836)</f>
        <v>0</v>
      </c>
      <c r="D2836" t="str">
        <f>IF(C2836&gt;0,VLOOKUP(A2836,'ИПУ и ОКПУ'!$A$1:$O$3258,9,0),"")</f>
        <v/>
      </c>
      <c r="E2836" t="str">
        <f>IF(C2836&gt;0,IF(VLOOKUP(A2836,'ИПУ и ОКПУ'!$A$1:$O$3258,14,0)="Нет показаний","Нет показаний",""),"")</f>
        <v/>
      </c>
      <c r="F2836" t="str">
        <f>IF(AND(C2836&gt;0),SUMIF('ИПУ и ОКПУ'!$A$2:$A$3258,A2836,'ИПУ и ОКПУ'!$O$2:$O$3258),"")</f>
        <v/>
      </c>
      <c r="G2836">
        <f>VLOOKUP(A2836,'Лицевые счета'!$A$2:$K$4570,9,0)</f>
        <v>1</v>
      </c>
      <c r="H2836">
        <f>VLOOKUP(A2836,'Лицевые счета'!$A$2:$K$4570,10,0)</f>
        <v>92</v>
      </c>
      <c r="I2836" t="str">
        <f>VLOOKUP(A2836,'Лицевые счета'!$A$2:$K$4570,6,0)</f>
        <v>ФЛ</v>
      </c>
      <c r="J2836">
        <f>IF(AND(C2836=0,I2836="ФЛ"),G2836*H2836,"")</f>
        <v>92</v>
      </c>
      <c r="K2836" t="str">
        <f>IF(AND(C2836&gt;0,E2836="Нет показаний",I2836="ФЛ"),G2836*H2836,"")</f>
        <v/>
      </c>
    </row>
    <row r="2837" spans="1:11" x14ac:dyDescent="0.25">
      <c r="A2837" s="7">
        <v>425616</v>
      </c>
      <c r="B2837" s="7">
        <f>VLOOKUP(A2837,'Лицевые счета'!$A$1:$K$4570,2,0)</f>
        <v>425338</v>
      </c>
      <c r="C2837">
        <f>COUNTIF('ИПУ и ОКПУ'!$A$2:$A$3258,A2837)</f>
        <v>0</v>
      </c>
      <c r="D2837" t="str">
        <f>IF(C2837&gt;0,VLOOKUP(A2837,'ИПУ и ОКПУ'!$A$1:$O$3258,9,0),"")</f>
        <v/>
      </c>
      <c r="E2837" t="str">
        <f>IF(C2837&gt;0,IF(VLOOKUP(A2837,'ИПУ и ОКПУ'!$A$1:$O$3258,14,0)="Нет показаний","Нет показаний",""),"")</f>
        <v/>
      </c>
      <c r="F2837" t="str">
        <f>IF(AND(C2837&gt;0),SUMIF('ИПУ и ОКПУ'!$A$2:$A$3258,A2837,'ИПУ и ОКПУ'!$O$2:$O$3258),"")</f>
        <v/>
      </c>
      <c r="G2837">
        <f>VLOOKUP(A2837,'Лицевые счета'!$A$2:$K$4570,9,0)</f>
        <v>1</v>
      </c>
      <c r="H2837">
        <f>VLOOKUP(A2837,'Лицевые счета'!$A$2:$K$4570,10,0)</f>
        <v>92</v>
      </c>
      <c r="I2837" t="str">
        <f>VLOOKUP(A2837,'Лицевые счета'!$A$2:$K$4570,6,0)</f>
        <v>ФЛ</v>
      </c>
      <c r="J2837">
        <f>IF(AND(C2837=0,I2837="ФЛ"),G2837*H2837,"")</f>
        <v>92</v>
      </c>
      <c r="K2837" t="str">
        <f>IF(AND(C2837&gt;0,E2837="Нет показаний",I2837="ФЛ"),G2837*H2837,"")</f>
        <v/>
      </c>
    </row>
    <row r="2838" spans="1:11" x14ac:dyDescent="0.25">
      <c r="A2838" s="7">
        <v>425618</v>
      </c>
      <c r="B2838" s="7">
        <f>VLOOKUP(A2838,'Лицевые счета'!$A$1:$K$4570,2,0)</f>
        <v>425338</v>
      </c>
      <c r="C2838">
        <f>COUNTIF('ИПУ и ОКПУ'!$A$2:$A$3258,A2838)</f>
        <v>1</v>
      </c>
      <c r="D2838" t="str">
        <f>IF(C2838&gt;0,VLOOKUP(A2838,'ИПУ и ОКПУ'!$A$1:$O$3258,9,0),"")</f>
        <v>Одноставочный</v>
      </c>
      <c r="E2838" t="str">
        <f>IF(C2838&gt;0,IF(VLOOKUP(A2838,'ИПУ и ОКПУ'!$A$1:$O$3258,14,0)="Нет показаний","Нет показаний",""),"")</f>
        <v>Нет показаний</v>
      </c>
      <c r="F2838">
        <f>IF(AND(C2838&gt;0),SUMIF('ИПУ и ОКПУ'!$A$2:$A$3258,A2838,'ИПУ и ОКПУ'!$O$2:$O$3258),"")</f>
        <v>0</v>
      </c>
      <c r="G2838">
        <f>VLOOKUP(A2838,'Лицевые счета'!$A$2:$K$4570,9,0)</f>
        <v>1</v>
      </c>
      <c r="H2838">
        <f>VLOOKUP(A2838,'Лицевые счета'!$A$2:$K$4570,10,0)</f>
        <v>92</v>
      </c>
      <c r="I2838" t="str">
        <f>VLOOKUP(A2838,'Лицевые счета'!$A$2:$K$4570,6,0)</f>
        <v>ФЛ</v>
      </c>
      <c r="J2838" t="str">
        <f>IF(AND(C2838=0,I2838="ФЛ"),G2838*H2838,"")</f>
        <v/>
      </c>
      <c r="K2838">
        <f>IF(AND(C2838&gt;0,E2838="Нет показаний",I2838="ФЛ"),G2838*H2838,"")</f>
        <v>92</v>
      </c>
    </row>
    <row r="2839" spans="1:11" x14ac:dyDescent="0.25">
      <c r="A2839" s="7">
        <v>425619</v>
      </c>
      <c r="B2839" s="7">
        <f>VLOOKUP(A2839,'Лицевые счета'!$A$1:$K$4570,2,0)</f>
        <v>425338</v>
      </c>
      <c r="C2839">
        <f>COUNTIF('ИПУ и ОКПУ'!$A$2:$A$3258,A2839)</f>
        <v>0</v>
      </c>
      <c r="D2839" t="str">
        <f>IF(C2839&gt;0,VLOOKUP(A2839,'ИПУ и ОКПУ'!$A$1:$O$3258,9,0),"")</f>
        <v/>
      </c>
      <c r="E2839" t="str">
        <f>IF(C2839&gt;0,IF(VLOOKUP(A2839,'ИПУ и ОКПУ'!$A$1:$O$3258,14,0)="Нет показаний","Нет показаний",""),"")</f>
        <v/>
      </c>
      <c r="F2839" t="str">
        <f>IF(AND(C2839&gt;0),SUMIF('ИПУ и ОКПУ'!$A$2:$A$3258,A2839,'ИПУ и ОКПУ'!$O$2:$O$3258),"")</f>
        <v/>
      </c>
      <c r="G2839">
        <f>VLOOKUP(A2839,'Лицевые счета'!$A$2:$K$4570,9,0)</f>
        <v>1</v>
      </c>
      <c r="H2839">
        <f>VLOOKUP(A2839,'Лицевые счета'!$A$2:$K$4570,10,0)</f>
        <v>92</v>
      </c>
      <c r="I2839" t="str">
        <f>VLOOKUP(A2839,'Лицевые счета'!$A$2:$K$4570,6,0)</f>
        <v>ФЛ</v>
      </c>
      <c r="J2839">
        <f>IF(AND(C2839=0,I2839="ФЛ"),G2839*H2839,"")</f>
        <v>92</v>
      </c>
      <c r="K2839" t="str">
        <f>IF(AND(C2839&gt;0,E2839="Нет показаний",I2839="ФЛ"),G2839*H2839,"")</f>
        <v/>
      </c>
    </row>
    <row r="2840" spans="1:11" x14ac:dyDescent="0.25">
      <c r="A2840" s="7">
        <v>425621</v>
      </c>
      <c r="B2840" s="7">
        <f>VLOOKUP(A2840,'Лицевые счета'!$A$1:$K$4570,2,0)</f>
        <v>425338</v>
      </c>
      <c r="C2840">
        <f>COUNTIF('ИПУ и ОКПУ'!$A$2:$A$3258,A2840)</f>
        <v>0</v>
      </c>
      <c r="D2840" t="str">
        <f>IF(C2840&gt;0,VLOOKUP(A2840,'ИПУ и ОКПУ'!$A$1:$O$3258,9,0),"")</f>
        <v/>
      </c>
      <c r="E2840" t="str">
        <f>IF(C2840&gt;0,IF(VLOOKUP(A2840,'ИПУ и ОКПУ'!$A$1:$O$3258,14,0)="Нет показаний","Нет показаний",""),"")</f>
        <v/>
      </c>
      <c r="F2840" t="str">
        <f>IF(AND(C2840&gt;0),SUMIF('ИПУ и ОКПУ'!$A$2:$A$3258,A2840,'ИПУ и ОКПУ'!$O$2:$O$3258),"")</f>
        <v/>
      </c>
      <c r="G2840">
        <f>VLOOKUP(A2840,'Лицевые счета'!$A$2:$K$4570,9,0)</f>
        <v>1</v>
      </c>
      <c r="H2840">
        <f>VLOOKUP(A2840,'Лицевые счета'!$A$2:$K$4570,10,0)</f>
        <v>92</v>
      </c>
      <c r="I2840" t="str">
        <f>VLOOKUP(A2840,'Лицевые счета'!$A$2:$K$4570,6,0)</f>
        <v>ФЛ</v>
      </c>
      <c r="J2840">
        <f>IF(AND(C2840=0,I2840="ФЛ"),G2840*H2840,"")</f>
        <v>92</v>
      </c>
      <c r="K2840" t="str">
        <f>IF(AND(C2840&gt;0,E2840="Нет показаний",I2840="ФЛ"),G2840*H2840,"")</f>
        <v/>
      </c>
    </row>
    <row r="2841" spans="1:11" x14ac:dyDescent="0.25">
      <c r="A2841" s="7">
        <v>425623</v>
      </c>
      <c r="B2841" s="7">
        <f>VLOOKUP(A2841,'Лицевые счета'!$A$1:$K$4570,2,0)</f>
        <v>425338</v>
      </c>
      <c r="C2841">
        <f>COUNTIF('ИПУ и ОКПУ'!$A$2:$A$3258,A2841)</f>
        <v>1</v>
      </c>
      <c r="D2841" t="str">
        <f>IF(C2841&gt;0,VLOOKUP(A2841,'ИПУ и ОКПУ'!$A$1:$O$3258,9,0),"")</f>
        <v>Одноставочный</v>
      </c>
      <c r="E2841" t="str">
        <f>IF(C2841&gt;0,IF(VLOOKUP(A2841,'ИПУ и ОКПУ'!$A$1:$O$3258,14,0)="Нет показаний","Нет показаний",""),"")</f>
        <v>Нет показаний</v>
      </c>
      <c r="F2841">
        <f>IF(AND(C2841&gt;0),SUMIF('ИПУ и ОКПУ'!$A$2:$A$3258,A2841,'ИПУ и ОКПУ'!$O$2:$O$3258),"")</f>
        <v>0</v>
      </c>
      <c r="G2841">
        <f>VLOOKUP(A2841,'Лицевые счета'!$A$2:$K$4570,9,0)</f>
        <v>1</v>
      </c>
      <c r="H2841">
        <f>VLOOKUP(A2841,'Лицевые счета'!$A$2:$K$4570,10,0)</f>
        <v>92</v>
      </c>
      <c r="I2841" t="str">
        <f>VLOOKUP(A2841,'Лицевые счета'!$A$2:$K$4570,6,0)</f>
        <v>ФЛ</v>
      </c>
      <c r="J2841" t="str">
        <f>IF(AND(C2841=0,I2841="ФЛ"),G2841*H2841,"")</f>
        <v/>
      </c>
      <c r="K2841">
        <f>IF(AND(C2841&gt;0,E2841="Нет показаний",I2841="ФЛ"),G2841*H2841,"")</f>
        <v>92</v>
      </c>
    </row>
    <row r="2842" spans="1:11" x14ac:dyDescent="0.25">
      <c r="A2842" s="7">
        <v>425624</v>
      </c>
      <c r="B2842" s="7">
        <f>VLOOKUP(A2842,'Лицевые счета'!$A$1:$K$4570,2,0)</f>
        <v>425338</v>
      </c>
      <c r="C2842">
        <f>COUNTIF('ИПУ и ОКПУ'!$A$2:$A$3258,A2842)</f>
        <v>1</v>
      </c>
      <c r="D2842" t="str">
        <f>IF(C2842&gt;0,VLOOKUP(A2842,'ИПУ и ОКПУ'!$A$1:$O$3258,9,0),"")</f>
        <v>Одноставочный</v>
      </c>
      <c r="E2842" t="str">
        <f>IF(C2842&gt;0,IF(VLOOKUP(A2842,'ИПУ и ОКПУ'!$A$1:$O$3258,14,0)="Нет показаний","Нет показаний",""),"")</f>
        <v>Нет показаний</v>
      </c>
      <c r="F2842">
        <f>IF(AND(C2842&gt;0),SUMIF('ИПУ и ОКПУ'!$A$2:$A$3258,A2842,'ИПУ и ОКПУ'!$O$2:$O$3258),"")</f>
        <v>0</v>
      </c>
      <c r="G2842">
        <f>VLOOKUP(A2842,'Лицевые счета'!$A$2:$K$4570,9,0)</f>
        <v>1</v>
      </c>
      <c r="H2842">
        <f>VLOOKUP(A2842,'Лицевые счета'!$A$2:$K$4570,10,0)</f>
        <v>92</v>
      </c>
      <c r="I2842" t="str">
        <f>VLOOKUP(A2842,'Лицевые счета'!$A$2:$K$4570,6,0)</f>
        <v>ФЛ</v>
      </c>
      <c r="J2842" t="str">
        <f>IF(AND(C2842=0,I2842="ФЛ"),G2842*H2842,"")</f>
        <v/>
      </c>
      <c r="K2842">
        <f>IF(AND(C2842&gt;0,E2842="Нет показаний",I2842="ФЛ"),G2842*H2842,"")</f>
        <v>92</v>
      </c>
    </row>
    <row r="2843" spans="1:11" x14ac:dyDescent="0.25">
      <c r="A2843" s="7">
        <v>425626</v>
      </c>
      <c r="B2843" s="7">
        <f>VLOOKUP(A2843,'Лицевые счета'!$A$1:$K$4570,2,0)</f>
        <v>425338</v>
      </c>
      <c r="C2843">
        <f>COUNTIF('ИПУ и ОКПУ'!$A$2:$A$3258,A2843)</f>
        <v>0</v>
      </c>
      <c r="D2843" t="str">
        <f>IF(C2843&gt;0,VLOOKUP(A2843,'ИПУ и ОКПУ'!$A$1:$O$3258,9,0),"")</f>
        <v/>
      </c>
      <c r="E2843" t="str">
        <f>IF(C2843&gt;0,IF(VLOOKUP(A2843,'ИПУ и ОКПУ'!$A$1:$O$3258,14,0)="Нет показаний","Нет показаний",""),"")</f>
        <v/>
      </c>
      <c r="F2843" t="str">
        <f>IF(AND(C2843&gt;0),SUMIF('ИПУ и ОКПУ'!$A$2:$A$3258,A2843,'ИПУ и ОКПУ'!$O$2:$O$3258),"")</f>
        <v/>
      </c>
      <c r="G2843">
        <f>VLOOKUP(A2843,'Лицевые счета'!$A$2:$K$4570,9,0)</f>
        <v>1</v>
      </c>
      <c r="H2843">
        <f>VLOOKUP(A2843,'Лицевые счета'!$A$2:$K$4570,10,0)</f>
        <v>118.7</v>
      </c>
      <c r="I2843" t="str">
        <f>VLOOKUP(A2843,'Лицевые счета'!$A$2:$K$4570,6,0)</f>
        <v>ФЛ</v>
      </c>
      <c r="J2843">
        <f>IF(AND(C2843=0,I2843="ФЛ"),G2843*H2843,"")</f>
        <v>118.7</v>
      </c>
      <c r="K2843" t="str">
        <f>IF(AND(C2843&gt;0,E2843="Нет показаний",I2843="ФЛ"),G2843*H2843,"")</f>
        <v/>
      </c>
    </row>
    <row r="2844" spans="1:11" x14ac:dyDescent="0.25">
      <c r="A2844" s="7">
        <v>425628</v>
      </c>
      <c r="B2844" s="7">
        <f>VLOOKUP(A2844,'Лицевые счета'!$A$1:$K$4570,2,0)</f>
        <v>425338</v>
      </c>
      <c r="C2844">
        <f>COUNTIF('ИПУ и ОКПУ'!$A$2:$A$3258,A2844)</f>
        <v>0</v>
      </c>
      <c r="D2844" t="str">
        <f>IF(C2844&gt;0,VLOOKUP(A2844,'ИПУ и ОКПУ'!$A$1:$O$3258,9,0),"")</f>
        <v/>
      </c>
      <c r="E2844" t="str">
        <f>IF(C2844&gt;0,IF(VLOOKUP(A2844,'ИПУ и ОКПУ'!$A$1:$O$3258,14,0)="Нет показаний","Нет показаний",""),"")</f>
        <v/>
      </c>
      <c r="F2844" t="str">
        <f>IF(AND(C2844&gt;0),SUMIF('ИПУ и ОКПУ'!$A$2:$A$3258,A2844,'ИПУ и ОКПУ'!$O$2:$O$3258),"")</f>
        <v/>
      </c>
      <c r="G2844">
        <f>VLOOKUP(A2844,'Лицевые счета'!$A$2:$K$4570,9,0)</f>
        <v>1</v>
      </c>
      <c r="H2844">
        <f>VLOOKUP(A2844,'Лицевые счета'!$A$2:$K$4570,10,0)</f>
        <v>134.30000000000001</v>
      </c>
      <c r="I2844" t="str">
        <f>VLOOKUP(A2844,'Лицевые счета'!$A$2:$K$4570,6,0)</f>
        <v>ФЛ</v>
      </c>
      <c r="J2844">
        <f>IF(AND(C2844=0,I2844="ФЛ"),G2844*H2844,"")</f>
        <v>134.30000000000001</v>
      </c>
      <c r="K2844" t="str">
        <f>IF(AND(C2844&gt;0,E2844="Нет показаний",I2844="ФЛ"),G2844*H2844,"")</f>
        <v/>
      </c>
    </row>
    <row r="2845" spans="1:11" x14ac:dyDescent="0.25">
      <c r="A2845" s="7">
        <v>425635</v>
      </c>
      <c r="B2845" s="7">
        <f>VLOOKUP(A2845,'Лицевые счета'!$A$1:$K$4570,2,0)</f>
        <v>425338</v>
      </c>
      <c r="C2845">
        <f>COUNTIF('ИПУ и ОКПУ'!$A$2:$A$3258,A2845)</f>
        <v>1</v>
      </c>
      <c r="D2845" t="str">
        <f>IF(C2845&gt;0,VLOOKUP(A2845,'ИПУ и ОКПУ'!$A$1:$O$3258,9,0),"")</f>
        <v>Одноставочный</v>
      </c>
      <c r="E2845" t="str">
        <f>IF(C2845&gt;0,IF(VLOOKUP(A2845,'ИПУ и ОКПУ'!$A$1:$O$3258,14,0)="Нет показаний","Нет показаний",""),"")</f>
        <v/>
      </c>
      <c r="F2845">
        <f>IF(AND(C2845&gt;0),SUMIF('ИПУ и ОКПУ'!$A$2:$A$3258,A2845,'ИПУ и ОКПУ'!$O$2:$O$3258),"")</f>
        <v>0</v>
      </c>
      <c r="G2845">
        <f>VLOOKUP(A2845,'Лицевые счета'!$A$2:$K$4570,9,0)</f>
        <v>1</v>
      </c>
      <c r="H2845">
        <f>VLOOKUP(A2845,'Лицевые счета'!$A$2:$K$4570,10,0)</f>
        <v>92</v>
      </c>
      <c r="I2845" t="str">
        <f>VLOOKUP(A2845,'Лицевые счета'!$A$2:$K$4570,6,0)</f>
        <v>ФЛ</v>
      </c>
      <c r="J2845" t="str">
        <f>IF(AND(C2845=0,I2845="ФЛ"),G2845*H2845,"")</f>
        <v/>
      </c>
      <c r="K2845" t="str">
        <f>IF(AND(C2845&gt;0,E2845="Нет показаний",I2845="ФЛ"),G2845*H2845,"")</f>
        <v/>
      </c>
    </row>
    <row r="2846" spans="1:11" x14ac:dyDescent="0.25">
      <c r="A2846" s="7">
        <v>425637</v>
      </c>
      <c r="B2846" s="7">
        <f>VLOOKUP(A2846,'Лицевые счета'!$A$1:$K$4570,2,0)</f>
        <v>425338</v>
      </c>
      <c r="C2846">
        <f>COUNTIF('ИПУ и ОКПУ'!$A$2:$A$3258,A2846)</f>
        <v>1</v>
      </c>
      <c r="D2846" t="str">
        <f>IF(C2846&gt;0,VLOOKUP(A2846,'ИПУ и ОКПУ'!$A$1:$O$3258,9,0),"")</f>
        <v>Одноставочный</v>
      </c>
      <c r="E2846" t="str">
        <f>IF(C2846&gt;0,IF(VLOOKUP(A2846,'ИПУ и ОКПУ'!$A$1:$O$3258,14,0)="Нет показаний","Нет показаний",""),"")</f>
        <v/>
      </c>
      <c r="F2846">
        <f>IF(AND(C2846&gt;0),SUMIF('ИПУ и ОКПУ'!$A$2:$A$3258,A2846,'ИПУ и ОКПУ'!$O$2:$O$3258),"")</f>
        <v>45</v>
      </c>
      <c r="G2846">
        <f>VLOOKUP(A2846,'Лицевые счета'!$A$2:$K$4570,9,0)</f>
        <v>1</v>
      </c>
      <c r="H2846">
        <f>VLOOKUP(A2846,'Лицевые счета'!$A$2:$K$4570,10,0)</f>
        <v>134.30000000000001</v>
      </c>
      <c r="I2846" t="str">
        <f>VLOOKUP(A2846,'Лицевые счета'!$A$2:$K$4570,6,0)</f>
        <v>ФЛ</v>
      </c>
      <c r="J2846" t="str">
        <f>IF(AND(C2846=0,I2846="ФЛ"),G2846*H2846,"")</f>
        <v/>
      </c>
      <c r="K2846" t="str">
        <f>IF(AND(C2846&gt;0,E2846="Нет показаний",I2846="ФЛ"),G2846*H2846,"")</f>
        <v/>
      </c>
    </row>
    <row r="2847" spans="1:11" x14ac:dyDescent="0.25">
      <c r="A2847" s="7">
        <v>425643</v>
      </c>
      <c r="B2847" s="7">
        <f>VLOOKUP(A2847,'Лицевые счета'!$A$1:$K$4570,2,0)</f>
        <v>425338</v>
      </c>
      <c r="C2847">
        <f>COUNTIF('ИПУ и ОКПУ'!$A$2:$A$3258,A2847)</f>
        <v>1</v>
      </c>
      <c r="D2847" t="str">
        <f>IF(C2847&gt;0,VLOOKUP(A2847,'ИПУ и ОКПУ'!$A$1:$O$3258,9,0),"")</f>
        <v>Одноставочный</v>
      </c>
      <c r="E2847" t="str">
        <f>IF(C2847&gt;0,IF(VLOOKUP(A2847,'ИПУ и ОКПУ'!$A$1:$O$3258,14,0)="Нет показаний","Нет показаний",""),"")</f>
        <v/>
      </c>
      <c r="F2847">
        <f>IF(AND(C2847&gt;0),SUMIF('ИПУ и ОКПУ'!$A$2:$A$3258,A2847,'ИПУ и ОКПУ'!$O$2:$O$3258),"")</f>
        <v>208</v>
      </c>
      <c r="G2847">
        <f>VLOOKUP(A2847,'Лицевые счета'!$A$2:$K$4570,9,0)</f>
        <v>1</v>
      </c>
      <c r="H2847">
        <f>VLOOKUP(A2847,'Лицевые счета'!$A$2:$K$4570,10,0)</f>
        <v>134.30000000000001</v>
      </c>
      <c r="I2847" t="str">
        <f>VLOOKUP(A2847,'Лицевые счета'!$A$2:$K$4570,6,0)</f>
        <v>ФЛ</v>
      </c>
      <c r="J2847" t="str">
        <f>IF(AND(C2847=0,I2847="ФЛ"),G2847*H2847,"")</f>
        <v/>
      </c>
      <c r="K2847" t="str">
        <f>IF(AND(C2847&gt;0,E2847="Нет показаний",I2847="ФЛ"),G2847*H2847,"")</f>
        <v/>
      </c>
    </row>
    <row r="2848" spans="1:11" x14ac:dyDescent="0.25">
      <c r="A2848" s="7">
        <v>425647</v>
      </c>
      <c r="B2848" s="7">
        <f>VLOOKUP(A2848,'Лицевые счета'!$A$1:$K$4570,2,0)</f>
        <v>425338</v>
      </c>
      <c r="C2848">
        <f>COUNTIF('ИПУ и ОКПУ'!$A$2:$A$3258,A2848)</f>
        <v>0</v>
      </c>
      <c r="D2848" t="str">
        <f>IF(C2848&gt;0,VLOOKUP(A2848,'ИПУ и ОКПУ'!$A$1:$O$3258,9,0),"")</f>
        <v/>
      </c>
      <c r="E2848" t="str">
        <f>IF(C2848&gt;0,IF(VLOOKUP(A2848,'ИПУ и ОКПУ'!$A$1:$O$3258,14,0)="Нет показаний","Нет показаний",""),"")</f>
        <v/>
      </c>
      <c r="F2848" t="str">
        <f>IF(AND(C2848&gt;0),SUMIF('ИПУ и ОКПУ'!$A$2:$A$3258,A2848,'ИПУ и ОКПУ'!$O$2:$O$3258),"")</f>
        <v/>
      </c>
      <c r="G2848">
        <f>VLOOKUP(A2848,'Лицевые счета'!$A$2:$K$4570,9,0)</f>
        <v>1</v>
      </c>
      <c r="H2848">
        <f>VLOOKUP(A2848,'Лицевые счета'!$A$2:$K$4570,10,0)</f>
        <v>92</v>
      </c>
      <c r="I2848" t="str">
        <f>VLOOKUP(A2848,'Лицевые счета'!$A$2:$K$4570,6,0)</f>
        <v>ФЛ</v>
      </c>
      <c r="J2848">
        <f>IF(AND(C2848=0,I2848="ФЛ"),G2848*H2848,"")</f>
        <v>92</v>
      </c>
      <c r="K2848" t="str">
        <f>IF(AND(C2848&gt;0,E2848="Нет показаний",I2848="ФЛ"),G2848*H2848,"")</f>
        <v/>
      </c>
    </row>
    <row r="2849" spans="1:11" x14ac:dyDescent="0.25">
      <c r="A2849" s="7">
        <v>426355</v>
      </c>
      <c r="B2849" s="7">
        <f>VLOOKUP(A2849,'Лицевые счета'!$A$1:$K$4570,2,0)</f>
        <v>425358</v>
      </c>
      <c r="C2849">
        <f>COUNTIF('ИПУ и ОКПУ'!$A$2:$A$3258,A2849)</f>
        <v>1</v>
      </c>
      <c r="D2849" t="str">
        <f>IF(C2849&gt;0,VLOOKUP(A2849,'ИПУ и ОКПУ'!$A$1:$O$3258,9,0),"")</f>
        <v>Одноставочный</v>
      </c>
      <c r="E2849" t="str">
        <f>IF(C2849&gt;0,IF(VLOOKUP(A2849,'ИПУ и ОКПУ'!$A$1:$O$3258,14,0)="Нет показаний","Нет показаний",""),"")</f>
        <v>Нет показаний</v>
      </c>
      <c r="F2849">
        <f>IF(AND(C2849&gt;0),SUMIF('ИПУ и ОКПУ'!$A$2:$A$3258,A2849,'ИПУ и ОКПУ'!$O$2:$O$3258),"")</f>
        <v>0</v>
      </c>
      <c r="G2849">
        <f>VLOOKUP(A2849,'Лицевые счета'!$A$2:$K$4570,9,0)</f>
        <v>1</v>
      </c>
      <c r="H2849">
        <f>VLOOKUP(A2849,'Лицевые счета'!$A$2:$K$4570,10,0)</f>
        <v>92</v>
      </c>
      <c r="I2849" t="str">
        <f>VLOOKUP(A2849,'Лицевые счета'!$A$2:$K$4570,6,0)</f>
        <v>ФЛ</v>
      </c>
      <c r="J2849" t="str">
        <f>IF(AND(C2849=0,I2849="ФЛ"),G2849*H2849,"")</f>
        <v/>
      </c>
      <c r="K2849">
        <f>IF(AND(C2849&gt;0,E2849="Нет показаний",I2849="ФЛ"),G2849*H2849,"")</f>
        <v>92</v>
      </c>
    </row>
    <row r="2850" spans="1:11" x14ac:dyDescent="0.25">
      <c r="A2850" s="7">
        <v>426362</v>
      </c>
      <c r="B2850" s="7">
        <f>VLOOKUP(A2850,'Лицевые счета'!$A$1:$K$4570,2,0)</f>
        <v>425358</v>
      </c>
      <c r="C2850">
        <f>COUNTIF('ИПУ и ОКПУ'!$A$2:$A$3258,A2850)</f>
        <v>1</v>
      </c>
      <c r="D2850" t="str">
        <f>IF(C2850&gt;0,VLOOKUP(A2850,'ИПУ и ОКПУ'!$A$1:$O$3258,9,0),"")</f>
        <v>Одноставочный</v>
      </c>
      <c r="E2850" t="str">
        <f>IF(C2850&gt;0,IF(VLOOKUP(A2850,'ИПУ и ОКПУ'!$A$1:$O$3258,14,0)="Нет показаний","Нет показаний",""),"")</f>
        <v/>
      </c>
      <c r="F2850">
        <f>IF(AND(C2850&gt;0),SUMIF('ИПУ и ОКПУ'!$A$2:$A$3258,A2850,'ИПУ и ОКПУ'!$O$2:$O$3258),"")</f>
        <v>177</v>
      </c>
      <c r="G2850">
        <f>VLOOKUP(A2850,'Лицевые счета'!$A$2:$K$4570,9,0)</f>
        <v>1</v>
      </c>
      <c r="H2850">
        <f>VLOOKUP(A2850,'Лицевые счета'!$A$2:$K$4570,10,0)</f>
        <v>118.7</v>
      </c>
      <c r="I2850" t="str">
        <f>VLOOKUP(A2850,'Лицевые счета'!$A$2:$K$4570,6,0)</f>
        <v>ФЛ</v>
      </c>
      <c r="J2850" t="str">
        <f>IF(AND(C2850=0,I2850="ФЛ"),G2850*H2850,"")</f>
        <v/>
      </c>
      <c r="K2850" t="str">
        <f>IF(AND(C2850&gt;0,E2850="Нет показаний",I2850="ФЛ"),G2850*H2850,"")</f>
        <v/>
      </c>
    </row>
    <row r="2851" spans="1:11" x14ac:dyDescent="0.25">
      <c r="A2851" s="7">
        <v>426376</v>
      </c>
      <c r="B2851" s="7">
        <f>VLOOKUP(A2851,'Лицевые счета'!$A$1:$K$4570,2,0)</f>
        <v>425358</v>
      </c>
      <c r="C2851">
        <f>COUNTIF('ИПУ и ОКПУ'!$A$2:$A$3258,A2851)</f>
        <v>1</v>
      </c>
      <c r="D2851" t="str">
        <f>IF(C2851&gt;0,VLOOKUP(A2851,'ИПУ и ОКПУ'!$A$1:$O$3258,9,0),"")</f>
        <v>Одноставочный</v>
      </c>
      <c r="E2851" t="str">
        <f>IF(C2851&gt;0,IF(VLOOKUP(A2851,'ИПУ и ОКПУ'!$A$1:$O$3258,14,0)="Нет показаний","Нет показаний",""),"")</f>
        <v>Нет показаний</v>
      </c>
      <c r="F2851">
        <f>IF(AND(C2851&gt;0),SUMIF('ИПУ и ОКПУ'!$A$2:$A$3258,A2851,'ИПУ и ОКПУ'!$O$2:$O$3258),"")</f>
        <v>0</v>
      </c>
      <c r="G2851">
        <f>VLOOKUP(A2851,'Лицевые счета'!$A$2:$K$4570,9,0)</f>
        <v>1</v>
      </c>
      <c r="H2851">
        <f>VLOOKUP(A2851,'Лицевые счета'!$A$2:$K$4570,10,0)</f>
        <v>134.30000000000001</v>
      </c>
      <c r="I2851" t="str">
        <f>VLOOKUP(A2851,'Лицевые счета'!$A$2:$K$4570,6,0)</f>
        <v>ФЛ</v>
      </c>
      <c r="J2851" t="str">
        <f>IF(AND(C2851=0,I2851="ФЛ"),G2851*H2851,"")</f>
        <v/>
      </c>
      <c r="K2851">
        <f>IF(AND(C2851&gt;0,E2851="Нет показаний",I2851="ФЛ"),G2851*H2851,"")</f>
        <v>134.30000000000001</v>
      </c>
    </row>
    <row r="2852" spans="1:11" x14ac:dyDescent="0.25">
      <c r="A2852" s="7">
        <v>426380</v>
      </c>
      <c r="B2852" s="7">
        <f>VLOOKUP(A2852,'Лицевые счета'!$A$1:$K$4570,2,0)</f>
        <v>425358</v>
      </c>
      <c r="C2852">
        <f>COUNTIF('ИПУ и ОКПУ'!$A$2:$A$3258,A2852)</f>
        <v>0</v>
      </c>
      <c r="D2852" t="str">
        <f>IF(C2852&gt;0,VLOOKUP(A2852,'ИПУ и ОКПУ'!$A$1:$O$3258,9,0),"")</f>
        <v/>
      </c>
      <c r="E2852" t="str">
        <f>IF(C2852&gt;0,IF(VLOOKUP(A2852,'ИПУ и ОКПУ'!$A$1:$O$3258,14,0)="Нет показаний","Нет показаний",""),"")</f>
        <v/>
      </c>
      <c r="F2852" t="str">
        <f>IF(AND(C2852&gt;0),SUMIF('ИПУ и ОКПУ'!$A$2:$A$3258,A2852,'ИПУ и ОКПУ'!$O$2:$O$3258),"")</f>
        <v/>
      </c>
      <c r="G2852">
        <f>VLOOKUP(A2852,'Лицевые счета'!$A$2:$K$4570,9,0)</f>
        <v>1</v>
      </c>
      <c r="H2852">
        <f>VLOOKUP(A2852,'Лицевые счета'!$A$2:$K$4570,10,0)</f>
        <v>134.30000000000001</v>
      </c>
      <c r="I2852" t="str">
        <f>VLOOKUP(A2852,'Лицевые счета'!$A$2:$K$4570,6,0)</f>
        <v>ФЛ</v>
      </c>
      <c r="J2852">
        <f>IF(AND(C2852=0,I2852="ФЛ"),G2852*H2852,"")</f>
        <v>134.30000000000001</v>
      </c>
      <c r="K2852" t="str">
        <f>IF(AND(C2852&gt;0,E2852="Нет показаний",I2852="ФЛ"),G2852*H2852,"")</f>
        <v/>
      </c>
    </row>
    <row r="2853" spans="1:11" x14ac:dyDescent="0.25">
      <c r="A2853" s="7">
        <v>426382</v>
      </c>
      <c r="B2853" s="7">
        <f>VLOOKUP(A2853,'Лицевые счета'!$A$1:$K$4570,2,0)</f>
        <v>425358</v>
      </c>
      <c r="C2853">
        <f>COUNTIF('ИПУ и ОКПУ'!$A$2:$A$3258,A2853)</f>
        <v>1</v>
      </c>
      <c r="D2853" t="str">
        <f>IF(C2853&gt;0,VLOOKUP(A2853,'ИПУ и ОКПУ'!$A$1:$O$3258,9,0),"")</f>
        <v>Одноставочный</v>
      </c>
      <c r="E2853" t="str">
        <f>IF(C2853&gt;0,IF(VLOOKUP(A2853,'ИПУ и ОКПУ'!$A$1:$O$3258,14,0)="Нет показаний","Нет показаний",""),"")</f>
        <v>Нет показаний</v>
      </c>
      <c r="F2853">
        <f>IF(AND(C2853&gt;0),SUMIF('ИПУ и ОКПУ'!$A$2:$A$3258,A2853,'ИПУ и ОКПУ'!$O$2:$O$3258),"")</f>
        <v>0</v>
      </c>
      <c r="G2853">
        <f>VLOOKUP(A2853,'Лицевые счета'!$A$2:$K$4570,9,0)</f>
        <v>1</v>
      </c>
      <c r="H2853">
        <f>VLOOKUP(A2853,'Лицевые счета'!$A$2:$K$4570,10,0)</f>
        <v>118.7</v>
      </c>
      <c r="I2853" t="str">
        <f>VLOOKUP(A2853,'Лицевые счета'!$A$2:$K$4570,6,0)</f>
        <v>ФЛ</v>
      </c>
      <c r="J2853" t="str">
        <f>IF(AND(C2853=0,I2853="ФЛ"),G2853*H2853,"")</f>
        <v/>
      </c>
      <c r="K2853">
        <f>IF(AND(C2853&gt;0,E2853="Нет показаний",I2853="ФЛ"),G2853*H2853,"")</f>
        <v>118.7</v>
      </c>
    </row>
    <row r="2854" spans="1:11" x14ac:dyDescent="0.25">
      <c r="A2854" s="7">
        <v>426387</v>
      </c>
      <c r="B2854" s="7">
        <f>VLOOKUP(A2854,'Лицевые счета'!$A$1:$K$4570,2,0)</f>
        <v>425358</v>
      </c>
      <c r="C2854">
        <f>COUNTIF('ИПУ и ОКПУ'!$A$2:$A$3258,A2854)</f>
        <v>1</v>
      </c>
      <c r="D2854" t="str">
        <f>IF(C2854&gt;0,VLOOKUP(A2854,'ИПУ и ОКПУ'!$A$1:$O$3258,9,0),"")</f>
        <v>Одноставочный</v>
      </c>
      <c r="E2854" t="str">
        <f>IF(C2854&gt;0,IF(VLOOKUP(A2854,'ИПУ и ОКПУ'!$A$1:$O$3258,14,0)="Нет показаний","Нет показаний",""),"")</f>
        <v/>
      </c>
      <c r="F2854">
        <f>IF(AND(C2854&gt;0),SUMIF('ИПУ и ОКПУ'!$A$2:$A$3258,A2854,'ИПУ и ОКПУ'!$O$2:$O$3258),"")</f>
        <v>246</v>
      </c>
      <c r="G2854">
        <f>VLOOKUP(A2854,'Лицевые счета'!$A$2:$K$4570,9,0)</f>
        <v>1</v>
      </c>
      <c r="H2854">
        <f>VLOOKUP(A2854,'Лицевые счета'!$A$2:$K$4570,10,0)</f>
        <v>92</v>
      </c>
      <c r="I2854" t="str">
        <f>VLOOKUP(A2854,'Лицевые счета'!$A$2:$K$4570,6,0)</f>
        <v>ФЛ</v>
      </c>
      <c r="J2854" t="str">
        <f>IF(AND(C2854=0,I2854="ФЛ"),G2854*H2854,"")</f>
        <v/>
      </c>
      <c r="K2854" t="str">
        <f>IF(AND(C2854&gt;0,E2854="Нет показаний",I2854="ФЛ"),G2854*H2854,"")</f>
        <v/>
      </c>
    </row>
    <row r="2855" spans="1:11" x14ac:dyDescent="0.25">
      <c r="A2855" s="7">
        <v>426478</v>
      </c>
      <c r="B2855" s="7">
        <f>VLOOKUP(A2855,'Лицевые счета'!$A$1:$K$4570,2,0)</f>
        <v>425364</v>
      </c>
      <c r="C2855">
        <f>COUNTIF('ИПУ и ОКПУ'!$A$2:$A$3258,A2855)</f>
        <v>0</v>
      </c>
      <c r="D2855" t="str">
        <f>IF(C2855&gt;0,VLOOKUP(A2855,'ИПУ и ОКПУ'!$A$1:$O$3258,9,0),"")</f>
        <v/>
      </c>
      <c r="E2855" t="str">
        <f>IF(C2855&gt;0,IF(VLOOKUP(A2855,'ИПУ и ОКПУ'!$A$1:$O$3258,14,0)="Нет показаний","Нет показаний",""),"")</f>
        <v/>
      </c>
      <c r="F2855" t="str">
        <f>IF(AND(C2855&gt;0),SUMIF('ИПУ и ОКПУ'!$A$2:$A$3258,A2855,'ИПУ и ОКПУ'!$O$2:$O$3258),"")</f>
        <v/>
      </c>
      <c r="G2855">
        <f>VLOOKUP(A2855,'Лицевые счета'!$A$2:$K$4570,9,0)</f>
        <v>1</v>
      </c>
      <c r="H2855">
        <f>VLOOKUP(A2855,'Лицевые счета'!$A$2:$K$4570,10,0)</f>
        <v>92</v>
      </c>
      <c r="I2855" t="str">
        <f>VLOOKUP(A2855,'Лицевые счета'!$A$2:$K$4570,6,0)</f>
        <v>ФЛ</v>
      </c>
      <c r="J2855">
        <f>IF(AND(C2855=0,I2855="ФЛ"),G2855*H2855,"")</f>
        <v>92</v>
      </c>
      <c r="K2855" t="str">
        <f>IF(AND(C2855&gt;0,E2855="Нет показаний",I2855="ФЛ"),G2855*H2855,"")</f>
        <v/>
      </c>
    </row>
    <row r="2856" spans="1:11" x14ac:dyDescent="0.25">
      <c r="A2856" s="7">
        <v>426482</v>
      </c>
      <c r="B2856" s="7">
        <f>VLOOKUP(A2856,'Лицевые счета'!$A$1:$K$4570,2,0)</f>
        <v>425364</v>
      </c>
      <c r="C2856">
        <f>COUNTIF('ИПУ и ОКПУ'!$A$2:$A$3258,A2856)</f>
        <v>1</v>
      </c>
      <c r="D2856" t="str">
        <f>IF(C2856&gt;0,VLOOKUP(A2856,'ИПУ и ОКПУ'!$A$1:$O$3258,9,0),"")</f>
        <v>Одноставочный</v>
      </c>
      <c r="E2856" t="str">
        <f>IF(C2856&gt;0,IF(VLOOKUP(A2856,'ИПУ и ОКПУ'!$A$1:$O$3258,14,0)="Нет показаний","Нет показаний",""),"")</f>
        <v/>
      </c>
      <c r="F2856">
        <f>IF(AND(C2856&gt;0),SUMIF('ИПУ и ОКПУ'!$A$2:$A$3258,A2856,'ИПУ и ОКПУ'!$O$2:$O$3258),"")</f>
        <v>114</v>
      </c>
      <c r="G2856">
        <f>VLOOKUP(A2856,'Лицевые счета'!$A$2:$K$4570,9,0)</f>
        <v>1</v>
      </c>
      <c r="H2856">
        <f>VLOOKUP(A2856,'Лицевые счета'!$A$2:$K$4570,10,0)</f>
        <v>118.7</v>
      </c>
      <c r="I2856" t="str">
        <f>VLOOKUP(A2856,'Лицевые счета'!$A$2:$K$4570,6,0)</f>
        <v>ФЛ</v>
      </c>
      <c r="J2856" t="str">
        <f>IF(AND(C2856=0,I2856="ФЛ"),G2856*H2856,"")</f>
        <v/>
      </c>
      <c r="K2856" t="str">
        <f>IF(AND(C2856&gt;0,E2856="Нет показаний",I2856="ФЛ"),G2856*H2856,"")</f>
        <v/>
      </c>
    </row>
    <row r="2857" spans="1:11" x14ac:dyDescent="0.25">
      <c r="A2857" s="7">
        <v>426484</v>
      </c>
      <c r="B2857" s="7">
        <f>VLOOKUP(A2857,'Лицевые счета'!$A$1:$K$4570,2,0)</f>
        <v>425364</v>
      </c>
      <c r="C2857">
        <f>COUNTIF('ИПУ и ОКПУ'!$A$2:$A$3258,A2857)</f>
        <v>1</v>
      </c>
      <c r="D2857" t="str">
        <f>IF(C2857&gt;0,VLOOKUP(A2857,'ИПУ и ОКПУ'!$A$1:$O$3258,9,0),"")</f>
        <v>Одноставочный</v>
      </c>
      <c r="E2857" t="str">
        <f>IF(C2857&gt;0,IF(VLOOKUP(A2857,'ИПУ и ОКПУ'!$A$1:$O$3258,14,0)="Нет показаний","Нет показаний",""),"")</f>
        <v/>
      </c>
      <c r="F2857">
        <f>IF(AND(C2857&gt;0),SUMIF('ИПУ и ОКПУ'!$A$2:$A$3258,A2857,'ИПУ и ОКПУ'!$O$2:$O$3258),"")</f>
        <v>172</v>
      </c>
      <c r="G2857">
        <f>VLOOKUP(A2857,'Лицевые счета'!$A$2:$K$4570,9,0)</f>
        <v>1</v>
      </c>
      <c r="H2857">
        <f>VLOOKUP(A2857,'Лицевые счета'!$A$2:$K$4570,10,0)</f>
        <v>92</v>
      </c>
      <c r="I2857" t="str">
        <f>VLOOKUP(A2857,'Лицевые счета'!$A$2:$K$4570,6,0)</f>
        <v>ФЛ</v>
      </c>
      <c r="J2857" t="str">
        <f>IF(AND(C2857=0,I2857="ФЛ"),G2857*H2857,"")</f>
        <v/>
      </c>
      <c r="K2857" t="str">
        <f>IF(AND(C2857&gt;0,E2857="Нет показаний",I2857="ФЛ"),G2857*H2857,"")</f>
        <v/>
      </c>
    </row>
    <row r="2858" spans="1:11" x14ac:dyDescent="0.25">
      <c r="A2858" s="7">
        <v>426486</v>
      </c>
      <c r="B2858" s="7">
        <f>VLOOKUP(A2858,'Лицевые счета'!$A$1:$K$4570,2,0)</f>
        <v>425364</v>
      </c>
      <c r="C2858">
        <f>COUNTIF('ИПУ и ОКПУ'!$A$2:$A$3258,A2858)</f>
        <v>1</v>
      </c>
      <c r="D2858" t="str">
        <f>IF(C2858&gt;0,VLOOKUP(A2858,'ИПУ и ОКПУ'!$A$1:$O$3258,9,0),"")</f>
        <v>Одноставочный</v>
      </c>
      <c r="E2858" t="str">
        <f>IF(C2858&gt;0,IF(VLOOKUP(A2858,'ИПУ и ОКПУ'!$A$1:$O$3258,14,0)="Нет показаний","Нет показаний",""),"")</f>
        <v>Нет показаний</v>
      </c>
      <c r="F2858">
        <f>IF(AND(C2858&gt;0),SUMIF('ИПУ и ОКПУ'!$A$2:$A$3258,A2858,'ИПУ и ОКПУ'!$O$2:$O$3258),"")</f>
        <v>0</v>
      </c>
      <c r="G2858">
        <f>VLOOKUP(A2858,'Лицевые счета'!$A$2:$K$4570,9,0)</f>
        <v>1</v>
      </c>
      <c r="H2858">
        <f>VLOOKUP(A2858,'Лицевые счета'!$A$2:$K$4570,10,0)</f>
        <v>118.7</v>
      </c>
      <c r="I2858" t="str">
        <f>VLOOKUP(A2858,'Лицевые счета'!$A$2:$K$4570,6,0)</f>
        <v>ФЛ</v>
      </c>
      <c r="J2858" t="str">
        <f>IF(AND(C2858=0,I2858="ФЛ"),G2858*H2858,"")</f>
        <v/>
      </c>
      <c r="K2858">
        <f>IF(AND(C2858&gt;0,E2858="Нет показаний",I2858="ФЛ"),G2858*H2858,"")</f>
        <v>118.7</v>
      </c>
    </row>
    <row r="2859" spans="1:11" x14ac:dyDescent="0.25">
      <c r="A2859" s="7">
        <v>426498</v>
      </c>
      <c r="B2859" s="7">
        <f>VLOOKUP(A2859,'Лицевые счета'!$A$1:$K$4570,2,0)</f>
        <v>425364</v>
      </c>
      <c r="C2859">
        <f>COUNTIF('ИПУ и ОКПУ'!$A$2:$A$3258,A2859)</f>
        <v>0</v>
      </c>
      <c r="D2859" t="str">
        <f>IF(C2859&gt;0,VLOOKUP(A2859,'ИПУ и ОКПУ'!$A$1:$O$3258,9,0),"")</f>
        <v/>
      </c>
      <c r="E2859" t="str">
        <f>IF(C2859&gt;0,IF(VLOOKUP(A2859,'ИПУ и ОКПУ'!$A$1:$O$3258,14,0)="Нет показаний","Нет показаний",""),"")</f>
        <v/>
      </c>
      <c r="F2859" t="str">
        <f>IF(AND(C2859&gt;0),SUMIF('ИПУ и ОКПУ'!$A$2:$A$3258,A2859,'ИПУ и ОКПУ'!$O$2:$O$3258),"")</f>
        <v/>
      </c>
      <c r="G2859">
        <f>VLOOKUP(A2859,'Лицевые счета'!$A$2:$K$4570,9,0)</f>
        <v>1</v>
      </c>
      <c r="H2859">
        <f>VLOOKUP(A2859,'Лицевые счета'!$A$2:$K$4570,10,0)</f>
        <v>118.7</v>
      </c>
      <c r="I2859" t="str">
        <f>VLOOKUP(A2859,'Лицевые счета'!$A$2:$K$4570,6,0)</f>
        <v>ФЛ</v>
      </c>
      <c r="J2859">
        <f>IF(AND(C2859=0,I2859="ФЛ"),G2859*H2859,"")</f>
        <v>118.7</v>
      </c>
      <c r="K2859" t="str">
        <f>IF(AND(C2859&gt;0,E2859="Нет показаний",I2859="ФЛ"),G2859*H2859,"")</f>
        <v/>
      </c>
    </row>
    <row r="2860" spans="1:11" x14ac:dyDescent="0.25">
      <c r="A2860" s="7">
        <v>426500</v>
      </c>
      <c r="B2860" s="7">
        <f>VLOOKUP(A2860,'Лицевые счета'!$A$1:$K$4570,2,0)</f>
        <v>425364</v>
      </c>
      <c r="C2860">
        <f>COUNTIF('ИПУ и ОКПУ'!$A$2:$A$3258,A2860)</f>
        <v>1</v>
      </c>
      <c r="D2860" t="str">
        <f>IF(C2860&gt;0,VLOOKUP(A2860,'ИПУ и ОКПУ'!$A$1:$O$3258,9,0),"")</f>
        <v>Одноставочный</v>
      </c>
      <c r="E2860" t="str">
        <f>IF(C2860&gt;0,IF(VLOOKUP(A2860,'ИПУ и ОКПУ'!$A$1:$O$3258,14,0)="Нет показаний","Нет показаний",""),"")</f>
        <v>Нет показаний</v>
      </c>
      <c r="F2860">
        <f>IF(AND(C2860&gt;0),SUMIF('ИПУ и ОКПУ'!$A$2:$A$3258,A2860,'ИПУ и ОКПУ'!$O$2:$O$3258),"")</f>
        <v>0</v>
      </c>
      <c r="G2860">
        <f>VLOOKUP(A2860,'Лицевые счета'!$A$2:$K$4570,9,0)</f>
        <v>1</v>
      </c>
      <c r="H2860">
        <f>VLOOKUP(A2860,'Лицевые счета'!$A$2:$K$4570,10,0)</f>
        <v>92</v>
      </c>
      <c r="I2860" t="str">
        <f>VLOOKUP(A2860,'Лицевые счета'!$A$2:$K$4570,6,0)</f>
        <v>ФЛ</v>
      </c>
      <c r="J2860" t="str">
        <f>IF(AND(C2860=0,I2860="ФЛ"),G2860*H2860,"")</f>
        <v/>
      </c>
      <c r="K2860">
        <f>IF(AND(C2860&gt;0,E2860="Нет показаний",I2860="ФЛ"),G2860*H2860,"")</f>
        <v>92</v>
      </c>
    </row>
    <row r="2861" spans="1:11" x14ac:dyDescent="0.25">
      <c r="A2861" s="7">
        <v>426503</v>
      </c>
      <c r="B2861" s="7">
        <f>VLOOKUP(A2861,'Лицевые счета'!$A$1:$K$4570,2,0)</f>
        <v>425364</v>
      </c>
      <c r="C2861">
        <f>COUNTIF('ИПУ и ОКПУ'!$A$2:$A$3258,A2861)</f>
        <v>1</v>
      </c>
      <c r="D2861" t="str">
        <f>IF(C2861&gt;0,VLOOKUP(A2861,'ИПУ и ОКПУ'!$A$1:$O$3258,9,0),"")</f>
        <v>Одноставочный</v>
      </c>
      <c r="E2861" t="str">
        <f>IF(C2861&gt;0,IF(VLOOKUP(A2861,'ИПУ и ОКПУ'!$A$1:$O$3258,14,0)="Нет показаний","Нет показаний",""),"")</f>
        <v/>
      </c>
      <c r="F2861">
        <f>IF(AND(C2861&gt;0),SUMIF('ИПУ и ОКПУ'!$A$2:$A$3258,A2861,'ИПУ и ОКПУ'!$O$2:$O$3258),"")</f>
        <v>37</v>
      </c>
      <c r="G2861">
        <f>VLOOKUP(A2861,'Лицевые счета'!$A$2:$K$4570,9,0)</f>
        <v>1</v>
      </c>
      <c r="H2861">
        <f>VLOOKUP(A2861,'Лицевые счета'!$A$2:$K$4570,10,0)</f>
        <v>118.7</v>
      </c>
      <c r="I2861" t="str">
        <f>VLOOKUP(A2861,'Лицевые счета'!$A$2:$K$4570,6,0)</f>
        <v>ФЛ</v>
      </c>
      <c r="J2861" t="str">
        <f>IF(AND(C2861=0,I2861="ФЛ"),G2861*H2861,"")</f>
        <v/>
      </c>
      <c r="K2861" t="str">
        <f>IF(AND(C2861&gt;0,E2861="Нет показаний",I2861="ФЛ"),G2861*H2861,"")</f>
        <v/>
      </c>
    </row>
    <row r="2862" spans="1:11" x14ac:dyDescent="0.25">
      <c r="A2862" s="7">
        <v>426507</v>
      </c>
      <c r="B2862" s="7">
        <f>VLOOKUP(A2862,'Лицевые счета'!$A$1:$K$4570,2,0)</f>
        <v>425364</v>
      </c>
      <c r="C2862">
        <f>COUNTIF('ИПУ и ОКПУ'!$A$2:$A$3258,A2862)</f>
        <v>1</v>
      </c>
      <c r="D2862" t="str">
        <f>IF(C2862&gt;0,VLOOKUP(A2862,'ИПУ и ОКПУ'!$A$1:$O$3258,9,0),"")</f>
        <v>Одноставочный</v>
      </c>
      <c r="E2862" t="str">
        <f>IF(C2862&gt;0,IF(VLOOKUP(A2862,'ИПУ и ОКПУ'!$A$1:$O$3258,14,0)="Нет показаний","Нет показаний",""),"")</f>
        <v/>
      </c>
      <c r="F2862">
        <f>IF(AND(C2862&gt;0),SUMIF('ИПУ и ОКПУ'!$A$2:$A$3258,A2862,'ИПУ и ОКПУ'!$O$2:$O$3258),"")</f>
        <v>33</v>
      </c>
      <c r="G2862">
        <f>VLOOKUP(A2862,'Лицевые счета'!$A$2:$K$4570,9,0)</f>
        <v>1</v>
      </c>
      <c r="H2862">
        <f>VLOOKUP(A2862,'Лицевые счета'!$A$2:$K$4570,10,0)</f>
        <v>92</v>
      </c>
      <c r="I2862" t="str">
        <f>VLOOKUP(A2862,'Лицевые счета'!$A$2:$K$4570,6,0)</f>
        <v>ФЛ</v>
      </c>
      <c r="J2862" t="str">
        <f>IF(AND(C2862=0,I2862="ФЛ"),G2862*H2862,"")</f>
        <v/>
      </c>
      <c r="K2862" t="str">
        <f>IF(AND(C2862&gt;0,E2862="Нет показаний",I2862="ФЛ"),G2862*H2862,"")</f>
        <v/>
      </c>
    </row>
    <row r="2863" spans="1:11" x14ac:dyDescent="0.25">
      <c r="A2863" s="7">
        <v>426508</v>
      </c>
      <c r="B2863" s="7">
        <f>VLOOKUP(A2863,'Лицевые счета'!$A$1:$K$4570,2,0)</f>
        <v>425364</v>
      </c>
      <c r="C2863">
        <f>COUNTIF('ИПУ и ОКПУ'!$A$2:$A$3258,A2863)</f>
        <v>1</v>
      </c>
      <c r="D2863" t="str">
        <f>IF(C2863&gt;0,VLOOKUP(A2863,'ИПУ и ОКПУ'!$A$1:$O$3258,9,0),"")</f>
        <v>Одноставочный</v>
      </c>
      <c r="E2863" t="str">
        <f>IF(C2863&gt;0,IF(VLOOKUP(A2863,'ИПУ и ОКПУ'!$A$1:$O$3258,14,0)="Нет показаний","Нет показаний",""),"")</f>
        <v/>
      </c>
      <c r="F2863">
        <f>IF(AND(C2863&gt;0),SUMIF('ИПУ и ОКПУ'!$A$2:$A$3258,A2863,'ИПУ и ОКПУ'!$O$2:$O$3258),"")</f>
        <v>12</v>
      </c>
      <c r="G2863">
        <f>VLOOKUP(A2863,'Лицевые счета'!$A$2:$K$4570,9,0)</f>
        <v>1</v>
      </c>
      <c r="H2863">
        <f>VLOOKUP(A2863,'Лицевые счета'!$A$2:$K$4570,10,0)</f>
        <v>92</v>
      </c>
      <c r="I2863" t="str">
        <f>VLOOKUP(A2863,'Лицевые счета'!$A$2:$K$4570,6,0)</f>
        <v>ФЛ</v>
      </c>
      <c r="J2863" t="str">
        <f>IF(AND(C2863=0,I2863="ФЛ"),G2863*H2863,"")</f>
        <v/>
      </c>
      <c r="K2863" t="str">
        <f>IF(AND(C2863&gt;0,E2863="Нет показаний",I2863="ФЛ"),G2863*H2863,"")</f>
        <v/>
      </c>
    </row>
    <row r="2864" spans="1:11" x14ac:dyDescent="0.25">
      <c r="A2864" s="7">
        <v>426510</v>
      </c>
      <c r="B2864" s="7">
        <f>VLOOKUP(A2864,'Лицевые счета'!$A$1:$K$4570,2,0)</f>
        <v>425364</v>
      </c>
      <c r="C2864">
        <f>COUNTIF('ИПУ и ОКПУ'!$A$2:$A$3258,A2864)</f>
        <v>1</v>
      </c>
      <c r="D2864" t="str">
        <f>IF(C2864&gt;0,VLOOKUP(A2864,'ИПУ и ОКПУ'!$A$1:$O$3258,9,0),"")</f>
        <v>Одноставочный</v>
      </c>
      <c r="E2864" t="str">
        <f>IF(C2864&gt;0,IF(VLOOKUP(A2864,'ИПУ и ОКПУ'!$A$1:$O$3258,14,0)="Нет показаний","Нет показаний",""),"")</f>
        <v>Нет показаний</v>
      </c>
      <c r="F2864">
        <f>IF(AND(C2864&gt;0),SUMIF('ИПУ и ОКПУ'!$A$2:$A$3258,A2864,'ИПУ и ОКПУ'!$O$2:$O$3258),"")</f>
        <v>0</v>
      </c>
      <c r="G2864">
        <f>VLOOKUP(A2864,'Лицевые счета'!$A$2:$K$4570,9,0)</f>
        <v>1</v>
      </c>
      <c r="H2864">
        <f>VLOOKUP(A2864,'Лицевые счета'!$A$2:$K$4570,10,0)</f>
        <v>92</v>
      </c>
      <c r="I2864" t="str">
        <f>VLOOKUP(A2864,'Лицевые счета'!$A$2:$K$4570,6,0)</f>
        <v>ФЛ</v>
      </c>
      <c r="J2864" t="str">
        <f>IF(AND(C2864=0,I2864="ФЛ"),G2864*H2864,"")</f>
        <v/>
      </c>
      <c r="K2864">
        <f>IF(AND(C2864&gt;0,E2864="Нет показаний",I2864="ФЛ"),G2864*H2864,"")</f>
        <v>92</v>
      </c>
    </row>
    <row r="2865" spans="1:11" x14ac:dyDescent="0.25">
      <c r="A2865" s="7">
        <v>426511</v>
      </c>
      <c r="B2865" s="7">
        <f>VLOOKUP(A2865,'Лицевые счета'!$A$1:$K$4570,2,0)</f>
        <v>425364</v>
      </c>
      <c r="C2865">
        <f>COUNTIF('ИПУ и ОКПУ'!$A$2:$A$3258,A2865)</f>
        <v>1</v>
      </c>
      <c r="D2865" t="str">
        <f>IF(C2865&gt;0,VLOOKUP(A2865,'ИПУ и ОКПУ'!$A$1:$O$3258,9,0),"")</f>
        <v>Одноставочный</v>
      </c>
      <c r="E2865" t="str">
        <f>IF(C2865&gt;0,IF(VLOOKUP(A2865,'ИПУ и ОКПУ'!$A$1:$O$3258,14,0)="Нет показаний","Нет показаний",""),"")</f>
        <v/>
      </c>
      <c r="F2865">
        <f>IF(AND(C2865&gt;0),SUMIF('ИПУ и ОКПУ'!$A$2:$A$3258,A2865,'ИПУ и ОКПУ'!$O$2:$O$3258),"")</f>
        <v>89</v>
      </c>
      <c r="G2865">
        <f>VLOOKUP(A2865,'Лицевые счета'!$A$2:$K$4570,9,0)</f>
        <v>1</v>
      </c>
      <c r="H2865">
        <f>VLOOKUP(A2865,'Лицевые счета'!$A$2:$K$4570,10,0)</f>
        <v>92</v>
      </c>
      <c r="I2865" t="str">
        <f>VLOOKUP(A2865,'Лицевые счета'!$A$2:$K$4570,6,0)</f>
        <v>ФЛ</v>
      </c>
      <c r="J2865" t="str">
        <f>IF(AND(C2865=0,I2865="ФЛ"),G2865*H2865,"")</f>
        <v/>
      </c>
      <c r="K2865" t="str">
        <f>IF(AND(C2865&gt;0,E2865="Нет показаний",I2865="ФЛ"),G2865*H2865,"")</f>
        <v/>
      </c>
    </row>
    <row r="2866" spans="1:11" x14ac:dyDescent="0.25">
      <c r="A2866" s="7">
        <v>430766</v>
      </c>
      <c r="B2866" s="7">
        <f>VLOOKUP(A2866,'Лицевые счета'!$A$1:$K$4570,2,0)</f>
        <v>425328</v>
      </c>
      <c r="C2866">
        <f>COUNTIF('ИПУ и ОКПУ'!$A$2:$A$3258,A2866)</f>
        <v>1</v>
      </c>
      <c r="D2866" t="str">
        <f>IF(C2866&gt;0,VLOOKUP(A2866,'ИПУ и ОКПУ'!$A$1:$O$3258,9,0),"")</f>
        <v>Одноставочный</v>
      </c>
      <c r="E2866" t="str">
        <f>IF(C2866&gt;0,IF(VLOOKUP(A2866,'ИПУ и ОКПУ'!$A$1:$O$3258,14,0)="Нет показаний","Нет показаний",""),"")</f>
        <v/>
      </c>
      <c r="F2866">
        <f>IF(AND(C2866&gt;0),SUMIF('ИПУ и ОКПУ'!$A$2:$A$3258,A2866,'ИПУ и ОКПУ'!$O$2:$O$3258),"")</f>
        <v>462.96600000000001</v>
      </c>
      <c r="G2866">
        <f>VLOOKUP(A2866,'Лицевые счета'!$A$2:$K$4570,9,0)</f>
        <v>1</v>
      </c>
      <c r="H2866" t="str">
        <f>VLOOKUP(A2866,'Лицевые счета'!$A$2:$K$4570,10,0)</f>
        <v>ЮЛ</v>
      </c>
      <c r="I2866" t="str">
        <f>VLOOKUP(A2866,'Лицевые счета'!$A$2:$K$4570,6,0)</f>
        <v>ЮЛ</v>
      </c>
      <c r="J2866" t="str">
        <f>IF(AND(C2866=0,I2866="ФЛ"),G2866*H2866,"")</f>
        <v/>
      </c>
      <c r="K2866" t="str">
        <f>IF(AND(C2866&gt;0,E2866="Нет показаний",I2866="ФЛ"),G2866*H2866,"")</f>
        <v/>
      </c>
    </row>
    <row r="2867" spans="1:11" x14ac:dyDescent="0.25">
      <c r="A2867" s="7">
        <v>430768</v>
      </c>
      <c r="B2867" s="7">
        <f>VLOOKUP(A2867,'Лицевые счета'!$A$1:$K$4570,2,0)</f>
        <v>425332</v>
      </c>
      <c r="C2867">
        <f>COUNTIF('ИПУ и ОКПУ'!$A$2:$A$3258,A2867)</f>
        <v>1</v>
      </c>
      <c r="D2867" t="str">
        <f>IF(C2867&gt;0,VLOOKUP(A2867,'ИПУ и ОКПУ'!$A$1:$O$3258,9,0),"")</f>
        <v>Одноставочный</v>
      </c>
      <c r="E2867" t="str">
        <f>IF(C2867&gt;0,IF(VLOOKUP(A2867,'ИПУ и ОКПУ'!$A$1:$O$3258,14,0)="Нет показаний","Нет показаний",""),"")</f>
        <v/>
      </c>
      <c r="F2867">
        <f>IF(AND(C2867&gt;0),SUMIF('ИПУ и ОКПУ'!$A$2:$A$3258,A2867,'ИПУ и ОКПУ'!$O$2:$O$3258),"")</f>
        <v>71.852000000000004</v>
      </c>
      <c r="G2867">
        <f>VLOOKUP(A2867,'Лицевые счета'!$A$2:$K$4570,9,0)</f>
        <v>1</v>
      </c>
      <c r="H2867" t="str">
        <f>VLOOKUP(A2867,'Лицевые счета'!$A$2:$K$4570,10,0)</f>
        <v>ЮЛ</v>
      </c>
      <c r="I2867" t="str">
        <f>VLOOKUP(A2867,'Лицевые счета'!$A$2:$K$4570,6,0)</f>
        <v>ЮЛ</v>
      </c>
      <c r="J2867" t="str">
        <f>IF(AND(C2867=0,I2867="ФЛ"),G2867*H2867,"")</f>
        <v/>
      </c>
      <c r="K2867" t="str">
        <f>IF(AND(C2867&gt;0,E2867="Нет показаний",I2867="ФЛ"),G2867*H2867,"")</f>
        <v/>
      </c>
    </row>
    <row r="2868" spans="1:11" x14ac:dyDescent="0.25">
      <c r="A2868" s="7">
        <v>431042</v>
      </c>
      <c r="B2868" s="7">
        <f>VLOOKUP(A2868,'Лицевые счета'!$A$1:$K$4570,2,0)</f>
        <v>431038</v>
      </c>
      <c r="C2868">
        <f>COUNTIF('ИПУ и ОКПУ'!$A$2:$A$3258,A2868)</f>
        <v>1</v>
      </c>
      <c r="D2868" t="str">
        <f>IF(C2868&gt;0,VLOOKUP(A2868,'ИПУ и ОКПУ'!$A$1:$O$3258,9,0),"")</f>
        <v>Одноставочный</v>
      </c>
      <c r="E2868" t="str">
        <f>IF(C2868&gt;0,IF(VLOOKUP(A2868,'ИПУ и ОКПУ'!$A$1:$O$3258,14,0)="Нет показаний","Нет показаний",""),"")</f>
        <v>Нет показаний</v>
      </c>
      <c r="F2868">
        <f>IF(AND(C2868&gt;0),SUMIF('ИПУ и ОКПУ'!$A$2:$A$3258,A2868,'ИПУ и ОКПУ'!$O$2:$O$3258),"")</f>
        <v>0</v>
      </c>
      <c r="G2868">
        <f>VLOOKUP(A2868,'Лицевые счета'!$A$2:$K$4570,9,0)</f>
        <v>1</v>
      </c>
      <c r="H2868">
        <f>VLOOKUP(A2868,'Лицевые счета'!$A$2:$K$4570,10,0)</f>
        <v>167.6</v>
      </c>
      <c r="I2868" t="str">
        <f>VLOOKUP(A2868,'Лицевые счета'!$A$2:$K$4570,6,0)</f>
        <v>ФЛ</v>
      </c>
      <c r="J2868" t="str">
        <f>IF(AND(C2868=0,I2868="ФЛ"),G2868*H2868,"")</f>
        <v/>
      </c>
      <c r="K2868">
        <f>IF(AND(C2868&gt;0,E2868="Нет показаний",I2868="ФЛ"),G2868*H2868,"")</f>
        <v>167.6</v>
      </c>
    </row>
    <row r="2869" spans="1:11" x14ac:dyDescent="0.25">
      <c r="A2869" s="7">
        <v>431109</v>
      </c>
      <c r="B2869" s="7">
        <f>VLOOKUP(A2869,'Лицевые счета'!$A$1:$K$4570,2,0)</f>
        <v>431038</v>
      </c>
      <c r="C2869">
        <f>COUNTIF('ИПУ и ОКПУ'!$A$2:$A$3258,A2869)</f>
        <v>1</v>
      </c>
      <c r="D2869" t="str">
        <f>IF(C2869&gt;0,VLOOKUP(A2869,'ИПУ и ОКПУ'!$A$1:$O$3258,9,0),"")</f>
        <v>Одноставочный</v>
      </c>
      <c r="E2869" t="str">
        <f>IF(C2869&gt;0,IF(VLOOKUP(A2869,'ИПУ и ОКПУ'!$A$1:$O$3258,14,0)="Нет показаний","Нет показаний",""),"")</f>
        <v/>
      </c>
      <c r="F2869">
        <f>IF(AND(C2869&gt;0),SUMIF('ИПУ и ОКПУ'!$A$2:$A$3258,A2869,'ИПУ и ОКПУ'!$O$2:$O$3258),"")</f>
        <v>245</v>
      </c>
      <c r="G2869">
        <f>VLOOKUP(A2869,'Лицевые счета'!$A$2:$K$4570,9,0)</f>
        <v>1</v>
      </c>
      <c r="H2869">
        <f>VLOOKUP(A2869,'Лицевые счета'!$A$2:$K$4570,10,0)</f>
        <v>167.6</v>
      </c>
      <c r="I2869" t="str">
        <f>VLOOKUP(A2869,'Лицевые счета'!$A$2:$K$4570,6,0)</f>
        <v>ФЛ</v>
      </c>
      <c r="J2869" t="str">
        <f>IF(AND(C2869=0,I2869="ФЛ"),G2869*H2869,"")</f>
        <v/>
      </c>
      <c r="K2869" t="str">
        <f>IF(AND(C2869&gt;0,E2869="Нет показаний",I2869="ФЛ"),G2869*H2869,"")</f>
        <v/>
      </c>
    </row>
    <row r="2870" spans="1:11" x14ac:dyDescent="0.25">
      <c r="A2870" s="7">
        <v>431157</v>
      </c>
      <c r="B2870" s="7">
        <f>VLOOKUP(A2870,'Лицевые счета'!$A$1:$K$4570,2,0)</f>
        <v>431038</v>
      </c>
      <c r="C2870">
        <f>COUNTIF('ИПУ и ОКПУ'!$A$2:$A$3258,A2870)</f>
        <v>0</v>
      </c>
      <c r="D2870" t="str">
        <f>IF(C2870&gt;0,VLOOKUP(A2870,'ИПУ и ОКПУ'!$A$1:$O$3258,9,0),"")</f>
        <v/>
      </c>
      <c r="E2870" t="str">
        <f>IF(C2870&gt;0,IF(VLOOKUP(A2870,'ИПУ и ОКПУ'!$A$1:$O$3258,14,0)="Нет показаний","Нет показаний",""),"")</f>
        <v/>
      </c>
      <c r="F2870" t="str">
        <f>IF(AND(C2870&gt;0),SUMIF('ИПУ и ОКПУ'!$A$2:$A$3258,A2870,'ИПУ и ОКПУ'!$O$2:$O$3258),"")</f>
        <v/>
      </c>
      <c r="G2870">
        <f>VLOOKUP(A2870,'Лицевые счета'!$A$2:$K$4570,9,0)</f>
        <v>1</v>
      </c>
      <c r="H2870">
        <f>VLOOKUP(A2870,'Лицевые счета'!$A$2:$K$4570,10,0)</f>
        <v>167.6</v>
      </c>
      <c r="I2870" t="str">
        <f>VLOOKUP(A2870,'Лицевые счета'!$A$2:$K$4570,6,0)</f>
        <v>ФЛ</v>
      </c>
      <c r="J2870">
        <f>IF(AND(C2870=0,I2870="ФЛ"),G2870*H2870,"")</f>
        <v>167.6</v>
      </c>
      <c r="K2870" t="str">
        <f>IF(AND(C2870&gt;0,E2870="Нет показаний",I2870="ФЛ"),G2870*H2870,"")</f>
        <v/>
      </c>
    </row>
    <row r="2871" spans="1:11" x14ac:dyDescent="0.25">
      <c r="A2871" s="7">
        <v>431178</v>
      </c>
      <c r="B2871" s="7">
        <f>VLOOKUP(A2871,'Лицевые счета'!$A$1:$K$4570,2,0)</f>
        <v>431038</v>
      </c>
      <c r="C2871">
        <f>COUNTIF('ИПУ и ОКПУ'!$A$2:$A$3258,A2871)</f>
        <v>1</v>
      </c>
      <c r="D2871" t="str">
        <f>IF(C2871&gt;0,VLOOKUP(A2871,'ИПУ и ОКПУ'!$A$1:$O$3258,9,0),"")</f>
        <v>Одноставочный</v>
      </c>
      <c r="E2871" t="str">
        <f>IF(C2871&gt;0,IF(VLOOKUP(A2871,'ИПУ и ОКПУ'!$A$1:$O$3258,14,0)="Нет показаний","Нет показаний",""),"")</f>
        <v/>
      </c>
      <c r="F2871">
        <f>IF(AND(C2871&gt;0),SUMIF('ИПУ и ОКПУ'!$A$2:$A$3258,A2871,'ИПУ и ОКПУ'!$O$2:$O$3258),"")</f>
        <v>-5839</v>
      </c>
      <c r="G2871">
        <f>VLOOKUP(A2871,'Лицевые счета'!$A$2:$K$4570,9,0)</f>
        <v>1</v>
      </c>
      <c r="H2871">
        <f>VLOOKUP(A2871,'Лицевые счета'!$A$2:$K$4570,10,0)</f>
        <v>167.6</v>
      </c>
      <c r="I2871" t="str">
        <f>VLOOKUP(A2871,'Лицевые счета'!$A$2:$K$4570,6,0)</f>
        <v>ФЛ</v>
      </c>
      <c r="J2871" t="str">
        <f>IF(AND(C2871=0,I2871="ФЛ"),G2871*H2871,"")</f>
        <v/>
      </c>
      <c r="K2871" t="str">
        <f>IF(AND(C2871&gt;0,E2871="Нет показаний",I2871="ФЛ"),G2871*H2871,"")</f>
        <v/>
      </c>
    </row>
    <row r="2872" spans="1:11" x14ac:dyDescent="0.25">
      <c r="A2872" s="7">
        <v>431657</v>
      </c>
      <c r="B2872" s="7">
        <f>VLOOKUP(A2872,'Лицевые счета'!$A$1:$K$4570,2,0)</f>
        <v>431274</v>
      </c>
      <c r="C2872">
        <f>COUNTIF('ИПУ и ОКПУ'!$A$2:$A$3258,A2872)</f>
        <v>1</v>
      </c>
      <c r="D2872" t="str">
        <f>IF(C2872&gt;0,VLOOKUP(A2872,'ИПУ и ОКПУ'!$A$1:$O$3258,9,0),"")</f>
        <v>Одноставочный</v>
      </c>
      <c r="E2872" t="str">
        <f>IF(C2872&gt;0,IF(VLOOKUP(A2872,'ИПУ и ОКПУ'!$A$1:$O$3258,14,0)="Нет показаний","Нет показаний",""),"")</f>
        <v>Нет показаний</v>
      </c>
      <c r="F2872">
        <f>IF(AND(C2872&gt;0),SUMIF('ИПУ и ОКПУ'!$A$2:$A$3258,A2872,'ИПУ и ОКПУ'!$O$2:$O$3258),"")</f>
        <v>0</v>
      </c>
      <c r="G2872">
        <f>VLOOKUP(A2872,'Лицевые счета'!$A$2:$K$4570,9,0)</f>
        <v>1</v>
      </c>
      <c r="H2872">
        <f>VLOOKUP(A2872,'Лицевые счета'!$A$2:$K$4570,10,0)</f>
        <v>92</v>
      </c>
      <c r="I2872" t="str">
        <f>VLOOKUP(A2872,'Лицевые счета'!$A$2:$K$4570,6,0)</f>
        <v>ФЛ</v>
      </c>
      <c r="J2872" t="str">
        <f>IF(AND(C2872=0,I2872="ФЛ"),G2872*H2872,"")</f>
        <v/>
      </c>
      <c r="K2872">
        <f>IF(AND(C2872&gt;0,E2872="Нет показаний",I2872="ФЛ"),G2872*H2872,"")</f>
        <v>92</v>
      </c>
    </row>
    <row r="2873" spans="1:11" x14ac:dyDescent="0.25">
      <c r="A2873" s="7">
        <v>431663</v>
      </c>
      <c r="B2873" s="7">
        <f>VLOOKUP(A2873,'Лицевые счета'!$A$1:$K$4570,2,0)</f>
        <v>431274</v>
      </c>
      <c r="C2873">
        <f>COUNTIF('ИПУ и ОКПУ'!$A$2:$A$3258,A2873)</f>
        <v>0</v>
      </c>
      <c r="D2873" t="str">
        <f>IF(C2873&gt;0,VLOOKUP(A2873,'ИПУ и ОКПУ'!$A$1:$O$3258,9,0),"")</f>
        <v/>
      </c>
      <c r="E2873" t="str">
        <f>IF(C2873&gt;0,IF(VLOOKUP(A2873,'ИПУ и ОКПУ'!$A$1:$O$3258,14,0)="Нет показаний","Нет показаний",""),"")</f>
        <v/>
      </c>
      <c r="F2873" t="str">
        <f>IF(AND(C2873&gt;0),SUMIF('ИПУ и ОКПУ'!$A$2:$A$3258,A2873,'ИПУ и ОКПУ'!$O$2:$O$3258),"")</f>
        <v/>
      </c>
      <c r="G2873">
        <f>VLOOKUP(A2873,'Лицевые счета'!$A$2:$K$4570,9,0)</f>
        <v>1</v>
      </c>
      <c r="H2873">
        <f>VLOOKUP(A2873,'Лицевые счета'!$A$2:$K$4570,10,0)</f>
        <v>92</v>
      </c>
      <c r="I2873" t="str">
        <f>VLOOKUP(A2873,'Лицевые счета'!$A$2:$K$4570,6,0)</f>
        <v>ФЛ</v>
      </c>
      <c r="J2873">
        <f>IF(AND(C2873=0,I2873="ФЛ"),G2873*H2873,"")</f>
        <v>92</v>
      </c>
      <c r="K2873" t="str">
        <f>IF(AND(C2873&gt;0,E2873="Нет показаний",I2873="ФЛ"),G2873*H2873,"")</f>
        <v/>
      </c>
    </row>
    <row r="2874" spans="1:11" x14ac:dyDescent="0.25">
      <c r="A2874" s="7">
        <v>431666</v>
      </c>
      <c r="B2874" s="7">
        <f>VLOOKUP(A2874,'Лицевые счета'!$A$1:$K$4570,2,0)</f>
        <v>431274</v>
      </c>
      <c r="C2874">
        <f>COUNTIF('ИПУ и ОКПУ'!$A$2:$A$3258,A2874)</f>
        <v>0</v>
      </c>
      <c r="D2874" t="str">
        <f>IF(C2874&gt;0,VLOOKUP(A2874,'ИПУ и ОКПУ'!$A$1:$O$3258,9,0),"")</f>
        <v/>
      </c>
      <c r="E2874" t="str">
        <f>IF(C2874&gt;0,IF(VLOOKUP(A2874,'ИПУ и ОКПУ'!$A$1:$O$3258,14,0)="Нет показаний","Нет показаний",""),"")</f>
        <v/>
      </c>
      <c r="F2874" t="str">
        <f>IF(AND(C2874&gt;0),SUMIF('ИПУ и ОКПУ'!$A$2:$A$3258,A2874,'ИПУ и ОКПУ'!$O$2:$O$3258),"")</f>
        <v/>
      </c>
      <c r="G2874">
        <f>VLOOKUP(A2874,'Лицевые счета'!$A$2:$K$4570,9,0)</f>
        <v>1</v>
      </c>
      <c r="H2874">
        <f>VLOOKUP(A2874,'Лицевые счета'!$A$2:$K$4570,10,0)</f>
        <v>92</v>
      </c>
      <c r="I2874" t="str">
        <f>VLOOKUP(A2874,'Лицевые счета'!$A$2:$K$4570,6,0)</f>
        <v>ФЛ</v>
      </c>
      <c r="J2874">
        <f>IF(AND(C2874=0,I2874="ФЛ"),G2874*H2874,"")</f>
        <v>92</v>
      </c>
      <c r="K2874" t="str">
        <f>IF(AND(C2874&gt;0,E2874="Нет показаний",I2874="ФЛ"),G2874*H2874,"")</f>
        <v/>
      </c>
    </row>
    <row r="2875" spans="1:11" x14ac:dyDescent="0.25">
      <c r="A2875" s="7">
        <v>431667</v>
      </c>
      <c r="B2875" s="7">
        <f>VLOOKUP(A2875,'Лицевые счета'!$A$1:$K$4570,2,0)</f>
        <v>431274</v>
      </c>
      <c r="C2875">
        <f>COUNTIF('ИПУ и ОКПУ'!$A$2:$A$3258,A2875)</f>
        <v>0</v>
      </c>
      <c r="D2875" t="str">
        <f>IF(C2875&gt;0,VLOOKUP(A2875,'ИПУ и ОКПУ'!$A$1:$O$3258,9,0),"")</f>
        <v/>
      </c>
      <c r="E2875" t="str">
        <f>IF(C2875&gt;0,IF(VLOOKUP(A2875,'ИПУ и ОКПУ'!$A$1:$O$3258,14,0)="Нет показаний","Нет показаний",""),"")</f>
        <v/>
      </c>
      <c r="F2875" t="str">
        <f>IF(AND(C2875&gt;0),SUMIF('ИПУ и ОКПУ'!$A$2:$A$3258,A2875,'ИПУ и ОКПУ'!$O$2:$O$3258),"")</f>
        <v/>
      </c>
      <c r="G2875">
        <f>VLOOKUP(A2875,'Лицевые счета'!$A$2:$K$4570,9,0)</f>
        <v>1</v>
      </c>
      <c r="H2875">
        <f>VLOOKUP(A2875,'Лицевые счета'!$A$2:$K$4570,10,0)</f>
        <v>92</v>
      </c>
      <c r="I2875" t="str">
        <f>VLOOKUP(A2875,'Лицевые счета'!$A$2:$K$4570,6,0)</f>
        <v>ФЛ</v>
      </c>
      <c r="J2875">
        <f>IF(AND(C2875=0,I2875="ФЛ"),G2875*H2875,"")</f>
        <v>92</v>
      </c>
      <c r="K2875" t="str">
        <f>IF(AND(C2875&gt;0,E2875="Нет показаний",I2875="ФЛ"),G2875*H2875,"")</f>
        <v/>
      </c>
    </row>
    <row r="2876" spans="1:11" x14ac:dyDescent="0.25">
      <c r="A2876" s="7">
        <v>431674</v>
      </c>
      <c r="B2876" s="7">
        <f>VLOOKUP(A2876,'Лицевые счета'!$A$1:$K$4570,2,0)</f>
        <v>431274</v>
      </c>
      <c r="C2876">
        <f>COUNTIF('ИПУ и ОКПУ'!$A$2:$A$3258,A2876)</f>
        <v>0</v>
      </c>
      <c r="D2876" t="str">
        <f>IF(C2876&gt;0,VLOOKUP(A2876,'ИПУ и ОКПУ'!$A$1:$O$3258,9,0),"")</f>
        <v/>
      </c>
      <c r="E2876" t="str">
        <f>IF(C2876&gt;0,IF(VLOOKUP(A2876,'ИПУ и ОКПУ'!$A$1:$O$3258,14,0)="Нет показаний","Нет показаний",""),"")</f>
        <v/>
      </c>
      <c r="F2876" t="str">
        <f>IF(AND(C2876&gt;0),SUMIF('ИПУ и ОКПУ'!$A$2:$A$3258,A2876,'ИПУ и ОКПУ'!$O$2:$O$3258),"")</f>
        <v/>
      </c>
      <c r="G2876">
        <f>VLOOKUP(A2876,'Лицевые счета'!$A$2:$K$4570,9,0)</f>
        <v>1</v>
      </c>
      <c r="H2876">
        <f>VLOOKUP(A2876,'Лицевые счета'!$A$2:$K$4570,10,0)</f>
        <v>92</v>
      </c>
      <c r="I2876" t="str">
        <f>VLOOKUP(A2876,'Лицевые счета'!$A$2:$K$4570,6,0)</f>
        <v>ФЛ</v>
      </c>
      <c r="J2876">
        <f>IF(AND(C2876=0,I2876="ФЛ"),G2876*H2876,"")</f>
        <v>92</v>
      </c>
      <c r="K2876" t="str">
        <f>IF(AND(C2876&gt;0,E2876="Нет показаний",I2876="ФЛ"),G2876*H2876,"")</f>
        <v/>
      </c>
    </row>
    <row r="2877" spans="1:11" x14ac:dyDescent="0.25">
      <c r="A2877" s="7">
        <v>431676</v>
      </c>
      <c r="B2877" s="7">
        <f>VLOOKUP(A2877,'Лицевые счета'!$A$1:$K$4570,2,0)</f>
        <v>431274</v>
      </c>
      <c r="C2877">
        <f>COUNTIF('ИПУ и ОКПУ'!$A$2:$A$3258,A2877)</f>
        <v>0</v>
      </c>
      <c r="D2877" t="str">
        <f>IF(C2877&gt;0,VLOOKUP(A2877,'ИПУ и ОКПУ'!$A$1:$O$3258,9,0),"")</f>
        <v/>
      </c>
      <c r="E2877" t="str">
        <f>IF(C2877&gt;0,IF(VLOOKUP(A2877,'ИПУ и ОКПУ'!$A$1:$O$3258,14,0)="Нет показаний","Нет показаний",""),"")</f>
        <v/>
      </c>
      <c r="F2877" t="str">
        <f>IF(AND(C2877&gt;0),SUMIF('ИПУ и ОКПУ'!$A$2:$A$3258,A2877,'ИПУ и ОКПУ'!$O$2:$O$3258),"")</f>
        <v/>
      </c>
      <c r="G2877">
        <f>VLOOKUP(A2877,'Лицевые счета'!$A$2:$K$4570,9,0)</f>
        <v>1</v>
      </c>
      <c r="H2877">
        <f>VLOOKUP(A2877,'Лицевые счета'!$A$2:$K$4570,10,0)</f>
        <v>92</v>
      </c>
      <c r="I2877" t="str">
        <f>VLOOKUP(A2877,'Лицевые счета'!$A$2:$K$4570,6,0)</f>
        <v>ФЛ</v>
      </c>
      <c r="J2877">
        <f>IF(AND(C2877=0,I2877="ФЛ"),G2877*H2877,"")</f>
        <v>92</v>
      </c>
      <c r="K2877" t="str">
        <f>IF(AND(C2877&gt;0,E2877="Нет показаний",I2877="ФЛ"),G2877*H2877,"")</f>
        <v/>
      </c>
    </row>
    <row r="2878" spans="1:11" x14ac:dyDescent="0.25">
      <c r="A2878" s="7">
        <v>431681</v>
      </c>
      <c r="B2878" s="7">
        <f>VLOOKUP(A2878,'Лицевые счета'!$A$1:$K$4570,2,0)</f>
        <v>431276</v>
      </c>
      <c r="C2878">
        <f>COUNTIF('ИПУ и ОКПУ'!$A$2:$A$3258,A2878)</f>
        <v>1</v>
      </c>
      <c r="D2878" t="str">
        <f>IF(C2878&gt;0,VLOOKUP(A2878,'ИПУ и ОКПУ'!$A$1:$O$3258,9,0),"")</f>
        <v>Одноставочный</v>
      </c>
      <c r="E2878" t="str">
        <f>IF(C2878&gt;0,IF(VLOOKUP(A2878,'ИПУ и ОКПУ'!$A$1:$O$3258,14,0)="Нет показаний","Нет показаний",""),"")</f>
        <v/>
      </c>
      <c r="F2878">
        <f>IF(AND(C2878&gt;0),SUMIF('ИПУ и ОКПУ'!$A$2:$A$3258,A2878,'ИПУ и ОКПУ'!$O$2:$O$3258),"")</f>
        <v>41.666666666666664</v>
      </c>
      <c r="G2878">
        <f>VLOOKUP(A2878,'Лицевые счета'!$A$2:$K$4570,9,0)</f>
        <v>1</v>
      </c>
      <c r="H2878">
        <f>VLOOKUP(A2878,'Лицевые счета'!$A$2:$K$4570,10,0)</f>
        <v>92</v>
      </c>
      <c r="I2878" t="str">
        <f>VLOOKUP(A2878,'Лицевые счета'!$A$2:$K$4570,6,0)</f>
        <v>ФЛ</v>
      </c>
      <c r="J2878" t="str">
        <f>IF(AND(C2878=0,I2878="ФЛ"),G2878*H2878,"")</f>
        <v/>
      </c>
      <c r="K2878" t="str">
        <f>IF(AND(C2878&gt;0,E2878="Нет показаний",I2878="ФЛ"),G2878*H2878,"")</f>
        <v/>
      </c>
    </row>
    <row r="2879" spans="1:11" x14ac:dyDescent="0.25">
      <c r="A2879" s="7">
        <v>431683</v>
      </c>
      <c r="B2879" s="7">
        <f>VLOOKUP(A2879,'Лицевые счета'!$A$1:$K$4570,2,0)</f>
        <v>431276</v>
      </c>
      <c r="C2879">
        <f>COUNTIF('ИПУ и ОКПУ'!$A$2:$A$3258,A2879)</f>
        <v>0</v>
      </c>
      <c r="D2879" t="str">
        <f>IF(C2879&gt;0,VLOOKUP(A2879,'ИПУ и ОКПУ'!$A$1:$O$3258,9,0),"")</f>
        <v/>
      </c>
      <c r="E2879" t="str">
        <f>IF(C2879&gt;0,IF(VLOOKUP(A2879,'ИПУ и ОКПУ'!$A$1:$O$3258,14,0)="Нет показаний","Нет показаний",""),"")</f>
        <v/>
      </c>
      <c r="F2879" t="str">
        <f>IF(AND(C2879&gt;0),SUMIF('ИПУ и ОКПУ'!$A$2:$A$3258,A2879,'ИПУ и ОКПУ'!$O$2:$O$3258),"")</f>
        <v/>
      </c>
      <c r="G2879">
        <f>VLOOKUP(A2879,'Лицевые счета'!$A$2:$K$4570,9,0)</f>
        <v>1</v>
      </c>
      <c r="H2879">
        <f>VLOOKUP(A2879,'Лицевые счета'!$A$2:$K$4570,10,0)</f>
        <v>92</v>
      </c>
      <c r="I2879" t="str">
        <f>VLOOKUP(A2879,'Лицевые счета'!$A$2:$K$4570,6,0)</f>
        <v>ФЛ</v>
      </c>
      <c r="J2879">
        <f>IF(AND(C2879=0,I2879="ФЛ"),G2879*H2879,"")</f>
        <v>92</v>
      </c>
      <c r="K2879" t="str">
        <f>IF(AND(C2879&gt;0,E2879="Нет показаний",I2879="ФЛ"),G2879*H2879,"")</f>
        <v/>
      </c>
    </row>
    <row r="2880" spans="1:11" x14ac:dyDescent="0.25">
      <c r="A2880" s="7">
        <v>431687</v>
      </c>
      <c r="B2880" s="7">
        <f>VLOOKUP(A2880,'Лицевые счета'!$A$1:$K$4570,2,0)</f>
        <v>431276</v>
      </c>
      <c r="C2880">
        <f>COUNTIF('ИПУ и ОКПУ'!$A$2:$A$3258,A2880)</f>
        <v>1</v>
      </c>
      <c r="D2880" t="str">
        <f>IF(C2880&gt;0,VLOOKUP(A2880,'ИПУ и ОКПУ'!$A$1:$O$3258,9,0),"")</f>
        <v>Одноставочный</v>
      </c>
      <c r="E2880" t="str">
        <f>IF(C2880&gt;0,IF(VLOOKUP(A2880,'ИПУ и ОКПУ'!$A$1:$O$3258,14,0)="Нет показаний","Нет показаний",""),"")</f>
        <v/>
      </c>
      <c r="F2880">
        <f>IF(AND(C2880&gt;0),SUMIF('ИПУ и ОКПУ'!$A$2:$A$3258,A2880,'ИПУ и ОКПУ'!$O$2:$O$3258),"")</f>
        <v>220</v>
      </c>
      <c r="G2880">
        <f>VLOOKUP(A2880,'Лицевые счета'!$A$2:$K$4570,9,0)</f>
        <v>1</v>
      </c>
      <c r="H2880">
        <f>VLOOKUP(A2880,'Лицевые счета'!$A$2:$K$4570,10,0)</f>
        <v>118.7</v>
      </c>
      <c r="I2880" t="str">
        <f>VLOOKUP(A2880,'Лицевые счета'!$A$2:$K$4570,6,0)</f>
        <v>ФЛ</v>
      </c>
      <c r="J2880" t="str">
        <f>IF(AND(C2880=0,I2880="ФЛ"),G2880*H2880,"")</f>
        <v/>
      </c>
      <c r="K2880" t="str">
        <f>IF(AND(C2880&gt;0,E2880="Нет показаний",I2880="ФЛ"),G2880*H2880,"")</f>
        <v/>
      </c>
    </row>
    <row r="2881" spans="1:11" x14ac:dyDescent="0.25">
      <c r="A2881" s="7">
        <v>431692</v>
      </c>
      <c r="B2881" s="7">
        <f>VLOOKUP(A2881,'Лицевые счета'!$A$1:$K$4570,2,0)</f>
        <v>431276</v>
      </c>
      <c r="C2881">
        <f>COUNTIF('ИПУ и ОКПУ'!$A$2:$A$3258,A2881)</f>
        <v>1</v>
      </c>
      <c r="D2881" t="str">
        <f>IF(C2881&gt;0,VLOOKUP(A2881,'ИПУ и ОКПУ'!$A$1:$O$3258,9,0),"")</f>
        <v>Одноставочный</v>
      </c>
      <c r="E2881" t="str">
        <f>IF(C2881&gt;0,IF(VLOOKUP(A2881,'ИПУ и ОКПУ'!$A$1:$O$3258,14,0)="Нет показаний","Нет показаний",""),"")</f>
        <v/>
      </c>
      <c r="F2881">
        <f>IF(AND(C2881&gt;0),SUMIF('ИПУ и ОКПУ'!$A$2:$A$3258,A2881,'ИПУ и ОКПУ'!$O$2:$O$3258),"")</f>
        <v>75</v>
      </c>
      <c r="G2881">
        <f>VLOOKUP(A2881,'Лицевые счета'!$A$2:$K$4570,9,0)</f>
        <v>1</v>
      </c>
      <c r="H2881">
        <f>VLOOKUP(A2881,'Лицевые счета'!$A$2:$K$4570,10,0)</f>
        <v>92</v>
      </c>
      <c r="I2881" t="str">
        <f>VLOOKUP(A2881,'Лицевые счета'!$A$2:$K$4570,6,0)</f>
        <v>ФЛ</v>
      </c>
      <c r="J2881" t="str">
        <f>IF(AND(C2881=0,I2881="ФЛ"),G2881*H2881,"")</f>
        <v/>
      </c>
      <c r="K2881" t="str">
        <f>IF(AND(C2881&gt;0,E2881="Нет показаний",I2881="ФЛ"),G2881*H2881,"")</f>
        <v/>
      </c>
    </row>
    <row r="2882" spans="1:11" x14ac:dyDescent="0.25">
      <c r="A2882" s="7">
        <v>431694</v>
      </c>
      <c r="B2882" s="7">
        <f>VLOOKUP(A2882,'Лицевые счета'!$A$1:$K$4570,2,0)</f>
        <v>431276</v>
      </c>
      <c r="C2882">
        <f>COUNTIF('ИПУ и ОКПУ'!$A$2:$A$3258,A2882)</f>
        <v>1</v>
      </c>
      <c r="D2882" t="str">
        <f>IF(C2882&gt;0,VLOOKUP(A2882,'ИПУ и ОКПУ'!$A$1:$O$3258,9,0),"")</f>
        <v>Одноставочный</v>
      </c>
      <c r="E2882" t="str">
        <f>IF(C2882&gt;0,IF(VLOOKUP(A2882,'ИПУ и ОКПУ'!$A$1:$O$3258,14,0)="Нет показаний","Нет показаний",""),"")</f>
        <v/>
      </c>
      <c r="F2882">
        <f>IF(AND(C2882&gt;0),SUMIF('ИПУ и ОКПУ'!$A$2:$A$3258,A2882,'ИПУ и ОКПУ'!$O$2:$O$3258),"")</f>
        <v>2</v>
      </c>
      <c r="G2882">
        <f>VLOOKUP(A2882,'Лицевые счета'!$A$2:$K$4570,9,0)</f>
        <v>1</v>
      </c>
      <c r="H2882">
        <f>VLOOKUP(A2882,'Лицевые счета'!$A$2:$K$4570,10,0)</f>
        <v>92</v>
      </c>
      <c r="I2882" t="str">
        <f>VLOOKUP(A2882,'Лицевые счета'!$A$2:$K$4570,6,0)</f>
        <v>ФЛ</v>
      </c>
      <c r="J2882" t="str">
        <f>IF(AND(C2882=0,I2882="ФЛ"),G2882*H2882,"")</f>
        <v/>
      </c>
      <c r="K2882" t="str">
        <f>IF(AND(C2882&gt;0,E2882="Нет показаний",I2882="ФЛ"),G2882*H2882,"")</f>
        <v/>
      </c>
    </row>
    <row r="2883" spans="1:11" x14ac:dyDescent="0.25">
      <c r="A2883" s="7">
        <v>431696</v>
      </c>
      <c r="B2883" s="7">
        <f>VLOOKUP(A2883,'Лицевые счета'!$A$1:$K$4570,2,0)</f>
        <v>431276</v>
      </c>
      <c r="C2883">
        <f>COUNTIF('ИПУ и ОКПУ'!$A$2:$A$3258,A2883)</f>
        <v>0</v>
      </c>
      <c r="D2883" t="str">
        <f>IF(C2883&gt;0,VLOOKUP(A2883,'ИПУ и ОКПУ'!$A$1:$O$3258,9,0),"")</f>
        <v/>
      </c>
      <c r="E2883" t="str">
        <f>IF(C2883&gt;0,IF(VLOOKUP(A2883,'ИПУ и ОКПУ'!$A$1:$O$3258,14,0)="Нет показаний","Нет показаний",""),"")</f>
        <v/>
      </c>
      <c r="F2883" t="str">
        <f>IF(AND(C2883&gt;0),SUMIF('ИПУ и ОКПУ'!$A$2:$A$3258,A2883,'ИПУ и ОКПУ'!$O$2:$O$3258),"")</f>
        <v/>
      </c>
      <c r="G2883">
        <f>VLOOKUP(A2883,'Лицевые счета'!$A$2:$K$4570,9,0)</f>
        <v>1</v>
      </c>
      <c r="H2883">
        <f>VLOOKUP(A2883,'Лицевые счета'!$A$2:$K$4570,10,0)</f>
        <v>92</v>
      </c>
      <c r="I2883" t="str">
        <f>VLOOKUP(A2883,'Лицевые счета'!$A$2:$K$4570,6,0)</f>
        <v>ФЛ</v>
      </c>
      <c r="J2883">
        <f>IF(AND(C2883=0,I2883="ФЛ"),G2883*H2883,"")</f>
        <v>92</v>
      </c>
      <c r="K2883" t="str">
        <f>IF(AND(C2883&gt;0,E2883="Нет показаний",I2883="ФЛ"),G2883*H2883,"")</f>
        <v/>
      </c>
    </row>
    <row r="2884" spans="1:11" x14ac:dyDescent="0.25">
      <c r="A2884" s="7">
        <v>431705</v>
      </c>
      <c r="B2884" s="7">
        <f>VLOOKUP(A2884,'Лицевые счета'!$A$1:$K$4570,2,0)</f>
        <v>431276</v>
      </c>
      <c r="C2884">
        <f>COUNTIF('ИПУ и ОКПУ'!$A$2:$A$3258,A2884)</f>
        <v>1</v>
      </c>
      <c r="D2884" t="str">
        <f>IF(C2884&gt;0,VLOOKUP(A2884,'ИПУ и ОКПУ'!$A$1:$O$3258,9,0),"")</f>
        <v>Одноставочный</v>
      </c>
      <c r="E2884" t="str">
        <f>IF(C2884&gt;0,IF(VLOOKUP(A2884,'ИПУ и ОКПУ'!$A$1:$O$3258,14,0)="Нет показаний","Нет показаний",""),"")</f>
        <v/>
      </c>
      <c r="F2884">
        <f>IF(AND(C2884&gt;0),SUMIF('ИПУ и ОКПУ'!$A$2:$A$3258,A2884,'ИПУ и ОКПУ'!$O$2:$O$3258),"")</f>
        <v>186</v>
      </c>
      <c r="G2884">
        <f>VLOOKUP(A2884,'Лицевые счета'!$A$2:$K$4570,9,0)</f>
        <v>1</v>
      </c>
      <c r="H2884">
        <f>VLOOKUP(A2884,'Лицевые счета'!$A$2:$K$4570,10,0)</f>
        <v>92</v>
      </c>
      <c r="I2884" t="str">
        <f>VLOOKUP(A2884,'Лицевые счета'!$A$2:$K$4570,6,0)</f>
        <v>ФЛ</v>
      </c>
      <c r="J2884" t="str">
        <f>IF(AND(C2884=0,I2884="ФЛ"),G2884*H2884,"")</f>
        <v/>
      </c>
      <c r="K2884" t="str">
        <f>IF(AND(C2884&gt;0,E2884="Нет показаний",I2884="ФЛ"),G2884*H2884,"")</f>
        <v/>
      </c>
    </row>
    <row r="2885" spans="1:11" x14ac:dyDescent="0.25">
      <c r="A2885" s="7">
        <v>431709</v>
      </c>
      <c r="B2885" s="7">
        <f>VLOOKUP(A2885,'Лицевые счета'!$A$1:$K$4570,2,0)</f>
        <v>431276</v>
      </c>
      <c r="C2885">
        <f>COUNTIF('ИПУ и ОКПУ'!$A$2:$A$3258,A2885)</f>
        <v>1</v>
      </c>
      <c r="D2885" t="str">
        <f>IF(C2885&gt;0,VLOOKUP(A2885,'ИПУ и ОКПУ'!$A$1:$O$3258,9,0),"")</f>
        <v>Одноставочный</v>
      </c>
      <c r="E2885" t="str">
        <f>IF(C2885&gt;0,IF(VLOOKUP(A2885,'ИПУ и ОКПУ'!$A$1:$O$3258,14,0)="Нет показаний","Нет показаний",""),"")</f>
        <v>Нет показаний</v>
      </c>
      <c r="F2885">
        <f>IF(AND(C2885&gt;0),SUMIF('ИПУ и ОКПУ'!$A$2:$A$3258,A2885,'ИПУ и ОКПУ'!$O$2:$O$3258),"")</f>
        <v>0</v>
      </c>
      <c r="G2885">
        <f>VLOOKUP(A2885,'Лицевые счета'!$A$2:$K$4570,9,0)</f>
        <v>1</v>
      </c>
      <c r="H2885">
        <f>VLOOKUP(A2885,'Лицевые счета'!$A$2:$K$4570,10,0)</f>
        <v>118.7</v>
      </c>
      <c r="I2885" t="str">
        <f>VLOOKUP(A2885,'Лицевые счета'!$A$2:$K$4570,6,0)</f>
        <v>ФЛ</v>
      </c>
      <c r="J2885" t="str">
        <f>IF(AND(C2885=0,I2885="ФЛ"),G2885*H2885,"")</f>
        <v/>
      </c>
      <c r="K2885">
        <f>IF(AND(C2885&gt;0,E2885="Нет показаний",I2885="ФЛ"),G2885*H2885,"")</f>
        <v>118.7</v>
      </c>
    </row>
    <row r="2886" spans="1:11" x14ac:dyDescent="0.25">
      <c r="A2886" s="7">
        <v>431715</v>
      </c>
      <c r="B2886" s="7">
        <f>VLOOKUP(A2886,'Лицевые счета'!$A$1:$K$4570,2,0)</f>
        <v>431276</v>
      </c>
      <c r="C2886">
        <f>COUNTIF('ИПУ и ОКПУ'!$A$2:$A$3258,A2886)</f>
        <v>1</v>
      </c>
      <c r="D2886" t="str">
        <f>IF(C2886&gt;0,VLOOKUP(A2886,'ИПУ и ОКПУ'!$A$1:$O$3258,9,0),"")</f>
        <v>Одноставочный</v>
      </c>
      <c r="E2886" t="str">
        <f>IF(C2886&gt;0,IF(VLOOKUP(A2886,'ИПУ и ОКПУ'!$A$1:$O$3258,14,0)="Нет показаний","Нет показаний",""),"")</f>
        <v/>
      </c>
      <c r="F2886">
        <f>IF(AND(C2886&gt;0),SUMIF('ИПУ и ОКПУ'!$A$2:$A$3258,A2886,'ИПУ и ОКПУ'!$O$2:$O$3258),"")</f>
        <v>200</v>
      </c>
      <c r="G2886">
        <f>VLOOKUP(A2886,'Лицевые счета'!$A$2:$K$4570,9,0)</f>
        <v>1</v>
      </c>
      <c r="H2886">
        <f>VLOOKUP(A2886,'Лицевые счета'!$A$2:$K$4570,10,0)</f>
        <v>118.7</v>
      </c>
      <c r="I2886" t="str">
        <f>VLOOKUP(A2886,'Лицевые счета'!$A$2:$K$4570,6,0)</f>
        <v>ФЛ</v>
      </c>
      <c r="J2886" t="str">
        <f>IF(AND(C2886=0,I2886="ФЛ"),G2886*H2886,"")</f>
        <v/>
      </c>
      <c r="K2886" t="str">
        <f>IF(AND(C2886&gt;0,E2886="Нет показаний",I2886="ФЛ"),G2886*H2886,"")</f>
        <v/>
      </c>
    </row>
    <row r="2887" spans="1:11" x14ac:dyDescent="0.25">
      <c r="A2887" s="7">
        <v>431716</v>
      </c>
      <c r="B2887" s="7">
        <f>VLOOKUP(A2887,'Лицевые счета'!$A$1:$K$4570,2,0)</f>
        <v>431276</v>
      </c>
      <c r="C2887">
        <f>COUNTIF('ИПУ и ОКПУ'!$A$2:$A$3258,A2887)</f>
        <v>1</v>
      </c>
      <c r="D2887" t="str">
        <f>IF(C2887&gt;0,VLOOKUP(A2887,'ИПУ и ОКПУ'!$A$1:$O$3258,9,0),"")</f>
        <v>Одноставочный</v>
      </c>
      <c r="E2887" t="str">
        <f>IF(C2887&gt;0,IF(VLOOKUP(A2887,'ИПУ и ОКПУ'!$A$1:$O$3258,14,0)="Нет показаний","Нет показаний",""),"")</f>
        <v/>
      </c>
      <c r="F2887">
        <f>IF(AND(C2887&gt;0),SUMIF('ИПУ и ОКПУ'!$A$2:$A$3258,A2887,'ИПУ и ОКПУ'!$O$2:$O$3258),"")</f>
        <v>164</v>
      </c>
      <c r="G2887">
        <f>VLOOKUP(A2887,'Лицевые счета'!$A$2:$K$4570,9,0)</f>
        <v>1</v>
      </c>
      <c r="H2887">
        <f>VLOOKUP(A2887,'Лицевые счета'!$A$2:$K$4570,10,0)</f>
        <v>92</v>
      </c>
      <c r="I2887" t="str">
        <f>VLOOKUP(A2887,'Лицевые счета'!$A$2:$K$4570,6,0)</f>
        <v>ФЛ</v>
      </c>
      <c r="J2887" t="str">
        <f>IF(AND(C2887=0,I2887="ФЛ"),G2887*H2887,"")</f>
        <v/>
      </c>
      <c r="K2887" t="str">
        <f>IF(AND(C2887&gt;0,E2887="Нет показаний",I2887="ФЛ"),G2887*H2887,"")</f>
        <v/>
      </c>
    </row>
    <row r="2888" spans="1:11" x14ac:dyDescent="0.25">
      <c r="A2888" s="7">
        <v>431720</v>
      </c>
      <c r="B2888" s="7">
        <f>VLOOKUP(A2888,'Лицевые счета'!$A$1:$K$4570,2,0)</f>
        <v>431277</v>
      </c>
      <c r="C2888">
        <f>COUNTIF('ИПУ и ОКПУ'!$A$2:$A$3258,A2888)</f>
        <v>0</v>
      </c>
      <c r="D2888" t="str">
        <f>IF(C2888&gt;0,VLOOKUP(A2888,'ИПУ и ОКПУ'!$A$1:$O$3258,9,0),"")</f>
        <v/>
      </c>
      <c r="E2888" t="str">
        <f>IF(C2888&gt;0,IF(VLOOKUP(A2888,'ИПУ и ОКПУ'!$A$1:$O$3258,14,0)="Нет показаний","Нет показаний",""),"")</f>
        <v/>
      </c>
      <c r="F2888" t="str">
        <f>IF(AND(C2888&gt;0),SUMIF('ИПУ и ОКПУ'!$A$2:$A$3258,A2888,'ИПУ и ОКПУ'!$O$2:$O$3258),"")</f>
        <v/>
      </c>
      <c r="G2888">
        <f>VLOOKUP(A2888,'Лицевые счета'!$A$2:$K$4570,9,0)</f>
        <v>1</v>
      </c>
      <c r="H2888">
        <f>VLOOKUP(A2888,'Лицевые счета'!$A$2:$K$4570,10,0)</f>
        <v>92</v>
      </c>
      <c r="I2888" t="str">
        <f>VLOOKUP(A2888,'Лицевые счета'!$A$2:$K$4570,6,0)</f>
        <v>ФЛ</v>
      </c>
      <c r="J2888">
        <f>IF(AND(C2888=0,I2888="ФЛ"),G2888*H2888,"")</f>
        <v>92</v>
      </c>
      <c r="K2888" t="str">
        <f>IF(AND(C2888&gt;0,E2888="Нет показаний",I2888="ФЛ"),G2888*H2888,"")</f>
        <v/>
      </c>
    </row>
    <row r="2889" spans="1:11" x14ac:dyDescent="0.25">
      <c r="A2889" s="7">
        <v>431721</v>
      </c>
      <c r="B2889" s="7">
        <f>VLOOKUP(A2889,'Лицевые счета'!$A$1:$K$4570,2,0)</f>
        <v>431277</v>
      </c>
      <c r="C2889">
        <f>COUNTIF('ИПУ и ОКПУ'!$A$2:$A$3258,A2889)</f>
        <v>1</v>
      </c>
      <c r="D2889" t="str">
        <f>IF(C2889&gt;0,VLOOKUP(A2889,'ИПУ и ОКПУ'!$A$1:$O$3258,9,0),"")</f>
        <v>Одноставочный</v>
      </c>
      <c r="E2889" t="str">
        <f>IF(C2889&gt;0,IF(VLOOKUP(A2889,'ИПУ и ОКПУ'!$A$1:$O$3258,14,0)="Нет показаний","Нет показаний",""),"")</f>
        <v>Нет показаний</v>
      </c>
      <c r="F2889">
        <f>IF(AND(C2889&gt;0),SUMIF('ИПУ и ОКПУ'!$A$2:$A$3258,A2889,'ИПУ и ОКПУ'!$O$2:$O$3258),"")</f>
        <v>0</v>
      </c>
      <c r="G2889">
        <f>VLOOKUP(A2889,'Лицевые счета'!$A$2:$K$4570,9,0)</f>
        <v>1</v>
      </c>
      <c r="H2889">
        <f>VLOOKUP(A2889,'Лицевые счета'!$A$2:$K$4570,10,0)</f>
        <v>92</v>
      </c>
      <c r="I2889" t="str">
        <f>VLOOKUP(A2889,'Лицевые счета'!$A$2:$K$4570,6,0)</f>
        <v>ФЛ</v>
      </c>
      <c r="J2889" t="str">
        <f>IF(AND(C2889=0,I2889="ФЛ"),G2889*H2889,"")</f>
        <v/>
      </c>
      <c r="K2889">
        <f>IF(AND(C2889&gt;0,E2889="Нет показаний",I2889="ФЛ"),G2889*H2889,"")</f>
        <v>92</v>
      </c>
    </row>
    <row r="2890" spans="1:11" x14ac:dyDescent="0.25">
      <c r="A2890" s="7">
        <v>431722</v>
      </c>
      <c r="B2890" s="7">
        <f>VLOOKUP(A2890,'Лицевые счета'!$A$1:$K$4570,2,0)</f>
        <v>431277</v>
      </c>
      <c r="C2890">
        <f>COUNTIF('ИПУ и ОКПУ'!$A$2:$A$3258,A2890)</f>
        <v>1</v>
      </c>
      <c r="D2890" t="str">
        <f>IF(C2890&gt;0,VLOOKUP(A2890,'ИПУ и ОКПУ'!$A$1:$O$3258,9,0),"")</f>
        <v>Одноставочный</v>
      </c>
      <c r="E2890" t="str">
        <f>IF(C2890&gt;0,IF(VLOOKUP(A2890,'ИПУ и ОКПУ'!$A$1:$O$3258,14,0)="Нет показаний","Нет показаний",""),"")</f>
        <v>Нет показаний</v>
      </c>
      <c r="F2890">
        <f>IF(AND(C2890&gt;0),SUMIF('ИПУ и ОКПУ'!$A$2:$A$3258,A2890,'ИПУ и ОКПУ'!$O$2:$O$3258),"")</f>
        <v>0</v>
      </c>
      <c r="G2890">
        <f>VLOOKUP(A2890,'Лицевые счета'!$A$2:$K$4570,9,0)</f>
        <v>1</v>
      </c>
      <c r="H2890">
        <f>VLOOKUP(A2890,'Лицевые счета'!$A$2:$K$4570,10,0)</f>
        <v>92</v>
      </c>
      <c r="I2890" t="str">
        <f>VLOOKUP(A2890,'Лицевые счета'!$A$2:$K$4570,6,0)</f>
        <v>ФЛ</v>
      </c>
      <c r="J2890" t="str">
        <f>IF(AND(C2890=0,I2890="ФЛ"),G2890*H2890,"")</f>
        <v/>
      </c>
      <c r="K2890">
        <f>IF(AND(C2890&gt;0,E2890="Нет показаний",I2890="ФЛ"),G2890*H2890,"")</f>
        <v>92</v>
      </c>
    </row>
    <row r="2891" spans="1:11" x14ac:dyDescent="0.25">
      <c r="A2891" s="7">
        <v>431728</v>
      </c>
      <c r="B2891" s="7">
        <f>VLOOKUP(A2891,'Лицевые счета'!$A$1:$K$4570,2,0)</f>
        <v>431277</v>
      </c>
      <c r="C2891">
        <f>COUNTIF('ИПУ и ОКПУ'!$A$2:$A$3258,A2891)</f>
        <v>1</v>
      </c>
      <c r="D2891" t="str">
        <f>IF(C2891&gt;0,VLOOKUP(A2891,'ИПУ и ОКПУ'!$A$1:$O$3258,9,0),"")</f>
        <v>Одноставочный</v>
      </c>
      <c r="E2891" t="str">
        <f>IF(C2891&gt;0,IF(VLOOKUP(A2891,'ИПУ и ОКПУ'!$A$1:$O$3258,14,0)="Нет показаний","Нет показаний",""),"")</f>
        <v/>
      </c>
      <c r="F2891">
        <f>IF(AND(C2891&gt;0),SUMIF('ИПУ и ОКПУ'!$A$2:$A$3258,A2891,'ИПУ и ОКПУ'!$O$2:$O$3258),"")</f>
        <v>218.5</v>
      </c>
      <c r="G2891">
        <f>VLOOKUP(A2891,'Лицевые счета'!$A$2:$K$4570,9,0)</f>
        <v>1</v>
      </c>
      <c r="H2891">
        <f>VLOOKUP(A2891,'Лицевые счета'!$A$2:$K$4570,10,0)</f>
        <v>92</v>
      </c>
      <c r="I2891" t="str">
        <f>VLOOKUP(A2891,'Лицевые счета'!$A$2:$K$4570,6,0)</f>
        <v>ФЛ</v>
      </c>
      <c r="J2891" t="str">
        <f>IF(AND(C2891=0,I2891="ФЛ"),G2891*H2891,"")</f>
        <v/>
      </c>
      <c r="K2891" t="str">
        <f>IF(AND(C2891&gt;0,E2891="Нет показаний",I2891="ФЛ"),G2891*H2891,"")</f>
        <v/>
      </c>
    </row>
    <row r="2892" spans="1:11" x14ac:dyDescent="0.25">
      <c r="A2892" s="7">
        <v>431730</v>
      </c>
      <c r="B2892" s="7">
        <f>VLOOKUP(A2892,'Лицевые счета'!$A$1:$K$4570,2,0)</f>
        <v>431277</v>
      </c>
      <c r="C2892">
        <f>COUNTIF('ИПУ и ОКПУ'!$A$2:$A$3258,A2892)</f>
        <v>1</v>
      </c>
      <c r="D2892" t="str">
        <f>IF(C2892&gt;0,VLOOKUP(A2892,'ИПУ и ОКПУ'!$A$1:$O$3258,9,0),"")</f>
        <v>Одноставочный</v>
      </c>
      <c r="E2892" t="str">
        <f>IF(C2892&gt;0,IF(VLOOKUP(A2892,'ИПУ и ОКПУ'!$A$1:$O$3258,14,0)="Нет показаний","Нет показаний",""),"")</f>
        <v>Нет показаний</v>
      </c>
      <c r="F2892">
        <f>IF(AND(C2892&gt;0),SUMIF('ИПУ и ОКПУ'!$A$2:$A$3258,A2892,'ИПУ и ОКПУ'!$O$2:$O$3258),"")</f>
        <v>0</v>
      </c>
      <c r="G2892">
        <f>VLOOKUP(A2892,'Лицевые счета'!$A$2:$K$4570,9,0)</f>
        <v>1</v>
      </c>
      <c r="H2892">
        <f>VLOOKUP(A2892,'Лицевые счета'!$A$2:$K$4570,10,0)</f>
        <v>134.30000000000001</v>
      </c>
      <c r="I2892" t="str">
        <f>VLOOKUP(A2892,'Лицевые счета'!$A$2:$K$4570,6,0)</f>
        <v>ФЛ</v>
      </c>
      <c r="J2892" t="str">
        <f>IF(AND(C2892=0,I2892="ФЛ"),G2892*H2892,"")</f>
        <v/>
      </c>
      <c r="K2892">
        <f>IF(AND(C2892&gt;0,E2892="Нет показаний",I2892="ФЛ"),G2892*H2892,"")</f>
        <v>134.30000000000001</v>
      </c>
    </row>
    <row r="2893" spans="1:11" x14ac:dyDescent="0.25">
      <c r="A2893" s="7">
        <v>431836</v>
      </c>
      <c r="B2893" s="7">
        <f>VLOOKUP(A2893,'Лицевые счета'!$A$1:$K$4570,2,0)</f>
        <v>431283</v>
      </c>
      <c r="C2893">
        <f>COUNTIF('ИПУ и ОКПУ'!$A$2:$A$3258,A2893)</f>
        <v>1</v>
      </c>
      <c r="D2893" t="str">
        <f>IF(C2893&gt;0,VLOOKUP(A2893,'ИПУ и ОКПУ'!$A$1:$O$3258,9,0),"")</f>
        <v>Одноставочный</v>
      </c>
      <c r="E2893" t="str">
        <f>IF(C2893&gt;0,IF(VLOOKUP(A2893,'ИПУ и ОКПУ'!$A$1:$O$3258,14,0)="Нет показаний","Нет показаний",""),"")</f>
        <v>Нет показаний</v>
      </c>
      <c r="F2893">
        <f>IF(AND(C2893&gt;0),SUMIF('ИПУ и ОКПУ'!$A$2:$A$3258,A2893,'ИПУ и ОКПУ'!$O$2:$O$3258),"")</f>
        <v>0</v>
      </c>
      <c r="G2893">
        <f>VLOOKUP(A2893,'Лицевые счета'!$A$2:$K$4570,9,0)</f>
        <v>1</v>
      </c>
      <c r="H2893">
        <f>VLOOKUP(A2893,'Лицевые счета'!$A$2:$K$4570,10,0)</f>
        <v>92</v>
      </c>
      <c r="I2893" t="str">
        <f>VLOOKUP(A2893,'Лицевые счета'!$A$2:$K$4570,6,0)</f>
        <v>ФЛ</v>
      </c>
      <c r="J2893" t="str">
        <f>IF(AND(C2893=0,I2893="ФЛ"),G2893*H2893,"")</f>
        <v/>
      </c>
      <c r="K2893">
        <f>IF(AND(C2893&gt;0,E2893="Нет показаний",I2893="ФЛ"),G2893*H2893,"")</f>
        <v>92</v>
      </c>
    </row>
    <row r="2894" spans="1:11" x14ac:dyDescent="0.25">
      <c r="A2894" s="7">
        <v>431837</v>
      </c>
      <c r="B2894" s="7">
        <f>VLOOKUP(A2894,'Лицевые счета'!$A$1:$K$4570,2,0)</f>
        <v>431283</v>
      </c>
      <c r="C2894">
        <f>COUNTIF('ИПУ и ОКПУ'!$A$2:$A$3258,A2894)</f>
        <v>1</v>
      </c>
      <c r="D2894" t="str">
        <f>IF(C2894&gt;0,VLOOKUP(A2894,'ИПУ и ОКПУ'!$A$1:$O$3258,9,0),"")</f>
        <v>Одноставочный</v>
      </c>
      <c r="E2894" t="str">
        <f>IF(C2894&gt;0,IF(VLOOKUP(A2894,'ИПУ и ОКПУ'!$A$1:$O$3258,14,0)="Нет показаний","Нет показаний",""),"")</f>
        <v>Нет показаний</v>
      </c>
      <c r="F2894">
        <f>IF(AND(C2894&gt;0),SUMIF('ИПУ и ОКПУ'!$A$2:$A$3258,A2894,'ИПУ и ОКПУ'!$O$2:$O$3258),"")</f>
        <v>0</v>
      </c>
      <c r="G2894">
        <f>VLOOKUP(A2894,'Лицевые счета'!$A$2:$K$4570,9,0)</f>
        <v>1</v>
      </c>
      <c r="H2894">
        <f>VLOOKUP(A2894,'Лицевые счета'!$A$2:$K$4570,10,0)</f>
        <v>92</v>
      </c>
      <c r="I2894" t="str">
        <f>VLOOKUP(A2894,'Лицевые счета'!$A$2:$K$4570,6,0)</f>
        <v>ФЛ</v>
      </c>
      <c r="J2894" t="str">
        <f>IF(AND(C2894=0,I2894="ФЛ"),G2894*H2894,"")</f>
        <v/>
      </c>
      <c r="K2894">
        <f>IF(AND(C2894&gt;0,E2894="Нет показаний",I2894="ФЛ"),G2894*H2894,"")</f>
        <v>92</v>
      </c>
    </row>
    <row r="2895" spans="1:11" x14ac:dyDescent="0.25">
      <c r="A2895" s="7">
        <v>431838</v>
      </c>
      <c r="B2895" s="7">
        <f>VLOOKUP(A2895,'Лицевые счета'!$A$1:$K$4570,2,0)</f>
        <v>431283</v>
      </c>
      <c r="C2895">
        <f>COUNTIF('ИПУ и ОКПУ'!$A$2:$A$3258,A2895)</f>
        <v>1</v>
      </c>
      <c r="D2895" t="str">
        <f>IF(C2895&gt;0,VLOOKUP(A2895,'ИПУ и ОКПУ'!$A$1:$O$3258,9,0),"")</f>
        <v>Одноставочный</v>
      </c>
      <c r="E2895" t="str">
        <f>IF(C2895&gt;0,IF(VLOOKUP(A2895,'ИПУ и ОКПУ'!$A$1:$O$3258,14,0)="Нет показаний","Нет показаний",""),"")</f>
        <v>Нет показаний</v>
      </c>
      <c r="F2895">
        <f>IF(AND(C2895&gt;0),SUMIF('ИПУ и ОКПУ'!$A$2:$A$3258,A2895,'ИПУ и ОКПУ'!$O$2:$O$3258),"")</f>
        <v>0</v>
      </c>
      <c r="G2895">
        <f>VLOOKUP(A2895,'Лицевые счета'!$A$2:$K$4570,9,0)</f>
        <v>1</v>
      </c>
      <c r="H2895">
        <f>VLOOKUP(A2895,'Лицевые счета'!$A$2:$K$4570,10,0)</f>
        <v>92</v>
      </c>
      <c r="I2895" t="str">
        <f>VLOOKUP(A2895,'Лицевые счета'!$A$2:$K$4570,6,0)</f>
        <v>ФЛ</v>
      </c>
      <c r="J2895" t="str">
        <f>IF(AND(C2895=0,I2895="ФЛ"),G2895*H2895,"")</f>
        <v/>
      </c>
      <c r="K2895">
        <f>IF(AND(C2895&gt;0,E2895="Нет показаний",I2895="ФЛ"),G2895*H2895,"")</f>
        <v>92</v>
      </c>
    </row>
    <row r="2896" spans="1:11" x14ac:dyDescent="0.25">
      <c r="A2896" s="7">
        <v>431840</v>
      </c>
      <c r="B2896" s="7">
        <f>VLOOKUP(A2896,'Лицевые счета'!$A$1:$K$4570,2,0)</f>
        <v>431283</v>
      </c>
      <c r="C2896">
        <f>COUNTIF('ИПУ и ОКПУ'!$A$2:$A$3258,A2896)</f>
        <v>1</v>
      </c>
      <c r="D2896" t="str">
        <f>IF(C2896&gt;0,VLOOKUP(A2896,'ИПУ и ОКПУ'!$A$1:$O$3258,9,0),"")</f>
        <v>Одноставочный</v>
      </c>
      <c r="E2896" t="str">
        <f>IF(C2896&gt;0,IF(VLOOKUP(A2896,'ИПУ и ОКПУ'!$A$1:$O$3258,14,0)="Нет показаний","Нет показаний",""),"")</f>
        <v/>
      </c>
      <c r="F2896">
        <f>IF(AND(C2896&gt;0),SUMIF('ИПУ и ОКПУ'!$A$2:$A$3258,A2896,'ИПУ и ОКПУ'!$O$2:$O$3258),"")</f>
        <v>15</v>
      </c>
      <c r="G2896">
        <f>VLOOKUP(A2896,'Лицевые счета'!$A$2:$K$4570,9,0)</f>
        <v>1</v>
      </c>
      <c r="H2896">
        <f>VLOOKUP(A2896,'Лицевые счета'!$A$2:$K$4570,10,0)</f>
        <v>118.7</v>
      </c>
      <c r="I2896" t="str">
        <f>VLOOKUP(A2896,'Лицевые счета'!$A$2:$K$4570,6,0)</f>
        <v>ФЛ</v>
      </c>
      <c r="J2896" t="str">
        <f>IF(AND(C2896=0,I2896="ФЛ"),G2896*H2896,"")</f>
        <v/>
      </c>
      <c r="K2896" t="str">
        <f>IF(AND(C2896&gt;0,E2896="Нет показаний",I2896="ФЛ"),G2896*H2896,"")</f>
        <v/>
      </c>
    </row>
    <row r="2897" spans="1:11" x14ac:dyDescent="0.25">
      <c r="A2897" s="7">
        <v>431842</v>
      </c>
      <c r="B2897" s="7">
        <f>VLOOKUP(A2897,'Лицевые счета'!$A$1:$K$4570,2,0)</f>
        <v>431283</v>
      </c>
      <c r="C2897">
        <f>COUNTIF('ИПУ и ОКПУ'!$A$2:$A$3258,A2897)</f>
        <v>1</v>
      </c>
      <c r="D2897" t="str">
        <f>IF(C2897&gt;0,VLOOKUP(A2897,'ИПУ и ОКПУ'!$A$1:$O$3258,9,0),"")</f>
        <v>Одноставочный</v>
      </c>
      <c r="E2897" t="str">
        <f>IF(C2897&gt;0,IF(VLOOKUP(A2897,'ИПУ и ОКПУ'!$A$1:$O$3258,14,0)="Нет показаний","Нет показаний",""),"")</f>
        <v>Нет показаний</v>
      </c>
      <c r="F2897">
        <f>IF(AND(C2897&gt;0),SUMIF('ИПУ и ОКПУ'!$A$2:$A$3258,A2897,'ИПУ и ОКПУ'!$O$2:$O$3258),"")</f>
        <v>0</v>
      </c>
      <c r="G2897">
        <f>VLOOKUP(A2897,'Лицевые счета'!$A$2:$K$4570,9,0)</f>
        <v>1</v>
      </c>
      <c r="H2897">
        <f>VLOOKUP(A2897,'Лицевые счета'!$A$2:$K$4570,10,0)</f>
        <v>92</v>
      </c>
      <c r="I2897" t="str">
        <f>VLOOKUP(A2897,'Лицевые счета'!$A$2:$K$4570,6,0)</f>
        <v>ФЛ</v>
      </c>
      <c r="J2897" t="str">
        <f>IF(AND(C2897=0,I2897="ФЛ"),G2897*H2897,"")</f>
        <v/>
      </c>
      <c r="K2897">
        <f>IF(AND(C2897&gt;0,E2897="Нет показаний",I2897="ФЛ"),G2897*H2897,"")</f>
        <v>92</v>
      </c>
    </row>
    <row r="2898" spans="1:11" x14ac:dyDescent="0.25">
      <c r="A2898" s="7">
        <v>431848</v>
      </c>
      <c r="B2898" s="7">
        <f>VLOOKUP(A2898,'Лицевые счета'!$A$1:$K$4570,2,0)</f>
        <v>431283</v>
      </c>
      <c r="C2898">
        <f>COUNTIF('ИПУ и ОКПУ'!$A$2:$A$3258,A2898)</f>
        <v>1</v>
      </c>
      <c r="D2898" t="str">
        <f>IF(C2898&gt;0,VLOOKUP(A2898,'ИПУ и ОКПУ'!$A$1:$O$3258,9,0),"")</f>
        <v>Одноставочный</v>
      </c>
      <c r="E2898" t="str">
        <f>IF(C2898&gt;0,IF(VLOOKUP(A2898,'ИПУ и ОКПУ'!$A$1:$O$3258,14,0)="Нет показаний","Нет показаний",""),"")</f>
        <v/>
      </c>
      <c r="F2898">
        <f>IF(AND(C2898&gt;0),SUMIF('ИПУ и ОКПУ'!$A$2:$A$3258,A2898,'ИПУ и ОКПУ'!$O$2:$O$3258),"")</f>
        <v>0</v>
      </c>
      <c r="G2898">
        <f>VLOOKUP(A2898,'Лицевые счета'!$A$2:$K$4570,9,0)</f>
        <v>1</v>
      </c>
      <c r="H2898">
        <f>VLOOKUP(A2898,'Лицевые счета'!$A$2:$K$4570,10,0)</f>
        <v>92</v>
      </c>
      <c r="I2898" t="str">
        <f>VLOOKUP(A2898,'Лицевые счета'!$A$2:$K$4570,6,0)</f>
        <v>ФЛ</v>
      </c>
      <c r="J2898" t="str">
        <f>IF(AND(C2898=0,I2898="ФЛ"),G2898*H2898,"")</f>
        <v/>
      </c>
      <c r="K2898" t="str">
        <f>IF(AND(C2898&gt;0,E2898="Нет показаний",I2898="ФЛ"),G2898*H2898,"")</f>
        <v/>
      </c>
    </row>
    <row r="2899" spans="1:11" x14ac:dyDescent="0.25">
      <c r="A2899" s="7">
        <v>431910</v>
      </c>
      <c r="B2899" s="7">
        <f>VLOOKUP(A2899,'Лицевые счета'!$A$1:$K$4570,2,0)</f>
        <v>431288</v>
      </c>
      <c r="C2899">
        <f>COUNTIF('ИПУ и ОКПУ'!$A$2:$A$3258,A2899)</f>
        <v>0</v>
      </c>
      <c r="D2899" t="str">
        <f>IF(C2899&gt;0,VLOOKUP(A2899,'ИПУ и ОКПУ'!$A$1:$O$3258,9,0),"")</f>
        <v/>
      </c>
      <c r="E2899" t="str">
        <f>IF(C2899&gt;0,IF(VLOOKUP(A2899,'ИПУ и ОКПУ'!$A$1:$O$3258,14,0)="Нет показаний","Нет показаний",""),"")</f>
        <v/>
      </c>
      <c r="F2899" t="str">
        <f>IF(AND(C2899&gt;0),SUMIF('ИПУ и ОКПУ'!$A$2:$A$3258,A2899,'ИПУ и ОКПУ'!$O$2:$O$3258),"")</f>
        <v/>
      </c>
      <c r="G2899">
        <f>VLOOKUP(A2899,'Лицевые счета'!$A$2:$K$4570,9,0)</f>
        <v>1</v>
      </c>
      <c r="H2899">
        <f>VLOOKUP(A2899,'Лицевые счета'!$A$2:$K$4570,10,0)</f>
        <v>92</v>
      </c>
      <c r="I2899" t="str">
        <f>VLOOKUP(A2899,'Лицевые счета'!$A$2:$K$4570,6,0)</f>
        <v>ФЛ</v>
      </c>
      <c r="J2899">
        <f>IF(AND(C2899=0,I2899="ФЛ"),G2899*H2899,"")</f>
        <v>92</v>
      </c>
      <c r="K2899" t="str">
        <f>IF(AND(C2899&gt;0,E2899="Нет показаний",I2899="ФЛ"),G2899*H2899,"")</f>
        <v/>
      </c>
    </row>
    <row r="2900" spans="1:11" x14ac:dyDescent="0.25">
      <c r="A2900" s="7">
        <v>431912</v>
      </c>
      <c r="B2900" s="7">
        <f>VLOOKUP(A2900,'Лицевые счета'!$A$1:$K$4570,2,0)</f>
        <v>431288</v>
      </c>
      <c r="C2900">
        <f>COUNTIF('ИПУ и ОКПУ'!$A$2:$A$3258,A2900)</f>
        <v>1</v>
      </c>
      <c r="D2900" t="str">
        <f>IF(C2900&gt;0,VLOOKUP(A2900,'ИПУ и ОКПУ'!$A$1:$O$3258,9,0),"")</f>
        <v>Одноставочный</v>
      </c>
      <c r="E2900" t="str">
        <f>IF(C2900&gt;0,IF(VLOOKUP(A2900,'ИПУ и ОКПУ'!$A$1:$O$3258,14,0)="Нет показаний","Нет показаний",""),"")</f>
        <v/>
      </c>
      <c r="F2900">
        <f>IF(AND(C2900&gt;0),SUMIF('ИПУ и ОКПУ'!$A$2:$A$3258,A2900,'ИПУ и ОКПУ'!$O$2:$O$3258),"")</f>
        <v>132</v>
      </c>
      <c r="G2900">
        <f>VLOOKUP(A2900,'Лицевые счета'!$A$2:$K$4570,9,0)</f>
        <v>1</v>
      </c>
      <c r="H2900">
        <f>VLOOKUP(A2900,'Лицевые счета'!$A$2:$K$4570,10,0)</f>
        <v>118.7</v>
      </c>
      <c r="I2900" t="str">
        <f>VLOOKUP(A2900,'Лицевые счета'!$A$2:$K$4570,6,0)</f>
        <v>ФЛ</v>
      </c>
      <c r="J2900" t="str">
        <f>IF(AND(C2900=0,I2900="ФЛ"),G2900*H2900,"")</f>
        <v/>
      </c>
      <c r="K2900" t="str">
        <f>IF(AND(C2900&gt;0,E2900="Нет показаний",I2900="ФЛ"),G2900*H2900,"")</f>
        <v/>
      </c>
    </row>
    <row r="2901" spans="1:11" x14ac:dyDescent="0.25">
      <c r="A2901" s="7">
        <v>431914</v>
      </c>
      <c r="B2901" s="7">
        <f>VLOOKUP(A2901,'Лицевые счета'!$A$1:$K$4570,2,0)</f>
        <v>431288</v>
      </c>
      <c r="C2901">
        <f>COUNTIF('ИПУ и ОКПУ'!$A$2:$A$3258,A2901)</f>
        <v>1</v>
      </c>
      <c r="D2901" t="str">
        <f>IF(C2901&gt;0,VLOOKUP(A2901,'ИПУ и ОКПУ'!$A$1:$O$3258,9,0),"")</f>
        <v>Одноставочный</v>
      </c>
      <c r="E2901" t="str">
        <f>IF(C2901&gt;0,IF(VLOOKUP(A2901,'ИПУ и ОКПУ'!$A$1:$O$3258,14,0)="Нет показаний","Нет показаний",""),"")</f>
        <v/>
      </c>
      <c r="F2901">
        <f>IF(AND(C2901&gt;0),SUMIF('ИПУ и ОКПУ'!$A$2:$A$3258,A2901,'ИПУ и ОКПУ'!$O$2:$O$3258),"")</f>
        <v>200</v>
      </c>
      <c r="G2901">
        <f>VLOOKUP(A2901,'Лицевые счета'!$A$2:$K$4570,9,0)</f>
        <v>1</v>
      </c>
      <c r="H2901">
        <f>VLOOKUP(A2901,'Лицевые счета'!$A$2:$K$4570,10,0)</f>
        <v>118.7</v>
      </c>
      <c r="I2901" t="str">
        <f>VLOOKUP(A2901,'Лицевые счета'!$A$2:$K$4570,6,0)</f>
        <v>ФЛ</v>
      </c>
      <c r="J2901" t="str">
        <f>IF(AND(C2901=0,I2901="ФЛ"),G2901*H2901,"")</f>
        <v/>
      </c>
      <c r="K2901" t="str">
        <f>IF(AND(C2901&gt;0,E2901="Нет показаний",I2901="ФЛ"),G2901*H2901,"")</f>
        <v/>
      </c>
    </row>
    <row r="2902" spans="1:11" x14ac:dyDescent="0.25">
      <c r="A2902" s="7">
        <v>431916</v>
      </c>
      <c r="B2902" s="7">
        <f>VLOOKUP(A2902,'Лицевые счета'!$A$1:$K$4570,2,0)</f>
        <v>431288</v>
      </c>
      <c r="C2902">
        <f>COUNTIF('ИПУ и ОКПУ'!$A$2:$A$3258,A2902)</f>
        <v>1</v>
      </c>
      <c r="D2902" t="str">
        <f>IF(C2902&gt;0,VLOOKUP(A2902,'ИПУ и ОКПУ'!$A$1:$O$3258,9,0),"")</f>
        <v>Одноставочный</v>
      </c>
      <c r="E2902" t="str">
        <f>IF(C2902&gt;0,IF(VLOOKUP(A2902,'ИПУ и ОКПУ'!$A$1:$O$3258,14,0)="Нет показаний","Нет показаний",""),"")</f>
        <v>Нет показаний</v>
      </c>
      <c r="F2902">
        <f>IF(AND(C2902&gt;0),SUMIF('ИПУ и ОКПУ'!$A$2:$A$3258,A2902,'ИПУ и ОКПУ'!$O$2:$O$3258),"")</f>
        <v>0</v>
      </c>
      <c r="G2902">
        <f>VLOOKUP(A2902,'Лицевые счета'!$A$2:$K$4570,9,0)</f>
        <v>1</v>
      </c>
      <c r="H2902">
        <f>VLOOKUP(A2902,'Лицевые счета'!$A$2:$K$4570,10,0)</f>
        <v>92</v>
      </c>
      <c r="I2902" t="str">
        <f>VLOOKUP(A2902,'Лицевые счета'!$A$2:$K$4570,6,0)</f>
        <v>ФЛ</v>
      </c>
      <c r="J2902" t="str">
        <f>IF(AND(C2902=0,I2902="ФЛ"),G2902*H2902,"")</f>
        <v/>
      </c>
      <c r="K2902">
        <f>IF(AND(C2902&gt;0,E2902="Нет показаний",I2902="ФЛ"),G2902*H2902,"")</f>
        <v>92</v>
      </c>
    </row>
    <row r="2903" spans="1:11" x14ac:dyDescent="0.25">
      <c r="A2903" s="7">
        <v>431920</v>
      </c>
      <c r="B2903" s="7">
        <f>VLOOKUP(A2903,'Лицевые счета'!$A$1:$K$4570,2,0)</f>
        <v>431288</v>
      </c>
      <c r="C2903">
        <f>COUNTIF('ИПУ и ОКПУ'!$A$2:$A$3258,A2903)</f>
        <v>1</v>
      </c>
      <c r="D2903" t="str">
        <f>IF(C2903&gt;0,VLOOKUP(A2903,'ИПУ и ОКПУ'!$A$1:$O$3258,9,0),"")</f>
        <v>Одноставочный</v>
      </c>
      <c r="E2903" t="str">
        <f>IF(C2903&gt;0,IF(VLOOKUP(A2903,'ИПУ и ОКПУ'!$A$1:$O$3258,14,0)="Нет показаний","Нет показаний",""),"")</f>
        <v/>
      </c>
      <c r="F2903">
        <f>IF(AND(C2903&gt;0),SUMIF('ИПУ и ОКПУ'!$A$2:$A$3258,A2903,'ИПУ и ОКПУ'!$O$2:$O$3258),"")</f>
        <v>70</v>
      </c>
      <c r="G2903">
        <f>VLOOKUP(A2903,'Лицевые счета'!$A$2:$K$4570,9,0)</f>
        <v>1</v>
      </c>
      <c r="H2903">
        <f>VLOOKUP(A2903,'Лицевые счета'!$A$2:$K$4570,10,0)</f>
        <v>118.7</v>
      </c>
      <c r="I2903" t="str">
        <f>VLOOKUP(A2903,'Лицевые счета'!$A$2:$K$4570,6,0)</f>
        <v>ФЛ</v>
      </c>
      <c r="J2903" t="str">
        <f>IF(AND(C2903=0,I2903="ФЛ"),G2903*H2903,"")</f>
        <v/>
      </c>
      <c r="K2903" t="str">
        <f>IF(AND(C2903&gt;0,E2903="Нет показаний",I2903="ФЛ"),G2903*H2903,"")</f>
        <v/>
      </c>
    </row>
    <row r="2904" spans="1:11" x14ac:dyDescent="0.25">
      <c r="A2904" s="7">
        <v>431925</v>
      </c>
      <c r="B2904" s="7">
        <f>VLOOKUP(A2904,'Лицевые счета'!$A$1:$K$4570,2,0)</f>
        <v>431288</v>
      </c>
      <c r="C2904">
        <f>COUNTIF('ИПУ и ОКПУ'!$A$2:$A$3258,A2904)</f>
        <v>1</v>
      </c>
      <c r="D2904" t="str">
        <f>IF(C2904&gt;0,VLOOKUP(A2904,'ИПУ и ОКПУ'!$A$1:$O$3258,9,0),"")</f>
        <v>Одноставочный</v>
      </c>
      <c r="E2904" t="str">
        <f>IF(C2904&gt;0,IF(VLOOKUP(A2904,'ИПУ и ОКПУ'!$A$1:$O$3258,14,0)="Нет показаний","Нет показаний",""),"")</f>
        <v>Нет показаний</v>
      </c>
      <c r="F2904">
        <f>IF(AND(C2904&gt;0),SUMIF('ИПУ и ОКПУ'!$A$2:$A$3258,A2904,'ИПУ и ОКПУ'!$O$2:$O$3258),"")</f>
        <v>0</v>
      </c>
      <c r="G2904">
        <f>VLOOKUP(A2904,'Лицевые счета'!$A$2:$K$4570,9,0)</f>
        <v>1</v>
      </c>
      <c r="H2904">
        <f>VLOOKUP(A2904,'Лицевые счета'!$A$2:$K$4570,10,0)</f>
        <v>118.7</v>
      </c>
      <c r="I2904" t="str">
        <f>VLOOKUP(A2904,'Лицевые счета'!$A$2:$K$4570,6,0)</f>
        <v>ФЛ</v>
      </c>
      <c r="J2904" t="str">
        <f>IF(AND(C2904=0,I2904="ФЛ"),G2904*H2904,"")</f>
        <v/>
      </c>
      <c r="K2904">
        <f>IF(AND(C2904&gt;0,E2904="Нет показаний",I2904="ФЛ"),G2904*H2904,"")</f>
        <v>118.7</v>
      </c>
    </row>
    <row r="2905" spans="1:11" x14ac:dyDescent="0.25">
      <c r="A2905" s="7">
        <v>431927</v>
      </c>
      <c r="B2905" s="7">
        <f>VLOOKUP(A2905,'Лицевые счета'!$A$1:$K$4570,2,0)</f>
        <v>431288</v>
      </c>
      <c r="C2905">
        <f>COUNTIF('ИПУ и ОКПУ'!$A$2:$A$3258,A2905)</f>
        <v>1</v>
      </c>
      <c r="D2905" t="str">
        <f>IF(C2905&gt;0,VLOOKUP(A2905,'ИПУ и ОКПУ'!$A$1:$O$3258,9,0),"")</f>
        <v>Одноставочный</v>
      </c>
      <c r="E2905" t="str">
        <f>IF(C2905&gt;0,IF(VLOOKUP(A2905,'ИПУ и ОКПУ'!$A$1:$O$3258,14,0)="Нет показаний","Нет показаний",""),"")</f>
        <v/>
      </c>
      <c r="F2905">
        <f>IF(AND(C2905&gt;0),SUMIF('ИПУ и ОКПУ'!$A$2:$A$3258,A2905,'ИПУ и ОКПУ'!$O$2:$O$3258),"")</f>
        <v>159</v>
      </c>
      <c r="G2905">
        <f>VLOOKUP(A2905,'Лицевые счета'!$A$2:$K$4570,9,0)</f>
        <v>1</v>
      </c>
      <c r="H2905">
        <f>VLOOKUP(A2905,'Лицевые счета'!$A$2:$K$4570,10,0)</f>
        <v>92</v>
      </c>
      <c r="I2905" t="str">
        <f>VLOOKUP(A2905,'Лицевые счета'!$A$2:$K$4570,6,0)</f>
        <v>ФЛ</v>
      </c>
      <c r="J2905" t="str">
        <f>IF(AND(C2905=0,I2905="ФЛ"),G2905*H2905,"")</f>
        <v/>
      </c>
      <c r="K2905" t="str">
        <f>IF(AND(C2905&gt;0,E2905="Нет показаний",I2905="ФЛ"),G2905*H2905,"")</f>
        <v/>
      </c>
    </row>
    <row r="2906" spans="1:11" x14ac:dyDescent="0.25">
      <c r="A2906" s="7">
        <v>431931</v>
      </c>
      <c r="B2906" s="7">
        <f>VLOOKUP(A2906,'Лицевые счета'!$A$1:$K$4570,2,0)</f>
        <v>431288</v>
      </c>
      <c r="C2906">
        <f>COUNTIF('ИПУ и ОКПУ'!$A$2:$A$3258,A2906)</f>
        <v>0</v>
      </c>
      <c r="D2906" t="str">
        <f>IF(C2906&gt;0,VLOOKUP(A2906,'ИПУ и ОКПУ'!$A$1:$O$3258,9,0),"")</f>
        <v/>
      </c>
      <c r="E2906" t="str">
        <f>IF(C2906&gt;0,IF(VLOOKUP(A2906,'ИПУ и ОКПУ'!$A$1:$O$3258,14,0)="Нет показаний","Нет показаний",""),"")</f>
        <v/>
      </c>
      <c r="F2906" t="str">
        <f>IF(AND(C2906&gt;0),SUMIF('ИПУ и ОКПУ'!$A$2:$A$3258,A2906,'ИПУ и ОКПУ'!$O$2:$O$3258),"")</f>
        <v/>
      </c>
      <c r="G2906">
        <f>VLOOKUP(A2906,'Лицевые счета'!$A$2:$K$4570,9,0)</f>
        <v>1</v>
      </c>
      <c r="H2906">
        <f>VLOOKUP(A2906,'Лицевые счета'!$A$2:$K$4570,10,0)</f>
        <v>118.7</v>
      </c>
      <c r="I2906" t="str">
        <f>VLOOKUP(A2906,'Лицевые счета'!$A$2:$K$4570,6,0)</f>
        <v>ФЛ</v>
      </c>
      <c r="J2906">
        <f>IF(AND(C2906=0,I2906="ФЛ"),G2906*H2906,"")</f>
        <v>118.7</v>
      </c>
      <c r="K2906" t="str">
        <f>IF(AND(C2906&gt;0,E2906="Нет показаний",I2906="ФЛ"),G2906*H2906,"")</f>
        <v/>
      </c>
    </row>
    <row r="2907" spans="1:11" x14ac:dyDescent="0.25">
      <c r="A2907" s="7">
        <v>431933</v>
      </c>
      <c r="B2907" s="7">
        <f>VLOOKUP(A2907,'Лицевые счета'!$A$1:$K$4570,2,0)</f>
        <v>431288</v>
      </c>
      <c r="C2907">
        <f>COUNTIF('ИПУ и ОКПУ'!$A$2:$A$3258,A2907)</f>
        <v>0</v>
      </c>
      <c r="D2907" t="str">
        <f>IF(C2907&gt;0,VLOOKUP(A2907,'ИПУ и ОКПУ'!$A$1:$O$3258,9,0),"")</f>
        <v/>
      </c>
      <c r="E2907" t="str">
        <f>IF(C2907&gt;0,IF(VLOOKUP(A2907,'ИПУ и ОКПУ'!$A$1:$O$3258,14,0)="Нет показаний","Нет показаний",""),"")</f>
        <v/>
      </c>
      <c r="F2907" t="str">
        <f>IF(AND(C2907&gt;0),SUMIF('ИПУ и ОКПУ'!$A$2:$A$3258,A2907,'ИПУ и ОКПУ'!$O$2:$O$3258),"")</f>
        <v/>
      </c>
      <c r="G2907">
        <f>VLOOKUP(A2907,'Лицевые счета'!$A$2:$K$4570,9,0)</f>
        <v>1</v>
      </c>
      <c r="H2907">
        <f>VLOOKUP(A2907,'Лицевые счета'!$A$2:$K$4570,10,0)</f>
        <v>118.7</v>
      </c>
      <c r="I2907" t="str">
        <f>VLOOKUP(A2907,'Лицевые счета'!$A$2:$K$4570,6,0)</f>
        <v>ФЛ</v>
      </c>
      <c r="J2907">
        <f>IF(AND(C2907=0,I2907="ФЛ"),G2907*H2907,"")</f>
        <v>118.7</v>
      </c>
      <c r="K2907" t="str">
        <f>IF(AND(C2907&gt;0,E2907="Нет показаний",I2907="ФЛ"),G2907*H2907,"")</f>
        <v/>
      </c>
    </row>
    <row r="2908" spans="1:11" x14ac:dyDescent="0.25">
      <c r="A2908" s="7">
        <v>432060</v>
      </c>
      <c r="B2908" s="7">
        <f>VLOOKUP(A2908,'Лицевые счета'!$A$1:$K$4570,2,0)</f>
        <v>431298</v>
      </c>
      <c r="C2908">
        <f>COUNTIF('ИПУ и ОКПУ'!$A$2:$A$3258,A2908)</f>
        <v>1</v>
      </c>
      <c r="D2908" t="str">
        <f>IF(C2908&gt;0,VLOOKUP(A2908,'ИПУ и ОКПУ'!$A$1:$O$3258,9,0),"")</f>
        <v>Одноставочный</v>
      </c>
      <c r="E2908" t="str">
        <f>IF(C2908&gt;0,IF(VLOOKUP(A2908,'ИПУ и ОКПУ'!$A$1:$O$3258,14,0)="Нет показаний","Нет показаний",""),"")</f>
        <v/>
      </c>
      <c r="F2908">
        <f>IF(AND(C2908&gt;0),SUMIF('ИПУ и ОКПУ'!$A$2:$A$3258,A2908,'ИПУ и ОКПУ'!$O$2:$O$3258),"")</f>
        <v>199</v>
      </c>
      <c r="G2908">
        <f>VLOOKUP(A2908,'Лицевые счета'!$A$2:$K$4570,9,0)</f>
        <v>1</v>
      </c>
      <c r="H2908">
        <f>VLOOKUP(A2908,'Лицевые счета'!$A$2:$K$4570,10,0)</f>
        <v>118.7</v>
      </c>
      <c r="I2908" t="str">
        <f>VLOOKUP(A2908,'Лицевые счета'!$A$2:$K$4570,6,0)</f>
        <v>ФЛ</v>
      </c>
      <c r="J2908" t="str">
        <f>IF(AND(C2908=0,I2908="ФЛ"),G2908*H2908,"")</f>
        <v/>
      </c>
      <c r="K2908" t="str">
        <f>IF(AND(C2908&gt;0,E2908="Нет показаний",I2908="ФЛ"),G2908*H2908,"")</f>
        <v/>
      </c>
    </row>
    <row r="2909" spans="1:11" x14ac:dyDescent="0.25">
      <c r="A2909" s="7">
        <v>432062</v>
      </c>
      <c r="B2909" s="7">
        <f>VLOOKUP(A2909,'Лицевые счета'!$A$1:$K$4570,2,0)</f>
        <v>431298</v>
      </c>
      <c r="C2909">
        <f>COUNTIF('ИПУ и ОКПУ'!$A$2:$A$3258,A2909)</f>
        <v>1</v>
      </c>
      <c r="D2909" t="str">
        <f>IF(C2909&gt;0,VLOOKUP(A2909,'ИПУ и ОКПУ'!$A$1:$O$3258,9,0),"")</f>
        <v>Одноставочный</v>
      </c>
      <c r="E2909" t="str">
        <f>IF(C2909&gt;0,IF(VLOOKUP(A2909,'ИПУ и ОКПУ'!$A$1:$O$3258,14,0)="Нет показаний","Нет показаний",""),"")</f>
        <v/>
      </c>
      <c r="F2909">
        <f>IF(AND(C2909&gt;0),SUMIF('ИПУ и ОКПУ'!$A$2:$A$3258,A2909,'ИПУ и ОКПУ'!$O$2:$O$3258),"")</f>
        <v>0</v>
      </c>
      <c r="G2909">
        <f>VLOOKUP(A2909,'Лицевые счета'!$A$2:$K$4570,9,0)</f>
        <v>1</v>
      </c>
      <c r="H2909">
        <f>VLOOKUP(A2909,'Лицевые счета'!$A$2:$K$4570,10,0)</f>
        <v>118.7</v>
      </c>
      <c r="I2909" t="str">
        <f>VLOOKUP(A2909,'Лицевые счета'!$A$2:$K$4570,6,0)</f>
        <v>ФЛ</v>
      </c>
      <c r="J2909" t="str">
        <f>IF(AND(C2909=0,I2909="ФЛ"),G2909*H2909,"")</f>
        <v/>
      </c>
      <c r="K2909" t="str">
        <f>IF(AND(C2909&gt;0,E2909="Нет показаний",I2909="ФЛ"),G2909*H2909,"")</f>
        <v/>
      </c>
    </row>
    <row r="2910" spans="1:11" x14ac:dyDescent="0.25">
      <c r="A2910" s="7">
        <v>432064</v>
      </c>
      <c r="B2910" s="7">
        <f>VLOOKUP(A2910,'Лицевые счета'!$A$1:$K$4570,2,0)</f>
        <v>431298</v>
      </c>
      <c r="C2910">
        <f>COUNTIF('ИПУ и ОКПУ'!$A$2:$A$3258,A2910)</f>
        <v>1</v>
      </c>
      <c r="D2910" t="str">
        <f>IF(C2910&gt;0,VLOOKUP(A2910,'ИПУ и ОКПУ'!$A$1:$O$3258,9,0),"")</f>
        <v>Одноставочный</v>
      </c>
      <c r="E2910" t="str">
        <f>IF(C2910&gt;0,IF(VLOOKUP(A2910,'ИПУ и ОКПУ'!$A$1:$O$3258,14,0)="Нет показаний","Нет показаний",""),"")</f>
        <v/>
      </c>
      <c r="F2910">
        <f>IF(AND(C2910&gt;0),SUMIF('ИПУ и ОКПУ'!$A$2:$A$3258,A2910,'ИПУ и ОКПУ'!$O$2:$O$3258),"")</f>
        <v>250</v>
      </c>
      <c r="G2910">
        <f>VLOOKUP(A2910,'Лицевые счета'!$A$2:$K$4570,9,0)</f>
        <v>1</v>
      </c>
      <c r="H2910">
        <f>VLOOKUP(A2910,'Лицевые счета'!$A$2:$K$4570,10,0)</f>
        <v>118.7</v>
      </c>
      <c r="I2910" t="str">
        <f>VLOOKUP(A2910,'Лицевые счета'!$A$2:$K$4570,6,0)</f>
        <v>ФЛ</v>
      </c>
      <c r="J2910" t="str">
        <f>IF(AND(C2910=0,I2910="ФЛ"),G2910*H2910,"")</f>
        <v/>
      </c>
      <c r="K2910" t="str">
        <f>IF(AND(C2910&gt;0,E2910="Нет показаний",I2910="ФЛ"),G2910*H2910,"")</f>
        <v/>
      </c>
    </row>
    <row r="2911" spans="1:11" x14ac:dyDescent="0.25">
      <c r="A2911" s="7">
        <v>432090</v>
      </c>
      <c r="B2911" s="7">
        <f>VLOOKUP(A2911,'Лицевые счета'!$A$1:$K$4570,2,0)</f>
        <v>431298</v>
      </c>
      <c r="C2911">
        <f>COUNTIF('ИПУ и ОКПУ'!$A$2:$A$3258,A2911)</f>
        <v>1</v>
      </c>
      <c r="D2911" t="str">
        <f>IF(C2911&gt;0,VLOOKUP(A2911,'ИПУ и ОКПУ'!$A$1:$O$3258,9,0),"")</f>
        <v>Одноставочный</v>
      </c>
      <c r="E2911" t="str">
        <f>IF(C2911&gt;0,IF(VLOOKUP(A2911,'ИПУ и ОКПУ'!$A$1:$O$3258,14,0)="Нет показаний","Нет показаний",""),"")</f>
        <v>Нет показаний</v>
      </c>
      <c r="F2911">
        <f>IF(AND(C2911&gt;0),SUMIF('ИПУ и ОКПУ'!$A$2:$A$3258,A2911,'ИПУ и ОКПУ'!$O$2:$O$3258),"")</f>
        <v>0</v>
      </c>
      <c r="G2911">
        <f>VLOOKUP(A2911,'Лицевые счета'!$A$2:$K$4570,9,0)</f>
        <v>1</v>
      </c>
      <c r="H2911">
        <f>VLOOKUP(A2911,'Лицевые счета'!$A$2:$K$4570,10,0)</f>
        <v>118.7</v>
      </c>
      <c r="I2911" t="str">
        <f>VLOOKUP(A2911,'Лицевые счета'!$A$2:$K$4570,6,0)</f>
        <v>ФЛ</v>
      </c>
      <c r="J2911" t="str">
        <f>IF(AND(C2911=0,I2911="ФЛ"),G2911*H2911,"")</f>
        <v/>
      </c>
      <c r="K2911">
        <f>IF(AND(C2911&gt;0,E2911="Нет показаний",I2911="ФЛ"),G2911*H2911,"")</f>
        <v>118.7</v>
      </c>
    </row>
    <row r="2912" spans="1:11" x14ac:dyDescent="0.25">
      <c r="A2912" s="7">
        <v>432100</v>
      </c>
      <c r="B2912" s="7">
        <f>VLOOKUP(A2912,'Лицевые счета'!$A$1:$K$4570,2,0)</f>
        <v>431300</v>
      </c>
      <c r="C2912">
        <f>COUNTIF('ИПУ и ОКПУ'!$A$2:$A$3258,A2912)</f>
        <v>1</v>
      </c>
      <c r="D2912" t="str">
        <f>IF(C2912&gt;0,VLOOKUP(A2912,'ИПУ и ОКПУ'!$A$1:$O$3258,9,0),"")</f>
        <v>Одноставочный</v>
      </c>
      <c r="E2912" t="str">
        <f>IF(C2912&gt;0,IF(VLOOKUP(A2912,'ИПУ и ОКПУ'!$A$1:$O$3258,14,0)="Нет показаний","Нет показаний",""),"")</f>
        <v>Нет показаний</v>
      </c>
      <c r="F2912">
        <f>IF(AND(C2912&gt;0),SUMIF('ИПУ и ОКПУ'!$A$2:$A$3258,A2912,'ИПУ и ОКПУ'!$O$2:$O$3258),"")</f>
        <v>0</v>
      </c>
      <c r="G2912">
        <f>VLOOKUP(A2912,'Лицевые счета'!$A$2:$K$4570,9,0)</f>
        <v>1</v>
      </c>
      <c r="H2912">
        <f>VLOOKUP(A2912,'Лицевые счета'!$A$2:$K$4570,10,0)</f>
        <v>92</v>
      </c>
      <c r="I2912" t="str">
        <f>VLOOKUP(A2912,'Лицевые счета'!$A$2:$K$4570,6,0)</f>
        <v>ФЛ</v>
      </c>
      <c r="J2912" t="str">
        <f>IF(AND(C2912=0,I2912="ФЛ"),G2912*H2912,"")</f>
        <v/>
      </c>
      <c r="K2912">
        <f>IF(AND(C2912&gt;0,E2912="Нет показаний",I2912="ФЛ"),G2912*H2912,"")</f>
        <v>92</v>
      </c>
    </row>
    <row r="2913" spans="1:11" x14ac:dyDescent="0.25">
      <c r="A2913" s="7">
        <v>432102</v>
      </c>
      <c r="B2913" s="7">
        <f>VLOOKUP(A2913,'Лицевые счета'!$A$1:$K$4570,2,0)</f>
        <v>431300</v>
      </c>
      <c r="C2913">
        <f>COUNTIF('ИПУ и ОКПУ'!$A$2:$A$3258,A2913)</f>
        <v>1</v>
      </c>
      <c r="D2913" t="str">
        <f>IF(C2913&gt;0,VLOOKUP(A2913,'ИПУ и ОКПУ'!$A$1:$O$3258,9,0),"")</f>
        <v>Одноставочный</v>
      </c>
      <c r="E2913" t="str">
        <f>IF(C2913&gt;0,IF(VLOOKUP(A2913,'ИПУ и ОКПУ'!$A$1:$O$3258,14,0)="Нет показаний","Нет показаний",""),"")</f>
        <v>Нет показаний</v>
      </c>
      <c r="F2913">
        <f>IF(AND(C2913&gt;0),SUMIF('ИПУ и ОКПУ'!$A$2:$A$3258,A2913,'ИПУ и ОКПУ'!$O$2:$O$3258),"")</f>
        <v>0</v>
      </c>
      <c r="G2913">
        <f>VLOOKUP(A2913,'Лицевые счета'!$A$2:$K$4570,9,0)</f>
        <v>1</v>
      </c>
      <c r="H2913">
        <f>VLOOKUP(A2913,'Лицевые счета'!$A$2:$K$4570,10,0)</f>
        <v>118.7</v>
      </c>
      <c r="I2913" t="str">
        <f>VLOOKUP(A2913,'Лицевые счета'!$A$2:$K$4570,6,0)</f>
        <v>ФЛ</v>
      </c>
      <c r="J2913" t="str">
        <f>IF(AND(C2913=0,I2913="ФЛ"),G2913*H2913,"")</f>
        <v/>
      </c>
      <c r="K2913">
        <f>IF(AND(C2913&gt;0,E2913="Нет показаний",I2913="ФЛ"),G2913*H2913,"")</f>
        <v>118.7</v>
      </c>
    </row>
    <row r="2914" spans="1:11" x14ac:dyDescent="0.25">
      <c r="A2914" s="7">
        <v>432104</v>
      </c>
      <c r="B2914" s="7">
        <f>VLOOKUP(A2914,'Лицевые счета'!$A$1:$K$4570,2,0)</f>
        <v>431300</v>
      </c>
      <c r="C2914">
        <f>COUNTIF('ИПУ и ОКПУ'!$A$2:$A$3258,A2914)</f>
        <v>1</v>
      </c>
      <c r="D2914" t="str">
        <f>IF(C2914&gt;0,VLOOKUP(A2914,'ИПУ и ОКПУ'!$A$1:$O$3258,9,0),"")</f>
        <v>Одноставочный</v>
      </c>
      <c r="E2914" t="str">
        <f>IF(C2914&gt;0,IF(VLOOKUP(A2914,'ИПУ и ОКПУ'!$A$1:$O$3258,14,0)="Нет показаний","Нет показаний",""),"")</f>
        <v>Нет показаний</v>
      </c>
      <c r="F2914">
        <f>IF(AND(C2914&gt;0),SUMIF('ИПУ и ОКПУ'!$A$2:$A$3258,A2914,'ИПУ и ОКПУ'!$O$2:$O$3258),"")</f>
        <v>0</v>
      </c>
      <c r="G2914">
        <f>VLOOKUP(A2914,'Лицевые счета'!$A$2:$K$4570,9,0)</f>
        <v>1</v>
      </c>
      <c r="H2914">
        <f>VLOOKUP(A2914,'Лицевые счета'!$A$2:$K$4570,10,0)</f>
        <v>134.30000000000001</v>
      </c>
      <c r="I2914" t="str">
        <f>VLOOKUP(A2914,'Лицевые счета'!$A$2:$K$4570,6,0)</f>
        <v>ФЛ</v>
      </c>
      <c r="J2914" t="str">
        <f>IF(AND(C2914=0,I2914="ФЛ"),G2914*H2914,"")</f>
        <v/>
      </c>
      <c r="K2914">
        <f>IF(AND(C2914&gt;0,E2914="Нет показаний",I2914="ФЛ"),G2914*H2914,"")</f>
        <v>134.30000000000001</v>
      </c>
    </row>
    <row r="2915" spans="1:11" x14ac:dyDescent="0.25">
      <c r="A2915" s="7">
        <v>432106</v>
      </c>
      <c r="B2915" s="7">
        <f>VLOOKUP(A2915,'Лицевые счета'!$A$1:$K$4570,2,0)</f>
        <v>431300</v>
      </c>
      <c r="C2915">
        <f>COUNTIF('ИПУ и ОКПУ'!$A$2:$A$3258,A2915)</f>
        <v>1</v>
      </c>
      <c r="D2915" t="str">
        <f>IF(C2915&gt;0,VLOOKUP(A2915,'ИПУ и ОКПУ'!$A$1:$O$3258,9,0),"")</f>
        <v>Одноставочный</v>
      </c>
      <c r="E2915" t="str">
        <f>IF(C2915&gt;0,IF(VLOOKUP(A2915,'ИПУ и ОКПУ'!$A$1:$O$3258,14,0)="Нет показаний","Нет показаний",""),"")</f>
        <v>Нет показаний</v>
      </c>
      <c r="F2915">
        <f>IF(AND(C2915&gt;0),SUMIF('ИПУ и ОКПУ'!$A$2:$A$3258,A2915,'ИПУ и ОКПУ'!$O$2:$O$3258),"")</f>
        <v>0</v>
      </c>
      <c r="G2915">
        <f>VLOOKUP(A2915,'Лицевые счета'!$A$2:$K$4570,9,0)</f>
        <v>1</v>
      </c>
      <c r="H2915">
        <f>VLOOKUP(A2915,'Лицевые счета'!$A$2:$K$4570,10,0)</f>
        <v>118.7</v>
      </c>
      <c r="I2915" t="str">
        <f>VLOOKUP(A2915,'Лицевые счета'!$A$2:$K$4570,6,0)</f>
        <v>ФЛ</v>
      </c>
      <c r="J2915" t="str">
        <f>IF(AND(C2915=0,I2915="ФЛ"),G2915*H2915,"")</f>
        <v/>
      </c>
      <c r="K2915">
        <f>IF(AND(C2915&gt;0,E2915="Нет показаний",I2915="ФЛ"),G2915*H2915,"")</f>
        <v>118.7</v>
      </c>
    </row>
    <row r="2916" spans="1:11" x14ac:dyDescent="0.25">
      <c r="A2916" s="7">
        <v>432110</v>
      </c>
      <c r="B2916" s="7">
        <f>VLOOKUP(A2916,'Лицевые счета'!$A$1:$K$4570,2,0)</f>
        <v>431300</v>
      </c>
      <c r="C2916">
        <f>COUNTIF('ИПУ и ОКПУ'!$A$2:$A$3258,A2916)</f>
        <v>1</v>
      </c>
      <c r="D2916" t="str">
        <f>IF(C2916&gt;0,VLOOKUP(A2916,'ИПУ и ОКПУ'!$A$1:$O$3258,9,0),"")</f>
        <v>Одноставочный</v>
      </c>
      <c r="E2916" t="str">
        <f>IF(C2916&gt;0,IF(VLOOKUP(A2916,'ИПУ и ОКПУ'!$A$1:$O$3258,14,0)="Нет показаний","Нет показаний",""),"")</f>
        <v/>
      </c>
      <c r="F2916">
        <f>IF(AND(C2916&gt;0),SUMIF('ИПУ и ОКПУ'!$A$2:$A$3258,A2916,'ИПУ и ОКПУ'!$O$2:$O$3258),"")</f>
        <v>219</v>
      </c>
      <c r="G2916">
        <f>VLOOKUP(A2916,'Лицевые счета'!$A$2:$K$4570,9,0)</f>
        <v>1</v>
      </c>
      <c r="H2916">
        <f>VLOOKUP(A2916,'Лицевые счета'!$A$2:$K$4570,10,0)</f>
        <v>92</v>
      </c>
      <c r="I2916" t="str">
        <f>VLOOKUP(A2916,'Лицевые счета'!$A$2:$K$4570,6,0)</f>
        <v>ФЛ</v>
      </c>
      <c r="J2916" t="str">
        <f>IF(AND(C2916=0,I2916="ФЛ"),G2916*H2916,"")</f>
        <v/>
      </c>
      <c r="K2916" t="str">
        <f>IF(AND(C2916&gt;0,E2916="Нет показаний",I2916="ФЛ"),G2916*H2916,"")</f>
        <v/>
      </c>
    </row>
    <row r="2917" spans="1:11" x14ac:dyDescent="0.25">
      <c r="A2917" s="7">
        <v>432112</v>
      </c>
      <c r="B2917" s="7">
        <f>VLOOKUP(A2917,'Лицевые счета'!$A$1:$K$4570,2,0)</f>
        <v>431300</v>
      </c>
      <c r="C2917">
        <f>COUNTIF('ИПУ и ОКПУ'!$A$2:$A$3258,A2917)</f>
        <v>1</v>
      </c>
      <c r="D2917" t="str">
        <f>IF(C2917&gt;0,VLOOKUP(A2917,'ИПУ и ОКПУ'!$A$1:$O$3258,9,0),"")</f>
        <v>Одноставочный</v>
      </c>
      <c r="E2917" t="str">
        <f>IF(C2917&gt;0,IF(VLOOKUP(A2917,'ИПУ и ОКПУ'!$A$1:$O$3258,14,0)="Нет показаний","Нет показаний",""),"")</f>
        <v/>
      </c>
      <c r="F2917">
        <f>IF(AND(C2917&gt;0),SUMIF('ИПУ и ОКПУ'!$A$2:$A$3258,A2917,'ИПУ и ОКПУ'!$O$2:$O$3258),"")</f>
        <v>98</v>
      </c>
      <c r="G2917">
        <f>VLOOKUP(A2917,'Лицевые счета'!$A$2:$K$4570,9,0)</f>
        <v>1</v>
      </c>
      <c r="H2917">
        <f>VLOOKUP(A2917,'Лицевые счета'!$A$2:$K$4570,10,0)</f>
        <v>92</v>
      </c>
      <c r="I2917" t="str">
        <f>VLOOKUP(A2917,'Лицевые счета'!$A$2:$K$4570,6,0)</f>
        <v>ФЛ</v>
      </c>
      <c r="J2917" t="str">
        <f>IF(AND(C2917=0,I2917="ФЛ"),G2917*H2917,"")</f>
        <v/>
      </c>
      <c r="K2917" t="str">
        <f>IF(AND(C2917&gt;0,E2917="Нет показаний",I2917="ФЛ"),G2917*H2917,"")</f>
        <v/>
      </c>
    </row>
    <row r="2918" spans="1:11" x14ac:dyDescent="0.25">
      <c r="A2918" s="7">
        <v>432114</v>
      </c>
      <c r="B2918" s="7">
        <f>VLOOKUP(A2918,'Лицевые счета'!$A$1:$K$4570,2,0)</f>
        <v>431300</v>
      </c>
      <c r="C2918">
        <f>COUNTIF('ИПУ и ОКПУ'!$A$2:$A$3258,A2918)</f>
        <v>1</v>
      </c>
      <c r="D2918" t="str">
        <f>IF(C2918&gt;0,VLOOKUP(A2918,'ИПУ и ОКПУ'!$A$1:$O$3258,9,0),"")</f>
        <v>Одноставочный</v>
      </c>
      <c r="E2918" t="str">
        <f>IF(C2918&gt;0,IF(VLOOKUP(A2918,'ИПУ и ОКПУ'!$A$1:$O$3258,14,0)="Нет показаний","Нет показаний",""),"")</f>
        <v>Нет показаний</v>
      </c>
      <c r="F2918">
        <f>IF(AND(C2918&gt;0),SUMIF('ИПУ и ОКПУ'!$A$2:$A$3258,A2918,'ИПУ и ОКПУ'!$O$2:$O$3258),"")</f>
        <v>0</v>
      </c>
      <c r="G2918">
        <f>VLOOKUP(A2918,'Лицевые счета'!$A$2:$K$4570,9,0)</f>
        <v>1</v>
      </c>
      <c r="H2918">
        <f>VLOOKUP(A2918,'Лицевые счета'!$A$2:$K$4570,10,0)</f>
        <v>92</v>
      </c>
      <c r="I2918" t="str">
        <f>VLOOKUP(A2918,'Лицевые счета'!$A$2:$K$4570,6,0)</f>
        <v>ФЛ</v>
      </c>
      <c r="J2918" t="str">
        <f>IF(AND(C2918=0,I2918="ФЛ"),G2918*H2918,"")</f>
        <v/>
      </c>
      <c r="K2918">
        <f>IF(AND(C2918&gt;0,E2918="Нет показаний",I2918="ФЛ"),G2918*H2918,"")</f>
        <v>92</v>
      </c>
    </row>
    <row r="2919" spans="1:11" x14ac:dyDescent="0.25">
      <c r="A2919" s="7">
        <v>432115</v>
      </c>
      <c r="B2919" s="7">
        <f>VLOOKUP(A2919,'Лицевые счета'!$A$1:$K$4570,2,0)</f>
        <v>431300</v>
      </c>
      <c r="C2919">
        <f>COUNTIF('ИПУ и ОКПУ'!$A$2:$A$3258,A2919)</f>
        <v>1</v>
      </c>
      <c r="D2919" t="str">
        <f>IF(C2919&gt;0,VLOOKUP(A2919,'ИПУ и ОКПУ'!$A$1:$O$3258,9,0),"")</f>
        <v>Одноставочный</v>
      </c>
      <c r="E2919" t="str">
        <f>IF(C2919&gt;0,IF(VLOOKUP(A2919,'ИПУ и ОКПУ'!$A$1:$O$3258,14,0)="Нет показаний","Нет показаний",""),"")</f>
        <v/>
      </c>
      <c r="F2919">
        <f>IF(AND(C2919&gt;0),SUMIF('ИПУ и ОКПУ'!$A$2:$A$3258,A2919,'ИПУ и ОКПУ'!$O$2:$O$3258),"")</f>
        <v>23</v>
      </c>
      <c r="G2919">
        <f>VLOOKUP(A2919,'Лицевые счета'!$A$2:$K$4570,9,0)</f>
        <v>1</v>
      </c>
      <c r="H2919">
        <f>VLOOKUP(A2919,'Лицевые счета'!$A$2:$K$4570,10,0)</f>
        <v>92</v>
      </c>
      <c r="I2919" t="str">
        <f>VLOOKUP(A2919,'Лицевые счета'!$A$2:$K$4570,6,0)</f>
        <v>ФЛ</v>
      </c>
      <c r="J2919" t="str">
        <f>IF(AND(C2919=0,I2919="ФЛ"),G2919*H2919,"")</f>
        <v/>
      </c>
      <c r="K2919" t="str">
        <f>IF(AND(C2919&gt;0,E2919="Нет показаний",I2919="ФЛ"),G2919*H2919,"")</f>
        <v/>
      </c>
    </row>
    <row r="2920" spans="1:11" x14ac:dyDescent="0.25">
      <c r="A2920" s="7">
        <v>432118</v>
      </c>
      <c r="B2920" s="7">
        <f>VLOOKUP(A2920,'Лицевые счета'!$A$1:$K$4570,2,0)</f>
        <v>431300</v>
      </c>
      <c r="C2920">
        <f>COUNTIF('ИПУ и ОКПУ'!$A$2:$A$3258,A2920)</f>
        <v>0</v>
      </c>
      <c r="D2920" t="str">
        <f>IF(C2920&gt;0,VLOOKUP(A2920,'ИПУ и ОКПУ'!$A$1:$O$3258,9,0),"")</f>
        <v/>
      </c>
      <c r="E2920" t="str">
        <f>IF(C2920&gt;0,IF(VLOOKUP(A2920,'ИПУ и ОКПУ'!$A$1:$O$3258,14,0)="Нет показаний","Нет показаний",""),"")</f>
        <v/>
      </c>
      <c r="F2920" t="str">
        <f>IF(AND(C2920&gt;0),SUMIF('ИПУ и ОКПУ'!$A$2:$A$3258,A2920,'ИПУ и ОКПУ'!$O$2:$O$3258),"")</f>
        <v/>
      </c>
      <c r="G2920">
        <f>VLOOKUP(A2920,'Лицевые счета'!$A$2:$K$4570,9,0)</f>
        <v>1</v>
      </c>
      <c r="H2920">
        <f>VLOOKUP(A2920,'Лицевые счета'!$A$2:$K$4570,10,0)</f>
        <v>92</v>
      </c>
      <c r="I2920" t="str">
        <f>VLOOKUP(A2920,'Лицевые счета'!$A$2:$K$4570,6,0)</f>
        <v>ФЛ</v>
      </c>
      <c r="J2920">
        <f>IF(AND(C2920=0,I2920="ФЛ"),G2920*H2920,"")</f>
        <v>92</v>
      </c>
      <c r="K2920" t="str">
        <f>IF(AND(C2920&gt;0,E2920="Нет показаний",I2920="ФЛ"),G2920*H2920,"")</f>
        <v/>
      </c>
    </row>
    <row r="2921" spans="1:11" x14ac:dyDescent="0.25">
      <c r="A2921" s="7">
        <v>432120</v>
      </c>
      <c r="B2921" s="7">
        <f>VLOOKUP(A2921,'Лицевые счета'!$A$1:$K$4570,2,0)</f>
        <v>431300</v>
      </c>
      <c r="C2921">
        <f>COUNTIF('ИПУ и ОКПУ'!$A$2:$A$3258,A2921)</f>
        <v>1</v>
      </c>
      <c r="D2921" t="str">
        <f>IF(C2921&gt;0,VLOOKUP(A2921,'ИПУ и ОКПУ'!$A$1:$O$3258,9,0),"")</f>
        <v>Одноставочный</v>
      </c>
      <c r="E2921" t="str">
        <f>IF(C2921&gt;0,IF(VLOOKUP(A2921,'ИПУ и ОКПУ'!$A$1:$O$3258,14,0)="Нет показаний","Нет показаний",""),"")</f>
        <v/>
      </c>
      <c r="F2921">
        <f>IF(AND(C2921&gt;0),SUMIF('ИПУ и ОКПУ'!$A$2:$A$3258,A2921,'ИПУ и ОКПУ'!$O$2:$O$3258),"")</f>
        <v>16</v>
      </c>
      <c r="G2921">
        <f>VLOOKUP(A2921,'Лицевые счета'!$A$2:$K$4570,9,0)</f>
        <v>1</v>
      </c>
      <c r="H2921">
        <f>VLOOKUP(A2921,'Лицевые счета'!$A$2:$K$4570,10,0)</f>
        <v>92</v>
      </c>
      <c r="I2921" t="str">
        <f>VLOOKUP(A2921,'Лицевые счета'!$A$2:$K$4570,6,0)</f>
        <v>ФЛ</v>
      </c>
      <c r="J2921" t="str">
        <f>IF(AND(C2921=0,I2921="ФЛ"),G2921*H2921,"")</f>
        <v/>
      </c>
      <c r="K2921" t="str">
        <f>IF(AND(C2921&gt;0,E2921="Нет показаний",I2921="ФЛ"),G2921*H2921,"")</f>
        <v/>
      </c>
    </row>
    <row r="2922" spans="1:11" x14ac:dyDescent="0.25">
      <c r="A2922" s="7">
        <v>432192</v>
      </c>
      <c r="B2922" s="7">
        <f>VLOOKUP(A2922,'Лицевые счета'!$A$1:$K$4570,2,0)</f>
        <v>431304</v>
      </c>
      <c r="C2922">
        <f>COUNTIF('ИПУ и ОКПУ'!$A$2:$A$3258,A2922)</f>
        <v>1</v>
      </c>
      <c r="D2922" t="str">
        <f>IF(C2922&gt;0,VLOOKUP(A2922,'ИПУ и ОКПУ'!$A$1:$O$3258,9,0),"")</f>
        <v>Одноставочный</v>
      </c>
      <c r="E2922" t="str">
        <f>IF(C2922&gt;0,IF(VLOOKUP(A2922,'ИПУ и ОКПУ'!$A$1:$O$3258,14,0)="Нет показаний","Нет показаний",""),"")</f>
        <v/>
      </c>
      <c r="F2922">
        <f>IF(AND(C2922&gt;0),SUMIF('ИПУ и ОКПУ'!$A$2:$A$3258,A2922,'ИПУ и ОКПУ'!$O$2:$O$3258),"")</f>
        <v>126</v>
      </c>
      <c r="G2922">
        <f>VLOOKUP(A2922,'Лицевые счета'!$A$2:$K$4570,9,0)</f>
        <v>1</v>
      </c>
      <c r="H2922">
        <f>VLOOKUP(A2922,'Лицевые счета'!$A$2:$K$4570,10,0)</f>
        <v>134.30000000000001</v>
      </c>
      <c r="I2922" t="str">
        <f>VLOOKUP(A2922,'Лицевые счета'!$A$2:$K$4570,6,0)</f>
        <v>ФЛ</v>
      </c>
      <c r="J2922" t="str">
        <f>IF(AND(C2922=0,I2922="ФЛ"),G2922*H2922,"")</f>
        <v/>
      </c>
      <c r="K2922" t="str">
        <f>IF(AND(C2922&gt;0,E2922="Нет показаний",I2922="ФЛ"),G2922*H2922,"")</f>
        <v/>
      </c>
    </row>
    <row r="2923" spans="1:11" x14ac:dyDescent="0.25">
      <c r="A2923" s="7">
        <v>432196</v>
      </c>
      <c r="B2923" s="7">
        <f>VLOOKUP(A2923,'Лицевые счета'!$A$1:$K$4570,2,0)</f>
        <v>431304</v>
      </c>
      <c r="C2923">
        <f>COUNTIF('ИПУ и ОКПУ'!$A$2:$A$3258,A2923)</f>
        <v>1</v>
      </c>
      <c r="D2923" t="str">
        <f>IF(C2923&gt;0,VLOOKUP(A2923,'ИПУ и ОКПУ'!$A$1:$O$3258,9,0),"")</f>
        <v>Одноставочный</v>
      </c>
      <c r="E2923" t="str">
        <f>IF(C2923&gt;0,IF(VLOOKUP(A2923,'ИПУ и ОКПУ'!$A$1:$O$3258,14,0)="Нет показаний","Нет показаний",""),"")</f>
        <v/>
      </c>
      <c r="F2923">
        <f>IF(AND(C2923&gt;0),SUMIF('ИПУ и ОКПУ'!$A$2:$A$3258,A2923,'ИПУ и ОКПУ'!$O$2:$O$3258),"")</f>
        <v>36</v>
      </c>
      <c r="G2923">
        <f>VLOOKUP(A2923,'Лицевые счета'!$A$2:$K$4570,9,0)</f>
        <v>1</v>
      </c>
      <c r="H2923">
        <f>VLOOKUP(A2923,'Лицевые счета'!$A$2:$K$4570,10,0)</f>
        <v>92</v>
      </c>
      <c r="I2923" t="str">
        <f>VLOOKUP(A2923,'Лицевые счета'!$A$2:$K$4570,6,0)</f>
        <v>ФЛ</v>
      </c>
      <c r="J2923" t="str">
        <f>IF(AND(C2923=0,I2923="ФЛ"),G2923*H2923,"")</f>
        <v/>
      </c>
      <c r="K2923" t="str">
        <f>IF(AND(C2923&gt;0,E2923="Нет показаний",I2923="ФЛ"),G2923*H2923,"")</f>
        <v/>
      </c>
    </row>
    <row r="2924" spans="1:11" x14ac:dyDescent="0.25">
      <c r="A2924" s="7">
        <v>432197</v>
      </c>
      <c r="B2924" s="7">
        <f>VLOOKUP(A2924,'Лицевые счета'!$A$1:$K$4570,2,0)</f>
        <v>431304</v>
      </c>
      <c r="C2924">
        <f>COUNTIF('ИПУ и ОКПУ'!$A$2:$A$3258,A2924)</f>
        <v>1</v>
      </c>
      <c r="D2924" t="str">
        <f>IF(C2924&gt;0,VLOOKUP(A2924,'ИПУ и ОКПУ'!$A$1:$O$3258,9,0),"")</f>
        <v>Одноставочный</v>
      </c>
      <c r="E2924" t="str">
        <f>IF(C2924&gt;0,IF(VLOOKUP(A2924,'ИПУ и ОКПУ'!$A$1:$O$3258,14,0)="Нет показаний","Нет показаний",""),"")</f>
        <v/>
      </c>
      <c r="F2924">
        <f>IF(AND(C2924&gt;0),SUMIF('ИПУ и ОКПУ'!$A$2:$A$3258,A2924,'ИПУ и ОКПУ'!$O$2:$O$3258),"")</f>
        <v>36</v>
      </c>
      <c r="G2924">
        <f>VLOOKUP(A2924,'Лицевые счета'!$A$2:$K$4570,9,0)</f>
        <v>1</v>
      </c>
      <c r="H2924">
        <f>VLOOKUP(A2924,'Лицевые счета'!$A$2:$K$4570,10,0)</f>
        <v>118.7</v>
      </c>
      <c r="I2924" t="str">
        <f>VLOOKUP(A2924,'Лицевые счета'!$A$2:$K$4570,6,0)</f>
        <v>ФЛ</v>
      </c>
      <c r="J2924" t="str">
        <f>IF(AND(C2924=0,I2924="ФЛ"),G2924*H2924,"")</f>
        <v/>
      </c>
      <c r="K2924" t="str">
        <f>IF(AND(C2924&gt;0,E2924="Нет показаний",I2924="ФЛ"),G2924*H2924,"")</f>
        <v/>
      </c>
    </row>
    <row r="2925" spans="1:11" x14ac:dyDescent="0.25">
      <c r="A2925" s="7">
        <v>432199</v>
      </c>
      <c r="B2925" s="7">
        <f>VLOOKUP(A2925,'Лицевые счета'!$A$1:$K$4570,2,0)</f>
        <v>431304</v>
      </c>
      <c r="C2925">
        <f>COUNTIF('ИПУ и ОКПУ'!$A$2:$A$3258,A2925)</f>
        <v>1</v>
      </c>
      <c r="D2925" t="str">
        <f>IF(C2925&gt;0,VLOOKUP(A2925,'ИПУ и ОКПУ'!$A$1:$O$3258,9,0),"")</f>
        <v>Одноставочный</v>
      </c>
      <c r="E2925" t="str">
        <f>IF(C2925&gt;0,IF(VLOOKUP(A2925,'ИПУ и ОКПУ'!$A$1:$O$3258,14,0)="Нет показаний","Нет показаний",""),"")</f>
        <v>Нет показаний</v>
      </c>
      <c r="F2925">
        <f>IF(AND(C2925&gt;0),SUMIF('ИПУ и ОКПУ'!$A$2:$A$3258,A2925,'ИПУ и ОКПУ'!$O$2:$O$3258),"")</f>
        <v>0</v>
      </c>
      <c r="G2925">
        <f>VLOOKUP(A2925,'Лицевые счета'!$A$2:$K$4570,9,0)</f>
        <v>1</v>
      </c>
      <c r="H2925">
        <f>VLOOKUP(A2925,'Лицевые счета'!$A$2:$K$4570,10,0)</f>
        <v>118.7</v>
      </c>
      <c r="I2925" t="str">
        <f>VLOOKUP(A2925,'Лицевые счета'!$A$2:$K$4570,6,0)</f>
        <v>ФЛ</v>
      </c>
      <c r="J2925" t="str">
        <f>IF(AND(C2925=0,I2925="ФЛ"),G2925*H2925,"")</f>
        <v/>
      </c>
      <c r="K2925">
        <f>IF(AND(C2925&gt;0,E2925="Нет показаний",I2925="ФЛ"),G2925*H2925,"")</f>
        <v>118.7</v>
      </c>
    </row>
    <row r="2926" spans="1:11" x14ac:dyDescent="0.25">
      <c r="A2926" s="7">
        <v>432206</v>
      </c>
      <c r="B2926" s="7">
        <f>VLOOKUP(A2926,'Лицевые счета'!$A$1:$K$4570,2,0)</f>
        <v>431304</v>
      </c>
      <c r="C2926">
        <f>COUNTIF('ИПУ и ОКПУ'!$A$2:$A$3258,A2926)</f>
        <v>1</v>
      </c>
      <c r="D2926" t="str">
        <f>IF(C2926&gt;0,VLOOKUP(A2926,'ИПУ и ОКПУ'!$A$1:$O$3258,9,0),"")</f>
        <v>Одноставочный</v>
      </c>
      <c r="E2926" t="str">
        <f>IF(C2926&gt;0,IF(VLOOKUP(A2926,'ИПУ и ОКПУ'!$A$1:$O$3258,14,0)="Нет показаний","Нет показаний",""),"")</f>
        <v/>
      </c>
      <c r="F2926">
        <f>IF(AND(C2926&gt;0),SUMIF('ИПУ и ОКПУ'!$A$2:$A$3258,A2926,'ИПУ и ОКПУ'!$O$2:$O$3258),"")</f>
        <v>454</v>
      </c>
      <c r="G2926">
        <f>VLOOKUP(A2926,'Лицевые счета'!$A$2:$K$4570,9,0)</f>
        <v>1</v>
      </c>
      <c r="H2926">
        <f>VLOOKUP(A2926,'Лицевые счета'!$A$2:$K$4570,10,0)</f>
        <v>118.7</v>
      </c>
      <c r="I2926" t="str">
        <f>VLOOKUP(A2926,'Лицевые счета'!$A$2:$K$4570,6,0)</f>
        <v>ФЛ</v>
      </c>
      <c r="J2926" t="str">
        <f>IF(AND(C2926=0,I2926="ФЛ"),G2926*H2926,"")</f>
        <v/>
      </c>
      <c r="K2926" t="str">
        <f>IF(AND(C2926&gt;0,E2926="Нет показаний",I2926="ФЛ"),G2926*H2926,"")</f>
        <v/>
      </c>
    </row>
    <row r="2927" spans="1:11" x14ac:dyDescent="0.25">
      <c r="A2927" s="7">
        <v>432211</v>
      </c>
      <c r="B2927" s="7">
        <f>VLOOKUP(A2927,'Лицевые счета'!$A$1:$K$4570,2,0)</f>
        <v>431304</v>
      </c>
      <c r="C2927">
        <f>COUNTIF('ИПУ и ОКПУ'!$A$2:$A$3258,A2927)</f>
        <v>1</v>
      </c>
      <c r="D2927" t="str">
        <f>IF(C2927&gt;0,VLOOKUP(A2927,'ИПУ и ОКПУ'!$A$1:$O$3258,9,0),"")</f>
        <v>Одноставочный</v>
      </c>
      <c r="E2927" t="str">
        <f>IF(C2927&gt;0,IF(VLOOKUP(A2927,'ИПУ и ОКПУ'!$A$1:$O$3258,14,0)="Нет показаний","Нет показаний",""),"")</f>
        <v/>
      </c>
      <c r="F2927">
        <f>IF(AND(C2927&gt;0),SUMIF('ИПУ и ОКПУ'!$A$2:$A$3258,A2927,'ИПУ и ОКПУ'!$O$2:$O$3258),"")</f>
        <v>141</v>
      </c>
      <c r="G2927">
        <f>VLOOKUP(A2927,'Лицевые счета'!$A$2:$K$4570,9,0)</f>
        <v>1</v>
      </c>
      <c r="H2927">
        <f>VLOOKUP(A2927,'Лицевые счета'!$A$2:$K$4570,10,0)</f>
        <v>92</v>
      </c>
      <c r="I2927" t="str">
        <f>VLOOKUP(A2927,'Лицевые счета'!$A$2:$K$4570,6,0)</f>
        <v>ФЛ</v>
      </c>
      <c r="J2927" t="str">
        <f>IF(AND(C2927=0,I2927="ФЛ"),G2927*H2927,"")</f>
        <v/>
      </c>
      <c r="K2927" t="str">
        <f>IF(AND(C2927&gt;0,E2927="Нет показаний",I2927="ФЛ"),G2927*H2927,"")</f>
        <v/>
      </c>
    </row>
    <row r="2928" spans="1:11" x14ac:dyDescent="0.25">
      <c r="A2928" s="7">
        <v>432216</v>
      </c>
      <c r="B2928" s="7">
        <f>VLOOKUP(A2928,'Лицевые счета'!$A$1:$K$4570,2,0)</f>
        <v>431304</v>
      </c>
      <c r="C2928">
        <f>COUNTIF('ИПУ и ОКПУ'!$A$2:$A$3258,A2928)</f>
        <v>0</v>
      </c>
      <c r="D2928" t="str">
        <f>IF(C2928&gt;0,VLOOKUP(A2928,'ИПУ и ОКПУ'!$A$1:$O$3258,9,0),"")</f>
        <v/>
      </c>
      <c r="E2928" t="str">
        <f>IF(C2928&gt;0,IF(VLOOKUP(A2928,'ИПУ и ОКПУ'!$A$1:$O$3258,14,0)="Нет показаний","Нет показаний",""),"")</f>
        <v/>
      </c>
      <c r="F2928" t="str">
        <f>IF(AND(C2928&gt;0),SUMIF('ИПУ и ОКПУ'!$A$2:$A$3258,A2928,'ИПУ и ОКПУ'!$O$2:$O$3258),"")</f>
        <v/>
      </c>
      <c r="G2928">
        <f>VLOOKUP(A2928,'Лицевые счета'!$A$2:$K$4570,9,0)</f>
        <v>1</v>
      </c>
      <c r="H2928">
        <f>VLOOKUP(A2928,'Лицевые счета'!$A$2:$K$4570,10,0)</f>
        <v>134.30000000000001</v>
      </c>
      <c r="I2928" t="str">
        <f>VLOOKUP(A2928,'Лицевые счета'!$A$2:$K$4570,6,0)</f>
        <v>ФЛ</v>
      </c>
      <c r="J2928">
        <f>IF(AND(C2928=0,I2928="ФЛ"),G2928*H2928,"")</f>
        <v>134.30000000000001</v>
      </c>
      <c r="K2928" t="str">
        <f>IF(AND(C2928&gt;0,E2928="Нет показаний",I2928="ФЛ"),G2928*H2928,"")</f>
        <v/>
      </c>
    </row>
    <row r="2929" spans="1:11" x14ac:dyDescent="0.25">
      <c r="A2929" s="7">
        <v>432220</v>
      </c>
      <c r="B2929" s="7">
        <f>VLOOKUP(A2929,'Лицевые счета'!$A$1:$K$4570,2,0)</f>
        <v>431304</v>
      </c>
      <c r="C2929">
        <f>COUNTIF('ИПУ и ОКПУ'!$A$2:$A$3258,A2929)</f>
        <v>1</v>
      </c>
      <c r="D2929" t="str">
        <f>IF(C2929&gt;0,VLOOKUP(A2929,'ИПУ и ОКПУ'!$A$1:$O$3258,9,0),"")</f>
        <v>Одноставочный</v>
      </c>
      <c r="E2929" t="str">
        <f>IF(C2929&gt;0,IF(VLOOKUP(A2929,'ИПУ и ОКПУ'!$A$1:$O$3258,14,0)="Нет показаний","Нет показаний",""),"")</f>
        <v>Нет показаний</v>
      </c>
      <c r="F2929">
        <f>IF(AND(C2929&gt;0),SUMIF('ИПУ и ОКПУ'!$A$2:$A$3258,A2929,'ИПУ и ОКПУ'!$O$2:$O$3258),"")</f>
        <v>0</v>
      </c>
      <c r="G2929">
        <f>VLOOKUP(A2929,'Лицевые счета'!$A$2:$K$4570,9,0)</f>
        <v>1</v>
      </c>
      <c r="H2929">
        <f>VLOOKUP(A2929,'Лицевые счета'!$A$2:$K$4570,10,0)</f>
        <v>118.7</v>
      </c>
      <c r="I2929" t="str">
        <f>VLOOKUP(A2929,'Лицевые счета'!$A$2:$K$4570,6,0)</f>
        <v>ФЛ</v>
      </c>
      <c r="J2929" t="str">
        <f>IF(AND(C2929=0,I2929="ФЛ"),G2929*H2929,"")</f>
        <v/>
      </c>
      <c r="K2929">
        <f>IF(AND(C2929&gt;0,E2929="Нет показаний",I2929="ФЛ"),G2929*H2929,"")</f>
        <v>118.7</v>
      </c>
    </row>
    <row r="2930" spans="1:11" x14ac:dyDescent="0.25">
      <c r="A2930" s="7">
        <v>432227</v>
      </c>
      <c r="B2930" s="7">
        <f>VLOOKUP(A2930,'Лицевые счета'!$A$1:$K$4570,2,0)</f>
        <v>431304</v>
      </c>
      <c r="C2930">
        <f>COUNTIF('ИПУ и ОКПУ'!$A$2:$A$3258,A2930)</f>
        <v>1</v>
      </c>
      <c r="D2930" t="str">
        <f>IF(C2930&gt;0,VLOOKUP(A2930,'ИПУ и ОКПУ'!$A$1:$O$3258,9,0),"")</f>
        <v>Одноставочный</v>
      </c>
      <c r="E2930" t="str">
        <f>IF(C2930&gt;0,IF(VLOOKUP(A2930,'ИПУ и ОКПУ'!$A$1:$O$3258,14,0)="Нет показаний","Нет показаний",""),"")</f>
        <v/>
      </c>
      <c r="F2930">
        <f>IF(AND(C2930&gt;0),SUMIF('ИПУ и ОКПУ'!$A$2:$A$3258,A2930,'ИПУ и ОКПУ'!$O$2:$O$3258),"")</f>
        <v>10.5</v>
      </c>
      <c r="G2930">
        <f>VLOOKUP(A2930,'Лицевые счета'!$A$2:$K$4570,9,0)</f>
        <v>1</v>
      </c>
      <c r="H2930">
        <f>VLOOKUP(A2930,'Лицевые счета'!$A$2:$K$4570,10,0)</f>
        <v>92</v>
      </c>
      <c r="I2930" t="str">
        <f>VLOOKUP(A2930,'Лицевые счета'!$A$2:$K$4570,6,0)</f>
        <v>ФЛ</v>
      </c>
      <c r="J2930" t="str">
        <f>IF(AND(C2930=0,I2930="ФЛ"),G2930*H2930,"")</f>
        <v/>
      </c>
      <c r="K2930" t="str">
        <f>IF(AND(C2930&gt;0,E2930="Нет показаний",I2930="ФЛ"),G2930*H2930,"")</f>
        <v/>
      </c>
    </row>
    <row r="2931" spans="1:11" x14ac:dyDescent="0.25">
      <c r="A2931" s="7">
        <v>432399</v>
      </c>
      <c r="B2931" s="7">
        <f>VLOOKUP(A2931,'Лицевые счета'!$A$1:$K$4570,2,0)</f>
        <v>431316</v>
      </c>
      <c r="C2931">
        <f>COUNTIF('ИПУ и ОКПУ'!$A$2:$A$3258,A2931)</f>
        <v>1</v>
      </c>
      <c r="D2931" t="str">
        <f>IF(C2931&gt;0,VLOOKUP(A2931,'ИПУ и ОКПУ'!$A$1:$O$3258,9,0),"")</f>
        <v>Одноставочный</v>
      </c>
      <c r="E2931" t="str">
        <f>IF(C2931&gt;0,IF(VLOOKUP(A2931,'ИПУ и ОКПУ'!$A$1:$O$3258,14,0)="Нет показаний","Нет показаний",""),"")</f>
        <v/>
      </c>
      <c r="F2931">
        <f>IF(AND(C2931&gt;0),SUMIF('ИПУ и ОКПУ'!$A$2:$A$3258,A2931,'ИПУ и ОКПУ'!$O$2:$O$3258),"")</f>
        <v>221.5</v>
      </c>
      <c r="G2931">
        <f>VLOOKUP(A2931,'Лицевые счета'!$A$2:$K$4570,9,0)</f>
        <v>1</v>
      </c>
      <c r="H2931">
        <f>VLOOKUP(A2931,'Лицевые счета'!$A$2:$K$4570,10,0)</f>
        <v>92</v>
      </c>
      <c r="I2931" t="str">
        <f>VLOOKUP(A2931,'Лицевые счета'!$A$2:$K$4570,6,0)</f>
        <v>ФЛ</v>
      </c>
      <c r="J2931" t="str">
        <f>IF(AND(C2931=0,I2931="ФЛ"),G2931*H2931,"")</f>
        <v/>
      </c>
      <c r="K2931" t="str">
        <f>IF(AND(C2931&gt;0,E2931="Нет показаний",I2931="ФЛ"),G2931*H2931,"")</f>
        <v/>
      </c>
    </row>
    <row r="2932" spans="1:11" x14ac:dyDescent="0.25">
      <c r="A2932" s="7">
        <v>432408</v>
      </c>
      <c r="B2932" s="7">
        <f>VLOOKUP(A2932,'Лицевые счета'!$A$1:$K$4570,2,0)</f>
        <v>431316</v>
      </c>
      <c r="C2932">
        <f>COUNTIF('ИПУ и ОКПУ'!$A$2:$A$3258,A2932)</f>
        <v>0</v>
      </c>
      <c r="D2932" t="str">
        <f>IF(C2932&gt;0,VLOOKUP(A2932,'ИПУ и ОКПУ'!$A$1:$O$3258,9,0),"")</f>
        <v/>
      </c>
      <c r="E2932" t="str">
        <f>IF(C2932&gt;0,IF(VLOOKUP(A2932,'ИПУ и ОКПУ'!$A$1:$O$3258,14,0)="Нет показаний","Нет показаний",""),"")</f>
        <v/>
      </c>
      <c r="F2932" t="str">
        <f>IF(AND(C2932&gt;0),SUMIF('ИПУ и ОКПУ'!$A$2:$A$3258,A2932,'ИПУ и ОКПУ'!$O$2:$O$3258),"")</f>
        <v/>
      </c>
      <c r="G2932">
        <f>VLOOKUP(A2932,'Лицевые счета'!$A$2:$K$4570,9,0)</f>
        <v>1</v>
      </c>
      <c r="H2932">
        <f>VLOOKUP(A2932,'Лицевые счета'!$A$2:$K$4570,10,0)</f>
        <v>118.7</v>
      </c>
      <c r="I2932" t="str">
        <f>VLOOKUP(A2932,'Лицевые счета'!$A$2:$K$4570,6,0)</f>
        <v>ФЛ</v>
      </c>
      <c r="J2932">
        <f>IF(AND(C2932=0,I2932="ФЛ"),G2932*H2932,"")</f>
        <v>118.7</v>
      </c>
      <c r="K2932" t="str">
        <f>IF(AND(C2932&gt;0,E2932="Нет показаний",I2932="ФЛ"),G2932*H2932,"")</f>
        <v/>
      </c>
    </row>
    <row r="2933" spans="1:11" x14ac:dyDescent="0.25">
      <c r="A2933" s="7">
        <v>432414</v>
      </c>
      <c r="B2933" s="7">
        <f>VLOOKUP(A2933,'Лицевые счета'!$A$1:$K$4570,2,0)</f>
        <v>431316</v>
      </c>
      <c r="C2933">
        <f>COUNTIF('ИПУ и ОКПУ'!$A$2:$A$3258,A2933)</f>
        <v>0</v>
      </c>
      <c r="D2933" t="str">
        <f>IF(C2933&gt;0,VLOOKUP(A2933,'ИПУ и ОКПУ'!$A$1:$O$3258,9,0),"")</f>
        <v/>
      </c>
      <c r="E2933" t="str">
        <f>IF(C2933&gt;0,IF(VLOOKUP(A2933,'ИПУ и ОКПУ'!$A$1:$O$3258,14,0)="Нет показаний","Нет показаний",""),"")</f>
        <v/>
      </c>
      <c r="F2933" t="str">
        <f>IF(AND(C2933&gt;0),SUMIF('ИПУ и ОКПУ'!$A$2:$A$3258,A2933,'ИПУ и ОКПУ'!$O$2:$O$3258),"")</f>
        <v/>
      </c>
      <c r="G2933">
        <f>VLOOKUP(A2933,'Лицевые счета'!$A$2:$K$4570,9,0)</f>
        <v>1</v>
      </c>
      <c r="H2933">
        <f>VLOOKUP(A2933,'Лицевые счета'!$A$2:$K$4570,10,0)</f>
        <v>92</v>
      </c>
      <c r="I2933" t="str">
        <f>VLOOKUP(A2933,'Лицевые счета'!$A$2:$K$4570,6,0)</f>
        <v>ФЛ</v>
      </c>
      <c r="J2933">
        <f>IF(AND(C2933=0,I2933="ФЛ"),G2933*H2933,"")</f>
        <v>92</v>
      </c>
      <c r="K2933" t="str">
        <f>IF(AND(C2933&gt;0,E2933="Нет показаний",I2933="ФЛ"),G2933*H2933,"")</f>
        <v/>
      </c>
    </row>
    <row r="2934" spans="1:11" x14ac:dyDescent="0.25">
      <c r="A2934" s="7">
        <v>432417</v>
      </c>
      <c r="B2934" s="7">
        <f>VLOOKUP(A2934,'Лицевые счета'!$A$1:$K$4570,2,0)</f>
        <v>431316</v>
      </c>
      <c r="C2934">
        <f>COUNTIF('ИПУ и ОКПУ'!$A$2:$A$3258,A2934)</f>
        <v>0</v>
      </c>
      <c r="D2934" t="str">
        <f>IF(C2934&gt;0,VLOOKUP(A2934,'ИПУ и ОКПУ'!$A$1:$O$3258,9,0),"")</f>
        <v/>
      </c>
      <c r="E2934" t="str">
        <f>IF(C2934&gt;0,IF(VLOOKUP(A2934,'ИПУ и ОКПУ'!$A$1:$O$3258,14,0)="Нет показаний","Нет показаний",""),"")</f>
        <v/>
      </c>
      <c r="F2934" t="str">
        <f>IF(AND(C2934&gt;0),SUMIF('ИПУ и ОКПУ'!$A$2:$A$3258,A2934,'ИПУ и ОКПУ'!$O$2:$O$3258),"")</f>
        <v/>
      </c>
      <c r="G2934">
        <f>VLOOKUP(A2934,'Лицевые счета'!$A$2:$K$4570,9,0)</f>
        <v>1</v>
      </c>
      <c r="H2934">
        <f>VLOOKUP(A2934,'Лицевые счета'!$A$2:$K$4570,10,0)</f>
        <v>92</v>
      </c>
      <c r="I2934" t="str">
        <f>VLOOKUP(A2934,'Лицевые счета'!$A$2:$K$4570,6,0)</f>
        <v>ФЛ</v>
      </c>
      <c r="J2934">
        <f>IF(AND(C2934=0,I2934="ФЛ"),G2934*H2934,"")</f>
        <v>92</v>
      </c>
      <c r="K2934" t="str">
        <f>IF(AND(C2934&gt;0,E2934="Нет показаний",I2934="ФЛ"),G2934*H2934,"")</f>
        <v/>
      </c>
    </row>
    <row r="2935" spans="1:11" x14ac:dyDescent="0.25">
      <c r="A2935" s="7">
        <v>432731</v>
      </c>
      <c r="B2935" s="7">
        <f>VLOOKUP(A2935,'Лицевые счета'!$A$1:$K$4570,2,0)</f>
        <v>431322</v>
      </c>
      <c r="C2935">
        <f>COUNTIF('ИПУ и ОКПУ'!$A$2:$A$3258,A2935)</f>
        <v>0</v>
      </c>
      <c r="D2935" t="str">
        <f>IF(C2935&gt;0,VLOOKUP(A2935,'ИПУ и ОКПУ'!$A$1:$O$3258,9,0),"")</f>
        <v/>
      </c>
      <c r="E2935" t="str">
        <f>IF(C2935&gt;0,IF(VLOOKUP(A2935,'ИПУ и ОКПУ'!$A$1:$O$3258,14,0)="Нет показаний","Нет показаний",""),"")</f>
        <v/>
      </c>
      <c r="F2935" t="str">
        <f>IF(AND(C2935&gt;0),SUMIF('ИПУ и ОКПУ'!$A$2:$A$3258,A2935,'ИПУ и ОКПУ'!$O$2:$O$3258),"")</f>
        <v/>
      </c>
      <c r="G2935">
        <f>VLOOKUP(A2935,'Лицевые счета'!$A$2:$K$4570,9,0)</f>
        <v>1</v>
      </c>
      <c r="H2935">
        <f>VLOOKUP(A2935,'Лицевые счета'!$A$2:$K$4570,10,0)</f>
        <v>92</v>
      </c>
      <c r="I2935" t="str">
        <f>VLOOKUP(A2935,'Лицевые счета'!$A$2:$K$4570,6,0)</f>
        <v>ФЛ</v>
      </c>
      <c r="J2935">
        <f>IF(AND(C2935=0,I2935="ФЛ"),G2935*H2935,"")</f>
        <v>92</v>
      </c>
      <c r="K2935" t="str">
        <f>IF(AND(C2935&gt;0,E2935="Нет показаний",I2935="ФЛ"),G2935*H2935,"")</f>
        <v/>
      </c>
    </row>
    <row r="2936" spans="1:11" x14ac:dyDescent="0.25">
      <c r="A2936" s="7">
        <v>432732</v>
      </c>
      <c r="B2936" s="7">
        <f>VLOOKUP(A2936,'Лицевые счета'!$A$1:$K$4570,2,0)</f>
        <v>431322</v>
      </c>
      <c r="C2936">
        <f>COUNTIF('ИПУ и ОКПУ'!$A$2:$A$3258,A2936)</f>
        <v>0</v>
      </c>
      <c r="D2936" t="str">
        <f>IF(C2936&gt;0,VLOOKUP(A2936,'ИПУ и ОКПУ'!$A$1:$O$3258,9,0),"")</f>
        <v/>
      </c>
      <c r="E2936" t="str">
        <f>IF(C2936&gt;0,IF(VLOOKUP(A2936,'ИПУ и ОКПУ'!$A$1:$O$3258,14,0)="Нет показаний","Нет показаний",""),"")</f>
        <v/>
      </c>
      <c r="F2936" t="str">
        <f>IF(AND(C2936&gt;0),SUMIF('ИПУ и ОКПУ'!$A$2:$A$3258,A2936,'ИПУ и ОКПУ'!$O$2:$O$3258),"")</f>
        <v/>
      </c>
      <c r="G2936">
        <f>VLOOKUP(A2936,'Лицевые счета'!$A$2:$K$4570,9,0)</f>
        <v>1</v>
      </c>
      <c r="H2936">
        <f>VLOOKUP(A2936,'Лицевые счета'!$A$2:$K$4570,10,0)</f>
        <v>92</v>
      </c>
      <c r="I2936" t="str">
        <f>VLOOKUP(A2936,'Лицевые счета'!$A$2:$K$4570,6,0)</f>
        <v>ФЛ</v>
      </c>
      <c r="J2936">
        <f>IF(AND(C2936=0,I2936="ФЛ"),G2936*H2936,"")</f>
        <v>92</v>
      </c>
      <c r="K2936" t="str">
        <f>IF(AND(C2936&gt;0,E2936="Нет показаний",I2936="ФЛ"),G2936*H2936,"")</f>
        <v/>
      </c>
    </row>
    <row r="2937" spans="1:11" x14ac:dyDescent="0.25">
      <c r="A2937" s="7">
        <v>432733</v>
      </c>
      <c r="B2937" s="7">
        <f>VLOOKUP(A2937,'Лицевые счета'!$A$1:$K$4570,2,0)</f>
        <v>431322</v>
      </c>
      <c r="C2937">
        <f>COUNTIF('ИПУ и ОКПУ'!$A$2:$A$3258,A2937)</f>
        <v>0</v>
      </c>
      <c r="D2937" t="str">
        <f>IF(C2937&gt;0,VLOOKUP(A2937,'ИПУ и ОКПУ'!$A$1:$O$3258,9,0),"")</f>
        <v/>
      </c>
      <c r="E2937" t="str">
        <f>IF(C2937&gt;0,IF(VLOOKUP(A2937,'ИПУ и ОКПУ'!$A$1:$O$3258,14,0)="Нет показаний","Нет показаний",""),"")</f>
        <v/>
      </c>
      <c r="F2937" t="str">
        <f>IF(AND(C2937&gt;0),SUMIF('ИПУ и ОКПУ'!$A$2:$A$3258,A2937,'ИПУ и ОКПУ'!$O$2:$O$3258),"")</f>
        <v/>
      </c>
      <c r="G2937">
        <f>VLOOKUP(A2937,'Лицевые счета'!$A$2:$K$4570,9,0)</f>
        <v>1</v>
      </c>
      <c r="H2937">
        <f>VLOOKUP(A2937,'Лицевые счета'!$A$2:$K$4570,10,0)</f>
        <v>92</v>
      </c>
      <c r="I2937" t="str">
        <f>VLOOKUP(A2937,'Лицевые счета'!$A$2:$K$4570,6,0)</f>
        <v>ФЛ</v>
      </c>
      <c r="J2937">
        <f>IF(AND(C2937=0,I2937="ФЛ"),G2937*H2937,"")</f>
        <v>92</v>
      </c>
      <c r="K2937" t="str">
        <f>IF(AND(C2937&gt;0,E2937="Нет показаний",I2937="ФЛ"),G2937*H2937,"")</f>
        <v/>
      </c>
    </row>
    <row r="2938" spans="1:11" x14ac:dyDescent="0.25">
      <c r="A2938" s="7">
        <v>432734</v>
      </c>
      <c r="B2938" s="7">
        <f>VLOOKUP(A2938,'Лицевые счета'!$A$1:$K$4570,2,0)</f>
        <v>431322</v>
      </c>
      <c r="C2938">
        <f>COUNTIF('ИПУ и ОКПУ'!$A$2:$A$3258,A2938)</f>
        <v>0</v>
      </c>
      <c r="D2938" t="str">
        <f>IF(C2938&gt;0,VLOOKUP(A2938,'ИПУ и ОКПУ'!$A$1:$O$3258,9,0),"")</f>
        <v/>
      </c>
      <c r="E2938" t="str">
        <f>IF(C2938&gt;0,IF(VLOOKUP(A2938,'ИПУ и ОКПУ'!$A$1:$O$3258,14,0)="Нет показаний","Нет показаний",""),"")</f>
        <v/>
      </c>
      <c r="F2938" t="str">
        <f>IF(AND(C2938&gt;0),SUMIF('ИПУ и ОКПУ'!$A$2:$A$3258,A2938,'ИПУ и ОКПУ'!$O$2:$O$3258),"")</f>
        <v/>
      </c>
      <c r="G2938">
        <f>VLOOKUP(A2938,'Лицевые счета'!$A$2:$K$4570,9,0)</f>
        <v>1</v>
      </c>
      <c r="H2938">
        <f>VLOOKUP(A2938,'Лицевые счета'!$A$2:$K$4570,10,0)</f>
        <v>118.7</v>
      </c>
      <c r="I2938" t="str">
        <f>VLOOKUP(A2938,'Лицевые счета'!$A$2:$K$4570,6,0)</f>
        <v>ФЛ</v>
      </c>
      <c r="J2938">
        <f>IF(AND(C2938=0,I2938="ФЛ"),G2938*H2938,"")</f>
        <v>118.7</v>
      </c>
      <c r="K2938" t="str">
        <f>IF(AND(C2938&gt;0,E2938="Нет показаний",I2938="ФЛ"),G2938*H2938,"")</f>
        <v/>
      </c>
    </row>
    <row r="2939" spans="1:11" x14ac:dyDescent="0.25">
      <c r="A2939" s="7">
        <v>432735</v>
      </c>
      <c r="B2939" s="7">
        <f>VLOOKUP(A2939,'Лицевые счета'!$A$1:$K$4570,2,0)</f>
        <v>431322</v>
      </c>
      <c r="C2939">
        <f>COUNTIF('ИПУ и ОКПУ'!$A$2:$A$3258,A2939)</f>
        <v>0</v>
      </c>
      <c r="D2939" t="str">
        <f>IF(C2939&gt;0,VLOOKUP(A2939,'ИПУ и ОКПУ'!$A$1:$O$3258,9,0),"")</f>
        <v/>
      </c>
      <c r="E2939" t="str">
        <f>IF(C2939&gt;0,IF(VLOOKUP(A2939,'ИПУ и ОКПУ'!$A$1:$O$3258,14,0)="Нет показаний","Нет показаний",""),"")</f>
        <v/>
      </c>
      <c r="F2939" t="str">
        <f>IF(AND(C2939&gt;0),SUMIF('ИПУ и ОКПУ'!$A$2:$A$3258,A2939,'ИПУ и ОКПУ'!$O$2:$O$3258),"")</f>
        <v/>
      </c>
      <c r="G2939">
        <f>VLOOKUP(A2939,'Лицевые счета'!$A$2:$K$4570,9,0)</f>
        <v>1</v>
      </c>
      <c r="H2939">
        <f>VLOOKUP(A2939,'Лицевые счета'!$A$2:$K$4570,10,0)</f>
        <v>92</v>
      </c>
      <c r="I2939" t="str">
        <f>VLOOKUP(A2939,'Лицевые счета'!$A$2:$K$4570,6,0)</f>
        <v>ФЛ</v>
      </c>
      <c r="J2939">
        <f>IF(AND(C2939=0,I2939="ФЛ"),G2939*H2939,"")</f>
        <v>92</v>
      </c>
      <c r="K2939" t="str">
        <f>IF(AND(C2939&gt;0,E2939="Нет показаний",I2939="ФЛ"),G2939*H2939,"")</f>
        <v/>
      </c>
    </row>
    <row r="2940" spans="1:11" x14ac:dyDescent="0.25">
      <c r="A2940" s="7">
        <v>432736</v>
      </c>
      <c r="B2940" s="7">
        <f>VLOOKUP(A2940,'Лицевые счета'!$A$1:$K$4570,2,0)</f>
        <v>431322</v>
      </c>
      <c r="C2940">
        <f>COUNTIF('ИПУ и ОКПУ'!$A$2:$A$3258,A2940)</f>
        <v>0</v>
      </c>
      <c r="D2940" t="str">
        <f>IF(C2940&gt;0,VLOOKUP(A2940,'ИПУ и ОКПУ'!$A$1:$O$3258,9,0),"")</f>
        <v/>
      </c>
      <c r="E2940" t="str">
        <f>IF(C2940&gt;0,IF(VLOOKUP(A2940,'ИПУ и ОКПУ'!$A$1:$O$3258,14,0)="Нет показаний","Нет показаний",""),"")</f>
        <v/>
      </c>
      <c r="F2940" t="str">
        <f>IF(AND(C2940&gt;0),SUMIF('ИПУ и ОКПУ'!$A$2:$A$3258,A2940,'ИПУ и ОКПУ'!$O$2:$O$3258),"")</f>
        <v/>
      </c>
      <c r="G2940">
        <f>VLOOKUP(A2940,'Лицевые счета'!$A$2:$K$4570,9,0)</f>
        <v>1</v>
      </c>
      <c r="H2940">
        <f>VLOOKUP(A2940,'Лицевые счета'!$A$2:$K$4570,10,0)</f>
        <v>118.7</v>
      </c>
      <c r="I2940" t="str">
        <f>VLOOKUP(A2940,'Лицевые счета'!$A$2:$K$4570,6,0)</f>
        <v>ФЛ</v>
      </c>
      <c r="J2940">
        <f>IF(AND(C2940=0,I2940="ФЛ"),G2940*H2940,"")</f>
        <v>118.7</v>
      </c>
      <c r="K2940" t="str">
        <f>IF(AND(C2940&gt;0,E2940="Нет показаний",I2940="ФЛ"),G2940*H2940,"")</f>
        <v/>
      </c>
    </row>
    <row r="2941" spans="1:11" x14ac:dyDescent="0.25">
      <c r="A2941" s="7">
        <v>432738</v>
      </c>
      <c r="B2941" s="7">
        <f>VLOOKUP(A2941,'Лицевые счета'!$A$1:$K$4570,2,0)</f>
        <v>431322</v>
      </c>
      <c r="C2941">
        <f>COUNTIF('ИПУ и ОКПУ'!$A$2:$A$3258,A2941)</f>
        <v>0</v>
      </c>
      <c r="D2941" t="str">
        <f>IF(C2941&gt;0,VLOOKUP(A2941,'ИПУ и ОКПУ'!$A$1:$O$3258,9,0),"")</f>
        <v/>
      </c>
      <c r="E2941" t="str">
        <f>IF(C2941&gt;0,IF(VLOOKUP(A2941,'ИПУ и ОКПУ'!$A$1:$O$3258,14,0)="Нет показаний","Нет показаний",""),"")</f>
        <v/>
      </c>
      <c r="F2941" t="str">
        <f>IF(AND(C2941&gt;0),SUMIF('ИПУ и ОКПУ'!$A$2:$A$3258,A2941,'ИПУ и ОКПУ'!$O$2:$O$3258),"")</f>
        <v/>
      </c>
      <c r="G2941">
        <f>VLOOKUP(A2941,'Лицевые счета'!$A$2:$K$4570,9,0)</f>
        <v>1</v>
      </c>
      <c r="H2941">
        <f>VLOOKUP(A2941,'Лицевые счета'!$A$2:$K$4570,10,0)</f>
        <v>92</v>
      </c>
      <c r="I2941" t="str">
        <f>VLOOKUP(A2941,'Лицевые счета'!$A$2:$K$4570,6,0)</f>
        <v>ФЛ</v>
      </c>
      <c r="J2941">
        <f>IF(AND(C2941=0,I2941="ФЛ"),G2941*H2941,"")</f>
        <v>92</v>
      </c>
      <c r="K2941" t="str">
        <f>IF(AND(C2941&gt;0,E2941="Нет показаний",I2941="ФЛ"),G2941*H2941,"")</f>
        <v/>
      </c>
    </row>
    <row r="2942" spans="1:11" x14ac:dyDescent="0.25">
      <c r="A2942" s="7">
        <v>432740</v>
      </c>
      <c r="B2942" s="7">
        <f>VLOOKUP(A2942,'Лицевые счета'!$A$1:$K$4570,2,0)</f>
        <v>431322</v>
      </c>
      <c r="C2942">
        <f>COUNTIF('ИПУ и ОКПУ'!$A$2:$A$3258,A2942)</f>
        <v>0</v>
      </c>
      <c r="D2942" t="str">
        <f>IF(C2942&gt;0,VLOOKUP(A2942,'ИПУ и ОКПУ'!$A$1:$O$3258,9,0),"")</f>
        <v/>
      </c>
      <c r="E2942" t="str">
        <f>IF(C2942&gt;0,IF(VLOOKUP(A2942,'ИПУ и ОКПУ'!$A$1:$O$3258,14,0)="Нет показаний","Нет показаний",""),"")</f>
        <v/>
      </c>
      <c r="F2942" t="str">
        <f>IF(AND(C2942&gt;0),SUMIF('ИПУ и ОКПУ'!$A$2:$A$3258,A2942,'ИПУ и ОКПУ'!$O$2:$O$3258),"")</f>
        <v/>
      </c>
      <c r="G2942">
        <f>VLOOKUP(A2942,'Лицевые счета'!$A$2:$K$4570,9,0)</f>
        <v>1</v>
      </c>
      <c r="H2942">
        <f>VLOOKUP(A2942,'Лицевые счета'!$A$2:$K$4570,10,0)</f>
        <v>92</v>
      </c>
      <c r="I2942" t="str">
        <f>VLOOKUP(A2942,'Лицевые счета'!$A$2:$K$4570,6,0)</f>
        <v>ФЛ</v>
      </c>
      <c r="J2942">
        <f>IF(AND(C2942=0,I2942="ФЛ"),G2942*H2942,"")</f>
        <v>92</v>
      </c>
      <c r="K2942" t="str">
        <f>IF(AND(C2942&gt;0,E2942="Нет показаний",I2942="ФЛ"),G2942*H2942,"")</f>
        <v/>
      </c>
    </row>
    <row r="2943" spans="1:11" x14ac:dyDescent="0.25">
      <c r="A2943" s="7">
        <v>432742</v>
      </c>
      <c r="B2943" s="7">
        <f>VLOOKUP(A2943,'Лицевые счета'!$A$1:$K$4570,2,0)</f>
        <v>431322</v>
      </c>
      <c r="C2943">
        <f>COUNTIF('ИПУ и ОКПУ'!$A$2:$A$3258,A2943)</f>
        <v>0</v>
      </c>
      <c r="D2943" t="str">
        <f>IF(C2943&gt;0,VLOOKUP(A2943,'ИПУ и ОКПУ'!$A$1:$O$3258,9,0),"")</f>
        <v/>
      </c>
      <c r="E2943" t="str">
        <f>IF(C2943&gt;0,IF(VLOOKUP(A2943,'ИПУ и ОКПУ'!$A$1:$O$3258,14,0)="Нет показаний","Нет показаний",""),"")</f>
        <v/>
      </c>
      <c r="F2943" t="str">
        <f>IF(AND(C2943&gt;0),SUMIF('ИПУ и ОКПУ'!$A$2:$A$3258,A2943,'ИПУ и ОКПУ'!$O$2:$O$3258),"")</f>
        <v/>
      </c>
      <c r="G2943">
        <f>VLOOKUP(A2943,'Лицевые счета'!$A$2:$K$4570,9,0)</f>
        <v>1</v>
      </c>
      <c r="H2943">
        <f>VLOOKUP(A2943,'Лицевые счета'!$A$2:$K$4570,10,0)</f>
        <v>92</v>
      </c>
      <c r="I2943" t="str">
        <f>VLOOKUP(A2943,'Лицевые счета'!$A$2:$K$4570,6,0)</f>
        <v>ФЛ</v>
      </c>
      <c r="J2943">
        <f>IF(AND(C2943=0,I2943="ФЛ"),G2943*H2943,"")</f>
        <v>92</v>
      </c>
      <c r="K2943" t="str">
        <f>IF(AND(C2943&gt;0,E2943="Нет показаний",I2943="ФЛ"),G2943*H2943,"")</f>
        <v/>
      </c>
    </row>
    <row r="2944" spans="1:11" x14ac:dyDescent="0.25">
      <c r="A2944" s="7">
        <v>432744</v>
      </c>
      <c r="B2944" s="7">
        <f>VLOOKUP(A2944,'Лицевые счета'!$A$1:$K$4570,2,0)</f>
        <v>431322</v>
      </c>
      <c r="C2944">
        <f>COUNTIF('ИПУ и ОКПУ'!$A$2:$A$3258,A2944)</f>
        <v>0</v>
      </c>
      <c r="D2944" t="str">
        <f>IF(C2944&gt;0,VLOOKUP(A2944,'ИПУ и ОКПУ'!$A$1:$O$3258,9,0),"")</f>
        <v/>
      </c>
      <c r="E2944" t="str">
        <f>IF(C2944&gt;0,IF(VLOOKUP(A2944,'ИПУ и ОКПУ'!$A$1:$O$3258,14,0)="Нет показаний","Нет показаний",""),"")</f>
        <v/>
      </c>
      <c r="F2944" t="str">
        <f>IF(AND(C2944&gt;0),SUMIF('ИПУ и ОКПУ'!$A$2:$A$3258,A2944,'ИПУ и ОКПУ'!$O$2:$O$3258),"")</f>
        <v/>
      </c>
      <c r="G2944">
        <f>VLOOKUP(A2944,'Лицевые счета'!$A$2:$K$4570,9,0)</f>
        <v>1</v>
      </c>
      <c r="H2944">
        <f>VLOOKUP(A2944,'Лицевые счета'!$A$2:$K$4570,10,0)</f>
        <v>92</v>
      </c>
      <c r="I2944" t="str">
        <f>VLOOKUP(A2944,'Лицевые счета'!$A$2:$K$4570,6,0)</f>
        <v>ФЛ</v>
      </c>
      <c r="J2944">
        <f>IF(AND(C2944=0,I2944="ФЛ"),G2944*H2944,"")</f>
        <v>92</v>
      </c>
      <c r="K2944" t="str">
        <f>IF(AND(C2944&gt;0,E2944="Нет показаний",I2944="ФЛ"),G2944*H2944,"")</f>
        <v/>
      </c>
    </row>
    <row r="2945" spans="1:11" x14ac:dyDescent="0.25">
      <c r="A2945" s="7">
        <v>432746</v>
      </c>
      <c r="B2945" s="7">
        <f>VLOOKUP(A2945,'Лицевые счета'!$A$1:$K$4570,2,0)</f>
        <v>431322</v>
      </c>
      <c r="C2945">
        <f>COUNTIF('ИПУ и ОКПУ'!$A$2:$A$3258,A2945)</f>
        <v>0</v>
      </c>
      <c r="D2945" t="str">
        <f>IF(C2945&gt;0,VLOOKUP(A2945,'ИПУ и ОКПУ'!$A$1:$O$3258,9,0),"")</f>
        <v/>
      </c>
      <c r="E2945" t="str">
        <f>IF(C2945&gt;0,IF(VLOOKUP(A2945,'ИПУ и ОКПУ'!$A$1:$O$3258,14,0)="Нет показаний","Нет показаний",""),"")</f>
        <v/>
      </c>
      <c r="F2945" t="str">
        <f>IF(AND(C2945&gt;0),SUMIF('ИПУ и ОКПУ'!$A$2:$A$3258,A2945,'ИПУ и ОКПУ'!$O$2:$O$3258),"")</f>
        <v/>
      </c>
      <c r="G2945">
        <f>VLOOKUP(A2945,'Лицевые счета'!$A$2:$K$4570,9,0)</f>
        <v>1</v>
      </c>
      <c r="H2945">
        <f>VLOOKUP(A2945,'Лицевые счета'!$A$2:$K$4570,10,0)</f>
        <v>92</v>
      </c>
      <c r="I2945" t="str">
        <f>VLOOKUP(A2945,'Лицевые счета'!$A$2:$K$4570,6,0)</f>
        <v>ФЛ</v>
      </c>
      <c r="J2945">
        <f>IF(AND(C2945=0,I2945="ФЛ"),G2945*H2945,"")</f>
        <v>92</v>
      </c>
      <c r="K2945" t="str">
        <f>IF(AND(C2945&gt;0,E2945="Нет показаний",I2945="ФЛ"),G2945*H2945,"")</f>
        <v/>
      </c>
    </row>
    <row r="2946" spans="1:11" x14ac:dyDescent="0.25">
      <c r="A2946" s="7">
        <v>432748</v>
      </c>
      <c r="B2946" s="7">
        <f>VLOOKUP(A2946,'Лицевые счета'!$A$1:$K$4570,2,0)</f>
        <v>431322</v>
      </c>
      <c r="C2946">
        <f>COUNTIF('ИПУ и ОКПУ'!$A$2:$A$3258,A2946)</f>
        <v>0</v>
      </c>
      <c r="D2946" t="str">
        <f>IF(C2946&gt;0,VLOOKUP(A2946,'ИПУ и ОКПУ'!$A$1:$O$3258,9,0),"")</f>
        <v/>
      </c>
      <c r="E2946" t="str">
        <f>IF(C2946&gt;0,IF(VLOOKUP(A2946,'ИПУ и ОКПУ'!$A$1:$O$3258,14,0)="Нет показаний","Нет показаний",""),"")</f>
        <v/>
      </c>
      <c r="F2946" t="str">
        <f>IF(AND(C2946&gt;0),SUMIF('ИПУ и ОКПУ'!$A$2:$A$3258,A2946,'ИПУ и ОКПУ'!$O$2:$O$3258),"")</f>
        <v/>
      </c>
      <c r="G2946">
        <f>VLOOKUP(A2946,'Лицевые счета'!$A$2:$K$4570,9,0)</f>
        <v>1</v>
      </c>
      <c r="H2946">
        <f>VLOOKUP(A2946,'Лицевые счета'!$A$2:$K$4570,10,0)</f>
        <v>92</v>
      </c>
      <c r="I2946" t="str">
        <f>VLOOKUP(A2946,'Лицевые счета'!$A$2:$K$4570,6,0)</f>
        <v>ФЛ</v>
      </c>
      <c r="J2946">
        <f>IF(AND(C2946=0,I2946="ФЛ"),G2946*H2946,"")</f>
        <v>92</v>
      </c>
      <c r="K2946" t="str">
        <f>IF(AND(C2946&gt;0,E2946="Нет показаний",I2946="ФЛ"),G2946*H2946,"")</f>
        <v/>
      </c>
    </row>
    <row r="2947" spans="1:11" x14ac:dyDescent="0.25">
      <c r="A2947" s="7">
        <v>432749</v>
      </c>
      <c r="B2947" s="7">
        <f>VLOOKUP(A2947,'Лицевые счета'!$A$1:$K$4570,2,0)</f>
        <v>431322</v>
      </c>
      <c r="C2947">
        <f>COUNTIF('ИПУ и ОКПУ'!$A$2:$A$3258,A2947)</f>
        <v>0</v>
      </c>
      <c r="D2947" t="str">
        <f>IF(C2947&gt;0,VLOOKUP(A2947,'ИПУ и ОКПУ'!$A$1:$O$3258,9,0),"")</f>
        <v/>
      </c>
      <c r="E2947" t="str">
        <f>IF(C2947&gt;0,IF(VLOOKUP(A2947,'ИПУ и ОКПУ'!$A$1:$O$3258,14,0)="Нет показаний","Нет показаний",""),"")</f>
        <v/>
      </c>
      <c r="F2947" t="str">
        <f>IF(AND(C2947&gt;0),SUMIF('ИПУ и ОКПУ'!$A$2:$A$3258,A2947,'ИПУ и ОКПУ'!$O$2:$O$3258),"")</f>
        <v/>
      </c>
      <c r="G2947">
        <f>VLOOKUP(A2947,'Лицевые счета'!$A$2:$K$4570,9,0)</f>
        <v>1</v>
      </c>
      <c r="H2947">
        <f>VLOOKUP(A2947,'Лицевые счета'!$A$2:$K$4570,10,0)</f>
        <v>92</v>
      </c>
      <c r="I2947" t="str">
        <f>VLOOKUP(A2947,'Лицевые счета'!$A$2:$K$4570,6,0)</f>
        <v>ФЛ</v>
      </c>
      <c r="J2947">
        <f>IF(AND(C2947=0,I2947="ФЛ"),G2947*H2947,"")</f>
        <v>92</v>
      </c>
      <c r="K2947" t="str">
        <f>IF(AND(C2947&gt;0,E2947="Нет показаний",I2947="ФЛ"),G2947*H2947,"")</f>
        <v/>
      </c>
    </row>
    <row r="2948" spans="1:11" x14ac:dyDescent="0.25">
      <c r="A2948" s="7">
        <v>432750</v>
      </c>
      <c r="B2948" s="7">
        <f>VLOOKUP(A2948,'Лицевые счета'!$A$1:$K$4570,2,0)</f>
        <v>431322</v>
      </c>
      <c r="C2948">
        <f>COUNTIF('ИПУ и ОКПУ'!$A$2:$A$3258,A2948)</f>
        <v>0</v>
      </c>
      <c r="D2948" t="str">
        <f>IF(C2948&gt;0,VLOOKUP(A2948,'ИПУ и ОКПУ'!$A$1:$O$3258,9,0),"")</f>
        <v/>
      </c>
      <c r="E2948" t="str">
        <f>IF(C2948&gt;0,IF(VLOOKUP(A2948,'ИПУ и ОКПУ'!$A$1:$O$3258,14,0)="Нет показаний","Нет показаний",""),"")</f>
        <v/>
      </c>
      <c r="F2948" t="str">
        <f>IF(AND(C2948&gt;0),SUMIF('ИПУ и ОКПУ'!$A$2:$A$3258,A2948,'ИПУ и ОКПУ'!$O$2:$O$3258),"")</f>
        <v/>
      </c>
      <c r="G2948">
        <f>VLOOKUP(A2948,'Лицевые счета'!$A$2:$K$4570,9,0)</f>
        <v>1</v>
      </c>
      <c r="H2948">
        <f>VLOOKUP(A2948,'Лицевые счета'!$A$2:$K$4570,10,0)</f>
        <v>92</v>
      </c>
      <c r="I2948" t="str">
        <f>VLOOKUP(A2948,'Лицевые счета'!$A$2:$K$4570,6,0)</f>
        <v>ФЛ</v>
      </c>
      <c r="J2948">
        <f>IF(AND(C2948=0,I2948="ФЛ"),G2948*H2948,"")</f>
        <v>92</v>
      </c>
      <c r="K2948" t="str">
        <f>IF(AND(C2948&gt;0,E2948="Нет показаний",I2948="ФЛ"),G2948*H2948,"")</f>
        <v/>
      </c>
    </row>
    <row r="2949" spans="1:11" x14ac:dyDescent="0.25">
      <c r="A2949" s="7">
        <v>432751</v>
      </c>
      <c r="B2949" s="7">
        <f>VLOOKUP(A2949,'Лицевые счета'!$A$1:$K$4570,2,0)</f>
        <v>431322</v>
      </c>
      <c r="C2949">
        <f>COUNTIF('ИПУ и ОКПУ'!$A$2:$A$3258,A2949)</f>
        <v>0</v>
      </c>
      <c r="D2949" t="str">
        <f>IF(C2949&gt;0,VLOOKUP(A2949,'ИПУ и ОКПУ'!$A$1:$O$3258,9,0),"")</f>
        <v/>
      </c>
      <c r="E2949" t="str">
        <f>IF(C2949&gt;0,IF(VLOOKUP(A2949,'ИПУ и ОКПУ'!$A$1:$O$3258,14,0)="Нет показаний","Нет показаний",""),"")</f>
        <v/>
      </c>
      <c r="F2949" t="str">
        <f>IF(AND(C2949&gt;0),SUMIF('ИПУ и ОКПУ'!$A$2:$A$3258,A2949,'ИПУ и ОКПУ'!$O$2:$O$3258),"")</f>
        <v/>
      </c>
      <c r="G2949">
        <f>VLOOKUP(A2949,'Лицевые счета'!$A$2:$K$4570,9,0)</f>
        <v>1</v>
      </c>
      <c r="H2949">
        <f>VLOOKUP(A2949,'Лицевые счета'!$A$2:$K$4570,10,0)</f>
        <v>92</v>
      </c>
      <c r="I2949" t="str">
        <f>VLOOKUP(A2949,'Лицевые счета'!$A$2:$K$4570,6,0)</f>
        <v>ФЛ</v>
      </c>
      <c r="J2949">
        <f>IF(AND(C2949=0,I2949="ФЛ"),G2949*H2949,"")</f>
        <v>92</v>
      </c>
      <c r="K2949" t="str">
        <f>IF(AND(C2949&gt;0,E2949="Нет показаний",I2949="ФЛ"),G2949*H2949,"")</f>
        <v/>
      </c>
    </row>
    <row r="2950" spans="1:11" x14ac:dyDescent="0.25">
      <c r="A2950" s="7">
        <v>432752</v>
      </c>
      <c r="B2950" s="7">
        <f>VLOOKUP(A2950,'Лицевые счета'!$A$1:$K$4570,2,0)</f>
        <v>431322</v>
      </c>
      <c r="C2950">
        <f>COUNTIF('ИПУ и ОКПУ'!$A$2:$A$3258,A2950)</f>
        <v>0</v>
      </c>
      <c r="D2950" t="str">
        <f>IF(C2950&gt;0,VLOOKUP(A2950,'ИПУ и ОКПУ'!$A$1:$O$3258,9,0),"")</f>
        <v/>
      </c>
      <c r="E2950" t="str">
        <f>IF(C2950&gt;0,IF(VLOOKUP(A2950,'ИПУ и ОКПУ'!$A$1:$O$3258,14,0)="Нет показаний","Нет показаний",""),"")</f>
        <v/>
      </c>
      <c r="F2950" t="str">
        <f>IF(AND(C2950&gt;0),SUMIF('ИПУ и ОКПУ'!$A$2:$A$3258,A2950,'ИПУ и ОКПУ'!$O$2:$O$3258),"")</f>
        <v/>
      </c>
      <c r="G2950">
        <f>VLOOKUP(A2950,'Лицевые счета'!$A$2:$K$4570,9,0)</f>
        <v>1</v>
      </c>
      <c r="H2950">
        <f>VLOOKUP(A2950,'Лицевые счета'!$A$2:$K$4570,10,0)</f>
        <v>92</v>
      </c>
      <c r="I2950" t="str">
        <f>VLOOKUP(A2950,'Лицевые счета'!$A$2:$K$4570,6,0)</f>
        <v>ФЛ</v>
      </c>
      <c r="J2950">
        <f>IF(AND(C2950=0,I2950="ФЛ"),G2950*H2950,"")</f>
        <v>92</v>
      </c>
      <c r="K2950" t="str">
        <f>IF(AND(C2950&gt;0,E2950="Нет показаний",I2950="ФЛ"),G2950*H2950,"")</f>
        <v/>
      </c>
    </row>
    <row r="2951" spans="1:11" x14ac:dyDescent="0.25">
      <c r="A2951" s="7">
        <v>432754</v>
      </c>
      <c r="B2951" s="7">
        <f>VLOOKUP(A2951,'Лицевые счета'!$A$1:$K$4570,2,0)</f>
        <v>431322</v>
      </c>
      <c r="C2951">
        <f>COUNTIF('ИПУ и ОКПУ'!$A$2:$A$3258,A2951)</f>
        <v>0</v>
      </c>
      <c r="D2951" t="str">
        <f>IF(C2951&gt;0,VLOOKUP(A2951,'ИПУ и ОКПУ'!$A$1:$O$3258,9,0),"")</f>
        <v/>
      </c>
      <c r="E2951" t="str">
        <f>IF(C2951&gt;0,IF(VLOOKUP(A2951,'ИПУ и ОКПУ'!$A$1:$O$3258,14,0)="Нет показаний","Нет показаний",""),"")</f>
        <v/>
      </c>
      <c r="F2951" t="str">
        <f>IF(AND(C2951&gt;0),SUMIF('ИПУ и ОКПУ'!$A$2:$A$3258,A2951,'ИПУ и ОКПУ'!$O$2:$O$3258),"")</f>
        <v/>
      </c>
      <c r="G2951">
        <f>VLOOKUP(A2951,'Лицевые счета'!$A$2:$K$4570,9,0)</f>
        <v>1</v>
      </c>
      <c r="H2951">
        <f>VLOOKUP(A2951,'Лицевые счета'!$A$2:$K$4570,10,0)</f>
        <v>92</v>
      </c>
      <c r="I2951" t="str">
        <f>VLOOKUP(A2951,'Лицевые счета'!$A$2:$K$4570,6,0)</f>
        <v>ФЛ</v>
      </c>
      <c r="J2951">
        <f>IF(AND(C2951=0,I2951="ФЛ"),G2951*H2951,"")</f>
        <v>92</v>
      </c>
      <c r="K2951" t="str">
        <f>IF(AND(C2951&gt;0,E2951="Нет показаний",I2951="ФЛ"),G2951*H2951,"")</f>
        <v/>
      </c>
    </row>
    <row r="2952" spans="1:11" x14ac:dyDescent="0.25">
      <c r="A2952" s="7">
        <v>432755</v>
      </c>
      <c r="B2952" s="7">
        <f>VLOOKUP(A2952,'Лицевые счета'!$A$1:$K$4570,2,0)</f>
        <v>431322</v>
      </c>
      <c r="C2952">
        <f>COUNTIF('ИПУ и ОКПУ'!$A$2:$A$3258,A2952)</f>
        <v>0</v>
      </c>
      <c r="D2952" t="str">
        <f>IF(C2952&gt;0,VLOOKUP(A2952,'ИПУ и ОКПУ'!$A$1:$O$3258,9,0),"")</f>
        <v/>
      </c>
      <c r="E2952" t="str">
        <f>IF(C2952&gt;0,IF(VLOOKUP(A2952,'ИПУ и ОКПУ'!$A$1:$O$3258,14,0)="Нет показаний","Нет показаний",""),"")</f>
        <v/>
      </c>
      <c r="F2952" t="str">
        <f>IF(AND(C2952&gt;0),SUMIF('ИПУ и ОКПУ'!$A$2:$A$3258,A2952,'ИПУ и ОКПУ'!$O$2:$O$3258),"")</f>
        <v/>
      </c>
      <c r="G2952">
        <f>VLOOKUP(A2952,'Лицевые счета'!$A$2:$K$4570,9,0)</f>
        <v>1</v>
      </c>
      <c r="H2952">
        <f>VLOOKUP(A2952,'Лицевые счета'!$A$2:$K$4570,10,0)</f>
        <v>134.30000000000001</v>
      </c>
      <c r="I2952" t="str">
        <f>VLOOKUP(A2952,'Лицевые счета'!$A$2:$K$4570,6,0)</f>
        <v>ФЛ</v>
      </c>
      <c r="J2952">
        <f>IF(AND(C2952=0,I2952="ФЛ"),G2952*H2952,"")</f>
        <v>134.30000000000001</v>
      </c>
      <c r="K2952" t="str">
        <f>IF(AND(C2952&gt;0,E2952="Нет показаний",I2952="ФЛ"),G2952*H2952,"")</f>
        <v/>
      </c>
    </row>
    <row r="2953" spans="1:11" x14ac:dyDescent="0.25">
      <c r="A2953" s="7">
        <v>432757</v>
      </c>
      <c r="B2953" s="7">
        <f>VLOOKUP(A2953,'Лицевые счета'!$A$1:$K$4570,2,0)</f>
        <v>431322</v>
      </c>
      <c r="C2953">
        <f>COUNTIF('ИПУ и ОКПУ'!$A$2:$A$3258,A2953)</f>
        <v>0</v>
      </c>
      <c r="D2953" t="str">
        <f>IF(C2953&gt;0,VLOOKUP(A2953,'ИПУ и ОКПУ'!$A$1:$O$3258,9,0),"")</f>
        <v/>
      </c>
      <c r="E2953" t="str">
        <f>IF(C2953&gt;0,IF(VLOOKUP(A2953,'ИПУ и ОКПУ'!$A$1:$O$3258,14,0)="Нет показаний","Нет показаний",""),"")</f>
        <v/>
      </c>
      <c r="F2953" t="str">
        <f>IF(AND(C2953&gt;0),SUMIF('ИПУ и ОКПУ'!$A$2:$A$3258,A2953,'ИПУ и ОКПУ'!$O$2:$O$3258),"")</f>
        <v/>
      </c>
      <c r="G2953">
        <f>VLOOKUP(A2953,'Лицевые счета'!$A$2:$K$4570,9,0)</f>
        <v>1</v>
      </c>
      <c r="H2953">
        <f>VLOOKUP(A2953,'Лицевые счета'!$A$2:$K$4570,10,0)</f>
        <v>92</v>
      </c>
      <c r="I2953" t="str">
        <f>VLOOKUP(A2953,'Лицевые счета'!$A$2:$K$4570,6,0)</f>
        <v>ФЛ</v>
      </c>
      <c r="J2953">
        <f>IF(AND(C2953=0,I2953="ФЛ"),G2953*H2953,"")</f>
        <v>92</v>
      </c>
      <c r="K2953" t="str">
        <f>IF(AND(C2953&gt;0,E2953="Нет показаний",I2953="ФЛ"),G2953*H2953,"")</f>
        <v/>
      </c>
    </row>
    <row r="2954" spans="1:11" x14ac:dyDescent="0.25">
      <c r="A2954" s="7">
        <v>432759</v>
      </c>
      <c r="B2954" s="7">
        <f>VLOOKUP(A2954,'Лицевые счета'!$A$1:$K$4570,2,0)</f>
        <v>431322</v>
      </c>
      <c r="C2954">
        <f>COUNTIF('ИПУ и ОКПУ'!$A$2:$A$3258,A2954)</f>
        <v>0</v>
      </c>
      <c r="D2954" t="str">
        <f>IF(C2954&gt;0,VLOOKUP(A2954,'ИПУ и ОКПУ'!$A$1:$O$3258,9,0),"")</f>
        <v/>
      </c>
      <c r="E2954" t="str">
        <f>IF(C2954&gt;0,IF(VLOOKUP(A2954,'ИПУ и ОКПУ'!$A$1:$O$3258,14,0)="Нет показаний","Нет показаний",""),"")</f>
        <v/>
      </c>
      <c r="F2954" t="str">
        <f>IF(AND(C2954&gt;0),SUMIF('ИПУ и ОКПУ'!$A$2:$A$3258,A2954,'ИПУ и ОКПУ'!$O$2:$O$3258),"")</f>
        <v/>
      </c>
      <c r="G2954">
        <f>VLOOKUP(A2954,'Лицевые счета'!$A$2:$K$4570,9,0)</f>
        <v>1</v>
      </c>
      <c r="H2954">
        <f>VLOOKUP(A2954,'Лицевые счета'!$A$2:$K$4570,10,0)</f>
        <v>92</v>
      </c>
      <c r="I2954" t="str">
        <f>VLOOKUP(A2954,'Лицевые счета'!$A$2:$K$4570,6,0)</f>
        <v>ФЛ</v>
      </c>
      <c r="J2954">
        <f>IF(AND(C2954=0,I2954="ФЛ"),G2954*H2954,"")</f>
        <v>92</v>
      </c>
      <c r="K2954" t="str">
        <f>IF(AND(C2954&gt;0,E2954="Нет показаний",I2954="ФЛ"),G2954*H2954,"")</f>
        <v/>
      </c>
    </row>
    <row r="2955" spans="1:11" x14ac:dyDescent="0.25">
      <c r="A2955" s="7">
        <v>432761</v>
      </c>
      <c r="B2955" s="7">
        <f>VLOOKUP(A2955,'Лицевые счета'!$A$1:$K$4570,2,0)</f>
        <v>431322</v>
      </c>
      <c r="C2955">
        <f>COUNTIF('ИПУ и ОКПУ'!$A$2:$A$3258,A2955)</f>
        <v>0</v>
      </c>
      <c r="D2955" t="str">
        <f>IF(C2955&gt;0,VLOOKUP(A2955,'ИПУ и ОКПУ'!$A$1:$O$3258,9,0),"")</f>
        <v/>
      </c>
      <c r="E2955" t="str">
        <f>IF(C2955&gt;0,IF(VLOOKUP(A2955,'ИПУ и ОКПУ'!$A$1:$O$3258,14,0)="Нет показаний","Нет показаний",""),"")</f>
        <v/>
      </c>
      <c r="F2955" t="str">
        <f>IF(AND(C2955&gt;0),SUMIF('ИПУ и ОКПУ'!$A$2:$A$3258,A2955,'ИПУ и ОКПУ'!$O$2:$O$3258),"")</f>
        <v/>
      </c>
      <c r="G2955">
        <f>VLOOKUP(A2955,'Лицевые счета'!$A$2:$K$4570,9,0)</f>
        <v>1</v>
      </c>
      <c r="H2955">
        <f>VLOOKUP(A2955,'Лицевые счета'!$A$2:$K$4570,10,0)</f>
        <v>92</v>
      </c>
      <c r="I2955" t="str">
        <f>VLOOKUP(A2955,'Лицевые счета'!$A$2:$K$4570,6,0)</f>
        <v>ФЛ</v>
      </c>
      <c r="J2955">
        <f>IF(AND(C2955=0,I2955="ФЛ"),G2955*H2955,"")</f>
        <v>92</v>
      </c>
      <c r="K2955" t="str">
        <f>IF(AND(C2955&gt;0,E2955="Нет показаний",I2955="ФЛ"),G2955*H2955,"")</f>
        <v/>
      </c>
    </row>
    <row r="2956" spans="1:11" x14ac:dyDescent="0.25">
      <c r="A2956" s="7">
        <v>432762</v>
      </c>
      <c r="B2956" s="7">
        <f>VLOOKUP(A2956,'Лицевые счета'!$A$1:$K$4570,2,0)</f>
        <v>431322</v>
      </c>
      <c r="C2956">
        <f>COUNTIF('ИПУ и ОКПУ'!$A$2:$A$3258,A2956)</f>
        <v>0</v>
      </c>
      <c r="D2956" t="str">
        <f>IF(C2956&gt;0,VLOOKUP(A2956,'ИПУ и ОКПУ'!$A$1:$O$3258,9,0),"")</f>
        <v/>
      </c>
      <c r="E2956" t="str">
        <f>IF(C2956&gt;0,IF(VLOOKUP(A2956,'ИПУ и ОКПУ'!$A$1:$O$3258,14,0)="Нет показаний","Нет показаний",""),"")</f>
        <v/>
      </c>
      <c r="F2956" t="str">
        <f>IF(AND(C2956&gt;0),SUMIF('ИПУ и ОКПУ'!$A$2:$A$3258,A2956,'ИПУ и ОКПУ'!$O$2:$O$3258),"")</f>
        <v/>
      </c>
      <c r="G2956">
        <f>VLOOKUP(A2956,'Лицевые счета'!$A$2:$K$4570,9,0)</f>
        <v>1</v>
      </c>
      <c r="H2956">
        <f>VLOOKUP(A2956,'Лицевые счета'!$A$2:$K$4570,10,0)</f>
        <v>92</v>
      </c>
      <c r="I2956" t="str">
        <f>VLOOKUP(A2956,'Лицевые счета'!$A$2:$K$4570,6,0)</f>
        <v>ФЛ</v>
      </c>
      <c r="J2956">
        <f>IF(AND(C2956=0,I2956="ФЛ"),G2956*H2956,"")</f>
        <v>92</v>
      </c>
      <c r="K2956" t="str">
        <f>IF(AND(C2956&gt;0,E2956="Нет показаний",I2956="ФЛ"),G2956*H2956,"")</f>
        <v/>
      </c>
    </row>
    <row r="2957" spans="1:11" x14ac:dyDescent="0.25">
      <c r="A2957" s="7">
        <v>432923</v>
      </c>
      <c r="B2957" s="7">
        <f>VLOOKUP(A2957,'Лицевые счета'!$A$1:$K$4570,2,0)</f>
        <v>431326</v>
      </c>
      <c r="C2957">
        <f>COUNTIF('ИПУ и ОКПУ'!$A$2:$A$3258,A2957)</f>
        <v>0</v>
      </c>
      <c r="D2957" t="str">
        <f>IF(C2957&gt;0,VLOOKUP(A2957,'ИПУ и ОКПУ'!$A$1:$O$3258,9,0),"")</f>
        <v/>
      </c>
      <c r="E2957" t="str">
        <f>IF(C2957&gt;0,IF(VLOOKUP(A2957,'ИПУ и ОКПУ'!$A$1:$O$3258,14,0)="Нет показаний","Нет показаний",""),"")</f>
        <v/>
      </c>
      <c r="F2957" t="str">
        <f>IF(AND(C2957&gt;0),SUMIF('ИПУ и ОКПУ'!$A$2:$A$3258,A2957,'ИПУ и ОКПУ'!$O$2:$O$3258),"")</f>
        <v/>
      </c>
      <c r="G2957">
        <f>VLOOKUP(A2957,'Лицевые счета'!$A$2:$K$4570,9,0)</f>
        <v>1</v>
      </c>
      <c r="H2957">
        <f>VLOOKUP(A2957,'Лицевые счета'!$A$2:$K$4570,10,0)</f>
        <v>194.5</v>
      </c>
      <c r="I2957" t="str">
        <f>VLOOKUP(A2957,'Лицевые счета'!$A$2:$K$4570,6,0)</f>
        <v>ФЛ</v>
      </c>
      <c r="J2957">
        <f>IF(AND(C2957=0,I2957="ФЛ"),G2957*H2957,"")</f>
        <v>194.5</v>
      </c>
      <c r="K2957" t="str">
        <f>IF(AND(C2957&gt;0,E2957="Нет показаний",I2957="ФЛ"),G2957*H2957,"")</f>
        <v/>
      </c>
    </row>
    <row r="2958" spans="1:11" x14ac:dyDescent="0.25">
      <c r="A2958" s="7">
        <v>432924</v>
      </c>
      <c r="B2958" s="7">
        <f>VLOOKUP(A2958,'Лицевые счета'!$A$1:$K$4570,2,0)</f>
        <v>431326</v>
      </c>
      <c r="C2958">
        <f>COUNTIF('ИПУ и ОКПУ'!$A$2:$A$3258,A2958)</f>
        <v>0</v>
      </c>
      <c r="D2958" t="str">
        <f>IF(C2958&gt;0,VLOOKUP(A2958,'ИПУ и ОКПУ'!$A$1:$O$3258,9,0),"")</f>
        <v/>
      </c>
      <c r="E2958" t="str">
        <f>IF(C2958&gt;0,IF(VLOOKUP(A2958,'ИПУ и ОКПУ'!$A$1:$O$3258,14,0)="Нет показаний","Нет показаний",""),"")</f>
        <v/>
      </c>
      <c r="F2958" t="str">
        <f>IF(AND(C2958&gt;0),SUMIF('ИПУ и ОКПУ'!$A$2:$A$3258,A2958,'ИПУ и ОКПУ'!$O$2:$O$3258),"")</f>
        <v/>
      </c>
      <c r="G2958">
        <f>VLOOKUP(A2958,'Лицевые счета'!$A$2:$K$4570,9,0)</f>
        <v>1</v>
      </c>
      <c r="H2958">
        <f>VLOOKUP(A2958,'Лицевые счета'!$A$2:$K$4570,10,0)</f>
        <v>194.5</v>
      </c>
      <c r="I2958" t="str">
        <f>VLOOKUP(A2958,'Лицевые счета'!$A$2:$K$4570,6,0)</f>
        <v>ФЛ</v>
      </c>
      <c r="J2958">
        <f>IF(AND(C2958=0,I2958="ФЛ"),G2958*H2958,"")</f>
        <v>194.5</v>
      </c>
      <c r="K2958" t="str">
        <f>IF(AND(C2958&gt;0,E2958="Нет показаний",I2958="ФЛ"),G2958*H2958,"")</f>
        <v/>
      </c>
    </row>
    <row r="2959" spans="1:11" x14ac:dyDescent="0.25">
      <c r="A2959" s="7">
        <v>432929</v>
      </c>
      <c r="B2959" s="7">
        <f>VLOOKUP(A2959,'Лицевые счета'!$A$1:$K$4570,2,0)</f>
        <v>431326</v>
      </c>
      <c r="C2959">
        <f>COUNTIF('ИПУ и ОКПУ'!$A$2:$A$3258,A2959)</f>
        <v>0</v>
      </c>
      <c r="D2959" t="str">
        <f>IF(C2959&gt;0,VLOOKUP(A2959,'ИПУ и ОКПУ'!$A$1:$O$3258,9,0),"")</f>
        <v/>
      </c>
      <c r="E2959" t="str">
        <f>IF(C2959&gt;0,IF(VLOOKUP(A2959,'ИПУ и ОКПУ'!$A$1:$O$3258,14,0)="Нет показаний","Нет показаний",""),"")</f>
        <v/>
      </c>
      <c r="F2959" t="str">
        <f>IF(AND(C2959&gt;0),SUMIF('ИПУ и ОКПУ'!$A$2:$A$3258,A2959,'ИПУ и ОКПУ'!$O$2:$O$3258),"")</f>
        <v/>
      </c>
      <c r="G2959">
        <f>VLOOKUP(A2959,'Лицевые счета'!$A$2:$K$4570,9,0)</f>
        <v>1</v>
      </c>
      <c r="H2959">
        <f>VLOOKUP(A2959,'Лицевые счета'!$A$2:$K$4570,10,0)</f>
        <v>194.5</v>
      </c>
      <c r="I2959" t="str">
        <f>VLOOKUP(A2959,'Лицевые счета'!$A$2:$K$4570,6,0)</f>
        <v>ФЛ</v>
      </c>
      <c r="J2959">
        <f>IF(AND(C2959=0,I2959="ФЛ"),G2959*H2959,"")</f>
        <v>194.5</v>
      </c>
      <c r="K2959" t="str">
        <f>IF(AND(C2959&gt;0,E2959="Нет показаний",I2959="ФЛ"),G2959*H2959,"")</f>
        <v/>
      </c>
    </row>
    <row r="2960" spans="1:11" x14ac:dyDescent="0.25">
      <c r="A2960" s="7">
        <v>432931</v>
      </c>
      <c r="B2960" s="7">
        <f>VLOOKUP(A2960,'Лицевые счета'!$A$1:$K$4570,2,0)</f>
        <v>431326</v>
      </c>
      <c r="C2960">
        <f>COUNTIF('ИПУ и ОКПУ'!$A$2:$A$3258,A2960)</f>
        <v>0</v>
      </c>
      <c r="D2960" t="str">
        <f>IF(C2960&gt;0,VLOOKUP(A2960,'ИПУ и ОКПУ'!$A$1:$O$3258,9,0),"")</f>
        <v/>
      </c>
      <c r="E2960" t="str">
        <f>IF(C2960&gt;0,IF(VLOOKUP(A2960,'ИПУ и ОКПУ'!$A$1:$O$3258,14,0)="Нет показаний","Нет показаний",""),"")</f>
        <v/>
      </c>
      <c r="F2960" t="str">
        <f>IF(AND(C2960&gt;0),SUMIF('ИПУ и ОКПУ'!$A$2:$A$3258,A2960,'ИПУ и ОКПУ'!$O$2:$O$3258),"")</f>
        <v/>
      </c>
      <c r="G2960">
        <f>VLOOKUP(A2960,'Лицевые счета'!$A$2:$K$4570,9,0)</f>
        <v>1</v>
      </c>
      <c r="H2960">
        <f>VLOOKUP(A2960,'Лицевые счета'!$A$2:$K$4570,10,0)</f>
        <v>194.5</v>
      </c>
      <c r="I2960" t="str">
        <f>VLOOKUP(A2960,'Лицевые счета'!$A$2:$K$4570,6,0)</f>
        <v>ФЛ</v>
      </c>
      <c r="J2960">
        <f>IF(AND(C2960=0,I2960="ФЛ"),G2960*H2960,"")</f>
        <v>194.5</v>
      </c>
      <c r="K2960" t="str">
        <f>IF(AND(C2960&gt;0,E2960="Нет показаний",I2960="ФЛ"),G2960*H2960,"")</f>
        <v/>
      </c>
    </row>
    <row r="2961" spans="1:11" x14ac:dyDescent="0.25">
      <c r="A2961" s="7">
        <v>432933</v>
      </c>
      <c r="B2961" s="7">
        <f>VLOOKUP(A2961,'Лицевые счета'!$A$1:$K$4570,2,0)</f>
        <v>431326</v>
      </c>
      <c r="C2961">
        <f>COUNTIF('ИПУ и ОКПУ'!$A$2:$A$3258,A2961)</f>
        <v>1</v>
      </c>
      <c r="D2961" t="str">
        <f>IF(C2961&gt;0,VLOOKUP(A2961,'ИПУ и ОКПУ'!$A$1:$O$3258,9,0),"")</f>
        <v>Одноставочный</v>
      </c>
      <c r="E2961" t="str">
        <f>IF(C2961&gt;0,IF(VLOOKUP(A2961,'ИПУ и ОКПУ'!$A$1:$O$3258,14,0)="Нет показаний","Нет показаний",""),"")</f>
        <v>Нет показаний</v>
      </c>
      <c r="F2961">
        <f>IF(AND(C2961&gt;0),SUMIF('ИПУ и ОКПУ'!$A$2:$A$3258,A2961,'ИПУ и ОКПУ'!$O$2:$O$3258),"")</f>
        <v>0</v>
      </c>
      <c r="G2961">
        <f>VLOOKUP(A2961,'Лицевые счета'!$A$2:$K$4570,9,0)</f>
        <v>1</v>
      </c>
      <c r="H2961">
        <f>VLOOKUP(A2961,'Лицевые счета'!$A$2:$K$4570,10,0)</f>
        <v>194.5</v>
      </c>
      <c r="I2961" t="str">
        <f>VLOOKUP(A2961,'Лицевые счета'!$A$2:$K$4570,6,0)</f>
        <v>ФЛ</v>
      </c>
      <c r="J2961" t="str">
        <f>IF(AND(C2961=0,I2961="ФЛ"),G2961*H2961,"")</f>
        <v/>
      </c>
      <c r="K2961">
        <f>IF(AND(C2961&gt;0,E2961="Нет показаний",I2961="ФЛ"),G2961*H2961,"")</f>
        <v>194.5</v>
      </c>
    </row>
    <row r="2962" spans="1:11" x14ac:dyDescent="0.25">
      <c r="A2962" s="7">
        <v>432934</v>
      </c>
      <c r="B2962" s="7">
        <f>VLOOKUP(A2962,'Лицевые счета'!$A$1:$K$4570,2,0)</f>
        <v>431326</v>
      </c>
      <c r="C2962">
        <f>COUNTIF('ИПУ и ОКПУ'!$A$2:$A$3258,A2962)</f>
        <v>0</v>
      </c>
      <c r="D2962" t="str">
        <f>IF(C2962&gt;0,VLOOKUP(A2962,'ИПУ и ОКПУ'!$A$1:$O$3258,9,0),"")</f>
        <v/>
      </c>
      <c r="E2962" t="str">
        <f>IF(C2962&gt;0,IF(VLOOKUP(A2962,'ИПУ и ОКПУ'!$A$1:$O$3258,14,0)="Нет показаний","Нет показаний",""),"")</f>
        <v/>
      </c>
      <c r="F2962" t="str">
        <f>IF(AND(C2962&gt;0),SUMIF('ИПУ и ОКПУ'!$A$2:$A$3258,A2962,'ИПУ и ОКПУ'!$O$2:$O$3258),"")</f>
        <v/>
      </c>
      <c r="G2962">
        <f>VLOOKUP(A2962,'Лицевые счета'!$A$2:$K$4570,9,0)</f>
        <v>1</v>
      </c>
      <c r="H2962">
        <f>VLOOKUP(A2962,'Лицевые счета'!$A$2:$K$4570,10,0)</f>
        <v>194.5</v>
      </c>
      <c r="I2962" t="str">
        <f>VLOOKUP(A2962,'Лицевые счета'!$A$2:$K$4570,6,0)</f>
        <v>ФЛ</v>
      </c>
      <c r="J2962">
        <f>IF(AND(C2962=0,I2962="ФЛ"),G2962*H2962,"")</f>
        <v>194.5</v>
      </c>
      <c r="K2962" t="str">
        <f>IF(AND(C2962&gt;0,E2962="Нет показаний",I2962="ФЛ"),G2962*H2962,"")</f>
        <v/>
      </c>
    </row>
    <row r="2963" spans="1:11" x14ac:dyDescent="0.25">
      <c r="A2963" s="7">
        <v>432935</v>
      </c>
      <c r="B2963" s="7">
        <f>VLOOKUP(A2963,'Лицевые счета'!$A$1:$K$4570,2,0)</f>
        <v>431326</v>
      </c>
      <c r="C2963">
        <f>COUNTIF('ИПУ и ОКПУ'!$A$2:$A$3258,A2963)</f>
        <v>0</v>
      </c>
      <c r="D2963" t="str">
        <f>IF(C2963&gt;0,VLOOKUP(A2963,'ИПУ и ОКПУ'!$A$1:$O$3258,9,0),"")</f>
        <v/>
      </c>
      <c r="E2963" t="str">
        <f>IF(C2963&gt;0,IF(VLOOKUP(A2963,'ИПУ и ОКПУ'!$A$1:$O$3258,14,0)="Нет показаний","Нет показаний",""),"")</f>
        <v/>
      </c>
      <c r="F2963" t="str">
        <f>IF(AND(C2963&gt;0),SUMIF('ИПУ и ОКПУ'!$A$2:$A$3258,A2963,'ИПУ и ОКПУ'!$O$2:$O$3258),"")</f>
        <v/>
      </c>
      <c r="G2963">
        <f>VLOOKUP(A2963,'Лицевые счета'!$A$2:$K$4570,9,0)</f>
        <v>1</v>
      </c>
      <c r="H2963">
        <f>VLOOKUP(A2963,'Лицевые счета'!$A$2:$K$4570,10,0)</f>
        <v>194.5</v>
      </c>
      <c r="I2963" t="str">
        <f>VLOOKUP(A2963,'Лицевые счета'!$A$2:$K$4570,6,0)</f>
        <v>ФЛ</v>
      </c>
      <c r="J2963">
        <f>IF(AND(C2963=0,I2963="ФЛ"),G2963*H2963,"")</f>
        <v>194.5</v>
      </c>
      <c r="K2963" t="str">
        <f>IF(AND(C2963&gt;0,E2963="Нет показаний",I2963="ФЛ"),G2963*H2963,"")</f>
        <v/>
      </c>
    </row>
    <row r="2964" spans="1:11" x14ac:dyDescent="0.25">
      <c r="A2964" s="7">
        <v>432937</v>
      </c>
      <c r="B2964" s="7">
        <f>VLOOKUP(A2964,'Лицевые счета'!$A$1:$K$4570,2,0)</f>
        <v>431326</v>
      </c>
      <c r="C2964">
        <f>COUNTIF('ИПУ и ОКПУ'!$A$2:$A$3258,A2964)</f>
        <v>0</v>
      </c>
      <c r="D2964" t="str">
        <f>IF(C2964&gt;0,VLOOKUP(A2964,'ИПУ и ОКПУ'!$A$1:$O$3258,9,0),"")</f>
        <v/>
      </c>
      <c r="E2964" t="str">
        <f>IF(C2964&gt;0,IF(VLOOKUP(A2964,'ИПУ и ОКПУ'!$A$1:$O$3258,14,0)="Нет показаний","Нет показаний",""),"")</f>
        <v/>
      </c>
      <c r="F2964" t="str">
        <f>IF(AND(C2964&gt;0),SUMIF('ИПУ и ОКПУ'!$A$2:$A$3258,A2964,'ИПУ и ОКПУ'!$O$2:$O$3258),"")</f>
        <v/>
      </c>
      <c r="G2964">
        <f>VLOOKUP(A2964,'Лицевые счета'!$A$2:$K$4570,9,0)</f>
        <v>1</v>
      </c>
      <c r="H2964">
        <f>VLOOKUP(A2964,'Лицевые счета'!$A$2:$K$4570,10,0)</f>
        <v>194.5</v>
      </c>
      <c r="I2964" t="str">
        <f>VLOOKUP(A2964,'Лицевые счета'!$A$2:$K$4570,6,0)</f>
        <v>ФЛ</v>
      </c>
      <c r="J2964">
        <f>IF(AND(C2964=0,I2964="ФЛ"),G2964*H2964,"")</f>
        <v>194.5</v>
      </c>
      <c r="K2964" t="str">
        <f>IF(AND(C2964&gt;0,E2964="Нет показаний",I2964="ФЛ"),G2964*H2964,"")</f>
        <v/>
      </c>
    </row>
    <row r="2965" spans="1:11" x14ac:dyDescent="0.25">
      <c r="A2965" s="7">
        <v>432938</v>
      </c>
      <c r="B2965" s="7">
        <f>VLOOKUP(A2965,'Лицевые счета'!$A$1:$K$4570,2,0)</f>
        <v>431326</v>
      </c>
      <c r="C2965">
        <f>COUNTIF('ИПУ и ОКПУ'!$A$2:$A$3258,A2965)</f>
        <v>0</v>
      </c>
      <c r="D2965" t="str">
        <f>IF(C2965&gt;0,VLOOKUP(A2965,'ИПУ и ОКПУ'!$A$1:$O$3258,9,0),"")</f>
        <v/>
      </c>
      <c r="E2965" t="str">
        <f>IF(C2965&gt;0,IF(VLOOKUP(A2965,'ИПУ и ОКПУ'!$A$1:$O$3258,14,0)="Нет показаний","Нет показаний",""),"")</f>
        <v/>
      </c>
      <c r="F2965" t="str">
        <f>IF(AND(C2965&gt;0),SUMIF('ИПУ и ОКПУ'!$A$2:$A$3258,A2965,'ИПУ и ОКПУ'!$O$2:$O$3258),"")</f>
        <v/>
      </c>
      <c r="G2965">
        <f>VLOOKUP(A2965,'Лицевые счета'!$A$2:$K$4570,9,0)</f>
        <v>1</v>
      </c>
      <c r="H2965">
        <f>VLOOKUP(A2965,'Лицевые счета'!$A$2:$K$4570,10,0)</f>
        <v>194.5</v>
      </c>
      <c r="I2965" t="str">
        <f>VLOOKUP(A2965,'Лицевые счета'!$A$2:$K$4570,6,0)</f>
        <v>ФЛ</v>
      </c>
      <c r="J2965">
        <f>IF(AND(C2965=0,I2965="ФЛ"),G2965*H2965,"")</f>
        <v>194.5</v>
      </c>
      <c r="K2965" t="str">
        <f>IF(AND(C2965&gt;0,E2965="Нет показаний",I2965="ФЛ"),G2965*H2965,"")</f>
        <v/>
      </c>
    </row>
    <row r="2966" spans="1:11" x14ac:dyDescent="0.25">
      <c r="A2966" s="7">
        <v>432939</v>
      </c>
      <c r="B2966" s="7">
        <f>VLOOKUP(A2966,'Лицевые счета'!$A$1:$K$4570,2,0)</f>
        <v>431326</v>
      </c>
      <c r="C2966">
        <f>COUNTIF('ИПУ и ОКПУ'!$A$2:$A$3258,A2966)</f>
        <v>1</v>
      </c>
      <c r="D2966" t="str">
        <f>IF(C2966&gt;0,VLOOKUP(A2966,'ИПУ и ОКПУ'!$A$1:$O$3258,9,0),"")</f>
        <v>Одноставочный</v>
      </c>
      <c r="E2966" t="str">
        <f>IF(C2966&gt;0,IF(VLOOKUP(A2966,'ИПУ и ОКПУ'!$A$1:$O$3258,14,0)="Нет показаний","Нет показаний",""),"")</f>
        <v>Нет показаний</v>
      </c>
      <c r="F2966">
        <f>IF(AND(C2966&gt;0),SUMIF('ИПУ и ОКПУ'!$A$2:$A$3258,A2966,'ИПУ и ОКПУ'!$O$2:$O$3258),"")</f>
        <v>0</v>
      </c>
      <c r="G2966">
        <f>VLOOKUP(A2966,'Лицевые счета'!$A$2:$K$4570,9,0)</f>
        <v>1</v>
      </c>
      <c r="H2966">
        <f>VLOOKUP(A2966,'Лицевые счета'!$A$2:$K$4570,10,0)</f>
        <v>194.5</v>
      </c>
      <c r="I2966" t="str">
        <f>VLOOKUP(A2966,'Лицевые счета'!$A$2:$K$4570,6,0)</f>
        <v>ФЛ</v>
      </c>
      <c r="J2966" t="str">
        <f>IF(AND(C2966=0,I2966="ФЛ"),G2966*H2966,"")</f>
        <v/>
      </c>
      <c r="K2966">
        <f>IF(AND(C2966&gt;0,E2966="Нет показаний",I2966="ФЛ"),G2966*H2966,"")</f>
        <v>194.5</v>
      </c>
    </row>
    <row r="2967" spans="1:11" x14ac:dyDescent="0.25">
      <c r="A2967" s="7">
        <v>432941</v>
      </c>
      <c r="B2967" s="7">
        <f>VLOOKUP(A2967,'Лицевые счета'!$A$1:$K$4570,2,0)</f>
        <v>431326</v>
      </c>
      <c r="C2967">
        <f>COUNTIF('ИПУ и ОКПУ'!$A$2:$A$3258,A2967)</f>
        <v>0</v>
      </c>
      <c r="D2967" t="str">
        <f>IF(C2967&gt;0,VLOOKUP(A2967,'ИПУ и ОКПУ'!$A$1:$O$3258,9,0),"")</f>
        <v/>
      </c>
      <c r="E2967" t="str">
        <f>IF(C2967&gt;0,IF(VLOOKUP(A2967,'ИПУ и ОКПУ'!$A$1:$O$3258,14,0)="Нет показаний","Нет показаний",""),"")</f>
        <v/>
      </c>
      <c r="F2967" t="str">
        <f>IF(AND(C2967&gt;0),SUMIF('ИПУ и ОКПУ'!$A$2:$A$3258,A2967,'ИПУ и ОКПУ'!$O$2:$O$3258),"")</f>
        <v/>
      </c>
      <c r="G2967">
        <f>VLOOKUP(A2967,'Лицевые счета'!$A$2:$K$4570,9,0)</f>
        <v>1</v>
      </c>
      <c r="H2967">
        <f>VLOOKUP(A2967,'Лицевые счета'!$A$2:$K$4570,10,0)</f>
        <v>194.5</v>
      </c>
      <c r="I2967" t="str">
        <f>VLOOKUP(A2967,'Лицевые счета'!$A$2:$K$4570,6,0)</f>
        <v>ФЛ</v>
      </c>
      <c r="J2967">
        <f>IF(AND(C2967=0,I2967="ФЛ"),G2967*H2967,"")</f>
        <v>194.5</v>
      </c>
      <c r="K2967" t="str">
        <f>IF(AND(C2967&gt;0,E2967="Нет показаний",I2967="ФЛ"),G2967*H2967,"")</f>
        <v/>
      </c>
    </row>
    <row r="2968" spans="1:11" x14ac:dyDescent="0.25">
      <c r="A2968" s="7">
        <v>432943</v>
      </c>
      <c r="B2968" s="7">
        <f>VLOOKUP(A2968,'Лицевые счета'!$A$1:$K$4570,2,0)</f>
        <v>431326</v>
      </c>
      <c r="C2968">
        <f>COUNTIF('ИПУ и ОКПУ'!$A$2:$A$3258,A2968)</f>
        <v>0</v>
      </c>
      <c r="D2968" t="str">
        <f>IF(C2968&gt;0,VLOOKUP(A2968,'ИПУ и ОКПУ'!$A$1:$O$3258,9,0),"")</f>
        <v/>
      </c>
      <c r="E2968" t="str">
        <f>IF(C2968&gt;0,IF(VLOOKUP(A2968,'ИПУ и ОКПУ'!$A$1:$O$3258,14,0)="Нет показаний","Нет показаний",""),"")</f>
        <v/>
      </c>
      <c r="F2968" t="str">
        <f>IF(AND(C2968&gt;0),SUMIF('ИПУ и ОКПУ'!$A$2:$A$3258,A2968,'ИПУ и ОКПУ'!$O$2:$O$3258),"")</f>
        <v/>
      </c>
      <c r="G2968">
        <f>VLOOKUP(A2968,'Лицевые счета'!$A$2:$K$4570,9,0)</f>
        <v>1</v>
      </c>
      <c r="H2968">
        <f>VLOOKUP(A2968,'Лицевые счета'!$A$2:$K$4570,10,0)</f>
        <v>194.5</v>
      </c>
      <c r="I2968" t="str">
        <f>VLOOKUP(A2968,'Лицевые счета'!$A$2:$K$4570,6,0)</f>
        <v>ФЛ</v>
      </c>
      <c r="J2968">
        <f>IF(AND(C2968=0,I2968="ФЛ"),G2968*H2968,"")</f>
        <v>194.5</v>
      </c>
      <c r="K2968" t="str">
        <f>IF(AND(C2968&gt;0,E2968="Нет показаний",I2968="ФЛ"),G2968*H2968,"")</f>
        <v/>
      </c>
    </row>
    <row r="2969" spans="1:11" x14ac:dyDescent="0.25">
      <c r="A2969" s="7">
        <v>432945</v>
      </c>
      <c r="B2969" s="7">
        <f>VLOOKUP(A2969,'Лицевые счета'!$A$1:$K$4570,2,0)</f>
        <v>431326</v>
      </c>
      <c r="C2969">
        <f>COUNTIF('ИПУ и ОКПУ'!$A$2:$A$3258,A2969)</f>
        <v>0</v>
      </c>
      <c r="D2969" t="str">
        <f>IF(C2969&gt;0,VLOOKUP(A2969,'ИПУ и ОКПУ'!$A$1:$O$3258,9,0),"")</f>
        <v/>
      </c>
      <c r="E2969" t="str">
        <f>IF(C2969&gt;0,IF(VLOOKUP(A2969,'ИПУ и ОКПУ'!$A$1:$O$3258,14,0)="Нет показаний","Нет показаний",""),"")</f>
        <v/>
      </c>
      <c r="F2969" t="str">
        <f>IF(AND(C2969&gt;0),SUMIF('ИПУ и ОКПУ'!$A$2:$A$3258,A2969,'ИПУ и ОКПУ'!$O$2:$O$3258),"")</f>
        <v/>
      </c>
      <c r="G2969">
        <f>VLOOKUP(A2969,'Лицевые счета'!$A$2:$K$4570,9,0)</f>
        <v>1</v>
      </c>
      <c r="H2969">
        <f>VLOOKUP(A2969,'Лицевые счета'!$A$2:$K$4570,10,0)</f>
        <v>194.5</v>
      </c>
      <c r="I2969" t="str">
        <f>VLOOKUP(A2969,'Лицевые счета'!$A$2:$K$4570,6,0)</f>
        <v>ФЛ</v>
      </c>
      <c r="J2969">
        <f>IF(AND(C2969=0,I2969="ФЛ"),G2969*H2969,"")</f>
        <v>194.5</v>
      </c>
      <c r="K2969" t="str">
        <f>IF(AND(C2969&gt;0,E2969="Нет показаний",I2969="ФЛ"),G2969*H2969,"")</f>
        <v/>
      </c>
    </row>
    <row r="2970" spans="1:11" x14ac:dyDescent="0.25">
      <c r="A2970" s="7">
        <v>432947</v>
      </c>
      <c r="B2970" s="7">
        <f>VLOOKUP(A2970,'Лицевые счета'!$A$1:$K$4570,2,0)</f>
        <v>431326</v>
      </c>
      <c r="C2970">
        <f>COUNTIF('ИПУ и ОКПУ'!$A$2:$A$3258,A2970)</f>
        <v>0</v>
      </c>
      <c r="D2970" t="str">
        <f>IF(C2970&gt;0,VLOOKUP(A2970,'ИПУ и ОКПУ'!$A$1:$O$3258,9,0),"")</f>
        <v/>
      </c>
      <c r="E2970" t="str">
        <f>IF(C2970&gt;0,IF(VLOOKUP(A2970,'ИПУ и ОКПУ'!$A$1:$O$3258,14,0)="Нет показаний","Нет показаний",""),"")</f>
        <v/>
      </c>
      <c r="F2970" t="str">
        <f>IF(AND(C2970&gt;0),SUMIF('ИПУ и ОКПУ'!$A$2:$A$3258,A2970,'ИПУ и ОКПУ'!$O$2:$O$3258),"")</f>
        <v/>
      </c>
      <c r="G2970">
        <f>VLOOKUP(A2970,'Лицевые счета'!$A$2:$K$4570,9,0)</f>
        <v>1</v>
      </c>
      <c r="H2970">
        <f>VLOOKUP(A2970,'Лицевые счета'!$A$2:$K$4570,10,0)</f>
        <v>194.5</v>
      </c>
      <c r="I2970" t="str">
        <f>VLOOKUP(A2970,'Лицевые счета'!$A$2:$K$4570,6,0)</f>
        <v>ФЛ</v>
      </c>
      <c r="J2970">
        <f>IF(AND(C2970=0,I2970="ФЛ"),G2970*H2970,"")</f>
        <v>194.5</v>
      </c>
      <c r="K2970" t="str">
        <f>IF(AND(C2970&gt;0,E2970="Нет показаний",I2970="ФЛ"),G2970*H2970,"")</f>
        <v/>
      </c>
    </row>
    <row r="2971" spans="1:11" x14ac:dyDescent="0.25">
      <c r="A2971" s="7">
        <v>432948</v>
      </c>
      <c r="B2971" s="7">
        <f>VLOOKUP(A2971,'Лицевые счета'!$A$1:$K$4570,2,0)</f>
        <v>431326</v>
      </c>
      <c r="C2971">
        <f>COUNTIF('ИПУ и ОКПУ'!$A$2:$A$3258,A2971)</f>
        <v>0</v>
      </c>
      <c r="D2971" t="str">
        <f>IF(C2971&gt;0,VLOOKUP(A2971,'ИПУ и ОКПУ'!$A$1:$O$3258,9,0),"")</f>
        <v/>
      </c>
      <c r="E2971" t="str">
        <f>IF(C2971&gt;0,IF(VLOOKUP(A2971,'ИПУ и ОКПУ'!$A$1:$O$3258,14,0)="Нет показаний","Нет показаний",""),"")</f>
        <v/>
      </c>
      <c r="F2971" t="str">
        <f>IF(AND(C2971&gt;0),SUMIF('ИПУ и ОКПУ'!$A$2:$A$3258,A2971,'ИПУ и ОКПУ'!$O$2:$O$3258),"")</f>
        <v/>
      </c>
      <c r="G2971">
        <f>VLOOKUP(A2971,'Лицевые счета'!$A$2:$K$4570,9,0)</f>
        <v>1</v>
      </c>
      <c r="H2971">
        <f>VLOOKUP(A2971,'Лицевые счета'!$A$2:$K$4570,10,0)</f>
        <v>194.5</v>
      </c>
      <c r="I2971" t="str">
        <f>VLOOKUP(A2971,'Лицевые счета'!$A$2:$K$4570,6,0)</f>
        <v>ФЛ</v>
      </c>
      <c r="J2971">
        <f>IF(AND(C2971=0,I2971="ФЛ"),G2971*H2971,"")</f>
        <v>194.5</v>
      </c>
      <c r="K2971" t="str">
        <f>IF(AND(C2971&gt;0,E2971="Нет показаний",I2971="ФЛ"),G2971*H2971,"")</f>
        <v/>
      </c>
    </row>
    <row r="2972" spans="1:11" x14ac:dyDescent="0.25">
      <c r="A2972" s="7">
        <v>432949</v>
      </c>
      <c r="B2972" s="7">
        <f>VLOOKUP(A2972,'Лицевые счета'!$A$1:$K$4570,2,0)</f>
        <v>431326</v>
      </c>
      <c r="C2972">
        <f>COUNTIF('ИПУ и ОКПУ'!$A$2:$A$3258,A2972)</f>
        <v>0</v>
      </c>
      <c r="D2972" t="str">
        <f>IF(C2972&gt;0,VLOOKUP(A2972,'ИПУ и ОКПУ'!$A$1:$O$3258,9,0),"")</f>
        <v/>
      </c>
      <c r="E2972" t="str">
        <f>IF(C2972&gt;0,IF(VLOOKUP(A2972,'ИПУ и ОКПУ'!$A$1:$O$3258,14,0)="Нет показаний","Нет показаний",""),"")</f>
        <v/>
      </c>
      <c r="F2972" t="str">
        <f>IF(AND(C2972&gt;0),SUMIF('ИПУ и ОКПУ'!$A$2:$A$3258,A2972,'ИПУ и ОКПУ'!$O$2:$O$3258),"")</f>
        <v/>
      </c>
      <c r="G2972">
        <f>VLOOKUP(A2972,'Лицевые счета'!$A$2:$K$4570,9,0)</f>
        <v>1</v>
      </c>
      <c r="H2972">
        <f>VLOOKUP(A2972,'Лицевые счета'!$A$2:$K$4570,10,0)</f>
        <v>194.5</v>
      </c>
      <c r="I2972" t="str">
        <f>VLOOKUP(A2972,'Лицевые счета'!$A$2:$K$4570,6,0)</f>
        <v>ФЛ</v>
      </c>
      <c r="J2972">
        <f>IF(AND(C2972=0,I2972="ФЛ"),G2972*H2972,"")</f>
        <v>194.5</v>
      </c>
      <c r="K2972" t="str">
        <f>IF(AND(C2972&gt;0,E2972="Нет показаний",I2972="ФЛ"),G2972*H2972,"")</f>
        <v/>
      </c>
    </row>
    <row r="2973" spans="1:11" x14ac:dyDescent="0.25">
      <c r="A2973" s="7">
        <v>432950</v>
      </c>
      <c r="B2973" s="7">
        <f>VLOOKUP(A2973,'Лицевые счета'!$A$1:$K$4570,2,0)</f>
        <v>431326</v>
      </c>
      <c r="C2973">
        <f>COUNTIF('ИПУ и ОКПУ'!$A$2:$A$3258,A2973)</f>
        <v>0</v>
      </c>
      <c r="D2973" t="str">
        <f>IF(C2973&gt;0,VLOOKUP(A2973,'ИПУ и ОКПУ'!$A$1:$O$3258,9,0),"")</f>
        <v/>
      </c>
      <c r="E2973" t="str">
        <f>IF(C2973&gt;0,IF(VLOOKUP(A2973,'ИПУ и ОКПУ'!$A$1:$O$3258,14,0)="Нет показаний","Нет показаний",""),"")</f>
        <v/>
      </c>
      <c r="F2973" t="str">
        <f>IF(AND(C2973&gt;0),SUMIF('ИПУ и ОКПУ'!$A$2:$A$3258,A2973,'ИПУ и ОКПУ'!$O$2:$O$3258),"")</f>
        <v/>
      </c>
      <c r="G2973">
        <f>VLOOKUP(A2973,'Лицевые счета'!$A$2:$K$4570,9,0)</f>
        <v>1</v>
      </c>
      <c r="H2973">
        <f>VLOOKUP(A2973,'Лицевые счета'!$A$2:$K$4570,10,0)</f>
        <v>194.5</v>
      </c>
      <c r="I2973" t="str">
        <f>VLOOKUP(A2973,'Лицевые счета'!$A$2:$K$4570,6,0)</f>
        <v>ФЛ</v>
      </c>
      <c r="J2973">
        <f>IF(AND(C2973=0,I2973="ФЛ"),G2973*H2973,"")</f>
        <v>194.5</v>
      </c>
      <c r="K2973" t="str">
        <f>IF(AND(C2973&gt;0,E2973="Нет показаний",I2973="ФЛ"),G2973*H2973,"")</f>
        <v/>
      </c>
    </row>
    <row r="2974" spans="1:11" x14ac:dyDescent="0.25">
      <c r="A2974" s="7">
        <v>432951</v>
      </c>
      <c r="B2974" s="7">
        <f>VLOOKUP(A2974,'Лицевые счета'!$A$1:$K$4570,2,0)</f>
        <v>431326</v>
      </c>
      <c r="C2974">
        <f>COUNTIF('ИПУ и ОКПУ'!$A$2:$A$3258,A2974)</f>
        <v>0</v>
      </c>
      <c r="D2974" t="str">
        <f>IF(C2974&gt;0,VLOOKUP(A2974,'ИПУ и ОКПУ'!$A$1:$O$3258,9,0),"")</f>
        <v/>
      </c>
      <c r="E2974" t="str">
        <f>IF(C2974&gt;0,IF(VLOOKUP(A2974,'ИПУ и ОКПУ'!$A$1:$O$3258,14,0)="Нет показаний","Нет показаний",""),"")</f>
        <v/>
      </c>
      <c r="F2974" t="str">
        <f>IF(AND(C2974&gt;0),SUMIF('ИПУ и ОКПУ'!$A$2:$A$3258,A2974,'ИПУ и ОКПУ'!$O$2:$O$3258),"")</f>
        <v/>
      </c>
      <c r="G2974">
        <f>VLOOKUP(A2974,'Лицевые счета'!$A$2:$K$4570,9,0)</f>
        <v>1</v>
      </c>
      <c r="H2974">
        <f>VLOOKUP(A2974,'Лицевые счета'!$A$2:$K$4570,10,0)</f>
        <v>194.5</v>
      </c>
      <c r="I2974" t="str">
        <f>VLOOKUP(A2974,'Лицевые счета'!$A$2:$K$4570,6,0)</f>
        <v>ФЛ</v>
      </c>
      <c r="J2974">
        <f>IF(AND(C2974=0,I2974="ФЛ"),G2974*H2974,"")</f>
        <v>194.5</v>
      </c>
      <c r="K2974" t="str">
        <f>IF(AND(C2974&gt;0,E2974="Нет показаний",I2974="ФЛ"),G2974*H2974,"")</f>
        <v/>
      </c>
    </row>
    <row r="2975" spans="1:11" x14ac:dyDescent="0.25">
      <c r="A2975" s="7">
        <v>432952</v>
      </c>
      <c r="B2975" s="7">
        <f>VLOOKUP(A2975,'Лицевые счета'!$A$1:$K$4570,2,0)</f>
        <v>431326</v>
      </c>
      <c r="C2975">
        <f>COUNTIF('ИПУ и ОКПУ'!$A$2:$A$3258,A2975)</f>
        <v>0</v>
      </c>
      <c r="D2975" t="str">
        <f>IF(C2975&gt;0,VLOOKUP(A2975,'ИПУ и ОКПУ'!$A$1:$O$3258,9,0),"")</f>
        <v/>
      </c>
      <c r="E2975" t="str">
        <f>IF(C2975&gt;0,IF(VLOOKUP(A2975,'ИПУ и ОКПУ'!$A$1:$O$3258,14,0)="Нет показаний","Нет показаний",""),"")</f>
        <v/>
      </c>
      <c r="F2975" t="str">
        <f>IF(AND(C2975&gt;0),SUMIF('ИПУ и ОКПУ'!$A$2:$A$3258,A2975,'ИПУ и ОКПУ'!$O$2:$O$3258),"")</f>
        <v/>
      </c>
      <c r="G2975">
        <f>VLOOKUP(A2975,'Лицевые счета'!$A$2:$K$4570,9,0)</f>
        <v>1</v>
      </c>
      <c r="H2975">
        <f>VLOOKUP(A2975,'Лицевые счета'!$A$2:$K$4570,10,0)</f>
        <v>194.5</v>
      </c>
      <c r="I2975" t="str">
        <f>VLOOKUP(A2975,'Лицевые счета'!$A$2:$K$4570,6,0)</f>
        <v>ФЛ</v>
      </c>
      <c r="J2975">
        <f>IF(AND(C2975=0,I2975="ФЛ"),G2975*H2975,"")</f>
        <v>194.5</v>
      </c>
      <c r="K2975" t="str">
        <f>IF(AND(C2975&gt;0,E2975="Нет показаний",I2975="ФЛ"),G2975*H2975,"")</f>
        <v/>
      </c>
    </row>
    <row r="2976" spans="1:11" x14ac:dyDescent="0.25">
      <c r="A2976" s="7">
        <v>433008</v>
      </c>
      <c r="B2976" s="7">
        <f>VLOOKUP(A2976,'Лицевые счета'!$A$1:$K$4570,2,0)</f>
        <v>431331</v>
      </c>
      <c r="C2976">
        <f>COUNTIF('ИПУ и ОКПУ'!$A$2:$A$3258,A2976)</f>
        <v>1</v>
      </c>
      <c r="D2976" t="str">
        <f>IF(C2976&gt;0,VLOOKUP(A2976,'ИПУ и ОКПУ'!$A$1:$O$3258,9,0),"")</f>
        <v>Одноставочный</v>
      </c>
      <c r="E2976" t="str">
        <f>IF(C2976&gt;0,IF(VLOOKUP(A2976,'ИПУ и ОКПУ'!$A$1:$O$3258,14,0)="Нет показаний","Нет показаний",""),"")</f>
        <v>Нет показаний</v>
      </c>
      <c r="F2976">
        <f>IF(AND(C2976&gt;0),SUMIF('ИПУ и ОКПУ'!$A$2:$A$3258,A2976,'ИПУ и ОКПУ'!$O$2:$O$3258),"")</f>
        <v>0</v>
      </c>
      <c r="G2976">
        <f>VLOOKUP(A2976,'Лицевые счета'!$A$2:$K$4570,9,0)</f>
        <v>1</v>
      </c>
      <c r="H2976">
        <f>VLOOKUP(A2976,'Лицевые счета'!$A$2:$K$4570,10,0)</f>
        <v>118.7</v>
      </c>
      <c r="I2976" t="str">
        <f>VLOOKUP(A2976,'Лицевые счета'!$A$2:$K$4570,6,0)</f>
        <v>ФЛ</v>
      </c>
      <c r="J2976" t="str">
        <f>IF(AND(C2976=0,I2976="ФЛ"),G2976*H2976,"")</f>
        <v/>
      </c>
      <c r="K2976">
        <f>IF(AND(C2976&gt;0,E2976="Нет показаний",I2976="ФЛ"),G2976*H2976,"")</f>
        <v>118.7</v>
      </c>
    </row>
    <row r="2977" spans="1:11" x14ac:dyDescent="0.25">
      <c r="A2977" s="7">
        <v>433013</v>
      </c>
      <c r="B2977" s="7">
        <f>VLOOKUP(A2977,'Лицевые счета'!$A$1:$K$4570,2,0)</f>
        <v>431331</v>
      </c>
      <c r="C2977">
        <f>COUNTIF('ИПУ и ОКПУ'!$A$2:$A$3258,A2977)</f>
        <v>0</v>
      </c>
      <c r="D2977" t="str">
        <f>IF(C2977&gt;0,VLOOKUP(A2977,'ИПУ и ОКПУ'!$A$1:$O$3258,9,0),"")</f>
        <v/>
      </c>
      <c r="E2977" t="str">
        <f>IF(C2977&gt;0,IF(VLOOKUP(A2977,'ИПУ и ОКПУ'!$A$1:$O$3258,14,0)="Нет показаний","Нет показаний",""),"")</f>
        <v/>
      </c>
      <c r="F2977" t="str">
        <f>IF(AND(C2977&gt;0),SUMIF('ИПУ и ОКПУ'!$A$2:$A$3258,A2977,'ИПУ и ОКПУ'!$O$2:$O$3258),"")</f>
        <v/>
      </c>
      <c r="G2977">
        <f>VLOOKUP(A2977,'Лицевые счета'!$A$2:$K$4570,9,0)</f>
        <v>1</v>
      </c>
      <c r="H2977">
        <f>VLOOKUP(A2977,'Лицевые счета'!$A$2:$K$4570,10,0)</f>
        <v>92</v>
      </c>
      <c r="I2977" t="str">
        <f>VLOOKUP(A2977,'Лицевые счета'!$A$2:$K$4570,6,0)</f>
        <v>ФЛ</v>
      </c>
      <c r="J2977">
        <f>IF(AND(C2977=0,I2977="ФЛ"),G2977*H2977,"")</f>
        <v>92</v>
      </c>
      <c r="K2977" t="str">
        <f>IF(AND(C2977&gt;0,E2977="Нет показаний",I2977="ФЛ"),G2977*H2977,"")</f>
        <v/>
      </c>
    </row>
    <row r="2978" spans="1:11" x14ac:dyDescent="0.25">
      <c r="A2978" s="7">
        <v>433639</v>
      </c>
      <c r="B2978" s="7">
        <f>VLOOKUP(A2978,'Лицевые счета'!$A$1:$K$4570,2,0)</f>
        <v>431343</v>
      </c>
      <c r="C2978">
        <f>COUNTIF('ИПУ и ОКПУ'!$A$2:$A$3258,A2978)</f>
        <v>0</v>
      </c>
      <c r="D2978" t="str">
        <f>IF(C2978&gt;0,VLOOKUP(A2978,'ИПУ и ОКПУ'!$A$1:$O$3258,9,0),"")</f>
        <v/>
      </c>
      <c r="E2978" t="str">
        <f>IF(C2978&gt;0,IF(VLOOKUP(A2978,'ИПУ и ОКПУ'!$A$1:$O$3258,14,0)="Нет показаний","Нет показаний",""),"")</f>
        <v/>
      </c>
      <c r="F2978" t="str">
        <f>IF(AND(C2978&gt;0),SUMIF('ИПУ и ОКПУ'!$A$2:$A$3258,A2978,'ИПУ и ОКПУ'!$O$2:$O$3258),"")</f>
        <v/>
      </c>
      <c r="G2978">
        <f>VLOOKUP(A2978,'Лицевые счета'!$A$2:$K$4570,9,0)</f>
        <v>1</v>
      </c>
      <c r="H2978">
        <f>VLOOKUP(A2978,'Лицевые счета'!$A$2:$K$4570,10,0)</f>
        <v>92</v>
      </c>
      <c r="I2978" t="str">
        <f>VLOOKUP(A2978,'Лицевые счета'!$A$2:$K$4570,6,0)</f>
        <v>ФЛ</v>
      </c>
      <c r="J2978">
        <f>IF(AND(C2978=0,I2978="ФЛ"),G2978*H2978,"")</f>
        <v>92</v>
      </c>
      <c r="K2978" t="str">
        <f>IF(AND(C2978&gt;0,E2978="Нет показаний",I2978="ФЛ"),G2978*H2978,"")</f>
        <v/>
      </c>
    </row>
    <row r="2979" spans="1:11" x14ac:dyDescent="0.25">
      <c r="A2979" s="7">
        <v>433646</v>
      </c>
      <c r="B2979" s="7">
        <f>VLOOKUP(A2979,'Лицевые счета'!$A$1:$K$4570,2,0)</f>
        <v>431343</v>
      </c>
      <c r="C2979">
        <f>COUNTIF('ИПУ и ОКПУ'!$A$2:$A$3258,A2979)</f>
        <v>1</v>
      </c>
      <c r="D2979" t="str">
        <f>IF(C2979&gt;0,VLOOKUP(A2979,'ИПУ и ОКПУ'!$A$1:$O$3258,9,0),"")</f>
        <v>Одноставочный</v>
      </c>
      <c r="E2979" t="str">
        <f>IF(C2979&gt;0,IF(VLOOKUP(A2979,'ИПУ и ОКПУ'!$A$1:$O$3258,14,0)="Нет показаний","Нет показаний",""),"")</f>
        <v/>
      </c>
      <c r="F2979">
        <f>IF(AND(C2979&gt;0),SUMIF('ИПУ и ОКПУ'!$A$2:$A$3258,A2979,'ИПУ и ОКПУ'!$O$2:$O$3258),"")</f>
        <v>0</v>
      </c>
      <c r="G2979">
        <f>VLOOKUP(A2979,'Лицевые счета'!$A$2:$K$4570,9,0)</f>
        <v>1</v>
      </c>
      <c r="H2979">
        <f>VLOOKUP(A2979,'Лицевые счета'!$A$2:$K$4570,10,0)</f>
        <v>92</v>
      </c>
      <c r="I2979" t="str">
        <f>VLOOKUP(A2979,'Лицевые счета'!$A$2:$K$4570,6,0)</f>
        <v>ФЛ</v>
      </c>
      <c r="J2979" t="str">
        <f>IF(AND(C2979=0,I2979="ФЛ"),G2979*H2979,"")</f>
        <v/>
      </c>
      <c r="K2979" t="str">
        <f>IF(AND(C2979&gt;0,E2979="Нет показаний",I2979="ФЛ"),G2979*H2979,"")</f>
        <v/>
      </c>
    </row>
    <row r="2980" spans="1:11" x14ac:dyDescent="0.25">
      <c r="A2980" s="7">
        <v>433652</v>
      </c>
      <c r="B2980" s="7">
        <f>VLOOKUP(A2980,'Лицевые счета'!$A$1:$K$4570,2,0)</f>
        <v>431343</v>
      </c>
      <c r="C2980">
        <f>COUNTIF('ИПУ и ОКПУ'!$A$2:$A$3258,A2980)</f>
        <v>1</v>
      </c>
      <c r="D2980" t="str">
        <f>IF(C2980&gt;0,VLOOKUP(A2980,'ИПУ и ОКПУ'!$A$1:$O$3258,9,0),"")</f>
        <v>Одноставочный</v>
      </c>
      <c r="E2980" t="str">
        <f>IF(C2980&gt;0,IF(VLOOKUP(A2980,'ИПУ и ОКПУ'!$A$1:$O$3258,14,0)="Нет показаний","Нет показаний",""),"")</f>
        <v/>
      </c>
      <c r="F2980">
        <f>IF(AND(C2980&gt;0),SUMIF('ИПУ и ОКПУ'!$A$2:$A$3258,A2980,'ИПУ и ОКПУ'!$O$2:$O$3258),"")</f>
        <v>47</v>
      </c>
      <c r="G2980">
        <f>VLOOKUP(A2980,'Лицевые счета'!$A$2:$K$4570,9,0)</f>
        <v>1</v>
      </c>
      <c r="H2980">
        <f>VLOOKUP(A2980,'Лицевые счета'!$A$2:$K$4570,10,0)</f>
        <v>92</v>
      </c>
      <c r="I2980" t="str">
        <f>VLOOKUP(A2980,'Лицевые счета'!$A$2:$K$4570,6,0)</f>
        <v>ФЛ</v>
      </c>
      <c r="J2980" t="str">
        <f>IF(AND(C2980=0,I2980="ФЛ"),G2980*H2980,"")</f>
        <v/>
      </c>
      <c r="K2980" t="str">
        <f>IF(AND(C2980&gt;0,E2980="Нет показаний",I2980="ФЛ"),G2980*H2980,"")</f>
        <v/>
      </c>
    </row>
    <row r="2981" spans="1:11" x14ac:dyDescent="0.25">
      <c r="A2981" s="7">
        <v>433654</v>
      </c>
      <c r="B2981" s="7">
        <f>VLOOKUP(A2981,'Лицевые счета'!$A$1:$K$4570,2,0)</f>
        <v>431343</v>
      </c>
      <c r="C2981">
        <f>COUNTIF('ИПУ и ОКПУ'!$A$2:$A$3258,A2981)</f>
        <v>1</v>
      </c>
      <c r="D2981" t="str">
        <f>IF(C2981&gt;0,VLOOKUP(A2981,'ИПУ и ОКПУ'!$A$1:$O$3258,9,0),"")</f>
        <v>Одноставочный</v>
      </c>
      <c r="E2981" t="str">
        <f>IF(C2981&gt;0,IF(VLOOKUP(A2981,'ИПУ и ОКПУ'!$A$1:$O$3258,14,0)="Нет показаний","Нет показаний",""),"")</f>
        <v/>
      </c>
      <c r="F2981">
        <f>IF(AND(C2981&gt;0),SUMIF('ИПУ и ОКПУ'!$A$2:$A$3258,A2981,'ИПУ и ОКПУ'!$O$2:$O$3258),"")</f>
        <v>-21</v>
      </c>
      <c r="G2981">
        <f>VLOOKUP(A2981,'Лицевые счета'!$A$2:$K$4570,9,0)</f>
        <v>1</v>
      </c>
      <c r="H2981">
        <f>VLOOKUP(A2981,'Лицевые счета'!$A$2:$K$4570,10,0)</f>
        <v>92</v>
      </c>
      <c r="I2981" t="str">
        <f>VLOOKUP(A2981,'Лицевые счета'!$A$2:$K$4570,6,0)</f>
        <v>ФЛ</v>
      </c>
      <c r="J2981" t="str">
        <f>IF(AND(C2981=0,I2981="ФЛ"),G2981*H2981,"")</f>
        <v/>
      </c>
      <c r="K2981" t="str">
        <f>IF(AND(C2981&gt;0,E2981="Нет показаний",I2981="ФЛ"),G2981*H2981,"")</f>
        <v/>
      </c>
    </row>
    <row r="2982" spans="1:11" x14ac:dyDescent="0.25">
      <c r="A2982" s="7">
        <v>434437</v>
      </c>
      <c r="B2982" s="7">
        <f>VLOOKUP(A2982,'Лицевые счета'!$A$1:$K$4570,2,0)</f>
        <v>431368</v>
      </c>
      <c r="C2982">
        <f>COUNTIF('ИПУ и ОКПУ'!$A$2:$A$3258,A2982)</f>
        <v>1</v>
      </c>
      <c r="D2982" t="str">
        <f>IF(C2982&gt;0,VLOOKUP(A2982,'ИПУ и ОКПУ'!$A$1:$O$3258,9,0),"")</f>
        <v>Одноставочный</v>
      </c>
      <c r="E2982" t="str">
        <f>IF(C2982&gt;0,IF(VLOOKUP(A2982,'ИПУ и ОКПУ'!$A$1:$O$3258,14,0)="Нет показаний","Нет показаний",""),"")</f>
        <v/>
      </c>
      <c r="F2982">
        <f>IF(AND(C2982&gt;0),SUMIF('ИПУ и ОКПУ'!$A$2:$A$3258,A2982,'ИПУ и ОКПУ'!$O$2:$O$3258),"")</f>
        <v>70</v>
      </c>
      <c r="G2982">
        <f>VLOOKUP(A2982,'Лицевые счета'!$A$2:$K$4570,9,0)</f>
        <v>1</v>
      </c>
      <c r="H2982">
        <f>VLOOKUP(A2982,'Лицевые счета'!$A$2:$K$4570,10,0)</f>
        <v>92</v>
      </c>
      <c r="I2982" t="str">
        <f>VLOOKUP(A2982,'Лицевые счета'!$A$2:$K$4570,6,0)</f>
        <v>ФЛ</v>
      </c>
      <c r="J2982" t="str">
        <f>IF(AND(C2982=0,I2982="ФЛ"),G2982*H2982,"")</f>
        <v/>
      </c>
      <c r="K2982" t="str">
        <f>IF(AND(C2982&gt;0,E2982="Нет показаний",I2982="ФЛ"),G2982*H2982,"")</f>
        <v/>
      </c>
    </row>
    <row r="2983" spans="1:11" x14ac:dyDescent="0.25">
      <c r="A2983" s="7">
        <v>434439</v>
      </c>
      <c r="B2983" s="7">
        <f>VLOOKUP(A2983,'Лицевые счета'!$A$1:$K$4570,2,0)</f>
        <v>431368</v>
      </c>
      <c r="C2983">
        <f>COUNTIF('ИПУ и ОКПУ'!$A$2:$A$3258,A2983)</f>
        <v>1</v>
      </c>
      <c r="D2983" t="str">
        <f>IF(C2983&gt;0,VLOOKUP(A2983,'ИПУ и ОКПУ'!$A$1:$O$3258,9,0),"")</f>
        <v>Одноставочный</v>
      </c>
      <c r="E2983" t="str">
        <f>IF(C2983&gt;0,IF(VLOOKUP(A2983,'ИПУ и ОКПУ'!$A$1:$O$3258,14,0)="Нет показаний","Нет показаний",""),"")</f>
        <v/>
      </c>
      <c r="F2983">
        <f>IF(AND(C2983&gt;0),SUMIF('ИПУ и ОКПУ'!$A$2:$A$3258,A2983,'ИПУ и ОКПУ'!$O$2:$O$3258),"")</f>
        <v>150</v>
      </c>
      <c r="G2983">
        <f>VLOOKUP(A2983,'Лицевые счета'!$A$2:$K$4570,9,0)</f>
        <v>1</v>
      </c>
      <c r="H2983">
        <f>VLOOKUP(A2983,'Лицевые счета'!$A$2:$K$4570,10,0)</f>
        <v>118.7</v>
      </c>
      <c r="I2983" t="str">
        <f>VLOOKUP(A2983,'Лицевые счета'!$A$2:$K$4570,6,0)</f>
        <v>ФЛ</v>
      </c>
      <c r="J2983" t="str">
        <f>IF(AND(C2983=0,I2983="ФЛ"),G2983*H2983,"")</f>
        <v/>
      </c>
      <c r="K2983" t="str">
        <f>IF(AND(C2983&gt;0,E2983="Нет показаний",I2983="ФЛ"),G2983*H2983,"")</f>
        <v/>
      </c>
    </row>
    <row r="2984" spans="1:11" x14ac:dyDescent="0.25">
      <c r="A2984" s="7">
        <v>434441</v>
      </c>
      <c r="B2984" s="7">
        <f>VLOOKUP(A2984,'Лицевые счета'!$A$1:$K$4570,2,0)</f>
        <v>431368</v>
      </c>
      <c r="C2984">
        <f>COUNTIF('ИПУ и ОКПУ'!$A$2:$A$3258,A2984)</f>
        <v>1</v>
      </c>
      <c r="D2984" t="str">
        <f>IF(C2984&gt;0,VLOOKUP(A2984,'ИПУ и ОКПУ'!$A$1:$O$3258,9,0),"")</f>
        <v>Одноставочный</v>
      </c>
      <c r="E2984" t="str">
        <f>IF(C2984&gt;0,IF(VLOOKUP(A2984,'ИПУ и ОКПУ'!$A$1:$O$3258,14,0)="Нет показаний","Нет показаний",""),"")</f>
        <v/>
      </c>
      <c r="F2984">
        <f>IF(AND(C2984&gt;0),SUMIF('ИПУ и ОКПУ'!$A$2:$A$3258,A2984,'ИПУ и ОКПУ'!$O$2:$O$3258),"")</f>
        <v>77</v>
      </c>
      <c r="G2984">
        <f>VLOOKUP(A2984,'Лицевые счета'!$A$2:$K$4570,9,0)</f>
        <v>1</v>
      </c>
      <c r="H2984">
        <f>VLOOKUP(A2984,'Лицевые счета'!$A$2:$K$4570,10,0)</f>
        <v>118.7</v>
      </c>
      <c r="I2984" t="str">
        <f>VLOOKUP(A2984,'Лицевые счета'!$A$2:$K$4570,6,0)</f>
        <v>ФЛ</v>
      </c>
      <c r="J2984" t="str">
        <f>IF(AND(C2984=0,I2984="ФЛ"),G2984*H2984,"")</f>
        <v/>
      </c>
      <c r="K2984" t="str">
        <f>IF(AND(C2984&gt;0,E2984="Нет показаний",I2984="ФЛ"),G2984*H2984,"")</f>
        <v/>
      </c>
    </row>
    <row r="2985" spans="1:11" x14ac:dyDescent="0.25">
      <c r="A2985" s="7">
        <v>434443</v>
      </c>
      <c r="B2985" s="7">
        <f>VLOOKUP(A2985,'Лицевые счета'!$A$1:$K$4570,2,0)</f>
        <v>431368</v>
      </c>
      <c r="C2985">
        <f>COUNTIF('ИПУ и ОКПУ'!$A$2:$A$3258,A2985)</f>
        <v>1</v>
      </c>
      <c r="D2985" t="str">
        <f>IF(C2985&gt;0,VLOOKUP(A2985,'ИПУ и ОКПУ'!$A$1:$O$3258,9,0),"")</f>
        <v>Одноставочный</v>
      </c>
      <c r="E2985" t="str">
        <f>IF(C2985&gt;0,IF(VLOOKUP(A2985,'ИПУ и ОКПУ'!$A$1:$O$3258,14,0)="Нет показаний","Нет показаний",""),"")</f>
        <v>Нет показаний</v>
      </c>
      <c r="F2985">
        <f>IF(AND(C2985&gt;0),SUMIF('ИПУ и ОКПУ'!$A$2:$A$3258,A2985,'ИПУ и ОКПУ'!$O$2:$O$3258),"")</f>
        <v>0</v>
      </c>
      <c r="G2985">
        <f>VLOOKUP(A2985,'Лицевые счета'!$A$2:$K$4570,9,0)</f>
        <v>1</v>
      </c>
      <c r="H2985">
        <f>VLOOKUP(A2985,'Лицевые счета'!$A$2:$K$4570,10,0)</f>
        <v>92</v>
      </c>
      <c r="I2985" t="str">
        <f>VLOOKUP(A2985,'Лицевые счета'!$A$2:$K$4570,6,0)</f>
        <v>ФЛ</v>
      </c>
      <c r="J2985" t="str">
        <f>IF(AND(C2985=0,I2985="ФЛ"),G2985*H2985,"")</f>
        <v/>
      </c>
      <c r="K2985">
        <f>IF(AND(C2985&gt;0,E2985="Нет показаний",I2985="ФЛ"),G2985*H2985,"")</f>
        <v>92</v>
      </c>
    </row>
    <row r="2986" spans="1:11" x14ac:dyDescent="0.25">
      <c r="A2986" s="7">
        <v>434449</v>
      </c>
      <c r="B2986" s="7">
        <f>VLOOKUP(A2986,'Лицевые счета'!$A$1:$K$4570,2,0)</f>
        <v>431368</v>
      </c>
      <c r="C2986">
        <f>COUNTIF('ИПУ и ОКПУ'!$A$2:$A$3258,A2986)</f>
        <v>1</v>
      </c>
      <c r="D2986" t="str">
        <f>IF(C2986&gt;0,VLOOKUP(A2986,'ИПУ и ОКПУ'!$A$1:$O$3258,9,0),"")</f>
        <v>Одноставочный</v>
      </c>
      <c r="E2986" t="str">
        <f>IF(C2986&gt;0,IF(VLOOKUP(A2986,'ИПУ и ОКПУ'!$A$1:$O$3258,14,0)="Нет показаний","Нет показаний",""),"")</f>
        <v>Нет показаний</v>
      </c>
      <c r="F2986">
        <f>IF(AND(C2986&gt;0),SUMIF('ИПУ и ОКПУ'!$A$2:$A$3258,A2986,'ИПУ и ОКПУ'!$O$2:$O$3258),"")</f>
        <v>0</v>
      </c>
      <c r="G2986">
        <f>VLOOKUP(A2986,'Лицевые счета'!$A$2:$K$4570,9,0)</f>
        <v>1</v>
      </c>
      <c r="H2986">
        <f>VLOOKUP(A2986,'Лицевые счета'!$A$2:$K$4570,10,0)</f>
        <v>118.7</v>
      </c>
      <c r="I2986" t="str">
        <f>VLOOKUP(A2986,'Лицевые счета'!$A$2:$K$4570,6,0)</f>
        <v>ФЛ</v>
      </c>
      <c r="J2986" t="str">
        <f>IF(AND(C2986=0,I2986="ФЛ"),G2986*H2986,"")</f>
        <v/>
      </c>
      <c r="K2986">
        <f>IF(AND(C2986&gt;0,E2986="Нет показаний",I2986="ФЛ"),G2986*H2986,"")</f>
        <v>118.7</v>
      </c>
    </row>
    <row r="2987" spans="1:11" x14ac:dyDescent="0.25">
      <c r="A2987" s="7">
        <v>434453</v>
      </c>
      <c r="B2987" s="7">
        <f>VLOOKUP(A2987,'Лицевые счета'!$A$1:$K$4570,2,0)</f>
        <v>431368</v>
      </c>
      <c r="C2987">
        <f>COUNTIF('ИПУ и ОКПУ'!$A$2:$A$3258,A2987)</f>
        <v>0</v>
      </c>
      <c r="D2987" t="str">
        <f>IF(C2987&gt;0,VLOOKUP(A2987,'ИПУ и ОКПУ'!$A$1:$O$3258,9,0),"")</f>
        <v/>
      </c>
      <c r="E2987" t="str">
        <f>IF(C2987&gt;0,IF(VLOOKUP(A2987,'ИПУ и ОКПУ'!$A$1:$O$3258,14,0)="Нет показаний","Нет показаний",""),"")</f>
        <v/>
      </c>
      <c r="F2987" t="str">
        <f>IF(AND(C2987&gt;0),SUMIF('ИПУ и ОКПУ'!$A$2:$A$3258,A2987,'ИПУ и ОКПУ'!$O$2:$O$3258),"")</f>
        <v/>
      </c>
      <c r="G2987">
        <f>VLOOKUP(A2987,'Лицевые счета'!$A$2:$K$4570,9,0)</f>
        <v>1</v>
      </c>
      <c r="H2987">
        <f>VLOOKUP(A2987,'Лицевые счета'!$A$2:$K$4570,10,0)</f>
        <v>92</v>
      </c>
      <c r="I2987" t="str">
        <f>VLOOKUP(A2987,'Лицевые счета'!$A$2:$K$4570,6,0)</f>
        <v>ФЛ</v>
      </c>
      <c r="J2987">
        <f>IF(AND(C2987=0,I2987="ФЛ"),G2987*H2987,"")</f>
        <v>92</v>
      </c>
      <c r="K2987" t="str">
        <f>IF(AND(C2987&gt;0,E2987="Нет показаний",I2987="ФЛ"),G2987*H2987,"")</f>
        <v/>
      </c>
    </row>
    <row r="2988" spans="1:11" x14ac:dyDescent="0.25">
      <c r="A2988" s="7">
        <v>434455</v>
      </c>
      <c r="B2988" s="7">
        <f>VLOOKUP(A2988,'Лицевые счета'!$A$1:$K$4570,2,0)</f>
        <v>431368</v>
      </c>
      <c r="C2988">
        <f>COUNTIF('ИПУ и ОКПУ'!$A$2:$A$3258,A2988)</f>
        <v>1</v>
      </c>
      <c r="D2988" t="str">
        <f>IF(C2988&gt;0,VLOOKUP(A2988,'ИПУ и ОКПУ'!$A$1:$O$3258,9,0),"")</f>
        <v>Одноставочный</v>
      </c>
      <c r="E2988" t="str">
        <f>IF(C2988&gt;0,IF(VLOOKUP(A2988,'ИПУ и ОКПУ'!$A$1:$O$3258,14,0)="Нет показаний","Нет показаний",""),"")</f>
        <v/>
      </c>
      <c r="F2988">
        <f>IF(AND(C2988&gt;0),SUMIF('ИПУ и ОКПУ'!$A$2:$A$3258,A2988,'ИПУ и ОКПУ'!$O$2:$O$3258),"")</f>
        <v>80</v>
      </c>
      <c r="G2988">
        <f>VLOOKUP(A2988,'Лицевые счета'!$A$2:$K$4570,9,0)</f>
        <v>1</v>
      </c>
      <c r="H2988">
        <f>VLOOKUP(A2988,'Лицевые счета'!$A$2:$K$4570,10,0)</f>
        <v>92</v>
      </c>
      <c r="I2988" t="str">
        <f>VLOOKUP(A2988,'Лицевые счета'!$A$2:$K$4570,6,0)</f>
        <v>ФЛ</v>
      </c>
      <c r="J2988" t="str">
        <f>IF(AND(C2988=0,I2988="ФЛ"),G2988*H2988,"")</f>
        <v/>
      </c>
      <c r="K2988" t="str">
        <f>IF(AND(C2988&gt;0,E2988="Нет показаний",I2988="ФЛ"),G2988*H2988,"")</f>
        <v/>
      </c>
    </row>
    <row r="2989" spans="1:11" x14ac:dyDescent="0.25">
      <c r="A2989" s="7">
        <v>434457</v>
      </c>
      <c r="B2989" s="7">
        <f>VLOOKUP(A2989,'Лицевые счета'!$A$1:$K$4570,2,0)</f>
        <v>431368</v>
      </c>
      <c r="C2989">
        <f>COUNTIF('ИПУ и ОКПУ'!$A$2:$A$3258,A2989)</f>
        <v>1</v>
      </c>
      <c r="D2989" t="str">
        <f>IF(C2989&gt;0,VLOOKUP(A2989,'ИПУ и ОКПУ'!$A$1:$O$3258,9,0),"")</f>
        <v>Одноставочный</v>
      </c>
      <c r="E2989" t="str">
        <f>IF(C2989&gt;0,IF(VLOOKUP(A2989,'ИПУ и ОКПУ'!$A$1:$O$3258,14,0)="Нет показаний","Нет показаний",""),"")</f>
        <v/>
      </c>
      <c r="F2989">
        <f>IF(AND(C2989&gt;0),SUMIF('ИПУ и ОКПУ'!$A$2:$A$3258,A2989,'ИПУ и ОКПУ'!$O$2:$O$3258),"")</f>
        <v>186</v>
      </c>
      <c r="G2989">
        <f>VLOOKUP(A2989,'Лицевые счета'!$A$2:$K$4570,9,0)</f>
        <v>1</v>
      </c>
      <c r="H2989">
        <f>VLOOKUP(A2989,'Лицевые счета'!$A$2:$K$4570,10,0)</f>
        <v>118.7</v>
      </c>
      <c r="I2989" t="str">
        <f>VLOOKUP(A2989,'Лицевые счета'!$A$2:$K$4570,6,0)</f>
        <v>ФЛ</v>
      </c>
      <c r="J2989" t="str">
        <f>IF(AND(C2989=0,I2989="ФЛ"),G2989*H2989,"")</f>
        <v/>
      </c>
      <c r="K2989" t="str">
        <f>IF(AND(C2989&gt;0,E2989="Нет показаний",I2989="ФЛ"),G2989*H2989,"")</f>
        <v/>
      </c>
    </row>
    <row r="2990" spans="1:11" x14ac:dyDescent="0.25">
      <c r="A2990" s="7">
        <v>434465</v>
      </c>
      <c r="B2990" s="7">
        <f>VLOOKUP(A2990,'Лицевые счета'!$A$1:$K$4570,2,0)</f>
        <v>431368</v>
      </c>
      <c r="C2990">
        <f>COUNTIF('ИПУ и ОКПУ'!$A$2:$A$3258,A2990)</f>
        <v>1</v>
      </c>
      <c r="D2990" t="str">
        <f>IF(C2990&gt;0,VLOOKUP(A2990,'ИПУ и ОКПУ'!$A$1:$O$3258,9,0),"")</f>
        <v>Одноставочный</v>
      </c>
      <c r="E2990" t="str">
        <f>IF(C2990&gt;0,IF(VLOOKUP(A2990,'ИПУ и ОКПУ'!$A$1:$O$3258,14,0)="Нет показаний","Нет показаний",""),"")</f>
        <v/>
      </c>
      <c r="F2990">
        <f>IF(AND(C2990&gt;0),SUMIF('ИПУ и ОКПУ'!$A$2:$A$3258,A2990,'ИПУ и ОКПУ'!$O$2:$O$3258),"")</f>
        <v>80</v>
      </c>
      <c r="G2990">
        <f>VLOOKUP(A2990,'Лицевые счета'!$A$2:$K$4570,9,0)</f>
        <v>1</v>
      </c>
      <c r="H2990">
        <f>VLOOKUP(A2990,'Лицевые счета'!$A$2:$K$4570,10,0)</f>
        <v>118.7</v>
      </c>
      <c r="I2990" t="str">
        <f>VLOOKUP(A2990,'Лицевые счета'!$A$2:$K$4570,6,0)</f>
        <v>ФЛ</v>
      </c>
      <c r="J2990" t="str">
        <f>IF(AND(C2990=0,I2990="ФЛ"),G2990*H2990,"")</f>
        <v/>
      </c>
      <c r="K2990" t="str">
        <f>IF(AND(C2990&gt;0,E2990="Нет показаний",I2990="ФЛ"),G2990*H2990,"")</f>
        <v/>
      </c>
    </row>
    <row r="2991" spans="1:11" x14ac:dyDescent="0.25">
      <c r="A2991" s="7">
        <v>434473</v>
      </c>
      <c r="B2991" s="7">
        <f>VLOOKUP(A2991,'Лицевые счета'!$A$1:$K$4570,2,0)</f>
        <v>431368</v>
      </c>
      <c r="C2991">
        <f>COUNTIF('ИПУ и ОКПУ'!$A$2:$A$3258,A2991)</f>
        <v>1</v>
      </c>
      <c r="D2991" t="str">
        <f>IF(C2991&gt;0,VLOOKUP(A2991,'ИПУ и ОКПУ'!$A$1:$O$3258,9,0),"")</f>
        <v>Одноставочный</v>
      </c>
      <c r="E2991" t="str">
        <f>IF(C2991&gt;0,IF(VLOOKUP(A2991,'ИПУ и ОКПУ'!$A$1:$O$3258,14,0)="Нет показаний","Нет показаний",""),"")</f>
        <v/>
      </c>
      <c r="F2991">
        <f>IF(AND(C2991&gt;0),SUMIF('ИПУ и ОКПУ'!$A$2:$A$3258,A2991,'ИПУ и ОКПУ'!$O$2:$O$3258),"")</f>
        <v>47</v>
      </c>
      <c r="G2991">
        <f>VLOOKUP(A2991,'Лицевые счета'!$A$2:$K$4570,9,0)</f>
        <v>1</v>
      </c>
      <c r="H2991">
        <f>VLOOKUP(A2991,'Лицевые счета'!$A$2:$K$4570,10,0)</f>
        <v>118.7</v>
      </c>
      <c r="I2991" t="str">
        <f>VLOOKUP(A2991,'Лицевые счета'!$A$2:$K$4570,6,0)</f>
        <v>ФЛ</v>
      </c>
      <c r="J2991" t="str">
        <f>IF(AND(C2991=0,I2991="ФЛ"),G2991*H2991,"")</f>
        <v/>
      </c>
      <c r="K2991" t="str">
        <f>IF(AND(C2991&gt;0,E2991="Нет показаний",I2991="ФЛ"),G2991*H2991,"")</f>
        <v/>
      </c>
    </row>
    <row r="2992" spans="1:11" x14ac:dyDescent="0.25">
      <c r="A2992" s="7">
        <v>434524</v>
      </c>
      <c r="B2992" s="7">
        <f>VLOOKUP(A2992,'Лицевые счета'!$A$1:$K$4570,2,0)</f>
        <v>431371</v>
      </c>
      <c r="C2992">
        <f>COUNTIF('ИПУ и ОКПУ'!$A$2:$A$3258,A2992)</f>
        <v>1</v>
      </c>
      <c r="D2992" t="str">
        <f>IF(C2992&gt;0,VLOOKUP(A2992,'ИПУ и ОКПУ'!$A$1:$O$3258,9,0),"")</f>
        <v>Одноставочный</v>
      </c>
      <c r="E2992" t="str">
        <f>IF(C2992&gt;0,IF(VLOOKUP(A2992,'ИПУ и ОКПУ'!$A$1:$O$3258,14,0)="Нет показаний","Нет показаний",""),"")</f>
        <v>Нет показаний</v>
      </c>
      <c r="F2992">
        <f>IF(AND(C2992&gt;0),SUMIF('ИПУ и ОКПУ'!$A$2:$A$3258,A2992,'ИПУ и ОКПУ'!$O$2:$O$3258),"")</f>
        <v>0</v>
      </c>
      <c r="G2992">
        <f>VLOOKUP(A2992,'Лицевые счета'!$A$2:$K$4570,9,0)</f>
        <v>1</v>
      </c>
      <c r="H2992">
        <f>VLOOKUP(A2992,'Лицевые счета'!$A$2:$K$4570,10,0)</f>
        <v>92</v>
      </c>
      <c r="I2992" t="str">
        <f>VLOOKUP(A2992,'Лицевые счета'!$A$2:$K$4570,6,0)</f>
        <v>ФЛ</v>
      </c>
      <c r="J2992" t="str">
        <f>IF(AND(C2992=0,I2992="ФЛ"),G2992*H2992,"")</f>
        <v/>
      </c>
      <c r="K2992">
        <f>IF(AND(C2992&gt;0,E2992="Нет показаний",I2992="ФЛ"),G2992*H2992,"")</f>
        <v>92</v>
      </c>
    </row>
    <row r="2993" spans="1:11" x14ac:dyDescent="0.25">
      <c r="A2993" s="7">
        <v>434528</v>
      </c>
      <c r="B2993" s="7">
        <f>VLOOKUP(A2993,'Лицевые счета'!$A$1:$K$4570,2,0)</f>
        <v>431371</v>
      </c>
      <c r="C2993">
        <f>COUNTIF('ИПУ и ОКПУ'!$A$2:$A$3258,A2993)</f>
        <v>1</v>
      </c>
      <c r="D2993" t="str">
        <f>IF(C2993&gt;0,VLOOKUP(A2993,'ИПУ и ОКПУ'!$A$1:$O$3258,9,0),"")</f>
        <v>Одноставочный</v>
      </c>
      <c r="E2993" t="str">
        <f>IF(C2993&gt;0,IF(VLOOKUP(A2993,'ИПУ и ОКПУ'!$A$1:$O$3258,14,0)="Нет показаний","Нет показаний",""),"")</f>
        <v/>
      </c>
      <c r="F2993">
        <f>IF(AND(C2993&gt;0),SUMIF('ИПУ и ОКПУ'!$A$2:$A$3258,A2993,'ИПУ и ОКПУ'!$O$2:$O$3258),"")</f>
        <v>915</v>
      </c>
      <c r="G2993">
        <f>VLOOKUP(A2993,'Лицевые счета'!$A$2:$K$4570,9,0)</f>
        <v>1</v>
      </c>
      <c r="H2993">
        <f>VLOOKUP(A2993,'Лицевые счета'!$A$2:$K$4570,10,0)</f>
        <v>118.7</v>
      </c>
      <c r="I2993" t="str">
        <f>VLOOKUP(A2993,'Лицевые счета'!$A$2:$K$4570,6,0)</f>
        <v>ФЛ</v>
      </c>
      <c r="J2993" t="str">
        <f>IF(AND(C2993=0,I2993="ФЛ"),G2993*H2993,"")</f>
        <v/>
      </c>
      <c r="K2993" t="str">
        <f>IF(AND(C2993&gt;0,E2993="Нет показаний",I2993="ФЛ"),G2993*H2993,"")</f>
        <v/>
      </c>
    </row>
    <row r="2994" spans="1:11" x14ac:dyDescent="0.25">
      <c r="A2994" s="7">
        <v>434532</v>
      </c>
      <c r="B2994" s="7">
        <f>VLOOKUP(A2994,'Лицевые счета'!$A$1:$K$4570,2,0)</f>
        <v>431371</v>
      </c>
      <c r="C2994">
        <f>COUNTIF('ИПУ и ОКПУ'!$A$2:$A$3258,A2994)</f>
        <v>1</v>
      </c>
      <c r="D2994" t="str">
        <f>IF(C2994&gt;0,VLOOKUP(A2994,'ИПУ и ОКПУ'!$A$1:$O$3258,9,0),"")</f>
        <v>Одноставочный</v>
      </c>
      <c r="E2994" t="str">
        <f>IF(C2994&gt;0,IF(VLOOKUP(A2994,'ИПУ и ОКПУ'!$A$1:$O$3258,14,0)="Нет показаний","Нет показаний",""),"")</f>
        <v>Нет показаний</v>
      </c>
      <c r="F2994">
        <f>IF(AND(C2994&gt;0),SUMIF('ИПУ и ОКПУ'!$A$2:$A$3258,A2994,'ИПУ и ОКПУ'!$O$2:$O$3258),"")</f>
        <v>0</v>
      </c>
      <c r="G2994">
        <f>VLOOKUP(A2994,'Лицевые счета'!$A$2:$K$4570,9,0)</f>
        <v>1</v>
      </c>
      <c r="H2994">
        <f>VLOOKUP(A2994,'Лицевые счета'!$A$2:$K$4570,10,0)</f>
        <v>92</v>
      </c>
      <c r="I2994" t="str">
        <f>VLOOKUP(A2994,'Лицевые счета'!$A$2:$K$4570,6,0)</f>
        <v>ФЛ</v>
      </c>
      <c r="J2994" t="str">
        <f>IF(AND(C2994=0,I2994="ФЛ"),G2994*H2994,"")</f>
        <v/>
      </c>
      <c r="K2994">
        <f>IF(AND(C2994&gt;0,E2994="Нет показаний",I2994="ФЛ"),G2994*H2994,"")</f>
        <v>92</v>
      </c>
    </row>
    <row r="2995" spans="1:11" x14ac:dyDescent="0.25">
      <c r="A2995" s="7">
        <v>434708</v>
      </c>
      <c r="B2995" s="7">
        <f>VLOOKUP(A2995,'Лицевые счета'!$A$1:$K$4570,2,0)</f>
        <v>431375</v>
      </c>
      <c r="C2995">
        <f>COUNTIF('ИПУ и ОКПУ'!$A$2:$A$3258,A2995)</f>
        <v>1</v>
      </c>
      <c r="D2995" t="str">
        <f>IF(C2995&gt;0,VLOOKUP(A2995,'ИПУ и ОКПУ'!$A$1:$O$3258,9,0),"")</f>
        <v>Одноставочный</v>
      </c>
      <c r="E2995" t="str">
        <f>IF(C2995&gt;0,IF(VLOOKUP(A2995,'ИПУ и ОКПУ'!$A$1:$O$3258,14,0)="Нет показаний","Нет показаний",""),"")</f>
        <v/>
      </c>
      <c r="F2995">
        <f>IF(AND(C2995&gt;0),SUMIF('ИПУ и ОКПУ'!$A$2:$A$3258,A2995,'ИПУ и ОКПУ'!$O$2:$O$3258),"")</f>
        <v>240</v>
      </c>
      <c r="G2995">
        <f>VLOOKUP(A2995,'Лицевые счета'!$A$2:$K$4570,9,0)</f>
        <v>1</v>
      </c>
      <c r="H2995">
        <f>VLOOKUP(A2995,'Лицевые счета'!$A$2:$K$4570,10,0)</f>
        <v>92</v>
      </c>
      <c r="I2995" t="str">
        <f>VLOOKUP(A2995,'Лицевые счета'!$A$2:$K$4570,6,0)</f>
        <v>ФЛ</v>
      </c>
      <c r="J2995" t="str">
        <f>IF(AND(C2995=0,I2995="ФЛ"),G2995*H2995,"")</f>
        <v/>
      </c>
      <c r="K2995" t="str">
        <f>IF(AND(C2995&gt;0,E2995="Нет показаний",I2995="ФЛ"),G2995*H2995,"")</f>
        <v/>
      </c>
    </row>
    <row r="2996" spans="1:11" x14ac:dyDescent="0.25">
      <c r="A2996" s="7">
        <v>434710</v>
      </c>
      <c r="B2996" s="7">
        <f>VLOOKUP(A2996,'Лицевые счета'!$A$1:$K$4570,2,0)</f>
        <v>431375</v>
      </c>
      <c r="C2996">
        <f>COUNTIF('ИПУ и ОКПУ'!$A$2:$A$3258,A2996)</f>
        <v>1</v>
      </c>
      <c r="D2996" t="str">
        <f>IF(C2996&gt;0,VLOOKUP(A2996,'ИПУ и ОКПУ'!$A$1:$O$3258,9,0),"")</f>
        <v>Одноставочный</v>
      </c>
      <c r="E2996" t="str">
        <f>IF(C2996&gt;0,IF(VLOOKUP(A2996,'ИПУ и ОКПУ'!$A$1:$O$3258,14,0)="Нет показаний","Нет показаний",""),"")</f>
        <v>Нет показаний</v>
      </c>
      <c r="F2996">
        <f>IF(AND(C2996&gt;0),SUMIF('ИПУ и ОКПУ'!$A$2:$A$3258,A2996,'ИПУ и ОКПУ'!$O$2:$O$3258),"")</f>
        <v>0</v>
      </c>
      <c r="G2996">
        <f>VLOOKUP(A2996,'Лицевые счета'!$A$2:$K$4570,9,0)</f>
        <v>1</v>
      </c>
      <c r="H2996">
        <f>VLOOKUP(A2996,'Лицевые счета'!$A$2:$K$4570,10,0)</f>
        <v>118.7</v>
      </c>
      <c r="I2996" t="str">
        <f>VLOOKUP(A2996,'Лицевые счета'!$A$2:$K$4570,6,0)</f>
        <v>ФЛ</v>
      </c>
      <c r="J2996" t="str">
        <f>IF(AND(C2996=0,I2996="ФЛ"),G2996*H2996,"")</f>
        <v/>
      </c>
      <c r="K2996">
        <f>IF(AND(C2996&gt;0,E2996="Нет показаний",I2996="ФЛ"),G2996*H2996,"")</f>
        <v>118.7</v>
      </c>
    </row>
    <row r="2997" spans="1:11" x14ac:dyDescent="0.25">
      <c r="A2997" s="7">
        <v>434716</v>
      </c>
      <c r="B2997" s="7">
        <f>VLOOKUP(A2997,'Лицевые счета'!$A$1:$K$4570,2,0)</f>
        <v>431375</v>
      </c>
      <c r="C2997">
        <f>COUNTIF('ИПУ и ОКПУ'!$A$2:$A$3258,A2997)</f>
        <v>0</v>
      </c>
      <c r="D2997" t="str">
        <f>IF(C2997&gt;0,VLOOKUP(A2997,'ИПУ и ОКПУ'!$A$1:$O$3258,9,0),"")</f>
        <v/>
      </c>
      <c r="E2997" t="str">
        <f>IF(C2997&gt;0,IF(VLOOKUP(A2997,'ИПУ и ОКПУ'!$A$1:$O$3258,14,0)="Нет показаний","Нет показаний",""),"")</f>
        <v/>
      </c>
      <c r="F2997" t="str">
        <f>IF(AND(C2997&gt;0),SUMIF('ИПУ и ОКПУ'!$A$2:$A$3258,A2997,'ИПУ и ОКПУ'!$O$2:$O$3258),"")</f>
        <v/>
      </c>
      <c r="G2997">
        <f>VLOOKUP(A2997,'Лицевые счета'!$A$2:$K$4570,9,0)</f>
        <v>1</v>
      </c>
      <c r="H2997">
        <f>VLOOKUP(A2997,'Лицевые счета'!$A$2:$K$4570,10,0)</f>
        <v>118.7</v>
      </c>
      <c r="I2997" t="str">
        <f>VLOOKUP(A2997,'Лицевые счета'!$A$2:$K$4570,6,0)</f>
        <v>ФЛ</v>
      </c>
      <c r="J2997">
        <f>IF(AND(C2997=0,I2997="ФЛ"),G2997*H2997,"")</f>
        <v>118.7</v>
      </c>
      <c r="K2997" t="str">
        <f>IF(AND(C2997&gt;0,E2997="Нет показаний",I2997="ФЛ"),G2997*H2997,"")</f>
        <v/>
      </c>
    </row>
    <row r="2998" spans="1:11" x14ac:dyDescent="0.25">
      <c r="A2998" s="7">
        <v>434721</v>
      </c>
      <c r="B2998" s="7">
        <f>VLOOKUP(A2998,'Лицевые счета'!$A$1:$K$4570,2,0)</f>
        <v>431375</v>
      </c>
      <c r="C2998">
        <f>COUNTIF('ИПУ и ОКПУ'!$A$2:$A$3258,A2998)</f>
        <v>0</v>
      </c>
      <c r="D2998" t="str">
        <f>IF(C2998&gt;0,VLOOKUP(A2998,'ИПУ и ОКПУ'!$A$1:$O$3258,9,0),"")</f>
        <v/>
      </c>
      <c r="E2998" t="str">
        <f>IF(C2998&gt;0,IF(VLOOKUP(A2998,'ИПУ и ОКПУ'!$A$1:$O$3258,14,0)="Нет показаний","Нет показаний",""),"")</f>
        <v/>
      </c>
      <c r="F2998" t="str">
        <f>IF(AND(C2998&gt;0),SUMIF('ИПУ и ОКПУ'!$A$2:$A$3258,A2998,'ИПУ и ОКПУ'!$O$2:$O$3258),"")</f>
        <v/>
      </c>
      <c r="G2998">
        <f>VLOOKUP(A2998,'Лицевые счета'!$A$2:$K$4570,9,0)</f>
        <v>1</v>
      </c>
      <c r="H2998">
        <f>VLOOKUP(A2998,'Лицевые счета'!$A$2:$K$4570,10,0)</f>
        <v>118.7</v>
      </c>
      <c r="I2998" t="str">
        <f>VLOOKUP(A2998,'Лицевые счета'!$A$2:$K$4570,6,0)</f>
        <v>ФЛ</v>
      </c>
      <c r="J2998">
        <f>IF(AND(C2998=0,I2998="ФЛ"),G2998*H2998,"")</f>
        <v>118.7</v>
      </c>
      <c r="K2998" t="str">
        <f>IF(AND(C2998&gt;0,E2998="Нет показаний",I2998="ФЛ"),G2998*H2998,"")</f>
        <v/>
      </c>
    </row>
    <row r="2999" spans="1:11" x14ac:dyDescent="0.25">
      <c r="A2999" s="7">
        <v>434723</v>
      </c>
      <c r="B2999" s="7">
        <f>VLOOKUP(A2999,'Лицевые счета'!$A$1:$K$4570,2,0)</f>
        <v>431375</v>
      </c>
      <c r="C2999">
        <f>COUNTIF('ИПУ и ОКПУ'!$A$2:$A$3258,A2999)</f>
        <v>1</v>
      </c>
      <c r="D2999" t="str">
        <f>IF(C2999&gt;0,VLOOKUP(A2999,'ИПУ и ОКПУ'!$A$1:$O$3258,9,0),"")</f>
        <v>Одноставочный</v>
      </c>
      <c r="E2999" t="str">
        <f>IF(C2999&gt;0,IF(VLOOKUP(A2999,'ИПУ и ОКПУ'!$A$1:$O$3258,14,0)="Нет показаний","Нет показаний",""),"")</f>
        <v/>
      </c>
      <c r="F2999">
        <f>IF(AND(C2999&gt;0),SUMIF('ИПУ и ОКПУ'!$A$2:$A$3258,A2999,'ИПУ и ОКПУ'!$O$2:$O$3258),"")</f>
        <v>79</v>
      </c>
      <c r="G2999">
        <f>VLOOKUP(A2999,'Лицевые счета'!$A$2:$K$4570,9,0)</f>
        <v>1</v>
      </c>
      <c r="H2999">
        <f>VLOOKUP(A2999,'Лицевые счета'!$A$2:$K$4570,10,0)</f>
        <v>92</v>
      </c>
      <c r="I2999" t="str">
        <f>VLOOKUP(A2999,'Лицевые счета'!$A$2:$K$4570,6,0)</f>
        <v>ФЛ</v>
      </c>
      <c r="J2999" t="str">
        <f>IF(AND(C2999=0,I2999="ФЛ"),G2999*H2999,"")</f>
        <v/>
      </c>
      <c r="K2999" t="str">
        <f>IF(AND(C2999&gt;0,E2999="Нет показаний",I2999="ФЛ"),G2999*H2999,"")</f>
        <v/>
      </c>
    </row>
    <row r="3000" spans="1:11" x14ac:dyDescent="0.25">
      <c r="A3000" s="7">
        <v>434830</v>
      </c>
      <c r="B3000" s="7">
        <f>VLOOKUP(A3000,'Лицевые счета'!$A$1:$K$4570,2,0)</f>
        <v>431380</v>
      </c>
      <c r="C3000">
        <f>COUNTIF('ИПУ и ОКПУ'!$A$2:$A$3258,A3000)</f>
        <v>1</v>
      </c>
      <c r="D3000" t="str">
        <f>IF(C3000&gt;0,VLOOKUP(A3000,'ИПУ и ОКПУ'!$A$1:$O$3258,9,0),"")</f>
        <v>Одноставочный</v>
      </c>
      <c r="E3000" t="str">
        <f>IF(C3000&gt;0,IF(VLOOKUP(A3000,'ИПУ и ОКПУ'!$A$1:$O$3258,14,0)="Нет показаний","Нет показаний",""),"")</f>
        <v>Нет показаний</v>
      </c>
      <c r="F3000">
        <f>IF(AND(C3000&gt;0),SUMIF('ИПУ и ОКПУ'!$A$2:$A$3258,A3000,'ИПУ и ОКПУ'!$O$2:$O$3258),"")</f>
        <v>0</v>
      </c>
      <c r="G3000">
        <f>VLOOKUP(A3000,'Лицевые счета'!$A$2:$K$4570,9,0)</f>
        <v>1</v>
      </c>
      <c r="H3000">
        <f>VLOOKUP(A3000,'Лицевые счета'!$A$2:$K$4570,10,0)</f>
        <v>92</v>
      </c>
      <c r="I3000" t="str">
        <f>VLOOKUP(A3000,'Лицевые счета'!$A$2:$K$4570,6,0)</f>
        <v>ФЛ</v>
      </c>
      <c r="J3000" t="str">
        <f>IF(AND(C3000=0,I3000="ФЛ"),G3000*H3000,"")</f>
        <v/>
      </c>
      <c r="K3000">
        <f>IF(AND(C3000&gt;0,E3000="Нет показаний",I3000="ФЛ"),G3000*H3000,"")</f>
        <v>92</v>
      </c>
    </row>
    <row r="3001" spans="1:11" x14ac:dyDescent="0.25">
      <c r="A3001" s="7">
        <v>434831</v>
      </c>
      <c r="B3001" s="7">
        <f>VLOOKUP(A3001,'Лицевые счета'!$A$1:$K$4570,2,0)</f>
        <v>431380</v>
      </c>
      <c r="C3001">
        <f>COUNTIF('ИПУ и ОКПУ'!$A$2:$A$3258,A3001)</f>
        <v>1</v>
      </c>
      <c r="D3001" t="str">
        <f>IF(C3001&gt;0,VLOOKUP(A3001,'ИПУ и ОКПУ'!$A$1:$O$3258,9,0),"")</f>
        <v>Одноставочный</v>
      </c>
      <c r="E3001" t="str">
        <f>IF(C3001&gt;0,IF(VLOOKUP(A3001,'ИПУ и ОКПУ'!$A$1:$O$3258,14,0)="Нет показаний","Нет показаний",""),"")</f>
        <v>Нет показаний</v>
      </c>
      <c r="F3001">
        <f>IF(AND(C3001&gt;0),SUMIF('ИПУ и ОКПУ'!$A$2:$A$3258,A3001,'ИПУ и ОКПУ'!$O$2:$O$3258),"")</f>
        <v>0</v>
      </c>
      <c r="G3001">
        <f>VLOOKUP(A3001,'Лицевые счета'!$A$2:$K$4570,9,0)</f>
        <v>1</v>
      </c>
      <c r="H3001">
        <f>VLOOKUP(A3001,'Лицевые счета'!$A$2:$K$4570,10,0)</f>
        <v>92</v>
      </c>
      <c r="I3001" t="str">
        <f>VLOOKUP(A3001,'Лицевые счета'!$A$2:$K$4570,6,0)</f>
        <v>ФЛ</v>
      </c>
      <c r="J3001" t="str">
        <f>IF(AND(C3001=0,I3001="ФЛ"),G3001*H3001,"")</f>
        <v/>
      </c>
      <c r="K3001">
        <f>IF(AND(C3001&gt;0,E3001="Нет показаний",I3001="ФЛ"),G3001*H3001,"")</f>
        <v>92</v>
      </c>
    </row>
    <row r="3002" spans="1:11" x14ac:dyDescent="0.25">
      <c r="A3002" s="7">
        <v>434833</v>
      </c>
      <c r="B3002" s="7">
        <f>VLOOKUP(A3002,'Лицевые счета'!$A$1:$K$4570,2,0)</f>
        <v>431380</v>
      </c>
      <c r="C3002">
        <f>COUNTIF('ИПУ и ОКПУ'!$A$2:$A$3258,A3002)</f>
        <v>2</v>
      </c>
      <c r="D3002" t="str">
        <f>IF(C3002&gt;0,VLOOKUP(A3002,'ИПУ и ОКПУ'!$A$1:$O$3258,9,0),"")</f>
        <v>Одноставочный</v>
      </c>
      <c r="E3002" t="str">
        <f>IF(C3002&gt;0,IF(VLOOKUP(A3002,'ИПУ и ОКПУ'!$A$1:$O$3258,14,0)="Нет показаний","Нет показаний",""),"")</f>
        <v>Нет показаний</v>
      </c>
      <c r="F3002">
        <f>IF(AND(C3002&gt;0),SUMIF('ИПУ и ОКПУ'!$A$2:$A$3258,A3002,'ИПУ и ОКПУ'!$O$2:$O$3258),"")</f>
        <v>0</v>
      </c>
      <c r="G3002">
        <f>VLOOKUP(A3002,'Лицевые счета'!$A$2:$K$4570,9,0)</f>
        <v>1</v>
      </c>
      <c r="H3002">
        <f>VLOOKUP(A3002,'Лицевые счета'!$A$2:$K$4570,10,0)</f>
        <v>92</v>
      </c>
      <c r="I3002" t="str">
        <f>VLOOKUP(A3002,'Лицевые счета'!$A$2:$K$4570,6,0)</f>
        <v>ФЛ</v>
      </c>
      <c r="J3002" t="str">
        <f>IF(AND(C3002=0,I3002="ФЛ"),G3002*H3002,"")</f>
        <v/>
      </c>
      <c r="K3002">
        <f>IF(AND(C3002&gt;0,E3002="Нет показаний",I3002="ФЛ"),G3002*H3002,"")</f>
        <v>92</v>
      </c>
    </row>
    <row r="3003" spans="1:11" x14ac:dyDescent="0.25">
      <c r="A3003" s="7">
        <v>434834</v>
      </c>
      <c r="B3003" s="7">
        <f>VLOOKUP(A3003,'Лицевые счета'!$A$1:$K$4570,2,0)</f>
        <v>431380</v>
      </c>
      <c r="C3003">
        <f>COUNTIF('ИПУ и ОКПУ'!$A$2:$A$3258,A3003)</f>
        <v>2</v>
      </c>
      <c r="D3003" t="str">
        <f>IF(C3003&gt;0,VLOOKUP(A3003,'ИПУ и ОКПУ'!$A$1:$O$3258,9,0),"")</f>
        <v>Одноставочный</v>
      </c>
      <c r="E3003" t="str">
        <f>IF(C3003&gt;0,IF(VLOOKUP(A3003,'ИПУ и ОКПУ'!$A$1:$O$3258,14,0)="Нет показаний","Нет показаний",""),"")</f>
        <v>Нет показаний</v>
      </c>
      <c r="F3003">
        <f>IF(AND(C3003&gt;0),SUMIF('ИПУ и ОКПУ'!$A$2:$A$3258,A3003,'ИПУ и ОКПУ'!$O$2:$O$3258),"")</f>
        <v>0</v>
      </c>
      <c r="G3003">
        <f>VLOOKUP(A3003,'Лицевые счета'!$A$2:$K$4570,9,0)</f>
        <v>1</v>
      </c>
      <c r="H3003">
        <f>VLOOKUP(A3003,'Лицевые счета'!$A$2:$K$4570,10,0)</f>
        <v>92</v>
      </c>
      <c r="I3003" t="str">
        <f>VLOOKUP(A3003,'Лицевые счета'!$A$2:$K$4570,6,0)</f>
        <v>ФЛ</v>
      </c>
      <c r="J3003" t="str">
        <f>IF(AND(C3003=0,I3003="ФЛ"),G3003*H3003,"")</f>
        <v/>
      </c>
      <c r="K3003">
        <f>IF(AND(C3003&gt;0,E3003="Нет показаний",I3003="ФЛ"),G3003*H3003,"")</f>
        <v>92</v>
      </c>
    </row>
    <row r="3004" spans="1:11" x14ac:dyDescent="0.25">
      <c r="A3004" s="7">
        <v>434835</v>
      </c>
      <c r="B3004" s="7">
        <f>VLOOKUP(A3004,'Лицевые счета'!$A$1:$K$4570,2,0)</f>
        <v>431380</v>
      </c>
      <c r="C3004">
        <f>COUNTIF('ИПУ и ОКПУ'!$A$2:$A$3258,A3004)</f>
        <v>2</v>
      </c>
      <c r="D3004" t="str">
        <f>IF(C3004&gt;0,VLOOKUP(A3004,'ИПУ и ОКПУ'!$A$1:$O$3258,9,0),"")</f>
        <v>Одноставочный</v>
      </c>
      <c r="E3004" t="str">
        <f>IF(C3004&gt;0,IF(VLOOKUP(A3004,'ИПУ и ОКПУ'!$A$1:$O$3258,14,0)="Нет показаний","Нет показаний",""),"")</f>
        <v/>
      </c>
      <c r="F3004">
        <f>IF(AND(C3004&gt;0),SUMIF('ИПУ и ОКПУ'!$A$2:$A$3258,A3004,'ИПУ и ОКПУ'!$O$2:$O$3258),"")</f>
        <v>9</v>
      </c>
      <c r="G3004">
        <f>VLOOKUP(A3004,'Лицевые счета'!$A$2:$K$4570,9,0)</f>
        <v>1</v>
      </c>
      <c r="H3004">
        <f>VLOOKUP(A3004,'Лицевые счета'!$A$2:$K$4570,10,0)</f>
        <v>92</v>
      </c>
      <c r="I3004" t="str">
        <f>VLOOKUP(A3004,'Лицевые счета'!$A$2:$K$4570,6,0)</f>
        <v>ФЛ</v>
      </c>
      <c r="J3004" t="str">
        <f>IF(AND(C3004=0,I3004="ФЛ"),G3004*H3004,"")</f>
        <v/>
      </c>
      <c r="K3004" t="str">
        <f>IF(AND(C3004&gt;0,E3004="Нет показаний",I3004="ФЛ"),G3004*H3004,"")</f>
        <v/>
      </c>
    </row>
    <row r="3005" spans="1:11" x14ac:dyDescent="0.25">
      <c r="A3005" s="7">
        <v>434837</v>
      </c>
      <c r="B3005" s="7">
        <f>VLOOKUP(A3005,'Лицевые счета'!$A$1:$K$4570,2,0)</f>
        <v>431380</v>
      </c>
      <c r="C3005">
        <f>COUNTIF('ИПУ и ОКПУ'!$A$2:$A$3258,A3005)</f>
        <v>0</v>
      </c>
      <c r="D3005" t="str">
        <f>IF(C3005&gt;0,VLOOKUP(A3005,'ИПУ и ОКПУ'!$A$1:$O$3258,9,0),"")</f>
        <v/>
      </c>
      <c r="E3005" t="str">
        <f>IF(C3005&gt;0,IF(VLOOKUP(A3005,'ИПУ и ОКПУ'!$A$1:$O$3258,14,0)="Нет показаний","Нет показаний",""),"")</f>
        <v/>
      </c>
      <c r="F3005" t="str">
        <f>IF(AND(C3005&gt;0),SUMIF('ИПУ и ОКПУ'!$A$2:$A$3258,A3005,'ИПУ и ОКПУ'!$O$2:$O$3258),"")</f>
        <v/>
      </c>
      <c r="G3005">
        <f>VLOOKUP(A3005,'Лицевые счета'!$A$2:$K$4570,9,0)</f>
        <v>1</v>
      </c>
      <c r="H3005">
        <f>VLOOKUP(A3005,'Лицевые счета'!$A$2:$K$4570,10,0)</f>
        <v>92</v>
      </c>
      <c r="I3005" t="str">
        <f>VLOOKUP(A3005,'Лицевые счета'!$A$2:$K$4570,6,0)</f>
        <v>ФЛ</v>
      </c>
      <c r="J3005">
        <f>IF(AND(C3005=0,I3005="ФЛ"),G3005*H3005,"")</f>
        <v>92</v>
      </c>
      <c r="K3005" t="str">
        <f>IF(AND(C3005&gt;0,E3005="Нет показаний",I3005="ФЛ"),G3005*H3005,"")</f>
        <v/>
      </c>
    </row>
    <row r="3006" spans="1:11" x14ac:dyDescent="0.25">
      <c r="A3006" s="7">
        <v>434839</v>
      </c>
      <c r="B3006" s="7">
        <f>VLOOKUP(A3006,'Лицевые счета'!$A$1:$K$4570,2,0)</f>
        <v>431380</v>
      </c>
      <c r="C3006">
        <f>COUNTIF('ИПУ и ОКПУ'!$A$2:$A$3258,A3006)</f>
        <v>0</v>
      </c>
      <c r="D3006" t="str">
        <f>IF(C3006&gt;0,VLOOKUP(A3006,'ИПУ и ОКПУ'!$A$1:$O$3258,9,0),"")</f>
        <v/>
      </c>
      <c r="E3006" t="str">
        <f>IF(C3006&gt;0,IF(VLOOKUP(A3006,'ИПУ и ОКПУ'!$A$1:$O$3258,14,0)="Нет показаний","Нет показаний",""),"")</f>
        <v/>
      </c>
      <c r="F3006" t="str">
        <f>IF(AND(C3006&gt;0),SUMIF('ИПУ и ОКПУ'!$A$2:$A$3258,A3006,'ИПУ и ОКПУ'!$O$2:$O$3258),"")</f>
        <v/>
      </c>
      <c r="G3006">
        <f>VLOOKUP(A3006,'Лицевые счета'!$A$2:$K$4570,9,0)</f>
        <v>1</v>
      </c>
      <c r="H3006">
        <f>VLOOKUP(A3006,'Лицевые счета'!$A$2:$K$4570,10,0)</f>
        <v>92</v>
      </c>
      <c r="I3006" t="str">
        <f>VLOOKUP(A3006,'Лицевые счета'!$A$2:$K$4570,6,0)</f>
        <v>ФЛ</v>
      </c>
      <c r="J3006">
        <f>IF(AND(C3006=0,I3006="ФЛ"),G3006*H3006,"")</f>
        <v>92</v>
      </c>
      <c r="K3006" t="str">
        <f>IF(AND(C3006&gt;0,E3006="Нет показаний",I3006="ФЛ"),G3006*H3006,"")</f>
        <v/>
      </c>
    </row>
    <row r="3007" spans="1:11" x14ac:dyDescent="0.25">
      <c r="A3007" s="7">
        <v>434845</v>
      </c>
      <c r="B3007" s="7">
        <f>VLOOKUP(A3007,'Лицевые счета'!$A$1:$K$4570,2,0)</f>
        <v>431380</v>
      </c>
      <c r="C3007">
        <f>COUNTIF('ИПУ и ОКПУ'!$A$2:$A$3258,A3007)</f>
        <v>0</v>
      </c>
      <c r="D3007" t="str">
        <f>IF(C3007&gt;0,VLOOKUP(A3007,'ИПУ и ОКПУ'!$A$1:$O$3258,9,0),"")</f>
        <v/>
      </c>
      <c r="E3007" t="str">
        <f>IF(C3007&gt;0,IF(VLOOKUP(A3007,'ИПУ и ОКПУ'!$A$1:$O$3258,14,0)="Нет показаний","Нет показаний",""),"")</f>
        <v/>
      </c>
      <c r="F3007" t="str">
        <f>IF(AND(C3007&gt;0),SUMIF('ИПУ и ОКПУ'!$A$2:$A$3258,A3007,'ИПУ и ОКПУ'!$O$2:$O$3258),"")</f>
        <v/>
      </c>
      <c r="G3007">
        <f>VLOOKUP(A3007,'Лицевые счета'!$A$2:$K$4570,9,0)</f>
        <v>1</v>
      </c>
      <c r="H3007">
        <f>VLOOKUP(A3007,'Лицевые счета'!$A$2:$K$4570,10,0)</f>
        <v>118.7</v>
      </c>
      <c r="I3007" t="str">
        <f>VLOOKUP(A3007,'Лицевые счета'!$A$2:$K$4570,6,0)</f>
        <v>ФЛ</v>
      </c>
      <c r="J3007">
        <f>IF(AND(C3007=0,I3007="ФЛ"),G3007*H3007,"")</f>
        <v>118.7</v>
      </c>
      <c r="K3007" t="str">
        <f>IF(AND(C3007&gt;0,E3007="Нет показаний",I3007="ФЛ"),G3007*H3007,"")</f>
        <v/>
      </c>
    </row>
    <row r="3008" spans="1:11" x14ac:dyDescent="0.25">
      <c r="A3008" s="7">
        <v>434852</v>
      </c>
      <c r="B3008" s="7">
        <f>VLOOKUP(A3008,'Лицевые счета'!$A$1:$K$4570,2,0)</f>
        <v>431380</v>
      </c>
      <c r="C3008">
        <f>COUNTIF('ИПУ и ОКПУ'!$A$2:$A$3258,A3008)</f>
        <v>0</v>
      </c>
      <c r="D3008" t="str">
        <f>IF(C3008&gt;0,VLOOKUP(A3008,'ИПУ и ОКПУ'!$A$1:$O$3258,9,0),"")</f>
        <v/>
      </c>
      <c r="E3008" t="str">
        <f>IF(C3008&gt;0,IF(VLOOKUP(A3008,'ИПУ и ОКПУ'!$A$1:$O$3258,14,0)="Нет показаний","Нет показаний",""),"")</f>
        <v/>
      </c>
      <c r="F3008" t="str">
        <f>IF(AND(C3008&gt;0),SUMIF('ИПУ и ОКПУ'!$A$2:$A$3258,A3008,'ИПУ и ОКПУ'!$O$2:$O$3258),"")</f>
        <v/>
      </c>
      <c r="G3008">
        <f>VLOOKUP(A3008,'Лицевые счета'!$A$2:$K$4570,9,0)</f>
        <v>1</v>
      </c>
      <c r="H3008">
        <f>VLOOKUP(A3008,'Лицевые счета'!$A$2:$K$4570,10,0)</f>
        <v>92</v>
      </c>
      <c r="I3008" t="str">
        <f>VLOOKUP(A3008,'Лицевые счета'!$A$2:$K$4570,6,0)</f>
        <v>ФЛ</v>
      </c>
      <c r="J3008">
        <f>IF(AND(C3008=0,I3008="ФЛ"),G3008*H3008,"")</f>
        <v>92</v>
      </c>
      <c r="K3008" t="str">
        <f>IF(AND(C3008&gt;0,E3008="Нет показаний",I3008="ФЛ"),G3008*H3008,"")</f>
        <v/>
      </c>
    </row>
    <row r="3009" spans="1:11" x14ac:dyDescent="0.25">
      <c r="A3009" s="7">
        <v>434855</v>
      </c>
      <c r="B3009" s="7">
        <f>VLOOKUP(A3009,'Лицевые счета'!$A$1:$K$4570,2,0)</f>
        <v>431380</v>
      </c>
      <c r="C3009">
        <f>COUNTIF('ИПУ и ОКПУ'!$A$2:$A$3258,A3009)</f>
        <v>1</v>
      </c>
      <c r="D3009" t="str">
        <f>IF(C3009&gt;0,VLOOKUP(A3009,'ИПУ и ОКПУ'!$A$1:$O$3258,9,0),"")</f>
        <v>Одноставочный</v>
      </c>
      <c r="E3009" t="str">
        <f>IF(C3009&gt;0,IF(VLOOKUP(A3009,'ИПУ и ОКПУ'!$A$1:$O$3258,14,0)="Нет показаний","Нет показаний",""),"")</f>
        <v>Нет показаний</v>
      </c>
      <c r="F3009">
        <f>IF(AND(C3009&gt;0),SUMIF('ИПУ и ОКПУ'!$A$2:$A$3258,A3009,'ИПУ и ОКПУ'!$O$2:$O$3258),"")</f>
        <v>0</v>
      </c>
      <c r="G3009">
        <f>VLOOKUP(A3009,'Лицевые счета'!$A$2:$K$4570,9,0)</f>
        <v>1</v>
      </c>
      <c r="H3009">
        <f>VLOOKUP(A3009,'Лицевые счета'!$A$2:$K$4570,10,0)</f>
        <v>92</v>
      </c>
      <c r="I3009" t="str">
        <f>VLOOKUP(A3009,'Лицевые счета'!$A$2:$K$4570,6,0)</f>
        <v>ФЛ</v>
      </c>
      <c r="J3009" t="str">
        <f>IF(AND(C3009=0,I3009="ФЛ"),G3009*H3009,"")</f>
        <v/>
      </c>
      <c r="K3009">
        <f>IF(AND(C3009&gt;0,E3009="Нет показаний",I3009="ФЛ"),G3009*H3009,"")</f>
        <v>92</v>
      </c>
    </row>
    <row r="3010" spans="1:11" x14ac:dyDescent="0.25">
      <c r="A3010" s="7">
        <v>434857</v>
      </c>
      <c r="B3010" s="7">
        <f>VLOOKUP(A3010,'Лицевые счета'!$A$1:$K$4570,2,0)</f>
        <v>431380</v>
      </c>
      <c r="C3010">
        <f>COUNTIF('ИПУ и ОКПУ'!$A$2:$A$3258,A3010)</f>
        <v>1</v>
      </c>
      <c r="D3010" t="str">
        <f>IF(C3010&gt;0,VLOOKUP(A3010,'ИПУ и ОКПУ'!$A$1:$O$3258,9,0),"")</f>
        <v>Одноставочный</v>
      </c>
      <c r="E3010" t="str">
        <f>IF(C3010&gt;0,IF(VLOOKUP(A3010,'ИПУ и ОКПУ'!$A$1:$O$3258,14,0)="Нет показаний","Нет показаний",""),"")</f>
        <v>Нет показаний</v>
      </c>
      <c r="F3010">
        <f>IF(AND(C3010&gt;0),SUMIF('ИПУ и ОКПУ'!$A$2:$A$3258,A3010,'ИПУ и ОКПУ'!$O$2:$O$3258),"")</f>
        <v>0</v>
      </c>
      <c r="G3010">
        <f>VLOOKUP(A3010,'Лицевые счета'!$A$2:$K$4570,9,0)</f>
        <v>1</v>
      </c>
      <c r="H3010">
        <f>VLOOKUP(A3010,'Лицевые счета'!$A$2:$K$4570,10,0)</f>
        <v>118.7</v>
      </c>
      <c r="I3010" t="str">
        <f>VLOOKUP(A3010,'Лицевые счета'!$A$2:$K$4570,6,0)</f>
        <v>ФЛ</v>
      </c>
      <c r="J3010" t="str">
        <f>IF(AND(C3010=0,I3010="ФЛ"),G3010*H3010,"")</f>
        <v/>
      </c>
      <c r="K3010">
        <f>IF(AND(C3010&gt;0,E3010="Нет показаний",I3010="ФЛ"),G3010*H3010,"")</f>
        <v>118.7</v>
      </c>
    </row>
    <row r="3011" spans="1:11" x14ac:dyDescent="0.25">
      <c r="A3011" s="7">
        <v>434859</v>
      </c>
      <c r="B3011" s="7">
        <f>VLOOKUP(A3011,'Лицевые счета'!$A$1:$K$4570,2,0)</f>
        <v>431380</v>
      </c>
      <c r="C3011">
        <f>COUNTIF('ИПУ и ОКПУ'!$A$2:$A$3258,A3011)</f>
        <v>2</v>
      </c>
      <c r="D3011" t="str">
        <f>IF(C3011&gt;0,VLOOKUP(A3011,'ИПУ и ОКПУ'!$A$1:$O$3258,9,0),"")</f>
        <v>Одноставочный</v>
      </c>
      <c r="E3011" t="str">
        <f>IF(C3011&gt;0,IF(VLOOKUP(A3011,'ИПУ и ОКПУ'!$A$1:$O$3258,14,0)="Нет показаний","Нет показаний",""),"")</f>
        <v/>
      </c>
      <c r="F3011">
        <f>IF(AND(C3011&gt;0),SUMIF('ИПУ и ОКПУ'!$A$2:$A$3258,A3011,'ИПУ и ОКПУ'!$O$2:$O$3258),"")</f>
        <v>200</v>
      </c>
      <c r="G3011">
        <f>VLOOKUP(A3011,'Лицевые счета'!$A$2:$K$4570,9,0)</f>
        <v>1</v>
      </c>
      <c r="H3011">
        <f>VLOOKUP(A3011,'Лицевые счета'!$A$2:$K$4570,10,0)</f>
        <v>92</v>
      </c>
      <c r="I3011" t="str">
        <f>VLOOKUP(A3011,'Лицевые счета'!$A$2:$K$4570,6,0)</f>
        <v>ФЛ</v>
      </c>
      <c r="J3011" t="str">
        <f>IF(AND(C3011=0,I3011="ФЛ"),G3011*H3011,"")</f>
        <v/>
      </c>
      <c r="K3011" t="str">
        <f>IF(AND(C3011&gt;0,E3011="Нет показаний",I3011="ФЛ"),G3011*H3011,"")</f>
        <v/>
      </c>
    </row>
    <row r="3012" spans="1:11" x14ac:dyDescent="0.25">
      <c r="A3012" s="7">
        <v>436005</v>
      </c>
      <c r="B3012" s="7">
        <f>VLOOKUP(A3012,'Лицевые счета'!$A$1:$K$4570,2,0)</f>
        <v>431391</v>
      </c>
      <c r="C3012">
        <f>COUNTIF('ИПУ и ОКПУ'!$A$2:$A$3258,A3012)</f>
        <v>1</v>
      </c>
      <c r="D3012" t="str">
        <f>IF(C3012&gt;0,VLOOKUP(A3012,'ИПУ и ОКПУ'!$A$1:$O$3258,9,0),"")</f>
        <v>Одноставочный</v>
      </c>
      <c r="E3012" t="str">
        <f>IF(C3012&gt;0,IF(VLOOKUP(A3012,'ИПУ и ОКПУ'!$A$1:$O$3258,14,0)="Нет показаний","Нет показаний",""),"")</f>
        <v/>
      </c>
      <c r="F3012">
        <f>IF(AND(C3012&gt;0),SUMIF('ИПУ и ОКПУ'!$A$2:$A$3258,A3012,'ИПУ и ОКПУ'!$O$2:$O$3258),"")</f>
        <v>115.66666666666667</v>
      </c>
      <c r="G3012">
        <f>VLOOKUP(A3012,'Лицевые счета'!$A$2:$K$4570,9,0)</f>
        <v>1</v>
      </c>
      <c r="H3012">
        <f>VLOOKUP(A3012,'Лицевые счета'!$A$2:$K$4570,10,0)</f>
        <v>92</v>
      </c>
      <c r="I3012" t="str">
        <f>VLOOKUP(A3012,'Лицевые счета'!$A$2:$K$4570,6,0)</f>
        <v>ФЛ</v>
      </c>
      <c r="J3012" t="str">
        <f>IF(AND(C3012=0,I3012="ФЛ"),G3012*H3012,"")</f>
        <v/>
      </c>
      <c r="K3012" t="str">
        <f>IF(AND(C3012&gt;0,E3012="Нет показаний",I3012="ФЛ"),G3012*H3012,"")</f>
        <v/>
      </c>
    </row>
    <row r="3013" spans="1:11" x14ac:dyDescent="0.25">
      <c r="A3013" s="7">
        <v>436007</v>
      </c>
      <c r="B3013" s="7">
        <f>VLOOKUP(A3013,'Лицевые счета'!$A$1:$K$4570,2,0)</f>
        <v>431391</v>
      </c>
      <c r="C3013">
        <f>COUNTIF('ИПУ и ОКПУ'!$A$2:$A$3258,A3013)</f>
        <v>1</v>
      </c>
      <c r="D3013" t="str">
        <f>IF(C3013&gt;0,VLOOKUP(A3013,'ИПУ и ОКПУ'!$A$1:$O$3258,9,0),"")</f>
        <v>Одноставочный</v>
      </c>
      <c r="E3013" t="str">
        <f>IF(C3013&gt;0,IF(VLOOKUP(A3013,'ИПУ и ОКПУ'!$A$1:$O$3258,14,0)="Нет показаний","Нет показаний",""),"")</f>
        <v/>
      </c>
      <c r="F3013">
        <f>IF(AND(C3013&gt;0),SUMIF('ИПУ и ОКПУ'!$A$2:$A$3258,A3013,'ИПУ и ОКПУ'!$O$2:$O$3258),"")</f>
        <v>115.66666666666667</v>
      </c>
      <c r="G3013">
        <f>VLOOKUP(A3013,'Лицевые счета'!$A$2:$K$4570,9,0)</f>
        <v>1</v>
      </c>
      <c r="H3013">
        <f>VLOOKUP(A3013,'Лицевые счета'!$A$2:$K$4570,10,0)</f>
        <v>92</v>
      </c>
      <c r="I3013" t="str">
        <f>VLOOKUP(A3013,'Лицевые счета'!$A$2:$K$4570,6,0)</f>
        <v>ФЛ</v>
      </c>
      <c r="J3013" t="str">
        <f>IF(AND(C3013=0,I3013="ФЛ"),G3013*H3013,"")</f>
        <v/>
      </c>
      <c r="K3013" t="str">
        <f>IF(AND(C3013&gt;0,E3013="Нет показаний",I3013="ФЛ"),G3013*H3013,"")</f>
        <v/>
      </c>
    </row>
    <row r="3014" spans="1:11" x14ac:dyDescent="0.25">
      <c r="A3014" s="7">
        <v>436010</v>
      </c>
      <c r="B3014" s="7">
        <f>VLOOKUP(A3014,'Лицевые счета'!$A$1:$K$4570,2,0)</f>
        <v>431391</v>
      </c>
      <c r="C3014">
        <f>COUNTIF('ИПУ и ОКПУ'!$A$2:$A$3258,A3014)</f>
        <v>0</v>
      </c>
      <c r="D3014" t="str">
        <f>IF(C3014&gt;0,VLOOKUP(A3014,'ИПУ и ОКПУ'!$A$1:$O$3258,9,0),"")</f>
        <v/>
      </c>
      <c r="E3014" t="str">
        <f>IF(C3014&gt;0,IF(VLOOKUP(A3014,'ИПУ и ОКПУ'!$A$1:$O$3258,14,0)="Нет показаний","Нет показаний",""),"")</f>
        <v/>
      </c>
      <c r="F3014" t="str">
        <f>IF(AND(C3014&gt;0),SUMIF('ИПУ и ОКПУ'!$A$2:$A$3258,A3014,'ИПУ и ОКПУ'!$O$2:$O$3258),"")</f>
        <v/>
      </c>
      <c r="G3014">
        <f>VLOOKUP(A3014,'Лицевые счета'!$A$2:$K$4570,9,0)</f>
        <v>1</v>
      </c>
      <c r="H3014">
        <f>VLOOKUP(A3014,'Лицевые счета'!$A$2:$K$4570,10,0)</f>
        <v>92</v>
      </c>
      <c r="I3014" t="str">
        <f>VLOOKUP(A3014,'Лицевые счета'!$A$2:$K$4570,6,0)</f>
        <v>ФЛ</v>
      </c>
      <c r="J3014">
        <f>IF(AND(C3014=0,I3014="ФЛ"),G3014*H3014,"")</f>
        <v>92</v>
      </c>
      <c r="K3014" t="str">
        <f>IF(AND(C3014&gt;0,E3014="Нет показаний",I3014="ФЛ"),G3014*H3014,"")</f>
        <v/>
      </c>
    </row>
    <row r="3015" spans="1:11" x14ac:dyDescent="0.25">
      <c r="A3015" s="7">
        <v>436012</v>
      </c>
      <c r="B3015" s="7">
        <f>VLOOKUP(A3015,'Лицевые счета'!$A$1:$K$4570,2,0)</f>
        <v>431391</v>
      </c>
      <c r="C3015">
        <f>COUNTIF('ИПУ и ОКПУ'!$A$2:$A$3258,A3015)</f>
        <v>0</v>
      </c>
      <c r="D3015" t="str">
        <f>IF(C3015&gt;0,VLOOKUP(A3015,'ИПУ и ОКПУ'!$A$1:$O$3258,9,0),"")</f>
        <v/>
      </c>
      <c r="E3015" t="str">
        <f>IF(C3015&gt;0,IF(VLOOKUP(A3015,'ИПУ и ОКПУ'!$A$1:$O$3258,14,0)="Нет показаний","Нет показаний",""),"")</f>
        <v/>
      </c>
      <c r="F3015" t="str">
        <f>IF(AND(C3015&gt;0),SUMIF('ИПУ и ОКПУ'!$A$2:$A$3258,A3015,'ИПУ и ОКПУ'!$O$2:$O$3258),"")</f>
        <v/>
      </c>
      <c r="G3015">
        <f>VLOOKUP(A3015,'Лицевые счета'!$A$2:$K$4570,9,0)</f>
        <v>1</v>
      </c>
      <c r="H3015">
        <f>VLOOKUP(A3015,'Лицевые счета'!$A$2:$K$4570,10,0)</f>
        <v>118.7</v>
      </c>
      <c r="I3015" t="str">
        <f>VLOOKUP(A3015,'Лицевые счета'!$A$2:$K$4570,6,0)</f>
        <v>ФЛ</v>
      </c>
      <c r="J3015">
        <f>IF(AND(C3015=0,I3015="ФЛ"),G3015*H3015,"")</f>
        <v>118.7</v>
      </c>
      <c r="K3015" t="str">
        <f>IF(AND(C3015&gt;0,E3015="Нет показаний",I3015="ФЛ"),G3015*H3015,"")</f>
        <v/>
      </c>
    </row>
    <row r="3016" spans="1:11" x14ac:dyDescent="0.25">
      <c r="A3016" s="7">
        <v>436014</v>
      </c>
      <c r="B3016" s="7">
        <f>VLOOKUP(A3016,'Лицевые счета'!$A$1:$K$4570,2,0)</f>
        <v>431391</v>
      </c>
      <c r="C3016">
        <f>COUNTIF('ИПУ и ОКПУ'!$A$2:$A$3258,A3016)</f>
        <v>1</v>
      </c>
      <c r="D3016" t="str">
        <f>IF(C3016&gt;0,VLOOKUP(A3016,'ИПУ и ОКПУ'!$A$1:$O$3258,9,0),"")</f>
        <v>Одноставочный</v>
      </c>
      <c r="E3016" t="str">
        <f>IF(C3016&gt;0,IF(VLOOKUP(A3016,'ИПУ и ОКПУ'!$A$1:$O$3258,14,0)="Нет показаний","Нет показаний",""),"")</f>
        <v/>
      </c>
      <c r="F3016">
        <f>IF(AND(C3016&gt;0),SUMIF('ИПУ и ОКПУ'!$A$2:$A$3258,A3016,'ИПУ и ОКПУ'!$O$2:$O$3258),"")</f>
        <v>137</v>
      </c>
      <c r="G3016">
        <f>VLOOKUP(A3016,'Лицевые счета'!$A$2:$K$4570,9,0)</f>
        <v>1</v>
      </c>
      <c r="H3016">
        <f>VLOOKUP(A3016,'Лицевые счета'!$A$2:$K$4570,10,0)</f>
        <v>92</v>
      </c>
      <c r="I3016" t="str">
        <f>VLOOKUP(A3016,'Лицевые счета'!$A$2:$K$4570,6,0)</f>
        <v>ФЛ</v>
      </c>
      <c r="J3016" t="str">
        <f>IF(AND(C3016=0,I3016="ФЛ"),G3016*H3016,"")</f>
        <v/>
      </c>
      <c r="K3016" t="str">
        <f>IF(AND(C3016&gt;0,E3016="Нет показаний",I3016="ФЛ"),G3016*H3016,"")</f>
        <v/>
      </c>
    </row>
    <row r="3017" spans="1:11" x14ac:dyDescent="0.25">
      <c r="A3017" s="7">
        <v>436016</v>
      </c>
      <c r="B3017" s="7">
        <f>VLOOKUP(A3017,'Лицевые счета'!$A$1:$K$4570,2,0)</f>
        <v>431391</v>
      </c>
      <c r="C3017">
        <f>COUNTIF('ИПУ и ОКПУ'!$A$2:$A$3258,A3017)</f>
        <v>1</v>
      </c>
      <c r="D3017" t="str">
        <f>IF(C3017&gt;0,VLOOKUP(A3017,'ИПУ и ОКПУ'!$A$1:$O$3258,9,0),"")</f>
        <v>Одноставочный</v>
      </c>
      <c r="E3017" t="str">
        <f>IF(C3017&gt;0,IF(VLOOKUP(A3017,'ИПУ и ОКПУ'!$A$1:$O$3258,14,0)="Нет показаний","Нет показаний",""),"")</f>
        <v/>
      </c>
      <c r="F3017">
        <f>IF(AND(C3017&gt;0),SUMIF('ИПУ и ОКПУ'!$A$2:$A$3258,A3017,'ИПУ и ОКПУ'!$O$2:$O$3258),"")</f>
        <v>94</v>
      </c>
      <c r="G3017">
        <f>VLOOKUP(A3017,'Лицевые счета'!$A$2:$K$4570,9,0)</f>
        <v>1</v>
      </c>
      <c r="H3017">
        <f>VLOOKUP(A3017,'Лицевые счета'!$A$2:$K$4570,10,0)</f>
        <v>92</v>
      </c>
      <c r="I3017" t="str">
        <f>VLOOKUP(A3017,'Лицевые счета'!$A$2:$K$4570,6,0)</f>
        <v>ФЛ</v>
      </c>
      <c r="J3017" t="str">
        <f>IF(AND(C3017=0,I3017="ФЛ"),G3017*H3017,"")</f>
        <v/>
      </c>
      <c r="K3017" t="str">
        <f>IF(AND(C3017&gt;0,E3017="Нет показаний",I3017="ФЛ"),G3017*H3017,"")</f>
        <v/>
      </c>
    </row>
    <row r="3018" spans="1:11" x14ac:dyDescent="0.25">
      <c r="A3018" s="7">
        <v>436018</v>
      </c>
      <c r="B3018" s="7">
        <f>VLOOKUP(A3018,'Лицевые счета'!$A$1:$K$4570,2,0)</f>
        <v>431391</v>
      </c>
      <c r="C3018">
        <f>COUNTIF('ИПУ и ОКПУ'!$A$2:$A$3258,A3018)</f>
        <v>1</v>
      </c>
      <c r="D3018" t="str">
        <f>IF(C3018&gt;0,VLOOKUP(A3018,'ИПУ и ОКПУ'!$A$1:$O$3258,9,0),"")</f>
        <v>Одноставочный</v>
      </c>
      <c r="E3018" t="str">
        <f>IF(C3018&gt;0,IF(VLOOKUP(A3018,'ИПУ и ОКПУ'!$A$1:$O$3258,14,0)="Нет показаний","Нет показаний",""),"")</f>
        <v>Нет показаний</v>
      </c>
      <c r="F3018">
        <f>IF(AND(C3018&gt;0),SUMIF('ИПУ и ОКПУ'!$A$2:$A$3258,A3018,'ИПУ и ОКПУ'!$O$2:$O$3258),"")</f>
        <v>0</v>
      </c>
      <c r="G3018">
        <f>VLOOKUP(A3018,'Лицевые счета'!$A$2:$K$4570,9,0)</f>
        <v>1</v>
      </c>
      <c r="H3018">
        <f>VLOOKUP(A3018,'Лицевые счета'!$A$2:$K$4570,10,0)</f>
        <v>118.7</v>
      </c>
      <c r="I3018" t="str">
        <f>VLOOKUP(A3018,'Лицевые счета'!$A$2:$K$4570,6,0)</f>
        <v>ФЛ</v>
      </c>
      <c r="J3018" t="str">
        <f>IF(AND(C3018=0,I3018="ФЛ"),G3018*H3018,"")</f>
        <v/>
      </c>
      <c r="K3018">
        <f>IF(AND(C3018&gt;0,E3018="Нет показаний",I3018="ФЛ"),G3018*H3018,"")</f>
        <v>118.7</v>
      </c>
    </row>
    <row r="3019" spans="1:11" x14ac:dyDescent="0.25">
      <c r="A3019" s="7">
        <v>436024</v>
      </c>
      <c r="B3019" s="7">
        <f>VLOOKUP(A3019,'Лицевые счета'!$A$1:$K$4570,2,0)</f>
        <v>431391</v>
      </c>
      <c r="C3019">
        <f>COUNTIF('ИПУ и ОКПУ'!$A$2:$A$3258,A3019)</f>
        <v>0</v>
      </c>
      <c r="D3019" t="str">
        <f>IF(C3019&gt;0,VLOOKUP(A3019,'ИПУ и ОКПУ'!$A$1:$O$3258,9,0),"")</f>
        <v/>
      </c>
      <c r="E3019" t="str">
        <f>IF(C3019&gt;0,IF(VLOOKUP(A3019,'ИПУ и ОКПУ'!$A$1:$O$3258,14,0)="Нет показаний","Нет показаний",""),"")</f>
        <v/>
      </c>
      <c r="F3019" t="str">
        <f>IF(AND(C3019&gt;0),SUMIF('ИПУ и ОКПУ'!$A$2:$A$3258,A3019,'ИПУ и ОКПУ'!$O$2:$O$3258),"")</f>
        <v/>
      </c>
      <c r="G3019">
        <f>VLOOKUP(A3019,'Лицевые счета'!$A$2:$K$4570,9,0)</f>
        <v>1</v>
      </c>
      <c r="H3019">
        <f>VLOOKUP(A3019,'Лицевые счета'!$A$2:$K$4570,10,0)</f>
        <v>92</v>
      </c>
      <c r="I3019" t="str">
        <f>VLOOKUP(A3019,'Лицевые счета'!$A$2:$K$4570,6,0)</f>
        <v>ФЛ</v>
      </c>
      <c r="J3019">
        <f>IF(AND(C3019=0,I3019="ФЛ"),G3019*H3019,"")</f>
        <v>92</v>
      </c>
      <c r="K3019" t="str">
        <f>IF(AND(C3019&gt;0,E3019="Нет показаний",I3019="ФЛ"),G3019*H3019,"")</f>
        <v/>
      </c>
    </row>
    <row r="3020" spans="1:11" x14ac:dyDescent="0.25">
      <c r="A3020" s="7">
        <v>436026</v>
      </c>
      <c r="B3020" s="7">
        <f>VLOOKUP(A3020,'Лицевые счета'!$A$1:$K$4570,2,0)</f>
        <v>431391</v>
      </c>
      <c r="C3020">
        <f>COUNTIF('ИПУ и ОКПУ'!$A$2:$A$3258,A3020)</f>
        <v>0</v>
      </c>
      <c r="D3020" t="str">
        <f>IF(C3020&gt;0,VLOOKUP(A3020,'ИПУ и ОКПУ'!$A$1:$O$3258,9,0),"")</f>
        <v/>
      </c>
      <c r="E3020" t="str">
        <f>IF(C3020&gt;0,IF(VLOOKUP(A3020,'ИПУ и ОКПУ'!$A$1:$O$3258,14,0)="Нет показаний","Нет показаний",""),"")</f>
        <v/>
      </c>
      <c r="F3020" t="str">
        <f>IF(AND(C3020&gt;0),SUMIF('ИПУ и ОКПУ'!$A$2:$A$3258,A3020,'ИПУ и ОКПУ'!$O$2:$O$3258),"")</f>
        <v/>
      </c>
      <c r="G3020">
        <f>VLOOKUP(A3020,'Лицевые счета'!$A$2:$K$4570,9,0)</f>
        <v>1</v>
      </c>
      <c r="H3020">
        <f>VLOOKUP(A3020,'Лицевые счета'!$A$2:$K$4570,10,0)</f>
        <v>92</v>
      </c>
      <c r="I3020" t="str">
        <f>VLOOKUP(A3020,'Лицевые счета'!$A$2:$K$4570,6,0)</f>
        <v>ФЛ</v>
      </c>
      <c r="J3020">
        <f>IF(AND(C3020=0,I3020="ФЛ"),G3020*H3020,"")</f>
        <v>92</v>
      </c>
      <c r="K3020" t="str">
        <f>IF(AND(C3020&gt;0,E3020="Нет показаний",I3020="ФЛ"),G3020*H3020,"")</f>
        <v/>
      </c>
    </row>
    <row r="3021" spans="1:11" x14ac:dyDescent="0.25">
      <c r="A3021" s="7">
        <v>436028</v>
      </c>
      <c r="B3021" s="7">
        <f>VLOOKUP(A3021,'Лицевые счета'!$A$1:$K$4570,2,0)</f>
        <v>431391</v>
      </c>
      <c r="C3021">
        <f>COUNTIF('ИПУ и ОКПУ'!$A$2:$A$3258,A3021)</f>
        <v>1</v>
      </c>
      <c r="D3021" t="str">
        <f>IF(C3021&gt;0,VLOOKUP(A3021,'ИПУ и ОКПУ'!$A$1:$O$3258,9,0),"")</f>
        <v>Одноставочный</v>
      </c>
      <c r="E3021" t="str">
        <f>IF(C3021&gt;0,IF(VLOOKUP(A3021,'ИПУ и ОКПУ'!$A$1:$O$3258,14,0)="Нет показаний","Нет показаний",""),"")</f>
        <v/>
      </c>
      <c r="F3021">
        <f>IF(AND(C3021&gt;0),SUMIF('ИПУ и ОКПУ'!$A$2:$A$3258,A3021,'ИПУ и ОКПУ'!$O$2:$O$3258),"")</f>
        <v>106</v>
      </c>
      <c r="G3021">
        <f>VLOOKUP(A3021,'Лицевые счета'!$A$2:$K$4570,9,0)</f>
        <v>1</v>
      </c>
      <c r="H3021">
        <f>VLOOKUP(A3021,'Лицевые счета'!$A$2:$K$4570,10,0)</f>
        <v>118.7</v>
      </c>
      <c r="I3021" t="str">
        <f>VLOOKUP(A3021,'Лицевые счета'!$A$2:$K$4570,6,0)</f>
        <v>ФЛ</v>
      </c>
      <c r="J3021" t="str">
        <f>IF(AND(C3021=0,I3021="ФЛ"),G3021*H3021,"")</f>
        <v/>
      </c>
      <c r="K3021" t="str">
        <f>IF(AND(C3021&gt;0,E3021="Нет показаний",I3021="ФЛ"),G3021*H3021,"")</f>
        <v/>
      </c>
    </row>
    <row r="3022" spans="1:11" x14ac:dyDescent="0.25">
      <c r="A3022" s="7">
        <v>436030</v>
      </c>
      <c r="B3022" s="7">
        <f>VLOOKUP(A3022,'Лицевые счета'!$A$1:$K$4570,2,0)</f>
        <v>431391</v>
      </c>
      <c r="C3022">
        <f>COUNTIF('ИПУ и ОКПУ'!$A$2:$A$3258,A3022)</f>
        <v>0</v>
      </c>
      <c r="D3022" t="str">
        <f>IF(C3022&gt;0,VLOOKUP(A3022,'ИПУ и ОКПУ'!$A$1:$O$3258,9,0),"")</f>
        <v/>
      </c>
      <c r="E3022" t="str">
        <f>IF(C3022&gt;0,IF(VLOOKUP(A3022,'ИПУ и ОКПУ'!$A$1:$O$3258,14,0)="Нет показаний","Нет показаний",""),"")</f>
        <v/>
      </c>
      <c r="F3022" t="str">
        <f>IF(AND(C3022&gt;0),SUMIF('ИПУ и ОКПУ'!$A$2:$A$3258,A3022,'ИПУ и ОКПУ'!$O$2:$O$3258),"")</f>
        <v/>
      </c>
      <c r="G3022">
        <f>VLOOKUP(A3022,'Лицевые счета'!$A$2:$K$4570,9,0)</f>
        <v>1</v>
      </c>
      <c r="H3022">
        <f>VLOOKUP(A3022,'Лицевые счета'!$A$2:$K$4570,10,0)</f>
        <v>92</v>
      </c>
      <c r="I3022" t="str">
        <f>VLOOKUP(A3022,'Лицевые счета'!$A$2:$K$4570,6,0)</f>
        <v>ФЛ</v>
      </c>
      <c r="J3022">
        <f>IF(AND(C3022=0,I3022="ФЛ"),G3022*H3022,"")</f>
        <v>92</v>
      </c>
      <c r="K3022" t="str">
        <f>IF(AND(C3022&gt;0,E3022="Нет показаний",I3022="ФЛ"),G3022*H3022,"")</f>
        <v/>
      </c>
    </row>
    <row r="3023" spans="1:11" x14ac:dyDescent="0.25">
      <c r="A3023" s="7">
        <v>436032</v>
      </c>
      <c r="B3023" s="7">
        <f>VLOOKUP(A3023,'Лицевые счета'!$A$1:$K$4570,2,0)</f>
        <v>431391</v>
      </c>
      <c r="C3023">
        <f>COUNTIF('ИПУ и ОКПУ'!$A$2:$A$3258,A3023)</f>
        <v>0</v>
      </c>
      <c r="D3023" t="str">
        <f>IF(C3023&gt;0,VLOOKUP(A3023,'ИПУ и ОКПУ'!$A$1:$O$3258,9,0),"")</f>
        <v/>
      </c>
      <c r="E3023" t="str">
        <f>IF(C3023&gt;0,IF(VLOOKUP(A3023,'ИПУ и ОКПУ'!$A$1:$O$3258,14,0)="Нет показаний","Нет показаний",""),"")</f>
        <v/>
      </c>
      <c r="F3023" t="str">
        <f>IF(AND(C3023&gt;0),SUMIF('ИПУ и ОКПУ'!$A$2:$A$3258,A3023,'ИПУ и ОКПУ'!$O$2:$O$3258),"")</f>
        <v/>
      </c>
      <c r="G3023">
        <f>VLOOKUP(A3023,'Лицевые счета'!$A$2:$K$4570,9,0)</f>
        <v>1</v>
      </c>
      <c r="H3023">
        <f>VLOOKUP(A3023,'Лицевые счета'!$A$2:$K$4570,10,0)</f>
        <v>92</v>
      </c>
      <c r="I3023" t="str">
        <f>VLOOKUP(A3023,'Лицевые счета'!$A$2:$K$4570,6,0)</f>
        <v>ФЛ</v>
      </c>
      <c r="J3023">
        <f>IF(AND(C3023=0,I3023="ФЛ"),G3023*H3023,"")</f>
        <v>92</v>
      </c>
      <c r="K3023" t="str">
        <f>IF(AND(C3023&gt;0,E3023="Нет показаний",I3023="ФЛ"),G3023*H3023,"")</f>
        <v/>
      </c>
    </row>
    <row r="3024" spans="1:11" x14ac:dyDescent="0.25">
      <c r="A3024" s="7">
        <v>436036</v>
      </c>
      <c r="B3024" s="7">
        <f>VLOOKUP(A3024,'Лицевые счета'!$A$1:$K$4570,2,0)</f>
        <v>431391</v>
      </c>
      <c r="C3024">
        <f>COUNTIF('ИПУ и ОКПУ'!$A$2:$A$3258,A3024)</f>
        <v>1</v>
      </c>
      <c r="D3024" t="str">
        <f>IF(C3024&gt;0,VLOOKUP(A3024,'ИПУ и ОКПУ'!$A$1:$O$3258,9,0),"")</f>
        <v>Одноставочный</v>
      </c>
      <c r="E3024" t="str">
        <f>IF(C3024&gt;0,IF(VLOOKUP(A3024,'ИПУ и ОКПУ'!$A$1:$O$3258,14,0)="Нет показаний","Нет показаний",""),"")</f>
        <v/>
      </c>
      <c r="F3024">
        <f>IF(AND(C3024&gt;0),SUMIF('ИПУ и ОКПУ'!$A$2:$A$3258,A3024,'ИПУ и ОКПУ'!$O$2:$O$3258),"")</f>
        <v>15.666666666666666</v>
      </c>
      <c r="G3024">
        <f>VLOOKUP(A3024,'Лицевые счета'!$A$2:$K$4570,9,0)</f>
        <v>1</v>
      </c>
      <c r="H3024">
        <f>VLOOKUP(A3024,'Лицевые счета'!$A$2:$K$4570,10,0)</f>
        <v>92</v>
      </c>
      <c r="I3024" t="str">
        <f>VLOOKUP(A3024,'Лицевые счета'!$A$2:$K$4570,6,0)</f>
        <v>ФЛ</v>
      </c>
      <c r="J3024" t="str">
        <f>IF(AND(C3024=0,I3024="ФЛ"),G3024*H3024,"")</f>
        <v/>
      </c>
      <c r="K3024" t="str">
        <f>IF(AND(C3024&gt;0,E3024="Нет показаний",I3024="ФЛ"),G3024*H3024,"")</f>
        <v/>
      </c>
    </row>
    <row r="3025" spans="1:11" x14ac:dyDescent="0.25">
      <c r="A3025" s="7">
        <v>436037</v>
      </c>
      <c r="B3025" s="7">
        <f>VLOOKUP(A3025,'Лицевые счета'!$A$1:$K$4570,2,0)</f>
        <v>431391</v>
      </c>
      <c r="C3025">
        <f>COUNTIF('ИПУ и ОКПУ'!$A$2:$A$3258,A3025)</f>
        <v>1</v>
      </c>
      <c r="D3025" t="str">
        <f>IF(C3025&gt;0,VLOOKUP(A3025,'ИПУ и ОКПУ'!$A$1:$O$3258,9,0),"")</f>
        <v>Одноставочный</v>
      </c>
      <c r="E3025" t="str">
        <f>IF(C3025&gt;0,IF(VLOOKUP(A3025,'ИПУ и ОКПУ'!$A$1:$O$3258,14,0)="Нет показаний","Нет показаний",""),"")</f>
        <v/>
      </c>
      <c r="F3025">
        <f>IF(AND(C3025&gt;0),SUMIF('ИПУ и ОКПУ'!$A$2:$A$3258,A3025,'ИПУ и ОКПУ'!$O$2:$O$3258),"")</f>
        <v>15.666666666666666</v>
      </c>
      <c r="G3025">
        <f>VLOOKUP(A3025,'Лицевые счета'!$A$2:$K$4570,9,0)</f>
        <v>1</v>
      </c>
      <c r="H3025">
        <f>VLOOKUP(A3025,'Лицевые счета'!$A$2:$K$4570,10,0)</f>
        <v>92</v>
      </c>
      <c r="I3025" t="str">
        <f>VLOOKUP(A3025,'Лицевые счета'!$A$2:$K$4570,6,0)</f>
        <v>ФЛ</v>
      </c>
      <c r="J3025" t="str">
        <f>IF(AND(C3025=0,I3025="ФЛ"),G3025*H3025,"")</f>
        <v/>
      </c>
      <c r="K3025" t="str">
        <f>IF(AND(C3025&gt;0,E3025="Нет показаний",I3025="ФЛ"),G3025*H3025,"")</f>
        <v/>
      </c>
    </row>
    <row r="3026" spans="1:11" x14ac:dyDescent="0.25">
      <c r="A3026" s="7">
        <v>436038</v>
      </c>
      <c r="B3026" s="7">
        <f>VLOOKUP(A3026,'Лицевые счета'!$A$1:$K$4570,2,0)</f>
        <v>431391</v>
      </c>
      <c r="C3026">
        <f>COUNTIF('ИПУ и ОКПУ'!$A$2:$A$3258,A3026)</f>
        <v>1</v>
      </c>
      <c r="D3026" t="str">
        <f>IF(C3026&gt;0,VLOOKUP(A3026,'ИПУ и ОКПУ'!$A$1:$O$3258,9,0),"")</f>
        <v>Одноставочный</v>
      </c>
      <c r="E3026" t="str">
        <f>IF(C3026&gt;0,IF(VLOOKUP(A3026,'ИПУ и ОКПУ'!$A$1:$O$3258,14,0)="Нет показаний","Нет показаний",""),"")</f>
        <v/>
      </c>
      <c r="F3026">
        <f>IF(AND(C3026&gt;0),SUMIF('ИПУ и ОКПУ'!$A$2:$A$3258,A3026,'ИПУ и ОКПУ'!$O$2:$O$3258),"")</f>
        <v>15.666666666666666</v>
      </c>
      <c r="G3026">
        <f>VLOOKUP(A3026,'Лицевые счета'!$A$2:$K$4570,9,0)</f>
        <v>1</v>
      </c>
      <c r="H3026">
        <f>VLOOKUP(A3026,'Лицевые счета'!$A$2:$K$4570,10,0)</f>
        <v>92</v>
      </c>
      <c r="I3026" t="str">
        <f>VLOOKUP(A3026,'Лицевые счета'!$A$2:$K$4570,6,0)</f>
        <v>ФЛ</v>
      </c>
      <c r="J3026" t="str">
        <f>IF(AND(C3026=0,I3026="ФЛ"),G3026*H3026,"")</f>
        <v/>
      </c>
      <c r="K3026" t="str">
        <f>IF(AND(C3026&gt;0,E3026="Нет показаний",I3026="ФЛ"),G3026*H3026,"")</f>
        <v/>
      </c>
    </row>
    <row r="3027" spans="1:11" x14ac:dyDescent="0.25">
      <c r="A3027" s="7">
        <v>436040</v>
      </c>
      <c r="B3027" s="7">
        <f>VLOOKUP(A3027,'Лицевые счета'!$A$1:$K$4570,2,0)</f>
        <v>431391</v>
      </c>
      <c r="C3027">
        <f>COUNTIF('ИПУ и ОКПУ'!$A$2:$A$3258,A3027)</f>
        <v>1</v>
      </c>
      <c r="D3027" t="str">
        <f>IF(C3027&gt;0,VLOOKUP(A3027,'ИПУ и ОКПУ'!$A$1:$O$3258,9,0),"")</f>
        <v>Одноставочный</v>
      </c>
      <c r="E3027" t="str">
        <f>IF(C3027&gt;0,IF(VLOOKUP(A3027,'ИПУ и ОКПУ'!$A$1:$O$3258,14,0)="Нет показаний","Нет показаний",""),"")</f>
        <v/>
      </c>
      <c r="F3027">
        <f>IF(AND(C3027&gt;0),SUMIF('ИПУ и ОКПУ'!$A$2:$A$3258,A3027,'ИПУ и ОКПУ'!$O$2:$O$3258),"")</f>
        <v>10</v>
      </c>
      <c r="G3027">
        <f>VLOOKUP(A3027,'Лицевые счета'!$A$2:$K$4570,9,0)</f>
        <v>1</v>
      </c>
      <c r="H3027">
        <f>VLOOKUP(A3027,'Лицевые счета'!$A$2:$K$4570,10,0)</f>
        <v>92</v>
      </c>
      <c r="I3027" t="str">
        <f>VLOOKUP(A3027,'Лицевые счета'!$A$2:$K$4570,6,0)</f>
        <v>ФЛ</v>
      </c>
      <c r="J3027" t="str">
        <f>IF(AND(C3027=0,I3027="ФЛ"),G3027*H3027,"")</f>
        <v/>
      </c>
      <c r="K3027" t="str">
        <f>IF(AND(C3027&gt;0,E3027="Нет показаний",I3027="ФЛ"),G3027*H3027,"")</f>
        <v/>
      </c>
    </row>
    <row r="3028" spans="1:11" x14ac:dyDescent="0.25">
      <c r="A3028" s="7">
        <v>436555</v>
      </c>
      <c r="B3028" s="7">
        <f>VLOOKUP(A3028,'Лицевые счета'!$A$1:$K$4570,2,0)</f>
        <v>431408</v>
      </c>
      <c r="C3028">
        <f>COUNTIF('ИПУ и ОКПУ'!$A$2:$A$3258,A3028)</f>
        <v>0</v>
      </c>
      <c r="D3028" t="str">
        <f>IF(C3028&gt;0,VLOOKUP(A3028,'ИПУ и ОКПУ'!$A$1:$O$3258,9,0),"")</f>
        <v/>
      </c>
      <c r="E3028" t="str">
        <f>IF(C3028&gt;0,IF(VLOOKUP(A3028,'ИПУ и ОКПУ'!$A$1:$O$3258,14,0)="Нет показаний","Нет показаний",""),"")</f>
        <v/>
      </c>
      <c r="F3028" t="str">
        <f>IF(AND(C3028&gt;0),SUMIF('ИПУ и ОКПУ'!$A$2:$A$3258,A3028,'ИПУ и ОКПУ'!$O$2:$O$3258),"")</f>
        <v/>
      </c>
      <c r="G3028">
        <f>VLOOKUP(A3028,'Лицевые счета'!$A$2:$K$4570,9,0)</f>
        <v>1</v>
      </c>
      <c r="H3028">
        <f>VLOOKUP(A3028,'Лицевые счета'!$A$2:$K$4570,10,0)</f>
        <v>118.7</v>
      </c>
      <c r="I3028" t="str">
        <f>VLOOKUP(A3028,'Лицевые счета'!$A$2:$K$4570,6,0)</f>
        <v>ФЛ</v>
      </c>
      <c r="J3028">
        <f>IF(AND(C3028=0,I3028="ФЛ"),G3028*H3028,"")</f>
        <v>118.7</v>
      </c>
      <c r="K3028" t="str">
        <f>IF(AND(C3028&gt;0,E3028="Нет показаний",I3028="ФЛ"),G3028*H3028,"")</f>
        <v/>
      </c>
    </row>
    <row r="3029" spans="1:11" x14ac:dyDescent="0.25">
      <c r="A3029" s="7">
        <v>436562</v>
      </c>
      <c r="B3029" s="7">
        <f>VLOOKUP(A3029,'Лицевые счета'!$A$1:$K$4570,2,0)</f>
        <v>431408</v>
      </c>
      <c r="C3029">
        <f>COUNTIF('ИПУ и ОКПУ'!$A$2:$A$3258,A3029)</f>
        <v>0</v>
      </c>
      <c r="D3029" t="str">
        <f>IF(C3029&gt;0,VLOOKUP(A3029,'ИПУ и ОКПУ'!$A$1:$O$3258,9,0),"")</f>
        <v/>
      </c>
      <c r="E3029" t="str">
        <f>IF(C3029&gt;0,IF(VLOOKUP(A3029,'ИПУ и ОКПУ'!$A$1:$O$3258,14,0)="Нет показаний","Нет показаний",""),"")</f>
        <v/>
      </c>
      <c r="F3029" t="str">
        <f>IF(AND(C3029&gt;0),SUMIF('ИПУ и ОКПУ'!$A$2:$A$3258,A3029,'ИПУ и ОКПУ'!$O$2:$O$3258),"")</f>
        <v/>
      </c>
      <c r="G3029">
        <f>VLOOKUP(A3029,'Лицевые счета'!$A$2:$K$4570,9,0)</f>
        <v>1</v>
      </c>
      <c r="H3029">
        <f>VLOOKUP(A3029,'Лицевые счета'!$A$2:$K$4570,10,0)</f>
        <v>92</v>
      </c>
      <c r="I3029" t="str">
        <f>VLOOKUP(A3029,'Лицевые счета'!$A$2:$K$4570,6,0)</f>
        <v>ФЛ</v>
      </c>
      <c r="J3029">
        <f>IF(AND(C3029=0,I3029="ФЛ"),G3029*H3029,"")</f>
        <v>92</v>
      </c>
      <c r="K3029" t="str">
        <f>IF(AND(C3029&gt;0,E3029="Нет показаний",I3029="ФЛ"),G3029*H3029,"")</f>
        <v/>
      </c>
    </row>
    <row r="3030" spans="1:11" x14ac:dyDescent="0.25">
      <c r="A3030" s="7">
        <v>436566</v>
      </c>
      <c r="B3030" s="7">
        <f>VLOOKUP(A3030,'Лицевые счета'!$A$1:$K$4570,2,0)</f>
        <v>431408</v>
      </c>
      <c r="C3030">
        <f>COUNTIF('ИПУ и ОКПУ'!$A$2:$A$3258,A3030)</f>
        <v>0</v>
      </c>
      <c r="D3030" t="str">
        <f>IF(C3030&gt;0,VLOOKUP(A3030,'ИПУ и ОКПУ'!$A$1:$O$3258,9,0),"")</f>
        <v/>
      </c>
      <c r="E3030" t="str">
        <f>IF(C3030&gt;0,IF(VLOOKUP(A3030,'ИПУ и ОКПУ'!$A$1:$O$3258,14,0)="Нет показаний","Нет показаний",""),"")</f>
        <v/>
      </c>
      <c r="F3030" t="str">
        <f>IF(AND(C3030&gt;0),SUMIF('ИПУ и ОКПУ'!$A$2:$A$3258,A3030,'ИПУ и ОКПУ'!$O$2:$O$3258),"")</f>
        <v/>
      </c>
      <c r="G3030">
        <f>VLOOKUP(A3030,'Лицевые счета'!$A$2:$K$4570,9,0)</f>
        <v>1</v>
      </c>
      <c r="H3030">
        <f>VLOOKUP(A3030,'Лицевые счета'!$A$2:$K$4570,10,0)</f>
        <v>134.30000000000001</v>
      </c>
      <c r="I3030" t="str">
        <f>VLOOKUP(A3030,'Лицевые счета'!$A$2:$K$4570,6,0)</f>
        <v>ФЛ</v>
      </c>
      <c r="J3030">
        <f>IF(AND(C3030=0,I3030="ФЛ"),G3030*H3030,"")</f>
        <v>134.30000000000001</v>
      </c>
      <c r="K3030" t="str">
        <f>IF(AND(C3030&gt;0,E3030="Нет показаний",I3030="ФЛ"),G3030*H3030,"")</f>
        <v/>
      </c>
    </row>
    <row r="3031" spans="1:11" x14ac:dyDescent="0.25">
      <c r="A3031" s="7">
        <v>436976</v>
      </c>
      <c r="B3031" s="7">
        <f>VLOOKUP(A3031,'Лицевые счета'!$A$1:$K$4570,2,0)</f>
        <v>431414</v>
      </c>
      <c r="C3031">
        <f>COUNTIF('ИПУ и ОКПУ'!$A$2:$A$3258,A3031)</f>
        <v>0</v>
      </c>
      <c r="D3031" t="str">
        <f>IF(C3031&gt;0,VLOOKUP(A3031,'ИПУ и ОКПУ'!$A$1:$O$3258,9,0),"")</f>
        <v/>
      </c>
      <c r="E3031" t="str">
        <f>IF(C3031&gt;0,IF(VLOOKUP(A3031,'ИПУ и ОКПУ'!$A$1:$O$3258,14,0)="Нет показаний","Нет показаний",""),"")</f>
        <v/>
      </c>
      <c r="F3031" t="str">
        <f>IF(AND(C3031&gt;0),SUMIF('ИПУ и ОКПУ'!$A$2:$A$3258,A3031,'ИПУ и ОКПУ'!$O$2:$O$3258),"")</f>
        <v/>
      </c>
      <c r="G3031">
        <f>VLOOKUP(A3031,'Лицевые счета'!$A$2:$K$4570,9,0)</f>
        <v>1</v>
      </c>
      <c r="H3031">
        <f>VLOOKUP(A3031,'Лицевые счета'!$A$2:$K$4570,10,0)</f>
        <v>92</v>
      </c>
      <c r="I3031" t="str">
        <f>VLOOKUP(A3031,'Лицевые счета'!$A$2:$K$4570,6,0)</f>
        <v>ФЛ</v>
      </c>
      <c r="J3031">
        <f>IF(AND(C3031=0,I3031="ФЛ"),G3031*H3031,"")</f>
        <v>92</v>
      </c>
      <c r="K3031" t="str">
        <f>IF(AND(C3031&gt;0,E3031="Нет показаний",I3031="ФЛ"),G3031*H3031,"")</f>
        <v/>
      </c>
    </row>
    <row r="3032" spans="1:11" x14ac:dyDescent="0.25">
      <c r="A3032" s="7">
        <v>436990</v>
      </c>
      <c r="B3032" s="7">
        <f>VLOOKUP(A3032,'Лицевые счета'!$A$1:$K$4570,2,0)</f>
        <v>431414</v>
      </c>
      <c r="C3032">
        <f>COUNTIF('ИПУ и ОКПУ'!$A$2:$A$3258,A3032)</f>
        <v>1</v>
      </c>
      <c r="D3032" t="str">
        <f>IF(C3032&gt;0,VLOOKUP(A3032,'ИПУ и ОКПУ'!$A$1:$O$3258,9,0),"")</f>
        <v>Одноставочный</v>
      </c>
      <c r="E3032" t="str">
        <f>IF(C3032&gt;0,IF(VLOOKUP(A3032,'ИПУ и ОКПУ'!$A$1:$O$3258,14,0)="Нет показаний","Нет показаний",""),"")</f>
        <v>Нет показаний</v>
      </c>
      <c r="F3032">
        <f>IF(AND(C3032&gt;0),SUMIF('ИПУ и ОКПУ'!$A$2:$A$3258,A3032,'ИПУ и ОКПУ'!$O$2:$O$3258),"")</f>
        <v>0</v>
      </c>
      <c r="G3032">
        <f>VLOOKUP(A3032,'Лицевые счета'!$A$2:$K$4570,9,0)</f>
        <v>1</v>
      </c>
      <c r="H3032">
        <f>VLOOKUP(A3032,'Лицевые счета'!$A$2:$K$4570,10,0)</f>
        <v>118.7</v>
      </c>
      <c r="I3032" t="str">
        <f>VLOOKUP(A3032,'Лицевые счета'!$A$2:$K$4570,6,0)</f>
        <v>ФЛ</v>
      </c>
      <c r="J3032" t="str">
        <f>IF(AND(C3032=0,I3032="ФЛ"),G3032*H3032,"")</f>
        <v/>
      </c>
      <c r="K3032">
        <f>IF(AND(C3032&gt;0,E3032="Нет показаний",I3032="ФЛ"),G3032*H3032,"")</f>
        <v>118.7</v>
      </c>
    </row>
    <row r="3033" spans="1:11" x14ac:dyDescent="0.25">
      <c r="A3033" s="7">
        <v>436994</v>
      </c>
      <c r="B3033" s="7">
        <f>VLOOKUP(A3033,'Лицевые счета'!$A$1:$K$4570,2,0)</f>
        <v>431414</v>
      </c>
      <c r="C3033">
        <f>COUNTIF('ИПУ и ОКПУ'!$A$2:$A$3258,A3033)</f>
        <v>1</v>
      </c>
      <c r="D3033" t="str">
        <f>IF(C3033&gt;0,VLOOKUP(A3033,'ИПУ и ОКПУ'!$A$1:$O$3258,9,0),"")</f>
        <v>Одноставочный</v>
      </c>
      <c r="E3033" t="str">
        <f>IF(C3033&gt;0,IF(VLOOKUP(A3033,'ИПУ и ОКПУ'!$A$1:$O$3258,14,0)="Нет показаний","Нет показаний",""),"")</f>
        <v/>
      </c>
      <c r="F3033">
        <f>IF(AND(C3033&gt;0),SUMIF('ИПУ и ОКПУ'!$A$2:$A$3258,A3033,'ИПУ и ОКПУ'!$O$2:$O$3258),"")</f>
        <v>60</v>
      </c>
      <c r="G3033">
        <f>VLOOKUP(A3033,'Лицевые счета'!$A$2:$K$4570,9,0)</f>
        <v>1</v>
      </c>
      <c r="H3033">
        <f>VLOOKUP(A3033,'Лицевые счета'!$A$2:$K$4570,10,0)</f>
        <v>92</v>
      </c>
      <c r="I3033" t="str">
        <f>VLOOKUP(A3033,'Лицевые счета'!$A$2:$K$4570,6,0)</f>
        <v>ФЛ</v>
      </c>
      <c r="J3033" t="str">
        <f>IF(AND(C3033=0,I3033="ФЛ"),G3033*H3033,"")</f>
        <v/>
      </c>
      <c r="K3033" t="str">
        <f>IF(AND(C3033&gt;0,E3033="Нет показаний",I3033="ФЛ"),G3033*H3033,"")</f>
        <v/>
      </c>
    </row>
    <row r="3034" spans="1:11" x14ac:dyDescent="0.25">
      <c r="A3034" s="7">
        <v>437001</v>
      </c>
      <c r="B3034" s="7">
        <f>VLOOKUP(A3034,'Лицевые счета'!$A$1:$K$4570,2,0)</f>
        <v>431414</v>
      </c>
      <c r="C3034">
        <f>COUNTIF('ИПУ и ОКПУ'!$A$2:$A$3258,A3034)</f>
        <v>1</v>
      </c>
      <c r="D3034" t="str">
        <f>IF(C3034&gt;0,VLOOKUP(A3034,'ИПУ и ОКПУ'!$A$1:$O$3258,9,0),"")</f>
        <v>Одноставочный</v>
      </c>
      <c r="E3034" t="str">
        <f>IF(C3034&gt;0,IF(VLOOKUP(A3034,'ИПУ и ОКПУ'!$A$1:$O$3258,14,0)="Нет показаний","Нет показаний",""),"")</f>
        <v/>
      </c>
      <c r="F3034">
        <f>IF(AND(C3034&gt;0),SUMIF('ИПУ и ОКПУ'!$A$2:$A$3258,A3034,'ИПУ и ОКПУ'!$O$2:$O$3258),"")</f>
        <v>51</v>
      </c>
      <c r="G3034">
        <f>VLOOKUP(A3034,'Лицевые счета'!$A$2:$K$4570,9,0)</f>
        <v>1</v>
      </c>
      <c r="H3034">
        <f>VLOOKUP(A3034,'Лицевые счета'!$A$2:$K$4570,10,0)</f>
        <v>92</v>
      </c>
      <c r="I3034" t="str">
        <f>VLOOKUP(A3034,'Лицевые счета'!$A$2:$K$4570,6,0)</f>
        <v>ФЛ</v>
      </c>
      <c r="J3034" t="str">
        <f>IF(AND(C3034=0,I3034="ФЛ"),G3034*H3034,"")</f>
        <v/>
      </c>
      <c r="K3034" t="str">
        <f>IF(AND(C3034&gt;0,E3034="Нет показаний",I3034="ФЛ"),G3034*H3034,"")</f>
        <v/>
      </c>
    </row>
    <row r="3035" spans="1:11" x14ac:dyDescent="0.25">
      <c r="A3035" s="7">
        <v>437005</v>
      </c>
      <c r="B3035" s="7">
        <f>VLOOKUP(A3035,'Лицевые счета'!$A$1:$K$4570,2,0)</f>
        <v>431414</v>
      </c>
      <c r="C3035">
        <f>COUNTIF('ИПУ и ОКПУ'!$A$2:$A$3258,A3035)</f>
        <v>1</v>
      </c>
      <c r="D3035" t="str">
        <f>IF(C3035&gt;0,VLOOKUP(A3035,'ИПУ и ОКПУ'!$A$1:$O$3258,9,0),"")</f>
        <v>Одноставочный</v>
      </c>
      <c r="E3035" t="str">
        <f>IF(C3035&gt;0,IF(VLOOKUP(A3035,'ИПУ и ОКПУ'!$A$1:$O$3258,14,0)="Нет показаний","Нет показаний",""),"")</f>
        <v/>
      </c>
      <c r="F3035">
        <f>IF(AND(C3035&gt;0),SUMIF('ИПУ и ОКПУ'!$A$2:$A$3258,A3035,'ИПУ и ОКПУ'!$O$2:$O$3258),"")</f>
        <v>120</v>
      </c>
      <c r="G3035">
        <f>VLOOKUP(A3035,'Лицевые счета'!$A$2:$K$4570,9,0)</f>
        <v>1</v>
      </c>
      <c r="H3035">
        <f>VLOOKUP(A3035,'Лицевые счета'!$A$2:$K$4570,10,0)</f>
        <v>118.7</v>
      </c>
      <c r="I3035" t="str">
        <f>VLOOKUP(A3035,'Лицевые счета'!$A$2:$K$4570,6,0)</f>
        <v>ФЛ</v>
      </c>
      <c r="J3035" t="str">
        <f>IF(AND(C3035=0,I3035="ФЛ"),G3035*H3035,"")</f>
        <v/>
      </c>
      <c r="K3035" t="str">
        <f>IF(AND(C3035&gt;0,E3035="Нет показаний",I3035="ФЛ"),G3035*H3035,"")</f>
        <v/>
      </c>
    </row>
    <row r="3036" spans="1:11" x14ac:dyDescent="0.25">
      <c r="A3036" s="7">
        <v>437007</v>
      </c>
      <c r="B3036" s="7">
        <f>VLOOKUP(A3036,'Лицевые счета'!$A$1:$K$4570,2,0)</f>
        <v>431414</v>
      </c>
      <c r="C3036">
        <f>COUNTIF('ИПУ и ОКПУ'!$A$2:$A$3258,A3036)</f>
        <v>1</v>
      </c>
      <c r="D3036" t="str">
        <f>IF(C3036&gt;0,VLOOKUP(A3036,'ИПУ и ОКПУ'!$A$1:$O$3258,9,0),"")</f>
        <v>Одноставочный</v>
      </c>
      <c r="E3036" t="str">
        <f>IF(C3036&gt;0,IF(VLOOKUP(A3036,'ИПУ и ОКПУ'!$A$1:$O$3258,14,0)="Нет показаний","Нет показаний",""),"")</f>
        <v>Нет показаний</v>
      </c>
      <c r="F3036">
        <f>IF(AND(C3036&gt;0),SUMIF('ИПУ и ОКПУ'!$A$2:$A$3258,A3036,'ИПУ и ОКПУ'!$O$2:$O$3258),"")</f>
        <v>0</v>
      </c>
      <c r="G3036">
        <f>VLOOKUP(A3036,'Лицевые счета'!$A$2:$K$4570,9,0)</f>
        <v>1</v>
      </c>
      <c r="H3036">
        <f>VLOOKUP(A3036,'Лицевые счета'!$A$2:$K$4570,10,0)</f>
        <v>92</v>
      </c>
      <c r="I3036" t="str">
        <f>VLOOKUP(A3036,'Лицевые счета'!$A$2:$K$4570,6,0)</f>
        <v>ФЛ</v>
      </c>
      <c r="J3036" t="str">
        <f>IF(AND(C3036=0,I3036="ФЛ"),G3036*H3036,"")</f>
        <v/>
      </c>
      <c r="K3036">
        <f>IF(AND(C3036&gt;0,E3036="Нет показаний",I3036="ФЛ"),G3036*H3036,"")</f>
        <v>92</v>
      </c>
    </row>
    <row r="3037" spans="1:11" x14ac:dyDescent="0.25">
      <c r="A3037" s="7">
        <v>437018</v>
      </c>
      <c r="B3037" s="7">
        <f>VLOOKUP(A3037,'Лицевые счета'!$A$1:$K$4570,2,0)</f>
        <v>431415</v>
      </c>
      <c r="C3037">
        <f>COUNTIF('ИПУ и ОКПУ'!$A$2:$A$3258,A3037)</f>
        <v>1</v>
      </c>
      <c r="D3037" t="str">
        <f>IF(C3037&gt;0,VLOOKUP(A3037,'ИПУ и ОКПУ'!$A$1:$O$3258,9,0),"")</f>
        <v>Одноставочный</v>
      </c>
      <c r="E3037" t="str">
        <f>IF(C3037&gt;0,IF(VLOOKUP(A3037,'ИПУ и ОКПУ'!$A$1:$O$3258,14,0)="Нет показаний","Нет показаний",""),"")</f>
        <v>Нет показаний</v>
      </c>
      <c r="F3037">
        <f>IF(AND(C3037&gt;0),SUMIF('ИПУ и ОКПУ'!$A$2:$A$3258,A3037,'ИПУ и ОКПУ'!$O$2:$O$3258),"")</f>
        <v>0</v>
      </c>
      <c r="G3037">
        <f>VLOOKUP(A3037,'Лицевые счета'!$A$2:$K$4570,9,0)</f>
        <v>1</v>
      </c>
      <c r="H3037">
        <f>VLOOKUP(A3037,'Лицевые счета'!$A$2:$K$4570,10,0)</f>
        <v>118.7</v>
      </c>
      <c r="I3037" t="str">
        <f>VLOOKUP(A3037,'Лицевые счета'!$A$2:$K$4570,6,0)</f>
        <v>ФЛ</v>
      </c>
      <c r="J3037" t="str">
        <f>IF(AND(C3037=0,I3037="ФЛ"),G3037*H3037,"")</f>
        <v/>
      </c>
      <c r="K3037">
        <f>IF(AND(C3037&gt;0,E3037="Нет показаний",I3037="ФЛ"),G3037*H3037,"")</f>
        <v>118.7</v>
      </c>
    </row>
    <row r="3038" spans="1:11" x14ac:dyDescent="0.25">
      <c r="A3038" s="7">
        <v>437022</v>
      </c>
      <c r="B3038" s="7">
        <f>VLOOKUP(A3038,'Лицевые счета'!$A$1:$K$4570,2,0)</f>
        <v>431415</v>
      </c>
      <c r="C3038">
        <f>COUNTIF('ИПУ и ОКПУ'!$A$2:$A$3258,A3038)</f>
        <v>0</v>
      </c>
      <c r="D3038" t="str">
        <f>IF(C3038&gt;0,VLOOKUP(A3038,'ИПУ и ОКПУ'!$A$1:$O$3258,9,0),"")</f>
        <v/>
      </c>
      <c r="E3038" t="str">
        <f>IF(C3038&gt;0,IF(VLOOKUP(A3038,'ИПУ и ОКПУ'!$A$1:$O$3258,14,0)="Нет показаний","Нет показаний",""),"")</f>
        <v/>
      </c>
      <c r="F3038" t="str">
        <f>IF(AND(C3038&gt;0),SUMIF('ИПУ и ОКПУ'!$A$2:$A$3258,A3038,'ИПУ и ОКПУ'!$O$2:$O$3258),"")</f>
        <v/>
      </c>
      <c r="G3038">
        <f>VLOOKUP(A3038,'Лицевые счета'!$A$2:$K$4570,9,0)</f>
        <v>1</v>
      </c>
      <c r="H3038">
        <f>VLOOKUP(A3038,'Лицевые счета'!$A$2:$K$4570,10,0)</f>
        <v>118.7</v>
      </c>
      <c r="I3038" t="str">
        <f>VLOOKUP(A3038,'Лицевые счета'!$A$2:$K$4570,6,0)</f>
        <v>ФЛ</v>
      </c>
      <c r="J3038">
        <f>IF(AND(C3038=0,I3038="ФЛ"),G3038*H3038,"")</f>
        <v>118.7</v>
      </c>
      <c r="K3038" t="str">
        <f>IF(AND(C3038&gt;0,E3038="Нет показаний",I3038="ФЛ"),G3038*H3038,"")</f>
        <v/>
      </c>
    </row>
    <row r="3039" spans="1:11" x14ac:dyDescent="0.25">
      <c r="A3039" s="7">
        <v>437032</v>
      </c>
      <c r="B3039" s="7">
        <f>VLOOKUP(A3039,'Лицевые счета'!$A$1:$K$4570,2,0)</f>
        <v>431415</v>
      </c>
      <c r="C3039">
        <f>COUNTIF('ИПУ и ОКПУ'!$A$2:$A$3258,A3039)</f>
        <v>1</v>
      </c>
      <c r="D3039" t="str">
        <f>IF(C3039&gt;0,VLOOKUP(A3039,'ИПУ и ОКПУ'!$A$1:$O$3258,9,0),"")</f>
        <v>Одноставочный</v>
      </c>
      <c r="E3039" t="str">
        <f>IF(C3039&gt;0,IF(VLOOKUP(A3039,'ИПУ и ОКПУ'!$A$1:$O$3258,14,0)="Нет показаний","Нет показаний",""),"")</f>
        <v/>
      </c>
      <c r="F3039">
        <f>IF(AND(C3039&gt;0),SUMIF('ИПУ и ОКПУ'!$A$2:$A$3258,A3039,'ИПУ и ОКПУ'!$O$2:$O$3258),"")</f>
        <v>33</v>
      </c>
      <c r="G3039">
        <f>VLOOKUP(A3039,'Лицевые счета'!$A$2:$K$4570,9,0)</f>
        <v>1</v>
      </c>
      <c r="H3039">
        <f>VLOOKUP(A3039,'Лицевые счета'!$A$2:$K$4570,10,0)</f>
        <v>118.7</v>
      </c>
      <c r="I3039" t="str">
        <f>VLOOKUP(A3039,'Лицевые счета'!$A$2:$K$4570,6,0)</f>
        <v>ФЛ</v>
      </c>
      <c r="J3039" t="str">
        <f>IF(AND(C3039=0,I3039="ФЛ"),G3039*H3039,"")</f>
        <v/>
      </c>
      <c r="K3039" t="str">
        <f>IF(AND(C3039&gt;0,E3039="Нет показаний",I3039="ФЛ"),G3039*H3039,"")</f>
        <v/>
      </c>
    </row>
    <row r="3040" spans="1:11" x14ac:dyDescent="0.25">
      <c r="A3040" s="7">
        <v>437036</v>
      </c>
      <c r="B3040" s="7">
        <f>VLOOKUP(A3040,'Лицевые счета'!$A$1:$K$4570,2,0)</f>
        <v>431415</v>
      </c>
      <c r="C3040">
        <f>COUNTIF('ИПУ и ОКПУ'!$A$2:$A$3258,A3040)</f>
        <v>1</v>
      </c>
      <c r="D3040" t="str">
        <f>IF(C3040&gt;0,VLOOKUP(A3040,'ИПУ и ОКПУ'!$A$1:$O$3258,9,0),"")</f>
        <v>Одноставочный</v>
      </c>
      <c r="E3040" t="str">
        <f>IF(C3040&gt;0,IF(VLOOKUP(A3040,'ИПУ и ОКПУ'!$A$1:$O$3258,14,0)="Нет показаний","Нет показаний",""),"")</f>
        <v/>
      </c>
      <c r="F3040">
        <f>IF(AND(C3040&gt;0),SUMIF('ИПУ и ОКПУ'!$A$2:$A$3258,A3040,'ИПУ и ОКПУ'!$O$2:$O$3258),"")</f>
        <v>20</v>
      </c>
      <c r="G3040">
        <f>VLOOKUP(A3040,'Лицевые счета'!$A$2:$K$4570,9,0)</f>
        <v>1</v>
      </c>
      <c r="H3040">
        <f>VLOOKUP(A3040,'Лицевые счета'!$A$2:$K$4570,10,0)</f>
        <v>92</v>
      </c>
      <c r="I3040" t="str">
        <f>VLOOKUP(A3040,'Лицевые счета'!$A$2:$K$4570,6,0)</f>
        <v>ФЛ</v>
      </c>
      <c r="J3040" t="str">
        <f>IF(AND(C3040=0,I3040="ФЛ"),G3040*H3040,"")</f>
        <v/>
      </c>
      <c r="K3040" t="str">
        <f>IF(AND(C3040&gt;0,E3040="Нет показаний",I3040="ФЛ"),G3040*H3040,"")</f>
        <v/>
      </c>
    </row>
    <row r="3041" spans="1:11" x14ac:dyDescent="0.25">
      <c r="A3041" s="7">
        <v>437047</v>
      </c>
      <c r="B3041" s="7">
        <f>VLOOKUP(A3041,'Лицевые счета'!$A$1:$K$4570,2,0)</f>
        <v>431415</v>
      </c>
      <c r="C3041">
        <f>COUNTIF('ИПУ и ОКПУ'!$A$2:$A$3258,A3041)</f>
        <v>1</v>
      </c>
      <c r="D3041" t="str">
        <f>IF(C3041&gt;0,VLOOKUP(A3041,'ИПУ и ОКПУ'!$A$1:$O$3258,9,0),"")</f>
        <v>Одноставочный</v>
      </c>
      <c r="E3041" t="str">
        <f>IF(C3041&gt;0,IF(VLOOKUP(A3041,'ИПУ и ОКПУ'!$A$1:$O$3258,14,0)="Нет показаний","Нет показаний",""),"")</f>
        <v/>
      </c>
      <c r="F3041">
        <f>IF(AND(C3041&gt;0),SUMIF('ИПУ и ОКПУ'!$A$2:$A$3258,A3041,'ИПУ и ОКПУ'!$O$2:$O$3258),"")</f>
        <v>-175</v>
      </c>
      <c r="G3041">
        <f>VLOOKUP(A3041,'Лицевые счета'!$A$2:$K$4570,9,0)</f>
        <v>1</v>
      </c>
      <c r="H3041">
        <f>VLOOKUP(A3041,'Лицевые счета'!$A$2:$K$4570,10,0)</f>
        <v>92</v>
      </c>
      <c r="I3041" t="str">
        <f>VLOOKUP(A3041,'Лицевые счета'!$A$2:$K$4570,6,0)</f>
        <v>ФЛ</v>
      </c>
      <c r="J3041" t="str">
        <f>IF(AND(C3041=0,I3041="ФЛ"),G3041*H3041,"")</f>
        <v/>
      </c>
      <c r="K3041" t="str">
        <f>IF(AND(C3041&gt;0,E3041="Нет показаний",I3041="ФЛ"),G3041*H3041,"")</f>
        <v/>
      </c>
    </row>
    <row r="3042" spans="1:11" x14ac:dyDescent="0.25">
      <c r="A3042" s="7">
        <v>437049</v>
      </c>
      <c r="B3042" s="7">
        <f>VLOOKUP(A3042,'Лицевые счета'!$A$1:$K$4570,2,0)</f>
        <v>431415</v>
      </c>
      <c r="C3042">
        <f>COUNTIF('ИПУ и ОКПУ'!$A$2:$A$3258,A3042)</f>
        <v>0</v>
      </c>
      <c r="D3042" t="str">
        <f>IF(C3042&gt;0,VLOOKUP(A3042,'ИПУ и ОКПУ'!$A$1:$O$3258,9,0),"")</f>
        <v/>
      </c>
      <c r="E3042" t="str">
        <f>IF(C3042&gt;0,IF(VLOOKUP(A3042,'ИПУ и ОКПУ'!$A$1:$O$3258,14,0)="Нет показаний","Нет показаний",""),"")</f>
        <v/>
      </c>
      <c r="F3042" t="str">
        <f>IF(AND(C3042&gt;0),SUMIF('ИПУ и ОКПУ'!$A$2:$A$3258,A3042,'ИПУ и ОКПУ'!$O$2:$O$3258),"")</f>
        <v/>
      </c>
      <c r="G3042">
        <f>VLOOKUP(A3042,'Лицевые счета'!$A$2:$K$4570,9,0)</f>
        <v>1</v>
      </c>
      <c r="H3042">
        <f>VLOOKUP(A3042,'Лицевые счета'!$A$2:$K$4570,10,0)</f>
        <v>92</v>
      </c>
      <c r="I3042" t="str">
        <f>VLOOKUP(A3042,'Лицевые счета'!$A$2:$K$4570,6,0)</f>
        <v>ФЛ</v>
      </c>
      <c r="J3042">
        <f>IF(AND(C3042=0,I3042="ФЛ"),G3042*H3042,"")</f>
        <v>92</v>
      </c>
      <c r="K3042" t="str">
        <f>IF(AND(C3042&gt;0,E3042="Нет показаний",I3042="ФЛ"),G3042*H3042,"")</f>
        <v/>
      </c>
    </row>
    <row r="3043" spans="1:11" x14ac:dyDescent="0.25">
      <c r="A3043" s="7">
        <v>437054</v>
      </c>
      <c r="B3043" s="7">
        <f>VLOOKUP(A3043,'Лицевые счета'!$A$1:$K$4570,2,0)</f>
        <v>431415</v>
      </c>
      <c r="C3043">
        <f>COUNTIF('ИПУ и ОКПУ'!$A$2:$A$3258,A3043)</f>
        <v>0</v>
      </c>
      <c r="D3043" t="str">
        <f>IF(C3043&gt;0,VLOOKUP(A3043,'ИПУ и ОКПУ'!$A$1:$O$3258,9,0),"")</f>
        <v/>
      </c>
      <c r="E3043" t="str">
        <f>IF(C3043&gt;0,IF(VLOOKUP(A3043,'ИПУ и ОКПУ'!$A$1:$O$3258,14,0)="Нет показаний","Нет показаний",""),"")</f>
        <v/>
      </c>
      <c r="F3043" t="str">
        <f>IF(AND(C3043&gt;0),SUMIF('ИПУ и ОКПУ'!$A$2:$A$3258,A3043,'ИПУ и ОКПУ'!$O$2:$O$3258),"")</f>
        <v/>
      </c>
      <c r="G3043">
        <f>VLOOKUP(A3043,'Лицевые счета'!$A$2:$K$4570,9,0)</f>
        <v>1</v>
      </c>
      <c r="H3043">
        <f>VLOOKUP(A3043,'Лицевые счета'!$A$2:$K$4570,10,0)</f>
        <v>118.7</v>
      </c>
      <c r="I3043" t="str">
        <f>VLOOKUP(A3043,'Лицевые счета'!$A$2:$K$4570,6,0)</f>
        <v>ФЛ</v>
      </c>
      <c r="J3043">
        <f>IF(AND(C3043=0,I3043="ФЛ"),G3043*H3043,"")</f>
        <v>118.7</v>
      </c>
      <c r="K3043" t="str">
        <f>IF(AND(C3043&gt;0,E3043="Нет показаний",I3043="ФЛ"),G3043*H3043,"")</f>
        <v/>
      </c>
    </row>
    <row r="3044" spans="1:11" x14ac:dyDescent="0.25">
      <c r="A3044" s="7">
        <v>437419</v>
      </c>
      <c r="B3044" s="7">
        <f>VLOOKUP(A3044,'Лицевые счета'!$A$1:$K$4570,2,0)</f>
        <v>431422</v>
      </c>
      <c r="C3044">
        <f>COUNTIF('ИПУ и ОКПУ'!$A$2:$A$3258,A3044)</f>
        <v>0</v>
      </c>
      <c r="D3044" t="str">
        <f>IF(C3044&gt;0,VLOOKUP(A3044,'ИПУ и ОКПУ'!$A$1:$O$3258,9,0),"")</f>
        <v/>
      </c>
      <c r="E3044" t="str">
        <f>IF(C3044&gt;0,IF(VLOOKUP(A3044,'ИПУ и ОКПУ'!$A$1:$O$3258,14,0)="Нет показаний","Нет показаний",""),"")</f>
        <v/>
      </c>
      <c r="F3044" t="str">
        <f>IF(AND(C3044&gt;0),SUMIF('ИПУ и ОКПУ'!$A$2:$A$3258,A3044,'ИПУ и ОКПУ'!$O$2:$O$3258),"")</f>
        <v/>
      </c>
      <c r="G3044">
        <f>VLOOKUP(A3044,'Лицевые счета'!$A$2:$K$4570,9,0)</f>
        <v>1</v>
      </c>
      <c r="H3044">
        <f>VLOOKUP(A3044,'Лицевые счета'!$A$2:$K$4570,10,0)</f>
        <v>118.7</v>
      </c>
      <c r="I3044" t="str">
        <f>VLOOKUP(A3044,'Лицевые счета'!$A$2:$K$4570,6,0)</f>
        <v>ФЛ</v>
      </c>
      <c r="J3044">
        <f>IF(AND(C3044=0,I3044="ФЛ"),G3044*H3044,"")</f>
        <v>118.7</v>
      </c>
      <c r="K3044" t="str">
        <f>IF(AND(C3044&gt;0,E3044="Нет показаний",I3044="ФЛ"),G3044*H3044,"")</f>
        <v/>
      </c>
    </row>
    <row r="3045" spans="1:11" x14ac:dyDescent="0.25">
      <c r="A3045" s="7">
        <v>437420</v>
      </c>
      <c r="B3045" s="7">
        <f>VLOOKUP(A3045,'Лицевые счета'!$A$1:$K$4570,2,0)</f>
        <v>431422</v>
      </c>
      <c r="C3045">
        <f>COUNTIF('ИПУ и ОКПУ'!$A$2:$A$3258,A3045)</f>
        <v>0</v>
      </c>
      <c r="D3045" t="str">
        <f>IF(C3045&gt;0,VLOOKUP(A3045,'ИПУ и ОКПУ'!$A$1:$O$3258,9,0),"")</f>
        <v/>
      </c>
      <c r="E3045" t="str">
        <f>IF(C3045&gt;0,IF(VLOOKUP(A3045,'ИПУ и ОКПУ'!$A$1:$O$3258,14,0)="Нет показаний","Нет показаний",""),"")</f>
        <v/>
      </c>
      <c r="F3045" t="str">
        <f>IF(AND(C3045&gt;0),SUMIF('ИПУ и ОКПУ'!$A$2:$A$3258,A3045,'ИПУ и ОКПУ'!$O$2:$O$3258),"")</f>
        <v/>
      </c>
      <c r="G3045">
        <f>VLOOKUP(A3045,'Лицевые счета'!$A$2:$K$4570,9,0)</f>
        <v>1</v>
      </c>
      <c r="H3045">
        <f>VLOOKUP(A3045,'Лицевые счета'!$A$2:$K$4570,10,0)</f>
        <v>92</v>
      </c>
      <c r="I3045" t="str">
        <f>VLOOKUP(A3045,'Лицевые счета'!$A$2:$K$4570,6,0)</f>
        <v>ФЛ</v>
      </c>
      <c r="J3045">
        <f>IF(AND(C3045=0,I3045="ФЛ"),G3045*H3045,"")</f>
        <v>92</v>
      </c>
      <c r="K3045" t="str">
        <f>IF(AND(C3045&gt;0,E3045="Нет показаний",I3045="ФЛ"),G3045*H3045,"")</f>
        <v/>
      </c>
    </row>
    <row r="3046" spans="1:11" x14ac:dyDescent="0.25">
      <c r="A3046" s="7">
        <v>437422</v>
      </c>
      <c r="B3046" s="7">
        <f>VLOOKUP(A3046,'Лицевые счета'!$A$1:$K$4570,2,0)</f>
        <v>431422</v>
      </c>
      <c r="C3046">
        <f>COUNTIF('ИПУ и ОКПУ'!$A$2:$A$3258,A3046)</f>
        <v>1</v>
      </c>
      <c r="D3046" t="str">
        <f>IF(C3046&gt;0,VLOOKUP(A3046,'ИПУ и ОКПУ'!$A$1:$O$3258,9,0),"")</f>
        <v>Одноставочный</v>
      </c>
      <c r="E3046" t="str">
        <f>IF(C3046&gt;0,IF(VLOOKUP(A3046,'ИПУ и ОКПУ'!$A$1:$O$3258,14,0)="Нет показаний","Нет показаний",""),"")</f>
        <v/>
      </c>
      <c r="F3046">
        <f>IF(AND(C3046&gt;0),SUMIF('ИПУ и ОКПУ'!$A$2:$A$3258,A3046,'ИПУ и ОКПУ'!$O$2:$O$3258),"")</f>
        <v>0</v>
      </c>
      <c r="G3046">
        <f>VLOOKUP(A3046,'Лицевые счета'!$A$2:$K$4570,9,0)</f>
        <v>1</v>
      </c>
      <c r="H3046">
        <f>VLOOKUP(A3046,'Лицевые счета'!$A$2:$K$4570,10,0)</f>
        <v>118.7</v>
      </c>
      <c r="I3046" t="str">
        <f>VLOOKUP(A3046,'Лицевые счета'!$A$2:$K$4570,6,0)</f>
        <v>ФЛ</v>
      </c>
      <c r="J3046" t="str">
        <f>IF(AND(C3046=0,I3046="ФЛ"),G3046*H3046,"")</f>
        <v/>
      </c>
      <c r="K3046" t="str">
        <f>IF(AND(C3046&gt;0,E3046="Нет показаний",I3046="ФЛ"),G3046*H3046,"")</f>
        <v/>
      </c>
    </row>
    <row r="3047" spans="1:11" x14ac:dyDescent="0.25">
      <c r="A3047" s="7">
        <v>437443</v>
      </c>
      <c r="B3047" s="7">
        <f>VLOOKUP(A3047,'Лицевые счета'!$A$1:$K$4570,2,0)</f>
        <v>431423</v>
      </c>
      <c r="C3047">
        <f>COUNTIF('ИПУ и ОКПУ'!$A$2:$A$3258,A3047)</f>
        <v>1</v>
      </c>
      <c r="D3047" t="str">
        <f>IF(C3047&gt;0,VLOOKUP(A3047,'ИПУ и ОКПУ'!$A$1:$O$3258,9,0),"")</f>
        <v>Одноставочный</v>
      </c>
      <c r="E3047" t="str">
        <f>IF(C3047&gt;0,IF(VLOOKUP(A3047,'ИПУ и ОКПУ'!$A$1:$O$3258,14,0)="Нет показаний","Нет показаний",""),"")</f>
        <v/>
      </c>
      <c r="F3047">
        <f>IF(AND(C3047&gt;0),SUMIF('ИПУ и ОКПУ'!$A$2:$A$3258,A3047,'ИПУ и ОКПУ'!$O$2:$O$3258),"")</f>
        <v>49</v>
      </c>
      <c r="G3047">
        <f>VLOOKUP(A3047,'Лицевые счета'!$A$2:$K$4570,9,0)</f>
        <v>1</v>
      </c>
      <c r="H3047">
        <f>VLOOKUP(A3047,'Лицевые счета'!$A$2:$K$4570,10,0)</f>
        <v>118.7</v>
      </c>
      <c r="I3047" t="str">
        <f>VLOOKUP(A3047,'Лицевые счета'!$A$2:$K$4570,6,0)</f>
        <v>ФЛ</v>
      </c>
      <c r="J3047" t="str">
        <f>IF(AND(C3047=0,I3047="ФЛ"),G3047*H3047,"")</f>
        <v/>
      </c>
      <c r="K3047" t="str">
        <f>IF(AND(C3047&gt;0,E3047="Нет показаний",I3047="ФЛ"),G3047*H3047,"")</f>
        <v/>
      </c>
    </row>
    <row r="3048" spans="1:11" x14ac:dyDescent="0.25">
      <c r="A3048" s="7">
        <v>437447</v>
      </c>
      <c r="B3048" s="7">
        <f>VLOOKUP(A3048,'Лицевые счета'!$A$1:$K$4570,2,0)</f>
        <v>431423</v>
      </c>
      <c r="C3048">
        <f>COUNTIF('ИПУ и ОКПУ'!$A$2:$A$3258,A3048)</f>
        <v>1</v>
      </c>
      <c r="D3048" t="str">
        <f>IF(C3048&gt;0,VLOOKUP(A3048,'ИПУ и ОКПУ'!$A$1:$O$3258,9,0),"")</f>
        <v>Одноставочный</v>
      </c>
      <c r="E3048" t="str">
        <f>IF(C3048&gt;0,IF(VLOOKUP(A3048,'ИПУ и ОКПУ'!$A$1:$O$3258,14,0)="Нет показаний","Нет показаний",""),"")</f>
        <v/>
      </c>
      <c r="F3048">
        <f>IF(AND(C3048&gt;0),SUMIF('ИПУ и ОКПУ'!$A$2:$A$3258,A3048,'ИПУ и ОКПУ'!$O$2:$O$3258),"")</f>
        <v>39</v>
      </c>
      <c r="G3048">
        <f>VLOOKUP(A3048,'Лицевые счета'!$A$2:$K$4570,9,0)</f>
        <v>1</v>
      </c>
      <c r="H3048">
        <f>VLOOKUP(A3048,'Лицевые счета'!$A$2:$K$4570,10,0)</f>
        <v>92</v>
      </c>
      <c r="I3048" t="str">
        <f>VLOOKUP(A3048,'Лицевые счета'!$A$2:$K$4570,6,0)</f>
        <v>ФЛ</v>
      </c>
      <c r="J3048" t="str">
        <f>IF(AND(C3048=0,I3048="ФЛ"),G3048*H3048,"")</f>
        <v/>
      </c>
      <c r="K3048" t="str">
        <f>IF(AND(C3048&gt;0,E3048="Нет показаний",I3048="ФЛ"),G3048*H3048,"")</f>
        <v/>
      </c>
    </row>
    <row r="3049" spans="1:11" x14ac:dyDescent="0.25">
      <c r="A3049" s="7">
        <v>437455</v>
      </c>
      <c r="B3049" s="7">
        <f>VLOOKUP(A3049,'Лицевые счета'!$A$1:$K$4570,2,0)</f>
        <v>431423</v>
      </c>
      <c r="C3049">
        <f>COUNTIF('ИПУ и ОКПУ'!$A$2:$A$3258,A3049)</f>
        <v>1</v>
      </c>
      <c r="D3049" t="str">
        <f>IF(C3049&gt;0,VLOOKUP(A3049,'ИПУ и ОКПУ'!$A$1:$O$3258,9,0),"")</f>
        <v>Одноставочный</v>
      </c>
      <c r="E3049" t="str">
        <f>IF(C3049&gt;0,IF(VLOOKUP(A3049,'ИПУ и ОКПУ'!$A$1:$O$3258,14,0)="Нет показаний","Нет показаний",""),"")</f>
        <v/>
      </c>
      <c r="F3049">
        <f>IF(AND(C3049&gt;0),SUMIF('ИПУ и ОКПУ'!$A$2:$A$3258,A3049,'ИПУ и ОКПУ'!$O$2:$O$3258),"")</f>
        <v>0</v>
      </c>
      <c r="G3049">
        <f>VLOOKUP(A3049,'Лицевые счета'!$A$2:$K$4570,9,0)</f>
        <v>1</v>
      </c>
      <c r="H3049">
        <f>VLOOKUP(A3049,'Лицевые счета'!$A$2:$K$4570,10,0)</f>
        <v>92</v>
      </c>
      <c r="I3049" t="str">
        <f>VLOOKUP(A3049,'Лицевые счета'!$A$2:$K$4570,6,0)</f>
        <v>ФЛ</v>
      </c>
      <c r="J3049" t="str">
        <f>IF(AND(C3049=0,I3049="ФЛ"),G3049*H3049,"")</f>
        <v/>
      </c>
      <c r="K3049" t="str">
        <f>IF(AND(C3049&gt;0,E3049="Нет показаний",I3049="ФЛ"),G3049*H3049,"")</f>
        <v/>
      </c>
    </row>
    <row r="3050" spans="1:11" x14ac:dyDescent="0.25">
      <c r="A3050" s="7">
        <v>437948</v>
      </c>
      <c r="B3050" s="7">
        <f>VLOOKUP(A3050,'Лицевые счета'!$A$1:$K$4570,2,0)</f>
        <v>431431</v>
      </c>
      <c r="C3050">
        <f>COUNTIF('ИПУ и ОКПУ'!$A$2:$A$3258,A3050)</f>
        <v>0</v>
      </c>
      <c r="D3050" t="str">
        <f>IF(C3050&gt;0,VLOOKUP(A3050,'ИПУ и ОКПУ'!$A$1:$O$3258,9,0),"")</f>
        <v/>
      </c>
      <c r="E3050" t="str">
        <f>IF(C3050&gt;0,IF(VLOOKUP(A3050,'ИПУ и ОКПУ'!$A$1:$O$3258,14,0)="Нет показаний","Нет показаний",""),"")</f>
        <v/>
      </c>
      <c r="F3050" t="str">
        <f>IF(AND(C3050&gt;0),SUMIF('ИПУ и ОКПУ'!$A$2:$A$3258,A3050,'ИПУ и ОКПУ'!$O$2:$O$3258),"")</f>
        <v/>
      </c>
      <c r="G3050">
        <f>VLOOKUP(A3050,'Лицевые счета'!$A$2:$K$4570,9,0)</f>
        <v>1</v>
      </c>
      <c r="H3050">
        <f>VLOOKUP(A3050,'Лицевые счета'!$A$2:$K$4570,10,0)</f>
        <v>92</v>
      </c>
      <c r="I3050" t="str">
        <f>VLOOKUP(A3050,'Лицевые счета'!$A$2:$K$4570,6,0)</f>
        <v>ФЛ</v>
      </c>
      <c r="J3050">
        <f>IF(AND(C3050=0,I3050="ФЛ"),G3050*H3050,"")</f>
        <v>92</v>
      </c>
      <c r="K3050" t="str">
        <f>IF(AND(C3050&gt;0,E3050="Нет показаний",I3050="ФЛ"),G3050*H3050,"")</f>
        <v/>
      </c>
    </row>
    <row r="3051" spans="1:11" x14ac:dyDescent="0.25">
      <c r="A3051" s="7">
        <v>437952</v>
      </c>
      <c r="B3051" s="7">
        <f>VLOOKUP(A3051,'Лицевые счета'!$A$1:$K$4570,2,0)</f>
        <v>431431</v>
      </c>
      <c r="C3051">
        <f>COUNTIF('ИПУ и ОКПУ'!$A$2:$A$3258,A3051)</f>
        <v>0</v>
      </c>
      <c r="D3051" t="str">
        <f>IF(C3051&gt;0,VLOOKUP(A3051,'ИПУ и ОКПУ'!$A$1:$O$3258,9,0),"")</f>
        <v/>
      </c>
      <c r="E3051" t="str">
        <f>IF(C3051&gt;0,IF(VLOOKUP(A3051,'ИПУ и ОКПУ'!$A$1:$O$3258,14,0)="Нет показаний","Нет показаний",""),"")</f>
        <v/>
      </c>
      <c r="F3051" t="str">
        <f>IF(AND(C3051&gt;0),SUMIF('ИПУ и ОКПУ'!$A$2:$A$3258,A3051,'ИПУ и ОКПУ'!$O$2:$O$3258),"")</f>
        <v/>
      </c>
      <c r="G3051">
        <f>VLOOKUP(A3051,'Лицевые счета'!$A$2:$K$4570,9,0)</f>
        <v>1</v>
      </c>
      <c r="H3051">
        <f>VLOOKUP(A3051,'Лицевые счета'!$A$2:$K$4570,10,0)</f>
        <v>92</v>
      </c>
      <c r="I3051" t="str">
        <f>VLOOKUP(A3051,'Лицевые счета'!$A$2:$K$4570,6,0)</f>
        <v>ФЛ</v>
      </c>
      <c r="J3051">
        <f>IF(AND(C3051=0,I3051="ФЛ"),G3051*H3051,"")</f>
        <v>92</v>
      </c>
      <c r="K3051" t="str">
        <f>IF(AND(C3051&gt;0,E3051="Нет показаний",I3051="ФЛ"),G3051*H3051,"")</f>
        <v/>
      </c>
    </row>
    <row r="3052" spans="1:11" x14ac:dyDescent="0.25">
      <c r="A3052" s="7">
        <v>437954</v>
      </c>
      <c r="B3052" s="7">
        <f>VLOOKUP(A3052,'Лицевые счета'!$A$1:$K$4570,2,0)</f>
        <v>431431</v>
      </c>
      <c r="C3052">
        <f>COUNTIF('ИПУ и ОКПУ'!$A$2:$A$3258,A3052)</f>
        <v>1</v>
      </c>
      <c r="D3052" t="str">
        <f>IF(C3052&gt;0,VLOOKUP(A3052,'ИПУ и ОКПУ'!$A$1:$O$3258,9,0),"")</f>
        <v>Одноставочный</v>
      </c>
      <c r="E3052" t="str">
        <f>IF(C3052&gt;0,IF(VLOOKUP(A3052,'ИПУ и ОКПУ'!$A$1:$O$3258,14,0)="Нет показаний","Нет показаний",""),"")</f>
        <v/>
      </c>
      <c r="F3052">
        <f>IF(AND(C3052&gt;0),SUMIF('ИПУ и ОКПУ'!$A$2:$A$3258,A3052,'ИПУ и ОКПУ'!$O$2:$O$3258),"")</f>
        <v>133.4</v>
      </c>
      <c r="G3052">
        <f>VLOOKUP(A3052,'Лицевые счета'!$A$2:$K$4570,9,0)</f>
        <v>1</v>
      </c>
      <c r="H3052">
        <f>VLOOKUP(A3052,'Лицевые счета'!$A$2:$K$4570,10,0)</f>
        <v>92</v>
      </c>
      <c r="I3052" t="str">
        <f>VLOOKUP(A3052,'Лицевые счета'!$A$2:$K$4570,6,0)</f>
        <v>ФЛ</v>
      </c>
      <c r="J3052" t="str">
        <f>IF(AND(C3052=0,I3052="ФЛ"),G3052*H3052,"")</f>
        <v/>
      </c>
      <c r="K3052" t="str">
        <f>IF(AND(C3052&gt;0,E3052="Нет показаний",I3052="ФЛ"),G3052*H3052,"")</f>
        <v/>
      </c>
    </row>
    <row r="3053" spans="1:11" x14ac:dyDescent="0.25">
      <c r="A3053" s="7">
        <v>437956</v>
      </c>
      <c r="B3053" s="7">
        <f>VLOOKUP(A3053,'Лицевые счета'!$A$1:$K$4570,2,0)</f>
        <v>431431</v>
      </c>
      <c r="C3053">
        <f>COUNTIF('ИПУ и ОКПУ'!$A$2:$A$3258,A3053)</f>
        <v>0</v>
      </c>
      <c r="D3053" t="str">
        <f>IF(C3053&gt;0,VLOOKUP(A3053,'ИПУ и ОКПУ'!$A$1:$O$3258,9,0),"")</f>
        <v/>
      </c>
      <c r="E3053" t="str">
        <f>IF(C3053&gt;0,IF(VLOOKUP(A3053,'ИПУ и ОКПУ'!$A$1:$O$3258,14,0)="Нет показаний","Нет показаний",""),"")</f>
        <v/>
      </c>
      <c r="F3053" t="str">
        <f>IF(AND(C3053&gt;0),SUMIF('ИПУ и ОКПУ'!$A$2:$A$3258,A3053,'ИПУ и ОКПУ'!$O$2:$O$3258),"")</f>
        <v/>
      </c>
      <c r="G3053">
        <f>VLOOKUP(A3053,'Лицевые счета'!$A$2:$K$4570,9,0)</f>
        <v>1</v>
      </c>
      <c r="H3053">
        <f>VLOOKUP(A3053,'Лицевые счета'!$A$2:$K$4570,10,0)</f>
        <v>92</v>
      </c>
      <c r="I3053" t="str">
        <f>VLOOKUP(A3053,'Лицевые счета'!$A$2:$K$4570,6,0)</f>
        <v>ФЛ</v>
      </c>
      <c r="J3053">
        <f>IF(AND(C3053=0,I3053="ФЛ"),G3053*H3053,"")</f>
        <v>92</v>
      </c>
      <c r="K3053" t="str">
        <f>IF(AND(C3053&gt;0,E3053="Нет показаний",I3053="ФЛ"),G3053*H3053,"")</f>
        <v/>
      </c>
    </row>
    <row r="3054" spans="1:11" x14ac:dyDescent="0.25">
      <c r="A3054" s="7">
        <v>437959</v>
      </c>
      <c r="B3054" s="7">
        <f>VLOOKUP(A3054,'Лицевые счета'!$A$1:$K$4570,2,0)</f>
        <v>431431</v>
      </c>
      <c r="C3054">
        <f>COUNTIF('ИПУ и ОКПУ'!$A$2:$A$3258,A3054)</f>
        <v>1</v>
      </c>
      <c r="D3054" t="str">
        <f>IF(C3054&gt;0,VLOOKUP(A3054,'ИПУ и ОКПУ'!$A$1:$O$3258,9,0),"")</f>
        <v>Одноставочный</v>
      </c>
      <c r="E3054" t="str">
        <f>IF(C3054&gt;0,IF(VLOOKUP(A3054,'ИПУ и ОКПУ'!$A$1:$O$3258,14,0)="Нет показаний","Нет показаний",""),"")</f>
        <v/>
      </c>
      <c r="F3054">
        <f>IF(AND(C3054&gt;0),SUMIF('ИПУ и ОКПУ'!$A$2:$A$3258,A3054,'ИПУ и ОКПУ'!$O$2:$O$3258),"")</f>
        <v>133.4</v>
      </c>
      <c r="G3054">
        <f>VLOOKUP(A3054,'Лицевые счета'!$A$2:$K$4570,9,0)</f>
        <v>1</v>
      </c>
      <c r="H3054">
        <f>VLOOKUP(A3054,'Лицевые счета'!$A$2:$K$4570,10,0)</f>
        <v>92</v>
      </c>
      <c r="I3054" t="str">
        <f>VLOOKUP(A3054,'Лицевые счета'!$A$2:$K$4570,6,0)</f>
        <v>ФЛ</v>
      </c>
      <c r="J3054" t="str">
        <f>IF(AND(C3054=0,I3054="ФЛ"),G3054*H3054,"")</f>
        <v/>
      </c>
      <c r="K3054" t="str">
        <f>IF(AND(C3054&gt;0,E3054="Нет показаний",I3054="ФЛ"),G3054*H3054,"")</f>
        <v/>
      </c>
    </row>
    <row r="3055" spans="1:11" x14ac:dyDescent="0.25">
      <c r="A3055" s="7">
        <v>437960</v>
      </c>
      <c r="B3055" s="7">
        <f>VLOOKUP(A3055,'Лицевые счета'!$A$1:$K$4570,2,0)</f>
        <v>431431</v>
      </c>
      <c r="C3055">
        <f>COUNTIF('ИПУ и ОКПУ'!$A$2:$A$3258,A3055)</f>
        <v>2</v>
      </c>
      <c r="D3055" t="str">
        <f>IF(C3055&gt;0,VLOOKUP(A3055,'ИПУ и ОКПУ'!$A$1:$O$3258,9,0),"")</f>
        <v>Одноставочный</v>
      </c>
      <c r="E3055" t="str">
        <f>IF(C3055&gt;0,IF(VLOOKUP(A3055,'ИПУ и ОКПУ'!$A$1:$O$3258,14,0)="Нет показаний","Нет показаний",""),"")</f>
        <v>Нет показаний</v>
      </c>
      <c r="F3055">
        <f>IF(AND(C3055&gt;0),SUMIF('ИПУ и ОКПУ'!$A$2:$A$3258,A3055,'ИПУ и ОКПУ'!$O$2:$O$3258),"")</f>
        <v>133.4</v>
      </c>
      <c r="G3055">
        <f>VLOOKUP(A3055,'Лицевые счета'!$A$2:$K$4570,9,0)</f>
        <v>1</v>
      </c>
      <c r="H3055">
        <f>VLOOKUP(A3055,'Лицевые счета'!$A$2:$K$4570,10,0)</f>
        <v>92</v>
      </c>
      <c r="I3055" t="str">
        <f>VLOOKUP(A3055,'Лицевые счета'!$A$2:$K$4570,6,0)</f>
        <v>ФЛ</v>
      </c>
      <c r="J3055" t="str">
        <f>IF(AND(C3055=0,I3055="ФЛ"),G3055*H3055,"")</f>
        <v/>
      </c>
      <c r="K3055">
        <f>IF(AND(C3055&gt;0,E3055="Нет показаний",I3055="ФЛ"),G3055*H3055,"")</f>
        <v>92</v>
      </c>
    </row>
    <row r="3056" spans="1:11" x14ac:dyDescent="0.25">
      <c r="A3056" s="7">
        <v>437963</v>
      </c>
      <c r="B3056" s="7">
        <f>VLOOKUP(A3056,'Лицевые счета'!$A$1:$K$4570,2,0)</f>
        <v>431431</v>
      </c>
      <c r="C3056">
        <f>COUNTIF('ИПУ и ОКПУ'!$A$2:$A$3258,A3056)</f>
        <v>0</v>
      </c>
      <c r="D3056" t="str">
        <f>IF(C3056&gt;0,VLOOKUP(A3056,'ИПУ и ОКПУ'!$A$1:$O$3258,9,0),"")</f>
        <v/>
      </c>
      <c r="E3056" t="str">
        <f>IF(C3056&gt;0,IF(VLOOKUP(A3056,'ИПУ и ОКПУ'!$A$1:$O$3258,14,0)="Нет показаний","Нет показаний",""),"")</f>
        <v/>
      </c>
      <c r="F3056" t="str">
        <f>IF(AND(C3056&gt;0),SUMIF('ИПУ и ОКПУ'!$A$2:$A$3258,A3056,'ИПУ и ОКПУ'!$O$2:$O$3258),"")</f>
        <v/>
      </c>
      <c r="G3056">
        <f>VLOOKUP(A3056,'Лицевые счета'!$A$2:$K$4570,9,0)</f>
        <v>1</v>
      </c>
      <c r="H3056">
        <f>VLOOKUP(A3056,'Лицевые счета'!$A$2:$K$4570,10,0)</f>
        <v>92</v>
      </c>
      <c r="I3056" t="str">
        <f>VLOOKUP(A3056,'Лицевые счета'!$A$2:$K$4570,6,0)</f>
        <v>ФЛ</v>
      </c>
      <c r="J3056">
        <f>IF(AND(C3056=0,I3056="ФЛ"),G3056*H3056,"")</f>
        <v>92</v>
      </c>
      <c r="K3056" t="str">
        <f>IF(AND(C3056&gt;0,E3056="Нет показаний",I3056="ФЛ"),G3056*H3056,"")</f>
        <v/>
      </c>
    </row>
    <row r="3057" spans="1:11" x14ac:dyDescent="0.25">
      <c r="A3057" s="7">
        <v>437967</v>
      </c>
      <c r="B3057" s="7">
        <f>VLOOKUP(A3057,'Лицевые счета'!$A$1:$K$4570,2,0)</f>
        <v>431431</v>
      </c>
      <c r="C3057">
        <f>COUNTIF('ИПУ и ОКПУ'!$A$2:$A$3258,A3057)</f>
        <v>0</v>
      </c>
      <c r="D3057" t="str">
        <f>IF(C3057&gt;0,VLOOKUP(A3057,'ИПУ и ОКПУ'!$A$1:$O$3258,9,0),"")</f>
        <v/>
      </c>
      <c r="E3057" t="str">
        <f>IF(C3057&gt;0,IF(VLOOKUP(A3057,'ИПУ и ОКПУ'!$A$1:$O$3258,14,0)="Нет показаний","Нет показаний",""),"")</f>
        <v/>
      </c>
      <c r="F3057" t="str">
        <f>IF(AND(C3057&gt;0),SUMIF('ИПУ и ОКПУ'!$A$2:$A$3258,A3057,'ИПУ и ОКПУ'!$O$2:$O$3258),"")</f>
        <v/>
      </c>
      <c r="G3057">
        <f>VLOOKUP(A3057,'Лицевые счета'!$A$2:$K$4570,9,0)</f>
        <v>1</v>
      </c>
      <c r="H3057">
        <f>VLOOKUP(A3057,'Лицевые счета'!$A$2:$K$4570,10,0)</f>
        <v>92</v>
      </c>
      <c r="I3057" t="str">
        <f>VLOOKUP(A3057,'Лицевые счета'!$A$2:$K$4570,6,0)</f>
        <v>ФЛ</v>
      </c>
      <c r="J3057">
        <f>IF(AND(C3057=0,I3057="ФЛ"),G3057*H3057,"")</f>
        <v>92</v>
      </c>
      <c r="K3057" t="str">
        <f>IF(AND(C3057&gt;0,E3057="Нет показаний",I3057="ФЛ"),G3057*H3057,"")</f>
        <v/>
      </c>
    </row>
    <row r="3058" spans="1:11" x14ac:dyDescent="0.25">
      <c r="A3058" s="7">
        <v>438005</v>
      </c>
      <c r="B3058" s="7">
        <f>VLOOKUP(A3058,'Лицевые счета'!$A$1:$K$4570,2,0)</f>
        <v>431433</v>
      </c>
      <c r="C3058">
        <f>COUNTIF('ИПУ и ОКПУ'!$A$2:$A$3258,A3058)</f>
        <v>1</v>
      </c>
      <c r="D3058" t="str">
        <f>IF(C3058&gt;0,VLOOKUP(A3058,'ИПУ и ОКПУ'!$A$1:$O$3258,9,0),"")</f>
        <v>Одноставочный</v>
      </c>
      <c r="E3058" t="str">
        <f>IF(C3058&gt;0,IF(VLOOKUP(A3058,'ИПУ и ОКПУ'!$A$1:$O$3258,14,0)="Нет показаний","Нет показаний",""),"")</f>
        <v>Нет показаний</v>
      </c>
      <c r="F3058">
        <f>IF(AND(C3058&gt;0),SUMIF('ИПУ и ОКПУ'!$A$2:$A$3258,A3058,'ИПУ и ОКПУ'!$O$2:$O$3258),"")</f>
        <v>0</v>
      </c>
      <c r="G3058">
        <f>VLOOKUP(A3058,'Лицевые счета'!$A$2:$K$4570,9,0)</f>
        <v>1</v>
      </c>
      <c r="H3058">
        <f>VLOOKUP(A3058,'Лицевые счета'!$A$2:$K$4570,10,0)</f>
        <v>92</v>
      </c>
      <c r="I3058" t="str">
        <f>VLOOKUP(A3058,'Лицевые счета'!$A$2:$K$4570,6,0)</f>
        <v>ФЛ</v>
      </c>
      <c r="J3058" t="str">
        <f>IF(AND(C3058=0,I3058="ФЛ"),G3058*H3058,"")</f>
        <v/>
      </c>
      <c r="K3058">
        <f>IF(AND(C3058&gt;0,E3058="Нет показаний",I3058="ФЛ"),G3058*H3058,"")</f>
        <v>92</v>
      </c>
    </row>
    <row r="3059" spans="1:11" x14ac:dyDescent="0.25">
      <c r="A3059" s="7">
        <v>438008</v>
      </c>
      <c r="B3059" s="7">
        <f>VLOOKUP(A3059,'Лицевые счета'!$A$1:$K$4570,2,0)</f>
        <v>431433</v>
      </c>
      <c r="C3059">
        <f>COUNTIF('ИПУ и ОКПУ'!$A$2:$A$3258,A3059)</f>
        <v>0</v>
      </c>
      <c r="D3059" t="str">
        <f>IF(C3059&gt;0,VLOOKUP(A3059,'ИПУ и ОКПУ'!$A$1:$O$3258,9,0),"")</f>
        <v/>
      </c>
      <c r="E3059" t="str">
        <f>IF(C3059&gt;0,IF(VLOOKUP(A3059,'ИПУ и ОКПУ'!$A$1:$O$3258,14,0)="Нет показаний","Нет показаний",""),"")</f>
        <v/>
      </c>
      <c r="F3059" t="str">
        <f>IF(AND(C3059&gt;0),SUMIF('ИПУ и ОКПУ'!$A$2:$A$3258,A3059,'ИПУ и ОКПУ'!$O$2:$O$3258),"")</f>
        <v/>
      </c>
      <c r="G3059">
        <f>VLOOKUP(A3059,'Лицевые счета'!$A$2:$K$4570,9,0)</f>
        <v>1</v>
      </c>
      <c r="H3059">
        <f>VLOOKUP(A3059,'Лицевые счета'!$A$2:$K$4570,10,0)</f>
        <v>92</v>
      </c>
      <c r="I3059" t="str">
        <f>VLOOKUP(A3059,'Лицевые счета'!$A$2:$K$4570,6,0)</f>
        <v>ФЛ</v>
      </c>
      <c r="J3059">
        <f>IF(AND(C3059=0,I3059="ФЛ"),G3059*H3059,"")</f>
        <v>92</v>
      </c>
      <c r="K3059" t="str">
        <f>IF(AND(C3059&gt;0,E3059="Нет показаний",I3059="ФЛ"),G3059*H3059,"")</f>
        <v/>
      </c>
    </row>
    <row r="3060" spans="1:11" x14ac:dyDescent="0.25">
      <c r="A3060" s="7">
        <v>438009</v>
      </c>
      <c r="B3060" s="7">
        <f>VLOOKUP(A3060,'Лицевые счета'!$A$1:$K$4570,2,0)</f>
        <v>431433</v>
      </c>
      <c r="C3060">
        <f>COUNTIF('ИПУ и ОКПУ'!$A$2:$A$3258,A3060)</f>
        <v>0</v>
      </c>
      <c r="D3060" t="str">
        <f>IF(C3060&gt;0,VLOOKUP(A3060,'ИПУ и ОКПУ'!$A$1:$O$3258,9,0),"")</f>
        <v/>
      </c>
      <c r="E3060" t="str">
        <f>IF(C3060&gt;0,IF(VLOOKUP(A3060,'ИПУ и ОКПУ'!$A$1:$O$3258,14,0)="Нет показаний","Нет показаний",""),"")</f>
        <v/>
      </c>
      <c r="F3060" t="str">
        <f>IF(AND(C3060&gt;0),SUMIF('ИПУ и ОКПУ'!$A$2:$A$3258,A3060,'ИПУ и ОКПУ'!$O$2:$O$3258),"")</f>
        <v/>
      </c>
      <c r="G3060">
        <f>VLOOKUP(A3060,'Лицевые счета'!$A$2:$K$4570,9,0)</f>
        <v>1</v>
      </c>
      <c r="H3060">
        <f>VLOOKUP(A3060,'Лицевые счета'!$A$2:$K$4570,10,0)</f>
        <v>92</v>
      </c>
      <c r="I3060" t="str">
        <f>VLOOKUP(A3060,'Лицевые счета'!$A$2:$K$4570,6,0)</f>
        <v>ФЛ</v>
      </c>
      <c r="J3060">
        <f>IF(AND(C3060=0,I3060="ФЛ"),G3060*H3060,"")</f>
        <v>92</v>
      </c>
      <c r="K3060" t="str">
        <f>IF(AND(C3060&gt;0,E3060="Нет показаний",I3060="ФЛ"),G3060*H3060,"")</f>
        <v/>
      </c>
    </row>
    <row r="3061" spans="1:11" x14ac:dyDescent="0.25">
      <c r="A3061" s="7">
        <v>438012</v>
      </c>
      <c r="B3061" s="7">
        <f>VLOOKUP(A3061,'Лицевые счета'!$A$1:$K$4570,2,0)</f>
        <v>431433</v>
      </c>
      <c r="C3061">
        <f>COUNTIF('ИПУ и ОКПУ'!$A$2:$A$3258,A3061)</f>
        <v>1</v>
      </c>
      <c r="D3061" t="str">
        <f>IF(C3061&gt;0,VLOOKUP(A3061,'ИПУ и ОКПУ'!$A$1:$O$3258,9,0),"")</f>
        <v>Одноставочный</v>
      </c>
      <c r="E3061" t="str">
        <f>IF(C3061&gt;0,IF(VLOOKUP(A3061,'ИПУ и ОКПУ'!$A$1:$O$3258,14,0)="Нет показаний","Нет показаний",""),"")</f>
        <v/>
      </c>
      <c r="F3061">
        <f>IF(AND(C3061&gt;0),SUMIF('ИПУ и ОКПУ'!$A$2:$A$3258,A3061,'ИПУ и ОКПУ'!$O$2:$O$3258),"")</f>
        <v>300</v>
      </c>
      <c r="G3061">
        <f>VLOOKUP(A3061,'Лицевые счета'!$A$2:$K$4570,9,0)</f>
        <v>1</v>
      </c>
      <c r="H3061">
        <f>VLOOKUP(A3061,'Лицевые счета'!$A$2:$K$4570,10,0)</f>
        <v>92</v>
      </c>
      <c r="I3061" t="str">
        <f>VLOOKUP(A3061,'Лицевые счета'!$A$2:$K$4570,6,0)</f>
        <v>ФЛ</v>
      </c>
      <c r="J3061" t="str">
        <f>IF(AND(C3061=0,I3061="ФЛ"),G3061*H3061,"")</f>
        <v/>
      </c>
      <c r="K3061" t="str">
        <f>IF(AND(C3061&gt;0,E3061="Нет показаний",I3061="ФЛ"),G3061*H3061,"")</f>
        <v/>
      </c>
    </row>
    <row r="3062" spans="1:11" x14ac:dyDescent="0.25">
      <c r="A3062" s="7">
        <v>438017</v>
      </c>
      <c r="B3062" s="7">
        <f>VLOOKUP(A3062,'Лицевые счета'!$A$1:$K$4570,2,0)</f>
        <v>431433</v>
      </c>
      <c r="C3062">
        <f>COUNTIF('ИПУ и ОКПУ'!$A$2:$A$3258,A3062)</f>
        <v>0</v>
      </c>
      <c r="D3062" t="str">
        <f>IF(C3062&gt;0,VLOOKUP(A3062,'ИПУ и ОКПУ'!$A$1:$O$3258,9,0),"")</f>
        <v/>
      </c>
      <c r="E3062" t="str">
        <f>IF(C3062&gt;0,IF(VLOOKUP(A3062,'ИПУ и ОКПУ'!$A$1:$O$3258,14,0)="Нет показаний","Нет показаний",""),"")</f>
        <v/>
      </c>
      <c r="F3062" t="str">
        <f>IF(AND(C3062&gt;0),SUMIF('ИПУ и ОКПУ'!$A$2:$A$3258,A3062,'ИПУ и ОКПУ'!$O$2:$O$3258),"")</f>
        <v/>
      </c>
      <c r="G3062">
        <f>VLOOKUP(A3062,'Лицевые счета'!$A$2:$K$4570,9,0)</f>
        <v>1</v>
      </c>
      <c r="H3062">
        <f>VLOOKUP(A3062,'Лицевые счета'!$A$2:$K$4570,10,0)</f>
        <v>92</v>
      </c>
      <c r="I3062" t="str">
        <f>VLOOKUP(A3062,'Лицевые счета'!$A$2:$K$4570,6,0)</f>
        <v>ФЛ</v>
      </c>
      <c r="J3062">
        <f>IF(AND(C3062=0,I3062="ФЛ"),G3062*H3062,"")</f>
        <v>92</v>
      </c>
      <c r="K3062" t="str">
        <f>IF(AND(C3062&gt;0,E3062="Нет показаний",I3062="ФЛ"),G3062*H3062,"")</f>
        <v/>
      </c>
    </row>
    <row r="3063" spans="1:11" x14ac:dyDescent="0.25">
      <c r="A3063" s="7">
        <v>438779</v>
      </c>
      <c r="B3063" s="7">
        <f>VLOOKUP(A3063,'Лицевые счета'!$A$1:$K$4570,2,0)</f>
        <v>431445</v>
      </c>
      <c r="C3063">
        <f>COUNTIF('ИПУ и ОКПУ'!$A$2:$A$3258,A3063)</f>
        <v>1</v>
      </c>
      <c r="D3063" t="str">
        <f>IF(C3063&gt;0,VLOOKUP(A3063,'ИПУ и ОКПУ'!$A$1:$O$3258,9,0),"")</f>
        <v>Одноставочный</v>
      </c>
      <c r="E3063" t="str">
        <f>IF(C3063&gt;0,IF(VLOOKUP(A3063,'ИПУ и ОКПУ'!$A$1:$O$3258,14,0)="Нет показаний","Нет показаний",""),"")</f>
        <v/>
      </c>
      <c r="F3063">
        <f>IF(AND(C3063&gt;0),SUMIF('ИПУ и ОКПУ'!$A$2:$A$3258,A3063,'ИПУ и ОКПУ'!$O$2:$O$3258),"")</f>
        <v>1</v>
      </c>
      <c r="G3063">
        <f>VLOOKUP(A3063,'Лицевые счета'!$A$2:$K$4570,9,0)</f>
        <v>1</v>
      </c>
      <c r="H3063">
        <f>VLOOKUP(A3063,'Лицевые счета'!$A$2:$K$4570,10,0)</f>
        <v>118.7</v>
      </c>
      <c r="I3063" t="str">
        <f>VLOOKUP(A3063,'Лицевые счета'!$A$2:$K$4570,6,0)</f>
        <v>ФЛ</v>
      </c>
      <c r="J3063" t="str">
        <f>IF(AND(C3063=0,I3063="ФЛ"),G3063*H3063,"")</f>
        <v/>
      </c>
      <c r="K3063" t="str">
        <f>IF(AND(C3063&gt;0,E3063="Нет показаний",I3063="ФЛ"),G3063*H3063,"")</f>
        <v/>
      </c>
    </row>
    <row r="3064" spans="1:11" x14ac:dyDescent="0.25">
      <c r="A3064" s="7">
        <v>438781</v>
      </c>
      <c r="B3064" s="7">
        <f>VLOOKUP(A3064,'Лицевые счета'!$A$1:$K$4570,2,0)</f>
        <v>431445</v>
      </c>
      <c r="C3064">
        <f>COUNTIF('ИПУ и ОКПУ'!$A$2:$A$3258,A3064)</f>
        <v>1</v>
      </c>
      <c r="D3064" t="str">
        <f>IF(C3064&gt;0,VLOOKUP(A3064,'ИПУ и ОКПУ'!$A$1:$O$3258,9,0),"")</f>
        <v>Одноставочный</v>
      </c>
      <c r="E3064" t="str">
        <f>IF(C3064&gt;0,IF(VLOOKUP(A3064,'ИПУ и ОКПУ'!$A$1:$O$3258,14,0)="Нет показаний","Нет показаний",""),"")</f>
        <v/>
      </c>
      <c r="F3064">
        <f>IF(AND(C3064&gt;0),SUMIF('ИПУ и ОКПУ'!$A$2:$A$3258,A3064,'ИПУ и ОКПУ'!$O$2:$O$3258),"")</f>
        <v>424</v>
      </c>
      <c r="G3064">
        <f>VLOOKUP(A3064,'Лицевые счета'!$A$2:$K$4570,9,0)</f>
        <v>1</v>
      </c>
      <c r="H3064">
        <f>VLOOKUP(A3064,'Лицевые счета'!$A$2:$K$4570,10,0)</f>
        <v>118.7</v>
      </c>
      <c r="I3064" t="str">
        <f>VLOOKUP(A3064,'Лицевые счета'!$A$2:$K$4570,6,0)</f>
        <v>ФЛ</v>
      </c>
      <c r="J3064" t="str">
        <f>IF(AND(C3064=0,I3064="ФЛ"),G3064*H3064,"")</f>
        <v/>
      </c>
      <c r="K3064" t="str">
        <f>IF(AND(C3064&gt;0,E3064="Нет показаний",I3064="ФЛ"),G3064*H3064,"")</f>
        <v/>
      </c>
    </row>
    <row r="3065" spans="1:11" x14ac:dyDescent="0.25">
      <c r="A3065" s="7">
        <v>438786</v>
      </c>
      <c r="B3065" s="7">
        <f>VLOOKUP(A3065,'Лицевые счета'!$A$1:$K$4570,2,0)</f>
        <v>431445</v>
      </c>
      <c r="C3065">
        <f>COUNTIF('ИПУ и ОКПУ'!$A$2:$A$3258,A3065)</f>
        <v>1</v>
      </c>
      <c r="D3065" t="str">
        <f>IF(C3065&gt;0,VLOOKUP(A3065,'ИПУ и ОКПУ'!$A$1:$O$3258,9,0),"")</f>
        <v>Одноставочный</v>
      </c>
      <c r="E3065" t="str">
        <f>IF(C3065&gt;0,IF(VLOOKUP(A3065,'ИПУ и ОКПУ'!$A$1:$O$3258,14,0)="Нет показаний","Нет показаний",""),"")</f>
        <v>Нет показаний</v>
      </c>
      <c r="F3065">
        <f>IF(AND(C3065&gt;0),SUMIF('ИПУ и ОКПУ'!$A$2:$A$3258,A3065,'ИПУ и ОКПУ'!$O$2:$O$3258),"")</f>
        <v>0</v>
      </c>
      <c r="G3065">
        <f>VLOOKUP(A3065,'Лицевые счета'!$A$2:$K$4570,9,0)</f>
        <v>1</v>
      </c>
      <c r="H3065">
        <f>VLOOKUP(A3065,'Лицевые счета'!$A$2:$K$4570,10,0)</f>
        <v>92</v>
      </c>
      <c r="I3065" t="str">
        <f>VLOOKUP(A3065,'Лицевые счета'!$A$2:$K$4570,6,0)</f>
        <v>ФЛ</v>
      </c>
      <c r="J3065" t="str">
        <f>IF(AND(C3065=0,I3065="ФЛ"),G3065*H3065,"")</f>
        <v/>
      </c>
      <c r="K3065">
        <f>IF(AND(C3065&gt;0,E3065="Нет показаний",I3065="ФЛ"),G3065*H3065,"")</f>
        <v>92</v>
      </c>
    </row>
    <row r="3066" spans="1:11" x14ac:dyDescent="0.25">
      <c r="A3066" s="7">
        <v>438798</v>
      </c>
      <c r="B3066" s="7">
        <f>VLOOKUP(A3066,'Лицевые счета'!$A$1:$K$4570,2,0)</f>
        <v>431445</v>
      </c>
      <c r="C3066">
        <f>COUNTIF('ИПУ и ОКПУ'!$A$2:$A$3258,A3066)</f>
        <v>1</v>
      </c>
      <c r="D3066" t="str">
        <f>IF(C3066&gt;0,VLOOKUP(A3066,'ИПУ и ОКПУ'!$A$1:$O$3258,9,0),"")</f>
        <v>Одноставочный</v>
      </c>
      <c r="E3066" t="str">
        <f>IF(C3066&gt;0,IF(VLOOKUP(A3066,'ИПУ и ОКПУ'!$A$1:$O$3258,14,0)="Нет показаний","Нет показаний",""),"")</f>
        <v/>
      </c>
      <c r="F3066">
        <f>IF(AND(C3066&gt;0),SUMIF('ИПУ и ОКПУ'!$A$2:$A$3258,A3066,'ИПУ и ОКПУ'!$O$2:$O$3258),"")</f>
        <v>100</v>
      </c>
      <c r="G3066">
        <f>VLOOKUP(A3066,'Лицевые счета'!$A$2:$K$4570,9,0)</f>
        <v>1</v>
      </c>
      <c r="H3066">
        <f>VLOOKUP(A3066,'Лицевые счета'!$A$2:$K$4570,10,0)</f>
        <v>118.7</v>
      </c>
      <c r="I3066" t="str">
        <f>VLOOKUP(A3066,'Лицевые счета'!$A$2:$K$4570,6,0)</f>
        <v>ФЛ</v>
      </c>
      <c r="J3066" t="str">
        <f>IF(AND(C3066=0,I3066="ФЛ"),G3066*H3066,"")</f>
        <v/>
      </c>
      <c r="K3066" t="str">
        <f>IF(AND(C3066&gt;0,E3066="Нет показаний",I3066="ФЛ"),G3066*H3066,"")</f>
        <v/>
      </c>
    </row>
    <row r="3067" spans="1:11" x14ac:dyDescent="0.25">
      <c r="A3067" s="7">
        <v>438800</v>
      </c>
      <c r="B3067" s="7">
        <f>VLOOKUP(A3067,'Лицевые счета'!$A$1:$K$4570,2,0)</f>
        <v>431445</v>
      </c>
      <c r="C3067">
        <f>COUNTIF('ИПУ и ОКПУ'!$A$2:$A$3258,A3067)</f>
        <v>1</v>
      </c>
      <c r="D3067" t="str">
        <f>IF(C3067&gt;0,VLOOKUP(A3067,'ИПУ и ОКПУ'!$A$1:$O$3258,9,0),"")</f>
        <v>Одноставочный</v>
      </c>
      <c r="E3067" t="str">
        <f>IF(C3067&gt;0,IF(VLOOKUP(A3067,'ИПУ и ОКПУ'!$A$1:$O$3258,14,0)="Нет показаний","Нет показаний",""),"")</f>
        <v>Нет показаний</v>
      </c>
      <c r="F3067">
        <f>IF(AND(C3067&gt;0),SUMIF('ИПУ и ОКПУ'!$A$2:$A$3258,A3067,'ИПУ и ОКПУ'!$O$2:$O$3258),"")</f>
        <v>0</v>
      </c>
      <c r="G3067">
        <f>VLOOKUP(A3067,'Лицевые счета'!$A$2:$K$4570,9,0)</f>
        <v>1</v>
      </c>
      <c r="H3067">
        <f>VLOOKUP(A3067,'Лицевые счета'!$A$2:$K$4570,10,0)</f>
        <v>118.7</v>
      </c>
      <c r="I3067" t="str">
        <f>VLOOKUP(A3067,'Лицевые счета'!$A$2:$K$4570,6,0)</f>
        <v>ФЛ</v>
      </c>
      <c r="J3067" t="str">
        <f>IF(AND(C3067=0,I3067="ФЛ"),G3067*H3067,"")</f>
        <v/>
      </c>
      <c r="K3067">
        <f>IF(AND(C3067&gt;0,E3067="Нет показаний",I3067="ФЛ"),G3067*H3067,"")</f>
        <v>118.7</v>
      </c>
    </row>
    <row r="3068" spans="1:11" x14ac:dyDescent="0.25">
      <c r="A3068" s="7">
        <v>438804</v>
      </c>
      <c r="B3068" s="7">
        <f>VLOOKUP(A3068,'Лицевые счета'!$A$1:$K$4570,2,0)</f>
        <v>431445</v>
      </c>
      <c r="C3068">
        <f>COUNTIF('ИПУ и ОКПУ'!$A$2:$A$3258,A3068)</f>
        <v>1</v>
      </c>
      <c r="D3068" t="str">
        <f>IF(C3068&gt;0,VLOOKUP(A3068,'ИПУ и ОКПУ'!$A$1:$O$3258,9,0),"")</f>
        <v>Одноставочный</v>
      </c>
      <c r="E3068" t="str">
        <f>IF(C3068&gt;0,IF(VLOOKUP(A3068,'ИПУ и ОКПУ'!$A$1:$O$3258,14,0)="Нет показаний","Нет показаний",""),"")</f>
        <v/>
      </c>
      <c r="F3068">
        <f>IF(AND(C3068&gt;0),SUMIF('ИПУ и ОКПУ'!$A$2:$A$3258,A3068,'ИПУ и ОКПУ'!$O$2:$O$3258),"")</f>
        <v>53</v>
      </c>
      <c r="G3068">
        <f>VLOOKUP(A3068,'Лицевые счета'!$A$2:$K$4570,9,0)</f>
        <v>1</v>
      </c>
      <c r="H3068">
        <f>VLOOKUP(A3068,'Лицевые счета'!$A$2:$K$4570,10,0)</f>
        <v>118.7</v>
      </c>
      <c r="I3068" t="str">
        <f>VLOOKUP(A3068,'Лицевые счета'!$A$2:$K$4570,6,0)</f>
        <v>ФЛ</v>
      </c>
      <c r="J3068" t="str">
        <f>IF(AND(C3068=0,I3068="ФЛ"),G3068*H3068,"")</f>
        <v/>
      </c>
      <c r="K3068" t="str">
        <f>IF(AND(C3068&gt;0,E3068="Нет показаний",I3068="ФЛ"),G3068*H3068,"")</f>
        <v/>
      </c>
    </row>
    <row r="3069" spans="1:11" x14ac:dyDescent="0.25">
      <c r="A3069" s="7">
        <v>438810</v>
      </c>
      <c r="B3069" s="7">
        <f>VLOOKUP(A3069,'Лицевые счета'!$A$1:$K$4570,2,0)</f>
        <v>431445</v>
      </c>
      <c r="C3069">
        <f>COUNTIF('ИПУ и ОКПУ'!$A$2:$A$3258,A3069)</f>
        <v>0</v>
      </c>
      <c r="D3069" t="str">
        <f>IF(C3069&gt;0,VLOOKUP(A3069,'ИПУ и ОКПУ'!$A$1:$O$3258,9,0),"")</f>
        <v/>
      </c>
      <c r="E3069" t="str">
        <f>IF(C3069&gt;0,IF(VLOOKUP(A3069,'ИПУ и ОКПУ'!$A$1:$O$3258,14,0)="Нет показаний","Нет показаний",""),"")</f>
        <v/>
      </c>
      <c r="F3069" t="str">
        <f>IF(AND(C3069&gt;0),SUMIF('ИПУ и ОКПУ'!$A$2:$A$3258,A3069,'ИПУ и ОКПУ'!$O$2:$O$3258),"")</f>
        <v/>
      </c>
      <c r="G3069">
        <f>VLOOKUP(A3069,'Лицевые счета'!$A$2:$K$4570,9,0)</f>
        <v>1</v>
      </c>
      <c r="H3069">
        <f>VLOOKUP(A3069,'Лицевые счета'!$A$2:$K$4570,10,0)</f>
        <v>92</v>
      </c>
      <c r="I3069" t="str">
        <f>VLOOKUP(A3069,'Лицевые счета'!$A$2:$K$4570,6,0)</f>
        <v>ФЛ</v>
      </c>
      <c r="J3069">
        <f>IF(AND(C3069=0,I3069="ФЛ"),G3069*H3069,"")</f>
        <v>92</v>
      </c>
      <c r="K3069" t="str">
        <f>IF(AND(C3069&gt;0,E3069="Нет показаний",I3069="ФЛ"),G3069*H3069,"")</f>
        <v/>
      </c>
    </row>
    <row r="3070" spans="1:11" x14ac:dyDescent="0.25">
      <c r="A3070" s="7">
        <v>438814</v>
      </c>
      <c r="B3070" s="7">
        <f>VLOOKUP(A3070,'Лицевые счета'!$A$1:$K$4570,2,0)</f>
        <v>431446</v>
      </c>
      <c r="C3070">
        <f>COUNTIF('ИПУ и ОКПУ'!$A$2:$A$3258,A3070)</f>
        <v>0</v>
      </c>
      <c r="D3070" t="str">
        <f>IF(C3070&gt;0,VLOOKUP(A3070,'ИПУ и ОКПУ'!$A$1:$O$3258,9,0),"")</f>
        <v/>
      </c>
      <c r="E3070" t="str">
        <f>IF(C3070&gt;0,IF(VLOOKUP(A3070,'ИПУ и ОКПУ'!$A$1:$O$3258,14,0)="Нет показаний","Нет показаний",""),"")</f>
        <v/>
      </c>
      <c r="F3070" t="str">
        <f>IF(AND(C3070&gt;0),SUMIF('ИПУ и ОКПУ'!$A$2:$A$3258,A3070,'ИПУ и ОКПУ'!$O$2:$O$3258),"")</f>
        <v/>
      </c>
      <c r="G3070">
        <f>VLOOKUP(A3070,'Лицевые счета'!$A$2:$K$4570,9,0)</f>
        <v>1</v>
      </c>
      <c r="H3070">
        <f>VLOOKUP(A3070,'Лицевые счета'!$A$2:$K$4570,10,0)</f>
        <v>118.7</v>
      </c>
      <c r="I3070" t="str">
        <f>VLOOKUP(A3070,'Лицевые счета'!$A$2:$K$4570,6,0)</f>
        <v>ФЛ</v>
      </c>
      <c r="J3070">
        <f>IF(AND(C3070=0,I3070="ФЛ"),G3070*H3070,"")</f>
        <v>118.7</v>
      </c>
      <c r="K3070" t="str">
        <f>IF(AND(C3070&gt;0,E3070="Нет показаний",I3070="ФЛ"),G3070*H3070,"")</f>
        <v/>
      </c>
    </row>
    <row r="3071" spans="1:11" x14ac:dyDescent="0.25">
      <c r="A3071" s="7">
        <v>438816</v>
      </c>
      <c r="B3071" s="7">
        <f>VLOOKUP(A3071,'Лицевые счета'!$A$1:$K$4570,2,0)</f>
        <v>431446</v>
      </c>
      <c r="C3071">
        <f>COUNTIF('ИПУ и ОКПУ'!$A$2:$A$3258,A3071)</f>
        <v>1</v>
      </c>
      <c r="D3071" t="str">
        <f>IF(C3071&gt;0,VLOOKUP(A3071,'ИПУ и ОКПУ'!$A$1:$O$3258,9,0),"")</f>
        <v>Одноставочный</v>
      </c>
      <c r="E3071" t="str">
        <f>IF(C3071&gt;0,IF(VLOOKUP(A3071,'ИПУ и ОКПУ'!$A$1:$O$3258,14,0)="Нет показаний","Нет показаний",""),"")</f>
        <v>Нет показаний</v>
      </c>
      <c r="F3071">
        <f>IF(AND(C3071&gt;0),SUMIF('ИПУ и ОКПУ'!$A$2:$A$3258,A3071,'ИПУ и ОКПУ'!$O$2:$O$3258),"")</f>
        <v>0</v>
      </c>
      <c r="G3071">
        <f>VLOOKUP(A3071,'Лицевые счета'!$A$2:$K$4570,9,0)</f>
        <v>1</v>
      </c>
      <c r="H3071">
        <f>VLOOKUP(A3071,'Лицевые счета'!$A$2:$K$4570,10,0)</f>
        <v>92</v>
      </c>
      <c r="I3071" t="str">
        <f>VLOOKUP(A3071,'Лицевые счета'!$A$2:$K$4570,6,0)</f>
        <v>ФЛ</v>
      </c>
      <c r="J3071" t="str">
        <f>IF(AND(C3071=0,I3071="ФЛ"),G3071*H3071,"")</f>
        <v/>
      </c>
      <c r="K3071">
        <f>IF(AND(C3071&gt;0,E3071="Нет показаний",I3071="ФЛ"),G3071*H3071,"")</f>
        <v>92</v>
      </c>
    </row>
    <row r="3072" spans="1:11" x14ac:dyDescent="0.25">
      <c r="A3072" s="7">
        <v>438818</v>
      </c>
      <c r="B3072" s="7">
        <f>VLOOKUP(A3072,'Лицевые счета'!$A$1:$K$4570,2,0)</f>
        <v>431446</v>
      </c>
      <c r="C3072">
        <f>COUNTIF('ИПУ и ОКПУ'!$A$2:$A$3258,A3072)</f>
        <v>1</v>
      </c>
      <c r="D3072" t="str">
        <f>IF(C3072&gt;0,VLOOKUP(A3072,'ИПУ и ОКПУ'!$A$1:$O$3258,9,0),"")</f>
        <v>Одноставочный</v>
      </c>
      <c r="E3072" t="str">
        <f>IF(C3072&gt;0,IF(VLOOKUP(A3072,'ИПУ и ОКПУ'!$A$1:$O$3258,14,0)="Нет показаний","Нет показаний",""),"")</f>
        <v/>
      </c>
      <c r="F3072">
        <f>IF(AND(C3072&gt;0),SUMIF('ИПУ и ОКПУ'!$A$2:$A$3258,A3072,'ИПУ и ОКПУ'!$O$2:$O$3258),"")</f>
        <v>220</v>
      </c>
      <c r="G3072">
        <f>VLOOKUP(A3072,'Лицевые счета'!$A$2:$K$4570,9,0)</f>
        <v>1</v>
      </c>
      <c r="H3072">
        <f>VLOOKUP(A3072,'Лицевые счета'!$A$2:$K$4570,10,0)</f>
        <v>118.7</v>
      </c>
      <c r="I3072" t="str">
        <f>VLOOKUP(A3072,'Лицевые счета'!$A$2:$K$4570,6,0)</f>
        <v>ФЛ</v>
      </c>
      <c r="J3072" t="str">
        <f>IF(AND(C3072=0,I3072="ФЛ"),G3072*H3072,"")</f>
        <v/>
      </c>
      <c r="K3072" t="str">
        <f>IF(AND(C3072&gt;0,E3072="Нет показаний",I3072="ФЛ"),G3072*H3072,"")</f>
        <v/>
      </c>
    </row>
    <row r="3073" spans="1:11" x14ac:dyDescent="0.25">
      <c r="A3073" s="7">
        <v>438824</v>
      </c>
      <c r="B3073" s="7">
        <f>VLOOKUP(A3073,'Лицевые счета'!$A$1:$K$4570,2,0)</f>
        <v>431446</v>
      </c>
      <c r="C3073">
        <f>COUNTIF('ИПУ и ОКПУ'!$A$2:$A$3258,A3073)</f>
        <v>1</v>
      </c>
      <c r="D3073" t="str">
        <f>IF(C3073&gt;0,VLOOKUP(A3073,'ИПУ и ОКПУ'!$A$1:$O$3258,9,0),"")</f>
        <v>Одноставочный</v>
      </c>
      <c r="E3073" t="str">
        <f>IF(C3073&gt;0,IF(VLOOKUP(A3073,'ИПУ и ОКПУ'!$A$1:$O$3258,14,0)="Нет показаний","Нет показаний",""),"")</f>
        <v/>
      </c>
      <c r="F3073">
        <f>IF(AND(C3073&gt;0),SUMIF('ИПУ и ОКПУ'!$A$2:$A$3258,A3073,'ИПУ и ОКПУ'!$O$2:$O$3258),"")</f>
        <v>0</v>
      </c>
      <c r="G3073">
        <f>VLOOKUP(A3073,'Лицевые счета'!$A$2:$K$4570,9,0)</f>
        <v>1</v>
      </c>
      <c r="H3073">
        <f>VLOOKUP(A3073,'Лицевые счета'!$A$2:$K$4570,10,0)</f>
        <v>92</v>
      </c>
      <c r="I3073" t="str">
        <f>VLOOKUP(A3073,'Лицевые счета'!$A$2:$K$4570,6,0)</f>
        <v>ФЛ</v>
      </c>
      <c r="J3073" t="str">
        <f>IF(AND(C3073=0,I3073="ФЛ"),G3073*H3073,"")</f>
        <v/>
      </c>
      <c r="K3073" t="str">
        <f>IF(AND(C3073&gt;0,E3073="Нет показаний",I3073="ФЛ"),G3073*H3073,"")</f>
        <v/>
      </c>
    </row>
    <row r="3074" spans="1:11" x14ac:dyDescent="0.25">
      <c r="A3074" s="7">
        <v>438828</v>
      </c>
      <c r="B3074" s="7">
        <f>VLOOKUP(A3074,'Лицевые счета'!$A$1:$K$4570,2,0)</f>
        <v>431446</v>
      </c>
      <c r="C3074">
        <f>COUNTIF('ИПУ и ОКПУ'!$A$2:$A$3258,A3074)</f>
        <v>1</v>
      </c>
      <c r="D3074" t="str">
        <f>IF(C3074&gt;0,VLOOKUP(A3074,'ИПУ и ОКПУ'!$A$1:$O$3258,9,0),"")</f>
        <v>Одноставочный</v>
      </c>
      <c r="E3074" t="str">
        <f>IF(C3074&gt;0,IF(VLOOKUP(A3074,'ИПУ и ОКПУ'!$A$1:$O$3258,14,0)="Нет показаний","Нет показаний",""),"")</f>
        <v/>
      </c>
      <c r="F3074">
        <f>IF(AND(C3074&gt;0),SUMIF('ИПУ и ОКПУ'!$A$2:$A$3258,A3074,'ИПУ и ОКПУ'!$O$2:$O$3258),"")</f>
        <v>86</v>
      </c>
      <c r="G3074">
        <f>VLOOKUP(A3074,'Лицевые счета'!$A$2:$K$4570,9,0)</f>
        <v>1</v>
      </c>
      <c r="H3074">
        <f>VLOOKUP(A3074,'Лицевые счета'!$A$2:$K$4570,10,0)</f>
        <v>118.7</v>
      </c>
      <c r="I3074" t="str">
        <f>VLOOKUP(A3074,'Лицевые счета'!$A$2:$K$4570,6,0)</f>
        <v>ФЛ</v>
      </c>
      <c r="J3074" t="str">
        <f>IF(AND(C3074=0,I3074="ФЛ"),G3074*H3074,"")</f>
        <v/>
      </c>
      <c r="K3074" t="str">
        <f>IF(AND(C3074&gt;0,E3074="Нет показаний",I3074="ФЛ"),G3074*H3074,"")</f>
        <v/>
      </c>
    </row>
    <row r="3075" spans="1:11" x14ac:dyDescent="0.25">
      <c r="A3075" s="7">
        <v>438833</v>
      </c>
      <c r="B3075" s="7">
        <f>VLOOKUP(A3075,'Лицевые счета'!$A$1:$K$4570,2,0)</f>
        <v>431446</v>
      </c>
      <c r="C3075">
        <f>COUNTIF('ИПУ и ОКПУ'!$A$2:$A$3258,A3075)</f>
        <v>1</v>
      </c>
      <c r="D3075" t="str">
        <f>IF(C3075&gt;0,VLOOKUP(A3075,'ИПУ и ОКПУ'!$A$1:$O$3258,9,0),"")</f>
        <v>Одноставочный</v>
      </c>
      <c r="E3075" t="str">
        <f>IF(C3075&gt;0,IF(VLOOKUP(A3075,'ИПУ и ОКПУ'!$A$1:$O$3258,14,0)="Нет показаний","Нет показаний",""),"")</f>
        <v/>
      </c>
      <c r="F3075">
        <f>IF(AND(C3075&gt;0),SUMIF('ИПУ и ОКПУ'!$A$2:$A$3258,A3075,'ИПУ и ОКПУ'!$O$2:$O$3258),"")</f>
        <v>1</v>
      </c>
      <c r="G3075">
        <f>VLOOKUP(A3075,'Лицевые счета'!$A$2:$K$4570,9,0)</f>
        <v>1</v>
      </c>
      <c r="H3075">
        <f>VLOOKUP(A3075,'Лицевые счета'!$A$2:$K$4570,10,0)</f>
        <v>92</v>
      </c>
      <c r="I3075" t="str">
        <f>VLOOKUP(A3075,'Лицевые счета'!$A$2:$K$4570,6,0)</f>
        <v>ФЛ</v>
      </c>
      <c r="J3075" t="str">
        <f>IF(AND(C3075=0,I3075="ФЛ"),G3075*H3075,"")</f>
        <v/>
      </c>
      <c r="K3075" t="str">
        <f>IF(AND(C3075&gt;0,E3075="Нет показаний",I3075="ФЛ"),G3075*H3075,"")</f>
        <v/>
      </c>
    </row>
    <row r="3076" spans="1:11" x14ac:dyDescent="0.25">
      <c r="A3076" s="7">
        <v>438834</v>
      </c>
      <c r="B3076" s="7">
        <f>VLOOKUP(A3076,'Лицевые счета'!$A$1:$K$4570,2,0)</f>
        <v>431446</v>
      </c>
      <c r="C3076">
        <f>COUNTIF('ИПУ и ОКПУ'!$A$2:$A$3258,A3076)</f>
        <v>1</v>
      </c>
      <c r="D3076" t="str">
        <f>IF(C3076&gt;0,VLOOKUP(A3076,'ИПУ и ОКПУ'!$A$1:$O$3258,9,0),"")</f>
        <v>Одноставочный</v>
      </c>
      <c r="E3076" t="str">
        <f>IF(C3076&gt;0,IF(VLOOKUP(A3076,'ИПУ и ОКПУ'!$A$1:$O$3258,14,0)="Нет показаний","Нет показаний",""),"")</f>
        <v/>
      </c>
      <c r="F3076">
        <f>IF(AND(C3076&gt;0),SUMIF('ИПУ и ОКПУ'!$A$2:$A$3258,A3076,'ИПУ и ОКПУ'!$O$2:$O$3258),"")</f>
        <v>1</v>
      </c>
      <c r="G3076">
        <f>VLOOKUP(A3076,'Лицевые счета'!$A$2:$K$4570,9,0)</f>
        <v>1</v>
      </c>
      <c r="H3076">
        <f>VLOOKUP(A3076,'Лицевые счета'!$A$2:$K$4570,10,0)</f>
        <v>118.7</v>
      </c>
      <c r="I3076" t="str">
        <f>VLOOKUP(A3076,'Лицевые счета'!$A$2:$K$4570,6,0)</f>
        <v>ФЛ</v>
      </c>
      <c r="J3076" t="str">
        <f>IF(AND(C3076=0,I3076="ФЛ"),G3076*H3076,"")</f>
        <v/>
      </c>
      <c r="K3076" t="str">
        <f>IF(AND(C3076&gt;0,E3076="Нет показаний",I3076="ФЛ"),G3076*H3076,"")</f>
        <v/>
      </c>
    </row>
    <row r="3077" spans="1:11" x14ac:dyDescent="0.25">
      <c r="A3077" s="7">
        <v>438836</v>
      </c>
      <c r="B3077" s="7">
        <f>VLOOKUP(A3077,'Лицевые счета'!$A$1:$K$4570,2,0)</f>
        <v>431446</v>
      </c>
      <c r="C3077">
        <f>COUNTIF('ИПУ и ОКПУ'!$A$2:$A$3258,A3077)</f>
        <v>1</v>
      </c>
      <c r="D3077" t="str">
        <f>IF(C3077&gt;0,VLOOKUP(A3077,'ИПУ и ОКПУ'!$A$1:$O$3258,9,0),"")</f>
        <v>Одноставочный</v>
      </c>
      <c r="E3077" t="str">
        <f>IF(C3077&gt;0,IF(VLOOKUP(A3077,'ИПУ и ОКПУ'!$A$1:$O$3258,14,0)="Нет показаний","Нет показаний",""),"")</f>
        <v/>
      </c>
      <c r="F3077">
        <f>IF(AND(C3077&gt;0),SUMIF('ИПУ и ОКПУ'!$A$2:$A$3258,A3077,'ИПУ и ОКПУ'!$O$2:$O$3258),"")</f>
        <v>65</v>
      </c>
      <c r="G3077">
        <f>VLOOKUP(A3077,'Лицевые счета'!$A$2:$K$4570,9,0)</f>
        <v>1</v>
      </c>
      <c r="H3077">
        <f>VLOOKUP(A3077,'Лицевые счета'!$A$2:$K$4570,10,0)</f>
        <v>92</v>
      </c>
      <c r="I3077" t="str">
        <f>VLOOKUP(A3077,'Лицевые счета'!$A$2:$K$4570,6,0)</f>
        <v>ФЛ</v>
      </c>
      <c r="J3077" t="str">
        <f>IF(AND(C3077=0,I3077="ФЛ"),G3077*H3077,"")</f>
        <v/>
      </c>
      <c r="K3077" t="str">
        <f>IF(AND(C3077&gt;0,E3077="Нет показаний",I3077="ФЛ"),G3077*H3077,"")</f>
        <v/>
      </c>
    </row>
    <row r="3078" spans="1:11" x14ac:dyDescent="0.25">
      <c r="A3078" s="7">
        <v>439555</v>
      </c>
      <c r="B3078" s="7">
        <f>VLOOKUP(A3078,'Лицевые счета'!$A$1:$K$4570,2,0)</f>
        <v>431467</v>
      </c>
      <c r="C3078">
        <f>COUNTIF('ИПУ и ОКПУ'!$A$2:$A$3258,A3078)</f>
        <v>1</v>
      </c>
      <c r="D3078" t="str">
        <f>IF(C3078&gt;0,VLOOKUP(A3078,'ИПУ и ОКПУ'!$A$1:$O$3258,9,0),"")</f>
        <v>Одноставочный</v>
      </c>
      <c r="E3078" t="str">
        <f>IF(C3078&gt;0,IF(VLOOKUP(A3078,'ИПУ и ОКПУ'!$A$1:$O$3258,14,0)="Нет показаний","Нет показаний",""),"")</f>
        <v/>
      </c>
      <c r="F3078">
        <f>IF(AND(C3078&gt;0),SUMIF('ИПУ и ОКПУ'!$A$2:$A$3258,A3078,'ИПУ и ОКПУ'!$O$2:$O$3258),"")</f>
        <v>60</v>
      </c>
      <c r="G3078">
        <f>VLOOKUP(A3078,'Лицевые счета'!$A$2:$K$4570,9,0)</f>
        <v>1</v>
      </c>
      <c r="H3078">
        <f>VLOOKUP(A3078,'Лицевые счета'!$A$2:$K$4570,10,0)</f>
        <v>92</v>
      </c>
      <c r="I3078" t="str">
        <f>VLOOKUP(A3078,'Лицевые счета'!$A$2:$K$4570,6,0)</f>
        <v>ФЛ</v>
      </c>
      <c r="J3078" t="str">
        <f>IF(AND(C3078=0,I3078="ФЛ"),G3078*H3078,"")</f>
        <v/>
      </c>
      <c r="K3078" t="str">
        <f>IF(AND(C3078&gt;0,E3078="Нет показаний",I3078="ФЛ"),G3078*H3078,"")</f>
        <v/>
      </c>
    </row>
    <row r="3079" spans="1:11" x14ac:dyDescent="0.25">
      <c r="A3079" s="7">
        <v>439557</v>
      </c>
      <c r="B3079" s="7">
        <f>VLOOKUP(A3079,'Лицевые счета'!$A$1:$K$4570,2,0)</f>
        <v>431467</v>
      </c>
      <c r="C3079">
        <f>COUNTIF('ИПУ и ОКПУ'!$A$2:$A$3258,A3079)</f>
        <v>1</v>
      </c>
      <c r="D3079" t="str">
        <f>IF(C3079&gt;0,VLOOKUP(A3079,'ИПУ и ОКПУ'!$A$1:$O$3258,9,0),"")</f>
        <v>Одноставочный</v>
      </c>
      <c r="E3079" t="str">
        <f>IF(C3079&gt;0,IF(VLOOKUP(A3079,'ИПУ и ОКПУ'!$A$1:$O$3258,14,0)="Нет показаний","Нет показаний",""),"")</f>
        <v>Нет показаний</v>
      </c>
      <c r="F3079">
        <f>IF(AND(C3079&gt;0),SUMIF('ИПУ и ОКПУ'!$A$2:$A$3258,A3079,'ИПУ и ОКПУ'!$O$2:$O$3258),"")</f>
        <v>0</v>
      </c>
      <c r="G3079">
        <f>VLOOKUP(A3079,'Лицевые счета'!$A$2:$K$4570,9,0)</f>
        <v>1</v>
      </c>
      <c r="H3079">
        <f>VLOOKUP(A3079,'Лицевые счета'!$A$2:$K$4570,10,0)</f>
        <v>118.7</v>
      </c>
      <c r="I3079" t="str">
        <f>VLOOKUP(A3079,'Лицевые счета'!$A$2:$K$4570,6,0)</f>
        <v>ФЛ</v>
      </c>
      <c r="J3079" t="str">
        <f>IF(AND(C3079=0,I3079="ФЛ"),G3079*H3079,"")</f>
        <v/>
      </c>
      <c r="K3079">
        <f>IF(AND(C3079&gt;0,E3079="Нет показаний",I3079="ФЛ"),G3079*H3079,"")</f>
        <v>118.7</v>
      </c>
    </row>
    <row r="3080" spans="1:11" x14ac:dyDescent="0.25">
      <c r="A3080" s="7">
        <v>439563</v>
      </c>
      <c r="B3080" s="7">
        <f>VLOOKUP(A3080,'Лицевые счета'!$A$1:$K$4570,2,0)</f>
        <v>431467</v>
      </c>
      <c r="C3080">
        <f>COUNTIF('ИПУ и ОКПУ'!$A$2:$A$3258,A3080)</f>
        <v>0</v>
      </c>
      <c r="D3080" t="str">
        <f>IF(C3080&gt;0,VLOOKUP(A3080,'ИПУ и ОКПУ'!$A$1:$O$3258,9,0),"")</f>
        <v/>
      </c>
      <c r="E3080" t="str">
        <f>IF(C3080&gt;0,IF(VLOOKUP(A3080,'ИПУ и ОКПУ'!$A$1:$O$3258,14,0)="Нет показаний","Нет показаний",""),"")</f>
        <v/>
      </c>
      <c r="F3080" t="str">
        <f>IF(AND(C3080&gt;0),SUMIF('ИПУ и ОКПУ'!$A$2:$A$3258,A3080,'ИПУ и ОКПУ'!$O$2:$O$3258),"")</f>
        <v/>
      </c>
      <c r="G3080">
        <f>VLOOKUP(A3080,'Лицевые счета'!$A$2:$K$4570,9,0)</f>
        <v>1</v>
      </c>
      <c r="H3080">
        <f>VLOOKUP(A3080,'Лицевые счета'!$A$2:$K$4570,10,0)</f>
        <v>92</v>
      </c>
      <c r="I3080" t="str">
        <f>VLOOKUP(A3080,'Лицевые счета'!$A$2:$K$4570,6,0)</f>
        <v>ФЛ</v>
      </c>
      <c r="J3080">
        <f>IF(AND(C3080=0,I3080="ФЛ"),G3080*H3080,"")</f>
        <v>92</v>
      </c>
      <c r="K3080" t="str">
        <f>IF(AND(C3080&gt;0,E3080="Нет показаний",I3080="ФЛ"),G3080*H3080,"")</f>
        <v/>
      </c>
    </row>
    <row r="3081" spans="1:11" x14ac:dyDescent="0.25">
      <c r="A3081" s="7">
        <v>439571</v>
      </c>
      <c r="B3081" s="7">
        <f>VLOOKUP(A3081,'Лицевые счета'!$A$1:$K$4570,2,0)</f>
        <v>431467</v>
      </c>
      <c r="C3081">
        <f>COUNTIF('ИПУ и ОКПУ'!$A$2:$A$3258,A3081)</f>
        <v>1</v>
      </c>
      <c r="D3081" t="str">
        <f>IF(C3081&gt;0,VLOOKUP(A3081,'ИПУ и ОКПУ'!$A$1:$O$3258,9,0),"")</f>
        <v>Одноставочный</v>
      </c>
      <c r="E3081" t="str">
        <f>IF(C3081&gt;0,IF(VLOOKUP(A3081,'ИПУ и ОКПУ'!$A$1:$O$3258,14,0)="Нет показаний","Нет показаний",""),"")</f>
        <v/>
      </c>
      <c r="F3081">
        <f>IF(AND(C3081&gt;0),SUMIF('ИПУ и ОКПУ'!$A$2:$A$3258,A3081,'ИПУ и ОКПУ'!$O$2:$O$3258),"")</f>
        <v>72</v>
      </c>
      <c r="G3081">
        <f>VLOOKUP(A3081,'Лицевые счета'!$A$2:$K$4570,9,0)</f>
        <v>1</v>
      </c>
      <c r="H3081">
        <f>VLOOKUP(A3081,'Лицевые счета'!$A$2:$K$4570,10,0)</f>
        <v>118.7</v>
      </c>
      <c r="I3081" t="str">
        <f>VLOOKUP(A3081,'Лицевые счета'!$A$2:$K$4570,6,0)</f>
        <v>ФЛ</v>
      </c>
      <c r="J3081" t="str">
        <f>IF(AND(C3081=0,I3081="ФЛ"),G3081*H3081,"")</f>
        <v/>
      </c>
      <c r="K3081" t="str">
        <f>IF(AND(C3081&gt;0,E3081="Нет показаний",I3081="ФЛ"),G3081*H3081,"")</f>
        <v/>
      </c>
    </row>
    <row r="3082" spans="1:11" x14ac:dyDescent="0.25">
      <c r="A3082" s="7">
        <v>439575</v>
      </c>
      <c r="B3082" s="7">
        <f>VLOOKUP(A3082,'Лицевые счета'!$A$1:$K$4570,2,0)</f>
        <v>431467</v>
      </c>
      <c r="C3082">
        <f>COUNTIF('ИПУ и ОКПУ'!$A$2:$A$3258,A3082)</f>
        <v>1</v>
      </c>
      <c r="D3082" t="str">
        <f>IF(C3082&gt;0,VLOOKUP(A3082,'ИПУ и ОКПУ'!$A$1:$O$3258,9,0),"")</f>
        <v>Одноставочный</v>
      </c>
      <c r="E3082" t="str">
        <f>IF(C3082&gt;0,IF(VLOOKUP(A3082,'ИПУ и ОКПУ'!$A$1:$O$3258,14,0)="Нет показаний","Нет показаний",""),"")</f>
        <v/>
      </c>
      <c r="F3082">
        <f>IF(AND(C3082&gt;0),SUMIF('ИПУ и ОКПУ'!$A$2:$A$3258,A3082,'ИПУ и ОКПУ'!$O$2:$O$3258),"")</f>
        <v>130</v>
      </c>
      <c r="G3082">
        <f>VLOOKUP(A3082,'Лицевые счета'!$A$2:$K$4570,9,0)</f>
        <v>1</v>
      </c>
      <c r="H3082">
        <f>VLOOKUP(A3082,'Лицевые счета'!$A$2:$K$4570,10,0)</f>
        <v>92</v>
      </c>
      <c r="I3082" t="str">
        <f>VLOOKUP(A3082,'Лицевые счета'!$A$2:$K$4570,6,0)</f>
        <v>ФЛ</v>
      </c>
      <c r="J3082" t="str">
        <f>IF(AND(C3082=0,I3082="ФЛ"),G3082*H3082,"")</f>
        <v/>
      </c>
      <c r="K3082" t="str">
        <f>IF(AND(C3082&gt;0,E3082="Нет показаний",I3082="ФЛ"),G3082*H3082,"")</f>
        <v/>
      </c>
    </row>
    <row r="3083" spans="1:11" x14ac:dyDescent="0.25">
      <c r="A3083" s="7">
        <v>439581</v>
      </c>
      <c r="B3083" s="7">
        <f>VLOOKUP(A3083,'Лицевые счета'!$A$1:$K$4570,2,0)</f>
        <v>431467</v>
      </c>
      <c r="C3083">
        <f>COUNTIF('ИПУ и ОКПУ'!$A$2:$A$3258,A3083)</f>
        <v>1</v>
      </c>
      <c r="D3083" t="str">
        <f>IF(C3083&gt;0,VLOOKUP(A3083,'ИПУ и ОКПУ'!$A$1:$O$3258,9,0),"")</f>
        <v>Одноставочный</v>
      </c>
      <c r="E3083" t="str">
        <f>IF(C3083&gt;0,IF(VLOOKUP(A3083,'ИПУ и ОКПУ'!$A$1:$O$3258,14,0)="Нет показаний","Нет показаний",""),"")</f>
        <v/>
      </c>
      <c r="F3083">
        <f>IF(AND(C3083&gt;0),SUMIF('ИПУ и ОКПУ'!$A$2:$A$3258,A3083,'ИПУ и ОКПУ'!$O$2:$O$3258),"")</f>
        <v>192</v>
      </c>
      <c r="G3083">
        <f>VLOOKUP(A3083,'Лицевые счета'!$A$2:$K$4570,9,0)</f>
        <v>1</v>
      </c>
      <c r="H3083">
        <f>VLOOKUP(A3083,'Лицевые счета'!$A$2:$K$4570,10,0)</f>
        <v>92</v>
      </c>
      <c r="I3083" t="str">
        <f>VLOOKUP(A3083,'Лицевые счета'!$A$2:$K$4570,6,0)</f>
        <v>ФЛ</v>
      </c>
      <c r="J3083" t="str">
        <f>IF(AND(C3083=0,I3083="ФЛ"),G3083*H3083,"")</f>
        <v/>
      </c>
      <c r="K3083" t="str">
        <f>IF(AND(C3083&gt;0,E3083="Нет показаний",I3083="ФЛ"),G3083*H3083,"")</f>
        <v/>
      </c>
    </row>
    <row r="3084" spans="1:11" x14ac:dyDescent="0.25">
      <c r="A3084" s="7">
        <v>439680</v>
      </c>
      <c r="B3084" s="7">
        <f>VLOOKUP(A3084,'Лицевые счета'!$A$1:$K$4570,2,0)</f>
        <v>431474</v>
      </c>
      <c r="C3084">
        <f>COUNTIF('ИПУ и ОКПУ'!$A$2:$A$3258,A3084)</f>
        <v>1</v>
      </c>
      <c r="D3084" t="str">
        <f>IF(C3084&gt;0,VLOOKUP(A3084,'ИПУ и ОКПУ'!$A$1:$O$3258,9,0),"")</f>
        <v>Одноставочный</v>
      </c>
      <c r="E3084" t="str">
        <f>IF(C3084&gt;0,IF(VLOOKUP(A3084,'ИПУ и ОКПУ'!$A$1:$O$3258,14,0)="Нет показаний","Нет показаний",""),"")</f>
        <v>Нет показаний</v>
      </c>
      <c r="F3084">
        <f>IF(AND(C3084&gt;0),SUMIF('ИПУ и ОКПУ'!$A$2:$A$3258,A3084,'ИПУ и ОКПУ'!$O$2:$O$3258),"")</f>
        <v>0</v>
      </c>
      <c r="G3084">
        <f>VLOOKUP(A3084,'Лицевые счета'!$A$2:$K$4570,9,0)</f>
        <v>1</v>
      </c>
      <c r="H3084">
        <f>VLOOKUP(A3084,'Лицевые счета'!$A$2:$K$4570,10,0)</f>
        <v>92</v>
      </c>
      <c r="I3084" t="str">
        <f>VLOOKUP(A3084,'Лицевые счета'!$A$2:$K$4570,6,0)</f>
        <v>ФЛ</v>
      </c>
      <c r="J3084" t="str">
        <f>IF(AND(C3084=0,I3084="ФЛ"),G3084*H3084,"")</f>
        <v/>
      </c>
      <c r="K3084">
        <f>IF(AND(C3084&gt;0,E3084="Нет показаний",I3084="ФЛ"),G3084*H3084,"")</f>
        <v>92</v>
      </c>
    </row>
    <row r="3085" spans="1:11" x14ac:dyDescent="0.25">
      <c r="A3085" s="7">
        <v>439683</v>
      </c>
      <c r="B3085" s="7">
        <f>VLOOKUP(A3085,'Лицевые счета'!$A$1:$K$4570,2,0)</f>
        <v>431474</v>
      </c>
      <c r="C3085">
        <f>COUNTIF('ИПУ и ОКПУ'!$A$2:$A$3258,A3085)</f>
        <v>1</v>
      </c>
      <c r="D3085" t="str">
        <f>IF(C3085&gt;0,VLOOKUP(A3085,'ИПУ и ОКПУ'!$A$1:$O$3258,9,0),"")</f>
        <v>Одноставочный</v>
      </c>
      <c r="E3085" t="str">
        <f>IF(C3085&gt;0,IF(VLOOKUP(A3085,'ИПУ и ОКПУ'!$A$1:$O$3258,14,0)="Нет показаний","Нет показаний",""),"")</f>
        <v/>
      </c>
      <c r="F3085">
        <f>IF(AND(C3085&gt;0),SUMIF('ИПУ и ОКПУ'!$A$2:$A$3258,A3085,'ИПУ и ОКПУ'!$O$2:$O$3258),"")</f>
        <v>0</v>
      </c>
      <c r="G3085">
        <f>VLOOKUP(A3085,'Лицевые счета'!$A$2:$K$4570,9,0)</f>
        <v>1</v>
      </c>
      <c r="H3085">
        <f>VLOOKUP(A3085,'Лицевые счета'!$A$2:$K$4570,10,0)</f>
        <v>92</v>
      </c>
      <c r="I3085" t="str">
        <f>VLOOKUP(A3085,'Лицевые счета'!$A$2:$K$4570,6,0)</f>
        <v>ФЛ</v>
      </c>
      <c r="J3085" t="str">
        <f>IF(AND(C3085=0,I3085="ФЛ"),G3085*H3085,"")</f>
        <v/>
      </c>
      <c r="K3085" t="str">
        <f>IF(AND(C3085&gt;0,E3085="Нет показаний",I3085="ФЛ"),G3085*H3085,"")</f>
        <v/>
      </c>
    </row>
    <row r="3086" spans="1:11" x14ac:dyDescent="0.25">
      <c r="A3086" s="7">
        <v>439688</v>
      </c>
      <c r="B3086" s="7">
        <f>VLOOKUP(A3086,'Лицевые счета'!$A$1:$K$4570,2,0)</f>
        <v>431474</v>
      </c>
      <c r="C3086">
        <f>COUNTIF('ИПУ и ОКПУ'!$A$2:$A$3258,A3086)</f>
        <v>1</v>
      </c>
      <c r="D3086" t="str">
        <f>IF(C3086&gt;0,VLOOKUP(A3086,'ИПУ и ОКПУ'!$A$1:$O$3258,9,0),"")</f>
        <v>Одноставочный</v>
      </c>
      <c r="E3086" t="str">
        <f>IF(C3086&gt;0,IF(VLOOKUP(A3086,'ИПУ и ОКПУ'!$A$1:$O$3258,14,0)="Нет показаний","Нет показаний",""),"")</f>
        <v/>
      </c>
      <c r="F3086">
        <f>IF(AND(C3086&gt;0),SUMIF('ИПУ и ОКПУ'!$A$2:$A$3258,A3086,'ИПУ и ОКПУ'!$O$2:$O$3258),"")</f>
        <v>17.5</v>
      </c>
      <c r="G3086">
        <f>VLOOKUP(A3086,'Лицевые счета'!$A$2:$K$4570,9,0)</f>
        <v>1</v>
      </c>
      <c r="H3086">
        <f>VLOOKUP(A3086,'Лицевые счета'!$A$2:$K$4570,10,0)</f>
        <v>92</v>
      </c>
      <c r="I3086" t="str">
        <f>VLOOKUP(A3086,'Лицевые счета'!$A$2:$K$4570,6,0)</f>
        <v>ФЛ</v>
      </c>
      <c r="J3086" t="str">
        <f>IF(AND(C3086=0,I3086="ФЛ"),G3086*H3086,"")</f>
        <v/>
      </c>
      <c r="K3086" t="str">
        <f>IF(AND(C3086&gt;0,E3086="Нет показаний",I3086="ФЛ"),G3086*H3086,"")</f>
        <v/>
      </c>
    </row>
    <row r="3087" spans="1:11" x14ac:dyDescent="0.25">
      <c r="A3087" s="7">
        <v>439691</v>
      </c>
      <c r="B3087" s="7">
        <f>VLOOKUP(A3087,'Лицевые счета'!$A$1:$K$4570,2,0)</f>
        <v>431474</v>
      </c>
      <c r="C3087">
        <f>COUNTIF('ИПУ и ОКПУ'!$A$2:$A$3258,A3087)</f>
        <v>1</v>
      </c>
      <c r="D3087" t="str">
        <f>IF(C3087&gt;0,VLOOKUP(A3087,'ИПУ и ОКПУ'!$A$1:$O$3258,9,0),"")</f>
        <v>Одноставочный</v>
      </c>
      <c r="E3087" t="str">
        <f>IF(C3087&gt;0,IF(VLOOKUP(A3087,'ИПУ и ОКПУ'!$A$1:$O$3258,14,0)="Нет показаний","Нет показаний",""),"")</f>
        <v/>
      </c>
      <c r="F3087">
        <f>IF(AND(C3087&gt;0),SUMIF('ИПУ и ОКПУ'!$A$2:$A$3258,A3087,'ИПУ и ОКПУ'!$O$2:$O$3258),"")</f>
        <v>95</v>
      </c>
      <c r="G3087">
        <f>VLOOKUP(A3087,'Лицевые счета'!$A$2:$K$4570,9,0)</f>
        <v>1</v>
      </c>
      <c r="H3087">
        <f>VLOOKUP(A3087,'Лицевые счета'!$A$2:$K$4570,10,0)</f>
        <v>118.7</v>
      </c>
      <c r="I3087" t="str">
        <f>VLOOKUP(A3087,'Лицевые счета'!$A$2:$K$4570,6,0)</f>
        <v>ФЛ</v>
      </c>
      <c r="J3087" t="str">
        <f>IF(AND(C3087=0,I3087="ФЛ"),G3087*H3087,"")</f>
        <v/>
      </c>
      <c r="K3087" t="str">
        <f>IF(AND(C3087&gt;0,E3087="Нет показаний",I3087="ФЛ"),G3087*H3087,"")</f>
        <v/>
      </c>
    </row>
    <row r="3088" spans="1:11" x14ac:dyDescent="0.25">
      <c r="A3088" s="7">
        <v>439693</v>
      </c>
      <c r="B3088" s="7">
        <f>VLOOKUP(A3088,'Лицевые счета'!$A$1:$K$4570,2,0)</f>
        <v>431474</v>
      </c>
      <c r="C3088">
        <f>COUNTIF('ИПУ и ОКПУ'!$A$2:$A$3258,A3088)</f>
        <v>1</v>
      </c>
      <c r="D3088" t="str">
        <f>IF(C3088&gt;0,VLOOKUP(A3088,'ИПУ и ОКПУ'!$A$1:$O$3258,9,0),"")</f>
        <v>Одноставочный</v>
      </c>
      <c r="E3088" t="str">
        <f>IF(C3088&gt;0,IF(VLOOKUP(A3088,'ИПУ и ОКПУ'!$A$1:$O$3258,14,0)="Нет показаний","Нет показаний",""),"")</f>
        <v>Нет показаний</v>
      </c>
      <c r="F3088">
        <f>IF(AND(C3088&gt;0),SUMIF('ИПУ и ОКПУ'!$A$2:$A$3258,A3088,'ИПУ и ОКПУ'!$O$2:$O$3258),"")</f>
        <v>0</v>
      </c>
      <c r="G3088">
        <f>VLOOKUP(A3088,'Лицевые счета'!$A$2:$K$4570,9,0)</f>
        <v>1</v>
      </c>
      <c r="H3088">
        <f>VLOOKUP(A3088,'Лицевые счета'!$A$2:$K$4570,10,0)</f>
        <v>118.7</v>
      </c>
      <c r="I3088" t="str">
        <f>VLOOKUP(A3088,'Лицевые счета'!$A$2:$K$4570,6,0)</f>
        <v>ФЛ</v>
      </c>
      <c r="J3088" t="str">
        <f>IF(AND(C3088=0,I3088="ФЛ"),G3088*H3088,"")</f>
        <v/>
      </c>
      <c r="K3088">
        <f>IF(AND(C3088&gt;0,E3088="Нет показаний",I3088="ФЛ"),G3088*H3088,"")</f>
        <v>118.7</v>
      </c>
    </row>
    <row r="3089" spans="1:11" x14ac:dyDescent="0.25">
      <c r="A3089" s="7">
        <v>439695</v>
      </c>
      <c r="B3089" s="7">
        <f>VLOOKUP(A3089,'Лицевые счета'!$A$1:$K$4570,2,0)</f>
        <v>431474</v>
      </c>
      <c r="C3089">
        <f>COUNTIF('ИПУ и ОКПУ'!$A$2:$A$3258,A3089)</f>
        <v>0</v>
      </c>
      <c r="D3089" t="str">
        <f>IF(C3089&gt;0,VLOOKUP(A3089,'ИПУ и ОКПУ'!$A$1:$O$3258,9,0),"")</f>
        <v/>
      </c>
      <c r="E3089" t="str">
        <f>IF(C3089&gt;0,IF(VLOOKUP(A3089,'ИПУ и ОКПУ'!$A$1:$O$3258,14,0)="Нет показаний","Нет показаний",""),"")</f>
        <v/>
      </c>
      <c r="F3089" t="str">
        <f>IF(AND(C3089&gt;0),SUMIF('ИПУ и ОКПУ'!$A$2:$A$3258,A3089,'ИПУ и ОКПУ'!$O$2:$O$3258),"")</f>
        <v/>
      </c>
      <c r="G3089">
        <f>VLOOKUP(A3089,'Лицевые счета'!$A$2:$K$4570,9,0)</f>
        <v>1</v>
      </c>
      <c r="H3089">
        <f>VLOOKUP(A3089,'Лицевые счета'!$A$2:$K$4570,10,0)</f>
        <v>92</v>
      </c>
      <c r="I3089" t="str">
        <f>VLOOKUP(A3089,'Лицевые счета'!$A$2:$K$4570,6,0)</f>
        <v>ФЛ</v>
      </c>
      <c r="J3089">
        <f>IF(AND(C3089=0,I3089="ФЛ"),G3089*H3089,"")</f>
        <v>92</v>
      </c>
      <c r="K3089" t="str">
        <f>IF(AND(C3089&gt;0,E3089="Нет показаний",I3089="ФЛ"),G3089*H3089,"")</f>
        <v/>
      </c>
    </row>
    <row r="3090" spans="1:11" x14ac:dyDescent="0.25">
      <c r="A3090" s="7">
        <v>439696</v>
      </c>
      <c r="B3090" s="7">
        <f>VLOOKUP(A3090,'Лицевые счета'!$A$1:$K$4570,2,0)</f>
        <v>431474</v>
      </c>
      <c r="C3090">
        <f>COUNTIF('ИПУ и ОКПУ'!$A$2:$A$3258,A3090)</f>
        <v>0</v>
      </c>
      <c r="D3090" t="str">
        <f>IF(C3090&gt;0,VLOOKUP(A3090,'ИПУ и ОКПУ'!$A$1:$O$3258,9,0),"")</f>
        <v/>
      </c>
      <c r="E3090" t="str">
        <f>IF(C3090&gt;0,IF(VLOOKUP(A3090,'ИПУ и ОКПУ'!$A$1:$O$3258,14,0)="Нет показаний","Нет показаний",""),"")</f>
        <v/>
      </c>
      <c r="F3090" t="str">
        <f>IF(AND(C3090&gt;0),SUMIF('ИПУ и ОКПУ'!$A$2:$A$3258,A3090,'ИПУ и ОКПУ'!$O$2:$O$3258),"")</f>
        <v/>
      </c>
      <c r="G3090">
        <f>VLOOKUP(A3090,'Лицевые счета'!$A$2:$K$4570,9,0)</f>
        <v>1</v>
      </c>
      <c r="H3090">
        <f>VLOOKUP(A3090,'Лицевые счета'!$A$2:$K$4570,10,0)</f>
        <v>92</v>
      </c>
      <c r="I3090" t="str">
        <f>VLOOKUP(A3090,'Лицевые счета'!$A$2:$K$4570,6,0)</f>
        <v>ФЛ</v>
      </c>
      <c r="J3090">
        <f>IF(AND(C3090=0,I3090="ФЛ"),G3090*H3090,"")</f>
        <v>92</v>
      </c>
      <c r="K3090" t="str">
        <f>IF(AND(C3090&gt;0,E3090="Нет показаний",I3090="ФЛ"),G3090*H3090,"")</f>
        <v/>
      </c>
    </row>
    <row r="3091" spans="1:11" x14ac:dyDescent="0.25">
      <c r="A3091" s="7">
        <v>439718</v>
      </c>
      <c r="B3091" s="7">
        <f>VLOOKUP(A3091,'Лицевые счета'!$A$1:$K$4570,2,0)</f>
        <v>431477</v>
      </c>
      <c r="C3091">
        <f>COUNTIF('ИПУ и ОКПУ'!$A$2:$A$3258,A3091)</f>
        <v>0</v>
      </c>
      <c r="D3091" t="str">
        <f>IF(C3091&gt;0,VLOOKUP(A3091,'ИПУ и ОКПУ'!$A$1:$O$3258,9,0),"")</f>
        <v/>
      </c>
      <c r="E3091" t="str">
        <f>IF(C3091&gt;0,IF(VLOOKUP(A3091,'ИПУ и ОКПУ'!$A$1:$O$3258,14,0)="Нет показаний","Нет показаний",""),"")</f>
        <v/>
      </c>
      <c r="F3091" t="str">
        <f>IF(AND(C3091&gt;0),SUMIF('ИПУ и ОКПУ'!$A$2:$A$3258,A3091,'ИПУ и ОКПУ'!$O$2:$O$3258),"")</f>
        <v/>
      </c>
      <c r="G3091">
        <f>VLOOKUP(A3091,'Лицевые счета'!$A$2:$K$4570,9,0)</f>
        <v>1</v>
      </c>
      <c r="H3091">
        <f>VLOOKUP(A3091,'Лицевые счета'!$A$2:$K$4570,10,0)</f>
        <v>92</v>
      </c>
      <c r="I3091" t="str">
        <f>VLOOKUP(A3091,'Лицевые счета'!$A$2:$K$4570,6,0)</f>
        <v>ФЛ</v>
      </c>
      <c r="J3091">
        <f>IF(AND(C3091=0,I3091="ФЛ"),G3091*H3091,"")</f>
        <v>92</v>
      </c>
      <c r="K3091" t="str">
        <f>IF(AND(C3091&gt;0,E3091="Нет показаний",I3091="ФЛ"),G3091*H3091,"")</f>
        <v/>
      </c>
    </row>
    <row r="3092" spans="1:11" x14ac:dyDescent="0.25">
      <c r="A3092" s="7">
        <v>439719</v>
      </c>
      <c r="B3092" s="7">
        <f>VLOOKUP(A3092,'Лицевые счета'!$A$1:$K$4570,2,0)</f>
        <v>431477</v>
      </c>
      <c r="C3092">
        <f>COUNTIF('ИПУ и ОКПУ'!$A$2:$A$3258,A3092)</f>
        <v>0</v>
      </c>
      <c r="D3092" t="str">
        <f>IF(C3092&gt;0,VLOOKUP(A3092,'ИПУ и ОКПУ'!$A$1:$O$3258,9,0),"")</f>
        <v/>
      </c>
      <c r="E3092" t="str">
        <f>IF(C3092&gt;0,IF(VLOOKUP(A3092,'ИПУ и ОКПУ'!$A$1:$O$3258,14,0)="Нет показаний","Нет показаний",""),"")</f>
        <v/>
      </c>
      <c r="F3092" t="str">
        <f>IF(AND(C3092&gt;0),SUMIF('ИПУ и ОКПУ'!$A$2:$A$3258,A3092,'ИПУ и ОКПУ'!$O$2:$O$3258),"")</f>
        <v/>
      </c>
      <c r="G3092">
        <f>VLOOKUP(A3092,'Лицевые счета'!$A$2:$K$4570,9,0)</f>
        <v>1</v>
      </c>
      <c r="H3092">
        <f>VLOOKUP(A3092,'Лицевые счета'!$A$2:$K$4570,10,0)</f>
        <v>92</v>
      </c>
      <c r="I3092" t="str">
        <f>VLOOKUP(A3092,'Лицевые счета'!$A$2:$K$4570,6,0)</f>
        <v>ФЛ</v>
      </c>
      <c r="J3092">
        <f>IF(AND(C3092=0,I3092="ФЛ"),G3092*H3092,"")</f>
        <v>92</v>
      </c>
      <c r="K3092" t="str">
        <f>IF(AND(C3092&gt;0,E3092="Нет показаний",I3092="ФЛ"),G3092*H3092,"")</f>
        <v/>
      </c>
    </row>
    <row r="3093" spans="1:11" x14ac:dyDescent="0.25">
      <c r="A3093" s="7">
        <v>439721</v>
      </c>
      <c r="B3093" s="7">
        <f>VLOOKUP(A3093,'Лицевые счета'!$A$1:$K$4570,2,0)</f>
        <v>431477</v>
      </c>
      <c r="C3093">
        <f>COUNTIF('ИПУ и ОКПУ'!$A$2:$A$3258,A3093)</f>
        <v>1</v>
      </c>
      <c r="D3093" t="str">
        <f>IF(C3093&gt;0,VLOOKUP(A3093,'ИПУ и ОКПУ'!$A$1:$O$3258,9,0),"")</f>
        <v>Одноставочный</v>
      </c>
      <c r="E3093" t="str">
        <f>IF(C3093&gt;0,IF(VLOOKUP(A3093,'ИПУ и ОКПУ'!$A$1:$O$3258,14,0)="Нет показаний","Нет показаний",""),"")</f>
        <v/>
      </c>
      <c r="F3093">
        <f>IF(AND(C3093&gt;0),SUMIF('ИПУ и ОКПУ'!$A$2:$A$3258,A3093,'ИПУ и ОКПУ'!$O$2:$O$3258),"")</f>
        <v>0</v>
      </c>
      <c r="G3093">
        <f>VLOOKUP(A3093,'Лицевые счета'!$A$2:$K$4570,9,0)</f>
        <v>1</v>
      </c>
      <c r="H3093">
        <f>VLOOKUP(A3093,'Лицевые счета'!$A$2:$K$4570,10,0)</f>
        <v>118.7</v>
      </c>
      <c r="I3093" t="str">
        <f>VLOOKUP(A3093,'Лицевые счета'!$A$2:$K$4570,6,0)</f>
        <v>ФЛ</v>
      </c>
      <c r="J3093" t="str">
        <f>IF(AND(C3093=0,I3093="ФЛ"),G3093*H3093,"")</f>
        <v/>
      </c>
      <c r="K3093" t="str">
        <f>IF(AND(C3093&gt;0,E3093="Нет показаний",I3093="ФЛ"),G3093*H3093,"")</f>
        <v/>
      </c>
    </row>
    <row r="3094" spans="1:11" x14ac:dyDescent="0.25">
      <c r="A3094" s="7">
        <v>439724</v>
      </c>
      <c r="B3094" s="7">
        <f>VLOOKUP(A3094,'Лицевые счета'!$A$1:$K$4570,2,0)</f>
        <v>431477</v>
      </c>
      <c r="C3094">
        <f>COUNTIF('ИПУ и ОКПУ'!$A$2:$A$3258,A3094)</f>
        <v>0</v>
      </c>
      <c r="D3094" t="str">
        <f>IF(C3094&gt;0,VLOOKUP(A3094,'ИПУ и ОКПУ'!$A$1:$O$3258,9,0),"")</f>
        <v/>
      </c>
      <c r="E3094" t="str">
        <f>IF(C3094&gt;0,IF(VLOOKUP(A3094,'ИПУ и ОКПУ'!$A$1:$O$3258,14,0)="Нет показаний","Нет показаний",""),"")</f>
        <v/>
      </c>
      <c r="F3094" t="str">
        <f>IF(AND(C3094&gt;0),SUMIF('ИПУ и ОКПУ'!$A$2:$A$3258,A3094,'ИПУ и ОКПУ'!$O$2:$O$3258),"")</f>
        <v/>
      </c>
      <c r="G3094">
        <f>VLOOKUP(A3094,'Лицевые счета'!$A$2:$K$4570,9,0)</f>
        <v>1</v>
      </c>
      <c r="H3094">
        <f>VLOOKUP(A3094,'Лицевые счета'!$A$2:$K$4570,10,0)</f>
        <v>92</v>
      </c>
      <c r="I3094" t="str">
        <f>VLOOKUP(A3094,'Лицевые счета'!$A$2:$K$4570,6,0)</f>
        <v>ФЛ</v>
      </c>
      <c r="J3094">
        <f>IF(AND(C3094=0,I3094="ФЛ"),G3094*H3094,"")</f>
        <v>92</v>
      </c>
      <c r="K3094" t="str">
        <f>IF(AND(C3094&gt;0,E3094="Нет показаний",I3094="ФЛ"),G3094*H3094,"")</f>
        <v/>
      </c>
    </row>
    <row r="3095" spans="1:11" x14ac:dyDescent="0.25">
      <c r="A3095" s="7">
        <v>439725</v>
      </c>
      <c r="B3095" s="7">
        <f>VLOOKUP(A3095,'Лицевые счета'!$A$1:$K$4570,2,0)</f>
        <v>431477</v>
      </c>
      <c r="C3095">
        <f>COUNTIF('ИПУ и ОКПУ'!$A$2:$A$3258,A3095)</f>
        <v>0</v>
      </c>
      <c r="D3095" t="str">
        <f>IF(C3095&gt;0,VLOOKUP(A3095,'ИПУ и ОКПУ'!$A$1:$O$3258,9,0),"")</f>
        <v/>
      </c>
      <c r="E3095" t="str">
        <f>IF(C3095&gt;0,IF(VLOOKUP(A3095,'ИПУ и ОКПУ'!$A$1:$O$3258,14,0)="Нет показаний","Нет показаний",""),"")</f>
        <v/>
      </c>
      <c r="F3095" t="str">
        <f>IF(AND(C3095&gt;0),SUMIF('ИПУ и ОКПУ'!$A$2:$A$3258,A3095,'ИПУ и ОКПУ'!$O$2:$O$3258),"")</f>
        <v/>
      </c>
      <c r="G3095">
        <f>VLOOKUP(A3095,'Лицевые счета'!$A$2:$K$4570,9,0)</f>
        <v>1</v>
      </c>
      <c r="H3095">
        <f>VLOOKUP(A3095,'Лицевые счета'!$A$2:$K$4570,10,0)</f>
        <v>134.30000000000001</v>
      </c>
      <c r="I3095" t="str">
        <f>VLOOKUP(A3095,'Лицевые счета'!$A$2:$K$4570,6,0)</f>
        <v>ФЛ</v>
      </c>
      <c r="J3095">
        <f>IF(AND(C3095=0,I3095="ФЛ"),G3095*H3095,"")</f>
        <v>134.30000000000001</v>
      </c>
      <c r="K3095" t="str">
        <f>IF(AND(C3095&gt;0,E3095="Нет показаний",I3095="ФЛ"),G3095*H3095,"")</f>
        <v/>
      </c>
    </row>
    <row r="3096" spans="1:11" x14ac:dyDescent="0.25">
      <c r="A3096" s="7">
        <v>439726</v>
      </c>
      <c r="B3096" s="7">
        <f>VLOOKUP(A3096,'Лицевые счета'!$A$1:$K$4570,2,0)</f>
        <v>431477</v>
      </c>
      <c r="C3096">
        <f>COUNTIF('ИПУ и ОКПУ'!$A$2:$A$3258,A3096)</f>
        <v>0</v>
      </c>
      <c r="D3096" t="str">
        <f>IF(C3096&gt;0,VLOOKUP(A3096,'ИПУ и ОКПУ'!$A$1:$O$3258,9,0),"")</f>
        <v/>
      </c>
      <c r="E3096" t="str">
        <f>IF(C3096&gt;0,IF(VLOOKUP(A3096,'ИПУ и ОКПУ'!$A$1:$O$3258,14,0)="Нет показаний","Нет показаний",""),"")</f>
        <v/>
      </c>
      <c r="F3096" t="str">
        <f>IF(AND(C3096&gt;0),SUMIF('ИПУ и ОКПУ'!$A$2:$A$3258,A3096,'ИПУ и ОКПУ'!$O$2:$O$3258),"")</f>
        <v/>
      </c>
      <c r="G3096">
        <f>VLOOKUP(A3096,'Лицевые счета'!$A$2:$K$4570,9,0)</f>
        <v>1</v>
      </c>
      <c r="H3096">
        <f>VLOOKUP(A3096,'Лицевые счета'!$A$2:$K$4570,10,0)</f>
        <v>134.30000000000001</v>
      </c>
      <c r="I3096" t="str">
        <f>VLOOKUP(A3096,'Лицевые счета'!$A$2:$K$4570,6,0)</f>
        <v>ФЛ</v>
      </c>
      <c r="J3096">
        <f>IF(AND(C3096=0,I3096="ФЛ"),G3096*H3096,"")</f>
        <v>134.30000000000001</v>
      </c>
      <c r="K3096" t="str">
        <f>IF(AND(C3096&gt;0,E3096="Нет показаний",I3096="ФЛ"),G3096*H3096,"")</f>
        <v/>
      </c>
    </row>
    <row r="3097" spans="1:11" x14ac:dyDescent="0.25">
      <c r="A3097" s="7">
        <v>439727</v>
      </c>
      <c r="B3097" s="7">
        <f>VLOOKUP(A3097,'Лицевые счета'!$A$1:$K$4570,2,0)</f>
        <v>431477</v>
      </c>
      <c r="C3097">
        <f>COUNTIF('ИПУ и ОКПУ'!$A$2:$A$3258,A3097)</f>
        <v>0</v>
      </c>
      <c r="D3097" t="str">
        <f>IF(C3097&gt;0,VLOOKUP(A3097,'ИПУ и ОКПУ'!$A$1:$O$3258,9,0),"")</f>
        <v/>
      </c>
      <c r="E3097" t="str">
        <f>IF(C3097&gt;0,IF(VLOOKUP(A3097,'ИПУ и ОКПУ'!$A$1:$O$3258,14,0)="Нет показаний","Нет показаний",""),"")</f>
        <v/>
      </c>
      <c r="F3097" t="str">
        <f>IF(AND(C3097&gt;0),SUMIF('ИПУ и ОКПУ'!$A$2:$A$3258,A3097,'ИПУ и ОКПУ'!$O$2:$O$3258),"")</f>
        <v/>
      </c>
      <c r="G3097">
        <f>VLOOKUP(A3097,'Лицевые счета'!$A$2:$K$4570,9,0)</f>
        <v>1</v>
      </c>
      <c r="H3097">
        <f>VLOOKUP(A3097,'Лицевые счета'!$A$2:$K$4570,10,0)</f>
        <v>92</v>
      </c>
      <c r="I3097" t="str">
        <f>VLOOKUP(A3097,'Лицевые счета'!$A$2:$K$4570,6,0)</f>
        <v>ФЛ</v>
      </c>
      <c r="J3097">
        <f>IF(AND(C3097=0,I3097="ФЛ"),G3097*H3097,"")</f>
        <v>92</v>
      </c>
      <c r="K3097" t="str">
        <f>IF(AND(C3097&gt;0,E3097="Нет показаний",I3097="ФЛ"),G3097*H3097,"")</f>
        <v/>
      </c>
    </row>
    <row r="3098" spans="1:11" x14ac:dyDescent="0.25">
      <c r="A3098" s="7">
        <v>439728</v>
      </c>
      <c r="B3098" s="7">
        <f>VLOOKUP(A3098,'Лицевые счета'!$A$1:$K$4570,2,0)</f>
        <v>431477</v>
      </c>
      <c r="C3098">
        <f>COUNTIF('ИПУ и ОКПУ'!$A$2:$A$3258,A3098)</f>
        <v>0</v>
      </c>
      <c r="D3098" t="str">
        <f>IF(C3098&gt;0,VLOOKUP(A3098,'ИПУ и ОКПУ'!$A$1:$O$3258,9,0),"")</f>
        <v/>
      </c>
      <c r="E3098" t="str">
        <f>IF(C3098&gt;0,IF(VLOOKUP(A3098,'ИПУ и ОКПУ'!$A$1:$O$3258,14,0)="Нет показаний","Нет показаний",""),"")</f>
        <v/>
      </c>
      <c r="F3098" t="str">
        <f>IF(AND(C3098&gt;0),SUMIF('ИПУ и ОКПУ'!$A$2:$A$3258,A3098,'ИПУ и ОКПУ'!$O$2:$O$3258),"")</f>
        <v/>
      </c>
      <c r="G3098">
        <f>VLOOKUP(A3098,'Лицевые счета'!$A$2:$K$4570,9,0)</f>
        <v>1</v>
      </c>
      <c r="H3098">
        <f>VLOOKUP(A3098,'Лицевые счета'!$A$2:$K$4570,10,0)</f>
        <v>92</v>
      </c>
      <c r="I3098" t="str">
        <f>VLOOKUP(A3098,'Лицевые счета'!$A$2:$K$4570,6,0)</f>
        <v>ФЛ</v>
      </c>
      <c r="J3098">
        <f>IF(AND(C3098=0,I3098="ФЛ"),G3098*H3098,"")</f>
        <v>92</v>
      </c>
      <c r="K3098" t="str">
        <f>IF(AND(C3098&gt;0,E3098="Нет показаний",I3098="ФЛ"),G3098*H3098,"")</f>
        <v/>
      </c>
    </row>
    <row r="3099" spans="1:11" x14ac:dyDescent="0.25">
      <c r="A3099" s="7">
        <v>439731</v>
      </c>
      <c r="B3099" s="7">
        <f>VLOOKUP(A3099,'Лицевые счета'!$A$1:$K$4570,2,0)</f>
        <v>431477</v>
      </c>
      <c r="C3099">
        <f>COUNTIF('ИПУ и ОКПУ'!$A$2:$A$3258,A3099)</f>
        <v>0</v>
      </c>
      <c r="D3099" t="str">
        <f>IF(C3099&gt;0,VLOOKUP(A3099,'ИПУ и ОКПУ'!$A$1:$O$3258,9,0),"")</f>
        <v/>
      </c>
      <c r="E3099" t="str">
        <f>IF(C3099&gt;0,IF(VLOOKUP(A3099,'ИПУ и ОКПУ'!$A$1:$O$3258,14,0)="Нет показаний","Нет показаний",""),"")</f>
        <v/>
      </c>
      <c r="F3099" t="str">
        <f>IF(AND(C3099&gt;0),SUMIF('ИПУ и ОКПУ'!$A$2:$A$3258,A3099,'ИПУ и ОКПУ'!$O$2:$O$3258),"")</f>
        <v/>
      </c>
      <c r="G3099">
        <f>VLOOKUP(A3099,'Лицевые счета'!$A$2:$K$4570,9,0)</f>
        <v>1</v>
      </c>
      <c r="H3099">
        <f>VLOOKUP(A3099,'Лицевые счета'!$A$2:$K$4570,10,0)</f>
        <v>92</v>
      </c>
      <c r="I3099" t="str">
        <f>VLOOKUP(A3099,'Лицевые счета'!$A$2:$K$4570,6,0)</f>
        <v>ФЛ</v>
      </c>
      <c r="J3099">
        <f>IF(AND(C3099=0,I3099="ФЛ"),G3099*H3099,"")</f>
        <v>92</v>
      </c>
      <c r="K3099" t="str">
        <f>IF(AND(C3099&gt;0,E3099="Нет показаний",I3099="ФЛ"),G3099*H3099,"")</f>
        <v/>
      </c>
    </row>
    <row r="3100" spans="1:11" x14ac:dyDescent="0.25">
      <c r="A3100" s="7">
        <v>439732</v>
      </c>
      <c r="B3100" s="7">
        <f>VLOOKUP(A3100,'Лицевые счета'!$A$1:$K$4570,2,0)</f>
        <v>431477</v>
      </c>
      <c r="C3100">
        <f>COUNTIF('ИПУ и ОКПУ'!$A$2:$A$3258,A3100)</f>
        <v>0</v>
      </c>
      <c r="D3100" t="str">
        <f>IF(C3100&gt;0,VLOOKUP(A3100,'ИПУ и ОКПУ'!$A$1:$O$3258,9,0),"")</f>
        <v/>
      </c>
      <c r="E3100" t="str">
        <f>IF(C3100&gt;0,IF(VLOOKUP(A3100,'ИПУ и ОКПУ'!$A$1:$O$3258,14,0)="Нет показаний","Нет показаний",""),"")</f>
        <v/>
      </c>
      <c r="F3100" t="str">
        <f>IF(AND(C3100&gt;0),SUMIF('ИПУ и ОКПУ'!$A$2:$A$3258,A3100,'ИПУ и ОКПУ'!$O$2:$O$3258),"")</f>
        <v/>
      </c>
      <c r="G3100">
        <f>VLOOKUP(A3100,'Лицевые счета'!$A$2:$K$4570,9,0)</f>
        <v>1</v>
      </c>
      <c r="H3100">
        <f>VLOOKUP(A3100,'Лицевые счета'!$A$2:$K$4570,10,0)</f>
        <v>92</v>
      </c>
      <c r="I3100" t="str">
        <f>VLOOKUP(A3100,'Лицевые счета'!$A$2:$K$4570,6,0)</f>
        <v>ФЛ</v>
      </c>
      <c r="J3100">
        <f>IF(AND(C3100=0,I3100="ФЛ"),G3100*H3100,"")</f>
        <v>92</v>
      </c>
      <c r="K3100" t="str">
        <f>IF(AND(C3100&gt;0,E3100="Нет показаний",I3100="ФЛ"),G3100*H3100,"")</f>
        <v/>
      </c>
    </row>
    <row r="3101" spans="1:11" x14ac:dyDescent="0.25">
      <c r="A3101" s="7">
        <v>440172</v>
      </c>
      <c r="B3101" s="7">
        <f>VLOOKUP(A3101,'Лицевые счета'!$A$1:$K$4570,2,0)</f>
        <v>431487</v>
      </c>
      <c r="C3101">
        <f>COUNTIF('ИПУ и ОКПУ'!$A$2:$A$3258,A3101)</f>
        <v>0</v>
      </c>
      <c r="D3101" t="str">
        <f>IF(C3101&gt;0,VLOOKUP(A3101,'ИПУ и ОКПУ'!$A$1:$O$3258,9,0),"")</f>
        <v/>
      </c>
      <c r="E3101" t="str">
        <f>IF(C3101&gt;0,IF(VLOOKUP(A3101,'ИПУ и ОКПУ'!$A$1:$O$3258,14,0)="Нет показаний","Нет показаний",""),"")</f>
        <v/>
      </c>
      <c r="F3101" t="str">
        <f>IF(AND(C3101&gt;0),SUMIF('ИПУ и ОКПУ'!$A$2:$A$3258,A3101,'ИПУ и ОКПУ'!$O$2:$O$3258),"")</f>
        <v/>
      </c>
      <c r="G3101">
        <f>VLOOKUP(A3101,'Лицевые счета'!$A$2:$K$4570,9,0)</f>
        <v>1</v>
      </c>
      <c r="H3101">
        <f>VLOOKUP(A3101,'Лицевые счета'!$A$2:$K$4570,10,0)</f>
        <v>92</v>
      </c>
      <c r="I3101" t="str">
        <f>VLOOKUP(A3101,'Лицевые счета'!$A$2:$K$4570,6,0)</f>
        <v>ФЛ</v>
      </c>
      <c r="J3101">
        <f>IF(AND(C3101=0,I3101="ФЛ"),G3101*H3101,"")</f>
        <v>92</v>
      </c>
      <c r="K3101" t="str">
        <f>IF(AND(C3101&gt;0,E3101="Нет показаний",I3101="ФЛ"),G3101*H3101,"")</f>
        <v/>
      </c>
    </row>
    <row r="3102" spans="1:11" x14ac:dyDescent="0.25">
      <c r="A3102" s="7">
        <v>440175</v>
      </c>
      <c r="B3102" s="7">
        <f>VLOOKUP(A3102,'Лицевые счета'!$A$1:$K$4570,2,0)</f>
        <v>431487</v>
      </c>
      <c r="C3102">
        <f>COUNTIF('ИПУ и ОКПУ'!$A$2:$A$3258,A3102)</f>
        <v>1</v>
      </c>
      <c r="D3102" t="str">
        <f>IF(C3102&gt;0,VLOOKUP(A3102,'ИПУ и ОКПУ'!$A$1:$O$3258,9,0),"")</f>
        <v>Одноставочный</v>
      </c>
      <c r="E3102" t="str">
        <f>IF(C3102&gt;0,IF(VLOOKUP(A3102,'ИПУ и ОКПУ'!$A$1:$O$3258,14,0)="Нет показаний","Нет показаний",""),"")</f>
        <v>Нет показаний</v>
      </c>
      <c r="F3102">
        <f>IF(AND(C3102&gt;0),SUMIF('ИПУ и ОКПУ'!$A$2:$A$3258,A3102,'ИПУ и ОКПУ'!$O$2:$O$3258),"")</f>
        <v>0</v>
      </c>
      <c r="G3102">
        <f>VLOOKUP(A3102,'Лицевые счета'!$A$2:$K$4570,9,0)</f>
        <v>1</v>
      </c>
      <c r="H3102">
        <f>VLOOKUP(A3102,'Лицевые счета'!$A$2:$K$4570,10,0)</f>
        <v>92</v>
      </c>
      <c r="I3102" t="str">
        <f>VLOOKUP(A3102,'Лицевые счета'!$A$2:$K$4570,6,0)</f>
        <v>ФЛ</v>
      </c>
      <c r="J3102" t="str">
        <f>IF(AND(C3102=0,I3102="ФЛ"),G3102*H3102,"")</f>
        <v/>
      </c>
      <c r="K3102">
        <f>IF(AND(C3102&gt;0,E3102="Нет показаний",I3102="ФЛ"),G3102*H3102,"")</f>
        <v>92</v>
      </c>
    </row>
    <row r="3103" spans="1:11" x14ac:dyDescent="0.25">
      <c r="A3103" s="7">
        <v>440178</v>
      </c>
      <c r="B3103" s="7">
        <f>VLOOKUP(A3103,'Лицевые счета'!$A$1:$K$4570,2,0)</f>
        <v>431487</v>
      </c>
      <c r="C3103">
        <f>COUNTIF('ИПУ и ОКПУ'!$A$2:$A$3258,A3103)</f>
        <v>0</v>
      </c>
      <c r="D3103" t="str">
        <f>IF(C3103&gt;0,VLOOKUP(A3103,'ИПУ и ОКПУ'!$A$1:$O$3258,9,0),"")</f>
        <v/>
      </c>
      <c r="E3103" t="str">
        <f>IF(C3103&gt;0,IF(VLOOKUP(A3103,'ИПУ и ОКПУ'!$A$1:$O$3258,14,0)="Нет показаний","Нет показаний",""),"")</f>
        <v/>
      </c>
      <c r="F3103" t="str">
        <f>IF(AND(C3103&gt;0),SUMIF('ИПУ и ОКПУ'!$A$2:$A$3258,A3103,'ИПУ и ОКПУ'!$O$2:$O$3258),"")</f>
        <v/>
      </c>
      <c r="G3103">
        <f>VLOOKUP(A3103,'Лицевые счета'!$A$2:$K$4570,9,0)</f>
        <v>1</v>
      </c>
      <c r="H3103">
        <f>VLOOKUP(A3103,'Лицевые счета'!$A$2:$K$4570,10,0)</f>
        <v>92</v>
      </c>
      <c r="I3103" t="str">
        <f>VLOOKUP(A3103,'Лицевые счета'!$A$2:$K$4570,6,0)</f>
        <v>ФЛ</v>
      </c>
      <c r="J3103">
        <f>IF(AND(C3103=0,I3103="ФЛ"),G3103*H3103,"")</f>
        <v>92</v>
      </c>
      <c r="K3103" t="str">
        <f>IF(AND(C3103&gt;0,E3103="Нет показаний",I3103="ФЛ"),G3103*H3103,"")</f>
        <v/>
      </c>
    </row>
    <row r="3104" spans="1:11" x14ac:dyDescent="0.25">
      <c r="A3104" s="7">
        <v>440191</v>
      </c>
      <c r="B3104" s="7">
        <f>VLOOKUP(A3104,'Лицевые счета'!$A$1:$K$4570,2,0)</f>
        <v>431487</v>
      </c>
      <c r="C3104">
        <f>COUNTIF('ИПУ и ОКПУ'!$A$2:$A$3258,A3104)</f>
        <v>0</v>
      </c>
      <c r="D3104" t="str">
        <f>IF(C3104&gt;0,VLOOKUP(A3104,'ИПУ и ОКПУ'!$A$1:$O$3258,9,0),"")</f>
        <v/>
      </c>
      <c r="E3104" t="str">
        <f>IF(C3104&gt;0,IF(VLOOKUP(A3104,'ИПУ и ОКПУ'!$A$1:$O$3258,14,0)="Нет показаний","Нет показаний",""),"")</f>
        <v/>
      </c>
      <c r="F3104" t="str">
        <f>IF(AND(C3104&gt;0),SUMIF('ИПУ и ОКПУ'!$A$2:$A$3258,A3104,'ИПУ и ОКПУ'!$O$2:$O$3258),"")</f>
        <v/>
      </c>
      <c r="G3104">
        <f>VLOOKUP(A3104,'Лицевые счета'!$A$2:$K$4570,9,0)</f>
        <v>1</v>
      </c>
      <c r="H3104">
        <f>VLOOKUP(A3104,'Лицевые счета'!$A$2:$K$4570,10,0)</f>
        <v>92</v>
      </c>
      <c r="I3104" t="str">
        <f>VLOOKUP(A3104,'Лицевые счета'!$A$2:$K$4570,6,0)</f>
        <v>ФЛ</v>
      </c>
      <c r="J3104">
        <f>IF(AND(C3104=0,I3104="ФЛ"),G3104*H3104,"")</f>
        <v>92</v>
      </c>
      <c r="K3104" t="str">
        <f>IF(AND(C3104&gt;0,E3104="Нет показаний",I3104="ФЛ"),G3104*H3104,"")</f>
        <v/>
      </c>
    </row>
    <row r="3105" spans="1:11" x14ac:dyDescent="0.25">
      <c r="A3105" s="7">
        <v>440193</v>
      </c>
      <c r="B3105" s="7">
        <f>VLOOKUP(A3105,'Лицевые счета'!$A$1:$K$4570,2,0)</f>
        <v>431487</v>
      </c>
      <c r="C3105">
        <f>COUNTIF('ИПУ и ОКПУ'!$A$2:$A$3258,A3105)</f>
        <v>0</v>
      </c>
      <c r="D3105" t="str">
        <f>IF(C3105&gt;0,VLOOKUP(A3105,'ИПУ и ОКПУ'!$A$1:$O$3258,9,0),"")</f>
        <v/>
      </c>
      <c r="E3105" t="str">
        <f>IF(C3105&gt;0,IF(VLOOKUP(A3105,'ИПУ и ОКПУ'!$A$1:$O$3258,14,0)="Нет показаний","Нет показаний",""),"")</f>
        <v/>
      </c>
      <c r="F3105" t="str">
        <f>IF(AND(C3105&gt;0),SUMIF('ИПУ и ОКПУ'!$A$2:$A$3258,A3105,'ИПУ и ОКПУ'!$O$2:$O$3258),"")</f>
        <v/>
      </c>
      <c r="G3105">
        <f>VLOOKUP(A3105,'Лицевые счета'!$A$2:$K$4570,9,0)</f>
        <v>1</v>
      </c>
      <c r="H3105">
        <f>VLOOKUP(A3105,'Лицевые счета'!$A$2:$K$4570,10,0)</f>
        <v>92</v>
      </c>
      <c r="I3105" t="str">
        <f>VLOOKUP(A3105,'Лицевые счета'!$A$2:$K$4570,6,0)</f>
        <v>ФЛ</v>
      </c>
      <c r="J3105">
        <f>IF(AND(C3105=0,I3105="ФЛ"),G3105*H3105,"")</f>
        <v>92</v>
      </c>
      <c r="K3105" t="str">
        <f>IF(AND(C3105&gt;0,E3105="Нет показаний",I3105="ФЛ"),G3105*H3105,"")</f>
        <v/>
      </c>
    </row>
    <row r="3106" spans="1:11" x14ac:dyDescent="0.25">
      <c r="A3106" s="7">
        <v>440198</v>
      </c>
      <c r="B3106" s="7">
        <f>VLOOKUP(A3106,'Лицевые счета'!$A$1:$K$4570,2,0)</f>
        <v>431487</v>
      </c>
      <c r="C3106">
        <f>COUNTIF('ИПУ и ОКПУ'!$A$2:$A$3258,A3106)</f>
        <v>0</v>
      </c>
      <c r="D3106" t="str">
        <f>IF(C3106&gt;0,VLOOKUP(A3106,'ИПУ и ОКПУ'!$A$1:$O$3258,9,0),"")</f>
        <v/>
      </c>
      <c r="E3106" t="str">
        <f>IF(C3106&gt;0,IF(VLOOKUP(A3106,'ИПУ и ОКПУ'!$A$1:$O$3258,14,0)="Нет показаний","Нет показаний",""),"")</f>
        <v/>
      </c>
      <c r="F3106" t="str">
        <f>IF(AND(C3106&gt;0),SUMIF('ИПУ и ОКПУ'!$A$2:$A$3258,A3106,'ИПУ и ОКПУ'!$O$2:$O$3258),"")</f>
        <v/>
      </c>
      <c r="G3106">
        <f>VLOOKUP(A3106,'Лицевые счета'!$A$2:$K$4570,9,0)</f>
        <v>1</v>
      </c>
      <c r="H3106">
        <f>VLOOKUP(A3106,'Лицевые счета'!$A$2:$K$4570,10,0)</f>
        <v>92</v>
      </c>
      <c r="I3106" t="str">
        <f>VLOOKUP(A3106,'Лицевые счета'!$A$2:$K$4570,6,0)</f>
        <v>ФЛ</v>
      </c>
      <c r="J3106">
        <f>IF(AND(C3106=0,I3106="ФЛ"),G3106*H3106,"")</f>
        <v>92</v>
      </c>
      <c r="K3106" t="str">
        <f>IF(AND(C3106&gt;0,E3106="Нет показаний",I3106="ФЛ"),G3106*H3106,"")</f>
        <v/>
      </c>
    </row>
    <row r="3107" spans="1:11" x14ac:dyDescent="0.25">
      <c r="A3107" s="7">
        <v>440229</v>
      </c>
      <c r="B3107" s="7">
        <f>VLOOKUP(A3107,'Лицевые счета'!$A$1:$K$4570,2,0)</f>
        <v>431487</v>
      </c>
      <c r="C3107">
        <f>COUNTIF('ИПУ и ОКПУ'!$A$2:$A$3258,A3107)</f>
        <v>0</v>
      </c>
      <c r="D3107" t="str">
        <f>IF(C3107&gt;0,VLOOKUP(A3107,'ИПУ и ОКПУ'!$A$1:$O$3258,9,0),"")</f>
        <v/>
      </c>
      <c r="E3107" t="str">
        <f>IF(C3107&gt;0,IF(VLOOKUP(A3107,'ИПУ и ОКПУ'!$A$1:$O$3258,14,0)="Нет показаний","Нет показаний",""),"")</f>
        <v/>
      </c>
      <c r="F3107" t="str">
        <f>IF(AND(C3107&gt;0),SUMIF('ИПУ и ОКПУ'!$A$2:$A$3258,A3107,'ИПУ и ОКПУ'!$O$2:$O$3258),"")</f>
        <v/>
      </c>
      <c r="G3107">
        <f>VLOOKUP(A3107,'Лицевые счета'!$A$2:$K$4570,9,0)</f>
        <v>1</v>
      </c>
      <c r="H3107">
        <f>VLOOKUP(A3107,'Лицевые счета'!$A$2:$K$4570,10,0)</f>
        <v>92</v>
      </c>
      <c r="I3107" t="str">
        <f>VLOOKUP(A3107,'Лицевые счета'!$A$2:$K$4570,6,0)</f>
        <v>ФЛ</v>
      </c>
      <c r="J3107">
        <f>IF(AND(C3107=0,I3107="ФЛ"),G3107*H3107,"")</f>
        <v>92</v>
      </c>
      <c r="K3107" t="str">
        <f>IF(AND(C3107&gt;0,E3107="Нет показаний",I3107="ФЛ"),G3107*H3107,"")</f>
        <v/>
      </c>
    </row>
    <row r="3108" spans="1:11" x14ac:dyDescent="0.25">
      <c r="A3108" s="7">
        <v>440233</v>
      </c>
      <c r="B3108" s="7">
        <f>VLOOKUP(A3108,'Лицевые счета'!$A$1:$K$4570,2,0)</f>
        <v>431487</v>
      </c>
      <c r="C3108">
        <f>COUNTIF('ИПУ и ОКПУ'!$A$2:$A$3258,A3108)</f>
        <v>0</v>
      </c>
      <c r="D3108" t="str">
        <f>IF(C3108&gt;0,VLOOKUP(A3108,'ИПУ и ОКПУ'!$A$1:$O$3258,9,0),"")</f>
        <v/>
      </c>
      <c r="E3108" t="str">
        <f>IF(C3108&gt;0,IF(VLOOKUP(A3108,'ИПУ и ОКПУ'!$A$1:$O$3258,14,0)="Нет показаний","Нет показаний",""),"")</f>
        <v/>
      </c>
      <c r="F3108" t="str">
        <f>IF(AND(C3108&gt;0),SUMIF('ИПУ и ОКПУ'!$A$2:$A$3258,A3108,'ИПУ и ОКПУ'!$O$2:$O$3258),"")</f>
        <v/>
      </c>
      <c r="G3108">
        <f>VLOOKUP(A3108,'Лицевые счета'!$A$2:$K$4570,9,0)</f>
        <v>1</v>
      </c>
      <c r="H3108">
        <f>VLOOKUP(A3108,'Лицевые счета'!$A$2:$K$4570,10,0)</f>
        <v>92</v>
      </c>
      <c r="I3108" t="str">
        <f>VLOOKUP(A3108,'Лицевые счета'!$A$2:$K$4570,6,0)</f>
        <v>ФЛ</v>
      </c>
      <c r="J3108">
        <f>IF(AND(C3108=0,I3108="ФЛ"),G3108*H3108,"")</f>
        <v>92</v>
      </c>
      <c r="K3108" t="str">
        <f>IF(AND(C3108&gt;0,E3108="Нет показаний",I3108="ФЛ"),G3108*H3108,"")</f>
        <v/>
      </c>
    </row>
    <row r="3109" spans="1:11" x14ac:dyDescent="0.25">
      <c r="A3109" s="7">
        <v>440237</v>
      </c>
      <c r="B3109" s="7">
        <f>VLOOKUP(A3109,'Лицевые счета'!$A$1:$K$4570,2,0)</f>
        <v>431487</v>
      </c>
      <c r="C3109">
        <f>COUNTIF('ИПУ и ОКПУ'!$A$2:$A$3258,A3109)</f>
        <v>0</v>
      </c>
      <c r="D3109" t="str">
        <f>IF(C3109&gt;0,VLOOKUP(A3109,'ИПУ и ОКПУ'!$A$1:$O$3258,9,0),"")</f>
        <v/>
      </c>
      <c r="E3109" t="str">
        <f>IF(C3109&gt;0,IF(VLOOKUP(A3109,'ИПУ и ОКПУ'!$A$1:$O$3258,14,0)="Нет показаний","Нет показаний",""),"")</f>
        <v/>
      </c>
      <c r="F3109" t="str">
        <f>IF(AND(C3109&gt;0),SUMIF('ИПУ и ОКПУ'!$A$2:$A$3258,A3109,'ИПУ и ОКПУ'!$O$2:$O$3258),"")</f>
        <v/>
      </c>
      <c r="G3109">
        <f>VLOOKUP(A3109,'Лицевые счета'!$A$2:$K$4570,9,0)</f>
        <v>1</v>
      </c>
      <c r="H3109">
        <f>VLOOKUP(A3109,'Лицевые счета'!$A$2:$K$4570,10,0)</f>
        <v>92</v>
      </c>
      <c r="I3109" t="str">
        <f>VLOOKUP(A3109,'Лицевые счета'!$A$2:$K$4570,6,0)</f>
        <v>ФЛ</v>
      </c>
      <c r="J3109">
        <f>IF(AND(C3109=0,I3109="ФЛ"),G3109*H3109,"")</f>
        <v>92</v>
      </c>
      <c r="K3109" t="str">
        <f>IF(AND(C3109&gt;0,E3109="Нет показаний",I3109="ФЛ"),G3109*H3109,"")</f>
        <v/>
      </c>
    </row>
    <row r="3110" spans="1:11" x14ac:dyDescent="0.25">
      <c r="A3110" s="7">
        <v>440239</v>
      </c>
      <c r="B3110" s="7">
        <f>VLOOKUP(A3110,'Лицевые счета'!$A$1:$K$4570,2,0)</f>
        <v>431487</v>
      </c>
      <c r="C3110">
        <f>COUNTIF('ИПУ и ОКПУ'!$A$2:$A$3258,A3110)</f>
        <v>0</v>
      </c>
      <c r="D3110" t="str">
        <f>IF(C3110&gt;0,VLOOKUP(A3110,'ИПУ и ОКПУ'!$A$1:$O$3258,9,0),"")</f>
        <v/>
      </c>
      <c r="E3110" t="str">
        <f>IF(C3110&gt;0,IF(VLOOKUP(A3110,'ИПУ и ОКПУ'!$A$1:$O$3258,14,0)="Нет показаний","Нет показаний",""),"")</f>
        <v/>
      </c>
      <c r="F3110" t="str">
        <f>IF(AND(C3110&gt;0),SUMIF('ИПУ и ОКПУ'!$A$2:$A$3258,A3110,'ИПУ и ОКПУ'!$O$2:$O$3258),"")</f>
        <v/>
      </c>
      <c r="G3110">
        <f>VLOOKUP(A3110,'Лицевые счета'!$A$2:$K$4570,9,0)</f>
        <v>1</v>
      </c>
      <c r="H3110">
        <f>VLOOKUP(A3110,'Лицевые счета'!$A$2:$K$4570,10,0)</f>
        <v>92</v>
      </c>
      <c r="I3110" t="str">
        <f>VLOOKUP(A3110,'Лицевые счета'!$A$2:$K$4570,6,0)</f>
        <v>ФЛ</v>
      </c>
      <c r="J3110">
        <f>IF(AND(C3110=0,I3110="ФЛ"),G3110*H3110,"")</f>
        <v>92</v>
      </c>
      <c r="K3110" t="str">
        <f>IF(AND(C3110&gt;0,E3110="Нет показаний",I3110="ФЛ"),G3110*H3110,"")</f>
        <v/>
      </c>
    </row>
    <row r="3111" spans="1:11" x14ac:dyDescent="0.25">
      <c r="A3111" s="7">
        <v>440246</v>
      </c>
      <c r="B3111" s="7">
        <f>VLOOKUP(A3111,'Лицевые счета'!$A$1:$K$4570,2,0)</f>
        <v>431487</v>
      </c>
      <c r="C3111">
        <f>COUNTIF('ИПУ и ОКПУ'!$A$2:$A$3258,A3111)</f>
        <v>0</v>
      </c>
      <c r="D3111" t="str">
        <f>IF(C3111&gt;0,VLOOKUP(A3111,'ИПУ и ОКПУ'!$A$1:$O$3258,9,0),"")</f>
        <v/>
      </c>
      <c r="E3111" t="str">
        <f>IF(C3111&gt;0,IF(VLOOKUP(A3111,'ИПУ и ОКПУ'!$A$1:$O$3258,14,0)="Нет показаний","Нет показаний",""),"")</f>
        <v/>
      </c>
      <c r="F3111" t="str">
        <f>IF(AND(C3111&gt;0),SUMIF('ИПУ и ОКПУ'!$A$2:$A$3258,A3111,'ИПУ и ОКПУ'!$O$2:$O$3258),"")</f>
        <v/>
      </c>
      <c r="G3111">
        <f>VLOOKUP(A3111,'Лицевые счета'!$A$2:$K$4570,9,0)</f>
        <v>1</v>
      </c>
      <c r="H3111">
        <f>VLOOKUP(A3111,'Лицевые счета'!$A$2:$K$4570,10,0)</f>
        <v>92</v>
      </c>
      <c r="I3111" t="str">
        <f>VLOOKUP(A3111,'Лицевые счета'!$A$2:$K$4570,6,0)</f>
        <v>ФЛ</v>
      </c>
      <c r="J3111">
        <f>IF(AND(C3111=0,I3111="ФЛ"),G3111*H3111,"")</f>
        <v>92</v>
      </c>
      <c r="K3111" t="str">
        <f>IF(AND(C3111&gt;0,E3111="Нет показаний",I3111="ФЛ"),G3111*H3111,"")</f>
        <v/>
      </c>
    </row>
    <row r="3112" spans="1:11" x14ac:dyDescent="0.25">
      <c r="A3112" s="7">
        <v>440248</v>
      </c>
      <c r="B3112" s="7">
        <f>VLOOKUP(A3112,'Лицевые счета'!$A$1:$K$4570,2,0)</f>
        <v>431487</v>
      </c>
      <c r="C3112">
        <f>COUNTIF('ИПУ и ОКПУ'!$A$2:$A$3258,A3112)</f>
        <v>0</v>
      </c>
      <c r="D3112" t="str">
        <f>IF(C3112&gt;0,VLOOKUP(A3112,'ИПУ и ОКПУ'!$A$1:$O$3258,9,0),"")</f>
        <v/>
      </c>
      <c r="E3112" t="str">
        <f>IF(C3112&gt;0,IF(VLOOKUP(A3112,'ИПУ и ОКПУ'!$A$1:$O$3258,14,0)="Нет показаний","Нет показаний",""),"")</f>
        <v/>
      </c>
      <c r="F3112" t="str">
        <f>IF(AND(C3112&gt;0),SUMIF('ИПУ и ОКПУ'!$A$2:$A$3258,A3112,'ИПУ и ОКПУ'!$O$2:$O$3258),"")</f>
        <v/>
      </c>
      <c r="G3112">
        <f>VLOOKUP(A3112,'Лицевые счета'!$A$2:$K$4570,9,0)</f>
        <v>1</v>
      </c>
      <c r="H3112">
        <f>VLOOKUP(A3112,'Лицевые счета'!$A$2:$K$4570,10,0)</f>
        <v>92</v>
      </c>
      <c r="I3112" t="str">
        <f>VLOOKUP(A3112,'Лицевые счета'!$A$2:$K$4570,6,0)</f>
        <v>ФЛ</v>
      </c>
      <c r="J3112">
        <f>IF(AND(C3112=0,I3112="ФЛ"),G3112*H3112,"")</f>
        <v>92</v>
      </c>
      <c r="K3112" t="str">
        <f>IF(AND(C3112&gt;0,E3112="Нет показаний",I3112="ФЛ"),G3112*H3112,"")</f>
        <v/>
      </c>
    </row>
    <row r="3113" spans="1:11" x14ac:dyDescent="0.25">
      <c r="A3113" s="7">
        <v>440256</v>
      </c>
      <c r="B3113" s="7">
        <f>VLOOKUP(A3113,'Лицевые счета'!$A$1:$K$4570,2,0)</f>
        <v>431487</v>
      </c>
      <c r="C3113">
        <f>COUNTIF('ИПУ и ОКПУ'!$A$2:$A$3258,A3113)</f>
        <v>0</v>
      </c>
      <c r="D3113" t="str">
        <f>IF(C3113&gt;0,VLOOKUP(A3113,'ИПУ и ОКПУ'!$A$1:$O$3258,9,0),"")</f>
        <v/>
      </c>
      <c r="E3113" t="str">
        <f>IF(C3113&gt;0,IF(VLOOKUP(A3113,'ИПУ и ОКПУ'!$A$1:$O$3258,14,0)="Нет показаний","Нет показаний",""),"")</f>
        <v/>
      </c>
      <c r="F3113" t="str">
        <f>IF(AND(C3113&gt;0),SUMIF('ИПУ и ОКПУ'!$A$2:$A$3258,A3113,'ИПУ и ОКПУ'!$O$2:$O$3258),"")</f>
        <v/>
      </c>
      <c r="G3113">
        <f>VLOOKUP(A3113,'Лицевые счета'!$A$2:$K$4570,9,0)</f>
        <v>1</v>
      </c>
      <c r="H3113">
        <f>VLOOKUP(A3113,'Лицевые счета'!$A$2:$K$4570,10,0)</f>
        <v>92</v>
      </c>
      <c r="I3113" t="str">
        <f>VLOOKUP(A3113,'Лицевые счета'!$A$2:$K$4570,6,0)</f>
        <v>ФЛ</v>
      </c>
      <c r="J3113">
        <f>IF(AND(C3113=0,I3113="ФЛ"),G3113*H3113,"")</f>
        <v>92</v>
      </c>
      <c r="K3113" t="str">
        <f>IF(AND(C3113&gt;0,E3113="Нет показаний",I3113="ФЛ"),G3113*H3113,"")</f>
        <v/>
      </c>
    </row>
    <row r="3114" spans="1:11" x14ac:dyDescent="0.25">
      <c r="A3114" s="7">
        <v>440257</v>
      </c>
      <c r="B3114" s="7">
        <f>VLOOKUP(A3114,'Лицевые счета'!$A$1:$K$4570,2,0)</f>
        <v>431487</v>
      </c>
      <c r="C3114">
        <f>COUNTIF('ИПУ и ОКПУ'!$A$2:$A$3258,A3114)</f>
        <v>0</v>
      </c>
      <c r="D3114" t="str">
        <f>IF(C3114&gt;0,VLOOKUP(A3114,'ИПУ и ОКПУ'!$A$1:$O$3258,9,0),"")</f>
        <v/>
      </c>
      <c r="E3114" t="str">
        <f>IF(C3114&gt;0,IF(VLOOKUP(A3114,'ИПУ и ОКПУ'!$A$1:$O$3258,14,0)="Нет показаний","Нет показаний",""),"")</f>
        <v/>
      </c>
      <c r="F3114" t="str">
        <f>IF(AND(C3114&gt;0),SUMIF('ИПУ и ОКПУ'!$A$2:$A$3258,A3114,'ИПУ и ОКПУ'!$O$2:$O$3258),"")</f>
        <v/>
      </c>
      <c r="G3114">
        <f>VLOOKUP(A3114,'Лицевые счета'!$A$2:$K$4570,9,0)</f>
        <v>1</v>
      </c>
      <c r="H3114">
        <f>VLOOKUP(A3114,'Лицевые счета'!$A$2:$K$4570,10,0)</f>
        <v>92</v>
      </c>
      <c r="I3114" t="str">
        <f>VLOOKUP(A3114,'Лицевые счета'!$A$2:$K$4570,6,0)</f>
        <v>ФЛ</v>
      </c>
      <c r="J3114">
        <f>IF(AND(C3114=0,I3114="ФЛ"),G3114*H3114,"")</f>
        <v>92</v>
      </c>
      <c r="K3114" t="str">
        <f>IF(AND(C3114&gt;0,E3114="Нет показаний",I3114="ФЛ"),G3114*H3114,"")</f>
        <v/>
      </c>
    </row>
    <row r="3115" spans="1:11" x14ac:dyDescent="0.25">
      <c r="A3115" s="7">
        <v>440263</v>
      </c>
      <c r="B3115" s="7">
        <f>VLOOKUP(A3115,'Лицевые счета'!$A$1:$K$4570,2,0)</f>
        <v>431487</v>
      </c>
      <c r="C3115">
        <f>COUNTIF('ИПУ и ОКПУ'!$A$2:$A$3258,A3115)</f>
        <v>0</v>
      </c>
      <c r="D3115" t="str">
        <f>IF(C3115&gt;0,VLOOKUP(A3115,'ИПУ и ОКПУ'!$A$1:$O$3258,9,0),"")</f>
        <v/>
      </c>
      <c r="E3115" t="str">
        <f>IF(C3115&gt;0,IF(VLOOKUP(A3115,'ИПУ и ОКПУ'!$A$1:$O$3258,14,0)="Нет показаний","Нет показаний",""),"")</f>
        <v/>
      </c>
      <c r="F3115" t="str">
        <f>IF(AND(C3115&gt;0),SUMIF('ИПУ и ОКПУ'!$A$2:$A$3258,A3115,'ИПУ и ОКПУ'!$O$2:$O$3258),"")</f>
        <v/>
      </c>
      <c r="G3115">
        <f>VLOOKUP(A3115,'Лицевые счета'!$A$2:$K$4570,9,0)</f>
        <v>1</v>
      </c>
      <c r="H3115">
        <f>VLOOKUP(A3115,'Лицевые счета'!$A$2:$K$4570,10,0)</f>
        <v>92</v>
      </c>
      <c r="I3115" t="str">
        <f>VLOOKUP(A3115,'Лицевые счета'!$A$2:$K$4570,6,0)</f>
        <v>ФЛ</v>
      </c>
      <c r="J3115">
        <f>IF(AND(C3115=0,I3115="ФЛ"),G3115*H3115,"")</f>
        <v>92</v>
      </c>
      <c r="K3115" t="str">
        <f>IF(AND(C3115&gt;0,E3115="Нет показаний",I3115="ФЛ"),G3115*H3115,"")</f>
        <v/>
      </c>
    </row>
    <row r="3116" spans="1:11" x14ac:dyDescent="0.25">
      <c r="A3116" s="7">
        <v>440264</v>
      </c>
      <c r="B3116" s="7">
        <f>VLOOKUP(A3116,'Лицевые счета'!$A$1:$K$4570,2,0)</f>
        <v>431487</v>
      </c>
      <c r="C3116">
        <f>COUNTIF('ИПУ и ОКПУ'!$A$2:$A$3258,A3116)</f>
        <v>0</v>
      </c>
      <c r="D3116" t="str">
        <f>IF(C3116&gt;0,VLOOKUP(A3116,'ИПУ и ОКПУ'!$A$1:$O$3258,9,0),"")</f>
        <v/>
      </c>
      <c r="E3116" t="str">
        <f>IF(C3116&gt;0,IF(VLOOKUP(A3116,'ИПУ и ОКПУ'!$A$1:$O$3258,14,0)="Нет показаний","Нет показаний",""),"")</f>
        <v/>
      </c>
      <c r="F3116" t="str">
        <f>IF(AND(C3116&gt;0),SUMIF('ИПУ и ОКПУ'!$A$2:$A$3258,A3116,'ИПУ и ОКПУ'!$O$2:$O$3258),"")</f>
        <v/>
      </c>
      <c r="G3116">
        <f>VLOOKUP(A3116,'Лицевые счета'!$A$2:$K$4570,9,0)</f>
        <v>1</v>
      </c>
      <c r="H3116">
        <f>VLOOKUP(A3116,'Лицевые счета'!$A$2:$K$4570,10,0)</f>
        <v>92</v>
      </c>
      <c r="I3116" t="str">
        <f>VLOOKUP(A3116,'Лицевые счета'!$A$2:$K$4570,6,0)</f>
        <v>ФЛ</v>
      </c>
      <c r="J3116">
        <f>IF(AND(C3116=0,I3116="ФЛ"),G3116*H3116,"")</f>
        <v>92</v>
      </c>
      <c r="K3116" t="str">
        <f>IF(AND(C3116&gt;0,E3116="Нет показаний",I3116="ФЛ"),G3116*H3116,"")</f>
        <v/>
      </c>
    </row>
    <row r="3117" spans="1:11" x14ac:dyDescent="0.25">
      <c r="A3117" s="7">
        <v>440267</v>
      </c>
      <c r="B3117" s="7">
        <f>VLOOKUP(A3117,'Лицевые счета'!$A$1:$K$4570,2,0)</f>
        <v>431487</v>
      </c>
      <c r="C3117">
        <f>COUNTIF('ИПУ и ОКПУ'!$A$2:$A$3258,A3117)</f>
        <v>0</v>
      </c>
      <c r="D3117" t="str">
        <f>IF(C3117&gt;0,VLOOKUP(A3117,'ИПУ и ОКПУ'!$A$1:$O$3258,9,0),"")</f>
        <v/>
      </c>
      <c r="E3117" t="str">
        <f>IF(C3117&gt;0,IF(VLOOKUP(A3117,'ИПУ и ОКПУ'!$A$1:$O$3258,14,0)="Нет показаний","Нет показаний",""),"")</f>
        <v/>
      </c>
      <c r="F3117" t="str">
        <f>IF(AND(C3117&gt;0),SUMIF('ИПУ и ОКПУ'!$A$2:$A$3258,A3117,'ИПУ и ОКПУ'!$O$2:$O$3258),"")</f>
        <v/>
      </c>
      <c r="G3117">
        <f>VLOOKUP(A3117,'Лицевые счета'!$A$2:$K$4570,9,0)</f>
        <v>1</v>
      </c>
      <c r="H3117">
        <f>VLOOKUP(A3117,'Лицевые счета'!$A$2:$K$4570,10,0)</f>
        <v>92</v>
      </c>
      <c r="I3117" t="str">
        <f>VLOOKUP(A3117,'Лицевые счета'!$A$2:$K$4570,6,0)</f>
        <v>ФЛ</v>
      </c>
      <c r="J3117">
        <f>IF(AND(C3117=0,I3117="ФЛ"),G3117*H3117,"")</f>
        <v>92</v>
      </c>
      <c r="K3117" t="str">
        <f>IF(AND(C3117&gt;0,E3117="Нет показаний",I3117="ФЛ"),G3117*H3117,"")</f>
        <v/>
      </c>
    </row>
    <row r="3118" spans="1:11" x14ac:dyDescent="0.25">
      <c r="A3118" s="7">
        <v>440269</v>
      </c>
      <c r="B3118" s="7">
        <f>VLOOKUP(A3118,'Лицевые счета'!$A$1:$K$4570,2,0)</f>
        <v>431487</v>
      </c>
      <c r="C3118">
        <f>COUNTIF('ИПУ и ОКПУ'!$A$2:$A$3258,A3118)</f>
        <v>0</v>
      </c>
      <c r="D3118" t="str">
        <f>IF(C3118&gt;0,VLOOKUP(A3118,'ИПУ и ОКПУ'!$A$1:$O$3258,9,0),"")</f>
        <v/>
      </c>
      <c r="E3118" t="str">
        <f>IF(C3118&gt;0,IF(VLOOKUP(A3118,'ИПУ и ОКПУ'!$A$1:$O$3258,14,0)="Нет показаний","Нет показаний",""),"")</f>
        <v/>
      </c>
      <c r="F3118" t="str">
        <f>IF(AND(C3118&gt;0),SUMIF('ИПУ и ОКПУ'!$A$2:$A$3258,A3118,'ИПУ и ОКПУ'!$O$2:$O$3258),"")</f>
        <v/>
      </c>
      <c r="G3118">
        <f>VLOOKUP(A3118,'Лицевые счета'!$A$2:$K$4570,9,0)</f>
        <v>1</v>
      </c>
      <c r="H3118">
        <f>VLOOKUP(A3118,'Лицевые счета'!$A$2:$K$4570,10,0)</f>
        <v>92</v>
      </c>
      <c r="I3118" t="str">
        <f>VLOOKUP(A3118,'Лицевые счета'!$A$2:$K$4570,6,0)</f>
        <v>ФЛ</v>
      </c>
      <c r="J3118">
        <f>IF(AND(C3118=0,I3118="ФЛ"),G3118*H3118,"")</f>
        <v>92</v>
      </c>
      <c r="K3118" t="str">
        <f>IF(AND(C3118&gt;0,E3118="Нет показаний",I3118="ФЛ"),G3118*H3118,"")</f>
        <v/>
      </c>
    </row>
    <row r="3119" spans="1:11" x14ac:dyDescent="0.25">
      <c r="A3119" s="7">
        <v>440274</v>
      </c>
      <c r="B3119" s="7">
        <f>VLOOKUP(A3119,'Лицевые счета'!$A$1:$K$4570,2,0)</f>
        <v>431487</v>
      </c>
      <c r="C3119">
        <f>COUNTIF('ИПУ и ОКПУ'!$A$2:$A$3258,A3119)</f>
        <v>0</v>
      </c>
      <c r="D3119" t="str">
        <f>IF(C3119&gt;0,VLOOKUP(A3119,'ИПУ и ОКПУ'!$A$1:$O$3258,9,0),"")</f>
        <v/>
      </c>
      <c r="E3119" t="str">
        <f>IF(C3119&gt;0,IF(VLOOKUP(A3119,'ИПУ и ОКПУ'!$A$1:$O$3258,14,0)="Нет показаний","Нет показаний",""),"")</f>
        <v/>
      </c>
      <c r="F3119" t="str">
        <f>IF(AND(C3119&gt;0),SUMIF('ИПУ и ОКПУ'!$A$2:$A$3258,A3119,'ИПУ и ОКПУ'!$O$2:$O$3258),"")</f>
        <v/>
      </c>
      <c r="G3119">
        <f>VLOOKUP(A3119,'Лицевые счета'!$A$2:$K$4570,9,0)</f>
        <v>1</v>
      </c>
      <c r="H3119">
        <f>VLOOKUP(A3119,'Лицевые счета'!$A$2:$K$4570,10,0)</f>
        <v>92</v>
      </c>
      <c r="I3119" t="str">
        <f>VLOOKUP(A3119,'Лицевые счета'!$A$2:$K$4570,6,0)</f>
        <v>ФЛ</v>
      </c>
      <c r="J3119">
        <f>IF(AND(C3119=0,I3119="ФЛ"),G3119*H3119,"")</f>
        <v>92</v>
      </c>
      <c r="K3119" t="str">
        <f>IF(AND(C3119&gt;0,E3119="Нет показаний",I3119="ФЛ"),G3119*H3119,"")</f>
        <v/>
      </c>
    </row>
    <row r="3120" spans="1:11" x14ac:dyDescent="0.25">
      <c r="A3120" s="7">
        <v>440276</v>
      </c>
      <c r="B3120" s="7">
        <f>VLOOKUP(A3120,'Лицевые счета'!$A$1:$K$4570,2,0)</f>
        <v>431487</v>
      </c>
      <c r="C3120">
        <f>COUNTIF('ИПУ и ОКПУ'!$A$2:$A$3258,A3120)</f>
        <v>0</v>
      </c>
      <c r="D3120" t="str">
        <f>IF(C3120&gt;0,VLOOKUP(A3120,'ИПУ и ОКПУ'!$A$1:$O$3258,9,0),"")</f>
        <v/>
      </c>
      <c r="E3120" t="str">
        <f>IF(C3120&gt;0,IF(VLOOKUP(A3120,'ИПУ и ОКПУ'!$A$1:$O$3258,14,0)="Нет показаний","Нет показаний",""),"")</f>
        <v/>
      </c>
      <c r="F3120" t="str">
        <f>IF(AND(C3120&gt;0),SUMIF('ИПУ и ОКПУ'!$A$2:$A$3258,A3120,'ИПУ и ОКПУ'!$O$2:$O$3258),"")</f>
        <v/>
      </c>
      <c r="G3120">
        <f>VLOOKUP(A3120,'Лицевые счета'!$A$2:$K$4570,9,0)</f>
        <v>1</v>
      </c>
      <c r="H3120">
        <f>VLOOKUP(A3120,'Лицевые счета'!$A$2:$K$4570,10,0)</f>
        <v>92</v>
      </c>
      <c r="I3120" t="str">
        <f>VLOOKUP(A3120,'Лицевые счета'!$A$2:$K$4570,6,0)</f>
        <v>ФЛ</v>
      </c>
      <c r="J3120">
        <f>IF(AND(C3120=0,I3120="ФЛ"),G3120*H3120,"")</f>
        <v>92</v>
      </c>
      <c r="K3120" t="str">
        <f>IF(AND(C3120&gt;0,E3120="Нет показаний",I3120="ФЛ"),G3120*H3120,"")</f>
        <v/>
      </c>
    </row>
    <row r="3121" spans="1:11" x14ac:dyDescent="0.25">
      <c r="A3121" s="7">
        <v>440284</v>
      </c>
      <c r="B3121" s="7">
        <f>VLOOKUP(A3121,'Лицевые счета'!$A$1:$K$4570,2,0)</f>
        <v>431487</v>
      </c>
      <c r="C3121">
        <f>COUNTIF('ИПУ и ОКПУ'!$A$2:$A$3258,A3121)</f>
        <v>0</v>
      </c>
      <c r="D3121" t="str">
        <f>IF(C3121&gt;0,VLOOKUP(A3121,'ИПУ и ОКПУ'!$A$1:$O$3258,9,0),"")</f>
        <v/>
      </c>
      <c r="E3121" t="str">
        <f>IF(C3121&gt;0,IF(VLOOKUP(A3121,'ИПУ и ОКПУ'!$A$1:$O$3258,14,0)="Нет показаний","Нет показаний",""),"")</f>
        <v/>
      </c>
      <c r="F3121" t="str">
        <f>IF(AND(C3121&gt;0),SUMIF('ИПУ и ОКПУ'!$A$2:$A$3258,A3121,'ИПУ и ОКПУ'!$O$2:$O$3258),"")</f>
        <v/>
      </c>
      <c r="G3121">
        <f>VLOOKUP(A3121,'Лицевые счета'!$A$2:$K$4570,9,0)</f>
        <v>1</v>
      </c>
      <c r="H3121">
        <f>VLOOKUP(A3121,'Лицевые счета'!$A$2:$K$4570,10,0)</f>
        <v>92</v>
      </c>
      <c r="I3121" t="str">
        <f>VLOOKUP(A3121,'Лицевые счета'!$A$2:$K$4570,6,0)</f>
        <v>ФЛ</v>
      </c>
      <c r="J3121">
        <f>IF(AND(C3121=0,I3121="ФЛ"),G3121*H3121,"")</f>
        <v>92</v>
      </c>
      <c r="K3121" t="str">
        <f>IF(AND(C3121&gt;0,E3121="Нет показаний",I3121="ФЛ"),G3121*H3121,"")</f>
        <v/>
      </c>
    </row>
    <row r="3122" spans="1:11" x14ac:dyDescent="0.25">
      <c r="A3122" s="7">
        <v>440286</v>
      </c>
      <c r="B3122" s="7">
        <f>VLOOKUP(A3122,'Лицевые счета'!$A$1:$K$4570,2,0)</f>
        <v>431487</v>
      </c>
      <c r="C3122">
        <f>COUNTIF('ИПУ и ОКПУ'!$A$2:$A$3258,A3122)</f>
        <v>0</v>
      </c>
      <c r="D3122" t="str">
        <f>IF(C3122&gt;0,VLOOKUP(A3122,'ИПУ и ОКПУ'!$A$1:$O$3258,9,0),"")</f>
        <v/>
      </c>
      <c r="E3122" t="str">
        <f>IF(C3122&gt;0,IF(VLOOKUP(A3122,'ИПУ и ОКПУ'!$A$1:$O$3258,14,0)="Нет показаний","Нет показаний",""),"")</f>
        <v/>
      </c>
      <c r="F3122" t="str">
        <f>IF(AND(C3122&gt;0),SUMIF('ИПУ и ОКПУ'!$A$2:$A$3258,A3122,'ИПУ и ОКПУ'!$O$2:$O$3258),"")</f>
        <v/>
      </c>
      <c r="G3122">
        <f>VLOOKUP(A3122,'Лицевые счета'!$A$2:$K$4570,9,0)</f>
        <v>1</v>
      </c>
      <c r="H3122">
        <f>VLOOKUP(A3122,'Лицевые счета'!$A$2:$K$4570,10,0)</f>
        <v>92</v>
      </c>
      <c r="I3122" t="str">
        <f>VLOOKUP(A3122,'Лицевые счета'!$A$2:$K$4570,6,0)</f>
        <v>ФЛ</v>
      </c>
      <c r="J3122">
        <f>IF(AND(C3122=0,I3122="ФЛ"),G3122*H3122,"")</f>
        <v>92</v>
      </c>
      <c r="K3122" t="str">
        <f>IF(AND(C3122&gt;0,E3122="Нет показаний",I3122="ФЛ"),G3122*H3122,"")</f>
        <v/>
      </c>
    </row>
    <row r="3123" spans="1:11" x14ac:dyDescent="0.25">
      <c r="A3123" s="7">
        <v>440291</v>
      </c>
      <c r="B3123" s="7">
        <f>VLOOKUP(A3123,'Лицевые счета'!$A$1:$K$4570,2,0)</f>
        <v>431487</v>
      </c>
      <c r="C3123">
        <f>COUNTIF('ИПУ и ОКПУ'!$A$2:$A$3258,A3123)</f>
        <v>0</v>
      </c>
      <c r="D3123" t="str">
        <f>IF(C3123&gt;0,VLOOKUP(A3123,'ИПУ и ОКПУ'!$A$1:$O$3258,9,0),"")</f>
        <v/>
      </c>
      <c r="E3123" t="str">
        <f>IF(C3123&gt;0,IF(VLOOKUP(A3123,'ИПУ и ОКПУ'!$A$1:$O$3258,14,0)="Нет показаний","Нет показаний",""),"")</f>
        <v/>
      </c>
      <c r="F3123" t="str">
        <f>IF(AND(C3123&gt;0),SUMIF('ИПУ и ОКПУ'!$A$2:$A$3258,A3123,'ИПУ и ОКПУ'!$O$2:$O$3258),"")</f>
        <v/>
      </c>
      <c r="G3123">
        <f>VLOOKUP(A3123,'Лицевые счета'!$A$2:$K$4570,9,0)</f>
        <v>1</v>
      </c>
      <c r="H3123">
        <f>VLOOKUP(A3123,'Лицевые счета'!$A$2:$K$4570,10,0)</f>
        <v>92</v>
      </c>
      <c r="I3123" t="str">
        <f>VLOOKUP(A3123,'Лицевые счета'!$A$2:$K$4570,6,0)</f>
        <v>ФЛ</v>
      </c>
      <c r="J3123">
        <f>IF(AND(C3123=0,I3123="ФЛ"),G3123*H3123,"")</f>
        <v>92</v>
      </c>
      <c r="K3123" t="str">
        <f>IF(AND(C3123&gt;0,E3123="Нет показаний",I3123="ФЛ"),G3123*H3123,"")</f>
        <v/>
      </c>
    </row>
    <row r="3124" spans="1:11" x14ac:dyDescent="0.25">
      <c r="A3124" s="7">
        <v>440297</v>
      </c>
      <c r="B3124" s="7">
        <f>VLOOKUP(A3124,'Лицевые счета'!$A$1:$K$4570,2,0)</f>
        <v>431487</v>
      </c>
      <c r="C3124">
        <f>COUNTIF('ИПУ и ОКПУ'!$A$2:$A$3258,A3124)</f>
        <v>0</v>
      </c>
      <c r="D3124" t="str">
        <f>IF(C3124&gt;0,VLOOKUP(A3124,'ИПУ и ОКПУ'!$A$1:$O$3258,9,0),"")</f>
        <v/>
      </c>
      <c r="E3124" t="str">
        <f>IF(C3124&gt;0,IF(VLOOKUP(A3124,'ИПУ и ОКПУ'!$A$1:$O$3258,14,0)="Нет показаний","Нет показаний",""),"")</f>
        <v/>
      </c>
      <c r="F3124" t="str">
        <f>IF(AND(C3124&gt;0),SUMIF('ИПУ и ОКПУ'!$A$2:$A$3258,A3124,'ИПУ и ОКПУ'!$O$2:$O$3258),"")</f>
        <v/>
      </c>
      <c r="G3124">
        <f>VLOOKUP(A3124,'Лицевые счета'!$A$2:$K$4570,9,0)</f>
        <v>1</v>
      </c>
      <c r="H3124">
        <f>VLOOKUP(A3124,'Лицевые счета'!$A$2:$K$4570,10,0)</f>
        <v>92</v>
      </c>
      <c r="I3124" t="str">
        <f>VLOOKUP(A3124,'Лицевые счета'!$A$2:$K$4570,6,0)</f>
        <v>ФЛ</v>
      </c>
      <c r="J3124">
        <f>IF(AND(C3124=0,I3124="ФЛ"),G3124*H3124,"")</f>
        <v>92</v>
      </c>
      <c r="K3124" t="str">
        <f>IF(AND(C3124&gt;0,E3124="Нет показаний",I3124="ФЛ"),G3124*H3124,"")</f>
        <v/>
      </c>
    </row>
    <row r="3125" spans="1:11" x14ac:dyDescent="0.25">
      <c r="A3125" s="7">
        <v>440304</v>
      </c>
      <c r="B3125" s="7">
        <f>VLOOKUP(A3125,'Лицевые счета'!$A$1:$K$4570,2,0)</f>
        <v>431487</v>
      </c>
      <c r="C3125">
        <f>COUNTIF('ИПУ и ОКПУ'!$A$2:$A$3258,A3125)</f>
        <v>0</v>
      </c>
      <c r="D3125" t="str">
        <f>IF(C3125&gt;0,VLOOKUP(A3125,'ИПУ и ОКПУ'!$A$1:$O$3258,9,0),"")</f>
        <v/>
      </c>
      <c r="E3125" t="str">
        <f>IF(C3125&gt;0,IF(VLOOKUP(A3125,'ИПУ и ОКПУ'!$A$1:$O$3258,14,0)="Нет показаний","Нет показаний",""),"")</f>
        <v/>
      </c>
      <c r="F3125" t="str">
        <f>IF(AND(C3125&gt;0),SUMIF('ИПУ и ОКПУ'!$A$2:$A$3258,A3125,'ИПУ и ОКПУ'!$O$2:$O$3258),"")</f>
        <v/>
      </c>
      <c r="G3125">
        <f>VLOOKUP(A3125,'Лицевые счета'!$A$2:$K$4570,9,0)</f>
        <v>1</v>
      </c>
      <c r="H3125">
        <f>VLOOKUP(A3125,'Лицевые счета'!$A$2:$K$4570,10,0)</f>
        <v>92</v>
      </c>
      <c r="I3125" t="str">
        <f>VLOOKUP(A3125,'Лицевые счета'!$A$2:$K$4570,6,0)</f>
        <v>ФЛ</v>
      </c>
      <c r="J3125">
        <f>IF(AND(C3125=0,I3125="ФЛ"),G3125*H3125,"")</f>
        <v>92</v>
      </c>
      <c r="K3125" t="str">
        <f>IF(AND(C3125&gt;0,E3125="Нет показаний",I3125="ФЛ"),G3125*H3125,"")</f>
        <v/>
      </c>
    </row>
    <row r="3126" spans="1:11" x14ac:dyDescent="0.25">
      <c r="A3126" s="7">
        <v>440324</v>
      </c>
      <c r="B3126" s="7">
        <f>VLOOKUP(A3126,'Лицевые счета'!$A$1:$K$4570,2,0)</f>
        <v>431487</v>
      </c>
      <c r="C3126">
        <f>COUNTIF('ИПУ и ОКПУ'!$A$2:$A$3258,A3126)</f>
        <v>0</v>
      </c>
      <c r="D3126" t="str">
        <f>IF(C3126&gt;0,VLOOKUP(A3126,'ИПУ и ОКПУ'!$A$1:$O$3258,9,0),"")</f>
        <v/>
      </c>
      <c r="E3126" t="str">
        <f>IF(C3126&gt;0,IF(VLOOKUP(A3126,'ИПУ и ОКПУ'!$A$1:$O$3258,14,0)="Нет показаний","Нет показаний",""),"")</f>
        <v/>
      </c>
      <c r="F3126" t="str">
        <f>IF(AND(C3126&gt;0),SUMIF('ИПУ и ОКПУ'!$A$2:$A$3258,A3126,'ИПУ и ОКПУ'!$O$2:$O$3258),"")</f>
        <v/>
      </c>
      <c r="G3126">
        <f>VLOOKUP(A3126,'Лицевые счета'!$A$2:$K$4570,9,0)</f>
        <v>1</v>
      </c>
      <c r="H3126">
        <f>VLOOKUP(A3126,'Лицевые счета'!$A$2:$K$4570,10,0)</f>
        <v>92</v>
      </c>
      <c r="I3126" t="str">
        <f>VLOOKUP(A3126,'Лицевые счета'!$A$2:$K$4570,6,0)</f>
        <v>ФЛ</v>
      </c>
      <c r="J3126">
        <f>IF(AND(C3126=0,I3126="ФЛ"),G3126*H3126,"")</f>
        <v>92</v>
      </c>
      <c r="K3126" t="str">
        <f>IF(AND(C3126&gt;0,E3126="Нет показаний",I3126="ФЛ"),G3126*H3126,"")</f>
        <v/>
      </c>
    </row>
    <row r="3127" spans="1:11" x14ac:dyDescent="0.25">
      <c r="A3127" s="7">
        <v>440328</v>
      </c>
      <c r="B3127" s="7">
        <f>VLOOKUP(A3127,'Лицевые счета'!$A$1:$K$4570,2,0)</f>
        <v>431487</v>
      </c>
      <c r="C3127">
        <f>COUNTIF('ИПУ и ОКПУ'!$A$2:$A$3258,A3127)</f>
        <v>0</v>
      </c>
      <c r="D3127" t="str">
        <f>IF(C3127&gt;0,VLOOKUP(A3127,'ИПУ и ОКПУ'!$A$1:$O$3258,9,0),"")</f>
        <v/>
      </c>
      <c r="E3127" t="str">
        <f>IF(C3127&gt;0,IF(VLOOKUP(A3127,'ИПУ и ОКПУ'!$A$1:$O$3258,14,0)="Нет показаний","Нет показаний",""),"")</f>
        <v/>
      </c>
      <c r="F3127" t="str">
        <f>IF(AND(C3127&gt;0),SUMIF('ИПУ и ОКПУ'!$A$2:$A$3258,A3127,'ИПУ и ОКПУ'!$O$2:$O$3258),"")</f>
        <v/>
      </c>
      <c r="G3127">
        <f>VLOOKUP(A3127,'Лицевые счета'!$A$2:$K$4570,9,0)</f>
        <v>1</v>
      </c>
      <c r="H3127">
        <f>VLOOKUP(A3127,'Лицевые счета'!$A$2:$K$4570,10,0)</f>
        <v>92</v>
      </c>
      <c r="I3127" t="str">
        <f>VLOOKUP(A3127,'Лицевые счета'!$A$2:$K$4570,6,0)</f>
        <v>ФЛ</v>
      </c>
      <c r="J3127">
        <f>IF(AND(C3127=0,I3127="ФЛ"),G3127*H3127,"")</f>
        <v>92</v>
      </c>
      <c r="K3127" t="str">
        <f>IF(AND(C3127&gt;0,E3127="Нет показаний",I3127="ФЛ"),G3127*H3127,"")</f>
        <v/>
      </c>
    </row>
    <row r="3128" spans="1:11" x14ac:dyDescent="0.25">
      <c r="A3128" s="7">
        <v>440331</v>
      </c>
      <c r="B3128" s="7">
        <f>VLOOKUP(A3128,'Лицевые счета'!$A$1:$K$4570,2,0)</f>
        <v>431487</v>
      </c>
      <c r="C3128">
        <f>COUNTIF('ИПУ и ОКПУ'!$A$2:$A$3258,A3128)</f>
        <v>0</v>
      </c>
      <c r="D3128" t="str">
        <f>IF(C3128&gt;0,VLOOKUP(A3128,'ИПУ и ОКПУ'!$A$1:$O$3258,9,0),"")</f>
        <v/>
      </c>
      <c r="E3128" t="str">
        <f>IF(C3128&gt;0,IF(VLOOKUP(A3128,'ИПУ и ОКПУ'!$A$1:$O$3258,14,0)="Нет показаний","Нет показаний",""),"")</f>
        <v/>
      </c>
      <c r="F3128" t="str">
        <f>IF(AND(C3128&gt;0),SUMIF('ИПУ и ОКПУ'!$A$2:$A$3258,A3128,'ИПУ и ОКПУ'!$O$2:$O$3258),"")</f>
        <v/>
      </c>
      <c r="G3128">
        <f>VLOOKUP(A3128,'Лицевые счета'!$A$2:$K$4570,9,0)</f>
        <v>1</v>
      </c>
      <c r="H3128">
        <f>VLOOKUP(A3128,'Лицевые счета'!$A$2:$K$4570,10,0)</f>
        <v>92</v>
      </c>
      <c r="I3128" t="str">
        <f>VLOOKUP(A3128,'Лицевые счета'!$A$2:$K$4570,6,0)</f>
        <v>ФЛ</v>
      </c>
      <c r="J3128">
        <f>IF(AND(C3128=0,I3128="ФЛ"),G3128*H3128,"")</f>
        <v>92</v>
      </c>
      <c r="K3128" t="str">
        <f>IF(AND(C3128&gt;0,E3128="Нет показаний",I3128="ФЛ"),G3128*H3128,"")</f>
        <v/>
      </c>
    </row>
    <row r="3129" spans="1:11" x14ac:dyDescent="0.25">
      <c r="A3129" s="7">
        <v>440333</v>
      </c>
      <c r="B3129" s="7">
        <f>VLOOKUP(A3129,'Лицевые счета'!$A$1:$K$4570,2,0)</f>
        <v>431487</v>
      </c>
      <c r="C3129">
        <f>COUNTIF('ИПУ и ОКПУ'!$A$2:$A$3258,A3129)</f>
        <v>0</v>
      </c>
      <c r="D3129" t="str">
        <f>IF(C3129&gt;0,VLOOKUP(A3129,'ИПУ и ОКПУ'!$A$1:$O$3258,9,0),"")</f>
        <v/>
      </c>
      <c r="E3129" t="str">
        <f>IF(C3129&gt;0,IF(VLOOKUP(A3129,'ИПУ и ОКПУ'!$A$1:$O$3258,14,0)="Нет показаний","Нет показаний",""),"")</f>
        <v/>
      </c>
      <c r="F3129" t="str">
        <f>IF(AND(C3129&gt;0),SUMIF('ИПУ и ОКПУ'!$A$2:$A$3258,A3129,'ИПУ и ОКПУ'!$O$2:$O$3258),"")</f>
        <v/>
      </c>
      <c r="G3129">
        <f>VLOOKUP(A3129,'Лицевые счета'!$A$2:$K$4570,9,0)</f>
        <v>1</v>
      </c>
      <c r="H3129">
        <f>VLOOKUP(A3129,'Лицевые счета'!$A$2:$K$4570,10,0)</f>
        <v>92</v>
      </c>
      <c r="I3129" t="str">
        <f>VLOOKUP(A3129,'Лицевые счета'!$A$2:$K$4570,6,0)</f>
        <v>ФЛ</v>
      </c>
      <c r="J3129">
        <f>IF(AND(C3129=0,I3129="ФЛ"),G3129*H3129,"")</f>
        <v>92</v>
      </c>
      <c r="K3129" t="str">
        <f>IF(AND(C3129&gt;0,E3129="Нет показаний",I3129="ФЛ"),G3129*H3129,"")</f>
        <v/>
      </c>
    </row>
    <row r="3130" spans="1:11" x14ac:dyDescent="0.25">
      <c r="A3130" s="7">
        <v>440334</v>
      </c>
      <c r="B3130" s="7">
        <f>VLOOKUP(A3130,'Лицевые счета'!$A$1:$K$4570,2,0)</f>
        <v>431487</v>
      </c>
      <c r="C3130">
        <f>COUNTIF('ИПУ и ОКПУ'!$A$2:$A$3258,A3130)</f>
        <v>0</v>
      </c>
      <c r="D3130" t="str">
        <f>IF(C3130&gt;0,VLOOKUP(A3130,'ИПУ и ОКПУ'!$A$1:$O$3258,9,0),"")</f>
        <v/>
      </c>
      <c r="E3130" t="str">
        <f>IF(C3130&gt;0,IF(VLOOKUP(A3130,'ИПУ и ОКПУ'!$A$1:$O$3258,14,0)="Нет показаний","Нет показаний",""),"")</f>
        <v/>
      </c>
      <c r="F3130" t="str">
        <f>IF(AND(C3130&gt;0),SUMIF('ИПУ и ОКПУ'!$A$2:$A$3258,A3130,'ИПУ и ОКПУ'!$O$2:$O$3258),"")</f>
        <v/>
      </c>
      <c r="G3130">
        <f>VLOOKUP(A3130,'Лицевые счета'!$A$2:$K$4570,9,0)</f>
        <v>1</v>
      </c>
      <c r="H3130">
        <f>VLOOKUP(A3130,'Лицевые счета'!$A$2:$K$4570,10,0)</f>
        <v>92</v>
      </c>
      <c r="I3130" t="str">
        <f>VLOOKUP(A3130,'Лицевые счета'!$A$2:$K$4570,6,0)</f>
        <v>ФЛ</v>
      </c>
      <c r="J3130">
        <f>IF(AND(C3130=0,I3130="ФЛ"),G3130*H3130,"")</f>
        <v>92</v>
      </c>
      <c r="K3130" t="str">
        <f>IF(AND(C3130&gt;0,E3130="Нет показаний",I3130="ФЛ"),G3130*H3130,"")</f>
        <v/>
      </c>
    </row>
    <row r="3131" spans="1:11" x14ac:dyDescent="0.25">
      <c r="A3131" s="7">
        <v>440341</v>
      </c>
      <c r="B3131" s="7">
        <f>VLOOKUP(A3131,'Лицевые счета'!$A$1:$K$4570,2,0)</f>
        <v>431487</v>
      </c>
      <c r="C3131">
        <f>COUNTIF('ИПУ и ОКПУ'!$A$2:$A$3258,A3131)</f>
        <v>0</v>
      </c>
      <c r="D3131" t="str">
        <f>IF(C3131&gt;0,VLOOKUP(A3131,'ИПУ и ОКПУ'!$A$1:$O$3258,9,0),"")</f>
        <v/>
      </c>
      <c r="E3131" t="str">
        <f>IF(C3131&gt;0,IF(VLOOKUP(A3131,'ИПУ и ОКПУ'!$A$1:$O$3258,14,0)="Нет показаний","Нет показаний",""),"")</f>
        <v/>
      </c>
      <c r="F3131" t="str">
        <f>IF(AND(C3131&gt;0),SUMIF('ИПУ и ОКПУ'!$A$2:$A$3258,A3131,'ИПУ и ОКПУ'!$O$2:$O$3258),"")</f>
        <v/>
      </c>
      <c r="G3131">
        <f>VLOOKUP(A3131,'Лицевые счета'!$A$2:$K$4570,9,0)</f>
        <v>1</v>
      </c>
      <c r="H3131">
        <f>VLOOKUP(A3131,'Лицевые счета'!$A$2:$K$4570,10,0)</f>
        <v>92</v>
      </c>
      <c r="I3131" t="str">
        <f>VLOOKUP(A3131,'Лицевые счета'!$A$2:$K$4570,6,0)</f>
        <v>ФЛ</v>
      </c>
      <c r="J3131">
        <f>IF(AND(C3131=0,I3131="ФЛ"),G3131*H3131,"")</f>
        <v>92</v>
      </c>
      <c r="K3131" t="str">
        <f>IF(AND(C3131&gt;0,E3131="Нет показаний",I3131="ФЛ"),G3131*H3131,"")</f>
        <v/>
      </c>
    </row>
    <row r="3132" spans="1:11" x14ac:dyDescent="0.25">
      <c r="A3132" s="7">
        <v>440343</v>
      </c>
      <c r="B3132" s="7">
        <f>VLOOKUP(A3132,'Лицевые счета'!$A$1:$K$4570,2,0)</f>
        <v>431487</v>
      </c>
      <c r="C3132">
        <f>COUNTIF('ИПУ и ОКПУ'!$A$2:$A$3258,A3132)</f>
        <v>0</v>
      </c>
      <c r="D3132" t="str">
        <f>IF(C3132&gt;0,VLOOKUP(A3132,'ИПУ и ОКПУ'!$A$1:$O$3258,9,0),"")</f>
        <v/>
      </c>
      <c r="E3132" t="str">
        <f>IF(C3132&gt;0,IF(VLOOKUP(A3132,'ИПУ и ОКПУ'!$A$1:$O$3258,14,0)="Нет показаний","Нет показаний",""),"")</f>
        <v/>
      </c>
      <c r="F3132" t="str">
        <f>IF(AND(C3132&gt;0),SUMIF('ИПУ и ОКПУ'!$A$2:$A$3258,A3132,'ИПУ и ОКПУ'!$O$2:$O$3258),"")</f>
        <v/>
      </c>
      <c r="G3132">
        <f>VLOOKUP(A3132,'Лицевые счета'!$A$2:$K$4570,9,0)</f>
        <v>1</v>
      </c>
      <c r="H3132">
        <f>VLOOKUP(A3132,'Лицевые счета'!$A$2:$K$4570,10,0)</f>
        <v>92</v>
      </c>
      <c r="I3132" t="str">
        <f>VLOOKUP(A3132,'Лицевые счета'!$A$2:$K$4570,6,0)</f>
        <v>ФЛ</v>
      </c>
      <c r="J3132">
        <f>IF(AND(C3132=0,I3132="ФЛ"),G3132*H3132,"")</f>
        <v>92</v>
      </c>
      <c r="K3132" t="str">
        <f>IF(AND(C3132&gt;0,E3132="Нет показаний",I3132="ФЛ"),G3132*H3132,"")</f>
        <v/>
      </c>
    </row>
    <row r="3133" spans="1:11" x14ac:dyDescent="0.25">
      <c r="A3133" s="7">
        <v>440347</v>
      </c>
      <c r="B3133" s="7">
        <f>VLOOKUP(A3133,'Лицевые счета'!$A$1:$K$4570,2,0)</f>
        <v>431487</v>
      </c>
      <c r="C3133">
        <f>COUNTIF('ИПУ и ОКПУ'!$A$2:$A$3258,A3133)</f>
        <v>0</v>
      </c>
      <c r="D3133" t="str">
        <f>IF(C3133&gt;0,VLOOKUP(A3133,'ИПУ и ОКПУ'!$A$1:$O$3258,9,0),"")</f>
        <v/>
      </c>
      <c r="E3133" t="str">
        <f>IF(C3133&gt;0,IF(VLOOKUP(A3133,'ИПУ и ОКПУ'!$A$1:$O$3258,14,0)="Нет показаний","Нет показаний",""),"")</f>
        <v/>
      </c>
      <c r="F3133" t="str">
        <f>IF(AND(C3133&gt;0),SUMIF('ИПУ и ОКПУ'!$A$2:$A$3258,A3133,'ИПУ и ОКПУ'!$O$2:$O$3258),"")</f>
        <v/>
      </c>
      <c r="G3133">
        <f>VLOOKUP(A3133,'Лицевые счета'!$A$2:$K$4570,9,0)</f>
        <v>1</v>
      </c>
      <c r="H3133">
        <f>VLOOKUP(A3133,'Лицевые счета'!$A$2:$K$4570,10,0)</f>
        <v>92</v>
      </c>
      <c r="I3133" t="str">
        <f>VLOOKUP(A3133,'Лицевые счета'!$A$2:$K$4570,6,0)</f>
        <v>ФЛ</v>
      </c>
      <c r="J3133">
        <f>IF(AND(C3133=0,I3133="ФЛ"),G3133*H3133,"")</f>
        <v>92</v>
      </c>
      <c r="K3133" t="str">
        <f>IF(AND(C3133&gt;0,E3133="Нет показаний",I3133="ФЛ"),G3133*H3133,"")</f>
        <v/>
      </c>
    </row>
    <row r="3134" spans="1:11" x14ac:dyDescent="0.25">
      <c r="A3134" s="7">
        <v>440354</v>
      </c>
      <c r="B3134" s="7">
        <f>VLOOKUP(A3134,'Лицевые счета'!$A$1:$K$4570,2,0)</f>
        <v>431487</v>
      </c>
      <c r="C3134">
        <f>COUNTIF('ИПУ и ОКПУ'!$A$2:$A$3258,A3134)</f>
        <v>0</v>
      </c>
      <c r="D3134" t="str">
        <f>IF(C3134&gt;0,VLOOKUP(A3134,'ИПУ и ОКПУ'!$A$1:$O$3258,9,0),"")</f>
        <v/>
      </c>
      <c r="E3134" t="str">
        <f>IF(C3134&gt;0,IF(VLOOKUP(A3134,'ИПУ и ОКПУ'!$A$1:$O$3258,14,0)="Нет показаний","Нет показаний",""),"")</f>
        <v/>
      </c>
      <c r="F3134" t="str">
        <f>IF(AND(C3134&gt;0),SUMIF('ИПУ и ОКПУ'!$A$2:$A$3258,A3134,'ИПУ и ОКПУ'!$O$2:$O$3258),"")</f>
        <v/>
      </c>
      <c r="G3134">
        <f>VLOOKUP(A3134,'Лицевые счета'!$A$2:$K$4570,9,0)</f>
        <v>1</v>
      </c>
      <c r="H3134">
        <f>VLOOKUP(A3134,'Лицевые счета'!$A$2:$K$4570,10,0)</f>
        <v>92</v>
      </c>
      <c r="I3134" t="str">
        <f>VLOOKUP(A3134,'Лицевые счета'!$A$2:$K$4570,6,0)</f>
        <v>ФЛ</v>
      </c>
      <c r="J3134">
        <f>IF(AND(C3134=0,I3134="ФЛ"),G3134*H3134,"")</f>
        <v>92</v>
      </c>
      <c r="K3134" t="str">
        <f>IF(AND(C3134&gt;0,E3134="Нет показаний",I3134="ФЛ"),G3134*H3134,"")</f>
        <v/>
      </c>
    </row>
    <row r="3135" spans="1:11" x14ac:dyDescent="0.25">
      <c r="A3135" s="7">
        <v>440361</v>
      </c>
      <c r="B3135" s="7">
        <f>VLOOKUP(A3135,'Лицевые счета'!$A$1:$K$4570,2,0)</f>
        <v>431487</v>
      </c>
      <c r="C3135">
        <f>COUNTIF('ИПУ и ОКПУ'!$A$2:$A$3258,A3135)</f>
        <v>0</v>
      </c>
      <c r="D3135" t="str">
        <f>IF(C3135&gt;0,VLOOKUP(A3135,'ИПУ и ОКПУ'!$A$1:$O$3258,9,0),"")</f>
        <v/>
      </c>
      <c r="E3135" t="str">
        <f>IF(C3135&gt;0,IF(VLOOKUP(A3135,'ИПУ и ОКПУ'!$A$1:$O$3258,14,0)="Нет показаний","Нет показаний",""),"")</f>
        <v/>
      </c>
      <c r="F3135" t="str">
        <f>IF(AND(C3135&gt;0),SUMIF('ИПУ и ОКПУ'!$A$2:$A$3258,A3135,'ИПУ и ОКПУ'!$O$2:$O$3258),"")</f>
        <v/>
      </c>
      <c r="G3135">
        <f>VLOOKUP(A3135,'Лицевые счета'!$A$2:$K$4570,9,0)</f>
        <v>1</v>
      </c>
      <c r="H3135">
        <f>VLOOKUP(A3135,'Лицевые счета'!$A$2:$K$4570,10,0)</f>
        <v>92</v>
      </c>
      <c r="I3135" t="str">
        <f>VLOOKUP(A3135,'Лицевые счета'!$A$2:$K$4570,6,0)</f>
        <v>ФЛ</v>
      </c>
      <c r="J3135">
        <f>IF(AND(C3135=0,I3135="ФЛ"),G3135*H3135,"")</f>
        <v>92</v>
      </c>
      <c r="K3135" t="str">
        <f>IF(AND(C3135&gt;0,E3135="Нет показаний",I3135="ФЛ"),G3135*H3135,"")</f>
        <v/>
      </c>
    </row>
    <row r="3136" spans="1:11" x14ac:dyDescent="0.25">
      <c r="A3136" s="7">
        <v>440363</v>
      </c>
      <c r="B3136" s="7">
        <f>VLOOKUP(A3136,'Лицевые счета'!$A$1:$K$4570,2,0)</f>
        <v>431487</v>
      </c>
      <c r="C3136">
        <f>COUNTIF('ИПУ и ОКПУ'!$A$2:$A$3258,A3136)</f>
        <v>0</v>
      </c>
      <c r="D3136" t="str">
        <f>IF(C3136&gt;0,VLOOKUP(A3136,'ИПУ и ОКПУ'!$A$1:$O$3258,9,0),"")</f>
        <v/>
      </c>
      <c r="E3136" t="str">
        <f>IF(C3136&gt;0,IF(VLOOKUP(A3136,'ИПУ и ОКПУ'!$A$1:$O$3258,14,0)="Нет показаний","Нет показаний",""),"")</f>
        <v/>
      </c>
      <c r="F3136" t="str">
        <f>IF(AND(C3136&gt;0),SUMIF('ИПУ и ОКПУ'!$A$2:$A$3258,A3136,'ИПУ и ОКПУ'!$O$2:$O$3258),"")</f>
        <v/>
      </c>
      <c r="G3136">
        <f>VLOOKUP(A3136,'Лицевые счета'!$A$2:$K$4570,9,0)</f>
        <v>1</v>
      </c>
      <c r="H3136">
        <f>VLOOKUP(A3136,'Лицевые счета'!$A$2:$K$4570,10,0)</f>
        <v>92</v>
      </c>
      <c r="I3136" t="str">
        <f>VLOOKUP(A3136,'Лицевые счета'!$A$2:$K$4570,6,0)</f>
        <v>ФЛ</v>
      </c>
      <c r="J3136">
        <f>IF(AND(C3136=0,I3136="ФЛ"),G3136*H3136,"")</f>
        <v>92</v>
      </c>
      <c r="K3136" t="str">
        <f>IF(AND(C3136&gt;0,E3136="Нет показаний",I3136="ФЛ"),G3136*H3136,"")</f>
        <v/>
      </c>
    </row>
    <row r="3137" spans="1:11" x14ac:dyDescent="0.25">
      <c r="A3137" s="7">
        <v>440366</v>
      </c>
      <c r="B3137" s="7">
        <f>VLOOKUP(A3137,'Лицевые счета'!$A$1:$K$4570,2,0)</f>
        <v>431487</v>
      </c>
      <c r="C3137">
        <f>COUNTIF('ИПУ и ОКПУ'!$A$2:$A$3258,A3137)</f>
        <v>0</v>
      </c>
      <c r="D3137" t="str">
        <f>IF(C3137&gt;0,VLOOKUP(A3137,'ИПУ и ОКПУ'!$A$1:$O$3258,9,0),"")</f>
        <v/>
      </c>
      <c r="E3137" t="str">
        <f>IF(C3137&gt;0,IF(VLOOKUP(A3137,'ИПУ и ОКПУ'!$A$1:$O$3258,14,0)="Нет показаний","Нет показаний",""),"")</f>
        <v/>
      </c>
      <c r="F3137" t="str">
        <f>IF(AND(C3137&gt;0),SUMIF('ИПУ и ОКПУ'!$A$2:$A$3258,A3137,'ИПУ и ОКПУ'!$O$2:$O$3258),"")</f>
        <v/>
      </c>
      <c r="G3137">
        <f>VLOOKUP(A3137,'Лицевые счета'!$A$2:$K$4570,9,0)</f>
        <v>1</v>
      </c>
      <c r="H3137">
        <f>VLOOKUP(A3137,'Лицевые счета'!$A$2:$K$4570,10,0)</f>
        <v>92</v>
      </c>
      <c r="I3137" t="str">
        <f>VLOOKUP(A3137,'Лицевые счета'!$A$2:$K$4570,6,0)</f>
        <v>ФЛ</v>
      </c>
      <c r="J3137">
        <f>IF(AND(C3137=0,I3137="ФЛ"),G3137*H3137,"")</f>
        <v>92</v>
      </c>
      <c r="K3137" t="str">
        <f>IF(AND(C3137&gt;0,E3137="Нет показаний",I3137="ФЛ"),G3137*H3137,"")</f>
        <v/>
      </c>
    </row>
    <row r="3138" spans="1:11" x14ac:dyDescent="0.25">
      <c r="A3138" s="7">
        <v>440369</v>
      </c>
      <c r="B3138" s="7">
        <f>VLOOKUP(A3138,'Лицевые счета'!$A$1:$K$4570,2,0)</f>
        <v>431487</v>
      </c>
      <c r="C3138">
        <f>COUNTIF('ИПУ и ОКПУ'!$A$2:$A$3258,A3138)</f>
        <v>0</v>
      </c>
      <c r="D3138" t="str">
        <f>IF(C3138&gt;0,VLOOKUP(A3138,'ИПУ и ОКПУ'!$A$1:$O$3258,9,0),"")</f>
        <v/>
      </c>
      <c r="E3138" t="str">
        <f>IF(C3138&gt;0,IF(VLOOKUP(A3138,'ИПУ и ОКПУ'!$A$1:$O$3258,14,0)="Нет показаний","Нет показаний",""),"")</f>
        <v/>
      </c>
      <c r="F3138" t="str">
        <f>IF(AND(C3138&gt;0),SUMIF('ИПУ и ОКПУ'!$A$2:$A$3258,A3138,'ИПУ и ОКПУ'!$O$2:$O$3258),"")</f>
        <v/>
      </c>
      <c r="G3138">
        <f>VLOOKUP(A3138,'Лицевые счета'!$A$2:$K$4570,9,0)</f>
        <v>1</v>
      </c>
      <c r="H3138">
        <f>VLOOKUP(A3138,'Лицевые счета'!$A$2:$K$4570,10,0)</f>
        <v>92</v>
      </c>
      <c r="I3138" t="str">
        <f>VLOOKUP(A3138,'Лицевые счета'!$A$2:$K$4570,6,0)</f>
        <v>ФЛ</v>
      </c>
      <c r="J3138">
        <f>IF(AND(C3138=0,I3138="ФЛ"),G3138*H3138,"")</f>
        <v>92</v>
      </c>
      <c r="K3138" t="str">
        <f>IF(AND(C3138&gt;0,E3138="Нет показаний",I3138="ФЛ"),G3138*H3138,"")</f>
        <v/>
      </c>
    </row>
    <row r="3139" spans="1:11" x14ac:dyDescent="0.25">
      <c r="A3139" s="7">
        <v>440373</v>
      </c>
      <c r="B3139" s="7">
        <f>VLOOKUP(A3139,'Лицевые счета'!$A$1:$K$4570,2,0)</f>
        <v>431487</v>
      </c>
      <c r="C3139">
        <f>COUNTIF('ИПУ и ОКПУ'!$A$2:$A$3258,A3139)</f>
        <v>0</v>
      </c>
      <c r="D3139" t="str">
        <f>IF(C3139&gt;0,VLOOKUP(A3139,'ИПУ и ОКПУ'!$A$1:$O$3258,9,0),"")</f>
        <v/>
      </c>
      <c r="E3139" t="str">
        <f>IF(C3139&gt;0,IF(VLOOKUP(A3139,'ИПУ и ОКПУ'!$A$1:$O$3258,14,0)="Нет показаний","Нет показаний",""),"")</f>
        <v/>
      </c>
      <c r="F3139" t="str">
        <f>IF(AND(C3139&gt;0),SUMIF('ИПУ и ОКПУ'!$A$2:$A$3258,A3139,'ИПУ и ОКПУ'!$O$2:$O$3258),"")</f>
        <v/>
      </c>
      <c r="G3139">
        <f>VLOOKUP(A3139,'Лицевые счета'!$A$2:$K$4570,9,0)</f>
        <v>1</v>
      </c>
      <c r="H3139">
        <f>VLOOKUP(A3139,'Лицевые счета'!$A$2:$K$4570,10,0)</f>
        <v>92</v>
      </c>
      <c r="I3139" t="str">
        <f>VLOOKUP(A3139,'Лицевые счета'!$A$2:$K$4570,6,0)</f>
        <v>ФЛ</v>
      </c>
      <c r="J3139">
        <f>IF(AND(C3139=0,I3139="ФЛ"),G3139*H3139,"")</f>
        <v>92</v>
      </c>
      <c r="K3139" t="str">
        <f>IF(AND(C3139&gt;0,E3139="Нет показаний",I3139="ФЛ"),G3139*H3139,"")</f>
        <v/>
      </c>
    </row>
    <row r="3140" spans="1:11" x14ac:dyDescent="0.25">
      <c r="A3140" s="7">
        <v>440379</v>
      </c>
      <c r="B3140" s="7">
        <f>VLOOKUP(A3140,'Лицевые счета'!$A$1:$K$4570,2,0)</f>
        <v>431487</v>
      </c>
      <c r="C3140">
        <f>COUNTIF('ИПУ и ОКПУ'!$A$2:$A$3258,A3140)</f>
        <v>0</v>
      </c>
      <c r="D3140" t="str">
        <f>IF(C3140&gt;0,VLOOKUP(A3140,'ИПУ и ОКПУ'!$A$1:$O$3258,9,0),"")</f>
        <v/>
      </c>
      <c r="E3140" t="str">
        <f>IF(C3140&gt;0,IF(VLOOKUP(A3140,'ИПУ и ОКПУ'!$A$1:$O$3258,14,0)="Нет показаний","Нет показаний",""),"")</f>
        <v/>
      </c>
      <c r="F3140" t="str">
        <f>IF(AND(C3140&gt;0),SUMIF('ИПУ и ОКПУ'!$A$2:$A$3258,A3140,'ИПУ и ОКПУ'!$O$2:$O$3258),"")</f>
        <v/>
      </c>
      <c r="G3140">
        <f>VLOOKUP(A3140,'Лицевые счета'!$A$2:$K$4570,9,0)</f>
        <v>1</v>
      </c>
      <c r="H3140">
        <f>VLOOKUP(A3140,'Лицевые счета'!$A$2:$K$4570,10,0)</f>
        <v>92</v>
      </c>
      <c r="I3140" t="str">
        <f>VLOOKUP(A3140,'Лицевые счета'!$A$2:$K$4570,6,0)</f>
        <v>ФЛ</v>
      </c>
      <c r="J3140">
        <f>IF(AND(C3140=0,I3140="ФЛ"),G3140*H3140,"")</f>
        <v>92</v>
      </c>
      <c r="K3140" t="str">
        <f>IF(AND(C3140&gt;0,E3140="Нет показаний",I3140="ФЛ"),G3140*H3140,"")</f>
        <v/>
      </c>
    </row>
    <row r="3141" spans="1:11" x14ac:dyDescent="0.25">
      <c r="A3141" s="7">
        <v>440385</v>
      </c>
      <c r="B3141" s="7">
        <f>VLOOKUP(A3141,'Лицевые счета'!$A$1:$K$4570,2,0)</f>
        <v>431487</v>
      </c>
      <c r="C3141">
        <f>COUNTIF('ИПУ и ОКПУ'!$A$2:$A$3258,A3141)</f>
        <v>0</v>
      </c>
      <c r="D3141" t="str">
        <f>IF(C3141&gt;0,VLOOKUP(A3141,'ИПУ и ОКПУ'!$A$1:$O$3258,9,0),"")</f>
        <v/>
      </c>
      <c r="E3141" t="str">
        <f>IF(C3141&gt;0,IF(VLOOKUP(A3141,'ИПУ и ОКПУ'!$A$1:$O$3258,14,0)="Нет показаний","Нет показаний",""),"")</f>
        <v/>
      </c>
      <c r="F3141" t="str">
        <f>IF(AND(C3141&gt;0),SUMIF('ИПУ и ОКПУ'!$A$2:$A$3258,A3141,'ИПУ и ОКПУ'!$O$2:$O$3258),"")</f>
        <v/>
      </c>
      <c r="G3141">
        <f>VLOOKUP(A3141,'Лицевые счета'!$A$2:$K$4570,9,0)</f>
        <v>1</v>
      </c>
      <c r="H3141">
        <f>VLOOKUP(A3141,'Лицевые счета'!$A$2:$K$4570,10,0)</f>
        <v>92</v>
      </c>
      <c r="I3141" t="str">
        <f>VLOOKUP(A3141,'Лицевые счета'!$A$2:$K$4570,6,0)</f>
        <v>ФЛ</v>
      </c>
      <c r="J3141">
        <f>IF(AND(C3141=0,I3141="ФЛ"),G3141*H3141,"")</f>
        <v>92</v>
      </c>
      <c r="K3141" t="str">
        <f>IF(AND(C3141&gt;0,E3141="Нет показаний",I3141="ФЛ"),G3141*H3141,"")</f>
        <v/>
      </c>
    </row>
    <row r="3142" spans="1:11" x14ac:dyDescent="0.25">
      <c r="A3142" s="7">
        <v>440396</v>
      </c>
      <c r="B3142" s="7">
        <f>VLOOKUP(A3142,'Лицевые счета'!$A$1:$K$4570,2,0)</f>
        <v>431487</v>
      </c>
      <c r="C3142">
        <f>COUNTIF('ИПУ и ОКПУ'!$A$2:$A$3258,A3142)</f>
        <v>0</v>
      </c>
      <c r="D3142" t="str">
        <f>IF(C3142&gt;0,VLOOKUP(A3142,'ИПУ и ОКПУ'!$A$1:$O$3258,9,0),"")</f>
        <v/>
      </c>
      <c r="E3142" t="str">
        <f>IF(C3142&gt;0,IF(VLOOKUP(A3142,'ИПУ и ОКПУ'!$A$1:$O$3258,14,0)="Нет показаний","Нет показаний",""),"")</f>
        <v/>
      </c>
      <c r="F3142" t="str">
        <f>IF(AND(C3142&gt;0),SUMIF('ИПУ и ОКПУ'!$A$2:$A$3258,A3142,'ИПУ и ОКПУ'!$O$2:$O$3258),"")</f>
        <v/>
      </c>
      <c r="G3142">
        <f>VLOOKUP(A3142,'Лицевые счета'!$A$2:$K$4570,9,0)</f>
        <v>1</v>
      </c>
      <c r="H3142">
        <f>VLOOKUP(A3142,'Лицевые счета'!$A$2:$K$4570,10,0)</f>
        <v>92</v>
      </c>
      <c r="I3142" t="str">
        <f>VLOOKUP(A3142,'Лицевые счета'!$A$2:$K$4570,6,0)</f>
        <v>ФЛ</v>
      </c>
      <c r="J3142">
        <f>IF(AND(C3142=0,I3142="ФЛ"),G3142*H3142,"")</f>
        <v>92</v>
      </c>
      <c r="K3142" t="str">
        <f>IF(AND(C3142&gt;0,E3142="Нет показаний",I3142="ФЛ"),G3142*H3142,"")</f>
        <v/>
      </c>
    </row>
    <row r="3143" spans="1:11" x14ac:dyDescent="0.25">
      <c r="A3143" s="7">
        <v>440398</v>
      </c>
      <c r="B3143" s="7">
        <f>VLOOKUP(A3143,'Лицевые счета'!$A$1:$K$4570,2,0)</f>
        <v>431487</v>
      </c>
      <c r="C3143">
        <f>COUNTIF('ИПУ и ОКПУ'!$A$2:$A$3258,A3143)</f>
        <v>0</v>
      </c>
      <c r="D3143" t="str">
        <f>IF(C3143&gt;0,VLOOKUP(A3143,'ИПУ и ОКПУ'!$A$1:$O$3258,9,0),"")</f>
        <v/>
      </c>
      <c r="E3143" t="str">
        <f>IF(C3143&gt;0,IF(VLOOKUP(A3143,'ИПУ и ОКПУ'!$A$1:$O$3258,14,0)="Нет показаний","Нет показаний",""),"")</f>
        <v/>
      </c>
      <c r="F3143" t="str">
        <f>IF(AND(C3143&gt;0),SUMIF('ИПУ и ОКПУ'!$A$2:$A$3258,A3143,'ИПУ и ОКПУ'!$O$2:$O$3258),"")</f>
        <v/>
      </c>
      <c r="G3143">
        <f>VLOOKUP(A3143,'Лицевые счета'!$A$2:$K$4570,9,0)</f>
        <v>1</v>
      </c>
      <c r="H3143">
        <f>VLOOKUP(A3143,'Лицевые счета'!$A$2:$K$4570,10,0)</f>
        <v>92</v>
      </c>
      <c r="I3143" t="str">
        <f>VLOOKUP(A3143,'Лицевые счета'!$A$2:$K$4570,6,0)</f>
        <v>ФЛ</v>
      </c>
      <c r="J3143">
        <f>IF(AND(C3143=0,I3143="ФЛ"),G3143*H3143,"")</f>
        <v>92</v>
      </c>
      <c r="K3143" t="str">
        <f>IF(AND(C3143&gt;0,E3143="Нет показаний",I3143="ФЛ"),G3143*H3143,"")</f>
        <v/>
      </c>
    </row>
    <row r="3144" spans="1:11" x14ac:dyDescent="0.25">
      <c r="A3144" s="7">
        <v>440408</v>
      </c>
      <c r="B3144" s="7">
        <f>VLOOKUP(A3144,'Лицевые счета'!$A$1:$K$4570,2,0)</f>
        <v>431487</v>
      </c>
      <c r="C3144">
        <f>COUNTIF('ИПУ и ОКПУ'!$A$2:$A$3258,A3144)</f>
        <v>0</v>
      </c>
      <c r="D3144" t="str">
        <f>IF(C3144&gt;0,VLOOKUP(A3144,'ИПУ и ОКПУ'!$A$1:$O$3258,9,0),"")</f>
        <v/>
      </c>
      <c r="E3144" t="str">
        <f>IF(C3144&gt;0,IF(VLOOKUP(A3144,'ИПУ и ОКПУ'!$A$1:$O$3258,14,0)="Нет показаний","Нет показаний",""),"")</f>
        <v/>
      </c>
      <c r="F3144" t="str">
        <f>IF(AND(C3144&gt;0),SUMIF('ИПУ и ОКПУ'!$A$2:$A$3258,A3144,'ИПУ и ОКПУ'!$O$2:$O$3258),"")</f>
        <v/>
      </c>
      <c r="G3144">
        <f>VLOOKUP(A3144,'Лицевые счета'!$A$2:$K$4570,9,0)</f>
        <v>1</v>
      </c>
      <c r="H3144">
        <f>VLOOKUP(A3144,'Лицевые счета'!$A$2:$K$4570,10,0)</f>
        <v>92</v>
      </c>
      <c r="I3144" t="str">
        <f>VLOOKUP(A3144,'Лицевые счета'!$A$2:$K$4570,6,0)</f>
        <v>ФЛ</v>
      </c>
      <c r="J3144">
        <f>IF(AND(C3144=0,I3144="ФЛ"),G3144*H3144,"")</f>
        <v>92</v>
      </c>
      <c r="K3144" t="str">
        <f>IF(AND(C3144&gt;0,E3144="Нет показаний",I3144="ФЛ"),G3144*H3144,"")</f>
        <v/>
      </c>
    </row>
    <row r="3145" spans="1:11" x14ac:dyDescent="0.25">
      <c r="A3145" s="7">
        <v>440412</v>
      </c>
      <c r="B3145" s="7">
        <f>VLOOKUP(A3145,'Лицевые счета'!$A$1:$K$4570,2,0)</f>
        <v>431487</v>
      </c>
      <c r="C3145">
        <f>COUNTIF('ИПУ и ОКПУ'!$A$2:$A$3258,A3145)</f>
        <v>0</v>
      </c>
      <c r="D3145" t="str">
        <f>IF(C3145&gt;0,VLOOKUP(A3145,'ИПУ и ОКПУ'!$A$1:$O$3258,9,0),"")</f>
        <v/>
      </c>
      <c r="E3145" t="str">
        <f>IF(C3145&gt;0,IF(VLOOKUP(A3145,'ИПУ и ОКПУ'!$A$1:$O$3258,14,0)="Нет показаний","Нет показаний",""),"")</f>
        <v/>
      </c>
      <c r="F3145" t="str">
        <f>IF(AND(C3145&gt;0),SUMIF('ИПУ и ОКПУ'!$A$2:$A$3258,A3145,'ИПУ и ОКПУ'!$O$2:$O$3258),"")</f>
        <v/>
      </c>
      <c r="G3145">
        <f>VLOOKUP(A3145,'Лицевые счета'!$A$2:$K$4570,9,0)</f>
        <v>1</v>
      </c>
      <c r="H3145">
        <f>VLOOKUP(A3145,'Лицевые счета'!$A$2:$K$4570,10,0)</f>
        <v>92</v>
      </c>
      <c r="I3145" t="str">
        <f>VLOOKUP(A3145,'Лицевые счета'!$A$2:$K$4570,6,0)</f>
        <v>ФЛ</v>
      </c>
      <c r="J3145">
        <f>IF(AND(C3145=0,I3145="ФЛ"),G3145*H3145,"")</f>
        <v>92</v>
      </c>
      <c r="K3145" t="str">
        <f>IF(AND(C3145&gt;0,E3145="Нет показаний",I3145="ФЛ"),G3145*H3145,"")</f>
        <v/>
      </c>
    </row>
    <row r="3146" spans="1:11" x14ac:dyDescent="0.25">
      <c r="A3146" s="7">
        <v>440434</v>
      </c>
      <c r="B3146" s="7">
        <f>VLOOKUP(A3146,'Лицевые счета'!$A$1:$K$4570,2,0)</f>
        <v>431487</v>
      </c>
      <c r="C3146">
        <f>COUNTIF('ИПУ и ОКПУ'!$A$2:$A$3258,A3146)</f>
        <v>0</v>
      </c>
      <c r="D3146" t="str">
        <f>IF(C3146&gt;0,VLOOKUP(A3146,'ИПУ и ОКПУ'!$A$1:$O$3258,9,0),"")</f>
        <v/>
      </c>
      <c r="E3146" t="str">
        <f>IF(C3146&gt;0,IF(VLOOKUP(A3146,'ИПУ и ОКПУ'!$A$1:$O$3258,14,0)="Нет показаний","Нет показаний",""),"")</f>
        <v/>
      </c>
      <c r="F3146" t="str">
        <f>IF(AND(C3146&gt;0),SUMIF('ИПУ и ОКПУ'!$A$2:$A$3258,A3146,'ИПУ и ОКПУ'!$O$2:$O$3258),"")</f>
        <v/>
      </c>
      <c r="G3146">
        <f>VLOOKUP(A3146,'Лицевые счета'!$A$2:$K$4570,9,0)</f>
        <v>1</v>
      </c>
      <c r="H3146">
        <f>VLOOKUP(A3146,'Лицевые счета'!$A$2:$K$4570,10,0)</f>
        <v>92</v>
      </c>
      <c r="I3146" t="str">
        <f>VLOOKUP(A3146,'Лицевые счета'!$A$2:$K$4570,6,0)</f>
        <v>ФЛ</v>
      </c>
      <c r="J3146">
        <f>IF(AND(C3146=0,I3146="ФЛ"),G3146*H3146,"")</f>
        <v>92</v>
      </c>
      <c r="K3146" t="str">
        <f>IF(AND(C3146&gt;0,E3146="Нет показаний",I3146="ФЛ"),G3146*H3146,"")</f>
        <v/>
      </c>
    </row>
    <row r="3147" spans="1:11" x14ac:dyDescent="0.25">
      <c r="A3147" s="7">
        <v>440445</v>
      </c>
      <c r="B3147" s="7">
        <f>VLOOKUP(A3147,'Лицевые счета'!$A$1:$K$4570,2,0)</f>
        <v>431487</v>
      </c>
      <c r="C3147">
        <f>COUNTIF('ИПУ и ОКПУ'!$A$2:$A$3258,A3147)</f>
        <v>0</v>
      </c>
      <c r="D3147" t="str">
        <f>IF(C3147&gt;0,VLOOKUP(A3147,'ИПУ и ОКПУ'!$A$1:$O$3258,9,0),"")</f>
        <v/>
      </c>
      <c r="E3147" t="str">
        <f>IF(C3147&gt;0,IF(VLOOKUP(A3147,'ИПУ и ОКПУ'!$A$1:$O$3258,14,0)="Нет показаний","Нет показаний",""),"")</f>
        <v/>
      </c>
      <c r="F3147" t="str">
        <f>IF(AND(C3147&gt;0),SUMIF('ИПУ и ОКПУ'!$A$2:$A$3258,A3147,'ИПУ и ОКПУ'!$O$2:$O$3258),"")</f>
        <v/>
      </c>
      <c r="G3147">
        <f>VLOOKUP(A3147,'Лицевые счета'!$A$2:$K$4570,9,0)</f>
        <v>1</v>
      </c>
      <c r="H3147">
        <f>VLOOKUP(A3147,'Лицевые счета'!$A$2:$K$4570,10,0)</f>
        <v>92</v>
      </c>
      <c r="I3147" t="str">
        <f>VLOOKUP(A3147,'Лицевые счета'!$A$2:$K$4570,6,0)</f>
        <v>ФЛ</v>
      </c>
      <c r="J3147">
        <f>IF(AND(C3147=0,I3147="ФЛ"),G3147*H3147,"")</f>
        <v>92</v>
      </c>
      <c r="K3147" t="str">
        <f>IF(AND(C3147&gt;0,E3147="Нет показаний",I3147="ФЛ"),G3147*H3147,"")</f>
        <v/>
      </c>
    </row>
    <row r="3148" spans="1:11" x14ac:dyDescent="0.25">
      <c r="A3148" s="7">
        <v>440457</v>
      </c>
      <c r="B3148" s="7">
        <f>VLOOKUP(A3148,'Лицевые счета'!$A$1:$K$4570,2,0)</f>
        <v>431487</v>
      </c>
      <c r="C3148">
        <f>COUNTIF('ИПУ и ОКПУ'!$A$2:$A$3258,A3148)</f>
        <v>0</v>
      </c>
      <c r="D3148" t="str">
        <f>IF(C3148&gt;0,VLOOKUP(A3148,'ИПУ и ОКПУ'!$A$1:$O$3258,9,0),"")</f>
        <v/>
      </c>
      <c r="E3148" t="str">
        <f>IF(C3148&gt;0,IF(VLOOKUP(A3148,'ИПУ и ОКПУ'!$A$1:$O$3258,14,0)="Нет показаний","Нет показаний",""),"")</f>
        <v/>
      </c>
      <c r="F3148" t="str">
        <f>IF(AND(C3148&gt;0),SUMIF('ИПУ и ОКПУ'!$A$2:$A$3258,A3148,'ИПУ и ОКПУ'!$O$2:$O$3258),"")</f>
        <v/>
      </c>
      <c r="G3148">
        <f>VLOOKUP(A3148,'Лицевые счета'!$A$2:$K$4570,9,0)</f>
        <v>1</v>
      </c>
      <c r="H3148">
        <f>VLOOKUP(A3148,'Лицевые счета'!$A$2:$K$4570,10,0)</f>
        <v>92</v>
      </c>
      <c r="I3148" t="str">
        <f>VLOOKUP(A3148,'Лицевые счета'!$A$2:$K$4570,6,0)</f>
        <v>ФЛ</v>
      </c>
      <c r="J3148">
        <f>IF(AND(C3148=0,I3148="ФЛ"),G3148*H3148,"")</f>
        <v>92</v>
      </c>
      <c r="K3148" t="str">
        <f>IF(AND(C3148&gt;0,E3148="Нет показаний",I3148="ФЛ"),G3148*H3148,"")</f>
        <v/>
      </c>
    </row>
    <row r="3149" spans="1:11" x14ac:dyDescent="0.25">
      <c r="A3149" s="7">
        <v>440460</v>
      </c>
      <c r="B3149" s="7">
        <f>VLOOKUP(A3149,'Лицевые счета'!$A$1:$K$4570,2,0)</f>
        <v>431487</v>
      </c>
      <c r="C3149">
        <f>COUNTIF('ИПУ и ОКПУ'!$A$2:$A$3258,A3149)</f>
        <v>0</v>
      </c>
      <c r="D3149" t="str">
        <f>IF(C3149&gt;0,VLOOKUP(A3149,'ИПУ и ОКПУ'!$A$1:$O$3258,9,0),"")</f>
        <v/>
      </c>
      <c r="E3149" t="str">
        <f>IF(C3149&gt;0,IF(VLOOKUP(A3149,'ИПУ и ОКПУ'!$A$1:$O$3258,14,0)="Нет показаний","Нет показаний",""),"")</f>
        <v/>
      </c>
      <c r="F3149" t="str">
        <f>IF(AND(C3149&gt;0),SUMIF('ИПУ и ОКПУ'!$A$2:$A$3258,A3149,'ИПУ и ОКПУ'!$O$2:$O$3258),"")</f>
        <v/>
      </c>
      <c r="G3149">
        <f>VLOOKUP(A3149,'Лицевые счета'!$A$2:$K$4570,9,0)</f>
        <v>1</v>
      </c>
      <c r="H3149">
        <f>VLOOKUP(A3149,'Лицевые счета'!$A$2:$K$4570,10,0)</f>
        <v>92</v>
      </c>
      <c r="I3149" t="str">
        <f>VLOOKUP(A3149,'Лицевые счета'!$A$2:$K$4570,6,0)</f>
        <v>ФЛ</v>
      </c>
      <c r="J3149">
        <f>IF(AND(C3149=0,I3149="ФЛ"),G3149*H3149,"")</f>
        <v>92</v>
      </c>
      <c r="K3149" t="str">
        <f>IF(AND(C3149&gt;0,E3149="Нет показаний",I3149="ФЛ"),G3149*H3149,"")</f>
        <v/>
      </c>
    </row>
    <row r="3150" spans="1:11" x14ac:dyDescent="0.25">
      <c r="A3150" s="7">
        <v>440473</v>
      </c>
      <c r="B3150" s="7">
        <f>VLOOKUP(A3150,'Лицевые счета'!$A$1:$K$4570,2,0)</f>
        <v>431487</v>
      </c>
      <c r="C3150">
        <f>COUNTIF('ИПУ и ОКПУ'!$A$2:$A$3258,A3150)</f>
        <v>0</v>
      </c>
      <c r="D3150" t="str">
        <f>IF(C3150&gt;0,VLOOKUP(A3150,'ИПУ и ОКПУ'!$A$1:$O$3258,9,0),"")</f>
        <v/>
      </c>
      <c r="E3150" t="str">
        <f>IF(C3150&gt;0,IF(VLOOKUP(A3150,'ИПУ и ОКПУ'!$A$1:$O$3258,14,0)="Нет показаний","Нет показаний",""),"")</f>
        <v/>
      </c>
      <c r="F3150" t="str">
        <f>IF(AND(C3150&gt;0),SUMIF('ИПУ и ОКПУ'!$A$2:$A$3258,A3150,'ИПУ и ОКПУ'!$O$2:$O$3258),"")</f>
        <v/>
      </c>
      <c r="G3150">
        <f>VLOOKUP(A3150,'Лицевые счета'!$A$2:$K$4570,9,0)</f>
        <v>1</v>
      </c>
      <c r="H3150">
        <f>VLOOKUP(A3150,'Лицевые счета'!$A$2:$K$4570,10,0)</f>
        <v>92</v>
      </c>
      <c r="I3150" t="str">
        <f>VLOOKUP(A3150,'Лицевые счета'!$A$2:$K$4570,6,0)</f>
        <v>ФЛ</v>
      </c>
      <c r="J3150">
        <f>IF(AND(C3150=0,I3150="ФЛ"),G3150*H3150,"")</f>
        <v>92</v>
      </c>
      <c r="K3150" t="str">
        <f>IF(AND(C3150&gt;0,E3150="Нет показаний",I3150="ФЛ"),G3150*H3150,"")</f>
        <v/>
      </c>
    </row>
    <row r="3151" spans="1:11" x14ac:dyDescent="0.25">
      <c r="A3151" s="7">
        <v>440475</v>
      </c>
      <c r="B3151" s="7">
        <f>VLOOKUP(A3151,'Лицевые счета'!$A$1:$K$4570,2,0)</f>
        <v>431487</v>
      </c>
      <c r="C3151">
        <f>COUNTIF('ИПУ и ОКПУ'!$A$2:$A$3258,A3151)</f>
        <v>0</v>
      </c>
      <c r="D3151" t="str">
        <f>IF(C3151&gt;0,VLOOKUP(A3151,'ИПУ и ОКПУ'!$A$1:$O$3258,9,0),"")</f>
        <v/>
      </c>
      <c r="E3151" t="str">
        <f>IF(C3151&gt;0,IF(VLOOKUP(A3151,'ИПУ и ОКПУ'!$A$1:$O$3258,14,0)="Нет показаний","Нет показаний",""),"")</f>
        <v/>
      </c>
      <c r="F3151" t="str">
        <f>IF(AND(C3151&gt;0),SUMIF('ИПУ и ОКПУ'!$A$2:$A$3258,A3151,'ИПУ и ОКПУ'!$O$2:$O$3258),"")</f>
        <v/>
      </c>
      <c r="G3151">
        <f>VLOOKUP(A3151,'Лицевые счета'!$A$2:$K$4570,9,0)</f>
        <v>1</v>
      </c>
      <c r="H3151">
        <f>VLOOKUP(A3151,'Лицевые счета'!$A$2:$K$4570,10,0)</f>
        <v>92</v>
      </c>
      <c r="I3151" t="str">
        <f>VLOOKUP(A3151,'Лицевые счета'!$A$2:$K$4570,6,0)</f>
        <v>ФЛ</v>
      </c>
      <c r="J3151">
        <f>IF(AND(C3151=0,I3151="ФЛ"),G3151*H3151,"")</f>
        <v>92</v>
      </c>
      <c r="K3151" t="str">
        <f>IF(AND(C3151&gt;0,E3151="Нет показаний",I3151="ФЛ"),G3151*H3151,"")</f>
        <v/>
      </c>
    </row>
    <row r="3152" spans="1:11" x14ac:dyDescent="0.25">
      <c r="A3152" s="7">
        <v>440482</v>
      </c>
      <c r="B3152" s="7">
        <f>VLOOKUP(A3152,'Лицевые счета'!$A$1:$K$4570,2,0)</f>
        <v>431487</v>
      </c>
      <c r="C3152">
        <f>COUNTIF('ИПУ и ОКПУ'!$A$2:$A$3258,A3152)</f>
        <v>0</v>
      </c>
      <c r="D3152" t="str">
        <f>IF(C3152&gt;0,VLOOKUP(A3152,'ИПУ и ОКПУ'!$A$1:$O$3258,9,0),"")</f>
        <v/>
      </c>
      <c r="E3152" t="str">
        <f>IF(C3152&gt;0,IF(VLOOKUP(A3152,'ИПУ и ОКПУ'!$A$1:$O$3258,14,0)="Нет показаний","Нет показаний",""),"")</f>
        <v/>
      </c>
      <c r="F3152" t="str">
        <f>IF(AND(C3152&gt;0),SUMIF('ИПУ и ОКПУ'!$A$2:$A$3258,A3152,'ИПУ и ОКПУ'!$O$2:$O$3258),"")</f>
        <v/>
      </c>
      <c r="G3152">
        <f>VLOOKUP(A3152,'Лицевые счета'!$A$2:$K$4570,9,0)</f>
        <v>1</v>
      </c>
      <c r="H3152">
        <f>VLOOKUP(A3152,'Лицевые счета'!$A$2:$K$4570,10,0)</f>
        <v>92</v>
      </c>
      <c r="I3152" t="str">
        <f>VLOOKUP(A3152,'Лицевые счета'!$A$2:$K$4570,6,0)</f>
        <v>ФЛ</v>
      </c>
      <c r="J3152">
        <f>IF(AND(C3152=0,I3152="ФЛ"),G3152*H3152,"")</f>
        <v>92</v>
      </c>
      <c r="K3152" t="str">
        <f>IF(AND(C3152&gt;0,E3152="Нет показаний",I3152="ФЛ"),G3152*H3152,"")</f>
        <v/>
      </c>
    </row>
    <row r="3153" spans="1:11" x14ac:dyDescent="0.25">
      <c r="A3153" s="7">
        <v>440485</v>
      </c>
      <c r="B3153" s="7">
        <f>VLOOKUP(A3153,'Лицевые счета'!$A$1:$K$4570,2,0)</f>
        <v>431487</v>
      </c>
      <c r="C3153">
        <f>COUNTIF('ИПУ и ОКПУ'!$A$2:$A$3258,A3153)</f>
        <v>0</v>
      </c>
      <c r="D3153" t="str">
        <f>IF(C3153&gt;0,VLOOKUP(A3153,'ИПУ и ОКПУ'!$A$1:$O$3258,9,0),"")</f>
        <v/>
      </c>
      <c r="E3153" t="str">
        <f>IF(C3153&gt;0,IF(VLOOKUP(A3153,'ИПУ и ОКПУ'!$A$1:$O$3258,14,0)="Нет показаний","Нет показаний",""),"")</f>
        <v/>
      </c>
      <c r="F3153" t="str">
        <f>IF(AND(C3153&gt;0),SUMIF('ИПУ и ОКПУ'!$A$2:$A$3258,A3153,'ИПУ и ОКПУ'!$O$2:$O$3258),"")</f>
        <v/>
      </c>
      <c r="G3153">
        <f>VLOOKUP(A3153,'Лицевые счета'!$A$2:$K$4570,9,0)</f>
        <v>1</v>
      </c>
      <c r="H3153">
        <f>VLOOKUP(A3153,'Лицевые счета'!$A$2:$K$4570,10,0)</f>
        <v>92</v>
      </c>
      <c r="I3153" t="str">
        <f>VLOOKUP(A3153,'Лицевые счета'!$A$2:$K$4570,6,0)</f>
        <v>ФЛ</v>
      </c>
      <c r="J3153">
        <f>IF(AND(C3153=0,I3153="ФЛ"),G3153*H3153,"")</f>
        <v>92</v>
      </c>
      <c r="K3153" t="str">
        <f>IF(AND(C3153&gt;0,E3153="Нет показаний",I3153="ФЛ"),G3153*H3153,"")</f>
        <v/>
      </c>
    </row>
    <row r="3154" spans="1:11" x14ac:dyDescent="0.25">
      <c r="A3154" s="7">
        <v>440496</v>
      </c>
      <c r="B3154" s="7">
        <f>VLOOKUP(A3154,'Лицевые счета'!$A$1:$K$4570,2,0)</f>
        <v>431487</v>
      </c>
      <c r="C3154">
        <f>COUNTIF('ИПУ и ОКПУ'!$A$2:$A$3258,A3154)</f>
        <v>0</v>
      </c>
      <c r="D3154" t="str">
        <f>IF(C3154&gt;0,VLOOKUP(A3154,'ИПУ и ОКПУ'!$A$1:$O$3258,9,0),"")</f>
        <v/>
      </c>
      <c r="E3154" t="str">
        <f>IF(C3154&gt;0,IF(VLOOKUP(A3154,'ИПУ и ОКПУ'!$A$1:$O$3258,14,0)="Нет показаний","Нет показаний",""),"")</f>
        <v/>
      </c>
      <c r="F3154" t="str">
        <f>IF(AND(C3154&gt;0),SUMIF('ИПУ и ОКПУ'!$A$2:$A$3258,A3154,'ИПУ и ОКПУ'!$O$2:$O$3258),"")</f>
        <v/>
      </c>
      <c r="G3154">
        <f>VLOOKUP(A3154,'Лицевые счета'!$A$2:$K$4570,9,0)</f>
        <v>1</v>
      </c>
      <c r="H3154">
        <f>VLOOKUP(A3154,'Лицевые счета'!$A$2:$K$4570,10,0)</f>
        <v>92</v>
      </c>
      <c r="I3154" t="str">
        <f>VLOOKUP(A3154,'Лицевые счета'!$A$2:$K$4570,6,0)</f>
        <v>ФЛ</v>
      </c>
      <c r="J3154">
        <f>IF(AND(C3154=0,I3154="ФЛ"),G3154*H3154,"")</f>
        <v>92</v>
      </c>
      <c r="K3154" t="str">
        <f>IF(AND(C3154&gt;0,E3154="Нет показаний",I3154="ФЛ"),G3154*H3154,"")</f>
        <v/>
      </c>
    </row>
    <row r="3155" spans="1:11" x14ac:dyDescent="0.25">
      <c r="A3155" s="7">
        <v>440499</v>
      </c>
      <c r="B3155" s="7">
        <f>VLOOKUP(A3155,'Лицевые счета'!$A$1:$K$4570,2,0)</f>
        <v>431487</v>
      </c>
      <c r="C3155">
        <f>COUNTIF('ИПУ и ОКПУ'!$A$2:$A$3258,A3155)</f>
        <v>0</v>
      </c>
      <c r="D3155" t="str">
        <f>IF(C3155&gt;0,VLOOKUP(A3155,'ИПУ и ОКПУ'!$A$1:$O$3258,9,0),"")</f>
        <v/>
      </c>
      <c r="E3155" t="str">
        <f>IF(C3155&gt;0,IF(VLOOKUP(A3155,'ИПУ и ОКПУ'!$A$1:$O$3258,14,0)="Нет показаний","Нет показаний",""),"")</f>
        <v/>
      </c>
      <c r="F3155" t="str">
        <f>IF(AND(C3155&gt;0),SUMIF('ИПУ и ОКПУ'!$A$2:$A$3258,A3155,'ИПУ и ОКПУ'!$O$2:$O$3258),"")</f>
        <v/>
      </c>
      <c r="G3155">
        <f>VLOOKUP(A3155,'Лицевые счета'!$A$2:$K$4570,9,0)</f>
        <v>1</v>
      </c>
      <c r="H3155">
        <f>VLOOKUP(A3155,'Лицевые счета'!$A$2:$K$4570,10,0)</f>
        <v>92</v>
      </c>
      <c r="I3155" t="str">
        <f>VLOOKUP(A3155,'Лицевые счета'!$A$2:$K$4570,6,0)</f>
        <v>ФЛ</v>
      </c>
      <c r="J3155">
        <f>IF(AND(C3155=0,I3155="ФЛ"),G3155*H3155,"")</f>
        <v>92</v>
      </c>
      <c r="K3155" t="str">
        <f>IF(AND(C3155&gt;0,E3155="Нет показаний",I3155="ФЛ"),G3155*H3155,"")</f>
        <v/>
      </c>
    </row>
    <row r="3156" spans="1:11" x14ac:dyDescent="0.25">
      <c r="A3156" s="7">
        <v>440501</v>
      </c>
      <c r="B3156" s="7">
        <f>VLOOKUP(A3156,'Лицевые счета'!$A$1:$K$4570,2,0)</f>
        <v>431487</v>
      </c>
      <c r="C3156">
        <f>COUNTIF('ИПУ и ОКПУ'!$A$2:$A$3258,A3156)</f>
        <v>0</v>
      </c>
      <c r="D3156" t="str">
        <f>IF(C3156&gt;0,VLOOKUP(A3156,'ИПУ и ОКПУ'!$A$1:$O$3258,9,0),"")</f>
        <v/>
      </c>
      <c r="E3156" t="str">
        <f>IF(C3156&gt;0,IF(VLOOKUP(A3156,'ИПУ и ОКПУ'!$A$1:$O$3258,14,0)="Нет показаний","Нет показаний",""),"")</f>
        <v/>
      </c>
      <c r="F3156" t="str">
        <f>IF(AND(C3156&gt;0),SUMIF('ИПУ и ОКПУ'!$A$2:$A$3258,A3156,'ИПУ и ОКПУ'!$O$2:$O$3258),"")</f>
        <v/>
      </c>
      <c r="G3156">
        <f>VLOOKUP(A3156,'Лицевые счета'!$A$2:$K$4570,9,0)</f>
        <v>1</v>
      </c>
      <c r="H3156">
        <f>VLOOKUP(A3156,'Лицевые счета'!$A$2:$K$4570,10,0)</f>
        <v>92</v>
      </c>
      <c r="I3156" t="str">
        <f>VLOOKUP(A3156,'Лицевые счета'!$A$2:$K$4570,6,0)</f>
        <v>ФЛ</v>
      </c>
      <c r="J3156">
        <f>IF(AND(C3156=0,I3156="ФЛ"),G3156*H3156,"")</f>
        <v>92</v>
      </c>
      <c r="K3156" t="str">
        <f>IF(AND(C3156&gt;0,E3156="Нет показаний",I3156="ФЛ"),G3156*H3156,"")</f>
        <v/>
      </c>
    </row>
    <row r="3157" spans="1:11" x14ac:dyDescent="0.25">
      <c r="A3157" s="7">
        <v>440509</v>
      </c>
      <c r="B3157" s="7">
        <f>VLOOKUP(A3157,'Лицевые счета'!$A$1:$K$4570,2,0)</f>
        <v>431487</v>
      </c>
      <c r="C3157">
        <f>COUNTIF('ИПУ и ОКПУ'!$A$2:$A$3258,A3157)</f>
        <v>0</v>
      </c>
      <c r="D3157" t="str">
        <f>IF(C3157&gt;0,VLOOKUP(A3157,'ИПУ и ОКПУ'!$A$1:$O$3258,9,0),"")</f>
        <v/>
      </c>
      <c r="E3157" t="str">
        <f>IF(C3157&gt;0,IF(VLOOKUP(A3157,'ИПУ и ОКПУ'!$A$1:$O$3258,14,0)="Нет показаний","Нет показаний",""),"")</f>
        <v/>
      </c>
      <c r="F3157" t="str">
        <f>IF(AND(C3157&gt;0),SUMIF('ИПУ и ОКПУ'!$A$2:$A$3258,A3157,'ИПУ и ОКПУ'!$O$2:$O$3258),"")</f>
        <v/>
      </c>
      <c r="G3157">
        <f>VLOOKUP(A3157,'Лицевые счета'!$A$2:$K$4570,9,0)</f>
        <v>1</v>
      </c>
      <c r="H3157">
        <f>VLOOKUP(A3157,'Лицевые счета'!$A$2:$K$4570,10,0)</f>
        <v>92</v>
      </c>
      <c r="I3157" t="str">
        <f>VLOOKUP(A3157,'Лицевые счета'!$A$2:$K$4570,6,0)</f>
        <v>ФЛ</v>
      </c>
      <c r="J3157">
        <f>IF(AND(C3157=0,I3157="ФЛ"),G3157*H3157,"")</f>
        <v>92</v>
      </c>
      <c r="K3157" t="str">
        <f>IF(AND(C3157&gt;0,E3157="Нет показаний",I3157="ФЛ"),G3157*H3157,"")</f>
        <v/>
      </c>
    </row>
    <row r="3158" spans="1:11" x14ac:dyDescent="0.25">
      <c r="A3158" s="7">
        <v>440512</v>
      </c>
      <c r="B3158" s="7">
        <f>VLOOKUP(A3158,'Лицевые счета'!$A$1:$K$4570,2,0)</f>
        <v>431487</v>
      </c>
      <c r="C3158">
        <f>COUNTIF('ИПУ и ОКПУ'!$A$2:$A$3258,A3158)</f>
        <v>0</v>
      </c>
      <c r="D3158" t="str">
        <f>IF(C3158&gt;0,VLOOKUP(A3158,'ИПУ и ОКПУ'!$A$1:$O$3258,9,0),"")</f>
        <v/>
      </c>
      <c r="E3158" t="str">
        <f>IF(C3158&gt;0,IF(VLOOKUP(A3158,'ИПУ и ОКПУ'!$A$1:$O$3258,14,0)="Нет показаний","Нет показаний",""),"")</f>
        <v/>
      </c>
      <c r="F3158" t="str">
        <f>IF(AND(C3158&gt;0),SUMIF('ИПУ и ОКПУ'!$A$2:$A$3258,A3158,'ИПУ и ОКПУ'!$O$2:$O$3258),"")</f>
        <v/>
      </c>
      <c r="G3158">
        <f>VLOOKUP(A3158,'Лицевые счета'!$A$2:$K$4570,9,0)</f>
        <v>1</v>
      </c>
      <c r="H3158">
        <f>VLOOKUP(A3158,'Лицевые счета'!$A$2:$K$4570,10,0)</f>
        <v>92</v>
      </c>
      <c r="I3158" t="str">
        <f>VLOOKUP(A3158,'Лицевые счета'!$A$2:$K$4570,6,0)</f>
        <v>ФЛ</v>
      </c>
      <c r="J3158">
        <f>IF(AND(C3158=0,I3158="ФЛ"),G3158*H3158,"")</f>
        <v>92</v>
      </c>
      <c r="K3158" t="str">
        <f>IF(AND(C3158&gt;0,E3158="Нет показаний",I3158="ФЛ"),G3158*H3158,"")</f>
        <v/>
      </c>
    </row>
    <row r="3159" spans="1:11" x14ac:dyDescent="0.25">
      <c r="A3159" s="7">
        <v>441295</v>
      </c>
      <c r="B3159" s="7">
        <f>VLOOKUP(A3159,'Лицевые счета'!$A$1:$K$4570,2,0)</f>
        <v>431500</v>
      </c>
      <c r="C3159">
        <f>COUNTIF('ИПУ и ОКПУ'!$A$2:$A$3258,A3159)</f>
        <v>1</v>
      </c>
      <c r="D3159" t="str">
        <f>IF(C3159&gt;0,VLOOKUP(A3159,'ИПУ и ОКПУ'!$A$1:$O$3258,9,0),"")</f>
        <v>Одноставочный</v>
      </c>
      <c r="E3159" t="str">
        <f>IF(C3159&gt;0,IF(VLOOKUP(A3159,'ИПУ и ОКПУ'!$A$1:$O$3258,14,0)="Нет показаний","Нет показаний",""),"")</f>
        <v/>
      </c>
      <c r="F3159">
        <f>IF(AND(C3159&gt;0),SUMIF('ИПУ и ОКПУ'!$A$2:$A$3258,A3159,'ИПУ и ОКПУ'!$O$2:$O$3258),"")</f>
        <v>400</v>
      </c>
      <c r="G3159">
        <f>VLOOKUP(A3159,'Лицевые счета'!$A$2:$K$4570,9,0)</f>
        <v>1</v>
      </c>
      <c r="H3159">
        <f>VLOOKUP(A3159,'Лицевые счета'!$A$2:$K$4570,10,0)</f>
        <v>118.7</v>
      </c>
      <c r="I3159" t="str">
        <f>VLOOKUP(A3159,'Лицевые счета'!$A$2:$K$4570,6,0)</f>
        <v>ФЛ</v>
      </c>
      <c r="J3159" t="str">
        <f>IF(AND(C3159=0,I3159="ФЛ"),G3159*H3159,"")</f>
        <v/>
      </c>
      <c r="K3159" t="str">
        <f>IF(AND(C3159&gt;0,E3159="Нет показаний",I3159="ФЛ"),G3159*H3159,"")</f>
        <v/>
      </c>
    </row>
    <row r="3160" spans="1:11" x14ac:dyDescent="0.25">
      <c r="A3160" s="7">
        <v>441297</v>
      </c>
      <c r="B3160" s="7">
        <f>VLOOKUP(A3160,'Лицевые счета'!$A$1:$K$4570,2,0)</f>
        <v>431500</v>
      </c>
      <c r="C3160">
        <f>COUNTIF('ИПУ и ОКПУ'!$A$2:$A$3258,A3160)</f>
        <v>0</v>
      </c>
      <c r="D3160" t="str">
        <f>IF(C3160&gt;0,VLOOKUP(A3160,'ИПУ и ОКПУ'!$A$1:$O$3258,9,0),"")</f>
        <v/>
      </c>
      <c r="E3160" t="str">
        <f>IF(C3160&gt;0,IF(VLOOKUP(A3160,'ИПУ и ОКПУ'!$A$1:$O$3258,14,0)="Нет показаний","Нет показаний",""),"")</f>
        <v/>
      </c>
      <c r="F3160" t="str">
        <f>IF(AND(C3160&gt;0),SUMIF('ИПУ и ОКПУ'!$A$2:$A$3258,A3160,'ИПУ и ОКПУ'!$O$2:$O$3258),"")</f>
        <v/>
      </c>
      <c r="G3160">
        <f>VLOOKUP(A3160,'Лицевые счета'!$A$2:$K$4570,9,0)</f>
        <v>1</v>
      </c>
      <c r="H3160">
        <f>VLOOKUP(A3160,'Лицевые счета'!$A$2:$K$4570,10,0)</f>
        <v>92</v>
      </c>
      <c r="I3160" t="str">
        <f>VLOOKUP(A3160,'Лицевые счета'!$A$2:$K$4570,6,0)</f>
        <v>ФЛ</v>
      </c>
      <c r="J3160">
        <f>IF(AND(C3160=0,I3160="ФЛ"),G3160*H3160,"")</f>
        <v>92</v>
      </c>
      <c r="K3160" t="str">
        <f>IF(AND(C3160&gt;0,E3160="Нет показаний",I3160="ФЛ"),G3160*H3160,"")</f>
        <v/>
      </c>
    </row>
    <row r="3161" spans="1:11" x14ac:dyDescent="0.25">
      <c r="A3161" s="7">
        <v>441300</v>
      </c>
      <c r="B3161" s="7">
        <f>VLOOKUP(A3161,'Лицевые счета'!$A$1:$K$4570,2,0)</f>
        <v>431500</v>
      </c>
      <c r="C3161">
        <f>COUNTIF('ИПУ и ОКПУ'!$A$2:$A$3258,A3161)</f>
        <v>1</v>
      </c>
      <c r="D3161" t="str">
        <f>IF(C3161&gt;0,VLOOKUP(A3161,'ИПУ и ОКПУ'!$A$1:$O$3258,9,0),"")</f>
        <v>Одноставочный</v>
      </c>
      <c r="E3161" t="str">
        <f>IF(C3161&gt;0,IF(VLOOKUP(A3161,'ИПУ и ОКПУ'!$A$1:$O$3258,14,0)="Нет показаний","Нет показаний",""),"")</f>
        <v>Нет показаний</v>
      </c>
      <c r="F3161">
        <f>IF(AND(C3161&gt;0),SUMIF('ИПУ и ОКПУ'!$A$2:$A$3258,A3161,'ИПУ и ОКПУ'!$O$2:$O$3258),"")</f>
        <v>0</v>
      </c>
      <c r="G3161">
        <f>VLOOKUP(A3161,'Лицевые счета'!$A$2:$K$4570,9,0)</f>
        <v>1</v>
      </c>
      <c r="H3161">
        <f>VLOOKUP(A3161,'Лицевые счета'!$A$2:$K$4570,10,0)</f>
        <v>92</v>
      </c>
      <c r="I3161" t="str">
        <f>VLOOKUP(A3161,'Лицевые счета'!$A$2:$K$4570,6,0)</f>
        <v>ФЛ</v>
      </c>
      <c r="J3161" t="str">
        <f>IF(AND(C3161=0,I3161="ФЛ"),G3161*H3161,"")</f>
        <v/>
      </c>
      <c r="K3161">
        <f>IF(AND(C3161&gt;0,E3161="Нет показаний",I3161="ФЛ"),G3161*H3161,"")</f>
        <v>92</v>
      </c>
    </row>
    <row r="3162" spans="1:11" x14ac:dyDescent="0.25">
      <c r="A3162" s="7">
        <v>441304</v>
      </c>
      <c r="B3162" s="7">
        <f>VLOOKUP(A3162,'Лицевые счета'!$A$1:$K$4570,2,0)</f>
        <v>431500</v>
      </c>
      <c r="C3162">
        <f>COUNTIF('ИПУ и ОКПУ'!$A$2:$A$3258,A3162)</f>
        <v>0</v>
      </c>
      <c r="D3162" t="str">
        <f>IF(C3162&gt;0,VLOOKUP(A3162,'ИПУ и ОКПУ'!$A$1:$O$3258,9,0),"")</f>
        <v/>
      </c>
      <c r="E3162" t="str">
        <f>IF(C3162&gt;0,IF(VLOOKUP(A3162,'ИПУ и ОКПУ'!$A$1:$O$3258,14,0)="Нет показаний","Нет показаний",""),"")</f>
        <v/>
      </c>
      <c r="F3162" t="str">
        <f>IF(AND(C3162&gt;0),SUMIF('ИПУ и ОКПУ'!$A$2:$A$3258,A3162,'ИПУ и ОКПУ'!$O$2:$O$3258),"")</f>
        <v/>
      </c>
      <c r="G3162">
        <f>VLOOKUP(A3162,'Лицевые счета'!$A$2:$K$4570,9,0)</f>
        <v>1</v>
      </c>
      <c r="H3162">
        <f>VLOOKUP(A3162,'Лицевые счета'!$A$2:$K$4570,10,0)</f>
        <v>92</v>
      </c>
      <c r="I3162" t="str">
        <f>VLOOKUP(A3162,'Лицевые счета'!$A$2:$K$4570,6,0)</f>
        <v>ФЛ</v>
      </c>
      <c r="J3162">
        <f>IF(AND(C3162=0,I3162="ФЛ"),G3162*H3162,"")</f>
        <v>92</v>
      </c>
      <c r="K3162" t="str">
        <f>IF(AND(C3162&gt;0,E3162="Нет показаний",I3162="ФЛ"),G3162*H3162,"")</f>
        <v/>
      </c>
    </row>
    <row r="3163" spans="1:11" x14ac:dyDescent="0.25">
      <c r="A3163" s="7">
        <v>441306</v>
      </c>
      <c r="B3163" s="7">
        <f>VLOOKUP(A3163,'Лицевые счета'!$A$1:$K$4570,2,0)</f>
        <v>431500</v>
      </c>
      <c r="C3163">
        <f>COUNTIF('ИПУ и ОКПУ'!$A$2:$A$3258,A3163)</f>
        <v>1</v>
      </c>
      <c r="D3163" t="str">
        <f>IF(C3163&gt;0,VLOOKUP(A3163,'ИПУ и ОКПУ'!$A$1:$O$3258,9,0),"")</f>
        <v>Одноставочный</v>
      </c>
      <c r="E3163" t="str">
        <f>IF(C3163&gt;0,IF(VLOOKUP(A3163,'ИПУ и ОКПУ'!$A$1:$O$3258,14,0)="Нет показаний","Нет показаний",""),"")</f>
        <v>Нет показаний</v>
      </c>
      <c r="F3163">
        <f>IF(AND(C3163&gt;0),SUMIF('ИПУ и ОКПУ'!$A$2:$A$3258,A3163,'ИПУ и ОКПУ'!$O$2:$O$3258),"")</f>
        <v>0</v>
      </c>
      <c r="G3163">
        <f>VLOOKUP(A3163,'Лицевые счета'!$A$2:$K$4570,9,0)</f>
        <v>1</v>
      </c>
      <c r="H3163">
        <f>VLOOKUP(A3163,'Лицевые счета'!$A$2:$K$4570,10,0)</f>
        <v>134.30000000000001</v>
      </c>
      <c r="I3163" t="str">
        <f>VLOOKUP(A3163,'Лицевые счета'!$A$2:$K$4570,6,0)</f>
        <v>ФЛ</v>
      </c>
      <c r="J3163" t="str">
        <f>IF(AND(C3163=0,I3163="ФЛ"),G3163*H3163,"")</f>
        <v/>
      </c>
      <c r="K3163">
        <f>IF(AND(C3163&gt;0,E3163="Нет показаний",I3163="ФЛ"),G3163*H3163,"")</f>
        <v>134.30000000000001</v>
      </c>
    </row>
    <row r="3164" spans="1:11" x14ac:dyDescent="0.25">
      <c r="A3164" s="7">
        <v>441313</v>
      </c>
      <c r="B3164" s="7">
        <f>VLOOKUP(A3164,'Лицевые счета'!$A$1:$K$4570,2,0)</f>
        <v>431500</v>
      </c>
      <c r="C3164">
        <f>COUNTIF('ИПУ и ОКПУ'!$A$2:$A$3258,A3164)</f>
        <v>1</v>
      </c>
      <c r="D3164" t="str">
        <f>IF(C3164&gt;0,VLOOKUP(A3164,'ИПУ и ОКПУ'!$A$1:$O$3258,9,0),"")</f>
        <v>Одноставочный</v>
      </c>
      <c r="E3164" t="str">
        <f>IF(C3164&gt;0,IF(VLOOKUP(A3164,'ИПУ и ОКПУ'!$A$1:$O$3258,14,0)="Нет показаний","Нет показаний",""),"")</f>
        <v/>
      </c>
      <c r="F3164">
        <f>IF(AND(C3164&gt;0),SUMIF('ИПУ и ОКПУ'!$A$2:$A$3258,A3164,'ИПУ и ОКПУ'!$O$2:$O$3258),"")</f>
        <v>72</v>
      </c>
      <c r="G3164">
        <f>VLOOKUP(A3164,'Лицевые счета'!$A$2:$K$4570,9,0)</f>
        <v>1</v>
      </c>
      <c r="H3164">
        <f>VLOOKUP(A3164,'Лицевые счета'!$A$2:$K$4570,10,0)</f>
        <v>92</v>
      </c>
      <c r="I3164" t="str">
        <f>VLOOKUP(A3164,'Лицевые счета'!$A$2:$K$4570,6,0)</f>
        <v>ФЛ</v>
      </c>
      <c r="J3164" t="str">
        <f>IF(AND(C3164=0,I3164="ФЛ"),G3164*H3164,"")</f>
        <v/>
      </c>
      <c r="K3164" t="str">
        <f>IF(AND(C3164&gt;0,E3164="Нет показаний",I3164="ФЛ"),G3164*H3164,"")</f>
        <v/>
      </c>
    </row>
    <row r="3165" spans="1:11" x14ac:dyDescent="0.25">
      <c r="A3165" s="7">
        <v>441317</v>
      </c>
      <c r="B3165" s="7">
        <f>VLOOKUP(A3165,'Лицевые счета'!$A$1:$K$4570,2,0)</f>
        <v>431500</v>
      </c>
      <c r="C3165">
        <f>COUNTIF('ИПУ и ОКПУ'!$A$2:$A$3258,A3165)</f>
        <v>1</v>
      </c>
      <c r="D3165" t="str">
        <f>IF(C3165&gt;0,VLOOKUP(A3165,'ИПУ и ОКПУ'!$A$1:$O$3258,9,0),"")</f>
        <v>Одноставочный</v>
      </c>
      <c r="E3165" t="str">
        <f>IF(C3165&gt;0,IF(VLOOKUP(A3165,'ИПУ и ОКПУ'!$A$1:$O$3258,14,0)="Нет показаний","Нет показаний",""),"")</f>
        <v/>
      </c>
      <c r="F3165">
        <f>IF(AND(C3165&gt;0),SUMIF('ИПУ и ОКПУ'!$A$2:$A$3258,A3165,'ИПУ и ОКПУ'!$O$2:$O$3258),"")</f>
        <v>132</v>
      </c>
      <c r="G3165">
        <f>VLOOKUP(A3165,'Лицевые счета'!$A$2:$K$4570,9,0)</f>
        <v>1</v>
      </c>
      <c r="H3165">
        <f>VLOOKUP(A3165,'Лицевые счета'!$A$2:$K$4570,10,0)</f>
        <v>118.7</v>
      </c>
      <c r="I3165" t="str">
        <f>VLOOKUP(A3165,'Лицевые счета'!$A$2:$K$4570,6,0)</f>
        <v>ФЛ</v>
      </c>
      <c r="J3165" t="str">
        <f>IF(AND(C3165=0,I3165="ФЛ"),G3165*H3165,"")</f>
        <v/>
      </c>
      <c r="K3165" t="str">
        <f>IF(AND(C3165&gt;0,E3165="Нет показаний",I3165="ФЛ"),G3165*H3165,"")</f>
        <v/>
      </c>
    </row>
    <row r="3166" spans="1:11" x14ac:dyDescent="0.25">
      <c r="A3166" s="7">
        <v>441318</v>
      </c>
      <c r="B3166" s="7">
        <f>VLOOKUP(A3166,'Лицевые счета'!$A$1:$K$4570,2,0)</f>
        <v>431500</v>
      </c>
      <c r="C3166">
        <f>COUNTIF('ИПУ и ОКПУ'!$A$2:$A$3258,A3166)</f>
        <v>0</v>
      </c>
      <c r="D3166" t="str">
        <f>IF(C3166&gt;0,VLOOKUP(A3166,'ИПУ и ОКПУ'!$A$1:$O$3258,9,0),"")</f>
        <v/>
      </c>
      <c r="E3166" t="str">
        <f>IF(C3166&gt;0,IF(VLOOKUP(A3166,'ИПУ и ОКПУ'!$A$1:$O$3258,14,0)="Нет показаний","Нет показаний",""),"")</f>
        <v/>
      </c>
      <c r="F3166" t="str">
        <f>IF(AND(C3166&gt;0),SUMIF('ИПУ и ОКПУ'!$A$2:$A$3258,A3166,'ИПУ и ОКПУ'!$O$2:$O$3258),"")</f>
        <v/>
      </c>
      <c r="G3166">
        <f>VLOOKUP(A3166,'Лицевые счета'!$A$2:$K$4570,9,0)</f>
        <v>1</v>
      </c>
      <c r="H3166">
        <f>VLOOKUP(A3166,'Лицевые счета'!$A$2:$K$4570,10,0)</f>
        <v>92</v>
      </c>
      <c r="I3166" t="str">
        <f>VLOOKUP(A3166,'Лицевые счета'!$A$2:$K$4570,6,0)</f>
        <v>ФЛ</v>
      </c>
      <c r="J3166">
        <f>IF(AND(C3166=0,I3166="ФЛ"),G3166*H3166,"")</f>
        <v>92</v>
      </c>
      <c r="K3166" t="str">
        <f>IF(AND(C3166&gt;0,E3166="Нет показаний",I3166="ФЛ"),G3166*H3166,"")</f>
        <v/>
      </c>
    </row>
    <row r="3167" spans="1:11" x14ac:dyDescent="0.25">
      <c r="A3167" s="7">
        <v>441324</v>
      </c>
      <c r="B3167" s="7">
        <f>VLOOKUP(A3167,'Лицевые счета'!$A$1:$K$4570,2,0)</f>
        <v>431500</v>
      </c>
      <c r="C3167">
        <f>COUNTIF('ИПУ и ОКПУ'!$A$2:$A$3258,A3167)</f>
        <v>1</v>
      </c>
      <c r="D3167" t="str">
        <f>IF(C3167&gt;0,VLOOKUP(A3167,'ИПУ и ОКПУ'!$A$1:$O$3258,9,0),"")</f>
        <v>Одноставочный</v>
      </c>
      <c r="E3167" t="str">
        <f>IF(C3167&gt;0,IF(VLOOKUP(A3167,'ИПУ и ОКПУ'!$A$1:$O$3258,14,0)="Нет показаний","Нет показаний",""),"")</f>
        <v/>
      </c>
      <c r="F3167">
        <f>IF(AND(C3167&gt;0),SUMIF('ИПУ и ОКПУ'!$A$2:$A$3258,A3167,'ИПУ и ОКПУ'!$O$2:$O$3258),"")</f>
        <v>50</v>
      </c>
      <c r="G3167">
        <f>VLOOKUP(A3167,'Лицевые счета'!$A$2:$K$4570,9,0)</f>
        <v>1</v>
      </c>
      <c r="H3167">
        <f>VLOOKUP(A3167,'Лицевые счета'!$A$2:$K$4570,10,0)</f>
        <v>92</v>
      </c>
      <c r="I3167" t="str">
        <f>VLOOKUP(A3167,'Лицевые счета'!$A$2:$K$4570,6,0)</f>
        <v>ФЛ</v>
      </c>
      <c r="J3167" t="str">
        <f>IF(AND(C3167=0,I3167="ФЛ"),G3167*H3167,"")</f>
        <v/>
      </c>
      <c r="K3167" t="str">
        <f>IF(AND(C3167&gt;0,E3167="Нет показаний",I3167="ФЛ"),G3167*H3167,"")</f>
        <v/>
      </c>
    </row>
    <row r="3168" spans="1:11" x14ac:dyDescent="0.25">
      <c r="A3168" s="7">
        <v>441326</v>
      </c>
      <c r="B3168" s="7">
        <f>VLOOKUP(A3168,'Лицевые счета'!$A$1:$K$4570,2,0)</f>
        <v>431500</v>
      </c>
      <c r="C3168">
        <f>COUNTIF('ИПУ и ОКПУ'!$A$2:$A$3258,A3168)</f>
        <v>1</v>
      </c>
      <c r="D3168" t="str">
        <f>IF(C3168&gt;0,VLOOKUP(A3168,'ИПУ и ОКПУ'!$A$1:$O$3258,9,0),"")</f>
        <v>Одноставочный</v>
      </c>
      <c r="E3168" t="str">
        <f>IF(C3168&gt;0,IF(VLOOKUP(A3168,'ИПУ и ОКПУ'!$A$1:$O$3258,14,0)="Нет показаний","Нет показаний",""),"")</f>
        <v/>
      </c>
      <c r="F3168">
        <f>IF(AND(C3168&gt;0),SUMIF('ИПУ и ОКПУ'!$A$2:$A$3258,A3168,'ИПУ и ОКПУ'!$O$2:$O$3258),"")</f>
        <v>40</v>
      </c>
      <c r="G3168">
        <f>VLOOKUP(A3168,'Лицевые счета'!$A$2:$K$4570,9,0)</f>
        <v>1</v>
      </c>
      <c r="H3168">
        <f>VLOOKUP(A3168,'Лицевые счета'!$A$2:$K$4570,10,0)</f>
        <v>92</v>
      </c>
      <c r="I3168" t="str">
        <f>VLOOKUP(A3168,'Лицевые счета'!$A$2:$K$4570,6,0)</f>
        <v>ФЛ</v>
      </c>
      <c r="J3168" t="str">
        <f>IF(AND(C3168=0,I3168="ФЛ"),G3168*H3168,"")</f>
        <v/>
      </c>
      <c r="K3168" t="str">
        <f>IF(AND(C3168&gt;0,E3168="Нет показаний",I3168="ФЛ"),G3168*H3168,"")</f>
        <v/>
      </c>
    </row>
    <row r="3169" spans="1:11" x14ac:dyDescent="0.25">
      <c r="A3169" s="7">
        <v>441328</v>
      </c>
      <c r="B3169" s="7">
        <f>VLOOKUP(A3169,'Лицевые счета'!$A$1:$K$4570,2,0)</f>
        <v>431500</v>
      </c>
      <c r="C3169">
        <f>COUNTIF('ИПУ и ОКПУ'!$A$2:$A$3258,A3169)</f>
        <v>1</v>
      </c>
      <c r="D3169" t="str">
        <f>IF(C3169&gt;0,VLOOKUP(A3169,'ИПУ и ОКПУ'!$A$1:$O$3258,9,0),"")</f>
        <v>Одноставочный</v>
      </c>
      <c r="E3169" t="str">
        <f>IF(C3169&gt;0,IF(VLOOKUP(A3169,'ИПУ и ОКПУ'!$A$1:$O$3258,14,0)="Нет показаний","Нет показаний",""),"")</f>
        <v/>
      </c>
      <c r="F3169">
        <f>IF(AND(C3169&gt;0),SUMIF('ИПУ и ОКПУ'!$A$2:$A$3258,A3169,'ИПУ и ОКПУ'!$O$2:$O$3258),"")</f>
        <v>154</v>
      </c>
      <c r="G3169">
        <f>VLOOKUP(A3169,'Лицевые счета'!$A$2:$K$4570,9,0)</f>
        <v>1</v>
      </c>
      <c r="H3169">
        <f>VLOOKUP(A3169,'Лицевые счета'!$A$2:$K$4570,10,0)</f>
        <v>92</v>
      </c>
      <c r="I3169" t="str">
        <f>VLOOKUP(A3169,'Лицевые счета'!$A$2:$K$4570,6,0)</f>
        <v>ФЛ</v>
      </c>
      <c r="J3169" t="str">
        <f>IF(AND(C3169=0,I3169="ФЛ"),G3169*H3169,"")</f>
        <v/>
      </c>
      <c r="K3169" t="str">
        <f>IF(AND(C3169&gt;0,E3169="Нет показаний",I3169="ФЛ"),G3169*H3169,"")</f>
        <v/>
      </c>
    </row>
    <row r="3170" spans="1:11" x14ac:dyDescent="0.25">
      <c r="A3170" s="7">
        <v>441330</v>
      </c>
      <c r="B3170" s="7">
        <f>VLOOKUP(A3170,'Лицевые счета'!$A$1:$K$4570,2,0)</f>
        <v>431501</v>
      </c>
      <c r="C3170">
        <f>COUNTIF('ИПУ и ОКПУ'!$A$2:$A$3258,A3170)</f>
        <v>1</v>
      </c>
      <c r="D3170" t="str">
        <f>IF(C3170&gt;0,VLOOKUP(A3170,'ИПУ и ОКПУ'!$A$1:$O$3258,9,0),"")</f>
        <v>Одноставочный</v>
      </c>
      <c r="E3170" t="str">
        <f>IF(C3170&gt;0,IF(VLOOKUP(A3170,'ИПУ и ОКПУ'!$A$1:$O$3258,14,0)="Нет показаний","Нет показаний",""),"")</f>
        <v/>
      </c>
      <c r="F3170">
        <f>IF(AND(C3170&gt;0),SUMIF('ИПУ и ОКПУ'!$A$2:$A$3258,A3170,'ИПУ и ОКПУ'!$O$2:$O$3258),"")</f>
        <v>430</v>
      </c>
      <c r="G3170">
        <f>VLOOKUP(A3170,'Лицевые счета'!$A$2:$K$4570,9,0)</f>
        <v>1</v>
      </c>
      <c r="H3170">
        <f>VLOOKUP(A3170,'Лицевые счета'!$A$2:$K$4570,10,0)</f>
        <v>118.7</v>
      </c>
      <c r="I3170" t="str">
        <f>VLOOKUP(A3170,'Лицевые счета'!$A$2:$K$4570,6,0)</f>
        <v>ФЛ</v>
      </c>
      <c r="J3170" t="str">
        <f>IF(AND(C3170=0,I3170="ФЛ"),G3170*H3170,"")</f>
        <v/>
      </c>
      <c r="K3170" t="str">
        <f>IF(AND(C3170&gt;0,E3170="Нет показаний",I3170="ФЛ"),G3170*H3170,"")</f>
        <v/>
      </c>
    </row>
    <row r="3171" spans="1:11" x14ac:dyDescent="0.25">
      <c r="A3171" s="7">
        <v>441334</v>
      </c>
      <c r="B3171" s="7">
        <f>VLOOKUP(A3171,'Лицевые счета'!$A$1:$K$4570,2,0)</f>
        <v>431501</v>
      </c>
      <c r="C3171">
        <f>COUNTIF('ИПУ и ОКПУ'!$A$2:$A$3258,A3171)</f>
        <v>1</v>
      </c>
      <c r="D3171" t="str">
        <f>IF(C3171&gt;0,VLOOKUP(A3171,'ИПУ и ОКПУ'!$A$1:$O$3258,9,0),"")</f>
        <v>Одноставочный</v>
      </c>
      <c r="E3171" t="str">
        <f>IF(C3171&gt;0,IF(VLOOKUP(A3171,'ИПУ и ОКПУ'!$A$1:$O$3258,14,0)="Нет показаний","Нет показаний",""),"")</f>
        <v>Нет показаний</v>
      </c>
      <c r="F3171">
        <f>IF(AND(C3171&gt;0),SUMIF('ИПУ и ОКПУ'!$A$2:$A$3258,A3171,'ИПУ и ОКПУ'!$O$2:$O$3258),"")</f>
        <v>0</v>
      </c>
      <c r="G3171">
        <f>VLOOKUP(A3171,'Лицевые счета'!$A$2:$K$4570,9,0)</f>
        <v>1</v>
      </c>
      <c r="H3171">
        <f>VLOOKUP(A3171,'Лицевые счета'!$A$2:$K$4570,10,0)</f>
        <v>118.7</v>
      </c>
      <c r="I3171" t="str">
        <f>VLOOKUP(A3171,'Лицевые счета'!$A$2:$K$4570,6,0)</f>
        <v>ФЛ</v>
      </c>
      <c r="J3171" t="str">
        <f>IF(AND(C3171=0,I3171="ФЛ"),G3171*H3171,"")</f>
        <v/>
      </c>
      <c r="K3171">
        <f>IF(AND(C3171&gt;0,E3171="Нет показаний",I3171="ФЛ"),G3171*H3171,"")</f>
        <v>118.7</v>
      </c>
    </row>
    <row r="3172" spans="1:11" x14ac:dyDescent="0.25">
      <c r="A3172" s="7">
        <v>441344</v>
      </c>
      <c r="B3172" s="7">
        <f>VLOOKUP(A3172,'Лицевые счета'!$A$1:$K$4570,2,0)</f>
        <v>431501</v>
      </c>
      <c r="C3172">
        <f>COUNTIF('ИПУ и ОКПУ'!$A$2:$A$3258,A3172)</f>
        <v>1</v>
      </c>
      <c r="D3172" t="str">
        <f>IF(C3172&gt;0,VLOOKUP(A3172,'ИПУ и ОКПУ'!$A$1:$O$3258,9,0),"")</f>
        <v>Одноставочный</v>
      </c>
      <c r="E3172" t="str">
        <f>IF(C3172&gt;0,IF(VLOOKUP(A3172,'ИПУ и ОКПУ'!$A$1:$O$3258,14,0)="Нет показаний","Нет показаний",""),"")</f>
        <v>Нет показаний</v>
      </c>
      <c r="F3172">
        <f>IF(AND(C3172&gt;0),SUMIF('ИПУ и ОКПУ'!$A$2:$A$3258,A3172,'ИПУ и ОКПУ'!$O$2:$O$3258),"")</f>
        <v>0</v>
      </c>
      <c r="G3172">
        <f>VLOOKUP(A3172,'Лицевые счета'!$A$2:$K$4570,9,0)</f>
        <v>1</v>
      </c>
      <c r="H3172">
        <f>VLOOKUP(A3172,'Лицевые счета'!$A$2:$K$4570,10,0)</f>
        <v>118.7</v>
      </c>
      <c r="I3172" t="str">
        <f>VLOOKUP(A3172,'Лицевые счета'!$A$2:$K$4570,6,0)</f>
        <v>ФЛ</v>
      </c>
      <c r="J3172" t="str">
        <f>IF(AND(C3172=0,I3172="ФЛ"),G3172*H3172,"")</f>
        <v/>
      </c>
      <c r="K3172">
        <f>IF(AND(C3172&gt;0,E3172="Нет показаний",I3172="ФЛ"),G3172*H3172,"")</f>
        <v>118.7</v>
      </c>
    </row>
    <row r="3173" spans="1:11" x14ac:dyDescent="0.25">
      <c r="A3173" s="7">
        <v>441352</v>
      </c>
      <c r="B3173" s="7">
        <f>VLOOKUP(A3173,'Лицевые счета'!$A$1:$K$4570,2,0)</f>
        <v>431501</v>
      </c>
      <c r="C3173">
        <f>COUNTIF('ИПУ и ОКПУ'!$A$2:$A$3258,A3173)</f>
        <v>1</v>
      </c>
      <c r="D3173" t="str">
        <f>IF(C3173&gt;0,VLOOKUP(A3173,'ИПУ и ОКПУ'!$A$1:$O$3258,9,0),"")</f>
        <v>Одноставочный</v>
      </c>
      <c r="E3173" t="str">
        <f>IF(C3173&gt;0,IF(VLOOKUP(A3173,'ИПУ и ОКПУ'!$A$1:$O$3258,14,0)="Нет показаний","Нет показаний",""),"")</f>
        <v>Нет показаний</v>
      </c>
      <c r="F3173">
        <f>IF(AND(C3173&gt;0),SUMIF('ИПУ и ОКПУ'!$A$2:$A$3258,A3173,'ИПУ и ОКПУ'!$O$2:$O$3258),"")</f>
        <v>0</v>
      </c>
      <c r="G3173">
        <f>VLOOKUP(A3173,'Лицевые счета'!$A$2:$K$4570,9,0)</f>
        <v>1</v>
      </c>
      <c r="H3173">
        <f>VLOOKUP(A3173,'Лицевые счета'!$A$2:$K$4570,10,0)</f>
        <v>118.7</v>
      </c>
      <c r="I3173" t="str">
        <f>VLOOKUP(A3173,'Лицевые счета'!$A$2:$K$4570,6,0)</f>
        <v>ФЛ</v>
      </c>
      <c r="J3173" t="str">
        <f>IF(AND(C3173=0,I3173="ФЛ"),G3173*H3173,"")</f>
        <v/>
      </c>
      <c r="K3173">
        <f>IF(AND(C3173&gt;0,E3173="Нет показаний",I3173="ФЛ"),G3173*H3173,"")</f>
        <v>118.7</v>
      </c>
    </row>
    <row r="3174" spans="1:11" x14ac:dyDescent="0.25">
      <c r="A3174" s="7">
        <v>441622</v>
      </c>
      <c r="B3174" s="7">
        <f>VLOOKUP(A3174,'Лицевые счета'!$A$1:$K$4570,2,0)</f>
        <v>431508</v>
      </c>
      <c r="C3174">
        <f>COUNTIF('ИПУ и ОКПУ'!$A$2:$A$3258,A3174)</f>
        <v>1</v>
      </c>
      <c r="D3174" t="str">
        <f>IF(C3174&gt;0,VLOOKUP(A3174,'ИПУ и ОКПУ'!$A$1:$O$3258,9,0),"")</f>
        <v>Одноставочный</v>
      </c>
      <c r="E3174" t="str">
        <f>IF(C3174&gt;0,IF(VLOOKUP(A3174,'ИПУ и ОКПУ'!$A$1:$O$3258,14,0)="Нет показаний","Нет показаний",""),"")</f>
        <v/>
      </c>
      <c r="F3174">
        <f>IF(AND(C3174&gt;0),SUMIF('ИПУ и ОКПУ'!$A$2:$A$3258,A3174,'ИПУ и ОКПУ'!$O$2:$O$3258),"")</f>
        <v>167</v>
      </c>
      <c r="G3174">
        <f>VLOOKUP(A3174,'Лицевые счета'!$A$2:$K$4570,9,0)</f>
        <v>1</v>
      </c>
      <c r="H3174">
        <f>VLOOKUP(A3174,'Лицевые счета'!$A$2:$K$4570,10,0)</f>
        <v>118.7</v>
      </c>
      <c r="I3174" t="str">
        <f>VLOOKUP(A3174,'Лицевые счета'!$A$2:$K$4570,6,0)</f>
        <v>ФЛ</v>
      </c>
      <c r="J3174" t="str">
        <f>IF(AND(C3174=0,I3174="ФЛ"),G3174*H3174,"")</f>
        <v/>
      </c>
      <c r="K3174" t="str">
        <f>IF(AND(C3174&gt;0,E3174="Нет показаний",I3174="ФЛ"),G3174*H3174,"")</f>
        <v/>
      </c>
    </row>
    <row r="3175" spans="1:11" x14ac:dyDescent="0.25">
      <c r="A3175" s="7">
        <v>441876</v>
      </c>
      <c r="B3175" s="7">
        <f>VLOOKUP(A3175,'Лицевые счета'!$A$1:$K$4570,2,0)</f>
        <v>431513</v>
      </c>
      <c r="C3175">
        <f>COUNTIF('ИПУ и ОКПУ'!$A$2:$A$3258,A3175)</f>
        <v>1</v>
      </c>
      <c r="D3175" t="str">
        <f>IF(C3175&gt;0,VLOOKUP(A3175,'ИПУ и ОКПУ'!$A$1:$O$3258,9,0),"")</f>
        <v>Одноставочный</v>
      </c>
      <c r="E3175" t="str">
        <f>IF(C3175&gt;0,IF(VLOOKUP(A3175,'ИПУ и ОКПУ'!$A$1:$O$3258,14,0)="Нет показаний","Нет показаний",""),"")</f>
        <v/>
      </c>
      <c r="F3175">
        <f>IF(AND(C3175&gt;0),SUMIF('ИПУ и ОКПУ'!$A$2:$A$3258,A3175,'ИПУ и ОКПУ'!$O$2:$O$3258),"")</f>
        <v>62</v>
      </c>
      <c r="G3175">
        <f>VLOOKUP(A3175,'Лицевые счета'!$A$2:$K$4570,9,0)</f>
        <v>1</v>
      </c>
      <c r="H3175">
        <f>VLOOKUP(A3175,'Лицевые счета'!$A$2:$K$4570,10,0)</f>
        <v>118.7</v>
      </c>
      <c r="I3175" t="str">
        <f>VLOOKUP(A3175,'Лицевые счета'!$A$2:$K$4570,6,0)</f>
        <v>ФЛ</v>
      </c>
      <c r="J3175" t="str">
        <f>IF(AND(C3175=0,I3175="ФЛ"),G3175*H3175,"")</f>
        <v/>
      </c>
      <c r="K3175" t="str">
        <f>IF(AND(C3175&gt;0,E3175="Нет показаний",I3175="ФЛ"),G3175*H3175,"")</f>
        <v/>
      </c>
    </row>
    <row r="3176" spans="1:11" x14ac:dyDescent="0.25">
      <c r="A3176" s="7">
        <v>441882</v>
      </c>
      <c r="B3176" s="7">
        <f>VLOOKUP(A3176,'Лицевые счета'!$A$1:$K$4570,2,0)</f>
        <v>431513</v>
      </c>
      <c r="C3176">
        <f>COUNTIF('ИПУ и ОКПУ'!$A$2:$A$3258,A3176)</f>
        <v>1</v>
      </c>
      <c r="D3176" t="str">
        <f>IF(C3176&gt;0,VLOOKUP(A3176,'ИПУ и ОКПУ'!$A$1:$O$3258,9,0),"")</f>
        <v>Одноставочный</v>
      </c>
      <c r="E3176" t="str">
        <f>IF(C3176&gt;0,IF(VLOOKUP(A3176,'ИПУ и ОКПУ'!$A$1:$O$3258,14,0)="Нет показаний","Нет показаний",""),"")</f>
        <v/>
      </c>
      <c r="F3176">
        <f>IF(AND(C3176&gt;0),SUMIF('ИПУ и ОКПУ'!$A$2:$A$3258,A3176,'ИПУ и ОКПУ'!$O$2:$O$3258),"")</f>
        <v>1080</v>
      </c>
      <c r="G3176">
        <f>VLOOKUP(A3176,'Лицевые счета'!$A$2:$K$4570,9,0)</f>
        <v>1</v>
      </c>
      <c r="H3176">
        <f>VLOOKUP(A3176,'Лицевые счета'!$A$2:$K$4570,10,0)</f>
        <v>92</v>
      </c>
      <c r="I3176" t="str">
        <f>VLOOKUP(A3176,'Лицевые счета'!$A$2:$K$4570,6,0)</f>
        <v>ФЛ</v>
      </c>
      <c r="J3176" t="str">
        <f>IF(AND(C3176=0,I3176="ФЛ"),G3176*H3176,"")</f>
        <v/>
      </c>
      <c r="K3176" t="str">
        <f>IF(AND(C3176&gt;0,E3176="Нет показаний",I3176="ФЛ"),G3176*H3176,"")</f>
        <v/>
      </c>
    </row>
    <row r="3177" spans="1:11" x14ac:dyDescent="0.25">
      <c r="A3177" s="7">
        <v>441885</v>
      </c>
      <c r="B3177" s="7">
        <f>VLOOKUP(A3177,'Лицевые счета'!$A$1:$K$4570,2,0)</f>
        <v>431513</v>
      </c>
      <c r="C3177">
        <f>COUNTIF('ИПУ и ОКПУ'!$A$2:$A$3258,A3177)</f>
        <v>1</v>
      </c>
      <c r="D3177" t="str">
        <f>IF(C3177&gt;0,VLOOKUP(A3177,'ИПУ и ОКПУ'!$A$1:$O$3258,9,0),"")</f>
        <v>Одноставочный</v>
      </c>
      <c r="E3177" t="str">
        <f>IF(C3177&gt;0,IF(VLOOKUP(A3177,'ИПУ и ОКПУ'!$A$1:$O$3258,14,0)="Нет показаний","Нет показаний",""),"")</f>
        <v>Нет показаний</v>
      </c>
      <c r="F3177">
        <f>IF(AND(C3177&gt;0),SUMIF('ИПУ и ОКПУ'!$A$2:$A$3258,A3177,'ИПУ и ОКПУ'!$O$2:$O$3258),"")</f>
        <v>0</v>
      </c>
      <c r="G3177">
        <f>VLOOKUP(A3177,'Лицевые счета'!$A$2:$K$4570,9,0)</f>
        <v>1</v>
      </c>
      <c r="H3177">
        <f>VLOOKUP(A3177,'Лицевые счета'!$A$2:$K$4570,10,0)</f>
        <v>118.7</v>
      </c>
      <c r="I3177" t="str">
        <f>VLOOKUP(A3177,'Лицевые счета'!$A$2:$K$4570,6,0)</f>
        <v>ФЛ</v>
      </c>
      <c r="J3177" t="str">
        <f>IF(AND(C3177=0,I3177="ФЛ"),G3177*H3177,"")</f>
        <v/>
      </c>
      <c r="K3177">
        <f>IF(AND(C3177&gt;0,E3177="Нет показаний",I3177="ФЛ"),G3177*H3177,"")</f>
        <v>118.7</v>
      </c>
    </row>
    <row r="3178" spans="1:11" x14ac:dyDescent="0.25">
      <c r="A3178" s="7">
        <v>441889</v>
      </c>
      <c r="B3178" s="7">
        <f>VLOOKUP(A3178,'Лицевые счета'!$A$1:$K$4570,2,0)</f>
        <v>431513</v>
      </c>
      <c r="C3178">
        <f>COUNTIF('ИПУ и ОКПУ'!$A$2:$A$3258,A3178)</f>
        <v>1</v>
      </c>
      <c r="D3178" t="str">
        <f>IF(C3178&gt;0,VLOOKUP(A3178,'ИПУ и ОКПУ'!$A$1:$O$3258,9,0),"")</f>
        <v>Одноставочный</v>
      </c>
      <c r="E3178" t="str">
        <f>IF(C3178&gt;0,IF(VLOOKUP(A3178,'ИПУ и ОКПУ'!$A$1:$O$3258,14,0)="Нет показаний","Нет показаний",""),"")</f>
        <v/>
      </c>
      <c r="F3178">
        <f>IF(AND(C3178&gt;0),SUMIF('ИПУ и ОКПУ'!$A$2:$A$3258,A3178,'ИПУ и ОКПУ'!$O$2:$O$3258),"")</f>
        <v>169</v>
      </c>
      <c r="G3178">
        <f>VLOOKUP(A3178,'Лицевые счета'!$A$2:$K$4570,9,0)</f>
        <v>1</v>
      </c>
      <c r="H3178">
        <f>VLOOKUP(A3178,'Лицевые счета'!$A$2:$K$4570,10,0)</f>
        <v>118.7</v>
      </c>
      <c r="I3178" t="str">
        <f>VLOOKUP(A3178,'Лицевые счета'!$A$2:$K$4570,6,0)</f>
        <v>ФЛ</v>
      </c>
      <c r="J3178" t="str">
        <f>IF(AND(C3178=0,I3178="ФЛ"),G3178*H3178,"")</f>
        <v/>
      </c>
      <c r="K3178" t="str">
        <f>IF(AND(C3178&gt;0,E3178="Нет показаний",I3178="ФЛ"),G3178*H3178,"")</f>
        <v/>
      </c>
    </row>
    <row r="3179" spans="1:11" x14ac:dyDescent="0.25">
      <c r="A3179" s="7">
        <v>441893</v>
      </c>
      <c r="B3179" s="7">
        <f>VLOOKUP(A3179,'Лицевые счета'!$A$1:$K$4570,2,0)</f>
        <v>431513</v>
      </c>
      <c r="C3179">
        <f>COUNTIF('ИПУ и ОКПУ'!$A$2:$A$3258,A3179)</f>
        <v>1</v>
      </c>
      <c r="D3179" t="str">
        <f>IF(C3179&gt;0,VLOOKUP(A3179,'ИПУ и ОКПУ'!$A$1:$O$3258,9,0),"")</f>
        <v>Одноставочный</v>
      </c>
      <c r="E3179" t="str">
        <f>IF(C3179&gt;0,IF(VLOOKUP(A3179,'ИПУ и ОКПУ'!$A$1:$O$3258,14,0)="Нет показаний","Нет показаний",""),"")</f>
        <v/>
      </c>
      <c r="F3179">
        <f>IF(AND(C3179&gt;0),SUMIF('ИПУ и ОКПУ'!$A$2:$A$3258,A3179,'ИПУ и ОКПУ'!$O$2:$O$3258),"")</f>
        <v>5</v>
      </c>
      <c r="G3179">
        <f>VLOOKUP(A3179,'Лицевые счета'!$A$2:$K$4570,9,0)</f>
        <v>1</v>
      </c>
      <c r="H3179">
        <f>VLOOKUP(A3179,'Лицевые счета'!$A$2:$K$4570,10,0)</f>
        <v>92</v>
      </c>
      <c r="I3179" t="str">
        <f>VLOOKUP(A3179,'Лицевые счета'!$A$2:$K$4570,6,0)</f>
        <v>ФЛ</v>
      </c>
      <c r="J3179" t="str">
        <f>IF(AND(C3179=0,I3179="ФЛ"),G3179*H3179,"")</f>
        <v/>
      </c>
      <c r="K3179" t="str">
        <f>IF(AND(C3179&gt;0,E3179="Нет показаний",I3179="ФЛ"),G3179*H3179,"")</f>
        <v/>
      </c>
    </row>
    <row r="3180" spans="1:11" x14ac:dyDescent="0.25">
      <c r="A3180" s="7">
        <v>441899</v>
      </c>
      <c r="B3180" s="7">
        <f>VLOOKUP(A3180,'Лицевые счета'!$A$1:$K$4570,2,0)</f>
        <v>431513</v>
      </c>
      <c r="C3180">
        <f>COUNTIF('ИПУ и ОКПУ'!$A$2:$A$3258,A3180)</f>
        <v>0</v>
      </c>
      <c r="D3180" t="str">
        <f>IF(C3180&gt;0,VLOOKUP(A3180,'ИПУ и ОКПУ'!$A$1:$O$3258,9,0),"")</f>
        <v/>
      </c>
      <c r="E3180" t="str">
        <f>IF(C3180&gt;0,IF(VLOOKUP(A3180,'ИПУ и ОКПУ'!$A$1:$O$3258,14,0)="Нет показаний","Нет показаний",""),"")</f>
        <v/>
      </c>
      <c r="F3180" t="str">
        <f>IF(AND(C3180&gt;0),SUMIF('ИПУ и ОКПУ'!$A$2:$A$3258,A3180,'ИПУ и ОКПУ'!$O$2:$O$3258),"")</f>
        <v/>
      </c>
      <c r="G3180">
        <f>VLOOKUP(A3180,'Лицевые счета'!$A$2:$K$4570,9,0)</f>
        <v>1</v>
      </c>
      <c r="H3180">
        <f>VLOOKUP(A3180,'Лицевые счета'!$A$2:$K$4570,10,0)</f>
        <v>92</v>
      </c>
      <c r="I3180" t="str">
        <f>VLOOKUP(A3180,'Лицевые счета'!$A$2:$K$4570,6,0)</f>
        <v>ФЛ</v>
      </c>
      <c r="J3180">
        <f>IF(AND(C3180=0,I3180="ФЛ"),G3180*H3180,"")</f>
        <v>92</v>
      </c>
      <c r="K3180" t="str">
        <f>IF(AND(C3180&gt;0,E3180="Нет показаний",I3180="ФЛ"),G3180*H3180,"")</f>
        <v/>
      </c>
    </row>
    <row r="3181" spans="1:11" x14ac:dyDescent="0.25">
      <c r="A3181" s="7">
        <v>441901</v>
      </c>
      <c r="B3181" s="7">
        <f>VLOOKUP(A3181,'Лицевые счета'!$A$1:$K$4570,2,0)</f>
        <v>431513</v>
      </c>
      <c r="C3181">
        <f>COUNTIF('ИПУ и ОКПУ'!$A$2:$A$3258,A3181)</f>
        <v>1</v>
      </c>
      <c r="D3181" t="str">
        <f>IF(C3181&gt;0,VLOOKUP(A3181,'ИПУ и ОКПУ'!$A$1:$O$3258,9,0),"")</f>
        <v>Одноставочный</v>
      </c>
      <c r="E3181" t="str">
        <f>IF(C3181&gt;0,IF(VLOOKUP(A3181,'ИПУ и ОКПУ'!$A$1:$O$3258,14,0)="Нет показаний","Нет показаний",""),"")</f>
        <v/>
      </c>
      <c r="F3181">
        <f>IF(AND(C3181&gt;0),SUMIF('ИПУ и ОКПУ'!$A$2:$A$3258,A3181,'ИПУ и ОКПУ'!$O$2:$O$3258),"")</f>
        <v>103</v>
      </c>
      <c r="G3181">
        <f>VLOOKUP(A3181,'Лицевые счета'!$A$2:$K$4570,9,0)</f>
        <v>1</v>
      </c>
      <c r="H3181">
        <f>VLOOKUP(A3181,'Лицевые счета'!$A$2:$K$4570,10,0)</f>
        <v>92</v>
      </c>
      <c r="I3181" t="str">
        <f>VLOOKUP(A3181,'Лицевые счета'!$A$2:$K$4570,6,0)</f>
        <v>ФЛ</v>
      </c>
      <c r="J3181" t="str">
        <f>IF(AND(C3181=0,I3181="ФЛ"),G3181*H3181,"")</f>
        <v/>
      </c>
      <c r="K3181" t="str">
        <f>IF(AND(C3181&gt;0,E3181="Нет показаний",I3181="ФЛ"),G3181*H3181,"")</f>
        <v/>
      </c>
    </row>
    <row r="3182" spans="1:11" x14ac:dyDescent="0.25">
      <c r="A3182" s="7">
        <v>441904</v>
      </c>
      <c r="B3182" s="7">
        <f>VLOOKUP(A3182,'Лицевые счета'!$A$1:$K$4570,2,0)</f>
        <v>431513</v>
      </c>
      <c r="C3182">
        <f>COUNTIF('ИПУ и ОКПУ'!$A$2:$A$3258,A3182)</f>
        <v>1</v>
      </c>
      <c r="D3182" t="str">
        <f>IF(C3182&gt;0,VLOOKUP(A3182,'ИПУ и ОКПУ'!$A$1:$O$3258,9,0),"")</f>
        <v>Одноставочный</v>
      </c>
      <c r="E3182" t="str">
        <f>IF(C3182&gt;0,IF(VLOOKUP(A3182,'ИПУ и ОКПУ'!$A$1:$O$3258,14,0)="Нет показаний","Нет показаний",""),"")</f>
        <v>Нет показаний</v>
      </c>
      <c r="F3182">
        <f>IF(AND(C3182&gt;0),SUMIF('ИПУ и ОКПУ'!$A$2:$A$3258,A3182,'ИПУ и ОКПУ'!$O$2:$O$3258),"")</f>
        <v>0</v>
      </c>
      <c r="G3182">
        <f>VLOOKUP(A3182,'Лицевые счета'!$A$2:$K$4570,9,0)</f>
        <v>1</v>
      </c>
      <c r="H3182">
        <f>VLOOKUP(A3182,'Лицевые счета'!$A$2:$K$4570,10,0)</f>
        <v>92</v>
      </c>
      <c r="I3182" t="str">
        <f>VLOOKUP(A3182,'Лицевые счета'!$A$2:$K$4570,6,0)</f>
        <v>ФЛ</v>
      </c>
      <c r="J3182" t="str">
        <f>IF(AND(C3182=0,I3182="ФЛ"),G3182*H3182,"")</f>
        <v/>
      </c>
      <c r="K3182">
        <f>IF(AND(C3182&gt;0,E3182="Нет показаний",I3182="ФЛ"),G3182*H3182,"")</f>
        <v>92</v>
      </c>
    </row>
    <row r="3183" spans="1:11" x14ac:dyDescent="0.25">
      <c r="A3183" s="7">
        <v>441917</v>
      </c>
      <c r="B3183" s="7">
        <f>VLOOKUP(A3183,'Лицевые счета'!$A$1:$K$4570,2,0)</f>
        <v>431514</v>
      </c>
      <c r="C3183">
        <f>COUNTIF('ИПУ и ОКПУ'!$A$2:$A$3258,A3183)</f>
        <v>1</v>
      </c>
      <c r="D3183" t="str">
        <f>IF(C3183&gt;0,VLOOKUP(A3183,'ИПУ и ОКПУ'!$A$1:$O$3258,9,0),"")</f>
        <v>Одноставочный</v>
      </c>
      <c r="E3183" t="str">
        <f>IF(C3183&gt;0,IF(VLOOKUP(A3183,'ИПУ и ОКПУ'!$A$1:$O$3258,14,0)="Нет показаний","Нет показаний",""),"")</f>
        <v/>
      </c>
      <c r="F3183">
        <f>IF(AND(C3183&gt;0),SUMIF('ИПУ и ОКПУ'!$A$2:$A$3258,A3183,'ИПУ и ОКПУ'!$O$2:$O$3258),"")</f>
        <v>17</v>
      </c>
      <c r="G3183">
        <f>VLOOKUP(A3183,'Лицевые счета'!$A$2:$K$4570,9,0)</f>
        <v>1</v>
      </c>
      <c r="H3183">
        <f>VLOOKUP(A3183,'Лицевые счета'!$A$2:$K$4570,10,0)</f>
        <v>92</v>
      </c>
      <c r="I3183" t="str">
        <f>VLOOKUP(A3183,'Лицевые счета'!$A$2:$K$4570,6,0)</f>
        <v>ФЛ</v>
      </c>
      <c r="J3183" t="str">
        <f>IF(AND(C3183=0,I3183="ФЛ"),G3183*H3183,"")</f>
        <v/>
      </c>
      <c r="K3183" t="str">
        <f>IF(AND(C3183&gt;0,E3183="Нет показаний",I3183="ФЛ"),G3183*H3183,"")</f>
        <v/>
      </c>
    </row>
    <row r="3184" spans="1:11" x14ac:dyDescent="0.25">
      <c r="A3184" s="7">
        <v>441921</v>
      </c>
      <c r="B3184" s="7">
        <f>VLOOKUP(A3184,'Лицевые счета'!$A$1:$K$4570,2,0)</f>
        <v>431514</v>
      </c>
      <c r="C3184">
        <f>COUNTIF('ИПУ и ОКПУ'!$A$2:$A$3258,A3184)</f>
        <v>1</v>
      </c>
      <c r="D3184" t="str">
        <f>IF(C3184&gt;0,VLOOKUP(A3184,'ИПУ и ОКПУ'!$A$1:$O$3258,9,0),"")</f>
        <v>Одноставочный</v>
      </c>
      <c r="E3184" t="str">
        <f>IF(C3184&gt;0,IF(VLOOKUP(A3184,'ИПУ и ОКПУ'!$A$1:$O$3258,14,0)="Нет показаний","Нет показаний",""),"")</f>
        <v/>
      </c>
      <c r="F3184">
        <f>IF(AND(C3184&gt;0),SUMIF('ИПУ и ОКПУ'!$A$2:$A$3258,A3184,'ИПУ и ОКПУ'!$O$2:$O$3258),"")</f>
        <v>300</v>
      </c>
      <c r="G3184">
        <f>VLOOKUP(A3184,'Лицевые счета'!$A$2:$K$4570,9,0)</f>
        <v>1</v>
      </c>
      <c r="H3184">
        <f>VLOOKUP(A3184,'Лицевые счета'!$A$2:$K$4570,10,0)</f>
        <v>118.7</v>
      </c>
      <c r="I3184" t="str">
        <f>VLOOKUP(A3184,'Лицевые счета'!$A$2:$K$4570,6,0)</f>
        <v>ФЛ</v>
      </c>
      <c r="J3184" t="str">
        <f>IF(AND(C3184=0,I3184="ФЛ"),G3184*H3184,"")</f>
        <v/>
      </c>
      <c r="K3184" t="str">
        <f>IF(AND(C3184&gt;0,E3184="Нет показаний",I3184="ФЛ"),G3184*H3184,"")</f>
        <v/>
      </c>
    </row>
    <row r="3185" spans="1:11" x14ac:dyDescent="0.25">
      <c r="A3185" s="7">
        <v>441923</v>
      </c>
      <c r="B3185" s="7">
        <f>VLOOKUP(A3185,'Лицевые счета'!$A$1:$K$4570,2,0)</f>
        <v>431514</v>
      </c>
      <c r="C3185">
        <f>COUNTIF('ИПУ и ОКПУ'!$A$2:$A$3258,A3185)</f>
        <v>1</v>
      </c>
      <c r="D3185" t="str">
        <f>IF(C3185&gt;0,VLOOKUP(A3185,'ИПУ и ОКПУ'!$A$1:$O$3258,9,0),"")</f>
        <v>Одноставочный</v>
      </c>
      <c r="E3185" t="str">
        <f>IF(C3185&gt;0,IF(VLOOKUP(A3185,'ИПУ и ОКПУ'!$A$1:$O$3258,14,0)="Нет показаний","Нет показаний",""),"")</f>
        <v/>
      </c>
      <c r="F3185">
        <f>IF(AND(C3185&gt;0),SUMIF('ИПУ и ОКПУ'!$A$2:$A$3258,A3185,'ИПУ и ОКПУ'!$O$2:$O$3258),"")</f>
        <v>241</v>
      </c>
      <c r="G3185">
        <f>VLOOKUP(A3185,'Лицевые счета'!$A$2:$K$4570,9,0)</f>
        <v>1</v>
      </c>
      <c r="H3185">
        <f>VLOOKUP(A3185,'Лицевые счета'!$A$2:$K$4570,10,0)</f>
        <v>134.30000000000001</v>
      </c>
      <c r="I3185" t="str">
        <f>VLOOKUP(A3185,'Лицевые счета'!$A$2:$K$4570,6,0)</f>
        <v>ФЛ</v>
      </c>
      <c r="J3185" t="str">
        <f>IF(AND(C3185=0,I3185="ФЛ"),G3185*H3185,"")</f>
        <v/>
      </c>
      <c r="K3185" t="str">
        <f>IF(AND(C3185&gt;0,E3185="Нет показаний",I3185="ФЛ"),G3185*H3185,"")</f>
        <v/>
      </c>
    </row>
    <row r="3186" spans="1:11" x14ac:dyDescent="0.25">
      <c r="A3186" s="7">
        <v>441927</v>
      </c>
      <c r="B3186" s="7">
        <f>VLOOKUP(A3186,'Лицевые счета'!$A$1:$K$4570,2,0)</f>
        <v>431514</v>
      </c>
      <c r="C3186">
        <f>COUNTIF('ИПУ и ОКПУ'!$A$2:$A$3258,A3186)</f>
        <v>1</v>
      </c>
      <c r="D3186" t="str">
        <f>IF(C3186&gt;0,VLOOKUP(A3186,'ИПУ и ОКПУ'!$A$1:$O$3258,9,0),"")</f>
        <v>Одноставочный</v>
      </c>
      <c r="E3186" t="str">
        <f>IF(C3186&gt;0,IF(VLOOKUP(A3186,'ИПУ и ОКПУ'!$A$1:$O$3258,14,0)="Нет показаний","Нет показаний",""),"")</f>
        <v/>
      </c>
      <c r="F3186">
        <f>IF(AND(C3186&gt;0),SUMIF('ИПУ и ОКПУ'!$A$2:$A$3258,A3186,'ИПУ и ОКПУ'!$O$2:$O$3258),"")</f>
        <v>203</v>
      </c>
      <c r="G3186">
        <f>VLOOKUP(A3186,'Лицевые счета'!$A$2:$K$4570,9,0)</f>
        <v>1</v>
      </c>
      <c r="H3186">
        <f>VLOOKUP(A3186,'Лицевые счета'!$A$2:$K$4570,10,0)</f>
        <v>92</v>
      </c>
      <c r="I3186" t="str">
        <f>VLOOKUP(A3186,'Лицевые счета'!$A$2:$K$4570,6,0)</f>
        <v>ФЛ</v>
      </c>
      <c r="J3186" t="str">
        <f>IF(AND(C3186=0,I3186="ФЛ"),G3186*H3186,"")</f>
        <v/>
      </c>
      <c r="K3186" t="str">
        <f>IF(AND(C3186&gt;0,E3186="Нет показаний",I3186="ФЛ"),G3186*H3186,"")</f>
        <v/>
      </c>
    </row>
    <row r="3187" spans="1:11" x14ac:dyDescent="0.25">
      <c r="A3187" s="7">
        <v>441933</v>
      </c>
      <c r="B3187" s="7">
        <f>VLOOKUP(A3187,'Лицевые счета'!$A$1:$K$4570,2,0)</f>
        <v>431514</v>
      </c>
      <c r="C3187">
        <f>COUNTIF('ИПУ и ОКПУ'!$A$2:$A$3258,A3187)</f>
        <v>1</v>
      </c>
      <c r="D3187" t="str">
        <f>IF(C3187&gt;0,VLOOKUP(A3187,'ИПУ и ОКПУ'!$A$1:$O$3258,9,0),"")</f>
        <v>Одноставочный</v>
      </c>
      <c r="E3187" t="str">
        <f>IF(C3187&gt;0,IF(VLOOKUP(A3187,'ИПУ и ОКПУ'!$A$1:$O$3258,14,0)="Нет показаний","Нет показаний",""),"")</f>
        <v/>
      </c>
      <c r="F3187">
        <f>IF(AND(C3187&gt;0),SUMIF('ИПУ и ОКПУ'!$A$2:$A$3258,A3187,'ИПУ и ОКПУ'!$O$2:$O$3258),"")</f>
        <v>10</v>
      </c>
      <c r="G3187">
        <f>VLOOKUP(A3187,'Лицевые счета'!$A$2:$K$4570,9,0)</f>
        <v>1</v>
      </c>
      <c r="H3187">
        <f>VLOOKUP(A3187,'Лицевые счета'!$A$2:$K$4570,10,0)</f>
        <v>134.30000000000001</v>
      </c>
      <c r="I3187" t="str">
        <f>VLOOKUP(A3187,'Лицевые счета'!$A$2:$K$4570,6,0)</f>
        <v>ФЛ</v>
      </c>
      <c r="J3187" t="str">
        <f>IF(AND(C3187=0,I3187="ФЛ"),G3187*H3187,"")</f>
        <v/>
      </c>
      <c r="K3187" t="str">
        <f>IF(AND(C3187&gt;0,E3187="Нет показаний",I3187="ФЛ"),G3187*H3187,"")</f>
        <v/>
      </c>
    </row>
    <row r="3188" spans="1:11" x14ac:dyDescent="0.25">
      <c r="A3188" s="7">
        <v>441937</v>
      </c>
      <c r="B3188" s="7">
        <f>VLOOKUP(A3188,'Лицевые счета'!$A$1:$K$4570,2,0)</f>
        <v>431514</v>
      </c>
      <c r="C3188">
        <f>COUNTIF('ИПУ и ОКПУ'!$A$2:$A$3258,A3188)</f>
        <v>0</v>
      </c>
      <c r="D3188" t="str">
        <f>IF(C3188&gt;0,VLOOKUP(A3188,'ИПУ и ОКПУ'!$A$1:$O$3258,9,0),"")</f>
        <v/>
      </c>
      <c r="E3188" t="str">
        <f>IF(C3188&gt;0,IF(VLOOKUP(A3188,'ИПУ и ОКПУ'!$A$1:$O$3258,14,0)="Нет показаний","Нет показаний",""),"")</f>
        <v/>
      </c>
      <c r="F3188" t="str">
        <f>IF(AND(C3188&gt;0),SUMIF('ИПУ и ОКПУ'!$A$2:$A$3258,A3188,'ИПУ и ОКПУ'!$O$2:$O$3258),"")</f>
        <v/>
      </c>
      <c r="G3188">
        <f>VLOOKUP(A3188,'Лицевые счета'!$A$2:$K$4570,9,0)</f>
        <v>1</v>
      </c>
      <c r="H3188">
        <f>VLOOKUP(A3188,'Лицевые счета'!$A$2:$K$4570,10,0)</f>
        <v>92</v>
      </c>
      <c r="I3188" t="str">
        <f>VLOOKUP(A3188,'Лицевые счета'!$A$2:$K$4570,6,0)</f>
        <v>ФЛ</v>
      </c>
      <c r="J3188">
        <f>IF(AND(C3188=0,I3188="ФЛ"),G3188*H3188,"")</f>
        <v>92</v>
      </c>
      <c r="K3188" t="str">
        <f>IF(AND(C3188&gt;0,E3188="Нет показаний",I3188="ФЛ"),G3188*H3188,"")</f>
        <v/>
      </c>
    </row>
    <row r="3189" spans="1:11" x14ac:dyDescent="0.25">
      <c r="A3189" s="7">
        <v>441947</v>
      </c>
      <c r="B3189" s="7">
        <f>VLOOKUP(A3189,'Лицевые счета'!$A$1:$K$4570,2,0)</f>
        <v>431514</v>
      </c>
      <c r="C3189">
        <f>COUNTIF('ИПУ и ОКПУ'!$A$2:$A$3258,A3189)</f>
        <v>1</v>
      </c>
      <c r="D3189" t="str">
        <f>IF(C3189&gt;0,VLOOKUP(A3189,'ИПУ и ОКПУ'!$A$1:$O$3258,9,0),"")</f>
        <v>Одноставочный</v>
      </c>
      <c r="E3189" t="str">
        <f>IF(C3189&gt;0,IF(VLOOKUP(A3189,'ИПУ и ОКПУ'!$A$1:$O$3258,14,0)="Нет показаний","Нет показаний",""),"")</f>
        <v/>
      </c>
      <c r="F3189">
        <f>IF(AND(C3189&gt;0),SUMIF('ИПУ и ОКПУ'!$A$2:$A$3258,A3189,'ИПУ и ОКПУ'!$O$2:$O$3258),"")</f>
        <v>43</v>
      </c>
      <c r="G3189">
        <f>VLOOKUP(A3189,'Лицевые счета'!$A$2:$K$4570,9,0)</f>
        <v>1</v>
      </c>
      <c r="H3189">
        <f>VLOOKUP(A3189,'Лицевые счета'!$A$2:$K$4570,10,0)</f>
        <v>92</v>
      </c>
      <c r="I3189" t="str">
        <f>VLOOKUP(A3189,'Лицевые счета'!$A$2:$K$4570,6,0)</f>
        <v>ФЛ</v>
      </c>
      <c r="J3189" t="str">
        <f>IF(AND(C3189=0,I3189="ФЛ"),G3189*H3189,"")</f>
        <v/>
      </c>
      <c r="K3189" t="str">
        <f>IF(AND(C3189&gt;0,E3189="Нет показаний",I3189="ФЛ"),G3189*H3189,"")</f>
        <v/>
      </c>
    </row>
    <row r="3190" spans="1:11" x14ac:dyDescent="0.25">
      <c r="A3190" s="7">
        <v>441950</v>
      </c>
      <c r="B3190" s="7">
        <f>VLOOKUP(A3190,'Лицевые счета'!$A$1:$K$4570,2,0)</f>
        <v>431514</v>
      </c>
      <c r="C3190">
        <f>COUNTIF('ИПУ и ОКПУ'!$A$2:$A$3258,A3190)</f>
        <v>1</v>
      </c>
      <c r="D3190" t="str">
        <f>IF(C3190&gt;0,VLOOKUP(A3190,'ИПУ и ОКПУ'!$A$1:$O$3258,9,0),"")</f>
        <v>Одноставочный</v>
      </c>
      <c r="E3190" t="str">
        <f>IF(C3190&gt;0,IF(VLOOKUP(A3190,'ИПУ и ОКПУ'!$A$1:$O$3258,14,0)="Нет показаний","Нет показаний",""),"")</f>
        <v/>
      </c>
      <c r="F3190">
        <f>IF(AND(C3190&gt;0),SUMIF('ИПУ и ОКПУ'!$A$2:$A$3258,A3190,'ИПУ и ОКПУ'!$O$2:$O$3258),"")</f>
        <v>198</v>
      </c>
      <c r="G3190">
        <f>VLOOKUP(A3190,'Лицевые счета'!$A$2:$K$4570,9,0)</f>
        <v>1</v>
      </c>
      <c r="H3190">
        <f>VLOOKUP(A3190,'Лицевые счета'!$A$2:$K$4570,10,0)</f>
        <v>92</v>
      </c>
      <c r="I3190" t="str">
        <f>VLOOKUP(A3190,'Лицевые счета'!$A$2:$K$4570,6,0)</f>
        <v>ФЛ</v>
      </c>
      <c r="J3190" t="str">
        <f>IF(AND(C3190=0,I3190="ФЛ"),G3190*H3190,"")</f>
        <v/>
      </c>
      <c r="K3190" t="str">
        <f>IF(AND(C3190&gt;0,E3190="Нет показаний",I3190="ФЛ"),G3190*H3190,"")</f>
        <v/>
      </c>
    </row>
    <row r="3191" spans="1:11" x14ac:dyDescent="0.25">
      <c r="A3191" s="7">
        <v>441957</v>
      </c>
      <c r="B3191" s="7">
        <f>VLOOKUP(A3191,'Лицевые счета'!$A$1:$K$4570,2,0)</f>
        <v>431514</v>
      </c>
      <c r="C3191">
        <f>COUNTIF('ИПУ и ОКПУ'!$A$2:$A$3258,A3191)</f>
        <v>1</v>
      </c>
      <c r="D3191" t="str">
        <f>IF(C3191&gt;0,VLOOKUP(A3191,'ИПУ и ОКПУ'!$A$1:$O$3258,9,0),"")</f>
        <v>Одноставочный</v>
      </c>
      <c r="E3191" t="str">
        <f>IF(C3191&gt;0,IF(VLOOKUP(A3191,'ИПУ и ОКПУ'!$A$1:$O$3258,14,0)="Нет показаний","Нет показаний",""),"")</f>
        <v/>
      </c>
      <c r="F3191">
        <f>IF(AND(C3191&gt;0),SUMIF('ИПУ и ОКПУ'!$A$2:$A$3258,A3191,'ИПУ и ОКПУ'!$O$2:$O$3258),"")</f>
        <v>100</v>
      </c>
      <c r="G3191">
        <f>VLOOKUP(A3191,'Лицевые счета'!$A$2:$K$4570,9,0)</f>
        <v>1</v>
      </c>
      <c r="H3191">
        <f>VLOOKUP(A3191,'Лицевые счета'!$A$2:$K$4570,10,0)</f>
        <v>92</v>
      </c>
      <c r="I3191" t="str">
        <f>VLOOKUP(A3191,'Лицевые счета'!$A$2:$K$4570,6,0)</f>
        <v>ФЛ</v>
      </c>
      <c r="J3191" t="str">
        <f>IF(AND(C3191=0,I3191="ФЛ"),G3191*H3191,"")</f>
        <v/>
      </c>
      <c r="K3191" t="str">
        <f>IF(AND(C3191&gt;0,E3191="Нет показаний",I3191="ФЛ"),G3191*H3191,"")</f>
        <v/>
      </c>
    </row>
    <row r="3192" spans="1:11" x14ac:dyDescent="0.25">
      <c r="A3192" s="7">
        <v>441962</v>
      </c>
      <c r="B3192" s="7">
        <f>VLOOKUP(A3192,'Лицевые счета'!$A$1:$K$4570,2,0)</f>
        <v>431514</v>
      </c>
      <c r="C3192">
        <f>COUNTIF('ИПУ и ОКПУ'!$A$2:$A$3258,A3192)</f>
        <v>1</v>
      </c>
      <c r="D3192" t="str">
        <f>IF(C3192&gt;0,VLOOKUP(A3192,'ИПУ и ОКПУ'!$A$1:$O$3258,9,0),"")</f>
        <v>Одноставочный</v>
      </c>
      <c r="E3192" t="str">
        <f>IF(C3192&gt;0,IF(VLOOKUP(A3192,'ИПУ и ОКПУ'!$A$1:$O$3258,14,0)="Нет показаний","Нет показаний",""),"")</f>
        <v/>
      </c>
      <c r="F3192">
        <f>IF(AND(C3192&gt;0),SUMIF('ИПУ и ОКПУ'!$A$2:$A$3258,A3192,'ИПУ и ОКПУ'!$O$2:$O$3258),"")</f>
        <v>0</v>
      </c>
      <c r="G3192">
        <f>VLOOKUP(A3192,'Лицевые счета'!$A$2:$K$4570,9,0)</f>
        <v>1</v>
      </c>
      <c r="H3192">
        <f>VLOOKUP(A3192,'Лицевые счета'!$A$2:$K$4570,10,0)</f>
        <v>92</v>
      </c>
      <c r="I3192" t="str">
        <f>VLOOKUP(A3192,'Лицевые счета'!$A$2:$K$4570,6,0)</f>
        <v>ФЛ</v>
      </c>
      <c r="J3192" t="str">
        <f>IF(AND(C3192=0,I3192="ФЛ"),G3192*H3192,"")</f>
        <v/>
      </c>
      <c r="K3192" t="str">
        <f>IF(AND(C3192&gt;0,E3192="Нет показаний",I3192="ФЛ"),G3192*H3192,"")</f>
        <v/>
      </c>
    </row>
    <row r="3193" spans="1:11" x14ac:dyDescent="0.25">
      <c r="A3193" s="7">
        <v>441986</v>
      </c>
      <c r="B3193" s="7">
        <f>VLOOKUP(A3193,'Лицевые счета'!$A$1:$K$4570,2,0)</f>
        <v>431516</v>
      </c>
      <c r="C3193">
        <f>COUNTIF('ИПУ и ОКПУ'!$A$2:$A$3258,A3193)</f>
        <v>1</v>
      </c>
      <c r="D3193" t="str">
        <f>IF(C3193&gt;0,VLOOKUP(A3193,'ИПУ и ОКПУ'!$A$1:$O$3258,9,0),"")</f>
        <v>Одноставочный</v>
      </c>
      <c r="E3193" t="str">
        <f>IF(C3193&gt;0,IF(VLOOKUP(A3193,'ИПУ и ОКПУ'!$A$1:$O$3258,14,0)="Нет показаний","Нет показаний",""),"")</f>
        <v>Нет показаний</v>
      </c>
      <c r="F3193">
        <f>IF(AND(C3193&gt;0),SUMIF('ИПУ и ОКПУ'!$A$2:$A$3258,A3193,'ИПУ и ОКПУ'!$O$2:$O$3258),"")</f>
        <v>0</v>
      </c>
      <c r="G3193">
        <f>VLOOKUP(A3193,'Лицевые счета'!$A$2:$K$4570,9,0)</f>
        <v>1</v>
      </c>
      <c r="H3193">
        <f>VLOOKUP(A3193,'Лицевые счета'!$A$2:$K$4570,10,0)</f>
        <v>92</v>
      </c>
      <c r="I3193" t="str">
        <f>VLOOKUP(A3193,'Лицевые счета'!$A$2:$K$4570,6,0)</f>
        <v>ФЛ</v>
      </c>
      <c r="J3193" t="str">
        <f>IF(AND(C3193=0,I3193="ФЛ"),G3193*H3193,"")</f>
        <v/>
      </c>
      <c r="K3193">
        <f>IF(AND(C3193&gt;0,E3193="Нет показаний",I3193="ФЛ"),G3193*H3193,"")</f>
        <v>92</v>
      </c>
    </row>
    <row r="3194" spans="1:11" x14ac:dyDescent="0.25">
      <c r="A3194" s="7">
        <v>441992</v>
      </c>
      <c r="B3194" s="7">
        <f>VLOOKUP(A3194,'Лицевые счета'!$A$1:$K$4570,2,0)</f>
        <v>431516</v>
      </c>
      <c r="C3194">
        <f>COUNTIF('ИПУ и ОКПУ'!$A$2:$A$3258,A3194)</f>
        <v>0</v>
      </c>
      <c r="D3194" t="str">
        <f>IF(C3194&gt;0,VLOOKUP(A3194,'ИПУ и ОКПУ'!$A$1:$O$3258,9,0),"")</f>
        <v/>
      </c>
      <c r="E3194" t="str">
        <f>IF(C3194&gt;0,IF(VLOOKUP(A3194,'ИПУ и ОКПУ'!$A$1:$O$3258,14,0)="Нет показаний","Нет показаний",""),"")</f>
        <v/>
      </c>
      <c r="F3194" t="str">
        <f>IF(AND(C3194&gt;0),SUMIF('ИПУ и ОКПУ'!$A$2:$A$3258,A3194,'ИПУ и ОКПУ'!$O$2:$O$3258),"")</f>
        <v/>
      </c>
      <c r="G3194">
        <f>VLOOKUP(A3194,'Лицевые счета'!$A$2:$K$4570,9,0)</f>
        <v>1</v>
      </c>
      <c r="H3194">
        <f>VLOOKUP(A3194,'Лицевые счета'!$A$2:$K$4570,10,0)</f>
        <v>92</v>
      </c>
      <c r="I3194" t="str">
        <f>VLOOKUP(A3194,'Лицевые счета'!$A$2:$K$4570,6,0)</f>
        <v>ФЛ</v>
      </c>
      <c r="J3194">
        <f>IF(AND(C3194=0,I3194="ФЛ"),G3194*H3194,"")</f>
        <v>92</v>
      </c>
      <c r="K3194" t="str">
        <f>IF(AND(C3194&gt;0,E3194="Нет показаний",I3194="ФЛ"),G3194*H3194,"")</f>
        <v/>
      </c>
    </row>
    <row r="3195" spans="1:11" x14ac:dyDescent="0.25">
      <c r="A3195" s="7">
        <v>441994</v>
      </c>
      <c r="B3195" s="7">
        <f>VLOOKUP(A3195,'Лицевые счета'!$A$1:$K$4570,2,0)</f>
        <v>431516</v>
      </c>
      <c r="C3195">
        <f>COUNTIF('ИПУ и ОКПУ'!$A$2:$A$3258,A3195)</f>
        <v>1</v>
      </c>
      <c r="D3195" t="str">
        <f>IF(C3195&gt;0,VLOOKUP(A3195,'ИПУ и ОКПУ'!$A$1:$O$3258,9,0),"")</f>
        <v>Одноставочный</v>
      </c>
      <c r="E3195" t="str">
        <f>IF(C3195&gt;0,IF(VLOOKUP(A3195,'ИПУ и ОКПУ'!$A$1:$O$3258,14,0)="Нет показаний","Нет показаний",""),"")</f>
        <v/>
      </c>
      <c r="F3195">
        <f>IF(AND(C3195&gt;0),SUMIF('ИПУ и ОКПУ'!$A$2:$A$3258,A3195,'ИПУ и ОКПУ'!$O$2:$O$3258),"")</f>
        <v>34</v>
      </c>
      <c r="G3195">
        <f>VLOOKUP(A3195,'Лицевые счета'!$A$2:$K$4570,9,0)</f>
        <v>1</v>
      </c>
      <c r="H3195">
        <f>VLOOKUP(A3195,'Лицевые счета'!$A$2:$K$4570,10,0)</f>
        <v>92</v>
      </c>
      <c r="I3195" t="str">
        <f>VLOOKUP(A3195,'Лицевые счета'!$A$2:$K$4570,6,0)</f>
        <v>ФЛ</v>
      </c>
      <c r="J3195" t="str">
        <f>IF(AND(C3195=0,I3195="ФЛ"),G3195*H3195,"")</f>
        <v/>
      </c>
      <c r="K3195" t="str">
        <f>IF(AND(C3195&gt;0,E3195="Нет показаний",I3195="ФЛ"),G3195*H3195,"")</f>
        <v/>
      </c>
    </row>
    <row r="3196" spans="1:11" x14ac:dyDescent="0.25">
      <c r="A3196" s="7">
        <v>441998</v>
      </c>
      <c r="B3196" s="7">
        <f>VLOOKUP(A3196,'Лицевые счета'!$A$1:$K$4570,2,0)</f>
        <v>431516</v>
      </c>
      <c r="C3196">
        <f>COUNTIF('ИПУ и ОКПУ'!$A$2:$A$3258,A3196)</f>
        <v>0</v>
      </c>
      <c r="D3196" t="str">
        <f>IF(C3196&gt;0,VLOOKUP(A3196,'ИПУ и ОКПУ'!$A$1:$O$3258,9,0),"")</f>
        <v/>
      </c>
      <c r="E3196" t="str">
        <f>IF(C3196&gt;0,IF(VLOOKUP(A3196,'ИПУ и ОКПУ'!$A$1:$O$3258,14,0)="Нет показаний","Нет показаний",""),"")</f>
        <v/>
      </c>
      <c r="F3196" t="str">
        <f>IF(AND(C3196&gt;0),SUMIF('ИПУ и ОКПУ'!$A$2:$A$3258,A3196,'ИПУ и ОКПУ'!$O$2:$O$3258),"")</f>
        <v/>
      </c>
      <c r="G3196">
        <f>VLOOKUP(A3196,'Лицевые счета'!$A$2:$K$4570,9,0)</f>
        <v>1</v>
      </c>
      <c r="H3196">
        <f>VLOOKUP(A3196,'Лицевые счета'!$A$2:$K$4570,10,0)</f>
        <v>92</v>
      </c>
      <c r="I3196" t="str">
        <f>VLOOKUP(A3196,'Лицевые счета'!$A$2:$K$4570,6,0)</f>
        <v>ФЛ</v>
      </c>
      <c r="J3196">
        <f>IF(AND(C3196=0,I3196="ФЛ"),G3196*H3196,"")</f>
        <v>92</v>
      </c>
      <c r="K3196" t="str">
        <f>IF(AND(C3196&gt;0,E3196="Нет показаний",I3196="ФЛ"),G3196*H3196,"")</f>
        <v/>
      </c>
    </row>
    <row r="3197" spans="1:11" x14ac:dyDescent="0.25">
      <c r="A3197" s="7">
        <v>442004</v>
      </c>
      <c r="B3197" s="7">
        <f>VLOOKUP(A3197,'Лицевые счета'!$A$1:$K$4570,2,0)</f>
        <v>431516</v>
      </c>
      <c r="C3197">
        <f>COUNTIF('ИПУ и ОКПУ'!$A$2:$A$3258,A3197)</f>
        <v>0</v>
      </c>
      <c r="D3197" t="str">
        <f>IF(C3197&gt;0,VLOOKUP(A3197,'ИПУ и ОКПУ'!$A$1:$O$3258,9,0),"")</f>
        <v/>
      </c>
      <c r="E3197" t="str">
        <f>IF(C3197&gt;0,IF(VLOOKUP(A3197,'ИПУ и ОКПУ'!$A$1:$O$3258,14,0)="Нет показаний","Нет показаний",""),"")</f>
        <v/>
      </c>
      <c r="F3197" t="str">
        <f>IF(AND(C3197&gt;0),SUMIF('ИПУ и ОКПУ'!$A$2:$A$3258,A3197,'ИПУ и ОКПУ'!$O$2:$O$3258),"")</f>
        <v/>
      </c>
      <c r="G3197">
        <f>VLOOKUP(A3197,'Лицевые счета'!$A$2:$K$4570,9,0)</f>
        <v>1</v>
      </c>
      <c r="H3197">
        <f>VLOOKUP(A3197,'Лицевые счета'!$A$2:$K$4570,10,0)</f>
        <v>92</v>
      </c>
      <c r="I3197" t="str">
        <f>VLOOKUP(A3197,'Лицевые счета'!$A$2:$K$4570,6,0)</f>
        <v>ФЛ</v>
      </c>
      <c r="J3197">
        <f>IF(AND(C3197=0,I3197="ФЛ"),G3197*H3197,"")</f>
        <v>92</v>
      </c>
      <c r="K3197" t="str">
        <f>IF(AND(C3197&gt;0,E3197="Нет показаний",I3197="ФЛ"),G3197*H3197,"")</f>
        <v/>
      </c>
    </row>
    <row r="3198" spans="1:11" x14ac:dyDescent="0.25">
      <c r="A3198" s="7">
        <v>442011</v>
      </c>
      <c r="B3198" s="7">
        <f>VLOOKUP(A3198,'Лицевые счета'!$A$1:$K$4570,2,0)</f>
        <v>431516</v>
      </c>
      <c r="C3198">
        <f>COUNTIF('ИПУ и ОКПУ'!$A$2:$A$3258,A3198)</f>
        <v>0</v>
      </c>
      <c r="D3198" t="str">
        <f>IF(C3198&gt;0,VLOOKUP(A3198,'ИПУ и ОКПУ'!$A$1:$O$3258,9,0),"")</f>
        <v/>
      </c>
      <c r="E3198" t="str">
        <f>IF(C3198&gt;0,IF(VLOOKUP(A3198,'ИПУ и ОКПУ'!$A$1:$O$3258,14,0)="Нет показаний","Нет показаний",""),"")</f>
        <v/>
      </c>
      <c r="F3198" t="str">
        <f>IF(AND(C3198&gt;0),SUMIF('ИПУ и ОКПУ'!$A$2:$A$3258,A3198,'ИПУ и ОКПУ'!$O$2:$O$3258),"")</f>
        <v/>
      </c>
      <c r="G3198">
        <f>VLOOKUP(A3198,'Лицевые счета'!$A$2:$K$4570,9,0)</f>
        <v>1</v>
      </c>
      <c r="H3198">
        <f>VLOOKUP(A3198,'Лицевые счета'!$A$2:$K$4570,10,0)</f>
        <v>92</v>
      </c>
      <c r="I3198" t="str">
        <f>VLOOKUP(A3198,'Лицевые счета'!$A$2:$K$4570,6,0)</f>
        <v>ФЛ</v>
      </c>
      <c r="J3198">
        <f>IF(AND(C3198=0,I3198="ФЛ"),G3198*H3198,"")</f>
        <v>92</v>
      </c>
      <c r="K3198" t="str">
        <f>IF(AND(C3198&gt;0,E3198="Нет показаний",I3198="ФЛ"),G3198*H3198,"")</f>
        <v/>
      </c>
    </row>
    <row r="3199" spans="1:11" x14ac:dyDescent="0.25">
      <c r="A3199" s="7">
        <v>442014</v>
      </c>
      <c r="B3199" s="7">
        <f>VLOOKUP(A3199,'Лицевые счета'!$A$1:$K$4570,2,0)</f>
        <v>431516</v>
      </c>
      <c r="C3199">
        <f>COUNTIF('ИПУ и ОКПУ'!$A$2:$A$3258,A3199)</f>
        <v>1</v>
      </c>
      <c r="D3199" t="str">
        <f>IF(C3199&gt;0,VLOOKUP(A3199,'ИПУ и ОКПУ'!$A$1:$O$3258,9,0),"")</f>
        <v>Одноставочный</v>
      </c>
      <c r="E3199" t="str">
        <f>IF(C3199&gt;0,IF(VLOOKUP(A3199,'ИПУ и ОКПУ'!$A$1:$O$3258,14,0)="Нет показаний","Нет показаний",""),"")</f>
        <v/>
      </c>
      <c r="F3199">
        <f>IF(AND(C3199&gt;0),SUMIF('ИПУ и ОКПУ'!$A$2:$A$3258,A3199,'ИПУ и ОКПУ'!$O$2:$O$3258),"")</f>
        <v>0</v>
      </c>
      <c r="G3199">
        <f>VLOOKUP(A3199,'Лицевые счета'!$A$2:$K$4570,9,0)</f>
        <v>1</v>
      </c>
      <c r="H3199">
        <f>VLOOKUP(A3199,'Лицевые счета'!$A$2:$K$4570,10,0)</f>
        <v>92</v>
      </c>
      <c r="I3199" t="str">
        <f>VLOOKUP(A3199,'Лицевые счета'!$A$2:$K$4570,6,0)</f>
        <v>ФЛ</v>
      </c>
      <c r="J3199" t="str">
        <f>IF(AND(C3199=0,I3199="ФЛ"),G3199*H3199,"")</f>
        <v/>
      </c>
      <c r="K3199" t="str">
        <f>IF(AND(C3199&gt;0,E3199="Нет показаний",I3199="ФЛ"),G3199*H3199,"")</f>
        <v/>
      </c>
    </row>
    <row r="3200" spans="1:11" x14ac:dyDescent="0.25">
      <c r="A3200" s="7">
        <v>442016</v>
      </c>
      <c r="B3200" s="7">
        <f>VLOOKUP(A3200,'Лицевые счета'!$A$1:$K$4570,2,0)</f>
        <v>431516</v>
      </c>
      <c r="C3200">
        <f>COUNTIF('ИПУ и ОКПУ'!$A$2:$A$3258,A3200)</f>
        <v>0</v>
      </c>
      <c r="D3200" t="str">
        <f>IF(C3200&gt;0,VLOOKUP(A3200,'ИПУ и ОКПУ'!$A$1:$O$3258,9,0),"")</f>
        <v/>
      </c>
      <c r="E3200" t="str">
        <f>IF(C3200&gt;0,IF(VLOOKUP(A3200,'ИПУ и ОКПУ'!$A$1:$O$3258,14,0)="Нет показаний","Нет показаний",""),"")</f>
        <v/>
      </c>
      <c r="F3200" t="str">
        <f>IF(AND(C3200&gt;0),SUMIF('ИПУ и ОКПУ'!$A$2:$A$3258,A3200,'ИПУ и ОКПУ'!$O$2:$O$3258),"")</f>
        <v/>
      </c>
      <c r="G3200">
        <f>VLOOKUP(A3200,'Лицевые счета'!$A$2:$K$4570,9,0)</f>
        <v>1</v>
      </c>
      <c r="H3200">
        <f>VLOOKUP(A3200,'Лицевые счета'!$A$2:$K$4570,10,0)</f>
        <v>92</v>
      </c>
      <c r="I3200" t="str">
        <f>VLOOKUP(A3200,'Лицевые счета'!$A$2:$K$4570,6,0)</f>
        <v>ФЛ</v>
      </c>
      <c r="J3200">
        <f>IF(AND(C3200=0,I3200="ФЛ"),G3200*H3200,"")</f>
        <v>92</v>
      </c>
      <c r="K3200" t="str">
        <f>IF(AND(C3200&gt;0,E3200="Нет показаний",I3200="ФЛ"),G3200*H3200,"")</f>
        <v/>
      </c>
    </row>
    <row r="3201" spans="1:11" x14ac:dyDescent="0.25">
      <c r="A3201" s="7">
        <v>442025</v>
      </c>
      <c r="B3201" s="7">
        <f>VLOOKUP(A3201,'Лицевые счета'!$A$1:$K$4570,2,0)</f>
        <v>431516</v>
      </c>
      <c r="C3201">
        <f>COUNTIF('ИПУ и ОКПУ'!$A$2:$A$3258,A3201)</f>
        <v>0</v>
      </c>
      <c r="D3201" t="str">
        <f>IF(C3201&gt;0,VLOOKUP(A3201,'ИПУ и ОКПУ'!$A$1:$O$3258,9,0),"")</f>
        <v/>
      </c>
      <c r="E3201" t="str">
        <f>IF(C3201&gt;0,IF(VLOOKUP(A3201,'ИПУ и ОКПУ'!$A$1:$O$3258,14,0)="Нет показаний","Нет показаний",""),"")</f>
        <v/>
      </c>
      <c r="F3201" t="str">
        <f>IF(AND(C3201&gt;0),SUMIF('ИПУ и ОКПУ'!$A$2:$A$3258,A3201,'ИПУ и ОКПУ'!$O$2:$O$3258),"")</f>
        <v/>
      </c>
      <c r="G3201">
        <f>VLOOKUP(A3201,'Лицевые счета'!$A$2:$K$4570,9,0)</f>
        <v>1</v>
      </c>
      <c r="H3201">
        <f>VLOOKUP(A3201,'Лицевые счета'!$A$2:$K$4570,10,0)</f>
        <v>92</v>
      </c>
      <c r="I3201" t="str">
        <f>VLOOKUP(A3201,'Лицевые счета'!$A$2:$K$4570,6,0)</f>
        <v>ФЛ</v>
      </c>
      <c r="J3201">
        <f>IF(AND(C3201=0,I3201="ФЛ"),G3201*H3201,"")</f>
        <v>92</v>
      </c>
      <c r="K3201" t="str">
        <f>IF(AND(C3201&gt;0,E3201="Нет показаний",I3201="ФЛ"),G3201*H3201,"")</f>
        <v/>
      </c>
    </row>
    <row r="3202" spans="1:11" x14ac:dyDescent="0.25">
      <c r="A3202" s="7">
        <v>442034</v>
      </c>
      <c r="B3202" s="7">
        <f>VLOOKUP(A3202,'Лицевые счета'!$A$1:$K$4570,2,0)</f>
        <v>431516</v>
      </c>
      <c r="C3202">
        <f>COUNTIF('ИПУ и ОКПУ'!$A$2:$A$3258,A3202)</f>
        <v>0</v>
      </c>
      <c r="D3202" t="str">
        <f>IF(C3202&gt;0,VLOOKUP(A3202,'ИПУ и ОКПУ'!$A$1:$O$3258,9,0),"")</f>
        <v/>
      </c>
      <c r="E3202" t="str">
        <f>IF(C3202&gt;0,IF(VLOOKUP(A3202,'ИПУ и ОКПУ'!$A$1:$O$3258,14,0)="Нет показаний","Нет показаний",""),"")</f>
        <v/>
      </c>
      <c r="F3202" t="str">
        <f>IF(AND(C3202&gt;0),SUMIF('ИПУ и ОКПУ'!$A$2:$A$3258,A3202,'ИПУ и ОКПУ'!$O$2:$O$3258),"")</f>
        <v/>
      </c>
      <c r="G3202">
        <f>VLOOKUP(A3202,'Лицевые счета'!$A$2:$K$4570,9,0)</f>
        <v>1</v>
      </c>
      <c r="H3202">
        <f>VLOOKUP(A3202,'Лицевые счета'!$A$2:$K$4570,10,0)</f>
        <v>92</v>
      </c>
      <c r="I3202" t="str">
        <f>VLOOKUP(A3202,'Лицевые счета'!$A$2:$K$4570,6,0)</f>
        <v>ФЛ</v>
      </c>
      <c r="J3202">
        <f>IF(AND(C3202=0,I3202="ФЛ"),G3202*H3202,"")</f>
        <v>92</v>
      </c>
      <c r="K3202" t="str">
        <f>IF(AND(C3202&gt;0,E3202="Нет показаний",I3202="ФЛ"),G3202*H3202,"")</f>
        <v/>
      </c>
    </row>
    <row r="3203" spans="1:11" x14ac:dyDescent="0.25">
      <c r="A3203" s="7">
        <v>442037</v>
      </c>
      <c r="B3203" s="7">
        <f>VLOOKUP(A3203,'Лицевые счета'!$A$1:$K$4570,2,0)</f>
        <v>431516</v>
      </c>
      <c r="C3203">
        <f>COUNTIF('ИПУ и ОКПУ'!$A$2:$A$3258,A3203)</f>
        <v>0</v>
      </c>
      <c r="D3203" t="str">
        <f>IF(C3203&gt;0,VLOOKUP(A3203,'ИПУ и ОКПУ'!$A$1:$O$3258,9,0),"")</f>
        <v/>
      </c>
      <c r="E3203" t="str">
        <f>IF(C3203&gt;0,IF(VLOOKUP(A3203,'ИПУ и ОКПУ'!$A$1:$O$3258,14,0)="Нет показаний","Нет показаний",""),"")</f>
        <v/>
      </c>
      <c r="F3203" t="str">
        <f>IF(AND(C3203&gt;0),SUMIF('ИПУ и ОКПУ'!$A$2:$A$3258,A3203,'ИПУ и ОКПУ'!$O$2:$O$3258),"")</f>
        <v/>
      </c>
      <c r="G3203">
        <f>VLOOKUP(A3203,'Лицевые счета'!$A$2:$K$4570,9,0)</f>
        <v>1</v>
      </c>
      <c r="H3203">
        <f>VLOOKUP(A3203,'Лицевые счета'!$A$2:$K$4570,10,0)</f>
        <v>92</v>
      </c>
      <c r="I3203" t="str">
        <f>VLOOKUP(A3203,'Лицевые счета'!$A$2:$K$4570,6,0)</f>
        <v>ФЛ</v>
      </c>
      <c r="J3203">
        <f>IF(AND(C3203=0,I3203="ФЛ"),G3203*H3203,"")</f>
        <v>92</v>
      </c>
      <c r="K3203" t="str">
        <f>IF(AND(C3203&gt;0,E3203="Нет показаний",I3203="ФЛ"),G3203*H3203,"")</f>
        <v/>
      </c>
    </row>
    <row r="3204" spans="1:11" x14ac:dyDescent="0.25">
      <c r="A3204" s="7">
        <v>442040</v>
      </c>
      <c r="B3204" s="7">
        <f>VLOOKUP(A3204,'Лицевые счета'!$A$1:$K$4570,2,0)</f>
        <v>431516</v>
      </c>
      <c r="C3204">
        <f>COUNTIF('ИПУ и ОКПУ'!$A$2:$A$3258,A3204)</f>
        <v>0</v>
      </c>
      <c r="D3204" t="str">
        <f>IF(C3204&gt;0,VLOOKUP(A3204,'ИПУ и ОКПУ'!$A$1:$O$3258,9,0),"")</f>
        <v/>
      </c>
      <c r="E3204" t="str">
        <f>IF(C3204&gt;0,IF(VLOOKUP(A3204,'ИПУ и ОКПУ'!$A$1:$O$3258,14,0)="Нет показаний","Нет показаний",""),"")</f>
        <v/>
      </c>
      <c r="F3204" t="str">
        <f>IF(AND(C3204&gt;0),SUMIF('ИПУ и ОКПУ'!$A$2:$A$3258,A3204,'ИПУ и ОКПУ'!$O$2:$O$3258),"")</f>
        <v/>
      </c>
      <c r="G3204">
        <f>VLOOKUP(A3204,'Лицевые счета'!$A$2:$K$4570,9,0)</f>
        <v>1</v>
      </c>
      <c r="H3204">
        <f>VLOOKUP(A3204,'Лицевые счета'!$A$2:$K$4570,10,0)</f>
        <v>92</v>
      </c>
      <c r="I3204" t="str">
        <f>VLOOKUP(A3204,'Лицевые счета'!$A$2:$K$4570,6,0)</f>
        <v>ФЛ</v>
      </c>
      <c r="J3204">
        <f>IF(AND(C3204=0,I3204="ФЛ"),G3204*H3204,"")</f>
        <v>92</v>
      </c>
      <c r="K3204" t="str">
        <f>IF(AND(C3204&gt;0,E3204="Нет показаний",I3204="ФЛ"),G3204*H3204,"")</f>
        <v/>
      </c>
    </row>
    <row r="3205" spans="1:11" x14ac:dyDescent="0.25">
      <c r="A3205" s="7">
        <v>442041</v>
      </c>
      <c r="B3205" s="7">
        <f>VLOOKUP(A3205,'Лицевые счета'!$A$1:$K$4570,2,0)</f>
        <v>431516</v>
      </c>
      <c r="C3205">
        <f>COUNTIF('ИПУ и ОКПУ'!$A$2:$A$3258,A3205)</f>
        <v>0</v>
      </c>
      <c r="D3205" t="str">
        <f>IF(C3205&gt;0,VLOOKUP(A3205,'ИПУ и ОКПУ'!$A$1:$O$3258,9,0),"")</f>
        <v/>
      </c>
      <c r="E3205" t="str">
        <f>IF(C3205&gt;0,IF(VLOOKUP(A3205,'ИПУ и ОКПУ'!$A$1:$O$3258,14,0)="Нет показаний","Нет показаний",""),"")</f>
        <v/>
      </c>
      <c r="F3205" t="str">
        <f>IF(AND(C3205&gt;0),SUMIF('ИПУ и ОКПУ'!$A$2:$A$3258,A3205,'ИПУ и ОКПУ'!$O$2:$O$3258),"")</f>
        <v/>
      </c>
      <c r="G3205">
        <f>VLOOKUP(A3205,'Лицевые счета'!$A$2:$K$4570,9,0)</f>
        <v>1</v>
      </c>
      <c r="H3205">
        <f>VLOOKUP(A3205,'Лицевые счета'!$A$2:$K$4570,10,0)</f>
        <v>92</v>
      </c>
      <c r="I3205" t="str">
        <f>VLOOKUP(A3205,'Лицевые счета'!$A$2:$K$4570,6,0)</f>
        <v>ФЛ</v>
      </c>
      <c r="J3205">
        <f>IF(AND(C3205=0,I3205="ФЛ"),G3205*H3205,"")</f>
        <v>92</v>
      </c>
      <c r="K3205" t="str">
        <f>IF(AND(C3205&gt;0,E3205="Нет показаний",I3205="ФЛ"),G3205*H3205,"")</f>
        <v/>
      </c>
    </row>
    <row r="3206" spans="1:11" x14ac:dyDescent="0.25">
      <c r="A3206" s="7">
        <v>442047</v>
      </c>
      <c r="B3206" s="7">
        <f>VLOOKUP(A3206,'Лицевые счета'!$A$1:$K$4570,2,0)</f>
        <v>431516</v>
      </c>
      <c r="C3206">
        <f>COUNTIF('ИПУ и ОКПУ'!$A$2:$A$3258,A3206)</f>
        <v>1</v>
      </c>
      <c r="D3206" t="str">
        <f>IF(C3206&gt;0,VLOOKUP(A3206,'ИПУ и ОКПУ'!$A$1:$O$3258,9,0),"")</f>
        <v>Одноставочный</v>
      </c>
      <c r="E3206" t="str">
        <f>IF(C3206&gt;0,IF(VLOOKUP(A3206,'ИПУ и ОКПУ'!$A$1:$O$3258,14,0)="Нет показаний","Нет показаний",""),"")</f>
        <v/>
      </c>
      <c r="F3206">
        <f>IF(AND(C3206&gt;0),SUMIF('ИПУ и ОКПУ'!$A$2:$A$3258,A3206,'ИПУ и ОКПУ'!$O$2:$O$3258),"")</f>
        <v>4</v>
      </c>
      <c r="G3206">
        <f>VLOOKUP(A3206,'Лицевые счета'!$A$2:$K$4570,9,0)</f>
        <v>1</v>
      </c>
      <c r="H3206">
        <f>VLOOKUP(A3206,'Лицевые счета'!$A$2:$K$4570,10,0)</f>
        <v>92</v>
      </c>
      <c r="I3206" t="str">
        <f>VLOOKUP(A3206,'Лицевые счета'!$A$2:$K$4570,6,0)</f>
        <v>ФЛ</v>
      </c>
      <c r="J3206" t="str">
        <f>IF(AND(C3206=0,I3206="ФЛ"),G3206*H3206,"")</f>
        <v/>
      </c>
      <c r="K3206" t="str">
        <f>IF(AND(C3206&gt;0,E3206="Нет показаний",I3206="ФЛ"),G3206*H3206,"")</f>
        <v/>
      </c>
    </row>
    <row r="3207" spans="1:11" x14ac:dyDescent="0.25">
      <c r="A3207" s="7">
        <v>442049</v>
      </c>
      <c r="B3207" s="7">
        <f>VLOOKUP(A3207,'Лицевые счета'!$A$1:$K$4570,2,0)</f>
        <v>431516</v>
      </c>
      <c r="C3207">
        <f>COUNTIF('ИПУ и ОКПУ'!$A$2:$A$3258,A3207)</f>
        <v>1</v>
      </c>
      <c r="D3207" t="str">
        <f>IF(C3207&gt;0,VLOOKUP(A3207,'ИПУ и ОКПУ'!$A$1:$O$3258,9,0),"")</f>
        <v>Одноставочный</v>
      </c>
      <c r="E3207" t="str">
        <f>IF(C3207&gt;0,IF(VLOOKUP(A3207,'ИПУ и ОКПУ'!$A$1:$O$3258,14,0)="Нет показаний","Нет показаний",""),"")</f>
        <v/>
      </c>
      <c r="F3207">
        <f>IF(AND(C3207&gt;0),SUMIF('ИПУ и ОКПУ'!$A$2:$A$3258,A3207,'ИПУ и ОКПУ'!$O$2:$O$3258),"")</f>
        <v>6</v>
      </c>
      <c r="G3207">
        <f>VLOOKUP(A3207,'Лицевые счета'!$A$2:$K$4570,9,0)</f>
        <v>1</v>
      </c>
      <c r="H3207">
        <f>VLOOKUP(A3207,'Лицевые счета'!$A$2:$K$4570,10,0)</f>
        <v>92</v>
      </c>
      <c r="I3207" t="str">
        <f>VLOOKUP(A3207,'Лицевые счета'!$A$2:$K$4570,6,0)</f>
        <v>ФЛ</v>
      </c>
      <c r="J3207" t="str">
        <f>IF(AND(C3207=0,I3207="ФЛ"),G3207*H3207,"")</f>
        <v/>
      </c>
      <c r="K3207" t="str">
        <f>IF(AND(C3207&gt;0,E3207="Нет показаний",I3207="ФЛ"),G3207*H3207,"")</f>
        <v/>
      </c>
    </row>
    <row r="3208" spans="1:11" x14ac:dyDescent="0.25">
      <c r="A3208" s="7">
        <v>442051</v>
      </c>
      <c r="B3208" s="7">
        <f>VLOOKUP(A3208,'Лицевые счета'!$A$1:$K$4570,2,0)</f>
        <v>431516</v>
      </c>
      <c r="C3208">
        <f>COUNTIF('ИПУ и ОКПУ'!$A$2:$A$3258,A3208)</f>
        <v>1</v>
      </c>
      <c r="D3208" t="str">
        <f>IF(C3208&gt;0,VLOOKUP(A3208,'ИПУ и ОКПУ'!$A$1:$O$3258,9,0),"")</f>
        <v>Одноставочный</v>
      </c>
      <c r="E3208" t="str">
        <f>IF(C3208&gt;0,IF(VLOOKUP(A3208,'ИПУ и ОКПУ'!$A$1:$O$3258,14,0)="Нет показаний","Нет показаний",""),"")</f>
        <v>Нет показаний</v>
      </c>
      <c r="F3208">
        <f>IF(AND(C3208&gt;0),SUMIF('ИПУ и ОКПУ'!$A$2:$A$3258,A3208,'ИПУ и ОКПУ'!$O$2:$O$3258),"")</f>
        <v>0</v>
      </c>
      <c r="G3208">
        <f>VLOOKUP(A3208,'Лицевые счета'!$A$2:$K$4570,9,0)</f>
        <v>1</v>
      </c>
      <c r="H3208">
        <f>VLOOKUP(A3208,'Лицевые счета'!$A$2:$K$4570,10,0)</f>
        <v>92</v>
      </c>
      <c r="I3208" t="str">
        <f>VLOOKUP(A3208,'Лицевые счета'!$A$2:$K$4570,6,0)</f>
        <v>ФЛ</v>
      </c>
      <c r="J3208" t="str">
        <f>IF(AND(C3208=0,I3208="ФЛ"),G3208*H3208,"")</f>
        <v/>
      </c>
      <c r="K3208">
        <f>IF(AND(C3208&gt;0,E3208="Нет показаний",I3208="ФЛ"),G3208*H3208,"")</f>
        <v>92</v>
      </c>
    </row>
    <row r="3209" spans="1:11" x14ac:dyDescent="0.25">
      <c r="A3209" s="7">
        <v>442056</v>
      </c>
      <c r="B3209" s="7">
        <f>VLOOKUP(A3209,'Лицевые счета'!$A$1:$K$4570,2,0)</f>
        <v>431516</v>
      </c>
      <c r="C3209">
        <f>COUNTIF('ИПУ и ОКПУ'!$A$2:$A$3258,A3209)</f>
        <v>1</v>
      </c>
      <c r="D3209" t="str">
        <f>IF(C3209&gt;0,VLOOKUP(A3209,'ИПУ и ОКПУ'!$A$1:$O$3258,9,0),"")</f>
        <v>Одноставочный</v>
      </c>
      <c r="E3209" t="str">
        <f>IF(C3209&gt;0,IF(VLOOKUP(A3209,'ИПУ и ОКПУ'!$A$1:$O$3258,14,0)="Нет показаний","Нет показаний",""),"")</f>
        <v>Нет показаний</v>
      </c>
      <c r="F3209">
        <f>IF(AND(C3209&gt;0),SUMIF('ИПУ и ОКПУ'!$A$2:$A$3258,A3209,'ИПУ и ОКПУ'!$O$2:$O$3258),"")</f>
        <v>0</v>
      </c>
      <c r="G3209">
        <f>VLOOKUP(A3209,'Лицевые счета'!$A$2:$K$4570,9,0)</f>
        <v>1</v>
      </c>
      <c r="H3209">
        <f>VLOOKUP(A3209,'Лицевые счета'!$A$2:$K$4570,10,0)</f>
        <v>92</v>
      </c>
      <c r="I3209" t="str">
        <f>VLOOKUP(A3209,'Лицевые счета'!$A$2:$K$4570,6,0)</f>
        <v>ФЛ</v>
      </c>
      <c r="J3209" t="str">
        <f>IF(AND(C3209=0,I3209="ФЛ"),G3209*H3209,"")</f>
        <v/>
      </c>
      <c r="K3209">
        <f>IF(AND(C3209&gt;0,E3209="Нет показаний",I3209="ФЛ"),G3209*H3209,"")</f>
        <v>92</v>
      </c>
    </row>
    <row r="3210" spans="1:11" x14ac:dyDescent="0.25">
      <c r="A3210" s="7">
        <v>442065</v>
      </c>
      <c r="B3210" s="7">
        <f>VLOOKUP(A3210,'Лицевые счета'!$A$1:$K$4570,2,0)</f>
        <v>431516</v>
      </c>
      <c r="C3210">
        <f>COUNTIF('ИПУ и ОКПУ'!$A$2:$A$3258,A3210)</f>
        <v>0</v>
      </c>
      <c r="D3210" t="str">
        <f>IF(C3210&gt;0,VLOOKUP(A3210,'ИПУ и ОКПУ'!$A$1:$O$3258,9,0),"")</f>
        <v/>
      </c>
      <c r="E3210" t="str">
        <f>IF(C3210&gt;0,IF(VLOOKUP(A3210,'ИПУ и ОКПУ'!$A$1:$O$3258,14,0)="Нет показаний","Нет показаний",""),"")</f>
        <v/>
      </c>
      <c r="F3210" t="str">
        <f>IF(AND(C3210&gt;0),SUMIF('ИПУ и ОКПУ'!$A$2:$A$3258,A3210,'ИПУ и ОКПУ'!$O$2:$O$3258),"")</f>
        <v/>
      </c>
      <c r="G3210">
        <f>VLOOKUP(A3210,'Лицевые счета'!$A$2:$K$4570,9,0)</f>
        <v>1</v>
      </c>
      <c r="H3210">
        <f>VLOOKUP(A3210,'Лицевые счета'!$A$2:$K$4570,10,0)</f>
        <v>92</v>
      </c>
      <c r="I3210" t="str">
        <f>VLOOKUP(A3210,'Лицевые счета'!$A$2:$K$4570,6,0)</f>
        <v>ФЛ</v>
      </c>
      <c r="J3210">
        <f>IF(AND(C3210=0,I3210="ФЛ"),G3210*H3210,"")</f>
        <v>92</v>
      </c>
      <c r="K3210" t="str">
        <f>IF(AND(C3210&gt;0,E3210="Нет показаний",I3210="ФЛ"),G3210*H3210,"")</f>
        <v/>
      </c>
    </row>
    <row r="3211" spans="1:11" x14ac:dyDescent="0.25">
      <c r="A3211" s="7">
        <v>442067</v>
      </c>
      <c r="B3211" s="7">
        <f>VLOOKUP(A3211,'Лицевые счета'!$A$1:$K$4570,2,0)</f>
        <v>431516</v>
      </c>
      <c r="C3211">
        <f>COUNTIF('ИПУ и ОКПУ'!$A$2:$A$3258,A3211)</f>
        <v>1</v>
      </c>
      <c r="D3211" t="str">
        <f>IF(C3211&gt;0,VLOOKUP(A3211,'ИПУ и ОКПУ'!$A$1:$O$3258,9,0),"")</f>
        <v>Одноставочный</v>
      </c>
      <c r="E3211" t="str">
        <f>IF(C3211&gt;0,IF(VLOOKUP(A3211,'ИПУ и ОКПУ'!$A$1:$O$3258,14,0)="Нет показаний","Нет показаний",""),"")</f>
        <v/>
      </c>
      <c r="F3211">
        <f>IF(AND(C3211&gt;0),SUMIF('ИПУ и ОКПУ'!$A$2:$A$3258,A3211,'ИПУ и ОКПУ'!$O$2:$O$3258),"")</f>
        <v>0</v>
      </c>
      <c r="G3211">
        <f>VLOOKUP(A3211,'Лицевые счета'!$A$2:$K$4570,9,0)</f>
        <v>1</v>
      </c>
      <c r="H3211">
        <f>VLOOKUP(A3211,'Лицевые счета'!$A$2:$K$4570,10,0)</f>
        <v>92</v>
      </c>
      <c r="I3211" t="str">
        <f>VLOOKUP(A3211,'Лицевые счета'!$A$2:$K$4570,6,0)</f>
        <v>ФЛ</v>
      </c>
      <c r="J3211" t="str">
        <f>IF(AND(C3211=0,I3211="ФЛ"),G3211*H3211,"")</f>
        <v/>
      </c>
      <c r="K3211" t="str">
        <f>IF(AND(C3211&gt;0,E3211="Нет показаний",I3211="ФЛ"),G3211*H3211,"")</f>
        <v/>
      </c>
    </row>
    <row r="3212" spans="1:11" x14ac:dyDescent="0.25">
      <c r="A3212" s="7">
        <v>442071</v>
      </c>
      <c r="B3212" s="7">
        <f>VLOOKUP(A3212,'Лицевые счета'!$A$1:$K$4570,2,0)</f>
        <v>431516</v>
      </c>
      <c r="C3212">
        <f>COUNTIF('ИПУ и ОКПУ'!$A$2:$A$3258,A3212)</f>
        <v>0</v>
      </c>
      <c r="D3212" t="str">
        <f>IF(C3212&gt;0,VLOOKUP(A3212,'ИПУ и ОКПУ'!$A$1:$O$3258,9,0),"")</f>
        <v/>
      </c>
      <c r="E3212" t="str">
        <f>IF(C3212&gt;0,IF(VLOOKUP(A3212,'ИПУ и ОКПУ'!$A$1:$O$3258,14,0)="Нет показаний","Нет показаний",""),"")</f>
        <v/>
      </c>
      <c r="F3212" t="str">
        <f>IF(AND(C3212&gt;0),SUMIF('ИПУ и ОКПУ'!$A$2:$A$3258,A3212,'ИПУ и ОКПУ'!$O$2:$O$3258),"")</f>
        <v/>
      </c>
      <c r="G3212">
        <f>VLOOKUP(A3212,'Лицевые счета'!$A$2:$K$4570,9,0)</f>
        <v>1</v>
      </c>
      <c r="H3212">
        <f>VLOOKUP(A3212,'Лицевые счета'!$A$2:$K$4570,10,0)</f>
        <v>92</v>
      </c>
      <c r="I3212" t="str">
        <f>VLOOKUP(A3212,'Лицевые счета'!$A$2:$K$4570,6,0)</f>
        <v>ФЛ</v>
      </c>
      <c r="J3212">
        <f>IF(AND(C3212=0,I3212="ФЛ"),G3212*H3212,"")</f>
        <v>92</v>
      </c>
      <c r="K3212" t="str">
        <f>IF(AND(C3212&gt;0,E3212="Нет показаний",I3212="ФЛ"),G3212*H3212,"")</f>
        <v/>
      </c>
    </row>
    <row r="3213" spans="1:11" x14ac:dyDescent="0.25">
      <c r="A3213" s="7">
        <v>442075</v>
      </c>
      <c r="B3213" s="7">
        <f>VLOOKUP(A3213,'Лицевые счета'!$A$1:$K$4570,2,0)</f>
        <v>431516</v>
      </c>
      <c r="C3213">
        <f>COUNTIF('ИПУ и ОКПУ'!$A$2:$A$3258,A3213)</f>
        <v>1</v>
      </c>
      <c r="D3213" t="str">
        <f>IF(C3213&gt;0,VLOOKUP(A3213,'ИПУ и ОКПУ'!$A$1:$O$3258,9,0),"")</f>
        <v>Одноставочный</v>
      </c>
      <c r="E3213" t="str">
        <f>IF(C3213&gt;0,IF(VLOOKUP(A3213,'ИПУ и ОКПУ'!$A$1:$O$3258,14,0)="Нет показаний","Нет показаний",""),"")</f>
        <v/>
      </c>
      <c r="F3213">
        <f>IF(AND(C3213&gt;0),SUMIF('ИПУ и ОКПУ'!$A$2:$A$3258,A3213,'ИПУ и ОКПУ'!$O$2:$O$3258),"")</f>
        <v>0</v>
      </c>
      <c r="G3213">
        <f>VLOOKUP(A3213,'Лицевые счета'!$A$2:$K$4570,9,0)</f>
        <v>1</v>
      </c>
      <c r="H3213">
        <f>VLOOKUP(A3213,'Лицевые счета'!$A$2:$K$4570,10,0)</f>
        <v>92</v>
      </c>
      <c r="I3213" t="str">
        <f>VLOOKUP(A3213,'Лицевые счета'!$A$2:$K$4570,6,0)</f>
        <v>ФЛ</v>
      </c>
      <c r="J3213" t="str">
        <f>IF(AND(C3213=0,I3213="ФЛ"),G3213*H3213,"")</f>
        <v/>
      </c>
      <c r="K3213" t="str">
        <f>IF(AND(C3213&gt;0,E3213="Нет показаний",I3213="ФЛ"),G3213*H3213,"")</f>
        <v/>
      </c>
    </row>
    <row r="3214" spans="1:11" x14ac:dyDescent="0.25">
      <c r="A3214" s="7">
        <v>442077</v>
      </c>
      <c r="B3214" s="7">
        <f>VLOOKUP(A3214,'Лицевые счета'!$A$1:$K$4570,2,0)</f>
        <v>431516</v>
      </c>
      <c r="C3214">
        <f>COUNTIF('ИПУ и ОКПУ'!$A$2:$A$3258,A3214)</f>
        <v>1</v>
      </c>
      <c r="D3214" t="str">
        <f>IF(C3214&gt;0,VLOOKUP(A3214,'ИПУ и ОКПУ'!$A$1:$O$3258,9,0),"")</f>
        <v>Одноставочный</v>
      </c>
      <c r="E3214" t="str">
        <f>IF(C3214&gt;0,IF(VLOOKUP(A3214,'ИПУ и ОКПУ'!$A$1:$O$3258,14,0)="Нет показаний","Нет показаний",""),"")</f>
        <v>Нет показаний</v>
      </c>
      <c r="F3214">
        <f>IF(AND(C3214&gt;0),SUMIF('ИПУ и ОКПУ'!$A$2:$A$3258,A3214,'ИПУ и ОКПУ'!$O$2:$O$3258),"")</f>
        <v>0</v>
      </c>
      <c r="G3214">
        <f>VLOOKUP(A3214,'Лицевые счета'!$A$2:$K$4570,9,0)</f>
        <v>1</v>
      </c>
      <c r="H3214">
        <f>VLOOKUP(A3214,'Лицевые счета'!$A$2:$K$4570,10,0)</f>
        <v>92</v>
      </c>
      <c r="I3214" t="str">
        <f>VLOOKUP(A3214,'Лицевые счета'!$A$2:$K$4570,6,0)</f>
        <v>ФЛ</v>
      </c>
      <c r="J3214" t="str">
        <f>IF(AND(C3214=0,I3214="ФЛ"),G3214*H3214,"")</f>
        <v/>
      </c>
      <c r="K3214">
        <f>IF(AND(C3214&gt;0,E3214="Нет показаний",I3214="ФЛ"),G3214*H3214,"")</f>
        <v>92</v>
      </c>
    </row>
    <row r="3215" spans="1:11" x14ac:dyDescent="0.25">
      <c r="A3215" s="7">
        <v>442079</v>
      </c>
      <c r="B3215" s="7">
        <f>VLOOKUP(A3215,'Лицевые счета'!$A$1:$K$4570,2,0)</f>
        <v>431516</v>
      </c>
      <c r="C3215">
        <f>COUNTIF('ИПУ и ОКПУ'!$A$2:$A$3258,A3215)</f>
        <v>1</v>
      </c>
      <c r="D3215" t="str">
        <f>IF(C3215&gt;0,VLOOKUP(A3215,'ИПУ и ОКПУ'!$A$1:$O$3258,9,0),"")</f>
        <v>Одноставочный</v>
      </c>
      <c r="E3215" t="str">
        <f>IF(C3215&gt;0,IF(VLOOKUP(A3215,'ИПУ и ОКПУ'!$A$1:$O$3258,14,0)="Нет показаний","Нет показаний",""),"")</f>
        <v>Нет показаний</v>
      </c>
      <c r="F3215">
        <f>IF(AND(C3215&gt;0),SUMIF('ИПУ и ОКПУ'!$A$2:$A$3258,A3215,'ИПУ и ОКПУ'!$O$2:$O$3258),"")</f>
        <v>0</v>
      </c>
      <c r="G3215">
        <f>VLOOKUP(A3215,'Лицевые счета'!$A$2:$K$4570,9,0)</f>
        <v>1</v>
      </c>
      <c r="H3215">
        <f>VLOOKUP(A3215,'Лицевые счета'!$A$2:$K$4570,10,0)</f>
        <v>92</v>
      </c>
      <c r="I3215" t="str">
        <f>VLOOKUP(A3215,'Лицевые счета'!$A$2:$K$4570,6,0)</f>
        <v>ФЛ</v>
      </c>
      <c r="J3215" t="str">
        <f>IF(AND(C3215=0,I3215="ФЛ"),G3215*H3215,"")</f>
        <v/>
      </c>
      <c r="K3215">
        <f>IF(AND(C3215&gt;0,E3215="Нет показаний",I3215="ФЛ"),G3215*H3215,"")</f>
        <v>92</v>
      </c>
    </row>
    <row r="3216" spans="1:11" x14ac:dyDescent="0.25">
      <c r="A3216" s="7">
        <v>442089</v>
      </c>
      <c r="B3216" s="7">
        <f>VLOOKUP(A3216,'Лицевые счета'!$A$1:$K$4570,2,0)</f>
        <v>431516</v>
      </c>
      <c r="C3216">
        <f>COUNTIF('ИПУ и ОКПУ'!$A$2:$A$3258,A3216)</f>
        <v>0</v>
      </c>
      <c r="D3216" t="str">
        <f>IF(C3216&gt;0,VLOOKUP(A3216,'ИПУ и ОКПУ'!$A$1:$O$3258,9,0),"")</f>
        <v/>
      </c>
      <c r="E3216" t="str">
        <f>IF(C3216&gt;0,IF(VLOOKUP(A3216,'ИПУ и ОКПУ'!$A$1:$O$3258,14,0)="Нет показаний","Нет показаний",""),"")</f>
        <v/>
      </c>
      <c r="F3216" t="str">
        <f>IF(AND(C3216&gt;0),SUMIF('ИПУ и ОКПУ'!$A$2:$A$3258,A3216,'ИПУ и ОКПУ'!$O$2:$O$3258),"")</f>
        <v/>
      </c>
      <c r="G3216">
        <f>VLOOKUP(A3216,'Лицевые счета'!$A$2:$K$4570,9,0)</f>
        <v>1</v>
      </c>
      <c r="H3216">
        <f>VLOOKUP(A3216,'Лицевые счета'!$A$2:$K$4570,10,0)</f>
        <v>92</v>
      </c>
      <c r="I3216" t="str">
        <f>VLOOKUP(A3216,'Лицевые счета'!$A$2:$K$4570,6,0)</f>
        <v>ФЛ</v>
      </c>
      <c r="J3216">
        <f>IF(AND(C3216=0,I3216="ФЛ"),G3216*H3216,"")</f>
        <v>92</v>
      </c>
      <c r="K3216" t="str">
        <f>IF(AND(C3216&gt;0,E3216="Нет показаний",I3216="ФЛ"),G3216*H3216,"")</f>
        <v/>
      </c>
    </row>
    <row r="3217" spans="1:11" x14ac:dyDescent="0.25">
      <c r="A3217" s="7">
        <v>442091</v>
      </c>
      <c r="B3217" s="7">
        <f>VLOOKUP(A3217,'Лицевые счета'!$A$1:$K$4570,2,0)</f>
        <v>431516</v>
      </c>
      <c r="C3217">
        <f>COUNTIF('ИПУ и ОКПУ'!$A$2:$A$3258,A3217)</f>
        <v>0</v>
      </c>
      <c r="D3217" t="str">
        <f>IF(C3217&gt;0,VLOOKUP(A3217,'ИПУ и ОКПУ'!$A$1:$O$3258,9,0),"")</f>
        <v/>
      </c>
      <c r="E3217" t="str">
        <f>IF(C3217&gt;0,IF(VLOOKUP(A3217,'ИПУ и ОКПУ'!$A$1:$O$3258,14,0)="Нет показаний","Нет показаний",""),"")</f>
        <v/>
      </c>
      <c r="F3217" t="str">
        <f>IF(AND(C3217&gt;0),SUMIF('ИПУ и ОКПУ'!$A$2:$A$3258,A3217,'ИПУ и ОКПУ'!$O$2:$O$3258),"")</f>
        <v/>
      </c>
      <c r="G3217">
        <f>VLOOKUP(A3217,'Лицевые счета'!$A$2:$K$4570,9,0)</f>
        <v>1</v>
      </c>
      <c r="H3217">
        <f>VLOOKUP(A3217,'Лицевые счета'!$A$2:$K$4570,10,0)</f>
        <v>92</v>
      </c>
      <c r="I3217" t="str">
        <f>VLOOKUP(A3217,'Лицевые счета'!$A$2:$K$4570,6,0)</f>
        <v>ФЛ</v>
      </c>
      <c r="J3217">
        <f>IF(AND(C3217=0,I3217="ФЛ"),G3217*H3217,"")</f>
        <v>92</v>
      </c>
      <c r="K3217" t="str">
        <f>IF(AND(C3217&gt;0,E3217="Нет показаний",I3217="ФЛ"),G3217*H3217,"")</f>
        <v/>
      </c>
    </row>
    <row r="3218" spans="1:11" x14ac:dyDescent="0.25">
      <c r="A3218" s="7">
        <v>442094</v>
      </c>
      <c r="B3218" s="7">
        <f>VLOOKUP(A3218,'Лицевые счета'!$A$1:$K$4570,2,0)</f>
        <v>431516</v>
      </c>
      <c r="C3218">
        <f>COUNTIF('ИПУ и ОКПУ'!$A$2:$A$3258,A3218)</f>
        <v>1</v>
      </c>
      <c r="D3218" t="str">
        <f>IF(C3218&gt;0,VLOOKUP(A3218,'ИПУ и ОКПУ'!$A$1:$O$3258,9,0),"")</f>
        <v>Одноставочный</v>
      </c>
      <c r="E3218" t="str">
        <f>IF(C3218&gt;0,IF(VLOOKUP(A3218,'ИПУ и ОКПУ'!$A$1:$O$3258,14,0)="Нет показаний","Нет показаний",""),"")</f>
        <v/>
      </c>
      <c r="F3218">
        <f>IF(AND(C3218&gt;0),SUMIF('ИПУ и ОКПУ'!$A$2:$A$3258,A3218,'ИПУ и ОКПУ'!$O$2:$O$3258),"")</f>
        <v>68</v>
      </c>
      <c r="G3218">
        <f>VLOOKUP(A3218,'Лицевые счета'!$A$2:$K$4570,9,0)</f>
        <v>1</v>
      </c>
      <c r="H3218">
        <f>VLOOKUP(A3218,'Лицевые счета'!$A$2:$K$4570,10,0)</f>
        <v>92</v>
      </c>
      <c r="I3218" t="str">
        <f>VLOOKUP(A3218,'Лицевые счета'!$A$2:$K$4570,6,0)</f>
        <v>ФЛ</v>
      </c>
      <c r="J3218" t="str">
        <f>IF(AND(C3218=0,I3218="ФЛ"),G3218*H3218,"")</f>
        <v/>
      </c>
      <c r="K3218" t="str">
        <f>IF(AND(C3218&gt;0,E3218="Нет показаний",I3218="ФЛ"),G3218*H3218,"")</f>
        <v/>
      </c>
    </row>
    <row r="3219" spans="1:11" x14ac:dyDescent="0.25">
      <c r="A3219" s="7">
        <v>442098</v>
      </c>
      <c r="B3219" s="7">
        <f>VLOOKUP(A3219,'Лицевые счета'!$A$1:$K$4570,2,0)</f>
        <v>431516</v>
      </c>
      <c r="C3219">
        <f>COUNTIF('ИПУ и ОКПУ'!$A$2:$A$3258,A3219)</f>
        <v>1</v>
      </c>
      <c r="D3219" t="str">
        <f>IF(C3219&gt;0,VLOOKUP(A3219,'ИПУ и ОКПУ'!$A$1:$O$3258,9,0),"")</f>
        <v>Одноставочный</v>
      </c>
      <c r="E3219" t="str">
        <f>IF(C3219&gt;0,IF(VLOOKUP(A3219,'ИПУ и ОКПУ'!$A$1:$O$3258,14,0)="Нет показаний","Нет показаний",""),"")</f>
        <v>Нет показаний</v>
      </c>
      <c r="F3219">
        <f>IF(AND(C3219&gt;0),SUMIF('ИПУ и ОКПУ'!$A$2:$A$3258,A3219,'ИПУ и ОКПУ'!$O$2:$O$3258),"")</f>
        <v>0</v>
      </c>
      <c r="G3219">
        <f>VLOOKUP(A3219,'Лицевые счета'!$A$2:$K$4570,9,0)</f>
        <v>1</v>
      </c>
      <c r="H3219">
        <f>VLOOKUP(A3219,'Лицевые счета'!$A$2:$K$4570,10,0)</f>
        <v>92</v>
      </c>
      <c r="I3219" t="str">
        <f>VLOOKUP(A3219,'Лицевые счета'!$A$2:$K$4570,6,0)</f>
        <v>ФЛ</v>
      </c>
      <c r="J3219" t="str">
        <f>IF(AND(C3219=0,I3219="ФЛ"),G3219*H3219,"")</f>
        <v/>
      </c>
      <c r="K3219">
        <f>IF(AND(C3219&gt;0,E3219="Нет показаний",I3219="ФЛ"),G3219*H3219,"")</f>
        <v>92</v>
      </c>
    </row>
    <row r="3220" spans="1:11" x14ac:dyDescent="0.25">
      <c r="A3220" s="7">
        <v>442107</v>
      </c>
      <c r="B3220" s="7">
        <f>VLOOKUP(A3220,'Лицевые счета'!$A$1:$K$4570,2,0)</f>
        <v>431516</v>
      </c>
      <c r="C3220">
        <f>COUNTIF('ИПУ и ОКПУ'!$A$2:$A$3258,A3220)</f>
        <v>0</v>
      </c>
      <c r="D3220" t="str">
        <f>IF(C3220&gt;0,VLOOKUP(A3220,'ИПУ и ОКПУ'!$A$1:$O$3258,9,0),"")</f>
        <v/>
      </c>
      <c r="E3220" t="str">
        <f>IF(C3220&gt;0,IF(VLOOKUP(A3220,'ИПУ и ОКПУ'!$A$1:$O$3258,14,0)="Нет показаний","Нет показаний",""),"")</f>
        <v/>
      </c>
      <c r="F3220" t="str">
        <f>IF(AND(C3220&gt;0),SUMIF('ИПУ и ОКПУ'!$A$2:$A$3258,A3220,'ИПУ и ОКПУ'!$O$2:$O$3258),"")</f>
        <v/>
      </c>
      <c r="G3220">
        <f>VLOOKUP(A3220,'Лицевые счета'!$A$2:$K$4570,9,0)</f>
        <v>1</v>
      </c>
      <c r="H3220">
        <f>VLOOKUP(A3220,'Лицевые счета'!$A$2:$K$4570,10,0)</f>
        <v>92</v>
      </c>
      <c r="I3220" t="str">
        <f>VLOOKUP(A3220,'Лицевые счета'!$A$2:$K$4570,6,0)</f>
        <v>ФЛ</v>
      </c>
      <c r="J3220">
        <f>IF(AND(C3220=0,I3220="ФЛ"),G3220*H3220,"")</f>
        <v>92</v>
      </c>
      <c r="K3220" t="str">
        <f>IF(AND(C3220&gt;0,E3220="Нет показаний",I3220="ФЛ"),G3220*H3220,"")</f>
        <v/>
      </c>
    </row>
    <row r="3221" spans="1:11" x14ac:dyDescent="0.25">
      <c r="A3221" s="7">
        <v>442109</v>
      </c>
      <c r="B3221" s="7">
        <f>VLOOKUP(A3221,'Лицевые счета'!$A$1:$K$4570,2,0)</f>
        <v>431516</v>
      </c>
      <c r="C3221">
        <f>COUNTIF('ИПУ и ОКПУ'!$A$2:$A$3258,A3221)</f>
        <v>1</v>
      </c>
      <c r="D3221" t="str">
        <f>IF(C3221&gt;0,VLOOKUP(A3221,'ИПУ и ОКПУ'!$A$1:$O$3258,9,0),"")</f>
        <v>Одноставочный</v>
      </c>
      <c r="E3221" t="str">
        <f>IF(C3221&gt;0,IF(VLOOKUP(A3221,'ИПУ и ОКПУ'!$A$1:$O$3258,14,0)="Нет показаний","Нет показаний",""),"")</f>
        <v>Нет показаний</v>
      </c>
      <c r="F3221">
        <f>IF(AND(C3221&gt;0),SUMIF('ИПУ и ОКПУ'!$A$2:$A$3258,A3221,'ИПУ и ОКПУ'!$O$2:$O$3258),"")</f>
        <v>0</v>
      </c>
      <c r="G3221">
        <f>VLOOKUP(A3221,'Лицевые счета'!$A$2:$K$4570,9,0)</f>
        <v>1</v>
      </c>
      <c r="H3221">
        <f>VLOOKUP(A3221,'Лицевые счета'!$A$2:$K$4570,10,0)</f>
        <v>92</v>
      </c>
      <c r="I3221" t="str">
        <f>VLOOKUP(A3221,'Лицевые счета'!$A$2:$K$4570,6,0)</f>
        <v>ФЛ</v>
      </c>
      <c r="J3221" t="str">
        <f>IF(AND(C3221=0,I3221="ФЛ"),G3221*H3221,"")</f>
        <v/>
      </c>
      <c r="K3221">
        <f>IF(AND(C3221&gt;0,E3221="Нет показаний",I3221="ФЛ"),G3221*H3221,"")</f>
        <v>92</v>
      </c>
    </row>
    <row r="3222" spans="1:11" x14ac:dyDescent="0.25">
      <c r="A3222" s="7">
        <v>442111</v>
      </c>
      <c r="B3222" s="7">
        <f>VLOOKUP(A3222,'Лицевые счета'!$A$1:$K$4570,2,0)</f>
        <v>431516</v>
      </c>
      <c r="C3222">
        <f>COUNTIF('ИПУ и ОКПУ'!$A$2:$A$3258,A3222)</f>
        <v>0</v>
      </c>
      <c r="D3222" t="str">
        <f>IF(C3222&gt;0,VLOOKUP(A3222,'ИПУ и ОКПУ'!$A$1:$O$3258,9,0),"")</f>
        <v/>
      </c>
      <c r="E3222" t="str">
        <f>IF(C3222&gt;0,IF(VLOOKUP(A3222,'ИПУ и ОКПУ'!$A$1:$O$3258,14,0)="Нет показаний","Нет показаний",""),"")</f>
        <v/>
      </c>
      <c r="F3222" t="str">
        <f>IF(AND(C3222&gt;0),SUMIF('ИПУ и ОКПУ'!$A$2:$A$3258,A3222,'ИПУ и ОКПУ'!$O$2:$O$3258),"")</f>
        <v/>
      </c>
      <c r="G3222">
        <f>VLOOKUP(A3222,'Лицевые счета'!$A$2:$K$4570,9,0)</f>
        <v>1</v>
      </c>
      <c r="H3222">
        <f>VLOOKUP(A3222,'Лицевые счета'!$A$2:$K$4570,10,0)</f>
        <v>92</v>
      </c>
      <c r="I3222" t="str">
        <f>VLOOKUP(A3222,'Лицевые счета'!$A$2:$K$4570,6,0)</f>
        <v>ФЛ</v>
      </c>
      <c r="J3222">
        <f>IF(AND(C3222=0,I3222="ФЛ"),G3222*H3222,"")</f>
        <v>92</v>
      </c>
      <c r="K3222" t="str">
        <f>IF(AND(C3222&gt;0,E3222="Нет показаний",I3222="ФЛ"),G3222*H3222,"")</f>
        <v/>
      </c>
    </row>
    <row r="3223" spans="1:11" x14ac:dyDescent="0.25">
      <c r="A3223" s="7">
        <v>442119</v>
      </c>
      <c r="B3223" s="7">
        <f>VLOOKUP(A3223,'Лицевые счета'!$A$1:$K$4570,2,0)</f>
        <v>431516</v>
      </c>
      <c r="C3223">
        <f>COUNTIF('ИПУ и ОКПУ'!$A$2:$A$3258,A3223)</f>
        <v>0</v>
      </c>
      <c r="D3223" t="str">
        <f>IF(C3223&gt;0,VLOOKUP(A3223,'ИПУ и ОКПУ'!$A$1:$O$3258,9,0),"")</f>
        <v/>
      </c>
      <c r="E3223" t="str">
        <f>IF(C3223&gt;0,IF(VLOOKUP(A3223,'ИПУ и ОКПУ'!$A$1:$O$3258,14,0)="Нет показаний","Нет показаний",""),"")</f>
        <v/>
      </c>
      <c r="F3223" t="str">
        <f>IF(AND(C3223&gt;0),SUMIF('ИПУ и ОКПУ'!$A$2:$A$3258,A3223,'ИПУ и ОКПУ'!$O$2:$O$3258),"")</f>
        <v/>
      </c>
      <c r="G3223">
        <f>VLOOKUP(A3223,'Лицевые счета'!$A$2:$K$4570,9,0)</f>
        <v>1</v>
      </c>
      <c r="H3223">
        <f>VLOOKUP(A3223,'Лицевые счета'!$A$2:$K$4570,10,0)</f>
        <v>92</v>
      </c>
      <c r="I3223" t="str">
        <f>VLOOKUP(A3223,'Лицевые счета'!$A$2:$K$4570,6,0)</f>
        <v>ФЛ</v>
      </c>
      <c r="J3223">
        <f>IF(AND(C3223=0,I3223="ФЛ"),G3223*H3223,"")</f>
        <v>92</v>
      </c>
      <c r="K3223" t="str">
        <f>IF(AND(C3223&gt;0,E3223="Нет показаний",I3223="ФЛ"),G3223*H3223,"")</f>
        <v/>
      </c>
    </row>
    <row r="3224" spans="1:11" x14ac:dyDescent="0.25">
      <c r="A3224" s="7">
        <v>442122</v>
      </c>
      <c r="B3224" s="7">
        <f>VLOOKUP(A3224,'Лицевые счета'!$A$1:$K$4570,2,0)</f>
        <v>431516</v>
      </c>
      <c r="C3224">
        <f>COUNTIF('ИПУ и ОКПУ'!$A$2:$A$3258,A3224)</f>
        <v>0</v>
      </c>
      <c r="D3224" t="str">
        <f>IF(C3224&gt;0,VLOOKUP(A3224,'ИПУ и ОКПУ'!$A$1:$O$3258,9,0),"")</f>
        <v/>
      </c>
      <c r="E3224" t="str">
        <f>IF(C3224&gt;0,IF(VLOOKUP(A3224,'ИПУ и ОКПУ'!$A$1:$O$3258,14,0)="Нет показаний","Нет показаний",""),"")</f>
        <v/>
      </c>
      <c r="F3224" t="str">
        <f>IF(AND(C3224&gt;0),SUMIF('ИПУ и ОКПУ'!$A$2:$A$3258,A3224,'ИПУ и ОКПУ'!$O$2:$O$3258),"")</f>
        <v/>
      </c>
      <c r="G3224">
        <f>VLOOKUP(A3224,'Лицевые счета'!$A$2:$K$4570,9,0)</f>
        <v>1</v>
      </c>
      <c r="H3224">
        <f>VLOOKUP(A3224,'Лицевые счета'!$A$2:$K$4570,10,0)</f>
        <v>92</v>
      </c>
      <c r="I3224" t="str">
        <f>VLOOKUP(A3224,'Лицевые счета'!$A$2:$K$4570,6,0)</f>
        <v>ФЛ</v>
      </c>
      <c r="J3224">
        <f>IF(AND(C3224=0,I3224="ФЛ"),G3224*H3224,"")</f>
        <v>92</v>
      </c>
      <c r="K3224" t="str">
        <f>IF(AND(C3224&gt;0,E3224="Нет показаний",I3224="ФЛ"),G3224*H3224,"")</f>
        <v/>
      </c>
    </row>
    <row r="3225" spans="1:11" x14ac:dyDescent="0.25">
      <c r="A3225" s="7">
        <v>442124</v>
      </c>
      <c r="B3225" s="7">
        <f>VLOOKUP(A3225,'Лицевые счета'!$A$1:$K$4570,2,0)</f>
        <v>431516</v>
      </c>
      <c r="C3225">
        <f>COUNTIF('ИПУ и ОКПУ'!$A$2:$A$3258,A3225)</f>
        <v>1</v>
      </c>
      <c r="D3225" t="str">
        <f>IF(C3225&gt;0,VLOOKUP(A3225,'ИПУ и ОКПУ'!$A$1:$O$3258,9,0),"")</f>
        <v>Одноставочный</v>
      </c>
      <c r="E3225" t="str">
        <f>IF(C3225&gt;0,IF(VLOOKUP(A3225,'ИПУ и ОКПУ'!$A$1:$O$3258,14,0)="Нет показаний","Нет показаний",""),"")</f>
        <v>Нет показаний</v>
      </c>
      <c r="F3225">
        <f>IF(AND(C3225&gt;0),SUMIF('ИПУ и ОКПУ'!$A$2:$A$3258,A3225,'ИПУ и ОКПУ'!$O$2:$O$3258),"")</f>
        <v>0</v>
      </c>
      <c r="G3225">
        <f>VLOOKUP(A3225,'Лицевые счета'!$A$2:$K$4570,9,0)</f>
        <v>1</v>
      </c>
      <c r="H3225">
        <f>VLOOKUP(A3225,'Лицевые счета'!$A$2:$K$4570,10,0)</f>
        <v>92</v>
      </c>
      <c r="I3225" t="str">
        <f>VLOOKUP(A3225,'Лицевые счета'!$A$2:$K$4570,6,0)</f>
        <v>ФЛ</v>
      </c>
      <c r="J3225" t="str">
        <f>IF(AND(C3225=0,I3225="ФЛ"),G3225*H3225,"")</f>
        <v/>
      </c>
      <c r="K3225">
        <f>IF(AND(C3225&gt;0,E3225="Нет показаний",I3225="ФЛ"),G3225*H3225,"")</f>
        <v>92</v>
      </c>
    </row>
    <row r="3226" spans="1:11" x14ac:dyDescent="0.25">
      <c r="A3226" s="7">
        <v>442129</v>
      </c>
      <c r="B3226" s="7">
        <f>VLOOKUP(A3226,'Лицевые счета'!$A$1:$K$4570,2,0)</f>
        <v>431516</v>
      </c>
      <c r="C3226">
        <f>COUNTIF('ИПУ и ОКПУ'!$A$2:$A$3258,A3226)</f>
        <v>0</v>
      </c>
      <c r="D3226" t="str">
        <f>IF(C3226&gt;0,VLOOKUP(A3226,'ИПУ и ОКПУ'!$A$1:$O$3258,9,0),"")</f>
        <v/>
      </c>
      <c r="E3226" t="str">
        <f>IF(C3226&gt;0,IF(VLOOKUP(A3226,'ИПУ и ОКПУ'!$A$1:$O$3258,14,0)="Нет показаний","Нет показаний",""),"")</f>
        <v/>
      </c>
      <c r="F3226" t="str">
        <f>IF(AND(C3226&gt;0),SUMIF('ИПУ и ОКПУ'!$A$2:$A$3258,A3226,'ИПУ и ОКПУ'!$O$2:$O$3258),"")</f>
        <v/>
      </c>
      <c r="G3226">
        <f>VLOOKUP(A3226,'Лицевые счета'!$A$2:$K$4570,9,0)</f>
        <v>1</v>
      </c>
      <c r="H3226">
        <f>VLOOKUP(A3226,'Лицевые счета'!$A$2:$K$4570,10,0)</f>
        <v>92</v>
      </c>
      <c r="I3226" t="str">
        <f>VLOOKUP(A3226,'Лицевые счета'!$A$2:$K$4570,6,0)</f>
        <v>ФЛ</v>
      </c>
      <c r="J3226">
        <f>IF(AND(C3226=0,I3226="ФЛ"),G3226*H3226,"")</f>
        <v>92</v>
      </c>
      <c r="K3226" t="str">
        <f>IF(AND(C3226&gt;0,E3226="Нет показаний",I3226="ФЛ"),G3226*H3226,"")</f>
        <v/>
      </c>
    </row>
    <row r="3227" spans="1:11" x14ac:dyDescent="0.25">
      <c r="A3227" s="7">
        <v>442131</v>
      </c>
      <c r="B3227" s="7">
        <f>VLOOKUP(A3227,'Лицевые счета'!$A$1:$K$4570,2,0)</f>
        <v>431516</v>
      </c>
      <c r="C3227">
        <f>COUNTIF('ИПУ и ОКПУ'!$A$2:$A$3258,A3227)</f>
        <v>0</v>
      </c>
      <c r="D3227" t="str">
        <f>IF(C3227&gt;0,VLOOKUP(A3227,'ИПУ и ОКПУ'!$A$1:$O$3258,9,0),"")</f>
        <v/>
      </c>
      <c r="E3227" t="str">
        <f>IF(C3227&gt;0,IF(VLOOKUP(A3227,'ИПУ и ОКПУ'!$A$1:$O$3258,14,0)="Нет показаний","Нет показаний",""),"")</f>
        <v/>
      </c>
      <c r="F3227" t="str">
        <f>IF(AND(C3227&gt;0),SUMIF('ИПУ и ОКПУ'!$A$2:$A$3258,A3227,'ИПУ и ОКПУ'!$O$2:$O$3258),"")</f>
        <v/>
      </c>
      <c r="G3227">
        <f>VLOOKUP(A3227,'Лицевые счета'!$A$2:$K$4570,9,0)</f>
        <v>1</v>
      </c>
      <c r="H3227">
        <f>VLOOKUP(A3227,'Лицевые счета'!$A$2:$K$4570,10,0)</f>
        <v>92</v>
      </c>
      <c r="I3227" t="str">
        <f>VLOOKUP(A3227,'Лицевые счета'!$A$2:$K$4570,6,0)</f>
        <v>ФЛ</v>
      </c>
      <c r="J3227">
        <f>IF(AND(C3227=0,I3227="ФЛ"),G3227*H3227,"")</f>
        <v>92</v>
      </c>
      <c r="K3227" t="str">
        <f>IF(AND(C3227&gt;0,E3227="Нет показаний",I3227="ФЛ"),G3227*H3227,"")</f>
        <v/>
      </c>
    </row>
    <row r="3228" spans="1:11" x14ac:dyDescent="0.25">
      <c r="A3228" s="7">
        <v>442137</v>
      </c>
      <c r="B3228" s="7">
        <f>VLOOKUP(A3228,'Лицевые счета'!$A$1:$K$4570,2,0)</f>
        <v>431516</v>
      </c>
      <c r="C3228">
        <f>COUNTIF('ИПУ и ОКПУ'!$A$2:$A$3258,A3228)</f>
        <v>1</v>
      </c>
      <c r="D3228" t="str">
        <f>IF(C3228&gt;0,VLOOKUP(A3228,'ИПУ и ОКПУ'!$A$1:$O$3258,9,0),"")</f>
        <v>Одноставочный</v>
      </c>
      <c r="E3228" t="str">
        <f>IF(C3228&gt;0,IF(VLOOKUP(A3228,'ИПУ и ОКПУ'!$A$1:$O$3258,14,0)="Нет показаний","Нет показаний",""),"")</f>
        <v/>
      </c>
      <c r="F3228">
        <f>IF(AND(C3228&gt;0),SUMIF('ИПУ и ОКПУ'!$A$2:$A$3258,A3228,'ИПУ и ОКПУ'!$O$2:$O$3258),"")</f>
        <v>1</v>
      </c>
      <c r="G3228">
        <f>VLOOKUP(A3228,'Лицевые счета'!$A$2:$K$4570,9,0)</f>
        <v>1</v>
      </c>
      <c r="H3228">
        <f>VLOOKUP(A3228,'Лицевые счета'!$A$2:$K$4570,10,0)</f>
        <v>92</v>
      </c>
      <c r="I3228" t="str">
        <f>VLOOKUP(A3228,'Лицевые счета'!$A$2:$K$4570,6,0)</f>
        <v>ФЛ</v>
      </c>
      <c r="J3228" t="str">
        <f>IF(AND(C3228=0,I3228="ФЛ"),G3228*H3228,"")</f>
        <v/>
      </c>
      <c r="K3228" t="str">
        <f>IF(AND(C3228&gt;0,E3228="Нет показаний",I3228="ФЛ"),G3228*H3228,"")</f>
        <v/>
      </c>
    </row>
    <row r="3229" spans="1:11" x14ac:dyDescent="0.25">
      <c r="A3229" s="7">
        <v>442139</v>
      </c>
      <c r="B3229" s="7">
        <f>VLOOKUP(A3229,'Лицевые счета'!$A$1:$K$4570,2,0)</f>
        <v>431516</v>
      </c>
      <c r="C3229">
        <f>COUNTIF('ИПУ и ОКПУ'!$A$2:$A$3258,A3229)</f>
        <v>0</v>
      </c>
      <c r="D3229" t="str">
        <f>IF(C3229&gt;0,VLOOKUP(A3229,'ИПУ и ОКПУ'!$A$1:$O$3258,9,0),"")</f>
        <v/>
      </c>
      <c r="E3229" t="str">
        <f>IF(C3229&gt;0,IF(VLOOKUP(A3229,'ИПУ и ОКПУ'!$A$1:$O$3258,14,0)="Нет показаний","Нет показаний",""),"")</f>
        <v/>
      </c>
      <c r="F3229" t="str">
        <f>IF(AND(C3229&gt;0),SUMIF('ИПУ и ОКПУ'!$A$2:$A$3258,A3229,'ИПУ и ОКПУ'!$O$2:$O$3258),"")</f>
        <v/>
      </c>
      <c r="G3229">
        <f>VLOOKUP(A3229,'Лицевые счета'!$A$2:$K$4570,9,0)</f>
        <v>1</v>
      </c>
      <c r="H3229">
        <f>VLOOKUP(A3229,'Лицевые счета'!$A$2:$K$4570,10,0)</f>
        <v>92</v>
      </c>
      <c r="I3229" t="str">
        <f>VLOOKUP(A3229,'Лицевые счета'!$A$2:$K$4570,6,0)</f>
        <v>ФЛ</v>
      </c>
      <c r="J3229">
        <f>IF(AND(C3229=0,I3229="ФЛ"),G3229*H3229,"")</f>
        <v>92</v>
      </c>
      <c r="K3229" t="str">
        <f>IF(AND(C3229&gt;0,E3229="Нет показаний",I3229="ФЛ"),G3229*H3229,"")</f>
        <v/>
      </c>
    </row>
    <row r="3230" spans="1:11" x14ac:dyDescent="0.25">
      <c r="A3230" s="7">
        <v>442146</v>
      </c>
      <c r="B3230" s="7">
        <f>VLOOKUP(A3230,'Лицевые счета'!$A$1:$K$4570,2,0)</f>
        <v>431516</v>
      </c>
      <c r="C3230">
        <f>COUNTIF('ИПУ и ОКПУ'!$A$2:$A$3258,A3230)</f>
        <v>0</v>
      </c>
      <c r="D3230" t="str">
        <f>IF(C3230&gt;0,VLOOKUP(A3230,'ИПУ и ОКПУ'!$A$1:$O$3258,9,0),"")</f>
        <v/>
      </c>
      <c r="E3230" t="str">
        <f>IF(C3230&gt;0,IF(VLOOKUP(A3230,'ИПУ и ОКПУ'!$A$1:$O$3258,14,0)="Нет показаний","Нет показаний",""),"")</f>
        <v/>
      </c>
      <c r="F3230" t="str">
        <f>IF(AND(C3230&gt;0),SUMIF('ИПУ и ОКПУ'!$A$2:$A$3258,A3230,'ИПУ и ОКПУ'!$O$2:$O$3258),"")</f>
        <v/>
      </c>
      <c r="G3230">
        <f>VLOOKUP(A3230,'Лицевые счета'!$A$2:$K$4570,9,0)</f>
        <v>1</v>
      </c>
      <c r="H3230">
        <f>VLOOKUP(A3230,'Лицевые счета'!$A$2:$K$4570,10,0)</f>
        <v>92</v>
      </c>
      <c r="I3230" t="str">
        <f>VLOOKUP(A3230,'Лицевые счета'!$A$2:$K$4570,6,0)</f>
        <v>ФЛ</v>
      </c>
      <c r="J3230">
        <f>IF(AND(C3230=0,I3230="ФЛ"),G3230*H3230,"")</f>
        <v>92</v>
      </c>
      <c r="K3230" t="str">
        <f>IF(AND(C3230&gt;0,E3230="Нет показаний",I3230="ФЛ"),G3230*H3230,"")</f>
        <v/>
      </c>
    </row>
    <row r="3231" spans="1:11" x14ac:dyDescent="0.25">
      <c r="A3231" s="7">
        <v>442151</v>
      </c>
      <c r="B3231" s="7">
        <f>VLOOKUP(A3231,'Лицевые счета'!$A$1:$K$4570,2,0)</f>
        <v>431516</v>
      </c>
      <c r="C3231">
        <f>COUNTIF('ИПУ и ОКПУ'!$A$2:$A$3258,A3231)</f>
        <v>0</v>
      </c>
      <c r="D3231" t="str">
        <f>IF(C3231&gt;0,VLOOKUP(A3231,'ИПУ и ОКПУ'!$A$1:$O$3258,9,0),"")</f>
        <v/>
      </c>
      <c r="E3231" t="str">
        <f>IF(C3231&gt;0,IF(VLOOKUP(A3231,'ИПУ и ОКПУ'!$A$1:$O$3258,14,0)="Нет показаний","Нет показаний",""),"")</f>
        <v/>
      </c>
      <c r="F3231" t="str">
        <f>IF(AND(C3231&gt;0),SUMIF('ИПУ и ОКПУ'!$A$2:$A$3258,A3231,'ИПУ и ОКПУ'!$O$2:$O$3258),"")</f>
        <v/>
      </c>
      <c r="G3231">
        <f>VLOOKUP(A3231,'Лицевые счета'!$A$2:$K$4570,9,0)</f>
        <v>1</v>
      </c>
      <c r="H3231">
        <f>VLOOKUP(A3231,'Лицевые счета'!$A$2:$K$4570,10,0)</f>
        <v>92</v>
      </c>
      <c r="I3231" t="str">
        <f>VLOOKUP(A3231,'Лицевые счета'!$A$2:$K$4570,6,0)</f>
        <v>ФЛ</v>
      </c>
      <c r="J3231">
        <f>IF(AND(C3231=0,I3231="ФЛ"),G3231*H3231,"")</f>
        <v>92</v>
      </c>
      <c r="K3231" t="str">
        <f>IF(AND(C3231&gt;0,E3231="Нет показаний",I3231="ФЛ"),G3231*H3231,"")</f>
        <v/>
      </c>
    </row>
    <row r="3232" spans="1:11" x14ac:dyDescent="0.25">
      <c r="A3232" s="7">
        <v>442157</v>
      </c>
      <c r="B3232" s="7">
        <f>VLOOKUP(A3232,'Лицевые счета'!$A$1:$K$4570,2,0)</f>
        <v>431516</v>
      </c>
      <c r="C3232">
        <f>COUNTIF('ИПУ и ОКПУ'!$A$2:$A$3258,A3232)</f>
        <v>0</v>
      </c>
      <c r="D3232" t="str">
        <f>IF(C3232&gt;0,VLOOKUP(A3232,'ИПУ и ОКПУ'!$A$1:$O$3258,9,0),"")</f>
        <v/>
      </c>
      <c r="E3232" t="str">
        <f>IF(C3232&gt;0,IF(VLOOKUP(A3232,'ИПУ и ОКПУ'!$A$1:$O$3258,14,0)="Нет показаний","Нет показаний",""),"")</f>
        <v/>
      </c>
      <c r="F3232" t="str">
        <f>IF(AND(C3232&gt;0),SUMIF('ИПУ и ОКПУ'!$A$2:$A$3258,A3232,'ИПУ и ОКПУ'!$O$2:$O$3258),"")</f>
        <v/>
      </c>
      <c r="G3232">
        <f>VLOOKUP(A3232,'Лицевые счета'!$A$2:$K$4570,9,0)</f>
        <v>1</v>
      </c>
      <c r="H3232">
        <f>VLOOKUP(A3232,'Лицевые счета'!$A$2:$K$4570,10,0)</f>
        <v>92</v>
      </c>
      <c r="I3232" t="str">
        <f>VLOOKUP(A3232,'Лицевые счета'!$A$2:$K$4570,6,0)</f>
        <v>ФЛ</v>
      </c>
      <c r="J3232">
        <f>IF(AND(C3232=0,I3232="ФЛ"),G3232*H3232,"")</f>
        <v>92</v>
      </c>
      <c r="K3232" t="str">
        <f>IF(AND(C3232&gt;0,E3232="Нет показаний",I3232="ФЛ"),G3232*H3232,"")</f>
        <v/>
      </c>
    </row>
    <row r="3233" spans="1:11" x14ac:dyDescent="0.25">
      <c r="A3233" s="7">
        <v>442163</v>
      </c>
      <c r="B3233" s="7">
        <f>VLOOKUP(A3233,'Лицевые счета'!$A$1:$K$4570,2,0)</f>
        <v>431516</v>
      </c>
      <c r="C3233">
        <f>COUNTIF('ИПУ и ОКПУ'!$A$2:$A$3258,A3233)</f>
        <v>0</v>
      </c>
      <c r="D3233" t="str">
        <f>IF(C3233&gt;0,VLOOKUP(A3233,'ИПУ и ОКПУ'!$A$1:$O$3258,9,0),"")</f>
        <v/>
      </c>
      <c r="E3233" t="str">
        <f>IF(C3233&gt;0,IF(VLOOKUP(A3233,'ИПУ и ОКПУ'!$A$1:$O$3258,14,0)="Нет показаний","Нет показаний",""),"")</f>
        <v/>
      </c>
      <c r="F3233" t="str">
        <f>IF(AND(C3233&gt;0),SUMIF('ИПУ и ОКПУ'!$A$2:$A$3258,A3233,'ИПУ и ОКПУ'!$O$2:$O$3258),"")</f>
        <v/>
      </c>
      <c r="G3233">
        <f>VLOOKUP(A3233,'Лицевые счета'!$A$2:$K$4570,9,0)</f>
        <v>1</v>
      </c>
      <c r="H3233">
        <f>VLOOKUP(A3233,'Лицевые счета'!$A$2:$K$4570,10,0)</f>
        <v>92</v>
      </c>
      <c r="I3233" t="str">
        <f>VLOOKUP(A3233,'Лицевые счета'!$A$2:$K$4570,6,0)</f>
        <v>ФЛ</v>
      </c>
      <c r="J3233">
        <f>IF(AND(C3233=0,I3233="ФЛ"),G3233*H3233,"")</f>
        <v>92</v>
      </c>
      <c r="K3233" t="str">
        <f>IF(AND(C3233&gt;0,E3233="Нет показаний",I3233="ФЛ"),G3233*H3233,"")</f>
        <v/>
      </c>
    </row>
    <row r="3234" spans="1:11" x14ac:dyDescent="0.25">
      <c r="A3234" s="7">
        <v>442166</v>
      </c>
      <c r="B3234" s="7">
        <f>VLOOKUP(A3234,'Лицевые счета'!$A$1:$K$4570,2,0)</f>
        <v>431516</v>
      </c>
      <c r="C3234">
        <f>COUNTIF('ИПУ и ОКПУ'!$A$2:$A$3258,A3234)</f>
        <v>0</v>
      </c>
      <c r="D3234" t="str">
        <f>IF(C3234&gt;0,VLOOKUP(A3234,'ИПУ и ОКПУ'!$A$1:$O$3258,9,0),"")</f>
        <v/>
      </c>
      <c r="E3234" t="str">
        <f>IF(C3234&gt;0,IF(VLOOKUP(A3234,'ИПУ и ОКПУ'!$A$1:$O$3258,14,0)="Нет показаний","Нет показаний",""),"")</f>
        <v/>
      </c>
      <c r="F3234" t="str">
        <f>IF(AND(C3234&gt;0),SUMIF('ИПУ и ОКПУ'!$A$2:$A$3258,A3234,'ИПУ и ОКПУ'!$O$2:$O$3258),"")</f>
        <v/>
      </c>
      <c r="G3234">
        <f>VLOOKUP(A3234,'Лицевые счета'!$A$2:$K$4570,9,0)</f>
        <v>1</v>
      </c>
      <c r="H3234">
        <f>VLOOKUP(A3234,'Лицевые счета'!$A$2:$K$4570,10,0)</f>
        <v>92</v>
      </c>
      <c r="I3234" t="str">
        <f>VLOOKUP(A3234,'Лицевые счета'!$A$2:$K$4570,6,0)</f>
        <v>ФЛ</v>
      </c>
      <c r="J3234">
        <f>IF(AND(C3234=0,I3234="ФЛ"),G3234*H3234,"")</f>
        <v>92</v>
      </c>
      <c r="K3234" t="str">
        <f>IF(AND(C3234&gt;0,E3234="Нет показаний",I3234="ФЛ"),G3234*H3234,"")</f>
        <v/>
      </c>
    </row>
    <row r="3235" spans="1:11" x14ac:dyDescent="0.25">
      <c r="A3235" s="7">
        <v>442169</v>
      </c>
      <c r="B3235" s="7">
        <f>VLOOKUP(A3235,'Лицевые счета'!$A$1:$K$4570,2,0)</f>
        <v>431516</v>
      </c>
      <c r="C3235">
        <f>COUNTIF('ИПУ и ОКПУ'!$A$2:$A$3258,A3235)</f>
        <v>0</v>
      </c>
      <c r="D3235" t="str">
        <f>IF(C3235&gt;0,VLOOKUP(A3235,'ИПУ и ОКПУ'!$A$1:$O$3258,9,0),"")</f>
        <v/>
      </c>
      <c r="E3235" t="str">
        <f>IF(C3235&gt;0,IF(VLOOKUP(A3235,'ИПУ и ОКПУ'!$A$1:$O$3258,14,0)="Нет показаний","Нет показаний",""),"")</f>
        <v/>
      </c>
      <c r="F3235" t="str">
        <f>IF(AND(C3235&gt;0),SUMIF('ИПУ и ОКПУ'!$A$2:$A$3258,A3235,'ИПУ и ОКПУ'!$O$2:$O$3258),"")</f>
        <v/>
      </c>
      <c r="G3235">
        <f>VLOOKUP(A3235,'Лицевые счета'!$A$2:$K$4570,9,0)</f>
        <v>1</v>
      </c>
      <c r="H3235">
        <f>VLOOKUP(A3235,'Лицевые счета'!$A$2:$K$4570,10,0)</f>
        <v>92</v>
      </c>
      <c r="I3235" t="str">
        <f>VLOOKUP(A3235,'Лицевые счета'!$A$2:$K$4570,6,0)</f>
        <v>ФЛ</v>
      </c>
      <c r="J3235">
        <f>IF(AND(C3235=0,I3235="ФЛ"),G3235*H3235,"")</f>
        <v>92</v>
      </c>
      <c r="K3235" t="str">
        <f>IF(AND(C3235&gt;0,E3235="Нет показаний",I3235="ФЛ"),G3235*H3235,"")</f>
        <v/>
      </c>
    </row>
    <row r="3236" spans="1:11" x14ac:dyDescent="0.25">
      <c r="A3236" s="7">
        <v>442171</v>
      </c>
      <c r="B3236" s="7">
        <f>VLOOKUP(A3236,'Лицевые счета'!$A$1:$K$4570,2,0)</f>
        <v>431516</v>
      </c>
      <c r="C3236">
        <f>COUNTIF('ИПУ и ОКПУ'!$A$2:$A$3258,A3236)</f>
        <v>0</v>
      </c>
      <c r="D3236" t="str">
        <f>IF(C3236&gt;0,VLOOKUP(A3236,'ИПУ и ОКПУ'!$A$1:$O$3258,9,0),"")</f>
        <v/>
      </c>
      <c r="E3236" t="str">
        <f>IF(C3236&gt;0,IF(VLOOKUP(A3236,'ИПУ и ОКПУ'!$A$1:$O$3258,14,0)="Нет показаний","Нет показаний",""),"")</f>
        <v/>
      </c>
      <c r="F3236" t="str">
        <f>IF(AND(C3236&gt;0),SUMIF('ИПУ и ОКПУ'!$A$2:$A$3258,A3236,'ИПУ и ОКПУ'!$O$2:$O$3258),"")</f>
        <v/>
      </c>
      <c r="G3236">
        <f>VLOOKUP(A3236,'Лицевые счета'!$A$2:$K$4570,9,0)</f>
        <v>1</v>
      </c>
      <c r="H3236">
        <f>VLOOKUP(A3236,'Лицевые счета'!$A$2:$K$4570,10,0)</f>
        <v>92</v>
      </c>
      <c r="I3236" t="str">
        <f>VLOOKUP(A3236,'Лицевые счета'!$A$2:$K$4570,6,0)</f>
        <v>ФЛ</v>
      </c>
      <c r="J3236">
        <f>IF(AND(C3236=0,I3236="ФЛ"),G3236*H3236,"")</f>
        <v>92</v>
      </c>
      <c r="K3236" t="str">
        <f>IF(AND(C3236&gt;0,E3236="Нет показаний",I3236="ФЛ"),G3236*H3236,"")</f>
        <v/>
      </c>
    </row>
    <row r="3237" spans="1:11" x14ac:dyDescent="0.25">
      <c r="A3237" s="7">
        <v>442173</v>
      </c>
      <c r="B3237" s="7">
        <f>VLOOKUP(A3237,'Лицевые счета'!$A$1:$K$4570,2,0)</f>
        <v>431516</v>
      </c>
      <c r="C3237">
        <f>COUNTIF('ИПУ и ОКПУ'!$A$2:$A$3258,A3237)</f>
        <v>0</v>
      </c>
      <c r="D3237" t="str">
        <f>IF(C3237&gt;0,VLOOKUP(A3237,'ИПУ и ОКПУ'!$A$1:$O$3258,9,0),"")</f>
        <v/>
      </c>
      <c r="E3237" t="str">
        <f>IF(C3237&gt;0,IF(VLOOKUP(A3237,'ИПУ и ОКПУ'!$A$1:$O$3258,14,0)="Нет показаний","Нет показаний",""),"")</f>
        <v/>
      </c>
      <c r="F3237" t="str">
        <f>IF(AND(C3237&gt;0),SUMIF('ИПУ и ОКПУ'!$A$2:$A$3258,A3237,'ИПУ и ОКПУ'!$O$2:$O$3258),"")</f>
        <v/>
      </c>
      <c r="G3237">
        <f>VLOOKUP(A3237,'Лицевые счета'!$A$2:$K$4570,9,0)</f>
        <v>1</v>
      </c>
      <c r="H3237">
        <f>VLOOKUP(A3237,'Лицевые счета'!$A$2:$K$4570,10,0)</f>
        <v>92</v>
      </c>
      <c r="I3237" t="str">
        <f>VLOOKUP(A3237,'Лицевые счета'!$A$2:$K$4570,6,0)</f>
        <v>ФЛ</v>
      </c>
      <c r="J3237">
        <f>IF(AND(C3237=0,I3237="ФЛ"),G3237*H3237,"")</f>
        <v>92</v>
      </c>
      <c r="K3237" t="str">
        <f>IF(AND(C3237&gt;0,E3237="Нет показаний",I3237="ФЛ"),G3237*H3237,"")</f>
        <v/>
      </c>
    </row>
    <row r="3238" spans="1:11" x14ac:dyDescent="0.25">
      <c r="A3238" s="7">
        <v>442184</v>
      </c>
      <c r="B3238" s="7">
        <f>VLOOKUP(A3238,'Лицевые счета'!$A$1:$K$4570,2,0)</f>
        <v>431516</v>
      </c>
      <c r="C3238">
        <f>COUNTIF('ИПУ и ОКПУ'!$A$2:$A$3258,A3238)</f>
        <v>1</v>
      </c>
      <c r="D3238" t="str">
        <f>IF(C3238&gt;0,VLOOKUP(A3238,'ИПУ и ОКПУ'!$A$1:$O$3258,9,0),"")</f>
        <v>Одноставочный</v>
      </c>
      <c r="E3238" t="str">
        <f>IF(C3238&gt;0,IF(VLOOKUP(A3238,'ИПУ и ОКПУ'!$A$1:$O$3258,14,0)="Нет показаний","Нет показаний",""),"")</f>
        <v>Нет показаний</v>
      </c>
      <c r="F3238">
        <f>IF(AND(C3238&gt;0),SUMIF('ИПУ и ОКПУ'!$A$2:$A$3258,A3238,'ИПУ и ОКПУ'!$O$2:$O$3258),"")</f>
        <v>0</v>
      </c>
      <c r="G3238">
        <f>VLOOKUP(A3238,'Лицевые счета'!$A$2:$K$4570,9,0)</f>
        <v>1</v>
      </c>
      <c r="H3238">
        <f>VLOOKUP(A3238,'Лицевые счета'!$A$2:$K$4570,10,0)</f>
        <v>92</v>
      </c>
      <c r="I3238" t="str">
        <f>VLOOKUP(A3238,'Лицевые счета'!$A$2:$K$4570,6,0)</f>
        <v>ФЛ</v>
      </c>
      <c r="J3238" t="str">
        <f>IF(AND(C3238=0,I3238="ФЛ"),G3238*H3238,"")</f>
        <v/>
      </c>
      <c r="K3238">
        <f>IF(AND(C3238&gt;0,E3238="Нет показаний",I3238="ФЛ"),G3238*H3238,"")</f>
        <v>92</v>
      </c>
    </row>
    <row r="3239" spans="1:11" x14ac:dyDescent="0.25">
      <c r="A3239" s="7">
        <v>442191</v>
      </c>
      <c r="B3239" s="7">
        <f>VLOOKUP(A3239,'Лицевые счета'!$A$1:$K$4570,2,0)</f>
        <v>431516</v>
      </c>
      <c r="C3239">
        <f>COUNTIF('ИПУ и ОКПУ'!$A$2:$A$3258,A3239)</f>
        <v>0</v>
      </c>
      <c r="D3239" t="str">
        <f>IF(C3239&gt;0,VLOOKUP(A3239,'ИПУ и ОКПУ'!$A$1:$O$3258,9,0),"")</f>
        <v/>
      </c>
      <c r="E3239" t="str">
        <f>IF(C3239&gt;0,IF(VLOOKUP(A3239,'ИПУ и ОКПУ'!$A$1:$O$3258,14,0)="Нет показаний","Нет показаний",""),"")</f>
        <v/>
      </c>
      <c r="F3239" t="str">
        <f>IF(AND(C3239&gt;0),SUMIF('ИПУ и ОКПУ'!$A$2:$A$3258,A3239,'ИПУ и ОКПУ'!$O$2:$O$3258),"")</f>
        <v/>
      </c>
      <c r="G3239">
        <f>VLOOKUP(A3239,'Лицевые счета'!$A$2:$K$4570,9,0)</f>
        <v>1</v>
      </c>
      <c r="H3239">
        <f>VLOOKUP(A3239,'Лицевые счета'!$A$2:$K$4570,10,0)</f>
        <v>92</v>
      </c>
      <c r="I3239" t="str">
        <f>VLOOKUP(A3239,'Лицевые счета'!$A$2:$K$4570,6,0)</f>
        <v>ФЛ</v>
      </c>
      <c r="J3239">
        <f>IF(AND(C3239=0,I3239="ФЛ"),G3239*H3239,"")</f>
        <v>92</v>
      </c>
      <c r="K3239" t="str">
        <f>IF(AND(C3239&gt;0,E3239="Нет показаний",I3239="ФЛ"),G3239*H3239,"")</f>
        <v/>
      </c>
    </row>
    <row r="3240" spans="1:11" x14ac:dyDescent="0.25">
      <c r="A3240" s="7">
        <v>442194</v>
      </c>
      <c r="B3240" s="7">
        <f>VLOOKUP(A3240,'Лицевые счета'!$A$1:$K$4570,2,0)</f>
        <v>431516</v>
      </c>
      <c r="C3240">
        <f>COUNTIF('ИПУ и ОКПУ'!$A$2:$A$3258,A3240)</f>
        <v>0</v>
      </c>
      <c r="D3240" t="str">
        <f>IF(C3240&gt;0,VLOOKUP(A3240,'ИПУ и ОКПУ'!$A$1:$O$3258,9,0),"")</f>
        <v/>
      </c>
      <c r="E3240" t="str">
        <f>IF(C3240&gt;0,IF(VLOOKUP(A3240,'ИПУ и ОКПУ'!$A$1:$O$3258,14,0)="Нет показаний","Нет показаний",""),"")</f>
        <v/>
      </c>
      <c r="F3240" t="str">
        <f>IF(AND(C3240&gt;0),SUMIF('ИПУ и ОКПУ'!$A$2:$A$3258,A3240,'ИПУ и ОКПУ'!$O$2:$O$3258),"")</f>
        <v/>
      </c>
      <c r="G3240">
        <f>VLOOKUP(A3240,'Лицевые счета'!$A$2:$K$4570,9,0)</f>
        <v>1</v>
      </c>
      <c r="H3240">
        <f>VLOOKUP(A3240,'Лицевые счета'!$A$2:$K$4570,10,0)</f>
        <v>92</v>
      </c>
      <c r="I3240" t="str">
        <f>VLOOKUP(A3240,'Лицевые счета'!$A$2:$K$4570,6,0)</f>
        <v>ФЛ</v>
      </c>
      <c r="J3240">
        <f>IF(AND(C3240=0,I3240="ФЛ"),G3240*H3240,"")</f>
        <v>92</v>
      </c>
      <c r="K3240" t="str">
        <f>IF(AND(C3240&gt;0,E3240="Нет показаний",I3240="ФЛ"),G3240*H3240,"")</f>
        <v/>
      </c>
    </row>
    <row r="3241" spans="1:11" x14ac:dyDescent="0.25">
      <c r="A3241" s="7">
        <v>442196</v>
      </c>
      <c r="B3241" s="7">
        <f>VLOOKUP(A3241,'Лицевые счета'!$A$1:$K$4570,2,0)</f>
        <v>431516</v>
      </c>
      <c r="C3241">
        <f>COUNTIF('ИПУ и ОКПУ'!$A$2:$A$3258,A3241)</f>
        <v>0</v>
      </c>
      <c r="D3241" t="str">
        <f>IF(C3241&gt;0,VLOOKUP(A3241,'ИПУ и ОКПУ'!$A$1:$O$3258,9,0),"")</f>
        <v/>
      </c>
      <c r="E3241" t="str">
        <f>IF(C3241&gt;0,IF(VLOOKUP(A3241,'ИПУ и ОКПУ'!$A$1:$O$3258,14,0)="Нет показаний","Нет показаний",""),"")</f>
        <v/>
      </c>
      <c r="F3241" t="str">
        <f>IF(AND(C3241&gt;0),SUMIF('ИПУ и ОКПУ'!$A$2:$A$3258,A3241,'ИПУ и ОКПУ'!$O$2:$O$3258),"")</f>
        <v/>
      </c>
      <c r="G3241">
        <f>VLOOKUP(A3241,'Лицевые счета'!$A$2:$K$4570,9,0)</f>
        <v>1</v>
      </c>
      <c r="H3241">
        <f>VLOOKUP(A3241,'Лицевые счета'!$A$2:$K$4570,10,0)</f>
        <v>92</v>
      </c>
      <c r="I3241" t="str">
        <f>VLOOKUP(A3241,'Лицевые счета'!$A$2:$K$4570,6,0)</f>
        <v>ФЛ</v>
      </c>
      <c r="J3241">
        <f>IF(AND(C3241=0,I3241="ФЛ"),G3241*H3241,"")</f>
        <v>92</v>
      </c>
      <c r="K3241" t="str">
        <f>IF(AND(C3241&gt;0,E3241="Нет показаний",I3241="ФЛ"),G3241*H3241,"")</f>
        <v/>
      </c>
    </row>
    <row r="3242" spans="1:11" x14ac:dyDescent="0.25">
      <c r="A3242" s="7">
        <v>442201</v>
      </c>
      <c r="B3242" s="7">
        <f>VLOOKUP(A3242,'Лицевые счета'!$A$1:$K$4570,2,0)</f>
        <v>431516</v>
      </c>
      <c r="C3242">
        <f>COUNTIF('ИПУ и ОКПУ'!$A$2:$A$3258,A3242)</f>
        <v>1</v>
      </c>
      <c r="D3242" t="str">
        <f>IF(C3242&gt;0,VLOOKUP(A3242,'ИПУ и ОКПУ'!$A$1:$O$3258,9,0),"")</f>
        <v>Одноставочный</v>
      </c>
      <c r="E3242" t="str">
        <f>IF(C3242&gt;0,IF(VLOOKUP(A3242,'ИПУ и ОКПУ'!$A$1:$O$3258,14,0)="Нет показаний","Нет показаний",""),"")</f>
        <v>Нет показаний</v>
      </c>
      <c r="F3242">
        <f>IF(AND(C3242&gt;0),SUMIF('ИПУ и ОКПУ'!$A$2:$A$3258,A3242,'ИПУ и ОКПУ'!$O$2:$O$3258),"")</f>
        <v>0</v>
      </c>
      <c r="G3242">
        <f>VLOOKUP(A3242,'Лицевые счета'!$A$2:$K$4570,9,0)</f>
        <v>1</v>
      </c>
      <c r="H3242">
        <f>VLOOKUP(A3242,'Лицевые счета'!$A$2:$K$4570,10,0)</f>
        <v>92</v>
      </c>
      <c r="I3242" t="str">
        <f>VLOOKUP(A3242,'Лицевые счета'!$A$2:$K$4570,6,0)</f>
        <v>ФЛ</v>
      </c>
      <c r="J3242" t="str">
        <f>IF(AND(C3242=0,I3242="ФЛ"),G3242*H3242,"")</f>
        <v/>
      </c>
      <c r="K3242">
        <f>IF(AND(C3242&gt;0,E3242="Нет показаний",I3242="ФЛ"),G3242*H3242,"")</f>
        <v>92</v>
      </c>
    </row>
    <row r="3243" spans="1:11" x14ac:dyDescent="0.25">
      <c r="A3243" s="7">
        <v>442205</v>
      </c>
      <c r="B3243" s="7">
        <f>VLOOKUP(A3243,'Лицевые счета'!$A$1:$K$4570,2,0)</f>
        <v>431516</v>
      </c>
      <c r="C3243">
        <f>COUNTIF('ИПУ и ОКПУ'!$A$2:$A$3258,A3243)</f>
        <v>1</v>
      </c>
      <c r="D3243" t="str">
        <f>IF(C3243&gt;0,VLOOKUP(A3243,'ИПУ и ОКПУ'!$A$1:$O$3258,9,0),"")</f>
        <v>Одноставочный</v>
      </c>
      <c r="E3243" t="str">
        <f>IF(C3243&gt;0,IF(VLOOKUP(A3243,'ИПУ и ОКПУ'!$A$1:$O$3258,14,0)="Нет показаний","Нет показаний",""),"")</f>
        <v>Нет показаний</v>
      </c>
      <c r="F3243">
        <f>IF(AND(C3243&gt;0),SUMIF('ИПУ и ОКПУ'!$A$2:$A$3258,A3243,'ИПУ и ОКПУ'!$O$2:$O$3258),"")</f>
        <v>0</v>
      </c>
      <c r="G3243">
        <f>VLOOKUP(A3243,'Лицевые счета'!$A$2:$K$4570,9,0)</f>
        <v>1</v>
      </c>
      <c r="H3243">
        <f>VLOOKUP(A3243,'Лицевые счета'!$A$2:$K$4570,10,0)</f>
        <v>92</v>
      </c>
      <c r="I3243" t="str">
        <f>VLOOKUP(A3243,'Лицевые счета'!$A$2:$K$4570,6,0)</f>
        <v>ФЛ</v>
      </c>
      <c r="J3243" t="str">
        <f>IF(AND(C3243=0,I3243="ФЛ"),G3243*H3243,"")</f>
        <v/>
      </c>
      <c r="K3243">
        <f>IF(AND(C3243&gt;0,E3243="Нет показаний",I3243="ФЛ"),G3243*H3243,"")</f>
        <v>92</v>
      </c>
    </row>
    <row r="3244" spans="1:11" x14ac:dyDescent="0.25">
      <c r="A3244" s="7">
        <v>442209</v>
      </c>
      <c r="B3244" s="7">
        <f>VLOOKUP(A3244,'Лицевые счета'!$A$1:$K$4570,2,0)</f>
        <v>431516</v>
      </c>
      <c r="C3244">
        <f>COUNTIF('ИПУ и ОКПУ'!$A$2:$A$3258,A3244)</f>
        <v>1</v>
      </c>
      <c r="D3244" t="str">
        <f>IF(C3244&gt;0,VLOOKUP(A3244,'ИПУ и ОКПУ'!$A$1:$O$3258,9,0),"")</f>
        <v>Одноставочный</v>
      </c>
      <c r="E3244" t="str">
        <f>IF(C3244&gt;0,IF(VLOOKUP(A3244,'ИПУ и ОКПУ'!$A$1:$O$3258,14,0)="Нет показаний","Нет показаний",""),"")</f>
        <v/>
      </c>
      <c r="F3244">
        <f>IF(AND(C3244&gt;0),SUMIF('ИПУ и ОКПУ'!$A$2:$A$3258,A3244,'ИПУ и ОКПУ'!$O$2:$O$3258),"")</f>
        <v>25</v>
      </c>
      <c r="G3244">
        <f>VLOOKUP(A3244,'Лицевые счета'!$A$2:$K$4570,9,0)</f>
        <v>1</v>
      </c>
      <c r="H3244">
        <f>VLOOKUP(A3244,'Лицевые счета'!$A$2:$K$4570,10,0)</f>
        <v>92</v>
      </c>
      <c r="I3244" t="str">
        <f>VLOOKUP(A3244,'Лицевые счета'!$A$2:$K$4570,6,0)</f>
        <v>ФЛ</v>
      </c>
      <c r="J3244" t="str">
        <f>IF(AND(C3244=0,I3244="ФЛ"),G3244*H3244,"")</f>
        <v/>
      </c>
      <c r="K3244" t="str">
        <f>IF(AND(C3244&gt;0,E3244="Нет показаний",I3244="ФЛ"),G3244*H3244,"")</f>
        <v/>
      </c>
    </row>
    <row r="3245" spans="1:11" x14ac:dyDescent="0.25">
      <c r="A3245" s="7">
        <v>442210</v>
      </c>
      <c r="B3245" s="7">
        <f>VLOOKUP(A3245,'Лицевые счета'!$A$1:$K$4570,2,0)</f>
        <v>431516</v>
      </c>
      <c r="C3245">
        <f>COUNTIF('ИПУ и ОКПУ'!$A$2:$A$3258,A3245)</f>
        <v>0</v>
      </c>
      <c r="D3245" t="str">
        <f>IF(C3245&gt;0,VLOOKUP(A3245,'ИПУ и ОКПУ'!$A$1:$O$3258,9,0),"")</f>
        <v/>
      </c>
      <c r="E3245" t="str">
        <f>IF(C3245&gt;0,IF(VLOOKUP(A3245,'ИПУ и ОКПУ'!$A$1:$O$3258,14,0)="Нет показаний","Нет показаний",""),"")</f>
        <v/>
      </c>
      <c r="F3245" t="str">
        <f>IF(AND(C3245&gt;0),SUMIF('ИПУ и ОКПУ'!$A$2:$A$3258,A3245,'ИПУ и ОКПУ'!$O$2:$O$3258),"")</f>
        <v/>
      </c>
      <c r="G3245">
        <f>VLOOKUP(A3245,'Лицевые счета'!$A$2:$K$4570,9,0)</f>
        <v>1</v>
      </c>
      <c r="H3245">
        <f>VLOOKUP(A3245,'Лицевые счета'!$A$2:$K$4570,10,0)</f>
        <v>92</v>
      </c>
      <c r="I3245" t="str">
        <f>VLOOKUP(A3245,'Лицевые счета'!$A$2:$K$4570,6,0)</f>
        <v>ФЛ</v>
      </c>
      <c r="J3245">
        <f>IF(AND(C3245=0,I3245="ФЛ"),G3245*H3245,"")</f>
        <v>92</v>
      </c>
      <c r="K3245" t="str">
        <f>IF(AND(C3245&gt;0,E3245="Нет показаний",I3245="ФЛ"),G3245*H3245,"")</f>
        <v/>
      </c>
    </row>
    <row r="3246" spans="1:11" x14ac:dyDescent="0.25">
      <c r="A3246" s="7">
        <v>442227</v>
      </c>
      <c r="B3246" s="7">
        <f>VLOOKUP(A3246,'Лицевые счета'!$A$1:$K$4570,2,0)</f>
        <v>431516</v>
      </c>
      <c r="C3246">
        <f>COUNTIF('ИПУ и ОКПУ'!$A$2:$A$3258,A3246)</f>
        <v>0</v>
      </c>
      <c r="D3246" t="str">
        <f>IF(C3246&gt;0,VLOOKUP(A3246,'ИПУ и ОКПУ'!$A$1:$O$3258,9,0),"")</f>
        <v/>
      </c>
      <c r="E3246" t="str">
        <f>IF(C3246&gt;0,IF(VLOOKUP(A3246,'ИПУ и ОКПУ'!$A$1:$O$3258,14,0)="Нет показаний","Нет показаний",""),"")</f>
        <v/>
      </c>
      <c r="F3246" t="str">
        <f>IF(AND(C3246&gt;0),SUMIF('ИПУ и ОКПУ'!$A$2:$A$3258,A3246,'ИПУ и ОКПУ'!$O$2:$O$3258),"")</f>
        <v/>
      </c>
      <c r="G3246">
        <f>VLOOKUP(A3246,'Лицевые счета'!$A$2:$K$4570,9,0)</f>
        <v>1</v>
      </c>
      <c r="H3246">
        <f>VLOOKUP(A3246,'Лицевые счета'!$A$2:$K$4570,10,0)</f>
        <v>92</v>
      </c>
      <c r="I3246" t="str">
        <f>VLOOKUP(A3246,'Лицевые счета'!$A$2:$K$4570,6,0)</f>
        <v>ФЛ</v>
      </c>
      <c r="J3246">
        <f>IF(AND(C3246=0,I3246="ФЛ"),G3246*H3246,"")</f>
        <v>92</v>
      </c>
      <c r="K3246" t="str">
        <f>IF(AND(C3246&gt;0,E3246="Нет показаний",I3246="ФЛ"),G3246*H3246,"")</f>
        <v/>
      </c>
    </row>
    <row r="3247" spans="1:11" x14ac:dyDescent="0.25">
      <c r="A3247" s="7">
        <v>442228</v>
      </c>
      <c r="B3247" s="7">
        <f>VLOOKUP(A3247,'Лицевые счета'!$A$1:$K$4570,2,0)</f>
        <v>431516</v>
      </c>
      <c r="C3247">
        <f>COUNTIF('ИПУ и ОКПУ'!$A$2:$A$3258,A3247)</f>
        <v>0</v>
      </c>
      <c r="D3247" t="str">
        <f>IF(C3247&gt;0,VLOOKUP(A3247,'ИПУ и ОКПУ'!$A$1:$O$3258,9,0),"")</f>
        <v/>
      </c>
      <c r="E3247" t="str">
        <f>IF(C3247&gt;0,IF(VLOOKUP(A3247,'ИПУ и ОКПУ'!$A$1:$O$3258,14,0)="Нет показаний","Нет показаний",""),"")</f>
        <v/>
      </c>
      <c r="F3247" t="str">
        <f>IF(AND(C3247&gt;0),SUMIF('ИПУ и ОКПУ'!$A$2:$A$3258,A3247,'ИПУ и ОКПУ'!$O$2:$O$3258),"")</f>
        <v/>
      </c>
      <c r="G3247">
        <f>VLOOKUP(A3247,'Лицевые счета'!$A$2:$K$4570,9,0)</f>
        <v>1</v>
      </c>
      <c r="H3247">
        <f>VLOOKUP(A3247,'Лицевые счета'!$A$2:$K$4570,10,0)</f>
        <v>92</v>
      </c>
      <c r="I3247" t="str">
        <f>VLOOKUP(A3247,'Лицевые счета'!$A$2:$K$4570,6,0)</f>
        <v>ФЛ</v>
      </c>
      <c r="J3247">
        <f>IF(AND(C3247=0,I3247="ФЛ"),G3247*H3247,"")</f>
        <v>92</v>
      </c>
      <c r="K3247" t="str">
        <f>IF(AND(C3247&gt;0,E3247="Нет показаний",I3247="ФЛ"),G3247*H3247,"")</f>
        <v/>
      </c>
    </row>
    <row r="3248" spans="1:11" x14ac:dyDescent="0.25">
      <c r="A3248" s="7">
        <v>442233</v>
      </c>
      <c r="B3248" s="7">
        <f>VLOOKUP(A3248,'Лицевые счета'!$A$1:$K$4570,2,0)</f>
        <v>431516</v>
      </c>
      <c r="C3248">
        <f>COUNTIF('ИПУ и ОКПУ'!$A$2:$A$3258,A3248)</f>
        <v>1</v>
      </c>
      <c r="D3248" t="str">
        <f>IF(C3248&gt;0,VLOOKUP(A3248,'ИПУ и ОКПУ'!$A$1:$O$3258,9,0),"")</f>
        <v>Одноставочный</v>
      </c>
      <c r="E3248" t="str">
        <f>IF(C3248&gt;0,IF(VLOOKUP(A3248,'ИПУ и ОКПУ'!$A$1:$O$3258,14,0)="Нет показаний","Нет показаний",""),"")</f>
        <v/>
      </c>
      <c r="F3248">
        <f>IF(AND(C3248&gt;0),SUMIF('ИПУ и ОКПУ'!$A$2:$A$3258,A3248,'ИПУ и ОКПУ'!$O$2:$O$3258),"")</f>
        <v>0</v>
      </c>
      <c r="G3248">
        <f>VLOOKUP(A3248,'Лицевые счета'!$A$2:$K$4570,9,0)</f>
        <v>1</v>
      </c>
      <c r="H3248">
        <f>VLOOKUP(A3248,'Лицевые счета'!$A$2:$K$4570,10,0)</f>
        <v>92</v>
      </c>
      <c r="I3248" t="str">
        <f>VLOOKUP(A3248,'Лицевые счета'!$A$2:$K$4570,6,0)</f>
        <v>ФЛ</v>
      </c>
      <c r="J3248" t="str">
        <f>IF(AND(C3248=0,I3248="ФЛ"),G3248*H3248,"")</f>
        <v/>
      </c>
      <c r="K3248" t="str">
        <f>IF(AND(C3248&gt;0,E3248="Нет показаний",I3248="ФЛ"),G3248*H3248,"")</f>
        <v/>
      </c>
    </row>
    <row r="3249" spans="1:11" x14ac:dyDescent="0.25">
      <c r="A3249" s="7">
        <v>442240</v>
      </c>
      <c r="B3249" s="7">
        <f>VLOOKUP(A3249,'Лицевые счета'!$A$1:$K$4570,2,0)</f>
        <v>431516</v>
      </c>
      <c r="C3249">
        <f>COUNTIF('ИПУ и ОКПУ'!$A$2:$A$3258,A3249)</f>
        <v>0</v>
      </c>
      <c r="D3249" t="str">
        <f>IF(C3249&gt;0,VLOOKUP(A3249,'ИПУ и ОКПУ'!$A$1:$O$3258,9,0),"")</f>
        <v/>
      </c>
      <c r="E3249" t="str">
        <f>IF(C3249&gt;0,IF(VLOOKUP(A3249,'ИПУ и ОКПУ'!$A$1:$O$3258,14,0)="Нет показаний","Нет показаний",""),"")</f>
        <v/>
      </c>
      <c r="F3249" t="str">
        <f>IF(AND(C3249&gt;0),SUMIF('ИПУ и ОКПУ'!$A$2:$A$3258,A3249,'ИПУ и ОКПУ'!$O$2:$O$3258),"")</f>
        <v/>
      </c>
      <c r="G3249">
        <f>VLOOKUP(A3249,'Лицевые счета'!$A$2:$K$4570,9,0)</f>
        <v>1</v>
      </c>
      <c r="H3249">
        <f>VLOOKUP(A3249,'Лицевые счета'!$A$2:$K$4570,10,0)</f>
        <v>92</v>
      </c>
      <c r="I3249" t="str">
        <f>VLOOKUP(A3249,'Лицевые счета'!$A$2:$K$4570,6,0)</f>
        <v>ФЛ</v>
      </c>
      <c r="J3249">
        <f>IF(AND(C3249=0,I3249="ФЛ"),G3249*H3249,"")</f>
        <v>92</v>
      </c>
      <c r="K3249" t="str">
        <f>IF(AND(C3249&gt;0,E3249="Нет показаний",I3249="ФЛ"),G3249*H3249,"")</f>
        <v/>
      </c>
    </row>
    <row r="3250" spans="1:11" x14ac:dyDescent="0.25">
      <c r="A3250" s="7">
        <v>442248</v>
      </c>
      <c r="B3250" s="7">
        <f>VLOOKUP(A3250,'Лицевые счета'!$A$1:$K$4570,2,0)</f>
        <v>431516</v>
      </c>
      <c r="C3250">
        <f>COUNTIF('ИПУ и ОКПУ'!$A$2:$A$3258,A3250)</f>
        <v>1</v>
      </c>
      <c r="D3250" t="str">
        <f>IF(C3250&gt;0,VLOOKUP(A3250,'ИПУ и ОКПУ'!$A$1:$O$3258,9,0),"")</f>
        <v>Одноставочный</v>
      </c>
      <c r="E3250" t="str">
        <f>IF(C3250&gt;0,IF(VLOOKUP(A3250,'ИПУ и ОКПУ'!$A$1:$O$3258,14,0)="Нет показаний","Нет показаний",""),"")</f>
        <v>Нет показаний</v>
      </c>
      <c r="F3250">
        <f>IF(AND(C3250&gt;0),SUMIF('ИПУ и ОКПУ'!$A$2:$A$3258,A3250,'ИПУ и ОКПУ'!$O$2:$O$3258),"")</f>
        <v>0</v>
      </c>
      <c r="G3250">
        <f>VLOOKUP(A3250,'Лицевые счета'!$A$2:$K$4570,9,0)</f>
        <v>1</v>
      </c>
      <c r="H3250">
        <f>VLOOKUP(A3250,'Лицевые счета'!$A$2:$K$4570,10,0)</f>
        <v>92</v>
      </c>
      <c r="I3250" t="str">
        <f>VLOOKUP(A3250,'Лицевые счета'!$A$2:$K$4570,6,0)</f>
        <v>ФЛ</v>
      </c>
      <c r="J3250" t="str">
        <f>IF(AND(C3250=0,I3250="ФЛ"),G3250*H3250,"")</f>
        <v/>
      </c>
      <c r="K3250">
        <f>IF(AND(C3250&gt;0,E3250="Нет показаний",I3250="ФЛ"),G3250*H3250,"")</f>
        <v>92</v>
      </c>
    </row>
    <row r="3251" spans="1:11" x14ac:dyDescent="0.25">
      <c r="A3251" s="7">
        <v>442251</v>
      </c>
      <c r="B3251" s="7">
        <f>VLOOKUP(A3251,'Лицевые счета'!$A$1:$K$4570,2,0)</f>
        <v>431516</v>
      </c>
      <c r="C3251">
        <f>COUNTIF('ИПУ и ОКПУ'!$A$2:$A$3258,A3251)</f>
        <v>0</v>
      </c>
      <c r="D3251" t="str">
        <f>IF(C3251&gt;0,VLOOKUP(A3251,'ИПУ и ОКПУ'!$A$1:$O$3258,9,0),"")</f>
        <v/>
      </c>
      <c r="E3251" t="str">
        <f>IF(C3251&gt;0,IF(VLOOKUP(A3251,'ИПУ и ОКПУ'!$A$1:$O$3258,14,0)="Нет показаний","Нет показаний",""),"")</f>
        <v/>
      </c>
      <c r="F3251" t="str">
        <f>IF(AND(C3251&gt;0),SUMIF('ИПУ и ОКПУ'!$A$2:$A$3258,A3251,'ИПУ и ОКПУ'!$O$2:$O$3258),"")</f>
        <v/>
      </c>
      <c r="G3251">
        <f>VLOOKUP(A3251,'Лицевые счета'!$A$2:$K$4570,9,0)</f>
        <v>1</v>
      </c>
      <c r="H3251">
        <f>VLOOKUP(A3251,'Лицевые счета'!$A$2:$K$4570,10,0)</f>
        <v>92</v>
      </c>
      <c r="I3251" t="str">
        <f>VLOOKUP(A3251,'Лицевые счета'!$A$2:$K$4570,6,0)</f>
        <v>ФЛ</v>
      </c>
      <c r="J3251">
        <f>IF(AND(C3251=0,I3251="ФЛ"),G3251*H3251,"")</f>
        <v>92</v>
      </c>
      <c r="K3251" t="str">
        <f>IF(AND(C3251&gt;0,E3251="Нет показаний",I3251="ФЛ"),G3251*H3251,"")</f>
        <v/>
      </c>
    </row>
    <row r="3252" spans="1:11" x14ac:dyDescent="0.25">
      <c r="A3252" s="7">
        <v>442253</v>
      </c>
      <c r="B3252" s="7">
        <f>VLOOKUP(A3252,'Лицевые счета'!$A$1:$K$4570,2,0)</f>
        <v>431516</v>
      </c>
      <c r="C3252">
        <f>COUNTIF('ИПУ и ОКПУ'!$A$2:$A$3258,A3252)</f>
        <v>0</v>
      </c>
      <c r="D3252" t="str">
        <f>IF(C3252&gt;0,VLOOKUP(A3252,'ИПУ и ОКПУ'!$A$1:$O$3258,9,0),"")</f>
        <v/>
      </c>
      <c r="E3252" t="str">
        <f>IF(C3252&gt;0,IF(VLOOKUP(A3252,'ИПУ и ОКПУ'!$A$1:$O$3258,14,0)="Нет показаний","Нет показаний",""),"")</f>
        <v/>
      </c>
      <c r="F3252" t="str">
        <f>IF(AND(C3252&gt;0),SUMIF('ИПУ и ОКПУ'!$A$2:$A$3258,A3252,'ИПУ и ОКПУ'!$O$2:$O$3258),"")</f>
        <v/>
      </c>
      <c r="G3252">
        <f>VLOOKUP(A3252,'Лицевые счета'!$A$2:$K$4570,9,0)</f>
        <v>1</v>
      </c>
      <c r="H3252">
        <f>VLOOKUP(A3252,'Лицевые счета'!$A$2:$K$4570,10,0)</f>
        <v>92</v>
      </c>
      <c r="I3252" t="str">
        <f>VLOOKUP(A3252,'Лицевые счета'!$A$2:$K$4570,6,0)</f>
        <v>ФЛ</v>
      </c>
      <c r="J3252">
        <f>IF(AND(C3252=0,I3252="ФЛ"),G3252*H3252,"")</f>
        <v>92</v>
      </c>
      <c r="K3252" t="str">
        <f>IF(AND(C3252&gt;0,E3252="Нет показаний",I3252="ФЛ"),G3252*H3252,"")</f>
        <v/>
      </c>
    </row>
    <row r="3253" spans="1:11" x14ac:dyDescent="0.25">
      <c r="A3253" s="7">
        <v>442258</v>
      </c>
      <c r="B3253" s="7">
        <f>VLOOKUP(A3253,'Лицевые счета'!$A$1:$K$4570,2,0)</f>
        <v>431516</v>
      </c>
      <c r="C3253">
        <f>COUNTIF('ИПУ и ОКПУ'!$A$2:$A$3258,A3253)</f>
        <v>0</v>
      </c>
      <c r="D3253" t="str">
        <f>IF(C3253&gt;0,VLOOKUP(A3253,'ИПУ и ОКПУ'!$A$1:$O$3258,9,0),"")</f>
        <v/>
      </c>
      <c r="E3253" t="str">
        <f>IF(C3253&gt;0,IF(VLOOKUP(A3253,'ИПУ и ОКПУ'!$A$1:$O$3258,14,0)="Нет показаний","Нет показаний",""),"")</f>
        <v/>
      </c>
      <c r="F3253" t="str">
        <f>IF(AND(C3253&gt;0),SUMIF('ИПУ и ОКПУ'!$A$2:$A$3258,A3253,'ИПУ и ОКПУ'!$O$2:$O$3258),"")</f>
        <v/>
      </c>
      <c r="G3253">
        <f>VLOOKUP(A3253,'Лицевые счета'!$A$2:$K$4570,9,0)</f>
        <v>1</v>
      </c>
      <c r="H3253">
        <f>VLOOKUP(A3253,'Лицевые счета'!$A$2:$K$4570,10,0)</f>
        <v>92</v>
      </c>
      <c r="I3253" t="str">
        <f>VLOOKUP(A3253,'Лицевые счета'!$A$2:$K$4570,6,0)</f>
        <v>ФЛ</v>
      </c>
      <c r="J3253">
        <f>IF(AND(C3253=0,I3253="ФЛ"),G3253*H3253,"")</f>
        <v>92</v>
      </c>
      <c r="K3253" t="str">
        <f>IF(AND(C3253&gt;0,E3253="Нет показаний",I3253="ФЛ"),G3253*H3253,"")</f>
        <v/>
      </c>
    </row>
    <row r="3254" spans="1:11" x14ac:dyDescent="0.25">
      <c r="A3254" s="7">
        <v>442262</v>
      </c>
      <c r="B3254" s="7">
        <f>VLOOKUP(A3254,'Лицевые счета'!$A$1:$K$4570,2,0)</f>
        <v>431516</v>
      </c>
      <c r="C3254">
        <f>COUNTIF('ИПУ и ОКПУ'!$A$2:$A$3258,A3254)</f>
        <v>0</v>
      </c>
      <c r="D3254" t="str">
        <f>IF(C3254&gt;0,VLOOKUP(A3254,'ИПУ и ОКПУ'!$A$1:$O$3258,9,0),"")</f>
        <v/>
      </c>
      <c r="E3254" t="str">
        <f>IF(C3254&gt;0,IF(VLOOKUP(A3254,'ИПУ и ОКПУ'!$A$1:$O$3258,14,0)="Нет показаний","Нет показаний",""),"")</f>
        <v/>
      </c>
      <c r="F3254" t="str">
        <f>IF(AND(C3254&gt;0),SUMIF('ИПУ и ОКПУ'!$A$2:$A$3258,A3254,'ИПУ и ОКПУ'!$O$2:$O$3258),"")</f>
        <v/>
      </c>
      <c r="G3254">
        <f>VLOOKUP(A3254,'Лицевые счета'!$A$2:$K$4570,9,0)</f>
        <v>1</v>
      </c>
      <c r="H3254">
        <f>VLOOKUP(A3254,'Лицевые счета'!$A$2:$K$4570,10,0)</f>
        <v>92</v>
      </c>
      <c r="I3254" t="str">
        <f>VLOOKUP(A3254,'Лицевые счета'!$A$2:$K$4570,6,0)</f>
        <v>ФЛ</v>
      </c>
      <c r="J3254">
        <f>IF(AND(C3254=0,I3254="ФЛ"),G3254*H3254,"")</f>
        <v>92</v>
      </c>
      <c r="K3254" t="str">
        <f>IF(AND(C3254&gt;0,E3254="Нет показаний",I3254="ФЛ"),G3254*H3254,"")</f>
        <v/>
      </c>
    </row>
    <row r="3255" spans="1:11" x14ac:dyDescent="0.25">
      <c r="A3255" s="7">
        <v>442264</v>
      </c>
      <c r="B3255" s="7">
        <f>VLOOKUP(A3255,'Лицевые счета'!$A$1:$K$4570,2,0)</f>
        <v>431516</v>
      </c>
      <c r="C3255">
        <f>COUNTIF('ИПУ и ОКПУ'!$A$2:$A$3258,A3255)</f>
        <v>1</v>
      </c>
      <c r="D3255" t="str">
        <f>IF(C3255&gt;0,VLOOKUP(A3255,'ИПУ и ОКПУ'!$A$1:$O$3258,9,0),"")</f>
        <v>Одноставочный</v>
      </c>
      <c r="E3255" t="str">
        <f>IF(C3255&gt;0,IF(VLOOKUP(A3255,'ИПУ и ОКПУ'!$A$1:$O$3258,14,0)="Нет показаний","Нет показаний",""),"")</f>
        <v>Нет показаний</v>
      </c>
      <c r="F3255">
        <f>IF(AND(C3255&gt;0),SUMIF('ИПУ и ОКПУ'!$A$2:$A$3258,A3255,'ИПУ и ОКПУ'!$O$2:$O$3258),"")</f>
        <v>0</v>
      </c>
      <c r="G3255">
        <f>VLOOKUP(A3255,'Лицевые счета'!$A$2:$K$4570,9,0)</f>
        <v>1</v>
      </c>
      <c r="H3255">
        <f>VLOOKUP(A3255,'Лицевые счета'!$A$2:$K$4570,10,0)</f>
        <v>92</v>
      </c>
      <c r="I3255" t="str">
        <f>VLOOKUP(A3255,'Лицевые счета'!$A$2:$K$4570,6,0)</f>
        <v>ФЛ</v>
      </c>
      <c r="J3255" t="str">
        <f>IF(AND(C3255=0,I3255="ФЛ"),G3255*H3255,"")</f>
        <v/>
      </c>
      <c r="K3255">
        <f>IF(AND(C3255&gt;0,E3255="Нет показаний",I3255="ФЛ"),G3255*H3255,"")</f>
        <v>92</v>
      </c>
    </row>
    <row r="3256" spans="1:11" x14ac:dyDescent="0.25">
      <c r="A3256" s="7">
        <v>442266</v>
      </c>
      <c r="B3256" s="7">
        <f>VLOOKUP(A3256,'Лицевые счета'!$A$1:$K$4570,2,0)</f>
        <v>431516</v>
      </c>
      <c r="C3256">
        <f>COUNTIF('ИПУ и ОКПУ'!$A$2:$A$3258,A3256)</f>
        <v>1</v>
      </c>
      <c r="D3256" t="str">
        <f>IF(C3256&gt;0,VLOOKUP(A3256,'ИПУ и ОКПУ'!$A$1:$O$3258,9,0),"")</f>
        <v>Одноставочный</v>
      </c>
      <c r="E3256" t="str">
        <f>IF(C3256&gt;0,IF(VLOOKUP(A3256,'ИПУ и ОКПУ'!$A$1:$O$3258,14,0)="Нет показаний","Нет показаний",""),"")</f>
        <v/>
      </c>
      <c r="F3256">
        <f>IF(AND(C3256&gt;0),SUMIF('ИПУ и ОКПУ'!$A$2:$A$3258,A3256,'ИПУ и ОКПУ'!$O$2:$O$3258),"")</f>
        <v>52</v>
      </c>
      <c r="G3256">
        <f>VLOOKUP(A3256,'Лицевые счета'!$A$2:$K$4570,9,0)</f>
        <v>1</v>
      </c>
      <c r="H3256">
        <f>VLOOKUP(A3256,'Лицевые счета'!$A$2:$K$4570,10,0)</f>
        <v>92</v>
      </c>
      <c r="I3256" t="str">
        <f>VLOOKUP(A3256,'Лицевые счета'!$A$2:$K$4570,6,0)</f>
        <v>ФЛ</v>
      </c>
      <c r="J3256" t="str">
        <f>IF(AND(C3256=0,I3256="ФЛ"),G3256*H3256,"")</f>
        <v/>
      </c>
      <c r="K3256" t="str">
        <f>IF(AND(C3256&gt;0,E3256="Нет показаний",I3256="ФЛ"),G3256*H3256,"")</f>
        <v/>
      </c>
    </row>
    <row r="3257" spans="1:11" x14ac:dyDescent="0.25">
      <c r="A3257" s="7">
        <v>442268</v>
      </c>
      <c r="B3257" s="7">
        <f>VLOOKUP(A3257,'Лицевые счета'!$A$1:$K$4570,2,0)</f>
        <v>431516</v>
      </c>
      <c r="C3257">
        <f>COUNTIF('ИПУ и ОКПУ'!$A$2:$A$3258,A3257)</f>
        <v>1</v>
      </c>
      <c r="D3257" t="str">
        <f>IF(C3257&gt;0,VLOOKUP(A3257,'ИПУ и ОКПУ'!$A$1:$O$3258,9,0),"")</f>
        <v>Одноставочный</v>
      </c>
      <c r="E3257" t="str">
        <f>IF(C3257&gt;0,IF(VLOOKUP(A3257,'ИПУ и ОКПУ'!$A$1:$O$3258,14,0)="Нет показаний","Нет показаний",""),"")</f>
        <v/>
      </c>
      <c r="F3257">
        <f>IF(AND(C3257&gt;0),SUMIF('ИПУ и ОКПУ'!$A$2:$A$3258,A3257,'ИПУ и ОКПУ'!$O$2:$O$3258),"")</f>
        <v>75</v>
      </c>
      <c r="G3257">
        <f>VLOOKUP(A3257,'Лицевые счета'!$A$2:$K$4570,9,0)</f>
        <v>1</v>
      </c>
      <c r="H3257">
        <f>VLOOKUP(A3257,'Лицевые счета'!$A$2:$K$4570,10,0)</f>
        <v>92</v>
      </c>
      <c r="I3257" t="str">
        <f>VLOOKUP(A3257,'Лицевые счета'!$A$2:$K$4570,6,0)</f>
        <v>ФЛ</v>
      </c>
      <c r="J3257" t="str">
        <f>IF(AND(C3257=0,I3257="ФЛ"),G3257*H3257,"")</f>
        <v/>
      </c>
      <c r="K3257" t="str">
        <f>IF(AND(C3257&gt;0,E3257="Нет показаний",I3257="ФЛ"),G3257*H3257,"")</f>
        <v/>
      </c>
    </row>
    <row r="3258" spans="1:11" x14ac:dyDescent="0.25">
      <c r="A3258" s="7">
        <v>442270</v>
      </c>
      <c r="B3258" s="7">
        <f>VLOOKUP(A3258,'Лицевые счета'!$A$1:$K$4570,2,0)</f>
        <v>431516</v>
      </c>
      <c r="C3258">
        <f>COUNTIF('ИПУ и ОКПУ'!$A$2:$A$3258,A3258)</f>
        <v>0</v>
      </c>
      <c r="D3258" t="str">
        <f>IF(C3258&gt;0,VLOOKUP(A3258,'ИПУ и ОКПУ'!$A$1:$O$3258,9,0),"")</f>
        <v/>
      </c>
      <c r="E3258" t="str">
        <f>IF(C3258&gt;0,IF(VLOOKUP(A3258,'ИПУ и ОКПУ'!$A$1:$O$3258,14,0)="Нет показаний","Нет показаний",""),"")</f>
        <v/>
      </c>
      <c r="F3258" t="str">
        <f>IF(AND(C3258&gt;0),SUMIF('ИПУ и ОКПУ'!$A$2:$A$3258,A3258,'ИПУ и ОКПУ'!$O$2:$O$3258),"")</f>
        <v/>
      </c>
      <c r="G3258">
        <f>VLOOKUP(A3258,'Лицевые счета'!$A$2:$K$4570,9,0)</f>
        <v>1</v>
      </c>
      <c r="H3258">
        <f>VLOOKUP(A3258,'Лицевые счета'!$A$2:$K$4570,10,0)</f>
        <v>92</v>
      </c>
      <c r="I3258" t="str">
        <f>VLOOKUP(A3258,'Лицевые счета'!$A$2:$K$4570,6,0)</f>
        <v>ФЛ</v>
      </c>
      <c r="J3258">
        <f>IF(AND(C3258=0,I3258="ФЛ"),G3258*H3258,"")</f>
        <v>92</v>
      </c>
      <c r="K3258" t="str">
        <f>IF(AND(C3258&gt;0,E3258="Нет показаний",I3258="ФЛ"),G3258*H3258,"")</f>
        <v/>
      </c>
    </row>
    <row r="3259" spans="1:11" x14ac:dyDescent="0.25">
      <c r="A3259" s="7">
        <v>442272</v>
      </c>
      <c r="B3259" s="7">
        <f>VLOOKUP(A3259,'Лицевые счета'!$A$1:$K$4570,2,0)</f>
        <v>431516</v>
      </c>
      <c r="C3259">
        <f>COUNTIF('ИПУ и ОКПУ'!$A$2:$A$3258,A3259)</f>
        <v>0</v>
      </c>
      <c r="D3259" t="str">
        <f>IF(C3259&gt;0,VLOOKUP(A3259,'ИПУ и ОКПУ'!$A$1:$O$3258,9,0),"")</f>
        <v/>
      </c>
      <c r="E3259" t="str">
        <f>IF(C3259&gt;0,IF(VLOOKUP(A3259,'ИПУ и ОКПУ'!$A$1:$O$3258,14,0)="Нет показаний","Нет показаний",""),"")</f>
        <v/>
      </c>
      <c r="F3259" t="str">
        <f>IF(AND(C3259&gt;0),SUMIF('ИПУ и ОКПУ'!$A$2:$A$3258,A3259,'ИПУ и ОКПУ'!$O$2:$O$3258),"")</f>
        <v/>
      </c>
      <c r="G3259">
        <f>VLOOKUP(A3259,'Лицевые счета'!$A$2:$K$4570,9,0)</f>
        <v>1</v>
      </c>
      <c r="H3259">
        <f>VLOOKUP(A3259,'Лицевые счета'!$A$2:$K$4570,10,0)</f>
        <v>92</v>
      </c>
      <c r="I3259" t="str">
        <f>VLOOKUP(A3259,'Лицевые счета'!$A$2:$K$4570,6,0)</f>
        <v>ФЛ</v>
      </c>
      <c r="J3259">
        <f>IF(AND(C3259=0,I3259="ФЛ"),G3259*H3259,"")</f>
        <v>92</v>
      </c>
      <c r="K3259" t="str">
        <f>IF(AND(C3259&gt;0,E3259="Нет показаний",I3259="ФЛ"),G3259*H3259,"")</f>
        <v/>
      </c>
    </row>
    <row r="3260" spans="1:11" x14ac:dyDescent="0.25">
      <c r="A3260" s="7">
        <v>442277</v>
      </c>
      <c r="B3260" s="7">
        <f>VLOOKUP(A3260,'Лицевые счета'!$A$1:$K$4570,2,0)</f>
        <v>431516</v>
      </c>
      <c r="C3260">
        <f>COUNTIF('ИПУ и ОКПУ'!$A$2:$A$3258,A3260)</f>
        <v>1</v>
      </c>
      <c r="D3260" t="str">
        <f>IF(C3260&gt;0,VLOOKUP(A3260,'ИПУ и ОКПУ'!$A$1:$O$3258,9,0),"")</f>
        <v>Одноставочный</v>
      </c>
      <c r="E3260" t="str">
        <f>IF(C3260&gt;0,IF(VLOOKUP(A3260,'ИПУ и ОКПУ'!$A$1:$O$3258,14,0)="Нет показаний","Нет показаний",""),"")</f>
        <v/>
      </c>
      <c r="F3260">
        <f>IF(AND(C3260&gt;0),SUMIF('ИПУ и ОКПУ'!$A$2:$A$3258,A3260,'ИПУ и ОКПУ'!$O$2:$O$3258),"")</f>
        <v>70</v>
      </c>
      <c r="G3260">
        <f>VLOOKUP(A3260,'Лицевые счета'!$A$2:$K$4570,9,0)</f>
        <v>1</v>
      </c>
      <c r="H3260">
        <f>VLOOKUP(A3260,'Лицевые счета'!$A$2:$K$4570,10,0)</f>
        <v>92</v>
      </c>
      <c r="I3260" t="str">
        <f>VLOOKUP(A3260,'Лицевые счета'!$A$2:$K$4570,6,0)</f>
        <v>ФЛ</v>
      </c>
      <c r="J3260" t="str">
        <f>IF(AND(C3260=0,I3260="ФЛ"),G3260*H3260,"")</f>
        <v/>
      </c>
      <c r="K3260" t="str">
        <f>IF(AND(C3260&gt;0,E3260="Нет показаний",I3260="ФЛ"),G3260*H3260,"")</f>
        <v/>
      </c>
    </row>
    <row r="3261" spans="1:11" x14ac:dyDescent="0.25">
      <c r="A3261" s="7">
        <v>442289</v>
      </c>
      <c r="B3261" s="7">
        <f>VLOOKUP(A3261,'Лицевые счета'!$A$1:$K$4570,2,0)</f>
        <v>431516</v>
      </c>
      <c r="C3261">
        <f>COUNTIF('ИПУ и ОКПУ'!$A$2:$A$3258,A3261)</f>
        <v>1</v>
      </c>
      <c r="D3261" t="str">
        <f>IF(C3261&gt;0,VLOOKUP(A3261,'ИПУ и ОКПУ'!$A$1:$O$3258,9,0),"")</f>
        <v>Одноставочный</v>
      </c>
      <c r="E3261" t="str">
        <f>IF(C3261&gt;0,IF(VLOOKUP(A3261,'ИПУ и ОКПУ'!$A$1:$O$3258,14,0)="Нет показаний","Нет показаний",""),"")</f>
        <v>Нет показаний</v>
      </c>
      <c r="F3261">
        <f>IF(AND(C3261&gt;0),SUMIF('ИПУ и ОКПУ'!$A$2:$A$3258,A3261,'ИПУ и ОКПУ'!$O$2:$O$3258),"")</f>
        <v>0</v>
      </c>
      <c r="G3261">
        <f>VLOOKUP(A3261,'Лицевые счета'!$A$2:$K$4570,9,0)</f>
        <v>1</v>
      </c>
      <c r="H3261">
        <f>VLOOKUP(A3261,'Лицевые счета'!$A$2:$K$4570,10,0)</f>
        <v>92</v>
      </c>
      <c r="I3261" t="str">
        <f>VLOOKUP(A3261,'Лицевые счета'!$A$2:$K$4570,6,0)</f>
        <v>ФЛ</v>
      </c>
      <c r="J3261" t="str">
        <f>IF(AND(C3261=0,I3261="ФЛ"),G3261*H3261,"")</f>
        <v/>
      </c>
      <c r="K3261">
        <f>IF(AND(C3261&gt;0,E3261="Нет показаний",I3261="ФЛ"),G3261*H3261,"")</f>
        <v>92</v>
      </c>
    </row>
    <row r="3262" spans="1:11" x14ac:dyDescent="0.25">
      <c r="A3262" s="7">
        <v>442292</v>
      </c>
      <c r="B3262" s="7">
        <f>VLOOKUP(A3262,'Лицевые счета'!$A$1:$K$4570,2,0)</f>
        <v>431516</v>
      </c>
      <c r="C3262">
        <f>COUNTIF('ИПУ и ОКПУ'!$A$2:$A$3258,A3262)</f>
        <v>1</v>
      </c>
      <c r="D3262" t="str">
        <f>IF(C3262&gt;0,VLOOKUP(A3262,'ИПУ и ОКПУ'!$A$1:$O$3258,9,0),"")</f>
        <v>Одноставочный</v>
      </c>
      <c r="E3262" t="str">
        <f>IF(C3262&gt;0,IF(VLOOKUP(A3262,'ИПУ и ОКПУ'!$A$1:$O$3258,14,0)="Нет показаний","Нет показаний",""),"")</f>
        <v/>
      </c>
      <c r="F3262">
        <f>IF(AND(C3262&gt;0),SUMIF('ИПУ и ОКПУ'!$A$2:$A$3258,A3262,'ИПУ и ОКПУ'!$O$2:$O$3258),"")</f>
        <v>60</v>
      </c>
      <c r="G3262">
        <f>VLOOKUP(A3262,'Лицевые счета'!$A$2:$K$4570,9,0)</f>
        <v>1</v>
      </c>
      <c r="H3262">
        <f>VLOOKUP(A3262,'Лицевые счета'!$A$2:$K$4570,10,0)</f>
        <v>92</v>
      </c>
      <c r="I3262" t="str">
        <f>VLOOKUP(A3262,'Лицевые счета'!$A$2:$K$4570,6,0)</f>
        <v>ФЛ</v>
      </c>
      <c r="J3262" t="str">
        <f>IF(AND(C3262=0,I3262="ФЛ"),G3262*H3262,"")</f>
        <v/>
      </c>
      <c r="K3262" t="str">
        <f>IF(AND(C3262&gt;0,E3262="Нет показаний",I3262="ФЛ"),G3262*H3262,"")</f>
        <v/>
      </c>
    </row>
    <row r="3263" spans="1:11" x14ac:dyDescent="0.25">
      <c r="A3263" s="7">
        <v>442313</v>
      </c>
      <c r="B3263" s="7">
        <f>VLOOKUP(A3263,'Лицевые счета'!$A$1:$K$4570,2,0)</f>
        <v>431516</v>
      </c>
      <c r="C3263">
        <f>COUNTIF('ИПУ и ОКПУ'!$A$2:$A$3258,A3263)</f>
        <v>0</v>
      </c>
      <c r="D3263" t="str">
        <f>IF(C3263&gt;0,VLOOKUP(A3263,'ИПУ и ОКПУ'!$A$1:$O$3258,9,0),"")</f>
        <v/>
      </c>
      <c r="E3263" t="str">
        <f>IF(C3263&gt;0,IF(VLOOKUP(A3263,'ИПУ и ОКПУ'!$A$1:$O$3258,14,0)="Нет показаний","Нет показаний",""),"")</f>
        <v/>
      </c>
      <c r="F3263" t="str">
        <f>IF(AND(C3263&gt;0),SUMIF('ИПУ и ОКПУ'!$A$2:$A$3258,A3263,'ИПУ и ОКПУ'!$O$2:$O$3258),"")</f>
        <v/>
      </c>
      <c r="G3263">
        <f>VLOOKUP(A3263,'Лицевые счета'!$A$2:$K$4570,9,0)</f>
        <v>1</v>
      </c>
      <c r="H3263">
        <f>VLOOKUP(A3263,'Лицевые счета'!$A$2:$K$4570,10,0)</f>
        <v>92</v>
      </c>
      <c r="I3263" t="str">
        <f>VLOOKUP(A3263,'Лицевые счета'!$A$2:$K$4570,6,0)</f>
        <v>ФЛ</v>
      </c>
      <c r="J3263">
        <f>IF(AND(C3263=0,I3263="ФЛ"),G3263*H3263,"")</f>
        <v>92</v>
      </c>
      <c r="K3263" t="str">
        <f>IF(AND(C3263&gt;0,E3263="Нет показаний",I3263="ФЛ"),G3263*H3263,"")</f>
        <v/>
      </c>
    </row>
    <row r="3264" spans="1:11" x14ac:dyDescent="0.25">
      <c r="A3264" s="7">
        <v>442318</v>
      </c>
      <c r="B3264" s="7">
        <f>VLOOKUP(A3264,'Лицевые счета'!$A$1:$K$4570,2,0)</f>
        <v>431516</v>
      </c>
      <c r="C3264">
        <f>COUNTIF('ИПУ и ОКПУ'!$A$2:$A$3258,A3264)</f>
        <v>0</v>
      </c>
      <c r="D3264" t="str">
        <f>IF(C3264&gt;0,VLOOKUP(A3264,'ИПУ и ОКПУ'!$A$1:$O$3258,9,0),"")</f>
        <v/>
      </c>
      <c r="E3264" t="str">
        <f>IF(C3264&gt;0,IF(VLOOKUP(A3264,'ИПУ и ОКПУ'!$A$1:$O$3258,14,0)="Нет показаний","Нет показаний",""),"")</f>
        <v/>
      </c>
      <c r="F3264" t="str">
        <f>IF(AND(C3264&gt;0),SUMIF('ИПУ и ОКПУ'!$A$2:$A$3258,A3264,'ИПУ и ОКПУ'!$O$2:$O$3258),"")</f>
        <v/>
      </c>
      <c r="G3264">
        <f>VLOOKUP(A3264,'Лицевые счета'!$A$2:$K$4570,9,0)</f>
        <v>1</v>
      </c>
      <c r="H3264">
        <f>VLOOKUP(A3264,'Лицевые счета'!$A$2:$K$4570,10,0)</f>
        <v>92</v>
      </c>
      <c r="I3264" t="str">
        <f>VLOOKUP(A3264,'Лицевые счета'!$A$2:$K$4570,6,0)</f>
        <v>ФЛ</v>
      </c>
      <c r="J3264">
        <f>IF(AND(C3264=0,I3264="ФЛ"),G3264*H3264,"")</f>
        <v>92</v>
      </c>
      <c r="K3264" t="str">
        <f>IF(AND(C3264&gt;0,E3264="Нет показаний",I3264="ФЛ"),G3264*H3264,"")</f>
        <v/>
      </c>
    </row>
    <row r="3265" spans="1:11" x14ac:dyDescent="0.25">
      <c r="A3265" s="7">
        <v>442321</v>
      </c>
      <c r="B3265" s="7">
        <f>VLOOKUP(A3265,'Лицевые счета'!$A$1:$K$4570,2,0)</f>
        <v>431516</v>
      </c>
      <c r="C3265">
        <f>COUNTIF('ИПУ и ОКПУ'!$A$2:$A$3258,A3265)</f>
        <v>1</v>
      </c>
      <c r="D3265" t="str">
        <f>IF(C3265&gt;0,VLOOKUP(A3265,'ИПУ и ОКПУ'!$A$1:$O$3258,9,0),"")</f>
        <v>Одноставочный</v>
      </c>
      <c r="E3265" t="str">
        <f>IF(C3265&gt;0,IF(VLOOKUP(A3265,'ИПУ и ОКПУ'!$A$1:$O$3258,14,0)="Нет показаний","Нет показаний",""),"")</f>
        <v>Нет показаний</v>
      </c>
      <c r="F3265">
        <f>IF(AND(C3265&gt;0),SUMIF('ИПУ и ОКПУ'!$A$2:$A$3258,A3265,'ИПУ и ОКПУ'!$O$2:$O$3258),"")</f>
        <v>0</v>
      </c>
      <c r="G3265">
        <f>VLOOKUP(A3265,'Лицевые счета'!$A$2:$K$4570,9,0)</f>
        <v>1</v>
      </c>
      <c r="H3265">
        <f>VLOOKUP(A3265,'Лицевые счета'!$A$2:$K$4570,10,0)</f>
        <v>92</v>
      </c>
      <c r="I3265" t="str">
        <f>VLOOKUP(A3265,'Лицевые счета'!$A$2:$K$4570,6,0)</f>
        <v>ФЛ</v>
      </c>
      <c r="J3265" t="str">
        <f>IF(AND(C3265=0,I3265="ФЛ"),G3265*H3265,"")</f>
        <v/>
      </c>
      <c r="K3265">
        <f>IF(AND(C3265&gt;0,E3265="Нет показаний",I3265="ФЛ"),G3265*H3265,"")</f>
        <v>92</v>
      </c>
    </row>
    <row r="3266" spans="1:11" x14ac:dyDescent="0.25">
      <c r="A3266" s="7">
        <v>442325</v>
      </c>
      <c r="B3266" s="7">
        <f>VLOOKUP(A3266,'Лицевые счета'!$A$1:$K$4570,2,0)</f>
        <v>431516</v>
      </c>
      <c r="C3266">
        <f>COUNTIF('ИПУ и ОКПУ'!$A$2:$A$3258,A3266)</f>
        <v>0</v>
      </c>
      <c r="D3266" t="str">
        <f>IF(C3266&gt;0,VLOOKUP(A3266,'ИПУ и ОКПУ'!$A$1:$O$3258,9,0),"")</f>
        <v/>
      </c>
      <c r="E3266" t="str">
        <f>IF(C3266&gt;0,IF(VLOOKUP(A3266,'ИПУ и ОКПУ'!$A$1:$O$3258,14,0)="Нет показаний","Нет показаний",""),"")</f>
        <v/>
      </c>
      <c r="F3266" t="str">
        <f>IF(AND(C3266&gt;0),SUMIF('ИПУ и ОКПУ'!$A$2:$A$3258,A3266,'ИПУ и ОКПУ'!$O$2:$O$3258),"")</f>
        <v/>
      </c>
      <c r="G3266">
        <f>VLOOKUP(A3266,'Лицевые счета'!$A$2:$K$4570,9,0)</f>
        <v>1</v>
      </c>
      <c r="H3266">
        <f>VLOOKUP(A3266,'Лицевые счета'!$A$2:$K$4570,10,0)</f>
        <v>92</v>
      </c>
      <c r="I3266" t="str">
        <f>VLOOKUP(A3266,'Лицевые счета'!$A$2:$K$4570,6,0)</f>
        <v>ФЛ</v>
      </c>
      <c r="J3266">
        <f>IF(AND(C3266=0,I3266="ФЛ"),G3266*H3266,"")</f>
        <v>92</v>
      </c>
      <c r="K3266" t="str">
        <f>IF(AND(C3266&gt;0,E3266="Нет показаний",I3266="ФЛ"),G3266*H3266,"")</f>
        <v/>
      </c>
    </row>
    <row r="3267" spans="1:11" x14ac:dyDescent="0.25">
      <c r="A3267" s="7">
        <v>442328</v>
      </c>
      <c r="B3267" s="7">
        <f>VLOOKUP(A3267,'Лицевые счета'!$A$1:$K$4570,2,0)</f>
        <v>431516</v>
      </c>
      <c r="C3267">
        <f>COUNTIF('ИПУ и ОКПУ'!$A$2:$A$3258,A3267)</f>
        <v>1</v>
      </c>
      <c r="D3267" t="str">
        <f>IF(C3267&gt;0,VLOOKUP(A3267,'ИПУ и ОКПУ'!$A$1:$O$3258,9,0),"")</f>
        <v>Одноставочный</v>
      </c>
      <c r="E3267" t="str">
        <f>IF(C3267&gt;0,IF(VLOOKUP(A3267,'ИПУ и ОКПУ'!$A$1:$O$3258,14,0)="Нет показаний","Нет показаний",""),"")</f>
        <v>Нет показаний</v>
      </c>
      <c r="F3267">
        <f>IF(AND(C3267&gt;0),SUMIF('ИПУ и ОКПУ'!$A$2:$A$3258,A3267,'ИПУ и ОКПУ'!$O$2:$O$3258),"")</f>
        <v>0</v>
      </c>
      <c r="G3267">
        <f>VLOOKUP(A3267,'Лицевые счета'!$A$2:$K$4570,9,0)</f>
        <v>1</v>
      </c>
      <c r="H3267">
        <f>VLOOKUP(A3267,'Лицевые счета'!$A$2:$K$4570,10,0)</f>
        <v>92</v>
      </c>
      <c r="I3267" t="str">
        <f>VLOOKUP(A3267,'Лицевые счета'!$A$2:$K$4570,6,0)</f>
        <v>ФЛ</v>
      </c>
      <c r="J3267" t="str">
        <f>IF(AND(C3267=0,I3267="ФЛ"),G3267*H3267,"")</f>
        <v/>
      </c>
      <c r="K3267">
        <f>IF(AND(C3267&gt;0,E3267="Нет показаний",I3267="ФЛ"),G3267*H3267,"")</f>
        <v>92</v>
      </c>
    </row>
    <row r="3268" spans="1:11" x14ac:dyDescent="0.25">
      <c r="A3268" s="7">
        <v>442331</v>
      </c>
      <c r="B3268" s="7">
        <f>VLOOKUP(A3268,'Лицевые счета'!$A$1:$K$4570,2,0)</f>
        <v>431516</v>
      </c>
      <c r="C3268">
        <f>COUNTIF('ИПУ и ОКПУ'!$A$2:$A$3258,A3268)</f>
        <v>0</v>
      </c>
      <c r="D3268" t="str">
        <f>IF(C3268&gt;0,VLOOKUP(A3268,'ИПУ и ОКПУ'!$A$1:$O$3258,9,0),"")</f>
        <v/>
      </c>
      <c r="E3268" t="str">
        <f>IF(C3268&gt;0,IF(VLOOKUP(A3268,'ИПУ и ОКПУ'!$A$1:$O$3258,14,0)="Нет показаний","Нет показаний",""),"")</f>
        <v/>
      </c>
      <c r="F3268" t="str">
        <f>IF(AND(C3268&gt;0),SUMIF('ИПУ и ОКПУ'!$A$2:$A$3258,A3268,'ИПУ и ОКПУ'!$O$2:$O$3258),"")</f>
        <v/>
      </c>
      <c r="G3268">
        <f>VLOOKUP(A3268,'Лицевые счета'!$A$2:$K$4570,9,0)</f>
        <v>1</v>
      </c>
      <c r="H3268">
        <f>VLOOKUP(A3268,'Лицевые счета'!$A$2:$K$4570,10,0)</f>
        <v>92</v>
      </c>
      <c r="I3268" t="str">
        <f>VLOOKUP(A3268,'Лицевые счета'!$A$2:$K$4570,6,0)</f>
        <v>ФЛ</v>
      </c>
      <c r="J3268">
        <f>IF(AND(C3268=0,I3268="ФЛ"),G3268*H3268,"")</f>
        <v>92</v>
      </c>
      <c r="K3268" t="str">
        <f>IF(AND(C3268&gt;0,E3268="Нет показаний",I3268="ФЛ"),G3268*H3268,"")</f>
        <v/>
      </c>
    </row>
    <row r="3269" spans="1:11" x14ac:dyDescent="0.25">
      <c r="A3269" s="7">
        <v>442336</v>
      </c>
      <c r="B3269" s="7">
        <f>VLOOKUP(A3269,'Лицевые счета'!$A$1:$K$4570,2,0)</f>
        <v>431516</v>
      </c>
      <c r="C3269">
        <f>COUNTIF('ИПУ и ОКПУ'!$A$2:$A$3258,A3269)</f>
        <v>1</v>
      </c>
      <c r="D3269" t="str">
        <f>IF(C3269&gt;0,VLOOKUP(A3269,'ИПУ и ОКПУ'!$A$1:$O$3258,9,0),"")</f>
        <v>Одноставочный</v>
      </c>
      <c r="E3269" t="str">
        <f>IF(C3269&gt;0,IF(VLOOKUP(A3269,'ИПУ и ОКПУ'!$A$1:$O$3258,14,0)="Нет показаний","Нет показаний",""),"")</f>
        <v>Нет показаний</v>
      </c>
      <c r="F3269">
        <f>IF(AND(C3269&gt;0),SUMIF('ИПУ и ОКПУ'!$A$2:$A$3258,A3269,'ИПУ и ОКПУ'!$O$2:$O$3258),"")</f>
        <v>0</v>
      </c>
      <c r="G3269">
        <f>VLOOKUP(A3269,'Лицевые счета'!$A$2:$K$4570,9,0)</f>
        <v>1</v>
      </c>
      <c r="H3269">
        <f>VLOOKUP(A3269,'Лицевые счета'!$A$2:$K$4570,10,0)</f>
        <v>92</v>
      </c>
      <c r="I3269" t="str">
        <f>VLOOKUP(A3269,'Лицевые счета'!$A$2:$K$4570,6,0)</f>
        <v>ФЛ</v>
      </c>
      <c r="J3269" t="str">
        <f>IF(AND(C3269=0,I3269="ФЛ"),G3269*H3269,"")</f>
        <v/>
      </c>
      <c r="K3269">
        <f>IF(AND(C3269&gt;0,E3269="Нет показаний",I3269="ФЛ"),G3269*H3269,"")</f>
        <v>92</v>
      </c>
    </row>
    <row r="3270" spans="1:11" x14ac:dyDescent="0.25">
      <c r="A3270" s="7">
        <v>442339</v>
      </c>
      <c r="B3270" s="7">
        <f>VLOOKUP(A3270,'Лицевые счета'!$A$1:$K$4570,2,0)</f>
        <v>431516</v>
      </c>
      <c r="C3270">
        <f>COUNTIF('ИПУ и ОКПУ'!$A$2:$A$3258,A3270)</f>
        <v>1</v>
      </c>
      <c r="D3270" t="str">
        <f>IF(C3270&gt;0,VLOOKUP(A3270,'ИПУ и ОКПУ'!$A$1:$O$3258,9,0),"")</f>
        <v>Одноставочный</v>
      </c>
      <c r="E3270" t="str">
        <f>IF(C3270&gt;0,IF(VLOOKUP(A3270,'ИПУ и ОКПУ'!$A$1:$O$3258,14,0)="Нет показаний","Нет показаний",""),"")</f>
        <v>Нет показаний</v>
      </c>
      <c r="F3270">
        <f>IF(AND(C3270&gt;0),SUMIF('ИПУ и ОКПУ'!$A$2:$A$3258,A3270,'ИПУ и ОКПУ'!$O$2:$O$3258),"")</f>
        <v>0</v>
      </c>
      <c r="G3270">
        <f>VLOOKUP(A3270,'Лицевые счета'!$A$2:$K$4570,9,0)</f>
        <v>1</v>
      </c>
      <c r="H3270">
        <f>VLOOKUP(A3270,'Лицевые счета'!$A$2:$K$4570,10,0)</f>
        <v>92</v>
      </c>
      <c r="I3270" t="str">
        <f>VLOOKUP(A3270,'Лицевые счета'!$A$2:$K$4570,6,0)</f>
        <v>ФЛ</v>
      </c>
      <c r="J3270" t="str">
        <f>IF(AND(C3270=0,I3270="ФЛ"),G3270*H3270,"")</f>
        <v/>
      </c>
      <c r="K3270">
        <f>IF(AND(C3270&gt;0,E3270="Нет показаний",I3270="ФЛ"),G3270*H3270,"")</f>
        <v>92</v>
      </c>
    </row>
    <row r="3271" spans="1:11" x14ac:dyDescent="0.25">
      <c r="A3271" s="7">
        <v>442340</v>
      </c>
      <c r="B3271" s="7">
        <f>VLOOKUP(A3271,'Лицевые счета'!$A$1:$K$4570,2,0)</f>
        <v>431516</v>
      </c>
      <c r="C3271">
        <f>COUNTIF('ИПУ и ОКПУ'!$A$2:$A$3258,A3271)</f>
        <v>1</v>
      </c>
      <c r="D3271" t="str">
        <f>IF(C3271&gt;0,VLOOKUP(A3271,'ИПУ и ОКПУ'!$A$1:$O$3258,9,0),"")</f>
        <v>Одноставочный</v>
      </c>
      <c r="E3271" t="str">
        <f>IF(C3271&gt;0,IF(VLOOKUP(A3271,'ИПУ и ОКПУ'!$A$1:$O$3258,14,0)="Нет показаний","Нет показаний",""),"")</f>
        <v>Нет показаний</v>
      </c>
      <c r="F3271">
        <f>IF(AND(C3271&gt;0),SUMIF('ИПУ и ОКПУ'!$A$2:$A$3258,A3271,'ИПУ и ОКПУ'!$O$2:$O$3258),"")</f>
        <v>0</v>
      </c>
      <c r="G3271">
        <f>VLOOKUP(A3271,'Лицевые счета'!$A$2:$K$4570,9,0)</f>
        <v>1</v>
      </c>
      <c r="H3271">
        <f>VLOOKUP(A3271,'Лицевые счета'!$A$2:$K$4570,10,0)</f>
        <v>92</v>
      </c>
      <c r="I3271" t="str">
        <f>VLOOKUP(A3271,'Лицевые счета'!$A$2:$K$4570,6,0)</f>
        <v>ФЛ</v>
      </c>
      <c r="J3271" t="str">
        <f>IF(AND(C3271=0,I3271="ФЛ"),G3271*H3271,"")</f>
        <v/>
      </c>
      <c r="K3271">
        <f>IF(AND(C3271&gt;0,E3271="Нет показаний",I3271="ФЛ"),G3271*H3271,"")</f>
        <v>92</v>
      </c>
    </row>
    <row r="3272" spans="1:11" x14ac:dyDescent="0.25">
      <c r="A3272" s="7">
        <v>442343</v>
      </c>
      <c r="B3272" s="7">
        <f>VLOOKUP(A3272,'Лицевые счета'!$A$1:$K$4570,2,0)</f>
        <v>431516</v>
      </c>
      <c r="C3272">
        <f>COUNTIF('ИПУ и ОКПУ'!$A$2:$A$3258,A3272)</f>
        <v>1</v>
      </c>
      <c r="D3272" t="str">
        <f>IF(C3272&gt;0,VLOOKUP(A3272,'ИПУ и ОКПУ'!$A$1:$O$3258,9,0),"")</f>
        <v>Одноставочный</v>
      </c>
      <c r="E3272" t="str">
        <f>IF(C3272&gt;0,IF(VLOOKUP(A3272,'ИПУ и ОКПУ'!$A$1:$O$3258,14,0)="Нет показаний","Нет показаний",""),"")</f>
        <v/>
      </c>
      <c r="F3272">
        <f>IF(AND(C3272&gt;0),SUMIF('ИПУ и ОКПУ'!$A$2:$A$3258,A3272,'ИПУ и ОКПУ'!$O$2:$O$3258),"")</f>
        <v>0</v>
      </c>
      <c r="G3272">
        <f>VLOOKUP(A3272,'Лицевые счета'!$A$2:$K$4570,9,0)</f>
        <v>1</v>
      </c>
      <c r="H3272">
        <f>VLOOKUP(A3272,'Лицевые счета'!$A$2:$K$4570,10,0)</f>
        <v>92</v>
      </c>
      <c r="I3272" t="str">
        <f>VLOOKUP(A3272,'Лицевые счета'!$A$2:$K$4570,6,0)</f>
        <v>ФЛ</v>
      </c>
      <c r="J3272" t="str">
        <f>IF(AND(C3272=0,I3272="ФЛ"),G3272*H3272,"")</f>
        <v/>
      </c>
      <c r="K3272" t="str">
        <f>IF(AND(C3272&gt;0,E3272="Нет показаний",I3272="ФЛ"),G3272*H3272,"")</f>
        <v/>
      </c>
    </row>
    <row r="3273" spans="1:11" x14ac:dyDescent="0.25">
      <c r="A3273" s="7">
        <v>442347</v>
      </c>
      <c r="B3273" s="7">
        <f>VLOOKUP(A3273,'Лицевые счета'!$A$1:$K$4570,2,0)</f>
        <v>431516</v>
      </c>
      <c r="C3273">
        <f>COUNTIF('ИПУ и ОКПУ'!$A$2:$A$3258,A3273)</f>
        <v>0</v>
      </c>
      <c r="D3273" t="str">
        <f>IF(C3273&gt;0,VLOOKUP(A3273,'ИПУ и ОКПУ'!$A$1:$O$3258,9,0),"")</f>
        <v/>
      </c>
      <c r="E3273" t="str">
        <f>IF(C3273&gt;0,IF(VLOOKUP(A3273,'ИПУ и ОКПУ'!$A$1:$O$3258,14,0)="Нет показаний","Нет показаний",""),"")</f>
        <v/>
      </c>
      <c r="F3273" t="str">
        <f>IF(AND(C3273&gt;0),SUMIF('ИПУ и ОКПУ'!$A$2:$A$3258,A3273,'ИПУ и ОКПУ'!$O$2:$O$3258),"")</f>
        <v/>
      </c>
      <c r="G3273">
        <f>VLOOKUP(A3273,'Лицевые счета'!$A$2:$K$4570,9,0)</f>
        <v>1</v>
      </c>
      <c r="H3273">
        <f>VLOOKUP(A3273,'Лицевые счета'!$A$2:$K$4570,10,0)</f>
        <v>92</v>
      </c>
      <c r="I3273" t="str">
        <f>VLOOKUP(A3273,'Лицевые счета'!$A$2:$K$4570,6,0)</f>
        <v>ФЛ</v>
      </c>
      <c r="J3273">
        <f>IF(AND(C3273=0,I3273="ФЛ"),G3273*H3273,"")</f>
        <v>92</v>
      </c>
      <c r="K3273" t="str">
        <f>IF(AND(C3273&gt;0,E3273="Нет показаний",I3273="ФЛ"),G3273*H3273,"")</f>
        <v/>
      </c>
    </row>
    <row r="3274" spans="1:11" x14ac:dyDescent="0.25">
      <c r="A3274" s="7">
        <v>442348</v>
      </c>
      <c r="B3274" s="7">
        <f>VLOOKUP(A3274,'Лицевые счета'!$A$1:$K$4570,2,0)</f>
        <v>431516</v>
      </c>
      <c r="C3274">
        <f>COUNTIF('ИПУ и ОКПУ'!$A$2:$A$3258,A3274)</f>
        <v>0</v>
      </c>
      <c r="D3274" t="str">
        <f>IF(C3274&gt;0,VLOOKUP(A3274,'ИПУ и ОКПУ'!$A$1:$O$3258,9,0),"")</f>
        <v/>
      </c>
      <c r="E3274" t="str">
        <f>IF(C3274&gt;0,IF(VLOOKUP(A3274,'ИПУ и ОКПУ'!$A$1:$O$3258,14,0)="Нет показаний","Нет показаний",""),"")</f>
        <v/>
      </c>
      <c r="F3274" t="str">
        <f>IF(AND(C3274&gt;0),SUMIF('ИПУ и ОКПУ'!$A$2:$A$3258,A3274,'ИПУ и ОКПУ'!$O$2:$O$3258),"")</f>
        <v/>
      </c>
      <c r="G3274">
        <f>VLOOKUP(A3274,'Лицевые счета'!$A$2:$K$4570,9,0)</f>
        <v>1</v>
      </c>
      <c r="H3274">
        <f>VLOOKUP(A3274,'Лицевые счета'!$A$2:$K$4570,10,0)</f>
        <v>92</v>
      </c>
      <c r="I3274" t="str">
        <f>VLOOKUP(A3274,'Лицевые счета'!$A$2:$K$4570,6,0)</f>
        <v>ФЛ</v>
      </c>
      <c r="J3274">
        <f>IF(AND(C3274=0,I3274="ФЛ"),G3274*H3274,"")</f>
        <v>92</v>
      </c>
      <c r="K3274" t="str">
        <f>IF(AND(C3274&gt;0,E3274="Нет показаний",I3274="ФЛ"),G3274*H3274,"")</f>
        <v/>
      </c>
    </row>
    <row r="3275" spans="1:11" x14ac:dyDescent="0.25">
      <c r="A3275" s="7">
        <v>442350</v>
      </c>
      <c r="B3275" s="7">
        <f>VLOOKUP(A3275,'Лицевые счета'!$A$1:$K$4570,2,0)</f>
        <v>431516</v>
      </c>
      <c r="C3275">
        <f>COUNTIF('ИПУ и ОКПУ'!$A$2:$A$3258,A3275)</f>
        <v>0</v>
      </c>
      <c r="D3275" t="str">
        <f>IF(C3275&gt;0,VLOOKUP(A3275,'ИПУ и ОКПУ'!$A$1:$O$3258,9,0),"")</f>
        <v/>
      </c>
      <c r="E3275" t="str">
        <f>IF(C3275&gt;0,IF(VLOOKUP(A3275,'ИПУ и ОКПУ'!$A$1:$O$3258,14,0)="Нет показаний","Нет показаний",""),"")</f>
        <v/>
      </c>
      <c r="F3275" t="str">
        <f>IF(AND(C3275&gt;0),SUMIF('ИПУ и ОКПУ'!$A$2:$A$3258,A3275,'ИПУ и ОКПУ'!$O$2:$O$3258),"")</f>
        <v/>
      </c>
      <c r="G3275">
        <f>VLOOKUP(A3275,'Лицевые счета'!$A$2:$K$4570,9,0)</f>
        <v>1</v>
      </c>
      <c r="H3275">
        <f>VLOOKUP(A3275,'Лицевые счета'!$A$2:$K$4570,10,0)</f>
        <v>92</v>
      </c>
      <c r="I3275" t="str">
        <f>VLOOKUP(A3275,'Лицевые счета'!$A$2:$K$4570,6,0)</f>
        <v>ФЛ</v>
      </c>
      <c r="J3275">
        <f>IF(AND(C3275=0,I3275="ФЛ"),G3275*H3275,"")</f>
        <v>92</v>
      </c>
      <c r="K3275" t="str">
        <f>IF(AND(C3275&gt;0,E3275="Нет показаний",I3275="ФЛ"),G3275*H3275,"")</f>
        <v/>
      </c>
    </row>
    <row r="3276" spans="1:11" x14ac:dyDescent="0.25">
      <c r="A3276" s="7">
        <v>442357</v>
      </c>
      <c r="B3276" s="7">
        <f>VLOOKUP(A3276,'Лицевые счета'!$A$1:$K$4570,2,0)</f>
        <v>431516</v>
      </c>
      <c r="C3276">
        <f>COUNTIF('ИПУ и ОКПУ'!$A$2:$A$3258,A3276)</f>
        <v>0</v>
      </c>
      <c r="D3276" t="str">
        <f>IF(C3276&gt;0,VLOOKUP(A3276,'ИПУ и ОКПУ'!$A$1:$O$3258,9,0),"")</f>
        <v/>
      </c>
      <c r="E3276" t="str">
        <f>IF(C3276&gt;0,IF(VLOOKUP(A3276,'ИПУ и ОКПУ'!$A$1:$O$3258,14,0)="Нет показаний","Нет показаний",""),"")</f>
        <v/>
      </c>
      <c r="F3276" t="str">
        <f>IF(AND(C3276&gt;0),SUMIF('ИПУ и ОКПУ'!$A$2:$A$3258,A3276,'ИПУ и ОКПУ'!$O$2:$O$3258),"")</f>
        <v/>
      </c>
      <c r="G3276">
        <f>VLOOKUP(A3276,'Лицевые счета'!$A$2:$K$4570,9,0)</f>
        <v>1</v>
      </c>
      <c r="H3276">
        <f>VLOOKUP(A3276,'Лицевые счета'!$A$2:$K$4570,10,0)</f>
        <v>92</v>
      </c>
      <c r="I3276" t="str">
        <f>VLOOKUP(A3276,'Лицевые счета'!$A$2:$K$4570,6,0)</f>
        <v>ФЛ</v>
      </c>
      <c r="J3276">
        <f>IF(AND(C3276=0,I3276="ФЛ"),G3276*H3276,"")</f>
        <v>92</v>
      </c>
      <c r="K3276" t="str">
        <f>IF(AND(C3276&gt;0,E3276="Нет показаний",I3276="ФЛ"),G3276*H3276,"")</f>
        <v/>
      </c>
    </row>
    <row r="3277" spans="1:11" x14ac:dyDescent="0.25">
      <c r="A3277" s="7">
        <v>442359</v>
      </c>
      <c r="B3277" s="7">
        <f>VLOOKUP(A3277,'Лицевые счета'!$A$1:$K$4570,2,0)</f>
        <v>431516</v>
      </c>
      <c r="C3277">
        <f>COUNTIF('ИПУ и ОКПУ'!$A$2:$A$3258,A3277)</f>
        <v>0</v>
      </c>
      <c r="D3277" t="str">
        <f>IF(C3277&gt;0,VLOOKUP(A3277,'ИПУ и ОКПУ'!$A$1:$O$3258,9,0),"")</f>
        <v/>
      </c>
      <c r="E3277" t="str">
        <f>IF(C3277&gt;0,IF(VLOOKUP(A3277,'ИПУ и ОКПУ'!$A$1:$O$3258,14,0)="Нет показаний","Нет показаний",""),"")</f>
        <v/>
      </c>
      <c r="F3277" t="str">
        <f>IF(AND(C3277&gt;0),SUMIF('ИПУ и ОКПУ'!$A$2:$A$3258,A3277,'ИПУ и ОКПУ'!$O$2:$O$3258),"")</f>
        <v/>
      </c>
      <c r="G3277">
        <f>VLOOKUP(A3277,'Лицевые счета'!$A$2:$K$4570,9,0)</f>
        <v>1</v>
      </c>
      <c r="H3277">
        <f>VLOOKUP(A3277,'Лицевые счета'!$A$2:$K$4570,10,0)</f>
        <v>92</v>
      </c>
      <c r="I3277" t="str">
        <f>VLOOKUP(A3277,'Лицевые счета'!$A$2:$K$4570,6,0)</f>
        <v>ФЛ</v>
      </c>
      <c r="J3277">
        <f>IF(AND(C3277=0,I3277="ФЛ"),G3277*H3277,"")</f>
        <v>92</v>
      </c>
      <c r="K3277" t="str">
        <f>IF(AND(C3277&gt;0,E3277="Нет показаний",I3277="ФЛ"),G3277*H3277,"")</f>
        <v/>
      </c>
    </row>
    <row r="3278" spans="1:11" x14ac:dyDescent="0.25">
      <c r="A3278" s="7">
        <v>442363</v>
      </c>
      <c r="B3278" s="7">
        <f>VLOOKUP(A3278,'Лицевые счета'!$A$1:$K$4570,2,0)</f>
        <v>431516</v>
      </c>
      <c r="C3278">
        <f>COUNTIF('ИПУ и ОКПУ'!$A$2:$A$3258,A3278)</f>
        <v>0</v>
      </c>
      <c r="D3278" t="str">
        <f>IF(C3278&gt;0,VLOOKUP(A3278,'ИПУ и ОКПУ'!$A$1:$O$3258,9,0),"")</f>
        <v/>
      </c>
      <c r="E3278" t="str">
        <f>IF(C3278&gt;0,IF(VLOOKUP(A3278,'ИПУ и ОКПУ'!$A$1:$O$3258,14,0)="Нет показаний","Нет показаний",""),"")</f>
        <v/>
      </c>
      <c r="F3278" t="str">
        <f>IF(AND(C3278&gt;0),SUMIF('ИПУ и ОКПУ'!$A$2:$A$3258,A3278,'ИПУ и ОКПУ'!$O$2:$O$3258),"")</f>
        <v/>
      </c>
      <c r="G3278">
        <f>VLOOKUP(A3278,'Лицевые счета'!$A$2:$K$4570,9,0)</f>
        <v>1</v>
      </c>
      <c r="H3278">
        <f>VLOOKUP(A3278,'Лицевые счета'!$A$2:$K$4570,10,0)</f>
        <v>92</v>
      </c>
      <c r="I3278" t="str">
        <f>VLOOKUP(A3278,'Лицевые счета'!$A$2:$K$4570,6,0)</f>
        <v>ФЛ</v>
      </c>
      <c r="J3278">
        <f>IF(AND(C3278=0,I3278="ФЛ"),G3278*H3278,"")</f>
        <v>92</v>
      </c>
      <c r="K3278" t="str">
        <f>IF(AND(C3278&gt;0,E3278="Нет показаний",I3278="ФЛ"),G3278*H3278,"")</f>
        <v/>
      </c>
    </row>
    <row r="3279" spans="1:11" x14ac:dyDescent="0.25">
      <c r="A3279" s="7">
        <v>442367</v>
      </c>
      <c r="B3279" s="7">
        <f>VLOOKUP(A3279,'Лицевые счета'!$A$1:$K$4570,2,0)</f>
        <v>431516</v>
      </c>
      <c r="C3279">
        <f>COUNTIF('ИПУ и ОКПУ'!$A$2:$A$3258,A3279)</f>
        <v>0</v>
      </c>
      <c r="D3279" t="str">
        <f>IF(C3279&gt;0,VLOOKUP(A3279,'ИПУ и ОКПУ'!$A$1:$O$3258,9,0),"")</f>
        <v/>
      </c>
      <c r="E3279" t="str">
        <f>IF(C3279&gt;0,IF(VLOOKUP(A3279,'ИПУ и ОКПУ'!$A$1:$O$3258,14,0)="Нет показаний","Нет показаний",""),"")</f>
        <v/>
      </c>
      <c r="F3279" t="str">
        <f>IF(AND(C3279&gt;0),SUMIF('ИПУ и ОКПУ'!$A$2:$A$3258,A3279,'ИПУ и ОКПУ'!$O$2:$O$3258),"")</f>
        <v/>
      </c>
      <c r="G3279">
        <f>VLOOKUP(A3279,'Лицевые счета'!$A$2:$K$4570,9,0)</f>
        <v>1</v>
      </c>
      <c r="H3279">
        <f>VLOOKUP(A3279,'Лицевые счета'!$A$2:$K$4570,10,0)</f>
        <v>92</v>
      </c>
      <c r="I3279" t="str">
        <f>VLOOKUP(A3279,'Лицевые счета'!$A$2:$K$4570,6,0)</f>
        <v>ФЛ</v>
      </c>
      <c r="J3279">
        <f>IF(AND(C3279=0,I3279="ФЛ"),G3279*H3279,"")</f>
        <v>92</v>
      </c>
      <c r="K3279" t="str">
        <f>IF(AND(C3279&gt;0,E3279="Нет показаний",I3279="ФЛ"),G3279*H3279,"")</f>
        <v/>
      </c>
    </row>
    <row r="3280" spans="1:11" x14ac:dyDescent="0.25">
      <c r="A3280" s="7">
        <v>442369</v>
      </c>
      <c r="B3280" s="7">
        <f>VLOOKUP(A3280,'Лицевые счета'!$A$1:$K$4570,2,0)</f>
        <v>431516</v>
      </c>
      <c r="C3280">
        <f>COUNTIF('ИПУ и ОКПУ'!$A$2:$A$3258,A3280)</f>
        <v>1</v>
      </c>
      <c r="D3280" t="str">
        <f>IF(C3280&gt;0,VLOOKUP(A3280,'ИПУ и ОКПУ'!$A$1:$O$3258,9,0),"")</f>
        <v>Одноставочный</v>
      </c>
      <c r="E3280" t="str">
        <f>IF(C3280&gt;0,IF(VLOOKUP(A3280,'ИПУ и ОКПУ'!$A$1:$O$3258,14,0)="Нет показаний","Нет показаний",""),"")</f>
        <v>Нет показаний</v>
      </c>
      <c r="F3280">
        <f>IF(AND(C3280&gt;0),SUMIF('ИПУ и ОКПУ'!$A$2:$A$3258,A3280,'ИПУ и ОКПУ'!$O$2:$O$3258),"")</f>
        <v>0</v>
      </c>
      <c r="G3280">
        <f>VLOOKUP(A3280,'Лицевые счета'!$A$2:$K$4570,9,0)</f>
        <v>1</v>
      </c>
      <c r="H3280">
        <f>VLOOKUP(A3280,'Лицевые счета'!$A$2:$K$4570,10,0)</f>
        <v>92</v>
      </c>
      <c r="I3280" t="str">
        <f>VLOOKUP(A3280,'Лицевые счета'!$A$2:$K$4570,6,0)</f>
        <v>ФЛ</v>
      </c>
      <c r="J3280" t="str">
        <f>IF(AND(C3280=0,I3280="ФЛ"),G3280*H3280,"")</f>
        <v/>
      </c>
      <c r="K3280">
        <f>IF(AND(C3280&gt;0,E3280="Нет показаний",I3280="ФЛ"),G3280*H3280,"")</f>
        <v>92</v>
      </c>
    </row>
    <row r="3281" spans="1:11" x14ac:dyDescent="0.25">
      <c r="A3281" s="7">
        <v>442372</v>
      </c>
      <c r="B3281" s="7">
        <f>VLOOKUP(A3281,'Лицевые счета'!$A$1:$K$4570,2,0)</f>
        <v>431516</v>
      </c>
      <c r="C3281">
        <f>COUNTIF('ИПУ и ОКПУ'!$A$2:$A$3258,A3281)</f>
        <v>1</v>
      </c>
      <c r="D3281" t="str">
        <f>IF(C3281&gt;0,VLOOKUP(A3281,'ИПУ и ОКПУ'!$A$1:$O$3258,9,0),"")</f>
        <v>Одноставочный</v>
      </c>
      <c r="E3281" t="str">
        <f>IF(C3281&gt;0,IF(VLOOKUP(A3281,'ИПУ и ОКПУ'!$A$1:$O$3258,14,0)="Нет показаний","Нет показаний",""),"")</f>
        <v>Нет показаний</v>
      </c>
      <c r="F3281">
        <f>IF(AND(C3281&gt;0),SUMIF('ИПУ и ОКПУ'!$A$2:$A$3258,A3281,'ИПУ и ОКПУ'!$O$2:$O$3258),"")</f>
        <v>0</v>
      </c>
      <c r="G3281">
        <f>VLOOKUP(A3281,'Лицевые счета'!$A$2:$K$4570,9,0)</f>
        <v>1</v>
      </c>
      <c r="H3281">
        <f>VLOOKUP(A3281,'Лицевые счета'!$A$2:$K$4570,10,0)</f>
        <v>92</v>
      </c>
      <c r="I3281" t="str">
        <f>VLOOKUP(A3281,'Лицевые счета'!$A$2:$K$4570,6,0)</f>
        <v>ФЛ</v>
      </c>
      <c r="J3281" t="str">
        <f>IF(AND(C3281=0,I3281="ФЛ"),G3281*H3281,"")</f>
        <v/>
      </c>
      <c r="K3281">
        <f>IF(AND(C3281&gt;0,E3281="Нет показаний",I3281="ФЛ"),G3281*H3281,"")</f>
        <v>92</v>
      </c>
    </row>
    <row r="3282" spans="1:11" x14ac:dyDescent="0.25">
      <c r="A3282" s="7">
        <v>442376</v>
      </c>
      <c r="B3282" s="7">
        <f>VLOOKUP(A3282,'Лицевые счета'!$A$1:$K$4570,2,0)</f>
        <v>431516</v>
      </c>
      <c r="C3282">
        <f>COUNTIF('ИПУ и ОКПУ'!$A$2:$A$3258,A3282)</f>
        <v>0</v>
      </c>
      <c r="D3282" t="str">
        <f>IF(C3282&gt;0,VLOOKUP(A3282,'ИПУ и ОКПУ'!$A$1:$O$3258,9,0),"")</f>
        <v/>
      </c>
      <c r="E3282" t="str">
        <f>IF(C3282&gt;0,IF(VLOOKUP(A3282,'ИПУ и ОКПУ'!$A$1:$O$3258,14,0)="Нет показаний","Нет показаний",""),"")</f>
        <v/>
      </c>
      <c r="F3282" t="str">
        <f>IF(AND(C3282&gt;0),SUMIF('ИПУ и ОКПУ'!$A$2:$A$3258,A3282,'ИПУ и ОКПУ'!$O$2:$O$3258),"")</f>
        <v/>
      </c>
      <c r="G3282">
        <f>VLOOKUP(A3282,'Лицевые счета'!$A$2:$K$4570,9,0)</f>
        <v>1</v>
      </c>
      <c r="H3282">
        <f>VLOOKUP(A3282,'Лицевые счета'!$A$2:$K$4570,10,0)</f>
        <v>92</v>
      </c>
      <c r="I3282" t="str">
        <f>VLOOKUP(A3282,'Лицевые счета'!$A$2:$K$4570,6,0)</f>
        <v>ФЛ</v>
      </c>
      <c r="J3282">
        <f>IF(AND(C3282=0,I3282="ФЛ"),G3282*H3282,"")</f>
        <v>92</v>
      </c>
      <c r="K3282" t="str">
        <f>IF(AND(C3282&gt;0,E3282="Нет показаний",I3282="ФЛ"),G3282*H3282,"")</f>
        <v/>
      </c>
    </row>
    <row r="3283" spans="1:11" x14ac:dyDescent="0.25">
      <c r="A3283" s="7">
        <v>442379</v>
      </c>
      <c r="B3283" s="7">
        <f>VLOOKUP(A3283,'Лицевые счета'!$A$1:$K$4570,2,0)</f>
        <v>431516</v>
      </c>
      <c r="C3283">
        <f>COUNTIF('ИПУ и ОКПУ'!$A$2:$A$3258,A3283)</f>
        <v>0</v>
      </c>
      <c r="D3283" t="str">
        <f>IF(C3283&gt;0,VLOOKUP(A3283,'ИПУ и ОКПУ'!$A$1:$O$3258,9,0),"")</f>
        <v/>
      </c>
      <c r="E3283" t="str">
        <f>IF(C3283&gt;0,IF(VLOOKUP(A3283,'ИПУ и ОКПУ'!$A$1:$O$3258,14,0)="Нет показаний","Нет показаний",""),"")</f>
        <v/>
      </c>
      <c r="F3283" t="str">
        <f>IF(AND(C3283&gt;0),SUMIF('ИПУ и ОКПУ'!$A$2:$A$3258,A3283,'ИПУ и ОКПУ'!$O$2:$O$3258),"")</f>
        <v/>
      </c>
      <c r="G3283">
        <f>VLOOKUP(A3283,'Лицевые счета'!$A$2:$K$4570,9,0)</f>
        <v>1</v>
      </c>
      <c r="H3283">
        <f>VLOOKUP(A3283,'Лицевые счета'!$A$2:$K$4570,10,0)</f>
        <v>92</v>
      </c>
      <c r="I3283" t="str">
        <f>VLOOKUP(A3283,'Лицевые счета'!$A$2:$K$4570,6,0)</f>
        <v>ФЛ</v>
      </c>
      <c r="J3283">
        <f>IF(AND(C3283=0,I3283="ФЛ"),G3283*H3283,"")</f>
        <v>92</v>
      </c>
      <c r="K3283" t="str">
        <f>IF(AND(C3283&gt;0,E3283="Нет показаний",I3283="ФЛ"),G3283*H3283,"")</f>
        <v/>
      </c>
    </row>
    <row r="3284" spans="1:11" x14ac:dyDescent="0.25">
      <c r="A3284" s="7">
        <v>442382</v>
      </c>
      <c r="B3284" s="7">
        <f>VLOOKUP(A3284,'Лицевые счета'!$A$1:$K$4570,2,0)</f>
        <v>431516</v>
      </c>
      <c r="C3284">
        <f>COUNTIF('ИПУ и ОКПУ'!$A$2:$A$3258,A3284)</f>
        <v>1</v>
      </c>
      <c r="D3284" t="str">
        <f>IF(C3284&gt;0,VLOOKUP(A3284,'ИПУ и ОКПУ'!$A$1:$O$3258,9,0),"")</f>
        <v>Одноставочный</v>
      </c>
      <c r="E3284" t="str">
        <f>IF(C3284&gt;0,IF(VLOOKUP(A3284,'ИПУ и ОКПУ'!$A$1:$O$3258,14,0)="Нет показаний","Нет показаний",""),"")</f>
        <v>Нет показаний</v>
      </c>
      <c r="F3284">
        <f>IF(AND(C3284&gt;0),SUMIF('ИПУ и ОКПУ'!$A$2:$A$3258,A3284,'ИПУ и ОКПУ'!$O$2:$O$3258),"")</f>
        <v>0</v>
      </c>
      <c r="G3284">
        <f>VLOOKUP(A3284,'Лицевые счета'!$A$2:$K$4570,9,0)</f>
        <v>1</v>
      </c>
      <c r="H3284">
        <f>VLOOKUP(A3284,'Лицевые счета'!$A$2:$K$4570,10,0)</f>
        <v>92</v>
      </c>
      <c r="I3284" t="str">
        <f>VLOOKUP(A3284,'Лицевые счета'!$A$2:$K$4570,6,0)</f>
        <v>ФЛ</v>
      </c>
      <c r="J3284" t="str">
        <f>IF(AND(C3284=0,I3284="ФЛ"),G3284*H3284,"")</f>
        <v/>
      </c>
      <c r="K3284">
        <f>IF(AND(C3284&gt;0,E3284="Нет показаний",I3284="ФЛ"),G3284*H3284,"")</f>
        <v>92</v>
      </c>
    </row>
    <row r="3285" spans="1:11" x14ac:dyDescent="0.25">
      <c r="A3285" s="7">
        <v>442383</v>
      </c>
      <c r="B3285" s="7">
        <f>VLOOKUP(A3285,'Лицевые счета'!$A$1:$K$4570,2,0)</f>
        <v>431516</v>
      </c>
      <c r="C3285">
        <f>COUNTIF('ИПУ и ОКПУ'!$A$2:$A$3258,A3285)</f>
        <v>1</v>
      </c>
      <c r="D3285" t="str">
        <f>IF(C3285&gt;0,VLOOKUP(A3285,'ИПУ и ОКПУ'!$A$1:$O$3258,9,0),"")</f>
        <v>Одноставочный</v>
      </c>
      <c r="E3285" t="str">
        <f>IF(C3285&gt;0,IF(VLOOKUP(A3285,'ИПУ и ОКПУ'!$A$1:$O$3258,14,0)="Нет показаний","Нет показаний",""),"")</f>
        <v>Нет показаний</v>
      </c>
      <c r="F3285">
        <f>IF(AND(C3285&gt;0),SUMIF('ИПУ и ОКПУ'!$A$2:$A$3258,A3285,'ИПУ и ОКПУ'!$O$2:$O$3258),"")</f>
        <v>0</v>
      </c>
      <c r="G3285">
        <f>VLOOKUP(A3285,'Лицевые счета'!$A$2:$K$4570,9,0)</f>
        <v>1</v>
      </c>
      <c r="H3285">
        <f>VLOOKUP(A3285,'Лицевые счета'!$A$2:$K$4570,10,0)</f>
        <v>92</v>
      </c>
      <c r="I3285" t="str">
        <f>VLOOKUP(A3285,'Лицевые счета'!$A$2:$K$4570,6,0)</f>
        <v>ФЛ</v>
      </c>
      <c r="J3285" t="str">
        <f>IF(AND(C3285=0,I3285="ФЛ"),G3285*H3285,"")</f>
        <v/>
      </c>
      <c r="K3285">
        <f>IF(AND(C3285&gt;0,E3285="Нет показаний",I3285="ФЛ"),G3285*H3285,"")</f>
        <v>92</v>
      </c>
    </row>
    <row r="3286" spans="1:11" x14ac:dyDescent="0.25">
      <c r="A3286" s="7">
        <v>442387</v>
      </c>
      <c r="B3286" s="7">
        <f>VLOOKUP(A3286,'Лицевые счета'!$A$1:$K$4570,2,0)</f>
        <v>431516</v>
      </c>
      <c r="C3286">
        <f>COUNTIF('ИПУ и ОКПУ'!$A$2:$A$3258,A3286)</f>
        <v>1</v>
      </c>
      <c r="D3286" t="str">
        <f>IF(C3286&gt;0,VLOOKUP(A3286,'ИПУ и ОКПУ'!$A$1:$O$3258,9,0),"")</f>
        <v>Одноставочный</v>
      </c>
      <c r="E3286" t="str">
        <f>IF(C3286&gt;0,IF(VLOOKUP(A3286,'ИПУ и ОКПУ'!$A$1:$O$3258,14,0)="Нет показаний","Нет показаний",""),"")</f>
        <v/>
      </c>
      <c r="F3286">
        <f>IF(AND(C3286&gt;0),SUMIF('ИПУ и ОКПУ'!$A$2:$A$3258,A3286,'ИПУ и ОКПУ'!$O$2:$O$3258),"")</f>
        <v>43</v>
      </c>
      <c r="G3286">
        <f>VLOOKUP(A3286,'Лицевые счета'!$A$2:$K$4570,9,0)</f>
        <v>1</v>
      </c>
      <c r="H3286">
        <f>VLOOKUP(A3286,'Лицевые счета'!$A$2:$K$4570,10,0)</f>
        <v>92</v>
      </c>
      <c r="I3286" t="str">
        <f>VLOOKUP(A3286,'Лицевые счета'!$A$2:$K$4570,6,0)</f>
        <v>ФЛ</v>
      </c>
      <c r="J3286" t="str">
        <f>IF(AND(C3286=0,I3286="ФЛ"),G3286*H3286,"")</f>
        <v/>
      </c>
      <c r="K3286" t="str">
        <f>IF(AND(C3286&gt;0,E3286="Нет показаний",I3286="ФЛ"),G3286*H3286,"")</f>
        <v/>
      </c>
    </row>
    <row r="3287" spans="1:11" x14ac:dyDescent="0.25">
      <c r="A3287" s="7">
        <v>442399</v>
      </c>
      <c r="B3287" s="7">
        <f>VLOOKUP(A3287,'Лицевые счета'!$A$1:$K$4570,2,0)</f>
        <v>431517</v>
      </c>
      <c r="C3287">
        <f>COUNTIF('ИПУ и ОКПУ'!$A$2:$A$3258,A3287)</f>
        <v>0</v>
      </c>
      <c r="D3287" t="str">
        <f>IF(C3287&gt;0,VLOOKUP(A3287,'ИПУ и ОКПУ'!$A$1:$O$3258,9,0),"")</f>
        <v/>
      </c>
      <c r="E3287" t="str">
        <f>IF(C3287&gt;0,IF(VLOOKUP(A3287,'ИПУ и ОКПУ'!$A$1:$O$3258,14,0)="Нет показаний","Нет показаний",""),"")</f>
        <v/>
      </c>
      <c r="F3287" t="str">
        <f>IF(AND(C3287&gt;0),SUMIF('ИПУ и ОКПУ'!$A$2:$A$3258,A3287,'ИПУ и ОКПУ'!$O$2:$O$3258),"")</f>
        <v/>
      </c>
      <c r="G3287">
        <f>VLOOKUP(A3287,'Лицевые счета'!$A$2:$K$4570,9,0)</f>
        <v>1</v>
      </c>
      <c r="H3287">
        <f>VLOOKUP(A3287,'Лицевые счета'!$A$2:$K$4570,10,0)</f>
        <v>92</v>
      </c>
      <c r="I3287" t="str">
        <f>VLOOKUP(A3287,'Лицевые счета'!$A$2:$K$4570,6,0)</f>
        <v>ФЛ</v>
      </c>
      <c r="J3287">
        <f>IF(AND(C3287=0,I3287="ФЛ"),G3287*H3287,"")</f>
        <v>92</v>
      </c>
      <c r="K3287" t="str">
        <f>IF(AND(C3287&gt;0,E3287="Нет показаний",I3287="ФЛ"),G3287*H3287,"")</f>
        <v/>
      </c>
    </row>
    <row r="3288" spans="1:11" x14ac:dyDescent="0.25">
      <c r="A3288" s="7">
        <v>442400</v>
      </c>
      <c r="B3288" s="7">
        <f>VLOOKUP(A3288,'Лицевые счета'!$A$1:$K$4570,2,0)</f>
        <v>431517</v>
      </c>
      <c r="C3288">
        <f>COUNTIF('ИПУ и ОКПУ'!$A$2:$A$3258,A3288)</f>
        <v>0</v>
      </c>
      <c r="D3288" t="str">
        <f>IF(C3288&gt;0,VLOOKUP(A3288,'ИПУ и ОКПУ'!$A$1:$O$3258,9,0),"")</f>
        <v/>
      </c>
      <c r="E3288" t="str">
        <f>IF(C3288&gt;0,IF(VLOOKUP(A3288,'ИПУ и ОКПУ'!$A$1:$O$3258,14,0)="Нет показаний","Нет показаний",""),"")</f>
        <v/>
      </c>
      <c r="F3288" t="str">
        <f>IF(AND(C3288&gt;0),SUMIF('ИПУ и ОКПУ'!$A$2:$A$3258,A3288,'ИПУ и ОКПУ'!$O$2:$O$3258),"")</f>
        <v/>
      </c>
      <c r="G3288">
        <f>VLOOKUP(A3288,'Лицевые счета'!$A$2:$K$4570,9,0)</f>
        <v>1</v>
      </c>
      <c r="H3288">
        <f>VLOOKUP(A3288,'Лицевые счета'!$A$2:$K$4570,10,0)</f>
        <v>92</v>
      </c>
      <c r="I3288" t="str">
        <f>VLOOKUP(A3288,'Лицевые счета'!$A$2:$K$4570,6,0)</f>
        <v>ФЛ</v>
      </c>
      <c r="J3288">
        <f>IF(AND(C3288=0,I3288="ФЛ"),G3288*H3288,"")</f>
        <v>92</v>
      </c>
      <c r="K3288" t="str">
        <f>IF(AND(C3288&gt;0,E3288="Нет показаний",I3288="ФЛ"),G3288*H3288,"")</f>
        <v/>
      </c>
    </row>
    <row r="3289" spans="1:11" x14ac:dyDescent="0.25">
      <c r="A3289" s="7">
        <v>442402</v>
      </c>
      <c r="B3289" s="7">
        <f>VLOOKUP(A3289,'Лицевые счета'!$A$1:$K$4570,2,0)</f>
        <v>431517</v>
      </c>
      <c r="C3289">
        <f>COUNTIF('ИПУ и ОКПУ'!$A$2:$A$3258,A3289)</f>
        <v>1</v>
      </c>
      <c r="D3289" t="str">
        <f>IF(C3289&gt;0,VLOOKUP(A3289,'ИПУ и ОКПУ'!$A$1:$O$3258,9,0),"")</f>
        <v>Одноставочный</v>
      </c>
      <c r="E3289" t="str">
        <f>IF(C3289&gt;0,IF(VLOOKUP(A3289,'ИПУ и ОКПУ'!$A$1:$O$3258,14,0)="Нет показаний","Нет показаний",""),"")</f>
        <v>Нет показаний</v>
      </c>
      <c r="F3289">
        <f>IF(AND(C3289&gt;0),SUMIF('ИПУ и ОКПУ'!$A$2:$A$3258,A3289,'ИПУ и ОКПУ'!$O$2:$O$3258),"")</f>
        <v>0</v>
      </c>
      <c r="G3289">
        <f>VLOOKUP(A3289,'Лицевые счета'!$A$2:$K$4570,9,0)</f>
        <v>1</v>
      </c>
      <c r="H3289">
        <f>VLOOKUP(A3289,'Лицевые счета'!$A$2:$K$4570,10,0)</f>
        <v>92</v>
      </c>
      <c r="I3289" t="str">
        <f>VLOOKUP(A3289,'Лицевые счета'!$A$2:$K$4570,6,0)</f>
        <v>ФЛ</v>
      </c>
      <c r="J3289" t="str">
        <f>IF(AND(C3289=0,I3289="ФЛ"),G3289*H3289,"")</f>
        <v/>
      </c>
      <c r="K3289">
        <f>IF(AND(C3289&gt;0,E3289="Нет показаний",I3289="ФЛ"),G3289*H3289,"")</f>
        <v>92</v>
      </c>
    </row>
    <row r="3290" spans="1:11" x14ac:dyDescent="0.25">
      <c r="A3290" s="7">
        <v>442404</v>
      </c>
      <c r="B3290" s="7">
        <f>VLOOKUP(A3290,'Лицевые счета'!$A$1:$K$4570,2,0)</f>
        <v>431517</v>
      </c>
      <c r="C3290">
        <f>COUNTIF('ИПУ и ОКПУ'!$A$2:$A$3258,A3290)</f>
        <v>0</v>
      </c>
      <c r="D3290" t="str">
        <f>IF(C3290&gt;0,VLOOKUP(A3290,'ИПУ и ОКПУ'!$A$1:$O$3258,9,0),"")</f>
        <v/>
      </c>
      <c r="E3290" t="str">
        <f>IF(C3290&gt;0,IF(VLOOKUP(A3290,'ИПУ и ОКПУ'!$A$1:$O$3258,14,0)="Нет показаний","Нет показаний",""),"")</f>
        <v/>
      </c>
      <c r="F3290" t="str">
        <f>IF(AND(C3290&gt;0),SUMIF('ИПУ и ОКПУ'!$A$2:$A$3258,A3290,'ИПУ и ОКПУ'!$O$2:$O$3258),"")</f>
        <v/>
      </c>
      <c r="G3290">
        <f>VLOOKUP(A3290,'Лицевые счета'!$A$2:$K$4570,9,0)</f>
        <v>1</v>
      </c>
      <c r="H3290">
        <f>VLOOKUP(A3290,'Лицевые счета'!$A$2:$K$4570,10,0)</f>
        <v>92</v>
      </c>
      <c r="I3290" t="str">
        <f>VLOOKUP(A3290,'Лицевые счета'!$A$2:$K$4570,6,0)</f>
        <v>ФЛ</v>
      </c>
      <c r="J3290">
        <f>IF(AND(C3290=0,I3290="ФЛ"),G3290*H3290,"")</f>
        <v>92</v>
      </c>
      <c r="K3290" t="str">
        <f>IF(AND(C3290&gt;0,E3290="Нет показаний",I3290="ФЛ"),G3290*H3290,"")</f>
        <v/>
      </c>
    </row>
    <row r="3291" spans="1:11" x14ac:dyDescent="0.25">
      <c r="A3291" s="7">
        <v>442407</v>
      </c>
      <c r="B3291" s="7">
        <f>VLOOKUP(A3291,'Лицевые счета'!$A$1:$K$4570,2,0)</f>
        <v>431517</v>
      </c>
      <c r="C3291">
        <f>COUNTIF('ИПУ и ОКПУ'!$A$2:$A$3258,A3291)</f>
        <v>0</v>
      </c>
      <c r="D3291" t="str">
        <f>IF(C3291&gt;0,VLOOKUP(A3291,'ИПУ и ОКПУ'!$A$1:$O$3258,9,0),"")</f>
        <v/>
      </c>
      <c r="E3291" t="str">
        <f>IF(C3291&gt;0,IF(VLOOKUP(A3291,'ИПУ и ОКПУ'!$A$1:$O$3258,14,0)="Нет показаний","Нет показаний",""),"")</f>
        <v/>
      </c>
      <c r="F3291" t="str">
        <f>IF(AND(C3291&gt;0),SUMIF('ИПУ и ОКПУ'!$A$2:$A$3258,A3291,'ИПУ и ОКПУ'!$O$2:$O$3258),"")</f>
        <v/>
      </c>
      <c r="G3291">
        <f>VLOOKUP(A3291,'Лицевые счета'!$A$2:$K$4570,9,0)</f>
        <v>1</v>
      </c>
      <c r="H3291">
        <f>VLOOKUP(A3291,'Лицевые счета'!$A$2:$K$4570,10,0)</f>
        <v>92</v>
      </c>
      <c r="I3291" t="str">
        <f>VLOOKUP(A3291,'Лицевые счета'!$A$2:$K$4570,6,0)</f>
        <v>ФЛ</v>
      </c>
      <c r="J3291">
        <f>IF(AND(C3291=0,I3291="ФЛ"),G3291*H3291,"")</f>
        <v>92</v>
      </c>
      <c r="K3291" t="str">
        <f>IF(AND(C3291&gt;0,E3291="Нет показаний",I3291="ФЛ"),G3291*H3291,"")</f>
        <v/>
      </c>
    </row>
    <row r="3292" spans="1:11" x14ac:dyDescent="0.25">
      <c r="A3292" s="7">
        <v>442408</v>
      </c>
      <c r="B3292" s="7">
        <f>VLOOKUP(A3292,'Лицевые счета'!$A$1:$K$4570,2,0)</f>
        <v>431517</v>
      </c>
      <c r="C3292">
        <f>COUNTIF('ИПУ и ОКПУ'!$A$2:$A$3258,A3292)</f>
        <v>0</v>
      </c>
      <c r="D3292" t="str">
        <f>IF(C3292&gt;0,VLOOKUP(A3292,'ИПУ и ОКПУ'!$A$1:$O$3258,9,0),"")</f>
        <v/>
      </c>
      <c r="E3292" t="str">
        <f>IF(C3292&gt;0,IF(VLOOKUP(A3292,'ИПУ и ОКПУ'!$A$1:$O$3258,14,0)="Нет показаний","Нет показаний",""),"")</f>
        <v/>
      </c>
      <c r="F3292" t="str">
        <f>IF(AND(C3292&gt;0),SUMIF('ИПУ и ОКПУ'!$A$2:$A$3258,A3292,'ИПУ и ОКПУ'!$O$2:$O$3258),"")</f>
        <v/>
      </c>
      <c r="G3292">
        <f>VLOOKUP(A3292,'Лицевые счета'!$A$2:$K$4570,9,0)</f>
        <v>1</v>
      </c>
      <c r="H3292">
        <f>VLOOKUP(A3292,'Лицевые счета'!$A$2:$K$4570,10,0)</f>
        <v>92</v>
      </c>
      <c r="I3292" t="str">
        <f>VLOOKUP(A3292,'Лицевые счета'!$A$2:$K$4570,6,0)</f>
        <v>ФЛ</v>
      </c>
      <c r="J3292">
        <f>IF(AND(C3292=0,I3292="ФЛ"),G3292*H3292,"")</f>
        <v>92</v>
      </c>
      <c r="K3292" t="str">
        <f>IF(AND(C3292&gt;0,E3292="Нет показаний",I3292="ФЛ"),G3292*H3292,"")</f>
        <v/>
      </c>
    </row>
    <row r="3293" spans="1:11" x14ac:dyDescent="0.25">
      <c r="A3293" s="7">
        <v>442410</v>
      </c>
      <c r="B3293" s="7">
        <f>VLOOKUP(A3293,'Лицевые счета'!$A$1:$K$4570,2,0)</f>
        <v>431517</v>
      </c>
      <c r="C3293">
        <f>COUNTIF('ИПУ и ОКПУ'!$A$2:$A$3258,A3293)</f>
        <v>0</v>
      </c>
      <c r="D3293" t="str">
        <f>IF(C3293&gt;0,VLOOKUP(A3293,'ИПУ и ОКПУ'!$A$1:$O$3258,9,0),"")</f>
        <v/>
      </c>
      <c r="E3293" t="str">
        <f>IF(C3293&gt;0,IF(VLOOKUP(A3293,'ИПУ и ОКПУ'!$A$1:$O$3258,14,0)="Нет показаний","Нет показаний",""),"")</f>
        <v/>
      </c>
      <c r="F3293" t="str">
        <f>IF(AND(C3293&gt;0),SUMIF('ИПУ и ОКПУ'!$A$2:$A$3258,A3293,'ИПУ и ОКПУ'!$O$2:$O$3258),"")</f>
        <v/>
      </c>
      <c r="G3293">
        <f>VLOOKUP(A3293,'Лицевые счета'!$A$2:$K$4570,9,0)</f>
        <v>1</v>
      </c>
      <c r="H3293">
        <f>VLOOKUP(A3293,'Лицевые счета'!$A$2:$K$4570,10,0)</f>
        <v>92</v>
      </c>
      <c r="I3293" t="str">
        <f>VLOOKUP(A3293,'Лицевые счета'!$A$2:$K$4570,6,0)</f>
        <v>ФЛ</v>
      </c>
      <c r="J3293">
        <f>IF(AND(C3293=0,I3293="ФЛ"),G3293*H3293,"")</f>
        <v>92</v>
      </c>
      <c r="K3293" t="str">
        <f>IF(AND(C3293&gt;0,E3293="Нет показаний",I3293="ФЛ"),G3293*H3293,"")</f>
        <v/>
      </c>
    </row>
    <row r="3294" spans="1:11" x14ac:dyDescent="0.25">
      <c r="A3294" s="7">
        <v>442411</v>
      </c>
      <c r="B3294" s="7">
        <f>VLOOKUP(A3294,'Лицевые счета'!$A$1:$K$4570,2,0)</f>
        <v>431517</v>
      </c>
      <c r="C3294">
        <f>COUNTIF('ИПУ и ОКПУ'!$A$2:$A$3258,A3294)</f>
        <v>0</v>
      </c>
      <c r="D3294" t="str">
        <f>IF(C3294&gt;0,VLOOKUP(A3294,'ИПУ и ОКПУ'!$A$1:$O$3258,9,0),"")</f>
        <v/>
      </c>
      <c r="E3294" t="str">
        <f>IF(C3294&gt;0,IF(VLOOKUP(A3294,'ИПУ и ОКПУ'!$A$1:$O$3258,14,0)="Нет показаний","Нет показаний",""),"")</f>
        <v/>
      </c>
      <c r="F3294" t="str">
        <f>IF(AND(C3294&gt;0),SUMIF('ИПУ и ОКПУ'!$A$2:$A$3258,A3294,'ИПУ и ОКПУ'!$O$2:$O$3258),"")</f>
        <v/>
      </c>
      <c r="G3294">
        <f>VLOOKUP(A3294,'Лицевые счета'!$A$2:$K$4570,9,0)</f>
        <v>1</v>
      </c>
      <c r="H3294">
        <f>VLOOKUP(A3294,'Лицевые счета'!$A$2:$K$4570,10,0)</f>
        <v>92</v>
      </c>
      <c r="I3294" t="str">
        <f>VLOOKUP(A3294,'Лицевые счета'!$A$2:$K$4570,6,0)</f>
        <v>ФЛ</v>
      </c>
      <c r="J3294">
        <f>IF(AND(C3294=0,I3294="ФЛ"),G3294*H3294,"")</f>
        <v>92</v>
      </c>
      <c r="K3294" t="str">
        <f>IF(AND(C3294&gt;0,E3294="Нет показаний",I3294="ФЛ"),G3294*H3294,"")</f>
        <v/>
      </c>
    </row>
    <row r="3295" spans="1:11" x14ac:dyDescent="0.25">
      <c r="A3295" s="7">
        <v>442412</v>
      </c>
      <c r="B3295" s="7">
        <f>VLOOKUP(A3295,'Лицевые счета'!$A$1:$K$4570,2,0)</f>
        <v>431517</v>
      </c>
      <c r="C3295">
        <f>COUNTIF('ИПУ и ОКПУ'!$A$2:$A$3258,A3295)</f>
        <v>0</v>
      </c>
      <c r="D3295" t="str">
        <f>IF(C3295&gt;0,VLOOKUP(A3295,'ИПУ и ОКПУ'!$A$1:$O$3258,9,0),"")</f>
        <v/>
      </c>
      <c r="E3295" t="str">
        <f>IF(C3295&gt;0,IF(VLOOKUP(A3295,'ИПУ и ОКПУ'!$A$1:$O$3258,14,0)="Нет показаний","Нет показаний",""),"")</f>
        <v/>
      </c>
      <c r="F3295" t="str">
        <f>IF(AND(C3295&gt;0),SUMIF('ИПУ и ОКПУ'!$A$2:$A$3258,A3295,'ИПУ и ОКПУ'!$O$2:$O$3258),"")</f>
        <v/>
      </c>
      <c r="G3295">
        <f>VLOOKUP(A3295,'Лицевые счета'!$A$2:$K$4570,9,0)</f>
        <v>1</v>
      </c>
      <c r="H3295">
        <f>VLOOKUP(A3295,'Лицевые счета'!$A$2:$K$4570,10,0)</f>
        <v>92</v>
      </c>
      <c r="I3295" t="str">
        <f>VLOOKUP(A3295,'Лицевые счета'!$A$2:$K$4570,6,0)</f>
        <v>ФЛ</v>
      </c>
      <c r="J3295">
        <f>IF(AND(C3295=0,I3295="ФЛ"),G3295*H3295,"")</f>
        <v>92</v>
      </c>
      <c r="K3295" t="str">
        <f>IF(AND(C3295&gt;0,E3295="Нет показаний",I3295="ФЛ"),G3295*H3295,"")</f>
        <v/>
      </c>
    </row>
    <row r="3296" spans="1:11" x14ac:dyDescent="0.25">
      <c r="A3296" s="7">
        <v>442414</v>
      </c>
      <c r="B3296" s="7">
        <f>VLOOKUP(A3296,'Лицевые счета'!$A$1:$K$4570,2,0)</f>
        <v>431517</v>
      </c>
      <c r="C3296">
        <f>COUNTIF('ИПУ и ОКПУ'!$A$2:$A$3258,A3296)</f>
        <v>0</v>
      </c>
      <c r="D3296" t="str">
        <f>IF(C3296&gt;0,VLOOKUP(A3296,'ИПУ и ОКПУ'!$A$1:$O$3258,9,0),"")</f>
        <v/>
      </c>
      <c r="E3296" t="str">
        <f>IF(C3296&gt;0,IF(VLOOKUP(A3296,'ИПУ и ОКПУ'!$A$1:$O$3258,14,0)="Нет показаний","Нет показаний",""),"")</f>
        <v/>
      </c>
      <c r="F3296" t="str">
        <f>IF(AND(C3296&gt;0),SUMIF('ИПУ и ОКПУ'!$A$2:$A$3258,A3296,'ИПУ и ОКПУ'!$O$2:$O$3258),"")</f>
        <v/>
      </c>
      <c r="G3296">
        <f>VLOOKUP(A3296,'Лицевые счета'!$A$2:$K$4570,9,0)</f>
        <v>1</v>
      </c>
      <c r="H3296">
        <f>VLOOKUP(A3296,'Лицевые счета'!$A$2:$K$4570,10,0)</f>
        <v>92</v>
      </c>
      <c r="I3296" t="str">
        <f>VLOOKUP(A3296,'Лицевые счета'!$A$2:$K$4570,6,0)</f>
        <v>ФЛ</v>
      </c>
      <c r="J3296">
        <f>IF(AND(C3296=0,I3296="ФЛ"),G3296*H3296,"")</f>
        <v>92</v>
      </c>
      <c r="K3296" t="str">
        <f>IF(AND(C3296&gt;0,E3296="Нет показаний",I3296="ФЛ"),G3296*H3296,"")</f>
        <v/>
      </c>
    </row>
    <row r="3297" spans="1:11" x14ac:dyDescent="0.25">
      <c r="A3297" s="7">
        <v>442416</v>
      </c>
      <c r="B3297" s="7">
        <f>VLOOKUP(A3297,'Лицевые счета'!$A$1:$K$4570,2,0)</f>
        <v>431517</v>
      </c>
      <c r="C3297">
        <f>COUNTIF('ИПУ и ОКПУ'!$A$2:$A$3258,A3297)</f>
        <v>0</v>
      </c>
      <c r="D3297" t="str">
        <f>IF(C3297&gt;0,VLOOKUP(A3297,'ИПУ и ОКПУ'!$A$1:$O$3258,9,0),"")</f>
        <v/>
      </c>
      <c r="E3297" t="str">
        <f>IF(C3297&gt;0,IF(VLOOKUP(A3297,'ИПУ и ОКПУ'!$A$1:$O$3258,14,0)="Нет показаний","Нет показаний",""),"")</f>
        <v/>
      </c>
      <c r="F3297" t="str">
        <f>IF(AND(C3297&gt;0),SUMIF('ИПУ и ОКПУ'!$A$2:$A$3258,A3297,'ИПУ и ОКПУ'!$O$2:$O$3258),"")</f>
        <v/>
      </c>
      <c r="G3297">
        <f>VLOOKUP(A3297,'Лицевые счета'!$A$2:$K$4570,9,0)</f>
        <v>1</v>
      </c>
      <c r="H3297">
        <f>VLOOKUP(A3297,'Лицевые счета'!$A$2:$K$4570,10,0)</f>
        <v>92</v>
      </c>
      <c r="I3297" t="str">
        <f>VLOOKUP(A3297,'Лицевые счета'!$A$2:$K$4570,6,0)</f>
        <v>ФЛ</v>
      </c>
      <c r="J3297">
        <f>IF(AND(C3297=0,I3297="ФЛ"),G3297*H3297,"")</f>
        <v>92</v>
      </c>
      <c r="K3297" t="str">
        <f>IF(AND(C3297&gt;0,E3297="Нет показаний",I3297="ФЛ"),G3297*H3297,"")</f>
        <v/>
      </c>
    </row>
    <row r="3298" spans="1:11" x14ac:dyDescent="0.25">
      <c r="A3298" s="7">
        <v>442420</v>
      </c>
      <c r="B3298" s="7">
        <f>VLOOKUP(A3298,'Лицевые счета'!$A$1:$K$4570,2,0)</f>
        <v>431517</v>
      </c>
      <c r="C3298">
        <f>COUNTIF('ИПУ и ОКПУ'!$A$2:$A$3258,A3298)</f>
        <v>0</v>
      </c>
      <c r="D3298" t="str">
        <f>IF(C3298&gt;0,VLOOKUP(A3298,'ИПУ и ОКПУ'!$A$1:$O$3258,9,0),"")</f>
        <v/>
      </c>
      <c r="E3298" t="str">
        <f>IF(C3298&gt;0,IF(VLOOKUP(A3298,'ИПУ и ОКПУ'!$A$1:$O$3258,14,0)="Нет показаний","Нет показаний",""),"")</f>
        <v/>
      </c>
      <c r="F3298" t="str">
        <f>IF(AND(C3298&gt;0),SUMIF('ИПУ и ОКПУ'!$A$2:$A$3258,A3298,'ИПУ и ОКПУ'!$O$2:$O$3258),"")</f>
        <v/>
      </c>
      <c r="G3298">
        <f>VLOOKUP(A3298,'Лицевые счета'!$A$2:$K$4570,9,0)</f>
        <v>1</v>
      </c>
      <c r="H3298">
        <f>VLOOKUP(A3298,'Лицевые счета'!$A$2:$K$4570,10,0)</f>
        <v>92</v>
      </c>
      <c r="I3298" t="str">
        <f>VLOOKUP(A3298,'Лицевые счета'!$A$2:$K$4570,6,0)</f>
        <v>ФЛ</v>
      </c>
      <c r="J3298">
        <f>IF(AND(C3298=0,I3298="ФЛ"),G3298*H3298,"")</f>
        <v>92</v>
      </c>
      <c r="K3298" t="str">
        <f>IF(AND(C3298&gt;0,E3298="Нет показаний",I3298="ФЛ"),G3298*H3298,"")</f>
        <v/>
      </c>
    </row>
    <row r="3299" spans="1:11" x14ac:dyDescent="0.25">
      <c r="A3299" s="7">
        <v>442422</v>
      </c>
      <c r="B3299" s="7">
        <f>VLOOKUP(A3299,'Лицевые счета'!$A$1:$K$4570,2,0)</f>
        <v>431517</v>
      </c>
      <c r="C3299">
        <f>COUNTIF('ИПУ и ОКПУ'!$A$2:$A$3258,A3299)</f>
        <v>0</v>
      </c>
      <c r="D3299" t="str">
        <f>IF(C3299&gt;0,VLOOKUP(A3299,'ИПУ и ОКПУ'!$A$1:$O$3258,9,0),"")</f>
        <v/>
      </c>
      <c r="E3299" t="str">
        <f>IF(C3299&gt;0,IF(VLOOKUP(A3299,'ИПУ и ОКПУ'!$A$1:$O$3258,14,0)="Нет показаний","Нет показаний",""),"")</f>
        <v/>
      </c>
      <c r="F3299" t="str">
        <f>IF(AND(C3299&gt;0),SUMIF('ИПУ и ОКПУ'!$A$2:$A$3258,A3299,'ИПУ и ОКПУ'!$O$2:$O$3258),"")</f>
        <v/>
      </c>
      <c r="G3299">
        <f>VLOOKUP(A3299,'Лицевые счета'!$A$2:$K$4570,9,0)</f>
        <v>1</v>
      </c>
      <c r="H3299">
        <f>VLOOKUP(A3299,'Лицевые счета'!$A$2:$K$4570,10,0)</f>
        <v>92</v>
      </c>
      <c r="I3299" t="str">
        <f>VLOOKUP(A3299,'Лицевые счета'!$A$2:$K$4570,6,0)</f>
        <v>ФЛ</v>
      </c>
      <c r="J3299">
        <f>IF(AND(C3299=0,I3299="ФЛ"),G3299*H3299,"")</f>
        <v>92</v>
      </c>
      <c r="K3299" t="str">
        <f>IF(AND(C3299&gt;0,E3299="Нет показаний",I3299="ФЛ"),G3299*H3299,"")</f>
        <v/>
      </c>
    </row>
    <row r="3300" spans="1:11" x14ac:dyDescent="0.25">
      <c r="A3300" s="7">
        <v>442424</v>
      </c>
      <c r="B3300" s="7">
        <f>VLOOKUP(A3300,'Лицевые счета'!$A$1:$K$4570,2,0)</f>
        <v>431517</v>
      </c>
      <c r="C3300">
        <f>COUNTIF('ИПУ и ОКПУ'!$A$2:$A$3258,A3300)</f>
        <v>0</v>
      </c>
      <c r="D3300" t="str">
        <f>IF(C3300&gt;0,VLOOKUP(A3300,'ИПУ и ОКПУ'!$A$1:$O$3258,9,0),"")</f>
        <v/>
      </c>
      <c r="E3300" t="str">
        <f>IF(C3300&gt;0,IF(VLOOKUP(A3300,'ИПУ и ОКПУ'!$A$1:$O$3258,14,0)="Нет показаний","Нет показаний",""),"")</f>
        <v/>
      </c>
      <c r="F3300" t="str">
        <f>IF(AND(C3300&gt;0),SUMIF('ИПУ и ОКПУ'!$A$2:$A$3258,A3300,'ИПУ и ОКПУ'!$O$2:$O$3258),"")</f>
        <v/>
      </c>
      <c r="G3300">
        <f>VLOOKUP(A3300,'Лицевые счета'!$A$2:$K$4570,9,0)</f>
        <v>1</v>
      </c>
      <c r="H3300">
        <f>VLOOKUP(A3300,'Лицевые счета'!$A$2:$K$4570,10,0)</f>
        <v>92</v>
      </c>
      <c r="I3300" t="str">
        <f>VLOOKUP(A3300,'Лицевые счета'!$A$2:$K$4570,6,0)</f>
        <v>ФЛ</v>
      </c>
      <c r="J3300">
        <f>IF(AND(C3300=0,I3300="ФЛ"),G3300*H3300,"")</f>
        <v>92</v>
      </c>
      <c r="K3300" t="str">
        <f>IF(AND(C3300&gt;0,E3300="Нет показаний",I3300="ФЛ"),G3300*H3300,"")</f>
        <v/>
      </c>
    </row>
    <row r="3301" spans="1:11" x14ac:dyDescent="0.25">
      <c r="A3301" s="7">
        <v>442429</v>
      </c>
      <c r="B3301" s="7">
        <f>VLOOKUP(A3301,'Лицевые счета'!$A$1:$K$4570,2,0)</f>
        <v>431517</v>
      </c>
      <c r="C3301">
        <f>COUNTIF('ИПУ и ОКПУ'!$A$2:$A$3258,A3301)</f>
        <v>0</v>
      </c>
      <c r="D3301" t="str">
        <f>IF(C3301&gt;0,VLOOKUP(A3301,'ИПУ и ОКПУ'!$A$1:$O$3258,9,0),"")</f>
        <v/>
      </c>
      <c r="E3301" t="str">
        <f>IF(C3301&gt;0,IF(VLOOKUP(A3301,'ИПУ и ОКПУ'!$A$1:$O$3258,14,0)="Нет показаний","Нет показаний",""),"")</f>
        <v/>
      </c>
      <c r="F3301" t="str">
        <f>IF(AND(C3301&gt;0),SUMIF('ИПУ и ОКПУ'!$A$2:$A$3258,A3301,'ИПУ и ОКПУ'!$O$2:$O$3258),"")</f>
        <v/>
      </c>
      <c r="G3301">
        <f>VLOOKUP(A3301,'Лицевые счета'!$A$2:$K$4570,9,0)</f>
        <v>1</v>
      </c>
      <c r="H3301">
        <f>VLOOKUP(A3301,'Лицевые счета'!$A$2:$K$4570,10,0)</f>
        <v>92</v>
      </c>
      <c r="I3301" t="str">
        <f>VLOOKUP(A3301,'Лицевые счета'!$A$2:$K$4570,6,0)</f>
        <v>ФЛ</v>
      </c>
      <c r="J3301">
        <f>IF(AND(C3301=0,I3301="ФЛ"),G3301*H3301,"")</f>
        <v>92</v>
      </c>
      <c r="K3301" t="str">
        <f>IF(AND(C3301&gt;0,E3301="Нет показаний",I3301="ФЛ"),G3301*H3301,"")</f>
        <v/>
      </c>
    </row>
    <row r="3302" spans="1:11" x14ac:dyDescent="0.25">
      <c r="A3302" s="7">
        <v>442430</v>
      </c>
      <c r="B3302" s="7">
        <f>VLOOKUP(A3302,'Лицевые счета'!$A$1:$K$4570,2,0)</f>
        <v>431517</v>
      </c>
      <c r="C3302">
        <f>COUNTIF('ИПУ и ОКПУ'!$A$2:$A$3258,A3302)</f>
        <v>0</v>
      </c>
      <c r="D3302" t="str">
        <f>IF(C3302&gt;0,VLOOKUP(A3302,'ИПУ и ОКПУ'!$A$1:$O$3258,9,0),"")</f>
        <v/>
      </c>
      <c r="E3302" t="str">
        <f>IF(C3302&gt;0,IF(VLOOKUP(A3302,'ИПУ и ОКПУ'!$A$1:$O$3258,14,0)="Нет показаний","Нет показаний",""),"")</f>
        <v/>
      </c>
      <c r="F3302" t="str">
        <f>IF(AND(C3302&gt;0),SUMIF('ИПУ и ОКПУ'!$A$2:$A$3258,A3302,'ИПУ и ОКПУ'!$O$2:$O$3258),"")</f>
        <v/>
      </c>
      <c r="G3302">
        <f>VLOOKUP(A3302,'Лицевые счета'!$A$2:$K$4570,9,0)</f>
        <v>1</v>
      </c>
      <c r="H3302">
        <f>VLOOKUP(A3302,'Лицевые счета'!$A$2:$K$4570,10,0)</f>
        <v>92</v>
      </c>
      <c r="I3302" t="str">
        <f>VLOOKUP(A3302,'Лицевые счета'!$A$2:$K$4570,6,0)</f>
        <v>ФЛ</v>
      </c>
      <c r="J3302">
        <f>IF(AND(C3302=0,I3302="ФЛ"),G3302*H3302,"")</f>
        <v>92</v>
      </c>
      <c r="K3302" t="str">
        <f>IF(AND(C3302&gt;0,E3302="Нет показаний",I3302="ФЛ"),G3302*H3302,"")</f>
        <v/>
      </c>
    </row>
    <row r="3303" spans="1:11" x14ac:dyDescent="0.25">
      <c r="A3303" s="7">
        <v>442431</v>
      </c>
      <c r="B3303" s="7">
        <f>VLOOKUP(A3303,'Лицевые счета'!$A$1:$K$4570,2,0)</f>
        <v>431517</v>
      </c>
      <c r="C3303">
        <f>COUNTIF('ИПУ и ОКПУ'!$A$2:$A$3258,A3303)</f>
        <v>0</v>
      </c>
      <c r="D3303" t="str">
        <f>IF(C3303&gt;0,VLOOKUP(A3303,'ИПУ и ОКПУ'!$A$1:$O$3258,9,0),"")</f>
        <v/>
      </c>
      <c r="E3303" t="str">
        <f>IF(C3303&gt;0,IF(VLOOKUP(A3303,'ИПУ и ОКПУ'!$A$1:$O$3258,14,0)="Нет показаний","Нет показаний",""),"")</f>
        <v/>
      </c>
      <c r="F3303" t="str">
        <f>IF(AND(C3303&gt;0),SUMIF('ИПУ и ОКПУ'!$A$2:$A$3258,A3303,'ИПУ и ОКПУ'!$O$2:$O$3258),"")</f>
        <v/>
      </c>
      <c r="G3303">
        <f>VLOOKUP(A3303,'Лицевые счета'!$A$2:$K$4570,9,0)</f>
        <v>1</v>
      </c>
      <c r="H3303">
        <f>VLOOKUP(A3303,'Лицевые счета'!$A$2:$K$4570,10,0)</f>
        <v>92</v>
      </c>
      <c r="I3303" t="str">
        <f>VLOOKUP(A3303,'Лицевые счета'!$A$2:$K$4570,6,0)</f>
        <v>ФЛ</v>
      </c>
      <c r="J3303">
        <f>IF(AND(C3303=0,I3303="ФЛ"),G3303*H3303,"")</f>
        <v>92</v>
      </c>
      <c r="K3303" t="str">
        <f>IF(AND(C3303&gt;0,E3303="Нет показаний",I3303="ФЛ"),G3303*H3303,"")</f>
        <v/>
      </c>
    </row>
    <row r="3304" spans="1:11" x14ac:dyDescent="0.25">
      <c r="A3304" s="7">
        <v>442443</v>
      </c>
      <c r="B3304" s="7">
        <f>VLOOKUP(A3304,'Лицевые счета'!$A$1:$K$4570,2,0)</f>
        <v>431517</v>
      </c>
      <c r="C3304">
        <f>COUNTIF('ИПУ и ОКПУ'!$A$2:$A$3258,A3304)</f>
        <v>1</v>
      </c>
      <c r="D3304" t="str">
        <f>IF(C3304&gt;0,VLOOKUP(A3304,'ИПУ и ОКПУ'!$A$1:$O$3258,9,0),"")</f>
        <v>Одноставочный</v>
      </c>
      <c r="E3304" t="str">
        <f>IF(C3304&gt;0,IF(VLOOKUP(A3304,'ИПУ и ОКПУ'!$A$1:$O$3258,14,0)="Нет показаний","Нет показаний",""),"")</f>
        <v>Нет показаний</v>
      </c>
      <c r="F3304">
        <f>IF(AND(C3304&gt;0),SUMIF('ИПУ и ОКПУ'!$A$2:$A$3258,A3304,'ИПУ и ОКПУ'!$O$2:$O$3258),"")</f>
        <v>0</v>
      </c>
      <c r="G3304">
        <f>VLOOKUP(A3304,'Лицевые счета'!$A$2:$K$4570,9,0)</f>
        <v>1</v>
      </c>
      <c r="H3304">
        <f>VLOOKUP(A3304,'Лицевые счета'!$A$2:$K$4570,10,0)</f>
        <v>134.30000000000001</v>
      </c>
      <c r="I3304" t="str">
        <f>VLOOKUP(A3304,'Лицевые счета'!$A$2:$K$4570,6,0)</f>
        <v>ФЛ</v>
      </c>
      <c r="J3304" t="str">
        <f>IF(AND(C3304=0,I3304="ФЛ"),G3304*H3304,"")</f>
        <v/>
      </c>
      <c r="K3304">
        <f>IF(AND(C3304&gt;0,E3304="Нет показаний",I3304="ФЛ"),G3304*H3304,"")</f>
        <v>134.30000000000001</v>
      </c>
    </row>
    <row r="3305" spans="1:11" x14ac:dyDescent="0.25">
      <c r="A3305" s="7">
        <v>442445</v>
      </c>
      <c r="B3305" s="7">
        <f>VLOOKUP(A3305,'Лицевые счета'!$A$1:$K$4570,2,0)</f>
        <v>431517</v>
      </c>
      <c r="C3305">
        <f>COUNTIF('ИПУ и ОКПУ'!$A$2:$A$3258,A3305)</f>
        <v>0</v>
      </c>
      <c r="D3305" t="str">
        <f>IF(C3305&gt;0,VLOOKUP(A3305,'ИПУ и ОКПУ'!$A$1:$O$3258,9,0),"")</f>
        <v/>
      </c>
      <c r="E3305" t="str">
        <f>IF(C3305&gt;0,IF(VLOOKUP(A3305,'ИПУ и ОКПУ'!$A$1:$O$3258,14,0)="Нет показаний","Нет показаний",""),"")</f>
        <v/>
      </c>
      <c r="F3305" t="str">
        <f>IF(AND(C3305&gt;0),SUMIF('ИПУ и ОКПУ'!$A$2:$A$3258,A3305,'ИПУ и ОКПУ'!$O$2:$O$3258),"")</f>
        <v/>
      </c>
      <c r="G3305">
        <f>VLOOKUP(A3305,'Лицевые счета'!$A$2:$K$4570,9,0)</f>
        <v>1</v>
      </c>
      <c r="H3305">
        <f>VLOOKUP(A3305,'Лицевые счета'!$A$2:$K$4570,10,0)</f>
        <v>92</v>
      </c>
      <c r="I3305" t="str">
        <f>VLOOKUP(A3305,'Лицевые счета'!$A$2:$K$4570,6,0)</f>
        <v>ФЛ</v>
      </c>
      <c r="J3305">
        <f>IF(AND(C3305=0,I3305="ФЛ"),G3305*H3305,"")</f>
        <v>92</v>
      </c>
      <c r="K3305" t="str">
        <f>IF(AND(C3305&gt;0,E3305="Нет показаний",I3305="ФЛ"),G3305*H3305,"")</f>
        <v/>
      </c>
    </row>
    <row r="3306" spans="1:11" x14ac:dyDescent="0.25">
      <c r="A3306" s="7">
        <v>442447</v>
      </c>
      <c r="B3306" s="7">
        <f>VLOOKUP(A3306,'Лицевые счета'!$A$1:$K$4570,2,0)</f>
        <v>431517</v>
      </c>
      <c r="C3306">
        <f>COUNTIF('ИПУ и ОКПУ'!$A$2:$A$3258,A3306)</f>
        <v>0</v>
      </c>
      <c r="D3306" t="str">
        <f>IF(C3306&gt;0,VLOOKUP(A3306,'ИПУ и ОКПУ'!$A$1:$O$3258,9,0),"")</f>
        <v/>
      </c>
      <c r="E3306" t="str">
        <f>IF(C3306&gt;0,IF(VLOOKUP(A3306,'ИПУ и ОКПУ'!$A$1:$O$3258,14,0)="Нет показаний","Нет показаний",""),"")</f>
        <v/>
      </c>
      <c r="F3306" t="str">
        <f>IF(AND(C3306&gt;0),SUMIF('ИПУ и ОКПУ'!$A$2:$A$3258,A3306,'ИПУ и ОКПУ'!$O$2:$O$3258),"")</f>
        <v/>
      </c>
      <c r="G3306">
        <f>VLOOKUP(A3306,'Лицевые счета'!$A$2:$K$4570,9,0)</f>
        <v>1</v>
      </c>
      <c r="H3306">
        <f>VLOOKUP(A3306,'Лицевые счета'!$A$2:$K$4570,10,0)</f>
        <v>92</v>
      </c>
      <c r="I3306" t="str">
        <f>VLOOKUP(A3306,'Лицевые счета'!$A$2:$K$4570,6,0)</f>
        <v>ФЛ</v>
      </c>
      <c r="J3306">
        <f>IF(AND(C3306=0,I3306="ФЛ"),G3306*H3306,"")</f>
        <v>92</v>
      </c>
      <c r="K3306" t="str">
        <f>IF(AND(C3306&gt;0,E3306="Нет показаний",I3306="ФЛ"),G3306*H3306,"")</f>
        <v/>
      </c>
    </row>
    <row r="3307" spans="1:11" x14ac:dyDescent="0.25">
      <c r="A3307" s="7">
        <v>442449</v>
      </c>
      <c r="B3307" s="7">
        <f>VLOOKUP(A3307,'Лицевые счета'!$A$1:$K$4570,2,0)</f>
        <v>431517</v>
      </c>
      <c r="C3307">
        <f>COUNTIF('ИПУ и ОКПУ'!$A$2:$A$3258,A3307)</f>
        <v>0</v>
      </c>
      <c r="D3307" t="str">
        <f>IF(C3307&gt;0,VLOOKUP(A3307,'ИПУ и ОКПУ'!$A$1:$O$3258,9,0),"")</f>
        <v/>
      </c>
      <c r="E3307" t="str">
        <f>IF(C3307&gt;0,IF(VLOOKUP(A3307,'ИПУ и ОКПУ'!$A$1:$O$3258,14,0)="Нет показаний","Нет показаний",""),"")</f>
        <v/>
      </c>
      <c r="F3307" t="str">
        <f>IF(AND(C3307&gt;0),SUMIF('ИПУ и ОКПУ'!$A$2:$A$3258,A3307,'ИПУ и ОКПУ'!$O$2:$O$3258),"")</f>
        <v/>
      </c>
      <c r="G3307">
        <f>VLOOKUP(A3307,'Лицевые счета'!$A$2:$K$4570,9,0)</f>
        <v>1</v>
      </c>
      <c r="H3307">
        <f>VLOOKUP(A3307,'Лицевые счета'!$A$2:$K$4570,10,0)</f>
        <v>92</v>
      </c>
      <c r="I3307" t="str">
        <f>VLOOKUP(A3307,'Лицевые счета'!$A$2:$K$4570,6,0)</f>
        <v>ФЛ</v>
      </c>
      <c r="J3307">
        <f>IF(AND(C3307=0,I3307="ФЛ"),G3307*H3307,"")</f>
        <v>92</v>
      </c>
      <c r="K3307" t="str">
        <f>IF(AND(C3307&gt;0,E3307="Нет показаний",I3307="ФЛ"),G3307*H3307,"")</f>
        <v/>
      </c>
    </row>
    <row r="3308" spans="1:11" x14ac:dyDescent="0.25">
      <c r="A3308" s="7">
        <v>442453</v>
      </c>
      <c r="B3308" s="7">
        <f>VLOOKUP(A3308,'Лицевые счета'!$A$1:$K$4570,2,0)</f>
        <v>431517</v>
      </c>
      <c r="C3308">
        <f>COUNTIF('ИПУ и ОКПУ'!$A$2:$A$3258,A3308)</f>
        <v>0</v>
      </c>
      <c r="D3308" t="str">
        <f>IF(C3308&gt;0,VLOOKUP(A3308,'ИПУ и ОКПУ'!$A$1:$O$3258,9,0),"")</f>
        <v/>
      </c>
      <c r="E3308" t="str">
        <f>IF(C3308&gt;0,IF(VLOOKUP(A3308,'ИПУ и ОКПУ'!$A$1:$O$3258,14,0)="Нет показаний","Нет показаний",""),"")</f>
        <v/>
      </c>
      <c r="F3308" t="str">
        <f>IF(AND(C3308&gt;0),SUMIF('ИПУ и ОКПУ'!$A$2:$A$3258,A3308,'ИПУ и ОКПУ'!$O$2:$O$3258),"")</f>
        <v/>
      </c>
      <c r="G3308">
        <f>VLOOKUP(A3308,'Лицевые счета'!$A$2:$K$4570,9,0)</f>
        <v>1</v>
      </c>
      <c r="H3308">
        <f>VLOOKUP(A3308,'Лицевые счета'!$A$2:$K$4570,10,0)</f>
        <v>92</v>
      </c>
      <c r="I3308" t="str">
        <f>VLOOKUP(A3308,'Лицевые счета'!$A$2:$K$4570,6,0)</f>
        <v>ФЛ</v>
      </c>
      <c r="J3308">
        <f>IF(AND(C3308=0,I3308="ФЛ"),G3308*H3308,"")</f>
        <v>92</v>
      </c>
      <c r="K3308" t="str">
        <f>IF(AND(C3308&gt;0,E3308="Нет показаний",I3308="ФЛ"),G3308*H3308,"")</f>
        <v/>
      </c>
    </row>
    <row r="3309" spans="1:11" x14ac:dyDescent="0.25">
      <c r="A3309" s="7">
        <v>442456</v>
      </c>
      <c r="B3309" s="7">
        <f>VLOOKUP(A3309,'Лицевые счета'!$A$1:$K$4570,2,0)</f>
        <v>431517</v>
      </c>
      <c r="C3309">
        <f>COUNTIF('ИПУ и ОКПУ'!$A$2:$A$3258,A3309)</f>
        <v>0</v>
      </c>
      <c r="D3309" t="str">
        <f>IF(C3309&gt;0,VLOOKUP(A3309,'ИПУ и ОКПУ'!$A$1:$O$3258,9,0),"")</f>
        <v/>
      </c>
      <c r="E3309" t="str">
        <f>IF(C3309&gt;0,IF(VLOOKUP(A3309,'ИПУ и ОКПУ'!$A$1:$O$3258,14,0)="Нет показаний","Нет показаний",""),"")</f>
        <v/>
      </c>
      <c r="F3309" t="str">
        <f>IF(AND(C3309&gt;0),SUMIF('ИПУ и ОКПУ'!$A$2:$A$3258,A3309,'ИПУ и ОКПУ'!$O$2:$O$3258),"")</f>
        <v/>
      </c>
      <c r="G3309">
        <f>VLOOKUP(A3309,'Лицевые счета'!$A$2:$K$4570,9,0)</f>
        <v>1</v>
      </c>
      <c r="H3309">
        <f>VLOOKUP(A3309,'Лицевые счета'!$A$2:$K$4570,10,0)</f>
        <v>92</v>
      </c>
      <c r="I3309" t="str">
        <f>VLOOKUP(A3309,'Лицевые счета'!$A$2:$K$4570,6,0)</f>
        <v>ФЛ</v>
      </c>
      <c r="J3309">
        <f>IF(AND(C3309=0,I3309="ФЛ"),G3309*H3309,"")</f>
        <v>92</v>
      </c>
      <c r="K3309" t="str">
        <f>IF(AND(C3309&gt;0,E3309="Нет показаний",I3309="ФЛ"),G3309*H3309,"")</f>
        <v/>
      </c>
    </row>
    <row r="3310" spans="1:11" x14ac:dyDescent="0.25">
      <c r="A3310" s="7">
        <v>442457</v>
      </c>
      <c r="B3310" s="7">
        <f>VLOOKUP(A3310,'Лицевые счета'!$A$1:$K$4570,2,0)</f>
        <v>431517</v>
      </c>
      <c r="C3310">
        <f>COUNTIF('ИПУ и ОКПУ'!$A$2:$A$3258,A3310)</f>
        <v>0</v>
      </c>
      <c r="D3310" t="str">
        <f>IF(C3310&gt;0,VLOOKUP(A3310,'ИПУ и ОКПУ'!$A$1:$O$3258,9,0),"")</f>
        <v/>
      </c>
      <c r="E3310" t="str">
        <f>IF(C3310&gt;0,IF(VLOOKUP(A3310,'ИПУ и ОКПУ'!$A$1:$O$3258,14,0)="Нет показаний","Нет показаний",""),"")</f>
        <v/>
      </c>
      <c r="F3310" t="str">
        <f>IF(AND(C3310&gt;0),SUMIF('ИПУ и ОКПУ'!$A$2:$A$3258,A3310,'ИПУ и ОКПУ'!$O$2:$O$3258),"")</f>
        <v/>
      </c>
      <c r="G3310">
        <f>VLOOKUP(A3310,'Лицевые счета'!$A$2:$K$4570,9,0)</f>
        <v>1</v>
      </c>
      <c r="H3310">
        <f>VLOOKUP(A3310,'Лицевые счета'!$A$2:$K$4570,10,0)</f>
        <v>92</v>
      </c>
      <c r="I3310" t="str">
        <f>VLOOKUP(A3310,'Лицевые счета'!$A$2:$K$4570,6,0)</f>
        <v>ФЛ</v>
      </c>
      <c r="J3310">
        <f>IF(AND(C3310=0,I3310="ФЛ"),G3310*H3310,"")</f>
        <v>92</v>
      </c>
      <c r="K3310" t="str">
        <f>IF(AND(C3310&gt;0,E3310="Нет показаний",I3310="ФЛ"),G3310*H3310,"")</f>
        <v/>
      </c>
    </row>
    <row r="3311" spans="1:11" x14ac:dyDescent="0.25">
      <c r="A3311" s="7">
        <v>442459</v>
      </c>
      <c r="B3311" s="7">
        <f>VLOOKUP(A3311,'Лицевые счета'!$A$1:$K$4570,2,0)</f>
        <v>431517</v>
      </c>
      <c r="C3311">
        <f>COUNTIF('ИПУ и ОКПУ'!$A$2:$A$3258,A3311)</f>
        <v>0</v>
      </c>
      <c r="D3311" t="str">
        <f>IF(C3311&gt;0,VLOOKUP(A3311,'ИПУ и ОКПУ'!$A$1:$O$3258,9,0),"")</f>
        <v/>
      </c>
      <c r="E3311" t="str">
        <f>IF(C3311&gt;0,IF(VLOOKUP(A3311,'ИПУ и ОКПУ'!$A$1:$O$3258,14,0)="Нет показаний","Нет показаний",""),"")</f>
        <v/>
      </c>
      <c r="F3311" t="str">
        <f>IF(AND(C3311&gt;0),SUMIF('ИПУ и ОКПУ'!$A$2:$A$3258,A3311,'ИПУ и ОКПУ'!$O$2:$O$3258),"")</f>
        <v/>
      </c>
      <c r="G3311">
        <f>VLOOKUP(A3311,'Лицевые счета'!$A$2:$K$4570,9,0)</f>
        <v>1</v>
      </c>
      <c r="H3311">
        <f>VLOOKUP(A3311,'Лицевые счета'!$A$2:$K$4570,10,0)</f>
        <v>92</v>
      </c>
      <c r="I3311" t="str">
        <f>VLOOKUP(A3311,'Лицевые счета'!$A$2:$K$4570,6,0)</f>
        <v>ФЛ</v>
      </c>
      <c r="J3311">
        <f>IF(AND(C3311=0,I3311="ФЛ"),G3311*H3311,"")</f>
        <v>92</v>
      </c>
      <c r="K3311" t="str">
        <f>IF(AND(C3311&gt;0,E3311="Нет показаний",I3311="ФЛ"),G3311*H3311,"")</f>
        <v/>
      </c>
    </row>
    <row r="3312" spans="1:11" x14ac:dyDescent="0.25">
      <c r="A3312" s="7">
        <v>442462</v>
      </c>
      <c r="B3312" s="7">
        <f>VLOOKUP(A3312,'Лицевые счета'!$A$1:$K$4570,2,0)</f>
        <v>431517</v>
      </c>
      <c r="C3312">
        <f>COUNTIF('ИПУ и ОКПУ'!$A$2:$A$3258,A3312)</f>
        <v>0</v>
      </c>
      <c r="D3312" t="str">
        <f>IF(C3312&gt;0,VLOOKUP(A3312,'ИПУ и ОКПУ'!$A$1:$O$3258,9,0),"")</f>
        <v/>
      </c>
      <c r="E3312" t="str">
        <f>IF(C3312&gt;0,IF(VLOOKUP(A3312,'ИПУ и ОКПУ'!$A$1:$O$3258,14,0)="Нет показаний","Нет показаний",""),"")</f>
        <v/>
      </c>
      <c r="F3312" t="str">
        <f>IF(AND(C3312&gt;0),SUMIF('ИПУ и ОКПУ'!$A$2:$A$3258,A3312,'ИПУ и ОКПУ'!$O$2:$O$3258),"")</f>
        <v/>
      </c>
      <c r="G3312">
        <f>VLOOKUP(A3312,'Лицевые счета'!$A$2:$K$4570,9,0)</f>
        <v>1</v>
      </c>
      <c r="H3312">
        <f>VLOOKUP(A3312,'Лицевые счета'!$A$2:$K$4570,10,0)</f>
        <v>92</v>
      </c>
      <c r="I3312" t="str">
        <f>VLOOKUP(A3312,'Лицевые счета'!$A$2:$K$4570,6,0)</f>
        <v>ФЛ</v>
      </c>
      <c r="J3312">
        <f>IF(AND(C3312=0,I3312="ФЛ"),G3312*H3312,"")</f>
        <v>92</v>
      </c>
      <c r="K3312" t="str">
        <f>IF(AND(C3312&gt;0,E3312="Нет показаний",I3312="ФЛ"),G3312*H3312,"")</f>
        <v/>
      </c>
    </row>
    <row r="3313" spans="1:11" x14ac:dyDescent="0.25">
      <c r="A3313" s="7">
        <v>442465</v>
      </c>
      <c r="B3313" s="7">
        <f>VLOOKUP(A3313,'Лицевые счета'!$A$1:$K$4570,2,0)</f>
        <v>431517</v>
      </c>
      <c r="C3313">
        <f>COUNTIF('ИПУ и ОКПУ'!$A$2:$A$3258,A3313)</f>
        <v>0</v>
      </c>
      <c r="D3313" t="str">
        <f>IF(C3313&gt;0,VLOOKUP(A3313,'ИПУ и ОКПУ'!$A$1:$O$3258,9,0),"")</f>
        <v/>
      </c>
      <c r="E3313" t="str">
        <f>IF(C3313&gt;0,IF(VLOOKUP(A3313,'ИПУ и ОКПУ'!$A$1:$O$3258,14,0)="Нет показаний","Нет показаний",""),"")</f>
        <v/>
      </c>
      <c r="F3313" t="str">
        <f>IF(AND(C3313&gt;0),SUMIF('ИПУ и ОКПУ'!$A$2:$A$3258,A3313,'ИПУ и ОКПУ'!$O$2:$O$3258),"")</f>
        <v/>
      </c>
      <c r="G3313">
        <f>VLOOKUP(A3313,'Лицевые счета'!$A$2:$K$4570,9,0)</f>
        <v>1</v>
      </c>
      <c r="H3313">
        <f>VLOOKUP(A3313,'Лицевые счета'!$A$2:$K$4570,10,0)</f>
        <v>92</v>
      </c>
      <c r="I3313" t="str">
        <f>VLOOKUP(A3313,'Лицевые счета'!$A$2:$K$4570,6,0)</f>
        <v>ФЛ</v>
      </c>
      <c r="J3313">
        <f>IF(AND(C3313=0,I3313="ФЛ"),G3313*H3313,"")</f>
        <v>92</v>
      </c>
      <c r="K3313" t="str">
        <f>IF(AND(C3313&gt;0,E3313="Нет показаний",I3313="ФЛ"),G3313*H3313,"")</f>
        <v/>
      </c>
    </row>
    <row r="3314" spans="1:11" x14ac:dyDescent="0.25">
      <c r="A3314" s="7">
        <v>442468</v>
      </c>
      <c r="B3314" s="7">
        <f>VLOOKUP(A3314,'Лицевые счета'!$A$1:$K$4570,2,0)</f>
        <v>431517</v>
      </c>
      <c r="C3314">
        <f>COUNTIF('ИПУ и ОКПУ'!$A$2:$A$3258,A3314)</f>
        <v>0</v>
      </c>
      <c r="D3314" t="str">
        <f>IF(C3314&gt;0,VLOOKUP(A3314,'ИПУ и ОКПУ'!$A$1:$O$3258,9,0),"")</f>
        <v/>
      </c>
      <c r="E3314" t="str">
        <f>IF(C3314&gt;0,IF(VLOOKUP(A3314,'ИПУ и ОКПУ'!$A$1:$O$3258,14,0)="Нет показаний","Нет показаний",""),"")</f>
        <v/>
      </c>
      <c r="F3314" t="str">
        <f>IF(AND(C3314&gt;0),SUMIF('ИПУ и ОКПУ'!$A$2:$A$3258,A3314,'ИПУ и ОКПУ'!$O$2:$O$3258),"")</f>
        <v/>
      </c>
      <c r="G3314">
        <f>VLOOKUP(A3314,'Лицевые счета'!$A$2:$K$4570,9,0)</f>
        <v>1</v>
      </c>
      <c r="H3314">
        <f>VLOOKUP(A3314,'Лицевые счета'!$A$2:$K$4570,10,0)</f>
        <v>92</v>
      </c>
      <c r="I3314" t="str">
        <f>VLOOKUP(A3314,'Лицевые счета'!$A$2:$K$4570,6,0)</f>
        <v>ФЛ</v>
      </c>
      <c r="J3314">
        <f>IF(AND(C3314=0,I3314="ФЛ"),G3314*H3314,"")</f>
        <v>92</v>
      </c>
      <c r="K3314" t="str">
        <f>IF(AND(C3314&gt;0,E3314="Нет показаний",I3314="ФЛ"),G3314*H3314,"")</f>
        <v/>
      </c>
    </row>
    <row r="3315" spans="1:11" x14ac:dyDescent="0.25">
      <c r="A3315" s="7">
        <v>442472</v>
      </c>
      <c r="B3315" s="7">
        <f>VLOOKUP(A3315,'Лицевые счета'!$A$1:$K$4570,2,0)</f>
        <v>431517</v>
      </c>
      <c r="C3315">
        <f>COUNTIF('ИПУ и ОКПУ'!$A$2:$A$3258,A3315)</f>
        <v>0</v>
      </c>
      <c r="D3315" t="str">
        <f>IF(C3315&gt;0,VLOOKUP(A3315,'ИПУ и ОКПУ'!$A$1:$O$3258,9,0),"")</f>
        <v/>
      </c>
      <c r="E3315" t="str">
        <f>IF(C3315&gt;0,IF(VLOOKUP(A3315,'ИПУ и ОКПУ'!$A$1:$O$3258,14,0)="Нет показаний","Нет показаний",""),"")</f>
        <v/>
      </c>
      <c r="F3315" t="str">
        <f>IF(AND(C3315&gt;0),SUMIF('ИПУ и ОКПУ'!$A$2:$A$3258,A3315,'ИПУ и ОКПУ'!$O$2:$O$3258),"")</f>
        <v/>
      </c>
      <c r="G3315">
        <f>VLOOKUP(A3315,'Лицевые счета'!$A$2:$K$4570,9,0)</f>
        <v>1</v>
      </c>
      <c r="H3315">
        <f>VLOOKUP(A3315,'Лицевые счета'!$A$2:$K$4570,10,0)</f>
        <v>92</v>
      </c>
      <c r="I3315" t="str">
        <f>VLOOKUP(A3315,'Лицевые счета'!$A$2:$K$4570,6,0)</f>
        <v>ФЛ</v>
      </c>
      <c r="J3315">
        <f>IF(AND(C3315=0,I3315="ФЛ"),G3315*H3315,"")</f>
        <v>92</v>
      </c>
      <c r="K3315" t="str">
        <f>IF(AND(C3315&gt;0,E3315="Нет показаний",I3315="ФЛ"),G3315*H3315,"")</f>
        <v/>
      </c>
    </row>
    <row r="3316" spans="1:11" x14ac:dyDescent="0.25">
      <c r="A3316" s="7">
        <v>442474</v>
      </c>
      <c r="B3316" s="7">
        <f>VLOOKUP(A3316,'Лицевые счета'!$A$1:$K$4570,2,0)</f>
        <v>431517</v>
      </c>
      <c r="C3316">
        <f>COUNTIF('ИПУ и ОКПУ'!$A$2:$A$3258,A3316)</f>
        <v>0</v>
      </c>
      <c r="D3316" t="str">
        <f>IF(C3316&gt;0,VLOOKUP(A3316,'ИПУ и ОКПУ'!$A$1:$O$3258,9,0),"")</f>
        <v/>
      </c>
      <c r="E3316" t="str">
        <f>IF(C3316&gt;0,IF(VLOOKUP(A3316,'ИПУ и ОКПУ'!$A$1:$O$3258,14,0)="Нет показаний","Нет показаний",""),"")</f>
        <v/>
      </c>
      <c r="F3316" t="str">
        <f>IF(AND(C3316&gt;0),SUMIF('ИПУ и ОКПУ'!$A$2:$A$3258,A3316,'ИПУ и ОКПУ'!$O$2:$O$3258),"")</f>
        <v/>
      </c>
      <c r="G3316">
        <f>VLOOKUP(A3316,'Лицевые счета'!$A$2:$K$4570,9,0)</f>
        <v>1</v>
      </c>
      <c r="H3316">
        <f>VLOOKUP(A3316,'Лицевые счета'!$A$2:$K$4570,10,0)</f>
        <v>92</v>
      </c>
      <c r="I3316" t="str">
        <f>VLOOKUP(A3316,'Лицевые счета'!$A$2:$K$4570,6,0)</f>
        <v>ФЛ</v>
      </c>
      <c r="J3316">
        <f>IF(AND(C3316=0,I3316="ФЛ"),G3316*H3316,"")</f>
        <v>92</v>
      </c>
      <c r="K3316" t="str">
        <f>IF(AND(C3316&gt;0,E3316="Нет показаний",I3316="ФЛ"),G3316*H3316,"")</f>
        <v/>
      </c>
    </row>
    <row r="3317" spans="1:11" x14ac:dyDescent="0.25">
      <c r="A3317" s="7">
        <v>442478</v>
      </c>
      <c r="B3317" s="7">
        <f>VLOOKUP(A3317,'Лицевые счета'!$A$1:$K$4570,2,0)</f>
        <v>431517</v>
      </c>
      <c r="C3317">
        <f>COUNTIF('ИПУ и ОКПУ'!$A$2:$A$3258,A3317)</f>
        <v>0</v>
      </c>
      <c r="D3317" t="str">
        <f>IF(C3317&gt;0,VLOOKUP(A3317,'ИПУ и ОКПУ'!$A$1:$O$3258,9,0),"")</f>
        <v/>
      </c>
      <c r="E3317" t="str">
        <f>IF(C3317&gt;0,IF(VLOOKUP(A3317,'ИПУ и ОКПУ'!$A$1:$O$3258,14,0)="Нет показаний","Нет показаний",""),"")</f>
        <v/>
      </c>
      <c r="F3317" t="str">
        <f>IF(AND(C3317&gt;0),SUMIF('ИПУ и ОКПУ'!$A$2:$A$3258,A3317,'ИПУ и ОКПУ'!$O$2:$O$3258),"")</f>
        <v/>
      </c>
      <c r="G3317">
        <f>VLOOKUP(A3317,'Лицевые счета'!$A$2:$K$4570,9,0)</f>
        <v>1</v>
      </c>
      <c r="H3317">
        <f>VLOOKUP(A3317,'Лицевые счета'!$A$2:$K$4570,10,0)</f>
        <v>92</v>
      </c>
      <c r="I3317" t="str">
        <f>VLOOKUP(A3317,'Лицевые счета'!$A$2:$K$4570,6,0)</f>
        <v>ФЛ</v>
      </c>
      <c r="J3317">
        <f>IF(AND(C3317=0,I3317="ФЛ"),G3317*H3317,"")</f>
        <v>92</v>
      </c>
      <c r="K3317" t="str">
        <f>IF(AND(C3317&gt;0,E3317="Нет показаний",I3317="ФЛ"),G3317*H3317,"")</f>
        <v/>
      </c>
    </row>
    <row r="3318" spans="1:11" x14ac:dyDescent="0.25">
      <c r="A3318" s="7">
        <v>442479</v>
      </c>
      <c r="B3318" s="7">
        <f>VLOOKUP(A3318,'Лицевые счета'!$A$1:$K$4570,2,0)</f>
        <v>431517</v>
      </c>
      <c r="C3318">
        <f>COUNTIF('ИПУ и ОКПУ'!$A$2:$A$3258,A3318)</f>
        <v>0</v>
      </c>
      <c r="D3318" t="str">
        <f>IF(C3318&gt;0,VLOOKUP(A3318,'ИПУ и ОКПУ'!$A$1:$O$3258,9,0),"")</f>
        <v/>
      </c>
      <c r="E3318" t="str">
        <f>IF(C3318&gt;0,IF(VLOOKUP(A3318,'ИПУ и ОКПУ'!$A$1:$O$3258,14,0)="Нет показаний","Нет показаний",""),"")</f>
        <v/>
      </c>
      <c r="F3318" t="str">
        <f>IF(AND(C3318&gt;0),SUMIF('ИПУ и ОКПУ'!$A$2:$A$3258,A3318,'ИПУ и ОКПУ'!$O$2:$O$3258),"")</f>
        <v/>
      </c>
      <c r="G3318">
        <f>VLOOKUP(A3318,'Лицевые счета'!$A$2:$K$4570,9,0)</f>
        <v>1</v>
      </c>
      <c r="H3318">
        <f>VLOOKUP(A3318,'Лицевые счета'!$A$2:$K$4570,10,0)</f>
        <v>92</v>
      </c>
      <c r="I3318" t="str">
        <f>VLOOKUP(A3318,'Лицевые счета'!$A$2:$K$4570,6,0)</f>
        <v>ФЛ</v>
      </c>
      <c r="J3318">
        <f>IF(AND(C3318=0,I3318="ФЛ"),G3318*H3318,"")</f>
        <v>92</v>
      </c>
      <c r="K3318" t="str">
        <f>IF(AND(C3318&gt;0,E3318="Нет показаний",I3318="ФЛ"),G3318*H3318,"")</f>
        <v/>
      </c>
    </row>
    <row r="3319" spans="1:11" x14ac:dyDescent="0.25">
      <c r="A3319" s="7">
        <v>442483</v>
      </c>
      <c r="B3319" s="7">
        <f>VLOOKUP(A3319,'Лицевые счета'!$A$1:$K$4570,2,0)</f>
        <v>431517</v>
      </c>
      <c r="C3319">
        <f>COUNTIF('ИПУ и ОКПУ'!$A$2:$A$3258,A3319)</f>
        <v>0</v>
      </c>
      <c r="D3319" t="str">
        <f>IF(C3319&gt;0,VLOOKUP(A3319,'ИПУ и ОКПУ'!$A$1:$O$3258,9,0),"")</f>
        <v/>
      </c>
      <c r="E3319" t="str">
        <f>IF(C3319&gt;0,IF(VLOOKUP(A3319,'ИПУ и ОКПУ'!$A$1:$O$3258,14,0)="Нет показаний","Нет показаний",""),"")</f>
        <v/>
      </c>
      <c r="F3319" t="str">
        <f>IF(AND(C3319&gt;0),SUMIF('ИПУ и ОКПУ'!$A$2:$A$3258,A3319,'ИПУ и ОКПУ'!$O$2:$O$3258),"")</f>
        <v/>
      </c>
      <c r="G3319">
        <f>VLOOKUP(A3319,'Лицевые счета'!$A$2:$K$4570,9,0)</f>
        <v>1</v>
      </c>
      <c r="H3319">
        <f>VLOOKUP(A3319,'Лицевые счета'!$A$2:$K$4570,10,0)</f>
        <v>92</v>
      </c>
      <c r="I3319" t="str">
        <f>VLOOKUP(A3319,'Лицевые счета'!$A$2:$K$4570,6,0)</f>
        <v>ФЛ</v>
      </c>
      <c r="J3319">
        <f>IF(AND(C3319=0,I3319="ФЛ"),G3319*H3319,"")</f>
        <v>92</v>
      </c>
      <c r="K3319" t="str">
        <f>IF(AND(C3319&gt;0,E3319="Нет показаний",I3319="ФЛ"),G3319*H3319,"")</f>
        <v/>
      </c>
    </row>
    <row r="3320" spans="1:11" x14ac:dyDescent="0.25">
      <c r="A3320" s="7">
        <v>442485</v>
      </c>
      <c r="B3320" s="7">
        <f>VLOOKUP(A3320,'Лицевые счета'!$A$1:$K$4570,2,0)</f>
        <v>431517</v>
      </c>
      <c r="C3320">
        <f>COUNTIF('ИПУ и ОКПУ'!$A$2:$A$3258,A3320)</f>
        <v>0</v>
      </c>
      <c r="D3320" t="str">
        <f>IF(C3320&gt;0,VLOOKUP(A3320,'ИПУ и ОКПУ'!$A$1:$O$3258,9,0),"")</f>
        <v/>
      </c>
      <c r="E3320" t="str">
        <f>IF(C3320&gt;0,IF(VLOOKUP(A3320,'ИПУ и ОКПУ'!$A$1:$O$3258,14,0)="Нет показаний","Нет показаний",""),"")</f>
        <v/>
      </c>
      <c r="F3320" t="str">
        <f>IF(AND(C3320&gt;0),SUMIF('ИПУ и ОКПУ'!$A$2:$A$3258,A3320,'ИПУ и ОКПУ'!$O$2:$O$3258),"")</f>
        <v/>
      </c>
      <c r="G3320">
        <f>VLOOKUP(A3320,'Лицевые счета'!$A$2:$K$4570,9,0)</f>
        <v>1</v>
      </c>
      <c r="H3320">
        <f>VLOOKUP(A3320,'Лицевые счета'!$A$2:$K$4570,10,0)</f>
        <v>92</v>
      </c>
      <c r="I3320" t="str">
        <f>VLOOKUP(A3320,'Лицевые счета'!$A$2:$K$4570,6,0)</f>
        <v>ФЛ</v>
      </c>
      <c r="J3320">
        <f>IF(AND(C3320=0,I3320="ФЛ"),G3320*H3320,"")</f>
        <v>92</v>
      </c>
      <c r="K3320" t="str">
        <f>IF(AND(C3320&gt;0,E3320="Нет показаний",I3320="ФЛ"),G3320*H3320,"")</f>
        <v/>
      </c>
    </row>
    <row r="3321" spans="1:11" x14ac:dyDescent="0.25">
      <c r="A3321" s="7">
        <v>442488</v>
      </c>
      <c r="B3321" s="7">
        <f>VLOOKUP(A3321,'Лицевые счета'!$A$1:$K$4570,2,0)</f>
        <v>431517</v>
      </c>
      <c r="C3321">
        <f>COUNTIF('ИПУ и ОКПУ'!$A$2:$A$3258,A3321)</f>
        <v>0</v>
      </c>
      <c r="D3321" t="str">
        <f>IF(C3321&gt;0,VLOOKUP(A3321,'ИПУ и ОКПУ'!$A$1:$O$3258,9,0),"")</f>
        <v/>
      </c>
      <c r="E3321" t="str">
        <f>IF(C3321&gt;0,IF(VLOOKUP(A3321,'ИПУ и ОКПУ'!$A$1:$O$3258,14,0)="Нет показаний","Нет показаний",""),"")</f>
        <v/>
      </c>
      <c r="F3321" t="str">
        <f>IF(AND(C3321&gt;0),SUMIF('ИПУ и ОКПУ'!$A$2:$A$3258,A3321,'ИПУ и ОКПУ'!$O$2:$O$3258),"")</f>
        <v/>
      </c>
      <c r="G3321">
        <f>VLOOKUP(A3321,'Лицевые счета'!$A$2:$K$4570,9,0)</f>
        <v>1</v>
      </c>
      <c r="H3321">
        <f>VLOOKUP(A3321,'Лицевые счета'!$A$2:$K$4570,10,0)</f>
        <v>92</v>
      </c>
      <c r="I3321" t="str">
        <f>VLOOKUP(A3321,'Лицевые счета'!$A$2:$K$4570,6,0)</f>
        <v>ФЛ</v>
      </c>
      <c r="J3321">
        <f>IF(AND(C3321=0,I3321="ФЛ"),G3321*H3321,"")</f>
        <v>92</v>
      </c>
      <c r="K3321" t="str">
        <f>IF(AND(C3321&gt;0,E3321="Нет показаний",I3321="ФЛ"),G3321*H3321,"")</f>
        <v/>
      </c>
    </row>
    <row r="3322" spans="1:11" x14ac:dyDescent="0.25">
      <c r="A3322" s="7">
        <v>442489</v>
      </c>
      <c r="B3322" s="7">
        <f>VLOOKUP(A3322,'Лицевые счета'!$A$1:$K$4570,2,0)</f>
        <v>431517</v>
      </c>
      <c r="C3322">
        <f>COUNTIF('ИПУ и ОКПУ'!$A$2:$A$3258,A3322)</f>
        <v>0</v>
      </c>
      <c r="D3322" t="str">
        <f>IF(C3322&gt;0,VLOOKUP(A3322,'ИПУ и ОКПУ'!$A$1:$O$3258,9,0),"")</f>
        <v/>
      </c>
      <c r="E3322" t="str">
        <f>IF(C3322&gt;0,IF(VLOOKUP(A3322,'ИПУ и ОКПУ'!$A$1:$O$3258,14,0)="Нет показаний","Нет показаний",""),"")</f>
        <v/>
      </c>
      <c r="F3322" t="str">
        <f>IF(AND(C3322&gt;0),SUMIF('ИПУ и ОКПУ'!$A$2:$A$3258,A3322,'ИПУ и ОКПУ'!$O$2:$O$3258),"")</f>
        <v/>
      </c>
      <c r="G3322">
        <f>VLOOKUP(A3322,'Лицевые счета'!$A$2:$K$4570,9,0)</f>
        <v>1</v>
      </c>
      <c r="H3322">
        <f>VLOOKUP(A3322,'Лицевые счета'!$A$2:$K$4570,10,0)</f>
        <v>92</v>
      </c>
      <c r="I3322" t="str">
        <f>VLOOKUP(A3322,'Лицевые счета'!$A$2:$K$4570,6,0)</f>
        <v>ФЛ</v>
      </c>
      <c r="J3322">
        <f>IF(AND(C3322=0,I3322="ФЛ"),G3322*H3322,"")</f>
        <v>92</v>
      </c>
      <c r="K3322" t="str">
        <f>IF(AND(C3322&gt;0,E3322="Нет показаний",I3322="ФЛ"),G3322*H3322,"")</f>
        <v/>
      </c>
    </row>
    <row r="3323" spans="1:11" x14ac:dyDescent="0.25">
      <c r="A3323" s="7">
        <v>442492</v>
      </c>
      <c r="B3323" s="7">
        <f>VLOOKUP(A3323,'Лицевые счета'!$A$1:$K$4570,2,0)</f>
        <v>431517</v>
      </c>
      <c r="C3323">
        <f>COUNTIF('ИПУ и ОКПУ'!$A$2:$A$3258,A3323)</f>
        <v>0</v>
      </c>
      <c r="D3323" t="str">
        <f>IF(C3323&gt;0,VLOOKUP(A3323,'ИПУ и ОКПУ'!$A$1:$O$3258,9,0),"")</f>
        <v/>
      </c>
      <c r="E3323" t="str">
        <f>IF(C3323&gt;0,IF(VLOOKUP(A3323,'ИПУ и ОКПУ'!$A$1:$O$3258,14,0)="Нет показаний","Нет показаний",""),"")</f>
        <v/>
      </c>
      <c r="F3323" t="str">
        <f>IF(AND(C3323&gt;0),SUMIF('ИПУ и ОКПУ'!$A$2:$A$3258,A3323,'ИПУ и ОКПУ'!$O$2:$O$3258),"")</f>
        <v/>
      </c>
      <c r="G3323">
        <f>VLOOKUP(A3323,'Лицевые счета'!$A$2:$K$4570,9,0)</f>
        <v>1</v>
      </c>
      <c r="H3323">
        <f>VLOOKUP(A3323,'Лицевые счета'!$A$2:$K$4570,10,0)</f>
        <v>92</v>
      </c>
      <c r="I3323" t="str">
        <f>VLOOKUP(A3323,'Лицевые счета'!$A$2:$K$4570,6,0)</f>
        <v>ФЛ</v>
      </c>
      <c r="J3323">
        <f>IF(AND(C3323=0,I3323="ФЛ"),G3323*H3323,"")</f>
        <v>92</v>
      </c>
      <c r="K3323" t="str">
        <f>IF(AND(C3323&gt;0,E3323="Нет показаний",I3323="ФЛ"),G3323*H3323,"")</f>
        <v/>
      </c>
    </row>
    <row r="3324" spans="1:11" x14ac:dyDescent="0.25">
      <c r="A3324" s="7">
        <v>442495</v>
      </c>
      <c r="B3324" s="7">
        <f>VLOOKUP(A3324,'Лицевые счета'!$A$1:$K$4570,2,0)</f>
        <v>431517</v>
      </c>
      <c r="C3324">
        <f>COUNTIF('ИПУ и ОКПУ'!$A$2:$A$3258,A3324)</f>
        <v>0</v>
      </c>
      <c r="D3324" t="str">
        <f>IF(C3324&gt;0,VLOOKUP(A3324,'ИПУ и ОКПУ'!$A$1:$O$3258,9,0),"")</f>
        <v/>
      </c>
      <c r="E3324" t="str">
        <f>IF(C3324&gt;0,IF(VLOOKUP(A3324,'ИПУ и ОКПУ'!$A$1:$O$3258,14,0)="Нет показаний","Нет показаний",""),"")</f>
        <v/>
      </c>
      <c r="F3324" t="str">
        <f>IF(AND(C3324&gt;0),SUMIF('ИПУ и ОКПУ'!$A$2:$A$3258,A3324,'ИПУ и ОКПУ'!$O$2:$O$3258),"")</f>
        <v/>
      </c>
      <c r="G3324">
        <f>VLOOKUP(A3324,'Лицевые счета'!$A$2:$K$4570,9,0)</f>
        <v>1</v>
      </c>
      <c r="H3324">
        <f>VLOOKUP(A3324,'Лицевые счета'!$A$2:$K$4570,10,0)</f>
        <v>92</v>
      </c>
      <c r="I3324" t="str">
        <f>VLOOKUP(A3324,'Лицевые счета'!$A$2:$K$4570,6,0)</f>
        <v>ФЛ</v>
      </c>
      <c r="J3324">
        <f>IF(AND(C3324=0,I3324="ФЛ"),G3324*H3324,"")</f>
        <v>92</v>
      </c>
      <c r="K3324" t="str">
        <f>IF(AND(C3324&gt;0,E3324="Нет показаний",I3324="ФЛ"),G3324*H3324,"")</f>
        <v/>
      </c>
    </row>
    <row r="3325" spans="1:11" x14ac:dyDescent="0.25">
      <c r="A3325" s="7">
        <v>442498</v>
      </c>
      <c r="B3325" s="7">
        <f>VLOOKUP(A3325,'Лицевые счета'!$A$1:$K$4570,2,0)</f>
        <v>431517</v>
      </c>
      <c r="C3325">
        <f>COUNTIF('ИПУ и ОКПУ'!$A$2:$A$3258,A3325)</f>
        <v>1</v>
      </c>
      <c r="D3325" t="str">
        <f>IF(C3325&gt;0,VLOOKUP(A3325,'ИПУ и ОКПУ'!$A$1:$O$3258,9,0),"")</f>
        <v>Одноставочный</v>
      </c>
      <c r="E3325" t="str">
        <f>IF(C3325&gt;0,IF(VLOOKUP(A3325,'ИПУ и ОКПУ'!$A$1:$O$3258,14,0)="Нет показаний","Нет показаний",""),"")</f>
        <v/>
      </c>
      <c r="F3325">
        <f>IF(AND(C3325&gt;0),SUMIF('ИПУ и ОКПУ'!$A$2:$A$3258,A3325,'ИПУ и ОКПУ'!$O$2:$O$3258),"")</f>
        <v>250.66666666666666</v>
      </c>
      <c r="G3325">
        <f>VLOOKUP(A3325,'Лицевые счета'!$A$2:$K$4570,9,0)</f>
        <v>1</v>
      </c>
      <c r="H3325">
        <f>VLOOKUP(A3325,'Лицевые счета'!$A$2:$K$4570,10,0)</f>
        <v>118.7</v>
      </c>
      <c r="I3325" t="str">
        <f>VLOOKUP(A3325,'Лицевые счета'!$A$2:$K$4570,6,0)</f>
        <v>ФЛ</v>
      </c>
      <c r="J3325" t="str">
        <f>IF(AND(C3325=0,I3325="ФЛ"),G3325*H3325,"")</f>
        <v/>
      </c>
      <c r="K3325" t="str">
        <f>IF(AND(C3325&gt;0,E3325="Нет показаний",I3325="ФЛ"),G3325*H3325,"")</f>
        <v/>
      </c>
    </row>
    <row r="3326" spans="1:11" x14ac:dyDescent="0.25">
      <c r="A3326" s="7">
        <v>442499</v>
      </c>
      <c r="B3326" s="7">
        <f>VLOOKUP(A3326,'Лицевые счета'!$A$1:$K$4570,2,0)</f>
        <v>431517</v>
      </c>
      <c r="C3326">
        <f>COUNTIF('ИПУ и ОКПУ'!$A$2:$A$3258,A3326)</f>
        <v>1</v>
      </c>
      <c r="D3326" t="str">
        <f>IF(C3326&gt;0,VLOOKUP(A3326,'ИПУ и ОКПУ'!$A$1:$O$3258,9,0),"")</f>
        <v>Одноставочный</v>
      </c>
      <c r="E3326" t="str">
        <f>IF(C3326&gt;0,IF(VLOOKUP(A3326,'ИПУ и ОКПУ'!$A$1:$O$3258,14,0)="Нет показаний","Нет показаний",""),"")</f>
        <v/>
      </c>
      <c r="F3326">
        <f>IF(AND(C3326&gt;0),SUMIF('ИПУ и ОКПУ'!$A$2:$A$3258,A3326,'ИПУ и ОКПУ'!$O$2:$O$3258),"")</f>
        <v>250.66666666666666</v>
      </c>
      <c r="G3326">
        <f>VLOOKUP(A3326,'Лицевые счета'!$A$2:$K$4570,9,0)</f>
        <v>1</v>
      </c>
      <c r="H3326">
        <f>VLOOKUP(A3326,'Лицевые счета'!$A$2:$K$4570,10,0)</f>
        <v>92</v>
      </c>
      <c r="I3326" t="str">
        <f>VLOOKUP(A3326,'Лицевые счета'!$A$2:$K$4570,6,0)</f>
        <v>ФЛ</v>
      </c>
      <c r="J3326" t="str">
        <f>IF(AND(C3326=0,I3326="ФЛ"),G3326*H3326,"")</f>
        <v/>
      </c>
      <c r="K3326" t="str">
        <f>IF(AND(C3326&gt;0,E3326="Нет показаний",I3326="ФЛ"),G3326*H3326,"")</f>
        <v/>
      </c>
    </row>
    <row r="3327" spans="1:11" x14ac:dyDescent="0.25">
      <c r="A3327" s="7">
        <v>442501</v>
      </c>
      <c r="B3327" s="7">
        <f>VLOOKUP(A3327,'Лицевые счета'!$A$1:$K$4570,2,0)</f>
        <v>431517</v>
      </c>
      <c r="C3327">
        <f>COUNTIF('ИПУ и ОКПУ'!$A$2:$A$3258,A3327)</f>
        <v>0</v>
      </c>
      <c r="D3327" t="str">
        <f>IF(C3327&gt;0,VLOOKUP(A3327,'ИПУ и ОКПУ'!$A$1:$O$3258,9,0),"")</f>
        <v/>
      </c>
      <c r="E3327" t="str">
        <f>IF(C3327&gt;0,IF(VLOOKUP(A3327,'ИПУ и ОКПУ'!$A$1:$O$3258,14,0)="Нет показаний","Нет показаний",""),"")</f>
        <v/>
      </c>
      <c r="F3327" t="str">
        <f>IF(AND(C3327&gt;0),SUMIF('ИПУ и ОКПУ'!$A$2:$A$3258,A3327,'ИПУ и ОКПУ'!$O$2:$O$3258),"")</f>
        <v/>
      </c>
      <c r="G3327">
        <f>VLOOKUP(A3327,'Лицевые счета'!$A$2:$K$4570,9,0)</f>
        <v>1</v>
      </c>
      <c r="H3327">
        <f>VLOOKUP(A3327,'Лицевые счета'!$A$2:$K$4570,10,0)</f>
        <v>92</v>
      </c>
      <c r="I3327" t="str">
        <f>VLOOKUP(A3327,'Лицевые счета'!$A$2:$K$4570,6,0)</f>
        <v>ФЛ</v>
      </c>
      <c r="J3327">
        <f>IF(AND(C3327=0,I3327="ФЛ"),G3327*H3327,"")</f>
        <v>92</v>
      </c>
      <c r="K3327" t="str">
        <f>IF(AND(C3327&gt;0,E3327="Нет показаний",I3327="ФЛ"),G3327*H3327,"")</f>
        <v/>
      </c>
    </row>
    <row r="3328" spans="1:11" x14ac:dyDescent="0.25">
      <c r="A3328" s="7">
        <v>442503</v>
      </c>
      <c r="B3328" s="7">
        <f>VLOOKUP(A3328,'Лицевые счета'!$A$1:$K$4570,2,0)</f>
        <v>431517</v>
      </c>
      <c r="C3328">
        <f>COUNTIF('ИПУ и ОКПУ'!$A$2:$A$3258,A3328)</f>
        <v>1</v>
      </c>
      <c r="D3328" t="str">
        <f>IF(C3328&gt;0,VLOOKUP(A3328,'ИПУ и ОКПУ'!$A$1:$O$3258,9,0),"")</f>
        <v>Одноставочный</v>
      </c>
      <c r="E3328" t="str">
        <f>IF(C3328&gt;0,IF(VLOOKUP(A3328,'ИПУ и ОКПУ'!$A$1:$O$3258,14,0)="Нет показаний","Нет показаний",""),"")</f>
        <v>Нет показаний</v>
      </c>
      <c r="F3328">
        <f>IF(AND(C3328&gt;0),SUMIF('ИПУ и ОКПУ'!$A$2:$A$3258,A3328,'ИПУ и ОКПУ'!$O$2:$O$3258),"")</f>
        <v>0</v>
      </c>
      <c r="G3328">
        <f>VLOOKUP(A3328,'Лицевые счета'!$A$2:$K$4570,9,0)</f>
        <v>1</v>
      </c>
      <c r="H3328">
        <f>VLOOKUP(A3328,'Лицевые счета'!$A$2:$K$4570,10,0)</f>
        <v>92</v>
      </c>
      <c r="I3328" t="str">
        <f>VLOOKUP(A3328,'Лицевые счета'!$A$2:$K$4570,6,0)</f>
        <v>ФЛ</v>
      </c>
      <c r="J3328" t="str">
        <f>IF(AND(C3328=0,I3328="ФЛ"),G3328*H3328,"")</f>
        <v/>
      </c>
      <c r="K3328">
        <f>IF(AND(C3328&gt;0,E3328="Нет показаний",I3328="ФЛ"),G3328*H3328,"")</f>
        <v>92</v>
      </c>
    </row>
    <row r="3329" spans="1:11" x14ac:dyDescent="0.25">
      <c r="A3329" s="7">
        <v>442504</v>
      </c>
      <c r="B3329" s="7">
        <f>VLOOKUP(A3329,'Лицевые счета'!$A$1:$K$4570,2,0)</f>
        <v>431517</v>
      </c>
      <c r="C3329">
        <f>COUNTIF('ИПУ и ОКПУ'!$A$2:$A$3258,A3329)</f>
        <v>0</v>
      </c>
      <c r="D3329" t="str">
        <f>IF(C3329&gt;0,VLOOKUP(A3329,'ИПУ и ОКПУ'!$A$1:$O$3258,9,0),"")</f>
        <v/>
      </c>
      <c r="E3329" t="str">
        <f>IF(C3329&gt;0,IF(VLOOKUP(A3329,'ИПУ и ОКПУ'!$A$1:$O$3258,14,0)="Нет показаний","Нет показаний",""),"")</f>
        <v/>
      </c>
      <c r="F3329" t="str">
        <f>IF(AND(C3329&gt;0),SUMIF('ИПУ и ОКПУ'!$A$2:$A$3258,A3329,'ИПУ и ОКПУ'!$O$2:$O$3258),"")</f>
        <v/>
      </c>
      <c r="G3329">
        <f>VLOOKUP(A3329,'Лицевые счета'!$A$2:$K$4570,9,0)</f>
        <v>1</v>
      </c>
      <c r="H3329">
        <f>VLOOKUP(A3329,'Лицевые счета'!$A$2:$K$4570,10,0)</f>
        <v>92</v>
      </c>
      <c r="I3329" t="str">
        <f>VLOOKUP(A3329,'Лицевые счета'!$A$2:$K$4570,6,0)</f>
        <v>ФЛ</v>
      </c>
      <c r="J3329">
        <f>IF(AND(C3329=0,I3329="ФЛ"),G3329*H3329,"")</f>
        <v>92</v>
      </c>
      <c r="K3329" t="str">
        <f>IF(AND(C3329&gt;0,E3329="Нет показаний",I3329="ФЛ"),G3329*H3329,"")</f>
        <v/>
      </c>
    </row>
    <row r="3330" spans="1:11" x14ac:dyDescent="0.25">
      <c r="A3330" s="7">
        <v>442505</v>
      </c>
      <c r="B3330" s="7">
        <f>VLOOKUP(A3330,'Лицевые счета'!$A$1:$K$4570,2,0)</f>
        <v>431517</v>
      </c>
      <c r="C3330">
        <f>COUNTIF('ИПУ и ОКПУ'!$A$2:$A$3258,A3330)</f>
        <v>0</v>
      </c>
      <c r="D3330" t="str">
        <f>IF(C3330&gt;0,VLOOKUP(A3330,'ИПУ и ОКПУ'!$A$1:$O$3258,9,0),"")</f>
        <v/>
      </c>
      <c r="E3330" t="str">
        <f>IF(C3330&gt;0,IF(VLOOKUP(A3330,'ИПУ и ОКПУ'!$A$1:$O$3258,14,0)="Нет показаний","Нет показаний",""),"")</f>
        <v/>
      </c>
      <c r="F3330" t="str">
        <f>IF(AND(C3330&gt;0),SUMIF('ИПУ и ОКПУ'!$A$2:$A$3258,A3330,'ИПУ и ОКПУ'!$O$2:$O$3258),"")</f>
        <v/>
      </c>
      <c r="G3330">
        <f>VLOOKUP(A3330,'Лицевые счета'!$A$2:$K$4570,9,0)</f>
        <v>1</v>
      </c>
      <c r="H3330">
        <f>VLOOKUP(A3330,'Лицевые счета'!$A$2:$K$4570,10,0)</f>
        <v>92</v>
      </c>
      <c r="I3330" t="str">
        <f>VLOOKUP(A3330,'Лицевые счета'!$A$2:$K$4570,6,0)</f>
        <v>ФЛ</v>
      </c>
      <c r="J3330">
        <f>IF(AND(C3330=0,I3330="ФЛ"),G3330*H3330,"")</f>
        <v>92</v>
      </c>
      <c r="K3330" t="str">
        <f>IF(AND(C3330&gt;0,E3330="Нет показаний",I3330="ФЛ"),G3330*H3330,"")</f>
        <v/>
      </c>
    </row>
    <row r="3331" spans="1:11" x14ac:dyDescent="0.25">
      <c r="A3331" s="7">
        <v>442507</v>
      </c>
      <c r="B3331" s="7">
        <f>VLOOKUP(A3331,'Лицевые счета'!$A$1:$K$4570,2,0)</f>
        <v>431517</v>
      </c>
      <c r="C3331">
        <f>COUNTIF('ИПУ и ОКПУ'!$A$2:$A$3258,A3331)</f>
        <v>0</v>
      </c>
      <c r="D3331" t="str">
        <f>IF(C3331&gt;0,VLOOKUP(A3331,'ИПУ и ОКПУ'!$A$1:$O$3258,9,0),"")</f>
        <v/>
      </c>
      <c r="E3331" t="str">
        <f>IF(C3331&gt;0,IF(VLOOKUP(A3331,'ИПУ и ОКПУ'!$A$1:$O$3258,14,0)="Нет показаний","Нет показаний",""),"")</f>
        <v/>
      </c>
      <c r="F3331" t="str">
        <f>IF(AND(C3331&gt;0),SUMIF('ИПУ и ОКПУ'!$A$2:$A$3258,A3331,'ИПУ и ОКПУ'!$O$2:$O$3258),"")</f>
        <v/>
      </c>
      <c r="G3331">
        <f>VLOOKUP(A3331,'Лицевые счета'!$A$2:$K$4570,9,0)</f>
        <v>1</v>
      </c>
      <c r="H3331">
        <f>VLOOKUP(A3331,'Лицевые счета'!$A$2:$K$4570,10,0)</f>
        <v>92</v>
      </c>
      <c r="I3331" t="str">
        <f>VLOOKUP(A3331,'Лицевые счета'!$A$2:$K$4570,6,0)</f>
        <v>ФЛ</v>
      </c>
      <c r="J3331">
        <f>IF(AND(C3331=0,I3331="ФЛ"),G3331*H3331,"")</f>
        <v>92</v>
      </c>
      <c r="K3331" t="str">
        <f>IF(AND(C3331&gt;0,E3331="Нет показаний",I3331="ФЛ"),G3331*H3331,"")</f>
        <v/>
      </c>
    </row>
    <row r="3332" spans="1:11" x14ac:dyDescent="0.25">
      <c r="A3332" s="7">
        <v>442510</v>
      </c>
      <c r="B3332" s="7">
        <f>VLOOKUP(A3332,'Лицевые счета'!$A$1:$K$4570,2,0)</f>
        <v>431517</v>
      </c>
      <c r="C3332">
        <f>COUNTIF('ИПУ и ОКПУ'!$A$2:$A$3258,A3332)</f>
        <v>0</v>
      </c>
      <c r="D3332" t="str">
        <f>IF(C3332&gt;0,VLOOKUP(A3332,'ИПУ и ОКПУ'!$A$1:$O$3258,9,0),"")</f>
        <v/>
      </c>
      <c r="E3332" t="str">
        <f>IF(C3332&gt;0,IF(VLOOKUP(A3332,'ИПУ и ОКПУ'!$A$1:$O$3258,14,0)="Нет показаний","Нет показаний",""),"")</f>
        <v/>
      </c>
      <c r="F3332" t="str">
        <f>IF(AND(C3332&gt;0),SUMIF('ИПУ и ОКПУ'!$A$2:$A$3258,A3332,'ИПУ и ОКПУ'!$O$2:$O$3258),"")</f>
        <v/>
      </c>
      <c r="G3332">
        <f>VLOOKUP(A3332,'Лицевые счета'!$A$2:$K$4570,9,0)</f>
        <v>1</v>
      </c>
      <c r="H3332">
        <f>VLOOKUP(A3332,'Лицевые счета'!$A$2:$K$4570,10,0)</f>
        <v>92</v>
      </c>
      <c r="I3332" t="str">
        <f>VLOOKUP(A3332,'Лицевые счета'!$A$2:$K$4570,6,0)</f>
        <v>ФЛ</v>
      </c>
      <c r="J3332">
        <f>IF(AND(C3332=0,I3332="ФЛ"),G3332*H3332,"")</f>
        <v>92</v>
      </c>
      <c r="K3332" t="str">
        <f>IF(AND(C3332&gt;0,E3332="Нет показаний",I3332="ФЛ"),G3332*H3332,"")</f>
        <v/>
      </c>
    </row>
    <row r="3333" spans="1:11" x14ac:dyDescent="0.25">
      <c r="A3333" s="7">
        <v>442513</v>
      </c>
      <c r="B3333" s="7">
        <f>VLOOKUP(A3333,'Лицевые счета'!$A$1:$K$4570,2,0)</f>
        <v>431517</v>
      </c>
      <c r="C3333">
        <f>COUNTIF('ИПУ и ОКПУ'!$A$2:$A$3258,A3333)</f>
        <v>1</v>
      </c>
      <c r="D3333" t="str">
        <f>IF(C3333&gt;0,VLOOKUP(A3333,'ИПУ и ОКПУ'!$A$1:$O$3258,9,0),"")</f>
        <v>Одноставочный</v>
      </c>
      <c r="E3333" t="str">
        <f>IF(C3333&gt;0,IF(VLOOKUP(A3333,'ИПУ и ОКПУ'!$A$1:$O$3258,14,0)="Нет показаний","Нет показаний",""),"")</f>
        <v>Нет показаний</v>
      </c>
      <c r="F3333">
        <f>IF(AND(C3333&gt;0),SUMIF('ИПУ и ОКПУ'!$A$2:$A$3258,A3333,'ИПУ и ОКПУ'!$O$2:$O$3258),"")</f>
        <v>0</v>
      </c>
      <c r="G3333">
        <f>VLOOKUP(A3333,'Лицевые счета'!$A$2:$K$4570,9,0)</f>
        <v>1</v>
      </c>
      <c r="H3333">
        <f>VLOOKUP(A3333,'Лицевые счета'!$A$2:$K$4570,10,0)</f>
        <v>92</v>
      </c>
      <c r="I3333" t="str">
        <f>VLOOKUP(A3333,'Лицевые счета'!$A$2:$K$4570,6,0)</f>
        <v>ФЛ</v>
      </c>
      <c r="J3333" t="str">
        <f>IF(AND(C3333=0,I3333="ФЛ"),G3333*H3333,"")</f>
        <v/>
      </c>
      <c r="K3333">
        <f>IF(AND(C3333&gt;0,E3333="Нет показаний",I3333="ФЛ"),G3333*H3333,"")</f>
        <v>92</v>
      </c>
    </row>
    <row r="3334" spans="1:11" x14ac:dyDescent="0.25">
      <c r="A3334" s="7">
        <v>442514</v>
      </c>
      <c r="B3334" s="7">
        <f>VLOOKUP(A3334,'Лицевые счета'!$A$1:$K$4570,2,0)</f>
        <v>431517</v>
      </c>
      <c r="C3334">
        <f>COUNTIF('ИПУ и ОКПУ'!$A$2:$A$3258,A3334)</f>
        <v>1</v>
      </c>
      <c r="D3334" t="str">
        <f>IF(C3334&gt;0,VLOOKUP(A3334,'ИПУ и ОКПУ'!$A$1:$O$3258,9,0),"")</f>
        <v>Одноставочный</v>
      </c>
      <c r="E3334" t="str">
        <f>IF(C3334&gt;0,IF(VLOOKUP(A3334,'ИПУ и ОКПУ'!$A$1:$O$3258,14,0)="Нет показаний","Нет показаний",""),"")</f>
        <v>Нет показаний</v>
      </c>
      <c r="F3334">
        <f>IF(AND(C3334&gt;0),SUMIF('ИПУ и ОКПУ'!$A$2:$A$3258,A3334,'ИПУ и ОКПУ'!$O$2:$O$3258),"")</f>
        <v>0</v>
      </c>
      <c r="G3334">
        <f>VLOOKUP(A3334,'Лицевые счета'!$A$2:$K$4570,9,0)</f>
        <v>1</v>
      </c>
      <c r="H3334">
        <f>VLOOKUP(A3334,'Лицевые счета'!$A$2:$K$4570,10,0)</f>
        <v>92</v>
      </c>
      <c r="I3334" t="str">
        <f>VLOOKUP(A3334,'Лицевые счета'!$A$2:$K$4570,6,0)</f>
        <v>ФЛ</v>
      </c>
      <c r="J3334" t="str">
        <f>IF(AND(C3334=0,I3334="ФЛ"),G3334*H3334,"")</f>
        <v/>
      </c>
      <c r="K3334">
        <f>IF(AND(C3334&gt;0,E3334="Нет показаний",I3334="ФЛ"),G3334*H3334,"")</f>
        <v>92</v>
      </c>
    </row>
    <row r="3335" spans="1:11" x14ac:dyDescent="0.25">
      <c r="A3335" s="7">
        <v>442516</v>
      </c>
      <c r="B3335" s="7">
        <f>VLOOKUP(A3335,'Лицевые счета'!$A$1:$K$4570,2,0)</f>
        <v>431517</v>
      </c>
      <c r="C3335">
        <f>COUNTIF('ИПУ и ОКПУ'!$A$2:$A$3258,A3335)</f>
        <v>0</v>
      </c>
      <c r="D3335" t="str">
        <f>IF(C3335&gt;0,VLOOKUP(A3335,'ИПУ и ОКПУ'!$A$1:$O$3258,9,0),"")</f>
        <v/>
      </c>
      <c r="E3335" t="str">
        <f>IF(C3335&gt;0,IF(VLOOKUP(A3335,'ИПУ и ОКПУ'!$A$1:$O$3258,14,0)="Нет показаний","Нет показаний",""),"")</f>
        <v/>
      </c>
      <c r="F3335" t="str">
        <f>IF(AND(C3335&gt;0),SUMIF('ИПУ и ОКПУ'!$A$2:$A$3258,A3335,'ИПУ и ОКПУ'!$O$2:$O$3258),"")</f>
        <v/>
      </c>
      <c r="G3335">
        <f>VLOOKUP(A3335,'Лицевые счета'!$A$2:$K$4570,9,0)</f>
        <v>1</v>
      </c>
      <c r="H3335">
        <f>VLOOKUP(A3335,'Лицевые счета'!$A$2:$K$4570,10,0)</f>
        <v>92</v>
      </c>
      <c r="I3335" t="str">
        <f>VLOOKUP(A3335,'Лицевые счета'!$A$2:$K$4570,6,0)</f>
        <v>ФЛ</v>
      </c>
      <c r="J3335">
        <f>IF(AND(C3335=0,I3335="ФЛ"),G3335*H3335,"")</f>
        <v>92</v>
      </c>
      <c r="K3335" t="str">
        <f>IF(AND(C3335&gt;0,E3335="Нет показаний",I3335="ФЛ"),G3335*H3335,"")</f>
        <v/>
      </c>
    </row>
    <row r="3336" spans="1:11" x14ac:dyDescent="0.25">
      <c r="A3336" s="7">
        <v>442519</v>
      </c>
      <c r="B3336" s="7">
        <f>VLOOKUP(A3336,'Лицевые счета'!$A$1:$K$4570,2,0)</f>
        <v>431517</v>
      </c>
      <c r="C3336">
        <f>COUNTIF('ИПУ и ОКПУ'!$A$2:$A$3258,A3336)</f>
        <v>0</v>
      </c>
      <c r="D3336" t="str">
        <f>IF(C3336&gt;0,VLOOKUP(A3336,'ИПУ и ОКПУ'!$A$1:$O$3258,9,0),"")</f>
        <v/>
      </c>
      <c r="E3336" t="str">
        <f>IF(C3336&gt;0,IF(VLOOKUP(A3336,'ИПУ и ОКПУ'!$A$1:$O$3258,14,0)="Нет показаний","Нет показаний",""),"")</f>
        <v/>
      </c>
      <c r="F3336" t="str">
        <f>IF(AND(C3336&gt;0),SUMIF('ИПУ и ОКПУ'!$A$2:$A$3258,A3336,'ИПУ и ОКПУ'!$O$2:$O$3258),"")</f>
        <v/>
      </c>
      <c r="G3336">
        <f>VLOOKUP(A3336,'Лицевые счета'!$A$2:$K$4570,9,0)</f>
        <v>1</v>
      </c>
      <c r="H3336">
        <f>VLOOKUP(A3336,'Лицевые счета'!$A$2:$K$4570,10,0)</f>
        <v>92</v>
      </c>
      <c r="I3336" t="str">
        <f>VLOOKUP(A3336,'Лицевые счета'!$A$2:$K$4570,6,0)</f>
        <v>ФЛ</v>
      </c>
      <c r="J3336">
        <f>IF(AND(C3336=0,I3336="ФЛ"),G3336*H3336,"")</f>
        <v>92</v>
      </c>
      <c r="K3336" t="str">
        <f>IF(AND(C3336&gt;0,E3336="Нет показаний",I3336="ФЛ"),G3336*H3336,"")</f>
        <v/>
      </c>
    </row>
    <row r="3337" spans="1:11" x14ac:dyDescent="0.25">
      <c r="A3337" s="7">
        <v>442520</v>
      </c>
      <c r="B3337" s="7">
        <f>VLOOKUP(A3337,'Лицевые счета'!$A$1:$K$4570,2,0)</f>
        <v>431517</v>
      </c>
      <c r="C3337">
        <f>COUNTIF('ИПУ и ОКПУ'!$A$2:$A$3258,A3337)</f>
        <v>0</v>
      </c>
      <c r="D3337" t="str">
        <f>IF(C3337&gt;0,VLOOKUP(A3337,'ИПУ и ОКПУ'!$A$1:$O$3258,9,0),"")</f>
        <v/>
      </c>
      <c r="E3337" t="str">
        <f>IF(C3337&gt;0,IF(VLOOKUP(A3337,'ИПУ и ОКПУ'!$A$1:$O$3258,14,0)="Нет показаний","Нет показаний",""),"")</f>
        <v/>
      </c>
      <c r="F3337" t="str">
        <f>IF(AND(C3337&gt;0),SUMIF('ИПУ и ОКПУ'!$A$2:$A$3258,A3337,'ИПУ и ОКПУ'!$O$2:$O$3258),"")</f>
        <v/>
      </c>
      <c r="G3337">
        <f>VLOOKUP(A3337,'Лицевые счета'!$A$2:$K$4570,9,0)</f>
        <v>1</v>
      </c>
      <c r="H3337">
        <f>VLOOKUP(A3337,'Лицевые счета'!$A$2:$K$4570,10,0)</f>
        <v>92</v>
      </c>
      <c r="I3337" t="str">
        <f>VLOOKUP(A3337,'Лицевые счета'!$A$2:$K$4570,6,0)</f>
        <v>ФЛ</v>
      </c>
      <c r="J3337">
        <f>IF(AND(C3337=0,I3337="ФЛ"),G3337*H3337,"")</f>
        <v>92</v>
      </c>
      <c r="K3337" t="str">
        <f>IF(AND(C3337&gt;0,E3337="Нет показаний",I3337="ФЛ"),G3337*H3337,"")</f>
        <v/>
      </c>
    </row>
    <row r="3338" spans="1:11" x14ac:dyDescent="0.25">
      <c r="A3338" s="7">
        <v>442521</v>
      </c>
      <c r="B3338" s="7">
        <f>VLOOKUP(A3338,'Лицевые счета'!$A$1:$K$4570,2,0)</f>
        <v>431517</v>
      </c>
      <c r="C3338">
        <f>COUNTIF('ИПУ и ОКПУ'!$A$2:$A$3258,A3338)</f>
        <v>0</v>
      </c>
      <c r="D3338" t="str">
        <f>IF(C3338&gt;0,VLOOKUP(A3338,'ИПУ и ОКПУ'!$A$1:$O$3258,9,0),"")</f>
        <v/>
      </c>
      <c r="E3338" t="str">
        <f>IF(C3338&gt;0,IF(VLOOKUP(A3338,'ИПУ и ОКПУ'!$A$1:$O$3258,14,0)="Нет показаний","Нет показаний",""),"")</f>
        <v/>
      </c>
      <c r="F3338" t="str">
        <f>IF(AND(C3338&gt;0),SUMIF('ИПУ и ОКПУ'!$A$2:$A$3258,A3338,'ИПУ и ОКПУ'!$O$2:$O$3258),"")</f>
        <v/>
      </c>
      <c r="G3338">
        <f>VLOOKUP(A3338,'Лицевые счета'!$A$2:$K$4570,9,0)</f>
        <v>1</v>
      </c>
      <c r="H3338">
        <f>VLOOKUP(A3338,'Лицевые счета'!$A$2:$K$4570,10,0)</f>
        <v>92</v>
      </c>
      <c r="I3338" t="str">
        <f>VLOOKUP(A3338,'Лицевые счета'!$A$2:$K$4570,6,0)</f>
        <v>ФЛ</v>
      </c>
      <c r="J3338">
        <f>IF(AND(C3338=0,I3338="ФЛ"),G3338*H3338,"")</f>
        <v>92</v>
      </c>
      <c r="K3338" t="str">
        <f>IF(AND(C3338&gt;0,E3338="Нет показаний",I3338="ФЛ"),G3338*H3338,"")</f>
        <v/>
      </c>
    </row>
    <row r="3339" spans="1:11" x14ac:dyDescent="0.25">
      <c r="A3339" s="7">
        <v>442523</v>
      </c>
      <c r="B3339" s="7">
        <f>VLOOKUP(A3339,'Лицевые счета'!$A$1:$K$4570,2,0)</f>
        <v>431517</v>
      </c>
      <c r="C3339">
        <f>COUNTIF('ИПУ и ОКПУ'!$A$2:$A$3258,A3339)</f>
        <v>1</v>
      </c>
      <c r="D3339" t="str">
        <f>IF(C3339&gt;0,VLOOKUP(A3339,'ИПУ и ОКПУ'!$A$1:$O$3258,9,0),"")</f>
        <v>Одноставочный</v>
      </c>
      <c r="E3339" t="str">
        <f>IF(C3339&gt;0,IF(VLOOKUP(A3339,'ИПУ и ОКПУ'!$A$1:$O$3258,14,0)="Нет показаний","Нет показаний",""),"")</f>
        <v/>
      </c>
      <c r="F3339">
        <f>IF(AND(C3339&gt;0),SUMIF('ИПУ и ОКПУ'!$A$2:$A$3258,A3339,'ИПУ и ОКПУ'!$O$2:$O$3258),"")</f>
        <v>38.799999999999997</v>
      </c>
      <c r="G3339">
        <f>VLOOKUP(A3339,'Лицевые счета'!$A$2:$K$4570,9,0)</f>
        <v>1</v>
      </c>
      <c r="H3339">
        <f>VLOOKUP(A3339,'Лицевые счета'!$A$2:$K$4570,10,0)</f>
        <v>92</v>
      </c>
      <c r="I3339" t="str">
        <f>VLOOKUP(A3339,'Лицевые счета'!$A$2:$K$4570,6,0)</f>
        <v>ФЛ</v>
      </c>
      <c r="J3339" t="str">
        <f>IF(AND(C3339=0,I3339="ФЛ"),G3339*H3339,"")</f>
        <v/>
      </c>
      <c r="K3339" t="str">
        <f>IF(AND(C3339&gt;0,E3339="Нет показаний",I3339="ФЛ"),G3339*H3339,"")</f>
        <v/>
      </c>
    </row>
    <row r="3340" spans="1:11" x14ac:dyDescent="0.25">
      <c r="A3340" s="7">
        <v>442524</v>
      </c>
      <c r="B3340" s="7">
        <f>VLOOKUP(A3340,'Лицевые счета'!$A$1:$K$4570,2,0)</f>
        <v>431517</v>
      </c>
      <c r="C3340">
        <f>COUNTIF('ИПУ и ОКПУ'!$A$2:$A$3258,A3340)</f>
        <v>1</v>
      </c>
      <c r="D3340" t="str">
        <f>IF(C3340&gt;0,VLOOKUP(A3340,'ИПУ и ОКПУ'!$A$1:$O$3258,9,0),"")</f>
        <v>Одноставочный</v>
      </c>
      <c r="E3340" t="str">
        <f>IF(C3340&gt;0,IF(VLOOKUP(A3340,'ИПУ и ОКПУ'!$A$1:$O$3258,14,0)="Нет показаний","Нет показаний",""),"")</f>
        <v/>
      </c>
      <c r="F3340">
        <f>IF(AND(C3340&gt;0),SUMIF('ИПУ и ОКПУ'!$A$2:$A$3258,A3340,'ИПУ и ОКПУ'!$O$2:$O$3258),"")</f>
        <v>38.799999999999997</v>
      </c>
      <c r="G3340">
        <f>VLOOKUP(A3340,'Лицевые счета'!$A$2:$K$4570,9,0)</f>
        <v>1</v>
      </c>
      <c r="H3340">
        <f>VLOOKUP(A3340,'Лицевые счета'!$A$2:$K$4570,10,0)</f>
        <v>92</v>
      </c>
      <c r="I3340" t="str">
        <f>VLOOKUP(A3340,'Лицевые счета'!$A$2:$K$4570,6,0)</f>
        <v>ФЛ</v>
      </c>
      <c r="J3340" t="str">
        <f>IF(AND(C3340=0,I3340="ФЛ"),G3340*H3340,"")</f>
        <v/>
      </c>
      <c r="K3340" t="str">
        <f>IF(AND(C3340&gt;0,E3340="Нет показаний",I3340="ФЛ"),G3340*H3340,"")</f>
        <v/>
      </c>
    </row>
    <row r="3341" spans="1:11" x14ac:dyDescent="0.25">
      <c r="A3341" s="7">
        <v>442525</v>
      </c>
      <c r="B3341" s="7">
        <f>VLOOKUP(A3341,'Лицевые счета'!$A$1:$K$4570,2,0)</f>
        <v>431517</v>
      </c>
      <c r="C3341">
        <f>COUNTIF('ИПУ и ОКПУ'!$A$2:$A$3258,A3341)</f>
        <v>1</v>
      </c>
      <c r="D3341" t="str">
        <f>IF(C3341&gt;0,VLOOKUP(A3341,'ИПУ и ОКПУ'!$A$1:$O$3258,9,0),"")</f>
        <v>Одноставочный</v>
      </c>
      <c r="E3341" t="str">
        <f>IF(C3341&gt;0,IF(VLOOKUP(A3341,'ИПУ и ОКПУ'!$A$1:$O$3258,14,0)="Нет показаний","Нет показаний",""),"")</f>
        <v/>
      </c>
      <c r="F3341">
        <f>IF(AND(C3341&gt;0),SUMIF('ИПУ и ОКПУ'!$A$2:$A$3258,A3341,'ИПУ и ОКПУ'!$O$2:$O$3258),"")</f>
        <v>38.799999999999997</v>
      </c>
      <c r="G3341">
        <f>VLOOKUP(A3341,'Лицевые счета'!$A$2:$K$4570,9,0)</f>
        <v>1</v>
      </c>
      <c r="H3341">
        <f>VLOOKUP(A3341,'Лицевые счета'!$A$2:$K$4570,10,0)</f>
        <v>92</v>
      </c>
      <c r="I3341" t="str">
        <f>VLOOKUP(A3341,'Лицевые счета'!$A$2:$K$4570,6,0)</f>
        <v>ФЛ</v>
      </c>
      <c r="J3341" t="str">
        <f>IF(AND(C3341=0,I3341="ФЛ"),G3341*H3341,"")</f>
        <v/>
      </c>
      <c r="K3341" t="str">
        <f>IF(AND(C3341&gt;0,E3341="Нет показаний",I3341="ФЛ"),G3341*H3341,"")</f>
        <v/>
      </c>
    </row>
    <row r="3342" spans="1:11" x14ac:dyDescent="0.25">
      <c r="A3342" s="7">
        <v>442526</v>
      </c>
      <c r="B3342" s="7">
        <f>VLOOKUP(A3342,'Лицевые счета'!$A$1:$K$4570,2,0)</f>
        <v>431517</v>
      </c>
      <c r="C3342">
        <f>COUNTIF('ИПУ и ОКПУ'!$A$2:$A$3258,A3342)</f>
        <v>1</v>
      </c>
      <c r="D3342" t="str">
        <f>IF(C3342&gt;0,VLOOKUP(A3342,'ИПУ и ОКПУ'!$A$1:$O$3258,9,0),"")</f>
        <v>Одноставочный</v>
      </c>
      <c r="E3342" t="str">
        <f>IF(C3342&gt;0,IF(VLOOKUP(A3342,'ИПУ и ОКПУ'!$A$1:$O$3258,14,0)="Нет показаний","Нет показаний",""),"")</f>
        <v/>
      </c>
      <c r="F3342">
        <f>IF(AND(C3342&gt;0),SUMIF('ИПУ и ОКПУ'!$A$2:$A$3258,A3342,'ИПУ и ОКПУ'!$O$2:$O$3258),"")</f>
        <v>38.799999999999997</v>
      </c>
      <c r="G3342">
        <f>VLOOKUP(A3342,'Лицевые счета'!$A$2:$K$4570,9,0)</f>
        <v>1</v>
      </c>
      <c r="H3342">
        <f>VLOOKUP(A3342,'Лицевые счета'!$A$2:$K$4570,10,0)</f>
        <v>92</v>
      </c>
      <c r="I3342" t="str">
        <f>VLOOKUP(A3342,'Лицевые счета'!$A$2:$K$4570,6,0)</f>
        <v>ФЛ</v>
      </c>
      <c r="J3342" t="str">
        <f>IF(AND(C3342=0,I3342="ФЛ"),G3342*H3342,"")</f>
        <v/>
      </c>
      <c r="K3342" t="str">
        <f>IF(AND(C3342&gt;0,E3342="Нет показаний",I3342="ФЛ"),G3342*H3342,"")</f>
        <v/>
      </c>
    </row>
    <row r="3343" spans="1:11" x14ac:dyDescent="0.25">
      <c r="A3343" s="7">
        <v>442528</v>
      </c>
      <c r="B3343" s="7">
        <f>VLOOKUP(A3343,'Лицевые счета'!$A$1:$K$4570,2,0)</f>
        <v>431517</v>
      </c>
      <c r="C3343">
        <f>COUNTIF('ИПУ и ОКПУ'!$A$2:$A$3258,A3343)</f>
        <v>1</v>
      </c>
      <c r="D3343" t="str">
        <f>IF(C3343&gt;0,VLOOKUP(A3343,'ИПУ и ОКПУ'!$A$1:$O$3258,9,0),"")</f>
        <v>Одноставочный</v>
      </c>
      <c r="E3343" t="str">
        <f>IF(C3343&gt;0,IF(VLOOKUP(A3343,'ИПУ и ОКПУ'!$A$1:$O$3258,14,0)="Нет показаний","Нет показаний",""),"")</f>
        <v/>
      </c>
      <c r="F3343">
        <f>IF(AND(C3343&gt;0),SUMIF('ИПУ и ОКПУ'!$A$2:$A$3258,A3343,'ИПУ и ОКПУ'!$O$2:$O$3258),"")</f>
        <v>38.799999999999997</v>
      </c>
      <c r="G3343">
        <f>VLOOKUP(A3343,'Лицевые счета'!$A$2:$K$4570,9,0)</f>
        <v>1</v>
      </c>
      <c r="H3343">
        <f>VLOOKUP(A3343,'Лицевые счета'!$A$2:$K$4570,10,0)</f>
        <v>92</v>
      </c>
      <c r="I3343" t="str">
        <f>VLOOKUP(A3343,'Лицевые счета'!$A$2:$K$4570,6,0)</f>
        <v>ФЛ</v>
      </c>
      <c r="J3343" t="str">
        <f>IF(AND(C3343=0,I3343="ФЛ"),G3343*H3343,"")</f>
        <v/>
      </c>
      <c r="K3343" t="str">
        <f>IF(AND(C3343&gt;0,E3343="Нет показаний",I3343="ФЛ"),G3343*H3343,"")</f>
        <v/>
      </c>
    </row>
    <row r="3344" spans="1:11" x14ac:dyDescent="0.25">
      <c r="A3344" s="7">
        <v>442531</v>
      </c>
      <c r="B3344" s="7">
        <f>VLOOKUP(A3344,'Лицевые счета'!$A$1:$K$4570,2,0)</f>
        <v>431517</v>
      </c>
      <c r="C3344">
        <f>COUNTIF('ИПУ и ОКПУ'!$A$2:$A$3258,A3344)</f>
        <v>1</v>
      </c>
      <c r="D3344" t="str">
        <f>IF(C3344&gt;0,VLOOKUP(A3344,'ИПУ и ОКПУ'!$A$1:$O$3258,9,0),"")</f>
        <v>Одноставочный</v>
      </c>
      <c r="E3344" t="str">
        <f>IF(C3344&gt;0,IF(VLOOKUP(A3344,'ИПУ и ОКПУ'!$A$1:$O$3258,14,0)="Нет показаний","Нет показаний",""),"")</f>
        <v/>
      </c>
      <c r="F3344">
        <f>IF(AND(C3344&gt;0),SUMIF('ИПУ и ОКПУ'!$A$2:$A$3258,A3344,'ИПУ и ОКПУ'!$O$2:$O$3258),"")</f>
        <v>133.33333333333334</v>
      </c>
      <c r="G3344">
        <f>VLOOKUP(A3344,'Лицевые счета'!$A$2:$K$4570,9,0)</f>
        <v>1</v>
      </c>
      <c r="H3344">
        <f>VLOOKUP(A3344,'Лицевые счета'!$A$2:$K$4570,10,0)</f>
        <v>92</v>
      </c>
      <c r="I3344" t="str">
        <f>VLOOKUP(A3344,'Лицевые счета'!$A$2:$K$4570,6,0)</f>
        <v>ФЛ</v>
      </c>
      <c r="J3344" t="str">
        <f>IF(AND(C3344=0,I3344="ФЛ"),G3344*H3344,"")</f>
        <v/>
      </c>
      <c r="K3344" t="str">
        <f>IF(AND(C3344&gt;0,E3344="Нет показаний",I3344="ФЛ"),G3344*H3344,"")</f>
        <v/>
      </c>
    </row>
    <row r="3345" spans="1:11" x14ac:dyDescent="0.25">
      <c r="A3345" s="7">
        <v>442534</v>
      </c>
      <c r="B3345" s="7">
        <f>VLOOKUP(A3345,'Лицевые счета'!$A$1:$K$4570,2,0)</f>
        <v>431517</v>
      </c>
      <c r="C3345">
        <f>COUNTIF('ИПУ и ОКПУ'!$A$2:$A$3258,A3345)</f>
        <v>1</v>
      </c>
      <c r="D3345" t="str">
        <f>IF(C3345&gt;0,VLOOKUP(A3345,'ИПУ и ОКПУ'!$A$1:$O$3258,9,0),"")</f>
        <v>Одноставочный</v>
      </c>
      <c r="E3345" t="str">
        <f>IF(C3345&gt;0,IF(VLOOKUP(A3345,'ИПУ и ОКПУ'!$A$1:$O$3258,14,0)="Нет показаний","Нет показаний",""),"")</f>
        <v/>
      </c>
      <c r="F3345">
        <f>IF(AND(C3345&gt;0),SUMIF('ИПУ и ОКПУ'!$A$2:$A$3258,A3345,'ИПУ и ОКПУ'!$O$2:$O$3258),"")</f>
        <v>86.5</v>
      </c>
      <c r="G3345">
        <f>VLOOKUP(A3345,'Лицевые счета'!$A$2:$K$4570,9,0)</f>
        <v>1</v>
      </c>
      <c r="H3345">
        <f>VLOOKUP(A3345,'Лицевые счета'!$A$2:$K$4570,10,0)</f>
        <v>118.7</v>
      </c>
      <c r="I3345" t="str">
        <f>VLOOKUP(A3345,'Лицевые счета'!$A$2:$K$4570,6,0)</f>
        <v>ФЛ</v>
      </c>
      <c r="J3345" t="str">
        <f>IF(AND(C3345=0,I3345="ФЛ"),G3345*H3345,"")</f>
        <v/>
      </c>
      <c r="K3345" t="str">
        <f>IF(AND(C3345&gt;0,E3345="Нет показаний",I3345="ФЛ"),G3345*H3345,"")</f>
        <v/>
      </c>
    </row>
    <row r="3346" spans="1:11" x14ac:dyDescent="0.25">
      <c r="A3346" s="7">
        <v>442537</v>
      </c>
      <c r="B3346" s="7">
        <f>VLOOKUP(A3346,'Лицевые счета'!$A$1:$K$4570,2,0)</f>
        <v>431517</v>
      </c>
      <c r="C3346">
        <f>COUNTIF('ИПУ и ОКПУ'!$A$2:$A$3258,A3346)</f>
        <v>1</v>
      </c>
      <c r="D3346" t="str">
        <f>IF(C3346&gt;0,VLOOKUP(A3346,'ИПУ и ОКПУ'!$A$1:$O$3258,9,0),"")</f>
        <v>Одноставочный</v>
      </c>
      <c r="E3346" t="str">
        <f>IF(C3346&gt;0,IF(VLOOKUP(A3346,'ИПУ и ОКПУ'!$A$1:$O$3258,14,0)="Нет показаний","Нет показаний",""),"")</f>
        <v/>
      </c>
      <c r="F3346">
        <f>IF(AND(C3346&gt;0),SUMIF('ИПУ и ОКПУ'!$A$2:$A$3258,A3346,'ИПУ и ОКПУ'!$O$2:$O$3258),"")</f>
        <v>133.33333333333334</v>
      </c>
      <c r="G3346">
        <f>VLOOKUP(A3346,'Лицевые счета'!$A$2:$K$4570,9,0)</f>
        <v>1</v>
      </c>
      <c r="H3346">
        <f>VLOOKUP(A3346,'Лицевые счета'!$A$2:$K$4570,10,0)</f>
        <v>92</v>
      </c>
      <c r="I3346" t="str">
        <f>VLOOKUP(A3346,'Лицевые счета'!$A$2:$K$4570,6,0)</f>
        <v>ФЛ</v>
      </c>
      <c r="J3346" t="str">
        <f>IF(AND(C3346=0,I3346="ФЛ"),G3346*H3346,"")</f>
        <v/>
      </c>
      <c r="K3346" t="str">
        <f>IF(AND(C3346&gt;0,E3346="Нет показаний",I3346="ФЛ"),G3346*H3346,"")</f>
        <v/>
      </c>
    </row>
    <row r="3347" spans="1:11" x14ac:dyDescent="0.25">
      <c r="A3347" s="7">
        <v>442540</v>
      </c>
      <c r="B3347" s="7">
        <f>VLOOKUP(A3347,'Лицевые счета'!$A$1:$K$4570,2,0)</f>
        <v>431517</v>
      </c>
      <c r="C3347">
        <f>COUNTIF('ИПУ и ОКПУ'!$A$2:$A$3258,A3347)</f>
        <v>1</v>
      </c>
      <c r="D3347" t="str">
        <f>IF(C3347&gt;0,VLOOKUP(A3347,'ИПУ и ОКПУ'!$A$1:$O$3258,9,0),"")</f>
        <v>Одноставочный</v>
      </c>
      <c r="E3347" t="str">
        <f>IF(C3347&gt;0,IF(VLOOKUP(A3347,'ИПУ и ОКПУ'!$A$1:$O$3258,14,0)="Нет показаний","Нет показаний",""),"")</f>
        <v/>
      </c>
      <c r="F3347">
        <f>IF(AND(C3347&gt;0),SUMIF('ИПУ и ОКПУ'!$A$2:$A$3258,A3347,'ИПУ и ОКПУ'!$O$2:$O$3258),"")</f>
        <v>133.33333333333334</v>
      </c>
      <c r="G3347">
        <f>VLOOKUP(A3347,'Лицевые счета'!$A$2:$K$4570,9,0)</f>
        <v>1</v>
      </c>
      <c r="H3347">
        <f>VLOOKUP(A3347,'Лицевые счета'!$A$2:$K$4570,10,0)</f>
        <v>92</v>
      </c>
      <c r="I3347" t="str">
        <f>VLOOKUP(A3347,'Лицевые счета'!$A$2:$K$4570,6,0)</f>
        <v>ФЛ</v>
      </c>
      <c r="J3347" t="str">
        <f>IF(AND(C3347=0,I3347="ФЛ"),G3347*H3347,"")</f>
        <v/>
      </c>
      <c r="K3347" t="str">
        <f>IF(AND(C3347&gt;0,E3347="Нет показаний",I3347="ФЛ"),G3347*H3347,"")</f>
        <v/>
      </c>
    </row>
    <row r="3348" spans="1:11" x14ac:dyDescent="0.25">
      <c r="A3348" s="7">
        <v>442545</v>
      </c>
      <c r="B3348" s="7">
        <f>VLOOKUP(A3348,'Лицевые счета'!$A$1:$K$4570,2,0)</f>
        <v>431517</v>
      </c>
      <c r="C3348">
        <f>COUNTIF('ИПУ и ОКПУ'!$A$2:$A$3258,A3348)</f>
        <v>0</v>
      </c>
      <c r="D3348" t="str">
        <f>IF(C3348&gt;0,VLOOKUP(A3348,'ИПУ и ОКПУ'!$A$1:$O$3258,9,0),"")</f>
        <v/>
      </c>
      <c r="E3348" t="str">
        <f>IF(C3348&gt;0,IF(VLOOKUP(A3348,'ИПУ и ОКПУ'!$A$1:$O$3258,14,0)="Нет показаний","Нет показаний",""),"")</f>
        <v/>
      </c>
      <c r="F3348" t="str">
        <f>IF(AND(C3348&gt;0),SUMIF('ИПУ и ОКПУ'!$A$2:$A$3258,A3348,'ИПУ и ОКПУ'!$O$2:$O$3258),"")</f>
        <v/>
      </c>
      <c r="G3348">
        <f>VLOOKUP(A3348,'Лицевые счета'!$A$2:$K$4570,9,0)</f>
        <v>1</v>
      </c>
      <c r="H3348">
        <f>VLOOKUP(A3348,'Лицевые счета'!$A$2:$K$4570,10,0)</f>
        <v>92</v>
      </c>
      <c r="I3348" t="str">
        <f>VLOOKUP(A3348,'Лицевые счета'!$A$2:$K$4570,6,0)</f>
        <v>ФЛ</v>
      </c>
      <c r="J3348">
        <f>IF(AND(C3348=0,I3348="ФЛ"),G3348*H3348,"")</f>
        <v>92</v>
      </c>
      <c r="K3348" t="str">
        <f>IF(AND(C3348&gt;0,E3348="Нет показаний",I3348="ФЛ"),G3348*H3348,"")</f>
        <v/>
      </c>
    </row>
    <row r="3349" spans="1:11" x14ac:dyDescent="0.25">
      <c r="A3349" s="7">
        <v>442546</v>
      </c>
      <c r="B3349" s="7">
        <f>VLOOKUP(A3349,'Лицевые счета'!$A$1:$K$4570,2,0)</f>
        <v>431517</v>
      </c>
      <c r="C3349">
        <f>COUNTIF('ИПУ и ОКПУ'!$A$2:$A$3258,A3349)</f>
        <v>0</v>
      </c>
      <c r="D3349" t="str">
        <f>IF(C3349&gt;0,VLOOKUP(A3349,'ИПУ и ОКПУ'!$A$1:$O$3258,9,0),"")</f>
        <v/>
      </c>
      <c r="E3349" t="str">
        <f>IF(C3349&gt;0,IF(VLOOKUP(A3349,'ИПУ и ОКПУ'!$A$1:$O$3258,14,0)="Нет показаний","Нет показаний",""),"")</f>
        <v/>
      </c>
      <c r="F3349" t="str">
        <f>IF(AND(C3349&gt;0),SUMIF('ИПУ и ОКПУ'!$A$2:$A$3258,A3349,'ИПУ и ОКПУ'!$O$2:$O$3258),"")</f>
        <v/>
      </c>
      <c r="G3349">
        <f>VLOOKUP(A3349,'Лицевые счета'!$A$2:$K$4570,9,0)</f>
        <v>1</v>
      </c>
      <c r="H3349">
        <f>VLOOKUP(A3349,'Лицевые счета'!$A$2:$K$4570,10,0)</f>
        <v>92</v>
      </c>
      <c r="I3349" t="str">
        <f>VLOOKUP(A3349,'Лицевые счета'!$A$2:$K$4570,6,0)</f>
        <v>ФЛ</v>
      </c>
      <c r="J3349">
        <f>IF(AND(C3349=0,I3349="ФЛ"),G3349*H3349,"")</f>
        <v>92</v>
      </c>
      <c r="K3349" t="str">
        <f>IF(AND(C3349&gt;0,E3349="Нет показаний",I3349="ФЛ"),G3349*H3349,"")</f>
        <v/>
      </c>
    </row>
    <row r="3350" spans="1:11" x14ac:dyDescent="0.25">
      <c r="A3350" s="7">
        <v>442547</v>
      </c>
      <c r="B3350" s="7">
        <f>VLOOKUP(A3350,'Лицевые счета'!$A$1:$K$4570,2,0)</f>
        <v>431517</v>
      </c>
      <c r="C3350">
        <f>COUNTIF('ИПУ и ОКПУ'!$A$2:$A$3258,A3350)</f>
        <v>0</v>
      </c>
      <c r="D3350" t="str">
        <f>IF(C3350&gt;0,VLOOKUP(A3350,'ИПУ и ОКПУ'!$A$1:$O$3258,9,0),"")</f>
        <v/>
      </c>
      <c r="E3350" t="str">
        <f>IF(C3350&gt;0,IF(VLOOKUP(A3350,'ИПУ и ОКПУ'!$A$1:$O$3258,14,0)="Нет показаний","Нет показаний",""),"")</f>
        <v/>
      </c>
      <c r="F3350" t="str">
        <f>IF(AND(C3350&gt;0),SUMIF('ИПУ и ОКПУ'!$A$2:$A$3258,A3350,'ИПУ и ОКПУ'!$O$2:$O$3258),"")</f>
        <v/>
      </c>
      <c r="G3350">
        <f>VLOOKUP(A3350,'Лицевые счета'!$A$2:$K$4570,9,0)</f>
        <v>1</v>
      </c>
      <c r="H3350">
        <f>VLOOKUP(A3350,'Лицевые счета'!$A$2:$K$4570,10,0)</f>
        <v>92</v>
      </c>
      <c r="I3350" t="str">
        <f>VLOOKUP(A3350,'Лицевые счета'!$A$2:$K$4570,6,0)</f>
        <v>ФЛ</v>
      </c>
      <c r="J3350">
        <f>IF(AND(C3350=0,I3350="ФЛ"),G3350*H3350,"")</f>
        <v>92</v>
      </c>
      <c r="K3350" t="str">
        <f>IF(AND(C3350&gt;0,E3350="Нет показаний",I3350="ФЛ"),G3350*H3350,"")</f>
        <v/>
      </c>
    </row>
    <row r="3351" spans="1:11" x14ac:dyDescent="0.25">
      <c r="A3351" s="7">
        <v>442548</v>
      </c>
      <c r="B3351" s="7">
        <f>VLOOKUP(A3351,'Лицевые счета'!$A$1:$K$4570,2,0)</f>
        <v>431517</v>
      </c>
      <c r="C3351">
        <f>COUNTIF('ИПУ и ОКПУ'!$A$2:$A$3258,A3351)</f>
        <v>0</v>
      </c>
      <c r="D3351" t="str">
        <f>IF(C3351&gt;0,VLOOKUP(A3351,'ИПУ и ОКПУ'!$A$1:$O$3258,9,0),"")</f>
        <v/>
      </c>
      <c r="E3351" t="str">
        <f>IF(C3351&gt;0,IF(VLOOKUP(A3351,'ИПУ и ОКПУ'!$A$1:$O$3258,14,0)="Нет показаний","Нет показаний",""),"")</f>
        <v/>
      </c>
      <c r="F3351" t="str">
        <f>IF(AND(C3351&gt;0),SUMIF('ИПУ и ОКПУ'!$A$2:$A$3258,A3351,'ИПУ и ОКПУ'!$O$2:$O$3258),"")</f>
        <v/>
      </c>
      <c r="G3351">
        <f>VLOOKUP(A3351,'Лицевые счета'!$A$2:$K$4570,9,0)</f>
        <v>1</v>
      </c>
      <c r="H3351">
        <f>VLOOKUP(A3351,'Лицевые счета'!$A$2:$K$4570,10,0)</f>
        <v>92</v>
      </c>
      <c r="I3351" t="str">
        <f>VLOOKUP(A3351,'Лицевые счета'!$A$2:$K$4570,6,0)</f>
        <v>ФЛ</v>
      </c>
      <c r="J3351">
        <f>IF(AND(C3351=0,I3351="ФЛ"),G3351*H3351,"")</f>
        <v>92</v>
      </c>
      <c r="K3351" t="str">
        <f>IF(AND(C3351&gt;0,E3351="Нет показаний",I3351="ФЛ"),G3351*H3351,"")</f>
        <v/>
      </c>
    </row>
    <row r="3352" spans="1:11" x14ac:dyDescent="0.25">
      <c r="A3352" s="7">
        <v>442549</v>
      </c>
      <c r="B3352" s="7">
        <f>VLOOKUP(A3352,'Лицевые счета'!$A$1:$K$4570,2,0)</f>
        <v>431517</v>
      </c>
      <c r="C3352">
        <f>COUNTIF('ИПУ и ОКПУ'!$A$2:$A$3258,A3352)</f>
        <v>1</v>
      </c>
      <c r="D3352" t="str">
        <f>IF(C3352&gt;0,VLOOKUP(A3352,'ИПУ и ОКПУ'!$A$1:$O$3258,9,0),"")</f>
        <v>Одноставочный</v>
      </c>
      <c r="E3352" t="str">
        <f>IF(C3352&gt;0,IF(VLOOKUP(A3352,'ИПУ и ОКПУ'!$A$1:$O$3258,14,0)="Нет показаний","Нет показаний",""),"")</f>
        <v/>
      </c>
      <c r="F3352">
        <f>IF(AND(C3352&gt;0),SUMIF('ИПУ и ОКПУ'!$A$2:$A$3258,A3352,'ИПУ и ОКПУ'!$O$2:$O$3258),"")</f>
        <v>133.33333333333334</v>
      </c>
      <c r="G3352">
        <f>VLOOKUP(A3352,'Лицевые счета'!$A$2:$K$4570,9,0)</f>
        <v>1</v>
      </c>
      <c r="H3352">
        <f>VLOOKUP(A3352,'Лицевые счета'!$A$2:$K$4570,10,0)</f>
        <v>92</v>
      </c>
      <c r="I3352" t="str">
        <f>VLOOKUP(A3352,'Лицевые счета'!$A$2:$K$4570,6,0)</f>
        <v>ФЛ</v>
      </c>
      <c r="J3352" t="str">
        <f>IF(AND(C3352=0,I3352="ФЛ"),G3352*H3352,"")</f>
        <v/>
      </c>
      <c r="K3352" t="str">
        <f>IF(AND(C3352&gt;0,E3352="Нет показаний",I3352="ФЛ"),G3352*H3352,"")</f>
        <v/>
      </c>
    </row>
    <row r="3353" spans="1:11" x14ac:dyDescent="0.25">
      <c r="A3353" s="7">
        <v>442551</v>
      </c>
      <c r="B3353" s="7">
        <f>VLOOKUP(A3353,'Лицевые счета'!$A$1:$K$4570,2,0)</f>
        <v>431517</v>
      </c>
      <c r="C3353">
        <f>COUNTIF('ИПУ и ОКПУ'!$A$2:$A$3258,A3353)</f>
        <v>0</v>
      </c>
      <c r="D3353" t="str">
        <f>IF(C3353&gt;0,VLOOKUP(A3353,'ИПУ и ОКПУ'!$A$1:$O$3258,9,0),"")</f>
        <v/>
      </c>
      <c r="E3353" t="str">
        <f>IF(C3353&gt;0,IF(VLOOKUP(A3353,'ИПУ и ОКПУ'!$A$1:$O$3258,14,0)="Нет показаний","Нет показаний",""),"")</f>
        <v/>
      </c>
      <c r="F3353" t="str">
        <f>IF(AND(C3353&gt;0),SUMIF('ИПУ и ОКПУ'!$A$2:$A$3258,A3353,'ИПУ и ОКПУ'!$O$2:$O$3258),"")</f>
        <v/>
      </c>
      <c r="G3353">
        <f>VLOOKUP(A3353,'Лицевые счета'!$A$2:$K$4570,9,0)</f>
        <v>1</v>
      </c>
      <c r="H3353">
        <f>VLOOKUP(A3353,'Лицевые счета'!$A$2:$K$4570,10,0)</f>
        <v>92</v>
      </c>
      <c r="I3353" t="str">
        <f>VLOOKUP(A3353,'Лицевые счета'!$A$2:$K$4570,6,0)</f>
        <v>ФЛ</v>
      </c>
      <c r="J3353">
        <f>IF(AND(C3353=0,I3353="ФЛ"),G3353*H3353,"")</f>
        <v>92</v>
      </c>
      <c r="K3353" t="str">
        <f>IF(AND(C3353&gt;0,E3353="Нет показаний",I3353="ФЛ"),G3353*H3353,"")</f>
        <v/>
      </c>
    </row>
    <row r="3354" spans="1:11" x14ac:dyDescent="0.25">
      <c r="A3354" s="7">
        <v>442552</v>
      </c>
      <c r="B3354" s="7">
        <f>VLOOKUP(A3354,'Лицевые счета'!$A$1:$K$4570,2,0)</f>
        <v>431517</v>
      </c>
      <c r="C3354">
        <f>COUNTIF('ИПУ и ОКПУ'!$A$2:$A$3258,A3354)</f>
        <v>0</v>
      </c>
      <c r="D3354" t="str">
        <f>IF(C3354&gt;0,VLOOKUP(A3354,'ИПУ и ОКПУ'!$A$1:$O$3258,9,0),"")</f>
        <v/>
      </c>
      <c r="E3354" t="str">
        <f>IF(C3354&gt;0,IF(VLOOKUP(A3354,'ИПУ и ОКПУ'!$A$1:$O$3258,14,0)="Нет показаний","Нет показаний",""),"")</f>
        <v/>
      </c>
      <c r="F3354" t="str">
        <f>IF(AND(C3354&gt;0),SUMIF('ИПУ и ОКПУ'!$A$2:$A$3258,A3354,'ИПУ и ОКПУ'!$O$2:$O$3258),"")</f>
        <v/>
      </c>
      <c r="G3354">
        <f>VLOOKUP(A3354,'Лицевые счета'!$A$2:$K$4570,9,0)</f>
        <v>1</v>
      </c>
      <c r="H3354">
        <f>VLOOKUP(A3354,'Лицевые счета'!$A$2:$K$4570,10,0)</f>
        <v>92</v>
      </c>
      <c r="I3354" t="str">
        <f>VLOOKUP(A3354,'Лицевые счета'!$A$2:$K$4570,6,0)</f>
        <v>ФЛ</v>
      </c>
      <c r="J3354">
        <f>IF(AND(C3354=0,I3354="ФЛ"),G3354*H3354,"")</f>
        <v>92</v>
      </c>
      <c r="K3354" t="str">
        <f>IF(AND(C3354&gt;0,E3354="Нет показаний",I3354="ФЛ"),G3354*H3354,"")</f>
        <v/>
      </c>
    </row>
    <row r="3355" spans="1:11" x14ac:dyDescent="0.25">
      <c r="A3355" s="7">
        <v>442553</v>
      </c>
      <c r="B3355" s="7">
        <f>VLOOKUP(A3355,'Лицевые счета'!$A$1:$K$4570,2,0)</f>
        <v>431517</v>
      </c>
      <c r="C3355">
        <f>COUNTIF('ИПУ и ОКПУ'!$A$2:$A$3258,A3355)</f>
        <v>0</v>
      </c>
      <c r="D3355" t="str">
        <f>IF(C3355&gt;0,VLOOKUP(A3355,'ИПУ и ОКПУ'!$A$1:$O$3258,9,0),"")</f>
        <v/>
      </c>
      <c r="E3355" t="str">
        <f>IF(C3355&gt;0,IF(VLOOKUP(A3355,'ИПУ и ОКПУ'!$A$1:$O$3258,14,0)="Нет показаний","Нет показаний",""),"")</f>
        <v/>
      </c>
      <c r="F3355" t="str">
        <f>IF(AND(C3355&gt;0),SUMIF('ИПУ и ОКПУ'!$A$2:$A$3258,A3355,'ИПУ и ОКПУ'!$O$2:$O$3258),"")</f>
        <v/>
      </c>
      <c r="G3355">
        <f>VLOOKUP(A3355,'Лицевые счета'!$A$2:$K$4570,9,0)</f>
        <v>1</v>
      </c>
      <c r="H3355">
        <f>VLOOKUP(A3355,'Лицевые счета'!$A$2:$K$4570,10,0)</f>
        <v>92</v>
      </c>
      <c r="I3355" t="str">
        <f>VLOOKUP(A3355,'Лицевые счета'!$A$2:$K$4570,6,0)</f>
        <v>ФЛ</v>
      </c>
      <c r="J3355">
        <f>IF(AND(C3355=0,I3355="ФЛ"),G3355*H3355,"")</f>
        <v>92</v>
      </c>
      <c r="K3355" t="str">
        <f>IF(AND(C3355&gt;0,E3355="Нет показаний",I3355="ФЛ"),G3355*H3355,"")</f>
        <v/>
      </c>
    </row>
    <row r="3356" spans="1:11" x14ac:dyDescent="0.25">
      <c r="A3356" s="7">
        <v>442556</v>
      </c>
      <c r="B3356" s="7">
        <f>VLOOKUP(A3356,'Лицевые счета'!$A$1:$K$4570,2,0)</f>
        <v>431517</v>
      </c>
      <c r="C3356">
        <f>COUNTIF('ИПУ и ОКПУ'!$A$2:$A$3258,A3356)</f>
        <v>0</v>
      </c>
      <c r="D3356" t="str">
        <f>IF(C3356&gt;0,VLOOKUP(A3356,'ИПУ и ОКПУ'!$A$1:$O$3258,9,0),"")</f>
        <v/>
      </c>
      <c r="E3356" t="str">
        <f>IF(C3356&gt;0,IF(VLOOKUP(A3356,'ИПУ и ОКПУ'!$A$1:$O$3258,14,0)="Нет показаний","Нет показаний",""),"")</f>
        <v/>
      </c>
      <c r="F3356" t="str">
        <f>IF(AND(C3356&gt;0),SUMIF('ИПУ и ОКПУ'!$A$2:$A$3258,A3356,'ИПУ и ОКПУ'!$O$2:$O$3258),"")</f>
        <v/>
      </c>
      <c r="G3356">
        <f>VLOOKUP(A3356,'Лицевые счета'!$A$2:$K$4570,9,0)</f>
        <v>1</v>
      </c>
      <c r="H3356">
        <f>VLOOKUP(A3356,'Лицевые счета'!$A$2:$K$4570,10,0)</f>
        <v>92</v>
      </c>
      <c r="I3356" t="str">
        <f>VLOOKUP(A3356,'Лицевые счета'!$A$2:$K$4570,6,0)</f>
        <v>ФЛ</v>
      </c>
      <c r="J3356">
        <f>IF(AND(C3356=0,I3356="ФЛ"),G3356*H3356,"")</f>
        <v>92</v>
      </c>
      <c r="K3356" t="str">
        <f>IF(AND(C3356&gt;0,E3356="Нет показаний",I3356="ФЛ"),G3356*H3356,"")</f>
        <v/>
      </c>
    </row>
    <row r="3357" spans="1:11" x14ac:dyDescent="0.25">
      <c r="A3357" s="7">
        <v>442558</v>
      </c>
      <c r="B3357" s="7">
        <f>VLOOKUP(A3357,'Лицевые счета'!$A$1:$K$4570,2,0)</f>
        <v>431517</v>
      </c>
      <c r="C3357">
        <f>COUNTIF('ИПУ и ОКПУ'!$A$2:$A$3258,A3357)</f>
        <v>2</v>
      </c>
      <c r="D3357" t="str">
        <f>IF(C3357&gt;0,VLOOKUP(A3357,'ИПУ и ОКПУ'!$A$1:$O$3258,9,0),"")</f>
        <v>Одноставочный</v>
      </c>
      <c r="E3357" t="str">
        <f>IF(C3357&gt;0,IF(VLOOKUP(A3357,'ИПУ и ОКПУ'!$A$1:$O$3258,14,0)="Нет показаний","Нет показаний",""),"")</f>
        <v/>
      </c>
      <c r="F3357">
        <f>IF(AND(C3357&gt;0),SUMIF('ИПУ и ОКПУ'!$A$2:$A$3258,A3357,'ИПУ и ОКПУ'!$O$2:$O$3258),"")</f>
        <v>158.19999999999999</v>
      </c>
      <c r="G3357">
        <f>VLOOKUP(A3357,'Лицевые счета'!$A$2:$K$4570,9,0)</f>
        <v>1</v>
      </c>
      <c r="H3357">
        <f>VLOOKUP(A3357,'Лицевые счета'!$A$2:$K$4570,10,0)</f>
        <v>92</v>
      </c>
      <c r="I3357" t="str">
        <f>VLOOKUP(A3357,'Лицевые счета'!$A$2:$K$4570,6,0)</f>
        <v>ФЛ</v>
      </c>
      <c r="J3357" t="str">
        <f>IF(AND(C3357=0,I3357="ФЛ"),G3357*H3357,"")</f>
        <v/>
      </c>
      <c r="K3357" t="str">
        <f>IF(AND(C3357&gt;0,E3357="Нет показаний",I3357="ФЛ"),G3357*H3357,"")</f>
        <v/>
      </c>
    </row>
    <row r="3358" spans="1:11" x14ac:dyDescent="0.25">
      <c r="A3358" s="7">
        <v>442559</v>
      </c>
      <c r="B3358" s="7">
        <f>VLOOKUP(A3358,'Лицевые счета'!$A$1:$K$4570,2,0)</f>
        <v>431517</v>
      </c>
      <c r="C3358">
        <f>COUNTIF('ИПУ и ОКПУ'!$A$2:$A$3258,A3358)</f>
        <v>2</v>
      </c>
      <c r="D3358" t="str">
        <f>IF(C3358&gt;0,VLOOKUP(A3358,'ИПУ и ОКПУ'!$A$1:$O$3258,9,0),"")</f>
        <v>Одноставочный</v>
      </c>
      <c r="E3358" t="str">
        <f>IF(C3358&gt;0,IF(VLOOKUP(A3358,'ИПУ и ОКПУ'!$A$1:$O$3258,14,0)="Нет показаний","Нет показаний",""),"")</f>
        <v/>
      </c>
      <c r="F3358">
        <f>IF(AND(C3358&gt;0),SUMIF('ИПУ и ОКПУ'!$A$2:$A$3258,A3358,'ИПУ и ОКПУ'!$O$2:$O$3258),"")</f>
        <v>14.2</v>
      </c>
      <c r="G3358">
        <f>VLOOKUP(A3358,'Лицевые счета'!$A$2:$K$4570,9,0)</f>
        <v>1</v>
      </c>
      <c r="H3358">
        <f>VLOOKUP(A3358,'Лицевые счета'!$A$2:$K$4570,10,0)</f>
        <v>92</v>
      </c>
      <c r="I3358" t="str">
        <f>VLOOKUP(A3358,'Лицевые счета'!$A$2:$K$4570,6,0)</f>
        <v>ФЛ</v>
      </c>
      <c r="J3358" t="str">
        <f>IF(AND(C3358=0,I3358="ФЛ"),G3358*H3358,"")</f>
        <v/>
      </c>
      <c r="K3358" t="str">
        <f>IF(AND(C3358&gt;0,E3358="Нет показаний",I3358="ФЛ"),G3358*H3358,"")</f>
        <v/>
      </c>
    </row>
    <row r="3359" spans="1:11" x14ac:dyDescent="0.25">
      <c r="A3359" s="7">
        <v>442561</v>
      </c>
      <c r="B3359" s="7">
        <f>VLOOKUP(A3359,'Лицевые счета'!$A$1:$K$4570,2,0)</f>
        <v>431517</v>
      </c>
      <c r="C3359">
        <f>COUNTIF('ИПУ и ОКПУ'!$A$2:$A$3258,A3359)</f>
        <v>2</v>
      </c>
      <c r="D3359" t="str">
        <f>IF(C3359&gt;0,VLOOKUP(A3359,'ИПУ и ОКПУ'!$A$1:$O$3258,9,0),"")</f>
        <v>Одноставочный</v>
      </c>
      <c r="E3359" t="str">
        <f>IF(C3359&gt;0,IF(VLOOKUP(A3359,'ИПУ и ОКПУ'!$A$1:$O$3258,14,0)="Нет показаний","Нет показаний",""),"")</f>
        <v/>
      </c>
      <c r="F3359">
        <f>IF(AND(C3359&gt;0),SUMIF('ИПУ и ОКПУ'!$A$2:$A$3258,A3359,'ИПУ и ОКПУ'!$O$2:$O$3258),"")</f>
        <v>154.19999999999999</v>
      </c>
      <c r="G3359">
        <f>VLOOKUP(A3359,'Лицевые счета'!$A$2:$K$4570,9,0)</f>
        <v>1</v>
      </c>
      <c r="H3359">
        <f>VLOOKUP(A3359,'Лицевые счета'!$A$2:$K$4570,10,0)</f>
        <v>92</v>
      </c>
      <c r="I3359" t="str">
        <f>VLOOKUP(A3359,'Лицевые счета'!$A$2:$K$4570,6,0)</f>
        <v>ФЛ</v>
      </c>
      <c r="J3359" t="str">
        <f>IF(AND(C3359=0,I3359="ФЛ"),G3359*H3359,"")</f>
        <v/>
      </c>
      <c r="K3359" t="str">
        <f>IF(AND(C3359&gt;0,E3359="Нет показаний",I3359="ФЛ"),G3359*H3359,"")</f>
        <v/>
      </c>
    </row>
    <row r="3360" spans="1:11" x14ac:dyDescent="0.25">
      <c r="A3360" s="7">
        <v>442563</v>
      </c>
      <c r="B3360" s="7">
        <f>VLOOKUP(A3360,'Лицевые счета'!$A$1:$K$4570,2,0)</f>
        <v>431517</v>
      </c>
      <c r="C3360">
        <f>COUNTIF('ИПУ и ОКПУ'!$A$2:$A$3258,A3360)</f>
        <v>0</v>
      </c>
      <c r="D3360" t="str">
        <f>IF(C3360&gt;0,VLOOKUP(A3360,'ИПУ и ОКПУ'!$A$1:$O$3258,9,0),"")</f>
        <v/>
      </c>
      <c r="E3360" t="str">
        <f>IF(C3360&gt;0,IF(VLOOKUP(A3360,'ИПУ и ОКПУ'!$A$1:$O$3258,14,0)="Нет показаний","Нет показаний",""),"")</f>
        <v/>
      </c>
      <c r="F3360" t="str">
        <f>IF(AND(C3360&gt;0),SUMIF('ИПУ и ОКПУ'!$A$2:$A$3258,A3360,'ИПУ и ОКПУ'!$O$2:$O$3258),"")</f>
        <v/>
      </c>
      <c r="G3360">
        <f>VLOOKUP(A3360,'Лицевые счета'!$A$2:$K$4570,9,0)</f>
        <v>1</v>
      </c>
      <c r="H3360">
        <f>VLOOKUP(A3360,'Лицевые счета'!$A$2:$K$4570,10,0)</f>
        <v>92</v>
      </c>
      <c r="I3360" t="str">
        <f>VLOOKUP(A3360,'Лицевые счета'!$A$2:$K$4570,6,0)</f>
        <v>ФЛ</v>
      </c>
      <c r="J3360">
        <f>IF(AND(C3360=0,I3360="ФЛ"),G3360*H3360,"")</f>
        <v>92</v>
      </c>
      <c r="K3360" t="str">
        <f>IF(AND(C3360&gt;0,E3360="Нет показаний",I3360="ФЛ"),G3360*H3360,"")</f>
        <v/>
      </c>
    </row>
    <row r="3361" spans="1:11" x14ac:dyDescent="0.25">
      <c r="A3361" s="7">
        <v>442565</v>
      </c>
      <c r="B3361" s="7">
        <f>VLOOKUP(A3361,'Лицевые счета'!$A$1:$K$4570,2,0)</f>
        <v>431517</v>
      </c>
      <c r="C3361">
        <f>COUNTIF('ИПУ и ОКПУ'!$A$2:$A$3258,A3361)</f>
        <v>1</v>
      </c>
      <c r="D3361" t="str">
        <f>IF(C3361&gt;0,VLOOKUP(A3361,'ИПУ и ОКПУ'!$A$1:$O$3258,9,0),"")</f>
        <v>Одноставочный</v>
      </c>
      <c r="E3361" t="str">
        <f>IF(C3361&gt;0,IF(VLOOKUP(A3361,'ИПУ и ОКПУ'!$A$1:$O$3258,14,0)="Нет показаний","Нет показаний",""),"")</f>
        <v>Нет показаний</v>
      </c>
      <c r="F3361">
        <f>IF(AND(C3361&gt;0),SUMIF('ИПУ и ОКПУ'!$A$2:$A$3258,A3361,'ИПУ и ОКПУ'!$O$2:$O$3258),"")</f>
        <v>0</v>
      </c>
      <c r="G3361">
        <f>VLOOKUP(A3361,'Лицевые счета'!$A$2:$K$4570,9,0)</f>
        <v>1</v>
      </c>
      <c r="H3361">
        <f>VLOOKUP(A3361,'Лицевые счета'!$A$2:$K$4570,10,0)</f>
        <v>92</v>
      </c>
      <c r="I3361" t="str">
        <f>VLOOKUP(A3361,'Лицевые счета'!$A$2:$K$4570,6,0)</f>
        <v>ФЛ</v>
      </c>
      <c r="J3361" t="str">
        <f>IF(AND(C3361=0,I3361="ФЛ"),G3361*H3361,"")</f>
        <v/>
      </c>
      <c r="K3361">
        <f>IF(AND(C3361&gt;0,E3361="Нет показаний",I3361="ФЛ"),G3361*H3361,"")</f>
        <v>92</v>
      </c>
    </row>
    <row r="3362" spans="1:11" x14ac:dyDescent="0.25">
      <c r="A3362" s="7">
        <v>442567</v>
      </c>
      <c r="B3362" s="7">
        <f>VLOOKUP(A3362,'Лицевые счета'!$A$1:$K$4570,2,0)</f>
        <v>431517</v>
      </c>
      <c r="C3362">
        <f>COUNTIF('ИПУ и ОКПУ'!$A$2:$A$3258,A3362)</f>
        <v>1</v>
      </c>
      <c r="D3362" t="str">
        <f>IF(C3362&gt;0,VLOOKUP(A3362,'ИПУ и ОКПУ'!$A$1:$O$3258,9,0),"")</f>
        <v>Одноставочный</v>
      </c>
      <c r="E3362" t="str">
        <f>IF(C3362&gt;0,IF(VLOOKUP(A3362,'ИПУ и ОКПУ'!$A$1:$O$3258,14,0)="Нет показаний","Нет показаний",""),"")</f>
        <v>Нет показаний</v>
      </c>
      <c r="F3362">
        <f>IF(AND(C3362&gt;0),SUMIF('ИПУ и ОКПУ'!$A$2:$A$3258,A3362,'ИПУ и ОКПУ'!$O$2:$O$3258),"")</f>
        <v>0</v>
      </c>
      <c r="G3362">
        <f>VLOOKUP(A3362,'Лицевые счета'!$A$2:$K$4570,9,0)</f>
        <v>1</v>
      </c>
      <c r="H3362">
        <f>VLOOKUP(A3362,'Лицевые счета'!$A$2:$K$4570,10,0)</f>
        <v>92</v>
      </c>
      <c r="I3362" t="str">
        <f>VLOOKUP(A3362,'Лицевые счета'!$A$2:$K$4570,6,0)</f>
        <v>ФЛ</v>
      </c>
      <c r="J3362" t="str">
        <f>IF(AND(C3362=0,I3362="ФЛ"),G3362*H3362,"")</f>
        <v/>
      </c>
      <c r="K3362">
        <f>IF(AND(C3362&gt;0,E3362="Нет показаний",I3362="ФЛ"),G3362*H3362,"")</f>
        <v>92</v>
      </c>
    </row>
    <row r="3363" spans="1:11" x14ac:dyDescent="0.25">
      <c r="A3363" s="7">
        <v>442568</v>
      </c>
      <c r="B3363" s="7">
        <f>VLOOKUP(A3363,'Лицевые счета'!$A$1:$K$4570,2,0)</f>
        <v>431517</v>
      </c>
      <c r="C3363">
        <f>COUNTIF('ИПУ и ОКПУ'!$A$2:$A$3258,A3363)</f>
        <v>1</v>
      </c>
      <c r="D3363" t="str">
        <f>IF(C3363&gt;0,VLOOKUP(A3363,'ИПУ и ОКПУ'!$A$1:$O$3258,9,0),"")</f>
        <v>Одноставочный</v>
      </c>
      <c r="E3363" t="str">
        <f>IF(C3363&gt;0,IF(VLOOKUP(A3363,'ИПУ и ОКПУ'!$A$1:$O$3258,14,0)="Нет показаний","Нет показаний",""),"")</f>
        <v>Нет показаний</v>
      </c>
      <c r="F3363">
        <f>IF(AND(C3363&gt;0),SUMIF('ИПУ и ОКПУ'!$A$2:$A$3258,A3363,'ИПУ и ОКПУ'!$O$2:$O$3258),"")</f>
        <v>0</v>
      </c>
      <c r="G3363">
        <f>VLOOKUP(A3363,'Лицевые счета'!$A$2:$K$4570,9,0)</f>
        <v>1</v>
      </c>
      <c r="H3363">
        <f>VLOOKUP(A3363,'Лицевые счета'!$A$2:$K$4570,10,0)</f>
        <v>92</v>
      </c>
      <c r="I3363" t="str">
        <f>VLOOKUP(A3363,'Лицевые счета'!$A$2:$K$4570,6,0)</f>
        <v>ФЛ</v>
      </c>
      <c r="J3363" t="str">
        <f>IF(AND(C3363=0,I3363="ФЛ"),G3363*H3363,"")</f>
        <v/>
      </c>
      <c r="K3363">
        <f>IF(AND(C3363&gt;0,E3363="Нет показаний",I3363="ФЛ"),G3363*H3363,"")</f>
        <v>92</v>
      </c>
    </row>
    <row r="3364" spans="1:11" x14ac:dyDescent="0.25">
      <c r="A3364" s="7">
        <v>442570</v>
      </c>
      <c r="B3364" s="7">
        <f>VLOOKUP(A3364,'Лицевые счета'!$A$1:$K$4570,2,0)</f>
        <v>431517</v>
      </c>
      <c r="C3364">
        <f>COUNTIF('ИПУ и ОКПУ'!$A$2:$A$3258,A3364)</f>
        <v>1</v>
      </c>
      <c r="D3364" t="str">
        <f>IF(C3364&gt;0,VLOOKUP(A3364,'ИПУ и ОКПУ'!$A$1:$O$3258,9,0),"")</f>
        <v>Одноставочный</v>
      </c>
      <c r="E3364" t="str">
        <f>IF(C3364&gt;0,IF(VLOOKUP(A3364,'ИПУ и ОКПУ'!$A$1:$O$3258,14,0)="Нет показаний","Нет показаний",""),"")</f>
        <v>Нет показаний</v>
      </c>
      <c r="F3364">
        <f>IF(AND(C3364&gt;0),SUMIF('ИПУ и ОКПУ'!$A$2:$A$3258,A3364,'ИПУ и ОКПУ'!$O$2:$O$3258),"")</f>
        <v>0</v>
      </c>
      <c r="G3364">
        <f>VLOOKUP(A3364,'Лицевые счета'!$A$2:$K$4570,9,0)</f>
        <v>1</v>
      </c>
      <c r="H3364">
        <f>VLOOKUP(A3364,'Лицевые счета'!$A$2:$K$4570,10,0)</f>
        <v>92</v>
      </c>
      <c r="I3364" t="str">
        <f>VLOOKUP(A3364,'Лицевые счета'!$A$2:$K$4570,6,0)</f>
        <v>ФЛ</v>
      </c>
      <c r="J3364" t="str">
        <f>IF(AND(C3364=0,I3364="ФЛ"),G3364*H3364,"")</f>
        <v/>
      </c>
      <c r="K3364">
        <f>IF(AND(C3364&gt;0,E3364="Нет показаний",I3364="ФЛ"),G3364*H3364,"")</f>
        <v>92</v>
      </c>
    </row>
    <row r="3365" spans="1:11" x14ac:dyDescent="0.25">
      <c r="A3365" s="7">
        <v>442575</v>
      </c>
      <c r="B3365" s="7">
        <f>VLOOKUP(A3365,'Лицевые счета'!$A$1:$K$4570,2,0)</f>
        <v>431518</v>
      </c>
      <c r="C3365">
        <f>COUNTIF('ИПУ и ОКПУ'!$A$2:$A$3258,A3365)</f>
        <v>2</v>
      </c>
      <c r="D3365" t="str">
        <f>IF(C3365&gt;0,VLOOKUP(A3365,'ИПУ и ОКПУ'!$A$1:$O$3258,9,0),"")</f>
        <v>Одноставочный</v>
      </c>
      <c r="E3365" t="str">
        <f>IF(C3365&gt;0,IF(VLOOKUP(A3365,'ИПУ и ОКПУ'!$A$1:$O$3258,14,0)="Нет показаний","Нет показаний",""),"")</f>
        <v/>
      </c>
      <c r="F3365">
        <f>IF(AND(C3365&gt;0),SUMIF('ИПУ и ОКПУ'!$A$2:$A$3258,A3365,'ИПУ и ОКПУ'!$O$2:$O$3258),"")</f>
        <v>158.66666666666666</v>
      </c>
      <c r="G3365">
        <f>VLOOKUP(A3365,'Лицевые счета'!$A$2:$K$4570,9,0)</f>
        <v>1</v>
      </c>
      <c r="H3365">
        <f>VLOOKUP(A3365,'Лицевые счета'!$A$2:$K$4570,10,0)</f>
        <v>92</v>
      </c>
      <c r="I3365" t="str">
        <f>VLOOKUP(A3365,'Лицевые счета'!$A$2:$K$4570,6,0)</f>
        <v>ФЛ</v>
      </c>
      <c r="J3365" t="str">
        <f>IF(AND(C3365=0,I3365="ФЛ"),G3365*H3365,"")</f>
        <v/>
      </c>
      <c r="K3365" t="str">
        <f>IF(AND(C3365&gt;0,E3365="Нет показаний",I3365="ФЛ"),G3365*H3365,"")</f>
        <v/>
      </c>
    </row>
    <row r="3366" spans="1:11" x14ac:dyDescent="0.25">
      <c r="A3366" s="7">
        <v>442581</v>
      </c>
      <c r="B3366" s="7">
        <f>VLOOKUP(A3366,'Лицевые счета'!$A$1:$K$4570,2,0)</f>
        <v>431518</v>
      </c>
      <c r="C3366">
        <f>COUNTIF('ИПУ и ОКПУ'!$A$2:$A$3258,A3366)</f>
        <v>0</v>
      </c>
      <c r="D3366" t="str">
        <f>IF(C3366&gt;0,VLOOKUP(A3366,'ИПУ и ОКПУ'!$A$1:$O$3258,9,0),"")</f>
        <v/>
      </c>
      <c r="E3366" t="str">
        <f>IF(C3366&gt;0,IF(VLOOKUP(A3366,'ИПУ и ОКПУ'!$A$1:$O$3258,14,0)="Нет показаний","Нет показаний",""),"")</f>
        <v/>
      </c>
      <c r="F3366" t="str">
        <f>IF(AND(C3366&gt;0),SUMIF('ИПУ и ОКПУ'!$A$2:$A$3258,A3366,'ИПУ и ОКПУ'!$O$2:$O$3258),"")</f>
        <v/>
      </c>
      <c r="G3366">
        <f>VLOOKUP(A3366,'Лицевые счета'!$A$2:$K$4570,9,0)</f>
        <v>1</v>
      </c>
      <c r="H3366">
        <f>VLOOKUP(A3366,'Лицевые счета'!$A$2:$K$4570,10,0)</f>
        <v>92</v>
      </c>
      <c r="I3366" t="str">
        <f>VLOOKUP(A3366,'Лицевые счета'!$A$2:$K$4570,6,0)</f>
        <v>ФЛ</v>
      </c>
      <c r="J3366">
        <f>IF(AND(C3366=0,I3366="ФЛ"),G3366*H3366,"")</f>
        <v>92</v>
      </c>
      <c r="K3366" t="str">
        <f>IF(AND(C3366&gt;0,E3366="Нет показаний",I3366="ФЛ"),G3366*H3366,"")</f>
        <v/>
      </c>
    </row>
    <row r="3367" spans="1:11" x14ac:dyDescent="0.25">
      <c r="A3367" s="7">
        <v>442582</v>
      </c>
      <c r="B3367" s="7">
        <f>VLOOKUP(A3367,'Лицевые счета'!$A$1:$K$4570,2,0)</f>
        <v>431518</v>
      </c>
      <c r="C3367">
        <f>COUNTIF('ИПУ и ОКПУ'!$A$2:$A$3258,A3367)</f>
        <v>0</v>
      </c>
      <c r="D3367" t="str">
        <f>IF(C3367&gt;0,VLOOKUP(A3367,'ИПУ и ОКПУ'!$A$1:$O$3258,9,0),"")</f>
        <v/>
      </c>
      <c r="E3367" t="str">
        <f>IF(C3367&gt;0,IF(VLOOKUP(A3367,'ИПУ и ОКПУ'!$A$1:$O$3258,14,0)="Нет показаний","Нет показаний",""),"")</f>
        <v/>
      </c>
      <c r="F3367" t="str">
        <f>IF(AND(C3367&gt;0),SUMIF('ИПУ и ОКПУ'!$A$2:$A$3258,A3367,'ИПУ и ОКПУ'!$O$2:$O$3258),"")</f>
        <v/>
      </c>
      <c r="G3367">
        <f>VLOOKUP(A3367,'Лицевые счета'!$A$2:$K$4570,9,0)</f>
        <v>1</v>
      </c>
      <c r="H3367">
        <f>VLOOKUP(A3367,'Лицевые счета'!$A$2:$K$4570,10,0)</f>
        <v>92</v>
      </c>
      <c r="I3367" t="str">
        <f>VLOOKUP(A3367,'Лицевые счета'!$A$2:$K$4570,6,0)</f>
        <v>ФЛ</v>
      </c>
      <c r="J3367">
        <f>IF(AND(C3367=0,I3367="ФЛ"),G3367*H3367,"")</f>
        <v>92</v>
      </c>
      <c r="K3367" t="str">
        <f>IF(AND(C3367&gt;0,E3367="Нет показаний",I3367="ФЛ"),G3367*H3367,"")</f>
        <v/>
      </c>
    </row>
    <row r="3368" spans="1:11" x14ac:dyDescent="0.25">
      <c r="A3368" s="7">
        <v>442584</v>
      </c>
      <c r="B3368" s="7">
        <f>VLOOKUP(A3368,'Лицевые счета'!$A$1:$K$4570,2,0)</f>
        <v>431518</v>
      </c>
      <c r="C3368">
        <f>COUNTIF('ИПУ и ОКПУ'!$A$2:$A$3258,A3368)</f>
        <v>0</v>
      </c>
      <c r="D3368" t="str">
        <f>IF(C3368&gt;0,VLOOKUP(A3368,'ИПУ и ОКПУ'!$A$1:$O$3258,9,0),"")</f>
        <v/>
      </c>
      <c r="E3368" t="str">
        <f>IF(C3368&gt;0,IF(VLOOKUP(A3368,'ИПУ и ОКПУ'!$A$1:$O$3258,14,0)="Нет показаний","Нет показаний",""),"")</f>
        <v/>
      </c>
      <c r="F3368" t="str">
        <f>IF(AND(C3368&gt;0),SUMIF('ИПУ и ОКПУ'!$A$2:$A$3258,A3368,'ИПУ и ОКПУ'!$O$2:$O$3258),"")</f>
        <v/>
      </c>
      <c r="G3368">
        <f>VLOOKUP(A3368,'Лицевые счета'!$A$2:$K$4570,9,0)</f>
        <v>1</v>
      </c>
      <c r="H3368">
        <f>VLOOKUP(A3368,'Лицевые счета'!$A$2:$K$4570,10,0)</f>
        <v>92</v>
      </c>
      <c r="I3368" t="str">
        <f>VLOOKUP(A3368,'Лицевые счета'!$A$2:$K$4570,6,0)</f>
        <v>ФЛ</v>
      </c>
      <c r="J3368">
        <f>IF(AND(C3368=0,I3368="ФЛ"),G3368*H3368,"")</f>
        <v>92</v>
      </c>
      <c r="K3368" t="str">
        <f>IF(AND(C3368&gt;0,E3368="Нет показаний",I3368="ФЛ"),G3368*H3368,"")</f>
        <v/>
      </c>
    </row>
    <row r="3369" spans="1:11" x14ac:dyDescent="0.25">
      <c r="A3369" s="7">
        <v>442585</v>
      </c>
      <c r="B3369" s="7">
        <f>VLOOKUP(A3369,'Лицевые счета'!$A$1:$K$4570,2,0)</f>
        <v>431518</v>
      </c>
      <c r="C3369">
        <f>COUNTIF('ИПУ и ОКПУ'!$A$2:$A$3258,A3369)</f>
        <v>0</v>
      </c>
      <c r="D3369" t="str">
        <f>IF(C3369&gt;0,VLOOKUP(A3369,'ИПУ и ОКПУ'!$A$1:$O$3258,9,0),"")</f>
        <v/>
      </c>
      <c r="E3369" t="str">
        <f>IF(C3369&gt;0,IF(VLOOKUP(A3369,'ИПУ и ОКПУ'!$A$1:$O$3258,14,0)="Нет показаний","Нет показаний",""),"")</f>
        <v/>
      </c>
      <c r="F3369" t="str">
        <f>IF(AND(C3369&gt;0),SUMIF('ИПУ и ОКПУ'!$A$2:$A$3258,A3369,'ИПУ и ОКПУ'!$O$2:$O$3258),"")</f>
        <v/>
      </c>
      <c r="G3369">
        <f>VLOOKUP(A3369,'Лицевые счета'!$A$2:$K$4570,9,0)</f>
        <v>1</v>
      </c>
      <c r="H3369">
        <f>VLOOKUP(A3369,'Лицевые счета'!$A$2:$K$4570,10,0)</f>
        <v>92</v>
      </c>
      <c r="I3369" t="str">
        <f>VLOOKUP(A3369,'Лицевые счета'!$A$2:$K$4570,6,0)</f>
        <v>ФЛ</v>
      </c>
      <c r="J3369">
        <f>IF(AND(C3369=0,I3369="ФЛ"),G3369*H3369,"")</f>
        <v>92</v>
      </c>
      <c r="K3369" t="str">
        <f>IF(AND(C3369&gt;0,E3369="Нет показаний",I3369="ФЛ"),G3369*H3369,"")</f>
        <v/>
      </c>
    </row>
    <row r="3370" spans="1:11" x14ac:dyDescent="0.25">
      <c r="A3370" s="7">
        <v>442587</v>
      </c>
      <c r="B3370" s="7">
        <f>VLOOKUP(A3370,'Лицевые счета'!$A$1:$K$4570,2,0)</f>
        <v>431518</v>
      </c>
      <c r="C3370">
        <f>COUNTIF('ИПУ и ОКПУ'!$A$2:$A$3258,A3370)</f>
        <v>0</v>
      </c>
      <c r="D3370" t="str">
        <f>IF(C3370&gt;0,VLOOKUP(A3370,'ИПУ и ОКПУ'!$A$1:$O$3258,9,0),"")</f>
        <v/>
      </c>
      <c r="E3370" t="str">
        <f>IF(C3370&gt;0,IF(VLOOKUP(A3370,'ИПУ и ОКПУ'!$A$1:$O$3258,14,0)="Нет показаний","Нет показаний",""),"")</f>
        <v/>
      </c>
      <c r="F3370" t="str">
        <f>IF(AND(C3370&gt;0),SUMIF('ИПУ и ОКПУ'!$A$2:$A$3258,A3370,'ИПУ и ОКПУ'!$O$2:$O$3258),"")</f>
        <v/>
      </c>
      <c r="G3370">
        <f>VLOOKUP(A3370,'Лицевые счета'!$A$2:$K$4570,9,0)</f>
        <v>1</v>
      </c>
      <c r="H3370">
        <f>VLOOKUP(A3370,'Лицевые счета'!$A$2:$K$4570,10,0)</f>
        <v>92</v>
      </c>
      <c r="I3370" t="str">
        <f>VLOOKUP(A3370,'Лицевые счета'!$A$2:$K$4570,6,0)</f>
        <v>ФЛ</v>
      </c>
      <c r="J3370">
        <f>IF(AND(C3370=0,I3370="ФЛ"),G3370*H3370,"")</f>
        <v>92</v>
      </c>
      <c r="K3370" t="str">
        <f>IF(AND(C3370&gt;0,E3370="Нет показаний",I3370="ФЛ"),G3370*H3370,"")</f>
        <v/>
      </c>
    </row>
    <row r="3371" spans="1:11" x14ac:dyDescent="0.25">
      <c r="A3371" s="7">
        <v>442589</v>
      </c>
      <c r="B3371" s="7">
        <f>VLOOKUP(A3371,'Лицевые счета'!$A$1:$K$4570,2,0)</f>
        <v>431518</v>
      </c>
      <c r="C3371">
        <f>COUNTIF('ИПУ и ОКПУ'!$A$2:$A$3258,A3371)</f>
        <v>0</v>
      </c>
      <c r="D3371" t="str">
        <f>IF(C3371&gt;0,VLOOKUP(A3371,'ИПУ и ОКПУ'!$A$1:$O$3258,9,0),"")</f>
        <v/>
      </c>
      <c r="E3371" t="str">
        <f>IF(C3371&gt;0,IF(VLOOKUP(A3371,'ИПУ и ОКПУ'!$A$1:$O$3258,14,0)="Нет показаний","Нет показаний",""),"")</f>
        <v/>
      </c>
      <c r="F3371" t="str">
        <f>IF(AND(C3371&gt;0),SUMIF('ИПУ и ОКПУ'!$A$2:$A$3258,A3371,'ИПУ и ОКПУ'!$O$2:$O$3258),"")</f>
        <v/>
      </c>
      <c r="G3371">
        <f>VLOOKUP(A3371,'Лицевые счета'!$A$2:$K$4570,9,0)</f>
        <v>1</v>
      </c>
      <c r="H3371">
        <f>VLOOKUP(A3371,'Лицевые счета'!$A$2:$K$4570,10,0)</f>
        <v>92</v>
      </c>
      <c r="I3371" t="str">
        <f>VLOOKUP(A3371,'Лицевые счета'!$A$2:$K$4570,6,0)</f>
        <v>ФЛ</v>
      </c>
      <c r="J3371">
        <f>IF(AND(C3371=0,I3371="ФЛ"),G3371*H3371,"")</f>
        <v>92</v>
      </c>
      <c r="K3371" t="str">
        <f>IF(AND(C3371&gt;0,E3371="Нет показаний",I3371="ФЛ"),G3371*H3371,"")</f>
        <v/>
      </c>
    </row>
    <row r="3372" spans="1:11" x14ac:dyDescent="0.25">
      <c r="A3372" s="7">
        <v>442590</v>
      </c>
      <c r="B3372" s="7">
        <f>VLOOKUP(A3372,'Лицевые счета'!$A$1:$K$4570,2,0)</f>
        <v>431518</v>
      </c>
      <c r="C3372">
        <f>COUNTIF('ИПУ и ОКПУ'!$A$2:$A$3258,A3372)</f>
        <v>0</v>
      </c>
      <c r="D3372" t="str">
        <f>IF(C3372&gt;0,VLOOKUP(A3372,'ИПУ и ОКПУ'!$A$1:$O$3258,9,0),"")</f>
        <v/>
      </c>
      <c r="E3372" t="str">
        <f>IF(C3372&gt;0,IF(VLOOKUP(A3372,'ИПУ и ОКПУ'!$A$1:$O$3258,14,0)="Нет показаний","Нет показаний",""),"")</f>
        <v/>
      </c>
      <c r="F3372" t="str">
        <f>IF(AND(C3372&gt;0),SUMIF('ИПУ и ОКПУ'!$A$2:$A$3258,A3372,'ИПУ и ОКПУ'!$O$2:$O$3258),"")</f>
        <v/>
      </c>
      <c r="G3372">
        <f>VLOOKUP(A3372,'Лицевые счета'!$A$2:$K$4570,9,0)</f>
        <v>1</v>
      </c>
      <c r="H3372">
        <f>VLOOKUP(A3372,'Лицевые счета'!$A$2:$K$4570,10,0)</f>
        <v>92</v>
      </c>
      <c r="I3372" t="str">
        <f>VLOOKUP(A3372,'Лицевые счета'!$A$2:$K$4570,6,0)</f>
        <v>ФЛ</v>
      </c>
      <c r="J3372">
        <f>IF(AND(C3372=0,I3372="ФЛ"),G3372*H3372,"")</f>
        <v>92</v>
      </c>
      <c r="K3372" t="str">
        <f>IF(AND(C3372&gt;0,E3372="Нет показаний",I3372="ФЛ"),G3372*H3372,"")</f>
        <v/>
      </c>
    </row>
    <row r="3373" spans="1:11" x14ac:dyDescent="0.25">
      <c r="A3373" s="7">
        <v>442592</v>
      </c>
      <c r="B3373" s="7">
        <f>VLOOKUP(A3373,'Лицевые счета'!$A$1:$K$4570,2,0)</f>
        <v>431518</v>
      </c>
      <c r="C3373">
        <f>COUNTIF('ИПУ и ОКПУ'!$A$2:$A$3258,A3373)</f>
        <v>0</v>
      </c>
      <c r="D3373" t="str">
        <f>IF(C3373&gt;0,VLOOKUP(A3373,'ИПУ и ОКПУ'!$A$1:$O$3258,9,0),"")</f>
        <v/>
      </c>
      <c r="E3373" t="str">
        <f>IF(C3373&gt;0,IF(VLOOKUP(A3373,'ИПУ и ОКПУ'!$A$1:$O$3258,14,0)="Нет показаний","Нет показаний",""),"")</f>
        <v/>
      </c>
      <c r="F3373" t="str">
        <f>IF(AND(C3373&gt;0),SUMIF('ИПУ и ОКПУ'!$A$2:$A$3258,A3373,'ИПУ и ОКПУ'!$O$2:$O$3258),"")</f>
        <v/>
      </c>
      <c r="G3373">
        <f>VLOOKUP(A3373,'Лицевые счета'!$A$2:$K$4570,9,0)</f>
        <v>1</v>
      </c>
      <c r="H3373">
        <f>VLOOKUP(A3373,'Лицевые счета'!$A$2:$K$4570,10,0)</f>
        <v>92</v>
      </c>
      <c r="I3373" t="str">
        <f>VLOOKUP(A3373,'Лицевые счета'!$A$2:$K$4570,6,0)</f>
        <v>ФЛ</v>
      </c>
      <c r="J3373">
        <f>IF(AND(C3373=0,I3373="ФЛ"),G3373*H3373,"")</f>
        <v>92</v>
      </c>
      <c r="K3373" t="str">
        <f>IF(AND(C3373&gt;0,E3373="Нет показаний",I3373="ФЛ"),G3373*H3373,"")</f>
        <v/>
      </c>
    </row>
    <row r="3374" spans="1:11" x14ac:dyDescent="0.25">
      <c r="A3374" s="7">
        <v>442595</v>
      </c>
      <c r="B3374" s="7">
        <f>VLOOKUP(A3374,'Лицевые счета'!$A$1:$K$4570,2,0)</f>
        <v>431518</v>
      </c>
      <c r="C3374">
        <f>COUNTIF('ИПУ и ОКПУ'!$A$2:$A$3258,A3374)</f>
        <v>0</v>
      </c>
      <c r="D3374" t="str">
        <f>IF(C3374&gt;0,VLOOKUP(A3374,'ИПУ и ОКПУ'!$A$1:$O$3258,9,0),"")</f>
        <v/>
      </c>
      <c r="E3374" t="str">
        <f>IF(C3374&gt;0,IF(VLOOKUP(A3374,'ИПУ и ОКПУ'!$A$1:$O$3258,14,0)="Нет показаний","Нет показаний",""),"")</f>
        <v/>
      </c>
      <c r="F3374" t="str">
        <f>IF(AND(C3374&gt;0),SUMIF('ИПУ и ОКПУ'!$A$2:$A$3258,A3374,'ИПУ и ОКПУ'!$O$2:$O$3258),"")</f>
        <v/>
      </c>
      <c r="G3374">
        <f>VLOOKUP(A3374,'Лицевые счета'!$A$2:$K$4570,9,0)</f>
        <v>1</v>
      </c>
      <c r="H3374">
        <f>VLOOKUP(A3374,'Лицевые счета'!$A$2:$K$4570,10,0)</f>
        <v>92</v>
      </c>
      <c r="I3374" t="str">
        <f>VLOOKUP(A3374,'Лицевые счета'!$A$2:$K$4570,6,0)</f>
        <v>ФЛ</v>
      </c>
      <c r="J3374">
        <f>IF(AND(C3374=0,I3374="ФЛ"),G3374*H3374,"")</f>
        <v>92</v>
      </c>
      <c r="K3374" t="str">
        <f>IF(AND(C3374&gt;0,E3374="Нет показаний",I3374="ФЛ"),G3374*H3374,"")</f>
        <v/>
      </c>
    </row>
    <row r="3375" spans="1:11" x14ac:dyDescent="0.25">
      <c r="A3375" s="7">
        <v>442599</v>
      </c>
      <c r="B3375" s="7">
        <f>VLOOKUP(A3375,'Лицевые счета'!$A$1:$K$4570,2,0)</f>
        <v>431518</v>
      </c>
      <c r="C3375">
        <f>COUNTIF('ИПУ и ОКПУ'!$A$2:$A$3258,A3375)</f>
        <v>0</v>
      </c>
      <c r="D3375" t="str">
        <f>IF(C3375&gt;0,VLOOKUP(A3375,'ИПУ и ОКПУ'!$A$1:$O$3258,9,0),"")</f>
        <v/>
      </c>
      <c r="E3375" t="str">
        <f>IF(C3375&gt;0,IF(VLOOKUP(A3375,'ИПУ и ОКПУ'!$A$1:$O$3258,14,0)="Нет показаний","Нет показаний",""),"")</f>
        <v/>
      </c>
      <c r="F3375" t="str">
        <f>IF(AND(C3375&gt;0),SUMIF('ИПУ и ОКПУ'!$A$2:$A$3258,A3375,'ИПУ и ОКПУ'!$O$2:$O$3258),"")</f>
        <v/>
      </c>
      <c r="G3375">
        <f>VLOOKUP(A3375,'Лицевые счета'!$A$2:$K$4570,9,0)</f>
        <v>1</v>
      </c>
      <c r="H3375">
        <f>VLOOKUP(A3375,'Лицевые счета'!$A$2:$K$4570,10,0)</f>
        <v>92</v>
      </c>
      <c r="I3375" t="str">
        <f>VLOOKUP(A3375,'Лицевые счета'!$A$2:$K$4570,6,0)</f>
        <v>ФЛ</v>
      </c>
      <c r="J3375">
        <f>IF(AND(C3375=0,I3375="ФЛ"),G3375*H3375,"")</f>
        <v>92</v>
      </c>
      <c r="K3375" t="str">
        <f>IF(AND(C3375&gt;0,E3375="Нет показаний",I3375="ФЛ"),G3375*H3375,"")</f>
        <v/>
      </c>
    </row>
    <row r="3376" spans="1:11" x14ac:dyDescent="0.25">
      <c r="A3376" s="7">
        <v>442600</v>
      </c>
      <c r="B3376" s="7">
        <f>VLOOKUP(A3376,'Лицевые счета'!$A$1:$K$4570,2,0)</f>
        <v>431518</v>
      </c>
      <c r="C3376">
        <f>COUNTIF('ИПУ и ОКПУ'!$A$2:$A$3258,A3376)</f>
        <v>0</v>
      </c>
      <c r="D3376" t="str">
        <f>IF(C3376&gt;0,VLOOKUP(A3376,'ИПУ и ОКПУ'!$A$1:$O$3258,9,0),"")</f>
        <v/>
      </c>
      <c r="E3376" t="str">
        <f>IF(C3376&gt;0,IF(VLOOKUP(A3376,'ИПУ и ОКПУ'!$A$1:$O$3258,14,0)="Нет показаний","Нет показаний",""),"")</f>
        <v/>
      </c>
      <c r="F3376" t="str">
        <f>IF(AND(C3376&gt;0),SUMIF('ИПУ и ОКПУ'!$A$2:$A$3258,A3376,'ИПУ и ОКПУ'!$O$2:$O$3258),"")</f>
        <v/>
      </c>
      <c r="G3376">
        <f>VLOOKUP(A3376,'Лицевые счета'!$A$2:$K$4570,9,0)</f>
        <v>1</v>
      </c>
      <c r="H3376">
        <f>VLOOKUP(A3376,'Лицевые счета'!$A$2:$K$4570,10,0)</f>
        <v>92</v>
      </c>
      <c r="I3376" t="str">
        <f>VLOOKUP(A3376,'Лицевые счета'!$A$2:$K$4570,6,0)</f>
        <v>ФЛ</v>
      </c>
      <c r="J3376">
        <f>IF(AND(C3376=0,I3376="ФЛ"),G3376*H3376,"")</f>
        <v>92</v>
      </c>
      <c r="K3376" t="str">
        <f>IF(AND(C3376&gt;0,E3376="Нет показаний",I3376="ФЛ"),G3376*H3376,"")</f>
        <v/>
      </c>
    </row>
    <row r="3377" spans="1:11" x14ac:dyDescent="0.25">
      <c r="A3377" s="7">
        <v>442602</v>
      </c>
      <c r="B3377" s="7">
        <f>VLOOKUP(A3377,'Лицевые счета'!$A$1:$K$4570,2,0)</f>
        <v>431518</v>
      </c>
      <c r="C3377">
        <f>COUNTIF('ИПУ и ОКПУ'!$A$2:$A$3258,A3377)</f>
        <v>0</v>
      </c>
      <c r="D3377" t="str">
        <f>IF(C3377&gt;0,VLOOKUP(A3377,'ИПУ и ОКПУ'!$A$1:$O$3258,9,0),"")</f>
        <v/>
      </c>
      <c r="E3377" t="str">
        <f>IF(C3377&gt;0,IF(VLOOKUP(A3377,'ИПУ и ОКПУ'!$A$1:$O$3258,14,0)="Нет показаний","Нет показаний",""),"")</f>
        <v/>
      </c>
      <c r="F3377" t="str">
        <f>IF(AND(C3377&gt;0),SUMIF('ИПУ и ОКПУ'!$A$2:$A$3258,A3377,'ИПУ и ОКПУ'!$O$2:$O$3258),"")</f>
        <v/>
      </c>
      <c r="G3377">
        <f>VLOOKUP(A3377,'Лицевые счета'!$A$2:$K$4570,9,0)</f>
        <v>1</v>
      </c>
      <c r="H3377">
        <f>VLOOKUP(A3377,'Лицевые счета'!$A$2:$K$4570,10,0)</f>
        <v>92</v>
      </c>
      <c r="I3377" t="str">
        <f>VLOOKUP(A3377,'Лицевые счета'!$A$2:$K$4570,6,0)</f>
        <v>ФЛ</v>
      </c>
      <c r="J3377">
        <f>IF(AND(C3377=0,I3377="ФЛ"),G3377*H3377,"")</f>
        <v>92</v>
      </c>
      <c r="K3377" t="str">
        <f>IF(AND(C3377&gt;0,E3377="Нет показаний",I3377="ФЛ"),G3377*H3377,"")</f>
        <v/>
      </c>
    </row>
    <row r="3378" spans="1:11" x14ac:dyDescent="0.25">
      <c r="A3378" s="7">
        <v>442605</v>
      </c>
      <c r="B3378" s="7">
        <f>VLOOKUP(A3378,'Лицевые счета'!$A$1:$K$4570,2,0)</f>
        <v>431518</v>
      </c>
      <c r="C3378">
        <f>COUNTIF('ИПУ и ОКПУ'!$A$2:$A$3258,A3378)</f>
        <v>0</v>
      </c>
      <c r="D3378" t="str">
        <f>IF(C3378&gt;0,VLOOKUP(A3378,'ИПУ и ОКПУ'!$A$1:$O$3258,9,0),"")</f>
        <v/>
      </c>
      <c r="E3378" t="str">
        <f>IF(C3378&gt;0,IF(VLOOKUP(A3378,'ИПУ и ОКПУ'!$A$1:$O$3258,14,0)="Нет показаний","Нет показаний",""),"")</f>
        <v/>
      </c>
      <c r="F3378" t="str">
        <f>IF(AND(C3378&gt;0),SUMIF('ИПУ и ОКПУ'!$A$2:$A$3258,A3378,'ИПУ и ОКПУ'!$O$2:$O$3258),"")</f>
        <v/>
      </c>
      <c r="G3378">
        <f>VLOOKUP(A3378,'Лицевые счета'!$A$2:$K$4570,9,0)</f>
        <v>1</v>
      </c>
      <c r="H3378">
        <f>VLOOKUP(A3378,'Лицевые счета'!$A$2:$K$4570,10,0)</f>
        <v>92</v>
      </c>
      <c r="I3378" t="str">
        <f>VLOOKUP(A3378,'Лицевые счета'!$A$2:$K$4570,6,0)</f>
        <v>ФЛ</v>
      </c>
      <c r="J3378">
        <f>IF(AND(C3378=0,I3378="ФЛ"),G3378*H3378,"")</f>
        <v>92</v>
      </c>
      <c r="K3378" t="str">
        <f>IF(AND(C3378&gt;0,E3378="Нет показаний",I3378="ФЛ"),G3378*H3378,"")</f>
        <v/>
      </c>
    </row>
    <row r="3379" spans="1:11" x14ac:dyDescent="0.25">
      <c r="A3379" s="7">
        <v>442610</v>
      </c>
      <c r="B3379" s="7">
        <f>VLOOKUP(A3379,'Лицевые счета'!$A$1:$K$4570,2,0)</f>
        <v>431518</v>
      </c>
      <c r="C3379">
        <f>COUNTIF('ИПУ и ОКПУ'!$A$2:$A$3258,A3379)</f>
        <v>1</v>
      </c>
      <c r="D3379" t="str">
        <f>IF(C3379&gt;0,VLOOKUP(A3379,'ИПУ и ОКПУ'!$A$1:$O$3258,9,0),"")</f>
        <v>Одноставочный</v>
      </c>
      <c r="E3379" t="str">
        <f>IF(C3379&gt;0,IF(VLOOKUP(A3379,'ИПУ и ОКПУ'!$A$1:$O$3258,14,0)="Нет показаний","Нет показаний",""),"")</f>
        <v/>
      </c>
      <c r="F3379">
        <f>IF(AND(C3379&gt;0),SUMIF('ИПУ и ОКПУ'!$A$2:$A$3258,A3379,'ИПУ и ОКПУ'!$O$2:$O$3258),"")</f>
        <v>60</v>
      </c>
      <c r="G3379">
        <f>VLOOKUP(A3379,'Лицевые счета'!$A$2:$K$4570,9,0)</f>
        <v>1</v>
      </c>
      <c r="H3379">
        <f>VLOOKUP(A3379,'Лицевые счета'!$A$2:$K$4570,10,0)</f>
        <v>92</v>
      </c>
      <c r="I3379" t="str">
        <f>VLOOKUP(A3379,'Лицевые счета'!$A$2:$K$4570,6,0)</f>
        <v>ФЛ</v>
      </c>
      <c r="J3379" t="str">
        <f>IF(AND(C3379=0,I3379="ФЛ"),G3379*H3379,"")</f>
        <v/>
      </c>
      <c r="K3379" t="str">
        <f>IF(AND(C3379&gt;0,E3379="Нет показаний",I3379="ФЛ"),G3379*H3379,"")</f>
        <v/>
      </c>
    </row>
    <row r="3380" spans="1:11" x14ac:dyDescent="0.25">
      <c r="A3380" s="7">
        <v>442611</v>
      </c>
      <c r="B3380" s="7">
        <f>VLOOKUP(A3380,'Лицевые счета'!$A$1:$K$4570,2,0)</f>
        <v>431518</v>
      </c>
      <c r="C3380">
        <f>COUNTIF('ИПУ и ОКПУ'!$A$2:$A$3258,A3380)</f>
        <v>0</v>
      </c>
      <c r="D3380" t="str">
        <f>IF(C3380&gt;0,VLOOKUP(A3380,'ИПУ и ОКПУ'!$A$1:$O$3258,9,0),"")</f>
        <v/>
      </c>
      <c r="E3380" t="str">
        <f>IF(C3380&gt;0,IF(VLOOKUP(A3380,'ИПУ и ОКПУ'!$A$1:$O$3258,14,0)="Нет показаний","Нет показаний",""),"")</f>
        <v/>
      </c>
      <c r="F3380" t="str">
        <f>IF(AND(C3380&gt;0),SUMIF('ИПУ и ОКПУ'!$A$2:$A$3258,A3380,'ИПУ и ОКПУ'!$O$2:$O$3258),"")</f>
        <v/>
      </c>
      <c r="G3380">
        <f>VLOOKUP(A3380,'Лицевые счета'!$A$2:$K$4570,9,0)</f>
        <v>1</v>
      </c>
      <c r="H3380">
        <f>VLOOKUP(A3380,'Лицевые счета'!$A$2:$K$4570,10,0)</f>
        <v>92</v>
      </c>
      <c r="I3380" t="str">
        <f>VLOOKUP(A3380,'Лицевые счета'!$A$2:$K$4570,6,0)</f>
        <v>ФЛ</v>
      </c>
      <c r="J3380">
        <f>IF(AND(C3380=0,I3380="ФЛ"),G3380*H3380,"")</f>
        <v>92</v>
      </c>
      <c r="K3380" t="str">
        <f>IF(AND(C3380&gt;0,E3380="Нет показаний",I3380="ФЛ"),G3380*H3380,"")</f>
        <v/>
      </c>
    </row>
    <row r="3381" spans="1:11" x14ac:dyDescent="0.25">
      <c r="A3381" s="7">
        <v>442616</v>
      </c>
      <c r="B3381" s="7">
        <f>VLOOKUP(A3381,'Лицевые счета'!$A$1:$K$4570,2,0)</f>
        <v>431518</v>
      </c>
      <c r="C3381">
        <f>COUNTIF('ИПУ и ОКПУ'!$A$2:$A$3258,A3381)</f>
        <v>0</v>
      </c>
      <c r="D3381" t="str">
        <f>IF(C3381&gt;0,VLOOKUP(A3381,'ИПУ и ОКПУ'!$A$1:$O$3258,9,0),"")</f>
        <v/>
      </c>
      <c r="E3381" t="str">
        <f>IF(C3381&gt;0,IF(VLOOKUP(A3381,'ИПУ и ОКПУ'!$A$1:$O$3258,14,0)="Нет показаний","Нет показаний",""),"")</f>
        <v/>
      </c>
      <c r="F3381" t="str">
        <f>IF(AND(C3381&gt;0),SUMIF('ИПУ и ОКПУ'!$A$2:$A$3258,A3381,'ИПУ и ОКПУ'!$O$2:$O$3258),"")</f>
        <v/>
      </c>
      <c r="G3381">
        <f>VLOOKUP(A3381,'Лицевые счета'!$A$2:$K$4570,9,0)</f>
        <v>1</v>
      </c>
      <c r="H3381">
        <f>VLOOKUP(A3381,'Лицевые счета'!$A$2:$K$4570,10,0)</f>
        <v>92</v>
      </c>
      <c r="I3381" t="str">
        <f>VLOOKUP(A3381,'Лицевые счета'!$A$2:$K$4570,6,0)</f>
        <v>ФЛ</v>
      </c>
      <c r="J3381">
        <f>IF(AND(C3381=0,I3381="ФЛ"),G3381*H3381,"")</f>
        <v>92</v>
      </c>
      <c r="K3381" t="str">
        <f>IF(AND(C3381&gt;0,E3381="Нет показаний",I3381="ФЛ"),G3381*H3381,"")</f>
        <v/>
      </c>
    </row>
    <row r="3382" spans="1:11" x14ac:dyDescent="0.25">
      <c r="A3382" s="7">
        <v>442619</v>
      </c>
      <c r="B3382" s="7">
        <f>VLOOKUP(A3382,'Лицевые счета'!$A$1:$K$4570,2,0)</f>
        <v>431518</v>
      </c>
      <c r="C3382">
        <f>COUNTIF('ИПУ и ОКПУ'!$A$2:$A$3258,A3382)</f>
        <v>0</v>
      </c>
      <c r="D3382" t="str">
        <f>IF(C3382&gt;0,VLOOKUP(A3382,'ИПУ и ОКПУ'!$A$1:$O$3258,9,0),"")</f>
        <v/>
      </c>
      <c r="E3382" t="str">
        <f>IF(C3382&gt;0,IF(VLOOKUP(A3382,'ИПУ и ОКПУ'!$A$1:$O$3258,14,0)="Нет показаний","Нет показаний",""),"")</f>
        <v/>
      </c>
      <c r="F3382" t="str">
        <f>IF(AND(C3382&gt;0),SUMIF('ИПУ и ОКПУ'!$A$2:$A$3258,A3382,'ИПУ и ОКПУ'!$O$2:$O$3258),"")</f>
        <v/>
      </c>
      <c r="G3382">
        <f>VLOOKUP(A3382,'Лицевые счета'!$A$2:$K$4570,9,0)</f>
        <v>1</v>
      </c>
      <c r="H3382">
        <f>VLOOKUP(A3382,'Лицевые счета'!$A$2:$K$4570,10,0)</f>
        <v>92</v>
      </c>
      <c r="I3382" t="str">
        <f>VLOOKUP(A3382,'Лицевые счета'!$A$2:$K$4570,6,0)</f>
        <v>ФЛ</v>
      </c>
      <c r="J3382">
        <f>IF(AND(C3382=0,I3382="ФЛ"),G3382*H3382,"")</f>
        <v>92</v>
      </c>
      <c r="K3382" t="str">
        <f>IF(AND(C3382&gt;0,E3382="Нет показаний",I3382="ФЛ"),G3382*H3382,"")</f>
        <v/>
      </c>
    </row>
    <row r="3383" spans="1:11" x14ac:dyDescent="0.25">
      <c r="A3383" s="7">
        <v>442620</v>
      </c>
      <c r="B3383" s="7">
        <f>VLOOKUP(A3383,'Лицевые счета'!$A$1:$K$4570,2,0)</f>
        <v>431518</v>
      </c>
      <c r="C3383">
        <f>COUNTIF('ИПУ и ОКПУ'!$A$2:$A$3258,A3383)</f>
        <v>0</v>
      </c>
      <c r="D3383" t="str">
        <f>IF(C3383&gt;0,VLOOKUP(A3383,'ИПУ и ОКПУ'!$A$1:$O$3258,9,0),"")</f>
        <v/>
      </c>
      <c r="E3383" t="str">
        <f>IF(C3383&gt;0,IF(VLOOKUP(A3383,'ИПУ и ОКПУ'!$A$1:$O$3258,14,0)="Нет показаний","Нет показаний",""),"")</f>
        <v/>
      </c>
      <c r="F3383" t="str">
        <f>IF(AND(C3383&gt;0),SUMIF('ИПУ и ОКПУ'!$A$2:$A$3258,A3383,'ИПУ и ОКПУ'!$O$2:$O$3258),"")</f>
        <v/>
      </c>
      <c r="G3383">
        <f>VLOOKUP(A3383,'Лицевые счета'!$A$2:$K$4570,9,0)</f>
        <v>1</v>
      </c>
      <c r="H3383">
        <f>VLOOKUP(A3383,'Лицевые счета'!$A$2:$K$4570,10,0)</f>
        <v>92</v>
      </c>
      <c r="I3383" t="str">
        <f>VLOOKUP(A3383,'Лицевые счета'!$A$2:$K$4570,6,0)</f>
        <v>ФЛ</v>
      </c>
      <c r="J3383">
        <f>IF(AND(C3383=0,I3383="ФЛ"),G3383*H3383,"")</f>
        <v>92</v>
      </c>
      <c r="K3383" t="str">
        <f>IF(AND(C3383&gt;0,E3383="Нет показаний",I3383="ФЛ"),G3383*H3383,"")</f>
        <v/>
      </c>
    </row>
    <row r="3384" spans="1:11" x14ac:dyDescent="0.25">
      <c r="A3384" s="7">
        <v>442623</v>
      </c>
      <c r="B3384" s="7">
        <f>VLOOKUP(A3384,'Лицевые счета'!$A$1:$K$4570,2,0)</f>
        <v>431518</v>
      </c>
      <c r="C3384">
        <f>COUNTIF('ИПУ и ОКПУ'!$A$2:$A$3258,A3384)</f>
        <v>0</v>
      </c>
      <c r="D3384" t="str">
        <f>IF(C3384&gt;0,VLOOKUP(A3384,'ИПУ и ОКПУ'!$A$1:$O$3258,9,0),"")</f>
        <v/>
      </c>
      <c r="E3384" t="str">
        <f>IF(C3384&gt;0,IF(VLOOKUP(A3384,'ИПУ и ОКПУ'!$A$1:$O$3258,14,0)="Нет показаний","Нет показаний",""),"")</f>
        <v/>
      </c>
      <c r="F3384" t="str">
        <f>IF(AND(C3384&gt;0),SUMIF('ИПУ и ОКПУ'!$A$2:$A$3258,A3384,'ИПУ и ОКПУ'!$O$2:$O$3258),"")</f>
        <v/>
      </c>
      <c r="G3384">
        <f>VLOOKUP(A3384,'Лицевые счета'!$A$2:$K$4570,9,0)</f>
        <v>1</v>
      </c>
      <c r="H3384">
        <f>VLOOKUP(A3384,'Лицевые счета'!$A$2:$K$4570,10,0)</f>
        <v>92</v>
      </c>
      <c r="I3384" t="str">
        <f>VLOOKUP(A3384,'Лицевые счета'!$A$2:$K$4570,6,0)</f>
        <v>ФЛ</v>
      </c>
      <c r="J3384">
        <f>IF(AND(C3384=0,I3384="ФЛ"),G3384*H3384,"")</f>
        <v>92</v>
      </c>
      <c r="K3384" t="str">
        <f>IF(AND(C3384&gt;0,E3384="Нет показаний",I3384="ФЛ"),G3384*H3384,"")</f>
        <v/>
      </c>
    </row>
    <row r="3385" spans="1:11" x14ac:dyDescent="0.25">
      <c r="A3385" s="7">
        <v>442624</v>
      </c>
      <c r="B3385" s="7">
        <f>VLOOKUP(A3385,'Лицевые счета'!$A$1:$K$4570,2,0)</f>
        <v>431518</v>
      </c>
      <c r="C3385">
        <f>COUNTIF('ИПУ и ОКПУ'!$A$2:$A$3258,A3385)</f>
        <v>0</v>
      </c>
      <c r="D3385" t="str">
        <f>IF(C3385&gt;0,VLOOKUP(A3385,'ИПУ и ОКПУ'!$A$1:$O$3258,9,0),"")</f>
        <v/>
      </c>
      <c r="E3385" t="str">
        <f>IF(C3385&gt;0,IF(VLOOKUP(A3385,'ИПУ и ОКПУ'!$A$1:$O$3258,14,0)="Нет показаний","Нет показаний",""),"")</f>
        <v/>
      </c>
      <c r="F3385" t="str">
        <f>IF(AND(C3385&gt;0),SUMIF('ИПУ и ОКПУ'!$A$2:$A$3258,A3385,'ИПУ и ОКПУ'!$O$2:$O$3258),"")</f>
        <v/>
      </c>
      <c r="G3385">
        <f>VLOOKUP(A3385,'Лицевые счета'!$A$2:$K$4570,9,0)</f>
        <v>1</v>
      </c>
      <c r="H3385">
        <f>VLOOKUP(A3385,'Лицевые счета'!$A$2:$K$4570,10,0)</f>
        <v>92</v>
      </c>
      <c r="I3385" t="str">
        <f>VLOOKUP(A3385,'Лицевые счета'!$A$2:$K$4570,6,0)</f>
        <v>ФЛ</v>
      </c>
      <c r="J3385">
        <f>IF(AND(C3385=0,I3385="ФЛ"),G3385*H3385,"")</f>
        <v>92</v>
      </c>
      <c r="K3385" t="str">
        <f>IF(AND(C3385&gt;0,E3385="Нет показаний",I3385="ФЛ"),G3385*H3385,"")</f>
        <v/>
      </c>
    </row>
    <row r="3386" spans="1:11" x14ac:dyDescent="0.25">
      <c r="A3386" s="7">
        <v>442625</v>
      </c>
      <c r="B3386" s="7">
        <f>VLOOKUP(A3386,'Лицевые счета'!$A$1:$K$4570,2,0)</f>
        <v>431518</v>
      </c>
      <c r="C3386">
        <f>COUNTIF('ИПУ и ОКПУ'!$A$2:$A$3258,A3386)</f>
        <v>0</v>
      </c>
      <c r="D3386" t="str">
        <f>IF(C3386&gt;0,VLOOKUP(A3386,'ИПУ и ОКПУ'!$A$1:$O$3258,9,0),"")</f>
        <v/>
      </c>
      <c r="E3386" t="str">
        <f>IF(C3386&gt;0,IF(VLOOKUP(A3386,'ИПУ и ОКПУ'!$A$1:$O$3258,14,0)="Нет показаний","Нет показаний",""),"")</f>
        <v/>
      </c>
      <c r="F3386" t="str">
        <f>IF(AND(C3386&gt;0),SUMIF('ИПУ и ОКПУ'!$A$2:$A$3258,A3386,'ИПУ и ОКПУ'!$O$2:$O$3258),"")</f>
        <v/>
      </c>
      <c r="G3386">
        <f>VLOOKUP(A3386,'Лицевые счета'!$A$2:$K$4570,9,0)</f>
        <v>1</v>
      </c>
      <c r="H3386">
        <f>VLOOKUP(A3386,'Лицевые счета'!$A$2:$K$4570,10,0)</f>
        <v>92</v>
      </c>
      <c r="I3386" t="str">
        <f>VLOOKUP(A3386,'Лицевые счета'!$A$2:$K$4570,6,0)</f>
        <v>ФЛ</v>
      </c>
      <c r="J3386">
        <f>IF(AND(C3386=0,I3386="ФЛ"),G3386*H3386,"")</f>
        <v>92</v>
      </c>
      <c r="K3386" t="str">
        <f>IF(AND(C3386&gt;0,E3386="Нет показаний",I3386="ФЛ"),G3386*H3386,"")</f>
        <v/>
      </c>
    </row>
    <row r="3387" spans="1:11" x14ac:dyDescent="0.25">
      <c r="A3387" s="7">
        <v>442628</v>
      </c>
      <c r="B3387" s="7">
        <f>VLOOKUP(A3387,'Лицевые счета'!$A$1:$K$4570,2,0)</f>
        <v>431518</v>
      </c>
      <c r="C3387">
        <f>COUNTIF('ИПУ и ОКПУ'!$A$2:$A$3258,A3387)</f>
        <v>0</v>
      </c>
      <c r="D3387" t="str">
        <f>IF(C3387&gt;0,VLOOKUP(A3387,'ИПУ и ОКПУ'!$A$1:$O$3258,9,0),"")</f>
        <v/>
      </c>
      <c r="E3387" t="str">
        <f>IF(C3387&gt;0,IF(VLOOKUP(A3387,'ИПУ и ОКПУ'!$A$1:$O$3258,14,0)="Нет показаний","Нет показаний",""),"")</f>
        <v/>
      </c>
      <c r="F3387" t="str">
        <f>IF(AND(C3387&gt;0),SUMIF('ИПУ и ОКПУ'!$A$2:$A$3258,A3387,'ИПУ и ОКПУ'!$O$2:$O$3258),"")</f>
        <v/>
      </c>
      <c r="G3387">
        <f>VLOOKUP(A3387,'Лицевые счета'!$A$2:$K$4570,9,0)</f>
        <v>1</v>
      </c>
      <c r="H3387">
        <f>VLOOKUP(A3387,'Лицевые счета'!$A$2:$K$4570,10,0)</f>
        <v>92</v>
      </c>
      <c r="I3387" t="str">
        <f>VLOOKUP(A3387,'Лицевые счета'!$A$2:$K$4570,6,0)</f>
        <v>ФЛ</v>
      </c>
      <c r="J3387">
        <f>IF(AND(C3387=0,I3387="ФЛ"),G3387*H3387,"")</f>
        <v>92</v>
      </c>
      <c r="K3387" t="str">
        <f>IF(AND(C3387&gt;0,E3387="Нет показаний",I3387="ФЛ"),G3387*H3387,"")</f>
        <v/>
      </c>
    </row>
    <row r="3388" spans="1:11" x14ac:dyDescent="0.25">
      <c r="A3388" s="7">
        <v>442632</v>
      </c>
      <c r="B3388" s="7">
        <f>VLOOKUP(A3388,'Лицевые счета'!$A$1:$K$4570,2,0)</f>
        <v>431518</v>
      </c>
      <c r="C3388">
        <f>COUNTIF('ИПУ и ОКПУ'!$A$2:$A$3258,A3388)</f>
        <v>0</v>
      </c>
      <c r="D3388" t="str">
        <f>IF(C3388&gt;0,VLOOKUP(A3388,'ИПУ и ОКПУ'!$A$1:$O$3258,9,0),"")</f>
        <v/>
      </c>
      <c r="E3388" t="str">
        <f>IF(C3388&gt;0,IF(VLOOKUP(A3388,'ИПУ и ОКПУ'!$A$1:$O$3258,14,0)="Нет показаний","Нет показаний",""),"")</f>
        <v/>
      </c>
      <c r="F3388" t="str">
        <f>IF(AND(C3388&gt;0),SUMIF('ИПУ и ОКПУ'!$A$2:$A$3258,A3388,'ИПУ и ОКПУ'!$O$2:$O$3258),"")</f>
        <v/>
      </c>
      <c r="G3388">
        <f>VLOOKUP(A3388,'Лицевые счета'!$A$2:$K$4570,9,0)</f>
        <v>1</v>
      </c>
      <c r="H3388">
        <f>VLOOKUP(A3388,'Лицевые счета'!$A$2:$K$4570,10,0)</f>
        <v>92</v>
      </c>
      <c r="I3388" t="str">
        <f>VLOOKUP(A3388,'Лицевые счета'!$A$2:$K$4570,6,0)</f>
        <v>ФЛ</v>
      </c>
      <c r="J3388">
        <f>IF(AND(C3388=0,I3388="ФЛ"),G3388*H3388,"")</f>
        <v>92</v>
      </c>
      <c r="K3388" t="str">
        <f>IF(AND(C3388&gt;0,E3388="Нет показаний",I3388="ФЛ"),G3388*H3388,"")</f>
        <v/>
      </c>
    </row>
    <row r="3389" spans="1:11" x14ac:dyDescent="0.25">
      <c r="A3389" s="7">
        <v>442633</v>
      </c>
      <c r="B3389" s="7">
        <f>VLOOKUP(A3389,'Лицевые счета'!$A$1:$K$4570,2,0)</f>
        <v>431518</v>
      </c>
      <c r="C3389">
        <f>COUNTIF('ИПУ и ОКПУ'!$A$2:$A$3258,A3389)</f>
        <v>0</v>
      </c>
      <c r="D3389" t="str">
        <f>IF(C3389&gt;0,VLOOKUP(A3389,'ИПУ и ОКПУ'!$A$1:$O$3258,9,0),"")</f>
        <v/>
      </c>
      <c r="E3389" t="str">
        <f>IF(C3389&gt;0,IF(VLOOKUP(A3389,'ИПУ и ОКПУ'!$A$1:$O$3258,14,0)="Нет показаний","Нет показаний",""),"")</f>
        <v/>
      </c>
      <c r="F3389" t="str">
        <f>IF(AND(C3389&gt;0),SUMIF('ИПУ и ОКПУ'!$A$2:$A$3258,A3389,'ИПУ и ОКПУ'!$O$2:$O$3258),"")</f>
        <v/>
      </c>
      <c r="G3389">
        <f>VLOOKUP(A3389,'Лицевые счета'!$A$2:$K$4570,9,0)</f>
        <v>1</v>
      </c>
      <c r="H3389">
        <f>VLOOKUP(A3389,'Лицевые счета'!$A$2:$K$4570,10,0)</f>
        <v>92</v>
      </c>
      <c r="I3389" t="str">
        <f>VLOOKUP(A3389,'Лицевые счета'!$A$2:$K$4570,6,0)</f>
        <v>ФЛ</v>
      </c>
      <c r="J3389">
        <f>IF(AND(C3389=0,I3389="ФЛ"),G3389*H3389,"")</f>
        <v>92</v>
      </c>
      <c r="K3389" t="str">
        <f>IF(AND(C3389&gt;0,E3389="Нет показаний",I3389="ФЛ"),G3389*H3389,"")</f>
        <v/>
      </c>
    </row>
    <row r="3390" spans="1:11" x14ac:dyDescent="0.25">
      <c r="A3390" s="7">
        <v>442634</v>
      </c>
      <c r="B3390" s="7">
        <f>VLOOKUP(A3390,'Лицевые счета'!$A$1:$K$4570,2,0)</f>
        <v>431518</v>
      </c>
      <c r="C3390">
        <f>COUNTIF('ИПУ и ОКПУ'!$A$2:$A$3258,A3390)</f>
        <v>0</v>
      </c>
      <c r="D3390" t="str">
        <f>IF(C3390&gt;0,VLOOKUP(A3390,'ИПУ и ОКПУ'!$A$1:$O$3258,9,0),"")</f>
        <v/>
      </c>
      <c r="E3390" t="str">
        <f>IF(C3390&gt;0,IF(VLOOKUP(A3390,'ИПУ и ОКПУ'!$A$1:$O$3258,14,0)="Нет показаний","Нет показаний",""),"")</f>
        <v/>
      </c>
      <c r="F3390" t="str">
        <f>IF(AND(C3390&gt;0),SUMIF('ИПУ и ОКПУ'!$A$2:$A$3258,A3390,'ИПУ и ОКПУ'!$O$2:$O$3258),"")</f>
        <v/>
      </c>
      <c r="G3390">
        <f>VLOOKUP(A3390,'Лицевые счета'!$A$2:$K$4570,9,0)</f>
        <v>1</v>
      </c>
      <c r="H3390">
        <f>VLOOKUP(A3390,'Лицевые счета'!$A$2:$K$4570,10,0)</f>
        <v>92</v>
      </c>
      <c r="I3390" t="str">
        <f>VLOOKUP(A3390,'Лицевые счета'!$A$2:$K$4570,6,0)</f>
        <v>ФЛ</v>
      </c>
      <c r="J3390">
        <f>IF(AND(C3390=0,I3390="ФЛ"),G3390*H3390,"")</f>
        <v>92</v>
      </c>
      <c r="K3390" t="str">
        <f>IF(AND(C3390&gt;0,E3390="Нет показаний",I3390="ФЛ"),G3390*H3390,"")</f>
        <v/>
      </c>
    </row>
    <row r="3391" spans="1:11" x14ac:dyDescent="0.25">
      <c r="A3391" s="7">
        <v>442640</v>
      </c>
      <c r="B3391" s="7">
        <f>VLOOKUP(A3391,'Лицевые счета'!$A$1:$K$4570,2,0)</f>
        <v>431518</v>
      </c>
      <c r="C3391">
        <f>COUNTIF('ИПУ и ОКПУ'!$A$2:$A$3258,A3391)</f>
        <v>0</v>
      </c>
      <c r="D3391" t="str">
        <f>IF(C3391&gt;0,VLOOKUP(A3391,'ИПУ и ОКПУ'!$A$1:$O$3258,9,0),"")</f>
        <v/>
      </c>
      <c r="E3391" t="str">
        <f>IF(C3391&gt;0,IF(VLOOKUP(A3391,'ИПУ и ОКПУ'!$A$1:$O$3258,14,0)="Нет показаний","Нет показаний",""),"")</f>
        <v/>
      </c>
      <c r="F3391" t="str">
        <f>IF(AND(C3391&gt;0),SUMIF('ИПУ и ОКПУ'!$A$2:$A$3258,A3391,'ИПУ и ОКПУ'!$O$2:$O$3258),"")</f>
        <v/>
      </c>
      <c r="G3391">
        <f>VLOOKUP(A3391,'Лицевые счета'!$A$2:$K$4570,9,0)</f>
        <v>1</v>
      </c>
      <c r="H3391">
        <f>VLOOKUP(A3391,'Лицевые счета'!$A$2:$K$4570,10,0)</f>
        <v>92</v>
      </c>
      <c r="I3391" t="str">
        <f>VLOOKUP(A3391,'Лицевые счета'!$A$2:$K$4570,6,0)</f>
        <v>ФЛ</v>
      </c>
      <c r="J3391">
        <f>IF(AND(C3391=0,I3391="ФЛ"),G3391*H3391,"")</f>
        <v>92</v>
      </c>
      <c r="K3391" t="str">
        <f>IF(AND(C3391&gt;0,E3391="Нет показаний",I3391="ФЛ"),G3391*H3391,"")</f>
        <v/>
      </c>
    </row>
    <row r="3392" spans="1:11" x14ac:dyDescent="0.25">
      <c r="A3392" s="7">
        <v>442642</v>
      </c>
      <c r="B3392" s="7">
        <f>VLOOKUP(A3392,'Лицевые счета'!$A$1:$K$4570,2,0)</f>
        <v>431518</v>
      </c>
      <c r="C3392">
        <f>COUNTIF('ИПУ и ОКПУ'!$A$2:$A$3258,A3392)</f>
        <v>1</v>
      </c>
      <c r="D3392" t="str">
        <f>IF(C3392&gt;0,VLOOKUP(A3392,'ИПУ и ОКПУ'!$A$1:$O$3258,9,0),"")</f>
        <v>Одноставочный</v>
      </c>
      <c r="E3392" t="str">
        <f>IF(C3392&gt;0,IF(VLOOKUP(A3392,'ИПУ и ОКПУ'!$A$1:$O$3258,14,0)="Нет показаний","Нет показаний",""),"")</f>
        <v>Нет показаний</v>
      </c>
      <c r="F3392">
        <f>IF(AND(C3392&gt;0),SUMIF('ИПУ и ОКПУ'!$A$2:$A$3258,A3392,'ИПУ и ОКПУ'!$O$2:$O$3258),"")</f>
        <v>0</v>
      </c>
      <c r="G3392">
        <f>VLOOKUP(A3392,'Лицевые счета'!$A$2:$K$4570,9,0)</f>
        <v>1</v>
      </c>
      <c r="H3392">
        <f>VLOOKUP(A3392,'Лицевые счета'!$A$2:$K$4570,10,0)</f>
        <v>92</v>
      </c>
      <c r="I3392" t="str">
        <f>VLOOKUP(A3392,'Лицевые счета'!$A$2:$K$4570,6,0)</f>
        <v>ФЛ</v>
      </c>
      <c r="J3392" t="str">
        <f>IF(AND(C3392=0,I3392="ФЛ"),G3392*H3392,"")</f>
        <v/>
      </c>
      <c r="K3392">
        <f>IF(AND(C3392&gt;0,E3392="Нет показаний",I3392="ФЛ"),G3392*H3392,"")</f>
        <v>92</v>
      </c>
    </row>
    <row r="3393" spans="1:11" x14ac:dyDescent="0.25">
      <c r="A3393" s="7">
        <v>442646</v>
      </c>
      <c r="B3393" s="7">
        <f>VLOOKUP(A3393,'Лицевые счета'!$A$1:$K$4570,2,0)</f>
        <v>431518</v>
      </c>
      <c r="C3393">
        <f>COUNTIF('ИПУ и ОКПУ'!$A$2:$A$3258,A3393)</f>
        <v>0</v>
      </c>
      <c r="D3393" t="str">
        <f>IF(C3393&gt;0,VLOOKUP(A3393,'ИПУ и ОКПУ'!$A$1:$O$3258,9,0),"")</f>
        <v/>
      </c>
      <c r="E3393" t="str">
        <f>IF(C3393&gt;0,IF(VLOOKUP(A3393,'ИПУ и ОКПУ'!$A$1:$O$3258,14,0)="Нет показаний","Нет показаний",""),"")</f>
        <v/>
      </c>
      <c r="F3393" t="str">
        <f>IF(AND(C3393&gt;0),SUMIF('ИПУ и ОКПУ'!$A$2:$A$3258,A3393,'ИПУ и ОКПУ'!$O$2:$O$3258),"")</f>
        <v/>
      </c>
      <c r="G3393">
        <f>VLOOKUP(A3393,'Лицевые счета'!$A$2:$K$4570,9,0)</f>
        <v>1</v>
      </c>
      <c r="H3393">
        <f>VLOOKUP(A3393,'Лицевые счета'!$A$2:$K$4570,10,0)</f>
        <v>92</v>
      </c>
      <c r="I3393" t="str">
        <f>VLOOKUP(A3393,'Лицевые счета'!$A$2:$K$4570,6,0)</f>
        <v>ФЛ</v>
      </c>
      <c r="J3393">
        <f>IF(AND(C3393=0,I3393="ФЛ"),G3393*H3393,"")</f>
        <v>92</v>
      </c>
      <c r="K3393" t="str">
        <f>IF(AND(C3393&gt;0,E3393="Нет показаний",I3393="ФЛ"),G3393*H3393,"")</f>
        <v/>
      </c>
    </row>
    <row r="3394" spans="1:11" x14ac:dyDescent="0.25">
      <c r="A3394" s="7">
        <v>442647</v>
      </c>
      <c r="B3394" s="7">
        <f>VLOOKUP(A3394,'Лицевые счета'!$A$1:$K$4570,2,0)</f>
        <v>431518</v>
      </c>
      <c r="C3394">
        <f>COUNTIF('ИПУ и ОКПУ'!$A$2:$A$3258,A3394)</f>
        <v>0</v>
      </c>
      <c r="D3394" t="str">
        <f>IF(C3394&gt;0,VLOOKUP(A3394,'ИПУ и ОКПУ'!$A$1:$O$3258,9,0),"")</f>
        <v/>
      </c>
      <c r="E3394" t="str">
        <f>IF(C3394&gt;0,IF(VLOOKUP(A3394,'ИПУ и ОКПУ'!$A$1:$O$3258,14,0)="Нет показаний","Нет показаний",""),"")</f>
        <v/>
      </c>
      <c r="F3394" t="str">
        <f>IF(AND(C3394&gt;0),SUMIF('ИПУ и ОКПУ'!$A$2:$A$3258,A3394,'ИПУ и ОКПУ'!$O$2:$O$3258),"")</f>
        <v/>
      </c>
      <c r="G3394">
        <f>VLOOKUP(A3394,'Лицевые счета'!$A$2:$K$4570,9,0)</f>
        <v>1</v>
      </c>
      <c r="H3394">
        <f>VLOOKUP(A3394,'Лицевые счета'!$A$2:$K$4570,10,0)</f>
        <v>92</v>
      </c>
      <c r="I3394" t="str">
        <f>VLOOKUP(A3394,'Лицевые счета'!$A$2:$K$4570,6,0)</f>
        <v>ФЛ</v>
      </c>
      <c r="J3394">
        <f>IF(AND(C3394=0,I3394="ФЛ"),G3394*H3394,"")</f>
        <v>92</v>
      </c>
      <c r="K3394" t="str">
        <f>IF(AND(C3394&gt;0,E3394="Нет показаний",I3394="ФЛ"),G3394*H3394,"")</f>
        <v/>
      </c>
    </row>
    <row r="3395" spans="1:11" x14ac:dyDescent="0.25">
      <c r="A3395" s="7">
        <v>442649</v>
      </c>
      <c r="B3395" s="7">
        <f>VLOOKUP(A3395,'Лицевые счета'!$A$1:$K$4570,2,0)</f>
        <v>431518</v>
      </c>
      <c r="C3395">
        <f>COUNTIF('ИПУ и ОКПУ'!$A$2:$A$3258,A3395)</f>
        <v>0</v>
      </c>
      <c r="D3395" t="str">
        <f>IF(C3395&gt;0,VLOOKUP(A3395,'ИПУ и ОКПУ'!$A$1:$O$3258,9,0),"")</f>
        <v/>
      </c>
      <c r="E3395" t="str">
        <f>IF(C3395&gt;0,IF(VLOOKUP(A3395,'ИПУ и ОКПУ'!$A$1:$O$3258,14,0)="Нет показаний","Нет показаний",""),"")</f>
        <v/>
      </c>
      <c r="F3395" t="str">
        <f>IF(AND(C3395&gt;0),SUMIF('ИПУ и ОКПУ'!$A$2:$A$3258,A3395,'ИПУ и ОКПУ'!$O$2:$O$3258),"")</f>
        <v/>
      </c>
      <c r="G3395">
        <f>VLOOKUP(A3395,'Лицевые счета'!$A$2:$K$4570,9,0)</f>
        <v>1</v>
      </c>
      <c r="H3395">
        <f>VLOOKUP(A3395,'Лицевые счета'!$A$2:$K$4570,10,0)</f>
        <v>92</v>
      </c>
      <c r="I3395" t="str">
        <f>VLOOKUP(A3395,'Лицевые счета'!$A$2:$K$4570,6,0)</f>
        <v>ФЛ</v>
      </c>
      <c r="J3395">
        <f>IF(AND(C3395=0,I3395="ФЛ"),G3395*H3395,"")</f>
        <v>92</v>
      </c>
      <c r="K3395" t="str">
        <f>IF(AND(C3395&gt;0,E3395="Нет показаний",I3395="ФЛ"),G3395*H3395,"")</f>
        <v/>
      </c>
    </row>
    <row r="3396" spans="1:11" x14ac:dyDescent="0.25">
      <c r="A3396" s="7">
        <v>442652</v>
      </c>
      <c r="B3396" s="7">
        <f>VLOOKUP(A3396,'Лицевые счета'!$A$1:$K$4570,2,0)</f>
        <v>431518</v>
      </c>
      <c r="C3396">
        <f>COUNTIF('ИПУ и ОКПУ'!$A$2:$A$3258,A3396)</f>
        <v>0</v>
      </c>
      <c r="D3396" t="str">
        <f>IF(C3396&gt;0,VLOOKUP(A3396,'ИПУ и ОКПУ'!$A$1:$O$3258,9,0),"")</f>
        <v/>
      </c>
      <c r="E3396" t="str">
        <f>IF(C3396&gt;0,IF(VLOOKUP(A3396,'ИПУ и ОКПУ'!$A$1:$O$3258,14,0)="Нет показаний","Нет показаний",""),"")</f>
        <v/>
      </c>
      <c r="F3396" t="str">
        <f>IF(AND(C3396&gt;0),SUMIF('ИПУ и ОКПУ'!$A$2:$A$3258,A3396,'ИПУ и ОКПУ'!$O$2:$O$3258),"")</f>
        <v/>
      </c>
      <c r="G3396">
        <f>VLOOKUP(A3396,'Лицевые счета'!$A$2:$K$4570,9,0)</f>
        <v>1</v>
      </c>
      <c r="H3396">
        <f>VLOOKUP(A3396,'Лицевые счета'!$A$2:$K$4570,10,0)</f>
        <v>92</v>
      </c>
      <c r="I3396" t="str">
        <f>VLOOKUP(A3396,'Лицевые счета'!$A$2:$K$4570,6,0)</f>
        <v>ФЛ</v>
      </c>
      <c r="J3396">
        <f>IF(AND(C3396=0,I3396="ФЛ"),G3396*H3396,"")</f>
        <v>92</v>
      </c>
      <c r="K3396" t="str">
        <f>IF(AND(C3396&gt;0,E3396="Нет показаний",I3396="ФЛ"),G3396*H3396,"")</f>
        <v/>
      </c>
    </row>
    <row r="3397" spans="1:11" x14ac:dyDescent="0.25">
      <c r="A3397" s="7">
        <v>442654</v>
      </c>
      <c r="B3397" s="7">
        <f>VLOOKUP(A3397,'Лицевые счета'!$A$1:$K$4570,2,0)</f>
        <v>431518</v>
      </c>
      <c r="C3397">
        <f>COUNTIF('ИПУ и ОКПУ'!$A$2:$A$3258,A3397)</f>
        <v>0</v>
      </c>
      <c r="D3397" t="str">
        <f>IF(C3397&gt;0,VLOOKUP(A3397,'ИПУ и ОКПУ'!$A$1:$O$3258,9,0),"")</f>
        <v/>
      </c>
      <c r="E3397" t="str">
        <f>IF(C3397&gt;0,IF(VLOOKUP(A3397,'ИПУ и ОКПУ'!$A$1:$O$3258,14,0)="Нет показаний","Нет показаний",""),"")</f>
        <v/>
      </c>
      <c r="F3397" t="str">
        <f>IF(AND(C3397&gt;0),SUMIF('ИПУ и ОКПУ'!$A$2:$A$3258,A3397,'ИПУ и ОКПУ'!$O$2:$O$3258),"")</f>
        <v/>
      </c>
      <c r="G3397">
        <f>VLOOKUP(A3397,'Лицевые счета'!$A$2:$K$4570,9,0)</f>
        <v>1</v>
      </c>
      <c r="H3397">
        <f>VLOOKUP(A3397,'Лицевые счета'!$A$2:$K$4570,10,0)</f>
        <v>92</v>
      </c>
      <c r="I3397" t="str">
        <f>VLOOKUP(A3397,'Лицевые счета'!$A$2:$K$4570,6,0)</f>
        <v>ФЛ</v>
      </c>
      <c r="J3397">
        <f>IF(AND(C3397=0,I3397="ФЛ"),G3397*H3397,"")</f>
        <v>92</v>
      </c>
      <c r="K3397" t="str">
        <f>IF(AND(C3397&gt;0,E3397="Нет показаний",I3397="ФЛ"),G3397*H3397,"")</f>
        <v/>
      </c>
    </row>
    <row r="3398" spans="1:11" x14ac:dyDescent="0.25">
      <c r="A3398" s="7">
        <v>442655</v>
      </c>
      <c r="B3398" s="7">
        <f>VLOOKUP(A3398,'Лицевые счета'!$A$1:$K$4570,2,0)</f>
        <v>431518</v>
      </c>
      <c r="C3398">
        <f>COUNTIF('ИПУ и ОКПУ'!$A$2:$A$3258,A3398)</f>
        <v>0</v>
      </c>
      <c r="D3398" t="str">
        <f>IF(C3398&gt;0,VLOOKUP(A3398,'ИПУ и ОКПУ'!$A$1:$O$3258,9,0),"")</f>
        <v/>
      </c>
      <c r="E3398" t="str">
        <f>IF(C3398&gt;0,IF(VLOOKUP(A3398,'ИПУ и ОКПУ'!$A$1:$O$3258,14,0)="Нет показаний","Нет показаний",""),"")</f>
        <v/>
      </c>
      <c r="F3398" t="str">
        <f>IF(AND(C3398&gt;0),SUMIF('ИПУ и ОКПУ'!$A$2:$A$3258,A3398,'ИПУ и ОКПУ'!$O$2:$O$3258),"")</f>
        <v/>
      </c>
      <c r="G3398">
        <f>VLOOKUP(A3398,'Лицевые счета'!$A$2:$K$4570,9,0)</f>
        <v>1</v>
      </c>
      <c r="H3398">
        <f>VLOOKUP(A3398,'Лицевые счета'!$A$2:$K$4570,10,0)</f>
        <v>92</v>
      </c>
      <c r="I3398" t="str">
        <f>VLOOKUP(A3398,'Лицевые счета'!$A$2:$K$4570,6,0)</f>
        <v>ФЛ</v>
      </c>
      <c r="J3398">
        <f>IF(AND(C3398=0,I3398="ФЛ"),G3398*H3398,"")</f>
        <v>92</v>
      </c>
      <c r="K3398" t="str">
        <f>IF(AND(C3398&gt;0,E3398="Нет показаний",I3398="ФЛ"),G3398*H3398,"")</f>
        <v/>
      </c>
    </row>
    <row r="3399" spans="1:11" x14ac:dyDescent="0.25">
      <c r="A3399" s="7">
        <v>442659</v>
      </c>
      <c r="B3399" s="7">
        <f>VLOOKUP(A3399,'Лицевые счета'!$A$1:$K$4570,2,0)</f>
        <v>431518</v>
      </c>
      <c r="C3399">
        <f>COUNTIF('ИПУ и ОКПУ'!$A$2:$A$3258,A3399)</f>
        <v>1</v>
      </c>
      <c r="D3399" t="str">
        <f>IF(C3399&gt;0,VLOOKUP(A3399,'ИПУ и ОКПУ'!$A$1:$O$3258,9,0),"")</f>
        <v>Одноставочный</v>
      </c>
      <c r="E3399" t="str">
        <f>IF(C3399&gt;0,IF(VLOOKUP(A3399,'ИПУ и ОКПУ'!$A$1:$O$3258,14,0)="Нет показаний","Нет показаний",""),"")</f>
        <v/>
      </c>
      <c r="F3399">
        <f>IF(AND(C3399&gt;0),SUMIF('ИПУ и ОКПУ'!$A$2:$A$3258,A3399,'ИПУ и ОКПУ'!$O$2:$O$3258),"")</f>
        <v>85</v>
      </c>
      <c r="G3399">
        <f>VLOOKUP(A3399,'Лицевые счета'!$A$2:$K$4570,9,0)</f>
        <v>1</v>
      </c>
      <c r="H3399">
        <f>VLOOKUP(A3399,'Лицевые счета'!$A$2:$K$4570,10,0)</f>
        <v>92</v>
      </c>
      <c r="I3399" t="str">
        <f>VLOOKUP(A3399,'Лицевые счета'!$A$2:$K$4570,6,0)</f>
        <v>ФЛ</v>
      </c>
      <c r="J3399" t="str">
        <f>IF(AND(C3399=0,I3399="ФЛ"),G3399*H3399,"")</f>
        <v/>
      </c>
      <c r="K3399" t="str">
        <f>IF(AND(C3399&gt;0,E3399="Нет показаний",I3399="ФЛ"),G3399*H3399,"")</f>
        <v/>
      </c>
    </row>
    <row r="3400" spans="1:11" x14ac:dyDescent="0.25">
      <c r="A3400" s="7">
        <v>442660</v>
      </c>
      <c r="B3400" s="7">
        <f>VLOOKUP(A3400,'Лицевые счета'!$A$1:$K$4570,2,0)</f>
        <v>431518</v>
      </c>
      <c r="C3400">
        <f>COUNTIF('ИПУ и ОКПУ'!$A$2:$A$3258,A3400)</f>
        <v>1</v>
      </c>
      <c r="D3400" t="str">
        <f>IF(C3400&gt;0,VLOOKUP(A3400,'ИПУ и ОКПУ'!$A$1:$O$3258,9,0),"")</f>
        <v>Одноставочный</v>
      </c>
      <c r="E3400" t="str">
        <f>IF(C3400&gt;0,IF(VLOOKUP(A3400,'ИПУ и ОКПУ'!$A$1:$O$3258,14,0)="Нет показаний","Нет показаний",""),"")</f>
        <v/>
      </c>
      <c r="F3400">
        <f>IF(AND(C3400&gt;0),SUMIF('ИПУ и ОКПУ'!$A$2:$A$3258,A3400,'ИПУ и ОКПУ'!$O$2:$O$3258),"")</f>
        <v>85</v>
      </c>
      <c r="G3400">
        <f>VLOOKUP(A3400,'Лицевые счета'!$A$2:$K$4570,9,0)</f>
        <v>1</v>
      </c>
      <c r="H3400">
        <f>VLOOKUP(A3400,'Лицевые счета'!$A$2:$K$4570,10,0)</f>
        <v>92</v>
      </c>
      <c r="I3400" t="str">
        <f>VLOOKUP(A3400,'Лицевые счета'!$A$2:$K$4570,6,0)</f>
        <v>ФЛ</v>
      </c>
      <c r="J3400" t="str">
        <f>IF(AND(C3400=0,I3400="ФЛ"),G3400*H3400,"")</f>
        <v/>
      </c>
      <c r="K3400" t="str">
        <f>IF(AND(C3400&gt;0,E3400="Нет показаний",I3400="ФЛ"),G3400*H3400,"")</f>
        <v/>
      </c>
    </row>
    <row r="3401" spans="1:11" x14ac:dyDescent="0.25">
      <c r="A3401" s="7">
        <v>442662</v>
      </c>
      <c r="B3401" s="7">
        <f>VLOOKUP(A3401,'Лицевые счета'!$A$1:$K$4570,2,0)</f>
        <v>431518</v>
      </c>
      <c r="C3401">
        <f>COUNTIF('ИПУ и ОКПУ'!$A$2:$A$3258,A3401)</f>
        <v>0</v>
      </c>
      <c r="D3401" t="str">
        <f>IF(C3401&gt;0,VLOOKUP(A3401,'ИПУ и ОКПУ'!$A$1:$O$3258,9,0),"")</f>
        <v/>
      </c>
      <c r="E3401" t="str">
        <f>IF(C3401&gt;0,IF(VLOOKUP(A3401,'ИПУ и ОКПУ'!$A$1:$O$3258,14,0)="Нет показаний","Нет показаний",""),"")</f>
        <v/>
      </c>
      <c r="F3401" t="str">
        <f>IF(AND(C3401&gt;0),SUMIF('ИПУ и ОКПУ'!$A$2:$A$3258,A3401,'ИПУ и ОКПУ'!$O$2:$O$3258),"")</f>
        <v/>
      </c>
      <c r="G3401">
        <f>VLOOKUP(A3401,'Лицевые счета'!$A$2:$K$4570,9,0)</f>
        <v>1</v>
      </c>
      <c r="H3401">
        <f>VLOOKUP(A3401,'Лицевые счета'!$A$2:$K$4570,10,0)</f>
        <v>92</v>
      </c>
      <c r="I3401" t="str">
        <f>VLOOKUP(A3401,'Лицевые счета'!$A$2:$K$4570,6,0)</f>
        <v>ФЛ</v>
      </c>
      <c r="J3401">
        <f>IF(AND(C3401=0,I3401="ФЛ"),G3401*H3401,"")</f>
        <v>92</v>
      </c>
      <c r="K3401" t="str">
        <f>IF(AND(C3401&gt;0,E3401="Нет показаний",I3401="ФЛ"),G3401*H3401,"")</f>
        <v/>
      </c>
    </row>
    <row r="3402" spans="1:11" x14ac:dyDescent="0.25">
      <c r="A3402" s="7">
        <v>442663</v>
      </c>
      <c r="B3402" s="7">
        <f>VLOOKUP(A3402,'Лицевые счета'!$A$1:$K$4570,2,0)</f>
        <v>431518</v>
      </c>
      <c r="C3402">
        <f>COUNTIF('ИПУ и ОКПУ'!$A$2:$A$3258,A3402)</f>
        <v>0</v>
      </c>
      <c r="D3402" t="str">
        <f>IF(C3402&gt;0,VLOOKUP(A3402,'ИПУ и ОКПУ'!$A$1:$O$3258,9,0),"")</f>
        <v/>
      </c>
      <c r="E3402" t="str">
        <f>IF(C3402&gt;0,IF(VLOOKUP(A3402,'ИПУ и ОКПУ'!$A$1:$O$3258,14,0)="Нет показаний","Нет показаний",""),"")</f>
        <v/>
      </c>
      <c r="F3402" t="str">
        <f>IF(AND(C3402&gt;0),SUMIF('ИПУ и ОКПУ'!$A$2:$A$3258,A3402,'ИПУ и ОКПУ'!$O$2:$O$3258),"")</f>
        <v/>
      </c>
      <c r="G3402">
        <f>VLOOKUP(A3402,'Лицевые счета'!$A$2:$K$4570,9,0)</f>
        <v>1</v>
      </c>
      <c r="H3402">
        <f>VLOOKUP(A3402,'Лицевые счета'!$A$2:$K$4570,10,0)</f>
        <v>92</v>
      </c>
      <c r="I3402" t="str">
        <f>VLOOKUP(A3402,'Лицевые счета'!$A$2:$K$4570,6,0)</f>
        <v>ФЛ</v>
      </c>
      <c r="J3402">
        <f>IF(AND(C3402=0,I3402="ФЛ"),G3402*H3402,"")</f>
        <v>92</v>
      </c>
      <c r="K3402" t="str">
        <f>IF(AND(C3402&gt;0,E3402="Нет показаний",I3402="ФЛ"),G3402*H3402,"")</f>
        <v/>
      </c>
    </row>
    <row r="3403" spans="1:11" x14ac:dyDescent="0.25">
      <c r="A3403" s="7">
        <v>442665</v>
      </c>
      <c r="B3403" s="7">
        <f>VLOOKUP(A3403,'Лицевые счета'!$A$1:$K$4570,2,0)</f>
        <v>431518</v>
      </c>
      <c r="C3403">
        <f>COUNTIF('ИПУ и ОКПУ'!$A$2:$A$3258,A3403)</f>
        <v>0</v>
      </c>
      <c r="D3403" t="str">
        <f>IF(C3403&gt;0,VLOOKUP(A3403,'ИПУ и ОКПУ'!$A$1:$O$3258,9,0),"")</f>
        <v/>
      </c>
      <c r="E3403" t="str">
        <f>IF(C3403&gt;0,IF(VLOOKUP(A3403,'ИПУ и ОКПУ'!$A$1:$O$3258,14,0)="Нет показаний","Нет показаний",""),"")</f>
        <v/>
      </c>
      <c r="F3403" t="str">
        <f>IF(AND(C3403&gt;0),SUMIF('ИПУ и ОКПУ'!$A$2:$A$3258,A3403,'ИПУ и ОКПУ'!$O$2:$O$3258),"")</f>
        <v/>
      </c>
      <c r="G3403">
        <f>VLOOKUP(A3403,'Лицевые счета'!$A$2:$K$4570,9,0)</f>
        <v>1</v>
      </c>
      <c r="H3403">
        <f>VLOOKUP(A3403,'Лицевые счета'!$A$2:$K$4570,10,0)</f>
        <v>92</v>
      </c>
      <c r="I3403" t="str">
        <f>VLOOKUP(A3403,'Лицевые счета'!$A$2:$K$4570,6,0)</f>
        <v>ФЛ</v>
      </c>
      <c r="J3403">
        <f>IF(AND(C3403=0,I3403="ФЛ"),G3403*H3403,"")</f>
        <v>92</v>
      </c>
      <c r="K3403" t="str">
        <f>IF(AND(C3403&gt;0,E3403="Нет показаний",I3403="ФЛ"),G3403*H3403,"")</f>
        <v/>
      </c>
    </row>
    <row r="3404" spans="1:11" x14ac:dyDescent="0.25">
      <c r="A3404" s="7">
        <v>442666</v>
      </c>
      <c r="B3404" s="7">
        <f>VLOOKUP(A3404,'Лицевые счета'!$A$1:$K$4570,2,0)</f>
        <v>431518</v>
      </c>
      <c r="C3404">
        <f>COUNTIF('ИПУ и ОКПУ'!$A$2:$A$3258,A3404)</f>
        <v>0</v>
      </c>
      <c r="D3404" t="str">
        <f>IF(C3404&gt;0,VLOOKUP(A3404,'ИПУ и ОКПУ'!$A$1:$O$3258,9,0),"")</f>
        <v/>
      </c>
      <c r="E3404" t="str">
        <f>IF(C3404&gt;0,IF(VLOOKUP(A3404,'ИПУ и ОКПУ'!$A$1:$O$3258,14,0)="Нет показаний","Нет показаний",""),"")</f>
        <v/>
      </c>
      <c r="F3404" t="str">
        <f>IF(AND(C3404&gt;0),SUMIF('ИПУ и ОКПУ'!$A$2:$A$3258,A3404,'ИПУ и ОКПУ'!$O$2:$O$3258),"")</f>
        <v/>
      </c>
      <c r="G3404">
        <f>VLOOKUP(A3404,'Лицевые счета'!$A$2:$K$4570,9,0)</f>
        <v>1</v>
      </c>
      <c r="H3404">
        <f>VLOOKUP(A3404,'Лицевые счета'!$A$2:$K$4570,10,0)</f>
        <v>92</v>
      </c>
      <c r="I3404" t="str">
        <f>VLOOKUP(A3404,'Лицевые счета'!$A$2:$K$4570,6,0)</f>
        <v>ФЛ</v>
      </c>
      <c r="J3404">
        <f>IF(AND(C3404=0,I3404="ФЛ"),G3404*H3404,"")</f>
        <v>92</v>
      </c>
      <c r="K3404" t="str">
        <f>IF(AND(C3404&gt;0,E3404="Нет показаний",I3404="ФЛ"),G3404*H3404,"")</f>
        <v/>
      </c>
    </row>
    <row r="3405" spans="1:11" x14ac:dyDescent="0.25">
      <c r="A3405" s="7">
        <v>442667</v>
      </c>
      <c r="B3405" s="7">
        <f>VLOOKUP(A3405,'Лицевые счета'!$A$1:$K$4570,2,0)</f>
        <v>431518</v>
      </c>
      <c r="C3405">
        <f>COUNTIF('ИПУ и ОКПУ'!$A$2:$A$3258,A3405)</f>
        <v>0</v>
      </c>
      <c r="D3405" t="str">
        <f>IF(C3405&gt;0,VLOOKUP(A3405,'ИПУ и ОКПУ'!$A$1:$O$3258,9,0),"")</f>
        <v/>
      </c>
      <c r="E3405" t="str">
        <f>IF(C3405&gt;0,IF(VLOOKUP(A3405,'ИПУ и ОКПУ'!$A$1:$O$3258,14,0)="Нет показаний","Нет показаний",""),"")</f>
        <v/>
      </c>
      <c r="F3405" t="str">
        <f>IF(AND(C3405&gt;0),SUMIF('ИПУ и ОКПУ'!$A$2:$A$3258,A3405,'ИПУ и ОКПУ'!$O$2:$O$3258),"")</f>
        <v/>
      </c>
      <c r="G3405">
        <f>VLOOKUP(A3405,'Лицевые счета'!$A$2:$K$4570,9,0)</f>
        <v>1</v>
      </c>
      <c r="H3405">
        <f>VLOOKUP(A3405,'Лицевые счета'!$A$2:$K$4570,10,0)</f>
        <v>92</v>
      </c>
      <c r="I3405" t="str">
        <f>VLOOKUP(A3405,'Лицевые счета'!$A$2:$K$4570,6,0)</f>
        <v>ФЛ</v>
      </c>
      <c r="J3405">
        <f>IF(AND(C3405=0,I3405="ФЛ"),G3405*H3405,"")</f>
        <v>92</v>
      </c>
      <c r="K3405" t="str">
        <f>IF(AND(C3405&gt;0,E3405="Нет показаний",I3405="ФЛ"),G3405*H3405,"")</f>
        <v/>
      </c>
    </row>
    <row r="3406" spans="1:11" x14ac:dyDescent="0.25">
      <c r="A3406" s="7">
        <v>442669</v>
      </c>
      <c r="B3406" s="7">
        <f>VLOOKUP(A3406,'Лицевые счета'!$A$1:$K$4570,2,0)</f>
        <v>431518</v>
      </c>
      <c r="C3406">
        <f>COUNTIF('ИПУ и ОКПУ'!$A$2:$A$3258,A3406)</f>
        <v>0</v>
      </c>
      <c r="D3406" t="str">
        <f>IF(C3406&gt;0,VLOOKUP(A3406,'ИПУ и ОКПУ'!$A$1:$O$3258,9,0),"")</f>
        <v/>
      </c>
      <c r="E3406" t="str">
        <f>IF(C3406&gt;0,IF(VLOOKUP(A3406,'ИПУ и ОКПУ'!$A$1:$O$3258,14,0)="Нет показаний","Нет показаний",""),"")</f>
        <v/>
      </c>
      <c r="F3406" t="str">
        <f>IF(AND(C3406&gt;0),SUMIF('ИПУ и ОКПУ'!$A$2:$A$3258,A3406,'ИПУ и ОКПУ'!$O$2:$O$3258),"")</f>
        <v/>
      </c>
      <c r="G3406">
        <f>VLOOKUP(A3406,'Лицевые счета'!$A$2:$K$4570,9,0)</f>
        <v>1</v>
      </c>
      <c r="H3406">
        <f>VLOOKUP(A3406,'Лицевые счета'!$A$2:$K$4570,10,0)</f>
        <v>92</v>
      </c>
      <c r="I3406" t="str">
        <f>VLOOKUP(A3406,'Лицевые счета'!$A$2:$K$4570,6,0)</f>
        <v>ФЛ</v>
      </c>
      <c r="J3406">
        <f>IF(AND(C3406=0,I3406="ФЛ"),G3406*H3406,"")</f>
        <v>92</v>
      </c>
      <c r="K3406" t="str">
        <f>IF(AND(C3406&gt;0,E3406="Нет показаний",I3406="ФЛ"),G3406*H3406,"")</f>
        <v/>
      </c>
    </row>
    <row r="3407" spans="1:11" x14ac:dyDescent="0.25">
      <c r="A3407" s="7">
        <v>442670</v>
      </c>
      <c r="B3407" s="7">
        <f>VLOOKUP(A3407,'Лицевые счета'!$A$1:$K$4570,2,0)</f>
        <v>431518</v>
      </c>
      <c r="C3407">
        <f>COUNTIF('ИПУ и ОКПУ'!$A$2:$A$3258,A3407)</f>
        <v>0</v>
      </c>
      <c r="D3407" t="str">
        <f>IF(C3407&gt;0,VLOOKUP(A3407,'ИПУ и ОКПУ'!$A$1:$O$3258,9,0),"")</f>
        <v/>
      </c>
      <c r="E3407" t="str">
        <f>IF(C3407&gt;0,IF(VLOOKUP(A3407,'ИПУ и ОКПУ'!$A$1:$O$3258,14,0)="Нет показаний","Нет показаний",""),"")</f>
        <v/>
      </c>
      <c r="F3407" t="str">
        <f>IF(AND(C3407&gt;0),SUMIF('ИПУ и ОКПУ'!$A$2:$A$3258,A3407,'ИПУ и ОКПУ'!$O$2:$O$3258),"")</f>
        <v/>
      </c>
      <c r="G3407">
        <f>VLOOKUP(A3407,'Лицевые счета'!$A$2:$K$4570,9,0)</f>
        <v>1</v>
      </c>
      <c r="H3407">
        <f>VLOOKUP(A3407,'Лицевые счета'!$A$2:$K$4570,10,0)</f>
        <v>92</v>
      </c>
      <c r="I3407" t="str">
        <f>VLOOKUP(A3407,'Лицевые счета'!$A$2:$K$4570,6,0)</f>
        <v>ФЛ</v>
      </c>
      <c r="J3407">
        <f>IF(AND(C3407=0,I3407="ФЛ"),G3407*H3407,"")</f>
        <v>92</v>
      </c>
      <c r="K3407" t="str">
        <f>IF(AND(C3407&gt;0,E3407="Нет показаний",I3407="ФЛ"),G3407*H3407,"")</f>
        <v/>
      </c>
    </row>
    <row r="3408" spans="1:11" x14ac:dyDescent="0.25">
      <c r="A3408" s="7">
        <v>442672</v>
      </c>
      <c r="B3408" s="7">
        <f>VLOOKUP(A3408,'Лицевые счета'!$A$1:$K$4570,2,0)</f>
        <v>431518</v>
      </c>
      <c r="C3408">
        <f>COUNTIF('ИПУ и ОКПУ'!$A$2:$A$3258,A3408)</f>
        <v>1</v>
      </c>
      <c r="D3408" t="str">
        <f>IF(C3408&gt;0,VLOOKUP(A3408,'ИПУ и ОКПУ'!$A$1:$O$3258,9,0),"")</f>
        <v>Одноставочный</v>
      </c>
      <c r="E3408" t="str">
        <f>IF(C3408&gt;0,IF(VLOOKUP(A3408,'ИПУ и ОКПУ'!$A$1:$O$3258,14,0)="Нет показаний","Нет показаний",""),"")</f>
        <v/>
      </c>
      <c r="F3408">
        <f>IF(AND(C3408&gt;0),SUMIF('ИПУ и ОКПУ'!$A$2:$A$3258,A3408,'ИПУ и ОКПУ'!$O$2:$O$3258),"")</f>
        <v>100</v>
      </c>
      <c r="G3408">
        <f>VLOOKUP(A3408,'Лицевые счета'!$A$2:$K$4570,9,0)</f>
        <v>1</v>
      </c>
      <c r="H3408">
        <f>VLOOKUP(A3408,'Лицевые счета'!$A$2:$K$4570,10,0)</f>
        <v>92</v>
      </c>
      <c r="I3408" t="str">
        <f>VLOOKUP(A3408,'Лицевые счета'!$A$2:$K$4570,6,0)</f>
        <v>ФЛ</v>
      </c>
      <c r="J3408" t="str">
        <f>IF(AND(C3408=0,I3408="ФЛ"),G3408*H3408,"")</f>
        <v/>
      </c>
      <c r="K3408" t="str">
        <f>IF(AND(C3408&gt;0,E3408="Нет показаний",I3408="ФЛ"),G3408*H3408,"")</f>
        <v/>
      </c>
    </row>
    <row r="3409" spans="1:11" x14ac:dyDescent="0.25">
      <c r="A3409" s="7">
        <v>442673</v>
      </c>
      <c r="B3409" s="7">
        <f>VLOOKUP(A3409,'Лицевые счета'!$A$1:$K$4570,2,0)</f>
        <v>431518</v>
      </c>
      <c r="C3409">
        <f>COUNTIF('ИПУ и ОКПУ'!$A$2:$A$3258,A3409)</f>
        <v>1</v>
      </c>
      <c r="D3409" t="str">
        <f>IF(C3409&gt;0,VLOOKUP(A3409,'ИПУ и ОКПУ'!$A$1:$O$3258,9,0),"")</f>
        <v>Одноставочный</v>
      </c>
      <c r="E3409" t="str">
        <f>IF(C3409&gt;0,IF(VLOOKUP(A3409,'ИПУ и ОКПУ'!$A$1:$O$3258,14,0)="Нет показаний","Нет показаний",""),"")</f>
        <v/>
      </c>
      <c r="F3409">
        <f>IF(AND(C3409&gt;0),SUMIF('ИПУ и ОКПУ'!$A$2:$A$3258,A3409,'ИПУ и ОКПУ'!$O$2:$O$3258),"")</f>
        <v>100</v>
      </c>
      <c r="G3409">
        <f>VLOOKUP(A3409,'Лицевые счета'!$A$2:$K$4570,9,0)</f>
        <v>1</v>
      </c>
      <c r="H3409">
        <f>VLOOKUP(A3409,'Лицевые счета'!$A$2:$K$4570,10,0)</f>
        <v>92</v>
      </c>
      <c r="I3409" t="str">
        <f>VLOOKUP(A3409,'Лицевые счета'!$A$2:$K$4570,6,0)</f>
        <v>ФЛ</v>
      </c>
      <c r="J3409" t="str">
        <f>IF(AND(C3409=0,I3409="ФЛ"),G3409*H3409,"")</f>
        <v/>
      </c>
      <c r="K3409" t="str">
        <f>IF(AND(C3409&gt;0,E3409="Нет показаний",I3409="ФЛ"),G3409*H3409,"")</f>
        <v/>
      </c>
    </row>
    <row r="3410" spans="1:11" x14ac:dyDescent="0.25">
      <c r="A3410" s="7">
        <v>442674</v>
      </c>
      <c r="B3410" s="7">
        <f>VLOOKUP(A3410,'Лицевые счета'!$A$1:$K$4570,2,0)</f>
        <v>431518</v>
      </c>
      <c r="C3410">
        <f>COUNTIF('ИПУ и ОКПУ'!$A$2:$A$3258,A3410)</f>
        <v>1</v>
      </c>
      <c r="D3410" t="str">
        <f>IF(C3410&gt;0,VLOOKUP(A3410,'ИПУ и ОКПУ'!$A$1:$O$3258,9,0),"")</f>
        <v>Одноставочный</v>
      </c>
      <c r="E3410" t="str">
        <f>IF(C3410&gt;0,IF(VLOOKUP(A3410,'ИПУ и ОКПУ'!$A$1:$O$3258,14,0)="Нет показаний","Нет показаний",""),"")</f>
        <v/>
      </c>
      <c r="F3410">
        <f>IF(AND(C3410&gt;0),SUMIF('ИПУ и ОКПУ'!$A$2:$A$3258,A3410,'ИПУ и ОКПУ'!$O$2:$O$3258),"")</f>
        <v>100</v>
      </c>
      <c r="G3410">
        <f>VLOOKUP(A3410,'Лицевые счета'!$A$2:$K$4570,9,0)</f>
        <v>1</v>
      </c>
      <c r="H3410">
        <f>VLOOKUP(A3410,'Лицевые счета'!$A$2:$K$4570,10,0)</f>
        <v>92</v>
      </c>
      <c r="I3410" t="str">
        <f>VLOOKUP(A3410,'Лицевые счета'!$A$2:$K$4570,6,0)</f>
        <v>ФЛ</v>
      </c>
      <c r="J3410" t="str">
        <f>IF(AND(C3410=0,I3410="ФЛ"),G3410*H3410,"")</f>
        <v/>
      </c>
      <c r="K3410" t="str">
        <f>IF(AND(C3410&gt;0,E3410="Нет показаний",I3410="ФЛ"),G3410*H3410,"")</f>
        <v/>
      </c>
    </row>
    <row r="3411" spans="1:11" x14ac:dyDescent="0.25">
      <c r="A3411" s="7">
        <v>442676</v>
      </c>
      <c r="B3411" s="7">
        <f>VLOOKUP(A3411,'Лицевые счета'!$A$1:$K$4570,2,0)</f>
        <v>431518</v>
      </c>
      <c r="C3411">
        <f>COUNTIF('ИПУ и ОКПУ'!$A$2:$A$3258,A3411)</f>
        <v>1</v>
      </c>
      <c r="D3411" t="str">
        <f>IF(C3411&gt;0,VLOOKUP(A3411,'ИПУ и ОКПУ'!$A$1:$O$3258,9,0),"")</f>
        <v>Одноставочный</v>
      </c>
      <c r="E3411" t="str">
        <f>IF(C3411&gt;0,IF(VLOOKUP(A3411,'ИПУ и ОКПУ'!$A$1:$O$3258,14,0)="Нет показаний","Нет показаний",""),"")</f>
        <v/>
      </c>
      <c r="F3411">
        <f>IF(AND(C3411&gt;0),SUMIF('ИПУ и ОКПУ'!$A$2:$A$3258,A3411,'ИПУ и ОКПУ'!$O$2:$O$3258),"")</f>
        <v>0</v>
      </c>
      <c r="G3411">
        <f>VLOOKUP(A3411,'Лицевые счета'!$A$2:$K$4570,9,0)</f>
        <v>1</v>
      </c>
      <c r="H3411">
        <f>VLOOKUP(A3411,'Лицевые счета'!$A$2:$K$4570,10,0)</f>
        <v>145.4</v>
      </c>
      <c r="I3411" t="str">
        <f>VLOOKUP(A3411,'Лицевые счета'!$A$2:$K$4570,6,0)</f>
        <v>ФЛ</v>
      </c>
      <c r="J3411" t="str">
        <f>IF(AND(C3411=0,I3411="ФЛ"),G3411*H3411,"")</f>
        <v/>
      </c>
      <c r="K3411" t="str">
        <f>IF(AND(C3411&gt;0,E3411="Нет показаний",I3411="ФЛ"),G3411*H3411,"")</f>
        <v/>
      </c>
    </row>
    <row r="3412" spans="1:11" x14ac:dyDescent="0.25">
      <c r="A3412" s="7">
        <v>442681</v>
      </c>
      <c r="B3412" s="7">
        <f>VLOOKUP(A3412,'Лицевые счета'!$A$1:$K$4570,2,0)</f>
        <v>431518</v>
      </c>
      <c r="C3412">
        <f>COUNTIF('ИПУ и ОКПУ'!$A$2:$A$3258,A3412)</f>
        <v>0</v>
      </c>
      <c r="D3412" t="str">
        <f>IF(C3412&gt;0,VLOOKUP(A3412,'ИПУ и ОКПУ'!$A$1:$O$3258,9,0),"")</f>
        <v/>
      </c>
      <c r="E3412" t="str">
        <f>IF(C3412&gt;0,IF(VLOOKUP(A3412,'ИПУ и ОКПУ'!$A$1:$O$3258,14,0)="Нет показаний","Нет показаний",""),"")</f>
        <v/>
      </c>
      <c r="F3412" t="str">
        <f>IF(AND(C3412&gt;0),SUMIF('ИПУ и ОКПУ'!$A$2:$A$3258,A3412,'ИПУ и ОКПУ'!$O$2:$O$3258),"")</f>
        <v/>
      </c>
      <c r="G3412">
        <f>VLOOKUP(A3412,'Лицевые счета'!$A$2:$K$4570,9,0)</f>
        <v>1</v>
      </c>
      <c r="H3412">
        <f>VLOOKUP(A3412,'Лицевые счета'!$A$2:$K$4570,10,0)</f>
        <v>92</v>
      </c>
      <c r="I3412" t="str">
        <f>VLOOKUP(A3412,'Лицевые счета'!$A$2:$K$4570,6,0)</f>
        <v>ФЛ</v>
      </c>
      <c r="J3412">
        <f>IF(AND(C3412=0,I3412="ФЛ"),G3412*H3412,"")</f>
        <v>92</v>
      </c>
      <c r="K3412" t="str">
        <f>IF(AND(C3412&gt;0,E3412="Нет показаний",I3412="ФЛ"),G3412*H3412,"")</f>
        <v/>
      </c>
    </row>
    <row r="3413" spans="1:11" x14ac:dyDescent="0.25">
      <c r="A3413" s="7">
        <v>442683</v>
      </c>
      <c r="B3413" s="7">
        <f>VLOOKUP(A3413,'Лицевые счета'!$A$1:$K$4570,2,0)</f>
        <v>431518</v>
      </c>
      <c r="C3413">
        <f>COUNTIF('ИПУ и ОКПУ'!$A$2:$A$3258,A3413)</f>
        <v>0</v>
      </c>
      <c r="D3413" t="str">
        <f>IF(C3413&gt;0,VLOOKUP(A3413,'ИПУ и ОКПУ'!$A$1:$O$3258,9,0),"")</f>
        <v/>
      </c>
      <c r="E3413" t="str">
        <f>IF(C3413&gt;0,IF(VLOOKUP(A3413,'ИПУ и ОКПУ'!$A$1:$O$3258,14,0)="Нет показаний","Нет показаний",""),"")</f>
        <v/>
      </c>
      <c r="F3413" t="str">
        <f>IF(AND(C3413&gt;0),SUMIF('ИПУ и ОКПУ'!$A$2:$A$3258,A3413,'ИПУ и ОКПУ'!$O$2:$O$3258),"")</f>
        <v/>
      </c>
      <c r="G3413">
        <f>VLOOKUP(A3413,'Лицевые счета'!$A$2:$K$4570,9,0)</f>
        <v>1</v>
      </c>
      <c r="H3413">
        <f>VLOOKUP(A3413,'Лицевые счета'!$A$2:$K$4570,10,0)</f>
        <v>92</v>
      </c>
      <c r="I3413" t="str">
        <f>VLOOKUP(A3413,'Лицевые счета'!$A$2:$K$4570,6,0)</f>
        <v>ФЛ</v>
      </c>
      <c r="J3413">
        <f>IF(AND(C3413=0,I3413="ФЛ"),G3413*H3413,"")</f>
        <v>92</v>
      </c>
      <c r="K3413" t="str">
        <f>IF(AND(C3413&gt;0,E3413="Нет показаний",I3413="ФЛ"),G3413*H3413,"")</f>
        <v/>
      </c>
    </row>
    <row r="3414" spans="1:11" x14ac:dyDescent="0.25">
      <c r="A3414" s="7">
        <v>442684</v>
      </c>
      <c r="B3414" s="7">
        <f>VLOOKUP(A3414,'Лицевые счета'!$A$1:$K$4570,2,0)</f>
        <v>431518</v>
      </c>
      <c r="C3414">
        <f>COUNTIF('ИПУ и ОКПУ'!$A$2:$A$3258,A3414)</f>
        <v>0</v>
      </c>
      <c r="D3414" t="str">
        <f>IF(C3414&gt;0,VLOOKUP(A3414,'ИПУ и ОКПУ'!$A$1:$O$3258,9,0),"")</f>
        <v/>
      </c>
      <c r="E3414" t="str">
        <f>IF(C3414&gt;0,IF(VLOOKUP(A3414,'ИПУ и ОКПУ'!$A$1:$O$3258,14,0)="Нет показаний","Нет показаний",""),"")</f>
        <v/>
      </c>
      <c r="F3414" t="str">
        <f>IF(AND(C3414&gt;0),SUMIF('ИПУ и ОКПУ'!$A$2:$A$3258,A3414,'ИПУ и ОКПУ'!$O$2:$O$3258),"")</f>
        <v/>
      </c>
      <c r="G3414">
        <f>VLOOKUP(A3414,'Лицевые счета'!$A$2:$K$4570,9,0)</f>
        <v>1</v>
      </c>
      <c r="H3414">
        <f>VLOOKUP(A3414,'Лицевые счета'!$A$2:$K$4570,10,0)</f>
        <v>92</v>
      </c>
      <c r="I3414" t="str">
        <f>VLOOKUP(A3414,'Лицевые счета'!$A$2:$K$4570,6,0)</f>
        <v>ФЛ</v>
      </c>
      <c r="J3414">
        <f>IF(AND(C3414=0,I3414="ФЛ"),G3414*H3414,"")</f>
        <v>92</v>
      </c>
      <c r="K3414" t="str">
        <f>IF(AND(C3414&gt;0,E3414="Нет показаний",I3414="ФЛ"),G3414*H3414,"")</f>
        <v/>
      </c>
    </row>
    <row r="3415" spans="1:11" x14ac:dyDescent="0.25">
      <c r="A3415" s="7">
        <v>442687</v>
      </c>
      <c r="B3415" s="7">
        <f>VLOOKUP(A3415,'Лицевые счета'!$A$1:$K$4570,2,0)</f>
        <v>431518</v>
      </c>
      <c r="C3415">
        <f>COUNTIF('ИПУ и ОКПУ'!$A$2:$A$3258,A3415)</f>
        <v>0</v>
      </c>
      <c r="D3415" t="str">
        <f>IF(C3415&gt;0,VLOOKUP(A3415,'ИПУ и ОКПУ'!$A$1:$O$3258,9,0),"")</f>
        <v/>
      </c>
      <c r="E3415" t="str">
        <f>IF(C3415&gt;0,IF(VLOOKUP(A3415,'ИПУ и ОКПУ'!$A$1:$O$3258,14,0)="Нет показаний","Нет показаний",""),"")</f>
        <v/>
      </c>
      <c r="F3415" t="str">
        <f>IF(AND(C3415&gt;0),SUMIF('ИПУ и ОКПУ'!$A$2:$A$3258,A3415,'ИПУ и ОКПУ'!$O$2:$O$3258),"")</f>
        <v/>
      </c>
      <c r="G3415">
        <f>VLOOKUP(A3415,'Лицевые счета'!$A$2:$K$4570,9,0)</f>
        <v>1</v>
      </c>
      <c r="H3415">
        <f>VLOOKUP(A3415,'Лицевые счета'!$A$2:$K$4570,10,0)</f>
        <v>92</v>
      </c>
      <c r="I3415" t="str">
        <f>VLOOKUP(A3415,'Лицевые счета'!$A$2:$K$4570,6,0)</f>
        <v>ФЛ</v>
      </c>
      <c r="J3415">
        <f>IF(AND(C3415=0,I3415="ФЛ"),G3415*H3415,"")</f>
        <v>92</v>
      </c>
      <c r="K3415" t="str">
        <f>IF(AND(C3415&gt;0,E3415="Нет показаний",I3415="ФЛ"),G3415*H3415,"")</f>
        <v/>
      </c>
    </row>
    <row r="3416" spans="1:11" x14ac:dyDescent="0.25">
      <c r="A3416" s="7">
        <v>442690</v>
      </c>
      <c r="B3416" s="7">
        <f>VLOOKUP(A3416,'Лицевые счета'!$A$1:$K$4570,2,0)</f>
        <v>431518</v>
      </c>
      <c r="C3416">
        <f>COUNTIF('ИПУ и ОКПУ'!$A$2:$A$3258,A3416)</f>
        <v>0</v>
      </c>
      <c r="D3416" t="str">
        <f>IF(C3416&gt;0,VLOOKUP(A3416,'ИПУ и ОКПУ'!$A$1:$O$3258,9,0),"")</f>
        <v/>
      </c>
      <c r="E3416" t="str">
        <f>IF(C3416&gt;0,IF(VLOOKUP(A3416,'ИПУ и ОКПУ'!$A$1:$O$3258,14,0)="Нет показаний","Нет показаний",""),"")</f>
        <v/>
      </c>
      <c r="F3416" t="str">
        <f>IF(AND(C3416&gt;0),SUMIF('ИПУ и ОКПУ'!$A$2:$A$3258,A3416,'ИПУ и ОКПУ'!$O$2:$O$3258),"")</f>
        <v/>
      </c>
      <c r="G3416">
        <f>VLOOKUP(A3416,'Лицевые счета'!$A$2:$K$4570,9,0)</f>
        <v>1</v>
      </c>
      <c r="H3416">
        <f>VLOOKUP(A3416,'Лицевые счета'!$A$2:$K$4570,10,0)</f>
        <v>118.7</v>
      </c>
      <c r="I3416" t="str">
        <f>VLOOKUP(A3416,'Лицевые счета'!$A$2:$K$4570,6,0)</f>
        <v>ФЛ</v>
      </c>
      <c r="J3416">
        <f>IF(AND(C3416=0,I3416="ФЛ"),G3416*H3416,"")</f>
        <v>118.7</v>
      </c>
      <c r="K3416" t="str">
        <f>IF(AND(C3416&gt;0,E3416="Нет показаний",I3416="ФЛ"),G3416*H3416,"")</f>
        <v/>
      </c>
    </row>
    <row r="3417" spans="1:11" x14ac:dyDescent="0.25">
      <c r="A3417" s="7">
        <v>442692</v>
      </c>
      <c r="B3417" s="7">
        <f>VLOOKUP(A3417,'Лицевые счета'!$A$1:$K$4570,2,0)</f>
        <v>431518</v>
      </c>
      <c r="C3417">
        <f>COUNTIF('ИПУ и ОКПУ'!$A$2:$A$3258,A3417)</f>
        <v>0</v>
      </c>
      <c r="D3417" t="str">
        <f>IF(C3417&gt;0,VLOOKUP(A3417,'ИПУ и ОКПУ'!$A$1:$O$3258,9,0),"")</f>
        <v/>
      </c>
      <c r="E3417" t="str">
        <f>IF(C3417&gt;0,IF(VLOOKUP(A3417,'ИПУ и ОКПУ'!$A$1:$O$3258,14,0)="Нет показаний","Нет показаний",""),"")</f>
        <v/>
      </c>
      <c r="F3417" t="str">
        <f>IF(AND(C3417&gt;0),SUMIF('ИПУ и ОКПУ'!$A$2:$A$3258,A3417,'ИПУ и ОКПУ'!$O$2:$O$3258),"")</f>
        <v/>
      </c>
      <c r="G3417">
        <f>VLOOKUP(A3417,'Лицевые счета'!$A$2:$K$4570,9,0)</f>
        <v>1</v>
      </c>
      <c r="H3417">
        <f>VLOOKUP(A3417,'Лицевые счета'!$A$2:$K$4570,10,0)</f>
        <v>92</v>
      </c>
      <c r="I3417" t="str">
        <f>VLOOKUP(A3417,'Лицевые счета'!$A$2:$K$4570,6,0)</f>
        <v>ФЛ</v>
      </c>
      <c r="J3417">
        <f>IF(AND(C3417=0,I3417="ФЛ"),G3417*H3417,"")</f>
        <v>92</v>
      </c>
      <c r="K3417" t="str">
        <f>IF(AND(C3417&gt;0,E3417="Нет показаний",I3417="ФЛ"),G3417*H3417,"")</f>
        <v/>
      </c>
    </row>
    <row r="3418" spans="1:11" x14ac:dyDescent="0.25">
      <c r="A3418" s="7">
        <v>442696</v>
      </c>
      <c r="B3418" s="7">
        <f>VLOOKUP(A3418,'Лицевые счета'!$A$1:$K$4570,2,0)</f>
        <v>431518</v>
      </c>
      <c r="C3418">
        <f>COUNTIF('ИПУ и ОКПУ'!$A$2:$A$3258,A3418)</f>
        <v>0</v>
      </c>
      <c r="D3418" t="str">
        <f>IF(C3418&gt;0,VLOOKUP(A3418,'ИПУ и ОКПУ'!$A$1:$O$3258,9,0),"")</f>
        <v/>
      </c>
      <c r="E3418" t="str">
        <f>IF(C3418&gt;0,IF(VLOOKUP(A3418,'ИПУ и ОКПУ'!$A$1:$O$3258,14,0)="Нет показаний","Нет показаний",""),"")</f>
        <v/>
      </c>
      <c r="F3418" t="str">
        <f>IF(AND(C3418&gt;0),SUMIF('ИПУ и ОКПУ'!$A$2:$A$3258,A3418,'ИПУ и ОКПУ'!$O$2:$O$3258),"")</f>
        <v/>
      </c>
      <c r="G3418">
        <f>VLOOKUP(A3418,'Лицевые счета'!$A$2:$K$4570,9,0)</f>
        <v>1</v>
      </c>
      <c r="H3418">
        <f>VLOOKUP(A3418,'Лицевые счета'!$A$2:$K$4570,10,0)</f>
        <v>92</v>
      </c>
      <c r="I3418" t="str">
        <f>VLOOKUP(A3418,'Лицевые счета'!$A$2:$K$4570,6,0)</f>
        <v>ФЛ</v>
      </c>
      <c r="J3418">
        <f>IF(AND(C3418=0,I3418="ФЛ"),G3418*H3418,"")</f>
        <v>92</v>
      </c>
      <c r="K3418" t="str">
        <f>IF(AND(C3418&gt;0,E3418="Нет показаний",I3418="ФЛ"),G3418*H3418,"")</f>
        <v/>
      </c>
    </row>
    <row r="3419" spans="1:11" x14ac:dyDescent="0.25">
      <c r="A3419" s="7">
        <v>442701</v>
      </c>
      <c r="B3419" s="7">
        <f>VLOOKUP(A3419,'Лицевые счета'!$A$1:$K$4570,2,0)</f>
        <v>431518</v>
      </c>
      <c r="C3419">
        <f>COUNTIF('ИПУ и ОКПУ'!$A$2:$A$3258,A3419)</f>
        <v>0</v>
      </c>
      <c r="D3419" t="str">
        <f>IF(C3419&gt;0,VLOOKUP(A3419,'ИПУ и ОКПУ'!$A$1:$O$3258,9,0),"")</f>
        <v/>
      </c>
      <c r="E3419" t="str">
        <f>IF(C3419&gt;0,IF(VLOOKUP(A3419,'ИПУ и ОКПУ'!$A$1:$O$3258,14,0)="Нет показаний","Нет показаний",""),"")</f>
        <v/>
      </c>
      <c r="F3419" t="str">
        <f>IF(AND(C3419&gt;0),SUMIF('ИПУ и ОКПУ'!$A$2:$A$3258,A3419,'ИПУ и ОКПУ'!$O$2:$O$3258),"")</f>
        <v/>
      </c>
      <c r="G3419">
        <f>VLOOKUP(A3419,'Лицевые счета'!$A$2:$K$4570,9,0)</f>
        <v>1</v>
      </c>
      <c r="H3419">
        <f>VLOOKUP(A3419,'Лицевые счета'!$A$2:$K$4570,10,0)</f>
        <v>92</v>
      </c>
      <c r="I3419" t="str">
        <f>VLOOKUP(A3419,'Лицевые счета'!$A$2:$K$4570,6,0)</f>
        <v>ФЛ</v>
      </c>
      <c r="J3419">
        <f>IF(AND(C3419=0,I3419="ФЛ"),G3419*H3419,"")</f>
        <v>92</v>
      </c>
      <c r="K3419" t="str">
        <f>IF(AND(C3419&gt;0,E3419="Нет показаний",I3419="ФЛ"),G3419*H3419,"")</f>
        <v/>
      </c>
    </row>
    <row r="3420" spans="1:11" x14ac:dyDescent="0.25">
      <c r="A3420" s="7">
        <v>442702</v>
      </c>
      <c r="B3420" s="7">
        <f>VLOOKUP(A3420,'Лицевые счета'!$A$1:$K$4570,2,0)</f>
        <v>431518</v>
      </c>
      <c r="C3420">
        <f>COUNTIF('ИПУ и ОКПУ'!$A$2:$A$3258,A3420)</f>
        <v>0</v>
      </c>
      <c r="D3420" t="str">
        <f>IF(C3420&gt;0,VLOOKUP(A3420,'ИПУ и ОКПУ'!$A$1:$O$3258,9,0),"")</f>
        <v/>
      </c>
      <c r="E3420" t="str">
        <f>IF(C3420&gt;0,IF(VLOOKUP(A3420,'ИПУ и ОКПУ'!$A$1:$O$3258,14,0)="Нет показаний","Нет показаний",""),"")</f>
        <v/>
      </c>
      <c r="F3420" t="str">
        <f>IF(AND(C3420&gt;0),SUMIF('ИПУ и ОКПУ'!$A$2:$A$3258,A3420,'ИПУ и ОКПУ'!$O$2:$O$3258),"")</f>
        <v/>
      </c>
      <c r="G3420">
        <f>VLOOKUP(A3420,'Лицевые счета'!$A$2:$K$4570,9,0)</f>
        <v>1</v>
      </c>
      <c r="H3420">
        <f>VLOOKUP(A3420,'Лицевые счета'!$A$2:$K$4570,10,0)</f>
        <v>92</v>
      </c>
      <c r="I3420" t="str">
        <f>VLOOKUP(A3420,'Лицевые счета'!$A$2:$K$4570,6,0)</f>
        <v>ФЛ</v>
      </c>
      <c r="J3420">
        <f>IF(AND(C3420=0,I3420="ФЛ"),G3420*H3420,"")</f>
        <v>92</v>
      </c>
      <c r="K3420" t="str">
        <f>IF(AND(C3420&gt;0,E3420="Нет показаний",I3420="ФЛ"),G3420*H3420,"")</f>
        <v/>
      </c>
    </row>
    <row r="3421" spans="1:11" x14ac:dyDescent="0.25">
      <c r="A3421" s="7">
        <v>442705</v>
      </c>
      <c r="B3421" s="7">
        <f>VLOOKUP(A3421,'Лицевые счета'!$A$1:$K$4570,2,0)</f>
        <v>431518</v>
      </c>
      <c r="C3421">
        <f>COUNTIF('ИПУ и ОКПУ'!$A$2:$A$3258,A3421)</f>
        <v>0</v>
      </c>
      <c r="D3421" t="str">
        <f>IF(C3421&gt;0,VLOOKUP(A3421,'ИПУ и ОКПУ'!$A$1:$O$3258,9,0),"")</f>
        <v/>
      </c>
      <c r="E3421" t="str">
        <f>IF(C3421&gt;0,IF(VLOOKUP(A3421,'ИПУ и ОКПУ'!$A$1:$O$3258,14,0)="Нет показаний","Нет показаний",""),"")</f>
        <v/>
      </c>
      <c r="F3421" t="str">
        <f>IF(AND(C3421&gt;0),SUMIF('ИПУ и ОКПУ'!$A$2:$A$3258,A3421,'ИПУ и ОКПУ'!$O$2:$O$3258),"")</f>
        <v/>
      </c>
      <c r="G3421">
        <f>VLOOKUP(A3421,'Лицевые счета'!$A$2:$K$4570,9,0)</f>
        <v>1</v>
      </c>
      <c r="H3421">
        <f>VLOOKUP(A3421,'Лицевые счета'!$A$2:$K$4570,10,0)</f>
        <v>92</v>
      </c>
      <c r="I3421" t="str">
        <f>VLOOKUP(A3421,'Лицевые счета'!$A$2:$K$4570,6,0)</f>
        <v>ФЛ</v>
      </c>
      <c r="J3421">
        <f>IF(AND(C3421=0,I3421="ФЛ"),G3421*H3421,"")</f>
        <v>92</v>
      </c>
      <c r="K3421" t="str">
        <f>IF(AND(C3421&gt;0,E3421="Нет показаний",I3421="ФЛ"),G3421*H3421,"")</f>
        <v/>
      </c>
    </row>
    <row r="3422" spans="1:11" x14ac:dyDescent="0.25">
      <c r="A3422" s="7">
        <v>442706</v>
      </c>
      <c r="B3422" s="7">
        <f>VLOOKUP(A3422,'Лицевые счета'!$A$1:$K$4570,2,0)</f>
        <v>431518</v>
      </c>
      <c r="C3422">
        <f>COUNTIF('ИПУ и ОКПУ'!$A$2:$A$3258,A3422)</f>
        <v>0</v>
      </c>
      <c r="D3422" t="str">
        <f>IF(C3422&gt;0,VLOOKUP(A3422,'ИПУ и ОКПУ'!$A$1:$O$3258,9,0),"")</f>
        <v/>
      </c>
      <c r="E3422" t="str">
        <f>IF(C3422&gt;0,IF(VLOOKUP(A3422,'ИПУ и ОКПУ'!$A$1:$O$3258,14,0)="Нет показаний","Нет показаний",""),"")</f>
        <v/>
      </c>
      <c r="F3422" t="str">
        <f>IF(AND(C3422&gt;0),SUMIF('ИПУ и ОКПУ'!$A$2:$A$3258,A3422,'ИПУ и ОКПУ'!$O$2:$O$3258),"")</f>
        <v/>
      </c>
      <c r="G3422">
        <f>VLOOKUP(A3422,'Лицевые счета'!$A$2:$K$4570,9,0)</f>
        <v>1</v>
      </c>
      <c r="H3422">
        <f>VLOOKUP(A3422,'Лицевые счета'!$A$2:$K$4570,10,0)</f>
        <v>92</v>
      </c>
      <c r="I3422" t="str">
        <f>VLOOKUP(A3422,'Лицевые счета'!$A$2:$K$4570,6,0)</f>
        <v>ФЛ</v>
      </c>
      <c r="J3422">
        <f>IF(AND(C3422=0,I3422="ФЛ"),G3422*H3422,"")</f>
        <v>92</v>
      </c>
      <c r="K3422" t="str">
        <f>IF(AND(C3422&gt;0,E3422="Нет показаний",I3422="ФЛ"),G3422*H3422,"")</f>
        <v/>
      </c>
    </row>
    <row r="3423" spans="1:11" x14ac:dyDescent="0.25">
      <c r="A3423" s="7">
        <v>442708</v>
      </c>
      <c r="B3423" s="7">
        <f>VLOOKUP(A3423,'Лицевые счета'!$A$1:$K$4570,2,0)</f>
        <v>431518</v>
      </c>
      <c r="C3423">
        <f>COUNTIF('ИПУ и ОКПУ'!$A$2:$A$3258,A3423)</f>
        <v>0</v>
      </c>
      <c r="D3423" t="str">
        <f>IF(C3423&gt;0,VLOOKUP(A3423,'ИПУ и ОКПУ'!$A$1:$O$3258,9,0),"")</f>
        <v/>
      </c>
      <c r="E3423" t="str">
        <f>IF(C3423&gt;0,IF(VLOOKUP(A3423,'ИПУ и ОКПУ'!$A$1:$O$3258,14,0)="Нет показаний","Нет показаний",""),"")</f>
        <v/>
      </c>
      <c r="F3423" t="str">
        <f>IF(AND(C3423&gt;0),SUMIF('ИПУ и ОКПУ'!$A$2:$A$3258,A3423,'ИПУ и ОКПУ'!$O$2:$O$3258),"")</f>
        <v/>
      </c>
      <c r="G3423">
        <f>VLOOKUP(A3423,'Лицевые счета'!$A$2:$K$4570,9,0)</f>
        <v>1</v>
      </c>
      <c r="H3423">
        <f>VLOOKUP(A3423,'Лицевые счета'!$A$2:$K$4570,10,0)</f>
        <v>92</v>
      </c>
      <c r="I3423" t="str">
        <f>VLOOKUP(A3423,'Лицевые счета'!$A$2:$K$4570,6,0)</f>
        <v>ФЛ</v>
      </c>
      <c r="J3423">
        <f>IF(AND(C3423=0,I3423="ФЛ"),G3423*H3423,"")</f>
        <v>92</v>
      </c>
      <c r="K3423" t="str">
        <f>IF(AND(C3423&gt;0,E3423="Нет показаний",I3423="ФЛ"),G3423*H3423,"")</f>
        <v/>
      </c>
    </row>
    <row r="3424" spans="1:11" x14ac:dyDescent="0.25">
      <c r="A3424" s="7">
        <v>442709</v>
      </c>
      <c r="B3424" s="7">
        <f>VLOOKUP(A3424,'Лицевые счета'!$A$1:$K$4570,2,0)</f>
        <v>431518</v>
      </c>
      <c r="C3424">
        <f>COUNTIF('ИПУ и ОКПУ'!$A$2:$A$3258,A3424)</f>
        <v>1</v>
      </c>
      <c r="D3424" t="str">
        <f>IF(C3424&gt;0,VLOOKUP(A3424,'ИПУ и ОКПУ'!$A$1:$O$3258,9,0),"")</f>
        <v>Одноставочный</v>
      </c>
      <c r="E3424" t="str">
        <f>IF(C3424&gt;0,IF(VLOOKUP(A3424,'ИПУ и ОКПУ'!$A$1:$O$3258,14,0)="Нет показаний","Нет показаний",""),"")</f>
        <v/>
      </c>
      <c r="F3424">
        <f>IF(AND(C3424&gt;0),SUMIF('ИПУ и ОКПУ'!$A$2:$A$3258,A3424,'ИПУ и ОКПУ'!$O$2:$O$3258),"")</f>
        <v>49</v>
      </c>
      <c r="G3424">
        <f>VLOOKUP(A3424,'Лицевые счета'!$A$2:$K$4570,9,0)</f>
        <v>1</v>
      </c>
      <c r="H3424">
        <f>VLOOKUP(A3424,'Лицевые счета'!$A$2:$K$4570,10,0)</f>
        <v>92</v>
      </c>
      <c r="I3424" t="str">
        <f>VLOOKUP(A3424,'Лицевые счета'!$A$2:$K$4570,6,0)</f>
        <v>ФЛ</v>
      </c>
      <c r="J3424" t="str">
        <f>IF(AND(C3424=0,I3424="ФЛ"),G3424*H3424,"")</f>
        <v/>
      </c>
      <c r="K3424" t="str">
        <f>IF(AND(C3424&gt;0,E3424="Нет показаний",I3424="ФЛ"),G3424*H3424,"")</f>
        <v/>
      </c>
    </row>
    <row r="3425" spans="1:11" x14ac:dyDescent="0.25">
      <c r="A3425" s="7">
        <v>442710</v>
      </c>
      <c r="B3425" s="7">
        <f>VLOOKUP(A3425,'Лицевые счета'!$A$1:$K$4570,2,0)</f>
        <v>431518</v>
      </c>
      <c r="C3425">
        <f>COUNTIF('ИПУ и ОКПУ'!$A$2:$A$3258,A3425)</f>
        <v>0</v>
      </c>
      <c r="D3425" t="str">
        <f>IF(C3425&gt;0,VLOOKUP(A3425,'ИПУ и ОКПУ'!$A$1:$O$3258,9,0),"")</f>
        <v/>
      </c>
      <c r="E3425" t="str">
        <f>IF(C3425&gt;0,IF(VLOOKUP(A3425,'ИПУ и ОКПУ'!$A$1:$O$3258,14,0)="Нет показаний","Нет показаний",""),"")</f>
        <v/>
      </c>
      <c r="F3425" t="str">
        <f>IF(AND(C3425&gt;0),SUMIF('ИПУ и ОКПУ'!$A$2:$A$3258,A3425,'ИПУ и ОКПУ'!$O$2:$O$3258),"")</f>
        <v/>
      </c>
      <c r="G3425">
        <f>VLOOKUP(A3425,'Лицевые счета'!$A$2:$K$4570,9,0)</f>
        <v>1</v>
      </c>
      <c r="H3425">
        <f>VLOOKUP(A3425,'Лицевые счета'!$A$2:$K$4570,10,0)</f>
        <v>92</v>
      </c>
      <c r="I3425" t="str">
        <f>VLOOKUP(A3425,'Лицевые счета'!$A$2:$K$4570,6,0)</f>
        <v>ФЛ</v>
      </c>
      <c r="J3425">
        <f>IF(AND(C3425=0,I3425="ФЛ"),G3425*H3425,"")</f>
        <v>92</v>
      </c>
      <c r="K3425" t="str">
        <f>IF(AND(C3425&gt;0,E3425="Нет показаний",I3425="ФЛ"),G3425*H3425,"")</f>
        <v/>
      </c>
    </row>
    <row r="3426" spans="1:11" x14ac:dyDescent="0.25">
      <c r="A3426" s="7">
        <v>442711</v>
      </c>
      <c r="B3426" s="7">
        <f>VLOOKUP(A3426,'Лицевые счета'!$A$1:$K$4570,2,0)</f>
        <v>431518</v>
      </c>
      <c r="C3426">
        <f>COUNTIF('ИПУ и ОКПУ'!$A$2:$A$3258,A3426)</f>
        <v>0</v>
      </c>
      <c r="D3426" t="str">
        <f>IF(C3426&gt;0,VLOOKUP(A3426,'ИПУ и ОКПУ'!$A$1:$O$3258,9,0),"")</f>
        <v/>
      </c>
      <c r="E3426" t="str">
        <f>IF(C3426&gt;0,IF(VLOOKUP(A3426,'ИПУ и ОКПУ'!$A$1:$O$3258,14,0)="Нет показаний","Нет показаний",""),"")</f>
        <v/>
      </c>
      <c r="F3426" t="str">
        <f>IF(AND(C3426&gt;0),SUMIF('ИПУ и ОКПУ'!$A$2:$A$3258,A3426,'ИПУ и ОКПУ'!$O$2:$O$3258),"")</f>
        <v/>
      </c>
      <c r="G3426">
        <f>VLOOKUP(A3426,'Лицевые счета'!$A$2:$K$4570,9,0)</f>
        <v>1</v>
      </c>
      <c r="H3426">
        <f>VLOOKUP(A3426,'Лицевые счета'!$A$2:$K$4570,10,0)</f>
        <v>92</v>
      </c>
      <c r="I3426" t="str">
        <f>VLOOKUP(A3426,'Лицевые счета'!$A$2:$K$4570,6,0)</f>
        <v>ФЛ</v>
      </c>
      <c r="J3426">
        <f>IF(AND(C3426=0,I3426="ФЛ"),G3426*H3426,"")</f>
        <v>92</v>
      </c>
      <c r="K3426" t="str">
        <f>IF(AND(C3426&gt;0,E3426="Нет показаний",I3426="ФЛ"),G3426*H3426,"")</f>
        <v/>
      </c>
    </row>
    <row r="3427" spans="1:11" x14ac:dyDescent="0.25">
      <c r="A3427" s="7">
        <v>442712</v>
      </c>
      <c r="B3427" s="7">
        <f>VLOOKUP(A3427,'Лицевые счета'!$A$1:$K$4570,2,0)</f>
        <v>431518</v>
      </c>
      <c r="C3427">
        <f>COUNTIF('ИПУ и ОКПУ'!$A$2:$A$3258,A3427)</f>
        <v>0</v>
      </c>
      <c r="D3427" t="str">
        <f>IF(C3427&gt;0,VLOOKUP(A3427,'ИПУ и ОКПУ'!$A$1:$O$3258,9,0),"")</f>
        <v/>
      </c>
      <c r="E3427" t="str">
        <f>IF(C3427&gt;0,IF(VLOOKUP(A3427,'ИПУ и ОКПУ'!$A$1:$O$3258,14,0)="Нет показаний","Нет показаний",""),"")</f>
        <v/>
      </c>
      <c r="F3427" t="str">
        <f>IF(AND(C3427&gt;0),SUMIF('ИПУ и ОКПУ'!$A$2:$A$3258,A3427,'ИПУ и ОКПУ'!$O$2:$O$3258),"")</f>
        <v/>
      </c>
      <c r="G3427">
        <f>VLOOKUP(A3427,'Лицевые счета'!$A$2:$K$4570,9,0)</f>
        <v>1</v>
      </c>
      <c r="H3427">
        <f>VLOOKUP(A3427,'Лицевые счета'!$A$2:$K$4570,10,0)</f>
        <v>92</v>
      </c>
      <c r="I3427" t="str">
        <f>VLOOKUP(A3427,'Лицевые счета'!$A$2:$K$4570,6,0)</f>
        <v>ФЛ</v>
      </c>
      <c r="J3427">
        <f>IF(AND(C3427=0,I3427="ФЛ"),G3427*H3427,"")</f>
        <v>92</v>
      </c>
      <c r="K3427" t="str">
        <f>IF(AND(C3427&gt;0,E3427="Нет показаний",I3427="ФЛ"),G3427*H3427,"")</f>
        <v/>
      </c>
    </row>
    <row r="3428" spans="1:11" x14ac:dyDescent="0.25">
      <c r="A3428" s="7">
        <v>442713</v>
      </c>
      <c r="B3428" s="7">
        <f>VLOOKUP(A3428,'Лицевые счета'!$A$1:$K$4570,2,0)</f>
        <v>431518</v>
      </c>
      <c r="C3428">
        <f>COUNTIF('ИПУ и ОКПУ'!$A$2:$A$3258,A3428)</f>
        <v>0</v>
      </c>
      <c r="D3428" t="str">
        <f>IF(C3428&gt;0,VLOOKUP(A3428,'ИПУ и ОКПУ'!$A$1:$O$3258,9,0),"")</f>
        <v/>
      </c>
      <c r="E3428" t="str">
        <f>IF(C3428&gt;0,IF(VLOOKUP(A3428,'ИПУ и ОКПУ'!$A$1:$O$3258,14,0)="Нет показаний","Нет показаний",""),"")</f>
        <v/>
      </c>
      <c r="F3428" t="str">
        <f>IF(AND(C3428&gt;0),SUMIF('ИПУ и ОКПУ'!$A$2:$A$3258,A3428,'ИПУ и ОКПУ'!$O$2:$O$3258),"")</f>
        <v/>
      </c>
      <c r="G3428">
        <f>VLOOKUP(A3428,'Лицевые счета'!$A$2:$K$4570,9,0)</f>
        <v>1</v>
      </c>
      <c r="H3428">
        <f>VLOOKUP(A3428,'Лицевые счета'!$A$2:$K$4570,10,0)</f>
        <v>92</v>
      </c>
      <c r="I3428" t="str">
        <f>VLOOKUP(A3428,'Лицевые счета'!$A$2:$K$4570,6,0)</f>
        <v>ФЛ</v>
      </c>
      <c r="J3428">
        <f>IF(AND(C3428=0,I3428="ФЛ"),G3428*H3428,"")</f>
        <v>92</v>
      </c>
      <c r="K3428" t="str">
        <f>IF(AND(C3428&gt;0,E3428="Нет показаний",I3428="ФЛ"),G3428*H3428,"")</f>
        <v/>
      </c>
    </row>
    <row r="3429" spans="1:11" x14ac:dyDescent="0.25">
      <c r="A3429" s="7">
        <v>442716</v>
      </c>
      <c r="B3429" s="7">
        <f>VLOOKUP(A3429,'Лицевые счета'!$A$1:$K$4570,2,0)</f>
        <v>431518</v>
      </c>
      <c r="C3429">
        <f>COUNTIF('ИПУ и ОКПУ'!$A$2:$A$3258,A3429)</f>
        <v>0</v>
      </c>
      <c r="D3429" t="str">
        <f>IF(C3429&gt;0,VLOOKUP(A3429,'ИПУ и ОКПУ'!$A$1:$O$3258,9,0),"")</f>
        <v/>
      </c>
      <c r="E3429" t="str">
        <f>IF(C3429&gt;0,IF(VLOOKUP(A3429,'ИПУ и ОКПУ'!$A$1:$O$3258,14,0)="Нет показаний","Нет показаний",""),"")</f>
        <v/>
      </c>
      <c r="F3429" t="str">
        <f>IF(AND(C3429&gt;0),SUMIF('ИПУ и ОКПУ'!$A$2:$A$3258,A3429,'ИПУ и ОКПУ'!$O$2:$O$3258),"")</f>
        <v/>
      </c>
      <c r="G3429">
        <f>VLOOKUP(A3429,'Лицевые счета'!$A$2:$K$4570,9,0)</f>
        <v>1</v>
      </c>
      <c r="H3429">
        <f>VLOOKUP(A3429,'Лицевые счета'!$A$2:$K$4570,10,0)</f>
        <v>92</v>
      </c>
      <c r="I3429" t="str">
        <f>VLOOKUP(A3429,'Лицевые счета'!$A$2:$K$4570,6,0)</f>
        <v>ФЛ</v>
      </c>
      <c r="J3429">
        <f>IF(AND(C3429=0,I3429="ФЛ"),G3429*H3429,"")</f>
        <v>92</v>
      </c>
      <c r="K3429" t="str">
        <f>IF(AND(C3429&gt;0,E3429="Нет показаний",I3429="ФЛ"),G3429*H3429,"")</f>
        <v/>
      </c>
    </row>
    <row r="3430" spans="1:11" x14ac:dyDescent="0.25">
      <c r="A3430" s="7">
        <v>442717</v>
      </c>
      <c r="B3430" s="7">
        <f>VLOOKUP(A3430,'Лицевые счета'!$A$1:$K$4570,2,0)</f>
        <v>431518</v>
      </c>
      <c r="C3430">
        <f>COUNTIF('ИПУ и ОКПУ'!$A$2:$A$3258,A3430)</f>
        <v>0</v>
      </c>
      <c r="D3430" t="str">
        <f>IF(C3430&gt;0,VLOOKUP(A3430,'ИПУ и ОКПУ'!$A$1:$O$3258,9,0),"")</f>
        <v/>
      </c>
      <c r="E3430" t="str">
        <f>IF(C3430&gt;0,IF(VLOOKUP(A3430,'ИПУ и ОКПУ'!$A$1:$O$3258,14,0)="Нет показаний","Нет показаний",""),"")</f>
        <v/>
      </c>
      <c r="F3430" t="str">
        <f>IF(AND(C3430&gt;0),SUMIF('ИПУ и ОКПУ'!$A$2:$A$3258,A3430,'ИПУ и ОКПУ'!$O$2:$O$3258),"")</f>
        <v/>
      </c>
      <c r="G3430">
        <f>VLOOKUP(A3430,'Лицевые счета'!$A$2:$K$4570,9,0)</f>
        <v>1</v>
      </c>
      <c r="H3430">
        <f>VLOOKUP(A3430,'Лицевые счета'!$A$2:$K$4570,10,0)</f>
        <v>92</v>
      </c>
      <c r="I3430" t="str">
        <f>VLOOKUP(A3430,'Лицевые счета'!$A$2:$K$4570,6,0)</f>
        <v>ФЛ</v>
      </c>
      <c r="J3430">
        <f>IF(AND(C3430=0,I3430="ФЛ"),G3430*H3430,"")</f>
        <v>92</v>
      </c>
      <c r="K3430" t="str">
        <f>IF(AND(C3430&gt;0,E3430="Нет показаний",I3430="ФЛ"),G3430*H3430,"")</f>
        <v/>
      </c>
    </row>
    <row r="3431" spans="1:11" x14ac:dyDescent="0.25">
      <c r="A3431" s="7">
        <v>442718</v>
      </c>
      <c r="B3431" s="7">
        <f>VLOOKUP(A3431,'Лицевые счета'!$A$1:$K$4570,2,0)</f>
        <v>431518</v>
      </c>
      <c r="C3431">
        <f>COUNTIF('ИПУ и ОКПУ'!$A$2:$A$3258,A3431)</f>
        <v>0</v>
      </c>
      <c r="D3431" t="str">
        <f>IF(C3431&gt;0,VLOOKUP(A3431,'ИПУ и ОКПУ'!$A$1:$O$3258,9,0),"")</f>
        <v/>
      </c>
      <c r="E3431" t="str">
        <f>IF(C3431&gt;0,IF(VLOOKUP(A3431,'ИПУ и ОКПУ'!$A$1:$O$3258,14,0)="Нет показаний","Нет показаний",""),"")</f>
        <v/>
      </c>
      <c r="F3431" t="str">
        <f>IF(AND(C3431&gt;0),SUMIF('ИПУ и ОКПУ'!$A$2:$A$3258,A3431,'ИПУ и ОКПУ'!$O$2:$O$3258),"")</f>
        <v/>
      </c>
      <c r="G3431">
        <f>VLOOKUP(A3431,'Лицевые счета'!$A$2:$K$4570,9,0)</f>
        <v>1</v>
      </c>
      <c r="H3431">
        <f>VLOOKUP(A3431,'Лицевые счета'!$A$2:$K$4570,10,0)</f>
        <v>92</v>
      </c>
      <c r="I3431" t="str">
        <f>VLOOKUP(A3431,'Лицевые счета'!$A$2:$K$4570,6,0)</f>
        <v>ФЛ</v>
      </c>
      <c r="J3431">
        <f>IF(AND(C3431=0,I3431="ФЛ"),G3431*H3431,"")</f>
        <v>92</v>
      </c>
      <c r="K3431" t="str">
        <f>IF(AND(C3431&gt;0,E3431="Нет показаний",I3431="ФЛ"),G3431*H3431,"")</f>
        <v/>
      </c>
    </row>
    <row r="3432" spans="1:11" x14ac:dyDescent="0.25">
      <c r="A3432" s="7">
        <v>442720</v>
      </c>
      <c r="B3432" s="7">
        <f>VLOOKUP(A3432,'Лицевые счета'!$A$1:$K$4570,2,0)</f>
        <v>431518</v>
      </c>
      <c r="C3432">
        <f>COUNTIF('ИПУ и ОКПУ'!$A$2:$A$3258,A3432)</f>
        <v>0</v>
      </c>
      <c r="D3432" t="str">
        <f>IF(C3432&gt;0,VLOOKUP(A3432,'ИПУ и ОКПУ'!$A$1:$O$3258,9,0),"")</f>
        <v/>
      </c>
      <c r="E3432" t="str">
        <f>IF(C3432&gt;0,IF(VLOOKUP(A3432,'ИПУ и ОКПУ'!$A$1:$O$3258,14,0)="Нет показаний","Нет показаний",""),"")</f>
        <v/>
      </c>
      <c r="F3432" t="str">
        <f>IF(AND(C3432&gt;0),SUMIF('ИПУ и ОКПУ'!$A$2:$A$3258,A3432,'ИПУ и ОКПУ'!$O$2:$O$3258),"")</f>
        <v/>
      </c>
      <c r="G3432">
        <f>VLOOKUP(A3432,'Лицевые счета'!$A$2:$K$4570,9,0)</f>
        <v>1</v>
      </c>
      <c r="H3432">
        <f>VLOOKUP(A3432,'Лицевые счета'!$A$2:$K$4570,10,0)</f>
        <v>92</v>
      </c>
      <c r="I3432" t="str">
        <f>VLOOKUP(A3432,'Лицевые счета'!$A$2:$K$4570,6,0)</f>
        <v>ФЛ</v>
      </c>
      <c r="J3432">
        <f>IF(AND(C3432=0,I3432="ФЛ"),G3432*H3432,"")</f>
        <v>92</v>
      </c>
      <c r="K3432" t="str">
        <f>IF(AND(C3432&gt;0,E3432="Нет показаний",I3432="ФЛ"),G3432*H3432,"")</f>
        <v/>
      </c>
    </row>
    <row r="3433" spans="1:11" x14ac:dyDescent="0.25">
      <c r="A3433" s="7">
        <v>442722</v>
      </c>
      <c r="B3433" s="7">
        <f>VLOOKUP(A3433,'Лицевые счета'!$A$1:$K$4570,2,0)</f>
        <v>431518</v>
      </c>
      <c r="C3433">
        <f>COUNTIF('ИПУ и ОКПУ'!$A$2:$A$3258,A3433)</f>
        <v>0</v>
      </c>
      <c r="D3433" t="str">
        <f>IF(C3433&gt;0,VLOOKUP(A3433,'ИПУ и ОКПУ'!$A$1:$O$3258,9,0),"")</f>
        <v/>
      </c>
      <c r="E3433" t="str">
        <f>IF(C3433&gt;0,IF(VLOOKUP(A3433,'ИПУ и ОКПУ'!$A$1:$O$3258,14,0)="Нет показаний","Нет показаний",""),"")</f>
        <v/>
      </c>
      <c r="F3433" t="str">
        <f>IF(AND(C3433&gt;0),SUMIF('ИПУ и ОКПУ'!$A$2:$A$3258,A3433,'ИПУ и ОКПУ'!$O$2:$O$3258),"")</f>
        <v/>
      </c>
      <c r="G3433">
        <f>VLOOKUP(A3433,'Лицевые счета'!$A$2:$K$4570,9,0)</f>
        <v>1</v>
      </c>
      <c r="H3433">
        <f>VLOOKUP(A3433,'Лицевые счета'!$A$2:$K$4570,10,0)</f>
        <v>92</v>
      </c>
      <c r="I3433" t="str">
        <f>VLOOKUP(A3433,'Лицевые счета'!$A$2:$K$4570,6,0)</f>
        <v>ФЛ</v>
      </c>
      <c r="J3433">
        <f>IF(AND(C3433=0,I3433="ФЛ"),G3433*H3433,"")</f>
        <v>92</v>
      </c>
      <c r="K3433" t="str">
        <f>IF(AND(C3433&gt;0,E3433="Нет показаний",I3433="ФЛ"),G3433*H3433,"")</f>
        <v/>
      </c>
    </row>
    <row r="3434" spans="1:11" x14ac:dyDescent="0.25">
      <c r="A3434" s="7">
        <v>442723</v>
      </c>
      <c r="B3434" s="7">
        <f>VLOOKUP(A3434,'Лицевые счета'!$A$1:$K$4570,2,0)</f>
        <v>431518</v>
      </c>
      <c r="C3434">
        <f>COUNTIF('ИПУ и ОКПУ'!$A$2:$A$3258,A3434)</f>
        <v>0</v>
      </c>
      <c r="D3434" t="str">
        <f>IF(C3434&gt;0,VLOOKUP(A3434,'ИПУ и ОКПУ'!$A$1:$O$3258,9,0),"")</f>
        <v/>
      </c>
      <c r="E3434" t="str">
        <f>IF(C3434&gt;0,IF(VLOOKUP(A3434,'ИПУ и ОКПУ'!$A$1:$O$3258,14,0)="Нет показаний","Нет показаний",""),"")</f>
        <v/>
      </c>
      <c r="F3434" t="str">
        <f>IF(AND(C3434&gt;0),SUMIF('ИПУ и ОКПУ'!$A$2:$A$3258,A3434,'ИПУ и ОКПУ'!$O$2:$O$3258),"")</f>
        <v/>
      </c>
      <c r="G3434">
        <f>VLOOKUP(A3434,'Лицевые счета'!$A$2:$K$4570,9,0)</f>
        <v>1</v>
      </c>
      <c r="H3434">
        <f>VLOOKUP(A3434,'Лицевые счета'!$A$2:$K$4570,10,0)</f>
        <v>92</v>
      </c>
      <c r="I3434" t="str">
        <f>VLOOKUP(A3434,'Лицевые счета'!$A$2:$K$4570,6,0)</f>
        <v>ФЛ</v>
      </c>
      <c r="J3434">
        <f>IF(AND(C3434=0,I3434="ФЛ"),G3434*H3434,"")</f>
        <v>92</v>
      </c>
      <c r="K3434" t="str">
        <f>IF(AND(C3434&gt;0,E3434="Нет показаний",I3434="ФЛ"),G3434*H3434,"")</f>
        <v/>
      </c>
    </row>
    <row r="3435" spans="1:11" x14ac:dyDescent="0.25">
      <c r="A3435" s="7">
        <v>442724</v>
      </c>
      <c r="B3435" s="7">
        <f>VLOOKUP(A3435,'Лицевые счета'!$A$1:$K$4570,2,0)</f>
        <v>431518</v>
      </c>
      <c r="C3435">
        <f>COUNTIF('ИПУ и ОКПУ'!$A$2:$A$3258,A3435)</f>
        <v>0</v>
      </c>
      <c r="D3435" t="str">
        <f>IF(C3435&gt;0,VLOOKUP(A3435,'ИПУ и ОКПУ'!$A$1:$O$3258,9,0),"")</f>
        <v/>
      </c>
      <c r="E3435" t="str">
        <f>IF(C3435&gt;0,IF(VLOOKUP(A3435,'ИПУ и ОКПУ'!$A$1:$O$3258,14,0)="Нет показаний","Нет показаний",""),"")</f>
        <v/>
      </c>
      <c r="F3435" t="str">
        <f>IF(AND(C3435&gt;0),SUMIF('ИПУ и ОКПУ'!$A$2:$A$3258,A3435,'ИПУ и ОКПУ'!$O$2:$O$3258),"")</f>
        <v/>
      </c>
      <c r="G3435">
        <f>VLOOKUP(A3435,'Лицевые счета'!$A$2:$K$4570,9,0)</f>
        <v>1</v>
      </c>
      <c r="H3435">
        <f>VLOOKUP(A3435,'Лицевые счета'!$A$2:$K$4570,10,0)</f>
        <v>92</v>
      </c>
      <c r="I3435" t="str">
        <f>VLOOKUP(A3435,'Лицевые счета'!$A$2:$K$4570,6,0)</f>
        <v>ФЛ</v>
      </c>
      <c r="J3435">
        <f>IF(AND(C3435=0,I3435="ФЛ"),G3435*H3435,"")</f>
        <v>92</v>
      </c>
      <c r="K3435" t="str">
        <f>IF(AND(C3435&gt;0,E3435="Нет показаний",I3435="ФЛ"),G3435*H3435,"")</f>
        <v/>
      </c>
    </row>
    <row r="3436" spans="1:11" x14ac:dyDescent="0.25">
      <c r="A3436" s="7">
        <v>442726</v>
      </c>
      <c r="B3436" s="7">
        <f>VLOOKUP(A3436,'Лицевые счета'!$A$1:$K$4570,2,0)</f>
        <v>431518</v>
      </c>
      <c r="C3436">
        <f>COUNTIF('ИПУ и ОКПУ'!$A$2:$A$3258,A3436)</f>
        <v>0</v>
      </c>
      <c r="D3436" t="str">
        <f>IF(C3436&gt;0,VLOOKUP(A3436,'ИПУ и ОКПУ'!$A$1:$O$3258,9,0),"")</f>
        <v/>
      </c>
      <c r="E3436" t="str">
        <f>IF(C3436&gt;0,IF(VLOOKUP(A3436,'ИПУ и ОКПУ'!$A$1:$O$3258,14,0)="Нет показаний","Нет показаний",""),"")</f>
        <v/>
      </c>
      <c r="F3436" t="str">
        <f>IF(AND(C3436&gt;0),SUMIF('ИПУ и ОКПУ'!$A$2:$A$3258,A3436,'ИПУ и ОКПУ'!$O$2:$O$3258),"")</f>
        <v/>
      </c>
      <c r="G3436">
        <f>VLOOKUP(A3436,'Лицевые счета'!$A$2:$K$4570,9,0)</f>
        <v>1</v>
      </c>
      <c r="H3436">
        <f>VLOOKUP(A3436,'Лицевые счета'!$A$2:$K$4570,10,0)</f>
        <v>92</v>
      </c>
      <c r="I3436" t="str">
        <f>VLOOKUP(A3436,'Лицевые счета'!$A$2:$K$4570,6,0)</f>
        <v>ФЛ</v>
      </c>
      <c r="J3436">
        <f>IF(AND(C3436=0,I3436="ФЛ"),G3436*H3436,"")</f>
        <v>92</v>
      </c>
      <c r="K3436" t="str">
        <f>IF(AND(C3436&gt;0,E3436="Нет показаний",I3436="ФЛ"),G3436*H3436,"")</f>
        <v/>
      </c>
    </row>
    <row r="3437" spans="1:11" x14ac:dyDescent="0.25">
      <c r="A3437" s="7">
        <v>442727</v>
      </c>
      <c r="B3437" s="7">
        <f>VLOOKUP(A3437,'Лицевые счета'!$A$1:$K$4570,2,0)</f>
        <v>431518</v>
      </c>
      <c r="C3437">
        <f>COUNTIF('ИПУ и ОКПУ'!$A$2:$A$3258,A3437)</f>
        <v>0</v>
      </c>
      <c r="D3437" t="str">
        <f>IF(C3437&gt;0,VLOOKUP(A3437,'ИПУ и ОКПУ'!$A$1:$O$3258,9,0),"")</f>
        <v/>
      </c>
      <c r="E3437" t="str">
        <f>IF(C3437&gt;0,IF(VLOOKUP(A3437,'ИПУ и ОКПУ'!$A$1:$O$3258,14,0)="Нет показаний","Нет показаний",""),"")</f>
        <v/>
      </c>
      <c r="F3437" t="str">
        <f>IF(AND(C3437&gt;0),SUMIF('ИПУ и ОКПУ'!$A$2:$A$3258,A3437,'ИПУ и ОКПУ'!$O$2:$O$3258),"")</f>
        <v/>
      </c>
      <c r="G3437">
        <f>VLOOKUP(A3437,'Лицевые счета'!$A$2:$K$4570,9,0)</f>
        <v>1</v>
      </c>
      <c r="H3437">
        <f>VLOOKUP(A3437,'Лицевые счета'!$A$2:$K$4570,10,0)</f>
        <v>92</v>
      </c>
      <c r="I3437" t="str">
        <f>VLOOKUP(A3437,'Лицевые счета'!$A$2:$K$4570,6,0)</f>
        <v>ФЛ</v>
      </c>
      <c r="J3437">
        <f>IF(AND(C3437=0,I3437="ФЛ"),G3437*H3437,"")</f>
        <v>92</v>
      </c>
      <c r="K3437" t="str">
        <f>IF(AND(C3437&gt;0,E3437="Нет показаний",I3437="ФЛ"),G3437*H3437,"")</f>
        <v/>
      </c>
    </row>
    <row r="3438" spans="1:11" x14ac:dyDescent="0.25">
      <c r="A3438" s="7">
        <v>442729</v>
      </c>
      <c r="B3438" s="7">
        <f>VLOOKUP(A3438,'Лицевые счета'!$A$1:$K$4570,2,0)</f>
        <v>431518</v>
      </c>
      <c r="C3438">
        <f>COUNTIF('ИПУ и ОКПУ'!$A$2:$A$3258,A3438)</f>
        <v>0</v>
      </c>
      <c r="D3438" t="str">
        <f>IF(C3438&gt;0,VLOOKUP(A3438,'ИПУ и ОКПУ'!$A$1:$O$3258,9,0),"")</f>
        <v/>
      </c>
      <c r="E3438" t="str">
        <f>IF(C3438&gt;0,IF(VLOOKUP(A3438,'ИПУ и ОКПУ'!$A$1:$O$3258,14,0)="Нет показаний","Нет показаний",""),"")</f>
        <v/>
      </c>
      <c r="F3438" t="str">
        <f>IF(AND(C3438&gt;0),SUMIF('ИПУ и ОКПУ'!$A$2:$A$3258,A3438,'ИПУ и ОКПУ'!$O$2:$O$3258),"")</f>
        <v/>
      </c>
      <c r="G3438">
        <f>VLOOKUP(A3438,'Лицевые счета'!$A$2:$K$4570,9,0)</f>
        <v>1</v>
      </c>
      <c r="H3438">
        <f>VLOOKUP(A3438,'Лицевые счета'!$A$2:$K$4570,10,0)</f>
        <v>92</v>
      </c>
      <c r="I3438" t="str">
        <f>VLOOKUP(A3438,'Лицевые счета'!$A$2:$K$4570,6,0)</f>
        <v>ФЛ</v>
      </c>
      <c r="J3438">
        <f>IF(AND(C3438=0,I3438="ФЛ"),G3438*H3438,"")</f>
        <v>92</v>
      </c>
      <c r="K3438" t="str">
        <f>IF(AND(C3438&gt;0,E3438="Нет показаний",I3438="ФЛ"),G3438*H3438,"")</f>
        <v/>
      </c>
    </row>
    <row r="3439" spans="1:11" x14ac:dyDescent="0.25">
      <c r="A3439" s="7">
        <v>442730</v>
      </c>
      <c r="B3439" s="7">
        <f>VLOOKUP(A3439,'Лицевые счета'!$A$1:$K$4570,2,0)</f>
        <v>431518</v>
      </c>
      <c r="C3439">
        <f>COUNTIF('ИПУ и ОКПУ'!$A$2:$A$3258,A3439)</f>
        <v>0</v>
      </c>
      <c r="D3439" t="str">
        <f>IF(C3439&gt;0,VLOOKUP(A3439,'ИПУ и ОКПУ'!$A$1:$O$3258,9,0),"")</f>
        <v/>
      </c>
      <c r="E3439" t="str">
        <f>IF(C3439&gt;0,IF(VLOOKUP(A3439,'ИПУ и ОКПУ'!$A$1:$O$3258,14,0)="Нет показаний","Нет показаний",""),"")</f>
        <v/>
      </c>
      <c r="F3439" t="str">
        <f>IF(AND(C3439&gt;0),SUMIF('ИПУ и ОКПУ'!$A$2:$A$3258,A3439,'ИПУ и ОКПУ'!$O$2:$O$3258),"")</f>
        <v/>
      </c>
      <c r="G3439">
        <f>VLOOKUP(A3439,'Лицевые счета'!$A$2:$K$4570,9,0)</f>
        <v>1</v>
      </c>
      <c r="H3439">
        <f>VLOOKUP(A3439,'Лицевые счета'!$A$2:$K$4570,10,0)</f>
        <v>92</v>
      </c>
      <c r="I3439" t="str">
        <f>VLOOKUP(A3439,'Лицевые счета'!$A$2:$K$4570,6,0)</f>
        <v>ФЛ</v>
      </c>
      <c r="J3439">
        <f>IF(AND(C3439=0,I3439="ФЛ"),G3439*H3439,"")</f>
        <v>92</v>
      </c>
      <c r="K3439" t="str">
        <f>IF(AND(C3439&gt;0,E3439="Нет показаний",I3439="ФЛ"),G3439*H3439,"")</f>
        <v/>
      </c>
    </row>
    <row r="3440" spans="1:11" x14ac:dyDescent="0.25">
      <c r="A3440" s="7">
        <v>442731</v>
      </c>
      <c r="B3440" s="7">
        <f>VLOOKUP(A3440,'Лицевые счета'!$A$1:$K$4570,2,0)</f>
        <v>431518</v>
      </c>
      <c r="C3440">
        <f>COUNTIF('ИПУ и ОКПУ'!$A$2:$A$3258,A3440)</f>
        <v>0</v>
      </c>
      <c r="D3440" t="str">
        <f>IF(C3440&gt;0,VLOOKUP(A3440,'ИПУ и ОКПУ'!$A$1:$O$3258,9,0),"")</f>
        <v/>
      </c>
      <c r="E3440" t="str">
        <f>IF(C3440&gt;0,IF(VLOOKUP(A3440,'ИПУ и ОКПУ'!$A$1:$O$3258,14,0)="Нет показаний","Нет показаний",""),"")</f>
        <v/>
      </c>
      <c r="F3440" t="str">
        <f>IF(AND(C3440&gt;0),SUMIF('ИПУ и ОКПУ'!$A$2:$A$3258,A3440,'ИПУ и ОКПУ'!$O$2:$O$3258),"")</f>
        <v/>
      </c>
      <c r="G3440">
        <f>VLOOKUP(A3440,'Лицевые счета'!$A$2:$K$4570,9,0)</f>
        <v>1</v>
      </c>
      <c r="H3440">
        <f>VLOOKUP(A3440,'Лицевые счета'!$A$2:$K$4570,10,0)</f>
        <v>92</v>
      </c>
      <c r="I3440" t="str">
        <f>VLOOKUP(A3440,'Лицевые счета'!$A$2:$K$4570,6,0)</f>
        <v>ФЛ</v>
      </c>
      <c r="J3440">
        <f>IF(AND(C3440=0,I3440="ФЛ"),G3440*H3440,"")</f>
        <v>92</v>
      </c>
      <c r="K3440" t="str">
        <f>IF(AND(C3440&gt;0,E3440="Нет показаний",I3440="ФЛ"),G3440*H3440,"")</f>
        <v/>
      </c>
    </row>
    <row r="3441" spans="1:11" x14ac:dyDescent="0.25">
      <c r="A3441" s="7">
        <v>442732</v>
      </c>
      <c r="B3441" s="7">
        <f>VLOOKUP(A3441,'Лицевые счета'!$A$1:$K$4570,2,0)</f>
        <v>431518</v>
      </c>
      <c r="C3441">
        <f>COUNTIF('ИПУ и ОКПУ'!$A$2:$A$3258,A3441)</f>
        <v>0</v>
      </c>
      <c r="D3441" t="str">
        <f>IF(C3441&gt;0,VLOOKUP(A3441,'ИПУ и ОКПУ'!$A$1:$O$3258,9,0),"")</f>
        <v/>
      </c>
      <c r="E3441" t="str">
        <f>IF(C3441&gt;0,IF(VLOOKUP(A3441,'ИПУ и ОКПУ'!$A$1:$O$3258,14,0)="Нет показаний","Нет показаний",""),"")</f>
        <v/>
      </c>
      <c r="F3441" t="str">
        <f>IF(AND(C3441&gt;0),SUMIF('ИПУ и ОКПУ'!$A$2:$A$3258,A3441,'ИПУ и ОКПУ'!$O$2:$O$3258),"")</f>
        <v/>
      </c>
      <c r="G3441">
        <f>VLOOKUP(A3441,'Лицевые счета'!$A$2:$K$4570,9,0)</f>
        <v>1</v>
      </c>
      <c r="H3441">
        <f>VLOOKUP(A3441,'Лицевые счета'!$A$2:$K$4570,10,0)</f>
        <v>92</v>
      </c>
      <c r="I3441" t="str">
        <f>VLOOKUP(A3441,'Лицевые счета'!$A$2:$K$4570,6,0)</f>
        <v>ФЛ</v>
      </c>
      <c r="J3441">
        <f>IF(AND(C3441=0,I3441="ФЛ"),G3441*H3441,"")</f>
        <v>92</v>
      </c>
      <c r="K3441" t="str">
        <f>IF(AND(C3441&gt;0,E3441="Нет показаний",I3441="ФЛ"),G3441*H3441,"")</f>
        <v/>
      </c>
    </row>
    <row r="3442" spans="1:11" x14ac:dyDescent="0.25">
      <c r="A3442" s="7">
        <v>442733</v>
      </c>
      <c r="B3442" s="7">
        <f>VLOOKUP(A3442,'Лицевые счета'!$A$1:$K$4570,2,0)</f>
        <v>431518</v>
      </c>
      <c r="C3442">
        <f>COUNTIF('ИПУ и ОКПУ'!$A$2:$A$3258,A3442)</f>
        <v>0</v>
      </c>
      <c r="D3442" t="str">
        <f>IF(C3442&gt;0,VLOOKUP(A3442,'ИПУ и ОКПУ'!$A$1:$O$3258,9,0),"")</f>
        <v/>
      </c>
      <c r="E3442" t="str">
        <f>IF(C3442&gt;0,IF(VLOOKUP(A3442,'ИПУ и ОКПУ'!$A$1:$O$3258,14,0)="Нет показаний","Нет показаний",""),"")</f>
        <v/>
      </c>
      <c r="F3442" t="str">
        <f>IF(AND(C3442&gt;0),SUMIF('ИПУ и ОКПУ'!$A$2:$A$3258,A3442,'ИПУ и ОКПУ'!$O$2:$O$3258),"")</f>
        <v/>
      </c>
      <c r="G3442">
        <f>VLOOKUP(A3442,'Лицевые счета'!$A$2:$K$4570,9,0)</f>
        <v>1</v>
      </c>
      <c r="H3442">
        <f>VLOOKUP(A3442,'Лицевые счета'!$A$2:$K$4570,10,0)</f>
        <v>92</v>
      </c>
      <c r="I3442" t="str">
        <f>VLOOKUP(A3442,'Лицевые счета'!$A$2:$K$4570,6,0)</f>
        <v>ФЛ</v>
      </c>
      <c r="J3442">
        <f>IF(AND(C3442=0,I3442="ФЛ"),G3442*H3442,"")</f>
        <v>92</v>
      </c>
      <c r="K3442" t="str">
        <f>IF(AND(C3442&gt;0,E3442="Нет показаний",I3442="ФЛ"),G3442*H3442,"")</f>
        <v/>
      </c>
    </row>
    <row r="3443" spans="1:11" x14ac:dyDescent="0.25">
      <c r="A3443" s="7">
        <v>442736</v>
      </c>
      <c r="B3443" s="7">
        <f>VLOOKUP(A3443,'Лицевые счета'!$A$1:$K$4570,2,0)</f>
        <v>431518</v>
      </c>
      <c r="C3443">
        <f>COUNTIF('ИПУ и ОКПУ'!$A$2:$A$3258,A3443)</f>
        <v>0</v>
      </c>
      <c r="D3443" t="str">
        <f>IF(C3443&gt;0,VLOOKUP(A3443,'ИПУ и ОКПУ'!$A$1:$O$3258,9,0),"")</f>
        <v/>
      </c>
      <c r="E3443" t="str">
        <f>IF(C3443&gt;0,IF(VLOOKUP(A3443,'ИПУ и ОКПУ'!$A$1:$O$3258,14,0)="Нет показаний","Нет показаний",""),"")</f>
        <v/>
      </c>
      <c r="F3443" t="str">
        <f>IF(AND(C3443&gt;0),SUMIF('ИПУ и ОКПУ'!$A$2:$A$3258,A3443,'ИПУ и ОКПУ'!$O$2:$O$3258),"")</f>
        <v/>
      </c>
      <c r="G3443">
        <f>VLOOKUP(A3443,'Лицевые счета'!$A$2:$K$4570,9,0)</f>
        <v>1</v>
      </c>
      <c r="H3443">
        <f>VLOOKUP(A3443,'Лицевые счета'!$A$2:$K$4570,10,0)</f>
        <v>92</v>
      </c>
      <c r="I3443" t="str">
        <f>VLOOKUP(A3443,'Лицевые счета'!$A$2:$K$4570,6,0)</f>
        <v>ФЛ</v>
      </c>
      <c r="J3443">
        <f>IF(AND(C3443=0,I3443="ФЛ"),G3443*H3443,"")</f>
        <v>92</v>
      </c>
      <c r="K3443" t="str">
        <f>IF(AND(C3443&gt;0,E3443="Нет показаний",I3443="ФЛ"),G3443*H3443,"")</f>
        <v/>
      </c>
    </row>
    <row r="3444" spans="1:11" x14ac:dyDescent="0.25">
      <c r="A3444" s="7">
        <v>442737</v>
      </c>
      <c r="B3444" s="7">
        <f>VLOOKUP(A3444,'Лицевые счета'!$A$1:$K$4570,2,0)</f>
        <v>431518</v>
      </c>
      <c r="C3444">
        <f>COUNTIF('ИПУ и ОКПУ'!$A$2:$A$3258,A3444)</f>
        <v>0</v>
      </c>
      <c r="D3444" t="str">
        <f>IF(C3444&gt;0,VLOOKUP(A3444,'ИПУ и ОКПУ'!$A$1:$O$3258,9,0),"")</f>
        <v/>
      </c>
      <c r="E3444" t="str">
        <f>IF(C3444&gt;0,IF(VLOOKUP(A3444,'ИПУ и ОКПУ'!$A$1:$O$3258,14,0)="Нет показаний","Нет показаний",""),"")</f>
        <v/>
      </c>
      <c r="F3444" t="str">
        <f>IF(AND(C3444&gt;0),SUMIF('ИПУ и ОКПУ'!$A$2:$A$3258,A3444,'ИПУ и ОКПУ'!$O$2:$O$3258),"")</f>
        <v/>
      </c>
      <c r="G3444">
        <f>VLOOKUP(A3444,'Лицевые счета'!$A$2:$K$4570,9,0)</f>
        <v>1</v>
      </c>
      <c r="H3444">
        <f>VLOOKUP(A3444,'Лицевые счета'!$A$2:$K$4570,10,0)</f>
        <v>92</v>
      </c>
      <c r="I3444" t="str">
        <f>VLOOKUP(A3444,'Лицевые счета'!$A$2:$K$4570,6,0)</f>
        <v>ФЛ</v>
      </c>
      <c r="J3444">
        <f>IF(AND(C3444=0,I3444="ФЛ"),G3444*H3444,"")</f>
        <v>92</v>
      </c>
      <c r="K3444" t="str">
        <f>IF(AND(C3444&gt;0,E3444="Нет показаний",I3444="ФЛ"),G3444*H3444,"")</f>
        <v/>
      </c>
    </row>
    <row r="3445" spans="1:11" x14ac:dyDescent="0.25">
      <c r="A3445" s="7">
        <v>442738</v>
      </c>
      <c r="B3445" s="7">
        <f>VLOOKUP(A3445,'Лицевые счета'!$A$1:$K$4570,2,0)</f>
        <v>431518</v>
      </c>
      <c r="C3445">
        <f>COUNTIF('ИПУ и ОКПУ'!$A$2:$A$3258,A3445)</f>
        <v>0</v>
      </c>
      <c r="D3445" t="str">
        <f>IF(C3445&gt;0,VLOOKUP(A3445,'ИПУ и ОКПУ'!$A$1:$O$3258,9,0),"")</f>
        <v/>
      </c>
      <c r="E3445" t="str">
        <f>IF(C3445&gt;0,IF(VLOOKUP(A3445,'ИПУ и ОКПУ'!$A$1:$O$3258,14,0)="Нет показаний","Нет показаний",""),"")</f>
        <v/>
      </c>
      <c r="F3445" t="str">
        <f>IF(AND(C3445&gt;0),SUMIF('ИПУ и ОКПУ'!$A$2:$A$3258,A3445,'ИПУ и ОКПУ'!$O$2:$O$3258),"")</f>
        <v/>
      </c>
      <c r="G3445">
        <f>VLOOKUP(A3445,'Лицевые счета'!$A$2:$K$4570,9,0)</f>
        <v>1</v>
      </c>
      <c r="H3445">
        <f>VLOOKUP(A3445,'Лицевые счета'!$A$2:$K$4570,10,0)</f>
        <v>92</v>
      </c>
      <c r="I3445" t="str">
        <f>VLOOKUP(A3445,'Лицевые счета'!$A$2:$K$4570,6,0)</f>
        <v>ФЛ</v>
      </c>
      <c r="J3445">
        <f>IF(AND(C3445=0,I3445="ФЛ"),G3445*H3445,"")</f>
        <v>92</v>
      </c>
      <c r="K3445" t="str">
        <f>IF(AND(C3445&gt;0,E3445="Нет показаний",I3445="ФЛ"),G3445*H3445,"")</f>
        <v/>
      </c>
    </row>
    <row r="3446" spans="1:11" x14ac:dyDescent="0.25">
      <c r="A3446" s="7">
        <v>442739</v>
      </c>
      <c r="B3446" s="7">
        <f>VLOOKUP(A3446,'Лицевые счета'!$A$1:$K$4570,2,0)</f>
        <v>431518</v>
      </c>
      <c r="C3446">
        <f>COUNTIF('ИПУ и ОКПУ'!$A$2:$A$3258,A3446)</f>
        <v>0</v>
      </c>
      <c r="D3446" t="str">
        <f>IF(C3446&gt;0,VLOOKUP(A3446,'ИПУ и ОКПУ'!$A$1:$O$3258,9,0),"")</f>
        <v/>
      </c>
      <c r="E3446" t="str">
        <f>IF(C3446&gt;0,IF(VLOOKUP(A3446,'ИПУ и ОКПУ'!$A$1:$O$3258,14,0)="Нет показаний","Нет показаний",""),"")</f>
        <v/>
      </c>
      <c r="F3446" t="str">
        <f>IF(AND(C3446&gt;0),SUMIF('ИПУ и ОКПУ'!$A$2:$A$3258,A3446,'ИПУ и ОКПУ'!$O$2:$O$3258),"")</f>
        <v/>
      </c>
      <c r="G3446">
        <f>VLOOKUP(A3446,'Лицевые счета'!$A$2:$K$4570,9,0)</f>
        <v>1</v>
      </c>
      <c r="H3446">
        <f>VLOOKUP(A3446,'Лицевые счета'!$A$2:$K$4570,10,0)</f>
        <v>92</v>
      </c>
      <c r="I3446" t="str">
        <f>VLOOKUP(A3446,'Лицевые счета'!$A$2:$K$4570,6,0)</f>
        <v>ФЛ</v>
      </c>
      <c r="J3446">
        <f>IF(AND(C3446=0,I3446="ФЛ"),G3446*H3446,"")</f>
        <v>92</v>
      </c>
      <c r="K3446" t="str">
        <f>IF(AND(C3446&gt;0,E3446="Нет показаний",I3446="ФЛ"),G3446*H3446,"")</f>
        <v/>
      </c>
    </row>
    <row r="3447" spans="1:11" x14ac:dyDescent="0.25">
      <c r="A3447" s="7">
        <v>442740</v>
      </c>
      <c r="B3447" s="7">
        <f>VLOOKUP(A3447,'Лицевые счета'!$A$1:$K$4570,2,0)</f>
        <v>431518</v>
      </c>
      <c r="C3447">
        <f>COUNTIF('ИПУ и ОКПУ'!$A$2:$A$3258,A3447)</f>
        <v>0</v>
      </c>
      <c r="D3447" t="str">
        <f>IF(C3447&gt;0,VLOOKUP(A3447,'ИПУ и ОКПУ'!$A$1:$O$3258,9,0),"")</f>
        <v/>
      </c>
      <c r="E3447" t="str">
        <f>IF(C3447&gt;0,IF(VLOOKUP(A3447,'ИПУ и ОКПУ'!$A$1:$O$3258,14,0)="Нет показаний","Нет показаний",""),"")</f>
        <v/>
      </c>
      <c r="F3447" t="str">
        <f>IF(AND(C3447&gt;0),SUMIF('ИПУ и ОКПУ'!$A$2:$A$3258,A3447,'ИПУ и ОКПУ'!$O$2:$O$3258),"")</f>
        <v/>
      </c>
      <c r="G3447">
        <f>VLOOKUP(A3447,'Лицевые счета'!$A$2:$K$4570,9,0)</f>
        <v>1</v>
      </c>
      <c r="H3447">
        <f>VLOOKUP(A3447,'Лицевые счета'!$A$2:$K$4570,10,0)</f>
        <v>92</v>
      </c>
      <c r="I3447" t="str">
        <f>VLOOKUP(A3447,'Лицевые счета'!$A$2:$K$4570,6,0)</f>
        <v>ФЛ</v>
      </c>
      <c r="J3447">
        <f>IF(AND(C3447=0,I3447="ФЛ"),G3447*H3447,"")</f>
        <v>92</v>
      </c>
      <c r="K3447" t="str">
        <f>IF(AND(C3447&gt;0,E3447="Нет показаний",I3447="ФЛ"),G3447*H3447,"")</f>
        <v/>
      </c>
    </row>
    <row r="3448" spans="1:11" x14ac:dyDescent="0.25">
      <c r="A3448" s="7">
        <v>442741</v>
      </c>
      <c r="B3448" s="7">
        <f>VLOOKUP(A3448,'Лицевые счета'!$A$1:$K$4570,2,0)</f>
        <v>431518</v>
      </c>
      <c r="C3448">
        <f>COUNTIF('ИПУ и ОКПУ'!$A$2:$A$3258,A3448)</f>
        <v>0</v>
      </c>
      <c r="D3448" t="str">
        <f>IF(C3448&gt;0,VLOOKUP(A3448,'ИПУ и ОКПУ'!$A$1:$O$3258,9,0),"")</f>
        <v/>
      </c>
      <c r="E3448" t="str">
        <f>IF(C3448&gt;0,IF(VLOOKUP(A3448,'ИПУ и ОКПУ'!$A$1:$O$3258,14,0)="Нет показаний","Нет показаний",""),"")</f>
        <v/>
      </c>
      <c r="F3448" t="str">
        <f>IF(AND(C3448&gt;0),SUMIF('ИПУ и ОКПУ'!$A$2:$A$3258,A3448,'ИПУ и ОКПУ'!$O$2:$O$3258),"")</f>
        <v/>
      </c>
      <c r="G3448">
        <f>VLOOKUP(A3448,'Лицевые счета'!$A$2:$K$4570,9,0)</f>
        <v>1</v>
      </c>
      <c r="H3448">
        <f>VLOOKUP(A3448,'Лицевые счета'!$A$2:$K$4570,10,0)</f>
        <v>92</v>
      </c>
      <c r="I3448" t="str">
        <f>VLOOKUP(A3448,'Лицевые счета'!$A$2:$K$4570,6,0)</f>
        <v>ФЛ</v>
      </c>
      <c r="J3448">
        <f>IF(AND(C3448=0,I3448="ФЛ"),G3448*H3448,"")</f>
        <v>92</v>
      </c>
      <c r="K3448" t="str">
        <f>IF(AND(C3448&gt;0,E3448="Нет показаний",I3448="ФЛ"),G3448*H3448,"")</f>
        <v/>
      </c>
    </row>
    <row r="3449" spans="1:11" x14ac:dyDescent="0.25">
      <c r="A3449" s="7">
        <v>442744</v>
      </c>
      <c r="B3449" s="7">
        <f>VLOOKUP(A3449,'Лицевые счета'!$A$1:$K$4570,2,0)</f>
        <v>431518</v>
      </c>
      <c r="C3449">
        <f>COUNTIF('ИПУ и ОКПУ'!$A$2:$A$3258,A3449)</f>
        <v>2</v>
      </c>
      <c r="D3449" t="str">
        <f>IF(C3449&gt;0,VLOOKUP(A3449,'ИПУ и ОКПУ'!$A$1:$O$3258,9,0),"")</f>
        <v>Одноставочный</v>
      </c>
      <c r="E3449" t="str">
        <f>IF(C3449&gt;0,IF(VLOOKUP(A3449,'ИПУ и ОКПУ'!$A$1:$O$3258,14,0)="Нет показаний","Нет показаний",""),"")</f>
        <v/>
      </c>
      <c r="F3449">
        <f>IF(AND(C3449&gt;0),SUMIF('ИПУ и ОКПУ'!$A$2:$A$3258,A3449,'ИПУ и ОКПУ'!$O$2:$O$3258),"")</f>
        <v>27.6</v>
      </c>
      <c r="G3449">
        <f>VLOOKUP(A3449,'Лицевые счета'!$A$2:$K$4570,9,0)</f>
        <v>1</v>
      </c>
      <c r="H3449">
        <f>VLOOKUP(A3449,'Лицевые счета'!$A$2:$K$4570,10,0)</f>
        <v>92</v>
      </c>
      <c r="I3449" t="str">
        <f>VLOOKUP(A3449,'Лицевые счета'!$A$2:$K$4570,6,0)</f>
        <v>ФЛ</v>
      </c>
      <c r="J3449" t="str">
        <f>IF(AND(C3449=0,I3449="ФЛ"),G3449*H3449,"")</f>
        <v/>
      </c>
      <c r="K3449" t="str">
        <f>IF(AND(C3449&gt;0,E3449="Нет показаний",I3449="ФЛ"),G3449*H3449,"")</f>
        <v/>
      </c>
    </row>
    <row r="3450" spans="1:11" x14ac:dyDescent="0.25">
      <c r="A3450" s="7">
        <v>442746</v>
      </c>
      <c r="B3450" s="7">
        <f>VLOOKUP(A3450,'Лицевые счета'!$A$1:$K$4570,2,0)</f>
        <v>431518</v>
      </c>
      <c r="C3450">
        <f>COUNTIF('ИПУ и ОКПУ'!$A$2:$A$3258,A3450)</f>
        <v>2</v>
      </c>
      <c r="D3450" t="str">
        <f>IF(C3450&gt;0,VLOOKUP(A3450,'ИПУ и ОКПУ'!$A$1:$O$3258,9,0),"")</f>
        <v>Одноставочный</v>
      </c>
      <c r="E3450" t="str">
        <f>IF(C3450&gt;0,IF(VLOOKUP(A3450,'ИПУ и ОКПУ'!$A$1:$O$3258,14,0)="Нет показаний","Нет показаний",""),"")</f>
        <v/>
      </c>
      <c r="F3450">
        <f>IF(AND(C3450&gt;0),SUMIF('ИПУ и ОКПУ'!$A$2:$A$3258,A3450,'ИПУ и ОКПУ'!$O$2:$O$3258),"")</f>
        <v>27.6</v>
      </c>
      <c r="G3450">
        <f>VLOOKUP(A3450,'Лицевые счета'!$A$2:$K$4570,9,0)</f>
        <v>1</v>
      </c>
      <c r="H3450">
        <f>VLOOKUP(A3450,'Лицевые счета'!$A$2:$K$4570,10,0)</f>
        <v>92</v>
      </c>
      <c r="I3450" t="str">
        <f>VLOOKUP(A3450,'Лицевые счета'!$A$2:$K$4570,6,0)</f>
        <v>ФЛ</v>
      </c>
      <c r="J3450" t="str">
        <f>IF(AND(C3450=0,I3450="ФЛ"),G3450*H3450,"")</f>
        <v/>
      </c>
      <c r="K3450" t="str">
        <f>IF(AND(C3450&gt;0,E3450="Нет показаний",I3450="ФЛ"),G3450*H3450,"")</f>
        <v/>
      </c>
    </row>
    <row r="3451" spans="1:11" x14ac:dyDescent="0.25">
      <c r="A3451" s="7">
        <v>442750</v>
      </c>
      <c r="B3451" s="7">
        <f>VLOOKUP(A3451,'Лицевые счета'!$A$1:$K$4570,2,0)</f>
        <v>431518</v>
      </c>
      <c r="C3451">
        <f>COUNTIF('ИПУ и ОКПУ'!$A$2:$A$3258,A3451)</f>
        <v>0</v>
      </c>
      <c r="D3451" t="str">
        <f>IF(C3451&gt;0,VLOOKUP(A3451,'ИПУ и ОКПУ'!$A$1:$O$3258,9,0),"")</f>
        <v/>
      </c>
      <c r="E3451" t="str">
        <f>IF(C3451&gt;0,IF(VLOOKUP(A3451,'ИПУ и ОКПУ'!$A$1:$O$3258,14,0)="Нет показаний","Нет показаний",""),"")</f>
        <v/>
      </c>
      <c r="F3451" t="str">
        <f>IF(AND(C3451&gt;0),SUMIF('ИПУ и ОКПУ'!$A$2:$A$3258,A3451,'ИПУ и ОКПУ'!$O$2:$O$3258),"")</f>
        <v/>
      </c>
      <c r="G3451">
        <f>VLOOKUP(A3451,'Лицевые счета'!$A$2:$K$4570,9,0)</f>
        <v>1</v>
      </c>
      <c r="H3451">
        <f>VLOOKUP(A3451,'Лицевые счета'!$A$2:$K$4570,10,0)</f>
        <v>92</v>
      </c>
      <c r="I3451" t="str">
        <f>VLOOKUP(A3451,'Лицевые счета'!$A$2:$K$4570,6,0)</f>
        <v>ФЛ</v>
      </c>
      <c r="J3451">
        <f>IF(AND(C3451=0,I3451="ФЛ"),G3451*H3451,"")</f>
        <v>92</v>
      </c>
      <c r="K3451" t="str">
        <f>IF(AND(C3451&gt;0,E3451="Нет показаний",I3451="ФЛ"),G3451*H3451,"")</f>
        <v/>
      </c>
    </row>
    <row r="3452" spans="1:11" x14ac:dyDescent="0.25">
      <c r="A3452" s="7">
        <v>442751</v>
      </c>
      <c r="B3452" s="7">
        <f>VLOOKUP(A3452,'Лицевые счета'!$A$1:$K$4570,2,0)</f>
        <v>431518</v>
      </c>
      <c r="C3452">
        <f>COUNTIF('ИПУ и ОКПУ'!$A$2:$A$3258,A3452)</f>
        <v>0</v>
      </c>
      <c r="D3452" t="str">
        <f>IF(C3452&gt;0,VLOOKUP(A3452,'ИПУ и ОКПУ'!$A$1:$O$3258,9,0),"")</f>
        <v/>
      </c>
      <c r="E3452" t="str">
        <f>IF(C3452&gt;0,IF(VLOOKUP(A3452,'ИПУ и ОКПУ'!$A$1:$O$3258,14,0)="Нет показаний","Нет показаний",""),"")</f>
        <v/>
      </c>
      <c r="F3452" t="str">
        <f>IF(AND(C3452&gt;0),SUMIF('ИПУ и ОКПУ'!$A$2:$A$3258,A3452,'ИПУ и ОКПУ'!$O$2:$O$3258),"")</f>
        <v/>
      </c>
      <c r="G3452">
        <f>VLOOKUP(A3452,'Лицевые счета'!$A$2:$K$4570,9,0)</f>
        <v>1</v>
      </c>
      <c r="H3452">
        <f>VLOOKUP(A3452,'Лицевые счета'!$A$2:$K$4570,10,0)</f>
        <v>92</v>
      </c>
      <c r="I3452" t="str">
        <f>VLOOKUP(A3452,'Лицевые счета'!$A$2:$K$4570,6,0)</f>
        <v>ФЛ</v>
      </c>
      <c r="J3452">
        <f>IF(AND(C3452=0,I3452="ФЛ"),G3452*H3452,"")</f>
        <v>92</v>
      </c>
      <c r="K3452" t="str">
        <f>IF(AND(C3452&gt;0,E3452="Нет показаний",I3452="ФЛ"),G3452*H3452,"")</f>
        <v/>
      </c>
    </row>
    <row r="3453" spans="1:11" x14ac:dyDescent="0.25">
      <c r="A3453" s="7">
        <v>442752</v>
      </c>
      <c r="B3453" s="7">
        <f>VLOOKUP(A3453,'Лицевые счета'!$A$1:$K$4570,2,0)</f>
        <v>431518</v>
      </c>
      <c r="C3453">
        <f>COUNTIF('ИПУ и ОКПУ'!$A$2:$A$3258,A3453)</f>
        <v>0</v>
      </c>
      <c r="D3453" t="str">
        <f>IF(C3453&gt;0,VLOOKUP(A3453,'ИПУ и ОКПУ'!$A$1:$O$3258,9,0),"")</f>
        <v/>
      </c>
      <c r="E3453" t="str">
        <f>IF(C3453&gt;0,IF(VLOOKUP(A3453,'ИПУ и ОКПУ'!$A$1:$O$3258,14,0)="Нет показаний","Нет показаний",""),"")</f>
        <v/>
      </c>
      <c r="F3453" t="str">
        <f>IF(AND(C3453&gt;0),SUMIF('ИПУ и ОКПУ'!$A$2:$A$3258,A3453,'ИПУ и ОКПУ'!$O$2:$O$3258),"")</f>
        <v/>
      </c>
      <c r="G3453">
        <f>VLOOKUP(A3453,'Лицевые счета'!$A$2:$K$4570,9,0)</f>
        <v>1</v>
      </c>
      <c r="H3453">
        <f>VLOOKUP(A3453,'Лицевые счета'!$A$2:$K$4570,10,0)</f>
        <v>92</v>
      </c>
      <c r="I3453" t="str">
        <f>VLOOKUP(A3453,'Лицевые счета'!$A$2:$K$4570,6,0)</f>
        <v>ФЛ</v>
      </c>
      <c r="J3453">
        <f>IF(AND(C3453=0,I3453="ФЛ"),G3453*H3453,"")</f>
        <v>92</v>
      </c>
      <c r="K3453" t="str">
        <f>IF(AND(C3453&gt;0,E3453="Нет показаний",I3453="ФЛ"),G3453*H3453,"")</f>
        <v/>
      </c>
    </row>
    <row r="3454" spans="1:11" x14ac:dyDescent="0.25">
      <c r="A3454" s="7">
        <v>442753</v>
      </c>
      <c r="B3454" s="7">
        <f>VLOOKUP(A3454,'Лицевые счета'!$A$1:$K$4570,2,0)</f>
        <v>431518</v>
      </c>
      <c r="C3454">
        <f>COUNTIF('ИПУ и ОКПУ'!$A$2:$A$3258,A3454)</f>
        <v>0</v>
      </c>
      <c r="D3454" t="str">
        <f>IF(C3454&gt;0,VLOOKUP(A3454,'ИПУ и ОКПУ'!$A$1:$O$3258,9,0),"")</f>
        <v/>
      </c>
      <c r="E3454" t="str">
        <f>IF(C3454&gt;0,IF(VLOOKUP(A3454,'ИПУ и ОКПУ'!$A$1:$O$3258,14,0)="Нет показаний","Нет показаний",""),"")</f>
        <v/>
      </c>
      <c r="F3454" t="str">
        <f>IF(AND(C3454&gt;0),SUMIF('ИПУ и ОКПУ'!$A$2:$A$3258,A3454,'ИПУ и ОКПУ'!$O$2:$O$3258),"")</f>
        <v/>
      </c>
      <c r="G3454">
        <f>VLOOKUP(A3454,'Лицевые счета'!$A$2:$K$4570,9,0)</f>
        <v>1</v>
      </c>
      <c r="H3454">
        <f>VLOOKUP(A3454,'Лицевые счета'!$A$2:$K$4570,10,0)</f>
        <v>92</v>
      </c>
      <c r="I3454" t="str">
        <f>VLOOKUP(A3454,'Лицевые счета'!$A$2:$K$4570,6,0)</f>
        <v>ФЛ</v>
      </c>
      <c r="J3454">
        <f>IF(AND(C3454=0,I3454="ФЛ"),G3454*H3454,"")</f>
        <v>92</v>
      </c>
      <c r="K3454" t="str">
        <f>IF(AND(C3454&gt;0,E3454="Нет показаний",I3454="ФЛ"),G3454*H3454,"")</f>
        <v/>
      </c>
    </row>
    <row r="3455" spans="1:11" x14ac:dyDescent="0.25">
      <c r="A3455" s="7">
        <v>442755</v>
      </c>
      <c r="B3455" s="7">
        <f>VLOOKUP(A3455,'Лицевые счета'!$A$1:$K$4570,2,0)</f>
        <v>431518</v>
      </c>
      <c r="C3455">
        <f>COUNTIF('ИПУ и ОКПУ'!$A$2:$A$3258,A3455)</f>
        <v>1</v>
      </c>
      <c r="D3455" t="str">
        <f>IF(C3455&gt;0,VLOOKUP(A3455,'ИПУ и ОКПУ'!$A$1:$O$3258,9,0),"")</f>
        <v>Одноставочный</v>
      </c>
      <c r="E3455" t="str">
        <f>IF(C3455&gt;0,IF(VLOOKUP(A3455,'ИПУ и ОКПУ'!$A$1:$O$3258,14,0)="Нет показаний","Нет показаний",""),"")</f>
        <v/>
      </c>
      <c r="F3455">
        <f>IF(AND(C3455&gt;0),SUMIF('ИПУ и ОКПУ'!$A$2:$A$3258,A3455,'ИПУ и ОКПУ'!$O$2:$O$3258),"")</f>
        <v>50</v>
      </c>
      <c r="G3455">
        <f>VLOOKUP(A3455,'Лицевые счета'!$A$2:$K$4570,9,0)</f>
        <v>1</v>
      </c>
      <c r="H3455">
        <f>VLOOKUP(A3455,'Лицевые счета'!$A$2:$K$4570,10,0)</f>
        <v>92</v>
      </c>
      <c r="I3455" t="str">
        <f>VLOOKUP(A3455,'Лицевые счета'!$A$2:$K$4570,6,0)</f>
        <v>ФЛ</v>
      </c>
      <c r="J3455" t="str">
        <f>IF(AND(C3455=0,I3455="ФЛ"),G3455*H3455,"")</f>
        <v/>
      </c>
      <c r="K3455" t="str">
        <f>IF(AND(C3455&gt;0,E3455="Нет показаний",I3455="ФЛ"),G3455*H3455,"")</f>
        <v/>
      </c>
    </row>
    <row r="3456" spans="1:11" x14ac:dyDescent="0.25">
      <c r="A3456" s="7">
        <v>442759</v>
      </c>
      <c r="B3456" s="7">
        <f>VLOOKUP(A3456,'Лицевые счета'!$A$1:$K$4570,2,0)</f>
        <v>431518</v>
      </c>
      <c r="C3456">
        <f>COUNTIF('ИПУ и ОКПУ'!$A$2:$A$3258,A3456)</f>
        <v>0</v>
      </c>
      <c r="D3456" t="str">
        <f>IF(C3456&gt;0,VLOOKUP(A3456,'ИПУ и ОКПУ'!$A$1:$O$3258,9,0),"")</f>
        <v/>
      </c>
      <c r="E3456" t="str">
        <f>IF(C3456&gt;0,IF(VLOOKUP(A3456,'ИПУ и ОКПУ'!$A$1:$O$3258,14,0)="Нет показаний","Нет показаний",""),"")</f>
        <v/>
      </c>
      <c r="F3456" t="str">
        <f>IF(AND(C3456&gt;0),SUMIF('ИПУ и ОКПУ'!$A$2:$A$3258,A3456,'ИПУ и ОКПУ'!$O$2:$O$3258),"")</f>
        <v/>
      </c>
      <c r="G3456">
        <f>VLOOKUP(A3456,'Лицевые счета'!$A$2:$K$4570,9,0)</f>
        <v>1</v>
      </c>
      <c r="H3456">
        <f>VLOOKUP(A3456,'Лицевые счета'!$A$2:$K$4570,10,0)</f>
        <v>92</v>
      </c>
      <c r="I3456" t="str">
        <f>VLOOKUP(A3456,'Лицевые счета'!$A$2:$K$4570,6,0)</f>
        <v>ФЛ</v>
      </c>
      <c r="J3456">
        <f>IF(AND(C3456=0,I3456="ФЛ"),G3456*H3456,"")</f>
        <v>92</v>
      </c>
      <c r="K3456" t="str">
        <f>IF(AND(C3456&gt;0,E3456="Нет показаний",I3456="ФЛ"),G3456*H3456,"")</f>
        <v/>
      </c>
    </row>
    <row r="3457" spans="1:11" x14ac:dyDescent="0.25">
      <c r="A3457" s="7">
        <v>442762</v>
      </c>
      <c r="B3457" s="7">
        <f>VLOOKUP(A3457,'Лицевые счета'!$A$1:$K$4570,2,0)</f>
        <v>431518</v>
      </c>
      <c r="C3457">
        <f>COUNTIF('ИПУ и ОКПУ'!$A$2:$A$3258,A3457)</f>
        <v>1</v>
      </c>
      <c r="D3457" t="str">
        <f>IF(C3457&gt;0,VLOOKUP(A3457,'ИПУ и ОКПУ'!$A$1:$O$3258,9,0),"")</f>
        <v>Одноставочный</v>
      </c>
      <c r="E3457" t="str">
        <f>IF(C3457&gt;0,IF(VLOOKUP(A3457,'ИПУ и ОКПУ'!$A$1:$O$3258,14,0)="Нет показаний","Нет показаний",""),"")</f>
        <v/>
      </c>
      <c r="F3457">
        <f>IF(AND(C3457&gt;0),SUMIF('ИПУ и ОКПУ'!$A$2:$A$3258,A3457,'ИПУ и ОКПУ'!$O$2:$O$3258),"")</f>
        <v>47</v>
      </c>
      <c r="G3457">
        <f>VLOOKUP(A3457,'Лицевые счета'!$A$2:$K$4570,9,0)</f>
        <v>1</v>
      </c>
      <c r="H3457">
        <f>VLOOKUP(A3457,'Лицевые счета'!$A$2:$K$4570,10,0)</f>
        <v>92</v>
      </c>
      <c r="I3457" t="str">
        <f>VLOOKUP(A3457,'Лицевые счета'!$A$2:$K$4570,6,0)</f>
        <v>ФЛ</v>
      </c>
      <c r="J3457" t="str">
        <f>IF(AND(C3457=0,I3457="ФЛ"),G3457*H3457,"")</f>
        <v/>
      </c>
      <c r="K3457" t="str">
        <f>IF(AND(C3457&gt;0,E3457="Нет показаний",I3457="ФЛ"),G3457*H3457,"")</f>
        <v/>
      </c>
    </row>
    <row r="3458" spans="1:11" x14ac:dyDescent="0.25">
      <c r="A3458" s="7">
        <v>442807</v>
      </c>
      <c r="B3458" s="7">
        <f>VLOOKUP(A3458,'Лицевые счета'!$A$1:$K$4570,2,0)</f>
        <v>431520</v>
      </c>
      <c r="C3458">
        <f>COUNTIF('ИПУ и ОКПУ'!$A$2:$A$3258,A3458)</f>
        <v>1</v>
      </c>
      <c r="D3458" t="str">
        <f>IF(C3458&gt;0,VLOOKUP(A3458,'ИПУ и ОКПУ'!$A$1:$O$3258,9,0),"")</f>
        <v>Одноставочный</v>
      </c>
      <c r="E3458" t="str">
        <f>IF(C3458&gt;0,IF(VLOOKUP(A3458,'ИПУ и ОКПУ'!$A$1:$O$3258,14,0)="Нет показаний","Нет показаний",""),"")</f>
        <v/>
      </c>
      <c r="F3458">
        <f>IF(AND(C3458&gt;0),SUMIF('ИПУ и ОКПУ'!$A$2:$A$3258,A3458,'ИПУ и ОКПУ'!$O$2:$O$3258),"")</f>
        <v>144</v>
      </c>
      <c r="G3458">
        <f>VLOOKUP(A3458,'Лицевые счета'!$A$2:$K$4570,9,0)</f>
        <v>1</v>
      </c>
      <c r="H3458">
        <f>VLOOKUP(A3458,'Лицевые счета'!$A$2:$K$4570,10,0)</f>
        <v>92</v>
      </c>
      <c r="I3458" t="str">
        <f>VLOOKUP(A3458,'Лицевые счета'!$A$2:$K$4570,6,0)</f>
        <v>ФЛ</v>
      </c>
      <c r="J3458" t="str">
        <f>IF(AND(C3458=0,I3458="ФЛ"),G3458*H3458,"")</f>
        <v/>
      </c>
      <c r="K3458" t="str">
        <f>IF(AND(C3458&gt;0,E3458="Нет показаний",I3458="ФЛ"),G3458*H3458,"")</f>
        <v/>
      </c>
    </row>
    <row r="3459" spans="1:11" x14ac:dyDescent="0.25">
      <c r="A3459" s="7">
        <v>442810</v>
      </c>
      <c r="B3459" s="7">
        <f>VLOOKUP(A3459,'Лицевые счета'!$A$1:$K$4570,2,0)</f>
        <v>431520</v>
      </c>
      <c r="C3459">
        <f>COUNTIF('ИПУ и ОКПУ'!$A$2:$A$3258,A3459)</f>
        <v>0</v>
      </c>
      <c r="D3459" t="str">
        <f>IF(C3459&gt;0,VLOOKUP(A3459,'ИПУ и ОКПУ'!$A$1:$O$3258,9,0),"")</f>
        <v/>
      </c>
      <c r="E3459" t="str">
        <f>IF(C3459&gt;0,IF(VLOOKUP(A3459,'ИПУ и ОКПУ'!$A$1:$O$3258,14,0)="Нет показаний","Нет показаний",""),"")</f>
        <v/>
      </c>
      <c r="F3459" t="str">
        <f>IF(AND(C3459&gt;0),SUMIF('ИПУ и ОКПУ'!$A$2:$A$3258,A3459,'ИПУ и ОКПУ'!$O$2:$O$3258),"")</f>
        <v/>
      </c>
      <c r="G3459">
        <f>VLOOKUP(A3459,'Лицевые счета'!$A$2:$K$4570,9,0)</f>
        <v>1</v>
      </c>
      <c r="H3459">
        <f>VLOOKUP(A3459,'Лицевые счета'!$A$2:$K$4570,10,0)</f>
        <v>92</v>
      </c>
      <c r="I3459" t="str">
        <f>VLOOKUP(A3459,'Лицевые счета'!$A$2:$K$4570,6,0)</f>
        <v>ФЛ</v>
      </c>
      <c r="J3459">
        <f>IF(AND(C3459=0,I3459="ФЛ"),G3459*H3459,"")</f>
        <v>92</v>
      </c>
      <c r="K3459" t="str">
        <f>IF(AND(C3459&gt;0,E3459="Нет показаний",I3459="ФЛ"),G3459*H3459,"")</f>
        <v/>
      </c>
    </row>
    <row r="3460" spans="1:11" x14ac:dyDescent="0.25">
      <c r="A3460" s="7">
        <v>442811</v>
      </c>
      <c r="B3460" s="7">
        <f>VLOOKUP(A3460,'Лицевые счета'!$A$1:$K$4570,2,0)</f>
        <v>431520</v>
      </c>
      <c r="C3460">
        <f>COUNTIF('ИПУ и ОКПУ'!$A$2:$A$3258,A3460)</f>
        <v>0</v>
      </c>
      <c r="D3460" t="str">
        <f>IF(C3460&gt;0,VLOOKUP(A3460,'ИПУ и ОКПУ'!$A$1:$O$3258,9,0),"")</f>
        <v/>
      </c>
      <c r="E3460" t="str">
        <f>IF(C3460&gt;0,IF(VLOOKUP(A3460,'ИПУ и ОКПУ'!$A$1:$O$3258,14,0)="Нет показаний","Нет показаний",""),"")</f>
        <v/>
      </c>
      <c r="F3460" t="str">
        <f>IF(AND(C3460&gt;0),SUMIF('ИПУ и ОКПУ'!$A$2:$A$3258,A3460,'ИПУ и ОКПУ'!$O$2:$O$3258),"")</f>
        <v/>
      </c>
      <c r="G3460">
        <f>VLOOKUP(A3460,'Лицевые счета'!$A$2:$K$4570,9,0)</f>
        <v>1</v>
      </c>
      <c r="H3460">
        <f>VLOOKUP(A3460,'Лицевые счета'!$A$2:$K$4570,10,0)</f>
        <v>118.7</v>
      </c>
      <c r="I3460" t="str">
        <f>VLOOKUP(A3460,'Лицевые счета'!$A$2:$K$4570,6,0)</f>
        <v>ФЛ</v>
      </c>
      <c r="J3460">
        <f>IF(AND(C3460=0,I3460="ФЛ"),G3460*H3460,"")</f>
        <v>118.7</v>
      </c>
      <c r="K3460" t="str">
        <f>IF(AND(C3460&gt;0,E3460="Нет показаний",I3460="ФЛ"),G3460*H3460,"")</f>
        <v/>
      </c>
    </row>
    <row r="3461" spans="1:11" x14ac:dyDescent="0.25">
      <c r="A3461" s="7">
        <v>442817</v>
      </c>
      <c r="B3461" s="7">
        <f>VLOOKUP(A3461,'Лицевые счета'!$A$1:$K$4570,2,0)</f>
        <v>431520</v>
      </c>
      <c r="C3461">
        <f>COUNTIF('ИПУ и ОКПУ'!$A$2:$A$3258,A3461)</f>
        <v>0</v>
      </c>
      <c r="D3461" t="str">
        <f>IF(C3461&gt;0,VLOOKUP(A3461,'ИПУ и ОКПУ'!$A$1:$O$3258,9,0),"")</f>
        <v/>
      </c>
      <c r="E3461" t="str">
        <f>IF(C3461&gt;0,IF(VLOOKUP(A3461,'ИПУ и ОКПУ'!$A$1:$O$3258,14,0)="Нет показаний","Нет показаний",""),"")</f>
        <v/>
      </c>
      <c r="F3461" t="str">
        <f>IF(AND(C3461&gt;0),SUMIF('ИПУ и ОКПУ'!$A$2:$A$3258,A3461,'ИПУ и ОКПУ'!$O$2:$O$3258),"")</f>
        <v/>
      </c>
      <c r="G3461">
        <f>VLOOKUP(A3461,'Лицевые счета'!$A$2:$K$4570,9,0)</f>
        <v>1</v>
      </c>
      <c r="H3461">
        <f>VLOOKUP(A3461,'Лицевые счета'!$A$2:$K$4570,10,0)</f>
        <v>92</v>
      </c>
      <c r="I3461" t="str">
        <f>VLOOKUP(A3461,'Лицевые счета'!$A$2:$K$4570,6,0)</f>
        <v>ФЛ</v>
      </c>
      <c r="J3461">
        <f>IF(AND(C3461=0,I3461="ФЛ"),G3461*H3461,"")</f>
        <v>92</v>
      </c>
      <c r="K3461" t="str">
        <f>IF(AND(C3461&gt;0,E3461="Нет показаний",I3461="ФЛ"),G3461*H3461,"")</f>
        <v/>
      </c>
    </row>
    <row r="3462" spans="1:11" x14ac:dyDescent="0.25">
      <c r="A3462" s="7">
        <v>442818</v>
      </c>
      <c r="B3462" s="7">
        <f>VLOOKUP(A3462,'Лицевые счета'!$A$1:$K$4570,2,0)</f>
        <v>431520</v>
      </c>
      <c r="C3462">
        <f>COUNTIF('ИПУ и ОКПУ'!$A$2:$A$3258,A3462)</f>
        <v>0</v>
      </c>
      <c r="D3462" t="str">
        <f>IF(C3462&gt;0,VLOOKUP(A3462,'ИПУ и ОКПУ'!$A$1:$O$3258,9,0),"")</f>
        <v/>
      </c>
      <c r="E3462" t="str">
        <f>IF(C3462&gt;0,IF(VLOOKUP(A3462,'ИПУ и ОКПУ'!$A$1:$O$3258,14,0)="Нет показаний","Нет показаний",""),"")</f>
        <v/>
      </c>
      <c r="F3462" t="str">
        <f>IF(AND(C3462&gt;0),SUMIF('ИПУ и ОКПУ'!$A$2:$A$3258,A3462,'ИПУ и ОКПУ'!$O$2:$O$3258),"")</f>
        <v/>
      </c>
      <c r="G3462">
        <f>VLOOKUP(A3462,'Лицевые счета'!$A$2:$K$4570,9,0)</f>
        <v>1</v>
      </c>
      <c r="H3462">
        <f>VLOOKUP(A3462,'Лицевые счета'!$A$2:$K$4570,10,0)</f>
        <v>92</v>
      </c>
      <c r="I3462" t="str">
        <f>VLOOKUP(A3462,'Лицевые счета'!$A$2:$K$4570,6,0)</f>
        <v>ФЛ</v>
      </c>
      <c r="J3462">
        <f>IF(AND(C3462=0,I3462="ФЛ"),G3462*H3462,"")</f>
        <v>92</v>
      </c>
      <c r="K3462" t="str">
        <f>IF(AND(C3462&gt;0,E3462="Нет показаний",I3462="ФЛ"),G3462*H3462,"")</f>
        <v/>
      </c>
    </row>
    <row r="3463" spans="1:11" x14ac:dyDescent="0.25">
      <c r="A3463" s="7">
        <v>442829</v>
      </c>
      <c r="B3463" s="7">
        <f>VLOOKUP(A3463,'Лицевые счета'!$A$1:$K$4570,2,0)</f>
        <v>431520</v>
      </c>
      <c r="C3463">
        <f>COUNTIF('ИПУ и ОКПУ'!$A$2:$A$3258,A3463)</f>
        <v>0</v>
      </c>
      <c r="D3463" t="str">
        <f>IF(C3463&gt;0,VLOOKUP(A3463,'ИПУ и ОКПУ'!$A$1:$O$3258,9,0),"")</f>
        <v/>
      </c>
      <c r="E3463" t="str">
        <f>IF(C3463&gt;0,IF(VLOOKUP(A3463,'ИПУ и ОКПУ'!$A$1:$O$3258,14,0)="Нет показаний","Нет показаний",""),"")</f>
        <v/>
      </c>
      <c r="F3463" t="str">
        <f>IF(AND(C3463&gt;0),SUMIF('ИПУ и ОКПУ'!$A$2:$A$3258,A3463,'ИПУ и ОКПУ'!$O$2:$O$3258),"")</f>
        <v/>
      </c>
      <c r="G3463">
        <f>VLOOKUP(A3463,'Лицевые счета'!$A$2:$K$4570,9,0)</f>
        <v>1</v>
      </c>
      <c r="H3463">
        <f>VLOOKUP(A3463,'Лицевые счета'!$A$2:$K$4570,10,0)</f>
        <v>92</v>
      </c>
      <c r="I3463" t="str">
        <f>VLOOKUP(A3463,'Лицевые счета'!$A$2:$K$4570,6,0)</f>
        <v>ФЛ</v>
      </c>
      <c r="J3463">
        <f>IF(AND(C3463=0,I3463="ФЛ"),G3463*H3463,"")</f>
        <v>92</v>
      </c>
      <c r="K3463" t="str">
        <f>IF(AND(C3463&gt;0,E3463="Нет показаний",I3463="ФЛ"),G3463*H3463,"")</f>
        <v/>
      </c>
    </row>
    <row r="3464" spans="1:11" x14ac:dyDescent="0.25">
      <c r="A3464" s="7">
        <v>442830</v>
      </c>
      <c r="B3464" s="7">
        <f>VLOOKUP(A3464,'Лицевые счета'!$A$1:$K$4570,2,0)</f>
        <v>431520</v>
      </c>
      <c r="C3464">
        <f>COUNTIF('ИПУ и ОКПУ'!$A$2:$A$3258,A3464)</f>
        <v>0</v>
      </c>
      <c r="D3464" t="str">
        <f>IF(C3464&gt;0,VLOOKUP(A3464,'ИПУ и ОКПУ'!$A$1:$O$3258,9,0),"")</f>
        <v/>
      </c>
      <c r="E3464" t="str">
        <f>IF(C3464&gt;0,IF(VLOOKUP(A3464,'ИПУ и ОКПУ'!$A$1:$O$3258,14,0)="Нет показаний","Нет показаний",""),"")</f>
        <v/>
      </c>
      <c r="F3464" t="str">
        <f>IF(AND(C3464&gt;0),SUMIF('ИПУ и ОКПУ'!$A$2:$A$3258,A3464,'ИПУ и ОКПУ'!$O$2:$O$3258),"")</f>
        <v/>
      </c>
      <c r="G3464">
        <f>VLOOKUP(A3464,'Лицевые счета'!$A$2:$K$4570,9,0)</f>
        <v>1</v>
      </c>
      <c r="H3464">
        <f>VLOOKUP(A3464,'Лицевые счета'!$A$2:$K$4570,10,0)</f>
        <v>92</v>
      </c>
      <c r="I3464" t="str">
        <f>VLOOKUP(A3464,'Лицевые счета'!$A$2:$K$4570,6,0)</f>
        <v>ФЛ</v>
      </c>
      <c r="J3464">
        <f>IF(AND(C3464=0,I3464="ФЛ"),G3464*H3464,"")</f>
        <v>92</v>
      </c>
      <c r="K3464" t="str">
        <f>IF(AND(C3464&gt;0,E3464="Нет показаний",I3464="ФЛ"),G3464*H3464,"")</f>
        <v/>
      </c>
    </row>
    <row r="3465" spans="1:11" x14ac:dyDescent="0.25">
      <c r="A3465" s="7">
        <v>443272</v>
      </c>
      <c r="B3465" s="7">
        <f>VLOOKUP(A3465,'Лицевые счета'!$A$1:$K$4570,2,0)</f>
        <v>431532</v>
      </c>
      <c r="C3465">
        <f>COUNTIF('ИПУ и ОКПУ'!$A$2:$A$3258,A3465)</f>
        <v>1</v>
      </c>
      <c r="D3465" t="str">
        <f>IF(C3465&gt;0,VLOOKUP(A3465,'ИПУ и ОКПУ'!$A$1:$O$3258,9,0),"")</f>
        <v>Одноставочный</v>
      </c>
      <c r="E3465" t="str">
        <f>IF(C3465&gt;0,IF(VLOOKUP(A3465,'ИПУ и ОКПУ'!$A$1:$O$3258,14,0)="Нет показаний","Нет показаний",""),"")</f>
        <v/>
      </c>
      <c r="F3465">
        <f>IF(AND(C3465&gt;0),SUMIF('ИПУ и ОКПУ'!$A$2:$A$3258,A3465,'ИПУ и ОКПУ'!$O$2:$O$3258),"")</f>
        <v>58</v>
      </c>
      <c r="G3465">
        <f>VLOOKUP(A3465,'Лицевые счета'!$A$2:$K$4570,9,0)</f>
        <v>1</v>
      </c>
      <c r="H3465">
        <f>VLOOKUP(A3465,'Лицевые счета'!$A$2:$K$4570,10,0)</f>
        <v>118.7</v>
      </c>
      <c r="I3465" t="str">
        <f>VLOOKUP(A3465,'Лицевые счета'!$A$2:$K$4570,6,0)</f>
        <v>ФЛ</v>
      </c>
      <c r="J3465" t="str">
        <f>IF(AND(C3465=0,I3465="ФЛ"),G3465*H3465,"")</f>
        <v/>
      </c>
      <c r="K3465" t="str">
        <f>IF(AND(C3465&gt;0,E3465="Нет показаний",I3465="ФЛ"),G3465*H3465,"")</f>
        <v/>
      </c>
    </row>
    <row r="3466" spans="1:11" x14ac:dyDescent="0.25">
      <c r="A3466" s="7">
        <v>443283</v>
      </c>
      <c r="B3466" s="7">
        <f>VLOOKUP(A3466,'Лицевые счета'!$A$1:$K$4570,2,0)</f>
        <v>431532</v>
      </c>
      <c r="C3466">
        <f>COUNTIF('ИПУ и ОКПУ'!$A$2:$A$3258,A3466)</f>
        <v>1</v>
      </c>
      <c r="D3466" t="str">
        <f>IF(C3466&gt;0,VLOOKUP(A3466,'ИПУ и ОКПУ'!$A$1:$O$3258,9,0),"")</f>
        <v>Одноставочный</v>
      </c>
      <c r="E3466" t="str">
        <f>IF(C3466&gt;0,IF(VLOOKUP(A3466,'ИПУ и ОКПУ'!$A$1:$O$3258,14,0)="Нет показаний","Нет показаний",""),"")</f>
        <v>Нет показаний</v>
      </c>
      <c r="F3466">
        <f>IF(AND(C3466&gt;0),SUMIF('ИПУ и ОКПУ'!$A$2:$A$3258,A3466,'ИПУ и ОКПУ'!$O$2:$O$3258),"")</f>
        <v>0</v>
      </c>
      <c r="G3466">
        <f>VLOOKUP(A3466,'Лицевые счета'!$A$2:$K$4570,9,0)</f>
        <v>1</v>
      </c>
      <c r="H3466">
        <f>VLOOKUP(A3466,'Лицевые счета'!$A$2:$K$4570,10,0)</f>
        <v>92</v>
      </c>
      <c r="I3466" t="str">
        <f>VLOOKUP(A3466,'Лицевые счета'!$A$2:$K$4570,6,0)</f>
        <v>ФЛ</v>
      </c>
      <c r="J3466" t="str">
        <f>IF(AND(C3466=0,I3466="ФЛ"),G3466*H3466,"")</f>
        <v/>
      </c>
      <c r="K3466">
        <f>IF(AND(C3466&gt;0,E3466="Нет показаний",I3466="ФЛ"),G3466*H3466,"")</f>
        <v>92</v>
      </c>
    </row>
    <row r="3467" spans="1:11" x14ac:dyDescent="0.25">
      <c r="A3467" s="7">
        <v>443287</v>
      </c>
      <c r="B3467" s="7">
        <f>VLOOKUP(A3467,'Лицевые счета'!$A$1:$K$4570,2,0)</f>
        <v>431532</v>
      </c>
      <c r="C3467">
        <f>COUNTIF('ИПУ и ОКПУ'!$A$2:$A$3258,A3467)</f>
        <v>1</v>
      </c>
      <c r="D3467" t="str">
        <f>IF(C3467&gt;0,VLOOKUP(A3467,'ИПУ и ОКПУ'!$A$1:$O$3258,9,0),"")</f>
        <v>Одноставочный</v>
      </c>
      <c r="E3467" t="str">
        <f>IF(C3467&gt;0,IF(VLOOKUP(A3467,'ИПУ и ОКПУ'!$A$1:$O$3258,14,0)="Нет показаний","Нет показаний",""),"")</f>
        <v/>
      </c>
      <c r="F3467">
        <f>IF(AND(C3467&gt;0),SUMIF('ИПУ и ОКПУ'!$A$2:$A$3258,A3467,'ИПУ и ОКПУ'!$O$2:$O$3258),"")</f>
        <v>43</v>
      </c>
      <c r="G3467">
        <f>VLOOKUP(A3467,'Лицевые счета'!$A$2:$K$4570,9,0)</f>
        <v>1</v>
      </c>
      <c r="H3467">
        <f>VLOOKUP(A3467,'Лицевые счета'!$A$2:$K$4570,10,0)</f>
        <v>118.7</v>
      </c>
      <c r="I3467" t="str">
        <f>VLOOKUP(A3467,'Лицевые счета'!$A$2:$K$4570,6,0)</f>
        <v>ФЛ</v>
      </c>
      <c r="J3467" t="str">
        <f>IF(AND(C3467=0,I3467="ФЛ"),G3467*H3467,"")</f>
        <v/>
      </c>
      <c r="K3467" t="str">
        <f>IF(AND(C3467&gt;0,E3467="Нет показаний",I3467="ФЛ"),G3467*H3467,"")</f>
        <v/>
      </c>
    </row>
    <row r="3468" spans="1:11" x14ac:dyDescent="0.25">
      <c r="A3468" s="7">
        <v>443297</v>
      </c>
      <c r="B3468" s="7">
        <f>VLOOKUP(A3468,'Лицевые счета'!$A$1:$K$4570,2,0)</f>
        <v>431534</v>
      </c>
      <c r="C3468">
        <f>COUNTIF('ИПУ и ОКПУ'!$A$2:$A$3258,A3468)</f>
        <v>1</v>
      </c>
      <c r="D3468" t="str">
        <f>IF(C3468&gt;0,VLOOKUP(A3468,'ИПУ и ОКПУ'!$A$1:$O$3258,9,0),"")</f>
        <v>Одноставочный</v>
      </c>
      <c r="E3468" t="str">
        <f>IF(C3468&gt;0,IF(VLOOKUP(A3468,'ИПУ и ОКПУ'!$A$1:$O$3258,14,0)="Нет показаний","Нет показаний",""),"")</f>
        <v>Нет показаний</v>
      </c>
      <c r="F3468">
        <f>IF(AND(C3468&gt;0),SUMIF('ИПУ и ОКПУ'!$A$2:$A$3258,A3468,'ИПУ и ОКПУ'!$O$2:$O$3258),"")</f>
        <v>0</v>
      </c>
      <c r="G3468">
        <f>VLOOKUP(A3468,'Лицевые счета'!$A$2:$K$4570,9,0)</f>
        <v>1</v>
      </c>
      <c r="H3468">
        <f>VLOOKUP(A3468,'Лицевые счета'!$A$2:$K$4570,10,0)</f>
        <v>118.7</v>
      </c>
      <c r="I3468" t="str">
        <f>VLOOKUP(A3468,'Лицевые счета'!$A$2:$K$4570,6,0)</f>
        <v>ФЛ</v>
      </c>
      <c r="J3468" t="str">
        <f>IF(AND(C3468=0,I3468="ФЛ"),G3468*H3468,"")</f>
        <v/>
      </c>
      <c r="K3468">
        <f>IF(AND(C3468&gt;0,E3468="Нет показаний",I3468="ФЛ"),G3468*H3468,"")</f>
        <v>118.7</v>
      </c>
    </row>
    <row r="3469" spans="1:11" x14ac:dyDescent="0.25">
      <c r="A3469" s="7">
        <v>443299</v>
      </c>
      <c r="B3469" s="7">
        <f>VLOOKUP(A3469,'Лицевые счета'!$A$1:$K$4570,2,0)</f>
        <v>431534</v>
      </c>
      <c r="C3469">
        <f>COUNTIF('ИПУ и ОКПУ'!$A$2:$A$3258,A3469)</f>
        <v>0</v>
      </c>
      <c r="D3469" t="str">
        <f>IF(C3469&gt;0,VLOOKUP(A3469,'ИПУ и ОКПУ'!$A$1:$O$3258,9,0),"")</f>
        <v/>
      </c>
      <c r="E3469" t="str">
        <f>IF(C3469&gt;0,IF(VLOOKUP(A3469,'ИПУ и ОКПУ'!$A$1:$O$3258,14,0)="Нет показаний","Нет показаний",""),"")</f>
        <v/>
      </c>
      <c r="F3469" t="str">
        <f>IF(AND(C3469&gt;0),SUMIF('ИПУ и ОКПУ'!$A$2:$A$3258,A3469,'ИПУ и ОКПУ'!$O$2:$O$3258),"")</f>
        <v/>
      </c>
      <c r="G3469">
        <f>VLOOKUP(A3469,'Лицевые счета'!$A$2:$K$4570,9,0)</f>
        <v>1</v>
      </c>
      <c r="H3469">
        <f>VLOOKUP(A3469,'Лицевые счета'!$A$2:$K$4570,10,0)</f>
        <v>118.7</v>
      </c>
      <c r="I3469" t="str">
        <f>VLOOKUP(A3469,'Лицевые счета'!$A$2:$K$4570,6,0)</f>
        <v>ФЛ</v>
      </c>
      <c r="J3469">
        <f>IF(AND(C3469=0,I3469="ФЛ"),G3469*H3469,"")</f>
        <v>118.7</v>
      </c>
      <c r="K3469" t="str">
        <f>IF(AND(C3469&gt;0,E3469="Нет показаний",I3469="ФЛ"),G3469*H3469,"")</f>
        <v/>
      </c>
    </row>
    <row r="3470" spans="1:11" x14ac:dyDescent="0.25">
      <c r="A3470" s="7">
        <v>443301</v>
      </c>
      <c r="B3470" s="7">
        <f>VLOOKUP(A3470,'Лицевые счета'!$A$1:$K$4570,2,0)</f>
        <v>431534</v>
      </c>
      <c r="C3470">
        <f>COUNTIF('ИПУ и ОКПУ'!$A$2:$A$3258,A3470)</f>
        <v>1</v>
      </c>
      <c r="D3470" t="str">
        <f>IF(C3470&gt;0,VLOOKUP(A3470,'ИПУ и ОКПУ'!$A$1:$O$3258,9,0),"")</f>
        <v>Одноставочный</v>
      </c>
      <c r="E3470" t="str">
        <f>IF(C3470&gt;0,IF(VLOOKUP(A3470,'ИПУ и ОКПУ'!$A$1:$O$3258,14,0)="Нет показаний","Нет показаний",""),"")</f>
        <v/>
      </c>
      <c r="F3470">
        <f>IF(AND(C3470&gt;0),SUMIF('ИПУ и ОКПУ'!$A$2:$A$3258,A3470,'ИПУ и ОКПУ'!$O$2:$O$3258),"")</f>
        <v>0</v>
      </c>
      <c r="G3470">
        <f>VLOOKUP(A3470,'Лицевые счета'!$A$2:$K$4570,9,0)</f>
        <v>1</v>
      </c>
      <c r="H3470">
        <f>VLOOKUP(A3470,'Лицевые счета'!$A$2:$K$4570,10,0)</f>
        <v>92</v>
      </c>
      <c r="I3470" t="str">
        <f>VLOOKUP(A3470,'Лицевые счета'!$A$2:$K$4570,6,0)</f>
        <v>ФЛ</v>
      </c>
      <c r="J3470" t="str">
        <f>IF(AND(C3470=0,I3470="ФЛ"),G3470*H3470,"")</f>
        <v/>
      </c>
      <c r="K3470" t="str">
        <f>IF(AND(C3470&gt;0,E3470="Нет показаний",I3470="ФЛ"),G3470*H3470,"")</f>
        <v/>
      </c>
    </row>
    <row r="3471" spans="1:11" x14ac:dyDescent="0.25">
      <c r="A3471" s="7">
        <v>444490</v>
      </c>
      <c r="B3471" s="7">
        <f>VLOOKUP(A3471,'Лицевые счета'!$A$1:$K$4570,2,0)</f>
        <v>431541</v>
      </c>
      <c r="C3471">
        <f>COUNTIF('ИПУ и ОКПУ'!$A$2:$A$3258,A3471)</f>
        <v>1</v>
      </c>
      <c r="D3471" t="str">
        <f>IF(C3471&gt;0,VLOOKUP(A3471,'ИПУ и ОКПУ'!$A$1:$O$3258,9,0),"")</f>
        <v>Одноставочный</v>
      </c>
      <c r="E3471" t="str">
        <f>IF(C3471&gt;0,IF(VLOOKUP(A3471,'ИПУ и ОКПУ'!$A$1:$O$3258,14,0)="Нет показаний","Нет показаний",""),"")</f>
        <v/>
      </c>
      <c r="F3471">
        <f>IF(AND(C3471&gt;0),SUMIF('ИПУ и ОКПУ'!$A$2:$A$3258,A3471,'ИПУ и ОКПУ'!$O$2:$O$3258),"")</f>
        <v>41.333333333333336</v>
      </c>
      <c r="G3471">
        <f>VLOOKUP(A3471,'Лицевые счета'!$A$2:$K$4570,9,0)</f>
        <v>1</v>
      </c>
      <c r="H3471">
        <f>VLOOKUP(A3471,'Лицевые счета'!$A$2:$K$4570,10,0)</f>
        <v>92</v>
      </c>
      <c r="I3471" t="str">
        <f>VLOOKUP(A3471,'Лицевые счета'!$A$2:$K$4570,6,0)</f>
        <v>ФЛ</v>
      </c>
      <c r="J3471" t="str">
        <f>IF(AND(C3471=0,I3471="ФЛ"),G3471*H3471,"")</f>
        <v/>
      </c>
      <c r="K3471" t="str">
        <f>IF(AND(C3471&gt;0,E3471="Нет показаний",I3471="ФЛ"),G3471*H3471,"")</f>
        <v/>
      </c>
    </row>
    <row r="3472" spans="1:11" x14ac:dyDescent="0.25">
      <c r="A3472" s="7">
        <v>444492</v>
      </c>
      <c r="B3472" s="7">
        <f>VLOOKUP(A3472,'Лицевые счета'!$A$1:$K$4570,2,0)</f>
        <v>431541</v>
      </c>
      <c r="C3472">
        <f>COUNTIF('ИПУ и ОКПУ'!$A$2:$A$3258,A3472)</f>
        <v>1</v>
      </c>
      <c r="D3472" t="str">
        <f>IF(C3472&gt;0,VLOOKUP(A3472,'ИПУ и ОКПУ'!$A$1:$O$3258,9,0),"")</f>
        <v>Одноставочный</v>
      </c>
      <c r="E3472" t="str">
        <f>IF(C3472&gt;0,IF(VLOOKUP(A3472,'ИПУ и ОКПУ'!$A$1:$O$3258,14,0)="Нет показаний","Нет показаний",""),"")</f>
        <v/>
      </c>
      <c r="F3472">
        <f>IF(AND(C3472&gt;0),SUMIF('ИПУ и ОКПУ'!$A$2:$A$3258,A3472,'ИПУ и ОКПУ'!$O$2:$O$3258),"")</f>
        <v>41.333333333333336</v>
      </c>
      <c r="G3472">
        <f>VLOOKUP(A3472,'Лицевые счета'!$A$2:$K$4570,9,0)</f>
        <v>1</v>
      </c>
      <c r="H3472">
        <f>VLOOKUP(A3472,'Лицевые счета'!$A$2:$K$4570,10,0)</f>
        <v>92</v>
      </c>
      <c r="I3472" t="str">
        <f>VLOOKUP(A3472,'Лицевые счета'!$A$2:$K$4570,6,0)</f>
        <v>ФЛ</v>
      </c>
      <c r="J3472" t="str">
        <f>IF(AND(C3472=0,I3472="ФЛ"),G3472*H3472,"")</f>
        <v/>
      </c>
      <c r="K3472" t="str">
        <f>IF(AND(C3472&gt;0,E3472="Нет показаний",I3472="ФЛ"),G3472*H3472,"")</f>
        <v/>
      </c>
    </row>
    <row r="3473" spans="1:11" x14ac:dyDescent="0.25">
      <c r="A3473" s="7">
        <v>444502</v>
      </c>
      <c r="B3473" s="7">
        <f>VLOOKUP(A3473,'Лицевые счета'!$A$1:$K$4570,2,0)</f>
        <v>431541</v>
      </c>
      <c r="C3473">
        <f>COUNTIF('ИПУ и ОКПУ'!$A$2:$A$3258,A3473)</f>
        <v>1</v>
      </c>
      <c r="D3473" t="str">
        <f>IF(C3473&gt;0,VLOOKUP(A3473,'ИПУ и ОКПУ'!$A$1:$O$3258,9,0),"")</f>
        <v>Одноставочный</v>
      </c>
      <c r="E3473" t="str">
        <f>IF(C3473&gt;0,IF(VLOOKUP(A3473,'ИПУ и ОКПУ'!$A$1:$O$3258,14,0)="Нет показаний","Нет показаний",""),"")</f>
        <v>Нет показаний</v>
      </c>
      <c r="F3473">
        <f>IF(AND(C3473&gt;0),SUMIF('ИПУ и ОКПУ'!$A$2:$A$3258,A3473,'ИПУ и ОКПУ'!$O$2:$O$3258),"")</f>
        <v>0</v>
      </c>
      <c r="G3473">
        <f>VLOOKUP(A3473,'Лицевые счета'!$A$2:$K$4570,9,0)</f>
        <v>1</v>
      </c>
      <c r="H3473">
        <f>VLOOKUP(A3473,'Лицевые счета'!$A$2:$K$4570,10,0)</f>
        <v>118.7</v>
      </c>
      <c r="I3473" t="str">
        <f>VLOOKUP(A3473,'Лицевые счета'!$A$2:$K$4570,6,0)</f>
        <v>ФЛ</v>
      </c>
      <c r="J3473" t="str">
        <f>IF(AND(C3473=0,I3473="ФЛ"),G3473*H3473,"")</f>
        <v/>
      </c>
      <c r="K3473">
        <f>IF(AND(C3473&gt;0,E3473="Нет показаний",I3473="ФЛ"),G3473*H3473,"")</f>
        <v>118.7</v>
      </c>
    </row>
    <row r="3474" spans="1:11" x14ac:dyDescent="0.25">
      <c r="A3474" s="7">
        <v>444536</v>
      </c>
      <c r="B3474" s="7">
        <f>VLOOKUP(A3474,'Лицевые счета'!$A$1:$K$4570,2,0)</f>
        <v>431543</v>
      </c>
      <c r="C3474">
        <f>COUNTIF('ИПУ и ОКПУ'!$A$2:$A$3258,A3474)</f>
        <v>0</v>
      </c>
      <c r="D3474" t="str">
        <f>IF(C3474&gt;0,VLOOKUP(A3474,'ИПУ и ОКПУ'!$A$1:$O$3258,9,0),"")</f>
        <v/>
      </c>
      <c r="E3474" t="str">
        <f>IF(C3474&gt;0,IF(VLOOKUP(A3474,'ИПУ и ОКПУ'!$A$1:$O$3258,14,0)="Нет показаний","Нет показаний",""),"")</f>
        <v/>
      </c>
      <c r="F3474" t="str">
        <f>IF(AND(C3474&gt;0),SUMIF('ИПУ и ОКПУ'!$A$2:$A$3258,A3474,'ИПУ и ОКПУ'!$O$2:$O$3258),"")</f>
        <v/>
      </c>
      <c r="G3474">
        <f>VLOOKUP(A3474,'Лицевые счета'!$A$2:$K$4570,9,0)</f>
        <v>1</v>
      </c>
      <c r="H3474">
        <f>VLOOKUP(A3474,'Лицевые счета'!$A$2:$K$4570,10,0)</f>
        <v>118.7</v>
      </c>
      <c r="I3474" t="str">
        <f>VLOOKUP(A3474,'Лицевые счета'!$A$2:$K$4570,6,0)</f>
        <v>ФЛ</v>
      </c>
      <c r="J3474">
        <f>IF(AND(C3474=0,I3474="ФЛ"),G3474*H3474,"")</f>
        <v>118.7</v>
      </c>
      <c r="K3474" t="str">
        <f>IF(AND(C3474&gt;0,E3474="Нет показаний",I3474="ФЛ"),G3474*H3474,"")</f>
        <v/>
      </c>
    </row>
    <row r="3475" spans="1:11" x14ac:dyDescent="0.25">
      <c r="A3475" s="7">
        <v>444540</v>
      </c>
      <c r="B3475" s="7">
        <f>VLOOKUP(A3475,'Лицевые счета'!$A$1:$K$4570,2,0)</f>
        <v>431543</v>
      </c>
      <c r="C3475">
        <f>COUNTIF('ИПУ и ОКПУ'!$A$2:$A$3258,A3475)</f>
        <v>0</v>
      </c>
      <c r="D3475" t="str">
        <f>IF(C3475&gt;0,VLOOKUP(A3475,'ИПУ и ОКПУ'!$A$1:$O$3258,9,0),"")</f>
        <v/>
      </c>
      <c r="E3475" t="str">
        <f>IF(C3475&gt;0,IF(VLOOKUP(A3475,'ИПУ и ОКПУ'!$A$1:$O$3258,14,0)="Нет показаний","Нет показаний",""),"")</f>
        <v/>
      </c>
      <c r="F3475" t="str">
        <f>IF(AND(C3475&gt;0),SUMIF('ИПУ и ОКПУ'!$A$2:$A$3258,A3475,'ИПУ и ОКПУ'!$O$2:$O$3258),"")</f>
        <v/>
      </c>
      <c r="G3475">
        <f>VLOOKUP(A3475,'Лицевые счета'!$A$2:$K$4570,9,0)</f>
        <v>1</v>
      </c>
      <c r="H3475">
        <f>VLOOKUP(A3475,'Лицевые счета'!$A$2:$K$4570,10,0)</f>
        <v>92</v>
      </c>
      <c r="I3475" t="str">
        <f>VLOOKUP(A3475,'Лицевые счета'!$A$2:$K$4570,6,0)</f>
        <v>ФЛ</v>
      </c>
      <c r="J3475">
        <f>IF(AND(C3475=0,I3475="ФЛ"),G3475*H3475,"")</f>
        <v>92</v>
      </c>
      <c r="K3475" t="str">
        <f>IF(AND(C3475&gt;0,E3475="Нет показаний",I3475="ФЛ"),G3475*H3475,"")</f>
        <v/>
      </c>
    </row>
    <row r="3476" spans="1:11" x14ac:dyDescent="0.25">
      <c r="A3476" s="7">
        <v>444544</v>
      </c>
      <c r="B3476" s="7">
        <f>VLOOKUP(A3476,'Лицевые счета'!$A$1:$K$4570,2,0)</f>
        <v>431543</v>
      </c>
      <c r="C3476">
        <f>COUNTIF('ИПУ и ОКПУ'!$A$2:$A$3258,A3476)</f>
        <v>0</v>
      </c>
      <c r="D3476" t="str">
        <f>IF(C3476&gt;0,VLOOKUP(A3476,'ИПУ и ОКПУ'!$A$1:$O$3258,9,0),"")</f>
        <v/>
      </c>
      <c r="E3476" t="str">
        <f>IF(C3476&gt;0,IF(VLOOKUP(A3476,'ИПУ и ОКПУ'!$A$1:$O$3258,14,0)="Нет показаний","Нет показаний",""),"")</f>
        <v/>
      </c>
      <c r="F3476" t="str">
        <f>IF(AND(C3476&gt;0),SUMIF('ИПУ и ОКПУ'!$A$2:$A$3258,A3476,'ИПУ и ОКПУ'!$O$2:$O$3258),"")</f>
        <v/>
      </c>
      <c r="G3476">
        <f>VLOOKUP(A3476,'Лицевые счета'!$A$2:$K$4570,9,0)</f>
        <v>1</v>
      </c>
      <c r="H3476">
        <f>VLOOKUP(A3476,'Лицевые счета'!$A$2:$K$4570,10,0)</f>
        <v>118.7</v>
      </c>
      <c r="I3476" t="str">
        <f>VLOOKUP(A3476,'Лицевые счета'!$A$2:$K$4570,6,0)</f>
        <v>ФЛ</v>
      </c>
      <c r="J3476">
        <f>IF(AND(C3476=0,I3476="ФЛ"),G3476*H3476,"")</f>
        <v>118.7</v>
      </c>
      <c r="K3476" t="str">
        <f>IF(AND(C3476&gt;0,E3476="Нет показаний",I3476="ФЛ"),G3476*H3476,"")</f>
        <v/>
      </c>
    </row>
    <row r="3477" spans="1:11" x14ac:dyDescent="0.25">
      <c r="A3477" s="7">
        <v>444551</v>
      </c>
      <c r="B3477" s="7">
        <f>VLOOKUP(A3477,'Лицевые счета'!$A$1:$K$4570,2,0)</f>
        <v>431543</v>
      </c>
      <c r="C3477">
        <f>COUNTIF('ИПУ и ОКПУ'!$A$2:$A$3258,A3477)</f>
        <v>1</v>
      </c>
      <c r="D3477" t="str">
        <f>IF(C3477&gt;0,VLOOKUP(A3477,'ИПУ и ОКПУ'!$A$1:$O$3258,9,0),"")</f>
        <v>Одноставочный</v>
      </c>
      <c r="E3477" t="str">
        <f>IF(C3477&gt;0,IF(VLOOKUP(A3477,'ИПУ и ОКПУ'!$A$1:$O$3258,14,0)="Нет показаний","Нет показаний",""),"")</f>
        <v>Нет показаний</v>
      </c>
      <c r="F3477">
        <f>IF(AND(C3477&gt;0),SUMIF('ИПУ и ОКПУ'!$A$2:$A$3258,A3477,'ИПУ и ОКПУ'!$O$2:$O$3258),"")</f>
        <v>0</v>
      </c>
      <c r="G3477">
        <f>VLOOKUP(A3477,'Лицевые счета'!$A$2:$K$4570,9,0)</f>
        <v>1</v>
      </c>
      <c r="H3477">
        <f>VLOOKUP(A3477,'Лицевые счета'!$A$2:$K$4570,10,0)</f>
        <v>92</v>
      </c>
      <c r="I3477" t="str">
        <f>VLOOKUP(A3477,'Лицевые счета'!$A$2:$K$4570,6,0)</f>
        <v>ФЛ</v>
      </c>
      <c r="J3477" t="str">
        <f>IF(AND(C3477=0,I3477="ФЛ"),G3477*H3477,"")</f>
        <v/>
      </c>
      <c r="K3477">
        <f>IF(AND(C3477&gt;0,E3477="Нет показаний",I3477="ФЛ"),G3477*H3477,"")</f>
        <v>92</v>
      </c>
    </row>
    <row r="3478" spans="1:11" x14ac:dyDescent="0.25">
      <c r="A3478" s="7">
        <v>444552</v>
      </c>
      <c r="B3478" s="7">
        <f>VLOOKUP(A3478,'Лицевые счета'!$A$1:$K$4570,2,0)</f>
        <v>431543</v>
      </c>
      <c r="C3478">
        <f>COUNTIF('ИПУ и ОКПУ'!$A$2:$A$3258,A3478)</f>
        <v>1</v>
      </c>
      <c r="D3478" t="str">
        <f>IF(C3478&gt;0,VLOOKUP(A3478,'ИПУ и ОКПУ'!$A$1:$O$3258,9,0),"")</f>
        <v>Одноставочный</v>
      </c>
      <c r="E3478" t="str">
        <f>IF(C3478&gt;0,IF(VLOOKUP(A3478,'ИПУ и ОКПУ'!$A$1:$O$3258,14,0)="Нет показаний","Нет показаний",""),"")</f>
        <v>Нет показаний</v>
      </c>
      <c r="F3478">
        <f>IF(AND(C3478&gt;0),SUMIF('ИПУ и ОКПУ'!$A$2:$A$3258,A3478,'ИПУ и ОКПУ'!$O$2:$O$3258),"")</f>
        <v>0</v>
      </c>
      <c r="G3478">
        <f>VLOOKUP(A3478,'Лицевые счета'!$A$2:$K$4570,9,0)</f>
        <v>1</v>
      </c>
      <c r="H3478">
        <f>VLOOKUP(A3478,'Лицевые счета'!$A$2:$K$4570,10,0)</f>
        <v>92</v>
      </c>
      <c r="I3478" t="str">
        <f>VLOOKUP(A3478,'Лицевые счета'!$A$2:$K$4570,6,0)</f>
        <v>ФЛ</v>
      </c>
      <c r="J3478" t="str">
        <f>IF(AND(C3478=0,I3478="ФЛ"),G3478*H3478,"")</f>
        <v/>
      </c>
      <c r="K3478">
        <f>IF(AND(C3478&gt;0,E3478="Нет показаний",I3478="ФЛ"),G3478*H3478,"")</f>
        <v>92</v>
      </c>
    </row>
    <row r="3479" spans="1:11" x14ac:dyDescent="0.25">
      <c r="A3479" s="7">
        <v>444555</v>
      </c>
      <c r="B3479" s="7">
        <f>VLOOKUP(A3479,'Лицевые счета'!$A$1:$K$4570,2,0)</f>
        <v>431543</v>
      </c>
      <c r="C3479">
        <f>COUNTIF('ИПУ и ОКПУ'!$A$2:$A$3258,A3479)</f>
        <v>1</v>
      </c>
      <c r="D3479" t="str">
        <f>IF(C3479&gt;0,VLOOKUP(A3479,'ИПУ и ОКПУ'!$A$1:$O$3258,9,0),"")</f>
        <v>Одноставочный</v>
      </c>
      <c r="E3479" t="str">
        <f>IF(C3479&gt;0,IF(VLOOKUP(A3479,'ИПУ и ОКПУ'!$A$1:$O$3258,14,0)="Нет показаний","Нет показаний",""),"")</f>
        <v/>
      </c>
      <c r="F3479">
        <f>IF(AND(C3479&gt;0),SUMIF('ИПУ и ОКПУ'!$A$2:$A$3258,A3479,'ИПУ и ОКПУ'!$O$2:$O$3258),"")</f>
        <v>75</v>
      </c>
      <c r="G3479">
        <f>VLOOKUP(A3479,'Лицевые счета'!$A$2:$K$4570,9,0)</f>
        <v>1</v>
      </c>
      <c r="H3479">
        <f>VLOOKUP(A3479,'Лицевые счета'!$A$2:$K$4570,10,0)</f>
        <v>92</v>
      </c>
      <c r="I3479" t="str">
        <f>VLOOKUP(A3479,'Лицевые счета'!$A$2:$K$4570,6,0)</f>
        <v>ФЛ</v>
      </c>
      <c r="J3479" t="str">
        <f>IF(AND(C3479=0,I3479="ФЛ"),G3479*H3479,"")</f>
        <v/>
      </c>
      <c r="K3479" t="str">
        <f>IF(AND(C3479&gt;0,E3479="Нет показаний",I3479="ФЛ"),G3479*H3479,"")</f>
        <v/>
      </c>
    </row>
    <row r="3480" spans="1:11" x14ac:dyDescent="0.25">
      <c r="A3480" s="7">
        <v>444567</v>
      </c>
      <c r="B3480" s="7">
        <f>VLOOKUP(A3480,'Лицевые счета'!$A$1:$K$4570,2,0)</f>
        <v>431544</v>
      </c>
      <c r="C3480">
        <f>COUNTIF('ИПУ и ОКПУ'!$A$2:$A$3258,A3480)</f>
        <v>1</v>
      </c>
      <c r="D3480" t="str">
        <f>IF(C3480&gt;0,VLOOKUP(A3480,'ИПУ и ОКПУ'!$A$1:$O$3258,9,0),"")</f>
        <v>Одноставочный</v>
      </c>
      <c r="E3480" t="str">
        <f>IF(C3480&gt;0,IF(VLOOKUP(A3480,'ИПУ и ОКПУ'!$A$1:$O$3258,14,0)="Нет показаний","Нет показаний",""),"")</f>
        <v/>
      </c>
      <c r="F3480">
        <f>IF(AND(C3480&gt;0),SUMIF('ИПУ и ОКПУ'!$A$2:$A$3258,A3480,'ИПУ и ОКПУ'!$O$2:$O$3258),"")</f>
        <v>-567.5</v>
      </c>
      <c r="G3480">
        <f>VLOOKUP(A3480,'Лицевые счета'!$A$2:$K$4570,9,0)</f>
        <v>1</v>
      </c>
      <c r="H3480">
        <f>VLOOKUP(A3480,'Лицевые счета'!$A$2:$K$4570,10,0)</f>
        <v>118.7</v>
      </c>
      <c r="I3480" t="str">
        <f>VLOOKUP(A3480,'Лицевые счета'!$A$2:$K$4570,6,0)</f>
        <v>ФЛ</v>
      </c>
      <c r="J3480" t="str">
        <f>IF(AND(C3480=0,I3480="ФЛ"),G3480*H3480,"")</f>
        <v/>
      </c>
      <c r="K3480" t="str">
        <f>IF(AND(C3480&gt;0,E3480="Нет показаний",I3480="ФЛ"),G3480*H3480,"")</f>
        <v/>
      </c>
    </row>
    <row r="3481" spans="1:11" x14ac:dyDescent="0.25">
      <c r="A3481" s="7">
        <v>444586</v>
      </c>
      <c r="B3481" s="7">
        <f>VLOOKUP(A3481,'Лицевые счета'!$A$1:$K$4570,2,0)</f>
        <v>431544</v>
      </c>
      <c r="C3481">
        <f>COUNTIF('ИПУ и ОКПУ'!$A$2:$A$3258,A3481)</f>
        <v>1</v>
      </c>
      <c r="D3481" t="str">
        <f>IF(C3481&gt;0,VLOOKUP(A3481,'ИПУ и ОКПУ'!$A$1:$O$3258,9,0),"")</f>
        <v>Одноставочный</v>
      </c>
      <c r="E3481" t="str">
        <f>IF(C3481&gt;0,IF(VLOOKUP(A3481,'ИПУ и ОКПУ'!$A$1:$O$3258,14,0)="Нет показаний","Нет показаний",""),"")</f>
        <v/>
      </c>
      <c r="F3481">
        <f>IF(AND(C3481&gt;0),SUMIF('ИПУ и ОКПУ'!$A$2:$A$3258,A3481,'ИПУ и ОКПУ'!$O$2:$O$3258),"")</f>
        <v>85</v>
      </c>
      <c r="G3481">
        <f>VLOOKUP(A3481,'Лицевые счета'!$A$2:$K$4570,9,0)</f>
        <v>1</v>
      </c>
      <c r="H3481">
        <f>VLOOKUP(A3481,'Лицевые счета'!$A$2:$K$4570,10,0)</f>
        <v>118.7</v>
      </c>
      <c r="I3481" t="str">
        <f>VLOOKUP(A3481,'Лицевые счета'!$A$2:$K$4570,6,0)</f>
        <v>ФЛ</v>
      </c>
      <c r="J3481" t="str">
        <f>IF(AND(C3481=0,I3481="ФЛ"),G3481*H3481,"")</f>
        <v/>
      </c>
      <c r="K3481" t="str">
        <f>IF(AND(C3481&gt;0,E3481="Нет показаний",I3481="ФЛ"),G3481*H3481,"")</f>
        <v/>
      </c>
    </row>
    <row r="3482" spans="1:11" x14ac:dyDescent="0.25">
      <c r="A3482" s="7">
        <v>444869</v>
      </c>
      <c r="B3482" s="7">
        <f>VLOOKUP(A3482,'Лицевые счета'!$A$1:$K$4570,2,0)</f>
        <v>431550</v>
      </c>
      <c r="C3482">
        <f>COUNTIF('ИПУ и ОКПУ'!$A$2:$A$3258,A3482)</f>
        <v>0</v>
      </c>
      <c r="D3482" t="str">
        <f>IF(C3482&gt;0,VLOOKUP(A3482,'ИПУ и ОКПУ'!$A$1:$O$3258,9,0),"")</f>
        <v/>
      </c>
      <c r="E3482" t="str">
        <f>IF(C3482&gt;0,IF(VLOOKUP(A3482,'ИПУ и ОКПУ'!$A$1:$O$3258,14,0)="Нет показаний","Нет показаний",""),"")</f>
        <v/>
      </c>
      <c r="F3482" t="str">
        <f>IF(AND(C3482&gt;0),SUMIF('ИПУ и ОКПУ'!$A$2:$A$3258,A3482,'ИПУ и ОКПУ'!$O$2:$O$3258),"")</f>
        <v/>
      </c>
      <c r="G3482">
        <f>VLOOKUP(A3482,'Лицевые счета'!$A$2:$K$4570,9,0)</f>
        <v>1</v>
      </c>
      <c r="H3482">
        <f>VLOOKUP(A3482,'Лицевые счета'!$A$2:$K$4570,10,0)</f>
        <v>92</v>
      </c>
      <c r="I3482" t="str">
        <f>VLOOKUP(A3482,'Лицевые счета'!$A$2:$K$4570,6,0)</f>
        <v>ФЛ</v>
      </c>
      <c r="J3482">
        <f>IF(AND(C3482=0,I3482="ФЛ"),G3482*H3482,"")</f>
        <v>92</v>
      </c>
      <c r="K3482" t="str">
        <f>IF(AND(C3482&gt;0,E3482="Нет показаний",I3482="ФЛ"),G3482*H3482,"")</f>
        <v/>
      </c>
    </row>
    <row r="3483" spans="1:11" x14ac:dyDescent="0.25">
      <c r="A3483" s="7">
        <v>444871</v>
      </c>
      <c r="B3483" s="7">
        <f>VLOOKUP(A3483,'Лицевые счета'!$A$1:$K$4570,2,0)</f>
        <v>431550</v>
      </c>
      <c r="C3483">
        <f>COUNTIF('ИПУ и ОКПУ'!$A$2:$A$3258,A3483)</f>
        <v>0</v>
      </c>
      <c r="D3483" t="str">
        <f>IF(C3483&gt;0,VLOOKUP(A3483,'ИПУ и ОКПУ'!$A$1:$O$3258,9,0),"")</f>
        <v/>
      </c>
      <c r="E3483" t="str">
        <f>IF(C3483&gt;0,IF(VLOOKUP(A3483,'ИПУ и ОКПУ'!$A$1:$O$3258,14,0)="Нет показаний","Нет показаний",""),"")</f>
        <v/>
      </c>
      <c r="F3483" t="str">
        <f>IF(AND(C3483&gt;0),SUMIF('ИПУ и ОКПУ'!$A$2:$A$3258,A3483,'ИПУ и ОКПУ'!$O$2:$O$3258),"")</f>
        <v/>
      </c>
      <c r="G3483">
        <f>VLOOKUP(A3483,'Лицевые счета'!$A$2:$K$4570,9,0)</f>
        <v>1</v>
      </c>
      <c r="H3483">
        <f>VLOOKUP(A3483,'Лицевые счета'!$A$2:$K$4570,10,0)</f>
        <v>92</v>
      </c>
      <c r="I3483" t="str">
        <f>VLOOKUP(A3483,'Лицевые счета'!$A$2:$K$4570,6,0)</f>
        <v>ФЛ</v>
      </c>
      <c r="J3483">
        <f>IF(AND(C3483=0,I3483="ФЛ"),G3483*H3483,"")</f>
        <v>92</v>
      </c>
      <c r="K3483" t="str">
        <f>IF(AND(C3483&gt;0,E3483="Нет показаний",I3483="ФЛ"),G3483*H3483,"")</f>
        <v/>
      </c>
    </row>
    <row r="3484" spans="1:11" x14ac:dyDescent="0.25">
      <c r="A3484" s="7">
        <v>444873</v>
      </c>
      <c r="B3484" s="7">
        <f>VLOOKUP(A3484,'Лицевые счета'!$A$1:$K$4570,2,0)</f>
        <v>431550</v>
      </c>
      <c r="C3484">
        <f>COUNTIF('ИПУ и ОКПУ'!$A$2:$A$3258,A3484)</f>
        <v>0</v>
      </c>
      <c r="D3484" t="str">
        <f>IF(C3484&gt;0,VLOOKUP(A3484,'ИПУ и ОКПУ'!$A$1:$O$3258,9,0),"")</f>
        <v/>
      </c>
      <c r="E3484" t="str">
        <f>IF(C3484&gt;0,IF(VLOOKUP(A3484,'ИПУ и ОКПУ'!$A$1:$O$3258,14,0)="Нет показаний","Нет показаний",""),"")</f>
        <v/>
      </c>
      <c r="F3484" t="str">
        <f>IF(AND(C3484&gt;0),SUMIF('ИПУ и ОКПУ'!$A$2:$A$3258,A3484,'ИПУ и ОКПУ'!$O$2:$O$3258),"")</f>
        <v/>
      </c>
      <c r="G3484">
        <f>VLOOKUP(A3484,'Лицевые счета'!$A$2:$K$4570,9,0)</f>
        <v>1</v>
      </c>
      <c r="H3484">
        <f>VLOOKUP(A3484,'Лицевые счета'!$A$2:$K$4570,10,0)</f>
        <v>92</v>
      </c>
      <c r="I3484" t="str">
        <f>VLOOKUP(A3484,'Лицевые счета'!$A$2:$K$4570,6,0)</f>
        <v>ФЛ</v>
      </c>
      <c r="J3484">
        <f>IF(AND(C3484=0,I3484="ФЛ"),G3484*H3484,"")</f>
        <v>92</v>
      </c>
      <c r="K3484" t="str">
        <f>IF(AND(C3484&gt;0,E3484="Нет показаний",I3484="ФЛ"),G3484*H3484,"")</f>
        <v/>
      </c>
    </row>
    <row r="3485" spans="1:11" x14ac:dyDescent="0.25">
      <c r="A3485" s="7">
        <v>444875</v>
      </c>
      <c r="B3485" s="7">
        <f>VLOOKUP(A3485,'Лицевые счета'!$A$1:$K$4570,2,0)</f>
        <v>431550</v>
      </c>
      <c r="C3485">
        <f>COUNTIF('ИПУ и ОКПУ'!$A$2:$A$3258,A3485)</f>
        <v>0</v>
      </c>
      <c r="D3485" t="str">
        <f>IF(C3485&gt;0,VLOOKUP(A3485,'ИПУ и ОКПУ'!$A$1:$O$3258,9,0),"")</f>
        <v/>
      </c>
      <c r="E3485" t="str">
        <f>IF(C3485&gt;0,IF(VLOOKUP(A3485,'ИПУ и ОКПУ'!$A$1:$O$3258,14,0)="Нет показаний","Нет показаний",""),"")</f>
        <v/>
      </c>
      <c r="F3485" t="str">
        <f>IF(AND(C3485&gt;0),SUMIF('ИПУ и ОКПУ'!$A$2:$A$3258,A3485,'ИПУ и ОКПУ'!$O$2:$O$3258),"")</f>
        <v/>
      </c>
      <c r="G3485">
        <f>VLOOKUP(A3485,'Лицевые счета'!$A$2:$K$4570,9,0)</f>
        <v>1</v>
      </c>
      <c r="H3485">
        <f>VLOOKUP(A3485,'Лицевые счета'!$A$2:$K$4570,10,0)</f>
        <v>145.4</v>
      </c>
      <c r="I3485" t="str">
        <f>VLOOKUP(A3485,'Лицевые счета'!$A$2:$K$4570,6,0)</f>
        <v>ФЛ</v>
      </c>
      <c r="J3485">
        <f>IF(AND(C3485=0,I3485="ФЛ"),G3485*H3485,"")</f>
        <v>145.4</v>
      </c>
      <c r="K3485" t="str">
        <f>IF(AND(C3485&gt;0,E3485="Нет показаний",I3485="ФЛ"),G3485*H3485,"")</f>
        <v/>
      </c>
    </row>
    <row r="3486" spans="1:11" x14ac:dyDescent="0.25">
      <c r="A3486" s="7">
        <v>444877</v>
      </c>
      <c r="B3486" s="7">
        <f>VLOOKUP(A3486,'Лицевые счета'!$A$1:$K$4570,2,0)</f>
        <v>431550</v>
      </c>
      <c r="C3486">
        <f>COUNTIF('ИПУ и ОКПУ'!$A$2:$A$3258,A3486)</f>
        <v>0</v>
      </c>
      <c r="D3486" t="str">
        <f>IF(C3486&gt;0,VLOOKUP(A3486,'ИПУ и ОКПУ'!$A$1:$O$3258,9,0),"")</f>
        <v/>
      </c>
      <c r="E3486" t="str">
        <f>IF(C3486&gt;0,IF(VLOOKUP(A3486,'ИПУ и ОКПУ'!$A$1:$O$3258,14,0)="Нет показаний","Нет показаний",""),"")</f>
        <v/>
      </c>
      <c r="F3486" t="str">
        <f>IF(AND(C3486&gt;0),SUMIF('ИПУ и ОКПУ'!$A$2:$A$3258,A3486,'ИПУ и ОКПУ'!$O$2:$O$3258),"")</f>
        <v/>
      </c>
      <c r="G3486">
        <f>VLOOKUP(A3486,'Лицевые счета'!$A$2:$K$4570,9,0)</f>
        <v>1</v>
      </c>
      <c r="H3486">
        <f>VLOOKUP(A3486,'Лицевые счета'!$A$2:$K$4570,10,0)</f>
        <v>92</v>
      </c>
      <c r="I3486" t="str">
        <f>VLOOKUP(A3486,'Лицевые счета'!$A$2:$K$4570,6,0)</f>
        <v>ФЛ</v>
      </c>
      <c r="J3486">
        <f>IF(AND(C3486=0,I3486="ФЛ"),G3486*H3486,"")</f>
        <v>92</v>
      </c>
      <c r="K3486" t="str">
        <f>IF(AND(C3486&gt;0,E3486="Нет показаний",I3486="ФЛ"),G3486*H3486,"")</f>
        <v/>
      </c>
    </row>
    <row r="3487" spans="1:11" x14ac:dyDescent="0.25">
      <c r="A3487" s="7">
        <v>444879</v>
      </c>
      <c r="B3487" s="7">
        <f>VLOOKUP(A3487,'Лицевые счета'!$A$1:$K$4570,2,0)</f>
        <v>431550</v>
      </c>
      <c r="C3487">
        <f>COUNTIF('ИПУ и ОКПУ'!$A$2:$A$3258,A3487)</f>
        <v>0</v>
      </c>
      <c r="D3487" t="str">
        <f>IF(C3487&gt;0,VLOOKUP(A3487,'ИПУ и ОКПУ'!$A$1:$O$3258,9,0),"")</f>
        <v/>
      </c>
      <c r="E3487" t="str">
        <f>IF(C3487&gt;0,IF(VLOOKUP(A3487,'ИПУ и ОКПУ'!$A$1:$O$3258,14,0)="Нет показаний","Нет показаний",""),"")</f>
        <v/>
      </c>
      <c r="F3487" t="str">
        <f>IF(AND(C3487&gt;0),SUMIF('ИПУ и ОКПУ'!$A$2:$A$3258,A3487,'ИПУ и ОКПУ'!$O$2:$O$3258),"")</f>
        <v/>
      </c>
      <c r="G3487">
        <f>VLOOKUP(A3487,'Лицевые счета'!$A$2:$K$4570,9,0)</f>
        <v>1</v>
      </c>
      <c r="H3487">
        <f>VLOOKUP(A3487,'Лицевые счета'!$A$2:$K$4570,10,0)</f>
        <v>92</v>
      </c>
      <c r="I3487" t="str">
        <f>VLOOKUP(A3487,'Лицевые счета'!$A$2:$K$4570,6,0)</f>
        <v>ФЛ</v>
      </c>
      <c r="J3487">
        <f>IF(AND(C3487=0,I3487="ФЛ"),G3487*H3487,"")</f>
        <v>92</v>
      </c>
      <c r="K3487" t="str">
        <f>IF(AND(C3487&gt;0,E3487="Нет показаний",I3487="ФЛ"),G3487*H3487,"")</f>
        <v/>
      </c>
    </row>
    <row r="3488" spans="1:11" x14ac:dyDescent="0.25">
      <c r="A3488" s="7">
        <v>444881</v>
      </c>
      <c r="B3488" s="7">
        <f>VLOOKUP(A3488,'Лицевые счета'!$A$1:$K$4570,2,0)</f>
        <v>431550</v>
      </c>
      <c r="C3488">
        <f>COUNTIF('ИПУ и ОКПУ'!$A$2:$A$3258,A3488)</f>
        <v>0</v>
      </c>
      <c r="D3488" t="str">
        <f>IF(C3488&gt;0,VLOOKUP(A3488,'ИПУ и ОКПУ'!$A$1:$O$3258,9,0),"")</f>
        <v/>
      </c>
      <c r="E3488" t="str">
        <f>IF(C3488&gt;0,IF(VLOOKUP(A3488,'ИПУ и ОКПУ'!$A$1:$O$3258,14,0)="Нет показаний","Нет показаний",""),"")</f>
        <v/>
      </c>
      <c r="F3488" t="str">
        <f>IF(AND(C3488&gt;0),SUMIF('ИПУ и ОКПУ'!$A$2:$A$3258,A3488,'ИПУ и ОКПУ'!$O$2:$O$3258),"")</f>
        <v/>
      </c>
      <c r="G3488">
        <f>VLOOKUP(A3488,'Лицевые счета'!$A$2:$K$4570,9,0)</f>
        <v>1</v>
      </c>
      <c r="H3488">
        <f>VLOOKUP(A3488,'Лицевые счета'!$A$2:$K$4570,10,0)</f>
        <v>92</v>
      </c>
      <c r="I3488" t="str">
        <f>VLOOKUP(A3488,'Лицевые счета'!$A$2:$K$4570,6,0)</f>
        <v>ФЛ</v>
      </c>
      <c r="J3488">
        <f>IF(AND(C3488=0,I3488="ФЛ"),G3488*H3488,"")</f>
        <v>92</v>
      </c>
      <c r="K3488" t="str">
        <f>IF(AND(C3488&gt;0,E3488="Нет показаний",I3488="ФЛ"),G3488*H3488,"")</f>
        <v/>
      </c>
    </row>
    <row r="3489" spans="1:11" x14ac:dyDescent="0.25">
      <c r="A3489" s="7">
        <v>444886</v>
      </c>
      <c r="B3489" s="7">
        <f>VLOOKUP(A3489,'Лицевые счета'!$A$1:$K$4570,2,0)</f>
        <v>431550</v>
      </c>
      <c r="C3489">
        <f>COUNTIF('ИПУ и ОКПУ'!$A$2:$A$3258,A3489)</f>
        <v>0</v>
      </c>
      <c r="D3489" t="str">
        <f>IF(C3489&gt;0,VLOOKUP(A3489,'ИПУ и ОКПУ'!$A$1:$O$3258,9,0),"")</f>
        <v/>
      </c>
      <c r="E3489" t="str">
        <f>IF(C3489&gt;0,IF(VLOOKUP(A3489,'ИПУ и ОКПУ'!$A$1:$O$3258,14,0)="Нет показаний","Нет показаний",""),"")</f>
        <v/>
      </c>
      <c r="F3489" t="str">
        <f>IF(AND(C3489&gt;0),SUMIF('ИПУ и ОКПУ'!$A$2:$A$3258,A3489,'ИПУ и ОКПУ'!$O$2:$O$3258),"")</f>
        <v/>
      </c>
      <c r="G3489">
        <f>VLOOKUP(A3489,'Лицевые счета'!$A$2:$K$4570,9,0)</f>
        <v>1</v>
      </c>
      <c r="H3489">
        <f>VLOOKUP(A3489,'Лицевые счета'!$A$2:$K$4570,10,0)</f>
        <v>92</v>
      </c>
      <c r="I3489" t="str">
        <f>VLOOKUP(A3489,'Лицевые счета'!$A$2:$K$4570,6,0)</f>
        <v>ФЛ</v>
      </c>
      <c r="J3489">
        <f>IF(AND(C3489=0,I3489="ФЛ"),G3489*H3489,"")</f>
        <v>92</v>
      </c>
      <c r="K3489" t="str">
        <f>IF(AND(C3489&gt;0,E3489="Нет показаний",I3489="ФЛ"),G3489*H3489,"")</f>
        <v/>
      </c>
    </row>
    <row r="3490" spans="1:11" x14ac:dyDescent="0.25">
      <c r="A3490" s="7">
        <v>444890</v>
      </c>
      <c r="B3490" s="7">
        <f>VLOOKUP(A3490,'Лицевые счета'!$A$1:$K$4570,2,0)</f>
        <v>431550</v>
      </c>
      <c r="C3490">
        <f>COUNTIF('ИПУ и ОКПУ'!$A$2:$A$3258,A3490)</f>
        <v>0</v>
      </c>
      <c r="D3490" t="str">
        <f>IF(C3490&gt;0,VLOOKUP(A3490,'ИПУ и ОКПУ'!$A$1:$O$3258,9,0),"")</f>
        <v/>
      </c>
      <c r="E3490" t="str">
        <f>IF(C3490&gt;0,IF(VLOOKUP(A3490,'ИПУ и ОКПУ'!$A$1:$O$3258,14,0)="Нет показаний","Нет показаний",""),"")</f>
        <v/>
      </c>
      <c r="F3490" t="str">
        <f>IF(AND(C3490&gt;0),SUMIF('ИПУ и ОКПУ'!$A$2:$A$3258,A3490,'ИПУ и ОКПУ'!$O$2:$O$3258),"")</f>
        <v/>
      </c>
      <c r="G3490">
        <f>VLOOKUP(A3490,'Лицевые счета'!$A$2:$K$4570,9,0)</f>
        <v>1</v>
      </c>
      <c r="H3490">
        <f>VLOOKUP(A3490,'Лицевые счета'!$A$2:$K$4570,10,0)</f>
        <v>92</v>
      </c>
      <c r="I3490" t="str">
        <f>VLOOKUP(A3490,'Лицевые счета'!$A$2:$K$4570,6,0)</f>
        <v>ФЛ</v>
      </c>
      <c r="J3490">
        <f>IF(AND(C3490=0,I3490="ФЛ"),G3490*H3490,"")</f>
        <v>92</v>
      </c>
      <c r="K3490" t="str">
        <f>IF(AND(C3490&gt;0,E3490="Нет показаний",I3490="ФЛ"),G3490*H3490,"")</f>
        <v/>
      </c>
    </row>
    <row r="3491" spans="1:11" x14ac:dyDescent="0.25">
      <c r="A3491" s="7">
        <v>444893</v>
      </c>
      <c r="B3491" s="7">
        <f>VLOOKUP(A3491,'Лицевые счета'!$A$1:$K$4570,2,0)</f>
        <v>431550</v>
      </c>
      <c r="C3491">
        <f>COUNTIF('ИПУ и ОКПУ'!$A$2:$A$3258,A3491)</f>
        <v>0</v>
      </c>
      <c r="D3491" t="str">
        <f>IF(C3491&gt;0,VLOOKUP(A3491,'ИПУ и ОКПУ'!$A$1:$O$3258,9,0),"")</f>
        <v/>
      </c>
      <c r="E3491" t="str">
        <f>IF(C3491&gt;0,IF(VLOOKUP(A3491,'ИПУ и ОКПУ'!$A$1:$O$3258,14,0)="Нет показаний","Нет показаний",""),"")</f>
        <v/>
      </c>
      <c r="F3491" t="str">
        <f>IF(AND(C3491&gt;0),SUMIF('ИПУ и ОКПУ'!$A$2:$A$3258,A3491,'ИПУ и ОКПУ'!$O$2:$O$3258),"")</f>
        <v/>
      </c>
      <c r="G3491">
        <f>VLOOKUP(A3491,'Лицевые счета'!$A$2:$K$4570,9,0)</f>
        <v>1</v>
      </c>
      <c r="H3491">
        <f>VLOOKUP(A3491,'Лицевые счета'!$A$2:$K$4570,10,0)</f>
        <v>92</v>
      </c>
      <c r="I3491" t="str">
        <f>VLOOKUP(A3491,'Лицевые счета'!$A$2:$K$4570,6,0)</f>
        <v>ФЛ</v>
      </c>
      <c r="J3491">
        <f>IF(AND(C3491=0,I3491="ФЛ"),G3491*H3491,"")</f>
        <v>92</v>
      </c>
      <c r="K3491" t="str">
        <f>IF(AND(C3491&gt;0,E3491="Нет показаний",I3491="ФЛ"),G3491*H3491,"")</f>
        <v/>
      </c>
    </row>
    <row r="3492" spans="1:11" x14ac:dyDescent="0.25">
      <c r="A3492" s="7">
        <v>444894</v>
      </c>
      <c r="B3492" s="7">
        <f>VLOOKUP(A3492,'Лицевые счета'!$A$1:$K$4570,2,0)</f>
        <v>431550</v>
      </c>
      <c r="C3492">
        <f>COUNTIF('ИПУ и ОКПУ'!$A$2:$A$3258,A3492)</f>
        <v>0</v>
      </c>
      <c r="D3492" t="str">
        <f>IF(C3492&gt;0,VLOOKUP(A3492,'ИПУ и ОКПУ'!$A$1:$O$3258,9,0),"")</f>
        <v/>
      </c>
      <c r="E3492" t="str">
        <f>IF(C3492&gt;0,IF(VLOOKUP(A3492,'ИПУ и ОКПУ'!$A$1:$O$3258,14,0)="Нет показаний","Нет показаний",""),"")</f>
        <v/>
      </c>
      <c r="F3492" t="str">
        <f>IF(AND(C3492&gt;0),SUMIF('ИПУ и ОКПУ'!$A$2:$A$3258,A3492,'ИПУ и ОКПУ'!$O$2:$O$3258),"")</f>
        <v/>
      </c>
      <c r="G3492">
        <f>VLOOKUP(A3492,'Лицевые счета'!$A$2:$K$4570,9,0)</f>
        <v>1</v>
      </c>
      <c r="H3492">
        <f>VLOOKUP(A3492,'Лицевые счета'!$A$2:$K$4570,10,0)</f>
        <v>92</v>
      </c>
      <c r="I3492" t="str">
        <f>VLOOKUP(A3492,'Лицевые счета'!$A$2:$K$4570,6,0)</f>
        <v>ФЛ</v>
      </c>
      <c r="J3492">
        <f>IF(AND(C3492=0,I3492="ФЛ"),G3492*H3492,"")</f>
        <v>92</v>
      </c>
      <c r="K3492" t="str">
        <f>IF(AND(C3492&gt;0,E3492="Нет показаний",I3492="ФЛ"),G3492*H3492,"")</f>
        <v/>
      </c>
    </row>
    <row r="3493" spans="1:11" x14ac:dyDescent="0.25">
      <c r="A3493" s="7">
        <v>444900</v>
      </c>
      <c r="B3493" s="7">
        <f>VLOOKUP(A3493,'Лицевые счета'!$A$1:$K$4570,2,0)</f>
        <v>431550</v>
      </c>
      <c r="C3493">
        <f>COUNTIF('ИПУ и ОКПУ'!$A$2:$A$3258,A3493)</f>
        <v>0</v>
      </c>
      <c r="D3493" t="str">
        <f>IF(C3493&gt;0,VLOOKUP(A3493,'ИПУ и ОКПУ'!$A$1:$O$3258,9,0),"")</f>
        <v/>
      </c>
      <c r="E3493" t="str">
        <f>IF(C3493&gt;0,IF(VLOOKUP(A3493,'ИПУ и ОКПУ'!$A$1:$O$3258,14,0)="Нет показаний","Нет показаний",""),"")</f>
        <v/>
      </c>
      <c r="F3493" t="str">
        <f>IF(AND(C3493&gt;0),SUMIF('ИПУ и ОКПУ'!$A$2:$A$3258,A3493,'ИПУ и ОКПУ'!$O$2:$O$3258),"")</f>
        <v/>
      </c>
      <c r="G3493">
        <f>VLOOKUP(A3493,'Лицевые счета'!$A$2:$K$4570,9,0)</f>
        <v>1</v>
      </c>
      <c r="H3493">
        <f>VLOOKUP(A3493,'Лицевые счета'!$A$2:$K$4570,10,0)</f>
        <v>92</v>
      </c>
      <c r="I3493" t="str">
        <f>VLOOKUP(A3493,'Лицевые счета'!$A$2:$K$4570,6,0)</f>
        <v>ФЛ</v>
      </c>
      <c r="J3493">
        <f>IF(AND(C3493=0,I3493="ФЛ"),G3493*H3493,"")</f>
        <v>92</v>
      </c>
      <c r="K3493" t="str">
        <f>IF(AND(C3493&gt;0,E3493="Нет показаний",I3493="ФЛ"),G3493*H3493,"")</f>
        <v/>
      </c>
    </row>
    <row r="3494" spans="1:11" x14ac:dyDescent="0.25">
      <c r="A3494" s="7">
        <v>444904</v>
      </c>
      <c r="B3494" s="7">
        <f>VLOOKUP(A3494,'Лицевые счета'!$A$1:$K$4570,2,0)</f>
        <v>431550</v>
      </c>
      <c r="C3494">
        <f>COUNTIF('ИПУ и ОКПУ'!$A$2:$A$3258,A3494)</f>
        <v>0</v>
      </c>
      <c r="D3494" t="str">
        <f>IF(C3494&gt;0,VLOOKUP(A3494,'ИПУ и ОКПУ'!$A$1:$O$3258,9,0),"")</f>
        <v/>
      </c>
      <c r="E3494" t="str">
        <f>IF(C3494&gt;0,IF(VLOOKUP(A3494,'ИПУ и ОКПУ'!$A$1:$O$3258,14,0)="Нет показаний","Нет показаний",""),"")</f>
        <v/>
      </c>
      <c r="F3494" t="str">
        <f>IF(AND(C3494&gt;0),SUMIF('ИПУ и ОКПУ'!$A$2:$A$3258,A3494,'ИПУ и ОКПУ'!$O$2:$O$3258),"")</f>
        <v/>
      </c>
      <c r="G3494">
        <f>VLOOKUP(A3494,'Лицевые счета'!$A$2:$K$4570,9,0)</f>
        <v>1</v>
      </c>
      <c r="H3494">
        <f>VLOOKUP(A3494,'Лицевые счета'!$A$2:$K$4570,10,0)</f>
        <v>118.7</v>
      </c>
      <c r="I3494" t="str">
        <f>VLOOKUP(A3494,'Лицевые счета'!$A$2:$K$4570,6,0)</f>
        <v>ФЛ</v>
      </c>
      <c r="J3494">
        <f>IF(AND(C3494=0,I3494="ФЛ"),G3494*H3494,"")</f>
        <v>118.7</v>
      </c>
      <c r="K3494" t="str">
        <f>IF(AND(C3494&gt;0,E3494="Нет показаний",I3494="ФЛ"),G3494*H3494,"")</f>
        <v/>
      </c>
    </row>
    <row r="3495" spans="1:11" x14ac:dyDescent="0.25">
      <c r="A3495" s="7">
        <v>444905</v>
      </c>
      <c r="B3495" s="7">
        <f>VLOOKUP(A3495,'Лицевые счета'!$A$1:$K$4570,2,0)</f>
        <v>431550</v>
      </c>
      <c r="C3495">
        <f>COUNTIF('ИПУ и ОКПУ'!$A$2:$A$3258,A3495)</f>
        <v>0</v>
      </c>
      <c r="D3495" t="str">
        <f>IF(C3495&gt;0,VLOOKUP(A3495,'ИПУ и ОКПУ'!$A$1:$O$3258,9,0),"")</f>
        <v/>
      </c>
      <c r="E3495" t="str">
        <f>IF(C3495&gt;0,IF(VLOOKUP(A3495,'ИПУ и ОКПУ'!$A$1:$O$3258,14,0)="Нет показаний","Нет показаний",""),"")</f>
        <v/>
      </c>
      <c r="F3495" t="str">
        <f>IF(AND(C3495&gt;0),SUMIF('ИПУ и ОКПУ'!$A$2:$A$3258,A3495,'ИПУ и ОКПУ'!$O$2:$O$3258),"")</f>
        <v/>
      </c>
      <c r="G3495">
        <f>VLOOKUP(A3495,'Лицевые счета'!$A$2:$K$4570,9,0)</f>
        <v>1</v>
      </c>
      <c r="H3495">
        <f>VLOOKUP(A3495,'Лицевые счета'!$A$2:$K$4570,10,0)</f>
        <v>92</v>
      </c>
      <c r="I3495" t="str">
        <f>VLOOKUP(A3495,'Лицевые счета'!$A$2:$K$4570,6,0)</f>
        <v>ФЛ</v>
      </c>
      <c r="J3495">
        <f>IF(AND(C3495=0,I3495="ФЛ"),G3495*H3495,"")</f>
        <v>92</v>
      </c>
      <c r="K3495" t="str">
        <f>IF(AND(C3495&gt;0,E3495="Нет показаний",I3495="ФЛ"),G3495*H3495,"")</f>
        <v/>
      </c>
    </row>
    <row r="3496" spans="1:11" x14ac:dyDescent="0.25">
      <c r="A3496" s="7">
        <v>444907</v>
      </c>
      <c r="B3496" s="7">
        <f>VLOOKUP(A3496,'Лицевые счета'!$A$1:$K$4570,2,0)</f>
        <v>431550</v>
      </c>
      <c r="C3496">
        <f>COUNTIF('ИПУ и ОКПУ'!$A$2:$A$3258,A3496)</f>
        <v>1</v>
      </c>
      <c r="D3496" t="str">
        <f>IF(C3496&gt;0,VLOOKUP(A3496,'ИПУ и ОКПУ'!$A$1:$O$3258,9,0),"")</f>
        <v>Одноставочный</v>
      </c>
      <c r="E3496" t="str">
        <f>IF(C3496&gt;0,IF(VLOOKUP(A3496,'ИПУ и ОКПУ'!$A$1:$O$3258,14,0)="Нет показаний","Нет показаний",""),"")</f>
        <v/>
      </c>
      <c r="F3496">
        <f>IF(AND(C3496&gt;0),SUMIF('ИПУ и ОКПУ'!$A$2:$A$3258,A3496,'ИПУ и ОКПУ'!$O$2:$O$3258),"")</f>
        <v>63.75</v>
      </c>
      <c r="G3496">
        <f>VLOOKUP(A3496,'Лицевые счета'!$A$2:$K$4570,9,0)</f>
        <v>1</v>
      </c>
      <c r="H3496">
        <f>VLOOKUP(A3496,'Лицевые счета'!$A$2:$K$4570,10,0)</f>
        <v>92</v>
      </c>
      <c r="I3496" t="str">
        <f>VLOOKUP(A3496,'Лицевые счета'!$A$2:$K$4570,6,0)</f>
        <v>ФЛ</v>
      </c>
      <c r="J3496" t="str">
        <f>IF(AND(C3496=0,I3496="ФЛ"),G3496*H3496,"")</f>
        <v/>
      </c>
      <c r="K3496" t="str">
        <f>IF(AND(C3496&gt;0,E3496="Нет показаний",I3496="ФЛ"),G3496*H3496,"")</f>
        <v/>
      </c>
    </row>
    <row r="3497" spans="1:11" x14ac:dyDescent="0.25">
      <c r="A3497" s="7">
        <v>444908</v>
      </c>
      <c r="B3497" s="7">
        <f>VLOOKUP(A3497,'Лицевые счета'!$A$1:$K$4570,2,0)</f>
        <v>431550</v>
      </c>
      <c r="C3497">
        <f>COUNTIF('ИПУ и ОКПУ'!$A$2:$A$3258,A3497)</f>
        <v>1</v>
      </c>
      <c r="D3497" t="str">
        <f>IF(C3497&gt;0,VLOOKUP(A3497,'ИПУ и ОКПУ'!$A$1:$O$3258,9,0),"")</f>
        <v>Одноставочный</v>
      </c>
      <c r="E3497" t="str">
        <f>IF(C3497&gt;0,IF(VLOOKUP(A3497,'ИПУ и ОКПУ'!$A$1:$O$3258,14,0)="Нет показаний","Нет показаний",""),"")</f>
        <v/>
      </c>
      <c r="F3497">
        <f>IF(AND(C3497&gt;0),SUMIF('ИПУ и ОКПУ'!$A$2:$A$3258,A3497,'ИПУ и ОКПУ'!$O$2:$O$3258),"")</f>
        <v>63.75</v>
      </c>
      <c r="G3497">
        <f>VLOOKUP(A3497,'Лицевые счета'!$A$2:$K$4570,9,0)</f>
        <v>1</v>
      </c>
      <c r="H3497">
        <f>VLOOKUP(A3497,'Лицевые счета'!$A$2:$K$4570,10,0)</f>
        <v>118.7</v>
      </c>
      <c r="I3497" t="str">
        <f>VLOOKUP(A3497,'Лицевые счета'!$A$2:$K$4570,6,0)</f>
        <v>ФЛ</v>
      </c>
      <c r="J3497" t="str">
        <f>IF(AND(C3497=0,I3497="ФЛ"),G3497*H3497,"")</f>
        <v/>
      </c>
      <c r="K3497" t="str">
        <f>IF(AND(C3497&gt;0,E3497="Нет показаний",I3497="ФЛ"),G3497*H3497,"")</f>
        <v/>
      </c>
    </row>
    <row r="3498" spans="1:11" x14ac:dyDescent="0.25">
      <c r="A3498" s="7">
        <v>444909</v>
      </c>
      <c r="B3498" s="7">
        <f>VLOOKUP(A3498,'Лицевые счета'!$A$1:$K$4570,2,0)</f>
        <v>431550</v>
      </c>
      <c r="C3498">
        <f>COUNTIF('ИПУ и ОКПУ'!$A$2:$A$3258,A3498)</f>
        <v>0</v>
      </c>
      <c r="D3498" t="str">
        <f>IF(C3498&gt;0,VLOOKUP(A3498,'ИПУ и ОКПУ'!$A$1:$O$3258,9,0),"")</f>
        <v/>
      </c>
      <c r="E3498" t="str">
        <f>IF(C3498&gt;0,IF(VLOOKUP(A3498,'ИПУ и ОКПУ'!$A$1:$O$3258,14,0)="Нет показаний","Нет показаний",""),"")</f>
        <v/>
      </c>
      <c r="F3498" t="str">
        <f>IF(AND(C3498&gt;0),SUMIF('ИПУ и ОКПУ'!$A$2:$A$3258,A3498,'ИПУ и ОКПУ'!$O$2:$O$3258),"")</f>
        <v/>
      </c>
      <c r="G3498">
        <f>VLOOKUP(A3498,'Лицевые счета'!$A$2:$K$4570,9,0)</f>
        <v>1</v>
      </c>
      <c r="H3498">
        <f>VLOOKUP(A3498,'Лицевые счета'!$A$2:$K$4570,10,0)</f>
        <v>92</v>
      </c>
      <c r="I3498" t="str">
        <f>VLOOKUP(A3498,'Лицевые счета'!$A$2:$K$4570,6,0)</f>
        <v>ФЛ</v>
      </c>
      <c r="J3498">
        <f>IF(AND(C3498=0,I3498="ФЛ"),G3498*H3498,"")</f>
        <v>92</v>
      </c>
      <c r="K3498" t="str">
        <f>IF(AND(C3498&gt;0,E3498="Нет показаний",I3498="ФЛ"),G3498*H3498,"")</f>
        <v/>
      </c>
    </row>
    <row r="3499" spans="1:11" x14ac:dyDescent="0.25">
      <c r="A3499" s="7">
        <v>444910</v>
      </c>
      <c r="B3499" s="7">
        <f>VLOOKUP(A3499,'Лицевые счета'!$A$1:$K$4570,2,0)</f>
        <v>431550</v>
      </c>
      <c r="C3499">
        <f>COUNTIF('ИПУ и ОКПУ'!$A$2:$A$3258,A3499)</f>
        <v>0</v>
      </c>
      <c r="D3499" t="str">
        <f>IF(C3499&gt;0,VLOOKUP(A3499,'ИПУ и ОКПУ'!$A$1:$O$3258,9,0),"")</f>
        <v/>
      </c>
      <c r="E3499" t="str">
        <f>IF(C3499&gt;0,IF(VLOOKUP(A3499,'ИПУ и ОКПУ'!$A$1:$O$3258,14,0)="Нет показаний","Нет показаний",""),"")</f>
        <v/>
      </c>
      <c r="F3499" t="str">
        <f>IF(AND(C3499&gt;0),SUMIF('ИПУ и ОКПУ'!$A$2:$A$3258,A3499,'ИПУ и ОКПУ'!$O$2:$O$3258),"")</f>
        <v/>
      </c>
      <c r="G3499">
        <f>VLOOKUP(A3499,'Лицевые счета'!$A$2:$K$4570,9,0)</f>
        <v>1</v>
      </c>
      <c r="H3499">
        <f>VLOOKUP(A3499,'Лицевые счета'!$A$2:$K$4570,10,0)</f>
        <v>92</v>
      </c>
      <c r="I3499" t="str">
        <f>VLOOKUP(A3499,'Лицевые счета'!$A$2:$K$4570,6,0)</f>
        <v>ФЛ</v>
      </c>
      <c r="J3499">
        <f>IF(AND(C3499=0,I3499="ФЛ"),G3499*H3499,"")</f>
        <v>92</v>
      </c>
      <c r="K3499" t="str">
        <f>IF(AND(C3499&gt;0,E3499="Нет показаний",I3499="ФЛ"),G3499*H3499,"")</f>
        <v/>
      </c>
    </row>
    <row r="3500" spans="1:11" x14ac:dyDescent="0.25">
      <c r="A3500" s="7">
        <v>444911</v>
      </c>
      <c r="B3500" s="7">
        <f>VLOOKUP(A3500,'Лицевые счета'!$A$1:$K$4570,2,0)</f>
        <v>431550</v>
      </c>
      <c r="C3500">
        <f>COUNTIF('ИПУ и ОКПУ'!$A$2:$A$3258,A3500)</f>
        <v>0</v>
      </c>
      <c r="D3500" t="str">
        <f>IF(C3500&gt;0,VLOOKUP(A3500,'ИПУ и ОКПУ'!$A$1:$O$3258,9,0),"")</f>
        <v/>
      </c>
      <c r="E3500" t="str">
        <f>IF(C3500&gt;0,IF(VLOOKUP(A3500,'ИПУ и ОКПУ'!$A$1:$O$3258,14,0)="Нет показаний","Нет показаний",""),"")</f>
        <v/>
      </c>
      <c r="F3500" t="str">
        <f>IF(AND(C3500&gt;0),SUMIF('ИПУ и ОКПУ'!$A$2:$A$3258,A3500,'ИПУ и ОКПУ'!$O$2:$O$3258),"")</f>
        <v/>
      </c>
      <c r="G3500">
        <f>VLOOKUP(A3500,'Лицевые счета'!$A$2:$K$4570,9,0)</f>
        <v>1</v>
      </c>
      <c r="H3500">
        <f>VLOOKUP(A3500,'Лицевые счета'!$A$2:$K$4570,10,0)</f>
        <v>92</v>
      </c>
      <c r="I3500" t="str">
        <f>VLOOKUP(A3500,'Лицевые счета'!$A$2:$K$4570,6,0)</f>
        <v>ФЛ</v>
      </c>
      <c r="J3500">
        <f>IF(AND(C3500=0,I3500="ФЛ"),G3500*H3500,"")</f>
        <v>92</v>
      </c>
      <c r="K3500" t="str">
        <f>IF(AND(C3500&gt;0,E3500="Нет показаний",I3500="ФЛ"),G3500*H3500,"")</f>
        <v/>
      </c>
    </row>
    <row r="3501" spans="1:11" x14ac:dyDescent="0.25">
      <c r="A3501" s="7">
        <v>444912</v>
      </c>
      <c r="B3501" s="7">
        <f>VLOOKUP(A3501,'Лицевые счета'!$A$1:$K$4570,2,0)</f>
        <v>431550</v>
      </c>
      <c r="C3501">
        <f>COUNTIF('ИПУ и ОКПУ'!$A$2:$A$3258,A3501)</f>
        <v>0</v>
      </c>
      <c r="D3501" t="str">
        <f>IF(C3501&gt;0,VLOOKUP(A3501,'ИПУ и ОКПУ'!$A$1:$O$3258,9,0),"")</f>
        <v/>
      </c>
      <c r="E3501" t="str">
        <f>IF(C3501&gt;0,IF(VLOOKUP(A3501,'ИПУ и ОКПУ'!$A$1:$O$3258,14,0)="Нет показаний","Нет показаний",""),"")</f>
        <v/>
      </c>
      <c r="F3501" t="str">
        <f>IF(AND(C3501&gt;0),SUMIF('ИПУ и ОКПУ'!$A$2:$A$3258,A3501,'ИПУ и ОКПУ'!$O$2:$O$3258),"")</f>
        <v/>
      </c>
      <c r="G3501">
        <f>VLOOKUP(A3501,'Лицевые счета'!$A$2:$K$4570,9,0)</f>
        <v>1</v>
      </c>
      <c r="H3501">
        <f>VLOOKUP(A3501,'Лицевые счета'!$A$2:$K$4570,10,0)</f>
        <v>92</v>
      </c>
      <c r="I3501" t="str">
        <f>VLOOKUP(A3501,'Лицевые счета'!$A$2:$K$4570,6,0)</f>
        <v>ФЛ</v>
      </c>
      <c r="J3501">
        <f>IF(AND(C3501=0,I3501="ФЛ"),G3501*H3501,"")</f>
        <v>92</v>
      </c>
      <c r="K3501" t="str">
        <f>IF(AND(C3501&gt;0,E3501="Нет показаний",I3501="ФЛ"),G3501*H3501,"")</f>
        <v/>
      </c>
    </row>
    <row r="3502" spans="1:11" x14ac:dyDescent="0.25">
      <c r="A3502" s="7">
        <v>444914</v>
      </c>
      <c r="B3502" s="7">
        <f>VLOOKUP(A3502,'Лицевые счета'!$A$1:$K$4570,2,0)</f>
        <v>431550</v>
      </c>
      <c r="C3502">
        <f>COUNTIF('ИПУ и ОКПУ'!$A$2:$A$3258,A3502)</f>
        <v>0</v>
      </c>
      <c r="D3502" t="str">
        <f>IF(C3502&gt;0,VLOOKUP(A3502,'ИПУ и ОКПУ'!$A$1:$O$3258,9,0),"")</f>
        <v/>
      </c>
      <c r="E3502" t="str">
        <f>IF(C3502&gt;0,IF(VLOOKUP(A3502,'ИПУ и ОКПУ'!$A$1:$O$3258,14,0)="Нет показаний","Нет показаний",""),"")</f>
        <v/>
      </c>
      <c r="F3502" t="str">
        <f>IF(AND(C3502&gt;0),SUMIF('ИПУ и ОКПУ'!$A$2:$A$3258,A3502,'ИПУ и ОКПУ'!$O$2:$O$3258),"")</f>
        <v/>
      </c>
      <c r="G3502">
        <f>VLOOKUP(A3502,'Лицевые счета'!$A$2:$K$4570,9,0)</f>
        <v>1</v>
      </c>
      <c r="H3502">
        <f>VLOOKUP(A3502,'Лицевые счета'!$A$2:$K$4570,10,0)</f>
        <v>92</v>
      </c>
      <c r="I3502" t="str">
        <f>VLOOKUP(A3502,'Лицевые счета'!$A$2:$K$4570,6,0)</f>
        <v>ФЛ</v>
      </c>
      <c r="J3502">
        <f>IF(AND(C3502=0,I3502="ФЛ"),G3502*H3502,"")</f>
        <v>92</v>
      </c>
      <c r="K3502" t="str">
        <f>IF(AND(C3502&gt;0,E3502="Нет показаний",I3502="ФЛ"),G3502*H3502,"")</f>
        <v/>
      </c>
    </row>
    <row r="3503" spans="1:11" x14ac:dyDescent="0.25">
      <c r="A3503" s="7">
        <v>444915</v>
      </c>
      <c r="B3503" s="7">
        <f>VLOOKUP(A3503,'Лицевые счета'!$A$1:$K$4570,2,0)</f>
        <v>431550</v>
      </c>
      <c r="C3503">
        <f>COUNTIF('ИПУ и ОКПУ'!$A$2:$A$3258,A3503)</f>
        <v>0</v>
      </c>
      <c r="D3503" t="str">
        <f>IF(C3503&gt;0,VLOOKUP(A3503,'ИПУ и ОКПУ'!$A$1:$O$3258,9,0),"")</f>
        <v/>
      </c>
      <c r="E3503" t="str">
        <f>IF(C3503&gt;0,IF(VLOOKUP(A3503,'ИПУ и ОКПУ'!$A$1:$O$3258,14,0)="Нет показаний","Нет показаний",""),"")</f>
        <v/>
      </c>
      <c r="F3503" t="str">
        <f>IF(AND(C3503&gt;0),SUMIF('ИПУ и ОКПУ'!$A$2:$A$3258,A3503,'ИПУ и ОКПУ'!$O$2:$O$3258),"")</f>
        <v/>
      </c>
      <c r="G3503">
        <f>VLOOKUP(A3503,'Лицевые счета'!$A$2:$K$4570,9,0)</f>
        <v>1</v>
      </c>
      <c r="H3503">
        <f>VLOOKUP(A3503,'Лицевые счета'!$A$2:$K$4570,10,0)</f>
        <v>92</v>
      </c>
      <c r="I3503" t="str">
        <f>VLOOKUP(A3503,'Лицевые счета'!$A$2:$K$4570,6,0)</f>
        <v>ФЛ</v>
      </c>
      <c r="J3503">
        <f>IF(AND(C3503=0,I3503="ФЛ"),G3503*H3503,"")</f>
        <v>92</v>
      </c>
      <c r="K3503" t="str">
        <f>IF(AND(C3503&gt;0,E3503="Нет показаний",I3503="ФЛ"),G3503*H3503,"")</f>
        <v/>
      </c>
    </row>
    <row r="3504" spans="1:11" x14ac:dyDescent="0.25">
      <c r="A3504" s="7">
        <v>444917</v>
      </c>
      <c r="B3504" s="7">
        <f>VLOOKUP(A3504,'Лицевые счета'!$A$1:$K$4570,2,0)</f>
        <v>431550</v>
      </c>
      <c r="C3504">
        <f>COUNTIF('ИПУ и ОКПУ'!$A$2:$A$3258,A3504)</f>
        <v>0</v>
      </c>
      <c r="D3504" t="str">
        <f>IF(C3504&gt;0,VLOOKUP(A3504,'ИПУ и ОКПУ'!$A$1:$O$3258,9,0),"")</f>
        <v/>
      </c>
      <c r="E3504" t="str">
        <f>IF(C3504&gt;0,IF(VLOOKUP(A3504,'ИПУ и ОКПУ'!$A$1:$O$3258,14,0)="Нет показаний","Нет показаний",""),"")</f>
        <v/>
      </c>
      <c r="F3504" t="str">
        <f>IF(AND(C3504&gt;0),SUMIF('ИПУ и ОКПУ'!$A$2:$A$3258,A3504,'ИПУ и ОКПУ'!$O$2:$O$3258),"")</f>
        <v/>
      </c>
      <c r="G3504">
        <f>VLOOKUP(A3504,'Лицевые счета'!$A$2:$K$4570,9,0)</f>
        <v>1</v>
      </c>
      <c r="H3504">
        <f>VLOOKUP(A3504,'Лицевые счета'!$A$2:$K$4570,10,0)</f>
        <v>92</v>
      </c>
      <c r="I3504" t="str">
        <f>VLOOKUP(A3504,'Лицевые счета'!$A$2:$K$4570,6,0)</f>
        <v>ФЛ</v>
      </c>
      <c r="J3504">
        <f>IF(AND(C3504=0,I3504="ФЛ"),G3504*H3504,"")</f>
        <v>92</v>
      </c>
      <c r="K3504" t="str">
        <f>IF(AND(C3504&gt;0,E3504="Нет показаний",I3504="ФЛ"),G3504*H3504,"")</f>
        <v/>
      </c>
    </row>
    <row r="3505" spans="1:11" x14ac:dyDescent="0.25">
      <c r="A3505" s="7">
        <v>444918</v>
      </c>
      <c r="B3505" s="7">
        <f>VLOOKUP(A3505,'Лицевые счета'!$A$1:$K$4570,2,0)</f>
        <v>431550</v>
      </c>
      <c r="C3505">
        <f>COUNTIF('ИПУ и ОКПУ'!$A$2:$A$3258,A3505)</f>
        <v>1</v>
      </c>
      <c r="D3505" t="str">
        <f>IF(C3505&gt;0,VLOOKUP(A3505,'ИПУ и ОКПУ'!$A$1:$O$3258,9,0),"")</f>
        <v>Одноставочный</v>
      </c>
      <c r="E3505" t="str">
        <f>IF(C3505&gt;0,IF(VLOOKUP(A3505,'ИПУ и ОКПУ'!$A$1:$O$3258,14,0)="Нет показаний","Нет показаний",""),"")</f>
        <v/>
      </c>
      <c r="F3505">
        <f>IF(AND(C3505&gt;0),SUMIF('ИПУ и ОКПУ'!$A$2:$A$3258,A3505,'ИПУ и ОКПУ'!$O$2:$O$3258),"")</f>
        <v>63.75</v>
      </c>
      <c r="G3505">
        <f>VLOOKUP(A3505,'Лицевые счета'!$A$2:$K$4570,9,0)</f>
        <v>1</v>
      </c>
      <c r="H3505">
        <f>VLOOKUP(A3505,'Лицевые счета'!$A$2:$K$4570,10,0)</f>
        <v>92</v>
      </c>
      <c r="I3505" t="str">
        <f>VLOOKUP(A3505,'Лицевые счета'!$A$2:$K$4570,6,0)</f>
        <v>ФЛ</v>
      </c>
      <c r="J3505" t="str">
        <f>IF(AND(C3505=0,I3505="ФЛ"),G3505*H3505,"")</f>
        <v/>
      </c>
      <c r="K3505" t="str">
        <f>IF(AND(C3505&gt;0,E3505="Нет показаний",I3505="ФЛ"),G3505*H3505,"")</f>
        <v/>
      </c>
    </row>
    <row r="3506" spans="1:11" x14ac:dyDescent="0.25">
      <c r="A3506" s="7">
        <v>444919</v>
      </c>
      <c r="B3506" s="7">
        <f>VLOOKUP(A3506,'Лицевые счета'!$A$1:$K$4570,2,0)</f>
        <v>431550</v>
      </c>
      <c r="C3506">
        <f>COUNTIF('ИПУ и ОКПУ'!$A$2:$A$3258,A3506)</f>
        <v>1</v>
      </c>
      <c r="D3506" t="str">
        <f>IF(C3506&gt;0,VLOOKUP(A3506,'ИПУ и ОКПУ'!$A$1:$O$3258,9,0),"")</f>
        <v>Одноставочный</v>
      </c>
      <c r="E3506" t="str">
        <f>IF(C3506&gt;0,IF(VLOOKUP(A3506,'ИПУ и ОКПУ'!$A$1:$O$3258,14,0)="Нет показаний","Нет показаний",""),"")</f>
        <v/>
      </c>
      <c r="F3506">
        <f>IF(AND(C3506&gt;0),SUMIF('ИПУ и ОКПУ'!$A$2:$A$3258,A3506,'ИПУ и ОКПУ'!$O$2:$O$3258),"")</f>
        <v>63.75</v>
      </c>
      <c r="G3506">
        <f>VLOOKUP(A3506,'Лицевые счета'!$A$2:$K$4570,9,0)</f>
        <v>1</v>
      </c>
      <c r="H3506">
        <f>VLOOKUP(A3506,'Лицевые счета'!$A$2:$K$4570,10,0)</f>
        <v>92</v>
      </c>
      <c r="I3506" t="str">
        <f>VLOOKUP(A3506,'Лицевые счета'!$A$2:$K$4570,6,0)</f>
        <v>ФЛ</v>
      </c>
      <c r="J3506" t="str">
        <f>IF(AND(C3506=0,I3506="ФЛ"),G3506*H3506,"")</f>
        <v/>
      </c>
      <c r="K3506" t="str">
        <f>IF(AND(C3506&gt;0,E3506="Нет показаний",I3506="ФЛ"),G3506*H3506,"")</f>
        <v/>
      </c>
    </row>
    <row r="3507" spans="1:11" x14ac:dyDescent="0.25">
      <c r="A3507" s="7">
        <v>444922</v>
      </c>
      <c r="B3507" s="7">
        <f>VLOOKUP(A3507,'Лицевые счета'!$A$1:$K$4570,2,0)</f>
        <v>431550</v>
      </c>
      <c r="C3507">
        <f>COUNTIF('ИПУ и ОКПУ'!$A$2:$A$3258,A3507)</f>
        <v>0</v>
      </c>
      <c r="D3507" t="str">
        <f>IF(C3507&gt;0,VLOOKUP(A3507,'ИПУ и ОКПУ'!$A$1:$O$3258,9,0),"")</f>
        <v/>
      </c>
      <c r="E3507" t="str">
        <f>IF(C3507&gt;0,IF(VLOOKUP(A3507,'ИПУ и ОКПУ'!$A$1:$O$3258,14,0)="Нет показаний","Нет показаний",""),"")</f>
        <v/>
      </c>
      <c r="F3507" t="str">
        <f>IF(AND(C3507&gt;0),SUMIF('ИПУ и ОКПУ'!$A$2:$A$3258,A3507,'ИПУ и ОКПУ'!$O$2:$O$3258),"")</f>
        <v/>
      </c>
      <c r="G3507">
        <f>VLOOKUP(A3507,'Лицевые счета'!$A$2:$K$4570,9,0)</f>
        <v>1</v>
      </c>
      <c r="H3507">
        <f>VLOOKUP(A3507,'Лицевые счета'!$A$2:$K$4570,10,0)</f>
        <v>92</v>
      </c>
      <c r="I3507" t="str">
        <f>VLOOKUP(A3507,'Лицевые счета'!$A$2:$K$4570,6,0)</f>
        <v>ФЛ</v>
      </c>
      <c r="J3507">
        <f>IF(AND(C3507=0,I3507="ФЛ"),G3507*H3507,"")</f>
        <v>92</v>
      </c>
      <c r="K3507" t="str">
        <f>IF(AND(C3507&gt;0,E3507="Нет показаний",I3507="ФЛ"),G3507*H3507,"")</f>
        <v/>
      </c>
    </row>
    <row r="3508" spans="1:11" x14ac:dyDescent="0.25">
      <c r="A3508" s="7">
        <v>444923</v>
      </c>
      <c r="B3508" s="7">
        <f>VLOOKUP(A3508,'Лицевые счета'!$A$1:$K$4570,2,0)</f>
        <v>431550</v>
      </c>
      <c r="C3508">
        <f>COUNTIF('ИПУ и ОКПУ'!$A$2:$A$3258,A3508)</f>
        <v>0</v>
      </c>
      <c r="D3508" t="str">
        <f>IF(C3508&gt;0,VLOOKUP(A3508,'ИПУ и ОКПУ'!$A$1:$O$3258,9,0),"")</f>
        <v/>
      </c>
      <c r="E3508" t="str">
        <f>IF(C3508&gt;0,IF(VLOOKUP(A3508,'ИПУ и ОКПУ'!$A$1:$O$3258,14,0)="Нет показаний","Нет показаний",""),"")</f>
        <v/>
      </c>
      <c r="F3508" t="str">
        <f>IF(AND(C3508&gt;0),SUMIF('ИПУ и ОКПУ'!$A$2:$A$3258,A3508,'ИПУ и ОКПУ'!$O$2:$O$3258),"")</f>
        <v/>
      </c>
      <c r="G3508">
        <f>VLOOKUP(A3508,'Лицевые счета'!$A$2:$K$4570,9,0)</f>
        <v>1</v>
      </c>
      <c r="H3508">
        <f>VLOOKUP(A3508,'Лицевые счета'!$A$2:$K$4570,10,0)</f>
        <v>92</v>
      </c>
      <c r="I3508" t="str">
        <f>VLOOKUP(A3508,'Лицевые счета'!$A$2:$K$4570,6,0)</f>
        <v>ФЛ</v>
      </c>
      <c r="J3508">
        <f>IF(AND(C3508=0,I3508="ФЛ"),G3508*H3508,"")</f>
        <v>92</v>
      </c>
      <c r="K3508" t="str">
        <f>IF(AND(C3508&gt;0,E3508="Нет показаний",I3508="ФЛ"),G3508*H3508,"")</f>
        <v/>
      </c>
    </row>
    <row r="3509" spans="1:11" x14ac:dyDescent="0.25">
      <c r="A3509" s="7">
        <v>444924</v>
      </c>
      <c r="B3509" s="7">
        <f>VLOOKUP(A3509,'Лицевые счета'!$A$1:$K$4570,2,0)</f>
        <v>431550</v>
      </c>
      <c r="C3509">
        <f>COUNTIF('ИПУ и ОКПУ'!$A$2:$A$3258,A3509)</f>
        <v>0</v>
      </c>
      <c r="D3509" t="str">
        <f>IF(C3509&gt;0,VLOOKUP(A3509,'ИПУ и ОКПУ'!$A$1:$O$3258,9,0),"")</f>
        <v/>
      </c>
      <c r="E3509" t="str">
        <f>IF(C3509&gt;0,IF(VLOOKUP(A3509,'ИПУ и ОКПУ'!$A$1:$O$3258,14,0)="Нет показаний","Нет показаний",""),"")</f>
        <v/>
      </c>
      <c r="F3509" t="str">
        <f>IF(AND(C3509&gt;0),SUMIF('ИПУ и ОКПУ'!$A$2:$A$3258,A3509,'ИПУ и ОКПУ'!$O$2:$O$3258),"")</f>
        <v/>
      </c>
      <c r="G3509">
        <f>VLOOKUP(A3509,'Лицевые счета'!$A$2:$K$4570,9,0)</f>
        <v>1</v>
      </c>
      <c r="H3509">
        <f>VLOOKUP(A3509,'Лицевые счета'!$A$2:$K$4570,10,0)</f>
        <v>92</v>
      </c>
      <c r="I3509" t="str">
        <f>VLOOKUP(A3509,'Лицевые счета'!$A$2:$K$4570,6,0)</f>
        <v>ФЛ</v>
      </c>
      <c r="J3509">
        <f>IF(AND(C3509=0,I3509="ФЛ"),G3509*H3509,"")</f>
        <v>92</v>
      </c>
      <c r="K3509" t="str">
        <f>IF(AND(C3509&gt;0,E3509="Нет показаний",I3509="ФЛ"),G3509*H3509,"")</f>
        <v/>
      </c>
    </row>
    <row r="3510" spans="1:11" x14ac:dyDescent="0.25">
      <c r="A3510" s="7">
        <v>444925</v>
      </c>
      <c r="B3510" s="7">
        <f>VLOOKUP(A3510,'Лицевые счета'!$A$1:$K$4570,2,0)</f>
        <v>431550</v>
      </c>
      <c r="C3510">
        <f>COUNTIF('ИПУ и ОКПУ'!$A$2:$A$3258,A3510)</f>
        <v>0</v>
      </c>
      <c r="D3510" t="str">
        <f>IF(C3510&gt;0,VLOOKUP(A3510,'ИПУ и ОКПУ'!$A$1:$O$3258,9,0),"")</f>
        <v/>
      </c>
      <c r="E3510" t="str">
        <f>IF(C3510&gt;0,IF(VLOOKUP(A3510,'ИПУ и ОКПУ'!$A$1:$O$3258,14,0)="Нет показаний","Нет показаний",""),"")</f>
        <v/>
      </c>
      <c r="F3510" t="str">
        <f>IF(AND(C3510&gt;0),SUMIF('ИПУ и ОКПУ'!$A$2:$A$3258,A3510,'ИПУ и ОКПУ'!$O$2:$O$3258),"")</f>
        <v/>
      </c>
      <c r="G3510">
        <f>VLOOKUP(A3510,'Лицевые счета'!$A$2:$K$4570,9,0)</f>
        <v>1</v>
      </c>
      <c r="H3510">
        <f>VLOOKUP(A3510,'Лицевые счета'!$A$2:$K$4570,10,0)</f>
        <v>92</v>
      </c>
      <c r="I3510" t="str">
        <f>VLOOKUP(A3510,'Лицевые счета'!$A$2:$K$4570,6,0)</f>
        <v>ФЛ</v>
      </c>
      <c r="J3510">
        <f>IF(AND(C3510=0,I3510="ФЛ"),G3510*H3510,"")</f>
        <v>92</v>
      </c>
      <c r="K3510" t="str">
        <f>IF(AND(C3510&gt;0,E3510="Нет показаний",I3510="ФЛ"),G3510*H3510,"")</f>
        <v/>
      </c>
    </row>
    <row r="3511" spans="1:11" x14ac:dyDescent="0.25">
      <c r="A3511" s="7">
        <v>444926</v>
      </c>
      <c r="B3511" s="7">
        <f>VLOOKUP(A3511,'Лицевые счета'!$A$1:$K$4570,2,0)</f>
        <v>431550</v>
      </c>
      <c r="C3511">
        <f>COUNTIF('ИПУ и ОКПУ'!$A$2:$A$3258,A3511)</f>
        <v>0</v>
      </c>
      <c r="D3511" t="str">
        <f>IF(C3511&gt;0,VLOOKUP(A3511,'ИПУ и ОКПУ'!$A$1:$O$3258,9,0),"")</f>
        <v/>
      </c>
      <c r="E3511" t="str">
        <f>IF(C3511&gt;0,IF(VLOOKUP(A3511,'ИПУ и ОКПУ'!$A$1:$O$3258,14,0)="Нет показаний","Нет показаний",""),"")</f>
        <v/>
      </c>
      <c r="F3511" t="str">
        <f>IF(AND(C3511&gt;0),SUMIF('ИПУ и ОКПУ'!$A$2:$A$3258,A3511,'ИПУ и ОКПУ'!$O$2:$O$3258),"")</f>
        <v/>
      </c>
      <c r="G3511">
        <f>VLOOKUP(A3511,'Лицевые счета'!$A$2:$K$4570,9,0)</f>
        <v>1</v>
      </c>
      <c r="H3511">
        <f>VLOOKUP(A3511,'Лицевые счета'!$A$2:$K$4570,10,0)</f>
        <v>92</v>
      </c>
      <c r="I3511" t="str">
        <f>VLOOKUP(A3511,'Лицевые счета'!$A$2:$K$4570,6,0)</f>
        <v>ФЛ</v>
      </c>
      <c r="J3511">
        <f>IF(AND(C3511=0,I3511="ФЛ"),G3511*H3511,"")</f>
        <v>92</v>
      </c>
      <c r="K3511" t="str">
        <f>IF(AND(C3511&gt;0,E3511="Нет показаний",I3511="ФЛ"),G3511*H3511,"")</f>
        <v/>
      </c>
    </row>
    <row r="3512" spans="1:11" x14ac:dyDescent="0.25">
      <c r="A3512" s="7">
        <v>444931</v>
      </c>
      <c r="B3512" s="7">
        <f>VLOOKUP(A3512,'Лицевые счета'!$A$1:$K$4570,2,0)</f>
        <v>431550</v>
      </c>
      <c r="C3512">
        <f>COUNTIF('ИПУ и ОКПУ'!$A$2:$A$3258,A3512)</f>
        <v>1</v>
      </c>
      <c r="D3512" t="str">
        <f>IF(C3512&gt;0,VLOOKUP(A3512,'ИПУ и ОКПУ'!$A$1:$O$3258,9,0),"")</f>
        <v>Одноставочный</v>
      </c>
      <c r="E3512" t="str">
        <f>IF(C3512&gt;0,IF(VLOOKUP(A3512,'ИПУ и ОКПУ'!$A$1:$O$3258,14,0)="Нет показаний","Нет показаний",""),"")</f>
        <v>Нет показаний</v>
      </c>
      <c r="F3512">
        <f>IF(AND(C3512&gt;0),SUMIF('ИПУ и ОКПУ'!$A$2:$A$3258,A3512,'ИПУ и ОКПУ'!$O$2:$O$3258),"")</f>
        <v>0</v>
      </c>
      <c r="G3512">
        <f>VLOOKUP(A3512,'Лицевые счета'!$A$2:$K$4570,9,0)</f>
        <v>1</v>
      </c>
      <c r="H3512">
        <f>VLOOKUP(A3512,'Лицевые счета'!$A$2:$K$4570,10,0)</f>
        <v>92</v>
      </c>
      <c r="I3512" t="str">
        <f>VLOOKUP(A3512,'Лицевые счета'!$A$2:$K$4570,6,0)</f>
        <v>ФЛ</v>
      </c>
      <c r="J3512" t="str">
        <f>IF(AND(C3512=0,I3512="ФЛ"),G3512*H3512,"")</f>
        <v/>
      </c>
      <c r="K3512">
        <f>IF(AND(C3512&gt;0,E3512="Нет показаний",I3512="ФЛ"),G3512*H3512,"")</f>
        <v>92</v>
      </c>
    </row>
    <row r="3513" spans="1:11" x14ac:dyDescent="0.25">
      <c r="A3513" s="7">
        <v>444932</v>
      </c>
      <c r="B3513" s="7">
        <f>VLOOKUP(A3513,'Лицевые счета'!$A$1:$K$4570,2,0)</f>
        <v>431550</v>
      </c>
      <c r="C3513">
        <f>COUNTIF('ИПУ и ОКПУ'!$A$2:$A$3258,A3513)</f>
        <v>1</v>
      </c>
      <c r="D3513" t="str">
        <f>IF(C3513&gt;0,VLOOKUP(A3513,'ИПУ и ОКПУ'!$A$1:$O$3258,9,0),"")</f>
        <v>Одноставочный</v>
      </c>
      <c r="E3513" t="str">
        <f>IF(C3513&gt;0,IF(VLOOKUP(A3513,'ИПУ и ОКПУ'!$A$1:$O$3258,14,0)="Нет показаний","Нет показаний",""),"")</f>
        <v>Нет показаний</v>
      </c>
      <c r="F3513">
        <f>IF(AND(C3513&gt;0),SUMIF('ИПУ и ОКПУ'!$A$2:$A$3258,A3513,'ИПУ и ОКПУ'!$O$2:$O$3258),"")</f>
        <v>0</v>
      </c>
      <c r="G3513">
        <f>VLOOKUP(A3513,'Лицевые счета'!$A$2:$K$4570,9,0)</f>
        <v>1</v>
      </c>
      <c r="H3513">
        <f>VLOOKUP(A3513,'Лицевые счета'!$A$2:$K$4570,10,0)</f>
        <v>92</v>
      </c>
      <c r="I3513" t="str">
        <f>VLOOKUP(A3513,'Лицевые счета'!$A$2:$K$4570,6,0)</f>
        <v>ФЛ</v>
      </c>
      <c r="J3513" t="str">
        <f>IF(AND(C3513=0,I3513="ФЛ"),G3513*H3513,"")</f>
        <v/>
      </c>
      <c r="K3513">
        <f>IF(AND(C3513&gt;0,E3513="Нет показаний",I3513="ФЛ"),G3513*H3513,"")</f>
        <v>92</v>
      </c>
    </row>
    <row r="3514" spans="1:11" x14ac:dyDescent="0.25">
      <c r="A3514" s="7">
        <v>444935</v>
      </c>
      <c r="B3514" s="7">
        <f>VLOOKUP(A3514,'Лицевые счета'!$A$1:$K$4570,2,0)</f>
        <v>431550</v>
      </c>
      <c r="C3514">
        <f>COUNTIF('ИПУ и ОКПУ'!$A$2:$A$3258,A3514)</f>
        <v>0</v>
      </c>
      <c r="D3514" t="str">
        <f>IF(C3514&gt;0,VLOOKUP(A3514,'ИПУ и ОКПУ'!$A$1:$O$3258,9,0),"")</f>
        <v/>
      </c>
      <c r="E3514" t="str">
        <f>IF(C3514&gt;0,IF(VLOOKUP(A3514,'ИПУ и ОКПУ'!$A$1:$O$3258,14,0)="Нет показаний","Нет показаний",""),"")</f>
        <v/>
      </c>
      <c r="F3514" t="str">
        <f>IF(AND(C3514&gt;0),SUMIF('ИПУ и ОКПУ'!$A$2:$A$3258,A3514,'ИПУ и ОКПУ'!$O$2:$O$3258),"")</f>
        <v/>
      </c>
      <c r="G3514">
        <f>VLOOKUP(A3514,'Лицевые счета'!$A$2:$K$4570,9,0)</f>
        <v>1</v>
      </c>
      <c r="H3514">
        <f>VLOOKUP(A3514,'Лицевые счета'!$A$2:$K$4570,10,0)</f>
        <v>92</v>
      </c>
      <c r="I3514" t="str">
        <f>VLOOKUP(A3514,'Лицевые счета'!$A$2:$K$4570,6,0)</f>
        <v>ФЛ</v>
      </c>
      <c r="J3514">
        <f>IF(AND(C3514=0,I3514="ФЛ"),G3514*H3514,"")</f>
        <v>92</v>
      </c>
      <c r="K3514" t="str">
        <f>IF(AND(C3514&gt;0,E3514="Нет показаний",I3514="ФЛ"),G3514*H3514,"")</f>
        <v/>
      </c>
    </row>
    <row r="3515" spans="1:11" x14ac:dyDescent="0.25">
      <c r="A3515" s="7">
        <v>444938</v>
      </c>
      <c r="B3515" s="7">
        <f>VLOOKUP(A3515,'Лицевые счета'!$A$1:$K$4570,2,0)</f>
        <v>431550</v>
      </c>
      <c r="C3515">
        <f>COUNTIF('ИПУ и ОКПУ'!$A$2:$A$3258,A3515)</f>
        <v>0</v>
      </c>
      <c r="D3515" t="str">
        <f>IF(C3515&gt;0,VLOOKUP(A3515,'ИПУ и ОКПУ'!$A$1:$O$3258,9,0),"")</f>
        <v/>
      </c>
      <c r="E3515" t="str">
        <f>IF(C3515&gt;0,IF(VLOOKUP(A3515,'ИПУ и ОКПУ'!$A$1:$O$3258,14,0)="Нет показаний","Нет показаний",""),"")</f>
        <v/>
      </c>
      <c r="F3515" t="str">
        <f>IF(AND(C3515&gt;0),SUMIF('ИПУ и ОКПУ'!$A$2:$A$3258,A3515,'ИПУ и ОКПУ'!$O$2:$O$3258),"")</f>
        <v/>
      </c>
      <c r="G3515">
        <f>VLOOKUP(A3515,'Лицевые счета'!$A$2:$K$4570,9,0)</f>
        <v>1</v>
      </c>
      <c r="H3515">
        <f>VLOOKUP(A3515,'Лицевые счета'!$A$2:$K$4570,10,0)</f>
        <v>92</v>
      </c>
      <c r="I3515" t="str">
        <f>VLOOKUP(A3515,'Лицевые счета'!$A$2:$K$4570,6,0)</f>
        <v>ФЛ</v>
      </c>
      <c r="J3515">
        <f>IF(AND(C3515=0,I3515="ФЛ"),G3515*H3515,"")</f>
        <v>92</v>
      </c>
      <c r="K3515" t="str">
        <f>IF(AND(C3515&gt;0,E3515="Нет показаний",I3515="ФЛ"),G3515*H3515,"")</f>
        <v/>
      </c>
    </row>
    <row r="3516" spans="1:11" x14ac:dyDescent="0.25">
      <c r="A3516" s="7">
        <v>444940</v>
      </c>
      <c r="B3516" s="7">
        <f>VLOOKUP(A3516,'Лицевые счета'!$A$1:$K$4570,2,0)</f>
        <v>431550</v>
      </c>
      <c r="C3516">
        <f>COUNTIF('ИПУ и ОКПУ'!$A$2:$A$3258,A3516)</f>
        <v>1</v>
      </c>
      <c r="D3516" t="str">
        <f>IF(C3516&gt;0,VLOOKUP(A3516,'ИПУ и ОКПУ'!$A$1:$O$3258,9,0),"")</f>
        <v>Одноставочный</v>
      </c>
      <c r="E3516" t="str">
        <f>IF(C3516&gt;0,IF(VLOOKUP(A3516,'ИПУ и ОКПУ'!$A$1:$O$3258,14,0)="Нет показаний","Нет показаний",""),"")</f>
        <v>Нет показаний</v>
      </c>
      <c r="F3516">
        <f>IF(AND(C3516&gt;0),SUMIF('ИПУ и ОКПУ'!$A$2:$A$3258,A3516,'ИПУ и ОКПУ'!$O$2:$O$3258),"")</f>
        <v>0</v>
      </c>
      <c r="G3516">
        <f>VLOOKUP(A3516,'Лицевые счета'!$A$2:$K$4570,9,0)</f>
        <v>1</v>
      </c>
      <c r="H3516">
        <f>VLOOKUP(A3516,'Лицевые счета'!$A$2:$K$4570,10,0)</f>
        <v>92</v>
      </c>
      <c r="I3516" t="str">
        <f>VLOOKUP(A3516,'Лицевые счета'!$A$2:$K$4570,6,0)</f>
        <v>ФЛ</v>
      </c>
      <c r="J3516" t="str">
        <f>IF(AND(C3516=0,I3516="ФЛ"),G3516*H3516,"")</f>
        <v/>
      </c>
      <c r="K3516">
        <f>IF(AND(C3516&gt;0,E3516="Нет показаний",I3516="ФЛ"),G3516*H3516,"")</f>
        <v>92</v>
      </c>
    </row>
    <row r="3517" spans="1:11" x14ac:dyDescent="0.25">
      <c r="A3517" s="7">
        <v>444943</v>
      </c>
      <c r="B3517" s="7">
        <f>VLOOKUP(A3517,'Лицевые счета'!$A$1:$K$4570,2,0)</f>
        <v>431550</v>
      </c>
      <c r="C3517">
        <f>COUNTIF('ИПУ и ОКПУ'!$A$2:$A$3258,A3517)</f>
        <v>0</v>
      </c>
      <c r="D3517" t="str">
        <f>IF(C3517&gt;0,VLOOKUP(A3517,'ИПУ и ОКПУ'!$A$1:$O$3258,9,0),"")</f>
        <v/>
      </c>
      <c r="E3517" t="str">
        <f>IF(C3517&gt;0,IF(VLOOKUP(A3517,'ИПУ и ОКПУ'!$A$1:$O$3258,14,0)="Нет показаний","Нет показаний",""),"")</f>
        <v/>
      </c>
      <c r="F3517" t="str">
        <f>IF(AND(C3517&gt;0),SUMIF('ИПУ и ОКПУ'!$A$2:$A$3258,A3517,'ИПУ и ОКПУ'!$O$2:$O$3258),"")</f>
        <v/>
      </c>
      <c r="G3517">
        <f>VLOOKUP(A3517,'Лицевые счета'!$A$2:$K$4570,9,0)</f>
        <v>1</v>
      </c>
      <c r="H3517">
        <f>VLOOKUP(A3517,'Лицевые счета'!$A$2:$K$4570,10,0)</f>
        <v>92</v>
      </c>
      <c r="I3517" t="str">
        <f>VLOOKUP(A3517,'Лицевые счета'!$A$2:$K$4570,6,0)</f>
        <v>ФЛ</v>
      </c>
      <c r="J3517">
        <f>IF(AND(C3517=0,I3517="ФЛ"),G3517*H3517,"")</f>
        <v>92</v>
      </c>
      <c r="K3517" t="str">
        <f>IF(AND(C3517&gt;0,E3517="Нет показаний",I3517="ФЛ"),G3517*H3517,"")</f>
        <v/>
      </c>
    </row>
    <row r="3518" spans="1:11" x14ac:dyDescent="0.25">
      <c r="A3518" s="7">
        <v>444944</v>
      </c>
      <c r="B3518" s="7">
        <f>VLOOKUP(A3518,'Лицевые счета'!$A$1:$K$4570,2,0)</f>
        <v>431550</v>
      </c>
      <c r="C3518">
        <f>COUNTIF('ИПУ и ОКПУ'!$A$2:$A$3258,A3518)</f>
        <v>0</v>
      </c>
      <c r="D3518" t="str">
        <f>IF(C3518&gt;0,VLOOKUP(A3518,'ИПУ и ОКПУ'!$A$1:$O$3258,9,0),"")</f>
        <v/>
      </c>
      <c r="E3518" t="str">
        <f>IF(C3518&gt;0,IF(VLOOKUP(A3518,'ИПУ и ОКПУ'!$A$1:$O$3258,14,0)="Нет показаний","Нет показаний",""),"")</f>
        <v/>
      </c>
      <c r="F3518" t="str">
        <f>IF(AND(C3518&gt;0),SUMIF('ИПУ и ОКПУ'!$A$2:$A$3258,A3518,'ИПУ и ОКПУ'!$O$2:$O$3258),"")</f>
        <v/>
      </c>
      <c r="G3518">
        <f>VLOOKUP(A3518,'Лицевые счета'!$A$2:$K$4570,9,0)</f>
        <v>1</v>
      </c>
      <c r="H3518">
        <f>VLOOKUP(A3518,'Лицевые счета'!$A$2:$K$4570,10,0)</f>
        <v>92</v>
      </c>
      <c r="I3518" t="str">
        <f>VLOOKUP(A3518,'Лицевые счета'!$A$2:$K$4570,6,0)</f>
        <v>ФЛ</v>
      </c>
      <c r="J3518">
        <f>IF(AND(C3518=0,I3518="ФЛ"),G3518*H3518,"")</f>
        <v>92</v>
      </c>
      <c r="K3518" t="str">
        <f>IF(AND(C3518&gt;0,E3518="Нет показаний",I3518="ФЛ"),G3518*H3518,"")</f>
        <v/>
      </c>
    </row>
    <row r="3519" spans="1:11" x14ac:dyDescent="0.25">
      <c r="A3519" s="7">
        <v>444949</v>
      </c>
      <c r="B3519" s="7">
        <f>VLOOKUP(A3519,'Лицевые счета'!$A$1:$K$4570,2,0)</f>
        <v>431550</v>
      </c>
      <c r="C3519">
        <f>COUNTIF('ИПУ и ОКПУ'!$A$2:$A$3258,A3519)</f>
        <v>1</v>
      </c>
      <c r="D3519" t="str">
        <f>IF(C3519&gt;0,VLOOKUP(A3519,'ИПУ и ОКПУ'!$A$1:$O$3258,9,0),"")</f>
        <v>Одноставочный</v>
      </c>
      <c r="E3519" t="str">
        <f>IF(C3519&gt;0,IF(VLOOKUP(A3519,'ИПУ и ОКПУ'!$A$1:$O$3258,14,0)="Нет показаний","Нет показаний",""),"")</f>
        <v/>
      </c>
      <c r="F3519">
        <f>IF(AND(C3519&gt;0),SUMIF('ИПУ и ОКПУ'!$A$2:$A$3258,A3519,'ИПУ и ОКПУ'!$O$2:$O$3258),"")</f>
        <v>200</v>
      </c>
      <c r="G3519">
        <f>VLOOKUP(A3519,'Лицевые счета'!$A$2:$K$4570,9,0)</f>
        <v>1</v>
      </c>
      <c r="H3519">
        <f>VLOOKUP(A3519,'Лицевые счета'!$A$2:$K$4570,10,0)</f>
        <v>145.4</v>
      </c>
      <c r="I3519" t="str">
        <f>VLOOKUP(A3519,'Лицевые счета'!$A$2:$K$4570,6,0)</f>
        <v>ФЛ</v>
      </c>
      <c r="J3519" t="str">
        <f>IF(AND(C3519=0,I3519="ФЛ"),G3519*H3519,"")</f>
        <v/>
      </c>
      <c r="K3519" t="str">
        <f>IF(AND(C3519&gt;0,E3519="Нет показаний",I3519="ФЛ"),G3519*H3519,"")</f>
        <v/>
      </c>
    </row>
    <row r="3520" spans="1:11" x14ac:dyDescent="0.25">
      <c r="A3520" s="7">
        <v>444952</v>
      </c>
      <c r="B3520" s="7">
        <f>VLOOKUP(A3520,'Лицевые счета'!$A$1:$K$4570,2,0)</f>
        <v>431550</v>
      </c>
      <c r="C3520">
        <f>COUNTIF('ИПУ и ОКПУ'!$A$2:$A$3258,A3520)</f>
        <v>1</v>
      </c>
      <c r="D3520" t="str">
        <f>IF(C3520&gt;0,VLOOKUP(A3520,'ИПУ и ОКПУ'!$A$1:$O$3258,9,0),"")</f>
        <v>Одноставочный</v>
      </c>
      <c r="E3520" t="str">
        <f>IF(C3520&gt;0,IF(VLOOKUP(A3520,'ИПУ и ОКПУ'!$A$1:$O$3258,14,0)="Нет показаний","Нет показаний",""),"")</f>
        <v/>
      </c>
      <c r="F3520">
        <f>IF(AND(C3520&gt;0),SUMIF('ИПУ и ОКПУ'!$A$2:$A$3258,A3520,'ИПУ и ОКПУ'!$O$2:$O$3258),"")</f>
        <v>47</v>
      </c>
      <c r="G3520">
        <f>VLOOKUP(A3520,'Лицевые счета'!$A$2:$K$4570,9,0)</f>
        <v>1</v>
      </c>
      <c r="H3520">
        <f>VLOOKUP(A3520,'Лицевые счета'!$A$2:$K$4570,10,0)</f>
        <v>92</v>
      </c>
      <c r="I3520" t="str">
        <f>VLOOKUP(A3520,'Лицевые счета'!$A$2:$K$4570,6,0)</f>
        <v>ФЛ</v>
      </c>
      <c r="J3520" t="str">
        <f>IF(AND(C3520=0,I3520="ФЛ"),G3520*H3520,"")</f>
        <v/>
      </c>
      <c r="K3520" t="str">
        <f>IF(AND(C3520&gt;0,E3520="Нет показаний",I3520="ФЛ"),G3520*H3520,"")</f>
        <v/>
      </c>
    </row>
    <row r="3521" spans="1:11" x14ac:dyDescent="0.25">
      <c r="A3521" s="7">
        <v>444953</v>
      </c>
      <c r="B3521" s="7">
        <f>VLOOKUP(A3521,'Лицевые счета'!$A$1:$K$4570,2,0)</f>
        <v>431550</v>
      </c>
      <c r="C3521">
        <f>COUNTIF('ИПУ и ОКПУ'!$A$2:$A$3258,A3521)</f>
        <v>1</v>
      </c>
      <c r="D3521" t="str">
        <f>IF(C3521&gt;0,VLOOKUP(A3521,'ИПУ и ОКПУ'!$A$1:$O$3258,9,0),"")</f>
        <v>Одноставочный</v>
      </c>
      <c r="E3521" t="str">
        <f>IF(C3521&gt;0,IF(VLOOKUP(A3521,'ИПУ и ОКПУ'!$A$1:$O$3258,14,0)="Нет показаний","Нет показаний",""),"")</f>
        <v/>
      </c>
      <c r="F3521">
        <f>IF(AND(C3521&gt;0),SUMIF('ИПУ и ОКПУ'!$A$2:$A$3258,A3521,'ИПУ и ОКПУ'!$O$2:$O$3258),"")</f>
        <v>47</v>
      </c>
      <c r="G3521">
        <f>VLOOKUP(A3521,'Лицевые счета'!$A$2:$K$4570,9,0)</f>
        <v>1</v>
      </c>
      <c r="H3521">
        <f>VLOOKUP(A3521,'Лицевые счета'!$A$2:$K$4570,10,0)</f>
        <v>92</v>
      </c>
      <c r="I3521" t="str">
        <f>VLOOKUP(A3521,'Лицевые счета'!$A$2:$K$4570,6,0)</f>
        <v>ФЛ</v>
      </c>
      <c r="J3521" t="str">
        <f>IF(AND(C3521=0,I3521="ФЛ"),G3521*H3521,"")</f>
        <v/>
      </c>
      <c r="K3521" t="str">
        <f>IF(AND(C3521&gt;0,E3521="Нет показаний",I3521="ФЛ"),G3521*H3521,"")</f>
        <v/>
      </c>
    </row>
    <row r="3522" spans="1:11" x14ac:dyDescent="0.25">
      <c r="A3522" s="7">
        <v>444958</v>
      </c>
      <c r="B3522" s="7">
        <f>VLOOKUP(A3522,'Лицевые счета'!$A$1:$K$4570,2,0)</f>
        <v>431550</v>
      </c>
      <c r="C3522">
        <f>COUNTIF('ИПУ и ОКПУ'!$A$2:$A$3258,A3522)</f>
        <v>1</v>
      </c>
      <c r="D3522" t="str">
        <f>IF(C3522&gt;0,VLOOKUP(A3522,'ИПУ и ОКПУ'!$A$1:$O$3258,9,0),"")</f>
        <v>Одноставочный</v>
      </c>
      <c r="E3522" t="str">
        <f>IF(C3522&gt;0,IF(VLOOKUP(A3522,'ИПУ и ОКПУ'!$A$1:$O$3258,14,0)="Нет показаний","Нет показаний",""),"")</f>
        <v/>
      </c>
      <c r="F3522">
        <f>IF(AND(C3522&gt;0),SUMIF('ИПУ и ОКПУ'!$A$2:$A$3258,A3522,'ИПУ и ОКПУ'!$O$2:$O$3258),"")</f>
        <v>70.89999999999975</v>
      </c>
      <c r="G3522">
        <f>VLOOKUP(A3522,'Лицевые счета'!$A$2:$K$4570,9,0)</f>
        <v>1</v>
      </c>
      <c r="H3522">
        <f>VLOOKUP(A3522,'Лицевые счета'!$A$2:$K$4570,10,0)</f>
        <v>92</v>
      </c>
      <c r="I3522" t="str">
        <f>VLOOKUP(A3522,'Лицевые счета'!$A$2:$K$4570,6,0)</f>
        <v>ФЛ</v>
      </c>
      <c r="J3522" t="str">
        <f>IF(AND(C3522=0,I3522="ФЛ"),G3522*H3522,"")</f>
        <v/>
      </c>
      <c r="K3522" t="str">
        <f>IF(AND(C3522&gt;0,E3522="Нет показаний",I3522="ФЛ"),G3522*H3522,"")</f>
        <v/>
      </c>
    </row>
    <row r="3523" spans="1:11" x14ac:dyDescent="0.25">
      <c r="A3523" s="7">
        <v>444960</v>
      </c>
      <c r="B3523" s="7">
        <f>VLOOKUP(A3523,'Лицевые счета'!$A$1:$K$4570,2,0)</f>
        <v>431550</v>
      </c>
      <c r="C3523">
        <f>COUNTIF('ИПУ и ОКПУ'!$A$2:$A$3258,A3523)</f>
        <v>1</v>
      </c>
      <c r="D3523" t="str">
        <f>IF(C3523&gt;0,VLOOKUP(A3523,'ИПУ и ОКПУ'!$A$1:$O$3258,9,0),"")</f>
        <v>Одноставочный</v>
      </c>
      <c r="E3523" t="str">
        <f>IF(C3523&gt;0,IF(VLOOKUP(A3523,'ИПУ и ОКПУ'!$A$1:$O$3258,14,0)="Нет показаний","Нет показаний",""),"")</f>
        <v/>
      </c>
      <c r="F3523">
        <f>IF(AND(C3523&gt;0),SUMIF('ИПУ и ОКПУ'!$A$2:$A$3258,A3523,'ИПУ и ОКПУ'!$O$2:$O$3258),"")</f>
        <v>70.89999999999975</v>
      </c>
      <c r="G3523">
        <f>VLOOKUP(A3523,'Лицевые счета'!$A$2:$K$4570,9,0)</f>
        <v>1</v>
      </c>
      <c r="H3523">
        <f>VLOOKUP(A3523,'Лицевые счета'!$A$2:$K$4570,10,0)</f>
        <v>118.7</v>
      </c>
      <c r="I3523" t="str">
        <f>VLOOKUP(A3523,'Лицевые счета'!$A$2:$K$4570,6,0)</f>
        <v>ФЛ</v>
      </c>
      <c r="J3523" t="str">
        <f>IF(AND(C3523=0,I3523="ФЛ"),G3523*H3523,"")</f>
        <v/>
      </c>
      <c r="K3523" t="str">
        <f>IF(AND(C3523&gt;0,E3523="Нет показаний",I3523="ФЛ"),G3523*H3523,"")</f>
        <v/>
      </c>
    </row>
    <row r="3524" spans="1:11" x14ac:dyDescent="0.25">
      <c r="A3524" s="7">
        <v>444965</v>
      </c>
      <c r="B3524" s="7">
        <f>VLOOKUP(A3524,'Лицевые счета'!$A$1:$K$4570,2,0)</f>
        <v>431550</v>
      </c>
      <c r="C3524">
        <f>COUNTIF('ИПУ и ОКПУ'!$A$2:$A$3258,A3524)</f>
        <v>0</v>
      </c>
      <c r="D3524" t="str">
        <f>IF(C3524&gt;0,VLOOKUP(A3524,'ИПУ и ОКПУ'!$A$1:$O$3258,9,0),"")</f>
        <v/>
      </c>
      <c r="E3524" t="str">
        <f>IF(C3524&gt;0,IF(VLOOKUP(A3524,'ИПУ и ОКПУ'!$A$1:$O$3258,14,0)="Нет показаний","Нет показаний",""),"")</f>
        <v/>
      </c>
      <c r="F3524" t="str">
        <f>IF(AND(C3524&gt;0),SUMIF('ИПУ и ОКПУ'!$A$2:$A$3258,A3524,'ИПУ и ОКПУ'!$O$2:$O$3258),"")</f>
        <v/>
      </c>
      <c r="G3524">
        <f>VLOOKUP(A3524,'Лицевые счета'!$A$2:$K$4570,9,0)</f>
        <v>1</v>
      </c>
      <c r="H3524">
        <f>VLOOKUP(A3524,'Лицевые счета'!$A$2:$K$4570,10,0)</f>
        <v>118.7</v>
      </c>
      <c r="I3524" t="str">
        <f>VLOOKUP(A3524,'Лицевые счета'!$A$2:$K$4570,6,0)</f>
        <v>ФЛ</v>
      </c>
      <c r="J3524">
        <f>IF(AND(C3524=0,I3524="ФЛ"),G3524*H3524,"")</f>
        <v>118.7</v>
      </c>
      <c r="K3524" t="str">
        <f>IF(AND(C3524&gt;0,E3524="Нет показаний",I3524="ФЛ"),G3524*H3524,"")</f>
        <v/>
      </c>
    </row>
    <row r="3525" spans="1:11" x14ac:dyDescent="0.25">
      <c r="A3525" s="7">
        <v>444968</v>
      </c>
      <c r="B3525" s="7">
        <f>VLOOKUP(A3525,'Лицевые счета'!$A$1:$K$4570,2,0)</f>
        <v>431550</v>
      </c>
      <c r="C3525">
        <f>COUNTIF('ИПУ и ОКПУ'!$A$2:$A$3258,A3525)</f>
        <v>1</v>
      </c>
      <c r="D3525" t="str">
        <f>IF(C3525&gt;0,VLOOKUP(A3525,'ИПУ и ОКПУ'!$A$1:$O$3258,9,0),"")</f>
        <v>Одноставочный</v>
      </c>
      <c r="E3525" t="str">
        <f>IF(C3525&gt;0,IF(VLOOKUP(A3525,'ИПУ и ОКПУ'!$A$1:$O$3258,14,0)="Нет показаний","Нет показаний",""),"")</f>
        <v/>
      </c>
      <c r="F3525">
        <f>IF(AND(C3525&gt;0),SUMIF('ИПУ и ОКПУ'!$A$2:$A$3258,A3525,'ИПУ и ОКПУ'!$O$2:$O$3258),"")</f>
        <v>5</v>
      </c>
      <c r="G3525">
        <f>VLOOKUP(A3525,'Лицевые счета'!$A$2:$K$4570,9,0)</f>
        <v>1</v>
      </c>
      <c r="H3525">
        <f>VLOOKUP(A3525,'Лицевые счета'!$A$2:$K$4570,10,0)</f>
        <v>92</v>
      </c>
      <c r="I3525" t="str">
        <f>VLOOKUP(A3525,'Лицевые счета'!$A$2:$K$4570,6,0)</f>
        <v>ФЛ</v>
      </c>
      <c r="J3525" t="str">
        <f>IF(AND(C3525=0,I3525="ФЛ"),G3525*H3525,"")</f>
        <v/>
      </c>
      <c r="K3525" t="str">
        <f>IF(AND(C3525&gt;0,E3525="Нет показаний",I3525="ФЛ"),G3525*H3525,"")</f>
        <v/>
      </c>
    </row>
    <row r="3526" spans="1:11" x14ac:dyDescent="0.25">
      <c r="A3526" s="7">
        <v>444971</v>
      </c>
      <c r="B3526" s="7">
        <f>VLOOKUP(A3526,'Лицевые счета'!$A$1:$K$4570,2,0)</f>
        <v>431550</v>
      </c>
      <c r="C3526">
        <f>COUNTIF('ИПУ и ОКПУ'!$A$2:$A$3258,A3526)</f>
        <v>1</v>
      </c>
      <c r="D3526" t="str">
        <f>IF(C3526&gt;0,VLOOKUP(A3526,'ИПУ и ОКПУ'!$A$1:$O$3258,9,0),"")</f>
        <v>Одноставочный</v>
      </c>
      <c r="E3526" t="str">
        <f>IF(C3526&gt;0,IF(VLOOKUP(A3526,'ИПУ и ОКПУ'!$A$1:$O$3258,14,0)="Нет показаний","Нет показаний",""),"")</f>
        <v/>
      </c>
      <c r="F3526">
        <f>IF(AND(C3526&gt;0),SUMIF('ИПУ и ОКПУ'!$A$2:$A$3258,A3526,'ИПУ и ОКПУ'!$O$2:$O$3258),"")</f>
        <v>70.89999999999975</v>
      </c>
      <c r="G3526">
        <f>VLOOKUP(A3526,'Лицевые счета'!$A$2:$K$4570,9,0)</f>
        <v>1</v>
      </c>
      <c r="H3526">
        <f>VLOOKUP(A3526,'Лицевые счета'!$A$2:$K$4570,10,0)</f>
        <v>92</v>
      </c>
      <c r="I3526" t="str">
        <f>VLOOKUP(A3526,'Лицевые счета'!$A$2:$K$4570,6,0)</f>
        <v>ФЛ</v>
      </c>
      <c r="J3526" t="str">
        <f>IF(AND(C3526=0,I3526="ФЛ"),G3526*H3526,"")</f>
        <v/>
      </c>
      <c r="K3526" t="str">
        <f>IF(AND(C3526&gt;0,E3526="Нет показаний",I3526="ФЛ"),G3526*H3526,"")</f>
        <v/>
      </c>
    </row>
    <row r="3527" spans="1:11" x14ac:dyDescent="0.25">
      <c r="A3527" s="7">
        <v>444973</v>
      </c>
      <c r="B3527" s="7">
        <f>VLOOKUP(A3527,'Лицевые счета'!$A$1:$K$4570,2,0)</f>
        <v>431550</v>
      </c>
      <c r="C3527">
        <f>COUNTIF('ИПУ и ОКПУ'!$A$2:$A$3258,A3527)</f>
        <v>2</v>
      </c>
      <c r="D3527" t="str">
        <f>IF(C3527&gt;0,VLOOKUP(A3527,'ИПУ и ОКПУ'!$A$1:$O$3258,9,0),"")</f>
        <v>Одноставочный</v>
      </c>
      <c r="E3527" t="str">
        <f>IF(C3527&gt;0,IF(VLOOKUP(A3527,'ИПУ и ОКПУ'!$A$1:$O$3258,14,0)="Нет показаний","Нет показаний",""),"")</f>
        <v>Нет показаний</v>
      </c>
      <c r="F3527">
        <f>IF(AND(C3527&gt;0),SUMIF('ИПУ и ОКПУ'!$A$2:$A$3258,A3527,'ИПУ и ОКПУ'!$O$2:$O$3258),"")</f>
        <v>0</v>
      </c>
      <c r="G3527">
        <f>VLOOKUP(A3527,'Лицевые счета'!$A$2:$K$4570,9,0)</f>
        <v>1</v>
      </c>
      <c r="H3527">
        <f>VLOOKUP(A3527,'Лицевые счета'!$A$2:$K$4570,10,0)</f>
        <v>118.7</v>
      </c>
      <c r="I3527" t="str">
        <f>VLOOKUP(A3527,'Лицевые счета'!$A$2:$K$4570,6,0)</f>
        <v>ФЛ</v>
      </c>
      <c r="J3527" t="str">
        <f>IF(AND(C3527=0,I3527="ФЛ"),G3527*H3527,"")</f>
        <v/>
      </c>
      <c r="K3527">
        <f>IF(AND(C3527&gt;0,E3527="Нет показаний",I3527="ФЛ"),G3527*H3527,"")</f>
        <v>118.7</v>
      </c>
    </row>
    <row r="3528" spans="1:11" x14ac:dyDescent="0.25">
      <c r="A3528" s="7">
        <v>444978</v>
      </c>
      <c r="B3528" s="7">
        <f>VLOOKUP(A3528,'Лицевые счета'!$A$1:$K$4570,2,0)</f>
        <v>431550</v>
      </c>
      <c r="C3528">
        <f>COUNTIF('ИПУ и ОКПУ'!$A$2:$A$3258,A3528)</f>
        <v>0</v>
      </c>
      <c r="D3528" t="str">
        <f>IF(C3528&gt;0,VLOOKUP(A3528,'ИПУ и ОКПУ'!$A$1:$O$3258,9,0),"")</f>
        <v/>
      </c>
      <c r="E3528" t="str">
        <f>IF(C3528&gt;0,IF(VLOOKUP(A3528,'ИПУ и ОКПУ'!$A$1:$O$3258,14,0)="Нет показаний","Нет показаний",""),"")</f>
        <v/>
      </c>
      <c r="F3528" t="str">
        <f>IF(AND(C3528&gt;0),SUMIF('ИПУ и ОКПУ'!$A$2:$A$3258,A3528,'ИПУ и ОКПУ'!$O$2:$O$3258),"")</f>
        <v/>
      </c>
      <c r="G3528">
        <f>VLOOKUP(A3528,'Лицевые счета'!$A$2:$K$4570,9,0)</f>
        <v>1</v>
      </c>
      <c r="H3528">
        <f>VLOOKUP(A3528,'Лицевые счета'!$A$2:$K$4570,10,0)</f>
        <v>118.7</v>
      </c>
      <c r="I3528" t="str">
        <f>VLOOKUP(A3528,'Лицевые счета'!$A$2:$K$4570,6,0)</f>
        <v>ФЛ</v>
      </c>
      <c r="J3528">
        <f>IF(AND(C3528=0,I3528="ФЛ"),G3528*H3528,"")</f>
        <v>118.7</v>
      </c>
      <c r="K3528" t="str">
        <f>IF(AND(C3528&gt;0,E3528="Нет показаний",I3528="ФЛ"),G3528*H3528,"")</f>
        <v/>
      </c>
    </row>
    <row r="3529" spans="1:11" x14ac:dyDescent="0.25">
      <c r="A3529" s="7">
        <v>444980</v>
      </c>
      <c r="B3529" s="7">
        <f>VLOOKUP(A3529,'Лицевые счета'!$A$1:$K$4570,2,0)</f>
        <v>431550</v>
      </c>
      <c r="C3529">
        <f>COUNTIF('ИПУ и ОКПУ'!$A$2:$A$3258,A3529)</f>
        <v>0</v>
      </c>
      <c r="D3529" t="str">
        <f>IF(C3529&gt;0,VLOOKUP(A3529,'ИПУ и ОКПУ'!$A$1:$O$3258,9,0),"")</f>
        <v/>
      </c>
      <c r="E3529" t="str">
        <f>IF(C3529&gt;0,IF(VLOOKUP(A3529,'ИПУ и ОКПУ'!$A$1:$O$3258,14,0)="Нет показаний","Нет показаний",""),"")</f>
        <v/>
      </c>
      <c r="F3529" t="str">
        <f>IF(AND(C3529&gt;0),SUMIF('ИПУ и ОКПУ'!$A$2:$A$3258,A3529,'ИПУ и ОКПУ'!$O$2:$O$3258),"")</f>
        <v/>
      </c>
      <c r="G3529">
        <f>VLOOKUP(A3529,'Лицевые счета'!$A$2:$K$4570,9,0)</f>
        <v>1</v>
      </c>
      <c r="H3529">
        <f>VLOOKUP(A3529,'Лицевые счета'!$A$2:$K$4570,10,0)</f>
        <v>92</v>
      </c>
      <c r="I3529" t="str">
        <f>VLOOKUP(A3529,'Лицевые счета'!$A$2:$K$4570,6,0)</f>
        <v>ФЛ</v>
      </c>
      <c r="J3529">
        <f>IF(AND(C3529=0,I3529="ФЛ"),G3529*H3529,"")</f>
        <v>92</v>
      </c>
      <c r="K3529" t="str">
        <f>IF(AND(C3529&gt;0,E3529="Нет показаний",I3529="ФЛ"),G3529*H3529,"")</f>
        <v/>
      </c>
    </row>
    <row r="3530" spans="1:11" x14ac:dyDescent="0.25">
      <c r="A3530" s="7">
        <v>444981</v>
      </c>
      <c r="B3530" s="7">
        <f>VLOOKUP(A3530,'Лицевые счета'!$A$1:$K$4570,2,0)</f>
        <v>431550</v>
      </c>
      <c r="C3530">
        <f>COUNTIF('ИПУ и ОКПУ'!$A$2:$A$3258,A3530)</f>
        <v>0</v>
      </c>
      <c r="D3530" t="str">
        <f>IF(C3530&gt;0,VLOOKUP(A3530,'ИПУ и ОКПУ'!$A$1:$O$3258,9,0),"")</f>
        <v/>
      </c>
      <c r="E3530" t="str">
        <f>IF(C3530&gt;0,IF(VLOOKUP(A3530,'ИПУ и ОКПУ'!$A$1:$O$3258,14,0)="Нет показаний","Нет показаний",""),"")</f>
        <v/>
      </c>
      <c r="F3530" t="str">
        <f>IF(AND(C3530&gt;0),SUMIF('ИПУ и ОКПУ'!$A$2:$A$3258,A3530,'ИПУ и ОКПУ'!$O$2:$O$3258),"")</f>
        <v/>
      </c>
      <c r="G3530">
        <f>VLOOKUP(A3530,'Лицевые счета'!$A$2:$K$4570,9,0)</f>
        <v>1</v>
      </c>
      <c r="H3530">
        <f>VLOOKUP(A3530,'Лицевые счета'!$A$2:$K$4570,10,0)</f>
        <v>92</v>
      </c>
      <c r="I3530" t="str">
        <f>VLOOKUP(A3530,'Лицевые счета'!$A$2:$K$4570,6,0)</f>
        <v>ФЛ</v>
      </c>
      <c r="J3530">
        <f>IF(AND(C3530=0,I3530="ФЛ"),G3530*H3530,"")</f>
        <v>92</v>
      </c>
      <c r="K3530" t="str">
        <f>IF(AND(C3530&gt;0,E3530="Нет показаний",I3530="ФЛ"),G3530*H3530,"")</f>
        <v/>
      </c>
    </row>
    <row r="3531" spans="1:11" x14ac:dyDescent="0.25">
      <c r="A3531" s="7">
        <v>444982</v>
      </c>
      <c r="B3531" s="7">
        <f>VLOOKUP(A3531,'Лицевые счета'!$A$1:$K$4570,2,0)</f>
        <v>431550</v>
      </c>
      <c r="C3531">
        <f>COUNTIF('ИПУ и ОКПУ'!$A$2:$A$3258,A3531)</f>
        <v>0</v>
      </c>
      <c r="D3531" t="str">
        <f>IF(C3531&gt;0,VLOOKUP(A3531,'ИПУ и ОКПУ'!$A$1:$O$3258,9,0),"")</f>
        <v/>
      </c>
      <c r="E3531" t="str">
        <f>IF(C3531&gt;0,IF(VLOOKUP(A3531,'ИПУ и ОКПУ'!$A$1:$O$3258,14,0)="Нет показаний","Нет показаний",""),"")</f>
        <v/>
      </c>
      <c r="F3531" t="str">
        <f>IF(AND(C3531&gt;0),SUMIF('ИПУ и ОКПУ'!$A$2:$A$3258,A3531,'ИПУ и ОКПУ'!$O$2:$O$3258),"")</f>
        <v/>
      </c>
      <c r="G3531">
        <f>VLOOKUP(A3531,'Лицевые счета'!$A$2:$K$4570,9,0)</f>
        <v>1</v>
      </c>
      <c r="H3531">
        <f>VLOOKUP(A3531,'Лицевые счета'!$A$2:$K$4570,10,0)</f>
        <v>92</v>
      </c>
      <c r="I3531" t="str">
        <f>VLOOKUP(A3531,'Лицевые счета'!$A$2:$K$4570,6,0)</f>
        <v>ФЛ</v>
      </c>
      <c r="J3531">
        <f>IF(AND(C3531=0,I3531="ФЛ"),G3531*H3531,"")</f>
        <v>92</v>
      </c>
      <c r="K3531" t="str">
        <f>IF(AND(C3531&gt;0,E3531="Нет показаний",I3531="ФЛ"),G3531*H3531,"")</f>
        <v/>
      </c>
    </row>
    <row r="3532" spans="1:11" x14ac:dyDescent="0.25">
      <c r="A3532" s="7">
        <v>444988</v>
      </c>
      <c r="B3532" s="7">
        <f>VLOOKUP(A3532,'Лицевые счета'!$A$1:$K$4570,2,0)</f>
        <v>431550</v>
      </c>
      <c r="C3532">
        <f>COUNTIF('ИПУ и ОКПУ'!$A$2:$A$3258,A3532)</f>
        <v>0</v>
      </c>
      <c r="D3532" t="str">
        <f>IF(C3532&gt;0,VLOOKUP(A3532,'ИПУ и ОКПУ'!$A$1:$O$3258,9,0),"")</f>
        <v/>
      </c>
      <c r="E3532" t="str">
        <f>IF(C3532&gt;0,IF(VLOOKUP(A3532,'ИПУ и ОКПУ'!$A$1:$O$3258,14,0)="Нет показаний","Нет показаний",""),"")</f>
        <v/>
      </c>
      <c r="F3532" t="str">
        <f>IF(AND(C3532&gt;0),SUMIF('ИПУ и ОКПУ'!$A$2:$A$3258,A3532,'ИПУ и ОКПУ'!$O$2:$O$3258),"")</f>
        <v/>
      </c>
      <c r="G3532">
        <f>VLOOKUP(A3532,'Лицевые счета'!$A$2:$K$4570,9,0)</f>
        <v>1</v>
      </c>
      <c r="H3532">
        <f>VLOOKUP(A3532,'Лицевые счета'!$A$2:$K$4570,10,0)</f>
        <v>92</v>
      </c>
      <c r="I3532" t="str">
        <f>VLOOKUP(A3532,'Лицевые счета'!$A$2:$K$4570,6,0)</f>
        <v>ФЛ</v>
      </c>
      <c r="J3532">
        <f>IF(AND(C3532=0,I3532="ФЛ"),G3532*H3532,"")</f>
        <v>92</v>
      </c>
      <c r="K3532" t="str">
        <f>IF(AND(C3532&gt;0,E3532="Нет показаний",I3532="ФЛ"),G3532*H3532,"")</f>
        <v/>
      </c>
    </row>
    <row r="3533" spans="1:11" x14ac:dyDescent="0.25">
      <c r="A3533" s="7">
        <v>444995</v>
      </c>
      <c r="B3533" s="7">
        <f>VLOOKUP(A3533,'Лицевые счета'!$A$1:$K$4570,2,0)</f>
        <v>431550</v>
      </c>
      <c r="C3533">
        <f>COUNTIF('ИПУ и ОКПУ'!$A$2:$A$3258,A3533)</f>
        <v>0</v>
      </c>
      <c r="D3533" t="str">
        <f>IF(C3533&gt;0,VLOOKUP(A3533,'ИПУ и ОКПУ'!$A$1:$O$3258,9,0),"")</f>
        <v/>
      </c>
      <c r="E3533" t="str">
        <f>IF(C3533&gt;0,IF(VLOOKUP(A3533,'ИПУ и ОКПУ'!$A$1:$O$3258,14,0)="Нет показаний","Нет показаний",""),"")</f>
        <v/>
      </c>
      <c r="F3533" t="str">
        <f>IF(AND(C3533&gt;0),SUMIF('ИПУ и ОКПУ'!$A$2:$A$3258,A3533,'ИПУ и ОКПУ'!$O$2:$O$3258),"")</f>
        <v/>
      </c>
      <c r="G3533">
        <f>VLOOKUP(A3533,'Лицевые счета'!$A$2:$K$4570,9,0)</f>
        <v>1</v>
      </c>
      <c r="H3533">
        <f>VLOOKUP(A3533,'Лицевые счета'!$A$2:$K$4570,10,0)</f>
        <v>118.7</v>
      </c>
      <c r="I3533" t="str">
        <f>VLOOKUP(A3533,'Лицевые счета'!$A$2:$K$4570,6,0)</f>
        <v>ФЛ</v>
      </c>
      <c r="J3533">
        <f>IF(AND(C3533=0,I3533="ФЛ"),G3533*H3533,"")</f>
        <v>118.7</v>
      </c>
      <c r="K3533" t="str">
        <f>IF(AND(C3533&gt;0,E3533="Нет показаний",I3533="ФЛ"),G3533*H3533,"")</f>
        <v/>
      </c>
    </row>
    <row r="3534" spans="1:11" x14ac:dyDescent="0.25">
      <c r="A3534" s="7">
        <v>444997</v>
      </c>
      <c r="B3534" s="7">
        <f>VLOOKUP(A3534,'Лицевые счета'!$A$1:$K$4570,2,0)</f>
        <v>431550</v>
      </c>
      <c r="C3534">
        <f>COUNTIF('ИПУ и ОКПУ'!$A$2:$A$3258,A3534)</f>
        <v>0</v>
      </c>
      <c r="D3534" t="str">
        <f>IF(C3534&gt;0,VLOOKUP(A3534,'ИПУ и ОКПУ'!$A$1:$O$3258,9,0),"")</f>
        <v/>
      </c>
      <c r="E3534" t="str">
        <f>IF(C3534&gt;0,IF(VLOOKUP(A3534,'ИПУ и ОКПУ'!$A$1:$O$3258,14,0)="Нет показаний","Нет показаний",""),"")</f>
        <v/>
      </c>
      <c r="F3534" t="str">
        <f>IF(AND(C3534&gt;0),SUMIF('ИПУ и ОКПУ'!$A$2:$A$3258,A3534,'ИПУ и ОКПУ'!$O$2:$O$3258),"")</f>
        <v/>
      </c>
      <c r="G3534">
        <f>VLOOKUP(A3534,'Лицевые счета'!$A$2:$K$4570,9,0)</f>
        <v>1</v>
      </c>
      <c r="H3534">
        <f>VLOOKUP(A3534,'Лицевые счета'!$A$2:$K$4570,10,0)</f>
        <v>92</v>
      </c>
      <c r="I3534" t="str">
        <f>VLOOKUP(A3534,'Лицевые счета'!$A$2:$K$4570,6,0)</f>
        <v>ФЛ</v>
      </c>
      <c r="J3534">
        <f>IF(AND(C3534=0,I3534="ФЛ"),G3534*H3534,"")</f>
        <v>92</v>
      </c>
      <c r="K3534" t="str">
        <f>IF(AND(C3534&gt;0,E3534="Нет показаний",I3534="ФЛ"),G3534*H3534,"")</f>
        <v/>
      </c>
    </row>
    <row r="3535" spans="1:11" x14ac:dyDescent="0.25">
      <c r="A3535" s="7">
        <v>445002</v>
      </c>
      <c r="B3535" s="7">
        <f>VLOOKUP(A3535,'Лицевые счета'!$A$1:$K$4570,2,0)</f>
        <v>431550</v>
      </c>
      <c r="C3535">
        <f>COUNTIF('ИПУ и ОКПУ'!$A$2:$A$3258,A3535)</f>
        <v>0</v>
      </c>
      <c r="D3535" t="str">
        <f>IF(C3535&gt;0,VLOOKUP(A3535,'ИПУ и ОКПУ'!$A$1:$O$3258,9,0),"")</f>
        <v/>
      </c>
      <c r="E3535" t="str">
        <f>IF(C3535&gt;0,IF(VLOOKUP(A3535,'ИПУ и ОКПУ'!$A$1:$O$3258,14,0)="Нет показаний","Нет показаний",""),"")</f>
        <v/>
      </c>
      <c r="F3535" t="str">
        <f>IF(AND(C3535&gt;0),SUMIF('ИПУ и ОКПУ'!$A$2:$A$3258,A3535,'ИПУ и ОКПУ'!$O$2:$O$3258),"")</f>
        <v/>
      </c>
      <c r="G3535">
        <f>VLOOKUP(A3535,'Лицевые счета'!$A$2:$K$4570,9,0)</f>
        <v>1</v>
      </c>
      <c r="H3535">
        <f>VLOOKUP(A3535,'Лицевые счета'!$A$2:$K$4570,10,0)</f>
        <v>92</v>
      </c>
      <c r="I3535" t="str">
        <f>VLOOKUP(A3535,'Лицевые счета'!$A$2:$K$4570,6,0)</f>
        <v>ФЛ</v>
      </c>
      <c r="J3535">
        <f>IF(AND(C3535=0,I3535="ФЛ"),G3535*H3535,"")</f>
        <v>92</v>
      </c>
      <c r="K3535" t="str">
        <f>IF(AND(C3535&gt;0,E3535="Нет показаний",I3535="ФЛ"),G3535*H3535,"")</f>
        <v/>
      </c>
    </row>
    <row r="3536" spans="1:11" x14ac:dyDescent="0.25">
      <c r="A3536" s="7">
        <v>445004</v>
      </c>
      <c r="B3536" s="7">
        <f>VLOOKUP(A3536,'Лицевые счета'!$A$1:$K$4570,2,0)</f>
        <v>431550</v>
      </c>
      <c r="C3536">
        <f>COUNTIF('ИПУ и ОКПУ'!$A$2:$A$3258,A3536)</f>
        <v>0</v>
      </c>
      <c r="D3536" t="str">
        <f>IF(C3536&gt;0,VLOOKUP(A3536,'ИПУ и ОКПУ'!$A$1:$O$3258,9,0),"")</f>
        <v/>
      </c>
      <c r="E3536" t="str">
        <f>IF(C3536&gt;0,IF(VLOOKUP(A3536,'ИПУ и ОКПУ'!$A$1:$O$3258,14,0)="Нет показаний","Нет показаний",""),"")</f>
        <v/>
      </c>
      <c r="F3536" t="str">
        <f>IF(AND(C3536&gt;0),SUMIF('ИПУ и ОКПУ'!$A$2:$A$3258,A3536,'ИПУ и ОКПУ'!$O$2:$O$3258),"")</f>
        <v/>
      </c>
      <c r="G3536">
        <f>VLOOKUP(A3536,'Лицевые счета'!$A$2:$K$4570,9,0)</f>
        <v>1</v>
      </c>
      <c r="H3536">
        <f>VLOOKUP(A3536,'Лицевые счета'!$A$2:$K$4570,10,0)</f>
        <v>92</v>
      </c>
      <c r="I3536" t="str">
        <f>VLOOKUP(A3536,'Лицевые счета'!$A$2:$K$4570,6,0)</f>
        <v>ФЛ</v>
      </c>
      <c r="J3536">
        <f>IF(AND(C3536=0,I3536="ФЛ"),G3536*H3536,"")</f>
        <v>92</v>
      </c>
      <c r="K3536" t="str">
        <f>IF(AND(C3536&gt;0,E3536="Нет показаний",I3536="ФЛ"),G3536*H3536,"")</f>
        <v/>
      </c>
    </row>
    <row r="3537" spans="1:11" x14ac:dyDescent="0.25">
      <c r="A3537" s="7">
        <v>445010</v>
      </c>
      <c r="B3537" s="7">
        <f>VLOOKUP(A3537,'Лицевые счета'!$A$1:$K$4570,2,0)</f>
        <v>431550</v>
      </c>
      <c r="C3537">
        <f>COUNTIF('ИПУ и ОКПУ'!$A$2:$A$3258,A3537)</f>
        <v>0</v>
      </c>
      <c r="D3537" t="str">
        <f>IF(C3537&gt;0,VLOOKUP(A3537,'ИПУ и ОКПУ'!$A$1:$O$3258,9,0),"")</f>
        <v/>
      </c>
      <c r="E3537" t="str">
        <f>IF(C3537&gt;0,IF(VLOOKUP(A3537,'ИПУ и ОКПУ'!$A$1:$O$3258,14,0)="Нет показаний","Нет показаний",""),"")</f>
        <v/>
      </c>
      <c r="F3537" t="str">
        <f>IF(AND(C3537&gt;0),SUMIF('ИПУ и ОКПУ'!$A$2:$A$3258,A3537,'ИПУ и ОКПУ'!$O$2:$O$3258),"")</f>
        <v/>
      </c>
      <c r="G3537">
        <f>VLOOKUP(A3537,'Лицевые счета'!$A$2:$K$4570,9,0)</f>
        <v>1</v>
      </c>
      <c r="H3537">
        <f>VLOOKUP(A3537,'Лицевые счета'!$A$2:$K$4570,10,0)</f>
        <v>92</v>
      </c>
      <c r="I3537" t="str">
        <f>VLOOKUP(A3537,'Лицевые счета'!$A$2:$K$4570,6,0)</f>
        <v>ФЛ</v>
      </c>
      <c r="J3537">
        <f>IF(AND(C3537=0,I3537="ФЛ"),G3537*H3537,"")</f>
        <v>92</v>
      </c>
      <c r="K3537" t="str">
        <f>IF(AND(C3537&gt;0,E3537="Нет показаний",I3537="ФЛ"),G3537*H3537,"")</f>
        <v/>
      </c>
    </row>
    <row r="3538" spans="1:11" x14ac:dyDescent="0.25">
      <c r="A3538" s="7">
        <v>445012</v>
      </c>
      <c r="B3538" s="7">
        <f>VLOOKUP(A3538,'Лицевые счета'!$A$1:$K$4570,2,0)</f>
        <v>431550</v>
      </c>
      <c r="C3538">
        <f>COUNTIF('ИПУ и ОКПУ'!$A$2:$A$3258,A3538)</f>
        <v>0</v>
      </c>
      <c r="D3538" t="str">
        <f>IF(C3538&gt;0,VLOOKUP(A3538,'ИПУ и ОКПУ'!$A$1:$O$3258,9,0),"")</f>
        <v/>
      </c>
      <c r="E3538" t="str">
        <f>IF(C3538&gt;0,IF(VLOOKUP(A3538,'ИПУ и ОКПУ'!$A$1:$O$3258,14,0)="Нет показаний","Нет показаний",""),"")</f>
        <v/>
      </c>
      <c r="F3538" t="str">
        <f>IF(AND(C3538&gt;0),SUMIF('ИПУ и ОКПУ'!$A$2:$A$3258,A3538,'ИПУ и ОКПУ'!$O$2:$O$3258),"")</f>
        <v/>
      </c>
      <c r="G3538">
        <f>VLOOKUP(A3538,'Лицевые счета'!$A$2:$K$4570,9,0)</f>
        <v>1</v>
      </c>
      <c r="H3538">
        <f>VLOOKUP(A3538,'Лицевые счета'!$A$2:$K$4570,10,0)</f>
        <v>92</v>
      </c>
      <c r="I3538" t="str">
        <f>VLOOKUP(A3538,'Лицевые счета'!$A$2:$K$4570,6,0)</f>
        <v>ФЛ</v>
      </c>
      <c r="J3538">
        <f>IF(AND(C3538=0,I3538="ФЛ"),G3538*H3538,"")</f>
        <v>92</v>
      </c>
      <c r="K3538" t="str">
        <f>IF(AND(C3538&gt;0,E3538="Нет показаний",I3538="ФЛ"),G3538*H3538,"")</f>
        <v/>
      </c>
    </row>
    <row r="3539" spans="1:11" x14ac:dyDescent="0.25">
      <c r="A3539" s="7">
        <v>445014</v>
      </c>
      <c r="B3539" s="7">
        <f>VLOOKUP(A3539,'Лицевые счета'!$A$1:$K$4570,2,0)</f>
        <v>431550</v>
      </c>
      <c r="C3539">
        <f>COUNTIF('ИПУ и ОКПУ'!$A$2:$A$3258,A3539)</f>
        <v>0</v>
      </c>
      <c r="D3539" t="str">
        <f>IF(C3539&gt;0,VLOOKUP(A3539,'ИПУ и ОКПУ'!$A$1:$O$3258,9,0),"")</f>
        <v/>
      </c>
      <c r="E3539" t="str">
        <f>IF(C3539&gt;0,IF(VLOOKUP(A3539,'ИПУ и ОКПУ'!$A$1:$O$3258,14,0)="Нет показаний","Нет показаний",""),"")</f>
        <v/>
      </c>
      <c r="F3539" t="str">
        <f>IF(AND(C3539&gt;0),SUMIF('ИПУ и ОКПУ'!$A$2:$A$3258,A3539,'ИПУ и ОКПУ'!$O$2:$O$3258),"")</f>
        <v/>
      </c>
      <c r="G3539">
        <f>VLOOKUP(A3539,'Лицевые счета'!$A$2:$K$4570,9,0)</f>
        <v>1</v>
      </c>
      <c r="H3539">
        <f>VLOOKUP(A3539,'Лицевые счета'!$A$2:$K$4570,10,0)</f>
        <v>92</v>
      </c>
      <c r="I3539" t="str">
        <f>VLOOKUP(A3539,'Лицевые счета'!$A$2:$K$4570,6,0)</f>
        <v>ФЛ</v>
      </c>
      <c r="J3539">
        <f>IF(AND(C3539=0,I3539="ФЛ"),G3539*H3539,"")</f>
        <v>92</v>
      </c>
      <c r="K3539" t="str">
        <f>IF(AND(C3539&gt;0,E3539="Нет показаний",I3539="ФЛ"),G3539*H3539,"")</f>
        <v/>
      </c>
    </row>
    <row r="3540" spans="1:11" x14ac:dyDescent="0.25">
      <c r="A3540" s="7">
        <v>445015</v>
      </c>
      <c r="B3540" s="7">
        <f>VLOOKUP(A3540,'Лицевые счета'!$A$1:$K$4570,2,0)</f>
        <v>431550</v>
      </c>
      <c r="C3540">
        <f>COUNTIF('ИПУ и ОКПУ'!$A$2:$A$3258,A3540)</f>
        <v>0</v>
      </c>
      <c r="D3540" t="str">
        <f>IF(C3540&gt;0,VLOOKUP(A3540,'ИПУ и ОКПУ'!$A$1:$O$3258,9,0),"")</f>
        <v/>
      </c>
      <c r="E3540" t="str">
        <f>IF(C3540&gt;0,IF(VLOOKUP(A3540,'ИПУ и ОКПУ'!$A$1:$O$3258,14,0)="Нет показаний","Нет показаний",""),"")</f>
        <v/>
      </c>
      <c r="F3540" t="str">
        <f>IF(AND(C3540&gt;0),SUMIF('ИПУ и ОКПУ'!$A$2:$A$3258,A3540,'ИПУ и ОКПУ'!$O$2:$O$3258),"")</f>
        <v/>
      </c>
      <c r="G3540">
        <f>VLOOKUP(A3540,'Лицевые счета'!$A$2:$K$4570,9,0)</f>
        <v>1</v>
      </c>
      <c r="H3540">
        <f>VLOOKUP(A3540,'Лицевые счета'!$A$2:$K$4570,10,0)</f>
        <v>92</v>
      </c>
      <c r="I3540" t="str">
        <f>VLOOKUP(A3540,'Лицевые счета'!$A$2:$K$4570,6,0)</f>
        <v>ФЛ</v>
      </c>
      <c r="J3540">
        <f>IF(AND(C3540=0,I3540="ФЛ"),G3540*H3540,"")</f>
        <v>92</v>
      </c>
      <c r="K3540" t="str">
        <f>IF(AND(C3540&gt;0,E3540="Нет показаний",I3540="ФЛ"),G3540*H3540,"")</f>
        <v/>
      </c>
    </row>
    <row r="3541" spans="1:11" x14ac:dyDescent="0.25">
      <c r="A3541" s="7">
        <v>445020</v>
      </c>
      <c r="B3541" s="7">
        <f>VLOOKUP(A3541,'Лицевые счета'!$A$1:$K$4570,2,0)</f>
        <v>431550</v>
      </c>
      <c r="C3541">
        <f>COUNTIF('ИПУ и ОКПУ'!$A$2:$A$3258,A3541)</f>
        <v>0</v>
      </c>
      <c r="D3541" t="str">
        <f>IF(C3541&gt;0,VLOOKUP(A3541,'ИПУ и ОКПУ'!$A$1:$O$3258,9,0),"")</f>
        <v/>
      </c>
      <c r="E3541" t="str">
        <f>IF(C3541&gt;0,IF(VLOOKUP(A3541,'ИПУ и ОКПУ'!$A$1:$O$3258,14,0)="Нет показаний","Нет показаний",""),"")</f>
        <v/>
      </c>
      <c r="F3541" t="str">
        <f>IF(AND(C3541&gt;0),SUMIF('ИПУ и ОКПУ'!$A$2:$A$3258,A3541,'ИПУ и ОКПУ'!$O$2:$O$3258),"")</f>
        <v/>
      </c>
      <c r="G3541">
        <f>VLOOKUP(A3541,'Лицевые счета'!$A$2:$K$4570,9,0)</f>
        <v>1</v>
      </c>
      <c r="H3541">
        <f>VLOOKUP(A3541,'Лицевые счета'!$A$2:$K$4570,10,0)</f>
        <v>92</v>
      </c>
      <c r="I3541" t="str">
        <f>VLOOKUP(A3541,'Лицевые счета'!$A$2:$K$4570,6,0)</f>
        <v>ФЛ</v>
      </c>
      <c r="J3541">
        <f>IF(AND(C3541=0,I3541="ФЛ"),G3541*H3541,"")</f>
        <v>92</v>
      </c>
      <c r="K3541" t="str">
        <f>IF(AND(C3541&gt;0,E3541="Нет показаний",I3541="ФЛ"),G3541*H3541,"")</f>
        <v/>
      </c>
    </row>
    <row r="3542" spans="1:11" x14ac:dyDescent="0.25">
      <c r="A3542" s="7">
        <v>445021</v>
      </c>
      <c r="B3542" s="7">
        <f>VLOOKUP(A3542,'Лицевые счета'!$A$1:$K$4570,2,0)</f>
        <v>431550</v>
      </c>
      <c r="C3542">
        <f>COUNTIF('ИПУ и ОКПУ'!$A$2:$A$3258,A3542)</f>
        <v>0</v>
      </c>
      <c r="D3542" t="str">
        <f>IF(C3542&gt;0,VLOOKUP(A3542,'ИПУ и ОКПУ'!$A$1:$O$3258,9,0),"")</f>
        <v/>
      </c>
      <c r="E3542" t="str">
        <f>IF(C3542&gt;0,IF(VLOOKUP(A3542,'ИПУ и ОКПУ'!$A$1:$O$3258,14,0)="Нет показаний","Нет показаний",""),"")</f>
        <v/>
      </c>
      <c r="F3542" t="str">
        <f>IF(AND(C3542&gt;0),SUMIF('ИПУ и ОКПУ'!$A$2:$A$3258,A3542,'ИПУ и ОКПУ'!$O$2:$O$3258),"")</f>
        <v/>
      </c>
      <c r="G3542">
        <f>VLOOKUP(A3542,'Лицевые счета'!$A$2:$K$4570,9,0)</f>
        <v>1</v>
      </c>
      <c r="H3542">
        <f>VLOOKUP(A3542,'Лицевые счета'!$A$2:$K$4570,10,0)</f>
        <v>92</v>
      </c>
      <c r="I3542" t="str">
        <f>VLOOKUP(A3542,'Лицевые счета'!$A$2:$K$4570,6,0)</f>
        <v>ФЛ</v>
      </c>
      <c r="J3542">
        <f>IF(AND(C3542=0,I3542="ФЛ"),G3542*H3542,"")</f>
        <v>92</v>
      </c>
      <c r="K3542" t="str">
        <f>IF(AND(C3542&gt;0,E3542="Нет показаний",I3542="ФЛ"),G3542*H3542,"")</f>
        <v/>
      </c>
    </row>
    <row r="3543" spans="1:11" x14ac:dyDescent="0.25">
      <c r="A3543" s="7">
        <v>445022</v>
      </c>
      <c r="B3543" s="7">
        <f>VLOOKUP(A3543,'Лицевые счета'!$A$1:$K$4570,2,0)</f>
        <v>431550</v>
      </c>
      <c r="C3543">
        <f>COUNTIF('ИПУ и ОКПУ'!$A$2:$A$3258,A3543)</f>
        <v>0</v>
      </c>
      <c r="D3543" t="str">
        <f>IF(C3543&gt;0,VLOOKUP(A3543,'ИПУ и ОКПУ'!$A$1:$O$3258,9,0),"")</f>
        <v/>
      </c>
      <c r="E3543" t="str">
        <f>IF(C3543&gt;0,IF(VLOOKUP(A3543,'ИПУ и ОКПУ'!$A$1:$O$3258,14,0)="Нет показаний","Нет показаний",""),"")</f>
        <v/>
      </c>
      <c r="F3543" t="str">
        <f>IF(AND(C3543&gt;0),SUMIF('ИПУ и ОКПУ'!$A$2:$A$3258,A3543,'ИПУ и ОКПУ'!$O$2:$O$3258),"")</f>
        <v/>
      </c>
      <c r="G3543">
        <f>VLOOKUP(A3543,'Лицевые счета'!$A$2:$K$4570,9,0)</f>
        <v>1</v>
      </c>
      <c r="H3543">
        <f>VLOOKUP(A3543,'Лицевые счета'!$A$2:$K$4570,10,0)</f>
        <v>92</v>
      </c>
      <c r="I3543" t="str">
        <f>VLOOKUP(A3543,'Лицевые счета'!$A$2:$K$4570,6,0)</f>
        <v>ФЛ</v>
      </c>
      <c r="J3543">
        <f>IF(AND(C3543=0,I3543="ФЛ"),G3543*H3543,"")</f>
        <v>92</v>
      </c>
      <c r="K3543" t="str">
        <f>IF(AND(C3543&gt;0,E3543="Нет показаний",I3543="ФЛ"),G3543*H3543,"")</f>
        <v/>
      </c>
    </row>
    <row r="3544" spans="1:11" x14ac:dyDescent="0.25">
      <c r="A3544" s="7">
        <v>445024</v>
      </c>
      <c r="B3544" s="7">
        <f>VLOOKUP(A3544,'Лицевые счета'!$A$1:$K$4570,2,0)</f>
        <v>431550</v>
      </c>
      <c r="C3544">
        <f>COUNTIF('ИПУ и ОКПУ'!$A$2:$A$3258,A3544)</f>
        <v>0</v>
      </c>
      <c r="D3544" t="str">
        <f>IF(C3544&gt;0,VLOOKUP(A3544,'ИПУ и ОКПУ'!$A$1:$O$3258,9,0),"")</f>
        <v/>
      </c>
      <c r="E3544" t="str">
        <f>IF(C3544&gt;0,IF(VLOOKUP(A3544,'ИПУ и ОКПУ'!$A$1:$O$3258,14,0)="Нет показаний","Нет показаний",""),"")</f>
        <v/>
      </c>
      <c r="F3544" t="str">
        <f>IF(AND(C3544&gt;0),SUMIF('ИПУ и ОКПУ'!$A$2:$A$3258,A3544,'ИПУ и ОКПУ'!$O$2:$O$3258),"")</f>
        <v/>
      </c>
      <c r="G3544">
        <f>VLOOKUP(A3544,'Лицевые счета'!$A$2:$K$4570,9,0)</f>
        <v>1</v>
      </c>
      <c r="H3544">
        <f>VLOOKUP(A3544,'Лицевые счета'!$A$2:$K$4570,10,0)</f>
        <v>92</v>
      </c>
      <c r="I3544" t="str">
        <f>VLOOKUP(A3544,'Лицевые счета'!$A$2:$K$4570,6,0)</f>
        <v>ФЛ</v>
      </c>
      <c r="J3544">
        <f>IF(AND(C3544=0,I3544="ФЛ"),G3544*H3544,"")</f>
        <v>92</v>
      </c>
      <c r="K3544" t="str">
        <f>IF(AND(C3544&gt;0,E3544="Нет показаний",I3544="ФЛ"),G3544*H3544,"")</f>
        <v/>
      </c>
    </row>
    <row r="3545" spans="1:11" x14ac:dyDescent="0.25">
      <c r="A3545" s="7">
        <v>445025</v>
      </c>
      <c r="B3545" s="7">
        <f>VLOOKUP(A3545,'Лицевые счета'!$A$1:$K$4570,2,0)</f>
        <v>431550</v>
      </c>
      <c r="C3545">
        <f>COUNTIF('ИПУ и ОКПУ'!$A$2:$A$3258,A3545)</f>
        <v>0</v>
      </c>
      <c r="D3545" t="str">
        <f>IF(C3545&gt;0,VLOOKUP(A3545,'ИПУ и ОКПУ'!$A$1:$O$3258,9,0),"")</f>
        <v/>
      </c>
      <c r="E3545" t="str">
        <f>IF(C3545&gt;0,IF(VLOOKUP(A3545,'ИПУ и ОКПУ'!$A$1:$O$3258,14,0)="Нет показаний","Нет показаний",""),"")</f>
        <v/>
      </c>
      <c r="F3545" t="str">
        <f>IF(AND(C3545&gt;0),SUMIF('ИПУ и ОКПУ'!$A$2:$A$3258,A3545,'ИПУ и ОКПУ'!$O$2:$O$3258),"")</f>
        <v/>
      </c>
      <c r="G3545">
        <f>VLOOKUP(A3545,'Лицевые счета'!$A$2:$K$4570,9,0)</f>
        <v>1</v>
      </c>
      <c r="H3545">
        <f>VLOOKUP(A3545,'Лицевые счета'!$A$2:$K$4570,10,0)</f>
        <v>92</v>
      </c>
      <c r="I3545" t="str">
        <f>VLOOKUP(A3545,'Лицевые счета'!$A$2:$K$4570,6,0)</f>
        <v>ФЛ</v>
      </c>
      <c r="J3545">
        <f>IF(AND(C3545=0,I3545="ФЛ"),G3545*H3545,"")</f>
        <v>92</v>
      </c>
      <c r="K3545" t="str">
        <f>IF(AND(C3545&gt;0,E3545="Нет показаний",I3545="ФЛ"),G3545*H3545,"")</f>
        <v/>
      </c>
    </row>
    <row r="3546" spans="1:11" x14ac:dyDescent="0.25">
      <c r="A3546" s="7">
        <v>445027</v>
      </c>
      <c r="B3546" s="7">
        <f>VLOOKUP(A3546,'Лицевые счета'!$A$1:$K$4570,2,0)</f>
        <v>431550</v>
      </c>
      <c r="C3546">
        <f>COUNTIF('ИПУ и ОКПУ'!$A$2:$A$3258,A3546)</f>
        <v>0</v>
      </c>
      <c r="D3546" t="str">
        <f>IF(C3546&gt;0,VLOOKUP(A3546,'ИПУ и ОКПУ'!$A$1:$O$3258,9,0),"")</f>
        <v/>
      </c>
      <c r="E3546" t="str">
        <f>IF(C3546&gt;0,IF(VLOOKUP(A3546,'ИПУ и ОКПУ'!$A$1:$O$3258,14,0)="Нет показаний","Нет показаний",""),"")</f>
        <v/>
      </c>
      <c r="F3546" t="str">
        <f>IF(AND(C3546&gt;0),SUMIF('ИПУ и ОКПУ'!$A$2:$A$3258,A3546,'ИПУ и ОКПУ'!$O$2:$O$3258),"")</f>
        <v/>
      </c>
      <c r="G3546">
        <f>VLOOKUP(A3546,'Лицевые счета'!$A$2:$K$4570,9,0)</f>
        <v>1</v>
      </c>
      <c r="H3546">
        <f>VLOOKUP(A3546,'Лицевые счета'!$A$2:$K$4570,10,0)</f>
        <v>92</v>
      </c>
      <c r="I3546" t="str">
        <f>VLOOKUP(A3546,'Лицевые счета'!$A$2:$K$4570,6,0)</f>
        <v>ФЛ</v>
      </c>
      <c r="J3546">
        <f>IF(AND(C3546=0,I3546="ФЛ"),G3546*H3546,"")</f>
        <v>92</v>
      </c>
      <c r="K3546" t="str">
        <f>IF(AND(C3546&gt;0,E3546="Нет показаний",I3546="ФЛ"),G3546*H3546,"")</f>
        <v/>
      </c>
    </row>
    <row r="3547" spans="1:11" x14ac:dyDescent="0.25">
      <c r="A3547" s="7">
        <v>445028</v>
      </c>
      <c r="B3547" s="7">
        <f>VLOOKUP(A3547,'Лицевые счета'!$A$1:$K$4570,2,0)</f>
        <v>431550</v>
      </c>
      <c r="C3547">
        <f>COUNTIF('ИПУ и ОКПУ'!$A$2:$A$3258,A3547)</f>
        <v>0</v>
      </c>
      <c r="D3547" t="str">
        <f>IF(C3547&gt;0,VLOOKUP(A3547,'ИПУ и ОКПУ'!$A$1:$O$3258,9,0),"")</f>
        <v/>
      </c>
      <c r="E3547" t="str">
        <f>IF(C3547&gt;0,IF(VLOOKUP(A3547,'ИПУ и ОКПУ'!$A$1:$O$3258,14,0)="Нет показаний","Нет показаний",""),"")</f>
        <v/>
      </c>
      <c r="F3547" t="str">
        <f>IF(AND(C3547&gt;0),SUMIF('ИПУ и ОКПУ'!$A$2:$A$3258,A3547,'ИПУ и ОКПУ'!$O$2:$O$3258),"")</f>
        <v/>
      </c>
      <c r="G3547">
        <f>VLOOKUP(A3547,'Лицевые счета'!$A$2:$K$4570,9,0)</f>
        <v>1</v>
      </c>
      <c r="H3547">
        <f>VLOOKUP(A3547,'Лицевые счета'!$A$2:$K$4570,10,0)</f>
        <v>92</v>
      </c>
      <c r="I3547" t="str">
        <f>VLOOKUP(A3547,'Лицевые счета'!$A$2:$K$4570,6,0)</f>
        <v>ФЛ</v>
      </c>
      <c r="J3547">
        <f>IF(AND(C3547=0,I3547="ФЛ"),G3547*H3547,"")</f>
        <v>92</v>
      </c>
      <c r="K3547" t="str">
        <f>IF(AND(C3547&gt;0,E3547="Нет показаний",I3547="ФЛ"),G3547*H3547,"")</f>
        <v/>
      </c>
    </row>
    <row r="3548" spans="1:11" x14ac:dyDescent="0.25">
      <c r="A3548" s="7">
        <v>445107</v>
      </c>
      <c r="B3548" s="7">
        <f>VLOOKUP(A3548,'Лицевые счета'!$A$1:$K$4570,2,0)</f>
        <v>431554</v>
      </c>
      <c r="C3548">
        <f>COUNTIF('ИПУ и ОКПУ'!$A$2:$A$3258,A3548)</f>
        <v>0</v>
      </c>
      <c r="D3548" t="str">
        <f>IF(C3548&gt;0,VLOOKUP(A3548,'ИПУ и ОКПУ'!$A$1:$O$3258,9,0),"")</f>
        <v/>
      </c>
      <c r="E3548" t="str">
        <f>IF(C3548&gt;0,IF(VLOOKUP(A3548,'ИПУ и ОКПУ'!$A$1:$O$3258,14,0)="Нет показаний","Нет показаний",""),"")</f>
        <v/>
      </c>
      <c r="F3548" t="str">
        <f>IF(AND(C3548&gt;0),SUMIF('ИПУ и ОКПУ'!$A$2:$A$3258,A3548,'ИПУ и ОКПУ'!$O$2:$O$3258),"")</f>
        <v/>
      </c>
      <c r="G3548">
        <f>VLOOKUP(A3548,'Лицевые счета'!$A$2:$K$4570,9,0)</f>
        <v>1</v>
      </c>
      <c r="H3548">
        <f>VLOOKUP(A3548,'Лицевые счета'!$A$2:$K$4570,10,0)</f>
        <v>92</v>
      </c>
      <c r="I3548" t="str">
        <f>VLOOKUP(A3548,'Лицевые счета'!$A$2:$K$4570,6,0)</f>
        <v>ФЛ</v>
      </c>
      <c r="J3548">
        <f>IF(AND(C3548=0,I3548="ФЛ"),G3548*H3548,"")</f>
        <v>92</v>
      </c>
      <c r="K3548" t="str">
        <f>IF(AND(C3548&gt;0,E3548="Нет показаний",I3548="ФЛ"),G3548*H3548,"")</f>
        <v/>
      </c>
    </row>
    <row r="3549" spans="1:11" x14ac:dyDescent="0.25">
      <c r="A3549" s="7">
        <v>445111</v>
      </c>
      <c r="B3549" s="7">
        <f>VLOOKUP(A3549,'Лицевые счета'!$A$1:$K$4570,2,0)</f>
        <v>431554</v>
      </c>
      <c r="C3549">
        <f>COUNTIF('ИПУ и ОКПУ'!$A$2:$A$3258,A3549)</f>
        <v>1</v>
      </c>
      <c r="D3549" t="str">
        <f>IF(C3549&gt;0,VLOOKUP(A3549,'ИПУ и ОКПУ'!$A$1:$O$3258,9,0),"")</f>
        <v>Одноставочный</v>
      </c>
      <c r="E3549" t="str">
        <f>IF(C3549&gt;0,IF(VLOOKUP(A3549,'ИПУ и ОКПУ'!$A$1:$O$3258,14,0)="Нет показаний","Нет показаний",""),"")</f>
        <v/>
      </c>
      <c r="F3549">
        <f>IF(AND(C3549&gt;0),SUMIF('ИПУ и ОКПУ'!$A$2:$A$3258,A3549,'ИПУ и ОКПУ'!$O$2:$O$3258),"")</f>
        <v>144.5</v>
      </c>
      <c r="G3549">
        <f>VLOOKUP(A3549,'Лицевые счета'!$A$2:$K$4570,9,0)</f>
        <v>1</v>
      </c>
      <c r="H3549">
        <f>VLOOKUP(A3549,'Лицевые счета'!$A$2:$K$4570,10,0)</f>
        <v>92</v>
      </c>
      <c r="I3549" t="str">
        <f>VLOOKUP(A3549,'Лицевые счета'!$A$2:$K$4570,6,0)</f>
        <v>ФЛ</v>
      </c>
      <c r="J3549" t="str">
        <f>IF(AND(C3549=0,I3549="ФЛ"),G3549*H3549,"")</f>
        <v/>
      </c>
      <c r="K3549" t="str">
        <f>IF(AND(C3549&gt;0,E3549="Нет показаний",I3549="ФЛ"),G3549*H3549,"")</f>
        <v/>
      </c>
    </row>
    <row r="3550" spans="1:11" x14ac:dyDescent="0.25">
      <c r="A3550" s="7">
        <v>445112</v>
      </c>
      <c r="B3550" s="7">
        <f>VLOOKUP(A3550,'Лицевые счета'!$A$1:$K$4570,2,0)</f>
        <v>431554</v>
      </c>
      <c r="C3550">
        <f>COUNTIF('ИПУ и ОКПУ'!$A$2:$A$3258,A3550)</f>
        <v>1</v>
      </c>
      <c r="D3550" t="str">
        <f>IF(C3550&gt;0,VLOOKUP(A3550,'ИПУ и ОКПУ'!$A$1:$O$3258,9,0),"")</f>
        <v>Одноставочный</v>
      </c>
      <c r="E3550" t="str">
        <f>IF(C3550&gt;0,IF(VLOOKUP(A3550,'ИПУ и ОКПУ'!$A$1:$O$3258,14,0)="Нет показаний","Нет показаний",""),"")</f>
        <v/>
      </c>
      <c r="F3550">
        <f>IF(AND(C3550&gt;0),SUMIF('ИПУ и ОКПУ'!$A$2:$A$3258,A3550,'ИПУ и ОКПУ'!$O$2:$O$3258),"")</f>
        <v>144.5</v>
      </c>
      <c r="G3550">
        <f>VLOOKUP(A3550,'Лицевые счета'!$A$2:$K$4570,9,0)</f>
        <v>1</v>
      </c>
      <c r="H3550">
        <f>VLOOKUP(A3550,'Лицевые счета'!$A$2:$K$4570,10,0)</f>
        <v>92</v>
      </c>
      <c r="I3550" t="str">
        <f>VLOOKUP(A3550,'Лицевые счета'!$A$2:$K$4570,6,0)</f>
        <v>ФЛ</v>
      </c>
      <c r="J3550" t="str">
        <f>IF(AND(C3550=0,I3550="ФЛ"),G3550*H3550,"")</f>
        <v/>
      </c>
      <c r="K3550" t="str">
        <f>IF(AND(C3550&gt;0,E3550="Нет показаний",I3550="ФЛ"),G3550*H3550,"")</f>
        <v/>
      </c>
    </row>
    <row r="3551" spans="1:11" x14ac:dyDescent="0.25">
      <c r="A3551" s="7">
        <v>445116</v>
      </c>
      <c r="B3551" s="7">
        <f>VLOOKUP(A3551,'Лицевые счета'!$A$1:$K$4570,2,0)</f>
        <v>431554</v>
      </c>
      <c r="C3551">
        <f>COUNTIF('ИПУ и ОКПУ'!$A$2:$A$3258,A3551)</f>
        <v>1</v>
      </c>
      <c r="D3551" t="str">
        <f>IF(C3551&gt;0,VLOOKUP(A3551,'ИПУ и ОКПУ'!$A$1:$O$3258,9,0),"")</f>
        <v>Одноставочный</v>
      </c>
      <c r="E3551" t="str">
        <f>IF(C3551&gt;0,IF(VLOOKUP(A3551,'ИПУ и ОКПУ'!$A$1:$O$3258,14,0)="Нет показаний","Нет показаний",""),"")</f>
        <v/>
      </c>
      <c r="F3551">
        <f>IF(AND(C3551&gt;0),SUMIF('ИПУ и ОКПУ'!$A$2:$A$3258,A3551,'ИПУ и ОКПУ'!$O$2:$O$3258),"")</f>
        <v>500</v>
      </c>
      <c r="G3551">
        <f>VLOOKUP(A3551,'Лицевые счета'!$A$2:$K$4570,9,0)</f>
        <v>1</v>
      </c>
      <c r="H3551">
        <f>VLOOKUP(A3551,'Лицевые счета'!$A$2:$K$4570,10,0)</f>
        <v>118.7</v>
      </c>
      <c r="I3551" t="str">
        <f>VLOOKUP(A3551,'Лицевые счета'!$A$2:$K$4570,6,0)</f>
        <v>ФЛ</v>
      </c>
      <c r="J3551" t="str">
        <f>IF(AND(C3551=0,I3551="ФЛ"),G3551*H3551,"")</f>
        <v/>
      </c>
      <c r="K3551" t="str">
        <f>IF(AND(C3551&gt;0,E3551="Нет показаний",I3551="ФЛ"),G3551*H3551,"")</f>
        <v/>
      </c>
    </row>
    <row r="3552" spans="1:11" x14ac:dyDescent="0.25">
      <c r="A3552" s="7">
        <v>445118</v>
      </c>
      <c r="B3552" s="7">
        <f>VLOOKUP(A3552,'Лицевые счета'!$A$1:$K$4570,2,0)</f>
        <v>431554</v>
      </c>
      <c r="C3552">
        <f>COUNTIF('ИПУ и ОКПУ'!$A$2:$A$3258,A3552)</f>
        <v>1</v>
      </c>
      <c r="D3552" t="str">
        <f>IF(C3552&gt;0,VLOOKUP(A3552,'ИПУ и ОКПУ'!$A$1:$O$3258,9,0),"")</f>
        <v>Одноставочный</v>
      </c>
      <c r="E3552" t="str">
        <f>IF(C3552&gt;0,IF(VLOOKUP(A3552,'ИПУ и ОКПУ'!$A$1:$O$3258,14,0)="Нет показаний","Нет показаний",""),"")</f>
        <v/>
      </c>
      <c r="F3552">
        <f>IF(AND(C3552&gt;0),SUMIF('ИПУ и ОКПУ'!$A$2:$A$3258,A3552,'ИПУ и ОКПУ'!$O$2:$O$3258),"")</f>
        <v>540</v>
      </c>
      <c r="G3552">
        <f>VLOOKUP(A3552,'Лицевые счета'!$A$2:$K$4570,9,0)</f>
        <v>1</v>
      </c>
      <c r="H3552">
        <f>VLOOKUP(A3552,'Лицевые счета'!$A$2:$K$4570,10,0)</f>
        <v>118.7</v>
      </c>
      <c r="I3552" t="str">
        <f>VLOOKUP(A3552,'Лицевые счета'!$A$2:$K$4570,6,0)</f>
        <v>ФЛ</v>
      </c>
      <c r="J3552" t="str">
        <f>IF(AND(C3552=0,I3552="ФЛ"),G3552*H3552,"")</f>
        <v/>
      </c>
      <c r="K3552" t="str">
        <f>IF(AND(C3552&gt;0,E3552="Нет показаний",I3552="ФЛ"),G3552*H3552,"")</f>
        <v/>
      </c>
    </row>
    <row r="3553" spans="1:11" x14ac:dyDescent="0.25">
      <c r="A3553" s="7">
        <v>445122</v>
      </c>
      <c r="B3553" s="7">
        <f>VLOOKUP(A3553,'Лицевые счета'!$A$1:$K$4570,2,0)</f>
        <v>431554</v>
      </c>
      <c r="C3553">
        <f>COUNTIF('ИПУ и ОКПУ'!$A$2:$A$3258,A3553)</f>
        <v>1</v>
      </c>
      <c r="D3553" t="str">
        <f>IF(C3553&gt;0,VLOOKUP(A3553,'ИПУ и ОКПУ'!$A$1:$O$3258,9,0),"")</f>
        <v>Одноставочный</v>
      </c>
      <c r="E3553" t="str">
        <f>IF(C3553&gt;0,IF(VLOOKUP(A3553,'ИПУ и ОКПУ'!$A$1:$O$3258,14,0)="Нет показаний","Нет показаний",""),"")</f>
        <v/>
      </c>
      <c r="F3553">
        <f>IF(AND(C3553&gt;0),SUMIF('ИПУ и ОКПУ'!$A$2:$A$3258,A3553,'ИПУ и ОКПУ'!$O$2:$O$3258),"")</f>
        <v>128</v>
      </c>
      <c r="G3553">
        <f>VLOOKUP(A3553,'Лицевые счета'!$A$2:$K$4570,9,0)</f>
        <v>1</v>
      </c>
      <c r="H3553">
        <f>VLOOKUP(A3553,'Лицевые счета'!$A$2:$K$4570,10,0)</f>
        <v>92</v>
      </c>
      <c r="I3553" t="str">
        <f>VLOOKUP(A3553,'Лицевые счета'!$A$2:$K$4570,6,0)</f>
        <v>ФЛ</v>
      </c>
      <c r="J3553" t="str">
        <f>IF(AND(C3553=0,I3553="ФЛ"),G3553*H3553,"")</f>
        <v/>
      </c>
      <c r="K3553" t="str">
        <f>IF(AND(C3553&gt;0,E3553="Нет показаний",I3553="ФЛ"),G3553*H3553,"")</f>
        <v/>
      </c>
    </row>
    <row r="3554" spans="1:11" x14ac:dyDescent="0.25">
      <c r="A3554" s="7">
        <v>445123</v>
      </c>
      <c r="B3554" s="7">
        <f>VLOOKUP(A3554,'Лицевые счета'!$A$1:$K$4570,2,0)</f>
        <v>431554</v>
      </c>
      <c r="C3554">
        <f>COUNTIF('ИПУ и ОКПУ'!$A$2:$A$3258,A3554)</f>
        <v>1</v>
      </c>
      <c r="D3554" t="str">
        <f>IF(C3554&gt;0,VLOOKUP(A3554,'ИПУ и ОКПУ'!$A$1:$O$3258,9,0),"")</f>
        <v>Одноставочный</v>
      </c>
      <c r="E3554" t="str">
        <f>IF(C3554&gt;0,IF(VLOOKUP(A3554,'ИПУ и ОКПУ'!$A$1:$O$3258,14,0)="Нет показаний","Нет показаний",""),"")</f>
        <v/>
      </c>
      <c r="F3554">
        <f>IF(AND(C3554&gt;0),SUMIF('ИПУ и ОКПУ'!$A$2:$A$3258,A3554,'ИПУ и ОКПУ'!$O$2:$O$3258),"")</f>
        <v>22</v>
      </c>
      <c r="G3554">
        <f>VLOOKUP(A3554,'Лицевые счета'!$A$2:$K$4570,9,0)</f>
        <v>1</v>
      </c>
      <c r="H3554">
        <f>VLOOKUP(A3554,'Лицевые счета'!$A$2:$K$4570,10,0)</f>
        <v>92</v>
      </c>
      <c r="I3554" t="str">
        <f>VLOOKUP(A3554,'Лицевые счета'!$A$2:$K$4570,6,0)</f>
        <v>ФЛ</v>
      </c>
      <c r="J3554" t="str">
        <f>IF(AND(C3554=0,I3554="ФЛ"),G3554*H3554,"")</f>
        <v/>
      </c>
      <c r="K3554" t="str">
        <f>IF(AND(C3554&gt;0,E3554="Нет показаний",I3554="ФЛ"),G3554*H3554,"")</f>
        <v/>
      </c>
    </row>
    <row r="3555" spans="1:11" x14ac:dyDescent="0.25">
      <c r="A3555" s="7">
        <v>445129</v>
      </c>
      <c r="B3555" s="7">
        <f>VLOOKUP(A3555,'Лицевые счета'!$A$1:$K$4570,2,0)</f>
        <v>431555</v>
      </c>
      <c r="C3555">
        <f>COUNTIF('ИПУ и ОКПУ'!$A$2:$A$3258,A3555)</f>
        <v>0</v>
      </c>
      <c r="D3555" t="str">
        <f>IF(C3555&gt;0,VLOOKUP(A3555,'ИПУ и ОКПУ'!$A$1:$O$3258,9,0),"")</f>
        <v/>
      </c>
      <c r="E3555" t="str">
        <f>IF(C3555&gt;0,IF(VLOOKUP(A3555,'ИПУ и ОКПУ'!$A$1:$O$3258,14,0)="Нет показаний","Нет показаний",""),"")</f>
        <v/>
      </c>
      <c r="F3555" t="str">
        <f>IF(AND(C3555&gt;0),SUMIF('ИПУ и ОКПУ'!$A$2:$A$3258,A3555,'ИПУ и ОКПУ'!$O$2:$O$3258),"")</f>
        <v/>
      </c>
      <c r="G3555">
        <f>VLOOKUP(A3555,'Лицевые счета'!$A$2:$K$4570,9,0)</f>
        <v>1</v>
      </c>
      <c r="H3555">
        <f>VLOOKUP(A3555,'Лицевые счета'!$A$2:$K$4570,10,0)</f>
        <v>118.7</v>
      </c>
      <c r="I3555" t="str">
        <f>VLOOKUP(A3555,'Лицевые счета'!$A$2:$K$4570,6,0)</f>
        <v>ФЛ</v>
      </c>
      <c r="J3555">
        <f>IF(AND(C3555=0,I3555="ФЛ"),G3555*H3555,"")</f>
        <v>118.7</v>
      </c>
      <c r="K3555" t="str">
        <f>IF(AND(C3555&gt;0,E3555="Нет показаний",I3555="ФЛ"),G3555*H3555,"")</f>
        <v/>
      </c>
    </row>
    <row r="3556" spans="1:11" x14ac:dyDescent="0.25">
      <c r="A3556" s="7">
        <v>445136</v>
      </c>
      <c r="B3556" s="7">
        <f>VLOOKUP(A3556,'Лицевые счета'!$A$1:$K$4570,2,0)</f>
        <v>431555</v>
      </c>
      <c r="C3556">
        <f>COUNTIF('ИПУ и ОКПУ'!$A$2:$A$3258,A3556)</f>
        <v>1</v>
      </c>
      <c r="D3556" t="str">
        <f>IF(C3556&gt;0,VLOOKUP(A3556,'ИПУ и ОКПУ'!$A$1:$O$3258,9,0),"")</f>
        <v>Одноставочный</v>
      </c>
      <c r="E3556" t="str">
        <f>IF(C3556&gt;0,IF(VLOOKUP(A3556,'ИПУ и ОКПУ'!$A$1:$O$3258,14,0)="Нет показаний","Нет показаний",""),"")</f>
        <v/>
      </c>
      <c r="F3556">
        <f>IF(AND(C3556&gt;0),SUMIF('ИПУ и ОКПУ'!$A$2:$A$3258,A3556,'ИПУ и ОКПУ'!$O$2:$O$3258),"")</f>
        <v>428</v>
      </c>
      <c r="G3556">
        <f>VLOOKUP(A3556,'Лицевые счета'!$A$2:$K$4570,9,0)</f>
        <v>1</v>
      </c>
      <c r="H3556">
        <f>VLOOKUP(A3556,'Лицевые счета'!$A$2:$K$4570,10,0)</f>
        <v>118.7</v>
      </c>
      <c r="I3556" t="str">
        <f>VLOOKUP(A3556,'Лицевые счета'!$A$2:$K$4570,6,0)</f>
        <v>ФЛ</v>
      </c>
      <c r="J3556" t="str">
        <f>IF(AND(C3556=0,I3556="ФЛ"),G3556*H3556,"")</f>
        <v/>
      </c>
      <c r="K3556" t="str">
        <f>IF(AND(C3556&gt;0,E3556="Нет показаний",I3556="ФЛ"),G3556*H3556,"")</f>
        <v/>
      </c>
    </row>
    <row r="3557" spans="1:11" x14ac:dyDescent="0.25">
      <c r="A3557" s="7">
        <v>445138</v>
      </c>
      <c r="B3557" s="7">
        <f>VLOOKUP(A3557,'Лицевые счета'!$A$1:$K$4570,2,0)</f>
        <v>431555</v>
      </c>
      <c r="C3557">
        <f>COUNTIF('ИПУ и ОКПУ'!$A$2:$A$3258,A3557)</f>
        <v>1</v>
      </c>
      <c r="D3557" t="str">
        <f>IF(C3557&gt;0,VLOOKUP(A3557,'ИПУ и ОКПУ'!$A$1:$O$3258,9,0),"")</f>
        <v>Одноставочный</v>
      </c>
      <c r="E3557" t="str">
        <f>IF(C3557&gt;0,IF(VLOOKUP(A3557,'ИПУ и ОКПУ'!$A$1:$O$3258,14,0)="Нет показаний","Нет показаний",""),"")</f>
        <v/>
      </c>
      <c r="F3557">
        <f>IF(AND(C3557&gt;0),SUMIF('ИПУ и ОКПУ'!$A$2:$A$3258,A3557,'ИПУ и ОКПУ'!$O$2:$O$3258),"")</f>
        <v>130</v>
      </c>
      <c r="G3557">
        <f>VLOOKUP(A3557,'Лицевые счета'!$A$2:$K$4570,9,0)</f>
        <v>1</v>
      </c>
      <c r="H3557">
        <f>VLOOKUP(A3557,'Лицевые счета'!$A$2:$K$4570,10,0)</f>
        <v>118.7</v>
      </c>
      <c r="I3557" t="str">
        <f>VLOOKUP(A3557,'Лицевые счета'!$A$2:$K$4570,6,0)</f>
        <v>ФЛ</v>
      </c>
      <c r="J3557" t="str">
        <f>IF(AND(C3557=0,I3557="ФЛ"),G3557*H3557,"")</f>
        <v/>
      </c>
      <c r="K3557" t="str">
        <f>IF(AND(C3557&gt;0,E3557="Нет показаний",I3557="ФЛ"),G3557*H3557,"")</f>
        <v/>
      </c>
    </row>
    <row r="3558" spans="1:11" x14ac:dyDescent="0.25">
      <c r="A3558" s="7">
        <v>445140</v>
      </c>
      <c r="B3558" s="7">
        <f>VLOOKUP(A3558,'Лицевые счета'!$A$1:$K$4570,2,0)</f>
        <v>431555</v>
      </c>
      <c r="C3558">
        <f>COUNTIF('ИПУ и ОКПУ'!$A$2:$A$3258,A3558)</f>
        <v>0</v>
      </c>
      <c r="D3558" t="str">
        <f>IF(C3558&gt;0,VLOOKUP(A3558,'ИПУ и ОКПУ'!$A$1:$O$3258,9,0),"")</f>
        <v/>
      </c>
      <c r="E3558" t="str">
        <f>IF(C3558&gt;0,IF(VLOOKUP(A3558,'ИПУ и ОКПУ'!$A$1:$O$3258,14,0)="Нет показаний","Нет показаний",""),"")</f>
        <v/>
      </c>
      <c r="F3558" t="str">
        <f>IF(AND(C3558&gt;0),SUMIF('ИПУ и ОКПУ'!$A$2:$A$3258,A3558,'ИПУ и ОКПУ'!$O$2:$O$3258),"")</f>
        <v/>
      </c>
      <c r="G3558">
        <f>VLOOKUP(A3558,'Лицевые счета'!$A$2:$K$4570,9,0)</f>
        <v>1</v>
      </c>
      <c r="H3558">
        <f>VLOOKUP(A3558,'Лицевые счета'!$A$2:$K$4570,10,0)</f>
        <v>92</v>
      </c>
      <c r="I3558" t="str">
        <f>VLOOKUP(A3558,'Лицевые счета'!$A$2:$K$4570,6,0)</f>
        <v>ФЛ</v>
      </c>
      <c r="J3558">
        <f>IF(AND(C3558=0,I3558="ФЛ"),G3558*H3558,"")</f>
        <v>92</v>
      </c>
      <c r="K3558" t="str">
        <f>IF(AND(C3558&gt;0,E3558="Нет показаний",I3558="ФЛ"),G3558*H3558,"")</f>
        <v/>
      </c>
    </row>
    <row r="3559" spans="1:11" x14ac:dyDescent="0.25">
      <c r="A3559" s="7">
        <v>445141</v>
      </c>
      <c r="B3559" s="7">
        <f>VLOOKUP(A3559,'Лицевые счета'!$A$1:$K$4570,2,0)</f>
        <v>431555</v>
      </c>
      <c r="C3559">
        <f>COUNTIF('ИПУ и ОКПУ'!$A$2:$A$3258,A3559)</f>
        <v>0</v>
      </c>
      <c r="D3559" t="str">
        <f>IF(C3559&gt;0,VLOOKUP(A3559,'ИПУ и ОКПУ'!$A$1:$O$3258,9,0),"")</f>
        <v/>
      </c>
      <c r="E3559" t="str">
        <f>IF(C3559&gt;0,IF(VLOOKUP(A3559,'ИПУ и ОКПУ'!$A$1:$O$3258,14,0)="Нет показаний","Нет показаний",""),"")</f>
        <v/>
      </c>
      <c r="F3559" t="str">
        <f>IF(AND(C3559&gt;0),SUMIF('ИПУ и ОКПУ'!$A$2:$A$3258,A3559,'ИПУ и ОКПУ'!$O$2:$O$3258),"")</f>
        <v/>
      </c>
      <c r="G3559">
        <f>VLOOKUP(A3559,'Лицевые счета'!$A$2:$K$4570,9,0)</f>
        <v>1</v>
      </c>
      <c r="H3559">
        <f>VLOOKUP(A3559,'Лицевые счета'!$A$2:$K$4570,10,0)</f>
        <v>92</v>
      </c>
      <c r="I3559" t="str">
        <f>VLOOKUP(A3559,'Лицевые счета'!$A$2:$K$4570,6,0)</f>
        <v>ФЛ</v>
      </c>
      <c r="J3559">
        <f>IF(AND(C3559=0,I3559="ФЛ"),G3559*H3559,"")</f>
        <v>92</v>
      </c>
      <c r="K3559" t="str">
        <f>IF(AND(C3559&gt;0,E3559="Нет показаний",I3559="ФЛ"),G3559*H3559,"")</f>
        <v/>
      </c>
    </row>
    <row r="3560" spans="1:11" x14ac:dyDescent="0.25">
      <c r="A3560" s="7">
        <v>445144</v>
      </c>
      <c r="B3560" s="7">
        <f>VLOOKUP(A3560,'Лицевые счета'!$A$1:$K$4570,2,0)</f>
        <v>431555</v>
      </c>
      <c r="C3560">
        <f>COUNTIF('ИПУ и ОКПУ'!$A$2:$A$3258,A3560)</f>
        <v>0</v>
      </c>
      <c r="D3560" t="str">
        <f>IF(C3560&gt;0,VLOOKUP(A3560,'ИПУ и ОКПУ'!$A$1:$O$3258,9,0),"")</f>
        <v/>
      </c>
      <c r="E3560" t="str">
        <f>IF(C3560&gt;0,IF(VLOOKUP(A3560,'ИПУ и ОКПУ'!$A$1:$O$3258,14,0)="Нет показаний","Нет показаний",""),"")</f>
        <v/>
      </c>
      <c r="F3560" t="str">
        <f>IF(AND(C3560&gt;0),SUMIF('ИПУ и ОКПУ'!$A$2:$A$3258,A3560,'ИПУ и ОКПУ'!$O$2:$O$3258),"")</f>
        <v/>
      </c>
      <c r="G3560">
        <f>VLOOKUP(A3560,'Лицевые счета'!$A$2:$K$4570,9,0)</f>
        <v>1</v>
      </c>
      <c r="H3560">
        <f>VLOOKUP(A3560,'Лицевые счета'!$A$2:$K$4570,10,0)</f>
        <v>92</v>
      </c>
      <c r="I3560" t="str">
        <f>VLOOKUP(A3560,'Лицевые счета'!$A$2:$K$4570,6,0)</f>
        <v>ФЛ</v>
      </c>
      <c r="J3560">
        <f>IF(AND(C3560=0,I3560="ФЛ"),G3560*H3560,"")</f>
        <v>92</v>
      </c>
      <c r="K3560" t="str">
        <f>IF(AND(C3560&gt;0,E3560="Нет показаний",I3560="ФЛ"),G3560*H3560,"")</f>
        <v/>
      </c>
    </row>
    <row r="3561" spans="1:11" x14ac:dyDescent="0.25">
      <c r="A3561" s="7">
        <v>445259</v>
      </c>
      <c r="B3561" s="7">
        <f>VLOOKUP(A3561,'Лицевые счета'!$A$1:$K$4570,2,0)</f>
        <v>431561</v>
      </c>
      <c r="C3561">
        <f>COUNTIF('ИПУ и ОКПУ'!$A$2:$A$3258,A3561)</f>
        <v>0</v>
      </c>
      <c r="D3561" t="str">
        <f>IF(C3561&gt;0,VLOOKUP(A3561,'ИПУ и ОКПУ'!$A$1:$O$3258,9,0),"")</f>
        <v/>
      </c>
      <c r="E3561" t="str">
        <f>IF(C3561&gt;0,IF(VLOOKUP(A3561,'ИПУ и ОКПУ'!$A$1:$O$3258,14,0)="Нет показаний","Нет показаний",""),"")</f>
        <v/>
      </c>
      <c r="F3561" t="str">
        <f>IF(AND(C3561&gt;0),SUMIF('ИПУ и ОКПУ'!$A$2:$A$3258,A3561,'ИПУ и ОКПУ'!$O$2:$O$3258),"")</f>
        <v/>
      </c>
      <c r="G3561">
        <f>VLOOKUP(A3561,'Лицевые счета'!$A$2:$K$4570,9,0)</f>
        <v>1</v>
      </c>
      <c r="H3561">
        <f>VLOOKUP(A3561,'Лицевые счета'!$A$2:$K$4570,10,0)</f>
        <v>92</v>
      </c>
      <c r="I3561" t="str">
        <f>VLOOKUP(A3561,'Лицевые счета'!$A$2:$K$4570,6,0)</f>
        <v>ФЛ</v>
      </c>
      <c r="J3561">
        <f>IF(AND(C3561=0,I3561="ФЛ"),G3561*H3561,"")</f>
        <v>92</v>
      </c>
      <c r="K3561" t="str">
        <f>IF(AND(C3561&gt;0,E3561="Нет показаний",I3561="ФЛ"),G3561*H3561,"")</f>
        <v/>
      </c>
    </row>
    <row r="3562" spans="1:11" x14ac:dyDescent="0.25">
      <c r="A3562" s="7">
        <v>445270</v>
      </c>
      <c r="B3562" s="7">
        <f>VLOOKUP(A3562,'Лицевые счета'!$A$1:$K$4570,2,0)</f>
        <v>431561</v>
      </c>
      <c r="C3562">
        <f>COUNTIF('ИПУ и ОКПУ'!$A$2:$A$3258,A3562)</f>
        <v>1</v>
      </c>
      <c r="D3562" t="str">
        <f>IF(C3562&gt;0,VLOOKUP(A3562,'ИПУ и ОКПУ'!$A$1:$O$3258,9,0),"")</f>
        <v>Одноставочный</v>
      </c>
      <c r="E3562" t="str">
        <f>IF(C3562&gt;0,IF(VLOOKUP(A3562,'ИПУ и ОКПУ'!$A$1:$O$3258,14,0)="Нет показаний","Нет показаний",""),"")</f>
        <v/>
      </c>
      <c r="F3562">
        <f>IF(AND(C3562&gt;0),SUMIF('ИПУ и ОКПУ'!$A$2:$A$3258,A3562,'ИПУ и ОКПУ'!$O$2:$O$3258),"")</f>
        <v>200</v>
      </c>
      <c r="G3562">
        <f>VLOOKUP(A3562,'Лицевые счета'!$A$2:$K$4570,9,0)</f>
        <v>1</v>
      </c>
      <c r="H3562">
        <f>VLOOKUP(A3562,'Лицевые счета'!$A$2:$K$4570,10,0)</f>
        <v>134.30000000000001</v>
      </c>
      <c r="I3562" t="str">
        <f>VLOOKUP(A3562,'Лицевые счета'!$A$2:$K$4570,6,0)</f>
        <v>ФЛ</v>
      </c>
      <c r="J3562" t="str">
        <f>IF(AND(C3562=0,I3562="ФЛ"),G3562*H3562,"")</f>
        <v/>
      </c>
      <c r="K3562" t="str">
        <f>IF(AND(C3562&gt;0,E3562="Нет показаний",I3562="ФЛ"),G3562*H3562,"")</f>
        <v/>
      </c>
    </row>
    <row r="3563" spans="1:11" x14ac:dyDescent="0.25">
      <c r="A3563" s="7">
        <v>446518</v>
      </c>
      <c r="B3563" s="7">
        <f>VLOOKUP(A3563,'Лицевые счета'!$A$1:$K$4570,2,0)</f>
        <v>425332</v>
      </c>
      <c r="C3563">
        <f>COUNTIF('ИПУ и ОКПУ'!$A$2:$A$3258,A3563)</f>
        <v>1</v>
      </c>
      <c r="D3563" t="str">
        <f>IF(C3563&gt;0,VLOOKUP(A3563,'ИПУ и ОКПУ'!$A$1:$O$3258,9,0),"")</f>
        <v>Одноставочный</v>
      </c>
      <c r="E3563" t="str">
        <f>IF(C3563&gt;0,IF(VLOOKUP(A3563,'ИПУ и ОКПУ'!$A$1:$O$3258,14,0)="Нет показаний","Нет показаний",""),"")</f>
        <v/>
      </c>
      <c r="F3563">
        <f>IF(AND(C3563&gt;0),SUMIF('ИПУ и ОКПУ'!$A$2:$A$3258,A3563,'ИПУ и ОКПУ'!$O$2:$O$3258),"")</f>
        <v>76.650000000000006</v>
      </c>
      <c r="G3563">
        <f>VLOOKUP(A3563,'Лицевые счета'!$A$2:$K$4570,9,0)</f>
        <v>1</v>
      </c>
      <c r="H3563" t="str">
        <f>VLOOKUP(A3563,'Лицевые счета'!$A$2:$K$4570,10,0)</f>
        <v>ЮЛ</v>
      </c>
      <c r="I3563" t="str">
        <f>VLOOKUP(A3563,'Лицевые счета'!$A$2:$K$4570,6,0)</f>
        <v>ЮЛ</v>
      </c>
      <c r="J3563" t="str">
        <f>IF(AND(C3563=0,I3563="ФЛ"),G3563*H3563,"")</f>
        <v/>
      </c>
      <c r="K3563" t="str">
        <f>IF(AND(C3563&gt;0,E3563="Нет показаний",I3563="ФЛ"),G3563*H3563,"")</f>
        <v/>
      </c>
    </row>
    <row r="3564" spans="1:11" x14ac:dyDescent="0.25">
      <c r="A3564" s="7">
        <v>446577</v>
      </c>
      <c r="B3564" s="7">
        <f>VLOOKUP(A3564,'Лицевые счета'!$A$1:$K$4570,2,0)</f>
        <v>431038</v>
      </c>
      <c r="C3564">
        <f>COUNTIF('ИПУ и ОКПУ'!$A$2:$A$3258,A3564)</f>
        <v>1</v>
      </c>
      <c r="D3564" t="str">
        <f>IF(C3564&gt;0,VLOOKUP(A3564,'ИПУ и ОКПУ'!$A$1:$O$3258,9,0),"")</f>
        <v>Одноставочный</v>
      </c>
      <c r="E3564" t="str">
        <f>IF(C3564&gt;0,IF(VLOOKUP(A3564,'ИПУ и ОКПУ'!$A$1:$O$3258,14,0)="Нет показаний","Нет показаний",""),"")</f>
        <v>Нет показаний</v>
      </c>
      <c r="F3564">
        <f>IF(AND(C3564&gt;0),SUMIF('ИПУ и ОКПУ'!$A$2:$A$3258,A3564,'ИПУ и ОКПУ'!$O$2:$O$3258),"")</f>
        <v>0</v>
      </c>
      <c r="G3564">
        <f>VLOOKUP(A3564,'Лицевые счета'!$A$2:$K$4570,9,0)</f>
        <v>1</v>
      </c>
      <c r="H3564" t="str">
        <f>VLOOKUP(A3564,'Лицевые счета'!$A$2:$K$4570,10,0)</f>
        <v>ЮЛ</v>
      </c>
      <c r="I3564" t="str">
        <f>VLOOKUP(A3564,'Лицевые счета'!$A$2:$K$4570,6,0)</f>
        <v>ЮЛ</v>
      </c>
      <c r="J3564" t="str">
        <f>IF(AND(C3564=0,I3564="ФЛ"),G3564*H3564,"")</f>
        <v/>
      </c>
      <c r="K3564" t="str">
        <f>IF(AND(C3564&gt;0,E3564="Нет показаний",I3564="ФЛ"),G3564*H3564,"")</f>
        <v/>
      </c>
    </row>
    <row r="3565" spans="1:11" x14ac:dyDescent="0.25">
      <c r="A3565" s="7">
        <v>446624</v>
      </c>
      <c r="B3565" s="7">
        <f>VLOOKUP(A3565,'Лицевые счета'!$A$1:$K$4570,2,0)</f>
        <v>431298</v>
      </c>
      <c r="C3565">
        <f>COUNTIF('ИПУ и ОКПУ'!$A$2:$A$3258,A3565)</f>
        <v>1</v>
      </c>
      <c r="D3565" t="str">
        <f>IF(C3565&gt;0,VLOOKUP(A3565,'ИПУ и ОКПУ'!$A$1:$O$3258,9,0),"")</f>
        <v>Одноставочный</v>
      </c>
      <c r="E3565" t="str">
        <f>IF(C3565&gt;0,IF(VLOOKUP(A3565,'ИПУ и ОКПУ'!$A$1:$O$3258,14,0)="Нет показаний","Нет показаний",""),"")</f>
        <v/>
      </c>
      <c r="F3565">
        <f>IF(AND(C3565&gt;0),SUMIF('ИПУ и ОКПУ'!$A$2:$A$3258,A3565,'ИПУ и ОКПУ'!$O$2:$O$3258),"")</f>
        <v>769.56600000000003</v>
      </c>
      <c r="G3565">
        <f>VLOOKUP(A3565,'Лицевые счета'!$A$2:$K$4570,9,0)</f>
        <v>1</v>
      </c>
      <c r="H3565" t="str">
        <f>VLOOKUP(A3565,'Лицевые счета'!$A$2:$K$4570,10,0)</f>
        <v>ЮЛ</v>
      </c>
      <c r="I3565" t="str">
        <f>VLOOKUP(A3565,'Лицевые счета'!$A$2:$K$4570,6,0)</f>
        <v>ЮЛ</v>
      </c>
      <c r="J3565" t="str">
        <f>IF(AND(C3565=0,I3565="ФЛ"),G3565*H3565,"")</f>
        <v/>
      </c>
      <c r="K3565" t="str">
        <f>IF(AND(C3565&gt;0,E3565="Нет показаний",I3565="ФЛ"),G3565*H3565,"")</f>
        <v/>
      </c>
    </row>
    <row r="3566" spans="1:11" x14ac:dyDescent="0.25">
      <c r="A3566" s="7">
        <v>446625</v>
      </c>
      <c r="B3566" s="7">
        <f>VLOOKUP(A3566,'Лицевые счета'!$A$1:$K$4570,2,0)</f>
        <v>431298</v>
      </c>
      <c r="C3566">
        <f>COUNTIF('ИПУ и ОКПУ'!$A$2:$A$3258,A3566)</f>
        <v>1</v>
      </c>
      <c r="D3566" t="str">
        <f>IF(C3566&gt;0,VLOOKUP(A3566,'ИПУ и ОКПУ'!$A$1:$O$3258,9,0),"")</f>
        <v>Одноставочный</v>
      </c>
      <c r="E3566" t="str">
        <f>IF(C3566&gt;0,IF(VLOOKUP(A3566,'ИПУ и ОКПУ'!$A$1:$O$3258,14,0)="Нет показаний","Нет показаний",""),"")</f>
        <v/>
      </c>
      <c r="F3566">
        <f>IF(AND(C3566&gt;0),SUMIF('ИПУ и ОКПУ'!$A$2:$A$3258,A3566,'ИПУ и ОКПУ'!$O$2:$O$3258),"")</f>
        <v>6082.9440000000004</v>
      </c>
      <c r="G3566">
        <f>VLOOKUP(A3566,'Лицевые счета'!$A$2:$K$4570,9,0)</f>
        <v>1</v>
      </c>
      <c r="H3566" t="str">
        <f>VLOOKUP(A3566,'Лицевые счета'!$A$2:$K$4570,10,0)</f>
        <v>ЮЛ</v>
      </c>
      <c r="I3566" t="str">
        <f>VLOOKUP(A3566,'Лицевые счета'!$A$2:$K$4570,6,0)</f>
        <v>ЮЛ</v>
      </c>
      <c r="J3566" t="str">
        <f>IF(AND(C3566=0,I3566="ФЛ"),G3566*H3566,"")</f>
        <v/>
      </c>
      <c r="K3566" t="str">
        <f>IF(AND(C3566&gt;0,E3566="Нет показаний",I3566="ФЛ"),G3566*H3566,"")</f>
        <v/>
      </c>
    </row>
    <row r="3567" spans="1:11" x14ac:dyDescent="0.25">
      <c r="A3567" s="7">
        <v>446628</v>
      </c>
      <c r="B3567" s="7">
        <f>VLOOKUP(A3567,'Лицевые счета'!$A$1:$K$4570,2,0)</f>
        <v>431298</v>
      </c>
      <c r="C3567">
        <f>COUNTIF('ИПУ и ОКПУ'!$A$2:$A$3258,A3567)</f>
        <v>1</v>
      </c>
      <c r="D3567" t="str">
        <f>IF(C3567&gt;0,VLOOKUP(A3567,'ИПУ и ОКПУ'!$A$1:$O$3258,9,0),"")</f>
        <v>Одноставочный</v>
      </c>
      <c r="E3567" t="str">
        <f>IF(C3567&gt;0,IF(VLOOKUP(A3567,'ИПУ и ОКПУ'!$A$1:$O$3258,14,0)="Нет показаний","Нет показаний",""),"")</f>
        <v/>
      </c>
      <c r="F3567">
        <f>IF(AND(C3567&gt;0),SUMIF('ИПУ и ОКПУ'!$A$2:$A$3258,A3567,'ИПУ и ОКПУ'!$O$2:$O$3258),"")</f>
        <v>535.52800000000002</v>
      </c>
      <c r="G3567">
        <f>VLOOKUP(A3567,'Лицевые счета'!$A$2:$K$4570,9,0)</f>
        <v>1</v>
      </c>
      <c r="H3567" t="str">
        <f>VLOOKUP(A3567,'Лицевые счета'!$A$2:$K$4570,10,0)</f>
        <v>ЮЛ</v>
      </c>
      <c r="I3567" t="str">
        <f>VLOOKUP(A3567,'Лицевые счета'!$A$2:$K$4570,6,0)</f>
        <v>ЮЛ</v>
      </c>
      <c r="J3567" t="str">
        <f>IF(AND(C3567=0,I3567="ФЛ"),G3567*H3567,"")</f>
        <v/>
      </c>
      <c r="K3567" t="str">
        <f>IF(AND(C3567&gt;0,E3567="Нет показаний",I3567="ФЛ"),G3567*H3567,"")</f>
        <v/>
      </c>
    </row>
    <row r="3568" spans="1:11" x14ac:dyDescent="0.25">
      <c r="A3568" s="7">
        <v>446664</v>
      </c>
      <c r="B3568" s="7">
        <f>VLOOKUP(A3568,'Лицевые счета'!$A$1:$K$4570,2,0)</f>
        <v>431518</v>
      </c>
      <c r="C3568">
        <f>COUNTIF('ИПУ и ОКПУ'!$A$2:$A$3258,A3568)</f>
        <v>1</v>
      </c>
      <c r="D3568" t="str">
        <f>IF(C3568&gt;0,VLOOKUP(A3568,'ИПУ и ОКПУ'!$A$1:$O$3258,9,0),"")</f>
        <v>Одноставочный</v>
      </c>
      <c r="E3568" t="str">
        <f>IF(C3568&gt;0,IF(VLOOKUP(A3568,'ИПУ и ОКПУ'!$A$1:$O$3258,14,0)="Нет показаний","Нет показаний",""),"")</f>
        <v/>
      </c>
      <c r="F3568">
        <f>IF(AND(C3568&gt;0),SUMIF('ИПУ и ОКПУ'!$A$2:$A$3258,A3568,'ИПУ и ОКПУ'!$O$2:$O$3258),"")</f>
        <v>7.1539999999999999</v>
      </c>
      <c r="G3568">
        <f>VLOOKUP(A3568,'Лицевые счета'!$A$2:$K$4570,9,0)</f>
        <v>1</v>
      </c>
      <c r="H3568" t="str">
        <f>VLOOKUP(A3568,'Лицевые счета'!$A$2:$K$4570,10,0)</f>
        <v>ЮЛ</v>
      </c>
      <c r="I3568" t="str">
        <f>VLOOKUP(A3568,'Лицевые счета'!$A$2:$K$4570,6,0)</f>
        <v>ЮЛ</v>
      </c>
      <c r="J3568" t="str">
        <f>IF(AND(C3568=0,I3568="ФЛ"),G3568*H3568,"")</f>
        <v/>
      </c>
      <c r="K3568" t="str">
        <f>IF(AND(C3568&gt;0,E3568="Нет показаний",I3568="ФЛ"),G3568*H3568,"")</f>
        <v/>
      </c>
    </row>
    <row r="3569" spans="1:11" x14ac:dyDescent="0.25">
      <c r="A3569" s="7">
        <v>447173</v>
      </c>
      <c r="B3569" s="7">
        <f>VLOOKUP(A3569,'Лицевые счета'!$A$1:$K$4570,2,0)</f>
        <v>447171</v>
      </c>
      <c r="C3569">
        <f>COUNTIF('ИПУ и ОКПУ'!$A$2:$A$3258,A3569)</f>
        <v>0</v>
      </c>
      <c r="D3569" t="str">
        <f>IF(C3569&gt;0,VLOOKUP(A3569,'ИПУ и ОКПУ'!$A$1:$O$3258,9,0),"")</f>
        <v/>
      </c>
      <c r="E3569" t="str">
        <f>IF(C3569&gt;0,IF(VLOOKUP(A3569,'ИПУ и ОКПУ'!$A$1:$O$3258,14,0)="Нет показаний","Нет показаний",""),"")</f>
        <v/>
      </c>
      <c r="F3569" t="str">
        <f>IF(AND(C3569&gt;0),SUMIF('ИПУ и ОКПУ'!$A$2:$A$3258,A3569,'ИПУ и ОКПУ'!$O$2:$O$3258),"")</f>
        <v/>
      </c>
      <c r="G3569">
        <f>VLOOKUP(A3569,'Лицевые счета'!$A$2:$K$4570,9,0)</f>
        <v>1</v>
      </c>
      <c r="H3569">
        <f>VLOOKUP(A3569,'Лицевые счета'!$A$2:$K$4570,10,0)</f>
        <v>142</v>
      </c>
      <c r="I3569" t="str">
        <f>VLOOKUP(A3569,'Лицевые счета'!$A$2:$K$4570,6,0)</f>
        <v>ФЛ</v>
      </c>
      <c r="J3569">
        <f>IF(AND(C3569=0,I3569="ФЛ"),G3569*H3569,"")</f>
        <v>142</v>
      </c>
      <c r="K3569" t="str">
        <f>IF(AND(C3569&gt;0,E3569="Нет показаний",I3569="ФЛ"),G3569*H3569,"")</f>
        <v/>
      </c>
    </row>
    <row r="3570" spans="1:11" x14ac:dyDescent="0.25">
      <c r="A3570" s="7">
        <v>447197</v>
      </c>
      <c r="B3570" s="7">
        <f>VLOOKUP(A3570,'Лицевые счета'!$A$1:$K$4570,2,0)</f>
        <v>447171</v>
      </c>
      <c r="C3570">
        <f>COUNTIF('ИПУ и ОКПУ'!$A$2:$A$3258,A3570)</f>
        <v>1</v>
      </c>
      <c r="D3570" t="str">
        <f>IF(C3570&gt;0,VLOOKUP(A3570,'ИПУ и ОКПУ'!$A$1:$O$3258,9,0),"")</f>
        <v>Одноставочный</v>
      </c>
      <c r="E3570" t="str">
        <f>IF(C3570&gt;0,IF(VLOOKUP(A3570,'ИПУ и ОКПУ'!$A$1:$O$3258,14,0)="Нет показаний","Нет показаний",""),"")</f>
        <v>Нет показаний</v>
      </c>
      <c r="F3570">
        <f>IF(AND(C3570&gt;0),SUMIF('ИПУ и ОКПУ'!$A$2:$A$3258,A3570,'ИПУ и ОКПУ'!$O$2:$O$3258),"")</f>
        <v>0</v>
      </c>
      <c r="G3570">
        <f>VLOOKUP(A3570,'Лицевые счета'!$A$2:$K$4570,9,0)</f>
        <v>1</v>
      </c>
      <c r="H3570">
        <f>VLOOKUP(A3570,'Лицевые счета'!$A$2:$K$4570,10,0)</f>
        <v>142</v>
      </c>
      <c r="I3570" t="str">
        <f>VLOOKUP(A3570,'Лицевые счета'!$A$2:$K$4570,6,0)</f>
        <v>ФЛ</v>
      </c>
      <c r="J3570" t="str">
        <f>IF(AND(C3570=0,I3570="ФЛ"),G3570*H3570,"")</f>
        <v/>
      </c>
      <c r="K3570">
        <f>IF(AND(C3570&gt;0,E3570="Нет показаний",I3570="ФЛ"),G3570*H3570,"")</f>
        <v>142</v>
      </c>
    </row>
    <row r="3571" spans="1:11" x14ac:dyDescent="0.25">
      <c r="A3571" s="7">
        <v>447201</v>
      </c>
      <c r="B3571" s="7">
        <f>VLOOKUP(A3571,'Лицевые счета'!$A$1:$K$4570,2,0)</f>
        <v>447171</v>
      </c>
      <c r="C3571">
        <f>COUNTIF('ИПУ и ОКПУ'!$A$2:$A$3258,A3571)</f>
        <v>1</v>
      </c>
      <c r="D3571" t="str">
        <f>IF(C3571&gt;0,VLOOKUP(A3571,'ИПУ и ОКПУ'!$A$1:$O$3258,9,0),"")</f>
        <v>Одноставочный</v>
      </c>
      <c r="E3571" t="str">
        <f>IF(C3571&gt;0,IF(VLOOKUP(A3571,'ИПУ и ОКПУ'!$A$1:$O$3258,14,0)="Нет показаний","Нет показаний",""),"")</f>
        <v>Нет показаний</v>
      </c>
      <c r="F3571">
        <f>IF(AND(C3571&gt;0),SUMIF('ИПУ и ОКПУ'!$A$2:$A$3258,A3571,'ИПУ и ОКПУ'!$O$2:$O$3258),"")</f>
        <v>0</v>
      </c>
      <c r="G3571">
        <f>VLOOKUP(A3571,'Лицевые счета'!$A$2:$K$4570,9,0)</f>
        <v>1</v>
      </c>
      <c r="H3571">
        <f>VLOOKUP(A3571,'Лицевые счета'!$A$2:$K$4570,10,0)</f>
        <v>142</v>
      </c>
      <c r="I3571" t="str">
        <f>VLOOKUP(A3571,'Лицевые счета'!$A$2:$K$4570,6,0)</f>
        <v>ФЛ</v>
      </c>
      <c r="J3571" t="str">
        <f>IF(AND(C3571=0,I3571="ФЛ"),G3571*H3571,"")</f>
        <v/>
      </c>
      <c r="K3571">
        <f>IF(AND(C3571&gt;0,E3571="Нет показаний",I3571="ФЛ"),G3571*H3571,"")</f>
        <v>142</v>
      </c>
    </row>
    <row r="3572" spans="1:11" x14ac:dyDescent="0.25">
      <c r="A3572" s="7">
        <v>447203</v>
      </c>
      <c r="B3572" s="7">
        <f>VLOOKUP(A3572,'Лицевые счета'!$A$1:$K$4570,2,0)</f>
        <v>447171</v>
      </c>
      <c r="C3572">
        <f>COUNTIF('ИПУ и ОКПУ'!$A$2:$A$3258,A3572)</f>
        <v>1</v>
      </c>
      <c r="D3572" t="str">
        <f>IF(C3572&gt;0,VLOOKUP(A3572,'ИПУ и ОКПУ'!$A$1:$O$3258,9,0),"")</f>
        <v>Одноставочный</v>
      </c>
      <c r="E3572" t="str">
        <f>IF(C3572&gt;0,IF(VLOOKUP(A3572,'ИПУ и ОКПУ'!$A$1:$O$3258,14,0)="Нет показаний","Нет показаний",""),"")</f>
        <v/>
      </c>
      <c r="F3572">
        <f>IF(AND(C3572&gt;0),SUMIF('ИПУ и ОКПУ'!$A$2:$A$3258,A3572,'ИПУ и ОКПУ'!$O$2:$O$3258),"")</f>
        <v>281</v>
      </c>
      <c r="G3572">
        <f>VLOOKUP(A3572,'Лицевые счета'!$A$2:$K$4570,9,0)</f>
        <v>1</v>
      </c>
      <c r="H3572">
        <f>VLOOKUP(A3572,'Лицевые счета'!$A$2:$K$4570,10,0)</f>
        <v>167.6</v>
      </c>
      <c r="I3572" t="str">
        <f>VLOOKUP(A3572,'Лицевые счета'!$A$2:$K$4570,6,0)</f>
        <v>ФЛ</v>
      </c>
      <c r="J3572" t="str">
        <f>IF(AND(C3572=0,I3572="ФЛ"),G3572*H3572,"")</f>
        <v/>
      </c>
      <c r="K3572" t="str">
        <f>IF(AND(C3572&gt;0,E3572="Нет показаний",I3572="ФЛ"),G3572*H3572,"")</f>
        <v/>
      </c>
    </row>
    <row r="3573" spans="1:11" x14ac:dyDescent="0.25">
      <c r="A3573" s="7">
        <v>447205</v>
      </c>
      <c r="B3573" s="7">
        <f>VLOOKUP(A3573,'Лицевые счета'!$A$1:$K$4570,2,0)</f>
        <v>447171</v>
      </c>
      <c r="C3573">
        <f>COUNTIF('ИПУ и ОКПУ'!$A$2:$A$3258,A3573)</f>
        <v>1</v>
      </c>
      <c r="D3573" t="str">
        <f>IF(C3573&gt;0,VLOOKUP(A3573,'ИПУ и ОКПУ'!$A$1:$O$3258,9,0),"")</f>
        <v>Одноставочный</v>
      </c>
      <c r="E3573" t="str">
        <f>IF(C3573&gt;0,IF(VLOOKUP(A3573,'ИПУ и ОКПУ'!$A$1:$O$3258,14,0)="Нет показаний","Нет показаний",""),"")</f>
        <v>Нет показаний</v>
      </c>
      <c r="F3573">
        <f>IF(AND(C3573&gt;0),SUMIF('ИПУ и ОКПУ'!$A$2:$A$3258,A3573,'ИПУ и ОКПУ'!$O$2:$O$3258),"")</f>
        <v>0</v>
      </c>
      <c r="G3573">
        <f>VLOOKUP(A3573,'Лицевые счета'!$A$2:$K$4570,9,0)</f>
        <v>1</v>
      </c>
      <c r="H3573">
        <f>VLOOKUP(A3573,'Лицевые счета'!$A$2:$K$4570,10,0)</f>
        <v>167.6</v>
      </c>
      <c r="I3573" t="str">
        <f>VLOOKUP(A3573,'Лицевые счета'!$A$2:$K$4570,6,0)</f>
        <v>ФЛ</v>
      </c>
      <c r="J3573" t="str">
        <f>IF(AND(C3573=0,I3573="ФЛ"),G3573*H3573,"")</f>
        <v/>
      </c>
      <c r="K3573">
        <f>IF(AND(C3573&gt;0,E3573="Нет показаний",I3573="ФЛ"),G3573*H3573,"")</f>
        <v>167.6</v>
      </c>
    </row>
    <row r="3574" spans="1:11" x14ac:dyDescent="0.25">
      <c r="A3574" s="7">
        <v>447218</v>
      </c>
      <c r="B3574" s="7">
        <f>VLOOKUP(A3574,'Лицевые счета'!$A$1:$K$4570,2,0)</f>
        <v>447171</v>
      </c>
      <c r="C3574">
        <f>COUNTIF('ИПУ и ОКПУ'!$A$2:$A$3258,A3574)</f>
        <v>1</v>
      </c>
      <c r="D3574" t="str">
        <f>IF(C3574&gt;0,VLOOKUP(A3574,'ИПУ и ОКПУ'!$A$1:$O$3258,9,0),"")</f>
        <v>Одноставочный</v>
      </c>
      <c r="E3574" t="str">
        <f>IF(C3574&gt;0,IF(VLOOKUP(A3574,'ИПУ и ОКПУ'!$A$1:$O$3258,14,0)="Нет показаний","Нет показаний",""),"")</f>
        <v>Нет показаний</v>
      </c>
      <c r="F3574">
        <f>IF(AND(C3574&gt;0),SUMIF('ИПУ и ОКПУ'!$A$2:$A$3258,A3574,'ИПУ и ОКПУ'!$O$2:$O$3258),"")</f>
        <v>0</v>
      </c>
      <c r="G3574">
        <f>VLOOKUP(A3574,'Лицевые счета'!$A$2:$K$4570,9,0)</f>
        <v>1</v>
      </c>
      <c r="H3574">
        <f>VLOOKUP(A3574,'Лицевые счета'!$A$2:$K$4570,10,0)</f>
        <v>142</v>
      </c>
      <c r="I3574" t="str">
        <f>VLOOKUP(A3574,'Лицевые счета'!$A$2:$K$4570,6,0)</f>
        <v>ФЛ</v>
      </c>
      <c r="J3574" t="str">
        <f>IF(AND(C3574=0,I3574="ФЛ"),G3574*H3574,"")</f>
        <v/>
      </c>
      <c r="K3574">
        <f>IF(AND(C3574&gt;0,E3574="Нет показаний",I3574="ФЛ"),G3574*H3574,"")</f>
        <v>142</v>
      </c>
    </row>
    <row r="3575" spans="1:11" x14ac:dyDescent="0.25">
      <c r="A3575" s="7">
        <v>447220</v>
      </c>
      <c r="B3575" s="7">
        <f>VLOOKUP(A3575,'Лицевые счета'!$A$1:$K$4570,2,0)</f>
        <v>447171</v>
      </c>
      <c r="C3575">
        <f>COUNTIF('ИПУ и ОКПУ'!$A$2:$A$3258,A3575)</f>
        <v>0</v>
      </c>
      <c r="D3575" t="str">
        <f>IF(C3575&gt;0,VLOOKUP(A3575,'ИПУ и ОКПУ'!$A$1:$O$3258,9,0),"")</f>
        <v/>
      </c>
      <c r="E3575" t="str">
        <f>IF(C3575&gt;0,IF(VLOOKUP(A3575,'ИПУ и ОКПУ'!$A$1:$O$3258,14,0)="Нет показаний","Нет показаний",""),"")</f>
        <v/>
      </c>
      <c r="F3575" t="str">
        <f>IF(AND(C3575&gt;0),SUMIF('ИПУ и ОКПУ'!$A$2:$A$3258,A3575,'ИПУ и ОКПУ'!$O$2:$O$3258),"")</f>
        <v/>
      </c>
      <c r="G3575">
        <f>VLOOKUP(A3575,'Лицевые счета'!$A$2:$K$4570,9,0)</f>
        <v>1</v>
      </c>
      <c r="H3575">
        <f>VLOOKUP(A3575,'Лицевые счета'!$A$2:$K$4570,10,0)</f>
        <v>167.6</v>
      </c>
      <c r="I3575" t="str">
        <f>VLOOKUP(A3575,'Лицевые счета'!$A$2:$K$4570,6,0)</f>
        <v>ФЛ</v>
      </c>
      <c r="J3575">
        <f>IF(AND(C3575=0,I3575="ФЛ"),G3575*H3575,"")</f>
        <v>167.6</v>
      </c>
      <c r="K3575" t="str">
        <f>IF(AND(C3575&gt;0,E3575="Нет показаний",I3575="ФЛ"),G3575*H3575,"")</f>
        <v/>
      </c>
    </row>
    <row r="3576" spans="1:11" x14ac:dyDescent="0.25">
      <c r="A3576" s="7">
        <v>447222</v>
      </c>
      <c r="B3576" s="7">
        <f>VLOOKUP(A3576,'Лицевые счета'!$A$1:$K$4570,2,0)</f>
        <v>447171</v>
      </c>
      <c r="C3576">
        <f>COUNTIF('ИПУ и ОКПУ'!$A$2:$A$3258,A3576)</f>
        <v>1</v>
      </c>
      <c r="D3576" t="str">
        <f>IF(C3576&gt;0,VLOOKUP(A3576,'ИПУ и ОКПУ'!$A$1:$O$3258,9,0),"")</f>
        <v>Одноставочный</v>
      </c>
      <c r="E3576" t="str">
        <f>IF(C3576&gt;0,IF(VLOOKUP(A3576,'ИПУ и ОКПУ'!$A$1:$O$3258,14,0)="Нет показаний","Нет показаний",""),"")</f>
        <v>Нет показаний</v>
      </c>
      <c r="F3576">
        <f>IF(AND(C3576&gt;0),SUMIF('ИПУ и ОКПУ'!$A$2:$A$3258,A3576,'ИПУ и ОКПУ'!$O$2:$O$3258),"")</f>
        <v>0</v>
      </c>
      <c r="G3576">
        <f>VLOOKUP(A3576,'Лицевые счета'!$A$2:$K$4570,9,0)</f>
        <v>1</v>
      </c>
      <c r="H3576">
        <f>VLOOKUP(A3576,'Лицевые счета'!$A$2:$K$4570,10,0)</f>
        <v>167.6</v>
      </c>
      <c r="I3576" t="str">
        <f>VLOOKUP(A3576,'Лицевые счета'!$A$2:$K$4570,6,0)</f>
        <v>ФЛ</v>
      </c>
      <c r="J3576" t="str">
        <f>IF(AND(C3576=0,I3576="ФЛ"),G3576*H3576,"")</f>
        <v/>
      </c>
      <c r="K3576">
        <f>IF(AND(C3576&gt;0,E3576="Нет показаний",I3576="ФЛ"),G3576*H3576,"")</f>
        <v>167.6</v>
      </c>
    </row>
    <row r="3577" spans="1:11" x14ac:dyDescent="0.25">
      <c r="A3577" s="7">
        <v>447571</v>
      </c>
      <c r="B3577" s="7">
        <f>VLOOKUP(A3577,'Лицевые счета'!$A$1:$K$4570,2,0)</f>
        <v>447354</v>
      </c>
      <c r="C3577">
        <f>COUNTIF('ИПУ и ОКПУ'!$A$2:$A$3258,A3577)</f>
        <v>1</v>
      </c>
      <c r="D3577" t="str">
        <f>IF(C3577&gt;0,VLOOKUP(A3577,'ИПУ и ОКПУ'!$A$1:$O$3258,9,0),"")</f>
        <v>Одноставочный</v>
      </c>
      <c r="E3577" t="str">
        <f>IF(C3577&gt;0,IF(VLOOKUP(A3577,'ИПУ и ОКПУ'!$A$1:$O$3258,14,0)="Нет показаний","Нет показаний",""),"")</f>
        <v>Нет показаний</v>
      </c>
      <c r="F3577">
        <f>IF(AND(C3577&gt;0),SUMIF('ИПУ и ОКПУ'!$A$2:$A$3258,A3577,'ИПУ и ОКПУ'!$O$2:$O$3258),"")</f>
        <v>0</v>
      </c>
      <c r="G3577">
        <f>VLOOKUP(A3577,'Лицевые счета'!$A$2:$K$4570,9,0)</f>
        <v>1</v>
      </c>
      <c r="H3577">
        <f>VLOOKUP(A3577,'Лицевые счета'!$A$2:$K$4570,10,0)</f>
        <v>92</v>
      </c>
      <c r="I3577" t="str">
        <f>VLOOKUP(A3577,'Лицевые счета'!$A$2:$K$4570,6,0)</f>
        <v>ФЛ</v>
      </c>
      <c r="J3577" t="str">
        <f>IF(AND(C3577=0,I3577="ФЛ"),G3577*H3577,"")</f>
        <v/>
      </c>
      <c r="K3577">
        <f>IF(AND(C3577&gt;0,E3577="Нет показаний",I3577="ФЛ"),G3577*H3577,"")</f>
        <v>92</v>
      </c>
    </row>
    <row r="3578" spans="1:11" x14ac:dyDescent="0.25">
      <c r="A3578" s="7">
        <v>447579</v>
      </c>
      <c r="B3578" s="7">
        <f>VLOOKUP(A3578,'Лицевые счета'!$A$1:$K$4570,2,0)</f>
        <v>447354</v>
      </c>
      <c r="C3578">
        <f>COUNTIF('ИПУ и ОКПУ'!$A$2:$A$3258,A3578)</f>
        <v>1</v>
      </c>
      <c r="D3578" t="str">
        <f>IF(C3578&gt;0,VLOOKUP(A3578,'ИПУ и ОКПУ'!$A$1:$O$3258,9,0),"")</f>
        <v>Одноставочный</v>
      </c>
      <c r="E3578" t="str">
        <f>IF(C3578&gt;0,IF(VLOOKUP(A3578,'ИПУ и ОКПУ'!$A$1:$O$3258,14,0)="Нет показаний","Нет показаний",""),"")</f>
        <v>Нет показаний</v>
      </c>
      <c r="F3578">
        <f>IF(AND(C3578&gt;0),SUMIF('ИПУ и ОКПУ'!$A$2:$A$3258,A3578,'ИПУ и ОКПУ'!$O$2:$O$3258),"")</f>
        <v>0</v>
      </c>
      <c r="G3578">
        <f>VLOOKUP(A3578,'Лицевые счета'!$A$2:$K$4570,9,0)</f>
        <v>1</v>
      </c>
      <c r="H3578">
        <f>VLOOKUP(A3578,'Лицевые счета'!$A$2:$K$4570,10,0)</f>
        <v>92</v>
      </c>
      <c r="I3578" t="str">
        <f>VLOOKUP(A3578,'Лицевые счета'!$A$2:$K$4570,6,0)</f>
        <v>ФЛ</v>
      </c>
      <c r="J3578" t="str">
        <f>IF(AND(C3578=0,I3578="ФЛ"),G3578*H3578,"")</f>
        <v/>
      </c>
      <c r="K3578">
        <f>IF(AND(C3578&gt;0,E3578="Нет показаний",I3578="ФЛ"),G3578*H3578,"")</f>
        <v>92</v>
      </c>
    </row>
    <row r="3579" spans="1:11" x14ac:dyDescent="0.25">
      <c r="A3579" s="7">
        <v>447583</v>
      </c>
      <c r="B3579" s="7">
        <f>VLOOKUP(A3579,'Лицевые счета'!$A$1:$K$4570,2,0)</f>
        <v>447354</v>
      </c>
      <c r="C3579">
        <f>COUNTIF('ИПУ и ОКПУ'!$A$2:$A$3258,A3579)</f>
        <v>1</v>
      </c>
      <c r="D3579" t="str">
        <f>IF(C3579&gt;0,VLOOKUP(A3579,'ИПУ и ОКПУ'!$A$1:$O$3258,9,0),"")</f>
        <v>Одноставочный</v>
      </c>
      <c r="E3579" t="str">
        <f>IF(C3579&gt;0,IF(VLOOKUP(A3579,'ИПУ и ОКПУ'!$A$1:$O$3258,14,0)="Нет показаний","Нет показаний",""),"")</f>
        <v/>
      </c>
      <c r="F3579">
        <f>IF(AND(C3579&gt;0),SUMIF('ИПУ и ОКПУ'!$A$2:$A$3258,A3579,'ИПУ и ОКПУ'!$O$2:$O$3258),"")</f>
        <v>60</v>
      </c>
      <c r="G3579">
        <f>VLOOKUP(A3579,'Лицевые счета'!$A$2:$K$4570,9,0)</f>
        <v>1</v>
      </c>
      <c r="H3579">
        <f>VLOOKUP(A3579,'Лицевые счета'!$A$2:$K$4570,10,0)</f>
        <v>92</v>
      </c>
      <c r="I3579" t="str">
        <f>VLOOKUP(A3579,'Лицевые счета'!$A$2:$K$4570,6,0)</f>
        <v>ФЛ</v>
      </c>
      <c r="J3579" t="str">
        <f>IF(AND(C3579=0,I3579="ФЛ"),G3579*H3579,"")</f>
        <v/>
      </c>
      <c r="K3579" t="str">
        <f>IF(AND(C3579&gt;0,E3579="Нет показаний",I3579="ФЛ"),G3579*H3579,"")</f>
        <v/>
      </c>
    </row>
    <row r="3580" spans="1:11" x14ac:dyDescent="0.25">
      <c r="A3580" s="7">
        <v>447597</v>
      </c>
      <c r="B3580" s="7">
        <f>VLOOKUP(A3580,'Лицевые счета'!$A$1:$K$4570,2,0)</f>
        <v>447354</v>
      </c>
      <c r="C3580">
        <f>COUNTIF('ИПУ и ОКПУ'!$A$2:$A$3258,A3580)</f>
        <v>1</v>
      </c>
      <c r="D3580" t="str">
        <f>IF(C3580&gt;0,VLOOKUP(A3580,'ИПУ и ОКПУ'!$A$1:$O$3258,9,0),"")</f>
        <v>Одноставочный</v>
      </c>
      <c r="E3580" t="str">
        <f>IF(C3580&gt;0,IF(VLOOKUP(A3580,'ИПУ и ОКПУ'!$A$1:$O$3258,14,0)="Нет показаний","Нет показаний",""),"")</f>
        <v/>
      </c>
      <c r="F3580">
        <f>IF(AND(C3580&gt;0),SUMIF('ИПУ и ОКПУ'!$A$2:$A$3258,A3580,'ИПУ и ОКПУ'!$O$2:$O$3258),"")</f>
        <v>503</v>
      </c>
      <c r="G3580">
        <f>VLOOKUP(A3580,'Лицевые счета'!$A$2:$K$4570,9,0)</f>
        <v>1</v>
      </c>
      <c r="H3580">
        <f>VLOOKUP(A3580,'Лицевые счета'!$A$2:$K$4570,10,0)</f>
        <v>118.7</v>
      </c>
      <c r="I3580" t="str">
        <f>VLOOKUP(A3580,'Лицевые счета'!$A$2:$K$4570,6,0)</f>
        <v>ФЛ</v>
      </c>
      <c r="J3580" t="str">
        <f>IF(AND(C3580=0,I3580="ФЛ"),G3580*H3580,"")</f>
        <v/>
      </c>
      <c r="K3580" t="str">
        <f>IF(AND(C3580&gt;0,E3580="Нет показаний",I3580="ФЛ"),G3580*H3580,"")</f>
        <v/>
      </c>
    </row>
    <row r="3581" spans="1:11" x14ac:dyDescent="0.25">
      <c r="A3581" s="7">
        <v>447601</v>
      </c>
      <c r="B3581" s="7">
        <f>VLOOKUP(A3581,'Лицевые счета'!$A$1:$K$4570,2,0)</f>
        <v>447354</v>
      </c>
      <c r="C3581">
        <f>COUNTIF('ИПУ и ОКПУ'!$A$2:$A$3258,A3581)</f>
        <v>1</v>
      </c>
      <c r="D3581" t="str">
        <f>IF(C3581&gt;0,VLOOKUP(A3581,'ИПУ и ОКПУ'!$A$1:$O$3258,9,0),"")</f>
        <v>Одноставочный</v>
      </c>
      <c r="E3581" t="str">
        <f>IF(C3581&gt;0,IF(VLOOKUP(A3581,'ИПУ и ОКПУ'!$A$1:$O$3258,14,0)="Нет показаний","Нет показаний",""),"")</f>
        <v>Нет показаний</v>
      </c>
      <c r="F3581">
        <f>IF(AND(C3581&gt;0),SUMIF('ИПУ и ОКПУ'!$A$2:$A$3258,A3581,'ИПУ и ОКПУ'!$O$2:$O$3258),"")</f>
        <v>0</v>
      </c>
      <c r="G3581">
        <f>VLOOKUP(A3581,'Лицевые счета'!$A$2:$K$4570,9,0)</f>
        <v>1</v>
      </c>
      <c r="H3581">
        <f>VLOOKUP(A3581,'Лицевые счета'!$A$2:$K$4570,10,0)</f>
        <v>92</v>
      </c>
      <c r="I3581" t="str">
        <f>VLOOKUP(A3581,'Лицевые счета'!$A$2:$K$4570,6,0)</f>
        <v>ФЛ</v>
      </c>
      <c r="J3581" t="str">
        <f>IF(AND(C3581=0,I3581="ФЛ"),G3581*H3581,"")</f>
        <v/>
      </c>
      <c r="K3581">
        <f>IF(AND(C3581&gt;0,E3581="Нет показаний",I3581="ФЛ"),G3581*H3581,"")</f>
        <v>92</v>
      </c>
    </row>
    <row r="3582" spans="1:11" x14ac:dyDescent="0.25">
      <c r="A3582" s="7">
        <v>447605</v>
      </c>
      <c r="B3582" s="7">
        <f>VLOOKUP(A3582,'Лицевые счета'!$A$1:$K$4570,2,0)</f>
        <v>447355</v>
      </c>
      <c r="C3582">
        <f>COUNTIF('ИПУ и ОКПУ'!$A$2:$A$3258,A3582)</f>
        <v>1</v>
      </c>
      <c r="D3582" t="str">
        <f>IF(C3582&gt;0,VLOOKUP(A3582,'ИПУ и ОКПУ'!$A$1:$O$3258,9,0),"")</f>
        <v>Одноставочный</v>
      </c>
      <c r="E3582" t="str">
        <f>IF(C3582&gt;0,IF(VLOOKUP(A3582,'ИПУ и ОКПУ'!$A$1:$O$3258,14,0)="Нет показаний","Нет показаний",""),"")</f>
        <v/>
      </c>
      <c r="F3582">
        <f>IF(AND(C3582&gt;0),SUMIF('ИПУ и ОКПУ'!$A$2:$A$3258,A3582,'ИПУ и ОКПУ'!$O$2:$O$3258),"")</f>
        <v>82</v>
      </c>
      <c r="G3582">
        <f>VLOOKUP(A3582,'Лицевые счета'!$A$2:$K$4570,9,0)</f>
        <v>1</v>
      </c>
      <c r="H3582">
        <f>VLOOKUP(A3582,'Лицевые счета'!$A$2:$K$4570,10,0)</f>
        <v>118.7</v>
      </c>
      <c r="I3582" t="str">
        <f>VLOOKUP(A3582,'Лицевые счета'!$A$2:$K$4570,6,0)</f>
        <v>ФЛ</v>
      </c>
      <c r="J3582" t="str">
        <f>IF(AND(C3582=0,I3582="ФЛ"),G3582*H3582,"")</f>
        <v/>
      </c>
      <c r="K3582" t="str">
        <f>IF(AND(C3582&gt;0,E3582="Нет показаний",I3582="ФЛ"),G3582*H3582,"")</f>
        <v/>
      </c>
    </row>
    <row r="3583" spans="1:11" x14ac:dyDescent="0.25">
      <c r="A3583" s="7">
        <v>447609</v>
      </c>
      <c r="B3583" s="7">
        <f>VLOOKUP(A3583,'Лицевые счета'!$A$1:$K$4570,2,0)</f>
        <v>447355</v>
      </c>
      <c r="C3583">
        <f>COUNTIF('ИПУ и ОКПУ'!$A$2:$A$3258,A3583)</f>
        <v>1</v>
      </c>
      <c r="D3583" t="str">
        <f>IF(C3583&gt;0,VLOOKUP(A3583,'ИПУ и ОКПУ'!$A$1:$O$3258,9,0),"")</f>
        <v>Одноставочный</v>
      </c>
      <c r="E3583" t="str">
        <f>IF(C3583&gt;0,IF(VLOOKUP(A3583,'ИПУ и ОКПУ'!$A$1:$O$3258,14,0)="Нет показаний","Нет показаний",""),"")</f>
        <v/>
      </c>
      <c r="F3583">
        <f>IF(AND(C3583&gt;0),SUMIF('ИПУ и ОКПУ'!$A$2:$A$3258,A3583,'ИПУ и ОКПУ'!$O$2:$O$3258),"")</f>
        <v>18.5</v>
      </c>
      <c r="G3583">
        <f>VLOOKUP(A3583,'Лицевые счета'!$A$2:$K$4570,9,0)</f>
        <v>1</v>
      </c>
      <c r="H3583">
        <f>VLOOKUP(A3583,'Лицевые счета'!$A$2:$K$4570,10,0)</f>
        <v>92</v>
      </c>
      <c r="I3583" t="str">
        <f>VLOOKUP(A3583,'Лицевые счета'!$A$2:$K$4570,6,0)</f>
        <v>ФЛ</v>
      </c>
      <c r="J3583" t="str">
        <f>IF(AND(C3583=0,I3583="ФЛ"),G3583*H3583,"")</f>
        <v/>
      </c>
      <c r="K3583" t="str">
        <f>IF(AND(C3583&gt;0,E3583="Нет показаний",I3583="ФЛ"),G3583*H3583,"")</f>
        <v/>
      </c>
    </row>
    <row r="3584" spans="1:11" x14ac:dyDescent="0.25">
      <c r="A3584" s="7">
        <v>447615</v>
      </c>
      <c r="B3584" s="7">
        <f>VLOOKUP(A3584,'Лицевые счета'!$A$1:$K$4570,2,0)</f>
        <v>447355</v>
      </c>
      <c r="C3584">
        <f>COUNTIF('ИПУ и ОКПУ'!$A$2:$A$3258,A3584)</f>
        <v>0</v>
      </c>
      <c r="D3584" t="str">
        <f>IF(C3584&gt;0,VLOOKUP(A3584,'ИПУ и ОКПУ'!$A$1:$O$3258,9,0),"")</f>
        <v/>
      </c>
      <c r="E3584" t="str">
        <f>IF(C3584&gt;0,IF(VLOOKUP(A3584,'ИПУ и ОКПУ'!$A$1:$O$3258,14,0)="Нет показаний","Нет показаний",""),"")</f>
        <v/>
      </c>
      <c r="F3584" t="str">
        <f>IF(AND(C3584&gt;0),SUMIF('ИПУ и ОКПУ'!$A$2:$A$3258,A3584,'ИПУ и ОКПУ'!$O$2:$O$3258),"")</f>
        <v/>
      </c>
      <c r="G3584">
        <f>VLOOKUP(A3584,'Лицевые счета'!$A$2:$K$4570,9,0)</f>
        <v>1</v>
      </c>
      <c r="H3584">
        <f>VLOOKUP(A3584,'Лицевые счета'!$A$2:$K$4570,10,0)</f>
        <v>92</v>
      </c>
      <c r="I3584" t="str">
        <f>VLOOKUP(A3584,'Лицевые счета'!$A$2:$K$4570,6,0)</f>
        <v>ФЛ</v>
      </c>
      <c r="J3584">
        <f>IF(AND(C3584=0,I3584="ФЛ"),G3584*H3584,"")</f>
        <v>92</v>
      </c>
      <c r="K3584" t="str">
        <f>IF(AND(C3584&gt;0,E3584="Нет показаний",I3584="ФЛ"),G3584*H3584,"")</f>
        <v/>
      </c>
    </row>
    <row r="3585" spans="1:11" x14ac:dyDescent="0.25">
      <c r="A3585" s="7">
        <v>447616</v>
      </c>
      <c r="B3585" s="7">
        <f>VLOOKUP(A3585,'Лицевые счета'!$A$1:$K$4570,2,0)</f>
        <v>447355</v>
      </c>
      <c r="C3585">
        <f>COUNTIF('ИПУ и ОКПУ'!$A$2:$A$3258,A3585)</f>
        <v>0</v>
      </c>
      <c r="D3585" t="str">
        <f>IF(C3585&gt;0,VLOOKUP(A3585,'ИПУ и ОКПУ'!$A$1:$O$3258,9,0),"")</f>
        <v/>
      </c>
      <c r="E3585" t="str">
        <f>IF(C3585&gt;0,IF(VLOOKUP(A3585,'ИПУ и ОКПУ'!$A$1:$O$3258,14,0)="Нет показаний","Нет показаний",""),"")</f>
        <v/>
      </c>
      <c r="F3585" t="str">
        <f>IF(AND(C3585&gt;0),SUMIF('ИПУ и ОКПУ'!$A$2:$A$3258,A3585,'ИПУ и ОКПУ'!$O$2:$O$3258),"")</f>
        <v/>
      </c>
      <c r="G3585">
        <f>VLOOKUP(A3585,'Лицевые счета'!$A$2:$K$4570,9,0)</f>
        <v>1</v>
      </c>
      <c r="H3585">
        <f>VLOOKUP(A3585,'Лицевые счета'!$A$2:$K$4570,10,0)</f>
        <v>92</v>
      </c>
      <c r="I3585" t="str">
        <f>VLOOKUP(A3585,'Лицевые счета'!$A$2:$K$4570,6,0)</f>
        <v>ФЛ</v>
      </c>
      <c r="J3585">
        <f>IF(AND(C3585=0,I3585="ФЛ"),G3585*H3585,"")</f>
        <v>92</v>
      </c>
      <c r="K3585" t="str">
        <f>IF(AND(C3585&gt;0,E3585="Нет показаний",I3585="ФЛ"),G3585*H3585,"")</f>
        <v/>
      </c>
    </row>
    <row r="3586" spans="1:11" x14ac:dyDescent="0.25">
      <c r="A3586" s="7">
        <v>447628</v>
      </c>
      <c r="B3586" s="7">
        <f>VLOOKUP(A3586,'Лицевые счета'!$A$1:$K$4570,2,0)</f>
        <v>447357</v>
      </c>
      <c r="C3586">
        <f>COUNTIF('ИПУ и ОКПУ'!$A$2:$A$3258,A3586)</f>
        <v>1</v>
      </c>
      <c r="D3586" t="str">
        <f>IF(C3586&gt;0,VLOOKUP(A3586,'ИПУ и ОКПУ'!$A$1:$O$3258,9,0),"")</f>
        <v>Одноставочный</v>
      </c>
      <c r="E3586" t="str">
        <f>IF(C3586&gt;0,IF(VLOOKUP(A3586,'ИПУ и ОКПУ'!$A$1:$O$3258,14,0)="Нет показаний","Нет показаний",""),"")</f>
        <v>Нет показаний</v>
      </c>
      <c r="F3586">
        <f>IF(AND(C3586&gt;0),SUMIF('ИПУ и ОКПУ'!$A$2:$A$3258,A3586,'ИПУ и ОКПУ'!$O$2:$O$3258),"")</f>
        <v>0</v>
      </c>
      <c r="G3586">
        <f>VLOOKUP(A3586,'Лицевые счета'!$A$2:$K$4570,9,0)</f>
        <v>1</v>
      </c>
      <c r="H3586">
        <f>VLOOKUP(A3586,'Лицевые счета'!$A$2:$K$4570,10,0)</f>
        <v>92</v>
      </c>
      <c r="I3586" t="str">
        <f>VLOOKUP(A3586,'Лицевые счета'!$A$2:$K$4570,6,0)</f>
        <v>ФЛ</v>
      </c>
      <c r="J3586" t="str">
        <f>IF(AND(C3586=0,I3586="ФЛ"),G3586*H3586,"")</f>
        <v/>
      </c>
      <c r="K3586">
        <f>IF(AND(C3586&gt;0,E3586="Нет показаний",I3586="ФЛ"),G3586*H3586,"")</f>
        <v>92</v>
      </c>
    </row>
    <row r="3587" spans="1:11" x14ac:dyDescent="0.25">
      <c r="A3587" s="7">
        <v>447630</v>
      </c>
      <c r="B3587" s="7">
        <f>VLOOKUP(A3587,'Лицевые счета'!$A$1:$K$4570,2,0)</f>
        <v>447357</v>
      </c>
      <c r="C3587">
        <f>COUNTIF('ИПУ и ОКПУ'!$A$2:$A$3258,A3587)</f>
        <v>1</v>
      </c>
      <c r="D3587" t="str">
        <f>IF(C3587&gt;0,VLOOKUP(A3587,'ИПУ и ОКПУ'!$A$1:$O$3258,9,0),"")</f>
        <v>Одноставочный</v>
      </c>
      <c r="E3587" t="str">
        <f>IF(C3587&gt;0,IF(VLOOKUP(A3587,'ИПУ и ОКПУ'!$A$1:$O$3258,14,0)="Нет показаний","Нет показаний",""),"")</f>
        <v/>
      </c>
      <c r="F3587">
        <f>IF(AND(C3587&gt;0),SUMIF('ИПУ и ОКПУ'!$A$2:$A$3258,A3587,'ИПУ и ОКПУ'!$O$2:$O$3258),"")</f>
        <v>295</v>
      </c>
      <c r="G3587">
        <f>VLOOKUP(A3587,'Лицевые счета'!$A$2:$K$4570,9,0)</f>
        <v>1</v>
      </c>
      <c r="H3587">
        <f>VLOOKUP(A3587,'Лицевые счета'!$A$2:$K$4570,10,0)</f>
        <v>92</v>
      </c>
      <c r="I3587" t="str">
        <f>VLOOKUP(A3587,'Лицевые счета'!$A$2:$K$4570,6,0)</f>
        <v>ФЛ</v>
      </c>
      <c r="J3587" t="str">
        <f>IF(AND(C3587=0,I3587="ФЛ"),G3587*H3587,"")</f>
        <v/>
      </c>
      <c r="K3587" t="str">
        <f>IF(AND(C3587&gt;0,E3587="Нет показаний",I3587="ФЛ"),G3587*H3587,"")</f>
        <v/>
      </c>
    </row>
    <row r="3588" spans="1:11" x14ac:dyDescent="0.25">
      <c r="A3588" s="7">
        <v>447636</v>
      </c>
      <c r="B3588" s="7">
        <f>VLOOKUP(A3588,'Лицевые счета'!$A$1:$K$4570,2,0)</f>
        <v>447357</v>
      </c>
      <c r="C3588">
        <f>COUNTIF('ИПУ и ОКПУ'!$A$2:$A$3258,A3588)</f>
        <v>1</v>
      </c>
      <c r="D3588" t="str">
        <f>IF(C3588&gt;0,VLOOKUP(A3588,'ИПУ и ОКПУ'!$A$1:$O$3258,9,0),"")</f>
        <v>Одноставочный</v>
      </c>
      <c r="E3588" t="str">
        <f>IF(C3588&gt;0,IF(VLOOKUP(A3588,'ИПУ и ОКПУ'!$A$1:$O$3258,14,0)="Нет показаний","Нет показаний",""),"")</f>
        <v>Нет показаний</v>
      </c>
      <c r="F3588">
        <f>IF(AND(C3588&gt;0),SUMIF('ИПУ и ОКПУ'!$A$2:$A$3258,A3588,'ИПУ и ОКПУ'!$O$2:$O$3258),"")</f>
        <v>0</v>
      </c>
      <c r="G3588">
        <f>VLOOKUP(A3588,'Лицевые счета'!$A$2:$K$4570,9,0)</f>
        <v>1</v>
      </c>
      <c r="H3588">
        <f>VLOOKUP(A3588,'Лицевые счета'!$A$2:$K$4570,10,0)</f>
        <v>92</v>
      </c>
      <c r="I3588" t="str">
        <f>VLOOKUP(A3588,'Лицевые счета'!$A$2:$K$4570,6,0)</f>
        <v>ФЛ</v>
      </c>
      <c r="J3588" t="str">
        <f>IF(AND(C3588=0,I3588="ФЛ"),G3588*H3588,"")</f>
        <v/>
      </c>
      <c r="K3588">
        <f>IF(AND(C3588&gt;0,E3588="Нет показаний",I3588="ФЛ"),G3588*H3588,"")</f>
        <v>92</v>
      </c>
    </row>
    <row r="3589" spans="1:11" x14ac:dyDescent="0.25">
      <c r="A3589" s="7">
        <v>447783</v>
      </c>
      <c r="B3589" s="7">
        <f>VLOOKUP(A3589,'Лицевые счета'!$A$1:$K$4570,2,0)</f>
        <v>447367</v>
      </c>
      <c r="C3589">
        <f>COUNTIF('ИПУ и ОКПУ'!$A$2:$A$3258,A3589)</f>
        <v>0</v>
      </c>
      <c r="D3589" t="str">
        <f>IF(C3589&gt;0,VLOOKUP(A3589,'ИПУ и ОКПУ'!$A$1:$O$3258,9,0),"")</f>
        <v/>
      </c>
      <c r="E3589" t="str">
        <f>IF(C3589&gt;0,IF(VLOOKUP(A3589,'ИПУ и ОКПУ'!$A$1:$O$3258,14,0)="Нет показаний","Нет показаний",""),"")</f>
        <v/>
      </c>
      <c r="F3589" t="str">
        <f>IF(AND(C3589&gt;0),SUMIF('ИПУ и ОКПУ'!$A$2:$A$3258,A3589,'ИПУ и ОКПУ'!$O$2:$O$3258),"")</f>
        <v/>
      </c>
      <c r="G3589">
        <f>VLOOKUP(A3589,'Лицевые счета'!$A$2:$K$4570,9,0)</f>
        <v>1</v>
      </c>
      <c r="H3589">
        <f>VLOOKUP(A3589,'Лицевые счета'!$A$2:$K$4570,10,0)</f>
        <v>92</v>
      </c>
      <c r="I3589" t="str">
        <f>VLOOKUP(A3589,'Лицевые счета'!$A$2:$K$4570,6,0)</f>
        <v>ФЛ</v>
      </c>
      <c r="J3589">
        <f>IF(AND(C3589=0,I3589="ФЛ"),G3589*H3589,"")</f>
        <v>92</v>
      </c>
      <c r="K3589" t="str">
        <f>IF(AND(C3589&gt;0,E3589="Нет показаний",I3589="ФЛ"),G3589*H3589,"")</f>
        <v/>
      </c>
    </row>
    <row r="3590" spans="1:11" x14ac:dyDescent="0.25">
      <c r="A3590" s="7">
        <v>447787</v>
      </c>
      <c r="B3590" s="7">
        <f>VLOOKUP(A3590,'Лицевые счета'!$A$1:$K$4570,2,0)</f>
        <v>447367</v>
      </c>
      <c r="C3590">
        <f>COUNTIF('ИПУ и ОКПУ'!$A$2:$A$3258,A3590)</f>
        <v>2</v>
      </c>
      <c r="D3590" t="str">
        <f>IF(C3590&gt;0,VLOOKUP(A3590,'ИПУ и ОКПУ'!$A$1:$O$3258,9,0),"")</f>
        <v>Одноставочный</v>
      </c>
      <c r="E3590" t="str">
        <f>IF(C3590&gt;0,IF(VLOOKUP(A3590,'ИПУ и ОКПУ'!$A$1:$O$3258,14,0)="Нет показаний","Нет показаний",""),"")</f>
        <v/>
      </c>
      <c r="F3590">
        <f>IF(AND(C3590&gt;0),SUMIF('ИПУ и ОКПУ'!$A$2:$A$3258,A3590,'ИПУ и ОКПУ'!$O$2:$O$3258),"")</f>
        <v>409.33333333333331</v>
      </c>
      <c r="G3590">
        <f>VLOOKUP(A3590,'Лицевые счета'!$A$2:$K$4570,9,0)</f>
        <v>1</v>
      </c>
      <c r="H3590">
        <f>VLOOKUP(A3590,'Лицевые счета'!$A$2:$K$4570,10,0)</f>
        <v>92</v>
      </c>
      <c r="I3590" t="str">
        <f>VLOOKUP(A3590,'Лицевые счета'!$A$2:$K$4570,6,0)</f>
        <v>ФЛ</v>
      </c>
      <c r="J3590" t="str">
        <f>IF(AND(C3590=0,I3590="ФЛ"),G3590*H3590,"")</f>
        <v/>
      </c>
      <c r="K3590" t="str">
        <f>IF(AND(C3590&gt;0,E3590="Нет показаний",I3590="ФЛ"),G3590*H3590,"")</f>
        <v/>
      </c>
    </row>
    <row r="3591" spans="1:11" x14ac:dyDescent="0.25">
      <c r="A3591" s="7">
        <v>447789</v>
      </c>
      <c r="B3591" s="7">
        <f>VLOOKUP(A3591,'Лицевые счета'!$A$1:$K$4570,2,0)</f>
        <v>447367</v>
      </c>
      <c r="C3591">
        <f>COUNTIF('ИПУ и ОКПУ'!$A$2:$A$3258,A3591)</f>
        <v>0</v>
      </c>
      <c r="D3591" t="str">
        <f>IF(C3591&gt;0,VLOOKUP(A3591,'ИПУ и ОКПУ'!$A$1:$O$3258,9,0),"")</f>
        <v/>
      </c>
      <c r="E3591" t="str">
        <f>IF(C3591&gt;0,IF(VLOOKUP(A3591,'ИПУ и ОКПУ'!$A$1:$O$3258,14,0)="Нет показаний","Нет показаний",""),"")</f>
        <v/>
      </c>
      <c r="F3591" t="str">
        <f>IF(AND(C3591&gt;0),SUMIF('ИПУ и ОКПУ'!$A$2:$A$3258,A3591,'ИПУ и ОКПУ'!$O$2:$O$3258),"")</f>
        <v/>
      </c>
      <c r="G3591">
        <f>VLOOKUP(A3591,'Лицевые счета'!$A$2:$K$4570,9,0)</f>
        <v>1</v>
      </c>
      <c r="H3591">
        <f>VLOOKUP(A3591,'Лицевые счета'!$A$2:$K$4570,10,0)</f>
        <v>92</v>
      </c>
      <c r="I3591" t="str">
        <f>VLOOKUP(A3591,'Лицевые счета'!$A$2:$K$4570,6,0)</f>
        <v>ФЛ</v>
      </c>
      <c r="J3591">
        <f>IF(AND(C3591=0,I3591="ФЛ"),G3591*H3591,"")</f>
        <v>92</v>
      </c>
      <c r="K3591" t="str">
        <f>IF(AND(C3591&gt;0,E3591="Нет показаний",I3591="ФЛ"),G3591*H3591,"")</f>
        <v/>
      </c>
    </row>
    <row r="3592" spans="1:11" x14ac:dyDescent="0.25">
      <c r="A3592" s="7">
        <v>447790</v>
      </c>
      <c r="B3592" s="7">
        <f>VLOOKUP(A3592,'Лицевые счета'!$A$1:$K$4570,2,0)</f>
        <v>447367</v>
      </c>
      <c r="C3592">
        <f>COUNTIF('ИПУ и ОКПУ'!$A$2:$A$3258,A3592)</f>
        <v>0</v>
      </c>
      <c r="D3592" t="str">
        <f>IF(C3592&gt;0,VLOOKUP(A3592,'ИПУ и ОКПУ'!$A$1:$O$3258,9,0),"")</f>
        <v/>
      </c>
      <c r="E3592" t="str">
        <f>IF(C3592&gt;0,IF(VLOOKUP(A3592,'ИПУ и ОКПУ'!$A$1:$O$3258,14,0)="Нет показаний","Нет показаний",""),"")</f>
        <v/>
      </c>
      <c r="F3592" t="str">
        <f>IF(AND(C3592&gt;0),SUMIF('ИПУ и ОКПУ'!$A$2:$A$3258,A3592,'ИПУ и ОКПУ'!$O$2:$O$3258),"")</f>
        <v/>
      </c>
      <c r="G3592">
        <f>VLOOKUP(A3592,'Лицевые счета'!$A$2:$K$4570,9,0)</f>
        <v>1</v>
      </c>
      <c r="H3592">
        <f>VLOOKUP(A3592,'Лицевые счета'!$A$2:$K$4570,10,0)</f>
        <v>92</v>
      </c>
      <c r="I3592" t="str">
        <f>VLOOKUP(A3592,'Лицевые счета'!$A$2:$K$4570,6,0)</f>
        <v>ФЛ</v>
      </c>
      <c r="J3592">
        <f>IF(AND(C3592=0,I3592="ФЛ"),G3592*H3592,"")</f>
        <v>92</v>
      </c>
      <c r="K3592" t="str">
        <f>IF(AND(C3592&gt;0,E3592="Нет показаний",I3592="ФЛ"),G3592*H3592,"")</f>
        <v/>
      </c>
    </row>
    <row r="3593" spans="1:11" x14ac:dyDescent="0.25">
      <c r="A3593" s="7">
        <v>447793</v>
      </c>
      <c r="B3593" s="7">
        <f>VLOOKUP(A3593,'Лицевые счета'!$A$1:$K$4570,2,0)</f>
        <v>447367</v>
      </c>
      <c r="C3593">
        <f>COUNTIF('ИПУ и ОКПУ'!$A$2:$A$3258,A3593)</f>
        <v>2</v>
      </c>
      <c r="D3593" t="str">
        <f>IF(C3593&gt;0,VLOOKUP(A3593,'ИПУ и ОКПУ'!$A$1:$O$3258,9,0),"")</f>
        <v>Одноставочный</v>
      </c>
      <c r="E3593" t="str">
        <f>IF(C3593&gt;0,IF(VLOOKUP(A3593,'ИПУ и ОКПУ'!$A$1:$O$3258,14,0)="Нет показаний","Нет показаний",""),"")</f>
        <v/>
      </c>
      <c r="F3593">
        <f>IF(AND(C3593&gt;0),SUMIF('ИПУ и ОКПУ'!$A$2:$A$3258,A3593,'ИПУ и ОКПУ'!$O$2:$O$3258),"")</f>
        <v>304.33333333333331</v>
      </c>
      <c r="G3593">
        <f>VLOOKUP(A3593,'Лицевые счета'!$A$2:$K$4570,9,0)</f>
        <v>1</v>
      </c>
      <c r="H3593">
        <f>VLOOKUP(A3593,'Лицевые счета'!$A$2:$K$4570,10,0)</f>
        <v>92</v>
      </c>
      <c r="I3593" t="str">
        <f>VLOOKUP(A3593,'Лицевые счета'!$A$2:$K$4570,6,0)</f>
        <v>ФЛ</v>
      </c>
      <c r="J3593" t="str">
        <f>IF(AND(C3593=0,I3593="ФЛ"),G3593*H3593,"")</f>
        <v/>
      </c>
      <c r="K3593" t="str">
        <f>IF(AND(C3593&gt;0,E3593="Нет показаний",I3593="ФЛ"),G3593*H3593,"")</f>
        <v/>
      </c>
    </row>
    <row r="3594" spans="1:11" x14ac:dyDescent="0.25">
      <c r="A3594" s="7">
        <v>447798</v>
      </c>
      <c r="B3594" s="7">
        <f>VLOOKUP(A3594,'Лицевые счета'!$A$1:$K$4570,2,0)</f>
        <v>447367</v>
      </c>
      <c r="C3594">
        <f>COUNTIF('ИПУ и ОКПУ'!$A$2:$A$3258,A3594)</f>
        <v>1</v>
      </c>
      <c r="D3594" t="str">
        <f>IF(C3594&gt;0,VLOOKUP(A3594,'ИПУ и ОКПУ'!$A$1:$O$3258,9,0),"")</f>
        <v>Одноставочный</v>
      </c>
      <c r="E3594" t="str">
        <f>IF(C3594&gt;0,IF(VLOOKUP(A3594,'ИПУ и ОКПУ'!$A$1:$O$3258,14,0)="Нет показаний","Нет показаний",""),"")</f>
        <v>Нет показаний</v>
      </c>
      <c r="F3594">
        <f>IF(AND(C3594&gt;0),SUMIF('ИПУ и ОКПУ'!$A$2:$A$3258,A3594,'ИПУ и ОКПУ'!$O$2:$O$3258),"")</f>
        <v>0</v>
      </c>
      <c r="G3594">
        <f>VLOOKUP(A3594,'Лицевые счета'!$A$2:$K$4570,9,0)</f>
        <v>1</v>
      </c>
      <c r="H3594">
        <f>VLOOKUP(A3594,'Лицевые счета'!$A$2:$K$4570,10,0)</f>
        <v>92</v>
      </c>
      <c r="I3594" t="str">
        <f>VLOOKUP(A3594,'Лицевые счета'!$A$2:$K$4570,6,0)</f>
        <v>ФЛ</v>
      </c>
      <c r="J3594" t="str">
        <f>IF(AND(C3594=0,I3594="ФЛ"),G3594*H3594,"")</f>
        <v/>
      </c>
      <c r="K3594">
        <f>IF(AND(C3594&gt;0,E3594="Нет показаний",I3594="ФЛ"),G3594*H3594,"")</f>
        <v>92</v>
      </c>
    </row>
    <row r="3595" spans="1:11" x14ac:dyDescent="0.25">
      <c r="A3595" s="7">
        <v>447800</v>
      </c>
      <c r="B3595" s="7">
        <f>VLOOKUP(A3595,'Лицевые счета'!$A$1:$K$4570,2,0)</f>
        <v>447367</v>
      </c>
      <c r="C3595">
        <f>COUNTIF('ИПУ и ОКПУ'!$A$2:$A$3258,A3595)</f>
        <v>0</v>
      </c>
      <c r="D3595" t="str">
        <f>IF(C3595&gt;0,VLOOKUP(A3595,'ИПУ и ОКПУ'!$A$1:$O$3258,9,0),"")</f>
        <v/>
      </c>
      <c r="E3595" t="str">
        <f>IF(C3595&gt;0,IF(VLOOKUP(A3595,'ИПУ и ОКПУ'!$A$1:$O$3258,14,0)="Нет показаний","Нет показаний",""),"")</f>
        <v/>
      </c>
      <c r="F3595" t="str">
        <f>IF(AND(C3595&gt;0),SUMIF('ИПУ и ОКПУ'!$A$2:$A$3258,A3595,'ИПУ и ОКПУ'!$O$2:$O$3258),"")</f>
        <v/>
      </c>
      <c r="G3595">
        <f>VLOOKUP(A3595,'Лицевые счета'!$A$2:$K$4570,9,0)</f>
        <v>1</v>
      </c>
      <c r="H3595">
        <f>VLOOKUP(A3595,'Лицевые счета'!$A$2:$K$4570,10,0)</f>
        <v>92</v>
      </c>
      <c r="I3595" t="str">
        <f>VLOOKUP(A3595,'Лицевые счета'!$A$2:$K$4570,6,0)</f>
        <v>ФЛ</v>
      </c>
      <c r="J3595">
        <f>IF(AND(C3595=0,I3595="ФЛ"),G3595*H3595,"")</f>
        <v>92</v>
      </c>
      <c r="K3595" t="str">
        <f>IF(AND(C3595&gt;0,E3595="Нет показаний",I3595="ФЛ"),G3595*H3595,"")</f>
        <v/>
      </c>
    </row>
    <row r="3596" spans="1:11" x14ac:dyDescent="0.25">
      <c r="A3596" s="7">
        <v>447932</v>
      </c>
      <c r="B3596" s="7">
        <f>VLOOKUP(A3596,'Лицевые счета'!$A$1:$K$4570,2,0)</f>
        <v>447375</v>
      </c>
      <c r="C3596">
        <f>COUNTIF('ИПУ и ОКПУ'!$A$2:$A$3258,A3596)</f>
        <v>1</v>
      </c>
      <c r="D3596" t="str">
        <f>IF(C3596&gt;0,VLOOKUP(A3596,'ИПУ и ОКПУ'!$A$1:$O$3258,9,0),"")</f>
        <v>Одноставочный</v>
      </c>
      <c r="E3596" t="str">
        <f>IF(C3596&gt;0,IF(VLOOKUP(A3596,'ИПУ и ОКПУ'!$A$1:$O$3258,14,0)="Нет показаний","Нет показаний",""),"")</f>
        <v/>
      </c>
      <c r="F3596">
        <f>IF(AND(C3596&gt;0),SUMIF('ИПУ и ОКПУ'!$A$2:$A$3258,A3596,'ИПУ и ОКПУ'!$O$2:$O$3258),"")</f>
        <v>210</v>
      </c>
      <c r="G3596">
        <f>VLOOKUP(A3596,'Лицевые счета'!$A$2:$K$4570,9,0)</f>
        <v>1</v>
      </c>
      <c r="H3596">
        <f>VLOOKUP(A3596,'Лицевые счета'!$A$2:$K$4570,10,0)</f>
        <v>134.30000000000001</v>
      </c>
      <c r="I3596" t="str">
        <f>VLOOKUP(A3596,'Лицевые счета'!$A$2:$K$4570,6,0)</f>
        <v>ФЛ</v>
      </c>
      <c r="J3596" t="str">
        <f>IF(AND(C3596=0,I3596="ФЛ"),G3596*H3596,"")</f>
        <v/>
      </c>
      <c r="K3596" t="str">
        <f>IF(AND(C3596&gt;0,E3596="Нет показаний",I3596="ФЛ"),G3596*H3596,"")</f>
        <v/>
      </c>
    </row>
    <row r="3597" spans="1:11" x14ac:dyDescent="0.25">
      <c r="A3597" s="7">
        <v>447934</v>
      </c>
      <c r="B3597" s="7">
        <f>VLOOKUP(A3597,'Лицевые счета'!$A$1:$K$4570,2,0)</f>
        <v>447375</v>
      </c>
      <c r="C3597">
        <f>COUNTIF('ИПУ и ОКПУ'!$A$2:$A$3258,A3597)</f>
        <v>1</v>
      </c>
      <c r="D3597" t="str">
        <f>IF(C3597&gt;0,VLOOKUP(A3597,'ИПУ и ОКПУ'!$A$1:$O$3258,9,0),"")</f>
        <v>Одноставочный</v>
      </c>
      <c r="E3597" t="str">
        <f>IF(C3597&gt;0,IF(VLOOKUP(A3597,'ИПУ и ОКПУ'!$A$1:$O$3258,14,0)="Нет показаний","Нет показаний",""),"")</f>
        <v/>
      </c>
      <c r="F3597">
        <f>IF(AND(C3597&gt;0),SUMIF('ИПУ и ОКПУ'!$A$2:$A$3258,A3597,'ИПУ и ОКПУ'!$O$2:$O$3258),"")</f>
        <v>485</v>
      </c>
      <c r="G3597">
        <f>VLOOKUP(A3597,'Лицевые счета'!$A$2:$K$4570,9,0)</f>
        <v>1</v>
      </c>
      <c r="H3597">
        <f>VLOOKUP(A3597,'Лицевые счета'!$A$2:$K$4570,10,0)</f>
        <v>118.7</v>
      </c>
      <c r="I3597" t="str">
        <f>VLOOKUP(A3597,'Лицевые счета'!$A$2:$K$4570,6,0)</f>
        <v>ФЛ</v>
      </c>
      <c r="J3597" t="str">
        <f>IF(AND(C3597=0,I3597="ФЛ"),G3597*H3597,"")</f>
        <v/>
      </c>
      <c r="K3597" t="str">
        <f>IF(AND(C3597&gt;0,E3597="Нет показаний",I3597="ФЛ"),G3597*H3597,"")</f>
        <v/>
      </c>
    </row>
    <row r="3598" spans="1:11" x14ac:dyDescent="0.25">
      <c r="A3598" s="7">
        <v>447936</v>
      </c>
      <c r="B3598" s="7">
        <f>VLOOKUP(A3598,'Лицевые счета'!$A$1:$K$4570,2,0)</f>
        <v>447375</v>
      </c>
      <c r="C3598">
        <f>COUNTIF('ИПУ и ОКПУ'!$A$2:$A$3258,A3598)</f>
        <v>0</v>
      </c>
      <c r="D3598" t="str">
        <f>IF(C3598&gt;0,VLOOKUP(A3598,'ИПУ и ОКПУ'!$A$1:$O$3258,9,0),"")</f>
        <v/>
      </c>
      <c r="E3598" t="str">
        <f>IF(C3598&gt;0,IF(VLOOKUP(A3598,'ИПУ и ОКПУ'!$A$1:$O$3258,14,0)="Нет показаний","Нет показаний",""),"")</f>
        <v/>
      </c>
      <c r="F3598" t="str">
        <f>IF(AND(C3598&gt;0),SUMIF('ИПУ и ОКПУ'!$A$2:$A$3258,A3598,'ИПУ и ОКПУ'!$O$2:$O$3258),"")</f>
        <v/>
      </c>
      <c r="G3598">
        <f>VLOOKUP(A3598,'Лицевые счета'!$A$2:$K$4570,9,0)</f>
        <v>1</v>
      </c>
      <c r="H3598">
        <f>VLOOKUP(A3598,'Лицевые счета'!$A$2:$K$4570,10,0)</f>
        <v>92</v>
      </c>
      <c r="I3598" t="str">
        <f>VLOOKUP(A3598,'Лицевые счета'!$A$2:$K$4570,6,0)</f>
        <v>ФЛ</v>
      </c>
      <c r="J3598">
        <f>IF(AND(C3598=0,I3598="ФЛ"),G3598*H3598,"")</f>
        <v>92</v>
      </c>
      <c r="K3598" t="str">
        <f>IF(AND(C3598&gt;0,E3598="Нет показаний",I3598="ФЛ"),G3598*H3598,"")</f>
        <v/>
      </c>
    </row>
    <row r="3599" spans="1:11" x14ac:dyDescent="0.25">
      <c r="A3599" s="7">
        <v>447937</v>
      </c>
      <c r="B3599" s="7">
        <f>VLOOKUP(A3599,'Лицевые счета'!$A$1:$K$4570,2,0)</f>
        <v>447375</v>
      </c>
      <c r="C3599">
        <f>COUNTIF('ИПУ и ОКПУ'!$A$2:$A$3258,A3599)</f>
        <v>0</v>
      </c>
      <c r="D3599" t="str">
        <f>IF(C3599&gt;0,VLOOKUP(A3599,'ИПУ и ОКПУ'!$A$1:$O$3258,9,0),"")</f>
        <v/>
      </c>
      <c r="E3599" t="str">
        <f>IF(C3599&gt;0,IF(VLOOKUP(A3599,'ИПУ и ОКПУ'!$A$1:$O$3258,14,0)="Нет показаний","Нет показаний",""),"")</f>
        <v/>
      </c>
      <c r="F3599" t="str">
        <f>IF(AND(C3599&gt;0),SUMIF('ИПУ и ОКПУ'!$A$2:$A$3258,A3599,'ИПУ и ОКПУ'!$O$2:$O$3258),"")</f>
        <v/>
      </c>
      <c r="G3599">
        <f>VLOOKUP(A3599,'Лицевые счета'!$A$2:$K$4570,9,0)</f>
        <v>1</v>
      </c>
      <c r="H3599">
        <f>VLOOKUP(A3599,'Лицевые счета'!$A$2:$K$4570,10,0)</f>
        <v>92</v>
      </c>
      <c r="I3599" t="str">
        <f>VLOOKUP(A3599,'Лицевые счета'!$A$2:$K$4570,6,0)</f>
        <v>ФЛ</v>
      </c>
      <c r="J3599">
        <f>IF(AND(C3599=0,I3599="ФЛ"),G3599*H3599,"")</f>
        <v>92</v>
      </c>
      <c r="K3599" t="str">
        <f>IF(AND(C3599&gt;0,E3599="Нет показаний",I3599="ФЛ"),G3599*H3599,"")</f>
        <v/>
      </c>
    </row>
    <row r="3600" spans="1:11" x14ac:dyDescent="0.25">
      <c r="A3600" s="7">
        <v>447938</v>
      </c>
      <c r="B3600" s="7">
        <f>VLOOKUP(A3600,'Лицевые счета'!$A$1:$K$4570,2,0)</f>
        <v>447375</v>
      </c>
      <c r="C3600">
        <f>COUNTIF('ИПУ и ОКПУ'!$A$2:$A$3258,A3600)</f>
        <v>0</v>
      </c>
      <c r="D3600" t="str">
        <f>IF(C3600&gt;0,VLOOKUP(A3600,'ИПУ и ОКПУ'!$A$1:$O$3258,9,0),"")</f>
        <v/>
      </c>
      <c r="E3600" t="str">
        <f>IF(C3600&gt;0,IF(VLOOKUP(A3600,'ИПУ и ОКПУ'!$A$1:$O$3258,14,0)="Нет показаний","Нет показаний",""),"")</f>
        <v/>
      </c>
      <c r="F3600" t="str">
        <f>IF(AND(C3600&gt;0),SUMIF('ИПУ и ОКПУ'!$A$2:$A$3258,A3600,'ИПУ и ОКПУ'!$O$2:$O$3258),"")</f>
        <v/>
      </c>
      <c r="G3600">
        <f>VLOOKUP(A3600,'Лицевые счета'!$A$2:$K$4570,9,0)</f>
        <v>1</v>
      </c>
      <c r="H3600">
        <f>VLOOKUP(A3600,'Лицевые счета'!$A$2:$K$4570,10,0)</f>
        <v>92</v>
      </c>
      <c r="I3600" t="str">
        <f>VLOOKUP(A3600,'Лицевые счета'!$A$2:$K$4570,6,0)</f>
        <v>ФЛ</v>
      </c>
      <c r="J3600">
        <f>IF(AND(C3600=0,I3600="ФЛ"),G3600*H3600,"")</f>
        <v>92</v>
      </c>
      <c r="K3600" t="str">
        <f>IF(AND(C3600&gt;0,E3600="Нет показаний",I3600="ФЛ"),G3600*H3600,"")</f>
        <v/>
      </c>
    </row>
    <row r="3601" spans="1:11" x14ac:dyDescent="0.25">
      <c r="A3601" s="7">
        <v>447950</v>
      </c>
      <c r="B3601" s="7">
        <f>VLOOKUP(A3601,'Лицевые счета'!$A$1:$K$4570,2,0)</f>
        <v>447376</v>
      </c>
      <c r="C3601">
        <f>COUNTIF('ИПУ и ОКПУ'!$A$2:$A$3258,A3601)</f>
        <v>1</v>
      </c>
      <c r="D3601" t="str">
        <f>IF(C3601&gt;0,VLOOKUP(A3601,'ИПУ и ОКПУ'!$A$1:$O$3258,9,0),"")</f>
        <v>Одноставочный</v>
      </c>
      <c r="E3601" t="str">
        <f>IF(C3601&gt;0,IF(VLOOKUP(A3601,'ИПУ и ОКПУ'!$A$1:$O$3258,14,0)="Нет показаний","Нет показаний",""),"")</f>
        <v>Нет показаний</v>
      </c>
      <c r="F3601">
        <f>IF(AND(C3601&gt;0),SUMIF('ИПУ и ОКПУ'!$A$2:$A$3258,A3601,'ИПУ и ОКПУ'!$O$2:$O$3258),"")</f>
        <v>0</v>
      </c>
      <c r="G3601">
        <f>VLOOKUP(A3601,'Лицевые счета'!$A$2:$K$4570,9,0)</f>
        <v>1</v>
      </c>
      <c r="H3601">
        <f>VLOOKUP(A3601,'Лицевые счета'!$A$2:$K$4570,10,0)</f>
        <v>92</v>
      </c>
      <c r="I3601" t="str">
        <f>VLOOKUP(A3601,'Лицевые счета'!$A$2:$K$4570,6,0)</f>
        <v>ФЛ</v>
      </c>
      <c r="J3601" t="str">
        <f>IF(AND(C3601=0,I3601="ФЛ"),G3601*H3601,"")</f>
        <v/>
      </c>
      <c r="K3601">
        <f>IF(AND(C3601&gt;0,E3601="Нет показаний",I3601="ФЛ"),G3601*H3601,"")</f>
        <v>92</v>
      </c>
    </row>
    <row r="3602" spans="1:11" x14ac:dyDescent="0.25">
      <c r="A3602" s="7">
        <v>447951</v>
      </c>
      <c r="B3602" s="7">
        <f>VLOOKUP(A3602,'Лицевые счета'!$A$1:$K$4570,2,0)</f>
        <v>447376</v>
      </c>
      <c r="C3602">
        <f>COUNTIF('ИПУ и ОКПУ'!$A$2:$A$3258,A3602)</f>
        <v>1</v>
      </c>
      <c r="D3602" t="str">
        <f>IF(C3602&gt;0,VLOOKUP(A3602,'ИПУ и ОКПУ'!$A$1:$O$3258,9,0),"")</f>
        <v>Одноставочный</v>
      </c>
      <c r="E3602" t="str">
        <f>IF(C3602&gt;0,IF(VLOOKUP(A3602,'ИПУ и ОКПУ'!$A$1:$O$3258,14,0)="Нет показаний","Нет показаний",""),"")</f>
        <v>Нет показаний</v>
      </c>
      <c r="F3602">
        <f>IF(AND(C3602&gt;0),SUMIF('ИПУ и ОКПУ'!$A$2:$A$3258,A3602,'ИПУ и ОКПУ'!$O$2:$O$3258),"")</f>
        <v>0</v>
      </c>
      <c r="G3602">
        <f>VLOOKUP(A3602,'Лицевые счета'!$A$2:$K$4570,9,0)</f>
        <v>1</v>
      </c>
      <c r="H3602">
        <f>VLOOKUP(A3602,'Лицевые счета'!$A$2:$K$4570,10,0)</f>
        <v>92</v>
      </c>
      <c r="I3602" t="str">
        <f>VLOOKUP(A3602,'Лицевые счета'!$A$2:$K$4570,6,0)</f>
        <v>ФЛ</v>
      </c>
      <c r="J3602" t="str">
        <f>IF(AND(C3602=0,I3602="ФЛ"),G3602*H3602,"")</f>
        <v/>
      </c>
      <c r="K3602">
        <f>IF(AND(C3602&gt;0,E3602="Нет показаний",I3602="ФЛ"),G3602*H3602,"")</f>
        <v>92</v>
      </c>
    </row>
    <row r="3603" spans="1:11" x14ac:dyDescent="0.25">
      <c r="A3603" s="7">
        <v>447953</v>
      </c>
      <c r="B3603" s="7">
        <f>VLOOKUP(A3603,'Лицевые счета'!$A$1:$K$4570,2,0)</f>
        <v>447376</v>
      </c>
      <c r="C3603">
        <f>COUNTIF('ИПУ и ОКПУ'!$A$2:$A$3258,A3603)</f>
        <v>1</v>
      </c>
      <c r="D3603" t="str">
        <f>IF(C3603&gt;0,VLOOKUP(A3603,'ИПУ и ОКПУ'!$A$1:$O$3258,9,0),"")</f>
        <v>Одноставочный</v>
      </c>
      <c r="E3603" t="str">
        <f>IF(C3603&gt;0,IF(VLOOKUP(A3603,'ИПУ и ОКПУ'!$A$1:$O$3258,14,0)="Нет показаний","Нет показаний",""),"")</f>
        <v>Нет показаний</v>
      </c>
      <c r="F3603">
        <f>IF(AND(C3603&gt;0),SUMIF('ИПУ и ОКПУ'!$A$2:$A$3258,A3603,'ИПУ и ОКПУ'!$O$2:$O$3258),"")</f>
        <v>0</v>
      </c>
      <c r="G3603">
        <f>VLOOKUP(A3603,'Лицевые счета'!$A$2:$K$4570,9,0)</f>
        <v>1</v>
      </c>
      <c r="H3603">
        <f>VLOOKUP(A3603,'Лицевые счета'!$A$2:$K$4570,10,0)</f>
        <v>92</v>
      </c>
      <c r="I3603" t="str">
        <f>VLOOKUP(A3603,'Лицевые счета'!$A$2:$K$4570,6,0)</f>
        <v>ФЛ</v>
      </c>
      <c r="J3603" t="str">
        <f>IF(AND(C3603=0,I3603="ФЛ"),G3603*H3603,"")</f>
        <v/>
      </c>
      <c r="K3603">
        <f>IF(AND(C3603&gt;0,E3603="Нет показаний",I3603="ФЛ"),G3603*H3603,"")</f>
        <v>92</v>
      </c>
    </row>
    <row r="3604" spans="1:11" x14ac:dyDescent="0.25">
      <c r="A3604" s="7">
        <v>447957</v>
      </c>
      <c r="B3604" s="7">
        <f>VLOOKUP(A3604,'Лицевые счета'!$A$1:$K$4570,2,0)</f>
        <v>447376</v>
      </c>
      <c r="C3604">
        <f>COUNTIF('ИПУ и ОКПУ'!$A$2:$A$3258,A3604)</f>
        <v>1</v>
      </c>
      <c r="D3604" t="str">
        <f>IF(C3604&gt;0,VLOOKUP(A3604,'ИПУ и ОКПУ'!$A$1:$O$3258,9,0),"")</f>
        <v>Одноставочный</v>
      </c>
      <c r="E3604" t="str">
        <f>IF(C3604&gt;0,IF(VLOOKUP(A3604,'ИПУ и ОКПУ'!$A$1:$O$3258,14,0)="Нет показаний","Нет показаний",""),"")</f>
        <v/>
      </c>
      <c r="F3604">
        <f>IF(AND(C3604&gt;0),SUMIF('ИПУ и ОКПУ'!$A$2:$A$3258,A3604,'ИПУ и ОКПУ'!$O$2:$O$3258),"")</f>
        <v>0</v>
      </c>
      <c r="G3604">
        <f>VLOOKUP(A3604,'Лицевые счета'!$A$2:$K$4570,9,0)</f>
        <v>1</v>
      </c>
      <c r="H3604">
        <f>VLOOKUP(A3604,'Лицевые счета'!$A$2:$K$4570,10,0)</f>
        <v>92</v>
      </c>
      <c r="I3604" t="str">
        <f>VLOOKUP(A3604,'Лицевые счета'!$A$2:$K$4570,6,0)</f>
        <v>ФЛ</v>
      </c>
      <c r="J3604" t="str">
        <f>IF(AND(C3604=0,I3604="ФЛ"),G3604*H3604,"")</f>
        <v/>
      </c>
      <c r="K3604" t="str">
        <f>IF(AND(C3604&gt;0,E3604="Нет показаний",I3604="ФЛ"),G3604*H3604,"")</f>
        <v/>
      </c>
    </row>
    <row r="3605" spans="1:11" x14ac:dyDescent="0.25">
      <c r="A3605" s="7">
        <v>447963</v>
      </c>
      <c r="B3605" s="7">
        <f>VLOOKUP(A3605,'Лицевые счета'!$A$1:$K$4570,2,0)</f>
        <v>447376</v>
      </c>
      <c r="C3605">
        <f>COUNTIF('ИПУ и ОКПУ'!$A$2:$A$3258,A3605)</f>
        <v>1</v>
      </c>
      <c r="D3605" t="str">
        <f>IF(C3605&gt;0,VLOOKUP(A3605,'ИПУ и ОКПУ'!$A$1:$O$3258,9,0),"")</f>
        <v>Одноставочный</v>
      </c>
      <c r="E3605" t="str">
        <f>IF(C3605&gt;0,IF(VLOOKUP(A3605,'ИПУ и ОКПУ'!$A$1:$O$3258,14,0)="Нет показаний","Нет показаний",""),"")</f>
        <v/>
      </c>
      <c r="F3605">
        <f>IF(AND(C3605&gt;0),SUMIF('ИПУ и ОКПУ'!$A$2:$A$3258,A3605,'ИПУ и ОКПУ'!$O$2:$O$3258),"")</f>
        <v>55</v>
      </c>
      <c r="G3605">
        <f>VLOOKUP(A3605,'Лицевые счета'!$A$2:$K$4570,9,0)</f>
        <v>1</v>
      </c>
      <c r="H3605">
        <f>VLOOKUP(A3605,'Лицевые счета'!$A$2:$K$4570,10,0)</f>
        <v>92</v>
      </c>
      <c r="I3605" t="str">
        <f>VLOOKUP(A3605,'Лицевые счета'!$A$2:$K$4570,6,0)</f>
        <v>ФЛ</v>
      </c>
      <c r="J3605" t="str">
        <f>IF(AND(C3605=0,I3605="ФЛ"),G3605*H3605,"")</f>
        <v/>
      </c>
      <c r="K3605" t="str">
        <f>IF(AND(C3605&gt;0,E3605="Нет показаний",I3605="ФЛ"),G3605*H3605,"")</f>
        <v/>
      </c>
    </row>
    <row r="3606" spans="1:11" x14ac:dyDescent="0.25">
      <c r="A3606" s="7">
        <v>447964</v>
      </c>
      <c r="B3606" s="7">
        <f>VLOOKUP(A3606,'Лицевые счета'!$A$1:$K$4570,2,0)</f>
        <v>447376</v>
      </c>
      <c r="C3606">
        <f>COUNTIF('ИПУ и ОКПУ'!$A$2:$A$3258,A3606)</f>
        <v>1</v>
      </c>
      <c r="D3606" t="str">
        <f>IF(C3606&gt;0,VLOOKUP(A3606,'ИПУ и ОКПУ'!$A$1:$O$3258,9,0),"")</f>
        <v>Одноставочный</v>
      </c>
      <c r="E3606" t="str">
        <f>IF(C3606&gt;0,IF(VLOOKUP(A3606,'ИПУ и ОКПУ'!$A$1:$O$3258,14,0)="Нет показаний","Нет показаний",""),"")</f>
        <v/>
      </c>
      <c r="F3606">
        <f>IF(AND(C3606&gt;0),SUMIF('ИПУ и ОКПУ'!$A$2:$A$3258,A3606,'ИПУ и ОКПУ'!$O$2:$O$3258),"")</f>
        <v>55</v>
      </c>
      <c r="G3606">
        <f>VLOOKUP(A3606,'Лицевые счета'!$A$2:$K$4570,9,0)</f>
        <v>1</v>
      </c>
      <c r="H3606">
        <f>VLOOKUP(A3606,'Лицевые счета'!$A$2:$K$4570,10,0)</f>
        <v>92</v>
      </c>
      <c r="I3606" t="str">
        <f>VLOOKUP(A3606,'Лицевые счета'!$A$2:$K$4570,6,0)</f>
        <v>ФЛ</v>
      </c>
      <c r="J3606" t="str">
        <f>IF(AND(C3606=0,I3606="ФЛ"),G3606*H3606,"")</f>
        <v/>
      </c>
      <c r="K3606" t="str">
        <f>IF(AND(C3606&gt;0,E3606="Нет показаний",I3606="ФЛ"),G3606*H3606,"")</f>
        <v/>
      </c>
    </row>
    <row r="3607" spans="1:11" x14ac:dyDescent="0.25">
      <c r="A3607" s="7">
        <v>448342</v>
      </c>
      <c r="B3607" s="7">
        <f>VLOOKUP(A3607,'Лицевые счета'!$A$1:$K$4570,2,0)</f>
        <v>447397</v>
      </c>
      <c r="C3607">
        <f>COUNTIF('ИПУ и ОКПУ'!$A$2:$A$3258,A3607)</f>
        <v>1</v>
      </c>
      <c r="D3607" t="str">
        <f>IF(C3607&gt;0,VLOOKUP(A3607,'ИПУ и ОКПУ'!$A$1:$O$3258,9,0),"")</f>
        <v>Одноставочный</v>
      </c>
      <c r="E3607" t="str">
        <f>IF(C3607&gt;0,IF(VLOOKUP(A3607,'ИПУ и ОКПУ'!$A$1:$O$3258,14,0)="Нет показаний","Нет показаний",""),"")</f>
        <v/>
      </c>
      <c r="F3607">
        <f>IF(AND(C3607&gt;0),SUMIF('ИПУ и ОКПУ'!$A$2:$A$3258,A3607,'ИПУ и ОКПУ'!$O$2:$O$3258),"")</f>
        <v>55.5</v>
      </c>
      <c r="G3607">
        <f>VLOOKUP(A3607,'Лицевые счета'!$A$2:$K$4570,9,0)</f>
        <v>1</v>
      </c>
      <c r="H3607">
        <f>VLOOKUP(A3607,'Лицевые счета'!$A$2:$K$4570,10,0)</f>
        <v>92</v>
      </c>
      <c r="I3607" t="str">
        <f>VLOOKUP(A3607,'Лицевые счета'!$A$2:$K$4570,6,0)</f>
        <v>ФЛ</v>
      </c>
      <c r="J3607" t="str">
        <f>IF(AND(C3607=0,I3607="ФЛ"),G3607*H3607,"")</f>
        <v/>
      </c>
      <c r="K3607" t="str">
        <f>IF(AND(C3607&gt;0,E3607="Нет показаний",I3607="ФЛ"),G3607*H3607,"")</f>
        <v/>
      </c>
    </row>
    <row r="3608" spans="1:11" x14ac:dyDescent="0.25">
      <c r="A3608" s="7">
        <v>448345</v>
      </c>
      <c r="B3608" s="7">
        <f>VLOOKUP(A3608,'Лицевые счета'!$A$1:$K$4570,2,0)</f>
        <v>447397</v>
      </c>
      <c r="C3608">
        <f>COUNTIF('ИПУ и ОКПУ'!$A$2:$A$3258,A3608)</f>
        <v>0</v>
      </c>
      <c r="D3608" t="str">
        <f>IF(C3608&gt;0,VLOOKUP(A3608,'ИПУ и ОКПУ'!$A$1:$O$3258,9,0),"")</f>
        <v/>
      </c>
      <c r="E3608" t="str">
        <f>IF(C3608&gt;0,IF(VLOOKUP(A3608,'ИПУ и ОКПУ'!$A$1:$O$3258,14,0)="Нет показаний","Нет показаний",""),"")</f>
        <v/>
      </c>
      <c r="F3608" t="str">
        <f>IF(AND(C3608&gt;0),SUMIF('ИПУ и ОКПУ'!$A$2:$A$3258,A3608,'ИПУ и ОКПУ'!$O$2:$O$3258),"")</f>
        <v/>
      </c>
      <c r="G3608">
        <f>VLOOKUP(A3608,'Лицевые счета'!$A$2:$K$4570,9,0)</f>
        <v>1</v>
      </c>
      <c r="H3608">
        <f>VLOOKUP(A3608,'Лицевые счета'!$A$2:$K$4570,10,0)</f>
        <v>92</v>
      </c>
      <c r="I3608" t="str">
        <f>VLOOKUP(A3608,'Лицевые счета'!$A$2:$K$4570,6,0)</f>
        <v>ФЛ</v>
      </c>
      <c r="J3608">
        <f>IF(AND(C3608=0,I3608="ФЛ"),G3608*H3608,"")</f>
        <v>92</v>
      </c>
      <c r="K3608" t="str">
        <f>IF(AND(C3608&gt;0,E3608="Нет показаний",I3608="ФЛ"),G3608*H3608,"")</f>
        <v/>
      </c>
    </row>
    <row r="3609" spans="1:11" x14ac:dyDescent="0.25">
      <c r="A3609" s="7">
        <v>448351</v>
      </c>
      <c r="B3609" s="7">
        <f>VLOOKUP(A3609,'Лицевые счета'!$A$1:$K$4570,2,0)</f>
        <v>447397</v>
      </c>
      <c r="C3609">
        <f>COUNTIF('ИПУ и ОКПУ'!$A$2:$A$3258,A3609)</f>
        <v>1</v>
      </c>
      <c r="D3609" t="str">
        <f>IF(C3609&gt;0,VLOOKUP(A3609,'ИПУ и ОКПУ'!$A$1:$O$3258,9,0),"")</f>
        <v>Одноставочный</v>
      </c>
      <c r="E3609" t="str">
        <f>IF(C3609&gt;0,IF(VLOOKUP(A3609,'ИПУ и ОКПУ'!$A$1:$O$3258,14,0)="Нет показаний","Нет показаний",""),"")</f>
        <v/>
      </c>
      <c r="F3609">
        <f>IF(AND(C3609&gt;0),SUMIF('ИПУ и ОКПУ'!$A$2:$A$3258,A3609,'ИПУ и ОКПУ'!$O$2:$O$3258),"")</f>
        <v>255</v>
      </c>
      <c r="G3609">
        <f>VLOOKUP(A3609,'Лицевые счета'!$A$2:$K$4570,9,0)</f>
        <v>1</v>
      </c>
      <c r="H3609">
        <f>VLOOKUP(A3609,'Лицевые счета'!$A$2:$K$4570,10,0)</f>
        <v>92</v>
      </c>
      <c r="I3609" t="str">
        <f>VLOOKUP(A3609,'Лицевые счета'!$A$2:$K$4570,6,0)</f>
        <v>ФЛ</v>
      </c>
      <c r="J3609" t="str">
        <f>IF(AND(C3609=0,I3609="ФЛ"),G3609*H3609,"")</f>
        <v/>
      </c>
      <c r="K3609" t="str">
        <f>IF(AND(C3609&gt;0,E3609="Нет показаний",I3609="ФЛ"),G3609*H3609,"")</f>
        <v/>
      </c>
    </row>
    <row r="3610" spans="1:11" x14ac:dyDescent="0.25">
      <c r="A3610" s="7">
        <v>448359</v>
      </c>
      <c r="B3610" s="7">
        <f>VLOOKUP(A3610,'Лицевые счета'!$A$1:$K$4570,2,0)</f>
        <v>447397</v>
      </c>
      <c r="C3610">
        <f>COUNTIF('ИПУ и ОКПУ'!$A$2:$A$3258,A3610)</f>
        <v>1</v>
      </c>
      <c r="D3610" t="str">
        <f>IF(C3610&gt;0,VLOOKUP(A3610,'ИПУ и ОКПУ'!$A$1:$O$3258,9,0),"")</f>
        <v>Одноставочный</v>
      </c>
      <c r="E3610" t="str">
        <f>IF(C3610&gt;0,IF(VLOOKUP(A3610,'ИПУ и ОКПУ'!$A$1:$O$3258,14,0)="Нет показаний","Нет показаний",""),"")</f>
        <v/>
      </c>
      <c r="F3610">
        <f>IF(AND(C3610&gt;0),SUMIF('ИПУ и ОКПУ'!$A$2:$A$3258,A3610,'ИПУ и ОКПУ'!$O$2:$O$3258),"")</f>
        <v>197</v>
      </c>
      <c r="G3610">
        <f>VLOOKUP(A3610,'Лицевые счета'!$A$2:$K$4570,9,0)</f>
        <v>1</v>
      </c>
      <c r="H3610">
        <f>VLOOKUP(A3610,'Лицевые счета'!$A$2:$K$4570,10,0)</f>
        <v>92</v>
      </c>
      <c r="I3610" t="str">
        <f>VLOOKUP(A3610,'Лицевые счета'!$A$2:$K$4570,6,0)</f>
        <v>ФЛ</v>
      </c>
      <c r="J3610" t="str">
        <f>IF(AND(C3610=0,I3610="ФЛ"),G3610*H3610,"")</f>
        <v/>
      </c>
      <c r="K3610" t="str">
        <f>IF(AND(C3610&gt;0,E3610="Нет показаний",I3610="ФЛ"),G3610*H3610,"")</f>
        <v/>
      </c>
    </row>
    <row r="3611" spans="1:11" x14ac:dyDescent="0.25">
      <c r="A3611" s="7">
        <v>448360</v>
      </c>
      <c r="B3611" s="7">
        <f>VLOOKUP(A3611,'Лицевые счета'!$A$1:$K$4570,2,0)</f>
        <v>447397</v>
      </c>
      <c r="C3611">
        <f>COUNTIF('ИПУ и ОКПУ'!$A$2:$A$3258,A3611)</f>
        <v>1</v>
      </c>
      <c r="D3611" t="str">
        <f>IF(C3611&gt;0,VLOOKUP(A3611,'ИПУ и ОКПУ'!$A$1:$O$3258,9,0),"")</f>
        <v>Одноставочный</v>
      </c>
      <c r="E3611" t="str">
        <f>IF(C3611&gt;0,IF(VLOOKUP(A3611,'ИПУ и ОКПУ'!$A$1:$O$3258,14,0)="Нет показаний","Нет показаний",""),"")</f>
        <v/>
      </c>
      <c r="F3611">
        <f>IF(AND(C3611&gt;0),SUMIF('ИПУ и ОКПУ'!$A$2:$A$3258,A3611,'ИПУ и ОКПУ'!$O$2:$O$3258),"")</f>
        <v>197</v>
      </c>
      <c r="G3611">
        <f>VLOOKUP(A3611,'Лицевые счета'!$A$2:$K$4570,9,0)</f>
        <v>1</v>
      </c>
      <c r="H3611">
        <f>VLOOKUP(A3611,'Лицевые счета'!$A$2:$K$4570,10,0)</f>
        <v>118.7</v>
      </c>
      <c r="I3611" t="str">
        <f>VLOOKUP(A3611,'Лицевые счета'!$A$2:$K$4570,6,0)</f>
        <v>ФЛ</v>
      </c>
      <c r="J3611" t="str">
        <f>IF(AND(C3611=0,I3611="ФЛ"),G3611*H3611,"")</f>
        <v/>
      </c>
      <c r="K3611" t="str">
        <f>IF(AND(C3611&gt;0,E3611="Нет показаний",I3611="ФЛ"),G3611*H3611,"")</f>
        <v/>
      </c>
    </row>
    <row r="3612" spans="1:11" x14ac:dyDescent="0.25">
      <c r="A3612" s="7">
        <v>448635</v>
      </c>
      <c r="B3612" s="7">
        <f>VLOOKUP(A3612,'Лицевые счета'!$A$1:$K$4570,2,0)</f>
        <v>447414</v>
      </c>
      <c r="C3612">
        <f>COUNTIF('ИПУ и ОКПУ'!$A$2:$A$3258,A3612)</f>
        <v>1</v>
      </c>
      <c r="D3612" t="str">
        <f>IF(C3612&gt;0,VLOOKUP(A3612,'ИПУ и ОКПУ'!$A$1:$O$3258,9,0),"")</f>
        <v>Одноставочный</v>
      </c>
      <c r="E3612" t="str">
        <f>IF(C3612&gt;0,IF(VLOOKUP(A3612,'ИПУ и ОКПУ'!$A$1:$O$3258,14,0)="Нет показаний","Нет показаний",""),"")</f>
        <v>Нет показаний</v>
      </c>
      <c r="F3612">
        <f>IF(AND(C3612&gt;0),SUMIF('ИПУ и ОКПУ'!$A$2:$A$3258,A3612,'ИПУ и ОКПУ'!$O$2:$O$3258),"")</f>
        <v>0</v>
      </c>
      <c r="G3612">
        <f>VLOOKUP(A3612,'Лицевые счета'!$A$2:$K$4570,9,0)</f>
        <v>1</v>
      </c>
      <c r="H3612">
        <f>VLOOKUP(A3612,'Лицевые счета'!$A$2:$K$4570,10,0)</f>
        <v>134.30000000000001</v>
      </c>
      <c r="I3612" t="str">
        <f>VLOOKUP(A3612,'Лицевые счета'!$A$2:$K$4570,6,0)</f>
        <v>ФЛ</v>
      </c>
      <c r="J3612" t="str">
        <f>IF(AND(C3612=0,I3612="ФЛ"),G3612*H3612,"")</f>
        <v/>
      </c>
      <c r="K3612">
        <f>IF(AND(C3612&gt;0,E3612="Нет показаний",I3612="ФЛ"),G3612*H3612,"")</f>
        <v>134.30000000000001</v>
      </c>
    </row>
    <row r="3613" spans="1:11" x14ac:dyDescent="0.25">
      <c r="A3613" s="7">
        <v>448636</v>
      </c>
      <c r="B3613" s="7">
        <f>VLOOKUP(A3613,'Лицевые счета'!$A$1:$K$4570,2,0)</f>
        <v>447414</v>
      </c>
      <c r="C3613">
        <f>COUNTIF('ИПУ и ОКПУ'!$A$2:$A$3258,A3613)</f>
        <v>1</v>
      </c>
      <c r="D3613" t="str">
        <f>IF(C3613&gt;0,VLOOKUP(A3613,'ИПУ и ОКПУ'!$A$1:$O$3258,9,0),"")</f>
        <v>Одноставочный</v>
      </c>
      <c r="E3613" t="str">
        <f>IF(C3613&gt;0,IF(VLOOKUP(A3613,'ИПУ и ОКПУ'!$A$1:$O$3258,14,0)="Нет показаний","Нет показаний",""),"")</f>
        <v>Нет показаний</v>
      </c>
      <c r="F3613">
        <f>IF(AND(C3613&gt;0),SUMIF('ИПУ и ОКПУ'!$A$2:$A$3258,A3613,'ИПУ и ОКПУ'!$O$2:$O$3258),"")</f>
        <v>0</v>
      </c>
      <c r="G3613">
        <f>VLOOKUP(A3613,'Лицевые счета'!$A$2:$K$4570,9,0)</f>
        <v>1</v>
      </c>
      <c r="H3613">
        <f>VLOOKUP(A3613,'Лицевые счета'!$A$2:$K$4570,10,0)</f>
        <v>92</v>
      </c>
      <c r="I3613" t="str">
        <f>VLOOKUP(A3613,'Лицевые счета'!$A$2:$K$4570,6,0)</f>
        <v>ФЛ</v>
      </c>
      <c r="J3613" t="str">
        <f>IF(AND(C3613=0,I3613="ФЛ"),G3613*H3613,"")</f>
        <v/>
      </c>
      <c r="K3613">
        <f>IF(AND(C3613&gt;0,E3613="Нет показаний",I3613="ФЛ"),G3613*H3613,"")</f>
        <v>92</v>
      </c>
    </row>
    <row r="3614" spans="1:11" x14ac:dyDescent="0.25">
      <c r="A3614" s="7">
        <v>448649</v>
      </c>
      <c r="B3614" s="7">
        <f>VLOOKUP(A3614,'Лицевые счета'!$A$1:$K$4570,2,0)</f>
        <v>447414</v>
      </c>
      <c r="C3614">
        <f>COUNTIF('ИПУ и ОКПУ'!$A$2:$A$3258,A3614)</f>
        <v>1</v>
      </c>
      <c r="D3614" t="str">
        <f>IF(C3614&gt;0,VLOOKUP(A3614,'ИПУ и ОКПУ'!$A$1:$O$3258,9,0),"")</f>
        <v>Одноставочный</v>
      </c>
      <c r="E3614" t="str">
        <f>IF(C3614&gt;0,IF(VLOOKUP(A3614,'ИПУ и ОКПУ'!$A$1:$O$3258,14,0)="Нет показаний","Нет показаний",""),"")</f>
        <v/>
      </c>
      <c r="F3614">
        <f>IF(AND(C3614&gt;0),SUMIF('ИПУ и ОКПУ'!$A$2:$A$3258,A3614,'ИПУ и ОКПУ'!$O$2:$O$3258),"")</f>
        <v>57</v>
      </c>
      <c r="G3614">
        <f>VLOOKUP(A3614,'Лицевые счета'!$A$2:$K$4570,9,0)</f>
        <v>1</v>
      </c>
      <c r="H3614">
        <f>VLOOKUP(A3614,'Лицевые счета'!$A$2:$K$4570,10,0)</f>
        <v>118.7</v>
      </c>
      <c r="I3614" t="str">
        <f>VLOOKUP(A3614,'Лицевые счета'!$A$2:$K$4570,6,0)</f>
        <v>ФЛ</v>
      </c>
      <c r="J3614" t="str">
        <f>IF(AND(C3614=0,I3614="ФЛ"),G3614*H3614,"")</f>
        <v/>
      </c>
      <c r="K3614" t="str">
        <f>IF(AND(C3614&gt;0,E3614="Нет показаний",I3614="ФЛ"),G3614*H3614,"")</f>
        <v/>
      </c>
    </row>
    <row r="3615" spans="1:11" x14ac:dyDescent="0.25">
      <c r="A3615" s="7">
        <v>448651</v>
      </c>
      <c r="B3615" s="7">
        <f>VLOOKUP(A3615,'Лицевые счета'!$A$1:$K$4570,2,0)</f>
        <v>447414</v>
      </c>
      <c r="C3615">
        <f>COUNTIF('ИПУ и ОКПУ'!$A$2:$A$3258,A3615)</f>
        <v>0</v>
      </c>
      <c r="D3615" t="str">
        <f>IF(C3615&gt;0,VLOOKUP(A3615,'ИПУ и ОКПУ'!$A$1:$O$3258,9,0),"")</f>
        <v/>
      </c>
      <c r="E3615" t="str">
        <f>IF(C3615&gt;0,IF(VLOOKUP(A3615,'ИПУ и ОКПУ'!$A$1:$O$3258,14,0)="Нет показаний","Нет показаний",""),"")</f>
        <v/>
      </c>
      <c r="F3615" t="str">
        <f>IF(AND(C3615&gt;0),SUMIF('ИПУ и ОКПУ'!$A$2:$A$3258,A3615,'ИПУ и ОКПУ'!$O$2:$O$3258),"")</f>
        <v/>
      </c>
      <c r="G3615">
        <f>VLOOKUP(A3615,'Лицевые счета'!$A$2:$K$4570,9,0)</f>
        <v>1</v>
      </c>
      <c r="H3615">
        <f>VLOOKUP(A3615,'Лицевые счета'!$A$2:$K$4570,10,0)</f>
        <v>92</v>
      </c>
      <c r="I3615" t="str">
        <f>VLOOKUP(A3615,'Лицевые счета'!$A$2:$K$4570,6,0)</f>
        <v>ФЛ</v>
      </c>
      <c r="J3615">
        <f>IF(AND(C3615=0,I3615="ФЛ"),G3615*H3615,"")</f>
        <v>92</v>
      </c>
      <c r="K3615" t="str">
        <f>IF(AND(C3615&gt;0,E3615="Нет показаний",I3615="ФЛ"),G3615*H3615,"")</f>
        <v/>
      </c>
    </row>
    <row r="3616" spans="1:11" x14ac:dyDescent="0.25">
      <c r="A3616" s="7">
        <v>448652</v>
      </c>
      <c r="B3616" s="7">
        <f>VLOOKUP(A3616,'Лицевые счета'!$A$1:$K$4570,2,0)</f>
        <v>447414</v>
      </c>
      <c r="C3616">
        <f>COUNTIF('ИПУ и ОКПУ'!$A$2:$A$3258,A3616)</f>
        <v>0</v>
      </c>
      <c r="D3616" t="str">
        <f>IF(C3616&gt;0,VLOOKUP(A3616,'ИПУ и ОКПУ'!$A$1:$O$3258,9,0),"")</f>
        <v/>
      </c>
      <c r="E3616" t="str">
        <f>IF(C3616&gt;0,IF(VLOOKUP(A3616,'ИПУ и ОКПУ'!$A$1:$O$3258,14,0)="Нет показаний","Нет показаний",""),"")</f>
        <v/>
      </c>
      <c r="F3616" t="str">
        <f>IF(AND(C3616&gt;0),SUMIF('ИПУ и ОКПУ'!$A$2:$A$3258,A3616,'ИПУ и ОКПУ'!$O$2:$O$3258),"")</f>
        <v/>
      </c>
      <c r="G3616">
        <f>VLOOKUP(A3616,'Лицевые счета'!$A$2:$K$4570,9,0)</f>
        <v>1</v>
      </c>
      <c r="H3616">
        <f>VLOOKUP(A3616,'Лицевые счета'!$A$2:$K$4570,10,0)</f>
        <v>92</v>
      </c>
      <c r="I3616" t="str">
        <f>VLOOKUP(A3616,'Лицевые счета'!$A$2:$K$4570,6,0)</f>
        <v>ФЛ</v>
      </c>
      <c r="J3616">
        <f>IF(AND(C3616=0,I3616="ФЛ"),G3616*H3616,"")</f>
        <v>92</v>
      </c>
      <c r="K3616" t="str">
        <f>IF(AND(C3616&gt;0,E3616="Нет показаний",I3616="ФЛ"),G3616*H3616,"")</f>
        <v/>
      </c>
    </row>
    <row r="3617" spans="1:11" x14ac:dyDescent="0.25">
      <c r="A3617" s="7">
        <v>448655</v>
      </c>
      <c r="B3617" s="7">
        <f>VLOOKUP(A3617,'Лицевые счета'!$A$1:$K$4570,2,0)</f>
        <v>447415</v>
      </c>
      <c r="C3617">
        <f>COUNTIF('ИПУ и ОКПУ'!$A$2:$A$3258,A3617)</f>
        <v>0</v>
      </c>
      <c r="D3617" t="str">
        <f>IF(C3617&gt;0,VLOOKUP(A3617,'ИПУ и ОКПУ'!$A$1:$O$3258,9,0),"")</f>
        <v/>
      </c>
      <c r="E3617" t="str">
        <f>IF(C3617&gt;0,IF(VLOOKUP(A3617,'ИПУ и ОКПУ'!$A$1:$O$3258,14,0)="Нет показаний","Нет показаний",""),"")</f>
        <v/>
      </c>
      <c r="F3617" t="str">
        <f>IF(AND(C3617&gt;0),SUMIF('ИПУ и ОКПУ'!$A$2:$A$3258,A3617,'ИПУ и ОКПУ'!$O$2:$O$3258),"")</f>
        <v/>
      </c>
      <c r="G3617">
        <f>VLOOKUP(A3617,'Лицевые счета'!$A$2:$K$4570,9,0)</f>
        <v>1</v>
      </c>
      <c r="H3617">
        <f>VLOOKUP(A3617,'Лицевые счета'!$A$2:$K$4570,10,0)</f>
        <v>92</v>
      </c>
      <c r="I3617" t="str">
        <f>VLOOKUP(A3617,'Лицевые счета'!$A$2:$K$4570,6,0)</f>
        <v>ФЛ</v>
      </c>
      <c r="J3617">
        <f>IF(AND(C3617=0,I3617="ФЛ"),G3617*H3617,"")</f>
        <v>92</v>
      </c>
      <c r="K3617" t="str">
        <f>IF(AND(C3617&gt;0,E3617="Нет показаний",I3617="ФЛ"),G3617*H3617,"")</f>
        <v/>
      </c>
    </row>
    <row r="3618" spans="1:11" x14ac:dyDescent="0.25">
      <c r="A3618" s="7">
        <v>448657</v>
      </c>
      <c r="B3618" s="7">
        <f>VLOOKUP(A3618,'Лицевые счета'!$A$1:$K$4570,2,0)</f>
        <v>447415</v>
      </c>
      <c r="C3618">
        <f>COUNTIF('ИПУ и ОКПУ'!$A$2:$A$3258,A3618)</f>
        <v>0</v>
      </c>
      <c r="D3618" t="str">
        <f>IF(C3618&gt;0,VLOOKUP(A3618,'ИПУ и ОКПУ'!$A$1:$O$3258,9,0),"")</f>
        <v/>
      </c>
      <c r="E3618" t="str">
        <f>IF(C3618&gt;0,IF(VLOOKUP(A3618,'ИПУ и ОКПУ'!$A$1:$O$3258,14,0)="Нет показаний","Нет показаний",""),"")</f>
        <v/>
      </c>
      <c r="F3618" t="str">
        <f>IF(AND(C3618&gt;0),SUMIF('ИПУ и ОКПУ'!$A$2:$A$3258,A3618,'ИПУ и ОКПУ'!$O$2:$O$3258),"")</f>
        <v/>
      </c>
      <c r="G3618">
        <f>VLOOKUP(A3618,'Лицевые счета'!$A$2:$K$4570,9,0)</f>
        <v>1</v>
      </c>
      <c r="H3618">
        <f>VLOOKUP(A3618,'Лицевые счета'!$A$2:$K$4570,10,0)</f>
        <v>92</v>
      </c>
      <c r="I3618" t="str">
        <f>VLOOKUP(A3618,'Лицевые счета'!$A$2:$K$4570,6,0)</f>
        <v>ФЛ</v>
      </c>
      <c r="J3618">
        <f>IF(AND(C3618=0,I3618="ФЛ"),G3618*H3618,"")</f>
        <v>92</v>
      </c>
      <c r="K3618" t="str">
        <f>IF(AND(C3618&gt;0,E3618="Нет показаний",I3618="ФЛ"),G3618*H3618,"")</f>
        <v/>
      </c>
    </row>
    <row r="3619" spans="1:11" x14ac:dyDescent="0.25">
      <c r="A3619" s="7">
        <v>448659</v>
      </c>
      <c r="B3619" s="7">
        <f>VLOOKUP(A3619,'Лицевые счета'!$A$1:$K$4570,2,0)</f>
        <v>447415</v>
      </c>
      <c r="C3619">
        <f>COUNTIF('ИПУ и ОКПУ'!$A$2:$A$3258,A3619)</f>
        <v>1</v>
      </c>
      <c r="D3619" t="str">
        <f>IF(C3619&gt;0,VLOOKUP(A3619,'ИПУ и ОКПУ'!$A$1:$O$3258,9,0),"")</f>
        <v>Одноставочный</v>
      </c>
      <c r="E3619" t="str">
        <f>IF(C3619&gt;0,IF(VLOOKUP(A3619,'ИПУ и ОКПУ'!$A$1:$O$3258,14,0)="Нет показаний","Нет показаний",""),"")</f>
        <v/>
      </c>
      <c r="F3619">
        <f>IF(AND(C3619&gt;0),SUMIF('ИПУ и ОКПУ'!$A$2:$A$3258,A3619,'ИПУ и ОКПУ'!$O$2:$O$3258),"")</f>
        <v>5</v>
      </c>
      <c r="G3619">
        <f>VLOOKUP(A3619,'Лицевые счета'!$A$2:$K$4570,9,0)</f>
        <v>1</v>
      </c>
      <c r="H3619">
        <f>VLOOKUP(A3619,'Лицевые счета'!$A$2:$K$4570,10,0)</f>
        <v>118.7</v>
      </c>
      <c r="I3619" t="str">
        <f>VLOOKUP(A3619,'Лицевые счета'!$A$2:$K$4570,6,0)</f>
        <v>ФЛ</v>
      </c>
      <c r="J3619" t="str">
        <f>IF(AND(C3619=0,I3619="ФЛ"),G3619*H3619,"")</f>
        <v/>
      </c>
      <c r="K3619" t="str">
        <f>IF(AND(C3619&gt;0,E3619="Нет показаний",I3619="ФЛ"),G3619*H3619,"")</f>
        <v/>
      </c>
    </row>
    <row r="3620" spans="1:11" x14ac:dyDescent="0.25">
      <c r="A3620" s="7">
        <v>448665</v>
      </c>
      <c r="B3620" s="7">
        <f>VLOOKUP(A3620,'Лицевые счета'!$A$1:$K$4570,2,0)</f>
        <v>447415</v>
      </c>
      <c r="C3620">
        <f>COUNTIF('ИПУ и ОКПУ'!$A$2:$A$3258,A3620)</f>
        <v>0</v>
      </c>
      <c r="D3620" t="str">
        <f>IF(C3620&gt;0,VLOOKUP(A3620,'ИПУ и ОКПУ'!$A$1:$O$3258,9,0),"")</f>
        <v/>
      </c>
      <c r="E3620" t="str">
        <f>IF(C3620&gt;0,IF(VLOOKUP(A3620,'ИПУ и ОКПУ'!$A$1:$O$3258,14,0)="Нет показаний","Нет показаний",""),"")</f>
        <v/>
      </c>
      <c r="F3620" t="str">
        <f>IF(AND(C3620&gt;0),SUMIF('ИПУ и ОКПУ'!$A$2:$A$3258,A3620,'ИПУ и ОКПУ'!$O$2:$O$3258),"")</f>
        <v/>
      </c>
      <c r="G3620">
        <f>VLOOKUP(A3620,'Лицевые счета'!$A$2:$K$4570,9,0)</f>
        <v>1</v>
      </c>
      <c r="H3620">
        <f>VLOOKUP(A3620,'Лицевые счета'!$A$2:$K$4570,10,0)</f>
        <v>92</v>
      </c>
      <c r="I3620" t="str">
        <f>VLOOKUP(A3620,'Лицевые счета'!$A$2:$K$4570,6,0)</f>
        <v>ФЛ</v>
      </c>
      <c r="J3620">
        <f>IF(AND(C3620=0,I3620="ФЛ"),G3620*H3620,"")</f>
        <v>92</v>
      </c>
      <c r="K3620" t="str">
        <f>IF(AND(C3620&gt;0,E3620="Нет показаний",I3620="ФЛ"),G3620*H3620,"")</f>
        <v/>
      </c>
    </row>
    <row r="3621" spans="1:11" x14ac:dyDescent="0.25">
      <c r="A3621" s="7">
        <v>448667</v>
      </c>
      <c r="B3621" s="7">
        <f>VLOOKUP(A3621,'Лицевые счета'!$A$1:$K$4570,2,0)</f>
        <v>447415</v>
      </c>
      <c r="C3621">
        <f>COUNTIF('ИПУ и ОКПУ'!$A$2:$A$3258,A3621)</f>
        <v>1</v>
      </c>
      <c r="D3621" t="str">
        <f>IF(C3621&gt;0,VLOOKUP(A3621,'ИПУ и ОКПУ'!$A$1:$O$3258,9,0),"")</f>
        <v>Одноставочный</v>
      </c>
      <c r="E3621" t="str">
        <f>IF(C3621&gt;0,IF(VLOOKUP(A3621,'ИПУ и ОКПУ'!$A$1:$O$3258,14,0)="Нет показаний","Нет показаний",""),"")</f>
        <v>Нет показаний</v>
      </c>
      <c r="F3621">
        <f>IF(AND(C3621&gt;0),SUMIF('ИПУ и ОКПУ'!$A$2:$A$3258,A3621,'ИПУ и ОКПУ'!$O$2:$O$3258),"")</f>
        <v>0</v>
      </c>
      <c r="G3621">
        <f>VLOOKUP(A3621,'Лицевые счета'!$A$2:$K$4570,9,0)</f>
        <v>1</v>
      </c>
      <c r="H3621">
        <f>VLOOKUP(A3621,'Лицевые счета'!$A$2:$K$4570,10,0)</f>
        <v>118.7</v>
      </c>
      <c r="I3621" t="str">
        <f>VLOOKUP(A3621,'Лицевые счета'!$A$2:$K$4570,6,0)</f>
        <v>ФЛ</v>
      </c>
      <c r="J3621" t="str">
        <f>IF(AND(C3621=0,I3621="ФЛ"),G3621*H3621,"")</f>
        <v/>
      </c>
      <c r="K3621">
        <f>IF(AND(C3621&gt;0,E3621="Нет показаний",I3621="ФЛ"),G3621*H3621,"")</f>
        <v>118.7</v>
      </c>
    </row>
    <row r="3622" spans="1:11" x14ac:dyDescent="0.25">
      <c r="A3622" s="7">
        <v>448669</v>
      </c>
      <c r="B3622" s="7">
        <f>VLOOKUP(A3622,'Лицевые счета'!$A$1:$K$4570,2,0)</f>
        <v>447415</v>
      </c>
      <c r="C3622">
        <f>COUNTIF('ИПУ и ОКПУ'!$A$2:$A$3258,A3622)</f>
        <v>1</v>
      </c>
      <c r="D3622" t="str">
        <f>IF(C3622&gt;0,VLOOKUP(A3622,'ИПУ и ОКПУ'!$A$1:$O$3258,9,0),"")</f>
        <v>Одноставочный</v>
      </c>
      <c r="E3622" t="str">
        <f>IF(C3622&gt;0,IF(VLOOKUP(A3622,'ИПУ и ОКПУ'!$A$1:$O$3258,14,0)="Нет показаний","Нет показаний",""),"")</f>
        <v/>
      </c>
      <c r="F3622">
        <f>IF(AND(C3622&gt;0),SUMIF('ИПУ и ОКПУ'!$A$2:$A$3258,A3622,'ИПУ и ОКПУ'!$O$2:$O$3258),"")</f>
        <v>59.5</v>
      </c>
      <c r="G3622">
        <f>VLOOKUP(A3622,'Лицевые счета'!$A$2:$K$4570,9,0)</f>
        <v>1</v>
      </c>
      <c r="H3622">
        <f>VLOOKUP(A3622,'Лицевые счета'!$A$2:$K$4570,10,0)</f>
        <v>92</v>
      </c>
      <c r="I3622" t="str">
        <f>VLOOKUP(A3622,'Лицевые счета'!$A$2:$K$4570,6,0)</f>
        <v>ФЛ</v>
      </c>
      <c r="J3622" t="str">
        <f>IF(AND(C3622=0,I3622="ФЛ"),G3622*H3622,"")</f>
        <v/>
      </c>
      <c r="K3622" t="str">
        <f>IF(AND(C3622&gt;0,E3622="Нет показаний",I3622="ФЛ"),G3622*H3622,"")</f>
        <v/>
      </c>
    </row>
    <row r="3623" spans="1:11" x14ac:dyDescent="0.25">
      <c r="A3623" s="7">
        <v>448672</v>
      </c>
      <c r="B3623" s="7">
        <f>VLOOKUP(A3623,'Лицевые счета'!$A$1:$K$4570,2,0)</f>
        <v>447415</v>
      </c>
      <c r="C3623">
        <f>COUNTIF('ИПУ и ОКПУ'!$A$2:$A$3258,A3623)</f>
        <v>1</v>
      </c>
      <c r="D3623" t="str">
        <f>IF(C3623&gt;0,VLOOKUP(A3623,'ИПУ и ОКПУ'!$A$1:$O$3258,9,0),"")</f>
        <v>Одноставочный</v>
      </c>
      <c r="E3623" t="str">
        <f>IF(C3623&gt;0,IF(VLOOKUP(A3623,'ИПУ и ОКПУ'!$A$1:$O$3258,14,0)="Нет показаний","Нет показаний",""),"")</f>
        <v/>
      </c>
      <c r="F3623">
        <f>IF(AND(C3623&gt;0),SUMIF('ИПУ и ОКПУ'!$A$2:$A$3258,A3623,'ИПУ и ОКПУ'!$O$2:$O$3258),"")</f>
        <v>55</v>
      </c>
      <c r="G3623">
        <f>VLOOKUP(A3623,'Лицевые счета'!$A$2:$K$4570,9,0)</f>
        <v>1</v>
      </c>
      <c r="H3623">
        <f>VLOOKUP(A3623,'Лицевые счета'!$A$2:$K$4570,10,0)</f>
        <v>118.7</v>
      </c>
      <c r="I3623" t="str">
        <f>VLOOKUP(A3623,'Лицевые счета'!$A$2:$K$4570,6,0)</f>
        <v>ФЛ</v>
      </c>
      <c r="J3623" t="str">
        <f>IF(AND(C3623=0,I3623="ФЛ"),G3623*H3623,"")</f>
        <v/>
      </c>
      <c r="K3623" t="str">
        <f>IF(AND(C3623&gt;0,E3623="Нет показаний",I3623="ФЛ"),G3623*H3623,"")</f>
        <v/>
      </c>
    </row>
    <row r="3624" spans="1:11" x14ac:dyDescent="0.25">
      <c r="A3624" s="7">
        <v>448674</v>
      </c>
      <c r="B3624" s="7">
        <f>VLOOKUP(A3624,'Лицевые счета'!$A$1:$K$4570,2,0)</f>
        <v>447415</v>
      </c>
      <c r="C3624">
        <f>COUNTIF('ИПУ и ОКПУ'!$A$2:$A$3258,A3624)</f>
        <v>0</v>
      </c>
      <c r="D3624" t="str">
        <f>IF(C3624&gt;0,VLOOKUP(A3624,'ИПУ и ОКПУ'!$A$1:$O$3258,9,0),"")</f>
        <v/>
      </c>
      <c r="E3624" t="str">
        <f>IF(C3624&gt;0,IF(VLOOKUP(A3624,'ИПУ и ОКПУ'!$A$1:$O$3258,14,0)="Нет показаний","Нет показаний",""),"")</f>
        <v/>
      </c>
      <c r="F3624" t="str">
        <f>IF(AND(C3624&gt;0),SUMIF('ИПУ и ОКПУ'!$A$2:$A$3258,A3624,'ИПУ и ОКПУ'!$O$2:$O$3258),"")</f>
        <v/>
      </c>
      <c r="G3624">
        <f>VLOOKUP(A3624,'Лицевые счета'!$A$2:$K$4570,9,0)</f>
        <v>1</v>
      </c>
      <c r="H3624">
        <f>VLOOKUP(A3624,'Лицевые счета'!$A$2:$K$4570,10,0)</f>
        <v>92</v>
      </c>
      <c r="I3624" t="str">
        <f>VLOOKUP(A3624,'Лицевые счета'!$A$2:$K$4570,6,0)</f>
        <v>ФЛ</v>
      </c>
      <c r="J3624">
        <f>IF(AND(C3624=0,I3624="ФЛ"),G3624*H3624,"")</f>
        <v>92</v>
      </c>
      <c r="K3624" t="str">
        <f>IF(AND(C3624&gt;0,E3624="Нет показаний",I3624="ФЛ"),G3624*H3624,"")</f>
        <v/>
      </c>
    </row>
    <row r="3625" spans="1:11" x14ac:dyDescent="0.25">
      <c r="A3625" s="7">
        <v>448712</v>
      </c>
      <c r="B3625" s="7">
        <f>VLOOKUP(A3625,'Лицевые счета'!$A$1:$K$4570,2,0)</f>
        <v>447419</v>
      </c>
      <c r="C3625">
        <f>COUNTIF('ИПУ и ОКПУ'!$A$2:$A$3258,A3625)</f>
        <v>0</v>
      </c>
      <c r="D3625" t="str">
        <f>IF(C3625&gt;0,VLOOKUP(A3625,'ИПУ и ОКПУ'!$A$1:$O$3258,9,0),"")</f>
        <v/>
      </c>
      <c r="E3625" t="str">
        <f>IF(C3625&gt;0,IF(VLOOKUP(A3625,'ИПУ и ОКПУ'!$A$1:$O$3258,14,0)="Нет показаний","Нет показаний",""),"")</f>
        <v/>
      </c>
      <c r="F3625" t="str">
        <f>IF(AND(C3625&gt;0),SUMIF('ИПУ и ОКПУ'!$A$2:$A$3258,A3625,'ИПУ и ОКПУ'!$O$2:$O$3258),"")</f>
        <v/>
      </c>
      <c r="G3625">
        <f>VLOOKUP(A3625,'Лицевые счета'!$A$2:$K$4570,9,0)</f>
        <v>1</v>
      </c>
      <c r="H3625">
        <f>VLOOKUP(A3625,'Лицевые счета'!$A$2:$K$4570,10,0)</f>
        <v>92</v>
      </c>
      <c r="I3625" t="str">
        <f>VLOOKUP(A3625,'Лицевые счета'!$A$2:$K$4570,6,0)</f>
        <v>ФЛ</v>
      </c>
      <c r="J3625">
        <f>IF(AND(C3625=0,I3625="ФЛ"),G3625*H3625,"")</f>
        <v>92</v>
      </c>
      <c r="K3625" t="str">
        <f>IF(AND(C3625&gt;0,E3625="Нет показаний",I3625="ФЛ"),G3625*H3625,"")</f>
        <v/>
      </c>
    </row>
    <row r="3626" spans="1:11" x14ac:dyDescent="0.25">
      <c r="A3626" s="7">
        <v>448713</v>
      </c>
      <c r="B3626" s="7">
        <f>VLOOKUP(A3626,'Лицевые счета'!$A$1:$K$4570,2,0)</f>
        <v>447419</v>
      </c>
      <c r="C3626">
        <f>COUNTIF('ИПУ и ОКПУ'!$A$2:$A$3258,A3626)</f>
        <v>0</v>
      </c>
      <c r="D3626" t="str">
        <f>IF(C3626&gt;0,VLOOKUP(A3626,'ИПУ и ОКПУ'!$A$1:$O$3258,9,0),"")</f>
        <v/>
      </c>
      <c r="E3626" t="str">
        <f>IF(C3626&gt;0,IF(VLOOKUP(A3626,'ИПУ и ОКПУ'!$A$1:$O$3258,14,0)="Нет показаний","Нет показаний",""),"")</f>
        <v/>
      </c>
      <c r="F3626" t="str">
        <f>IF(AND(C3626&gt;0),SUMIF('ИПУ и ОКПУ'!$A$2:$A$3258,A3626,'ИПУ и ОКПУ'!$O$2:$O$3258),"")</f>
        <v/>
      </c>
      <c r="G3626">
        <f>VLOOKUP(A3626,'Лицевые счета'!$A$2:$K$4570,9,0)</f>
        <v>1</v>
      </c>
      <c r="H3626">
        <f>VLOOKUP(A3626,'Лицевые счета'!$A$2:$K$4570,10,0)</f>
        <v>92</v>
      </c>
      <c r="I3626" t="str">
        <f>VLOOKUP(A3626,'Лицевые счета'!$A$2:$K$4570,6,0)</f>
        <v>ФЛ</v>
      </c>
      <c r="J3626">
        <f>IF(AND(C3626=0,I3626="ФЛ"),G3626*H3626,"")</f>
        <v>92</v>
      </c>
      <c r="K3626" t="str">
        <f>IF(AND(C3626&gt;0,E3626="Нет показаний",I3626="ФЛ"),G3626*H3626,"")</f>
        <v/>
      </c>
    </row>
    <row r="3627" spans="1:11" x14ac:dyDescent="0.25">
      <c r="A3627" s="7">
        <v>448715</v>
      </c>
      <c r="B3627" s="7">
        <f>VLOOKUP(A3627,'Лицевые счета'!$A$1:$K$4570,2,0)</f>
        <v>447419</v>
      </c>
      <c r="C3627">
        <f>COUNTIF('ИПУ и ОКПУ'!$A$2:$A$3258,A3627)</f>
        <v>1</v>
      </c>
      <c r="D3627" t="str">
        <f>IF(C3627&gt;0,VLOOKUP(A3627,'ИПУ и ОКПУ'!$A$1:$O$3258,9,0),"")</f>
        <v>Одноставочный</v>
      </c>
      <c r="E3627" t="str">
        <f>IF(C3627&gt;0,IF(VLOOKUP(A3627,'ИПУ и ОКПУ'!$A$1:$O$3258,14,0)="Нет показаний","Нет показаний",""),"")</f>
        <v/>
      </c>
      <c r="F3627">
        <f>IF(AND(C3627&gt;0),SUMIF('ИПУ и ОКПУ'!$A$2:$A$3258,A3627,'ИПУ и ОКПУ'!$O$2:$O$3258),"")</f>
        <v>208</v>
      </c>
      <c r="G3627">
        <f>VLOOKUP(A3627,'Лицевые счета'!$A$2:$K$4570,9,0)</f>
        <v>1</v>
      </c>
      <c r="H3627">
        <f>VLOOKUP(A3627,'Лицевые счета'!$A$2:$K$4570,10,0)</f>
        <v>118.7</v>
      </c>
      <c r="I3627" t="str">
        <f>VLOOKUP(A3627,'Лицевые счета'!$A$2:$K$4570,6,0)</f>
        <v>ФЛ</v>
      </c>
      <c r="J3627" t="str">
        <f>IF(AND(C3627=0,I3627="ФЛ"),G3627*H3627,"")</f>
        <v/>
      </c>
      <c r="K3627" t="str">
        <f>IF(AND(C3627&gt;0,E3627="Нет показаний",I3627="ФЛ"),G3627*H3627,"")</f>
        <v/>
      </c>
    </row>
    <row r="3628" spans="1:11" x14ac:dyDescent="0.25">
      <c r="A3628" s="7">
        <v>448719</v>
      </c>
      <c r="B3628" s="7">
        <f>VLOOKUP(A3628,'Лицевые счета'!$A$1:$K$4570,2,0)</f>
        <v>447419</v>
      </c>
      <c r="C3628">
        <f>COUNTIF('ИПУ и ОКПУ'!$A$2:$A$3258,A3628)</f>
        <v>0</v>
      </c>
      <c r="D3628" t="str">
        <f>IF(C3628&gt;0,VLOOKUP(A3628,'ИПУ и ОКПУ'!$A$1:$O$3258,9,0),"")</f>
        <v/>
      </c>
      <c r="E3628" t="str">
        <f>IF(C3628&gt;0,IF(VLOOKUP(A3628,'ИПУ и ОКПУ'!$A$1:$O$3258,14,0)="Нет показаний","Нет показаний",""),"")</f>
        <v/>
      </c>
      <c r="F3628" t="str">
        <f>IF(AND(C3628&gt;0),SUMIF('ИПУ и ОКПУ'!$A$2:$A$3258,A3628,'ИПУ и ОКПУ'!$O$2:$O$3258),"")</f>
        <v/>
      </c>
      <c r="G3628">
        <f>VLOOKUP(A3628,'Лицевые счета'!$A$2:$K$4570,9,0)</f>
        <v>1</v>
      </c>
      <c r="H3628">
        <f>VLOOKUP(A3628,'Лицевые счета'!$A$2:$K$4570,10,0)</f>
        <v>118.7</v>
      </c>
      <c r="I3628" t="str">
        <f>VLOOKUP(A3628,'Лицевые счета'!$A$2:$K$4570,6,0)</f>
        <v>ФЛ</v>
      </c>
      <c r="J3628">
        <f>IF(AND(C3628=0,I3628="ФЛ"),G3628*H3628,"")</f>
        <v>118.7</v>
      </c>
      <c r="K3628" t="str">
        <f>IF(AND(C3628&gt;0,E3628="Нет показаний",I3628="ФЛ"),G3628*H3628,"")</f>
        <v/>
      </c>
    </row>
    <row r="3629" spans="1:11" x14ac:dyDescent="0.25">
      <c r="A3629" s="7">
        <v>448725</v>
      </c>
      <c r="B3629" s="7">
        <f>VLOOKUP(A3629,'Лицевые счета'!$A$1:$K$4570,2,0)</f>
        <v>447419</v>
      </c>
      <c r="C3629">
        <f>COUNTIF('ИПУ и ОКПУ'!$A$2:$A$3258,A3629)</f>
        <v>0</v>
      </c>
      <c r="D3629" t="str">
        <f>IF(C3629&gt;0,VLOOKUP(A3629,'ИПУ и ОКПУ'!$A$1:$O$3258,9,0),"")</f>
        <v/>
      </c>
      <c r="E3629" t="str">
        <f>IF(C3629&gt;0,IF(VLOOKUP(A3629,'ИПУ и ОКПУ'!$A$1:$O$3258,14,0)="Нет показаний","Нет показаний",""),"")</f>
        <v/>
      </c>
      <c r="F3629" t="str">
        <f>IF(AND(C3629&gt;0),SUMIF('ИПУ и ОКПУ'!$A$2:$A$3258,A3629,'ИПУ и ОКПУ'!$O$2:$O$3258),"")</f>
        <v/>
      </c>
      <c r="G3629">
        <f>VLOOKUP(A3629,'Лицевые счета'!$A$2:$K$4570,9,0)</f>
        <v>1</v>
      </c>
      <c r="H3629">
        <f>VLOOKUP(A3629,'Лицевые счета'!$A$2:$K$4570,10,0)</f>
        <v>92</v>
      </c>
      <c r="I3629" t="str">
        <f>VLOOKUP(A3629,'Лицевые счета'!$A$2:$K$4570,6,0)</f>
        <v>ФЛ</v>
      </c>
      <c r="J3629">
        <f>IF(AND(C3629=0,I3629="ФЛ"),G3629*H3629,"")</f>
        <v>92</v>
      </c>
      <c r="K3629" t="str">
        <f>IF(AND(C3629&gt;0,E3629="Нет показаний",I3629="ФЛ"),G3629*H3629,"")</f>
        <v/>
      </c>
    </row>
    <row r="3630" spans="1:11" x14ac:dyDescent="0.25">
      <c r="A3630" s="7">
        <v>448728</v>
      </c>
      <c r="B3630" s="7">
        <f>VLOOKUP(A3630,'Лицевые счета'!$A$1:$K$4570,2,0)</f>
        <v>447419</v>
      </c>
      <c r="C3630">
        <f>COUNTIF('ИПУ и ОКПУ'!$A$2:$A$3258,A3630)</f>
        <v>1</v>
      </c>
      <c r="D3630" t="str">
        <f>IF(C3630&gt;0,VLOOKUP(A3630,'ИПУ и ОКПУ'!$A$1:$O$3258,9,0),"")</f>
        <v>Одноставочный</v>
      </c>
      <c r="E3630" t="str">
        <f>IF(C3630&gt;0,IF(VLOOKUP(A3630,'ИПУ и ОКПУ'!$A$1:$O$3258,14,0)="Нет показаний","Нет показаний",""),"")</f>
        <v/>
      </c>
      <c r="F3630">
        <f>IF(AND(C3630&gt;0),SUMIF('ИПУ и ОКПУ'!$A$2:$A$3258,A3630,'ИПУ и ОКПУ'!$O$2:$O$3258),"")</f>
        <v>55.5</v>
      </c>
      <c r="G3630">
        <f>VLOOKUP(A3630,'Лицевые счета'!$A$2:$K$4570,9,0)</f>
        <v>1</v>
      </c>
      <c r="H3630">
        <f>VLOOKUP(A3630,'Лицевые счета'!$A$2:$K$4570,10,0)</f>
        <v>92</v>
      </c>
      <c r="I3630" t="str">
        <f>VLOOKUP(A3630,'Лицевые счета'!$A$2:$K$4570,6,0)</f>
        <v>ФЛ</v>
      </c>
      <c r="J3630" t="str">
        <f>IF(AND(C3630=0,I3630="ФЛ"),G3630*H3630,"")</f>
        <v/>
      </c>
      <c r="K3630" t="str">
        <f>IF(AND(C3630&gt;0,E3630="Нет показаний",I3630="ФЛ"),G3630*H3630,"")</f>
        <v/>
      </c>
    </row>
    <row r="3631" spans="1:11" x14ac:dyDescent="0.25">
      <c r="A3631" s="7">
        <v>448774</v>
      </c>
      <c r="B3631" s="7">
        <f>VLOOKUP(A3631,'Лицевые счета'!$A$1:$K$4570,2,0)</f>
        <v>447423</v>
      </c>
      <c r="C3631">
        <f>COUNTIF('ИПУ и ОКПУ'!$A$2:$A$3258,A3631)</f>
        <v>1</v>
      </c>
      <c r="D3631" t="str">
        <f>IF(C3631&gt;0,VLOOKUP(A3631,'ИПУ и ОКПУ'!$A$1:$O$3258,9,0),"")</f>
        <v>Одноставочный</v>
      </c>
      <c r="E3631" t="str">
        <f>IF(C3631&gt;0,IF(VLOOKUP(A3631,'ИПУ и ОКПУ'!$A$1:$O$3258,14,0)="Нет показаний","Нет показаний",""),"")</f>
        <v>Нет показаний</v>
      </c>
      <c r="F3631">
        <f>IF(AND(C3631&gt;0),SUMIF('ИПУ и ОКПУ'!$A$2:$A$3258,A3631,'ИПУ и ОКПУ'!$O$2:$O$3258),"")</f>
        <v>0</v>
      </c>
      <c r="G3631">
        <f>VLOOKUP(A3631,'Лицевые счета'!$A$2:$K$4570,9,0)</f>
        <v>1</v>
      </c>
      <c r="H3631">
        <f>VLOOKUP(A3631,'Лицевые счета'!$A$2:$K$4570,10,0)</f>
        <v>92</v>
      </c>
      <c r="I3631" t="str">
        <f>VLOOKUP(A3631,'Лицевые счета'!$A$2:$K$4570,6,0)</f>
        <v>ФЛ</v>
      </c>
      <c r="J3631" t="str">
        <f>IF(AND(C3631=0,I3631="ФЛ"),G3631*H3631,"")</f>
        <v/>
      </c>
      <c r="K3631">
        <f>IF(AND(C3631&gt;0,E3631="Нет показаний",I3631="ФЛ"),G3631*H3631,"")</f>
        <v>92</v>
      </c>
    </row>
    <row r="3632" spans="1:11" x14ac:dyDescent="0.25">
      <c r="A3632" s="7">
        <v>448775</v>
      </c>
      <c r="B3632" s="7">
        <f>VLOOKUP(A3632,'Лицевые счета'!$A$1:$K$4570,2,0)</f>
        <v>447423</v>
      </c>
      <c r="C3632">
        <f>COUNTIF('ИПУ и ОКПУ'!$A$2:$A$3258,A3632)</f>
        <v>1</v>
      </c>
      <c r="D3632" t="str">
        <f>IF(C3632&gt;0,VLOOKUP(A3632,'ИПУ и ОКПУ'!$A$1:$O$3258,9,0),"")</f>
        <v>Одноставочный</v>
      </c>
      <c r="E3632" t="str">
        <f>IF(C3632&gt;0,IF(VLOOKUP(A3632,'ИПУ и ОКПУ'!$A$1:$O$3258,14,0)="Нет показаний","Нет показаний",""),"")</f>
        <v>Нет показаний</v>
      </c>
      <c r="F3632">
        <f>IF(AND(C3632&gt;0),SUMIF('ИПУ и ОКПУ'!$A$2:$A$3258,A3632,'ИПУ и ОКПУ'!$O$2:$O$3258),"")</f>
        <v>0</v>
      </c>
      <c r="G3632">
        <f>VLOOKUP(A3632,'Лицевые счета'!$A$2:$K$4570,9,0)</f>
        <v>1</v>
      </c>
      <c r="H3632">
        <f>VLOOKUP(A3632,'Лицевые счета'!$A$2:$K$4570,10,0)</f>
        <v>92</v>
      </c>
      <c r="I3632" t="str">
        <f>VLOOKUP(A3632,'Лицевые счета'!$A$2:$K$4570,6,0)</f>
        <v>ФЛ</v>
      </c>
      <c r="J3632" t="str">
        <f>IF(AND(C3632=0,I3632="ФЛ"),G3632*H3632,"")</f>
        <v/>
      </c>
      <c r="K3632">
        <f>IF(AND(C3632&gt;0,E3632="Нет показаний",I3632="ФЛ"),G3632*H3632,"")</f>
        <v>92</v>
      </c>
    </row>
    <row r="3633" spans="1:11" x14ac:dyDescent="0.25">
      <c r="A3633" s="7">
        <v>448778</v>
      </c>
      <c r="B3633" s="7">
        <f>VLOOKUP(A3633,'Лицевые счета'!$A$1:$K$4570,2,0)</f>
        <v>447423</v>
      </c>
      <c r="C3633">
        <f>COUNTIF('ИПУ и ОКПУ'!$A$2:$A$3258,A3633)</f>
        <v>0</v>
      </c>
      <c r="D3633" t="str">
        <f>IF(C3633&gt;0,VLOOKUP(A3633,'ИПУ и ОКПУ'!$A$1:$O$3258,9,0),"")</f>
        <v/>
      </c>
      <c r="E3633" t="str">
        <f>IF(C3633&gt;0,IF(VLOOKUP(A3633,'ИПУ и ОКПУ'!$A$1:$O$3258,14,0)="Нет показаний","Нет показаний",""),"")</f>
        <v/>
      </c>
      <c r="F3633" t="str">
        <f>IF(AND(C3633&gt;0),SUMIF('ИПУ и ОКПУ'!$A$2:$A$3258,A3633,'ИПУ и ОКПУ'!$O$2:$O$3258),"")</f>
        <v/>
      </c>
      <c r="G3633">
        <f>VLOOKUP(A3633,'Лицевые счета'!$A$2:$K$4570,9,0)</f>
        <v>1</v>
      </c>
      <c r="H3633">
        <f>VLOOKUP(A3633,'Лицевые счета'!$A$2:$K$4570,10,0)</f>
        <v>92</v>
      </c>
      <c r="I3633" t="str">
        <f>VLOOKUP(A3633,'Лицевые счета'!$A$2:$K$4570,6,0)</f>
        <v>ФЛ</v>
      </c>
      <c r="J3633">
        <f>IF(AND(C3633=0,I3633="ФЛ"),G3633*H3633,"")</f>
        <v>92</v>
      </c>
      <c r="K3633" t="str">
        <f>IF(AND(C3633&gt;0,E3633="Нет показаний",I3633="ФЛ"),G3633*H3633,"")</f>
        <v/>
      </c>
    </row>
    <row r="3634" spans="1:11" x14ac:dyDescent="0.25">
      <c r="A3634" s="7">
        <v>448791</v>
      </c>
      <c r="B3634" s="7">
        <f>VLOOKUP(A3634,'Лицевые счета'!$A$1:$K$4570,2,0)</f>
        <v>447424</v>
      </c>
      <c r="C3634">
        <f>COUNTIF('ИПУ и ОКПУ'!$A$2:$A$3258,A3634)</f>
        <v>1</v>
      </c>
      <c r="D3634" t="str">
        <f>IF(C3634&gt;0,VLOOKUP(A3634,'ИПУ и ОКПУ'!$A$1:$O$3258,9,0),"")</f>
        <v>Одноставочный</v>
      </c>
      <c r="E3634" t="str">
        <f>IF(C3634&gt;0,IF(VLOOKUP(A3634,'ИПУ и ОКПУ'!$A$1:$O$3258,14,0)="Нет показаний","Нет показаний",""),"")</f>
        <v>Нет показаний</v>
      </c>
      <c r="F3634">
        <f>IF(AND(C3634&gt;0),SUMIF('ИПУ и ОКПУ'!$A$2:$A$3258,A3634,'ИПУ и ОКПУ'!$O$2:$O$3258),"")</f>
        <v>0</v>
      </c>
      <c r="G3634">
        <f>VLOOKUP(A3634,'Лицевые счета'!$A$2:$K$4570,9,0)</f>
        <v>1</v>
      </c>
      <c r="H3634">
        <f>VLOOKUP(A3634,'Лицевые счета'!$A$2:$K$4570,10,0)</f>
        <v>92</v>
      </c>
      <c r="I3634" t="str">
        <f>VLOOKUP(A3634,'Лицевые счета'!$A$2:$K$4570,6,0)</f>
        <v>ФЛ</v>
      </c>
      <c r="J3634" t="str">
        <f>IF(AND(C3634=0,I3634="ФЛ"),G3634*H3634,"")</f>
        <v/>
      </c>
      <c r="K3634">
        <f>IF(AND(C3634&gt;0,E3634="Нет показаний",I3634="ФЛ"),G3634*H3634,"")</f>
        <v>92</v>
      </c>
    </row>
    <row r="3635" spans="1:11" x14ac:dyDescent="0.25">
      <c r="A3635" s="7">
        <v>448792</v>
      </c>
      <c r="B3635" s="7">
        <f>VLOOKUP(A3635,'Лицевые счета'!$A$1:$K$4570,2,0)</f>
        <v>447424</v>
      </c>
      <c r="C3635">
        <f>COUNTIF('ИПУ и ОКПУ'!$A$2:$A$3258,A3635)</f>
        <v>1</v>
      </c>
      <c r="D3635" t="str">
        <f>IF(C3635&gt;0,VLOOKUP(A3635,'ИПУ и ОКПУ'!$A$1:$O$3258,9,0),"")</f>
        <v>Одноставочный</v>
      </c>
      <c r="E3635" t="str">
        <f>IF(C3635&gt;0,IF(VLOOKUP(A3635,'ИПУ и ОКПУ'!$A$1:$O$3258,14,0)="Нет показаний","Нет показаний",""),"")</f>
        <v/>
      </c>
      <c r="F3635">
        <f>IF(AND(C3635&gt;0),SUMIF('ИПУ и ОКПУ'!$A$2:$A$3258,A3635,'ИПУ и ОКПУ'!$O$2:$O$3258),"")</f>
        <v>0</v>
      </c>
      <c r="G3635">
        <f>VLOOKUP(A3635,'Лицевые счета'!$A$2:$K$4570,9,0)</f>
        <v>1</v>
      </c>
      <c r="H3635">
        <f>VLOOKUP(A3635,'Лицевые счета'!$A$2:$K$4570,10,0)</f>
        <v>92</v>
      </c>
      <c r="I3635" t="str">
        <f>VLOOKUP(A3635,'Лицевые счета'!$A$2:$K$4570,6,0)</f>
        <v>ФЛ</v>
      </c>
      <c r="J3635" t="str">
        <f>IF(AND(C3635=0,I3635="ФЛ"),G3635*H3635,"")</f>
        <v/>
      </c>
      <c r="K3635" t="str">
        <f>IF(AND(C3635&gt;0,E3635="Нет показаний",I3635="ФЛ"),G3635*H3635,"")</f>
        <v/>
      </c>
    </row>
    <row r="3636" spans="1:11" x14ac:dyDescent="0.25">
      <c r="A3636" s="7">
        <v>448795</v>
      </c>
      <c r="B3636" s="7">
        <f>VLOOKUP(A3636,'Лицевые счета'!$A$1:$K$4570,2,0)</f>
        <v>447424</v>
      </c>
      <c r="C3636">
        <f>COUNTIF('ИПУ и ОКПУ'!$A$2:$A$3258,A3636)</f>
        <v>1</v>
      </c>
      <c r="D3636" t="str">
        <f>IF(C3636&gt;0,VLOOKUP(A3636,'ИПУ и ОКПУ'!$A$1:$O$3258,9,0),"")</f>
        <v>Одноставочный</v>
      </c>
      <c r="E3636" t="str">
        <f>IF(C3636&gt;0,IF(VLOOKUP(A3636,'ИПУ и ОКПУ'!$A$1:$O$3258,14,0)="Нет показаний","Нет показаний",""),"")</f>
        <v/>
      </c>
      <c r="F3636">
        <f>IF(AND(C3636&gt;0),SUMIF('ИПУ и ОКПУ'!$A$2:$A$3258,A3636,'ИПУ и ОКПУ'!$O$2:$O$3258),"")</f>
        <v>497</v>
      </c>
      <c r="G3636">
        <f>VLOOKUP(A3636,'Лицевые счета'!$A$2:$K$4570,9,0)</f>
        <v>1</v>
      </c>
      <c r="H3636">
        <f>VLOOKUP(A3636,'Лицевые счета'!$A$2:$K$4570,10,0)</f>
        <v>92</v>
      </c>
      <c r="I3636" t="str">
        <f>VLOOKUP(A3636,'Лицевые счета'!$A$2:$K$4570,6,0)</f>
        <v>ФЛ</v>
      </c>
      <c r="J3636" t="str">
        <f>IF(AND(C3636=0,I3636="ФЛ"),G3636*H3636,"")</f>
        <v/>
      </c>
      <c r="K3636" t="str">
        <f>IF(AND(C3636&gt;0,E3636="Нет показаний",I3636="ФЛ"),G3636*H3636,"")</f>
        <v/>
      </c>
    </row>
    <row r="3637" spans="1:11" x14ac:dyDescent="0.25">
      <c r="A3637" s="7">
        <v>448805</v>
      </c>
      <c r="B3637" s="7">
        <f>VLOOKUP(A3637,'Лицевые счета'!$A$1:$K$4570,2,0)</f>
        <v>447425</v>
      </c>
      <c r="C3637">
        <f>COUNTIF('ИПУ и ОКПУ'!$A$2:$A$3258,A3637)</f>
        <v>1</v>
      </c>
      <c r="D3637" t="str">
        <f>IF(C3637&gt;0,VLOOKUP(A3637,'ИПУ и ОКПУ'!$A$1:$O$3258,9,0),"")</f>
        <v>Одноставочный</v>
      </c>
      <c r="E3637" t="str">
        <f>IF(C3637&gt;0,IF(VLOOKUP(A3637,'ИПУ и ОКПУ'!$A$1:$O$3258,14,0)="Нет показаний","Нет показаний",""),"")</f>
        <v>Нет показаний</v>
      </c>
      <c r="F3637">
        <f>IF(AND(C3637&gt;0),SUMIF('ИПУ и ОКПУ'!$A$2:$A$3258,A3637,'ИПУ и ОКПУ'!$O$2:$O$3258),"")</f>
        <v>0</v>
      </c>
      <c r="G3637">
        <f>VLOOKUP(A3637,'Лицевые счета'!$A$2:$K$4570,9,0)</f>
        <v>1</v>
      </c>
      <c r="H3637">
        <f>VLOOKUP(A3637,'Лицевые счета'!$A$2:$K$4570,10,0)</f>
        <v>92</v>
      </c>
      <c r="I3637" t="str">
        <f>VLOOKUP(A3637,'Лицевые счета'!$A$2:$K$4570,6,0)</f>
        <v>ФЛ</v>
      </c>
      <c r="J3637" t="str">
        <f>IF(AND(C3637=0,I3637="ФЛ"),G3637*H3637,"")</f>
        <v/>
      </c>
      <c r="K3637">
        <f>IF(AND(C3637&gt;0,E3637="Нет показаний",I3637="ФЛ"),G3637*H3637,"")</f>
        <v>92</v>
      </c>
    </row>
    <row r="3638" spans="1:11" x14ac:dyDescent="0.25">
      <c r="A3638" s="7">
        <v>448806</v>
      </c>
      <c r="B3638" s="7">
        <f>VLOOKUP(A3638,'Лицевые счета'!$A$1:$K$4570,2,0)</f>
        <v>447425</v>
      </c>
      <c r="C3638">
        <f>COUNTIF('ИПУ и ОКПУ'!$A$2:$A$3258,A3638)</f>
        <v>1</v>
      </c>
      <c r="D3638" t="str">
        <f>IF(C3638&gt;0,VLOOKUP(A3638,'ИПУ и ОКПУ'!$A$1:$O$3258,9,0),"")</f>
        <v>Одноставочный</v>
      </c>
      <c r="E3638" t="str">
        <f>IF(C3638&gt;0,IF(VLOOKUP(A3638,'ИПУ и ОКПУ'!$A$1:$O$3258,14,0)="Нет показаний","Нет показаний",""),"")</f>
        <v>Нет показаний</v>
      </c>
      <c r="F3638">
        <f>IF(AND(C3638&gt;0),SUMIF('ИПУ и ОКПУ'!$A$2:$A$3258,A3638,'ИПУ и ОКПУ'!$O$2:$O$3258),"")</f>
        <v>0</v>
      </c>
      <c r="G3638">
        <f>VLOOKUP(A3638,'Лицевые счета'!$A$2:$K$4570,9,0)</f>
        <v>1</v>
      </c>
      <c r="H3638">
        <f>VLOOKUP(A3638,'Лицевые счета'!$A$2:$K$4570,10,0)</f>
        <v>92</v>
      </c>
      <c r="I3638" t="str">
        <f>VLOOKUP(A3638,'Лицевые счета'!$A$2:$K$4570,6,0)</f>
        <v>ФЛ</v>
      </c>
      <c r="J3638" t="str">
        <f>IF(AND(C3638=0,I3638="ФЛ"),G3638*H3638,"")</f>
        <v/>
      </c>
      <c r="K3638">
        <f>IF(AND(C3638&gt;0,E3638="Нет показаний",I3638="ФЛ"),G3638*H3638,"")</f>
        <v>92</v>
      </c>
    </row>
    <row r="3639" spans="1:11" x14ac:dyDescent="0.25">
      <c r="A3639" s="7">
        <v>448808</v>
      </c>
      <c r="B3639" s="7">
        <f>VLOOKUP(A3639,'Лицевые счета'!$A$1:$K$4570,2,0)</f>
        <v>447425</v>
      </c>
      <c r="C3639">
        <f>COUNTIF('ИПУ и ОКПУ'!$A$2:$A$3258,A3639)</f>
        <v>1</v>
      </c>
      <c r="D3639" t="str">
        <f>IF(C3639&gt;0,VLOOKUP(A3639,'ИПУ и ОКПУ'!$A$1:$O$3258,9,0),"")</f>
        <v>Одноставочный</v>
      </c>
      <c r="E3639" t="str">
        <f>IF(C3639&gt;0,IF(VLOOKUP(A3639,'ИПУ и ОКПУ'!$A$1:$O$3258,14,0)="Нет показаний","Нет показаний",""),"")</f>
        <v>Нет показаний</v>
      </c>
      <c r="F3639">
        <f>IF(AND(C3639&gt;0),SUMIF('ИПУ и ОКПУ'!$A$2:$A$3258,A3639,'ИПУ и ОКПУ'!$O$2:$O$3258),"")</f>
        <v>0</v>
      </c>
      <c r="G3639">
        <f>VLOOKUP(A3639,'Лицевые счета'!$A$2:$K$4570,9,0)</f>
        <v>1</v>
      </c>
      <c r="H3639">
        <f>VLOOKUP(A3639,'Лицевые счета'!$A$2:$K$4570,10,0)</f>
        <v>134.30000000000001</v>
      </c>
      <c r="I3639" t="str">
        <f>VLOOKUP(A3639,'Лицевые счета'!$A$2:$K$4570,6,0)</f>
        <v>ФЛ</v>
      </c>
      <c r="J3639" t="str">
        <f>IF(AND(C3639=0,I3639="ФЛ"),G3639*H3639,"")</f>
        <v/>
      </c>
      <c r="K3639">
        <f>IF(AND(C3639&gt;0,E3639="Нет показаний",I3639="ФЛ"),G3639*H3639,"")</f>
        <v>134.30000000000001</v>
      </c>
    </row>
    <row r="3640" spans="1:11" x14ac:dyDescent="0.25">
      <c r="A3640" s="7">
        <v>448817</v>
      </c>
      <c r="B3640" s="7">
        <f>VLOOKUP(A3640,'Лицевые счета'!$A$1:$K$4570,2,0)</f>
        <v>447425</v>
      </c>
      <c r="C3640">
        <f>COUNTIF('ИПУ и ОКПУ'!$A$2:$A$3258,A3640)</f>
        <v>1</v>
      </c>
      <c r="D3640" t="str">
        <f>IF(C3640&gt;0,VLOOKUP(A3640,'ИПУ и ОКПУ'!$A$1:$O$3258,9,0),"")</f>
        <v>Одноставочный</v>
      </c>
      <c r="E3640" t="str">
        <f>IF(C3640&gt;0,IF(VLOOKUP(A3640,'ИПУ и ОКПУ'!$A$1:$O$3258,14,0)="Нет показаний","Нет показаний",""),"")</f>
        <v>Нет показаний</v>
      </c>
      <c r="F3640">
        <f>IF(AND(C3640&gt;0),SUMIF('ИПУ и ОКПУ'!$A$2:$A$3258,A3640,'ИПУ и ОКПУ'!$O$2:$O$3258),"")</f>
        <v>0</v>
      </c>
      <c r="G3640">
        <f>VLOOKUP(A3640,'Лицевые счета'!$A$2:$K$4570,9,0)</f>
        <v>1</v>
      </c>
      <c r="H3640">
        <f>VLOOKUP(A3640,'Лицевые счета'!$A$2:$K$4570,10,0)</f>
        <v>92</v>
      </c>
      <c r="I3640" t="str">
        <f>VLOOKUP(A3640,'Лицевые счета'!$A$2:$K$4570,6,0)</f>
        <v>ФЛ</v>
      </c>
      <c r="J3640" t="str">
        <f>IF(AND(C3640=0,I3640="ФЛ"),G3640*H3640,"")</f>
        <v/>
      </c>
      <c r="K3640">
        <f>IF(AND(C3640&gt;0,E3640="Нет показаний",I3640="ФЛ"),G3640*H3640,"")</f>
        <v>92</v>
      </c>
    </row>
    <row r="3641" spans="1:11" x14ac:dyDescent="0.25">
      <c r="A3641" s="7">
        <v>449301</v>
      </c>
      <c r="B3641" s="7">
        <f>VLOOKUP(A3641,'Лицевые счета'!$A$1:$K$4570,2,0)</f>
        <v>447453</v>
      </c>
      <c r="C3641">
        <f>COUNTIF('ИПУ и ОКПУ'!$A$2:$A$3258,A3641)</f>
        <v>0</v>
      </c>
      <c r="D3641" t="str">
        <f>IF(C3641&gt;0,VLOOKUP(A3641,'ИПУ и ОКПУ'!$A$1:$O$3258,9,0),"")</f>
        <v/>
      </c>
      <c r="E3641" t="str">
        <f>IF(C3641&gt;0,IF(VLOOKUP(A3641,'ИПУ и ОКПУ'!$A$1:$O$3258,14,0)="Нет показаний","Нет показаний",""),"")</f>
        <v/>
      </c>
      <c r="F3641" t="str">
        <f>IF(AND(C3641&gt;0),SUMIF('ИПУ и ОКПУ'!$A$2:$A$3258,A3641,'ИПУ и ОКПУ'!$O$2:$O$3258),"")</f>
        <v/>
      </c>
      <c r="G3641">
        <f>VLOOKUP(A3641,'Лицевые счета'!$A$2:$K$4570,9,0)</f>
        <v>1</v>
      </c>
      <c r="H3641">
        <f>VLOOKUP(A3641,'Лицевые счета'!$A$2:$K$4570,10,0)</f>
        <v>92</v>
      </c>
      <c r="I3641" t="str">
        <f>VLOOKUP(A3641,'Лицевые счета'!$A$2:$K$4570,6,0)</f>
        <v>ФЛ</v>
      </c>
      <c r="J3641">
        <f>IF(AND(C3641=0,I3641="ФЛ"),G3641*H3641,"")</f>
        <v>92</v>
      </c>
      <c r="K3641" t="str">
        <f>IF(AND(C3641&gt;0,E3641="Нет показаний",I3641="ФЛ"),G3641*H3641,"")</f>
        <v/>
      </c>
    </row>
    <row r="3642" spans="1:11" x14ac:dyDescent="0.25">
      <c r="A3642" s="7">
        <v>449302</v>
      </c>
      <c r="B3642" s="7">
        <f>VLOOKUP(A3642,'Лицевые счета'!$A$1:$K$4570,2,0)</f>
        <v>447453</v>
      </c>
      <c r="C3642">
        <f>COUNTIF('ИПУ и ОКПУ'!$A$2:$A$3258,A3642)</f>
        <v>0</v>
      </c>
      <c r="D3642" t="str">
        <f>IF(C3642&gt;0,VLOOKUP(A3642,'ИПУ и ОКПУ'!$A$1:$O$3258,9,0),"")</f>
        <v/>
      </c>
      <c r="E3642" t="str">
        <f>IF(C3642&gt;0,IF(VLOOKUP(A3642,'ИПУ и ОКПУ'!$A$1:$O$3258,14,0)="Нет показаний","Нет показаний",""),"")</f>
        <v/>
      </c>
      <c r="F3642" t="str">
        <f>IF(AND(C3642&gt;0),SUMIF('ИПУ и ОКПУ'!$A$2:$A$3258,A3642,'ИПУ и ОКПУ'!$O$2:$O$3258),"")</f>
        <v/>
      </c>
      <c r="G3642">
        <f>VLOOKUP(A3642,'Лицевые счета'!$A$2:$K$4570,9,0)</f>
        <v>1</v>
      </c>
      <c r="H3642">
        <f>VLOOKUP(A3642,'Лицевые счета'!$A$2:$K$4570,10,0)</f>
        <v>92</v>
      </c>
      <c r="I3642" t="str">
        <f>VLOOKUP(A3642,'Лицевые счета'!$A$2:$K$4570,6,0)</f>
        <v>ФЛ</v>
      </c>
      <c r="J3642">
        <f>IF(AND(C3642=0,I3642="ФЛ"),G3642*H3642,"")</f>
        <v>92</v>
      </c>
      <c r="K3642" t="str">
        <f>IF(AND(C3642&gt;0,E3642="Нет показаний",I3642="ФЛ"),G3642*H3642,"")</f>
        <v/>
      </c>
    </row>
    <row r="3643" spans="1:11" x14ac:dyDescent="0.25">
      <c r="A3643" s="7">
        <v>449303</v>
      </c>
      <c r="B3643" s="7">
        <f>VLOOKUP(A3643,'Лицевые счета'!$A$1:$K$4570,2,0)</f>
        <v>447453</v>
      </c>
      <c r="C3643">
        <f>COUNTIF('ИПУ и ОКПУ'!$A$2:$A$3258,A3643)</f>
        <v>0</v>
      </c>
      <c r="D3643" t="str">
        <f>IF(C3643&gt;0,VLOOKUP(A3643,'ИПУ и ОКПУ'!$A$1:$O$3258,9,0),"")</f>
        <v/>
      </c>
      <c r="E3643" t="str">
        <f>IF(C3643&gt;0,IF(VLOOKUP(A3643,'ИПУ и ОКПУ'!$A$1:$O$3258,14,0)="Нет показаний","Нет показаний",""),"")</f>
        <v/>
      </c>
      <c r="F3643" t="str">
        <f>IF(AND(C3643&gt;0),SUMIF('ИПУ и ОКПУ'!$A$2:$A$3258,A3643,'ИПУ и ОКПУ'!$O$2:$O$3258),"")</f>
        <v/>
      </c>
      <c r="G3643">
        <f>VLOOKUP(A3643,'Лицевые счета'!$A$2:$K$4570,9,0)</f>
        <v>1</v>
      </c>
      <c r="H3643">
        <f>VLOOKUP(A3643,'Лицевые счета'!$A$2:$K$4570,10,0)</f>
        <v>92</v>
      </c>
      <c r="I3643" t="str">
        <f>VLOOKUP(A3643,'Лицевые счета'!$A$2:$K$4570,6,0)</f>
        <v>ФЛ</v>
      </c>
      <c r="J3643">
        <f>IF(AND(C3643=0,I3643="ФЛ"),G3643*H3643,"")</f>
        <v>92</v>
      </c>
      <c r="K3643" t="str">
        <f>IF(AND(C3643&gt;0,E3643="Нет показаний",I3643="ФЛ"),G3643*H3643,"")</f>
        <v/>
      </c>
    </row>
    <row r="3644" spans="1:11" x14ac:dyDescent="0.25">
      <c r="A3644" s="7">
        <v>449306</v>
      </c>
      <c r="B3644" s="7">
        <f>VLOOKUP(A3644,'Лицевые счета'!$A$1:$K$4570,2,0)</f>
        <v>447453</v>
      </c>
      <c r="C3644">
        <f>COUNTIF('ИПУ и ОКПУ'!$A$2:$A$3258,A3644)</f>
        <v>0</v>
      </c>
      <c r="D3644" t="str">
        <f>IF(C3644&gt;0,VLOOKUP(A3644,'ИПУ и ОКПУ'!$A$1:$O$3258,9,0),"")</f>
        <v/>
      </c>
      <c r="E3644" t="str">
        <f>IF(C3644&gt;0,IF(VLOOKUP(A3644,'ИПУ и ОКПУ'!$A$1:$O$3258,14,0)="Нет показаний","Нет показаний",""),"")</f>
        <v/>
      </c>
      <c r="F3644" t="str">
        <f>IF(AND(C3644&gt;0),SUMIF('ИПУ и ОКПУ'!$A$2:$A$3258,A3644,'ИПУ и ОКПУ'!$O$2:$O$3258),"")</f>
        <v/>
      </c>
      <c r="G3644">
        <f>VLOOKUP(A3644,'Лицевые счета'!$A$2:$K$4570,9,0)</f>
        <v>1</v>
      </c>
      <c r="H3644">
        <f>VLOOKUP(A3644,'Лицевые счета'!$A$2:$K$4570,10,0)</f>
        <v>145.4</v>
      </c>
      <c r="I3644" t="str">
        <f>VLOOKUP(A3644,'Лицевые счета'!$A$2:$K$4570,6,0)</f>
        <v>ФЛ</v>
      </c>
      <c r="J3644">
        <f>IF(AND(C3644=0,I3644="ФЛ"),G3644*H3644,"")</f>
        <v>145.4</v>
      </c>
      <c r="K3644" t="str">
        <f>IF(AND(C3644&gt;0,E3644="Нет показаний",I3644="ФЛ"),G3644*H3644,"")</f>
        <v/>
      </c>
    </row>
    <row r="3645" spans="1:11" x14ac:dyDescent="0.25">
      <c r="A3645" s="7">
        <v>449308</v>
      </c>
      <c r="B3645" s="7">
        <f>VLOOKUP(A3645,'Лицевые счета'!$A$1:$K$4570,2,0)</f>
        <v>447453</v>
      </c>
      <c r="C3645">
        <f>COUNTIF('ИПУ и ОКПУ'!$A$2:$A$3258,A3645)</f>
        <v>0</v>
      </c>
      <c r="D3645" t="str">
        <f>IF(C3645&gt;0,VLOOKUP(A3645,'ИПУ и ОКПУ'!$A$1:$O$3258,9,0),"")</f>
        <v/>
      </c>
      <c r="E3645" t="str">
        <f>IF(C3645&gt;0,IF(VLOOKUP(A3645,'ИПУ и ОКПУ'!$A$1:$O$3258,14,0)="Нет показаний","Нет показаний",""),"")</f>
        <v/>
      </c>
      <c r="F3645" t="str">
        <f>IF(AND(C3645&gt;0),SUMIF('ИПУ и ОКПУ'!$A$2:$A$3258,A3645,'ИПУ и ОКПУ'!$O$2:$O$3258),"")</f>
        <v/>
      </c>
      <c r="G3645">
        <f>VLOOKUP(A3645,'Лицевые счета'!$A$2:$K$4570,9,0)</f>
        <v>1</v>
      </c>
      <c r="H3645">
        <f>VLOOKUP(A3645,'Лицевые счета'!$A$2:$K$4570,10,0)</f>
        <v>92</v>
      </c>
      <c r="I3645" t="str">
        <f>VLOOKUP(A3645,'Лицевые счета'!$A$2:$K$4570,6,0)</f>
        <v>ФЛ</v>
      </c>
      <c r="J3645">
        <f>IF(AND(C3645=0,I3645="ФЛ"),G3645*H3645,"")</f>
        <v>92</v>
      </c>
      <c r="K3645" t="str">
        <f>IF(AND(C3645&gt;0,E3645="Нет показаний",I3645="ФЛ"),G3645*H3645,"")</f>
        <v/>
      </c>
    </row>
    <row r="3646" spans="1:11" x14ac:dyDescent="0.25">
      <c r="A3646" s="7">
        <v>449310</v>
      </c>
      <c r="B3646" s="7">
        <f>VLOOKUP(A3646,'Лицевые счета'!$A$1:$K$4570,2,0)</f>
        <v>447453</v>
      </c>
      <c r="C3646">
        <f>COUNTIF('ИПУ и ОКПУ'!$A$2:$A$3258,A3646)</f>
        <v>0</v>
      </c>
      <c r="D3646" t="str">
        <f>IF(C3646&gt;0,VLOOKUP(A3646,'ИПУ и ОКПУ'!$A$1:$O$3258,9,0),"")</f>
        <v/>
      </c>
      <c r="E3646" t="str">
        <f>IF(C3646&gt;0,IF(VLOOKUP(A3646,'ИПУ и ОКПУ'!$A$1:$O$3258,14,0)="Нет показаний","Нет показаний",""),"")</f>
        <v/>
      </c>
      <c r="F3646" t="str">
        <f>IF(AND(C3646&gt;0),SUMIF('ИПУ и ОКПУ'!$A$2:$A$3258,A3646,'ИПУ и ОКПУ'!$O$2:$O$3258),"")</f>
        <v/>
      </c>
      <c r="G3646">
        <f>VLOOKUP(A3646,'Лицевые счета'!$A$2:$K$4570,9,0)</f>
        <v>1</v>
      </c>
      <c r="H3646">
        <f>VLOOKUP(A3646,'Лицевые счета'!$A$2:$K$4570,10,0)</f>
        <v>92</v>
      </c>
      <c r="I3646" t="str">
        <f>VLOOKUP(A3646,'Лицевые счета'!$A$2:$K$4570,6,0)</f>
        <v>ФЛ</v>
      </c>
      <c r="J3646">
        <f>IF(AND(C3646=0,I3646="ФЛ"),G3646*H3646,"")</f>
        <v>92</v>
      </c>
      <c r="K3646" t="str">
        <f>IF(AND(C3646&gt;0,E3646="Нет показаний",I3646="ФЛ"),G3646*H3646,"")</f>
        <v/>
      </c>
    </row>
    <row r="3647" spans="1:11" x14ac:dyDescent="0.25">
      <c r="A3647" s="7">
        <v>449313</v>
      </c>
      <c r="B3647" s="7">
        <f>VLOOKUP(A3647,'Лицевые счета'!$A$1:$K$4570,2,0)</f>
        <v>447453</v>
      </c>
      <c r="C3647">
        <f>COUNTIF('ИПУ и ОКПУ'!$A$2:$A$3258,A3647)</f>
        <v>0</v>
      </c>
      <c r="D3647" t="str">
        <f>IF(C3647&gt;0,VLOOKUP(A3647,'ИПУ и ОКПУ'!$A$1:$O$3258,9,0),"")</f>
        <v/>
      </c>
      <c r="E3647" t="str">
        <f>IF(C3647&gt;0,IF(VLOOKUP(A3647,'ИПУ и ОКПУ'!$A$1:$O$3258,14,0)="Нет показаний","Нет показаний",""),"")</f>
        <v/>
      </c>
      <c r="F3647" t="str">
        <f>IF(AND(C3647&gt;0),SUMIF('ИПУ и ОКПУ'!$A$2:$A$3258,A3647,'ИПУ и ОКПУ'!$O$2:$O$3258),"")</f>
        <v/>
      </c>
      <c r="G3647">
        <f>VLOOKUP(A3647,'Лицевые счета'!$A$2:$K$4570,9,0)</f>
        <v>1</v>
      </c>
      <c r="H3647">
        <f>VLOOKUP(A3647,'Лицевые счета'!$A$2:$K$4570,10,0)</f>
        <v>118.7</v>
      </c>
      <c r="I3647" t="str">
        <f>VLOOKUP(A3647,'Лицевые счета'!$A$2:$K$4570,6,0)</f>
        <v>ФЛ</v>
      </c>
      <c r="J3647">
        <f>IF(AND(C3647=0,I3647="ФЛ"),G3647*H3647,"")</f>
        <v>118.7</v>
      </c>
      <c r="K3647" t="str">
        <f>IF(AND(C3647&gt;0,E3647="Нет показаний",I3647="ФЛ"),G3647*H3647,"")</f>
        <v/>
      </c>
    </row>
    <row r="3648" spans="1:11" x14ac:dyDescent="0.25">
      <c r="A3648" s="7">
        <v>449314</v>
      </c>
      <c r="B3648" s="7">
        <f>VLOOKUP(A3648,'Лицевые счета'!$A$1:$K$4570,2,0)</f>
        <v>447453</v>
      </c>
      <c r="C3648">
        <f>COUNTIF('ИПУ и ОКПУ'!$A$2:$A$3258,A3648)</f>
        <v>0</v>
      </c>
      <c r="D3648" t="str">
        <f>IF(C3648&gt;0,VLOOKUP(A3648,'ИПУ и ОКПУ'!$A$1:$O$3258,9,0),"")</f>
        <v/>
      </c>
      <c r="E3648" t="str">
        <f>IF(C3648&gt;0,IF(VLOOKUP(A3648,'ИПУ и ОКПУ'!$A$1:$O$3258,14,0)="Нет показаний","Нет показаний",""),"")</f>
        <v/>
      </c>
      <c r="F3648" t="str">
        <f>IF(AND(C3648&gt;0),SUMIF('ИПУ и ОКПУ'!$A$2:$A$3258,A3648,'ИПУ и ОКПУ'!$O$2:$O$3258),"")</f>
        <v/>
      </c>
      <c r="G3648">
        <f>VLOOKUP(A3648,'Лицевые счета'!$A$2:$K$4570,9,0)</f>
        <v>1</v>
      </c>
      <c r="H3648">
        <f>VLOOKUP(A3648,'Лицевые счета'!$A$2:$K$4570,10,0)</f>
        <v>92</v>
      </c>
      <c r="I3648" t="str">
        <f>VLOOKUP(A3648,'Лицевые счета'!$A$2:$K$4570,6,0)</f>
        <v>ФЛ</v>
      </c>
      <c r="J3648">
        <f>IF(AND(C3648=0,I3648="ФЛ"),G3648*H3648,"")</f>
        <v>92</v>
      </c>
      <c r="K3648" t="str">
        <f>IF(AND(C3648&gt;0,E3648="Нет показаний",I3648="ФЛ"),G3648*H3648,"")</f>
        <v/>
      </c>
    </row>
    <row r="3649" spans="1:11" x14ac:dyDescent="0.25">
      <c r="A3649" s="7">
        <v>449315</v>
      </c>
      <c r="B3649" s="7">
        <f>VLOOKUP(A3649,'Лицевые счета'!$A$1:$K$4570,2,0)</f>
        <v>447453</v>
      </c>
      <c r="C3649">
        <f>COUNTIF('ИПУ и ОКПУ'!$A$2:$A$3258,A3649)</f>
        <v>0</v>
      </c>
      <c r="D3649" t="str">
        <f>IF(C3649&gt;0,VLOOKUP(A3649,'ИПУ и ОКПУ'!$A$1:$O$3258,9,0),"")</f>
        <v/>
      </c>
      <c r="E3649" t="str">
        <f>IF(C3649&gt;0,IF(VLOOKUP(A3649,'ИПУ и ОКПУ'!$A$1:$O$3258,14,0)="Нет показаний","Нет показаний",""),"")</f>
        <v/>
      </c>
      <c r="F3649" t="str">
        <f>IF(AND(C3649&gt;0),SUMIF('ИПУ и ОКПУ'!$A$2:$A$3258,A3649,'ИПУ и ОКПУ'!$O$2:$O$3258),"")</f>
        <v/>
      </c>
      <c r="G3649">
        <f>VLOOKUP(A3649,'Лицевые счета'!$A$2:$K$4570,9,0)</f>
        <v>1</v>
      </c>
      <c r="H3649">
        <f>VLOOKUP(A3649,'Лицевые счета'!$A$2:$K$4570,10,0)</f>
        <v>92</v>
      </c>
      <c r="I3649" t="str">
        <f>VLOOKUP(A3649,'Лицевые счета'!$A$2:$K$4570,6,0)</f>
        <v>ФЛ</v>
      </c>
      <c r="J3649">
        <f>IF(AND(C3649=0,I3649="ФЛ"),G3649*H3649,"")</f>
        <v>92</v>
      </c>
      <c r="K3649" t="str">
        <f>IF(AND(C3649&gt;0,E3649="Нет показаний",I3649="ФЛ"),G3649*H3649,"")</f>
        <v/>
      </c>
    </row>
    <row r="3650" spans="1:11" x14ac:dyDescent="0.25">
      <c r="A3650" s="7">
        <v>449317</v>
      </c>
      <c r="B3650" s="7">
        <f>VLOOKUP(A3650,'Лицевые счета'!$A$1:$K$4570,2,0)</f>
        <v>447453</v>
      </c>
      <c r="C3650">
        <f>COUNTIF('ИПУ и ОКПУ'!$A$2:$A$3258,A3650)</f>
        <v>0</v>
      </c>
      <c r="D3650" t="str">
        <f>IF(C3650&gt;0,VLOOKUP(A3650,'ИПУ и ОКПУ'!$A$1:$O$3258,9,0),"")</f>
        <v/>
      </c>
      <c r="E3650" t="str">
        <f>IF(C3650&gt;0,IF(VLOOKUP(A3650,'ИПУ и ОКПУ'!$A$1:$O$3258,14,0)="Нет показаний","Нет показаний",""),"")</f>
        <v/>
      </c>
      <c r="F3650" t="str">
        <f>IF(AND(C3650&gt;0),SUMIF('ИПУ и ОКПУ'!$A$2:$A$3258,A3650,'ИПУ и ОКПУ'!$O$2:$O$3258),"")</f>
        <v/>
      </c>
      <c r="G3650">
        <f>VLOOKUP(A3650,'Лицевые счета'!$A$2:$K$4570,9,0)</f>
        <v>1</v>
      </c>
      <c r="H3650">
        <f>VLOOKUP(A3650,'Лицевые счета'!$A$2:$K$4570,10,0)</f>
        <v>92</v>
      </c>
      <c r="I3650" t="str">
        <f>VLOOKUP(A3650,'Лицевые счета'!$A$2:$K$4570,6,0)</f>
        <v>ФЛ</v>
      </c>
      <c r="J3650">
        <f>IF(AND(C3650=0,I3650="ФЛ"),G3650*H3650,"")</f>
        <v>92</v>
      </c>
      <c r="K3650" t="str">
        <f>IF(AND(C3650&gt;0,E3650="Нет показаний",I3650="ФЛ"),G3650*H3650,"")</f>
        <v/>
      </c>
    </row>
    <row r="3651" spans="1:11" x14ac:dyDescent="0.25">
      <c r="A3651" s="7">
        <v>449321</v>
      </c>
      <c r="B3651" s="7">
        <f>VLOOKUP(A3651,'Лицевые счета'!$A$1:$K$4570,2,0)</f>
        <v>447453</v>
      </c>
      <c r="C3651">
        <f>COUNTIF('ИПУ и ОКПУ'!$A$2:$A$3258,A3651)</f>
        <v>0</v>
      </c>
      <c r="D3651" t="str">
        <f>IF(C3651&gt;0,VLOOKUP(A3651,'ИПУ и ОКПУ'!$A$1:$O$3258,9,0),"")</f>
        <v/>
      </c>
      <c r="E3651" t="str">
        <f>IF(C3651&gt;0,IF(VLOOKUP(A3651,'ИПУ и ОКПУ'!$A$1:$O$3258,14,0)="Нет показаний","Нет показаний",""),"")</f>
        <v/>
      </c>
      <c r="F3651" t="str">
        <f>IF(AND(C3651&gt;0),SUMIF('ИПУ и ОКПУ'!$A$2:$A$3258,A3651,'ИПУ и ОКПУ'!$O$2:$O$3258),"")</f>
        <v/>
      </c>
      <c r="G3651">
        <f>VLOOKUP(A3651,'Лицевые счета'!$A$2:$K$4570,9,0)</f>
        <v>1</v>
      </c>
      <c r="H3651">
        <f>VLOOKUP(A3651,'Лицевые счета'!$A$2:$K$4570,10,0)</f>
        <v>92</v>
      </c>
      <c r="I3651" t="str">
        <f>VLOOKUP(A3651,'Лицевые счета'!$A$2:$K$4570,6,0)</f>
        <v>ФЛ</v>
      </c>
      <c r="J3651">
        <f>IF(AND(C3651=0,I3651="ФЛ"),G3651*H3651,"")</f>
        <v>92</v>
      </c>
      <c r="K3651" t="str">
        <f>IF(AND(C3651&gt;0,E3651="Нет показаний",I3651="ФЛ"),G3651*H3651,"")</f>
        <v/>
      </c>
    </row>
    <row r="3652" spans="1:11" x14ac:dyDescent="0.25">
      <c r="A3652" s="7">
        <v>449330</v>
      </c>
      <c r="B3652" s="7">
        <f>VLOOKUP(A3652,'Лицевые счета'!$A$1:$K$4570,2,0)</f>
        <v>447454</v>
      </c>
      <c r="C3652">
        <f>COUNTIF('ИПУ и ОКПУ'!$A$2:$A$3258,A3652)</f>
        <v>1</v>
      </c>
      <c r="D3652" t="str">
        <f>IF(C3652&gt;0,VLOOKUP(A3652,'ИПУ и ОКПУ'!$A$1:$O$3258,9,0),"")</f>
        <v>Одноставочный</v>
      </c>
      <c r="E3652" t="str">
        <f>IF(C3652&gt;0,IF(VLOOKUP(A3652,'ИПУ и ОКПУ'!$A$1:$O$3258,14,0)="Нет показаний","Нет показаний",""),"")</f>
        <v>Нет показаний</v>
      </c>
      <c r="F3652">
        <f>IF(AND(C3652&gt;0),SUMIF('ИПУ и ОКПУ'!$A$2:$A$3258,A3652,'ИПУ и ОКПУ'!$O$2:$O$3258),"")</f>
        <v>0</v>
      </c>
      <c r="G3652">
        <f>VLOOKUP(A3652,'Лицевые счета'!$A$2:$K$4570,9,0)</f>
        <v>1</v>
      </c>
      <c r="H3652">
        <f>VLOOKUP(A3652,'Лицевые счета'!$A$2:$K$4570,10,0)</f>
        <v>118.7</v>
      </c>
      <c r="I3652" t="str">
        <f>VLOOKUP(A3652,'Лицевые счета'!$A$2:$K$4570,6,0)</f>
        <v>ФЛ</v>
      </c>
      <c r="J3652" t="str">
        <f>IF(AND(C3652=0,I3652="ФЛ"),G3652*H3652,"")</f>
        <v/>
      </c>
      <c r="K3652">
        <f>IF(AND(C3652&gt;0,E3652="Нет показаний",I3652="ФЛ"),G3652*H3652,"")</f>
        <v>118.7</v>
      </c>
    </row>
    <row r="3653" spans="1:11" x14ac:dyDescent="0.25">
      <c r="A3653" s="7">
        <v>449332</v>
      </c>
      <c r="B3653" s="7">
        <f>VLOOKUP(A3653,'Лицевые счета'!$A$1:$K$4570,2,0)</f>
        <v>447454</v>
      </c>
      <c r="C3653">
        <f>COUNTIF('ИПУ и ОКПУ'!$A$2:$A$3258,A3653)</f>
        <v>1</v>
      </c>
      <c r="D3653" t="str">
        <f>IF(C3653&gt;0,VLOOKUP(A3653,'ИПУ и ОКПУ'!$A$1:$O$3258,9,0),"")</f>
        <v>Одноставочный</v>
      </c>
      <c r="E3653" t="str">
        <f>IF(C3653&gt;0,IF(VLOOKUP(A3653,'ИПУ и ОКПУ'!$A$1:$O$3258,14,0)="Нет показаний","Нет показаний",""),"")</f>
        <v/>
      </c>
      <c r="F3653">
        <f>IF(AND(C3653&gt;0),SUMIF('ИПУ и ОКПУ'!$A$2:$A$3258,A3653,'ИПУ и ОКПУ'!$O$2:$O$3258),"")</f>
        <v>10</v>
      </c>
      <c r="G3653">
        <f>VLOOKUP(A3653,'Лицевые счета'!$A$2:$K$4570,9,0)</f>
        <v>1</v>
      </c>
      <c r="H3653">
        <f>VLOOKUP(A3653,'Лицевые счета'!$A$2:$K$4570,10,0)</f>
        <v>118.7</v>
      </c>
      <c r="I3653" t="str">
        <f>VLOOKUP(A3653,'Лицевые счета'!$A$2:$K$4570,6,0)</f>
        <v>ФЛ</v>
      </c>
      <c r="J3653" t="str">
        <f>IF(AND(C3653=0,I3653="ФЛ"),G3653*H3653,"")</f>
        <v/>
      </c>
      <c r="K3653" t="str">
        <f>IF(AND(C3653&gt;0,E3653="Нет показаний",I3653="ФЛ"),G3653*H3653,"")</f>
        <v/>
      </c>
    </row>
    <row r="3654" spans="1:11" x14ac:dyDescent="0.25">
      <c r="A3654" s="7">
        <v>449338</v>
      </c>
      <c r="B3654" s="7">
        <f>VLOOKUP(A3654,'Лицевые счета'!$A$1:$K$4570,2,0)</f>
        <v>447454</v>
      </c>
      <c r="C3654">
        <f>COUNTIF('ИПУ и ОКПУ'!$A$2:$A$3258,A3654)</f>
        <v>1</v>
      </c>
      <c r="D3654" t="str">
        <f>IF(C3654&gt;0,VLOOKUP(A3654,'ИПУ и ОКПУ'!$A$1:$O$3258,9,0),"")</f>
        <v>Одноставочный</v>
      </c>
      <c r="E3654" t="str">
        <f>IF(C3654&gt;0,IF(VLOOKUP(A3654,'ИПУ и ОКПУ'!$A$1:$O$3258,14,0)="Нет показаний","Нет показаний",""),"")</f>
        <v/>
      </c>
      <c r="F3654">
        <f>IF(AND(C3654&gt;0),SUMIF('ИПУ и ОКПУ'!$A$2:$A$3258,A3654,'ИПУ и ОКПУ'!$O$2:$O$3258),"")</f>
        <v>370</v>
      </c>
      <c r="G3654">
        <f>VLOOKUP(A3654,'Лицевые счета'!$A$2:$K$4570,9,0)</f>
        <v>1</v>
      </c>
      <c r="H3654">
        <f>VLOOKUP(A3654,'Лицевые счета'!$A$2:$K$4570,10,0)</f>
        <v>92</v>
      </c>
      <c r="I3654" t="str">
        <f>VLOOKUP(A3654,'Лицевые счета'!$A$2:$K$4570,6,0)</f>
        <v>ФЛ</v>
      </c>
      <c r="J3654" t="str">
        <f>IF(AND(C3654=0,I3654="ФЛ"),G3654*H3654,"")</f>
        <v/>
      </c>
      <c r="K3654" t="str">
        <f>IF(AND(C3654&gt;0,E3654="Нет показаний",I3654="ФЛ"),G3654*H3654,"")</f>
        <v/>
      </c>
    </row>
    <row r="3655" spans="1:11" x14ac:dyDescent="0.25">
      <c r="A3655" s="7">
        <v>449342</v>
      </c>
      <c r="B3655" s="7">
        <f>VLOOKUP(A3655,'Лицевые счета'!$A$1:$K$4570,2,0)</f>
        <v>447454</v>
      </c>
      <c r="C3655">
        <f>COUNTIF('ИПУ и ОКПУ'!$A$2:$A$3258,A3655)</f>
        <v>0</v>
      </c>
      <c r="D3655" t="str">
        <f>IF(C3655&gt;0,VLOOKUP(A3655,'ИПУ и ОКПУ'!$A$1:$O$3258,9,0),"")</f>
        <v/>
      </c>
      <c r="E3655" t="str">
        <f>IF(C3655&gt;0,IF(VLOOKUP(A3655,'ИПУ и ОКПУ'!$A$1:$O$3258,14,0)="Нет показаний","Нет показаний",""),"")</f>
        <v/>
      </c>
      <c r="F3655" t="str">
        <f>IF(AND(C3655&gt;0),SUMIF('ИПУ и ОКПУ'!$A$2:$A$3258,A3655,'ИПУ и ОКПУ'!$O$2:$O$3258),"")</f>
        <v/>
      </c>
      <c r="G3655">
        <f>VLOOKUP(A3655,'Лицевые счета'!$A$2:$K$4570,9,0)</f>
        <v>1</v>
      </c>
      <c r="H3655">
        <f>VLOOKUP(A3655,'Лицевые счета'!$A$2:$K$4570,10,0)</f>
        <v>92</v>
      </c>
      <c r="I3655" t="str">
        <f>VLOOKUP(A3655,'Лицевые счета'!$A$2:$K$4570,6,0)</f>
        <v>ФЛ</v>
      </c>
      <c r="J3655">
        <f>IF(AND(C3655=0,I3655="ФЛ"),G3655*H3655,"")</f>
        <v>92</v>
      </c>
      <c r="K3655" t="str">
        <f>IF(AND(C3655&gt;0,E3655="Нет показаний",I3655="ФЛ"),G3655*H3655,"")</f>
        <v/>
      </c>
    </row>
    <row r="3656" spans="1:11" x14ac:dyDescent="0.25">
      <c r="A3656" s="7">
        <v>449350</v>
      </c>
      <c r="B3656" s="7">
        <f>VLOOKUP(A3656,'Лицевые счета'!$A$1:$K$4570,2,0)</f>
        <v>447454</v>
      </c>
      <c r="C3656">
        <f>COUNTIF('ИПУ и ОКПУ'!$A$2:$A$3258,A3656)</f>
        <v>1</v>
      </c>
      <c r="D3656" t="str">
        <f>IF(C3656&gt;0,VLOOKUP(A3656,'ИПУ и ОКПУ'!$A$1:$O$3258,9,0),"")</f>
        <v>Одноставочный</v>
      </c>
      <c r="E3656" t="str">
        <f>IF(C3656&gt;0,IF(VLOOKUP(A3656,'ИПУ и ОКПУ'!$A$1:$O$3258,14,0)="Нет показаний","Нет показаний",""),"")</f>
        <v>Нет показаний</v>
      </c>
      <c r="F3656">
        <f>IF(AND(C3656&gt;0),SUMIF('ИПУ и ОКПУ'!$A$2:$A$3258,A3656,'ИПУ и ОКПУ'!$O$2:$O$3258),"")</f>
        <v>0</v>
      </c>
      <c r="G3656">
        <f>VLOOKUP(A3656,'Лицевые счета'!$A$2:$K$4570,9,0)</f>
        <v>1</v>
      </c>
      <c r="H3656">
        <f>VLOOKUP(A3656,'Лицевые счета'!$A$2:$K$4570,10,0)</f>
        <v>92</v>
      </c>
      <c r="I3656" t="str">
        <f>VLOOKUP(A3656,'Лицевые счета'!$A$2:$K$4570,6,0)</f>
        <v>ФЛ</v>
      </c>
      <c r="J3656" t="str">
        <f>IF(AND(C3656=0,I3656="ФЛ"),G3656*H3656,"")</f>
        <v/>
      </c>
      <c r="K3656">
        <f>IF(AND(C3656&gt;0,E3656="Нет показаний",I3656="ФЛ"),G3656*H3656,"")</f>
        <v>92</v>
      </c>
    </row>
    <row r="3657" spans="1:11" x14ac:dyDescent="0.25">
      <c r="A3657" s="7">
        <v>449456</v>
      </c>
      <c r="B3657" s="7">
        <f>VLOOKUP(A3657,'Лицевые счета'!$A$1:$K$4570,2,0)</f>
        <v>447460</v>
      </c>
      <c r="C3657">
        <f>COUNTIF('ИПУ и ОКПУ'!$A$2:$A$3258,A3657)</f>
        <v>1</v>
      </c>
      <c r="D3657" t="str">
        <f>IF(C3657&gt;0,VLOOKUP(A3657,'ИПУ и ОКПУ'!$A$1:$O$3258,9,0),"")</f>
        <v>Одноставочный</v>
      </c>
      <c r="E3657" t="str">
        <f>IF(C3657&gt;0,IF(VLOOKUP(A3657,'ИПУ и ОКПУ'!$A$1:$O$3258,14,0)="Нет показаний","Нет показаний",""),"")</f>
        <v>Нет показаний</v>
      </c>
      <c r="F3657">
        <f>IF(AND(C3657&gt;0),SUMIF('ИПУ и ОКПУ'!$A$2:$A$3258,A3657,'ИПУ и ОКПУ'!$O$2:$O$3258),"")</f>
        <v>0</v>
      </c>
      <c r="G3657">
        <f>VLOOKUP(A3657,'Лицевые счета'!$A$2:$K$4570,9,0)</f>
        <v>1</v>
      </c>
      <c r="H3657">
        <f>VLOOKUP(A3657,'Лицевые счета'!$A$2:$K$4570,10,0)</f>
        <v>118.7</v>
      </c>
      <c r="I3657" t="str">
        <f>VLOOKUP(A3657,'Лицевые счета'!$A$2:$K$4570,6,0)</f>
        <v>ФЛ</v>
      </c>
      <c r="J3657" t="str">
        <f>IF(AND(C3657=0,I3657="ФЛ"),G3657*H3657,"")</f>
        <v/>
      </c>
      <c r="K3657">
        <f>IF(AND(C3657&gt;0,E3657="Нет показаний",I3657="ФЛ"),G3657*H3657,"")</f>
        <v>118.7</v>
      </c>
    </row>
    <row r="3658" spans="1:11" x14ac:dyDescent="0.25">
      <c r="A3658" s="7">
        <v>449472</v>
      </c>
      <c r="B3658" s="7">
        <f>VLOOKUP(A3658,'Лицевые счета'!$A$1:$K$4570,2,0)</f>
        <v>447460</v>
      </c>
      <c r="C3658">
        <f>COUNTIF('ИПУ и ОКПУ'!$A$2:$A$3258,A3658)</f>
        <v>1</v>
      </c>
      <c r="D3658" t="str">
        <f>IF(C3658&gt;0,VLOOKUP(A3658,'ИПУ и ОКПУ'!$A$1:$O$3258,9,0),"")</f>
        <v>Одноставочный</v>
      </c>
      <c r="E3658" t="str">
        <f>IF(C3658&gt;0,IF(VLOOKUP(A3658,'ИПУ и ОКПУ'!$A$1:$O$3258,14,0)="Нет показаний","Нет показаний",""),"")</f>
        <v/>
      </c>
      <c r="F3658">
        <f>IF(AND(C3658&gt;0),SUMIF('ИПУ и ОКПУ'!$A$2:$A$3258,A3658,'ИПУ и ОКПУ'!$O$2:$O$3258),"")</f>
        <v>65</v>
      </c>
      <c r="G3658">
        <f>VLOOKUP(A3658,'Лицевые счета'!$A$2:$K$4570,9,0)</f>
        <v>1</v>
      </c>
      <c r="H3658">
        <f>VLOOKUP(A3658,'Лицевые счета'!$A$2:$K$4570,10,0)</f>
        <v>118.7</v>
      </c>
      <c r="I3658" t="str">
        <f>VLOOKUP(A3658,'Лицевые счета'!$A$2:$K$4570,6,0)</f>
        <v>ФЛ</v>
      </c>
      <c r="J3658" t="str">
        <f>IF(AND(C3658=0,I3658="ФЛ"),G3658*H3658,"")</f>
        <v/>
      </c>
      <c r="K3658" t="str">
        <f>IF(AND(C3658&gt;0,E3658="Нет показаний",I3658="ФЛ"),G3658*H3658,"")</f>
        <v/>
      </c>
    </row>
    <row r="3659" spans="1:11" x14ac:dyDescent="0.25">
      <c r="A3659" s="7">
        <v>449492</v>
      </c>
      <c r="B3659" s="7">
        <f>VLOOKUP(A3659,'Лицевые счета'!$A$1:$K$4570,2,0)</f>
        <v>447461</v>
      </c>
      <c r="C3659">
        <f>COUNTIF('ИПУ и ОКПУ'!$A$2:$A$3258,A3659)</f>
        <v>1</v>
      </c>
      <c r="D3659" t="str">
        <f>IF(C3659&gt;0,VLOOKUP(A3659,'ИПУ и ОКПУ'!$A$1:$O$3258,9,0),"")</f>
        <v>Одноставочный</v>
      </c>
      <c r="E3659" t="str">
        <f>IF(C3659&gt;0,IF(VLOOKUP(A3659,'ИПУ и ОКПУ'!$A$1:$O$3258,14,0)="Нет показаний","Нет показаний",""),"")</f>
        <v>Нет показаний</v>
      </c>
      <c r="F3659">
        <f>IF(AND(C3659&gt;0),SUMIF('ИПУ и ОКПУ'!$A$2:$A$3258,A3659,'ИПУ и ОКПУ'!$O$2:$O$3258),"")</f>
        <v>0</v>
      </c>
      <c r="G3659">
        <f>VLOOKUP(A3659,'Лицевые счета'!$A$2:$K$4570,9,0)</f>
        <v>1</v>
      </c>
      <c r="H3659">
        <f>VLOOKUP(A3659,'Лицевые счета'!$A$2:$K$4570,10,0)</f>
        <v>92</v>
      </c>
      <c r="I3659" t="str">
        <f>VLOOKUP(A3659,'Лицевые счета'!$A$2:$K$4570,6,0)</f>
        <v>ФЛ</v>
      </c>
      <c r="J3659" t="str">
        <f>IF(AND(C3659=0,I3659="ФЛ"),G3659*H3659,"")</f>
        <v/>
      </c>
      <c r="K3659">
        <f>IF(AND(C3659&gt;0,E3659="Нет показаний",I3659="ФЛ"),G3659*H3659,"")</f>
        <v>92</v>
      </c>
    </row>
    <row r="3660" spans="1:11" x14ac:dyDescent="0.25">
      <c r="A3660" s="7">
        <v>449558</v>
      </c>
      <c r="B3660" s="7">
        <f>VLOOKUP(A3660,'Лицевые счета'!$A$1:$K$4570,2,0)</f>
        <v>447466</v>
      </c>
      <c r="C3660">
        <f>COUNTIF('ИПУ и ОКПУ'!$A$2:$A$3258,A3660)</f>
        <v>1</v>
      </c>
      <c r="D3660" t="str">
        <f>IF(C3660&gt;0,VLOOKUP(A3660,'ИПУ и ОКПУ'!$A$1:$O$3258,9,0),"")</f>
        <v>Одноставочный</v>
      </c>
      <c r="E3660" t="str">
        <f>IF(C3660&gt;0,IF(VLOOKUP(A3660,'ИПУ и ОКПУ'!$A$1:$O$3258,14,0)="Нет показаний","Нет показаний",""),"")</f>
        <v/>
      </c>
      <c r="F3660">
        <f>IF(AND(C3660&gt;0),SUMIF('ИПУ и ОКПУ'!$A$2:$A$3258,A3660,'ИПУ и ОКПУ'!$O$2:$O$3258),"")</f>
        <v>100</v>
      </c>
      <c r="G3660">
        <f>VLOOKUP(A3660,'Лицевые счета'!$A$2:$K$4570,9,0)</f>
        <v>1</v>
      </c>
      <c r="H3660">
        <f>VLOOKUP(A3660,'Лицевые счета'!$A$2:$K$4570,10,0)</f>
        <v>118.7</v>
      </c>
      <c r="I3660" t="str">
        <f>VLOOKUP(A3660,'Лицевые счета'!$A$2:$K$4570,6,0)</f>
        <v>ФЛ</v>
      </c>
      <c r="J3660" t="str">
        <f>IF(AND(C3660=0,I3660="ФЛ"),G3660*H3660,"")</f>
        <v/>
      </c>
      <c r="K3660" t="str">
        <f>IF(AND(C3660&gt;0,E3660="Нет показаний",I3660="ФЛ"),G3660*H3660,"")</f>
        <v/>
      </c>
    </row>
    <row r="3661" spans="1:11" x14ac:dyDescent="0.25">
      <c r="A3661" s="7">
        <v>449560</v>
      </c>
      <c r="B3661" s="7">
        <f>VLOOKUP(A3661,'Лицевые счета'!$A$1:$K$4570,2,0)</f>
        <v>447466</v>
      </c>
      <c r="C3661">
        <f>COUNTIF('ИПУ и ОКПУ'!$A$2:$A$3258,A3661)</f>
        <v>1</v>
      </c>
      <c r="D3661" t="str">
        <f>IF(C3661&gt;0,VLOOKUP(A3661,'ИПУ и ОКПУ'!$A$1:$O$3258,9,0),"")</f>
        <v>Одноставочный</v>
      </c>
      <c r="E3661" t="str">
        <f>IF(C3661&gt;0,IF(VLOOKUP(A3661,'ИПУ и ОКПУ'!$A$1:$O$3258,14,0)="Нет показаний","Нет показаний",""),"")</f>
        <v>Нет показаний</v>
      </c>
      <c r="F3661">
        <f>IF(AND(C3661&gt;0),SUMIF('ИПУ и ОКПУ'!$A$2:$A$3258,A3661,'ИПУ и ОКПУ'!$O$2:$O$3258),"")</f>
        <v>0</v>
      </c>
      <c r="G3661">
        <f>VLOOKUP(A3661,'Лицевые счета'!$A$2:$K$4570,9,0)</f>
        <v>1</v>
      </c>
      <c r="H3661">
        <f>VLOOKUP(A3661,'Лицевые счета'!$A$2:$K$4570,10,0)</f>
        <v>118.7</v>
      </c>
      <c r="I3661" t="str">
        <f>VLOOKUP(A3661,'Лицевые счета'!$A$2:$K$4570,6,0)</f>
        <v>ФЛ</v>
      </c>
      <c r="J3661" t="str">
        <f>IF(AND(C3661=0,I3661="ФЛ"),G3661*H3661,"")</f>
        <v/>
      </c>
      <c r="K3661">
        <f>IF(AND(C3661&gt;0,E3661="Нет показаний",I3661="ФЛ"),G3661*H3661,"")</f>
        <v>118.7</v>
      </c>
    </row>
    <row r="3662" spans="1:11" x14ac:dyDescent="0.25">
      <c r="A3662" s="7">
        <v>449564</v>
      </c>
      <c r="B3662" s="7">
        <f>VLOOKUP(A3662,'Лицевые счета'!$A$1:$K$4570,2,0)</f>
        <v>447466</v>
      </c>
      <c r="C3662">
        <f>COUNTIF('ИПУ и ОКПУ'!$A$2:$A$3258,A3662)</f>
        <v>1</v>
      </c>
      <c r="D3662" t="str">
        <f>IF(C3662&gt;0,VLOOKUP(A3662,'ИПУ и ОКПУ'!$A$1:$O$3258,9,0),"")</f>
        <v>Одноставочный</v>
      </c>
      <c r="E3662" t="str">
        <f>IF(C3662&gt;0,IF(VLOOKUP(A3662,'ИПУ и ОКПУ'!$A$1:$O$3258,14,0)="Нет показаний","Нет показаний",""),"")</f>
        <v/>
      </c>
      <c r="F3662">
        <f>IF(AND(C3662&gt;0),SUMIF('ИПУ и ОКПУ'!$A$2:$A$3258,A3662,'ИПУ и ОКПУ'!$O$2:$O$3258),"")</f>
        <v>80</v>
      </c>
      <c r="G3662">
        <f>VLOOKUP(A3662,'Лицевые счета'!$A$2:$K$4570,9,0)</f>
        <v>1</v>
      </c>
      <c r="H3662">
        <f>VLOOKUP(A3662,'Лицевые счета'!$A$2:$K$4570,10,0)</f>
        <v>92</v>
      </c>
      <c r="I3662" t="str">
        <f>VLOOKUP(A3662,'Лицевые счета'!$A$2:$K$4570,6,0)</f>
        <v>ФЛ</v>
      </c>
      <c r="J3662" t="str">
        <f>IF(AND(C3662=0,I3662="ФЛ"),G3662*H3662,"")</f>
        <v/>
      </c>
      <c r="K3662" t="str">
        <f>IF(AND(C3662&gt;0,E3662="Нет показаний",I3662="ФЛ"),G3662*H3662,"")</f>
        <v/>
      </c>
    </row>
    <row r="3663" spans="1:11" x14ac:dyDescent="0.25">
      <c r="A3663" s="7">
        <v>449570</v>
      </c>
      <c r="B3663" s="7">
        <f>VLOOKUP(A3663,'Лицевые счета'!$A$1:$K$4570,2,0)</f>
        <v>447466</v>
      </c>
      <c r="C3663">
        <f>COUNTIF('ИПУ и ОКПУ'!$A$2:$A$3258,A3663)</f>
        <v>1</v>
      </c>
      <c r="D3663" t="str">
        <f>IF(C3663&gt;0,VLOOKUP(A3663,'ИПУ и ОКПУ'!$A$1:$O$3258,9,0),"")</f>
        <v>Одноставочный</v>
      </c>
      <c r="E3663" t="str">
        <f>IF(C3663&gt;0,IF(VLOOKUP(A3663,'ИПУ и ОКПУ'!$A$1:$O$3258,14,0)="Нет показаний","Нет показаний",""),"")</f>
        <v/>
      </c>
      <c r="F3663">
        <f>IF(AND(C3663&gt;0),SUMIF('ИПУ и ОКПУ'!$A$2:$A$3258,A3663,'ИПУ и ОКПУ'!$O$2:$O$3258),"")</f>
        <v>194</v>
      </c>
      <c r="G3663">
        <f>VLOOKUP(A3663,'Лицевые счета'!$A$2:$K$4570,9,0)</f>
        <v>1</v>
      </c>
      <c r="H3663">
        <f>VLOOKUP(A3663,'Лицевые счета'!$A$2:$K$4570,10,0)</f>
        <v>118.7</v>
      </c>
      <c r="I3663" t="str">
        <f>VLOOKUP(A3663,'Лицевые счета'!$A$2:$K$4570,6,0)</f>
        <v>ФЛ</v>
      </c>
      <c r="J3663" t="str">
        <f>IF(AND(C3663=0,I3663="ФЛ"),G3663*H3663,"")</f>
        <v/>
      </c>
      <c r="K3663" t="str">
        <f>IF(AND(C3663&gt;0,E3663="Нет показаний",I3663="ФЛ"),G3663*H3663,"")</f>
        <v/>
      </c>
    </row>
    <row r="3664" spans="1:11" x14ac:dyDescent="0.25">
      <c r="A3664" s="7">
        <v>449572</v>
      </c>
      <c r="B3664" s="7">
        <f>VLOOKUP(A3664,'Лицевые счета'!$A$1:$K$4570,2,0)</f>
        <v>447466</v>
      </c>
      <c r="C3664">
        <f>COUNTIF('ИПУ и ОКПУ'!$A$2:$A$3258,A3664)</f>
        <v>1</v>
      </c>
      <c r="D3664" t="str">
        <f>IF(C3664&gt;0,VLOOKUP(A3664,'ИПУ и ОКПУ'!$A$1:$O$3258,9,0),"")</f>
        <v>Одноставочный</v>
      </c>
      <c r="E3664" t="str">
        <f>IF(C3664&gt;0,IF(VLOOKUP(A3664,'ИПУ и ОКПУ'!$A$1:$O$3258,14,0)="Нет показаний","Нет показаний",""),"")</f>
        <v>Нет показаний</v>
      </c>
      <c r="F3664">
        <f>IF(AND(C3664&gt;0),SUMIF('ИПУ и ОКПУ'!$A$2:$A$3258,A3664,'ИПУ и ОКПУ'!$O$2:$O$3258),"")</f>
        <v>0</v>
      </c>
      <c r="G3664">
        <f>VLOOKUP(A3664,'Лицевые счета'!$A$2:$K$4570,9,0)</f>
        <v>1</v>
      </c>
      <c r="H3664">
        <f>VLOOKUP(A3664,'Лицевые счета'!$A$2:$K$4570,10,0)</f>
        <v>118.7</v>
      </c>
      <c r="I3664" t="str">
        <f>VLOOKUP(A3664,'Лицевые счета'!$A$2:$K$4570,6,0)</f>
        <v>ФЛ</v>
      </c>
      <c r="J3664" t="str">
        <f>IF(AND(C3664=0,I3664="ФЛ"),G3664*H3664,"")</f>
        <v/>
      </c>
      <c r="K3664">
        <f>IF(AND(C3664&gt;0,E3664="Нет показаний",I3664="ФЛ"),G3664*H3664,"")</f>
        <v>118.7</v>
      </c>
    </row>
    <row r="3665" spans="1:11" x14ac:dyDescent="0.25">
      <c r="A3665" s="7">
        <v>449574</v>
      </c>
      <c r="B3665" s="7">
        <f>VLOOKUP(A3665,'Лицевые счета'!$A$1:$K$4570,2,0)</f>
        <v>447466</v>
      </c>
      <c r="C3665">
        <f>COUNTIF('ИПУ и ОКПУ'!$A$2:$A$3258,A3665)</f>
        <v>1</v>
      </c>
      <c r="D3665" t="str">
        <f>IF(C3665&gt;0,VLOOKUP(A3665,'ИПУ и ОКПУ'!$A$1:$O$3258,9,0),"")</f>
        <v>Одноставочный</v>
      </c>
      <c r="E3665" t="str">
        <f>IF(C3665&gt;0,IF(VLOOKUP(A3665,'ИПУ и ОКПУ'!$A$1:$O$3258,14,0)="Нет показаний","Нет показаний",""),"")</f>
        <v/>
      </c>
      <c r="F3665">
        <f>IF(AND(C3665&gt;0),SUMIF('ИПУ и ОКПУ'!$A$2:$A$3258,A3665,'ИПУ и ОКПУ'!$O$2:$O$3258),"")</f>
        <v>153</v>
      </c>
      <c r="G3665">
        <f>VLOOKUP(A3665,'Лицевые счета'!$A$2:$K$4570,9,0)</f>
        <v>1</v>
      </c>
      <c r="H3665">
        <f>VLOOKUP(A3665,'Лицевые счета'!$A$2:$K$4570,10,0)</f>
        <v>118.7</v>
      </c>
      <c r="I3665" t="str">
        <f>VLOOKUP(A3665,'Лицевые счета'!$A$2:$K$4570,6,0)</f>
        <v>ФЛ</v>
      </c>
      <c r="J3665" t="str">
        <f>IF(AND(C3665=0,I3665="ФЛ"),G3665*H3665,"")</f>
        <v/>
      </c>
      <c r="K3665" t="str">
        <f>IF(AND(C3665&gt;0,E3665="Нет показаний",I3665="ФЛ"),G3665*H3665,"")</f>
        <v/>
      </c>
    </row>
    <row r="3666" spans="1:11" x14ac:dyDescent="0.25">
      <c r="A3666" s="7">
        <v>449576</v>
      </c>
      <c r="B3666" s="7">
        <f>VLOOKUP(A3666,'Лицевые счета'!$A$1:$K$4570,2,0)</f>
        <v>447466</v>
      </c>
      <c r="C3666">
        <f>COUNTIF('ИПУ и ОКПУ'!$A$2:$A$3258,A3666)</f>
        <v>1</v>
      </c>
      <c r="D3666" t="str">
        <f>IF(C3666&gt;0,VLOOKUP(A3666,'ИПУ и ОКПУ'!$A$1:$O$3258,9,0),"")</f>
        <v>Одноставочный</v>
      </c>
      <c r="E3666" t="str">
        <f>IF(C3666&gt;0,IF(VLOOKUP(A3666,'ИПУ и ОКПУ'!$A$1:$O$3258,14,0)="Нет показаний","Нет показаний",""),"")</f>
        <v>Нет показаний</v>
      </c>
      <c r="F3666">
        <f>IF(AND(C3666&gt;0),SUMIF('ИПУ и ОКПУ'!$A$2:$A$3258,A3666,'ИПУ и ОКПУ'!$O$2:$O$3258),"")</f>
        <v>0</v>
      </c>
      <c r="G3666">
        <f>VLOOKUP(A3666,'Лицевые счета'!$A$2:$K$4570,9,0)</f>
        <v>1</v>
      </c>
      <c r="H3666">
        <f>VLOOKUP(A3666,'Лицевые счета'!$A$2:$K$4570,10,0)</f>
        <v>92</v>
      </c>
      <c r="I3666" t="str">
        <f>VLOOKUP(A3666,'Лицевые счета'!$A$2:$K$4570,6,0)</f>
        <v>ФЛ</v>
      </c>
      <c r="J3666" t="str">
        <f>IF(AND(C3666=0,I3666="ФЛ"),G3666*H3666,"")</f>
        <v/>
      </c>
      <c r="K3666">
        <f>IF(AND(C3666&gt;0,E3666="Нет показаний",I3666="ФЛ"),G3666*H3666,"")</f>
        <v>92</v>
      </c>
    </row>
    <row r="3667" spans="1:11" x14ac:dyDescent="0.25">
      <c r="A3667" s="7">
        <v>449578</v>
      </c>
      <c r="B3667" s="7">
        <f>VLOOKUP(A3667,'Лицевые счета'!$A$1:$K$4570,2,0)</f>
        <v>447466</v>
      </c>
      <c r="C3667">
        <f>COUNTIF('ИПУ и ОКПУ'!$A$2:$A$3258,A3667)</f>
        <v>0</v>
      </c>
      <c r="D3667" t="str">
        <f>IF(C3667&gt;0,VLOOKUP(A3667,'ИПУ и ОКПУ'!$A$1:$O$3258,9,0),"")</f>
        <v/>
      </c>
      <c r="E3667" t="str">
        <f>IF(C3667&gt;0,IF(VLOOKUP(A3667,'ИПУ и ОКПУ'!$A$1:$O$3258,14,0)="Нет показаний","Нет показаний",""),"")</f>
        <v/>
      </c>
      <c r="F3667" t="str">
        <f>IF(AND(C3667&gt;0),SUMIF('ИПУ и ОКПУ'!$A$2:$A$3258,A3667,'ИПУ и ОКПУ'!$O$2:$O$3258),"")</f>
        <v/>
      </c>
      <c r="G3667">
        <f>VLOOKUP(A3667,'Лицевые счета'!$A$2:$K$4570,9,0)</f>
        <v>1</v>
      </c>
      <c r="H3667">
        <f>VLOOKUP(A3667,'Лицевые счета'!$A$2:$K$4570,10,0)</f>
        <v>92</v>
      </c>
      <c r="I3667" t="str">
        <f>VLOOKUP(A3667,'Лицевые счета'!$A$2:$K$4570,6,0)</f>
        <v>ФЛ</v>
      </c>
      <c r="J3667">
        <f>IF(AND(C3667=0,I3667="ФЛ"),G3667*H3667,"")</f>
        <v>92</v>
      </c>
      <c r="K3667" t="str">
        <f>IF(AND(C3667&gt;0,E3667="Нет показаний",I3667="ФЛ"),G3667*H3667,"")</f>
        <v/>
      </c>
    </row>
    <row r="3668" spans="1:11" x14ac:dyDescent="0.25">
      <c r="A3668" s="7">
        <v>449656</v>
      </c>
      <c r="B3668" s="7">
        <f>VLOOKUP(A3668,'Лицевые счета'!$A$1:$K$4570,2,0)</f>
        <v>447470</v>
      </c>
      <c r="C3668">
        <f>COUNTIF('ИПУ и ОКПУ'!$A$2:$A$3258,A3668)</f>
        <v>1</v>
      </c>
      <c r="D3668" t="str">
        <f>IF(C3668&gt;0,VLOOKUP(A3668,'ИПУ и ОКПУ'!$A$1:$O$3258,9,0),"")</f>
        <v>Одноставочный</v>
      </c>
      <c r="E3668" t="str">
        <f>IF(C3668&gt;0,IF(VLOOKUP(A3668,'ИПУ и ОКПУ'!$A$1:$O$3258,14,0)="Нет показаний","Нет показаний",""),"")</f>
        <v/>
      </c>
      <c r="F3668">
        <f>IF(AND(C3668&gt;0),SUMIF('ИПУ и ОКПУ'!$A$2:$A$3258,A3668,'ИПУ и ОКПУ'!$O$2:$O$3258),"")</f>
        <v>144</v>
      </c>
      <c r="G3668">
        <f>VLOOKUP(A3668,'Лицевые счета'!$A$2:$K$4570,9,0)</f>
        <v>1</v>
      </c>
      <c r="H3668">
        <f>VLOOKUP(A3668,'Лицевые счета'!$A$2:$K$4570,10,0)</f>
        <v>118.7</v>
      </c>
      <c r="I3668" t="str">
        <f>VLOOKUP(A3668,'Лицевые счета'!$A$2:$K$4570,6,0)</f>
        <v>ФЛ</v>
      </c>
      <c r="J3668" t="str">
        <f>IF(AND(C3668=0,I3668="ФЛ"),G3668*H3668,"")</f>
        <v/>
      </c>
      <c r="K3668" t="str">
        <f>IF(AND(C3668&gt;0,E3668="Нет показаний",I3668="ФЛ"),G3668*H3668,"")</f>
        <v/>
      </c>
    </row>
    <row r="3669" spans="1:11" x14ac:dyDescent="0.25">
      <c r="A3669" s="7">
        <v>449658</v>
      </c>
      <c r="B3669" s="7">
        <f>VLOOKUP(A3669,'Лицевые счета'!$A$1:$K$4570,2,0)</f>
        <v>447470</v>
      </c>
      <c r="C3669">
        <f>COUNTIF('ИПУ и ОКПУ'!$A$2:$A$3258,A3669)</f>
        <v>0</v>
      </c>
      <c r="D3669" t="str">
        <f>IF(C3669&gt;0,VLOOKUP(A3669,'ИПУ и ОКПУ'!$A$1:$O$3258,9,0),"")</f>
        <v/>
      </c>
      <c r="E3669" t="str">
        <f>IF(C3669&gt;0,IF(VLOOKUP(A3669,'ИПУ и ОКПУ'!$A$1:$O$3258,14,0)="Нет показаний","Нет показаний",""),"")</f>
        <v/>
      </c>
      <c r="F3669" t="str">
        <f>IF(AND(C3669&gt;0),SUMIF('ИПУ и ОКПУ'!$A$2:$A$3258,A3669,'ИПУ и ОКПУ'!$O$2:$O$3258),"")</f>
        <v/>
      </c>
      <c r="G3669">
        <f>VLOOKUP(A3669,'Лицевые счета'!$A$2:$K$4570,9,0)</f>
        <v>1</v>
      </c>
      <c r="H3669">
        <f>VLOOKUP(A3669,'Лицевые счета'!$A$2:$K$4570,10,0)</f>
        <v>92</v>
      </c>
      <c r="I3669" t="str">
        <f>VLOOKUP(A3669,'Лицевые счета'!$A$2:$K$4570,6,0)</f>
        <v>ФЛ</v>
      </c>
      <c r="J3669">
        <f>IF(AND(C3669=0,I3669="ФЛ"),G3669*H3669,"")</f>
        <v>92</v>
      </c>
      <c r="K3669" t="str">
        <f>IF(AND(C3669&gt;0,E3669="Нет показаний",I3669="ФЛ"),G3669*H3669,"")</f>
        <v/>
      </c>
    </row>
    <row r="3670" spans="1:11" x14ac:dyDescent="0.25">
      <c r="A3670" s="7">
        <v>449662</v>
      </c>
      <c r="B3670" s="7">
        <f>VLOOKUP(A3670,'Лицевые счета'!$A$1:$K$4570,2,0)</f>
        <v>447470</v>
      </c>
      <c r="C3670">
        <f>COUNTIF('ИПУ и ОКПУ'!$A$2:$A$3258,A3670)</f>
        <v>1</v>
      </c>
      <c r="D3670" t="str">
        <f>IF(C3670&gt;0,VLOOKUP(A3670,'ИПУ и ОКПУ'!$A$1:$O$3258,9,0),"")</f>
        <v>Одноставочный</v>
      </c>
      <c r="E3670" t="str">
        <f>IF(C3670&gt;0,IF(VLOOKUP(A3670,'ИПУ и ОКПУ'!$A$1:$O$3258,14,0)="Нет показаний","Нет показаний",""),"")</f>
        <v/>
      </c>
      <c r="F3670">
        <f>IF(AND(C3670&gt;0),SUMIF('ИПУ и ОКПУ'!$A$2:$A$3258,A3670,'ИПУ и ОКПУ'!$O$2:$O$3258),"")</f>
        <v>0</v>
      </c>
      <c r="G3670">
        <f>VLOOKUP(A3670,'Лицевые счета'!$A$2:$K$4570,9,0)</f>
        <v>1</v>
      </c>
      <c r="H3670">
        <f>VLOOKUP(A3670,'Лицевые счета'!$A$2:$K$4570,10,0)</f>
        <v>92</v>
      </c>
      <c r="I3670" t="str">
        <f>VLOOKUP(A3670,'Лицевые счета'!$A$2:$K$4570,6,0)</f>
        <v>ФЛ</v>
      </c>
      <c r="J3670" t="str">
        <f>IF(AND(C3670=0,I3670="ФЛ"),G3670*H3670,"")</f>
        <v/>
      </c>
      <c r="K3670" t="str">
        <f>IF(AND(C3670&gt;0,E3670="Нет показаний",I3670="ФЛ"),G3670*H3670,"")</f>
        <v/>
      </c>
    </row>
    <row r="3671" spans="1:11" x14ac:dyDescent="0.25">
      <c r="A3671" s="7">
        <v>449666</v>
      </c>
      <c r="B3671" s="7">
        <f>VLOOKUP(A3671,'Лицевые счета'!$A$1:$K$4570,2,0)</f>
        <v>447470</v>
      </c>
      <c r="C3671">
        <f>COUNTIF('ИПУ и ОКПУ'!$A$2:$A$3258,A3671)</f>
        <v>1</v>
      </c>
      <c r="D3671" t="str">
        <f>IF(C3671&gt;0,VLOOKUP(A3671,'ИПУ и ОКПУ'!$A$1:$O$3258,9,0),"")</f>
        <v>Одноставочный</v>
      </c>
      <c r="E3671" t="str">
        <f>IF(C3671&gt;0,IF(VLOOKUP(A3671,'ИПУ и ОКПУ'!$A$1:$O$3258,14,0)="Нет показаний","Нет показаний",""),"")</f>
        <v/>
      </c>
      <c r="F3671">
        <f>IF(AND(C3671&gt;0),SUMIF('ИПУ и ОКПУ'!$A$2:$A$3258,A3671,'ИПУ и ОКПУ'!$O$2:$O$3258),"")</f>
        <v>250</v>
      </c>
      <c r="G3671">
        <f>VLOOKUP(A3671,'Лицевые счета'!$A$2:$K$4570,9,0)</f>
        <v>1</v>
      </c>
      <c r="H3671">
        <f>VLOOKUP(A3671,'Лицевые счета'!$A$2:$K$4570,10,0)</f>
        <v>92</v>
      </c>
      <c r="I3671" t="str">
        <f>VLOOKUP(A3671,'Лицевые счета'!$A$2:$K$4570,6,0)</f>
        <v>ФЛ</v>
      </c>
      <c r="J3671" t="str">
        <f>IF(AND(C3671=0,I3671="ФЛ"),G3671*H3671,"")</f>
        <v/>
      </c>
      <c r="K3671" t="str">
        <f>IF(AND(C3671&gt;0,E3671="Нет показаний",I3671="ФЛ"),G3671*H3671,"")</f>
        <v/>
      </c>
    </row>
    <row r="3672" spans="1:11" x14ac:dyDescent="0.25">
      <c r="A3672" s="7">
        <v>449670</v>
      </c>
      <c r="B3672" s="7">
        <f>VLOOKUP(A3672,'Лицевые счета'!$A$1:$K$4570,2,0)</f>
        <v>447470</v>
      </c>
      <c r="C3672">
        <f>COUNTIF('ИПУ и ОКПУ'!$A$2:$A$3258,A3672)</f>
        <v>1</v>
      </c>
      <c r="D3672" t="str">
        <f>IF(C3672&gt;0,VLOOKUP(A3672,'ИПУ и ОКПУ'!$A$1:$O$3258,9,0),"")</f>
        <v>Одноставочный</v>
      </c>
      <c r="E3672" t="str">
        <f>IF(C3672&gt;0,IF(VLOOKUP(A3672,'ИПУ и ОКПУ'!$A$1:$O$3258,14,0)="Нет показаний","Нет показаний",""),"")</f>
        <v>Нет показаний</v>
      </c>
      <c r="F3672">
        <f>IF(AND(C3672&gt;0),SUMIF('ИПУ и ОКПУ'!$A$2:$A$3258,A3672,'ИПУ и ОКПУ'!$O$2:$O$3258),"")</f>
        <v>0</v>
      </c>
      <c r="G3672">
        <f>VLOOKUP(A3672,'Лицевые счета'!$A$2:$K$4570,9,0)</f>
        <v>1</v>
      </c>
      <c r="H3672">
        <f>VLOOKUP(A3672,'Лицевые счета'!$A$2:$K$4570,10,0)</f>
        <v>118.7</v>
      </c>
      <c r="I3672" t="str">
        <f>VLOOKUP(A3672,'Лицевые счета'!$A$2:$K$4570,6,0)</f>
        <v>ФЛ</v>
      </c>
      <c r="J3672" t="str">
        <f>IF(AND(C3672=0,I3672="ФЛ"),G3672*H3672,"")</f>
        <v/>
      </c>
      <c r="K3672">
        <f>IF(AND(C3672&gt;0,E3672="Нет показаний",I3672="ФЛ"),G3672*H3672,"")</f>
        <v>118.7</v>
      </c>
    </row>
    <row r="3673" spans="1:11" x14ac:dyDescent="0.25">
      <c r="A3673" s="7">
        <v>449674</v>
      </c>
      <c r="B3673" s="7">
        <f>VLOOKUP(A3673,'Лицевые счета'!$A$1:$K$4570,2,0)</f>
        <v>447470</v>
      </c>
      <c r="C3673">
        <f>COUNTIF('ИПУ и ОКПУ'!$A$2:$A$3258,A3673)</f>
        <v>1</v>
      </c>
      <c r="D3673" t="str">
        <f>IF(C3673&gt;0,VLOOKUP(A3673,'ИПУ и ОКПУ'!$A$1:$O$3258,9,0),"")</f>
        <v>Одноставочный</v>
      </c>
      <c r="E3673" t="str">
        <f>IF(C3673&gt;0,IF(VLOOKUP(A3673,'ИПУ и ОКПУ'!$A$1:$O$3258,14,0)="Нет показаний","Нет показаний",""),"")</f>
        <v>Нет показаний</v>
      </c>
      <c r="F3673">
        <f>IF(AND(C3673&gt;0),SUMIF('ИПУ и ОКПУ'!$A$2:$A$3258,A3673,'ИПУ и ОКПУ'!$O$2:$O$3258),"")</f>
        <v>0</v>
      </c>
      <c r="G3673">
        <f>VLOOKUP(A3673,'Лицевые счета'!$A$2:$K$4570,9,0)</f>
        <v>1</v>
      </c>
      <c r="H3673">
        <f>VLOOKUP(A3673,'Лицевые счета'!$A$2:$K$4570,10,0)</f>
        <v>92</v>
      </c>
      <c r="I3673" t="str">
        <f>VLOOKUP(A3673,'Лицевые счета'!$A$2:$K$4570,6,0)</f>
        <v>ФЛ</v>
      </c>
      <c r="J3673" t="str">
        <f>IF(AND(C3673=0,I3673="ФЛ"),G3673*H3673,"")</f>
        <v/>
      </c>
      <c r="K3673">
        <f>IF(AND(C3673&gt;0,E3673="Нет показаний",I3673="ФЛ"),G3673*H3673,"")</f>
        <v>92</v>
      </c>
    </row>
    <row r="3674" spans="1:11" x14ac:dyDescent="0.25">
      <c r="A3674" s="7">
        <v>449682</v>
      </c>
      <c r="B3674" s="7">
        <f>VLOOKUP(A3674,'Лицевые счета'!$A$1:$K$4570,2,0)</f>
        <v>447470</v>
      </c>
      <c r="C3674">
        <f>COUNTIF('ИПУ и ОКПУ'!$A$2:$A$3258,A3674)</f>
        <v>0</v>
      </c>
      <c r="D3674" t="str">
        <f>IF(C3674&gt;0,VLOOKUP(A3674,'ИПУ и ОКПУ'!$A$1:$O$3258,9,0),"")</f>
        <v/>
      </c>
      <c r="E3674" t="str">
        <f>IF(C3674&gt;0,IF(VLOOKUP(A3674,'ИПУ и ОКПУ'!$A$1:$O$3258,14,0)="Нет показаний","Нет показаний",""),"")</f>
        <v/>
      </c>
      <c r="F3674" t="str">
        <f>IF(AND(C3674&gt;0),SUMIF('ИПУ и ОКПУ'!$A$2:$A$3258,A3674,'ИПУ и ОКПУ'!$O$2:$O$3258),"")</f>
        <v/>
      </c>
      <c r="G3674">
        <f>VLOOKUP(A3674,'Лицевые счета'!$A$2:$K$4570,9,0)</f>
        <v>1</v>
      </c>
      <c r="H3674">
        <f>VLOOKUP(A3674,'Лицевые счета'!$A$2:$K$4570,10,0)</f>
        <v>118.7</v>
      </c>
      <c r="I3674" t="str">
        <f>VLOOKUP(A3674,'Лицевые счета'!$A$2:$K$4570,6,0)</f>
        <v>ФЛ</v>
      </c>
      <c r="J3674">
        <f>IF(AND(C3674=0,I3674="ФЛ"),G3674*H3674,"")</f>
        <v>118.7</v>
      </c>
      <c r="K3674" t="str">
        <f>IF(AND(C3674&gt;0,E3674="Нет показаний",I3674="ФЛ"),G3674*H3674,"")</f>
        <v/>
      </c>
    </row>
    <row r="3675" spans="1:11" x14ac:dyDescent="0.25">
      <c r="A3675" s="7">
        <v>449684</v>
      </c>
      <c r="B3675" s="7">
        <f>VLOOKUP(A3675,'Лицевые счета'!$A$1:$K$4570,2,0)</f>
        <v>447470</v>
      </c>
      <c r="C3675">
        <f>COUNTIF('ИПУ и ОКПУ'!$A$2:$A$3258,A3675)</f>
        <v>0</v>
      </c>
      <c r="D3675" t="str">
        <f>IF(C3675&gt;0,VLOOKUP(A3675,'ИПУ и ОКПУ'!$A$1:$O$3258,9,0),"")</f>
        <v/>
      </c>
      <c r="E3675" t="str">
        <f>IF(C3675&gt;0,IF(VLOOKUP(A3675,'ИПУ и ОКПУ'!$A$1:$O$3258,14,0)="Нет показаний","Нет показаний",""),"")</f>
        <v/>
      </c>
      <c r="F3675" t="str">
        <f>IF(AND(C3675&gt;0),SUMIF('ИПУ и ОКПУ'!$A$2:$A$3258,A3675,'ИПУ и ОКПУ'!$O$2:$O$3258),"")</f>
        <v/>
      </c>
      <c r="G3675">
        <f>VLOOKUP(A3675,'Лицевые счета'!$A$2:$K$4570,9,0)</f>
        <v>1</v>
      </c>
      <c r="H3675">
        <f>VLOOKUP(A3675,'Лицевые счета'!$A$2:$K$4570,10,0)</f>
        <v>92</v>
      </c>
      <c r="I3675" t="str">
        <f>VLOOKUP(A3675,'Лицевые счета'!$A$2:$K$4570,6,0)</f>
        <v>ФЛ</v>
      </c>
      <c r="J3675">
        <f>IF(AND(C3675=0,I3675="ФЛ"),G3675*H3675,"")</f>
        <v>92</v>
      </c>
      <c r="K3675" t="str">
        <f>IF(AND(C3675&gt;0,E3675="Нет показаний",I3675="ФЛ"),G3675*H3675,"")</f>
        <v/>
      </c>
    </row>
    <row r="3676" spans="1:11" x14ac:dyDescent="0.25">
      <c r="A3676" s="7">
        <v>449712</v>
      </c>
      <c r="B3676" s="7">
        <f>VLOOKUP(A3676,'Лицевые счета'!$A$1:$K$4570,2,0)</f>
        <v>447472</v>
      </c>
      <c r="C3676">
        <f>COUNTIF('ИПУ и ОКПУ'!$A$2:$A$3258,A3676)</f>
        <v>1</v>
      </c>
      <c r="D3676" t="str">
        <f>IF(C3676&gt;0,VLOOKUP(A3676,'ИПУ и ОКПУ'!$A$1:$O$3258,9,0),"")</f>
        <v>Одноставочный</v>
      </c>
      <c r="E3676" t="str">
        <f>IF(C3676&gt;0,IF(VLOOKUP(A3676,'ИПУ и ОКПУ'!$A$1:$O$3258,14,0)="Нет показаний","Нет показаний",""),"")</f>
        <v/>
      </c>
      <c r="F3676">
        <f>IF(AND(C3676&gt;0),SUMIF('ИПУ и ОКПУ'!$A$2:$A$3258,A3676,'ИПУ и ОКПУ'!$O$2:$O$3258),"")</f>
        <v>-239</v>
      </c>
      <c r="G3676">
        <f>VLOOKUP(A3676,'Лицевые счета'!$A$2:$K$4570,9,0)</f>
        <v>1</v>
      </c>
      <c r="H3676">
        <f>VLOOKUP(A3676,'Лицевые счета'!$A$2:$K$4570,10,0)</f>
        <v>92</v>
      </c>
      <c r="I3676" t="str">
        <f>VLOOKUP(A3676,'Лицевые счета'!$A$2:$K$4570,6,0)</f>
        <v>ФЛ</v>
      </c>
      <c r="J3676" t="str">
        <f>IF(AND(C3676=0,I3676="ФЛ"),G3676*H3676,"")</f>
        <v/>
      </c>
      <c r="K3676" t="str">
        <f>IF(AND(C3676&gt;0,E3676="Нет показаний",I3676="ФЛ"),G3676*H3676,"")</f>
        <v/>
      </c>
    </row>
    <row r="3677" spans="1:11" x14ac:dyDescent="0.25">
      <c r="A3677" s="7">
        <v>449714</v>
      </c>
      <c r="B3677" s="7">
        <f>VLOOKUP(A3677,'Лицевые счета'!$A$1:$K$4570,2,0)</f>
        <v>447472</v>
      </c>
      <c r="C3677">
        <f>COUNTIF('ИПУ и ОКПУ'!$A$2:$A$3258,A3677)</f>
        <v>0</v>
      </c>
      <c r="D3677" t="str">
        <f>IF(C3677&gt;0,VLOOKUP(A3677,'ИПУ и ОКПУ'!$A$1:$O$3258,9,0),"")</f>
        <v/>
      </c>
      <c r="E3677" t="str">
        <f>IF(C3677&gt;0,IF(VLOOKUP(A3677,'ИПУ и ОКПУ'!$A$1:$O$3258,14,0)="Нет показаний","Нет показаний",""),"")</f>
        <v/>
      </c>
      <c r="F3677" t="str">
        <f>IF(AND(C3677&gt;0),SUMIF('ИПУ и ОКПУ'!$A$2:$A$3258,A3677,'ИПУ и ОКПУ'!$O$2:$O$3258),"")</f>
        <v/>
      </c>
      <c r="G3677">
        <f>VLOOKUP(A3677,'Лицевые счета'!$A$2:$K$4570,9,0)</f>
        <v>1</v>
      </c>
      <c r="H3677">
        <f>VLOOKUP(A3677,'Лицевые счета'!$A$2:$K$4570,10,0)</f>
        <v>118.7</v>
      </c>
      <c r="I3677" t="str">
        <f>VLOOKUP(A3677,'Лицевые счета'!$A$2:$K$4570,6,0)</f>
        <v>ФЛ</v>
      </c>
      <c r="J3677">
        <f>IF(AND(C3677=0,I3677="ФЛ"),G3677*H3677,"")</f>
        <v>118.7</v>
      </c>
      <c r="K3677" t="str">
        <f>IF(AND(C3677&gt;0,E3677="Нет показаний",I3677="ФЛ"),G3677*H3677,"")</f>
        <v/>
      </c>
    </row>
    <row r="3678" spans="1:11" x14ac:dyDescent="0.25">
      <c r="A3678" s="7">
        <v>449718</v>
      </c>
      <c r="B3678" s="7">
        <f>VLOOKUP(A3678,'Лицевые счета'!$A$1:$K$4570,2,0)</f>
        <v>447472</v>
      </c>
      <c r="C3678">
        <f>COUNTIF('ИПУ и ОКПУ'!$A$2:$A$3258,A3678)</f>
        <v>1</v>
      </c>
      <c r="D3678" t="str">
        <f>IF(C3678&gt;0,VLOOKUP(A3678,'ИПУ и ОКПУ'!$A$1:$O$3258,9,0),"")</f>
        <v>Одноставочный</v>
      </c>
      <c r="E3678" t="str">
        <f>IF(C3678&gt;0,IF(VLOOKUP(A3678,'ИПУ и ОКПУ'!$A$1:$O$3258,14,0)="Нет показаний","Нет показаний",""),"")</f>
        <v/>
      </c>
      <c r="F3678">
        <f>IF(AND(C3678&gt;0),SUMIF('ИПУ и ОКПУ'!$A$2:$A$3258,A3678,'ИПУ и ОКПУ'!$O$2:$O$3258),"")</f>
        <v>0</v>
      </c>
      <c r="G3678">
        <f>VLOOKUP(A3678,'Лицевые счета'!$A$2:$K$4570,9,0)</f>
        <v>1</v>
      </c>
      <c r="H3678">
        <f>VLOOKUP(A3678,'Лицевые счета'!$A$2:$K$4570,10,0)</f>
        <v>118.7</v>
      </c>
      <c r="I3678" t="str">
        <f>VLOOKUP(A3678,'Лицевые счета'!$A$2:$K$4570,6,0)</f>
        <v>ФЛ</v>
      </c>
      <c r="J3678" t="str">
        <f>IF(AND(C3678=0,I3678="ФЛ"),G3678*H3678,"")</f>
        <v/>
      </c>
      <c r="K3678" t="str">
        <f>IF(AND(C3678&gt;0,E3678="Нет показаний",I3678="ФЛ"),G3678*H3678,"")</f>
        <v/>
      </c>
    </row>
    <row r="3679" spans="1:11" x14ac:dyDescent="0.25">
      <c r="A3679" s="7">
        <v>449720</v>
      </c>
      <c r="B3679" s="7">
        <f>VLOOKUP(A3679,'Лицевые счета'!$A$1:$K$4570,2,0)</f>
        <v>447472</v>
      </c>
      <c r="C3679">
        <f>COUNTIF('ИПУ и ОКПУ'!$A$2:$A$3258,A3679)</f>
        <v>0</v>
      </c>
      <c r="D3679" t="str">
        <f>IF(C3679&gt;0,VLOOKUP(A3679,'ИПУ и ОКПУ'!$A$1:$O$3258,9,0),"")</f>
        <v/>
      </c>
      <c r="E3679" t="str">
        <f>IF(C3679&gt;0,IF(VLOOKUP(A3679,'ИПУ и ОКПУ'!$A$1:$O$3258,14,0)="Нет показаний","Нет показаний",""),"")</f>
        <v/>
      </c>
      <c r="F3679" t="str">
        <f>IF(AND(C3679&gt;0),SUMIF('ИПУ и ОКПУ'!$A$2:$A$3258,A3679,'ИПУ и ОКПУ'!$O$2:$O$3258),"")</f>
        <v/>
      </c>
      <c r="G3679">
        <f>VLOOKUP(A3679,'Лицевые счета'!$A$2:$K$4570,9,0)</f>
        <v>1</v>
      </c>
      <c r="H3679">
        <f>VLOOKUP(A3679,'Лицевые счета'!$A$2:$K$4570,10,0)</f>
        <v>92</v>
      </c>
      <c r="I3679" t="str">
        <f>VLOOKUP(A3679,'Лицевые счета'!$A$2:$K$4570,6,0)</f>
        <v>ФЛ</v>
      </c>
      <c r="J3679">
        <f>IF(AND(C3679=0,I3679="ФЛ"),G3679*H3679,"")</f>
        <v>92</v>
      </c>
      <c r="K3679" t="str">
        <f>IF(AND(C3679&gt;0,E3679="Нет показаний",I3679="ФЛ"),G3679*H3679,"")</f>
        <v/>
      </c>
    </row>
    <row r="3680" spans="1:11" x14ac:dyDescent="0.25">
      <c r="A3680" s="7">
        <v>449724</v>
      </c>
      <c r="B3680" s="7">
        <f>VLOOKUP(A3680,'Лицевые счета'!$A$1:$K$4570,2,0)</f>
        <v>447472</v>
      </c>
      <c r="C3680">
        <f>COUNTIF('ИПУ и ОКПУ'!$A$2:$A$3258,A3680)</f>
        <v>1</v>
      </c>
      <c r="D3680" t="str">
        <f>IF(C3680&gt;0,VLOOKUP(A3680,'ИПУ и ОКПУ'!$A$1:$O$3258,9,0),"")</f>
        <v>Одноставочный</v>
      </c>
      <c r="E3680" t="str">
        <f>IF(C3680&gt;0,IF(VLOOKUP(A3680,'ИПУ и ОКПУ'!$A$1:$O$3258,14,0)="Нет показаний","Нет показаний",""),"")</f>
        <v/>
      </c>
      <c r="F3680">
        <f>IF(AND(C3680&gt;0),SUMIF('ИПУ и ОКПУ'!$A$2:$A$3258,A3680,'ИПУ и ОКПУ'!$O$2:$O$3258),"")</f>
        <v>52</v>
      </c>
      <c r="G3680">
        <f>VLOOKUP(A3680,'Лицевые счета'!$A$2:$K$4570,9,0)</f>
        <v>1</v>
      </c>
      <c r="H3680">
        <f>VLOOKUP(A3680,'Лицевые счета'!$A$2:$K$4570,10,0)</f>
        <v>118.7</v>
      </c>
      <c r="I3680" t="str">
        <f>VLOOKUP(A3680,'Лицевые счета'!$A$2:$K$4570,6,0)</f>
        <v>ФЛ</v>
      </c>
      <c r="J3680" t="str">
        <f>IF(AND(C3680=0,I3680="ФЛ"),G3680*H3680,"")</f>
        <v/>
      </c>
      <c r="K3680" t="str">
        <f>IF(AND(C3680&gt;0,E3680="Нет показаний",I3680="ФЛ"),G3680*H3680,"")</f>
        <v/>
      </c>
    </row>
    <row r="3681" spans="1:11" x14ac:dyDescent="0.25">
      <c r="A3681" s="7">
        <v>449726</v>
      </c>
      <c r="B3681" s="7">
        <f>VLOOKUP(A3681,'Лицевые счета'!$A$1:$K$4570,2,0)</f>
        <v>447472</v>
      </c>
      <c r="C3681">
        <f>COUNTIF('ИПУ и ОКПУ'!$A$2:$A$3258,A3681)</f>
        <v>0</v>
      </c>
      <c r="D3681" t="str">
        <f>IF(C3681&gt;0,VLOOKUP(A3681,'ИПУ и ОКПУ'!$A$1:$O$3258,9,0),"")</f>
        <v/>
      </c>
      <c r="E3681" t="str">
        <f>IF(C3681&gt;0,IF(VLOOKUP(A3681,'ИПУ и ОКПУ'!$A$1:$O$3258,14,0)="Нет показаний","Нет показаний",""),"")</f>
        <v/>
      </c>
      <c r="F3681" t="str">
        <f>IF(AND(C3681&gt;0),SUMIF('ИПУ и ОКПУ'!$A$2:$A$3258,A3681,'ИПУ и ОКПУ'!$O$2:$O$3258),"")</f>
        <v/>
      </c>
      <c r="G3681">
        <f>VLOOKUP(A3681,'Лицевые счета'!$A$2:$K$4570,9,0)</f>
        <v>1</v>
      </c>
      <c r="H3681">
        <f>VLOOKUP(A3681,'Лицевые счета'!$A$2:$K$4570,10,0)</f>
        <v>92</v>
      </c>
      <c r="I3681" t="str">
        <f>VLOOKUP(A3681,'Лицевые счета'!$A$2:$K$4570,6,0)</f>
        <v>ФЛ</v>
      </c>
      <c r="J3681">
        <f>IF(AND(C3681=0,I3681="ФЛ"),G3681*H3681,"")</f>
        <v>92</v>
      </c>
      <c r="K3681" t="str">
        <f>IF(AND(C3681&gt;0,E3681="Нет показаний",I3681="ФЛ"),G3681*H3681,"")</f>
        <v/>
      </c>
    </row>
    <row r="3682" spans="1:11" x14ac:dyDescent="0.25">
      <c r="A3682" s="7">
        <v>449732</v>
      </c>
      <c r="B3682" s="7">
        <f>VLOOKUP(A3682,'Лицевые счета'!$A$1:$K$4570,2,0)</f>
        <v>447472</v>
      </c>
      <c r="C3682">
        <f>COUNTIF('ИПУ и ОКПУ'!$A$2:$A$3258,A3682)</f>
        <v>1</v>
      </c>
      <c r="D3682" t="str">
        <f>IF(C3682&gt;0,VLOOKUP(A3682,'ИПУ и ОКПУ'!$A$1:$O$3258,9,0),"")</f>
        <v>Одноставочный</v>
      </c>
      <c r="E3682" t="str">
        <f>IF(C3682&gt;0,IF(VLOOKUP(A3682,'ИПУ и ОКПУ'!$A$1:$O$3258,14,0)="Нет показаний","Нет показаний",""),"")</f>
        <v/>
      </c>
      <c r="F3682">
        <f>IF(AND(C3682&gt;0),SUMIF('ИПУ и ОКПУ'!$A$2:$A$3258,A3682,'ИПУ и ОКПУ'!$O$2:$O$3258),"")</f>
        <v>0</v>
      </c>
      <c r="G3682">
        <f>VLOOKUP(A3682,'Лицевые счета'!$A$2:$K$4570,9,0)</f>
        <v>1</v>
      </c>
      <c r="H3682">
        <f>VLOOKUP(A3682,'Лицевые счета'!$A$2:$K$4570,10,0)</f>
        <v>92</v>
      </c>
      <c r="I3682" t="str">
        <f>VLOOKUP(A3682,'Лицевые счета'!$A$2:$K$4570,6,0)</f>
        <v>ФЛ</v>
      </c>
      <c r="J3682" t="str">
        <f>IF(AND(C3682=0,I3682="ФЛ"),G3682*H3682,"")</f>
        <v/>
      </c>
      <c r="K3682" t="str">
        <f>IF(AND(C3682&gt;0,E3682="Нет показаний",I3682="ФЛ"),G3682*H3682,"")</f>
        <v/>
      </c>
    </row>
    <row r="3683" spans="1:11" x14ac:dyDescent="0.25">
      <c r="A3683" s="7">
        <v>449736</v>
      </c>
      <c r="B3683" s="7">
        <f>VLOOKUP(A3683,'Лицевые счета'!$A$1:$K$4570,2,0)</f>
        <v>447472</v>
      </c>
      <c r="C3683">
        <f>COUNTIF('ИПУ и ОКПУ'!$A$2:$A$3258,A3683)</f>
        <v>0</v>
      </c>
      <c r="D3683" t="str">
        <f>IF(C3683&gt;0,VLOOKUP(A3683,'ИПУ и ОКПУ'!$A$1:$O$3258,9,0),"")</f>
        <v/>
      </c>
      <c r="E3683" t="str">
        <f>IF(C3683&gt;0,IF(VLOOKUP(A3683,'ИПУ и ОКПУ'!$A$1:$O$3258,14,0)="Нет показаний","Нет показаний",""),"")</f>
        <v/>
      </c>
      <c r="F3683" t="str">
        <f>IF(AND(C3683&gt;0),SUMIF('ИПУ и ОКПУ'!$A$2:$A$3258,A3683,'ИПУ и ОКПУ'!$O$2:$O$3258),"")</f>
        <v/>
      </c>
      <c r="G3683">
        <f>VLOOKUP(A3683,'Лицевые счета'!$A$2:$K$4570,9,0)</f>
        <v>1</v>
      </c>
      <c r="H3683">
        <f>VLOOKUP(A3683,'Лицевые счета'!$A$2:$K$4570,10,0)</f>
        <v>118.7</v>
      </c>
      <c r="I3683" t="str">
        <f>VLOOKUP(A3683,'Лицевые счета'!$A$2:$K$4570,6,0)</f>
        <v>ФЛ</v>
      </c>
      <c r="J3683">
        <f>IF(AND(C3683=0,I3683="ФЛ"),G3683*H3683,"")</f>
        <v>118.7</v>
      </c>
      <c r="K3683" t="str">
        <f>IF(AND(C3683&gt;0,E3683="Нет показаний",I3683="ФЛ"),G3683*H3683,"")</f>
        <v/>
      </c>
    </row>
    <row r="3684" spans="1:11" x14ac:dyDescent="0.25">
      <c r="A3684" s="7">
        <v>449742</v>
      </c>
      <c r="B3684" s="7">
        <f>VLOOKUP(A3684,'Лицевые счета'!$A$1:$K$4570,2,0)</f>
        <v>447473</v>
      </c>
      <c r="C3684">
        <f>COUNTIF('ИПУ и ОКПУ'!$A$2:$A$3258,A3684)</f>
        <v>1</v>
      </c>
      <c r="D3684" t="str">
        <f>IF(C3684&gt;0,VLOOKUP(A3684,'ИПУ и ОКПУ'!$A$1:$O$3258,9,0),"")</f>
        <v>Одноставочный</v>
      </c>
      <c r="E3684" t="str">
        <f>IF(C3684&gt;0,IF(VLOOKUP(A3684,'ИПУ и ОКПУ'!$A$1:$O$3258,14,0)="Нет показаний","Нет показаний",""),"")</f>
        <v/>
      </c>
      <c r="F3684">
        <f>IF(AND(C3684&gt;0),SUMIF('ИПУ и ОКПУ'!$A$2:$A$3258,A3684,'ИПУ и ОКПУ'!$O$2:$O$3258),"")</f>
        <v>48</v>
      </c>
      <c r="G3684">
        <f>VLOOKUP(A3684,'Лицевые счета'!$A$2:$K$4570,9,0)</f>
        <v>1</v>
      </c>
      <c r="H3684">
        <f>VLOOKUP(A3684,'Лицевые счета'!$A$2:$K$4570,10,0)</f>
        <v>92</v>
      </c>
      <c r="I3684" t="str">
        <f>VLOOKUP(A3684,'Лицевые счета'!$A$2:$K$4570,6,0)</f>
        <v>ФЛ</v>
      </c>
      <c r="J3684" t="str">
        <f>IF(AND(C3684=0,I3684="ФЛ"),G3684*H3684,"")</f>
        <v/>
      </c>
      <c r="K3684" t="str">
        <f>IF(AND(C3684&gt;0,E3684="Нет показаний",I3684="ФЛ"),G3684*H3684,"")</f>
        <v/>
      </c>
    </row>
    <row r="3685" spans="1:11" x14ac:dyDescent="0.25">
      <c r="A3685" s="7">
        <v>449744</v>
      </c>
      <c r="B3685" s="7">
        <f>VLOOKUP(A3685,'Лицевые счета'!$A$1:$K$4570,2,0)</f>
        <v>447473</v>
      </c>
      <c r="C3685">
        <f>COUNTIF('ИПУ и ОКПУ'!$A$2:$A$3258,A3685)</f>
        <v>1</v>
      </c>
      <c r="D3685" t="str">
        <f>IF(C3685&gt;0,VLOOKUP(A3685,'ИПУ и ОКПУ'!$A$1:$O$3258,9,0),"")</f>
        <v>Одноставочный</v>
      </c>
      <c r="E3685" t="str">
        <f>IF(C3685&gt;0,IF(VLOOKUP(A3685,'ИПУ и ОКПУ'!$A$1:$O$3258,14,0)="Нет показаний","Нет показаний",""),"")</f>
        <v/>
      </c>
      <c r="F3685">
        <f>IF(AND(C3685&gt;0),SUMIF('ИПУ и ОКПУ'!$A$2:$A$3258,A3685,'ИПУ и ОКПУ'!$O$2:$O$3258),"")</f>
        <v>217</v>
      </c>
      <c r="G3685">
        <f>VLOOKUP(A3685,'Лицевые счета'!$A$2:$K$4570,9,0)</f>
        <v>1</v>
      </c>
      <c r="H3685">
        <f>VLOOKUP(A3685,'Лицевые счета'!$A$2:$K$4570,10,0)</f>
        <v>118.7</v>
      </c>
      <c r="I3685" t="str">
        <f>VLOOKUP(A3685,'Лицевые счета'!$A$2:$K$4570,6,0)</f>
        <v>ФЛ</v>
      </c>
      <c r="J3685" t="str">
        <f>IF(AND(C3685=0,I3685="ФЛ"),G3685*H3685,"")</f>
        <v/>
      </c>
      <c r="K3685" t="str">
        <f>IF(AND(C3685&gt;0,E3685="Нет показаний",I3685="ФЛ"),G3685*H3685,"")</f>
        <v/>
      </c>
    </row>
    <row r="3686" spans="1:11" x14ac:dyDescent="0.25">
      <c r="A3686" s="7">
        <v>449750</v>
      </c>
      <c r="B3686" s="7">
        <f>VLOOKUP(A3686,'Лицевые счета'!$A$1:$K$4570,2,0)</f>
        <v>447473</v>
      </c>
      <c r="C3686">
        <f>COUNTIF('ИПУ и ОКПУ'!$A$2:$A$3258,A3686)</f>
        <v>0</v>
      </c>
      <c r="D3686" t="str">
        <f>IF(C3686&gt;0,VLOOKUP(A3686,'ИПУ и ОКПУ'!$A$1:$O$3258,9,0),"")</f>
        <v/>
      </c>
      <c r="E3686" t="str">
        <f>IF(C3686&gt;0,IF(VLOOKUP(A3686,'ИПУ и ОКПУ'!$A$1:$O$3258,14,0)="Нет показаний","Нет показаний",""),"")</f>
        <v/>
      </c>
      <c r="F3686" t="str">
        <f>IF(AND(C3686&gt;0),SUMIF('ИПУ и ОКПУ'!$A$2:$A$3258,A3686,'ИПУ и ОКПУ'!$O$2:$O$3258),"")</f>
        <v/>
      </c>
      <c r="G3686">
        <f>VLOOKUP(A3686,'Лицевые счета'!$A$2:$K$4570,9,0)</f>
        <v>1</v>
      </c>
      <c r="H3686">
        <f>VLOOKUP(A3686,'Лицевые счета'!$A$2:$K$4570,10,0)</f>
        <v>92</v>
      </c>
      <c r="I3686" t="str">
        <f>VLOOKUP(A3686,'Лицевые счета'!$A$2:$K$4570,6,0)</f>
        <v>ФЛ</v>
      </c>
      <c r="J3686">
        <f>IF(AND(C3686=0,I3686="ФЛ"),G3686*H3686,"")</f>
        <v>92</v>
      </c>
      <c r="K3686" t="str">
        <f>IF(AND(C3686&gt;0,E3686="Нет показаний",I3686="ФЛ"),G3686*H3686,"")</f>
        <v/>
      </c>
    </row>
    <row r="3687" spans="1:11" x14ac:dyDescent="0.25">
      <c r="A3687" s="7">
        <v>449754</v>
      </c>
      <c r="B3687" s="7">
        <f>VLOOKUP(A3687,'Лицевые счета'!$A$1:$K$4570,2,0)</f>
        <v>447473</v>
      </c>
      <c r="C3687">
        <f>COUNTIF('ИПУ и ОКПУ'!$A$2:$A$3258,A3687)</f>
        <v>1</v>
      </c>
      <c r="D3687" t="str">
        <f>IF(C3687&gt;0,VLOOKUP(A3687,'ИПУ и ОКПУ'!$A$1:$O$3258,9,0),"")</f>
        <v>Одноставочный</v>
      </c>
      <c r="E3687" t="str">
        <f>IF(C3687&gt;0,IF(VLOOKUP(A3687,'ИПУ и ОКПУ'!$A$1:$O$3258,14,0)="Нет показаний","Нет показаний",""),"")</f>
        <v>Нет показаний</v>
      </c>
      <c r="F3687">
        <f>IF(AND(C3687&gt;0),SUMIF('ИПУ и ОКПУ'!$A$2:$A$3258,A3687,'ИПУ и ОКПУ'!$O$2:$O$3258),"")</f>
        <v>0</v>
      </c>
      <c r="G3687">
        <f>VLOOKUP(A3687,'Лицевые счета'!$A$2:$K$4570,9,0)</f>
        <v>1</v>
      </c>
      <c r="H3687">
        <f>VLOOKUP(A3687,'Лицевые счета'!$A$2:$K$4570,10,0)</f>
        <v>118.7</v>
      </c>
      <c r="I3687" t="str">
        <f>VLOOKUP(A3687,'Лицевые счета'!$A$2:$K$4570,6,0)</f>
        <v>ФЛ</v>
      </c>
      <c r="J3687" t="str">
        <f>IF(AND(C3687=0,I3687="ФЛ"),G3687*H3687,"")</f>
        <v/>
      </c>
      <c r="K3687">
        <f>IF(AND(C3687&gt;0,E3687="Нет показаний",I3687="ФЛ"),G3687*H3687,"")</f>
        <v>118.7</v>
      </c>
    </row>
    <row r="3688" spans="1:11" x14ac:dyDescent="0.25">
      <c r="A3688" s="7">
        <v>449760</v>
      </c>
      <c r="B3688" s="7">
        <f>VLOOKUP(A3688,'Лицевые счета'!$A$1:$K$4570,2,0)</f>
        <v>447473</v>
      </c>
      <c r="C3688">
        <f>COUNTIF('ИПУ и ОКПУ'!$A$2:$A$3258,A3688)</f>
        <v>1</v>
      </c>
      <c r="D3688" t="str">
        <f>IF(C3688&gt;0,VLOOKUP(A3688,'ИПУ и ОКПУ'!$A$1:$O$3258,9,0),"")</f>
        <v>Одноставочный</v>
      </c>
      <c r="E3688" t="str">
        <f>IF(C3688&gt;0,IF(VLOOKUP(A3688,'ИПУ и ОКПУ'!$A$1:$O$3258,14,0)="Нет показаний","Нет показаний",""),"")</f>
        <v>Нет показаний</v>
      </c>
      <c r="F3688">
        <f>IF(AND(C3688&gt;0),SUMIF('ИПУ и ОКПУ'!$A$2:$A$3258,A3688,'ИПУ и ОКПУ'!$O$2:$O$3258),"")</f>
        <v>0</v>
      </c>
      <c r="G3688">
        <f>VLOOKUP(A3688,'Лицевые счета'!$A$2:$K$4570,9,0)</f>
        <v>1</v>
      </c>
      <c r="H3688">
        <f>VLOOKUP(A3688,'Лицевые счета'!$A$2:$K$4570,10,0)</f>
        <v>92</v>
      </c>
      <c r="I3688" t="str">
        <f>VLOOKUP(A3688,'Лицевые счета'!$A$2:$K$4570,6,0)</f>
        <v>ФЛ</v>
      </c>
      <c r="J3688" t="str">
        <f>IF(AND(C3688=0,I3688="ФЛ"),G3688*H3688,"")</f>
        <v/>
      </c>
      <c r="K3688">
        <f>IF(AND(C3688&gt;0,E3688="Нет показаний",I3688="ФЛ"),G3688*H3688,"")</f>
        <v>92</v>
      </c>
    </row>
    <row r="3689" spans="1:11" x14ac:dyDescent="0.25">
      <c r="A3689" s="7">
        <v>449809</v>
      </c>
      <c r="B3689" s="7">
        <f>VLOOKUP(A3689,'Лицевые счета'!$A$1:$K$4570,2,0)</f>
        <v>447477</v>
      </c>
      <c r="C3689">
        <f>COUNTIF('ИПУ и ОКПУ'!$A$2:$A$3258,A3689)</f>
        <v>1</v>
      </c>
      <c r="D3689" t="str">
        <f>IF(C3689&gt;0,VLOOKUP(A3689,'ИПУ и ОКПУ'!$A$1:$O$3258,9,0),"")</f>
        <v>Одноставочный</v>
      </c>
      <c r="E3689" t="str">
        <f>IF(C3689&gt;0,IF(VLOOKUP(A3689,'ИПУ и ОКПУ'!$A$1:$O$3258,14,0)="Нет показаний","Нет показаний",""),"")</f>
        <v/>
      </c>
      <c r="F3689">
        <f>IF(AND(C3689&gt;0),SUMIF('ИПУ и ОКПУ'!$A$2:$A$3258,A3689,'ИПУ и ОКПУ'!$O$2:$O$3258),"")</f>
        <v>50</v>
      </c>
      <c r="G3689">
        <f>VLOOKUP(A3689,'Лицевые счета'!$A$2:$K$4570,9,0)</f>
        <v>1</v>
      </c>
      <c r="H3689">
        <f>VLOOKUP(A3689,'Лицевые счета'!$A$2:$K$4570,10,0)</f>
        <v>92</v>
      </c>
      <c r="I3689" t="str">
        <f>VLOOKUP(A3689,'Лицевые счета'!$A$2:$K$4570,6,0)</f>
        <v>ФЛ</v>
      </c>
      <c r="J3689" t="str">
        <f>IF(AND(C3689=0,I3689="ФЛ"),G3689*H3689,"")</f>
        <v/>
      </c>
      <c r="K3689" t="str">
        <f>IF(AND(C3689&gt;0,E3689="Нет показаний",I3689="ФЛ"),G3689*H3689,"")</f>
        <v/>
      </c>
    </row>
    <row r="3690" spans="1:11" x14ac:dyDescent="0.25">
      <c r="A3690" s="7">
        <v>449819</v>
      </c>
      <c r="B3690" s="7">
        <f>VLOOKUP(A3690,'Лицевые счета'!$A$1:$K$4570,2,0)</f>
        <v>447477</v>
      </c>
      <c r="C3690">
        <f>COUNTIF('ИПУ и ОКПУ'!$A$2:$A$3258,A3690)</f>
        <v>1</v>
      </c>
      <c r="D3690" t="str">
        <f>IF(C3690&gt;0,VLOOKUP(A3690,'ИПУ и ОКПУ'!$A$1:$O$3258,9,0),"")</f>
        <v>Одноставочный</v>
      </c>
      <c r="E3690" t="str">
        <f>IF(C3690&gt;0,IF(VLOOKUP(A3690,'ИПУ и ОКПУ'!$A$1:$O$3258,14,0)="Нет показаний","Нет показаний",""),"")</f>
        <v/>
      </c>
      <c r="F3690">
        <f>IF(AND(C3690&gt;0),SUMIF('ИПУ и ОКПУ'!$A$2:$A$3258,A3690,'ИПУ и ОКПУ'!$O$2:$O$3258),"")</f>
        <v>300</v>
      </c>
      <c r="G3690">
        <f>VLOOKUP(A3690,'Лицевые счета'!$A$2:$K$4570,9,0)</f>
        <v>1</v>
      </c>
      <c r="H3690">
        <f>VLOOKUP(A3690,'Лицевые счета'!$A$2:$K$4570,10,0)</f>
        <v>92</v>
      </c>
      <c r="I3690" t="str">
        <f>VLOOKUP(A3690,'Лицевые счета'!$A$2:$K$4570,6,0)</f>
        <v>ФЛ</v>
      </c>
      <c r="J3690" t="str">
        <f>IF(AND(C3690=0,I3690="ФЛ"),G3690*H3690,"")</f>
        <v/>
      </c>
      <c r="K3690" t="str">
        <f>IF(AND(C3690&gt;0,E3690="Нет показаний",I3690="ФЛ"),G3690*H3690,"")</f>
        <v/>
      </c>
    </row>
    <row r="3691" spans="1:11" x14ac:dyDescent="0.25">
      <c r="A3691" s="7">
        <v>449821</v>
      </c>
      <c r="B3691" s="7">
        <f>VLOOKUP(A3691,'Лицевые счета'!$A$1:$K$4570,2,0)</f>
        <v>447477</v>
      </c>
      <c r="C3691">
        <f>COUNTIF('ИПУ и ОКПУ'!$A$2:$A$3258,A3691)</f>
        <v>1</v>
      </c>
      <c r="D3691" t="str">
        <f>IF(C3691&gt;0,VLOOKUP(A3691,'ИПУ и ОКПУ'!$A$1:$O$3258,9,0),"")</f>
        <v>Одноставочный</v>
      </c>
      <c r="E3691" t="str">
        <f>IF(C3691&gt;0,IF(VLOOKUP(A3691,'ИПУ и ОКПУ'!$A$1:$O$3258,14,0)="Нет показаний","Нет показаний",""),"")</f>
        <v/>
      </c>
      <c r="F3691">
        <f>IF(AND(C3691&gt;0),SUMIF('ИПУ и ОКПУ'!$A$2:$A$3258,A3691,'ИПУ и ОКПУ'!$O$2:$O$3258),"")</f>
        <v>40</v>
      </c>
      <c r="G3691">
        <f>VLOOKUP(A3691,'Лицевые счета'!$A$2:$K$4570,9,0)</f>
        <v>1</v>
      </c>
      <c r="H3691">
        <f>VLOOKUP(A3691,'Лицевые счета'!$A$2:$K$4570,10,0)</f>
        <v>118.7</v>
      </c>
      <c r="I3691" t="str">
        <f>VLOOKUP(A3691,'Лицевые счета'!$A$2:$K$4570,6,0)</f>
        <v>ФЛ</v>
      </c>
      <c r="J3691" t="str">
        <f>IF(AND(C3691=0,I3691="ФЛ"),G3691*H3691,"")</f>
        <v/>
      </c>
      <c r="K3691" t="str">
        <f>IF(AND(C3691&gt;0,E3691="Нет показаний",I3691="ФЛ"),G3691*H3691,"")</f>
        <v/>
      </c>
    </row>
    <row r="3692" spans="1:11" x14ac:dyDescent="0.25">
      <c r="A3692" s="7">
        <v>449823</v>
      </c>
      <c r="B3692" s="7">
        <f>VLOOKUP(A3692,'Лицевые счета'!$A$1:$K$4570,2,0)</f>
        <v>447477</v>
      </c>
      <c r="C3692">
        <f>COUNTIF('ИПУ и ОКПУ'!$A$2:$A$3258,A3692)</f>
        <v>1</v>
      </c>
      <c r="D3692" t="str">
        <f>IF(C3692&gt;0,VLOOKUP(A3692,'ИПУ и ОКПУ'!$A$1:$O$3258,9,0),"")</f>
        <v>Одноставочный</v>
      </c>
      <c r="E3692" t="str">
        <f>IF(C3692&gt;0,IF(VLOOKUP(A3692,'ИПУ и ОКПУ'!$A$1:$O$3258,14,0)="Нет показаний","Нет показаний",""),"")</f>
        <v/>
      </c>
      <c r="F3692">
        <f>IF(AND(C3692&gt;0),SUMIF('ИПУ и ОКПУ'!$A$2:$A$3258,A3692,'ИПУ и ОКПУ'!$O$2:$O$3258),"")</f>
        <v>164</v>
      </c>
      <c r="G3692">
        <f>VLOOKUP(A3692,'Лицевые счета'!$A$2:$K$4570,9,0)</f>
        <v>1</v>
      </c>
      <c r="H3692">
        <f>VLOOKUP(A3692,'Лицевые счета'!$A$2:$K$4570,10,0)</f>
        <v>118.7</v>
      </c>
      <c r="I3692" t="str">
        <f>VLOOKUP(A3692,'Лицевые счета'!$A$2:$K$4570,6,0)</f>
        <v>ФЛ</v>
      </c>
      <c r="J3692" t="str">
        <f>IF(AND(C3692=0,I3692="ФЛ"),G3692*H3692,"")</f>
        <v/>
      </c>
      <c r="K3692" t="str">
        <f>IF(AND(C3692&gt;0,E3692="Нет показаний",I3692="ФЛ"),G3692*H3692,"")</f>
        <v/>
      </c>
    </row>
    <row r="3693" spans="1:11" x14ac:dyDescent="0.25">
      <c r="A3693" s="7">
        <v>449833</v>
      </c>
      <c r="B3693" s="7">
        <f>VLOOKUP(A3693,'Лицевые счета'!$A$1:$K$4570,2,0)</f>
        <v>447477</v>
      </c>
      <c r="C3693">
        <f>COUNTIF('ИПУ и ОКПУ'!$A$2:$A$3258,A3693)</f>
        <v>1</v>
      </c>
      <c r="D3693" t="str">
        <f>IF(C3693&gt;0,VLOOKUP(A3693,'ИПУ и ОКПУ'!$A$1:$O$3258,9,0),"")</f>
        <v>Одноставочный</v>
      </c>
      <c r="E3693" t="str">
        <f>IF(C3693&gt;0,IF(VLOOKUP(A3693,'ИПУ и ОКПУ'!$A$1:$O$3258,14,0)="Нет показаний","Нет показаний",""),"")</f>
        <v/>
      </c>
      <c r="F3693">
        <f>IF(AND(C3693&gt;0),SUMIF('ИПУ и ОКПУ'!$A$2:$A$3258,A3693,'ИПУ и ОКПУ'!$O$2:$O$3258),"")</f>
        <v>95</v>
      </c>
      <c r="G3693">
        <f>VLOOKUP(A3693,'Лицевые счета'!$A$2:$K$4570,9,0)</f>
        <v>1</v>
      </c>
      <c r="H3693">
        <f>VLOOKUP(A3693,'Лицевые счета'!$A$2:$K$4570,10,0)</f>
        <v>118.7</v>
      </c>
      <c r="I3693" t="str">
        <f>VLOOKUP(A3693,'Лицевые счета'!$A$2:$K$4570,6,0)</f>
        <v>ФЛ</v>
      </c>
      <c r="J3693" t="str">
        <f>IF(AND(C3693=0,I3693="ФЛ"),G3693*H3693,"")</f>
        <v/>
      </c>
      <c r="K3693" t="str">
        <f>IF(AND(C3693&gt;0,E3693="Нет показаний",I3693="ФЛ"),G3693*H3693,"")</f>
        <v/>
      </c>
    </row>
    <row r="3694" spans="1:11" x14ac:dyDescent="0.25">
      <c r="A3694" s="7">
        <v>449845</v>
      </c>
      <c r="B3694" s="7">
        <f>VLOOKUP(A3694,'Лицевые счета'!$A$1:$K$4570,2,0)</f>
        <v>447478</v>
      </c>
      <c r="C3694">
        <f>COUNTIF('ИПУ и ОКПУ'!$A$2:$A$3258,A3694)</f>
        <v>1</v>
      </c>
      <c r="D3694" t="str">
        <f>IF(C3694&gt;0,VLOOKUP(A3694,'ИПУ и ОКПУ'!$A$1:$O$3258,9,0),"")</f>
        <v>Одноставочный</v>
      </c>
      <c r="E3694" t="str">
        <f>IF(C3694&gt;0,IF(VLOOKUP(A3694,'ИПУ и ОКПУ'!$A$1:$O$3258,14,0)="Нет показаний","Нет показаний",""),"")</f>
        <v/>
      </c>
      <c r="F3694">
        <f>IF(AND(C3694&gt;0),SUMIF('ИПУ и ОКПУ'!$A$2:$A$3258,A3694,'ИПУ и ОКПУ'!$O$2:$O$3258),"")</f>
        <v>101</v>
      </c>
      <c r="G3694">
        <f>VLOOKUP(A3694,'Лицевые счета'!$A$2:$K$4570,9,0)</f>
        <v>1</v>
      </c>
      <c r="H3694">
        <f>VLOOKUP(A3694,'Лицевые счета'!$A$2:$K$4570,10,0)</f>
        <v>118.7</v>
      </c>
      <c r="I3694" t="str">
        <f>VLOOKUP(A3694,'Лицевые счета'!$A$2:$K$4570,6,0)</f>
        <v>ФЛ</v>
      </c>
      <c r="J3694" t="str">
        <f>IF(AND(C3694=0,I3694="ФЛ"),G3694*H3694,"")</f>
        <v/>
      </c>
      <c r="K3694" t="str">
        <f>IF(AND(C3694&gt;0,E3694="Нет показаний",I3694="ФЛ"),G3694*H3694,"")</f>
        <v/>
      </c>
    </row>
    <row r="3695" spans="1:11" x14ac:dyDescent="0.25">
      <c r="A3695" s="7">
        <v>449853</v>
      </c>
      <c r="B3695" s="7">
        <f>VLOOKUP(A3695,'Лицевые счета'!$A$1:$K$4570,2,0)</f>
        <v>447478</v>
      </c>
      <c r="C3695">
        <f>COUNTIF('ИПУ и ОКПУ'!$A$2:$A$3258,A3695)</f>
        <v>0</v>
      </c>
      <c r="D3695" t="str">
        <f>IF(C3695&gt;0,VLOOKUP(A3695,'ИПУ и ОКПУ'!$A$1:$O$3258,9,0),"")</f>
        <v/>
      </c>
      <c r="E3695" t="str">
        <f>IF(C3695&gt;0,IF(VLOOKUP(A3695,'ИПУ и ОКПУ'!$A$1:$O$3258,14,0)="Нет показаний","Нет показаний",""),"")</f>
        <v/>
      </c>
      <c r="F3695" t="str">
        <f>IF(AND(C3695&gt;0),SUMIF('ИПУ и ОКПУ'!$A$2:$A$3258,A3695,'ИПУ и ОКПУ'!$O$2:$O$3258),"")</f>
        <v/>
      </c>
      <c r="G3695">
        <f>VLOOKUP(A3695,'Лицевые счета'!$A$2:$K$4570,9,0)</f>
        <v>1</v>
      </c>
      <c r="H3695">
        <f>VLOOKUP(A3695,'Лицевые счета'!$A$2:$K$4570,10,0)</f>
        <v>118.7</v>
      </c>
      <c r="I3695" t="str">
        <f>VLOOKUP(A3695,'Лицевые счета'!$A$2:$K$4570,6,0)</f>
        <v>ФЛ</v>
      </c>
      <c r="J3695">
        <f>IF(AND(C3695=0,I3695="ФЛ"),G3695*H3695,"")</f>
        <v>118.7</v>
      </c>
      <c r="K3695" t="str">
        <f>IF(AND(C3695&gt;0,E3695="Нет показаний",I3695="ФЛ"),G3695*H3695,"")</f>
        <v/>
      </c>
    </row>
    <row r="3696" spans="1:11" x14ac:dyDescent="0.25">
      <c r="A3696" s="7">
        <v>449861</v>
      </c>
      <c r="B3696" s="7">
        <f>VLOOKUP(A3696,'Лицевые счета'!$A$1:$K$4570,2,0)</f>
        <v>447478</v>
      </c>
      <c r="C3696">
        <f>COUNTIF('ИПУ и ОКПУ'!$A$2:$A$3258,A3696)</f>
        <v>1</v>
      </c>
      <c r="D3696" t="str">
        <f>IF(C3696&gt;0,VLOOKUP(A3696,'ИПУ и ОКПУ'!$A$1:$O$3258,9,0),"")</f>
        <v>Одноставочный</v>
      </c>
      <c r="E3696" t="str">
        <f>IF(C3696&gt;0,IF(VLOOKUP(A3696,'ИПУ и ОКПУ'!$A$1:$O$3258,14,0)="Нет показаний","Нет показаний",""),"")</f>
        <v/>
      </c>
      <c r="F3696">
        <f>IF(AND(C3696&gt;0),SUMIF('ИПУ и ОКПУ'!$A$2:$A$3258,A3696,'ИПУ и ОКПУ'!$O$2:$O$3258),"")</f>
        <v>0</v>
      </c>
      <c r="G3696">
        <f>VLOOKUP(A3696,'Лицевые счета'!$A$2:$K$4570,9,0)</f>
        <v>1</v>
      </c>
      <c r="H3696">
        <f>VLOOKUP(A3696,'Лицевые счета'!$A$2:$K$4570,10,0)</f>
        <v>118.7</v>
      </c>
      <c r="I3696" t="str">
        <f>VLOOKUP(A3696,'Лицевые счета'!$A$2:$K$4570,6,0)</f>
        <v>ФЛ</v>
      </c>
      <c r="J3696" t="str">
        <f>IF(AND(C3696=0,I3696="ФЛ"),G3696*H3696,"")</f>
        <v/>
      </c>
      <c r="K3696" t="str">
        <f>IF(AND(C3696&gt;0,E3696="Нет показаний",I3696="ФЛ"),G3696*H3696,"")</f>
        <v/>
      </c>
    </row>
    <row r="3697" spans="1:11" x14ac:dyDescent="0.25">
      <c r="A3697" s="7">
        <v>449869</v>
      </c>
      <c r="B3697" s="7">
        <f>VLOOKUP(A3697,'Лицевые счета'!$A$1:$K$4570,2,0)</f>
        <v>447478</v>
      </c>
      <c r="C3697">
        <f>COUNTIF('ИПУ и ОКПУ'!$A$2:$A$3258,A3697)</f>
        <v>1</v>
      </c>
      <c r="D3697" t="str">
        <f>IF(C3697&gt;0,VLOOKUP(A3697,'ИПУ и ОКПУ'!$A$1:$O$3258,9,0),"")</f>
        <v>Одноставочный</v>
      </c>
      <c r="E3697" t="str">
        <f>IF(C3697&gt;0,IF(VLOOKUP(A3697,'ИПУ и ОКПУ'!$A$1:$O$3258,14,0)="Нет показаний","Нет показаний",""),"")</f>
        <v/>
      </c>
      <c r="F3697">
        <f>IF(AND(C3697&gt;0),SUMIF('ИПУ и ОКПУ'!$A$2:$A$3258,A3697,'ИПУ и ОКПУ'!$O$2:$O$3258),"")</f>
        <v>51</v>
      </c>
      <c r="G3697">
        <f>VLOOKUP(A3697,'Лицевые счета'!$A$2:$K$4570,9,0)</f>
        <v>1</v>
      </c>
      <c r="H3697">
        <f>VLOOKUP(A3697,'Лицевые счета'!$A$2:$K$4570,10,0)</f>
        <v>118.7</v>
      </c>
      <c r="I3697" t="str">
        <f>VLOOKUP(A3697,'Лицевые счета'!$A$2:$K$4570,6,0)</f>
        <v>ФЛ</v>
      </c>
      <c r="J3697" t="str">
        <f>IF(AND(C3697=0,I3697="ФЛ"),G3697*H3697,"")</f>
        <v/>
      </c>
      <c r="K3697" t="str">
        <f>IF(AND(C3697&gt;0,E3697="Нет показаний",I3697="ФЛ"),G3697*H3697,"")</f>
        <v/>
      </c>
    </row>
    <row r="3698" spans="1:11" x14ac:dyDescent="0.25">
      <c r="A3698" s="7">
        <v>449871</v>
      </c>
      <c r="B3698" s="7">
        <f>VLOOKUP(A3698,'Лицевые счета'!$A$1:$K$4570,2,0)</f>
        <v>447478</v>
      </c>
      <c r="C3698">
        <f>COUNTIF('ИПУ и ОКПУ'!$A$2:$A$3258,A3698)</f>
        <v>1</v>
      </c>
      <c r="D3698" t="str">
        <f>IF(C3698&gt;0,VLOOKUP(A3698,'ИПУ и ОКПУ'!$A$1:$O$3258,9,0),"")</f>
        <v>Одноставочный</v>
      </c>
      <c r="E3698" t="str">
        <f>IF(C3698&gt;0,IF(VLOOKUP(A3698,'ИПУ и ОКПУ'!$A$1:$O$3258,14,0)="Нет показаний","Нет показаний",""),"")</f>
        <v>Нет показаний</v>
      </c>
      <c r="F3698">
        <f>IF(AND(C3698&gt;0),SUMIF('ИПУ и ОКПУ'!$A$2:$A$3258,A3698,'ИПУ и ОКПУ'!$O$2:$O$3258),"")</f>
        <v>0</v>
      </c>
      <c r="G3698">
        <f>VLOOKUP(A3698,'Лицевые счета'!$A$2:$K$4570,9,0)</f>
        <v>1</v>
      </c>
      <c r="H3698">
        <f>VLOOKUP(A3698,'Лицевые счета'!$A$2:$K$4570,10,0)</f>
        <v>92</v>
      </c>
      <c r="I3698" t="str">
        <f>VLOOKUP(A3698,'Лицевые счета'!$A$2:$K$4570,6,0)</f>
        <v>ФЛ</v>
      </c>
      <c r="J3698" t="str">
        <f>IF(AND(C3698=0,I3698="ФЛ"),G3698*H3698,"")</f>
        <v/>
      </c>
      <c r="K3698">
        <f>IF(AND(C3698&gt;0,E3698="Нет показаний",I3698="ФЛ"),G3698*H3698,"")</f>
        <v>92</v>
      </c>
    </row>
    <row r="3699" spans="1:11" x14ac:dyDescent="0.25">
      <c r="A3699" s="7">
        <v>449928</v>
      </c>
      <c r="B3699" s="7">
        <f>VLOOKUP(A3699,'Лицевые счета'!$A$1:$K$4570,2,0)</f>
        <v>447483</v>
      </c>
      <c r="C3699">
        <f>COUNTIF('ИПУ и ОКПУ'!$A$2:$A$3258,A3699)</f>
        <v>1</v>
      </c>
      <c r="D3699" t="str">
        <f>IF(C3699&gt;0,VLOOKUP(A3699,'ИПУ и ОКПУ'!$A$1:$O$3258,9,0),"")</f>
        <v>Одноставочный</v>
      </c>
      <c r="E3699" t="str">
        <f>IF(C3699&gt;0,IF(VLOOKUP(A3699,'ИПУ и ОКПУ'!$A$1:$O$3258,14,0)="Нет показаний","Нет показаний",""),"")</f>
        <v/>
      </c>
      <c r="F3699">
        <f>IF(AND(C3699&gt;0),SUMIF('ИПУ и ОКПУ'!$A$2:$A$3258,A3699,'ИПУ и ОКПУ'!$O$2:$O$3258),"")</f>
        <v>0</v>
      </c>
      <c r="G3699">
        <f>VLOOKUP(A3699,'Лицевые счета'!$A$2:$K$4570,9,0)</f>
        <v>1</v>
      </c>
      <c r="H3699">
        <f>VLOOKUP(A3699,'Лицевые счета'!$A$2:$K$4570,10,0)</f>
        <v>92</v>
      </c>
      <c r="I3699" t="str">
        <f>VLOOKUP(A3699,'Лицевые счета'!$A$2:$K$4570,6,0)</f>
        <v>ФЛ</v>
      </c>
      <c r="J3699" t="str">
        <f>IF(AND(C3699=0,I3699="ФЛ"),G3699*H3699,"")</f>
        <v/>
      </c>
      <c r="K3699" t="str">
        <f>IF(AND(C3699&gt;0,E3699="Нет показаний",I3699="ФЛ"),G3699*H3699,"")</f>
        <v/>
      </c>
    </row>
    <row r="3700" spans="1:11" x14ac:dyDescent="0.25">
      <c r="A3700" s="7">
        <v>449936</v>
      </c>
      <c r="B3700" s="7">
        <f>VLOOKUP(A3700,'Лицевые счета'!$A$1:$K$4570,2,0)</f>
        <v>447483</v>
      </c>
      <c r="C3700">
        <f>COUNTIF('ИПУ и ОКПУ'!$A$2:$A$3258,A3700)</f>
        <v>1</v>
      </c>
      <c r="D3700" t="str">
        <f>IF(C3700&gt;0,VLOOKUP(A3700,'ИПУ и ОКПУ'!$A$1:$O$3258,9,0),"")</f>
        <v>Одноставочный</v>
      </c>
      <c r="E3700" t="str">
        <f>IF(C3700&gt;0,IF(VLOOKUP(A3700,'ИПУ и ОКПУ'!$A$1:$O$3258,14,0)="Нет показаний","Нет показаний",""),"")</f>
        <v/>
      </c>
      <c r="F3700">
        <f>IF(AND(C3700&gt;0),SUMIF('ИПУ и ОКПУ'!$A$2:$A$3258,A3700,'ИПУ и ОКПУ'!$O$2:$O$3258),"")</f>
        <v>85</v>
      </c>
      <c r="G3700">
        <f>VLOOKUP(A3700,'Лицевые счета'!$A$2:$K$4570,9,0)</f>
        <v>1</v>
      </c>
      <c r="H3700">
        <f>VLOOKUP(A3700,'Лицевые счета'!$A$2:$K$4570,10,0)</f>
        <v>118.7</v>
      </c>
      <c r="I3700" t="str">
        <f>VLOOKUP(A3700,'Лицевые счета'!$A$2:$K$4570,6,0)</f>
        <v>ФЛ</v>
      </c>
      <c r="J3700" t="str">
        <f>IF(AND(C3700=0,I3700="ФЛ"),G3700*H3700,"")</f>
        <v/>
      </c>
      <c r="K3700" t="str">
        <f>IF(AND(C3700&gt;0,E3700="Нет показаний",I3700="ФЛ"),G3700*H3700,"")</f>
        <v/>
      </c>
    </row>
    <row r="3701" spans="1:11" x14ac:dyDescent="0.25">
      <c r="A3701" s="7">
        <v>449942</v>
      </c>
      <c r="B3701" s="7">
        <f>VLOOKUP(A3701,'Лицевые счета'!$A$1:$K$4570,2,0)</f>
        <v>447484</v>
      </c>
      <c r="C3701">
        <f>COUNTIF('ИПУ и ОКПУ'!$A$2:$A$3258,A3701)</f>
        <v>0</v>
      </c>
      <c r="D3701" t="str">
        <f>IF(C3701&gt;0,VLOOKUP(A3701,'ИПУ и ОКПУ'!$A$1:$O$3258,9,0),"")</f>
        <v/>
      </c>
      <c r="E3701" t="str">
        <f>IF(C3701&gt;0,IF(VLOOKUP(A3701,'ИПУ и ОКПУ'!$A$1:$O$3258,14,0)="Нет показаний","Нет показаний",""),"")</f>
        <v/>
      </c>
      <c r="F3701" t="str">
        <f>IF(AND(C3701&gt;0),SUMIF('ИПУ и ОКПУ'!$A$2:$A$3258,A3701,'ИПУ и ОКПУ'!$O$2:$O$3258),"")</f>
        <v/>
      </c>
      <c r="G3701">
        <f>VLOOKUP(A3701,'Лицевые счета'!$A$2:$K$4570,9,0)</f>
        <v>1</v>
      </c>
      <c r="H3701">
        <f>VLOOKUP(A3701,'Лицевые счета'!$A$2:$K$4570,10,0)</f>
        <v>92</v>
      </c>
      <c r="I3701" t="str">
        <f>VLOOKUP(A3701,'Лицевые счета'!$A$2:$K$4570,6,0)</f>
        <v>ФЛ</v>
      </c>
      <c r="J3701">
        <f>IF(AND(C3701=0,I3701="ФЛ"),G3701*H3701,"")</f>
        <v>92</v>
      </c>
      <c r="K3701" t="str">
        <f>IF(AND(C3701&gt;0,E3701="Нет показаний",I3701="ФЛ"),G3701*H3701,"")</f>
        <v/>
      </c>
    </row>
    <row r="3702" spans="1:11" x14ac:dyDescent="0.25">
      <c r="A3702" s="7">
        <v>449943</v>
      </c>
      <c r="B3702" s="7">
        <f>VLOOKUP(A3702,'Лицевые счета'!$A$1:$K$4570,2,0)</f>
        <v>447484</v>
      </c>
      <c r="C3702">
        <f>COUNTIF('ИПУ и ОКПУ'!$A$2:$A$3258,A3702)</f>
        <v>0</v>
      </c>
      <c r="D3702" t="str">
        <f>IF(C3702&gt;0,VLOOKUP(A3702,'ИПУ и ОКПУ'!$A$1:$O$3258,9,0),"")</f>
        <v/>
      </c>
      <c r="E3702" t="str">
        <f>IF(C3702&gt;0,IF(VLOOKUP(A3702,'ИПУ и ОКПУ'!$A$1:$O$3258,14,0)="Нет показаний","Нет показаний",""),"")</f>
        <v/>
      </c>
      <c r="F3702" t="str">
        <f>IF(AND(C3702&gt;0),SUMIF('ИПУ и ОКПУ'!$A$2:$A$3258,A3702,'ИПУ и ОКПУ'!$O$2:$O$3258),"")</f>
        <v/>
      </c>
      <c r="G3702">
        <f>VLOOKUP(A3702,'Лицевые счета'!$A$2:$K$4570,9,0)</f>
        <v>1</v>
      </c>
      <c r="H3702">
        <f>VLOOKUP(A3702,'Лицевые счета'!$A$2:$K$4570,10,0)</f>
        <v>92</v>
      </c>
      <c r="I3702" t="str">
        <f>VLOOKUP(A3702,'Лицевые счета'!$A$2:$K$4570,6,0)</f>
        <v>ФЛ</v>
      </c>
      <c r="J3702">
        <f>IF(AND(C3702=0,I3702="ФЛ"),G3702*H3702,"")</f>
        <v>92</v>
      </c>
      <c r="K3702" t="str">
        <f>IF(AND(C3702&gt;0,E3702="Нет показаний",I3702="ФЛ"),G3702*H3702,"")</f>
        <v/>
      </c>
    </row>
    <row r="3703" spans="1:11" x14ac:dyDescent="0.25">
      <c r="A3703" s="7">
        <v>449949</v>
      </c>
      <c r="B3703" s="7">
        <f>VLOOKUP(A3703,'Лицевые счета'!$A$1:$K$4570,2,0)</f>
        <v>447484</v>
      </c>
      <c r="C3703">
        <f>COUNTIF('ИПУ и ОКПУ'!$A$2:$A$3258,A3703)</f>
        <v>1</v>
      </c>
      <c r="D3703" t="str">
        <f>IF(C3703&gt;0,VLOOKUP(A3703,'ИПУ и ОКПУ'!$A$1:$O$3258,9,0),"")</f>
        <v>Одноставочный</v>
      </c>
      <c r="E3703" t="str">
        <f>IF(C3703&gt;0,IF(VLOOKUP(A3703,'ИПУ и ОКПУ'!$A$1:$O$3258,14,0)="Нет показаний","Нет показаний",""),"")</f>
        <v/>
      </c>
      <c r="F3703">
        <f>IF(AND(C3703&gt;0),SUMIF('ИПУ и ОКПУ'!$A$2:$A$3258,A3703,'ИПУ и ОКПУ'!$O$2:$O$3258),"")</f>
        <v>60</v>
      </c>
      <c r="G3703">
        <f>VLOOKUP(A3703,'Лицевые счета'!$A$2:$K$4570,9,0)</f>
        <v>1</v>
      </c>
      <c r="H3703">
        <f>VLOOKUP(A3703,'Лицевые счета'!$A$2:$K$4570,10,0)</f>
        <v>92</v>
      </c>
      <c r="I3703" t="str">
        <f>VLOOKUP(A3703,'Лицевые счета'!$A$2:$K$4570,6,0)</f>
        <v>ФЛ</v>
      </c>
      <c r="J3703" t="str">
        <f>IF(AND(C3703=0,I3703="ФЛ"),G3703*H3703,"")</f>
        <v/>
      </c>
      <c r="K3703" t="str">
        <f>IF(AND(C3703&gt;0,E3703="Нет показаний",I3703="ФЛ"),G3703*H3703,"")</f>
        <v/>
      </c>
    </row>
    <row r="3704" spans="1:11" x14ac:dyDescent="0.25">
      <c r="A3704" s="7">
        <v>449950</v>
      </c>
      <c r="B3704" s="7">
        <f>VLOOKUP(A3704,'Лицевые счета'!$A$1:$K$4570,2,0)</f>
        <v>447484</v>
      </c>
      <c r="C3704">
        <f>COUNTIF('ИПУ и ОКПУ'!$A$2:$A$3258,A3704)</f>
        <v>0</v>
      </c>
      <c r="D3704" t="str">
        <f>IF(C3704&gt;0,VLOOKUP(A3704,'ИПУ и ОКПУ'!$A$1:$O$3258,9,0),"")</f>
        <v/>
      </c>
      <c r="E3704" t="str">
        <f>IF(C3704&gt;0,IF(VLOOKUP(A3704,'ИПУ и ОКПУ'!$A$1:$O$3258,14,0)="Нет показаний","Нет показаний",""),"")</f>
        <v/>
      </c>
      <c r="F3704" t="str">
        <f>IF(AND(C3704&gt;0),SUMIF('ИПУ и ОКПУ'!$A$2:$A$3258,A3704,'ИПУ и ОКПУ'!$O$2:$O$3258),"")</f>
        <v/>
      </c>
      <c r="G3704">
        <f>VLOOKUP(A3704,'Лицевые счета'!$A$2:$K$4570,9,0)</f>
        <v>1</v>
      </c>
      <c r="H3704">
        <f>VLOOKUP(A3704,'Лицевые счета'!$A$2:$K$4570,10,0)</f>
        <v>92</v>
      </c>
      <c r="I3704" t="str">
        <f>VLOOKUP(A3704,'Лицевые счета'!$A$2:$K$4570,6,0)</f>
        <v>ФЛ</v>
      </c>
      <c r="J3704">
        <f>IF(AND(C3704=0,I3704="ФЛ"),G3704*H3704,"")</f>
        <v>92</v>
      </c>
      <c r="K3704" t="str">
        <f>IF(AND(C3704&gt;0,E3704="Нет показаний",I3704="ФЛ"),G3704*H3704,"")</f>
        <v/>
      </c>
    </row>
    <row r="3705" spans="1:11" x14ac:dyDescent="0.25">
      <c r="A3705" s="7">
        <v>449952</v>
      </c>
      <c r="B3705" s="7">
        <f>VLOOKUP(A3705,'Лицевые счета'!$A$1:$K$4570,2,0)</f>
        <v>447484</v>
      </c>
      <c r="C3705">
        <f>COUNTIF('ИПУ и ОКПУ'!$A$2:$A$3258,A3705)</f>
        <v>0</v>
      </c>
      <c r="D3705" t="str">
        <f>IF(C3705&gt;0,VLOOKUP(A3705,'ИПУ и ОКПУ'!$A$1:$O$3258,9,0),"")</f>
        <v/>
      </c>
      <c r="E3705" t="str">
        <f>IF(C3705&gt;0,IF(VLOOKUP(A3705,'ИПУ и ОКПУ'!$A$1:$O$3258,14,0)="Нет показаний","Нет показаний",""),"")</f>
        <v/>
      </c>
      <c r="F3705" t="str">
        <f>IF(AND(C3705&gt;0),SUMIF('ИПУ и ОКПУ'!$A$2:$A$3258,A3705,'ИПУ и ОКПУ'!$O$2:$O$3258),"")</f>
        <v/>
      </c>
      <c r="G3705">
        <f>VLOOKUP(A3705,'Лицевые счета'!$A$2:$K$4570,9,0)</f>
        <v>1</v>
      </c>
      <c r="H3705">
        <f>VLOOKUP(A3705,'Лицевые счета'!$A$2:$K$4570,10,0)</f>
        <v>118.7</v>
      </c>
      <c r="I3705" t="str">
        <f>VLOOKUP(A3705,'Лицевые счета'!$A$2:$K$4570,6,0)</f>
        <v>ФЛ</v>
      </c>
      <c r="J3705">
        <f>IF(AND(C3705=0,I3705="ФЛ"),G3705*H3705,"")</f>
        <v>118.7</v>
      </c>
      <c r="K3705" t="str">
        <f>IF(AND(C3705&gt;0,E3705="Нет показаний",I3705="ФЛ"),G3705*H3705,"")</f>
        <v/>
      </c>
    </row>
    <row r="3706" spans="1:11" x14ac:dyDescent="0.25">
      <c r="A3706" s="7">
        <v>449955</v>
      </c>
      <c r="B3706" s="7">
        <f>VLOOKUP(A3706,'Лицевые счета'!$A$1:$K$4570,2,0)</f>
        <v>447484</v>
      </c>
      <c r="C3706">
        <f>COUNTIF('ИПУ и ОКПУ'!$A$2:$A$3258,A3706)</f>
        <v>0</v>
      </c>
      <c r="D3706" t="str">
        <f>IF(C3706&gt;0,VLOOKUP(A3706,'ИПУ и ОКПУ'!$A$1:$O$3258,9,0),"")</f>
        <v/>
      </c>
      <c r="E3706" t="str">
        <f>IF(C3706&gt;0,IF(VLOOKUP(A3706,'ИПУ и ОКПУ'!$A$1:$O$3258,14,0)="Нет показаний","Нет показаний",""),"")</f>
        <v/>
      </c>
      <c r="F3706" t="str">
        <f>IF(AND(C3706&gt;0),SUMIF('ИПУ и ОКПУ'!$A$2:$A$3258,A3706,'ИПУ и ОКПУ'!$O$2:$O$3258),"")</f>
        <v/>
      </c>
      <c r="G3706">
        <f>VLOOKUP(A3706,'Лицевые счета'!$A$2:$K$4570,9,0)</f>
        <v>1</v>
      </c>
      <c r="H3706">
        <f>VLOOKUP(A3706,'Лицевые счета'!$A$2:$K$4570,10,0)</f>
        <v>92</v>
      </c>
      <c r="I3706" t="str">
        <f>VLOOKUP(A3706,'Лицевые счета'!$A$2:$K$4570,6,0)</f>
        <v>ФЛ</v>
      </c>
      <c r="J3706">
        <f>IF(AND(C3706=0,I3706="ФЛ"),G3706*H3706,"")</f>
        <v>92</v>
      </c>
      <c r="K3706" t="str">
        <f>IF(AND(C3706&gt;0,E3706="Нет показаний",I3706="ФЛ"),G3706*H3706,"")</f>
        <v/>
      </c>
    </row>
    <row r="3707" spans="1:11" x14ac:dyDescent="0.25">
      <c r="A3707" s="7">
        <v>449958</v>
      </c>
      <c r="B3707" s="7">
        <f>VLOOKUP(A3707,'Лицевые счета'!$A$1:$K$4570,2,0)</f>
        <v>447484</v>
      </c>
      <c r="C3707">
        <f>COUNTIF('ИПУ и ОКПУ'!$A$2:$A$3258,A3707)</f>
        <v>0</v>
      </c>
      <c r="D3707" t="str">
        <f>IF(C3707&gt;0,VLOOKUP(A3707,'ИПУ и ОКПУ'!$A$1:$O$3258,9,0),"")</f>
        <v/>
      </c>
      <c r="E3707" t="str">
        <f>IF(C3707&gt;0,IF(VLOOKUP(A3707,'ИПУ и ОКПУ'!$A$1:$O$3258,14,0)="Нет показаний","Нет показаний",""),"")</f>
        <v/>
      </c>
      <c r="F3707" t="str">
        <f>IF(AND(C3707&gt;0),SUMIF('ИПУ и ОКПУ'!$A$2:$A$3258,A3707,'ИПУ и ОКПУ'!$O$2:$O$3258),"")</f>
        <v/>
      </c>
      <c r="G3707">
        <f>VLOOKUP(A3707,'Лицевые счета'!$A$2:$K$4570,9,0)</f>
        <v>1</v>
      </c>
      <c r="H3707">
        <f>VLOOKUP(A3707,'Лицевые счета'!$A$2:$K$4570,10,0)</f>
        <v>92</v>
      </c>
      <c r="I3707" t="str">
        <f>VLOOKUP(A3707,'Лицевые счета'!$A$2:$K$4570,6,0)</f>
        <v>ФЛ</v>
      </c>
      <c r="J3707">
        <f>IF(AND(C3707=0,I3707="ФЛ"),G3707*H3707,"")</f>
        <v>92</v>
      </c>
      <c r="K3707" t="str">
        <f>IF(AND(C3707&gt;0,E3707="Нет показаний",I3707="ФЛ"),G3707*H3707,"")</f>
        <v/>
      </c>
    </row>
    <row r="3708" spans="1:11" x14ac:dyDescent="0.25">
      <c r="A3708" s="7">
        <v>449960</v>
      </c>
      <c r="B3708" s="7">
        <f>VLOOKUP(A3708,'Лицевые счета'!$A$1:$K$4570,2,0)</f>
        <v>447485</v>
      </c>
      <c r="C3708">
        <f>COUNTIF('ИПУ и ОКПУ'!$A$2:$A$3258,A3708)</f>
        <v>0</v>
      </c>
      <c r="D3708" t="str">
        <f>IF(C3708&gt;0,VLOOKUP(A3708,'ИПУ и ОКПУ'!$A$1:$O$3258,9,0),"")</f>
        <v/>
      </c>
      <c r="E3708" t="str">
        <f>IF(C3708&gt;0,IF(VLOOKUP(A3708,'ИПУ и ОКПУ'!$A$1:$O$3258,14,0)="Нет показаний","Нет показаний",""),"")</f>
        <v/>
      </c>
      <c r="F3708" t="str">
        <f>IF(AND(C3708&gt;0),SUMIF('ИПУ и ОКПУ'!$A$2:$A$3258,A3708,'ИПУ и ОКПУ'!$O$2:$O$3258),"")</f>
        <v/>
      </c>
      <c r="G3708">
        <f>VLOOKUP(A3708,'Лицевые счета'!$A$2:$K$4570,9,0)</f>
        <v>1</v>
      </c>
      <c r="H3708">
        <f>VLOOKUP(A3708,'Лицевые счета'!$A$2:$K$4570,10,0)</f>
        <v>92</v>
      </c>
      <c r="I3708" t="str">
        <f>VLOOKUP(A3708,'Лицевые счета'!$A$2:$K$4570,6,0)</f>
        <v>ФЛ</v>
      </c>
      <c r="J3708">
        <f>IF(AND(C3708=0,I3708="ФЛ"),G3708*H3708,"")</f>
        <v>92</v>
      </c>
      <c r="K3708" t="str">
        <f>IF(AND(C3708&gt;0,E3708="Нет показаний",I3708="ФЛ"),G3708*H3708,"")</f>
        <v/>
      </c>
    </row>
    <row r="3709" spans="1:11" x14ac:dyDescent="0.25">
      <c r="A3709" s="7">
        <v>449961</v>
      </c>
      <c r="B3709" s="7">
        <f>VLOOKUP(A3709,'Лицевые счета'!$A$1:$K$4570,2,0)</f>
        <v>447485</v>
      </c>
      <c r="C3709">
        <f>COUNTIF('ИПУ и ОКПУ'!$A$2:$A$3258,A3709)</f>
        <v>0</v>
      </c>
      <c r="D3709" t="str">
        <f>IF(C3709&gt;0,VLOOKUP(A3709,'ИПУ и ОКПУ'!$A$1:$O$3258,9,0),"")</f>
        <v/>
      </c>
      <c r="E3709" t="str">
        <f>IF(C3709&gt;0,IF(VLOOKUP(A3709,'ИПУ и ОКПУ'!$A$1:$O$3258,14,0)="Нет показаний","Нет показаний",""),"")</f>
        <v/>
      </c>
      <c r="F3709" t="str">
        <f>IF(AND(C3709&gt;0),SUMIF('ИПУ и ОКПУ'!$A$2:$A$3258,A3709,'ИПУ и ОКПУ'!$O$2:$O$3258),"")</f>
        <v/>
      </c>
      <c r="G3709">
        <f>VLOOKUP(A3709,'Лицевые счета'!$A$2:$K$4570,9,0)</f>
        <v>1</v>
      </c>
      <c r="H3709">
        <f>VLOOKUP(A3709,'Лицевые счета'!$A$2:$K$4570,10,0)</f>
        <v>92</v>
      </c>
      <c r="I3709" t="str">
        <f>VLOOKUP(A3709,'Лицевые счета'!$A$2:$K$4570,6,0)</f>
        <v>ФЛ</v>
      </c>
      <c r="J3709">
        <f>IF(AND(C3709=0,I3709="ФЛ"),G3709*H3709,"")</f>
        <v>92</v>
      </c>
      <c r="K3709" t="str">
        <f>IF(AND(C3709&gt;0,E3709="Нет показаний",I3709="ФЛ"),G3709*H3709,"")</f>
        <v/>
      </c>
    </row>
    <row r="3710" spans="1:11" x14ac:dyDescent="0.25">
      <c r="A3710" s="7">
        <v>449962</v>
      </c>
      <c r="B3710" s="7">
        <f>VLOOKUP(A3710,'Лицевые счета'!$A$1:$K$4570,2,0)</f>
        <v>447485</v>
      </c>
      <c r="C3710">
        <f>COUNTIF('ИПУ и ОКПУ'!$A$2:$A$3258,A3710)</f>
        <v>0</v>
      </c>
      <c r="D3710" t="str">
        <f>IF(C3710&gt;0,VLOOKUP(A3710,'ИПУ и ОКПУ'!$A$1:$O$3258,9,0),"")</f>
        <v/>
      </c>
      <c r="E3710" t="str">
        <f>IF(C3710&gt;0,IF(VLOOKUP(A3710,'ИПУ и ОКПУ'!$A$1:$O$3258,14,0)="Нет показаний","Нет показаний",""),"")</f>
        <v/>
      </c>
      <c r="F3710" t="str">
        <f>IF(AND(C3710&gt;0),SUMIF('ИПУ и ОКПУ'!$A$2:$A$3258,A3710,'ИПУ и ОКПУ'!$O$2:$O$3258),"")</f>
        <v/>
      </c>
      <c r="G3710">
        <f>VLOOKUP(A3710,'Лицевые счета'!$A$2:$K$4570,9,0)</f>
        <v>1</v>
      </c>
      <c r="H3710">
        <f>VLOOKUP(A3710,'Лицевые счета'!$A$2:$K$4570,10,0)</f>
        <v>92</v>
      </c>
      <c r="I3710" t="str">
        <f>VLOOKUP(A3710,'Лицевые счета'!$A$2:$K$4570,6,0)</f>
        <v>ФЛ</v>
      </c>
      <c r="J3710">
        <f>IF(AND(C3710=0,I3710="ФЛ"),G3710*H3710,"")</f>
        <v>92</v>
      </c>
      <c r="K3710" t="str">
        <f>IF(AND(C3710&gt;0,E3710="Нет показаний",I3710="ФЛ"),G3710*H3710,"")</f>
        <v/>
      </c>
    </row>
    <row r="3711" spans="1:11" x14ac:dyDescent="0.25">
      <c r="A3711" s="7">
        <v>449973</v>
      </c>
      <c r="B3711" s="7">
        <f>VLOOKUP(A3711,'Лицевые счета'!$A$1:$K$4570,2,0)</f>
        <v>447485</v>
      </c>
      <c r="C3711">
        <f>COUNTIF('ИПУ и ОКПУ'!$A$2:$A$3258,A3711)</f>
        <v>1</v>
      </c>
      <c r="D3711" t="str">
        <f>IF(C3711&gt;0,VLOOKUP(A3711,'ИПУ и ОКПУ'!$A$1:$O$3258,9,0),"")</f>
        <v>Одноставочный</v>
      </c>
      <c r="E3711" t="str">
        <f>IF(C3711&gt;0,IF(VLOOKUP(A3711,'ИПУ и ОКПУ'!$A$1:$O$3258,14,0)="Нет показаний","Нет показаний",""),"")</f>
        <v/>
      </c>
      <c r="F3711">
        <f>IF(AND(C3711&gt;0),SUMIF('ИПУ и ОКПУ'!$A$2:$A$3258,A3711,'ИПУ и ОКПУ'!$O$2:$O$3258),"")</f>
        <v>0</v>
      </c>
      <c r="G3711">
        <f>VLOOKUP(A3711,'Лицевые счета'!$A$2:$K$4570,9,0)</f>
        <v>1</v>
      </c>
      <c r="H3711">
        <f>VLOOKUP(A3711,'Лицевые счета'!$A$2:$K$4570,10,0)</f>
        <v>92</v>
      </c>
      <c r="I3711" t="str">
        <f>VLOOKUP(A3711,'Лицевые счета'!$A$2:$K$4570,6,0)</f>
        <v>ФЛ</v>
      </c>
      <c r="J3711" t="str">
        <f>IF(AND(C3711=0,I3711="ФЛ"),G3711*H3711,"")</f>
        <v/>
      </c>
      <c r="K3711" t="str">
        <f>IF(AND(C3711&gt;0,E3711="Нет показаний",I3711="ФЛ"),G3711*H3711,"")</f>
        <v/>
      </c>
    </row>
    <row r="3712" spans="1:11" x14ac:dyDescent="0.25">
      <c r="A3712" s="7">
        <v>449978</v>
      </c>
      <c r="B3712" s="7">
        <f>VLOOKUP(A3712,'Лицевые счета'!$A$1:$K$4570,2,0)</f>
        <v>447485</v>
      </c>
      <c r="C3712">
        <f>COUNTIF('ИПУ и ОКПУ'!$A$2:$A$3258,A3712)</f>
        <v>1</v>
      </c>
      <c r="D3712" t="str">
        <f>IF(C3712&gt;0,VLOOKUP(A3712,'ИПУ и ОКПУ'!$A$1:$O$3258,9,0),"")</f>
        <v>Одноставочный</v>
      </c>
      <c r="E3712" t="str">
        <f>IF(C3712&gt;0,IF(VLOOKUP(A3712,'ИПУ и ОКПУ'!$A$1:$O$3258,14,0)="Нет показаний","Нет показаний",""),"")</f>
        <v/>
      </c>
      <c r="F3712">
        <f>IF(AND(C3712&gt;0),SUMIF('ИПУ и ОКПУ'!$A$2:$A$3258,A3712,'ИПУ и ОКПУ'!$O$2:$O$3258),"")</f>
        <v>1</v>
      </c>
      <c r="G3712">
        <f>VLOOKUP(A3712,'Лицевые счета'!$A$2:$K$4570,9,0)</f>
        <v>1</v>
      </c>
      <c r="H3712">
        <f>VLOOKUP(A3712,'Лицевые счета'!$A$2:$K$4570,10,0)</f>
        <v>92</v>
      </c>
      <c r="I3712" t="str">
        <f>VLOOKUP(A3712,'Лицевые счета'!$A$2:$K$4570,6,0)</f>
        <v>ФЛ</v>
      </c>
      <c r="J3712" t="str">
        <f>IF(AND(C3712=0,I3712="ФЛ"),G3712*H3712,"")</f>
        <v/>
      </c>
      <c r="K3712" t="str">
        <f>IF(AND(C3712&gt;0,E3712="Нет показаний",I3712="ФЛ"),G3712*H3712,"")</f>
        <v/>
      </c>
    </row>
    <row r="3713" spans="1:11" x14ac:dyDescent="0.25">
      <c r="A3713" s="7">
        <v>449980</v>
      </c>
      <c r="B3713" s="7">
        <f>VLOOKUP(A3713,'Лицевые счета'!$A$1:$K$4570,2,0)</f>
        <v>447486</v>
      </c>
      <c r="C3713">
        <f>COUNTIF('ИПУ и ОКПУ'!$A$2:$A$3258,A3713)</f>
        <v>1</v>
      </c>
      <c r="D3713" t="str">
        <f>IF(C3713&gt;0,VLOOKUP(A3713,'ИПУ и ОКПУ'!$A$1:$O$3258,9,0),"")</f>
        <v>Одноставочный</v>
      </c>
      <c r="E3713" t="str">
        <f>IF(C3713&gt;0,IF(VLOOKUP(A3713,'ИПУ и ОКПУ'!$A$1:$O$3258,14,0)="Нет показаний","Нет показаний",""),"")</f>
        <v/>
      </c>
      <c r="F3713">
        <f>IF(AND(C3713&gt;0),SUMIF('ИПУ и ОКПУ'!$A$2:$A$3258,A3713,'ИПУ и ОКПУ'!$O$2:$O$3258),"")</f>
        <v>-8</v>
      </c>
      <c r="G3713">
        <f>VLOOKUP(A3713,'Лицевые счета'!$A$2:$K$4570,9,0)</f>
        <v>1</v>
      </c>
      <c r="H3713">
        <f>VLOOKUP(A3713,'Лицевые счета'!$A$2:$K$4570,10,0)</f>
        <v>118.7</v>
      </c>
      <c r="I3713" t="str">
        <f>VLOOKUP(A3713,'Лицевые счета'!$A$2:$K$4570,6,0)</f>
        <v>ФЛ</v>
      </c>
      <c r="J3713" t="str">
        <f>IF(AND(C3713=0,I3713="ФЛ"),G3713*H3713,"")</f>
        <v/>
      </c>
      <c r="K3713" t="str">
        <f>IF(AND(C3713&gt;0,E3713="Нет показаний",I3713="ФЛ"),G3713*H3713,"")</f>
        <v/>
      </c>
    </row>
    <row r="3714" spans="1:11" x14ac:dyDescent="0.25">
      <c r="A3714" s="7">
        <v>449987</v>
      </c>
      <c r="B3714" s="7">
        <f>VLOOKUP(A3714,'Лицевые счета'!$A$1:$K$4570,2,0)</f>
        <v>447486</v>
      </c>
      <c r="C3714">
        <f>COUNTIF('ИПУ и ОКПУ'!$A$2:$A$3258,A3714)</f>
        <v>0</v>
      </c>
      <c r="D3714" t="str">
        <f>IF(C3714&gt;0,VLOOKUP(A3714,'ИПУ и ОКПУ'!$A$1:$O$3258,9,0),"")</f>
        <v/>
      </c>
      <c r="E3714" t="str">
        <f>IF(C3714&gt;0,IF(VLOOKUP(A3714,'ИПУ и ОКПУ'!$A$1:$O$3258,14,0)="Нет показаний","Нет показаний",""),"")</f>
        <v/>
      </c>
      <c r="F3714" t="str">
        <f>IF(AND(C3714&gt;0),SUMIF('ИПУ и ОКПУ'!$A$2:$A$3258,A3714,'ИПУ и ОКПУ'!$O$2:$O$3258),"")</f>
        <v/>
      </c>
      <c r="G3714">
        <f>VLOOKUP(A3714,'Лицевые счета'!$A$2:$K$4570,9,0)</f>
        <v>1</v>
      </c>
      <c r="H3714">
        <f>VLOOKUP(A3714,'Лицевые счета'!$A$2:$K$4570,10,0)</f>
        <v>92</v>
      </c>
      <c r="I3714" t="str">
        <f>VLOOKUP(A3714,'Лицевые счета'!$A$2:$K$4570,6,0)</f>
        <v>ФЛ</v>
      </c>
      <c r="J3714">
        <f>IF(AND(C3714=0,I3714="ФЛ"),G3714*H3714,"")</f>
        <v>92</v>
      </c>
      <c r="K3714" t="str">
        <f>IF(AND(C3714&gt;0,E3714="Нет показаний",I3714="ФЛ"),G3714*H3714,"")</f>
        <v/>
      </c>
    </row>
    <row r="3715" spans="1:11" x14ac:dyDescent="0.25">
      <c r="A3715" s="7">
        <v>449988</v>
      </c>
      <c r="B3715" s="7">
        <f>VLOOKUP(A3715,'Лицевые счета'!$A$1:$K$4570,2,0)</f>
        <v>447486</v>
      </c>
      <c r="C3715">
        <f>COUNTIF('ИПУ и ОКПУ'!$A$2:$A$3258,A3715)</f>
        <v>0</v>
      </c>
      <c r="D3715" t="str">
        <f>IF(C3715&gt;0,VLOOKUP(A3715,'ИПУ и ОКПУ'!$A$1:$O$3258,9,0),"")</f>
        <v/>
      </c>
      <c r="E3715" t="str">
        <f>IF(C3715&gt;0,IF(VLOOKUP(A3715,'ИПУ и ОКПУ'!$A$1:$O$3258,14,0)="Нет показаний","Нет показаний",""),"")</f>
        <v/>
      </c>
      <c r="F3715" t="str">
        <f>IF(AND(C3715&gt;0),SUMIF('ИПУ и ОКПУ'!$A$2:$A$3258,A3715,'ИПУ и ОКПУ'!$O$2:$O$3258),"")</f>
        <v/>
      </c>
      <c r="G3715">
        <f>VLOOKUP(A3715,'Лицевые счета'!$A$2:$K$4570,9,0)</f>
        <v>1</v>
      </c>
      <c r="H3715">
        <f>VLOOKUP(A3715,'Лицевые счета'!$A$2:$K$4570,10,0)</f>
        <v>92</v>
      </c>
      <c r="I3715" t="str">
        <f>VLOOKUP(A3715,'Лицевые счета'!$A$2:$K$4570,6,0)</f>
        <v>ФЛ</v>
      </c>
      <c r="J3715">
        <f>IF(AND(C3715=0,I3715="ФЛ"),G3715*H3715,"")</f>
        <v>92</v>
      </c>
      <c r="K3715" t="str">
        <f>IF(AND(C3715&gt;0,E3715="Нет показаний",I3715="ФЛ"),G3715*H3715,"")</f>
        <v/>
      </c>
    </row>
    <row r="3716" spans="1:11" x14ac:dyDescent="0.25">
      <c r="A3716" s="7">
        <v>450009</v>
      </c>
      <c r="B3716" s="7">
        <f>VLOOKUP(A3716,'Лицевые счета'!$A$1:$K$4570,2,0)</f>
        <v>447487</v>
      </c>
      <c r="C3716">
        <f>COUNTIF('ИПУ и ОКПУ'!$A$2:$A$3258,A3716)</f>
        <v>0</v>
      </c>
      <c r="D3716" t="str">
        <f>IF(C3716&gt;0,VLOOKUP(A3716,'ИПУ и ОКПУ'!$A$1:$O$3258,9,0),"")</f>
        <v/>
      </c>
      <c r="E3716" t="str">
        <f>IF(C3716&gt;0,IF(VLOOKUP(A3716,'ИПУ и ОКПУ'!$A$1:$O$3258,14,0)="Нет показаний","Нет показаний",""),"")</f>
        <v/>
      </c>
      <c r="F3716" t="str">
        <f>IF(AND(C3716&gt;0),SUMIF('ИПУ и ОКПУ'!$A$2:$A$3258,A3716,'ИПУ и ОКПУ'!$O$2:$O$3258),"")</f>
        <v/>
      </c>
      <c r="G3716">
        <f>VLOOKUP(A3716,'Лицевые счета'!$A$2:$K$4570,9,0)</f>
        <v>1</v>
      </c>
      <c r="H3716">
        <f>VLOOKUP(A3716,'Лицевые счета'!$A$2:$K$4570,10,0)</f>
        <v>92</v>
      </c>
      <c r="I3716" t="str">
        <f>VLOOKUP(A3716,'Лицевые счета'!$A$2:$K$4570,6,0)</f>
        <v>ФЛ</v>
      </c>
      <c r="J3716">
        <f>IF(AND(C3716=0,I3716="ФЛ"),G3716*H3716,"")</f>
        <v>92</v>
      </c>
      <c r="K3716" t="str">
        <f>IF(AND(C3716&gt;0,E3716="Нет показаний",I3716="ФЛ"),G3716*H3716,"")</f>
        <v/>
      </c>
    </row>
    <row r="3717" spans="1:11" x14ac:dyDescent="0.25">
      <c r="A3717" s="7">
        <v>450010</v>
      </c>
      <c r="B3717" s="7">
        <f>VLOOKUP(A3717,'Лицевые счета'!$A$1:$K$4570,2,0)</f>
        <v>447487</v>
      </c>
      <c r="C3717">
        <f>COUNTIF('ИПУ и ОКПУ'!$A$2:$A$3258,A3717)</f>
        <v>1</v>
      </c>
      <c r="D3717" t="str">
        <f>IF(C3717&gt;0,VLOOKUP(A3717,'ИПУ и ОКПУ'!$A$1:$O$3258,9,0),"")</f>
        <v>Одноставочный</v>
      </c>
      <c r="E3717" t="str">
        <f>IF(C3717&gt;0,IF(VLOOKUP(A3717,'ИПУ и ОКПУ'!$A$1:$O$3258,14,0)="Нет показаний","Нет показаний",""),"")</f>
        <v>Нет показаний</v>
      </c>
      <c r="F3717">
        <f>IF(AND(C3717&gt;0),SUMIF('ИПУ и ОКПУ'!$A$2:$A$3258,A3717,'ИПУ и ОКПУ'!$O$2:$O$3258),"")</f>
        <v>0</v>
      </c>
      <c r="G3717">
        <f>VLOOKUP(A3717,'Лицевые счета'!$A$2:$K$4570,9,0)</f>
        <v>1</v>
      </c>
      <c r="H3717">
        <f>VLOOKUP(A3717,'Лицевые счета'!$A$2:$K$4570,10,0)</f>
        <v>92</v>
      </c>
      <c r="I3717" t="str">
        <f>VLOOKUP(A3717,'Лицевые счета'!$A$2:$K$4570,6,0)</f>
        <v>ФЛ</v>
      </c>
      <c r="J3717" t="str">
        <f>IF(AND(C3717=0,I3717="ФЛ"),G3717*H3717,"")</f>
        <v/>
      </c>
      <c r="K3717">
        <f>IF(AND(C3717&gt;0,E3717="Нет показаний",I3717="ФЛ"),G3717*H3717,"")</f>
        <v>92</v>
      </c>
    </row>
    <row r="3718" spans="1:11" x14ac:dyDescent="0.25">
      <c r="A3718" s="7">
        <v>450011</v>
      </c>
      <c r="B3718" s="7">
        <f>VLOOKUP(A3718,'Лицевые счета'!$A$1:$K$4570,2,0)</f>
        <v>447487</v>
      </c>
      <c r="C3718">
        <f>COUNTIF('ИПУ и ОКПУ'!$A$2:$A$3258,A3718)</f>
        <v>1</v>
      </c>
      <c r="D3718" t="str">
        <f>IF(C3718&gt;0,VLOOKUP(A3718,'ИПУ и ОКПУ'!$A$1:$O$3258,9,0),"")</f>
        <v>Одноставочный</v>
      </c>
      <c r="E3718" t="str">
        <f>IF(C3718&gt;0,IF(VLOOKUP(A3718,'ИПУ и ОКПУ'!$A$1:$O$3258,14,0)="Нет показаний","Нет показаний",""),"")</f>
        <v/>
      </c>
      <c r="F3718">
        <f>IF(AND(C3718&gt;0),SUMIF('ИПУ и ОКПУ'!$A$2:$A$3258,A3718,'ИПУ и ОКПУ'!$O$2:$O$3258),"")</f>
        <v>165</v>
      </c>
      <c r="G3718">
        <f>VLOOKUP(A3718,'Лицевые счета'!$A$2:$K$4570,9,0)</f>
        <v>1</v>
      </c>
      <c r="H3718">
        <f>VLOOKUP(A3718,'Лицевые счета'!$A$2:$K$4570,10,0)</f>
        <v>92</v>
      </c>
      <c r="I3718" t="str">
        <f>VLOOKUP(A3718,'Лицевые счета'!$A$2:$K$4570,6,0)</f>
        <v>ФЛ</v>
      </c>
      <c r="J3718" t="str">
        <f>IF(AND(C3718=0,I3718="ФЛ"),G3718*H3718,"")</f>
        <v/>
      </c>
      <c r="K3718" t="str">
        <f>IF(AND(C3718&gt;0,E3718="Нет показаний",I3718="ФЛ"),G3718*H3718,"")</f>
        <v/>
      </c>
    </row>
    <row r="3719" spans="1:11" x14ac:dyDescent="0.25">
      <c r="A3719" s="7">
        <v>450013</v>
      </c>
      <c r="B3719" s="7">
        <f>VLOOKUP(A3719,'Лицевые счета'!$A$1:$K$4570,2,0)</f>
        <v>447487</v>
      </c>
      <c r="C3719">
        <f>COUNTIF('ИПУ и ОКПУ'!$A$2:$A$3258,A3719)</f>
        <v>1</v>
      </c>
      <c r="D3719" t="str">
        <f>IF(C3719&gt;0,VLOOKUP(A3719,'ИПУ и ОКПУ'!$A$1:$O$3258,9,0),"")</f>
        <v>Одноставочный</v>
      </c>
      <c r="E3719" t="str">
        <f>IF(C3719&gt;0,IF(VLOOKUP(A3719,'ИПУ и ОКПУ'!$A$1:$O$3258,14,0)="Нет показаний","Нет показаний",""),"")</f>
        <v>Нет показаний</v>
      </c>
      <c r="F3719">
        <f>IF(AND(C3719&gt;0),SUMIF('ИПУ и ОКПУ'!$A$2:$A$3258,A3719,'ИПУ и ОКПУ'!$O$2:$O$3258),"")</f>
        <v>0</v>
      </c>
      <c r="G3719">
        <f>VLOOKUP(A3719,'Лицевые счета'!$A$2:$K$4570,9,0)</f>
        <v>1</v>
      </c>
      <c r="H3719">
        <f>VLOOKUP(A3719,'Лицевые счета'!$A$2:$K$4570,10,0)</f>
        <v>118.7</v>
      </c>
      <c r="I3719" t="str">
        <f>VLOOKUP(A3719,'Лицевые счета'!$A$2:$K$4570,6,0)</f>
        <v>ФЛ</v>
      </c>
      <c r="J3719" t="str">
        <f>IF(AND(C3719=0,I3719="ФЛ"),G3719*H3719,"")</f>
        <v/>
      </c>
      <c r="K3719">
        <f>IF(AND(C3719&gt;0,E3719="Нет показаний",I3719="ФЛ"),G3719*H3719,"")</f>
        <v>118.7</v>
      </c>
    </row>
    <row r="3720" spans="1:11" x14ac:dyDescent="0.25">
      <c r="A3720" s="7">
        <v>450035</v>
      </c>
      <c r="B3720" s="7">
        <f>VLOOKUP(A3720,'Лицевые счета'!$A$1:$K$4570,2,0)</f>
        <v>447489</v>
      </c>
      <c r="C3720">
        <f>COUNTIF('ИПУ и ОКПУ'!$A$2:$A$3258,A3720)</f>
        <v>1</v>
      </c>
      <c r="D3720" t="str">
        <f>IF(C3720&gt;0,VLOOKUP(A3720,'ИПУ и ОКПУ'!$A$1:$O$3258,9,0),"")</f>
        <v>Одноставочный</v>
      </c>
      <c r="E3720" t="str">
        <f>IF(C3720&gt;0,IF(VLOOKUP(A3720,'ИПУ и ОКПУ'!$A$1:$O$3258,14,0)="Нет показаний","Нет показаний",""),"")</f>
        <v/>
      </c>
      <c r="F3720">
        <f>IF(AND(C3720&gt;0),SUMIF('ИПУ и ОКПУ'!$A$2:$A$3258,A3720,'ИПУ и ОКПУ'!$O$2:$O$3258),"")</f>
        <v>33.333333333333336</v>
      </c>
      <c r="G3720">
        <f>VLOOKUP(A3720,'Лицевые счета'!$A$2:$K$4570,9,0)</f>
        <v>1</v>
      </c>
      <c r="H3720">
        <f>VLOOKUP(A3720,'Лицевые счета'!$A$2:$K$4570,10,0)</f>
        <v>92</v>
      </c>
      <c r="I3720" t="str">
        <f>VLOOKUP(A3720,'Лицевые счета'!$A$2:$K$4570,6,0)</f>
        <v>ФЛ</v>
      </c>
      <c r="J3720" t="str">
        <f>IF(AND(C3720=0,I3720="ФЛ"),G3720*H3720,"")</f>
        <v/>
      </c>
      <c r="K3720" t="str">
        <f>IF(AND(C3720&gt;0,E3720="Нет показаний",I3720="ФЛ"),G3720*H3720,"")</f>
        <v/>
      </c>
    </row>
    <row r="3721" spans="1:11" x14ac:dyDescent="0.25">
      <c r="A3721" s="7">
        <v>450045</v>
      </c>
      <c r="B3721" s="7">
        <f>VLOOKUP(A3721,'Лицевые счета'!$A$1:$K$4570,2,0)</f>
        <v>447489</v>
      </c>
      <c r="C3721">
        <f>COUNTIF('ИПУ и ОКПУ'!$A$2:$A$3258,A3721)</f>
        <v>0</v>
      </c>
      <c r="D3721" t="str">
        <f>IF(C3721&gt;0,VLOOKUP(A3721,'ИПУ и ОКПУ'!$A$1:$O$3258,9,0),"")</f>
        <v/>
      </c>
      <c r="E3721" t="str">
        <f>IF(C3721&gt;0,IF(VLOOKUP(A3721,'ИПУ и ОКПУ'!$A$1:$O$3258,14,0)="Нет показаний","Нет показаний",""),"")</f>
        <v/>
      </c>
      <c r="F3721" t="str">
        <f>IF(AND(C3721&gt;0),SUMIF('ИПУ и ОКПУ'!$A$2:$A$3258,A3721,'ИПУ и ОКПУ'!$O$2:$O$3258),"")</f>
        <v/>
      </c>
      <c r="G3721">
        <f>VLOOKUP(A3721,'Лицевые счета'!$A$2:$K$4570,9,0)</f>
        <v>1</v>
      </c>
      <c r="H3721">
        <f>VLOOKUP(A3721,'Лицевые счета'!$A$2:$K$4570,10,0)</f>
        <v>118.7</v>
      </c>
      <c r="I3721" t="str">
        <f>VLOOKUP(A3721,'Лицевые счета'!$A$2:$K$4570,6,0)</f>
        <v>ФЛ</v>
      </c>
      <c r="J3721">
        <f>IF(AND(C3721=0,I3721="ФЛ"),G3721*H3721,"")</f>
        <v>118.7</v>
      </c>
      <c r="K3721" t="str">
        <f>IF(AND(C3721&gt;0,E3721="Нет показаний",I3721="ФЛ"),G3721*H3721,"")</f>
        <v/>
      </c>
    </row>
    <row r="3722" spans="1:11" x14ac:dyDescent="0.25">
      <c r="A3722" s="7">
        <v>450047</v>
      </c>
      <c r="B3722" s="7">
        <f>VLOOKUP(A3722,'Лицевые счета'!$A$1:$K$4570,2,0)</f>
        <v>447489</v>
      </c>
      <c r="C3722">
        <f>COUNTIF('ИПУ и ОКПУ'!$A$2:$A$3258,A3722)</f>
        <v>1</v>
      </c>
      <c r="D3722" t="str">
        <f>IF(C3722&gt;0,VLOOKUP(A3722,'ИПУ и ОКПУ'!$A$1:$O$3258,9,0),"")</f>
        <v>Одноставочный</v>
      </c>
      <c r="E3722" t="str">
        <f>IF(C3722&gt;0,IF(VLOOKUP(A3722,'ИПУ и ОКПУ'!$A$1:$O$3258,14,0)="Нет показаний","Нет показаний",""),"")</f>
        <v>Нет показаний</v>
      </c>
      <c r="F3722">
        <f>IF(AND(C3722&gt;0),SUMIF('ИПУ и ОКПУ'!$A$2:$A$3258,A3722,'ИПУ и ОКПУ'!$O$2:$O$3258),"")</f>
        <v>0</v>
      </c>
      <c r="G3722">
        <f>VLOOKUP(A3722,'Лицевые счета'!$A$2:$K$4570,9,0)</f>
        <v>1</v>
      </c>
      <c r="H3722">
        <f>VLOOKUP(A3722,'Лицевые счета'!$A$2:$K$4570,10,0)</f>
        <v>134.30000000000001</v>
      </c>
      <c r="I3722" t="str">
        <f>VLOOKUP(A3722,'Лицевые счета'!$A$2:$K$4570,6,0)</f>
        <v>ФЛ</v>
      </c>
      <c r="J3722" t="str">
        <f>IF(AND(C3722=0,I3722="ФЛ"),G3722*H3722,"")</f>
        <v/>
      </c>
      <c r="K3722">
        <f>IF(AND(C3722&gt;0,E3722="Нет показаний",I3722="ФЛ"),G3722*H3722,"")</f>
        <v>134.30000000000001</v>
      </c>
    </row>
    <row r="3723" spans="1:11" x14ac:dyDescent="0.25">
      <c r="A3723" s="7">
        <v>450049</v>
      </c>
      <c r="B3723" s="7">
        <f>VLOOKUP(A3723,'Лицевые счета'!$A$1:$K$4570,2,0)</f>
        <v>447489</v>
      </c>
      <c r="C3723">
        <f>COUNTIF('ИПУ и ОКПУ'!$A$2:$A$3258,A3723)</f>
        <v>1</v>
      </c>
      <c r="D3723" t="str">
        <f>IF(C3723&gt;0,VLOOKUP(A3723,'ИПУ и ОКПУ'!$A$1:$O$3258,9,0),"")</f>
        <v>Одноставочный</v>
      </c>
      <c r="E3723" t="str">
        <f>IF(C3723&gt;0,IF(VLOOKUP(A3723,'ИПУ и ОКПУ'!$A$1:$O$3258,14,0)="Нет показаний","Нет показаний",""),"")</f>
        <v>Нет показаний</v>
      </c>
      <c r="F3723">
        <f>IF(AND(C3723&gt;0),SUMIF('ИПУ и ОКПУ'!$A$2:$A$3258,A3723,'ИПУ и ОКПУ'!$O$2:$O$3258),"")</f>
        <v>0</v>
      </c>
      <c r="G3723">
        <f>VLOOKUP(A3723,'Лицевые счета'!$A$2:$K$4570,9,0)</f>
        <v>1</v>
      </c>
      <c r="H3723">
        <f>VLOOKUP(A3723,'Лицевые счета'!$A$2:$K$4570,10,0)</f>
        <v>118.7</v>
      </c>
      <c r="I3723" t="str">
        <f>VLOOKUP(A3723,'Лицевые счета'!$A$2:$K$4570,6,0)</f>
        <v>ФЛ</v>
      </c>
      <c r="J3723" t="str">
        <f>IF(AND(C3723=0,I3723="ФЛ"),G3723*H3723,"")</f>
        <v/>
      </c>
      <c r="K3723">
        <f>IF(AND(C3723&gt;0,E3723="Нет показаний",I3723="ФЛ"),G3723*H3723,"")</f>
        <v>118.7</v>
      </c>
    </row>
    <row r="3724" spans="1:11" x14ac:dyDescent="0.25">
      <c r="A3724" s="7">
        <v>450091</v>
      </c>
      <c r="B3724" s="7">
        <f>VLOOKUP(A3724,'Лицевые счета'!$A$1:$K$4570,2,0)</f>
        <v>447492</v>
      </c>
      <c r="C3724">
        <f>COUNTIF('ИПУ и ОКПУ'!$A$2:$A$3258,A3724)</f>
        <v>1</v>
      </c>
      <c r="D3724" t="str">
        <f>IF(C3724&gt;0,VLOOKUP(A3724,'ИПУ и ОКПУ'!$A$1:$O$3258,9,0),"")</f>
        <v>Одноставочный</v>
      </c>
      <c r="E3724" t="str">
        <f>IF(C3724&gt;0,IF(VLOOKUP(A3724,'ИПУ и ОКПУ'!$A$1:$O$3258,14,0)="Нет показаний","Нет показаний",""),"")</f>
        <v>Нет показаний</v>
      </c>
      <c r="F3724">
        <f>IF(AND(C3724&gt;0),SUMIF('ИПУ и ОКПУ'!$A$2:$A$3258,A3724,'ИПУ и ОКПУ'!$O$2:$O$3258),"")</f>
        <v>0</v>
      </c>
      <c r="G3724">
        <f>VLOOKUP(A3724,'Лицевые счета'!$A$2:$K$4570,9,0)</f>
        <v>1</v>
      </c>
      <c r="H3724">
        <f>VLOOKUP(A3724,'Лицевые счета'!$A$2:$K$4570,10,0)</f>
        <v>92</v>
      </c>
      <c r="I3724" t="str">
        <f>VLOOKUP(A3724,'Лицевые счета'!$A$2:$K$4570,6,0)</f>
        <v>ФЛ</v>
      </c>
      <c r="J3724" t="str">
        <f>IF(AND(C3724=0,I3724="ФЛ"),G3724*H3724,"")</f>
        <v/>
      </c>
      <c r="K3724">
        <f>IF(AND(C3724&gt;0,E3724="Нет показаний",I3724="ФЛ"),G3724*H3724,"")</f>
        <v>92</v>
      </c>
    </row>
    <row r="3725" spans="1:11" x14ac:dyDescent="0.25">
      <c r="A3725" s="7">
        <v>450098</v>
      </c>
      <c r="B3725" s="7">
        <f>VLOOKUP(A3725,'Лицевые счета'!$A$1:$K$4570,2,0)</f>
        <v>447492</v>
      </c>
      <c r="C3725">
        <f>COUNTIF('ИПУ и ОКПУ'!$A$2:$A$3258,A3725)</f>
        <v>1</v>
      </c>
      <c r="D3725" t="str">
        <f>IF(C3725&gt;0,VLOOKUP(A3725,'ИПУ и ОКПУ'!$A$1:$O$3258,9,0),"")</f>
        <v>Одноставочный</v>
      </c>
      <c r="E3725" t="str">
        <f>IF(C3725&gt;0,IF(VLOOKUP(A3725,'ИПУ и ОКПУ'!$A$1:$O$3258,14,0)="Нет показаний","Нет показаний",""),"")</f>
        <v>Нет показаний</v>
      </c>
      <c r="F3725">
        <f>IF(AND(C3725&gt;0),SUMIF('ИПУ и ОКПУ'!$A$2:$A$3258,A3725,'ИПУ и ОКПУ'!$O$2:$O$3258),"")</f>
        <v>0</v>
      </c>
      <c r="G3725">
        <f>VLOOKUP(A3725,'Лицевые счета'!$A$2:$K$4570,9,0)</f>
        <v>1</v>
      </c>
      <c r="H3725">
        <f>VLOOKUP(A3725,'Лицевые счета'!$A$2:$K$4570,10,0)</f>
        <v>118.7</v>
      </c>
      <c r="I3725" t="str">
        <f>VLOOKUP(A3725,'Лицевые счета'!$A$2:$K$4570,6,0)</f>
        <v>ФЛ</v>
      </c>
      <c r="J3725" t="str">
        <f>IF(AND(C3725=0,I3725="ФЛ"),G3725*H3725,"")</f>
        <v/>
      </c>
      <c r="K3725">
        <f>IF(AND(C3725&gt;0,E3725="Нет показаний",I3725="ФЛ"),G3725*H3725,"")</f>
        <v>118.7</v>
      </c>
    </row>
    <row r="3726" spans="1:11" x14ac:dyDescent="0.25">
      <c r="A3726" s="7">
        <v>450102</v>
      </c>
      <c r="B3726" s="7">
        <f>VLOOKUP(A3726,'Лицевые счета'!$A$1:$K$4570,2,0)</f>
        <v>447492</v>
      </c>
      <c r="C3726">
        <f>COUNTIF('ИПУ и ОКПУ'!$A$2:$A$3258,A3726)</f>
        <v>1</v>
      </c>
      <c r="D3726" t="str">
        <f>IF(C3726&gt;0,VLOOKUP(A3726,'ИПУ и ОКПУ'!$A$1:$O$3258,9,0),"")</f>
        <v>Одноставочный</v>
      </c>
      <c r="E3726" t="str">
        <f>IF(C3726&gt;0,IF(VLOOKUP(A3726,'ИПУ и ОКПУ'!$A$1:$O$3258,14,0)="Нет показаний","Нет показаний",""),"")</f>
        <v/>
      </c>
      <c r="F3726">
        <f>IF(AND(C3726&gt;0),SUMIF('ИПУ и ОКПУ'!$A$2:$A$3258,A3726,'ИПУ и ОКПУ'!$O$2:$O$3258),"")</f>
        <v>50</v>
      </c>
      <c r="G3726">
        <f>VLOOKUP(A3726,'Лицевые счета'!$A$2:$K$4570,9,0)</f>
        <v>1</v>
      </c>
      <c r="H3726">
        <f>VLOOKUP(A3726,'Лицевые счета'!$A$2:$K$4570,10,0)</f>
        <v>118.7</v>
      </c>
      <c r="I3726" t="str">
        <f>VLOOKUP(A3726,'Лицевые счета'!$A$2:$K$4570,6,0)</f>
        <v>ФЛ</v>
      </c>
      <c r="J3726" t="str">
        <f>IF(AND(C3726=0,I3726="ФЛ"),G3726*H3726,"")</f>
        <v/>
      </c>
      <c r="K3726" t="str">
        <f>IF(AND(C3726&gt;0,E3726="Нет показаний",I3726="ФЛ"),G3726*H3726,"")</f>
        <v/>
      </c>
    </row>
    <row r="3727" spans="1:11" x14ac:dyDescent="0.25">
      <c r="A3727" s="7">
        <v>450106</v>
      </c>
      <c r="B3727" s="7">
        <f>VLOOKUP(A3727,'Лицевые счета'!$A$1:$K$4570,2,0)</f>
        <v>447492</v>
      </c>
      <c r="C3727">
        <f>COUNTIF('ИПУ и ОКПУ'!$A$2:$A$3258,A3727)</f>
        <v>1</v>
      </c>
      <c r="D3727" t="str">
        <f>IF(C3727&gt;0,VLOOKUP(A3727,'ИПУ и ОКПУ'!$A$1:$O$3258,9,0),"")</f>
        <v>Одноставочный</v>
      </c>
      <c r="E3727" t="str">
        <f>IF(C3727&gt;0,IF(VLOOKUP(A3727,'ИПУ и ОКПУ'!$A$1:$O$3258,14,0)="Нет показаний","Нет показаний",""),"")</f>
        <v>Нет показаний</v>
      </c>
      <c r="F3727">
        <f>IF(AND(C3727&gt;0),SUMIF('ИПУ и ОКПУ'!$A$2:$A$3258,A3727,'ИПУ и ОКПУ'!$O$2:$O$3258),"")</f>
        <v>0</v>
      </c>
      <c r="G3727">
        <f>VLOOKUP(A3727,'Лицевые счета'!$A$2:$K$4570,9,0)</f>
        <v>1</v>
      </c>
      <c r="H3727">
        <f>VLOOKUP(A3727,'Лицевые счета'!$A$2:$K$4570,10,0)</f>
        <v>92</v>
      </c>
      <c r="I3727" t="str">
        <f>VLOOKUP(A3727,'Лицевые счета'!$A$2:$K$4570,6,0)</f>
        <v>ФЛ</v>
      </c>
      <c r="J3727" t="str">
        <f>IF(AND(C3727=0,I3727="ФЛ"),G3727*H3727,"")</f>
        <v/>
      </c>
      <c r="K3727">
        <f>IF(AND(C3727&gt;0,E3727="Нет показаний",I3727="ФЛ"),G3727*H3727,"")</f>
        <v>92</v>
      </c>
    </row>
    <row r="3728" spans="1:11" x14ac:dyDescent="0.25">
      <c r="A3728" s="7">
        <v>450107</v>
      </c>
      <c r="B3728" s="7">
        <f>VLOOKUP(A3728,'Лицевые счета'!$A$1:$K$4570,2,0)</f>
        <v>447492</v>
      </c>
      <c r="C3728">
        <f>COUNTIF('ИПУ и ОКПУ'!$A$2:$A$3258,A3728)</f>
        <v>1</v>
      </c>
      <c r="D3728" t="str">
        <f>IF(C3728&gt;0,VLOOKUP(A3728,'ИПУ и ОКПУ'!$A$1:$O$3258,9,0),"")</f>
        <v>Одноставочный</v>
      </c>
      <c r="E3728" t="str">
        <f>IF(C3728&gt;0,IF(VLOOKUP(A3728,'ИПУ и ОКПУ'!$A$1:$O$3258,14,0)="Нет показаний","Нет показаний",""),"")</f>
        <v>Нет показаний</v>
      </c>
      <c r="F3728">
        <f>IF(AND(C3728&gt;0),SUMIF('ИПУ и ОКПУ'!$A$2:$A$3258,A3728,'ИПУ и ОКПУ'!$O$2:$O$3258),"")</f>
        <v>0</v>
      </c>
      <c r="G3728">
        <f>VLOOKUP(A3728,'Лицевые счета'!$A$2:$K$4570,9,0)</f>
        <v>1</v>
      </c>
      <c r="H3728">
        <f>VLOOKUP(A3728,'Лицевые счета'!$A$2:$K$4570,10,0)</f>
        <v>92</v>
      </c>
      <c r="I3728" t="str">
        <f>VLOOKUP(A3728,'Лицевые счета'!$A$2:$K$4570,6,0)</f>
        <v>ФЛ</v>
      </c>
      <c r="J3728" t="str">
        <f>IF(AND(C3728=0,I3728="ФЛ"),G3728*H3728,"")</f>
        <v/>
      </c>
      <c r="K3728">
        <f>IF(AND(C3728&gt;0,E3728="Нет показаний",I3728="ФЛ"),G3728*H3728,"")</f>
        <v>92</v>
      </c>
    </row>
    <row r="3729" spans="1:11" x14ac:dyDescent="0.25">
      <c r="A3729" s="7">
        <v>450108</v>
      </c>
      <c r="B3729" s="7">
        <f>VLOOKUP(A3729,'Лицевые счета'!$A$1:$K$4570,2,0)</f>
        <v>447492</v>
      </c>
      <c r="C3729">
        <f>COUNTIF('ИПУ и ОКПУ'!$A$2:$A$3258,A3729)</f>
        <v>1</v>
      </c>
      <c r="D3729" t="str">
        <f>IF(C3729&gt;0,VLOOKUP(A3729,'ИПУ и ОКПУ'!$A$1:$O$3258,9,0),"")</f>
        <v>Одноставочный</v>
      </c>
      <c r="E3729" t="str">
        <f>IF(C3729&gt;0,IF(VLOOKUP(A3729,'ИПУ и ОКПУ'!$A$1:$O$3258,14,0)="Нет показаний","Нет показаний",""),"")</f>
        <v>Нет показаний</v>
      </c>
      <c r="F3729">
        <f>IF(AND(C3729&gt;0),SUMIF('ИПУ и ОКПУ'!$A$2:$A$3258,A3729,'ИПУ и ОКПУ'!$O$2:$O$3258),"")</f>
        <v>0</v>
      </c>
      <c r="G3729">
        <f>VLOOKUP(A3729,'Лицевые счета'!$A$2:$K$4570,9,0)</f>
        <v>1</v>
      </c>
      <c r="H3729">
        <f>VLOOKUP(A3729,'Лицевые счета'!$A$2:$K$4570,10,0)</f>
        <v>92</v>
      </c>
      <c r="I3729" t="str">
        <f>VLOOKUP(A3729,'Лицевые счета'!$A$2:$K$4570,6,0)</f>
        <v>ФЛ</v>
      </c>
      <c r="J3729" t="str">
        <f>IF(AND(C3729=0,I3729="ФЛ"),G3729*H3729,"")</f>
        <v/>
      </c>
      <c r="K3729">
        <f>IF(AND(C3729&gt;0,E3729="Нет показаний",I3729="ФЛ"),G3729*H3729,"")</f>
        <v>92</v>
      </c>
    </row>
    <row r="3730" spans="1:11" x14ac:dyDescent="0.25">
      <c r="A3730" s="7">
        <v>450126</v>
      </c>
      <c r="B3730" s="7">
        <f>VLOOKUP(A3730,'Лицевые счета'!$A$1:$K$4570,2,0)</f>
        <v>447494</v>
      </c>
      <c r="C3730">
        <f>COUNTIF('ИПУ и ОКПУ'!$A$2:$A$3258,A3730)</f>
        <v>1</v>
      </c>
      <c r="D3730" t="str">
        <f>IF(C3730&gt;0,VLOOKUP(A3730,'ИПУ и ОКПУ'!$A$1:$O$3258,9,0),"")</f>
        <v>Одноставочный</v>
      </c>
      <c r="E3730" t="str">
        <f>IF(C3730&gt;0,IF(VLOOKUP(A3730,'ИПУ и ОКПУ'!$A$1:$O$3258,14,0)="Нет показаний","Нет показаний",""),"")</f>
        <v>Нет показаний</v>
      </c>
      <c r="F3730">
        <f>IF(AND(C3730&gt;0),SUMIF('ИПУ и ОКПУ'!$A$2:$A$3258,A3730,'ИПУ и ОКПУ'!$O$2:$O$3258),"")</f>
        <v>0</v>
      </c>
      <c r="G3730">
        <f>VLOOKUP(A3730,'Лицевые счета'!$A$2:$K$4570,9,0)</f>
        <v>1</v>
      </c>
      <c r="H3730">
        <f>VLOOKUP(A3730,'Лицевые счета'!$A$2:$K$4570,10,0)</f>
        <v>92</v>
      </c>
      <c r="I3730" t="str">
        <f>VLOOKUP(A3730,'Лицевые счета'!$A$2:$K$4570,6,0)</f>
        <v>ФЛ</v>
      </c>
      <c r="J3730" t="str">
        <f>IF(AND(C3730=0,I3730="ФЛ"),G3730*H3730,"")</f>
        <v/>
      </c>
      <c r="K3730">
        <f>IF(AND(C3730&gt;0,E3730="Нет показаний",I3730="ФЛ"),G3730*H3730,"")</f>
        <v>92</v>
      </c>
    </row>
    <row r="3731" spans="1:11" x14ac:dyDescent="0.25">
      <c r="A3731" s="7">
        <v>450127</v>
      </c>
      <c r="B3731" s="7">
        <f>VLOOKUP(A3731,'Лицевые счета'!$A$1:$K$4570,2,0)</f>
        <v>447494</v>
      </c>
      <c r="C3731">
        <f>COUNTIF('ИПУ и ОКПУ'!$A$2:$A$3258,A3731)</f>
        <v>1</v>
      </c>
      <c r="D3731" t="str">
        <f>IF(C3731&gt;0,VLOOKUP(A3731,'ИПУ и ОКПУ'!$A$1:$O$3258,9,0),"")</f>
        <v>Одноставочный</v>
      </c>
      <c r="E3731" t="str">
        <f>IF(C3731&gt;0,IF(VLOOKUP(A3731,'ИПУ и ОКПУ'!$A$1:$O$3258,14,0)="Нет показаний","Нет показаний",""),"")</f>
        <v>Нет показаний</v>
      </c>
      <c r="F3731">
        <f>IF(AND(C3731&gt;0),SUMIF('ИПУ и ОКПУ'!$A$2:$A$3258,A3731,'ИПУ и ОКПУ'!$O$2:$O$3258),"")</f>
        <v>0</v>
      </c>
      <c r="G3731">
        <f>VLOOKUP(A3731,'Лицевые счета'!$A$2:$K$4570,9,0)</f>
        <v>1</v>
      </c>
      <c r="H3731">
        <f>VLOOKUP(A3731,'Лицевые счета'!$A$2:$K$4570,10,0)</f>
        <v>118.7</v>
      </c>
      <c r="I3731" t="str">
        <f>VLOOKUP(A3731,'Лицевые счета'!$A$2:$K$4570,6,0)</f>
        <v>ФЛ</v>
      </c>
      <c r="J3731" t="str">
        <f>IF(AND(C3731=0,I3731="ФЛ"),G3731*H3731,"")</f>
        <v/>
      </c>
      <c r="K3731">
        <f>IF(AND(C3731&gt;0,E3731="Нет показаний",I3731="ФЛ"),G3731*H3731,"")</f>
        <v>118.7</v>
      </c>
    </row>
    <row r="3732" spans="1:11" x14ac:dyDescent="0.25">
      <c r="A3732" s="7">
        <v>450129</v>
      </c>
      <c r="B3732" s="7">
        <f>VLOOKUP(A3732,'Лицевые счета'!$A$1:$K$4570,2,0)</f>
        <v>447494</v>
      </c>
      <c r="C3732">
        <f>COUNTIF('ИПУ и ОКПУ'!$A$2:$A$3258,A3732)</f>
        <v>1</v>
      </c>
      <c r="D3732" t="str">
        <f>IF(C3732&gt;0,VLOOKUP(A3732,'ИПУ и ОКПУ'!$A$1:$O$3258,9,0),"")</f>
        <v>Одноставочный</v>
      </c>
      <c r="E3732" t="str">
        <f>IF(C3732&gt;0,IF(VLOOKUP(A3732,'ИПУ и ОКПУ'!$A$1:$O$3258,14,0)="Нет показаний","Нет показаний",""),"")</f>
        <v>Нет показаний</v>
      </c>
      <c r="F3732">
        <f>IF(AND(C3732&gt;0),SUMIF('ИПУ и ОКПУ'!$A$2:$A$3258,A3732,'ИПУ и ОКПУ'!$O$2:$O$3258),"")</f>
        <v>0</v>
      </c>
      <c r="G3732">
        <f>VLOOKUP(A3732,'Лицевые счета'!$A$2:$K$4570,9,0)</f>
        <v>1</v>
      </c>
      <c r="H3732">
        <f>VLOOKUP(A3732,'Лицевые счета'!$A$2:$K$4570,10,0)</f>
        <v>118.7</v>
      </c>
      <c r="I3732" t="str">
        <f>VLOOKUP(A3732,'Лицевые счета'!$A$2:$K$4570,6,0)</f>
        <v>ФЛ</v>
      </c>
      <c r="J3732" t="str">
        <f>IF(AND(C3732=0,I3732="ФЛ"),G3732*H3732,"")</f>
        <v/>
      </c>
      <c r="K3732">
        <f>IF(AND(C3732&gt;0,E3732="Нет показаний",I3732="ФЛ"),G3732*H3732,"")</f>
        <v>118.7</v>
      </c>
    </row>
    <row r="3733" spans="1:11" x14ac:dyDescent="0.25">
      <c r="A3733" s="7">
        <v>450135</v>
      </c>
      <c r="B3733" s="7">
        <f>VLOOKUP(A3733,'Лицевые счета'!$A$1:$K$4570,2,0)</f>
        <v>447494</v>
      </c>
      <c r="C3733">
        <f>COUNTIF('ИПУ и ОКПУ'!$A$2:$A$3258,A3733)</f>
        <v>1</v>
      </c>
      <c r="D3733" t="str">
        <f>IF(C3733&gt;0,VLOOKUP(A3733,'ИПУ и ОКПУ'!$A$1:$O$3258,9,0),"")</f>
        <v>Одноставочный</v>
      </c>
      <c r="E3733" t="str">
        <f>IF(C3733&gt;0,IF(VLOOKUP(A3733,'ИПУ и ОКПУ'!$A$1:$O$3258,14,0)="Нет показаний","Нет показаний",""),"")</f>
        <v/>
      </c>
      <c r="F3733">
        <f>IF(AND(C3733&gt;0),SUMIF('ИПУ и ОКПУ'!$A$2:$A$3258,A3733,'ИПУ и ОКПУ'!$O$2:$O$3258),"")</f>
        <v>75</v>
      </c>
      <c r="G3733">
        <f>VLOOKUP(A3733,'Лицевые счета'!$A$2:$K$4570,9,0)</f>
        <v>1</v>
      </c>
      <c r="H3733">
        <f>VLOOKUP(A3733,'Лицевые счета'!$A$2:$K$4570,10,0)</f>
        <v>118.7</v>
      </c>
      <c r="I3733" t="str">
        <f>VLOOKUP(A3733,'Лицевые счета'!$A$2:$K$4570,6,0)</f>
        <v>ФЛ</v>
      </c>
      <c r="J3733" t="str">
        <f>IF(AND(C3733=0,I3733="ФЛ"),G3733*H3733,"")</f>
        <v/>
      </c>
      <c r="K3733" t="str">
        <f>IF(AND(C3733&gt;0,E3733="Нет показаний",I3733="ФЛ"),G3733*H3733,"")</f>
        <v/>
      </c>
    </row>
    <row r="3734" spans="1:11" x14ac:dyDescent="0.25">
      <c r="A3734" s="7">
        <v>450137</v>
      </c>
      <c r="B3734" s="7">
        <f>VLOOKUP(A3734,'Лицевые счета'!$A$1:$K$4570,2,0)</f>
        <v>447494</v>
      </c>
      <c r="C3734">
        <f>COUNTIF('ИПУ и ОКПУ'!$A$2:$A$3258,A3734)</f>
        <v>1</v>
      </c>
      <c r="D3734" t="str">
        <f>IF(C3734&gt;0,VLOOKUP(A3734,'ИПУ и ОКПУ'!$A$1:$O$3258,9,0),"")</f>
        <v>Одноставочный</v>
      </c>
      <c r="E3734" t="str">
        <f>IF(C3734&gt;0,IF(VLOOKUP(A3734,'ИПУ и ОКПУ'!$A$1:$O$3258,14,0)="Нет показаний","Нет показаний",""),"")</f>
        <v>Нет показаний</v>
      </c>
      <c r="F3734">
        <f>IF(AND(C3734&gt;0),SUMIF('ИПУ и ОКПУ'!$A$2:$A$3258,A3734,'ИПУ и ОКПУ'!$O$2:$O$3258),"")</f>
        <v>0</v>
      </c>
      <c r="G3734">
        <f>VLOOKUP(A3734,'Лицевые счета'!$A$2:$K$4570,9,0)</f>
        <v>1</v>
      </c>
      <c r="H3734">
        <f>VLOOKUP(A3734,'Лицевые счета'!$A$2:$K$4570,10,0)</f>
        <v>118.7</v>
      </c>
      <c r="I3734" t="str">
        <f>VLOOKUP(A3734,'Лицевые счета'!$A$2:$K$4570,6,0)</f>
        <v>ФЛ</v>
      </c>
      <c r="J3734" t="str">
        <f>IF(AND(C3734=0,I3734="ФЛ"),G3734*H3734,"")</f>
        <v/>
      </c>
      <c r="K3734">
        <f>IF(AND(C3734&gt;0,E3734="Нет показаний",I3734="ФЛ"),G3734*H3734,"")</f>
        <v>118.7</v>
      </c>
    </row>
    <row r="3735" spans="1:11" x14ac:dyDescent="0.25">
      <c r="A3735" s="7">
        <v>450144</v>
      </c>
      <c r="B3735" s="7">
        <f>VLOOKUP(A3735,'Лицевые счета'!$A$1:$K$4570,2,0)</f>
        <v>447494</v>
      </c>
      <c r="C3735">
        <f>COUNTIF('ИПУ и ОКПУ'!$A$2:$A$3258,A3735)</f>
        <v>1</v>
      </c>
      <c r="D3735" t="str">
        <f>IF(C3735&gt;0,VLOOKUP(A3735,'ИПУ и ОКПУ'!$A$1:$O$3258,9,0),"")</f>
        <v>Одноставочный</v>
      </c>
      <c r="E3735" t="str">
        <f>IF(C3735&gt;0,IF(VLOOKUP(A3735,'ИПУ и ОКПУ'!$A$1:$O$3258,14,0)="Нет показаний","Нет показаний",""),"")</f>
        <v/>
      </c>
      <c r="F3735">
        <f>IF(AND(C3735&gt;0),SUMIF('ИПУ и ОКПУ'!$A$2:$A$3258,A3735,'ИПУ и ОКПУ'!$O$2:$O$3258),"")</f>
        <v>243</v>
      </c>
      <c r="G3735">
        <f>VLOOKUP(A3735,'Лицевые счета'!$A$2:$K$4570,9,0)</f>
        <v>1</v>
      </c>
      <c r="H3735">
        <f>VLOOKUP(A3735,'Лицевые счета'!$A$2:$K$4570,10,0)</f>
        <v>92</v>
      </c>
      <c r="I3735" t="str">
        <f>VLOOKUP(A3735,'Лицевые счета'!$A$2:$K$4570,6,0)</f>
        <v>ФЛ</v>
      </c>
      <c r="J3735" t="str">
        <f>IF(AND(C3735=0,I3735="ФЛ"),G3735*H3735,"")</f>
        <v/>
      </c>
      <c r="K3735" t="str">
        <f>IF(AND(C3735&gt;0,E3735="Нет показаний",I3735="ФЛ"),G3735*H3735,"")</f>
        <v/>
      </c>
    </row>
    <row r="3736" spans="1:11" x14ac:dyDescent="0.25">
      <c r="A3736" s="7">
        <v>450211</v>
      </c>
      <c r="B3736" s="7">
        <f>VLOOKUP(A3736,'Лицевые счета'!$A$1:$K$4570,2,0)</f>
        <v>447498</v>
      </c>
      <c r="C3736">
        <f>COUNTIF('ИПУ и ОКПУ'!$A$2:$A$3258,A3736)</f>
        <v>1</v>
      </c>
      <c r="D3736" t="str">
        <f>IF(C3736&gt;0,VLOOKUP(A3736,'ИПУ и ОКПУ'!$A$1:$O$3258,9,0),"")</f>
        <v>Одноставочный</v>
      </c>
      <c r="E3736" t="str">
        <f>IF(C3736&gt;0,IF(VLOOKUP(A3736,'ИПУ и ОКПУ'!$A$1:$O$3258,14,0)="Нет показаний","Нет показаний",""),"")</f>
        <v/>
      </c>
      <c r="F3736">
        <f>IF(AND(C3736&gt;0),SUMIF('ИПУ и ОКПУ'!$A$2:$A$3258,A3736,'ИПУ и ОКПУ'!$O$2:$O$3258),"")</f>
        <v>100</v>
      </c>
      <c r="G3736">
        <f>VLOOKUP(A3736,'Лицевые счета'!$A$2:$K$4570,9,0)</f>
        <v>1</v>
      </c>
      <c r="H3736">
        <f>VLOOKUP(A3736,'Лицевые счета'!$A$2:$K$4570,10,0)</f>
        <v>118.7</v>
      </c>
      <c r="I3736" t="str">
        <f>VLOOKUP(A3736,'Лицевые счета'!$A$2:$K$4570,6,0)</f>
        <v>ФЛ</v>
      </c>
      <c r="J3736" t="str">
        <f>IF(AND(C3736=0,I3736="ФЛ"),G3736*H3736,"")</f>
        <v/>
      </c>
      <c r="K3736" t="str">
        <f>IF(AND(C3736&gt;0,E3736="Нет показаний",I3736="ФЛ"),G3736*H3736,"")</f>
        <v/>
      </c>
    </row>
    <row r="3737" spans="1:11" x14ac:dyDescent="0.25">
      <c r="A3737" s="7">
        <v>450221</v>
      </c>
      <c r="B3737" s="7">
        <f>VLOOKUP(A3737,'Лицевые счета'!$A$1:$K$4570,2,0)</f>
        <v>447498</v>
      </c>
      <c r="C3737">
        <f>COUNTIF('ИПУ и ОКПУ'!$A$2:$A$3258,A3737)</f>
        <v>0</v>
      </c>
      <c r="D3737" t="str">
        <f>IF(C3737&gt;0,VLOOKUP(A3737,'ИПУ и ОКПУ'!$A$1:$O$3258,9,0),"")</f>
        <v/>
      </c>
      <c r="E3737" t="str">
        <f>IF(C3737&gt;0,IF(VLOOKUP(A3737,'ИПУ и ОКПУ'!$A$1:$O$3258,14,0)="Нет показаний","Нет показаний",""),"")</f>
        <v/>
      </c>
      <c r="F3737" t="str">
        <f>IF(AND(C3737&gt;0),SUMIF('ИПУ и ОКПУ'!$A$2:$A$3258,A3737,'ИПУ и ОКПУ'!$O$2:$O$3258),"")</f>
        <v/>
      </c>
      <c r="G3737">
        <f>VLOOKUP(A3737,'Лицевые счета'!$A$2:$K$4570,9,0)</f>
        <v>1</v>
      </c>
      <c r="H3737">
        <f>VLOOKUP(A3737,'Лицевые счета'!$A$2:$K$4570,10,0)</f>
        <v>92</v>
      </c>
      <c r="I3737" t="str">
        <f>VLOOKUP(A3737,'Лицевые счета'!$A$2:$K$4570,6,0)</f>
        <v>ФЛ</v>
      </c>
      <c r="J3737">
        <f>IF(AND(C3737=0,I3737="ФЛ"),G3737*H3737,"")</f>
        <v>92</v>
      </c>
      <c r="K3737" t="str">
        <f>IF(AND(C3737&gt;0,E3737="Нет показаний",I3737="ФЛ"),G3737*H3737,"")</f>
        <v/>
      </c>
    </row>
    <row r="3738" spans="1:11" x14ac:dyDescent="0.25">
      <c r="A3738" s="7">
        <v>450224</v>
      </c>
      <c r="B3738" s="7">
        <f>VLOOKUP(A3738,'Лицевые счета'!$A$1:$K$4570,2,0)</f>
        <v>447498</v>
      </c>
      <c r="C3738">
        <f>COUNTIF('ИПУ и ОКПУ'!$A$2:$A$3258,A3738)</f>
        <v>1</v>
      </c>
      <c r="D3738" t="str">
        <f>IF(C3738&gt;0,VLOOKUP(A3738,'ИПУ и ОКПУ'!$A$1:$O$3258,9,0),"")</f>
        <v>Одноставочный</v>
      </c>
      <c r="E3738" t="str">
        <f>IF(C3738&gt;0,IF(VLOOKUP(A3738,'ИПУ и ОКПУ'!$A$1:$O$3258,14,0)="Нет показаний","Нет показаний",""),"")</f>
        <v/>
      </c>
      <c r="F3738">
        <f>IF(AND(C3738&gt;0),SUMIF('ИПУ и ОКПУ'!$A$2:$A$3258,A3738,'ИПУ и ОКПУ'!$O$2:$O$3258),"")</f>
        <v>123</v>
      </c>
      <c r="G3738">
        <f>VLOOKUP(A3738,'Лицевые счета'!$A$2:$K$4570,9,0)</f>
        <v>1</v>
      </c>
      <c r="H3738">
        <f>VLOOKUP(A3738,'Лицевые счета'!$A$2:$K$4570,10,0)</f>
        <v>118.7</v>
      </c>
      <c r="I3738" t="str">
        <f>VLOOKUP(A3738,'Лицевые счета'!$A$2:$K$4570,6,0)</f>
        <v>ФЛ</v>
      </c>
      <c r="J3738" t="str">
        <f>IF(AND(C3738=0,I3738="ФЛ"),G3738*H3738,"")</f>
        <v/>
      </c>
      <c r="K3738" t="str">
        <f>IF(AND(C3738&gt;0,E3738="Нет показаний",I3738="ФЛ"),G3738*H3738,"")</f>
        <v/>
      </c>
    </row>
    <row r="3739" spans="1:11" x14ac:dyDescent="0.25">
      <c r="A3739" s="7">
        <v>450955</v>
      </c>
      <c r="B3739" s="7">
        <f>VLOOKUP(A3739,'Лицевые счета'!$A$1:$K$4570,2,0)</f>
        <v>447533</v>
      </c>
      <c r="C3739">
        <f>COUNTIF('ИПУ и ОКПУ'!$A$2:$A$3258,A3739)</f>
        <v>1</v>
      </c>
      <c r="D3739" t="str">
        <f>IF(C3739&gt;0,VLOOKUP(A3739,'ИПУ и ОКПУ'!$A$1:$O$3258,9,0),"")</f>
        <v>Одноставочный</v>
      </c>
      <c r="E3739" t="str">
        <f>IF(C3739&gt;0,IF(VLOOKUP(A3739,'ИПУ и ОКПУ'!$A$1:$O$3258,14,0)="Нет показаний","Нет показаний",""),"")</f>
        <v>Нет показаний</v>
      </c>
      <c r="F3739">
        <f>IF(AND(C3739&gt;0),SUMIF('ИПУ и ОКПУ'!$A$2:$A$3258,A3739,'ИПУ и ОКПУ'!$O$2:$O$3258),"")</f>
        <v>0</v>
      </c>
      <c r="G3739">
        <f>VLOOKUP(A3739,'Лицевые счета'!$A$2:$K$4570,9,0)</f>
        <v>1</v>
      </c>
      <c r="H3739">
        <f>VLOOKUP(A3739,'Лицевые счета'!$A$2:$K$4570,10,0)</f>
        <v>92</v>
      </c>
      <c r="I3739" t="str">
        <f>VLOOKUP(A3739,'Лицевые счета'!$A$2:$K$4570,6,0)</f>
        <v>ФЛ</v>
      </c>
      <c r="J3739" t="str">
        <f>IF(AND(C3739=0,I3739="ФЛ"),G3739*H3739,"")</f>
        <v/>
      </c>
      <c r="K3739">
        <f>IF(AND(C3739&gt;0,E3739="Нет показаний",I3739="ФЛ"),G3739*H3739,"")</f>
        <v>92</v>
      </c>
    </row>
    <row r="3740" spans="1:11" x14ac:dyDescent="0.25">
      <c r="A3740" s="7">
        <v>450962</v>
      </c>
      <c r="B3740" s="7">
        <f>VLOOKUP(A3740,'Лицевые счета'!$A$1:$K$4570,2,0)</f>
        <v>447533</v>
      </c>
      <c r="C3740">
        <f>COUNTIF('ИПУ и ОКПУ'!$A$2:$A$3258,A3740)</f>
        <v>1</v>
      </c>
      <c r="D3740" t="str">
        <f>IF(C3740&gt;0,VLOOKUP(A3740,'ИПУ и ОКПУ'!$A$1:$O$3258,9,0),"")</f>
        <v>Одноставочный</v>
      </c>
      <c r="E3740" t="str">
        <f>IF(C3740&gt;0,IF(VLOOKUP(A3740,'ИПУ и ОКПУ'!$A$1:$O$3258,14,0)="Нет показаний","Нет показаний",""),"")</f>
        <v>Нет показаний</v>
      </c>
      <c r="F3740">
        <f>IF(AND(C3740&gt;0),SUMIF('ИПУ и ОКПУ'!$A$2:$A$3258,A3740,'ИПУ и ОКПУ'!$O$2:$O$3258),"")</f>
        <v>0</v>
      </c>
      <c r="G3740">
        <f>VLOOKUP(A3740,'Лицевые счета'!$A$2:$K$4570,9,0)</f>
        <v>1</v>
      </c>
      <c r="H3740">
        <f>VLOOKUP(A3740,'Лицевые счета'!$A$2:$K$4570,10,0)</f>
        <v>134.30000000000001</v>
      </c>
      <c r="I3740" t="str">
        <f>VLOOKUP(A3740,'Лицевые счета'!$A$2:$K$4570,6,0)</f>
        <v>ФЛ</v>
      </c>
      <c r="J3740" t="str">
        <f>IF(AND(C3740=0,I3740="ФЛ"),G3740*H3740,"")</f>
        <v/>
      </c>
      <c r="K3740">
        <f>IF(AND(C3740&gt;0,E3740="Нет показаний",I3740="ФЛ"),G3740*H3740,"")</f>
        <v>134.30000000000001</v>
      </c>
    </row>
    <row r="3741" spans="1:11" x14ac:dyDescent="0.25">
      <c r="A3741" s="7">
        <v>450966</v>
      </c>
      <c r="B3741" s="7">
        <f>VLOOKUP(A3741,'Лицевые счета'!$A$1:$K$4570,2,0)</f>
        <v>447533</v>
      </c>
      <c r="C3741">
        <f>COUNTIF('ИПУ и ОКПУ'!$A$2:$A$3258,A3741)</f>
        <v>1</v>
      </c>
      <c r="D3741" t="str">
        <f>IF(C3741&gt;0,VLOOKUP(A3741,'ИПУ и ОКПУ'!$A$1:$O$3258,9,0),"")</f>
        <v>Одноставочный</v>
      </c>
      <c r="E3741" t="str">
        <f>IF(C3741&gt;0,IF(VLOOKUP(A3741,'ИПУ и ОКПУ'!$A$1:$O$3258,14,0)="Нет показаний","Нет показаний",""),"")</f>
        <v/>
      </c>
      <c r="F3741">
        <f>IF(AND(C3741&gt;0),SUMIF('ИПУ и ОКПУ'!$A$2:$A$3258,A3741,'ИПУ и ОКПУ'!$O$2:$O$3258),"")</f>
        <v>158</v>
      </c>
      <c r="G3741">
        <f>VLOOKUP(A3741,'Лицевые счета'!$A$2:$K$4570,9,0)</f>
        <v>1</v>
      </c>
      <c r="H3741">
        <f>VLOOKUP(A3741,'Лицевые счета'!$A$2:$K$4570,10,0)</f>
        <v>118.7</v>
      </c>
      <c r="I3741" t="str">
        <f>VLOOKUP(A3741,'Лицевые счета'!$A$2:$K$4570,6,0)</f>
        <v>ФЛ</v>
      </c>
      <c r="J3741" t="str">
        <f>IF(AND(C3741=0,I3741="ФЛ"),G3741*H3741,"")</f>
        <v/>
      </c>
      <c r="K3741" t="str">
        <f>IF(AND(C3741&gt;0,E3741="Нет показаний",I3741="ФЛ"),G3741*H3741,"")</f>
        <v/>
      </c>
    </row>
    <row r="3742" spans="1:11" x14ac:dyDescent="0.25">
      <c r="A3742" s="7">
        <v>451121</v>
      </c>
      <c r="B3742" s="7">
        <f>VLOOKUP(A3742,'Лицевые счета'!$A$1:$K$4570,2,0)</f>
        <v>447544</v>
      </c>
      <c r="C3742">
        <f>COUNTIF('ИПУ и ОКПУ'!$A$2:$A$3258,A3742)</f>
        <v>0</v>
      </c>
      <c r="D3742" t="str">
        <f>IF(C3742&gt;0,VLOOKUP(A3742,'ИПУ и ОКПУ'!$A$1:$O$3258,9,0),"")</f>
        <v/>
      </c>
      <c r="E3742" t="str">
        <f>IF(C3742&gt;0,IF(VLOOKUP(A3742,'ИПУ и ОКПУ'!$A$1:$O$3258,14,0)="Нет показаний","Нет показаний",""),"")</f>
        <v/>
      </c>
      <c r="F3742" t="str">
        <f>IF(AND(C3742&gt;0),SUMIF('ИПУ и ОКПУ'!$A$2:$A$3258,A3742,'ИПУ и ОКПУ'!$O$2:$O$3258),"")</f>
        <v/>
      </c>
      <c r="G3742">
        <f>VLOOKUP(A3742,'Лицевые счета'!$A$2:$K$4570,9,0)</f>
        <v>1</v>
      </c>
      <c r="H3742">
        <f>VLOOKUP(A3742,'Лицевые счета'!$A$2:$K$4570,10,0)</f>
        <v>92</v>
      </c>
      <c r="I3742" t="str">
        <f>VLOOKUP(A3742,'Лицевые счета'!$A$2:$K$4570,6,0)</f>
        <v>ФЛ</v>
      </c>
      <c r="J3742">
        <f>IF(AND(C3742=0,I3742="ФЛ"),G3742*H3742,"")</f>
        <v>92</v>
      </c>
      <c r="K3742" t="str">
        <f>IF(AND(C3742&gt;0,E3742="Нет показаний",I3742="ФЛ"),G3742*H3742,"")</f>
        <v/>
      </c>
    </row>
    <row r="3743" spans="1:11" x14ac:dyDescent="0.25">
      <c r="A3743" s="7">
        <v>451123</v>
      </c>
      <c r="B3743" s="7">
        <f>VLOOKUP(A3743,'Лицевые счета'!$A$1:$K$4570,2,0)</f>
        <v>447544</v>
      </c>
      <c r="C3743">
        <f>COUNTIF('ИПУ и ОКПУ'!$A$2:$A$3258,A3743)</f>
        <v>1</v>
      </c>
      <c r="D3743" t="str">
        <f>IF(C3743&gt;0,VLOOKUP(A3743,'ИПУ и ОКПУ'!$A$1:$O$3258,9,0),"")</f>
        <v>Одноставочный</v>
      </c>
      <c r="E3743" t="str">
        <f>IF(C3743&gt;0,IF(VLOOKUP(A3743,'ИПУ и ОКПУ'!$A$1:$O$3258,14,0)="Нет показаний","Нет показаний",""),"")</f>
        <v>Нет показаний</v>
      </c>
      <c r="F3743">
        <f>IF(AND(C3743&gt;0),SUMIF('ИПУ и ОКПУ'!$A$2:$A$3258,A3743,'ИПУ и ОКПУ'!$O$2:$O$3258),"")</f>
        <v>0</v>
      </c>
      <c r="G3743">
        <f>VLOOKUP(A3743,'Лицевые счета'!$A$2:$K$4570,9,0)</f>
        <v>1</v>
      </c>
      <c r="H3743">
        <f>VLOOKUP(A3743,'Лицевые счета'!$A$2:$K$4570,10,0)</f>
        <v>92</v>
      </c>
      <c r="I3743" t="str">
        <f>VLOOKUP(A3743,'Лицевые счета'!$A$2:$K$4570,6,0)</f>
        <v>ФЛ</v>
      </c>
      <c r="J3743" t="str">
        <f>IF(AND(C3743=0,I3743="ФЛ"),G3743*H3743,"")</f>
        <v/>
      </c>
      <c r="K3743">
        <f>IF(AND(C3743&gt;0,E3743="Нет показаний",I3743="ФЛ"),G3743*H3743,"")</f>
        <v>92</v>
      </c>
    </row>
    <row r="3744" spans="1:11" x14ac:dyDescent="0.25">
      <c r="A3744" s="7">
        <v>451124</v>
      </c>
      <c r="B3744" s="7">
        <f>VLOOKUP(A3744,'Лицевые счета'!$A$1:$K$4570,2,0)</f>
        <v>447544</v>
      </c>
      <c r="C3744">
        <f>COUNTIF('ИПУ и ОКПУ'!$A$2:$A$3258,A3744)</f>
        <v>2</v>
      </c>
      <c r="D3744" t="str">
        <f>IF(C3744&gt;0,VLOOKUP(A3744,'ИПУ и ОКПУ'!$A$1:$O$3258,9,0),"")</f>
        <v>Одноставочный</v>
      </c>
      <c r="E3744" t="str">
        <f>IF(C3744&gt;0,IF(VLOOKUP(A3744,'ИПУ и ОКПУ'!$A$1:$O$3258,14,0)="Нет показаний","Нет показаний",""),"")</f>
        <v>Нет показаний</v>
      </c>
      <c r="F3744">
        <f>IF(AND(C3744&gt;0),SUMIF('ИПУ и ОКПУ'!$A$2:$A$3258,A3744,'ИПУ и ОКПУ'!$O$2:$O$3258),"")</f>
        <v>5</v>
      </c>
      <c r="G3744">
        <f>VLOOKUP(A3744,'Лицевые счета'!$A$2:$K$4570,9,0)</f>
        <v>1</v>
      </c>
      <c r="H3744">
        <f>VLOOKUP(A3744,'Лицевые счета'!$A$2:$K$4570,10,0)</f>
        <v>92</v>
      </c>
      <c r="I3744" t="str">
        <f>VLOOKUP(A3744,'Лицевые счета'!$A$2:$K$4570,6,0)</f>
        <v>ФЛ</v>
      </c>
      <c r="J3744" t="str">
        <f>IF(AND(C3744=0,I3744="ФЛ"),G3744*H3744,"")</f>
        <v/>
      </c>
      <c r="K3744">
        <f>IF(AND(C3744&gt;0,E3744="Нет показаний",I3744="ФЛ"),G3744*H3744,"")</f>
        <v>92</v>
      </c>
    </row>
    <row r="3745" spans="1:11" x14ac:dyDescent="0.25">
      <c r="A3745" s="7">
        <v>451130</v>
      </c>
      <c r="B3745" s="7">
        <f>VLOOKUP(A3745,'Лицевые счета'!$A$1:$K$4570,2,0)</f>
        <v>447544</v>
      </c>
      <c r="C3745">
        <f>COUNTIF('ИПУ и ОКПУ'!$A$2:$A$3258,A3745)</f>
        <v>1</v>
      </c>
      <c r="D3745" t="str">
        <f>IF(C3745&gt;0,VLOOKUP(A3745,'ИПУ и ОКПУ'!$A$1:$O$3258,9,0),"")</f>
        <v>Одноставочный</v>
      </c>
      <c r="E3745" t="str">
        <f>IF(C3745&gt;0,IF(VLOOKUP(A3745,'ИПУ и ОКПУ'!$A$1:$O$3258,14,0)="Нет показаний","Нет показаний",""),"")</f>
        <v/>
      </c>
      <c r="F3745">
        <f>IF(AND(C3745&gt;0),SUMIF('ИПУ и ОКПУ'!$A$2:$A$3258,A3745,'ИПУ и ОКПУ'!$O$2:$O$3258),"")</f>
        <v>40</v>
      </c>
      <c r="G3745">
        <f>VLOOKUP(A3745,'Лицевые счета'!$A$2:$K$4570,9,0)</f>
        <v>1</v>
      </c>
      <c r="H3745">
        <f>VLOOKUP(A3745,'Лицевые счета'!$A$2:$K$4570,10,0)</f>
        <v>92</v>
      </c>
      <c r="I3745" t="str">
        <f>VLOOKUP(A3745,'Лицевые счета'!$A$2:$K$4570,6,0)</f>
        <v>ФЛ</v>
      </c>
      <c r="J3745" t="str">
        <f>IF(AND(C3745=0,I3745="ФЛ"),G3745*H3745,"")</f>
        <v/>
      </c>
      <c r="K3745" t="str">
        <f>IF(AND(C3745&gt;0,E3745="Нет показаний",I3745="ФЛ"),G3745*H3745,"")</f>
        <v/>
      </c>
    </row>
    <row r="3746" spans="1:11" x14ac:dyDescent="0.25">
      <c r="A3746" s="7">
        <v>451131</v>
      </c>
      <c r="B3746" s="7">
        <f>VLOOKUP(A3746,'Лицевые счета'!$A$1:$K$4570,2,0)</f>
        <v>447544</v>
      </c>
      <c r="C3746">
        <f>COUNTIF('ИПУ и ОКПУ'!$A$2:$A$3258,A3746)</f>
        <v>1</v>
      </c>
      <c r="D3746" t="str">
        <f>IF(C3746&gt;0,VLOOKUP(A3746,'ИПУ и ОКПУ'!$A$1:$O$3258,9,0),"")</f>
        <v>Одноставочный</v>
      </c>
      <c r="E3746" t="str">
        <f>IF(C3746&gt;0,IF(VLOOKUP(A3746,'ИПУ и ОКПУ'!$A$1:$O$3258,14,0)="Нет показаний","Нет показаний",""),"")</f>
        <v/>
      </c>
      <c r="F3746">
        <f>IF(AND(C3746&gt;0),SUMIF('ИПУ и ОКПУ'!$A$2:$A$3258,A3746,'ИПУ и ОКПУ'!$O$2:$O$3258),"")</f>
        <v>40</v>
      </c>
      <c r="G3746">
        <f>VLOOKUP(A3746,'Лицевые счета'!$A$2:$K$4570,9,0)</f>
        <v>1</v>
      </c>
      <c r="H3746">
        <f>VLOOKUP(A3746,'Лицевые счета'!$A$2:$K$4570,10,0)</f>
        <v>92</v>
      </c>
      <c r="I3746" t="str">
        <f>VLOOKUP(A3746,'Лицевые счета'!$A$2:$K$4570,6,0)</f>
        <v>ФЛ</v>
      </c>
      <c r="J3746" t="str">
        <f>IF(AND(C3746=0,I3746="ФЛ"),G3746*H3746,"")</f>
        <v/>
      </c>
      <c r="K3746" t="str">
        <f>IF(AND(C3746&gt;0,E3746="Нет показаний",I3746="ФЛ"),G3746*H3746,"")</f>
        <v/>
      </c>
    </row>
    <row r="3747" spans="1:11" x14ac:dyDescent="0.25">
      <c r="A3747" s="7">
        <v>451137</v>
      </c>
      <c r="B3747" s="7">
        <f>VLOOKUP(A3747,'Лицевые счета'!$A$1:$K$4570,2,0)</f>
        <v>447544</v>
      </c>
      <c r="C3747">
        <f>COUNTIF('ИПУ и ОКПУ'!$A$2:$A$3258,A3747)</f>
        <v>1</v>
      </c>
      <c r="D3747" t="str">
        <f>IF(C3747&gt;0,VLOOKUP(A3747,'ИПУ и ОКПУ'!$A$1:$O$3258,9,0),"")</f>
        <v>Одноставочный</v>
      </c>
      <c r="E3747" t="str">
        <f>IF(C3747&gt;0,IF(VLOOKUP(A3747,'ИПУ и ОКПУ'!$A$1:$O$3258,14,0)="Нет показаний","Нет показаний",""),"")</f>
        <v/>
      </c>
      <c r="F3747">
        <f>IF(AND(C3747&gt;0),SUMIF('ИПУ и ОКПУ'!$A$2:$A$3258,A3747,'ИПУ и ОКПУ'!$O$2:$O$3258),"")</f>
        <v>201</v>
      </c>
      <c r="G3747">
        <f>VLOOKUP(A3747,'Лицевые счета'!$A$2:$K$4570,9,0)</f>
        <v>1</v>
      </c>
      <c r="H3747">
        <f>VLOOKUP(A3747,'Лицевые счета'!$A$2:$K$4570,10,0)</f>
        <v>118.7</v>
      </c>
      <c r="I3747" t="str">
        <f>VLOOKUP(A3747,'Лицевые счета'!$A$2:$K$4570,6,0)</f>
        <v>ФЛ</v>
      </c>
      <c r="J3747" t="str">
        <f>IF(AND(C3747=0,I3747="ФЛ"),G3747*H3747,"")</f>
        <v/>
      </c>
      <c r="K3747" t="str">
        <f>IF(AND(C3747&gt;0,E3747="Нет показаний",I3747="ФЛ"),G3747*H3747,"")</f>
        <v/>
      </c>
    </row>
    <row r="3748" spans="1:11" x14ac:dyDescent="0.25">
      <c r="A3748" s="7">
        <v>468904</v>
      </c>
      <c r="B3748" s="7">
        <f>VLOOKUP(A3748,'Лицевые счета'!$A$1:$K$4570,2,0)</f>
        <v>451437</v>
      </c>
      <c r="C3748">
        <f>COUNTIF('ИПУ и ОКПУ'!$A$2:$A$3258,A3748)</f>
        <v>1</v>
      </c>
      <c r="D3748" t="str">
        <f>IF(C3748&gt;0,VLOOKUP(A3748,'ИПУ и ОКПУ'!$A$1:$O$3258,9,0),"")</f>
        <v>Одноставочный</v>
      </c>
      <c r="E3748" t="str">
        <f>IF(C3748&gt;0,IF(VLOOKUP(A3748,'ИПУ и ОКПУ'!$A$1:$O$3258,14,0)="Нет показаний","Нет показаний",""),"")</f>
        <v>Нет показаний</v>
      </c>
      <c r="F3748">
        <f>IF(AND(C3748&gt;0),SUMIF('ИПУ и ОКПУ'!$A$2:$A$3258,A3748,'ИПУ и ОКПУ'!$O$2:$O$3258),"")</f>
        <v>0</v>
      </c>
      <c r="G3748">
        <f>VLOOKUP(A3748,'Лицевые счета'!$A$2:$K$4570,9,0)</f>
        <v>1</v>
      </c>
      <c r="H3748">
        <f>VLOOKUP(A3748,'Лицевые счета'!$A$2:$K$4570,10,0)</f>
        <v>134.30000000000001</v>
      </c>
      <c r="I3748" t="str">
        <f>VLOOKUP(A3748,'Лицевые счета'!$A$2:$K$4570,6,0)</f>
        <v>ФЛ</v>
      </c>
      <c r="J3748" t="str">
        <f>IF(AND(C3748=0,I3748="ФЛ"),G3748*H3748,"")</f>
        <v/>
      </c>
      <c r="K3748">
        <f>IF(AND(C3748&gt;0,E3748="Нет показаний",I3748="ФЛ"),G3748*H3748,"")</f>
        <v>134.30000000000001</v>
      </c>
    </row>
    <row r="3749" spans="1:11" x14ac:dyDescent="0.25">
      <c r="A3749" s="7">
        <v>469000</v>
      </c>
      <c r="B3749" s="7">
        <f>VLOOKUP(A3749,'Лицевые счета'!$A$1:$K$4570,2,0)</f>
        <v>451437</v>
      </c>
      <c r="C3749">
        <f>COUNTIF('ИПУ и ОКПУ'!$A$2:$A$3258,A3749)</f>
        <v>1</v>
      </c>
      <c r="D3749" t="str">
        <f>IF(C3749&gt;0,VLOOKUP(A3749,'ИПУ и ОКПУ'!$A$1:$O$3258,9,0),"")</f>
        <v>Одноставочный</v>
      </c>
      <c r="E3749" t="str">
        <f>IF(C3749&gt;0,IF(VLOOKUP(A3749,'ИПУ и ОКПУ'!$A$1:$O$3258,14,0)="Нет показаний","Нет показаний",""),"")</f>
        <v>Нет показаний</v>
      </c>
      <c r="F3749">
        <f>IF(AND(C3749&gt;0),SUMIF('ИПУ и ОКПУ'!$A$2:$A$3258,A3749,'ИПУ и ОКПУ'!$O$2:$O$3258),"")</f>
        <v>0</v>
      </c>
      <c r="G3749">
        <f>VLOOKUP(A3749,'Лицевые счета'!$A$2:$K$4570,9,0)</f>
        <v>1</v>
      </c>
      <c r="H3749">
        <f>VLOOKUP(A3749,'Лицевые счета'!$A$2:$K$4570,10,0)</f>
        <v>92</v>
      </c>
      <c r="I3749" t="str">
        <f>VLOOKUP(A3749,'Лицевые счета'!$A$2:$K$4570,6,0)</f>
        <v>ФЛ</v>
      </c>
      <c r="J3749" t="str">
        <f>IF(AND(C3749=0,I3749="ФЛ"),G3749*H3749,"")</f>
        <v/>
      </c>
      <c r="K3749">
        <f>IF(AND(C3749&gt;0,E3749="Нет показаний",I3749="ФЛ"),G3749*H3749,"")</f>
        <v>92</v>
      </c>
    </row>
    <row r="3750" spans="1:11" x14ac:dyDescent="0.25">
      <c r="A3750" s="7">
        <v>469006</v>
      </c>
      <c r="B3750" s="7">
        <f>VLOOKUP(A3750,'Лицевые счета'!$A$1:$K$4570,2,0)</f>
        <v>451437</v>
      </c>
      <c r="C3750">
        <f>COUNTIF('ИПУ и ОКПУ'!$A$2:$A$3258,A3750)</f>
        <v>1</v>
      </c>
      <c r="D3750" t="str">
        <f>IF(C3750&gt;0,VLOOKUP(A3750,'ИПУ и ОКПУ'!$A$1:$O$3258,9,0),"")</f>
        <v>Одноставочный</v>
      </c>
      <c r="E3750" t="str">
        <f>IF(C3750&gt;0,IF(VLOOKUP(A3750,'ИПУ и ОКПУ'!$A$1:$O$3258,14,0)="Нет показаний","Нет показаний",""),"")</f>
        <v/>
      </c>
      <c r="F3750">
        <f>IF(AND(C3750&gt;0),SUMIF('ИПУ и ОКПУ'!$A$2:$A$3258,A3750,'ИПУ и ОКПУ'!$O$2:$O$3258),"")</f>
        <v>126</v>
      </c>
      <c r="G3750">
        <f>VLOOKUP(A3750,'Лицевые счета'!$A$2:$K$4570,9,0)</f>
        <v>1</v>
      </c>
      <c r="H3750">
        <f>VLOOKUP(A3750,'Лицевые счета'!$A$2:$K$4570,10,0)</f>
        <v>92</v>
      </c>
      <c r="I3750" t="str">
        <f>VLOOKUP(A3750,'Лицевые счета'!$A$2:$K$4570,6,0)</f>
        <v>ФЛ</v>
      </c>
      <c r="J3750" t="str">
        <f>IF(AND(C3750=0,I3750="ФЛ"),G3750*H3750,"")</f>
        <v/>
      </c>
      <c r="K3750" t="str">
        <f>IF(AND(C3750&gt;0,E3750="Нет показаний",I3750="ФЛ"),G3750*H3750,"")</f>
        <v/>
      </c>
    </row>
    <row r="3751" spans="1:11" x14ac:dyDescent="0.25">
      <c r="A3751" s="7">
        <v>469008</v>
      </c>
      <c r="B3751" s="7">
        <f>VLOOKUP(A3751,'Лицевые счета'!$A$1:$K$4570,2,0)</f>
        <v>451437</v>
      </c>
      <c r="C3751">
        <f>COUNTIF('ИПУ и ОКПУ'!$A$2:$A$3258,A3751)</f>
        <v>1</v>
      </c>
      <c r="D3751" t="str">
        <f>IF(C3751&gt;0,VLOOKUP(A3751,'ИПУ и ОКПУ'!$A$1:$O$3258,9,0),"")</f>
        <v>Одноставочный</v>
      </c>
      <c r="E3751" t="str">
        <f>IF(C3751&gt;0,IF(VLOOKUP(A3751,'ИПУ и ОКПУ'!$A$1:$O$3258,14,0)="Нет показаний","Нет показаний",""),"")</f>
        <v/>
      </c>
      <c r="F3751">
        <f>IF(AND(C3751&gt;0),SUMIF('ИПУ и ОКПУ'!$A$2:$A$3258,A3751,'ИПУ и ОКПУ'!$O$2:$O$3258),"")</f>
        <v>115</v>
      </c>
      <c r="G3751">
        <f>VLOOKUP(A3751,'Лицевые счета'!$A$2:$K$4570,9,0)</f>
        <v>1</v>
      </c>
      <c r="H3751">
        <f>VLOOKUP(A3751,'Лицевые счета'!$A$2:$K$4570,10,0)</f>
        <v>118.7</v>
      </c>
      <c r="I3751" t="str">
        <f>VLOOKUP(A3751,'Лицевые счета'!$A$2:$K$4570,6,0)</f>
        <v>ФЛ</v>
      </c>
      <c r="J3751" t="str">
        <f>IF(AND(C3751=0,I3751="ФЛ"),G3751*H3751,"")</f>
        <v/>
      </c>
      <c r="K3751" t="str">
        <f>IF(AND(C3751&gt;0,E3751="Нет показаний",I3751="ФЛ"),G3751*H3751,"")</f>
        <v/>
      </c>
    </row>
    <row r="3752" spans="1:11" x14ac:dyDescent="0.25">
      <c r="A3752" s="7">
        <v>469016</v>
      </c>
      <c r="B3752" s="7">
        <f>VLOOKUP(A3752,'Лицевые счета'!$A$1:$K$4570,2,0)</f>
        <v>451437</v>
      </c>
      <c r="C3752">
        <f>COUNTIF('ИПУ и ОКПУ'!$A$2:$A$3258,A3752)</f>
        <v>1</v>
      </c>
      <c r="D3752" t="str">
        <f>IF(C3752&gt;0,VLOOKUP(A3752,'ИПУ и ОКПУ'!$A$1:$O$3258,9,0),"")</f>
        <v>Одноставочный</v>
      </c>
      <c r="E3752" t="str">
        <f>IF(C3752&gt;0,IF(VLOOKUP(A3752,'ИПУ и ОКПУ'!$A$1:$O$3258,14,0)="Нет показаний","Нет показаний",""),"")</f>
        <v/>
      </c>
      <c r="F3752">
        <f>IF(AND(C3752&gt;0),SUMIF('ИПУ и ОКПУ'!$A$2:$A$3258,A3752,'ИПУ и ОКПУ'!$O$2:$O$3258),"")</f>
        <v>196</v>
      </c>
      <c r="G3752">
        <f>VLOOKUP(A3752,'Лицевые счета'!$A$2:$K$4570,9,0)</f>
        <v>1</v>
      </c>
      <c r="H3752">
        <f>VLOOKUP(A3752,'Лицевые счета'!$A$2:$K$4570,10,0)</f>
        <v>134.30000000000001</v>
      </c>
      <c r="I3752" t="str">
        <f>VLOOKUP(A3752,'Лицевые счета'!$A$2:$K$4570,6,0)</f>
        <v>ФЛ</v>
      </c>
      <c r="J3752" t="str">
        <f>IF(AND(C3752=0,I3752="ФЛ"),G3752*H3752,"")</f>
        <v/>
      </c>
      <c r="K3752" t="str">
        <f>IF(AND(C3752&gt;0,E3752="Нет показаний",I3752="ФЛ"),G3752*H3752,"")</f>
        <v/>
      </c>
    </row>
    <row r="3753" spans="1:11" x14ac:dyDescent="0.25">
      <c r="A3753" s="7">
        <v>502260</v>
      </c>
      <c r="B3753" s="7">
        <f>VLOOKUP(A3753,'Лицевые счета'!$A$1:$K$4570,2,0)</f>
        <v>501291</v>
      </c>
      <c r="C3753">
        <f>COUNTIF('ИПУ и ОКПУ'!$A$2:$A$3258,A3753)</f>
        <v>1</v>
      </c>
      <c r="D3753" t="str">
        <f>IF(C3753&gt;0,VLOOKUP(A3753,'ИПУ и ОКПУ'!$A$1:$O$3258,9,0),"")</f>
        <v>Одноставочный</v>
      </c>
      <c r="E3753" t="str">
        <f>IF(C3753&gt;0,IF(VLOOKUP(A3753,'ИПУ и ОКПУ'!$A$1:$O$3258,14,0)="Нет показаний","Нет показаний",""),"")</f>
        <v>Нет показаний</v>
      </c>
      <c r="F3753">
        <f>IF(AND(C3753&gt;0),SUMIF('ИПУ и ОКПУ'!$A$2:$A$3258,A3753,'ИПУ и ОКПУ'!$O$2:$O$3258),"")</f>
        <v>0</v>
      </c>
      <c r="G3753">
        <f>VLOOKUP(A3753,'Лицевые счета'!$A$2:$K$4570,9,0)</f>
        <v>1</v>
      </c>
      <c r="H3753">
        <f>VLOOKUP(A3753,'Лицевые счета'!$A$2:$K$4570,10,0)</f>
        <v>92</v>
      </c>
      <c r="I3753" t="str">
        <f>VLOOKUP(A3753,'Лицевые счета'!$A$2:$K$4570,6,0)</f>
        <v>ФЛ</v>
      </c>
      <c r="J3753" t="str">
        <f>IF(AND(C3753=0,I3753="ФЛ"),G3753*H3753,"")</f>
        <v/>
      </c>
      <c r="K3753">
        <f>IF(AND(C3753&gt;0,E3753="Нет показаний",I3753="ФЛ"),G3753*H3753,"")</f>
        <v>92</v>
      </c>
    </row>
    <row r="3754" spans="1:11" x14ac:dyDescent="0.25">
      <c r="A3754" s="7">
        <v>502268</v>
      </c>
      <c r="B3754" s="7">
        <f>VLOOKUP(A3754,'Лицевые счета'!$A$1:$K$4570,2,0)</f>
        <v>501291</v>
      </c>
      <c r="C3754">
        <f>COUNTIF('ИПУ и ОКПУ'!$A$2:$A$3258,A3754)</f>
        <v>0</v>
      </c>
      <c r="D3754" t="str">
        <f>IF(C3754&gt;0,VLOOKUP(A3754,'ИПУ и ОКПУ'!$A$1:$O$3258,9,0),"")</f>
        <v/>
      </c>
      <c r="E3754" t="str">
        <f>IF(C3754&gt;0,IF(VLOOKUP(A3754,'ИПУ и ОКПУ'!$A$1:$O$3258,14,0)="Нет показаний","Нет показаний",""),"")</f>
        <v/>
      </c>
      <c r="F3754" t="str">
        <f>IF(AND(C3754&gt;0),SUMIF('ИПУ и ОКПУ'!$A$2:$A$3258,A3754,'ИПУ и ОКПУ'!$O$2:$O$3258),"")</f>
        <v/>
      </c>
      <c r="G3754">
        <f>VLOOKUP(A3754,'Лицевые счета'!$A$2:$K$4570,9,0)</f>
        <v>1</v>
      </c>
      <c r="H3754">
        <f>VLOOKUP(A3754,'Лицевые счета'!$A$2:$K$4570,10,0)</f>
        <v>92</v>
      </c>
      <c r="I3754" t="str">
        <f>VLOOKUP(A3754,'Лицевые счета'!$A$2:$K$4570,6,0)</f>
        <v>ФЛ</v>
      </c>
      <c r="J3754">
        <f>IF(AND(C3754=0,I3754="ФЛ"),G3754*H3754,"")</f>
        <v>92</v>
      </c>
      <c r="K3754" t="str">
        <f>IF(AND(C3754&gt;0,E3754="Нет показаний",I3754="ФЛ"),G3754*H3754,"")</f>
        <v/>
      </c>
    </row>
    <row r="3755" spans="1:11" x14ac:dyDescent="0.25">
      <c r="A3755" s="7">
        <v>502269</v>
      </c>
      <c r="B3755" s="7">
        <f>VLOOKUP(A3755,'Лицевые счета'!$A$1:$K$4570,2,0)</f>
        <v>501291</v>
      </c>
      <c r="C3755">
        <f>COUNTIF('ИПУ и ОКПУ'!$A$2:$A$3258,A3755)</f>
        <v>0</v>
      </c>
      <c r="D3755" t="str">
        <f>IF(C3755&gt;0,VLOOKUP(A3755,'ИПУ и ОКПУ'!$A$1:$O$3258,9,0),"")</f>
        <v/>
      </c>
      <c r="E3755" t="str">
        <f>IF(C3755&gt;0,IF(VLOOKUP(A3755,'ИПУ и ОКПУ'!$A$1:$O$3258,14,0)="Нет показаний","Нет показаний",""),"")</f>
        <v/>
      </c>
      <c r="F3755" t="str">
        <f>IF(AND(C3755&gt;0),SUMIF('ИПУ и ОКПУ'!$A$2:$A$3258,A3755,'ИПУ и ОКПУ'!$O$2:$O$3258),"")</f>
        <v/>
      </c>
      <c r="G3755">
        <f>VLOOKUP(A3755,'Лицевые счета'!$A$2:$K$4570,9,0)</f>
        <v>1</v>
      </c>
      <c r="H3755">
        <f>VLOOKUP(A3755,'Лицевые счета'!$A$2:$K$4570,10,0)</f>
        <v>92</v>
      </c>
      <c r="I3755" t="str">
        <f>VLOOKUP(A3755,'Лицевые счета'!$A$2:$K$4570,6,0)</f>
        <v>ФЛ</v>
      </c>
      <c r="J3755">
        <f>IF(AND(C3755=0,I3755="ФЛ"),G3755*H3755,"")</f>
        <v>92</v>
      </c>
      <c r="K3755" t="str">
        <f>IF(AND(C3755&gt;0,E3755="Нет показаний",I3755="ФЛ"),G3755*H3755,"")</f>
        <v/>
      </c>
    </row>
    <row r="3756" spans="1:11" x14ac:dyDescent="0.25">
      <c r="A3756" s="7">
        <v>502270</v>
      </c>
      <c r="B3756" s="7">
        <f>VLOOKUP(A3756,'Лицевые счета'!$A$1:$K$4570,2,0)</f>
        <v>501291</v>
      </c>
      <c r="C3756">
        <f>COUNTIF('ИПУ и ОКПУ'!$A$2:$A$3258,A3756)</f>
        <v>0</v>
      </c>
      <c r="D3756" t="str">
        <f>IF(C3756&gt;0,VLOOKUP(A3756,'ИПУ и ОКПУ'!$A$1:$O$3258,9,0),"")</f>
        <v/>
      </c>
      <c r="E3756" t="str">
        <f>IF(C3756&gt;0,IF(VLOOKUP(A3756,'ИПУ и ОКПУ'!$A$1:$O$3258,14,0)="Нет показаний","Нет показаний",""),"")</f>
        <v/>
      </c>
      <c r="F3756" t="str">
        <f>IF(AND(C3756&gt;0),SUMIF('ИПУ и ОКПУ'!$A$2:$A$3258,A3756,'ИПУ и ОКПУ'!$O$2:$O$3258),"")</f>
        <v/>
      </c>
      <c r="G3756">
        <f>VLOOKUP(A3756,'Лицевые счета'!$A$2:$K$4570,9,0)</f>
        <v>1</v>
      </c>
      <c r="H3756">
        <f>VLOOKUP(A3756,'Лицевые счета'!$A$2:$K$4570,10,0)</f>
        <v>92</v>
      </c>
      <c r="I3756" t="str">
        <f>VLOOKUP(A3756,'Лицевые счета'!$A$2:$K$4570,6,0)</f>
        <v>ФЛ</v>
      </c>
      <c r="J3756">
        <f>IF(AND(C3756=0,I3756="ФЛ"),G3756*H3756,"")</f>
        <v>92</v>
      </c>
      <c r="K3756" t="str">
        <f>IF(AND(C3756&gt;0,E3756="Нет показаний",I3756="ФЛ"),G3756*H3756,"")</f>
        <v/>
      </c>
    </row>
    <row r="3757" spans="1:11" x14ac:dyDescent="0.25">
      <c r="A3757" s="7">
        <v>502272</v>
      </c>
      <c r="B3757" s="7">
        <f>VLOOKUP(A3757,'Лицевые счета'!$A$1:$K$4570,2,0)</f>
        <v>501291</v>
      </c>
      <c r="C3757">
        <f>COUNTIF('ИПУ и ОКПУ'!$A$2:$A$3258,A3757)</f>
        <v>0</v>
      </c>
      <c r="D3757" t="str">
        <f>IF(C3757&gt;0,VLOOKUP(A3757,'ИПУ и ОКПУ'!$A$1:$O$3258,9,0),"")</f>
        <v/>
      </c>
      <c r="E3757" t="str">
        <f>IF(C3757&gt;0,IF(VLOOKUP(A3757,'ИПУ и ОКПУ'!$A$1:$O$3258,14,0)="Нет показаний","Нет показаний",""),"")</f>
        <v/>
      </c>
      <c r="F3757" t="str">
        <f>IF(AND(C3757&gt;0),SUMIF('ИПУ и ОКПУ'!$A$2:$A$3258,A3757,'ИПУ и ОКПУ'!$O$2:$O$3258),"")</f>
        <v/>
      </c>
      <c r="G3757">
        <f>VLOOKUP(A3757,'Лицевые счета'!$A$2:$K$4570,9,0)</f>
        <v>1</v>
      </c>
      <c r="H3757">
        <f>VLOOKUP(A3757,'Лицевые счета'!$A$2:$K$4570,10,0)</f>
        <v>92</v>
      </c>
      <c r="I3757" t="str">
        <f>VLOOKUP(A3757,'Лицевые счета'!$A$2:$K$4570,6,0)</f>
        <v>ФЛ</v>
      </c>
      <c r="J3757">
        <f>IF(AND(C3757=0,I3757="ФЛ"),G3757*H3757,"")</f>
        <v>92</v>
      </c>
      <c r="K3757" t="str">
        <f>IF(AND(C3757&gt;0,E3757="Нет показаний",I3757="ФЛ"),G3757*H3757,"")</f>
        <v/>
      </c>
    </row>
    <row r="3758" spans="1:11" x14ac:dyDescent="0.25">
      <c r="A3758" s="7">
        <v>502276</v>
      </c>
      <c r="B3758" s="7">
        <f>VLOOKUP(A3758,'Лицевые счета'!$A$1:$K$4570,2,0)</f>
        <v>501291</v>
      </c>
      <c r="C3758">
        <f>COUNTIF('ИПУ и ОКПУ'!$A$2:$A$3258,A3758)</f>
        <v>0</v>
      </c>
      <c r="D3758" t="str">
        <f>IF(C3758&gt;0,VLOOKUP(A3758,'ИПУ и ОКПУ'!$A$1:$O$3258,9,0),"")</f>
        <v/>
      </c>
      <c r="E3758" t="str">
        <f>IF(C3758&gt;0,IF(VLOOKUP(A3758,'ИПУ и ОКПУ'!$A$1:$O$3258,14,0)="Нет показаний","Нет показаний",""),"")</f>
        <v/>
      </c>
      <c r="F3758" t="str">
        <f>IF(AND(C3758&gt;0),SUMIF('ИПУ и ОКПУ'!$A$2:$A$3258,A3758,'ИПУ и ОКПУ'!$O$2:$O$3258),"")</f>
        <v/>
      </c>
      <c r="G3758">
        <f>VLOOKUP(A3758,'Лицевые счета'!$A$2:$K$4570,9,0)</f>
        <v>1</v>
      </c>
      <c r="H3758">
        <f>VLOOKUP(A3758,'Лицевые счета'!$A$2:$K$4570,10,0)</f>
        <v>92</v>
      </c>
      <c r="I3758" t="str">
        <f>VLOOKUP(A3758,'Лицевые счета'!$A$2:$K$4570,6,0)</f>
        <v>ФЛ</v>
      </c>
      <c r="J3758">
        <f>IF(AND(C3758=0,I3758="ФЛ"),G3758*H3758,"")</f>
        <v>92</v>
      </c>
      <c r="K3758" t="str">
        <f>IF(AND(C3758&gt;0,E3758="Нет показаний",I3758="ФЛ"),G3758*H3758,"")</f>
        <v/>
      </c>
    </row>
    <row r="3759" spans="1:11" x14ac:dyDescent="0.25">
      <c r="A3759" s="7">
        <v>502279</v>
      </c>
      <c r="B3759" s="7">
        <f>VLOOKUP(A3759,'Лицевые счета'!$A$1:$K$4570,2,0)</f>
        <v>501291</v>
      </c>
      <c r="C3759">
        <f>COUNTIF('ИПУ и ОКПУ'!$A$2:$A$3258,A3759)</f>
        <v>0</v>
      </c>
      <c r="D3759" t="str">
        <f>IF(C3759&gt;0,VLOOKUP(A3759,'ИПУ и ОКПУ'!$A$1:$O$3258,9,0),"")</f>
        <v/>
      </c>
      <c r="E3759" t="str">
        <f>IF(C3759&gt;0,IF(VLOOKUP(A3759,'ИПУ и ОКПУ'!$A$1:$O$3258,14,0)="Нет показаний","Нет показаний",""),"")</f>
        <v/>
      </c>
      <c r="F3759" t="str">
        <f>IF(AND(C3759&gt;0),SUMIF('ИПУ и ОКПУ'!$A$2:$A$3258,A3759,'ИПУ и ОКПУ'!$O$2:$O$3258),"")</f>
        <v/>
      </c>
      <c r="G3759">
        <f>VLOOKUP(A3759,'Лицевые счета'!$A$2:$K$4570,9,0)</f>
        <v>1</v>
      </c>
      <c r="H3759">
        <f>VLOOKUP(A3759,'Лицевые счета'!$A$2:$K$4570,10,0)</f>
        <v>92</v>
      </c>
      <c r="I3759" t="str">
        <f>VLOOKUP(A3759,'Лицевые счета'!$A$2:$K$4570,6,0)</f>
        <v>ФЛ</v>
      </c>
      <c r="J3759">
        <f>IF(AND(C3759=0,I3759="ФЛ"),G3759*H3759,"")</f>
        <v>92</v>
      </c>
      <c r="K3759" t="str">
        <f>IF(AND(C3759&gt;0,E3759="Нет показаний",I3759="ФЛ"),G3759*H3759,"")</f>
        <v/>
      </c>
    </row>
    <row r="3760" spans="1:11" x14ac:dyDescent="0.25">
      <c r="A3760" s="7">
        <v>502282</v>
      </c>
      <c r="B3760" s="7">
        <f>VLOOKUP(A3760,'Лицевые счета'!$A$1:$K$4570,2,0)</f>
        <v>501291</v>
      </c>
      <c r="C3760">
        <f>COUNTIF('ИПУ и ОКПУ'!$A$2:$A$3258,A3760)</f>
        <v>0</v>
      </c>
      <c r="D3760" t="str">
        <f>IF(C3760&gt;0,VLOOKUP(A3760,'ИПУ и ОКПУ'!$A$1:$O$3258,9,0),"")</f>
        <v/>
      </c>
      <c r="E3760" t="str">
        <f>IF(C3760&gt;0,IF(VLOOKUP(A3760,'ИПУ и ОКПУ'!$A$1:$O$3258,14,0)="Нет показаний","Нет показаний",""),"")</f>
        <v/>
      </c>
      <c r="F3760" t="str">
        <f>IF(AND(C3760&gt;0),SUMIF('ИПУ и ОКПУ'!$A$2:$A$3258,A3760,'ИПУ и ОКПУ'!$O$2:$O$3258),"")</f>
        <v/>
      </c>
      <c r="G3760">
        <f>VLOOKUP(A3760,'Лицевые счета'!$A$2:$K$4570,9,0)</f>
        <v>1</v>
      </c>
      <c r="H3760">
        <f>VLOOKUP(A3760,'Лицевые счета'!$A$2:$K$4570,10,0)</f>
        <v>118.7</v>
      </c>
      <c r="I3760" t="str">
        <f>VLOOKUP(A3760,'Лицевые счета'!$A$2:$K$4570,6,0)</f>
        <v>ФЛ</v>
      </c>
      <c r="J3760">
        <f>IF(AND(C3760=0,I3760="ФЛ"),G3760*H3760,"")</f>
        <v>118.7</v>
      </c>
      <c r="K3760" t="str">
        <f>IF(AND(C3760&gt;0,E3760="Нет показаний",I3760="ФЛ"),G3760*H3760,"")</f>
        <v/>
      </c>
    </row>
    <row r="3761" spans="1:11" x14ac:dyDescent="0.25">
      <c r="A3761" s="7">
        <v>502283</v>
      </c>
      <c r="B3761" s="7">
        <f>VLOOKUP(A3761,'Лицевые счета'!$A$1:$K$4570,2,0)</f>
        <v>501291</v>
      </c>
      <c r="C3761">
        <f>COUNTIF('ИПУ и ОКПУ'!$A$2:$A$3258,A3761)</f>
        <v>0</v>
      </c>
      <c r="D3761" t="str">
        <f>IF(C3761&gt;0,VLOOKUP(A3761,'ИПУ и ОКПУ'!$A$1:$O$3258,9,0),"")</f>
        <v/>
      </c>
      <c r="E3761" t="str">
        <f>IF(C3761&gt;0,IF(VLOOKUP(A3761,'ИПУ и ОКПУ'!$A$1:$O$3258,14,0)="Нет показаний","Нет показаний",""),"")</f>
        <v/>
      </c>
      <c r="F3761" t="str">
        <f>IF(AND(C3761&gt;0),SUMIF('ИПУ и ОКПУ'!$A$2:$A$3258,A3761,'ИПУ и ОКПУ'!$O$2:$O$3258),"")</f>
        <v/>
      </c>
      <c r="G3761">
        <f>VLOOKUP(A3761,'Лицевые счета'!$A$2:$K$4570,9,0)</f>
        <v>1</v>
      </c>
      <c r="H3761">
        <f>VLOOKUP(A3761,'Лицевые счета'!$A$2:$K$4570,10,0)</f>
        <v>92</v>
      </c>
      <c r="I3761" t="str">
        <f>VLOOKUP(A3761,'Лицевые счета'!$A$2:$K$4570,6,0)</f>
        <v>ФЛ</v>
      </c>
      <c r="J3761">
        <f>IF(AND(C3761=0,I3761="ФЛ"),G3761*H3761,"")</f>
        <v>92</v>
      </c>
      <c r="K3761" t="str">
        <f>IF(AND(C3761&gt;0,E3761="Нет показаний",I3761="ФЛ"),G3761*H3761,"")</f>
        <v/>
      </c>
    </row>
    <row r="3762" spans="1:11" x14ac:dyDescent="0.25">
      <c r="A3762" s="7">
        <v>502286</v>
      </c>
      <c r="B3762" s="7">
        <f>VLOOKUP(A3762,'Лицевые счета'!$A$1:$K$4570,2,0)</f>
        <v>501291</v>
      </c>
      <c r="C3762">
        <f>COUNTIF('ИПУ и ОКПУ'!$A$2:$A$3258,A3762)</f>
        <v>1</v>
      </c>
      <c r="D3762" t="str">
        <f>IF(C3762&gt;0,VLOOKUP(A3762,'ИПУ и ОКПУ'!$A$1:$O$3258,9,0),"")</f>
        <v>Одноставочный</v>
      </c>
      <c r="E3762" t="str">
        <f>IF(C3762&gt;0,IF(VLOOKUP(A3762,'ИПУ и ОКПУ'!$A$1:$O$3258,14,0)="Нет показаний","Нет показаний",""),"")</f>
        <v>Нет показаний</v>
      </c>
      <c r="F3762">
        <f>IF(AND(C3762&gt;0),SUMIF('ИПУ и ОКПУ'!$A$2:$A$3258,A3762,'ИПУ и ОКПУ'!$O$2:$O$3258),"")</f>
        <v>0</v>
      </c>
      <c r="G3762">
        <f>VLOOKUP(A3762,'Лицевые счета'!$A$2:$K$4570,9,0)</f>
        <v>1</v>
      </c>
      <c r="H3762">
        <f>VLOOKUP(A3762,'Лицевые счета'!$A$2:$K$4570,10,0)</f>
        <v>92</v>
      </c>
      <c r="I3762" t="str">
        <f>VLOOKUP(A3762,'Лицевые счета'!$A$2:$K$4570,6,0)</f>
        <v>ФЛ</v>
      </c>
      <c r="J3762" t="str">
        <f>IF(AND(C3762=0,I3762="ФЛ"),G3762*H3762,"")</f>
        <v/>
      </c>
      <c r="K3762">
        <f>IF(AND(C3762&gt;0,E3762="Нет показаний",I3762="ФЛ"),G3762*H3762,"")</f>
        <v>92</v>
      </c>
    </row>
    <row r="3763" spans="1:11" x14ac:dyDescent="0.25">
      <c r="A3763" s="7">
        <v>502288</v>
      </c>
      <c r="B3763" s="7">
        <f>VLOOKUP(A3763,'Лицевые счета'!$A$1:$K$4570,2,0)</f>
        <v>501291</v>
      </c>
      <c r="C3763">
        <f>COUNTIF('ИПУ и ОКПУ'!$A$2:$A$3258,A3763)</f>
        <v>1</v>
      </c>
      <c r="D3763" t="str">
        <f>IF(C3763&gt;0,VLOOKUP(A3763,'ИПУ и ОКПУ'!$A$1:$O$3258,9,0),"")</f>
        <v>Одноставочный</v>
      </c>
      <c r="E3763" t="str">
        <f>IF(C3763&gt;0,IF(VLOOKUP(A3763,'ИПУ и ОКПУ'!$A$1:$O$3258,14,0)="Нет показаний","Нет показаний",""),"")</f>
        <v>Нет показаний</v>
      </c>
      <c r="F3763">
        <f>IF(AND(C3763&gt;0),SUMIF('ИПУ и ОКПУ'!$A$2:$A$3258,A3763,'ИПУ и ОКПУ'!$O$2:$O$3258),"")</f>
        <v>0</v>
      </c>
      <c r="G3763">
        <f>VLOOKUP(A3763,'Лицевые счета'!$A$2:$K$4570,9,0)</f>
        <v>1</v>
      </c>
      <c r="H3763">
        <f>VLOOKUP(A3763,'Лицевые счета'!$A$2:$K$4570,10,0)</f>
        <v>92</v>
      </c>
      <c r="I3763" t="str">
        <f>VLOOKUP(A3763,'Лицевые счета'!$A$2:$K$4570,6,0)</f>
        <v>ФЛ</v>
      </c>
      <c r="J3763" t="str">
        <f>IF(AND(C3763=0,I3763="ФЛ"),G3763*H3763,"")</f>
        <v/>
      </c>
      <c r="K3763">
        <f>IF(AND(C3763&gt;0,E3763="Нет показаний",I3763="ФЛ"),G3763*H3763,"")</f>
        <v>92</v>
      </c>
    </row>
    <row r="3764" spans="1:11" x14ac:dyDescent="0.25">
      <c r="A3764" s="7">
        <v>502291</v>
      </c>
      <c r="B3764" s="7">
        <f>VLOOKUP(A3764,'Лицевые счета'!$A$1:$K$4570,2,0)</f>
        <v>501291</v>
      </c>
      <c r="C3764">
        <f>COUNTIF('ИПУ и ОКПУ'!$A$2:$A$3258,A3764)</f>
        <v>0</v>
      </c>
      <c r="D3764" t="str">
        <f>IF(C3764&gt;0,VLOOKUP(A3764,'ИПУ и ОКПУ'!$A$1:$O$3258,9,0),"")</f>
        <v/>
      </c>
      <c r="E3764" t="str">
        <f>IF(C3764&gt;0,IF(VLOOKUP(A3764,'ИПУ и ОКПУ'!$A$1:$O$3258,14,0)="Нет показаний","Нет показаний",""),"")</f>
        <v/>
      </c>
      <c r="F3764" t="str">
        <f>IF(AND(C3764&gt;0),SUMIF('ИПУ и ОКПУ'!$A$2:$A$3258,A3764,'ИПУ и ОКПУ'!$O$2:$O$3258),"")</f>
        <v/>
      </c>
      <c r="G3764">
        <f>VLOOKUP(A3764,'Лицевые счета'!$A$2:$K$4570,9,0)</f>
        <v>1</v>
      </c>
      <c r="H3764">
        <f>VLOOKUP(A3764,'Лицевые счета'!$A$2:$K$4570,10,0)</f>
        <v>92</v>
      </c>
      <c r="I3764" t="str">
        <f>VLOOKUP(A3764,'Лицевые счета'!$A$2:$K$4570,6,0)</f>
        <v>ФЛ</v>
      </c>
      <c r="J3764">
        <f>IF(AND(C3764=0,I3764="ФЛ"),G3764*H3764,"")</f>
        <v>92</v>
      </c>
      <c r="K3764" t="str">
        <f>IF(AND(C3764&gt;0,E3764="Нет показаний",I3764="ФЛ"),G3764*H3764,"")</f>
        <v/>
      </c>
    </row>
    <row r="3765" spans="1:11" x14ac:dyDescent="0.25">
      <c r="A3765" s="7">
        <v>502294</v>
      </c>
      <c r="B3765" s="7">
        <f>VLOOKUP(A3765,'Лицевые счета'!$A$1:$K$4570,2,0)</f>
        <v>501291</v>
      </c>
      <c r="C3765">
        <f>COUNTIF('ИПУ и ОКПУ'!$A$2:$A$3258,A3765)</f>
        <v>0</v>
      </c>
      <c r="D3765" t="str">
        <f>IF(C3765&gt;0,VLOOKUP(A3765,'ИПУ и ОКПУ'!$A$1:$O$3258,9,0),"")</f>
        <v/>
      </c>
      <c r="E3765" t="str">
        <f>IF(C3765&gt;0,IF(VLOOKUP(A3765,'ИПУ и ОКПУ'!$A$1:$O$3258,14,0)="Нет показаний","Нет показаний",""),"")</f>
        <v/>
      </c>
      <c r="F3765" t="str">
        <f>IF(AND(C3765&gt;0),SUMIF('ИПУ и ОКПУ'!$A$2:$A$3258,A3765,'ИПУ и ОКПУ'!$O$2:$O$3258),"")</f>
        <v/>
      </c>
      <c r="G3765">
        <f>VLOOKUP(A3765,'Лицевые счета'!$A$2:$K$4570,9,0)</f>
        <v>1</v>
      </c>
      <c r="H3765">
        <f>VLOOKUP(A3765,'Лицевые счета'!$A$2:$K$4570,10,0)</f>
        <v>92</v>
      </c>
      <c r="I3765" t="str">
        <f>VLOOKUP(A3765,'Лицевые счета'!$A$2:$K$4570,6,0)</f>
        <v>ФЛ</v>
      </c>
      <c r="J3765">
        <f>IF(AND(C3765=0,I3765="ФЛ"),G3765*H3765,"")</f>
        <v>92</v>
      </c>
      <c r="K3765" t="str">
        <f>IF(AND(C3765&gt;0,E3765="Нет показаний",I3765="ФЛ"),G3765*H3765,"")</f>
        <v/>
      </c>
    </row>
    <row r="3766" spans="1:11" x14ac:dyDescent="0.25">
      <c r="A3766" s="7">
        <v>502295</v>
      </c>
      <c r="B3766" s="7">
        <f>VLOOKUP(A3766,'Лицевые счета'!$A$1:$K$4570,2,0)</f>
        <v>501291</v>
      </c>
      <c r="C3766">
        <f>COUNTIF('ИПУ и ОКПУ'!$A$2:$A$3258,A3766)</f>
        <v>0</v>
      </c>
      <c r="D3766" t="str">
        <f>IF(C3766&gt;0,VLOOKUP(A3766,'ИПУ и ОКПУ'!$A$1:$O$3258,9,0),"")</f>
        <v/>
      </c>
      <c r="E3766" t="str">
        <f>IF(C3766&gt;0,IF(VLOOKUP(A3766,'ИПУ и ОКПУ'!$A$1:$O$3258,14,0)="Нет показаний","Нет показаний",""),"")</f>
        <v/>
      </c>
      <c r="F3766" t="str">
        <f>IF(AND(C3766&gt;0),SUMIF('ИПУ и ОКПУ'!$A$2:$A$3258,A3766,'ИПУ и ОКПУ'!$O$2:$O$3258),"")</f>
        <v/>
      </c>
      <c r="G3766">
        <f>VLOOKUP(A3766,'Лицевые счета'!$A$2:$K$4570,9,0)</f>
        <v>1</v>
      </c>
      <c r="H3766">
        <f>VLOOKUP(A3766,'Лицевые счета'!$A$2:$K$4570,10,0)</f>
        <v>92</v>
      </c>
      <c r="I3766" t="str">
        <f>VLOOKUP(A3766,'Лицевые счета'!$A$2:$K$4570,6,0)</f>
        <v>ФЛ</v>
      </c>
      <c r="J3766">
        <f>IF(AND(C3766=0,I3766="ФЛ"),G3766*H3766,"")</f>
        <v>92</v>
      </c>
      <c r="K3766" t="str">
        <f>IF(AND(C3766&gt;0,E3766="Нет показаний",I3766="ФЛ"),G3766*H3766,"")</f>
        <v/>
      </c>
    </row>
    <row r="3767" spans="1:11" x14ac:dyDescent="0.25">
      <c r="A3767" s="7">
        <v>502296</v>
      </c>
      <c r="B3767" s="7">
        <f>VLOOKUP(A3767,'Лицевые счета'!$A$1:$K$4570,2,0)</f>
        <v>501291</v>
      </c>
      <c r="C3767">
        <f>COUNTIF('ИПУ и ОКПУ'!$A$2:$A$3258,A3767)</f>
        <v>0</v>
      </c>
      <c r="D3767" t="str">
        <f>IF(C3767&gt;0,VLOOKUP(A3767,'ИПУ и ОКПУ'!$A$1:$O$3258,9,0),"")</f>
        <v/>
      </c>
      <c r="E3767" t="str">
        <f>IF(C3767&gt;0,IF(VLOOKUP(A3767,'ИПУ и ОКПУ'!$A$1:$O$3258,14,0)="Нет показаний","Нет показаний",""),"")</f>
        <v/>
      </c>
      <c r="F3767" t="str">
        <f>IF(AND(C3767&gt;0),SUMIF('ИПУ и ОКПУ'!$A$2:$A$3258,A3767,'ИПУ и ОКПУ'!$O$2:$O$3258),"")</f>
        <v/>
      </c>
      <c r="G3767">
        <f>VLOOKUP(A3767,'Лицевые счета'!$A$2:$K$4570,9,0)</f>
        <v>1</v>
      </c>
      <c r="H3767">
        <f>VLOOKUP(A3767,'Лицевые счета'!$A$2:$K$4570,10,0)</f>
        <v>92</v>
      </c>
      <c r="I3767" t="str">
        <f>VLOOKUP(A3767,'Лицевые счета'!$A$2:$K$4570,6,0)</f>
        <v>ФЛ</v>
      </c>
      <c r="J3767">
        <f>IF(AND(C3767=0,I3767="ФЛ"),G3767*H3767,"")</f>
        <v>92</v>
      </c>
      <c r="K3767" t="str">
        <f>IF(AND(C3767&gt;0,E3767="Нет показаний",I3767="ФЛ"),G3767*H3767,"")</f>
        <v/>
      </c>
    </row>
    <row r="3768" spans="1:11" x14ac:dyDescent="0.25">
      <c r="A3768" s="7">
        <v>502298</v>
      </c>
      <c r="B3768" s="7">
        <f>VLOOKUP(A3768,'Лицевые счета'!$A$1:$K$4570,2,0)</f>
        <v>501291</v>
      </c>
      <c r="C3768">
        <f>COUNTIF('ИПУ и ОКПУ'!$A$2:$A$3258,A3768)</f>
        <v>1</v>
      </c>
      <c r="D3768" t="str">
        <f>IF(C3768&gt;0,VLOOKUP(A3768,'ИПУ и ОКПУ'!$A$1:$O$3258,9,0),"")</f>
        <v>Одноставочный</v>
      </c>
      <c r="E3768" t="str">
        <f>IF(C3768&gt;0,IF(VLOOKUP(A3768,'ИПУ и ОКПУ'!$A$1:$O$3258,14,0)="Нет показаний","Нет показаний",""),"")</f>
        <v/>
      </c>
      <c r="F3768">
        <f>IF(AND(C3768&gt;0),SUMIF('ИПУ и ОКПУ'!$A$2:$A$3258,A3768,'ИПУ и ОКПУ'!$O$2:$O$3258),"")</f>
        <v>-6</v>
      </c>
      <c r="G3768">
        <f>VLOOKUP(A3768,'Лицевые счета'!$A$2:$K$4570,9,0)</f>
        <v>1</v>
      </c>
      <c r="H3768">
        <f>VLOOKUP(A3768,'Лицевые счета'!$A$2:$K$4570,10,0)</f>
        <v>92</v>
      </c>
      <c r="I3768" t="str">
        <f>VLOOKUP(A3768,'Лицевые счета'!$A$2:$K$4570,6,0)</f>
        <v>ФЛ</v>
      </c>
      <c r="J3768" t="str">
        <f>IF(AND(C3768=0,I3768="ФЛ"),G3768*H3768,"")</f>
        <v/>
      </c>
      <c r="K3768" t="str">
        <f>IF(AND(C3768&gt;0,E3768="Нет показаний",I3768="ФЛ"),G3768*H3768,"")</f>
        <v/>
      </c>
    </row>
    <row r="3769" spans="1:11" x14ac:dyDescent="0.25">
      <c r="A3769" s="7">
        <v>502299</v>
      </c>
      <c r="B3769" s="7">
        <f>VLOOKUP(A3769,'Лицевые счета'!$A$1:$K$4570,2,0)</f>
        <v>501291</v>
      </c>
      <c r="C3769">
        <f>COUNTIF('ИПУ и ОКПУ'!$A$2:$A$3258,A3769)</f>
        <v>1</v>
      </c>
      <c r="D3769" t="str">
        <f>IF(C3769&gt;0,VLOOKUP(A3769,'ИПУ и ОКПУ'!$A$1:$O$3258,9,0),"")</f>
        <v>Одноставочный</v>
      </c>
      <c r="E3769" t="str">
        <f>IF(C3769&gt;0,IF(VLOOKUP(A3769,'ИПУ и ОКПУ'!$A$1:$O$3258,14,0)="Нет показаний","Нет показаний",""),"")</f>
        <v/>
      </c>
      <c r="F3769">
        <f>IF(AND(C3769&gt;0),SUMIF('ИПУ и ОКПУ'!$A$2:$A$3258,A3769,'ИПУ и ОКПУ'!$O$2:$O$3258),"")</f>
        <v>-2233</v>
      </c>
      <c r="G3769">
        <f>VLOOKUP(A3769,'Лицевые счета'!$A$2:$K$4570,9,0)</f>
        <v>1</v>
      </c>
      <c r="H3769">
        <f>VLOOKUP(A3769,'Лицевые счета'!$A$2:$K$4570,10,0)</f>
        <v>92</v>
      </c>
      <c r="I3769" t="str">
        <f>VLOOKUP(A3769,'Лицевые счета'!$A$2:$K$4570,6,0)</f>
        <v>ФЛ</v>
      </c>
      <c r="J3769" t="str">
        <f>IF(AND(C3769=0,I3769="ФЛ"),G3769*H3769,"")</f>
        <v/>
      </c>
      <c r="K3769" t="str">
        <f>IF(AND(C3769&gt;0,E3769="Нет показаний",I3769="ФЛ"),G3769*H3769,"")</f>
        <v/>
      </c>
    </row>
    <row r="3770" spans="1:11" x14ac:dyDescent="0.25">
      <c r="A3770" s="7">
        <v>502300</v>
      </c>
      <c r="B3770" s="7">
        <f>VLOOKUP(A3770,'Лицевые счета'!$A$1:$K$4570,2,0)</f>
        <v>501291</v>
      </c>
      <c r="C3770">
        <f>COUNTIF('ИПУ и ОКПУ'!$A$2:$A$3258,A3770)</f>
        <v>0</v>
      </c>
      <c r="D3770" t="str">
        <f>IF(C3770&gt;0,VLOOKUP(A3770,'ИПУ и ОКПУ'!$A$1:$O$3258,9,0),"")</f>
        <v/>
      </c>
      <c r="E3770" t="str">
        <f>IF(C3770&gt;0,IF(VLOOKUP(A3770,'ИПУ и ОКПУ'!$A$1:$O$3258,14,0)="Нет показаний","Нет показаний",""),"")</f>
        <v/>
      </c>
      <c r="F3770" t="str">
        <f>IF(AND(C3770&gt;0),SUMIF('ИПУ и ОКПУ'!$A$2:$A$3258,A3770,'ИПУ и ОКПУ'!$O$2:$O$3258),"")</f>
        <v/>
      </c>
      <c r="G3770">
        <f>VLOOKUP(A3770,'Лицевые счета'!$A$2:$K$4570,9,0)</f>
        <v>1</v>
      </c>
      <c r="H3770">
        <f>VLOOKUP(A3770,'Лицевые счета'!$A$2:$K$4570,10,0)</f>
        <v>92</v>
      </c>
      <c r="I3770" t="str">
        <f>VLOOKUP(A3770,'Лицевые счета'!$A$2:$K$4570,6,0)</f>
        <v>ФЛ</v>
      </c>
      <c r="J3770">
        <f>IF(AND(C3770=0,I3770="ФЛ"),G3770*H3770,"")</f>
        <v>92</v>
      </c>
      <c r="K3770" t="str">
        <f>IF(AND(C3770&gt;0,E3770="Нет показаний",I3770="ФЛ"),G3770*H3770,"")</f>
        <v/>
      </c>
    </row>
    <row r="3771" spans="1:11" x14ac:dyDescent="0.25">
      <c r="A3771" s="7">
        <v>502303</v>
      </c>
      <c r="B3771" s="7">
        <f>VLOOKUP(A3771,'Лицевые счета'!$A$1:$K$4570,2,0)</f>
        <v>501291</v>
      </c>
      <c r="C3771">
        <f>COUNTIF('ИПУ и ОКПУ'!$A$2:$A$3258,A3771)</f>
        <v>0</v>
      </c>
      <c r="D3771" t="str">
        <f>IF(C3771&gt;0,VLOOKUP(A3771,'ИПУ и ОКПУ'!$A$1:$O$3258,9,0),"")</f>
        <v/>
      </c>
      <c r="E3771" t="str">
        <f>IF(C3771&gt;0,IF(VLOOKUP(A3771,'ИПУ и ОКПУ'!$A$1:$O$3258,14,0)="Нет показаний","Нет показаний",""),"")</f>
        <v/>
      </c>
      <c r="F3771" t="str">
        <f>IF(AND(C3771&gt;0),SUMIF('ИПУ и ОКПУ'!$A$2:$A$3258,A3771,'ИПУ и ОКПУ'!$O$2:$O$3258),"")</f>
        <v/>
      </c>
      <c r="G3771">
        <f>VLOOKUP(A3771,'Лицевые счета'!$A$2:$K$4570,9,0)</f>
        <v>1</v>
      </c>
      <c r="H3771">
        <f>VLOOKUP(A3771,'Лицевые счета'!$A$2:$K$4570,10,0)</f>
        <v>92</v>
      </c>
      <c r="I3771" t="str">
        <f>VLOOKUP(A3771,'Лицевые счета'!$A$2:$K$4570,6,0)</f>
        <v>ФЛ</v>
      </c>
      <c r="J3771">
        <f>IF(AND(C3771=0,I3771="ФЛ"),G3771*H3771,"")</f>
        <v>92</v>
      </c>
      <c r="K3771" t="str">
        <f>IF(AND(C3771&gt;0,E3771="Нет показаний",I3771="ФЛ"),G3771*H3771,"")</f>
        <v/>
      </c>
    </row>
    <row r="3772" spans="1:11" x14ac:dyDescent="0.25">
      <c r="A3772" s="7">
        <v>502305</v>
      </c>
      <c r="B3772" s="7">
        <f>VLOOKUP(A3772,'Лицевые счета'!$A$1:$K$4570,2,0)</f>
        <v>501291</v>
      </c>
      <c r="C3772">
        <f>COUNTIF('ИПУ и ОКПУ'!$A$2:$A$3258,A3772)</f>
        <v>0</v>
      </c>
      <c r="D3772" t="str">
        <f>IF(C3772&gt;0,VLOOKUP(A3772,'ИПУ и ОКПУ'!$A$1:$O$3258,9,0),"")</f>
        <v/>
      </c>
      <c r="E3772" t="str">
        <f>IF(C3772&gt;0,IF(VLOOKUP(A3772,'ИПУ и ОКПУ'!$A$1:$O$3258,14,0)="Нет показаний","Нет показаний",""),"")</f>
        <v/>
      </c>
      <c r="F3772" t="str">
        <f>IF(AND(C3772&gt;0),SUMIF('ИПУ и ОКПУ'!$A$2:$A$3258,A3772,'ИПУ и ОКПУ'!$O$2:$O$3258),"")</f>
        <v/>
      </c>
      <c r="G3772">
        <f>VLOOKUP(A3772,'Лицевые счета'!$A$2:$K$4570,9,0)</f>
        <v>1</v>
      </c>
      <c r="H3772">
        <f>VLOOKUP(A3772,'Лицевые счета'!$A$2:$K$4570,10,0)</f>
        <v>92</v>
      </c>
      <c r="I3772" t="str">
        <f>VLOOKUP(A3772,'Лицевые счета'!$A$2:$K$4570,6,0)</f>
        <v>ФЛ</v>
      </c>
      <c r="J3772">
        <f>IF(AND(C3772=0,I3772="ФЛ"),G3772*H3772,"")</f>
        <v>92</v>
      </c>
      <c r="K3772" t="str">
        <f>IF(AND(C3772&gt;0,E3772="Нет показаний",I3772="ФЛ"),G3772*H3772,"")</f>
        <v/>
      </c>
    </row>
    <row r="3773" spans="1:11" x14ac:dyDescent="0.25">
      <c r="A3773" s="7">
        <v>502306</v>
      </c>
      <c r="B3773" s="7">
        <f>VLOOKUP(A3773,'Лицевые счета'!$A$1:$K$4570,2,0)</f>
        <v>501291</v>
      </c>
      <c r="C3773">
        <f>COUNTIF('ИПУ и ОКПУ'!$A$2:$A$3258,A3773)</f>
        <v>0</v>
      </c>
      <c r="D3773" t="str">
        <f>IF(C3773&gt;0,VLOOKUP(A3773,'ИПУ и ОКПУ'!$A$1:$O$3258,9,0),"")</f>
        <v/>
      </c>
      <c r="E3773" t="str">
        <f>IF(C3773&gt;0,IF(VLOOKUP(A3773,'ИПУ и ОКПУ'!$A$1:$O$3258,14,0)="Нет показаний","Нет показаний",""),"")</f>
        <v/>
      </c>
      <c r="F3773" t="str">
        <f>IF(AND(C3773&gt;0),SUMIF('ИПУ и ОКПУ'!$A$2:$A$3258,A3773,'ИПУ и ОКПУ'!$O$2:$O$3258),"")</f>
        <v/>
      </c>
      <c r="G3773">
        <f>VLOOKUP(A3773,'Лицевые счета'!$A$2:$K$4570,9,0)</f>
        <v>1</v>
      </c>
      <c r="H3773">
        <f>VLOOKUP(A3773,'Лицевые счета'!$A$2:$K$4570,10,0)</f>
        <v>92</v>
      </c>
      <c r="I3773" t="str">
        <f>VLOOKUP(A3773,'Лицевые счета'!$A$2:$K$4570,6,0)</f>
        <v>ФЛ</v>
      </c>
      <c r="J3773">
        <f>IF(AND(C3773=0,I3773="ФЛ"),G3773*H3773,"")</f>
        <v>92</v>
      </c>
      <c r="K3773" t="str">
        <f>IF(AND(C3773&gt;0,E3773="Нет показаний",I3773="ФЛ"),G3773*H3773,"")</f>
        <v/>
      </c>
    </row>
    <row r="3774" spans="1:11" x14ac:dyDescent="0.25">
      <c r="A3774" s="7">
        <v>502307</v>
      </c>
      <c r="B3774" s="7">
        <f>VLOOKUP(A3774,'Лицевые счета'!$A$1:$K$4570,2,0)</f>
        <v>501291</v>
      </c>
      <c r="C3774">
        <f>COUNTIF('ИПУ и ОКПУ'!$A$2:$A$3258,A3774)</f>
        <v>0</v>
      </c>
      <c r="D3774" t="str">
        <f>IF(C3774&gt;0,VLOOKUP(A3774,'ИПУ и ОКПУ'!$A$1:$O$3258,9,0),"")</f>
        <v/>
      </c>
      <c r="E3774" t="str">
        <f>IF(C3774&gt;0,IF(VLOOKUP(A3774,'ИПУ и ОКПУ'!$A$1:$O$3258,14,0)="Нет показаний","Нет показаний",""),"")</f>
        <v/>
      </c>
      <c r="F3774" t="str">
        <f>IF(AND(C3774&gt;0),SUMIF('ИПУ и ОКПУ'!$A$2:$A$3258,A3774,'ИПУ и ОКПУ'!$O$2:$O$3258),"")</f>
        <v/>
      </c>
      <c r="G3774">
        <f>VLOOKUP(A3774,'Лицевые счета'!$A$2:$K$4570,9,0)</f>
        <v>1</v>
      </c>
      <c r="H3774">
        <f>VLOOKUP(A3774,'Лицевые счета'!$A$2:$K$4570,10,0)</f>
        <v>92</v>
      </c>
      <c r="I3774" t="str">
        <f>VLOOKUP(A3774,'Лицевые счета'!$A$2:$K$4570,6,0)</f>
        <v>ФЛ</v>
      </c>
      <c r="J3774">
        <f>IF(AND(C3774=0,I3774="ФЛ"),G3774*H3774,"")</f>
        <v>92</v>
      </c>
      <c r="K3774" t="str">
        <f>IF(AND(C3774&gt;0,E3774="Нет показаний",I3774="ФЛ"),G3774*H3774,"")</f>
        <v/>
      </c>
    </row>
    <row r="3775" spans="1:11" x14ac:dyDescent="0.25">
      <c r="A3775" s="7">
        <v>502308</v>
      </c>
      <c r="B3775" s="7">
        <f>VLOOKUP(A3775,'Лицевые счета'!$A$1:$K$4570,2,0)</f>
        <v>501291</v>
      </c>
      <c r="C3775">
        <f>COUNTIF('ИПУ и ОКПУ'!$A$2:$A$3258,A3775)</f>
        <v>0</v>
      </c>
      <c r="D3775" t="str">
        <f>IF(C3775&gt;0,VLOOKUP(A3775,'ИПУ и ОКПУ'!$A$1:$O$3258,9,0),"")</f>
        <v/>
      </c>
      <c r="E3775" t="str">
        <f>IF(C3775&gt;0,IF(VLOOKUP(A3775,'ИПУ и ОКПУ'!$A$1:$O$3258,14,0)="Нет показаний","Нет показаний",""),"")</f>
        <v/>
      </c>
      <c r="F3775" t="str">
        <f>IF(AND(C3775&gt;0),SUMIF('ИПУ и ОКПУ'!$A$2:$A$3258,A3775,'ИПУ и ОКПУ'!$O$2:$O$3258),"")</f>
        <v/>
      </c>
      <c r="G3775">
        <f>VLOOKUP(A3775,'Лицевые счета'!$A$2:$K$4570,9,0)</f>
        <v>1</v>
      </c>
      <c r="H3775">
        <f>VLOOKUP(A3775,'Лицевые счета'!$A$2:$K$4570,10,0)</f>
        <v>92</v>
      </c>
      <c r="I3775" t="str">
        <f>VLOOKUP(A3775,'Лицевые счета'!$A$2:$K$4570,6,0)</f>
        <v>ФЛ</v>
      </c>
      <c r="J3775">
        <f>IF(AND(C3775=0,I3775="ФЛ"),G3775*H3775,"")</f>
        <v>92</v>
      </c>
      <c r="K3775" t="str">
        <f>IF(AND(C3775&gt;0,E3775="Нет показаний",I3775="ФЛ"),G3775*H3775,"")</f>
        <v/>
      </c>
    </row>
    <row r="3776" spans="1:11" x14ac:dyDescent="0.25">
      <c r="A3776" s="7">
        <v>502312</v>
      </c>
      <c r="B3776" s="7">
        <f>VLOOKUP(A3776,'Лицевые счета'!$A$1:$K$4570,2,0)</f>
        <v>501291</v>
      </c>
      <c r="C3776">
        <f>COUNTIF('ИПУ и ОКПУ'!$A$2:$A$3258,A3776)</f>
        <v>1</v>
      </c>
      <c r="D3776" t="str">
        <f>IF(C3776&gt;0,VLOOKUP(A3776,'ИПУ и ОКПУ'!$A$1:$O$3258,9,0),"")</f>
        <v>Одноставочный</v>
      </c>
      <c r="E3776" t="str">
        <f>IF(C3776&gt;0,IF(VLOOKUP(A3776,'ИПУ и ОКПУ'!$A$1:$O$3258,14,0)="Нет показаний","Нет показаний",""),"")</f>
        <v/>
      </c>
      <c r="F3776">
        <f>IF(AND(C3776&gt;0),SUMIF('ИПУ и ОКПУ'!$A$2:$A$3258,A3776,'ИПУ и ОКПУ'!$O$2:$O$3258),"")</f>
        <v>0</v>
      </c>
      <c r="G3776">
        <f>VLOOKUP(A3776,'Лицевые счета'!$A$2:$K$4570,9,0)</f>
        <v>1</v>
      </c>
      <c r="H3776">
        <f>VLOOKUP(A3776,'Лицевые счета'!$A$2:$K$4570,10,0)</f>
        <v>92</v>
      </c>
      <c r="I3776" t="str">
        <f>VLOOKUP(A3776,'Лицевые счета'!$A$2:$K$4570,6,0)</f>
        <v>ФЛ</v>
      </c>
      <c r="J3776" t="str">
        <f>IF(AND(C3776=0,I3776="ФЛ"),G3776*H3776,"")</f>
        <v/>
      </c>
      <c r="K3776" t="str">
        <f>IF(AND(C3776&gt;0,E3776="Нет показаний",I3776="ФЛ"),G3776*H3776,"")</f>
        <v/>
      </c>
    </row>
    <row r="3777" spans="1:11" x14ac:dyDescent="0.25">
      <c r="A3777" s="7">
        <v>502314</v>
      </c>
      <c r="B3777" s="7">
        <f>VLOOKUP(A3777,'Лицевые счета'!$A$1:$K$4570,2,0)</f>
        <v>501291</v>
      </c>
      <c r="C3777">
        <f>COUNTIF('ИПУ и ОКПУ'!$A$2:$A$3258,A3777)</f>
        <v>1</v>
      </c>
      <c r="D3777" t="str">
        <f>IF(C3777&gt;0,VLOOKUP(A3777,'ИПУ и ОКПУ'!$A$1:$O$3258,9,0),"")</f>
        <v>Одноставочный</v>
      </c>
      <c r="E3777" t="str">
        <f>IF(C3777&gt;0,IF(VLOOKUP(A3777,'ИПУ и ОКПУ'!$A$1:$O$3258,14,0)="Нет показаний","Нет показаний",""),"")</f>
        <v/>
      </c>
      <c r="F3777">
        <f>IF(AND(C3777&gt;0),SUMIF('ИПУ и ОКПУ'!$A$2:$A$3258,A3777,'ИПУ и ОКПУ'!$O$2:$O$3258),"")</f>
        <v>0</v>
      </c>
      <c r="G3777">
        <f>VLOOKUP(A3777,'Лицевые счета'!$A$2:$K$4570,9,0)</f>
        <v>1</v>
      </c>
      <c r="H3777">
        <f>VLOOKUP(A3777,'Лицевые счета'!$A$2:$K$4570,10,0)</f>
        <v>92</v>
      </c>
      <c r="I3777" t="str">
        <f>VLOOKUP(A3777,'Лицевые счета'!$A$2:$K$4570,6,0)</f>
        <v>ФЛ</v>
      </c>
      <c r="J3777" t="str">
        <f>IF(AND(C3777=0,I3777="ФЛ"),G3777*H3777,"")</f>
        <v/>
      </c>
      <c r="K3777" t="str">
        <f>IF(AND(C3777&gt;0,E3777="Нет показаний",I3777="ФЛ"),G3777*H3777,"")</f>
        <v/>
      </c>
    </row>
    <row r="3778" spans="1:11" x14ac:dyDescent="0.25">
      <c r="A3778" s="7">
        <v>502316</v>
      </c>
      <c r="B3778" s="7">
        <f>VLOOKUP(A3778,'Лицевые счета'!$A$1:$K$4570,2,0)</f>
        <v>501291</v>
      </c>
      <c r="C3778">
        <f>COUNTIF('ИПУ и ОКПУ'!$A$2:$A$3258,A3778)</f>
        <v>1</v>
      </c>
      <c r="D3778" t="str">
        <f>IF(C3778&gt;0,VLOOKUP(A3778,'ИПУ и ОКПУ'!$A$1:$O$3258,9,0),"")</f>
        <v>Одноставочный</v>
      </c>
      <c r="E3778" t="str">
        <f>IF(C3778&gt;0,IF(VLOOKUP(A3778,'ИПУ и ОКПУ'!$A$1:$O$3258,14,0)="Нет показаний","Нет показаний",""),"")</f>
        <v/>
      </c>
      <c r="F3778">
        <f>IF(AND(C3778&gt;0),SUMIF('ИПУ и ОКПУ'!$A$2:$A$3258,A3778,'ИПУ и ОКПУ'!$O$2:$O$3258),"")</f>
        <v>0</v>
      </c>
      <c r="G3778">
        <f>VLOOKUP(A3778,'Лицевые счета'!$A$2:$K$4570,9,0)</f>
        <v>1</v>
      </c>
      <c r="H3778">
        <f>VLOOKUP(A3778,'Лицевые счета'!$A$2:$K$4570,10,0)</f>
        <v>92</v>
      </c>
      <c r="I3778" t="str">
        <f>VLOOKUP(A3778,'Лицевые счета'!$A$2:$K$4570,6,0)</f>
        <v>ФЛ</v>
      </c>
      <c r="J3778" t="str">
        <f>IF(AND(C3778=0,I3778="ФЛ"),G3778*H3778,"")</f>
        <v/>
      </c>
      <c r="K3778" t="str">
        <f>IF(AND(C3778&gt;0,E3778="Нет показаний",I3778="ФЛ"),G3778*H3778,"")</f>
        <v/>
      </c>
    </row>
    <row r="3779" spans="1:11" x14ac:dyDescent="0.25">
      <c r="A3779" s="7">
        <v>502317</v>
      </c>
      <c r="B3779" s="7">
        <f>VLOOKUP(A3779,'Лицевые счета'!$A$1:$K$4570,2,0)</f>
        <v>501291</v>
      </c>
      <c r="C3779">
        <f>COUNTIF('ИПУ и ОКПУ'!$A$2:$A$3258,A3779)</f>
        <v>0</v>
      </c>
      <c r="D3779" t="str">
        <f>IF(C3779&gt;0,VLOOKUP(A3779,'ИПУ и ОКПУ'!$A$1:$O$3258,9,0),"")</f>
        <v/>
      </c>
      <c r="E3779" t="str">
        <f>IF(C3779&gt;0,IF(VLOOKUP(A3779,'ИПУ и ОКПУ'!$A$1:$O$3258,14,0)="Нет показаний","Нет показаний",""),"")</f>
        <v/>
      </c>
      <c r="F3779" t="str">
        <f>IF(AND(C3779&gt;0),SUMIF('ИПУ и ОКПУ'!$A$2:$A$3258,A3779,'ИПУ и ОКПУ'!$O$2:$O$3258),"")</f>
        <v/>
      </c>
      <c r="G3779">
        <f>VLOOKUP(A3779,'Лицевые счета'!$A$2:$K$4570,9,0)</f>
        <v>1</v>
      </c>
      <c r="H3779">
        <f>VLOOKUP(A3779,'Лицевые счета'!$A$2:$K$4570,10,0)</f>
        <v>92</v>
      </c>
      <c r="I3779" t="str">
        <f>VLOOKUP(A3779,'Лицевые счета'!$A$2:$K$4570,6,0)</f>
        <v>ФЛ</v>
      </c>
      <c r="J3779">
        <f>IF(AND(C3779=0,I3779="ФЛ"),G3779*H3779,"")</f>
        <v>92</v>
      </c>
      <c r="K3779" t="str">
        <f>IF(AND(C3779&gt;0,E3779="Нет показаний",I3779="ФЛ"),G3779*H3779,"")</f>
        <v/>
      </c>
    </row>
    <row r="3780" spans="1:11" x14ac:dyDescent="0.25">
      <c r="A3780" s="7">
        <v>502322</v>
      </c>
      <c r="B3780" s="7">
        <f>VLOOKUP(A3780,'Лицевые счета'!$A$1:$K$4570,2,0)</f>
        <v>501291</v>
      </c>
      <c r="C3780">
        <f>COUNTIF('ИПУ и ОКПУ'!$A$2:$A$3258,A3780)</f>
        <v>1</v>
      </c>
      <c r="D3780" t="str">
        <f>IF(C3780&gt;0,VLOOKUP(A3780,'ИПУ и ОКПУ'!$A$1:$O$3258,9,0),"")</f>
        <v>Одноставочный</v>
      </c>
      <c r="E3780" t="str">
        <f>IF(C3780&gt;0,IF(VLOOKUP(A3780,'ИПУ и ОКПУ'!$A$1:$O$3258,14,0)="Нет показаний","Нет показаний",""),"")</f>
        <v>Нет показаний</v>
      </c>
      <c r="F3780">
        <f>IF(AND(C3780&gt;0),SUMIF('ИПУ и ОКПУ'!$A$2:$A$3258,A3780,'ИПУ и ОКПУ'!$O$2:$O$3258),"")</f>
        <v>0</v>
      </c>
      <c r="G3780">
        <f>VLOOKUP(A3780,'Лицевые счета'!$A$2:$K$4570,9,0)</f>
        <v>1</v>
      </c>
      <c r="H3780">
        <f>VLOOKUP(A3780,'Лицевые счета'!$A$2:$K$4570,10,0)</f>
        <v>92</v>
      </c>
      <c r="I3780" t="str">
        <f>VLOOKUP(A3780,'Лицевые счета'!$A$2:$K$4570,6,0)</f>
        <v>ФЛ</v>
      </c>
      <c r="J3780" t="str">
        <f>IF(AND(C3780=0,I3780="ФЛ"),G3780*H3780,"")</f>
        <v/>
      </c>
      <c r="K3780">
        <f>IF(AND(C3780&gt;0,E3780="Нет показаний",I3780="ФЛ"),G3780*H3780,"")</f>
        <v>92</v>
      </c>
    </row>
    <row r="3781" spans="1:11" x14ac:dyDescent="0.25">
      <c r="A3781" s="7">
        <v>502325</v>
      </c>
      <c r="B3781" s="7">
        <f>VLOOKUP(A3781,'Лицевые счета'!$A$1:$K$4570,2,0)</f>
        <v>501291</v>
      </c>
      <c r="C3781">
        <f>COUNTIF('ИПУ и ОКПУ'!$A$2:$A$3258,A3781)</f>
        <v>1</v>
      </c>
      <c r="D3781" t="str">
        <f>IF(C3781&gt;0,VLOOKUP(A3781,'ИПУ и ОКПУ'!$A$1:$O$3258,9,0),"")</f>
        <v>Одноставочный</v>
      </c>
      <c r="E3781" t="str">
        <f>IF(C3781&gt;0,IF(VLOOKUP(A3781,'ИПУ и ОКПУ'!$A$1:$O$3258,14,0)="Нет показаний","Нет показаний",""),"")</f>
        <v>Нет показаний</v>
      </c>
      <c r="F3781">
        <f>IF(AND(C3781&gt;0),SUMIF('ИПУ и ОКПУ'!$A$2:$A$3258,A3781,'ИПУ и ОКПУ'!$O$2:$O$3258),"")</f>
        <v>0</v>
      </c>
      <c r="G3781">
        <f>VLOOKUP(A3781,'Лицевые счета'!$A$2:$K$4570,9,0)</f>
        <v>1</v>
      </c>
      <c r="H3781">
        <f>VLOOKUP(A3781,'Лицевые счета'!$A$2:$K$4570,10,0)</f>
        <v>118.7</v>
      </c>
      <c r="I3781" t="str">
        <f>VLOOKUP(A3781,'Лицевые счета'!$A$2:$K$4570,6,0)</f>
        <v>ФЛ</v>
      </c>
      <c r="J3781" t="str">
        <f>IF(AND(C3781=0,I3781="ФЛ"),G3781*H3781,"")</f>
        <v/>
      </c>
      <c r="K3781">
        <f>IF(AND(C3781&gt;0,E3781="Нет показаний",I3781="ФЛ"),G3781*H3781,"")</f>
        <v>118.7</v>
      </c>
    </row>
    <row r="3782" spans="1:11" x14ac:dyDescent="0.25">
      <c r="A3782" s="7">
        <v>502328</v>
      </c>
      <c r="B3782" s="7">
        <f>VLOOKUP(A3782,'Лицевые счета'!$A$1:$K$4570,2,0)</f>
        <v>501291</v>
      </c>
      <c r="C3782">
        <f>COUNTIF('ИПУ и ОКПУ'!$A$2:$A$3258,A3782)</f>
        <v>0</v>
      </c>
      <c r="D3782" t="str">
        <f>IF(C3782&gt;0,VLOOKUP(A3782,'ИПУ и ОКПУ'!$A$1:$O$3258,9,0),"")</f>
        <v/>
      </c>
      <c r="E3782" t="str">
        <f>IF(C3782&gt;0,IF(VLOOKUP(A3782,'ИПУ и ОКПУ'!$A$1:$O$3258,14,0)="Нет показаний","Нет показаний",""),"")</f>
        <v/>
      </c>
      <c r="F3782" t="str">
        <f>IF(AND(C3782&gt;0),SUMIF('ИПУ и ОКПУ'!$A$2:$A$3258,A3782,'ИПУ и ОКПУ'!$O$2:$O$3258),"")</f>
        <v/>
      </c>
      <c r="G3782">
        <f>VLOOKUP(A3782,'Лицевые счета'!$A$2:$K$4570,9,0)</f>
        <v>1</v>
      </c>
      <c r="H3782">
        <f>VLOOKUP(A3782,'Лицевые счета'!$A$2:$K$4570,10,0)</f>
        <v>92</v>
      </c>
      <c r="I3782" t="str">
        <f>VLOOKUP(A3782,'Лицевые счета'!$A$2:$K$4570,6,0)</f>
        <v>ФЛ</v>
      </c>
      <c r="J3782">
        <f>IF(AND(C3782=0,I3782="ФЛ"),G3782*H3782,"")</f>
        <v>92</v>
      </c>
      <c r="K3782" t="str">
        <f>IF(AND(C3782&gt;0,E3782="Нет показаний",I3782="ФЛ"),G3782*H3782,"")</f>
        <v/>
      </c>
    </row>
    <row r="3783" spans="1:11" x14ac:dyDescent="0.25">
      <c r="A3783" s="7">
        <v>502332</v>
      </c>
      <c r="B3783" s="7">
        <f>VLOOKUP(A3783,'Лицевые счета'!$A$1:$K$4570,2,0)</f>
        <v>501291</v>
      </c>
      <c r="C3783">
        <f>COUNTIF('ИПУ и ОКПУ'!$A$2:$A$3258,A3783)</f>
        <v>0</v>
      </c>
      <c r="D3783" t="str">
        <f>IF(C3783&gt;0,VLOOKUP(A3783,'ИПУ и ОКПУ'!$A$1:$O$3258,9,0),"")</f>
        <v/>
      </c>
      <c r="E3783" t="str">
        <f>IF(C3783&gt;0,IF(VLOOKUP(A3783,'ИПУ и ОКПУ'!$A$1:$O$3258,14,0)="Нет показаний","Нет показаний",""),"")</f>
        <v/>
      </c>
      <c r="F3783" t="str">
        <f>IF(AND(C3783&gt;0),SUMIF('ИПУ и ОКПУ'!$A$2:$A$3258,A3783,'ИПУ и ОКПУ'!$O$2:$O$3258),"")</f>
        <v/>
      </c>
      <c r="G3783">
        <f>VLOOKUP(A3783,'Лицевые счета'!$A$2:$K$4570,9,0)</f>
        <v>1</v>
      </c>
      <c r="H3783">
        <f>VLOOKUP(A3783,'Лицевые счета'!$A$2:$K$4570,10,0)</f>
        <v>92</v>
      </c>
      <c r="I3783" t="str">
        <f>VLOOKUP(A3783,'Лицевые счета'!$A$2:$K$4570,6,0)</f>
        <v>ФЛ</v>
      </c>
      <c r="J3783">
        <f>IF(AND(C3783=0,I3783="ФЛ"),G3783*H3783,"")</f>
        <v>92</v>
      </c>
      <c r="K3783" t="str">
        <f>IF(AND(C3783&gt;0,E3783="Нет показаний",I3783="ФЛ"),G3783*H3783,"")</f>
        <v/>
      </c>
    </row>
    <row r="3784" spans="1:11" x14ac:dyDescent="0.25">
      <c r="A3784" s="7">
        <v>502334</v>
      </c>
      <c r="B3784" s="7">
        <f>VLOOKUP(A3784,'Лицевые счета'!$A$1:$K$4570,2,0)</f>
        <v>501291</v>
      </c>
      <c r="C3784">
        <f>COUNTIF('ИПУ и ОКПУ'!$A$2:$A$3258,A3784)</f>
        <v>0</v>
      </c>
      <c r="D3784" t="str">
        <f>IF(C3784&gt;0,VLOOKUP(A3784,'ИПУ и ОКПУ'!$A$1:$O$3258,9,0),"")</f>
        <v/>
      </c>
      <c r="E3784" t="str">
        <f>IF(C3784&gt;0,IF(VLOOKUP(A3784,'ИПУ и ОКПУ'!$A$1:$O$3258,14,0)="Нет показаний","Нет показаний",""),"")</f>
        <v/>
      </c>
      <c r="F3784" t="str">
        <f>IF(AND(C3784&gt;0),SUMIF('ИПУ и ОКПУ'!$A$2:$A$3258,A3784,'ИПУ и ОКПУ'!$O$2:$O$3258),"")</f>
        <v/>
      </c>
      <c r="G3784">
        <f>VLOOKUP(A3784,'Лицевые счета'!$A$2:$K$4570,9,0)</f>
        <v>1</v>
      </c>
      <c r="H3784">
        <f>VLOOKUP(A3784,'Лицевые счета'!$A$2:$K$4570,10,0)</f>
        <v>92</v>
      </c>
      <c r="I3784" t="str">
        <f>VLOOKUP(A3784,'Лицевые счета'!$A$2:$K$4570,6,0)</f>
        <v>ФЛ</v>
      </c>
      <c r="J3784">
        <f>IF(AND(C3784=0,I3784="ФЛ"),G3784*H3784,"")</f>
        <v>92</v>
      </c>
      <c r="K3784" t="str">
        <f>IF(AND(C3784&gt;0,E3784="Нет показаний",I3784="ФЛ"),G3784*H3784,"")</f>
        <v/>
      </c>
    </row>
    <row r="3785" spans="1:11" x14ac:dyDescent="0.25">
      <c r="A3785" s="7">
        <v>502335</v>
      </c>
      <c r="B3785" s="7">
        <f>VLOOKUP(A3785,'Лицевые счета'!$A$1:$K$4570,2,0)</f>
        <v>501291</v>
      </c>
      <c r="C3785">
        <f>COUNTIF('ИПУ и ОКПУ'!$A$2:$A$3258,A3785)</f>
        <v>0</v>
      </c>
      <c r="D3785" t="str">
        <f>IF(C3785&gt;0,VLOOKUP(A3785,'ИПУ и ОКПУ'!$A$1:$O$3258,9,0),"")</f>
        <v/>
      </c>
      <c r="E3785" t="str">
        <f>IF(C3785&gt;0,IF(VLOOKUP(A3785,'ИПУ и ОКПУ'!$A$1:$O$3258,14,0)="Нет показаний","Нет показаний",""),"")</f>
        <v/>
      </c>
      <c r="F3785" t="str">
        <f>IF(AND(C3785&gt;0),SUMIF('ИПУ и ОКПУ'!$A$2:$A$3258,A3785,'ИПУ и ОКПУ'!$O$2:$O$3258),"")</f>
        <v/>
      </c>
      <c r="G3785">
        <f>VLOOKUP(A3785,'Лицевые счета'!$A$2:$K$4570,9,0)</f>
        <v>1</v>
      </c>
      <c r="H3785">
        <f>VLOOKUP(A3785,'Лицевые счета'!$A$2:$K$4570,10,0)</f>
        <v>92</v>
      </c>
      <c r="I3785" t="str">
        <f>VLOOKUP(A3785,'Лицевые счета'!$A$2:$K$4570,6,0)</f>
        <v>ФЛ</v>
      </c>
      <c r="J3785">
        <f>IF(AND(C3785=0,I3785="ФЛ"),G3785*H3785,"")</f>
        <v>92</v>
      </c>
      <c r="K3785" t="str">
        <f>IF(AND(C3785&gt;0,E3785="Нет показаний",I3785="ФЛ"),G3785*H3785,"")</f>
        <v/>
      </c>
    </row>
    <row r="3786" spans="1:11" x14ac:dyDescent="0.25">
      <c r="A3786" s="7">
        <v>502339</v>
      </c>
      <c r="B3786" s="7">
        <f>VLOOKUP(A3786,'Лицевые счета'!$A$1:$K$4570,2,0)</f>
        <v>501291</v>
      </c>
      <c r="C3786">
        <f>COUNTIF('ИПУ и ОКПУ'!$A$2:$A$3258,A3786)</f>
        <v>0</v>
      </c>
      <c r="D3786" t="str">
        <f>IF(C3786&gt;0,VLOOKUP(A3786,'ИПУ и ОКПУ'!$A$1:$O$3258,9,0),"")</f>
        <v/>
      </c>
      <c r="E3786" t="str">
        <f>IF(C3786&gt;0,IF(VLOOKUP(A3786,'ИПУ и ОКПУ'!$A$1:$O$3258,14,0)="Нет показаний","Нет показаний",""),"")</f>
        <v/>
      </c>
      <c r="F3786" t="str">
        <f>IF(AND(C3786&gt;0),SUMIF('ИПУ и ОКПУ'!$A$2:$A$3258,A3786,'ИПУ и ОКПУ'!$O$2:$O$3258),"")</f>
        <v/>
      </c>
      <c r="G3786">
        <f>VLOOKUP(A3786,'Лицевые счета'!$A$2:$K$4570,9,0)</f>
        <v>1</v>
      </c>
      <c r="H3786">
        <f>VLOOKUP(A3786,'Лицевые счета'!$A$2:$K$4570,10,0)</f>
        <v>92</v>
      </c>
      <c r="I3786" t="str">
        <f>VLOOKUP(A3786,'Лицевые счета'!$A$2:$K$4570,6,0)</f>
        <v>ФЛ</v>
      </c>
      <c r="J3786">
        <f>IF(AND(C3786=0,I3786="ФЛ"),G3786*H3786,"")</f>
        <v>92</v>
      </c>
      <c r="K3786" t="str">
        <f>IF(AND(C3786&gt;0,E3786="Нет показаний",I3786="ФЛ"),G3786*H3786,"")</f>
        <v/>
      </c>
    </row>
    <row r="3787" spans="1:11" x14ac:dyDescent="0.25">
      <c r="A3787" s="7">
        <v>502341</v>
      </c>
      <c r="B3787" s="7">
        <f>VLOOKUP(A3787,'Лицевые счета'!$A$1:$K$4570,2,0)</f>
        <v>501291</v>
      </c>
      <c r="C3787">
        <f>COUNTIF('ИПУ и ОКПУ'!$A$2:$A$3258,A3787)</f>
        <v>0</v>
      </c>
      <c r="D3787" t="str">
        <f>IF(C3787&gt;0,VLOOKUP(A3787,'ИПУ и ОКПУ'!$A$1:$O$3258,9,0),"")</f>
        <v/>
      </c>
      <c r="E3787" t="str">
        <f>IF(C3787&gt;0,IF(VLOOKUP(A3787,'ИПУ и ОКПУ'!$A$1:$O$3258,14,0)="Нет показаний","Нет показаний",""),"")</f>
        <v/>
      </c>
      <c r="F3787" t="str">
        <f>IF(AND(C3787&gt;0),SUMIF('ИПУ и ОКПУ'!$A$2:$A$3258,A3787,'ИПУ и ОКПУ'!$O$2:$O$3258),"")</f>
        <v/>
      </c>
      <c r="G3787">
        <f>VLOOKUP(A3787,'Лицевые счета'!$A$2:$K$4570,9,0)</f>
        <v>1</v>
      </c>
      <c r="H3787">
        <f>VLOOKUP(A3787,'Лицевые счета'!$A$2:$K$4570,10,0)</f>
        <v>92</v>
      </c>
      <c r="I3787" t="str">
        <f>VLOOKUP(A3787,'Лицевые счета'!$A$2:$K$4570,6,0)</f>
        <v>ФЛ</v>
      </c>
      <c r="J3787">
        <f>IF(AND(C3787=0,I3787="ФЛ"),G3787*H3787,"")</f>
        <v>92</v>
      </c>
      <c r="K3787" t="str">
        <f>IF(AND(C3787&gt;0,E3787="Нет показаний",I3787="ФЛ"),G3787*H3787,"")</f>
        <v/>
      </c>
    </row>
    <row r="3788" spans="1:11" x14ac:dyDescent="0.25">
      <c r="A3788" s="7">
        <v>502343</v>
      </c>
      <c r="B3788" s="7">
        <f>VLOOKUP(A3788,'Лицевые счета'!$A$1:$K$4570,2,0)</f>
        <v>501291</v>
      </c>
      <c r="C3788">
        <f>COUNTIF('ИПУ и ОКПУ'!$A$2:$A$3258,A3788)</f>
        <v>0</v>
      </c>
      <c r="D3788" t="str">
        <f>IF(C3788&gt;0,VLOOKUP(A3788,'ИПУ и ОКПУ'!$A$1:$O$3258,9,0),"")</f>
        <v/>
      </c>
      <c r="E3788" t="str">
        <f>IF(C3788&gt;0,IF(VLOOKUP(A3788,'ИПУ и ОКПУ'!$A$1:$O$3258,14,0)="Нет показаний","Нет показаний",""),"")</f>
        <v/>
      </c>
      <c r="F3788" t="str">
        <f>IF(AND(C3788&gt;0),SUMIF('ИПУ и ОКПУ'!$A$2:$A$3258,A3788,'ИПУ и ОКПУ'!$O$2:$O$3258),"")</f>
        <v/>
      </c>
      <c r="G3788">
        <f>VLOOKUP(A3788,'Лицевые счета'!$A$2:$K$4570,9,0)</f>
        <v>1</v>
      </c>
      <c r="H3788">
        <f>VLOOKUP(A3788,'Лицевые счета'!$A$2:$K$4570,10,0)</f>
        <v>92</v>
      </c>
      <c r="I3788" t="str">
        <f>VLOOKUP(A3788,'Лицевые счета'!$A$2:$K$4570,6,0)</f>
        <v>ФЛ</v>
      </c>
      <c r="J3788">
        <f>IF(AND(C3788=0,I3788="ФЛ"),G3788*H3788,"")</f>
        <v>92</v>
      </c>
      <c r="K3788" t="str">
        <f>IF(AND(C3788&gt;0,E3788="Нет показаний",I3788="ФЛ"),G3788*H3788,"")</f>
        <v/>
      </c>
    </row>
    <row r="3789" spans="1:11" x14ac:dyDescent="0.25">
      <c r="A3789" s="7">
        <v>502347</v>
      </c>
      <c r="B3789" s="7">
        <f>VLOOKUP(A3789,'Лицевые счета'!$A$1:$K$4570,2,0)</f>
        <v>501291</v>
      </c>
      <c r="C3789">
        <f>COUNTIF('ИПУ и ОКПУ'!$A$2:$A$3258,A3789)</f>
        <v>0</v>
      </c>
      <c r="D3789" t="str">
        <f>IF(C3789&gt;0,VLOOKUP(A3789,'ИПУ и ОКПУ'!$A$1:$O$3258,9,0),"")</f>
        <v/>
      </c>
      <c r="E3789" t="str">
        <f>IF(C3789&gt;0,IF(VLOOKUP(A3789,'ИПУ и ОКПУ'!$A$1:$O$3258,14,0)="Нет показаний","Нет показаний",""),"")</f>
        <v/>
      </c>
      <c r="F3789" t="str">
        <f>IF(AND(C3789&gt;0),SUMIF('ИПУ и ОКПУ'!$A$2:$A$3258,A3789,'ИПУ и ОКПУ'!$O$2:$O$3258),"")</f>
        <v/>
      </c>
      <c r="G3789">
        <f>VLOOKUP(A3789,'Лицевые счета'!$A$2:$K$4570,9,0)</f>
        <v>1</v>
      </c>
      <c r="H3789">
        <f>VLOOKUP(A3789,'Лицевые счета'!$A$2:$K$4570,10,0)</f>
        <v>92</v>
      </c>
      <c r="I3789" t="str">
        <f>VLOOKUP(A3789,'Лицевые счета'!$A$2:$K$4570,6,0)</f>
        <v>ФЛ</v>
      </c>
      <c r="J3789">
        <f>IF(AND(C3789=0,I3789="ФЛ"),G3789*H3789,"")</f>
        <v>92</v>
      </c>
      <c r="K3789" t="str">
        <f>IF(AND(C3789&gt;0,E3789="Нет показаний",I3789="ФЛ"),G3789*H3789,"")</f>
        <v/>
      </c>
    </row>
    <row r="3790" spans="1:11" x14ac:dyDescent="0.25">
      <c r="A3790" s="7">
        <v>502349</v>
      </c>
      <c r="B3790" s="7">
        <f>VLOOKUP(A3790,'Лицевые счета'!$A$1:$K$4570,2,0)</f>
        <v>501291</v>
      </c>
      <c r="C3790">
        <f>COUNTIF('ИПУ и ОКПУ'!$A$2:$A$3258,A3790)</f>
        <v>0</v>
      </c>
      <c r="D3790" t="str">
        <f>IF(C3790&gt;0,VLOOKUP(A3790,'ИПУ и ОКПУ'!$A$1:$O$3258,9,0),"")</f>
        <v/>
      </c>
      <c r="E3790" t="str">
        <f>IF(C3790&gt;0,IF(VLOOKUP(A3790,'ИПУ и ОКПУ'!$A$1:$O$3258,14,0)="Нет показаний","Нет показаний",""),"")</f>
        <v/>
      </c>
      <c r="F3790" t="str">
        <f>IF(AND(C3790&gt;0),SUMIF('ИПУ и ОКПУ'!$A$2:$A$3258,A3790,'ИПУ и ОКПУ'!$O$2:$O$3258),"")</f>
        <v/>
      </c>
      <c r="G3790">
        <f>VLOOKUP(A3790,'Лицевые счета'!$A$2:$K$4570,9,0)</f>
        <v>1</v>
      </c>
      <c r="H3790">
        <f>VLOOKUP(A3790,'Лицевые счета'!$A$2:$K$4570,10,0)</f>
        <v>92</v>
      </c>
      <c r="I3790" t="str">
        <f>VLOOKUP(A3790,'Лицевые счета'!$A$2:$K$4570,6,0)</f>
        <v>ФЛ</v>
      </c>
      <c r="J3790">
        <f>IF(AND(C3790=0,I3790="ФЛ"),G3790*H3790,"")</f>
        <v>92</v>
      </c>
      <c r="K3790" t="str">
        <f>IF(AND(C3790&gt;0,E3790="Нет показаний",I3790="ФЛ"),G3790*H3790,"")</f>
        <v/>
      </c>
    </row>
    <row r="3791" spans="1:11" x14ac:dyDescent="0.25">
      <c r="A3791" s="7">
        <v>502350</v>
      </c>
      <c r="B3791" s="7">
        <f>VLOOKUP(A3791,'Лицевые счета'!$A$1:$K$4570,2,0)</f>
        <v>501291</v>
      </c>
      <c r="C3791">
        <f>COUNTIF('ИПУ и ОКПУ'!$A$2:$A$3258,A3791)</f>
        <v>0</v>
      </c>
      <c r="D3791" t="str">
        <f>IF(C3791&gt;0,VLOOKUP(A3791,'ИПУ и ОКПУ'!$A$1:$O$3258,9,0),"")</f>
        <v/>
      </c>
      <c r="E3791" t="str">
        <f>IF(C3791&gt;0,IF(VLOOKUP(A3791,'ИПУ и ОКПУ'!$A$1:$O$3258,14,0)="Нет показаний","Нет показаний",""),"")</f>
        <v/>
      </c>
      <c r="F3791" t="str">
        <f>IF(AND(C3791&gt;0),SUMIF('ИПУ и ОКПУ'!$A$2:$A$3258,A3791,'ИПУ и ОКПУ'!$O$2:$O$3258),"")</f>
        <v/>
      </c>
      <c r="G3791">
        <f>VLOOKUP(A3791,'Лицевые счета'!$A$2:$K$4570,9,0)</f>
        <v>1</v>
      </c>
      <c r="H3791">
        <f>VLOOKUP(A3791,'Лицевые счета'!$A$2:$K$4570,10,0)</f>
        <v>92</v>
      </c>
      <c r="I3791" t="str">
        <f>VLOOKUP(A3791,'Лицевые счета'!$A$2:$K$4570,6,0)</f>
        <v>ФЛ</v>
      </c>
      <c r="J3791">
        <f>IF(AND(C3791=0,I3791="ФЛ"),G3791*H3791,"")</f>
        <v>92</v>
      </c>
      <c r="K3791" t="str">
        <f>IF(AND(C3791&gt;0,E3791="Нет показаний",I3791="ФЛ"),G3791*H3791,"")</f>
        <v/>
      </c>
    </row>
    <row r="3792" spans="1:11" x14ac:dyDescent="0.25">
      <c r="A3792" s="7">
        <v>502351</v>
      </c>
      <c r="B3792" s="7">
        <f>VLOOKUP(A3792,'Лицевые счета'!$A$1:$K$4570,2,0)</f>
        <v>501291</v>
      </c>
      <c r="C3792">
        <f>COUNTIF('ИПУ и ОКПУ'!$A$2:$A$3258,A3792)</f>
        <v>1</v>
      </c>
      <c r="D3792" t="str">
        <f>IF(C3792&gt;0,VLOOKUP(A3792,'ИПУ и ОКПУ'!$A$1:$O$3258,9,0),"")</f>
        <v>Одноставочный</v>
      </c>
      <c r="E3792" t="str">
        <f>IF(C3792&gt;0,IF(VLOOKUP(A3792,'ИПУ и ОКПУ'!$A$1:$O$3258,14,0)="Нет показаний","Нет показаний",""),"")</f>
        <v/>
      </c>
      <c r="F3792">
        <f>IF(AND(C3792&gt;0),SUMIF('ИПУ и ОКПУ'!$A$2:$A$3258,A3792,'ИПУ и ОКПУ'!$O$2:$O$3258),"")</f>
        <v>50.4559999999992</v>
      </c>
      <c r="G3792">
        <f>VLOOKUP(A3792,'Лицевые счета'!$A$2:$K$4570,9,0)</f>
        <v>1</v>
      </c>
      <c r="H3792">
        <f>VLOOKUP(A3792,'Лицевые счета'!$A$2:$K$4570,10,0)</f>
        <v>92</v>
      </c>
      <c r="I3792" t="str">
        <f>VLOOKUP(A3792,'Лицевые счета'!$A$2:$K$4570,6,0)</f>
        <v>ФЛ</v>
      </c>
      <c r="J3792" t="str">
        <f>IF(AND(C3792=0,I3792="ФЛ"),G3792*H3792,"")</f>
        <v/>
      </c>
      <c r="K3792" t="str">
        <f>IF(AND(C3792&gt;0,E3792="Нет показаний",I3792="ФЛ"),G3792*H3792,"")</f>
        <v/>
      </c>
    </row>
    <row r="3793" spans="1:11" x14ac:dyDescent="0.25">
      <c r="A3793" s="7">
        <v>502353</v>
      </c>
      <c r="B3793" s="7">
        <f>VLOOKUP(A3793,'Лицевые счета'!$A$1:$K$4570,2,0)</f>
        <v>501291</v>
      </c>
      <c r="C3793">
        <f>COUNTIF('ИПУ и ОКПУ'!$A$2:$A$3258,A3793)</f>
        <v>0</v>
      </c>
      <c r="D3793" t="str">
        <f>IF(C3793&gt;0,VLOOKUP(A3793,'ИПУ и ОКПУ'!$A$1:$O$3258,9,0),"")</f>
        <v/>
      </c>
      <c r="E3793" t="str">
        <f>IF(C3793&gt;0,IF(VLOOKUP(A3793,'ИПУ и ОКПУ'!$A$1:$O$3258,14,0)="Нет показаний","Нет показаний",""),"")</f>
        <v/>
      </c>
      <c r="F3793" t="str">
        <f>IF(AND(C3793&gt;0),SUMIF('ИПУ и ОКПУ'!$A$2:$A$3258,A3793,'ИПУ и ОКПУ'!$O$2:$O$3258),"")</f>
        <v/>
      </c>
      <c r="G3793">
        <f>VLOOKUP(A3793,'Лицевые счета'!$A$2:$K$4570,9,0)</f>
        <v>1</v>
      </c>
      <c r="H3793">
        <f>VLOOKUP(A3793,'Лицевые счета'!$A$2:$K$4570,10,0)</f>
        <v>92</v>
      </c>
      <c r="I3793" t="str">
        <f>VLOOKUP(A3793,'Лицевые счета'!$A$2:$K$4570,6,0)</f>
        <v>ФЛ</v>
      </c>
      <c r="J3793">
        <f>IF(AND(C3793=0,I3793="ФЛ"),G3793*H3793,"")</f>
        <v>92</v>
      </c>
      <c r="K3793" t="str">
        <f>IF(AND(C3793&gt;0,E3793="Нет показаний",I3793="ФЛ"),G3793*H3793,"")</f>
        <v/>
      </c>
    </row>
    <row r="3794" spans="1:11" x14ac:dyDescent="0.25">
      <c r="A3794" s="7">
        <v>502354</v>
      </c>
      <c r="B3794" s="7">
        <f>VLOOKUP(A3794,'Лицевые счета'!$A$1:$K$4570,2,0)</f>
        <v>501291</v>
      </c>
      <c r="C3794">
        <f>COUNTIF('ИПУ и ОКПУ'!$A$2:$A$3258,A3794)</f>
        <v>0</v>
      </c>
      <c r="D3794" t="str">
        <f>IF(C3794&gt;0,VLOOKUP(A3794,'ИПУ и ОКПУ'!$A$1:$O$3258,9,0),"")</f>
        <v/>
      </c>
      <c r="E3794" t="str">
        <f>IF(C3794&gt;0,IF(VLOOKUP(A3794,'ИПУ и ОКПУ'!$A$1:$O$3258,14,0)="Нет показаний","Нет показаний",""),"")</f>
        <v/>
      </c>
      <c r="F3794" t="str">
        <f>IF(AND(C3794&gt;0),SUMIF('ИПУ и ОКПУ'!$A$2:$A$3258,A3794,'ИПУ и ОКПУ'!$O$2:$O$3258),"")</f>
        <v/>
      </c>
      <c r="G3794">
        <f>VLOOKUP(A3794,'Лицевые счета'!$A$2:$K$4570,9,0)</f>
        <v>1</v>
      </c>
      <c r="H3794">
        <f>VLOOKUP(A3794,'Лицевые счета'!$A$2:$K$4570,10,0)</f>
        <v>92</v>
      </c>
      <c r="I3794" t="str">
        <f>VLOOKUP(A3794,'Лицевые счета'!$A$2:$K$4570,6,0)</f>
        <v>ФЛ</v>
      </c>
      <c r="J3794">
        <f>IF(AND(C3794=0,I3794="ФЛ"),G3794*H3794,"")</f>
        <v>92</v>
      </c>
      <c r="K3794" t="str">
        <f>IF(AND(C3794&gt;0,E3794="Нет показаний",I3794="ФЛ"),G3794*H3794,"")</f>
        <v/>
      </c>
    </row>
    <row r="3795" spans="1:11" x14ac:dyDescent="0.25">
      <c r="A3795" s="7">
        <v>502356</v>
      </c>
      <c r="B3795" s="7">
        <f>VLOOKUP(A3795,'Лицевые счета'!$A$1:$K$4570,2,0)</f>
        <v>501291</v>
      </c>
      <c r="C3795">
        <f>COUNTIF('ИПУ и ОКПУ'!$A$2:$A$3258,A3795)</f>
        <v>0</v>
      </c>
      <c r="D3795" t="str">
        <f>IF(C3795&gt;0,VLOOKUP(A3795,'ИПУ и ОКПУ'!$A$1:$O$3258,9,0),"")</f>
        <v/>
      </c>
      <c r="E3795" t="str">
        <f>IF(C3795&gt;0,IF(VLOOKUP(A3795,'ИПУ и ОКПУ'!$A$1:$O$3258,14,0)="Нет показаний","Нет показаний",""),"")</f>
        <v/>
      </c>
      <c r="F3795" t="str">
        <f>IF(AND(C3795&gt;0),SUMIF('ИПУ и ОКПУ'!$A$2:$A$3258,A3795,'ИПУ и ОКПУ'!$O$2:$O$3258),"")</f>
        <v/>
      </c>
      <c r="G3795">
        <f>VLOOKUP(A3795,'Лицевые счета'!$A$2:$K$4570,9,0)</f>
        <v>1</v>
      </c>
      <c r="H3795">
        <f>VLOOKUP(A3795,'Лицевые счета'!$A$2:$K$4570,10,0)</f>
        <v>92</v>
      </c>
      <c r="I3795" t="str">
        <f>VLOOKUP(A3795,'Лицевые счета'!$A$2:$K$4570,6,0)</f>
        <v>ФЛ</v>
      </c>
      <c r="J3795">
        <f>IF(AND(C3795=0,I3795="ФЛ"),G3795*H3795,"")</f>
        <v>92</v>
      </c>
      <c r="K3795" t="str">
        <f>IF(AND(C3795&gt;0,E3795="Нет показаний",I3795="ФЛ"),G3795*H3795,"")</f>
        <v/>
      </c>
    </row>
    <row r="3796" spans="1:11" x14ac:dyDescent="0.25">
      <c r="A3796" s="7">
        <v>502358</v>
      </c>
      <c r="B3796" s="7">
        <f>VLOOKUP(A3796,'Лицевые счета'!$A$1:$K$4570,2,0)</f>
        <v>501291</v>
      </c>
      <c r="C3796">
        <f>COUNTIF('ИПУ и ОКПУ'!$A$2:$A$3258,A3796)</f>
        <v>0</v>
      </c>
      <c r="D3796" t="str">
        <f>IF(C3796&gt;0,VLOOKUP(A3796,'ИПУ и ОКПУ'!$A$1:$O$3258,9,0),"")</f>
        <v/>
      </c>
      <c r="E3796" t="str">
        <f>IF(C3796&gt;0,IF(VLOOKUP(A3796,'ИПУ и ОКПУ'!$A$1:$O$3258,14,0)="Нет показаний","Нет показаний",""),"")</f>
        <v/>
      </c>
      <c r="F3796" t="str">
        <f>IF(AND(C3796&gt;0),SUMIF('ИПУ и ОКПУ'!$A$2:$A$3258,A3796,'ИПУ и ОКПУ'!$O$2:$O$3258),"")</f>
        <v/>
      </c>
      <c r="G3796">
        <f>VLOOKUP(A3796,'Лицевые счета'!$A$2:$K$4570,9,0)</f>
        <v>1</v>
      </c>
      <c r="H3796">
        <f>VLOOKUP(A3796,'Лицевые счета'!$A$2:$K$4570,10,0)</f>
        <v>92</v>
      </c>
      <c r="I3796" t="str">
        <f>VLOOKUP(A3796,'Лицевые счета'!$A$2:$K$4570,6,0)</f>
        <v>ФЛ</v>
      </c>
      <c r="J3796">
        <f>IF(AND(C3796=0,I3796="ФЛ"),G3796*H3796,"")</f>
        <v>92</v>
      </c>
      <c r="K3796" t="str">
        <f>IF(AND(C3796&gt;0,E3796="Нет показаний",I3796="ФЛ"),G3796*H3796,"")</f>
        <v/>
      </c>
    </row>
    <row r="3797" spans="1:11" x14ac:dyDescent="0.25">
      <c r="A3797" s="7">
        <v>502359</v>
      </c>
      <c r="B3797" s="7">
        <f>VLOOKUP(A3797,'Лицевые счета'!$A$1:$K$4570,2,0)</f>
        <v>501291</v>
      </c>
      <c r="C3797">
        <f>COUNTIF('ИПУ и ОКПУ'!$A$2:$A$3258,A3797)</f>
        <v>0</v>
      </c>
      <c r="D3797" t="str">
        <f>IF(C3797&gt;0,VLOOKUP(A3797,'ИПУ и ОКПУ'!$A$1:$O$3258,9,0),"")</f>
        <v/>
      </c>
      <c r="E3797" t="str">
        <f>IF(C3797&gt;0,IF(VLOOKUP(A3797,'ИПУ и ОКПУ'!$A$1:$O$3258,14,0)="Нет показаний","Нет показаний",""),"")</f>
        <v/>
      </c>
      <c r="F3797" t="str">
        <f>IF(AND(C3797&gt;0),SUMIF('ИПУ и ОКПУ'!$A$2:$A$3258,A3797,'ИПУ и ОКПУ'!$O$2:$O$3258),"")</f>
        <v/>
      </c>
      <c r="G3797">
        <f>VLOOKUP(A3797,'Лицевые счета'!$A$2:$K$4570,9,0)</f>
        <v>1</v>
      </c>
      <c r="H3797">
        <f>VLOOKUP(A3797,'Лицевые счета'!$A$2:$K$4570,10,0)</f>
        <v>92</v>
      </c>
      <c r="I3797" t="str">
        <f>VLOOKUP(A3797,'Лицевые счета'!$A$2:$K$4570,6,0)</f>
        <v>ФЛ</v>
      </c>
      <c r="J3797">
        <f>IF(AND(C3797=0,I3797="ФЛ"),G3797*H3797,"")</f>
        <v>92</v>
      </c>
      <c r="K3797" t="str">
        <f>IF(AND(C3797&gt;0,E3797="Нет показаний",I3797="ФЛ"),G3797*H3797,"")</f>
        <v/>
      </c>
    </row>
    <row r="3798" spans="1:11" x14ac:dyDescent="0.25">
      <c r="A3798" s="7">
        <v>502360</v>
      </c>
      <c r="B3798" s="7">
        <f>VLOOKUP(A3798,'Лицевые счета'!$A$1:$K$4570,2,0)</f>
        <v>501291</v>
      </c>
      <c r="C3798">
        <f>COUNTIF('ИПУ и ОКПУ'!$A$2:$A$3258,A3798)</f>
        <v>0</v>
      </c>
      <c r="D3798" t="str">
        <f>IF(C3798&gt;0,VLOOKUP(A3798,'ИПУ и ОКПУ'!$A$1:$O$3258,9,0),"")</f>
        <v/>
      </c>
      <c r="E3798" t="str">
        <f>IF(C3798&gt;0,IF(VLOOKUP(A3798,'ИПУ и ОКПУ'!$A$1:$O$3258,14,0)="Нет показаний","Нет показаний",""),"")</f>
        <v/>
      </c>
      <c r="F3798" t="str">
        <f>IF(AND(C3798&gt;0),SUMIF('ИПУ и ОКПУ'!$A$2:$A$3258,A3798,'ИПУ и ОКПУ'!$O$2:$O$3258),"")</f>
        <v/>
      </c>
      <c r="G3798">
        <f>VLOOKUP(A3798,'Лицевые счета'!$A$2:$K$4570,9,0)</f>
        <v>1</v>
      </c>
      <c r="H3798">
        <f>VLOOKUP(A3798,'Лицевые счета'!$A$2:$K$4570,10,0)</f>
        <v>92</v>
      </c>
      <c r="I3798" t="str">
        <f>VLOOKUP(A3798,'Лицевые счета'!$A$2:$K$4570,6,0)</f>
        <v>ФЛ</v>
      </c>
      <c r="J3798">
        <f>IF(AND(C3798=0,I3798="ФЛ"),G3798*H3798,"")</f>
        <v>92</v>
      </c>
      <c r="K3798" t="str">
        <f>IF(AND(C3798&gt;0,E3798="Нет показаний",I3798="ФЛ"),G3798*H3798,"")</f>
        <v/>
      </c>
    </row>
    <row r="3799" spans="1:11" x14ac:dyDescent="0.25">
      <c r="A3799" s="7">
        <v>502361</v>
      </c>
      <c r="B3799" s="7">
        <f>VLOOKUP(A3799,'Лицевые счета'!$A$1:$K$4570,2,0)</f>
        <v>501291</v>
      </c>
      <c r="C3799">
        <f>COUNTIF('ИПУ и ОКПУ'!$A$2:$A$3258,A3799)</f>
        <v>0</v>
      </c>
      <c r="D3799" t="str">
        <f>IF(C3799&gt;0,VLOOKUP(A3799,'ИПУ и ОКПУ'!$A$1:$O$3258,9,0),"")</f>
        <v/>
      </c>
      <c r="E3799" t="str">
        <f>IF(C3799&gt;0,IF(VLOOKUP(A3799,'ИПУ и ОКПУ'!$A$1:$O$3258,14,0)="Нет показаний","Нет показаний",""),"")</f>
        <v/>
      </c>
      <c r="F3799" t="str">
        <f>IF(AND(C3799&gt;0),SUMIF('ИПУ и ОКПУ'!$A$2:$A$3258,A3799,'ИПУ и ОКПУ'!$O$2:$O$3258),"")</f>
        <v/>
      </c>
      <c r="G3799">
        <f>VLOOKUP(A3799,'Лицевые счета'!$A$2:$K$4570,9,0)</f>
        <v>1</v>
      </c>
      <c r="H3799">
        <f>VLOOKUP(A3799,'Лицевые счета'!$A$2:$K$4570,10,0)</f>
        <v>92</v>
      </c>
      <c r="I3799" t="str">
        <f>VLOOKUP(A3799,'Лицевые счета'!$A$2:$K$4570,6,0)</f>
        <v>ФЛ</v>
      </c>
      <c r="J3799">
        <f>IF(AND(C3799=0,I3799="ФЛ"),G3799*H3799,"")</f>
        <v>92</v>
      </c>
      <c r="K3799" t="str">
        <f>IF(AND(C3799&gt;0,E3799="Нет показаний",I3799="ФЛ"),G3799*H3799,"")</f>
        <v/>
      </c>
    </row>
    <row r="3800" spans="1:11" x14ac:dyDescent="0.25">
      <c r="A3800" s="7">
        <v>502363</v>
      </c>
      <c r="B3800" s="7">
        <f>VLOOKUP(A3800,'Лицевые счета'!$A$1:$K$4570,2,0)</f>
        <v>501291</v>
      </c>
      <c r="C3800">
        <f>COUNTIF('ИПУ и ОКПУ'!$A$2:$A$3258,A3800)</f>
        <v>1</v>
      </c>
      <c r="D3800" t="str">
        <f>IF(C3800&gt;0,VLOOKUP(A3800,'ИПУ и ОКПУ'!$A$1:$O$3258,9,0),"")</f>
        <v>Одноставочный</v>
      </c>
      <c r="E3800" t="str">
        <f>IF(C3800&gt;0,IF(VLOOKUP(A3800,'ИПУ и ОКПУ'!$A$1:$O$3258,14,0)="Нет показаний","Нет показаний",""),"")</f>
        <v>Нет показаний</v>
      </c>
      <c r="F3800">
        <f>IF(AND(C3800&gt;0),SUMIF('ИПУ и ОКПУ'!$A$2:$A$3258,A3800,'ИПУ и ОКПУ'!$O$2:$O$3258),"")</f>
        <v>0</v>
      </c>
      <c r="G3800">
        <f>VLOOKUP(A3800,'Лицевые счета'!$A$2:$K$4570,9,0)</f>
        <v>1</v>
      </c>
      <c r="H3800">
        <f>VLOOKUP(A3800,'Лицевые счета'!$A$2:$K$4570,10,0)</f>
        <v>92</v>
      </c>
      <c r="I3800" t="str">
        <f>VLOOKUP(A3800,'Лицевые счета'!$A$2:$K$4570,6,0)</f>
        <v>ФЛ</v>
      </c>
      <c r="J3800" t="str">
        <f>IF(AND(C3800=0,I3800="ФЛ"),G3800*H3800,"")</f>
        <v/>
      </c>
      <c r="K3800">
        <f>IF(AND(C3800&gt;0,E3800="Нет показаний",I3800="ФЛ"),G3800*H3800,"")</f>
        <v>92</v>
      </c>
    </row>
    <row r="3801" spans="1:11" x14ac:dyDescent="0.25">
      <c r="A3801" s="7">
        <v>502364</v>
      </c>
      <c r="B3801" s="7">
        <f>VLOOKUP(A3801,'Лицевые счета'!$A$1:$K$4570,2,0)</f>
        <v>501291</v>
      </c>
      <c r="C3801">
        <f>COUNTIF('ИПУ и ОКПУ'!$A$2:$A$3258,A3801)</f>
        <v>0</v>
      </c>
      <c r="D3801" t="str">
        <f>IF(C3801&gt;0,VLOOKUP(A3801,'ИПУ и ОКПУ'!$A$1:$O$3258,9,0),"")</f>
        <v/>
      </c>
      <c r="E3801" t="str">
        <f>IF(C3801&gt;0,IF(VLOOKUP(A3801,'ИПУ и ОКПУ'!$A$1:$O$3258,14,0)="Нет показаний","Нет показаний",""),"")</f>
        <v/>
      </c>
      <c r="F3801" t="str">
        <f>IF(AND(C3801&gt;0),SUMIF('ИПУ и ОКПУ'!$A$2:$A$3258,A3801,'ИПУ и ОКПУ'!$O$2:$O$3258),"")</f>
        <v/>
      </c>
      <c r="G3801">
        <f>VLOOKUP(A3801,'Лицевые счета'!$A$2:$K$4570,9,0)</f>
        <v>1</v>
      </c>
      <c r="H3801">
        <f>VLOOKUP(A3801,'Лицевые счета'!$A$2:$K$4570,10,0)</f>
        <v>92</v>
      </c>
      <c r="I3801" t="str">
        <f>VLOOKUP(A3801,'Лицевые счета'!$A$2:$K$4570,6,0)</f>
        <v>ФЛ</v>
      </c>
      <c r="J3801">
        <f>IF(AND(C3801=0,I3801="ФЛ"),G3801*H3801,"")</f>
        <v>92</v>
      </c>
      <c r="K3801" t="str">
        <f>IF(AND(C3801&gt;0,E3801="Нет показаний",I3801="ФЛ"),G3801*H3801,"")</f>
        <v/>
      </c>
    </row>
    <row r="3802" spans="1:11" x14ac:dyDescent="0.25">
      <c r="A3802" s="7">
        <v>502365</v>
      </c>
      <c r="B3802" s="7">
        <f>VLOOKUP(A3802,'Лицевые счета'!$A$1:$K$4570,2,0)</f>
        <v>501291</v>
      </c>
      <c r="C3802">
        <f>COUNTIF('ИПУ и ОКПУ'!$A$2:$A$3258,A3802)</f>
        <v>0</v>
      </c>
      <c r="D3802" t="str">
        <f>IF(C3802&gt;0,VLOOKUP(A3802,'ИПУ и ОКПУ'!$A$1:$O$3258,9,0),"")</f>
        <v/>
      </c>
      <c r="E3802" t="str">
        <f>IF(C3802&gt;0,IF(VLOOKUP(A3802,'ИПУ и ОКПУ'!$A$1:$O$3258,14,0)="Нет показаний","Нет показаний",""),"")</f>
        <v/>
      </c>
      <c r="F3802" t="str">
        <f>IF(AND(C3802&gt;0),SUMIF('ИПУ и ОКПУ'!$A$2:$A$3258,A3802,'ИПУ и ОКПУ'!$O$2:$O$3258),"")</f>
        <v/>
      </c>
      <c r="G3802">
        <f>VLOOKUP(A3802,'Лицевые счета'!$A$2:$K$4570,9,0)</f>
        <v>1</v>
      </c>
      <c r="H3802">
        <f>VLOOKUP(A3802,'Лицевые счета'!$A$2:$K$4570,10,0)</f>
        <v>92</v>
      </c>
      <c r="I3802" t="str">
        <f>VLOOKUP(A3802,'Лицевые счета'!$A$2:$K$4570,6,0)</f>
        <v>ФЛ</v>
      </c>
      <c r="J3802">
        <f>IF(AND(C3802=0,I3802="ФЛ"),G3802*H3802,"")</f>
        <v>92</v>
      </c>
      <c r="K3802" t="str">
        <f>IF(AND(C3802&gt;0,E3802="Нет показаний",I3802="ФЛ"),G3802*H3802,"")</f>
        <v/>
      </c>
    </row>
    <row r="3803" spans="1:11" x14ac:dyDescent="0.25">
      <c r="A3803" s="7">
        <v>502370</v>
      </c>
      <c r="B3803" s="7">
        <f>VLOOKUP(A3803,'Лицевые счета'!$A$1:$K$4570,2,0)</f>
        <v>501291</v>
      </c>
      <c r="C3803">
        <f>COUNTIF('ИПУ и ОКПУ'!$A$2:$A$3258,A3803)</f>
        <v>0</v>
      </c>
      <c r="D3803" t="str">
        <f>IF(C3803&gt;0,VLOOKUP(A3803,'ИПУ и ОКПУ'!$A$1:$O$3258,9,0),"")</f>
        <v/>
      </c>
      <c r="E3803" t="str">
        <f>IF(C3803&gt;0,IF(VLOOKUP(A3803,'ИПУ и ОКПУ'!$A$1:$O$3258,14,0)="Нет показаний","Нет показаний",""),"")</f>
        <v/>
      </c>
      <c r="F3803" t="str">
        <f>IF(AND(C3803&gt;0),SUMIF('ИПУ и ОКПУ'!$A$2:$A$3258,A3803,'ИПУ и ОКПУ'!$O$2:$O$3258),"")</f>
        <v/>
      </c>
      <c r="G3803">
        <f>VLOOKUP(A3803,'Лицевые счета'!$A$2:$K$4570,9,0)</f>
        <v>1</v>
      </c>
      <c r="H3803">
        <f>VLOOKUP(A3803,'Лицевые счета'!$A$2:$K$4570,10,0)</f>
        <v>92</v>
      </c>
      <c r="I3803" t="str">
        <f>VLOOKUP(A3803,'Лицевые счета'!$A$2:$K$4570,6,0)</f>
        <v>ФЛ</v>
      </c>
      <c r="J3803">
        <f>IF(AND(C3803=0,I3803="ФЛ"),G3803*H3803,"")</f>
        <v>92</v>
      </c>
      <c r="K3803" t="str">
        <f>IF(AND(C3803&gt;0,E3803="Нет показаний",I3803="ФЛ"),G3803*H3803,"")</f>
        <v/>
      </c>
    </row>
    <row r="3804" spans="1:11" x14ac:dyDescent="0.25">
      <c r="A3804" s="7">
        <v>502371</v>
      </c>
      <c r="B3804" s="7">
        <f>VLOOKUP(A3804,'Лицевые счета'!$A$1:$K$4570,2,0)</f>
        <v>501291</v>
      </c>
      <c r="C3804">
        <f>COUNTIF('ИПУ и ОКПУ'!$A$2:$A$3258,A3804)</f>
        <v>0</v>
      </c>
      <c r="D3804" t="str">
        <f>IF(C3804&gt;0,VLOOKUP(A3804,'ИПУ и ОКПУ'!$A$1:$O$3258,9,0),"")</f>
        <v/>
      </c>
      <c r="E3804" t="str">
        <f>IF(C3804&gt;0,IF(VLOOKUP(A3804,'ИПУ и ОКПУ'!$A$1:$O$3258,14,0)="Нет показаний","Нет показаний",""),"")</f>
        <v/>
      </c>
      <c r="F3804" t="str">
        <f>IF(AND(C3804&gt;0),SUMIF('ИПУ и ОКПУ'!$A$2:$A$3258,A3804,'ИПУ и ОКПУ'!$O$2:$O$3258),"")</f>
        <v/>
      </c>
      <c r="G3804">
        <f>VLOOKUP(A3804,'Лицевые счета'!$A$2:$K$4570,9,0)</f>
        <v>1</v>
      </c>
      <c r="H3804">
        <f>VLOOKUP(A3804,'Лицевые счета'!$A$2:$K$4570,10,0)</f>
        <v>92</v>
      </c>
      <c r="I3804" t="str">
        <f>VLOOKUP(A3804,'Лицевые счета'!$A$2:$K$4570,6,0)</f>
        <v>ФЛ</v>
      </c>
      <c r="J3804">
        <f>IF(AND(C3804=0,I3804="ФЛ"),G3804*H3804,"")</f>
        <v>92</v>
      </c>
      <c r="K3804" t="str">
        <f>IF(AND(C3804&gt;0,E3804="Нет показаний",I3804="ФЛ"),G3804*H3804,"")</f>
        <v/>
      </c>
    </row>
    <row r="3805" spans="1:11" x14ac:dyDescent="0.25">
      <c r="A3805" s="7">
        <v>502372</v>
      </c>
      <c r="B3805" s="7">
        <f>VLOOKUP(A3805,'Лицевые счета'!$A$1:$K$4570,2,0)</f>
        <v>501291</v>
      </c>
      <c r="C3805">
        <f>COUNTIF('ИПУ и ОКПУ'!$A$2:$A$3258,A3805)</f>
        <v>0</v>
      </c>
      <c r="D3805" t="str">
        <f>IF(C3805&gt;0,VLOOKUP(A3805,'ИПУ и ОКПУ'!$A$1:$O$3258,9,0),"")</f>
        <v/>
      </c>
      <c r="E3805" t="str">
        <f>IF(C3805&gt;0,IF(VLOOKUP(A3805,'ИПУ и ОКПУ'!$A$1:$O$3258,14,0)="Нет показаний","Нет показаний",""),"")</f>
        <v/>
      </c>
      <c r="F3805" t="str">
        <f>IF(AND(C3805&gt;0),SUMIF('ИПУ и ОКПУ'!$A$2:$A$3258,A3805,'ИПУ и ОКПУ'!$O$2:$O$3258),"")</f>
        <v/>
      </c>
      <c r="G3805">
        <f>VLOOKUP(A3805,'Лицевые счета'!$A$2:$K$4570,9,0)</f>
        <v>1</v>
      </c>
      <c r="H3805">
        <f>VLOOKUP(A3805,'Лицевые счета'!$A$2:$K$4570,10,0)</f>
        <v>92</v>
      </c>
      <c r="I3805" t="str">
        <f>VLOOKUP(A3805,'Лицевые счета'!$A$2:$K$4570,6,0)</f>
        <v>ФЛ</v>
      </c>
      <c r="J3805">
        <f>IF(AND(C3805=0,I3805="ФЛ"),G3805*H3805,"")</f>
        <v>92</v>
      </c>
      <c r="K3805" t="str">
        <f>IF(AND(C3805&gt;0,E3805="Нет показаний",I3805="ФЛ"),G3805*H3805,"")</f>
        <v/>
      </c>
    </row>
    <row r="3806" spans="1:11" x14ac:dyDescent="0.25">
      <c r="A3806" s="7">
        <v>502373</v>
      </c>
      <c r="B3806" s="7">
        <f>VLOOKUP(A3806,'Лицевые счета'!$A$1:$K$4570,2,0)</f>
        <v>501291</v>
      </c>
      <c r="C3806">
        <f>COUNTIF('ИПУ и ОКПУ'!$A$2:$A$3258,A3806)</f>
        <v>1</v>
      </c>
      <c r="D3806" t="str">
        <f>IF(C3806&gt;0,VLOOKUP(A3806,'ИПУ и ОКПУ'!$A$1:$O$3258,9,0),"")</f>
        <v>Одноставочный</v>
      </c>
      <c r="E3806" t="str">
        <f>IF(C3806&gt;0,IF(VLOOKUP(A3806,'ИПУ и ОКПУ'!$A$1:$O$3258,14,0)="Нет показаний","Нет показаний",""),"")</f>
        <v/>
      </c>
      <c r="F3806">
        <f>IF(AND(C3806&gt;0),SUMIF('ИПУ и ОКПУ'!$A$2:$A$3258,A3806,'ИПУ и ОКПУ'!$O$2:$O$3258),"")</f>
        <v>20</v>
      </c>
      <c r="G3806">
        <f>VLOOKUP(A3806,'Лицевые счета'!$A$2:$K$4570,9,0)</f>
        <v>1</v>
      </c>
      <c r="H3806">
        <f>VLOOKUP(A3806,'Лицевые счета'!$A$2:$K$4570,10,0)</f>
        <v>92</v>
      </c>
      <c r="I3806" t="str">
        <f>VLOOKUP(A3806,'Лицевые счета'!$A$2:$K$4570,6,0)</f>
        <v>ФЛ</v>
      </c>
      <c r="J3806" t="str">
        <f>IF(AND(C3806=0,I3806="ФЛ"),G3806*H3806,"")</f>
        <v/>
      </c>
      <c r="K3806" t="str">
        <f>IF(AND(C3806&gt;0,E3806="Нет показаний",I3806="ФЛ"),G3806*H3806,"")</f>
        <v/>
      </c>
    </row>
    <row r="3807" spans="1:11" x14ac:dyDescent="0.25">
      <c r="A3807" s="7">
        <v>502375</v>
      </c>
      <c r="B3807" s="7">
        <f>VLOOKUP(A3807,'Лицевые счета'!$A$1:$K$4570,2,0)</f>
        <v>501291</v>
      </c>
      <c r="C3807">
        <f>COUNTIF('ИПУ и ОКПУ'!$A$2:$A$3258,A3807)</f>
        <v>0</v>
      </c>
      <c r="D3807" t="str">
        <f>IF(C3807&gt;0,VLOOKUP(A3807,'ИПУ и ОКПУ'!$A$1:$O$3258,9,0),"")</f>
        <v/>
      </c>
      <c r="E3807" t="str">
        <f>IF(C3807&gt;0,IF(VLOOKUP(A3807,'ИПУ и ОКПУ'!$A$1:$O$3258,14,0)="Нет показаний","Нет показаний",""),"")</f>
        <v/>
      </c>
      <c r="F3807" t="str">
        <f>IF(AND(C3807&gt;0),SUMIF('ИПУ и ОКПУ'!$A$2:$A$3258,A3807,'ИПУ и ОКПУ'!$O$2:$O$3258),"")</f>
        <v/>
      </c>
      <c r="G3807">
        <f>VLOOKUP(A3807,'Лицевые счета'!$A$2:$K$4570,9,0)</f>
        <v>1</v>
      </c>
      <c r="H3807">
        <f>VLOOKUP(A3807,'Лицевые счета'!$A$2:$K$4570,10,0)</f>
        <v>92</v>
      </c>
      <c r="I3807" t="str">
        <f>VLOOKUP(A3807,'Лицевые счета'!$A$2:$K$4570,6,0)</f>
        <v>ФЛ</v>
      </c>
      <c r="J3807">
        <f>IF(AND(C3807=0,I3807="ФЛ"),G3807*H3807,"")</f>
        <v>92</v>
      </c>
      <c r="K3807" t="str">
        <f>IF(AND(C3807&gt;0,E3807="Нет показаний",I3807="ФЛ"),G3807*H3807,"")</f>
        <v/>
      </c>
    </row>
    <row r="3808" spans="1:11" x14ac:dyDescent="0.25">
      <c r="A3808" s="7">
        <v>502377</v>
      </c>
      <c r="B3808" s="7">
        <f>VLOOKUP(A3808,'Лицевые счета'!$A$1:$K$4570,2,0)</f>
        <v>501291</v>
      </c>
      <c r="C3808">
        <f>COUNTIF('ИПУ и ОКПУ'!$A$2:$A$3258,A3808)</f>
        <v>0</v>
      </c>
      <c r="D3808" t="str">
        <f>IF(C3808&gt;0,VLOOKUP(A3808,'ИПУ и ОКПУ'!$A$1:$O$3258,9,0),"")</f>
        <v/>
      </c>
      <c r="E3808" t="str">
        <f>IF(C3808&gt;0,IF(VLOOKUP(A3808,'ИПУ и ОКПУ'!$A$1:$O$3258,14,0)="Нет показаний","Нет показаний",""),"")</f>
        <v/>
      </c>
      <c r="F3808" t="str">
        <f>IF(AND(C3808&gt;0),SUMIF('ИПУ и ОКПУ'!$A$2:$A$3258,A3808,'ИПУ и ОКПУ'!$O$2:$O$3258),"")</f>
        <v/>
      </c>
      <c r="G3808">
        <f>VLOOKUP(A3808,'Лицевые счета'!$A$2:$K$4570,9,0)</f>
        <v>1</v>
      </c>
      <c r="H3808">
        <f>VLOOKUP(A3808,'Лицевые счета'!$A$2:$K$4570,10,0)</f>
        <v>92</v>
      </c>
      <c r="I3808" t="str">
        <f>VLOOKUP(A3808,'Лицевые счета'!$A$2:$K$4570,6,0)</f>
        <v>ФЛ</v>
      </c>
      <c r="J3808">
        <f>IF(AND(C3808=0,I3808="ФЛ"),G3808*H3808,"")</f>
        <v>92</v>
      </c>
      <c r="K3808" t="str">
        <f>IF(AND(C3808&gt;0,E3808="Нет показаний",I3808="ФЛ"),G3808*H3808,"")</f>
        <v/>
      </c>
    </row>
    <row r="3809" spans="1:11" x14ac:dyDescent="0.25">
      <c r="A3809" s="7">
        <v>502378</v>
      </c>
      <c r="B3809" s="7">
        <f>VLOOKUP(A3809,'Лицевые счета'!$A$1:$K$4570,2,0)</f>
        <v>501291</v>
      </c>
      <c r="C3809">
        <f>COUNTIF('ИПУ и ОКПУ'!$A$2:$A$3258,A3809)</f>
        <v>0</v>
      </c>
      <c r="D3809" t="str">
        <f>IF(C3809&gt;0,VLOOKUP(A3809,'ИПУ и ОКПУ'!$A$1:$O$3258,9,0),"")</f>
        <v/>
      </c>
      <c r="E3809" t="str">
        <f>IF(C3809&gt;0,IF(VLOOKUP(A3809,'ИПУ и ОКПУ'!$A$1:$O$3258,14,0)="Нет показаний","Нет показаний",""),"")</f>
        <v/>
      </c>
      <c r="F3809" t="str">
        <f>IF(AND(C3809&gt;0),SUMIF('ИПУ и ОКПУ'!$A$2:$A$3258,A3809,'ИПУ и ОКПУ'!$O$2:$O$3258),"")</f>
        <v/>
      </c>
      <c r="G3809">
        <f>VLOOKUP(A3809,'Лицевые счета'!$A$2:$K$4570,9,0)</f>
        <v>1</v>
      </c>
      <c r="H3809">
        <f>VLOOKUP(A3809,'Лицевые счета'!$A$2:$K$4570,10,0)</f>
        <v>92</v>
      </c>
      <c r="I3809" t="str">
        <f>VLOOKUP(A3809,'Лицевые счета'!$A$2:$K$4570,6,0)</f>
        <v>ФЛ</v>
      </c>
      <c r="J3809">
        <f>IF(AND(C3809=0,I3809="ФЛ"),G3809*H3809,"")</f>
        <v>92</v>
      </c>
      <c r="K3809" t="str">
        <f>IF(AND(C3809&gt;0,E3809="Нет показаний",I3809="ФЛ"),G3809*H3809,"")</f>
        <v/>
      </c>
    </row>
    <row r="3810" spans="1:11" x14ac:dyDescent="0.25">
      <c r="A3810" s="7">
        <v>502379</v>
      </c>
      <c r="B3810" s="7">
        <f>VLOOKUP(A3810,'Лицевые счета'!$A$1:$K$4570,2,0)</f>
        <v>501291</v>
      </c>
      <c r="C3810">
        <f>COUNTIF('ИПУ и ОКПУ'!$A$2:$A$3258,A3810)</f>
        <v>0</v>
      </c>
      <c r="D3810" t="str">
        <f>IF(C3810&gt;0,VLOOKUP(A3810,'ИПУ и ОКПУ'!$A$1:$O$3258,9,0),"")</f>
        <v/>
      </c>
      <c r="E3810" t="str">
        <f>IF(C3810&gt;0,IF(VLOOKUP(A3810,'ИПУ и ОКПУ'!$A$1:$O$3258,14,0)="Нет показаний","Нет показаний",""),"")</f>
        <v/>
      </c>
      <c r="F3810" t="str">
        <f>IF(AND(C3810&gt;0),SUMIF('ИПУ и ОКПУ'!$A$2:$A$3258,A3810,'ИПУ и ОКПУ'!$O$2:$O$3258),"")</f>
        <v/>
      </c>
      <c r="G3810">
        <f>VLOOKUP(A3810,'Лицевые счета'!$A$2:$K$4570,9,0)</f>
        <v>1</v>
      </c>
      <c r="H3810">
        <f>VLOOKUP(A3810,'Лицевые счета'!$A$2:$K$4570,10,0)</f>
        <v>92</v>
      </c>
      <c r="I3810" t="str">
        <f>VLOOKUP(A3810,'Лицевые счета'!$A$2:$K$4570,6,0)</f>
        <v>ФЛ</v>
      </c>
      <c r="J3810">
        <f>IF(AND(C3810=0,I3810="ФЛ"),G3810*H3810,"")</f>
        <v>92</v>
      </c>
      <c r="K3810" t="str">
        <f>IF(AND(C3810&gt;0,E3810="Нет показаний",I3810="ФЛ"),G3810*H3810,"")</f>
        <v/>
      </c>
    </row>
    <row r="3811" spans="1:11" x14ac:dyDescent="0.25">
      <c r="A3811" s="7">
        <v>502380</v>
      </c>
      <c r="B3811" s="7">
        <f>VLOOKUP(A3811,'Лицевые счета'!$A$1:$K$4570,2,0)</f>
        <v>501291</v>
      </c>
      <c r="C3811">
        <f>COUNTIF('ИПУ и ОКПУ'!$A$2:$A$3258,A3811)</f>
        <v>0</v>
      </c>
      <c r="D3811" t="str">
        <f>IF(C3811&gt;0,VLOOKUP(A3811,'ИПУ и ОКПУ'!$A$1:$O$3258,9,0),"")</f>
        <v/>
      </c>
      <c r="E3811" t="str">
        <f>IF(C3811&gt;0,IF(VLOOKUP(A3811,'ИПУ и ОКПУ'!$A$1:$O$3258,14,0)="Нет показаний","Нет показаний",""),"")</f>
        <v/>
      </c>
      <c r="F3811" t="str">
        <f>IF(AND(C3811&gt;0),SUMIF('ИПУ и ОКПУ'!$A$2:$A$3258,A3811,'ИПУ и ОКПУ'!$O$2:$O$3258),"")</f>
        <v/>
      </c>
      <c r="G3811">
        <f>VLOOKUP(A3811,'Лицевые счета'!$A$2:$K$4570,9,0)</f>
        <v>1</v>
      </c>
      <c r="H3811">
        <f>VLOOKUP(A3811,'Лицевые счета'!$A$2:$K$4570,10,0)</f>
        <v>92</v>
      </c>
      <c r="I3811" t="str">
        <f>VLOOKUP(A3811,'Лицевые счета'!$A$2:$K$4570,6,0)</f>
        <v>ФЛ</v>
      </c>
      <c r="J3811">
        <f>IF(AND(C3811=0,I3811="ФЛ"),G3811*H3811,"")</f>
        <v>92</v>
      </c>
      <c r="K3811" t="str">
        <f>IF(AND(C3811&gt;0,E3811="Нет показаний",I3811="ФЛ"),G3811*H3811,"")</f>
        <v/>
      </c>
    </row>
    <row r="3812" spans="1:11" x14ac:dyDescent="0.25">
      <c r="A3812" s="7">
        <v>502381</v>
      </c>
      <c r="B3812" s="7">
        <f>VLOOKUP(A3812,'Лицевые счета'!$A$1:$K$4570,2,0)</f>
        <v>501291</v>
      </c>
      <c r="C3812">
        <f>COUNTIF('ИПУ и ОКПУ'!$A$2:$A$3258,A3812)</f>
        <v>0</v>
      </c>
      <c r="D3812" t="str">
        <f>IF(C3812&gt;0,VLOOKUP(A3812,'ИПУ и ОКПУ'!$A$1:$O$3258,9,0),"")</f>
        <v/>
      </c>
      <c r="E3812" t="str">
        <f>IF(C3812&gt;0,IF(VLOOKUP(A3812,'ИПУ и ОКПУ'!$A$1:$O$3258,14,0)="Нет показаний","Нет показаний",""),"")</f>
        <v/>
      </c>
      <c r="F3812" t="str">
        <f>IF(AND(C3812&gt;0),SUMIF('ИПУ и ОКПУ'!$A$2:$A$3258,A3812,'ИПУ и ОКПУ'!$O$2:$O$3258),"")</f>
        <v/>
      </c>
      <c r="G3812">
        <f>VLOOKUP(A3812,'Лицевые счета'!$A$2:$K$4570,9,0)</f>
        <v>1</v>
      </c>
      <c r="H3812">
        <f>VLOOKUP(A3812,'Лицевые счета'!$A$2:$K$4570,10,0)</f>
        <v>92</v>
      </c>
      <c r="I3812" t="str">
        <f>VLOOKUP(A3812,'Лицевые счета'!$A$2:$K$4570,6,0)</f>
        <v>ФЛ</v>
      </c>
      <c r="J3812">
        <f>IF(AND(C3812=0,I3812="ФЛ"),G3812*H3812,"")</f>
        <v>92</v>
      </c>
      <c r="K3812" t="str">
        <f>IF(AND(C3812&gt;0,E3812="Нет показаний",I3812="ФЛ"),G3812*H3812,"")</f>
        <v/>
      </c>
    </row>
    <row r="3813" spans="1:11" x14ac:dyDescent="0.25">
      <c r="A3813" s="7">
        <v>502382</v>
      </c>
      <c r="B3813" s="7">
        <f>VLOOKUP(A3813,'Лицевые счета'!$A$1:$K$4570,2,0)</f>
        <v>501291</v>
      </c>
      <c r="C3813">
        <f>COUNTIF('ИПУ и ОКПУ'!$A$2:$A$3258,A3813)</f>
        <v>0</v>
      </c>
      <c r="D3813" t="str">
        <f>IF(C3813&gt;0,VLOOKUP(A3813,'ИПУ и ОКПУ'!$A$1:$O$3258,9,0),"")</f>
        <v/>
      </c>
      <c r="E3813" t="str">
        <f>IF(C3813&gt;0,IF(VLOOKUP(A3813,'ИПУ и ОКПУ'!$A$1:$O$3258,14,0)="Нет показаний","Нет показаний",""),"")</f>
        <v/>
      </c>
      <c r="F3813" t="str">
        <f>IF(AND(C3813&gt;0),SUMIF('ИПУ и ОКПУ'!$A$2:$A$3258,A3813,'ИПУ и ОКПУ'!$O$2:$O$3258),"")</f>
        <v/>
      </c>
      <c r="G3813">
        <f>VLOOKUP(A3813,'Лицевые счета'!$A$2:$K$4570,9,0)</f>
        <v>1</v>
      </c>
      <c r="H3813">
        <f>VLOOKUP(A3813,'Лицевые счета'!$A$2:$K$4570,10,0)</f>
        <v>92</v>
      </c>
      <c r="I3813" t="str">
        <f>VLOOKUP(A3813,'Лицевые счета'!$A$2:$K$4570,6,0)</f>
        <v>ФЛ</v>
      </c>
      <c r="J3813">
        <f>IF(AND(C3813=0,I3813="ФЛ"),G3813*H3813,"")</f>
        <v>92</v>
      </c>
      <c r="K3813" t="str">
        <f>IF(AND(C3813&gt;0,E3813="Нет показаний",I3813="ФЛ"),G3813*H3813,"")</f>
        <v/>
      </c>
    </row>
    <row r="3814" spans="1:11" x14ac:dyDescent="0.25">
      <c r="A3814" s="7">
        <v>502385</v>
      </c>
      <c r="B3814" s="7">
        <f>VLOOKUP(A3814,'Лицевые счета'!$A$1:$K$4570,2,0)</f>
        <v>501291</v>
      </c>
      <c r="C3814">
        <f>COUNTIF('ИПУ и ОКПУ'!$A$2:$A$3258,A3814)</f>
        <v>0</v>
      </c>
      <c r="D3814" t="str">
        <f>IF(C3814&gt;0,VLOOKUP(A3814,'ИПУ и ОКПУ'!$A$1:$O$3258,9,0),"")</f>
        <v/>
      </c>
      <c r="E3814" t="str">
        <f>IF(C3814&gt;0,IF(VLOOKUP(A3814,'ИПУ и ОКПУ'!$A$1:$O$3258,14,0)="Нет показаний","Нет показаний",""),"")</f>
        <v/>
      </c>
      <c r="F3814" t="str">
        <f>IF(AND(C3814&gt;0),SUMIF('ИПУ и ОКПУ'!$A$2:$A$3258,A3814,'ИПУ и ОКПУ'!$O$2:$O$3258),"")</f>
        <v/>
      </c>
      <c r="G3814">
        <f>VLOOKUP(A3814,'Лицевые счета'!$A$2:$K$4570,9,0)</f>
        <v>1</v>
      </c>
      <c r="H3814">
        <f>VLOOKUP(A3814,'Лицевые счета'!$A$2:$K$4570,10,0)</f>
        <v>92</v>
      </c>
      <c r="I3814" t="str">
        <f>VLOOKUP(A3814,'Лицевые счета'!$A$2:$K$4570,6,0)</f>
        <v>ФЛ</v>
      </c>
      <c r="J3814">
        <f>IF(AND(C3814=0,I3814="ФЛ"),G3814*H3814,"")</f>
        <v>92</v>
      </c>
      <c r="K3814" t="str">
        <f>IF(AND(C3814&gt;0,E3814="Нет показаний",I3814="ФЛ"),G3814*H3814,"")</f>
        <v/>
      </c>
    </row>
    <row r="3815" spans="1:11" x14ac:dyDescent="0.25">
      <c r="A3815" s="7">
        <v>502386</v>
      </c>
      <c r="B3815" s="7">
        <f>VLOOKUP(A3815,'Лицевые счета'!$A$1:$K$4570,2,0)</f>
        <v>501291</v>
      </c>
      <c r="C3815">
        <f>COUNTIF('ИПУ и ОКПУ'!$A$2:$A$3258,A3815)</f>
        <v>0</v>
      </c>
      <c r="D3815" t="str">
        <f>IF(C3815&gt;0,VLOOKUP(A3815,'ИПУ и ОКПУ'!$A$1:$O$3258,9,0),"")</f>
        <v/>
      </c>
      <c r="E3815" t="str">
        <f>IF(C3815&gt;0,IF(VLOOKUP(A3815,'ИПУ и ОКПУ'!$A$1:$O$3258,14,0)="Нет показаний","Нет показаний",""),"")</f>
        <v/>
      </c>
      <c r="F3815" t="str">
        <f>IF(AND(C3815&gt;0),SUMIF('ИПУ и ОКПУ'!$A$2:$A$3258,A3815,'ИПУ и ОКПУ'!$O$2:$O$3258),"")</f>
        <v/>
      </c>
      <c r="G3815">
        <f>VLOOKUP(A3815,'Лицевые счета'!$A$2:$K$4570,9,0)</f>
        <v>1</v>
      </c>
      <c r="H3815">
        <f>VLOOKUP(A3815,'Лицевые счета'!$A$2:$K$4570,10,0)</f>
        <v>92</v>
      </c>
      <c r="I3815" t="str">
        <f>VLOOKUP(A3815,'Лицевые счета'!$A$2:$K$4570,6,0)</f>
        <v>ФЛ</v>
      </c>
      <c r="J3815">
        <f>IF(AND(C3815=0,I3815="ФЛ"),G3815*H3815,"")</f>
        <v>92</v>
      </c>
      <c r="K3815" t="str">
        <f>IF(AND(C3815&gt;0,E3815="Нет показаний",I3815="ФЛ"),G3815*H3815,"")</f>
        <v/>
      </c>
    </row>
    <row r="3816" spans="1:11" x14ac:dyDescent="0.25">
      <c r="A3816" s="7">
        <v>502387</v>
      </c>
      <c r="B3816" s="7">
        <f>VLOOKUP(A3816,'Лицевые счета'!$A$1:$K$4570,2,0)</f>
        <v>501291</v>
      </c>
      <c r="C3816">
        <f>COUNTIF('ИПУ и ОКПУ'!$A$2:$A$3258,A3816)</f>
        <v>1</v>
      </c>
      <c r="D3816" t="str">
        <f>IF(C3816&gt;0,VLOOKUP(A3816,'ИПУ и ОКПУ'!$A$1:$O$3258,9,0),"")</f>
        <v>Одноставочный</v>
      </c>
      <c r="E3816" t="str">
        <f>IF(C3816&gt;0,IF(VLOOKUP(A3816,'ИПУ и ОКПУ'!$A$1:$O$3258,14,0)="Нет показаний","Нет показаний",""),"")</f>
        <v>Нет показаний</v>
      </c>
      <c r="F3816">
        <f>IF(AND(C3816&gt;0),SUMIF('ИПУ и ОКПУ'!$A$2:$A$3258,A3816,'ИПУ и ОКПУ'!$O$2:$O$3258),"")</f>
        <v>0</v>
      </c>
      <c r="G3816">
        <f>VLOOKUP(A3816,'Лицевые счета'!$A$2:$K$4570,9,0)</f>
        <v>1</v>
      </c>
      <c r="H3816">
        <f>VLOOKUP(A3816,'Лицевые счета'!$A$2:$K$4570,10,0)</f>
        <v>92</v>
      </c>
      <c r="I3816" t="str">
        <f>VLOOKUP(A3816,'Лицевые счета'!$A$2:$K$4570,6,0)</f>
        <v>ФЛ</v>
      </c>
      <c r="J3816" t="str">
        <f>IF(AND(C3816=0,I3816="ФЛ"),G3816*H3816,"")</f>
        <v/>
      </c>
      <c r="K3816">
        <f>IF(AND(C3816&gt;0,E3816="Нет показаний",I3816="ФЛ"),G3816*H3816,"")</f>
        <v>92</v>
      </c>
    </row>
    <row r="3817" spans="1:11" x14ac:dyDescent="0.25">
      <c r="A3817" s="7">
        <v>502388</v>
      </c>
      <c r="B3817" s="7">
        <f>VLOOKUP(A3817,'Лицевые счета'!$A$1:$K$4570,2,0)</f>
        <v>501291</v>
      </c>
      <c r="C3817">
        <f>COUNTIF('ИПУ и ОКПУ'!$A$2:$A$3258,A3817)</f>
        <v>0</v>
      </c>
      <c r="D3817" t="str">
        <f>IF(C3817&gt;0,VLOOKUP(A3817,'ИПУ и ОКПУ'!$A$1:$O$3258,9,0),"")</f>
        <v/>
      </c>
      <c r="E3817" t="str">
        <f>IF(C3817&gt;0,IF(VLOOKUP(A3817,'ИПУ и ОКПУ'!$A$1:$O$3258,14,0)="Нет показаний","Нет показаний",""),"")</f>
        <v/>
      </c>
      <c r="F3817" t="str">
        <f>IF(AND(C3817&gt;0),SUMIF('ИПУ и ОКПУ'!$A$2:$A$3258,A3817,'ИПУ и ОКПУ'!$O$2:$O$3258),"")</f>
        <v/>
      </c>
      <c r="G3817">
        <f>VLOOKUP(A3817,'Лицевые счета'!$A$2:$K$4570,9,0)</f>
        <v>1</v>
      </c>
      <c r="H3817">
        <f>VLOOKUP(A3817,'Лицевые счета'!$A$2:$K$4570,10,0)</f>
        <v>92</v>
      </c>
      <c r="I3817" t="str">
        <f>VLOOKUP(A3817,'Лицевые счета'!$A$2:$K$4570,6,0)</f>
        <v>ФЛ</v>
      </c>
      <c r="J3817">
        <f>IF(AND(C3817=0,I3817="ФЛ"),G3817*H3817,"")</f>
        <v>92</v>
      </c>
      <c r="K3817" t="str">
        <f>IF(AND(C3817&gt;0,E3817="Нет показаний",I3817="ФЛ"),G3817*H3817,"")</f>
        <v/>
      </c>
    </row>
    <row r="3818" spans="1:11" x14ac:dyDescent="0.25">
      <c r="A3818" s="7">
        <v>502389</v>
      </c>
      <c r="B3818" s="7">
        <f>VLOOKUP(A3818,'Лицевые счета'!$A$1:$K$4570,2,0)</f>
        <v>501291</v>
      </c>
      <c r="C3818">
        <f>COUNTIF('ИПУ и ОКПУ'!$A$2:$A$3258,A3818)</f>
        <v>0</v>
      </c>
      <c r="D3818" t="str">
        <f>IF(C3818&gt;0,VLOOKUP(A3818,'ИПУ и ОКПУ'!$A$1:$O$3258,9,0),"")</f>
        <v/>
      </c>
      <c r="E3818" t="str">
        <f>IF(C3818&gt;0,IF(VLOOKUP(A3818,'ИПУ и ОКПУ'!$A$1:$O$3258,14,0)="Нет показаний","Нет показаний",""),"")</f>
        <v/>
      </c>
      <c r="F3818" t="str">
        <f>IF(AND(C3818&gt;0),SUMIF('ИПУ и ОКПУ'!$A$2:$A$3258,A3818,'ИПУ и ОКПУ'!$O$2:$O$3258),"")</f>
        <v/>
      </c>
      <c r="G3818">
        <f>VLOOKUP(A3818,'Лицевые счета'!$A$2:$K$4570,9,0)</f>
        <v>1</v>
      </c>
      <c r="H3818">
        <f>VLOOKUP(A3818,'Лицевые счета'!$A$2:$K$4570,10,0)</f>
        <v>92</v>
      </c>
      <c r="I3818" t="str">
        <f>VLOOKUP(A3818,'Лицевые счета'!$A$2:$K$4570,6,0)</f>
        <v>ФЛ</v>
      </c>
      <c r="J3818">
        <f>IF(AND(C3818=0,I3818="ФЛ"),G3818*H3818,"")</f>
        <v>92</v>
      </c>
      <c r="K3818" t="str">
        <f>IF(AND(C3818&gt;0,E3818="Нет показаний",I3818="ФЛ"),G3818*H3818,"")</f>
        <v/>
      </c>
    </row>
    <row r="3819" spans="1:11" x14ac:dyDescent="0.25">
      <c r="A3819" s="7">
        <v>502392</v>
      </c>
      <c r="B3819" s="7">
        <f>VLOOKUP(A3819,'Лицевые счета'!$A$1:$K$4570,2,0)</f>
        <v>501291</v>
      </c>
      <c r="C3819">
        <f>COUNTIF('ИПУ и ОКПУ'!$A$2:$A$3258,A3819)</f>
        <v>0</v>
      </c>
      <c r="D3819" t="str">
        <f>IF(C3819&gt;0,VLOOKUP(A3819,'ИПУ и ОКПУ'!$A$1:$O$3258,9,0),"")</f>
        <v/>
      </c>
      <c r="E3819" t="str">
        <f>IF(C3819&gt;0,IF(VLOOKUP(A3819,'ИПУ и ОКПУ'!$A$1:$O$3258,14,0)="Нет показаний","Нет показаний",""),"")</f>
        <v/>
      </c>
      <c r="F3819" t="str">
        <f>IF(AND(C3819&gt;0),SUMIF('ИПУ и ОКПУ'!$A$2:$A$3258,A3819,'ИПУ и ОКПУ'!$O$2:$O$3258),"")</f>
        <v/>
      </c>
      <c r="G3819">
        <f>VLOOKUP(A3819,'Лицевые счета'!$A$2:$K$4570,9,0)</f>
        <v>1</v>
      </c>
      <c r="H3819">
        <f>VLOOKUP(A3819,'Лицевые счета'!$A$2:$K$4570,10,0)</f>
        <v>118.7</v>
      </c>
      <c r="I3819" t="str">
        <f>VLOOKUP(A3819,'Лицевые счета'!$A$2:$K$4570,6,0)</f>
        <v>ФЛ</v>
      </c>
      <c r="J3819">
        <f>IF(AND(C3819=0,I3819="ФЛ"),G3819*H3819,"")</f>
        <v>118.7</v>
      </c>
      <c r="K3819" t="str">
        <f>IF(AND(C3819&gt;0,E3819="Нет показаний",I3819="ФЛ"),G3819*H3819,"")</f>
        <v/>
      </c>
    </row>
    <row r="3820" spans="1:11" x14ac:dyDescent="0.25">
      <c r="A3820" s="7">
        <v>502393</v>
      </c>
      <c r="B3820" s="7">
        <f>VLOOKUP(A3820,'Лицевые счета'!$A$1:$K$4570,2,0)</f>
        <v>501291</v>
      </c>
      <c r="C3820">
        <f>COUNTIF('ИПУ и ОКПУ'!$A$2:$A$3258,A3820)</f>
        <v>0</v>
      </c>
      <c r="D3820" t="str">
        <f>IF(C3820&gt;0,VLOOKUP(A3820,'ИПУ и ОКПУ'!$A$1:$O$3258,9,0),"")</f>
        <v/>
      </c>
      <c r="E3820" t="str">
        <f>IF(C3820&gt;0,IF(VLOOKUP(A3820,'ИПУ и ОКПУ'!$A$1:$O$3258,14,0)="Нет показаний","Нет показаний",""),"")</f>
        <v/>
      </c>
      <c r="F3820" t="str">
        <f>IF(AND(C3820&gt;0),SUMIF('ИПУ и ОКПУ'!$A$2:$A$3258,A3820,'ИПУ и ОКПУ'!$O$2:$O$3258),"")</f>
        <v/>
      </c>
      <c r="G3820">
        <f>VLOOKUP(A3820,'Лицевые счета'!$A$2:$K$4570,9,0)</f>
        <v>1</v>
      </c>
      <c r="H3820">
        <f>VLOOKUP(A3820,'Лицевые счета'!$A$2:$K$4570,10,0)</f>
        <v>92</v>
      </c>
      <c r="I3820" t="str">
        <f>VLOOKUP(A3820,'Лицевые счета'!$A$2:$K$4570,6,0)</f>
        <v>ФЛ</v>
      </c>
      <c r="J3820">
        <f>IF(AND(C3820=0,I3820="ФЛ"),G3820*H3820,"")</f>
        <v>92</v>
      </c>
      <c r="K3820" t="str">
        <f>IF(AND(C3820&gt;0,E3820="Нет показаний",I3820="ФЛ"),G3820*H3820,"")</f>
        <v/>
      </c>
    </row>
    <row r="3821" spans="1:11" x14ac:dyDescent="0.25">
      <c r="A3821" s="7">
        <v>502673</v>
      </c>
      <c r="B3821" s="7">
        <f>VLOOKUP(A3821,'Лицевые счета'!$A$1:$K$4570,2,0)</f>
        <v>501298</v>
      </c>
      <c r="C3821">
        <f>COUNTIF('ИПУ и ОКПУ'!$A$2:$A$3258,A3821)</f>
        <v>1</v>
      </c>
      <c r="D3821" t="str">
        <f>IF(C3821&gt;0,VLOOKUP(A3821,'ИПУ и ОКПУ'!$A$1:$O$3258,9,0),"")</f>
        <v>Одноставочный</v>
      </c>
      <c r="E3821" t="str">
        <f>IF(C3821&gt;0,IF(VLOOKUP(A3821,'ИПУ и ОКПУ'!$A$1:$O$3258,14,0)="Нет показаний","Нет показаний",""),"")</f>
        <v/>
      </c>
      <c r="F3821">
        <f>IF(AND(C3821&gt;0),SUMIF('ИПУ и ОКПУ'!$A$2:$A$3258,A3821,'ИПУ и ОКПУ'!$O$2:$O$3258),"")</f>
        <v>78.5</v>
      </c>
      <c r="G3821">
        <f>VLOOKUP(A3821,'Лицевые счета'!$A$2:$K$4570,9,0)</f>
        <v>1</v>
      </c>
      <c r="H3821">
        <f>VLOOKUP(A3821,'Лицевые счета'!$A$2:$K$4570,10,0)</f>
        <v>92</v>
      </c>
      <c r="I3821" t="str">
        <f>VLOOKUP(A3821,'Лицевые счета'!$A$2:$K$4570,6,0)</f>
        <v>ФЛ</v>
      </c>
      <c r="J3821" t="str">
        <f>IF(AND(C3821=0,I3821="ФЛ"),G3821*H3821,"")</f>
        <v/>
      </c>
      <c r="K3821" t="str">
        <f>IF(AND(C3821&gt;0,E3821="Нет показаний",I3821="ФЛ"),G3821*H3821,"")</f>
        <v/>
      </c>
    </row>
    <row r="3822" spans="1:11" x14ac:dyDescent="0.25">
      <c r="A3822" s="7">
        <v>502677</v>
      </c>
      <c r="B3822" s="7">
        <f>VLOOKUP(A3822,'Лицевые счета'!$A$1:$K$4570,2,0)</f>
        <v>501298</v>
      </c>
      <c r="C3822">
        <f>COUNTIF('ИПУ и ОКПУ'!$A$2:$A$3258,A3822)</f>
        <v>1</v>
      </c>
      <c r="D3822" t="str">
        <f>IF(C3822&gt;0,VLOOKUP(A3822,'ИПУ и ОКПУ'!$A$1:$O$3258,9,0),"")</f>
        <v>Одноставочный</v>
      </c>
      <c r="E3822" t="str">
        <f>IF(C3822&gt;0,IF(VLOOKUP(A3822,'ИПУ и ОКПУ'!$A$1:$O$3258,14,0)="Нет показаний","Нет показаний",""),"")</f>
        <v>Нет показаний</v>
      </c>
      <c r="F3822">
        <f>IF(AND(C3822&gt;0),SUMIF('ИПУ и ОКПУ'!$A$2:$A$3258,A3822,'ИПУ и ОКПУ'!$O$2:$O$3258),"")</f>
        <v>0</v>
      </c>
      <c r="G3822">
        <f>VLOOKUP(A3822,'Лицевые счета'!$A$2:$K$4570,9,0)</f>
        <v>1</v>
      </c>
      <c r="H3822">
        <f>VLOOKUP(A3822,'Лицевые счета'!$A$2:$K$4570,10,0)</f>
        <v>92</v>
      </c>
      <c r="I3822" t="str">
        <f>VLOOKUP(A3822,'Лицевые счета'!$A$2:$K$4570,6,0)</f>
        <v>ФЛ</v>
      </c>
      <c r="J3822" t="str">
        <f>IF(AND(C3822=0,I3822="ФЛ"),G3822*H3822,"")</f>
        <v/>
      </c>
      <c r="K3822">
        <f>IF(AND(C3822&gt;0,E3822="Нет показаний",I3822="ФЛ"),G3822*H3822,"")</f>
        <v>92</v>
      </c>
    </row>
    <row r="3823" spans="1:11" x14ac:dyDescent="0.25">
      <c r="A3823" s="7">
        <v>502678</v>
      </c>
      <c r="B3823" s="7">
        <f>VLOOKUP(A3823,'Лицевые счета'!$A$1:$K$4570,2,0)</f>
        <v>501298</v>
      </c>
      <c r="C3823">
        <f>COUNTIF('ИПУ и ОКПУ'!$A$2:$A$3258,A3823)</f>
        <v>1</v>
      </c>
      <c r="D3823" t="str">
        <f>IF(C3823&gt;0,VLOOKUP(A3823,'ИПУ и ОКПУ'!$A$1:$O$3258,9,0),"")</f>
        <v>Одноставочный</v>
      </c>
      <c r="E3823" t="str">
        <f>IF(C3823&gt;0,IF(VLOOKUP(A3823,'ИПУ и ОКПУ'!$A$1:$O$3258,14,0)="Нет показаний","Нет показаний",""),"")</f>
        <v/>
      </c>
      <c r="F3823">
        <f>IF(AND(C3823&gt;0),SUMIF('ИПУ и ОКПУ'!$A$2:$A$3258,A3823,'ИПУ и ОКПУ'!$O$2:$O$3258),"")</f>
        <v>0</v>
      </c>
      <c r="G3823">
        <f>VLOOKUP(A3823,'Лицевые счета'!$A$2:$K$4570,9,0)</f>
        <v>1</v>
      </c>
      <c r="H3823">
        <f>VLOOKUP(A3823,'Лицевые счета'!$A$2:$K$4570,10,0)</f>
        <v>92</v>
      </c>
      <c r="I3823" t="str">
        <f>VLOOKUP(A3823,'Лицевые счета'!$A$2:$K$4570,6,0)</f>
        <v>ФЛ</v>
      </c>
      <c r="J3823" t="str">
        <f>IF(AND(C3823=0,I3823="ФЛ"),G3823*H3823,"")</f>
        <v/>
      </c>
      <c r="K3823" t="str">
        <f>IF(AND(C3823&gt;0,E3823="Нет показаний",I3823="ФЛ"),G3823*H3823,"")</f>
        <v/>
      </c>
    </row>
    <row r="3824" spans="1:11" x14ac:dyDescent="0.25">
      <c r="A3824" s="7">
        <v>502679</v>
      </c>
      <c r="B3824" s="7">
        <f>VLOOKUP(A3824,'Лицевые счета'!$A$1:$K$4570,2,0)</f>
        <v>501298</v>
      </c>
      <c r="C3824">
        <f>COUNTIF('ИПУ и ОКПУ'!$A$2:$A$3258,A3824)</f>
        <v>1</v>
      </c>
      <c r="D3824" t="str">
        <f>IF(C3824&gt;0,VLOOKUP(A3824,'ИПУ и ОКПУ'!$A$1:$O$3258,9,0),"")</f>
        <v>Одноставочный</v>
      </c>
      <c r="E3824" t="str">
        <f>IF(C3824&gt;0,IF(VLOOKUP(A3824,'ИПУ и ОКПУ'!$A$1:$O$3258,14,0)="Нет показаний","Нет показаний",""),"")</f>
        <v>Нет показаний</v>
      </c>
      <c r="F3824">
        <f>IF(AND(C3824&gt;0),SUMIF('ИПУ и ОКПУ'!$A$2:$A$3258,A3824,'ИПУ и ОКПУ'!$O$2:$O$3258),"")</f>
        <v>0</v>
      </c>
      <c r="G3824">
        <f>VLOOKUP(A3824,'Лицевые счета'!$A$2:$K$4570,9,0)</f>
        <v>1</v>
      </c>
      <c r="H3824">
        <f>VLOOKUP(A3824,'Лицевые счета'!$A$2:$K$4570,10,0)</f>
        <v>92</v>
      </c>
      <c r="I3824" t="str">
        <f>VLOOKUP(A3824,'Лицевые счета'!$A$2:$K$4570,6,0)</f>
        <v>ФЛ</v>
      </c>
      <c r="J3824" t="str">
        <f>IF(AND(C3824=0,I3824="ФЛ"),G3824*H3824,"")</f>
        <v/>
      </c>
      <c r="K3824">
        <f>IF(AND(C3824&gt;0,E3824="Нет показаний",I3824="ФЛ"),G3824*H3824,"")</f>
        <v>92</v>
      </c>
    </row>
    <row r="3825" spans="1:11" x14ac:dyDescent="0.25">
      <c r="A3825" s="7">
        <v>502681</v>
      </c>
      <c r="B3825" s="7">
        <f>VLOOKUP(A3825,'Лицевые счета'!$A$1:$K$4570,2,0)</f>
        <v>501298</v>
      </c>
      <c r="C3825">
        <f>COUNTIF('ИПУ и ОКПУ'!$A$2:$A$3258,A3825)</f>
        <v>1</v>
      </c>
      <c r="D3825" t="str">
        <f>IF(C3825&gt;0,VLOOKUP(A3825,'ИПУ и ОКПУ'!$A$1:$O$3258,9,0),"")</f>
        <v>Одноставочный</v>
      </c>
      <c r="E3825" t="str">
        <f>IF(C3825&gt;0,IF(VLOOKUP(A3825,'ИПУ и ОКПУ'!$A$1:$O$3258,14,0)="Нет показаний","Нет показаний",""),"")</f>
        <v>Нет показаний</v>
      </c>
      <c r="F3825">
        <f>IF(AND(C3825&gt;0),SUMIF('ИПУ и ОКПУ'!$A$2:$A$3258,A3825,'ИПУ и ОКПУ'!$O$2:$O$3258),"")</f>
        <v>0</v>
      </c>
      <c r="G3825">
        <f>VLOOKUP(A3825,'Лицевые счета'!$A$2:$K$4570,9,0)</f>
        <v>1</v>
      </c>
      <c r="H3825">
        <f>VLOOKUP(A3825,'Лицевые счета'!$A$2:$K$4570,10,0)</f>
        <v>118.7</v>
      </c>
      <c r="I3825" t="str">
        <f>VLOOKUP(A3825,'Лицевые счета'!$A$2:$K$4570,6,0)</f>
        <v>ФЛ</v>
      </c>
      <c r="J3825" t="str">
        <f>IF(AND(C3825=0,I3825="ФЛ"),G3825*H3825,"")</f>
        <v/>
      </c>
      <c r="K3825">
        <f>IF(AND(C3825&gt;0,E3825="Нет показаний",I3825="ФЛ"),G3825*H3825,"")</f>
        <v>118.7</v>
      </c>
    </row>
    <row r="3826" spans="1:11" x14ac:dyDescent="0.25">
      <c r="A3826" s="7">
        <v>502745</v>
      </c>
      <c r="B3826" s="7">
        <f>VLOOKUP(A3826,'Лицевые счета'!$A$1:$K$4570,2,0)</f>
        <v>447453</v>
      </c>
      <c r="C3826">
        <f>COUNTIF('ИПУ и ОКПУ'!$A$2:$A$3258,A3826)</f>
        <v>1</v>
      </c>
      <c r="D3826" t="str">
        <f>IF(C3826&gt;0,VLOOKUP(A3826,'ИПУ и ОКПУ'!$A$1:$O$3258,9,0),"")</f>
        <v>Одноставочный</v>
      </c>
      <c r="E3826" t="str">
        <f>IF(C3826&gt;0,IF(VLOOKUP(A3826,'ИПУ и ОКПУ'!$A$1:$O$3258,14,0)="Нет показаний","Нет показаний",""),"")</f>
        <v/>
      </c>
      <c r="F3826">
        <f>IF(AND(C3826&gt;0),SUMIF('ИПУ и ОКПУ'!$A$2:$A$3258,A3826,'ИПУ и ОКПУ'!$O$2:$O$3258),"")</f>
        <v>471.142</v>
      </c>
      <c r="G3826">
        <f>VLOOKUP(A3826,'Лицевые счета'!$A$2:$K$4570,9,0)</f>
        <v>1</v>
      </c>
      <c r="H3826" t="str">
        <f>VLOOKUP(A3826,'Лицевые счета'!$A$2:$K$4570,10,0)</f>
        <v>ЮЛ</v>
      </c>
      <c r="I3826" t="str">
        <f>VLOOKUP(A3826,'Лицевые счета'!$A$2:$K$4570,6,0)</f>
        <v>ЮЛ</v>
      </c>
      <c r="J3826" t="str">
        <f>IF(AND(C3826=0,I3826="ФЛ"),G3826*H3826,"")</f>
        <v/>
      </c>
      <c r="K3826" t="str">
        <f>IF(AND(C3826&gt;0,E3826="Нет показаний",I3826="ФЛ"),G3826*H3826,"")</f>
        <v/>
      </c>
    </row>
    <row r="3827" spans="1:11" x14ac:dyDescent="0.25">
      <c r="A3827" s="7">
        <v>503575</v>
      </c>
      <c r="B3827" s="7">
        <f>VLOOKUP(A3827,'Лицевые счета'!$A$1:$K$4570,2,0)</f>
        <v>503569</v>
      </c>
      <c r="C3827">
        <f>COUNTIF('ИПУ и ОКПУ'!$A$2:$A$3258,A3827)</f>
        <v>1</v>
      </c>
      <c r="D3827" t="str">
        <f>IF(C3827&gt;0,VLOOKUP(A3827,'ИПУ и ОКПУ'!$A$1:$O$3258,9,0),"")</f>
        <v>Одноставочный</v>
      </c>
      <c r="E3827" t="str">
        <f>IF(C3827&gt;0,IF(VLOOKUP(A3827,'ИПУ и ОКПУ'!$A$1:$O$3258,14,0)="Нет показаний","Нет показаний",""),"")</f>
        <v/>
      </c>
      <c r="F3827">
        <f>IF(AND(C3827&gt;0),SUMIF('ИПУ и ОКПУ'!$A$2:$A$3258,A3827,'ИПУ и ОКПУ'!$O$2:$O$3258),"")</f>
        <v>1000</v>
      </c>
      <c r="G3827">
        <f>VLOOKUP(A3827,'Лицевые счета'!$A$2:$K$4570,9,0)</f>
        <v>1</v>
      </c>
      <c r="H3827">
        <f>VLOOKUP(A3827,'Лицевые счета'!$A$2:$K$4570,10,0)</f>
        <v>167.6</v>
      </c>
      <c r="I3827" t="str">
        <f>VLOOKUP(A3827,'Лицевые счета'!$A$2:$K$4570,6,0)</f>
        <v>ФЛ</v>
      </c>
      <c r="J3827" t="str">
        <f>IF(AND(C3827=0,I3827="ФЛ"),G3827*H3827,"")</f>
        <v/>
      </c>
      <c r="K3827" t="str">
        <f>IF(AND(C3827&gt;0,E3827="Нет показаний",I3827="ФЛ"),G3827*H3827,"")</f>
        <v/>
      </c>
    </row>
    <row r="3828" spans="1:11" x14ac:dyDescent="0.25">
      <c r="A3828" s="7">
        <v>503581</v>
      </c>
      <c r="B3828" s="7">
        <f>VLOOKUP(A3828,'Лицевые счета'!$A$1:$K$4570,2,0)</f>
        <v>503569</v>
      </c>
      <c r="C3828">
        <f>COUNTIF('ИПУ и ОКПУ'!$A$2:$A$3258,A3828)</f>
        <v>1</v>
      </c>
      <c r="D3828" t="str">
        <f>IF(C3828&gt;0,VLOOKUP(A3828,'ИПУ и ОКПУ'!$A$1:$O$3258,9,0),"")</f>
        <v>Одноставочный</v>
      </c>
      <c r="E3828" t="str">
        <f>IF(C3828&gt;0,IF(VLOOKUP(A3828,'ИПУ и ОКПУ'!$A$1:$O$3258,14,0)="Нет показаний","Нет показаний",""),"")</f>
        <v>Нет показаний</v>
      </c>
      <c r="F3828">
        <f>IF(AND(C3828&gt;0),SUMIF('ИПУ и ОКПУ'!$A$2:$A$3258,A3828,'ИПУ и ОКПУ'!$O$2:$O$3258),"")</f>
        <v>0</v>
      </c>
      <c r="G3828">
        <f>VLOOKUP(A3828,'Лицевые счета'!$A$2:$K$4570,9,0)</f>
        <v>1</v>
      </c>
      <c r="H3828">
        <f>VLOOKUP(A3828,'Лицевые счета'!$A$2:$K$4570,10,0)</f>
        <v>167.6</v>
      </c>
      <c r="I3828" t="str">
        <f>VLOOKUP(A3828,'Лицевые счета'!$A$2:$K$4570,6,0)</f>
        <v>ФЛ</v>
      </c>
      <c r="J3828" t="str">
        <f>IF(AND(C3828=0,I3828="ФЛ"),G3828*H3828,"")</f>
        <v/>
      </c>
      <c r="K3828">
        <f>IF(AND(C3828&gt;0,E3828="Нет показаний",I3828="ФЛ"),G3828*H3828,"")</f>
        <v>167.6</v>
      </c>
    </row>
    <row r="3829" spans="1:11" x14ac:dyDescent="0.25">
      <c r="A3829" s="7">
        <v>503583</v>
      </c>
      <c r="B3829" s="7">
        <f>VLOOKUP(A3829,'Лицевые счета'!$A$1:$K$4570,2,0)</f>
        <v>503569</v>
      </c>
      <c r="C3829">
        <f>COUNTIF('ИПУ и ОКПУ'!$A$2:$A$3258,A3829)</f>
        <v>1</v>
      </c>
      <c r="D3829" t="str">
        <f>IF(C3829&gt;0,VLOOKUP(A3829,'ИПУ и ОКПУ'!$A$1:$O$3258,9,0),"")</f>
        <v>Одноставочный</v>
      </c>
      <c r="E3829" t="str">
        <f>IF(C3829&gt;0,IF(VLOOKUP(A3829,'ИПУ и ОКПУ'!$A$1:$O$3258,14,0)="Нет показаний","Нет показаний",""),"")</f>
        <v/>
      </c>
      <c r="F3829">
        <f>IF(AND(C3829&gt;0),SUMIF('ИПУ и ОКПУ'!$A$2:$A$3258,A3829,'ИПУ и ОКПУ'!$O$2:$O$3258),"")</f>
        <v>971</v>
      </c>
      <c r="G3829">
        <f>VLOOKUP(A3829,'Лицевые счета'!$A$2:$K$4570,9,0)</f>
        <v>1</v>
      </c>
      <c r="H3829">
        <f>VLOOKUP(A3829,'Лицевые счета'!$A$2:$K$4570,10,0)</f>
        <v>167.6</v>
      </c>
      <c r="I3829" t="str">
        <f>VLOOKUP(A3829,'Лицевые счета'!$A$2:$K$4570,6,0)</f>
        <v>ФЛ</v>
      </c>
      <c r="J3829" t="str">
        <f>IF(AND(C3829=0,I3829="ФЛ"),G3829*H3829,"")</f>
        <v/>
      </c>
      <c r="K3829" t="str">
        <f>IF(AND(C3829&gt;0,E3829="Нет показаний",I3829="ФЛ"),G3829*H3829,"")</f>
        <v/>
      </c>
    </row>
    <row r="3830" spans="1:11" x14ac:dyDescent="0.25">
      <c r="A3830" s="7">
        <v>503585</v>
      </c>
      <c r="B3830" s="7">
        <f>VLOOKUP(A3830,'Лицевые счета'!$A$1:$K$4570,2,0)</f>
        <v>503569</v>
      </c>
      <c r="C3830">
        <f>COUNTIF('ИПУ и ОКПУ'!$A$2:$A$3258,A3830)</f>
        <v>1</v>
      </c>
      <c r="D3830" t="str">
        <f>IF(C3830&gt;0,VLOOKUP(A3830,'ИПУ и ОКПУ'!$A$1:$O$3258,9,0),"")</f>
        <v>Одноставочный</v>
      </c>
      <c r="E3830" t="str">
        <f>IF(C3830&gt;0,IF(VLOOKUP(A3830,'ИПУ и ОКПУ'!$A$1:$O$3258,14,0)="Нет показаний","Нет показаний",""),"")</f>
        <v>Нет показаний</v>
      </c>
      <c r="F3830">
        <f>IF(AND(C3830&gt;0),SUMIF('ИПУ и ОКПУ'!$A$2:$A$3258,A3830,'ИПУ и ОКПУ'!$O$2:$O$3258),"")</f>
        <v>0</v>
      </c>
      <c r="G3830">
        <f>VLOOKUP(A3830,'Лицевые счета'!$A$2:$K$4570,9,0)</f>
        <v>1</v>
      </c>
      <c r="H3830">
        <f>VLOOKUP(A3830,'Лицевые счета'!$A$2:$K$4570,10,0)</f>
        <v>167.6</v>
      </c>
      <c r="I3830" t="str">
        <f>VLOOKUP(A3830,'Лицевые счета'!$A$2:$K$4570,6,0)</f>
        <v>ФЛ</v>
      </c>
      <c r="J3830" t="str">
        <f>IF(AND(C3830=0,I3830="ФЛ"),G3830*H3830,"")</f>
        <v/>
      </c>
      <c r="K3830">
        <f>IF(AND(C3830&gt;0,E3830="Нет показаний",I3830="ФЛ"),G3830*H3830,"")</f>
        <v>167.6</v>
      </c>
    </row>
    <row r="3831" spans="1:11" x14ac:dyDescent="0.25">
      <c r="A3831" s="7">
        <v>503587</v>
      </c>
      <c r="B3831" s="7">
        <f>VLOOKUP(A3831,'Лицевые счета'!$A$1:$K$4570,2,0)</f>
        <v>503569</v>
      </c>
      <c r="C3831">
        <f>COUNTIF('ИПУ и ОКПУ'!$A$2:$A$3258,A3831)</f>
        <v>0</v>
      </c>
      <c r="D3831" t="str">
        <f>IF(C3831&gt;0,VLOOKUP(A3831,'ИПУ и ОКПУ'!$A$1:$O$3258,9,0),"")</f>
        <v/>
      </c>
      <c r="E3831" t="str">
        <f>IF(C3831&gt;0,IF(VLOOKUP(A3831,'ИПУ и ОКПУ'!$A$1:$O$3258,14,0)="Нет показаний","Нет показаний",""),"")</f>
        <v/>
      </c>
      <c r="F3831" t="str">
        <f>IF(AND(C3831&gt;0),SUMIF('ИПУ и ОКПУ'!$A$2:$A$3258,A3831,'ИПУ и ОКПУ'!$O$2:$O$3258),"")</f>
        <v/>
      </c>
      <c r="G3831">
        <f>VLOOKUP(A3831,'Лицевые счета'!$A$2:$K$4570,9,0)</f>
        <v>1</v>
      </c>
      <c r="H3831">
        <f>VLOOKUP(A3831,'Лицевые счета'!$A$2:$K$4570,10,0)</f>
        <v>142</v>
      </c>
      <c r="I3831" t="str">
        <f>VLOOKUP(A3831,'Лицевые счета'!$A$2:$K$4570,6,0)</f>
        <v>ФЛ</v>
      </c>
      <c r="J3831">
        <f>IF(AND(C3831=0,I3831="ФЛ"),G3831*H3831,"")</f>
        <v>142</v>
      </c>
      <c r="K3831" t="str">
        <f>IF(AND(C3831&gt;0,E3831="Нет показаний",I3831="ФЛ"),G3831*H3831,"")</f>
        <v/>
      </c>
    </row>
    <row r="3832" spans="1:11" x14ac:dyDescent="0.25">
      <c r="A3832" s="7">
        <v>503589</v>
      </c>
      <c r="B3832" s="7">
        <f>VLOOKUP(A3832,'Лицевые счета'!$A$1:$K$4570,2,0)</f>
        <v>503569</v>
      </c>
      <c r="C3832">
        <f>COUNTIF('ИПУ и ОКПУ'!$A$2:$A$3258,A3832)</f>
        <v>1</v>
      </c>
      <c r="D3832" t="str">
        <f>IF(C3832&gt;0,VLOOKUP(A3832,'ИПУ и ОКПУ'!$A$1:$O$3258,9,0),"")</f>
        <v>Одноставочный</v>
      </c>
      <c r="E3832" t="str">
        <f>IF(C3832&gt;0,IF(VLOOKUP(A3832,'ИПУ и ОКПУ'!$A$1:$O$3258,14,0)="Нет показаний","Нет показаний",""),"")</f>
        <v>Нет показаний</v>
      </c>
      <c r="F3832">
        <f>IF(AND(C3832&gt;0),SUMIF('ИПУ и ОКПУ'!$A$2:$A$3258,A3832,'ИПУ и ОКПУ'!$O$2:$O$3258),"")</f>
        <v>0</v>
      </c>
      <c r="G3832">
        <f>VLOOKUP(A3832,'Лицевые счета'!$A$2:$K$4570,9,0)</f>
        <v>1</v>
      </c>
      <c r="H3832">
        <f>VLOOKUP(A3832,'Лицевые счета'!$A$2:$K$4570,10,0)</f>
        <v>167.6</v>
      </c>
      <c r="I3832" t="str">
        <f>VLOOKUP(A3832,'Лицевые счета'!$A$2:$K$4570,6,0)</f>
        <v>ФЛ</v>
      </c>
      <c r="J3832" t="str">
        <f>IF(AND(C3832=0,I3832="ФЛ"),G3832*H3832,"")</f>
        <v/>
      </c>
      <c r="K3832">
        <f>IF(AND(C3832&gt;0,E3832="Нет показаний",I3832="ФЛ"),G3832*H3832,"")</f>
        <v>167.6</v>
      </c>
    </row>
    <row r="3833" spans="1:11" x14ac:dyDescent="0.25">
      <c r="A3833" s="7">
        <v>503591</v>
      </c>
      <c r="B3833" s="7">
        <f>VLOOKUP(A3833,'Лицевые счета'!$A$1:$K$4570,2,0)</f>
        <v>503569</v>
      </c>
      <c r="C3833">
        <f>COUNTIF('ИПУ и ОКПУ'!$A$2:$A$3258,A3833)</f>
        <v>1</v>
      </c>
      <c r="D3833" t="str">
        <f>IF(C3833&gt;0,VLOOKUP(A3833,'ИПУ и ОКПУ'!$A$1:$O$3258,9,0),"")</f>
        <v>Одноставочный</v>
      </c>
      <c r="E3833" t="str">
        <f>IF(C3833&gt;0,IF(VLOOKUP(A3833,'ИПУ и ОКПУ'!$A$1:$O$3258,14,0)="Нет показаний","Нет показаний",""),"")</f>
        <v/>
      </c>
      <c r="F3833">
        <f>IF(AND(C3833&gt;0),SUMIF('ИПУ и ОКПУ'!$A$2:$A$3258,A3833,'ИПУ и ОКПУ'!$O$2:$O$3258),"")</f>
        <v>20</v>
      </c>
      <c r="G3833">
        <f>VLOOKUP(A3833,'Лицевые счета'!$A$2:$K$4570,9,0)</f>
        <v>1</v>
      </c>
      <c r="H3833">
        <f>VLOOKUP(A3833,'Лицевые счета'!$A$2:$K$4570,10,0)</f>
        <v>142</v>
      </c>
      <c r="I3833" t="str">
        <f>VLOOKUP(A3833,'Лицевые счета'!$A$2:$K$4570,6,0)</f>
        <v>ФЛ</v>
      </c>
      <c r="J3833" t="str">
        <f>IF(AND(C3833=0,I3833="ФЛ"),G3833*H3833,"")</f>
        <v/>
      </c>
      <c r="K3833" t="str">
        <f>IF(AND(C3833&gt;0,E3833="Нет показаний",I3833="ФЛ"),G3833*H3833,"")</f>
        <v/>
      </c>
    </row>
    <row r="3834" spans="1:11" x14ac:dyDescent="0.25">
      <c r="A3834" s="7">
        <v>503598</v>
      </c>
      <c r="B3834" s="7">
        <f>VLOOKUP(A3834,'Лицевые счета'!$A$1:$K$4570,2,0)</f>
        <v>503594</v>
      </c>
      <c r="C3834">
        <f>COUNTIF('ИПУ и ОКПУ'!$A$2:$A$3258,A3834)</f>
        <v>1</v>
      </c>
      <c r="D3834" t="str">
        <f>IF(C3834&gt;0,VLOOKUP(A3834,'ИПУ и ОКПУ'!$A$1:$O$3258,9,0),"")</f>
        <v>Одноставочный</v>
      </c>
      <c r="E3834" t="str">
        <f>IF(C3834&gt;0,IF(VLOOKUP(A3834,'ИПУ и ОКПУ'!$A$1:$O$3258,14,0)="Нет показаний","Нет показаний",""),"")</f>
        <v>Нет показаний</v>
      </c>
      <c r="F3834">
        <f>IF(AND(C3834&gt;0),SUMIF('ИПУ и ОКПУ'!$A$2:$A$3258,A3834,'ИПУ и ОКПУ'!$O$2:$O$3258),"")</f>
        <v>0</v>
      </c>
      <c r="G3834">
        <f>VLOOKUP(A3834,'Лицевые счета'!$A$2:$K$4570,9,0)</f>
        <v>1</v>
      </c>
      <c r="H3834">
        <f>VLOOKUP(A3834,'Лицевые счета'!$A$2:$K$4570,10,0)</f>
        <v>183.2</v>
      </c>
      <c r="I3834" t="str">
        <f>VLOOKUP(A3834,'Лицевые счета'!$A$2:$K$4570,6,0)</f>
        <v>ФЛ</v>
      </c>
      <c r="J3834" t="str">
        <f>IF(AND(C3834=0,I3834="ФЛ"),G3834*H3834,"")</f>
        <v/>
      </c>
      <c r="K3834">
        <f>IF(AND(C3834&gt;0,E3834="Нет показаний",I3834="ФЛ"),G3834*H3834,"")</f>
        <v>183.2</v>
      </c>
    </row>
    <row r="3835" spans="1:11" x14ac:dyDescent="0.25">
      <c r="A3835" s="7">
        <v>503600</v>
      </c>
      <c r="B3835" s="7">
        <f>VLOOKUP(A3835,'Лицевые счета'!$A$1:$K$4570,2,0)</f>
        <v>503594</v>
      </c>
      <c r="C3835">
        <f>COUNTIF('ИПУ и ОКПУ'!$A$2:$A$3258,A3835)</f>
        <v>0</v>
      </c>
      <c r="D3835" t="str">
        <f>IF(C3835&gt;0,VLOOKUP(A3835,'ИПУ и ОКПУ'!$A$1:$O$3258,9,0),"")</f>
        <v/>
      </c>
      <c r="E3835" t="str">
        <f>IF(C3835&gt;0,IF(VLOOKUP(A3835,'ИПУ и ОКПУ'!$A$1:$O$3258,14,0)="Нет показаний","Нет показаний",""),"")</f>
        <v/>
      </c>
      <c r="F3835" t="str">
        <f>IF(AND(C3835&gt;0),SUMIF('ИПУ и ОКПУ'!$A$2:$A$3258,A3835,'ИПУ и ОКПУ'!$O$2:$O$3258),"")</f>
        <v/>
      </c>
      <c r="G3835">
        <f>VLOOKUP(A3835,'Лицевые счета'!$A$2:$K$4570,9,0)</f>
        <v>1</v>
      </c>
      <c r="H3835">
        <f>VLOOKUP(A3835,'Лицевые счета'!$A$2:$K$4570,10,0)</f>
        <v>167.6</v>
      </c>
      <c r="I3835" t="str">
        <f>VLOOKUP(A3835,'Лицевые счета'!$A$2:$K$4570,6,0)</f>
        <v>ФЛ</v>
      </c>
      <c r="J3835">
        <f>IF(AND(C3835=0,I3835="ФЛ"),G3835*H3835,"")</f>
        <v>167.6</v>
      </c>
      <c r="K3835" t="str">
        <f>IF(AND(C3835&gt;0,E3835="Нет показаний",I3835="ФЛ"),G3835*H3835,"")</f>
        <v/>
      </c>
    </row>
    <row r="3836" spans="1:11" x14ac:dyDescent="0.25">
      <c r="A3836" s="7">
        <v>503602</v>
      </c>
      <c r="B3836" s="7">
        <f>VLOOKUP(A3836,'Лицевые счета'!$A$1:$K$4570,2,0)</f>
        <v>503594</v>
      </c>
      <c r="C3836">
        <f>COUNTIF('ИПУ и ОКПУ'!$A$2:$A$3258,A3836)</f>
        <v>0</v>
      </c>
      <c r="D3836" t="str">
        <f>IF(C3836&gt;0,VLOOKUP(A3836,'ИПУ и ОКПУ'!$A$1:$O$3258,9,0),"")</f>
        <v/>
      </c>
      <c r="E3836" t="str">
        <f>IF(C3836&gt;0,IF(VLOOKUP(A3836,'ИПУ и ОКПУ'!$A$1:$O$3258,14,0)="Нет показаний","Нет показаний",""),"")</f>
        <v/>
      </c>
      <c r="F3836" t="str">
        <f>IF(AND(C3836&gt;0),SUMIF('ИПУ и ОКПУ'!$A$2:$A$3258,A3836,'ИПУ и ОКПУ'!$O$2:$O$3258),"")</f>
        <v/>
      </c>
      <c r="G3836">
        <f>VLOOKUP(A3836,'Лицевые счета'!$A$2:$K$4570,9,0)</f>
        <v>1</v>
      </c>
      <c r="H3836">
        <f>VLOOKUP(A3836,'Лицевые счета'!$A$2:$K$4570,10,0)</f>
        <v>167.6</v>
      </c>
      <c r="I3836" t="str">
        <f>VLOOKUP(A3836,'Лицевые счета'!$A$2:$K$4570,6,0)</f>
        <v>ФЛ</v>
      </c>
      <c r="J3836">
        <f>IF(AND(C3836=0,I3836="ФЛ"),G3836*H3836,"")</f>
        <v>167.6</v>
      </c>
      <c r="K3836" t="str">
        <f>IF(AND(C3836&gt;0,E3836="Нет показаний",I3836="ФЛ"),G3836*H3836,"")</f>
        <v/>
      </c>
    </row>
    <row r="3837" spans="1:11" x14ac:dyDescent="0.25">
      <c r="A3837" s="7">
        <v>503604</v>
      </c>
      <c r="B3837" s="7">
        <f>VLOOKUP(A3837,'Лицевые счета'!$A$1:$K$4570,2,0)</f>
        <v>503594</v>
      </c>
      <c r="C3837">
        <f>COUNTIF('ИПУ и ОКПУ'!$A$2:$A$3258,A3837)</f>
        <v>1</v>
      </c>
      <c r="D3837" t="str">
        <f>IF(C3837&gt;0,VLOOKUP(A3837,'ИПУ и ОКПУ'!$A$1:$O$3258,9,0),"")</f>
        <v>Одноставочный</v>
      </c>
      <c r="E3837" t="str">
        <f>IF(C3837&gt;0,IF(VLOOKUP(A3837,'ИПУ и ОКПУ'!$A$1:$O$3258,14,0)="Нет показаний","Нет показаний",""),"")</f>
        <v>Нет показаний</v>
      </c>
      <c r="F3837">
        <f>IF(AND(C3837&gt;0),SUMIF('ИПУ и ОКПУ'!$A$2:$A$3258,A3837,'ИПУ и ОКПУ'!$O$2:$O$3258),"")</f>
        <v>0</v>
      </c>
      <c r="G3837">
        <f>VLOOKUP(A3837,'Лицевые счета'!$A$2:$K$4570,9,0)</f>
        <v>1</v>
      </c>
      <c r="H3837">
        <f>VLOOKUP(A3837,'Лицевые счета'!$A$2:$K$4570,10,0)</f>
        <v>183.2</v>
      </c>
      <c r="I3837" t="str">
        <f>VLOOKUP(A3837,'Лицевые счета'!$A$2:$K$4570,6,0)</f>
        <v>ФЛ</v>
      </c>
      <c r="J3837" t="str">
        <f>IF(AND(C3837=0,I3837="ФЛ"),G3837*H3837,"")</f>
        <v/>
      </c>
      <c r="K3837">
        <f>IF(AND(C3837&gt;0,E3837="Нет показаний",I3837="ФЛ"),G3837*H3837,"")</f>
        <v>183.2</v>
      </c>
    </row>
    <row r="3838" spans="1:11" x14ac:dyDescent="0.25">
      <c r="A3838" s="7">
        <v>503606</v>
      </c>
      <c r="B3838" s="7">
        <f>VLOOKUP(A3838,'Лицевые счета'!$A$1:$K$4570,2,0)</f>
        <v>503594</v>
      </c>
      <c r="C3838">
        <f>COUNTIF('ИПУ и ОКПУ'!$A$2:$A$3258,A3838)</f>
        <v>1</v>
      </c>
      <c r="D3838" t="str">
        <f>IF(C3838&gt;0,VLOOKUP(A3838,'ИПУ и ОКПУ'!$A$1:$O$3258,9,0),"")</f>
        <v>Одноставочный</v>
      </c>
      <c r="E3838" t="str">
        <f>IF(C3838&gt;0,IF(VLOOKUP(A3838,'ИПУ и ОКПУ'!$A$1:$O$3258,14,0)="Нет показаний","Нет показаний",""),"")</f>
        <v/>
      </c>
      <c r="F3838">
        <f>IF(AND(C3838&gt;0),SUMIF('ИПУ и ОКПУ'!$A$2:$A$3258,A3838,'ИПУ и ОКПУ'!$O$2:$O$3258),"")</f>
        <v>331</v>
      </c>
      <c r="G3838">
        <f>VLOOKUP(A3838,'Лицевые счета'!$A$2:$K$4570,9,0)</f>
        <v>1</v>
      </c>
      <c r="H3838">
        <f>VLOOKUP(A3838,'Лицевые счета'!$A$2:$K$4570,10,0)</f>
        <v>167.6</v>
      </c>
      <c r="I3838" t="str">
        <f>VLOOKUP(A3838,'Лицевые счета'!$A$2:$K$4570,6,0)</f>
        <v>ФЛ</v>
      </c>
      <c r="J3838" t="str">
        <f>IF(AND(C3838=0,I3838="ФЛ"),G3838*H3838,"")</f>
        <v/>
      </c>
      <c r="K3838" t="str">
        <f>IF(AND(C3838&gt;0,E3838="Нет показаний",I3838="ФЛ"),G3838*H3838,"")</f>
        <v/>
      </c>
    </row>
    <row r="3839" spans="1:11" x14ac:dyDescent="0.25">
      <c r="A3839" s="7">
        <v>503608</v>
      </c>
      <c r="B3839" s="7">
        <f>VLOOKUP(A3839,'Лицевые счета'!$A$1:$K$4570,2,0)</f>
        <v>503594</v>
      </c>
      <c r="C3839">
        <f>COUNTIF('ИПУ и ОКПУ'!$A$2:$A$3258,A3839)</f>
        <v>1</v>
      </c>
      <c r="D3839" t="str">
        <f>IF(C3839&gt;0,VLOOKUP(A3839,'ИПУ и ОКПУ'!$A$1:$O$3258,9,0),"")</f>
        <v>Одноставочный</v>
      </c>
      <c r="E3839" t="str">
        <f>IF(C3839&gt;0,IF(VLOOKUP(A3839,'ИПУ и ОКПУ'!$A$1:$O$3258,14,0)="Нет показаний","Нет показаний",""),"")</f>
        <v>Нет показаний</v>
      </c>
      <c r="F3839">
        <f>IF(AND(C3839&gt;0),SUMIF('ИПУ и ОКПУ'!$A$2:$A$3258,A3839,'ИПУ и ОКПУ'!$O$2:$O$3258),"")</f>
        <v>0</v>
      </c>
      <c r="G3839">
        <f>VLOOKUP(A3839,'Лицевые счета'!$A$2:$K$4570,9,0)</f>
        <v>1</v>
      </c>
      <c r="H3839">
        <f>VLOOKUP(A3839,'Лицевые счета'!$A$2:$K$4570,10,0)</f>
        <v>167.6</v>
      </c>
      <c r="I3839" t="str">
        <f>VLOOKUP(A3839,'Лицевые счета'!$A$2:$K$4570,6,0)</f>
        <v>ФЛ</v>
      </c>
      <c r="J3839" t="str">
        <f>IF(AND(C3839=0,I3839="ФЛ"),G3839*H3839,"")</f>
        <v/>
      </c>
      <c r="K3839">
        <f>IF(AND(C3839&gt;0,E3839="Нет показаний",I3839="ФЛ"),G3839*H3839,"")</f>
        <v>167.6</v>
      </c>
    </row>
    <row r="3840" spans="1:11" x14ac:dyDescent="0.25">
      <c r="A3840" s="7">
        <v>503610</v>
      </c>
      <c r="B3840" s="7">
        <f>VLOOKUP(A3840,'Лицевые счета'!$A$1:$K$4570,2,0)</f>
        <v>503594</v>
      </c>
      <c r="C3840">
        <f>COUNTIF('ИПУ и ОКПУ'!$A$2:$A$3258,A3840)</f>
        <v>1</v>
      </c>
      <c r="D3840" t="str">
        <f>IF(C3840&gt;0,VLOOKUP(A3840,'ИПУ и ОКПУ'!$A$1:$O$3258,9,0),"")</f>
        <v>Одноставочный</v>
      </c>
      <c r="E3840" t="str">
        <f>IF(C3840&gt;0,IF(VLOOKUP(A3840,'ИПУ и ОКПУ'!$A$1:$O$3258,14,0)="Нет показаний","Нет показаний",""),"")</f>
        <v/>
      </c>
      <c r="F3840">
        <f>IF(AND(C3840&gt;0),SUMIF('ИПУ и ОКПУ'!$A$2:$A$3258,A3840,'ИПУ и ОКПУ'!$O$2:$O$3258),"")</f>
        <v>285</v>
      </c>
      <c r="G3840">
        <f>VLOOKUP(A3840,'Лицевые счета'!$A$2:$K$4570,9,0)</f>
        <v>1</v>
      </c>
      <c r="H3840">
        <f>VLOOKUP(A3840,'Лицевые счета'!$A$2:$K$4570,10,0)</f>
        <v>167.6</v>
      </c>
      <c r="I3840" t="str">
        <f>VLOOKUP(A3840,'Лицевые счета'!$A$2:$K$4570,6,0)</f>
        <v>ФЛ</v>
      </c>
      <c r="J3840" t="str">
        <f>IF(AND(C3840=0,I3840="ФЛ"),G3840*H3840,"")</f>
        <v/>
      </c>
      <c r="K3840" t="str">
        <f>IF(AND(C3840&gt;0,E3840="Нет показаний",I3840="ФЛ"),G3840*H3840,"")</f>
        <v/>
      </c>
    </row>
    <row r="3841" spans="1:11" x14ac:dyDescent="0.25">
      <c r="A3841" s="7">
        <v>503614</v>
      </c>
      <c r="B3841" s="7">
        <f>VLOOKUP(A3841,'Лицевые счета'!$A$1:$K$4570,2,0)</f>
        <v>503594</v>
      </c>
      <c r="C3841">
        <f>COUNTIF('ИПУ и ОКПУ'!$A$2:$A$3258,A3841)</f>
        <v>1</v>
      </c>
      <c r="D3841" t="str">
        <f>IF(C3841&gt;0,VLOOKUP(A3841,'ИПУ и ОКПУ'!$A$1:$O$3258,9,0),"")</f>
        <v>Одноставочный</v>
      </c>
      <c r="E3841" t="str">
        <f>IF(C3841&gt;0,IF(VLOOKUP(A3841,'ИПУ и ОКПУ'!$A$1:$O$3258,14,0)="Нет показаний","Нет показаний",""),"")</f>
        <v/>
      </c>
      <c r="F3841">
        <f>IF(AND(C3841&gt;0),SUMIF('ИПУ и ОКПУ'!$A$2:$A$3258,A3841,'ИПУ и ОКПУ'!$O$2:$O$3258),"")</f>
        <v>0</v>
      </c>
      <c r="G3841">
        <f>VLOOKUP(A3841,'Лицевые счета'!$A$2:$K$4570,9,0)</f>
        <v>1</v>
      </c>
      <c r="H3841">
        <f>VLOOKUP(A3841,'Лицевые счета'!$A$2:$K$4570,10,0)</f>
        <v>142</v>
      </c>
      <c r="I3841" t="str">
        <f>VLOOKUP(A3841,'Лицевые счета'!$A$2:$K$4570,6,0)</f>
        <v>ФЛ</v>
      </c>
      <c r="J3841" t="str">
        <f>IF(AND(C3841=0,I3841="ФЛ"),G3841*H3841,"")</f>
        <v/>
      </c>
      <c r="K3841" t="str">
        <f>IF(AND(C3841&gt;0,E3841="Нет показаний",I3841="ФЛ"),G3841*H3841,"")</f>
        <v/>
      </c>
    </row>
    <row r="3842" spans="1:11" x14ac:dyDescent="0.25">
      <c r="A3842" s="7">
        <v>503620</v>
      </c>
      <c r="B3842" s="7">
        <f>VLOOKUP(A3842,'Лицевые счета'!$A$1:$K$4570,2,0)</f>
        <v>503594</v>
      </c>
      <c r="C3842">
        <f>COUNTIF('ИПУ и ОКПУ'!$A$2:$A$3258,A3842)</f>
        <v>0</v>
      </c>
      <c r="D3842" t="str">
        <f>IF(C3842&gt;0,VLOOKUP(A3842,'ИПУ и ОКПУ'!$A$1:$O$3258,9,0),"")</f>
        <v/>
      </c>
      <c r="E3842" t="str">
        <f>IF(C3842&gt;0,IF(VLOOKUP(A3842,'ИПУ и ОКПУ'!$A$1:$O$3258,14,0)="Нет показаний","Нет показаний",""),"")</f>
        <v/>
      </c>
      <c r="F3842" t="str">
        <f>IF(AND(C3842&gt;0),SUMIF('ИПУ и ОКПУ'!$A$2:$A$3258,A3842,'ИПУ и ОКПУ'!$O$2:$O$3258),"")</f>
        <v/>
      </c>
      <c r="G3842">
        <f>VLOOKUP(A3842,'Лицевые счета'!$A$2:$K$4570,9,0)</f>
        <v>1</v>
      </c>
      <c r="H3842">
        <f>VLOOKUP(A3842,'Лицевые счета'!$A$2:$K$4570,10,0)</f>
        <v>183.2</v>
      </c>
      <c r="I3842" t="str">
        <f>VLOOKUP(A3842,'Лицевые счета'!$A$2:$K$4570,6,0)</f>
        <v>ФЛ</v>
      </c>
      <c r="J3842">
        <f>IF(AND(C3842=0,I3842="ФЛ"),G3842*H3842,"")</f>
        <v>183.2</v>
      </c>
      <c r="K3842" t="str">
        <f>IF(AND(C3842&gt;0,E3842="Нет показаний",I3842="ФЛ"),G3842*H3842,"")</f>
        <v/>
      </c>
    </row>
    <row r="3843" spans="1:11" x14ac:dyDescent="0.25">
      <c r="A3843" s="7">
        <v>506989</v>
      </c>
      <c r="B3843" s="7">
        <f>VLOOKUP(A3843,'Лицевые счета'!$A$1:$K$4570,2,0)</f>
        <v>506987</v>
      </c>
      <c r="C3843">
        <f>COUNTIF('ИПУ и ОКПУ'!$A$2:$A$3258,A3843)</f>
        <v>1</v>
      </c>
      <c r="D3843" t="str">
        <f>IF(C3843&gt;0,VLOOKUP(A3843,'ИПУ и ОКПУ'!$A$1:$O$3258,9,0),"")</f>
        <v>Одноставочный</v>
      </c>
      <c r="E3843" t="str">
        <f>IF(C3843&gt;0,IF(VLOOKUP(A3843,'ИПУ и ОКПУ'!$A$1:$O$3258,14,0)="Нет показаний","Нет показаний",""),"")</f>
        <v>Нет показаний</v>
      </c>
      <c r="F3843">
        <f>IF(AND(C3843&gt;0),SUMIF('ИПУ и ОКПУ'!$A$2:$A$3258,A3843,'ИПУ и ОКПУ'!$O$2:$O$3258),"")</f>
        <v>0</v>
      </c>
      <c r="G3843">
        <f>VLOOKUP(A3843,'Лицевые счета'!$A$2:$K$4570,9,0)</f>
        <v>1</v>
      </c>
      <c r="H3843" t="str">
        <f>VLOOKUP(A3843,'Лицевые счета'!$A$2:$K$4570,10,0)</f>
        <v>ЮЛ</v>
      </c>
      <c r="I3843" t="str">
        <f>VLOOKUP(A3843,'Лицевые счета'!$A$2:$K$4570,6,0)</f>
        <v>ЮЛ</v>
      </c>
      <c r="J3843" t="str">
        <f>IF(AND(C3843=0,I3843="ФЛ"),G3843*H3843,"")</f>
        <v/>
      </c>
      <c r="K3843" t="str">
        <f>IF(AND(C3843&gt;0,E3843="Нет показаний",I3843="ФЛ"),G3843*H3843,"")</f>
        <v/>
      </c>
    </row>
    <row r="3844" spans="1:11" x14ac:dyDescent="0.25">
      <c r="A3844" s="7">
        <v>506999</v>
      </c>
      <c r="B3844" s="7">
        <f>VLOOKUP(A3844,'Лицевые счета'!$A$1:$K$4570,2,0)</f>
        <v>506987</v>
      </c>
      <c r="C3844">
        <f>COUNTIF('ИПУ и ОКПУ'!$A$2:$A$3258,A3844)</f>
        <v>1</v>
      </c>
      <c r="D3844" t="str">
        <f>IF(C3844&gt;0,VLOOKUP(A3844,'ИПУ и ОКПУ'!$A$1:$O$3258,9,0),"")</f>
        <v>Одноставочный</v>
      </c>
      <c r="E3844" t="str">
        <f>IF(C3844&gt;0,IF(VLOOKUP(A3844,'ИПУ и ОКПУ'!$A$1:$O$3258,14,0)="Нет показаний","Нет показаний",""),"")</f>
        <v/>
      </c>
      <c r="F3844">
        <f>IF(AND(C3844&gt;0),SUMIF('ИПУ и ОКПУ'!$A$2:$A$3258,A3844,'ИПУ и ОКПУ'!$O$2:$O$3258),"")</f>
        <v>125</v>
      </c>
      <c r="G3844">
        <f>VLOOKUP(A3844,'Лицевые счета'!$A$2:$K$4570,9,0)</f>
        <v>1</v>
      </c>
      <c r="H3844">
        <f>VLOOKUP(A3844,'Лицевые счета'!$A$2:$K$4570,10,0)</f>
        <v>134.30000000000001</v>
      </c>
      <c r="I3844" t="str">
        <f>VLOOKUP(A3844,'Лицевые счета'!$A$2:$K$4570,6,0)</f>
        <v>ФЛ</v>
      </c>
      <c r="J3844" t="str">
        <f>IF(AND(C3844=0,I3844="ФЛ"),G3844*H3844,"")</f>
        <v/>
      </c>
      <c r="K3844" t="str">
        <f>IF(AND(C3844&gt;0,E3844="Нет показаний",I3844="ФЛ"),G3844*H3844,"")</f>
        <v/>
      </c>
    </row>
    <row r="3845" spans="1:11" x14ac:dyDescent="0.25">
      <c r="A3845" s="7">
        <v>507001</v>
      </c>
      <c r="B3845" s="7">
        <f>VLOOKUP(A3845,'Лицевые счета'!$A$1:$K$4570,2,0)</f>
        <v>506987</v>
      </c>
      <c r="C3845">
        <f>COUNTIF('ИПУ и ОКПУ'!$A$2:$A$3258,A3845)</f>
        <v>1</v>
      </c>
      <c r="D3845" t="str">
        <f>IF(C3845&gt;0,VLOOKUP(A3845,'ИПУ и ОКПУ'!$A$1:$O$3258,9,0),"")</f>
        <v>Одноставочный</v>
      </c>
      <c r="E3845" t="str">
        <f>IF(C3845&gt;0,IF(VLOOKUP(A3845,'ИПУ и ОКПУ'!$A$1:$O$3258,14,0)="Нет показаний","Нет показаний",""),"")</f>
        <v>Нет показаний</v>
      </c>
      <c r="F3845">
        <f>IF(AND(C3845&gt;0),SUMIF('ИПУ и ОКПУ'!$A$2:$A$3258,A3845,'ИПУ и ОКПУ'!$O$2:$O$3258),"")</f>
        <v>0</v>
      </c>
      <c r="G3845">
        <f>VLOOKUP(A3845,'Лицевые счета'!$A$2:$K$4570,9,0)</f>
        <v>1</v>
      </c>
      <c r="H3845">
        <f>VLOOKUP(A3845,'Лицевые счета'!$A$2:$K$4570,10,0)</f>
        <v>118.7</v>
      </c>
      <c r="I3845" t="str">
        <f>VLOOKUP(A3845,'Лицевые счета'!$A$2:$K$4570,6,0)</f>
        <v>ФЛ</v>
      </c>
      <c r="J3845" t="str">
        <f>IF(AND(C3845=0,I3845="ФЛ"),G3845*H3845,"")</f>
        <v/>
      </c>
      <c r="K3845">
        <f>IF(AND(C3845&gt;0,E3845="Нет показаний",I3845="ФЛ"),G3845*H3845,"")</f>
        <v>118.7</v>
      </c>
    </row>
    <row r="3846" spans="1:11" x14ac:dyDescent="0.25">
      <c r="A3846" s="7">
        <v>507006</v>
      </c>
      <c r="B3846" s="7">
        <f>VLOOKUP(A3846,'Лицевые счета'!$A$1:$K$4570,2,0)</f>
        <v>506987</v>
      </c>
      <c r="C3846">
        <f>COUNTIF('ИПУ и ОКПУ'!$A$2:$A$3258,A3846)</f>
        <v>1</v>
      </c>
      <c r="D3846" t="str">
        <f>IF(C3846&gt;0,VLOOKUP(A3846,'ИПУ и ОКПУ'!$A$1:$O$3258,9,0),"")</f>
        <v>Одноставочный</v>
      </c>
      <c r="E3846" t="str">
        <f>IF(C3846&gt;0,IF(VLOOKUP(A3846,'ИПУ и ОКПУ'!$A$1:$O$3258,14,0)="Нет показаний","Нет показаний",""),"")</f>
        <v/>
      </c>
      <c r="F3846">
        <f>IF(AND(C3846&gt;0),SUMIF('ИПУ и ОКПУ'!$A$2:$A$3258,A3846,'ИПУ и ОКПУ'!$O$2:$O$3258),"")</f>
        <v>533</v>
      </c>
      <c r="G3846">
        <f>VLOOKUP(A3846,'Лицевые счета'!$A$2:$K$4570,9,0)</f>
        <v>1</v>
      </c>
      <c r="H3846">
        <f>VLOOKUP(A3846,'Лицевые счета'!$A$2:$K$4570,10,0)</f>
        <v>118.7</v>
      </c>
      <c r="I3846" t="str">
        <f>VLOOKUP(A3846,'Лицевые счета'!$A$2:$K$4570,6,0)</f>
        <v>ФЛ</v>
      </c>
      <c r="J3846" t="str">
        <f>IF(AND(C3846=0,I3846="ФЛ"),G3846*H3846,"")</f>
        <v/>
      </c>
      <c r="K3846" t="str">
        <f>IF(AND(C3846&gt;0,E3846="Нет показаний",I3846="ФЛ"),G3846*H3846,"")</f>
        <v/>
      </c>
    </row>
    <row r="3847" spans="1:11" x14ac:dyDescent="0.25">
      <c r="A3847" s="7">
        <v>507015</v>
      </c>
      <c r="B3847" s="7">
        <f>VLOOKUP(A3847,'Лицевые счета'!$A$1:$K$4570,2,0)</f>
        <v>507007</v>
      </c>
      <c r="C3847">
        <f>COUNTIF('ИПУ и ОКПУ'!$A$2:$A$3258,A3847)</f>
        <v>1</v>
      </c>
      <c r="D3847" t="str">
        <f>IF(C3847&gt;0,VLOOKUP(A3847,'ИПУ и ОКПУ'!$A$1:$O$3258,9,0),"")</f>
        <v>Одноставочный</v>
      </c>
      <c r="E3847" t="str">
        <f>IF(C3847&gt;0,IF(VLOOKUP(A3847,'ИПУ и ОКПУ'!$A$1:$O$3258,14,0)="Нет показаний","Нет показаний",""),"")</f>
        <v/>
      </c>
      <c r="F3847">
        <f>IF(AND(C3847&gt;0),SUMIF('ИПУ и ОКПУ'!$A$2:$A$3258,A3847,'ИПУ и ОКПУ'!$O$2:$O$3258),"")</f>
        <v>481</v>
      </c>
      <c r="G3847">
        <f>VLOOKUP(A3847,'Лицевые счета'!$A$2:$K$4570,9,0)</f>
        <v>1</v>
      </c>
      <c r="H3847">
        <f>VLOOKUP(A3847,'Лицевые счета'!$A$2:$K$4570,10,0)</f>
        <v>118.7</v>
      </c>
      <c r="I3847" t="str">
        <f>VLOOKUP(A3847,'Лицевые счета'!$A$2:$K$4570,6,0)</f>
        <v>ФЛ</v>
      </c>
      <c r="J3847" t="str">
        <f>IF(AND(C3847=0,I3847="ФЛ"),G3847*H3847,"")</f>
        <v/>
      </c>
      <c r="K3847" t="str">
        <f>IF(AND(C3847&gt;0,E3847="Нет показаний",I3847="ФЛ"),G3847*H3847,"")</f>
        <v/>
      </c>
    </row>
    <row r="3848" spans="1:11" x14ac:dyDescent="0.25">
      <c r="A3848" s="7">
        <v>507017</v>
      </c>
      <c r="B3848" s="7">
        <f>VLOOKUP(A3848,'Лицевые счета'!$A$1:$K$4570,2,0)</f>
        <v>507007</v>
      </c>
      <c r="C3848">
        <f>COUNTIF('ИПУ и ОКПУ'!$A$2:$A$3258,A3848)</f>
        <v>1</v>
      </c>
      <c r="D3848" t="str">
        <f>IF(C3848&gt;0,VLOOKUP(A3848,'ИПУ и ОКПУ'!$A$1:$O$3258,9,0),"")</f>
        <v>Одноставочный</v>
      </c>
      <c r="E3848" t="str">
        <f>IF(C3848&gt;0,IF(VLOOKUP(A3848,'ИПУ и ОКПУ'!$A$1:$O$3258,14,0)="Нет показаний","Нет показаний",""),"")</f>
        <v/>
      </c>
      <c r="F3848">
        <f>IF(AND(C3848&gt;0),SUMIF('ИПУ и ОКПУ'!$A$2:$A$3258,A3848,'ИПУ и ОКПУ'!$O$2:$O$3258),"")</f>
        <v>0</v>
      </c>
      <c r="G3848">
        <f>VLOOKUP(A3848,'Лицевые счета'!$A$2:$K$4570,9,0)</f>
        <v>1</v>
      </c>
      <c r="H3848">
        <f>VLOOKUP(A3848,'Лицевые счета'!$A$2:$K$4570,10,0)</f>
        <v>118.7</v>
      </c>
      <c r="I3848" t="str">
        <f>VLOOKUP(A3848,'Лицевые счета'!$A$2:$K$4570,6,0)</f>
        <v>ФЛ</v>
      </c>
      <c r="J3848" t="str">
        <f>IF(AND(C3848=0,I3848="ФЛ"),G3848*H3848,"")</f>
        <v/>
      </c>
      <c r="K3848" t="str">
        <f>IF(AND(C3848&gt;0,E3848="Нет показаний",I3848="ФЛ"),G3848*H3848,"")</f>
        <v/>
      </c>
    </row>
    <row r="3849" spans="1:11" x14ac:dyDescent="0.25">
      <c r="A3849" s="7">
        <v>507024</v>
      </c>
      <c r="B3849" s="7">
        <f>VLOOKUP(A3849,'Лицевые счета'!$A$1:$K$4570,2,0)</f>
        <v>507007</v>
      </c>
      <c r="C3849">
        <f>COUNTIF('ИПУ и ОКПУ'!$A$2:$A$3258,A3849)</f>
        <v>1</v>
      </c>
      <c r="D3849" t="str">
        <f>IF(C3849&gt;0,VLOOKUP(A3849,'ИПУ и ОКПУ'!$A$1:$O$3258,9,0),"")</f>
        <v>Одноставочный</v>
      </c>
      <c r="E3849" t="str">
        <f>IF(C3849&gt;0,IF(VLOOKUP(A3849,'ИПУ и ОКПУ'!$A$1:$O$3258,14,0)="Нет показаний","Нет показаний",""),"")</f>
        <v/>
      </c>
      <c r="F3849">
        <f>IF(AND(C3849&gt;0),SUMIF('ИПУ и ОКПУ'!$A$2:$A$3258,A3849,'ИПУ и ОКПУ'!$O$2:$O$3258),"")</f>
        <v>214</v>
      </c>
      <c r="G3849">
        <f>VLOOKUP(A3849,'Лицевые счета'!$A$2:$K$4570,9,0)</f>
        <v>1</v>
      </c>
      <c r="H3849">
        <f>VLOOKUP(A3849,'Лицевые счета'!$A$2:$K$4570,10,0)</f>
        <v>118.7</v>
      </c>
      <c r="I3849" t="str">
        <f>VLOOKUP(A3849,'Лицевые счета'!$A$2:$K$4570,6,0)</f>
        <v>ФЛ</v>
      </c>
      <c r="J3849" t="str">
        <f>IF(AND(C3849=0,I3849="ФЛ"),G3849*H3849,"")</f>
        <v/>
      </c>
      <c r="K3849" t="str">
        <f>IF(AND(C3849&gt;0,E3849="Нет показаний",I3849="ФЛ"),G3849*H3849,"")</f>
        <v/>
      </c>
    </row>
    <row r="3850" spans="1:11" x14ac:dyDescent="0.25">
      <c r="A3850" s="7">
        <v>507032</v>
      </c>
      <c r="B3850" s="7">
        <f>VLOOKUP(A3850,'Лицевые счета'!$A$1:$K$4570,2,0)</f>
        <v>507007</v>
      </c>
      <c r="C3850">
        <f>COUNTIF('ИПУ и ОКПУ'!$A$2:$A$3258,A3850)</f>
        <v>0</v>
      </c>
      <c r="D3850" t="str">
        <f>IF(C3850&gt;0,VLOOKUP(A3850,'ИПУ и ОКПУ'!$A$1:$O$3258,9,0),"")</f>
        <v/>
      </c>
      <c r="E3850" t="str">
        <f>IF(C3850&gt;0,IF(VLOOKUP(A3850,'ИПУ и ОКПУ'!$A$1:$O$3258,14,0)="Нет показаний","Нет показаний",""),"")</f>
        <v/>
      </c>
      <c r="F3850" t="str">
        <f>IF(AND(C3850&gt;0),SUMIF('ИПУ и ОКПУ'!$A$2:$A$3258,A3850,'ИПУ и ОКПУ'!$O$2:$O$3258),"")</f>
        <v/>
      </c>
      <c r="G3850">
        <f>VLOOKUP(A3850,'Лицевые счета'!$A$2:$K$4570,9,0)</f>
        <v>1</v>
      </c>
      <c r="H3850">
        <f>VLOOKUP(A3850,'Лицевые счета'!$A$2:$K$4570,10,0)</f>
        <v>118.7</v>
      </c>
      <c r="I3850" t="str">
        <f>VLOOKUP(A3850,'Лицевые счета'!$A$2:$K$4570,6,0)</f>
        <v>ФЛ</v>
      </c>
      <c r="J3850">
        <f>IF(AND(C3850=0,I3850="ФЛ"),G3850*H3850,"")</f>
        <v>118.7</v>
      </c>
      <c r="K3850" t="str">
        <f>IF(AND(C3850&gt;0,E3850="Нет показаний",I3850="ФЛ"),G3850*H3850,"")</f>
        <v/>
      </c>
    </row>
    <row r="3851" spans="1:11" x14ac:dyDescent="0.25">
      <c r="A3851" s="7">
        <v>507034</v>
      </c>
      <c r="B3851" s="7">
        <f>VLOOKUP(A3851,'Лицевые счета'!$A$1:$K$4570,2,0)</f>
        <v>507007</v>
      </c>
      <c r="C3851">
        <f>COUNTIF('ИПУ и ОКПУ'!$A$2:$A$3258,A3851)</f>
        <v>1</v>
      </c>
      <c r="D3851" t="str">
        <f>IF(C3851&gt;0,VLOOKUP(A3851,'ИПУ и ОКПУ'!$A$1:$O$3258,9,0),"")</f>
        <v>Одноставочный</v>
      </c>
      <c r="E3851" t="str">
        <f>IF(C3851&gt;0,IF(VLOOKUP(A3851,'ИПУ и ОКПУ'!$A$1:$O$3258,14,0)="Нет показаний","Нет показаний",""),"")</f>
        <v/>
      </c>
      <c r="F3851">
        <f>IF(AND(C3851&gt;0),SUMIF('ИПУ и ОКПУ'!$A$2:$A$3258,A3851,'ИПУ и ОКПУ'!$O$2:$O$3258),"")</f>
        <v>30</v>
      </c>
      <c r="G3851">
        <f>VLOOKUP(A3851,'Лицевые счета'!$A$2:$K$4570,9,0)</f>
        <v>1</v>
      </c>
      <c r="H3851">
        <f>VLOOKUP(A3851,'Лицевые счета'!$A$2:$K$4570,10,0)</f>
        <v>118.7</v>
      </c>
      <c r="I3851" t="str">
        <f>VLOOKUP(A3851,'Лицевые счета'!$A$2:$K$4570,6,0)</f>
        <v>ФЛ</v>
      </c>
      <c r="J3851" t="str">
        <f>IF(AND(C3851=0,I3851="ФЛ"),G3851*H3851,"")</f>
        <v/>
      </c>
      <c r="K3851" t="str">
        <f>IF(AND(C3851&gt;0,E3851="Нет показаний",I3851="ФЛ"),G3851*H3851,"")</f>
        <v/>
      </c>
    </row>
    <row r="3852" spans="1:11" x14ac:dyDescent="0.25">
      <c r="A3852" s="7">
        <v>507036</v>
      </c>
      <c r="B3852" s="7">
        <f>VLOOKUP(A3852,'Лицевые счета'!$A$1:$K$4570,2,0)</f>
        <v>507007</v>
      </c>
      <c r="C3852">
        <f>COUNTIF('ИПУ и ОКПУ'!$A$2:$A$3258,A3852)</f>
        <v>1</v>
      </c>
      <c r="D3852" t="str">
        <f>IF(C3852&gt;0,VLOOKUP(A3852,'ИПУ и ОКПУ'!$A$1:$O$3258,9,0),"")</f>
        <v>Одноставочный</v>
      </c>
      <c r="E3852" t="str">
        <f>IF(C3852&gt;0,IF(VLOOKUP(A3852,'ИПУ и ОКПУ'!$A$1:$O$3258,14,0)="Нет показаний","Нет показаний",""),"")</f>
        <v/>
      </c>
      <c r="F3852">
        <f>IF(AND(C3852&gt;0),SUMIF('ИПУ и ОКПУ'!$A$2:$A$3258,A3852,'ИПУ и ОКПУ'!$O$2:$O$3258),"")</f>
        <v>109</v>
      </c>
      <c r="G3852">
        <f>VLOOKUP(A3852,'Лицевые счета'!$A$2:$K$4570,9,0)</f>
        <v>1</v>
      </c>
      <c r="H3852">
        <f>VLOOKUP(A3852,'Лицевые счета'!$A$2:$K$4570,10,0)</f>
        <v>134.30000000000001</v>
      </c>
      <c r="I3852" t="str">
        <f>VLOOKUP(A3852,'Лицевые счета'!$A$2:$K$4570,6,0)</f>
        <v>ФЛ</v>
      </c>
      <c r="J3852" t="str">
        <f>IF(AND(C3852=0,I3852="ФЛ"),G3852*H3852,"")</f>
        <v/>
      </c>
      <c r="K3852" t="str">
        <f>IF(AND(C3852&gt;0,E3852="Нет показаний",I3852="ФЛ"),G3852*H3852,"")</f>
        <v/>
      </c>
    </row>
    <row r="3853" spans="1:11" x14ac:dyDescent="0.25">
      <c r="A3853" s="7">
        <v>507038</v>
      </c>
      <c r="B3853" s="7">
        <f>VLOOKUP(A3853,'Лицевые счета'!$A$1:$K$4570,2,0)</f>
        <v>507007</v>
      </c>
      <c r="C3853">
        <f>COUNTIF('ИПУ и ОКПУ'!$A$2:$A$3258,A3853)</f>
        <v>1</v>
      </c>
      <c r="D3853" t="str">
        <f>IF(C3853&gt;0,VLOOKUP(A3853,'ИПУ и ОКПУ'!$A$1:$O$3258,9,0),"")</f>
        <v>Одноставочный</v>
      </c>
      <c r="E3853" t="str">
        <f>IF(C3853&gt;0,IF(VLOOKUP(A3853,'ИПУ и ОКПУ'!$A$1:$O$3258,14,0)="Нет показаний","Нет показаний",""),"")</f>
        <v>Нет показаний</v>
      </c>
      <c r="F3853">
        <f>IF(AND(C3853&gt;0),SUMIF('ИПУ и ОКПУ'!$A$2:$A$3258,A3853,'ИПУ и ОКПУ'!$O$2:$O$3258),"")</f>
        <v>0</v>
      </c>
      <c r="G3853">
        <f>VLOOKUP(A3853,'Лицевые счета'!$A$2:$K$4570,9,0)</f>
        <v>1</v>
      </c>
      <c r="H3853">
        <f>VLOOKUP(A3853,'Лицевые счета'!$A$2:$K$4570,10,0)</f>
        <v>118.7</v>
      </c>
      <c r="I3853" t="str">
        <f>VLOOKUP(A3853,'Лицевые счета'!$A$2:$K$4570,6,0)</f>
        <v>ФЛ</v>
      </c>
      <c r="J3853" t="str">
        <f>IF(AND(C3853=0,I3853="ФЛ"),G3853*H3853,"")</f>
        <v/>
      </c>
      <c r="K3853">
        <f>IF(AND(C3853&gt;0,E3853="Нет показаний",I3853="ФЛ"),G3853*H3853,"")</f>
        <v>118.7</v>
      </c>
    </row>
    <row r="3854" spans="1:11" x14ac:dyDescent="0.25">
      <c r="A3854" s="7">
        <v>507040</v>
      </c>
      <c r="B3854" s="7">
        <f>VLOOKUP(A3854,'Лицевые счета'!$A$1:$K$4570,2,0)</f>
        <v>507007</v>
      </c>
      <c r="C3854">
        <f>COUNTIF('ИПУ и ОКПУ'!$A$2:$A$3258,A3854)</f>
        <v>1</v>
      </c>
      <c r="D3854" t="str">
        <f>IF(C3854&gt;0,VLOOKUP(A3854,'ИПУ и ОКПУ'!$A$1:$O$3258,9,0),"")</f>
        <v>Одноставочный</v>
      </c>
      <c r="E3854" t="str">
        <f>IF(C3854&gt;0,IF(VLOOKUP(A3854,'ИПУ и ОКПУ'!$A$1:$O$3258,14,0)="Нет показаний","Нет показаний",""),"")</f>
        <v/>
      </c>
      <c r="F3854">
        <f>IF(AND(C3854&gt;0),SUMIF('ИПУ и ОКПУ'!$A$2:$A$3258,A3854,'ИПУ и ОКПУ'!$O$2:$O$3258),"")</f>
        <v>250</v>
      </c>
      <c r="G3854">
        <f>VLOOKUP(A3854,'Лицевые счета'!$A$2:$K$4570,9,0)</f>
        <v>1</v>
      </c>
      <c r="H3854">
        <f>VLOOKUP(A3854,'Лицевые счета'!$A$2:$K$4570,10,0)</f>
        <v>118.7</v>
      </c>
      <c r="I3854" t="str">
        <f>VLOOKUP(A3854,'Лицевые счета'!$A$2:$K$4570,6,0)</f>
        <v>ФЛ</v>
      </c>
      <c r="J3854" t="str">
        <f>IF(AND(C3854=0,I3854="ФЛ"),G3854*H3854,"")</f>
        <v/>
      </c>
      <c r="K3854" t="str">
        <f>IF(AND(C3854&gt;0,E3854="Нет показаний",I3854="ФЛ"),G3854*H3854,"")</f>
        <v/>
      </c>
    </row>
    <row r="3855" spans="1:11" x14ac:dyDescent="0.25">
      <c r="A3855" s="7">
        <v>507666</v>
      </c>
      <c r="B3855" s="7">
        <f>VLOOKUP(A3855,'Лицевые счета'!$A$1:$K$4570,2,0)</f>
        <v>507664</v>
      </c>
      <c r="C3855">
        <f>COUNTIF('ИПУ и ОКПУ'!$A$2:$A$3258,A3855)</f>
        <v>1</v>
      </c>
      <c r="D3855" t="str">
        <f>IF(C3855&gt;0,VLOOKUP(A3855,'ИПУ и ОКПУ'!$A$1:$O$3258,9,0),"")</f>
        <v>Одноставочный</v>
      </c>
      <c r="E3855" t="str">
        <f>IF(C3855&gt;0,IF(VLOOKUP(A3855,'ИПУ и ОКПУ'!$A$1:$O$3258,14,0)="Нет показаний","Нет показаний",""),"")</f>
        <v/>
      </c>
      <c r="F3855">
        <f>IF(AND(C3855&gt;0),SUMIF('ИПУ и ОКПУ'!$A$2:$A$3258,A3855,'ИПУ и ОКПУ'!$O$2:$O$3258),"")</f>
        <v>181</v>
      </c>
      <c r="G3855">
        <f>VLOOKUP(A3855,'Лицевые счета'!$A$2:$K$4570,9,0)</f>
        <v>1</v>
      </c>
      <c r="H3855">
        <f>VLOOKUP(A3855,'Лицевые счета'!$A$2:$K$4570,10,0)</f>
        <v>167.6</v>
      </c>
      <c r="I3855" t="str">
        <f>VLOOKUP(A3855,'Лицевые счета'!$A$2:$K$4570,6,0)</f>
        <v>ФЛ</v>
      </c>
      <c r="J3855" t="str">
        <f>IF(AND(C3855=0,I3855="ФЛ"),G3855*H3855,"")</f>
        <v/>
      </c>
      <c r="K3855" t="str">
        <f>IF(AND(C3855&gt;0,E3855="Нет показаний",I3855="ФЛ"),G3855*H3855,"")</f>
        <v/>
      </c>
    </row>
    <row r="3856" spans="1:11" x14ac:dyDescent="0.25">
      <c r="A3856" s="7">
        <v>507668</v>
      </c>
      <c r="B3856" s="7">
        <f>VLOOKUP(A3856,'Лицевые счета'!$A$1:$K$4570,2,0)</f>
        <v>507664</v>
      </c>
      <c r="C3856">
        <f>COUNTIF('ИПУ и ОКПУ'!$A$2:$A$3258,A3856)</f>
        <v>1</v>
      </c>
      <c r="D3856" t="str">
        <f>IF(C3856&gt;0,VLOOKUP(A3856,'ИПУ и ОКПУ'!$A$1:$O$3258,9,0),"")</f>
        <v>Одноставочный</v>
      </c>
      <c r="E3856" t="str">
        <f>IF(C3856&gt;0,IF(VLOOKUP(A3856,'ИПУ и ОКПУ'!$A$1:$O$3258,14,0)="Нет показаний","Нет показаний",""),"")</f>
        <v/>
      </c>
      <c r="F3856">
        <f>IF(AND(C3856&gt;0),SUMIF('ИПУ и ОКПУ'!$A$2:$A$3258,A3856,'ИПУ и ОКПУ'!$O$2:$O$3258),"")</f>
        <v>0</v>
      </c>
      <c r="G3856">
        <f>VLOOKUP(A3856,'Лицевые счета'!$A$2:$K$4570,9,0)</f>
        <v>1</v>
      </c>
      <c r="H3856">
        <f>VLOOKUP(A3856,'Лицевые счета'!$A$2:$K$4570,10,0)</f>
        <v>167.6</v>
      </c>
      <c r="I3856" t="str">
        <f>VLOOKUP(A3856,'Лицевые счета'!$A$2:$K$4570,6,0)</f>
        <v>ФЛ</v>
      </c>
      <c r="J3856" t="str">
        <f>IF(AND(C3856=0,I3856="ФЛ"),G3856*H3856,"")</f>
        <v/>
      </c>
      <c r="K3856" t="str">
        <f>IF(AND(C3856&gt;0,E3856="Нет показаний",I3856="ФЛ"),G3856*H3856,"")</f>
        <v/>
      </c>
    </row>
    <row r="3857" spans="1:11" x14ac:dyDescent="0.25">
      <c r="A3857" s="7">
        <v>507672</v>
      </c>
      <c r="B3857" s="7">
        <f>VLOOKUP(A3857,'Лицевые счета'!$A$1:$K$4570,2,0)</f>
        <v>507664</v>
      </c>
      <c r="C3857">
        <f>COUNTIF('ИПУ и ОКПУ'!$A$2:$A$3258,A3857)</f>
        <v>1</v>
      </c>
      <c r="D3857" t="str">
        <f>IF(C3857&gt;0,VLOOKUP(A3857,'ИПУ и ОКПУ'!$A$1:$O$3258,9,0),"")</f>
        <v>Одноставочный</v>
      </c>
      <c r="E3857" t="str">
        <f>IF(C3857&gt;0,IF(VLOOKUP(A3857,'ИПУ и ОКПУ'!$A$1:$O$3258,14,0)="Нет показаний","Нет показаний",""),"")</f>
        <v/>
      </c>
      <c r="F3857">
        <f>IF(AND(C3857&gt;0),SUMIF('ИПУ и ОКПУ'!$A$2:$A$3258,A3857,'ИПУ и ОКПУ'!$O$2:$O$3258),"")</f>
        <v>238</v>
      </c>
      <c r="G3857">
        <f>VLOOKUP(A3857,'Лицевые счета'!$A$2:$K$4570,9,0)</f>
        <v>1</v>
      </c>
      <c r="H3857">
        <f>VLOOKUP(A3857,'Лицевые счета'!$A$2:$K$4570,10,0)</f>
        <v>167.6</v>
      </c>
      <c r="I3857" t="str">
        <f>VLOOKUP(A3857,'Лицевые счета'!$A$2:$K$4570,6,0)</f>
        <v>ФЛ</v>
      </c>
      <c r="J3857" t="str">
        <f>IF(AND(C3857=0,I3857="ФЛ"),G3857*H3857,"")</f>
        <v/>
      </c>
      <c r="K3857" t="str">
        <f>IF(AND(C3857&gt;0,E3857="Нет показаний",I3857="ФЛ"),G3857*H3857,"")</f>
        <v/>
      </c>
    </row>
    <row r="3858" spans="1:11" x14ac:dyDescent="0.25">
      <c r="A3858" s="7">
        <v>507680</v>
      </c>
      <c r="B3858" s="7">
        <f>VLOOKUP(A3858,'Лицевые счета'!$A$1:$K$4570,2,0)</f>
        <v>507664</v>
      </c>
      <c r="C3858">
        <f>COUNTIF('ИПУ и ОКПУ'!$A$2:$A$3258,A3858)</f>
        <v>1</v>
      </c>
      <c r="D3858" t="str">
        <f>IF(C3858&gt;0,VLOOKUP(A3858,'ИПУ и ОКПУ'!$A$1:$O$3258,9,0),"")</f>
        <v>Одноставочный</v>
      </c>
      <c r="E3858" t="str">
        <f>IF(C3858&gt;0,IF(VLOOKUP(A3858,'ИПУ и ОКПУ'!$A$1:$O$3258,14,0)="Нет показаний","Нет показаний",""),"")</f>
        <v/>
      </c>
      <c r="F3858">
        <f>IF(AND(C3858&gt;0),SUMIF('ИПУ и ОКПУ'!$A$2:$A$3258,A3858,'ИПУ и ОКПУ'!$O$2:$O$3258),"")</f>
        <v>169</v>
      </c>
      <c r="G3858">
        <f>VLOOKUP(A3858,'Лицевые счета'!$A$2:$K$4570,9,0)</f>
        <v>1</v>
      </c>
      <c r="H3858">
        <f>VLOOKUP(A3858,'Лицевые счета'!$A$2:$K$4570,10,0)</f>
        <v>167.6</v>
      </c>
      <c r="I3858" t="str">
        <f>VLOOKUP(A3858,'Лицевые счета'!$A$2:$K$4570,6,0)</f>
        <v>ФЛ</v>
      </c>
      <c r="J3858" t="str">
        <f>IF(AND(C3858=0,I3858="ФЛ"),G3858*H3858,"")</f>
        <v/>
      </c>
      <c r="K3858" t="str">
        <f>IF(AND(C3858&gt;0,E3858="Нет показаний",I3858="ФЛ"),G3858*H3858,"")</f>
        <v/>
      </c>
    </row>
    <row r="3859" spans="1:11" x14ac:dyDescent="0.25">
      <c r="A3859" s="7">
        <v>507682</v>
      </c>
      <c r="B3859" s="7">
        <f>VLOOKUP(A3859,'Лицевые счета'!$A$1:$K$4570,2,0)</f>
        <v>507664</v>
      </c>
      <c r="C3859">
        <f>COUNTIF('ИПУ и ОКПУ'!$A$2:$A$3258,A3859)</f>
        <v>1</v>
      </c>
      <c r="D3859" t="str">
        <f>IF(C3859&gt;0,VLOOKUP(A3859,'ИПУ и ОКПУ'!$A$1:$O$3258,9,0),"")</f>
        <v>Одноставочный</v>
      </c>
      <c r="E3859" t="str">
        <f>IF(C3859&gt;0,IF(VLOOKUP(A3859,'ИПУ и ОКПУ'!$A$1:$O$3258,14,0)="Нет показаний","Нет показаний",""),"")</f>
        <v/>
      </c>
      <c r="F3859">
        <f>IF(AND(C3859&gt;0),SUMIF('ИПУ и ОКПУ'!$A$2:$A$3258,A3859,'ИПУ и ОКПУ'!$O$2:$O$3258),"")</f>
        <v>346</v>
      </c>
      <c r="G3859">
        <f>VLOOKUP(A3859,'Лицевые счета'!$A$2:$K$4570,9,0)</f>
        <v>1</v>
      </c>
      <c r="H3859">
        <f>VLOOKUP(A3859,'Лицевые счета'!$A$2:$K$4570,10,0)</f>
        <v>142</v>
      </c>
      <c r="I3859" t="str">
        <f>VLOOKUP(A3859,'Лицевые счета'!$A$2:$K$4570,6,0)</f>
        <v>ФЛ</v>
      </c>
      <c r="J3859" t="str">
        <f>IF(AND(C3859=0,I3859="ФЛ"),G3859*H3859,"")</f>
        <v/>
      </c>
      <c r="K3859" t="str">
        <f>IF(AND(C3859&gt;0,E3859="Нет показаний",I3859="ФЛ"),G3859*H3859,"")</f>
        <v/>
      </c>
    </row>
    <row r="3860" spans="1:11" x14ac:dyDescent="0.25">
      <c r="A3860" s="7">
        <v>507684</v>
      </c>
      <c r="B3860" s="7">
        <f>VLOOKUP(A3860,'Лицевые счета'!$A$1:$K$4570,2,0)</f>
        <v>507664</v>
      </c>
      <c r="C3860">
        <f>COUNTIF('ИПУ и ОКПУ'!$A$2:$A$3258,A3860)</f>
        <v>1</v>
      </c>
      <c r="D3860" t="str">
        <f>IF(C3860&gt;0,VLOOKUP(A3860,'ИПУ и ОКПУ'!$A$1:$O$3258,9,0),"")</f>
        <v>Одноставочный</v>
      </c>
      <c r="E3860" t="str">
        <f>IF(C3860&gt;0,IF(VLOOKUP(A3860,'ИПУ и ОКПУ'!$A$1:$O$3258,14,0)="Нет показаний","Нет показаний",""),"")</f>
        <v/>
      </c>
      <c r="F3860">
        <f>IF(AND(C3860&gt;0),SUMIF('ИПУ и ОКПУ'!$A$2:$A$3258,A3860,'ИПУ и ОКПУ'!$O$2:$O$3258),"")</f>
        <v>138</v>
      </c>
      <c r="G3860">
        <f>VLOOKUP(A3860,'Лицевые счета'!$A$2:$K$4570,9,0)</f>
        <v>1</v>
      </c>
      <c r="H3860">
        <f>VLOOKUP(A3860,'Лицевые счета'!$A$2:$K$4570,10,0)</f>
        <v>183.2</v>
      </c>
      <c r="I3860" t="str">
        <f>VLOOKUP(A3860,'Лицевые счета'!$A$2:$K$4570,6,0)</f>
        <v>ФЛ</v>
      </c>
      <c r="J3860" t="str">
        <f>IF(AND(C3860=0,I3860="ФЛ"),G3860*H3860,"")</f>
        <v/>
      </c>
      <c r="K3860" t="str">
        <f>IF(AND(C3860&gt;0,E3860="Нет показаний",I3860="ФЛ"),G3860*H3860,"")</f>
        <v/>
      </c>
    </row>
    <row r="3861" spans="1:11" x14ac:dyDescent="0.25">
      <c r="A3861" s="7">
        <v>507686</v>
      </c>
      <c r="B3861" s="7">
        <f>VLOOKUP(A3861,'Лицевые счета'!$A$1:$K$4570,2,0)</f>
        <v>507664</v>
      </c>
      <c r="C3861">
        <f>COUNTIF('ИПУ и ОКПУ'!$A$2:$A$3258,A3861)</f>
        <v>1</v>
      </c>
      <c r="D3861" t="str">
        <f>IF(C3861&gt;0,VLOOKUP(A3861,'ИПУ и ОКПУ'!$A$1:$O$3258,9,0),"")</f>
        <v>Одноставочный</v>
      </c>
      <c r="E3861" t="str">
        <f>IF(C3861&gt;0,IF(VLOOKUP(A3861,'ИПУ и ОКПУ'!$A$1:$O$3258,14,0)="Нет показаний","Нет показаний",""),"")</f>
        <v/>
      </c>
      <c r="F3861">
        <f>IF(AND(C3861&gt;0),SUMIF('ИПУ и ОКПУ'!$A$2:$A$3258,A3861,'ИПУ и ОКПУ'!$O$2:$O$3258),"")</f>
        <v>100</v>
      </c>
      <c r="G3861">
        <f>VLOOKUP(A3861,'Лицевые счета'!$A$2:$K$4570,9,0)</f>
        <v>1</v>
      </c>
      <c r="H3861">
        <f>VLOOKUP(A3861,'Лицевые счета'!$A$2:$K$4570,10,0)</f>
        <v>167.6</v>
      </c>
      <c r="I3861" t="str">
        <f>VLOOKUP(A3861,'Лицевые счета'!$A$2:$K$4570,6,0)</f>
        <v>ФЛ</v>
      </c>
      <c r="J3861" t="str">
        <f>IF(AND(C3861=0,I3861="ФЛ"),G3861*H3861,"")</f>
        <v/>
      </c>
      <c r="K3861" t="str">
        <f>IF(AND(C3861&gt;0,E3861="Нет показаний",I3861="ФЛ"),G3861*H3861,"")</f>
        <v/>
      </c>
    </row>
    <row r="3862" spans="1:11" x14ac:dyDescent="0.25">
      <c r="A3862" s="7">
        <v>507688</v>
      </c>
      <c r="B3862" s="7">
        <f>VLOOKUP(A3862,'Лицевые счета'!$A$1:$K$4570,2,0)</f>
        <v>507664</v>
      </c>
      <c r="C3862">
        <f>COUNTIF('ИПУ и ОКПУ'!$A$2:$A$3258,A3862)</f>
        <v>1</v>
      </c>
      <c r="D3862" t="str">
        <f>IF(C3862&gt;0,VLOOKUP(A3862,'ИПУ и ОКПУ'!$A$1:$O$3258,9,0),"")</f>
        <v>Одноставочный</v>
      </c>
      <c r="E3862" t="str">
        <f>IF(C3862&gt;0,IF(VLOOKUP(A3862,'ИПУ и ОКПУ'!$A$1:$O$3258,14,0)="Нет показаний","Нет показаний",""),"")</f>
        <v>Нет показаний</v>
      </c>
      <c r="F3862">
        <f>IF(AND(C3862&gt;0),SUMIF('ИПУ и ОКПУ'!$A$2:$A$3258,A3862,'ИПУ и ОКПУ'!$O$2:$O$3258),"")</f>
        <v>0</v>
      </c>
      <c r="G3862">
        <f>VLOOKUP(A3862,'Лицевые счета'!$A$2:$K$4570,9,0)</f>
        <v>1</v>
      </c>
      <c r="H3862">
        <f>VLOOKUP(A3862,'Лицевые счета'!$A$2:$K$4570,10,0)</f>
        <v>167.6</v>
      </c>
      <c r="I3862" t="str">
        <f>VLOOKUP(A3862,'Лицевые счета'!$A$2:$K$4570,6,0)</f>
        <v>ФЛ</v>
      </c>
      <c r="J3862" t="str">
        <f>IF(AND(C3862=0,I3862="ФЛ"),G3862*H3862,"")</f>
        <v/>
      </c>
      <c r="K3862">
        <f>IF(AND(C3862&gt;0,E3862="Нет показаний",I3862="ФЛ"),G3862*H3862,"")</f>
        <v>167.6</v>
      </c>
    </row>
    <row r="3863" spans="1:11" x14ac:dyDescent="0.25">
      <c r="A3863" s="7">
        <v>507693</v>
      </c>
      <c r="B3863" s="7">
        <f>VLOOKUP(A3863,'Лицевые счета'!$A$1:$K$4570,2,0)</f>
        <v>507664</v>
      </c>
      <c r="C3863">
        <f>COUNTIF('ИПУ и ОКПУ'!$A$2:$A$3258,A3863)</f>
        <v>1</v>
      </c>
      <c r="D3863" t="str">
        <f>IF(C3863&gt;0,VLOOKUP(A3863,'ИПУ и ОКПУ'!$A$1:$O$3258,9,0),"")</f>
        <v>Одноставочный</v>
      </c>
      <c r="E3863" t="str">
        <f>IF(C3863&gt;0,IF(VLOOKUP(A3863,'ИПУ и ОКПУ'!$A$1:$O$3258,14,0)="Нет показаний","Нет показаний",""),"")</f>
        <v/>
      </c>
      <c r="F3863">
        <f>IF(AND(C3863&gt;0),SUMIF('ИПУ и ОКПУ'!$A$2:$A$3258,A3863,'ИПУ и ОКПУ'!$O$2:$O$3258),"")</f>
        <v>137</v>
      </c>
      <c r="G3863">
        <f>VLOOKUP(A3863,'Лицевые счета'!$A$2:$K$4570,9,0)</f>
        <v>1</v>
      </c>
      <c r="H3863">
        <f>VLOOKUP(A3863,'Лицевые счета'!$A$2:$K$4570,10,0)</f>
        <v>167.6</v>
      </c>
      <c r="I3863" t="str">
        <f>VLOOKUP(A3863,'Лицевые счета'!$A$2:$K$4570,6,0)</f>
        <v>ФЛ</v>
      </c>
      <c r="J3863" t="str">
        <f>IF(AND(C3863=0,I3863="ФЛ"),G3863*H3863,"")</f>
        <v/>
      </c>
      <c r="K3863" t="str">
        <f>IF(AND(C3863&gt;0,E3863="Нет показаний",I3863="ФЛ"),G3863*H3863,"")</f>
        <v/>
      </c>
    </row>
    <row r="3864" spans="1:11" x14ac:dyDescent="0.25">
      <c r="A3864" s="7">
        <v>507697</v>
      </c>
      <c r="B3864" s="7">
        <f>VLOOKUP(A3864,'Лицевые счета'!$A$1:$K$4570,2,0)</f>
        <v>507664</v>
      </c>
      <c r="C3864">
        <f>COUNTIF('ИПУ и ОКПУ'!$A$2:$A$3258,A3864)</f>
        <v>1</v>
      </c>
      <c r="D3864" t="str">
        <f>IF(C3864&gt;0,VLOOKUP(A3864,'ИПУ и ОКПУ'!$A$1:$O$3258,9,0),"")</f>
        <v>Одноставочный</v>
      </c>
      <c r="E3864" t="str">
        <f>IF(C3864&gt;0,IF(VLOOKUP(A3864,'ИПУ и ОКПУ'!$A$1:$O$3258,14,0)="Нет показаний","Нет показаний",""),"")</f>
        <v/>
      </c>
      <c r="F3864">
        <f>IF(AND(C3864&gt;0),SUMIF('ИПУ и ОКПУ'!$A$2:$A$3258,A3864,'ИПУ и ОКПУ'!$O$2:$O$3258),"")</f>
        <v>86</v>
      </c>
      <c r="G3864">
        <f>VLOOKUP(A3864,'Лицевые счета'!$A$2:$K$4570,9,0)</f>
        <v>1</v>
      </c>
      <c r="H3864">
        <f>VLOOKUP(A3864,'Лицевые счета'!$A$2:$K$4570,10,0)</f>
        <v>167.6</v>
      </c>
      <c r="I3864" t="str">
        <f>VLOOKUP(A3864,'Лицевые счета'!$A$2:$K$4570,6,0)</f>
        <v>ФЛ</v>
      </c>
      <c r="J3864" t="str">
        <f>IF(AND(C3864=0,I3864="ФЛ"),G3864*H3864,"")</f>
        <v/>
      </c>
      <c r="K3864" t="str">
        <f>IF(AND(C3864&gt;0,E3864="Нет показаний",I3864="ФЛ"),G3864*H3864,"")</f>
        <v/>
      </c>
    </row>
    <row r="3865" spans="1:11" x14ac:dyDescent="0.25">
      <c r="A3865" s="7">
        <v>507701</v>
      </c>
      <c r="B3865" s="7">
        <f>VLOOKUP(A3865,'Лицевые счета'!$A$1:$K$4570,2,0)</f>
        <v>507664</v>
      </c>
      <c r="C3865">
        <f>COUNTIF('ИПУ и ОКПУ'!$A$2:$A$3258,A3865)</f>
        <v>1</v>
      </c>
      <c r="D3865" t="str">
        <f>IF(C3865&gt;0,VLOOKUP(A3865,'ИПУ и ОКПУ'!$A$1:$O$3258,9,0),"")</f>
        <v>Одноставочный</v>
      </c>
      <c r="E3865" t="str">
        <f>IF(C3865&gt;0,IF(VLOOKUP(A3865,'ИПУ и ОКПУ'!$A$1:$O$3258,14,0)="Нет показаний","Нет показаний",""),"")</f>
        <v/>
      </c>
      <c r="F3865">
        <f>IF(AND(C3865&gt;0),SUMIF('ИПУ и ОКПУ'!$A$2:$A$3258,A3865,'ИПУ и ОКПУ'!$O$2:$O$3258),"")</f>
        <v>231</v>
      </c>
      <c r="G3865">
        <f>VLOOKUP(A3865,'Лицевые счета'!$A$2:$K$4570,9,0)</f>
        <v>1</v>
      </c>
      <c r="H3865">
        <f>VLOOKUP(A3865,'Лицевые счета'!$A$2:$K$4570,10,0)</f>
        <v>167.6</v>
      </c>
      <c r="I3865" t="str">
        <f>VLOOKUP(A3865,'Лицевые счета'!$A$2:$K$4570,6,0)</f>
        <v>ФЛ</v>
      </c>
      <c r="J3865" t="str">
        <f>IF(AND(C3865=0,I3865="ФЛ"),G3865*H3865,"")</f>
        <v/>
      </c>
      <c r="K3865" t="str">
        <f>IF(AND(C3865&gt;0,E3865="Нет показаний",I3865="ФЛ"),G3865*H3865,"")</f>
        <v/>
      </c>
    </row>
    <row r="3866" spans="1:11" x14ac:dyDescent="0.25">
      <c r="A3866" s="7">
        <v>507703</v>
      </c>
      <c r="B3866" s="7">
        <f>VLOOKUP(A3866,'Лицевые счета'!$A$1:$K$4570,2,0)</f>
        <v>507664</v>
      </c>
      <c r="C3866">
        <f>COUNTIF('ИПУ и ОКПУ'!$A$2:$A$3258,A3866)</f>
        <v>1</v>
      </c>
      <c r="D3866" t="str">
        <f>IF(C3866&gt;0,VLOOKUP(A3866,'ИПУ и ОКПУ'!$A$1:$O$3258,9,0),"")</f>
        <v>Одноставочный</v>
      </c>
      <c r="E3866" t="str">
        <f>IF(C3866&gt;0,IF(VLOOKUP(A3866,'ИПУ и ОКПУ'!$A$1:$O$3258,14,0)="Нет показаний","Нет показаний",""),"")</f>
        <v>Нет показаний</v>
      </c>
      <c r="F3866">
        <f>IF(AND(C3866&gt;0),SUMIF('ИПУ и ОКПУ'!$A$2:$A$3258,A3866,'ИПУ и ОКПУ'!$O$2:$O$3258),"")</f>
        <v>0</v>
      </c>
      <c r="G3866">
        <f>VLOOKUP(A3866,'Лицевые счета'!$A$2:$K$4570,9,0)</f>
        <v>1</v>
      </c>
      <c r="H3866">
        <f>VLOOKUP(A3866,'Лицевые счета'!$A$2:$K$4570,10,0)</f>
        <v>167.6</v>
      </c>
      <c r="I3866" t="str">
        <f>VLOOKUP(A3866,'Лицевые счета'!$A$2:$K$4570,6,0)</f>
        <v>ФЛ</v>
      </c>
      <c r="J3866" t="str">
        <f>IF(AND(C3866=0,I3866="ФЛ"),G3866*H3866,"")</f>
        <v/>
      </c>
      <c r="K3866">
        <f>IF(AND(C3866&gt;0,E3866="Нет показаний",I3866="ФЛ"),G3866*H3866,"")</f>
        <v>167.6</v>
      </c>
    </row>
    <row r="3867" spans="1:11" x14ac:dyDescent="0.25">
      <c r="A3867" s="7">
        <v>507711</v>
      </c>
      <c r="B3867" s="7">
        <f>VLOOKUP(A3867,'Лицевые счета'!$A$1:$K$4570,2,0)</f>
        <v>507664</v>
      </c>
      <c r="C3867">
        <f>COUNTIF('ИПУ и ОКПУ'!$A$2:$A$3258,A3867)</f>
        <v>1</v>
      </c>
      <c r="D3867" t="str">
        <f>IF(C3867&gt;0,VLOOKUP(A3867,'ИПУ и ОКПУ'!$A$1:$O$3258,9,0),"")</f>
        <v>Одноставочный</v>
      </c>
      <c r="E3867" t="str">
        <f>IF(C3867&gt;0,IF(VLOOKUP(A3867,'ИПУ и ОКПУ'!$A$1:$O$3258,14,0)="Нет показаний","Нет показаний",""),"")</f>
        <v>Нет показаний</v>
      </c>
      <c r="F3867">
        <f>IF(AND(C3867&gt;0),SUMIF('ИПУ и ОКПУ'!$A$2:$A$3258,A3867,'ИПУ и ОКПУ'!$O$2:$O$3258),"")</f>
        <v>0</v>
      </c>
      <c r="G3867">
        <f>VLOOKUP(A3867,'Лицевые счета'!$A$2:$K$4570,9,0)</f>
        <v>1</v>
      </c>
      <c r="H3867">
        <f>VLOOKUP(A3867,'Лицевые счета'!$A$2:$K$4570,10,0)</f>
        <v>167.6</v>
      </c>
      <c r="I3867" t="str">
        <f>VLOOKUP(A3867,'Лицевые счета'!$A$2:$K$4570,6,0)</f>
        <v>ФЛ</v>
      </c>
      <c r="J3867" t="str">
        <f>IF(AND(C3867=0,I3867="ФЛ"),G3867*H3867,"")</f>
        <v/>
      </c>
      <c r="K3867">
        <f>IF(AND(C3867&gt;0,E3867="Нет показаний",I3867="ФЛ"),G3867*H3867,"")</f>
        <v>167.6</v>
      </c>
    </row>
    <row r="3868" spans="1:11" x14ac:dyDescent="0.25">
      <c r="A3868" s="7">
        <v>510383</v>
      </c>
      <c r="B3868" s="7">
        <f>VLOOKUP(A3868,'Лицевые счета'!$A$1:$K$4570,2,0)</f>
        <v>510381</v>
      </c>
      <c r="C3868">
        <f>COUNTIF('ИПУ и ОКПУ'!$A$2:$A$3258,A3868)</f>
        <v>0</v>
      </c>
      <c r="D3868" t="str">
        <f>IF(C3868&gt;0,VLOOKUP(A3868,'ИПУ и ОКПУ'!$A$1:$O$3258,9,0),"")</f>
        <v/>
      </c>
      <c r="E3868" t="str">
        <f>IF(C3868&gt;0,IF(VLOOKUP(A3868,'ИПУ и ОКПУ'!$A$1:$O$3258,14,0)="Нет показаний","Нет показаний",""),"")</f>
        <v/>
      </c>
      <c r="F3868" t="str">
        <f>IF(AND(C3868&gt;0),SUMIF('ИПУ и ОКПУ'!$A$2:$A$3258,A3868,'ИПУ и ОКПУ'!$O$2:$O$3258),"")</f>
        <v/>
      </c>
      <c r="G3868">
        <f>VLOOKUP(A3868,'Лицевые счета'!$A$2:$K$4570,9,0)</f>
        <v>1</v>
      </c>
      <c r="H3868">
        <f>VLOOKUP(A3868,'Лицевые счета'!$A$2:$K$4570,10,0)</f>
        <v>167.6</v>
      </c>
      <c r="I3868" t="str">
        <f>VLOOKUP(A3868,'Лицевые счета'!$A$2:$K$4570,6,0)</f>
        <v>ФЛ</v>
      </c>
      <c r="J3868">
        <f>IF(AND(C3868=0,I3868="ФЛ"),G3868*H3868,"")</f>
        <v>167.6</v>
      </c>
      <c r="K3868" t="str">
        <f>IF(AND(C3868&gt;0,E3868="Нет показаний",I3868="ФЛ"),G3868*H3868,"")</f>
        <v/>
      </c>
    </row>
    <row r="3869" spans="1:11" x14ac:dyDescent="0.25">
      <c r="A3869" s="7">
        <v>510385</v>
      </c>
      <c r="B3869" s="7">
        <f>VLOOKUP(A3869,'Лицевые счета'!$A$1:$K$4570,2,0)</f>
        <v>510381</v>
      </c>
      <c r="C3869">
        <f>COUNTIF('ИПУ и ОКПУ'!$A$2:$A$3258,A3869)</f>
        <v>1</v>
      </c>
      <c r="D3869" t="str">
        <f>IF(C3869&gt;0,VLOOKUP(A3869,'ИПУ и ОКПУ'!$A$1:$O$3258,9,0),"")</f>
        <v>Одноставочный</v>
      </c>
      <c r="E3869" t="str">
        <f>IF(C3869&gt;0,IF(VLOOKUP(A3869,'ИПУ и ОКПУ'!$A$1:$O$3258,14,0)="Нет показаний","Нет показаний",""),"")</f>
        <v/>
      </c>
      <c r="F3869">
        <f>IF(AND(C3869&gt;0),SUMIF('ИПУ и ОКПУ'!$A$2:$A$3258,A3869,'ИПУ и ОКПУ'!$O$2:$O$3258),"")</f>
        <v>401</v>
      </c>
      <c r="G3869">
        <f>VLOOKUP(A3869,'Лицевые счета'!$A$2:$K$4570,9,0)</f>
        <v>1</v>
      </c>
      <c r="H3869">
        <f>VLOOKUP(A3869,'Лицевые счета'!$A$2:$K$4570,10,0)</f>
        <v>167.6</v>
      </c>
      <c r="I3869" t="str">
        <f>VLOOKUP(A3869,'Лицевые счета'!$A$2:$K$4570,6,0)</f>
        <v>ФЛ</v>
      </c>
      <c r="J3869" t="str">
        <f>IF(AND(C3869=0,I3869="ФЛ"),G3869*H3869,"")</f>
        <v/>
      </c>
      <c r="K3869" t="str">
        <f>IF(AND(C3869&gt;0,E3869="Нет показаний",I3869="ФЛ"),G3869*H3869,"")</f>
        <v/>
      </c>
    </row>
    <row r="3870" spans="1:11" x14ac:dyDescent="0.25">
      <c r="A3870" s="7">
        <v>510387</v>
      </c>
      <c r="B3870" s="7">
        <f>VLOOKUP(A3870,'Лицевые счета'!$A$1:$K$4570,2,0)</f>
        <v>510381</v>
      </c>
      <c r="C3870">
        <f>COUNTIF('ИПУ и ОКПУ'!$A$2:$A$3258,A3870)</f>
        <v>1</v>
      </c>
      <c r="D3870" t="str">
        <f>IF(C3870&gt;0,VLOOKUP(A3870,'ИПУ и ОКПУ'!$A$1:$O$3258,9,0),"")</f>
        <v>Одноставочный</v>
      </c>
      <c r="E3870" t="str">
        <f>IF(C3870&gt;0,IF(VLOOKUP(A3870,'ИПУ и ОКПУ'!$A$1:$O$3258,14,0)="Нет показаний","Нет показаний",""),"")</f>
        <v/>
      </c>
      <c r="F3870">
        <f>IF(AND(C3870&gt;0),SUMIF('ИПУ и ОКПУ'!$A$2:$A$3258,A3870,'ИПУ и ОКПУ'!$O$2:$O$3258),"")</f>
        <v>-360.49</v>
      </c>
      <c r="G3870">
        <f>VLOOKUP(A3870,'Лицевые счета'!$A$2:$K$4570,9,0)</f>
        <v>1</v>
      </c>
      <c r="H3870">
        <f>VLOOKUP(A3870,'Лицевые счета'!$A$2:$K$4570,10,0)</f>
        <v>183.2</v>
      </c>
      <c r="I3870" t="str">
        <f>VLOOKUP(A3870,'Лицевые счета'!$A$2:$K$4570,6,0)</f>
        <v>ФЛ</v>
      </c>
      <c r="J3870" t="str">
        <f>IF(AND(C3870=0,I3870="ФЛ"),G3870*H3870,"")</f>
        <v/>
      </c>
      <c r="K3870" t="str">
        <f>IF(AND(C3870&gt;0,E3870="Нет показаний",I3870="ФЛ"),G3870*H3870,"")</f>
        <v/>
      </c>
    </row>
    <row r="3871" spans="1:11" x14ac:dyDescent="0.25">
      <c r="A3871" s="7">
        <v>510393</v>
      </c>
      <c r="B3871" s="7">
        <f>VLOOKUP(A3871,'Лицевые счета'!$A$1:$K$4570,2,0)</f>
        <v>510381</v>
      </c>
      <c r="C3871">
        <f>COUNTIF('ИПУ и ОКПУ'!$A$2:$A$3258,A3871)</f>
        <v>1</v>
      </c>
      <c r="D3871" t="str">
        <f>IF(C3871&gt;0,VLOOKUP(A3871,'ИПУ и ОКПУ'!$A$1:$O$3258,9,0),"")</f>
        <v>Одноставочный</v>
      </c>
      <c r="E3871" t="str">
        <f>IF(C3871&gt;0,IF(VLOOKUP(A3871,'ИПУ и ОКПУ'!$A$1:$O$3258,14,0)="Нет показаний","Нет показаний",""),"")</f>
        <v>Нет показаний</v>
      </c>
      <c r="F3871">
        <f>IF(AND(C3871&gt;0),SUMIF('ИПУ и ОКПУ'!$A$2:$A$3258,A3871,'ИПУ и ОКПУ'!$O$2:$O$3258),"")</f>
        <v>0</v>
      </c>
      <c r="G3871">
        <f>VLOOKUP(A3871,'Лицевые счета'!$A$2:$K$4570,9,0)</f>
        <v>1</v>
      </c>
      <c r="H3871">
        <f>VLOOKUP(A3871,'Лицевые счета'!$A$2:$K$4570,10,0)</f>
        <v>167.6</v>
      </c>
      <c r="I3871" t="str">
        <f>VLOOKUP(A3871,'Лицевые счета'!$A$2:$K$4570,6,0)</f>
        <v>ФЛ</v>
      </c>
      <c r="J3871" t="str">
        <f>IF(AND(C3871=0,I3871="ФЛ"),G3871*H3871,"")</f>
        <v/>
      </c>
      <c r="K3871">
        <f>IF(AND(C3871&gt;0,E3871="Нет показаний",I3871="ФЛ"),G3871*H3871,"")</f>
        <v>167.6</v>
      </c>
    </row>
    <row r="3872" spans="1:11" x14ac:dyDescent="0.25">
      <c r="A3872" s="7">
        <v>510395</v>
      </c>
      <c r="B3872" s="7">
        <f>VLOOKUP(A3872,'Лицевые счета'!$A$1:$K$4570,2,0)</f>
        <v>510381</v>
      </c>
      <c r="C3872">
        <f>COUNTIF('ИПУ и ОКПУ'!$A$2:$A$3258,A3872)</f>
        <v>1</v>
      </c>
      <c r="D3872" t="str">
        <f>IF(C3872&gt;0,VLOOKUP(A3872,'ИПУ и ОКПУ'!$A$1:$O$3258,9,0),"")</f>
        <v>Одноставочный</v>
      </c>
      <c r="E3872" t="str">
        <f>IF(C3872&gt;0,IF(VLOOKUP(A3872,'ИПУ и ОКПУ'!$A$1:$O$3258,14,0)="Нет показаний","Нет показаний",""),"")</f>
        <v/>
      </c>
      <c r="F3872">
        <f>IF(AND(C3872&gt;0),SUMIF('ИПУ и ОКПУ'!$A$2:$A$3258,A3872,'ИПУ и ОКПУ'!$O$2:$O$3258),"")</f>
        <v>521</v>
      </c>
      <c r="G3872">
        <f>VLOOKUP(A3872,'Лицевые счета'!$A$2:$K$4570,9,0)</f>
        <v>1</v>
      </c>
      <c r="H3872">
        <f>VLOOKUP(A3872,'Лицевые счета'!$A$2:$K$4570,10,0)</f>
        <v>167.6</v>
      </c>
      <c r="I3872" t="str">
        <f>VLOOKUP(A3872,'Лицевые счета'!$A$2:$K$4570,6,0)</f>
        <v>ФЛ</v>
      </c>
      <c r="J3872" t="str">
        <f>IF(AND(C3872=0,I3872="ФЛ"),G3872*H3872,"")</f>
        <v/>
      </c>
      <c r="K3872" t="str">
        <f>IF(AND(C3872&gt;0,E3872="Нет показаний",I3872="ФЛ"),G3872*H3872,"")</f>
        <v/>
      </c>
    </row>
    <row r="3873" spans="1:11" x14ac:dyDescent="0.25">
      <c r="A3873" s="7">
        <v>510397</v>
      </c>
      <c r="B3873" s="7">
        <f>VLOOKUP(A3873,'Лицевые счета'!$A$1:$K$4570,2,0)</f>
        <v>510381</v>
      </c>
      <c r="C3873">
        <f>COUNTIF('ИПУ и ОКПУ'!$A$2:$A$3258,A3873)</f>
        <v>1</v>
      </c>
      <c r="D3873" t="str">
        <f>IF(C3873&gt;0,VLOOKUP(A3873,'ИПУ и ОКПУ'!$A$1:$O$3258,9,0),"")</f>
        <v>Одноставочный</v>
      </c>
      <c r="E3873" t="str">
        <f>IF(C3873&gt;0,IF(VLOOKUP(A3873,'ИПУ и ОКПУ'!$A$1:$O$3258,14,0)="Нет показаний","Нет показаний",""),"")</f>
        <v/>
      </c>
      <c r="F3873">
        <f>IF(AND(C3873&gt;0),SUMIF('ИПУ и ОКПУ'!$A$2:$A$3258,A3873,'ИПУ и ОКПУ'!$O$2:$O$3258),"")</f>
        <v>550</v>
      </c>
      <c r="G3873">
        <f>VLOOKUP(A3873,'Лицевые счета'!$A$2:$K$4570,9,0)</f>
        <v>1</v>
      </c>
      <c r="H3873">
        <f>VLOOKUP(A3873,'Лицевые счета'!$A$2:$K$4570,10,0)</f>
        <v>183.2</v>
      </c>
      <c r="I3873" t="str">
        <f>VLOOKUP(A3873,'Лицевые счета'!$A$2:$K$4570,6,0)</f>
        <v>ФЛ</v>
      </c>
      <c r="J3873" t="str">
        <f>IF(AND(C3873=0,I3873="ФЛ"),G3873*H3873,"")</f>
        <v/>
      </c>
      <c r="K3873" t="str">
        <f>IF(AND(C3873&gt;0,E3873="Нет показаний",I3873="ФЛ"),G3873*H3873,"")</f>
        <v/>
      </c>
    </row>
    <row r="3874" spans="1:11" x14ac:dyDescent="0.25">
      <c r="A3874" s="7">
        <v>510399</v>
      </c>
      <c r="B3874" s="7">
        <f>VLOOKUP(A3874,'Лицевые счета'!$A$1:$K$4570,2,0)</f>
        <v>510381</v>
      </c>
      <c r="C3874">
        <f>COUNTIF('ИПУ и ОКПУ'!$A$2:$A$3258,A3874)</f>
        <v>1</v>
      </c>
      <c r="D3874" t="str">
        <f>IF(C3874&gt;0,VLOOKUP(A3874,'ИПУ и ОКПУ'!$A$1:$O$3258,9,0),"")</f>
        <v>Одноставочный</v>
      </c>
      <c r="E3874" t="str">
        <f>IF(C3874&gt;0,IF(VLOOKUP(A3874,'ИПУ и ОКПУ'!$A$1:$O$3258,14,0)="Нет показаний","Нет показаний",""),"")</f>
        <v/>
      </c>
      <c r="F3874">
        <f>IF(AND(C3874&gt;0),SUMIF('ИПУ и ОКПУ'!$A$2:$A$3258,A3874,'ИПУ и ОКПУ'!$O$2:$O$3258),"")</f>
        <v>50</v>
      </c>
      <c r="G3874">
        <f>VLOOKUP(A3874,'Лицевые счета'!$A$2:$K$4570,9,0)</f>
        <v>1</v>
      </c>
      <c r="H3874">
        <f>VLOOKUP(A3874,'Лицевые счета'!$A$2:$K$4570,10,0)</f>
        <v>167.6</v>
      </c>
      <c r="I3874" t="str">
        <f>VLOOKUP(A3874,'Лицевые счета'!$A$2:$K$4570,6,0)</f>
        <v>ФЛ</v>
      </c>
      <c r="J3874" t="str">
        <f>IF(AND(C3874=0,I3874="ФЛ"),G3874*H3874,"")</f>
        <v/>
      </c>
      <c r="K3874" t="str">
        <f>IF(AND(C3874&gt;0,E3874="Нет показаний",I3874="ФЛ"),G3874*H3874,"")</f>
        <v/>
      </c>
    </row>
    <row r="3875" spans="1:11" x14ac:dyDescent="0.25">
      <c r="A3875" s="7">
        <v>510401</v>
      </c>
      <c r="B3875" s="7">
        <f>VLOOKUP(A3875,'Лицевые счета'!$A$1:$K$4570,2,0)</f>
        <v>510381</v>
      </c>
      <c r="C3875">
        <f>COUNTIF('ИПУ и ОКПУ'!$A$2:$A$3258,A3875)</f>
        <v>1</v>
      </c>
      <c r="D3875" t="str">
        <f>IF(C3875&gt;0,VLOOKUP(A3875,'ИПУ и ОКПУ'!$A$1:$O$3258,9,0),"")</f>
        <v>Одноставочный</v>
      </c>
      <c r="E3875" t="str">
        <f>IF(C3875&gt;0,IF(VLOOKUP(A3875,'ИПУ и ОКПУ'!$A$1:$O$3258,14,0)="Нет показаний","Нет показаний",""),"")</f>
        <v/>
      </c>
      <c r="F3875">
        <f>IF(AND(C3875&gt;0),SUMIF('ИПУ и ОКПУ'!$A$2:$A$3258,A3875,'ИПУ и ОКПУ'!$O$2:$O$3258),"")</f>
        <v>250</v>
      </c>
      <c r="G3875">
        <f>VLOOKUP(A3875,'Лицевые счета'!$A$2:$K$4570,9,0)</f>
        <v>1</v>
      </c>
      <c r="H3875">
        <f>VLOOKUP(A3875,'Лицевые счета'!$A$2:$K$4570,10,0)</f>
        <v>167.6</v>
      </c>
      <c r="I3875" t="str">
        <f>VLOOKUP(A3875,'Лицевые счета'!$A$2:$K$4570,6,0)</f>
        <v>ФЛ</v>
      </c>
      <c r="J3875" t="str">
        <f>IF(AND(C3875=0,I3875="ФЛ"),G3875*H3875,"")</f>
        <v/>
      </c>
      <c r="K3875" t="str">
        <f>IF(AND(C3875&gt;0,E3875="Нет показаний",I3875="ФЛ"),G3875*H3875,"")</f>
        <v/>
      </c>
    </row>
    <row r="3876" spans="1:11" x14ac:dyDescent="0.25">
      <c r="A3876" s="7">
        <v>510405</v>
      </c>
      <c r="B3876" s="7">
        <f>VLOOKUP(A3876,'Лицевые счета'!$A$1:$K$4570,2,0)</f>
        <v>510381</v>
      </c>
      <c r="C3876">
        <f>COUNTIF('ИПУ и ОКПУ'!$A$2:$A$3258,A3876)</f>
        <v>1</v>
      </c>
      <c r="D3876" t="str">
        <f>IF(C3876&gt;0,VLOOKUP(A3876,'ИПУ и ОКПУ'!$A$1:$O$3258,9,0),"")</f>
        <v>Одноставочный</v>
      </c>
      <c r="E3876" t="str">
        <f>IF(C3876&gt;0,IF(VLOOKUP(A3876,'ИПУ и ОКПУ'!$A$1:$O$3258,14,0)="Нет показаний","Нет показаний",""),"")</f>
        <v/>
      </c>
      <c r="F3876">
        <f>IF(AND(C3876&gt;0),SUMIF('ИПУ и ОКПУ'!$A$2:$A$3258,A3876,'ИПУ и ОКПУ'!$O$2:$O$3258),"")</f>
        <v>227</v>
      </c>
      <c r="G3876">
        <f>VLOOKUP(A3876,'Лицевые счета'!$A$2:$K$4570,9,0)</f>
        <v>1</v>
      </c>
      <c r="H3876">
        <f>VLOOKUP(A3876,'Лицевые счета'!$A$2:$K$4570,10,0)</f>
        <v>167.6</v>
      </c>
      <c r="I3876" t="str">
        <f>VLOOKUP(A3876,'Лицевые счета'!$A$2:$K$4570,6,0)</f>
        <v>ФЛ</v>
      </c>
      <c r="J3876" t="str">
        <f>IF(AND(C3876=0,I3876="ФЛ"),G3876*H3876,"")</f>
        <v/>
      </c>
      <c r="K3876" t="str">
        <f>IF(AND(C3876&gt;0,E3876="Нет показаний",I3876="ФЛ"),G3876*H3876,"")</f>
        <v/>
      </c>
    </row>
    <row r="3877" spans="1:11" x14ac:dyDescent="0.25">
      <c r="A3877" s="7">
        <v>511717</v>
      </c>
      <c r="B3877" s="7">
        <f>VLOOKUP(A3877,'Лицевые счета'!$A$1:$K$4570,2,0)</f>
        <v>511708</v>
      </c>
      <c r="C3877">
        <f>COUNTIF('ИПУ и ОКПУ'!$A$2:$A$3258,A3877)</f>
        <v>1</v>
      </c>
      <c r="D3877" t="str">
        <f>IF(C3877&gt;0,VLOOKUP(A3877,'ИПУ и ОКПУ'!$A$1:$O$3258,9,0),"")</f>
        <v>Одноставочный</v>
      </c>
      <c r="E3877" t="str">
        <f>IF(C3877&gt;0,IF(VLOOKUP(A3877,'ИПУ и ОКПУ'!$A$1:$O$3258,14,0)="Нет показаний","Нет показаний",""),"")</f>
        <v/>
      </c>
      <c r="F3877">
        <f>IF(AND(C3877&gt;0),SUMIF('ИПУ и ОКПУ'!$A$2:$A$3258,A3877,'ИПУ и ОКПУ'!$O$2:$O$3258),"")</f>
        <v>52</v>
      </c>
      <c r="G3877">
        <f>VLOOKUP(A3877,'Лицевые счета'!$A$2:$K$4570,9,0)</f>
        <v>1</v>
      </c>
      <c r="H3877">
        <f>VLOOKUP(A3877,'Лицевые счета'!$A$2:$K$4570,10,0)</f>
        <v>92</v>
      </c>
      <c r="I3877" t="str">
        <f>VLOOKUP(A3877,'Лицевые счета'!$A$2:$K$4570,6,0)</f>
        <v>ФЛ</v>
      </c>
      <c r="J3877" t="str">
        <f>IF(AND(C3877=0,I3877="ФЛ"),G3877*H3877,"")</f>
        <v/>
      </c>
      <c r="K3877" t="str">
        <f>IF(AND(C3877&gt;0,E3877="Нет показаний",I3877="ФЛ"),G3877*H3877,"")</f>
        <v/>
      </c>
    </row>
    <row r="3878" spans="1:11" x14ac:dyDescent="0.25">
      <c r="A3878" s="7">
        <v>511723</v>
      </c>
      <c r="B3878" s="7">
        <f>VLOOKUP(A3878,'Лицевые счета'!$A$1:$K$4570,2,0)</f>
        <v>511708</v>
      </c>
      <c r="C3878">
        <f>COUNTIF('ИПУ и ОКПУ'!$A$2:$A$3258,A3878)</f>
        <v>1</v>
      </c>
      <c r="D3878" t="str">
        <f>IF(C3878&gt;0,VLOOKUP(A3878,'ИПУ и ОКПУ'!$A$1:$O$3258,9,0),"")</f>
        <v>Одноставочный</v>
      </c>
      <c r="E3878" t="str">
        <f>IF(C3878&gt;0,IF(VLOOKUP(A3878,'ИПУ и ОКПУ'!$A$1:$O$3258,14,0)="Нет показаний","Нет показаний",""),"")</f>
        <v/>
      </c>
      <c r="F3878">
        <f>IF(AND(C3878&gt;0),SUMIF('ИПУ и ОКПУ'!$A$2:$A$3258,A3878,'ИПУ и ОКПУ'!$O$2:$O$3258),"")</f>
        <v>70</v>
      </c>
      <c r="G3878">
        <f>VLOOKUP(A3878,'Лицевые счета'!$A$2:$K$4570,9,0)</f>
        <v>1</v>
      </c>
      <c r="H3878">
        <f>VLOOKUP(A3878,'Лицевые счета'!$A$2:$K$4570,10,0)</f>
        <v>118.7</v>
      </c>
      <c r="I3878" t="str">
        <f>VLOOKUP(A3878,'Лицевые счета'!$A$2:$K$4570,6,0)</f>
        <v>ФЛ</v>
      </c>
      <c r="J3878" t="str">
        <f>IF(AND(C3878=0,I3878="ФЛ"),G3878*H3878,"")</f>
        <v/>
      </c>
      <c r="K3878" t="str">
        <f>IF(AND(C3878&gt;0,E3878="Нет показаний",I3878="ФЛ"),G3878*H3878,"")</f>
        <v/>
      </c>
    </row>
    <row r="3879" spans="1:11" x14ac:dyDescent="0.25">
      <c r="A3879" s="7">
        <v>511725</v>
      </c>
      <c r="B3879" s="7">
        <f>VLOOKUP(A3879,'Лицевые счета'!$A$1:$K$4570,2,0)</f>
        <v>511708</v>
      </c>
      <c r="C3879">
        <f>COUNTIF('ИПУ и ОКПУ'!$A$2:$A$3258,A3879)</f>
        <v>1</v>
      </c>
      <c r="D3879" t="str">
        <f>IF(C3879&gt;0,VLOOKUP(A3879,'ИПУ и ОКПУ'!$A$1:$O$3258,9,0),"")</f>
        <v>Одноставочный</v>
      </c>
      <c r="E3879" t="str">
        <f>IF(C3879&gt;0,IF(VLOOKUP(A3879,'ИПУ и ОКПУ'!$A$1:$O$3258,14,0)="Нет показаний","Нет показаний",""),"")</f>
        <v/>
      </c>
      <c r="F3879">
        <f>IF(AND(C3879&gt;0),SUMIF('ИПУ и ОКПУ'!$A$2:$A$3258,A3879,'ИПУ и ОКПУ'!$O$2:$O$3258),"")</f>
        <v>70</v>
      </c>
      <c r="G3879">
        <f>VLOOKUP(A3879,'Лицевые счета'!$A$2:$K$4570,9,0)</f>
        <v>1</v>
      </c>
      <c r="H3879">
        <f>VLOOKUP(A3879,'Лицевые счета'!$A$2:$K$4570,10,0)</f>
        <v>118.7</v>
      </c>
      <c r="I3879" t="str">
        <f>VLOOKUP(A3879,'Лицевые счета'!$A$2:$K$4570,6,0)</f>
        <v>ФЛ</v>
      </c>
      <c r="J3879" t="str">
        <f>IF(AND(C3879=0,I3879="ФЛ"),G3879*H3879,"")</f>
        <v/>
      </c>
      <c r="K3879" t="str">
        <f>IF(AND(C3879&gt;0,E3879="Нет показаний",I3879="ФЛ"),G3879*H3879,"")</f>
        <v/>
      </c>
    </row>
    <row r="3880" spans="1:11" x14ac:dyDescent="0.25">
      <c r="A3880" s="7">
        <v>513256</v>
      </c>
      <c r="B3880" s="7">
        <f>VLOOKUP(A3880,'Лицевые счета'!$A$1:$K$4570,2,0)</f>
        <v>513252</v>
      </c>
      <c r="C3880">
        <f>COUNTIF('ИПУ и ОКПУ'!$A$2:$A$3258,A3880)</f>
        <v>1</v>
      </c>
      <c r="D3880" t="str">
        <f>IF(C3880&gt;0,VLOOKUP(A3880,'ИПУ и ОКПУ'!$A$1:$O$3258,9,0),"")</f>
        <v>Одноставочный</v>
      </c>
      <c r="E3880" t="str">
        <f>IF(C3880&gt;0,IF(VLOOKUP(A3880,'ИПУ и ОКПУ'!$A$1:$O$3258,14,0)="Нет показаний","Нет показаний",""),"")</f>
        <v/>
      </c>
      <c r="F3880">
        <f>IF(AND(C3880&gt;0),SUMIF('ИПУ и ОКПУ'!$A$2:$A$3258,A3880,'ИПУ и ОКПУ'!$O$2:$O$3258),"")</f>
        <v>0</v>
      </c>
      <c r="G3880">
        <f>VLOOKUP(A3880,'Лицевые счета'!$A$2:$K$4570,9,0)</f>
        <v>1</v>
      </c>
      <c r="H3880">
        <f>VLOOKUP(A3880,'Лицевые счета'!$A$2:$K$4570,10,0)</f>
        <v>118.7</v>
      </c>
      <c r="I3880" t="str">
        <f>VLOOKUP(A3880,'Лицевые счета'!$A$2:$K$4570,6,0)</f>
        <v>ФЛ</v>
      </c>
      <c r="J3880" t="str">
        <f>IF(AND(C3880=0,I3880="ФЛ"),G3880*H3880,"")</f>
        <v/>
      </c>
      <c r="K3880" t="str">
        <f>IF(AND(C3880&gt;0,E3880="Нет показаний",I3880="ФЛ"),G3880*H3880,"")</f>
        <v/>
      </c>
    </row>
    <row r="3881" spans="1:11" x14ac:dyDescent="0.25">
      <c r="A3881" s="7">
        <v>513258</v>
      </c>
      <c r="B3881" s="7">
        <f>VLOOKUP(A3881,'Лицевые счета'!$A$1:$K$4570,2,0)</f>
        <v>513252</v>
      </c>
      <c r="C3881">
        <f>COUNTIF('ИПУ и ОКПУ'!$A$2:$A$3258,A3881)</f>
        <v>1</v>
      </c>
      <c r="D3881" t="str">
        <f>IF(C3881&gt;0,VLOOKUP(A3881,'ИПУ и ОКПУ'!$A$1:$O$3258,9,0),"")</f>
        <v>Одноставочный</v>
      </c>
      <c r="E3881" t="str">
        <f>IF(C3881&gt;0,IF(VLOOKUP(A3881,'ИПУ и ОКПУ'!$A$1:$O$3258,14,0)="Нет показаний","Нет показаний",""),"")</f>
        <v/>
      </c>
      <c r="F3881">
        <f>IF(AND(C3881&gt;0),SUMIF('ИПУ и ОКПУ'!$A$2:$A$3258,A3881,'ИПУ и ОКПУ'!$O$2:$O$3258),"")</f>
        <v>248</v>
      </c>
      <c r="G3881">
        <f>VLOOKUP(A3881,'Лицевые счета'!$A$2:$K$4570,9,0)</f>
        <v>1</v>
      </c>
      <c r="H3881">
        <f>VLOOKUP(A3881,'Лицевые счета'!$A$2:$K$4570,10,0)</f>
        <v>118.7</v>
      </c>
      <c r="I3881" t="str">
        <f>VLOOKUP(A3881,'Лицевые счета'!$A$2:$K$4570,6,0)</f>
        <v>ФЛ</v>
      </c>
      <c r="J3881" t="str">
        <f>IF(AND(C3881=0,I3881="ФЛ"),G3881*H3881,"")</f>
        <v/>
      </c>
      <c r="K3881" t="str">
        <f>IF(AND(C3881&gt;0,E3881="Нет показаний",I3881="ФЛ"),G3881*H3881,"")</f>
        <v/>
      </c>
    </row>
    <row r="3882" spans="1:11" x14ac:dyDescent="0.25">
      <c r="A3882" s="7">
        <v>513260</v>
      </c>
      <c r="B3882" s="7">
        <f>VLOOKUP(A3882,'Лицевые счета'!$A$1:$K$4570,2,0)</f>
        <v>513252</v>
      </c>
      <c r="C3882">
        <f>COUNTIF('ИПУ и ОКПУ'!$A$2:$A$3258,A3882)</f>
        <v>1</v>
      </c>
      <c r="D3882" t="str">
        <f>IF(C3882&gt;0,VLOOKUP(A3882,'ИПУ и ОКПУ'!$A$1:$O$3258,9,0),"")</f>
        <v>Одноставочный</v>
      </c>
      <c r="E3882" t="str">
        <f>IF(C3882&gt;0,IF(VLOOKUP(A3882,'ИПУ и ОКПУ'!$A$1:$O$3258,14,0)="Нет показаний","Нет показаний",""),"")</f>
        <v/>
      </c>
      <c r="F3882">
        <f>IF(AND(C3882&gt;0),SUMIF('ИПУ и ОКПУ'!$A$2:$A$3258,A3882,'ИПУ и ОКПУ'!$O$2:$O$3258),"")</f>
        <v>0</v>
      </c>
      <c r="G3882">
        <f>VLOOKUP(A3882,'Лицевые счета'!$A$2:$K$4570,9,0)</f>
        <v>1</v>
      </c>
      <c r="H3882">
        <f>VLOOKUP(A3882,'Лицевые счета'!$A$2:$K$4570,10,0)</f>
        <v>92</v>
      </c>
      <c r="I3882" t="str">
        <f>VLOOKUP(A3882,'Лицевые счета'!$A$2:$K$4570,6,0)</f>
        <v>ФЛ</v>
      </c>
      <c r="J3882" t="str">
        <f>IF(AND(C3882=0,I3882="ФЛ"),G3882*H3882,"")</f>
        <v/>
      </c>
      <c r="K3882" t="str">
        <f>IF(AND(C3882&gt;0,E3882="Нет показаний",I3882="ФЛ"),G3882*H3882,"")</f>
        <v/>
      </c>
    </row>
    <row r="3883" spans="1:11" x14ac:dyDescent="0.25">
      <c r="A3883" s="7">
        <v>513268</v>
      </c>
      <c r="B3883" s="7">
        <f>VLOOKUP(A3883,'Лицевые счета'!$A$1:$K$4570,2,0)</f>
        <v>513252</v>
      </c>
      <c r="C3883">
        <f>COUNTIF('ИПУ и ОКПУ'!$A$2:$A$3258,A3883)</f>
        <v>1</v>
      </c>
      <c r="D3883" t="str">
        <f>IF(C3883&gt;0,VLOOKUP(A3883,'ИПУ и ОКПУ'!$A$1:$O$3258,9,0),"")</f>
        <v>Одноставочный</v>
      </c>
      <c r="E3883" t="str">
        <f>IF(C3883&gt;0,IF(VLOOKUP(A3883,'ИПУ и ОКПУ'!$A$1:$O$3258,14,0)="Нет показаний","Нет показаний",""),"")</f>
        <v/>
      </c>
      <c r="F3883">
        <f>IF(AND(C3883&gt;0),SUMIF('ИПУ и ОКПУ'!$A$2:$A$3258,A3883,'ИПУ и ОКПУ'!$O$2:$O$3258),"")</f>
        <v>100</v>
      </c>
      <c r="G3883">
        <f>VLOOKUP(A3883,'Лицевые счета'!$A$2:$K$4570,9,0)</f>
        <v>1</v>
      </c>
      <c r="H3883">
        <f>VLOOKUP(A3883,'Лицевые счета'!$A$2:$K$4570,10,0)</f>
        <v>92</v>
      </c>
      <c r="I3883" t="str">
        <f>VLOOKUP(A3883,'Лицевые счета'!$A$2:$K$4570,6,0)</f>
        <v>ФЛ</v>
      </c>
      <c r="J3883" t="str">
        <f>IF(AND(C3883=0,I3883="ФЛ"),G3883*H3883,"")</f>
        <v/>
      </c>
      <c r="K3883" t="str">
        <f>IF(AND(C3883&gt;0,E3883="Нет показаний",I3883="ФЛ"),G3883*H3883,"")</f>
        <v/>
      </c>
    </row>
    <row r="3884" spans="1:11" x14ac:dyDescent="0.25">
      <c r="A3884" s="7">
        <v>513270</v>
      </c>
      <c r="B3884" s="7">
        <f>VLOOKUP(A3884,'Лицевые счета'!$A$1:$K$4570,2,0)</f>
        <v>513252</v>
      </c>
      <c r="C3884">
        <f>COUNTIF('ИПУ и ОКПУ'!$A$2:$A$3258,A3884)</f>
        <v>1</v>
      </c>
      <c r="D3884" t="str">
        <f>IF(C3884&gt;0,VLOOKUP(A3884,'ИПУ и ОКПУ'!$A$1:$O$3258,9,0),"")</f>
        <v>Одноставочный</v>
      </c>
      <c r="E3884" t="str">
        <f>IF(C3884&gt;0,IF(VLOOKUP(A3884,'ИПУ и ОКПУ'!$A$1:$O$3258,14,0)="Нет показаний","Нет показаний",""),"")</f>
        <v/>
      </c>
      <c r="F3884">
        <f>IF(AND(C3884&gt;0),SUMIF('ИПУ и ОКПУ'!$A$2:$A$3258,A3884,'ИПУ и ОКПУ'!$O$2:$O$3258),"")</f>
        <v>150</v>
      </c>
      <c r="G3884">
        <f>VLOOKUP(A3884,'Лицевые счета'!$A$2:$K$4570,9,0)</f>
        <v>1</v>
      </c>
      <c r="H3884">
        <f>VLOOKUP(A3884,'Лицевые счета'!$A$2:$K$4570,10,0)</f>
        <v>118.7</v>
      </c>
      <c r="I3884" t="str">
        <f>VLOOKUP(A3884,'Лицевые счета'!$A$2:$K$4570,6,0)</f>
        <v>ФЛ</v>
      </c>
      <c r="J3884" t="str">
        <f>IF(AND(C3884=0,I3884="ФЛ"),G3884*H3884,"")</f>
        <v/>
      </c>
      <c r="K3884" t="str">
        <f>IF(AND(C3884&gt;0,E3884="Нет показаний",I3884="ФЛ"),G3884*H3884,"")</f>
        <v/>
      </c>
    </row>
    <row r="3885" spans="1:11" x14ac:dyDescent="0.25">
      <c r="A3885" s="7">
        <v>513274</v>
      </c>
      <c r="B3885" s="7">
        <f>VLOOKUP(A3885,'Лицевые счета'!$A$1:$K$4570,2,0)</f>
        <v>513252</v>
      </c>
      <c r="C3885">
        <f>COUNTIF('ИПУ и ОКПУ'!$A$2:$A$3258,A3885)</f>
        <v>1</v>
      </c>
      <c r="D3885" t="str">
        <f>IF(C3885&gt;0,VLOOKUP(A3885,'ИПУ и ОКПУ'!$A$1:$O$3258,9,0),"")</f>
        <v>Одноставочный</v>
      </c>
      <c r="E3885" t="str">
        <f>IF(C3885&gt;0,IF(VLOOKUP(A3885,'ИПУ и ОКПУ'!$A$1:$O$3258,14,0)="Нет показаний","Нет показаний",""),"")</f>
        <v>Нет показаний</v>
      </c>
      <c r="F3885">
        <f>IF(AND(C3885&gt;0),SUMIF('ИПУ и ОКПУ'!$A$2:$A$3258,A3885,'ИПУ и ОКПУ'!$O$2:$O$3258),"")</f>
        <v>0</v>
      </c>
      <c r="G3885">
        <f>VLOOKUP(A3885,'Лицевые счета'!$A$2:$K$4570,9,0)</f>
        <v>1</v>
      </c>
      <c r="H3885">
        <f>VLOOKUP(A3885,'Лицевые счета'!$A$2:$K$4570,10,0)</f>
        <v>118.7</v>
      </c>
      <c r="I3885" t="str">
        <f>VLOOKUP(A3885,'Лицевые счета'!$A$2:$K$4570,6,0)</f>
        <v>ФЛ</v>
      </c>
      <c r="J3885" t="str">
        <f>IF(AND(C3885=0,I3885="ФЛ"),G3885*H3885,"")</f>
        <v/>
      </c>
      <c r="K3885">
        <f>IF(AND(C3885&gt;0,E3885="Нет показаний",I3885="ФЛ"),G3885*H3885,"")</f>
        <v>118.7</v>
      </c>
    </row>
    <row r="3886" spans="1:11" x14ac:dyDescent="0.25">
      <c r="A3886" s="7">
        <v>513276</v>
      </c>
      <c r="B3886" s="7">
        <f>VLOOKUP(A3886,'Лицевые счета'!$A$1:$K$4570,2,0)</f>
        <v>513252</v>
      </c>
      <c r="C3886">
        <f>COUNTIF('ИПУ и ОКПУ'!$A$2:$A$3258,A3886)</f>
        <v>1</v>
      </c>
      <c r="D3886" t="str">
        <f>IF(C3886&gt;0,VLOOKUP(A3886,'ИПУ и ОКПУ'!$A$1:$O$3258,9,0),"")</f>
        <v>Одноставочный</v>
      </c>
      <c r="E3886" t="str">
        <f>IF(C3886&gt;0,IF(VLOOKUP(A3886,'ИПУ и ОКПУ'!$A$1:$O$3258,14,0)="Нет показаний","Нет показаний",""),"")</f>
        <v/>
      </c>
      <c r="F3886">
        <f>IF(AND(C3886&gt;0),SUMIF('ИПУ и ОКПУ'!$A$2:$A$3258,A3886,'ИПУ и ОКПУ'!$O$2:$O$3258),"")</f>
        <v>40</v>
      </c>
      <c r="G3886">
        <f>VLOOKUP(A3886,'Лицевые счета'!$A$2:$K$4570,9,0)</f>
        <v>1</v>
      </c>
      <c r="H3886">
        <f>VLOOKUP(A3886,'Лицевые счета'!$A$2:$K$4570,10,0)</f>
        <v>92</v>
      </c>
      <c r="I3886" t="str">
        <f>VLOOKUP(A3886,'Лицевые счета'!$A$2:$K$4570,6,0)</f>
        <v>ФЛ</v>
      </c>
      <c r="J3886" t="str">
        <f>IF(AND(C3886=0,I3886="ФЛ"),G3886*H3886,"")</f>
        <v/>
      </c>
      <c r="K3886" t="str">
        <f>IF(AND(C3886&gt;0,E3886="Нет показаний",I3886="ФЛ"),G3886*H3886,"")</f>
        <v/>
      </c>
    </row>
    <row r="3887" spans="1:11" x14ac:dyDescent="0.25">
      <c r="A3887" s="7">
        <v>513284</v>
      </c>
      <c r="B3887" s="7">
        <f>VLOOKUP(A3887,'Лицевые счета'!$A$1:$K$4570,2,0)</f>
        <v>513252</v>
      </c>
      <c r="C3887">
        <f>COUNTIF('ИПУ и ОКПУ'!$A$2:$A$3258,A3887)</f>
        <v>1</v>
      </c>
      <c r="D3887" t="str">
        <f>IF(C3887&gt;0,VLOOKUP(A3887,'ИПУ и ОКПУ'!$A$1:$O$3258,9,0),"")</f>
        <v>Одноставочный</v>
      </c>
      <c r="E3887" t="str">
        <f>IF(C3887&gt;0,IF(VLOOKUP(A3887,'ИПУ и ОКПУ'!$A$1:$O$3258,14,0)="Нет показаний","Нет показаний",""),"")</f>
        <v/>
      </c>
      <c r="F3887">
        <f>IF(AND(C3887&gt;0),SUMIF('ИПУ и ОКПУ'!$A$2:$A$3258,A3887,'ИПУ и ОКПУ'!$O$2:$O$3258),"")</f>
        <v>0</v>
      </c>
      <c r="G3887">
        <f>VLOOKUP(A3887,'Лицевые счета'!$A$2:$K$4570,9,0)</f>
        <v>1</v>
      </c>
      <c r="H3887">
        <f>VLOOKUP(A3887,'Лицевые счета'!$A$2:$K$4570,10,0)</f>
        <v>118.7</v>
      </c>
      <c r="I3887" t="str">
        <f>VLOOKUP(A3887,'Лицевые счета'!$A$2:$K$4570,6,0)</f>
        <v>ФЛ</v>
      </c>
      <c r="J3887" t="str">
        <f>IF(AND(C3887=0,I3887="ФЛ"),G3887*H3887,"")</f>
        <v/>
      </c>
      <c r="K3887" t="str">
        <f>IF(AND(C3887&gt;0,E3887="Нет показаний",I3887="ФЛ"),G3887*H3887,"")</f>
        <v/>
      </c>
    </row>
    <row r="3888" spans="1:11" x14ac:dyDescent="0.25">
      <c r="A3888" s="7">
        <v>513549</v>
      </c>
      <c r="B3888" s="7">
        <f>VLOOKUP(A3888,'Лицевые счета'!$A$1:$K$4570,2,0)</f>
        <v>513544</v>
      </c>
      <c r="C3888">
        <f>COUNTIF('ИПУ и ОКПУ'!$A$2:$A$3258,A3888)</f>
        <v>0</v>
      </c>
      <c r="D3888" t="str">
        <f>IF(C3888&gt;0,VLOOKUP(A3888,'ИПУ и ОКПУ'!$A$1:$O$3258,9,0),"")</f>
        <v/>
      </c>
      <c r="E3888" t="str">
        <f>IF(C3888&gt;0,IF(VLOOKUP(A3888,'ИПУ и ОКПУ'!$A$1:$O$3258,14,0)="Нет показаний","Нет показаний",""),"")</f>
        <v/>
      </c>
      <c r="F3888" t="str">
        <f>IF(AND(C3888&gt;0),SUMIF('ИПУ и ОКПУ'!$A$2:$A$3258,A3888,'ИПУ и ОКПУ'!$O$2:$O$3258),"")</f>
        <v/>
      </c>
      <c r="G3888">
        <f>VLOOKUP(A3888,'Лицевые счета'!$A$2:$K$4570,9,0)</f>
        <v>1</v>
      </c>
      <c r="H3888">
        <f>VLOOKUP(A3888,'Лицевые счета'!$A$2:$K$4570,10,0)</f>
        <v>118.7</v>
      </c>
      <c r="I3888" t="str">
        <f>VLOOKUP(A3888,'Лицевые счета'!$A$2:$K$4570,6,0)</f>
        <v>ФЛ</v>
      </c>
      <c r="J3888">
        <f>IF(AND(C3888=0,I3888="ФЛ"),G3888*H3888,"")</f>
        <v>118.7</v>
      </c>
      <c r="K3888" t="str">
        <f>IF(AND(C3888&gt;0,E3888="Нет показаний",I3888="ФЛ"),G3888*H3888,"")</f>
        <v/>
      </c>
    </row>
    <row r="3889" spans="1:11" x14ac:dyDescent="0.25">
      <c r="A3889" s="7">
        <v>513551</v>
      </c>
      <c r="B3889" s="7">
        <f>VLOOKUP(A3889,'Лицевые счета'!$A$1:$K$4570,2,0)</f>
        <v>513544</v>
      </c>
      <c r="C3889">
        <f>COUNTIF('ИПУ и ОКПУ'!$A$2:$A$3258,A3889)</f>
        <v>1</v>
      </c>
      <c r="D3889" t="str">
        <f>IF(C3889&gt;0,VLOOKUP(A3889,'ИПУ и ОКПУ'!$A$1:$O$3258,9,0),"")</f>
        <v>Одноставочный</v>
      </c>
      <c r="E3889" t="str">
        <f>IF(C3889&gt;0,IF(VLOOKUP(A3889,'ИПУ и ОКПУ'!$A$1:$O$3258,14,0)="Нет показаний","Нет показаний",""),"")</f>
        <v/>
      </c>
      <c r="F3889">
        <f>IF(AND(C3889&gt;0),SUMIF('ИПУ и ОКПУ'!$A$2:$A$3258,A3889,'ИПУ и ОКПУ'!$O$2:$O$3258),"")</f>
        <v>12</v>
      </c>
      <c r="G3889">
        <f>VLOOKUP(A3889,'Лицевые счета'!$A$2:$K$4570,9,0)</f>
        <v>1</v>
      </c>
      <c r="H3889">
        <f>VLOOKUP(A3889,'Лицевые счета'!$A$2:$K$4570,10,0)</f>
        <v>92</v>
      </c>
      <c r="I3889" t="str">
        <f>VLOOKUP(A3889,'Лицевые счета'!$A$2:$K$4570,6,0)</f>
        <v>ФЛ</v>
      </c>
      <c r="J3889" t="str">
        <f>IF(AND(C3889=0,I3889="ФЛ"),G3889*H3889,"")</f>
        <v/>
      </c>
      <c r="K3889" t="str">
        <f>IF(AND(C3889&gt;0,E3889="Нет показаний",I3889="ФЛ"),G3889*H3889,"")</f>
        <v/>
      </c>
    </row>
    <row r="3890" spans="1:11" x14ac:dyDescent="0.25">
      <c r="A3890" s="7">
        <v>513552</v>
      </c>
      <c r="B3890" s="7">
        <f>VLOOKUP(A3890,'Лицевые счета'!$A$1:$K$4570,2,0)</f>
        <v>513544</v>
      </c>
      <c r="C3890">
        <f>COUNTIF('ИПУ и ОКПУ'!$A$2:$A$3258,A3890)</f>
        <v>0</v>
      </c>
      <c r="D3890" t="str">
        <f>IF(C3890&gt;0,VLOOKUP(A3890,'ИПУ и ОКПУ'!$A$1:$O$3258,9,0),"")</f>
        <v/>
      </c>
      <c r="E3890" t="str">
        <f>IF(C3890&gt;0,IF(VLOOKUP(A3890,'ИПУ и ОКПУ'!$A$1:$O$3258,14,0)="Нет показаний","Нет показаний",""),"")</f>
        <v/>
      </c>
      <c r="F3890" t="str">
        <f>IF(AND(C3890&gt;0),SUMIF('ИПУ и ОКПУ'!$A$2:$A$3258,A3890,'ИПУ и ОКПУ'!$O$2:$O$3258),"")</f>
        <v/>
      </c>
      <c r="G3890">
        <f>VLOOKUP(A3890,'Лицевые счета'!$A$2:$K$4570,9,0)</f>
        <v>1</v>
      </c>
      <c r="H3890">
        <f>VLOOKUP(A3890,'Лицевые счета'!$A$2:$K$4570,10,0)</f>
        <v>92</v>
      </c>
      <c r="I3890" t="str">
        <f>VLOOKUP(A3890,'Лицевые счета'!$A$2:$K$4570,6,0)</f>
        <v>ФЛ</v>
      </c>
      <c r="J3890">
        <f>IF(AND(C3890=0,I3890="ФЛ"),G3890*H3890,"")</f>
        <v>92</v>
      </c>
      <c r="K3890" t="str">
        <f>IF(AND(C3890&gt;0,E3890="Нет показаний",I3890="ФЛ"),G3890*H3890,"")</f>
        <v/>
      </c>
    </row>
    <row r="3891" spans="1:11" x14ac:dyDescent="0.25">
      <c r="A3891" s="7">
        <v>513553</v>
      </c>
      <c r="B3891" s="7">
        <f>VLOOKUP(A3891,'Лицевые счета'!$A$1:$K$4570,2,0)</f>
        <v>513544</v>
      </c>
      <c r="C3891">
        <f>COUNTIF('ИПУ и ОКПУ'!$A$2:$A$3258,A3891)</f>
        <v>1</v>
      </c>
      <c r="D3891" t="str">
        <f>IF(C3891&gt;0,VLOOKUP(A3891,'ИПУ и ОКПУ'!$A$1:$O$3258,9,0),"")</f>
        <v>Одноставочный</v>
      </c>
      <c r="E3891" t="str">
        <f>IF(C3891&gt;0,IF(VLOOKUP(A3891,'ИПУ и ОКПУ'!$A$1:$O$3258,14,0)="Нет показаний","Нет показаний",""),"")</f>
        <v/>
      </c>
      <c r="F3891">
        <f>IF(AND(C3891&gt;0),SUMIF('ИПУ и ОКПУ'!$A$2:$A$3258,A3891,'ИПУ и ОКПУ'!$O$2:$O$3258),"")</f>
        <v>108.7</v>
      </c>
      <c r="G3891">
        <f>VLOOKUP(A3891,'Лицевые счета'!$A$2:$K$4570,9,0)</f>
        <v>1</v>
      </c>
      <c r="H3891">
        <f>VLOOKUP(A3891,'Лицевые счета'!$A$2:$K$4570,10,0)</f>
        <v>92</v>
      </c>
      <c r="I3891" t="str">
        <f>VLOOKUP(A3891,'Лицевые счета'!$A$2:$K$4570,6,0)</f>
        <v>ФЛ</v>
      </c>
      <c r="J3891" t="str">
        <f>IF(AND(C3891=0,I3891="ФЛ"),G3891*H3891,"")</f>
        <v/>
      </c>
      <c r="K3891" t="str">
        <f>IF(AND(C3891&gt;0,E3891="Нет показаний",I3891="ФЛ"),G3891*H3891,"")</f>
        <v/>
      </c>
    </row>
    <row r="3892" spans="1:11" x14ac:dyDescent="0.25">
      <c r="A3892" s="7">
        <v>513563</v>
      </c>
      <c r="B3892" s="7">
        <f>VLOOKUP(A3892,'Лицевые счета'!$A$1:$K$4570,2,0)</f>
        <v>513544</v>
      </c>
      <c r="C3892">
        <f>COUNTIF('ИПУ и ОКПУ'!$A$2:$A$3258,A3892)</f>
        <v>1</v>
      </c>
      <c r="D3892" t="str">
        <f>IF(C3892&gt;0,VLOOKUP(A3892,'ИПУ и ОКПУ'!$A$1:$O$3258,9,0),"")</f>
        <v>Одноставочный</v>
      </c>
      <c r="E3892" t="str">
        <f>IF(C3892&gt;0,IF(VLOOKUP(A3892,'ИПУ и ОКПУ'!$A$1:$O$3258,14,0)="Нет показаний","Нет показаний",""),"")</f>
        <v/>
      </c>
      <c r="F3892">
        <f>IF(AND(C3892&gt;0),SUMIF('ИПУ и ОКПУ'!$A$2:$A$3258,A3892,'ИПУ и ОКПУ'!$O$2:$O$3258),"")</f>
        <v>0</v>
      </c>
      <c r="G3892">
        <f>VLOOKUP(A3892,'Лицевые счета'!$A$2:$K$4570,9,0)</f>
        <v>1</v>
      </c>
      <c r="H3892">
        <f>VLOOKUP(A3892,'Лицевые счета'!$A$2:$K$4570,10,0)</f>
        <v>134.30000000000001</v>
      </c>
      <c r="I3892" t="str">
        <f>VLOOKUP(A3892,'Лицевые счета'!$A$2:$K$4570,6,0)</f>
        <v>ФЛ</v>
      </c>
      <c r="J3892" t="str">
        <f>IF(AND(C3892=0,I3892="ФЛ"),G3892*H3892,"")</f>
        <v/>
      </c>
      <c r="K3892" t="str">
        <f>IF(AND(C3892&gt;0,E3892="Нет показаний",I3892="ФЛ"),G3892*H3892,"")</f>
        <v/>
      </c>
    </row>
    <row r="3893" spans="1:11" x14ac:dyDescent="0.25">
      <c r="A3893" s="7">
        <v>515458</v>
      </c>
      <c r="B3893" s="7">
        <f>VLOOKUP(A3893,'Лицевые счета'!$A$1:$K$4570,2,0)</f>
        <v>515454</v>
      </c>
      <c r="C3893">
        <f>COUNTIF('ИПУ и ОКПУ'!$A$2:$A$3258,A3893)</f>
        <v>1</v>
      </c>
      <c r="D3893" t="str">
        <f>IF(C3893&gt;0,VLOOKUP(A3893,'ИПУ и ОКПУ'!$A$1:$O$3258,9,0),"")</f>
        <v>Одноставочный</v>
      </c>
      <c r="E3893" t="str">
        <f>IF(C3893&gt;0,IF(VLOOKUP(A3893,'ИПУ и ОКПУ'!$A$1:$O$3258,14,0)="Нет показаний","Нет показаний",""),"")</f>
        <v/>
      </c>
      <c r="F3893">
        <f>IF(AND(C3893&gt;0),SUMIF('ИПУ и ОКПУ'!$A$2:$A$3258,A3893,'ИПУ и ОКПУ'!$O$2:$O$3258),"")</f>
        <v>298</v>
      </c>
      <c r="G3893">
        <f>VLOOKUP(A3893,'Лицевые счета'!$A$2:$K$4570,9,0)</f>
        <v>1</v>
      </c>
      <c r="H3893">
        <f>VLOOKUP(A3893,'Лицевые счета'!$A$2:$K$4570,10,0)</f>
        <v>134.30000000000001</v>
      </c>
      <c r="I3893" t="str">
        <f>VLOOKUP(A3893,'Лицевые счета'!$A$2:$K$4570,6,0)</f>
        <v>ФЛ</v>
      </c>
      <c r="J3893" t="str">
        <f>IF(AND(C3893=0,I3893="ФЛ"),G3893*H3893,"")</f>
        <v/>
      </c>
      <c r="K3893" t="str">
        <f>IF(AND(C3893&gt;0,E3893="Нет показаний",I3893="ФЛ"),G3893*H3893,"")</f>
        <v/>
      </c>
    </row>
    <row r="3894" spans="1:11" x14ac:dyDescent="0.25">
      <c r="A3894" s="7">
        <v>515460</v>
      </c>
      <c r="B3894" s="7">
        <f>VLOOKUP(A3894,'Лицевые счета'!$A$1:$K$4570,2,0)</f>
        <v>515454</v>
      </c>
      <c r="C3894">
        <f>COUNTIF('ИПУ и ОКПУ'!$A$2:$A$3258,A3894)</f>
        <v>1</v>
      </c>
      <c r="D3894" t="str">
        <f>IF(C3894&gt;0,VLOOKUP(A3894,'ИПУ и ОКПУ'!$A$1:$O$3258,9,0),"")</f>
        <v>Одноставочный</v>
      </c>
      <c r="E3894" t="str">
        <f>IF(C3894&gt;0,IF(VLOOKUP(A3894,'ИПУ и ОКПУ'!$A$1:$O$3258,14,0)="Нет показаний","Нет показаний",""),"")</f>
        <v/>
      </c>
      <c r="F3894">
        <f>IF(AND(C3894&gt;0),SUMIF('ИПУ и ОКПУ'!$A$2:$A$3258,A3894,'ИПУ и ОКПУ'!$O$2:$O$3258),"")</f>
        <v>-806.099999999999</v>
      </c>
      <c r="G3894">
        <f>VLOOKUP(A3894,'Лицевые счета'!$A$2:$K$4570,9,0)</f>
        <v>1</v>
      </c>
      <c r="H3894">
        <f>VLOOKUP(A3894,'Лицевые счета'!$A$2:$K$4570,10,0)</f>
        <v>134.30000000000001</v>
      </c>
      <c r="I3894" t="str">
        <f>VLOOKUP(A3894,'Лицевые счета'!$A$2:$K$4570,6,0)</f>
        <v>ФЛ</v>
      </c>
      <c r="J3894" t="str">
        <f>IF(AND(C3894=0,I3894="ФЛ"),G3894*H3894,"")</f>
        <v/>
      </c>
      <c r="K3894" t="str">
        <f>IF(AND(C3894&gt;0,E3894="Нет показаний",I3894="ФЛ"),G3894*H3894,"")</f>
        <v/>
      </c>
    </row>
    <row r="3895" spans="1:11" x14ac:dyDescent="0.25">
      <c r="A3895" s="7">
        <v>515462</v>
      </c>
      <c r="B3895" s="7">
        <f>VLOOKUP(A3895,'Лицевые счета'!$A$1:$K$4570,2,0)</f>
        <v>515454</v>
      </c>
      <c r="C3895">
        <f>COUNTIF('ИПУ и ОКПУ'!$A$2:$A$3258,A3895)</f>
        <v>1</v>
      </c>
      <c r="D3895" t="str">
        <f>IF(C3895&gt;0,VLOOKUP(A3895,'ИПУ и ОКПУ'!$A$1:$O$3258,9,0),"")</f>
        <v>Одноставочный</v>
      </c>
      <c r="E3895" t="str">
        <f>IF(C3895&gt;0,IF(VLOOKUP(A3895,'ИПУ и ОКПУ'!$A$1:$O$3258,14,0)="Нет показаний","Нет показаний",""),"")</f>
        <v>Нет показаний</v>
      </c>
      <c r="F3895">
        <f>IF(AND(C3895&gt;0),SUMIF('ИПУ и ОКПУ'!$A$2:$A$3258,A3895,'ИПУ и ОКПУ'!$O$2:$O$3258),"")</f>
        <v>0</v>
      </c>
      <c r="G3895">
        <f>VLOOKUP(A3895,'Лицевые счета'!$A$2:$K$4570,9,0)</f>
        <v>1</v>
      </c>
      <c r="H3895">
        <f>VLOOKUP(A3895,'Лицевые счета'!$A$2:$K$4570,10,0)</f>
        <v>118.7</v>
      </c>
      <c r="I3895" t="str">
        <f>VLOOKUP(A3895,'Лицевые счета'!$A$2:$K$4570,6,0)</f>
        <v>ФЛ</v>
      </c>
      <c r="J3895" t="str">
        <f>IF(AND(C3895=0,I3895="ФЛ"),G3895*H3895,"")</f>
        <v/>
      </c>
      <c r="K3895">
        <f>IF(AND(C3895&gt;0,E3895="Нет показаний",I3895="ФЛ"),G3895*H3895,"")</f>
        <v>118.7</v>
      </c>
    </row>
    <row r="3896" spans="1:11" x14ac:dyDescent="0.25">
      <c r="A3896" s="7">
        <v>515463</v>
      </c>
      <c r="B3896" s="7">
        <f>VLOOKUP(A3896,'Лицевые счета'!$A$1:$K$4570,2,0)</f>
        <v>515454</v>
      </c>
      <c r="C3896">
        <f>COUNTIF('ИПУ и ОКПУ'!$A$2:$A$3258,A3896)</f>
        <v>1</v>
      </c>
      <c r="D3896" t="str">
        <f>IF(C3896&gt;0,VLOOKUP(A3896,'ИПУ и ОКПУ'!$A$1:$O$3258,9,0),"")</f>
        <v>Одноставочный</v>
      </c>
      <c r="E3896" t="str">
        <f>IF(C3896&gt;0,IF(VLOOKUP(A3896,'ИПУ и ОКПУ'!$A$1:$O$3258,14,0)="Нет показаний","Нет показаний",""),"")</f>
        <v/>
      </c>
      <c r="F3896">
        <f>IF(AND(C3896&gt;0),SUMIF('ИПУ и ОКПУ'!$A$2:$A$3258,A3896,'ИПУ и ОКПУ'!$O$2:$O$3258),"")</f>
        <v>541.9</v>
      </c>
      <c r="G3896">
        <f>VLOOKUP(A3896,'Лицевые счета'!$A$2:$K$4570,9,0)</f>
        <v>1</v>
      </c>
      <c r="H3896">
        <f>VLOOKUP(A3896,'Лицевые счета'!$A$2:$K$4570,10,0)</f>
        <v>118.7</v>
      </c>
      <c r="I3896" t="str">
        <f>VLOOKUP(A3896,'Лицевые счета'!$A$2:$K$4570,6,0)</f>
        <v>ФЛ</v>
      </c>
      <c r="J3896" t="str">
        <f>IF(AND(C3896=0,I3896="ФЛ"),G3896*H3896,"")</f>
        <v/>
      </c>
      <c r="K3896" t="str">
        <f>IF(AND(C3896&gt;0,E3896="Нет показаний",I3896="ФЛ"),G3896*H3896,"")</f>
        <v/>
      </c>
    </row>
    <row r="3897" spans="1:11" x14ac:dyDescent="0.25">
      <c r="A3897" s="7">
        <v>515467</v>
      </c>
      <c r="B3897" s="7">
        <f>VLOOKUP(A3897,'Лицевые счета'!$A$1:$K$4570,2,0)</f>
        <v>515454</v>
      </c>
      <c r="C3897">
        <f>COUNTIF('ИПУ и ОКПУ'!$A$2:$A$3258,A3897)</f>
        <v>1</v>
      </c>
      <c r="D3897" t="str">
        <f>IF(C3897&gt;0,VLOOKUP(A3897,'ИПУ и ОКПУ'!$A$1:$O$3258,9,0),"")</f>
        <v>Одноставочный</v>
      </c>
      <c r="E3897" t="str">
        <f>IF(C3897&gt;0,IF(VLOOKUP(A3897,'ИПУ и ОКПУ'!$A$1:$O$3258,14,0)="Нет показаний","Нет показаний",""),"")</f>
        <v/>
      </c>
      <c r="F3897">
        <f>IF(AND(C3897&gt;0),SUMIF('ИПУ и ОКПУ'!$A$2:$A$3258,A3897,'ИПУ и ОКПУ'!$O$2:$O$3258),"")</f>
        <v>306</v>
      </c>
      <c r="G3897">
        <f>VLOOKUP(A3897,'Лицевые счета'!$A$2:$K$4570,9,0)</f>
        <v>1</v>
      </c>
      <c r="H3897">
        <f>VLOOKUP(A3897,'Лицевые счета'!$A$2:$K$4570,10,0)</f>
        <v>145.4</v>
      </c>
      <c r="I3897" t="str">
        <f>VLOOKUP(A3897,'Лицевые счета'!$A$2:$K$4570,6,0)</f>
        <v>ФЛ</v>
      </c>
      <c r="J3897" t="str">
        <f>IF(AND(C3897=0,I3897="ФЛ"),G3897*H3897,"")</f>
        <v/>
      </c>
      <c r="K3897" t="str">
        <f>IF(AND(C3897&gt;0,E3897="Нет показаний",I3897="ФЛ"),G3897*H3897,"")</f>
        <v/>
      </c>
    </row>
    <row r="3898" spans="1:11" x14ac:dyDescent="0.25">
      <c r="A3898" s="7">
        <v>515475</v>
      </c>
      <c r="B3898" s="7">
        <f>VLOOKUP(A3898,'Лицевые счета'!$A$1:$K$4570,2,0)</f>
        <v>515454</v>
      </c>
      <c r="C3898">
        <f>COUNTIF('ИПУ и ОКПУ'!$A$2:$A$3258,A3898)</f>
        <v>1</v>
      </c>
      <c r="D3898" t="str">
        <f>IF(C3898&gt;0,VLOOKUP(A3898,'ИПУ и ОКПУ'!$A$1:$O$3258,9,0),"")</f>
        <v>Одноставочный</v>
      </c>
      <c r="E3898" t="str">
        <f>IF(C3898&gt;0,IF(VLOOKUP(A3898,'ИПУ и ОКПУ'!$A$1:$O$3258,14,0)="Нет показаний","Нет показаний",""),"")</f>
        <v/>
      </c>
      <c r="F3898">
        <f>IF(AND(C3898&gt;0),SUMIF('ИПУ и ОКПУ'!$A$2:$A$3258,A3898,'ИПУ и ОКПУ'!$O$2:$O$3258),"")</f>
        <v>190</v>
      </c>
      <c r="G3898">
        <f>VLOOKUP(A3898,'Лицевые счета'!$A$2:$K$4570,9,0)</f>
        <v>1</v>
      </c>
      <c r="H3898">
        <f>VLOOKUP(A3898,'Лицевые счета'!$A$2:$K$4570,10,0)</f>
        <v>118.7</v>
      </c>
      <c r="I3898" t="str">
        <f>VLOOKUP(A3898,'Лицевые счета'!$A$2:$K$4570,6,0)</f>
        <v>ФЛ</v>
      </c>
      <c r="J3898" t="str">
        <f>IF(AND(C3898=0,I3898="ФЛ"),G3898*H3898,"")</f>
        <v/>
      </c>
      <c r="K3898" t="str">
        <f>IF(AND(C3898&gt;0,E3898="Нет показаний",I3898="ФЛ"),G3898*H3898,"")</f>
        <v/>
      </c>
    </row>
    <row r="3899" spans="1:11" x14ac:dyDescent="0.25">
      <c r="A3899" s="7">
        <v>515476</v>
      </c>
      <c r="B3899" s="7">
        <f>VLOOKUP(A3899,'Лицевые счета'!$A$1:$K$4570,2,0)</f>
        <v>515454</v>
      </c>
      <c r="C3899">
        <f>COUNTIF('ИПУ и ОКПУ'!$A$2:$A$3258,A3899)</f>
        <v>1</v>
      </c>
      <c r="D3899" t="str">
        <f>IF(C3899&gt;0,VLOOKUP(A3899,'ИПУ и ОКПУ'!$A$1:$O$3258,9,0),"")</f>
        <v>Одноставочный</v>
      </c>
      <c r="E3899" t="str">
        <f>IF(C3899&gt;0,IF(VLOOKUP(A3899,'ИПУ и ОКПУ'!$A$1:$O$3258,14,0)="Нет показаний","Нет показаний",""),"")</f>
        <v/>
      </c>
      <c r="F3899">
        <f>IF(AND(C3899&gt;0),SUMIF('ИПУ и ОКПУ'!$A$2:$A$3258,A3899,'ИПУ и ОКПУ'!$O$2:$O$3258),"")</f>
        <v>-222</v>
      </c>
      <c r="G3899">
        <f>VLOOKUP(A3899,'Лицевые счета'!$A$2:$K$4570,9,0)</f>
        <v>1</v>
      </c>
      <c r="H3899">
        <f>VLOOKUP(A3899,'Лицевые счета'!$A$2:$K$4570,10,0)</f>
        <v>92</v>
      </c>
      <c r="I3899" t="str">
        <f>VLOOKUP(A3899,'Лицевые счета'!$A$2:$K$4570,6,0)</f>
        <v>ФЛ</v>
      </c>
      <c r="J3899" t="str">
        <f>IF(AND(C3899=0,I3899="ФЛ"),G3899*H3899,"")</f>
        <v/>
      </c>
      <c r="K3899" t="str">
        <f>IF(AND(C3899&gt;0,E3899="Нет показаний",I3899="ФЛ"),G3899*H3899,"")</f>
        <v/>
      </c>
    </row>
    <row r="3900" spans="1:11" x14ac:dyDescent="0.25">
      <c r="A3900" s="7">
        <v>515477</v>
      </c>
      <c r="B3900" s="7">
        <f>VLOOKUP(A3900,'Лицевые счета'!$A$1:$K$4570,2,0)</f>
        <v>515454</v>
      </c>
      <c r="C3900">
        <f>COUNTIF('ИПУ и ОКПУ'!$A$2:$A$3258,A3900)</f>
        <v>1</v>
      </c>
      <c r="D3900" t="str">
        <f>IF(C3900&gt;0,VLOOKUP(A3900,'ИПУ и ОКПУ'!$A$1:$O$3258,9,0),"")</f>
        <v>Одноставочный</v>
      </c>
      <c r="E3900" t="str">
        <f>IF(C3900&gt;0,IF(VLOOKUP(A3900,'ИПУ и ОКПУ'!$A$1:$O$3258,14,0)="Нет показаний","Нет показаний",""),"")</f>
        <v>Нет показаний</v>
      </c>
      <c r="F3900">
        <f>IF(AND(C3900&gt;0),SUMIF('ИПУ и ОКПУ'!$A$2:$A$3258,A3900,'ИПУ и ОКПУ'!$O$2:$O$3258),"")</f>
        <v>0</v>
      </c>
      <c r="G3900">
        <f>VLOOKUP(A3900,'Лицевые счета'!$A$2:$K$4570,9,0)</f>
        <v>1</v>
      </c>
      <c r="H3900">
        <f>VLOOKUP(A3900,'Лицевые счета'!$A$2:$K$4570,10,0)</f>
        <v>92</v>
      </c>
      <c r="I3900" t="str">
        <f>VLOOKUP(A3900,'Лицевые счета'!$A$2:$K$4570,6,0)</f>
        <v>ФЛ</v>
      </c>
      <c r="J3900" t="str">
        <f>IF(AND(C3900=0,I3900="ФЛ"),G3900*H3900,"")</f>
        <v/>
      </c>
      <c r="K3900">
        <f>IF(AND(C3900&gt;0,E3900="Нет показаний",I3900="ФЛ"),G3900*H3900,"")</f>
        <v>92</v>
      </c>
    </row>
    <row r="3901" spans="1:11" x14ac:dyDescent="0.25">
      <c r="A3901" s="7">
        <v>515479</v>
      </c>
      <c r="B3901" s="7">
        <f>VLOOKUP(A3901,'Лицевые счета'!$A$1:$K$4570,2,0)</f>
        <v>515454</v>
      </c>
      <c r="C3901">
        <f>COUNTIF('ИПУ и ОКПУ'!$A$2:$A$3258,A3901)</f>
        <v>1</v>
      </c>
      <c r="D3901" t="str">
        <f>IF(C3901&gt;0,VLOOKUP(A3901,'ИПУ и ОКПУ'!$A$1:$O$3258,9,0),"")</f>
        <v>Одноставочный</v>
      </c>
      <c r="E3901" t="str">
        <f>IF(C3901&gt;0,IF(VLOOKUP(A3901,'ИПУ и ОКПУ'!$A$1:$O$3258,14,0)="Нет показаний","Нет показаний",""),"")</f>
        <v>Нет показаний</v>
      </c>
      <c r="F3901">
        <f>IF(AND(C3901&gt;0),SUMIF('ИПУ и ОКПУ'!$A$2:$A$3258,A3901,'ИПУ и ОКПУ'!$O$2:$O$3258),"")</f>
        <v>0</v>
      </c>
      <c r="G3901">
        <f>VLOOKUP(A3901,'Лицевые счета'!$A$2:$K$4570,9,0)</f>
        <v>1</v>
      </c>
      <c r="H3901">
        <f>VLOOKUP(A3901,'Лицевые счета'!$A$2:$K$4570,10,0)</f>
        <v>92</v>
      </c>
      <c r="I3901" t="str">
        <f>VLOOKUP(A3901,'Лицевые счета'!$A$2:$K$4570,6,0)</f>
        <v>ФЛ</v>
      </c>
      <c r="J3901" t="str">
        <f>IF(AND(C3901=0,I3901="ФЛ"),G3901*H3901,"")</f>
        <v/>
      </c>
      <c r="K3901">
        <f>IF(AND(C3901&gt;0,E3901="Нет показаний",I3901="ФЛ"),G3901*H3901,"")</f>
        <v>92</v>
      </c>
    </row>
    <row r="3902" spans="1:11" x14ac:dyDescent="0.25">
      <c r="A3902" s="7">
        <v>515485</v>
      </c>
      <c r="B3902" s="7">
        <f>VLOOKUP(A3902,'Лицевые счета'!$A$1:$K$4570,2,0)</f>
        <v>515454</v>
      </c>
      <c r="C3902">
        <f>COUNTIF('ИПУ и ОКПУ'!$A$2:$A$3258,A3902)</f>
        <v>2</v>
      </c>
      <c r="D3902" t="str">
        <f>IF(C3902&gt;0,VLOOKUP(A3902,'ИПУ и ОКПУ'!$A$1:$O$3258,9,0),"")</f>
        <v>Одноставочный</v>
      </c>
      <c r="E3902" t="str">
        <f>IF(C3902&gt;0,IF(VLOOKUP(A3902,'ИПУ и ОКПУ'!$A$1:$O$3258,14,0)="Нет показаний","Нет показаний",""),"")</f>
        <v>Нет показаний</v>
      </c>
      <c r="F3902">
        <f>IF(AND(C3902&gt;0),SUMIF('ИПУ и ОКПУ'!$A$2:$A$3258,A3902,'ИПУ и ОКПУ'!$O$2:$O$3258),"")</f>
        <v>0</v>
      </c>
      <c r="G3902">
        <f>VLOOKUP(A3902,'Лицевые счета'!$A$2:$K$4570,9,0)</f>
        <v>1</v>
      </c>
      <c r="H3902">
        <f>VLOOKUP(A3902,'Лицевые счета'!$A$2:$K$4570,10,0)</f>
        <v>118.7</v>
      </c>
      <c r="I3902" t="str">
        <f>VLOOKUP(A3902,'Лицевые счета'!$A$2:$K$4570,6,0)</f>
        <v>ФЛ</v>
      </c>
      <c r="J3902" t="str">
        <f>IF(AND(C3902=0,I3902="ФЛ"),G3902*H3902,"")</f>
        <v/>
      </c>
      <c r="K3902">
        <f>IF(AND(C3902&gt;0,E3902="Нет показаний",I3902="ФЛ"),G3902*H3902,"")</f>
        <v>118.7</v>
      </c>
    </row>
    <row r="3903" spans="1:11" x14ac:dyDescent="0.25">
      <c r="A3903" s="7">
        <v>515486</v>
      </c>
      <c r="B3903" s="7">
        <f>VLOOKUP(A3903,'Лицевые счета'!$A$1:$K$4570,2,0)</f>
        <v>515454</v>
      </c>
      <c r="C3903">
        <f>COUNTIF('ИПУ и ОКПУ'!$A$2:$A$3258,A3903)</f>
        <v>2</v>
      </c>
      <c r="D3903" t="str">
        <f>IF(C3903&gt;0,VLOOKUP(A3903,'ИПУ и ОКПУ'!$A$1:$O$3258,9,0),"")</f>
        <v>Одноставочный</v>
      </c>
      <c r="E3903" t="str">
        <f>IF(C3903&gt;0,IF(VLOOKUP(A3903,'ИПУ и ОКПУ'!$A$1:$O$3258,14,0)="Нет показаний","Нет показаний",""),"")</f>
        <v>Нет показаний</v>
      </c>
      <c r="F3903">
        <f>IF(AND(C3903&gt;0),SUMIF('ИПУ и ОКПУ'!$A$2:$A$3258,A3903,'ИПУ и ОКПУ'!$O$2:$O$3258),"")</f>
        <v>0</v>
      </c>
      <c r="G3903">
        <f>VLOOKUP(A3903,'Лицевые счета'!$A$2:$K$4570,9,0)</f>
        <v>1</v>
      </c>
      <c r="H3903">
        <f>VLOOKUP(A3903,'Лицевые счета'!$A$2:$K$4570,10,0)</f>
        <v>92</v>
      </c>
      <c r="I3903" t="str">
        <f>VLOOKUP(A3903,'Лицевые счета'!$A$2:$K$4570,6,0)</f>
        <v>ФЛ</v>
      </c>
      <c r="J3903" t="str">
        <f>IF(AND(C3903=0,I3903="ФЛ"),G3903*H3903,"")</f>
        <v/>
      </c>
      <c r="K3903">
        <f>IF(AND(C3903&gt;0,E3903="Нет показаний",I3903="ФЛ"),G3903*H3903,"")</f>
        <v>92</v>
      </c>
    </row>
    <row r="3904" spans="1:11" x14ac:dyDescent="0.25">
      <c r="A3904" s="7">
        <v>515487</v>
      </c>
      <c r="B3904" s="7">
        <f>VLOOKUP(A3904,'Лицевые счета'!$A$1:$K$4570,2,0)</f>
        <v>515454</v>
      </c>
      <c r="C3904">
        <f>COUNTIF('ИПУ и ОКПУ'!$A$2:$A$3258,A3904)</f>
        <v>2</v>
      </c>
      <c r="D3904" t="str">
        <f>IF(C3904&gt;0,VLOOKUP(A3904,'ИПУ и ОКПУ'!$A$1:$O$3258,9,0),"")</f>
        <v>Одноставочный</v>
      </c>
      <c r="E3904" t="str">
        <f>IF(C3904&gt;0,IF(VLOOKUP(A3904,'ИПУ и ОКПУ'!$A$1:$O$3258,14,0)="Нет показаний","Нет показаний",""),"")</f>
        <v>Нет показаний</v>
      </c>
      <c r="F3904">
        <f>IF(AND(C3904&gt;0),SUMIF('ИПУ и ОКПУ'!$A$2:$A$3258,A3904,'ИПУ и ОКПУ'!$O$2:$O$3258),"")</f>
        <v>0</v>
      </c>
      <c r="G3904">
        <f>VLOOKUP(A3904,'Лицевые счета'!$A$2:$K$4570,9,0)</f>
        <v>1</v>
      </c>
      <c r="H3904">
        <f>VLOOKUP(A3904,'Лицевые счета'!$A$2:$K$4570,10,0)</f>
        <v>92</v>
      </c>
      <c r="I3904" t="str">
        <f>VLOOKUP(A3904,'Лицевые счета'!$A$2:$K$4570,6,0)</f>
        <v>ФЛ</v>
      </c>
      <c r="J3904" t="str">
        <f>IF(AND(C3904=0,I3904="ФЛ"),G3904*H3904,"")</f>
        <v/>
      </c>
      <c r="K3904">
        <f>IF(AND(C3904&gt;0,E3904="Нет показаний",I3904="ФЛ"),G3904*H3904,"")</f>
        <v>92</v>
      </c>
    </row>
    <row r="3905" spans="1:11" x14ac:dyDescent="0.25">
      <c r="A3905" s="7">
        <v>515489</v>
      </c>
      <c r="B3905" s="7">
        <f>VLOOKUP(A3905,'Лицевые счета'!$A$1:$K$4570,2,0)</f>
        <v>515454</v>
      </c>
      <c r="C3905">
        <f>COUNTIF('ИПУ и ОКПУ'!$A$2:$A$3258,A3905)</f>
        <v>1</v>
      </c>
      <c r="D3905" t="str">
        <f>IF(C3905&gt;0,VLOOKUP(A3905,'ИПУ и ОКПУ'!$A$1:$O$3258,9,0),"")</f>
        <v>Одноставочный</v>
      </c>
      <c r="E3905" t="str">
        <f>IF(C3905&gt;0,IF(VLOOKUP(A3905,'ИПУ и ОКПУ'!$A$1:$O$3258,14,0)="Нет показаний","Нет показаний",""),"")</f>
        <v>Нет показаний</v>
      </c>
      <c r="F3905">
        <f>IF(AND(C3905&gt;0),SUMIF('ИПУ и ОКПУ'!$A$2:$A$3258,A3905,'ИПУ и ОКПУ'!$O$2:$O$3258),"")</f>
        <v>0</v>
      </c>
      <c r="G3905">
        <f>VLOOKUP(A3905,'Лицевые счета'!$A$2:$K$4570,9,0)</f>
        <v>1</v>
      </c>
      <c r="H3905">
        <f>VLOOKUP(A3905,'Лицевые счета'!$A$2:$K$4570,10,0)</f>
        <v>92</v>
      </c>
      <c r="I3905" t="str">
        <f>VLOOKUP(A3905,'Лицевые счета'!$A$2:$K$4570,6,0)</f>
        <v>ФЛ</v>
      </c>
      <c r="J3905" t="str">
        <f>IF(AND(C3905=0,I3905="ФЛ"),G3905*H3905,"")</f>
        <v/>
      </c>
      <c r="K3905">
        <f>IF(AND(C3905&gt;0,E3905="Нет показаний",I3905="ФЛ"),G3905*H3905,"")</f>
        <v>92</v>
      </c>
    </row>
    <row r="3906" spans="1:11" x14ac:dyDescent="0.25">
      <c r="A3906" s="7">
        <v>515490</v>
      </c>
      <c r="B3906" s="7">
        <f>VLOOKUP(A3906,'Лицевые счета'!$A$1:$K$4570,2,0)</f>
        <v>515454</v>
      </c>
      <c r="C3906">
        <f>COUNTIF('ИПУ и ОКПУ'!$A$2:$A$3258,A3906)</f>
        <v>1</v>
      </c>
      <c r="D3906" t="str">
        <f>IF(C3906&gt;0,VLOOKUP(A3906,'ИПУ и ОКПУ'!$A$1:$O$3258,9,0),"")</f>
        <v>Одноставочный</v>
      </c>
      <c r="E3906" t="str">
        <f>IF(C3906&gt;0,IF(VLOOKUP(A3906,'ИПУ и ОКПУ'!$A$1:$O$3258,14,0)="Нет показаний","Нет показаний",""),"")</f>
        <v>Нет показаний</v>
      </c>
      <c r="F3906">
        <f>IF(AND(C3906&gt;0),SUMIF('ИПУ и ОКПУ'!$A$2:$A$3258,A3906,'ИПУ и ОКПУ'!$O$2:$O$3258),"")</f>
        <v>0</v>
      </c>
      <c r="G3906">
        <f>VLOOKUP(A3906,'Лицевые счета'!$A$2:$K$4570,9,0)</f>
        <v>1</v>
      </c>
      <c r="H3906">
        <f>VLOOKUP(A3906,'Лицевые счета'!$A$2:$K$4570,10,0)</f>
        <v>92</v>
      </c>
      <c r="I3906" t="str">
        <f>VLOOKUP(A3906,'Лицевые счета'!$A$2:$K$4570,6,0)</f>
        <v>ФЛ</v>
      </c>
      <c r="J3906" t="str">
        <f>IF(AND(C3906=0,I3906="ФЛ"),G3906*H3906,"")</f>
        <v/>
      </c>
      <c r="K3906">
        <f>IF(AND(C3906&gt;0,E3906="Нет показаний",I3906="ФЛ"),G3906*H3906,"")</f>
        <v>92</v>
      </c>
    </row>
    <row r="3907" spans="1:11" x14ac:dyDescent="0.25">
      <c r="A3907" s="7">
        <v>515491</v>
      </c>
      <c r="B3907" s="7">
        <f>VLOOKUP(A3907,'Лицевые счета'!$A$1:$K$4570,2,0)</f>
        <v>515454</v>
      </c>
      <c r="C3907">
        <f>COUNTIF('ИПУ и ОКПУ'!$A$2:$A$3258,A3907)</f>
        <v>1</v>
      </c>
      <c r="D3907" t="str">
        <f>IF(C3907&gt;0,VLOOKUP(A3907,'ИПУ и ОКПУ'!$A$1:$O$3258,9,0),"")</f>
        <v>Одноставочный</v>
      </c>
      <c r="E3907" t="str">
        <f>IF(C3907&gt;0,IF(VLOOKUP(A3907,'ИПУ и ОКПУ'!$A$1:$O$3258,14,0)="Нет показаний","Нет показаний",""),"")</f>
        <v>Нет показаний</v>
      </c>
      <c r="F3907">
        <f>IF(AND(C3907&gt;0),SUMIF('ИПУ и ОКПУ'!$A$2:$A$3258,A3907,'ИПУ и ОКПУ'!$O$2:$O$3258),"")</f>
        <v>0</v>
      </c>
      <c r="G3907">
        <f>VLOOKUP(A3907,'Лицевые счета'!$A$2:$K$4570,9,0)</f>
        <v>1</v>
      </c>
      <c r="H3907">
        <f>VLOOKUP(A3907,'Лицевые счета'!$A$2:$K$4570,10,0)</f>
        <v>92</v>
      </c>
      <c r="I3907" t="str">
        <f>VLOOKUP(A3907,'Лицевые счета'!$A$2:$K$4570,6,0)</f>
        <v>ФЛ</v>
      </c>
      <c r="J3907" t="str">
        <f>IF(AND(C3907=0,I3907="ФЛ"),G3907*H3907,"")</f>
        <v/>
      </c>
      <c r="K3907">
        <f>IF(AND(C3907&gt;0,E3907="Нет показаний",I3907="ФЛ"),G3907*H3907,"")</f>
        <v>92</v>
      </c>
    </row>
    <row r="3908" spans="1:11" x14ac:dyDescent="0.25">
      <c r="A3908" s="7">
        <v>515492</v>
      </c>
      <c r="B3908" s="7">
        <f>VLOOKUP(A3908,'Лицевые счета'!$A$1:$K$4570,2,0)</f>
        <v>515454</v>
      </c>
      <c r="C3908">
        <f>COUNTIF('ИПУ и ОКПУ'!$A$2:$A$3258,A3908)</f>
        <v>1</v>
      </c>
      <c r="D3908" t="str">
        <f>IF(C3908&gt;0,VLOOKUP(A3908,'ИПУ и ОКПУ'!$A$1:$O$3258,9,0),"")</f>
        <v>Одноставочный</v>
      </c>
      <c r="E3908" t="str">
        <f>IF(C3908&gt;0,IF(VLOOKUP(A3908,'ИПУ и ОКПУ'!$A$1:$O$3258,14,0)="Нет показаний","Нет показаний",""),"")</f>
        <v>Нет показаний</v>
      </c>
      <c r="F3908">
        <f>IF(AND(C3908&gt;0),SUMIF('ИПУ и ОКПУ'!$A$2:$A$3258,A3908,'ИПУ и ОКПУ'!$O$2:$O$3258),"")</f>
        <v>0</v>
      </c>
      <c r="G3908">
        <f>VLOOKUP(A3908,'Лицевые счета'!$A$2:$K$4570,9,0)</f>
        <v>1</v>
      </c>
      <c r="H3908">
        <f>VLOOKUP(A3908,'Лицевые счета'!$A$2:$K$4570,10,0)</f>
        <v>92</v>
      </c>
      <c r="I3908" t="str">
        <f>VLOOKUP(A3908,'Лицевые счета'!$A$2:$K$4570,6,0)</f>
        <v>ФЛ</v>
      </c>
      <c r="J3908" t="str">
        <f>IF(AND(C3908=0,I3908="ФЛ"),G3908*H3908,"")</f>
        <v/>
      </c>
      <c r="K3908">
        <f>IF(AND(C3908&gt;0,E3908="Нет показаний",I3908="ФЛ"),G3908*H3908,"")</f>
        <v>92</v>
      </c>
    </row>
    <row r="3909" spans="1:11" x14ac:dyDescent="0.25">
      <c r="A3909" s="7">
        <v>515493</v>
      </c>
      <c r="B3909" s="7">
        <f>VLOOKUP(A3909,'Лицевые счета'!$A$1:$K$4570,2,0)</f>
        <v>515454</v>
      </c>
      <c r="C3909">
        <f>COUNTIF('ИПУ и ОКПУ'!$A$2:$A$3258,A3909)</f>
        <v>1</v>
      </c>
      <c r="D3909" t="str">
        <f>IF(C3909&gt;0,VLOOKUP(A3909,'ИПУ и ОКПУ'!$A$1:$O$3258,9,0),"")</f>
        <v>Одноставочный</v>
      </c>
      <c r="E3909" t="str">
        <f>IF(C3909&gt;0,IF(VLOOKUP(A3909,'ИПУ и ОКПУ'!$A$1:$O$3258,14,0)="Нет показаний","Нет показаний",""),"")</f>
        <v>Нет показаний</v>
      </c>
      <c r="F3909">
        <f>IF(AND(C3909&gt;0),SUMIF('ИПУ и ОКПУ'!$A$2:$A$3258,A3909,'ИПУ и ОКПУ'!$O$2:$O$3258),"")</f>
        <v>0</v>
      </c>
      <c r="G3909">
        <f>VLOOKUP(A3909,'Лицевые счета'!$A$2:$K$4570,9,0)</f>
        <v>1</v>
      </c>
      <c r="H3909">
        <f>VLOOKUP(A3909,'Лицевые счета'!$A$2:$K$4570,10,0)</f>
        <v>92</v>
      </c>
      <c r="I3909" t="str">
        <f>VLOOKUP(A3909,'Лицевые счета'!$A$2:$K$4570,6,0)</f>
        <v>ФЛ</v>
      </c>
      <c r="J3909" t="str">
        <f>IF(AND(C3909=0,I3909="ФЛ"),G3909*H3909,"")</f>
        <v/>
      </c>
      <c r="K3909">
        <f>IF(AND(C3909&gt;0,E3909="Нет показаний",I3909="ФЛ"),G3909*H3909,"")</f>
        <v>92</v>
      </c>
    </row>
    <row r="3910" spans="1:11" x14ac:dyDescent="0.25">
      <c r="A3910" s="7">
        <v>515502</v>
      </c>
      <c r="B3910" s="7">
        <f>VLOOKUP(A3910,'Лицевые счета'!$A$1:$K$4570,2,0)</f>
        <v>515454</v>
      </c>
      <c r="C3910">
        <f>COUNTIF('ИПУ и ОКПУ'!$A$2:$A$3258,A3910)</f>
        <v>2</v>
      </c>
      <c r="D3910" t="str">
        <f>IF(C3910&gt;0,VLOOKUP(A3910,'ИПУ и ОКПУ'!$A$1:$O$3258,9,0),"")</f>
        <v>Одноставочный</v>
      </c>
      <c r="E3910" t="str">
        <f>IF(C3910&gt;0,IF(VLOOKUP(A3910,'ИПУ и ОКПУ'!$A$1:$O$3258,14,0)="Нет показаний","Нет показаний",""),"")</f>
        <v>Нет показаний</v>
      </c>
      <c r="F3910">
        <f>IF(AND(C3910&gt;0),SUMIF('ИПУ и ОКПУ'!$A$2:$A$3258,A3910,'ИПУ и ОКПУ'!$O$2:$O$3258),"")</f>
        <v>0</v>
      </c>
      <c r="G3910">
        <f>VLOOKUP(A3910,'Лицевые счета'!$A$2:$K$4570,9,0)</f>
        <v>1</v>
      </c>
      <c r="H3910">
        <f>VLOOKUP(A3910,'Лицевые счета'!$A$2:$K$4570,10,0)</f>
        <v>92</v>
      </c>
      <c r="I3910" t="str">
        <f>VLOOKUP(A3910,'Лицевые счета'!$A$2:$K$4570,6,0)</f>
        <v>ФЛ</v>
      </c>
      <c r="J3910" t="str">
        <f>IF(AND(C3910=0,I3910="ФЛ"),G3910*H3910,"")</f>
        <v/>
      </c>
      <c r="K3910">
        <f>IF(AND(C3910&gt;0,E3910="Нет показаний",I3910="ФЛ"),G3910*H3910,"")</f>
        <v>92</v>
      </c>
    </row>
    <row r="3911" spans="1:11" x14ac:dyDescent="0.25">
      <c r="A3911" s="7">
        <v>515503</v>
      </c>
      <c r="B3911" s="7">
        <f>VLOOKUP(A3911,'Лицевые счета'!$A$1:$K$4570,2,0)</f>
        <v>515454</v>
      </c>
      <c r="C3911">
        <f>COUNTIF('ИПУ и ОКПУ'!$A$2:$A$3258,A3911)</f>
        <v>2</v>
      </c>
      <c r="D3911" t="str">
        <f>IF(C3911&gt;0,VLOOKUP(A3911,'ИПУ и ОКПУ'!$A$1:$O$3258,9,0),"")</f>
        <v>Одноставочный</v>
      </c>
      <c r="E3911" t="str">
        <f>IF(C3911&gt;0,IF(VLOOKUP(A3911,'ИПУ и ОКПУ'!$A$1:$O$3258,14,0)="Нет показаний","Нет показаний",""),"")</f>
        <v>Нет показаний</v>
      </c>
      <c r="F3911">
        <f>IF(AND(C3911&gt;0),SUMIF('ИПУ и ОКПУ'!$A$2:$A$3258,A3911,'ИПУ и ОКПУ'!$O$2:$O$3258),"")</f>
        <v>0</v>
      </c>
      <c r="G3911">
        <f>VLOOKUP(A3911,'Лицевые счета'!$A$2:$K$4570,9,0)</f>
        <v>1</v>
      </c>
      <c r="H3911">
        <f>VLOOKUP(A3911,'Лицевые счета'!$A$2:$K$4570,10,0)</f>
        <v>92</v>
      </c>
      <c r="I3911" t="str">
        <f>VLOOKUP(A3911,'Лицевые счета'!$A$2:$K$4570,6,0)</f>
        <v>ФЛ</v>
      </c>
      <c r="J3911" t="str">
        <f>IF(AND(C3911=0,I3911="ФЛ"),G3911*H3911,"")</f>
        <v/>
      </c>
      <c r="K3911">
        <f>IF(AND(C3911&gt;0,E3911="Нет показаний",I3911="ФЛ"),G3911*H3911,"")</f>
        <v>92</v>
      </c>
    </row>
    <row r="3912" spans="1:11" x14ac:dyDescent="0.25">
      <c r="A3912" s="7">
        <v>515511</v>
      </c>
      <c r="B3912" s="7">
        <f>VLOOKUP(A3912,'Лицевые счета'!$A$1:$K$4570,2,0)</f>
        <v>515454</v>
      </c>
      <c r="C3912">
        <f>COUNTIF('ИПУ и ОКПУ'!$A$2:$A$3258,A3912)</f>
        <v>1</v>
      </c>
      <c r="D3912" t="str">
        <f>IF(C3912&gt;0,VLOOKUP(A3912,'ИПУ и ОКПУ'!$A$1:$O$3258,9,0),"")</f>
        <v>Одноставочный</v>
      </c>
      <c r="E3912" t="str">
        <f>IF(C3912&gt;0,IF(VLOOKUP(A3912,'ИПУ и ОКПУ'!$A$1:$O$3258,14,0)="Нет показаний","Нет показаний",""),"")</f>
        <v/>
      </c>
      <c r="F3912">
        <f>IF(AND(C3912&gt;0),SUMIF('ИПУ и ОКПУ'!$A$2:$A$3258,A3912,'ИПУ и ОКПУ'!$O$2:$O$3258),"")</f>
        <v>-196</v>
      </c>
      <c r="G3912">
        <f>VLOOKUP(A3912,'Лицевые счета'!$A$2:$K$4570,9,0)</f>
        <v>1</v>
      </c>
      <c r="H3912">
        <f>VLOOKUP(A3912,'Лицевые счета'!$A$2:$K$4570,10,0)</f>
        <v>145.4</v>
      </c>
      <c r="I3912" t="str">
        <f>VLOOKUP(A3912,'Лицевые счета'!$A$2:$K$4570,6,0)</f>
        <v>ФЛ</v>
      </c>
      <c r="J3912" t="str">
        <f>IF(AND(C3912=0,I3912="ФЛ"),G3912*H3912,"")</f>
        <v/>
      </c>
      <c r="K3912" t="str">
        <f>IF(AND(C3912&gt;0,E3912="Нет показаний",I3912="ФЛ"),G3912*H3912,"")</f>
        <v/>
      </c>
    </row>
    <row r="3913" spans="1:11" x14ac:dyDescent="0.25">
      <c r="A3913" s="7">
        <v>515799</v>
      </c>
      <c r="B3913" s="7">
        <f>VLOOKUP(A3913,'Лицевые счета'!$A$1:$K$4570,2,0)</f>
        <v>431550</v>
      </c>
      <c r="C3913">
        <f>COUNTIF('ИПУ и ОКПУ'!$A$2:$A$3258,A3913)</f>
        <v>1</v>
      </c>
      <c r="D3913" t="str">
        <f>IF(C3913&gt;0,VLOOKUP(A3913,'ИПУ и ОКПУ'!$A$1:$O$3258,9,0),"")</f>
        <v>Одноставочный</v>
      </c>
      <c r="E3913" t="str">
        <f>IF(C3913&gt;0,IF(VLOOKUP(A3913,'ИПУ и ОКПУ'!$A$1:$O$3258,14,0)="Нет показаний","Нет показаний",""),"")</f>
        <v/>
      </c>
      <c r="F3913">
        <f>IF(AND(C3913&gt;0),SUMIF('ИПУ и ОКПУ'!$A$2:$A$3258,A3913,'ИПУ и ОКПУ'!$O$2:$O$3258),"")</f>
        <v>7.1539999999999999</v>
      </c>
      <c r="G3913">
        <f>VLOOKUP(A3913,'Лицевые счета'!$A$2:$K$4570,9,0)</f>
        <v>1</v>
      </c>
      <c r="H3913" t="str">
        <f>VLOOKUP(A3913,'Лицевые счета'!$A$2:$K$4570,10,0)</f>
        <v>ЮЛ</v>
      </c>
      <c r="I3913" t="str">
        <f>VLOOKUP(A3913,'Лицевые счета'!$A$2:$K$4570,6,0)</f>
        <v>ЮЛ</v>
      </c>
      <c r="J3913" t="str">
        <f>IF(AND(C3913=0,I3913="ФЛ"),G3913*H3913,"")</f>
        <v/>
      </c>
      <c r="K3913" t="str">
        <f>IF(AND(C3913&gt;0,E3913="Нет показаний",I3913="ФЛ"),G3913*H3913,"")</f>
        <v/>
      </c>
    </row>
    <row r="3914" spans="1:11" x14ac:dyDescent="0.25">
      <c r="A3914" s="7">
        <v>515871</v>
      </c>
      <c r="B3914" s="7">
        <f>VLOOKUP(A3914,'Лицевые счета'!$A$1:$K$4570,2,0)</f>
        <v>451437</v>
      </c>
      <c r="C3914">
        <f>COUNTIF('ИПУ и ОКПУ'!$A$2:$A$3258,A3914)</f>
        <v>1</v>
      </c>
      <c r="D3914" t="str">
        <f>IF(C3914&gt;0,VLOOKUP(A3914,'ИПУ и ОКПУ'!$A$1:$O$3258,9,0),"")</f>
        <v>Одноставочный</v>
      </c>
      <c r="E3914" t="str">
        <f>IF(C3914&gt;0,IF(VLOOKUP(A3914,'ИПУ и ОКПУ'!$A$1:$O$3258,14,0)="Нет показаний","Нет показаний",""),"")</f>
        <v/>
      </c>
      <c r="F3914">
        <f>IF(AND(C3914&gt;0),SUMIF('ИПУ и ОКПУ'!$A$2:$A$3258,A3914,'ИПУ и ОКПУ'!$O$2:$O$3258),"")</f>
        <v>642.83799999999997</v>
      </c>
      <c r="G3914">
        <f>VLOOKUP(A3914,'Лицевые счета'!$A$2:$K$4570,9,0)</f>
        <v>1</v>
      </c>
      <c r="H3914" t="str">
        <f>VLOOKUP(A3914,'Лицевые счета'!$A$2:$K$4570,10,0)</f>
        <v>ЮЛ</v>
      </c>
      <c r="I3914" t="str">
        <f>VLOOKUP(A3914,'Лицевые счета'!$A$2:$K$4570,6,0)</f>
        <v>ЮЛ</v>
      </c>
      <c r="J3914" t="str">
        <f>IF(AND(C3914=0,I3914="ФЛ"),G3914*H3914,"")</f>
        <v/>
      </c>
      <c r="K3914" t="str">
        <f>IF(AND(C3914&gt;0,E3914="Нет показаний",I3914="ФЛ"),G3914*H3914,"")</f>
        <v/>
      </c>
    </row>
    <row r="3915" spans="1:11" x14ac:dyDescent="0.25">
      <c r="A3915" s="7">
        <v>515922</v>
      </c>
      <c r="B3915" s="7">
        <f>VLOOKUP(A3915,'Лицевые счета'!$A$1:$K$4570,2,0)</f>
        <v>507664</v>
      </c>
      <c r="C3915">
        <f>COUNTIF('ИПУ и ОКПУ'!$A$2:$A$3258,A3915)</f>
        <v>1</v>
      </c>
      <c r="D3915" t="str">
        <f>IF(C3915&gt;0,VLOOKUP(A3915,'ИПУ и ОКПУ'!$A$1:$O$3258,9,0),"")</f>
        <v>Одноставочный</v>
      </c>
      <c r="E3915" t="str">
        <f>IF(C3915&gt;0,IF(VLOOKUP(A3915,'ИПУ и ОКПУ'!$A$1:$O$3258,14,0)="Нет показаний","Нет показаний",""),"")</f>
        <v/>
      </c>
      <c r="F3915">
        <f>IF(AND(C3915&gt;0),SUMIF('ИПУ и ОКПУ'!$A$2:$A$3258,A3915,'ИПУ и ОКПУ'!$O$2:$O$3258),"")</f>
        <v>26</v>
      </c>
      <c r="G3915">
        <f>VLOOKUP(A3915,'Лицевые счета'!$A$2:$K$4570,9,0)</f>
        <v>1</v>
      </c>
      <c r="H3915" t="str">
        <f>VLOOKUP(A3915,'Лицевые счета'!$A$2:$K$4570,10,0)</f>
        <v>ЮЛ</v>
      </c>
      <c r="I3915" t="str">
        <f>VLOOKUP(A3915,'Лицевые счета'!$A$2:$K$4570,6,0)</f>
        <v>ЮЛ</v>
      </c>
      <c r="J3915" t="str">
        <f>IF(AND(C3915=0,I3915="ФЛ"),G3915*H3915,"")</f>
        <v/>
      </c>
      <c r="K3915" t="str">
        <f>IF(AND(C3915&gt;0,E3915="Нет показаний",I3915="ФЛ"),G3915*H3915,"")</f>
        <v/>
      </c>
    </row>
    <row r="3916" spans="1:11" x14ac:dyDescent="0.25">
      <c r="A3916" s="7">
        <v>519343</v>
      </c>
      <c r="B3916" s="7">
        <f>VLOOKUP(A3916,'Лицевые счета'!$A$1:$K$4570,2,0)</f>
        <v>513252</v>
      </c>
      <c r="C3916">
        <f>COUNTIF('ИПУ и ОКПУ'!$A$2:$A$3258,A3916)</f>
        <v>1</v>
      </c>
      <c r="D3916" t="str">
        <f>IF(C3916&gt;0,VLOOKUP(A3916,'ИПУ и ОКПУ'!$A$1:$O$3258,9,0),"")</f>
        <v>Одноставочный</v>
      </c>
      <c r="E3916" t="str">
        <f>IF(C3916&gt;0,IF(VLOOKUP(A3916,'ИПУ и ОКПУ'!$A$1:$O$3258,14,0)="Нет показаний","Нет показаний",""),"")</f>
        <v/>
      </c>
      <c r="F3916">
        <f>IF(AND(C3916&gt;0),SUMIF('ИПУ и ОКПУ'!$A$2:$A$3258,A3916,'ИПУ и ОКПУ'!$O$2:$O$3258),"")</f>
        <v>26</v>
      </c>
      <c r="G3916">
        <f>VLOOKUP(A3916,'Лицевые счета'!$A$2:$K$4570,9,0)</f>
        <v>1</v>
      </c>
      <c r="H3916" t="str">
        <f>VLOOKUP(A3916,'Лицевые счета'!$A$2:$K$4570,10,0)</f>
        <v>ЮЛ</v>
      </c>
      <c r="I3916" t="str">
        <f>VLOOKUP(A3916,'Лицевые счета'!$A$2:$K$4570,6,0)</f>
        <v>ЮЛ</v>
      </c>
      <c r="J3916" t="str">
        <f>IF(AND(C3916=0,I3916="ФЛ"),G3916*H3916,"")</f>
        <v/>
      </c>
      <c r="K3916" t="str">
        <f>IF(AND(C3916&gt;0,E3916="Нет показаний",I3916="ФЛ"),G3916*H3916,"")</f>
        <v/>
      </c>
    </row>
    <row r="3917" spans="1:11" x14ac:dyDescent="0.25">
      <c r="A3917" s="7">
        <v>522761</v>
      </c>
      <c r="B3917" s="7">
        <f>VLOOKUP(A3917,'Лицевые счета'!$A$1:$K$4570,2,0)</f>
        <v>507664</v>
      </c>
      <c r="C3917">
        <f>COUNTIF('ИПУ и ОКПУ'!$A$2:$A$3258,A3917)</f>
        <v>1</v>
      </c>
      <c r="D3917" t="str">
        <f>IF(C3917&gt;0,VLOOKUP(A3917,'ИПУ и ОКПУ'!$A$1:$O$3258,9,0),"")</f>
        <v>Одноставочный</v>
      </c>
      <c r="E3917" t="str">
        <f>IF(C3917&gt;0,IF(VLOOKUP(A3917,'ИПУ и ОКПУ'!$A$1:$O$3258,14,0)="Нет показаний","Нет показаний",""),"")</f>
        <v/>
      </c>
      <c r="F3917">
        <f>IF(AND(C3917&gt;0),SUMIF('ИПУ и ОКПУ'!$A$2:$A$3258,A3917,'ИПУ и ОКПУ'!$O$2:$O$3258),"")</f>
        <v>10</v>
      </c>
      <c r="G3917">
        <f>VLOOKUP(A3917,'Лицевые счета'!$A$2:$K$4570,9,0)</f>
        <v>1</v>
      </c>
      <c r="H3917" t="str">
        <f>VLOOKUP(A3917,'Лицевые счета'!$A$2:$K$4570,10,0)</f>
        <v>ЮЛ</v>
      </c>
      <c r="I3917" t="str">
        <f>VLOOKUP(A3917,'Лицевые счета'!$A$2:$K$4570,6,0)</f>
        <v>ЮЛ</v>
      </c>
      <c r="J3917" t="str">
        <f>IF(AND(C3917=0,I3917="ФЛ"),G3917*H3917,"")</f>
        <v/>
      </c>
      <c r="K3917" t="str">
        <f>IF(AND(C3917&gt;0,E3917="Нет показаний",I3917="ФЛ"),G3917*H3917,"")</f>
        <v/>
      </c>
    </row>
    <row r="3918" spans="1:11" x14ac:dyDescent="0.25">
      <c r="A3918" s="7">
        <v>522823</v>
      </c>
      <c r="B3918" s="7">
        <f>VLOOKUP(A3918,'Лицевые счета'!$A$1:$K$4570,2,0)</f>
        <v>501298</v>
      </c>
      <c r="C3918">
        <f>COUNTIF('ИПУ и ОКПУ'!$A$2:$A$3258,A3918)</f>
        <v>1</v>
      </c>
      <c r="D3918" t="str">
        <f>IF(C3918&gt;0,VLOOKUP(A3918,'ИПУ и ОКПУ'!$A$1:$O$3258,9,0),"")</f>
        <v>Одноставочный</v>
      </c>
      <c r="E3918" t="str">
        <f>IF(C3918&gt;0,IF(VLOOKUP(A3918,'ИПУ и ОКПУ'!$A$1:$O$3258,14,0)="Нет показаний","Нет показаний",""),"")</f>
        <v/>
      </c>
      <c r="F3918">
        <f>IF(AND(C3918&gt;0),SUMIF('ИПУ и ОКПУ'!$A$2:$A$3258,A3918,'ИПУ и ОКПУ'!$O$2:$O$3258),"")</f>
        <v>6843.3119999999999</v>
      </c>
      <c r="G3918">
        <f>VLOOKUP(A3918,'Лицевые счета'!$A$2:$K$4570,9,0)</f>
        <v>1</v>
      </c>
      <c r="H3918" t="str">
        <f>VLOOKUP(A3918,'Лицевые счета'!$A$2:$K$4570,10,0)</f>
        <v>ЮЛ</v>
      </c>
      <c r="I3918" t="str">
        <f>VLOOKUP(A3918,'Лицевые счета'!$A$2:$K$4570,6,0)</f>
        <v>ЮЛ</v>
      </c>
      <c r="J3918" t="str">
        <f>IF(AND(C3918=0,I3918="ФЛ"),G3918*H3918,"")</f>
        <v/>
      </c>
      <c r="K3918" t="str">
        <f>IF(AND(C3918&gt;0,E3918="Нет показаний",I3918="ФЛ"),G3918*H3918,"")</f>
        <v/>
      </c>
    </row>
    <row r="3919" spans="1:11" x14ac:dyDescent="0.25">
      <c r="A3919" s="7">
        <v>524559</v>
      </c>
      <c r="B3919" s="7">
        <f>VLOOKUP(A3919,'Лицевые счета'!$A$1:$K$4570,2,0)</f>
        <v>513252</v>
      </c>
      <c r="C3919">
        <f>COUNTIF('ИПУ и ОКПУ'!$A$2:$A$3258,A3919)</f>
        <v>1</v>
      </c>
      <c r="D3919" t="str">
        <f>IF(C3919&gt;0,VLOOKUP(A3919,'ИПУ и ОКПУ'!$A$1:$O$3258,9,0),"")</f>
        <v>Одноставочный</v>
      </c>
      <c r="E3919" t="str">
        <f>IF(C3919&gt;0,IF(VLOOKUP(A3919,'ИПУ и ОКПУ'!$A$1:$O$3258,14,0)="Нет показаний","Нет показаний",""),"")</f>
        <v/>
      </c>
      <c r="F3919">
        <f>IF(AND(C3919&gt;0),SUMIF('ИПУ и ОКПУ'!$A$2:$A$3258,A3919,'ИПУ и ОКПУ'!$O$2:$O$3258),"")</f>
        <v>5</v>
      </c>
      <c r="G3919">
        <f>VLOOKUP(A3919,'Лицевые счета'!$A$2:$K$4570,9,0)</f>
        <v>1</v>
      </c>
      <c r="H3919" t="str">
        <f>VLOOKUP(A3919,'Лицевые счета'!$A$2:$K$4570,10,0)</f>
        <v>ЮЛ</v>
      </c>
      <c r="I3919" t="str">
        <f>VLOOKUP(A3919,'Лицевые счета'!$A$2:$K$4570,6,0)</f>
        <v>ЮЛ</v>
      </c>
      <c r="J3919" t="str">
        <f>IF(AND(C3919=0,I3919="ФЛ"),G3919*H3919,"")</f>
        <v/>
      </c>
      <c r="K3919" t="str">
        <f>IF(AND(C3919&gt;0,E3919="Нет показаний",I3919="ФЛ"),G3919*H3919,"")</f>
        <v/>
      </c>
    </row>
    <row r="3920" spans="1:11" x14ac:dyDescent="0.25">
      <c r="A3920" s="7">
        <v>524611</v>
      </c>
      <c r="B3920" s="7">
        <f>VLOOKUP(A3920,'Лицевые счета'!$A$1:$K$4570,2,0)</f>
        <v>507664</v>
      </c>
      <c r="C3920">
        <f>COUNTIF('ИПУ и ОКПУ'!$A$2:$A$3258,A3920)</f>
        <v>1</v>
      </c>
      <c r="D3920" t="str">
        <f>IF(C3920&gt;0,VLOOKUP(A3920,'ИПУ и ОКПУ'!$A$1:$O$3258,9,0),"")</f>
        <v>Одноставочный</v>
      </c>
      <c r="E3920" t="str">
        <f>IF(C3920&gt;0,IF(VLOOKUP(A3920,'ИПУ и ОКПУ'!$A$1:$O$3258,14,0)="Нет показаний","Нет показаний",""),"")</f>
        <v/>
      </c>
      <c r="F3920">
        <f>IF(AND(C3920&gt;0),SUMIF('ИПУ и ОКПУ'!$A$2:$A$3258,A3920,'ИПУ и ОКПУ'!$O$2:$O$3258),"")</f>
        <v>4</v>
      </c>
      <c r="G3920">
        <f>VLOOKUP(A3920,'Лицевые счета'!$A$2:$K$4570,9,0)</f>
        <v>1</v>
      </c>
      <c r="H3920" t="str">
        <f>VLOOKUP(A3920,'Лицевые счета'!$A$2:$K$4570,10,0)</f>
        <v>ЮЛ</v>
      </c>
      <c r="I3920" t="str">
        <f>VLOOKUP(A3920,'Лицевые счета'!$A$2:$K$4570,6,0)</f>
        <v>ЮЛ</v>
      </c>
      <c r="J3920" t="str">
        <f>IF(AND(C3920=0,I3920="ФЛ"),G3920*H3920,"")</f>
        <v/>
      </c>
      <c r="K3920" t="str">
        <f>IF(AND(C3920&gt;0,E3920="Нет показаний",I3920="ФЛ"),G3920*H3920,"")</f>
        <v/>
      </c>
    </row>
    <row r="3921" spans="1:11" x14ac:dyDescent="0.25">
      <c r="A3921" s="7">
        <v>524680</v>
      </c>
      <c r="B3921" s="7">
        <f>VLOOKUP(A3921,'Лицевые счета'!$A$1:$K$4570,2,0)</f>
        <v>507007</v>
      </c>
      <c r="C3921">
        <f>COUNTIF('ИПУ и ОКПУ'!$A$2:$A$3258,A3921)</f>
        <v>1</v>
      </c>
      <c r="D3921" t="str">
        <f>IF(C3921&gt;0,VLOOKUP(A3921,'ИПУ и ОКПУ'!$A$1:$O$3258,9,0),"")</f>
        <v>Одноставочный</v>
      </c>
      <c r="E3921" t="str">
        <f>IF(C3921&gt;0,IF(VLOOKUP(A3921,'ИПУ и ОКПУ'!$A$1:$O$3258,14,0)="Нет показаний","Нет показаний",""),"")</f>
        <v/>
      </c>
      <c r="F3921">
        <f>IF(AND(C3921&gt;0),SUMIF('ИПУ и ОКПУ'!$A$2:$A$3258,A3921,'ИПУ и ОКПУ'!$O$2:$O$3258),"")</f>
        <v>4</v>
      </c>
      <c r="G3921">
        <f>VLOOKUP(A3921,'Лицевые счета'!$A$2:$K$4570,9,0)</f>
        <v>1</v>
      </c>
      <c r="H3921" t="str">
        <f>VLOOKUP(A3921,'Лицевые счета'!$A$2:$K$4570,10,0)</f>
        <v>ЮЛ</v>
      </c>
      <c r="I3921" t="str">
        <f>VLOOKUP(A3921,'Лицевые счета'!$A$2:$K$4570,6,0)</f>
        <v>ЮЛ</v>
      </c>
      <c r="J3921" t="str">
        <f>IF(AND(C3921=0,I3921="ФЛ"),G3921*H3921,"")</f>
        <v/>
      </c>
      <c r="K3921" t="str">
        <f>IF(AND(C3921&gt;0,E3921="Нет показаний",I3921="ФЛ"),G3921*H3921,"")</f>
        <v/>
      </c>
    </row>
    <row r="3922" spans="1:11" x14ac:dyDescent="0.25">
      <c r="A3922" s="7">
        <v>526053</v>
      </c>
      <c r="B3922" s="7">
        <f>VLOOKUP(A3922,'Лицевые счета'!$A$1:$K$4570,2,0)</f>
        <v>431446</v>
      </c>
      <c r="C3922">
        <f>COUNTIF('ИПУ и ОКПУ'!$A$2:$A$3258,A3922)</f>
        <v>0</v>
      </c>
      <c r="D3922" t="str">
        <f>IF(C3922&gt;0,VLOOKUP(A3922,'ИПУ и ОКПУ'!$A$1:$O$3258,9,0),"")</f>
        <v/>
      </c>
      <c r="E3922" t="str">
        <f>IF(C3922&gt;0,IF(VLOOKUP(A3922,'ИПУ и ОКПУ'!$A$1:$O$3258,14,0)="Нет показаний","Нет показаний",""),"")</f>
        <v/>
      </c>
      <c r="F3922" t="str">
        <f>IF(AND(C3922&gt;0),SUMIF('ИПУ и ОКПУ'!$A$2:$A$3258,A3922,'ИПУ и ОКПУ'!$O$2:$O$3258),"")</f>
        <v/>
      </c>
      <c r="G3922">
        <f>VLOOKUP(A3922,'Лицевые счета'!$A$2:$K$4570,9,0)</f>
        <v>1</v>
      </c>
      <c r="H3922">
        <f>VLOOKUP(A3922,'Лицевые счета'!$A$2:$K$4570,10,0)</f>
        <v>92</v>
      </c>
      <c r="I3922" t="str">
        <f>VLOOKUP(A3922,'Лицевые счета'!$A$2:$K$4570,6,0)</f>
        <v>ФЛ</v>
      </c>
      <c r="J3922">
        <f>IF(AND(C3922=0,I3922="ФЛ"),G3922*H3922,"")</f>
        <v>92</v>
      </c>
      <c r="K3922" t="str">
        <f>IF(AND(C3922&gt;0,E3922="Нет показаний",I3922="ФЛ"),G3922*H3922,"")</f>
        <v/>
      </c>
    </row>
    <row r="3923" spans="1:11" x14ac:dyDescent="0.25">
      <c r="A3923" s="7">
        <v>526075</v>
      </c>
      <c r="B3923" s="7">
        <f>VLOOKUP(A3923,'Лицевые счета'!$A$1:$K$4570,2,0)</f>
        <v>431304</v>
      </c>
      <c r="C3923">
        <f>COUNTIF('ИПУ и ОКПУ'!$A$2:$A$3258,A3923)</f>
        <v>1</v>
      </c>
      <c r="D3923" t="str">
        <f>IF(C3923&gt;0,VLOOKUP(A3923,'ИПУ и ОКПУ'!$A$1:$O$3258,9,0),"")</f>
        <v>Одноставочный</v>
      </c>
      <c r="E3923" t="str">
        <f>IF(C3923&gt;0,IF(VLOOKUP(A3923,'ИПУ и ОКПУ'!$A$1:$O$3258,14,0)="Нет показаний","Нет показаний",""),"")</f>
        <v/>
      </c>
      <c r="F3923">
        <f>IF(AND(C3923&gt;0),SUMIF('ИПУ и ОКПУ'!$A$2:$A$3258,A3923,'ИПУ и ОКПУ'!$O$2:$O$3258),"")</f>
        <v>50.5</v>
      </c>
      <c r="G3923">
        <f>VLOOKUP(A3923,'Лицевые счета'!$A$2:$K$4570,9,0)</f>
        <v>1</v>
      </c>
      <c r="H3923">
        <f>VLOOKUP(A3923,'Лицевые счета'!$A$2:$K$4570,10,0)</f>
        <v>92</v>
      </c>
      <c r="I3923" t="str">
        <f>VLOOKUP(A3923,'Лицевые счета'!$A$2:$K$4570,6,0)</f>
        <v>ФЛ</v>
      </c>
      <c r="J3923" t="str">
        <f>IF(AND(C3923=0,I3923="ФЛ"),G3923*H3923,"")</f>
        <v/>
      </c>
      <c r="K3923" t="str">
        <f>IF(AND(C3923&gt;0,E3923="Нет показаний",I3923="ФЛ"),G3923*H3923,"")</f>
        <v/>
      </c>
    </row>
    <row r="3924" spans="1:11" x14ac:dyDescent="0.25">
      <c r="A3924" s="7">
        <v>526326</v>
      </c>
      <c r="B3924" s="7">
        <f>VLOOKUP(A3924,'Лицевые счета'!$A$1:$K$4570,2,0)</f>
        <v>511708</v>
      </c>
      <c r="C3924">
        <f>COUNTIF('ИПУ и ОКПУ'!$A$2:$A$3258,A3924)</f>
        <v>1</v>
      </c>
      <c r="D3924" t="str">
        <f>IF(C3924&gt;0,VLOOKUP(A3924,'ИПУ и ОКПУ'!$A$1:$O$3258,9,0),"")</f>
        <v>Одноставочный</v>
      </c>
      <c r="E3924" t="str">
        <f>IF(C3924&gt;0,IF(VLOOKUP(A3924,'ИПУ и ОКПУ'!$A$1:$O$3258,14,0)="Нет показаний","Нет показаний",""),"")</f>
        <v>Нет показаний</v>
      </c>
      <c r="F3924">
        <f>IF(AND(C3924&gt;0),SUMIF('ИПУ и ОКПУ'!$A$2:$A$3258,A3924,'ИПУ и ОКПУ'!$O$2:$O$3258),"")</f>
        <v>0</v>
      </c>
      <c r="G3924">
        <f>VLOOKUP(A3924,'Лицевые счета'!$A$2:$K$4570,9,0)</f>
        <v>1</v>
      </c>
      <c r="H3924" t="str">
        <f>VLOOKUP(A3924,'Лицевые счета'!$A$2:$K$4570,10,0)</f>
        <v>ЮЛ</v>
      </c>
      <c r="I3924" t="str">
        <f>VLOOKUP(A3924,'Лицевые счета'!$A$2:$K$4570,6,0)</f>
        <v>ЮЛ</v>
      </c>
      <c r="J3924" t="str">
        <f>IF(AND(C3924=0,I3924="ФЛ"),G3924*H3924,"")</f>
        <v/>
      </c>
      <c r="K3924" t="str">
        <f>IF(AND(C3924&gt;0,E3924="Нет показаний",I3924="ФЛ"),G3924*H3924,"")</f>
        <v/>
      </c>
    </row>
    <row r="3925" spans="1:11" x14ac:dyDescent="0.25">
      <c r="A3925" s="7">
        <v>526464</v>
      </c>
      <c r="B3925" s="7">
        <f>VLOOKUP(A3925,'Лицевые счета'!$A$1:$K$4570,2,0)</f>
        <v>431514</v>
      </c>
      <c r="C3925">
        <f>COUNTIF('ИПУ и ОКПУ'!$A$2:$A$3258,A3925)</f>
        <v>1</v>
      </c>
      <c r="D3925" t="str">
        <f>IF(C3925&gt;0,VLOOKUP(A3925,'ИПУ и ОКПУ'!$A$1:$O$3258,9,0),"")</f>
        <v>Одноставочный</v>
      </c>
      <c r="E3925" t="str">
        <f>IF(C3925&gt;0,IF(VLOOKUP(A3925,'ИПУ и ОКПУ'!$A$1:$O$3258,14,0)="Нет показаний","Нет показаний",""),"")</f>
        <v/>
      </c>
      <c r="F3925">
        <f>IF(AND(C3925&gt;0),SUMIF('ИПУ и ОКПУ'!$A$2:$A$3258,A3925,'ИПУ и ОКПУ'!$O$2:$O$3258),"")</f>
        <v>30.66</v>
      </c>
      <c r="G3925">
        <f>VLOOKUP(A3925,'Лицевые счета'!$A$2:$K$4570,9,0)</f>
        <v>1</v>
      </c>
      <c r="H3925" t="str">
        <f>VLOOKUP(A3925,'Лицевые счета'!$A$2:$K$4570,10,0)</f>
        <v>ЮЛ</v>
      </c>
      <c r="I3925" t="str">
        <f>VLOOKUP(A3925,'Лицевые счета'!$A$2:$K$4570,6,0)</f>
        <v>ЮЛ</v>
      </c>
      <c r="J3925" t="str">
        <f>IF(AND(C3925=0,I3925="ФЛ"),G3925*H3925,"")</f>
        <v/>
      </c>
      <c r="K3925" t="str">
        <f>IF(AND(C3925&gt;0,E3925="Нет показаний",I3925="ФЛ"),G3925*H3925,"")</f>
        <v/>
      </c>
    </row>
    <row r="3926" spans="1:11" x14ac:dyDescent="0.25">
      <c r="A3926" s="7">
        <v>526520</v>
      </c>
      <c r="B3926" s="7">
        <f>VLOOKUP(A3926,'Лицевые счета'!$A$1:$K$4570,2,0)</f>
        <v>431487</v>
      </c>
      <c r="C3926">
        <f>COUNTIF('ИПУ и ОКПУ'!$A$2:$A$3258,A3926)</f>
        <v>1</v>
      </c>
      <c r="D3926" t="str">
        <f>IF(C3926&gt;0,VLOOKUP(A3926,'ИПУ и ОКПУ'!$A$1:$O$3258,9,0),"")</f>
        <v>Одноставочный</v>
      </c>
      <c r="E3926" t="str">
        <f>IF(C3926&gt;0,IF(VLOOKUP(A3926,'ИПУ и ОКПУ'!$A$1:$O$3258,14,0)="Нет показаний","Нет показаний",""),"")</f>
        <v/>
      </c>
      <c r="F3926">
        <f>IF(AND(C3926&gt;0),SUMIF('ИПУ и ОКПУ'!$A$2:$A$3258,A3926,'ИПУ и ОКПУ'!$O$2:$O$3258),"")</f>
        <v>30.66</v>
      </c>
      <c r="G3926">
        <f>VLOOKUP(A3926,'Лицевые счета'!$A$2:$K$4570,9,0)</f>
        <v>1</v>
      </c>
      <c r="H3926" t="str">
        <f>VLOOKUP(A3926,'Лицевые счета'!$A$2:$K$4570,10,0)</f>
        <v>ЮЛ</v>
      </c>
      <c r="I3926" t="str">
        <f>VLOOKUP(A3926,'Лицевые счета'!$A$2:$K$4570,6,0)</f>
        <v>ЮЛ</v>
      </c>
      <c r="J3926" t="str">
        <f>IF(AND(C3926=0,I3926="ФЛ"),G3926*H3926,"")</f>
        <v/>
      </c>
      <c r="K3926" t="str">
        <f>IF(AND(C3926&gt;0,E3926="Нет показаний",I3926="ФЛ"),G3926*H3926,"")</f>
        <v/>
      </c>
    </row>
    <row r="3927" spans="1:11" x14ac:dyDescent="0.25">
      <c r="A3927" s="7">
        <v>526523</v>
      </c>
      <c r="B3927" s="7">
        <f>VLOOKUP(A3927,'Лицевые счета'!$A$1:$K$4570,2,0)</f>
        <v>431516</v>
      </c>
      <c r="C3927">
        <f>COUNTIF('ИПУ и ОКПУ'!$A$2:$A$3258,A3927)</f>
        <v>1</v>
      </c>
      <c r="D3927" t="str">
        <f>IF(C3927&gt;0,VLOOKUP(A3927,'ИПУ и ОКПУ'!$A$1:$O$3258,9,0),"")</f>
        <v>Одноставочный</v>
      </c>
      <c r="E3927" t="str">
        <f>IF(C3927&gt;0,IF(VLOOKUP(A3927,'ИПУ и ОКПУ'!$A$1:$O$3258,14,0)="Нет показаний","Нет показаний",""),"")</f>
        <v/>
      </c>
      <c r="F3927">
        <f>IF(AND(C3927&gt;0),SUMIF('ИПУ и ОКПУ'!$A$2:$A$3258,A3927,'ИПУ и ОКПУ'!$O$2:$O$3258),"")</f>
        <v>30.66</v>
      </c>
      <c r="G3927">
        <f>VLOOKUP(A3927,'Лицевые счета'!$A$2:$K$4570,9,0)</f>
        <v>1</v>
      </c>
      <c r="H3927" t="str">
        <f>VLOOKUP(A3927,'Лицевые счета'!$A$2:$K$4570,10,0)</f>
        <v>ЮЛ</v>
      </c>
      <c r="I3927" t="str">
        <f>VLOOKUP(A3927,'Лицевые счета'!$A$2:$K$4570,6,0)</f>
        <v>ЮЛ</v>
      </c>
      <c r="J3927" t="str">
        <f>IF(AND(C3927=0,I3927="ФЛ"),G3927*H3927,"")</f>
        <v/>
      </c>
      <c r="K3927" t="str">
        <f>IF(AND(C3927&gt;0,E3927="Нет показаний",I3927="ФЛ"),G3927*H3927,"")</f>
        <v/>
      </c>
    </row>
    <row r="3928" spans="1:11" x14ac:dyDescent="0.25">
      <c r="A3928" s="7">
        <v>526536</v>
      </c>
      <c r="B3928" s="7">
        <f>VLOOKUP(A3928,'Лицевые счета'!$A$1:$K$4570,2,0)</f>
        <v>431517</v>
      </c>
      <c r="C3928">
        <f>COUNTIF('ИПУ и ОКПУ'!$A$2:$A$3258,A3928)</f>
        <v>1</v>
      </c>
      <c r="D3928" t="str">
        <f>IF(C3928&gt;0,VLOOKUP(A3928,'ИПУ и ОКПУ'!$A$1:$O$3258,9,0),"")</f>
        <v>Одноставочный</v>
      </c>
      <c r="E3928" t="str">
        <f>IF(C3928&gt;0,IF(VLOOKUP(A3928,'ИПУ и ОКПУ'!$A$1:$O$3258,14,0)="Нет показаний","Нет показаний",""),"")</f>
        <v/>
      </c>
      <c r="F3928">
        <f>IF(AND(C3928&gt;0),SUMIF('ИПУ и ОКПУ'!$A$2:$A$3258,A3928,'ИПУ и ОКПУ'!$O$2:$O$3258),"")</f>
        <v>30.66</v>
      </c>
      <c r="G3928">
        <f>VLOOKUP(A3928,'Лицевые счета'!$A$2:$K$4570,9,0)</f>
        <v>1</v>
      </c>
      <c r="H3928" t="str">
        <f>VLOOKUP(A3928,'Лицевые счета'!$A$2:$K$4570,10,0)</f>
        <v>ЮЛ</v>
      </c>
      <c r="I3928" t="str">
        <f>VLOOKUP(A3928,'Лицевые счета'!$A$2:$K$4570,6,0)</f>
        <v>ЮЛ</v>
      </c>
      <c r="J3928" t="str">
        <f>IF(AND(C3928=0,I3928="ФЛ"),G3928*H3928,"")</f>
        <v/>
      </c>
      <c r="K3928" t="str">
        <f>IF(AND(C3928&gt;0,E3928="Нет показаний",I3928="ФЛ"),G3928*H3928,"")</f>
        <v/>
      </c>
    </row>
    <row r="3929" spans="1:11" x14ac:dyDescent="0.25">
      <c r="A3929" s="7">
        <v>526537</v>
      </c>
      <c r="B3929" s="7">
        <f>VLOOKUP(A3929,'Лицевые счета'!$A$1:$K$4570,2,0)</f>
        <v>431517</v>
      </c>
      <c r="C3929">
        <f>COUNTIF('ИПУ и ОКПУ'!$A$2:$A$3258,A3929)</f>
        <v>1</v>
      </c>
      <c r="D3929" t="str">
        <f>IF(C3929&gt;0,VLOOKUP(A3929,'ИПУ и ОКПУ'!$A$1:$O$3258,9,0),"")</f>
        <v>Одноставочный</v>
      </c>
      <c r="E3929" t="str">
        <f>IF(C3929&gt;0,IF(VLOOKUP(A3929,'ИПУ и ОКПУ'!$A$1:$O$3258,14,0)="Нет показаний","Нет показаний",""),"")</f>
        <v/>
      </c>
      <c r="F3929">
        <f>IF(AND(C3929&gt;0),SUMIF('ИПУ и ОКПУ'!$A$2:$A$3258,A3929,'ИПУ и ОКПУ'!$O$2:$O$3258),"")</f>
        <v>330.10599999999999</v>
      </c>
      <c r="G3929">
        <f>VLOOKUP(A3929,'Лицевые счета'!$A$2:$K$4570,9,0)</f>
        <v>1</v>
      </c>
      <c r="H3929" t="str">
        <f>VLOOKUP(A3929,'Лицевые счета'!$A$2:$K$4570,10,0)</f>
        <v>ЮЛ</v>
      </c>
      <c r="I3929" t="str">
        <f>VLOOKUP(A3929,'Лицевые счета'!$A$2:$K$4570,6,0)</f>
        <v>ЮЛ</v>
      </c>
      <c r="J3929" t="str">
        <f>IF(AND(C3929=0,I3929="ФЛ"),G3929*H3929,"")</f>
        <v/>
      </c>
      <c r="K3929" t="str">
        <f>IF(AND(C3929&gt;0,E3929="Нет показаний",I3929="ФЛ"),G3929*H3929,"")</f>
        <v/>
      </c>
    </row>
    <row r="3930" spans="1:11" x14ac:dyDescent="0.25">
      <c r="A3930" s="7">
        <v>526538</v>
      </c>
      <c r="B3930" s="7">
        <f>VLOOKUP(A3930,'Лицевые счета'!$A$1:$K$4570,2,0)</f>
        <v>431517</v>
      </c>
      <c r="C3930">
        <f>COUNTIF('ИПУ и ОКПУ'!$A$2:$A$3258,A3930)</f>
        <v>1</v>
      </c>
      <c r="D3930" t="str">
        <f>IF(C3930&gt;0,VLOOKUP(A3930,'ИПУ и ОКПУ'!$A$1:$O$3258,9,0),"")</f>
        <v>Одноставочный</v>
      </c>
      <c r="E3930" t="str">
        <f>IF(C3930&gt;0,IF(VLOOKUP(A3930,'ИПУ и ОКПУ'!$A$1:$O$3258,14,0)="Нет показаний","Нет показаний",""),"")</f>
        <v/>
      </c>
      <c r="F3930">
        <f>IF(AND(C3930&gt;0),SUMIF('ИПУ и ОКПУ'!$A$2:$A$3258,A3930,'ИПУ и ОКПУ'!$O$2:$O$3258),"")</f>
        <v>0</v>
      </c>
      <c r="G3930">
        <f>VLOOKUP(A3930,'Лицевые счета'!$A$2:$K$4570,9,0)</f>
        <v>1</v>
      </c>
      <c r="H3930" t="str">
        <f>VLOOKUP(A3930,'Лицевые счета'!$A$2:$K$4570,10,0)</f>
        <v>ЮЛ</v>
      </c>
      <c r="I3930" t="str">
        <f>VLOOKUP(A3930,'Лицевые счета'!$A$2:$K$4570,6,0)</f>
        <v>ЮЛ</v>
      </c>
      <c r="J3930" t="str">
        <f>IF(AND(C3930=0,I3930="ФЛ"),G3930*H3930,"")</f>
        <v/>
      </c>
      <c r="K3930" t="str">
        <f>IF(AND(C3930&gt;0,E3930="Нет показаний",I3930="ФЛ"),G3930*H3930,"")</f>
        <v/>
      </c>
    </row>
    <row r="3931" spans="1:11" x14ac:dyDescent="0.25">
      <c r="A3931" s="7">
        <v>526539</v>
      </c>
      <c r="B3931" s="7">
        <f>VLOOKUP(A3931,'Лицевые счета'!$A$1:$K$4570,2,0)</f>
        <v>431517</v>
      </c>
      <c r="C3931">
        <f>COUNTIF('ИПУ и ОКПУ'!$A$2:$A$3258,A3931)</f>
        <v>1</v>
      </c>
      <c r="D3931" t="str">
        <f>IF(C3931&gt;0,VLOOKUP(A3931,'ИПУ и ОКПУ'!$A$1:$O$3258,9,0),"")</f>
        <v>Одноставочный</v>
      </c>
      <c r="E3931" t="str">
        <f>IF(C3931&gt;0,IF(VLOOKUP(A3931,'ИПУ и ОКПУ'!$A$1:$O$3258,14,0)="Нет показаний","Нет показаний",""),"")</f>
        <v/>
      </c>
      <c r="F3931">
        <f>IF(AND(C3931&gt;0),SUMIF('ИПУ и ОКПУ'!$A$2:$A$3258,A3931,'ИПУ и ОКПУ'!$O$2:$O$3258),"")</f>
        <v>-3809.1088</v>
      </c>
      <c r="G3931">
        <f>VLOOKUP(A3931,'Лицевые счета'!$A$2:$K$4570,9,0)</f>
        <v>1</v>
      </c>
      <c r="H3931" t="str">
        <f>VLOOKUP(A3931,'Лицевые счета'!$A$2:$K$4570,10,0)</f>
        <v>ЮЛ</v>
      </c>
      <c r="I3931" t="str">
        <f>VLOOKUP(A3931,'Лицевые счета'!$A$2:$K$4570,6,0)</f>
        <v>ЮЛ</v>
      </c>
      <c r="J3931" t="str">
        <f>IF(AND(C3931=0,I3931="ФЛ"),G3931*H3931,"")</f>
        <v/>
      </c>
      <c r="K3931" t="str">
        <f>IF(AND(C3931&gt;0,E3931="Нет показаний",I3931="ФЛ"),G3931*H3931,"")</f>
        <v/>
      </c>
    </row>
    <row r="3932" spans="1:11" x14ac:dyDescent="0.25">
      <c r="A3932" s="7">
        <v>526540</v>
      </c>
      <c r="B3932" s="7">
        <f>VLOOKUP(A3932,'Лицевые счета'!$A$1:$K$4570,2,0)</f>
        <v>431517</v>
      </c>
      <c r="C3932">
        <f>COUNTIF('ИПУ и ОКПУ'!$A$2:$A$3258,A3932)</f>
        <v>1</v>
      </c>
      <c r="D3932" t="str">
        <f>IF(C3932&gt;0,VLOOKUP(A3932,'ИПУ и ОКПУ'!$A$1:$O$3258,9,0),"")</f>
        <v>Одноставочный</v>
      </c>
      <c r="E3932" t="str">
        <f>IF(C3932&gt;0,IF(VLOOKUP(A3932,'ИПУ и ОКПУ'!$A$1:$O$3258,14,0)="Нет показаний","Нет показаний",""),"")</f>
        <v/>
      </c>
      <c r="F3932">
        <f>IF(AND(C3932&gt;0),SUMIF('ИПУ и ОКПУ'!$A$2:$A$3258,A3932,'ИПУ и ОКПУ'!$O$2:$O$3258),"")</f>
        <v>-1368.55</v>
      </c>
      <c r="G3932">
        <f>VLOOKUP(A3932,'Лицевые счета'!$A$2:$K$4570,9,0)</f>
        <v>1</v>
      </c>
      <c r="H3932" t="str">
        <f>VLOOKUP(A3932,'Лицевые счета'!$A$2:$K$4570,10,0)</f>
        <v>ЮЛ</v>
      </c>
      <c r="I3932" t="str">
        <f>VLOOKUP(A3932,'Лицевые счета'!$A$2:$K$4570,6,0)</f>
        <v>ЮЛ</v>
      </c>
      <c r="J3932" t="str">
        <f>IF(AND(C3932=0,I3932="ФЛ"),G3932*H3932,"")</f>
        <v/>
      </c>
      <c r="K3932" t="str">
        <f>IF(AND(C3932&gt;0,E3932="Нет показаний",I3932="ФЛ"),G3932*H3932,"")</f>
        <v/>
      </c>
    </row>
    <row r="3933" spans="1:11" x14ac:dyDescent="0.25">
      <c r="A3933" s="7">
        <v>526764</v>
      </c>
      <c r="B3933" s="7">
        <f>VLOOKUP(A3933,'Лицевые счета'!$A$1:$K$4570,2,0)</f>
        <v>515454</v>
      </c>
      <c r="C3933">
        <f>COUNTIF('ИПУ и ОКПУ'!$A$2:$A$3258,A3933)</f>
        <v>1</v>
      </c>
      <c r="D3933" t="str">
        <f>IF(C3933&gt;0,VLOOKUP(A3933,'ИПУ и ОКПУ'!$A$1:$O$3258,9,0),"")</f>
        <v>Одноставочный</v>
      </c>
      <c r="E3933" t="str">
        <f>IF(C3933&gt;0,IF(VLOOKUP(A3933,'ИПУ и ОКПУ'!$A$1:$O$3258,14,0)="Нет показаний","Нет показаний",""),"")</f>
        <v/>
      </c>
      <c r="F3933">
        <f>IF(AND(C3933&gt;0),SUMIF('ИПУ и ОКПУ'!$A$2:$A$3258,A3933,'ИПУ и ОКПУ'!$O$2:$O$3258),"")</f>
        <v>26</v>
      </c>
      <c r="G3933">
        <f>VLOOKUP(A3933,'Лицевые счета'!$A$2:$K$4570,9,0)</f>
        <v>1</v>
      </c>
      <c r="H3933" t="str">
        <f>VLOOKUP(A3933,'Лицевые счета'!$A$2:$K$4570,10,0)</f>
        <v>ЮЛ</v>
      </c>
      <c r="I3933" t="str">
        <f>VLOOKUP(A3933,'Лицевые счета'!$A$2:$K$4570,6,0)</f>
        <v>ЮЛ</v>
      </c>
      <c r="J3933" t="str">
        <f>IF(AND(C3933=0,I3933="ФЛ"),G3933*H3933,"")</f>
        <v/>
      </c>
      <c r="K3933" t="str">
        <f>IF(AND(C3933&gt;0,E3933="Нет показаний",I3933="ФЛ"),G3933*H3933,"")</f>
        <v/>
      </c>
    </row>
    <row r="3934" spans="1:11" x14ac:dyDescent="0.25">
      <c r="A3934" s="7">
        <v>526766</v>
      </c>
      <c r="B3934" s="7">
        <f>VLOOKUP(A3934,'Лицевые счета'!$A$1:$K$4570,2,0)</f>
        <v>515454</v>
      </c>
      <c r="C3934">
        <f>COUNTIF('ИПУ и ОКПУ'!$A$2:$A$3258,A3934)</f>
        <v>1</v>
      </c>
      <c r="D3934" t="str">
        <f>IF(C3934&gt;0,VLOOKUP(A3934,'ИПУ и ОКПУ'!$A$1:$O$3258,9,0),"")</f>
        <v>Одноставочный</v>
      </c>
      <c r="E3934" t="str">
        <f>IF(C3934&gt;0,IF(VLOOKUP(A3934,'ИПУ и ОКПУ'!$A$1:$O$3258,14,0)="Нет показаний","Нет показаний",""),"")</f>
        <v/>
      </c>
      <c r="F3934">
        <f>IF(AND(C3934&gt;0),SUMIF('ИПУ и ОКПУ'!$A$2:$A$3258,A3934,'ИПУ и ОКПУ'!$O$2:$O$3258),"")</f>
        <v>5</v>
      </c>
      <c r="G3934">
        <f>VLOOKUP(A3934,'Лицевые счета'!$A$2:$K$4570,9,0)</f>
        <v>1</v>
      </c>
      <c r="H3934" t="str">
        <f>VLOOKUP(A3934,'Лицевые счета'!$A$2:$K$4570,10,0)</f>
        <v>ЮЛ</v>
      </c>
      <c r="I3934" t="str">
        <f>VLOOKUP(A3934,'Лицевые счета'!$A$2:$K$4570,6,0)</f>
        <v>ЮЛ</v>
      </c>
      <c r="J3934" t="str">
        <f>IF(AND(C3934=0,I3934="ФЛ"),G3934*H3934,"")</f>
        <v/>
      </c>
      <c r="K3934" t="str">
        <f>IF(AND(C3934&gt;0,E3934="Нет показаний",I3934="ФЛ"),G3934*H3934,"")</f>
        <v/>
      </c>
    </row>
    <row r="3935" spans="1:11" x14ac:dyDescent="0.25">
      <c r="A3935" s="7">
        <v>526821</v>
      </c>
      <c r="B3935" s="7">
        <f>VLOOKUP(A3935,'Лицевые счета'!$A$1:$K$4570,2,0)</f>
        <v>431544</v>
      </c>
      <c r="C3935">
        <f>COUNTIF('ИПУ и ОКПУ'!$A$2:$A$3258,A3935)</f>
        <v>1</v>
      </c>
      <c r="D3935" t="str">
        <f>IF(C3935&gt;0,VLOOKUP(A3935,'ИПУ и ОКПУ'!$A$1:$O$3258,9,0),"")</f>
        <v>Одноставочный</v>
      </c>
      <c r="E3935" t="str">
        <f>IF(C3935&gt;0,IF(VLOOKUP(A3935,'ИПУ и ОКПУ'!$A$1:$O$3258,14,0)="Нет показаний","Нет показаний",""),"")</f>
        <v/>
      </c>
      <c r="F3935">
        <f>IF(AND(C3935&gt;0),SUMIF('ИПУ и ОКПУ'!$A$2:$A$3258,A3935,'ИПУ и ОКПУ'!$O$2:$O$3258),"")</f>
        <v>172.71799999999999</v>
      </c>
      <c r="G3935">
        <f>VLOOKUP(A3935,'Лицевые счета'!$A$2:$K$4570,9,0)</f>
        <v>1</v>
      </c>
      <c r="H3935" t="str">
        <f>VLOOKUP(A3935,'Лицевые счета'!$A$2:$K$4570,10,0)</f>
        <v>ЮЛ</v>
      </c>
      <c r="I3935" t="str">
        <f>VLOOKUP(A3935,'Лицевые счета'!$A$2:$K$4570,6,0)</f>
        <v>ЮЛ</v>
      </c>
      <c r="J3935" t="str">
        <f>IF(AND(C3935=0,I3935="ФЛ"),G3935*H3935,"")</f>
        <v/>
      </c>
      <c r="K3935" t="str">
        <f>IF(AND(C3935&gt;0,E3935="Нет показаний",I3935="ФЛ"),G3935*H3935,"")</f>
        <v/>
      </c>
    </row>
    <row r="3936" spans="1:11" x14ac:dyDescent="0.25">
      <c r="A3936" s="7">
        <v>526824</v>
      </c>
      <c r="B3936" s="7">
        <f>VLOOKUP(A3936,'Лицевые счета'!$A$1:$K$4570,2,0)</f>
        <v>431544</v>
      </c>
      <c r="C3936">
        <f>COUNTIF('ИПУ и ОКПУ'!$A$2:$A$3258,A3936)</f>
        <v>1</v>
      </c>
      <c r="D3936" t="str">
        <f>IF(C3936&gt;0,VLOOKUP(A3936,'ИПУ и ОКПУ'!$A$1:$O$3258,9,0),"")</f>
        <v>Одноставочный</v>
      </c>
      <c r="E3936" t="str">
        <f>IF(C3936&gt;0,IF(VLOOKUP(A3936,'ИПУ и ОКПУ'!$A$1:$O$3258,14,0)="Нет показаний","Нет показаний",""),"")</f>
        <v/>
      </c>
      <c r="F3936">
        <f>IF(AND(C3936&gt;0),SUMIF('ИПУ и ОКПУ'!$A$2:$A$3258,A3936,'ИПУ и ОКПУ'!$O$2:$O$3258),"")</f>
        <v>0</v>
      </c>
      <c r="G3936">
        <f>VLOOKUP(A3936,'Лицевые счета'!$A$2:$K$4570,9,0)</f>
        <v>1</v>
      </c>
      <c r="H3936" t="str">
        <f>VLOOKUP(A3936,'Лицевые счета'!$A$2:$K$4570,10,0)</f>
        <v>ЮЛ</v>
      </c>
      <c r="I3936" t="str">
        <f>VLOOKUP(A3936,'Лицевые счета'!$A$2:$K$4570,6,0)</f>
        <v>ЮЛ</v>
      </c>
      <c r="J3936" t="str">
        <f>IF(AND(C3936=0,I3936="ФЛ"),G3936*H3936,"")</f>
        <v/>
      </c>
      <c r="K3936" t="str">
        <f>IF(AND(C3936&gt;0,E3936="Нет показаний",I3936="ФЛ"),G3936*H3936,"")</f>
        <v/>
      </c>
    </row>
    <row r="3937" spans="1:11" x14ac:dyDescent="0.25">
      <c r="A3937" s="7">
        <v>526912</v>
      </c>
      <c r="B3937" s="7">
        <f>VLOOKUP(A3937,'Лицевые счета'!$A$1:$K$4570,2,0)</f>
        <v>431431</v>
      </c>
      <c r="C3937">
        <f>COUNTIF('ИПУ и ОКПУ'!$A$2:$A$3258,A3937)</f>
        <v>2</v>
      </c>
      <c r="D3937" t="str">
        <f>IF(C3937&gt;0,VLOOKUP(A3937,'ИПУ и ОКПУ'!$A$1:$O$3258,9,0),"")</f>
        <v>Одноставочный</v>
      </c>
      <c r="E3937" t="str">
        <f>IF(C3937&gt;0,IF(VLOOKUP(A3937,'ИПУ и ОКПУ'!$A$1:$O$3258,14,0)="Нет показаний","Нет показаний",""),"")</f>
        <v/>
      </c>
      <c r="F3937">
        <f>IF(AND(C3937&gt;0),SUMIF('ИПУ и ОКПУ'!$A$2:$A$3258,A3937,'ИПУ и ОКПУ'!$O$2:$O$3258),"")</f>
        <v>299.44599999999997</v>
      </c>
      <c r="G3937">
        <f>VLOOKUP(A3937,'Лицевые счета'!$A$2:$K$4570,9,0)</f>
        <v>1</v>
      </c>
      <c r="H3937" t="str">
        <f>VLOOKUP(A3937,'Лицевые счета'!$A$2:$K$4570,10,0)</f>
        <v>ЮЛ</v>
      </c>
      <c r="I3937" t="str">
        <f>VLOOKUP(A3937,'Лицевые счета'!$A$2:$K$4570,6,0)</f>
        <v>ЮЛ</v>
      </c>
      <c r="J3937" t="str">
        <f>IF(AND(C3937=0,I3937="ФЛ"),G3937*H3937,"")</f>
        <v/>
      </c>
      <c r="K3937" t="str">
        <f>IF(AND(C3937&gt;0,E3937="Нет показаний",I3937="ФЛ"),G3937*H3937,"")</f>
        <v/>
      </c>
    </row>
    <row r="3938" spans="1:11" x14ac:dyDescent="0.25">
      <c r="A3938" s="7">
        <v>526923</v>
      </c>
      <c r="B3938" s="7">
        <f>VLOOKUP(A3938,'Лицевые счета'!$A$1:$K$4570,2,0)</f>
        <v>431431</v>
      </c>
      <c r="C3938">
        <f>COUNTIF('ИПУ и ОКПУ'!$A$2:$A$3258,A3938)</f>
        <v>1</v>
      </c>
      <c r="D3938" t="str">
        <f>IF(C3938&gt;0,VLOOKUP(A3938,'ИПУ и ОКПУ'!$A$1:$O$3258,9,0),"")</f>
        <v>Одноставочный</v>
      </c>
      <c r="E3938" t="str">
        <f>IF(C3938&gt;0,IF(VLOOKUP(A3938,'ИПУ и ОКПУ'!$A$1:$O$3258,14,0)="Нет показаний","Нет показаний",""),"")</f>
        <v/>
      </c>
      <c r="F3938">
        <f>IF(AND(C3938&gt;0),SUMIF('ИПУ и ОКПУ'!$A$2:$A$3258,A3938,'ИПУ и ОКПУ'!$O$2:$O$3258),"")</f>
        <v>255.5</v>
      </c>
      <c r="G3938">
        <f>VLOOKUP(A3938,'Лицевые счета'!$A$2:$K$4570,9,0)</f>
        <v>1</v>
      </c>
      <c r="H3938" t="str">
        <f>VLOOKUP(A3938,'Лицевые счета'!$A$2:$K$4570,10,0)</f>
        <v>ЮЛ</v>
      </c>
      <c r="I3938" t="str">
        <f>VLOOKUP(A3938,'Лицевые счета'!$A$2:$K$4570,6,0)</f>
        <v>ЮЛ</v>
      </c>
      <c r="J3938" t="str">
        <f>IF(AND(C3938=0,I3938="ФЛ"),G3938*H3938,"")</f>
        <v/>
      </c>
      <c r="K3938" t="str">
        <f>IF(AND(C3938&gt;0,E3938="Нет показаний",I3938="ФЛ"),G3938*H3938,"")</f>
        <v/>
      </c>
    </row>
    <row r="3939" spans="1:11" x14ac:dyDescent="0.25">
      <c r="A3939" s="7">
        <v>526924</v>
      </c>
      <c r="B3939" s="7">
        <f>VLOOKUP(A3939,'Лицевые счета'!$A$1:$K$4570,2,0)</f>
        <v>431431</v>
      </c>
      <c r="C3939">
        <f>COUNTIF('ИПУ и ОКПУ'!$A$2:$A$3258,A3939)</f>
        <v>1</v>
      </c>
      <c r="D3939" t="str">
        <f>IF(C3939&gt;0,VLOOKUP(A3939,'ИПУ и ОКПУ'!$A$1:$O$3258,9,0),"")</f>
        <v>Одноставочный</v>
      </c>
      <c r="E3939" t="str">
        <f>IF(C3939&gt;0,IF(VLOOKUP(A3939,'ИПУ и ОКПУ'!$A$1:$O$3258,14,0)="Нет показаний","Нет показаний",""),"")</f>
        <v/>
      </c>
      <c r="F3939">
        <f>IF(AND(C3939&gt;0),SUMIF('ИПУ и ОКПУ'!$A$2:$A$3258,A3939,'ИПУ и ОКПУ'!$O$2:$O$3258),"")</f>
        <v>0</v>
      </c>
      <c r="G3939">
        <f>VLOOKUP(A3939,'Лицевые счета'!$A$2:$K$4570,9,0)</f>
        <v>1</v>
      </c>
      <c r="H3939" t="str">
        <f>VLOOKUP(A3939,'Лицевые счета'!$A$2:$K$4570,10,0)</f>
        <v>ЮЛ</v>
      </c>
      <c r="I3939" t="str">
        <f>VLOOKUP(A3939,'Лицевые счета'!$A$2:$K$4570,6,0)</f>
        <v>ЮЛ</v>
      </c>
      <c r="J3939" t="str">
        <f>IF(AND(C3939=0,I3939="ФЛ"),G3939*H3939,"")</f>
        <v/>
      </c>
      <c r="K3939" t="str">
        <f>IF(AND(C3939&gt;0,E3939="Нет показаний",I3939="ФЛ"),G3939*H3939,"")</f>
        <v/>
      </c>
    </row>
    <row r="3940" spans="1:11" x14ac:dyDescent="0.25">
      <c r="A3940" s="7">
        <v>527411</v>
      </c>
      <c r="B3940" s="7">
        <f>VLOOKUP(A3940,'Лицевые счета'!$A$1:$K$4570,2,0)</f>
        <v>527149</v>
      </c>
      <c r="C3940">
        <f>COUNTIF('ИПУ и ОКПУ'!$A$2:$A$3258,A3940)</f>
        <v>1</v>
      </c>
      <c r="D3940" t="str">
        <f>IF(C3940&gt;0,VLOOKUP(A3940,'ИПУ и ОКПУ'!$A$1:$O$3258,9,0),"")</f>
        <v>Одноставочный</v>
      </c>
      <c r="E3940" t="str">
        <f>IF(C3940&gt;0,IF(VLOOKUP(A3940,'ИПУ и ОКПУ'!$A$1:$O$3258,14,0)="Нет показаний","Нет показаний",""),"")</f>
        <v/>
      </c>
      <c r="F3940">
        <f>IF(AND(C3940&gt;0),SUMIF('ИПУ и ОКПУ'!$A$2:$A$3258,A3940,'ИПУ и ОКПУ'!$O$2:$O$3258),"")</f>
        <v>300</v>
      </c>
      <c r="G3940">
        <f>VLOOKUP(A3940,'Лицевые счета'!$A$2:$K$4570,9,0)</f>
        <v>1</v>
      </c>
      <c r="H3940">
        <f>VLOOKUP(A3940,'Лицевые счета'!$A$2:$K$4570,10,0)</f>
        <v>167.6</v>
      </c>
      <c r="I3940" t="str">
        <f>VLOOKUP(A3940,'Лицевые счета'!$A$2:$K$4570,6,0)</f>
        <v>ФЛ</v>
      </c>
      <c r="J3940" t="str">
        <f>IF(AND(C3940=0,I3940="ФЛ"),G3940*H3940,"")</f>
        <v/>
      </c>
      <c r="K3940" t="str">
        <f>IF(AND(C3940&gt;0,E3940="Нет показаний",I3940="ФЛ"),G3940*H3940,"")</f>
        <v/>
      </c>
    </row>
    <row r="3941" spans="1:11" x14ac:dyDescent="0.25">
      <c r="A3941" s="7">
        <v>531231</v>
      </c>
      <c r="B3941" s="7">
        <f>VLOOKUP(A3941,'Лицевые счета'!$A$1:$K$4570,2,0)</f>
        <v>527150</v>
      </c>
      <c r="C3941">
        <f>COUNTIF('ИПУ и ОКПУ'!$A$2:$A$3258,A3941)</f>
        <v>1</v>
      </c>
      <c r="D3941" t="str">
        <f>IF(C3941&gt;0,VLOOKUP(A3941,'ИПУ и ОКПУ'!$A$1:$O$3258,9,0),"")</f>
        <v>Одноставочный</v>
      </c>
      <c r="E3941" t="str">
        <f>IF(C3941&gt;0,IF(VLOOKUP(A3941,'ИПУ и ОКПУ'!$A$1:$O$3258,14,0)="Нет показаний","Нет показаний",""),"")</f>
        <v/>
      </c>
      <c r="F3941">
        <f>IF(AND(C3941&gt;0),SUMIF('ИПУ и ОКПУ'!$A$2:$A$3258,A3941,'ИПУ и ОКПУ'!$O$2:$O$3258),"")</f>
        <v>68</v>
      </c>
      <c r="G3941">
        <f>VLOOKUP(A3941,'Лицевые счета'!$A$2:$K$4570,9,0)</f>
        <v>1</v>
      </c>
      <c r="H3941">
        <f>VLOOKUP(A3941,'Лицевые счета'!$A$2:$K$4570,10,0)</f>
        <v>118.7</v>
      </c>
      <c r="I3941" t="str">
        <f>VLOOKUP(A3941,'Лицевые счета'!$A$2:$K$4570,6,0)</f>
        <v>ФЛ</v>
      </c>
      <c r="J3941" t="str">
        <f>IF(AND(C3941=0,I3941="ФЛ"),G3941*H3941,"")</f>
        <v/>
      </c>
      <c r="K3941" t="str">
        <f>IF(AND(C3941&gt;0,E3941="Нет показаний",I3941="ФЛ"),G3941*H3941,"")</f>
        <v/>
      </c>
    </row>
    <row r="3942" spans="1:11" x14ac:dyDescent="0.25">
      <c r="A3942" s="7">
        <v>531235</v>
      </c>
      <c r="B3942" s="7">
        <f>VLOOKUP(A3942,'Лицевые счета'!$A$1:$K$4570,2,0)</f>
        <v>527150</v>
      </c>
      <c r="C3942">
        <f>COUNTIF('ИПУ и ОКПУ'!$A$2:$A$3258,A3942)</f>
        <v>1</v>
      </c>
      <c r="D3942" t="str">
        <f>IF(C3942&gt;0,VLOOKUP(A3942,'ИПУ и ОКПУ'!$A$1:$O$3258,9,0),"")</f>
        <v>Одноставочный</v>
      </c>
      <c r="E3942" t="str">
        <f>IF(C3942&gt;0,IF(VLOOKUP(A3942,'ИПУ и ОКПУ'!$A$1:$O$3258,14,0)="Нет показаний","Нет показаний",""),"")</f>
        <v/>
      </c>
      <c r="F3942">
        <f>IF(AND(C3942&gt;0),SUMIF('ИПУ и ОКПУ'!$A$2:$A$3258,A3942,'ИПУ и ОКПУ'!$O$2:$O$3258),"")</f>
        <v>60</v>
      </c>
      <c r="G3942">
        <f>VLOOKUP(A3942,'Лицевые счета'!$A$2:$K$4570,9,0)</f>
        <v>1</v>
      </c>
      <c r="H3942">
        <f>VLOOKUP(A3942,'Лицевые счета'!$A$2:$K$4570,10,0)</f>
        <v>118.7</v>
      </c>
      <c r="I3942" t="str">
        <f>VLOOKUP(A3942,'Лицевые счета'!$A$2:$K$4570,6,0)</f>
        <v>ФЛ</v>
      </c>
      <c r="J3942" t="str">
        <f>IF(AND(C3942=0,I3942="ФЛ"),G3942*H3942,"")</f>
        <v/>
      </c>
      <c r="K3942" t="str">
        <f>IF(AND(C3942&gt;0,E3942="Нет показаний",I3942="ФЛ"),G3942*H3942,"")</f>
        <v/>
      </c>
    </row>
    <row r="3943" spans="1:11" x14ac:dyDescent="0.25">
      <c r="A3943" s="7">
        <v>531240</v>
      </c>
      <c r="B3943" s="7">
        <f>VLOOKUP(A3943,'Лицевые счета'!$A$1:$K$4570,2,0)</f>
        <v>527150</v>
      </c>
      <c r="C3943">
        <f>COUNTIF('ИПУ и ОКПУ'!$A$2:$A$3258,A3943)</f>
        <v>1</v>
      </c>
      <c r="D3943" t="str">
        <f>IF(C3943&gt;0,VLOOKUP(A3943,'ИПУ и ОКПУ'!$A$1:$O$3258,9,0),"")</f>
        <v>Одноставочный</v>
      </c>
      <c r="E3943" t="str">
        <f>IF(C3943&gt;0,IF(VLOOKUP(A3943,'ИПУ и ОКПУ'!$A$1:$O$3258,14,0)="Нет показаний","Нет показаний",""),"")</f>
        <v/>
      </c>
      <c r="F3943">
        <f>IF(AND(C3943&gt;0),SUMIF('ИПУ и ОКПУ'!$A$2:$A$3258,A3943,'ИПУ и ОКПУ'!$O$2:$O$3258),"")</f>
        <v>60</v>
      </c>
      <c r="G3943">
        <f>VLOOKUP(A3943,'Лицевые счета'!$A$2:$K$4570,9,0)</f>
        <v>1</v>
      </c>
      <c r="H3943">
        <f>VLOOKUP(A3943,'Лицевые счета'!$A$2:$K$4570,10,0)</f>
        <v>118.7</v>
      </c>
      <c r="I3943" t="str">
        <f>VLOOKUP(A3943,'Лицевые счета'!$A$2:$K$4570,6,0)</f>
        <v>ФЛ</v>
      </c>
      <c r="J3943" t="str">
        <f>IF(AND(C3943=0,I3943="ФЛ"),G3943*H3943,"")</f>
        <v/>
      </c>
      <c r="K3943" t="str">
        <f>IF(AND(C3943&gt;0,E3943="Нет показаний",I3943="ФЛ"),G3943*H3943,"")</f>
        <v/>
      </c>
    </row>
    <row r="3944" spans="1:11" x14ac:dyDescent="0.25">
      <c r="A3944" s="7">
        <v>531244</v>
      </c>
      <c r="B3944" s="7">
        <f>VLOOKUP(A3944,'Лицевые счета'!$A$1:$K$4570,2,0)</f>
        <v>527150</v>
      </c>
      <c r="C3944">
        <f>COUNTIF('ИПУ и ОКПУ'!$A$2:$A$3258,A3944)</f>
        <v>1</v>
      </c>
      <c r="D3944" t="str">
        <f>IF(C3944&gt;0,VLOOKUP(A3944,'ИПУ и ОКПУ'!$A$1:$O$3258,9,0),"")</f>
        <v>Одноставочный</v>
      </c>
      <c r="E3944" t="str">
        <f>IF(C3944&gt;0,IF(VLOOKUP(A3944,'ИПУ и ОКПУ'!$A$1:$O$3258,14,0)="Нет показаний","Нет показаний",""),"")</f>
        <v/>
      </c>
      <c r="F3944">
        <f>IF(AND(C3944&gt;0),SUMIF('ИПУ и ОКПУ'!$A$2:$A$3258,A3944,'ИПУ и ОКПУ'!$O$2:$O$3258),"")</f>
        <v>75</v>
      </c>
      <c r="G3944">
        <f>VLOOKUP(A3944,'Лицевые счета'!$A$2:$K$4570,9,0)</f>
        <v>1</v>
      </c>
      <c r="H3944">
        <f>VLOOKUP(A3944,'Лицевые счета'!$A$2:$K$4570,10,0)</f>
        <v>134.30000000000001</v>
      </c>
      <c r="I3944" t="str">
        <f>VLOOKUP(A3944,'Лицевые счета'!$A$2:$K$4570,6,0)</f>
        <v>ФЛ</v>
      </c>
      <c r="J3944" t="str">
        <f>IF(AND(C3944=0,I3944="ФЛ"),G3944*H3944,"")</f>
        <v/>
      </c>
      <c r="K3944" t="str">
        <f>IF(AND(C3944&gt;0,E3944="Нет показаний",I3944="ФЛ"),G3944*H3944,"")</f>
        <v/>
      </c>
    </row>
    <row r="3945" spans="1:11" x14ac:dyDescent="0.25">
      <c r="A3945" s="7">
        <v>531246</v>
      </c>
      <c r="B3945" s="7">
        <f>VLOOKUP(A3945,'Лицевые счета'!$A$1:$K$4570,2,0)</f>
        <v>527150</v>
      </c>
      <c r="C3945">
        <f>COUNTIF('ИПУ и ОКПУ'!$A$2:$A$3258,A3945)</f>
        <v>1</v>
      </c>
      <c r="D3945" t="str">
        <f>IF(C3945&gt;0,VLOOKUP(A3945,'ИПУ и ОКПУ'!$A$1:$O$3258,9,0),"")</f>
        <v>Одноставочный</v>
      </c>
      <c r="E3945" t="str">
        <f>IF(C3945&gt;0,IF(VLOOKUP(A3945,'ИПУ и ОКПУ'!$A$1:$O$3258,14,0)="Нет показаний","Нет показаний",""),"")</f>
        <v/>
      </c>
      <c r="F3945">
        <f>IF(AND(C3945&gt;0),SUMIF('ИПУ и ОКПУ'!$A$2:$A$3258,A3945,'ИПУ и ОКПУ'!$O$2:$O$3258),"")</f>
        <v>260</v>
      </c>
      <c r="G3945">
        <f>VLOOKUP(A3945,'Лицевые счета'!$A$2:$K$4570,9,0)</f>
        <v>1</v>
      </c>
      <c r="H3945">
        <f>VLOOKUP(A3945,'Лицевые счета'!$A$2:$K$4570,10,0)</f>
        <v>118.7</v>
      </c>
      <c r="I3945" t="str">
        <f>VLOOKUP(A3945,'Лицевые счета'!$A$2:$K$4570,6,0)</f>
        <v>ФЛ</v>
      </c>
      <c r="J3945" t="str">
        <f>IF(AND(C3945=0,I3945="ФЛ"),G3945*H3945,"")</f>
        <v/>
      </c>
      <c r="K3945" t="str">
        <f>IF(AND(C3945&gt;0,E3945="Нет показаний",I3945="ФЛ"),G3945*H3945,"")</f>
        <v/>
      </c>
    </row>
    <row r="3946" spans="1:11" x14ac:dyDescent="0.25">
      <c r="A3946" s="7">
        <v>532652</v>
      </c>
      <c r="B3946" s="7">
        <f>VLOOKUP(A3946,'Лицевые счета'!$A$1:$K$4570,2,0)</f>
        <v>588205</v>
      </c>
      <c r="C3946">
        <f>COUNTIF('ИПУ и ОКПУ'!$A$2:$A$3258,A3946)</f>
        <v>1</v>
      </c>
      <c r="D3946" t="str">
        <f>IF(C3946&gt;0,VLOOKUP(A3946,'ИПУ и ОКПУ'!$A$1:$O$3258,9,0),"")</f>
        <v>Одноставочный</v>
      </c>
      <c r="E3946" t="str">
        <f>IF(C3946&gt;0,IF(VLOOKUP(A3946,'ИПУ и ОКПУ'!$A$1:$O$3258,14,0)="Нет показаний","Нет показаний",""),"")</f>
        <v/>
      </c>
      <c r="F3946">
        <f>IF(AND(C3946&gt;0),SUMIF('ИПУ и ОКПУ'!$A$2:$A$3258,A3946,'ИПУ и ОКПУ'!$O$2:$O$3258),"")</f>
        <v>5</v>
      </c>
      <c r="G3946">
        <f>VLOOKUP(A3946,'Лицевые счета'!$A$2:$K$4570,9,0)</f>
        <v>1</v>
      </c>
      <c r="H3946" t="str">
        <f>VLOOKUP(A3946,'Лицевые счета'!$A$2:$K$4570,10,0)</f>
        <v>ЮЛ</v>
      </c>
      <c r="I3946" t="str">
        <f>VLOOKUP(A3946,'Лицевые счета'!$A$2:$K$4570,6,0)</f>
        <v>ЮЛ</v>
      </c>
      <c r="J3946" t="str">
        <f>IF(AND(C3946=0,I3946="ФЛ"),G3946*H3946,"")</f>
        <v/>
      </c>
      <c r="K3946" t="str">
        <f>IF(AND(C3946&gt;0,E3946="Нет показаний",I3946="ФЛ"),G3946*H3946,"")</f>
        <v/>
      </c>
    </row>
    <row r="3947" spans="1:11" x14ac:dyDescent="0.25">
      <c r="A3947" s="7">
        <v>532657</v>
      </c>
      <c r="B3947" s="7">
        <f>VLOOKUP(A3947,'Лицевые счета'!$A$1:$K$4570,2,0)</f>
        <v>588205</v>
      </c>
      <c r="C3947">
        <f>COUNTIF('ИПУ и ОКПУ'!$A$2:$A$3258,A3947)</f>
        <v>1</v>
      </c>
      <c r="D3947" t="str">
        <f>IF(C3947&gt;0,VLOOKUP(A3947,'ИПУ и ОКПУ'!$A$1:$O$3258,9,0),"")</f>
        <v>Одноставочный</v>
      </c>
      <c r="E3947" t="str">
        <f>IF(C3947&gt;0,IF(VLOOKUP(A3947,'ИПУ и ОКПУ'!$A$1:$O$3258,14,0)="Нет показаний","Нет показаний",""),"")</f>
        <v/>
      </c>
      <c r="F3947">
        <f>IF(AND(C3947&gt;0),SUMIF('ИПУ и ОКПУ'!$A$2:$A$3258,A3947,'ИПУ и ОКПУ'!$O$2:$O$3258),"")</f>
        <v>26</v>
      </c>
      <c r="G3947">
        <f>VLOOKUP(A3947,'Лицевые счета'!$A$2:$K$4570,9,0)</f>
        <v>1</v>
      </c>
      <c r="H3947" t="str">
        <f>VLOOKUP(A3947,'Лицевые счета'!$A$2:$K$4570,10,0)</f>
        <v>ЮЛ</v>
      </c>
      <c r="I3947" t="str">
        <f>VLOOKUP(A3947,'Лицевые счета'!$A$2:$K$4570,6,0)</f>
        <v>ЮЛ</v>
      </c>
      <c r="J3947" t="str">
        <f>IF(AND(C3947=0,I3947="ФЛ"),G3947*H3947,"")</f>
        <v/>
      </c>
      <c r="K3947" t="str">
        <f>IF(AND(C3947&gt;0,E3947="Нет показаний",I3947="ФЛ"),G3947*H3947,"")</f>
        <v/>
      </c>
    </row>
    <row r="3948" spans="1:11" x14ac:dyDescent="0.25">
      <c r="A3948" s="7">
        <v>535448</v>
      </c>
      <c r="B3948" s="7">
        <f>VLOOKUP(A3948,'Лицевые счета'!$A$1:$K$4570,2,0)</f>
        <v>533799</v>
      </c>
      <c r="C3948">
        <f>COUNTIF('ИПУ и ОКПУ'!$A$2:$A$3258,A3948)</f>
        <v>0</v>
      </c>
      <c r="D3948" t="str">
        <f>IF(C3948&gt;0,VLOOKUP(A3948,'ИПУ и ОКПУ'!$A$1:$O$3258,9,0),"")</f>
        <v/>
      </c>
      <c r="E3948" t="str">
        <f>IF(C3948&gt;0,IF(VLOOKUP(A3948,'ИПУ и ОКПУ'!$A$1:$O$3258,14,0)="Нет показаний","Нет показаний",""),"")</f>
        <v/>
      </c>
      <c r="F3948" t="str">
        <f>IF(AND(C3948&gt;0),SUMIF('ИПУ и ОКПУ'!$A$2:$A$3258,A3948,'ИПУ и ОКПУ'!$O$2:$O$3258),"")</f>
        <v/>
      </c>
      <c r="G3948">
        <f>VLOOKUP(A3948,'Лицевые счета'!$A$2:$K$4570,9,0)</f>
        <v>1</v>
      </c>
      <c r="H3948">
        <f>VLOOKUP(A3948,'Лицевые счета'!$A$2:$K$4570,10,0)</f>
        <v>92</v>
      </c>
      <c r="I3948" t="str">
        <f>VLOOKUP(A3948,'Лицевые счета'!$A$2:$K$4570,6,0)</f>
        <v>ФЛ</v>
      </c>
      <c r="J3948">
        <f>IF(AND(C3948=0,I3948="ФЛ"),G3948*H3948,"")</f>
        <v>92</v>
      </c>
      <c r="K3948" t="str">
        <f>IF(AND(C3948&gt;0,E3948="Нет показаний",I3948="ФЛ"),G3948*H3948,"")</f>
        <v/>
      </c>
    </row>
    <row r="3949" spans="1:11" x14ac:dyDescent="0.25">
      <c r="A3949" s="7">
        <v>535449</v>
      </c>
      <c r="B3949" s="7">
        <f>VLOOKUP(A3949,'Лицевые счета'!$A$1:$K$4570,2,0)</f>
        <v>533799</v>
      </c>
      <c r="C3949">
        <f>COUNTIF('ИПУ и ОКПУ'!$A$2:$A$3258,A3949)</f>
        <v>0</v>
      </c>
      <c r="D3949" t="str">
        <f>IF(C3949&gt;0,VLOOKUP(A3949,'ИПУ и ОКПУ'!$A$1:$O$3258,9,0),"")</f>
        <v/>
      </c>
      <c r="E3949" t="str">
        <f>IF(C3949&gt;0,IF(VLOOKUP(A3949,'ИПУ и ОКПУ'!$A$1:$O$3258,14,0)="Нет показаний","Нет показаний",""),"")</f>
        <v/>
      </c>
      <c r="F3949" t="str">
        <f>IF(AND(C3949&gt;0),SUMIF('ИПУ и ОКПУ'!$A$2:$A$3258,A3949,'ИПУ и ОКПУ'!$O$2:$O$3258),"")</f>
        <v/>
      </c>
      <c r="G3949">
        <f>VLOOKUP(A3949,'Лицевые счета'!$A$2:$K$4570,9,0)</f>
        <v>1</v>
      </c>
      <c r="H3949">
        <f>VLOOKUP(A3949,'Лицевые счета'!$A$2:$K$4570,10,0)</f>
        <v>92</v>
      </c>
      <c r="I3949" t="str">
        <f>VLOOKUP(A3949,'Лицевые счета'!$A$2:$K$4570,6,0)</f>
        <v>ФЛ</v>
      </c>
      <c r="J3949">
        <f>IF(AND(C3949=0,I3949="ФЛ"),G3949*H3949,"")</f>
        <v>92</v>
      </c>
      <c r="K3949" t="str">
        <f>IF(AND(C3949&gt;0,E3949="Нет показаний",I3949="ФЛ"),G3949*H3949,"")</f>
        <v/>
      </c>
    </row>
    <row r="3950" spans="1:11" x14ac:dyDescent="0.25">
      <c r="A3950" s="7">
        <v>535452</v>
      </c>
      <c r="B3950" s="7">
        <f>VLOOKUP(A3950,'Лицевые счета'!$A$1:$K$4570,2,0)</f>
        <v>533799</v>
      </c>
      <c r="C3950">
        <f>COUNTIF('ИПУ и ОКПУ'!$A$2:$A$3258,A3950)</f>
        <v>0</v>
      </c>
      <c r="D3950" t="str">
        <f>IF(C3950&gt;0,VLOOKUP(A3950,'ИПУ и ОКПУ'!$A$1:$O$3258,9,0),"")</f>
        <v/>
      </c>
      <c r="E3950" t="str">
        <f>IF(C3950&gt;0,IF(VLOOKUP(A3950,'ИПУ и ОКПУ'!$A$1:$O$3258,14,0)="Нет показаний","Нет показаний",""),"")</f>
        <v/>
      </c>
      <c r="F3950" t="str">
        <f>IF(AND(C3950&gt;0),SUMIF('ИПУ и ОКПУ'!$A$2:$A$3258,A3950,'ИПУ и ОКПУ'!$O$2:$O$3258),"")</f>
        <v/>
      </c>
      <c r="G3950">
        <f>VLOOKUP(A3950,'Лицевые счета'!$A$2:$K$4570,9,0)</f>
        <v>1</v>
      </c>
      <c r="H3950">
        <f>VLOOKUP(A3950,'Лицевые счета'!$A$2:$K$4570,10,0)</f>
        <v>92</v>
      </c>
      <c r="I3950" t="str">
        <f>VLOOKUP(A3950,'Лицевые счета'!$A$2:$K$4570,6,0)</f>
        <v>ФЛ</v>
      </c>
      <c r="J3950">
        <f>IF(AND(C3950=0,I3950="ФЛ"),G3950*H3950,"")</f>
        <v>92</v>
      </c>
      <c r="K3950" t="str">
        <f>IF(AND(C3950&gt;0,E3950="Нет показаний",I3950="ФЛ"),G3950*H3950,"")</f>
        <v/>
      </c>
    </row>
    <row r="3951" spans="1:11" x14ac:dyDescent="0.25">
      <c r="A3951" s="7">
        <v>535456</v>
      </c>
      <c r="B3951" s="7">
        <f>VLOOKUP(A3951,'Лицевые счета'!$A$1:$K$4570,2,0)</f>
        <v>533799</v>
      </c>
      <c r="C3951">
        <f>COUNTIF('ИПУ и ОКПУ'!$A$2:$A$3258,A3951)</f>
        <v>1</v>
      </c>
      <c r="D3951" t="str">
        <f>IF(C3951&gt;0,VLOOKUP(A3951,'ИПУ и ОКПУ'!$A$1:$O$3258,9,0),"")</f>
        <v>Одноставочный</v>
      </c>
      <c r="E3951" t="str">
        <f>IF(C3951&gt;0,IF(VLOOKUP(A3951,'ИПУ и ОКПУ'!$A$1:$O$3258,14,0)="Нет показаний","Нет показаний",""),"")</f>
        <v>Нет показаний</v>
      </c>
      <c r="F3951">
        <f>IF(AND(C3951&gt;0),SUMIF('ИПУ и ОКПУ'!$A$2:$A$3258,A3951,'ИПУ и ОКПУ'!$O$2:$O$3258),"")</f>
        <v>0</v>
      </c>
      <c r="G3951">
        <f>VLOOKUP(A3951,'Лицевые счета'!$A$2:$K$4570,9,0)</f>
        <v>1</v>
      </c>
      <c r="H3951">
        <f>VLOOKUP(A3951,'Лицевые счета'!$A$2:$K$4570,10,0)</f>
        <v>92</v>
      </c>
      <c r="I3951" t="str">
        <f>VLOOKUP(A3951,'Лицевые счета'!$A$2:$K$4570,6,0)</f>
        <v>ФЛ</v>
      </c>
      <c r="J3951" t="str">
        <f>IF(AND(C3951=0,I3951="ФЛ"),G3951*H3951,"")</f>
        <v/>
      </c>
      <c r="K3951">
        <f>IF(AND(C3951&gt;0,E3951="Нет показаний",I3951="ФЛ"),G3951*H3951,"")</f>
        <v>92</v>
      </c>
    </row>
    <row r="3952" spans="1:11" x14ac:dyDescent="0.25">
      <c r="A3952" s="7">
        <v>535461</v>
      </c>
      <c r="B3952" s="7">
        <f>VLOOKUP(A3952,'Лицевые счета'!$A$1:$K$4570,2,0)</f>
        <v>533799</v>
      </c>
      <c r="C3952">
        <f>COUNTIF('ИПУ и ОКПУ'!$A$2:$A$3258,A3952)</f>
        <v>0</v>
      </c>
      <c r="D3952" t="str">
        <f>IF(C3952&gt;0,VLOOKUP(A3952,'ИПУ и ОКПУ'!$A$1:$O$3258,9,0),"")</f>
        <v/>
      </c>
      <c r="E3952" t="str">
        <f>IF(C3952&gt;0,IF(VLOOKUP(A3952,'ИПУ и ОКПУ'!$A$1:$O$3258,14,0)="Нет показаний","Нет показаний",""),"")</f>
        <v/>
      </c>
      <c r="F3952" t="str">
        <f>IF(AND(C3952&gt;0),SUMIF('ИПУ и ОКПУ'!$A$2:$A$3258,A3952,'ИПУ и ОКПУ'!$O$2:$O$3258),"")</f>
        <v/>
      </c>
      <c r="G3952">
        <f>VLOOKUP(A3952,'Лицевые счета'!$A$2:$K$4570,9,0)</f>
        <v>1</v>
      </c>
      <c r="H3952">
        <f>VLOOKUP(A3952,'Лицевые счета'!$A$2:$K$4570,10,0)</f>
        <v>92</v>
      </c>
      <c r="I3952" t="str">
        <f>VLOOKUP(A3952,'Лицевые счета'!$A$2:$K$4570,6,0)</f>
        <v>ФЛ</v>
      </c>
      <c r="J3952">
        <f>IF(AND(C3952=0,I3952="ФЛ"),G3952*H3952,"")</f>
        <v>92</v>
      </c>
      <c r="K3952" t="str">
        <f>IF(AND(C3952&gt;0,E3952="Нет показаний",I3952="ФЛ"),G3952*H3952,"")</f>
        <v/>
      </c>
    </row>
    <row r="3953" spans="1:11" x14ac:dyDescent="0.25">
      <c r="A3953" s="7">
        <v>535462</v>
      </c>
      <c r="B3953" s="7">
        <f>VLOOKUP(A3953,'Лицевые счета'!$A$1:$K$4570,2,0)</f>
        <v>533799</v>
      </c>
      <c r="C3953">
        <f>COUNTIF('ИПУ и ОКПУ'!$A$2:$A$3258,A3953)</f>
        <v>0</v>
      </c>
      <c r="D3953" t="str">
        <f>IF(C3953&gt;0,VLOOKUP(A3953,'ИПУ и ОКПУ'!$A$1:$O$3258,9,0),"")</f>
        <v/>
      </c>
      <c r="E3953" t="str">
        <f>IF(C3953&gt;0,IF(VLOOKUP(A3953,'ИПУ и ОКПУ'!$A$1:$O$3258,14,0)="Нет показаний","Нет показаний",""),"")</f>
        <v/>
      </c>
      <c r="F3953" t="str">
        <f>IF(AND(C3953&gt;0),SUMIF('ИПУ и ОКПУ'!$A$2:$A$3258,A3953,'ИПУ и ОКПУ'!$O$2:$O$3258),"")</f>
        <v/>
      </c>
      <c r="G3953">
        <f>VLOOKUP(A3953,'Лицевые счета'!$A$2:$K$4570,9,0)</f>
        <v>1</v>
      </c>
      <c r="H3953">
        <f>VLOOKUP(A3953,'Лицевые счета'!$A$2:$K$4570,10,0)</f>
        <v>92</v>
      </c>
      <c r="I3953" t="str">
        <f>VLOOKUP(A3953,'Лицевые счета'!$A$2:$K$4570,6,0)</f>
        <v>ФЛ</v>
      </c>
      <c r="J3953">
        <f>IF(AND(C3953=0,I3953="ФЛ"),G3953*H3953,"")</f>
        <v>92</v>
      </c>
      <c r="K3953" t="str">
        <f>IF(AND(C3953&gt;0,E3953="Нет показаний",I3953="ФЛ"),G3953*H3953,"")</f>
        <v/>
      </c>
    </row>
    <row r="3954" spans="1:11" x14ac:dyDescent="0.25">
      <c r="A3954" s="7">
        <v>535463</v>
      </c>
      <c r="B3954" s="7">
        <f>VLOOKUP(A3954,'Лицевые счета'!$A$1:$K$4570,2,0)</f>
        <v>533799</v>
      </c>
      <c r="C3954">
        <f>COUNTIF('ИПУ и ОКПУ'!$A$2:$A$3258,A3954)</f>
        <v>0</v>
      </c>
      <c r="D3954" t="str">
        <f>IF(C3954&gt;0,VLOOKUP(A3954,'ИПУ и ОКПУ'!$A$1:$O$3258,9,0),"")</f>
        <v/>
      </c>
      <c r="E3954" t="str">
        <f>IF(C3954&gt;0,IF(VLOOKUP(A3954,'ИПУ и ОКПУ'!$A$1:$O$3258,14,0)="Нет показаний","Нет показаний",""),"")</f>
        <v/>
      </c>
      <c r="F3954" t="str">
        <f>IF(AND(C3954&gt;0),SUMIF('ИПУ и ОКПУ'!$A$2:$A$3258,A3954,'ИПУ и ОКПУ'!$O$2:$O$3258),"")</f>
        <v/>
      </c>
      <c r="G3954">
        <f>VLOOKUP(A3954,'Лицевые счета'!$A$2:$K$4570,9,0)</f>
        <v>1</v>
      </c>
      <c r="H3954">
        <f>VLOOKUP(A3954,'Лицевые счета'!$A$2:$K$4570,10,0)</f>
        <v>92</v>
      </c>
      <c r="I3954" t="str">
        <f>VLOOKUP(A3954,'Лицевые счета'!$A$2:$K$4570,6,0)</f>
        <v>ФЛ</v>
      </c>
      <c r="J3954">
        <f>IF(AND(C3954=0,I3954="ФЛ"),G3954*H3954,"")</f>
        <v>92</v>
      </c>
      <c r="K3954" t="str">
        <f>IF(AND(C3954&gt;0,E3954="Нет показаний",I3954="ФЛ"),G3954*H3954,"")</f>
        <v/>
      </c>
    </row>
    <row r="3955" spans="1:11" x14ac:dyDescent="0.25">
      <c r="A3955" s="7">
        <v>535465</v>
      </c>
      <c r="B3955" s="7">
        <f>VLOOKUP(A3955,'Лицевые счета'!$A$1:$K$4570,2,0)</f>
        <v>533799</v>
      </c>
      <c r="C3955">
        <f>COUNTIF('ИПУ и ОКПУ'!$A$2:$A$3258,A3955)</f>
        <v>0</v>
      </c>
      <c r="D3955" t="str">
        <f>IF(C3955&gt;0,VLOOKUP(A3955,'ИПУ и ОКПУ'!$A$1:$O$3258,9,0),"")</f>
        <v/>
      </c>
      <c r="E3955" t="str">
        <f>IF(C3955&gt;0,IF(VLOOKUP(A3955,'ИПУ и ОКПУ'!$A$1:$O$3258,14,0)="Нет показаний","Нет показаний",""),"")</f>
        <v/>
      </c>
      <c r="F3955" t="str">
        <f>IF(AND(C3955&gt;0),SUMIF('ИПУ и ОКПУ'!$A$2:$A$3258,A3955,'ИПУ и ОКПУ'!$O$2:$O$3258),"")</f>
        <v/>
      </c>
      <c r="G3955">
        <f>VLOOKUP(A3955,'Лицевые счета'!$A$2:$K$4570,9,0)</f>
        <v>1</v>
      </c>
      <c r="H3955">
        <f>VLOOKUP(A3955,'Лицевые счета'!$A$2:$K$4570,10,0)</f>
        <v>92</v>
      </c>
      <c r="I3955" t="str">
        <f>VLOOKUP(A3955,'Лицевые счета'!$A$2:$K$4570,6,0)</f>
        <v>ФЛ</v>
      </c>
      <c r="J3955">
        <f>IF(AND(C3955=0,I3955="ФЛ"),G3955*H3955,"")</f>
        <v>92</v>
      </c>
      <c r="K3955" t="str">
        <f>IF(AND(C3955&gt;0,E3955="Нет показаний",I3955="ФЛ"),G3955*H3955,"")</f>
        <v/>
      </c>
    </row>
    <row r="3956" spans="1:11" x14ac:dyDescent="0.25">
      <c r="A3956" s="7">
        <v>535466</v>
      </c>
      <c r="B3956" s="7">
        <f>VLOOKUP(A3956,'Лицевые счета'!$A$1:$K$4570,2,0)</f>
        <v>533799</v>
      </c>
      <c r="C3956">
        <f>COUNTIF('ИПУ и ОКПУ'!$A$2:$A$3258,A3956)</f>
        <v>0</v>
      </c>
      <c r="D3956" t="str">
        <f>IF(C3956&gt;0,VLOOKUP(A3956,'ИПУ и ОКПУ'!$A$1:$O$3258,9,0),"")</f>
        <v/>
      </c>
      <c r="E3956" t="str">
        <f>IF(C3956&gt;0,IF(VLOOKUP(A3956,'ИПУ и ОКПУ'!$A$1:$O$3258,14,0)="Нет показаний","Нет показаний",""),"")</f>
        <v/>
      </c>
      <c r="F3956" t="str">
        <f>IF(AND(C3956&gt;0),SUMIF('ИПУ и ОКПУ'!$A$2:$A$3258,A3956,'ИПУ и ОКПУ'!$O$2:$O$3258),"")</f>
        <v/>
      </c>
      <c r="G3956">
        <f>VLOOKUP(A3956,'Лицевые счета'!$A$2:$K$4570,9,0)</f>
        <v>1</v>
      </c>
      <c r="H3956">
        <f>VLOOKUP(A3956,'Лицевые счета'!$A$2:$K$4570,10,0)</f>
        <v>92</v>
      </c>
      <c r="I3956" t="str">
        <f>VLOOKUP(A3956,'Лицевые счета'!$A$2:$K$4570,6,0)</f>
        <v>ФЛ</v>
      </c>
      <c r="J3956">
        <f>IF(AND(C3956=0,I3956="ФЛ"),G3956*H3956,"")</f>
        <v>92</v>
      </c>
      <c r="K3956" t="str">
        <f>IF(AND(C3956&gt;0,E3956="Нет показаний",I3956="ФЛ"),G3956*H3956,"")</f>
        <v/>
      </c>
    </row>
    <row r="3957" spans="1:11" x14ac:dyDescent="0.25">
      <c r="A3957" s="7">
        <v>535468</v>
      </c>
      <c r="B3957" s="7">
        <f>VLOOKUP(A3957,'Лицевые счета'!$A$1:$K$4570,2,0)</f>
        <v>533799</v>
      </c>
      <c r="C3957">
        <f>COUNTIF('ИПУ и ОКПУ'!$A$2:$A$3258,A3957)</f>
        <v>0</v>
      </c>
      <c r="D3957" t="str">
        <f>IF(C3957&gt;0,VLOOKUP(A3957,'ИПУ и ОКПУ'!$A$1:$O$3258,9,0),"")</f>
        <v/>
      </c>
      <c r="E3957" t="str">
        <f>IF(C3957&gt;0,IF(VLOOKUP(A3957,'ИПУ и ОКПУ'!$A$1:$O$3258,14,0)="Нет показаний","Нет показаний",""),"")</f>
        <v/>
      </c>
      <c r="F3957" t="str">
        <f>IF(AND(C3957&gt;0),SUMIF('ИПУ и ОКПУ'!$A$2:$A$3258,A3957,'ИПУ и ОКПУ'!$O$2:$O$3258),"")</f>
        <v/>
      </c>
      <c r="G3957">
        <f>VLOOKUP(A3957,'Лицевые счета'!$A$2:$K$4570,9,0)</f>
        <v>1</v>
      </c>
      <c r="H3957">
        <f>VLOOKUP(A3957,'Лицевые счета'!$A$2:$K$4570,10,0)</f>
        <v>92</v>
      </c>
      <c r="I3957" t="str">
        <f>VLOOKUP(A3957,'Лицевые счета'!$A$2:$K$4570,6,0)</f>
        <v>ФЛ</v>
      </c>
      <c r="J3957">
        <f>IF(AND(C3957=0,I3957="ФЛ"),G3957*H3957,"")</f>
        <v>92</v>
      </c>
      <c r="K3957" t="str">
        <f>IF(AND(C3957&gt;0,E3957="Нет показаний",I3957="ФЛ"),G3957*H3957,"")</f>
        <v/>
      </c>
    </row>
    <row r="3958" spans="1:11" x14ac:dyDescent="0.25">
      <c r="A3958" s="7">
        <v>535469</v>
      </c>
      <c r="B3958" s="7">
        <f>VLOOKUP(A3958,'Лицевые счета'!$A$1:$K$4570,2,0)</f>
        <v>533799</v>
      </c>
      <c r="C3958">
        <f>COUNTIF('ИПУ и ОКПУ'!$A$2:$A$3258,A3958)</f>
        <v>0</v>
      </c>
      <c r="D3958" t="str">
        <f>IF(C3958&gt;0,VLOOKUP(A3958,'ИПУ и ОКПУ'!$A$1:$O$3258,9,0),"")</f>
        <v/>
      </c>
      <c r="E3958" t="str">
        <f>IF(C3958&gt;0,IF(VLOOKUP(A3958,'ИПУ и ОКПУ'!$A$1:$O$3258,14,0)="Нет показаний","Нет показаний",""),"")</f>
        <v/>
      </c>
      <c r="F3958" t="str">
        <f>IF(AND(C3958&gt;0),SUMIF('ИПУ и ОКПУ'!$A$2:$A$3258,A3958,'ИПУ и ОКПУ'!$O$2:$O$3258),"")</f>
        <v/>
      </c>
      <c r="G3958">
        <f>VLOOKUP(A3958,'Лицевые счета'!$A$2:$K$4570,9,0)</f>
        <v>1</v>
      </c>
      <c r="H3958">
        <f>VLOOKUP(A3958,'Лицевые счета'!$A$2:$K$4570,10,0)</f>
        <v>92</v>
      </c>
      <c r="I3958" t="str">
        <f>VLOOKUP(A3958,'Лицевые счета'!$A$2:$K$4570,6,0)</f>
        <v>ФЛ</v>
      </c>
      <c r="J3958">
        <f>IF(AND(C3958=0,I3958="ФЛ"),G3958*H3958,"")</f>
        <v>92</v>
      </c>
      <c r="K3958" t="str">
        <f>IF(AND(C3958&gt;0,E3958="Нет показаний",I3958="ФЛ"),G3958*H3958,"")</f>
        <v/>
      </c>
    </row>
    <row r="3959" spans="1:11" x14ac:dyDescent="0.25">
      <c r="A3959" s="7">
        <v>535470</v>
      </c>
      <c r="B3959" s="7">
        <f>VLOOKUP(A3959,'Лицевые счета'!$A$1:$K$4570,2,0)</f>
        <v>533799</v>
      </c>
      <c r="C3959">
        <f>COUNTIF('ИПУ и ОКПУ'!$A$2:$A$3258,A3959)</f>
        <v>0</v>
      </c>
      <c r="D3959" t="str">
        <f>IF(C3959&gt;0,VLOOKUP(A3959,'ИПУ и ОКПУ'!$A$1:$O$3258,9,0),"")</f>
        <v/>
      </c>
      <c r="E3959" t="str">
        <f>IF(C3959&gt;0,IF(VLOOKUP(A3959,'ИПУ и ОКПУ'!$A$1:$O$3258,14,0)="Нет показаний","Нет показаний",""),"")</f>
        <v/>
      </c>
      <c r="F3959" t="str">
        <f>IF(AND(C3959&gt;0),SUMIF('ИПУ и ОКПУ'!$A$2:$A$3258,A3959,'ИПУ и ОКПУ'!$O$2:$O$3258),"")</f>
        <v/>
      </c>
      <c r="G3959">
        <f>VLOOKUP(A3959,'Лицевые счета'!$A$2:$K$4570,9,0)</f>
        <v>1</v>
      </c>
      <c r="H3959">
        <f>VLOOKUP(A3959,'Лицевые счета'!$A$2:$K$4570,10,0)</f>
        <v>92</v>
      </c>
      <c r="I3959" t="str">
        <f>VLOOKUP(A3959,'Лицевые счета'!$A$2:$K$4570,6,0)</f>
        <v>ФЛ</v>
      </c>
      <c r="J3959">
        <f>IF(AND(C3959=0,I3959="ФЛ"),G3959*H3959,"")</f>
        <v>92</v>
      </c>
      <c r="K3959" t="str">
        <f>IF(AND(C3959&gt;0,E3959="Нет показаний",I3959="ФЛ"),G3959*H3959,"")</f>
        <v/>
      </c>
    </row>
    <row r="3960" spans="1:11" x14ac:dyDescent="0.25">
      <c r="A3960" s="7">
        <v>535471</v>
      </c>
      <c r="B3960" s="7">
        <f>VLOOKUP(A3960,'Лицевые счета'!$A$1:$K$4570,2,0)</f>
        <v>533799</v>
      </c>
      <c r="C3960">
        <f>COUNTIF('ИПУ и ОКПУ'!$A$2:$A$3258,A3960)</f>
        <v>0</v>
      </c>
      <c r="D3960" t="str">
        <f>IF(C3960&gt;0,VLOOKUP(A3960,'ИПУ и ОКПУ'!$A$1:$O$3258,9,0),"")</f>
        <v/>
      </c>
      <c r="E3960" t="str">
        <f>IF(C3960&gt;0,IF(VLOOKUP(A3960,'ИПУ и ОКПУ'!$A$1:$O$3258,14,0)="Нет показаний","Нет показаний",""),"")</f>
        <v/>
      </c>
      <c r="F3960" t="str">
        <f>IF(AND(C3960&gt;0),SUMIF('ИПУ и ОКПУ'!$A$2:$A$3258,A3960,'ИПУ и ОКПУ'!$O$2:$O$3258),"")</f>
        <v/>
      </c>
      <c r="G3960">
        <f>VLOOKUP(A3960,'Лицевые счета'!$A$2:$K$4570,9,0)</f>
        <v>1</v>
      </c>
      <c r="H3960">
        <f>VLOOKUP(A3960,'Лицевые счета'!$A$2:$K$4570,10,0)</f>
        <v>92</v>
      </c>
      <c r="I3960" t="str">
        <f>VLOOKUP(A3960,'Лицевые счета'!$A$2:$K$4570,6,0)</f>
        <v>ФЛ</v>
      </c>
      <c r="J3960">
        <f>IF(AND(C3960=0,I3960="ФЛ"),G3960*H3960,"")</f>
        <v>92</v>
      </c>
      <c r="K3960" t="str">
        <f>IF(AND(C3960&gt;0,E3960="Нет показаний",I3960="ФЛ"),G3960*H3960,"")</f>
        <v/>
      </c>
    </row>
    <row r="3961" spans="1:11" x14ac:dyDescent="0.25">
      <c r="A3961" s="7">
        <v>535473</v>
      </c>
      <c r="B3961" s="7">
        <f>VLOOKUP(A3961,'Лицевые счета'!$A$1:$K$4570,2,0)</f>
        <v>533799</v>
      </c>
      <c r="C3961">
        <f>COUNTIF('ИПУ и ОКПУ'!$A$2:$A$3258,A3961)</f>
        <v>0</v>
      </c>
      <c r="D3961" t="str">
        <f>IF(C3961&gt;0,VLOOKUP(A3961,'ИПУ и ОКПУ'!$A$1:$O$3258,9,0),"")</f>
        <v/>
      </c>
      <c r="E3961" t="str">
        <f>IF(C3961&gt;0,IF(VLOOKUP(A3961,'ИПУ и ОКПУ'!$A$1:$O$3258,14,0)="Нет показаний","Нет показаний",""),"")</f>
        <v/>
      </c>
      <c r="F3961" t="str">
        <f>IF(AND(C3961&gt;0),SUMIF('ИПУ и ОКПУ'!$A$2:$A$3258,A3961,'ИПУ и ОКПУ'!$O$2:$O$3258),"")</f>
        <v/>
      </c>
      <c r="G3961">
        <f>VLOOKUP(A3961,'Лицевые счета'!$A$2:$K$4570,9,0)</f>
        <v>1</v>
      </c>
      <c r="H3961">
        <f>VLOOKUP(A3961,'Лицевые счета'!$A$2:$K$4570,10,0)</f>
        <v>92</v>
      </c>
      <c r="I3961" t="str">
        <f>VLOOKUP(A3961,'Лицевые счета'!$A$2:$K$4570,6,0)</f>
        <v>ФЛ</v>
      </c>
      <c r="J3961">
        <f>IF(AND(C3961=0,I3961="ФЛ"),G3961*H3961,"")</f>
        <v>92</v>
      </c>
      <c r="K3961" t="str">
        <f>IF(AND(C3961&gt;0,E3961="Нет показаний",I3961="ФЛ"),G3961*H3961,"")</f>
        <v/>
      </c>
    </row>
    <row r="3962" spans="1:11" x14ac:dyDescent="0.25">
      <c r="A3962" s="7">
        <v>535476</v>
      </c>
      <c r="B3962" s="7">
        <f>VLOOKUP(A3962,'Лицевые счета'!$A$1:$K$4570,2,0)</f>
        <v>533799</v>
      </c>
      <c r="C3962">
        <f>COUNTIF('ИПУ и ОКПУ'!$A$2:$A$3258,A3962)</f>
        <v>0</v>
      </c>
      <c r="D3962" t="str">
        <f>IF(C3962&gt;0,VLOOKUP(A3962,'ИПУ и ОКПУ'!$A$1:$O$3258,9,0),"")</f>
        <v/>
      </c>
      <c r="E3962" t="str">
        <f>IF(C3962&gt;0,IF(VLOOKUP(A3962,'ИПУ и ОКПУ'!$A$1:$O$3258,14,0)="Нет показаний","Нет показаний",""),"")</f>
        <v/>
      </c>
      <c r="F3962" t="str">
        <f>IF(AND(C3962&gt;0),SUMIF('ИПУ и ОКПУ'!$A$2:$A$3258,A3962,'ИПУ и ОКПУ'!$O$2:$O$3258),"")</f>
        <v/>
      </c>
      <c r="G3962">
        <f>VLOOKUP(A3962,'Лицевые счета'!$A$2:$K$4570,9,0)</f>
        <v>1</v>
      </c>
      <c r="H3962">
        <f>VLOOKUP(A3962,'Лицевые счета'!$A$2:$K$4570,10,0)</f>
        <v>118.7</v>
      </c>
      <c r="I3962" t="str">
        <f>VLOOKUP(A3962,'Лицевые счета'!$A$2:$K$4570,6,0)</f>
        <v>ФЛ</v>
      </c>
      <c r="J3962">
        <f>IF(AND(C3962=0,I3962="ФЛ"),G3962*H3962,"")</f>
        <v>118.7</v>
      </c>
      <c r="K3962" t="str">
        <f>IF(AND(C3962&gt;0,E3962="Нет показаний",I3962="ФЛ"),G3962*H3962,"")</f>
        <v/>
      </c>
    </row>
    <row r="3963" spans="1:11" x14ac:dyDescent="0.25">
      <c r="A3963" s="7">
        <v>535478</v>
      </c>
      <c r="B3963" s="7">
        <f>VLOOKUP(A3963,'Лицевые счета'!$A$1:$K$4570,2,0)</f>
        <v>533799</v>
      </c>
      <c r="C3963">
        <f>COUNTIF('ИПУ и ОКПУ'!$A$2:$A$3258,A3963)</f>
        <v>0</v>
      </c>
      <c r="D3963" t="str">
        <f>IF(C3963&gt;0,VLOOKUP(A3963,'ИПУ и ОКПУ'!$A$1:$O$3258,9,0),"")</f>
        <v/>
      </c>
      <c r="E3963" t="str">
        <f>IF(C3963&gt;0,IF(VLOOKUP(A3963,'ИПУ и ОКПУ'!$A$1:$O$3258,14,0)="Нет показаний","Нет показаний",""),"")</f>
        <v/>
      </c>
      <c r="F3963" t="str">
        <f>IF(AND(C3963&gt;0),SUMIF('ИПУ и ОКПУ'!$A$2:$A$3258,A3963,'ИПУ и ОКПУ'!$O$2:$O$3258),"")</f>
        <v/>
      </c>
      <c r="G3963">
        <f>VLOOKUP(A3963,'Лицевые счета'!$A$2:$K$4570,9,0)</f>
        <v>1</v>
      </c>
      <c r="H3963">
        <f>VLOOKUP(A3963,'Лицевые счета'!$A$2:$K$4570,10,0)</f>
        <v>92</v>
      </c>
      <c r="I3963" t="str">
        <f>VLOOKUP(A3963,'Лицевые счета'!$A$2:$K$4570,6,0)</f>
        <v>ФЛ</v>
      </c>
      <c r="J3963">
        <f>IF(AND(C3963=0,I3963="ФЛ"),G3963*H3963,"")</f>
        <v>92</v>
      </c>
      <c r="K3963" t="str">
        <f>IF(AND(C3963&gt;0,E3963="Нет показаний",I3963="ФЛ"),G3963*H3963,"")</f>
        <v/>
      </c>
    </row>
    <row r="3964" spans="1:11" x14ac:dyDescent="0.25">
      <c r="A3964" s="7">
        <v>535480</v>
      </c>
      <c r="B3964" s="7">
        <f>VLOOKUP(A3964,'Лицевые счета'!$A$1:$K$4570,2,0)</f>
        <v>533799</v>
      </c>
      <c r="C3964">
        <f>COUNTIF('ИПУ и ОКПУ'!$A$2:$A$3258,A3964)</f>
        <v>1</v>
      </c>
      <c r="D3964" t="str">
        <f>IF(C3964&gt;0,VLOOKUP(A3964,'ИПУ и ОКПУ'!$A$1:$O$3258,9,0),"")</f>
        <v>Одноставочный</v>
      </c>
      <c r="E3964" t="str">
        <f>IF(C3964&gt;0,IF(VLOOKUP(A3964,'ИПУ и ОКПУ'!$A$1:$O$3258,14,0)="Нет показаний","Нет показаний",""),"")</f>
        <v/>
      </c>
      <c r="F3964">
        <f>IF(AND(C3964&gt;0),SUMIF('ИПУ и ОКПУ'!$A$2:$A$3258,A3964,'ИПУ и ОКПУ'!$O$2:$O$3258),"")</f>
        <v>191.57142857142858</v>
      </c>
      <c r="G3964">
        <f>VLOOKUP(A3964,'Лицевые счета'!$A$2:$K$4570,9,0)</f>
        <v>1</v>
      </c>
      <c r="H3964">
        <f>VLOOKUP(A3964,'Лицевые счета'!$A$2:$K$4570,10,0)</f>
        <v>92</v>
      </c>
      <c r="I3964" t="str">
        <f>VLOOKUP(A3964,'Лицевые счета'!$A$2:$K$4570,6,0)</f>
        <v>ФЛ</v>
      </c>
      <c r="J3964" t="str">
        <f>IF(AND(C3964=0,I3964="ФЛ"),G3964*H3964,"")</f>
        <v/>
      </c>
      <c r="K3964" t="str">
        <f>IF(AND(C3964&gt;0,E3964="Нет показаний",I3964="ФЛ"),G3964*H3964,"")</f>
        <v/>
      </c>
    </row>
    <row r="3965" spans="1:11" x14ac:dyDescent="0.25">
      <c r="A3965" s="7">
        <v>535482</v>
      </c>
      <c r="B3965" s="7">
        <f>VLOOKUP(A3965,'Лицевые счета'!$A$1:$K$4570,2,0)</f>
        <v>533799</v>
      </c>
      <c r="C3965">
        <f>COUNTIF('ИПУ и ОКПУ'!$A$2:$A$3258,A3965)</f>
        <v>1</v>
      </c>
      <c r="D3965" t="str">
        <f>IF(C3965&gt;0,VLOOKUP(A3965,'ИПУ и ОКПУ'!$A$1:$O$3258,9,0),"")</f>
        <v>Одноставочный</v>
      </c>
      <c r="E3965" t="str">
        <f>IF(C3965&gt;0,IF(VLOOKUP(A3965,'ИПУ и ОКПУ'!$A$1:$O$3258,14,0)="Нет показаний","Нет показаний",""),"")</f>
        <v/>
      </c>
      <c r="F3965">
        <f>IF(AND(C3965&gt;0),SUMIF('ИПУ и ОКПУ'!$A$2:$A$3258,A3965,'ИПУ и ОКПУ'!$O$2:$O$3258),"")</f>
        <v>191.57142857142858</v>
      </c>
      <c r="G3965">
        <f>VLOOKUP(A3965,'Лицевые счета'!$A$2:$K$4570,9,0)</f>
        <v>1</v>
      </c>
      <c r="H3965">
        <f>VLOOKUP(A3965,'Лицевые счета'!$A$2:$K$4570,10,0)</f>
        <v>92</v>
      </c>
      <c r="I3965" t="str">
        <f>VLOOKUP(A3965,'Лицевые счета'!$A$2:$K$4570,6,0)</f>
        <v>ФЛ</v>
      </c>
      <c r="J3965" t="str">
        <f>IF(AND(C3965=0,I3965="ФЛ"),G3965*H3965,"")</f>
        <v/>
      </c>
      <c r="K3965" t="str">
        <f>IF(AND(C3965&gt;0,E3965="Нет показаний",I3965="ФЛ"),G3965*H3965,"")</f>
        <v/>
      </c>
    </row>
    <row r="3966" spans="1:11" x14ac:dyDescent="0.25">
      <c r="A3966" s="7">
        <v>535483</v>
      </c>
      <c r="B3966" s="7">
        <f>VLOOKUP(A3966,'Лицевые счета'!$A$1:$K$4570,2,0)</f>
        <v>533799</v>
      </c>
      <c r="C3966">
        <f>COUNTIF('ИПУ и ОКПУ'!$A$2:$A$3258,A3966)</f>
        <v>1</v>
      </c>
      <c r="D3966" t="str">
        <f>IF(C3966&gt;0,VLOOKUP(A3966,'ИПУ и ОКПУ'!$A$1:$O$3258,9,0),"")</f>
        <v>Одноставочный</v>
      </c>
      <c r="E3966" t="str">
        <f>IF(C3966&gt;0,IF(VLOOKUP(A3966,'ИПУ и ОКПУ'!$A$1:$O$3258,14,0)="Нет показаний","Нет показаний",""),"")</f>
        <v/>
      </c>
      <c r="F3966">
        <f>IF(AND(C3966&gt;0),SUMIF('ИПУ и ОКПУ'!$A$2:$A$3258,A3966,'ИПУ и ОКПУ'!$O$2:$O$3258),"")</f>
        <v>191.57142857142858</v>
      </c>
      <c r="G3966">
        <f>VLOOKUP(A3966,'Лицевые счета'!$A$2:$K$4570,9,0)</f>
        <v>1</v>
      </c>
      <c r="H3966">
        <f>VLOOKUP(A3966,'Лицевые счета'!$A$2:$K$4570,10,0)</f>
        <v>92</v>
      </c>
      <c r="I3966" t="str">
        <f>VLOOKUP(A3966,'Лицевые счета'!$A$2:$K$4570,6,0)</f>
        <v>ФЛ</v>
      </c>
      <c r="J3966" t="str">
        <f>IF(AND(C3966=0,I3966="ФЛ"),G3966*H3966,"")</f>
        <v/>
      </c>
      <c r="K3966" t="str">
        <f>IF(AND(C3966&gt;0,E3966="Нет показаний",I3966="ФЛ"),G3966*H3966,"")</f>
        <v/>
      </c>
    </row>
    <row r="3967" spans="1:11" x14ac:dyDescent="0.25">
      <c r="A3967" s="7">
        <v>535485</v>
      </c>
      <c r="B3967" s="7">
        <f>VLOOKUP(A3967,'Лицевые счета'!$A$1:$K$4570,2,0)</f>
        <v>533799</v>
      </c>
      <c r="C3967">
        <f>COUNTIF('ИПУ и ОКПУ'!$A$2:$A$3258,A3967)</f>
        <v>1</v>
      </c>
      <c r="D3967" t="str">
        <f>IF(C3967&gt;0,VLOOKUP(A3967,'ИПУ и ОКПУ'!$A$1:$O$3258,9,0),"")</f>
        <v>Одноставочный</v>
      </c>
      <c r="E3967" t="str">
        <f>IF(C3967&gt;0,IF(VLOOKUP(A3967,'ИПУ и ОКПУ'!$A$1:$O$3258,14,0)="Нет показаний","Нет показаний",""),"")</f>
        <v/>
      </c>
      <c r="F3967">
        <f>IF(AND(C3967&gt;0),SUMIF('ИПУ и ОКПУ'!$A$2:$A$3258,A3967,'ИПУ и ОКПУ'!$O$2:$O$3258),"")</f>
        <v>191.57142857142858</v>
      </c>
      <c r="G3967">
        <f>VLOOKUP(A3967,'Лицевые счета'!$A$2:$K$4570,9,0)</f>
        <v>1</v>
      </c>
      <c r="H3967">
        <f>VLOOKUP(A3967,'Лицевые счета'!$A$2:$K$4570,10,0)</f>
        <v>92</v>
      </c>
      <c r="I3967" t="str">
        <f>VLOOKUP(A3967,'Лицевые счета'!$A$2:$K$4570,6,0)</f>
        <v>ФЛ</v>
      </c>
      <c r="J3967" t="str">
        <f>IF(AND(C3967=0,I3967="ФЛ"),G3967*H3967,"")</f>
        <v/>
      </c>
      <c r="K3967" t="str">
        <f>IF(AND(C3967&gt;0,E3967="Нет показаний",I3967="ФЛ"),G3967*H3967,"")</f>
        <v/>
      </c>
    </row>
    <row r="3968" spans="1:11" x14ac:dyDescent="0.25">
      <c r="A3968" s="7">
        <v>535487</v>
      </c>
      <c r="B3968" s="7">
        <f>VLOOKUP(A3968,'Лицевые счета'!$A$1:$K$4570,2,0)</f>
        <v>533799</v>
      </c>
      <c r="C3968">
        <f>COUNTIF('ИПУ и ОКПУ'!$A$2:$A$3258,A3968)</f>
        <v>0</v>
      </c>
      <c r="D3968" t="str">
        <f>IF(C3968&gt;0,VLOOKUP(A3968,'ИПУ и ОКПУ'!$A$1:$O$3258,9,0),"")</f>
        <v/>
      </c>
      <c r="E3968" t="str">
        <f>IF(C3968&gt;0,IF(VLOOKUP(A3968,'ИПУ и ОКПУ'!$A$1:$O$3258,14,0)="Нет показаний","Нет показаний",""),"")</f>
        <v/>
      </c>
      <c r="F3968" t="str">
        <f>IF(AND(C3968&gt;0),SUMIF('ИПУ и ОКПУ'!$A$2:$A$3258,A3968,'ИПУ и ОКПУ'!$O$2:$O$3258),"")</f>
        <v/>
      </c>
      <c r="G3968">
        <f>VLOOKUP(A3968,'Лицевые счета'!$A$2:$K$4570,9,0)</f>
        <v>1</v>
      </c>
      <c r="H3968">
        <f>VLOOKUP(A3968,'Лицевые счета'!$A$2:$K$4570,10,0)</f>
        <v>92</v>
      </c>
      <c r="I3968" t="str">
        <f>VLOOKUP(A3968,'Лицевые счета'!$A$2:$K$4570,6,0)</f>
        <v>ФЛ</v>
      </c>
      <c r="J3968">
        <f>IF(AND(C3968=0,I3968="ФЛ"),G3968*H3968,"")</f>
        <v>92</v>
      </c>
      <c r="K3968" t="str">
        <f>IF(AND(C3968&gt;0,E3968="Нет показаний",I3968="ФЛ"),G3968*H3968,"")</f>
        <v/>
      </c>
    </row>
    <row r="3969" spans="1:11" x14ac:dyDescent="0.25">
      <c r="A3969" s="7">
        <v>535489</v>
      </c>
      <c r="B3969" s="7">
        <f>VLOOKUP(A3969,'Лицевые счета'!$A$1:$K$4570,2,0)</f>
        <v>533799</v>
      </c>
      <c r="C3969">
        <f>COUNTIF('ИПУ и ОКПУ'!$A$2:$A$3258,A3969)</f>
        <v>0</v>
      </c>
      <c r="D3969" t="str">
        <f>IF(C3969&gt;0,VLOOKUP(A3969,'ИПУ и ОКПУ'!$A$1:$O$3258,9,0),"")</f>
        <v/>
      </c>
      <c r="E3969" t="str">
        <f>IF(C3969&gt;0,IF(VLOOKUP(A3969,'ИПУ и ОКПУ'!$A$1:$O$3258,14,0)="Нет показаний","Нет показаний",""),"")</f>
        <v/>
      </c>
      <c r="F3969" t="str">
        <f>IF(AND(C3969&gt;0),SUMIF('ИПУ и ОКПУ'!$A$2:$A$3258,A3969,'ИПУ и ОКПУ'!$O$2:$O$3258),"")</f>
        <v/>
      </c>
      <c r="G3969">
        <f>VLOOKUP(A3969,'Лицевые счета'!$A$2:$K$4570,9,0)</f>
        <v>1</v>
      </c>
      <c r="H3969">
        <f>VLOOKUP(A3969,'Лицевые счета'!$A$2:$K$4570,10,0)</f>
        <v>92</v>
      </c>
      <c r="I3969" t="str">
        <f>VLOOKUP(A3969,'Лицевые счета'!$A$2:$K$4570,6,0)</f>
        <v>ФЛ</v>
      </c>
      <c r="J3969">
        <f>IF(AND(C3969=0,I3969="ФЛ"),G3969*H3969,"")</f>
        <v>92</v>
      </c>
      <c r="K3969" t="str">
        <f>IF(AND(C3969&gt;0,E3969="Нет показаний",I3969="ФЛ"),G3969*H3969,"")</f>
        <v/>
      </c>
    </row>
    <row r="3970" spans="1:11" x14ac:dyDescent="0.25">
      <c r="A3970" s="7">
        <v>535490</v>
      </c>
      <c r="B3970" s="7">
        <f>VLOOKUP(A3970,'Лицевые счета'!$A$1:$K$4570,2,0)</f>
        <v>533799</v>
      </c>
      <c r="C3970">
        <f>COUNTIF('ИПУ и ОКПУ'!$A$2:$A$3258,A3970)</f>
        <v>0</v>
      </c>
      <c r="D3970" t="str">
        <f>IF(C3970&gt;0,VLOOKUP(A3970,'ИПУ и ОКПУ'!$A$1:$O$3258,9,0),"")</f>
        <v/>
      </c>
      <c r="E3970" t="str">
        <f>IF(C3970&gt;0,IF(VLOOKUP(A3970,'ИПУ и ОКПУ'!$A$1:$O$3258,14,0)="Нет показаний","Нет показаний",""),"")</f>
        <v/>
      </c>
      <c r="F3970" t="str">
        <f>IF(AND(C3970&gt;0),SUMIF('ИПУ и ОКПУ'!$A$2:$A$3258,A3970,'ИПУ и ОКПУ'!$O$2:$O$3258),"")</f>
        <v/>
      </c>
      <c r="G3970">
        <f>VLOOKUP(A3970,'Лицевые счета'!$A$2:$K$4570,9,0)</f>
        <v>1</v>
      </c>
      <c r="H3970">
        <f>VLOOKUP(A3970,'Лицевые счета'!$A$2:$K$4570,10,0)</f>
        <v>92</v>
      </c>
      <c r="I3970" t="str">
        <f>VLOOKUP(A3970,'Лицевые счета'!$A$2:$K$4570,6,0)</f>
        <v>ФЛ</v>
      </c>
      <c r="J3970">
        <f>IF(AND(C3970=0,I3970="ФЛ"),G3970*H3970,"")</f>
        <v>92</v>
      </c>
      <c r="K3970" t="str">
        <f>IF(AND(C3970&gt;0,E3970="Нет показаний",I3970="ФЛ"),G3970*H3970,"")</f>
        <v/>
      </c>
    </row>
    <row r="3971" spans="1:11" x14ac:dyDescent="0.25">
      <c r="A3971" s="7">
        <v>535491</v>
      </c>
      <c r="B3971" s="7">
        <f>VLOOKUP(A3971,'Лицевые счета'!$A$1:$K$4570,2,0)</f>
        <v>533799</v>
      </c>
      <c r="C3971">
        <f>COUNTIF('ИПУ и ОКПУ'!$A$2:$A$3258,A3971)</f>
        <v>0</v>
      </c>
      <c r="D3971" t="str">
        <f>IF(C3971&gt;0,VLOOKUP(A3971,'ИПУ и ОКПУ'!$A$1:$O$3258,9,0),"")</f>
        <v/>
      </c>
      <c r="E3971" t="str">
        <f>IF(C3971&gt;0,IF(VLOOKUP(A3971,'ИПУ и ОКПУ'!$A$1:$O$3258,14,0)="Нет показаний","Нет показаний",""),"")</f>
        <v/>
      </c>
      <c r="F3971" t="str">
        <f>IF(AND(C3971&gt;0),SUMIF('ИПУ и ОКПУ'!$A$2:$A$3258,A3971,'ИПУ и ОКПУ'!$O$2:$O$3258),"")</f>
        <v/>
      </c>
      <c r="G3971">
        <f>VLOOKUP(A3971,'Лицевые счета'!$A$2:$K$4570,9,0)</f>
        <v>1</v>
      </c>
      <c r="H3971">
        <f>VLOOKUP(A3971,'Лицевые счета'!$A$2:$K$4570,10,0)</f>
        <v>92</v>
      </c>
      <c r="I3971" t="str">
        <f>VLOOKUP(A3971,'Лицевые счета'!$A$2:$K$4570,6,0)</f>
        <v>ФЛ</v>
      </c>
      <c r="J3971">
        <f>IF(AND(C3971=0,I3971="ФЛ"),G3971*H3971,"")</f>
        <v>92</v>
      </c>
      <c r="K3971" t="str">
        <f>IF(AND(C3971&gt;0,E3971="Нет показаний",I3971="ФЛ"),G3971*H3971,"")</f>
        <v/>
      </c>
    </row>
    <row r="3972" spans="1:11" x14ac:dyDescent="0.25">
      <c r="A3972" s="7">
        <v>535492</v>
      </c>
      <c r="B3972" s="7">
        <f>VLOOKUP(A3972,'Лицевые счета'!$A$1:$K$4570,2,0)</f>
        <v>533799</v>
      </c>
      <c r="C3972">
        <f>COUNTIF('ИПУ и ОКПУ'!$A$2:$A$3258,A3972)</f>
        <v>1</v>
      </c>
      <c r="D3972" t="str">
        <f>IF(C3972&gt;0,VLOOKUP(A3972,'ИПУ и ОКПУ'!$A$1:$O$3258,9,0),"")</f>
        <v>Одноставочный</v>
      </c>
      <c r="E3972" t="str">
        <f>IF(C3972&gt;0,IF(VLOOKUP(A3972,'ИПУ и ОКПУ'!$A$1:$O$3258,14,0)="Нет показаний","Нет показаний",""),"")</f>
        <v/>
      </c>
      <c r="F3972">
        <f>IF(AND(C3972&gt;0),SUMIF('ИПУ и ОКПУ'!$A$2:$A$3258,A3972,'ИПУ и ОКПУ'!$O$2:$O$3258),"")</f>
        <v>191.57142857142858</v>
      </c>
      <c r="G3972">
        <f>VLOOKUP(A3972,'Лицевые счета'!$A$2:$K$4570,9,0)</f>
        <v>1</v>
      </c>
      <c r="H3972">
        <f>VLOOKUP(A3972,'Лицевые счета'!$A$2:$K$4570,10,0)</f>
        <v>92</v>
      </c>
      <c r="I3972" t="str">
        <f>VLOOKUP(A3972,'Лицевые счета'!$A$2:$K$4570,6,0)</f>
        <v>ФЛ</v>
      </c>
      <c r="J3972" t="str">
        <f>IF(AND(C3972=0,I3972="ФЛ"),G3972*H3972,"")</f>
        <v/>
      </c>
      <c r="K3972" t="str">
        <f>IF(AND(C3972&gt;0,E3972="Нет показаний",I3972="ФЛ"),G3972*H3972,"")</f>
        <v/>
      </c>
    </row>
    <row r="3973" spans="1:11" x14ac:dyDescent="0.25">
      <c r="A3973" s="7">
        <v>535494</v>
      </c>
      <c r="B3973" s="7">
        <f>VLOOKUP(A3973,'Лицевые счета'!$A$1:$K$4570,2,0)</f>
        <v>533799</v>
      </c>
      <c r="C3973">
        <f>COUNTIF('ИПУ и ОКПУ'!$A$2:$A$3258,A3973)</f>
        <v>0</v>
      </c>
      <c r="D3973" t="str">
        <f>IF(C3973&gt;0,VLOOKUP(A3973,'ИПУ и ОКПУ'!$A$1:$O$3258,9,0),"")</f>
        <v/>
      </c>
      <c r="E3973" t="str">
        <f>IF(C3973&gt;0,IF(VLOOKUP(A3973,'ИПУ и ОКПУ'!$A$1:$O$3258,14,0)="Нет показаний","Нет показаний",""),"")</f>
        <v/>
      </c>
      <c r="F3973" t="str">
        <f>IF(AND(C3973&gt;0),SUMIF('ИПУ и ОКПУ'!$A$2:$A$3258,A3973,'ИПУ и ОКПУ'!$O$2:$O$3258),"")</f>
        <v/>
      </c>
      <c r="G3973">
        <f>VLOOKUP(A3973,'Лицевые счета'!$A$2:$K$4570,9,0)</f>
        <v>1</v>
      </c>
      <c r="H3973">
        <f>VLOOKUP(A3973,'Лицевые счета'!$A$2:$K$4570,10,0)</f>
        <v>92</v>
      </c>
      <c r="I3973" t="str">
        <f>VLOOKUP(A3973,'Лицевые счета'!$A$2:$K$4570,6,0)</f>
        <v>ФЛ</v>
      </c>
      <c r="J3973">
        <f>IF(AND(C3973=0,I3973="ФЛ"),G3973*H3973,"")</f>
        <v>92</v>
      </c>
      <c r="K3973" t="str">
        <f>IF(AND(C3973&gt;0,E3973="Нет показаний",I3973="ФЛ"),G3973*H3973,"")</f>
        <v/>
      </c>
    </row>
    <row r="3974" spans="1:11" x14ac:dyDescent="0.25">
      <c r="A3974" s="7">
        <v>535496</v>
      </c>
      <c r="B3974" s="7">
        <f>VLOOKUP(A3974,'Лицевые счета'!$A$1:$K$4570,2,0)</f>
        <v>533799</v>
      </c>
      <c r="C3974">
        <f>COUNTIF('ИПУ и ОКПУ'!$A$2:$A$3258,A3974)</f>
        <v>0</v>
      </c>
      <c r="D3974" t="str">
        <f>IF(C3974&gt;0,VLOOKUP(A3974,'ИПУ и ОКПУ'!$A$1:$O$3258,9,0),"")</f>
        <v/>
      </c>
      <c r="E3974" t="str">
        <f>IF(C3974&gt;0,IF(VLOOKUP(A3974,'ИПУ и ОКПУ'!$A$1:$O$3258,14,0)="Нет показаний","Нет показаний",""),"")</f>
        <v/>
      </c>
      <c r="F3974" t="str">
        <f>IF(AND(C3974&gt;0),SUMIF('ИПУ и ОКПУ'!$A$2:$A$3258,A3974,'ИПУ и ОКПУ'!$O$2:$O$3258),"")</f>
        <v/>
      </c>
      <c r="G3974">
        <f>VLOOKUP(A3974,'Лицевые счета'!$A$2:$K$4570,9,0)</f>
        <v>1</v>
      </c>
      <c r="H3974">
        <f>VLOOKUP(A3974,'Лицевые счета'!$A$2:$K$4570,10,0)</f>
        <v>92</v>
      </c>
      <c r="I3974" t="str">
        <f>VLOOKUP(A3974,'Лицевые счета'!$A$2:$K$4570,6,0)</f>
        <v>ФЛ</v>
      </c>
      <c r="J3974">
        <f>IF(AND(C3974=0,I3974="ФЛ"),G3974*H3974,"")</f>
        <v>92</v>
      </c>
      <c r="K3974" t="str">
        <f>IF(AND(C3974&gt;0,E3974="Нет показаний",I3974="ФЛ"),G3974*H3974,"")</f>
        <v/>
      </c>
    </row>
    <row r="3975" spans="1:11" x14ac:dyDescent="0.25">
      <c r="A3975" s="7">
        <v>535497</v>
      </c>
      <c r="B3975" s="7">
        <f>VLOOKUP(A3975,'Лицевые счета'!$A$1:$K$4570,2,0)</f>
        <v>533799</v>
      </c>
      <c r="C3975">
        <f>COUNTIF('ИПУ и ОКПУ'!$A$2:$A$3258,A3975)</f>
        <v>0</v>
      </c>
      <c r="D3975" t="str">
        <f>IF(C3975&gt;0,VLOOKUP(A3975,'ИПУ и ОКПУ'!$A$1:$O$3258,9,0),"")</f>
        <v/>
      </c>
      <c r="E3975" t="str">
        <f>IF(C3975&gt;0,IF(VLOOKUP(A3975,'ИПУ и ОКПУ'!$A$1:$O$3258,14,0)="Нет показаний","Нет показаний",""),"")</f>
        <v/>
      </c>
      <c r="F3975" t="str">
        <f>IF(AND(C3975&gt;0),SUMIF('ИПУ и ОКПУ'!$A$2:$A$3258,A3975,'ИПУ и ОКПУ'!$O$2:$O$3258),"")</f>
        <v/>
      </c>
      <c r="G3975">
        <f>VLOOKUP(A3975,'Лицевые счета'!$A$2:$K$4570,9,0)</f>
        <v>1</v>
      </c>
      <c r="H3975">
        <f>VLOOKUP(A3975,'Лицевые счета'!$A$2:$K$4570,10,0)</f>
        <v>92</v>
      </c>
      <c r="I3975" t="str">
        <f>VLOOKUP(A3975,'Лицевые счета'!$A$2:$K$4570,6,0)</f>
        <v>ФЛ</v>
      </c>
      <c r="J3975">
        <f>IF(AND(C3975=0,I3975="ФЛ"),G3975*H3975,"")</f>
        <v>92</v>
      </c>
      <c r="K3975" t="str">
        <f>IF(AND(C3975&gt;0,E3975="Нет показаний",I3975="ФЛ"),G3975*H3975,"")</f>
        <v/>
      </c>
    </row>
    <row r="3976" spans="1:11" x14ac:dyDescent="0.25">
      <c r="A3976" s="7">
        <v>535498</v>
      </c>
      <c r="B3976" s="7">
        <f>VLOOKUP(A3976,'Лицевые счета'!$A$1:$K$4570,2,0)</f>
        <v>533799</v>
      </c>
      <c r="C3976">
        <f>COUNTIF('ИПУ и ОКПУ'!$A$2:$A$3258,A3976)</f>
        <v>0</v>
      </c>
      <c r="D3976" t="str">
        <f>IF(C3976&gt;0,VLOOKUP(A3976,'ИПУ и ОКПУ'!$A$1:$O$3258,9,0),"")</f>
        <v/>
      </c>
      <c r="E3976" t="str">
        <f>IF(C3976&gt;0,IF(VLOOKUP(A3976,'ИПУ и ОКПУ'!$A$1:$O$3258,14,0)="Нет показаний","Нет показаний",""),"")</f>
        <v/>
      </c>
      <c r="F3976" t="str">
        <f>IF(AND(C3976&gt;0),SUMIF('ИПУ и ОКПУ'!$A$2:$A$3258,A3976,'ИПУ и ОКПУ'!$O$2:$O$3258),"")</f>
        <v/>
      </c>
      <c r="G3976">
        <f>VLOOKUP(A3976,'Лицевые счета'!$A$2:$K$4570,9,0)</f>
        <v>1</v>
      </c>
      <c r="H3976">
        <f>VLOOKUP(A3976,'Лицевые счета'!$A$2:$K$4570,10,0)</f>
        <v>92</v>
      </c>
      <c r="I3976" t="str">
        <f>VLOOKUP(A3976,'Лицевые счета'!$A$2:$K$4570,6,0)</f>
        <v>ФЛ</v>
      </c>
      <c r="J3976">
        <f>IF(AND(C3976=0,I3976="ФЛ"),G3976*H3976,"")</f>
        <v>92</v>
      </c>
      <c r="K3976" t="str">
        <f>IF(AND(C3976&gt;0,E3976="Нет показаний",I3976="ФЛ"),G3976*H3976,"")</f>
        <v/>
      </c>
    </row>
    <row r="3977" spans="1:11" x14ac:dyDescent="0.25">
      <c r="A3977" s="7">
        <v>535499</v>
      </c>
      <c r="B3977" s="7">
        <f>VLOOKUP(A3977,'Лицевые счета'!$A$1:$K$4570,2,0)</f>
        <v>533799</v>
      </c>
      <c r="C3977">
        <f>COUNTIF('ИПУ и ОКПУ'!$A$2:$A$3258,A3977)</f>
        <v>0</v>
      </c>
      <c r="D3977" t="str">
        <f>IF(C3977&gt;0,VLOOKUP(A3977,'ИПУ и ОКПУ'!$A$1:$O$3258,9,0),"")</f>
        <v/>
      </c>
      <c r="E3977" t="str">
        <f>IF(C3977&gt;0,IF(VLOOKUP(A3977,'ИПУ и ОКПУ'!$A$1:$O$3258,14,0)="Нет показаний","Нет показаний",""),"")</f>
        <v/>
      </c>
      <c r="F3977" t="str">
        <f>IF(AND(C3977&gt;0),SUMIF('ИПУ и ОКПУ'!$A$2:$A$3258,A3977,'ИПУ и ОКПУ'!$O$2:$O$3258),"")</f>
        <v/>
      </c>
      <c r="G3977">
        <f>VLOOKUP(A3977,'Лицевые счета'!$A$2:$K$4570,9,0)</f>
        <v>1</v>
      </c>
      <c r="H3977">
        <f>VLOOKUP(A3977,'Лицевые счета'!$A$2:$K$4570,10,0)</f>
        <v>92</v>
      </c>
      <c r="I3977" t="str">
        <f>VLOOKUP(A3977,'Лицевые счета'!$A$2:$K$4570,6,0)</f>
        <v>ФЛ</v>
      </c>
      <c r="J3977">
        <f>IF(AND(C3977=0,I3977="ФЛ"),G3977*H3977,"")</f>
        <v>92</v>
      </c>
      <c r="K3977" t="str">
        <f>IF(AND(C3977&gt;0,E3977="Нет показаний",I3977="ФЛ"),G3977*H3977,"")</f>
        <v/>
      </c>
    </row>
    <row r="3978" spans="1:11" x14ac:dyDescent="0.25">
      <c r="A3978" s="7">
        <v>535500</v>
      </c>
      <c r="B3978" s="7">
        <f>VLOOKUP(A3978,'Лицевые счета'!$A$1:$K$4570,2,0)</f>
        <v>533799</v>
      </c>
      <c r="C3978">
        <f>COUNTIF('ИПУ и ОКПУ'!$A$2:$A$3258,A3978)</f>
        <v>0</v>
      </c>
      <c r="D3978" t="str">
        <f>IF(C3978&gt;0,VLOOKUP(A3978,'ИПУ и ОКПУ'!$A$1:$O$3258,9,0),"")</f>
        <v/>
      </c>
      <c r="E3978" t="str">
        <f>IF(C3978&gt;0,IF(VLOOKUP(A3978,'ИПУ и ОКПУ'!$A$1:$O$3258,14,0)="Нет показаний","Нет показаний",""),"")</f>
        <v/>
      </c>
      <c r="F3978" t="str">
        <f>IF(AND(C3978&gt;0),SUMIF('ИПУ и ОКПУ'!$A$2:$A$3258,A3978,'ИПУ и ОКПУ'!$O$2:$O$3258),"")</f>
        <v/>
      </c>
      <c r="G3978">
        <f>VLOOKUP(A3978,'Лицевые счета'!$A$2:$K$4570,9,0)</f>
        <v>1</v>
      </c>
      <c r="H3978">
        <f>VLOOKUP(A3978,'Лицевые счета'!$A$2:$K$4570,10,0)</f>
        <v>92</v>
      </c>
      <c r="I3978" t="str">
        <f>VLOOKUP(A3978,'Лицевые счета'!$A$2:$K$4570,6,0)</f>
        <v>ФЛ</v>
      </c>
      <c r="J3978">
        <f>IF(AND(C3978=0,I3978="ФЛ"),G3978*H3978,"")</f>
        <v>92</v>
      </c>
      <c r="K3978" t="str">
        <f>IF(AND(C3978&gt;0,E3978="Нет показаний",I3978="ФЛ"),G3978*H3978,"")</f>
        <v/>
      </c>
    </row>
    <row r="3979" spans="1:11" x14ac:dyDescent="0.25">
      <c r="A3979" s="7">
        <v>535501</v>
      </c>
      <c r="B3979" s="7">
        <f>VLOOKUP(A3979,'Лицевые счета'!$A$1:$K$4570,2,0)</f>
        <v>533799</v>
      </c>
      <c r="C3979">
        <f>COUNTIF('ИПУ и ОКПУ'!$A$2:$A$3258,A3979)</f>
        <v>0</v>
      </c>
      <c r="D3979" t="str">
        <f>IF(C3979&gt;0,VLOOKUP(A3979,'ИПУ и ОКПУ'!$A$1:$O$3258,9,0),"")</f>
        <v/>
      </c>
      <c r="E3979" t="str">
        <f>IF(C3979&gt;0,IF(VLOOKUP(A3979,'ИПУ и ОКПУ'!$A$1:$O$3258,14,0)="Нет показаний","Нет показаний",""),"")</f>
        <v/>
      </c>
      <c r="F3979" t="str">
        <f>IF(AND(C3979&gt;0),SUMIF('ИПУ и ОКПУ'!$A$2:$A$3258,A3979,'ИПУ и ОКПУ'!$O$2:$O$3258),"")</f>
        <v/>
      </c>
      <c r="G3979">
        <f>VLOOKUP(A3979,'Лицевые счета'!$A$2:$K$4570,9,0)</f>
        <v>1</v>
      </c>
      <c r="H3979">
        <f>VLOOKUP(A3979,'Лицевые счета'!$A$2:$K$4570,10,0)</f>
        <v>92</v>
      </c>
      <c r="I3979" t="str">
        <f>VLOOKUP(A3979,'Лицевые счета'!$A$2:$K$4570,6,0)</f>
        <v>ФЛ</v>
      </c>
      <c r="J3979">
        <f>IF(AND(C3979=0,I3979="ФЛ"),G3979*H3979,"")</f>
        <v>92</v>
      </c>
      <c r="K3979" t="str">
        <f>IF(AND(C3979&gt;0,E3979="Нет показаний",I3979="ФЛ"),G3979*H3979,"")</f>
        <v/>
      </c>
    </row>
    <row r="3980" spans="1:11" x14ac:dyDescent="0.25">
      <c r="A3980" s="7">
        <v>535503</v>
      </c>
      <c r="B3980" s="7">
        <f>VLOOKUP(A3980,'Лицевые счета'!$A$1:$K$4570,2,0)</f>
        <v>533799</v>
      </c>
      <c r="C3980">
        <f>COUNTIF('ИПУ и ОКПУ'!$A$2:$A$3258,A3980)</f>
        <v>0</v>
      </c>
      <c r="D3980" t="str">
        <f>IF(C3980&gt;0,VLOOKUP(A3980,'ИПУ и ОКПУ'!$A$1:$O$3258,9,0),"")</f>
        <v/>
      </c>
      <c r="E3980" t="str">
        <f>IF(C3980&gt;0,IF(VLOOKUP(A3980,'ИПУ и ОКПУ'!$A$1:$O$3258,14,0)="Нет показаний","Нет показаний",""),"")</f>
        <v/>
      </c>
      <c r="F3980" t="str">
        <f>IF(AND(C3980&gt;0),SUMIF('ИПУ и ОКПУ'!$A$2:$A$3258,A3980,'ИПУ и ОКПУ'!$O$2:$O$3258),"")</f>
        <v/>
      </c>
      <c r="G3980">
        <f>VLOOKUP(A3980,'Лицевые счета'!$A$2:$K$4570,9,0)</f>
        <v>1</v>
      </c>
      <c r="H3980">
        <f>VLOOKUP(A3980,'Лицевые счета'!$A$2:$K$4570,10,0)</f>
        <v>92</v>
      </c>
      <c r="I3980" t="str">
        <f>VLOOKUP(A3980,'Лицевые счета'!$A$2:$K$4570,6,0)</f>
        <v>ФЛ</v>
      </c>
      <c r="J3980">
        <f>IF(AND(C3980=0,I3980="ФЛ"),G3980*H3980,"")</f>
        <v>92</v>
      </c>
      <c r="K3980" t="str">
        <f>IF(AND(C3980&gt;0,E3980="Нет показаний",I3980="ФЛ"),G3980*H3980,"")</f>
        <v/>
      </c>
    </row>
    <row r="3981" spans="1:11" x14ac:dyDescent="0.25">
      <c r="A3981" s="7">
        <v>535506</v>
      </c>
      <c r="B3981" s="7">
        <f>VLOOKUP(A3981,'Лицевые счета'!$A$1:$K$4570,2,0)</f>
        <v>533799</v>
      </c>
      <c r="C3981">
        <f>COUNTIF('ИПУ и ОКПУ'!$A$2:$A$3258,A3981)</f>
        <v>0</v>
      </c>
      <c r="D3981" t="str">
        <f>IF(C3981&gt;0,VLOOKUP(A3981,'ИПУ и ОКПУ'!$A$1:$O$3258,9,0),"")</f>
        <v/>
      </c>
      <c r="E3981" t="str">
        <f>IF(C3981&gt;0,IF(VLOOKUP(A3981,'ИПУ и ОКПУ'!$A$1:$O$3258,14,0)="Нет показаний","Нет показаний",""),"")</f>
        <v/>
      </c>
      <c r="F3981" t="str">
        <f>IF(AND(C3981&gt;0),SUMIF('ИПУ и ОКПУ'!$A$2:$A$3258,A3981,'ИПУ и ОКПУ'!$O$2:$O$3258),"")</f>
        <v/>
      </c>
      <c r="G3981">
        <f>VLOOKUP(A3981,'Лицевые счета'!$A$2:$K$4570,9,0)</f>
        <v>1</v>
      </c>
      <c r="H3981">
        <f>VLOOKUP(A3981,'Лицевые счета'!$A$2:$K$4570,10,0)</f>
        <v>92</v>
      </c>
      <c r="I3981" t="str">
        <f>VLOOKUP(A3981,'Лицевые счета'!$A$2:$K$4570,6,0)</f>
        <v>ФЛ</v>
      </c>
      <c r="J3981">
        <f>IF(AND(C3981=0,I3981="ФЛ"),G3981*H3981,"")</f>
        <v>92</v>
      </c>
      <c r="K3981" t="str">
        <f>IF(AND(C3981&gt;0,E3981="Нет показаний",I3981="ФЛ"),G3981*H3981,"")</f>
        <v/>
      </c>
    </row>
    <row r="3982" spans="1:11" x14ac:dyDescent="0.25">
      <c r="A3982" s="7">
        <v>535508</v>
      </c>
      <c r="B3982" s="7">
        <f>VLOOKUP(A3982,'Лицевые счета'!$A$1:$K$4570,2,0)</f>
        <v>533799</v>
      </c>
      <c r="C3982">
        <f>COUNTIF('ИПУ и ОКПУ'!$A$2:$A$3258,A3982)</f>
        <v>0</v>
      </c>
      <c r="D3982" t="str">
        <f>IF(C3982&gt;0,VLOOKUP(A3982,'ИПУ и ОКПУ'!$A$1:$O$3258,9,0),"")</f>
        <v/>
      </c>
      <c r="E3982" t="str">
        <f>IF(C3982&gt;0,IF(VLOOKUP(A3982,'ИПУ и ОКПУ'!$A$1:$O$3258,14,0)="Нет показаний","Нет показаний",""),"")</f>
        <v/>
      </c>
      <c r="F3982" t="str">
        <f>IF(AND(C3982&gt;0),SUMIF('ИПУ и ОКПУ'!$A$2:$A$3258,A3982,'ИПУ и ОКПУ'!$O$2:$O$3258),"")</f>
        <v/>
      </c>
      <c r="G3982">
        <f>VLOOKUP(A3982,'Лицевые счета'!$A$2:$K$4570,9,0)</f>
        <v>1</v>
      </c>
      <c r="H3982">
        <f>VLOOKUP(A3982,'Лицевые счета'!$A$2:$K$4570,10,0)</f>
        <v>92</v>
      </c>
      <c r="I3982" t="str">
        <f>VLOOKUP(A3982,'Лицевые счета'!$A$2:$K$4570,6,0)</f>
        <v>ФЛ</v>
      </c>
      <c r="J3982">
        <f>IF(AND(C3982=0,I3982="ФЛ"),G3982*H3982,"")</f>
        <v>92</v>
      </c>
      <c r="K3982" t="str">
        <f>IF(AND(C3982&gt;0,E3982="Нет показаний",I3982="ФЛ"),G3982*H3982,"")</f>
        <v/>
      </c>
    </row>
    <row r="3983" spans="1:11" x14ac:dyDescent="0.25">
      <c r="A3983" s="7">
        <v>535509</v>
      </c>
      <c r="B3983" s="7">
        <f>VLOOKUP(A3983,'Лицевые счета'!$A$1:$K$4570,2,0)</f>
        <v>533799</v>
      </c>
      <c r="C3983">
        <f>COUNTIF('ИПУ и ОКПУ'!$A$2:$A$3258,A3983)</f>
        <v>0</v>
      </c>
      <c r="D3983" t="str">
        <f>IF(C3983&gt;0,VLOOKUP(A3983,'ИПУ и ОКПУ'!$A$1:$O$3258,9,0),"")</f>
        <v/>
      </c>
      <c r="E3983" t="str">
        <f>IF(C3983&gt;0,IF(VLOOKUP(A3983,'ИПУ и ОКПУ'!$A$1:$O$3258,14,0)="Нет показаний","Нет показаний",""),"")</f>
        <v/>
      </c>
      <c r="F3983" t="str">
        <f>IF(AND(C3983&gt;0),SUMIF('ИПУ и ОКПУ'!$A$2:$A$3258,A3983,'ИПУ и ОКПУ'!$O$2:$O$3258),"")</f>
        <v/>
      </c>
      <c r="G3983">
        <f>VLOOKUP(A3983,'Лицевые счета'!$A$2:$K$4570,9,0)</f>
        <v>1</v>
      </c>
      <c r="H3983">
        <f>VLOOKUP(A3983,'Лицевые счета'!$A$2:$K$4570,10,0)</f>
        <v>92</v>
      </c>
      <c r="I3983" t="str">
        <f>VLOOKUP(A3983,'Лицевые счета'!$A$2:$K$4570,6,0)</f>
        <v>ФЛ</v>
      </c>
      <c r="J3983">
        <f>IF(AND(C3983=0,I3983="ФЛ"),G3983*H3983,"")</f>
        <v>92</v>
      </c>
      <c r="K3983" t="str">
        <f>IF(AND(C3983&gt;0,E3983="Нет показаний",I3983="ФЛ"),G3983*H3983,"")</f>
        <v/>
      </c>
    </row>
    <row r="3984" spans="1:11" x14ac:dyDescent="0.25">
      <c r="A3984" s="7">
        <v>535510</v>
      </c>
      <c r="B3984" s="7">
        <f>VLOOKUP(A3984,'Лицевые счета'!$A$1:$K$4570,2,0)</f>
        <v>533799</v>
      </c>
      <c r="C3984">
        <f>COUNTIF('ИПУ и ОКПУ'!$A$2:$A$3258,A3984)</f>
        <v>0</v>
      </c>
      <c r="D3984" t="str">
        <f>IF(C3984&gt;0,VLOOKUP(A3984,'ИПУ и ОКПУ'!$A$1:$O$3258,9,0),"")</f>
        <v/>
      </c>
      <c r="E3984" t="str">
        <f>IF(C3984&gt;0,IF(VLOOKUP(A3984,'ИПУ и ОКПУ'!$A$1:$O$3258,14,0)="Нет показаний","Нет показаний",""),"")</f>
        <v/>
      </c>
      <c r="F3984" t="str">
        <f>IF(AND(C3984&gt;0),SUMIF('ИПУ и ОКПУ'!$A$2:$A$3258,A3984,'ИПУ и ОКПУ'!$O$2:$O$3258),"")</f>
        <v/>
      </c>
      <c r="G3984">
        <f>VLOOKUP(A3984,'Лицевые счета'!$A$2:$K$4570,9,0)</f>
        <v>1</v>
      </c>
      <c r="H3984">
        <f>VLOOKUP(A3984,'Лицевые счета'!$A$2:$K$4570,10,0)</f>
        <v>92</v>
      </c>
      <c r="I3984" t="str">
        <f>VLOOKUP(A3984,'Лицевые счета'!$A$2:$K$4570,6,0)</f>
        <v>ФЛ</v>
      </c>
      <c r="J3984">
        <f>IF(AND(C3984=0,I3984="ФЛ"),G3984*H3984,"")</f>
        <v>92</v>
      </c>
      <c r="K3984" t="str">
        <f>IF(AND(C3984&gt;0,E3984="Нет показаний",I3984="ФЛ"),G3984*H3984,"")</f>
        <v/>
      </c>
    </row>
    <row r="3985" spans="1:11" x14ac:dyDescent="0.25">
      <c r="A3985" s="7">
        <v>535511</v>
      </c>
      <c r="B3985" s="7">
        <f>VLOOKUP(A3985,'Лицевые счета'!$A$1:$K$4570,2,0)</f>
        <v>533799</v>
      </c>
      <c r="C3985">
        <f>COUNTIF('ИПУ и ОКПУ'!$A$2:$A$3258,A3985)</f>
        <v>0</v>
      </c>
      <c r="D3985" t="str">
        <f>IF(C3985&gt;0,VLOOKUP(A3985,'ИПУ и ОКПУ'!$A$1:$O$3258,9,0),"")</f>
        <v/>
      </c>
      <c r="E3985" t="str">
        <f>IF(C3985&gt;0,IF(VLOOKUP(A3985,'ИПУ и ОКПУ'!$A$1:$O$3258,14,0)="Нет показаний","Нет показаний",""),"")</f>
        <v/>
      </c>
      <c r="F3985" t="str">
        <f>IF(AND(C3985&gt;0),SUMIF('ИПУ и ОКПУ'!$A$2:$A$3258,A3985,'ИПУ и ОКПУ'!$O$2:$O$3258),"")</f>
        <v/>
      </c>
      <c r="G3985">
        <f>VLOOKUP(A3985,'Лицевые счета'!$A$2:$K$4570,9,0)</f>
        <v>1</v>
      </c>
      <c r="H3985">
        <f>VLOOKUP(A3985,'Лицевые счета'!$A$2:$K$4570,10,0)</f>
        <v>92</v>
      </c>
      <c r="I3985" t="str">
        <f>VLOOKUP(A3985,'Лицевые счета'!$A$2:$K$4570,6,0)</f>
        <v>ФЛ</v>
      </c>
      <c r="J3985">
        <f>IF(AND(C3985=0,I3985="ФЛ"),G3985*H3985,"")</f>
        <v>92</v>
      </c>
      <c r="K3985" t="str">
        <f>IF(AND(C3985&gt;0,E3985="Нет показаний",I3985="ФЛ"),G3985*H3985,"")</f>
        <v/>
      </c>
    </row>
    <row r="3986" spans="1:11" x14ac:dyDescent="0.25">
      <c r="A3986" s="7">
        <v>535515</v>
      </c>
      <c r="B3986" s="7">
        <f>VLOOKUP(A3986,'Лицевые счета'!$A$1:$K$4570,2,0)</f>
        <v>533799</v>
      </c>
      <c r="C3986">
        <f>COUNTIF('ИПУ и ОКПУ'!$A$2:$A$3258,A3986)</f>
        <v>0</v>
      </c>
      <c r="D3986" t="str">
        <f>IF(C3986&gt;0,VLOOKUP(A3986,'ИПУ и ОКПУ'!$A$1:$O$3258,9,0),"")</f>
        <v/>
      </c>
      <c r="E3986" t="str">
        <f>IF(C3986&gt;0,IF(VLOOKUP(A3986,'ИПУ и ОКПУ'!$A$1:$O$3258,14,0)="Нет показаний","Нет показаний",""),"")</f>
        <v/>
      </c>
      <c r="F3986" t="str">
        <f>IF(AND(C3986&gt;0),SUMIF('ИПУ и ОКПУ'!$A$2:$A$3258,A3986,'ИПУ и ОКПУ'!$O$2:$O$3258),"")</f>
        <v/>
      </c>
      <c r="G3986">
        <f>VLOOKUP(A3986,'Лицевые счета'!$A$2:$K$4570,9,0)</f>
        <v>1</v>
      </c>
      <c r="H3986">
        <f>VLOOKUP(A3986,'Лицевые счета'!$A$2:$K$4570,10,0)</f>
        <v>92</v>
      </c>
      <c r="I3986" t="str">
        <f>VLOOKUP(A3986,'Лицевые счета'!$A$2:$K$4570,6,0)</f>
        <v>ФЛ</v>
      </c>
      <c r="J3986">
        <f>IF(AND(C3986=0,I3986="ФЛ"),G3986*H3986,"")</f>
        <v>92</v>
      </c>
      <c r="K3986" t="str">
        <f>IF(AND(C3986&gt;0,E3986="Нет показаний",I3986="ФЛ"),G3986*H3986,"")</f>
        <v/>
      </c>
    </row>
    <row r="3987" spans="1:11" x14ac:dyDescent="0.25">
      <c r="A3987" s="7">
        <v>535516</v>
      </c>
      <c r="B3987" s="7">
        <f>VLOOKUP(A3987,'Лицевые счета'!$A$1:$K$4570,2,0)</f>
        <v>533799</v>
      </c>
      <c r="C3987">
        <f>COUNTIF('ИПУ и ОКПУ'!$A$2:$A$3258,A3987)</f>
        <v>1</v>
      </c>
      <c r="D3987" t="str">
        <f>IF(C3987&gt;0,VLOOKUP(A3987,'ИПУ и ОКПУ'!$A$1:$O$3258,9,0),"")</f>
        <v>Одноставочный</v>
      </c>
      <c r="E3987" t="str">
        <f>IF(C3987&gt;0,IF(VLOOKUP(A3987,'ИПУ и ОКПУ'!$A$1:$O$3258,14,0)="Нет показаний","Нет показаний",""),"")</f>
        <v/>
      </c>
      <c r="F3987">
        <f>IF(AND(C3987&gt;0),SUMIF('ИПУ и ОКПУ'!$A$2:$A$3258,A3987,'ИПУ и ОКПУ'!$O$2:$O$3258),"")</f>
        <v>20</v>
      </c>
      <c r="G3987">
        <f>VLOOKUP(A3987,'Лицевые счета'!$A$2:$K$4570,9,0)</f>
        <v>1</v>
      </c>
      <c r="H3987">
        <f>VLOOKUP(A3987,'Лицевые счета'!$A$2:$K$4570,10,0)</f>
        <v>92</v>
      </c>
      <c r="I3987" t="str">
        <f>VLOOKUP(A3987,'Лицевые счета'!$A$2:$K$4570,6,0)</f>
        <v>ФЛ</v>
      </c>
      <c r="J3987" t="str">
        <f>IF(AND(C3987=0,I3987="ФЛ"),G3987*H3987,"")</f>
        <v/>
      </c>
      <c r="K3987" t="str">
        <f>IF(AND(C3987&gt;0,E3987="Нет показаний",I3987="ФЛ"),G3987*H3987,"")</f>
        <v/>
      </c>
    </row>
    <row r="3988" spans="1:11" x14ac:dyDescent="0.25">
      <c r="A3988" s="7">
        <v>535517</v>
      </c>
      <c r="B3988" s="7">
        <f>VLOOKUP(A3988,'Лицевые счета'!$A$1:$K$4570,2,0)</f>
        <v>533799</v>
      </c>
      <c r="C3988">
        <f>COUNTIF('ИПУ и ОКПУ'!$A$2:$A$3258,A3988)</f>
        <v>0</v>
      </c>
      <c r="D3988" t="str">
        <f>IF(C3988&gt;0,VLOOKUP(A3988,'ИПУ и ОКПУ'!$A$1:$O$3258,9,0),"")</f>
        <v/>
      </c>
      <c r="E3988" t="str">
        <f>IF(C3988&gt;0,IF(VLOOKUP(A3988,'ИПУ и ОКПУ'!$A$1:$O$3258,14,0)="Нет показаний","Нет показаний",""),"")</f>
        <v/>
      </c>
      <c r="F3988" t="str">
        <f>IF(AND(C3988&gt;0),SUMIF('ИПУ и ОКПУ'!$A$2:$A$3258,A3988,'ИПУ и ОКПУ'!$O$2:$O$3258),"")</f>
        <v/>
      </c>
      <c r="G3988">
        <f>VLOOKUP(A3988,'Лицевые счета'!$A$2:$K$4570,9,0)</f>
        <v>1</v>
      </c>
      <c r="H3988">
        <f>VLOOKUP(A3988,'Лицевые счета'!$A$2:$K$4570,10,0)</f>
        <v>92</v>
      </c>
      <c r="I3988" t="str">
        <f>VLOOKUP(A3988,'Лицевые счета'!$A$2:$K$4570,6,0)</f>
        <v>ФЛ</v>
      </c>
      <c r="J3988">
        <f>IF(AND(C3988=0,I3988="ФЛ"),G3988*H3988,"")</f>
        <v>92</v>
      </c>
      <c r="K3988" t="str">
        <f>IF(AND(C3988&gt;0,E3988="Нет показаний",I3988="ФЛ"),G3988*H3988,"")</f>
        <v/>
      </c>
    </row>
    <row r="3989" spans="1:11" x14ac:dyDescent="0.25">
      <c r="A3989" s="7">
        <v>535518</v>
      </c>
      <c r="B3989" s="7">
        <f>VLOOKUP(A3989,'Лицевые счета'!$A$1:$K$4570,2,0)</f>
        <v>533799</v>
      </c>
      <c r="C3989">
        <f>COUNTIF('ИПУ и ОКПУ'!$A$2:$A$3258,A3989)</f>
        <v>0</v>
      </c>
      <c r="D3989" t="str">
        <f>IF(C3989&gt;0,VLOOKUP(A3989,'ИПУ и ОКПУ'!$A$1:$O$3258,9,0),"")</f>
        <v/>
      </c>
      <c r="E3989" t="str">
        <f>IF(C3989&gt;0,IF(VLOOKUP(A3989,'ИПУ и ОКПУ'!$A$1:$O$3258,14,0)="Нет показаний","Нет показаний",""),"")</f>
        <v/>
      </c>
      <c r="F3989" t="str">
        <f>IF(AND(C3989&gt;0),SUMIF('ИПУ и ОКПУ'!$A$2:$A$3258,A3989,'ИПУ и ОКПУ'!$O$2:$O$3258),"")</f>
        <v/>
      </c>
      <c r="G3989">
        <f>VLOOKUP(A3989,'Лицевые счета'!$A$2:$K$4570,9,0)</f>
        <v>1</v>
      </c>
      <c r="H3989">
        <f>VLOOKUP(A3989,'Лицевые счета'!$A$2:$K$4570,10,0)</f>
        <v>92</v>
      </c>
      <c r="I3989" t="str">
        <f>VLOOKUP(A3989,'Лицевые счета'!$A$2:$K$4570,6,0)</f>
        <v>ФЛ</v>
      </c>
      <c r="J3989">
        <f>IF(AND(C3989=0,I3989="ФЛ"),G3989*H3989,"")</f>
        <v>92</v>
      </c>
      <c r="K3989" t="str">
        <f>IF(AND(C3989&gt;0,E3989="Нет показаний",I3989="ФЛ"),G3989*H3989,"")</f>
        <v/>
      </c>
    </row>
    <row r="3990" spans="1:11" x14ac:dyDescent="0.25">
      <c r="A3990" s="7">
        <v>535519</v>
      </c>
      <c r="B3990" s="7">
        <f>VLOOKUP(A3990,'Лицевые счета'!$A$1:$K$4570,2,0)</f>
        <v>533799</v>
      </c>
      <c r="C3990">
        <f>COUNTIF('ИПУ и ОКПУ'!$A$2:$A$3258,A3990)</f>
        <v>0</v>
      </c>
      <c r="D3990" t="str">
        <f>IF(C3990&gt;0,VLOOKUP(A3990,'ИПУ и ОКПУ'!$A$1:$O$3258,9,0),"")</f>
        <v/>
      </c>
      <c r="E3990" t="str">
        <f>IF(C3990&gt;0,IF(VLOOKUP(A3990,'ИПУ и ОКПУ'!$A$1:$O$3258,14,0)="Нет показаний","Нет показаний",""),"")</f>
        <v/>
      </c>
      <c r="F3990" t="str">
        <f>IF(AND(C3990&gt;0),SUMIF('ИПУ и ОКПУ'!$A$2:$A$3258,A3990,'ИПУ и ОКПУ'!$O$2:$O$3258),"")</f>
        <v/>
      </c>
      <c r="G3990">
        <f>VLOOKUP(A3990,'Лицевые счета'!$A$2:$K$4570,9,0)</f>
        <v>1</v>
      </c>
      <c r="H3990">
        <f>VLOOKUP(A3990,'Лицевые счета'!$A$2:$K$4570,10,0)</f>
        <v>92</v>
      </c>
      <c r="I3990" t="str">
        <f>VLOOKUP(A3990,'Лицевые счета'!$A$2:$K$4570,6,0)</f>
        <v>ФЛ</v>
      </c>
      <c r="J3990">
        <f>IF(AND(C3990=0,I3990="ФЛ"),G3990*H3990,"")</f>
        <v>92</v>
      </c>
      <c r="K3990" t="str">
        <f>IF(AND(C3990&gt;0,E3990="Нет показаний",I3990="ФЛ"),G3990*H3990,"")</f>
        <v/>
      </c>
    </row>
    <row r="3991" spans="1:11" x14ac:dyDescent="0.25">
      <c r="A3991" s="7">
        <v>535520</v>
      </c>
      <c r="B3991" s="7">
        <f>VLOOKUP(A3991,'Лицевые счета'!$A$1:$K$4570,2,0)</f>
        <v>533799</v>
      </c>
      <c r="C3991">
        <f>COUNTIF('ИПУ и ОКПУ'!$A$2:$A$3258,A3991)</f>
        <v>0</v>
      </c>
      <c r="D3991" t="str">
        <f>IF(C3991&gt;0,VLOOKUP(A3991,'ИПУ и ОКПУ'!$A$1:$O$3258,9,0),"")</f>
        <v/>
      </c>
      <c r="E3991" t="str">
        <f>IF(C3991&gt;0,IF(VLOOKUP(A3991,'ИПУ и ОКПУ'!$A$1:$O$3258,14,0)="Нет показаний","Нет показаний",""),"")</f>
        <v/>
      </c>
      <c r="F3991" t="str">
        <f>IF(AND(C3991&gt;0),SUMIF('ИПУ и ОКПУ'!$A$2:$A$3258,A3991,'ИПУ и ОКПУ'!$O$2:$O$3258),"")</f>
        <v/>
      </c>
      <c r="G3991">
        <f>VLOOKUP(A3991,'Лицевые счета'!$A$2:$K$4570,9,0)</f>
        <v>1</v>
      </c>
      <c r="H3991">
        <f>VLOOKUP(A3991,'Лицевые счета'!$A$2:$K$4570,10,0)</f>
        <v>92</v>
      </c>
      <c r="I3991" t="str">
        <f>VLOOKUP(A3991,'Лицевые счета'!$A$2:$K$4570,6,0)</f>
        <v>ФЛ</v>
      </c>
      <c r="J3991">
        <f>IF(AND(C3991=0,I3991="ФЛ"),G3991*H3991,"")</f>
        <v>92</v>
      </c>
      <c r="K3991" t="str">
        <f>IF(AND(C3991&gt;0,E3991="Нет показаний",I3991="ФЛ"),G3991*H3991,"")</f>
        <v/>
      </c>
    </row>
    <row r="3992" spans="1:11" x14ac:dyDescent="0.25">
      <c r="A3992" s="7">
        <v>535523</v>
      </c>
      <c r="B3992" s="7">
        <f>VLOOKUP(A3992,'Лицевые счета'!$A$1:$K$4570,2,0)</f>
        <v>533799</v>
      </c>
      <c r="C3992">
        <f>COUNTIF('ИПУ и ОКПУ'!$A$2:$A$3258,A3992)</f>
        <v>0</v>
      </c>
      <c r="D3992" t="str">
        <f>IF(C3992&gt;0,VLOOKUP(A3992,'ИПУ и ОКПУ'!$A$1:$O$3258,9,0),"")</f>
        <v/>
      </c>
      <c r="E3992" t="str">
        <f>IF(C3992&gt;0,IF(VLOOKUP(A3992,'ИПУ и ОКПУ'!$A$1:$O$3258,14,0)="Нет показаний","Нет показаний",""),"")</f>
        <v/>
      </c>
      <c r="F3992" t="str">
        <f>IF(AND(C3992&gt;0),SUMIF('ИПУ и ОКПУ'!$A$2:$A$3258,A3992,'ИПУ и ОКПУ'!$O$2:$O$3258),"")</f>
        <v/>
      </c>
      <c r="G3992">
        <f>VLOOKUP(A3992,'Лицевые счета'!$A$2:$K$4570,9,0)</f>
        <v>1</v>
      </c>
      <c r="H3992">
        <f>VLOOKUP(A3992,'Лицевые счета'!$A$2:$K$4570,10,0)</f>
        <v>92</v>
      </c>
      <c r="I3992" t="str">
        <f>VLOOKUP(A3992,'Лицевые счета'!$A$2:$K$4570,6,0)</f>
        <v>ФЛ</v>
      </c>
      <c r="J3992">
        <f>IF(AND(C3992=0,I3992="ФЛ"),G3992*H3992,"")</f>
        <v>92</v>
      </c>
      <c r="K3992" t="str">
        <f>IF(AND(C3992&gt;0,E3992="Нет показаний",I3992="ФЛ"),G3992*H3992,"")</f>
        <v/>
      </c>
    </row>
    <row r="3993" spans="1:11" x14ac:dyDescent="0.25">
      <c r="A3993" s="7">
        <v>535524</v>
      </c>
      <c r="B3993" s="7">
        <f>VLOOKUP(A3993,'Лицевые счета'!$A$1:$K$4570,2,0)</f>
        <v>533799</v>
      </c>
      <c r="C3993">
        <f>COUNTIF('ИПУ и ОКПУ'!$A$2:$A$3258,A3993)</f>
        <v>0</v>
      </c>
      <c r="D3993" t="str">
        <f>IF(C3993&gt;0,VLOOKUP(A3993,'ИПУ и ОКПУ'!$A$1:$O$3258,9,0),"")</f>
        <v/>
      </c>
      <c r="E3993" t="str">
        <f>IF(C3993&gt;0,IF(VLOOKUP(A3993,'ИПУ и ОКПУ'!$A$1:$O$3258,14,0)="Нет показаний","Нет показаний",""),"")</f>
        <v/>
      </c>
      <c r="F3993" t="str">
        <f>IF(AND(C3993&gt;0),SUMIF('ИПУ и ОКПУ'!$A$2:$A$3258,A3993,'ИПУ и ОКПУ'!$O$2:$O$3258),"")</f>
        <v/>
      </c>
      <c r="G3993">
        <f>VLOOKUP(A3993,'Лицевые счета'!$A$2:$K$4570,9,0)</f>
        <v>1</v>
      </c>
      <c r="H3993">
        <f>VLOOKUP(A3993,'Лицевые счета'!$A$2:$K$4570,10,0)</f>
        <v>92</v>
      </c>
      <c r="I3993" t="str">
        <f>VLOOKUP(A3993,'Лицевые счета'!$A$2:$K$4570,6,0)</f>
        <v>ФЛ</v>
      </c>
      <c r="J3993">
        <f>IF(AND(C3993=0,I3993="ФЛ"),G3993*H3993,"")</f>
        <v>92</v>
      </c>
      <c r="K3993" t="str">
        <f>IF(AND(C3993&gt;0,E3993="Нет показаний",I3993="ФЛ"),G3993*H3993,"")</f>
        <v/>
      </c>
    </row>
    <row r="3994" spans="1:11" x14ac:dyDescent="0.25">
      <c r="A3994" s="7">
        <v>535526</v>
      </c>
      <c r="B3994" s="7">
        <f>VLOOKUP(A3994,'Лицевые счета'!$A$1:$K$4570,2,0)</f>
        <v>533799</v>
      </c>
      <c r="C3994">
        <f>COUNTIF('ИПУ и ОКПУ'!$A$2:$A$3258,A3994)</f>
        <v>0</v>
      </c>
      <c r="D3994" t="str">
        <f>IF(C3994&gt;0,VLOOKUP(A3994,'ИПУ и ОКПУ'!$A$1:$O$3258,9,0),"")</f>
        <v/>
      </c>
      <c r="E3994" t="str">
        <f>IF(C3994&gt;0,IF(VLOOKUP(A3994,'ИПУ и ОКПУ'!$A$1:$O$3258,14,0)="Нет показаний","Нет показаний",""),"")</f>
        <v/>
      </c>
      <c r="F3994" t="str">
        <f>IF(AND(C3994&gt;0),SUMIF('ИПУ и ОКПУ'!$A$2:$A$3258,A3994,'ИПУ и ОКПУ'!$O$2:$O$3258),"")</f>
        <v/>
      </c>
      <c r="G3994">
        <f>VLOOKUP(A3994,'Лицевые счета'!$A$2:$K$4570,9,0)</f>
        <v>1</v>
      </c>
      <c r="H3994">
        <f>VLOOKUP(A3994,'Лицевые счета'!$A$2:$K$4570,10,0)</f>
        <v>92</v>
      </c>
      <c r="I3994" t="str">
        <f>VLOOKUP(A3994,'Лицевые счета'!$A$2:$K$4570,6,0)</f>
        <v>ФЛ</v>
      </c>
      <c r="J3994">
        <f>IF(AND(C3994=0,I3994="ФЛ"),G3994*H3994,"")</f>
        <v>92</v>
      </c>
      <c r="K3994" t="str">
        <f>IF(AND(C3994&gt;0,E3994="Нет показаний",I3994="ФЛ"),G3994*H3994,"")</f>
        <v/>
      </c>
    </row>
    <row r="3995" spans="1:11" x14ac:dyDescent="0.25">
      <c r="A3995" s="7">
        <v>535527</v>
      </c>
      <c r="B3995" s="7">
        <f>VLOOKUP(A3995,'Лицевые счета'!$A$1:$K$4570,2,0)</f>
        <v>533799</v>
      </c>
      <c r="C3995">
        <f>COUNTIF('ИПУ и ОКПУ'!$A$2:$A$3258,A3995)</f>
        <v>0</v>
      </c>
      <c r="D3995" t="str">
        <f>IF(C3995&gt;0,VLOOKUP(A3995,'ИПУ и ОКПУ'!$A$1:$O$3258,9,0),"")</f>
        <v/>
      </c>
      <c r="E3995" t="str">
        <f>IF(C3995&gt;0,IF(VLOOKUP(A3995,'ИПУ и ОКПУ'!$A$1:$O$3258,14,0)="Нет показаний","Нет показаний",""),"")</f>
        <v/>
      </c>
      <c r="F3995" t="str">
        <f>IF(AND(C3995&gt;0),SUMIF('ИПУ и ОКПУ'!$A$2:$A$3258,A3995,'ИПУ и ОКПУ'!$O$2:$O$3258),"")</f>
        <v/>
      </c>
      <c r="G3995">
        <f>VLOOKUP(A3995,'Лицевые счета'!$A$2:$K$4570,9,0)</f>
        <v>1</v>
      </c>
      <c r="H3995">
        <f>VLOOKUP(A3995,'Лицевые счета'!$A$2:$K$4570,10,0)</f>
        <v>92</v>
      </c>
      <c r="I3995" t="str">
        <f>VLOOKUP(A3995,'Лицевые счета'!$A$2:$K$4570,6,0)</f>
        <v>ФЛ</v>
      </c>
      <c r="J3995">
        <f>IF(AND(C3995=0,I3995="ФЛ"),G3995*H3995,"")</f>
        <v>92</v>
      </c>
      <c r="K3995" t="str">
        <f>IF(AND(C3995&gt;0,E3995="Нет показаний",I3995="ФЛ"),G3995*H3995,"")</f>
        <v/>
      </c>
    </row>
    <row r="3996" spans="1:11" x14ac:dyDescent="0.25">
      <c r="A3996" s="7">
        <v>535529</v>
      </c>
      <c r="B3996" s="7">
        <f>VLOOKUP(A3996,'Лицевые счета'!$A$1:$K$4570,2,0)</f>
        <v>533799</v>
      </c>
      <c r="C3996">
        <f>COUNTIF('ИПУ и ОКПУ'!$A$2:$A$3258,A3996)</f>
        <v>0</v>
      </c>
      <c r="D3996" t="str">
        <f>IF(C3996&gt;0,VLOOKUP(A3996,'ИПУ и ОКПУ'!$A$1:$O$3258,9,0),"")</f>
        <v/>
      </c>
      <c r="E3996" t="str">
        <f>IF(C3996&gt;0,IF(VLOOKUP(A3996,'ИПУ и ОКПУ'!$A$1:$O$3258,14,0)="Нет показаний","Нет показаний",""),"")</f>
        <v/>
      </c>
      <c r="F3996" t="str">
        <f>IF(AND(C3996&gt;0),SUMIF('ИПУ и ОКПУ'!$A$2:$A$3258,A3996,'ИПУ и ОКПУ'!$O$2:$O$3258),"")</f>
        <v/>
      </c>
      <c r="G3996">
        <f>VLOOKUP(A3996,'Лицевые счета'!$A$2:$K$4570,9,0)</f>
        <v>1</v>
      </c>
      <c r="H3996">
        <f>VLOOKUP(A3996,'Лицевые счета'!$A$2:$K$4570,10,0)</f>
        <v>92</v>
      </c>
      <c r="I3996" t="str">
        <f>VLOOKUP(A3996,'Лицевые счета'!$A$2:$K$4570,6,0)</f>
        <v>ФЛ</v>
      </c>
      <c r="J3996">
        <f>IF(AND(C3996=0,I3996="ФЛ"),G3996*H3996,"")</f>
        <v>92</v>
      </c>
      <c r="K3996" t="str">
        <f>IF(AND(C3996&gt;0,E3996="Нет показаний",I3996="ФЛ"),G3996*H3996,"")</f>
        <v/>
      </c>
    </row>
    <row r="3997" spans="1:11" x14ac:dyDescent="0.25">
      <c r="A3997" s="7">
        <v>535530</v>
      </c>
      <c r="B3997" s="7">
        <f>VLOOKUP(A3997,'Лицевые счета'!$A$1:$K$4570,2,0)</f>
        <v>533799</v>
      </c>
      <c r="C3997">
        <f>COUNTIF('ИПУ и ОКПУ'!$A$2:$A$3258,A3997)</f>
        <v>0</v>
      </c>
      <c r="D3997" t="str">
        <f>IF(C3997&gt;0,VLOOKUP(A3997,'ИПУ и ОКПУ'!$A$1:$O$3258,9,0),"")</f>
        <v/>
      </c>
      <c r="E3997" t="str">
        <f>IF(C3997&gt;0,IF(VLOOKUP(A3997,'ИПУ и ОКПУ'!$A$1:$O$3258,14,0)="Нет показаний","Нет показаний",""),"")</f>
        <v/>
      </c>
      <c r="F3997" t="str">
        <f>IF(AND(C3997&gt;0),SUMIF('ИПУ и ОКПУ'!$A$2:$A$3258,A3997,'ИПУ и ОКПУ'!$O$2:$O$3258),"")</f>
        <v/>
      </c>
      <c r="G3997">
        <f>VLOOKUP(A3997,'Лицевые счета'!$A$2:$K$4570,9,0)</f>
        <v>1</v>
      </c>
      <c r="H3997">
        <f>VLOOKUP(A3997,'Лицевые счета'!$A$2:$K$4570,10,0)</f>
        <v>92</v>
      </c>
      <c r="I3997" t="str">
        <f>VLOOKUP(A3997,'Лицевые счета'!$A$2:$K$4570,6,0)</f>
        <v>ФЛ</v>
      </c>
      <c r="J3997">
        <f>IF(AND(C3997=0,I3997="ФЛ"),G3997*H3997,"")</f>
        <v>92</v>
      </c>
      <c r="K3997" t="str">
        <f>IF(AND(C3997&gt;0,E3997="Нет показаний",I3997="ФЛ"),G3997*H3997,"")</f>
        <v/>
      </c>
    </row>
    <row r="3998" spans="1:11" x14ac:dyDescent="0.25">
      <c r="A3998" s="7">
        <v>535531</v>
      </c>
      <c r="B3998" s="7">
        <f>VLOOKUP(A3998,'Лицевые счета'!$A$1:$K$4570,2,0)</f>
        <v>533799</v>
      </c>
      <c r="C3998">
        <f>COUNTIF('ИПУ и ОКПУ'!$A$2:$A$3258,A3998)</f>
        <v>0</v>
      </c>
      <c r="D3998" t="str">
        <f>IF(C3998&gt;0,VLOOKUP(A3998,'ИПУ и ОКПУ'!$A$1:$O$3258,9,0),"")</f>
        <v/>
      </c>
      <c r="E3998" t="str">
        <f>IF(C3998&gt;0,IF(VLOOKUP(A3998,'ИПУ и ОКПУ'!$A$1:$O$3258,14,0)="Нет показаний","Нет показаний",""),"")</f>
        <v/>
      </c>
      <c r="F3998" t="str">
        <f>IF(AND(C3998&gt;0),SUMIF('ИПУ и ОКПУ'!$A$2:$A$3258,A3998,'ИПУ и ОКПУ'!$O$2:$O$3258),"")</f>
        <v/>
      </c>
      <c r="G3998">
        <f>VLOOKUP(A3998,'Лицевые счета'!$A$2:$K$4570,9,0)</f>
        <v>1</v>
      </c>
      <c r="H3998">
        <f>VLOOKUP(A3998,'Лицевые счета'!$A$2:$K$4570,10,0)</f>
        <v>92</v>
      </c>
      <c r="I3998" t="str">
        <f>VLOOKUP(A3998,'Лицевые счета'!$A$2:$K$4570,6,0)</f>
        <v>ФЛ</v>
      </c>
      <c r="J3998">
        <f>IF(AND(C3998=0,I3998="ФЛ"),G3998*H3998,"")</f>
        <v>92</v>
      </c>
      <c r="K3998" t="str">
        <f>IF(AND(C3998&gt;0,E3998="Нет показаний",I3998="ФЛ"),G3998*H3998,"")</f>
        <v/>
      </c>
    </row>
    <row r="3999" spans="1:11" x14ac:dyDescent="0.25">
      <c r="A3999" s="7">
        <v>535532</v>
      </c>
      <c r="B3999" s="7">
        <f>VLOOKUP(A3999,'Лицевые счета'!$A$1:$K$4570,2,0)</f>
        <v>533799</v>
      </c>
      <c r="C3999">
        <f>COUNTIF('ИПУ и ОКПУ'!$A$2:$A$3258,A3999)</f>
        <v>0</v>
      </c>
      <c r="D3999" t="str">
        <f>IF(C3999&gt;0,VLOOKUP(A3999,'ИПУ и ОКПУ'!$A$1:$O$3258,9,0),"")</f>
        <v/>
      </c>
      <c r="E3999" t="str">
        <f>IF(C3999&gt;0,IF(VLOOKUP(A3999,'ИПУ и ОКПУ'!$A$1:$O$3258,14,0)="Нет показаний","Нет показаний",""),"")</f>
        <v/>
      </c>
      <c r="F3999" t="str">
        <f>IF(AND(C3999&gt;0),SUMIF('ИПУ и ОКПУ'!$A$2:$A$3258,A3999,'ИПУ и ОКПУ'!$O$2:$O$3258),"")</f>
        <v/>
      </c>
      <c r="G3999">
        <f>VLOOKUP(A3999,'Лицевые счета'!$A$2:$K$4570,9,0)</f>
        <v>1</v>
      </c>
      <c r="H3999">
        <f>VLOOKUP(A3999,'Лицевые счета'!$A$2:$K$4570,10,0)</f>
        <v>92</v>
      </c>
      <c r="I3999" t="str">
        <f>VLOOKUP(A3999,'Лицевые счета'!$A$2:$K$4570,6,0)</f>
        <v>ФЛ</v>
      </c>
      <c r="J3999">
        <f>IF(AND(C3999=0,I3999="ФЛ"),G3999*H3999,"")</f>
        <v>92</v>
      </c>
      <c r="K3999" t="str">
        <f>IF(AND(C3999&gt;0,E3999="Нет показаний",I3999="ФЛ"),G3999*H3999,"")</f>
        <v/>
      </c>
    </row>
    <row r="4000" spans="1:11" x14ac:dyDescent="0.25">
      <c r="A4000" s="7">
        <v>535533</v>
      </c>
      <c r="B4000" s="7">
        <f>VLOOKUP(A4000,'Лицевые счета'!$A$1:$K$4570,2,0)</f>
        <v>533799</v>
      </c>
      <c r="C4000">
        <f>COUNTIF('ИПУ и ОКПУ'!$A$2:$A$3258,A4000)</f>
        <v>0</v>
      </c>
      <c r="D4000" t="str">
        <f>IF(C4000&gt;0,VLOOKUP(A4000,'ИПУ и ОКПУ'!$A$1:$O$3258,9,0),"")</f>
        <v/>
      </c>
      <c r="E4000" t="str">
        <f>IF(C4000&gt;0,IF(VLOOKUP(A4000,'ИПУ и ОКПУ'!$A$1:$O$3258,14,0)="Нет показаний","Нет показаний",""),"")</f>
        <v/>
      </c>
      <c r="F4000" t="str">
        <f>IF(AND(C4000&gt;0),SUMIF('ИПУ и ОКПУ'!$A$2:$A$3258,A4000,'ИПУ и ОКПУ'!$O$2:$O$3258),"")</f>
        <v/>
      </c>
      <c r="G4000">
        <f>VLOOKUP(A4000,'Лицевые счета'!$A$2:$K$4570,9,0)</f>
        <v>1</v>
      </c>
      <c r="H4000">
        <f>VLOOKUP(A4000,'Лицевые счета'!$A$2:$K$4570,10,0)</f>
        <v>92</v>
      </c>
      <c r="I4000" t="str">
        <f>VLOOKUP(A4000,'Лицевые счета'!$A$2:$K$4570,6,0)</f>
        <v>ФЛ</v>
      </c>
      <c r="J4000">
        <f>IF(AND(C4000=0,I4000="ФЛ"),G4000*H4000,"")</f>
        <v>92</v>
      </c>
      <c r="K4000" t="str">
        <f>IF(AND(C4000&gt;0,E4000="Нет показаний",I4000="ФЛ"),G4000*H4000,"")</f>
        <v/>
      </c>
    </row>
    <row r="4001" spans="1:11" x14ac:dyDescent="0.25">
      <c r="A4001" s="7">
        <v>535536</v>
      </c>
      <c r="B4001" s="7">
        <f>VLOOKUP(A4001,'Лицевые счета'!$A$1:$K$4570,2,0)</f>
        <v>533799</v>
      </c>
      <c r="C4001">
        <f>COUNTIF('ИПУ и ОКПУ'!$A$2:$A$3258,A4001)</f>
        <v>0</v>
      </c>
      <c r="D4001" t="str">
        <f>IF(C4001&gt;0,VLOOKUP(A4001,'ИПУ и ОКПУ'!$A$1:$O$3258,9,0),"")</f>
        <v/>
      </c>
      <c r="E4001" t="str">
        <f>IF(C4001&gt;0,IF(VLOOKUP(A4001,'ИПУ и ОКПУ'!$A$1:$O$3258,14,0)="Нет показаний","Нет показаний",""),"")</f>
        <v/>
      </c>
      <c r="F4001" t="str">
        <f>IF(AND(C4001&gt;0),SUMIF('ИПУ и ОКПУ'!$A$2:$A$3258,A4001,'ИПУ и ОКПУ'!$O$2:$O$3258),"")</f>
        <v/>
      </c>
      <c r="G4001">
        <f>VLOOKUP(A4001,'Лицевые счета'!$A$2:$K$4570,9,0)</f>
        <v>1</v>
      </c>
      <c r="H4001">
        <f>VLOOKUP(A4001,'Лицевые счета'!$A$2:$K$4570,10,0)</f>
        <v>92</v>
      </c>
      <c r="I4001" t="str">
        <f>VLOOKUP(A4001,'Лицевые счета'!$A$2:$K$4570,6,0)</f>
        <v>ФЛ</v>
      </c>
      <c r="J4001">
        <f>IF(AND(C4001=0,I4001="ФЛ"),G4001*H4001,"")</f>
        <v>92</v>
      </c>
      <c r="K4001" t="str">
        <f>IF(AND(C4001&gt;0,E4001="Нет показаний",I4001="ФЛ"),G4001*H4001,"")</f>
        <v/>
      </c>
    </row>
    <row r="4002" spans="1:11" x14ac:dyDescent="0.25">
      <c r="A4002" s="7">
        <v>535538</v>
      </c>
      <c r="B4002" s="7">
        <f>VLOOKUP(A4002,'Лицевые счета'!$A$1:$K$4570,2,0)</f>
        <v>533799</v>
      </c>
      <c r="C4002">
        <f>COUNTIF('ИПУ и ОКПУ'!$A$2:$A$3258,A4002)</f>
        <v>0</v>
      </c>
      <c r="D4002" t="str">
        <f>IF(C4002&gt;0,VLOOKUP(A4002,'ИПУ и ОКПУ'!$A$1:$O$3258,9,0),"")</f>
        <v/>
      </c>
      <c r="E4002" t="str">
        <f>IF(C4002&gt;0,IF(VLOOKUP(A4002,'ИПУ и ОКПУ'!$A$1:$O$3258,14,0)="Нет показаний","Нет показаний",""),"")</f>
        <v/>
      </c>
      <c r="F4002" t="str">
        <f>IF(AND(C4002&gt;0),SUMIF('ИПУ и ОКПУ'!$A$2:$A$3258,A4002,'ИПУ и ОКПУ'!$O$2:$O$3258),"")</f>
        <v/>
      </c>
      <c r="G4002">
        <f>VLOOKUP(A4002,'Лицевые счета'!$A$2:$K$4570,9,0)</f>
        <v>1</v>
      </c>
      <c r="H4002">
        <f>VLOOKUP(A4002,'Лицевые счета'!$A$2:$K$4570,10,0)</f>
        <v>92</v>
      </c>
      <c r="I4002" t="str">
        <f>VLOOKUP(A4002,'Лицевые счета'!$A$2:$K$4570,6,0)</f>
        <v>ФЛ</v>
      </c>
      <c r="J4002">
        <f>IF(AND(C4002=0,I4002="ФЛ"),G4002*H4002,"")</f>
        <v>92</v>
      </c>
      <c r="K4002" t="str">
        <f>IF(AND(C4002&gt;0,E4002="Нет показаний",I4002="ФЛ"),G4002*H4002,"")</f>
        <v/>
      </c>
    </row>
    <row r="4003" spans="1:11" x14ac:dyDescent="0.25">
      <c r="A4003" s="7">
        <v>535539</v>
      </c>
      <c r="B4003" s="7">
        <f>VLOOKUP(A4003,'Лицевые счета'!$A$1:$K$4570,2,0)</f>
        <v>533799</v>
      </c>
      <c r="C4003">
        <f>COUNTIF('ИПУ и ОКПУ'!$A$2:$A$3258,A4003)</f>
        <v>0</v>
      </c>
      <c r="D4003" t="str">
        <f>IF(C4003&gt;0,VLOOKUP(A4003,'ИПУ и ОКПУ'!$A$1:$O$3258,9,0),"")</f>
        <v/>
      </c>
      <c r="E4003" t="str">
        <f>IF(C4003&gt;0,IF(VLOOKUP(A4003,'ИПУ и ОКПУ'!$A$1:$O$3258,14,0)="Нет показаний","Нет показаний",""),"")</f>
        <v/>
      </c>
      <c r="F4003" t="str">
        <f>IF(AND(C4003&gt;0),SUMIF('ИПУ и ОКПУ'!$A$2:$A$3258,A4003,'ИПУ и ОКПУ'!$O$2:$O$3258),"")</f>
        <v/>
      </c>
      <c r="G4003">
        <f>VLOOKUP(A4003,'Лицевые счета'!$A$2:$K$4570,9,0)</f>
        <v>1</v>
      </c>
      <c r="H4003">
        <f>VLOOKUP(A4003,'Лицевые счета'!$A$2:$K$4570,10,0)</f>
        <v>92</v>
      </c>
      <c r="I4003" t="str">
        <f>VLOOKUP(A4003,'Лицевые счета'!$A$2:$K$4570,6,0)</f>
        <v>ФЛ</v>
      </c>
      <c r="J4003">
        <f>IF(AND(C4003=0,I4003="ФЛ"),G4003*H4003,"")</f>
        <v>92</v>
      </c>
      <c r="K4003" t="str">
        <f>IF(AND(C4003&gt;0,E4003="Нет показаний",I4003="ФЛ"),G4003*H4003,"")</f>
        <v/>
      </c>
    </row>
    <row r="4004" spans="1:11" x14ac:dyDescent="0.25">
      <c r="A4004" s="7">
        <v>535540</v>
      </c>
      <c r="B4004" s="7">
        <f>VLOOKUP(A4004,'Лицевые счета'!$A$1:$K$4570,2,0)</f>
        <v>533799</v>
      </c>
      <c r="C4004">
        <f>COUNTIF('ИПУ и ОКПУ'!$A$2:$A$3258,A4004)</f>
        <v>0</v>
      </c>
      <c r="D4004" t="str">
        <f>IF(C4004&gt;0,VLOOKUP(A4004,'ИПУ и ОКПУ'!$A$1:$O$3258,9,0),"")</f>
        <v/>
      </c>
      <c r="E4004" t="str">
        <f>IF(C4004&gt;0,IF(VLOOKUP(A4004,'ИПУ и ОКПУ'!$A$1:$O$3258,14,0)="Нет показаний","Нет показаний",""),"")</f>
        <v/>
      </c>
      <c r="F4004" t="str">
        <f>IF(AND(C4004&gt;0),SUMIF('ИПУ и ОКПУ'!$A$2:$A$3258,A4004,'ИПУ и ОКПУ'!$O$2:$O$3258),"")</f>
        <v/>
      </c>
      <c r="G4004">
        <f>VLOOKUP(A4004,'Лицевые счета'!$A$2:$K$4570,9,0)</f>
        <v>1</v>
      </c>
      <c r="H4004">
        <f>VLOOKUP(A4004,'Лицевые счета'!$A$2:$K$4570,10,0)</f>
        <v>92</v>
      </c>
      <c r="I4004" t="str">
        <f>VLOOKUP(A4004,'Лицевые счета'!$A$2:$K$4570,6,0)</f>
        <v>ФЛ</v>
      </c>
      <c r="J4004">
        <f>IF(AND(C4004=0,I4004="ФЛ"),G4004*H4004,"")</f>
        <v>92</v>
      </c>
      <c r="K4004" t="str">
        <f>IF(AND(C4004&gt;0,E4004="Нет показаний",I4004="ФЛ"),G4004*H4004,"")</f>
        <v/>
      </c>
    </row>
    <row r="4005" spans="1:11" x14ac:dyDescent="0.25">
      <c r="A4005" s="7">
        <v>535541</v>
      </c>
      <c r="B4005" s="7">
        <f>VLOOKUP(A4005,'Лицевые счета'!$A$1:$K$4570,2,0)</f>
        <v>533799</v>
      </c>
      <c r="C4005">
        <f>COUNTIF('ИПУ и ОКПУ'!$A$2:$A$3258,A4005)</f>
        <v>0</v>
      </c>
      <c r="D4005" t="str">
        <f>IF(C4005&gt;0,VLOOKUP(A4005,'ИПУ и ОКПУ'!$A$1:$O$3258,9,0),"")</f>
        <v/>
      </c>
      <c r="E4005" t="str">
        <f>IF(C4005&gt;0,IF(VLOOKUP(A4005,'ИПУ и ОКПУ'!$A$1:$O$3258,14,0)="Нет показаний","Нет показаний",""),"")</f>
        <v/>
      </c>
      <c r="F4005" t="str">
        <f>IF(AND(C4005&gt;0),SUMIF('ИПУ и ОКПУ'!$A$2:$A$3258,A4005,'ИПУ и ОКПУ'!$O$2:$O$3258),"")</f>
        <v/>
      </c>
      <c r="G4005">
        <f>VLOOKUP(A4005,'Лицевые счета'!$A$2:$K$4570,9,0)</f>
        <v>1</v>
      </c>
      <c r="H4005">
        <f>VLOOKUP(A4005,'Лицевые счета'!$A$2:$K$4570,10,0)</f>
        <v>92</v>
      </c>
      <c r="I4005" t="str">
        <f>VLOOKUP(A4005,'Лицевые счета'!$A$2:$K$4570,6,0)</f>
        <v>ФЛ</v>
      </c>
      <c r="J4005">
        <f>IF(AND(C4005=0,I4005="ФЛ"),G4005*H4005,"")</f>
        <v>92</v>
      </c>
      <c r="K4005" t="str">
        <f>IF(AND(C4005&gt;0,E4005="Нет показаний",I4005="ФЛ"),G4005*H4005,"")</f>
        <v/>
      </c>
    </row>
    <row r="4006" spans="1:11" x14ac:dyDescent="0.25">
      <c r="A4006" s="7">
        <v>535543</v>
      </c>
      <c r="B4006" s="7">
        <f>VLOOKUP(A4006,'Лицевые счета'!$A$1:$K$4570,2,0)</f>
        <v>533799</v>
      </c>
      <c r="C4006">
        <f>COUNTIF('ИПУ и ОКПУ'!$A$2:$A$3258,A4006)</f>
        <v>0</v>
      </c>
      <c r="D4006" t="str">
        <f>IF(C4006&gt;0,VLOOKUP(A4006,'ИПУ и ОКПУ'!$A$1:$O$3258,9,0),"")</f>
        <v/>
      </c>
      <c r="E4006" t="str">
        <f>IF(C4006&gt;0,IF(VLOOKUP(A4006,'ИПУ и ОКПУ'!$A$1:$O$3258,14,0)="Нет показаний","Нет показаний",""),"")</f>
        <v/>
      </c>
      <c r="F4006" t="str">
        <f>IF(AND(C4006&gt;0),SUMIF('ИПУ и ОКПУ'!$A$2:$A$3258,A4006,'ИПУ и ОКПУ'!$O$2:$O$3258),"")</f>
        <v/>
      </c>
      <c r="G4006">
        <f>VLOOKUP(A4006,'Лицевые счета'!$A$2:$K$4570,9,0)</f>
        <v>1</v>
      </c>
      <c r="H4006">
        <f>VLOOKUP(A4006,'Лицевые счета'!$A$2:$K$4570,10,0)</f>
        <v>92</v>
      </c>
      <c r="I4006" t="str">
        <f>VLOOKUP(A4006,'Лицевые счета'!$A$2:$K$4570,6,0)</f>
        <v>ФЛ</v>
      </c>
      <c r="J4006">
        <f>IF(AND(C4006=0,I4006="ФЛ"),G4006*H4006,"")</f>
        <v>92</v>
      </c>
      <c r="K4006" t="str">
        <f>IF(AND(C4006&gt;0,E4006="Нет показаний",I4006="ФЛ"),G4006*H4006,"")</f>
        <v/>
      </c>
    </row>
    <row r="4007" spans="1:11" x14ac:dyDescent="0.25">
      <c r="A4007" s="7">
        <v>535544</v>
      </c>
      <c r="B4007" s="7">
        <f>VLOOKUP(A4007,'Лицевые счета'!$A$1:$K$4570,2,0)</f>
        <v>533799</v>
      </c>
      <c r="C4007">
        <f>COUNTIF('ИПУ и ОКПУ'!$A$2:$A$3258,A4007)</f>
        <v>0</v>
      </c>
      <c r="D4007" t="str">
        <f>IF(C4007&gt;0,VLOOKUP(A4007,'ИПУ и ОКПУ'!$A$1:$O$3258,9,0),"")</f>
        <v/>
      </c>
      <c r="E4007" t="str">
        <f>IF(C4007&gt;0,IF(VLOOKUP(A4007,'ИПУ и ОКПУ'!$A$1:$O$3258,14,0)="Нет показаний","Нет показаний",""),"")</f>
        <v/>
      </c>
      <c r="F4007" t="str">
        <f>IF(AND(C4007&gt;0),SUMIF('ИПУ и ОКПУ'!$A$2:$A$3258,A4007,'ИПУ и ОКПУ'!$O$2:$O$3258),"")</f>
        <v/>
      </c>
      <c r="G4007">
        <f>VLOOKUP(A4007,'Лицевые счета'!$A$2:$K$4570,9,0)</f>
        <v>1</v>
      </c>
      <c r="H4007">
        <f>VLOOKUP(A4007,'Лицевые счета'!$A$2:$K$4570,10,0)</f>
        <v>92</v>
      </c>
      <c r="I4007" t="str">
        <f>VLOOKUP(A4007,'Лицевые счета'!$A$2:$K$4570,6,0)</f>
        <v>ФЛ</v>
      </c>
      <c r="J4007">
        <f>IF(AND(C4007=0,I4007="ФЛ"),G4007*H4007,"")</f>
        <v>92</v>
      </c>
      <c r="K4007" t="str">
        <f>IF(AND(C4007&gt;0,E4007="Нет показаний",I4007="ФЛ"),G4007*H4007,"")</f>
        <v/>
      </c>
    </row>
    <row r="4008" spans="1:11" x14ac:dyDescent="0.25">
      <c r="A4008" s="7">
        <v>535546</v>
      </c>
      <c r="B4008" s="7">
        <f>VLOOKUP(A4008,'Лицевые счета'!$A$1:$K$4570,2,0)</f>
        <v>533799</v>
      </c>
      <c r="C4008">
        <f>COUNTIF('ИПУ и ОКПУ'!$A$2:$A$3258,A4008)</f>
        <v>0</v>
      </c>
      <c r="D4008" t="str">
        <f>IF(C4008&gt;0,VLOOKUP(A4008,'ИПУ и ОКПУ'!$A$1:$O$3258,9,0),"")</f>
        <v/>
      </c>
      <c r="E4008" t="str">
        <f>IF(C4008&gt;0,IF(VLOOKUP(A4008,'ИПУ и ОКПУ'!$A$1:$O$3258,14,0)="Нет показаний","Нет показаний",""),"")</f>
        <v/>
      </c>
      <c r="F4008" t="str">
        <f>IF(AND(C4008&gt;0),SUMIF('ИПУ и ОКПУ'!$A$2:$A$3258,A4008,'ИПУ и ОКПУ'!$O$2:$O$3258),"")</f>
        <v/>
      </c>
      <c r="G4008">
        <f>VLOOKUP(A4008,'Лицевые счета'!$A$2:$K$4570,9,0)</f>
        <v>1</v>
      </c>
      <c r="H4008">
        <f>VLOOKUP(A4008,'Лицевые счета'!$A$2:$K$4570,10,0)</f>
        <v>92</v>
      </c>
      <c r="I4008" t="str">
        <f>VLOOKUP(A4008,'Лицевые счета'!$A$2:$K$4570,6,0)</f>
        <v>ФЛ</v>
      </c>
      <c r="J4008">
        <f>IF(AND(C4008=0,I4008="ФЛ"),G4008*H4008,"")</f>
        <v>92</v>
      </c>
      <c r="K4008" t="str">
        <f>IF(AND(C4008&gt;0,E4008="Нет показаний",I4008="ФЛ"),G4008*H4008,"")</f>
        <v/>
      </c>
    </row>
    <row r="4009" spans="1:11" x14ac:dyDescent="0.25">
      <c r="A4009" s="7">
        <v>535547</v>
      </c>
      <c r="B4009" s="7">
        <f>VLOOKUP(A4009,'Лицевые счета'!$A$1:$K$4570,2,0)</f>
        <v>533799</v>
      </c>
      <c r="C4009">
        <f>COUNTIF('ИПУ и ОКПУ'!$A$2:$A$3258,A4009)</f>
        <v>0</v>
      </c>
      <c r="D4009" t="str">
        <f>IF(C4009&gt;0,VLOOKUP(A4009,'ИПУ и ОКПУ'!$A$1:$O$3258,9,0),"")</f>
        <v/>
      </c>
      <c r="E4009" t="str">
        <f>IF(C4009&gt;0,IF(VLOOKUP(A4009,'ИПУ и ОКПУ'!$A$1:$O$3258,14,0)="Нет показаний","Нет показаний",""),"")</f>
        <v/>
      </c>
      <c r="F4009" t="str">
        <f>IF(AND(C4009&gt;0),SUMIF('ИПУ и ОКПУ'!$A$2:$A$3258,A4009,'ИПУ и ОКПУ'!$O$2:$O$3258),"")</f>
        <v/>
      </c>
      <c r="G4009">
        <f>VLOOKUP(A4009,'Лицевые счета'!$A$2:$K$4570,9,0)</f>
        <v>1</v>
      </c>
      <c r="H4009">
        <f>VLOOKUP(A4009,'Лицевые счета'!$A$2:$K$4570,10,0)</f>
        <v>92</v>
      </c>
      <c r="I4009" t="str">
        <f>VLOOKUP(A4009,'Лицевые счета'!$A$2:$K$4570,6,0)</f>
        <v>ФЛ</v>
      </c>
      <c r="J4009">
        <f>IF(AND(C4009=0,I4009="ФЛ"),G4009*H4009,"")</f>
        <v>92</v>
      </c>
      <c r="K4009" t="str">
        <f>IF(AND(C4009&gt;0,E4009="Нет показаний",I4009="ФЛ"),G4009*H4009,"")</f>
        <v/>
      </c>
    </row>
    <row r="4010" spans="1:11" x14ac:dyDescent="0.25">
      <c r="A4010" s="7">
        <v>535550</v>
      </c>
      <c r="B4010" s="7">
        <f>VLOOKUP(A4010,'Лицевые счета'!$A$1:$K$4570,2,0)</f>
        <v>533799</v>
      </c>
      <c r="C4010">
        <f>COUNTIF('ИПУ и ОКПУ'!$A$2:$A$3258,A4010)</f>
        <v>0</v>
      </c>
      <c r="D4010" t="str">
        <f>IF(C4010&gt;0,VLOOKUP(A4010,'ИПУ и ОКПУ'!$A$1:$O$3258,9,0),"")</f>
        <v/>
      </c>
      <c r="E4010" t="str">
        <f>IF(C4010&gt;0,IF(VLOOKUP(A4010,'ИПУ и ОКПУ'!$A$1:$O$3258,14,0)="Нет показаний","Нет показаний",""),"")</f>
        <v/>
      </c>
      <c r="F4010" t="str">
        <f>IF(AND(C4010&gt;0),SUMIF('ИПУ и ОКПУ'!$A$2:$A$3258,A4010,'ИПУ и ОКПУ'!$O$2:$O$3258),"")</f>
        <v/>
      </c>
      <c r="G4010">
        <f>VLOOKUP(A4010,'Лицевые счета'!$A$2:$K$4570,9,0)</f>
        <v>1</v>
      </c>
      <c r="H4010">
        <f>VLOOKUP(A4010,'Лицевые счета'!$A$2:$K$4570,10,0)</f>
        <v>92</v>
      </c>
      <c r="I4010" t="str">
        <f>VLOOKUP(A4010,'Лицевые счета'!$A$2:$K$4570,6,0)</f>
        <v>ФЛ</v>
      </c>
      <c r="J4010">
        <f>IF(AND(C4010=0,I4010="ФЛ"),G4010*H4010,"")</f>
        <v>92</v>
      </c>
      <c r="K4010" t="str">
        <f>IF(AND(C4010&gt;0,E4010="Нет показаний",I4010="ФЛ"),G4010*H4010,"")</f>
        <v/>
      </c>
    </row>
    <row r="4011" spans="1:11" x14ac:dyDescent="0.25">
      <c r="A4011" s="7">
        <v>535552</v>
      </c>
      <c r="B4011" s="7">
        <f>VLOOKUP(A4011,'Лицевые счета'!$A$1:$K$4570,2,0)</f>
        <v>533799</v>
      </c>
      <c r="C4011">
        <f>COUNTIF('ИПУ и ОКПУ'!$A$2:$A$3258,A4011)</f>
        <v>0</v>
      </c>
      <c r="D4011" t="str">
        <f>IF(C4011&gt;0,VLOOKUP(A4011,'ИПУ и ОКПУ'!$A$1:$O$3258,9,0),"")</f>
        <v/>
      </c>
      <c r="E4011" t="str">
        <f>IF(C4011&gt;0,IF(VLOOKUP(A4011,'ИПУ и ОКПУ'!$A$1:$O$3258,14,0)="Нет показаний","Нет показаний",""),"")</f>
        <v/>
      </c>
      <c r="F4011" t="str">
        <f>IF(AND(C4011&gt;0),SUMIF('ИПУ и ОКПУ'!$A$2:$A$3258,A4011,'ИПУ и ОКПУ'!$O$2:$O$3258),"")</f>
        <v/>
      </c>
      <c r="G4011">
        <f>VLOOKUP(A4011,'Лицевые счета'!$A$2:$K$4570,9,0)</f>
        <v>1</v>
      </c>
      <c r="H4011">
        <f>VLOOKUP(A4011,'Лицевые счета'!$A$2:$K$4570,10,0)</f>
        <v>92</v>
      </c>
      <c r="I4011" t="str">
        <f>VLOOKUP(A4011,'Лицевые счета'!$A$2:$K$4570,6,0)</f>
        <v>ФЛ</v>
      </c>
      <c r="J4011">
        <f>IF(AND(C4011=0,I4011="ФЛ"),G4011*H4011,"")</f>
        <v>92</v>
      </c>
      <c r="K4011" t="str">
        <f>IF(AND(C4011&gt;0,E4011="Нет показаний",I4011="ФЛ"),G4011*H4011,"")</f>
        <v/>
      </c>
    </row>
    <row r="4012" spans="1:11" x14ac:dyDescent="0.25">
      <c r="A4012" s="7">
        <v>535554</v>
      </c>
      <c r="B4012" s="7">
        <f>VLOOKUP(A4012,'Лицевые счета'!$A$1:$K$4570,2,0)</f>
        <v>533799</v>
      </c>
      <c r="C4012">
        <f>COUNTIF('ИПУ и ОКПУ'!$A$2:$A$3258,A4012)</f>
        <v>0</v>
      </c>
      <c r="D4012" t="str">
        <f>IF(C4012&gt;0,VLOOKUP(A4012,'ИПУ и ОКПУ'!$A$1:$O$3258,9,0),"")</f>
        <v/>
      </c>
      <c r="E4012" t="str">
        <f>IF(C4012&gt;0,IF(VLOOKUP(A4012,'ИПУ и ОКПУ'!$A$1:$O$3258,14,0)="Нет показаний","Нет показаний",""),"")</f>
        <v/>
      </c>
      <c r="F4012" t="str">
        <f>IF(AND(C4012&gt;0),SUMIF('ИПУ и ОКПУ'!$A$2:$A$3258,A4012,'ИПУ и ОКПУ'!$O$2:$O$3258),"")</f>
        <v/>
      </c>
      <c r="G4012">
        <f>VLOOKUP(A4012,'Лицевые счета'!$A$2:$K$4570,9,0)</f>
        <v>1</v>
      </c>
      <c r="H4012">
        <f>VLOOKUP(A4012,'Лицевые счета'!$A$2:$K$4570,10,0)</f>
        <v>92</v>
      </c>
      <c r="I4012" t="str">
        <f>VLOOKUP(A4012,'Лицевые счета'!$A$2:$K$4570,6,0)</f>
        <v>ФЛ</v>
      </c>
      <c r="J4012">
        <f>IF(AND(C4012=0,I4012="ФЛ"),G4012*H4012,"")</f>
        <v>92</v>
      </c>
      <c r="K4012" t="str">
        <f>IF(AND(C4012&gt;0,E4012="Нет показаний",I4012="ФЛ"),G4012*H4012,"")</f>
        <v/>
      </c>
    </row>
    <row r="4013" spans="1:11" x14ac:dyDescent="0.25">
      <c r="A4013" s="7">
        <v>535555</v>
      </c>
      <c r="B4013" s="7">
        <f>VLOOKUP(A4013,'Лицевые счета'!$A$1:$K$4570,2,0)</f>
        <v>533799</v>
      </c>
      <c r="C4013">
        <f>COUNTIF('ИПУ и ОКПУ'!$A$2:$A$3258,A4013)</f>
        <v>0</v>
      </c>
      <c r="D4013" t="str">
        <f>IF(C4013&gt;0,VLOOKUP(A4013,'ИПУ и ОКПУ'!$A$1:$O$3258,9,0),"")</f>
        <v/>
      </c>
      <c r="E4013" t="str">
        <f>IF(C4013&gt;0,IF(VLOOKUP(A4013,'ИПУ и ОКПУ'!$A$1:$O$3258,14,0)="Нет показаний","Нет показаний",""),"")</f>
        <v/>
      </c>
      <c r="F4013" t="str">
        <f>IF(AND(C4013&gt;0),SUMIF('ИПУ и ОКПУ'!$A$2:$A$3258,A4013,'ИПУ и ОКПУ'!$O$2:$O$3258),"")</f>
        <v/>
      </c>
      <c r="G4013">
        <f>VLOOKUP(A4013,'Лицевые счета'!$A$2:$K$4570,9,0)</f>
        <v>1</v>
      </c>
      <c r="H4013">
        <f>VLOOKUP(A4013,'Лицевые счета'!$A$2:$K$4570,10,0)</f>
        <v>92</v>
      </c>
      <c r="I4013" t="str">
        <f>VLOOKUP(A4013,'Лицевые счета'!$A$2:$K$4570,6,0)</f>
        <v>ФЛ</v>
      </c>
      <c r="J4013">
        <f>IF(AND(C4013=0,I4013="ФЛ"),G4013*H4013,"")</f>
        <v>92</v>
      </c>
      <c r="K4013" t="str">
        <f>IF(AND(C4013&gt;0,E4013="Нет показаний",I4013="ФЛ"),G4013*H4013,"")</f>
        <v/>
      </c>
    </row>
    <row r="4014" spans="1:11" x14ac:dyDescent="0.25">
      <c r="A4014" s="7">
        <v>535558</v>
      </c>
      <c r="B4014" s="7">
        <f>VLOOKUP(A4014,'Лицевые счета'!$A$1:$K$4570,2,0)</f>
        <v>533799</v>
      </c>
      <c r="C4014">
        <f>COUNTIF('ИПУ и ОКПУ'!$A$2:$A$3258,A4014)</f>
        <v>0</v>
      </c>
      <c r="D4014" t="str">
        <f>IF(C4014&gt;0,VLOOKUP(A4014,'ИПУ и ОКПУ'!$A$1:$O$3258,9,0),"")</f>
        <v/>
      </c>
      <c r="E4014" t="str">
        <f>IF(C4014&gt;0,IF(VLOOKUP(A4014,'ИПУ и ОКПУ'!$A$1:$O$3258,14,0)="Нет показаний","Нет показаний",""),"")</f>
        <v/>
      </c>
      <c r="F4014" t="str">
        <f>IF(AND(C4014&gt;0),SUMIF('ИПУ и ОКПУ'!$A$2:$A$3258,A4014,'ИПУ и ОКПУ'!$O$2:$O$3258),"")</f>
        <v/>
      </c>
      <c r="G4014">
        <f>VLOOKUP(A4014,'Лицевые счета'!$A$2:$K$4570,9,0)</f>
        <v>1</v>
      </c>
      <c r="H4014">
        <f>VLOOKUP(A4014,'Лицевые счета'!$A$2:$K$4570,10,0)</f>
        <v>92</v>
      </c>
      <c r="I4014" t="str">
        <f>VLOOKUP(A4014,'Лицевые счета'!$A$2:$K$4570,6,0)</f>
        <v>ФЛ</v>
      </c>
      <c r="J4014">
        <f>IF(AND(C4014=0,I4014="ФЛ"),G4014*H4014,"")</f>
        <v>92</v>
      </c>
      <c r="K4014" t="str">
        <f>IF(AND(C4014&gt;0,E4014="Нет показаний",I4014="ФЛ"),G4014*H4014,"")</f>
        <v/>
      </c>
    </row>
    <row r="4015" spans="1:11" x14ac:dyDescent="0.25">
      <c r="A4015" s="7">
        <v>535560</v>
      </c>
      <c r="B4015" s="7">
        <f>VLOOKUP(A4015,'Лицевые счета'!$A$1:$K$4570,2,0)</f>
        <v>533799</v>
      </c>
      <c r="C4015">
        <f>COUNTIF('ИПУ и ОКПУ'!$A$2:$A$3258,A4015)</f>
        <v>0</v>
      </c>
      <c r="D4015" t="str">
        <f>IF(C4015&gt;0,VLOOKUP(A4015,'ИПУ и ОКПУ'!$A$1:$O$3258,9,0),"")</f>
        <v/>
      </c>
      <c r="E4015" t="str">
        <f>IF(C4015&gt;0,IF(VLOOKUP(A4015,'ИПУ и ОКПУ'!$A$1:$O$3258,14,0)="Нет показаний","Нет показаний",""),"")</f>
        <v/>
      </c>
      <c r="F4015" t="str">
        <f>IF(AND(C4015&gt;0),SUMIF('ИПУ и ОКПУ'!$A$2:$A$3258,A4015,'ИПУ и ОКПУ'!$O$2:$O$3258),"")</f>
        <v/>
      </c>
      <c r="G4015">
        <f>VLOOKUP(A4015,'Лицевые счета'!$A$2:$K$4570,9,0)</f>
        <v>1</v>
      </c>
      <c r="H4015">
        <f>VLOOKUP(A4015,'Лицевые счета'!$A$2:$K$4570,10,0)</f>
        <v>92</v>
      </c>
      <c r="I4015" t="str">
        <f>VLOOKUP(A4015,'Лицевые счета'!$A$2:$K$4570,6,0)</f>
        <v>ФЛ</v>
      </c>
      <c r="J4015">
        <f>IF(AND(C4015=0,I4015="ФЛ"),G4015*H4015,"")</f>
        <v>92</v>
      </c>
      <c r="K4015" t="str">
        <f>IF(AND(C4015&gt;0,E4015="Нет показаний",I4015="ФЛ"),G4015*H4015,"")</f>
        <v/>
      </c>
    </row>
    <row r="4016" spans="1:11" x14ac:dyDescent="0.25">
      <c r="A4016" s="7">
        <v>535561</v>
      </c>
      <c r="B4016" s="7">
        <f>VLOOKUP(A4016,'Лицевые счета'!$A$1:$K$4570,2,0)</f>
        <v>533799</v>
      </c>
      <c r="C4016">
        <f>COUNTIF('ИПУ и ОКПУ'!$A$2:$A$3258,A4016)</f>
        <v>0</v>
      </c>
      <c r="D4016" t="str">
        <f>IF(C4016&gt;0,VLOOKUP(A4016,'ИПУ и ОКПУ'!$A$1:$O$3258,9,0),"")</f>
        <v/>
      </c>
      <c r="E4016" t="str">
        <f>IF(C4016&gt;0,IF(VLOOKUP(A4016,'ИПУ и ОКПУ'!$A$1:$O$3258,14,0)="Нет показаний","Нет показаний",""),"")</f>
        <v/>
      </c>
      <c r="F4016" t="str">
        <f>IF(AND(C4016&gt;0),SUMIF('ИПУ и ОКПУ'!$A$2:$A$3258,A4016,'ИПУ и ОКПУ'!$O$2:$O$3258),"")</f>
        <v/>
      </c>
      <c r="G4016">
        <f>VLOOKUP(A4016,'Лицевые счета'!$A$2:$K$4570,9,0)</f>
        <v>1</v>
      </c>
      <c r="H4016">
        <f>VLOOKUP(A4016,'Лицевые счета'!$A$2:$K$4570,10,0)</f>
        <v>92</v>
      </c>
      <c r="I4016" t="str">
        <f>VLOOKUP(A4016,'Лицевые счета'!$A$2:$K$4570,6,0)</f>
        <v>ФЛ</v>
      </c>
      <c r="J4016">
        <f>IF(AND(C4016=0,I4016="ФЛ"),G4016*H4016,"")</f>
        <v>92</v>
      </c>
      <c r="K4016" t="str">
        <f>IF(AND(C4016&gt;0,E4016="Нет показаний",I4016="ФЛ"),G4016*H4016,"")</f>
        <v/>
      </c>
    </row>
    <row r="4017" spans="1:11" x14ac:dyDescent="0.25">
      <c r="A4017" s="7">
        <v>535562</v>
      </c>
      <c r="B4017" s="7">
        <f>VLOOKUP(A4017,'Лицевые счета'!$A$1:$K$4570,2,0)</f>
        <v>533799</v>
      </c>
      <c r="C4017">
        <f>COUNTIF('ИПУ и ОКПУ'!$A$2:$A$3258,A4017)</f>
        <v>0</v>
      </c>
      <c r="D4017" t="str">
        <f>IF(C4017&gt;0,VLOOKUP(A4017,'ИПУ и ОКПУ'!$A$1:$O$3258,9,0),"")</f>
        <v/>
      </c>
      <c r="E4017" t="str">
        <f>IF(C4017&gt;0,IF(VLOOKUP(A4017,'ИПУ и ОКПУ'!$A$1:$O$3258,14,0)="Нет показаний","Нет показаний",""),"")</f>
        <v/>
      </c>
      <c r="F4017" t="str">
        <f>IF(AND(C4017&gt;0),SUMIF('ИПУ и ОКПУ'!$A$2:$A$3258,A4017,'ИПУ и ОКПУ'!$O$2:$O$3258),"")</f>
        <v/>
      </c>
      <c r="G4017">
        <f>VLOOKUP(A4017,'Лицевые счета'!$A$2:$K$4570,9,0)</f>
        <v>1</v>
      </c>
      <c r="H4017">
        <f>VLOOKUP(A4017,'Лицевые счета'!$A$2:$K$4570,10,0)</f>
        <v>92</v>
      </c>
      <c r="I4017" t="str">
        <f>VLOOKUP(A4017,'Лицевые счета'!$A$2:$K$4570,6,0)</f>
        <v>ФЛ</v>
      </c>
      <c r="J4017">
        <f>IF(AND(C4017=0,I4017="ФЛ"),G4017*H4017,"")</f>
        <v>92</v>
      </c>
      <c r="K4017" t="str">
        <f>IF(AND(C4017&gt;0,E4017="Нет показаний",I4017="ФЛ"),G4017*H4017,"")</f>
        <v/>
      </c>
    </row>
    <row r="4018" spans="1:11" x14ac:dyDescent="0.25">
      <c r="A4018" s="7">
        <v>535564</v>
      </c>
      <c r="B4018" s="7">
        <f>VLOOKUP(A4018,'Лицевые счета'!$A$1:$K$4570,2,0)</f>
        <v>533799</v>
      </c>
      <c r="C4018">
        <f>COUNTIF('ИПУ и ОКПУ'!$A$2:$A$3258,A4018)</f>
        <v>0</v>
      </c>
      <c r="D4018" t="str">
        <f>IF(C4018&gt;0,VLOOKUP(A4018,'ИПУ и ОКПУ'!$A$1:$O$3258,9,0),"")</f>
        <v/>
      </c>
      <c r="E4018" t="str">
        <f>IF(C4018&gt;0,IF(VLOOKUP(A4018,'ИПУ и ОКПУ'!$A$1:$O$3258,14,0)="Нет показаний","Нет показаний",""),"")</f>
        <v/>
      </c>
      <c r="F4018" t="str">
        <f>IF(AND(C4018&gt;0),SUMIF('ИПУ и ОКПУ'!$A$2:$A$3258,A4018,'ИПУ и ОКПУ'!$O$2:$O$3258),"")</f>
        <v/>
      </c>
      <c r="G4018">
        <f>VLOOKUP(A4018,'Лицевые счета'!$A$2:$K$4570,9,0)</f>
        <v>1</v>
      </c>
      <c r="H4018">
        <f>VLOOKUP(A4018,'Лицевые счета'!$A$2:$K$4570,10,0)</f>
        <v>92</v>
      </c>
      <c r="I4018" t="str">
        <f>VLOOKUP(A4018,'Лицевые счета'!$A$2:$K$4570,6,0)</f>
        <v>ФЛ</v>
      </c>
      <c r="J4018">
        <f>IF(AND(C4018=0,I4018="ФЛ"),G4018*H4018,"")</f>
        <v>92</v>
      </c>
      <c r="K4018" t="str">
        <f>IF(AND(C4018&gt;0,E4018="Нет показаний",I4018="ФЛ"),G4018*H4018,"")</f>
        <v/>
      </c>
    </row>
    <row r="4019" spans="1:11" x14ac:dyDescent="0.25">
      <c r="A4019" s="7">
        <v>535565</v>
      </c>
      <c r="B4019" s="7">
        <f>VLOOKUP(A4019,'Лицевые счета'!$A$1:$K$4570,2,0)</f>
        <v>533799</v>
      </c>
      <c r="C4019">
        <f>COUNTIF('ИПУ и ОКПУ'!$A$2:$A$3258,A4019)</f>
        <v>0</v>
      </c>
      <c r="D4019" t="str">
        <f>IF(C4019&gt;0,VLOOKUP(A4019,'ИПУ и ОКПУ'!$A$1:$O$3258,9,0),"")</f>
        <v/>
      </c>
      <c r="E4019" t="str">
        <f>IF(C4019&gt;0,IF(VLOOKUP(A4019,'ИПУ и ОКПУ'!$A$1:$O$3258,14,0)="Нет показаний","Нет показаний",""),"")</f>
        <v/>
      </c>
      <c r="F4019" t="str">
        <f>IF(AND(C4019&gt;0),SUMIF('ИПУ и ОКПУ'!$A$2:$A$3258,A4019,'ИПУ и ОКПУ'!$O$2:$O$3258),"")</f>
        <v/>
      </c>
      <c r="G4019">
        <f>VLOOKUP(A4019,'Лицевые счета'!$A$2:$K$4570,9,0)</f>
        <v>1</v>
      </c>
      <c r="H4019">
        <f>VLOOKUP(A4019,'Лицевые счета'!$A$2:$K$4570,10,0)</f>
        <v>92</v>
      </c>
      <c r="I4019" t="str">
        <f>VLOOKUP(A4019,'Лицевые счета'!$A$2:$K$4570,6,0)</f>
        <v>ФЛ</v>
      </c>
      <c r="J4019">
        <f>IF(AND(C4019=0,I4019="ФЛ"),G4019*H4019,"")</f>
        <v>92</v>
      </c>
      <c r="K4019" t="str">
        <f>IF(AND(C4019&gt;0,E4019="Нет показаний",I4019="ФЛ"),G4019*H4019,"")</f>
        <v/>
      </c>
    </row>
    <row r="4020" spans="1:11" x14ac:dyDescent="0.25">
      <c r="A4020" s="7">
        <v>535566</v>
      </c>
      <c r="B4020" s="7">
        <f>VLOOKUP(A4020,'Лицевые счета'!$A$1:$K$4570,2,0)</f>
        <v>533799</v>
      </c>
      <c r="C4020">
        <f>COUNTIF('ИПУ и ОКПУ'!$A$2:$A$3258,A4020)</f>
        <v>0</v>
      </c>
      <c r="D4020" t="str">
        <f>IF(C4020&gt;0,VLOOKUP(A4020,'ИПУ и ОКПУ'!$A$1:$O$3258,9,0),"")</f>
        <v/>
      </c>
      <c r="E4020" t="str">
        <f>IF(C4020&gt;0,IF(VLOOKUP(A4020,'ИПУ и ОКПУ'!$A$1:$O$3258,14,0)="Нет показаний","Нет показаний",""),"")</f>
        <v/>
      </c>
      <c r="F4020" t="str">
        <f>IF(AND(C4020&gt;0),SUMIF('ИПУ и ОКПУ'!$A$2:$A$3258,A4020,'ИПУ и ОКПУ'!$O$2:$O$3258),"")</f>
        <v/>
      </c>
      <c r="G4020">
        <f>VLOOKUP(A4020,'Лицевые счета'!$A$2:$K$4570,9,0)</f>
        <v>1</v>
      </c>
      <c r="H4020">
        <f>VLOOKUP(A4020,'Лицевые счета'!$A$2:$K$4570,10,0)</f>
        <v>92</v>
      </c>
      <c r="I4020" t="str">
        <f>VLOOKUP(A4020,'Лицевые счета'!$A$2:$K$4570,6,0)</f>
        <v>ФЛ</v>
      </c>
      <c r="J4020">
        <f>IF(AND(C4020=0,I4020="ФЛ"),G4020*H4020,"")</f>
        <v>92</v>
      </c>
      <c r="K4020" t="str">
        <f>IF(AND(C4020&gt;0,E4020="Нет показаний",I4020="ФЛ"),G4020*H4020,"")</f>
        <v/>
      </c>
    </row>
    <row r="4021" spans="1:11" x14ac:dyDescent="0.25">
      <c r="A4021" s="7">
        <v>535567</v>
      </c>
      <c r="B4021" s="7">
        <f>VLOOKUP(A4021,'Лицевые счета'!$A$1:$K$4570,2,0)</f>
        <v>533799</v>
      </c>
      <c r="C4021">
        <f>COUNTIF('ИПУ и ОКПУ'!$A$2:$A$3258,A4021)</f>
        <v>0</v>
      </c>
      <c r="D4021" t="str">
        <f>IF(C4021&gt;0,VLOOKUP(A4021,'ИПУ и ОКПУ'!$A$1:$O$3258,9,0),"")</f>
        <v/>
      </c>
      <c r="E4021" t="str">
        <f>IF(C4021&gt;0,IF(VLOOKUP(A4021,'ИПУ и ОКПУ'!$A$1:$O$3258,14,0)="Нет показаний","Нет показаний",""),"")</f>
        <v/>
      </c>
      <c r="F4021" t="str">
        <f>IF(AND(C4021&gt;0),SUMIF('ИПУ и ОКПУ'!$A$2:$A$3258,A4021,'ИПУ и ОКПУ'!$O$2:$O$3258),"")</f>
        <v/>
      </c>
      <c r="G4021">
        <f>VLOOKUP(A4021,'Лицевые счета'!$A$2:$K$4570,9,0)</f>
        <v>1</v>
      </c>
      <c r="H4021">
        <f>VLOOKUP(A4021,'Лицевые счета'!$A$2:$K$4570,10,0)</f>
        <v>92</v>
      </c>
      <c r="I4021" t="str">
        <f>VLOOKUP(A4021,'Лицевые счета'!$A$2:$K$4570,6,0)</f>
        <v>ФЛ</v>
      </c>
      <c r="J4021">
        <f>IF(AND(C4021=0,I4021="ФЛ"),G4021*H4021,"")</f>
        <v>92</v>
      </c>
      <c r="K4021" t="str">
        <f>IF(AND(C4021&gt;0,E4021="Нет показаний",I4021="ФЛ"),G4021*H4021,"")</f>
        <v/>
      </c>
    </row>
    <row r="4022" spans="1:11" x14ac:dyDescent="0.25">
      <c r="A4022" s="7">
        <v>535568</v>
      </c>
      <c r="B4022" s="7">
        <f>VLOOKUP(A4022,'Лицевые счета'!$A$1:$K$4570,2,0)</f>
        <v>533799</v>
      </c>
      <c r="C4022">
        <f>COUNTIF('ИПУ и ОКПУ'!$A$2:$A$3258,A4022)</f>
        <v>0</v>
      </c>
      <c r="D4022" t="str">
        <f>IF(C4022&gt;0,VLOOKUP(A4022,'ИПУ и ОКПУ'!$A$1:$O$3258,9,0),"")</f>
        <v/>
      </c>
      <c r="E4022" t="str">
        <f>IF(C4022&gt;0,IF(VLOOKUP(A4022,'ИПУ и ОКПУ'!$A$1:$O$3258,14,0)="Нет показаний","Нет показаний",""),"")</f>
        <v/>
      </c>
      <c r="F4022" t="str">
        <f>IF(AND(C4022&gt;0),SUMIF('ИПУ и ОКПУ'!$A$2:$A$3258,A4022,'ИПУ и ОКПУ'!$O$2:$O$3258),"")</f>
        <v/>
      </c>
      <c r="G4022">
        <f>VLOOKUP(A4022,'Лицевые счета'!$A$2:$K$4570,9,0)</f>
        <v>1</v>
      </c>
      <c r="H4022">
        <f>VLOOKUP(A4022,'Лицевые счета'!$A$2:$K$4570,10,0)</f>
        <v>92</v>
      </c>
      <c r="I4022" t="str">
        <f>VLOOKUP(A4022,'Лицевые счета'!$A$2:$K$4570,6,0)</f>
        <v>ФЛ</v>
      </c>
      <c r="J4022">
        <f>IF(AND(C4022=0,I4022="ФЛ"),G4022*H4022,"")</f>
        <v>92</v>
      </c>
      <c r="K4022" t="str">
        <f>IF(AND(C4022&gt;0,E4022="Нет показаний",I4022="ФЛ"),G4022*H4022,"")</f>
        <v/>
      </c>
    </row>
    <row r="4023" spans="1:11" x14ac:dyDescent="0.25">
      <c r="A4023" s="7">
        <v>535569</v>
      </c>
      <c r="B4023" s="7">
        <f>VLOOKUP(A4023,'Лицевые счета'!$A$1:$K$4570,2,0)</f>
        <v>533799</v>
      </c>
      <c r="C4023">
        <f>COUNTIF('ИПУ и ОКПУ'!$A$2:$A$3258,A4023)</f>
        <v>0</v>
      </c>
      <c r="D4023" t="str">
        <f>IF(C4023&gt;0,VLOOKUP(A4023,'ИПУ и ОКПУ'!$A$1:$O$3258,9,0),"")</f>
        <v/>
      </c>
      <c r="E4023" t="str">
        <f>IF(C4023&gt;0,IF(VLOOKUP(A4023,'ИПУ и ОКПУ'!$A$1:$O$3258,14,0)="Нет показаний","Нет показаний",""),"")</f>
        <v/>
      </c>
      <c r="F4023" t="str">
        <f>IF(AND(C4023&gt;0),SUMIF('ИПУ и ОКПУ'!$A$2:$A$3258,A4023,'ИПУ и ОКПУ'!$O$2:$O$3258),"")</f>
        <v/>
      </c>
      <c r="G4023">
        <f>VLOOKUP(A4023,'Лицевые счета'!$A$2:$K$4570,9,0)</f>
        <v>1</v>
      </c>
      <c r="H4023">
        <f>VLOOKUP(A4023,'Лицевые счета'!$A$2:$K$4570,10,0)</f>
        <v>92</v>
      </c>
      <c r="I4023" t="str">
        <f>VLOOKUP(A4023,'Лицевые счета'!$A$2:$K$4570,6,0)</f>
        <v>ФЛ</v>
      </c>
      <c r="J4023">
        <f>IF(AND(C4023=0,I4023="ФЛ"),G4023*H4023,"")</f>
        <v>92</v>
      </c>
      <c r="K4023" t="str">
        <f>IF(AND(C4023&gt;0,E4023="Нет показаний",I4023="ФЛ"),G4023*H4023,"")</f>
        <v/>
      </c>
    </row>
    <row r="4024" spans="1:11" x14ac:dyDescent="0.25">
      <c r="A4024" s="7">
        <v>535572</v>
      </c>
      <c r="B4024" s="7">
        <f>VLOOKUP(A4024,'Лицевые счета'!$A$1:$K$4570,2,0)</f>
        <v>533799</v>
      </c>
      <c r="C4024">
        <f>COUNTIF('ИПУ и ОКПУ'!$A$2:$A$3258,A4024)</f>
        <v>0</v>
      </c>
      <c r="D4024" t="str">
        <f>IF(C4024&gt;0,VLOOKUP(A4024,'ИПУ и ОКПУ'!$A$1:$O$3258,9,0),"")</f>
        <v/>
      </c>
      <c r="E4024" t="str">
        <f>IF(C4024&gt;0,IF(VLOOKUP(A4024,'ИПУ и ОКПУ'!$A$1:$O$3258,14,0)="Нет показаний","Нет показаний",""),"")</f>
        <v/>
      </c>
      <c r="F4024" t="str">
        <f>IF(AND(C4024&gt;0),SUMIF('ИПУ и ОКПУ'!$A$2:$A$3258,A4024,'ИПУ и ОКПУ'!$O$2:$O$3258),"")</f>
        <v/>
      </c>
      <c r="G4024">
        <f>VLOOKUP(A4024,'Лицевые счета'!$A$2:$K$4570,9,0)</f>
        <v>1</v>
      </c>
      <c r="H4024">
        <f>VLOOKUP(A4024,'Лицевые счета'!$A$2:$K$4570,10,0)</f>
        <v>92</v>
      </c>
      <c r="I4024" t="str">
        <f>VLOOKUP(A4024,'Лицевые счета'!$A$2:$K$4570,6,0)</f>
        <v>ФЛ</v>
      </c>
      <c r="J4024">
        <f>IF(AND(C4024=0,I4024="ФЛ"),G4024*H4024,"")</f>
        <v>92</v>
      </c>
      <c r="K4024" t="str">
        <f>IF(AND(C4024&gt;0,E4024="Нет показаний",I4024="ФЛ"),G4024*H4024,"")</f>
        <v/>
      </c>
    </row>
    <row r="4025" spans="1:11" x14ac:dyDescent="0.25">
      <c r="A4025" s="7">
        <v>535573</v>
      </c>
      <c r="B4025" s="7">
        <f>VLOOKUP(A4025,'Лицевые счета'!$A$1:$K$4570,2,0)</f>
        <v>533799</v>
      </c>
      <c r="C4025">
        <f>COUNTIF('ИПУ и ОКПУ'!$A$2:$A$3258,A4025)</f>
        <v>0</v>
      </c>
      <c r="D4025" t="str">
        <f>IF(C4025&gt;0,VLOOKUP(A4025,'ИПУ и ОКПУ'!$A$1:$O$3258,9,0),"")</f>
        <v/>
      </c>
      <c r="E4025" t="str">
        <f>IF(C4025&gt;0,IF(VLOOKUP(A4025,'ИПУ и ОКПУ'!$A$1:$O$3258,14,0)="Нет показаний","Нет показаний",""),"")</f>
        <v/>
      </c>
      <c r="F4025" t="str">
        <f>IF(AND(C4025&gt;0),SUMIF('ИПУ и ОКПУ'!$A$2:$A$3258,A4025,'ИПУ и ОКПУ'!$O$2:$O$3258),"")</f>
        <v/>
      </c>
      <c r="G4025">
        <f>VLOOKUP(A4025,'Лицевые счета'!$A$2:$K$4570,9,0)</f>
        <v>1</v>
      </c>
      <c r="H4025">
        <f>VLOOKUP(A4025,'Лицевые счета'!$A$2:$K$4570,10,0)</f>
        <v>92</v>
      </c>
      <c r="I4025" t="str">
        <f>VLOOKUP(A4025,'Лицевые счета'!$A$2:$K$4570,6,0)</f>
        <v>ФЛ</v>
      </c>
      <c r="J4025">
        <f>IF(AND(C4025=0,I4025="ФЛ"),G4025*H4025,"")</f>
        <v>92</v>
      </c>
      <c r="K4025" t="str">
        <f>IF(AND(C4025&gt;0,E4025="Нет показаний",I4025="ФЛ"),G4025*H4025,"")</f>
        <v/>
      </c>
    </row>
    <row r="4026" spans="1:11" x14ac:dyDescent="0.25">
      <c r="A4026" s="7">
        <v>535574</v>
      </c>
      <c r="B4026" s="7">
        <f>VLOOKUP(A4026,'Лицевые счета'!$A$1:$K$4570,2,0)</f>
        <v>533799</v>
      </c>
      <c r="C4026">
        <f>COUNTIF('ИПУ и ОКПУ'!$A$2:$A$3258,A4026)</f>
        <v>0</v>
      </c>
      <c r="D4026" t="str">
        <f>IF(C4026&gt;0,VLOOKUP(A4026,'ИПУ и ОКПУ'!$A$1:$O$3258,9,0),"")</f>
        <v/>
      </c>
      <c r="E4026" t="str">
        <f>IF(C4026&gt;0,IF(VLOOKUP(A4026,'ИПУ и ОКПУ'!$A$1:$O$3258,14,0)="Нет показаний","Нет показаний",""),"")</f>
        <v/>
      </c>
      <c r="F4026" t="str">
        <f>IF(AND(C4026&gt;0),SUMIF('ИПУ и ОКПУ'!$A$2:$A$3258,A4026,'ИПУ и ОКПУ'!$O$2:$O$3258),"")</f>
        <v/>
      </c>
      <c r="G4026">
        <f>VLOOKUP(A4026,'Лицевые счета'!$A$2:$K$4570,9,0)</f>
        <v>1</v>
      </c>
      <c r="H4026">
        <f>VLOOKUP(A4026,'Лицевые счета'!$A$2:$K$4570,10,0)</f>
        <v>92</v>
      </c>
      <c r="I4026" t="str">
        <f>VLOOKUP(A4026,'Лицевые счета'!$A$2:$K$4570,6,0)</f>
        <v>ФЛ</v>
      </c>
      <c r="J4026">
        <f>IF(AND(C4026=0,I4026="ФЛ"),G4026*H4026,"")</f>
        <v>92</v>
      </c>
      <c r="K4026" t="str">
        <f>IF(AND(C4026&gt;0,E4026="Нет показаний",I4026="ФЛ"),G4026*H4026,"")</f>
        <v/>
      </c>
    </row>
    <row r="4027" spans="1:11" x14ac:dyDescent="0.25">
      <c r="A4027" s="7">
        <v>535575</v>
      </c>
      <c r="B4027" s="7">
        <f>VLOOKUP(A4027,'Лицевые счета'!$A$1:$K$4570,2,0)</f>
        <v>533799</v>
      </c>
      <c r="C4027">
        <f>COUNTIF('ИПУ и ОКПУ'!$A$2:$A$3258,A4027)</f>
        <v>1</v>
      </c>
      <c r="D4027" t="str">
        <f>IF(C4027&gt;0,VLOOKUP(A4027,'ИПУ и ОКПУ'!$A$1:$O$3258,9,0),"")</f>
        <v>Одноставочный</v>
      </c>
      <c r="E4027" t="str">
        <f>IF(C4027&gt;0,IF(VLOOKUP(A4027,'ИПУ и ОКПУ'!$A$1:$O$3258,14,0)="Нет показаний","Нет показаний",""),"")</f>
        <v>Нет показаний</v>
      </c>
      <c r="F4027">
        <f>IF(AND(C4027&gt;0),SUMIF('ИПУ и ОКПУ'!$A$2:$A$3258,A4027,'ИПУ и ОКПУ'!$O$2:$O$3258),"")</f>
        <v>0</v>
      </c>
      <c r="G4027">
        <f>VLOOKUP(A4027,'Лицевые счета'!$A$2:$K$4570,9,0)</f>
        <v>1</v>
      </c>
      <c r="H4027">
        <f>VLOOKUP(A4027,'Лицевые счета'!$A$2:$K$4570,10,0)</f>
        <v>92</v>
      </c>
      <c r="I4027" t="str">
        <f>VLOOKUP(A4027,'Лицевые счета'!$A$2:$K$4570,6,0)</f>
        <v>ФЛ</v>
      </c>
      <c r="J4027" t="str">
        <f>IF(AND(C4027=0,I4027="ФЛ"),G4027*H4027,"")</f>
        <v/>
      </c>
      <c r="K4027">
        <f>IF(AND(C4027&gt;0,E4027="Нет показаний",I4027="ФЛ"),G4027*H4027,"")</f>
        <v>92</v>
      </c>
    </row>
    <row r="4028" spans="1:11" x14ac:dyDescent="0.25">
      <c r="A4028" s="7">
        <v>535576</v>
      </c>
      <c r="B4028" s="7">
        <f>VLOOKUP(A4028,'Лицевые счета'!$A$1:$K$4570,2,0)</f>
        <v>533799</v>
      </c>
      <c r="C4028">
        <f>COUNTIF('ИПУ и ОКПУ'!$A$2:$A$3258,A4028)</f>
        <v>0</v>
      </c>
      <c r="D4028" t="str">
        <f>IF(C4028&gt;0,VLOOKUP(A4028,'ИПУ и ОКПУ'!$A$1:$O$3258,9,0),"")</f>
        <v/>
      </c>
      <c r="E4028" t="str">
        <f>IF(C4028&gt;0,IF(VLOOKUP(A4028,'ИПУ и ОКПУ'!$A$1:$O$3258,14,0)="Нет показаний","Нет показаний",""),"")</f>
        <v/>
      </c>
      <c r="F4028" t="str">
        <f>IF(AND(C4028&gt;0),SUMIF('ИПУ и ОКПУ'!$A$2:$A$3258,A4028,'ИПУ и ОКПУ'!$O$2:$O$3258),"")</f>
        <v/>
      </c>
      <c r="G4028">
        <f>VLOOKUP(A4028,'Лицевые счета'!$A$2:$K$4570,9,0)</f>
        <v>1</v>
      </c>
      <c r="H4028">
        <f>VLOOKUP(A4028,'Лицевые счета'!$A$2:$K$4570,10,0)</f>
        <v>92</v>
      </c>
      <c r="I4028" t="str">
        <f>VLOOKUP(A4028,'Лицевые счета'!$A$2:$K$4570,6,0)</f>
        <v>ФЛ</v>
      </c>
      <c r="J4028">
        <f>IF(AND(C4028=0,I4028="ФЛ"),G4028*H4028,"")</f>
        <v>92</v>
      </c>
      <c r="K4028" t="str">
        <f>IF(AND(C4028&gt;0,E4028="Нет показаний",I4028="ФЛ"),G4028*H4028,"")</f>
        <v/>
      </c>
    </row>
    <row r="4029" spans="1:11" x14ac:dyDescent="0.25">
      <c r="A4029" s="7">
        <v>535578</v>
      </c>
      <c r="B4029" s="7">
        <f>VLOOKUP(A4029,'Лицевые счета'!$A$1:$K$4570,2,0)</f>
        <v>533799</v>
      </c>
      <c r="C4029">
        <f>COUNTIF('ИПУ и ОКПУ'!$A$2:$A$3258,A4029)</f>
        <v>0</v>
      </c>
      <c r="D4029" t="str">
        <f>IF(C4029&gt;0,VLOOKUP(A4029,'ИПУ и ОКПУ'!$A$1:$O$3258,9,0),"")</f>
        <v/>
      </c>
      <c r="E4029" t="str">
        <f>IF(C4029&gt;0,IF(VLOOKUP(A4029,'ИПУ и ОКПУ'!$A$1:$O$3258,14,0)="Нет показаний","Нет показаний",""),"")</f>
        <v/>
      </c>
      <c r="F4029" t="str">
        <f>IF(AND(C4029&gt;0),SUMIF('ИПУ и ОКПУ'!$A$2:$A$3258,A4029,'ИПУ и ОКПУ'!$O$2:$O$3258),"")</f>
        <v/>
      </c>
      <c r="G4029">
        <f>VLOOKUP(A4029,'Лицевые счета'!$A$2:$K$4570,9,0)</f>
        <v>1</v>
      </c>
      <c r="H4029">
        <f>VLOOKUP(A4029,'Лицевые счета'!$A$2:$K$4570,10,0)</f>
        <v>92</v>
      </c>
      <c r="I4029" t="str">
        <f>VLOOKUP(A4029,'Лицевые счета'!$A$2:$K$4570,6,0)</f>
        <v>ФЛ</v>
      </c>
      <c r="J4029">
        <f>IF(AND(C4029=0,I4029="ФЛ"),G4029*H4029,"")</f>
        <v>92</v>
      </c>
      <c r="K4029" t="str">
        <f>IF(AND(C4029&gt;0,E4029="Нет показаний",I4029="ФЛ"),G4029*H4029,"")</f>
        <v/>
      </c>
    </row>
    <row r="4030" spans="1:11" x14ac:dyDescent="0.25">
      <c r="A4030" s="7">
        <v>535580</v>
      </c>
      <c r="B4030" s="7">
        <f>VLOOKUP(A4030,'Лицевые счета'!$A$1:$K$4570,2,0)</f>
        <v>533799</v>
      </c>
      <c r="C4030">
        <f>COUNTIF('ИПУ и ОКПУ'!$A$2:$A$3258,A4030)</f>
        <v>1</v>
      </c>
      <c r="D4030" t="str">
        <f>IF(C4030&gt;0,VLOOKUP(A4030,'ИПУ и ОКПУ'!$A$1:$O$3258,9,0),"")</f>
        <v>Одноставочный</v>
      </c>
      <c r="E4030" t="str">
        <f>IF(C4030&gt;0,IF(VLOOKUP(A4030,'ИПУ и ОКПУ'!$A$1:$O$3258,14,0)="Нет показаний","Нет показаний",""),"")</f>
        <v>Нет показаний</v>
      </c>
      <c r="F4030">
        <f>IF(AND(C4030&gt;0),SUMIF('ИПУ и ОКПУ'!$A$2:$A$3258,A4030,'ИПУ и ОКПУ'!$O$2:$O$3258),"")</f>
        <v>0</v>
      </c>
      <c r="G4030">
        <f>VLOOKUP(A4030,'Лицевые счета'!$A$2:$K$4570,9,0)</f>
        <v>1</v>
      </c>
      <c r="H4030">
        <f>VLOOKUP(A4030,'Лицевые счета'!$A$2:$K$4570,10,0)</f>
        <v>92</v>
      </c>
      <c r="I4030" t="str">
        <f>VLOOKUP(A4030,'Лицевые счета'!$A$2:$K$4570,6,0)</f>
        <v>ФЛ</v>
      </c>
      <c r="J4030" t="str">
        <f>IF(AND(C4030=0,I4030="ФЛ"),G4030*H4030,"")</f>
        <v/>
      </c>
      <c r="K4030">
        <f>IF(AND(C4030&gt;0,E4030="Нет показаний",I4030="ФЛ"),G4030*H4030,"")</f>
        <v>92</v>
      </c>
    </row>
    <row r="4031" spans="1:11" x14ac:dyDescent="0.25">
      <c r="A4031" s="7">
        <v>535581</v>
      </c>
      <c r="B4031" s="7">
        <f>VLOOKUP(A4031,'Лицевые счета'!$A$1:$K$4570,2,0)</f>
        <v>533799</v>
      </c>
      <c r="C4031">
        <f>COUNTIF('ИПУ и ОКПУ'!$A$2:$A$3258,A4031)</f>
        <v>1</v>
      </c>
      <c r="D4031" t="str">
        <f>IF(C4031&gt;0,VLOOKUP(A4031,'ИПУ и ОКПУ'!$A$1:$O$3258,9,0),"")</f>
        <v>Одноставочный</v>
      </c>
      <c r="E4031" t="str">
        <f>IF(C4031&gt;0,IF(VLOOKUP(A4031,'ИПУ и ОКПУ'!$A$1:$O$3258,14,0)="Нет показаний","Нет показаний",""),"")</f>
        <v>Нет показаний</v>
      </c>
      <c r="F4031">
        <f>IF(AND(C4031&gt;0),SUMIF('ИПУ и ОКПУ'!$A$2:$A$3258,A4031,'ИПУ и ОКПУ'!$O$2:$O$3258),"")</f>
        <v>0</v>
      </c>
      <c r="G4031">
        <f>VLOOKUP(A4031,'Лицевые счета'!$A$2:$K$4570,9,0)</f>
        <v>1</v>
      </c>
      <c r="H4031">
        <f>VLOOKUP(A4031,'Лицевые счета'!$A$2:$K$4570,10,0)</f>
        <v>92</v>
      </c>
      <c r="I4031" t="str">
        <f>VLOOKUP(A4031,'Лицевые счета'!$A$2:$K$4570,6,0)</f>
        <v>ФЛ</v>
      </c>
      <c r="J4031" t="str">
        <f>IF(AND(C4031=0,I4031="ФЛ"),G4031*H4031,"")</f>
        <v/>
      </c>
      <c r="K4031">
        <f>IF(AND(C4031&gt;0,E4031="Нет показаний",I4031="ФЛ"),G4031*H4031,"")</f>
        <v>92</v>
      </c>
    </row>
    <row r="4032" spans="1:11" x14ac:dyDescent="0.25">
      <c r="A4032" s="7">
        <v>535582</v>
      </c>
      <c r="B4032" s="7">
        <f>VLOOKUP(A4032,'Лицевые счета'!$A$1:$K$4570,2,0)</f>
        <v>533799</v>
      </c>
      <c r="C4032">
        <f>COUNTIF('ИПУ и ОКПУ'!$A$2:$A$3258,A4032)</f>
        <v>1</v>
      </c>
      <c r="D4032" t="str">
        <f>IF(C4032&gt;0,VLOOKUP(A4032,'ИПУ и ОКПУ'!$A$1:$O$3258,9,0),"")</f>
        <v>Одноставочный</v>
      </c>
      <c r="E4032" t="str">
        <f>IF(C4032&gt;0,IF(VLOOKUP(A4032,'ИПУ и ОКПУ'!$A$1:$O$3258,14,0)="Нет показаний","Нет показаний",""),"")</f>
        <v>Нет показаний</v>
      </c>
      <c r="F4032">
        <f>IF(AND(C4032&gt;0),SUMIF('ИПУ и ОКПУ'!$A$2:$A$3258,A4032,'ИПУ и ОКПУ'!$O$2:$O$3258),"")</f>
        <v>0</v>
      </c>
      <c r="G4032">
        <f>VLOOKUP(A4032,'Лицевые счета'!$A$2:$K$4570,9,0)</f>
        <v>1</v>
      </c>
      <c r="H4032">
        <f>VLOOKUP(A4032,'Лицевые счета'!$A$2:$K$4570,10,0)</f>
        <v>92</v>
      </c>
      <c r="I4032" t="str">
        <f>VLOOKUP(A4032,'Лицевые счета'!$A$2:$K$4570,6,0)</f>
        <v>ФЛ</v>
      </c>
      <c r="J4032" t="str">
        <f>IF(AND(C4032=0,I4032="ФЛ"),G4032*H4032,"")</f>
        <v/>
      </c>
      <c r="K4032">
        <f>IF(AND(C4032&gt;0,E4032="Нет показаний",I4032="ФЛ"),G4032*H4032,"")</f>
        <v>92</v>
      </c>
    </row>
    <row r="4033" spans="1:11" x14ac:dyDescent="0.25">
      <c r="A4033" s="7">
        <v>535583</v>
      </c>
      <c r="B4033" s="7">
        <f>VLOOKUP(A4033,'Лицевые счета'!$A$1:$K$4570,2,0)</f>
        <v>533799</v>
      </c>
      <c r="C4033">
        <f>COUNTIF('ИПУ и ОКПУ'!$A$2:$A$3258,A4033)</f>
        <v>1</v>
      </c>
      <c r="D4033" t="str">
        <f>IF(C4033&gt;0,VLOOKUP(A4033,'ИПУ и ОКПУ'!$A$1:$O$3258,9,0),"")</f>
        <v>Одноставочный</v>
      </c>
      <c r="E4033" t="str">
        <f>IF(C4033&gt;0,IF(VLOOKUP(A4033,'ИПУ и ОКПУ'!$A$1:$O$3258,14,0)="Нет показаний","Нет показаний",""),"")</f>
        <v>Нет показаний</v>
      </c>
      <c r="F4033">
        <f>IF(AND(C4033&gt;0),SUMIF('ИПУ и ОКПУ'!$A$2:$A$3258,A4033,'ИПУ и ОКПУ'!$O$2:$O$3258),"")</f>
        <v>0</v>
      </c>
      <c r="G4033">
        <f>VLOOKUP(A4033,'Лицевые счета'!$A$2:$K$4570,9,0)</f>
        <v>1</v>
      </c>
      <c r="H4033">
        <f>VLOOKUP(A4033,'Лицевые счета'!$A$2:$K$4570,10,0)</f>
        <v>92</v>
      </c>
      <c r="I4033" t="str">
        <f>VLOOKUP(A4033,'Лицевые счета'!$A$2:$K$4570,6,0)</f>
        <v>ФЛ</v>
      </c>
      <c r="J4033" t="str">
        <f>IF(AND(C4033=0,I4033="ФЛ"),G4033*H4033,"")</f>
        <v/>
      </c>
      <c r="K4033">
        <f>IF(AND(C4033&gt;0,E4033="Нет показаний",I4033="ФЛ"),G4033*H4033,"")</f>
        <v>92</v>
      </c>
    </row>
    <row r="4034" spans="1:11" x14ac:dyDescent="0.25">
      <c r="A4034" s="7">
        <v>535584</v>
      </c>
      <c r="B4034" s="7">
        <f>VLOOKUP(A4034,'Лицевые счета'!$A$1:$K$4570,2,0)</f>
        <v>533799</v>
      </c>
      <c r="C4034">
        <f>COUNTIF('ИПУ и ОКПУ'!$A$2:$A$3258,A4034)</f>
        <v>1</v>
      </c>
      <c r="D4034" t="str">
        <f>IF(C4034&gt;0,VLOOKUP(A4034,'ИПУ и ОКПУ'!$A$1:$O$3258,9,0),"")</f>
        <v>Одноставочный</v>
      </c>
      <c r="E4034" t="str">
        <f>IF(C4034&gt;0,IF(VLOOKUP(A4034,'ИПУ и ОКПУ'!$A$1:$O$3258,14,0)="Нет показаний","Нет показаний",""),"")</f>
        <v>Нет показаний</v>
      </c>
      <c r="F4034">
        <f>IF(AND(C4034&gt;0),SUMIF('ИПУ и ОКПУ'!$A$2:$A$3258,A4034,'ИПУ и ОКПУ'!$O$2:$O$3258),"")</f>
        <v>0</v>
      </c>
      <c r="G4034">
        <f>VLOOKUP(A4034,'Лицевые счета'!$A$2:$K$4570,9,0)</f>
        <v>1</v>
      </c>
      <c r="H4034">
        <f>VLOOKUP(A4034,'Лицевые счета'!$A$2:$K$4570,10,0)</f>
        <v>92</v>
      </c>
      <c r="I4034" t="str">
        <f>VLOOKUP(A4034,'Лицевые счета'!$A$2:$K$4570,6,0)</f>
        <v>ФЛ</v>
      </c>
      <c r="J4034" t="str">
        <f>IF(AND(C4034=0,I4034="ФЛ"),G4034*H4034,"")</f>
        <v/>
      </c>
      <c r="K4034">
        <f>IF(AND(C4034&gt;0,E4034="Нет показаний",I4034="ФЛ"),G4034*H4034,"")</f>
        <v>92</v>
      </c>
    </row>
    <row r="4035" spans="1:11" x14ac:dyDescent="0.25">
      <c r="A4035" s="7">
        <v>535587</v>
      </c>
      <c r="B4035" s="7">
        <f>VLOOKUP(A4035,'Лицевые счета'!$A$1:$K$4570,2,0)</f>
        <v>533799</v>
      </c>
      <c r="C4035">
        <f>COUNTIF('ИПУ и ОКПУ'!$A$2:$A$3258,A4035)</f>
        <v>0</v>
      </c>
      <c r="D4035" t="str">
        <f>IF(C4035&gt;0,VLOOKUP(A4035,'ИПУ и ОКПУ'!$A$1:$O$3258,9,0),"")</f>
        <v/>
      </c>
      <c r="E4035" t="str">
        <f>IF(C4035&gt;0,IF(VLOOKUP(A4035,'ИПУ и ОКПУ'!$A$1:$O$3258,14,0)="Нет показаний","Нет показаний",""),"")</f>
        <v/>
      </c>
      <c r="F4035" t="str">
        <f>IF(AND(C4035&gt;0),SUMIF('ИПУ и ОКПУ'!$A$2:$A$3258,A4035,'ИПУ и ОКПУ'!$O$2:$O$3258),"")</f>
        <v/>
      </c>
      <c r="G4035">
        <f>VLOOKUP(A4035,'Лицевые счета'!$A$2:$K$4570,9,0)</f>
        <v>1</v>
      </c>
      <c r="H4035">
        <f>VLOOKUP(A4035,'Лицевые счета'!$A$2:$K$4570,10,0)</f>
        <v>92</v>
      </c>
      <c r="I4035" t="str">
        <f>VLOOKUP(A4035,'Лицевые счета'!$A$2:$K$4570,6,0)</f>
        <v>ФЛ</v>
      </c>
      <c r="J4035">
        <f>IF(AND(C4035=0,I4035="ФЛ"),G4035*H4035,"")</f>
        <v>92</v>
      </c>
      <c r="K4035" t="str">
        <f>IF(AND(C4035&gt;0,E4035="Нет показаний",I4035="ФЛ"),G4035*H4035,"")</f>
        <v/>
      </c>
    </row>
    <row r="4036" spans="1:11" x14ac:dyDescent="0.25">
      <c r="A4036" s="7">
        <v>535588</v>
      </c>
      <c r="B4036" s="7">
        <f>VLOOKUP(A4036,'Лицевые счета'!$A$1:$K$4570,2,0)</f>
        <v>533799</v>
      </c>
      <c r="C4036">
        <f>COUNTIF('ИПУ и ОКПУ'!$A$2:$A$3258,A4036)</f>
        <v>0</v>
      </c>
      <c r="D4036" t="str">
        <f>IF(C4036&gt;0,VLOOKUP(A4036,'ИПУ и ОКПУ'!$A$1:$O$3258,9,0),"")</f>
        <v/>
      </c>
      <c r="E4036" t="str">
        <f>IF(C4036&gt;0,IF(VLOOKUP(A4036,'ИПУ и ОКПУ'!$A$1:$O$3258,14,0)="Нет показаний","Нет показаний",""),"")</f>
        <v/>
      </c>
      <c r="F4036" t="str">
        <f>IF(AND(C4036&gt;0),SUMIF('ИПУ и ОКПУ'!$A$2:$A$3258,A4036,'ИПУ и ОКПУ'!$O$2:$O$3258),"")</f>
        <v/>
      </c>
      <c r="G4036">
        <f>VLOOKUP(A4036,'Лицевые счета'!$A$2:$K$4570,9,0)</f>
        <v>1</v>
      </c>
      <c r="H4036">
        <f>VLOOKUP(A4036,'Лицевые счета'!$A$2:$K$4570,10,0)</f>
        <v>92</v>
      </c>
      <c r="I4036" t="str">
        <f>VLOOKUP(A4036,'Лицевые счета'!$A$2:$K$4570,6,0)</f>
        <v>ФЛ</v>
      </c>
      <c r="J4036">
        <f>IF(AND(C4036=0,I4036="ФЛ"),G4036*H4036,"")</f>
        <v>92</v>
      </c>
      <c r="K4036" t="str">
        <f>IF(AND(C4036&gt;0,E4036="Нет показаний",I4036="ФЛ"),G4036*H4036,"")</f>
        <v/>
      </c>
    </row>
    <row r="4037" spans="1:11" x14ac:dyDescent="0.25">
      <c r="A4037" s="7">
        <v>535589</v>
      </c>
      <c r="B4037" s="7">
        <f>VLOOKUP(A4037,'Лицевые счета'!$A$1:$K$4570,2,0)</f>
        <v>533799</v>
      </c>
      <c r="C4037">
        <f>COUNTIF('ИПУ и ОКПУ'!$A$2:$A$3258,A4037)</f>
        <v>0</v>
      </c>
      <c r="D4037" t="str">
        <f>IF(C4037&gt;0,VLOOKUP(A4037,'ИПУ и ОКПУ'!$A$1:$O$3258,9,0),"")</f>
        <v/>
      </c>
      <c r="E4037" t="str">
        <f>IF(C4037&gt;0,IF(VLOOKUP(A4037,'ИПУ и ОКПУ'!$A$1:$O$3258,14,0)="Нет показаний","Нет показаний",""),"")</f>
        <v/>
      </c>
      <c r="F4037" t="str">
        <f>IF(AND(C4037&gt;0),SUMIF('ИПУ и ОКПУ'!$A$2:$A$3258,A4037,'ИПУ и ОКПУ'!$O$2:$O$3258),"")</f>
        <v/>
      </c>
      <c r="G4037">
        <f>VLOOKUP(A4037,'Лицевые счета'!$A$2:$K$4570,9,0)</f>
        <v>1</v>
      </c>
      <c r="H4037">
        <f>VLOOKUP(A4037,'Лицевые счета'!$A$2:$K$4570,10,0)</f>
        <v>92</v>
      </c>
      <c r="I4037" t="str">
        <f>VLOOKUP(A4037,'Лицевые счета'!$A$2:$K$4570,6,0)</f>
        <v>ФЛ</v>
      </c>
      <c r="J4037">
        <f>IF(AND(C4037=0,I4037="ФЛ"),G4037*H4037,"")</f>
        <v>92</v>
      </c>
      <c r="K4037" t="str">
        <f>IF(AND(C4037&gt;0,E4037="Нет показаний",I4037="ФЛ"),G4037*H4037,"")</f>
        <v/>
      </c>
    </row>
    <row r="4038" spans="1:11" x14ac:dyDescent="0.25">
      <c r="A4038" s="7">
        <v>535590</v>
      </c>
      <c r="B4038" s="7">
        <f>VLOOKUP(A4038,'Лицевые счета'!$A$1:$K$4570,2,0)</f>
        <v>533799</v>
      </c>
      <c r="C4038">
        <f>COUNTIF('ИПУ и ОКПУ'!$A$2:$A$3258,A4038)</f>
        <v>0</v>
      </c>
      <c r="D4038" t="str">
        <f>IF(C4038&gt;0,VLOOKUP(A4038,'ИПУ и ОКПУ'!$A$1:$O$3258,9,0),"")</f>
        <v/>
      </c>
      <c r="E4038" t="str">
        <f>IF(C4038&gt;0,IF(VLOOKUP(A4038,'ИПУ и ОКПУ'!$A$1:$O$3258,14,0)="Нет показаний","Нет показаний",""),"")</f>
        <v/>
      </c>
      <c r="F4038" t="str">
        <f>IF(AND(C4038&gt;0),SUMIF('ИПУ и ОКПУ'!$A$2:$A$3258,A4038,'ИПУ и ОКПУ'!$O$2:$O$3258),"")</f>
        <v/>
      </c>
      <c r="G4038">
        <f>VLOOKUP(A4038,'Лицевые счета'!$A$2:$K$4570,9,0)</f>
        <v>1</v>
      </c>
      <c r="H4038">
        <f>VLOOKUP(A4038,'Лицевые счета'!$A$2:$K$4570,10,0)</f>
        <v>118.7</v>
      </c>
      <c r="I4038" t="str">
        <f>VLOOKUP(A4038,'Лицевые счета'!$A$2:$K$4570,6,0)</f>
        <v>ФЛ</v>
      </c>
      <c r="J4038">
        <f>IF(AND(C4038=0,I4038="ФЛ"),G4038*H4038,"")</f>
        <v>118.7</v>
      </c>
      <c r="K4038" t="str">
        <f>IF(AND(C4038&gt;0,E4038="Нет показаний",I4038="ФЛ"),G4038*H4038,"")</f>
        <v/>
      </c>
    </row>
    <row r="4039" spans="1:11" x14ac:dyDescent="0.25">
      <c r="A4039" s="7">
        <v>535591</v>
      </c>
      <c r="B4039" s="7">
        <f>VLOOKUP(A4039,'Лицевые счета'!$A$1:$K$4570,2,0)</f>
        <v>533799</v>
      </c>
      <c r="C4039">
        <f>COUNTIF('ИПУ и ОКПУ'!$A$2:$A$3258,A4039)</f>
        <v>0</v>
      </c>
      <c r="D4039" t="str">
        <f>IF(C4039&gt;0,VLOOKUP(A4039,'ИПУ и ОКПУ'!$A$1:$O$3258,9,0),"")</f>
        <v/>
      </c>
      <c r="E4039" t="str">
        <f>IF(C4039&gt;0,IF(VLOOKUP(A4039,'ИПУ и ОКПУ'!$A$1:$O$3258,14,0)="Нет показаний","Нет показаний",""),"")</f>
        <v/>
      </c>
      <c r="F4039" t="str">
        <f>IF(AND(C4039&gt;0),SUMIF('ИПУ и ОКПУ'!$A$2:$A$3258,A4039,'ИПУ и ОКПУ'!$O$2:$O$3258),"")</f>
        <v/>
      </c>
      <c r="G4039">
        <f>VLOOKUP(A4039,'Лицевые счета'!$A$2:$K$4570,9,0)</f>
        <v>1</v>
      </c>
      <c r="H4039">
        <f>VLOOKUP(A4039,'Лицевые счета'!$A$2:$K$4570,10,0)</f>
        <v>92</v>
      </c>
      <c r="I4039" t="str">
        <f>VLOOKUP(A4039,'Лицевые счета'!$A$2:$K$4570,6,0)</f>
        <v>ФЛ</v>
      </c>
      <c r="J4039">
        <f>IF(AND(C4039=0,I4039="ФЛ"),G4039*H4039,"")</f>
        <v>92</v>
      </c>
      <c r="K4039" t="str">
        <f>IF(AND(C4039&gt;0,E4039="Нет показаний",I4039="ФЛ"),G4039*H4039,"")</f>
        <v/>
      </c>
    </row>
    <row r="4040" spans="1:11" x14ac:dyDescent="0.25">
      <c r="A4040" s="7">
        <v>535593</v>
      </c>
      <c r="B4040" s="7">
        <f>VLOOKUP(A4040,'Лицевые счета'!$A$1:$K$4570,2,0)</f>
        <v>533799</v>
      </c>
      <c r="C4040">
        <f>COUNTIF('ИПУ и ОКПУ'!$A$2:$A$3258,A4040)</f>
        <v>0</v>
      </c>
      <c r="D4040" t="str">
        <f>IF(C4040&gt;0,VLOOKUP(A4040,'ИПУ и ОКПУ'!$A$1:$O$3258,9,0),"")</f>
        <v/>
      </c>
      <c r="E4040" t="str">
        <f>IF(C4040&gt;0,IF(VLOOKUP(A4040,'ИПУ и ОКПУ'!$A$1:$O$3258,14,0)="Нет показаний","Нет показаний",""),"")</f>
        <v/>
      </c>
      <c r="F4040" t="str">
        <f>IF(AND(C4040&gt;0),SUMIF('ИПУ и ОКПУ'!$A$2:$A$3258,A4040,'ИПУ и ОКПУ'!$O$2:$O$3258),"")</f>
        <v/>
      </c>
      <c r="G4040">
        <f>VLOOKUP(A4040,'Лицевые счета'!$A$2:$K$4570,9,0)</f>
        <v>1</v>
      </c>
      <c r="H4040">
        <f>VLOOKUP(A4040,'Лицевые счета'!$A$2:$K$4570,10,0)</f>
        <v>92</v>
      </c>
      <c r="I4040" t="str">
        <f>VLOOKUP(A4040,'Лицевые счета'!$A$2:$K$4570,6,0)</f>
        <v>ФЛ</v>
      </c>
      <c r="J4040">
        <f>IF(AND(C4040=0,I4040="ФЛ"),G4040*H4040,"")</f>
        <v>92</v>
      </c>
      <c r="K4040" t="str">
        <f>IF(AND(C4040&gt;0,E4040="Нет показаний",I4040="ФЛ"),G4040*H4040,"")</f>
        <v/>
      </c>
    </row>
    <row r="4041" spans="1:11" x14ac:dyDescent="0.25">
      <c r="A4041" s="7">
        <v>535595</v>
      </c>
      <c r="B4041" s="7">
        <f>VLOOKUP(A4041,'Лицевые счета'!$A$1:$K$4570,2,0)</f>
        <v>533799</v>
      </c>
      <c r="C4041">
        <f>COUNTIF('ИПУ и ОКПУ'!$A$2:$A$3258,A4041)</f>
        <v>0</v>
      </c>
      <c r="D4041" t="str">
        <f>IF(C4041&gt;0,VLOOKUP(A4041,'ИПУ и ОКПУ'!$A$1:$O$3258,9,0),"")</f>
        <v/>
      </c>
      <c r="E4041" t="str">
        <f>IF(C4041&gt;0,IF(VLOOKUP(A4041,'ИПУ и ОКПУ'!$A$1:$O$3258,14,0)="Нет показаний","Нет показаний",""),"")</f>
        <v/>
      </c>
      <c r="F4041" t="str">
        <f>IF(AND(C4041&gt;0),SUMIF('ИПУ и ОКПУ'!$A$2:$A$3258,A4041,'ИПУ и ОКПУ'!$O$2:$O$3258),"")</f>
        <v/>
      </c>
      <c r="G4041">
        <f>VLOOKUP(A4041,'Лицевые счета'!$A$2:$K$4570,9,0)</f>
        <v>1</v>
      </c>
      <c r="H4041">
        <f>VLOOKUP(A4041,'Лицевые счета'!$A$2:$K$4570,10,0)</f>
        <v>92</v>
      </c>
      <c r="I4041" t="str">
        <f>VLOOKUP(A4041,'Лицевые счета'!$A$2:$K$4570,6,0)</f>
        <v>ФЛ</v>
      </c>
      <c r="J4041">
        <f>IF(AND(C4041=0,I4041="ФЛ"),G4041*H4041,"")</f>
        <v>92</v>
      </c>
      <c r="K4041" t="str">
        <f>IF(AND(C4041&gt;0,E4041="Нет показаний",I4041="ФЛ"),G4041*H4041,"")</f>
        <v/>
      </c>
    </row>
    <row r="4042" spans="1:11" x14ac:dyDescent="0.25">
      <c r="A4042" s="7">
        <v>535596</v>
      </c>
      <c r="B4042" s="7">
        <f>VLOOKUP(A4042,'Лицевые счета'!$A$1:$K$4570,2,0)</f>
        <v>533799</v>
      </c>
      <c r="C4042">
        <f>COUNTIF('ИПУ и ОКПУ'!$A$2:$A$3258,A4042)</f>
        <v>0</v>
      </c>
      <c r="D4042" t="str">
        <f>IF(C4042&gt;0,VLOOKUP(A4042,'ИПУ и ОКПУ'!$A$1:$O$3258,9,0),"")</f>
        <v/>
      </c>
      <c r="E4042" t="str">
        <f>IF(C4042&gt;0,IF(VLOOKUP(A4042,'ИПУ и ОКПУ'!$A$1:$O$3258,14,0)="Нет показаний","Нет показаний",""),"")</f>
        <v/>
      </c>
      <c r="F4042" t="str">
        <f>IF(AND(C4042&gt;0),SUMIF('ИПУ и ОКПУ'!$A$2:$A$3258,A4042,'ИПУ и ОКПУ'!$O$2:$O$3258),"")</f>
        <v/>
      </c>
      <c r="G4042">
        <f>VLOOKUP(A4042,'Лицевые счета'!$A$2:$K$4570,9,0)</f>
        <v>1</v>
      </c>
      <c r="H4042">
        <f>VLOOKUP(A4042,'Лицевые счета'!$A$2:$K$4570,10,0)</f>
        <v>92</v>
      </c>
      <c r="I4042" t="str">
        <f>VLOOKUP(A4042,'Лицевые счета'!$A$2:$K$4570,6,0)</f>
        <v>ФЛ</v>
      </c>
      <c r="J4042">
        <f>IF(AND(C4042=0,I4042="ФЛ"),G4042*H4042,"")</f>
        <v>92</v>
      </c>
      <c r="K4042" t="str">
        <f>IF(AND(C4042&gt;0,E4042="Нет показаний",I4042="ФЛ"),G4042*H4042,"")</f>
        <v/>
      </c>
    </row>
    <row r="4043" spans="1:11" x14ac:dyDescent="0.25">
      <c r="A4043" s="7">
        <v>535597</v>
      </c>
      <c r="B4043" s="7">
        <f>VLOOKUP(A4043,'Лицевые счета'!$A$1:$K$4570,2,0)</f>
        <v>533799</v>
      </c>
      <c r="C4043">
        <f>COUNTIF('ИПУ и ОКПУ'!$A$2:$A$3258,A4043)</f>
        <v>0</v>
      </c>
      <c r="D4043" t="str">
        <f>IF(C4043&gt;0,VLOOKUP(A4043,'ИПУ и ОКПУ'!$A$1:$O$3258,9,0),"")</f>
        <v/>
      </c>
      <c r="E4043" t="str">
        <f>IF(C4043&gt;0,IF(VLOOKUP(A4043,'ИПУ и ОКПУ'!$A$1:$O$3258,14,0)="Нет показаний","Нет показаний",""),"")</f>
        <v/>
      </c>
      <c r="F4043" t="str">
        <f>IF(AND(C4043&gt;0),SUMIF('ИПУ и ОКПУ'!$A$2:$A$3258,A4043,'ИПУ и ОКПУ'!$O$2:$O$3258),"")</f>
        <v/>
      </c>
      <c r="G4043">
        <f>VLOOKUP(A4043,'Лицевые счета'!$A$2:$K$4570,9,0)</f>
        <v>1</v>
      </c>
      <c r="H4043">
        <f>VLOOKUP(A4043,'Лицевые счета'!$A$2:$K$4570,10,0)</f>
        <v>92</v>
      </c>
      <c r="I4043" t="str">
        <f>VLOOKUP(A4043,'Лицевые счета'!$A$2:$K$4570,6,0)</f>
        <v>ФЛ</v>
      </c>
      <c r="J4043">
        <f>IF(AND(C4043=0,I4043="ФЛ"),G4043*H4043,"")</f>
        <v>92</v>
      </c>
      <c r="K4043" t="str">
        <f>IF(AND(C4043&gt;0,E4043="Нет показаний",I4043="ФЛ"),G4043*H4043,"")</f>
        <v/>
      </c>
    </row>
    <row r="4044" spans="1:11" x14ac:dyDescent="0.25">
      <c r="A4044" s="7">
        <v>535598</v>
      </c>
      <c r="B4044" s="7">
        <f>VLOOKUP(A4044,'Лицевые счета'!$A$1:$K$4570,2,0)</f>
        <v>533799</v>
      </c>
      <c r="C4044">
        <f>COUNTIF('ИПУ и ОКПУ'!$A$2:$A$3258,A4044)</f>
        <v>0</v>
      </c>
      <c r="D4044" t="str">
        <f>IF(C4044&gt;0,VLOOKUP(A4044,'ИПУ и ОКПУ'!$A$1:$O$3258,9,0),"")</f>
        <v/>
      </c>
      <c r="E4044" t="str">
        <f>IF(C4044&gt;0,IF(VLOOKUP(A4044,'ИПУ и ОКПУ'!$A$1:$O$3258,14,0)="Нет показаний","Нет показаний",""),"")</f>
        <v/>
      </c>
      <c r="F4044" t="str">
        <f>IF(AND(C4044&gt;0),SUMIF('ИПУ и ОКПУ'!$A$2:$A$3258,A4044,'ИПУ и ОКПУ'!$O$2:$O$3258),"")</f>
        <v/>
      </c>
      <c r="G4044">
        <f>VLOOKUP(A4044,'Лицевые счета'!$A$2:$K$4570,9,0)</f>
        <v>1</v>
      </c>
      <c r="H4044">
        <f>VLOOKUP(A4044,'Лицевые счета'!$A$2:$K$4570,10,0)</f>
        <v>92</v>
      </c>
      <c r="I4044" t="str">
        <f>VLOOKUP(A4044,'Лицевые счета'!$A$2:$K$4570,6,0)</f>
        <v>ФЛ</v>
      </c>
      <c r="J4044">
        <f>IF(AND(C4044=0,I4044="ФЛ"),G4044*H4044,"")</f>
        <v>92</v>
      </c>
      <c r="K4044" t="str">
        <f>IF(AND(C4044&gt;0,E4044="Нет показаний",I4044="ФЛ"),G4044*H4044,"")</f>
        <v/>
      </c>
    </row>
    <row r="4045" spans="1:11" x14ac:dyDescent="0.25">
      <c r="A4045" s="7">
        <v>535600</v>
      </c>
      <c r="B4045" s="7">
        <f>VLOOKUP(A4045,'Лицевые счета'!$A$1:$K$4570,2,0)</f>
        <v>533799</v>
      </c>
      <c r="C4045">
        <f>COUNTIF('ИПУ и ОКПУ'!$A$2:$A$3258,A4045)</f>
        <v>1</v>
      </c>
      <c r="D4045" t="str">
        <f>IF(C4045&gt;0,VLOOKUP(A4045,'ИПУ и ОКПУ'!$A$1:$O$3258,9,0),"")</f>
        <v>Одноставочный</v>
      </c>
      <c r="E4045" t="str">
        <f>IF(C4045&gt;0,IF(VLOOKUP(A4045,'ИПУ и ОКПУ'!$A$1:$O$3258,14,0)="Нет показаний","Нет показаний",""),"")</f>
        <v/>
      </c>
      <c r="F4045">
        <f>IF(AND(C4045&gt;0),SUMIF('ИПУ и ОКПУ'!$A$2:$A$3258,A4045,'ИПУ и ОКПУ'!$O$2:$O$3258),"")</f>
        <v>140</v>
      </c>
      <c r="G4045">
        <f>VLOOKUP(A4045,'Лицевые счета'!$A$2:$K$4570,9,0)</f>
        <v>1</v>
      </c>
      <c r="H4045">
        <f>VLOOKUP(A4045,'Лицевые счета'!$A$2:$K$4570,10,0)</f>
        <v>92</v>
      </c>
      <c r="I4045" t="str">
        <f>VLOOKUP(A4045,'Лицевые счета'!$A$2:$K$4570,6,0)</f>
        <v>ФЛ</v>
      </c>
      <c r="J4045" t="str">
        <f>IF(AND(C4045=0,I4045="ФЛ"),G4045*H4045,"")</f>
        <v/>
      </c>
      <c r="K4045" t="str">
        <f>IF(AND(C4045&gt;0,E4045="Нет показаний",I4045="ФЛ"),G4045*H4045,"")</f>
        <v/>
      </c>
    </row>
    <row r="4046" spans="1:11" x14ac:dyDescent="0.25">
      <c r="A4046" s="7">
        <v>535602</v>
      </c>
      <c r="B4046" s="7">
        <f>VLOOKUP(A4046,'Лицевые счета'!$A$1:$K$4570,2,0)</f>
        <v>533799</v>
      </c>
      <c r="C4046">
        <f>COUNTIF('ИПУ и ОКПУ'!$A$2:$A$3258,A4046)</f>
        <v>0</v>
      </c>
      <c r="D4046" t="str">
        <f>IF(C4046&gt;0,VLOOKUP(A4046,'ИПУ и ОКПУ'!$A$1:$O$3258,9,0),"")</f>
        <v/>
      </c>
      <c r="E4046" t="str">
        <f>IF(C4046&gt;0,IF(VLOOKUP(A4046,'ИПУ и ОКПУ'!$A$1:$O$3258,14,0)="Нет показаний","Нет показаний",""),"")</f>
        <v/>
      </c>
      <c r="F4046" t="str">
        <f>IF(AND(C4046&gt;0),SUMIF('ИПУ и ОКПУ'!$A$2:$A$3258,A4046,'ИПУ и ОКПУ'!$O$2:$O$3258),"")</f>
        <v/>
      </c>
      <c r="G4046">
        <f>VLOOKUP(A4046,'Лицевые счета'!$A$2:$K$4570,9,0)</f>
        <v>1</v>
      </c>
      <c r="H4046">
        <f>VLOOKUP(A4046,'Лицевые счета'!$A$2:$K$4570,10,0)</f>
        <v>92</v>
      </c>
      <c r="I4046" t="str">
        <f>VLOOKUP(A4046,'Лицевые счета'!$A$2:$K$4570,6,0)</f>
        <v>ФЛ</v>
      </c>
      <c r="J4046">
        <f>IF(AND(C4046=0,I4046="ФЛ"),G4046*H4046,"")</f>
        <v>92</v>
      </c>
      <c r="K4046" t="str">
        <f>IF(AND(C4046&gt;0,E4046="Нет показаний",I4046="ФЛ"),G4046*H4046,"")</f>
        <v/>
      </c>
    </row>
    <row r="4047" spans="1:11" x14ac:dyDescent="0.25">
      <c r="A4047" s="7">
        <v>535603</v>
      </c>
      <c r="B4047" s="7">
        <f>VLOOKUP(A4047,'Лицевые счета'!$A$1:$K$4570,2,0)</f>
        <v>533799</v>
      </c>
      <c r="C4047">
        <f>COUNTIF('ИПУ и ОКПУ'!$A$2:$A$3258,A4047)</f>
        <v>0</v>
      </c>
      <c r="D4047" t="str">
        <f>IF(C4047&gt;0,VLOOKUP(A4047,'ИПУ и ОКПУ'!$A$1:$O$3258,9,0),"")</f>
        <v/>
      </c>
      <c r="E4047" t="str">
        <f>IF(C4047&gt;0,IF(VLOOKUP(A4047,'ИПУ и ОКПУ'!$A$1:$O$3258,14,0)="Нет показаний","Нет показаний",""),"")</f>
        <v/>
      </c>
      <c r="F4047" t="str">
        <f>IF(AND(C4047&gt;0),SUMIF('ИПУ и ОКПУ'!$A$2:$A$3258,A4047,'ИПУ и ОКПУ'!$O$2:$O$3258),"")</f>
        <v/>
      </c>
      <c r="G4047">
        <f>VLOOKUP(A4047,'Лицевые счета'!$A$2:$K$4570,9,0)</f>
        <v>1</v>
      </c>
      <c r="H4047">
        <f>VLOOKUP(A4047,'Лицевые счета'!$A$2:$K$4570,10,0)</f>
        <v>92</v>
      </c>
      <c r="I4047" t="str">
        <f>VLOOKUP(A4047,'Лицевые счета'!$A$2:$K$4570,6,0)</f>
        <v>ФЛ</v>
      </c>
      <c r="J4047">
        <f>IF(AND(C4047=0,I4047="ФЛ"),G4047*H4047,"")</f>
        <v>92</v>
      </c>
      <c r="K4047" t="str">
        <f>IF(AND(C4047&gt;0,E4047="Нет показаний",I4047="ФЛ"),G4047*H4047,"")</f>
        <v/>
      </c>
    </row>
    <row r="4048" spans="1:11" x14ac:dyDescent="0.25">
      <c r="A4048" s="7">
        <v>535605</v>
      </c>
      <c r="B4048" s="7">
        <f>VLOOKUP(A4048,'Лицевые счета'!$A$1:$K$4570,2,0)</f>
        <v>533799</v>
      </c>
      <c r="C4048">
        <f>COUNTIF('ИПУ и ОКПУ'!$A$2:$A$3258,A4048)</f>
        <v>0</v>
      </c>
      <c r="D4048" t="str">
        <f>IF(C4048&gt;0,VLOOKUP(A4048,'ИПУ и ОКПУ'!$A$1:$O$3258,9,0),"")</f>
        <v/>
      </c>
      <c r="E4048" t="str">
        <f>IF(C4048&gt;0,IF(VLOOKUP(A4048,'ИПУ и ОКПУ'!$A$1:$O$3258,14,0)="Нет показаний","Нет показаний",""),"")</f>
        <v/>
      </c>
      <c r="F4048" t="str">
        <f>IF(AND(C4048&gt;0),SUMIF('ИПУ и ОКПУ'!$A$2:$A$3258,A4048,'ИПУ и ОКПУ'!$O$2:$O$3258),"")</f>
        <v/>
      </c>
      <c r="G4048">
        <f>VLOOKUP(A4048,'Лицевые счета'!$A$2:$K$4570,9,0)</f>
        <v>1</v>
      </c>
      <c r="H4048">
        <f>VLOOKUP(A4048,'Лицевые счета'!$A$2:$K$4570,10,0)</f>
        <v>92</v>
      </c>
      <c r="I4048" t="str">
        <f>VLOOKUP(A4048,'Лицевые счета'!$A$2:$K$4570,6,0)</f>
        <v>ФЛ</v>
      </c>
      <c r="J4048">
        <f>IF(AND(C4048=0,I4048="ФЛ"),G4048*H4048,"")</f>
        <v>92</v>
      </c>
      <c r="K4048" t="str">
        <f>IF(AND(C4048&gt;0,E4048="Нет показаний",I4048="ФЛ"),G4048*H4048,"")</f>
        <v/>
      </c>
    </row>
    <row r="4049" spans="1:11" x14ac:dyDescent="0.25">
      <c r="A4049" s="7">
        <v>535606</v>
      </c>
      <c r="B4049" s="7">
        <f>VLOOKUP(A4049,'Лицевые счета'!$A$1:$K$4570,2,0)</f>
        <v>533799</v>
      </c>
      <c r="C4049">
        <f>COUNTIF('ИПУ и ОКПУ'!$A$2:$A$3258,A4049)</f>
        <v>0</v>
      </c>
      <c r="D4049" t="str">
        <f>IF(C4049&gt;0,VLOOKUP(A4049,'ИПУ и ОКПУ'!$A$1:$O$3258,9,0),"")</f>
        <v/>
      </c>
      <c r="E4049" t="str">
        <f>IF(C4049&gt;0,IF(VLOOKUP(A4049,'ИПУ и ОКПУ'!$A$1:$O$3258,14,0)="Нет показаний","Нет показаний",""),"")</f>
        <v/>
      </c>
      <c r="F4049" t="str">
        <f>IF(AND(C4049&gt;0),SUMIF('ИПУ и ОКПУ'!$A$2:$A$3258,A4049,'ИПУ и ОКПУ'!$O$2:$O$3258),"")</f>
        <v/>
      </c>
      <c r="G4049">
        <f>VLOOKUP(A4049,'Лицевые счета'!$A$2:$K$4570,9,0)</f>
        <v>1</v>
      </c>
      <c r="H4049">
        <f>VLOOKUP(A4049,'Лицевые счета'!$A$2:$K$4570,10,0)</f>
        <v>92</v>
      </c>
      <c r="I4049" t="str">
        <f>VLOOKUP(A4049,'Лицевые счета'!$A$2:$K$4570,6,0)</f>
        <v>ФЛ</v>
      </c>
      <c r="J4049">
        <f>IF(AND(C4049=0,I4049="ФЛ"),G4049*H4049,"")</f>
        <v>92</v>
      </c>
      <c r="K4049" t="str">
        <f>IF(AND(C4049&gt;0,E4049="Нет показаний",I4049="ФЛ"),G4049*H4049,"")</f>
        <v/>
      </c>
    </row>
    <row r="4050" spans="1:11" x14ac:dyDescent="0.25">
      <c r="A4050" s="7">
        <v>535608</v>
      </c>
      <c r="B4050" s="7">
        <f>VLOOKUP(A4050,'Лицевые счета'!$A$1:$K$4570,2,0)</f>
        <v>533799</v>
      </c>
      <c r="C4050">
        <f>COUNTIF('ИПУ и ОКПУ'!$A$2:$A$3258,A4050)</f>
        <v>0</v>
      </c>
      <c r="D4050" t="str">
        <f>IF(C4050&gt;0,VLOOKUP(A4050,'ИПУ и ОКПУ'!$A$1:$O$3258,9,0),"")</f>
        <v/>
      </c>
      <c r="E4050" t="str">
        <f>IF(C4050&gt;0,IF(VLOOKUP(A4050,'ИПУ и ОКПУ'!$A$1:$O$3258,14,0)="Нет показаний","Нет показаний",""),"")</f>
        <v/>
      </c>
      <c r="F4050" t="str">
        <f>IF(AND(C4050&gt;0),SUMIF('ИПУ и ОКПУ'!$A$2:$A$3258,A4050,'ИПУ и ОКПУ'!$O$2:$O$3258),"")</f>
        <v/>
      </c>
      <c r="G4050">
        <f>VLOOKUP(A4050,'Лицевые счета'!$A$2:$K$4570,9,0)</f>
        <v>1</v>
      </c>
      <c r="H4050">
        <f>VLOOKUP(A4050,'Лицевые счета'!$A$2:$K$4570,10,0)</f>
        <v>92</v>
      </c>
      <c r="I4050" t="str">
        <f>VLOOKUP(A4050,'Лицевые счета'!$A$2:$K$4570,6,0)</f>
        <v>ФЛ</v>
      </c>
      <c r="J4050">
        <f>IF(AND(C4050=0,I4050="ФЛ"),G4050*H4050,"")</f>
        <v>92</v>
      </c>
      <c r="K4050" t="str">
        <f>IF(AND(C4050&gt;0,E4050="Нет показаний",I4050="ФЛ"),G4050*H4050,"")</f>
        <v/>
      </c>
    </row>
    <row r="4051" spans="1:11" x14ac:dyDescent="0.25">
      <c r="A4051" s="7">
        <v>535609</v>
      </c>
      <c r="B4051" s="7">
        <f>VLOOKUP(A4051,'Лицевые счета'!$A$1:$K$4570,2,0)</f>
        <v>533799</v>
      </c>
      <c r="C4051">
        <f>COUNTIF('ИПУ и ОКПУ'!$A$2:$A$3258,A4051)</f>
        <v>0</v>
      </c>
      <c r="D4051" t="str">
        <f>IF(C4051&gt;0,VLOOKUP(A4051,'ИПУ и ОКПУ'!$A$1:$O$3258,9,0),"")</f>
        <v/>
      </c>
      <c r="E4051" t="str">
        <f>IF(C4051&gt;0,IF(VLOOKUP(A4051,'ИПУ и ОКПУ'!$A$1:$O$3258,14,0)="Нет показаний","Нет показаний",""),"")</f>
        <v/>
      </c>
      <c r="F4051" t="str">
        <f>IF(AND(C4051&gt;0),SUMIF('ИПУ и ОКПУ'!$A$2:$A$3258,A4051,'ИПУ и ОКПУ'!$O$2:$O$3258),"")</f>
        <v/>
      </c>
      <c r="G4051">
        <f>VLOOKUP(A4051,'Лицевые счета'!$A$2:$K$4570,9,0)</f>
        <v>1</v>
      </c>
      <c r="H4051">
        <f>VLOOKUP(A4051,'Лицевые счета'!$A$2:$K$4570,10,0)</f>
        <v>92</v>
      </c>
      <c r="I4051" t="str">
        <f>VLOOKUP(A4051,'Лицевые счета'!$A$2:$K$4570,6,0)</f>
        <v>ФЛ</v>
      </c>
      <c r="J4051">
        <f>IF(AND(C4051=0,I4051="ФЛ"),G4051*H4051,"")</f>
        <v>92</v>
      </c>
      <c r="K4051" t="str">
        <f>IF(AND(C4051&gt;0,E4051="Нет показаний",I4051="ФЛ"),G4051*H4051,"")</f>
        <v/>
      </c>
    </row>
    <row r="4052" spans="1:11" x14ac:dyDescent="0.25">
      <c r="A4052" s="7">
        <v>535611</v>
      </c>
      <c r="B4052" s="7">
        <f>VLOOKUP(A4052,'Лицевые счета'!$A$1:$K$4570,2,0)</f>
        <v>533799</v>
      </c>
      <c r="C4052">
        <f>COUNTIF('ИПУ и ОКПУ'!$A$2:$A$3258,A4052)</f>
        <v>1</v>
      </c>
      <c r="D4052" t="str">
        <f>IF(C4052&gt;0,VLOOKUP(A4052,'ИПУ и ОКПУ'!$A$1:$O$3258,9,0),"")</f>
        <v>Одноставочный</v>
      </c>
      <c r="E4052" t="str">
        <f>IF(C4052&gt;0,IF(VLOOKUP(A4052,'ИПУ и ОКПУ'!$A$1:$O$3258,14,0)="Нет показаний","Нет показаний",""),"")</f>
        <v/>
      </c>
      <c r="F4052">
        <f>IF(AND(C4052&gt;0),SUMIF('ИПУ и ОКПУ'!$A$2:$A$3258,A4052,'ИПУ и ОКПУ'!$O$2:$O$3258),"")</f>
        <v>140</v>
      </c>
      <c r="G4052">
        <f>VLOOKUP(A4052,'Лицевые счета'!$A$2:$K$4570,9,0)</f>
        <v>1</v>
      </c>
      <c r="H4052">
        <f>VLOOKUP(A4052,'Лицевые счета'!$A$2:$K$4570,10,0)</f>
        <v>92</v>
      </c>
      <c r="I4052" t="str">
        <f>VLOOKUP(A4052,'Лицевые счета'!$A$2:$K$4570,6,0)</f>
        <v>ФЛ</v>
      </c>
      <c r="J4052" t="str">
        <f>IF(AND(C4052=0,I4052="ФЛ"),G4052*H4052,"")</f>
        <v/>
      </c>
      <c r="K4052" t="str">
        <f>IF(AND(C4052&gt;0,E4052="Нет показаний",I4052="ФЛ"),G4052*H4052,"")</f>
        <v/>
      </c>
    </row>
    <row r="4053" spans="1:11" x14ac:dyDescent="0.25">
      <c r="A4053" s="7">
        <v>535614</v>
      </c>
      <c r="B4053" s="7">
        <f>VLOOKUP(A4053,'Лицевые счета'!$A$1:$K$4570,2,0)</f>
        <v>533799</v>
      </c>
      <c r="C4053">
        <f>COUNTIF('ИПУ и ОКПУ'!$A$2:$A$3258,A4053)</f>
        <v>1</v>
      </c>
      <c r="D4053" t="str">
        <f>IF(C4053&gt;0,VLOOKUP(A4053,'ИПУ и ОКПУ'!$A$1:$O$3258,9,0),"")</f>
        <v>Одноставочный</v>
      </c>
      <c r="E4053" t="str">
        <f>IF(C4053&gt;0,IF(VLOOKUP(A4053,'ИПУ и ОКПУ'!$A$1:$O$3258,14,0)="Нет показаний","Нет показаний",""),"")</f>
        <v>Нет показаний</v>
      </c>
      <c r="F4053">
        <f>IF(AND(C4053&gt;0),SUMIF('ИПУ и ОКПУ'!$A$2:$A$3258,A4053,'ИПУ и ОКПУ'!$O$2:$O$3258),"")</f>
        <v>0</v>
      </c>
      <c r="G4053">
        <f>VLOOKUP(A4053,'Лицевые счета'!$A$2:$K$4570,9,0)</f>
        <v>1</v>
      </c>
      <c r="H4053">
        <f>VLOOKUP(A4053,'Лицевые счета'!$A$2:$K$4570,10,0)</f>
        <v>92</v>
      </c>
      <c r="I4053" t="str">
        <f>VLOOKUP(A4053,'Лицевые счета'!$A$2:$K$4570,6,0)</f>
        <v>ФЛ</v>
      </c>
      <c r="J4053" t="str">
        <f>IF(AND(C4053=0,I4053="ФЛ"),G4053*H4053,"")</f>
        <v/>
      </c>
      <c r="K4053">
        <f>IF(AND(C4053&gt;0,E4053="Нет показаний",I4053="ФЛ"),G4053*H4053,"")</f>
        <v>92</v>
      </c>
    </row>
    <row r="4054" spans="1:11" x14ac:dyDescent="0.25">
      <c r="A4054" s="7">
        <v>535615</v>
      </c>
      <c r="B4054" s="7">
        <f>VLOOKUP(A4054,'Лицевые счета'!$A$1:$K$4570,2,0)</f>
        <v>533799</v>
      </c>
      <c r="C4054">
        <f>COUNTIF('ИПУ и ОКПУ'!$A$2:$A$3258,A4054)</f>
        <v>1</v>
      </c>
      <c r="D4054" t="str">
        <f>IF(C4054&gt;0,VLOOKUP(A4054,'ИПУ и ОКПУ'!$A$1:$O$3258,9,0),"")</f>
        <v>Одноставочный</v>
      </c>
      <c r="E4054" t="str">
        <f>IF(C4054&gt;0,IF(VLOOKUP(A4054,'ИПУ и ОКПУ'!$A$1:$O$3258,14,0)="Нет показаний","Нет показаний",""),"")</f>
        <v>Нет показаний</v>
      </c>
      <c r="F4054">
        <f>IF(AND(C4054&gt;0),SUMIF('ИПУ и ОКПУ'!$A$2:$A$3258,A4054,'ИПУ и ОКПУ'!$O$2:$O$3258),"")</f>
        <v>0</v>
      </c>
      <c r="G4054">
        <f>VLOOKUP(A4054,'Лицевые счета'!$A$2:$K$4570,9,0)</f>
        <v>1</v>
      </c>
      <c r="H4054">
        <f>VLOOKUP(A4054,'Лицевые счета'!$A$2:$K$4570,10,0)</f>
        <v>92</v>
      </c>
      <c r="I4054" t="str">
        <f>VLOOKUP(A4054,'Лицевые счета'!$A$2:$K$4570,6,0)</f>
        <v>ФЛ</v>
      </c>
      <c r="J4054" t="str">
        <f>IF(AND(C4054=0,I4054="ФЛ"),G4054*H4054,"")</f>
        <v/>
      </c>
      <c r="K4054">
        <f>IF(AND(C4054&gt;0,E4054="Нет показаний",I4054="ФЛ"),G4054*H4054,"")</f>
        <v>92</v>
      </c>
    </row>
    <row r="4055" spans="1:11" x14ac:dyDescent="0.25">
      <c r="A4055" s="7">
        <v>535616</v>
      </c>
      <c r="B4055" s="7">
        <f>VLOOKUP(A4055,'Лицевые счета'!$A$1:$K$4570,2,0)</f>
        <v>533799</v>
      </c>
      <c r="C4055">
        <f>COUNTIF('ИПУ и ОКПУ'!$A$2:$A$3258,A4055)</f>
        <v>1</v>
      </c>
      <c r="D4055" t="str">
        <f>IF(C4055&gt;0,VLOOKUP(A4055,'ИПУ и ОКПУ'!$A$1:$O$3258,9,0),"")</f>
        <v>Одноставочный</v>
      </c>
      <c r="E4055" t="str">
        <f>IF(C4055&gt;0,IF(VLOOKUP(A4055,'ИПУ и ОКПУ'!$A$1:$O$3258,14,0)="Нет показаний","Нет показаний",""),"")</f>
        <v>Нет показаний</v>
      </c>
      <c r="F4055">
        <f>IF(AND(C4055&gt;0),SUMIF('ИПУ и ОКПУ'!$A$2:$A$3258,A4055,'ИПУ и ОКПУ'!$O$2:$O$3258),"")</f>
        <v>0</v>
      </c>
      <c r="G4055">
        <f>VLOOKUP(A4055,'Лицевые счета'!$A$2:$K$4570,9,0)</f>
        <v>1</v>
      </c>
      <c r="H4055">
        <f>VLOOKUP(A4055,'Лицевые счета'!$A$2:$K$4570,10,0)</f>
        <v>92</v>
      </c>
      <c r="I4055" t="str">
        <f>VLOOKUP(A4055,'Лицевые счета'!$A$2:$K$4570,6,0)</f>
        <v>ФЛ</v>
      </c>
      <c r="J4055" t="str">
        <f>IF(AND(C4055=0,I4055="ФЛ"),G4055*H4055,"")</f>
        <v/>
      </c>
      <c r="K4055">
        <f>IF(AND(C4055&gt;0,E4055="Нет показаний",I4055="ФЛ"),G4055*H4055,"")</f>
        <v>92</v>
      </c>
    </row>
    <row r="4056" spans="1:11" x14ac:dyDescent="0.25">
      <c r="A4056" s="7">
        <v>535618</v>
      </c>
      <c r="B4056" s="7">
        <f>VLOOKUP(A4056,'Лицевые счета'!$A$1:$K$4570,2,0)</f>
        <v>533799</v>
      </c>
      <c r="C4056">
        <f>COUNTIF('ИПУ и ОКПУ'!$A$2:$A$3258,A4056)</f>
        <v>0</v>
      </c>
      <c r="D4056" t="str">
        <f>IF(C4056&gt;0,VLOOKUP(A4056,'ИПУ и ОКПУ'!$A$1:$O$3258,9,0),"")</f>
        <v/>
      </c>
      <c r="E4056" t="str">
        <f>IF(C4056&gt;0,IF(VLOOKUP(A4056,'ИПУ и ОКПУ'!$A$1:$O$3258,14,0)="Нет показаний","Нет показаний",""),"")</f>
        <v/>
      </c>
      <c r="F4056" t="str">
        <f>IF(AND(C4056&gt;0),SUMIF('ИПУ и ОКПУ'!$A$2:$A$3258,A4056,'ИПУ и ОКПУ'!$O$2:$O$3258),"")</f>
        <v/>
      </c>
      <c r="G4056">
        <f>VLOOKUP(A4056,'Лицевые счета'!$A$2:$K$4570,9,0)</f>
        <v>1</v>
      </c>
      <c r="H4056">
        <f>VLOOKUP(A4056,'Лицевые счета'!$A$2:$K$4570,10,0)</f>
        <v>92</v>
      </c>
      <c r="I4056" t="str">
        <f>VLOOKUP(A4056,'Лицевые счета'!$A$2:$K$4570,6,0)</f>
        <v>ФЛ</v>
      </c>
      <c r="J4056">
        <f>IF(AND(C4056=0,I4056="ФЛ"),G4056*H4056,"")</f>
        <v>92</v>
      </c>
      <c r="K4056" t="str">
        <f>IF(AND(C4056&gt;0,E4056="Нет показаний",I4056="ФЛ"),G4056*H4056,"")</f>
        <v/>
      </c>
    </row>
    <row r="4057" spans="1:11" x14ac:dyDescent="0.25">
      <c r="A4057" s="7">
        <v>535622</v>
      </c>
      <c r="B4057" s="7">
        <f>VLOOKUP(A4057,'Лицевые счета'!$A$1:$K$4570,2,0)</f>
        <v>533799</v>
      </c>
      <c r="C4057">
        <f>COUNTIF('ИПУ и ОКПУ'!$A$2:$A$3258,A4057)</f>
        <v>0</v>
      </c>
      <c r="D4057" t="str">
        <f>IF(C4057&gt;0,VLOOKUP(A4057,'ИПУ и ОКПУ'!$A$1:$O$3258,9,0),"")</f>
        <v/>
      </c>
      <c r="E4057" t="str">
        <f>IF(C4057&gt;0,IF(VLOOKUP(A4057,'ИПУ и ОКПУ'!$A$1:$O$3258,14,0)="Нет показаний","Нет показаний",""),"")</f>
        <v/>
      </c>
      <c r="F4057" t="str">
        <f>IF(AND(C4057&gt;0),SUMIF('ИПУ и ОКПУ'!$A$2:$A$3258,A4057,'ИПУ и ОКПУ'!$O$2:$O$3258),"")</f>
        <v/>
      </c>
      <c r="G4057">
        <f>VLOOKUP(A4057,'Лицевые счета'!$A$2:$K$4570,9,0)</f>
        <v>1</v>
      </c>
      <c r="H4057">
        <f>VLOOKUP(A4057,'Лицевые счета'!$A$2:$K$4570,10,0)</f>
        <v>92</v>
      </c>
      <c r="I4057" t="str">
        <f>VLOOKUP(A4057,'Лицевые счета'!$A$2:$K$4570,6,0)</f>
        <v>ФЛ</v>
      </c>
      <c r="J4057">
        <f>IF(AND(C4057=0,I4057="ФЛ"),G4057*H4057,"")</f>
        <v>92</v>
      </c>
      <c r="K4057" t="str">
        <f>IF(AND(C4057&gt;0,E4057="Нет показаний",I4057="ФЛ"),G4057*H4057,"")</f>
        <v/>
      </c>
    </row>
    <row r="4058" spans="1:11" x14ac:dyDescent="0.25">
      <c r="A4058" s="7">
        <v>535623</v>
      </c>
      <c r="B4058" s="7">
        <f>VLOOKUP(A4058,'Лицевые счета'!$A$1:$K$4570,2,0)</f>
        <v>533799</v>
      </c>
      <c r="C4058">
        <f>COUNTIF('ИПУ и ОКПУ'!$A$2:$A$3258,A4058)</f>
        <v>0</v>
      </c>
      <c r="D4058" t="str">
        <f>IF(C4058&gt;0,VLOOKUP(A4058,'ИПУ и ОКПУ'!$A$1:$O$3258,9,0),"")</f>
        <v/>
      </c>
      <c r="E4058" t="str">
        <f>IF(C4058&gt;0,IF(VLOOKUP(A4058,'ИПУ и ОКПУ'!$A$1:$O$3258,14,0)="Нет показаний","Нет показаний",""),"")</f>
        <v/>
      </c>
      <c r="F4058" t="str">
        <f>IF(AND(C4058&gt;0),SUMIF('ИПУ и ОКПУ'!$A$2:$A$3258,A4058,'ИПУ и ОКПУ'!$O$2:$O$3258),"")</f>
        <v/>
      </c>
      <c r="G4058">
        <f>VLOOKUP(A4058,'Лицевые счета'!$A$2:$K$4570,9,0)</f>
        <v>1</v>
      </c>
      <c r="H4058">
        <f>VLOOKUP(A4058,'Лицевые счета'!$A$2:$K$4570,10,0)</f>
        <v>92</v>
      </c>
      <c r="I4058" t="str">
        <f>VLOOKUP(A4058,'Лицевые счета'!$A$2:$K$4570,6,0)</f>
        <v>ФЛ</v>
      </c>
      <c r="J4058">
        <f>IF(AND(C4058=0,I4058="ФЛ"),G4058*H4058,"")</f>
        <v>92</v>
      </c>
      <c r="K4058" t="str">
        <f>IF(AND(C4058&gt;0,E4058="Нет показаний",I4058="ФЛ"),G4058*H4058,"")</f>
        <v/>
      </c>
    </row>
    <row r="4059" spans="1:11" x14ac:dyDescent="0.25">
      <c r="A4059" s="7">
        <v>535625</v>
      </c>
      <c r="B4059" s="7">
        <f>VLOOKUP(A4059,'Лицевые счета'!$A$1:$K$4570,2,0)</f>
        <v>533799</v>
      </c>
      <c r="C4059">
        <f>COUNTIF('ИПУ и ОКПУ'!$A$2:$A$3258,A4059)</f>
        <v>1</v>
      </c>
      <c r="D4059" t="str">
        <f>IF(C4059&gt;0,VLOOKUP(A4059,'ИПУ и ОКПУ'!$A$1:$O$3258,9,0),"")</f>
        <v>Одноставочный</v>
      </c>
      <c r="E4059" t="str">
        <f>IF(C4059&gt;0,IF(VLOOKUP(A4059,'ИПУ и ОКПУ'!$A$1:$O$3258,14,0)="Нет показаний","Нет показаний",""),"")</f>
        <v>Нет показаний</v>
      </c>
      <c r="F4059">
        <f>IF(AND(C4059&gt;0),SUMIF('ИПУ и ОКПУ'!$A$2:$A$3258,A4059,'ИПУ и ОКПУ'!$O$2:$O$3258),"")</f>
        <v>0</v>
      </c>
      <c r="G4059">
        <f>VLOOKUP(A4059,'Лицевые счета'!$A$2:$K$4570,9,0)</f>
        <v>1</v>
      </c>
      <c r="H4059">
        <f>VLOOKUP(A4059,'Лицевые счета'!$A$2:$K$4570,10,0)</f>
        <v>92</v>
      </c>
      <c r="I4059" t="str">
        <f>VLOOKUP(A4059,'Лицевые счета'!$A$2:$K$4570,6,0)</f>
        <v>ФЛ</v>
      </c>
      <c r="J4059" t="str">
        <f>IF(AND(C4059=0,I4059="ФЛ"),G4059*H4059,"")</f>
        <v/>
      </c>
      <c r="K4059">
        <f>IF(AND(C4059&gt;0,E4059="Нет показаний",I4059="ФЛ"),G4059*H4059,"")</f>
        <v>92</v>
      </c>
    </row>
    <row r="4060" spans="1:11" x14ac:dyDescent="0.25">
      <c r="A4060" s="7">
        <v>535627</v>
      </c>
      <c r="B4060" s="7">
        <f>VLOOKUP(A4060,'Лицевые счета'!$A$1:$K$4570,2,0)</f>
        <v>533799</v>
      </c>
      <c r="C4060">
        <f>COUNTIF('ИПУ и ОКПУ'!$A$2:$A$3258,A4060)</f>
        <v>0</v>
      </c>
      <c r="D4060" t="str">
        <f>IF(C4060&gt;0,VLOOKUP(A4060,'ИПУ и ОКПУ'!$A$1:$O$3258,9,0),"")</f>
        <v/>
      </c>
      <c r="E4060" t="str">
        <f>IF(C4060&gt;0,IF(VLOOKUP(A4060,'ИПУ и ОКПУ'!$A$1:$O$3258,14,0)="Нет показаний","Нет показаний",""),"")</f>
        <v/>
      </c>
      <c r="F4060" t="str">
        <f>IF(AND(C4060&gt;0),SUMIF('ИПУ и ОКПУ'!$A$2:$A$3258,A4060,'ИПУ и ОКПУ'!$O$2:$O$3258),"")</f>
        <v/>
      </c>
      <c r="G4060">
        <f>VLOOKUP(A4060,'Лицевые счета'!$A$2:$K$4570,9,0)</f>
        <v>1</v>
      </c>
      <c r="H4060">
        <f>VLOOKUP(A4060,'Лицевые счета'!$A$2:$K$4570,10,0)</f>
        <v>92</v>
      </c>
      <c r="I4060" t="str">
        <f>VLOOKUP(A4060,'Лицевые счета'!$A$2:$K$4570,6,0)</f>
        <v>ФЛ</v>
      </c>
      <c r="J4060">
        <f>IF(AND(C4060=0,I4060="ФЛ"),G4060*H4060,"")</f>
        <v>92</v>
      </c>
      <c r="K4060" t="str">
        <f>IF(AND(C4060&gt;0,E4060="Нет показаний",I4060="ФЛ"),G4060*H4060,"")</f>
        <v/>
      </c>
    </row>
    <row r="4061" spans="1:11" x14ac:dyDescent="0.25">
      <c r="A4061" s="7">
        <v>535629</v>
      </c>
      <c r="B4061" s="7">
        <f>VLOOKUP(A4061,'Лицевые счета'!$A$1:$K$4570,2,0)</f>
        <v>533799</v>
      </c>
      <c r="C4061">
        <f>COUNTIF('ИПУ и ОКПУ'!$A$2:$A$3258,A4061)</f>
        <v>0</v>
      </c>
      <c r="D4061" t="str">
        <f>IF(C4061&gt;0,VLOOKUP(A4061,'ИПУ и ОКПУ'!$A$1:$O$3258,9,0),"")</f>
        <v/>
      </c>
      <c r="E4061" t="str">
        <f>IF(C4061&gt;0,IF(VLOOKUP(A4061,'ИПУ и ОКПУ'!$A$1:$O$3258,14,0)="Нет показаний","Нет показаний",""),"")</f>
        <v/>
      </c>
      <c r="F4061" t="str">
        <f>IF(AND(C4061&gt;0),SUMIF('ИПУ и ОКПУ'!$A$2:$A$3258,A4061,'ИПУ и ОКПУ'!$O$2:$O$3258),"")</f>
        <v/>
      </c>
      <c r="G4061">
        <f>VLOOKUP(A4061,'Лицевые счета'!$A$2:$K$4570,9,0)</f>
        <v>1</v>
      </c>
      <c r="H4061">
        <f>VLOOKUP(A4061,'Лицевые счета'!$A$2:$K$4570,10,0)</f>
        <v>92</v>
      </c>
      <c r="I4061" t="str">
        <f>VLOOKUP(A4061,'Лицевые счета'!$A$2:$K$4570,6,0)</f>
        <v>ФЛ</v>
      </c>
      <c r="J4061">
        <f>IF(AND(C4061=0,I4061="ФЛ"),G4061*H4061,"")</f>
        <v>92</v>
      </c>
      <c r="K4061" t="str">
        <f>IF(AND(C4061&gt;0,E4061="Нет показаний",I4061="ФЛ"),G4061*H4061,"")</f>
        <v/>
      </c>
    </row>
    <row r="4062" spans="1:11" x14ac:dyDescent="0.25">
      <c r="A4062" s="7">
        <v>535630</v>
      </c>
      <c r="B4062" s="7">
        <f>VLOOKUP(A4062,'Лицевые счета'!$A$1:$K$4570,2,0)</f>
        <v>533799</v>
      </c>
      <c r="C4062">
        <f>COUNTIF('ИПУ и ОКПУ'!$A$2:$A$3258,A4062)</f>
        <v>0</v>
      </c>
      <c r="D4062" t="str">
        <f>IF(C4062&gt;0,VLOOKUP(A4062,'ИПУ и ОКПУ'!$A$1:$O$3258,9,0),"")</f>
        <v/>
      </c>
      <c r="E4062" t="str">
        <f>IF(C4062&gt;0,IF(VLOOKUP(A4062,'ИПУ и ОКПУ'!$A$1:$O$3258,14,0)="Нет показаний","Нет показаний",""),"")</f>
        <v/>
      </c>
      <c r="F4062" t="str">
        <f>IF(AND(C4062&gt;0),SUMIF('ИПУ и ОКПУ'!$A$2:$A$3258,A4062,'ИПУ и ОКПУ'!$O$2:$O$3258),"")</f>
        <v/>
      </c>
      <c r="G4062">
        <f>VLOOKUP(A4062,'Лицевые счета'!$A$2:$K$4570,9,0)</f>
        <v>1</v>
      </c>
      <c r="H4062">
        <f>VLOOKUP(A4062,'Лицевые счета'!$A$2:$K$4570,10,0)</f>
        <v>92</v>
      </c>
      <c r="I4062" t="str">
        <f>VLOOKUP(A4062,'Лицевые счета'!$A$2:$K$4570,6,0)</f>
        <v>ФЛ</v>
      </c>
      <c r="J4062">
        <f>IF(AND(C4062=0,I4062="ФЛ"),G4062*H4062,"")</f>
        <v>92</v>
      </c>
      <c r="K4062" t="str">
        <f>IF(AND(C4062&gt;0,E4062="Нет показаний",I4062="ФЛ"),G4062*H4062,"")</f>
        <v/>
      </c>
    </row>
    <row r="4063" spans="1:11" x14ac:dyDescent="0.25">
      <c r="A4063" s="7">
        <v>535631</v>
      </c>
      <c r="B4063" s="7">
        <f>VLOOKUP(A4063,'Лицевые счета'!$A$1:$K$4570,2,0)</f>
        <v>533799</v>
      </c>
      <c r="C4063">
        <f>COUNTIF('ИПУ и ОКПУ'!$A$2:$A$3258,A4063)</f>
        <v>0</v>
      </c>
      <c r="D4063" t="str">
        <f>IF(C4063&gt;0,VLOOKUP(A4063,'ИПУ и ОКПУ'!$A$1:$O$3258,9,0),"")</f>
        <v/>
      </c>
      <c r="E4063" t="str">
        <f>IF(C4063&gt;0,IF(VLOOKUP(A4063,'ИПУ и ОКПУ'!$A$1:$O$3258,14,0)="Нет показаний","Нет показаний",""),"")</f>
        <v/>
      </c>
      <c r="F4063" t="str">
        <f>IF(AND(C4063&gt;0),SUMIF('ИПУ и ОКПУ'!$A$2:$A$3258,A4063,'ИПУ и ОКПУ'!$O$2:$O$3258),"")</f>
        <v/>
      </c>
      <c r="G4063">
        <f>VLOOKUP(A4063,'Лицевые счета'!$A$2:$K$4570,9,0)</f>
        <v>1</v>
      </c>
      <c r="H4063">
        <f>VLOOKUP(A4063,'Лицевые счета'!$A$2:$K$4570,10,0)</f>
        <v>92</v>
      </c>
      <c r="I4063" t="str">
        <f>VLOOKUP(A4063,'Лицевые счета'!$A$2:$K$4570,6,0)</f>
        <v>ФЛ</v>
      </c>
      <c r="J4063">
        <f>IF(AND(C4063=0,I4063="ФЛ"),G4063*H4063,"")</f>
        <v>92</v>
      </c>
      <c r="K4063" t="str">
        <f>IF(AND(C4063&gt;0,E4063="Нет показаний",I4063="ФЛ"),G4063*H4063,"")</f>
        <v/>
      </c>
    </row>
    <row r="4064" spans="1:11" x14ac:dyDescent="0.25">
      <c r="A4064" s="7">
        <v>536345</v>
      </c>
      <c r="B4064" s="7">
        <f>VLOOKUP(A4064,'Лицевые счета'!$A$1:$K$4570,2,0)</f>
        <v>533807</v>
      </c>
      <c r="C4064">
        <f>COUNTIF('ИПУ и ОКПУ'!$A$2:$A$3258,A4064)</f>
        <v>1</v>
      </c>
      <c r="D4064" t="str">
        <f>IF(C4064&gt;0,VLOOKUP(A4064,'ИПУ и ОКПУ'!$A$1:$O$3258,9,0),"")</f>
        <v>Одноставочный</v>
      </c>
      <c r="E4064" t="str">
        <f>IF(C4064&gt;0,IF(VLOOKUP(A4064,'ИПУ и ОКПУ'!$A$1:$O$3258,14,0)="Нет показаний","Нет показаний",""),"")</f>
        <v>Нет показаний</v>
      </c>
      <c r="F4064">
        <f>IF(AND(C4064&gt;0),SUMIF('ИПУ и ОКПУ'!$A$2:$A$3258,A4064,'ИПУ и ОКПУ'!$O$2:$O$3258),"")</f>
        <v>0</v>
      </c>
      <c r="G4064">
        <f>VLOOKUP(A4064,'Лицевые счета'!$A$2:$K$4570,9,0)</f>
        <v>1</v>
      </c>
      <c r="H4064">
        <f>VLOOKUP(A4064,'Лицевые счета'!$A$2:$K$4570,10,0)</f>
        <v>118.7</v>
      </c>
      <c r="I4064" t="str">
        <f>VLOOKUP(A4064,'Лицевые счета'!$A$2:$K$4570,6,0)</f>
        <v>ФЛ</v>
      </c>
      <c r="J4064" t="str">
        <f>IF(AND(C4064=0,I4064="ФЛ"),G4064*H4064,"")</f>
        <v/>
      </c>
      <c r="K4064">
        <f>IF(AND(C4064&gt;0,E4064="Нет показаний",I4064="ФЛ"),G4064*H4064,"")</f>
        <v>118.7</v>
      </c>
    </row>
    <row r="4065" spans="1:11" x14ac:dyDescent="0.25">
      <c r="A4065" s="7">
        <v>536347</v>
      </c>
      <c r="B4065" s="7">
        <f>VLOOKUP(A4065,'Лицевые счета'!$A$1:$K$4570,2,0)</f>
        <v>533807</v>
      </c>
      <c r="C4065">
        <f>COUNTIF('ИПУ и ОКПУ'!$A$2:$A$3258,A4065)</f>
        <v>0</v>
      </c>
      <c r="D4065" t="str">
        <f>IF(C4065&gt;0,VLOOKUP(A4065,'ИПУ и ОКПУ'!$A$1:$O$3258,9,0),"")</f>
        <v/>
      </c>
      <c r="E4065" t="str">
        <f>IF(C4065&gt;0,IF(VLOOKUP(A4065,'ИПУ и ОКПУ'!$A$1:$O$3258,14,0)="Нет показаний","Нет показаний",""),"")</f>
        <v/>
      </c>
      <c r="F4065" t="str">
        <f>IF(AND(C4065&gt;0),SUMIF('ИПУ и ОКПУ'!$A$2:$A$3258,A4065,'ИПУ и ОКПУ'!$O$2:$O$3258),"")</f>
        <v/>
      </c>
      <c r="G4065">
        <f>VLOOKUP(A4065,'Лицевые счета'!$A$2:$K$4570,9,0)</f>
        <v>1</v>
      </c>
      <c r="H4065">
        <f>VLOOKUP(A4065,'Лицевые счета'!$A$2:$K$4570,10,0)</f>
        <v>118.7</v>
      </c>
      <c r="I4065" t="str">
        <f>VLOOKUP(A4065,'Лицевые счета'!$A$2:$K$4570,6,0)</f>
        <v>ФЛ</v>
      </c>
      <c r="J4065">
        <f>IF(AND(C4065=0,I4065="ФЛ"),G4065*H4065,"")</f>
        <v>118.7</v>
      </c>
      <c r="K4065" t="str">
        <f>IF(AND(C4065&gt;0,E4065="Нет показаний",I4065="ФЛ"),G4065*H4065,"")</f>
        <v/>
      </c>
    </row>
    <row r="4066" spans="1:11" x14ac:dyDescent="0.25">
      <c r="A4066" s="7">
        <v>536359</v>
      </c>
      <c r="B4066" s="7">
        <f>VLOOKUP(A4066,'Лицевые счета'!$A$1:$K$4570,2,0)</f>
        <v>533807</v>
      </c>
      <c r="C4066">
        <f>COUNTIF('ИПУ и ОКПУ'!$A$2:$A$3258,A4066)</f>
        <v>1</v>
      </c>
      <c r="D4066" t="str">
        <f>IF(C4066&gt;0,VLOOKUP(A4066,'ИПУ и ОКПУ'!$A$1:$O$3258,9,0),"")</f>
        <v>Одноставочный</v>
      </c>
      <c r="E4066" t="str">
        <f>IF(C4066&gt;0,IF(VLOOKUP(A4066,'ИПУ и ОКПУ'!$A$1:$O$3258,14,0)="Нет показаний","Нет показаний",""),"")</f>
        <v/>
      </c>
      <c r="F4066">
        <f>IF(AND(C4066&gt;0),SUMIF('ИПУ и ОКПУ'!$A$2:$A$3258,A4066,'ИПУ и ОКПУ'!$O$2:$O$3258),"")</f>
        <v>200</v>
      </c>
      <c r="G4066">
        <f>VLOOKUP(A4066,'Лицевые счета'!$A$2:$K$4570,9,0)</f>
        <v>1</v>
      </c>
      <c r="H4066">
        <f>VLOOKUP(A4066,'Лицевые счета'!$A$2:$K$4570,10,0)</f>
        <v>118.7</v>
      </c>
      <c r="I4066" t="str">
        <f>VLOOKUP(A4066,'Лицевые счета'!$A$2:$K$4570,6,0)</f>
        <v>ФЛ</v>
      </c>
      <c r="J4066" t="str">
        <f>IF(AND(C4066=0,I4066="ФЛ"),G4066*H4066,"")</f>
        <v/>
      </c>
      <c r="K4066" t="str">
        <f>IF(AND(C4066&gt;0,E4066="Нет показаний",I4066="ФЛ"),G4066*H4066,"")</f>
        <v/>
      </c>
    </row>
    <row r="4067" spans="1:11" x14ac:dyDescent="0.25">
      <c r="A4067" s="7">
        <v>536369</v>
      </c>
      <c r="B4067" s="7">
        <f>VLOOKUP(A4067,'Лицевые счета'!$A$1:$K$4570,2,0)</f>
        <v>533807</v>
      </c>
      <c r="C4067">
        <f>COUNTIF('ИПУ и ОКПУ'!$A$2:$A$3258,A4067)</f>
        <v>1</v>
      </c>
      <c r="D4067" t="str">
        <f>IF(C4067&gt;0,VLOOKUP(A4067,'ИПУ и ОКПУ'!$A$1:$O$3258,9,0),"")</f>
        <v>Одноставочный</v>
      </c>
      <c r="E4067" t="str">
        <f>IF(C4067&gt;0,IF(VLOOKUP(A4067,'ИПУ и ОКПУ'!$A$1:$O$3258,14,0)="Нет показаний","Нет показаний",""),"")</f>
        <v/>
      </c>
      <c r="F4067">
        <f>IF(AND(C4067&gt;0),SUMIF('ИПУ и ОКПУ'!$A$2:$A$3258,A4067,'ИПУ и ОКПУ'!$O$2:$O$3258),"")</f>
        <v>104</v>
      </c>
      <c r="G4067">
        <f>VLOOKUP(A4067,'Лицевые счета'!$A$2:$K$4570,9,0)</f>
        <v>1</v>
      </c>
      <c r="H4067">
        <f>VLOOKUP(A4067,'Лицевые счета'!$A$2:$K$4570,10,0)</f>
        <v>118.7</v>
      </c>
      <c r="I4067" t="str">
        <f>VLOOKUP(A4067,'Лицевые счета'!$A$2:$K$4570,6,0)</f>
        <v>ФЛ</v>
      </c>
      <c r="J4067" t="str">
        <f>IF(AND(C4067=0,I4067="ФЛ"),G4067*H4067,"")</f>
        <v/>
      </c>
      <c r="K4067" t="str">
        <f>IF(AND(C4067&gt;0,E4067="Нет показаний",I4067="ФЛ"),G4067*H4067,"")</f>
        <v/>
      </c>
    </row>
    <row r="4068" spans="1:11" x14ac:dyDescent="0.25">
      <c r="A4068" s="7">
        <v>536371</v>
      </c>
      <c r="B4068" s="7">
        <f>VLOOKUP(A4068,'Лицевые счета'!$A$1:$K$4570,2,0)</f>
        <v>533807</v>
      </c>
      <c r="C4068">
        <f>COUNTIF('ИПУ и ОКПУ'!$A$2:$A$3258,A4068)</f>
        <v>0</v>
      </c>
      <c r="D4068" t="str">
        <f>IF(C4068&gt;0,VLOOKUP(A4068,'ИПУ и ОКПУ'!$A$1:$O$3258,9,0),"")</f>
        <v/>
      </c>
      <c r="E4068" t="str">
        <f>IF(C4068&gt;0,IF(VLOOKUP(A4068,'ИПУ и ОКПУ'!$A$1:$O$3258,14,0)="Нет показаний","Нет показаний",""),"")</f>
        <v/>
      </c>
      <c r="F4068" t="str">
        <f>IF(AND(C4068&gt;0),SUMIF('ИПУ и ОКПУ'!$A$2:$A$3258,A4068,'ИПУ и ОКПУ'!$O$2:$O$3258),"")</f>
        <v/>
      </c>
      <c r="G4068">
        <f>VLOOKUP(A4068,'Лицевые счета'!$A$2:$K$4570,9,0)</f>
        <v>1</v>
      </c>
      <c r="H4068">
        <f>VLOOKUP(A4068,'Лицевые счета'!$A$2:$K$4570,10,0)</f>
        <v>92</v>
      </c>
      <c r="I4068" t="str">
        <f>VLOOKUP(A4068,'Лицевые счета'!$A$2:$K$4570,6,0)</f>
        <v>ФЛ</v>
      </c>
      <c r="J4068">
        <f>IF(AND(C4068=0,I4068="ФЛ"),G4068*H4068,"")</f>
        <v>92</v>
      </c>
      <c r="K4068" t="str">
        <f>IF(AND(C4068&gt;0,E4068="Нет показаний",I4068="ФЛ"),G4068*H4068,"")</f>
        <v/>
      </c>
    </row>
    <row r="4069" spans="1:11" x14ac:dyDescent="0.25">
      <c r="A4069" s="7">
        <v>536373</v>
      </c>
      <c r="B4069" s="7">
        <f>VLOOKUP(A4069,'Лицевые счета'!$A$1:$K$4570,2,0)</f>
        <v>533807</v>
      </c>
      <c r="C4069">
        <f>COUNTIF('ИПУ и ОКПУ'!$A$2:$A$3258,A4069)</f>
        <v>1</v>
      </c>
      <c r="D4069" t="str">
        <f>IF(C4069&gt;0,VLOOKUP(A4069,'ИПУ и ОКПУ'!$A$1:$O$3258,9,0),"")</f>
        <v>Одноставочный</v>
      </c>
      <c r="E4069" t="str">
        <f>IF(C4069&gt;0,IF(VLOOKUP(A4069,'ИПУ и ОКПУ'!$A$1:$O$3258,14,0)="Нет показаний","Нет показаний",""),"")</f>
        <v>Нет показаний</v>
      </c>
      <c r="F4069">
        <f>IF(AND(C4069&gt;0),SUMIF('ИПУ и ОКПУ'!$A$2:$A$3258,A4069,'ИПУ и ОКПУ'!$O$2:$O$3258),"")</f>
        <v>0</v>
      </c>
      <c r="G4069">
        <f>VLOOKUP(A4069,'Лицевые счета'!$A$2:$K$4570,9,0)</f>
        <v>1</v>
      </c>
      <c r="H4069">
        <f>VLOOKUP(A4069,'Лицевые счета'!$A$2:$K$4570,10,0)</f>
        <v>118.7</v>
      </c>
      <c r="I4069" t="str">
        <f>VLOOKUP(A4069,'Лицевые счета'!$A$2:$K$4570,6,0)</f>
        <v>ФЛ</v>
      </c>
      <c r="J4069" t="str">
        <f>IF(AND(C4069=0,I4069="ФЛ"),G4069*H4069,"")</f>
        <v/>
      </c>
      <c r="K4069">
        <f>IF(AND(C4069&gt;0,E4069="Нет показаний",I4069="ФЛ"),G4069*H4069,"")</f>
        <v>118.7</v>
      </c>
    </row>
    <row r="4070" spans="1:11" x14ac:dyDescent="0.25">
      <c r="A4070" s="7">
        <v>536375</v>
      </c>
      <c r="B4070" s="7">
        <f>VLOOKUP(A4070,'Лицевые счета'!$A$1:$K$4570,2,0)</f>
        <v>533807</v>
      </c>
      <c r="C4070">
        <f>COUNTIF('ИПУ и ОКПУ'!$A$2:$A$3258,A4070)</f>
        <v>1</v>
      </c>
      <c r="D4070" t="str">
        <f>IF(C4070&gt;0,VLOOKUP(A4070,'ИПУ и ОКПУ'!$A$1:$O$3258,9,0),"")</f>
        <v>Одноставочный</v>
      </c>
      <c r="E4070" t="str">
        <f>IF(C4070&gt;0,IF(VLOOKUP(A4070,'ИПУ и ОКПУ'!$A$1:$O$3258,14,0)="Нет показаний","Нет показаний",""),"")</f>
        <v/>
      </c>
      <c r="F4070">
        <f>IF(AND(C4070&gt;0),SUMIF('ИПУ и ОКПУ'!$A$2:$A$3258,A4070,'ИПУ и ОКПУ'!$O$2:$O$3258),"")</f>
        <v>29</v>
      </c>
      <c r="G4070">
        <f>VLOOKUP(A4070,'Лицевые счета'!$A$2:$K$4570,9,0)</f>
        <v>1</v>
      </c>
      <c r="H4070">
        <f>VLOOKUP(A4070,'Лицевые счета'!$A$2:$K$4570,10,0)</f>
        <v>118.7</v>
      </c>
      <c r="I4070" t="str">
        <f>VLOOKUP(A4070,'Лицевые счета'!$A$2:$K$4570,6,0)</f>
        <v>ФЛ</v>
      </c>
      <c r="J4070" t="str">
        <f>IF(AND(C4070=0,I4070="ФЛ"),G4070*H4070,"")</f>
        <v/>
      </c>
      <c r="K4070" t="str">
        <f>IF(AND(C4070&gt;0,E4070="Нет показаний",I4070="ФЛ"),G4070*H4070,"")</f>
        <v/>
      </c>
    </row>
    <row r="4071" spans="1:11" x14ac:dyDescent="0.25">
      <c r="A4071" s="7">
        <v>536379</v>
      </c>
      <c r="B4071" s="7">
        <f>VLOOKUP(A4071,'Лицевые счета'!$A$1:$K$4570,2,0)</f>
        <v>533807</v>
      </c>
      <c r="C4071">
        <f>COUNTIF('ИПУ и ОКПУ'!$A$2:$A$3258,A4071)</f>
        <v>1</v>
      </c>
      <c r="D4071" t="str">
        <f>IF(C4071&gt;0,VLOOKUP(A4071,'ИПУ и ОКПУ'!$A$1:$O$3258,9,0),"")</f>
        <v>Одноставочный</v>
      </c>
      <c r="E4071" t="str">
        <f>IF(C4071&gt;0,IF(VLOOKUP(A4071,'ИПУ и ОКПУ'!$A$1:$O$3258,14,0)="Нет показаний","Нет показаний",""),"")</f>
        <v>Нет показаний</v>
      </c>
      <c r="F4071">
        <f>IF(AND(C4071&gt;0),SUMIF('ИПУ и ОКПУ'!$A$2:$A$3258,A4071,'ИПУ и ОКПУ'!$O$2:$O$3258),"")</f>
        <v>0</v>
      </c>
      <c r="G4071">
        <f>VLOOKUP(A4071,'Лицевые счета'!$A$2:$K$4570,9,0)</f>
        <v>1</v>
      </c>
      <c r="H4071">
        <f>VLOOKUP(A4071,'Лицевые счета'!$A$2:$K$4570,10,0)</f>
        <v>92</v>
      </c>
      <c r="I4071" t="str">
        <f>VLOOKUP(A4071,'Лицевые счета'!$A$2:$K$4570,6,0)</f>
        <v>ФЛ</v>
      </c>
      <c r="J4071" t="str">
        <f>IF(AND(C4071=0,I4071="ФЛ"),G4071*H4071,"")</f>
        <v/>
      </c>
      <c r="K4071">
        <f>IF(AND(C4071&gt;0,E4071="Нет показаний",I4071="ФЛ"),G4071*H4071,"")</f>
        <v>92</v>
      </c>
    </row>
    <row r="4072" spans="1:11" x14ac:dyDescent="0.25">
      <c r="A4072" s="7">
        <v>536381</v>
      </c>
      <c r="B4072" s="7">
        <f>VLOOKUP(A4072,'Лицевые счета'!$A$1:$K$4570,2,0)</f>
        <v>533807</v>
      </c>
      <c r="C4072">
        <f>COUNTIF('ИПУ и ОКПУ'!$A$2:$A$3258,A4072)</f>
        <v>1</v>
      </c>
      <c r="D4072" t="str">
        <f>IF(C4072&gt;0,VLOOKUP(A4072,'ИПУ и ОКПУ'!$A$1:$O$3258,9,0),"")</f>
        <v>Одноставочный</v>
      </c>
      <c r="E4072" t="str">
        <f>IF(C4072&gt;0,IF(VLOOKUP(A4072,'ИПУ и ОКПУ'!$A$1:$O$3258,14,0)="Нет показаний","Нет показаний",""),"")</f>
        <v/>
      </c>
      <c r="F4072">
        <f>IF(AND(C4072&gt;0),SUMIF('ИПУ и ОКПУ'!$A$2:$A$3258,A4072,'ИПУ и ОКПУ'!$O$2:$O$3258),"")</f>
        <v>20</v>
      </c>
      <c r="G4072">
        <f>VLOOKUP(A4072,'Лицевые счета'!$A$2:$K$4570,9,0)</f>
        <v>1</v>
      </c>
      <c r="H4072">
        <f>VLOOKUP(A4072,'Лицевые счета'!$A$2:$K$4570,10,0)</f>
        <v>118.7</v>
      </c>
      <c r="I4072" t="str">
        <f>VLOOKUP(A4072,'Лицевые счета'!$A$2:$K$4570,6,0)</f>
        <v>ФЛ</v>
      </c>
      <c r="J4072" t="str">
        <f>IF(AND(C4072=0,I4072="ФЛ"),G4072*H4072,"")</f>
        <v/>
      </c>
      <c r="K4072" t="str">
        <f>IF(AND(C4072&gt;0,E4072="Нет показаний",I4072="ФЛ"),G4072*H4072,"")</f>
        <v/>
      </c>
    </row>
    <row r="4073" spans="1:11" x14ac:dyDescent="0.25">
      <c r="A4073" s="7">
        <v>536383</v>
      </c>
      <c r="B4073" s="7">
        <f>VLOOKUP(A4073,'Лицевые счета'!$A$1:$K$4570,2,0)</f>
        <v>533807</v>
      </c>
      <c r="C4073">
        <f>COUNTIF('ИПУ и ОКПУ'!$A$2:$A$3258,A4073)</f>
        <v>1</v>
      </c>
      <c r="D4073" t="str">
        <f>IF(C4073&gt;0,VLOOKUP(A4073,'ИПУ и ОКПУ'!$A$1:$O$3258,9,0),"")</f>
        <v>Одноставочный</v>
      </c>
      <c r="E4073" t="str">
        <f>IF(C4073&gt;0,IF(VLOOKUP(A4073,'ИПУ и ОКПУ'!$A$1:$O$3258,14,0)="Нет показаний","Нет показаний",""),"")</f>
        <v/>
      </c>
      <c r="F4073">
        <f>IF(AND(C4073&gt;0),SUMIF('ИПУ и ОКПУ'!$A$2:$A$3258,A4073,'ИПУ и ОКПУ'!$O$2:$O$3258),"")</f>
        <v>133</v>
      </c>
      <c r="G4073">
        <f>VLOOKUP(A4073,'Лицевые счета'!$A$2:$K$4570,9,0)</f>
        <v>1</v>
      </c>
      <c r="H4073">
        <f>VLOOKUP(A4073,'Лицевые счета'!$A$2:$K$4570,10,0)</f>
        <v>118.7</v>
      </c>
      <c r="I4073" t="str">
        <f>VLOOKUP(A4073,'Лицевые счета'!$A$2:$K$4570,6,0)</f>
        <v>ФЛ</v>
      </c>
      <c r="J4073" t="str">
        <f>IF(AND(C4073=0,I4073="ФЛ"),G4073*H4073,"")</f>
        <v/>
      </c>
      <c r="K4073" t="str">
        <f>IF(AND(C4073&gt;0,E4073="Нет показаний",I4073="ФЛ"),G4073*H4073,"")</f>
        <v/>
      </c>
    </row>
    <row r="4074" spans="1:11" x14ac:dyDescent="0.25">
      <c r="A4074" s="7">
        <v>536387</v>
      </c>
      <c r="B4074" s="7">
        <f>VLOOKUP(A4074,'Лицевые счета'!$A$1:$K$4570,2,0)</f>
        <v>533807</v>
      </c>
      <c r="C4074">
        <f>COUNTIF('ИПУ и ОКПУ'!$A$2:$A$3258,A4074)</f>
        <v>1</v>
      </c>
      <c r="D4074" t="str">
        <f>IF(C4074&gt;0,VLOOKUP(A4074,'ИПУ и ОКПУ'!$A$1:$O$3258,9,0),"")</f>
        <v>Одноставочный</v>
      </c>
      <c r="E4074" t="str">
        <f>IF(C4074&gt;0,IF(VLOOKUP(A4074,'ИПУ и ОКПУ'!$A$1:$O$3258,14,0)="Нет показаний","Нет показаний",""),"")</f>
        <v>Нет показаний</v>
      </c>
      <c r="F4074">
        <f>IF(AND(C4074&gt;0),SUMIF('ИПУ и ОКПУ'!$A$2:$A$3258,A4074,'ИПУ и ОКПУ'!$O$2:$O$3258),"")</f>
        <v>0</v>
      </c>
      <c r="G4074">
        <f>VLOOKUP(A4074,'Лицевые счета'!$A$2:$K$4570,9,0)</f>
        <v>1</v>
      </c>
      <c r="H4074">
        <f>VLOOKUP(A4074,'Лицевые счета'!$A$2:$K$4570,10,0)</f>
        <v>92</v>
      </c>
      <c r="I4074" t="str">
        <f>VLOOKUP(A4074,'Лицевые счета'!$A$2:$K$4570,6,0)</f>
        <v>ФЛ</v>
      </c>
      <c r="J4074" t="str">
        <f>IF(AND(C4074=0,I4074="ФЛ"),G4074*H4074,"")</f>
        <v/>
      </c>
      <c r="K4074">
        <f>IF(AND(C4074&gt;0,E4074="Нет показаний",I4074="ФЛ"),G4074*H4074,"")</f>
        <v>92</v>
      </c>
    </row>
    <row r="4075" spans="1:11" x14ac:dyDescent="0.25">
      <c r="A4075" s="7">
        <v>536389</v>
      </c>
      <c r="B4075" s="7">
        <f>VLOOKUP(A4075,'Лицевые счета'!$A$1:$K$4570,2,0)</f>
        <v>533807</v>
      </c>
      <c r="C4075">
        <f>COUNTIF('ИПУ и ОКПУ'!$A$2:$A$3258,A4075)</f>
        <v>1</v>
      </c>
      <c r="D4075" t="str">
        <f>IF(C4075&gt;0,VLOOKUP(A4075,'ИПУ и ОКПУ'!$A$1:$O$3258,9,0),"")</f>
        <v>Одноставочный</v>
      </c>
      <c r="E4075" t="str">
        <f>IF(C4075&gt;0,IF(VLOOKUP(A4075,'ИПУ и ОКПУ'!$A$1:$O$3258,14,0)="Нет показаний","Нет показаний",""),"")</f>
        <v/>
      </c>
      <c r="F4075">
        <f>IF(AND(C4075&gt;0),SUMIF('ИПУ и ОКПУ'!$A$2:$A$3258,A4075,'ИПУ и ОКПУ'!$O$2:$O$3258),"")</f>
        <v>140</v>
      </c>
      <c r="G4075">
        <f>VLOOKUP(A4075,'Лицевые счета'!$A$2:$K$4570,9,0)</f>
        <v>1</v>
      </c>
      <c r="H4075">
        <f>VLOOKUP(A4075,'Лицевые счета'!$A$2:$K$4570,10,0)</f>
        <v>118.7</v>
      </c>
      <c r="I4075" t="str">
        <f>VLOOKUP(A4075,'Лицевые счета'!$A$2:$K$4570,6,0)</f>
        <v>ФЛ</v>
      </c>
      <c r="J4075" t="str">
        <f>IF(AND(C4075=0,I4075="ФЛ"),G4075*H4075,"")</f>
        <v/>
      </c>
      <c r="K4075" t="str">
        <f>IF(AND(C4075&gt;0,E4075="Нет показаний",I4075="ФЛ"),G4075*H4075,"")</f>
        <v/>
      </c>
    </row>
    <row r="4076" spans="1:11" x14ac:dyDescent="0.25">
      <c r="A4076" s="7">
        <v>536397</v>
      </c>
      <c r="B4076" s="7">
        <f>VLOOKUP(A4076,'Лицевые счета'!$A$1:$K$4570,2,0)</f>
        <v>533807</v>
      </c>
      <c r="C4076">
        <f>COUNTIF('ИПУ и ОКПУ'!$A$2:$A$3258,A4076)</f>
        <v>0</v>
      </c>
      <c r="D4076" t="str">
        <f>IF(C4076&gt;0,VLOOKUP(A4076,'ИПУ и ОКПУ'!$A$1:$O$3258,9,0),"")</f>
        <v/>
      </c>
      <c r="E4076" t="str">
        <f>IF(C4076&gt;0,IF(VLOOKUP(A4076,'ИПУ и ОКПУ'!$A$1:$O$3258,14,0)="Нет показаний","Нет показаний",""),"")</f>
        <v/>
      </c>
      <c r="F4076" t="str">
        <f>IF(AND(C4076&gt;0),SUMIF('ИПУ и ОКПУ'!$A$2:$A$3258,A4076,'ИПУ и ОКПУ'!$O$2:$O$3258),"")</f>
        <v/>
      </c>
      <c r="G4076">
        <f>VLOOKUP(A4076,'Лицевые счета'!$A$2:$K$4570,9,0)</f>
        <v>1</v>
      </c>
      <c r="H4076">
        <f>VLOOKUP(A4076,'Лицевые счета'!$A$2:$K$4570,10,0)</f>
        <v>118.7</v>
      </c>
      <c r="I4076" t="str">
        <f>VLOOKUP(A4076,'Лицевые счета'!$A$2:$K$4570,6,0)</f>
        <v>ФЛ</v>
      </c>
      <c r="J4076">
        <f>IF(AND(C4076=0,I4076="ФЛ"),G4076*H4076,"")</f>
        <v>118.7</v>
      </c>
      <c r="K4076" t="str">
        <f>IF(AND(C4076&gt;0,E4076="Нет показаний",I4076="ФЛ"),G4076*H4076,"")</f>
        <v/>
      </c>
    </row>
    <row r="4077" spans="1:11" x14ac:dyDescent="0.25">
      <c r="A4077" s="7">
        <v>536409</v>
      </c>
      <c r="B4077" s="7">
        <f>VLOOKUP(A4077,'Лицевые счета'!$A$1:$K$4570,2,0)</f>
        <v>533807</v>
      </c>
      <c r="C4077">
        <f>COUNTIF('ИПУ и ОКПУ'!$A$2:$A$3258,A4077)</f>
        <v>0</v>
      </c>
      <c r="D4077" t="str">
        <f>IF(C4077&gt;0,VLOOKUP(A4077,'ИПУ и ОКПУ'!$A$1:$O$3258,9,0),"")</f>
        <v/>
      </c>
      <c r="E4077" t="str">
        <f>IF(C4077&gt;0,IF(VLOOKUP(A4077,'ИПУ и ОКПУ'!$A$1:$O$3258,14,0)="Нет показаний","Нет показаний",""),"")</f>
        <v/>
      </c>
      <c r="F4077" t="str">
        <f>IF(AND(C4077&gt;0),SUMIF('ИПУ и ОКПУ'!$A$2:$A$3258,A4077,'ИПУ и ОКПУ'!$O$2:$O$3258),"")</f>
        <v/>
      </c>
      <c r="G4077">
        <f>VLOOKUP(A4077,'Лицевые счета'!$A$2:$K$4570,9,0)</f>
        <v>1</v>
      </c>
      <c r="H4077">
        <f>VLOOKUP(A4077,'Лицевые счета'!$A$2:$K$4570,10,0)</f>
        <v>134.30000000000001</v>
      </c>
      <c r="I4077" t="str">
        <f>VLOOKUP(A4077,'Лицевые счета'!$A$2:$K$4570,6,0)</f>
        <v>ФЛ</v>
      </c>
      <c r="J4077">
        <f>IF(AND(C4077=0,I4077="ФЛ"),G4077*H4077,"")</f>
        <v>134.30000000000001</v>
      </c>
      <c r="K4077" t="str">
        <f>IF(AND(C4077&gt;0,E4077="Нет показаний",I4077="ФЛ"),G4077*H4077,"")</f>
        <v/>
      </c>
    </row>
    <row r="4078" spans="1:11" x14ac:dyDescent="0.25">
      <c r="A4078" s="7">
        <v>536413</v>
      </c>
      <c r="B4078" s="7">
        <f>VLOOKUP(A4078,'Лицевые счета'!$A$1:$K$4570,2,0)</f>
        <v>533807</v>
      </c>
      <c r="C4078">
        <f>COUNTIF('ИПУ и ОКПУ'!$A$2:$A$3258,A4078)</f>
        <v>0</v>
      </c>
      <c r="D4078" t="str">
        <f>IF(C4078&gt;0,VLOOKUP(A4078,'ИПУ и ОКПУ'!$A$1:$O$3258,9,0),"")</f>
        <v/>
      </c>
      <c r="E4078" t="str">
        <f>IF(C4078&gt;0,IF(VLOOKUP(A4078,'ИПУ и ОКПУ'!$A$1:$O$3258,14,0)="Нет показаний","Нет показаний",""),"")</f>
        <v/>
      </c>
      <c r="F4078" t="str">
        <f>IF(AND(C4078&gt;0),SUMIF('ИПУ и ОКПУ'!$A$2:$A$3258,A4078,'ИПУ и ОКПУ'!$O$2:$O$3258),"")</f>
        <v/>
      </c>
      <c r="G4078">
        <f>VLOOKUP(A4078,'Лицевые счета'!$A$2:$K$4570,9,0)</f>
        <v>1</v>
      </c>
      <c r="H4078">
        <f>VLOOKUP(A4078,'Лицевые счета'!$A$2:$K$4570,10,0)</f>
        <v>118.7</v>
      </c>
      <c r="I4078" t="str">
        <f>VLOOKUP(A4078,'Лицевые счета'!$A$2:$K$4570,6,0)</f>
        <v>ФЛ</v>
      </c>
      <c r="J4078">
        <f>IF(AND(C4078=0,I4078="ФЛ"),G4078*H4078,"")</f>
        <v>118.7</v>
      </c>
      <c r="K4078" t="str">
        <f>IF(AND(C4078&gt;0,E4078="Нет показаний",I4078="ФЛ"),G4078*H4078,"")</f>
        <v/>
      </c>
    </row>
    <row r="4079" spans="1:11" x14ac:dyDescent="0.25">
      <c r="A4079" s="7">
        <v>536415</v>
      </c>
      <c r="B4079" s="7">
        <f>VLOOKUP(A4079,'Лицевые счета'!$A$1:$K$4570,2,0)</f>
        <v>533807</v>
      </c>
      <c r="C4079">
        <f>COUNTIF('ИПУ и ОКПУ'!$A$2:$A$3258,A4079)</f>
        <v>1</v>
      </c>
      <c r="D4079" t="str">
        <f>IF(C4079&gt;0,VLOOKUP(A4079,'ИПУ и ОКПУ'!$A$1:$O$3258,9,0),"")</f>
        <v>Одноставочный</v>
      </c>
      <c r="E4079" t="str">
        <f>IF(C4079&gt;0,IF(VLOOKUP(A4079,'ИПУ и ОКПУ'!$A$1:$O$3258,14,0)="Нет показаний","Нет показаний",""),"")</f>
        <v/>
      </c>
      <c r="F4079">
        <f>IF(AND(C4079&gt;0),SUMIF('ИПУ и ОКПУ'!$A$2:$A$3258,A4079,'ИПУ и ОКПУ'!$O$2:$O$3258),"")</f>
        <v>41</v>
      </c>
      <c r="G4079">
        <f>VLOOKUP(A4079,'Лицевые счета'!$A$2:$K$4570,9,0)</f>
        <v>1</v>
      </c>
      <c r="H4079">
        <f>VLOOKUP(A4079,'Лицевые счета'!$A$2:$K$4570,10,0)</f>
        <v>118.7</v>
      </c>
      <c r="I4079" t="str">
        <f>VLOOKUP(A4079,'Лицевые счета'!$A$2:$K$4570,6,0)</f>
        <v>ФЛ</v>
      </c>
      <c r="J4079" t="str">
        <f>IF(AND(C4079=0,I4079="ФЛ"),G4079*H4079,"")</f>
        <v/>
      </c>
      <c r="K4079" t="str">
        <f>IF(AND(C4079&gt;0,E4079="Нет показаний",I4079="ФЛ"),G4079*H4079,"")</f>
        <v/>
      </c>
    </row>
    <row r="4080" spans="1:11" x14ac:dyDescent="0.25">
      <c r="A4080" s="7">
        <v>536425</v>
      </c>
      <c r="B4080" s="7">
        <f>VLOOKUP(A4080,'Лицевые счета'!$A$1:$K$4570,2,0)</f>
        <v>533807</v>
      </c>
      <c r="C4080">
        <f>COUNTIF('ИПУ и ОКПУ'!$A$2:$A$3258,A4080)</f>
        <v>1</v>
      </c>
      <c r="D4080" t="str">
        <f>IF(C4080&gt;0,VLOOKUP(A4080,'ИПУ и ОКПУ'!$A$1:$O$3258,9,0),"")</f>
        <v>Одноставочный</v>
      </c>
      <c r="E4080" t="str">
        <f>IF(C4080&gt;0,IF(VLOOKUP(A4080,'ИПУ и ОКПУ'!$A$1:$O$3258,14,0)="Нет показаний","Нет показаний",""),"")</f>
        <v>Нет показаний</v>
      </c>
      <c r="F4080">
        <f>IF(AND(C4080&gt;0),SUMIF('ИПУ и ОКПУ'!$A$2:$A$3258,A4080,'ИПУ и ОКПУ'!$O$2:$O$3258),"")</f>
        <v>0</v>
      </c>
      <c r="G4080">
        <f>VLOOKUP(A4080,'Лицевые счета'!$A$2:$K$4570,9,0)</f>
        <v>1</v>
      </c>
      <c r="H4080">
        <f>VLOOKUP(A4080,'Лицевые счета'!$A$2:$K$4570,10,0)</f>
        <v>118.7</v>
      </c>
      <c r="I4080" t="str">
        <f>VLOOKUP(A4080,'Лицевые счета'!$A$2:$K$4570,6,0)</f>
        <v>ФЛ</v>
      </c>
      <c r="J4080" t="str">
        <f>IF(AND(C4080=0,I4080="ФЛ"),G4080*H4080,"")</f>
        <v/>
      </c>
      <c r="K4080">
        <f>IF(AND(C4080&gt;0,E4080="Нет показаний",I4080="ФЛ"),G4080*H4080,"")</f>
        <v>118.7</v>
      </c>
    </row>
    <row r="4081" spans="1:11" x14ac:dyDescent="0.25">
      <c r="A4081" s="7">
        <v>536427</v>
      </c>
      <c r="B4081" s="7">
        <f>VLOOKUP(A4081,'Лицевые счета'!$A$1:$K$4570,2,0)</f>
        <v>533807</v>
      </c>
      <c r="C4081">
        <f>COUNTIF('ИПУ и ОКПУ'!$A$2:$A$3258,A4081)</f>
        <v>1</v>
      </c>
      <c r="D4081" t="str">
        <f>IF(C4081&gt;0,VLOOKUP(A4081,'ИПУ и ОКПУ'!$A$1:$O$3258,9,0),"")</f>
        <v>Одноставочный</v>
      </c>
      <c r="E4081" t="str">
        <f>IF(C4081&gt;0,IF(VLOOKUP(A4081,'ИПУ и ОКПУ'!$A$1:$O$3258,14,0)="Нет показаний","Нет показаний",""),"")</f>
        <v>Нет показаний</v>
      </c>
      <c r="F4081">
        <f>IF(AND(C4081&gt;0),SUMIF('ИПУ и ОКПУ'!$A$2:$A$3258,A4081,'ИПУ и ОКПУ'!$O$2:$O$3258),"")</f>
        <v>0</v>
      </c>
      <c r="G4081">
        <f>VLOOKUP(A4081,'Лицевые счета'!$A$2:$K$4570,9,0)</f>
        <v>1</v>
      </c>
      <c r="H4081">
        <f>VLOOKUP(A4081,'Лицевые счета'!$A$2:$K$4570,10,0)</f>
        <v>118.7</v>
      </c>
      <c r="I4081" t="str">
        <f>VLOOKUP(A4081,'Лицевые счета'!$A$2:$K$4570,6,0)</f>
        <v>ФЛ</v>
      </c>
      <c r="J4081" t="str">
        <f>IF(AND(C4081=0,I4081="ФЛ"),G4081*H4081,"")</f>
        <v/>
      </c>
      <c r="K4081">
        <f>IF(AND(C4081&gt;0,E4081="Нет показаний",I4081="ФЛ"),G4081*H4081,"")</f>
        <v>118.7</v>
      </c>
    </row>
    <row r="4082" spans="1:11" x14ac:dyDescent="0.25">
      <c r="A4082" s="7">
        <v>536431</v>
      </c>
      <c r="B4082" s="7">
        <f>VLOOKUP(A4082,'Лицевые счета'!$A$1:$K$4570,2,0)</f>
        <v>533807</v>
      </c>
      <c r="C4082">
        <f>COUNTIF('ИПУ и ОКПУ'!$A$2:$A$3258,A4082)</f>
        <v>1</v>
      </c>
      <c r="D4082" t="str">
        <f>IF(C4082&gt;0,VLOOKUP(A4082,'ИПУ и ОКПУ'!$A$1:$O$3258,9,0),"")</f>
        <v>Одноставочный</v>
      </c>
      <c r="E4082" t="str">
        <f>IF(C4082&gt;0,IF(VLOOKUP(A4082,'ИПУ и ОКПУ'!$A$1:$O$3258,14,0)="Нет показаний","Нет показаний",""),"")</f>
        <v/>
      </c>
      <c r="F4082">
        <f>IF(AND(C4082&gt;0),SUMIF('ИПУ и ОКПУ'!$A$2:$A$3258,A4082,'ИПУ и ОКПУ'!$O$2:$O$3258),"")</f>
        <v>0</v>
      </c>
      <c r="G4082">
        <f>VLOOKUP(A4082,'Лицевые счета'!$A$2:$K$4570,9,0)</f>
        <v>1</v>
      </c>
      <c r="H4082">
        <f>VLOOKUP(A4082,'Лицевые счета'!$A$2:$K$4570,10,0)</f>
        <v>118.7</v>
      </c>
      <c r="I4082" t="str">
        <f>VLOOKUP(A4082,'Лицевые счета'!$A$2:$K$4570,6,0)</f>
        <v>ФЛ</v>
      </c>
      <c r="J4082" t="str">
        <f>IF(AND(C4082=0,I4082="ФЛ"),G4082*H4082,"")</f>
        <v/>
      </c>
      <c r="K4082" t="str">
        <f>IF(AND(C4082&gt;0,E4082="Нет показаний",I4082="ФЛ"),G4082*H4082,"")</f>
        <v/>
      </c>
    </row>
    <row r="4083" spans="1:11" x14ac:dyDescent="0.25">
      <c r="A4083" s="7">
        <v>536433</v>
      </c>
      <c r="B4083" s="7">
        <f>VLOOKUP(A4083,'Лицевые счета'!$A$1:$K$4570,2,0)</f>
        <v>533807</v>
      </c>
      <c r="C4083">
        <f>COUNTIF('ИПУ и ОКПУ'!$A$2:$A$3258,A4083)</f>
        <v>1</v>
      </c>
      <c r="D4083" t="str">
        <f>IF(C4083&gt;0,VLOOKUP(A4083,'ИПУ и ОКПУ'!$A$1:$O$3258,9,0),"")</f>
        <v>Одноставочный</v>
      </c>
      <c r="E4083" t="str">
        <f>IF(C4083&gt;0,IF(VLOOKUP(A4083,'ИПУ и ОКПУ'!$A$1:$O$3258,14,0)="Нет показаний","Нет показаний",""),"")</f>
        <v/>
      </c>
      <c r="F4083">
        <f>IF(AND(C4083&gt;0),SUMIF('ИПУ и ОКПУ'!$A$2:$A$3258,A4083,'ИПУ и ОКПУ'!$O$2:$O$3258),"")</f>
        <v>200</v>
      </c>
      <c r="G4083">
        <f>VLOOKUP(A4083,'Лицевые счета'!$A$2:$K$4570,9,0)</f>
        <v>1</v>
      </c>
      <c r="H4083">
        <f>VLOOKUP(A4083,'Лицевые счета'!$A$2:$K$4570,10,0)</f>
        <v>134.30000000000001</v>
      </c>
      <c r="I4083" t="str">
        <f>VLOOKUP(A4083,'Лицевые счета'!$A$2:$K$4570,6,0)</f>
        <v>ФЛ</v>
      </c>
      <c r="J4083" t="str">
        <f>IF(AND(C4083=0,I4083="ФЛ"),G4083*H4083,"")</f>
        <v/>
      </c>
      <c r="K4083" t="str">
        <f>IF(AND(C4083&gt;0,E4083="Нет показаний",I4083="ФЛ"),G4083*H4083,"")</f>
        <v/>
      </c>
    </row>
    <row r="4084" spans="1:11" x14ac:dyDescent="0.25">
      <c r="A4084" s="7">
        <v>536443</v>
      </c>
      <c r="B4084" s="7">
        <f>VLOOKUP(A4084,'Лицевые счета'!$A$1:$K$4570,2,0)</f>
        <v>533807</v>
      </c>
      <c r="C4084">
        <f>COUNTIF('ИПУ и ОКПУ'!$A$2:$A$3258,A4084)</f>
        <v>1</v>
      </c>
      <c r="D4084" t="str">
        <f>IF(C4084&gt;0,VLOOKUP(A4084,'ИПУ и ОКПУ'!$A$1:$O$3258,9,0),"")</f>
        <v>Одноставочный</v>
      </c>
      <c r="E4084" t="str">
        <f>IF(C4084&gt;0,IF(VLOOKUP(A4084,'ИПУ и ОКПУ'!$A$1:$O$3258,14,0)="Нет показаний","Нет показаний",""),"")</f>
        <v>Нет показаний</v>
      </c>
      <c r="F4084">
        <f>IF(AND(C4084&gt;0),SUMIF('ИПУ и ОКПУ'!$A$2:$A$3258,A4084,'ИПУ и ОКПУ'!$O$2:$O$3258),"")</f>
        <v>0</v>
      </c>
      <c r="G4084">
        <f>VLOOKUP(A4084,'Лицевые счета'!$A$2:$K$4570,9,0)</f>
        <v>1</v>
      </c>
      <c r="H4084">
        <f>VLOOKUP(A4084,'Лицевые счета'!$A$2:$K$4570,10,0)</f>
        <v>118.7</v>
      </c>
      <c r="I4084" t="str">
        <f>VLOOKUP(A4084,'Лицевые счета'!$A$2:$K$4570,6,0)</f>
        <v>ФЛ</v>
      </c>
      <c r="J4084" t="str">
        <f>IF(AND(C4084=0,I4084="ФЛ"),G4084*H4084,"")</f>
        <v/>
      </c>
      <c r="K4084">
        <f>IF(AND(C4084&gt;0,E4084="Нет показаний",I4084="ФЛ"),G4084*H4084,"")</f>
        <v>118.7</v>
      </c>
    </row>
    <row r="4085" spans="1:11" x14ac:dyDescent="0.25">
      <c r="A4085" s="7">
        <v>536445</v>
      </c>
      <c r="B4085" s="7">
        <f>VLOOKUP(A4085,'Лицевые счета'!$A$1:$K$4570,2,0)</f>
        <v>533807</v>
      </c>
      <c r="C4085">
        <f>COUNTIF('ИПУ и ОКПУ'!$A$2:$A$3258,A4085)</f>
        <v>0</v>
      </c>
      <c r="D4085" t="str">
        <f>IF(C4085&gt;0,VLOOKUP(A4085,'ИПУ и ОКПУ'!$A$1:$O$3258,9,0),"")</f>
        <v/>
      </c>
      <c r="E4085" t="str">
        <f>IF(C4085&gt;0,IF(VLOOKUP(A4085,'ИПУ и ОКПУ'!$A$1:$O$3258,14,0)="Нет показаний","Нет показаний",""),"")</f>
        <v/>
      </c>
      <c r="F4085" t="str">
        <f>IF(AND(C4085&gt;0),SUMIF('ИПУ и ОКПУ'!$A$2:$A$3258,A4085,'ИПУ и ОКПУ'!$O$2:$O$3258),"")</f>
        <v/>
      </c>
      <c r="G4085">
        <f>VLOOKUP(A4085,'Лицевые счета'!$A$2:$K$4570,9,0)</f>
        <v>1</v>
      </c>
      <c r="H4085">
        <f>VLOOKUP(A4085,'Лицевые счета'!$A$2:$K$4570,10,0)</f>
        <v>92</v>
      </c>
      <c r="I4085" t="str">
        <f>VLOOKUP(A4085,'Лицевые счета'!$A$2:$K$4570,6,0)</f>
        <v>ФЛ</v>
      </c>
      <c r="J4085">
        <f>IF(AND(C4085=0,I4085="ФЛ"),G4085*H4085,"")</f>
        <v>92</v>
      </c>
      <c r="K4085" t="str">
        <f>IF(AND(C4085&gt;0,E4085="Нет показаний",I4085="ФЛ"),G4085*H4085,"")</f>
        <v/>
      </c>
    </row>
    <row r="4086" spans="1:11" x14ac:dyDescent="0.25">
      <c r="A4086" s="7">
        <v>536447</v>
      </c>
      <c r="B4086" s="7">
        <f>VLOOKUP(A4086,'Лицевые счета'!$A$1:$K$4570,2,0)</f>
        <v>533807</v>
      </c>
      <c r="C4086">
        <f>COUNTIF('ИПУ и ОКПУ'!$A$2:$A$3258,A4086)</f>
        <v>1</v>
      </c>
      <c r="D4086" t="str">
        <f>IF(C4086&gt;0,VLOOKUP(A4086,'ИПУ и ОКПУ'!$A$1:$O$3258,9,0),"")</f>
        <v>Одноставочный</v>
      </c>
      <c r="E4086" t="str">
        <f>IF(C4086&gt;0,IF(VLOOKUP(A4086,'ИПУ и ОКПУ'!$A$1:$O$3258,14,0)="Нет показаний","Нет показаний",""),"")</f>
        <v>Нет показаний</v>
      </c>
      <c r="F4086">
        <f>IF(AND(C4086&gt;0),SUMIF('ИПУ и ОКПУ'!$A$2:$A$3258,A4086,'ИПУ и ОКПУ'!$O$2:$O$3258),"")</f>
        <v>0</v>
      </c>
      <c r="G4086">
        <f>VLOOKUP(A4086,'Лицевые счета'!$A$2:$K$4570,9,0)</f>
        <v>1</v>
      </c>
      <c r="H4086">
        <f>VLOOKUP(A4086,'Лицевые счета'!$A$2:$K$4570,10,0)</f>
        <v>118.7</v>
      </c>
      <c r="I4086" t="str">
        <f>VLOOKUP(A4086,'Лицевые счета'!$A$2:$K$4570,6,0)</f>
        <v>ФЛ</v>
      </c>
      <c r="J4086" t="str">
        <f>IF(AND(C4086=0,I4086="ФЛ"),G4086*H4086,"")</f>
        <v/>
      </c>
      <c r="K4086">
        <f>IF(AND(C4086&gt;0,E4086="Нет показаний",I4086="ФЛ"),G4086*H4086,"")</f>
        <v>118.7</v>
      </c>
    </row>
    <row r="4087" spans="1:11" x14ac:dyDescent="0.25">
      <c r="A4087" s="7">
        <v>536451</v>
      </c>
      <c r="B4087" s="7">
        <f>VLOOKUP(A4087,'Лицевые счета'!$A$1:$K$4570,2,0)</f>
        <v>533807</v>
      </c>
      <c r="C4087">
        <f>COUNTIF('ИПУ и ОКПУ'!$A$2:$A$3258,A4087)</f>
        <v>1</v>
      </c>
      <c r="D4087" t="str">
        <f>IF(C4087&gt;0,VLOOKUP(A4087,'ИПУ и ОКПУ'!$A$1:$O$3258,9,0),"")</f>
        <v>Одноставочный</v>
      </c>
      <c r="E4087" t="str">
        <f>IF(C4087&gt;0,IF(VLOOKUP(A4087,'ИПУ и ОКПУ'!$A$1:$O$3258,14,0)="Нет показаний","Нет показаний",""),"")</f>
        <v>Нет показаний</v>
      </c>
      <c r="F4087">
        <f>IF(AND(C4087&gt;0),SUMIF('ИПУ и ОКПУ'!$A$2:$A$3258,A4087,'ИПУ и ОКПУ'!$O$2:$O$3258),"")</f>
        <v>0</v>
      </c>
      <c r="G4087">
        <f>VLOOKUP(A4087,'Лицевые счета'!$A$2:$K$4570,9,0)</f>
        <v>1</v>
      </c>
      <c r="H4087">
        <f>VLOOKUP(A4087,'Лицевые счета'!$A$2:$K$4570,10,0)</f>
        <v>118.7</v>
      </c>
      <c r="I4087" t="str">
        <f>VLOOKUP(A4087,'Лицевые счета'!$A$2:$K$4570,6,0)</f>
        <v>ФЛ</v>
      </c>
      <c r="J4087" t="str">
        <f>IF(AND(C4087=0,I4087="ФЛ"),G4087*H4087,"")</f>
        <v/>
      </c>
      <c r="K4087">
        <f>IF(AND(C4087&gt;0,E4087="Нет показаний",I4087="ФЛ"),G4087*H4087,"")</f>
        <v>118.7</v>
      </c>
    </row>
    <row r="4088" spans="1:11" x14ac:dyDescent="0.25">
      <c r="A4088" s="7">
        <v>536453</v>
      </c>
      <c r="B4088" s="7">
        <f>VLOOKUP(A4088,'Лицевые счета'!$A$1:$K$4570,2,0)</f>
        <v>533807</v>
      </c>
      <c r="C4088">
        <f>COUNTIF('ИПУ и ОКПУ'!$A$2:$A$3258,A4088)</f>
        <v>0</v>
      </c>
      <c r="D4088" t="str">
        <f>IF(C4088&gt;0,VLOOKUP(A4088,'ИПУ и ОКПУ'!$A$1:$O$3258,9,0),"")</f>
        <v/>
      </c>
      <c r="E4088" t="str">
        <f>IF(C4088&gt;0,IF(VLOOKUP(A4088,'ИПУ и ОКПУ'!$A$1:$O$3258,14,0)="Нет показаний","Нет показаний",""),"")</f>
        <v/>
      </c>
      <c r="F4088" t="str">
        <f>IF(AND(C4088&gt;0),SUMIF('ИПУ и ОКПУ'!$A$2:$A$3258,A4088,'ИПУ и ОКПУ'!$O$2:$O$3258),"")</f>
        <v/>
      </c>
      <c r="G4088">
        <f>VLOOKUP(A4088,'Лицевые счета'!$A$2:$K$4570,9,0)</f>
        <v>1</v>
      </c>
      <c r="H4088">
        <f>VLOOKUP(A4088,'Лицевые счета'!$A$2:$K$4570,10,0)</f>
        <v>92</v>
      </c>
      <c r="I4088" t="str">
        <f>VLOOKUP(A4088,'Лицевые счета'!$A$2:$K$4570,6,0)</f>
        <v>ФЛ</v>
      </c>
      <c r="J4088">
        <f>IF(AND(C4088=0,I4088="ФЛ"),G4088*H4088,"")</f>
        <v>92</v>
      </c>
      <c r="K4088" t="str">
        <f>IF(AND(C4088&gt;0,E4088="Нет показаний",I4088="ФЛ"),G4088*H4088,"")</f>
        <v/>
      </c>
    </row>
    <row r="4089" spans="1:11" x14ac:dyDescent="0.25">
      <c r="A4089" s="7">
        <v>536457</v>
      </c>
      <c r="B4089" s="7">
        <f>VLOOKUP(A4089,'Лицевые счета'!$A$1:$K$4570,2,0)</f>
        <v>533807</v>
      </c>
      <c r="C4089">
        <f>COUNTIF('ИПУ и ОКПУ'!$A$2:$A$3258,A4089)</f>
        <v>1</v>
      </c>
      <c r="D4089" t="str">
        <f>IF(C4089&gt;0,VLOOKUP(A4089,'ИПУ и ОКПУ'!$A$1:$O$3258,9,0),"")</f>
        <v>Одноставочный</v>
      </c>
      <c r="E4089" t="str">
        <f>IF(C4089&gt;0,IF(VLOOKUP(A4089,'ИПУ и ОКПУ'!$A$1:$O$3258,14,0)="Нет показаний","Нет показаний",""),"")</f>
        <v>Нет показаний</v>
      </c>
      <c r="F4089">
        <f>IF(AND(C4089&gt;0),SUMIF('ИПУ и ОКПУ'!$A$2:$A$3258,A4089,'ИПУ и ОКПУ'!$O$2:$O$3258),"")</f>
        <v>0</v>
      </c>
      <c r="G4089">
        <f>VLOOKUP(A4089,'Лицевые счета'!$A$2:$K$4570,9,0)</f>
        <v>1</v>
      </c>
      <c r="H4089">
        <f>VLOOKUP(A4089,'Лицевые счета'!$A$2:$K$4570,10,0)</f>
        <v>118.7</v>
      </c>
      <c r="I4089" t="str">
        <f>VLOOKUP(A4089,'Лицевые счета'!$A$2:$K$4570,6,0)</f>
        <v>ФЛ</v>
      </c>
      <c r="J4089" t="str">
        <f>IF(AND(C4089=0,I4089="ФЛ"),G4089*H4089,"")</f>
        <v/>
      </c>
      <c r="K4089">
        <f>IF(AND(C4089&gt;0,E4089="Нет показаний",I4089="ФЛ"),G4089*H4089,"")</f>
        <v>118.7</v>
      </c>
    </row>
    <row r="4090" spans="1:11" x14ac:dyDescent="0.25">
      <c r="A4090" s="7">
        <v>536465</v>
      </c>
      <c r="B4090" s="7">
        <f>VLOOKUP(A4090,'Лицевые счета'!$A$1:$K$4570,2,0)</f>
        <v>533809</v>
      </c>
      <c r="C4090">
        <f>COUNTIF('ИПУ и ОКПУ'!$A$2:$A$3258,A4090)</f>
        <v>1</v>
      </c>
      <c r="D4090" t="str">
        <f>IF(C4090&gt;0,VLOOKUP(A4090,'ИПУ и ОКПУ'!$A$1:$O$3258,9,0),"")</f>
        <v>Одноставочный</v>
      </c>
      <c r="E4090" t="str">
        <f>IF(C4090&gt;0,IF(VLOOKUP(A4090,'ИПУ и ОКПУ'!$A$1:$O$3258,14,0)="Нет показаний","Нет показаний",""),"")</f>
        <v/>
      </c>
      <c r="F4090">
        <f>IF(AND(C4090&gt;0),SUMIF('ИПУ и ОКПУ'!$A$2:$A$3258,A4090,'ИПУ и ОКПУ'!$O$2:$O$3258),"")</f>
        <v>136.5</v>
      </c>
      <c r="G4090">
        <f>VLOOKUP(A4090,'Лицевые счета'!$A$2:$K$4570,9,0)</f>
        <v>1</v>
      </c>
      <c r="H4090">
        <f>VLOOKUP(A4090,'Лицевые счета'!$A$2:$K$4570,10,0)</f>
        <v>92</v>
      </c>
      <c r="I4090" t="str">
        <f>VLOOKUP(A4090,'Лицевые счета'!$A$2:$K$4570,6,0)</f>
        <v>ФЛ</v>
      </c>
      <c r="J4090" t="str">
        <f>IF(AND(C4090=0,I4090="ФЛ"),G4090*H4090,"")</f>
        <v/>
      </c>
      <c r="K4090" t="str">
        <f>IF(AND(C4090&gt;0,E4090="Нет показаний",I4090="ФЛ"),G4090*H4090,"")</f>
        <v/>
      </c>
    </row>
    <row r="4091" spans="1:11" x14ac:dyDescent="0.25">
      <c r="A4091" s="7">
        <v>536468</v>
      </c>
      <c r="B4091" s="7">
        <f>VLOOKUP(A4091,'Лицевые счета'!$A$1:$K$4570,2,0)</f>
        <v>533809</v>
      </c>
      <c r="C4091">
        <f>COUNTIF('ИПУ и ОКПУ'!$A$2:$A$3258,A4091)</f>
        <v>1</v>
      </c>
      <c r="D4091" t="str">
        <f>IF(C4091&gt;0,VLOOKUP(A4091,'ИПУ и ОКПУ'!$A$1:$O$3258,9,0),"")</f>
        <v>Одноставочный</v>
      </c>
      <c r="E4091" t="str">
        <f>IF(C4091&gt;0,IF(VLOOKUP(A4091,'ИПУ и ОКПУ'!$A$1:$O$3258,14,0)="Нет показаний","Нет показаний",""),"")</f>
        <v>Нет показаний</v>
      </c>
      <c r="F4091">
        <f>IF(AND(C4091&gt;0),SUMIF('ИПУ и ОКПУ'!$A$2:$A$3258,A4091,'ИПУ и ОКПУ'!$O$2:$O$3258),"")</f>
        <v>0</v>
      </c>
      <c r="G4091">
        <f>VLOOKUP(A4091,'Лицевые счета'!$A$2:$K$4570,9,0)</f>
        <v>1</v>
      </c>
      <c r="H4091">
        <f>VLOOKUP(A4091,'Лицевые счета'!$A$2:$K$4570,10,0)</f>
        <v>118.7</v>
      </c>
      <c r="I4091" t="str">
        <f>VLOOKUP(A4091,'Лицевые счета'!$A$2:$K$4570,6,0)</f>
        <v>ФЛ</v>
      </c>
      <c r="J4091" t="str">
        <f>IF(AND(C4091=0,I4091="ФЛ"),G4091*H4091,"")</f>
        <v/>
      </c>
      <c r="K4091">
        <f>IF(AND(C4091&gt;0,E4091="Нет показаний",I4091="ФЛ"),G4091*H4091,"")</f>
        <v>118.7</v>
      </c>
    </row>
    <row r="4092" spans="1:11" x14ac:dyDescent="0.25">
      <c r="A4092" s="7">
        <v>536474</v>
      </c>
      <c r="B4092" s="7">
        <f>VLOOKUP(A4092,'Лицевые счета'!$A$1:$K$4570,2,0)</f>
        <v>533809</v>
      </c>
      <c r="C4092">
        <f>COUNTIF('ИПУ и ОКПУ'!$A$2:$A$3258,A4092)</f>
        <v>1</v>
      </c>
      <c r="D4092" t="str">
        <f>IF(C4092&gt;0,VLOOKUP(A4092,'ИПУ и ОКПУ'!$A$1:$O$3258,9,0),"")</f>
        <v>Одноставочный</v>
      </c>
      <c r="E4092" t="str">
        <f>IF(C4092&gt;0,IF(VLOOKUP(A4092,'ИПУ и ОКПУ'!$A$1:$O$3258,14,0)="Нет показаний","Нет показаний",""),"")</f>
        <v/>
      </c>
      <c r="F4092">
        <f>IF(AND(C4092&gt;0),SUMIF('ИПУ и ОКПУ'!$A$2:$A$3258,A4092,'ИПУ и ОКПУ'!$O$2:$O$3258),"")</f>
        <v>4</v>
      </c>
      <c r="G4092">
        <f>VLOOKUP(A4092,'Лицевые счета'!$A$2:$K$4570,9,0)</f>
        <v>1</v>
      </c>
      <c r="H4092">
        <f>VLOOKUP(A4092,'Лицевые счета'!$A$2:$K$4570,10,0)</f>
        <v>118.7</v>
      </c>
      <c r="I4092" t="str">
        <f>VLOOKUP(A4092,'Лицевые счета'!$A$2:$K$4570,6,0)</f>
        <v>ФЛ</v>
      </c>
      <c r="J4092" t="str">
        <f>IF(AND(C4092=0,I4092="ФЛ"),G4092*H4092,"")</f>
        <v/>
      </c>
      <c r="K4092" t="str">
        <f>IF(AND(C4092&gt;0,E4092="Нет показаний",I4092="ФЛ"),G4092*H4092,"")</f>
        <v/>
      </c>
    </row>
    <row r="4093" spans="1:11" x14ac:dyDescent="0.25">
      <c r="A4093" s="7">
        <v>536476</v>
      </c>
      <c r="B4093" s="7">
        <f>VLOOKUP(A4093,'Лицевые счета'!$A$1:$K$4570,2,0)</f>
        <v>533809</v>
      </c>
      <c r="C4093">
        <f>COUNTIF('ИПУ и ОКПУ'!$A$2:$A$3258,A4093)</f>
        <v>2</v>
      </c>
      <c r="D4093" t="str">
        <f>IF(C4093&gt;0,VLOOKUP(A4093,'ИПУ и ОКПУ'!$A$1:$O$3258,9,0),"")</f>
        <v>Одноставочный</v>
      </c>
      <c r="E4093" t="str">
        <f>IF(C4093&gt;0,IF(VLOOKUP(A4093,'ИПУ и ОКПУ'!$A$1:$O$3258,14,0)="Нет показаний","Нет показаний",""),"")</f>
        <v/>
      </c>
      <c r="F4093">
        <f>IF(AND(C4093&gt;0),SUMIF('ИПУ и ОКПУ'!$A$2:$A$3258,A4093,'ИПУ и ОКПУ'!$O$2:$O$3258),"")</f>
        <v>-32</v>
      </c>
      <c r="G4093">
        <f>VLOOKUP(A4093,'Лицевые счета'!$A$2:$K$4570,9,0)</f>
        <v>1</v>
      </c>
      <c r="H4093">
        <f>VLOOKUP(A4093,'Лицевые счета'!$A$2:$K$4570,10,0)</f>
        <v>92</v>
      </c>
      <c r="I4093" t="str">
        <f>VLOOKUP(A4093,'Лицевые счета'!$A$2:$K$4570,6,0)</f>
        <v>ФЛ</v>
      </c>
      <c r="J4093" t="str">
        <f>IF(AND(C4093=0,I4093="ФЛ"),G4093*H4093,"")</f>
        <v/>
      </c>
      <c r="K4093" t="str">
        <f>IF(AND(C4093&gt;0,E4093="Нет показаний",I4093="ФЛ"),G4093*H4093,"")</f>
        <v/>
      </c>
    </row>
    <row r="4094" spans="1:11" x14ac:dyDescent="0.25">
      <c r="A4094" s="7">
        <v>536477</v>
      </c>
      <c r="B4094" s="7">
        <f>VLOOKUP(A4094,'Лицевые счета'!$A$1:$K$4570,2,0)</f>
        <v>533809</v>
      </c>
      <c r="C4094">
        <f>COUNTIF('ИПУ и ОКПУ'!$A$2:$A$3258,A4094)</f>
        <v>2</v>
      </c>
      <c r="D4094" t="str">
        <f>IF(C4094&gt;0,VLOOKUP(A4094,'ИПУ и ОКПУ'!$A$1:$O$3258,9,0),"")</f>
        <v>Одноставочный</v>
      </c>
      <c r="E4094" t="str">
        <f>IF(C4094&gt;0,IF(VLOOKUP(A4094,'ИПУ и ОКПУ'!$A$1:$O$3258,14,0)="Нет показаний","Нет показаний",""),"")</f>
        <v/>
      </c>
      <c r="F4094">
        <f>IF(AND(C4094&gt;0),SUMIF('ИПУ и ОКПУ'!$A$2:$A$3258,A4094,'ИПУ и ОКПУ'!$O$2:$O$3258),"")</f>
        <v>65</v>
      </c>
      <c r="G4094">
        <f>VLOOKUP(A4094,'Лицевые счета'!$A$2:$K$4570,9,0)</f>
        <v>1</v>
      </c>
      <c r="H4094">
        <f>VLOOKUP(A4094,'Лицевые счета'!$A$2:$K$4570,10,0)</f>
        <v>92</v>
      </c>
      <c r="I4094" t="str">
        <f>VLOOKUP(A4094,'Лицевые счета'!$A$2:$K$4570,6,0)</f>
        <v>ФЛ</v>
      </c>
      <c r="J4094" t="str">
        <f>IF(AND(C4094=0,I4094="ФЛ"),G4094*H4094,"")</f>
        <v/>
      </c>
      <c r="K4094" t="str">
        <f>IF(AND(C4094&gt;0,E4094="Нет показаний",I4094="ФЛ"),G4094*H4094,"")</f>
        <v/>
      </c>
    </row>
    <row r="4095" spans="1:11" x14ac:dyDescent="0.25">
      <c r="A4095" s="7">
        <v>536478</v>
      </c>
      <c r="B4095" s="7">
        <f>VLOOKUP(A4095,'Лицевые счета'!$A$1:$K$4570,2,0)</f>
        <v>533809</v>
      </c>
      <c r="C4095">
        <f>COUNTIF('ИПУ и ОКПУ'!$A$2:$A$3258,A4095)</f>
        <v>2</v>
      </c>
      <c r="D4095" t="str">
        <f>IF(C4095&gt;0,VLOOKUP(A4095,'ИПУ и ОКПУ'!$A$1:$O$3258,9,0),"")</f>
        <v>Одноставочный</v>
      </c>
      <c r="E4095" t="str">
        <f>IF(C4095&gt;0,IF(VLOOKUP(A4095,'ИПУ и ОКПУ'!$A$1:$O$3258,14,0)="Нет показаний","Нет показаний",""),"")</f>
        <v/>
      </c>
      <c r="F4095">
        <f>IF(AND(C4095&gt;0),SUMIF('ИПУ и ОКПУ'!$A$2:$A$3258,A4095,'ИПУ и ОКПУ'!$O$2:$O$3258),"")</f>
        <v>69</v>
      </c>
      <c r="G4095">
        <f>VLOOKUP(A4095,'Лицевые счета'!$A$2:$K$4570,9,0)</f>
        <v>1</v>
      </c>
      <c r="H4095">
        <f>VLOOKUP(A4095,'Лицевые счета'!$A$2:$K$4570,10,0)</f>
        <v>92</v>
      </c>
      <c r="I4095" t="str">
        <f>VLOOKUP(A4095,'Лицевые счета'!$A$2:$K$4570,6,0)</f>
        <v>ФЛ</v>
      </c>
      <c r="J4095" t="str">
        <f>IF(AND(C4095=0,I4095="ФЛ"),G4095*H4095,"")</f>
        <v/>
      </c>
      <c r="K4095" t="str">
        <f>IF(AND(C4095&gt;0,E4095="Нет показаний",I4095="ФЛ"),G4095*H4095,"")</f>
        <v/>
      </c>
    </row>
    <row r="4096" spans="1:11" x14ac:dyDescent="0.25">
      <c r="A4096" s="7">
        <v>538852</v>
      </c>
      <c r="B4096" s="7">
        <f>VLOOKUP(A4096,'Лицевые счета'!$A$1:$K$4570,2,0)</f>
        <v>533807</v>
      </c>
      <c r="C4096">
        <f>COUNTIF('ИПУ и ОКПУ'!$A$2:$A$3258,A4096)</f>
        <v>1</v>
      </c>
      <c r="D4096" t="str">
        <f>IF(C4096&gt;0,VLOOKUP(A4096,'ИПУ и ОКПУ'!$A$1:$O$3258,9,0),"")</f>
        <v>Одноставочный</v>
      </c>
      <c r="E4096" t="str">
        <f>IF(C4096&gt;0,IF(VLOOKUP(A4096,'ИПУ и ОКПУ'!$A$1:$O$3258,14,0)="Нет показаний","Нет показаний",""),"")</f>
        <v/>
      </c>
      <c r="F4096">
        <f>IF(AND(C4096&gt;0),SUMIF('ИПУ и ОКПУ'!$A$2:$A$3258,A4096,'ИПУ и ОКПУ'!$O$2:$O$3258),"")</f>
        <v>312.73200000000003</v>
      </c>
      <c r="G4096">
        <f>VLOOKUP(A4096,'Лицевые счета'!$A$2:$K$4570,9,0)</f>
        <v>1</v>
      </c>
      <c r="H4096" t="str">
        <f>VLOOKUP(A4096,'Лицевые счета'!$A$2:$K$4570,10,0)</f>
        <v>ЮЛ</v>
      </c>
      <c r="I4096" t="str">
        <f>VLOOKUP(A4096,'Лицевые счета'!$A$2:$K$4570,6,0)</f>
        <v>ЮЛ</v>
      </c>
      <c r="J4096" t="str">
        <f>IF(AND(C4096=0,I4096="ФЛ"),G4096*H4096,"")</f>
        <v/>
      </c>
      <c r="K4096" t="str">
        <f>IF(AND(C4096&gt;0,E4096="Нет показаний",I4096="ФЛ"),G4096*H4096,"")</f>
        <v/>
      </c>
    </row>
    <row r="4097" spans="1:11" x14ac:dyDescent="0.25">
      <c r="A4097" s="7">
        <v>538853</v>
      </c>
      <c r="B4097" s="7">
        <f>VLOOKUP(A4097,'Лицевые счета'!$A$1:$K$4570,2,0)</f>
        <v>533807</v>
      </c>
      <c r="C4097">
        <f>COUNTIF('ИПУ и ОКПУ'!$A$2:$A$3258,A4097)</f>
        <v>1</v>
      </c>
      <c r="D4097" t="str">
        <f>IF(C4097&gt;0,VLOOKUP(A4097,'ИПУ и ОКПУ'!$A$1:$O$3258,9,0),"")</f>
        <v>Одноставочный</v>
      </c>
      <c r="E4097" t="str">
        <f>IF(C4097&gt;0,IF(VLOOKUP(A4097,'ИПУ и ОКПУ'!$A$1:$O$3258,14,0)="Нет показаний","Нет показаний",""),"")</f>
        <v/>
      </c>
      <c r="F4097">
        <f>IF(AND(C4097&gt;0),SUMIF('ИПУ и ОКПУ'!$A$2:$A$3258,A4097,'ИПУ и ОКПУ'!$O$2:$O$3258),"")</f>
        <v>7.1539999999999999</v>
      </c>
      <c r="G4097">
        <f>VLOOKUP(A4097,'Лицевые счета'!$A$2:$K$4570,9,0)</f>
        <v>1</v>
      </c>
      <c r="H4097" t="str">
        <f>VLOOKUP(A4097,'Лицевые счета'!$A$2:$K$4570,10,0)</f>
        <v>ЮЛ</v>
      </c>
      <c r="I4097" t="str">
        <f>VLOOKUP(A4097,'Лицевые счета'!$A$2:$K$4570,6,0)</f>
        <v>ЮЛ</v>
      </c>
      <c r="J4097" t="str">
        <f>IF(AND(C4097=0,I4097="ФЛ"),G4097*H4097,"")</f>
        <v/>
      </c>
      <c r="K4097" t="str">
        <f>IF(AND(C4097&gt;0,E4097="Нет показаний",I4097="ФЛ"),G4097*H4097,"")</f>
        <v/>
      </c>
    </row>
    <row r="4098" spans="1:11" x14ac:dyDescent="0.25">
      <c r="A4098" s="7">
        <v>539985</v>
      </c>
      <c r="B4098" s="7">
        <f>VLOOKUP(A4098,'Лицевые счета'!$A$1:$K$4570,2,0)</f>
        <v>533807</v>
      </c>
      <c r="C4098">
        <f>COUNTIF('ИПУ и ОКПУ'!$A$2:$A$3258,A4098)</f>
        <v>1</v>
      </c>
      <c r="D4098" t="str">
        <f>IF(C4098&gt;0,VLOOKUP(A4098,'ИПУ и ОКПУ'!$A$1:$O$3258,9,0),"")</f>
        <v>Одноставочный</v>
      </c>
      <c r="E4098" t="str">
        <f>IF(C4098&gt;0,IF(VLOOKUP(A4098,'ИПУ и ОКПУ'!$A$1:$O$3258,14,0)="Нет показаний","Нет показаний",""),"")</f>
        <v/>
      </c>
      <c r="F4098">
        <f>IF(AND(C4098&gt;0),SUMIF('ИПУ и ОКПУ'!$A$2:$A$3258,A4098,'ИПУ и ОКПУ'!$O$2:$O$3258),"")</f>
        <v>92</v>
      </c>
      <c r="G4098">
        <f>VLOOKUP(A4098,'Лицевые счета'!$A$2:$K$4570,9,0)</f>
        <v>1</v>
      </c>
      <c r="H4098">
        <f>VLOOKUP(A4098,'Лицевые счета'!$A$2:$K$4570,10,0)</f>
        <v>118.7</v>
      </c>
      <c r="I4098" t="str">
        <f>VLOOKUP(A4098,'Лицевые счета'!$A$2:$K$4570,6,0)</f>
        <v>ФЛ</v>
      </c>
      <c r="J4098" t="str">
        <f>IF(AND(C4098=0,I4098="ФЛ"),G4098*H4098,"")</f>
        <v/>
      </c>
      <c r="K4098" t="str">
        <f>IF(AND(C4098&gt;0,E4098="Нет показаний",I4098="ФЛ"),G4098*H4098,"")</f>
        <v/>
      </c>
    </row>
    <row r="4099" spans="1:11" x14ac:dyDescent="0.25">
      <c r="A4099" s="7">
        <v>544808</v>
      </c>
      <c r="B4099" s="7">
        <f>VLOOKUP(A4099,'Лицевые счета'!$A$1:$K$4570,2,0)</f>
        <v>431038</v>
      </c>
      <c r="C4099">
        <f>COUNTIF('ИПУ и ОКПУ'!$A$2:$A$3258,A4099)</f>
        <v>1</v>
      </c>
      <c r="D4099" t="str">
        <f>IF(C4099&gt;0,VLOOKUP(A4099,'ИПУ и ОКПУ'!$A$1:$O$3258,9,0),"")</f>
        <v>Одноставочный</v>
      </c>
      <c r="E4099" t="str">
        <f>IF(C4099&gt;0,IF(VLOOKUP(A4099,'ИПУ и ОКПУ'!$A$1:$O$3258,14,0)="Нет показаний","Нет показаний",""),"")</f>
        <v/>
      </c>
      <c r="F4099">
        <f>IF(AND(C4099&gt;0),SUMIF('ИПУ и ОКПУ'!$A$2:$A$3258,A4099,'ИПУ и ОКПУ'!$O$2:$O$3258),"")</f>
        <v>-1074.1000000000099</v>
      </c>
      <c r="G4099">
        <f>VLOOKUP(A4099,'Лицевые счета'!$A$2:$K$4570,9,0)</f>
        <v>1</v>
      </c>
      <c r="H4099">
        <f>VLOOKUP(A4099,'Лицевые счета'!$A$2:$K$4570,10,0)</f>
        <v>167.6</v>
      </c>
      <c r="I4099" t="str">
        <f>VLOOKUP(A4099,'Лицевые счета'!$A$2:$K$4570,6,0)</f>
        <v>ФЛ</v>
      </c>
      <c r="J4099" t="str">
        <f>IF(AND(C4099=0,I4099="ФЛ"),G4099*H4099,"")</f>
        <v/>
      </c>
      <c r="K4099" t="str">
        <f>IF(AND(C4099&gt;0,E4099="Нет показаний",I4099="ФЛ"),G4099*H4099,"")</f>
        <v/>
      </c>
    </row>
    <row r="4100" spans="1:11" x14ac:dyDescent="0.25">
      <c r="A4100" s="7">
        <v>545346</v>
      </c>
      <c r="B4100" s="7">
        <f>VLOOKUP(A4100,'Лицевые счета'!$A$1:$K$4570,2,0)</f>
        <v>349602</v>
      </c>
      <c r="C4100">
        <f>COUNTIF('ИПУ и ОКПУ'!$A$2:$A$3258,A4100)</f>
        <v>1</v>
      </c>
      <c r="D4100" t="str">
        <f>IF(C4100&gt;0,VLOOKUP(A4100,'ИПУ и ОКПУ'!$A$1:$O$3258,9,0),"")</f>
        <v>Одноставочный</v>
      </c>
      <c r="E4100" t="str">
        <f>IF(C4100&gt;0,IF(VLOOKUP(A4100,'ИПУ и ОКПУ'!$A$1:$O$3258,14,0)="Нет показаний","Нет показаний",""),"")</f>
        <v/>
      </c>
      <c r="F4100">
        <f>IF(AND(C4100&gt;0),SUMIF('ИПУ и ОКПУ'!$A$2:$A$3258,A4100,'ИПУ и ОКПУ'!$O$2:$O$3258),"")</f>
        <v>299</v>
      </c>
      <c r="G4100">
        <f>VLOOKUP(A4100,'Лицевые счета'!$A$2:$K$4570,9,0)</f>
        <v>1</v>
      </c>
      <c r="H4100">
        <f>VLOOKUP(A4100,'Лицевые счета'!$A$2:$K$4570,10,0)</f>
        <v>118.7</v>
      </c>
      <c r="I4100" t="str">
        <f>VLOOKUP(A4100,'Лицевые счета'!$A$2:$K$4570,6,0)</f>
        <v>ФЛ</v>
      </c>
      <c r="J4100" t="str">
        <f>IF(AND(C4100=0,I4100="ФЛ"),G4100*H4100,"")</f>
        <v/>
      </c>
      <c r="K4100" t="str">
        <f>IF(AND(C4100&gt;0,E4100="Нет показаний",I4100="ФЛ"),G4100*H4100,"")</f>
        <v/>
      </c>
    </row>
    <row r="4101" spans="1:11" x14ac:dyDescent="0.25">
      <c r="A4101" s="7">
        <v>579617</v>
      </c>
      <c r="B4101" s="7">
        <f>VLOOKUP(A4101,'Лицевые счета'!$A$1:$K$4570,2,0)</f>
        <v>431445</v>
      </c>
      <c r="C4101">
        <f>COUNTIF('ИПУ и ОКПУ'!$A$2:$A$3258,A4101)</f>
        <v>1</v>
      </c>
      <c r="D4101" t="str">
        <f>IF(C4101&gt;0,VLOOKUP(A4101,'ИПУ и ОКПУ'!$A$1:$O$3258,9,0),"")</f>
        <v>Одноставочный</v>
      </c>
      <c r="E4101" t="str">
        <f>IF(C4101&gt;0,IF(VLOOKUP(A4101,'ИПУ и ОКПУ'!$A$1:$O$3258,14,0)="Нет показаний","Нет показаний",""),"")</f>
        <v/>
      </c>
      <c r="F4101">
        <f>IF(AND(C4101&gt;0),SUMIF('ИПУ и ОКПУ'!$A$2:$A$3258,A4101,'ИПУ и ОКПУ'!$O$2:$O$3258),"")</f>
        <v>200</v>
      </c>
      <c r="G4101">
        <f>VLOOKUP(A4101,'Лицевые счета'!$A$2:$K$4570,9,0)</f>
        <v>1</v>
      </c>
      <c r="H4101">
        <f>VLOOKUP(A4101,'Лицевые счета'!$A$2:$K$4570,10,0)</f>
        <v>118.7</v>
      </c>
      <c r="I4101" t="str">
        <f>VLOOKUP(A4101,'Лицевые счета'!$A$2:$K$4570,6,0)</f>
        <v>ФЛ</v>
      </c>
      <c r="J4101" t="str">
        <f>IF(AND(C4101=0,I4101="ФЛ"),G4101*H4101,"")</f>
        <v/>
      </c>
      <c r="K4101" t="str">
        <f>IF(AND(C4101&gt;0,E4101="Нет показаний",I4101="ФЛ"),G4101*H4101,"")</f>
        <v/>
      </c>
    </row>
    <row r="4102" spans="1:11" x14ac:dyDescent="0.25">
      <c r="A4102" s="7">
        <v>585783</v>
      </c>
      <c r="B4102" s="7">
        <f>VLOOKUP(A4102,'Лицевые счета'!$A$1:$K$4570,2,0)</f>
        <v>431516</v>
      </c>
      <c r="C4102">
        <f>COUNTIF('ИПУ и ОКПУ'!$A$2:$A$3258,A4102)</f>
        <v>1</v>
      </c>
      <c r="D4102" t="str">
        <f>IF(C4102&gt;0,VLOOKUP(A4102,'ИПУ и ОКПУ'!$A$1:$O$3258,9,0),"")</f>
        <v>Одноставочный</v>
      </c>
      <c r="E4102" t="str">
        <f>IF(C4102&gt;0,IF(VLOOKUP(A4102,'ИПУ и ОКПУ'!$A$1:$O$3258,14,0)="Нет показаний","Нет показаний",""),"")</f>
        <v/>
      </c>
      <c r="F4102">
        <f>IF(AND(C4102&gt;0),SUMIF('ИПУ и ОКПУ'!$A$2:$A$3258,A4102,'ИПУ и ОКПУ'!$O$2:$O$3258),"")</f>
        <v>64</v>
      </c>
      <c r="G4102">
        <f>VLOOKUP(A4102,'Лицевые счета'!$A$2:$K$4570,9,0)</f>
        <v>1</v>
      </c>
      <c r="H4102">
        <f>VLOOKUP(A4102,'Лицевые счета'!$A$2:$K$4570,10,0)</f>
        <v>92</v>
      </c>
      <c r="I4102" t="str">
        <f>VLOOKUP(A4102,'Лицевые счета'!$A$2:$K$4570,6,0)</f>
        <v>ФЛ</v>
      </c>
      <c r="J4102" t="str">
        <f>IF(AND(C4102=0,I4102="ФЛ"),G4102*H4102,"")</f>
        <v/>
      </c>
      <c r="K4102" t="str">
        <f>IF(AND(C4102&gt;0,E4102="Нет показаний",I4102="ФЛ"),G4102*H4102,"")</f>
        <v/>
      </c>
    </row>
    <row r="4103" spans="1:11" x14ac:dyDescent="0.25">
      <c r="A4103" s="7">
        <v>585789</v>
      </c>
      <c r="B4103" s="7">
        <f>VLOOKUP(A4103,'Лицевые счета'!$A$1:$K$4570,2,0)</f>
        <v>431516</v>
      </c>
      <c r="C4103">
        <f>COUNTIF('ИПУ и ОКПУ'!$A$2:$A$3258,A4103)</f>
        <v>1</v>
      </c>
      <c r="D4103" t="str">
        <f>IF(C4103&gt;0,VLOOKUP(A4103,'ИПУ и ОКПУ'!$A$1:$O$3258,9,0),"")</f>
        <v>Одноставочный</v>
      </c>
      <c r="E4103" t="str">
        <f>IF(C4103&gt;0,IF(VLOOKUP(A4103,'ИПУ и ОКПУ'!$A$1:$O$3258,14,0)="Нет показаний","Нет показаний",""),"")</f>
        <v/>
      </c>
      <c r="F4103">
        <f>IF(AND(C4103&gt;0),SUMIF('ИПУ и ОКПУ'!$A$2:$A$3258,A4103,'ИПУ и ОКПУ'!$O$2:$O$3258),"")</f>
        <v>0</v>
      </c>
      <c r="G4103">
        <f>VLOOKUP(A4103,'Лицевые счета'!$A$2:$K$4570,9,0)</f>
        <v>1</v>
      </c>
      <c r="H4103">
        <f>VLOOKUP(A4103,'Лицевые счета'!$A$2:$K$4570,10,0)</f>
        <v>92</v>
      </c>
      <c r="I4103" t="str">
        <f>VLOOKUP(A4103,'Лицевые счета'!$A$2:$K$4570,6,0)</f>
        <v>ФЛ</v>
      </c>
      <c r="J4103" t="str">
        <f>IF(AND(C4103=0,I4103="ФЛ"),G4103*H4103,"")</f>
        <v/>
      </c>
      <c r="K4103" t="str">
        <f>IF(AND(C4103&gt;0,E4103="Нет показаний",I4103="ФЛ"),G4103*H4103,"")</f>
        <v/>
      </c>
    </row>
    <row r="4104" spans="1:11" x14ac:dyDescent="0.25">
      <c r="A4104" s="7">
        <v>585984</v>
      </c>
      <c r="B4104" s="7">
        <f>VLOOKUP(A4104,'Лицевые счета'!$A$1:$K$4570,2,0)</f>
        <v>447486</v>
      </c>
      <c r="C4104">
        <f>COUNTIF('ИПУ и ОКПУ'!$A$2:$A$3258,A4104)</f>
        <v>1</v>
      </c>
      <c r="D4104" t="str">
        <f>IF(C4104&gt;0,VLOOKUP(A4104,'ИПУ и ОКПУ'!$A$1:$O$3258,9,0),"")</f>
        <v>Одноставочный</v>
      </c>
      <c r="E4104" t="str">
        <f>IF(C4104&gt;0,IF(VLOOKUP(A4104,'ИПУ и ОКПУ'!$A$1:$O$3258,14,0)="Нет показаний","Нет показаний",""),"")</f>
        <v>Нет показаний</v>
      </c>
      <c r="F4104">
        <f>IF(AND(C4104&gt;0),SUMIF('ИПУ и ОКПУ'!$A$2:$A$3258,A4104,'ИПУ и ОКПУ'!$O$2:$O$3258),"")</f>
        <v>0</v>
      </c>
      <c r="G4104">
        <f>VLOOKUP(A4104,'Лицевые счета'!$A$2:$K$4570,9,0)</f>
        <v>1</v>
      </c>
      <c r="H4104">
        <f>VLOOKUP(A4104,'Лицевые счета'!$A$2:$K$4570,10,0)</f>
        <v>118.7</v>
      </c>
      <c r="I4104" t="str">
        <f>VLOOKUP(A4104,'Лицевые счета'!$A$2:$K$4570,6,0)</f>
        <v>ФЛ</v>
      </c>
      <c r="J4104" t="str">
        <f>IF(AND(C4104=0,I4104="ФЛ"),G4104*H4104,"")</f>
        <v/>
      </c>
      <c r="K4104">
        <f>IF(AND(C4104&gt;0,E4104="Нет показаний",I4104="ФЛ"),G4104*H4104,"")</f>
        <v>118.7</v>
      </c>
    </row>
    <row r="4105" spans="1:11" x14ac:dyDescent="0.25">
      <c r="A4105" s="7">
        <v>587507</v>
      </c>
      <c r="B4105" s="7">
        <f>VLOOKUP(A4105,'Лицевые счета'!$A$1:$K$4570,2,0)</f>
        <v>515454</v>
      </c>
      <c r="C4105">
        <f>COUNTIF('ИПУ и ОКПУ'!$A$2:$A$3258,A4105)</f>
        <v>3</v>
      </c>
      <c r="D4105" t="str">
        <f>IF(C4105&gt;0,VLOOKUP(A4105,'ИПУ и ОКПУ'!$A$1:$O$3258,9,0),"")</f>
        <v>Одноставочный</v>
      </c>
      <c r="E4105" t="str">
        <f>IF(C4105&gt;0,IF(VLOOKUP(A4105,'ИПУ и ОКПУ'!$A$1:$O$3258,14,0)="Нет показаний","Нет показаний",""),"")</f>
        <v>Нет показаний</v>
      </c>
      <c r="F4105">
        <f>IF(AND(C4105&gt;0),SUMIF('ИПУ и ОКПУ'!$A$2:$A$3258,A4105,'ИПУ и ОКПУ'!$O$2:$O$3258),"")</f>
        <v>0</v>
      </c>
      <c r="G4105">
        <f>VLOOKUP(A4105,'Лицевые счета'!$A$2:$K$4570,9,0)</f>
        <v>1</v>
      </c>
      <c r="H4105">
        <f>VLOOKUP(A4105,'Лицевые счета'!$A$2:$K$4570,10,0)</f>
        <v>145.4</v>
      </c>
      <c r="I4105" t="str">
        <f>VLOOKUP(A4105,'Лицевые счета'!$A$2:$K$4570,6,0)</f>
        <v>ФЛ</v>
      </c>
      <c r="J4105" t="str">
        <f>IF(AND(C4105=0,I4105="ФЛ"),G4105*H4105,"")</f>
        <v/>
      </c>
      <c r="K4105">
        <f>IF(AND(C4105&gt;0,E4105="Нет показаний",I4105="ФЛ"),G4105*H4105,"")</f>
        <v>145.4</v>
      </c>
    </row>
    <row r="4106" spans="1:11" x14ac:dyDescent="0.25">
      <c r="A4106" s="7">
        <v>587521</v>
      </c>
      <c r="B4106" s="7">
        <f>VLOOKUP(A4106,'Лицевые счета'!$A$1:$K$4570,2,0)</f>
        <v>587512</v>
      </c>
      <c r="C4106">
        <f>COUNTIF('ИПУ и ОКПУ'!$A$2:$A$3258,A4106)</f>
        <v>1</v>
      </c>
      <c r="D4106" t="str">
        <f>IF(C4106&gt;0,VLOOKUP(A4106,'ИПУ и ОКПУ'!$A$1:$O$3258,9,0),"")</f>
        <v>Одноставочный</v>
      </c>
      <c r="E4106" t="str">
        <f>IF(C4106&gt;0,IF(VLOOKUP(A4106,'ИПУ и ОКПУ'!$A$1:$O$3258,14,0)="Нет показаний","Нет показаний",""),"")</f>
        <v/>
      </c>
      <c r="F4106">
        <f>IF(AND(C4106&gt;0),SUMIF('ИПУ и ОКПУ'!$A$2:$A$3258,A4106,'ИПУ и ОКПУ'!$O$2:$O$3258),"")</f>
        <v>100</v>
      </c>
      <c r="G4106">
        <f>VLOOKUP(A4106,'Лицевые счета'!$A$2:$K$4570,9,0)</f>
        <v>1</v>
      </c>
      <c r="H4106">
        <f>VLOOKUP(A4106,'Лицевые счета'!$A$2:$K$4570,10,0)</f>
        <v>92</v>
      </c>
      <c r="I4106" t="str">
        <f>VLOOKUP(A4106,'Лицевые счета'!$A$2:$K$4570,6,0)</f>
        <v>ФЛ</v>
      </c>
      <c r="J4106" t="str">
        <f>IF(AND(C4106=0,I4106="ФЛ"),G4106*H4106,"")</f>
        <v/>
      </c>
      <c r="K4106" t="str">
        <f>IF(AND(C4106&gt;0,E4106="Нет показаний",I4106="ФЛ"),G4106*H4106,"")</f>
        <v/>
      </c>
    </row>
    <row r="4107" spans="1:11" x14ac:dyDescent="0.25">
      <c r="A4107" s="7">
        <v>587523</v>
      </c>
      <c r="B4107" s="7">
        <f>VLOOKUP(A4107,'Лицевые счета'!$A$1:$K$4570,2,0)</f>
        <v>587512</v>
      </c>
      <c r="C4107">
        <f>COUNTIF('ИПУ и ОКПУ'!$A$2:$A$3258,A4107)</f>
        <v>1</v>
      </c>
      <c r="D4107" t="str">
        <f>IF(C4107&gt;0,VLOOKUP(A4107,'ИПУ и ОКПУ'!$A$1:$O$3258,9,0),"")</f>
        <v>Одноставочный</v>
      </c>
      <c r="E4107" t="str">
        <f>IF(C4107&gt;0,IF(VLOOKUP(A4107,'ИПУ и ОКПУ'!$A$1:$O$3258,14,0)="Нет показаний","Нет показаний",""),"")</f>
        <v/>
      </c>
      <c r="F4107">
        <f>IF(AND(C4107&gt;0),SUMIF('ИПУ и ОКПУ'!$A$2:$A$3258,A4107,'ИПУ и ОКПУ'!$O$2:$O$3258),"")</f>
        <v>-165</v>
      </c>
      <c r="G4107">
        <f>VLOOKUP(A4107,'Лицевые счета'!$A$2:$K$4570,9,0)</f>
        <v>1</v>
      </c>
      <c r="H4107">
        <f>VLOOKUP(A4107,'Лицевые счета'!$A$2:$K$4570,10,0)</f>
        <v>92</v>
      </c>
      <c r="I4107" t="str">
        <f>VLOOKUP(A4107,'Лицевые счета'!$A$2:$K$4570,6,0)</f>
        <v>ФЛ</v>
      </c>
      <c r="J4107" t="str">
        <f>IF(AND(C4107=0,I4107="ФЛ"),G4107*H4107,"")</f>
        <v/>
      </c>
      <c r="K4107" t="str">
        <f>IF(AND(C4107&gt;0,E4107="Нет показаний",I4107="ФЛ"),G4107*H4107,"")</f>
        <v/>
      </c>
    </row>
    <row r="4108" spans="1:11" x14ac:dyDescent="0.25">
      <c r="A4108" s="7">
        <v>587527</v>
      </c>
      <c r="B4108" s="7">
        <f>VLOOKUP(A4108,'Лицевые счета'!$A$1:$K$4570,2,0)</f>
        <v>587512</v>
      </c>
      <c r="C4108">
        <f>COUNTIF('ИПУ и ОКПУ'!$A$2:$A$3258,A4108)</f>
        <v>1</v>
      </c>
      <c r="D4108" t="str">
        <f>IF(C4108&gt;0,VLOOKUP(A4108,'ИПУ и ОКПУ'!$A$1:$O$3258,9,0),"")</f>
        <v>Одноставочный</v>
      </c>
      <c r="E4108" t="str">
        <f>IF(C4108&gt;0,IF(VLOOKUP(A4108,'ИПУ и ОКПУ'!$A$1:$O$3258,14,0)="Нет показаний","Нет показаний",""),"")</f>
        <v/>
      </c>
      <c r="F4108">
        <f>IF(AND(C4108&gt;0),SUMIF('ИПУ и ОКПУ'!$A$2:$A$3258,A4108,'ИПУ и ОКПУ'!$O$2:$O$3258),"")</f>
        <v>205</v>
      </c>
      <c r="G4108">
        <f>VLOOKUP(A4108,'Лицевые счета'!$A$2:$K$4570,9,0)</f>
        <v>1</v>
      </c>
      <c r="H4108">
        <f>VLOOKUP(A4108,'Лицевые счета'!$A$2:$K$4570,10,0)</f>
        <v>118.7</v>
      </c>
      <c r="I4108" t="str">
        <f>VLOOKUP(A4108,'Лицевые счета'!$A$2:$K$4570,6,0)</f>
        <v>ФЛ</v>
      </c>
      <c r="J4108" t="str">
        <f>IF(AND(C4108=0,I4108="ФЛ"),G4108*H4108,"")</f>
        <v/>
      </c>
      <c r="K4108" t="str">
        <f>IF(AND(C4108&gt;0,E4108="Нет показаний",I4108="ФЛ"),G4108*H4108,"")</f>
        <v/>
      </c>
    </row>
    <row r="4109" spans="1:11" x14ac:dyDescent="0.25">
      <c r="A4109" s="7">
        <v>587539</v>
      </c>
      <c r="B4109" s="7">
        <f>VLOOKUP(A4109,'Лицевые счета'!$A$1:$K$4570,2,0)</f>
        <v>587512</v>
      </c>
      <c r="C4109">
        <f>COUNTIF('ИПУ и ОКПУ'!$A$2:$A$3258,A4109)</f>
        <v>0</v>
      </c>
      <c r="D4109" t="str">
        <f>IF(C4109&gt;0,VLOOKUP(A4109,'ИПУ и ОКПУ'!$A$1:$O$3258,9,0),"")</f>
        <v/>
      </c>
      <c r="E4109" t="str">
        <f>IF(C4109&gt;0,IF(VLOOKUP(A4109,'ИПУ и ОКПУ'!$A$1:$O$3258,14,0)="Нет показаний","Нет показаний",""),"")</f>
        <v/>
      </c>
      <c r="F4109" t="str">
        <f>IF(AND(C4109&gt;0),SUMIF('ИПУ и ОКПУ'!$A$2:$A$3258,A4109,'ИПУ и ОКПУ'!$O$2:$O$3258),"")</f>
        <v/>
      </c>
      <c r="G4109">
        <f>VLOOKUP(A4109,'Лицевые счета'!$A$2:$K$4570,9,0)</f>
        <v>1</v>
      </c>
      <c r="H4109">
        <f>VLOOKUP(A4109,'Лицевые счета'!$A$2:$K$4570,10,0)</f>
        <v>92</v>
      </c>
      <c r="I4109" t="str">
        <f>VLOOKUP(A4109,'Лицевые счета'!$A$2:$K$4570,6,0)</f>
        <v>ФЛ</v>
      </c>
      <c r="J4109">
        <f>IF(AND(C4109=0,I4109="ФЛ"),G4109*H4109,"")</f>
        <v>92</v>
      </c>
      <c r="K4109" t="str">
        <f>IF(AND(C4109&gt;0,E4109="Нет показаний",I4109="ФЛ"),G4109*H4109,"")</f>
        <v/>
      </c>
    </row>
    <row r="4110" spans="1:11" x14ac:dyDescent="0.25">
      <c r="A4110" s="7">
        <v>587543</v>
      </c>
      <c r="B4110" s="7">
        <f>VLOOKUP(A4110,'Лицевые счета'!$A$1:$K$4570,2,0)</f>
        <v>587512</v>
      </c>
      <c r="C4110">
        <f>COUNTIF('ИПУ и ОКПУ'!$A$2:$A$3258,A4110)</f>
        <v>1</v>
      </c>
      <c r="D4110" t="str">
        <f>IF(C4110&gt;0,VLOOKUP(A4110,'ИПУ и ОКПУ'!$A$1:$O$3258,9,0),"")</f>
        <v>Одноставочный</v>
      </c>
      <c r="E4110" t="str">
        <f>IF(C4110&gt;0,IF(VLOOKUP(A4110,'ИПУ и ОКПУ'!$A$1:$O$3258,14,0)="Нет показаний","Нет показаний",""),"")</f>
        <v/>
      </c>
      <c r="F4110">
        <f>IF(AND(C4110&gt;0),SUMIF('ИПУ и ОКПУ'!$A$2:$A$3258,A4110,'ИПУ и ОКПУ'!$O$2:$O$3258),"")</f>
        <v>1306</v>
      </c>
      <c r="G4110">
        <f>VLOOKUP(A4110,'Лицевые счета'!$A$2:$K$4570,9,0)</f>
        <v>1</v>
      </c>
      <c r="H4110">
        <f>VLOOKUP(A4110,'Лицевые счета'!$A$2:$K$4570,10,0)</f>
        <v>134.30000000000001</v>
      </c>
      <c r="I4110" t="str">
        <f>VLOOKUP(A4110,'Лицевые счета'!$A$2:$K$4570,6,0)</f>
        <v>ФЛ</v>
      </c>
      <c r="J4110" t="str">
        <f>IF(AND(C4110=0,I4110="ФЛ"),G4110*H4110,"")</f>
        <v/>
      </c>
      <c r="K4110" t="str">
        <f>IF(AND(C4110&gt;0,E4110="Нет показаний",I4110="ФЛ"),G4110*H4110,"")</f>
        <v/>
      </c>
    </row>
    <row r="4111" spans="1:11" x14ac:dyDescent="0.25">
      <c r="A4111" s="7">
        <v>587545</v>
      </c>
      <c r="B4111" s="7">
        <f>VLOOKUP(A4111,'Лицевые счета'!$A$1:$K$4570,2,0)</f>
        <v>587512</v>
      </c>
      <c r="C4111">
        <f>COUNTIF('ИПУ и ОКПУ'!$A$2:$A$3258,A4111)</f>
        <v>1</v>
      </c>
      <c r="D4111" t="str">
        <f>IF(C4111&gt;0,VLOOKUP(A4111,'ИПУ и ОКПУ'!$A$1:$O$3258,9,0),"")</f>
        <v>Одноставочный</v>
      </c>
      <c r="E4111" t="str">
        <f>IF(C4111&gt;0,IF(VLOOKUP(A4111,'ИПУ и ОКПУ'!$A$1:$O$3258,14,0)="Нет показаний","Нет показаний",""),"")</f>
        <v/>
      </c>
      <c r="F4111">
        <f>IF(AND(C4111&gt;0),SUMIF('ИПУ и ОКПУ'!$A$2:$A$3258,A4111,'ИПУ и ОКПУ'!$O$2:$O$3258),"")</f>
        <v>879</v>
      </c>
      <c r="G4111">
        <f>VLOOKUP(A4111,'Лицевые счета'!$A$2:$K$4570,9,0)</f>
        <v>1</v>
      </c>
      <c r="H4111">
        <f>VLOOKUP(A4111,'Лицевые счета'!$A$2:$K$4570,10,0)</f>
        <v>134.30000000000001</v>
      </c>
      <c r="I4111" t="str">
        <f>VLOOKUP(A4111,'Лицевые счета'!$A$2:$K$4570,6,0)</f>
        <v>ФЛ</v>
      </c>
      <c r="J4111" t="str">
        <f>IF(AND(C4111=0,I4111="ФЛ"),G4111*H4111,"")</f>
        <v/>
      </c>
      <c r="K4111" t="str">
        <f>IF(AND(C4111&gt;0,E4111="Нет показаний",I4111="ФЛ"),G4111*H4111,"")</f>
        <v/>
      </c>
    </row>
    <row r="4112" spans="1:11" x14ac:dyDescent="0.25">
      <c r="A4112" s="7">
        <v>587547</v>
      </c>
      <c r="B4112" s="7">
        <f>VLOOKUP(A4112,'Лицевые счета'!$A$1:$K$4570,2,0)</f>
        <v>587512</v>
      </c>
      <c r="C4112">
        <f>COUNTIF('ИПУ и ОКПУ'!$A$2:$A$3258,A4112)</f>
        <v>1</v>
      </c>
      <c r="D4112" t="str">
        <f>IF(C4112&gt;0,VLOOKUP(A4112,'ИПУ и ОКПУ'!$A$1:$O$3258,9,0),"")</f>
        <v>Одноставочный</v>
      </c>
      <c r="E4112" t="str">
        <f>IF(C4112&gt;0,IF(VLOOKUP(A4112,'ИПУ и ОКПУ'!$A$1:$O$3258,14,0)="Нет показаний","Нет показаний",""),"")</f>
        <v/>
      </c>
      <c r="F4112">
        <f>IF(AND(C4112&gt;0),SUMIF('ИПУ и ОКПУ'!$A$2:$A$3258,A4112,'ИПУ и ОКПУ'!$O$2:$O$3258),"")</f>
        <v>204</v>
      </c>
      <c r="G4112">
        <f>VLOOKUP(A4112,'Лицевые счета'!$A$2:$K$4570,9,0)</f>
        <v>1</v>
      </c>
      <c r="H4112">
        <f>VLOOKUP(A4112,'Лицевые счета'!$A$2:$K$4570,10,0)</f>
        <v>134.30000000000001</v>
      </c>
      <c r="I4112" t="str">
        <f>VLOOKUP(A4112,'Лицевые счета'!$A$2:$K$4570,6,0)</f>
        <v>ФЛ</v>
      </c>
      <c r="J4112" t="str">
        <f>IF(AND(C4112=0,I4112="ФЛ"),G4112*H4112,"")</f>
        <v/>
      </c>
      <c r="K4112" t="str">
        <f>IF(AND(C4112&gt;0,E4112="Нет показаний",I4112="ФЛ"),G4112*H4112,"")</f>
        <v/>
      </c>
    </row>
    <row r="4113" spans="1:11" x14ac:dyDescent="0.25">
      <c r="A4113" s="7">
        <v>587561</v>
      </c>
      <c r="B4113" s="7">
        <f>VLOOKUP(A4113,'Лицевые счета'!$A$1:$K$4570,2,0)</f>
        <v>587512</v>
      </c>
      <c r="C4113">
        <f>COUNTIF('ИПУ и ОКПУ'!$A$2:$A$3258,A4113)</f>
        <v>1</v>
      </c>
      <c r="D4113" t="str">
        <f>IF(C4113&gt;0,VLOOKUP(A4113,'ИПУ и ОКПУ'!$A$1:$O$3258,9,0),"")</f>
        <v>Одноставочный</v>
      </c>
      <c r="E4113" t="str">
        <f>IF(C4113&gt;0,IF(VLOOKUP(A4113,'ИПУ и ОКПУ'!$A$1:$O$3258,14,0)="Нет показаний","Нет показаний",""),"")</f>
        <v/>
      </c>
      <c r="F4113">
        <f>IF(AND(C4113&gt;0),SUMIF('ИПУ и ОКПУ'!$A$2:$A$3258,A4113,'ИПУ и ОКПУ'!$O$2:$O$3258),"")</f>
        <v>0</v>
      </c>
      <c r="G4113">
        <f>VLOOKUP(A4113,'Лицевые счета'!$A$2:$K$4570,9,0)</f>
        <v>1</v>
      </c>
      <c r="H4113">
        <f>VLOOKUP(A4113,'Лицевые счета'!$A$2:$K$4570,10,0)</f>
        <v>118.7</v>
      </c>
      <c r="I4113" t="str">
        <f>VLOOKUP(A4113,'Лицевые счета'!$A$2:$K$4570,6,0)</f>
        <v>ФЛ</v>
      </c>
      <c r="J4113" t="str">
        <f>IF(AND(C4113=0,I4113="ФЛ"),G4113*H4113,"")</f>
        <v/>
      </c>
      <c r="K4113" t="str">
        <f>IF(AND(C4113&gt;0,E4113="Нет показаний",I4113="ФЛ"),G4113*H4113,"")</f>
        <v/>
      </c>
    </row>
    <row r="4114" spans="1:11" x14ac:dyDescent="0.25">
      <c r="A4114" s="7">
        <v>587572</v>
      </c>
      <c r="B4114" s="7">
        <f>VLOOKUP(A4114,'Лицевые счета'!$A$1:$K$4570,2,0)</f>
        <v>587512</v>
      </c>
      <c r="C4114">
        <f>COUNTIF('ИПУ и ОКПУ'!$A$2:$A$3258,A4114)</f>
        <v>1</v>
      </c>
      <c r="D4114" t="str">
        <f>IF(C4114&gt;0,VLOOKUP(A4114,'ИПУ и ОКПУ'!$A$1:$O$3258,9,0),"")</f>
        <v>Одноставочный</v>
      </c>
      <c r="E4114" t="str">
        <f>IF(C4114&gt;0,IF(VLOOKUP(A4114,'ИПУ и ОКПУ'!$A$1:$O$3258,14,0)="Нет показаний","Нет показаний",""),"")</f>
        <v/>
      </c>
      <c r="F4114">
        <f>IF(AND(C4114&gt;0),SUMIF('ИПУ и ОКПУ'!$A$2:$A$3258,A4114,'ИПУ и ОКПУ'!$O$2:$O$3258),"")</f>
        <v>-435</v>
      </c>
      <c r="G4114">
        <f>VLOOKUP(A4114,'Лицевые счета'!$A$2:$K$4570,9,0)</f>
        <v>1</v>
      </c>
      <c r="H4114">
        <f>VLOOKUP(A4114,'Лицевые счета'!$A$2:$K$4570,10,0)</f>
        <v>92</v>
      </c>
      <c r="I4114" t="str">
        <f>VLOOKUP(A4114,'Лицевые счета'!$A$2:$K$4570,6,0)</f>
        <v>ФЛ</v>
      </c>
      <c r="J4114" t="str">
        <f>IF(AND(C4114=0,I4114="ФЛ"),G4114*H4114,"")</f>
        <v/>
      </c>
      <c r="K4114" t="str">
        <f>IF(AND(C4114&gt;0,E4114="Нет показаний",I4114="ФЛ"),G4114*H4114,"")</f>
        <v/>
      </c>
    </row>
    <row r="4115" spans="1:11" x14ac:dyDescent="0.25">
      <c r="A4115" s="7">
        <v>587577</v>
      </c>
      <c r="B4115" s="7">
        <f>VLOOKUP(A4115,'Лицевые счета'!$A$1:$K$4570,2,0)</f>
        <v>587512</v>
      </c>
      <c r="C4115">
        <f>COUNTIF('ИПУ и ОКПУ'!$A$2:$A$3258,A4115)</f>
        <v>1</v>
      </c>
      <c r="D4115" t="str">
        <f>IF(C4115&gt;0,VLOOKUP(A4115,'ИПУ и ОКПУ'!$A$1:$O$3258,9,0),"")</f>
        <v>Одноставочный</v>
      </c>
      <c r="E4115" t="str">
        <f>IF(C4115&gt;0,IF(VLOOKUP(A4115,'ИПУ и ОКПУ'!$A$1:$O$3258,14,0)="Нет показаний","Нет показаний",""),"")</f>
        <v/>
      </c>
      <c r="F4115">
        <f>IF(AND(C4115&gt;0),SUMIF('ИПУ и ОКПУ'!$A$2:$A$3258,A4115,'ИПУ и ОКПУ'!$O$2:$O$3258),"")</f>
        <v>5</v>
      </c>
      <c r="G4115">
        <f>VLOOKUP(A4115,'Лицевые счета'!$A$2:$K$4570,9,0)</f>
        <v>1</v>
      </c>
      <c r="H4115" t="str">
        <f>VLOOKUP(A4115,'Лицевые счета'!$A$2:$K$4570,10,0)</f>
        <v>ЮЛ</v>
      </c>
      <c r="I4115" t="str">
        <f>VLOOKUP(A4115,'Лицевые счета'!$A$2:$K$4570,6,0)</f>
        <v>ЮЛ</v>
      </c>
      <c r="J4115" t="str">
        <f>IF(AND(C4115=0,I4115="ФЛ"),G4115*H4115,"")</f>
        <v/>
      </c>
      <c r="K4115" t="str">
        <f>IF(AND(C4115&gt;0,E4115="Нет показаний",I4115="ФЛ"),G4115*H4115,"")</f>
        <v/>
      </c>
    </row>
    <row r="4116" spans="1:11" x14ac:dyDescent="0.25">
      <c r="A4116" s="7">
        <v>592557</v>
      </c>
      <c r="B4116" s="7">
        <f>VLOOKUP(A4116,'Лицевые счета'!$A$1:$K$4570,2,0)</f>
        <v>588205</v>
      </c>
      <c r="C4116">
        <f>COUNTIF('ИПУ и ОКПУ'!$A$2:$A$3258,A4116)</f>
        <v>1</v>
      </c>
      <c r="D4116" t="str">
        <f>IF(C4116&gt;0,VLOOKUP(A4116,'ИПУ и ОКПУ'!$A$1:$O$3258,9,0),"")</f>
        <v>Одноставочный</v>
      </c>
      <c r="E4116" t="str">
        <f>IF(C4116&gt;0,IF(VLOOKUP(A4116,'ИПУ и ОКПУ'!$A$1:$O$3258,14,0)="Нет показаний","Нет показаний",""),"")</f>
        <v>Нет показаний</v>
      </c>
      <c r="F4116">
        <f>IF(AND(C4116&gt;0),SUMIF('ИПУ и ОКПУ'!$A$2:$A$3258,A4116,'ИПУ и ОКПУ'!$O$2:$O$3258),"")</f>
        <v>0</v>
      </c>
      <c r="G4116">
        <f>VLOOKUP(A4116,'Лицевые счета'!$A$2:$K$4570,9,0)</f>
        <v>1</v>
      </c>
      <c r="H4116">
        <f>VLOOKUP(A4116,'Лицевые счета'!$A$2:$K$4570,10,0)</f>
        <v>167.6</v>
      </c>
      <c r="I4116" t="str">
        <f>VLOOKUP(A4116,'Лицевые счета'!$A$2:$K$4570,6,0)</f>
        <v>ФЛ</v>
      </c>
      <c r="J4116" t="str">
        <f>IF(AND(C4116=0,I4116="ФЛ"),G4116*H4116,"")</f>
        <v/>
      </c>
      <c r="K4116">
        <f>IF(AND(C4116&gt;0,E4116="Нет показаний",I4116="ФЛ"),G4116*H4116,"")</f>
        <v>167.6</v>
      </c>
    </row>
    <row r="4117" spans="1:11" x14ac:dyDescent="0.25">
      <c r="A4117" s="7">
        <v>592566</v>
      </c>
      <c r="B4117" s="7">
        <f>VLOOKUP(A4117,'Лицевые счета'!$A$1:$K$4570,2,0)</f>
        <v>588205</v>
      </c>
      <c r="C4117">
        <f>COUNTIF('ИПУ и ОКПУ'!$A$2:$A$3258,A4117)</f>
        <v>1</v>
      </c>
      <c r="D4117" t="str">
        <f>IF(C4117&gt;0,VLOOKUP(A4117,'ИПУ и ОКПУ'!$A$1:$O$3258,9,0),"")</f>
        <v>Одноставочный</v>
      </c>
      <c r="E4117" t="str">
        <f>IF(C4117&gt;0,IF(VLOOKUP(A4117,'ИПУ и ОКПУ'!$A$1:$O$3258,14,0)="Нет показаний","Нет показаний",""),"")</f>
        <v/>
      </c>
      <c r="F4117">
        <f>IF(AND(C4117&gt;0),SUMIF('ИПУ и ОКПУ'!$A$2:$A$3258,A4117,'ИПУ и ОКПУ'!$O$2:$O$3258),"")</f>
        <v>498</v>
      </c>
      <c r="G4117">
        <f>VLOOKUP(A4117,'Лицевые счета'!$A$2:$K$4570,9,0)</f>
        <v>1</v>
      </c>
      <c r="H4117">
        <f>VLOOKUP(A4117,'Лицевые счета'!$A$2:$K$4570,10,0)</f>
        <v>183.2</v>
      </c>
      <c r="I4117" t="str">
        <f>VLOOKUP(A4117,'Лицевые счета'!$A$2:$K$4570,6,0)</f>
        <v>ФЛ</v>
      </c>
      <c r="J4117" t="str">
        <f>IF(AND(C4117=0,I4117="ФЛ"),G4117*H4117,"")</f>
        <v/>
      </c>
      <c r="K4117" t="str">
        <f>IF(AND(C4117&gt;0,E4117="Нет показаний",I4117="ФЛ"),G4117*H4117,"")</f>
        <v/>
      </c>
    </row>
    <row r="4118" spans="1:11" x14ac:dyDescent="0.25">
      <c r="A4118" s="7">
        <v>592574</v>
      </c>
      <c r="B4118" s="7">
        <f>VLOOKUP(A4118,'Лицевые счета'!$A$1:$K$4570,2,0)</f>
        <v>588205</v>
      </c>
      <c r="C4118">
        <f>COUNTIF('ИПУ и ОКПУ'!$A$2:$A$3258,A4118)</f>
        <v>1</v>
      </c>
      <c r="D4118" t="str">
        <f>IF(C4118&gt;0,VLOOKUP(A4118,'ИПУ и ОКПУ'!$A$1:$O$3258,9,0),"")</f>
        <v>Одноставочный</v>
      </c>
      <c r="E4118" t="str">
        <f>IF(C4118&gt;0,IF(VLOOKUP(A4118,'ИПУ и ОКПУ'!$A$1:$O$3258,14,0)="Нет показаний","Нет показаний",""),"")</f>
        <v/>
      </c>
      <c r="F4118">
        <f>IF(AND(C4118&gt;0),SUMIF('ИПУ и ОКПУ'!$A$2:$A$3258,A4118,'ИПУ и ОКПУ'!$O$2:$O$3258),"")</f>
        <v>334</v>
      </c>
      <c r="G4118">
        <f>VLOOKUP(A4118,'Лицевые счета'!$A$2:$K$4570,9,0)</f>
        <v>1</v>
      </c>
      <c r="H4118">
        <f>VLOOKUP(A4118,'Лицевые счета'!$A$2:$K$4570,10,0)</f>
        <v>167.6</v>
      </c>
      <c r="I4118" t="str">
        <f>VLOOKUP(A4118,'Лицевые счета'!$A$2:$K$4570,6,0)</f>
        <v>ФЛ</v>
      </c>
      <c r="J4118" t="str">
        <f>IF(AND(C4118=0,I4118="ФЛ"),G4118*H4118,"")</f>
        <v/>
      </c>
      <c r="K4118" t="str">
        <f>IF(AND(C4118&gt;0,E4118="Нет показаний",I4118="ФЛ"),G4118*H4118,"")</f>
        <v/>
      </c>
    </row>
    <row r="4119" spans="1:11" x14ac:dyDescent="0.25">
      <c r="A4119" s="7">
        <v>592575</v>
      </c>
      <c r="B4119" s="7">
        <f>VLOOKUP(A4119,'Лицевые счета'!$A$1:$K$4570,2,0)</f>
        <v>588205</v>
      </c>
      <c r="C4119">
        <f>COUNTIF('ИПУ и ОКПУ'!$A$2:$A$3258,A4119)</f>
        <v>1</v>
      </c>
      <c r="D4119" t="str">
        <f>IF(C4119&gt;0,VLOOKUP(A4119,'ИПУ и ОКПУ'!$A$1:$O$3258,9,0),"")</f>
        <v>Одноставочный</v>
      </c>
      <c r="E4119" t="str">
        <f>IF(C4119&gt;0,IF(VLOOKUP(A4119,'ИПУ и ОКПУ'!$A$1:$O$3258,14,0)="Нет показаний","Нет показаний",""),"")</f>
        <v>Нет показаний</v>
      </c>
      <c r="F4119">
        <f>IF(AND(C4119&gt;0),SUMIF('ИПУ и ОКПУ'!$A$2:$A$3258,A4119,'ИПУ и ОКПУ'!$O$2:$O$3258),"")</f>
        <v>0</v>
      </c>
      <c r="G4119">
        <f>VLOOKUP(A4119,'Лицевые счета'!$A$2:$K$4570,9,0)</f>
        <v>1</v>
      </c>
      <c r="H4119">
        <f>VLOOKUP(A4119,'Лицевые счета'!$A$2:$K$4570,10,0)</f>
        <v>142</v>
      </c>
      <c r="I4119" t="str">
        <f>VLOOKUP(A4119,'Лицевые счета'!$A$2:$K$4570,6,0)</f>
        <v>ФЛ</v>
      </c>
      <c r="J4119" t="str">
        <f>IF(AND(C4119=0,I4119="ФЛ"),G4119*H4119,"")</f>
        <v/>
      </c>
      <c r="K4119">
        <f>IF(AND(C4119&gt;0,E4119="Нет показаний",I4119="ФЛ"),G4119*H4119,"")</f>
        <v>142</v>
      </c>
    </row>
    <row r="4120" spans="1:11" x14ac:dyDescent="0.25">
      <c r="A4120" s="7">
        <v>592581</v>
      </c>
      <c r="B4120" s="7">
        <f>VLOOKUP(A4120,'Лицевые счета'!$A$1:$K$4570,2,0)</f>
        <v>588205</v>
      </c>
      <c r="C4120">
        <f>COUNTIF('ИПУ и ОКПУ'!$A$2:$A$3258,A4120)</f>
        <v>1</v>
      </c>
      <c r="D4120" t="str">
        <f>IF(C4120&gt;0,VLOOKUP(A4120,'ИПУ и ОКПУ'!$A$1:$O$3258,9,0),"")</f>
        <v>Одноставочный</v>
      </c>
      <c r="E4120" t="str">
        <f>IF(C4120&gt;0,IF(VLOOKUP(A4120,'ИПУ и ОКПУ'!$A$1:$O$3258,14,0)="Нет показаний","Нет показаний",""),"")</f>
        <v/>
      </c>
      <c r="F4120">
        <f>IF(AND(C4120&gt;0),SUMIF('ИПУ и ОКПУ'!$A$2:$A$3258,A4120,'ИПУ и ОКПУ'!$O$2:$O$3258),"")</f>
        <v>50</v>
      </c>
      <c r="G4120">
        <f>VLOOKUP(A4120,'Лицевые счета'!$A$2:$K$4570,9,0)</f>
        <v>1</v>
      </c>
      <c r="H4120">
        <f>VLOOKUP(A4120,'Лицевые счета'!$A$2:$K$4570,10,0)</f>
        <v>183.2</v>
      </c>
      <c r="I4120" t="str">
        <f>VLOOKUP(A4120,'Лицевые счета'!$A$2:$K$4570,6,0)</f>
        <v>ФЛ</v>
      </c>
      <c r="J4120" t="str">
        <f>IF(AND(C4120=0,I4120="ФЛ"),G4120*H4120,"")</f>
        <v/>
      </c>
      <c r="K4120" t="str">
        <f>IF(AND(C4120&gt;0,E4120="Нет показаний",I4120="ФЛ"),G4120*H4120,"")</f>
        <v/>
      </c>
    </row>
    <row r="4121" spans="1:11" x14ac:dyDescent="0.25">
      <c r="A4121" s="7">
        <v>592584</v>
      </c>
      <c r="B4121" s="7">
        <f>VLOOKUP(A4121,'Лицевые счета'!$A$1:$K$4570,2,0)</f>
        <v>588205</v>
      </c>
      <c r="C4121">
        <f>COUNTIF('ИПУ и ОКПУ'!$A$2:$A$3258,A4121)</f>
        <v>1</v>
      </c>
      <c r="D4121" t="str">
        <f>IF(C4121&gt;0,VLOOKUP(A4121,'ИПУ и ОКПУ'!$A$1:$O$3258,9,0),"")</f>
        <v>Одноставочный</v>
      </c>
      <c r="E4121" t="str">
        <f>IF(C4121&gt;0,IF(VLOOKUP(A4121,'ИПУ и ОКПУ'!$A$1:$O$3258,14,0)="Нет показаний","Нет показаний",""),"")</f>
        <v>Нет показаний</v>
      </c>
      <c r="F4121">
        <f>IF(AND(C4121&gt;0),SUMIF('ИПУ и ОКПУ'!$A$2:$A$3258,A4121,'ИПУ и ОКПУ'!$O$2:$O$3258),"")</f>
        <v>0</v>
      </c>
      <c r="G4121">
        <f>VLOOKUP(A4121,'Лицевые счета'!$A$2:$K$4570,9,0)</f>
        <v>1</v>
      </c>
      <c r="H4121">
        <f>VLOOKUP(A4121,'Лицевые счета'!$A$2:$K$4570,10,0)</f>
        <v>142</v>
      </c>
      <c r="I4121" t="str">
        <f>VLOOKUP(A4121,'Лицевые счета'!$A$2:$K$4570,6,0)</f>
        <v>ФЛ</v>
      </c>
      <c r="J4121" t="str">
        <f>IF(AND(C4121=0,I4121="ФЛ"),G4121*H4121,"")</f>
        <v/>
      </c>
      <c r="K4121">
        <f>IF(AND(C4121&gt;0,E4121="Нет показаний",I4121="ФЛ"),G4121*H4121,"")</f>
        <v>142</v>
      </c>
    </row>
    <row r="4122" spans="1:11" x14ac:dyDescent="0.25">
      <c r="A4122" s="7">
        <v>592586</v>
      </c>
      <c r="B4122" s="7">
        <f>VLOOKUP(A4122,'Лицевые счета'!$A$1:$K$4570,2,0)</f>
        <v>588205</v>
      </c>
      <c r="C4122">
        <f>COUNTIF('ИПУ и ОКПУ'!$A$2:$A$3258,A4122)</f>
        <v>1</v>
      </c>
      <c r="D4122" t="str">
        <f>IF(C4122&gt;0,VLOOKUP(A4122,'ИПУ и ОКПУ'!$A$1:$O$3258,9,0),"")</f>
        <v>Одноставочный</v>
      </c>
      <c r="E4122" t="str">
        <f>IF(C4122&gt;0,IF(VLOOKUP(A4122,'ИПУ и ОКПУ'!$A$1:$O$3258,14,0)="Нет показаний","Нет показаний",""),"")</f>
        <v>Нет показаний</v>
      </c>
      <c r="F4122">
        <f>IF(AND(C4122&gt;0),SUMIF('ИПУ и ОКПУ'!$A$2:$A$3258,A4122,'ИПУ и ОКПУ'!$O$2:$O$3258),"")</f>
        <v>0</v>
      </c>
      <c r="G4122">
        <f>VLOOKUP(A4122,'Лицевые счета'!$A$2:$K$4570,9,0)</f>
        <v>1</v>
      </c>
      <c r="H4122">
        <f>VLOOKUP(A4122,'Лицевые счета'!$A$2:$K$4570,10,0)</f>
        <v>183.2</v>
      </c>
      <c r="I4122" t="str">
        <f>VLOOKUP(A4122,'Лицевые счета'!$A$2:$K$4570,6,0)</f>
        <v>ФЛ</v>
      </c>
      <c r="J4122" t="str">
        <f>IF(AND(C4122=0,I4122="ФЛ"),G4122*H4122,"")</f>
        <v/>
      </c>
      <c r="K4122">
        <f>IF(AND(C4122&gt;0,E4122="Нет показаний",I4122="ФЛ"),G4122*H4122,"")</f>
        <v>183.2</v>
      </c>
    </row>
    <row r="4123" spans="1:11" x14ac:dyDescent="0.25">
      <c r="A4123" s="7">
        <v>592593</v>
      </c>
      <c r="B4123" s="7">
        <f>VLOOKUP(A4123,'Лицевые счета'!$A$1:$K$4570,2,0)</f>
        <v>588205</v>
      </c>
      <c r="C4123">
        <f>COUNTIF('ИПУ и ОКПУ'!$A$2:$A$3258,A4123)</f>
        <v>0</v>
      </c>
      <c r="D4123" t="str">
        <f>IF(C4123&gt;0,VLOOKUP(A4123,'ИПУ и ОКПУ'!$A$1:$O$3258,9,0),"")</f>
        <v/>
      </c>
      <c r="E4123" t="str">
        <f>IF(C4123&gt;0,IF(VLOOKUP(A4123,'ИПУ и ОКПУ'!$A$1:$O$3258,14,0)="Нет показаний","Нет показаний",""),"")</f>
        <v/>
      </c>
      <c r="F4123" t="str">
        <f>IF(AND(C4123&gt;0),SUMIF('ИПУ и ОКПУ'!$A$2:$A$3258,A4123,'ИПУ и ОКПУ'!$O$2:$O$3258),"")</f>
        <v/>
      </c>
      <c r="G4123">
        <f>VLOOKUP(A4123,'Лицевые счета'!$A$2:$K$4570,9,0)</f>
        <v>1</v>
      </c>
      <c r="H4123">
        <f>VLOOKUP(A4123,'Лицевые счета'!$A$2:$K$4570,10,0)</f>
        <v>142</v>
      </c>
      <c r="I4123" t="str">
        <f>VLOOKUP(A4123,'Лицевые счета'!$A$2:$K$4570,6,0)</f>
        <v>ФЛ</v>
      </c>
      <c r="J4123">
        <f>IF(AND(C4123=0,I4123="ФЛ"),G4123*H4123,"")</f>
        <v>142</v>
      </c>
      <c r="K4123" t="str">
        <f>IF(AND(C4123&gt;0,E4123="Нет показаний",I4123="ФЛ"),G4123*H4123,"")</f>
        <v/>
      </c>
    </row>
    <row r="4124" spans="1:11" x14ac:dyDescent="0.25">
      <c r="A4124" s="7">
        <v>592595</v>
      </c>
      <c r="B4124" s="7">
        <f>VLOOKUP(A4124,'Лицевые счета'!$A$1:$K$4570,2,0)</f>
        <v>588205</v>
      </c>
      <c r="C4124">
        <f>COUNTIF('ИПУ и ОКПУ'!$A$2:$A$3258,A4124)</f>
        <v>1</v>
      </c>
      <c r="D4124" t="str">
        <f>IF(C4124&gt;0,VLOOKUP(A4124,'ИПУ и ОКПУ'!$A$1:$O$3258,9,0),"")</f>
        <v>Одноставочный</v>
      </c>
      <c r="E4124" t="str">
        <f>IF(C4124&gt;0,IF(VLOOKUP(A4124,'ИПУ и ОКПУ'!$A$1:$O$3258,14,0)="Нет показаний","Нет показаний",""),"")</f>
        <v/>
      </c>
      <c r="F4124">
        <f>IF(AND(C4124&gt;0),SUMIF('ИПУ и ОКПУ'!$A$2:$A$3258,A4124,'ИПУ и ОКПУ'!$O$2:$O$3258),"")</f>
        <v>800</v>
      </c>
      <c r="G4124">
        <f>VLOOKUP(A4124,'Лицевые счета'!$A$2:$K$4570,9,0)</f>
        <v>1</v>
      </c>
      <c r="H4124">
        <f>VLOOKUP(A4124,'Лицевые счета'!$A$2:$K$4570,10,0)</f>
        <v>194.5</v>
      </c>
      <c r="I4124" t="str">
        <f>VLOOKUP(A4124,'Лицевые счета'!$A$2:$K$4570,6,0)</f>
        <v>ФЛ</v>
      </c>
      <c r="J4124" t="str">
        <f>IF(AND(C4124=0,I4124="ФЛ"),G4124*H4124,"")</f>
        <v/>
      </c>
      <c r="K4124" t="str">
        <f>IF(AND(C4124&gt;0,E4124="Нет показаний",I4124="ФЛ"),G4124*H4124,"")</f>
        <v/>
      </c>
    </row>
    <row r="4125" spans="1:11" x14ac:dyDescent="0.25">
      <c r="A4125" s="7">
        <v>592597</v>
      </c>
      <c r="B4125" s="7">
        <f>VLOOKUP(A4125,'Лицевые счета'!$A$1:$K$4570,2,0)</f>
        <v>588205</v>
      </c>
      <c r="C4125">
        <f>COUNTIF('ИПУ и ОКПУ'!$A$2:$A$3258,A4125)</f>
        <v>1</v>
      </c>
      <c r="D4125" t="str">
        <f>IF(C4125&gt;0,VLOOKUP(A4125,'ИПУ и ОКПУ'!$A$1:$O$3258,9,0),"")</f>
        <v>Одноставочный</v>
      </c>
      <c r="E4125" t="str">
        <f>IF(C4125&gt;0,IF(VLOOKUP(A4125,'ИПУ и ОКПУ'!$A$1:$O$3258,14,0)="Нет показаний","Нет показаний",""),"")</f>
        <v/>
      </c>
      <c r="F4125">
        <f>IF(AND(C4125&gt;0),SUMIF('ИПУ и ОКПУ'!$A$2:$A$3258,A4125,'ИПУ и ОКПУ'!$O$2:$O$3258),"")</f>
        <v>35</v>
      </c>
      <c r="G4125">
        <f>VLOOKUP(A4125,'Лицевые счета'!$A$2:$K$4570,9,0)</f>
        <v>1</v>
      </c>
      <c r="H4125">
        <f>VLOOKUP(A4125,'Лицевые счета'!$A$2:$K$4570,10,0)</f>
        <v>183.2</v>
      </c>
      <c r="I4125" t="str">
        <f>VLOOKUP(A4125,'Лицевые счета'!$A$2:$K$4570,6,0)</f>
        <v>ФЛ</v>
      </c>
      <c r="J4125" t="str">
        <f>IF(AND(C4125=0,I4125="ФЛ"),G4125*H4125,"")</f>
        <v/>
      </c>
      <c r="K4125" t="str">
        <f>IF(AND(C4125&gt;0,E4125="Нет показаний",I4125="ФЛ"),G4125*H4125,"")</f>
        <v/>
      </c>
    </row>
    <row r="4126" spans="1:11" x14ac:dyDescent="0.25">
      <c r="A4126" s="7">
        <v>592601</v>
      </c>
      <c r="B4126" s="7">
        <f>VLOOKUP(A4126,'Лицевые счета'!$A$1:$K$4570,2,0)</f>
        <v>588205</v>
      </c>
      <c r="C4126">
        <f>COUNTIF('ИПУ и ОКПУ'!$A$2:$A$3258,A4126)</f>
        <v>0</v>
      </c>
      <c r="D4126" t="str">
        <f>IF(C4126&gt;0,VLOOKUP(A4126,'ИПУ и ОКПУ'!$A$1:$O$3258,9,0),"")</f>
        <v/>
      </c>
      <c r="E4126" t="str">
        <f>IF(C4126&gt;0,IF(VLOOKUP(A4126,'ИПУ и ОКПУ'!$A$1:$O$3258,14,0)="Нет показаний","Нет показаний",""),"")</f>
        <v/>
      </c>
      <c r="F4126" t="str">
        <f>IF(AND(C4126&gt;0),SUMIF('ИПУ и ОКПУ'!$A$2:$A$3258,A4126,'ИПУ и ОКПУ'!$O$2:$O$3258),"")</f>
        <v/>
      </c>
      <c r="G4126">
        <f>VLOOKUP(A4126,'Лицевые счета'!$A$2:$K$4570,9,0)</f>
        <v>1</v>
      </c>
      <c r="H4126">
        <f>VLOOKUP(A4126,'Лицевые счета'!$A$2:$K$4570,10,0)</f>
        <v>167.6</v>
      </c>
      <c r="I4126" t="str">
        <f>VLOOKUP(A4126,'Лицевые счета'!$A$2:$K$4570,6,0)</f>
        <v>ФЛ</v>
      </c>
      <c r="J4126">
        <f>IF(AND(C4126=0,I4126="ФЛ"),G4126*H4126,"")</f>
        <v>167.6</v>
      </c>
      <c r="K4126" t="str">
        <f>IF(AND(C4126&gt;0,E4126="Нет показаний",I4126="ФЛ"),G4126*H4126,"")</f>
        <v/>
      </c>
    </row>
    <row r="4127" spans="1:11" x14ac:dyDescent="0.25">
      <c r="A4127" s="7">
        <v>592602</v>
      </c>
      <c r="B4127" s="7">
        <f>VLOOKUP(A4127,'Лицевые счета'!$A$1:$K$4570,2,0)</f>
        <v>588205</v>
      </c>
      <c r="C4127">
        <f>COUNTIF('ИПУ и ОКПУ'!$A$2:$A$3258,A4127)</f>
        <v>0</v>
      </c>
      <c r="D4127" t="str">
        <f>IF(C4127&gt;0,VLOOKUP(A4127,'ИПУ и ОКПУ'!$A$1:$O$3258,9,0),"")</f>
        <v/>
      </c>
      <c r="E4127" t="str">
        <f>IF(C4127&gt;0,IF(VLOOKUP(A4127,'ИПУ и ОКПУ'!$A$1:$O$3258,14,0)="Нет показаний","Нет показаний",""),"")</f>
        <v/>
      </c>
      <c r="F4127" t="str">
        <f>IF(AND(C4127&gt;0),SUMIF('ИПУ и ОКПУ'!$A$2:$A$3258,A4127,'ИПУ и ОКПУ'!$O$2:$O$3258),"")</f>
        <v/>
      </c>
      <c r="G4127">
        <f>VLOOKUP(A4127,'Лицевые счета'!$A$2:$K$4570,9,0)</f>
        <v>1</v>
      </c>
      <c r="H4127">
        <f>VLOOKUP(A4127,'Лицевые счета'!$A$2:$K$4570,10,0)</f>
        <v>142</v>
      </c>
      <c r="I4127" t="str">
        <f>VLOOKUP(A4127,'Лицевые счета'!$A$2:$K$4570,6,0)</f>
        <v>ФЛ</v>
      </c>
      <c r="J4127">
        <f>IF(AND(C4127=0,I4127="ФЛ"),G4127*H4127,"")</f>
        <v>142</v>
      </c>
      <c r="K4127" t="str">
        <f>IF(AND(C4127&gt;0,E4127="Нет показаний",I4127="ФЛ"),G4127*H4127,"")</f>
        <v/>
      </c>
    </row>
    <row r="4128" spans="1:11" x14ac:dyDescent="0.25">
      <c r="A4128" s="7">
        <v>592603</v>
      </c>
      <c r="B4128" s="7">
        <f>VLOOKUP(A4128,'Лицевые счета'!$A$1:$K$4570,2,0)</f>
        <v>588205</v>
      </c>
      <c r="C4128">
        <f>COUNTIF('ИПУ и ОКПУ'!$A$2:$A$3258,A4128)</f>
        <v>1</v>
      </c>
      <c r="D4128" t="str">
        <f>IF(C4128&gt;0,VLOOKUP(A4128,'ИПУ и ОКПУ'!$A$1:$O$3258,9,0),"")</f>
        <v>Одноставочный</v>
      </c>
      <c r="E4128" t="str">
        <f>IF(C4128&gt;0,IF(VLOOKUP(A4128,'ИПУ и ОКПУ'!$A$1:$O$3258,14,0)="Нет показаний","Нет показаний",""),"")</f>
        <v/>
      </c>
      <c r="F4128">
        <f>IF(AND(C4128&gt;0),SUMIF('ИПУ и ОКПУ'!$A$2:$A$3258,A4128,'ИПУ и ОКПУ'!$O$2:$O$3258),"")</f>
        <v>40</v>
      </c>
      <c r="G4128">
        <f>VLOOKUP(A4128,'Лицевые счета'!$A$2:$K$4570,9,0)</f>
        <v>1</v>
      </c>
      <c r="H4128">
        <f>VLOOKUP(A4128,'Лицевые счета'!$A$2:$K$4570,10,0)</f>
        <v>142</v>
      </c>
      <c r="I4128" t="str">
        <f>VLOOKUP(A4128,'Лицевые счета'!$A$2:$K$4570,6,0)</f>
        <v>ФЛ</v>
      </c>
      <c r="J4128" t="str">
        <f>IF(AND(C4128=0,I4128="ФЛ"),G4128*H4128,"")</f>
        <v/>
      </c>
      <c r="K4128" t="str">
        <f>IF(AND(C4128&gt;0,E4128="Нет показаний",I4128="ФЛ"),G4128*H4128,"")</f>
        <v/>
      </c>
    </row>
    <row r="4129" spans="1:11" x14ac:dyDescent="0.25">
      <c r="A4129" s="7">
        <v>592605</v>
      </c>
      <c r="B4129" s="7">
        <f>VLOOKUP(A4129,'Лицевые счета'!$A$1:$K$4570,2,0)</f>
        <v>588205</v>
      </c>
      <c r="C4129">
        <f>COUNTIF('ИПУ и ОКПУ'!$A$2:$A$3258,A4129)</f>
        <v>2</v>
      </c>
      <c r="D4129" t="str">
        <f>IF(C4129&gt;0,VLOOKUP(A4129,'ИПУ и ОКПУ'!$A$1:$O$3258,9,0),"")</f>
        <v>Одноставочный</v>
      </c>
      <c r="E4129" t="str">
        <f>IF(C4129&gt;0,IF(VLOOKUP(A4129,'ИПУ и ОКПУ'!$A$1:$O$3258,14,0)="Нет показаний","Нет показаний",""),"")</f>
        <v/>
      </c>
      <c r="F4129">
        <f>IF(AND(C4129&gt;0),SUMIF('ИПУ и ОКПУ'!$A$2:$A$3258,A4129,'ИПУ и ОКПУ'!$O$2:$O$3258),"")</f>
        <v>0</v>
      </c>
      <c r="G4129">
        <f>VLOOKUP(A4129,'Лицевые счета'!$A$2:$K$4570,9,0)</f>
        <v>1</v>
      </c>
      <c r="H4129">
        <f>VLOOKUP(A4129,'Лицевые счета'!$A$2:$K$4570,10,0)</f>
        <v>142</v>
      </c>
      <c r="I4129" t="str">
        <f>VLOOKUP(A4129,'Лицевые счета'!$A$2:$K$4570,6,0)</f>
        <v>ФЛ</v>
      </c>
      <c r="J4129" t="str">
        <f>IF(AND(C4129=0,I4129="ФЛ"),G4129*H4129,"")</f>
        <v/>
      </c>
      <c r="K4129" t="str">
        <f>IF(AND(C4129&gt;0,E4129="Нет показаний",I4129="ФЛ"),G4129*H4129,"")</f>
        <v/>
      </c>
    </row>
    <row r="4130" spans="1:11" x14ac:dyDescent="0.25">
      <c r="A4130" s="7">
        <v>592606</v>
      </c>
      <c r="B4130" s="7">
        <f>VLOOKUP(A4130,'Лицевые счета'!$A$1:$K$4570,2,0)</f>
        <v>588205</v>
      </c>
      <c r="C4130">
        <f>COUNTIF('ИПУ и ОКПУ'!$A$2:$A$3258,A4130)</f>
        <v>3</v>
      </c>
      <c r="D4130" t="str">
        <f>IF(C4130&gt;0,VLOOKUP(A4130,'ИПУ и ОКПУ'!$A$1:$O$3258,9,0),"")</f>
        <v>Одноставочный</v>
      </c>
      <c r="E4130" t="str">
        <f>IF(C4130&gt;0,IF(VLOOKUP(A4130,'ИПУ и ОКПУ'!$A$1:$O$3258,14,0)="Нет показаний","Нет показаний",""),"")</f>
        <v/>
      </c>
      <c r="F4130">
        <f>IF(AND(C4130&gt;0),SUMIF('ИПУ и ОКПУ'!$A$2:$A$3258,A4130,'ИПУ и ОКПУ'!$O$2:$O$3258),"")</f>
        <v>50</v>
      </c>
      <c r="G4130">
        <f>VLOOKUP(A4130,'Лицевые счета'!$A$2:$K$4570,9,0)</f>
        <v>1</v>
      </c>
      <c r="H4130">
        <f>VLOOKUP(A4130,'Лицевые счета'!$A$2:$K$4570,10,0)</f>
        <v>167.6</v>
      </c>
      <c r="I4130" t="str">
        <f>VLOOKUP(A4130,'Лицевые счета'!$A$2:$K$4570,6,0)</f>
        <v>ФЛ</v>
      </c>
      <c r="J4130" t="str">
        <f>IF(AND(C4130=0,I4130="ФЛ"),G4130*H4130,"")</f>
        <v/>
      </c>
      <c r="K4130" t="str">
        <f>IF(AND(C4130&gt;0,E4130="Нет показаний",I4130="ФЛ"),G4130*H4130,"")</f>
        <v/>
      </c>
    </row>
    <row r="4131" spans="1:11" x14ac:dyDescent="0.25">
      <c r="A4131" s="7">
        <v>592607</v>
      </c>
      <c r="B4131" s="7">
        <f>VLOOKUP(A4131,'Лицевые счета'!$A$1:$K$4570,2,0)</f>
        <v>588205</v>
      </c>
      <c r="C4131">
        <f>COUNTIF('ИПУ и ОКПУ'!$A$2:$A$3258,A4131)</f>
        <v>1</v>
      </c>
      <c r="D4131" t="str">
        <f>IF(C4131&gt;0,VLOOKUP(A4131,'ИПУ и ОКПУ'!$A$1:$O$3258,9,0),"")</f>
        <v>Одноставочный</v>
      </c>
      <c r="E4131" t="str">
        <f>IF(C4131&gt;0,IF(VLOOKUP(A4131,'ИПУ и ОКПУ'!$A$1:$O$3258,14,0)="Нет показаний","Нет показаний",""),"")</f>
        <v/>
      </c>
      <c r="F4131">
        <f>IF(AND(C4131&gt;0),SUMIF('ИПУ и ОКПУ'!$A$2:$A$3258,A4131,'ИПУ и ОКПУ'!$O$2:$O$3258),"")</f>
        <v>0</v>
      </c>
      <c r="G4131">
        <f>VLOOKUP(A4131,'Лицевые счета'!$A$2:$K$4570,9,0)</f>
        <v>1</v>
      </c>
      <c r="H4131">
        <f>VLOOKUP(A4131,'Лицевые счета'!$A$2:$K$4570,10,0)</f>
        <v>142</v>
      </c>
      <c r="I4131" t="str">
        <f>VLOOKUP(A4131,'Лицевые счета'!$A$2:$K$4570,6,0)</f>
        <v>ФЛ</v>
      </c>
      <c r="J4131" t="str">
        <f>IF(AND(C4131=0,I4131="ФЛ"),G4131*H4131,"")</f>
        <v/>
      </c>
      <c r="K4131" t="str">
        <f>IF(AND(C4131&gt;0,E4131="Нет показаний",I4131="ФЛ"),G4131*H4131,"")</f>
        <v/>
      </c>
    </row>
    <row r="4132" spans="1:11" x14ac:dyDescent="0.25">
      <c r="A4132" s="7">
        <v>592611</v>
      </c>
      <c r="B4132" s="7">
        <f>VLOOKUP(A4132,'Лицевые счета'!$A$1:$K$4570,2,0)</f>
        <v>588205</v>
      </c>
      <c r="C4132">
        <f>COUNTIF('ИПУ и ОКПУ'!$A$2:$A$3258,A4132)</f>
        <v>1</v>
      </c>
      <c r="D4132" t="str">
        <f>IF(C4132&gt;0,VLOOKUP(A4132,'ИПУ и ОКПУ'!$A$1:$O$3258,9,0),"")</f>
        <v>Одноставочный</v>
      </c>
      <c r="E4132" t="str">
        <f>IF(C4132&gt;0,IF(VLOOKUP(A4132,'ИПУ и ОКПУ'!$A$1:$O$3258,14,0)="Нет показаний","Нет показаний",""),"")</f>
        <v>Нет показаний</v>
      </c>
      <c r="F4132">
        <f>IF(AND(C4132&gt;0),SUMIF('ИПУ и ОКПУ'!$A$2:$A$3258,A4132,'ИПУ и ОКПУ'!$O$2:$O$3258),"")</f>
        <v>0</v>
      </c>
      <c r="G4132">
        <f>VLOOKUP(A4132,'Лицевые счета'!$A$2:$K$4570,9,0)</f>
        <v>1</v>
      </c>
      <c r="H4132">
        <f>VLOOKUP(A4132,'Лицевые счета'!$A$2:$K$4570,10,0)</f>
        <v>167.6</v>
      </c>
      <c r="I4132" t="str">
        <f>VLOOKUP(A4132,'Лицевые счета'!$A$2:$K$4570,6,0)</f>
        <v>ФЛ</v>
      </c>
      <c r="J4132" t="str">
        <f>IF(AND(C4132=0,I4132="ФЛ"),G4132*H4132,"")</f>
        <v/>
      </c>
      <c r="K4132">
        <f>IF(AND(C4132&gt;0,E4132="Нет показаний",I4132="ФЛ"),G4132*H4132,"")</f>
        <v>167.6</v>
      </c>
    </row>
    <row r="4133" spans="1:11" x14ac:dyDescent="0.25">
      <c r="A4133" s="7">
        <v>592612</v>
      </c>
      <c r="B4133" s="7">
        <f>VLOOKUP(A4133,'Лицевые счета'!$A$1:$K$4570,2,0)</f>
        <v>588205</v>
      </c>
      <c r="C4133">
        <f>COUNTIF('ИПУ и ОКПУ'!$A$2:$A$3258,A4133)</f>
        <v>0</v>
      </c>
      <c r="D4133" t="str">
        <f>IF(C4133&gt;0,VLOOKUP(A4133,'ИПУ и ОКПУ'!$A$1:$O$3258,9,0),"")</f>
        <v/>
      </c>
      <c r="E4133" t="str">
        <f>IF(C4133&gt;0,IF(VLOOKUP(A4133,'ИПУ и ОКПУ'!$A$1:$O$3258,14,0)="Нет показаний","Нет показаний",""),"")</f>
        <v/>
      </c>
      <c r="F4133" t="str">
        <f>IF(AND(C4133&gt;0),SUMIF('ИПУ и ОКПУ'!$A$2:$A$3258,A4133,'ИПУ и ОКПУ'!$O$2:$O$3258),"")</f>
        <v/>
      </c>
      <c r="G4133">
        <f>VLOOKUP(A4133,'Лицевые счета'!$A$2:$K$4570,9,0)</f>
        <v>1</v>
      </c>
      <c r="H4133">
        <f>VLOOKUP(A4133,'Лицевые счета'!$A$2:$K$4570,10,0)</f>
        <v>142</v>
      </c>
      <c r="I4133" t="str">
        <f>VLOOKUP(A4133,'Лицевые счета'!$A$2:$K$4570,6,0)</f>
        <v>ФЛ</v>
      </c>
      <c r="J4133">
        <f>IF(AND(C4133=0,I4133="ФЛ"),G4133*H4133,"")</f>
        <v>142</v>
      </c>
      <c r="K4133" t="str">
        <f>IF(AND(C4133&gt;0,E4133="Нет показаний",I4133="ФЛ"),G4133*H4133,"")</f>
        <v/>
      </c>
    </row>
    <row r="4134" spans="1:11" x14ac:dyDescent="0.25">
      <c r="A4134" s="7">
        <v>592613</v>
      </c>
      <c r="B4134" s="7">
        <f>VLOOKUP(A4134,'Лицевые счета'!$A$1:$K$4570,2,0)</f>
        <v>588205</v>
      </c>
      <c r="C4134">
        <f>COUNTIF('ИПУ и ОКПУ'!$A$2:$A$3258,A4134)</f>
        <v>1</v>
      </c>
      <c r="D4134" t="str">
        <f>IF(C4134&gt;0,VLOOKUP(A4134,'ИПУ и ОКПУ'!$A$1:$O$3258,9,0),"")</f>
        <v>Одноставочный</v>
      </c>
      <c r="E4134" t="str">
        <f>IF(C4134&gt;0,IF(VLOOKUP(A4134,'ИПУ и ОКПУ'!$A$1:$O$3258,14,0)="Нет показаний","Нет показаний",""),"")</f>
        <v>Нет показаний</v>
      </c>
      <c r="F4134">
        <f>IF(AND(C4134&gt;0),SUMIF('ИПУ и ОКПУ'!$A$2:$A$3258,A4134,'ИПУ и ОКПУ'!$O$2:$O$3258),"")</f>
        <v>0</v>
      </c>
      <c r="G4134">
        <f>VLOOKUP(A4134,'Лицевые счета'!$A$2:$K$4570,9,0)</f>
        <v>1</v>
      </c>
      <c r="H4134">
        <f>VLOOKUP(A4134,'Лицевые счета'!$A$2:$K$4570,10,0)</f>
        <v>142</v>
      </c>
      <c r="I4134" t="str">
        <f>VLOOKUP(A4134,'Лицевые счета'!$A$2:$K$4570,6,0)</f>
        <v>ФЛ</v>
      </c>
      <c r="J4134" t="str">
        <f>IF(AND(C4134=0,I4134="ФЛ"),G4134*H4134,"")</f>
        <v/>
      </c>
      <c r="K4134">
        <f>IF(AND(C4134&gt;0,E4134="Нет показаний",I4134="ФЛ"),G4134*H4134,"")</f>
        <v>142</v>
      </c>
    </row>
    <row r="4135" spans="1:11" x14ac:dyDescent="0.25">
      <c r="A4135" s="7">
        <v>592615</v>
      </c>
      <c r="B4135" s="7">
        <f>VLOOKUP(A4135,'Лицевые счета'!$A$1:$K$4570,2,0)</f>
        <v>588205</v>
      </c>
      <c r="C4135">
        <f>COUNTIF('ИПУ и ОКПУ'!$A$2:$A$3258,A4135)</f>
        <v>2</v>
      </c>
      <c r="D4135" t="str">
        <f>IF(C4135&gt;0,VLOOKUP(A4135,'ИПУ и ОКПУ'!$A$1:$O$3258,9,0),"")</f>
        <v>Одноставочный</v>
      </c>
      <c r="E4135" t="str">
        <f>IF(C4135&gt;0,IF(VLOOKUP(A4135,'ИПУ и ОКПУ'!$A$1:$O$3258,14,0)="Нет показаний","Нет показаний",""),"")</f>
        <v/>
      </c>
      <c r="F4135">
        <f>IF(AND(C4135&gt;0),SUMIF('ИПУ и ОКПУ'!$A$2:$A$3258,A4135,'ИПУ и ОКПУ'!$O$2:$O$3258),"")</f>
        <v>100</v>
      </c>
      <c r="G4135">
        <f>VLOOKUP(A4135,'Лицевые счета'!$A$2:$K$4570,9,0)</f>
        <v>1</v>
      </c>
      <c r="H4135">
        <f>VLOOKUP(A4135,'Лицевые счета'!$A$2:$K$4570,10,0)</f>
        <v>183.2</v>
      </c>
      <c r="I4135" t="str">
        <f>VLOOKUP(A4135,'Лицевые счета'!$A$2:$K$4570,6,0)</f>
        <v>ФЛ</v>
      </c>
      <c r="J4135" t="str">
        <f>IF(AND(C4135=0,I4135="ФЛ"),G4135*H4135,"")</f>
        <v/>
      </c>
      <c r="K4135" t="str">
        <f>IF(AND(C4135&gt;0,E4135="Нет показаний",I4135="ФЛ"),G4135*H4135,"")</f>
        <v/>
      </c>
    </row>
    <row r="4136" spans="1:11" x14ac:dyDescent="0.25">
      <c r="A4136" s="7">
        <v>592617</v>
      </c>
      <c r="B4136" s="7">
        <f>VLOOKUP(A4136,'Лицевые счета'!$A$1:$K$4570,2,0)</f>
        <v>588207</v>
      </c>
      <c r="C4136">
        <f>COUNTIF('ИПУ и ОКПУ'!$A$2:$A$3258,A4136)</f>
        <v>1</v>
      </c>
      <c r="D4136" t="str">
        <f>IF(C4136&gt;0,VLOOKUP(A4136,'ИПУ и ОКПУ'!$A$1:$O$3258,9,0),"")</f>
        <v>Одноставочный</v>
      </c>
      <c r="E4136" t="str">
        <f>IF(C4136&gt;0,IF(VLOOKUP(A4136,'ИПУ и ОКПУ'!$A$1:$O$3258,14,0)="Нет показаний","Нет показаний",""),"")</f>
        <v/>
      </c>
      <c r="F4136">
        <f>IF(AND(C4136&gt;0),SUMIF('ИПУ и ОКПУ'!$A$2:$A$3258,A4136,'ИПУ и ОКПУ'!$O$2:$O$3258),"")</f>
        <v>-216</v>
      </c>
      <c r="G4136">
        <f>VLOOKUP(A4136,'Лицевые счета'!$A$2:$K$4570,9,0)</f>
        <v>1</v>
      </c>
      <c r="H4136">
        <f>VLOOKUP(A4136,'Лицевые счета'!$A$2:$K$4570,10,0)</f>
        <v>167.6</v>
      </c>
      <c r="I4136" t="str">
        <f>VLOOKUP(A4136,'Лицевые счета'!$A$2:$K$4570,6,0)</f>
        <v>ФЛ</v>
      </c>
      <c r="J4136" t="str">
        <f>IF(AND(C4136=0,I4136="ФЛ"),G4136*H4136,"")</f>
        <v/>
      </c>
      <c r="K4136" t="str">
        <f>IF(AND(C4136&gt;0,E4136="Нет показаний",I4136="ФЛ"),G4136*H4136,"")</f>
        <v/>
      </c>
    </row>
    <row r="4137" spans="1:11" x14ac:dyDescent="0.25">
      <c r="A4137" s="7">
        <v>592621</v>
      </c>
      <c r="B4137" s="7">
        <f>VLOOKUP(A4137,'Лицевые счета'!$A$1:$K$4570,2,0)</f>
        <v>588207</v>
      </c>
      <c r="C4137">
        <f>COUNTIF('ИПУ и ОКПУ'!$A$2:$A$3258,A4137)</f>
        <v>1</v>
      </c>
      <c r="D4137" t="str">
        <f>IF(C4137&gt;0,VLOOKUP(A4137,'ИПУ и ОКПУ'!$A$1:$O$3258,9,0),"")</f>
        <v>Одноставочный</v>
      </c>
      <c r="E4137" t="str">
        <f>IF(C4137&gt;0,IF(VLOOKUP(A4137,'ИПУ и ОКПУ'!$A$1:$O$3258,14,0)="Нет показаний","Нет показаний",""),"")</f>
        <v>Нет показаний</v>
      </c>
      <c r="F4137">
        <f>IF(AND(C4137&gt;0),SUMIF('ИПУ и ОКПУ'!$A$2:$A$3258,A4137,'ИПУ и ОКПУ'!$O$2:$O$3258),"")</f>
        <v>0</v>
      </c>
      <c r="G4137">
        <f>VLOOKUP(A4137,'Лицевые счета'!$A$2:$K$4570,9,0)</f>
        <v>1</v>
      </c>
      <c r="H4137">
        <f>VLOOKUP(A4137,'Лицевые счета'!$A$2:$K$4570,10,0)</f>
        <v>142</v>
      </c>
      <c r="I4137" t="str">
        <f>VLOOKUP(A4137,'Лицевые счета'!$A$2:$K$4570,6,0)</f>
        <v>ФЛ</v>
      </c>
      <c r="J4137" t="str">
        <f>IF(AND(C4137=0,I4137="ФЛ"),G4137*H4137,"")</f>
        <v/>
      </c>
      <c r="K4137">
        <f>IF(AND(C4137&gt;0,E4137="Нет показаний",I4137="ФЛ"),G4137*H4137,"")</f>
        <v>142</v>
      </c>
    </row>
    <row r="4138" spans="1:11" x14ac:dyDescent="0.25">
      <c r="A4138" s="7">
        <v>592624</v>
      </c>
      <c r="B4138" s="7">
        <f>VLOOKUP(A4138,'Лицевые счета'!$A$1:$K$4570,2,0)</f>
        <v>588207</v>
      </c>
      <c r="C4138">
        <f>COUNTIF('ИПУ и ОКПУ'!$A$2:$A$3258,A4138)</f>
        <v>1</v>
      </c>
      <c r="D4138" t="str">
        <f>IF(C4138&gt;0,VLOOKUP(A4138,'ИПУ и ОКПУ'!$A$1:$O$3258,9,0),"")</f>
        <v>Одноставочный</v>
      </c>
      <c r="E4138" t="str">
        <f>IF(C4138&gt;0,IF(VLOOKUP(A4138,'ИПУ и ОКПУ'!$A$1:$O$3258,14,0)="Нет показаний","Нет показаний",""),"")</f>
        <v/>
      </c>
      <c r="F4138">
        <f>IF(AND(C4138&gt;0),SUMIF('ИПУ и ОКПУ'!$A$2:$A$3258,A4138,'ИПУ и ОКПУ'!$O$2:$O$3258),"")</f>
        <v>280</v>
      </c>
      <c r="G4138">
        <f>VLOOKUP(A4138,'Лицевые счета'!$A$2:$K$4570,9,0)</f>
        <v>1</v>
      </c>
      <c r="H4138">
        <f>VLOOKUP(A4138,'Лицевые счета'!$A$2:$K$4570,10,0)</f>
        <v>167.6</v>
      </c>
      <c r="I4138" t="str">
        <f>VLOOKUP(A4138,'Лицевые счета'!$A$2:$K$4570,6,0)</f>
        <v>ФЛ</v>
      </c>
      <c r="J4138" t="str">
        <f>IF(AND(C4138=0,I4138="ФЛ"),G4138*H4138,"")</f>
        <v/>
      </c>
      <c r="K4138" t="str">
        <f>IF(AND(C4138&gt;0,E4138="Нет показаний",I4138="ФЛ"),G4138*H4138,"")</f>
        <v/>
      </c>
    </row>
    <row r="4139" spans="1:11" x14ac:dyDescent="0.25">
      <c r="A4139" s="7">
        <v>611311</v>
      </c>
      <c r="B4139" s="7">
        <f>VLOOKUP(A4139,'Лицевые счета'!$A$1:$K$4570,2,0)</f>
        <v>431326</v>
      </c>
      <c r="C4139">
        <f>COUNTIF('ИПУ и ОКПУ'!$A$2:$A$3258,A4139)</f>
        <v>0</v>
      </c>
      <c r="D4139" t="str">
        <f>IF(C4139&gt;0,VLOOKUP(A4139,'ИПУ и ОКПУ'!$A$1:$O$3258,9,0),"")</f>
        <v/>
      </c>
      <c r="E4139" t="str">
        <f>IF(C4139&gt;0,IF(VLOOKUP(A4139,'ИПУ и ОКПУ'!$A$1:$O$3258,14,0)="Нет показаний","Нет показаний",""),"")</f>
        <v/>
      </c>
      <c r="F4139" t="str">
        <f>IF(AND(C4139&gt;0),SUMIF('ИПУ и ОКПУ'!$A$2:$A$3258,A4139,'ИПУ и ОКПУ'!$O$2:$O$3258),"")</f>
        <v/>
      </c>
      <c r="G4139">
        <f>VLOOKUP(A4139,'Лицевые счета'!$A$2:$K$4570,9,0)</f>
        <v>1</v>
      </c>
      <c r="H4139">
        <f>VLOOKUP(A4139,'Лицевые счета'!$A$2:$K$4570,10,0)</f>
        <v>194.5</v>
      </c>
      <c r="I4139" t="str">
        <f>VLOOKUP(A4139,'Лицевые счета'!$A$2:$K$4570,6,0)</f>
        <v>ФЛ</v>
      </c>
      <c r="J4139">
        <f>IF(AND(C4139=0,I4139="ФЛ"),G4139*H4139,"")</f>
        <v>194.5</v>
      </c>
      <c r="K4139" t="str">
        <f>IF(AND(C4139&gt;0,E4139="Нет показаний",I4139="ФЛ"),G4139*H4139,"")</f>
        <v/>
      </c>
    </row>
    <row r="4140" spans="1:11" x14ac:dyDescent="0.25">
      <c r="A4140" s="7">
        <v>613069</v>
      </c>
      <c r="B4140" s="7">
        <f>VLOOKUP(A4140,'Лицевые счета'!$A$1:$K$4570,2,0)</f>
        <v>58314</v>
      </c>
      <c r="C4140">
        <f>COUNTIF('ИПУ и ОКПУ'!$A$2:$A$3258,A4140)</f>
        <v>0</v>
      </c>
      <c r="D4140" t="str">
        <f>IF(C4140&gt;0,VLOOKUP(A4140,'ИПУ и ОКПУ'!$A$1:$O$3258,9,0),"")</f>
        <v/>
      </c>
      <c r="E4140" t="str">
        <f>IF(C4140&gt;0,IF(VLOOKUP(A4140,'ИПУ и ОКПУ'!$A$1:$O$3258,14,0)="Нет показаний","Нет показаний",""),"")</f>
        <v/>
      </c>
      <c r="F4140" t="str">
        <f>IF(AND(C4140&gt;0),SUMIF('ИПУ и ОКПУ'!$A$2:$A$3258,A4140,'ИПУ и ОКПУ'!$O$2:$O$3258),"")</f>
        <v/>
      </c>
      <c r="G4140">
        <f>VLOOKUP(A4140,'Лицевые счета'!$A$2:$K$4570,9,0)</f>
        <v>1</v>
      </c>
      <c r="H4140">
        <f>VLOOKUP(A4140,'Лицевые счета'!$A$2:$K$4570,10,0)</f>
        <v>167.6</v>
      </c>
      <c r="I4140" t="str">
        <f>VLOOKUP(A4140,'Лицевые счета'!$A$2:$K$4570,6,0)</f>
        <v>ФЛ</v>
      </c>
      <c r="J4140">
        <f>IF(AND(C4140=0,I4140="ФЛ"),G4140*H4140,"")</f>
        <v>167.6</v>
      </c>
      <c r="K4140" t="str">
        <f>IF(AND(C4140&gt;0,E4140="Нет показаний",I4140="ФЛ"),G4140*H4140,"")</f>
        <v/>
      </c>
    </row>
    <row r="4141" spans="1:11" x14ac:dyDescent="0.25">
      <c r="A4141" s="7">
        <v>613070</v>
      </c>
      <c r="B4141" s="7">
        <f>VLOOKUP(A4141,'Лицевые счета'!$A$1:$K$4570,2,0)</f>
        <v>58314</v>
      </c>
      <c r="C4141">
        <f>COUNTIF('ИПУ и ОКПУ'!$A$2:$A$3258,A4141)</f>
        <v>0</v>
      </c>
      <c r="D4141" t="str">
        <f>IF(C4141&gt;0,VLOOKUP(A4141,'ИПУ и ОКПУ'!$A$1:$O$3258,9,0),"")</f>
        <v/>
      </c>
      <c r="E4141" t="str">
        <f>IF(C4141&gt;0,IF(VLOOKUP(A4141,'ИПУ и ОКПУ'!$A$1:$O$3258,14,0)="Нет показаний","Нет показаний",""),"")</f>
        <v/>
      </c>
      <c r="F4141" t="str">
        <f>IF(AND(C4141&gt;0),SUMIF('ИПУ и ОКПУ'!$A$2:$A$3258,A4141,'ИПУ и ОКПУ'!$O$2:$O$3258),"")</f>
        <v/>
      </c>
      <c r="G4141">
        <f>VLOOKUP(A4141,'Лицевые счета'!$A$2:$K$4570,9,0)</f>
        <v>1</v>
      </c>
      <c r="H4141">
        <f>VLOOKUP(A4141,'Лицевые счета'!$A$2:$K$4570,10,0)</f>
        <v>142</v>
      </c>
      <c r="I4141" t="str">
        <f>VLOOKUP(A4141,'Лицевые счета'!$A$2:$K$4570,6,0)</f>
        <v>ФЛ</v>
      </c>
      <c r="J4141">
        <f>IF(AND(C4141=0,I4141="ФЛ"),G4141*H4141,"")</f>
        <v>142</v>
      </c>
      <c r="K4141" t="str">
        <f>IF(AND(C4141&gt;0,E4141="Нет показаний",I4141="ФЛ"),G4141*H4141,"")</f>
        <v/>
      </c>
    </row>
    <row r="4142" spans="1:11" x14ac:dyDescent="0.25">
      <c r="A4142" s="7">
        <v>613071</v>
      </c>
      <c r="B4142" s="7">
        <f>VLOOKUP(A4142,'Лицевые счета'!$A$1:$K$4570,2,0)</f>
        <v>58314</v>
      </c>
      <c r="C4142">
        <f>COUNTIF('ИПУ и ОКПУ'!$A$2:$A$3258,A4142)</f>
        <v>0</v>
      </c>
      <c r="D4142" t="str">
        <f>IF(C4142&gt;0,VLOOKUP(A4142,'ИПУ и ОКПУ'!$A$1:$O$3258,9,0),"")</f>
        <v/>
      </c>
      <c r="E4142" t="str">
        <f>IF(C4142&gt;0,IF(VLOOKUP(A4142,'ИПУ и ОКПУ'!$A$1:$O$3258,14,0)="Нет показаний","Нет показаний",""),"")</f>
        <v/>
      </c>
      <c r="F4142" t="str">
        <f>IF(AND(C4142&gt;0),SUMIF('ИПУ и ОКПУ'!$A$2:$A$3258,A4142,'ИПУ и ОКПУ'!$O$2:$O$3258),"")</f>
        <v/>
      </c>
      <c r="G4142">
        <f>VLOOKUP(A4142,'Лицевые счета'!$A$2:$K$4570,9,0)</f>
        <v>1</v>
      </c>
      <c r="H4142">
        <f>VLOOKUP(A4142,'Лицевые счета'!$A$2:$K$4570,10,0)</f>
        <v>167.6</v>
      </c>
      <c r="I4142" t="str">
        <f>VLOOKUP(A4142,'Лицевые счета'!$A$2:$K$4570,6,0)</f>
        <v>ФЛ</v>
      </c>
      <c r="J4142">
        <f>IF(AND(C4142=0,I4142="ФЛ"),G4142*H4142,"")</f>
        <v>167.6</v>
      </c>
      <c r="K4142" t="str">
        <f>IF(AND(C4142&gt;0,E4142="Нет показаний",I4142="ФЛ"),G4142*H4142,"")</f>
        <v/>
      </c>
    </row>
    <row r="4143" spans="1:11" x14ac:dyDescent="0.25">
      <c r="A4143" s="7">
        <v>613082</v>
      </c>
      <c r="B4143" s="7">
        <f>VLOOKUP(A4143,'Лицевые счета'!$A$1:$K$4570,2,0)</f>
        <v>58314</v>
      </c>
      <c r="C4143">
        <f>COUNTIF('ИПУ и ОКПУ'!$A$2:$A$3258,A4143)</f>
        <v>0</v>
      </c>
      <c r="D4143" t="str">
        <f>IF(C4143&gt;0,VLOOKUP(A4143,'ИПУ и ОКПУ'!$A$1:$O$3258,9,0),"")</f>
        <v/>
      </c>
      <c r="E4143" t="str">
        <f>IF(C4143&gt;0,IF(VLOOKUP(A4143,'ИПУ и ОКПУ'!$A$1:$O$3258,14,0)="Нет показаний","Нет показаний",""),"")</f>
        <v/>
      </c>
      <c r="F4143" t="str">
        <f>IF(AND(C4143&gt;0),SUMIF('ИПУ и ОКПУ'!$A$2:$A$3258,A4143,'ИПУ и ОКПУ'!$O$2:$O$3258),"")</f>
        <v/>
      </c>
      <c r="G4143">
        <f>VLOOKUP(A4143,'Лицевые счета'!$A$2:$K$4570,9,0)</f>
        <v>1</v>
      </c>
      <c r="H4143">
        <f>VLOOKUP(A4143,'Лицевые счета'!$A$2:$K$4570,10,0)</f>
        <v>142</v>
      </c>
      <c r="I4143" t="str">
        <f>VLOOKUP(A4143,'Лицевые счета'!$A$2:$K$4570,6,0)</f>
        <v>ФЛ</v>
      </c>
      <c r="J4143">
        <f>IF(AND(C4143=0,I4143="ФЛ"),G4143*H4143,"")</f>
        <v>142</v>
      </c>
      <c r="K4143" t="str">
        <f>IF(AND(C4143&gt;0,E4143="Нет показаний",I4143="ФЛ"),G4143*H4143,"")</f>
        <v/>
      </c>
    </row>
    <row r="4144" spans="1:11" x14ac:dyDescent="0.25">
      <c r="A4144" s="7">
        <v>613100</v>
      </c>
      <c r="B4144" s="7">
        <f>VLOOKUP(A4144,'Лицевые счета'!$A$1:$K$4570,2,0)</f>
        <v>58314</v>
      </c>
      <c r="C4144">
        <f>COUNTIF('ИПУ и ОКПУ'!$A$2:$A$3258,A4144)</f>
        <v>0</v>
      </c>
      <c r="D4144" t="str">
        <f>IF(C4144&gt;0,VLOOKUP(A4144,'ИПУ и ОКПУ'!$A$1:$O$3258,9,0),"")</f>
        <v/>
      </c>
      <c r="E4144" t="str">
        <f>IF(C4144&gt;0,IF(VLOOKUP(A4144,'ИПУ и ОКПУ'!$A$1:$O$3258,14,0)="Нет показаний","Нет показаний",""),"")</f>
        <v/>
      </c>
      <c r="F4144" t="str">
        <f>IF(AND(C4144&gt;0),SUMIF('ИПУ и ОКПУ'!$A$2:$A$3258,A4144,'ИПУ и ОКПУ'!$O$2:$O$3258),"")</f>
        <v/>
      </c>
      <c r="G4144">
        <f>VLOOKUP(A4144,'Лицевые счета'!$A$2:$K$4570,9,0)</f>
        <v>1</v>
      </c>
      <c r="H4144">
        <f>VLOOKUP(A4144,'Лицевые счета'!$A$2:$K$4570,10,0)</f>
        <v>142</v>
      </c>
      <c r="I4144" t="str">
        <f>VLOOKUP(A4144,'Лицевые счета'!$A$2:$K$4570,6,0)</f>
        <v>ФЛ</v>
      </c>
      <c r="J4144">
        <f>IF(AND(C4144=0,I4144="ФЛ"),G4144*H4144,"")</f>
        <v>142</v>
      </c>
      <c r="K4144" t="str">
        <f>IF(AND(C4144&gt;0,E4144="Нет показаний",I4144="ФЛ"),G4144*H4144,"")</f>
        <v/>
      </c>
    </row>
    <row r="4145" spans="1:11" x14ac:dyDescent="0.25">
      <c r="A4145" s="7">
        <v>613120</v>
      </c>
      <c r="B4145" s="7">
        <f>VLOOKUP(A4145,'Лицевые счета'!$A$1:$K$4570,2,0)</f>
        <v>58314</v>
      </c>
      <c r="C4145">
        <f>COUNTIF('ИПУ и ОКПУ'!$A$2:$A$3258,A4145)</f>
        <v>0</v>
      </c>
      <c r="D4145" t="str">
        <f>IF(C4145&gt;0,VLOOKUP(A4145,'ИПУ и ОКПУ'!$A$1:$O$3258,9,0),"")</f>
        <v/>
      </c>
      <c r="E4145" t="str">
        <f>IF(C4145&gt;0,IF(VLOOKUP(A4145,'ИПУ и ОКПУ'!$A$1:$O$3258,14,0)="Нет показаний","Нет показаний",""),"")</f>
        <v/>
      </c>
      <c r="F4145" t="str">
        <f>IF(AND(C4145&gt;0),SUMIF('ИПУ и ОКПУ'!$A$2:$A$3258,A4145,'ИПУ и ОКПУ'!$O$2:$O$3258),"")</f>
        <v/>
      </c>
      <c r="G4145">
        <f>VLOOKUP(A4145,'Лицевые счета'!$A$2:$K$4570,9,0)</f>
        <v>1</v>
      </c>
      <c r="H4145">
        <f>VLOOKUP(A4145,'Лицевые счета'!$A$2:$K$4570,10,0)</f>
        <v>167.6</v>
      </c>
      <c r="I4145" t="str">
        <f>VLOOKUP(A4145,'Лицевые счета'!$A$2:$K$4570,6,0)</f>
        <v>ФЛ</v>
      </c>
      <c r="J4145">
        <f>IF(AND(C4145=0,I4145="ФЛ"),G4145*H4145,"")</f>
        <v>167.6</v>
      </c>
      <c r="K4145" t="str">
        <f>IF(AND(C4145&gt;0,E4145="Нет показаний",I4145="ФЛ"),G4145*H4145,"")</f>
        <v/>
      </c>
    </row>
    <row r="4146" spans="1:11" x14ac:dyDescent="0.25">
      <c r="A4146" s="7">
        <v>613152</v>
      </c>
      <c r="B4146" s="7">
        <f>VLOOKUP(A4146,'Лицевые счета'!$A$1:$K$4570,2,0)</f>
        <v>58314</v>
      </c>
      <c r="C4146">
        <f>COUNTIF('ИПУ и ОКПУ'!$A$2:$A$3258,A4146)</f>
        <v>0</v>
      </c>
      <c r="D4146" t="str">
        <f>IF(C4146&gt;0,VLOOKUP(A4146,'ИПУ и ОКПУ'!$A$1:$O$3258,9,0),"")</f>
        <v/>
      </c>
      <c r="E4146" t="str">
        <f>IF(C4146&gt;0,IF(VLOOKUP(A4146,'ИПУ и ОКПУ'!$A$1:$O$3258,14,0)="Нет показаний","Нет показаний",""),"")</f>
        <v/>
      </c>
      <c r="F4146" t="str">
        <f>IF(AND(C4146&gt;0),SUMIF('ИПУ и ОКПУ'!$A$2:$A$3258,A4146,'ИПУ и ОКПУ'!$O$2:$O$3258),"")</f>
        <v/>
      </c>
      <c r="G4146">
        <f>VLOOKUP(A4146,'Лицевые счета'!$A$2:$K$4570,9,0)</f>
        <v>1</v>
      </c>
      <c r="H4146">
        <f>VLOOKUP(A4146,'Лицевые счета'!$A$2:$K$4570,10,0)</f>
        <v>167.6</v>
      </c>
      <c r="I4146" t="str">
        <f>VLOOKUP(A4146,'Лицевые счета'!$A$2:$K$4570,6,0)</f>
        <v>ФЛ</v>
      </c>
      <c r="J4146">
        <f>IF(AND(C4146=0,I4146="ФЛ"),G4146*H4146,"")</f>
        <v>167.6</v>
      </c>
      <c r="K4146" t="str">
        <f>IF(AND(C4146&gt;0,E4146="Нет показаний",I4146="ФЛ"),G4146*H4146,"")</f>
        <v/>
      </c>
    </row>
    <row r="4147" spans="1:11" x14ac:dyDescent="0.25">
      <c r="A4147" s="7">
        <v>613153</v>
      </c>
      <c r="B4147" s="7">
        <f>VLOOKUP(A4147,'Лицевые счета'!$A$1:$K$4570,2,0)</f>
        <v>58314</v>
      </c>
      <c r="C4147">
        <f>COUNTIF('ИПУ и ОКПУ'!$A$2:$A$3258,A4147)</f>
        <v>0</v>
      </c>
      <c r="D4147" t="str">
        <f>IF(C4147&gt;0,VLOOKUP(A4147,'ИПУ и ОКПУ'!$A$1:$O$3258,9,0),"")</f>
        <v/>
      </c>
      <c r="E4147" t="str">
        <f>IF(C4147&gt;0,IF(VLOOKUP(A4147,'ИПУ и ОКПУ'!$A$1:$O$3258,14,0)="Нет показаний","Нет показаний",""),"")</f>
        <v/>
      </c>
      <c r="F4147" t="str">
        <f>IF(AND(C4147&gt;0),SUMIF('ИПУ и ОКПУ'!$A$2:$A$3258,A4147,'ИПУ и ОКПУ'!$O$2:$O$3258),"")</f>
        <v/>
      </c>
      <c r="G4147">
        <f>VLOOKUP(A4147,'Лицевые счета'!$A$2:$K$4570,9,0)</f>
        <v>1</v>
      </c>
      <c r="H4147">
        <f>VLOOKUP(A4147,'Лицевые счета'!$A$2:$K$4570,10,0)</f>
        <v>183.2</v>
      </c>
      <c r="I4147" t="str">
        <f>VLOOKUP(A4147,'Лицевые счета'!$A$2:$K$4570,6,0)</f>
        <v>ФЛ</v>
      </c>
      <c r="J4147">
        <f>IF(AND(C4147=0,I4147="ФЛ"),G4147*H4147,"")</f>
        <v>183.2</v>
      </c>
      <c r="K4147" t="str">
        <f>IF(AND(C4147&gt;0,E4147="Нет показаний",I4147="ФЛ"),G4147*H4147,"")</f>
        <v/>
      </c>
    </row>
    <row r="4148" spans="1:11" x14ac:dyDescent="0.25">
      <c r="A4148" s="7">
        <v>613154</v>
      </c>
      <c r="B4148" s="7">
        <f>VLOOKUP(A4148,'Лицевые счета'!$A$1:$K$4570,2,0)</f>
        <v>58314</v>
      </c>
      <c r="C4148">
        <f>COUNTIF('ИПУ и ОКПУ'!$A$2:$A$3258,A4148)</f>
        <v>0</v>
      </c>
      <c r="D4148" t="str">
        <f>IF(C4148&gt;0,VLOOKUP(A4148,'ИПУ и ОКПУ'!$A$1:$O$3258,9,0),"")</f>
        <v/>
      </c>
      <c r="E4148" t="str">
        <f>IF(C4148&gt;0,IF(VLOOKUP(A4148,'ИПУ и ОКПУ'!$A$1:$O$3258,14,0)="Нет показаний","Нет показаний",""),"")</f>
        <v/>
      </c>
      <c r="F4148" t="str">
        <f>IF(AND(C4148&gt;0),SUMIF('ИПУ и ОКПУ'!$A$2:$A$3258,A4148,'ИПУ и ОКПУ'!$O$2:$O$3258),"")</f>
        <v/>
      </c>
      <c r="G4148">
        <f>VLOOKUP(A4148,'Лицевые счета'!$A$2:$K$4570,9,0)</f>
        <v>1</v>
      </c>
      <c r="H4148">
        <f>VLOOKUP(A4148,'Лицевые счета'!$A$2:$K$4570,10,0)</f>
        <v>142</v>
      </c>
      <c r="I4148" t="str">
        <f>VLOOKUP(A4148,'Лицевые счета'!$A$2:$K$4570,6,0)</f>
        <v>ФЛ</v>
      </c>
      <c r="J4148">
        <f>IF(AND(C4148=0,I4148="ФЛ"),G4148*H4148,"")</f>
        <v>142</v>
      </c>
      <c r="K4148" t="str">
        <f>IF(AND(C4148&gt;0,E4148="Нет показаний",I4148="ФЛ"),G4148*H4148,"")</f>
        <v/>
      </c>
    </row>
    <row r="4149" spans="1:11" x14ac:dyDescent="0.25">
      <c r="A4149" s="7">
        <v>613156</v>
      </c>
      <c r="B4149" s="7">
        <f>VLOOKUP(A4149,'Лицевые счета'!$A$1:$K$4570,2,0)</f>
        <v>58314</v>
      </c>
      <c r="C4149">
        <f>COUNTIF('ИПУ и ОКПУ'!$A$2:$A$3258,A4149)</f>
        <v>0</v>
      </c>
      <c r="D4149" t="str">
        <f>IF(C4149&gt;0,VLOOKUP(A4149,'ИПУ и ОКПУ'!$A$1:$O$3258,9,0),"")</f>
        <v/>
      </c>
      <c r="E4149" t="str">
        <f>IF(C4149&gt;0,IF(VLOOKUP(A4149,'ИПУ и ОКПУ'!$A$1:$O$3258,14,0)="Нет показаний","Нет показаний",""),"")</f>
        <v/>
      </c>
      <c r="F4149" t="str">
        <f>IF(AND(C4149&gt;0),SUMIF('ИПУ и ОКПУ'!$A$2:$A$3258,A4149,'ИПУ и ОКПУ'!$O$2:$O$3258),"")</f>
        <v/>
      </c>
      <c r="G4149">
        <f>VLOOKUP(A4149,'Лицевые счета'!$A$2:$K$4570,9,0)</f>
        <v>1</v>
      </c>
      <c r="H4149">
        <f>VLOOKUP(A4149,'Лицевые счета'!$A$2:$K$4570,10,0)</f>
        <v>142</v>
      </c>
      <c r="I4149" t="str">
        <f>VLOOKUP(A4149,'Лицевые счета'!$A$2:$K$4570,6,0)</f>
        <v>ФЛ</v>
      </c>
      <c r="J4149">
        <f>IF(AND(C4149=0,I4149="ФЛ"),G4149*H4149,"")</f>
        <v>142</v>
      </c>
      <c r="K4149" t="str">
        <f>IF(AND(C4149&gt;0,E4149="Нет показаний",I4149="ФЛ"),G4149*H4149,"")</f>
        <v/>
      </c>
    </row>
    <row r="4150" spans="1:11" x14ac:dyDescent="0.25">
      <c r="A4150" s="7">
        <v>613159</v>
      </c>
      <c r="B4150" s="7">
        <f>VLOOKUP(A4150,'Лицевые счета'!$A$1:$K$4570,2,0)</f>
        <v>58314</v>
      </c>
      <c r="C4150">
        <f>COUNTIF('ИПУ и ОКПУ'!$A$2:$A$3258,A4150)</f>
        <v>0</v>
      </c>
      <c r="D4150" t="str">
        <f>IF(C4150&gt;0,VLOOKUP(A4150,'ИПУ и ОКПУ'!$A$1:$O$3258,9,0),"")</f>
        <v/>
      </c>
      <c r="E4150" t="str">
        <f>IF(C4150&gt;0,IF(VLOOKUP(A4150,'ИПУ и ОКПУ'!$A$1:$O$3258,14,0)="Нет показаний","Нет показаний",""),"")</f>
        <v/>
      </c>
      <c r="F4150" t="str">
        <f>IF(AND(C4150&gt;0),SUMIF('ИПУ и ОКПУ'!$A$2:$A$3258,A4150,'ИПУ и ОКПУ'!$O$2:$O$3258),"")</f>
        <v/>
      </c>
      <c r="G4150">
        <f>VLOOKUP(A4150,'Лицевые счета'!$A$2:$K$4570,9,0)</f>
        <v>1</v>
      </c>
      <c r="H4150">
        <f>VLOOKUP(A4150,'Лицевые счета'!$A$2:$K$4570,10,0)</f>
        <v>142</v>
      </c>
      <c r="I4150" t="str">
        <f>VLOOKUP(A4150,'Лицевые счета'!$A$2:$K$4570,6,0)</f>
        <v>ФЛ</v>
      </c>
      <c r="J4150">
        <f>IF(AND(C4150=0,I4150="ФЛ"),G4150*H4150,"")</f>
        <v>142</v>
      </c>
      <c r="K4150" t="str">
        <f>IF(AND(C4150&gt;0,E4150="Нет показаний",I4150="ФЛ"),G4150*H4150,"")</f>
        <v/>
      </c>
    </row>
    <row r="4151" spans="1:11" x14ac:dyDescent="0.25">
      <c r="A4151" s="7">
        <v>613160</v>
      </c>
      <c r="B4151" s="7">
        <f>VLOOKUP(A4151,'Лицевые счета'!$A$1:$K$4570,2,0)</f>
        <v>58314</v>
      </c>
      <c r="C4151">
        <f>COUNTIF('ИПУ и ОКПУ'!$A$2:$A$3258,A4151)</f>
        <v>0</v>
      </c>
      <c r="D4151" t="str">
        <f>IF(C4151&gt;0,VLOOKUP(A4151,'ИПУ и ОКПУ'!$A$1:$O$3258,9,0),"")</f>
        <v/>
      </c>
      <c r="E4151" t="str">
        <f>IF(C4151&gt;0,IF(VLOOKUP(A4151,'ИПУ и ОКПУ'!$A$1:$O$3258,14,0)="Нет показаний","Нет показаний",""),"")</f>
        <v/>
      </c>
      <c r="F4151" t="str">
        <f>IF(AND(C4151&gt;0),SUMIF('ИПУ и ОКПУ'!$A$2:$A$3258,A4151,'ИПУ и ОКПУ'!$O$2:$O$3258),"")</f>
        <v/>
      </c>
      <c r="G4151">
        <f>VLOOKUP(A4151,'Лицевые счета'!$A$2:$K$4570,9,0)</f>
        <v>1</v>
      </c>
      <c r="H4151">
        <f>VLOOKUP(A4151,'Лицевые счета'!$A$2:$K$4570,10,0)</f>
        <v>142</v>
      </c>
      <c r="I4151" t="str">
        <f>VLOOKUP(A4151,'Лицевые счета'!$A$2:$K$4570,6,0)</f>
        <v>ФЛ</v>
      </c>
      <c r="J4151">
        <f>IF(AND(C4151=0,I4151="ФЛ"),G4151*H4151,"")</f>
        <v>142</v>
      </c>
      <c r="K4151" t="str">
        <f>IF(AND(C4151&gt;0,E4151="Нет показаний",I4151="ФЛ"),G4151*H4151,"")</f>
        <v/>
      </c>
    </row>
    <row r="4152" spans="1:11" x14ac:dyDescent="0.25">
      <c r="A4152" s="7">
        <v>613161</v>
      </c>
      <c r="B4152" s="7">
        <f>VLOOKUP(A4152,'Лицевые счета'!$A$1:$K$4570,2,0)</f>
        <v>58314</v>
      </c>
      <c r="C4152">
        <f>COUNTIF('ИПУ и ОКПУ'!$A$2:$A$3258,A4152)</f>
        <v>0</v>
      </c>
      <c r="D4152" t="str">
        <f>IF(C4152&gt;0,VLOOKUP(A4152,'ИПУ и ОКПУ'!$A$1:$O$3258,9,0),"")</f>
        <v/>
      </c>
      <c r="E4152" t="str">
        <f>IF(C4152&gt;0,IF(VLOOKUP(A4152,'ИПУ и ОКПУ'!$A$1:$O$3258,14,0)="Нет показаний","Нет показаний",""),"")</f>
        <v/>
      </c>
      <c r="F4152" t="str">
        <f>IF(AND(C4152&gt;0),SUMIF('ИПУ и ОКПУ'!$A$2:$A$3258,A4152,'ИПУ и ОКПУ'!$O$2:$O$3258),"")</f>
        <v/>
      </c>
      <c r="G4152">
        <f>VLOOKUP(A4152,'Лицевые счета'!$A$2:$K$4570,9,0)</f>
        <v>1</v>
      </c>
      <c r="H4152">
        <f>VLOOKUP(A4152,'Лицевые счета'!$A$2:$K$4570,10,0)</f>
        <v>142</v>
      </c>
      <c r="I4152" t="str">
        <f>VLOOKUP(A4152,'Лицевые счета'!$A$2:$K$4570,6,0)</f>
        <v>ФЛ</v>
      </c>
      <c r="J4152">
        <f>IF(AND(C4152=0,I4152="ФЛ"),G4152*H4152,"")</f>
        <v>142</v>
      </c>
      <c r="K4152" t="str">
        <f>IF(AND(C4152&gt;0,E4152="Нет показаний",I4152="ФЛ"),G4152*H4152,"")</f>
        <v/>
      </c>
    </row>
    <row r="4153" spans="1:11" x14ac:dyDescent="0.25">
      <c r="A4153" s="7">
        <v>613162</v>
      </c>
      <c r="B4153" s="7">
        <f>VLOOKUP(A4153,'Лицевые счета'!$A$1:$K$4570,2,0)</f>
        <v>58314</v>
      </c>
      <c r="C4153">
        <f>COUNTIF('ИПУ и ОКПУ'!$A$2:$A$3258,A4153)</f>
        <v>0</v>
      </c>
      <c r="D4153" t="str">
        <f>IF(C4153&gt;0,VLOOKUP(A4153,'ИПУ и ОКПУ'!$A$1:$O$3258,9,0),"")</f>
        <v/>
      </c>
      <c r="E4153" t="str">
        <f>IF(C4153&gt;0,IF(VLOOKUP(A4153,'ИПУ и ОКПУ'!$A$1:$O$3258,14,0)="Нет показаний","Нет показаний",""),"")</f>
        <v/>
      </c>
      <c r="F4153" t="str">
        <f>IF(AND(C4153&gt;0),SUMIF('ИПУ и ОКПУ'!$A$2:$A$3258,A4153,'ИПУ и ОКПУ'!$O$2:$O$3258),"")</f>
        <v/>
      </c>
      <c r="G4153">
        <f>VLOOKUP(A4153,'Лицевые счета'!$A$2:$K$4570,9,0)</f>
        <v>1</v>
      </c>
      <c r="H4153">
        <f>VLOOKUP(A4153,'Лицевые счета'!$A$2:$K$4570,10,0)</f>
        <v>142</v>
      </c>
      <c r="I4153" t="str">
        <f>VLOOKUP(A4153,'Лицевые счета'!$A$2:$K$4570,6,0)</f>
        <v>ФЛ</v>
      </c>
      <c r="J4153">
        <f>IF(AND(C4153=0,I4153="ФЛ"),G4153*H4153,"")</f>
        <v>142</v>
      </c>
      <c r="K4153" t="str">
        <f>IF(AND(C4153&gt;0,E4153="Нет показаний",I4153="ФЛ"),G4153*H4153,"")</f>
        <v/>
      </c>
    </row>
    <row r="4154" spans="1:11" x14ac:dyDescent="0.25">
      <c r="A4154" s="7">
        <v>613166</v>
      </c>
      <c r="B4154" s="7">
        <f>VLOOKUP(A4154,'Лицевые счета'!$A$1:$K$4570,2,0)</f>
        <v>58314</v>
      </c>
      <c r="C4154">
        <f>COUNTIF('ИПУ и ОКПУ'!$A$2:$A$3258,A4154)</f>
        <v>0</v>
      </c>
      <c r="D4154" t="str">
        <f>IF(C4154&gt;0,VLOOKUP(A4154,'ИПУ и ОКПУ'!$A$1:$O$3258,9,0),"")</f>
        <v/>
      </c>
      <c r="E4154" t="str">
        <f>IF(C4154&gt;0,IF(VLOOKUP(A4154,'ИПУ и ОКПУ'!$A$1:$O$3258,14,0)="Нет показаний","Нет показаний",""),"")</f>
        <v/>
      </c>
      <c r="F4154" t="str">
        <f>IF(AND(C4154&gt;0),SUMIF('ИПУ и ОКПУ'!$A$2:$A$3258,A4154,'ИПУ и ОКПУ'!$O$2:$O$3258),"")</f>
        <v/>
      </c>
      <c r="G4154">
        <f>VLOOKUP(A4154,'Лицевые счета'!$A$2:$K$4570,9,0)</f>
        <v>1</v>
      </c>
      <c r="H4154">
        <f>VLOOKUP(A4154,'Лицевые счета'!$A$2:$K$4570,10,0)</f>
        <v>194.5</v>
      </c>
      <c r="I4154" t="str">
        <f>VLOOKUP(A4154,'Лицевые счета'!$A$2:$K$4570,6,0)</f>
        <v>ФЛ</v>
      </c>
      <c r="J4154">
        <f>IF(AND(C4154=0,I4154="ФЛ"),G4154*H4154,"")</f>
        <v>194.5</v>
      </c>
      <c r="K4154" t="str">
        <f>IF(AND(C4154&gt;0,E4154="Нет показаний",I4154="ФЛ"),G4154*H4154,"")</f>
        <v/>
      </c>
    </row>
    <row r="4155" spans="1:11" x14ac:dyDescent="0.25">
      <c r="A4155" s="7">
        <v>613167</v>
      </c>
      <c r="B4155" s="7">
        <f>VLOOKUP(A4155,'Лицевые счета'!$A$1:$K$4570,2,0)</f>
        <v>58314</v>
      </c>
      <c r="C4155">
        <f>COUNTIF('ИПУ и ОКПУ'!$A$2:$A$3258,A4155)</f>
        <v>0</v>
      </c>
      <c r="D4155" t="str">
        <f>IF(C4155&gt;0,VLOOKUP(A4155,'ИПУ и ОКПУ'!$A$1:$O$3258,9,0),"")</f>
        <v/>
      </c>
      <c r="E4155" t="str">
        <f>IF(C4155&gt;0,IF(VLOOKUP(A4155,'ИПУ и ОКПУ'!$A$1:$O$3258,14,0)="Нет показаний","Нет показаний",""),"")</f>
        <v/>
      </c>
      <c r="F4155" t="str">
        <f>IF(AND(C4155&gt;0),SUMIF('ИПУ и ОКПУ'!$A$2:$A$3258,A4155,'ИПУ и ОКПУ'!$O$2:$O$3258),"")</f>
        <v/>
      </c>
      <c r="G4155">
        <f>VLOOKUP(A4155,'Лицевые счета'!$A$2:$K$4570,9,0)</f>
        <v>1</v>
      </c>
      <c r="H4155">
        <f>VLOOKUP(A4155,'Лицевые счета'!$A$2:$K$4570,10,0)</f>
        <v>142</v>
      </c>
      <c r="I4155" t="str">
        <f>VLOOKUP(A4155,'Лицевые счета'!$A$2:$K$4570,6,0)</f>
        <v>ФЛ</v>
      </c>
      <c r="J4155">
        <f>IF(AND(C4155=0,I4155="ФЛ"),G4155*H4155,"")</f>
        <v>142</v>
      </c>
      <c r="K4155" t="str">
        <f>IF(AND(C4155&gt;0,E4155="Нет показаний",I4155="ФЛ"),G4155*H4155,"")</f>
        <v/>
      </c>
    </row>
    <row r="4156" spans="1:11" x14ac:dyDescent="0.25">
      <c r="A4156" s="7">
        <v>645088</v>
      </c>
      <c r="B4156" s="7">
        <f>VLOOKUP(A4156,'Лицевые счета'!$A$1:$K$4570,2,0)</f>
        <v>644629</v>
      </c>
      <c r="C4156">
        <f>COUNTIF('ИПУ и ОКПУ'!$A$2:$A$3258,A4156)</f>
        <v>1</v>
      </c>
      <c r="D4156" t="str">
        <f>IF(C4156&gt;0,VLOOKUP(A4156,'ИПУ и ОКПУ'!$A$1:$O$3258,9,0),"")</f>
        <v>Одноставочный</v>
      </c>
      <c r="E4156" t="str">
        <f>IF(C4156&gt;0,IF(VLOOKUP(A4156,'ИПУ и ОКПУ'!$A$1:$O$3258,14,0)="Нет показаний","Нет показаний",""),"")</f>
        <v/>
      </c>
      <c r="F4156">
        <f>IF(AND(C4156&gt;0),SUMIF('ИПУ и ОКПУ'!$A$2:$A$3258,A4156,'ИПУ и ОКПУ'!$O$2:$O$3258),"")</f>
        <v>101</v>
      </c>
      <c r="G4156">
        <f>VLOOKUP(A4156,'Лицевые счета'!$A$2:$K$4570,9,0)</f>
        <v>1</v>
      </c>
      <c r="H4156">
        <f>VLOOKUP(A4156,'Лицевые счета'!$A$2:$K$4570,10,0)</f>
        <v>167.6</v>
      </c>
      <c r="I4156" t="str">
        <f>VLOOKUP(A4156,'Лицевые счета'!$A$2:$K$4570,6,0)</f>
        <v>ФЛ</v>
      </c>
      <c r="J4156" t="str">
        <f>IF(AND(C4156=0,I4156="ФЛ"),G4156*H4156,"")</f>
        <v/>
      </c>
      <c r="K4156" t="str">
        <f>IF(AND(C4156&gt;0,E4156="Нет показаний",I4156="ФЛ"),G4156*H4156,"")</f>
        <v/>
      </c>
    </row>
    <row r="4157" spans="1:11" x14ac:dyDescent="0.25">
      <c r="A4157" s="7">
        <v>645100</v>
      </c>
      <c r="B4157" s="7">
        <f>VLOOKUP(A4157,'Лицевые счета'!$A$1:$K$4570,2,0)</f>
        <v>644629</v>
      </c>
      <c r="C4157">
        <f>COUNTIF('ИПУ и ОКПУ'!$A$2:$A$3258,A4157)</f>
        <v>1</v>
      </c>
      <c r="D4157" t="str">
        <f>IF(C4157&gt;0,VLOOKUP(A4157,'ИПУ и ОКПУ'!$A$1:$O$3258,9,0),"")</f>
        <v>Одноставочный</v>
      </c>
      <c r="E4157" t="str">
        <f>IF(C4157&gt;0,IF(VLOOKUP(A4157,'ИПУ и ОКПУ'!$A$1:$O$3258,14,0)="Нет показаний","Нет показаний",""),"")</f>
        <v/>
      </c>
      <c r="F4157">
        <f>IF(AND(C4157&gt;0),SUMIF('ИПУ и ОКПУ'!$A$2:$A$3258,A4157,'ИПУ и ОКПУ'!$O$2:$O$3258),"")</f>
        <v>160</v>
      </c>
      <c r="G4157">
        <f>VLOOKUP(A4157,'Лицевые счета'!$A$2:$K$4570,9,0)</f>
        <v>1</v>
      </c>
      <c r="H4157">
        <f>VLOOKUP(A4157,'Лицевые счета'!$A$2:$K$4570,10,0)</f>
        <v>183.2</v>
      </c>
      <c r="I4157" t="str">
        <f>VLOOKUP(A4157,'Лицевые счета'!$A$2:$K$4570,6,0)</f>
        <v>ФЛ</v>
      </c>
      <c r="J4157" t="str">
        <f>IF(AND(C4157=0,I4157="ФЛ"),G4157*H4157,"")</f>
        <v/>
      </c>
      <c r="K4157" t="str">
        <f>IF(AND(C4157&gt;0,E4157="Нет показаний",I4157="ФЛ"),G4157*H4157,"")</f>
        <v/>
      </c>
    </row>
    <row r="4158" spans="1:11" x14ac:dyDescent="0.25">
      <c r="A4158" s="7">
        <v>645102</v>
      </c>
      <c r="B4158" s="7">
        <f>VLOOKUP(A4158,'Лицевые счета'!$A$1:$K$4570,2,0)</f>
        <v>644629</v>
      </c>
      <c r="C4158">
        <f>COUNTIF('ИПУ и ОКПУ'!$A$2:$A$3258,A4158)</f>
        <v>1</v>
      </c>
      <c r="D4158" t="str">
        <f>IF(C4158&gt;0,VLOOKUP(A4158,'ИПУ и ОКПУ'!$A$1:$O$3258,9,0),"")</f>
        <v>Одноставочный</v>
      </c>
      <c r="E4158" t="str">
        <f>IF(C4158&gt;0,IF(VLOOKUP(A4158,'ИПУ и ОКПУ'!$A$1:$O$3258,14,0)="Нет показаний","Нет показаний",""),"")</f>
        <v/>
      </c>
      <c r="F4158">
        <f>IF(AND(C4158&gt;0),SUMIF('ИПУ и ОКПУ'!$A$2:$A$3258,A4158,'ИПУ и ОКПУ'!$O$2:$O$3258),"")</f>
        <v>129</v>
      </c>
      <c r="G4158">
        <f>VLOOKUP(A4158,'Лицевые счета'!$A$2:$K$4570,9,0)</f>
        <v>1</v>
      </c>
      <c r="H4158">
        <f>VLOOKUP(A4158,'Лицевые счета'!$A$2:$K$4570,10,0)</f>
        <v>167.6</v>
      </c>
      <c r="I4158" t="str">
        <f>VLOOKUP(A4158,'Лицевые счета'!$A$2:$K$4570,6,0)</f>
        <v>ФЛ</v>
      </c>
      <c r="J4158" t="str">
        <f>IF(AND(C4158=0,I4158="ФЛ"),G4158*H4158,"")</f>
        <v/>
      </c>
      <c r="K4158" t="str">
        <f>IF(AND(C4158&gt;0,E4158="Нет показаний",I4158="ФЛ"),G4158*H4158,"")</f>
        <v/>
      </c>
    </row>
    <row r="4159" spans="1:11" x14ac:dyDescent="0.25">
      <c r="A4159" s="7">
        <v>645108</v>
      </c>
      <c r="B4159" s="7">
        <f>VLOOKUP(A4159,'Лицевые счета'!$A$1:$K$4570,2,0)</f>
        <v>644629</v>
      </c>
      <c r="C4159">
        <f>COUNTIF('ИПУ и ОКПУ'!$A$2:$A$3258,A4159)</f>
        <v>1</v>
      </c>
      <c r="D4159" t="str">
        <f>IF(C4159&gt;0,VLOOKUP(A4159,'ИПУ и ОКПУ'!$A$1:$O$3258,9,0),"")</f>
        <v>Одноставочный</v>
      </c>
      <c r="E4159" t="str">
        <f>IF(C4159&gt;0,IF(VLOOKUP(A4159,'ИПУ и ОКПУ'!$A$1:$O$3258,14,0)="Нет показаний","Нет показаний",""),"")</f>
        <v/>
      </c>
      <c r="F4159">
        <f>IF(AND(C4159&gt;0),SUMIF('ИПУ и ОКПУ'!$A$2:$A$3258,A4159,'ИПУ и ОКПУ'!$O$2:$O$3258),"")</f>
        <v>92</v>
      </c>
      <c r="G4159">
        <f>VLOOKUP(A4159,'Лицевые счета'!$A$2:$K$4570,9,0)</f>
        <v>1</v>
      </c>
      <c r="H4159">
        <f>VLOOKUP(A4159,'Лицевые счета'!$A$2:$K$4570,10,0)</f>
        <v>167.6</v>
      </c>
      <c r="I4159" t="str">
        <f>VLOOKUP(A4159,'Лицевые счета'!$A$2:$K$4570,6,0)</f>
        <v>ФЛ</v>
      </c>
      <c r="J4159" t="str">
        <f>IF(AND(C4159=0,I4159="ФЛ"),G4159*H4159,"")</f>
        <v/>
      </c>
      <c r="K4159" t="str">
        <f>IF(AND(C4159&gt;0,E4159="Нет показаний",I4159="ФЛ"),G4159*H4159,"")</f>
        <v/>
      </c>
    </row>
    <row r="4160" spans="1:11" x14ac:dyDescent="0.25">
      <c r="A4160" s="7">
        <v>647601</v>
      </c>
      <c r="B4160" s="7">
        <f>VLOOKUP(A4160,'Лицевые счета'!$A$1:$K$4570,2,0)</f>
        <v>501291</v>
      </c>
      <c r="C4160">
        <f>COUNTIF('ИПУ и ОКПУ'!$A$2:$A$3258,A4160)</f>
        <v>1</v>
      </c>
      <c r="D4160" t="str">
        <f>IF(C4160&gt;0,VLOOKUP(A4160,'ИПУ и ОКПУ'!$A$1:$O$3258,9,0),"")</f>
        <v>Одноставочный</v>
      </c>
      <c r="E4160" t="str">
        <f>IF(C4160&gt;0,IF(VLOOKUP(A4160,'ИПУ и ОКПУ'!$A$1:$O$3258,14,0)="Нет показаний","Нет показаний",""),"")</f>
        <v/>
      </c>
      <c r="F4160">
        <f>IF(AND(C4160&gt;0),SUMIF('ИПУ и ОКПУ'!$A$2:$A$3258,A4160,'ИПУ и ОКПУ'!$O$2:$O$3258),"")</f>
        <v>0</v>
      </c>
      <c r="G4160">
        <f>VLOOKUP(A4160,'Лицевые счета'!$A$2:$K$4570,9,0)</f>
        <v>1</v>
      </c>
      <c r="H4160">
        <f>VLOOKUP(A4160,'Лицевые счета'!$A$2:$K$4570,10,0)</f>
        <v>92</v>
      </c>
      <c r="I4160" t="str">
        <f>VLOOKUP(A4160,'Лицевые счета'!$A$2:$K$4570,6,0)</f>
        <v>ФЛ</v>
      </c>
      <c r="J4160" t="str">
        <f>IF(AND(C4160=0,I4160="ФЛ"),G4160*H4160,"")</f>
        <v/>
      </c>
      <c r="K4160" t="str">
        <f>IF(AND(C4160&gt;0,E4160="Нет показаний",I4160="ФЛ"),G4160*H4160,"")</f>
        <v/>
      </c>
    </row>
    <row r="4161" spans="1:11" x14ac:dyDescent="0.25">
      <c r="A4161" s="7">
        <v>648140</v>
      </c>
      <c r="B4161" s="7">
        <f>VLOOKUP(A4161,'Лицевые счета'!$A$1:$K$4570,2,0)</f>
        <v>1604</v>
      </c>
      <c r="C4161">
        <f>COUNTIF('ИПУ и ОКПУ'!$A$2:$A$3258,A4161)</f>
        <v>1</v>
      </c>
      <c r="D4161" t="str">
        <f>IF(C4161&gt;0,VLOOKUP(A4161,'ИПУ и ОКПУ'!$A$1:$O$3258,9,0),"")</f>
        <v>Одноставочный</v>
      </c>
      <c r="E4161" t="str">
        <f>IF(C4161&gt;0,IF(VLOOKUP(A4161,'ИПУ и ОКПУ'!$A$1:$O$3258,14,0)="Нет показаний","Нет показаний",""),"")</f>
        <v>Нет показаний</v>
      </c>
      <c r="F4161">
        <f>IF(AND(C4161&gt;0),SUMIF('ИПУ и ОКПУ'!$A$2:$A$3258,A4161,'ИПУ и ОКПУ'!$O$2:$O$3258),"")</f>
        <v>0</v>
      </c>
      <c r="G4161">
        <f>VLOOKUP(A4161,'Лицевые счета'!$A$2:$K$4570,9,0)</f>
        <v>1</v>
      </c>
      <c r="H4161">
        <f>VLOOKUP(A4161,'Лицевые счета'!$A$2:$K$4570,10,0)</f>
        <v>142</v>
      </c>
      <c r="I4161" t="str">
        <f>VLOOKUP(A4161,'Лицевые счета'!$A$2:$K$4570,6,0)</f>
        <v>ФЛ</v>
      </c>
      <c r="J4161" t="str">
        <f>IF(AND(C4161=0,I4161="ФЛ"),G4161*H4161,"")</f>
        <v/>
      </c>
      <c r="K4161">
        <f>IF(AND(C4161&gt;0,E4161="Нет показаний",I4161="ФЛ"),G4161*H4161,"")</f>
        <v>142</v>
      </c>
    </row>
    <row r="4162" spans="1:11" x14ac:dyDescent="0.25">
      <c r="A4162" s="7">
        <v>648404</v>
      </c>
      <c r="B4162" s="7">
        <f>VLOOKUP(A4162,'Лицевые счета'!$A$1:$K$4570,2,0)</f>
        <v>431517</v>
      </c>
      <c r="C4162">
        <f>COUNTIF('ИПУ и ОКПУ'!$A$2:$A$3258,A4162)</f>
        <v>1</v>
      </c>
      <c r="D4162" t="str">
        <f>IF(C4162&gt;0,VLOOKUP(A4162,'ИПУ и ОКПУ'!$A$1:$O$3258,9,0),"")</f>
        <v>Одноставочный</v>
      </c>
      <c r="E4162" t="str">
        <f>IF(C4162&gt;0,IF(VLOOKUP(A4162,'ИПУ и ОКПУ'!$A$1:$O$3258,14,0)="Нет показаний","Нет показаний",""),"")</f>
        <v/>
      </c>
      <c r="F4162">
        <f>IF(AND(C4162&gt;0),SUMIF('ИПУ и ОКПУ'!$A$2:$A$3258,A4162,'ИПУ и ОКПУ'!$O$2:$O$3258),"")</f>
        <v>-200</v>
      </c>
      <c r="G4162">
        <f>VLOOKUP(A4162,'Лицевые счета'!$A$2:$K$4570,9,0)</f>
        <v>1</v>
      </c>
      <c r="H4162">
        <f>VLOOKUP(A4162,'Лицевые счета'!$A$2:$K$4570,10,0)</f>
        <v>92</v>
      </c>
      <c r="I4162" t="str">
        <f>VLOOKUP(A4162,'Лицевые счета'!$A$2:$K$4570,6,0)</f>
        <v>ФЛ</v>
      </c>
      <c r="J4162" t="str">
        <f>IF(AND(C4162=0,I4162="ФЛ"),G4162*H4162,"")</f>
        <v/>
      </c>
      <c r="K4162" t="str">
        <f>IF(AND(C4162&gt;0,E4162="Нет показаний",I4162="ФЛ"),G4162*H4162,"")</f>
        <v/>
      </c>
    </row>
    <row r="4163" spans="1:11" x14ac:dyDescent="0.25">
      <c r="A4163" s="7">
        <v>648405</v>
      </c>
      <c r="B4163" s="7">
        <f>VLOOKUP(A4163,'Лицевые счета'!$A$1:$K$4570,2,0)</f>
        <v>431517</v>
      </c>
      <c r="C4163">
        <f>COUNTIF('ИПУ и ОКПУ'!$A$2:$A$3258,A4163)</f>
        <v>0</v>
      </c>
      <c r="D4163" t="str">
        <f>IF(C4163&gt;0,VLOOKUP(A4163,'ИПУ и ОКПУ'!$A$1:$O$3258,9,0),"")</f>
        <v/>
      </c>
      <c r="E4163" t="str">
        <f>IF(C4163&gt;0,IF(VLOOKUP(A4163,'ИПУ и ОКПУ'!$A$1:$O$3258,14,0)="Нет показаний","Нет показаний",""),"")</f>
        <v/>
      </c>
      <c r="F4163" t="str">
        <f>IF(AND(C4163&gt;0),SUMIF('ИПУ и ОКПУ'!$A$2:$A$3258,A4163,'ИПУ и ОКПУ'!$O$2:$O$3258),"")</f>
        <v/>
      </c>
      <c r="G4163">
        <f>VLOOKUP(A4163,'Лицевые счета'!$A$2:$K$4570,9,0)</f>
        <v>1</v>
      </c>
      <c r="H4163">
        <f>VLOOKUP(A4163,'Лицевые счета'!$A$2:$K$4570,10,0)</f>
        <v>92</v>
      </c>
      <c r="I4163" t="str">
        <f>VLOOKUP(A4163,'Лицевые счета'!$A$2:$K$4570,6,0)</f>
        <v>ФЛ</v>
      </c>
      <c r="J4163">
        <f>IF(AND(C4163=0,I4163="ФЛ"),G4163*H4163,"")</f>
        <v>92</v>
      </c>
      <c r="K4163" t="str">
        <f>IF(AND(C4163&gt;0,E4163="Нет показаний",I4163="ФЛ"),G4163*H4163,"")</f>
        <v/>
      </c>
    </row>
    <row r="4164" spans="1:11" x14ac:dyDescent="0.25">
      <c r="A4164" s="7">
        <v>648431</v>
      </c>
      <c r="B4164" s="7">
        <f>VLOOKUP(A4164,'Лицевые счета'!$A$1:$K$4570,2,0)</f>
        <v>431518</v>
      </c>
      <c r="C4164">
        <f>COUNTIF('ИПУ и ОКПУ'!$A$2:$A$3258,A4164)</f>
        <v>0</v>
      </c>
      <c r="D4164" t="str">
        <f>IF(C4164&gt;0,VLOOKUP(A4164,'ИПУ и ОКПУ'!$A$1:$O$3258,9,0),"")</f>
        <v/>
      </c>
      <c r="E4164" t="str">
        <f>IF(C4164&gt;0,IF(VLOOKUP(A4164,'ИПУ и ОКПУ'!$A$1:$O$3258,14,0)="Нет показаний","Нет показаний",""),"")</f>
        <v/>
      </c>
      <c r="F4164" t="str">
        <f>IF(AND(C4164&gt;0),SUMIF('ИПУ и ОКПУ'!$A$2:$A$3258,A4164,'ИПУ и ОКПУ'!$O$2:$O$3258),"")</f>
        <v/>
      </c>
      <c r="G4164">
        <f>VLOOKUP(A4164,'Лицевые счета'!$A$2:$K$4570,9,0)</f>
        <v>1</v>
      </c>
      <c r="H4164">
        <f>VLOOKUP(A4164,'Лицевые счета'!$A$2:$K$4570,10,0)</f>
        <v>92</v>
      </c>
      <c r="I4164" t="str">
        <f>VLOOKUP(A4164,'Лицевые счета'!$A$2:$K$4570,6,0)</f>
        <v>ФЛ</v>
      </c>
      <c r="J4164">
        <f>IF(AND(C4164=0,I4164="ФЛ"),G4164*H4164,"")</f>
        <v>92</v>
      </c>
      <c r="K4164" t="str">
        <f>IF(AND(C4164&gt;0,E4164="Нет показаний",I4164="ФЛ"),G4164*H4164,"")</f>
        <v/>
      </c>
    </row>
    <row r="4165" spans="1:11" x14ac:dyDescent="0.25">
      <c r="A4165" s="7">
        <v>649386</v>
      </c>
      <c r="B4165" s="7">
        <f>VLOOKUP(A4165,'Лицевые счета'!$A$1:$K$4570,2,0)</f>
        <v>648495</v>
      </c>
      <c r="C4165">
        <f>COUNTIF('ИПУ и ОКПУ'!$A$2:$A$3258,A4165)</f>
        <v>0</v>
      </c>
      <c r="D4165" t="str">
        <f>IF(C4165&gt;0,VLOOKUP(A4165,'ИПУ и ОКПУ'!$A$1:$O$3258,9,0),"")</f>
        <v/>
      </c>
      <c r="E4165" t="str">
        <f>IF(C4165&gt;0,IF(VLOOKUP(A4165,'ИПУ и ОКПУ'!$A$1:$O$3258,14,0)="Нет показаний","Нет показаний",""),"")</f>
        <v/>
      </c>
      <c r="F4165" t="str">
        <f>IF(AND(C4165&gt;0),SUMIF('ИПУ и ОКПУ'!$A$2:$A$3258,A4165,'ИПУ и ОКПУ'!$O$2:$O$3258),"")</f>
        <v/>
      </c>
      <c r="G4165">
        <f>VLOOKUP(A4165,'Лицевые счета'!$A$2:$K$4570,9,0)</f>
        <v>1</v>
      </c>
      <c r="H4165">
        <f>VLOOKUP(A4165,'Лицевые счета'!$A$2:$K$4570,10,0)</f>
        <v>142</v>
      </c>
      <c r="I4165" t="str">
        <f>VLOOKUP(A4165,'Лицевые счета'!$A$2:$K$4570,6,0)</f>
        <v>ФЛ</v>
      </c>
      <c r="J4165">
        <f>IF(AND(C4165=0,I4165="ФЛ"),G4165*H4165,"")</f>
        <v>142</v>
      </c>
      <c r="K4165" t="str">
        <f>IF(AND(C4165&gt;0,E4165="Нет показаний",I4165="ФЛ"),G4165*H4165,"")</f>
        <v/>
      </c>
    </row>
    <row r="4166" spans="1:11" x14ac:dyDescent="0.25">
      <c r="A4166" s="7">
        <v>649390</v>
      </c>
      <c r="B4166" s="7">
        <f>VLOOKUP(A4166,'Лицевые счета'!$A$1:$K$4570,2,0)</f>
        <v>648495</v>
      </c>
      <c r="C4166">
        <f>COUNTIF('ИПУ и ОКПУ'!$A$2:$A$3258,A4166)</f>
        <v>0</v>
      </c>
      <c r="D4166" t="str">
        <f>IF(C4166&gt;0,VLOOKUP(A4166,'ИПУ и ОКПУ'!$A$1:$O$3258,9,0),"")</f>
        <v/>
      </c>
      <c r="E4166" t="str">
        <f>IF(C4166&gt;0,IF(VLOOKUP(A4166,'ИПУ и ОКПУ'!$A$1:$O$3258,14,0)="Нет показаний","Нет показаний",""),"")</f>
        <v/>
      </c>
      <c r="F4166" t="str">
        <f>IF(AND(C4166&gt;0),SUMIF('ИПУ и ОКПУ'!$A$2:$A$3258,A4166,'ИПУ и ОКПУ'!$O$2:$O$3258),"")</f>
        <v/>
      </c>
      <c r="G4166">
        <f>VLOOKUP(A4166,'Лицевые счета'!$A$2:$K$4570,9,0)</f>
        <v>1</v>
      </c>
      <c r="H4166">
        <f>VLOOKUP(A4166,'Лицевые счета'!$A$2:$K$4570,10,0)</f>
        <v>194.5</v>
      </c>
      <c r="I4166" t="str">
        <f>VLOOKUP(A4166,'Лицевые счета'!$A$2:$K$4570,6,0)</f>
        <v>ФЛ</v>
      </c>
      <c r="J4166">
        <f>IF(AND(C4166=0,I4166="ФЛ"),G4166*H4166,"")</f>
        <v>194.5</v>
      </c>
      <c r="K4166" t="str">
        <f>IF(AND(C4166&gt;0,E4166="Нет показаний",I4166="ФЛ"),G4166*H4166,"")</f>
        <v/>
      </c>
    </row>
    <row r="4167" spans="1:11" x14ac:dyDescent="0.25">
      <c r="A4167" s="7">
        <v>649400</v>
      </c>
      <c r="B4167" s="7">
        <f>VLOOKUP(A4167,'Лицевые счета'!$A$1:$K$4570,2,0)</f>
        <v>648495</v>
      </c>
      <c r="C4167">
        <f>COUNTIF('ИПУ и ОКПУ'!$A$2:$A$3258,A4167)</f>
        <v>0</v>
      </c>
      <c r="D4167" t="str">
        <f>IF(C4167&gt;0,VLOOKUP(A4167,'ИПУ и ОКПУ'!$A$1:$O$3258,9,0),"")</f>
        <v/>
      </c>
      <c r="E4167" t="str">
        <f>IF(C4167&gt;0,IF(VLOOKUP(A4167,'ИПУ и ОКПУ'!$A$1:$O$3258,14,0)="Нет показаний","Нет показаний",""),"")</f>
        <v/>
      </c>
      <c r="F4167" t="str">
        <f>IF(AND(C4167&gt;0),SUMIF('ИПУ и ОКПУ'!$A$2:$A$3258,A4167,'ИПУ и ОКПУ'!$O$2:$O$3258),"")</f>
        <v/>
      </c>
      <c r="G4167">
        <f>VLOOKUP(A4167,'Лицевые счета'!$A$2:$K$4570,9,0)</f>
        <v>1</v>
      </c>
      <c r="H4167">
        <f>VLOOKUP(A4167,'Лицевые счета'!$A$2:$K$4570,10,0)</f>
        <v>167.6</v>
      </c>
      <c r="I4167" t="str">
        <f>VLOOKUP(A4167,'Лицевые счета'!$A$2:$K$4570,6,0)</f>
        <v>ФЛ</v>
      </c>
      <c r="J4167">
        <f>IF(AND(C4167=0,I4167="ФЛ"),G4167*H4167,"")</f>
        <v>167.6</v>
      </c>
      <c r="K4167" t="str">
        <f>IF(AND(C4167&gt;0,E4167="Нет показаний",I4167="ФЛ"),G4167*H4167,"")</f>
        <v/>
      </c>
    </row>
    <row r="4168" spans="1:11" x14ac:dyDescent="0.25">
      <c r="A4168" s="7">
        <v>649406</v>
      </c>
      <c r="B4168" s="7">
        <f>VLOOKUP(A4168,'Лицевые счета'!$A$1:$K$4570,2,0)</f>
        <v>648495</v>
      </c>
      <c r="C4168">
        <f>COUNTIF('ИПУ и ОКПУ'!$A$2:$A$3258,A4168)</f>
        <v>0</v>
      </c>
      <c r="D4168" t="str">
        <f>IF(C4168&gt;0,VLOOKUP(A4168,'ИПУ и ОКПУ'!$A$1:$O$3258,9,0),"")</f>
        <v/>
      </c>
      <c r="E4168" t="str">
        <f>IF(C4168&gt;0,IF(VLOOKUP(A4168,'ИПУ и ОКПУ'!$A$1:$O$3258,14,0)="Нет показаний","Нет показаний",""),"")</f>
        <v/>
      </c>
      <c r="F4168" t="str">
        <f>IF(AND(C4168&gt;0),SUMIF('ИПУ и ОКПУ'!$A$2:$A$3258,A4168,'ИПУ и ОКПУ'!$O$2:$O$3258),"")</f>
        <v/>
      </c>
      <c r="G4168">
        <f>VLOOKUP(A4168,'Лицевые счета'!$A$2:$K$4570,9,0)</f>
        <v>1</v>
      </c>
      <c r="H4168">
        <f>VLOOKUP(A4168,'Лицевые счета'!$A$2:$K$4570,10,0)</f>
        <v>142</v>
      </c>
      <c r="I4168" t="str">
        <f>VLOOKUP(A4168,'Лицевые счета'!$A$2:$K$4570,6,0)</f>
        <v>ФЛ</v>
      </c>
      <c r="J4168">
        <f>IF(AND(C4168=0,I4168="ФЛ"),G4168*H4168,"")</f>
        <v>142</v>
      </c>
      <c r="K4168" t="str">
        <f>IF(AND(C4168&gt;0,E4168="Нет показаний",I4168="ФЛ"),G4168*H4168,"")</f>
        <v/>
      </c>
    </row>
    <row r="4169" spans="1:11" x14ac:dyDescent="0.25">
      <c r="A4169" s="7">
        <v>649412</v>
      </c>
      <c r="B4169" s="7">
        <f>VLOOKUP(A4169,'Лицевые счета'!$A$1:$K$4570,2,0)</f>
        <v>648495</v>
      </c>
      <c r="C4169">
        <f>COUNTIF('ИПУ и ОКПУ'!$A$2:$A$3258,A4169)</f>
        <v>0</v>
      </c>
      <c r="D4169" t="str">
        <f>IF(C4169&gt;0,VLOOKUP(A4169,'ИПУ и ОКПУ'!$A$1:$O$3258,9,0),"")</f>
        <v/>
      </c>
      <c r="E4169" t="str">
        <f>IF(C4169&gt;0,IF(VLOOKUP(A4169,'ИПУ и ОКПУ'!$A$1:$O$3258,14,0)="Нет показаний","Нет показаний",""),"")</f>
        <v/>
      </c>
      <c r="F4169" t="str">
        <f>IF(AND(C4169&gt;0),SUMIF('ИПУ и ОКПУ'!$A$2:$A$3258,A4169,'ИПУ и ОКПУ'!$O$2:$O$3258),"")</f>
        <v/>
      </c>
      <c r="G4169">
        <f>VLOOKUP(A4169,'Лицевые счета'!$A$2:$K$4570,9,0)</f>
        <v>1</v>
      </c>
      <c r="H4169">
        <f>VLOOKUP(A4169,'Лицевые счета'!$A$2:$K$4570,10,0)</f>
        <v>142</v>
      </c>
      <c r="I4169" t="str">
        <f>VLOOKUP(A4169,'Лицевые счета'!$A$2:$K$4570,6,0)</f>
        <v>ФЛ</v>
      </c>
      <c r="J4169">
        <f>IF(AND(C4169=0,I4169="ФЛ"),G4169*H4169,"")</f>
        <v>142</v>
      </c>
      <c r="K4169" t="str">
        <f>IF(AND(C4169&gt;0,E4169="Нет показаний",I4169="ФЛ"),G4169*H4169,"")</f>
        <v/>
      </c>
    </row>
    <row r="4170" spans="1:11" x14ac:dyDescent="0.25">
      <c r="A4170" s="7">
        <v>649414</v>
      </c>
      <c r="B4170" s="7">
        <f>VLOOKUP(A4170,'Лицевые счета'!$A$1:$K$4570,2,0)</f>
        <v>648495</v>
      </c>
      <c r="C4170">
        <f>COUNTIF('ИПУ и ОКПУ'!$A$2:$A$3258,A4170)</f>
        <v>1</v>
      </c>
      <c r="D4170" t="str">
        <f>IF(C4170&gt;0,VLOOKUP(A4170,'ИПУ и ОКПУ'!$A$1:$O$3258,9,0),"")</f>
        <v>Одноставочный</v>
      </c>
      <c r="E4170" t="str">
        <f>IF(C4170&gt;0,IF(VLOOKUP(A4170,'ИПУ и ОКПУ'!$A$1:$O$3258,14,0)="Нет показаний","Нет показаний",""),"")</f>
        <v/>
      </c>
      <c r="F4170">
        <f>IF(AND(C4170&gt;0),SUMIF('ИПУ и ОКПУ'!$A$2:$A$3258,A4170,'ИПУ и ОКПУ'!$O$2:$O$3258),"")</f>
        <v>-163.6</v>
      </c>
      <c r="G4170">
        <f>VLOOKUP(A4170,'Лицевые счета'!$A$2:$K$4570,9,0)</f>
        <v>1</v>
      </c>
      <c r="H4170">
        <f>VLOOKUP(A4170,'Лицевые счета'!$A$2:$K$4570,10,0)</f>
        <v>167.6</v>
      </c>
      <c r="I4170" t="str">
        <f>VLOOKUP(A4170,'Лицевые счета'!$A$2:$K$4570,6,0)</f>
        <v>ФЛ</v>
      </c>
      <c r="J4170" t="str">
        <f>IF(AND(C4170=0,I4170="ФЛ"),G4170*H4170,"")</f>
        <v/>
      </c>
      <c r="K4170" t="str">
        <f>IF(AND(C4170&gt;0,E4170="Нет показаний",I4170="ФЛ"),G4170*H4170,"")</f>
        <v/>
      </c>
    </row>
    <row r="4171" spans="1:11" x14ac:dyDescent="0.25">
      <c r="A4171" s="7">
        <v>649426</v>
      </c>
      <c r="B4171" s="7">
        <f>VLOOKUP(A4171,'Лицевые счета'!$A$1:$K$4570,2,0)</f>
        <v>648495</v>
      </c>
      <c r="C4171">
        <f>COUNTIF('ИПУ и ОКПУ'!$A$2:$A$3258,A4171)</f>
        <v>0</v>
      </c>
      <c r="D4171" t="str">
        <f>IF(C4171&gt;0,VLOOKUP(A4171,'ИПУ и ОКПУ'!$A$1:$O$3258,9,0),"")</f>
        <v/>
      </c>
      <c r="E4171" t="str">
        <f>IF(C4171&gt;0,IF(VLOOKUP(A4171,'ИПУ и ОКПУ'!$A$1:$O$3258,14,0)="Нет показаний","Нет показаний",""),"")</f>
        <v/>
      </c>
      <c r="F4171" t="str">
        <f>IF(AND(C4171&gt;0),SUMIF('ИПУ и ОКПУ'!$A$2:$A$3258,A4171,'ИПУ и ОКПУ'!$O$2:$O$3258),"")</f>
        <v/>
      </c>
      <c r="G4171">
        <f>VLOOKUP(A4171,'Лицевые счета'!$A$2:$K$4570,9,0)</f>
        <v>1</v>
      </c>
      <c r="H4171">
        <f>VLOOKUP(A4171,'Лицевые счета'!$A$2:$K$4570,10,0)</f>
        <v>142</v>
      </c>
      <c r="I4171" t="str">
        <f>VLOOKUP(A4171,'Лицевые счета'!$A$2:$K$4570,6,0)</f>
        <v>ФЛ</v>
      </c>
      <c r="J4171">
        <f>IF(AND(C4171=0,I4171="ФЛ"),G4171*H4171,"")</f>
        <v>142</v>
      </c>
      <c r="K4171" t="str">
        <f>IF(AND(C4171&gt;0,E4171="Нет показаний",I4171="ФЛ"),G4171*H4171,"")</f>
        <v/>
      </c>
    </row>
    <row r="4172" spans="1:11" x14ac:dyDescent="0.25">
      <c r="A4172" s="7">
        <v>649430</v>
      </c>
      <c r="B4172" s="7">
        <f>VLOOKUP(A4172,'Лицевые счета'!$A$1:$K$4570,2,0)</f>
        <v>648495</v>
      </c>
      <c r="C4172">
        <f>COUNTIF('ИПУ и ОКПУ'!$A$2:$A$3258,A4172)</f>
        <v>1</v>
      </c>
      <c r="D4172" t="str">
        <f>IF(C4172&gt;0,VLOOKUP(A4172,'ИПУ и ОКПУ'!$A$1:$O$3258,9,0),"")</f>
        <v>Одноставочный</v>
      </c>
      <c r="E4172" t="str">
        <f>IF(C4172&gt;0,IF(VLOOKUP(A4172,'ИПУ и ОКПУ'!$A$1:$O$3258,14,0)="Нет показаний","Нет показаний",""),"")</f>
        <v/>
      </c>
      <c r="F4172">
        <f>IF(AND(C4172&gt;0),SUMIF('ИПУ и ОКПУ'!$A$2:$A$3258,A4172,'ИПУ и ОКПУ'!$O$2:$O$3258),"")</f>
        <v>0</v>
      </c>
      <c r="G4172">
        <f>VLOOKUP(A4172,'Лицевые счета'!$A$2:$K$4570,9,0)</f>
        <v>1</v>
      </c>
      <c r="H4172">
        <f>VLOOKUP(A4172,'Лицевые счета'!$A$2:$K$4570,10,0)</f>
        <v>142</v>
      </c>
      <c r="I4172" t="str">
        <f>VLOOKUP(A4172,'Лицевые счета'!$A$2:$K$4570,6,0)</f>
        <v>ФЛ</v>
      </c>
      <c r="J4172" t="str">
        <f>IF(AND(C4172=0,I4172="ФЛ"),G4172*H4172,"")</f>
        <v/>
      </c>
      <c r="K4172" t="str">
        <f>IF(AND(C4172&gt;0,E4172="Нет показаний",I4172="ФЛ"),G4172*H4172,"")</f>
        <v/>
      </c>
    </row>
    <row r="4173" spans="1:11" x14ac:dyDescent="0.25">
      <c r="A4173" s="7">
        <v>649432</v>
      </c>
      <c r="B4173" s="7">
        <f>VLOOKUP(A4173,'Лицевые счета'!$A$1:$K$4570,2,0)</f>
        <v>648495</v>
      </c>
      <c r="C4173">
        <f>COUNTIF('ИПУ и ОКПУ'!$A$2:$A$3258,A4173)</f>
        <v>0</v>
      </c>
      <c r="D4173" t="str">
        <f>IF(C4173&gt;0,VLOOKUP(A4173,'ИПУ и ОКПУ'!$A$1:$O$3258,9,0),"")</f>
        <v/>
      </c>
      <c r="E4173" t="str">
        <f>IF(C4173&gt;0,IF(VLOOKUP(A4173,'ИПУ и ОКПУ'!$A$1:$O$3258,14,0)="Нет показаний","Нет показаний",""),"")</f>
        <v/>
      </c>
      <c r="F4173" t="str">
        <f>IF(AND(C4173&gt;0),SUMIF('ИПУ и ОКПУ'!$A$2:$A$3258,A4173,'ИПУ и ОКПУ'!$O$2:$O$3258),"")</f>
        <v/>
      </c>
      <c r="G4173">
        <f>VLOOKUP(A4173,'Лицевые счета'!$A$2:$K$4570,9,0)</f>
        <v>1</v>
      </c>
      <c r="H4173">
        <f>VLOOKUP(A4173,'Лицевые счета'!$A$2:$K$4570,10,0)</f>
        <v>167.6</v>
      </c>
      <c r="I4173" t="str">
        <f>VLOOKUP(A4173,'Лицевые счета'!$A$2:$K$4570,6,0)</f>
        <v>ФЛ</v>
      </c>
      <c r="J4173">
        <f>IF(AND(C4173=0,I4173="ФЛ"),G4173*H4173,"")</f>
        <v>167.6</v>
      </c>
      <c r="K4173" t="str">
        <f>IF(AND(C4173&gt;0,E4173="Нет показаний",I4173="ФЛ"),G4173*H4173,"")</f>
        <v/>
      </c>
    </row>
    <row r="4174" spans="1:11" x14ac:dyDescent="0.25">
      <c r="A4174" s="7">
        <v>659083</v>
      </c>
      <c r="B4174" s="7">
        <f>VLOOKUP(A4174,'Лицевые счета'!$A$1:$K$4570,2,0)</f>
        <v>1610</v>
      </c>
      <c r="C4174">
        <f>COUNTIF('ИПУ и ОКПУ'!$A$2:$A$3258,A4174)</f>
        <v>0</v>
      </c>
      <c r="D4174" t="str">
        <f>IF(C4174&gt;0,VLOOKUP(A4174,'ИПУ и ОКПУ'!$A$1:$O$3258,9,0),"")</f>
        <v/>
      </c>
      <c r="E4174" t="str">
        <f>IF(C4174&gt;0,IF(VLOOKUP(A4174,'ИПУ и ОКПУ'!$A$1:$O$3258,14,0)="Нет показаний","Нет показаний",""),"")</f>
        <v/>
      </c>
      <c r="F4174" t="str">
        <f>IF(AND(C4174&gt;0),SUMIF('ИПУ и ОКПУ'!$A$2:$A$3258,A4174,'ИПУ и ОКПУ'!$O$2:$O$3258),"")</f>
        <v/>
      </c>
      <c r="G4174">
        <f>VLOOKUP(A4174,'Лицевые счета'!$A$2:$K$4570,9,0)</f>
        <v>1</v>
      </c>
      <c r="H4174">
        <f>VLOOKUP(A4174,'Лицевые счета'!$A$2:$K$4570,10,0)</f>
        <v>167.6</v>
      </c>
      <c r="I4174" t="str">
        <f>VLOOKUP(A4174,'Лицевые счета'!$A$2:$K$4570,6,0)</f>
        <v>ФЛ</v>
      </c>
      <c r="J4174">
        <f>IF(AND(C4174=0,I4174="ФЛ"),G4174*H4174,"")</f>
        <v>167.6</v>
      </c>
      <c r="K4174" t="str">
        <f>IF(AND(C4174&gt;0,E4174="Нет показаний",I4174="ФЛ"),G4174*H4174,"")</f>
        <v/>
      </c>
    </row>
    <row r="4175" spans="1:11" x14ac:dyDescent="0.25">
      <c r="A4175" s="7">
        <v>660329</v>
      </c>
      <c r="B4175" s="7">
        <f>VLOOKUP(A4175,'Лицевые счета'!$A$1:$K$4570,2,0)</f>
        <v>447470</v>
      </c>
      <c r="C4175">
        <f>COUNTIF('ИПУ и ОКПУ'!$A$2:$A$3258,A4175)</f>
        <v>1</v>
      </c>
      <c r="D4175" t="str">
        <f>IF(C4175&gt;0,VLOOKUP(A4175,'ИПУ и ОКПУ'!$A$1:$O$3258,9,0),"")</f>
        <v>Одноставочный</v>
      </c>
      <c r="E4175" t="str">
        <f>IF(C4175&gt;0,IF(VLOOKUP(A4175,'ИПУ и ОКПУ'!$A$1:$O$3258,14,0)="Нет показаний","Нет показаний",""),"")</f>
        <v/>
      </c>
      <c r="F4175">
        <f>IF(AND(C4175&gt;0),SUMIF('ИПУ и ОКПУ'!$A$2:$A$3258,A4175,'ИПУ и ОКПУ'!$O$2:$O$3258),"")</f>
        <v>118.7</v>
      </c>
      <c r="G4175">
        <f>VLOOKUP(A4175,'Лицевые счета'!$A$2:$K$4570,9,0)</f>
        <v>1</v>
      </c>
      <c r="H4175" t="str">
        <f>VLOOKUP(A4175,'Лицевые счета'!$A$2:$K$4570,10,0)</f>
        <v>ЮЛ</v>
      </c>
      <c r="I4175" t="str">
        <f>VLOOKUP(A4175,'Лицевые счета'!$A$2:$K$4570,6,0)</f>
        <v>ЮЛ</v>
      </c>
      <c r="J4175" t="str">
        <f>IF(AND(C4175=0,I4175="ФЛ"),G4175*H4175,"")</f>
        <v/>
      </c>
      <c r="K4175" t="str">
        <f>IF(AND(C4175&gt;0,E4175="Нет показаний",I4175="ФЛ"),G4175*H4175,"")</f>
        <v/>
      </c>
    </row>
    <row r="4176" spans="1:11" x14ac:dyDescent="0.25">
      <c r="A4176" s="7">
        <v>660377</v>
      </c>
      <c r="B4176" s="7">
        <f>VLOOKUP(A4176,'Лицевые счета'!$A$1:$K$4570,2,0)</f>
        <v>431326</v>
      </c>
      <c r="C4176">
        <f>COUNTIF('ИПУ и ОКПУ'!$A$2:$A$3258,A4176)</f>
        <v>1</v>
      </c>
      <c r="D4176" t="str">
        <f>IF(C4176&gt;0,VLOOKUP(A4176,'ИПУ и ОКПУ'!$A$1:$O$3258,9,0),"")</f>
        <v>Одноставочный</v>
      </c>
      <c r="E4176" t="str">
        <f>IF(C4176&gt;0,IF(VLOOKUP(A4176,'ИПУ и ОКПУ'!$A$1:$O$3258,14,0)="Нет показаний","Нет показаний",""),"")</f>
        <v/>
      </c>
      <c r="F4176">
        <f>IF(AND(C4176&gt;0),SUMIF('ИПУ и ОКПУ'!$A$2:$A$3258,A4176,'ИПУ и ОКПУ'!$O$2:$O$3258),"")</f>
        <v>3446</v>
      </c>
      <c r="G4176">
        <f>VLOOKUP(A4176,'Лицевые счета'!$A$2:$K$4570,9,0)</f>
        <v>1</v>
      </c>
      <c r="H4176" t="str">
        <f>VLOOKUP(A4176,'Лицевые счета'!$A$2:$K$4570,10,0)</f>
        <v>ЮЛ</v>
      </c>
      <c r="I4176" t="str">
        <f>VLOOKUP(A4176,'Лицевые счета'!$A$2:$K$4570,6,0)</f>
        <v>ЮЛ</v>
      </c>
      <c r="J4176" t="str">
        <f>IF(AND(C4176=0,I4176="ФЛ"),G4176*H4176,"")</f>
        <v/>
      </c>
      <c r="K4176" t="str">
        <f>IF(AND(C4176&gt;0,E4176="Нет показаний",I4176="ФЛ"),G4176*H4176,"")</f>
        <v/>
      </c>
    </row>
    <row r="4177" spans="1:11" x14ac:dyDescent="0.25">
      <c r="A4177" s="7">
        <v>662650</v>
      </c>
      <c r="B4177" s="7">
        <f>VLOOKUP(A4177,'Лицевые счета'!$A$1:$K$4570,2,0)</f>
        <v>242768</v>
      </c>
      <c r="C4177">
        <f>COUNTIF('ИПУ и ОКПУ'!$A$2:$A$3258,A4177)</f>
        <v>1</v>
      </c>
      <c r="D4177" t="str">
        <f>IF(C4177&gt;0,VLOOKUP(A4177,'ИПУ и ОКПУ'!$A$1:$O$3258,9,0),"")</f>
        <v>Одноставочный</v>
      </c>
      <c r="E4177" t="str">
        <f>IF(C4177&gt;0,IF(VLOOKUP(A4177,'ИПУ и ОКПУ'!$A$1:$O$3258,14,0)="Нет показаний","Нет показаний",""),"")</f>
        <v>Нет показаний</v>
      </c>
      <c r="F4177">
        <f>IF(AND(C4177&gt;0),SUMIF('ИПУ и ОКПУ'!$A$2:$A$3258,A4177,'ИПУ и ОКПУ'!$O$2:$O$3258),"")</f>
        <v>0</v>
      </c>
      <c r="G4177">
        <f>VLOOKUP(A4177,'Лицевые счета'!$A$2:$K$4570,9,0)</f>
        <v>1</v>
      </c>
      <c r="H4177">
        <f>VLOOKUP(A4177,'Лицевые счета'!$A$2:$K$4570,10,0)</f>
        <v>118.7</v>
      </c>
      <c r="I4177" t="str">
        <f>VLOOKUP(A4177,'Лицевые счета'!$A$2:$K$4570,6,0)</f>
        <v>ФЛ</v>
      </c>
      <c r="J4177" t="str">
        <f>IF(AND(C4177=0,I4177="ФЛ"),G4177*H4177,"")</f>
        <v/>
      </c>
      <c r="K4177">
        <f>IF(AND(C4177&gt;0,E4177="Нет показаний",I4177="ФЛ"),G4177*H4177,"")</f>
        <v>118.7</v>
      </c>
    </row>
    <row r="4178" spans="1:11" x14ac:dyDescent="0.25">
      <c r="A4178" s="7">
        <v>662680</v>
      </c>
      <c r="B4178" s="7">
        <f>VLOOKUP(A4178,'Лицевые счета'!$A$1:$K$4570,2,0)</f>
        <v>588210</v>
      </c>
      <c r="C4178">
        <f>COUNTIF('ИПУ и ОКПУ'!$A$2:$A$3258,A4178)</f>
        <v>1</v>
      </c>
      <c r="D4178" t="str">
        <f>IF(C4178&gt;0,VLOOKUP(A4178,'ИПУ и ОКПУ'!$A$1:$O$3258,9,0),"")</f>
        <v>Одноставочный</v>
      </c>
      <c r="E4178" t="str">
        <f>IF(C4178&gt;0,IF(VLOOKUP(A4178,'ИПУ и ОКПУ'!$A$1:$O$3258,14,0)="Нет показаний","Нет показаний",""),"")</f>
        <v/>
      </c>
      <c r="F4178">
        <f>IF(AND(C4178&gt;0),SUMIF('ИПУ и ОКПУ'!$A$2:$A$3258,A4178,'ИПУ и ОКПУ'!$O$2:$O$3258),"")</f>
        <v>304</v>
      </c>
      <c r="G4178">
        <f>VLOOKUP(A4178,'Лицевые счета'!$A$2:$K$4570,9,0)</f>
        <v>1</v>
      </c>
      <c r="H4178">
        <f>VLOOKUP(A4178,'Лицевые счета'!$A$2:$K$4570,10,0)</f>
        <v>142</v>
      </c>
      <c r="I4178" t="str">
        <f>VLOOKUP(A4178,'Лицевые счета'!$A$2:$K$4570,6,0)</f>
        <v>ФЛ</v>
      </c>
      <c r="J4178" t="str">
        <f>IF(AND(C4178=0,I4178="ФЛ"),G4178*H4178,"")</f>
        <v/>
      </c>
      <c r="K4178" t="str">
        <f>IF(AND(C4178&gt;0,E4178="Нет показаний",I4178="ФЛ"),G4178*H4178,"")</f>
        <v/>
      </c>
    </row>
    <row r="4179" spans="1:11" x14ac:dyDescent="0.25">
      <c r="A4179" s="7">
        <v>662682</v>
      </c>
      <c r="B4179" s="7">
        <f>VLOOKUP(A4179,'Лицевые счета'!$A$1:$K$4570,2,0)</f>
        <v>431038</v>
      </c>
      <c r="C4179">
        <f>COUNTIF('ИПУ и ОКПУ'!$A$2:$A$3258,A4179)</f>
        <v>1</v>
      </c>
      <c r="D4179" t="str">
        <f>IF(C4179&gt;0,VLOOKUP(A4179,'ИПУ и ОКПУ'!$A$1:$O$3258,9,0),"")</f>
        <v>Одноставочный</v>
      </c>
      <c r="E4179" t="str">
        <f>IF(C4179&gt;0,IF(VLOOKUP(A4179,'ИПУ и ОКПУ'!$A$1:$O$3258,14,0)="Нет показаний","Нет показаний",""),"")</f>
        <v>Нет показаний</v>
      </c>
      <c r="F4179">
        <f>IF(AND(C4179&gt;0),SUMIF('ИПУ и ОКПУ'!$A$2:$A$3258,A4179,'ИПУ и ОКПУ'!$O$2:$O$3258),"")</f>
        <v>0</v>
      </c>
      <c r="G4179">
        <f>VLOOKUP(A4179,'Лицевые счета'!$A$2:$K$4570,9,0)</f>
        <v>1</v>
      </c>
      <c r="H4179">
        <f>VLOOKUP(A4179,'Лицевые счета'!$A$2:$K$4570,10,0)</f>
        <v>142</v>
      </c>
      <c r="I4179" t="str">
        <f>VLOOKUP(A4179,'Лицевые счета'!$A$2:$K$4570,6,0)</f>
        <v>ФЛ</v>
      </c>
      <c r="J4179" t="str">
        <f>IF(AND(C4179=0,I4179="ФЛ"),G4179*H4179,"")</f>
        <v/>
      </c>
      <c r="K4179">
        <f>IF(AND(C4179&gt;0,E4179="Нет показаний",I4179="ФЛ"),G4179*H4179,"")</f>
        <v>142</v>
      </c>
    </row>
    <row r="4180" spans="1:11" x14ac:dyDescent="0.25">
      <c r="A4180" s="7">
        <v>663200</v>
      </c>
      <c r="B4180" s="7">
        <f>VLOOKUP(A4180,'Лицевые счета'!$A$1:$K$4570,2,0)</f>
        <v>431516</v>
      </c>
      <c r="C4180">
        <f>COUNTIF('ИПУ и ОКПУ'!$A$2:$A$3258,A4180)</f>
        <v>1</v>
      </c>
      <c r="D4180" t="str">
        <f>IF(C4180&gt;0,VLOOKUP(A4180,'ИПУ и ОКПУ'!$A$1:$O$3258,9,0),"")</f>
        <v>Одноставочный</v>
      </c>
      <c r="E4180" t="str">
        <f>IF(C4180&gt;0,IF(VLOOKUP(A4180,'ИПУ и ОКПУ'!$A$1:$O$3258,14,0)="Нет показаний","Нет показаний",""),"")</f>
        <v/>
      </c>
      <c r="F4180">
        <f>IF(AND(C4180&gt;0),SUMIF('ИПУ и ОКПУ'!$A$2:$A$3258,A4180,'ИПУ и ОКПУ'!$O$2:$O$3258),"")</f>
        <v>13</v>
      </c>
      <c r="G4180">
        <f>VLOOKUP(A4180,'Лицевые счета'!$A$2:$K$4570,9,0)</f>
        <v>1</v>
      </c>
      <c r="H4180">
        <f>VLOOKUP(A4180,'Лицевые счета'!$A$2:$K$4570,10,0)</f>
        <v>92</v>
      </c>
      <c r="I4180" t="str">
        <f>VLOOKUP(A4180,'Лицевые счета'!$A$2:$K$4570,6,0)</f>
        <v>ФЛ</v>
      </c>
      <c r="J4180" t="str">
        <f>IF(AND(C4180=0,I4180="ФЛ"),G4180*H4180,"")</f>
        <v/>
      </c>
      <c r="K4180" t="str">
        <f>IF(AND(C4180&gt;0,E4180="Нет показаний",I4180="ФЛ"),G4180*H4180,"")</f>
        <v/>
      </c>
    </row>
    <row r="4181" spans="1:11" x14ac:dyDescent="0.25">
      <c r="A4181" s="7">
        <v>663226</v>
      </c>
      <c r="B4181" s="7">
        <f>VLOOKUP(A4181,'Лицевые счета'!$A$1:$K$4570,2,0)</f>
        <v>431550</v>
      </c>
      <c r="C4181">
        <f>COUNTIF('ИПУ и ОКПУ'!$A$2:$A$3258,A4181)</f>
        <v>0</v>
      </c>
      <c r="D4181" t="str">
        <f>IF(C4181&gt;0,VLOOKUP(A4181,'ИПУ и ОКПУ'!$A$1:$O$3258,9,0),"")</f>
        <v/>
      </c>
      <c r="E4181" t="str">
        <f>IF(C4181&gt;0,IF(VLOOKUP(A4181,'ИПУ и ОКПУ'!$A$1:$O$3258,14,0)="Нет показаний","Нет показаний",""),"")</f>
        <v/>
      </c>
      <c r="F4181" t="str">
        <f>IF(AND(C4181&gt;0),SUMIF('ИПУ и ОКПУ'!$A$2:$A$3258,A4181,'ИПУ и ОКПУ'!$O$2:$O$3258),"")</f>
        <v/>
      </c>
      <c r="G4181">
        <f>VLOOKUP(A4181,'Лицевые счета'!$A$2:$K$4570,9,0)</f>
        <v>1</v>
      </c>
      <c r="H4181">
        <f>VLOOKUP(A4181,'Лицевые счета'!$A$2:$K$4570,10,0)</f>
        <v>92</v>
      </c>
      <c r="I4181" t="str">
        <f>VLOOKUP(A4181,'Лицевые счета'!$A$2:$K$4570,6,0)</f>
        <v>ФЛ</v>
      </c>
      <c r="J4181">
        <f>IF(AND(C4181=0,I4181="ФЛ"),G4181*H4181,"")</f>
        <v>92</v>
      </c>
      <c r="K4181" t="str">
        <f>IF(AND(C4181&gt;0,E4181="Нет показаний",I4181="ФЛ"),G4181*H4181,"")</f>
        <v/>
      </c>
    </row>
    <row r="4182" spans="1:11" x14ac:dyDescent="0.25">
      <c r="A4182" s="7">
        <v>663238</v>
      </c>
      <c r="B4182" s="7">
        <f>VLOOKUP(A4182,'Лицевые счета'!$A$1:$K$4570,2,0)</f>
        <v>431517</v>
      </c>
      <c r="C4182">
        <f>COUNTIF('ИПУ и ОКПУ'!$A$2:$A$3258,A4182)</f>
        <v>2</v>
      </c>
      <c r="D4182" t="str">
        <f>IF(C4182&gt;0,VLOOKUP(A4182,'ИПУ и ОКПУ'!$A$1:$O$3258,9,0),"")</f>
        <v>Одноставочный</v>
      </c>
      <c r="E4182" t="str">
        <f>IF(C4182&gt;0,IF(VLOOKUP(A4182,'ИПУ и ОКПУ'!$A$1:$O$3258,14,0)="Нет показаний","Нет показаний",""),"")</f>
        <v/>
      </c>
      <c r="F4182">
        <f>IF(AND(C4182&gt;0),SUMIF('ИПУ и ОКПУ'!$A$2:$A$3258,A4182,'ИПУ и ОКПУ'!$O$2:$O$3258),"")</f>
        <v>53.2</v>
      </c>
      <c r="G4182">
        <f>VLOOKUP(A4182,'Лицевые счета'!$A$2:$K$4570,9,0)</f>
        <v>1</v>
      </c>
      <c r="H4182">
        <f>VLOOKUP(A4182,'Лицевые счета'!$A$2:$K$4570,10,0)</f>
        <v>92</v>
      </c>
      <c r="I4182" t="str">
        <f>VLOOKUP(A4182,'Лицевые счета'!$A$2:$K$4570,6,0)</f>
        <v>ФЛ</v>
      </c>
      <c r="J4182" t="str">
        <f>IF(AND(C4182=0,I4182="ФЛ"),G4182*H4182,"")</f>
        <v/>
      </c>
      <c r="K4182" t="str">
        <f>IF(AND(C4182&gt;0,E4182="Нет показаний",I4182="ФЛ"),G4182*H4182,"")</f>
        <v/>
      </c>
    </row>
    <row r="4183" spans="1:11" x14ac:dyDescent="0.25">
      <c r="A4183" s="7">
        <v>663305</v>
      </c>
      <c r="B4183" s="7">
        <f>VLOOKUP(A4183,'Лицевые счета'!$A$1:$K$4570,2,0)</f>
        <v>431550</v>
      </c>
      <c r="C4183">
        <f>COUNTIF('ИПУ и ОКПУ'!$A$2:$A$3258,A4183)</f>
        <v>0</v>
      </c>
      <c r="D4183" t="str">
        <f>IF(C4183&gt;0,VLOOKUP(A4183,'ИПУ и ОКПУ'!$A$1:$O$3258,9,0),"")</f>
        <v/>
      </c>
      <c r="E4183" t="str">
        <f>IF(C4183&gt;0,IF(VLOOKUP(A4183,'ИПУ и ОКПУ'!$A$1:$O$3258,14,0)="Нет показаний","Нет показаний",""),"")</f>
        <v/>
      </c>
      <c r="F4183" t="str">
        <f>IF(AND(C4183&gt;0),SUMIF('ИПУ и ОКПУ'!$A$2:$A$3258,A4183,'ИПУ и ОКПУ'!$O$2:$O$3258),"")</f>
        <v/>
      </c>
      <c r="G4183">
        <f>VLOOKUP(A4183,'Лицевые счета'!$A$2:$K$4570,9,0)</f>
        <v>1</v>
      </c>
      <c r="H4183">
        <f>VLOOKUP(A4183,'Лицевые счета'!$A$2:$K$4570,10,0)</f>
        <v>92</v>
      </c>
      <c r="I4183" t="str">
        <f>VLOOKUP(A4183,'Лицевые счета'!$A$2:$K$4570,6,0)</f>
        <v>ФЛ</v>
      </c>
      <c r="J4183">
        <f>IF(AND(C4183=0,I4183="ФЛ"),G4183*H4183,"")</f>
        <v>92</v>
      </c>
      <c r="K4183" t="str">
        <f>IF(AND(C4183&gt;0,E4183="Нет показаний",I4183="ФЛ"),G4183*H4183,"")</f>
        <v/>
      </c>
    </row>
    <row r="4184" spans="1:11" x14ac:dyDescent="0.25">
      <c r="A4184" s="7">
        <v>664535</v>
      </c>
      <c r="B4184" s="7">
        <f>VLOOKUP(A4184,'Лицевые счета'!$A$1:$K$4570,2,0)</f>
        <v>431516</v>
      </c>
      <c r="C4184">
        <f>COUNTIF('ИПУ и ОКПУ'!$A$2:$A$3258,A4184)</f>
        <v>1</v>
      </c>
      <c r="D4184" t="str">
        <f>IF(C4184&gt;0,VLOOKUP(A4184,'ИПУ и ОКПУ'!$A$1:$O$3258,9,0),"")</f>
        <v>Одноставочный</v>
      </c>
      <c r="E4184" t="str">
        <f>IF(C4184&gt;0,IF(VLOOKUP(A4184,'ИПУ и ОКПУ'!$A$1:$O$3258,14,0)="Нет показаний","Нет показаний",""),"")</f>
        <v/>
      </c>
      <c r="F4184">
        <f>IF(AND(C4184&gt;0),SUMIF('ИПУ и ОКПУ'!$A$2:$A$3258,A4184,'ИПУ и ОКПУ'!$O$2:$O$3258),"")</f>
        <v>-436</v>
      </c>
      <c r="G4184">
        <f>VLOOKUP(A4184,'Лицевые счета'!$A$2:$K$4570,9,0)</f>
        <v>1</v>
      </c>
      <c r="H4184">
        <f>VLOOKUP(A4184,'Лицевые счета'!$A$2:$K$4570,10,0)</f>
        <v>92</v>
      </c>
      <c r="I4184" t="str">
        <f>VLOOKUP(A4184,'Лицевые счета'!$A$2:$K$4570,6,0)</f>
        <v>ФЛ</v>
      </c>
      <c r="J4184" t="str">
        <f>IF(AND(C4184=0,I4184="ФЛ"),G4184*H4184,"")</f>
        <v/>
      </c>
      <c r="K4184" t="str">
        <f>IF(AND(C4184&gt;0,E4184="Нет показаний",I4184="ФЛ"),G4184*H4184,"")</f>
        <v/>
      </c>
    </row>
    <row r="4185" spans="1:11" x14ac:dyDescent="0.25">
      <c r="A4185" s="7">
        <v>664575</v>
      </c>
      <c r="B4185" s="7">
        <f>VLOOKUP(A4185,'Лицевые счета'!$A$1:$K$4570,2,0)</f>
        <v>431516</v>
      </c>
      <c r="C4185">
        <f>COUNTIF('ИПУ и ОКПУ'!$A$2:$A$3258,A4185)</f>
        <v>0</v>
      </c>
      <c r="D4185" t="str">
        <f>IF(C4185&gt;0,VLOOKUP(A4185,'ИПУ и ОКПУ'!$A$1:$O$3258,9,0),"")</f>
        <v/>
      </c>
      <c r="E4185" t="str">
        <f>IF(C4185&gt;0,IF(VLOOKUP(A4185,'ИПУ и ОКПУ'!$A$1:$O$3258,14,0)="Нет показаний","Нет показаний",""),"")</f>
        <v/>
      </c>
      <c r="F4185" t="str">
        <f>IF(AND(C4185&gt;0),SUMIF('ИПУ и ОКПУ'!$A$2:$A$3258,A4185,'ИПУ и ОКПУ'!$O$2:$O$3258),"")</f>
        <v/>
      </c>
      <c r="G4185">
        <f>VLOOKUP(A4185,'Лицевые счета'!$A$2:$K$4570,9,0)</f>
        <v>1</v>
      </c>
      <c r="H4185">
        <f>VLOOKUP(A4185,'Лицевые счета'!$A$2:$K$4570,10,0)</f>
        <v>92</v>
      </c>
      <c r="I4185" t="str">
        <f>VLOOKUP(A4185,'Лицевые счета'!$A$2:$K$4570,6,0)</f>
        <v>ФЛ</v>
      </c>
      <c r="J4185">
        <f>IF(AND(C4185=0,I4185="ФЛ"),G4185*H4185,"")</f>
        <v>92</v>
      </c>
      <c r="K4185" t="str">
        <f>IF(AND(C4185&gt;0,E4185="Нет показаний",I4185="ФЛ"),G4185*H4185,"")</f>
        <v/>
      </c>
    </row>
    <row r="4186" spans="1:11" x14ac:dyDescent="0.25">
      <c r="A4186" s="7">
        <v>664715</v>
      </c>
      <c r="B4186" s="7">
        <f>VLOOKUP(A4186,'Лицевые счета'!$A$1:$K$4570,2,0)</f>
        <v>349549</v>
      </c>
      <c r="C4186">
        <f>COUNTIF('ИПУ и ОКПУ'!$A$2:$A$3258,A4186)</f>
        <v>1</v>
      </c>
      <c r="D4186" t="str">
        <f>IF(C4186&gt;0,VLOOKUP(A4186,'ИПУ и ОКПУ'!$A$1:$O$3258,9,0),"")</f>
        <v>Одноставочный</v>
      </c>
      <c r="E4186" t="str">
        <f>IF(C4186&gt;0,IF(VLOOKUP(A4186,'ИПУ и ОКПУ'!$A$1:$O$3258,14,0)="Нет показаний","Нет показаний",""),"")</f>
        <v>Нет показаний</v>
      </c>
      <c r="F4186">
        <f>IF(AND(C4186&gt;0),SUMIF('ИПУ и ОКПУ'!$A$2:$A$3258,A4186,'ИПУ и ОКПУ'!$O$2:$O$3258),"")</f>
        <v>0</v>
      </c>
      <c r="G4186">
        <f>VLOOKUP(A4186,'Лицевые счета'!$A$2:$K$4570,9,0)</f>
        <v>1</v>
      </c>
      <c r="H4186">
        <f>VLOOKUP(A4186,'Лицевые счета'!$A$2:$K$4570,10,0)</f>
        <v>92</v>
      </c>
      <c r="I4186" t="str">
        <f>VLOOKUP(A4186,'Лицевые счета'!$A$2:$K$4570,6,0)</f>
        <v>ФЛ</v>
      </c>
      <c r="J4186" t="str">
        <f>IF(AND(C4186=0,I4186="ФЛ"),G4186*H4186,"")</f>
        <v/>
      </c>
      <c r="K4186">
        <f>IF(AND(C4186&gt;0,E4186="Нет показаний",I4186="ФЛ"),G4186*H4186,"")</f>
        <v>92</v>
      </c>
    </row>
    <row r="4187" spans="1:11" x14ac:dyDescent="0.25">
      <c r="A4187" s="7">
        <v>669949</v>
      </c>
      <c r="B4187" s="7">
        <f>VLOOKUP(A4187,'Лицевые счета'!$A$1:$K$4570,2,0)</f>
        <v>666454</v>
      </c>
      <c r="C4187">
        <f>COUNTIF('ИПУ и ОКПУ'!$A$2:$A$3258,A4187)</f>
        <v>1</v>
      </c>
      <c r="D4187" t="str">
        <f>IF(C4187&gt;0,VLOOKUP(A4187,'ИПУ и ОКПУ'!$A$1:$O$3258,9,0),"")</f>
        <v>Одноставочный</v>
      </c>
      <c r="E4187" t="str">
        <f>IF(C4187&gt;0,IF(VLOOKUP(A4187,'ИПУ и ОКПУ'!$A$1:$O$3258,14,0)="Нет показаний","Нет показаний",""),"")</f>
        <v/>
      </c>
      <c r="F4187">
        <f>IF(AND(C4187&gt;0),SUMIF('ИПУ и ОКПУ'!$A$2:$A$3258,A4187,'ИПУ и ОКПУ'!$O$2:$O$3258),"")</f>
        <v>60</v>
      </c>
      <c r="G4187">
        <f>VLOOKUP(A4187,'Лицевые счета'!$A$2:$K$4570,9,0)</f>
        <v>1</v>
      </c>
      <c r="H4187">
        <f>VLOOKUP(A4187,'Лицевые счета'!$A$2:$K$4570,10,0)</f>
        <v>145.4</v>
      </c>
      <c r="I4187" t="str">
        <f>VLOOKUP(A4187,'Лицевые счета'!$A$2:$K$4570,6,0)</f>
        <v>ФЛ</v>
      </c>
      <c r="J4187" t="str">
        <f>IF(AND(C4187=0,I4187="ФЛ"),G4187*H4187,"")</f>
        <v/>
      </c>
      <c r="K4187" t="str">
        <f>IF(AND(C4187&gt;0,E4187="Нет показаний",I4187="ФЛ"),G4187*H4187,"")</f>
        <v/>
      </c>
    </row>
    <row r="4188" spans="1:11" x14ac:dyDescent="0.25">
      <c r="A4188" s="7">
        <v>669953</v>
      </c>
      <c r="B4188" s="7">
        <f>VLOOKUP(A4188,'Лицевые счета'!$A$1:$K$4570,2,0)</f>
        <v>666454</v>
      </c>
      <c r="C4188">
        <f>COUNTIF('ИПУ и ОКПУ'!$A$2:$A$3258,A4188)</f>
        <v>1</v>
      </c>
      <c r="D4188" t="str">
        <f>IF(C4188&gt;0,VLOOKUP(A4188,'ИПУ и ОКПУ'!$A$1:$O$3258,9,0),"")</f>
        <v>Одноставочный</v>
      </c>
      <c r="E4188" t="str">
        <f>IF(C4188&gt;0,IF(VLOOKUP(A4188,'ИПУ и ОКПУ'!$A$1:$O$3258,14,0)="Нет показаний","Нет показаний",""),"")</f>
        <v/>
      </c>
      <c r="F4188">
        <f>IF(AND(C4188&gt;0),SUMIF('ИПУ и ОКПУ'!$A$2:$A$3258,A4188,'ИПУ и ОКПУ'!$O$2:$O$3258),"")</f>
        <v>100</v>
      </c>
      <c r="G4188">
        <f>VLOOKUP(A4188,'Лицевые счета'!$A$2:$K$4570,9,0)</f>
        <v>1</v>
      </c>
      <c r="H4188">
        <f>VLOOKUP(A4188,'Лицевые счета'!$A$2:$K$4570,10,0)</f>
        <v>134.30000000000001</v>
      </c>
      <c r="I4188" t="str">
        <f>VLOOKUP(A4188,'Лицевые счета'!$A$2:$K$4570,6,0)</f>
        <v>ФЛ</v>
      </c>
      <c r="J4188" t="str">
        <f>IF(AND(C4188=0,I4188="ФЛ"),G4188*H4188,"")</f>
        <v/>
      </c>
      <c r="K4188" t="str">
        <f>IF(AND(C4188&gt;0,E4188="Нет показаний",I4188="ФЛ"),G4188*H4188,"")</f>
        <v/>
      </c>
    </row>
    <row r="4189" spans="1:11" x14ac:dyDescent="0.25">
      <c r="A4189" s="7">
        <v>669959</v>
      </c>
      <c r="B4189" s="7">
        <f>VLOOKUP(A4189,'Лицевые счета'!$A$1:$K$4570,2,0)</f>
        <v>666454</v>
      </c>
      <c r="C4189">
        <f>COUNTIF('ИПУ и ОКПУ'!$A$2:$A$3258,A4189)</f>
        <v>1</v>
      </c>
      <c r="D4189" t="str">
        <f>IF(C4189&gt;0,VLOOKUP(A4189,'ИПУ и ОКПУ'!$A$1:$O$3258,9,0),"")</f>
        <v>Одноставочный</v>
      </c>
      <c r="E4189" t="str">
        <f>IF(C4189&gt;0,IF(VLOOKUP(A4189,'ИПУ и ОКПУ'!$A$1:$O$3258,14,0)="Нет показаний","Нет показаний",""),"")</f>
        <v/>
      </c>
      <c r="F4189">
        <f>IF(AND(C4189&gt;0),SUMIF('ИПУ и ОКПУ'!$A$2:$A$3258,A4189,'ИПУ и ОКПУ'!$O$2:$O$3258),"")</f>
        <v>-14</v>
      </c>
      <c r="G4189">
        <f>VLOOKUP(A4189,'Лицевые счета'!$A$2:$K$4570,9,0)</f>
        <v>1</v>
      </c>
      <c r="H4189">
        <f>VLOOKUP(A4189,'Лицевые счета'!$A$2:$K$4570,10,0)</f>
        <v>134.30000000000001</v>
      </c>
      <c r="I4189" t="str">
        <f>VLOOKUP(A4189,'Лицевые счета'!$A$2:$K$4570,6,0)</f>
        <v>ФЛ</v>
      </c>
      <c r="J4189" t="str">
        <f>IF(AND(C4189=0,I4189="ФЛ"),G4189*H4189,"")</f>
        <v/>
      </c>
      <c r="K4189" t="str">
        <f>IF(AND(C4189&gt;0,E4189="Нет показаний",I4189="ФЛ"),G4189*H4189,"")</f>
        <v/>
      </c>
    </row>
    <row r="4190" spans="1:11" x14ac:dyDescent="0.25">
      <c r="A4190" s="7">
        <v>673980</v>
      </c>
      <c r="B4190" s="7">
        <f>VLOOKUP(A4190,'Лицевые счета'!$A$1:$K$4570,2,0)</f>
        <v>431431</v>
      </c>
      <c r="C4190">
        <f>COUNTIF('ИПУ и ОКПУ'!$A$2:$A$3258,A4190)</f>
        <v>2</v>
      </c>
      <c r="D4190" t="str">
        <f>IF(C4190&gt;0,VLOOKUP(A4190,'ИПУ и ОКПУ'!$A$1:$O$3258,9,0),"")</f>
        <v>Одноставочный</v>
      </c>
      <c r="E4190" t="str">
        <f>IF(C4190&gt;0,IF(VLOOKUP(A4190,'ИПУ и ОКПУ'!$A$1:$O$3258,14,0)="Нет показаний","Нет показаний",""),"")</f>
        <v/>
      </c>
      <c r="F4190">
        <f>IF(AND(C4190&gt;0),SUMIF('ИПУ и ОКПУ'!$A$2:$A$3258,A4190,'ИПУ и ОКПУ'!$O$2:$O$3258),"")</f>
        <v>133.4</v>
      </c>
      <c r="G4190">
        <f>VLOOKUP(A4190,'Лицевые счета'!$A$2:$K$4570,9,0)</f>
        <v>1</v>
      </c>
      <c r="H4190">
        <f>VLOOKUP(A4190,'Лицевые счета'!$A$2:$K$4570,10,0)</f>
        <v>92</v>
      </c>
      <c r="I4190" t="str">
        <f>VLOOKUP(A4190,'Лицевые счета'!$A$2:$K$4570,6,0)</f>
        <v>ФЛ</v>
      </c>
      <c r="J4190" t="str">
        <f>IF(AND(C4190=0,I4190="ФЛ"),G4190*H4190,"")</f>
        <v/>
      </c>
      <c r="K4190" t="str">
        <f>IF(AND(C4190&gt;0,E4190="Нет показаний",I4190="ФЛ"),G4190*H4190,"")</f>
        <v/>
      </c>
    </row>
    <row r="4191" spans="1:11" x14ac:dyDescent="0.25">
      <c r="A4191" s="7">
        <v>692027</v>
      </c>
      <c r="B4191" s="7">
        <f>VLOOKUP(A4191,'Лицевые счета'!$A$1:$K$4570,2,0)</f>
        <v>666454</v>
      </c>
      <c r="C4191">
        <f>COUNTIF('ИПУ и ОКПУ'!$A$2:$A$3258,A4191)</f>
        <v>1</v>
      </c>
      <c r="D4191" t="str">
        <f>IF(C4191&gt;0,VLOOKUP(A4191,'ИПУ и ОКПУ'!$A$1:$O$3258,9,0),"")</f>
        <v>Одноставочный</v>
      </c>
      <c r="E4191" t="str">
        <f>IF(C4191&gt;0,IF(VLOOKUP(A4191,'ИПУ и ОКПУ'!$A$1:$O$3258,14,0)="Нет показаний","Нет показаний",""),"")</f>
        <v/>
      </c>
      <c r="F4191">
        <f>IF(AND(C4191&gt;0),SUMIF('ИПУ и ОКПУ'!$A$2:$A$3258,A4191,'ИПУ и ОКПУ'!$O$2:$O$3258),"")</f>
        <v>30</v>
      </c>
      <c r="G4191">
        <f>VLOOKUP(A4191,'Лицевые счета'!$A$2:$K$4570,9,0)</f>
        <v>1</v>
      </c>
      <c r="H4191" t="str">
        <f>VLOOKUP(A4191,'Лицевые счета'!$A$2:$K$4570,10,0)</f>
        <v>ЮЛ</v>
      </c>
      <c r="I4191" t="str">
        <f>VLOOKUP(A4191,'Лицевые счета'!$A$2:$K$4570,6,0)</f>
        <v>ЮЛ</v>
      </c>
      <c r="J4191" t="str">
        <f>IF(AND(C4191=0,I4191="ФЛ"),G4191*H4191,"")</f>
        <v/>
      </c>
      <c r="K4191" t="str">
        <f>IF(AND(C4191&gt;0,E4191="Нет показаний",I4191="ФЛ"),G4191*H4191,"")</f>
        <v/>
      </c>
    </row>
    <row r="4192" spans="1:11" x14ac:dyDescent="0.25">
      <c r="A4192" s="7">
        <v>692420</v>
      </c>
      <c r="B4192" s="7">
        <f>VLOOKUP(A4192,'Лицевые счета'!$A$1:$K$4570,2,0)</f>
        <v>1607</v>
      </c>
      <c r="C4192">
        <f>COUNTIF('ИПУ и ОКПУ'!$A$2:$A$3258,A4192)</f>
        <v>1</v>
      </c>
      <c r="D4192" t="str">
        <f>IF(C4192&gt;0,VLOOKUP(A4192,'ИПУ и ОКПУ'!$A$1:$O$3258,9,0),"")</f>
        <v>Одноставочный</v>
      </c>
      <c r="E4192" t="str">
        <f>IF(C4192&gt;0,IF(VLOOKUP(A4192,'ИПУ и ОКПУ'!$A$1:$O$3258,14,0)="Нет показаний","Нет показаний",""),"")</f>
        <v/>
      </c>
      <c r="F4192">
        <f>IF(AND(C4192&gt;0),SUMIF('ИПУ и ОКПУ'!$A$2:$A$3258,A4192,'ИПУ и ОКПУ'!$O$2:$O$3258),"")</f>
        <v>163</v>
      </c>
      <c r="G4192">
        <f>VLOOKUP(A4192,'Лицевые счета'!$A$2:$K$4570,9,0)</f>
        <v>1</v>
      </c>
      <c r="H4192">
        <f>VLOOKUP(A4192,'Лицевые счета'!$A$2:$K$4570,10,0)</f>
        <v>142</v>
      </c>
      <c r="I4192" t="str">
        <f>VLOOKUP(A4192,'Лицевые счета'!$A$2:$K$4570,6,0)</f>
        <v>ФЛ</v>
      </c>
      <c r="J4192" t="str">
        <f>IF(AND(C4192=0,I4192="ФЛ"),G4192*H4192,"")</f>
        <v/>
      </c>
      <c r="K4192" t="str">
        <f>IF(AND(C4192&gt;0,E4192="Нет показаний",I4192="ФЛ"),G4192*H4192,"")</f>
        <v/>
      </c>
    </row>
    <row r="4193" spans="1:11" x14ac:dyDescent="0.25">
      <c r="A4193" s="7">
        <v>692590</v>
      </c>
      <c r="B4193" s="7">
        <f>VLOOKUP(A4193,'Лицевые счета'!$A$1:$K$4570,2,0)</f>
        <v>58202</v>
      </c>
      <c r="C4193">
        <f>COUNTIF('ИПУ и ОКПУ'!$A$2:$A$3258,A4193)</f>
        <v>1</v>
      </c>
      <c r="D4193" t="str">
        <f>IF(C4193&gt;0,VLOOKUP(A4193,'ИПУ и ОКПУ'!$A$1:$O$3258,9,0),"")</f>
        <v>Одноставочный</v>
      </c>
      <c r="E4193" t="str">
        <f>IF(C4193&gt;0,IF(VLOOKUP(A4193,'ИПУ и ОКПУ'!$A$1:$O$3258,14,0)="Нет показаний","Нет показаний",""),"")</f>
        <v>Нет показаний</v>
      </c>
      <c r="F4193">
        <f>IF(AND(C4193&gt;0),SUMIF('ИПУ и ОКПУ'!$A$2:$A$3258,A4193,'ИПУ и ОКПУ'!$O$2:$O$3258),"")</f>
        <v>0</v>
      </c>
      <c r="G4193">
        <f>VLOOKUP(A4193,'Лицевые счета'!$A$2:$K$4570,9,0)</f>
        <v>1</v>
      </c>
      <c r="H4193">
        <f>VLOOKUP(A4193,'Лицевые счета'!$A$2:$K$4570,10,0)</f>
        <v>118.7</v>
      </c>
      <c r="I4193" t="str">
        <f>VLOOKUP(A4193,'Лицевые счета'!$A$2:$K$4570,6,0)</f>
        <v>ФЛ</v>
      </c>
      <c r="J4193" t="str">
        <f>IF(AND(C4193=0,I4193="ФЛ"),G4193*H4193,"")</f>
        <v/>
      </c>
      <c r="K4193">
        <f>IF(AND(C4193&gt;0,E4193="Нет показаний",I4193="ФЛ"),G4193*H4193,"")</f>
        <v>118.7</v>
      </c>
    </row>
    <row r="4194" spans="1:11" x14ac:dyDescent="0.25">
      <c r="A4194" s="7">
        <v>692850</v>
      </c>
      <c r="B4194" s="7">
        <f>VLOOKUP(A4194,'Лицевые счета'!$A$1:$K$4570,2,0)</f>
        <v>447415</v>
      </c>
      <c r="C4194">
        <f>COUNTIF('ИПУ и ОКПУ'!$A$2:$A$3258,A4194)</f>
        <v>0</v>
      </c>
      <c r="D4194" t="str">
        <f>IF(C4194&gt;0,VLOOKUP(A4194,'ИПУ и ОКПУ'!$A$1:$O$3258,9,0),"")</f>
        <v/>
      </c>
      <c r="E4194" t="str">
        <f>IF(C4194&gt;0,IF(VLOOKUP(A4194,'ИПУ и ОКПУ'!$A$1:$O$3258,14,0)="Нет показаний","Нет показаний",""),"")</f>
        <v/>
      </c>
      <c r="F4194" t="str">
        <f>IF(AND(C4194&gt;0),SUMIF('ИПУ и ОКПУ'!$A$2:$A$3258,A4194,'ИПУ и ОКПУ'!$O$2:$O$3258),"")</f>
        <v/>
      </c>
      <c r="G4194">
        <f>VLOOKUP(A4194,'Лицевые счета'!$A$2:$K$4570,9,0)</f>
        <v>1</v>
      </c>
      <c r="H4194">
        <f>VLOOKUP(A4194,'Лицевые счета'!$A$2:$K$4570,10,0)</f>
        <v>92</v>
      </c>
      <c r="I4194" t="str">
        <f>VLOOKUP(A4194,'Лицевые счета'!$A$2:$K$4570,6,0)</f>
        <v>ФЛ</v>
      </c>
      <c r="J4194">
        <f>IF(AND(C4194=0,I4194="ФЛ"),G4194*H4194,"")</f>
        <v>92</v>
      </c>
      <c r="K4194" t="str">
        <f>IF(AND(C4194&gt;0,E4194="Нет показаний",I4194="ФЛ"),G4194*H4194,"")</f>
        <v/>
      </c>
    </row>
    <row r="4195" spans="1:11" x14ac:dyDescent="0.25">
      <c r="A4195" s="7">
        <v>694071</v>
      </c>
      <c r="B4195" s="7">
        <f>VLOOKUP(A4195,'Лицевые счета'!$A$1:$K$4570,2,0)</f>
        <v>693927</v>
      </c>
      <c r="C4195">
        <f>COUNTIF('ИПУ и ОКПУ'!$A$2:$A$3258,A4195)</f>
        <v>1</v>
      </c>
      <c r="D4195" t="str">
        <f>IF(C4195&gt;0,VLOOKUP(A4195,'ИПУ и ОКПУ'!$A$1:$O$3258,9,0),"")</f>
        <v>Одноставочный</v>
      </c>
      <c r="E4195" t="str">
        <f>IF(C4195&gt;0,IF(VLOOKUP(A4195,'ИПУ и ОКПУ'!$A$1:$O$3258,14,0)="Нет показаний","Нет показаний",""),"")</f>
        <v/>
      </c>
      <c r="F4195">
        <f>IF(AND(C4195&gt;0),SUMIF('ИПУ и ОКПУ'!$A$2:$A$3258,A4195,'ИПУ и ОКПУ'!$O$2:$O$3258),"")</f>
        <v>90</v>
      </c>
      <c r="G4195">
        <f>VLOOKUP(A4195,'Лицевые счета'!$A$2:$K$4570,9,0)</f>
        <v>1</v>
      </c>
      <c r="H4195">
        <f>VLOOKUP(A4195,'Лицевые счета'!$A$2:$K$4570,10,0)</f>
        <v>167.6</v>
      </c>
      <c r="I4195" t="str">
        <f>VLOOKUP(A4195,'Лицевые счета'!$A$2:$K$4570,6,0)</f>
        <v>ФЛ</v>
      </c>
      <c r="J4195" t="str">
        <f>IF(AND(C4195=0,I4195="ФЛ"),G4195*H4195,"")</f>
        <v/>
      </c>
      <c r="K4195" t="str">
        <f>IF(AND(C4195&gt;0,E4195="Нет показаний",I4195="ФЛ"),G4195*H4195,"")</f>
        <v/>
      </c>
    </row>
    <row r="4196" spans="1:11" x14ac:dyDescent="0.25">
      <c r="A4196" s="7">
        <v>694073</v>
      </c>
      <c r="B4196" s="7">
        <f>VLOOKUP(A4196,'Лицевые счета'!$A$1:$K$4570,2,0)</f>
        <v>693927</v>
      </c>
      <c r="C4196">
        <f>COUNTIF('ИПУ и ОКПУ'!$A$2:$A$3258,A4196)</f>
        <v>1</v>
      </c>
      <c r="D4196" t="str">
        <f>IF(C4196&gt;0,VLOOKUP(A4196,'ИПУ и ОКПУ'!$A$1:$O$3258,9,0),"")</f>
        <v>Одноставочный</v>
      </c>
      <c r="E4196" t="str">
        <f>IF(C4196&gt;0,IF(VLOOKUP(A4196,'ИПУ и ОКПУ'!$A$1:$O$3258,14,0)="Нет показаний","Нет показаний",""),"")</f>
        <v/>
      </c>
      <c r="F4196">
        <f>IF(AND(C4196&gt;0),SUMIF('ИПУ и ОКПУ'!$A$2:$A$3258,A4196,'ИПУ и ОКПУ'!$O$2:$O$3258),"")</f>
        <v>164</v>
      </c>
      <c r="G4196">
        <f>VLOOKUP(A4196,'Лицевые счета'!$A$2:$K$4570,9,0)</f>
        <v>1</v>
      </c>
      <c r="H4196">
        <f>VLOOKUP(A4196,'Лицевые счета'!$A$2:$K$4570,10,0)</f>
        <v>167.6</v>
      </c>
      <c r="I4196" t="str">
        <f>VLOOKUP(A4196,'Лицевые счета'!$A$2:$K$4570,6,0)</f>
        <v>ФЛ</v>
      </c>
      <c r="J4196" t="str">
        <f>IF(AND(C4196=0,I4196="ФЛ"),G4196*H4196,"")</f>
        <v/>
      </c>
      <c r="K4196" t="str">
        <f>IF(AND(C4196&gt;0,E4196="Нет показаний",I4196="ФЛ"),G4196*H4196,"")</f>
        <v/>
      </c>
    </row>
    <row r="4197" spans="1:11" x14ac:dyDescent="0.25">
      <c r="A4197" s="7">
        <v>694075</v>
      </c>
      <c r="B4197" s="7">
        <f>VLOOKUP(A4197,'Лицевые счета'!$A$1:$K$4570,2,0)</f>
        <v>693927</v>
      </c>
      <c r="C4197">
        <f>COUNTIF('ИПУ и ОКПУ'!$A$2:$A$3258,A4197)</f>
        <v>1</v>
      </c>
      <c r="D4197" t="str">
        <f>IF(C4197&gt;0,VLOOKUP(A4197,'ИПУ и ОКПУ'!$A$1:$O$3258,9,0),"")</f>
        <v>Одноставочный</v>
      </c>
      <c r="E4197" t="str">
        <f>IF(C4197&gt;0,IF(VLOOKUP(A4197,'ИПУ и ОКПУ'!$A$1:$O$3258,14,0)="Нет показаний","Нет показаний",""),"")</f>
        <v/>
      </c>
      <c r="F4197">
        <f>IF(AND(C4197&gt;0),SUMIF('ИПУ и ОКПУ'!$A$2:$A$3258,A4197,'ИПУ и ОКПУ'!$O$2:$O$3258),"")</f>
        <v>475</v>
      </c>
      <c r="G4197">
        <f>VLOOKUP(A4197,'Лицевые счета'!$A$2:$K$4570,9,0)</f>
        <v>1</v>
      </c>
      <c r="H4197">
        <f>VLOOKUP(A4197,'Лицевые счета'!$A$2:$K$4570,10,0)</f>
        <v>167.6</v>
      </c>
      <c r="I4197" t="str">
        <f>VLOOKUP(A4197,'Лицевые счета'!$A$2:$K$4570,6,0)</f>
        <v>ФЛ</v>
      </c>
      <c r="J4197" t="str">
        <f>IF(AND(C4197=0,I4197="ФЛ"),G4197*H4197,"")</f>
        <v/>
      </c>
      <c r="K4197" t="str">
        <f>IF(AND(C4197&gt;0,E4197="Нет показаний",I4197="ФЛ"),G4197*H4197,"")</f>
        <v/>
      </c>
    </row>
    <row r="4198" spans="1:11" x14ac:dyDescent="0.25">
      <c r="A4198" s="7">
        <v>694082</v>
      </c>
      <c r="B4198" s="7">
        <f>VLOOKUP(A4198,'Лицевые счета'!$A$1:$K$4570,2,0)</f>
        <v>693927</v>
      </c>
      <c r="C4198">
        <f>COUNTIF('ИПУ и ОКПУ'!$A$2:$A$3258,A4198)</f>
        <v>1</v>
      </c>
      <c r="D4198" t="str">
        <f>IF(C4198&gt;0,VLOOKUP(A4198,'ИПУ и ОКПУ'!$A$1:$O$3258,9,0),"")</f>
        <v>Одноставочный</v>
      </c>
      <c r="E4198" t="str">
        <f>IF(C4198&gt;0,IF(VLOOKUP(A4198,'ИПУ и ОКПУ'!$A$1:$O$3258,14,0)="Нет показаний","Нет показаний",""),"")</f>
        <v/>
      </c>
      <c r="F4198">
        <f>IF(AND(C4198&gt;0),SUMIF('ИПУ и ОКПУ'!$A$2:$A$3258,A4198,'ИПУ и ОКПУ'!$O$2:$O$3258),"")</f>
        <v>334</v>
      </c>
      <c r="G4198">
        <f>VLOOKUP(A4198,'Лицевые счета'!$A$2:$K$4570,9,0)</f>
        <v>1</v>
      </c>
      <c r="H4198">
        <f>VLOOKUP(A4198,'Лицевые счета'!$A$2:$K$4570,10,0)</f>
        <v>167.6</v>
      </c>
      <c r="I4198" t="str">
        <f>VLOOKUP(A4198,'Лицевые счета'!$A$2:$K$4570,6,0)</f>
        <v>ФЛ</v>
      </c>
      <c r="J4198" t="str">
        <f>IF(AND(C4198=0,I4198="ФЛ"),G4198*H4198,"")</f>
        <v/>
      </c>
      <c r="K4198" t="str">
        <f>IF(AND(C4198&gt;0,E4198="Нет показаний",I4198="ФЛ"),G4198*H4198,"")</f>
        <v/>
      </c>
    </row>
    <row r="4199" spans="1:11" x14ac:dyDescent="0.25">
      <c r="A4199" s="7">
        <v>695084</v>
      </c>
      <c r="B4199" s="7">
        <f>VLOOKUP(A4199,'Лицевые счета'!$A$1:$K$4570,2,0)</f>
        <v>1605</v>
      </c>
      <c r="C4199">
        <f>COUNTIF('ИПУ и ОКПУ'!$A$2:$A$3258,A4199)</f>
        <v>1</v>
      </c>
      <c r="D4199" t="str">
        <f>IF(C4199&gt;0,VLOOKUP(A4199,'ИПУ и ОКПУ'!$A$1:$O$3258,9,0),"")</f>
        <v>Одноставочный</v>
      </c>
      <c r="E4199" t="str">
        <f>IF(C4199&gt;0,IF(VLOOKUP(A4199,'ИПУ и ОКПУ'!$A$1:$O$3258,14,0)="Нет показаний","Нет показаний",""),"")</f>
        <v>Нет показаний</v>
      </c>
      <c r="F4199">
        <f>IF(AND(C4199&gt;0),SUMIF('ИПУ и ОКПУ'!$A$2:$A$3258,A4199,'ИПУ и ОКПУ'!$O$2:$O$3258),"")</f>
        <v>0</v>
      </c>
      <c r="G4199">
        <f>VLOOKUP(A4199,'Лицевые счета'!$A$2:$K$4570,9,0)</f>
        <v>1</v>
      </c>
      <c r="H4199">
        <f>VLOOKUP(A4199,'Лицевые счета'!$A$2:$K$4570,10,0)</f>
        <v>142</v>
      </c>
      <c r="I4199" t="str">
        <f>VLOOKUP(A4199,'Лицевые счета'!$A$2:$K$4570,6,0)</f>
        <v>ФЛ</v>
      </c>
      <c r="J4199" t="str">
        <f>IF(AND(C4199=0,I4199="ФЛ"),G4199*H4199,"")</f>
        <v/>
      </c>
      <c r="K4199">
        <f>IF(AND(C4199&gt;0,E4199="Нет показаний",I4199="ФЛ"),G4199*H4199,"")</f>
        <v>142</v>
      </c>
    </row>
    <row r="4200" spans="1:11" x14ac:dyDescent="0.25">
      <c r="A4200" s="7">
        <v>695526</v>
      </c>
      <c r="B4200" s="7">
        <f>VLOOKUP(A4200,'Лицевые счета'!$A$1:$K$4570,2,0)</f>
        <v>501291</v>
      </c>
      <c r="C4200">
        <f>COUNTIF('ИПУ и ОКПУ'!$A$2:$A$3258,A4200)</f>
        <v>2</v>
      </c>
      <c r="D4200" t="str">
        <f>IF(C4200&gt;0,VLOOKUP(A4200,'ИПУ и ОКПУ'!$A$1:$O$3258,9,0),"")</f>
        <v>Одноставочный</v>
      </c>
      <c r="E4200" t="str">
        <f>IF(C4200&gt;0,IF(VLOOKUP(A4200,'ИПУ и ОКПУ'!$A$1:$O$3258,14,0)="Нет показаний","Нет показаний",""),"")</f>
        <v/>
      </c>
      <c r="F4200">
        <f>IF(AND(C4200&gt;0),SUMIF('ИПУ и ОКПУ'!$A$2:$A$3258,A4200,'ИПУ и ОКПУ'!$O$2:$O$3258),"")</f>
        <v>1</v>
      </c>
      <c r="G4200">
        <f>VLOOKUP(A4200,'Лицевые счета'!$A$2:$K$4570,9,0)</f>
        <v>1</v>
      </c>
      <c r="H4200">
        <f>VLOOKUP(A4200,'Лицевые счета'!$A$2:$K$4570,10,0)</f>
        <v>92</v>
      </c>
      <c r="I4200" t="str">
        <f>VLOOKUP(A4200,'Лицевые счета'!$A$2:$K$4570,6,0)</f>
        <v>ФЛ</v>
      </c>
      <c r="J4200" t="str">
        <f>IF(AND(C4200=0,I4200="ФЛ"),G4200*H4200,"")</f>
        <v/>
      </c>
      <c r="K4200" t="str">
        <f>IF(AND(C4200&gt;0,E4200="Нет показаний",I4200="ФЛ"),G4200*H4200,"")</f>
        <v/>
      </c>
    </row>
    <row r="4201" spans="1:11" x14ac:dyDescent="0.25">
      <c r="A4201" s="7">
        <v>698157</v>
      </c>
      <c r="B4201" s="7">
        <f>VLOOKUP(A4201,'Лицевые счета'!$A$1:$K$4570,2,0)</f>
        <v>58321</v>
      </c>
      <c r="C4201">
        <f>COUNTIF('ИПУ и ОКПУ'!$A$2:$A$3258,A4201)</f>
        <v>1</v>
      </c>
      <c r="D4201" t="str">
        <f>IF(C4201&gt;0,VLOOKUP(A4201,'ИПУ и ОКПУ'!$A$1:$O$3258,9,0),"")</f>
        <v>Одноставочный</v>
      </c>
      <c r="E4201" t="str">
        <f>IF(C4201&gt;0,IF(VLOOKUP(A4201,'ИПУ и ОКПУ'!$A$1:$O$3258,14,0)="Нет показаний","Нет показаний",""),"")</f>
        <v/>
      </c>
      <c r="F4201">
        <f>IF(AND(C4201&gt;0),SUMIF('ИПУ и ОКПУ'!$A$2:$A$3258,A4201,'ИПУ и ОКПУ'!$O$2:$O$3258),"")</f>
        <v>200</v>
      </c>
      <c r="G4201">
        <f>VLOOKUP(A4201,'Лицевые счета'!$A$2:$K$4570,9,0)</f>
        <v>1</v>
      </c>
      <c r="H4201">
        <f>VLOOKUP(A4201,'Лицевые счета'!$A$2:$K$4570,10,0)</f>
        <v>134.30000000000001</v>
      </c>
      <c r="I4201" t="str">
        <f>VLOOKUP(A4201,'Лицевые счета'!$A$2:$K$4570,6,0)</f>
        <v>ФЛ</v>
      </c>
      <c r="J4201" t="str">
        <f>IF(AND(C4201=0,I4201="ФЛ"),G4201*H4201,"")</f>
        <v/>
      </c>
      <c r="K4201" t="str">
        <f>IF(AND(C4201&gt;0,E4201="Нет показаний",I4201="ФЛ"),G4201*H4201,"")</f>
        <v/>
      </c>
    </row>
    <row r="4202" spans="1:11" x14ac:dyDescent="0.25">
      <c r="A4202" s="7">
        <v>698208</v>
      </c>
      <c r="B4202" s="7">
        <f>VLOOKUP(A4202,'Лицевые счета'!$A$1:$K$4570,2,0)</f>
        <v>425364</v>
      </c>
      <c r="C4202">
        <f>COUNTIF('ИПУ и ОКПУ'!$A$2:$A$3258,A4202)</f>
        <v>0</v>
      </c>
      <c r="D4202" t="str">
        <f>IF(C4202&gt;0,VLOOKUP(A4202,'ИПУ и ОКПУ'!$A$1:$O$3258,9,0),"")</f>
        <v/>
      </c>
      <c r="E4202" t="str">
        <f>IF(C4202&gt;0,IF(VLOOKUP(A4202,'ИПУ и ОКПУ'!$A$1:$O$3258,14,0)="Нет показаний","Нет показаний",""),"")</f>
        <v/>
      </c>
      <c r="F4202" t="str">
        <f>IF(AND(C4202&gt;0),SUMIF('ИПУ и ОКПУ'!$A$2:$A$3258,A4202,'ИПУ и ОКПУ'!$O$2:$O$3258),"")</f>
        <v/>
      </c>
      <c r="G4202">
        <f>VLOOKUP(A4202,'Лицевые счета'!$A$2:$K$4570,9,0)</f>
        <v>1</v>
      </c>
      <c r="H4202">
        <f>VLOOKUP(A4202,'Лицевые счета'!$A$2:$K$4570,10,0)</f>
        <v>92</v>
      </c>
      <c r="I4202" t="str">
        <f>VLOOKUP(A4202,'Лицевые счета'!$A$2:$K$4570,6,0)</f>
        <v>ФЛ</v>
      </c>
      <c r="J4202">
        <f>IF(AND(C4202=0,I4202="ФЛ"),G4202*H4202,"")</f>
        <v>92</v>
      </c>
      <c r="K4202" t="str">
        <f>IF(AND(C4202&gt;0,E4202="Нет показаний",I4202="ФЛ"),G4202*H4202,"")</f>
        <v/>
      </c>
    </row>
    <row r="4203" spans="1:11" x14ac:dyDescent="0.25">
      <c r="A4203" s="7">
        <v>698960</v>
      </c>
      <c r="B4203" s="7">
        <f>VLOOKUP(A4203,'Лицевые счета'!$A$1:$K$4570,2,0)</f>
        <v>431414</v>
      </c>
      <c r="C4203">
        <f>COUNTIF('ИПУ и ОКПУ'!$A$2:$A$3258,A4203)</f>
        <v>1</v>
      </c>
      <c r="D4203" t="str">
        <f>IF(C4203&gt;0,VLOOKUP(A4203,'ИПУ и ОКПУ'!$A$1:$O$3258,9,0),"")</f>
        <v>Одноставочный</v>
      </c>
      <c r="E4203" t="str">
        <f>IF(C4203&gt;0,IF(VLOOKUP(A4203,'ИПУ и ОКПУ'!$A$1:$O$3258,14,0)="Нет показаний","Нет показаний",""),"")</f>
        <v/>
      </c>
      <c r="F4203">
        <f>IF(AND(C4203&gt;0),SUMIF('ИПУ и ОКПУ'!$A$2:$A$3258,A4203,'ИПУ и ОКПУ'!$O$2:$O$3258),"")</f>
        <v>102</v>
      </c>
      <c r="G4203">
        <f>VLOOKUP(A4203,'Лицевые счета'!$A$2:$K$4570,9,0)</f>
        <v>1</v>
      </c>
      <c r="H4203">
        <f>VLOOKUP(A4203,'Лицевые счета'!$A$2:$K$4570,10,0)</f>
        <v>92</v>
      </c>
      <c r="I4203" t="str">
        <f>VLOOKUP(A4203,'Лицевые счета'!$A$2:$K$4570,6,0)</f>
        <v>ФЛ</v>
      </c>
      <c r="J4203" t="str">
        <f>IF(AND(C4203=0,I4203="ФЛ"),G4203*H4203,"")</f>
        <v/>
      </c>
      <c r="K4203" t="str">
        <f>IF(AND(C4203&gt;0,E4203="Нет показаний",I4203="ФЛ"),G4203*H4203,"")</f>
        <v/>
      </c>
    </row>
    <row r="4204" spans="1:11" x14ac:dyDescent="0.25">
      <c r="A4204" s="7">
        <v>699955</v>
      </c>
      <c r="B4204" s="7">
        <f>VLOOKUP(A4204,'Лицевые счета'!$A$1:$K$4570,2,0)</f>
        <v>431516</v>
      </c>
      <c r="C4204">
        <f>COUNTIF('ИПУ и ОКПУ'!$A$2:$A$3258,A4204)</f>
        <v>0</v>
      </c>
      <c r="D4204" t="str">
        <f>IF(C4204&gt;0,VLOOKUP(A4204,'ИПУ и ОКПУ'!$A$1:$O$3258,9,0),"")</f>
        <v/>
      </c>
      <c r="E4204" t="str">
        <f>IF(C4204&gt;0,IF(VLOOKUP(A4204,'ИПУ и ОКПУ'!$A$1:$O$3258,14,0)="Нет показаний","Нет показаний",""),"")</f>
        <v/>
      </c>
      <c r="F4204" t="str">
        <f>IF(AND(C4204&gt;0),SUMIF('ИПУ и ОКПУ'!$A$2:$A$3258,A4204,'ИПУ и ОКПУ'!$O$2:$O$3258),"")</f>
        <v/>
      </c>
      <c r="G4204">
        <f>VLOOKUP(A4204,'Лицевые счета'!$A$2:$K$4570,9,0)</f>
        <v>1</v>
      </c>
      <c r="H4204">
        <f>VLOOKUP(A4204,'Лицевые счета'!$A$2:$K$4570,10,0)</f>
        <v>92</v>
      </c>
      <c r="I4204" t="str">
        <f>VLOOKUP(A4204,'Лицевые счета'!$A$2:$K$4570,6,0)</f>
        <v>ФЛ</v>
      </c>
      <c r="J4204">
        <f>IF(AND(C4204=0,I4204="ФЛ"),G4204*H4204,"")</f>
        <v>92</v>
      </c>
      <c r="K4204" t="str">
        <f>IF(AND(C4204&gt;0,E4204="Нет показаний",I4204="ФЛ"),G4204*H4204,"")</f>
        <v/>
      </c>
    </row>
    <row r="4205" spans="1:11" x14ac:dyDescent="0.25">
      <c r="A4205" s="7">
        <v>701394</v>
      </c>
      <c r="B4205" s="7">
        <f>VLOOKUP(A4205,'Лицевые счета'!$A$1:$K$4570,2,0)</f>
        <v>349561</v>
      </c>
      <c r="C4205">
        <f>COUNTIF('ИПУ и ОКПУ'!$A$2:$A$3258,A4205)</f>
        <v>1</v>
      </c>
      <c r="D4205" t="str">
        <f>IF(C4205&gt;0,VLOOKUP(A4205,'ИПУ и ОКПУ'!$A$1:$O$3258,9,0),"")</f>
        <v>Одноставочный</v>
      </c>
      <c r="E4205" t="str">
        <f>IF(C4205&gt;0,IF(VLOOKUP(A4205,'ИПУ и ОКПУ'!$A$1:$O$3258,14,0)="Нет показаний","Нет показаний",""),"")</f>
        <v/>
      </c>
      <c r="F4205">
        <f>IF(AND(C4205&gt;0),SUMIF('ИПУ и ОКПУ'!$A$2:$A$3258,A4205,'ИПУ и ОКПУ'!$O$2:$O$3258),"")</f>
        <v>23.75</v>
      </c>
      <c r="G4205">
        <f>VLOOKUP(A4205,'Лицевые счета'!$A$2:$K$4570,9,0)</f>
        <v>1</v>
      </c>
      <c r="H4205">
        <f>VLOOKUP(A4205,'Лицевые счета'!$A$2:$K$4570,10,0)</f>
        <v>92</v>
      </c>
      <c r="I4205" t="str">
        <f>VLOOKUP(A4205,'Лицевые счета'!$A$2:$K$4570,6,0)</f>
        <v>ФЛ</v>
      </c>
      <c r="J4205" t="str">
        <f>IF(AND(C4205=0,I4205="ФЛ"),G4205*H4205,"")</f>
        <v/>
      </c>
      <c r="K4205" t="str">
        <f>IF(AND(C4205&gt;0,E4205="Нет показаний",I4205="ФЛ"),G4205*H4205,"")</f>
        <v/>
      </c>
    </row>
    <row r="4206" spans="1:11" x14ac:dyDescent="0.25">
      <c r="A4206" s="7">
        <v>702671</v>
      </c>
      <c r="B4206" s="7">
        <f>VLOOKUP(A4206,'Лицевые счета'!$A$1:$K$4570,2,0)</f>
        <v>431550</v>
      </c>
      <c r="C4206">
        <f>COUNTIF('ИПУ и ОКПУ'!$A$2:$A$3258,A4206)</f>
        <v>0</v>
      </c>
      <c r="D4206" t="str">
        <f>IF(C4206&gt;0,VLOOKUP(A4206,'ИПУ и ОКПУ'!$A$1:$O$3258,9,0),"")</f>
        <v/>
      </c>
      <c r="E4206" t="str">
        <f>IF(C4206&gt;0,IF(VLOOKUP(A4206,'ИПУ и ОКПУ'!$A$1:$O$3258,14,0)="Нет показаний","Нет показаний",""),"")</f>
        <v/>
      </c>
      <c r="F4206" t="str">
        <f>IF(AND(C4206&gt;0),SUMIF('ИПУ и ОКПУ'!$A$2:$A$3258,A4206,'ИПУ и ОКПУ'!$O$2:$O$3258),"")</f>
        <v/>
      </c>
      <c r="G4206">
        <f>VLOOKUP(A4206,'Лицевые счета'!$A$2:$K$4570,9,0)</f>
        <v>1</v>
      </c>
      <c r="H4206">
        <f>VLOOKUP(A4206,'Лицевые счета'!$A$2:$K$4570,10,0)</f>
        <v>92</v>
      </c>
      <c r="I4206" t="str">
        <f>VLOOKUP(A4206,'Лицевые счета'!$A$2:$K$4570,6,0)</f>
        <v>ФЛ</v>
      </c>
      <c r="J4206">
        <f>IF(AND(C4206=0,I4206="ФЛ"),G4206*H4206,"")</f>
        <v>92</v>
      </c>
      <c r="K4206" t="str">
        <f>IF(AND(C4206&gt;0,E4206="Нет показаний",I4206="ФЛ"),G4206*H4206,"")</f>
        <v/>
      </c>
    </row>
    <row r="4207" spans="1:11" x14ac:dyDescent="0.25">
      <c r="A4207" s="7">
        <v>705804</v>
      </c>
      <c r="B4207" s="7">
        <f>VLOOKUP(A4207,'Лицевые счета'!$A$1:$K$4570,2,0)</f>
        <v>349509</v>
      </c>
      <c r="C4207">
        <f>COUNTIF('ИПУ и ОКПУ'!$A$2:$A$3258,A4207)</f>
        <v>1</v>
      </c>
      <c r="D4207" t="str">
        <f>IF(C4207&gt;0,VLOOKUP(A4207,'ИПУ и ОКПУ'!$A$1:$O$3258,9,0),"")</f>
        <v>Одноставочный</v>
      </c>
      <c r="E4207" t="str">
        <f>IF(C4207&gt;0,IF(VLOOKUP(A4207,'ИПУ и ОКПУ'!$A$1:$O$3258,14,0)="Нет показаний","Нет показаний",""),"")</f>
        <v>Нет показаний</v>
      </c>
      <c r="F4207">
        <f>IF(AND(C4207&gt;0),SUMIF('ИПУ и ОКПУ'!$A$2:$A$3258,A4207,'ИПУ и ОКПУ'!$O$2:$O$3258),"")</f>
        <v>0</v>
      </c>
      <c r="G4207">
        <f>VLOOKUP(A4207,'Лицевые счета'!$A$2:$K$4570,9,0)</f>
        <v>1</v>
      </c>
      <c r="H4207">
        <f>VLOOKUP(A4207,'Лицевые счета'!$A$2:$K$4570,10,0)</f>
        <v>134.30000000000001</v>
      </c>
      <c r="I4207" t="str">
        <f>VLOOKUP(A4207,'Лицевые счета'!$A$2:$K$4570,6,0)</f>
        <v>ФЛ</v>
      </c>
      <c r="J4207" t="str">
        <f>IF(AND(C4207=0,I4207="ФЛ"),G4207*H4207,"")</f>
        <v/>
      </c>
      <c r="K4207">
        <f>IF(AND(C4207&gt;0,E4207="Нет показаний",I4207="ФЛ"),G4207*H4207,"")</f>
        <v>134.30000000000001</v>
      </c>
    </row>
    <row r="4208" spans="1:11" x14ac:dyDescent="0.25">
      <c r="A4208" s="7">
        <v>706014</v>
      </c>
      <c r="B4208" s="7">
        <f>VLOOKUP(A4208,'Лицевые счета'!$A$1:$K$4570,2,0)</f>
        <v>242723</v>
      </c>
      <c r="C4208">
        <f>COUNTIF('ИПУ и ОКПУ'!$A$2:$A$3258,A4208)</f>
        <v>1</v>
      </c>
      <c r="D4208" t="str">
        <f>IF(C4208&gt;0,VLOOKUP(A4208,'ИПУ и ОКПУ'!$A$1:$O$3258,9,0),"")</f>
        <v>Одноставочный</v>
      </c>
      <c r="E4208" t="str">
        <f>IF(C4208&gt;0,IF(VLOOKUP(A4208,'ИПУ и ОКПУ'!$A$1:$O$3258,14,0)="Нет показаний","Нет показаний",""),"")</f>
        <v>Нет показаний</v>
      </c>
      <c r="F4208">
        <f>IF(AND(C4208&gt;0),SUMIF('ИПУ и ОКПУ'!$A$2:$A$3258,A4208,'ИПУ и ОКПУ'!$O$2:$O$3258),"")</f>
        <v>0</v>
      </c>
      <c r="G4208">
        <f>VLOOKUP(A4208,'Лицевые счета'!$A$2:$K$4570,9,0)</f>
        <v>1</v>
      </c>
      <c r="H4208">
        <f>VLOOKUP(A4208,'Лицевые счета'!$A$2:$K$4570,10,0)</f>
        <v>92</v>
      </c>
      <c r="I4208" t="str">
        <f>VLOOKUP(A4208,'Лицевые счета'!$A$2:$K$4570,6,0)</f>
        <v>ФЛ</v>
      </c>
      <c r="J4208" t="str">
        <f>IF(AND(C4208=0,I4208="ФЛ"),G4208*H4208,"")</f>
        <v/>
      </c>
      <c r="K4208">
        <f>IF(AND(C4208&gt;0,E4208="Нет показаний",I4208="ФЛ"),G4208*H4208,"")</f>
        <v>92</v>
      </c>
    </row>
    <row r="4209" spans="1:11" x14ac:dyDescent="0.25">
      <c r="A4209" s="7">
        <v>706206</v>
      </c>
      <c r="B4209" s="7">
        <f>VLOOKUP(A4209,'Лицевые счета'!$A$1:$K$4570,2,0)</f>
        <v>447466</v>
      </c>
      <c r="C4209">
        <f>COUNTIF('ИПУ и ОКПУ'!$A$2:$A$3258,A4209)</f>
        <v>1</v>
      </c>
      <c r="D4209" t="str">
        <f>IF(C4209&gt;0,VLOOKUP(A4209,'ИПУ и ОКПУ'!$A$1:$O$3258,9,0),"")</f>
        <v>Одноставочный</v>
      </c>
      <c r="E4209" t="str">
        <f>IF(C4209&gt;0,IF(VLOOKUP(A4209,'ИПУ и ОКПУ'!$A$1:$O$3258,14,0)="Нет показаний","Нет показаний",""),"")</f>
        <v/>
      </c>
      <c r="F4209">
        <f>IF(AND(C4209&gt;0),SUMIF('ИПУ и ОКПУ'!$A$2:$A$3258,A4209,'ИПУ и ОКПУ'!$O$2:$O$3258),"")</f>
        <v>203</v>
      </c>
      <c r="G4209">
        <f>VLOOKUP(A4209,'Лицевые счета'!$A$2:$K$4570,9,0)</f>
        <v>1</v>
      </c>
      <c r="H4209">
        <f>VLOOKUP(A4209,'Лицевые счета'!$A$2:$K$4570,10,0)</f>
        <v>118.7</v>
      </c>
      <c r="I4209" t="str">
        <f>VLOOKUP(A4209,'Лицевые счета'!$A$2:$K$4570,6,0)</f>
        <v>ФЛ</v>
      </c>
      <c r="J4209" t="str">
        <f>IF(AND(C4209=0,I4209="ФЛ"),G4209*H4209,"")</f>
        <v/>
      </c>
      <c r="K4209" t="str">
        <f>IF(AND(C4209&gt;0,E4209="Нет показаний",I4209="ФЛ"),G4209*H4209,"")</f>
        <v/>
      </c>
    </row>
    <row r="4210" spans="1:11" x14ac:dyDescent="0.25">
      <c r="A4210" s="7">
        <v>708130</v>
      </c>
      <c r="B4210" s="7">
        <f>VLOOKUP(A4210,'Лицевые счета'!$A$1:$K$4570,2,0)</f>
        <v>648495</v>
      </c>
      <c r="C4210">
        <f>COUNTIF('ИПУ и ОКПУ'!$A$2:$A$3258,A4210)</f>
        <v>1</v>
      </c>
      <c r="D4210" t="str">
        <f>IF(C4210&gt;0,VLOOKUP(A4210,'ИПУ и ОКПУ'!$A$1:$O$3258,9,0),"")</f>
        <v>Одноставочный</v>
      </c>
      <c r="E4210" t="str">
        <f>IF(C4210&gt;0,IF(VLOOKUP(A4210,'ИПУ и ОКПУ'!$A$1:$O$3258,14,0)="Нет показаний","Нет показаний",""),"")</f>
        <v/>
      </c>
      <c r="F4210">
        <f>IF(AND(C4210&gt;0),SUMIF('ИПУ и ОКПУ'!$A$2:$A$3258,A4210,'ИПУ и ОКПУ'!$O$2:$O$3258),"")</f>
        <v>99</v>
      </c>
      <c r="G4210">
        <f>VLOOKUP(A4210,'Лицевые счета'!$A$2:$K$4570,9,0)</f>
        <v>1</v>
      </c>
      <c r="H4210">
        <f>VLOOKUP(A4210,'Лицевые счета'!$A$2:$K$4570,10,0)</f>
        <v>142</v>
      </c>
      <c r="I4210" t="str">
        <f>VLOOKUP(A4210,'Лицевые счета'!$A$2:$K$4570,6,0)</f>
        <v>ФЛ</v>
      </c>
      <c r="J4210" t="str">
        <f>IF(AND(C4210=0,I4210="ФЛ"),G4210*H4210,"")</f>
        <v/>
      </c>
      <c r="K4210" t="str">
        <f>IF(AND(C4210&gt;0,E4210="Нет показаний",I4210="ФЛ"),G4210*H4210,"")</f>
        <v/>
      </c>
    </row>
    <row r="4211" spans="1:11" x14ac:dyDescent="0.25">
      <c r="A4211" s="7">
        <v>708240</v>
      </c>
      <c r="B4211" s="7">
        <f>VLOOKUP(A4211,'Лицевые счета'!$A$1:$K$4570,2,0)</f>
        <v>349561</v>
      </c>
      <c r="C4211">
        <f>COUNTIF('ИПУ и ОКПУ'!$A$2:$A$3258,A4211)</f>
        <v>0</v>
      </c>
      <c r="D4211" t="str">
        <f>IF(C4211&gt;0,VLOOKUP(A4211,'ИПУ и ОКПУ'!$A$1:$O$3258,9,0),"")</f>
        <v/>
      </c>
      <c r="E4211" t="str">
        <f>IF(C4211&gt;0,IF(VLOOKUP(A4211,'ИПУ и ОКПУ'!$A$1:$O$3258,14,0)="Нет показаний","Нет показаний",""),"")</f>
        <v/>
      </c>
      <c r="F4211" t="str">
        <f>IF(AND(C4211&gt;0),SUMIF('ИПУ и ОКПУ'!$A$2:$A$3258,A4211,'ИПУ и ОКПУ'!$O$2:$O$3258),"")</f>
        <v/>
      </c>
      <c r="G4211">
        <f>VLOOKUP(A4211,'Лицевые счета'!$A$2:$K$4570,9,0)</f>
        <v>1</v>
      </c>
      <c r="H4211">
        <f>VLOOKUP(A4211,'Лицевые счета'!$A$2:$K$4570,10,0)</f>
        <v>92</v>
      </c>
      <c r="I4211" t="str">
        <f>VLOOKUP(A4211,'Лицевые счета'!$A$2:$K$4570,6,0)</f>
        <v>ФЛ</v>
      </c>
      <c r="J4211">
        <f>IF(AND(C4211=0,I4211="ФЛ"),G4211*H4211,"")</f>
        <v>92</v>
      </c>
      <c r="K4211" t="str">
        <f>IF(AND(C4211&gt;0,E4211="Нет показаний",I4211="ФЛ"),G4211*H4211,"")</f>
        <v/>
      </c>
    </row>
    <row r="4212" spans="1:11" x14ac:dyDescent="0.25">
      <c r="A4212" s="7">
        <v>708284</v>
      </c>
      <c r="B4212" s="7">
        <f>VLOOKUP(A4212,'Лицевые счета'!$A$1:$K$4570,2,0)</f>
        <v>431516</v>
      </c>
      <c r="C4212">
        <f>COUNTIF('ИПУ и ОКПУ'!$A$2:$A$3258,A4212)</f>
        <v>1</v>
      </c>
      <c r="D4212" t="str">
        <f>IF(C4212&gt;0,VLOOKUP(A4212,'ИПУ и ОКПУ'!$A$1:$O$3258,9,0),"")</f>
        <v>Одноставочный</v>
      </c>
      <c r="E4212" t="str">
        <f>IF(C4212&gt;0,IF(VLOOKUP(A4212,'ИПУ и ОКПУ'!$A$1:$O$3258,14,0)="Нет показаний","Нет показаний",""),"")</f>
        <v>Нет показаний</v>
      </c>
      <c r="F4212">
        <f>IF(AND(C4212&gt;0),SUMIF('ИПУ и ОКПУ'!$A$2:$A$3258,A4212,'ИПУ и ОКПУ'!$O$2:$O$3258),"")</f>
        <v>0</v>
      </c>
      <c r="G4212">
        <f>VLOOKUP(A4212,'Лицевые счета'!$A$2:$K$4570,9,0)</f>
        <v>1</v>
      </c>
      <c r="H4212">
        <f>VLOOKUP(A4212,'Лицевые счета'!$A$2:$K$4570,10,0)</f>
        <v>92</v>
      </c>
      <c r="I4212" t="str">
        <f>VLOOKUP(A4212,'Лицевые счета'!$A$2:$K$4570,6,0)</f>
        <v>ФЛ</v>
      </c>
      <c r="J4212" t="str">
        <f>IF(AND(C4212=0,I4212="ФЛ"),G4212*H4212,"")</f>
        <v/>
      </c>
      <c r="K4212">
        <f>IF(AND(C4212&gt;0,E4212="Нет показаний",I4212="ФЛ"),G4212*H4212,"")</f>
        <v>92</v>
      </c>
    </row>
    <row r="4213" spans="1:11" x14ac:dyDescent="0.25">
      <c r="A4213" s="7">
        <v>708756</v>
      </c>
      <c r="B4213" s="7">
        <f>VLOOKUP(A4213,'Лицевые счета'!$A$1:$K$4570,2,0)</f>
        <v>258550</v>
      </c>
      <c r="C4213">
        <f>COUNTIF('ИПУ и ОКПУ'!$A$2:$A$3258,A4213)</f>
        <v>1</v>
      </c>
      <c r="D4213" t="str">
        <f>IF(C4213&gt;0,VLOOKUP(A4213,'ИПУ и ОКПУ'!$A$1:$O$3258,9,0),"")</f>
        <v>Одноставочный</v>
      </c>
      <c r="E4213" t="str">
        <f>IF(C4213&gt;0,IF(VLOOKUP(A4213,'ИПУ и ОКПУ'!$A$1:$O$3258,14,0)="Нет показаний","Нет показаний",""),"")</f>
        <v/>
      </c>
      <c r="F4213">
        <f>IF(AND(C4213&gt;0),SUMIF('ИПУ и ОКПУ'!$A$2:$A$3258,A4213,'ИПУ и ОКПУ'!$O$2:$O$3258),"")</f>
        <v>145</v>
      </c>
      <c r="G4213">
        <f>VLOOKUP(A4213,'Лицевые счета'!$A$2:$K$4570,9,0)</f>
        <v>1</v>
      </c>
      <c r="H4213">
        <f>VLOOKUP(A4213,'Лицевые счета'!$A$2:$K$4570,10,0)</f>
        <v>142</v>
      </c>
      <c r="I4213" t="str">
        <f>VLOOKUP(A4213,'Лицевые счета'!$A$2:$K$4570,6,0)</f>
        <v>ФЛ</v>
      </c>
      <c r="J4213" t="str">
        <f>IF(AND(C4213=0,I4213="ФЛ"),G4213*H4213,"")</f>
        <v/>
      </c>
      <c r="K4213" t="str">
        <f>IF(AND(C4213&gt;0,E4213="Нет показаний",I4213="ФЛ"),G4213*H4213,"")</f>
        <v/>
      </c>
    </row>
    <row r="4214" spans="1:11" x14ac:dyDescent="0.25">
      <c r="A4214" s="7">
        <v>709882</v>
      </c>
      <c r="B4214" s="7">
        <f>VLOOKUP(A4214,'Лицевые счета'!$A$1:$K$4570,2,0)</f>
        <v>431544</v>
      </c>
      <c r="C4214">
        <f>COUNTIF('ИПУ и ОКПУ'!$A$2:$A$3258,A4214)</f>
        <v>1</v>
      </c>
      <c r="D4214" t="str">
        <f>IF(C4214&gt;0,VLOOKUP(A4214,'ИПУ и ОКПУ'!$A$1:$O$3258,9,0),"")</f>
        <v>Одноставочный</v>
      </c>
      <c r="E4214" t="str">
        <f>IF(C4214&gt;0,IF(VLOOKUP(A4214,'ИПУ и ОКПУ'!$A$1:$O$3258,14,0)="Нет показаний","Нет показаний",""),"")</f>
        <v/>
      </c>
      <c r="F4214">
        <f>IF(AND(C4214&gt;0),SUMIF('ИПУ и ОКПУ'!$A$2:$A$3258,A4214,'ИПУ и ОКПУ'!$O$2:$O$3258),"")</f>
        <v>30</v>
      </c>
      <c r="G4214">
        <f>VLOOKUP(A4214,'Лицевые счета'!$A$2:$K$4570,9,0)</f>
        <v>1</v>
      </c>
      <c r="H4214">
        <f>VLOOKUP(A4214,'Лицевые счета'!$A$2:$K$4570,10,0)</f>
        <v>118.7</v>
      </c>
      <c r="I4214" t="str">
        <f>VLOOKUP(A4214,'Лицевые счета'!$A$2:$K$4570,6,0)</f>
        <v>ФЛ</v>
      </c>
      <c r="J4214" t="str">
        <f>IF(AND(C4214=0,I4214="ФЛ"),G4214*H4214,"")</f>
        <v/>
      </c>
      <c r="K4214" t="str">
        <f>IF(AND(C4214&gt;0,E4214="Нет показаний",I4214="ФЛ"),G4214*H4214,"")</f>
        <v/>
      </c>
    </row>
    <row r="4215" spans="1:11" x14ac:dyDescent="0.25">
      <c r="A4215" s="7">
        <v>710567</v>
      </c>
      <c r="B4215" s="7">
        <f>VLOOKUP(A4215,'Лицевые счета'!$A$1:$K$4570,2,0)</f>
        <v>56761</v>
      </c>
      <c r="C4215">
        <f>COUNTIF('ИПУ и ОКПУ'!$A$2:$A$3258,A4215)</f>
        <v>1</v>
      </c>
      <c r="D4215" t="str">
        <f>IF(C4215&gt;0,VLOOKUP(A4215,'ИПУ и ОКПУ'!$A$1:$O$3258,9,0),"")</f>
        <v>Одноставочный</v>
      </c>
      <c r="E4215" t="str">
        <f>IF(C4215&gt;0,IF(VLOOKUP(A4215,'ИПУ и ОКПУ'!$A$1:$O$3258,14,0)="Нет показаний","Нет показаний",""),"")</f>
        <v>Нет показаний</v>
      </c>
      <c r="F4215">
        <f>IF(AND(C4215&gt;0),SUMIF('ИПУ и ОКПУ'!$A$2:$A$3258,A4215,'ИПУ и ОКПУ'!$O$2:$O$3258),"")</f>
        <v>0</v>
      </c>
      <c r="G4215">
        <f>VLOOKUP(A4215,'Лицевые счета'!$A$2:$K$4570,9,0)</f>
        <v>1</v>
      </c>
      <c r="H4215" t="str">
        <f>VLOOKUP(A4215,'Лицевые счета'!$A$2:$K$4570,10,0)</f>
        <v>ЮЛ</v>
      </c>
      <c r="I4215" t="str">
        <f>VLOOKUP(A4215,'Лицевые счета'!$A$2:$K$4570,6,0)</f>
        <v>ЮЛ</v>
      </c>
      <c r="J4215" t="str">
        <f>IF(AND(C4215=0,I4215="ФЛ"),G4215*H4215,"")</f>
        <v/>
      </c>
      <c r="K4215" t="str">
        <f>IF(AND(C4215&gt;0,E4215="Нет показаний",I4215="ФЛ"),G4215*H4215,"")</f>
        <v/>
      </c>
    </row>
    <row r="4216" spans="1:11" x14ac:dyDescent="0.25">
      <c r="A4216" s="7">
        <v>710656</v>
      </c>
      <c r="B4216" s="7">
        <f>VLOOKUP(A4216,'Лицевые счета'!$A$1:$K$4570,2,0)</f>
        <v>431467</v>
      </c>
      <c r="C4216">
        <f>COUNTIF('ИПУ и ОКПУ'!$A$2:$A$3258,A4216)</f>
        <v>1</v>
      </c>
      <c r="D4216" t="str">
        <f>IF(C4216&gt;0,VLOOKUP(A4216,'ИПУ и ОКПУ'!$A$1:$O$3258,9,0),"")</f>
        <v>Одноставочный</v>
      </c>
      <c r="E4216" t="str">
        <f>IF(C4216&gt;0,IF(VLOOKUP(A4216,'ИПУ и ОКПУ'!$A$1:$O$3258,14,0)="Нет показаний","Нет показаний",""),"")</f>
        <v/>
      </c>
      <c r="F4216">
        <f>IF(AND(C4216&gt;0),SUMIF('ИПУ и ОКПУ'!$A$2:$A$3258,A4216,'ИПУ и ОКПУ'!$O$2:$O$3258),"")</f>
        <v>183</v>
      </c>
      <c r="G4216">
        <f>VLOOKUP(A4216,'Лицевые счета'!$A$2:$K$4570,9,0)</f>
        <v>1</v>
      </c>
      <c r="H4216">
        <f>VLOOKUP(A4216,'Лицевые счета'!$A$2:$K$4570,10,0)</f>
        <v>92</v>
      </c>
      <c r="I4216" t="str">
        <f>VLOOKUP(A4216,'Лицевые счета'!$A$2:$K$4570,6,0)</f>
        <v>ФЛ</v>
      </c>
      <c r="J4216" t="str">
        <f>IF(AND(C4216=0,I4216="ФЛ"),G4216*H4216,"")</f>
        <v/>
      </c>
      <c r="K4216" t="str">
        <f>IF(AND(C4216&gt;0,E4216="Нет показаний",I4216="ФЛ"),G4216*H4216,"")</f>
        <v/>
      </c>
    </row>
    <row r="4217" spans="1:11" x14ac:dyDescent="0.25">
      <c r="A4217" s="7">
        <v>710697</v>
      </c>
      <c r="B4217" s="7">
        <f>VLOOKUP(A4217,'Лицевые счета'!$A$1:$K$4570,2,0)</f>
        <v>431414</v>
      </c>
      <c r="C4217">
        <f>COUNTIF('ИПУ и ОКПУ'!$A$2:$A$3258,A4217)</f>
        <v>1</v>
      </c>
      <c r="D4217" t="str">
        <f>IF(C4217&gt;0,VLOOKUP(A4217,'ИПУ и ОКПУ'!$A$1:$O$3258,9,0),"")</f>
        <v>Одноставочный</v>
      </c>
      <c r="E4217" t="str">
        <f>IF(C4217&gt;0,IF(VLOOKUP(A4217,'ИПУ и ОКПУ'!$A$1:$O$3258,14,0)="Нет показаний","Нет показаний",""),"")</f>
        <v>Нет показаний</v>
      </c>
      <c r="F4217">
        <f>IF(AND(C4217&gt;0),SUMIF('ИПУ и ОКПУ'!$A$2:$A$3258,A4217,'ИПУ и ОКПУ'!$O$2:$O$3258),"")</f>
        <v>0</v>
      </c>
      <c r="G4217">
        <f>VLOOKUP(A4217,'Лицевые счета'!$A$2:$K$4570,9,0)</f>
        <v>1</v>
      </c>
      <c r="H4217">
        <f>VLOOKUP(A4217,'Лицевые счета'!$A$2:$K$4570,10,0)</f>
        <v>118.7</v>
      </c>
      <c r="I4217" t="str">
        <f>VLOOKUP(A4217,'Лицевые счета'!$A$2:$K$4570,6,0)</f>
        <v>ФЛ</v>
      </c>
      <c r="J4217" t="str">
        <f>IF(AND(C4217=0,I4217="ФЛ"),G4217*H4217,"")</f>
        <v/>
      </c>
      <c r="K4217">
        <f>IF(AND(C4217&gt;0,E4217="Нет показаний",I4217="ФЛ"),G4217*H4217,"")</f>
        <v>118.7</v>
      </c>
    </row>
    <row r="4218" spans="1:11" x14ac:dyDescent="0.25">
      <c r="A4218" s="7">
        <v>710983</v>
      </c>
      <c r="B4218" s="7">
        <f>VLOOKUP(A4218,'Лицевые счета'!$A$1:$K$4570,2,0)</f>
        <v>533799</v>
      </c>
      <c r="C4218">
        <f>COUNTIF('ИПУ и ОКПУ'!$A$2:$A$3258,A4218)</f>
        <v>1</v>
      </c>
      <c r="D4218" t="str">
        <f>IF(C4218&gt;0,VLOOKUP(A4218,'ИПУ и ОКПУ'!$A$1:$O$3258,9,0),"")</f>
        <v>Одноставочный</v>
      </c>
      <c r="E4218" t="str">
        <f>IF(C4218&gt;0,IF(VLOOKUP(A4218,'ИПУ и ОКПУ'!$A$1:$O$3258,14,0)="Нет показаний","Нет показаний",""),"")</f>
        <v>Нет показаний</v>
      </c>
      <c r="F4218">
        <f>IF(AND(C4218&gt;0),SUMIF('ИПУ и ОКПУ'!$A$2:$A$3258,A4218,'ИПУ и ОКПУ'!$O$2:$O$3258),"")</f>
        <v>0</v>
      </c>
      <c r="G4218">
        <f>VLOOKUP(A4218,'Лицевые счета'!$A$2:$K$4570,9,0)</f>
        <v>1</v>
      </c>
      <c r="H4218">
        <f>VLOOKUP(A4218,'Лицевые счета'!$A$2:$K$4570,10,0)</f>
        <v>92</v>
      </c>
      <c r="I4218" t="str">
        <f>VLOOKUP(A4218,'Лицевые счета'!$A$2:$K$4570,6,0)</f>
        <v>ФЛ</v>
      </c>
      <c r="J4218" t="str">
        <f>IF(AND(C4218=0,I4218="ФЛ"),G4218*H4218,"")</f>
        <v/>
      </c>
      <c r="K4218">
        <f>IF(AND(C4218&gt;0,E4218="Нет показаний",I4218="ФЛ"),G4218*H4218,"")</f>
        <v>92</v>
      </c>
    </row>
    <row r="4219" spans="1:11" x14ac:dyDescent="0.25">
      <c r="A4219" s="7">
        <v>711050</v>
      </c>
      <c r="B4219" s="7">
        <f>VLOOKUP(A4219,'Лицевые счета'!$A$1:$K$4570,2,0)</f>
        <v>58375</v>
      </c>
      <c r="C4219">
        <f>COUNTIF('ИПУ и ОКПУ'!$A$2:$A$3258,A4219)</f>
        <v>1</v>
      </c>
      <c r="D4219" t="str">
        <f>IF(C4219&gt;0,VLOOKUP(A4219,'ИПУ и ОКПУ'!$A$1:$O$3258,9,0),"")</f>
        <v>Одноставочный</v>
      </c>
      <c r="E4219" t="str">
        <f>IF(C4219&gt;0,IF(VLOOKUP(A4219,'ИПУ и ОКПУ'!$A$1:$O$3258,14,0)="Нет показаний","Нет показаний",""),"")</f>
        <v>Нет показаний</v>
      </c>
      <c r="F4219">
        <f>IF(AND(C4219&gt;0),SUMIF('ИПУ и ОКПУ'!$A$2:$A$3258,A4219,'ИПУ и ОКПУ'!$O$2:$O$3258),"")</f>
        <v>0</v>
      </c>
      <c r="G4219">
        <f>VLOOKUP(A4219,'Лицевые счета'!$A$2:$K$4570,9,0)</f>
        <v>1</v>
      </c>
      <c r="H4219">
        <f>VLOOKUP(A4219,'Лицевые счета'!$A$2:$K$4570,10,0)</f>
        <v>142</v>
      </c>
      <c r="I4219" t="str">
        <f>VLOOKUP(A4219,'Лицевые счета'!$A$2:$K$4570,6,0)</f>
        <v>ФЛ</v>
      </c>
      <c r="J4219" t="str">
        <f>IF(AND(C4219=0,I4219="ФЛ"),G4219*H4219,"")</f>
        <v/>
      </c>
      <c r="K4219">
        <f>IF(AND(C4219&gt;0,E4219="Нет показаний",I4219="ФЛ"),G4219*H4219,"")</f>
        <v>142</v>
      </c>
    </row>
    <row r="4220" spans="1:11" x14ac:dyDescent="0.25">
      <c r="A4220" s="7">
        <v>711065</v>
      </c>
      <c r="B4220" s="7">
        <f>VLOOKUP(A4220,'Лицевые счета'!$A$1:$K$4570,2,0)</f>
        <v>425358</v>
      </c>
      <c r="C4220">
        <f>COUNTIF('ИПУ и ОКПУ'!$A$2:$A$3258,A4220)</f>
        <v>1</v>
      </c>
      <c r="D4220" t="str">
        <f>IF(C4220&gt;0,VLOOKUP(A4220,'ИПУ и ОКПУ'!$A$1:$O$3258,9,0),"")</f>
        <v>Одноставочный</v>
      </c>
      <c r="E4220" t="str">
        <f>IF(C4220&gt;0,IF(VLOOKUP(A4220,'ИПУ и ОКПУ'!$A$1:$O$3258,14,0)="Нет показаний","Нет показаний",""),"")</f>
        <v/>
      </c>
      <c r="F4220">
        <f>IF(AND(C4220&gt;0),SUMIF('ИПУ и ОКПУ'!$A$2:$A$3258,A4220,'ИПУ и ОКПУ'!$O$2:$O$3258),"")</f>
        <v>587.65</v>
      </c>
      <c r="G4220">
        <f>VLOOKUP(A4220,'Лицевые счета'!$A$2:$K$4570,9,0)</f>
        <v>1</v>
      </c>
      <c r="H4220" t="str">
        <f>VLOOKUP(A4220,'Лицевые счета'!$A$2:$K$4570,10,0)</f>
        <v>ЮЛ</v>
      </c>
      <c r="I4220" t="str">
        <f>VLOOKUP(A4220,'Лицевые счета'!$A$2:$K$4570,6,0)</f>
        <v>ЮЛ</v>
      </c>
      <c r="J4220" t="str">
        <f>IF(AND(C4220=0,I4220="ФЛ"),G4220*H4220,"")</f>
        <v/>
      </c>
      <c r="K4220" t="str">
        <f>IF(AND(C4220&gt;0,E4220="Нет показаний",I4220="ФЛ"),G4220*H4220,"")</f>
        <v/>
      </c>
    </row>
    <row r="4221" spans="1:11" x14ac:dyDescent="0.25">
      <c r="A4221" s="7">
        <v>711742</v>
      </c>
      <c r="B4221" s="7">
        <f>VLOOKUP(A4221,'Лицевые счета'!$A$1:$K$4570,2,0)</f>
        <v>431380</v>
      </c>
      <c r="C4221">
        <f>COUNTIF('ИПУ и ОКПУ'!$A$2:$A$3258,A4221)</f>
        <v>1</v>
      </c>
      <c r="D4221" t="str">
        <f>IF(C4221&gt;0,VLOOKUP(A4221,'ИПУ и ОКПУ'!$A$1:$O$3258,9,0),"")</f>
        <v>Одноставочный</v>
      </c>
      <c r="E4221" t="str">
        <f>IF(C4221&gt;0,IF(VLOOKUP(A4221,'ИПУ и ОКПУ'!$A$1:$O$3258,14,0)="Нет показаний","Нет показаний",""),"")</f>
        <v/>
      </c>
      <c r="F4221">
        <f>IF(AND(C4221&gt;0),SUMIF('ИПУ и ОКПУ'!$A$2:$A$3258,A4221,'ИПУ и ОКПУ'!$O$2:$O$3258),"")</f>
        <v>-13</v>
      </c>
      <c r="G4221">
        <f>VLOOKUP(A4221,'Лицевые счета'!$A$2:$K$4570,9,0)</f>
        <v>1</v>
      </c>
      <c r="H4221">
        <f>VLOOKUP(A4221,'Лицевые счета'!$A$2:$K$4570,10,0)</f>
        <v>92</v>
      </c>
      <c r="I4221" t="str">
        <f>VLOOKUP(A4221,'Лицевые счета'!$A$2:$K$4570,6,0)</f>
        <v>ФЛ</v>
      </c>
      <c r="J4221" t="str">
        <f>IF(AND(C4221=0,I4221="ФЛ"),G4221*H4221,"")</f>
        <v/>
      </c>
      <c r="K4221" t="str">
        <f>IF(AND(C4221&gt;0,E4221="Нет показаний",I4221="ФЛ"),G4221*H4221,"")</f>
        <v/>
      </c>
    </row>
    <row r="4222" spans="1:11" x14ac:dyDescent="0.25">
      <c r="A4222" s="7">
        <v>711757</v>
      </c>
      <c r="B4222" s="7">
        <f>VLOOKUP(A4222,'Лицевые счета'!$A$1:$K$4570,2,0)</f>
        <v>533799</v>
      </c>
      <c r="C4222">
        <f>COUNTIF('ИПУ и ОКПУ'!$A$2:$A$3258,A4222)</f>
        <v>0</v>
      </c>
      <c r="D4222" t="str">
        <f>IF(C4222&gt;0,VLOOKUP(A4222,'ИПУ и ОКПУ'!$A$1:$O$3258,9,0),"")</f>
        <v/>
      </c>
      <c r="E4222" t="str">
        <f>IF(C4222&gt;0,IF(VLOOKUP(A4222,'ИПУ и ОКПУ'!$A$1:$O$3258,14,0)="Нет показаний","Нет показаний",""),"")</f>
        <v/>
      </c>
      <c r="F4222" t="str">
        <f>IF(AND(C4222&gt;0),SUMIF('ИПУ и ОКПУ'!$A$2:$A$3258,A4222,'ИПУ и ОКПУ'!$O$2:$O$3258),"")</f>
        <v/>
      </c>
      <c r="G4222">
        <f>VLOOKUP(A4222,'Лицевые счета'!$A$2:$K$4570,9,0)</f>
        <v>1</v>
      </c>
      <c r="H4222">
        <f>VLOOKUP(A4222,'Лицевые счета'!$A$2:$K$4570,10,0)</f>
        <v>92</v>
      </c>
      <c r="I4222" t="str">
        <f>VLOOKUP(A4222,'Лицевые счета'!$A$2:$K$4570,6,0)</f>
        <v>ФЛ</v>
      </c>
      <c r="J4222">
        <f>IF(AND(C4222=0,I4222="ФЛ"),G4222*H4222,"")</f>
        <v>92</v>
      </c>
      <c r="K4222" t="str">
        <f>IF(AND(C4222&gt;0,E4222="Нет показаний",I4222="ФЛ"),G4222*H4222,"")</f>
        <v/>
      </c>
    </row>
    <row r="4223" spans="1:11" x14ac:dyDescent="0.25">
      <c r="A4223" s="7">
        <v>717068</v>
      </c>
      <c r="B4223" s="7">
        <f>VLOOKUP(A4223,'Лицевые счета'!$A$1:$K$4570,2,0)</f>
        <v>431487</v>
      </c>
      <c r="C4223">
        <f>COUNTIF('ИПУ и ОКПУ'!$A$2:$A$3258,A4223)</f>
        <v>0</v>
      </c>
      <c r="D4223" t="str">
        <f>IF(C4223&gt;0,VLOOKUP(A4223,'ИПУ и ОКПУ'!$A$1:$O$3258,9,0),"")</f>
        <v/>
      </c>
      <c r="E4223" t="str">
        <f>IF(C4223&gt;0,IF(VLOOKUP(A4223,'ИПУ и ОКПУ'!$A$1:$O$3258,14,0)="Нет показаний","Нет показаний",""),"")</f>
        <v/>
      </c>
      <c r="F4223" t="str">
        <f>IF(AND(C4223&gt;0),SUMIF('ИПУ и ОКПУ'!$A$2:$A$3258,A4223,'ИПУ и ОКПУ'!$O$2:$O$3258),"")</f>
        <v/>
      </c>
      <c r="G4223">
        <f>VLOOKUP(A4223,'Лицевые счета'!$A$2:$K$4570,9,0)</f>
        <v>1</v>
      </c>
      <c r="H4223">
        <f>VLOOKUP(A4223,'Лицевые счета'!$A$2:$K$4570,10,0)</f>
        <v>92</v>
      </c>
      <c r="I4223" t="str">
        <f>VLOOKUP(A4223,'Лицевые счета'!$A$2:$K$4570,6,0)</f>
        <v>ФЛ</v>
      </c>
      <c r="J4223">
        <f>IF(AND(C4223=0,I4223="ФЛ"),G4223*H4223,"")</f>
        <v>92</v>
      </c>
      <c r="K4223" t="str">
        <f>IF(AND(C4223&gt;0,E4223="Нет показаний",I4223="ФЛ"),G4223*H4223,"")</f>
        <v/>
      </c>
    </row>
    <row r="4224" spans="1:11" x14ac:dyDescent="0.25">
      <c r="A4224" s="7">
        <v>717289</v>
      </c>
      <c r="B4224" s="7">
        <f>VLOOKUP(A4224,'Лицевые счета'!$A$1:$K$4570,2,0)</f>
        <v>447460</v>
      </c>
      <c r="C4224">
        <f>COUNTIF('ИПУ и ОКПУ'!$A$2:$A$3258,A4224)</f>
        <v>0</v>
      </c>
      <c r="D4224" t="str">
        <f>IF(C4224&gt;0,VLOOKUP(A4224,'ИПУ и ОКПУ'!$A$1:$O$3258,9,0),"")</f>
        <v/>
      </c>
      <c r="E4224" t="str">
        <f>IF(C4224&gt;0,IF(VLOOKUP(A4224,'ИПУ и ОКПУ'!$A$1:$O$3258,14,0)="Нет показаний","Нет показаний",""),"")</f>
        <v/>
      </c>
      <c r="F4224" t="str">
        <f>IF(AND(C4224&gt;0),SUMIF('ИПУ и ОКПУ'!$A$2:$A$3258,A4224,'ИПУ и ОКПУ'!$O$2:$O$3258),"")</f>
        <v/>
      </c>
      <c r="G4224">
        <f>VLOOKUP(A4224,'Лицевые счета'!$A$2:$K$4570,9,0)</f>
        <v>1</v>
      </c>
      <c r="H4224">
        <f>VLOOKUP(A4224,'Лицевые счета'!$A$2:$K$4570,10,0)</f>
        <v>92</v>
      </c>
      <c r="I4224" t="str">
        <f>VLOOKUP(A4224,'Лицевые счета'!$A$2:$K$4570,6,0)</f>
        <v>ФЛ</v>
      </c>
      <c r="J4224">
        <f>IF(AND(C4224=0,I4224="ФЛ"),G4224*H4224,"")</f>
        <v>92</v>
      </c>
      <c r="K4224" t="str">
        <f>IF(AND(C4224&gt;0,E4224="Нет показаний",I4224="ФЛ"),G4224*H4224,"")</f>
        <v/>
      </c>
    </row>
    <row r="4225" spans="1:11" x14ac:dyDescent="0.25">
      <c r="A4225" s="7">
        <v>717306</v>
      </c>
      <c r="B4225" s="7">
        <f>VLOOKUP(A4225,'Лицевые счета'!$A$1:$K$4570,2,0)</f>
        <v>197250</v>
      </c>
      <c r="C4225">
        <f>COUNTIF('ИПУ и ОКПУ'!$A$2:$A$3258,A4225)</f>
        <v>0</v>
      </c>
      <c r="D4225" t="str">
        <f>IF(C4225&gt;0,VLOOKUP(A4225,'ИПУ и ОКПУ'!$A$1:$O$3258,9,0),"")</f>
        <v/>
      </c>
      <c r="E4225" t="str">
        <f>IF(C4225&gt;0,IF(VLOOKUP(A4225,'ИПУ и ОКПУ'!$A$1:$O$3258,14,0)="Нет показаний","Нет показаний",""),"")</f>
        <v/>
      </c>
      <c r="F4225" t="str">
        <f>IF(AND(C4225&gt;0),SUMIF('ИПУ и ОКПУ'!$A$2:$A$3258,A4225,'ИПУ и ОКПУ'!$O$2:$O$3258),"")</f>
        <v/>
      </c>
      <c r="G4225">
        <f>VLOOKUP(A4225,'Лицевые счета'!$A$2:$K$4570,9,0)</f>
        <v>1</v>
      </c>
      <c r="H4225">
        <f>VLOOKUP(A4225,'Лицевые счета'!$A$2:$K$4570,10,0)</f>
        <v>183.2</v>
      </c>
      <c r="I4225" t="str">
        <f>VLOOKUP(A4225,'Лицевые счета'!$A$2:$K$4570,6,0)</f>
        <v>ФЛ</v>
      </c>
      <c r="J4225">
        <f>IF(AND(C4225=0,I4225="ФЛ"),G4225*H4225,"")</f>
        <v>183.2</v>
      </c>
      <c r="K4225" t="str">
        <f>IF(AND(C4225&gt;0,E4225="Нет показаний",I4225="ФЛ"),G4225*H4225,"")</f>
        <v/>
      </c>
    </row>
    <row r="4226" spans="1:11" x14ac:dyDescent="0.25">
      <c r="A4226" s="7">
        <v>717692</v>
      </c>
      <c r="B4226" s="7">
        <f>VLOOKUP(A4226,'Лицевые счета'!$A$1:$K$4570,2,0)</f>
        <v>431283</v>
      </c>
      <c r="C4226">
        <f>COUNTIF('ИПУ и ОКПУ'!$A$2:$A$3258,A4226)</f>
        <v>1</v>
      </c>
      <c r="D4226" t="str">
        <f>IF(C4226&gt;0,VLOOKUP(A4226,'ИПУ и ОКПУ'!$A$1:$O$3258,9,0),"")</f>
        <v>Одноставочный</v>
      </c>
      <c r="E4226" t="str">
        <f>IF(C4226&gt;0,IF(VLOOKUP(A4226,'ИПУ и ОКПУ'!$A$1:$O$3258,14,0)="Нет показаний","Нет показаний",""),"")</f>
        <v/>
      </c>
      <c r="F4226">
        <f>IF(AND(C4226&gt;0),SUMIF('ИПУ и ОКПУ'!$A$2:$A$3258,A4226,'ИПУ и ОКПУ'!$O$2:$O$3258),"")</f>
        <v>39</v>
      </c>
      <c r="G4226">
        <f>VLOOKUP(A4226,'Лицевые счета'!$A$2:$K$4570,9,0)</f>
        <v>1</v>
      </c>
      <c r="H4226">
        <f>VLOOKUP(A4226,'Лицевые счета'!$A$2:$K$4570,10,0)</f>
        <v>92</v>
      </c>
      <c r="I4226" t="str">
        <f>VLOOKUP(A4226,'Лицевые счета'!$A$2:$K$4570,6,0)</f>
        <v>ФЛ</v>
      </c>
      <c r="J4226" t="str">
        <f>IF(AND(C4226=0,I4226="ФЛ"),G4226*H4226,"")</f>
        <v/>
      </c>
      <c r="K4226" t="str">
        <f>IF(AND(C4226&gt;0,E4226="Нет показаний",I4226="ФЛ"),G4226*H4226,"")</f>
        <v/>
      </c>
    </row>
    <row r="4227" spans="1:11" x14ac:dyDescent="0.25">
      <c r="A4227" s="7">
        <v>718149</v>
      </c>
      <c r="B4227" s="7">
        <f>VLOOKUP(A4227,'Лицевые счета'!$A$1:$K$4570,2,0)</f>
        <v>447376</v>
      </c>
      <c r="C4227">
        <f>COUNTIF('ИПУ и ОКПУ'!$A$2:$A$3258,A4227)</f>
        <v>1</v>
      </c>
      <c r="D4227" t="str">
        <f>IF(C4227&gt;0,VLOOKUP(A4227,'ИПУ и ОКПУ'!$A$1:$O$3258,9,0),"")</f>
        <v>Одноставочный</v>
      </c>
      <c r="E4227" t="str">
        <f>IF(C4227&gt;0,IF(VLOOKUP(A4227,'ИПУ и ОКПУ'!$A$1:$O$3258,14,0)="Нет показаний","Нет показаний",""),"")</f>
        <v/>
      </c>
      <c r="F4227">
        <f>IF(AND(C4227&gt;0),SUMIF('ИПУ и ОКПУ'!$A$2:$A$3258,A4227,'ИПУ и ОКПУ'!$O$2:$O$3258),"")</f>
        <v>0</v>
      </c>
      <c r="G4227">
        <f>VLOOKUP(A4227,'Лицевые счета'!$A$2:$K$4570,9,0)</f>
        <v>1</v>
      </c>
      <c r="H4227">
        <f>VLOOKUP(A4227,'Лицевые счета'!$A$2:$K$4570,10,0)</f>
        <v>92</v>
      </c>
      <c r="I4227" t="str">
        <f>VLOOKUP(A4227,'Лицевые счета'!$A$2:$K$4570,6,0)</f>
        <v>ФЛ</v>
      </c>
      <c r="J4227" t="str">
        <f>IF(AND(C4227=0,I4227="ФЛ"),G4227*H4227,"")</f>
        <v/>
      </c>
      <c r="K4227" t="str">
        <f>IF(AND(C4227&gt;0,E4227="Нет показаний",I4227="ФЛ"),G4227*H4227,"")</f>
        <v/>
      </c>
    </row>
    <row r="4228" spans="1:11" x14ac:dyDescent="0.25">
      <c r="A4228" s="7">
        <v>718162</v>
      </c>
      <c r="B4228" s="7">
        <f>VLOOKUP(A4228,'Лицевые счета'!$A$1:$K$4570,2,0)</f>
        <v>431516</v>
      </c>
      <c r="C4228">
        <f>COUNTIF('ИПУ и ОКПУ'!$A$2:$A$3258,A4228)</f>
        <v>0</v>
      </c>
      <c r="D4228" t="str">
        <f>IF(C4228&gt;0,VLOOKUP(A4228,'ИПУ и ОКПУ'!$A$1:$O$3258,9,0),"")</f>
        <v/>
      </c>
      <c r="E4228" t="str">
        <f>IF(C4228&gt;0,IF(VLOOKUP(A4228,'ИПУ и ОКПУ'!$A$1:$O$3258,14,0)="Нет показаний","Нет показаний",""),"")</f>
        <v/>
      </c>
      <c r="F4228" t="str">
        <f>IF(AND(C4228&gt;0),SUMIF('ИПУ и ОКПУ'!$A$2:$A$3258,A4228,'ИПУ и ОКПУ'!$O$2:$O$3258),"")</f>
        <v/>
      </c>
      <c r="G4228">
        <f>VLOOKUP(A4228,'Лицевые счета'!$A$2:$K$4570,9,0)</f>
        <v>1</v>
      </c>
      <c r="H4228">
        <f>VLOOKUP(A4228,'Лицевые счета'!$A$2:$K$4570,10,0)</f>
        <v>92</v>
      </c>
      <c r="I4228" t="str">
        <f>VLOOKUP(A4228,'Лицевые счета'!$A$2:$K$4570,6,0)</f>
        <v>ФЛ</v>
      </c>
      <c r="J4228">
        <f>IF(AND(C4228=0,I4228="ФЛ"),G4228*H4228,"")</f>
        <v>92</v>
      </c>
      <c r="K4228" t="str">
        <f>IF(AND(C4228&gt;0,E4228="Нет показаний",I4228="ФЛ"),G4228*H4228,"")</f>
        <v/>
      </c>
    </row>
    <row r="4229" spans="1:11" x14ac:dyDescent="0.25">
      <c r="A4229" s="7">
        <v>718169</v>
      </c>
      <c r="B4229" s="7">
        <f>VLOOKUP(A4229,'Лицевые счета'!$A$1:$K$4570,2,0)</f>
        <v>447477</v>
      </c>
      <c r="C4229">
        <f>COUNTIF('ИПУ и ОКПУ'!$A$2:$A$3258,A4229)</f>
        <v>1</v>
      </c>
      <c r="D4229" t="str">
        <f>IF(C4229&gt;0,VLOOKUP(A4229,'ИПУ и ОКПУ'!$A$1:$O$3258,9,0),"")</f>
        <v>Одноставочный</v>
      </c>
      <c r="E4229" t="str">
        <f>IF(C4229&gt;0,IF(VLOOKUP(A4229,'ИПУ и ОКПУ'!$A$1:$O$3258,14,0)="Нет показаний","Нет показаний",""),"")</f>
        <v/>
      </c>
      <c r="F4229">
        <f>IF(AND(C4229&gt;0),SUMIF('ИПУ и ОКПУ'!$A$2:$A$3258,A4229,'ИПУ и ОКПУ'!$O$2:$O$3258),"")</f>
        <v>66</v>
      </c>
      <c r="G4229">
        <f>VLOOKUP(A4229,'Лицевые счета'!$A$2:$K$4570,9,0)</f>
        <v>1</v>
      </c>
      <c r="H4229">
        <f>VLOOKUP(A4229,'Лицевые счета'!$A$2:$K$4570,10,0)</f>
        <v>118.7</v>
      </c>
      <c r="I4229" t="str">
        <f>VLOOKUP(A4229,'Лицевые счета'!$A$2:$K$4570,6,0)</f>
        <v>ФЛ</v>
      </c>
      <c r="J4229" t="str">
        <f>IF(AND(C4229=0,I4229="ФЛ"),G4229*H4229,"")</f>
        <v/>
      </c>
      <c r="K4229" t="str">
        <f>IF(AND(C4229&gt;0,E4229="Нет показаний",I4229="ФЛ"),G4229*H4229,"")</f>
        <v/>
      </c>
    </row>
    <row r="4230" spans="1:11" x14ac:dyDescent="0.25">
      <c r="A4230" s="7">
        <v>718170</v>
      </c>
      <c r="B4230" s="7">
        <f>VLOOKUP(A4230,'Лицевые счета'!$A$1:$K$4570,2,0)</f>
        <v>447477</v>
      </c>
      <c r="C4230">
        <f>COUNTIF('ИПУ и ОКПУ'!$A$2:$A$3258,A4230)</f>
        <v>1</v>
      </c>
      <c r="D4230" t="str">
        <f>IF(C4230&gt;0,VLOOKUP(A4230,'ИПУ и ОКПУ'!$A$1:$O$3258,9,0),"")</f>
        <v>Одноставочный</v>
      </c>
      <c r="E4230" t="str">
        <f>IF(C4230&gt;0,IF(VLOOKUP(A4230,'ИПУ и ОКПУ'!$A$1:$O$3258,14,0)="Нет показаний","Нет показаний",""),"")</f>
        <v/>
      </c>
      <c r="F4230">
        <f>IF(AND(C4230&gt;0),SUMIF('ИПУ и ОКПУ'!$A$2:$A$3258,A4230,'ИПУ и ОКПУ'!$O$2:$O$3258),"")</f>
        <v>150</v>
      </c>
      <c r="G4230">
        <f>VLOOKUP(A4230,'Лицевые счета'!$A$2:$K$4570,9,0)</f>
        <v>1</v>
      </c>
      <c r="H4230">
        <f>VLOOKUP(A4230,'Лицевые счета'!$A$2:$K$4570,10,0)</f>
        <v>118.7</v>
      </c>
      <c r="I4230" t="str">
        <f>VLOOKUP(A4230,'Лицевые счета'!$A$2:$K$4570,6,0)</f>
        <v>ФЛ</v>
      </c>
      <c r="J4230" t="str">
        <f>IF(AND(C4230=0,I4230="ФЛ"),G4230*H4230,"")</f>
        <v/>
      </c>
      <c r="K4230" t="str">
        <f>IF(AND(C4230&gt;0,E4230="Нет показаний",I4230="ФЛ"),G4230*H4230,"")</f>
        <v/>
      </c>
    </row>
    <row r="4231" spans="1:11" x14ac:dyDescent="0.25">
      <c r="A4231" s="7">
        <v>718171</v>
      </c>
      <c r="B4231" s="7">
        <f>VLOOKUP(A4231,'Лицевые счета'!$A$1:$K$4570,2,0)</f>
        <v>425328</v>
      </c>
      <c r="C4231">
        <f>COUNTIF('ИПУ и ОКПУ'!$A$2:$A$3258,A4231)</f>
        <v>0</v>
      </c>
      <c r="D4231" t="str">
        <f>IF(C4231&gt;0,VLOOKUP(A4231,'ИПУ и ОКПУ'!$A$1:$O$3258,9,0),"")</f>
        <v/>
      </c>
      <c r="E4231" t="str">
        <f>IF(C4231&gt;0,IF(VLOOKUP(A4231,'ИПУ и ОКПУ'!$A$1:$O$3258,14,0)="Нет показаний","Нет показаний",""),"")</f>
        <v/>
      </c>
      <c r="F4231" t="str">
        <f>IF(AND(C4231&gt;0),SUMIF('ИПУ и ОКПУ'!$A$2:$A$3258,A4231,'ИПУ и ОКПУ'!$O$2:$O$3258),"")</f>
        <v/>
      </c>
      <c r="G4231">
        <f>VLOOKUP(A4231,'Лицевые счета'!$A$2:$K$4570,9,0)</f>
        <v>1</v>
      </c>
      <c r="H4231">
        <f>VLOOKUP(A4231,'Лицевые счета'!$A$2:$K$4570,10,0)</f>
        <v>142</v>
      </c>
      <c r="I4231" t="str">
        <f>VLOOKUP(A4231,'Лицевые счета'!$A$2:$K$4570,6,0)</f>
        <v>ФЛ</v>
      </c>
      <c r="J4231">
        <f>IF(AND(C4231=0,I4231="ФЛ"),G4231*H4231,"")</f>
        <v>142</v>
      </c>
      <c r="K4231" t="str">
        <f>IF(AND(C4231&gt;0,E4231="Нет показаний",I4231="ФЛ"),G4231*H4231,"")</f>
        <v/>
      </c>
    </row>
    <row r="4232" spans="1:11" x14ac:dyDescent="0.25">
      <c r="A4232" s="7">
        <v>718267</v>
      </c>
      <c r="B4232" s="7">
        <f>VLOOKUP(A4232,'Лицевые счета'!$A$1:$K$4570,2,0)</f>
        <v>431518</v>
      </c>
      <c r="C4232">
        <f>COUNTIF('ИПУ и ОКПУ'!$A$2:$A$3258,A4232)</f>
        <v>0</v>
      </c>
      <c r="D4232" t="str">
        <f>IF(C4232&gt;0,VLOOKUP(A4232,'ИПУ и ОКПУ'!$A$1:$O$3258,9,0),"")</f>
        <v/>
      </c>
      <c r="E4232" t="str">
        <f>IF(C4232&gt;0,IF(VLOOKUP(A4232,'ИПУ и ОКПУ'!$A$1:$O$3258,14,0)="Нет показаний","Нет показаний",""),"")</f>
        <v/>
      </c>
      <c r="F4232" t="str">
        <f>IF(AND(C4232&gt;0),SUMIF('ИПУ и ОКПУ'!$A$2:$A$3258,A4232,'ИПУ и ОКПУ'!$O$2:$O$3258),"")</f>
        <v/>
      </c>
      <c r="G4232">
        <f>VLOOKUP(A4232,'Лицевые счета'!$A$2:$K$4570,9,0)</f>
        <v>1</v>
      </c>
      <c r="H4232">
        <f>VLOOKUP(A4232,'Лицевые счета'!$A$2:$K$4570,10,0)</f>
        <v>92</v>
      </c>
      <c r="I4232" t="str">
        <f>VLOOKUP(A4232,'Лицевые счета'!$A$2:$K$4570,6,0)</f>
        <v>ФЛ</v>
      </c>
      <c r="J4232">
        <f>IF(AND(C4232=0,I4232="ФЛ"),G4232*H4232,"")</f>
        <v>92</v>
      </c>
      <c r="K4232" t="str">
        <f>IF(AND(C4232&gt;0,E4232="Нет показаний",I4232="ФЛ"),G4232*H4232,"")</f>
        <v/>
      </c>
    </row>
    <row r="4233" spans="1:11" x14ac:dyDescent="0.25">
      <c r="A4233" s="7">
        <v>718566</v>
      </c>
      <c r="B4233" s="7">
        <f>VLOOKUP(A4233,'Лицевые счета'!$A$1:$K$4570,2,0)</f>
        <v>431544</v>
      </c>
      <c r="C4233">
        <f>COUNTIF('ИПУ и ОКПУ'!$A$2:$A$3258,A4233)</f>
        <v>1</v>
      </c>
      <c r="D4233" t="str">
        <f>IF(C4233&gt;0,VLOOKUP(A4233,'ИПУ и ОКПУ'!$A$1:$O$3258,9,0),"")</f>
        <v>Одноставочный</v>
      </c>
      <c r="E4233" t="str">
        <f>IF(C4233&gt;0,IF(VLOOKUP(A4233,'ИПУ и ОКПУ'!$A$1:$O$3258,14,0)="Нет показаний","Нет показаний",""),"")</f>
        <v/>
      </c>
      <c r="F4233">
        <f>IF(AND(C4233&gt;0),SUMIF('ИПУ и ОКПУ'!$A$2:$A$3258,A4233,'ИПУ и ОКПУ'!$O$2:$O$3258),"")</f>
        <v>613.37350000000004</v>
      </c>
      <c r="G4233">
        <f>VLOOKUP(A4233,'Лицевые счета'!$A$2:$K$4570,9,0)</f>
        <v>1</v>
      </c>
      <c r="H4233" t="str">
        <f>VLOOKUP(A4233,'Лицевые счета'!$A$2:$K$4570,10,0)</f>
        <v>ЮЛ</v>
      </c>
      <c r="I4233" t="str">
        <f>VLOOKUP(A4233,'Лицевые счета'!$A$2:$K$4570,6,0)</f>
        <v>ЮЛ</v>
      </c>
      <c r="J4233" t="str">
        <f>IF(AND(C4233=0,I4233="ФЛ"),G4233*H4233,"")</f>
        <v/>
      </c>
      <c r="K4233" t="str">
        <f>IF(AND(C4233&gt;0,E4233="Нет показаний",I4233="ФЛ"),G4233*H4233,"")</f>
        <v/>
      </c>
    </row>
    <row r="4234" spans="1:11" x14ac:dyDescent="0.25">
      <c r="A4234" s="7">
        <v>718783</v>
      </c>
      <c r="B4234" s="7">
        <f>VLOOKUP(A4234,'Лицевые счета'!$A$1:$K$4570,2,0)</f>
        <v>431487</v>
      </c>
      <c r="C4234">
        <f>COUNTIF('ИПУ и ОКПУ'!$A$2:$A$3258,A4234)</f>
        <v>0</v>
      </c>
      <c r="D4234" t="str">
        <f>IF(C4234&gt;0,VLOOKUP(A4234,'ИПУ и ОКПУ'!$A$1:$O$3258,9,0),"")</f>
        <v/>
      </c>
      <c r="E4234" t="str">
        <f>IF(C4234&gt;0,IF(VLOOKUP(A4234,'ИПУ и ОКПУ'!$A$1:$O$3258,14,0)="Нет показаний","Нет показаний",""),"")</f>
        <v/>
      </c>
      <c r="F4234" t="str">
        <f>IF(AND(C4234&gt;0),SUMIF('ИПУ и ОКПУ'!$A$2:$A$3258,A4234,'ИПУ и ОКПУ'!$O$2:$O$3258),"")</f>
        <v/>
      </c>
      <c r="G4234">
        <f>VLOOKUP(A4234,'Лицевые счета'!$A$2:$K$4570,9,0)</f>
        <v>1</v>
      </c>
      <c r="H4234">
        <f>VLOOKUP(A4234,'Лицевые счета'!$A$2:$K$4570,10,0)</f>
        <v>92</v>
      </c>
      <c r="I4234" t="str">
        <f>VLOOKUP(A4234,'Лицевые счета'!$A$2:$K$4570,6,0)</f>
        <v>ФЛ</v>
      </c>
      <c r="J4234">
        <f>IF(AND(C4234=0,I4234="ФЛ"),G4234*H4234,"")</f>
        <v>92</v>
      </c>
      <c r="K4234" t="str">
        <f>IF(AND(C4234&gt;0,E4234="Нет показаний",I4234="ФЛ"),G4234*H4234,"")</f>
        <v/>
      </c>
    </row>
    <row r="4235" spans="1:11" x14ac:dyDescent="0.25">
      <c r="A4235" s="7">
        <v>718837</v>
      </c>
      <c r="B4235" s="7">
        <f>VLOOKUP(A4235,'Лицевые счета'!$A$1:$K$4570,2,0)</f>
        <v>431516</v>
      </c>
      <c r="C4235">
        <f>COUNTIF('ИПУ и ОКПУ'!$A$2:$A$3258,A4235)</f>
        <v>1</v>
      </c>
      <c r="D4235" t="str">
        <f>IF(C4235&gt;0,VLOOKUP(A4235,'ИПУ и ОКПУ'!$A$1:$O$3258,9,0),"")</f>
        <v>Одноставочный</v>
      </c>
      <c r="E4235" t="str">
        <f>IF(C4235&gt;0,IF(VLOOKUP(A4235,'ИПУ и ОКПУ'!$A$1:$O$3258,14,0)="Нет показаний","Нет показаний",""),"")</f>
        <v/>
      </c>
      <c r="F4235">
        <f>IF(AND(C4235&gt;0),SUMIF('ИПУ и ОКПУ'!$A$2:$A$3258,A4235,'ИПУ и ОКПУ'!$O$2:$O$3258),"")</f>
        <v>37</v>
      </c>
      <c r="G4235">
        <f>VLOOKUP(A4235,'Лицевые счета'!$A$2:$K$4570,9,0)</f>
        <v>1</v>
      </c>
      <c r="H4235">
        <f>VLOOKUP(A4235,'Лицевые счета'!$A$2:$K$4570,10,0)</f>
        <v>118.7</v>
      </c>
      <c r="I4235" t="str">
        <f>VLOOKUP(A4235,'Лицевые счета'!$A$2:$K$4570,6,0)</f>
        <v>ФЛ</v>
      </c>
      <c r="J4235" t="str">
        <f>IF(AND(C4235=0,I4235="ФЛ"),G4235*H4235,"")</f>
        <v/>
      </c>
      <c r="K4235" t="str">
        <f>IF(AND(C4235&gt;0,E4235="Нет показаний",I4235="ФЛ"),G4235*H4235,"")</f>
        <v/>
      </c>
    </row>
    <row r="4236" spans="1:11" x14ac:dyDescent="0.25">
      <c r="A4236" s="7">
        <v>718853</v>
      </c>
      <c r="B4236" s="7">
        <f>VLOOKUP(A4236,'Лицевые счета'!$A$1:$K$4570,2,0)</f>
        <v>431518</v>
      </c>
      <c r="C4236">
        <f>COUNTIF('ИПУ и ОКПУ'!$A$2:$A$3258,A4236)</f>
        <v>0</v>
      </c>
      <c r="D4236" t="str">
        <f>IF(C4236&gt;0,VLOOKUP(A4236,'ИПУ и ОКПУ'!$A$1:$O$3258,9,0),"")</f>
        <v/>
      </c>
      <c r="E4236" t="str">
        <f>IF(C4236&gt;0,IF(VLOOKUP(A4236,'ИПУ и ОКПУ'!$A$1:$O$3258,14,0)="Нет показаний","Нет показаний",""),"")</f>
        <v/>
      </c>
      <c r="F4236" t="str">
        <f>IF(AND(C4236&gt;0),SUMIF('ИПУ и ОКПУ'!$A$2:$A$3258,A4236,'ИПУ и ОКПУ'!$O$2:$O$3258),"")</f>
        <v/>
      </c>
      <c r="G4236">
        <f>VLOOKUP(A4236,'Лицевые счета'!$A$2:$K$4570,9,0)</f>
        <v>1</v>
      </c>
      <c r="H4236">
        <f>VLOOKUP(A4236,'Лицевые счета'!$A$2:$K$4570,10,0)</f>
        <v>92</v>
      </c>
      <c r="I4236" t="str">
        <f>VLOOKUP(A4236,'Лицевые счета'!$A$2:$K$4570,6,0)</f>
        <v>ФЛ</v>
      </c>
      <c r="J4236">
        <f>IF(AND(C4236=0,I4236="ФЛ"),G4236*H4236,"")</f>
        <v>92</v>
      </c>
      <c r="K4236" t="str">
        <f>IF(AND(C4236&gt;0,E4236="Нет показаний",I4236="ФЛ"),G4236*H4236,"")</f>
        <v/>
      </c>
    </row>
    <row r="4237" spans="1:11" x14ac:dyDescent="0.25">
      <c r="A4237" s="7">
        <v>724458</v>
      </c>
      <c r="B4237" s="7">
        <f>VLOOKUP(A4237,'Лицевые счета'!$A$1:$K$4570,2,0)</f>
        <v>431300</v>
      </c>
      <c r="C4237">
        <f>COUNTIF('ИПУ и ОКПУ'!$A$2:$A$3258,A4237)</f>
        <v>1</v>
      </c>
      <c r="D4237" t="str">
        <f>IF(C4237&gt;0,VLOOKUP(A4237,'ИПУ и ОКПУ'!$A$1:$O$3258,9,0),"")</f>
        <v>Одноставочный</v>
      </c>
      <c r="E4237" t="str">
        <f>IF(C4237&gt;0,IF(VLOOKUP(A4237,'ИПУ и ОКПУ'!$A$1:$O$3258,14,0)="Нет показаний","Нет показаний",""),"")</f>
        <v>Нет показаний</v>
      </c>
      <c r="F4237">
        <f>IF(AND(C4237&gt;0),SUMIF('ИПУ и ОКПУ'!$A$2:$A$3258,A4237,'ИПУ и ОКПУ'!$O$2:$O$3258),"")</f>
        <v>0</v>
      </c>
      <c r="G4237">
        <f>VLOOKUP(A4237,'Лицевые счета'!$A$2:$K$4570,9,0)</f>
        <v>1</v>
      </c>
      <c r="H4237">
        <f>VLOOKUP(A4237,'Лицевые счета'!$A$2:$K$4570,10,0)</f>
        <v>92</v>
      </c>
      <c r="I4237" t="str">
        <f>VLOOKUP(A4237,'Лицевые счета'!$A$2:$K$4570,6,0)</f>
        <v>ФЛ</v>
      </c>
      <c r="J4237" t="str">
        <f>IF(AND(C4237=0,I4237="ФЛ"),G4237*H4237,"")</f>
        <v/>
      </c>
      <c r="K4237">
        <f>IF(AND(C4237&gt;0,E4237="Нет показаний",I4237="ФЛ"),G4237*H4237,"")</f>
        <v>92</v>
      </c>
    </row>
    <row r="4238" spans="1:11" x14ac:dyDescent="0.25">
      <c r="A4238" s="7">
        <v>725130</v>
      </c>
      <c r="B4238" s="7">
        <f>VLOOKUP(A4238,'Лицевые счета'!$A$1:$K$4570,2,0)</f>
        <v>447472</v>
      </c>
      <c r="C4238">
        <f>COUNTIF('ИПУ и ОКПУ'!$A$2:$A$3258,A4238)</f>
        <v>0</v>
      </c>
      <c r="D4238" t="str">
        <f>IF(C4238&gt;0,VLOOKUP(A4238,'ИПУ и ОКПУ'!$A$1:$O$3258,9,0),"")</f>
        <v/>
      </c>
      <c r="E4238" t="str">
        <f>IF(C4238&gt;0,IF(VLOOKUP(A4238,'ИПУ и ОКПУ'!$A$1:$O$3258,14,0)="Нет показаний","Нет показаний",""),"")</f>
        <v/>
      </c>
      <c r="F4238" t="str">
        <f>IF(AND(C4238&gt;0),SUMIF('ИПУ и ОКПУ'!$A$2:$A$3258,A4238,'ИПУ и ОКПУ'!$O$2:$O$3258),"")</f>
        <v/>
      </c>
      <c r="G4238">
        <f>VLOOKUP(A4238,'Лицевые счета'!$A$2:$K$4570,9,0)</f>
        <v>1</v>
      </c>
      <c r="H4238">
        <f>VLOOKUP(A4238,'Лицевые счета'!$A$2:$K$4570,10,0)</f>
        <v>92</v>
      </c>
      <c r="I4238" t="str">
        <f>VLOOKUP(A4238,'Лицевые счета'!$A$2:$K$4570,6,0)</f>
        <v>ФЛ</v>
      </c>
      <c r="J4238">
        <f>IF(AND(C4238=0,I4238="ФЛ"),G4238*H4238,"")</f>
        <v>92</v>
      </c>
      <c r="K4238" t="str">
        <f>IF(AND(C4238&gt;0,E4238="Нет показаний",I4238="ФЛ"),G4238*H4238,"")</f>
        <v/>
      </c>
    </row>
    <row r="4239" spans="1:11" x14ac:dyDescent="0.25">
      <c r="A4239" s="7">
        <v>725289</v>
      </c>
      <c r="B4239" s="7">
        <f>VLOOKUP(A4239,'Лицевые счета'!$A$1:$K$4570,2,0)</f>
        <v>431518</v>
      </c>
      <c r="C4239">
        <f>COUNTIF('ИПУ и ОКПУ'!$A$2:$A$3258,A4239)</f>
        <v>3</v>
      </c>
      <c r="D4239" t="str">
        <f>IF(C4239&gt;0,VLOOKUP(A4239,'ИПУ и ОКПУ'!$A$1:$O$3258,9,0),"")</f>
        <v>Одноставочный</v>
      </c>
      <c r="E4239" t="str">
        <f>IF(C4239&gt;0,IF(VLOOKUP(A4239,'ИПУ и ОКПУ'!$A$1:$O$3258,14,0)="Нет показаний","Нет показаний",""),"")</f>
        <v/>
      </c>
      <c r="F4239">
        <f>IF(AND(C4239&gt;0),SUMIF('ИПУ и ОКПУ'!$A$2:$A$3258,A4239,'ИПУ и ОКПУ'!$O$2:$O$3258),"")</f>
        <v>230.66666666666666</v>
      </c>
      <c r="G4239">
        <f>VLOOKUP(A4239,'Лицевые счета'!$A$2:$K$4570,9,0)</f>
        <v>1</v>
      </c>
      <c r="H4239">
        <f>VLOOKUP(A4239,'Лицевые счета'!$A$2:$K$4570,10,0)</f>
        <v>118.7</v>
      </c>
      <c r="I4239" t="str">
        <f>VLOOKUP(A4239,'Лицевые счета'!$A$2:$K$4570,6,0)</f>
        <v>ФЛ</v>
      </c>
      <c r="J4239" t="str">
        <f>IF(AND(C4239=0,I4239="ФЛ"),G4239*H4239,"")</f>
        <v/>
      </c>
      <c r="K4239" t="str">
        <f>IF(AND(C4239&gt;0,E4239="Нет показаний",I4239="ФЛ"),G4239*H4239,"")</f>
        <v/>
      </c>
    </row>
    <row r="4240" spans="1:11" x14ac:dyDescent="0.25">
      <c r="A4240" s="7">
        <v>726142</v>
      </c>
      <c r="B4240" s="7">
        <f>VLOOKUP(A4240,'Лицевые счета'!$A$1:$K$4570,2,0)</f>
        <v>56790</v>
      </c>
      <c r="C4240">
        <f>COUNTIF('ИПУ и ОКПУ'!$A$2:$A$3258,A4240)</f>
        <v>1</v>
      </c>
      <c r="D4240" t="str">
        <f>IF(C4240&gt;0,VLOOKUP(A4240,'ИПУ и ОКПУ'!$A$1:$O$3258,9,0),"")</f>
        <v>Одноставочный</v>
      </c>
      <c r="E4240" t="str">
        <f>IF(C4240&gt;0,IF(VLOOKUP(A4240,'ИПУ и ОКПУ'!$A$1:$O$3258,14,0)="Нет показаний","Нет показаний",""),"")</f>
        <v/>
      </c>
      <c r="F4240">
        <f>IF(AND(C4240&gt;0),SUMIF('ИПУ и ОКПУ'!$A$2:$A$3258,A4240,'ИПУ и ОКПУ'!$O$2:$O$3258),"")</f>
        <v>1</v>
      </c>
      <c r="G4240">
        <f>VLOOKUP(A4240,'Лицевые счета'!$A$2:$K$4570,9,0)</f>
        <v>1</v>
      </c>
      <c r="H4240">
        <f>VLOOKUP(A4240,'Лицевые счета'!$A$2:$K$4570,10,0)</f>
        <v>92</v>
      </c>
      <c r="I4240" t="str">
        <f>VLOOKUP(A4240,'Лицевые счета'!$A$2:$K$4570,6,0)</f>
        <v>ФЛ</v>
      </c>
      <c r="J4240" t="str">
        <f>IF(AND(C4240=0,I4240="ФЛ"),G4240*H4240,"")</f>
        <v/>
      </c>
      <c r="K4240" t="str">
        <f>IF(AND(C4240&gt;0,E4240="Нет показаний",I4240="ФЛ"),G4240*H4240,"")</f>
        <v/>
      </c>
    </row>
    <row r="4241" spans="1:11" x14ac:dyDescent="0.25">
      <c r="A4241" s="7">
        <v>726257</v>
      </c>
      <c r="B4241" s="7">
        <f>VLOOKUP(A4241,'Лицевые счета'!$A$1:$K$4570,2,0)</f>
        <v>60037</v>
      </c>
      <c r="C4241">
        <f>COUNTIF('ИПУ и ОКПУ'!$A$2:$A$3258,A4241)</f>
        <v>1</v>
      </c>
      <c r="D4241" t="str">
        <f>IF(C4241&gt;0,VLOOKUP(A4241,'ИПУ и ОКПУ'!$A$1:$O$3258,9,0),"")</f>
        <v>Одноставочный</v>
      </c>
      <c r="E4241" t="str">
        <f>IF(C4241&gt;0,IF(VLOOKUP(A4241,'ИПУ и ОКПУ'!$A$1:$O$3258,14,0)="Нет показаний","Нет показаний",""),"")</f>
        <v/>
      </c>
      <c r="F4241">
        <f>IF(AND(C4241&gt;0),SUMIF('ИПУ и ОКПУ'!$A$2:$A$3258,A4241,'ИПУ и ОКПУ'!$O$2:$O$3258),"")</f>
        <v>210</v>
      </c>
      <c r="G4241">
        <f>VLOOKUP(A4241,'Лицевые счета'!$A$2:$K$4570,9,0)</f>
        <v>1</v>
      </c>
      <c r="H4241">
        <f>VLOOKUP(A4241,'Лицевые счета'!$A$2:$K$4570,10,0)</f>
        <v>92</v>
      </c>
      <c r="I4241" t="str">
        <f>VLOOKUP(A4241,'Лицевые счета'!$A$2:$K$4570,6,0)</f>
        <v>ФЛ</v>
      </c>
      <c r="J4241" t="str">
        <f>IF(AND(C4241=0,I4241="ФЛ"),G4241*H4241,"")</f>
        <v/>
      </c>
      <c r="K4241" t="str">
        <f>IF(AND(C4241&gt;0,E4241="Нет показаний",I4241="ФЛ"),G4241*H4241,"")</f>
        <v/>
      </c>
    </row>
    <row r="4242" spans="1:11" x14ac:dyDescent="0.25">
      <c r="A4242" s="7">
        <v>726671</v>
      </c>
      <c r="B4242" s="7">
        <f>VLOOKUP(A4242,'Лицевые счета'!$A$1:$K$4570,2,0)</f>
        <v>431518</v>
      </c>
      <c r="C4242">
        <f>COUNTIF('ИПУ и ОКПУ'!$A$2:$A$3258,A4242)</f>
        <v>0</v>
      </c>
      <c r="D4242" t="str">
        <f>IF(C4242&gt;0,VLOOKUP(A4242,'ИПУ и ОКПУ'!$A$1:$O$3258,9,0),"")</f>
        <v/>
      </c>
      <c r="E4242" t="str">
        <f>IF(C4242&gt;0,IF(VLOOKUP(A4242,'ИПУ и ОКПУ'!$A$1:$O$3258,14,0)="Нет показаний","Нет показаний",""),"")</f>
        <v/>
      </c>
      <c r="F4242" t="str">
        <f>IF(AND(C4242&gt;0),SUMIF('ИПУ и ОКПУ'!$A$2:$A$3258,A4242,'ИПУ и ОКПУ'!$O$2:$O$3258),"")</f>
        <v/>
      </c>
      <c r="G4242">
        <f>VLOOKUP(A4242,'Лицевые счета'!$A$2:$K$4570,9,0)</f>
        <v>1</v>
      </c>
      <c r="H4242">
        <f>VLOOKUP(A4242,'Лицевые счета'!$A$2:$K$4570,10,0)</f>
        <v>92</v>
      </c>
      <c r="I4242" t="str">
        <f>VLOOKUP(A4242,'Лицевые счета'!$A$2:$K$4570,6,0)</f>
        <v>ФЛ</v>
      </c>
      <c r="J4242">
        <f>IF(AND(C4242=0,I4242="ФЛ"),G4242*H4242,"")</f>
        <v>92</v>
      </c>
      <c r="K4242" t="str">
        <f>IF(AND(C4242&gt;0,E4242="Нет показаний",I4242="ФЛ"),G4242*H4242,"")</f>
        <v/>
      </c>
    </row>
    <row r="4243" spans="1:11" x14ac:dyDescent="0.25">
      <c r="A4243" s="7">
        <v>730234</v>
      </c>
      <c r="B4243" s="7">
        <f>VLOOKUP(A4243,'Лицевые счета'!$A$1:$K$4570,2,0)</f>
        <v>447489</v>
      </c>
      <c r="C4243">
        <f>COUNTIF('ИПУ и ОКПУ'!$A$2:$A$3258,A4243)</f>
        <v>1</v>
      </c>
      <c r="D4243" t="str">
        <f>IF(C4243&gt;0,VLOOKUP(A4243,'ИПУ и ОКПУ'!$A$1:$O$3258,9,0),"")</f>
        <v>Одноставочный</v>
      </c>
      <c r="E4243" t="str">
        <f>IF(C4243&gt;0,IF(VLOOKUP(A4243,'ИПУ и ОКПУ'!$A$1:$O$3258,14,0)="Нет показаний","Нет показаний",""),"")</f>
        <v/>
      </c>
      <c r="F4243">
        <f>IF(AND(C4243&gt;0),SUMIF('ИПУ и ОКПУ'!$A$2:$A$3258,A4243,'ИПУ и ОКПУ'!$O$2:$O$3258),"")</f>
        <v>33.333333333333336</v>
      </c>
      <c r="G4243">
        <f>VLOOKUP(A4243,'Лицевые счета'!$A$2:$K$4570,9,0)</f>
        <v>1</v>
      </c>
      <c r="H4243">
        <f>VLOOKUP(A4243,'Лицевые счета'!$A$2:$K$4570,10,0)</f>
        <v>92</v>
      </c>
      <c r="I4243" t="str">
        <f>VLOOKUP(A4243,'Лицевые счета'!$A$2:$K$4570,6,0)</f>
        <v>ФЛ</v>
      </c>
      <c r="J4243" t="str">
        <f>IF(AND(C4243=0,I4243="ФЛ"),G4243*H4243,"")</f>
        <v/>
      </c>
      <c r="K4243" t="str">
        <f>IF(AND(C4243&gt;0,E4243="Нет показаний",I4243="ФЛ"),G4243*H4243,"")</f>
        <v/>
      </c>
    </row>
    <row r="4244" spans="1:11" x14ac:dyDescent="0.25">
      <c r="A4244" s="7">
        <v>730945</v>
      </c>
      <c r="B4244" s="7">
        <f>VLOOKUP(A4244,'Лицевые счета'!$A$1:$K$4570,2,0)</f>
        <v>431518</v>
      </c>
      <c r="C4244">
        <f>COUNTIF('ИПУ и ОКПУ'!$A$2:$A$3258,A4244)</f>
        <v>0</v>
      </c>
      <c r="D4244" t="str">
        <f>IF(C4244&gt;0,VLOOKUP(A4244,'ИПУ и ОКПУ'!$A$1:$O$3258,9,0),"")</f>
        <v/>
      </c>
      <c r="E4244" t="str">
        <f>IF(C4244&gt;0,IF(VLOOKUP(A4244,'ИПУ и ОКПУ'!$A$1:$O$3258,14,0)="Нет показаний","Нет показаний",""),"")</f>
        <v/>
      </c>
      <c r="F4244" t="str">
        <f>IF(AND(C4244&gt;0),SUMIF('ИПУ и ОКПУ'!$A$2:$A$3258,A4244,'ИПУ и ОКПУ'!$O$2:$O$3258),"")</f>
        <v/>
      </c>
      <c r="G4244">
        <f>VLOOKUP(A4244,'Лицевые счета'!$A$2:$K$4570,9,0)</f>
        <v>1</v>
      </c>
      <c r="H4244">
        <f>VLOOKUP(A4244,'Лицевые счета'!$A$2:$K$4570,10,0)</f>
        <v>92</v>
      </c>
      <c r="I4244" t="str">
        <f>VLOOKUP(A4244,'Лицевые счета'!$A$2:$K$4570,6,0)</f>
        <v>ФЛ</v>
      </c>
      <c r="J4244">
        <f>IF(AND(C4244=0,I4244="ФЛ"),G4244*H4244,"")</f>
        <v>92</v>
      </c>
      <c r="K4244" t="str">
        <f>IF(AND(C4244&gt;0,E4244="Нет показаний",I4244="ФЛ"),G4244*H4244,"")</f>
        <v/>
      </c>
    </row>
    <row r="4245" spans="1:11" x14ac:dyDescent="0.25">
      <c r="A4245" s="7">
        <v>731021</v>
      </c>
      <c r="B4245" s="7">
        <f>VLOOKUP(A4245,'Лицевые счета'!$A$1:$K$4570,2,0)</f>
        <v>431487</v>
      </c>
      <c r="C4245">
        <f>COUNTIF('ИПУ и ОКПУ'!$A$2:$A$3258,A4245)</f>
        <v>0</v>
      </c>
      <c r="D4245" t="str">
        <f>IF(C4245&gt;0,VLOOKUP(A4245,'ИПУ и ОКПУ'!$A$1:$O$3258,9,0),"")</f>
        <v/>
      </c>
      <c r="E4245" t="str">
        <f>IF(C4245&gt;0,IF(VLOOKUP(A4245,'ИПУ и ОКПУ'!$A$1:$O$3258,14,0)="Нет показаний","Нет показаний",""),"")</f>
        <v/>
      </c>
      <c r="F4245" t="str">
        <f>IF(AND(C4245&gt;0),SUMIF('ИПУ и ОКПУ'!$A$2:$A$3258,A4245,'ИПУ и ОКПУ'!$O$2:$O$3258),"")</f>
        <v/>
      </c>
      <c r="G4245">
        <f>VLOOKUP(A4245,'Лицевые счета'!$A$2:$K$4570,9,0)</f>
        <v>1</v>
      </c>
      <c r="H4245">
        <f>VLOOKUP(A4245,'Лицевые счета'!$A$2:$K$4570,10,0)</f>
        <v>92</v>
      </c>
      <c r="I4245" t="str">
        <f>VLOOKUP(A4245,'Лицевые счета'!$A$2:$K$4570,6,0)</f>
        <v>ФЛ</v>
      </c>
      <c r="J4245">
        <f>IF(AND(C4245=0,I4245="ФЛ"),G4245*H4245,"")</f>
        <v>92</v>
      </c>
      <c r="K4245" t="str">
        <f>IF(AND(C4245&gt;0,E4245="Нет показаний",I4245="ФЛ"),G4245*H4245,"")</f>
        <v/>
      </c>
    </row>
    <row r="4246" spans="1:11" x14ac:dyDescent="0.25">
      <c r="A4246" s="7">
        <v>731625</v>
      </c>
      <c r="B4246" s="7">
        <f>VLOOKUP(A4246,'Лицевые счета'!$A$1:$K$4570,2,0)</f>
        <v>431487</v>
      </c>
      <c r="C4246">
        <f>COUNTIF('ИПУ и ОКПУ'!$A$2:$A$3258,A4246)</f>
        <v>0</v>
      </c>
      <c r="D4246" t="str">
        <f>IF(C4246&gt;0,VLOOKUP(A4246,'ИПУ и ОКПУ'!$A$1:$O$3258,9,0),"")</f>
        <v/>
      </c>
      <c r="E4246" t="str">
        <f>IF(C4246&gt;0,IF(VLOOKUP(A4246,'ИПУ и ОКПУ'!$A$1:$O$3258,14,0)="Нет показаний","Нет показаний",""),"")</f>
        <v/>
      </c>
      <c r="F4246" t="str">
        <f>IF(AND(C4246&gt;0),SUMIF('ИПУ и ОКПУ'!$A$2:$A$3258,A4246,'ИПУ и ОКПУ'!$O$2:$O$3258),"")</f>
        <v/>
      </c>
      <c r="G4246">
        <f>VLOOKUP(A4246,'Лицевые счета'!$A$2:$K$4570,9,0)</f>
        <v>1</v>
      </c>
      <c r="H4246">
        <f>VLOOKUP(A4246,'Лицевые счета'!$A$2:$K$4570,10,0)</f>
        <v>92</v>
      </c>
      <c r="I4246" t="str">
        <f>VLOOKUP(A4246,'Лицевые счета'!$A$2:$K$4570,6,0)</f>
        <v>ФЛ</v>
      </c>
      <c r="J4246">
        <f>IF(AND(C4246=0,I4246="ФЛ"),G4246*H4246,"")</f>
        <v>92</v>
      </c>
      <c r="K4246" t="str">
        <f>IF(AND(C4246&gt;0,E4246="Нет показаний",I4246="ФЛ"),G4246*H4246,"")</f>
        <v/>
      </c>
    </row>
    <row r="4247" spans="1:11" x14ac:dyDescent="0.25">
      <c r="A4247" s="7">
        <v>731839</v>
      </c>
      <c r="B4247" s="7">
        <f>VLOOKUP(A4247,'Лицевые счета'!$A$1:$K$4570,2,0)</f>
        <v>447477</v>
      </c>
      <c r="C4247">
        <f>COUNTIF('ИПУ и ОКПУ'!$A$2:$A$3258,A4247)</f>
        <v>0</v>
      </c>
      <c r="D4247" t="str">
        <f>IF(C4247&gt;0,VLOOKUP(A4247,'ИПУ и ОКПУ'!$A$1:$O$3258,9,0),"")</f>
        <v/>
      </c>
      <c r="E4247" t="str">
        <f>IF(C4247&gt;0,IF(VLOOKUP(A4247,'ИПУ и ОКПУ'!$A$1:$O$3258,14,0)="Нет показаний","Нет показаний",""),"")</f>
        <v/>
      </c>
      <c r="F4247" t="str">
        <f>IF(AND(C4247&gt;0),SUMIF('ИПУ и ОКПУ'!$A$2:$A$3258,A4247,'ИПУ и ОКПУ'!$O$2:$O$3258),"")</f>
        <v/>
      </c>
      <c r="G4247">
        <f>VLOOKUP(A4247,'Лицевые счета'!$A$2:$K$4570,9,0)</f>
        <v>1</v>
      </c>
      <c r="H4247">
        <f>VLOOKUP(A4247,'Лицевые счета'!$A$2:$K$4570,10,0)</f>
        <v>118.7</v>
      </c>
      <c r="I4247" t="str">
        <f>VLOOKUP(A4247,'Лицевые счета'!$A$2:$K$4570,6,0)</f>
        <v>ФЛ</v>
      </c>
      <c r="J4247">
        <f>IF(AND(C4247=0,I4247="ФЛ"),G4247*H4247,"")</f>
        <v>118.7</v>
      </c>
      <c r="K4247" t="str">
        <f>IF(AND(C4247&gt;0,E4247="Нет показаний",I4247="ФЛ"),G4247*H4247,"")</f>
        <v/>
      </c>
    </row>
    <row r="4248" spans="1:11" x14ac:dyDescent="0.25">
      <c r="A4248" s="7">
        <v>732683</v>
      </c>
      <c r="B4248" s="7">
        <f>VLOOKUP(A4248,'Лицевые счета'!$A$1:$K$4570,2,0)</f>
        <v>431517</v>
      </c>
      <c r="C4248">
        <f>COUNTIF('ИПУ и ОКПУ'!$A$2:$A$3258,A4248)</f>
        <v>0</v>
      </c>
      <c r="D4248" t="str">
        <f>IF(C4248&gt;0,VLOOKUP(A4248,'ИПУ и ОКПУ'!$A$1:$O$3258,9,0),"")</f>
        <v/>
      </c>
      <c r="E4248" t="str">
        <f>IF(C4248&gt;0,IF(VLOOKUP(A4248,'ИПУ и ОКПУ'!$A$1:$O$3258,14,0)="Нет показаний","Нет показаний",""),"")</f>
        <v/>
      </c>
      <c r="F4248" t="str">
        <f>IF(AND(C4248&gt;0),SUMIF('ИПУ и ОКПУ'!$A$2:$A$3258,A4248,'ИПУ и ОКПУ'!$O$2:$O$3258),"")</f>
        <v/>
      </c>
      <c r="G4248">
        <f>VLOOKUP(A4248,'Лицевые счета'!$A$2:$K$4570,9,0)</f>
        <v>1</v>
      </c>
      <c r="H4248">
        <f>VLOOKUP(A4248,'Лицевые счета'!$A$2:$K$4570,10,0)</f>
        <v>92</v>
      </c>
      <c r="I4248" t="str">
        <f>VLOOKUP(A4248,'Лицевые счета'!$A$2:$K$4570,6,0)</f>
        <v>ФЛ</v>
      </c>
      <c r="J4248">
        <f>IF(AND(C4248=0,I4248="ФЛ"),G4248*H4248,"")</f>
        <v>92</v>
      </c>
      <c r="K4248" t="str">
        <f>IF(AND(C4248&gt;0,E4248="Нет показаний",I4248="ФЛ"),G4248*H4248,"")</f>
        <v/>
      </c>
    </row>
    <row r="4249" spans="1:11" x14ac:dyDescent="0.25">
      <c r="A4249" s="7">
        <v>735181</v>
      </c>
      <c r="B4249" s="7">
        <f>VLOOKUP(A4249,'Лицевые счета'!$A$1:$K$4570,2,0)</f>
        <v>251144</v>
      </c>
      <c r="C4249">
        <f>COUNTIF('ИПУ и ОКПУ'!$A$2:$A$3258,A4249)</f>
        <v>1</v>
      </c>
      <c r="D4249" t="str">
        <f>IF(C4249&gt;0,VLOOKUP(A4249,'ИПУ и ОКПУ'!$A$1:$O$3258,9,0),"")</f>
        <v>Одноставочный</v>
      </c>
      <c r="E4249" t="str">
        <f>IF(C4249&gt;0,IF(VLOOKUP(A4249,'ИПУ и ОКПУ'!$A$1:$O$3258,14,0)="Нет показаний","Нет показаний",""),"")</f>
        <v>Нет показаний</v>
      </c>
      <c r="F4249">
        <f>IF(AND(C4249&gt;0),SUMIF('ИПУ и ОКПУ'!$A$2:$A$3258,A4249,'ИПУ и ОКПУ'!$O$2:$O$3258),"")</f>
        <v>0</v>
      </c>
      <c r="G4249">
        <f>VLOOKUP(A4249,'Лицевые счета'!$A$2:$K$4570,9,0)</f>
        <v>1</v>
      </c>
      <c r="H4249">
        <f>VLOOKUP(A4249,'Лицевые счета'!$A$2:$K$4570,10,0)</f>
        <v>92</v>
      </c>
      <c r="I4249" t="str">
        <f>VLOOKUP(A4249,'Лицевые счета'!$A$2:$K$4570,6,0)</f>
        <v>ФЛ</v>
      </c>
      <c r="J4249" t="str">
        <f>IF(AND(C4249=0,I4249="ФЛ"),G4249*H4249,"")</f>
        <v/>
      </c>
      <c r="K4249">
        <f>IF(AND(C4249&gt;0,E4249="Нет показаний",I4249="ФЛ"),G4249*H4249,"")</f>
        <v>92</v>
      </c>
    </row>
    <row r="4250" spans="1:11" x14ac:dyDescent="0.25">
      <c r="A4250" s="7">
        <v>735221</v>
      </c>
      <c r="B4250" s="7">
        <f>VLOOKUP(A4250,'Лицевые счета'!$A$1:$K$4570,2,0)</f>
        <v>648495</v>
      </c>
      <c r="C4250">
        <f>COUNTIF('ИПУ и ОКПУ'!$A$2:$A$3258,A4250)</f>
        <v>1</v>
      </c>
      <c r="D4250" t="str">
        <f>IF(C4250&gt;0,VLOOKUP(A4250,'ИПУ и ОКПУ'!$A$1:$O$3258,9,0),"")</f>
        <v>Одноставочный</v>
      </c>
      <c r="E4250" t="str">
        <f>IF(C4250&gt;0,IF(VLOOKUP(A4250,'ИПУ и ОКПУ'!$A$1:$O$3258,14,0)="Нет показаний","Нет показаний",""),"")</f>
        <v/>
      </c>
      <c r="F4250">
        <f>IF(AND(C4250&gt;0),SUMIF('ИПУ и ОКПУ'!$A$2:$A$3258,A4250,'ИПУ и ОКПУ'!$O$2:$O$3258),"")</f>
        <v>168</v>
      </c>
      <c r="G4250">
        <f>VLOOKUP(A4250,'Лицевые счета'!$A$2:$K$4570,9,0)</f>
        <v>1</v>
      </c>
      <c r="H4250" t="str">
        <f>VLOOKUP(A4250,'Лицевые счета'!$A$2:$K$4570,10,0)</f>
        <v>ЮЛ</v>
      </c>
      <c r="I4250" t="str">
        <f>VLOOKUP(A4250,'Лицевые счета'!$A$2:$K$4570,6,0)</f>
        <v>ЮЛ</v>
      </c>
      <c r="J4250" t="str">
        <f>IF(AND(C4250=0,I4250="ФЛ"),G4250*H4250,"")</f>
        <v/>
      </c>
      <c r="K4250" t="str">
        <f>IF(AND(C4250&gt;0,E4250="Нет показаний",I4250="ФЛ"),G4250*H4250,"")</f>
        <v/>
      </c>
    </row>
    <row r="4251" spans="1:11" x14ac:dyDescent="0.25">
      <c r="A4251" s="7">
        <v>735254</v>
      </c>
      <c r="B4251" s="7">
        <f>VLOOKUP(A4251,'Лицевые счета'!$A$1:$K$4570,2,0)</f>
        <v>1604</v>
      </c>
      <c r="C4251">
        <f>COUNTIF('ИПУ и ОКПУ'!$A$2:$A$3258,A4251)</f>
        <v>1</v>
      </c>
      <c r="D4251" t="str">
        <f>IF(C4251&gt;0,VLOOKUP(A4251,'ИПУ и ОКПУ'!$A$1:$O$3258,9,0),"")</f>
        <v>Одноставочный</v>
      </c>
      <c r="E4251" t="str">
        <f>IF(C4251&gt;0,IF(VLOOKUP(A4251,'ИПУ и ОКПУ'!$A$1:$O$3258,14,0)="Нет показаний","Нет показаний",""),"")</f>
        <v/>
      </c>
      <c r="F4251">
        <f>IF(AND(C4251&gt;0),SUMIF('ИПУ и ОКПУ'!$A$2:$A$3258,A4251,'ИПУ и ОКПУ'!$O$2:$O$3258),"")</f>
        <v>207</v>
      </c>
      <c r="G4251">
        <f>VLOOKUP(A4251,'Лицевые счета'!$A$2:$K$4570,9,0)</f>
        <v>1</v>
      </c>
      <c r="H4251">
        <f>VLOOKUP(A4251,'Лицевые счета'!$A$2:$K$4570,10,0)</f>
        <v>142</v>
      </c>
      <c r="I4251" t="str">
        <f>VLOOKUP(A4251,'Лицевые счета'!$A$2:$K$4570,6,0)</f>
        <v>ФЛ</v>
      </c>
      <c r="J4251" t="str">
        <f>IF(AND(C4251=0,I4251="ФЛ"),G4251*H4251,"")</f>
        <v/>
      </c>
      <c r="K4251" t="str">
        <f>IF(AND(C4251&gt;0,E4251="Нет показаний",I4251="ФЛ"),G4251*H4251,"")</f>
        <v/>
      </c>
    </row>
    <row r="4252" spans="1:11" x14ac:dyDescent="0.25">
      <c r="A4252" s="7">
        <v>735644</v>
      </c>
      <c r="B4252" s="7">
        <f>VLOOKUP(A4252,'Лицевые счета'!$A$1:$K$4570,2,0)</f>
        <v>533799</v>
      </c>
      <c r="C4252">
        <f>COUNTIF('ИПУ и ОКПУ'!$A$2:$A$3258,A4252)</f>
        <v>0</v>
      </c>
      <c r="D4252" t="str">
        <f>IF(C4252&gt;0,VLOOKUP(A4252,'ИПУ и ОКПУ'!$A$1:$O$3258,9,0),"")</f>
        <v/>
      </c>
      <c r="E4252" t="str">
        <f>IF(C4252&gt;0,IF(VLOOKUP(A4252,'ИПУ и ОКПУ'!$A$1:$O$3258,14,0)="Нет показаний","Нет показаний",""),"")</f>
        <v/>
      </c>
      <c r="F4252" t="str">
        <f>IF(AND(C4252&gt;0),SUMIF('ИПУ и ОКПУ'!$A$2:$A$3258,A4252,'ИПУ и ОКПУ'!$O$2:$O$3258),"")</f>
        <v/>
      </c>
      <c r="G4252">
        <f>VLOOKUP(A4252,'Лицевые счета'!$A$2:$K$4570,9,0)</f>
        <v>1</v>
      </c>
      <c r="H4252">
        <f>VLOOKUP(A4252,'Лицевые счета'!$A$2:$K$4570,10,0)</f>
        <v>92</v>
      </c>
      <c r="I4252" t="str">
        <f>VLOOKUP(A4252,'Лицевые счета'!$A$2:$K$4570,6,0)</f>
        <v>ФЛ</v>
      </c>
      <c r="J4252">
        <f>IF(AND(C4252=0,I4252="ФЛ"),G4252*H4252,"")</f>
        <v>92</v>
      </c>
      <c r="K4252" t="str">
        <f>IF(AND(C4252&gt;0,E4252="Нет показаний",I4252="ФЛ"),G4252*H4252,"")</f>
        <v/>
      </c>
    </row>
    <row r="4253" spans="1:11" x14ac:dyDescent="0.25">
      <c r="A4253" s="7">
        <v>735651</v>
      </c>
      <c r="B4253" s="7">
        <f>VLOOKUP(A4253,'Лицевые счета'!$A$1:$K$4570,2,0)</f>
        <v>1593</v>
      </c>
      <c r="C4253">
        <f>COUNTIF('ИПУ и ОКПУ'!$A$2:$A$3258,A4253)</f>
        <v>0</v>
      </c>
      <c r="D4253" t="str">
        <f>IF(C4253&gt;0,VLOOKUP(A4253,'ИПУ и ОКПУ'!$A$1:$O$3258,9,0),"")</f>
        <v/>
      </c>
      <c r="E4253" t="str">
        <f>IF(C4253&gt;0,IF(VLOOKUP(A4253,'ИПУ и ОКПУ'!$A$1:$O$3258,14,0)="Нет показаний","Нет показаний",""),"")</f>
        <v/>
      </c>
      <c r="F4253" t="str">
        <f>IF(AND(C4253&gt;0),SUMIF('ИПУ и ОКПУ'!$A$2:$A$3258,A4253,'ИПУ и ОКПУ'!$O$2:$O$3258),"")</f>
        <v/>
      </c>
      <c r="G4253">
        <f>VLOOKUP(A4253,'Лицевые счета'!$A$2:$K$4570,9,0)</f>
        <v>1</v>
      </c>
      <c r="H4253">
        <f>VLOOKUP(A4253,'Лицевые счета'!$A$2:$K$4570,10,0)</f>
        <v>167.6</v>
      </c>
      <c r="I4253" t="str">
        <f>VLOOKUP(A4253,'Лицевые счета'!$A$2:$K$4570,6,0)</f>
        <v>ФЛ</v>
      </c>
      <c r="J4253">
        <f>IF(AND(C4253=0,I4253="ФЛ"),G4253*H4253,"")</f>
        <v>167.6</v>
      </c>
      <c r="K4253" t="str">
        <f>IF(AND(C4253&gt;0,E4253="Нет показаний",I4253="ФЛ"),G4253*H4253,"")</f>
        <v/>
      </c>
    </row>
    <row r="4254" spans="1:11" x14ac:dyDescent="0.25">
      <c r="A4254" s="7">
        <v>735963</v>
      </c>
      <c r="B4254" s="7">
        <f>VLOOKUP(A4254,'Лицевые счета'!$A$1:$K$4570,2,0)</f>
        <v>431516</v>
      </c>
      <c r="C4254">
        <f>COUNTIF('ИПУ и ОКПУ'!$A$2:$A$3258,A4254)</f>
        <v>1</v>
      </c>
      <c r="D4254" t="str">
        <f>IF(C4254&gt;0,VLOOKUP(A4254,'ИПУ и ОКПУ'!$A$1:$O$3258,9,0),"")</f>
        <v>Одноставочный</v>
      </c>
      <c r="E4254" t="str">
        <f>IF(C4254&gt;0,IF(VLOOKUP(A4254,'ИПУ и ОКПУ'!$A$1:$O$3258,14,0)="Нет показаний","Нет показаний",""),"")</f>
        <v/>
      </c>
      <c r="F4254">
        <f>IF(AND(C4254&gt;0),SUMIF('ИПУ и ОКПУ'!$A$2:$A$3258,A4254,'ИПУ и ОКПУ'!$O$2:$O$3258),"")</f>
        <v>45</v>
      </c>
      <c r="G4254">
        <f>VLOOKUP(A4254,'Лицевые счета'!$A$2:$K$4570,9,0)</f>
        <v>1</v>
      </c>
      <c r="H4254">
        <f>VLOOKUP(A4254,'Лицевые счета'!$A$2:$K$4570,10,0)</f>
        <v>92</v>
      </c>
      <c r="I4254" t="str">
        <f>VLOOKUP(A4254,'Лицевые счета'!$A$2:$K$4570,6,0)</f>
        <v>ФЛ</v>
      </c>
      <c r="J4254" t="str">
        <f>IF(AND(C4254=0,I4254="ФЛ"),G4254*H4254,"")</f>
        <v/>
      </c>
      <c r="K4254" t="str">
        <f>IF(AND(C4254&gt;0,E4254="Нет показаний",I4254="ФЛ"),G4254*H4254,"")</f>
        <v/>
      </c>
    </row>
    <row r="4255" spans="1:11" x14ac:dyDescent="0.25">
      <c r="A4255" s="7">
        <v>736364</v>
      </c>
      <c r="B4255" s="7">
        <f>VLOOKUP(A4255,'Лицевые счета'!$A$1:$K$4570,2,0)</f>
        <v>431487</v>
      </c>
      <c r="C4255">
        <f>COUNTIF('ИПУ и ОКПУ'!$A$2:$A$3258,A4255)</f>
        <v>0</v>
      </c>
      <c r="D4255" t="str">
        <f>IF(C4255&gt;0,VLOOKUP(A4255,'ИПУ и ОКПУ'!$A$1:$O$3258,9,0),"")</f>
        <v/>
      </c>
      <c r="E4255" t="str">
        <f>IF(C4255&gt;0,IF(VLOOKUP(A4255,'ИПУ и ОКПУ'!$A$1:$O$3258,14,0)="Нет показаний","Нет показаний",""),"")</f>
        <v/>
      </c>
      <c r="F4255" t="str">
        <f>IF(AND(C4255&gt;0),SUMIF('ИПУ и ОКПУ'!$A$2:$A$3258,A4255,'ИПУ и ОКПУ'!$O$2:$O$3258),"")</f>
        <v/>
      </c>
      <c r="G4255">
        <f>VLOOKUP(A4255,'Лицевые счета'!$A$2:$K$4570,9,0)</f>
        <v>1</v>
      </c>
      <c r="H4255">
        <f>VLOOKUP(A4255,'Лицевые счета'!$A$2:$K$4570,10,0)</f>
        <v>118.7</v>
      </c>
      <c r="I4255" t="str">
        <f>VLOOKUP(A4255,'Лицевые счета'!$A$2:$K$4570,6,0)</f>
        <v>ФЛ</v>
      </c>
      <c r="J4255">
        <f>IF(AND(C4255=0,I4255="ФЛ"),G4255*H4255,"")</f>
        <v>118.7</v>
      </c>
      <c r="K4255" t="str">
        <f>IF(AND(C4255&gt;0,E4255="Нет показаний",I4255="ФЛ"),G4255*H4255,"")</f>
        <v/>
      </c>
    </row>
    <row r="4256" spans="1:11" x14ac:dyDescent="0.25">
      <c r="A4256" s="7">
        <v>737564</v>
      </c>
      <c r="B4256" s="7">
        <f>VLOOKUP(A4256,'Лицевые счета'!$A$1:$K$4570,2,0)</f>
        <v>447478</v>
      </c>
      <c r="C4256">
        <f>COUNTIF('ИПУ и ОКПУ'!$A$2:$A$3258,A4256)</f>
        <v>0</v>
      </c>
      <c r="D4256" t="str">
        <f>IF(C4256&gt;0,VLOOKUP(A4256,'ИПУ и ОКПУ'!$A$1:$O$3258,9,0),"")</f>
        <v/>
      </c>
      <c r="E4256" t="str">
        <f>IF(C4256&gt;0,IF(VLOOKUP(A4256,'ИПУ и ОКПУ'!$A$1:$O$3258,14,0)="Нет показаний","Нет показаний",""),"")</f>
        <v/>
      </c>
      <c r="F4256" t="str">
        <f>IF(AND(C4256&gt;0),SUMIF('ИПУ и ОКПУ'!$A$2:$A$3258,A4256,'ИПУ и ОКПУ'!$O$2:$O$3258),"")</f>
        <v/>
      </c>
      <c r="G4256">
        <f>VLOOKUP(A4256,'Лицевые счета'!$A$2:$K$4570,9,0)</f>
        <v>1</v>
      </c>
      <c r="H4256">
        <f>VLOOKUP(A4256,'Лицевые счета'!$A$2:$K$4570,10,0)</f>
        <v>92</v>
      </c>
      <c r="I4256" t="str">
        <f>VLOOKUP(A4256,'Лицевые счета'!$A$2:$K$4570,6,0)</f>
        <v>ФЛ</v>
      </c>
      <c r="J4256">
        <f>IF(AND(C4256=0,I4256="ФЛ"),G4256*H4256,"")</f>
        <v>92</v>
      </c>
      <c r="K4256" t="str">
        <f>IF(AND(C4256&gt;0,E4256="Нет показаний",I4256="ФЛ"),G4256*H4256,"")</f>
        <v/>
      </c>
    </row>
    <row r="4257" spans="1:11" x14ac:dyDescent="0.25">
      <c r="A4257" s="7">
        <v>737862</v>
      </c>
      <c r="B4257" s="7">
        <f>VLOOKUP(A4257,'Лицевые счета'!$A$1:$K$4570,2,0)</f>
        <v>349561</v>
      </c>
      <c r="C4257">
        <f>COUNTIF('ИПУ и ОКПУ'!$A$2:$A$3258,A4257)</f>
        <v>1</v>
      </c>
      <c r="D4257" t="str">
        <f>IF(C4257&gt;0,VLOOKUP(A4257,'ИПУ и ОКПУ'!$A$1:$O$3258,9,0),"")</f>
        <v>Одноставочный</v>
      </c>
      <c r="E4257" t="str">
        <f>IF(C4257&gt;0,IF(VLOOKUP(A4257,'ИПУ и ОКПУ'!$A$1:$O$3258,14,0)="Нет показаний","Нет показаний",""),"")</f>
        <v>Нет показаний</v>
      </c>
      <c r="F4257">
        <f>IF(AND(C4257&gt;0),SUMIF('ИПУ и ОКПУ'!$A$2:$A$3258,A4257,'ИПУ и ОКПУ'!$O$2:$O$3258),"")</f>
        <v>0</v>
      </c>
      <c r="G4257">
        <f>VLOOKUP(A4257,'Лицевые счета'!$A$2:$K$4570,9,0)</f>
        <v>1</v>
      </c>
      <c r="H4257">
        <f>VLOOKUP(A4257,'Лицевые счета'!$A$2:$K$4570,10,0)</f>
        <v>118.7</v>
      </c>
      <c r="I4257" t="str">
        <f>VLOOKUP(A4257,'Лицевые счета'!$A$2:$K$4570,6,0)</f>
        <v>ФЛ</v>
      </c>
      <c r="J4257" t="str">
        <f>IF(AND(C4257=0,I4257="ФЛ"),G4257*H4257,"")</f>
        <v/>
      </c>
      <c r="K4257">
        <f>IF(AND(C4257&gt;0,E4257="Нет показаний",I4257="ФЛ"),G4257*H4257,"")</f>
        <v>118.7</v>
      </c>
    </row>
    <row r="4258" spans="1:11" x14ac:dyDescent="0.25">
      <c r="A4258" s="7">
        <v>737886</v>
      </c>
      <c r="B4258" s="7">
        <f>VLOOKUP(A4258,'Лицевые счета'!$A$1:$K$4570,2,0)</f>
        <v>533799</v>
      </c>
      <c r="C4258">
        <f>COUNTIF('ИПУ и ОКПУ'!$A$2:$A$3258,A4258)</f>
        <v>0</v>
      </c>
      <c r="D4258" t="str">
        <f>IF(C4258&gt;0,VLOOKUP(A4258,'ИПУ и ОКПУ'!$A$1:$O$3258,9,0),"")</f>
        <v/>
      </c>
      <c r="E4258" t="str">
        <f>IF(C4258&gt;0,IF(VLOOKUP(A4258,'ИПУ и ОКПУ'!$A$1:$O$3258,14,0)="Нет показаний","Нет показаний",""),"")</f>
        <v/>
      </c>
      <c r="F4258" t="str">
        <f>IF(AND(C4258&gt;0),SUMIF('ИПУ и ОКПУ'!$A$2:$A$3258,A4258,'ИПУ и ОКПУ'!$O$2:$O$3258),"")</f>
        <v/>
      </c>
      <c r="G4258">
        <f>VLOOKUP(A4258,'Лицевые счета'!$A$2:$K$4570,9,0)</f>
        <v>1</v>
      </c>
      <c r="H4258">
        <f>VLOOKUP(A4258,'Лицевые счета'!$A$2:$K$4570,10,0)</f>
        <v>92</v>
      </c>
      <c r="I4258" t="str">
        <f>VLOOKUP(A4258,'Лицевые счета'!$A$2:$K$4570,6,0)</f>
        <v>ФЛ</v>
      </c>
      <c r="J4258">
        <f>IF(AND(C4258=0,I4258="ФЛ"),G4258*H4258,"")</f>
        <v>92</v>
      </c>
      <c r="K4258" t="str">
        <f>IF(AND(C4258&gt;0,E4258="Нет показаний",I4258="ФЛ"),G4258*H4258,"")</f>
        <v/>
      </c>
    </row>
    <row r="4259" spans="1:11" x14ac:dyDescent="0.25">
      <c r="A4259" s="7">
        <v>738049</v>
      </c>
      <c r="B4259" s="7">
        <f>VLOOKUP(A4259,'Лицевые счета'!$A$1:$K$4570,2,0)</f>
        <v>501291</v>
      </c>
      <c r="C4259">
        <f>COUNTIF('ИПУ и ОКПУ'!$A$2:$A$3258,A4259)</f>
        <v>0</v>
      </c>
      <c r="D4259" t="str">
        <f>IF(C4259&gt;0,VLOOKUP(A4259,'ИПУ и ОКПУ'!$A$1:$O$3258,9,0),"")</f>
        <v/>
      </c>
      <c r="E4259" t="str">
        <f>IF(C4259&gt;0,IF(VLOOKUP(A4259,'ИПУ и ОКПУ'!$A$1:$O$3258,14,0)="Нет показаний","Нет показаний",""),"")</f>
        <v/>
      </c>
      <c r="F4259" t="str">
        <f>IF(AND(C4259&gt;0),SUMIF('ИПУ и ОКПУ'!$A$2:$A$3258,A4259,'ИПУ и ОКПУ'!$O$2:$O$3258),"")</f>
        <v/>
      </c>
      <c r="G4259">
        <f>VLOOKUP(A4259,'Лицевые счета'!$A$2:$K$4570,9,0)</f>
        <v>1</v>
      </c>
      <c r="H4259">
        <f>VLOOKUP(A4259,'Лицевые счета'!$A$2:$K$4570,10,0)</f>
        <v>92</v>
      </c>
      <c r="I4259" t="str">
        <f>VLOOKUP(A4259,'Лицевые счета'!$A$2:$K$4570,6,0)</f>
        <v>ФЛ</v>
      </c>
      <c r="J4259">
        <f>IF(AND(C4259=0,I4259="ФЛ"),G4259*H4259,"")</f>
        <v>92</v>
      </c>
      <c r="K4259" t="str">
        <f>IF(AND(C4259&gt;0,E4259="Нет показаний",I4259="ФЛ"),G4259*H4259,"")</f>
        <v/>
      </c>
    </row>
    <row r="4260" spans="1:11" x14ac:dyDescent="0.25">
      <c r="A4260" s="7">
        <v>738077</v>
      </c>
      <c r="B4260" s="7">
        <f>VLOOKUP(A4260,'Лицевые счета'!$A$1:$K$4570,2,0)</f>
        <v>447424</v>
      </c>
      <c r="C4260">
        <f>COUNTIF('ИПУ и ОКПУ'!$A$2:$A$3258,A4260)</f>
        <v>1</v>
      </c>
      <c r="D4260" t="str">
        <f>IF(C4260&gt;0,VLOOKUP(A4260,'ИПУ и ОКПУ'!$A$1:$O$3258,9,0),"")</f>
        <v>Одноставочный</v>
      </c>
      <c r="E4260" t="str">
        <f>IF(C4260&gt;0,IF(VLOOKUP(A4260,'ИПУ и ОКПУ'!$A$1:$O$3258,14,0)="Нет показаний","Нет показаний",""),"")</f>
        <v/>
      </c>
      <c r="F4260">
        <f>IF(AND(C4260&gt;0),SUMIF('ИПУ и ОКПУ'!$A$2:$A$3258,A4260,'ИПУ и ОКПУ'!$O$2:$O$3258),"")</f>
        <v>280</v>
      </c>
      <c r="G4260">
        <f>VLOOKUP(A4260,'Лицевые счета'!$A$2:$K$4570,9,0)</f>
        <v>1</v>
      </c>
      <c r="H4260">
        <f>VLOOKUP(A4260,'Лицевые счета'!$A$2:$K$4570,10,0)</f>
        <v>92</v>
      </c>
      <c r="I4260" t="str">
        <f>VLOOKUP(A4260,'Лицевые счета'!$A$2:$K$4570,6,0)</f>
        <v>ФЛ</v>
      </c>
      <c r="J4260" t="str">
        <f>IF(AND(C4260=0,I4260="ФЛ"),G4260*H4260,"")</f>
        <v/>
      </c>
      <c r="K4260" t="str">
        <f>IF(AND(C4260&gt;0,E4260="Нет показаний",I4260="ФЛ"),G4260*H4260,"")</f>
        <v/>
      </c>
    </row>
    <row r="4261" spans="1:11" x14ac:dyDescent="0.25">
      <c r="A4261" s="7">
        <v>738353</v>
      </c>
      <c r="B4261" s="7">
        <f>VLOOKUP(A4261,'Лицевые счета'!$A$1:$K$4570,2,0)</f>
        <v>431487</v>
      </c>
      <c r="C4261">
        <f>COUNTIF('ИПУ и ОКПУ'!$A$2:$A$3258,A4261)</f>
        <v>0</v>
      </c>
      <c r="D4261" t="str">
        <f>IF(C4261&gt;0,VLOOKUP(A4261,'ИПУ и ОКПУ'!$A$1:$O$3258,9,0),"")</f>
        <v/>
      </c>
      <c r="E4261" t="str">
        <f>IF(C4261&gt;0,IF(VLOOKUP(A4261,'ИПУ и ОКПУ'!$A$1:$O$3258,14,0)="Нет показаний","Нет показаний",""),"")</f>
        <v/>
      </c>
      <c r="F4261" t="str">
        <f>IF(AND(C4261&gt;0),SUMIF('ИПУ и ОКПУ'!$A$2:$A$3258,A4261,'ИПУ и ОКПУ'!$O$2:$O$3258),"")</f>
        <v/>
      </c>
      <c r="G4261">
        <f>VLOOKUP(A4261,'Лицевые счета'!$A$2:$K$4570,9,0)</f>
        <v>1</v>
      </c>
      <c r="H4261">
        <f>VLOOKUP(A4261,'Лицевые счета'!$A$2:$K$4570,10,0)</f>
        <v>92</v>
      </c>
      <c r="I4261" t="str">
        <f>VLOOKUP(A4261,'Лицевые счета'!$A$2:$K$4570,6,0)</f>
        <v>ФЛ</v>
      </c>
      <c r="J4261">
        <f>IF(AND(C4261=0,I4261="ФЛ"),G4261*H4261,"")</f>
        <v>92</v>
      </c>
      <c r="K4261" t="str">
        <f>IF(AND(C4261&gt;0,E4261="Нет показаний",I4261="ФЛ"),G4261*H4261,"")</f>
        <v/>
      </c>
    </row>
    <row r="4262" spans="1:11" x14ac:dyDescent="0.25">
      <c r="A4262" s="7">
        <v>738492</v>
      </c>
      <c r="B4262" s="7">
        <f>VLOOKUP(A4262,'Лицевые счета'!$A$1:$K$4570,2,0)</f>
        <v>349578</v>
      </c>
      <c r="C4262">
        <f>COUNTIF('ИПУ и ОКПУ'!$A$2:$A$3258,A4262)</f>
        <v>1</v>
      </c>
      <c r="D4262" t="str">
        <f>IF(C4262&gt;0,VLOOKUP(A4262,'ИПУ и ОКПУ'!$A$1:$O$3258,9,0),"")</f>
        <v>Одноставочный</v>
      </c>
      <c r="E4262" t="str">
        <f>IF(C4262&gt;0,IF(VLOOKUP(A4262,'ИПУ и ОКПУ'!$A$1:$O$3258,14,0)="Нет показаний","Нет показаний",""),"")</f>
        <v/>
      </c>
      <c r="F4262">
        <f>IF(AND(C4262&gt;0),SUMIF('ИПУ и ОКПУ'!$A$2:$A$3258,A4262,'ИПУ и ОКПУ'!$O$2:$O$3258),"")</f>
        <v>60</v>
      </c>
      <c r="G4262">
        <f>VLOOKUP(A4262,'Лицевые счета'!$A$2:$K$4570,9,0)</f>
        <v>1</v>
      </c>
      <c r="H4262">
        <f>VLOOKUP(A4262,'Лицевые счета'!$A$2:$K$4570,10,0)</f>
        <v>118.7</v>
      </c>
      <c r="I4262" t="str">
        <f>VLOOKUP(A4262,'Лицевые счета'!$A$2:$K$4570,6,0)</f>
        <v>ФЛ</v>
      </c>
      <c r="J4262" t="str">
        <f>IF(AND(C4262=0,I4262="ФЛ"),G4262*H4262,"")</f>
        <v/>
      </c>
      <c r="K4262" t="str">
        <f>IF(AND(C4262&gt;0,E4262="Нет показаний",I4262="ФЛ"),G4262*H4262,"")</f>
        <v/>
      </c>
    </row>
    <row r="4263" spans="1:11" x14ac:dyDescent="0.25">
      <c r="A4263" s="7">
        <v>738502</v>
      </c>
      <c r="B4263" s="7">
        <f>VLOOKUP(A4263,'Лицевые счета'!$A$1:$K$4570,2,0)</f>
        <v>431414</v>
      </c>
      <c r="C4263">
        <f>COUNTIF('ИПУ и ОКПУ'!$A$2:$A$3258,A4263)</f>
        <v>1</v>
      </c>
      <c r="D4263" t="str">
        <f>IF(C4263&gt;0,VLOOKUP(A4263,'ИПУ и ОКПУ'!$A$1:$O$3258,9,0),"")</f>
        <v>Одноставочный</v>
      </c>
      <c r="E4263" t="str">
        <f>IF(C4263&gt;0,IF(VLOOKUP(A4263,'ИПУ и ОКПУ'!$A$1:$O$3258,14,0)="Нет показаний","Нет показаний",""),"")</f>
        <v/>
      </c>
      <c r="F4263">
        <f>IF(AND(C4263&gt;0),SUMIF('ИПУ и ОКПУ'!$A$2:$A$3258,A4263,'ИПУ и ОКПУ'!$O$2:$O$3258),"")</f>
        <v>161</v>
      </c>
      <c r="G4263">
        <f>VLOOKUP(A4263,'Лицевые счета'!$A$2:$K$4570,9,0)</f>
        <v>1</v>
      </c>
      <c r="H4263">
        <f>VLOOKUP(A4263,'Лицевые счета'!$A$2:$K$4570,10,0)</f>
        <v>118.7</v>
      </c>
      <c r="I4263" t="str">
        <f>VLOOKUP(A4263,'Лицевые счета'!$A$2:$K$4570,6,0)</f>
        <v>ФЛ</v>
      </c>
      <c r="J4263" t="str">
        <f>IF(AND(C4263=0,I4263="ФЛ"),G4263*H4263,"")</f>
        <v/>
      </c>
      <c r="K4263" t="str">
        <f>IF(AND(C4263&gt;0,E4263="Нет показаний",I4263="ФЛ"),G4263*H4263,"")</f>
        <v/>
      </c>
    </row>
    <row r="4264" spans="1:11" x14ac:dyDescent="0.25">
      <c r="A4264" s="7">
        <v>738720</v>
      </c>
      <c r="B4264" s="7">
        <f>VLOOKUP(A4264,'Лицевые счета'!$A$1:$K$4570,2,0)</f>
        <v>533807</v>
      </c>
      <c r="C4264">
        <f>COUNTIF('ИПУ и ОКПУ'!$A$2:$A$3258,A4264)</f>
        <v>1</v>
      </c>
      <c r="D4264" t="str">
        <f>IF(C4264&gt;0,VLOOKUP(A4264,'ИПУ и ОКПУ'!$A$1:$O$3258,9,0),"")</f>
        <v>Одноставочный</v>
      </c>
      <c r="E4264" t="str">
        <f>IF(C4264&gt;0,IF(VLOOKUP(A4264,'ИПУ и ОКПУ'!$A$1:$O$3258,14,0)="Нет показаний","Нет показаний",""),"")</f>
        <v>Нет показаний</v>
      </c>
      <c r="F4264">
        <f>IF(AND(C4264&gt;0),SUMIF('ИПУ и ОКПУ'!$A$2:$A$3258,A4264,'ИПУ и ОКПУ'!$O$2:$O$3258),"")</f>
        <v>0</v>
      </c>
      <c r="G4264">
        <f>VLOOKUP(A4264,'Лицевые счета'!$A$2:$K$4570,9,0)</f>
        <v>1</v>
      </c>
      <c r="H4264">
        <f>VLOOKUP(A4264,'Лицевые счета'!$A$2:$K$4570,10,0)</f>
        <v>92</v>
      </c>
      <c r="I4264" t="str">
        <f>VLOOKUP(A4264,'Лицевые счета'!$A$2:$K$4570,6,0)</f>
        <v>ФЛ</v>
      </c>
      <c r="J4264" t="str">
        <f>IF(AND(C4264=0,I4264="ФЛ"),G4264*H4264,"")</f>
        <v/>
      </c>
      <c r="K4264">
        <f>IF(AND(C4264&gt;0,E4264="Нет показаний",I4264="ФЛ"),G4264*H4264,"")</f>
        <v>92</v>
      </c>
    </row>
    <row r="4265" spans="1:11" x14ac:dyDescent="0.25">
      <c r="A4265" s="7">
        <v>739010</v>
      </c>
      <c r="B4265" s="7">
        <f>VLOOKUP(A4265,'Лицевые счета'!$A$1:$K$4570,2,0)</f>
        <v>431550</v>
      </c>
      <c r="C4265">
        <f>COUNTIF('ИПУ и ОКПУ'!$A$2:$A$3258,A4265)</f>
        <v>0</v>
      </c>
      <c r="D4265" t="str">
        <f>IF(C4265&gt;0,VLOOKUP(A4265,'ИПУ и ОКПУ'!$A$1:$O$3258,9,0),"")</f>
        <v/>
      </c>
      <c r="E4265" t="str">
        <f>IF(C4265&gt;0,IF(VLOOKUP(A4265,'ИПУ и ОКПУ'!$A$1:$O$3258,14,0)="Нет показаний","Нет показаний",""),"")</f>
        <v/>
      </c>
      <c r="F4265" t="str">
        <f>IF(AND(C4265&gt;0),SUMIF('ИПУ и ОКПУ'!$A$2:$A$3258,A4265,'ИПУ и ОКПУ'!$O$2:$O$3258),"")</f>
        <v/>
      </c>
      <c r="G4265">
        <f>VLOOKUP(A4265,'Лицевые счета'!$A$2:$K$4570,9,0)</f>
        <v>1</v>
      </c>
      <c r="H4265">
        <f>VLOOKUP(A4265,'Лицевые счета'!$A$2:$K$4570,10,0)</f>
        <v>92</v>
      </c>
      <c r="I4265" t="str">
        <f>VLOOKUP(A4265,'Лицевые счета'!$A$2:$K$4570,6,0)</f>
        <v>ФЛ</v>
      </c>
      <c r="J4265">
        <f>IF(AND(C4265=0,I4265="ФЛ"),G4265*H4265,"")</f>
        <v>92</v>
      </c>
      <c r="K4265" t="str">
        <f>IF(AND(C4265&gt;0,E4265="Нет показаний",I4265="ФЛ"),G4265*H4265,"")</f>
        <v/>
      </c>
    </row>
    <row r="4266" spans="1:11" x14ac:dyDescent="0.25">
      <c r="A4266" s="7">
        <v>739227</v>
      </c>
      <c r="B4266" s="7">
        <f>VLOOKUP(A4266,'Лицевые счета'!$A$1:$K$4570,2,0)</f>
        <v>431516</v>
      </c>
      <c r="C4266">
        <f>COUNTIF('ИПУ и ОКПУ'!$A$2:$A$3258,A4266)</f>
        <v>0</v>
      </c>
      <c r="D4266" t="str">
        <f>IF(C4266&gt;0,VLOOKUP(A4266,'ИПУ и ОКПУ'!$A$1:$O$3258,9,0),"")</f>
        <v/>
      </c>
      <c r="E4266" t="str">
        <f>IF(C4266&gt;0,IF(VLOOKUP(A4266,'ИПУ и ОКПУ'!$A$1:$O$3258,14,0)="Нет показаний","Нет показаний",""),"")</f>
        <v/>
      </c>
      <c r="F4266" t="str">
        <f>IF(AND(C4266&gt;0),SUMIF('ИПУ и ОКПУ'!$A$2:$A$3258,A4266,'ИПУ и ОКПУ'!$O$2:$O$3258),"")</f>
        <v/>
      </c>
      <c r="G4266">
        <f>VLOOKUP(A4266,'Лицевые счета'!$A$2:$K$4570,9,0)</f>
        <v>1</v>
      </c>
      <c r="H4266">
        <f>VLOOKUP(A4266,'Лицевые счета'!$A$2:$K$4570,10,0)</f>
        <v>92</v>
      </c>
      <c r="I4266" t="str">
        <f>VLOOKUP(A4266,'Лицевые счета'!$A$2:$K$4570,6,0)</f>
        <v>ФЛ</v>
      </c>
      <c r="J4266">
        <f>IF(AND(C4266=0,I4266="ФЛ"),G4266*H4266,"")</f>
        <v>92</v>
      </c>
      <c r="K4266" t="str">
        <f>IF(AND(C4266&gt;0,E4266="Нет показаний",I4266="ФЛ"),G4266*H4266,"")</f>
        <v/>
      </c>
    </row>
    <row r="4267" spans="1:11" x14ac:dyDescent="0.25">
      <c r="A4267" s="7">
        <v>739959</v>
      </c>
      <c r="B4267" s="7">
        <f>VLOOKUP(A4267,'Лицевые счета'!$A$1:$K$4570,2,0)</f>
        <v>431445</v>
      </c>
      <c r="C4267">
        <f>COUNTIF('ИПУ и ОКПУ'!$A$2:$A$3258,A4267)</f>
        <v>1</v>
      </c>
      <c r="D4267" t="str">
        <f>IF(C4267&gt;0,VLOOKUP(A4267,'ИПУ и ОКПУ'!$A$1:$O$3258,9,0),"")</f>
        <v>Одноставочный</v>
      </c>
      <c r="E4267" t="str">
        <f>IF(C4267&gt;0,IF(VLOOKUP(A4267,'ИПУ и ОКПУ'!$A$1:$O$3258,14,0)="Нет показаний","Нет показаний",""),"")</f>
        <v/>
      </c>
      <c r="F4267">
        <f>IF(AND(C4267&gt;0),SUMIF('ИПУ и ОКПУ'!$A$2:$A$3258,A4267,'ИПУ и ОКПУ'!$O$2:$O$3258),"")</f>
        <v>122</v>
      </c>
      <c r="G4267">
        <f>VLOOKUP(A4267,'Лицевые счета'!$A$2:$K$4570,9,0)</f>
        <v>1</v>
      </c>
      <c r="H4267">
        <f>VLOOKUP(A4267,'Лицевые счета'!$A$2:$K$4570,10,0)</f>
        <v>118.7</v>
      </c>
      <c r="I4267" t="str">
        <f>VLOOKUP(A4267,'Лицевые счета'!$A$2:$K$4570,6,0)</f>
        <v>ФЛ</v>
      </c>
      <c r="J4267" t="str">
        <f>IF(AND(C4267=0,I4267="ФЛ"),G4267*H4267,"")</f>
        <v/>
      </c>
      <c r="K4267" t="str">
        <f>IF(AND(C4267&gt;0,E4267="Нет показаний",I4267="ФЛ"),G4267*H4267,"")</f>
        <v/>
      </c>
    </row>
    <row r="4268" spans="1:11" x14ac:dyDescent="0.25">
      <c r="A4268" s="7">
        <v>740109</v>
      </c>
      <c r="B4268" s="7">
        <f>VLOOKUP(A4268,'Лицевые счета'!$A$1:$K$4570,2,0)</f>
        <v>349561</v>
      </c>
      <c r="C4268">
        <f>COUNTIF('ИПУ и ОКПУ'!$A$2:$A$3258,A4268)</f>
        <v>1</v>
      </c>
      <c r="D4268" t="str">
        <f>IF(C4268&gt;0,VLOOKUP(A4268,'ИПУ и ОКПУ'!$A$1:$O$3258,9,0),"")</f>
        <v>Одноставочный</v>
      </c>
      <c r="E4268" t="str">
        <f>IF(C4268&gt;0,IF(VLOOKUP(A4268,'ИПУ и ОКПУ'!$A$1:$O$3258,14,0)="Нет показаний","Нет показаний",""),"")</f>
        <v/>
      </c>
      <c r="F4268">
        <f>IF(AND(C4268&gt;0),SUMIF('ИПУ и ОКПУ'!$A$2:$A$3258,A4268,'ИПУ и ОКПУ'!$O$2:$O$3258),"")</f>
        <v>104</v>
      </c>
      <c r="G4268">
        <f>VLOOKUP(A4268,'Лицевые счета'!$A$2:$K$4570,9,0)</f>
        <v>1</v>
      </c>
      <c r="H4268">
        <f>VLOOKUP(A4268,'Лицевые счета'!$A$2:$K$4570,10,0)</f>
        <v>92</v>
      </c>
      <c r="I4268" t="str">
        <f>VLOOKUP(A4268,'Лицевые счета'!$A$2:$K$4570,6,0)</f>
        <v>ФЛ</v>
      </c>
      <c r="J4268" t="str">
        <f>IF(AND(C4268=0,I4268="ФЛ"),G4268*H4268,"")</f>
        <v/>
      </c>
      <c r="K4268" t="str">
        <f>IF(AND(C4268&gt;0,E4268="Нет показаний",I4268="ФЛ"),G4268*H4268,"")</f>
        <v/>
      </c>
    </row>
    <row r="4269" spans="1:11" x14ac:dyDescent="0.25">
      <c r="A4269" s="7">
        <v>740115</v>
      </c>
      <c r="B4269" s="7">
        <f>VLOOKUP(A4269,'Лицевые счета'!$A$1:$K$4570,2,0)</f>
        <v>431516</v>
      </c>
      <c r="C4269">
        <f>COUNTIF('ИПУ и ОКПУ'!$A$2:$A$3258,A4269)</f>
        <v>1</v>
      </c>
      <c r="D4269" t="str">
        <f>IF(C4269&gt;0,VLOOKUP(A4269,'ИПУ и ОКПУ'!$A$1:$O$3258,9,0),"")</f>
        <v>Одноставочный</v>
      </c>
      <c r="E4269" t="str">
        <f>IF(C4269&gt;0,IF(VLOOKUP(A4269,'ИПУ и ОКПУ'!$A$1:$O$3258,14,0)="Нет показаний","Нет показаний",""),"")</f>
        <v/>
      </c>
      <c r="F4269">
        <f>IF(AND(C4269&gt;0),SUMIF('ИПУ и ОКПУ'!$A$2:$A$3258,A4269,'ИПУ и ОКПУ'!$O$2:$O$3258),"")</f>
        <v>0</v>
      </c>
      <c r="G4269">
        <f>VLOOKUP(A4269,'Лицевые счета'!$A$2:$K$4570,9,0)</f>
        <v>1</v>
      </c>
      <c r="H4269">
        <f>VLOOKUP(A4269,'Лицевые счета'!$A$2:$K$4570,10,0)</f>
        <v>92</v>
      </c>
      <c r="I4269" t="str">
        <f>VLOOKUP(A4269,'Лицевые счета'!$A$2:$K$4570,6,0)</f>
        <v>ФЛ</v>
      </c>
      <c r="J4269" t="str">
        <f>IF(AND(C4269=0,I4269="ФЛ"),G4269*H4269,"")</f>
        <v/>
      </c>
      <c r="K4269" t="str">
        <f>IF(AND(C4269&gt;0,E4269="Нет показаний",I4269="ФЛ"),G4269*H4269,"")</f>
        <v/>
      </c>
    </row>
    <row r="4270" spans="1:11" x14ac:dyDescent="0.25">
      <c r="A4270" s="7">
        <v>740124</v>
      </c>
      <c r="B4270" s="7">
        <f>VLOOKUP(A4270,'Лицевые счета'!$A$1:$K$4570,2,0)</f>
        <v>431517</v>
      </c>
      <c r="C4270">
        <f>COUNTIF('ИПУ и ОКПУ'!$A$2:$A$3258,A4270)</f>
        <v>0</v>
      </c>
      <c r="D4270" t="str">
        <f>IF(C4270&gt;0,VLOOKUP(A4270,'ИПУ и ОКПУ'!$A$1:$O$3258,9,0),"")</f>
        <v/>
      </c>
      <c r="E4270" t="str">
        <f>IF(C4270&gt;0,IF(VLOOKUP(A4270,'ИПУ и ОКПУ'!$A$1:$O$3258,14,0)="Нет показаний","Нет показаний",""),"")</f>
        <v/>
      </c>
      <c r="F4270" t="str">
        <f>IF(AND(C4270&gt;0),SUMIF('ИПУ и ОКПУ'!$A$2:$A$3258,A4270,'ИПУ и ОКПУ'!$O$2:$O$3258),"")</f>
        <v/>
      </c>
      <c r="G4270">
        <f>VLOOKUP(A4270,'Лицевые счета'!$A$2:$K$4570,9,0)</f>
        <v>1</v>
      </c>
      <c r="H4270">
        <f>VLOOKUP(A4270,'Лицевые счета'!$A$2:$K$4570,10,0)</f>
        <v>92</v>
      </c>
      <c r="I4270" t="str">
        <f>VLOOKUP(A4270,'Лицевые счета'!$A$2:$K$4570,6,0)</f>
        <v>ФЛ</v>
      </c>
      <c r="J4270">
        <f>IF(AND(C4270=0,I4270="ФЛ"),G4270*H4270,"")</f>
        <v>92</v>
      </c>
      <c r="K4270" t="str">
        <f>IF(AND(C4270&gt;0,E4270="Нет показаний",I4270="ФЛ"),G4270*H4270,"")</f>
        <v/>
      </c>
    </row>
    <row r="4271" spans="1:11" x14ac:dyDescent="0.25">
      <c r="A4271" s="7">
        <v>740941</v>
      </c>
      <c r="B4271" s="7">
        <f>VLOOKUP(A4271,'Лицевые счета'!$A$1:$K$4570,2,0)</f>
        <v>447461</v>
      </c>
      <c r="C4271">
        <f>COUNTIF('ИПУ и ОКПУ'!$A$2:$A$3258,A4271)</f>
        <v>0</v>
      </c>
      <c r="D4271" t="str">
        <f>IF(C4271&gt;0,VLOOKUP(A4271,'ИПУ и ОКПУ'!$A$1:$O$3258,9,0),"")</f>
        <v/>
      </c>
      <c r="E4271" t="str">
        <f>IF(C4271&gt;0,IF(VLOOKUP(A4271,'ИПУ и ОКПУ'!$A$1:$O$3258,14,0)="Нет показаний","Нет показаний",""),"")</f>
        <v/>
      </c>
      <c r="F4271" t="str">
        <f>IF(AND(C4271&gt;0),SUMIF('ИПУ и ОКПУ'!$A$2:$A$3258,A4271,'ИПУ и ОКПУ'!$O$2:$O$3258),"")</f>
        <v/>
      </c>
      <c r="G4271">
        <f>VLOOKUP(A4271,'Лицевые счета'!$A$2:$K$4570,9,0)</f>
        <v>1</v>
      </c>
      <c r="H4271">
        <f>VLOOKUP(A4271,'Лицевые счета'!$A$2:$K$4570,10,0)</f>
        <v>118.7</v>
      </c>
      <c r="I4271" t="str">
        <f>VLOOKUP(A4271,'Лицевые счета'!$A$2:$K$4570,6,0)</f>
        <v>ФЛ</v>
      </c>
      <c r="J4271">
        <f>IF(AND(C4271=0,I4271="ФЛ"),G4271*H4271,"")</f>
        <v>118.7</v>
      </c>
      <c r="K4271" t="str">
        <f>IF(AND(C4271&gt;0,E4271="Нет показаний",I4271="ФЛ"),G4271*H4271,"")</f>
        <v/>
      </c>
    </row>
    <row r="4272" spans="1:11" x14ac:dyDescent="0.25">
      <c r="A4272" s="7">
        <v>741747</v>
      </c>
      <c r="B4272" s="7">
        <f>VLOOKUP(A4272,'Лицевые счета'!$A$1:$K$4570,2,0)</f>
        <v>447473</v>
      </c>
      <c r="C4272">
        <f>COUNTIF('ИПУ и ОКПУ'!$A$2:$A$3258,A4272)</f>
        <v>0</v>
      </c>
      <c r="D4272" t="str">
        <f>IF(C4272&gt;0,VLOOKUP(A4272,'ИПУ и ОКПУ'!$A$1:$O$3258,9,0),"")</f>
        <v/>
      </c>
      <c r="E4272" t="str">
        <f>IF(C4272&gt;0,IF(VLOOKUP(A4272,'ИПУ и ОКПУ'!$A$1:$O$3258,14,0)="Нет показаний","Нет показаний",""),"")</f>
        <v/>
      </c>
      <c r="F4272" t="str">
        <f>IF(AND(C4272&gt;0),SUMIF('ИПУ и ОКПУ'!$A$2:$A$3258,A4272,'ИПУ и ОКПУ'!$O$2:$O$3258),"")</f>
        <v/>
      </c>
      <c r="G4272">
        <f>VLOOKUP(A4272,'Лицевые счета'!$A$2:$K$4570,9,0)</f>
        <v>1</v>
      </c>
      <c r="H4272">
        <f>VLOOKUP(A4272,'Лицевые счета'!$A$2:$K$4570,10,0)</f>
        <v>92</v>
      </c>
      <c r="I4272" t="str">
        <f>VLOOKUP(A4272,'Лицевые счета'!$A$2:$K$4570,6,0)</f>
        <v>ФЛ</v>
      </c>
      <c r="J4272">
        <f>IF(AND(C4272=0,I4272="ФЛ"),G4272*H4272,"")</f>
        <v>92</v>
      </c>
      <c r="K4272" t="str">
        <f>IF(AND(C4272&gt;0,E4272="Нет показаний",I4272="ФЛ"),G4272*H4272,"")</f>
        <v/>
      </c>
    </row>
    <row r="4273" spans="1:11" x14ac:dyDescent="0.25">
      <c r="A4273" s="7">
        <v>741902</v>
      </c>
      <c r="B4273" s="7">
        <f>VLOOKUP(A4273,'Лицевые счета'!$A$1:$K$4570,2,0)</f>
        <v>533799</v>
      </c>
      <c r="C4273">
        <f>COUNTIF('ИПУ и ОКПУ'!$A$2:$A$3258,A4273)</f>
        <v>0</v>
      </c>
      <c r="D4273" t="str">
        <f>IF(C4273&gt;0,VLOOKUP(A4273,'ИПУ и ОКПУ'!$A$1:$O$3258,9,0),"")</f>
        <v/>
      </c>
      <c r="E4273" t="str">
        <f>IF(C4273&gt;0,IF(VLOOKUP(A4273,'ИПУ и ОКПУ'!$A$1:$O$3258,14,0)="Нет показаний","Нет показаний",""),"")</f>
        <v/>
      </c>
      <c r="F4273" t="str">
        <f>IF(AND(C4273&gt;0),SUMIF('ИПУ и ОКПУ'!$A$2:$A$3258,A4273,'ИПУ и ОКПУ'!$O$2:$O$3258),"")</f>
        <v/>
      </c>
      <c r="G4273">
        <f>VLOOKUP(A4273,'Лицевые счета'!$A$2:$K$4570,9,0)</f>
        <v>1</v>
      </c>
      <c r="H4273">
        <f>VLOOKUP(A4273,'Лицевые счета'!$A$2:$K$4570,10,0)</f>
        <v>92</v>
      </c>
      <c r="I4273" t="str">
        <f>VLOOKUP(A4273,'Лицевые счета'!$A$2:$K$4570,6,0)</f>
        <v>ФЛ</v>
      </c>
      <c r="J4273">
        <f>IF(AND(C4273=0,I4273="ФЛ"),G4273*H4273,"")</f>
        <v>92</v>
      </c>
      <c r="K4273" t="str">
        <f>IF(AND(C4273&gt;0,E4273="Нет показаний",I4273="ФЛ"),G4273*H4273,"")</f>
        <v/>
      </c>
    </row>
    <row r="4274" spans="1:11" x14ac:dyDescent="0.25">
      <c r="A4274" s="7">
        <v>742295</v>
      </c>
      <c r="B4274" s="7">
        <f>VLOOKUP(A4274,'Лицевые счета'!$A$1:$K$4570,2,0)</f>
        <v>425328</v>
      </c>
      <c r="C4274">
        <f>COUNTIF('ИПУ и ОКПУ'!$A$2:$A$3258,A4274)</f>
        <v>0</v>
      </c>
      <c r="D4274" t="str">
        <f>IF(C4274&gt;0,VLOOKUP(A4274,'ИПУ и ОКПУ'!$A$1:$O$3258,9,0),"")</f>
        <v/>
      </c>
      <c r="E4274" t="str">
        <f>IF(C4274&gt;0,IF(VLOOKUP(A4274,'ИПУ и ОКПУ'!$A$1:$O$3258,14,0)="Нет показаний","Нет показаний",""),"")</f>
        <v/>
      </c>
      <c r="F4274" t="str">
        <f>IF(AND(C4274&gt;0),SUMIF('ИПУ и ОКПУ'!$A$2:$A$3258,A4274,'ИПУ и ОКПУ'!$O$2:$O$3258),"")</f>
        <v/>
      </c>
      <c r="G4274">
        <f>VLOOKUP(A4274,'Лицевые счета'!$A$2:$K$4570,9,0)</f>
        <v>1</v>
      </c>
      <c r="H4274">
        <f>VLOOKUP(A4274,'Лицевые счета'!$A$2:$K$4570,10,0)</f>
        <v>142</v>
      </c>
      <c r="I4274" t="str">
        <f>VLOOKUP(A4274,'Лицевые счета'!$A$2:$K$4570,6,0)</f>
        <v>ФЛ</v>
      </c>
      <c r="J4274">
        <f>IF(AND(C4274=0,I4274="ФЛ"),G4274*H4274,"")</f>
        <v>142</v>
      </c>
      <c r="K4274" t="str">
        <f>IF(AND(C4274&gt;0,E4274="Нет показаний",I4274="ФЛ"),G4274*H4274,"")</f>
        <v/>
      </c>
    </row>
    <row r="4275" spans="1:11" x14ac:dyDescent="0.25">
      <c r="A4275" s="7">
        <v>743150</v>
      </c>
      <c r="B4275" s="7">
        <f>VLOOKUP(A4275,'Лицевые счета'!$A$1:$K$4570,2,0)</f>
        <v>431544</v>
      </c>
      <c r="C4275">
        <f>COUNTIF('ИПУ и ОКПУ'!$A$2:$A$3258,A4275)</f>
        <v>1</v>
      </c>
      <c r="D4275" t="str">
        <f>IF(C4275&gt;0,VLOOKUP(A4275,'ИПУ и ОКПУ'!$A$1:$O$3258,9,0),"")</f>
        <v>Одноставочный</v>
      </c>
      <c r="E4275" t="str">
        <f>IF(C4275&gt;0,IF(VLOOKUP(A4275,'ИПУ и ОКПУ'!$A$1:$O$3258,14,0)="Нет показаний","Нет показаний",""),"")</f>
        <v>Нет показаний</v>
      </c>
      <c r="F4275">
        <f>IF(AND(C4275&gt;0),SUMIF('ИПУ и ОКПУ'!$A$2:$A$3258,A4275,'ИПУ и ОКПУ'!$O$2:$O$3258),"")</f>
        <v>0</v>
      </c>
      <c r="G4275">
        <f>VLOOKUP(A4275,'Лицевые счета'!$A$2:$K$4570,9,0)</f>
        <v>1</v>
      </c>
      <c r="H4275">
        <f>VLOOKUP(A4275,'Лицевые счета'!$A$2:$K$4570,10,0)</f>
        <v>134.30000000000001</v>
      </c>
      <c r="I4275" t="str">
        <f>VLOOKUP(A4275,'Лицевые счета'!$A$2:$K$4570,6,0)</f>
        <v>ФЛ</v>
      </c>
      <c r="J4275" t="str">
        <f>IF(AND(C4275=0,I4275="ФЛ"),G4275*H4275,"")</f>
        <v/>
      </c>
      <c r="K4275">
        <f>IF(AND(C4275&gt;0,E4275="Нет показаний",I4275="ФЛ"),G4275*H4275,"")</f>
        <v>134.30000000000001</v>
      </c>
    </row>
    <row r="4276" spans="1:11" x14ac:dyDescent="0.25">
      <c r="A4276" s="7">
        <v>743156</v>
      </c>
      <c r="B4276" s="7">
        <f>VLOOKUP(A4276,'Лицевые счета'!$A$1:$K$4570,2,0)</f>
        <v>1605</v>
      </c>
      <c r="C4276">
        <f>COUNTIF('ИПУ и ОКПУ'!$A$2:$A$3258,A4276)</f>
        <v>0</v>
      </c>
      <c r="D4276" t="str">
        <f>IF(C4276&gt;0,VLOOKUP(A4276,'ИПУ и ОКПУ'!$A$1:$O$3258,9,0),"")</f>
        <v/>
      </c>
      <c r="E4276" t="str">
        <f>IF(C4276&gt;0,IF(VLOOKUP(A4276,'ИПУ и ОКПУ'!$A$1:$O$3258,14,0)="Нет показаний","Нет показаний",""),"")</f>
        <v/>
      </c>
      <c r="F4276" t="str">
        <f>IF(AND(C4276&gt;0),SUMIF('ИПУ и ОКПУ'!$A$2:$A$3258,A4276,'ИПУ и ОКПУ'!$O$2:$O$3258),"")</f>
        <v/>
      </c>
      <c r="G4276">
        <f>VLOOKUP(A4276,'Лицевые счета'!$A$2:$K$4570,9,0)</f>
        <v>1</v>
      </c>
      <c r="H4276">
        <f>VLOOKUP(A4276,'Лицевые счета'!$A$2:$K$4570,10,0)</f>
        <v>142</v>
      </c>
      <c r="I4276" t="str">
        <f>VLOOKUP(A4276,'Лицевые счета'!$A$2:$K$4570,6,0)</f>
        <v>ФЛ</v>
      </c>
      <c r="J4276">
        <f>IF(AND(C4276=0,I4276="ФЛ"),G4276*H4276,"")</f>
        <v>142</v>
      </c>
      <c r="K4276" t="str">
        <f>IF(AND(C4276&gt;0,E4276="Нет показаний",I4276="ФЛ"),G4276*H4276,"")</f>
        <v/>
      </c>
    </row>
    <row r="4277" spans="1:11" x14ac:dyDescent="0.25">
      <c r="A4277" s="7">
        <v>743588</v>
      </c>
      <c r="B4277" s="7">
        <f>VLOOKUP(A4277,'Лицевые счета'!$A$1:$K$4570,2,0)</f>
        <v>425338</v>
      </c>
      <c r="C4277">
        <f>COUNTIF('ИПУ и ОКПУ'!$A$2:$A$3258,A4277)</f>
        <v>0</v>
      </c>
      <c r="D4277" t="str">
        <f>IF(C4277&gt;0,VLOOKUP(A4277,'ИПУ и ОКПУ'!$A$1:$O$3258,9,0),"")</f>
        <v/>
      </c>
      <c r="E4277" t="str">
        <f>IF(C4277&gt;0,IF(VLOOKUP(A4277,'ИПУ и ОКПУ'!$A$1:$O$3258,14,0)="Нет показаний","Нет показаний",""),"")</f>
        <v/>
      </c>
      <c r="F4277" t="str">
        <f>IF(AND(C4277&gt;0),SUMIF('ИПУ и ОКПУ'!$A$2:$A$3258,A4277,'ИПУ и ОКПУ'!$O$2:$O$3258),"")</f>
        <v/>
      </c>
      <c r="G4277">
        <f>VLOOKUP(A4277,'Лицевые счета'!$A$2:$K$4570,9,0)</f>
        <v>1</v>
      </c>
      <c r="H4277">
        <f>VLOOKUP(A4277,'Лицевые счета'!$A$2:$K$4570,10,0)</f>
        <v>92</v>
      </c>
      <c r="I4277" t="str">
        <f>VLOOKUP(A4277,'Лицевые счета'!$A$2:$K$4570,6,0)</f>
        <v>ФЛ</v>
      </c>
      <c r="J4277">
        <f>IF(AND(C4277=0,I4277="ФЛ"),G4277*H4277,"")</f>
        <v>92</v>
      </c>
      <c r="K4277" t="str">
        <f>IF(AND(C4277&gt;0,E4277="Нет показаний",I4277="ФЛ"),G4277*H4277,"")</f>
        <v/>
      </c>
    </row>
    <row r="4278" spans="1:11" x14ac:dyDescent="0.25">
      <c r="A4278" s="7">
        <v>743645</v>
      </c>
      <c r="B4278" s="7">
        <f>VLOOKUP(A4278,'Лицевые счета'!$A$1:$K$4570,2,0)</f>
        <v>431516</v>
      </c>
      <c r="C4278">
        <f>COUNTIF('ИПУ и ОКПУ'!$A$2:$A$3258,A4278)</f>
        <v>1</v>
      </c>
      <c r="D4278" t="str">
        <f>IF(C4278&gt;0,VLOOKUP(A4278,'ИПУ и ОКПУ'!$A$1:$O$3258,9,0),"")</f>
        <v>Одноставочный</v>
      </c>
      <c r="E4278" t="str">
        <f>IF(C4278&gt;0,IF(VLOOKUP(A4278,'ИПУ и ОКПУ'!$A$1:$O$3258,14,0)="Нет показаний","Нет показаний",""),"")</f>
        <v>Нет показаний</v>
      </c>
      <c r="F4278">
        <f>IF(AND(C4278&gt;0),SUMIF('ИПУ и ОКПУ'!$A$2:$A$3258,A4278,'ИПУ и ОКПУ'!$O$2:$O$3258),"")</f>
        <v>0</v>
      </c>
      <c r="G4278">
        <f>VLOOKUP(A4278,'Лицевые счета'!$A$2:$K$4570,9,0)</f>
        <v>1</v>
      </c>
      <c r="H4278">
        <f>VLOOKUP(A4278,'Лицевые счета'!$A$2:$K$4570,10,0)</f>
        <v>92</v>
      </c>
      <c r="I4278" t="str">
        <f>VLOOKUP(A4278,'Лицевые счета'!$A$2:$K$4570,6,0)</f>
        <v>ФЛ</v>
      </c>
      <c r="J4278" t="str">
        <f>IF(AND(C4278=0,I4278="ФЛ"),G4278*H4278,"")</f>
        <v/>
      </c>
      <c r="K4278">
        <f>IF(AND(C4278&gt;0,E4278="Нет показаний",I4278="ФЛ"),G4278*H4278,"")</f>
        <v>92</v>
      </c>
    </row>
    <row r="4279" spans="1:11" x14ac:dyDescent="0.25">
      <c r="A4279" s="7">
        <v>743858</v>
      </c>
      <c r="B4279" s="7">
        <f>VLOOKUP(A4279,'Лицевые счета'!$A$1:$K$4570,2,0)</f>
        <v>447494</v>
      </c>
      <c r="C4279">
        <f>COUNTIF('ИПУ и ОКПУ'!$A$2:$A$3258,A4279)</f>
        <v>1</v>
      </c>
      <c r="D4279" t="str">
        <f>IF(C4279&gt;0,VLOOKUP(A4279,'ИПУ и ОКПУ'!$A$1:$O$3258,9,0),"")</f>
        <v>Одноставочный</v>
      </c>
      <c r="E4279" t="str">
        <f>IF(C4279&gt;0,IF(VLOOKUP(A4279,'ИПУ и ОКПУ'!$A$1:$O$3258,14,0)="Нет показаний","Нет показаний",""),"")</f>
        <v>Нет показаний</v>
      </c>
      <c r="F4279">
        <f>IF(AND(C4279&gt;0),SUMIF('ИПУ и ОКПУ'!$A$2:$A$3258,A4279,'ИПУ и ОКПУ'!$O$2:$O$3258),"")</f>
        <v>0</v>
      </c>
      <c r="G4279">
        <f>VLOOKUP(A4279,'Лицевые счета'!$A$2:$K$4570,9,0)</f>
        <v>1</v>
      </c>
      <c r="H4279">
        <f>VLOOKUP(A4279,'Лицевые счета'!$A$2:$K$4570,10,0)</f>
        <v>92</v>
      </c>
      <c r="I4279" t="str">
        <f>VLOOKUP(A4279,'Лицевые счета'!$A$2:$K$4570,6,0)</f>
        <v>ФЛ</v>
      </c>
      <c r="J4279" t="str">
        <f>IF(AND(C4279=0,I4279="ФЛ"),G4279*H4279,"")</f>
        <v/>
      </c>
      <c r="K4279">
        <f>IF(AND(C4279&gt;0,E4279="Нет показаний",I4279="ФЛ"),G4279*H4279,"")</f>
        <v>92</v>
      </c>
    </row>
    <row r="4280" spans="1:11" x14ac:dyDescent="0.25">
      <c r="A4280" s="7">
        <v>743924</v>
      </c>
      <c r="B4280" s="7">
        <f>VLOOKUP(A4280,'Лицевые счета'!$A$1:$K$4570,2,0)</f>
        <v>425328</v>
      </c>
      <c r="C4280">
        <f>COUNTIF('ИПУ и ОКПУ'!$A$2:$A$3258,A4280)</f>
        <v>0</v>
      </c>
      <c r="D4280" t="str">
        <f>IF(C4280&gt;0,VLOOKUP(A4280,'ИПУ и ОКПУ'!$A$1:$O$3258,9,0),"")</f>
        <v/>
      </c>
      <c r="E4280" t="str">
        <f>IF(C4280&gt;0,IF(VLOOKUP(A4280,'ИПУ и ОКПУ'!$A$1:$O$3258,14,0)="Нет показаний","Нет показаний",""),"")</f>
        <v/>
      </c>
      <c r="F4280" t="str">
        <f>IF(AND(C4280&gt;0),SUMIF('ИПУ и ОКПУ'!$A$2:$A$3258,A4280,'ИПУ и ОКПУ'!$O$2:$O$3258),"")</f>
        <v/>
      </c>
      <c r="G4280">
        <f>VLOOKUP(A4280,'Лицевые счета'!$A$2:$K$4570,9,0)</f>
        <v>1</v>
      </c>
      <c r="H4280">
        <f>VLOOKUP(A4280,'Лицевые счета'!$A$2:$K$4570,10,0)</f>
        <v>142</v>
      </c>
      <c r="I4280" t="str">
        <f>VLOOKUP(A4280,'Лицевые счета'!$A$2:$K$4570,6,0)</f>
        <v>ФЛ</v>
      </c>
      <c r="J4280">
        <f>IF(AND(C4280=0,I4280="ФЛ"),G4280*H4280,"")</f>
        <v>142</v>
      </c>
      <c r="K4280" t="str">
        <f>IF(AND(C4280&gt;0,E4280="Нет показаний",I4280="ФЛ"),G4280*H4280,"")</f>
        <v/>
      </c>
    </row>
    <row r="4281" spans="1:11" x14ac:dyDescent="0.25">
      <c r="A4281" s="7">
        <v>743959</v>
      </c>
      <c r="B4281" s="7">
        <f>VLOOKUP(A4281,'Лицевые счета'!$A$1:$K$4570,2,0)</f>
        <v>349561</v>
      </c>
      <c r="C4281">
        <f>COUNTIF('ИПУ и ОКПУ'!$A$2:$A$3258,A4281)</f>
        <v>0</v>
      </c>
      <c r="D4281" t="str">
        <f>IF(C4281&gt;0,VLOOKUP(A4281,'ИПУ и ОКПУ'!$A$1:$O$3258,9,0),"")</f>
        <v/>
      </c>
      <c r="E4281" t="str">
        <f>IF(C4281&gt;0,IF(VLOOKUP(A4281,'ИПУ и ОКПУ'!$A$1:$O$3258,14,0)="Нет показаний","Нет показаний",""),"")</f>
        <v/>
      </c>
      <c r="F4281" t="str">
        <f>IF(AND(C4281&gt;0),SUMIF('ИПУ и ОКПУ'!$A$2:$A$3258,A4281,'ИПУ и ОКПУ'!$O$2:$O$3258),"")</f>
        <v/>
      </c>
      <c r="G4281">
        <f>VLOOKUP(A4281,'Лицевые счета'!$A$2:$K$4570,9,0)</f>
        <v>1</v>
      </c>
      <c r="H4281">
        <f>VLOOKUP(A4281,'Лицевые счета'!$A$2:$K$4570,10,0)</f>
        <v>92</v>
      </c>
      <c r="I4281" t="str">
        <f>VLOOKUP(A4281,'Лицевые счета'!$A$2:$K$4570,6,0)</f>
        <v>ФЛ</v>
      </c>
      <c r="J4281">
        <f>IF(AND(C4281=0,I4281="ФЛ"),G4281*H4281,"")</f>
        <v>92</v>
      </c>
      <c r="K4281" t="str">
        <f>IF(AND(C4281&gt;0,E4281="Нет показаний",I4281="ФЛ"),G4281*H4281,"")</f>
        <v/>
      </c>
    </row>
    <row r="4282" spans="1:11" x14ac:dyDescent="0.25">
      <c r="A4282" s="7">
        <v>744357</v>
      </c>
      <c r="B4282" s="7">
        <f>VLOOKUP(A4282,'Лицевые счета'!$A$1:$K$4570,2,0)</f>
        <v>648495</v>
      </c>
      <c r="C4282">
        <f>COUNTIF('ИПУ и ОКПУ'!$A$2:$A$3258,A4282)</f>
        <v>1</v>
      </c>
      <c r="D4282" t="str">
        <f>IF(C4282&gt;0,VLOOKUP(A4282,'ИПУ и ОКПУ'!$A$1:$O$3258,9,0),"")</f>
        <v>Одноставочный</v>
      </c>
      <c r="E4282" t="str">
        <f>IF(C4282&gt;0,IF(VLOOKUP(A4282,'ИПУ и ОКПУ'!$A$1:$O$3258,14,0)="Нет показаний","Нет показаний",""),"")</f>
        <v>Нет показаний</v>
      </c>
      <c r="F4282">
        <f>IF(AND(C4282&gt;0),SUMIF('ИПУ и ОКПУ'!$A$2:$A$3258,A4282,'ИПУ и ОКПУ'!$O$2:$O$3258),"")</f>
        <v>0</v>
      </c>
      <c r="G4282">
        <f>VLOOKUP(A4282,'Лицевые счета'!$A$2:$K$4570,9,0)</f>
        <v>1</v>
      </c>
      <c r="H4282">
        <f>VLOOKUP(A4282,'Лицевые счета'!$A$2:$K$4570,10,0)</f>
        <v>142</v>
      </c>
      <c r="I4282" t="str">
        <f>VLOOKUP(A4282,'Лицевые счета'!$A$2:$K$4570,6,0)</f>
        <v>ФЛ</v>
      </c>
      <c r="J4282" t="str">
        <f>IF(AND(C4282=0,I4282="ФЛ"),G4282*H4282,"")</f>
        <v/>
      </c>
      <c r="K4282">
        <f>IF(AND(C4282&gt;0,E4282="Нет показаний",I4282="ФЛ"),G4282*H4282,"")</f>
        <v>142</v>
      </c>
    </row>
    <row r="4283" spans="1:11" x14ac:dyDescent="0.25">
      <c r="A4283" s="7">
        <v>744594</v>
      </c>
      <c r="B4283" s="7">
        <f>VLOOKUP(A4283,'Лицевые счета'!$A$1:$K$4570,2,0)</f>
        <v>431517</v>
      </c>
      <c r="C4283">
        <f>COUNTIF('ИПУ и ОКПУ'!$A$2:$A$3258,A4283)</f>
        <v>0</v>
      </c>
      <c r="D4283" t="str">
        <f>IF(C4283&gt;0,VLOOKUP(A4283,'ИПУ и ОКПУ'!$A$1:$O$3258,9,0),"")</f>
        <v/>
      </c>
      <c r="E4283" t="str">
        <f>IF(C4283&gt;0,IF(VLOOKUP(A4283,'ИПУ и ОКПУ'!$A$1:$O$3258,14,0)="Нет показаний","Нет показаний",""),"")</f>
        <v/>
      </c>
      <c r="F4283" t="str">
        <f>IF(AND(C4283&gt;0),SUMIF('ИПУ и ОКПУ'!$A$2:$A$3258,A4283,'ИПУ и ОКПУ'!$O$2:$O$3258),"")</f>
        <v/>
      </c>
      <c r="G4283">
        <f>VLOOKUP(A4283,'Лицевые счета'!$A$2:$K$4570,9,0)</f>
        <v>1</v>
      </c>
      <c r="H4283">
        <f>VLOOKUP(A4283,'Лицевые счета'!$A$2:$K$4570,10,0)</f>
        <v>92</v>
      </c>
      <c r="I4283" t="str">
        <f>VLOOKUP(A4283,'Лицевые счета'!$A$2:$K$4570,6,0)</f>
        <v>ФЛ</v>
      </c>
      <c r="J4283">
        <f>IF(AND(C4283=0,I4283="ФЛ"),G4283*H4283,"")</f>
        <v>92</v>
      </c>
      <c r="K4283" t="str">
        <f>IF(AND(C4283&gt;0,E4283="Нет показаний",I4283="ФЛ"),G4283*H4283,"")</f>
        <v/>
      </c>
    </row>
    <row r="4284" spans="1:11" x14ac:dyDescent="0.25">
      <c r="A4284" s="7">
        <v>744694</v>
      </c>
      <c r="B4284" s="7">
        <f>VLOOKUP(A4284,'Лицевые счета'!$A$1:$K$4570,2,0)</f>
        <v>431516</v>
      </c>
      <c r="C4284">
        <f>COUNTIF('ИПУ и ОКПУ'!$A$2:$A$3258,A4284)</f>
        <v>1</v>
      </c>
      <c r="D4284" t="str">
        <f>IF(C4284&gt;0,VLOOKUP(A4284,'ИПУ и ОКПУ'!$A$1:$O$3258,9,0),"")</f>
        <v>Одноставочный</v>
      </c>
      <c r="E4284" t="str">
        <f>IF(C4284&gt;0,IF(VLOOKUP(A4284,'ИПУ и ОКПУ'!$A$1:$O$3258,14,0)="Нет показаний","Нет показаний",""),"")</f>
        <v>Нет показаний</v>
      </c>
      <c r="F4284">
        <f>IF(AND(C4284&gt;0),SUMIF('ИПУ и ОКПУ'!$A$2:$A$3258,A4284,'ИПУ и ОКПУ'!$O$2:$O$3258),"")</f>
        <v>0</v>
      </c>
      <c r="G4284">
        <f>VLOOKUP(A4284,'Лицевые счета'!$A$2:$K$4570,9,0)</f>
        <v>1</v>
      </c>
      <c r="H4284">
        <f>VLOOKUP(A4284,'Лицевые счета'!$A$2:$K$4570,10,0)</f>
        <v>92</v>
      </c>
      <c r="I4284" t="str">
        <f>VLOOKUP(A4284,'Лицевые счета'!$A$2:$K$4570,6,0)</f>
        <v>ФЛ</v>
      </c>
      <c r="J4284" t="str">
        <f>IF(AND(C4284=0,I4284="ФЛ"),G4284*H4284,"")</f>
        <v/>
      </c>
      <c r="K4284">
        <f>IF(AND(C4284&gt;0,E4284="Нет показаний",I4284="ФЛ"),G4284*H4284,"")</f>
        <v>92</v>
      </c>
    </row>
    <row r="4285" spans="1:11" x14ac:dyDescent="0.25">
      <c r="A4285" s="7">
        <v>744948</v>
      </c>
      <c r="B4285" s="7">
        <f>VLOOKUP(A4285,'Лицевые счета'!$A$1:$K$4570,2,0)</f>
        <v>349509</v>
      </c>
      <c r="C4285">
        <f>COUNTIF('ИПУ и ОКПУ'!$A$2:$A$3258,A4285)</f>
        <v>1</v>
      </c>
      <c r="D4285" t="str">
        <f>IF(C4285&gt;0,VLOOKUP(A4285,'ИПУ и ОКПУ'!$A$1:$O$3258,9,0),"")</f>
        <v>Одноставочный</v>
      </c>
      <c r="E4285" t="str">
        <f>IF(C4285&gt;0,IF(VLOOKUP(A4285,'ИПУ и ОКПУ'!$A$1:$O$3258,14,0)="Нет показаний","Нет показаний",""),"")</f>
        <v>Нет показаний</v>
      </c>
      <c r="F4285">
        <f>IF(AND(C4285&gt;0),SUMIF('ИПУ и ОКПУ'!$A$2:$A$3258,A4285,'ИПУ и ОКПУ'!$O$2:$O$3258),"")</f>
        <v>0</v>
      </c>
      <c r="G4285">
        <f>VLOOKUP(A4285,'Лицевые счета'!$A$2:$K$4570,9,0)</f>
        <v>1</v>
      </c>
      <c r="H4285">
        <f>VLOOKUP(A4285,'Лицевые счета'!$A$2:$K$4570,10,0)</f>
        <v>92</v>
      </c>
      <c r="I4285" t="str">
        <f>VLOOKUP(A4285,'Лицевые счета'!$A$2:$K$4570,6,0)</f>
        <v>ФЛ</v>
      </c>
      <c r="J4285" t="str">
        <f>IF(AND(C4285=0,I4285="ФЛ"),G4285*H4285,"")</f>
        <v/>
      </c>
      <c r="K4285">
        <f>IF(AND(C4285&gt;0,E4285="Нет показаний",I4285="ФЛ"),G4285*H4285,"")</f>
        <v>92</v>
      </c>
    </row>
    <row r="4286" spans="1:11" x14ac:dyDescent="0.25">
      <c r="A4286" s="7">
        <v>745017</v>
      </c>
      <c r="B4286" s="7">
        <f>VLOOKUP(A4286,'Лицевые счета'!$A$1:$K$4570,2,0)</f>
        <v>431500</v>
      </c>
      <c r="C4286">
        <f>COUNTIF('ИПУ и ОКПУ'!$A$2:$A$3258,A4286)</f>
        <v>1</v>
      </c>
      <c r="D4286" t="str">
        <f>IF(C4286&gt;0,VLOOKUP(A4286,'ИПУ и ОКПУ'!$A$1:$O$3258,9,0),"")</f>
        <v>Одноставочный</v>
      </c>
      <c r="E4286" t="str">
        <f>IF(C4286&gt;0,IF(VLOOKUP(A4286,'ИПУ и ОКПУ'!$A$1:$O$3258,14,0)="Нет показаний","Нет показаний",""),"")</f>
        <v>Нет показаний</v>
      </c>
      <c r="F4286">
        <f>IF(AND(C4286&gt;0),SUMIF('ИПУ и ОКПУ'!$A$2:$A$3258,A4286,'ИПУ и ОКПУ'!$O$2:$O$3258),"")</f>
        <v>0</v>
      </c>
      <c r="G4286">
        <f>VLOOKUP(A4286,'Лицевые счета'!$A$2:$K$4570,9,0)</f>
        <v>1</v>
      </c>
      <c r="H4286">
        <f>VLOOKUP(A4286,'Лицевые счета'!$A$2:$K$4570,10,0)</f>
        <v>92</v>
      </c>
      <c r="I4286" t="str">
        <f>VLOOKUP(A4286,'Лицевые счета'!$A$2:$K$4570,6,0)</f>
        <v>ФЛ</v>
      </c>
      <c r="J4286" t="str">
        <f>IF(AND(C4286=0,I4286="ФЛ"),G4286*H4286,"")</f>
        <v/>
      </c>
      <c r="K4286">
        <f>IF(AND(C4286&gt;0,E4286="Нет показаний",I4286="ФЛ"),G4286*H4286,"")</f>
        <v>92</v>
      </c>
    </row>
    <row r="4287" spans="1:11" x14ac:dyDescent="0.25">
      <c r="A4287" s="7">
        <v>745074</v>
      </c>
      <c r="B4287" s="7">
        <f>VLOOKUP(A4287,'Лицевые счета'!$A$1:$K$4570,2,0)</f>
        <v>431467</v>
      </c>
      <c r="C4287">
        <f>COUNTIF('ИПУ и ОКПУ'!$A$2:$A$3258,A4287)</f>
        <v>0</v>
      </c>
      <c r="D4287" t="str">
        <f>IF(C4287&gt;0,VLOOKUP(A4287,'ИПУ и ОКПУ'!$A$1:$O$3258,9,0),"")</f>
        <v/>
      </c>
      <c r="E4287" t="str">
        <f>IF(C4287&gt;0,IF(VLOOKUP(A4287,'ИПУ и ОКПУ'!$A$1:$O$3258,14,0)="Нет показаний","Нет показаний",""),"")</f>
        <v/>
      </c>
      <c r="F4287" t="str">
        <f>IF(AND(C4287&gt;0),SUMIF('ИПУ и ОКПУ'!$A$2:$A$3258,A4287,'ИПУ и ОКПУ'!$O$2:$O$3258),"")</f>
        <v/>
      </c>
      <c r="G4287">
        <f>VLOOKUP(A4287,'Лицевые счета'!$A$2:$K$4570,9,0)</f>
        <v>1</v>
      </c>
      <c r="H4287">
        <f>VLOOKUP(A4287,'Лицевые счета'!$A$2:$K$4570,10,0)</f>
        <v>92</v>
      </c>
      <c r="I4287" t="str">
        <f>VLOOKUP(A4287,'Лицевые счета'!$A$2:$K$4570,6,0)</f>
        <v>ФЛ</v>
      </c>
      <c r="J4287">
        <f>IF(AND(C4287=0,I4287="ФЛ"),G4287*H4287,"")</f>
        <v>92</v>
      </c>
      <c r="K4287" t="str">
        <f>IF(AND(C4287&gt;0,E4287="Нет показаний",I4287="ФЛ"),G4287*H4287,"")</f>
        <v/>
      </c>
    </row>
    <row r="4288" spans="1:11" x14ac:dyDescent="0.25">
      <c r="A4288" s="7">
        <v>745134</v>
      </c>
      <c r="B4288" s="7">
        <f>VLOOKUP(A4288,'Лицевые счета'!$A$1:$K$4570,2,0)</f>
        <v>431517</v>
      </c>
      <c r="C4288">
        <f>COUNTIF('ИПУ и ОКПУ'!$A$2:$A$3258,A4288)</f>
        <v>1</v>
      </c>
      <c r="D4288" t="str">
        <f>IF(C4288&gt;0,VLOOKUP(A4288,'ИПУ и ОКПУ'!$A$1:$O$3258,9,0),"")</f>
        <v>Одноставочный</v>
      </c>
      <c r="E4288" t="str">
        <f>IF(C4288&gt;0,IF(VLOOKUP(A4288,'ИПУ и ОКПУ'!$A$1:$O$3258,14,0)="Нет показаний","Нет показаний",""),"")</f>
        <v/>
      </c>
      <c r="F4288">
        <f>IF(AND(C4288&gt;0),SUMIF('ИПУ и ОКПУ'!$A$2:$A$3258,A4288,'ИПУ и ОКПУ'!$O$2:$O$3258),"")</f>
        <v>86.5</v>
      </c>
      <c r="G4288">
        <f>VLOOKUP(A4288,'Лицевые счета'!$A$2:$K$4570,9,0)</f>
        <v>1</v>
      </c>
      <c r="H4288">
        <f>VLOOKUP(A4288,'Лицевые счета'!$A$2:$K$4570,10,0)</f>
        <v>92</v>
      </c>
      <c r="I4288" t="str">
        <f>VLOOKUP(A4288,'Лицевые счета'!$A$2:$K$4570,6,0)</f>
        <v>ФЛ</v>
      </c>
      <c r="J4288" t="str">
        <f>IF(AND(C4288=0,I4288="ФЛ"),G4288*H4288,"")</f>
        <v/>
      </c>
      <c r="K4288" t="str">
        <f>IF(AND(C4288&gt;0,E4288="Нет показаний",I4288="ФЛ"),G4288*H4288,"")</f>
        <v/>
      </c>
    </row>
    <row r="4289" spans="1:11" x14ac:dyDescent="0.25">
      <c r="A4289" s="7">
        <v>745316</v>
      </c>
      <c r="B4289" s="7">
        <f>VLOOKUP(A4289,'Лицевые счета'!$A$1:$K$4570,2,0)</f>
        <v>447453</v>
      </c>
      <c r="C4289">
        <f>COUNTIF('ИПУ и ОКПУ'!$A$2:$A$3258,A4289)</f>
        <v>0</v>
      </c>
      <c r="D4289" t="str">
        <f>IF(C4289&gt;0,VLOOKUP(A4289,'ИПУ и ОКПУ'!$A$1:$O$3258,9,0),"")</f>
        <v/>
      </c>
      <c r="E4289" t="str">
        <f>IF(C4289&gt;0,IF(VLOOKUP(A4289,'ИПУ и ОКПУ'!$A$1:$O$3258,14,0)="Нет показаний","Нет показаний",""),"")</f>
        <v/>
      </c>
      <c r="F4289" t="str">
        <f>IF(AND(C4289&gt;0),SUMIF('ИПУ и ОКПУ'!$A$2:$A$3258,A4289,'ИПУ и ОКПУ'!$O$2:$O$3258),"")</f>
        <v/>
      </c>
      <c r="G4289">
        <f>VLOOKUP(A4289,'Лицевые счета'!$A$2:$K$4570,9,0)</f>
        <v>1</v>
      </c>
      <c r="H4289">
        <f>VLOOKUP(A4289,'Лицевые счета'!$A$2:$K$4570,10,0)</f>
        <v>92</v>
      </c>
      <c r="I4289" t="str">
        <f>VLOOKUP(A4289,'Лицевые счета'!$A$2:$K$4570,6,0)</f>
        <v>ФЛ</v>
      </c>
      <c r="J4289">
        <f>IF(AND(C4289=0,I4289="ФЛ"),G4289*H4289,"")</f>
        <v>92</v>
      </c>
      <c r="K4289" t="str">
        <f>IF(AND(C4289&gt;0,E4289="Нет показаний",I4289="ФЛ"),G4289*H4289,"")</f>
        <v/>
      </c>
    </row>
    <row r="4290" spans="1:11" x14ac:dyDescent="0.25">
      <c r="A4290" s="7">
        <v>746016</v>
      </c>
      <c r="B4290" s="7">
        <f>VLOOKUP(A4290,'Лицевые счета'!$A$1:$K$4570,2,0)</f>
        <v>242731</v>
      </c>
      <c r="C4290">
        <f>COUNTIF('ИПУ и ОКПУ'!$A$2:$A$3258,A4290)</f>
        <v>1</v>
      </c>
      <c r="D4290" t="str">
        <f>IF(C4290&gt;0,VLOOKUP(A4290,'ИПУ и ОКПУ'!$A$1:$O$3258,9,0),"")</f>
        <v>Одноставочный</v>
      </c>
      <c r="E4290" t="str">
        <f>IF(C4290&gt;0,IF(VLOOKUP(A4290,'ИПУ и ОКПУ'!$A$1:$O$3258,14,0)="Нет показаний","Нет показаний",""),"")</f>
        <v>Нет показаний</v>
      </c>
      <c r="F4290">
        <f>IF(AND(C4290&gt;0),SUMIF('ИПУ и ОКПУ'!$A$2:$A$3258,A4290,'ИПУ и ОКПУ'!$O$2:$O$3258),"")</f>
        <v>0</v>
      </c>
      <c r="G4290">
        <f>VLOOKUP(A4290,'Лицевые счета'!$A$2:$K$4570,9,0)</f>
        <v>1</v>
      </c>
      <c r="H4290">
        <f>VLOOKUP(A4290,'Лицевые счета'!$A$2:$K$4570,10,0)</f>
        <v>92</v>
      </c>
      <c r="I4290" t="str">
        <f>VLOOKUP(A4290,'Лицевые счета'!$A$2:$K$4570,6,0)</f>
        <v>ФЛ</v>
      </c>
      <c r="J4290" t="str">
        <f>IF(AND(C4290=0,I4290="ФЛ"),G4290*H4290,"")</f>
        <v/>
      </c>
      <c r="K4290">
        <f>IF(AND(C4290&gt;0,E4290="Нет показаний",I4290="ФЛ"),G4290*H4290,"")</f>
        <v>92</v>
      </c>
    </row>
    <row r="4291" spans="1:11" x14ac:dyDescent="0.25">
      <c r="A4291" s="7">
        <v>746060</v>
      </c>
      <c r="B4291" s="7">
        <f>VLOOKUP(A4291,'Лицевые счета'!$A$1:$K$4570,2,0)</f>
        <v>58315</v>
      </c>
      <c r="C4291">
        <f>COUNTIF('ИПУ и ОКПУ'!$A$2:$A$3258,A4291)</f>
        <v>1</v>
      </c>
      <c r="D4291" t="str">
        <f>IF(C4291&gt;0,VLOOKUP(A4291,'ИПУ и ОКПУ'!$A$1:$O$3258,9,0),"")</f>
        <v>Одноставочный</v>
      </c>
      <c r="E4291" t="str">
        <f>IF(C4291&gt;0,IF(VLOOKUP(A4291,'ИПУ и ОКПУ'!$A$1:$O$3258,14,0)="Нет показаний","Нет показаний",""),"")</f>
        <v>Нет показаний</v>
      </c>
      <c r="F4291">
        <f>IF(AND(C4291&gt;0),SUMIF('ИПУ и ОКПУ'!$A$2:$A$3258,A4291,'ИПУ и ОКПУ'!$O$2:$O$3258),"")</f>
        <v>0</v>
      </c>
      <c r="G4291">
        <f>VLOOKUP(A4291,'Лицевые счета'!$A$2:$K$4570,9,0)</f>
        <v>1</v>
      </c>
      <c r="H4291">
        <f>VLOOKUP(A4291,'Лицевые счета'!$A$2:$K$4570,10,0)</f>
        <v>92</v>
      </c>
      <c r="I4291" t="str">
        <f>VLOOKUP(A4291,'Лицевые счета'!$A$2:$K$4570,6,0)</f>
        <v>ФЛ</v>
      </c>
      <c r="J4291" t="str">
        <f>IF(AND(C4291=0,I4291="ФЛ"),G4291*H4291,"")</f>
        <v/>
      </c>
      <c r="K4291">
        <f>IF(AND(C4291&gt;0,E4291="Нет показаний",I4291="ФЛ"),G4291*H4291,"")</f>
        <v>92</v>
      </c>
    </row>
    <row r="4292" spans="1:11" x14ac:dyDescent="0.25">
      <c r="A4292" s="7">
        <v>746174</v>
      </c>
      <c r="B4292" s="7">
        <f>VLOOKUP(A4292,'Лицевые счета'!$A$1:$K$4570,2,0)</f>
        <v>431298</v>
      </c>
      <c r="C4292">
        <f>COUNTIF('ИПУ и ОКПУ'!$A$2:$A$3258,A4292)</f>
        <v>1</v>
      </c>
      <c r="D4292" t="str">
        <f>IF(C4292&gt;0,VLOOKUP(A4292,'ИПУ и ОКПУ'!$A$1:$O$3258,9,0),"")</f>
        <v>Одноставочный</v>
      </c>
      <c r="E4292" t="str">
        <f>IF(C4292&gt;0,IF(VLOOKUP(A4292,'ИПУ и ОКПУ'!$A$1:$O$3258,14,0)="Нет показаний","Нет показаний",""),"")</f>
        <v>Нет показаний</v>
      </c>
      <c r="F4292">
        <f>IF(AND(C4292&gt;0),SUMIF('ИПУ и ОКПУ'!$A$2:$A$3258,A4292,'ИПУ и ОКПУ'!$O$2:$O$3258),"")</f>
        <v>0</v>
      </c>
      <c r="G4292">
        <f>VLOOKUP(A4292,'Лицевые счета'!$A$2:$K$4570,9,0)</f>
        <v>1</v>
      </c>
      <c r="H4292">
        <f>VLOOKUP(A4292,'Лицевые счета'!$A$2:$K$4570,10,0)</f>
        <v>118.7</v>
      </c>
      <c r="I4292" t="str">
        <f>VLOOKUP(A4292,'Лицевые счета'!$A$2:$K$4570,6,0)</f>
        <v>ФЛ</v>
      </c>
      <c r="J4292" t="str">
        <f>IF(AND(C4292=0,I4292="ФЛ"),G4292*H4292,"")</f>
        <v/>
      </c>
      <c r="K4292">
        <f>IF(AND(C4292&gt;0,E4292="Нет показаний",I4292="ФЛ"),G4292*H4292,"")</f>
        <v>118.7</v>
      </c>
    </row>
    <row r="4293" spans="1:11" x14ac:dyDescent="0.25">
      <c r="A4293" s="7">
        <v>746326</v>
      </c>
      <c r="B4293" s="7">
        <f>VLOOKUP(A4293,'Лицевые счета'!$A$1:$K$4570,2,0)</f>
        <v>1610</v>
      </c>
      <c r="C4293">
        <f>COUNTIF('ИПУ и ОКПУ'!$A$2:$A$3258,A4293)</f>
        <v>1</v>
      </c>
      <c r="D4293" t="str">
        <f>IF(C4293&gt;0,VLOOKUP(A4293,'ИПУ и ОКПУ'!$A$1:$O$3258,9,0),"")</f>
        <v>Одноставочный</v>
      </c>
      <c r="E4293" t="str">
        <f>IF(C4293&gt;0,IF(VLOOKUP(A4293,'ИПУ и ОКПУ'!$A$1:$O$3258,14,0)="Нет показаний","Нет показаний",""),"")</f>
        <v/>
      </c>
      <c r="F4293">
        <f>IF(AND(C4293&gt;0),SUMIF('ИПУ и ОКПУ'!$A$2:$A$3258,A4293,'ИПУ и ОКПУ'!$O$2:$O$3258),"")</f>
        <v>278</v>
      </c>
      <c r="G4293">
        <f>VLOOKUP(A4293,'Лицевые счета'!$A$2:$K$4570,9,0)</f>
        <v>1</v>
      </c>
      <c r="H4293">
        <f>VLOOKUP(A4293,'Лицевые счета'!$A$2:$K$4570,10,0)</f>
        <v>183.2</v>
      </c>
      <c r="I4293" t="str">
        <f>VLOOKUP(A4293,'Лицевые счета'!$A$2:$K$4570,6,0)</f>
        <v>ФЛ</v>
      </c>
      <c r="J4293" t="str">
        <f>IF(AND(C4293=0,I4293="ФЛ"),G4293*H4293,"")</f>
        <v/>
      </c>
      <c r="K4293" t="str">
        <f>IF(AND(C4293&gt;0,E4293="Нет показаний",I4293="ФЛ"),G4293*H4293,"")</f>
        <v/>
      </c>
    </row>
    <row r="4294" spans="1:11" x14ac:dyDescent="0.25">
      <c r="A4294" s="7">
        <v>747470</v>
      </c>
      <c r="B4294" s="7">
        <f>VLOOKUP(A4294,'Лицевые счета'!$A$1:$K$4570,2,0)</f>
        <v>431487</v>
      </c>
      <c r="C4294">
        <f>COUNTIF('ИПУ и ОКПУ'!$A$2:$A$3258,A4294)</f>
        <v>0</v>
      </c>
      <c r="D4294" t="str">
        <f>IF(C4294&gt;0,VLOOKUP(A4294,'ИПУ и ОКПУ'!$A$1:$O$3258,9,0),"")</f>
        <v/>
      </c>
      <c r="E4294" t="str">
        <f>IF(C4294&gt;0,IF(VLOOKUP(A4294,'ИПУ и ОКПУ'!$A$1:$O$3258,14,0)="Нет показаний","Нет показаний",""),"")</f>
        <v/>
      </c>
      <c r="F4294" t="str">
        <f>IF(AND(C4294&gt;0),SUMIF('ИПУ и ОКПУ'!$A$2:$A$3258,A4294,'ИПУ и ОКПУ'!$O$2:$O$3258),"")</f>
        <v/>
      </c>
      <c r="G4294">
        <f>VLOOKUP(A4294,'Лицевые счета'!$A$2:$K$4570,9,0)</f>
        <v>1</v>
      </c>
      <c r="H4294">
        <f>VLOOKUP(A4294,'Лицевые счета'!$A$2:$K$4570,10,0)</f>
        <v>92</v>
      </c>
      <c r="I4294" t="str">
        <f>VLOOKUP(A4294,'Лицевые счета'!$A$2:$K$4570,6,0)</f>
        <v>ФЛ</v>
      </c>
      <c r="J4294">
        <f>IF(AND(C4294=0,I4294="ФЛ"),G4294*H4294,"")</f>
        <v>92</v>
      </c>
      <c r="K4294" t="str">
        <f>IF(AND(C4294&gt;0,E4294="Нет показаний",I4294="ФЛ"),G4294*H4294,"")</f>
        <v/>
      </c>
    </row>
    <row r="4295" spans="1:11" x14ac:dyDescent="0.25">
      <c r="A4295" s="7">
        <v>747581</v>
      </c>
      <c r="B4295" s="7">
        <f>VLOOKUP(A4295,'Лицевые счета'!$A$1:$K$4570,2,0)</f>
        <v>501291</v>
      </c>
      <c r="C4295">
        <f>COUNTIF('ИПУ и ОКПУ'!$A$2:$A$3258,A4295)</f>
        <v>1</v>
      </c>
      <c r="D4295" t="str">
        <f>IF(C4295&gt;0,VLOOKUP(A4295,'ИПУ и ОКПУ'!$A$1:$O$3258,9,0),"")</f>
        <v>Одноставочный</v>
      </c>
      <c r="E4295" t="str">
        <f>IF(C4295&gt;0,IF(VLOOKUP(A4295,'ИПУ и ОКПУ'!$A$1:$O$3258,14,0)="Нет показаний","Нет показаний",""),"")</f>
        <v>Нет показаний</v>
      </c>
      <c r="F4295">
        <f>IF(AND(C4295&gt;0),SUMIF('ИПУ и ОКПУ'!$A$2:$A$3258,A4295,'ИПУ и ОКПУ'!$O$2:$O$3258),"")</f>
        <v>0</v>
      </c>
      <c r="G4295">
        <f>VLOOKUP(A4295,'Лицевые счета'!$A$2:$K$4570,9,0)</f>
        <v>1</v>
      </c>
      <c r="H4295">
        <f>VLOOKUP(A4295,'Лицевые счета'!$A$2:$K$4570,10,0)</f>
        <v>92</v>
      </c>
      <c r="I4295" t="str">
        <f>VLOOKUP(A4295,'Лицевые счета'!$A$2:$K$4570,6,0)</f>
        <v>ФЛ</v>
      </c>
      <c r="J4295" t="str">
        <f>IF(AND(C4295=0,I4295="ФЛ"),G4295*H4295,"")</f>
        <v/>
      </c>
      <c r="K4295">
        <f>IF(AND(C4295&gt;0,E4295="Нет показаний",I4295="ФЛ"),G4295*H4295,"")</f>
        <v>92</v>
      </c>
    </row>
    <row r="4296" spans="1:11" x14ac:dyDescent="0.25">
      <c r="A4296" s="7">
        <v>747809</v>
      </c>
      <c r="B4296" s="7">
        <f>VLOOKUP(A4296,'Лицевые счета'!$A$1:$K$4570,2,0)</f>
        <v>349561</v>
      </c>
      <c r="C4296">
        <f>COUNTIF('ИПУ и ОКПУ'!$A$2:$A$3258,A4296)</f>
        <v>1</v>
      </c>
      <c r="D4296" t="str">
        <f>IF(C4296&gt;0,VLOOKUP(A4296,'ИПУ и ОКПУ'!$A$1:$O$3258,9,0),"")</f>
        <v>Одноставочный</v>
      </c>
      <c r="E4296" t="str">
        <f>IF(C4296&gt;0,IF(VLOOKUP(A4296,'ИПУ и ОКПУ'!$A$1:$O$3258,14,0)="Нет показаний","Нет показаний",""),"")</f>
        <v>Нет показаний</v>
      </c>
      <c r="F4296">
        <f>IF(AND(C4296&gt;0),SUMIF('ИПУ и ОКПУ'!$A$2:$A$3258,A4296,'ИПУ и ОКПУ'!$O$2:$O$3258),"")</f>
        <v>0</v>
      </c>
      <c r="G4296">
        <f>VLOOKUP(A4296,'Лицевые счета'!$A$2:$K$4570,9,0)</f>
        <v>1</v>
      </c>
      <c r="H4296">
        <f>VLOOKUP(A4296,'Лицевые счета'!$A$2:$K$4570,10,0)</f>
        <v>92</v>
      </c>
      <c r="I4296" t="str">
        <f>VLOOKUP(A4296,'Лицевые счета'!$A$2:$K$4570,6,0)</f>
        <v>ФЛ</v>
      </c>
      <c r="J4296" t="str">
        <f>IF(AND(C4296=0,I4296="ФЛ"),G4296*H4296,"")</f>
        <v/>
      </c>
      <c r="K4296">
        <f>IF(AND(C4296&gt;0,E4296="Нет показаний",I4296="ФЛ"),G4296*H4296,"")</f>
        <v>92</v>
      </c>
    </row>
    <row r="4297" spans="1:11" x14ac:dyDescent="0.25">
      <c r="A4297" s="7">
        <v>747834</v>
      </c>
      <c r="B4297" s="7">
        <f>VLOOKUP(A4297,'Лицевые счета'!$A$1:$K$4570,2,0)</f>
        <v>431516</v>
      </c>
      <c r="C4297">
        <f>COUNTIF('ИПУ и ОКПУ'!$A$2:$A$3258,A4297)</f>
        <v>2</v>
      </c>
      <c r="D4297" t="str">
        <f>IF(C4297&gt;0,VLOOKUP(A4297,'ИПУ и ОКПУ'!$A$1:$O$3258,9,0),"")</f>
        <v>Одноставочный</v>
      </c>
      <c r="E4297" t="str">
        <f>IF(C4297&gt;0,IF(VLOOKUP(A4297,'ИПУ и ОКПУ'!$A$1:$O$3258,14,0)="Нет показаний","Нет показаний",""),"")</f>
        <v>Нет показаний</v>
      </c>
      <c r="F4297">
        <f>IF(AND(C4297&gt;0),SUMIF('ИПУ и ОКПУ'!$A$2:$A$3258,A4297,'ИПУ и ОКПУ'!$O$2:$O$3258),"")</f>
        <v>0</v>
      </c>
      <c r="G4297">
        <f>VLOOKUP(A4297,'Лицевые счета'!$A$2:$K$4570,9,0)</f>
        <v>1</v>
      </c>
      <c r="H4297">
        <f>VLOOKUP(A4297,'Лицевые счета'!$A$2:$K$4570,10,0)</f>
        <v>118.7</v>
      </c>
      <c r="I4297" t="str">
        <f>VLOOKUP(A4297,'Лицевые счета'!$A$2:$K$4570,6,0)</f>
        <v>ФЛ</v>
      </c>
      <c r="J4297" t="str">
        <f>IF(AND(C4297=0,I4297="ФЛ"),G4297*H4297,"")</f>
        <v/>
      </c>
      <c r="K4297">
        <f>IF(AND(C4297&gt;0,E4297="Нет показаний",I4297="ФЛ"),G4297*H4297,"")</f>
        <v>118.7</v>
      </c>
    </row>
    <row r="4298" spans="1:11" x14ac:dyDescent="0.25">
      <c r="A4298" s="7">
        <v>748395</v>
      </c>
      <c r="B4298" s="7">
        <f>VLOOKUP(A4298,'Лицевые счета'!$A$1:$K$4570,2,0)</f>
        <v>425338</v>
      </c>
      <c r="C4298">
        <f>COUNTIF('ИПУ и ОКПУ'!$A$2:$A$3258,A4298)</f>
        <v>0</v>
      </c>
      <c r="D4298" t="str">
        <f>IF(C4298&gt;0,VLOOKUP(A4298,'ИПУ и ОКПУ'!$A$1:$O$3258,9,0),"")</f>
        <v/>
      </c>
      <c r="E4298" t="str">
        <f>IF(C4298&gt;0,IF(VLOOKUP(A4298,'ИПУ и ОКПУ'!$A$1:$O$3258,14,0)="Нет показаний","Нет показаний",""),"")</f>
        <v/>
      </c>
      <c r="F4298" t="str">
        <f>IF(AND(C4298&gt;0),SUMIF('ИПУ и ОКПУ'!$A$2:$A$3258,A4298,'ИПУ и ОКПУ'!$O$2:$O$3258),"")</f>
        <v/>
      </c>
      <c r="G4298">
        <f>VLOOKUP(A4298,'Лицевые счета'!$A$2:$K$4570,9,0)</f>
        <v>1</v>
      </c>
      <c r="H4298">
        <f>VLOOKUP(A4298,'Лицевые счета'!$A$2:$K$4570,10,0)</f>
        <v>92</v>
      </c>
      <c r="I4298" t="str">
        <f>VLOOKUP(A4298,'Лицевые счета'!$A$2:$K$4570,6,0)</f>
        <v>ФЛ</v>
      </c>
      <c r="J4298">
        <f>IF(AND(C4298=0,I4298="ФЛ"),G4298*H4298,"")</f>
        <v>92</v>
      </c>
      <c r="K4298" t="str">
        <f>IF(AND(C4298&gt;0,E4298="Нет показаний",I4298="ФЛ"),G4298*H4298,"")</f>
        <v/>
      </c>
    </row>
    <row r="4299" spans="1:11" x14ac:dyDescent="0.25">
      <c r="A4299" s="7">
        <v>748735</v>
      </c>
      <c r="B4299" s="7">
        <f>VLOOKUP(A4299,'Лицевые счета'!$A$1:$K$4570,2,0)</f>
        <v>425332</v>
      </c>
      <c r="C4299">
        <f>COUNTIF('ИПУ и ОКПУ'!$A$2:$A$3258,A4299)</f>
        <v>1</v>
      </c>
      <c r="D4299" t="str">
        <f>IF(C4299&gt;0,VLOOKUP(A4299,'ИПУ и ОКПУ'!$A$1:$O$3258,9,0),"")</f>
        <v>Одноставочный</v>
      </c>
      <c r="E4299" t="str">
        <f>IF(C4299&gt;0,IF(VLOOKUP(A4299,'ИПУ и ОКПУ'!$A$1:$O$3258,14,0)="Нет показаний","Нет показаний",""),"")</f>
        <v>Нет показаний</v>
      </c>
      <c r="F4299">
        <f>IF(AND(C4299&gt;0),SUMIF('ИПУ и ОКПУ'!$A$2:$A$3258,A4299,'ИПУ и ОКПУ'!$O$2:$O$3258),"")</f>
        <v>0</v>
      </c>
      <c r="G4299">
        <f>VLOOKUP(A4299,'Лицевые счета'!$A$2:$K$4570,9,0)</f>
        <v>1</v>
      </c>
      <c r="H4299">
        <f>VLOOKUP(A4299,'Лицевые счета'!$A$2:$K$4570,10,0)</f>
        <v>118.7</v>
      </c>
      <c r="I4299" t="str">
        <f>VLOOKUP(A4299,'Лицевые счета'!$A$2:$K$4570,6,0)</f>
        <v>ФЛ</v>
      </c>
      <c r="J4299" t="str">
        <f>IF(AND(C4299=0,I4299="ФЛ"),G4299*H4299,"")</f>
        <v/>
      </c>
      <c r="K4299">
        <f>IF(AND(C4299&gt;0,E4299="Нет показаний",I4299="ФЛ"),G4299*H4299,"")</f>
        <v>118.7</v>
      </c>
    </row>
    <row r="4300" spans="1:11" x14ac:dyDescent="0.25">
      <c r="A4300" s="7">
        <v>748857</v>
      </c>
      <c r="B4300" s="7">
        <f>VLOOKUP(A4300,'Лицевые счета'!$A$1:$K$4570,2,0)</f>
        <v>431516</v>
      </c>
      <c r="C4300">
        <f>COUNTIF('ИПУ и ОКПУ'!$A$2:$A$3258,A4300)</f>
        <v>0</v>
      </c>
      <c r="D4300" t="str">
        <f>IF(C4300&gt;0,VLOOKUP(A4300,'ИПУ и ОКПУ'!$A$1:$O$3258,9,0),"")</f>
        <v/>
      </c>
      <c r="E4300" t="str">
        <f>IF(C4300&gt;0,IF(VLOOKUP(A4300,'ИПУ и ОКПУ'!$A$1:$O$3258,14,0)="Нет показаний","Нет показаний",""),"")</f>
        <v/>
      </c>
      <c r="F4300" t="str">
        <f>IF(AND(C4300&gt;0),SUMIF('ИПУ и ОКПУ'!$A$2:$A$3258,A4300,'ИПУ и ОКПУ'!$O$2:$O$3258),"")</f>
        <v/>
      </c>
      <c r="G4300">
        <f>VLOOKUP(A4300,'Лицевые счета'!$A$2:$K$4570,9,0)</f>
        <v>1</v>
      </c>
      <c r="H4300">
        <f>VLOOKUP(A4300,'Лицевые счета'!$A$2:$K$4570,10,0)</f>
        <v>92</v>
      </c>
      <c r="I4300" t="str">
        <f>VLOOKUP(A4300,'Лицевые счета'!$A$2:$K$4570,6,0)</f>
        <v>ФЛ</v>
      </c>
      <c r="J4300">
        <f>IF(AND(C4300=0,I4300="ФЛ"),G4300*H4300,"")</f>
        <v>92</v>
      </c>
      <c r="K4300" t="str">
        <f>IF(AND(C4300&gt;0,E4300="Нет показаний",I4300="ФЛ"),G4300*H4300,"")</f>
        <v/>
      </c>
    </row>
    <row r="4301" spans="1:11" x14ac:dyDescent="0.25">
      <c r="A4301" s="7">
        <v>749052</v>
      </c>
      <c r="B4301" s="7">
        <f>VLOOKUP(A4301,'Лицевые счета'!$A$1:$K$4570,2,0)</f>
        <v>431516</v>
      </c>
      <c r="C4301">
        <f>COUNTIF('ИПУ и ОКПУ'!$A$2:$A$3258,A4301)</f>
        <v>0</v>
      </c>
      <c r="D4301" t="str">
        <f>IF(C4301&gt;0,VLOOKUP(A4301,'ИПУ и ОКПУ'!$A$1:$O$3258,9,0),"")</f>
        <v/>
      </c>
      <c r="E4301" t="str">
        <f>IF(C4301&gt;0,IF(VLOOKUP(A4301,'ИПУ и ОКПУ'!$A$1:$O$3258,14,0)="Нет показаний","Нет показаний",""),"")</f>
        <v/>
      </c>
      <c r="F4301" t="str">
        <f>IF(AND(C4301&gt;0),SUMIF('ИПУ и ОКПУ'!$A$2:$A$3258,A4301,'ИПУ и ОКПУ'!$O$2:$O$3258),"")</f>
        <v/>
      </c>
      <c r="G4301">
        <f>VLOOKUP(A4301,'Лицевые счета'!$A$2:$K$4570,9,0)</f>
        <v>1</v>
      </c>
      <c r="H4301">
        <f>VLOOKUP(A4301,'Лицевые счета'!$A$2:$K$4570,10,0)</f>
        <v>92</v>
      </c>
      <c r="I4301" t="str">
        <f>VLOOKUP(A4301,'Лицевые счета'!$A$2:$K$4570,6,0)</f>
        <v>ФЛ</v>
      </c>
      <c r="J4301">
        <f>IF(AND(C4301=0,I4301="ФЛ"),G4301*H4301,"")</f>
        <v>92</v>
      </c>
      <c r="K4301" t="str">
        <f>IF(AND(C4301&gt;0,E4301="Нет показаний",I4301="ФЛ"),G4301*H4301,"")</f>
        <v/>
      </c>
    </row>
    <row r="4302" spans="1:11" x14ac:dyDescent="0.25">
      <c r="A4302" s="7">
        <v>775266</v>
      </c>
      <c r="B4302" s="7">
        <f>VLOOKUP(A4302,'Лицевые счета'!$A$1:$K$4570,2,0)</f>
        <v>275393</v>
      </c>
      <c r="C4302">
        <f>COUNTIF('ИПУ и ОКПУ'!$A$2:$A$3258,A4302)</f>
        <v>1</v>
      </c>
      <c r="D4302" t="str">
        <f>IF(C4302&gt;0,VLOOKUP(A4302,'ИПУ и ОКПУ'!$A$1:$O$3258,9,0),"")</f>
        <v>Одноставочный</v>
      </c>
      <c r="E4302" t="str">
        <f>IF(C4302&gt;0,IF(VLOOKUP(A4302,'ИПУ и ОКПУ'!$A$1:$O$3258,14,0)="Нет показаний","Нет показаний",""),"")</f>
        <v>Нет показаний</v>
      </c>
      <c r="F4302">
        <f>IF(AND(C4302&gt;0),SUMIF('ИПУ и ОКПУ'!$A$2:$A$3258,A4302,'ИПУ и ОКПУ'!$O$2:$O$3258),"")</f>
        <v>0</v>
      </c>
      <c r="G4302">
        <f>VLOOKUP(A4302,'Лицевые счета'!$A$2:$K$4570,9,0)</f>
        <v>1</v>
      </c>
      <c r="H4302" t="str">
        <f>VLOOKUP(A4302,'Лицевые счета'!$A$2:$K$4570,10,0)</f>
        <v>ЮЛ</v>
      </c>
      <c r="I4302" t="str">
        <f>VLOOKUP(A4302,'Лицевые счета'!$A$2:$K$4570,6,0)</f>
        <v>ЮЛ</v>
      </c>
      <c r="J4302" t="str">
        <f>IF(AND(C4302=0,I4302="ФЛ"),G4302*H4302,"")</f>
        <v/>
      </c>
      <c r="K4302" t="str">
        <f>IF(AND(C4302&gt;0,E4302="Нет показаний",I4302="ФЛ"),G4302*H4302,"")</f>
        <v/>
      </c>
    </row>
    <row r="4303" spans="1:11" x14ac:dyDescent="0.25">
      <c r="A4303" s="7">
        <v>775837</v>
      </c>
      <c r="B4303" s="7">
        <f>VLOOKUP(A4303,'Лицевые счета'!$A$1:$K$4570,2,0)</f>
        <v>431487</v>
      </c>
      <c r="C4303">
        <f>COUNTIF('ИПУ и ОКПУ'!$A$2:$A$3258,A4303)</f>
        <v>0</v>
      </c>
      <c r="D4303" t="str">
        <f>IF(C4303&gt;0,VLOOKUP(A4303,'ИПУ и ОКПУ'!$A$1:$O$3258,9,0),"")</f>
        <v/>
      </c>
      <c r="E4303" t="str">
        <f>IF(C4303&gt;0,IF(VLOOKUP(A4303,'ИПУ и ОКПУ'!$A$1:$O$3258,14,0)="Нет показаний","Нет показаний",""),"")</f>
        <v/>
      </c>
      <c r="F4303" t="str">
        <f>IF(AND(C4303&gt;0),SUMIF('ИПУ и ОКПУ'!$A$2:$A$3258,A4303,'ИПУ и ОКПУ'!$O$2:$O$3258),"")</f>
        <v/>
      </c>
      <c r="G4303">
        <f>VLOOKUP(A4303,'Лицевые счета'!$A$2:$K$4570,9,0)</f>
        <v>1</v>
      </c>
      <c r="H4303">
        <f>VLOOKUP(A4303,'Лицевые счета'!$A$2:$K$4570,10,0)</f>
        <v>92</v>
      </c>
      <c r="I4303" t="str">
        <f>VLOOKUP(A4303,'Лицевые счета'!$A$2:$K$4570,6,0)</f>
        <v>ФЛ</v>
      </c>
      <c r="J4303">
        <f>IF(AND(C4303=0,I4303="ФЛ"),G4303*H4303,"")</f>
        <v>92</v>
      </c>
      <c r="K4303" t="str">
        <f>IF(AND(C4303&gt;0,E4303="Нет показаний",I4303="ФЛ"),G4303*H4303,"")</f>
        <v/>
      </c>
    </row>
    <row r="4304" spans="1:11" x14ac:dyDescent="0.25">
      <c r="A4304" s="7">
        <v>776120</v>
      </c>
      <c r="B4304" s="7">
        <f>VLOOKUP(A4304,'Лицевые счета'!$A$1:$K$4570,2,0)</f>
        <v>431487</v>
      </c>
      <c r="C4304">
        <f>COUNTIF('ИПУ и ОКПУ'!$A$2:$A$3258,A4304)</f>
        <v>0</v>
      </c>
      <c r="D4304" t="str">
        <f>IF(C4304&gt;0,VLOOKUP(A4304,'ИПУ и ОКПУ'!$A$1:$O$3258,9,0),"")</f>
        <v/>
      </c>
      <c r="E4304" t="str">
        <f>IF(C4304&gt;0,IF(VLOOKUP(A4304,'ИПУ и ОКПУ'!$A$1:$O$3258,14,0)="Нет показаний","Нет показаний",""),"")</f>
        <v/>
      </c>
      <c r="F4304" t="str">
        <f>IF(AND(C4304&gt;0),SUMIF('ИПУ и ОКПУ'!$A$2:$A$3258,A4304,'ИПУ и ОКПУ'!$O$2:$O$3258),"")</f>
        <v/>
      </c>
      <c r="G4304">
        <f>VLOOKUP(A4304,'Лицевые счета'!$A$2:$K$4570,9,0)</f>
        <v>1</v>
      </c>
      <c r="H4304">
        <f>VLOOKUP(A4304,'Лицевые счета'!$A$2:$K$4570,10,0)</f>
        <v>92</v>
      </c>
      <c r="I4304" t="str">
        <f>VLOOKUP(A4304,'Лицевые счета'!$A$2:$K$4570,6,0)</f>
        <v>ФЛ</v>
      </c>
      <c r="J4304">
        <f>IF(AND(C4304=0,I4304="ФЛ"),G4304*H4304,"")</f>
        <v>92</v>
      </c>
      <c r="K4304" t="str">
        <f>IF(AND(C4304&gt;0,E4304="Нет показаний",I4304="ФЛ"),G4304*H4304,"")</f>
        <v/>
      </c>
    </row>
    <row r="4305" spans="1:11" x14ac:dyDescent="0.25">
      <c r="A4305" s="7">
        <v>776554</v>
      </c>
      <c r="B4305" s="7">
        <f>VLOOKUP(A4305,'Лицевые счета'!$A$1:$K$4570,2,0)</f>
        <v>431487</v>
      </c>
      <c r="C4305">
        <f>COUNTIF('ИПУ и ОКПУ'!$A$2:$A$3258,A4305)</f>
        <v>0</v>
      </c>
      <c r="D4305" t="str">
        <f>IF(C4305&gt;0,VLOOKUP(A4305,'ИПУ и ОКПУ'!$A$1:$O$3258,9,0),"")</f>
        <v/>
      </c>
      <c r="E4305" t="str">
        <f>IF(C4305&gt;0,IF(VLOOKUP(A4305,'ИПУ и ОКПУ'!$A$1:$O$3258,14,0)="Нет показаний","Нет показаний",""),"")</f>
        <v/>
      </c>
      <c r="F4305" t="str">
        <f>IF(AND(C4305&gt;0),SUMIF('ИПУ и ОКПУ'!$A$2:$A$3258,A4305,'ИПУ и ОКПУ'!$O$2:$O$3258),"")</f>
        <v/>
      </c>
      <c r="G4305">
        <f>VLOOKUP(A4305,'Лицевые счета'!$A$2:$K$4570,9,0)</f>
        <v>1</v>
      </c>
      <c r="H4305">
        <f>VLOOKUP(A4305,'Лицевые счета'!$A$2:$K$4570,10,0)</f>
        <v>92</v>
      </c>
      <c r="I4305" t="str">
        <f>VLOOKUP(A4305,'Лицевые счета'!$A$2:$K$4570,6,0)</f>
        <v>ФЛ</v>
      </c>
      <c r="J4305">
        <f>IF(AND(C4305=0,I4305="ФЛ"),G4305*H4305,"")</f>
        <v>92</v>
      </c>
      <c r="K4305" t="str">
        <f>IF(AND(C4305&gt;0,E4305="Нет показаний",I4305="ФЛ"),G4305*H4305,"")</f>
        <v/>
      </c>
    </row>
    <row r="4306" spans="1:11" x14ac:dyDescent="0.25">
      <c r="A4306" s="7">
        <v>776904</v>
      </c>
      <c r="B4306" s="7">
        <f>VLOOKUP(A4306,'Лицевые счета'!$A$1:$K$4570,2,0)</f>
        <v>431550</v>
      </c>
      <c r="C4306">
        <f>COUNTIF('ИПУ и ОКПУ'!$A$2:$A$3258,A4306)</f>
        <v>0</v>
      </c>
      <c r="D4306" t="str">
        <f>IF(C4306&gt;0,VLOOKUP(A4306,'ИПУ и ОКПУ'!$A$1:$O$3258,9,0),"")</f>
        <v/>
      </c>
      <c r="E4306" t="str">
        <f>IF(C4306&gt;0,IF(VLOOKUP(A4306,'ИПУ и ОКПУ'!$A$1:$O$3258,14,0)="Нет показаний","Нет показаний",""),"")</f>
        <v/>
      </c>
      <c r="F4306" t="str">
        <f>IF(AND(C4306&gt;0),SUMIF('ИПУ и ОКПУ'!$A$2:$A$3258,A4306,'ИПУ и ОКПУ'!$O$2:$O$3258),"")</f>
        <v/>
      </c>
      <c r="G4306">
        <f>VLOOKUP(A4306,'Лицевые счета'!$A$2:$K$4570,9,0)</f>
        <v>1</v>
      </c>
      <c r="H4306">
        <f>VLOOKUP(A4306,'Лицевые счета'!$A$2:$K$4570,10,0)</f>
        <v>92</v>
      </c>
      <c r="I4306" t="str">
        <f>VLOOKUP(A4306,'Лицевые счета'!$A$2:$K$4570,6,0)</f>
        <v>ФЛ</v>
      </c>
      <c r="J4306">
        <f>IF(AND(C4306=0,I4306="ФЛ"),G4306*H4306,"")</f>
        <v>92</v>
      </c>
      <c r="K4306" t="str">
        <f>IF(AND(C4306&gt;0,E4306="Нет показаний",I4306="ФЛ"),G4306*H4306,"")</f>
        <v/>
      </c>
    </row>
    <row r="4307" spans="1:11" x14ac:dyDescent="0.25">
      <c r="A4307" s="7">
        <v>777152</v>
      </c>
      <c r="B4307" s="7">
        <f>VLOOKUP(A4307,'Лицевые счета'!$A$1:$K$4570,2,0)</f>
        <v>431380</v>
      </c>
      <c r="C4307">
        <f>COUNTIF('ИПУ и ОКПУ'!$A$2:$A$3258,A4307)</f>
        <v>1</v>
      </c>
      <c r="D4307" t="str">
        <f>IF(C4307&gt;0,VLOOKUP(A4307,'ИПУ и ОКПУ'!$A$1:$O$3258,9,0),"")</f>
        <v>Одноставочный</v>
      </c>
      <c r="E4307" t="str">
        <f>IF(C4307&gt;0,IF(VLOOKUP(A4307,'ИПУ и ОКПУ'!$A$1:$O$3258,14,0)="Нет показаний","Нет показаний",""),"")</f>
        <v/>
      </c>
      <c r="F4307">
        <f>IF(AND(C4307&gt;0),SUMIF('ИПУ и ОКПУ'!$A$2:$A$3258,A4307,'ИПУ и ОКПУ'!$O$2:$O$3258),"")</f>
        <v>25</v>
      </c>
      <c r="G4307">
        <f>VLOOKUP(A4307,'Лицевые счета'!$A$2:$K$4570,9,0)</f>
        <v>1</v>
      </c>
      <c r="H4307">
        <f>VLOOKUP(A4307,'Лицевые счета'!$A$2:$K$4570,10,0)</f>
        <v>92</v>
      </c>
      <c r="I4307" t="str">
        <f>VLOOKUP(A4307,'Лицевые счета'!$A$2:$K$4570,6,0)</f>
        <v>ФЛ</v>
      </c>
      <c r="J4307" t="str">
        <f>IF(AND(C4307=0,I4307="ФЛ"),G4307*H4307,"")</f>
        <v/>
      </c>
      <c r="K4307" t="str">
        <f>IF(AND(C4307&gt;0,E4307="Нет показаний",I4307="ФЛ"),G4307*H4307,"")</f>
        <v/>
      </c>
    </row>
    <row r="4308" spans="1:11" x14ac:dyDescent="0.25">
      <c r="A4308" s="7">
        <v>777379</v>
      </c>
      <c r="B4308" s="7">
        <f>VLOOKUP(A4308,'Лицевые счета'!$A$1:$K$4570,2,0)</f>
        <v>501291</v>
      </c>
      <c r="C4308">
        <f>COUNTIF('ИПУ и ОКПУ'!$A$2:$A$3258,A4308)</f>
        <v>1</v>
      </c>
      <c r="D4308" t="str">
        <f>IF(C4308&gt;0,VLOOKUP(A4308,'ИПУ и ОКПУ'!$A$1:$O$3258,9,0),"")</f>
        <v>Одноставочный</v>
      </c>
      <c r="E4308" t="str">
        <f>IF(C4308&gt;0,IF(VLOOKUP(A4308,'ИПУ и ОКПУ'!$A$1:$O$3258,14,0)="Нет показаний","Нет показаний",""),"")</f>
        <v/>
      </c>
      <c r="F4308">
        <f>IF(AND(C4308&gt;0),SUMIF('ИПУ и ОКПУ'!$A$2:$A$3258,A4308,'ИПУ и ОКПУ'!$O$2:$O$3258),"")</f>
        <v>2197.3000000000002</v>
      </c>
      <c r="G4308">
        <f>VLOOKUP(A4308,'Лицевые счета'!$A$2:$K$4570,9,0)</f>
        <v>1</v>
      </c>
      <c r="H4308" t="str">
        <f>VLOOKUP(A4308,'Лицевые счета'!$A$2:$K$4570,10,0)</f>
        <v>ЮЛ</v>
      </c>
      <c r="I4308" t="str">
        <f>VLOOKUP(A4308,'Лицевые счета'!$A$2:$K$4570,6,0)</f>
        <v>ЮЛ</v>
      </c>
      <c r="J4308" t="str">
        <f>IF(AND(C4308=0,I4308="ФЛ"),G4308*H4308,"")</f>
        <v/>
      </c>
      <c r="K4308" t="str">
        <f>IF(AND(C4308&gt;0,E4308="Нет показаний",I4308="ФЛ"),G4308*H4308,"")</f>
        <v/>
      </c>
    </row>
    <row r="4309" spans="1:11" x14ac:dyDescent="0.25">
      <c r="A4309" s="7">
        <v>777907</v>
      </c>
      <c r="B4309" s="7">
        <f>VLOOKUP(A4309,'Лицевые счета'!$A$1:$K$4570,2,0)</f>
        <v>197183</v>
      </c>
      <c r="C4309">
        <f>COUNTIF('ИПУ и ОКПУ'!$A$2:$A$3258,A4309)</f>
        <v>1</v>
      </c>
      <c r="D4309" t="str">
        <f>IF(C4309&gt;0,VLOOKUP(A4309,'ИПУ и ОКПУ'!$A$1:$O$3258,9,0),"")</f>
        <v>Одноставочный</v>
      </c>
      <c r="E4309" t="str">
        <f>IF(C4309&gt;0,IF(VLOOKUP(A4309,'ИПУ и ОКПУ'!$A$1:$O$3258,14,0)="Нет показаний","Нет показаний",""),"")</f>
        <v/>
      </c>
      <c r="F4309">
        <f>IF(AND(C4309&gt;0),SUMIF('ИПУ и ОКПУ'!$A$2:$A$3258,A4309,'ИПУ и ОКПУ'!$O$2:$O$3258),"")</f>
        <v>232</v>
      </c>
      <c r="G4309">
        <f>VLOOKUP(A4309,'Лицевые счета'!$A$2:$K$4570,9,0)</f>
        <v>1</v>
      </c>
      <c r="H4309">
        <f>VLOOKUP(A4309,'Лицевые счета'!$A$2:$K$4570,10,0)</f>
        <v>142</v>
      </c>
      <c r="I4309" t="str">
        <f>VLOOKUP(A4309,'Лицевые счета'!$A$2:$K$4570,6,0)</f>
        <v>ФЛ</v>
      </c>
      <c r="J4309" t="str">
        <f>IF(AND(C4309=0,I4309="ФЛ"),G4309*H4309,"")</f>
        <v/>
      </c>
      <c r="K4309" t="str">
        <f>IF(AND(C4309&gt;0,E4309="Нет показаний",I4309="ФЛ"),G4309*H4309,"")</f>
        <v/>
      </c>
    </row>
    <row r="4310" spans="1:11" x14ac:dyDescent="0.25">
      <c r="A4310" s="7">
        <v>778838</v>
      </c>
      <c r="B4310" s="7">
        <f>VLOOKUP(A4310,'Лицевые счета'!$A$1:$K$4570,2,0)</f>
        <v>501291</v>
      </c>
      <c r="C4310">
        <f>COUNTIF('ИПУ и ОКПУ'!$A$2:$A$3258,A4310)</f>
        <v>0</v>
      </c>
      <c r="D4310" t="str">
        <f>IF(C4310&gt;0,VLOOKUP(A4310,'ИПУ и ОКПУ'!$A$1:$O$3258,9,0),"")</f>
        <v/>
      </c>
      <c r="E4310" t="str">
        <f>IF(C4310&gt;0,IF(VLOOKUP(A4310,'ИПУ и ОКПУ'!$A$1:$O$3258,14,0)="Нет показаний","Нет показаний",""),"")</f>
        <v/>
      </c>
      <c r="F4310" t="str">
        <f>IF(AND(C4310&gt;0),SUMIF('ИПУ и ОКПУ'!$A$2:$A$3258,A4310,'ИПУ и ОКПУ'!$O$2:$O$3258),"")</f>
        <v/>
      </c>
      <c r="G4310">
        <f>VLOOKUP(A4310,'Лицевые счета'!$A$2:$K$4570,9,0)</f>
        <v>1</v>
      </c>
      <c r="H4310">
        <f>VLOOKUP(A4310,'Лицевые счета'!$A$2:$K$4570,10,0)</f>
        <v>92</v>
      </c>
      <c r="I4310" t="str">
        <f>VLOOKUP(A4310,'Лицевые счета'!$A$2:$K$4570,6,0)</f>
        <v>ФЛ</v>
      </c>
      <c r="J4310">
        <f>IF(AND(C4310=0,I4310="ФЛ"),G4310*H4310,"")</f>
        <v>92</v>
      </c>
      <c r="K4310" t="str">
        <f>IF(AND(C4310&gt;0,E4310="Нет показаний",I4310="ФЛ"),G4310*H4310,"")</f>
        <v/>
      </c>
    </row>
    <row r="4311" spans="1:11" x14ac:dyDescent="0.25">
      <c r="A4311" s="7">
        <v>778848</v>
      </c>
      <c r="B4311" s="7">
        <f>VLOOKUP(A4311,'Лицевые счета'!$A$1:$K$4570,2,0)</f>
        <v>431517</v>
      </c>
      <c r="C4311">
        <f>COUNTIF('ИПУ и ОКПУ'!$A$2:$A$3258,A4311)</f>
        <v>0</v>
      </c>
      <c r="D4311" t="str">
        <f>IF(C4311&gt;0,VLOOKUP(A4311,'ИПУ и ОКПУ'!$A$1:$O$3258,9,0),"")</f>
        <v/>
      </c>
      <c r="E4311" t="str">
        <f>IF(C4311&gt;0,IF(VLOOKUP(A4311,'ИПУ и ОКПУ'!$A$1:$O$3258,14,0)="Нет показаний","Нет показаний",""),"")</f>
        <v/>
      </c>
      <c r="F4311" t="str">
        <f>IF(AND(C4311&gt;0),SUMIF('ИПУ и ОКПУ'!$A$2:$A$3258,A4311,'ИПУ и ОКПУ'!$O$2:$O$3258),"")</f>
        <v/>
      </c>
      <c r="G4311">
        <f>VLOOKUP(A4311,'Лицевые счета'!$A$2:$K$4570,9,0)</f>
        <v>1</v>
      </c>
      <c r="H4311">
        <f>VLOOKUP(A4311,'Лицевые счета'!$A$2:$K$4570,10,0)</f>
        <v>92</v>
      </c>
      <c r="I4311" t="str">
        <f>VLOOKUP(A4311,'Лицевые счета'!$A$2:$K$4570,6,0)</f>
        <v>ФЛ</v>
      </c>
      <c r="J4311">
        <f>IF(AND(C4311=0,I4311="ФЛ"),G4311*H4311,"")</f>
        <v>92</v>
      </c>
      <c r="K4311" t="str">
        <f>IF(AND(C4311&gt;0,E4311="Нет показаний",I4311="ФЛ"),G4311*H4311,"")</f>
        <v/>
      </c>
    </row>
    <row r="4312" spans="1:11" x14ac:dyDescent="0.25">
      <c r="A4312" s="7">
        <v>778851</v>
      </c>
      <c r="B4312" s="7">
        <f>VLOOKUP(A4312,'Лицевые счета'!$A$1:$K$4570,2,0)</f>
        <v>447544</v>
      </c>
      <c r="C4312">
        <f>COUNTIF('ИПУ и ОКПУ'!$A$2:$A$3258,A4312)</f>
        <v>1</v>
      </c>
      <c r="D4312" t="str">
        <f>IF(C4312&gt;0,VLOOKUP(A4312,'ИПУ и ОКПУ'!$A$1:$O$3258,9,0),"")</f>
        <v>Одноставочный</v>
      </c>
      <c r="E4312" t="str">
        <f>IF(C4312&gt;0,IF(VLOOKUP(A4312,'ИПУ и ОКПУ'!$A$1:$O$3258,14,0)="Нет показаний","Нет показаний",""),"")</f>
        <v>Нет показаний</v>
      </c>
      <c r="F4312">
        <f>IF(AND(C4312&gt;0),SUMIF('ИПУ и ОКПУ'!$A$2:$A$3258,A4312,'ИПУ и ОКПУ'!$O$2:$O$3258),"")</f>
        <v>0</v>
      </c>
      <c r="G4312">
        <f>VLOOKUP(A4312,'Лицевые счета'!$A$2:$K$4570,9,0)</f>
        <v>1</v>
      </c>
      <c r="H4312">
        <f>VLOOKUP(A4312,'Лицевые счета'!$A$2:$K$4570,10,0)</f>
        <v>118.7</v>
      </c>
      <c r="I4312" t="str">
        <f>VLOOKUP(A4312,'Лицевые счета'!$A$2:$K$4570,6,0)</f>
        <v>ФЛ</v>
      </c>
      <c r="J4312" t="str">
        <f>IF(AND(C4312=0,I4312="ФЛ"),G4312*H4312,"")</f>
        <v/>
      </c>
      <c r="K4312">
        <f>IF(AND(C4312&gt;0,E4312="Нет показаний",I4312="ФЛ"),G4312*H4312,"")</f>
        <v>118.7</v>
      </c>
    </row>
    <row r="4313" spans="1:11" x14ac:dyDescent="0.25">
      <c r="A4313" s="7">
        <v>779019</v>
      </c>
      <c r="B4313" s="7">
        <f>VLOOKUP(A4313,'Лицевые счета'!$A$1:$K$4570,2,0)</f>
        <v>431561</v>
      </c>
      <c r="C4313">
        <f>COUNTIF('ИПУ и ОКПУ'!$A$2:$A$3258,A4313)</f>
        <v>0</v>
      </c>
      <c r="D4313" t="str">
        <f>IF(C4313&gt;0,VLOOKUP(A4313,'ИПУ и ОКПУ'!$A$1:$O$3258,9,0),"")</f>
        <v/>
      </c>
      <c r="E4313" t="str">
        <f>IF(C4313&gt;0,IF(VLOOKUP(A4313,'ИПУ и ОКПУ'!$A$1:$O$3258,14,0)="Нет показаний","Нет показаний",""),"")</f>
        <v/>
      </c>
      <c r="F4313" t="str">
        <f>IF(AND(C4313&gt;0),SUMIF('ИПУ и ОКПУ'!$A$2:$A$3258,A4313,'ИПУ и ОКПУ'!$O$2:$O$3258),"")</f>
        <v/>
      </c>
      <c r="G4313">
        <f>VLOOKUP(A4313,'Лицевые счета'!$A$2:$K$4570,9,0)</f>
        <v>1</v>
      </c>
      <c r="H4313">
        <f>VLOOKUP(A4313,'Лицевые счета'!$A$2:$K$4570,10,0)</f>
        <v>118.7</v>
      </c>
      <c r="I4313" t="str">
        <f>VLOOKUP(A4313,'Лицевые счета'!$A$2:$K$4570,6,0)</f>
        <v>ФЛ</v>
      </c>
      <c r="J4313">
        <f>IF(AND(C4313=0,I4313="ФЛ"),G4313*H4313,"")</f>
        <v>118.7</v>
      </c>
      <c r="K4313" t="str">
        <f>IF(AND(C4313&gt;0,E4313="Нет показаний",I4313="ФЛ"),G4313*H4313,"")</f>
        <v/>
      </c>
    </row>
    <row r="4314" spans="1:11" x14ac:dyDescent="0.25">
      <c r="A4314" s="7">
        <v>781962</v>
      </c>
      <c r="B4314" s="7">
        <f>VLOOKUP(A4314,'Лицевые счета'!$A$1:$K$4570,2,0)</f>
        <v>431517</v>
      </c>
      <c r="C4314">
        <f>COUNTIF('ИПУ и ОКПУ'!$A$2:$A$3258,A4314)</f>
        <v>1</v>
      </c>
      <c r="D4314" t="str">
        <f>IF(C4314&gt;0,VLOOKUP(A4314,'ИПУ и ОКПУ'!$A$1:$O$3258,9,0),"")</f>
        <v>Одноставочный</v>
      </c>
      <c r="E4314" t="str">
        <f>IF(C4314&gt;0,IF(VLOOKUP(A4314,'ИПУ и ОКПУ'!$A$1:$O$3258,14,0)="Нет показаний","Нет показаний",""),"")</f>
        <v/>
      </c>
      <c r="F4314">
        <f>IF(AND(C4314&gt;0),SUMIF('ИПУ и ОКПУ'!$A$2:$A$3258,A4314,'ИПУ и ОКПУ'!$O$2:$O$3258),"")</f>
        <v>0</v>
      </c>
      <c r="G4314">
        <f>VLOOKUP(A4314,'Лицевые счета'!$A$2:$K$4570,9,0)</f>
        <v>1</v>
      </c>
      <c r="H4314">
        <f>VLOOKUP(A4314,'Лицевые счета'!$A$2:$K$4570,10,0)</f>
        <v>92</v>
      </c>
      <c r="I4314" t="str">
        <f>VLOOKUP(A4314,'Лицевые счета'!$A$2:$K$4570,6,0)</f>
        <v>ФЛ</v>
      </c>
      <c r="J4314" t="str">
        <f>IF(AND(C4314=0,I4314="ФЛ"),G4314*H4314,"")</f>
        <v/>
      </c>
      <c r="K4314" t="str">
        <f>IF(AND(C4314&gt;0,E4314="Нет показаний",I4314="ФЛ"),G4314*H4314,"")</f>
        <v/>
      </c>
    </row>
    <row r="4315" spans="1:11" x14ac:dyDescent="0.25">
      <c r="A4315" s="7">
        <v>785220</v>
      </c>
      <c r="B4315" s="7">
        <f>VLOOKUP(A4315,'Лицевые счета'!$A$1:$K$4570,2,0)</f>
        <v>431550</v>
      </c>
      <c r="C4315">
        <f>COUNTIF('ИПУ и ОКПУ'!$A$2:$A$3258,A4315)</f>
        <v>0</v>
      </c>
      <c r="D4315" t="str">
        <f>IF(C4315&gt;0,VLOOKUP(A4315,'ИПУ и ОКПУ'!$A$1:$O$3258,9,0),"")</f>
        <v/>
      </c>
      <c r="E4315" t="str">
        <f>IF(C4315&gt;0,IF(VLOOKUP(A4315,'ИПУ и ОКПУ'!$A$1:$O$3258,14,0)="Нет показаний","Нет показаний",""),"")</f>
        <v/>
      </c>
      <c r="F4315" t="str">
        <f>IF(AND(C4315&gt;0),SUMIF('ИПУ и ОКПУ'!$A$2:$A$3258,A4315,'ИПУ и ОКПУ'!$O$2:$O$3258),"")</f>
        <v/>
      </c>
      <c r="G4315">
        <f>VLOOKUP(A4315,'Лицевые счета'!$A$2:$K$4570,9,0)</f>
        <v>1</v>
      </c>
      <c r="H4315">
        <f>VLOOKUP(A4315,'Лицевые счета'!$A$2:$K$4570,10,0)</f>
        <v>92</v>
      </c>
      <c r="I4315" t="str">
        <f>VLOOKUP(A4315,'Лицевые счета'!$A$2:$K$4570,6,0)</f>
        <v>ФЛ</v>
      </c>
      <c r="J4315">
        <f>IF(AND(C4315=0,I4315="ФЛ"),G4315*H4315,"")</f>
        <v>92</v>
      </c>
      <c r="K4315" t="str">
        <f>IF(AND(C4315&gt;0,E4315="Нет показаний",I4315="ФЛ"),G4315*H4315,"")</f>
        <v/>
      </c>
    </row>
    <row r="4316" spans="1:11" x14ac:dyDescent="0.25">
      <c r="A4316" s="7">
        <v>785242</v>
      </c>
      <c r="B4316" s="7">
        <f>VLOOKUP(A4316,'Лицевые счета'!$A$1:$K$4570,2,0)</f>
        <v>431513</v>
      </c>
      <c r="C4316">
        <f>COUNTIF('ИПУ и ОКПУ'!$A$2:$A$3258,A4316)</f>
        <v>1</v>
      </c>
      <c r="D4316" t="str">
        <f>IF(C4316&gt;0,VLOOKUP(A4316,'ИПУ и ОКПУ'!$A$1:$O$3258,9,0),"")</f>
        <v>Одноставочный</v>
      </c>
      <c r="E4316" t="str">
        <f>IF(C4316&gt;0,IF(VLOOKUP(A4316,'ИПУ и ОКПУ'!$A$1:$O$3258,14,0)="Нет показаний","Нет показаний",""),"")</f>
        <v>Нет показаний</v>
      </c>
      <c r="F4316">
        <f>IF(AND(C4316&gt;0),SUMIF('ИПУ и ОКПУ'!$A$2:$A$3258,A4316,'ИПУ и ОКПУ'!$O$2:$O$3258),"")</f>
        <v>0</v>
      </c>
      <c r="G4316">
        <f>VLOOKUP(A4316,'Лицевые счета'!$A$2:$K$4570,9,0)</f>
        <v>1</v>
      </c>
      <c r="H4316">
        <f>VLOOKUP(A4316,'Лицевые счета'!$A$2:$K$4570,10,0)</f>
        <v>92</v>
      </c>
      <c r="I4316" t="str">
        <f>VLOOKUP(A4316,'Лицевые счета'!$A$2:$K$4570,6,0)</f>
        <v>ФЛ</v>
      </c>
      <c r="J4316" t="str">
        <f>IF(AND(C4316=0,I4316="ФЛ"),G4316*H4316,"")</f>
        <v/>
      </c>
      <c r="K4316">
        <f>IF(AND(C4316&gt;0,E4316="Нет показаний",I4316="ФЛ"),G4316*H4316,"")</f>
        <v>92</v>
      </c>
    </row>
    <row r="4317" spans="1:11" x14ac:dyDescent="0.25">
      <c r="A4317" s="7">
        <v>785344</v>
      </c>
      <c r="B4317" s="7">
        <f>VLOOKUP(A4317,'Лицевые счета'!$A$1:$K$4570,2,0)</f>
        <v>62290</v>
      </c>
      <c r="C4317">
        <f>COUNTIF('ИПУ и ОКПУ'!$A$2:$A$3258,A4317)</f>
        <v>1</v>
      </c>
      <c r="D4317" t="str">
        <f>IF(C4317&gt;0,VLOOKUP(A4317,'ИПУ и ОКПУ'!$A$1:$O$3258,9,0),"")</f>
        <v>Одноставочный</v>
      </c>
      <c r="E4317" t="str">
        <f>IF(C4317&gt;0,IF(VLOOKUP(A4317,'ИПУ и ОКПУ'!$A$1:$O$3258,14,0)="Нет показаний","Нет показаний",""),"")</f>
        <v/>
      </c>
      <c r="F4317">
        <f>IF(AND(C4317&gt;0),SUMIF('ИПУ и ОКПУ'!$A$2:$A$3258,A4317,'ИПУ и ОКПУ'!$O$2:$O$3258),"")</f>
        <v>4</v>
      </c>
      <c r="G4317">
        <f>VLOOKUP(A4317,'Лицевые счета'!$A$2:$K$4570,9,0)</f>
        <v>1</v>
      </c>
      <c r="H4317">
        <f>VLOOKUP(A4317,'Лицевые счета'!$A$2:$K$4570,10,0)</f>
        <v>134.30000000000001</v>
      </c>
      <c r="I4317" t="str">
        <f>VLOOKUP(A4317,'Лицевые счета'!$A$2:$K$4570,6,0)</f>
        <v>ФЛ</v>
      </c>
      <c r="J4317" t="str">
        <f>IF(AND(C4317=0,I4317="ФЛ"),G4317*H4317,"")</f>
        <v/>
      </c>
      <c r="K4317" t="str">
        <f>IF(AND(C4317&gt;0,E4317="Нет показаний",I4317="ФЛ"),G4317*H4317,"")</f>
        <v/>
      </c>
    </row>
    <row r="4318" spans="1:11" x14ac:dyDescent="0.25">
      <c r="A4318" s="7">
        <v>785348</v>
      </c>
      <c r="B4318" s="7">
        <f>VLOOKUP(A4318,'Лицевые счета'!$A$1:$K$4570,2,0)</f>
        <v>515454</v>
      </c>
      <c r="C4318">
        <f>COUNTIF('ИПУ и ОКПУ'!$A$2:$A$3258,A4318)</f>
        <v>0</v>
      </c>
      <c r="D4318" t="str">
        <f>IF(C4318&gt;0,VLOOKUP(A4318,'ИПУ и ОКПУ'!$A$1:$O$3258,9,0),"")</f>
        <v/>
      </c>
      <c r="E4318" t="str">
        <f>IF(C4318&gt;0,IF(VLOOKUP(A4318,'ИПУ и ОКПУ'!$A$1:$O$3258,14,0)="Нет показаний","Нет показаний",""),"")</f>
        <v/>
      </c>
      <c r="F4318" t="str">
        <f>IF(AND(C4318&gt;0),SUMIF('ИПУ и ОКПУ'!$A$2:$A$3258,A4318,'ИПУ и ОКПУ'!$O$2:$O$3258),"")</f>
        <v/>
      </c>
      <c r="G4318">
        <f>VLOOKUP(A4318,'Лицевые счета'!$A$2:$K$4570,9,0)</f>
        <v>1</v>
      </c>
      <c r="H4318">
        <f>VLOOKUP(A4318,'Лицевые счета'!$A$2:$K$4570,10,0)</f>
        <v>118.7</v>
      </c>
      <c r="I4318" t="str">
        <f>VLOOKUP(A4318,'Лицевые счета'!$A$2:$K$4570,6,0)</f>
        <v>ФЛ</v>
      </c>
      <c r="J4318">
        <f>IF(AND(C4318=0,I4318="ФЛ"),G4318*H4318,"")</f>
        <v>118.7</v>
      </c>
      <c r="K4318" t="str">
        <f>IF(AND(C4318&gt;0,E4318="Нет показаний",I4318="ФЛ"),G4318*H4318,"")</f>
        <v/>
      </c>
    </row>
    <row r="4319" spans="1:11" x14ac:dyDescent="0.25">
      <c r="A4319" s="7">
        <v>785452</v>
      </c>
      <c r="B4319" s="7">
        <f>VLOOKUP(A4319,'Лицевые счета'!$A$1:$K$4570,2,0)</f>
        <v>648495</v>
      </c>
      <c r="C4319">
        <f>COUNTIF('ИПУ и ОКПУ'!$A$2:$A$3258,A4319)</f>
        <v>0</v>
      </c>
      <c r="D4319" t="str">
        <f>IF(C4319&gt;0,VLOOKUP(A4319,'ИПУ и ОКПУ'!$A$1:$O$3258,9,0),"")</f>
        <v/>
      </c>
      <c r="E4319" t="str">
        <f>IF(C4319&gt;0,IF(VLOOKUP(A4319,'ИПУ и ОКПУ'!$A$1:$O$3258,14,0)="Нет показаний","Нет показаний",""),"")</f>
        <v/>
      </c>
      <c r="F4319" t="str">
        <f>IF(AND(C4319&gt;0),SUMIF('ИПУ и ОКПУ'!$A$2:$A$3258,A4319,'ИПУ и ОКПУ'!$O$2:$O$3258),"")</f>
        <v/>
      </c>
      <c r="G4319">
        <f>VLOOKUP(A4319,'Лицевые счета'!$A$2:$K$4570,9,0)</f>
        <v>1</v>
      </c>
      <c r="H4319">
        <f>VLOOKUP(A4319,'Лицевые счета'!$A$2:$K$4570,10,0)</f>
        <v>167.6</v>
      </c>
      <c r="I4319" t="str">
        <f>VLOOKUP(A4319,'Лицевые счета'!$A$2:$K$4570,6,0)</f>
        <v>ФЛ</v>
      </c>
      <c r="J4319">
        <f>IF(AND(C4319=0,I4319="ФЛ"),G4319*H4319,"")</f>
        <v>167.6</v>
      </c>
      <c r="K4319" t="str">
        <f>IF(AND(C4319&gt;0,E4319="Нет показаний",I4319="ФЛ"),G4319*H4319,"")</f>
        <v/>
      </c>
    </row>
    <row r="4320" spans="1:11" x14ac:dyDescent="0.25">
      <c r="A4320" s="7">
        <v>785632</v>
      </c>
      <c r="B4320" s="7">
        <f>VLOOKUP(A4320,'Лицевые счета'!$A$1:$K$4570,2,0)</f>
        <v>447453</v>
      </c>
      <c r="C4320">
        <f>COUNTIF('ИПУ и ОКПУ'!$A$2:$A$3258,A4320)</f>
        <v>0</v>
      </c>
      <c r="D4320" t="str">
        <f>IF(C4320&gt;0,VLOOKUP(A4320,'ИПУ и ОКПУ'!$A$1:$O$3258,9,0),"")</f>
        <v/>
      </c>
      <c r="E4320" t="str">
        <f>IF(C4320&gt;0,IF(VLOOKUP(A4320,'ИПУ и ОКПУ'!$A$1:$O$3258,14,0)="Нет показаний","Нет показаний",""),"")</f>
        <v/>
      </c>
      <c r="F4320" t="str">
        <f>IF(AND(C4320&gt;0),SUMIF('ИПУ и ОКПУ'!$A$2:$A$3258,A4320,'ИПУ и ОКПУ'!$O$2:$O$3258),"")</f>
        <v/>
      </c>
      <c r="G4320">
        <f>VLOOKUP(A4320,'Лицевые счета'!$A$2:$K$4570,9,0)</f>
        <v>1</v>
      </c>
      <c r="H4320">
        <f>VLOOKUP(A4320,'Лицевые счета'!$A$2:$K$4570,10,0)</f>
        <v>92</v>
      </c>
      <c r="I4320" t="str">
        <f>VLOOKUP(A4320,'Лицевые счета'!$A$2:$K$4570,6,0)</f>
        <v>ФЛ</v>
      </c>
      <c r="J4320">
        <f>IF(AND(C4320=0,I4320="ФЛ"),G4320*H4320,"")</f>
        <v>92</v>
      </c>
      <c r="K4320" t="str">
        <f>IF(AND(C4320&gt;0,E4320="Нет показаний",I4320="ФЛ"),G4320*H4320,"")</f>
        <v/>
      </c>
    </row>
    <row r="4321" spans="1:11" x14ac:dyDescent="0.25">
      <c r="A4321" s="7">
        <v>785750</v>
      </c>
      <c r="B4321" s="7">
        <f>VLOOKUP(A4321,'Лицевые счета'!$A$1:$K$4570,2,0)</f>
        <v>431544</v>
      </c>
      <c r="C4321">
        <f>COUNTIF('ИПУ и ОКПУ'!$A$2:$A$3258,A4321)</f>
        <v>1</v>
      </c>
      <c r="D4321" t="str">
        <f>IF(C4321&gt;0,VLOOKUP(A4321,'ИПУ и ОКПУ'!$A$1:$O$3258,9,0),"")</f>
        <v>Одноставочный</v>
      </c>
      <c r="E4321" t="str">
        <f>IF(C4321&gt;0,IF(VLOOKUP(A4321,'ИПУ и ОКПУ'!$A$1:$O$3258,14,0)="Нет показаний","Нет показаний",""),"")</f>
        <v/>
      </c>
      <c r="F4321">
        <f>IF(AND(C4321&gt;0),SUMIF('ИПУ и ОКПУ'!$A$2:$A$3258,A4321,'ИПУ и ОКПУ'!$O$2:$O$3258),"")</f>
        <v>234</v>
      </c>
      <c r="G4321">
        <f>VLOOKUP(A4321,'Лицевые счета'!$A$2:$K$4570,9,0)</f>
        <v>1</v>
      </c>
      <c r="H4321">
        <f>VLOOKUP(A4321,'Лицевые счета'!$A$2:$K$4570,10,0)</f>
        <v>134.30000000000001</v>
      </c>
      <c r="I4321" t="str">
        <f>VLOOKUP(A4321,'Лицевые счета'!$A$2:$K$4570,6,0)</f>
        <v>ФЛ</v>
      </c>
      <c r="J4321" t="str">
        <f>IF(AND(C4321=0,I4321="ФЛ"),G4321*H4321,"")</f>
        <v/>
      </c>
      <c r="K4321" t="str">
        <f>IF(AND(C4321&gt;0,E4321="Нет показаний",I4321="ФЛ"),G4321*H4321,"")</f>
        <v/>
      </c>
    </row>
    <row r="4322" spans="1:11" x14ac:dyDescent="0.25">
      <c r="A4322" s="7">
        <v>789077</v>
      </c>
      <c r="B4322" s="7">
        <f>VLOOKUP(A4322,'Лицевые счета'!$A$1:$K$4570,2,0)</f>
        <v>431544</v>
      </c>
      <c r="C4322">
        <f>COUNTIF('ИПУ и ОКПУ'!$A$2:$A$3258,A4322)</f>
        <v>1</v>
      </c>
      <c r="D4322" t="str">
        <f>IF(C4322&gt;0,VLOOKUP(A4322,'ИПУ и ОКПУ'!$A$1:$O$3258,9,0),"")</f>
        <v>Одноставочный</v>
      </c>
      <c r="E4322" t="str">
        <f>IF(C4322&gt;0,IF(VLOOKUP(A4322,'ИПУ и ОКПУ'!$A$1:$O$3258,14,0)="Нет показаний","Нет показаний",""),"")</f>
        <v/>
      </c>
      <c r="F4322">
        <f>IF(AND(C4322&gt;0),SUMIF('ИПУ и ОКПУ'!$A$2:$A$3258,A4322,'ИПУ и ОКПУ'!$O$2:$O$3258),"")</f>
        <v>0</v>
      </c>
      <c r="G4322">
        <f>VLOOKUP(A4322,'Лицевые счета'!$A$2:$K$4570,9,0)</f>
        <v>1</v>
      </c>
      <c r="H4322">
        <f>VLOOKUP(A4322,'Лицевые счета'!$A$2:$K$4570,10,0)</f>
        <v>118.7</v>
      </c>
      <c r="I4322" t="str">
        <f>VLOOKUP(A4322,'Лицевые счета'!$A$2:$K$4570,6,0)</f>
        <v>ФЛ</v>
      </c>
      <c r="J4322" t="str">
        <f>IF(AND(C4322=0,I4322="ФЛ"),G4322*H4322,"")</f>
        <v/>
      </c>
      <c r="K4322" t="str">
        <f>IF(AND(C4322&gt;0,E4322="Нет показаний",I4322="ФЛ"),G4322*H4322,"")</f>
        <v/>
      </c>
    </row>
    <row r="4323" spans="1:11" x14ac:dyDescent="0.25">
      <c r="A4323" s="7">
        <v>789233</v>
      </c>
      <c r="B4323" s="7">
        <f>VLOOKUP(A4323,'Лицевые счета'!$A$1:$K$4570,2,0)</f>
        <v>425328</v>
      </c>
      <c r="C4323">
        <f>COUNTIF('ИПУ и ОКПУ'!$A$2:$A$3258,A4323)</f>
        <v>0</v>
      </c>
      <c r="D4323" t="str">
        <f>IF(C4323&gt;0,VLOOKUP(A4323,'ИПУ и ОКПУ'!$A$1:$O$3258,9,0),"")</f>
        <v/>
      </c>
      <c r="E4323" t="str">
        <f>IF(C4323&gt;0,IF(VLOOKUP(A4323,'ИПУ и ОКПУ'!$A$1:$O$3258,14,0)="Нет показаний","Нет показаний",""),"")</f>
        <v/>
      </c>
      <c r="F4323" t="str">
        <f>IF(AND(C4323&gt;0),SUMIF('ИПУ и ОКПУ'!$A$2:$A$3258,A4323,'ИПУ и ОКПУ'!$O$2:$O$3258),"")</f>
        <v/>
      </c>
      <c r="G4323">
        <f>VLOOKUP(A4323,'Лицевые счета'!$A$2:$K$4570,9,0)</f>
        <v>1</v>
      </c>
      <c r="H4323">
        <f>VLOOKUP(A4323,'Лицевые счета'!$A$2:$K$4570,10,0)</f>
        <v>142</v>
      </c>
      <c r="I4323" t="str">
        <f>VLOOKUP(A4323,'Лицевые счета'!$A$2:$K$4570,6,0)</f>
        <v>ФЛ</v>
      </c>
      <c r="J4323">
        <f>IF(AND(C4323=0,I4323="ФЛ"),G4323*H4323,"")</f>
        <v>142</v>
      </c>
      <c r="K4323" t="str">
        <f>IF(AND(C4323&gt;0,E4323="Нет показаний",I4323="ФЛ"),G4323*H4323,"")</f>
        <v/>
      </c>
    </row>
    <row r="4324" spans="1:11" x14ac:dyDescent="0.25">
      <c r="A4324" s="7">
        <v>789292</v>
      </c>
      <c r="B4324" s="7">
        <f>VLOOKUP(A4324,'Лицевые счета'!$A$1:$K$4570,2,0)</f>
        <v>431276</v>
      </c>
      <c r="C4324">
        <f>COUNTIF('ИПУ и ОКПУ'!$A$2:$A$3258,A4324)</f>
        <v>1</v>
      </c>
      <c r="D4324" t="str">
        <f>IF(C4324&gt;0,VLOOKUP(A4324,'ИПУ и ОКПУ'!$A$1:$O$3258,9,0),"")</f>
        <v>Одноставочный</v>
      </c>
      <c r="E4324" t="str">
        <f>IF(C4324&gt;0,IF(VLOOKUP(A4324,'ИПУ и ОКПУ'!$A$1:$O$3258,14,0)="Нет показаний","Нет показаний",""),"")</f>
        <v/>
      </c>
      <c r="F4324">
        <f>IF(AND(C4324&gt;0),SUMIF('ИПУ и ОКПУ'!$A$2:$A$3258,A4324,'ИПУ и ОКПУ'!$O$2:$O$3258),"")</f>
        <v>41.666666666666664</v>
      </c>
      <c r="G4324">
        <f>VLOOKUP(A4324,'Лицевые счета'!$A$2:$K$4570,9,0)</f>
        <v>1</v>
      </c>
      <c r="H4324">
        <f>VLOOKUP(A4324,'Лицевые счета'!$A$2:$K$4570,10,0)</f>
        <v>92</v>
      </c>
      <c r="I4324" t="str">
        <f>VLOOKUP(A4324,'Лицевые счета'!$A$2:$K$4570,6,0)</f>
        <v>ФЛ</v>
      </c>
      <c r="J4324" t="str">
        <f>IF(AND(C4324=0,I4324="ФЛ"),G4324*H4324,"")</f>
        <v/>
      </c>
      <c r="K4324" t="str">
        <f>IF(AND(C4324&gt;0,E4324="Нет показаний",I4324="ФЛ"),G4324*H4324,"")</f>
        <v/>
      </c>
    </row>
    <row r="4325" spans="1:11" x14ac:dyDescent="0.25">
      <c r="A4325" s="7">
        <v>789925</v>
      </c>
      <c r="B4325" s="7">
        <f>VLOOKUP(A4325,'Лицевые счета'!$A$1:$K$4570,2,0)</f>
        <v>250391</v>
      </c>
      <c r="C4325">
        <f>COUNTIF('ИПУ и ОКПУ'!$A$2:$A$3258,A4325)</f>
        <v>1</v>
      </c>
      <c r="D4325" t="str">
        <f>IF(C4325&gt;0,VLOOKUP(A4325,'ИПУ и ОКПУ'!$A$1:$O$3258,9,0),"")</f>
        <v>Одноставочный</v>
      </c>
      <c r="E4325" t="str">
        <f>IF(C4325&gt;0,IF(VLOOKUP(A4325,'ИПУ и ОКПУ'!$A$1:$O$3258,14,0)="Нет показаний","Нет показаний",""),"")</f>
        <v>Нет показаний</v>
      </c>
      <c r="F4325">
        <f>IF(AND(C4325&gt;0),SUMIF('ИПУ и ОКПУ'!$A$2:$A$3258,A4325,'ИПУ и ОКПУ'!$O$2:$O$3258),"")</f>
        <v>0</v>
      </c>
      <c r="G4325">
        <f>VLOOKUP(A4325,'Лицевые счета'!$A$2:$K$4570,9,0)</f>
        <v>1</v>
      </c>
      <c r="H4325">
        <f>VLOOKUP(A4325,'Лицевые счета'!$A$2:$K$4570,10,0)</f>
        <v>92</v>
      </c>
      <c r="I4325" t="str">
        <f>VLOOKUP(A4325,'Лицевые счета'!$A$2:$K$4570,6,0)</f>
        <v>ФЛ</v>
      </c>
      <c r="J4325" t="str">
        <f>IF(AND(C4325=0,I4325="ФЛ"),G4325*H4325,"")</f>
        <v/>
      </c>
      <c r="K4325">
        <f>IF(AND(C4325&gt;0,E4325="Нет показаний",I4325="ФЛ"),G4325*H4325,"")</f>
        <v>92</v>
      </c>
    </row>
    <row r="4326" spans="1:11" x14ac:dyDescent="0.25">
      <c r="A4326" s="7">
        <v>821726</v>
      </c>
      <c r="B4326" s="7">
        <f>VLOOKUP(A4326,'Лицевые счета'!$A$1:$K$4570,2,0)</f>
        <v>431514</v>
      </c>
      <c r="C4326">
        <f>COUNTIF('ИПУ и ОКПУ'!$A$2:$A$3258,A4326)</f>
        <v>1</v>
      </c>
      <c r="D4326" t="str">
        <f>IF(C4326&gt;0,VLOOKUP(A4326,'ИПУ и ОКПУ'!$A$1:$O$3258,9,0),"")</f>
        <v>Одноставочный</v>
      </c>
      <c r="E4326" t="str">
        <f>IF(C4326&gt;0,IF(VLOOKUP(A4326,'ИПУ и ОКПУ'!$A$1:$O$3258,14,0)="Нет показаний","Нет показаний",""),"")</f>
        <v/>
      </c>
      <c r="F4326">
        <f>IF(AND(C4326&gt;0),SUMIF('ИПУ и ОКПУ'!$A$2:$A$3258,A4326,'ИПУ и ОКПУ'!$O$2:$O$3258),"")</f>
        <v>394</v>
      </c>
      <c r="G4326">
        <f>VLOOKUP(A4326,'Лицевые счета'!$A$2:$K$4570,9,0)</f>
        <v>1</v>
      </c>
      <c r="H4326">
        <f>VLOOKUP(A4326,'Лицевые счета'!$A$2:$K$4570,10,0)</f>
        <v>92</v>
      </c>
      <c r="I4326" t="str">
        <f>VLOOKUP(A4326,'Лицевые счета'!$A$2:$K$4570,6,0)</f>
        <v>ФЛ</v>
      </c>
      <c r="J4326" t="str">
        <f>IF(AND(C4326=0,I4326="ФЛ"),G4326*H4326,"")</f>
        <v/>
      </c>
      <c r="K4326" t="str">
        <f>IF(AND(C4326&gt;0,E4326="Нет показаний",I4326="ФЛ"),G4326*H4326,"")</f>
        <v/>
      </c>
    </row>
    <row r="4327" spans="1:11" x14ac:dyDescent="0.25">
      <c r="A4327" s="7">
        <v>821939</v>
      </c>
      <c r="B4327" s="7">
        <f>VLOOKUP(A4327,'Лицевые счета'!$A$1:$K$4570,2,0)</f>
        <v>533799</v>
      </c>
      <c r="C4327">
        <f>COUNTIF('ИПУ и ОКПУ'!$A$2:$A$3258,A4327)</f>
        <v>1</v>
      </c>
      <c r="D4327" t="str">
        <f>IF(C4327&gt;0,VLOOKUP(A4327,'ИПУ и ОКПУ'!$A$1:$O$3258,9,0),"")</f>
        <v>Одноставочный</v>
      </c>
      <c r="E4327" t="str">
        <f>IF(C4327&gt;0,IF(VLOOKUP(A4327,'ИПУ и ОКПУ'!$A$1:$O$3258,14,0)="Нет показаний","Нет показаний",""),"")</f>
        <v/>
      </c>
      <c r="F4327">
        <f>IF(AND(C4327&gt;0),SUMIF('ИПУ и ОКПУ'!$A$2:$A$3258,A4327,'ИПУ и ОКПУ'!$O$2:$O$3258),"")</f>
        <v>140</v>
      </c>
      <c r="G4327">
        <f>VLOOKUP(A4327,'Лицевые счета'!$A$2:$K$4570,9,0)</f>
        <v>1</v>
      </c>
      <c r="H4327">
        <f>VLOOKUP(A4327,'Лицевые счета'!$A$2:$K$4570,10,0)</f>
        <v>92</v>
      </c>
      <c r="I4327" t="str">
        <f>VLOOKUP(A4327,'Лицевые счета'!$A$2:$K$4570,6,0)</f>
        <v>ФЛ</v>
      </c>
      <c r="J4327" t="str">
        <f>IF(AND(C4327=0,I4327="ФЛ"),G4327*H4327,"")</f>
        <v/>
      </c>
      <c r="K4327" t="str">
        <f>IF(AND(C4327&gt;0,E4327="Нет показаний",I4327="ФЛ"),G4327*H4327,"")</f>
        <v/>
      </c>
    </row>
    <row r="4328" spans="1:11" x14ac:dyDescent="0.25">
      <c r="A4328" s="7">
        <v>822227</v>
      </c>
      <c r="B4328" s="7">
        <f>VLOOKUP(A4328,'Лицевые счета'!$A$1:$K$4570,2,0)</f>
        <v>821885</v>
      </c>
      <c r="C4328">
        <f>COUNTIF('ИПУ и ОКПУ'!$A$2:$A$3258,A4328)</f>
        <v>1</v>
      </c>
      <c r="D4328" t="str">
        <f>IF(C4328&gt;0,VLOOKUP(A4328,'ИПУ и ОКПУ'!$A$1:$O$3258,9,0),"")</f>
        <v>Одноставочный</v>
      </c>
      <c r="E4328" t="str">
        <f>IF(C4328&gt;0,IF(VLOOKUP(A4328,'ИПУ и ОКПУ'!$A$1:$O$3258,14,0)="Нет показаний","Нет показаний",""),"")</f>
        <v/>
      </c>
      <c r="F4328">
        <f>IF(AND(C4328&gt;0),SUMIF('ИПУ и ОКПУ'!$A$2:$A$3258,A4328,'ИПУ и ОКПУ'!$O$2:$O$3258),"")</f>
        <v>234</v>
      </c>
      <c r="G4328">
        <f>VLOOKUP(A4328,'Лицевые счета'!$A$2:$K$4570,9,0)</f>
        <v>1</v>
      </c>
      <c r="H4328">
        <f>VLOOKUP(A4328,'Лицевые счета'!$A$2:$K$4570,10,0)</f>
        <v>142</v>
      </c>
      <c r="I4328" t="str">
        <f>VLOOKUP(A4328,'Лицевые счета'!$A$2:$K$4570,6,0)</f>
        <v>ФЛ</v>
      </c>
      <c r="J4328" t="str">
        <f>IF(AND(C4328=0,I4328="ФЛ"),G4328*H4328,"")</f>
        <v/>
      </c>
      <c r="K4328" t="str">
        <f>IF(AND(C4328&gt;0,E4328="Нет показаний",I4328="ФЛ"),G4328*H4328,"")</f>
        <v/>
      </c>
    </row>
    <row r="4329" spans="1:11" x14ac:dyDescent="0.25">
      <c r="A4329" s="7">
        <v>822228</v>
      </c>
      <c r="B4329" s="7">
        <f>VLOOKUP(A4329,'Лицевые счета'!$A$1:$K$4570,2,0)</f>
        <v>821885</v>
      </c>
      <c r="C4329">
        <f>COUNTIF('ИПУ и ОКПУ'!$A$2:$A$3258,A4329)</f>
        <v>1</v>
      </c>
      <c r="D4329" t="str">
        <f>IF(C4329&gt;0,VLOOKUP(A4329,'ИПУ и ОКПУ'!$A$1:$O$3258,9,0),"")</f>
        <v>Одноставочный</v>
      </c>
      <c r="E4329" t="str">
        <f>IF(C4329&gt;0,IF(VLOOKUP(A4329,'ИПУ и ОКПУ'!$A$1:$O$3258,14,0)="Нет показаний","Нет показаний",""),"")</f>
        <v/>
      </c>
      <c r="F4329">
        <f>IF(AND(C4329&gt;0),SUMIF('ИПУ и ОКПУ'!$A$2:$A$3258,A4329,'ИПУ и ОКПУ'!$O$2:$O$3258),"")</f>
        <v>40</v>
      </c>
      <c r="G4329">
        <f>VLOOKUP(A4329,'Лицевые счета'!$A$2:$K$4570,9,0)</f>
        <v>1</v>
      </c>
      <c r="H4329">
        <f>VLOOKUP(A4329,'Лицевые счета'!$A$2:$K$4570,10,0)</f>
        <v>142</v>
      </c>
      <c r="I4329" t="str">
        <f>VLOOKUP(A4329,'Лицевые счета'!$A$2:$K$4570,6,0)</f>
        <v>ФЛ</v>
      </c>
      <c r="J4329" t="str">
        <f>IF(AND(C4329=0,I4329="ФЛ"),G4329*H4329,"")</f>
        <v/>
      </c>
      <c r="K4329" t="str">
        <f>IF(AND(C4329&gt;0,E4329="Нет показаний",I4329="ФЛ"),G4329*H4329,"")</f>
        <v/>
      </c>
    </row>
    <row r="4330" spans="1:11" x14ac:dyDescent="0.25">
      <c r="A4330" s="7">
        <v>822231</v>
      </c>
      <c r="B4330" s="7">
        <f>VLOOKUP(A4330,'Лицевые счета'!$A$1:$K$4570,2,0)</f>
        <v>821885</v>
      </c>
      <c r="C4330">
        <f>COUNTIF('ИПУ и ОКПУ'!$A$2:$A$3258,A4330)</f>
        <v>1</v>
      </c>
      <c r="D4330" t="str">
        <f>IF(C4330&gt;0,VLOOKUP(A4330,'ИПУ и ОКПУ'!$A$1:$O$3258,9,0),"")</f>
        <v>Одноставочный</v>
      </c>
      <c r="E4330" t="str">
        <f>IF(C4330&gt;0,IF(VLOOKUP(A4330,'ИПУ и ОКПУ'!$A$1:$O$3258,14,0)="Нет показаний","Нет показаний",""),"")</f>
        <v/>
      </c>
      <c r="F4330">
        <f>IF(AND(C4330&gt;0),SUMIF('ИПУ и ОКПУ'!$A$2:$A$3258,A4330,'ИПУ и ОКПУ'!$O$2:$O$3258),"")</f>
        <v>112</v>
      </c>
      <c r="G4330">
        <f>VLOOKUP(A4330,'Лицевые счета'!$A$2:$K$4570,9,0)</f>
        <v>1</v>
      </c>
      <c r="H4330">
        <f>VLOOKUP(A4330,'Лицевые счета'!$A$2:$K$4570,10,0)</f>
        <v>167.6</v>
      </c>
      <c r="I4330" t="str">
        <f>VLOOKUP(A4330,'Лицевые счета'!$A$2:$K$4570,6,0)</f>
        <v>ФЛ</v>
      </c>
      <c r="J4330" t="str">
        <f>IF(AND(C4330=0,I4330="ФЛ"),G4330*H4330,"")</f>
        <v/>
      </c>
      <c r="K4330" t="str">
        <f>IF(AND(C4330&gt;0,E4330="Нет показаний",I4330="ФЛ"),G4330*H4330,"")</f>
        <v/>
      </c>
    </row>
    <row r="4331" spans="1:11" x14ac:dyDescent="0.25">
      <c r="A4331" s="7">
        <v>822232</v>
      </c>
      <c r="B4331" s="7">
        <f>VLOOKUP(A4331,'Лицевые счета'!$A$1:$K$4570,2,0)</f>
        <v>821885</v>
      </c>
      <c r="C4331">
        <f>COUNTIF('ИПУ и ОКПУ'!$A$2:$A$3258,A4331)</f>
        <v>1</v>
      </c>
      <c r="D4331" t="str">
        <f>IF(C4331&gt;0,VLOOKUP(A4331,'ИПУ и ОКПУ'!$A$1:$O$3258,9,0),"")</f>
        <v>Одноставочный</v>
      </c>
      <c r="E4331" t="str">
        <f>IF(C4331&gt;0,IF(VLOOKUP(A4331,'ИПУ и ОКПУ'!$A$1:$O$3258,14,0)="Нет показаний","Нет показаний",""),"")</f>
        <v>Нет показаний</v>
      </c>
      <c r="F4331">
        <f>IF(AND(C4331&gt;0),SUMIF('ИПУ и ОКПУ'!$A$2:$A$3258,A4331,'ИПУ и ОКПУ'!$O$2:$O$3258),"")</f>
        <v>0</v>
      </c>
      <c r="G4331">
        <f>VLOOKUP(A4331,'Лицевые счета'!$A$2:$K$4570,9,0)</f>
        <v>1</v>
      </c>
      <c r="H4331">
        <f>VLOOKUP(A4331,'Лицевые счета'!$A$2:$K$4570,10,0)</f>
        <v>142</v>
      </c>
      <c r="I4331" t="str">
        <f>VLOOKUP(A4331,'Лицевые счета'!$A$2:$K$4570,6,0)</f>
        <v>ФЛ</v>
      </c>
      <c r="J4331" t="str">
        <f>IF(AND(C4331=0,I4331="ФЛ"),G4331*H4331,"")</f>
        <v/>
      </c>
      <c r="K4331">
        <f>IF(AND(C4331&gt;0,E4331="Нет показаний",I4331="ФЛ"),G4331*H4331,"")</f>
        <v>142</v>
      </c>
    </row>
    <row r="4332" spans="1:11" x14ac:dyDescent="0.25">
      <c r="A4332" s="7">
        <v>822235</v>
      </c>
      <c r="B4332" s="7">
        <f>VLOOKUP(A4332,'Лицевые счета'!$A$1:$K$4570,2,0)</f>
        <v>821885</v>
      </c>
      <c r="C4332">
        <f>COUNTIF('ИПУ и ОКПУ'!$A$2:$A$3258,A4332)</f>
        <v>0</v>
      </c>
      <c r="D4332" t="str">
        <f>IF(C4332&gt;0,VLOOKUP(A4332,'ИПУ и ОКПУ'!$A$1:$O$3258,9,0),"")</f>
        <v/>
      </c>
      <c r="E4332" t="str">
        <f>IF(C4332&gt;0,IF(VLOOKUP(A4332,'ИПУ и ОКПУ'!$A$1:$O$3258,14,0)="Нет показаний","Нет показаний",""),"")</f>
        <v/>
      </c>
      <c r="F4332" t="str">
        <f>IF(AND(C4332&gt;0),SUMIF('ИПУ и ОКПУ'!$A$2:$A$3258,A4332,'ИПУ и ОКПУ'!$O$2:$O$3258),"")</f>
        <v/>
      </c>
      <c r="G4332">
        <f>VLOOKUP(A4332,'Лицевые счета'!$A$2:$K$4570,9,0)</f>
        <v>1</v>
      </c>
      <c r="H4332">
        <f>VLOOKUP(A4332,'Лицевые счета'!$A$2:$K$4570,10,0)</f>
        <v>183.2</v>
      </c>
      <c r="I4332" t="str">
        <f>VLOOKUP(A4332,'Лицевые счета'!$A$2:$K$4570,6,0)</f>
        <v>ФЛ</v>
      </c>
      <c r="J4332">
        <f>IF(AND(C4332=0,I4332="ФЛ"),G4332*H4332,"")</f>
        <v>183.2</v>
      </c>
      <c r="K4332" t="str">
        <f>IF(AND(C4332&gt;0,E4332="Нет показаний",I4332="ФЛ"),G4332*H4332,"")</f>
        <v/>
      </c>
    </row>
    <row r="4333" spans="1:11" x14ac:dyDescent="0.25">
      <c r="A4333" s="7">
        <v>822236</v>
      </c>
      <c r="B4333" s="7">
        <f>VLOOKUP(A4333,'Лицевые счета'!$A$1:$K$4570,2,0)</f>
        <v>821885</v>
      </c>
      <c r="C4333">
        <f>COUNTIF('ИПУ и ОКПУ'!$A$2:$A$3258,A4333)</f>
        <v>1</v>
      </c>
      <c r="D4333" t="str">
        <f>IF(C4333&gt;0,VLOOKUP(A4333,'ИПУ и ОКПУ'!$A$1:$O$3258,9,0),"")</f>
        <v>Одноставочный</v>
      </c>
      <c r="E4333" t="str">
        <f>IF(C4333&gt;0,IF(VLOOKUP(A4333,'ИПУ и ОКПУ'!$A$1:$O$3258,14,0)="Нет показаний","Нет показаний",""),"")</f>
        <v/>
      </c>
      <c r="F4333">
        <f>IF(AND(C4333&gt;0),SUMIF('ИПУ и ОКПУ'!$A$2:$A$3258,A4333,'ИПУ и ОКПУ'!$O$2:$O$3258),"")</f>
        <v>169</v>
      </c>
      <c r="G4333">
        <f>VLOOKUP(A4333,'Лицевые счета'!$A$2:$K$4570,9,0)</f>
        <v>1</v>
      </c>
      <c r="H4333">
        <f>VLOOKUP(A4333,'Лицевые счета'!$A$2:$K$4570,10,0)</f>
        <v>142</v>
      </c>
      <c r="I4333" t="str">
        <f>VLOOKUP(A4333,'Лицевые счета'!$A$2:$K$4570,6,0)</f>
        <v>ФЛ</v>
      </c>
      <c r="J4333" t="str">
        <f>IF(AND(C4333=0,I4333="ФЛ"),G4333*H4333,"")</f>
        <v/>
      </c>
      <c r="K4333" t="str">
        <f>IF(AND(C4333&gt;0,E4333="Нет показаний",I4333="ФЛ"),G4333*H4333,"")</f>
        <v/>
      </c>
    </row>
    <row r="4334" spans="1:11" x14ac:dyDescent="0.25">
      <c r="A4334" s="7">
        <v>822238</v>
      </c>
      <c r="B4334" s="7">
        <f>VLOOKUP(A4334,'Лицевые счета'!$A$1:$K$4570,2,0)</f>
        <v>821885</v>
      </c>
      <c r="C4334">
        <f>COUNTIF('ИПУ и ОКПУ'!$A$2:$A$3258,A4334)</f>
        <v>1</v>
      </c>
      <c r="D4334" t="str">
        <f>IF(C4334&gt;0,VLOOKUP(A4334,'ИПУ и ОКПУ'!$A$1:$O$3258,9,0),"")</f>
        <v>Одноставочный</v>
      </c>
      <c r="E4334" t="str">
        <f>IF(C4334&gt;0,IF(VLOOKUP(A4334,'ИПУ и ОКПУ'!$A$1:$O$3258,14,0)="Нет показаний","Нет показаний",""),"")</f>
        <v/>
      </c>
      <c r="F4334">
        <f>IF(AND(C4334&gt;0),SUMIF('ИПУ и ОКПУ'!$A$2:$A$3258,A4334,'ИПУ и ОКПУ'!$O$2:$O$3258),"")</f>
        <v>115</v>
      </c>
      <c r="G4334">
        <f>VLOOKUP(A4334,'Лицевые счета'!$A$2:$K$4570,9,0)</f>
        <v>1</v>
      </c>
      <c r="H4334">
        <f>VLOOKUP(A4334,'Лицевые счета'!$A$2:$K$4570,10,0)</f>
        <v>142</v>
      </c>
      <c r="I4334" t="str">
        <f>VLOOKUP(A4334,'Лицевые счета'!$A$2:$K$4570,6,0)</f>
        <v>ФЛ</v>
      </c>
      <c r="J4334" t="str">
        <f>IF(AND(C4334=0,I4334="ФЛ"),G4334*H4334,"")</f>
        <v/>
      </c>
      <c r="K4334" t="str">
        <f>IF(AND(C4334&gt;0,E4334="Нет показаний",I4334="ФЛ"),G4334*H4334,"")</f>
        <v/>
      </c>
    </row>
    <row r="4335" spans="1:11" x14ac:dyDescent="0.25">
      <c r="A4335" s="7">
        <v>822243</v>
      </c>
      <c r="B4335" s="7">
        <f>VLOOKUP(A4335,'Лицевые счета'!$A$1:$K$4570,2,0)</f>
        <v>821885</v>
      </c>
      <c r="C4335">
        <f>COUNTIF('ИПУ и ОКПУ'!$A$2:$A$3258,A4335)</f>
        <v>1</v>
      </c>
      <c r="D4335" t="str">
        <f>IF(C4335&gt;0,VLOOKUP(A4335,'ИПУ и ОКПУ'!$A$1:$O$3258,9,0),"")</f>
        <v>Одноставочный</v>
      </c>
      <c r="E4335" t="str">
        <f>IF(C4335&gt;0,IF(VLOOKUP(A4335,'ИПУ и ОКПУ'!$A$1:$O$3258,14,0)="Нет показаний","Нет показаний",""),"")</f>
        <v/>
      </c>
      <c r="F4335">
        <f>IF(AND(C4335&gt;0),SUMIF('ИПУ и ОКПУ'!$A$2:$A$3258,A4335,'ИПУ и ОКПУ'!$O$2:$O$3258),"")</f>
        <v>182</v>
      </c>
      <c r="G4335">
        <f>VLOOKUP(A4335,'Лицевые счета'!$A$2:$K$4570,9,0)</f>
        <v>1</v>
      </c>
      <c r="H4335">
        <f>VLOOKUP(A4335,'Лицевые счета'!$A$2:$K$4570,10,0)</f>
        <v>142</v>
      </c>
      <c r="I4335" t="str">
        <f>VLOOKUP(A4335,'Лицевые счета'!$A$2:$K$4570,6,0)</f>
        <v>ФЛ</v>
      </c>
      <c r="J4335" t="str">
        <f>IF(AND(C4335=0,I4335="ФЛ"),G4335*H4335,"")</f>
        <v/>
      </c>
      <c r="K4335" t="str">
        <f>IF(AND(C4335&gt;0,E4335="Нет показаний",I4335="ФЛ"),G4335*H4335,"")</f>
        <v/>
      </c>
    </row>
    <row r="4336" spans="1:11" x14ac:dyDescent="0.25">
      <c r="A4336" s="7">
        <v>822244</v>
      </c>
      <c r="B4336" s="7">
        <f>VLOOKUP(A4336,'Лицевые счета'!$A$1:$K$4570,2,0)</f>
        <v>821885</v>
      </c>
      <c r="C4336">
        <f>COUNTIF('ИПУ и ОКПУ'!$A$2:$A$3258,A4336)</f>
        <v>1</v>
      </c>
      <c r="D4336" t="str">
        <f>IF(C4336&gt;0,VLOOKUP(A4336,'ИПУ и ОКПУ'!$A$1:$O$3258,9,0),"")</f>
        <v>Одноставочный</v>
      </c>
      <c r="E4336" t="str">
        <f>IF(C4336&gt;0,IF(VLOOKUP(A4336,'ИПУ и ОКПУ'!$A$1:$O$3258,14,0)="Нет показаний","Нет показаний",""),"")</f>
        <v>Нет показаний</v>
      </c>
      <c r="F4336">
        <f>IF(AND(C4336&gt;0),SUMIF('ИПУ и ОКПУ'!$A$2:$A$3258,A4336,'ИПУ и ОКПУ'!$O$2:$O$3258),"")</f>
        <v>0</v>
      </c>
      <c r="G4336">
        <f>VLOOKUP(A4336,'Лицевые счета'!$A$2:$K$4570,9,0)</f>
        <v>1</v>
      </c>
      <c r="H4336">
        <f>VLOOKUP(A4336,'Лицевые счета'!$A$2:$K$4570,10,0)</f>
        <v>142</v>
      </c>
      <c r="I4336" t="str">
        <f>VLOOKUP(A4336,'Лицевые счета'!$A$2:$K$4570,6,0)</f>
        <v>ФЛ</v>
      </c>
      <c r="J4336" t="str">
        <f>IF(AND(C4336=0,I4336="ФЛ"),G4336*H4336,"")</f>
        <v/>
      </c>
      <c r="K4336">
        <f>IF(AND(C4336&gt;0,E4336="Нет показаний",I4336="ФЛ"),G4336*H4336,"")</f>
        <v>142</v>
      </c>
    </row>
    <row r="4337" spans="1:11" x14ac:dyDescent="0.25">
      <c r="A4337" s="7">
        <v>822245</v>
      </c>
      <c r="B4337" s="7">
        <f>VLOOKUP(A4337,'Лицевые счета'!$A$1:$K$4570,2,0)</f>
        <v>821885</v>
      </c>
      <c r="C4337">
        <f>COUNTIF('ИПУ и ОКПУ'!$A$2:$A$3258,A4337)</f>
        <v>1</v>
      </c>
      <c r="D4337" t="str">
        <f>IF(C4337&gt;0,VLOOKUP(A4337,'ИПУ и ОКПУ'!$A$1:$O$3258,9,0),"")</f>
        <v>Одноставочный</v>
      </c>
      <c r="E4337" t="str">
        <f>IF(C4337&gt;0,IF(VLOOKUP(A4337,'ИПУ и ОКПУ'!$A$1:$O$3258,14,0)="Нет показаний","Нет показаний",""),"")</f>
        <v>Нет показаний</v>
      </c>
      <c r="F4337">
        <f>IF(AND(C4337&gt;0),SUMIF('ИПУ и ОКПУ'!$A$2:$A$3258,A4337,'ИПУ и ОКПУ'!$O$2:$O$3258),"")</f>
        <v>0</v>
      </c>
      <c r="G4337">
        <f>VLOOKUP(A4337,'Лицевые счета'!$A$2:$K$4570,9,0)</f>
        <v>1</v>
      </c>
      <c r="H4337">
        <f>VLOOKUP(A4337,'Лицевые счета'!$A$2:$K$4570,10,0)</f>
        <v>142</v>
      </c>
      <c r="I4337" t="str">
        <f>VLOOKUP(A4337,'Лицевые счета'!$A$2:$K$4570,6,0)</f>
        <v>ФЛ</v>
      </c>
      <c r="J4337" t="str">
        <f>IF(AND(C4337=0,I4337="ФЛ"),G4337*H4337,"")</f>
        <v/>
      </c>
      <c r="K4337">
        <f>IF(AND(C4337&gt;0,E4337="Нет показаний",I4337="ФЛ"),G4337*H4337,"")</f>
        <v>142</v>
      </c>
    </row>
    <row r="4338" spans="1:11" x14ac:dyDescent="0.25">
      <c r="A4338" s="7">
        <v>822248</v>
      </c>
      <c r="B4338" s="7">
        <f>VLOOKUP(A4338,'Лицевые счета'!$A$1:$K$4570,2,0)</f>
        <v>821885</v>
      </c>
      <c r="C4338">
        <f>COUNTIF('ИПУ и ОКПУ'!$A$2:$A$3258,A4338)</f>
        <v>1</v>
      </c>
      <c r="D4338" t="str">
        <f>IF(C4338&gt;0,VLOOKUP(A4338,'ИПУ и ОКПУ'!$A$1:$O$3258,9,0),"")</f>
        <v>Одноставочный</v>
      </c>
      <c r="E4338" t="str">
        <f>IF(C4338&gt;0,IF(VLOOKUP(A4338,'ИПУ и ОКПУ'!$A$1:$O$3258,14,0)="Нет показаний","Нет показаний",""),"")</f>
        <v>Нет показаний</v>
      </c>
      <c r="F4338">
        <f>IF(AND(C4338&gt;0),SUMIF('ИПУ и ОКПУ'!$A$2:$A$3258,A4338,'ИПУ и ОКПУ'!$O$2:$O$3258),"")</f>
        <v>0</v>
      </c>
      <c r="G4338">
        <f>VLOOKUP(A4338,'Лицевые счета'!$A$2:$K$4570,9,0)</f>
        <v>1</v>
      </c>
      <c r="H4338">
        <f>VLOOKUP(A4338,'Лицевые счета'!$A$2:$K$4570,10,0)</f>
        <v>142</v>
      </c>
      <c r="I4338" t="str">
        <f>VLOOKUP(A4338,'Лицевые счета'!$A$2:$K$4570,6,0)</f>
        <v>ФЛ</v>
      </c>
      <c r="J4338" t="str">
        <f>IF(AND(C4338=0,I4338="ФЛ"),G4338*H4338,"")</f>
        <v/>
      </c>
      <c r="K4338">
        <f>IF(AND(C4338&gt;0,E4338="Нет показаний",I4338="ФЛ"),G4338*H4338,"")</f>
        <v>142</v>
      </c>
    </row>
    <row r="4339" spans="1:11" x14ac:dyDescent="0.25">
      <c r="A4339" s="7">
        <v>822249</v>
      </c>
      <c r="B4339" s="7">
        <f>VLOOKUP(A4339,'Лицевые счета'!$A$1:$K$4570,2,0)</f>
        <v>821885</v>
      </c>
      <c r="C4339">
        <f>COUNTIF('ИПУ и ОКПУ'!$A$2:$A$3258,A4339)</f>
        <v>1</v>
      </c>
      <c r="D4339" t="str">
        <f>IF(C4339&gt;0,VLOOKUP(A4339,'ИПУ и ОКПУ'!$A$1:$O$3258,9,0),"")</f>
        <v>Одноставочный</v>
      </c>
      <c r="E4339" t="str">
        <f>IF(C4339&gt;0,IF(VLOOKUP(A4339,'ИПУ и ОКПУ'!$A$1:$O$3258,14,0)="Нет показаний","Нет показаний",""),"")</f>
        <v/>
      </c>
      <c r="F4339">
        <f>IF(AND(C4339&gt;0),SUMIF('ИПУ и ОКПУ'!$A$2:$A$3258,A4339,'ИПУ и ОКПУ'!$O$2:$O$3258),"")</f>
        <v>234</v>
      </c>
      <c r="G4339">
        <f>VLOOKUP(A4339,'Лицевые счета'!$A$2:$K$4570,9,0)</f>
        <v>1</v>
      </c>
      <c r="H4339">
        <f>VLOOKUP(A4339,'Лицевые счета'!$A$2:$K$4570,10,0)</f>
        <v>142</v>
      </c>
      <c r="I4339" t="str">
        <f>VLOOKUP(A4339,'Лицевые счета'!$A$2:$K$4570,6,0)</f>
        <v>ФЛ</v>
      </c>
      <c r="J4339" t="str">
        <f>IF(AND(C4339=0,I4339="ФЛ"),G4339*H4339,"")</f>
        <v/>
      </c>
      <c r="K4339" t="str">
        <f>IF(AND(C4339&gt;0,E4339="Нет показаний",I4339="ФЛ"),G4339*H4339,"")</f>
        <v/>
      </c>
    </row>
    <row r="4340" spans="1:11" x14ac:dyDescent="0.25">
      <c r="A4340" s="7">
        <v>822251</v>
      </c>
      <c r="B4340" s="7">
        <f>VLOOKUP(A4340,'Лицевые счета'!$A$1:$K$4570,2,0)</f>
        <v>821885</v>
      </c>
      <c r="C4340">
        <f>COUNTIF('ИПУ и ОКПУ'!$A$2:$A$3258,A4340)</f>
        <v>1</v>
      </c>
      <c r="D4340" t="str">
        <f>IF(C4340&gt;0,VLOOKUP(A4340,'ИПУ и ОКПУ'!$A$1:$O$3258,9,0),"")</f>
        <v>Одноставочный</v>
      </c>
      <c r="E4340" t="str">
        <f>IF(C4340&gt;0,IF(VLOOKUP(A4340,'ИПУ и ОКПУ'!$A$1:$O$3258,14,0)="Нет показаний","Нет показаний",""),"")</f>
        <v/>
      </c>
      <c r="F4340">
        <f>IF(AND(C4340&gt;0),SUMIF('ИПУ и ОКПУ'!$A$2:$A$3258,A4340,'ИПУ и ОКПУ'!$O$2:$O$3258),"")</f>
        <v>111</v>
      </c>
      <c r="G4340">
        <f>VLOOKUP(A4340,'Лицевые счета'!$A$2:$K$4570,9,0)</f>
        <v>1</v>
      </c>
      <c r="H4340">
        <f>VLOOKUP(A4340,'Лицевые счета'!$A$2:$K$4570,10,0)</f>
        <v>142</v>
      </c>
      <c r="I4340" t="str">
        <f>VLOOKUP(A4340,'Лицевые счета'!$A$2:$K$4570,6,0)</f>
        <v>ФЛ</v>
      </c>
      <c r="J4340" t="str">
        <f>IF(AND(C4340=0,I4340="ФЛ"),G4340*H4340,"")</f>
        <v/>
      </c>
      <c r="K4340" t="str">
        <f>IF(AND(C4340&gt;0,E4340="Нет показаний",I4340="ФЛ"),G4340*H4340,"")</f>
        <v/>
      </c>
    </row>
    <row r="4341" spans="1:11" x14ac:dyDescent="0.25">
      <c r="A4341" s="7">
        <v>822252</v>
      </c>
      <c r="B4341" s="7">
        <f>VLOOKUP(A4341,'Лицевые счета'!$A$1:$K$4570,2,0)</f>
        <v>821885</v>
      </c>
      <c r="C4341">
        <f>COUNTIF('ИПУ и ОКПУ'!$A$2:$A$3258,A4341)</f>
        <v>1</v>
      </c>
      <c r="D4341" t="str">
        <f>IF(C4341&gt;0,VLOOKUP(A4341,'ИПУ и ОКПУ'!$A$1:$O$3258,9,0),"")</f>
        <v>Одноставочный</v>
      </c>
      <c r="E4341" t="str">
        <f>IF(C4341&gt;0,IF(VLOOKUP(A4341,'ИПУ и ОКПУ'!$A$1:$O$3258,14,0)="Нет показаний","Нет показаний",""),"")</f>
        <v/>
      </c>
      <c r="F4341">
        <f>IF(AND(C4341&gt;0),SUMIF('ИПУ и ОКПУ'!$A$2:$A$3258,A4341,'ИПУ и ОКПУ'!$O$2:$O$3258),"")</f>
        <v>2816</v>
      </c>
      <c r="G4341">
        <f>VLOOKUP(A4341,'Лицевые счета'!$A$2:$K$4570,9,0)</f>
        <v>1</v>
      </c>
      <c r="H4341">
        <f>VLOOKUP(A4341,'Лицевые счета'!$A$2:$K$4570,10,0)</f>
        <v>142</v>
      </c>
      <c r="I4341" t="str">
        <f>VLOOKUP(A4341,'Лицевые счета'!$A$2:$K$4570,6,0)</f>
        <v>ФЛ</v>
      </c>
      <c r="J4341" t="str">
        <f>IF(AND(C4341=0,I4341="ФЛ"),G4341*H4341,"")</f>
        <v/>
      </c>
      <c r="K4341" t="str">
        <f>IF(AND(C4341&gt;0,E4341="Нет показаний",I4341="ФЛ"),G4341*H4341,"")</f>
        <v/>
      </c>
    </row>
    <row r="4342" spans="1:11" x14ac:dyDescent="0.25">
      <c r="A4342" s="7">
        <v>822254</v>
      </c>
      <c r="B4342" s="7">
        <f>VLOOKUP(A4342,'Лицевые счета'!$A$1:$K$4570,2,0)</f>
        <v>821885</v>
      </c>
      <c r="C4342">
        <f>COUNTIF('ИПУ и ОКПУ'!$A$2:$A$3258,A4342)</f>
        <v>1</v>
      </c>
      <c r="D4342" t="str">
        <f>IF(C4342&gt;0,VLOOKUP(A4342,'ИПУ и ОКПУ'!$A$1:$O$3258,9,0),"")</f>
        <v>Одноставочный</v>
      </c>
      <c r="E4342" t="str">
        <f>IF(C4342&gt;0,IF(VLOOKUP(A4342,'ИПУ и ОКПУ'!$A$1:$O$3258,14,0)="Нет показаний","Нет показаний",""),"")</f>
        <v/>
      </c>
      <c r="F4342">
        <f>IF(AND(C4342&gt;0),SUMIF('ИПУ и ОКПУ'!$A$2:$A$3258,A4342,'ИПУ и ОКПУ'!$O$2:$O$3258),"")</f>
        <v>112</v>
      </c>
      <c r="G4342">
        <f>VLOOKUP(A4342,'Лицевые счета'!$A$2:$K$4570,9,0)</f>
        <v>1</v>
      </c>
      <c r="H4342">
        <f>VLOOKUP(A4342,'Лицевые счета'!$A$2:$K$4570,10,0)</f>
        <v>167.6</v>
      </c>
      <c r="I4342" t="str">
        <f>VLOOKUP(A4342,'Лицевые счета'!$A$2:$K$4570,6,0)</f>
        <v>ФЛ</v>
      </c>
      <c r="J4342" t="str">
        <f>IF(AND(C4342=0,I4342="ФЛ"),G4342*H4342,"")</f>
        <v/>
      </c>
      <c r="K4342" t="str">
        <f>IF(AND(C4342&gt;0,E4342="Нет показаний",I4342="ФЛ"),G4342*H4342,"")</f>
        <v/>
      </c>
    </row>
    <row r="4343" spans="1:11" x14ac:dyDescent="0.25">
      <c r="A4343" s="7">
        <v>822260</v>
      </c>
      <c r="B4343" s="7">
        <f>VLOOKUP(A4343,'Лицевые счета'!$A$1:$K$4570,2,0)</f>
        <v>821885</v>
      </c>
      <c r="C4343">
        <f>COUNTIF('ИПУ и ОКПУ'!$A$2:$A$3258,A4343)</f>
        <v>1</v>
      </c>
      <c r="D4343" t="str">
        <f>IF(C4343&gt;0,VLOOKUP(A4343,'ИПУ и ОКПУ'!$A$1:$O$3258,9,0),"")</f>
        <v>Одноставочный</v>
      </c>
      <c r="E4343" t="str">
        <f>IF(C4343&gt;0,IF(VLOOKUP(A4343,'ИПУ и ОКПУ'!$A$1:$O$3258,14,0)="Нет показаний","Нет показаний",""),"")</f>
        <v/>
      </c>
      <c r="F4343">
        <f>IF(AND(C4343&gt;0),SUMIF('ИПУ и ОКПУ'!$A$2:$A$3258,A4343,'ИПУ и ОКПУ'!$O$2:$O$3258),"")</f>
        <v>370</v>
      </c>
      <c r="G4343">
        <f>VLOOKUP(A4343,'Лицевые счета'!$A$2:$K$4570,9,0)</f>
        <v>1</v>
      </c>
      <c r="H4343">
        <f>VLOOKUP(A4343,'Лицевые счета'!$A$2:$K$4570,10,0)</f>
        <v>142</v>
      </c>
      <c r="I4343" t="str">
        <f>VLOOKUP(A4343,'Лицевые счета'!$A$2:$K$4570,6,0)</f>
        <v>ФЛ</v>
      </c>
      <c r="J4343" t="str">
        <f>IF(AND(C4343=0,I4343="ФЛ"),G4343*H4343,"")</f>
        <v/>
      </c>
      <c r="K4343" t="str">
        <f>IF(AND(C4343&gt;0,E4343="Нет показаний",I4343="ФЛ"),G4343*H4343,"")</f>
        <v/>
      </c>
    </row>
    <row r="4344" spans="1:11" x14ac:dyDescent="0.25">
      <c r="A4344" s="7">
        <v>822261</v>
      </c>
      <c r="B4344" s="7">
        <f>VLOOKUP(A4344,'Лицевые счета'!$A$1:$K$4570,2,0)</f>
        <v>821885</v>
      </c>
      <c r="C4344">
        <f>COUNTIF('ИПУ и ОКПУ'!$A$2:$A$3258,A4344)</f>
        <v>1</v>
      </c>
      <c r="D4344" t="str">
        <f>IF(C4344&gt;0,VLOOKUP(A4344,'ИПУ и ОКПУ'!$A$1:$O$3258,9,0),"")</f>
        <v>Одноставочный</v>
      </c>
      <c r="E4344" t="str">
        <f>IF(C4344&gt;0,IF(VLOOKUP(A4344,'ИПУ и ОКПУ'!$A$1:$O$3258,14,0)="Нет показаний","Нет показаний",""),"")</f>
        <v/>
      </c>
      <c r="F4344">
        <f>IF(AND(C4344&gt;0),SUMIF('ИПУ и ОКПУ'!$A$2:$A$3258,A4344,'ИПУ и ОКПУ'!$O$2:$O$3258),"")</f>
        <v>563</v>
      </c>
      <c r="G4344">
        <f>VLOOKUP(A4344,'Лицевые счета'!$A$2:$K$4570,9,0)</f>
        <v>1</v>
      </c>
      <c r="H4344">
        <f>VLOOKUP(A4344,'Лицевые счета'!$A$2:$K$4570,10,0)</f>
        <v>142</v>
      </c>
      <c r="I4344" t="str">
        <f>VLOOKUP(A4344,'Лицевые счета'!$A$2:$K$4570,6,0)</f>
        <v>ФЛ</v>
      </c>
      <c r="J4344" t="str">
        <f>IF(AND(C4344=0,I4344="ФЛ"),G4344*H4344,"")</f>
        <v/>
      </c>
      <c r="K4344" t="str">
        <f>IF(AND(C4344&gt;0,E4344="Нет показаний",I4344="ФЛ"),G4344*H4344,"")</f>
        <v/>
      </c>
    </row>
    <row r="4345" spans="1:11" x14ac:dyDescent="0.25">
      <c r="A4345" s="7">
        <v>822262</v>
      </c>
      <c r="B4345" s="7">
        <f>VLOOKUP(A4345,'Лицевые счета'!$A$1:$K$4570,2,0)</f>
        <v>821885</v>
      </c>
      <c r="C4345">
        <f>COUNTIF('ИПУ и ОКПУ'!$A$2:$A$3258,A4345)</f>
        <v>1</v>
      </c>
      <c r="D4345" t="str">
        <f>IF(C4345&gt;0,VLOOKUP(A4345,'ИПУ и ОКПУ'!$A$1:$O$3258,9,0),"")</f>
        <v>Одноставочный</v>
      </c>
      <c r="E4345" t="str">
        <f>IF(C4345&gt;0,IF(VLOOKUP(A4345,'ИПУ и ОКПУ'!$A$1:$O$3258,14,0)="Нет показаний","Нет показаний",""),"")</f>
        <v/>
      </c>
      <c r="F4345">
        <f>IF(AND(C4345&gt;0),SUMIF('ИПУ и ОКПУ'!$A$2:$A$3258,A4345,'ИПУ и ОКПУ'!$O$2:$O$3258),"")</f>
        <v>0</v>
      </c>
      <c r="G4345">
        <f>VLOOKUP(A4345,'Лицевые счета'!$A$2:$K$4570,9,0)</f>
        <v>1</v>
      </c>
      <c r="H4345">
        <f>VLOOKUP(A4345,'Лицевые счета'!$A$2:$K$4570,10,0)</f>
        <v>183.2</v>
      </c>
      <c r="I4345" t="str">
        <f>VLOOKUP(A4345,'Лицевые счета'!$A$2:$K$4570,6,0)</f>
        <v>ФЛ</v>
      </c>
      <c r="J4345" t="str">
        <f>IF(AND(C4345=0,I4345="ФЛ"),G4345*H4345,"")</f>
        <v/>
      </c>
      <c r="K4345" t="str">
        <f>IF(AND(C4345&gt;0,E4345="Нет показаний",I4345="ФЛ"),G4345*H4345,"")</f>
        <v/>
      </c>
    </row>
    <row r="4346" spans="1:11" x14ac:dyDescent="0.25">
      <c r="A4346" s="7">
        <v>822263</v>
      </c>
      <c r="B4346" s="7">
        <f>VLOOKUP(A4346,'Лицевые счета'!$A$1:$K$4570,2,0)</f>
        <v>821885</v>
      </c>
      <c r="C4346">
        <f>COUNTIF('ИПУ и ОКПУ'!$A$2:$A$3258,A4346)</f>
        <v>1</v>
      </c>
      <c r="D4346" t="str">
        <f>IF(C4346&gt;0,VLOOKUP(A4346,'ИПУ и ОКПУ'!$A$1:$O$3258,9,0),"")</f>
        <v>Одноставочный</v>
      </c>
      <c r="E4346" t="str">
        <f>IF(C4346&gt;0,IF(VLOOKUP(A4346,'ИПУ и ОКПУ'!$A$1:$O$3258,14,0)="Нет показаний","Нет показаний",""),"")</f>
        <v/>
      </c>
      <c r="F4346">
        <f>IF(AND(C4346&gt;0),SUMIF('ИПУ и ОКПУ'!$A$2:$A$3258,A4346,'ИПУ и ОКПУ'!$O$2:$O$3258),"")</f>
        <v>125.5</v>
      </c>
      <c r="G4346">
        <f>VLOOKUP(A4346,'Лицевые счета'!$A$2:$K$4570,9,0)</f>
        <v>1</v>
      </c>
      <c r="H4346">
        <f>VLOOKUP(A4346,'Лицевые счета'!$A$2:$K$4570,10,0)</f>
        <v>194.5</v>
      </c>
      <c r="I4346" t="str">
        <f>VLOOKUP(A4346,'Лицевые счета'!$A$2:$K$4570,6,0)</f>
        <v>ФЛ</v>
      </c>
      <c r="J4346" t="str">
        <f>IF(AND(C4346=0,I4346="ФЛ"),G4346*H4346,"")</f>
        <v/>
      </c>
      <c r="K4346" t="str">
        <f>IF(AND(C4346&gt;0,E4346="Нет показаний",I4346="ФЛ"),G4346*H4346,"")</f>
        <v/>
      </c>
    </row>
    <row r="4347" spans="1:11" x14ac:dyDescent="0.25">
      <c r="A4347" s="7">
        <v>822264</v>
      </c>
      <c r="B4347" s="7">
        <f>VLOOKUP(A4347,'Лицевые счета'!$A$1:$K$4570,2,0)</f>
        <v>821885</v>
      </c>
      <c r="C4347">
        <f>COUNTIF('ИПУ и ОКПУ'!$A$2:$A$3258,A4347)</f>
        <v>1</v>
      </c>
      <c r="D4347" t="str">
        <f>IF(C4347&gt;0,VLOOKUP(A4347,'ИПУ и ОКПУ'!$A$1:$O$3258,9,0),"")</f>
        <v>Одноставочный</v>
      </c>
      <c r="E4347" t="str">
        <f>IF(C4347&gt;0,IF(VLOOKUP(A4347,'ИПУ и ОКПУ'!$A$1:$O$3258,14,0)="Нет показаний","Нет показаний",""),"")</f>
        <v/>
      </c>
      <c r="F4347">
        <f>IF(AND(C4347&gt;0),SUMIF('ИПУ и ОКПУ'!$A$2:$A$3258,A4347,'ИПУ и ОКПУ'!$O$2:$O$3258),"")</f>
        <v>-36</v>
      </c>
      <c r="G4347">
        <f>VLOOKUP(A4347,'Лицевые счета'!$A$2:$K$4570,9,0)</f>
        <v>1</v>
      </c>
      <c r="H4347">
        <f>VLOOKUP(A4347,'Лицевые счета'!$A$2:$K$4570,10,0)</f>
        <v>183.2</v>
      </c>
      <c r="I4347" t="str">
        <f>VLOOKUP(A4347,'Лицевые счета'!$A$2:$K$4570,6,0)</f>
        <v>ФЛ</v>
      </c>
      <c r="J4347" t="str">
        <f>IF(AND(C4347=0,I4347="ФЛ"),G4347*H4347,"")</f>
        <v/>
      </c>
      <c r="K4347" t="str">
        <f>IF(AND(C4347&gt;0,E4347="Нет показаний",I4347="ФЛ"),G4347*H4347,"")</f>
        <v/>
      </c>
    </row>
    <row r="4348" spans="1:11" x14ac:dyDescent="0.25">
      <c r="A4348" s="7">
        <v>822265</v>
      </c>
      <c r="B4348" s="7">
        <f>VLOOKUP(A4348,'Лицевые счета'!$A$1:$K$4570,2,0)</f>
        <v>821885</v>
      </c>
      <c r="C4348">
        <f>COUNTIF('ИПУ и ОКПУ'!$A$2:$A$3258,A4348)</f>
        <v>1</v>
      </c>
      <c r="D4348" t="str">
        <f>IF(C4348&gt;0,VLOOKUP(A4348,'ИПУ и ОКПУ'!$A$1:$O$3258,9,0),"")</f>
        <v>Одноставочный</v>
      </c>
      <c r="E4348" t="str">
        <f>IF(C4348&gt;0,IF(VLOOKUP(A4348,'ИПУ и ОКПУ'!$A$1:$O$3258,14,0)="Нет показаний","Нет показаний",""),"")</f>
        <v/>
      </c>
      <c r="F4348">
        <f>IF(AND(C4348&gt;0),SUMIF('ИПУ и ОКПУ'!$A$2:$A$3258,A4348,'ИПУ и ОКПУ'!$O$2:$O$3258),"")</f>
        <v>51</v>
      </c>
      <c r="G4348">
        <f>VLOOKUP(A4348,'Лицевые счета'!$A$2:$K$4570,9,0)</f>
        <v>1</v>
      </c>
      <c r="H4348">
        <f>VLOOKUP(A4348,'Лицевые счета'!$A$2:$K$4570,10,0)</f>
        <v>142</v>
      </c>
      <c r="I4348" t="str">
        <f>VLOOKUP(A4348,'Лицевые счета'!$A$2:$K$4570,6,0)</f>
        <v>ФЛ</v>
      </c>
      <c r="J4348" t="str">
        <f>IF(AND(C4348=0,I4348="ФЛ"),G4348*H4348,"")</f>
        <v/>
      </c>
      <c r="K4348" t="str">
        <f>IF(AND(C4348&gt;0,E4348="Нет показаний",I4348="ФЛ"),G4348*H4348,"")</f>
        <v/>
      </c>
    </row>
    <row r="4349" spans="1:11" x14ac:dyDescent="0.25">
      <c r="A4349" s="7">
        <v>822266</v>
      </c>
      <c r="B4349" s="7">
        <f>VLOOKUP(A4349,'Лицевые счета'!$A$1:$K$4570,2,0)</f>
        <v>821885</v>
      </c>
      <c r="C4349">
        <f>COUNTIF('ИПУ и ОКПУ'!$A$2:$A$3258,A4349)</f>
        <v>1</v>
      </c>
      <c r="D4349" t="str">
        <f>IF(C4349&gt;0,VLOOKUP(A4349,'ИПУ и ОКПУ'!$A$1:$O$3258,9,0),"")</f>
        <v>Одноставочный</v>
      </c>
      <c r="E4349" t="str">
        <f>IF(C4349&gt;0,IF(VLOOKUP(A4349,'ИПУ и ОКПУ'!$A$1:$O$3258,14,0)="Нет показаний","Нет показаний",""),"")</f>
        <v/>
      </c>
      <c r="F4349">
        <f>IF(AND(C4349&gt;0),SUMIF('ИПУ и ОКПУ'!$A$2:$A$3258,A4349,'ИПУ и ОКПУ'!$O$2:$O$3258),"")</f>
        <v>100</v>
      </c>
      <c r="G4349">
        <f>VLOOKUP(A4349,'Лицевые счета'!$A$2:$K$4570,9,0)</f>
        <v>1</v>
      </c>
      <c r="H4349">
        <f>VLOOKUP(A4349,'Лицевые счета'!$A$2:$K$4570,10,0)</f>
        <v>167.6</v>
      </c>
      <c r="I4349" t="str">
        <f>VLOOKUP(A4349,'Лицевые счета'!$A$2:$K$4570,6,0)</f>
        <v>ФЛ</v>
      </c>
      <c r="J4349" t="str">
        <f>IF(AND(C4349=0,I4349="ФЛ"),G4349*H4349,"")</f>
        <v/>
      </c>
      <c r="K4349" t="str">
        <f>IF(AND(C4349&gt;0,E4349="Нет показаний",I4349="ФЛ"),G4349*H4349,"")</f>
        <v/>
      </c>
    </row>
    <row r="4350" spans="1:11" x14ac:dyDescent="0.25">
      <c r="A4350" s="7">
        <v>822268</v>
      </c>
      <c r="B4350" s="7">
        <f>VLOOKUP(A4350,'Лицевые счета'!$A$1:$K$4570,2,0)</f>
        <v>821885</v>
      </c>
      <c r="C4350">
        <f>COUNTIF('ИПУ и ОКПУ'!$A$2:$A$3258,A4350)</f>
        <v>1</v>
      </c>
      <c r="D4350" t="str">
        <f>IF(C4350&gt;0,VLOOKUP(A4350,'ИПУ и ОКПУ'!$A$1:$O$3258,9,0),"")</f>
        <v>Одноставочный</v>
      </c>
      <c r="E4350" t="str">
        <f>IF(C4350&gt;0,IF(VLOOKUP(A4350,'ИПУ и ОКПУ'!$A$1:$O$3258,14,0)="Нет показаний","Нет показаний",""),"")</f>
        <v>Нет показаний</v>
      </c>
      <c r="F4350">
        <f>IF(AND(C4350&gt;0),SUMIF('ИПУ и ОКПУ'!$A$2:$A$3258,A4350,'ИПУ и ОКПУ'!$O$2:$O$3258),"")</f>
        <v>0</v>
      </c>
      <c r="G4350">
        <f>VLOOKUP(A4350,'Лицевые счета'!$A$2:$K$4570,9,0)</f>
        <v>1</v>
      </c>
      <c r="H4350">
        <f>VLOOKUP(A4350,'Лицевые счета'!$A$2:$K$4570,10,0)</f>
        <v>167.6</v>
      </c>
      <c r="I4350" t="str">
        <f>VLOOKUP(A4350,'Лицевые счета'!$A$2:$K$4570,6,0)</f>
        <v>ФЛ</v>
      </c>
      <c r="J4350" t="str">
        <f>IF(AND(C4350=0,I4350="ФЛ"),G4350*H4350,"")</f>
        <v/>
      </c>
      <c r="K4350">
        <f>IF(AND(C4350&gt;0,E4350="Нет показаний",I4350="ФЛ"),G4350*H4350,"")</f>
        <v>167.6</v>
      </c>
    </row>
    <row r="4351" spans="1:11" x14ac:dyDescent="0.25">
      <c r="A4351" s="7">
        <v>822269</v>
      </c>
      <c r="B4351" s="7">
        <f>VLOOKUP(A4351,'Лицевые счета'!$A$1:$K$4570,2,0)</f>
        <v>821885</v>
      </c>
      <c r="C4351">
        <f>COUNTIF('ИПУ и ОКПУ'!$A$2:$A$3258,A4351)</f>
        <v>1</v>
      </c>
      <c r="D4351" t="str">
        <f>IF(C4351&gt;0,VLOOKUP(A4351,'ИПУ и ОКПУ'!$A$1:$O$3258,9,0),"")</f>
        <v>Одноставочный</v>
      </c>
      <c r="E4351" t="str">
        <f>IF(C4351&gt;0,IF(VLOOKUP(A4351,'ИПУ и ОКПУ'!$A$1:$O$3258,14,0)="Нет показаний","Нет показаний",""),"")</f>
        <v/>
      </c>
      <c r="F4351">
        <f>IF(AND(C4351&gt;0),SUMIF('ИПУ и ОКПУ'!$A$2:$A$3258,A4351,'ИПУ и ОКПУ'!$O$2:$O$3258),"")</f>
        <v>0</v>
      </c>
      <c r="G4351">
        <f>VLOOKUP(A4351,'Лицевые счета'!$A$2:$K$4570,9,0)</f>
        <v>1</v>
      </c>
      <c r="H4351">
        <f>VLOOKUP(A4351,'Лицевые счета'!$A$2:$K$4570,10,0)</f>
        <v>167.6</v>
      </c>
      <c r="I4351" t="str">
        <f>VLOOKUP(A4351,'Лицевые счета'!$A$2:$K$4570,6,0)</f>
        <v>ФЛ</v>
      </c>
      <c r="J4351" t="str">
        <f>IF(AND(C4351=0,I4351="ФЛ"),G4351*H4351,"")</f>
        <v/>
      </c>
      <c r="K4351" t="str">
        <f>IF(AND(C4351&gt;0,E4351="Нет показаний",I4351="ФЛ"),G4351*H4351,"")</f>
        <v/>
      </c>
    </row>
    <row r="4352" spans="1:11" x14ac:dyDescent="0.25">
      <c r="A4352" s="7">
        <v>822271</v>
      </c>
      <c r="B4352" s="7">
        <f>VLOOKUP(A4352,'Лицевые счета'!$A$1:$K$4570,2,0)</f>
        <v>821885</v>
      </c>
      <c r="C4352">
        <f>COUNTIF('ИПУ и ОКПУ'!$A$2:$A$3258,A4352)</f>
        <v>1</v>
      </c>
      <c r="D4352" t="str">
        <f>IF(C4352&gt;0,VLOOKUP(A4352,'ИПУ и ОКПУ'!$A$1:$O$3258,9,0),"")</f>
        <v>Одноставочный</v>
      </c>
      <c r="E4352" t="str">
        <f>IF(C4352&gt;0,IF(VLOOKUP(A4352,'ИПУ и ОКПУ'!$A$1:$O$3258,14,0)="Нет показаний","Нет показаний",""),"")</f>
        <v>Нет показаний</v>
      </c>
      <c r="F4352">
        <f>IF(AND(C4352&gt;0),SUMIF('ИПУ и ОКПУ'!$A$2:$A$3258,A4352,'ИПУ и ОКПУ'!$O$2:$O$3258),"")</f>
        <v>0</v>
      </c>
      <c r="G4352">
        <f>VLOOKUP(A4352,'Лицевые счета'!$A$2:$K$4570,9,0)</f>
        <v>1</v>
      </c>
      <c r="H4352">
        <f>VLOOKUP(A4352,'Лицевые счета'!$A$2:$K$4570,10,0)</f>
        <v>167.6</v>
      </c>
      <c r="I4352" t="str">
        <f>VLOOKUP(A4352,'Лицевые счета'!$A$2:$K$4570,6,0)</f>
        <v>ФЛ</v>
      </c>
      <c r="J4352" t="str">
        <f>IF(AND(C4352=0,I4352="ФЛ"),G4352*H4352,"")</f>
        <v/>
      </c>
      <c r="K4352">
        <f>IF(AND(C4352&gt;0,E4352="Нет показаний",I4352="ФЛ"),G4352*H4352,"")</f>
        <v>167.6</v>
      </c>
    </row>
    <row r="4353" spans="1:11" x14ac:dyDescent="0.25">
      <c r="A4353" s="7">
        <v>822273</v>
      </c>
      <c r="B4353" s="7">
        <f>VLOOKUP(A4353,'Лицевые счета'!$A$1:$K$4570,2,0)</f>
        <v>821885</v>
      </c>
      <c r="C4353">
        <f>COUNTIF('ИПУ и ОКПУ'!$A$2:$A$3258,A4353)</f>
        <v>1</v>
      </c>
      <c r="D4353" t="str">
        <f>IF(C4353&gt;0,VLOOKUP(A4353,'ИПУ и ОКПУ'!$A$1:$O$3258,9,0),"")</f>
        <v>Одноставочный</v>
      </c>
      <c r="E4353" t="str">
        <f>IF(C4353&gt;0,IF(VLOOKUP(A4353,'ИПУ и ОКПУ'!$A$1:$O$3258,14,0)="Нет показаний","Нет показаний",""),"")</f>
        <v/>
      </c>
      <c r="F4353">
        <f>IF(AND(C4353&gt;0),SUMIF('ИПУ и ОКПУ'!$A$2:$A$3258,A4353,'ИПУ и ОКПУ'!$O$2:$O$3258),"")</f>
        <v>191</v>
      </c>
      <c r="G4353">
        <f>VLOOKUP(A4353,'Лицевые счета'!$A$2:$K$4570,9,0)</f>
        <v>1</v>
      </c>
      <c r="H4353">
        <f>VLOOKUP(A4353,'Лицевые счета'!$A$2:$K$4570,10,0)</f>
        <v>167.6</v>
      </c>
      <c r="I4353" t="str">
        <f>VLOOKUP(A4353,'Лицевые счета'!$A$2:$K$4570,6,0)</f>
        <v>ФЛ</v>
      </c>
      <c r="J4353" t="str">
        <f>IF(AND(C4353=0,I4353="ФЛ"),G4353*H4353,"")</f>
        <v/>
      </c>
      <c r="K4353" t="str">
        <f>IF(AND(C4353&gt;0,E4353="Нет показаний",I4353="ФЛ"),G4353*H4353,"")</f>
        <v/>
      </c>
    </row>
    <row r="4354" spans="1:11" x14ac:dyDescent="0.25">
      <c r="A4354" s="7">
        <v>822275</v>
      </c>
      <c r="B4354" s="7">
        <f>VLOOKUP(A4354,'Лицевые счета'!$A$1:$K$4570,2,0)</f>
        <v>821885</v>
      </c>
      <c r="C4354">
        <f>COUNTIF('ИПУ и ОКПУ'!$A$2:$A$3258,A4354)</f>
        <v>0</v>
      </c>
      <c r="D4354" t="str">
        <f>IF(C4354&gt;0,VLOOKUP(A4354,'ИПУ и ОКПУ'!$A$1:$O$3258,9,0),"")</f>
        <v/>
      </c>
      <c r="E4354" t="str">
        <f>IF(C4354&gt;0,IF(VLOOKUP(A4354,'ИПУ и ОКПУ'!$A$1:$O$3258,14,0)="Нет показаний","Нет показаний",""),"")</f>
        <v/>
      </c>
      <c r="F4354" t="str">
        <f>IF(AND(C4354&gt;0),SUMIF('ИПУ и ОКПУ'!$A$2:$A$3258,A4354,'ИПУ и ОКПУ'!$O$2:$O$3258),"")</f>
        <v/>
      </c>
      <c r="G4354">
        <f>VLOOKUP(A4354,'Лицевые счета'!$A$2:$K$4570,9,0)</f>
        <v>1</v>
      </c>
      <c r="H4354">
        <f>VLOOKUP(A4354,'Лицевые счета'!$A$2:$K$4570,10,0)</f>
        <v>142</v>
      </c>
      <c r="I4354" t="str">
        <f>VLOOKUP(A4354,'Лицевые счета'!$A$2:$K$4570,6,0)</f>
        <v>ФЛ</v>
      </c>
      <c r="J4354">
        <f>IF(AND(C4354=0,I4354="ФЛ"),G4354*H4354,"")</f>
        <v>142</v>
      </c>
      <c r="K4354" t="str">
        <f>IF(AND(C4354&gt;0,E4354="Нет показаний",I4354="ФЛ"),G4354*H4354,"")</f>
        <v/>
      </c>
    </row>
    <row r="4355" spans="1:11" x14ac:dyDescent="0.25">
      <c r="A4355" s="7">
        <v>822281</v>
      </c>
      <c r="B4355" s="7">
        <f>VLOOKUP(A4355,'Лицевые счета'!$A$1:$K$4570,2,0)</f>
        <v>821885</v>
      </c>
      <c r="C4355">
        <f>COUNTIF('ИПУ и ОКПУ'!$A$2:$A$3258,A4355)</f>
        <v>1</v>
      </c>
      <c r="D4355" t="str">
        <f>IF(C4355&gt;0,VLOOKUP(A4355,'ИПУ и ОКПУ'!$A$1:$O$3258,9,0),"")</f>
        <v>Одноставочный</v>
      </c>
      <c r="E4355" t="str">
        <f>IF(C4355&gt;0,IF(VLOOKUP(A4355,'ИПУ и ОКПУ'!$A$1:$O$3258,14,0)="Нет показаний","Нет показаний",""),"")</f>
        <v/>
      </c>
      <c r="F4355">
        <f>IF(AND(C4355&gt;0),SUMIF('ИПУ и ОКПУ'!$A$2:$A$3258,A4355,'ИПУ и ОКПУ'!$O$2:$O$3258),"")</f>
        <v>104</v>
      </c>
      <c r="G4355">
        <f>VLOOKUP(A4355,'Лицевые счета'!$A$2:$K$4570,9,0)</f>
        <v>1</v>
      </c>
      <c r="H4355">
        <f>VLOOKUP(A4355,'Лицевые счета'!$A$2:$K$4570,10,0)</f>
        <v>167.6</v>
      </c>
      <c r="I4355" t="str">
        <f>VLOOKUP(A4355,'Лицевые счета'!$A$2:$K$4570,6,0)</f>
        <v>ФЛ</v>
      </c>
      <c r="J4355" t="str">
        <f>IF(AND(C4355=0,I4355="ФЛ"),G4355*H4355,"")</f>
        <v/>
      </c>
      <c r="K4355" t="str">
        <f>IF(AND(C4355&gt;0,E4355="Нет показаний",I4355="ФЛ"),G4355*H4355,"")</f>
        <v/>
      </c>
    </row>
    <row r="4356" spans="1:11" x14ac:dyDescent="0.25">
      <c r="A4356" s="7">
        <v>822282</v>
      </c>
      <c r="B4356" s="7">
        <f>VLOOKUP(A4356,'Лицевые счета'!$A$1:$K$4570,2,0)</f>
        <v>821885</v>
      </c>
      <c r="C4356">
        <f>COUNTIF('ИПУ и ОКПУ'!$A$2:$A$3258,A4356)</f>
        <v>1</v>
      </c>
      <c r="D4356" t="str">
        <f>IF(C4356&gt;0,VLOOKUP(A4356,'ИПУ и ОКПУ'!$A$1:$O$3258,9,0),"")</f>
        <v>Одноставочный</v>
      </c>
      <c r="E4356" t="str">
        <f>IF(C4356&gt;0,IF(VLOOKUP(A4356,'ИПУ и ОКПУ'!$A$1:$O$3258,14,0)="Нет показаний","Нет показаний",""),"")</f>
        <v>Нет показаний</v>
      </c>
      <c r="F4356">
        <f>IF(AND(C4356&gt;0),SUMIF('ИПУ и ОКПУ'!$A$2:$A$3258,A4356,'ИПУ и ОКПУ'!$O$2:$O$3258),"")</f>
        <v>0</v>
      </c>
      <c r="G4356">
        <f>VLOOKUP(A4356,'Лицевые счета'!$A$2:$K$4570,9,0)</f>
        <v>1</v>
      </c>
      <c r="H4356">
        <f>VLOOKUP(A4356,'Лицевые счета'!$A$2:$K$4570,10,0)</f>
        <v>167.6</v>
      </c>
      <c r="I4356" t="str">
        <f>VLOOKUP(A4356,'Лицевые счета'!$A$2:$K$4570,6,0)</f>
        <v>ФЛ</v>
      </c>
      <c r="J4356" t="str">
        <f>IF(AND(C4356=0,I4356="ФЛ"),G4356*H4356,"")</f>
        <v/>
      </c>
      <c r="K4356">
        <f>IF(AND(C4356&gt;0,E4356="Нет показаний",I4356="ФЛ"),G4356*H4356,"")</f>
        <v>167.6</v>
      </c>
    </row>
    <row r="4357" spans="1:11" x14ac:dyDescent="0.25">
      <c r="A4357" s="7">
        <v>822284</v>
      </c>
      <c r="B4357" s="7">
        <f>VLOOKUP(A4357,'Лицевые счета'!$A$1:$K$4570,2,0)</f>
        <v>821885</v>
      </c>
      <c r="C4357">
        <f>COUNTIF('ИПУ и ОКПУ'!$A$2:$A$3258,A4357)</f>
        <v>1</v>
      </c>
      <c r="D4357" t="str">
        <f>IF(C4357&gt;0,VLOOKUP(A4357,'ИПУ и ОКПУ'!$A$1:$O$3258,9,0),"")</f>
        <v>Одноставочный</v>
      </c>
      <c r="E4357" t="str">
        <f>IF(C4357&gt;0,IF(VLOOKUP(A4357,'ИПУ и ОКПУ'!$A$1:$O$3258,14,0)="Нет показаний","Нет показаний",""),"")</f>
        <v/>
      </c>
      <c r="F4357">
        <f>IF(AND(C4357&gt;0),SUMIF('ИПУ и ОКПУ'!$A$2:$A$3258,A4357,'ИПУ и ОКПУ'!$O$2:$O$3258),"")</f>
        <v>119</v>
      </c>
      <c r="G4357">
        <f>VLOOKUP(A4357,'Лицевые счета'!$A$2:$K$4570,9,0)</f>
        <v>1</v>
      </c>
      <c r="H4357">
        <f>VLOOKUP(A4357,'Лицевые счета'!$A$2:$K$4570,10,0)</f>
        <v>167.6</v>
      </c>
      <c r="I4357" t="str">
        <f>VLOOKUP(A4357,'Лицевые счета'!$A$2:$K$4570,6,0)</f>
        <v>ФЛ</v>
      </c>
      <c r="J4357" t="str">
        <f>IF(AND(C4357=0,I4357="ФЛ"),G4357*H4357,"")</f>
        <v/>
      </c>
      <c r="K4357" t="str">
        <f>IF(AND(C4357&gt;0,E4357="Нет показаний",I4357="ФЛ"),G4357*H4357,"")</f>
        <v/>
      </c>
    </row>
    <row r="4358" spans="1:11" x14ac:dyDescent="0.25">
      <c r="A4358" s="7">
        <v>822285</v>
      </c>
      <c r="B4358" s="7">
        <f>VLOOKUP(A4358,'Лицевые счета'!$A$1:$K$4570,2,0)</f>
        <v>821885</v>
      </c>
      <c r="C4358">
        <f>COUNTIF('ИПУ и ОКПУ'!$A$2:$A$3258,A4358)</f>
        <v>1</v>
      </c>
      <c r="D4358" t="str">
        <f>IF(C4358&gt;0,VLOOKUP(A4358,'ИПУ и ОКПУ'!$A$1:$O$3258,9,0),"")</f>
        <v>Одноставочный</v>
      </c>
      <c r="E4358" t="str">
        <f>IF(C4358&gt;0,IF(VLOOKUP(A4358,'ИПУ и ОКПУ'!$A$1:$O$3258,14,0)="Нет показаний","Нет показаний",""),"")</f>
        <v>Нет показаний</v>
      </c>
      <c r="F4358">
        <f>IF(AND(C4358&gt;0),SUMIF('ИПУ и ОКПУ'!$A$2:$A$3258,A4358,'ИПУ и ОКПУ'!$O$2:$O$3258),"")</f>
        <v>0</v>
      </c>
      <c r="G4358">
        <f>VLOOKUP(A4358,'Лицевые счета'!$A$2:$K$4570,9,0)</f>
        <v>1</v>
      </c>
      <c r="H4358">
        <f>VLOOKUP(A4358,'Лицевые счета'!$A$2:$K$4570,10,0)</f>
        <v>167.6</v>
      </c>
      <c r="I4358" t="str">
        <f>VLOOKUP(A4358,'Лицевые счета'!$A$2:$K$4570,6,0)</f>
        <v>ФЛ</v>
      </c>
      <c r="J4358" t="str">
        <f>IF(AND(C4358=0,I4358="ФЛ"),G4358*H4358,"")</f>
        <v/>
      </c>
      <c r="K4358">
        <f>IF(AND(C4358&gt;0,E4358="Нет показаний",I4358="ФЛ"),G4358*H4358,"")</f>
        <v>167.6</v>
      </c>
    </row>
    <row r="4359" spans="1:11" x14ac:dyDescent="0.25">
      <c r="A4359" s="7">
        <v>822292</v>
      </c>
      <c r="B4359" s="7">
        <f>VLOOKUP(A4359,'Лицевые счета'!$A$1:$K$4570,2,0)</f>
        <v>821885</v>
      </c>
      <c r="C4359">
        <f>COUNTIF('ИПУ и ОКПУ'!$A$2:$A$3258,A4359)</f>
        <v>1</v>
      </c>
      <c r="D4359" t="str">
        <f>IF(C4359&gt;0,VLOOKUP(A4359,'ИПУ и ОКПУ'!$A$1:$O$3258,9,0),"")</f>
        <v>Одноставочный</v>
      </c>
      <c r="E4359" t="str">
        <f>IF(C4359&gt;0,IF(VLOOKUP(A4359,'ИПУ и ОКПУ'!$A$1:$O$3258,14,0)="Нет показаний","Нет показаний",""),"")</f>
        <v/>
      </c>
      <c r="F4359">
        <f>IF(AND(C4359&gt;0),SUMIF('ИПУ и ОКПУ'!$A$2:$A$3258,A4359,'ИПУ и ОКПУ'!$O$2:$O$3258),"")</f>
        <v>-141</v>
      </c>
      <c r="G4359">
        <f>VLOOKUP(A4359,'Лицевые счета'!$A$2:$K$4570,9,0)</f>
        <v>1</v>
      </c>
      <c r="H4359">
        <f>VLOOKUP(A4359,'Лицевые счета'!$A$2:$K$4570,10,0)</f>
        <v>167.6</v>
      </c>
      <c r="I4359" t="str">
        <f>VLOOKUP(A4359,'Лицевые счета'!$A$2:$K$4570,6,0)</f>
        <v>ФЛ</v>
      </c>
      <c r="J4359" t="str">
        <f>IF(AND(C4359=0,I4359="ФЛ"),G4359*H4359,"")</f>
        <v/>
      </c>
      <c r="K4359" t="str">
        <f>IF(AND(C4359&gt;0,E4359="Нет показаний",I4359="ФЛ"),G4359*H4359,"")</f>
        <v/>
      </c>
    </row>
    <row r="4360" spans="1:11" x14ac:dyDescent="0.25">
      <c r="A4360" s="7">
        <v>822294</v>
      </c>
      <c r="B4360" s="7">
        <f>VLOOKUP(A4360,'Лицевые счета'!$A$1:$K$4570,2,0)</f>
        <v>821885</v>
      </c>
      <c r="C4360">
        <f>COUNTIF('ИПУ и ОКПУ'!$A$2:$A$3258,A4360)</f>
        <v>1</v>
      </c>
      <c r="D4360" t="str">
        <f>IF(C4360&gt;0,VLOOKUP(A4360,'ИПУ и ОКПУ'!$A$1:$O$3258,9,0),"")</f>
        <v>Одноставочный</v>
      </c>
      <c r="E4360" t="str">
        <f>IF(C4360&gt;0,IF(VLOOKUP(A4360,'ИПУ и ОКПУ'!$A$1:$O$3258,14,0)="Нет показаний","Нет показаний",""),"")</f>
        <v>Нет показаний</v>
      </c>
      <c r="F4360">
        <f>IF(AND(C4360&gt;0),SUMIF('ИПУ и ОКПУ'!$A$2:$A$3258,A4360,'ИПУ и ОКПУ'!$O$2:$O$3258),"")</f>
        <v>0</v>
      </c>
      <c r="G4360">
        <f>VLOOKUP(A4360,'Лицевые счета'!$A$2:$K$4570,9,0)</f>
        <v>1</v>
      </c>
      <c r="H4360">
        <f>VLOOKUP(A4360,'Лицевые счета'!$A$2:$K$4570,10,0)</f>
        <v>167.6</v>
      </c>
      <c r="I4360" t="str">
        <f>VLOOKUP(A4360,'Лицевые счета'!$A$2:$K$4570,6,0)</f>
        <v>ФЛ</v>
      </c>
      <c r="J4360" t="str">
        <f>IF(AND(C4360=0,I4360="ФЛ"),G4360*H4360,"")</f>
        <v/>
      </c>
      <c r="K4360">
        <f>IF(AND(C4360&gt;0,E4360="Нет показаний",I4360="ФЛ"),G4360*H4360,"")</f>
        <v>167.6</v>
      </c>
    </row>
    <row r="4361" spans="1:11" x14ac:dyDescent="0.25">
      <c r="A4361" s="7">
        <v>822296</v>
      </c>
      <c r="B4361" s="7">
        <f>VLOOKUP(A4361,'Лицевые счета'!$A$1:$K$4570,2,0)</f>
        <v>821885</v>
      </c>
      <c r="C4361">
        <f>COUNTIF('ИПУ и ОКПУ'!$A$2:$A$3258,A4361)</f>
        <v>1</v>
      </c>
      <c r="D4361" t="str">
        <f>IF(C4361&gt;0,VLOOKUP(A4361,'ИПУ и ОКПУ'!$A$1:$O$3258,9,0),"")</f>
        <v>Одноставочный</v>
      </c>
      <c r="E4361" t="str">
        <f>IF(C4361&gt;0,IF(VLOOKUP(A4361,'ИПУ и ОКПУ'!$A$1:$O$3258,14,0)="Нет показаний","Нет показаний",""),"")</f>
        <v/>
      </c>
      <c r="F4361">
        <f>IF(AND(C4361&gt;0),SUMIF('ИПУ и ОКПУ'!$A$2:$A$3258,A4361,'ИПУ и ОКПУ'!$O$2:$O$3258),"")</f>
        <v>273</v>
      </c>
      <c r="G4361">
        <f>VLOOKUP(A4361,'Лицевые счета'!$A$2:$K$4570,9,0)</f>
        <v>1</v>
      </c>
      <c r="H4361">
        <f>VLOOKUP(A4361,'Лицевые счета'!$A$2:$K$4570,10,0)</f>
        <v>167.6</v>
      </c>
      <c r="I4361" t="str">
        <f>VLOOKUP(A4361,'Лицевые счета'!$A$2:$K$4570,6,0)</f>
        <v>ФЛ</v>
      </c>
      <c r="J4361" t="str">
        <f>IF(AND(C4361=0,I4361="ФЛ"),G4361*H4361,"")</f>
        <v/>
      </c>
      <c r="K4361" t="str">
        <f>IF(AND(C4361&gt;0,E4361="Нет показаний",I4361="ФЛ"),G4361*H4361,"")</f>
        <v/>
      </c>
    </row>
    <row r="4362" spans="1:11" x14ac:dyDescent="0.25">
      <c r="A4362" s="7">
        <v>822297</v>
      </c>
      <c r="B4362" s="7">
        <f>VLOOKUP(A4362,'Лицевые счета'!$A$1:$K$4570,2,0)</f>
        <v>821885</v>
      </c>
      <c r="C4362">
        <f>COUNTIF('ИПУ и ОКПУ'!$A$2:$A$3258,A4362)</f>
        <v>1</v>
      </c>
      <c r="D4362" t="str">
        <f>IF(C4362&gt;0,VLOOKUP(A4362,'ИПУ и ОКПУ'!$A$1:$O$3258,9,0),"")</f>
        <v>Одноставочный</v>
      </c>
      <c r="E4362" t="str">
        <f>IF(C4362&gt;0,IF(VLOOKUP(A4362,'ИПУ и ОКПУ'!$A$1:$O$3258,14,0)="Нет показаний","Нет показаний",""),"")</f>
        <v/>
      </c>
      <c r="F4362">
        <f>IF(AND(C4362&gt;0),SUMIF('ИПУ и ОКПУ'!$A$2:$A$3258,A4362,'ИПУ и ОКПУ'!$O$2:$O$3258),"")</f>
        <v>99</v>
      </c>
      <c r="G4362">
        <f>VLOOKUP(A4362,'Лицевые счета'!$A$2:$K$4570,9,0)</f>
        <v>1</v>
      </c>
      <c r="H4362">
        <f>VLOOKUP(A4362,'Лицевые счета'!$A$2:$K$4570,10,0)</f>
        <v>167.6</v>
      </c>
      <c r="I4362" t="str">
        <f>VLOOKUP(A4362,'Лицевые счета'!$A$2:$K$4570,6,0)</f>
        <v>ФЛ</v>
      </c>
      <c r="J4362" t="str">
        <f>IF(AND(C4362=0,I4362="ФЛ"),G4362*H4362,"")</f>
        <v/>
      </c>
      <c r="K4362" t="str">
        <f>IF(AND(C4362&gt;0,E4362="Нет показаний",I4362="ФЛ"),G4362*H4362,"")</f>
        <v/>
      </c>
    </row>
    <row r="4363" spans="1:11" x14ac:dyDescent="0.25">
      <c r="A4363" s="7">
        <v>822299</v>
      </c>
      <c r="B4363" s="7">
        <f>VLOOKUP(A4363,'Лицевые счета'!$A$1:$K$4570,2,0)</f>
        <v>821885</v>
      </c>
      <c r="C4363">
        <f>COUNTIF('ИПУ и ОКПУ'!$A$2:$A$3258,A4363)</f>
        <v>1</v>
      </c>
      <c r="D4363" t="str">
        <f>IF(C4363&gt;0,VLOOKUP(A4363,'ИПУ и ОКПУ'!$A$1:$O$3258,9,0),"")</f>
        <v>Одноставочный</v>
      </c>
      <c r="E4363" t="str">
        <f>IF(C4363&gt;0,IF(VLOOKUP(A4363,'ИПУ и ОКПУ'!$A$1:$O$3258,14,0)="Нет показаний","Нет показаний",""),"")</f>
        <v/>
      </c>
      <c r="F4363">
        <f>IF(AND(C4363&gt;0),SUMIF('ИПУ и ОКПУ'!$A$2:$A$3258,A4363,'ИПУ и ОКПУ'!$O$2:$O$3258),"")</f>
        <v>100</v>
      </c>
      <c r="G4363">
        <f>VLOOKUP(A4363,'Лицевые счета'!$A$2:$K$4570,9,0)</f>
        <v>1</v>
      </c>
      <c r="H4363">
        <f>VLOOKUP(A4363,'Лицевые счета'!$A$2:$K$4570,10,0)</f>
        <v>167.6</v>
      </c>
      <c r="I4363" t="str">
        <f>VLOOKUP(A4363,'Лицевые счета'!$A$2:$K$4570,6,0)</f>
        <v>ФЛ</v>
      </c>
      <c r="J4363" t="str">
        <f>IF(AND(C4363=0,I4363="ФЛ"),G4363*H4363,"")</f>
        <v/>
      </c>
      <c r="K4363" t="str">
        <f>IF(AND(C4363&gt;0,E4363="Нет показаний",I4363="ФЛ"),G4363*H4363,"")</f>
        <v/>
      </c>
    </row>
    <row r="4364" spans="1:11" x14ac:dyDescent="0.25">
      <c r="A4364" s="7">
        <v>822300</v>
      </c>
      <c r="B4364" s="7">
        <f>VLOOKUP(A4364,'Лицевые счета'!$A$1:$K$4570,2,0)</f>
        <v>821885</v>
      </c>
      <c r="C4364">
        <f>COUNTIF('ИПУ и ОКПУ'!$A$2:$A$3258,A4364)</f>
        <v>1</v>
      </c>
      <c r="D4364" t="str">
        <f>IF(C4364&gt;0,VLOOKUP(A4364,'ИПУ и ОКПУ'!$A$1:$O$3258,9,0),"")</f>
        <v>Одноставочный</v>
      </c>
      <c r="E4364" t="str">
        <f>IF(C4364&gt;0,IF(VLOOKUP(A4364,'ИПУ и ОКПУ'!$A$1:$O$3258,14,0)="Нет показаний","Нет показаний",""),"")</f>
        <v/>
      </c>
      <c r="F4364">
        <f>IF(AND(C4364&gt;0),SUMIF('ИПУ и ОКПУ'!$A$2:$A$3258,A4364,'ИПУ и ОКПУ'!$O$2:$O$3258),"")</f>
        <v>167</v>
      </c>
      <c r="G4364">
        <f>VLOOKUP(A4364,'Лицевые счета'!$A$2:$K$4570,9,0)</f>
        <v>1</v>
      </c>
      <c r="H4364">
        <f>VLOOKUP(A4364,'Лицевые счета'!$A$2:$K$4570,10,0)</f>
        <v>167.6</v>
      </c>
      <c r="I4364" t="str">
        <f>VLOOKUP(A4364,'Лицевые счета'!$A$2:$K$4570,6,0)</f>
        <v>ФЛ</v>
      </c>
      <c r="J4364" t="str">
        <f>IF(AND(C4364=0,I4364="ФЛ"),G4364*H4364,"")</f>
        <v/>
      </c>
      <c r="K4364" t="str">
        <f>IF(AND(C4364&gt;0,E4364="Нет показаний",I4364="ФЛ"),G4364*H4364,"")</f>
        <v/>
      </c>
    </row>
    <row r="4365" spans="1:11" x14ac:dyDescent="0.25">
      <c r="A4365" s="7">
        <v>822303</v>
      </c>
      <c r="B4365" s="7">
        <f>VLOOKUP(A4365,'Лицевые счета'!$A$1:$K$4570,2,0)</f>
        <v>821885</v>
      </c>
      <c r="C4365">
        <f>COUNTIF('ИПУ и ОКПУ'!$A$2:$A$3258,A4365)</f>
        <v>1</v>
      </c>
      <c r="D4365" t="str">
        <f>IF(C4365&gt;0,VLOOKUP(A4365,'ИПУ и ОКПУ'!$A$1:$O$3258,9,0),"")</f>
        <v>Одноставочный</v>
      </c>
      <c r="E4365" t="str">
        <f>IF(C4365&gt;0,IF(VLOOKUP(A4365,'ИПУ и ОКПУ'!$A$1:$O$3258,14,0)="Нет показаний","Нет показаний",""),"")</f>
        <v/>
      </c>
      <c r="F4365">
        <f>IF(AND(C4365&gt;0),SUMIF('ИПУ и ОКПУ'!$A$2:$A$3258,A4365,'ИПУ и ОКПУ'!$O$2:$O$3258),"")</f>
        <v>111</v>
      </c>
      <c r="G4365">
        <f>VLOOKUP(A4365,'Лицевые счета'!$A$2:$K$4570,9,0)</f>
        <v>1</v>
      </c>
      <c r="H4365">
        <f>VLOOKUP(A4365,'Лицевые счета'!$A$2:$K$4570,10,0)</f>
        <v>167.6</v>
      </c>
      <c r="I4365" t="str">
        <f>VLOOKUP(A4365,'Лицевые счета'!$A$2:$K$4570,6,0)</f>
        <v>ФЛ</v>
      </c>
      <c r="J4365" t="str">
        <f>IF(AND(C4365=0,I4365="ФЛ"),G4365*H4365,"")</f>
        <v/>
      </c>
      <c r="K4365" t="str">
        <f>IF(AND(C4365&gt;0,E4365="Нет показаний",I4365="ФЛ"),G4365*H4365,"")</f>
        <v/>
      </c>
    </row>
    <row r="4366" spans="1:11" x14ac:dyDescent="0.25">
      <c r="A4366" s="7">
        <v>822304</v>
      </c>
      <c r="B4366" s="7">
        <f>VLOOKUP(A4366,'Лицевые счета'!$A$1:$K$4570,2,0)</f>
        <v>821885</v>
      </c>
      <c r="C4366">
        <f>COUNTIF('ИПУ и ОКПУ'!$A$2:$A$3258,A4366)</f>
        <v>1</v>
      </c>
      <c r="D4366" t="str">
        <f>IF(C4366&gt;0,VLOOKUP(A4366,'ИПУ и ОКПУ'!$A$1:$O$3258,9,0),"")</f>
        <v>Одноставочный</v>
      </c>
      <c r="E4366" t="str">
        <f>IF(C4366&gt;0,IF(VLOOKUP(A4366,'ИПУ и ОКПУ'!$A$1:$O$3258,14,0)="Нет показаний","Нет показаний",""),"")</f>
        <v>Нет показаний</v>
      </c>
      <c r="F4366">
        <f>IF(AND(C4366&gt;0),SUMIF('ИПУ и ОКПУ'!$A$2:$A$3258,A4366,'ИПУ и ОКПУ'!$O$2:$O$3258),"")</f>
        <v>0</v>
      </c>
      <c r="G4366">
        <f>VLOOKUP(A4366,'Лицевые счета'!$A$2:$K$4570,9,0)</f>
        <v>1</v>
      </c>
      <c r="H4366">
        <f>VLOOKUP(A4366,'Лицевые счета'!$A$2:$K$4570,10,0)</f>
        <v>167.6</v>
      </c>
      <c r="I4366" t="str">
        <f>VLOOKUP(A4366,'Лицевые счета'!$A$2:$K$4570,6,0)</f>
        <v>ФЛ</v>
      </c>
      <c r="J4366" t="str">
        <f>IF(AND(C4366=0,I4366="ФЛ"),G4366*H4366,"")</f>
        <v/>
      </c>
      <c r="K4366">
        <f>IF(AND(C4366&gt;0,E4366="Нет показаний",I4366="ФЛ"),G4366*H4366,"")</f>
        <v>167.6</v>
      </c>
    </row>
    <row r="4367" spans="1:11" x14ac:dyDescent="0.25">
      <c r="A4367" s="7">
        <v>822336</v>
      </c>
      <c r="B4367" s="7">
        <f>VLOOKUP(A4367,'Лицевые счета'!$A$1:$K$4570,2,0)</f>
        <v>821885</v>
      </c>
      <c r="C4367">
        <f>COUNTIF('ИПУ и ОКПУ'!$A$2:$A$3258,A4367)</f>
        <v>1</v>
      </c>
      <c r="D4367" t="str">
        <f>IF(C4367&gt;0,VLOOKUP(A4367,'ИПУ и ОКПУ'!$A$1:$O$3258,9,0),"")</f>
        <v>Одноставочный</v>
      </c>
      <c r="E4367" t="str">
        <f>IF(C4367&gt;0,IF(VLOOKUP(A4367,'ИПУ и ОКПУ'!$A$1:$O$3258,14,0)="Нет показаний","Нет показаний",""),"")</f>
        <v/>
      </c>
      <c r="F4367">
        <f>IF(AND(C4367&gt;0),SUMIF('ИПУ и ОКПУ'!$A$2:$A$3258,A4367,'ИПУ и ОКПУ'!$O$2:$O$3258),"")</f>
        <v>425</v>
      </c>
      <c r="G4367">
        <f>VLOOKUP(A4367,'Лицевые счета'!$A$2:$K$4570,9,0)</f>
        <v>1</v>
      </c>
      <c r="H4367" t="str">
        <f>VLOOKUP(A4367,'Лицевые счета'!$A$2:$K$4570,10,0)</f>
        <v>ЮЛ</v>
      </c>
      <c r="I4367" t="str">
        <f>VLOOKUP(A4367,'Лицевые счета'!$A$2:$K$4570,6,0)</f>
        <v>ЮЛ</v>
      </c>
      <c r="J4367" t="str">
        <f>IF(AND(C4367=0,I4367="ФЛ"),G4367*H4367,"")</f>
        <v/>
      </c>
      <c r="K4367" t="str">
        <f>IF(AND(C4367&gt;0,E4367="Нет показаний",I4367="ФЛ"),G4367*H4367,"")</f>
        <v/>
      </c>
    </row>
    <row r="4368" spans="1:11" x14ac:dyDescent="0.25">
      <c r="A4368" s="7">
        <v>822527</v>
      </c>
      <c r="B4368" s="7">
        <f>VLOOKUP(A4368,'Лицевые счета'!$A$1:$K$4570,2,0)</f>
        <v>821885</v>
      </c>
      <c r="C4368">
        <f>COUNTIF('ИПУ и ОКПУ'!$A$2:$A$3258,A4368)</f>
        <v>1</v>
      </c>
      <c r="D4368" t="str">
        <f>IF(C4368&gt;0,VLOOKUP(A4368,'ИПУ и ОКПУ'!$A$1:$O$3258,9,0),"")</f>
        <v>Одноставочный</v>
      </c>
      <c r="E4368" t="str">
        <f>IF(C4368&gt;0,IF(VLOOKUP(A4368,'ИПУ и ОКПУ'!$A$1:$O$3258,14,0)="Нет показаний","Нет показаний",""),"")</f>
        <v/>
      </c>
      <c r="F4368">
        <f>IF(AND(C4368&gt;0),SUMIF('ИПУ и ОКПУ'!$A$2:$A$3258,A4368,'ИПУ и ОКПУ'!$O$2:$O$3258),"")</f>
        <v>115</v>
      </c>
      <c r="G4368">
        <f>VLOOKUP(A4368,'Лицевые счета'!$A$2:$K$4570,9,0)</f>
        <v>1</v>
      </c>
      <c r="H4368">
        <f>VLOOKUP(A4368,'Лицевые счета'!$A$2:$K$4570,10,0)</f>
        <v>167.6</v>
      </c>
      <c r="I4368" t="str">
        <f>VLOOKUP(A4368,'Лицевые счета'!$A$2:$K$4570,6,0)</f>
        <v>ФЛ</v>
      </c>
      <c r="J4368" t="str">
        <f>IF(AND(C4368=0,I4368="ФЛ"),G4368*H4368,"")</f>
        <v/>
      </c>
      <c r="K4368" t="str">
        <f>IF(AND(C4368&gt;0,E4368="Нет показаний",I4368="ФЛ"),G4368*H4368,"")</f>
        <v/>
      </c>
    </row>
    <row r="4369" spans="1:11" x14ac:dyDescent="0.25">
      <c r="A4369" s="7">
        <v>822528</v>
      </c>
      <c r="B4369" s="7">
        <f>VLOOKUP(A4369,'Лицевые счета'!$A$1:$K$4570,2,0)</f>
        <v>821885</v>
      </c>
      <c r="C4369">
        <f>COUNTIF('ИПУ и ОКПУ'!$A$2:$A$3258,A4369)</f>
        <v>1</v>
      </c>
      <c r="D4369" t="str">
        <f>IF(C4369&gt;0,VLOOKUP(A4369,'ИПУ и ОКПУ'!$A$1:$O$3258,9,0),"")</f>
        <v>Одноставочный</v>
      </c>
      <c r="E4369" t="str">
        <f>IF(C4369&gt;0,IF(VLOOKUP(A4369,'ИПУ и ОКПУ'!$A$1:$O$3258,14,0)="Нет показаний","Нет показаний",""),"")</f>
        <v/>
      </c>
      <c r="F4369">
        <f>IF(AND(C4369&gt;0),SUMIF('ИПУ и ОКПУ'!$A$2:$A$3258,A4369,'ИПУ и ОКПУ'!$O$2:$O$3258),"")</f>
        <v>121</v>
      </c>
      <c r="G4369">
        <f>VLOOKUP(A4369,'Лицевые счета'!$A$2:$K$4570,9,0)</f>
        <v>1</v>
      </c>
      <c r="H4369">
        <f>VLOOKUP(A4369,'Лицевые счета'!$A$2:$K$4570,10,0)</f>
        <v>167.6</v>
      </c>
      <c r="I4369" t="str">
        <f>VLOOKUP(A4369,'Лицевые счета'!$A$2:$K$4570,6,0)</f>
        <v>ФЛ</v>
      </c>
      <c r="J4369" t="str">
        <f>IF(AND(C4369=0,I4369="ФЛ"),G4369*H4369,"")</f>
        <v/>
      </c>
      <c r="K4369" t="str">
        <f>IF(AND(C4369&gt;0,E4369="Нет показаний",I4369="ФЛ"),G4369*H4369,"")</f>
        <v/>
      </c>
    </row>
    <row r="4370" spans="1:11" x14ac:dyDescent="0.25">
      <c r="A4370" s="7">
        <v>822529</v>
      </c>
      <c r="B4370" s="7">
        <f>VLOOKUP(A4370,'Лицевые счета'!$A$1:$K$4570,2,0)</f>
        <v>821885</v>
      </c>
      <c r="C4370">
        <f>COUNTIF('ИПУ и ОКПУ'!$A$2:$A$3258,A4370)</f>
        <v>1</v>
      </c>
      <c r="D4370" t="str">
        <f>IF(C4370&gt;0,VLOOKUP(A4370,'ИПУ и ОКПУ'!$A$1:$O$3258,9,0),"")</f>
        <v>Одноставочный</v>
      </c>
      <c r="E4370" t="str">
        <f>IF(C4370&gt;0,IF(VLOOKUP(A4370,'ИПУ и ОКПУ'!$A$1:$O$3258,14,0)="Нет показаний","Нет показаний",""),"")</f>
        <v/>
      </c>
      <c r="F4370">
        <f>IF(AND(C4370&gt;0),SUMIF('ИПУ и ОКПУ'!$A$2:$A$3258,A4370,'ИПУ и ОКПУ'!$O$2:$O$3258),"")</f>
        <v>66</v>
      </c>
      <c r="G4370">
        <f>VLOOKUP(A4370,'Лицевые счета'!$A$2:$K$4570,9,0)</f>
        <v>1</v>
      </c>
      <c r="H4370">
        <f>VLOOKUP(A4370,'Лицевые счета'!$A$2:$K$4570,10,0)</f>
        <v>167.6</v>
      </c>
      <c r="I4370" t="str">
        <f>VLOOKUP(A4370,'Лицевые счета'!$A$2:$K$4570,6,0)</f>
        <v>ФЛ</v>
      </c>
      <c r="J4370" t="str">
        <f>IF(AND(C4370=0,I4370="ФЛ"),G4370*H4370,"")</f>
        <v/>
      </c>
      <c r="K4370" t="str">
        <f>IF(AND(C4370&gt;0,E4370="Нет показаний",I4370="ФЛ"),G4370*H4370,"")</f>
        <v/>
      </c>
    </row>
    <row r="4371" spans="1:11" x14ac:dyDescent="0.25">
      <c r="A4371" s="7">
        <v>822534</v>
      </c>
      <c r="B4371" s="7">
        <f>VLOOKUP(A4371,'Лицевые счета'!$A$1:$K$4570,2,0)</f>
        <v>821885</v>
      </c>
      <c r="C4371">
        <f>COUNTIF('ИПУ и ОКПУ'!$A$2:$A$3258,A4371)</f>
        <v>1</v>
      </c>
      <c r="D4371" t="str">
        <f>IF(C4371&gt;0,VLOOKUP(A4371,'ИПУ и ОКПУ'!$A$1:$O$3258,9,0),"")</f>
        <v>Одноставочный</v>
      </c>
      <c r="E4371" t="str">
        <f>IF(C4371&gt;0,IF(VLOOKUP(A4371,'ИПУ и ОКПУ'!$A$1:$O$3258,14,0)="Нет показаний","Нет показаний",""),"")</f>
        <v>Нет показаний</v>
      </c>
      <c r="F4371">
        <f>IF(AND(C4371&gt;0),SUMIF('ИПУ и ОКПУ'!$A$2:$A$3258,A4371,'ИПУ и ОКПУ'!$O$2:$O$3258),"")</f>
        <v>0</v>
      </c>
      <c r="G4371">
        <f>VLOOKUP(A4371,'Лицевые счета'!$A$2:$K$4570,9,0)</f>
        <v>1</v>
      </c>
      <c r="H4371">
        <f>VLOOKUP(A4371,'Лицевые счета'!$A$2:$K$4570,10,0)</f>
        <v>142</v>
      </c>
      <c r="I4371" t="str">
        <f>VLOOKUP(A4371,'Лицевые счета'!$A$2:$K$4570,6,0)</f>
        <v>ФЛ</v>
      </c>
      <c r="J4371" t="str">
        <f>IF(AND(C4371=0,I4371="ФЛ"),G4371*H4371,"")</f>
        <v/>
      </c>
      <c r="K4371">
        <f>IF(AND(C4371&gt;0,E4371="Нет показаний",I4371="ФЛ"),G4371*H4371,"")</f>
        <v>142</v>
      </c>
    </row>
    <row r="4372" spans="1:11" x14ac:dyDescent="0.25">
      <c r="A4372" s="7">
        <v>822536</v>
      </c>
      <c r="B4372" s="7">
        <f>VLOOKUP(A4372,'Лицевые счета'!$A$1:$K$4570,2,0)</f>
        <v>821885</v>
      </c>
      <c r="C4372">
        <f>COUNTIF('ИПУ и ОКПУ'!$A$2:$A$3258,A4372)</f>
        <v>1</v>
      </c>
      <c r="D4372" t="str">
        <f>IF(C4372&gt;0,VLOOKUP(A4372,'ИПУ и ОКПУ'!$A$1:$O$3258,9,0),"")</f>
        <v>Одноставочный</v>
      </c>
      <c r="E4372" t="str">
        <f>IF(C4372&gt;0,IF(VLOOKUP(A4372,'ИПУ и ОКПУ'!$A$1:$O$3258,14,0)="Нет показаний","Нет показаний",""),"")</f>
        <v>Нет показаний</v>
      </c>
      <c r="F4372">
        <f>IF(AND(C4372&gt;0),SUMIF('ИПУ и ОКПУ'!$A$2:$A$3258,A4372,'ИПУ и ОКПУ'!$O$2:$O$3258),"")</f>
        <v>0</v>
      </c>
      <c r="G4372">
        <f>VLOOKUP(A4372,'Лицевые счета'!$A$2:$K$4570,9,0)</f>
        <v>1</v>
      </c>
      <c r="H4372">
        <f>VLOOKUP(A4372,'Лицевые счета'!$A$2:$K$4570,10,0)</f>
        <v>167.6</v>
      </c>
      <c r="I4372" t="str">
        <f>VLOOKUP(A4372,'Лицевые счета'!$A$2:$K$4570,6,0)</f>
        <v>ФЛ</v>
      </c>
      <c r="J4372" t="str">
        <f>IF(AND(C4372=0,I4372="ФЛ"),G4372*H4372,"")</f>
        <v/>
      </c>
      <c r="K4372">
        <f>IF(AND(C4372&gt;0,E4372="Нет показаний",I4372="ФЛ"),G4372*H4372,"")</f>
        <v>167.6</v>
      </c>
    </row>
    <row r="4373" spans="1:11" x14ac:dyDescent="0.25">
      <c r="A4373" s="7">
        <v>822538</v>
      </c>
      <c r="B4373" s="7">
        <f>VLOOKUP(A4373,'Лицевые счета'!$A$1:$K$4570,2,0)</f>
        <v>821885</v>
      </c>
      <c r="C4373">
        <f>COUNTIF('ИПУ и ОКПУ'!$A$2:$A$3258,A4373)</f>
        <v>1</v>
      </c>
      <c r="D4373" t="str">
        <f>IF(C4373&gt;0,VLOOKUP(A4373,'ИПУ и ОКПУ'!$A$1:$O$3258,9,0),"")</f>
        <v>Одноставочный</v>
      </c>
      <c r="E4373" t="str">
        <f>IF(C4373&gt;0,IF(VLOOKUP(A4373,'ИПУ и ОКПУ'!$A$1:$O$3258,14,0)="Нет показаний","Нет показаний",""),"")</f>
        <v/>
      </c>
      <c r="F4373">
        <f>IF(AND(C4373&gt;0),SUMIF('ИПУ и ОКПУ'!$A$2:$A$3258,A4373,'ИПУ и ОКПУ'!$O$2:$O$3258),"")</f>
        <v>0</v>
      </c>
      <c r="G4373">
        <f>VLOOKUP(A4373,'Лицевые счета'!$A$2:$K$4570,9,0)</f>
        <v>1</v>
      </c>
      <c r="H4373">
        <f>VLOOKUP(A4373,'Лицевые счета'!$A$2:$K$4570,10,0)</f>
        <v>142</v>
      </c>
      <c r="I4373" t="str">
        <f>VLOOKUP(A4373,'Лицевые счета'!$A$2:$K$4570,6,0)</f>
        <v>ФЛ</v>
      </c>
      <c r="J4373" t="str">
        <f>IF(AND(C4373=0,I4373="ФЛ"),G4373*H4373,"")</f>
        <v/>
      </c>
      <c r="K4373" t="str">
        <f>IF(AND(C4373&gt;0,E4373="Нет показаний",I4373="ФЛ"),G4373*H4373,"")</f>
        <v/>
      </c>
    </row>
    <row r="4374" spans="1:11" x14ac:dyDescent="0.25">
      <c r="A4374" s="7">
        <v>822545</v>
      </c>
      <c r="B4374" s="7">
        <f>VLOOKUP(A4374,'Лицевые счета'!$A$1:$K$4570,2,0)</f>
        <v>821885</v>
      </c>
      <c r="C4374">
        <f>COUNTIF('ИПУ и ОКПУ'!$A$2:$A$3258,A4374)</f>
        <v>0</v>
      </c>
      <c r="D4374" t="str">
        <f>IF(C4374&gt;0,VLOOKUP(A4374,'ИПУ и ОКПУ'!$A$1:$O$3258,9,0),"")</f>
        <v/>
      </c>
      <c r="E4374" t="str">
        <f>IF(C4374&gt;0,IF(VLOOKUP(A4374,'ИПУ и ОКПУ'!$A$1:$O$3258,14,0)="Нет показаний","Нет показаний",""),"")</f>
        <v/>
      </c>
      <c r="F4374" t="str">
        <f>IF(AND(C4374&gt;0),SUMIF('ИПУ и ОКПУ'!$A$2:$A$3258,A4374,'ИПУ и ОКПУ'!$O$2:$O$3258),"")</f>
        <v/>
      </c>
      <c r="G4374">
        <f>VLOOKUP(A4374,'Лицевые счета'!$A$2:$K$4570,9,0)</f>
        <v>1</v>
      </c>
      <c r="H4374">
        <f>VLOOKUP(A4374,'Лицевые счета'!$A$2:$K$4570,10,0)</f>
        <v>142</v>
      </c>
      <c r="I4374" t="str">
        <f>VLOOKUP(A4374,'Лицевые счета'!$A$2:$K$4570,6,0)</f>
        <v>ФЛ</v>
      </c>
      <c r="J4374">
        <f>IF(AND(C4374=0,I4374="ФЛ"),G4374*H4374,"")</f>
        <v>142</v>
      </c>
      <c r="K4374" t="str">
        <f>IF(AND(C4374&gt;0,E4374="Нет показаний",I4374="ФЛ"),G4374*H4374,"")</f>
        <v/>
      </c>
    </row>
    <row r="4375" spans="1:11" x14ac:dyDescent="0.25">
      <c r="A4375" s="7">
        <v>822546</v>
      </c>
      <c r="B4375" s="7">
        <f>VLOOKUP(A4375,'Лицевые счета'!$A$1:$K$4570,2,0)</f>
        <v>821885</v>
      </c>
      <c r="C4375">
        <f>COUNTIF('ИПУ и ОКПУ'!$A$2:$A$3258,A4375)</f>
        <v>1</v>
      </c>
      <c r="D4375" t="str">
        <f>IF(C4375&gt;0,VLOOKUP(A4375,'ИПУ и ОКПУ'!$A$1:$O$3258,9,0),"")</f>
        <v>Одноставочный</v>
      </c>
      <c r="E4375" t="str">
        <f>IF(C4375&gt;0,IF(VLOOKUP(A4375,'ИПУ и ОКПУ'!$A$1:$O$3258,14,0)="Нет показаний","Нет показаний",""),"")</f>
        <v/>
      </c>
      <c r="F4375">
        <f>IF(AND(C4375&gt;0),SUMIF('ИПУ и ОКПУ'!$A$2:$A$3258,A4375,'ИПУ и ОКПУ'!$O$2:$O$3258),"")</f>
        <v>63</v>
      </c>
      <c r="G4375">
        <f>VLOOKUP(A4375,'Лицевые счета'!$A$2:$K$4570,9,0)</f>
        <v>1</v>
      </c>
      <c r="H4375">
        <f>VLOOKUP(A4375,'Лицевые счета'!$A$2:$K$4570,10,0)</f>
        <v>142</v>
      </c>
      <c r="I4375" t="str">
        <f>VLOOKUP(A4375,'Лицевые счета'!$A$2:$K$4570,6,0)</f>
        <v>ФЛ</v>
      </c>
      <c r="J4375" t="str">
        <f>IF(AND(C4375=0,I4375="ФЛ"),G4375*H4375,"")</f>
        <v/>
      </c>
      <c r="K4375" t="str">
        <f>IF(AND(C4375&gt;0,E4375="Нет показаний",I4375="ФЛ"),G4375*H4375,"")</f>
        <v/>
      </c>
    </row>
    <row r="4376" spans="1:11" x14ac:dyDescent="0.25">
      <c r="A4376" s="7">
        <v>822548</v>
      </c>
      <c r="B4376" s="7">
        <f>VLOOKUP(A4376,'Лицевые счета'!$A$1:$K$4570,2,0)</f>
        <v>821885</v>
      </c>
      <c r="C4376">
        <f>COUNTIF('ИПУ и ОКПУ'!$A$2:$A$3258,A4376)</f>
        <v>1</v>
      </c>
      <c r="D4376" t="str">
        <f>IF(C4376&gt;0,VLOOKUP(A4376,'ИПУ и ОКПУ'!$A$1:$O$3258,9,0),"")</f>
        <v>Одноставочный</v>
      </c>
      <c r="E4376" t="str">
        <f>IF(C4376&gt;0,IF(VLOOKUP(A4376,'ИПУ и ОКПУ'!$A$1:$O$3258,14,0)="Нет показаний","Нет показаний",""),"")</f>
        <v>Нет показаний</v>
      </c>
      <c r="F4376">
        <f>IF(AND(C4376&gt;0),SUMIF('ИПУ и ОКПУ'!$A$2:$A$3258,A4376,'ИПУ и ОКПУ'!$O$2:$O$3258),"")</f>
        <v>0</v>
      </c>
      <c r="G4376">
        <f>VLOOKUP(A4376,'Лицевые счета'!$A$2:$K$4570,9,0)</f>
        <v>1</v>
      </c>
      <c r="H4376">
        <f>VLOOKUP(A4376,'Лицевые счета'!$A$2:$K$4570,10,0)</f>
        <v>167.6</v>
      </c>
      <c r="I4376" t="str">
        <f>VLOOKUP(A4376,'Лицевые счета'!$A$2:$K$4570,6,0)</f>
        <v>ФЛ</v>
      </c>
      <c r="J4376" t="str">
        <f>IF(AND(C4376=0,I4376="ФЛ"),G4376*H4376,"")</f>
        <v/>
      </c>
      <c r="K4376">
        <f>IF(AND(C4376&gt;0,E4376="Нет показаний",I4376="ФЛ"),G4376*H4376,"")</f>
        <v>167.6</v>
      </c>
    </row>
    <row r="4377" spans="1:11" x14ac:dyDescent="0.25">
      <c r="A4377" s="7">
        <v>822550</v>
      </c>
      <c r="B4377" s="7">
        <f>VLOOKUP(A4377,'Лицевые счета'!$A$1:$K$4570,2,0)</f>
        <v>821885</v>
      </c>
      <c r="C4377">
        <f>COUNTIF('ИПУ и ОКПУ'!$A$2:$A$3258,A4377)</f>
        <v>1</v>
      </c>
      <c r="D4377" t="str">
        <f>IF(C4377&gt;0,VLOOKUP(A4377,'ИПУ и ОКПУ'!$A$1:$O$3258,9,0),"")</f>
        <v>Одноставочный</v>
      </c>
      <c r="E4377" t="str">
        <f>IF(C4377&gt;0,IF(VLOOKUP(A4377,'ИПУ и ОКПУ'!$A$1:$O$3258,14,0)="Нет показаний","Нет показаний",""),"")</f>
        <v/>
      </c>
      <c r="F4377">
        <f>IF(AND(C4377&gt;0),SUMIF('ИПУ и ОКПУ'!$A$2:$A$3258,A4377,'ИПУ и ОКПУ'!$O$2:$O$3258),"")</f>
        <v>30</v>
      </c>
      <c r="G4377">
        <f>VLOOKUP(A4377,'Лицевые счета'!$A$2:$K$4570,9,0)</f>
        <v>1</v>
      </c>
      <c r="H4377">
        <f>VLOOKUP(A4377,'Лицевые счета'!$A$2:$K$4570,10,0)</f>
        <v>142</v>
      </c>
      <c r="I4377" t="str">
        <f>VLOOKUP(A4377,'Лицевые счета'!$A$2:$K$4570,6,0)</f>
        <v>ФЛ</v>
      </c>
      <c r="J4377" t="str">
        <f>IF(AND(C4377=0,I4377="ФЛ"),G4377*H4377,"")</f>
        <v/>
      </c>
      <c r="K4377" t="str">
        <f>IF(AND(C4377&gt;0,E4377="Нет показаний",I4377="ФЛ"),G4377*H4377,"")</f>
        <v/>
      </c>
    </row>
    <row r="4378" spans="1:11" x14ac:dyDescent="0.25">
      <c r="A4378" s="7">
        <v>822551</v>
      </c>
      <c r="B4378" s="7">
        <f>VLOOKUP(A4378,'Лицевые счета'!$A$1:$K$4570,2,0)</f>
        <v>821885</v>
      </c>
      <c r="C4378">
        <f>COUNTIF('ИПУ и ОКПУ'!$A$2:$A$3258,A4378)</f>
        <v>1</v>
      </c>
      <c r="D4378" t="str">
        <f>IF(C4378&gt;0,VLOOKUP(A4378,'ИПУ и ОКПУ'!$A$1:$O$3258,9,0),"")</f>
        <v>Одноставочный</v>
      </c>
      <c r="E4378" t="str">
        <f>IF(C4378&gt;0,IF(VLOOKUP(A4378,'ИПУ и ОКПУ'!$A$1:$O$3258,14,0)="Нет показаний","Нет показаний",""),"")</f>
        <v/>
      </c>
      <c r="F4378">
        <f>IF(AND(C4378&gt;0),SUMIF('ИПУ и ОКПУ'!$A$2:$A$3258,A4378,'ИПУ и ОКПУ'!$O$2:$O$3258),"")</f>
        <v>69</v>
      </c>
      <c r="G4378">
        <f>VLOOKUP(A4378,'Лицевые счета'!$A$2:$K$4570,9,0)</f>
        <v>1</v>
      </c>
      <c r="H4378">
        <f>VLOOKUP(A4378,'Лицевые счета'!$A$2:$K$4570,10,0)</f>
        <v>183.2</v>
      </c>
      <c r="I4378" t="str">
        <f>VLOOKUP(A4378,'Лицевые счета'!$A$2:$K$4570,6,0)</f>
        <v>ФЛ</v>
      </c>
      <c r="J4378" t="str">
        <f>IF(AND(C4378=0,I4378="ФЛ"),G4378*H4378,"")</f>
        <v/>
      </c>
      <c r="K4378" t="str">
        <f>IF(AND(C4378&gt;0,E4378="Нет показаний",I4378="ФЛ"),G4378*H4378,"")</f>
        <v/>
      </c>
    </row>
    <row r="4379" spans="1:11" x14ac:dyDescent="0.25">
      <c r="A4379" s="7">
        <v>822554</v>
      </c>
      <c r="B4379" s="7">
        <f>VLOOKUP(A4379,'Лицевые счета'!$A$1:$K$4570,2,0)</f>
        <v>821885</v>
      </c>
      <c r="C4379">
        <f>COUNTIF('ИПУ и ОКПУ'!$A$2:$A$3258,A4379)</f>
        <v>1</v>
      </c>
      <c r="D4379" t="str">
        <f>IF(C4379&gt;0,VLOOKUP(A4379,'ИПУ и ОКПУ'!$A$1:$O$3258,9,0),"")</f>
        <v>Одноставочный</v>
      </c>
      <c r="E4379" t="str">
        <f>IF(C4379&gt;0,IF(VLOOKUP(A4379,'ИПУ и ОКПУ'!$A$1:$O$3258,14,0)="Нет показаний","Нет показаний",""),"")</f>
        <v>Нет показаний</v>
      </c>
      <c r="F4379">
        <f>IF(AND(C4379&gt;0),SUMIF('ИПУ и ОКПУ'!$A$2:$A$3258,A4379,'ИПУ и ОКПУ'!$O$2:$O$3258),"")</f>
        <v>0</v>
      </c>
      <c r="G4379">
        <f>VLOOKUP(A4379,'Лицевые счета'!$A$2:$K$4570,9,0)</f>
        <v>1</v>
      </c>
      <c r="H4379">
        <f>VLOOKUP(A4379,'Лицевые счета'!$A$2:$K$4570,10,0)</f>
        <v>167.6</v>
      </c>
      <c r="I4379" t="str">
        <f>VLOOKUP(A4379,'Лицевые счета'!$A$2:$K$4570,6,0)</f>
        <v>ФЛ</v>
      </c>
      <c r="J4379" t="str">
        <f>IF(AND(C4379=0,I4379="ФЛ"),G4379*H4379,"")</f>
        <v/>
      </c>
      <c r="K4379">
        <f>IF(AND(C4379&gt;0,E4379="Нет показаний",I4379="ФЛ"),G4379*H4379,"")</f>
        <v>167.6</v>
      </c>
    </row>
    <row r="4380" spans="1:11" x14ac:dyDescent="0.25">
      <c r="A4380" s="7">
        <v>822555</v>
      </c>
      <c r="B4380" s="7">
        <f>VLOOKUP(A4380,'Лицевые счета'!$A$1:$K$4570,2,0)</f>
        <v>821885</v>
      </c>
      <c r="C4380">
        <f>COUNTIF('ИПУ и ОКПУ'!$A$2:$A$3258,A4380)</f>
        <v>1</v>
      </c>
      <c r="D4380" t="str">
        <f>IF(C4380&gt;0,VLOOKUP(A4380,'ИПУ и ОКПУ'!$A$1:$O$3258,9,0),"")</f>
        <v>Одноставочный</v>
      </c>
      <c r="E4380" t="str">
        <f>IF(C4380&gt;0,IF(VLOOKUP(A4380,'ИПУ и ОКПУ'!$A$1:$O$3258,14,0)="Нет показаний","Нет показаний",""),"")</f>
        <v>Нет показаний</v>
      </c>
      <c r="F4380">
        <f>IF(AND(C4380&gt;0),SUMIF('ИПУ и ОКПУ'!$A$2:$A$3258,A4380,'ИПУ и ОКПУ'!$O$2:$O$3258),"")</f>
        <v>0</v>
      </c>
      <c r="G4380">
        <f>VLOOKUP(A4380,'Лицевые счета'!$A$2:$K$4570,9,0)</f>
        <v>1</v>
      </c>
      <c r="H4380">
        <f>VLOOKUP(A4380,'Лицевые счета'!$A$2:$K$4570,10,0)</f>
        <v>167.6</v>
      </c>
      <c r="I4380" t="str">
        <f>VLOOKUP(A4380,'Лицевые счета'!$A$2:$K$4570,6,0)</f>
        <v>ФЛ</v>
      </c>
      <c r="J4380" t="str">
        <f>IF(AND(C4380=0,I4380="ФЛ"),G4380*H4380,"")</f>
        <v/>
      </c>
      <c r="K4380">
        <f>IF(AND(C4380&gt;0,E4380="Нет показаний",I4380="ФЛ"),G4380*H4380,"")</f>
        <v>167.6</v>
      </c>
    </row>
    <row r="4381" spans="1:11" x14ac:dyDescent="0.25">
      <c r="A4381" s="7">
        <v>822557</v>
      </c>
      <c r="B4381" s="7">
        <f>VLOOKUP(A4381,'Лицевые счета'!$A$1:$K$4570,2,0)</f>
        <v>821885</v>
      </c>
      <c r="C4381">
        <f>COUNTIF('ИПУ и ОКПУ'!$A$2:$A$3258,A4381)</f>
        <v>1</v>
      </c>
      <c r="D4381" t="str">
        <f>IF(C4381&gt;0,VLOOKUP(A4381,'ИПУ и ОКПУ'!$A$1:$O$3258,9,0),"")</f>
        <v>Одноставочный</v>
      </c>
      <c r="E4381" t="str">
        <f>IF(C4381&gt;0,IF(VLOOKUP(A4381,'ИПУ и ОКПУ'!$A$1:$O$3258,14,0)="Нет показаний","Нет показаний",""),"")</f>
        <v>Нет показаний</v>
      </c>
      <c r="F4381">
        <f>IF(AND(C4381&gt;0),SUMIF('ИПУ и ОКПУ'!$A$2:$A$3258,A4381,'ИПУ и ОКПУ'!$O$2:$O$3258),"")</f>
        <v>0</v>
      </c>
      <c r="G4381">
        <f>VLOOKUP(A4381,'Лицевые счета'!$A$2:$K$4570,9,0)</f>
        <v>1</v>
      </c>
      <c r="H4381">
        <f>VLOOKUP(A4381,'Лицевые счета'!$A$2:$K$4570,10,0)</f>
        <v>142</v>
      </c>
      <c r="I4381" t="str">
        <f>VLOOKUP(A4381,'Лицевые счета'!$A$2:$K$4570,6,0)</f>
        <v>ФЛ</v>
      </c>
      <c r="J4381" t="str">
        <f>IF(AND(C4381=0,I4381="ФЛ"),G4381*H4381,"")</f>
        <v/>
      </c>
      <c r="K4381">
        <f>IF(AND(C4381&gt;0,E4381="Нет показаний",I4381="ФЛ"),G4381*H4381,"")</f>
        <v>142</v>
      </c>
    </row>
    <row r="4382" spans="1:11" x14ac:dyDescent="0.25">
      <c r="A4382" s="7">
        <v>822559</v>
      </c>
      <c r="B4382" s="7">
        <f>VLOOKUP(A4382,'Лицевые счета'!$A$1:$K$4570,2,0)</f>
        <v>821885</v>
      </c>
      <c r="C4382">
        <f>COUNTIF('ИПУ и ОКПУ'!$A$2:$A$3258,A4382)</f>
        <v>1</v>
      </c>
      <c r="D4382" t="str">
        <f>IF(C4382&gt;0,VLOOKUP(A4382,'ИПУ и ОКПУ'!$A$1:$O$3258,9,0),"")</f>
        <v>Одноставочный</v>
      </c>
      <c r="E4382" t="str">
        <f>IF(C4382&gt;0,IF(VLOOKUP(A4382,'ИПУ и ОКПУ'!$A$1:$O$3258,14,0)="Нет показаний","Нет показаний",""),"")</f>
        <v/>
      </c>
      <c r="F4382">
        <f>IF(AND(C4382&gt;0),SUMIF('ИПУ и ОКПУ'!$A$2:$A$3258,A4382,'ИПУ и ОКПУ'!$O$2:$O$3258),"")</f>
        <v>68</v>
      </c>
      <c r="G4382">
        <f>VLOOKUP(A4382,'Лицевые счета'!$A$2:$K$4570,9,0)</f>
        <v>1</v>
      </c>
      <c r="H4382">
        <f>VLOOKUP(A4382,'Лицевые счета'!$A$2:$K$4570,10,0)</f>
        <v>142</v>
      </c>
      <c r="I4382" t="str">
        <f>VLOOKUP(A4382,'Лицевые счета'!$A$2:$K$4570,6,0)</f>
        <v>ФЛ</v>
      </c>
      <c r="J4382" t="str">
        <f>IF(AND(C4382=0,I4382="ФЛ"),G4382*H4382,"")</f>
        <v/>
      </c>
      <c r="K4382" t="str">
        <f>IF(AND(C4382&gt;0,E4382="Нет показаний",I4382="ФЛ"),G4382*H4382,"")</f>
        <v/>
      </c>
    </row>
    <row r="4383" spans="1:11" x14ac:dyDescent="0.25">
      <c r="A4383" s="7">
        <v>822560</v>
      </c>
      <c r="B4383" s="7">
        <f>VLOOKUP(A4383,'Лицевые счета'!$A$1:$K$4570,2,0)</f>
        <v>821885</v>
      </c>
      <c r="C4383">
        <f>COUNTIF('ИПУ и ОКПУ'!$A$2:$A$3258,A4383)</f>
        <v>1</v>
      </c>
      <c r="D4383" t="str">
        <f>IF(C4383&gt;0,VLOOKUP(A4383,'ИПУ и ОКПУ'!$A$1:$O$3258,9,0),"")</f>
        <v>Одноставочный</v>
      </c>
      <c r="E4383" t="str">
        <f>IF(C4383&gt;0,IF(VLOOKUP(A4383,'ИПУ и ОКПУ'!$A$1:$O$3258,14,0)="Нет показаний","Нет показаний",""),"")</f>
        <v/>
      </c>
      <c r="F4383">
        <f>IF(AND(C4383&gt;0),SUMIF('ИПУ и ОКПУ'!$A$2:$A$3258,A4383,'ИПУ и ОКПУ'!$O$2:$O$3258),"")</f>
        <v>269</v>
      </c>
      <c r="G4383">
        <f>VLOOKUP(A4383,'Лицевые счета'!$A$2:$K$4570,9,0)</f>
        <v>1</v>
      </c>
      <c r="H4383">
        <f>VLOOKUP(A4383,'Лицевые счета'!$A$2:$K$4570,10,0)</f>
        <v>167.6</v>
      </c>
      <c r="I4383" t="str">
        <f>VLOOKUP(A4383,'Лицевые счета'!$A$2:$K$4570,6,0)</f>
        <v>ФЛ</v>
      </c>
      <c r="J4383" t="str">
        <f>IF(AND(C4383=0,I4383="ФЛ"),G4383*H4383,"")</f>
        <v/>
      </c>
      <c r="K4383" t="str">
        <f>IF(AND(C4383&gt;0,E4383="Нет показаний",I4383="ФЛ"),G4383*H4383,"")</f>
        <v/>
      </c>
    </row>
    <row r="4384" spans="1:11" x14ac:dyDescent="0.25">
      <c r="A4384" s="7">
        <v>822561</v>
      </c>
      <c r="B4384" s="7">
        <f>VLOOKUP(A4384,'Лицевые счета'!$A$1:$K$4570,2,0)</f>
        <v>821885</v>
      </c>
      <c r="C4384">
        <f>COUNTIF('ИПУ и ОКПУ'!$A$2:$A$3258,A4384)</f>
        <v>1</v>
      </c>
      <c r="D4384" t="str">
        <f>IF(C4384&gt;0,VLOOKUP(A4384,'ИПУ и ОКПУ'!$A$1:$O$3258,9,0),"")</f>
        <v>Одноставочный</v>
      </c>
      <c r="E4384" t="str">
        <f>IF(C4384&gt;0,IF(VLOOKUP(A4384,'ИПУ и ОКПУ'!$A$1:$O$3258,14,0)="Нет показаний","Нет показаний",""),"")</f>
        <v/>
      </c>
      <c r="F4384">
        <f>IF(AND(C4384&gt;0),SUMIF('ИПУ и ОКПУ'!$A$2:$A$3258,A4384,'ИПУ и ОКПУ'!$O$2:$O$3258),"")</f>
        <v>81</v>
      </c>
      <c r="G4384">
        <f>VLOOKUP(A4384,'Лицевые счета'!$A$2:$K$4570,9,0)</f>
        <v>1</v>
      </c>
      <c r="H4384">
        <f>VLOOKUP(A4384,'Лицевые счета'!$A$2:$K$4570,10,0)</f>
        <v>142</v>
      </c>
      <c r="I4384" t="str">
        <f>VLOOKUP(A4384,'Лицевые счета'!$A$2:$K$4570,6,0)</f>
        <v>ФЛ</v>
      </c>
      <c r="J4384" t="str">
        <f>IF(AND(C4384=0,I4384="ФЛ"),G4384*H4384,"")</f>
        <v/>
      </c>
      <c r="K4384" t="str">
        <f>IF(AND(C4384&gt;0,E4384="Нет показаний",I4384="ФЛ"),G4384*H4384,"")</f>
        <v/>
      </c>
    </row>
    <row r="4385" spans="1:11" x14ac:dyDescent="0.25">
      <c r="A4385" s="7">
        <v>822563</v>
      </c>
      <c r="B4385" s="7">
        <f>VLOOKUP(A4385,'Лицевые счета'!$A$1:$K$4570,2,0)</f>
        <v>821885</v>
      </c>
      <c r="C4385">
        <f>COUNTIF('ИПУ и ОКПУ'!$A$2:$A$3258,A4385)</f>
        <v>1</v>
      </c>
      <c r="D4385" t="str">
        <f>IF(C4385&gt;0,VLOOKUP(A4385,'ИПУ и ОКПУ'!$A$1:$O$3258,9,0),"")</f>
        <v>Одноставочный</v>
      </c>
      <c r="E4385" t="str">
        <f>IF(C4385&gt;0,IF(VLOOKUP(A4385,'ИПУ и ОКПУ'!$A$1:$O$3258,14,0)="Нет показаний","Нет показаний",""),"")</f>
        <v>Нет показаний</v>
      </c>
      <c r="F4385">
        <f>IF(AND(C4385&gt;0),SUMIF('ИПУ и ОКПУ'!$A$2:$A$3258,A4385,'ИПУ и ОКПУ'!$O$2:$O$3258),"")</f>
        <v>0</v>
      </c>
      <c r="G4385">
        <f>VLOOKUP(A4385,'Лицевые счета'!$A$2:$K$4570,9,0)</f>
        <v>1</v>
      </c>
      <c r="H4385">
        <f>VLOOKUP(A4385,'Лицевые счета'!$A$2:$K$4570,10,0)</f>
        <v>142</v>
      </c>
      <c r="I4385" t="str">
        <f>VLOOKUP(A4385,'Лицевые счета'!$A$2:$K$4570,6,0)</f>
        <v>ФЛ</v>
      </c>
      <c r="J4385" t="str">
        <f>IF(AND(C4385=0,I4385="ФЛ"),G4385*H4385,"")</f>
        <v/>
      </c>
      <c r="K4385">
        <f>IF(AND(C4385&gt;0,E4385="Нет показаний",I4385="ФЛ"),G4385*H4385,"")</f>
        <v>142</v>
      </c>
    </row>
    <row r="4386" spans="1:11" x14ac:dyDescent="0.25">
      <c r="A4386" s="7">
        <v>822567</v>
      </c>
      <c r="B4386" s="7">
        <f>VLOOKUP(A4386,'Лицевые счета'!$A$1:$K$4570,2,0)</f>
        <v>821885</v>
      </c>
      <c r="C4386">
        <f>COUNTIF('ИПУ и ОКПУ'!$A$2:$A$3258,A4386)</f>
        <v>1</v>
      </c>
      <c r="D4386" t="str">
        <f>IF(C4386&gt;0,VLOOKUP(A4386,'ИПУ и ОКПУ'!$A$1:$O$3258,9,0),"")</f>
        <v>Одноставочный</v>
      </c>
      <c r="E4386" t="str">
        <f>IF(C4386&gt;0,IF(VLOOKUP(A4386,'ИПУ и ОКПУ'!$A$1:$O$3258,14,0)="Нет показаний","Нет показаний",""),"")</f>
        <v>Нет показаний</v>
      </c>
      <c r="F4386">
        <f>IF(AND(C4386&gt;0),SUMIF('ИПУ и ОКПУ'!$A$2:$A$3258,A4386,'ИПУ и ОКПУ'!$O$2:$O$3258),"")</f>
        <v>0</v>
      </c>
      <c r="G4386">
        <f>VLOOKUP(A4386,'Лицевые счета'!$A$2:$K$4570,9,0)</f>
        <v>1</v>
      </c>
      <c r="H4386">
        <f>VLOOKUP(A4386,'Лицевые счета'!$A$2:$K$4570,10,0)</f>
        <v>142</v>
      </c>
      <c r="I4386" t="str">
        <f>VLOOKUP(A4386,'Лицевые счета'!$A$2:$K$4570,6,0)</f>
        <v>ФЛ</v>
      </c>
      <c r="J4386" t="str">
        <f>IF(AND(C4386=0,I4386="ФЛ"),G4386*H4386,"")</f>
        <v/>
      </c>
      <c r="K4386">
        <f>IF(AND(C4386&gt;0,E4386="Нет показаний",I4386="ФЛ"),G4386*H4386,"")</f>
        <v>142</v>
      </c>
    </row>
    <row r="4387" spans="1:11" x14ac:dyDescent="0.25">
      <c r="A4387" s="7">
        <v>822568</v>
      </c>
      <c r="B4387" s="7">
        <f>VLOOKUP(A4387,'Лицевые счета'!$A$1:$K$4570,2,0)</f>
        <v>821885</v>
      </c>
      <c r="C4387">
        <f>COUNTIF('ИПУ и ОКПУ'!$A$2:$A$3258,A4387)</f>
        <v>1</v>
      </c>
      <c r="D4387" t="str">
        <f>IF(C4387&gt;0,VLOOKUP(A4387,'ИПУ и ОКПУ'!$A$1:$O$3258,9,0),"")</f>
        <v>Одноставочный</v>
      </c>
      <c r="E4387" t="str">
        <f>IF(C4387&gt;0,IF(VLOOKUP(A4387,'ИПУ и ОКПУ'!$A$1:$O$3258,14,0)="Нет показаний","Нет показаний",""),"")</f>
        <v/>
      </c>
      <c r="F4387">
        <f>IF(AND(C4387&gt;0),SUMIF('ИПУ и ОКПУ'!$A$2:$A$3258,A4387,'ИПУ и ОКПУ'!$O$2:$O$3258),"")</f>
        <v>0</v>
      </c>
      <c r="G4387">
        <f>VLOOKUP(A4387,'Лицевые счета'!$A$2:$K$4570,9,0)</f>
        <v>1</v>
      </c>
      <c r="H4387">
        <f>VLOOKUP(A4387,'Лицевые счета'!$A$2:$K$4570,10,0)</f>
        <v>167.6</v>
      </c>
      <c r="I4387" t="str">
        <f>VLOOKUP(A4387,'Лицевые счета'!$A$2:$K$4570,6,0)</f>
        <v>ФЛ</v>
      </c>
      <c r="J4387" t="str">
        <f>IF(AND(C4387=0,I4387="ФЛ"),G4387*H4387,"")</f>
        <v/>
      </c>
      <c r="K4387" t="str">
        <f>IF(AND(C4387&gt;0,E4387="Нет показаний",I4387="ФЛ"),G4387*H4387,"")</f>
        <v/>
      </c>
    </row>
    <row r="4388" spans="1:11" x14ac:dyDescent="0.25">
      <c r="A4388" s="7">
        <v>822570</v>
      </c>
      <c r="B4388" s="7">
        <f>VLOOKUP(A4388,'Лицевые счета'!$A$1:$K$4570,2,0)</f>
        <v>821885</v>
      </c>
      <c r="C4388">
        <f>COUNTIF('ИПУ и ОКПУ'!$A$2:$A$3258,A4388)</f>
        <v>1</v>
      </c>
      <c r="D4388" t="str">
        <f>IF(C4388&gt;0,VLOOKUP(A4388,'ИПУ и ОКПУ'!$A$1:$O$3258,9,0),"")</f>
        <v>Одноставочный</v>
      </c>
      <c r="E4388" t="str">
        <f>IF(C4388&gt;0,IF(VLOOKUP(A4388,'ИПУ и ОКПУ'!$A$1:$O$3258,14,0)="Нет показаний","Нет показаний",""),"")</f>
        <v/>
      </c>
      <c r="F4388">
        <f>IF(AND(C4388&gt;0),SUMIF('ИПУ и ОКПУ'!$A$2:$A$3258,A4388,'ИПУ и ОКПУ'!$O$2:$O$3258),"")</f>
        <v>100</v>
      </c>
      <c r="G4388">
        <f>VLOOKUP(A4388,'Лицевые счета'!$A$2:$K$4570,9,0)</f>
        <v>1</v>
      </c>
      <c r="H4388">
        <f>VLOOKUP(A4388,'Лицевые счета'!$A$2:$K$4570,10,0)</f>
        <v>183.2</v>
      </c>
      <c r="I4388" t="str">
        <f>VLOOKUP(A4388,'Лицевые счета'!$A$2:$K$4570,6,0)</f>
        <v>ФЛ</v>
      </c>
      <c r="J4388" t="str">
        <f>IF(AND(C4388=0,I4388="ФЛ"),G4388*H4388,"")</f>
        <v/>
      </c>
      <c r="K4388" t="str">
        <f>IF(AND(C4388&gt;0,E4388="Нет показаний",I4388="ФЛ"),G4388*H4388,"")</f>
        <v/>
      </c>
    </row>
    <row r="4389" spans="1:11" x14ac:dyDescent="0.25">
      <c r="A4389" s="7">
        <v>822571</v>
      </c>
      <c r="B4389" s="7">
        <f>VLOOKUP(A4389,'Лицевые счета'!$A$1:$K$4570,2,0)</f>
        <v>821885</v>
      </c>
      <c r="C4389">
        <f>COUNTIF('ИПУ и ОКПУ'!$A$2:$A$3258,A4389)</f>
        <v>1</v>
      </c>
      <c r="D4389" t="str">
        <f>IF(C4389&gt;0,VLOOKUP(A4389,'ИПУ и ОКПУ'!$A$1:$O$3258,9,0),"")</f>
        <v>Одноставочный</v>
      </c>
      <c r="E4389" t="str">
        <f>IF(C4389&gt;0,IF(VLOOKUP(A4389,'ИПУ и ОКПУ'!$A$1:$O$3258,14,0)="Нет показаний","Нет показаний",""),"")</f>
        <v/>
      </c>
      <c r="F4389">
        <f>IF(AND(C4389&gt;0),SUMIF('ИПУ и ОКПУ'!$A$2:$A$3258,A4389,'ИПУ и ОКПУ'!$O$2:$O$3258),"")</f>
        <v>-10</v>
      </c>
      <c r="G4389">
        <f>VLOOKUP(A4389,'Лицевые счета'!$A$2:$K$4570,9,0)</f>
        <v>1</v>
      </c>
      <c r="H4389">
        <f>VLOOKUP(A4389,'Лицевые счета'!$A$2:$K$4570,10,0)</f>
        <v>142</v>
      </c>
      <c r="I4389" t="str">
        <f>VLOOKUP(A4389,'Лицевые счета'!$A$2:$K$4570,6,0)</f>
        <v>ФЛ</v>
      </c>
      <c r="J4389" t="str">
        <f>IF(AND(C4389=0,I4389="ФЛ"),G4389*H4389,"")</f>
        <v/>
      </c>
      <c r="K4389" t="str">
        <f>IF(AND(C4389&gt;0,E4389="Нет показаний",I4389="ФЛ"),G4389*H4389,"")</f>
        <v/>
      </c>
    </row>
    <row r="4390" spans="1:11" x14ac:dyDescent="0.25">
      <c r="A4390" s="7">
        <v>822572</v>
      </c>
      <c r="B4390" s="7">
        <f>VLOOKUP(A4390,'Лицевые счета'!$A$1:$K$4570,2,0)</f>
        <v>821885</v>
      </c>
      <c r="C4390">
        <f>COUNTIF('ИПУ и ОКПУ'!$A$2:$A$3258,A4390)</f>
        <v>1</v>
      </c>
      <c r="D4390" t="str">
        <f>IF(C4390&gt;0,VLOOKUP(A4390,'ИПУ и ОКПУ'!$A$1:$O$3258,9,0),"")</f>
        <v>Одноставочный</v>
      </c>
      <c r="E4390" t="str">
        <f>IF(C4390&gt;0,IF(VLOOKUP(A4390,'ИПУ и ОКПУ'!$A$1:$O$3258,14,0)="Нет показаний","Нет показаний",""),"")</f>
        <v/>
      </c>
      <c r="F4390">
        <f>IF(AND(C4390&gt;0),SUMIF('ИПУ и ОКПУ'!$A$2:$A$3258,A4390,'ИПУ и ОКПУ'!$O$2:$O$3258),"")</f>
        <v>200</v>
      </c>
      <c r="G4390">
        <f>VLOOKUP(A4390,'Лицевые счета'!$A$2:$K$4570,9,0)</f>
        <v>1</v>
      </c>
      <c r="H4390">
        <f>VLOOKUP(A4390,'Лицевые счета'!$A$2:$K$4570,10,0)</f>
        <v>167.6</v>
      </c>
      <c r="I4390" t="str">
        <f>VLOOKUP(A4390,'Лицевые счета'!$A$2:$K$4570,6,0)</f>
        <v>ФЛ</v>
      </c>
      <c r="J4390" t="str">
        <f>IF(AND(C4390=0,I4390="ФЛ"),G4390*H4390,"")</f>
        <v/>
      </c>
      <c r="K4390" t="str">
        <f>IF(AND(C4390&gt;0,E4390="Нет показаний",I4390="ФЛ"),G4390*H4390,"")</f>
        <v/>
      </c>
    </row>
    <row r="4391" spans="1:11" x14ac:dyDescent="0.25">
      <c r="A4391" s="7">
        <v>822573</v>
      </c>
      <c r="B4391" s="7">
        <f>VLOOKUP(A4391,'Лицевые счета'!$A$1:$K$4570,2,0)</f>
        <v>821885</v>
      </c>
      <c r="C4391">
        <f>COUNTIF('ИПУ и ОКПУ'!$A$2:$A$3258,A4391)</f>
        <v>1</v>
      </c>
      <c r="D4391" t="str">
        <f>IF(C4391&gt;0,VLOOKUP(A4391,'ИПУ и ОКПУ'!$A$1:$O$3258,9,0),"")</f>
        <v>Одноставочный</v>
      </c>
      <c r="E4391" t="str">
        <f>IF(C4391&gt;0,IF(VLOOKUP(A4391,'ИПУ и ОКПУ'!$A$1:$O$3258,14,0)="Нет показаний","Нет показаний",""),"")</f>
        <v/>
      </c>
      <c r="F4391">
        <f>IF(AND(C4391&gt;0),SUMIF('ИПУ и ОКПУ'!$A$2:$A$3258,A4391,'ИПУ и ОКПУ'!$O$2:$O$3258),"")</f>
        <v>191</v>
      </c>
      <c r="G4391">
        <f>VLOOKUP(A4391,'Лицевые счета'!$A$2:$K$4570,9,0)</f>
        <v>1</v>
      </c>
      <c r="H4391">
        <f>VLOOKUP(A4391,'Лицевые счета'!$A$2:$K$4570,10,0)</f>
        <v>142</v>
      </c>
      <c r="I4391" t="str">
        <f>VLOOKUP(A4391,'Лицевые счета'!$A$2:$K$4570,6,0)</f>
        <v>ФЛ</v>
      </c>
      <c r="J4391" t="str">
        <f>IF(AND(C4391=0,I4391="ФЛ"),G4391*H4391,"")</f>
        <v/>
      </c>
      <c r="K4391" t="str">
        <f>IF(AND(C4391&gt;0,E4391="Нет показаний",I4391="ФЛ"),G4391*H4391,"")</f>
        <v/>
      </c>
    </row>
    <row r="4392" spans="1:11" x14ac:dyDescent="0.25">
      <c r="A4392" s="7">
        <v>822575</v>
      </c>
      <c r="B4392" s="7">
        <f>VLOOKUP(A4392,'Лицевые счета'!$A$1:$K$4570,2,0)</f>
        <v>821885</v>
      </c>
      <c r="C4392">
        <f>COUNTIF('ИПУ и ОКПУ'!$A$2:$A$3258,A4392)</f>
        <v>1</v>
      </c>
      <c r="D4392" t="str">
        <f>IF(C4392&gt;0,VLOOKUP(A4392,'ИПУ и ОКПУ'!$A$1:$O$3258,9,0),"")</f>
        <v>Одноставочный</v>
      </c>
      <c r="E4392" t="str">
        <f>IF(C4392&gt;0,IF(VLOOKUP(A4392,'ИПУ и ОКПУ'!$A$1:$O$3258,14,0)="Нет показаний","Нет показаний",""),"")</f>
        <v/>
      </c>
      <c r="F4392">
        <f>IF(AND(C4392&gt;0),SUMIF('ИПУ и ОКПУ'!$A$2:$A$3258,A4392,'ИПУ и ОКПУ'!$O$2:$O$3258),"")</f>
        <v>110</v>
      </c>
      <c r="G4392">
        <f>VLOOKUP(A4392,'Лицевые счета'!$A$2:$K$4570,9,0)</f>
        <v>1</v>
      </c>
      <c r="H4392">
        <f>VLOOKUP(A4392,'Лицевые счета'!$A$2:$K$4570,10,0)</f>
        <v>183.2</v>
      </c>
      <c r="I4392" t="str">
        <f>VLOOKUP(A4392,'Лицевые счета'!$A$2:$K$4570,6,0)</f>
        <v>ФЛ</v>
      </c>
      <c r="J4392" t="str">
        <f>IF(AND(C4392=0,I4392="ФЛ"),G4392*H4392,"")</f>
        <v/>
      </c>
      <c r="K4392" t="str">
        <f>IF(AND(C4392&gt;0,E4392="Нет показаний",I4392="ФЛ"),G4392*H4392,"")</f>
        <v/>
      </c>
    </row>
    <row r="4393" spans="1:11" x14ac:dyDescent="0.25">
      <c r="A4393" s="7">
        <v>822577</v>
      </c>
      <c r="B4393" s="7">
        <f>VLOOKUP(A4393,'Лицевые счета'!$A$1:$K$4570,2,0)</f>
        <v>821885</v>
      </c>
      <c r="C4393">
        <f>COUNTIF('ИПУ и ОКПУ'!$A$2:$A$3258,A4393)</f>
        <v>1</v>
      </c>
      <c r="D4393" t="str">
        <f>IF(C4393&gt;0,VLOOKUP(A4393,'ИПУ и ОКПУ'!$A$1:$O$3258,9,0),"")</f>
        <v>Одноставочный</v>
      </c>
      <c r="E4393" t="str">
        <f>IF(C4393&gt;0,IF(VLOOKUP(A4393,'ИПУ и ОКПУ'!$A$1:$O$3258,14,0)="Нет показаний","Нет показаний",""),"")</f>
        <v>Нет показаний</v>
      </c>
      <c r="F4393">
        <f>IF(AND(C4393&gt;0),SUMIF('ИПУ и ОКПУ'!$A$2:$A$3258,A4393,'ИПУ и ОКПУ'!$O$2:$O$3258),"")</f>
        <v>0</v>
      </c>
      <c r="G4393">
        <f>VLOOKUP(A4393,'Лицевые счета'!$A$2:$K$4570,9,0)</f>
        <v>1</v>
      </c>
      <c r="H4393">
        <f>VLOOKUP(A4393,'Лицевые счета'!$A$2:$K$4570,10,0)</f>
        <v>167.6</v>
      </c>
      <c r="I4393" t="str">
        <f>VLOOKUP(A4393,'Лицевые счета'!$A$2:$K$4570,6,0)</f>
        <v>ФЛ</v>
      </c>
      <c r="J4393" t="str">
        <f>IF(AND(C4393=0,I4393="ФЛ"),G4393*H4393,"")</f>
        <v/>
      </c>
      <c r="K4393">
        <f>IF(AND(C4393&gt;0,E4393="Нет показаний",I4393="ФЛ"),G4393*H4393,"")</f>
        <v>167.6</v>
      </c>
    </row>
    <row r="4394" spans="1:11" x14ac:dyDescent="0.25">
      <c r="A4394" s="7">
        <v>822578</v>
      </c>
      <c r="B4394" s="7">
        <f>VLOOKUP(A4394,'Лицевые счета'!$A$1:$K$4570,2,0)</f>
        <v>821885</v>
      </c>
      <c r="C4394">
        <f>COUNTIF('ИПУ и ОКПУ'!$A$2:$A$3258,A4394)</f>
        <v>1</v>
      </c>
      <c r="D4394" t="str">
        <f>IF(C4394&gt;0,VLOOKUP(A4394,'ИПУ и ОКПУ'!$A$1:$O$3258,9,0),"")</f>
        <v>Одноставочный</v>
      </c>
      <c r="E4394" t="str">
        <f>IF(C4394&gt;0,IF(VLOOKUP(A4394,'ИПУ и ОКПУ'!$A$1:$O$3258,14,0)="Нет показаний","Нет показаний",""),"")</f>
        <v/>
      </c>
      <c r="F4394">
        <f>IF(AND(C4394&gt;0),SUMIF('ИПУ и ОКПУ'!$A$2:$A$3258,A4394,'ИПУ и ОКПУ'!$O$2:$O$3258),"")</f>
        <v>-142</v>
      </c>
      <c r="G4394">
        <f>VLOOKUP(A4394,'Лицевые счета'!$A$2:$K$4570,9,0)</f>
        <v>1</v>
      </c>
      <c r="H4394">
        <f>VLOOKUP(A4394,'Лицевые счета'!$A$2:$K$4570,10,0)</f>
        <v>142</v>
      </c>
      <c r="I4394" t="str">
        <f>VLOOKUP(A4394,'Лицевые счета'!$A$2:$K$4570,6,0)</f>
        <v>ФЛ</v>
      </c>
      <c r="J4394" t="str">
        <f>IF(AND(C4394=0,I4394="ФЛ"),G4394*H4394,"")</f>
        <v/>
      </c>
      <c r="K4394" t="str">
        <f>IF(AND(C4394&gt;0,E4394="Нет показаний",I4394="ФЛ"),G4394*H4394,"")</f>
        <v/>
      </c>
    </row>
    <row r="4395" spans="1:11" x14ac:dyDescent="0.25">
      <c r="A4395" s="7">
        <v>822581</v>
      </c>
      <c r="B4395" s="7">
        <f>VLOOKUP(A4395,'Лицевые счета'!$A$1:$K$4570,2,0)</f>
        <v>821885</v>
      </c>
      <c r="C4395">
        <f>COUNTIF('ИПУ и ОКПУ'!$A$2:$A$3258,A4395)</f>
        <v>1</v>
      </c>
      <c r="D4395" t="str">
        <f>IF(C4395&gt;0,VLOOKUP(A4395,'ИПУ и ОКПУ'!$A$1:$O$3258,9,0),"")</f>
        <v>Одноставочный</v>
      </c>
      <c r="E4395" t="str">
        <f>IF(C4395&gt;0,IF(VLOOKUP(A4395,'ИПУ и ОКПУ'!$A$1:$O$3258,14,0)="Нет показаний","Нет показаний",""),"")</f>
        <v>Нет показаний</v>
      </c>
      <c r="F4395">
        <f>IF(AND(C4395&gt;0),SUMIF('ИПУ и ОКПУ'!$A$2:$A$3258,A4395,'ИПУ и ОКПУ'!$O$2:$O$3258),"")</f>
        <v>0</v>
      </c>
      <c r="G4395">
        <f>VLOOKUP(A4395,'Лицевые счета'!$A$2:$K$4570,9,0)</f>
        <v>1</v>
      </c>
      <c r="H4395">
        <f>VLOOKUP(A4395,'Лицевые счета'!$A$2:$K$4570,10,0)</f>
        <v>142</v>
      </c>
      <c r="I4395" t="str">
        <f>VLOOKUP(A4395,'Лицевые счета'!$A$2:$K$4570,6,0)</f>
        <v>ФЛ</v>
      </c>
      <c r="J4395" t="str">
        <f>IF(AND(C4395=0,I4395="ФЛ"),G4395*H4395,"")</f>
        <v/>
      </c>
      <c r="K4395">
        <f>IF(AND(C4395&gt;0,E4395="Нет показаний",I4395="ФЛ"),G4395*H4395,"")</f>
        <v>142</v>
      </c>
    </row>
    <row r="4396" spans="1:11" x14ac:dyDescent="0.25">
      <c r="A4396" s="7">
        <v>822585</v>
      </c>
      <c r="B4396" s="7">
        <f>VLOOKUP(A4396,'Лицевые счета'!$A$1:$K$4570,2,0)</f>
        <v>821885</v>
      </c>
      <c r="C4396">
        <f>COUNTIF('ИПУ и ОКПУ'!$A$2:$A$3258,A4396)</f>
        <v>1</v>
      </c>
      <c r="D4396" t="str">
        <f>IF(C4396&gt;0,VLOOKUP(A4396,'ИПУ и ОКПУ'!$A$1:$O$3258,9,0),"")</f>
        <v>Одноставочный</v>
      </c>
      <c r="E4396" t="str">
        <f>IF(C4396&gt;0,IF(VLOOKUP(A4396,'ИПУ и ОКПУ'!$A$1:$O$3258,14,0)="Нет показаний","Нет показаний",""),"")</f>
        <v/>
      </c>
      <c r="F4396">
        <f>IF(AND(C4396&gt;0),SUMIF('ИПУ и ОКПУ'!$A$2:$A$3258,A4396,'ИПУ и ОКПУ'!$O$2:$O$3258),"")</f>
        <v>106</v>
      </c>
      <c r="G4396">
        <f>VLOOKUP(A4396,'Лицевые счета'!$A$2:$K$4570,9,0)</f>
        <v>1</v>
      </c>
      <c r="H4396">
        <f>VLOOKUP(A4396,'Лицевые счета'!$A$2:$K$4570,10,0)</f>
        <v>142</v>
      </c>
      <c r="I4396" t="str">
        <f>VLOOKUP(A4396,'Лицевые счета'!$A$2:$K$4570,6,0)</f>
        <v>ФЛ</v>
      </c>
      <c r="J4396" t="str">
        <f>IF(AND(C4396=0,I4396="ФЛ"),G4396*H4396,"")</f>
        <v/>
      </c>
      <c r="K4396" t="str">
        <f>IF(AND(C4396&gt;0,E4396="Нет показаний",I4396="ФЛ"),G4396*H4396,"")</f>
        <v/>
      </c>
    </row>
    <row r="4397" spans="1:11" x14ac:dyDescent="0.25">
      <c r="A4397" s="7">
        <v>822587</v>
      </c>
      <c r="B4397" s="7">
        <f>VLOOKUP(A4397,'Лицевые счета'!$A$1:$K$4570,2,0)</f>
        <v>821885</v>
      </c>
      <c r="C4397">
        <f>COUNTIF('ИПУ и ОКПУ'!$A$2:$A$3258,A4397)</f>
        <v>1</v>
      </c>
      <c r="D4397" t="str">
        <f>IF(C4397&gt;0,VLOOKUP(A4397,'ИПУ и ОКПУ'!$A$1:$O$3258,9,0),"")</f>
        <v>Одноставочный</v>
      </c>
      <c r="E4397" t="str">
        <f>IF(C4397&gt;0,IF(VLOOKUP(A4397,'ИПУ и ОКПУ'!$A$1:$O$3258,14,0)="Нет показаний","Нет показаний",""),"")</f>
        <v/>
      </c>
      <c r="F4397">
        <f>IF(AND(C4397&gt;0),SUMIF('ИПУ и ОКПУ'!$A$2:$A$3258,A4397,'ИПУ и ОКПУ'!$O$2:$O$3258),"")</f>
        <v>90</v>
      </c>
      <c r="G4397">
        <f>VLOOKUP(A4397,'Лицевые счета'!$A$2:$K$4570,9,0)</f>
        <v>1</v>
      </c>
      <c r="H4397">
        <f>VLOOKUP(A4397,'Лицевые счета'!$A$2:$K$4570,10,0)</f>
        <v>167.6</v>
      </c>
      <c r="I4397" t="str">
        <f>VLOOKUP(A4397,'Лицевые счета'!$A$2:$K$4570,6,0)</f>
        <v>ФЛ</v>
      </c>
      <c r="J4397" t="str">
        <f>IF(AND(C4397=0,I4397="ФЛ"),G4397*H4397,"")</f>
        <v/>
      </c>
      <c r="K4397" t="str">
        <f>IF(AND(C4397&gt;0,E4397="Нет показаний",I4397="ФЛ"),G4397*H4397,"")</f>
        <v/>
      </c>
    </row>
    <row r="4398" spans="1:11" x14ac:dyDescent="0.25">
      <c r="A4398" s="7">
        <v>822591</v>
      </c>
      <c r="B4398" s="7">
        <f>VLOOKUP(A4398,'Лицевые счета'!$A$1:$K$4570,2,0)</f>
        <v>821885</v>
      </c>
      <c r="C4398">
        <f>COUNTIF('ИПУ и ОКПУ'!$A$2:$A$3258,A4398)</f>
        <v>1</v>
      </c>
      <c r="D4398" t="str">
        <f>IF(C4398&gt;0,VLOOKUP(A4398,'ИПУ и ОКПУ'!$A$1:$O$3258,9,0),"")</f>
        <v>Одноставочный</v>
      </c>
      <c r="E4398" t="str">
        <f>IF(C4398&gt;0,IF(VLOOKUP(A4398,'ИПУ и ОКПУ'!$A$1:$O$3258,14,0)="Нет показаний","Нет показаний",""),"")</f>
        <v>Нет показаний</v>
      </c>
      <c r="F4398">
        <f>IF(AND(C4398&gt;0),SUMIF('ИПУ и ОКПУ'!$A$2:$A$3258,A4398,'ИПУ и ОКПУ'!$O$2:$O$3258),"")</f>
        <v>0</v>
      </c>
      <c r="G4398">
        <f>VLOOKUP(A4398,'Лицевые счета'!$A$2:$K$4570,9,0)</f>
        <v>1</v>
      </c>
      <c r="H4398">
        <f>VLOOKUP(A4398,'Лицевые счета'!$A$2:$K$4570,10,0)</f>
        <v>142</v>
      </c>
      <c r="I4398" t="str">
        <f>VLOOKUP(A4398,'Лицевые счета'!$A$2:$K$4570,6,0)</f>
        <v>ФЛ</v>
      </c>
      <c r="J4398" t="str">
        <f>IF(AND(C4398=0,I4398="ФЛ"),G4398*H4398,"")</f>
        <v/>
      </c>
      <c r="K4398">
        <f>IF(AND(C4398&gt;0,E4398="Нет показаний",I4398="ФЛ"),G4398*H4398,"")</f>
        <v>142</v>
      </c>
    </row>
    <row r="4399" spans="1:11" x14ac:dyDescent="0.25">
      <c r="A4399" s="7">
        <v>822604</v>
      </c>
      <c r="B4399" s="7">
        <f>VLOOKUP(A4399,'Лицевые счета'!$A$1:$K$4570,2,0)</f>
        <v>501291</v>
      </c>
      <c r="C4399">
        <f>COUNTIF('ИПУ и ОКПУ'!$A$2:$A$3258,A4399)</f>
        <v>0</v>
      </c>
      <c r="D4399" t="str">
        <f>IF(C4399&gt;0,VLOOKUP(A4399,'ИПУ и ОКПУ'!$A$1:$O$3258,9,0),"")</f>
        <v/>
      </c>
      <c r="E4399" t="str">
        <f>IF(C4399&gt;0,IF(VLOOKUP(A4399,'ИПУ и ОКПУ'!$A$1:$O$3258,14,0)="Нет показаний","Нет показаний",""),"")</f>
        <v/>
      </c>
      <c r="F4399" t="str">
        <f>IF(AND(C4399&gt;0),SUMIF('ИПУ и ОКПУ'!$A$2:$A$3258,A4399,'ИПУ и ОКПУ'!$O$2:$O$3258),"")</f>
        <v/>
      </c>
      <c r="G4399">
        <f>VLOOKUP(A4399,'Лицевые счета'!$A$2:$K$4570,9,0)</f>
        <v>1</v>
      </c>
      <c r="H4399">
        <f>VLOOKUP(A4399,'Лицевые счета'!$A$2:$K$4570,10,0)</f>
        <v>92</v>
      </c>
      <c r="I4399" t="str">
        <f>VLOOKUP(A4399,'Лицевые счета'!$A$2:$K$4570,6,0)</f>
        <v>ФЛ</v>
      </c>
      <c r="J4399">
        <f>IF(AND(C4399=0,I4399="ФЛ"),G4399*H4399,"")</f>
        <v>92</v>
      </c>
      <c r="K4399" t="str">
        <f>IF(AND(C4399&gt;0,E4399="Нет показаний",I4399="ФЛ"),G4399*H4399,"")</f>
        <v/>
      </c>
    </row>
    <row r="4400" spans="1:11" x14ac:dyDescent="0.25">
      <c r="A4400" s="7">
        <v>822605</v>
      </c>
      <c r="B4400" s="7">
        <f>VLOOKUP(A4400,'Лицевые счета'!$A$1:$K$4570,2,0)</f>
        <v>821885</v>
      </c>
      <c r="C4400">
        <f>COUNTIF('ИПУ и ОКПУ'!$A$2:$A$3258,A4400)</f>
        <v>1</v>
      </c>
      <c r="D4400" t="str">
        <f>IF(C4400&gt;0,VLOOKUP(A4400,'ИПУ и ОКПУ'!$A$1:$O$3258,9,0),"")</f>
        <v>Одноставочный</v>
      </c>
      <c r="E4400" t="str">
        <f>IF(C4400&gt;0,IF(VLOOKUP(A4400,'ИПУ и ОКПУ'!$A$1:$O$3258,14,0)="Нет показаний","Нет показаний",""),"")</f>
        <v/>
      </c>
      <c r="F4400">
        <f>IF(AND(C4400&gt;0),SUMIF('ИПУ и ОКПУ'!$A$2:$A$3258,A4400,'ИПУ и ОКПУ'!$O$2:$O$3258),"")</f>
        <v>139</v>
      </c>
      <c r="G4400">
        <f>VLOOKUP(A4400,'Лицевые счета'!$A$2:$K$4570,9,0)</f>
        <v>1</v>
      </c>
      <c r="H4400">
        <f>VLOOKUP(A4400,'Лицевые счета'!$A$2:$K$4570,10,0)</f>
        <v>183.2</v>
      </c>
      <c r="I4400" t="str">
        <f>VLOOKUP(A4400,'Лицевые счета'!$A$2:$K$4570,6,0)</f>
        <v>ФЛ</v>
      </c>
      <c r="J4400" t="str">
        <f>IF(AND(C4400=0,I4400="ФЛ"),G4400*H4400,"")</f>
        <v/>
      </c>
      <c r="K4400" t="str">
        <f>IF(AND(C4400&gt;0,E4400="Нет показаний",I4400="ФЛ"),G4400*H4400,"")</f>
        <v/>
      </c>
    </row>
    <row r="4401" spans="1:11" x14ac:dyDescent="0.25">
      <c r="A4401" s="7">
        <v>822606</v>
      </c>
      <c r="B4401" s="7">
        <f>VLOOKUP(A4401,'Лицевые счета'!$A$1:$K$4570,2,0)</f>
        <v>821885</v>
      </c>
      <c r="C4401">
        <f>COUNTIF('ИПУ и ОКПУ'!$A$2:$A$3258,A4401)</f>
        <v>1</v>
      </c>
      <c r="D4401" t="str">
        <f>IF(C4401&gt;0,VLOOKUP(A4401,'ИПУ и ОКПУ'!$A$1:$O$3258,9,0),"")</f>
        <v>Одноставочный</v>
      </c>
      <c r="E4401" t="str">
        <f>IF(C4401&gt;0,IF(VLOOKUP(A4401,'ИПУ и ОКПУ'!$A$1:$O$3258,14,0)="Нет показаний","Нет показаний",""),"")</f>
        <v/>
      </c>
      <c r="F4401">
        <f>IF(AND(C4401&gt;0),SUMIF('ИПУ и ОКПУ'!$A$2:$A$3258,A4401,'ИПУ и ОКПУ'!$O$2:$O$3258),"")</f>
        <v>120</v>
      </c>
      <c r="G4401">
        <f>VLOOKUP(A4401,'Лицевые счета'!$A$2:$K$4570,9,0)</f>
        <v>1</v>
      </c>
      <c r="H4401">
        <f>VLOOKUP(A4401,'Лицевые счета'!$A$2:$K$4570,10,0)</f>
        <v>142</v>
      </c>
      <c r="I4401" t="str">
        <f>VLOOKUP(A4401,'Лицевые счета'!$A$2:$K$4570,6,0)</f>
        <v>ФЛ</v>
      </c>
      <c r="J4401" t="str">
        <f>IF(AND(C4401=0,I4401="ФЛ"),G4401*H4401,"")</f>
        <v/>
      </c>
      <c r="K4401" t="str">
        <f>IF(AND(C4401&gt;0,E4401="Нет показаний",I4401="ФЛ"),G4401*H4401,"")</f>
        <v/>
      </c>
    </row>
    <row r="4402" spans="1:11" x14ac:dyDescent="0.25">
      <c r="A4402" s="7">
        <v>822609</v>
      </c>
      <c r="B4402" s="7">
        <f>VLOOKUP(A4402,'Лицевые счета'!$A$1:$K$4570,2,0)</f>
        <v>821885</v>
      </c>
      <c r="C4402">
        <f>COUNTIF('ИПУ и ОКПУ'!$A$2:$A$3258,A4402)</f>
        <v>0</v>
      </c>
      <c r="D4402" t="str">
        <f>IF(C4402&gt;0,VLOOKUP(A4402,'ИПУ и ОКПУ'!$A$1:$O$3258,9,0),"")</f>
        <v/>
      </c>
      <c r="E4402" t="str">
        <f>IF(C4402&gt;0,IF(VLOOKUP(A4402,'ИПУ и ОКПУ'!$A$1:$O$3258,14,0)="Нет показаний","Нет показаний",""),"")</f>
        <v/>
      </c>
      <c r="F4402" t="str">
        <f>IF(AND(C4402&gt;0),SUMIF('ИПУ и ОКПУ'!$A$2:$A$3258,A4402,'ИПУ и ОКПУ'!$O$2:$O$3258),"")</f>
        <v/>
      </c>
      <c r="G4402">
        <f>VLOOKUP(A4402,'Лицевые счета'!$A$2:$K$4570,9,0)</f>
        <v>1</v>
      </c>
      <c r="H4402">
        <f>VLOOKUP(A4402,'Лицевые счета'!$A$2:$K$4570,10,0)</f>
        <v>183.2</v>
      </c>
      <c r="I4402" t="str">
        <f>VLOOKUP(A4402,'Лицевые счета'!$A$2:$K$4570,6,0)</f>
        <v>ФЛ</v>
      </c>
      <c r="J4402">
        <f>IF(AND(C4402=0,I4402="ФЛ"),G4402*H4402,"")</f>
        <v>183.2</v>
      </c>
      <c r="K4402" t="str">
        <f>IF(AND(C4402&gt;0,E4402="Нет показаний",I4402="ФЛ"),G4402*H4402,"")</f>
        <v/>
      </c>
    </row>
    <row r="4403" spans="1:11" x14ac:dyDescent="0.25">
      <c r="A4403" s="7">
        <v>822611</v>
      </c>
      <c r="B4403" s="7">
        <f>VLOOKUP(A4403,'Лицевые счета'!$A$1:$K$4570,2,0)</f>
        <v>821885</v>
      </c>
      <c r="C4403">
        <f>COUNTIF('ИПУ и ОКПУ'!$A$2:$A$3258,A4403)</f>
        <v>0</v>
      </c>
      <c r="D4403" t="str">
        <f>IF(C4403&gt;0,VLOOKUP(A4403,'ИПУ и ОКПУ'!$A$1:$O$3258,9,0),"")</f>
        <v/>
      </c>
      <c r="E4403" t="str">
        <f>IF(C4403&gt;0,IF(VLOOKUP(A4403,'ИПУ и ОКПУ'!$A$1:$O$3258,14,0)="Нет показаний","Нет показаний",""),"")</f>
        <v/>
      </c>
      <c r="F4403" t="str">
        <f>IF(AND(C4403&gt;0),SUMIF('ИПУ и ОКПУ'!$A$2:$A$3258,A4403,'ИПУ и ОКПУ'!$O$2:$O$3258),"")</f>
        <v/>
      </c>
      <c r="G4403">
        <f>VLOOKUP(A4403,'Лицевые счета'!$A$2:$K$4570,9,0)</f>
        <v>1</v>
      </c>
      <c r="H4403">
        <f>VLOOKUP(A4403,'Лицевые счета'!$A$2:$K$4570,10,0)</f>
        <v>142</v>
      </c>
      <c r="I4403" t="str">
        <f>VLOOKUP(A4403,'Лицевые счета'!$A$2:$K$4570,6,0)</f>
        <v>ФЛ</v>
      </c>
      <c r="J4403">
        <f>IF(AND(C4403=0,I4403="ФЛ"),G4403*H4403,"")</f>
        <v>142</v>
      </c>
      <c r="K4403" t="str">
        <f>IF(AND(C4403&gt;0,E4403="Нет показаний",I4403="ФЛ"),G4403*H4403,"")</f>
        <v/>
      </c>
    </row>
    <row r="4404" spans="1:11" x14ac:dyDescent="0.25">
      <c r="A4404" s="7">
        <v>822612</v>
      </c>
      <c r="B4404" s="7">
        <f>VLOOKUP(A4404,'Лицевые счета'!$A$1:$K$4570,2,0)</f>
        <v>821885</v>
      </c>
      <c r="C4404">
        <f>COUNTIF('ИПУ и ОКПУ'!$A$2:$A$3258,A4404)</f>
        <v>1</v>
      </c>
      <c r="D4404" t="str">
        <f>IF(C4404&gt;0,VLOOKUP(A4404,'ИПУ и ОКПУ'!$A$1:$O$3258,9,0),"")</f>
        <v>Одноставочный</v>
      </c>
      <c r="E4404" t="str">
        <f>IF(C4404&gt;0,IF(VLOOKUP(A4404,'ИПУ и ОКПУ'!$A$1:$O$3258,14,0)="Нет показаний","Нет показаний",""),"")</f>
        <v/>
      </c>
      <c r="F4404">
        <f>IF(AND(C4404&gt;0),SUMIF('ИПУ и ОКПУ'!$A$2:$A$3258,A4404,'ИПУ и ОКПУ'!$O$2:$O$3258),"")</f>
        <v>152</v>
      </c>
      <c r="G4404">
        <f>VLOOKUP(A4404,'Лицевые счета'!$A$2:$K$4570,9,0)</f>
        <v>1</v>
      </c>
      <c r="H4404">
        <f>VLOOKUP(A4404,'Лицевые счета'!$A$2:$K$4570,10,0)</f>
        <v>167.6</v>
      </c>
      <c r="I4404" t="str">
        <f>VLOOKUP(A4404,'Лицевые счета'!$A$2:$K$4570,6,0)</f>
        <v>ФЛ</v>
      </c>
      <c r="J4404" t="str">
        <f>IF(AND(C4404=0,I4404="ФЛ"),G4404*H4404,"")</f>
        <v/>
      </c>
      <c r="K4404" t="str">
        <f>IF(AND(C4404&gt;0,E4404="Нет показаний",I4404="ФЛ"),G4404*H4404,"")</f>
        <v/>
      </c>
    </row>
    <row r="4405" spans="1:11" x14ac:dyDescent="0.25">
      <c r="A4405" s="7">
        <v>822613</v>
      </c>
      <c r="B4405" s="7">
        <f>VLOOKUP(A4405,'Лицевые счета'!$A$1:$K$4570,2,0)</f>
        <v>821885</v>
      </c>
      <c r="C4405">
        <f>COUNTIF('ИПУ и ОКПУ'!$A$2:$A$3258,A4405)</f>
        <v>1</v>
      </c>
      <c r="D4405" t="str">
        <f>IF(C4405&gt;0,VLOOKUP(A4405,'ИПУ и ОКПУ'!$A$1:$O$3258,9,0),"")</f>
        <v>Одноставочный</v>
      </c>
      <c r="E4405" t="str">
        <f>IF(C4405&gt;0,IF(VLOOKUP(A4405,'ИПУ и ОКПУ'!$A$1:$O$3258,14,0)="Нет показаний","Нет показаний",""),"")</f>
        <v/>
      </c>
      <c r="F4405">
        <f>IF(AND(C4405&gt;0),SUMIF('ИПУ и ОКПУ'!$A$2:$A$3258,A4405,'ИПУ и ОКПУ'!$O$2:$O$3258),"")</f>
        <v>390</v>
      </c>
      <c r="G4405">
        <f>VLOOKUP(A4405,'Лицевые счета'!$A$2:$K$4570,9,0)</f>
        <v>1</v>
      </c>
      <c r="H4405">
        <f>VLOOKUP(A4405,'Лицевые счета'!$A$2:$K$4570,10,0)</f>
        <v>183.2</v>
      </c>
      <c r="I4405" t="str">
        <f>VLOOKUP(A4405,'Лицевые счета'!$A$2:$K$4570,6,0)</f>
        <v>ФЛ</v>
      </c>
      <c r="J4405" t="str">
        <f>IF(AND(C4405=0,I4405="ФЛ"),G4405*H4405,"")</f>
        <v/>
      </c>
      <c r="K4405" t="str">
        <f>IF(AND(C4405&gt;0,E4405="Нет показаний",I4405="ФЛ"),G4405*H4405,"")</f>
        <v/>
      </c>
    </row>
    <row r="4406" spans="1:11" x14ac:dyDescent="0.25">
      <c r="A4406" s="7">
        <v>822615</v>
      </c>
      <c r="B4406" s="7">
        <f>VLOOKUP(A4406,'Лицевые счета'!$A$1:$K$4570,2,0)</f>
        <v>821885</v>
      </c>
      <c r="C4406">
        <f>COUNTIF('ИПУ и ОКПУ'!$A$2:$A$3258,A4406)</f>
        <v>1</v>
      </c>
      <c r="D4406" t="str">
        <f>IF(C4406&gt;0,VLOOKUP(A4406,'ИПУ и ОКПУ'!$A$1:$O$3258,9,0),"")</f>
        <v>Одноставочный</v>
      </c>
      <c r="E4406" t="str">
        <f>IF(C4406&gt;0,IF(VLOOKUP(A4406,'ИПУ и ОКПУ'!$A$1:$O$3258,14,0)="Нет показаний","Нет показаний",""),"")</f>
        <v/>
      </c>
      <c r="F4406">
        <f>IF(AND(C4406&gt;0),SUMIF('ИПУ и ОКПУ'!$A$2:$A$3258,A4406,'ИПУ и ОКПУ'!$O$2:$O$3258),"")</f>
        <v>86</v>
      </c>
      <c r="G4406">
        <f>VLOOKUP(A4406,'Лицевые счета'!$A$2:$K$4570,9,0)</f>
        <v>1</v>
      </c>
      <c r="H4406">
        <f>VLOOKUP(A4406,'Лицевые счета'!$A$2:$K$4570,10,0)</f>
        <v>142</v>
      </c>
      <c r="I4406" t="str">
        <f>VLOOKUP(A4406,'Лицевые счета'!$A$2:$K$4570,6,0)</f>
        <v>ФЛ</v>
      </c>
      <c r="J4406" t="str">
        <f>IF(AND(C4406=0,I4406="ФЛ"),G4406*H4406,"")</f>
        <v/>
      </c>
      <c r="K4406" t="str">
        <f>IF(AND(C4406&gt;0,E4406="Нет показаний",I4406="ФЛ"),G4406*H4406,"")</f>
        <v/>
      </c>
    </row>
    <row r="4407" spans="1:11" x14ac:dyDescent="0.25">
      <c r="A4407" s="7">
        <v>822620</v>
      </c>
      <c r="B4407" s="7">
        <f>VLOOKUP(A4407,'Лицевые счета'!$A$1:$K$4570,2,0)</f>
        <v>821885</v>
      </c>
      <c r="C4407">
        <f>COUNTIF('ИПУ и ОКПУ'!$A$2:$A$3258,A4407)</f>
        <v>1</v>
      </c>
      <c r="D4407" t="str">
        <f>IF(C4407&gt;0,VLOOKUP(A4407,'ИПУ и ОКПУ'!$A$1:$O$3258,9,0),"")</f>
        <v>Одноставочный</v>
      </c>
      <c r="E4407" t="str">
        <f>IF(C4407&gt;0,IF(VLOOKUP(A4407,'ИПУ и ОКПУ'!$A$1:$O$3258,14,0)="Нет показаний","Нет показаний",""),"")</f>
        <v/>
      </c>
      <c r="F4407">
        <f>IF(AND(C4407&gt;0),SUMIF('ИПУ и ОКПУ'!$A$2:$A$3258,A4407,'ИПУ и ОКПУ'!$O$2:$O$3258),"")</f>
        <v>73</v>
      </c>
      <c r="G4407">
        <f>VLOOKUP(A4407,'Лицевые счета'!$A$2:$K$4570,9,0)</f>
        <v>1</v>
      </c>
      <c r="H4407">
        <f>VLOOKUP(A4407,'Лицевые счета'!$A$2:$K$4570,10,0)</f>
        <v>142</v>
      </c>
      <c r="I4407" t="str">
        <f>VLOOKUP(A4407,'Лицевые счета'!$A$2:$K$4570,6,0)</f>
        <v>ФЛ</v>
      </c>
      <c r="J4407" t="str">
        <f>IF(AND(C4407=0,I4407="ФЛ"),G4407*H4407,"")</f>
        <v/>
      </c>
      <c r="K4407" t="str">
        <f>IF(AND(C4407&gt;0,E4407="Нет показаний",I4407="ФЛ"),G4407*H4407,"")</f>
        <v/>
      </c>
    </row>
    <row r="4408" spans="1:11" x14ac:dyDescent="0.25">
      <c r="A4408" s="7">
        <v>822622</v>
      </c>
      <c r="B4408" s="7">
        <f>VLOOKUP(A4408,'Лицевые счета'!$A$1:$K$4570,2,0)</f>
        <v>821885</v>
      </c>
      <c r="C4408">
        <f>COUNTIF('ИПУ и ОКПУ'!$A$2:$A$3258,A4408)</f>
        <v>1</v>
      </c>
      <c r="D4408" t="str">
        <f>IF(C4408&gt;0,VLOOKUP(A4408,'ИПУ и ОКПУ'!$A$1:$O$3258,9,0),"")</f>
        <v>Одноставочный</v>
      </c>
      <c r="E4408" t="str">
        <f>IF(C4408&gt;0,IF(VLOOKUP(A4408,'ИПУ и ОКПУ'!$A$1:$O$3258,14,0)="Нет показаний","Нет показаний",""),"")</f>
        <v/>
      </c>
      <c r="F4408">
        <f>IF(AND(C4408&gt;0),SUMIF('ИПУ и ОКПУ'!$A$2:$A$3258,A4408,'ИПУ и ОКПУ'!$O$2:$O$3258),"")</f>
        <v>200</v>
      </c>
      <c r="G4408">
        <f>VLOOKUP(A4408,'Лицевые счета'!$A$2:$K$4570,9,0)</f>
        <v>1</v>
      </c>
      <c r="H4408">
        <f>VLOOKUP(A4408,'Лицевые счета'!$A$2:$K$4570,10,0)</f>
        <v>142</v>
      </c>
      <c r="I4408" t="str">
        <f>VLOOKUP(A4408,'Лицевые счета'!$A$2:$K$4570,6,0)</f>
        <v>ФЛ</v>
      </c>
      <c r="J4408" t="str">
        <f>IF(AND(C4408=0,I4408="ФЛ"),G4408*H4408,"")</f>
        <v/>
      </c>
      <c r="K4408" t="str">
        <f>IF(AND(C4408&gt;0,E4408="Нет показаний",I4408="ФЛ"),G4408*H4408,"")</f>
        <v/>
      </c>
    </row>
    <row r="4409" spans="1:11" x14ac:dyDescent="0.25">
      <c r="A4409" s="7">
        <v>822624</v>
      </c>
      <c r="B4409" s="7">
        <f>VLOOKUP(A4409,'Лицевые счета'!$A$1:$K$4570,2,0)</f>
        <v>821885</v>
      </c>
      <c r="C4409">
        <f>COUNTIF('ИПУ и ОКПУ'!$A$2:$A$3258,A4409)</f>
        <v>1</v>
      </c>
      <c r="D4409" t="str">
        <f>IF(C4409&gt;0,VLOOKUP(A4409,'ИПУ и ОКПУ'!$A$1:$O$3258,9,0),"")</f>
        <v>Одноставочный</v>
      </c>
      <c r="E4409" t="str">
        <f>IF(C4409&gt;0,IF(VLOOKUP(A4409,'ИПУ и ОКПУ'!$A$1:$O$3258,14,0)="Нет показаний","Нет показаний",""),"")</f>
        <v>Нет показаний</v>
      </c>
      <c r="F4409">
        <f>IF(AND(C4409&gt;0),SUMIF('ИПУ и ОКПУ'!$A$2:$A$3258,A4409,'ИПУ и ОКПУ'!$O$2:$O$3258),"")</f>
        <v>0</v>
      </c>
      <c r="G4409">
        <f>VLOOKUP(A4409,'Лицевые счета'!$A$2:$K$4570,9,0)</f>
        <v>1</v>
      </c>
      <c r="H4409">
        <f>VLOOKUP(A4409,'Лицевые счета'!$A$2:$K$4570,10,0)</f>
        <v>142</v>
      </c>
      <c r="I4409" t="str">
        <f>VLOOKUP(A4409,'Лицевые счета'!$A$2:$K$4570,6,0)</f>
        <v>ФЛ</v>
      </c>
      <c r="J4409" t="str">
        <f>IF(AND(C4409=0,I4409="ФЛ"),G4409*H4409,"")</f>
        <v/>
      </c>
      <c r="K4409">
        <f>IF(AND(C4409&gt;0,E4409="Нет показаний",I4409="ФЛ"),G4409*H4409,"")</f>
        <v>142</v>
      </c>
    </row>
    <row r="4410" spans="1:11" x14ac:dyDescent="0.25">
      <c r="A4410" s="7">
        <v>822627</v>
      </c>
      <c r="B4410" s="7">
        <f>VLOOKUP(A4410,'Лицевые счета'!$A$1:$K$4570,2,0)</f>
        <v>821885</v>
      </c>
      <c r="C4410">
        <f>COUNTIF('ИПУ и ОКПУ'!$A$2:$A$3258,A4410)</f>
        <v>1</v>
      </c>
      <c r="D4410" t="str">
        <f>IF(C4410&gt;0,VLOOKUP(A4410,'ИПУ и ОКПУ'!$A$1:$O$3258,9,0),"")</f>
        <v>Одноставочный</v>
      </c>
      <c r="E4410" t="str">
        <f>IF(C4410&gt;0,IF(VLOOKUP(A4410,'ИПУ и ОКПУ'!$A$1:$O$3258,14,0)="Нет показаний","Нет показаний",""),"")</f>
        <v/>
      </c>
      <c r="F4410">
        <f>IF(AND(C4410&gt;0),SUMIF('ИПУ и ОКПУ'!$A$2:$A$3258,A4410,'ИПУ и ОКПУ'!$O$2:$O$3258),"")</f>
        <v>60</v>
      </c>
      <c r="G4410">
        <f>VLOOKUP(A4410,'Лицевые счета'!$A$2:$K$4570,9,0)</f>
        <v>1</v>
      </c>
      <c r="H4410">
        <f>VLOOKUP(A4410,'Лицевые счета'!$A$2:$K$4570,10,0)</f>
        <v>142</v>
      </c>
      <c r="I4410" t="str">
        <f>VLOOKUP(A4410,'Лицевые счета'!$A$2:$K$4570,6,0)</f>
        <v>ФЛ</v>
      </c>
      <c r="J4410" t="str">
        <f>IF(AND(C4410=0,I4410="ФЛ"),G4410*H4410,"")</f>
        <v/>
      </c>
      <c r="K4410" t="str">
        <f>IF(AND(C4410&gt;0,E4410="Нет показаний",I4410="ФЛ"),G4410*H4410,"")</f>
        <v/>
      </c>
    </row>
    <row r="4411" spans="1:11" x14ac:dyDescent="0.25">
      <c r="A4411" s="7">
        <v>822628</v>
      </c>
      <c r="B4411" s="7">
        <f>VLOOKUP(A4411,'Лицевые счета'!$A$1:$K$4570,2,0)</f>
        <v>821885</v>
      </c>
      <c r="C4411">
        <f>COUNTIF('ИПУ и ОКПУ'!$A$2:$A$3258,A4411)</f>
        <v>1</v>
      </c>
      <c r="D4411" t="str">
        <f>IF(C4411&gt;0,VLOOKUP(A4411,'ИПУ и ОКПУ'!$A$1:$O$3258,9,0),"")</f>
        <v>Одноставочный</v>
      </c>
      <c r="E4411" t="str">
        <f>IF(C4411&gt;0,IF(VLOOKUP(A4411,'ИПУ и ОКПУ'!$A$1:$O$3258,14,0)="Нет показаний","Нет показаний",""),"")</f>
        <v/>
      </c>
      <c r="F4411">
        <f>IF(AND(C4411&gt;0),SUMIF('ИПУ и ОКПУ'!$A$2:$A$3258,A4411,'ИПУ и ОКПУ'!$O$2:$O$3258),"")</f>
        <v>141</v>
      </c>
      <c r="G4411">
        <f>VLOOKUP(A4411,'Лицевые счета'!$A$2:$K$4570,9,0)</f>
        <v>1</v>
      </c>
      <c r="H4411">
        <f>VLOOKUP(A4411,'Лицевые счета'!$A$2:$K$4570,10,0)</f>
        <v>142</v>
      </c>
      <c r="I4411" t="str">
        <f>VLOOKUP(A4411,'Лицевые счета'!$A$2:$K$4570,6,0)</f>
        <v>ФЛ</v>
      </c>
      <c r="J4411" t="str">
        <f>IF(AND(C4411=0,I4411="ФЛ"),G4411*H4411,"")</f>
        <v/>
      </c>
      <c r="K4411" t="str">
        <f>IF(AND(C4411&gt;0,E4411="Нет показаний",I4411="ФЛ"),G4411*H4411,"")</f>
        <v/>
      </c>
    </row>
    <row r="4412" spans="1:11" x14ac:dyDescent="0.25">
      <c r="A4412" s="7">
        <v>822634</v>
      </c>
      <c r="B4412" s="7">
        <f>VLOOKUP(A4412,'Лицевые счета'!$A$1:$K$4570,2,0)</f>
        <v>821885</v>
      </c>
      <c r="C4412">
        <f>COUNTIF('ИПУ и ОКПУ'!$A$2:$A$3258,A4412)</f>
        <v>0</v>
      </c>
      <c r="D4412" t="str">
        <f>IF(C4412&gt;0,VLOOKUP(A4412,'ИПУ и ОКПУ'!$A$1:$O$3258,9,0),"")</f>
        <v/>
      </c>
      <c r="E4412" t="str">
        <f>IF(C4412&gt;0,IF(VLOOKUP(A4412,'ИПУ и ОКПУ'!$A$1:$O$3258,14,0)="Нет показаний","Нет показаний",""),"")</f>
        <v/>
      </c>
      <c r="F4412" t="str">
        <f>IF(AND(C4412&gt;0),SUMIF('ИПУ и ОКПУ'!$A$2:$A$3258,A4412,'ИПУ и ОКПУ'!$O$2:$O$3258),"")</f>
        <v/>
      </c>
      <c r="G4412">
        <f>VLOOKUP(A4412,'Лицевые счета'!$A$2:$K$4570,9,0)</f>
        <v>1</v>
      </c>
      <c r="H4412">
        <f>VLOOKUP(A4412,'Лицевые счета'!$A$2:$K$4570,10,0)</f>
        <v>183.2</v>
      </c>
      <c r="I4412" t="str">
        <f>VLOOKUP(A4412,'Лицевые счета'!$A$2:$K$4570,6,0)</f>
        <v>ФЛ</v>
      </c>
      <c r="J4412">
        <f>IF(AND(C4412=0,I4412="ФЛ"),G4412*H4412,"")</f>
        <v>183.2</v>
      </c>
      <c r="K4412" t="str">
        <f>IF(AND(C4412&gt;0,E4412="Нет показаний",I4412="ФЛ"),G4412*H4412,"")</f>
        <v/>
      </c>
    </row>
    <row r="4413" spans="1:11" x14ac:dyDescent="0.25">
      <c r="A4413" s="7">
        <v>822635</v>
      </c>
      <c r="B4413" s="7">
        <f>VLOOKUP(A4413,'Лицевые счета'!$A$1:$K$4570,2,0)</f>
        <v>821885</v>
      </c>
      <c r="C4413">
        <f>COUNTIF('ИПУ и ОКПУ'!$A$2:$A$3258,A4413)</f>
        <v>1</v>
      </c>
      <c r="D4413" t="str">
        <f>IF(C4413&gt;0,VLOOKUP(A4413,'ИПУ и ОКПУ'!$A$1:$O$3258,9,0),"")</f>
        <v>Одноставочный</v>
      </c>
      <c r="E4413" t="str">
        <f>IF(C4413&gt;0,IF(VLOOKUP(A4413,'ИПУ и ОКПУ'!$A$1:$O$3258,14,0)="Нет показаний","Нет показаний",""),"")</f>
        <v/>
      </c>
      <c r="F4413">
        <f>IF(AND(C4413&gt;0),SUMIF('ИПУ и ОКПУ'!$A$2:$A$3258,A4413,'ИПУ и ОКПУ'!$O$2:$O$3258),"")</f>
        <v>60</v>
      </c>
      <c r="G4413">
        <f>VLOOKUP(A4413,'Лицевые счета'!$A$2:$K$4570,9,0)</f>
        <v>1</v>
      </c>
      <c r="H4413">
        <f>VLOOKUP(A4413,'Лицевые счета'!$A$2:$K$4570,10,0)</f>
        <v>142</v>
      </c>
      <c r="I4413" t="str">
        <f>VLOOKUP(A4413,'Лицевые счета'!$A$2:$K$4570,6,0)</f>
        <v>ФЛ</v>
      </c>
      <c r="J4413" t="str">
        <f>IF(AND(C4413=0,I4413="ФЛ"),G4413*H4413,"")</f>
        <v/>
      </c>
      <c r="K4413" t="str">
        <f>IF(AND(C4413&gt;0,E4413="Нет показаний",I4413="ФЛ"),G4413*H4413,"")</f>
        <v/>
      </c>
    </row>
    <row r="4414" spans="1:11" x14ac:dyDescent="0.25">
      <c r="A4414" s="7">
        <v>822636</v>
      </c>
      <c r="B4414" s="7">
        <f>VLOOKUP(A4414,'Лицевые счета'!$A$1:$K$4570,2,0)</f>
        <v>821885</v>
      </c>
      <c r="C4414">
        <f>COUNTIF('ИПУ и ОКПУ'!$A$2:$A$3258,A4414)</f>
        <v>1</v>
      </c>
      <c r="D4414" t="str">
        <f>IF(C4414&gt;0,VLOOKUP(A4414,'ИПУ и ОКПУ'!$A$1:$O$3258,9,0),"")</f>
        <v>Одноставочный</v>
      </c>
      <c r="E4414" t="str">
        <f>IF(C4414&gt;0,IF(VLOOKUP(A4414,'ИПУ и ОКПУ'!$A$1:$O$3258,14,0)="Нет показаний","Нет показаний",""),"")</f>
        <v/>
      </c>
      <c r="F4414">
        <f>IF(AND(C4414&gt;0),SUMIF('ИПУ и ОКПУ'!$A$2:$A$3258,A4414,'ИПУ и ОКПУ'!$O$2:$O$3258),"")</f>
        <v>100</v>
      </c>
      <c r="G4414">
        <f>VLOOKUP(A4414,'Лицевые счета'!$A$2:$K$4570,9,0)</f>
        <v>1</v>
      </c>
      <c r="H4414">
        <f>VLOOKUP(A4414,'Лицевые счета'!$A$2:$K$4570,10,0)</f>
        <v>167.6</v>
      </c>
      <c r="I4414" t="str">
        <f>VLOOKUP(A4414,'Лицевые счета'!$A$2:$K$4570,6,0)</f>
        <v>ФЛ</v>
      </c>
      <c r="J4414" t="str">
        <f>IF(AND(C4414=0,I4414="ФЛ"),G4414*H4414,"")</f>
        <v/>
      </c>
      <c r="K4414" t="str">
        <f>IF(AND(C4414&gt;0,E4414="Нет показаний",I4414="ФЛ"),G4414*H4414,"")</f>
        <v/>
      </c>
    </row>
    <row r="4415" spans="1:11" x14ac:dyDescent="0.25">
      <c r="A4415" s="7">
        <v>822638</v>
      </c>
      <c r="B4415" s="7">
        <f>VLOOKUP(A4415,'Лицевые счета'!$A$1:$K$4570,2,0)</f>
        <v>821885</v>
      </c>
      <c r="C4415">
        <f>COUNTIF('ИПУ и ОКПУ'!$A$2:$A$3258,A4415)</f>
        <v>1</v>
      </c>
      <c r="D4415" t="str">
        <f>IF(C4415&gt;0,VLOOKUP(A4415,'ИПУ и ОКПУ'!$A$1:$O$3258,9,0),"")</f>
        <v>Одноставочный</v>
      </c>
      <c r="E4415" t="str">
        <f>IF(C4415&gt;0,IF(VLOOKUP(A4415,'ИПУ и ОКПУ'!$A$1:$O$3258,14,0)="Нет показаний","Нет показаний",""),"")</f>
        <v/>
      </c>
      <c r="F4415">
        <f>IF(AND(C4415&gt;0),SUMIF('ИПУ и ОКПУ'!$A$2:$A$3258,A4415,'ИПУ и ОКПУ'!$O$2:$O$3258),"")</f>
        <v>71</v>
      </c>
      <c r="G4415">
        <f>VLOOKUP(A4415,'Лицевые счета'!$A$2:$K$4570,9,0)</f>
        <v>1</v>
      </c>
      <c r="H4415">
        <f>VLOOKUP(A4415,'Лицевые счета'!$A$2:$K$4570,10,0)</f>
        <v>142</v>
      </c>
      <c r="I4415" t="str">
        <f>VLOOKUP(A4415,'Лицевые счета'!$A$2:$K$4570,6,0)</f>
        <v>ФЛ</v>
      </c>
      <c r="J4415" t="str">
        <f>IF(AND(C4415=0,I4415="ФЛ"),G4415*H4415,"")</f>
        <v/>
      </c>
      <c r="K4415" t="str">
        <f>IF(AND(C4415&gt;0,E4415="Нет показаний",I4415="ФЛ"),G4415*H4415,"")</f>
        <v/>
      </c>
    </row>
    <row r="4416" spans="1:11" x14ac:dyDescent="0.25">
      <c r="A4416" s="7">
        <v>822640</v>
      </c>
      <c r="B4416" s="7">
        <f>VLOOKUP(A4416,'Лицевые счета'!$A$1:$K$4570,2,0)</f>
        <v>821885</v>
      </c>
      <c r="C4416">
        <f>COUNTIF('ИПУ и ОКПУ'!$A$2:$A$3258,A4416)</f>
        <v>1</v>
      </c>
      <c r="D4416" t="str">
        <f>IF(C4416&gt;0,VLOOKUP(A4416,'ИПУ и ОКПУ'!$A$1:$O$3258,9,0),"")</f>
        <v>Одноставочный</v>
      </c>
      <c r="E4416" t="str">
        <f>IF(C4416&gt;0,IF(VLOOKUP(A4416,'ИПУ и ОКПУ'!$A$1:$O$3258,14,0)="Нет показаний","Нет показаний",""),"")</f>
        <v/>
      </c>
      <c r="F4416">
        <f>IF(AND(C4416&gt;0),SUMIF('ИПУ и ОКПУ'!$A$2:$A$3258,A4416,'ИПУ и ОКПУ'!$O$2:$O$3258),"")</f>
        <v>222</v>
      </c>
      <c r="G4416">
        <f>VLOOKUP(A4416,'Лицевые счета'!$A$2:$K$4570,9,0)</f>
        <v>1</v>
      </c>
      <c r="H4416">
        <f>VLOOKUP(A4416,'Лицевые счета'!$A$2:$K$4570,10,0)</f>
        <v>183.2</v>
      </c>
      <c r="I4416" t="str">
        <f>VLOOKUP(A4416,'Лицевые счета'!$A$2:$K$4570,6,0)</f>
        <v>ФЛ</v>
      </c>
      <c r="J4416" t="str">
        <f>IF(AND(C4416=0,I4416="ФЛ"),G4416*H4416,"")</f>
        <v/>
      </c>
      <c r="K4416" t="str">
        <f>IF(AND(C4416&gt;0,E4416="Нет показаний",I4416="ФЛ"),G4416*H4416,"")</f>
        <v/>
      </c>
    </row>
    <row r="4417" spans="1:11" x14ac:dyDescent="0.25">
      <c r="A4417" s="7">
        <v>822641</v>
      </c>
      <c r="B4417" s="7">
        <f>VLOOKUP(A4417,'Лицевые счета'!$A$1:$K$4570,2,0)</f>
        <v>821885</v>
      </c>
      <c r="C4417">
        <f>COUNTIF('ИПУ и ОКПУ'!$A$2:$A$3258,A4417)</f>
        <v>1</v>
      </c>
      <c r="D4417" t="str">
        <f>IF(C4417&gt;0,VLOOKUP(A4417,'ИПУ и ОКПУ'!$A$1:$O$3258,9,0),"")</f>
        <v>Одноставочный</v>
      </c>
      <c r="E4417" t="str">
        <f>IF(C4417&gt;0,IF(VLOOKUP(A4417,'ИПУ и ОКПУ'!$A$1:$O$3258,14,0)="Нет показаний","Нет показаний",""),"")</f>
        <v/>
      </c>
      <c r="F4417">
        <f>IF(AND(C4417&gt;0),SUMIF('ИПУ и ОКПУ'!$A$2:$A$3258,A4417,'ИПУ и ОКПУ'!$O$2:$O$3258),"")</f>
        <v>215</v>
      </c>
      <c r="G4417">
        <f>VLOOKUP(A4417,'Лицевые счета'!$A$2:$K$4570,9,0)</f>
        <v>1</v>
      </c>
      <c r="H4417">
        <f>VLOOKUP(A4417,'Лицевые счета'!$A$2:$K$4570,10,0)</f>
        <v>142</v>
      </c>
      <c r="I4417" t="str">
        <f>VLOOKUP(A4417,'Лицевые счета'!$A$2:$K$4570,6,0)</f>
        <v>ФЛ</v>
      </c>
      <c r="J4417" t="str">
        <f>IF(AND(C4417=0,I4417="ФЛ"),G4417*H4417,"")</f>
        <v/>
      </c>
      <c r="K4417" t="str">
        <f>IF(AND(C4417&gt;0,E4417="Нет показаний",I4417="ФЛ"),G4417*H4417,"")</f>
        <v/>
      </c>
    </row>
    <row r="4418" spans="1:11" x14ac:dyDescent="0.25">
      <c r="A4418" s="7">
        <v>822642</v>
      </c>
      <c r="B4418" s="7">
        <f>VLOOKUP(A4418,'Лицевые счета'!$A$1:$K$4570,2,0)</f>
        <v>821885</v>
      </c>
      <c r="C4418">
        <f>COUNTIF('ИПУ и ОКПУ'!$A$2:$A$3258,A4418)</f>
        <v>1</v>
      </c>
      <c r="D4418" t="str">
        <f>IF(C4418&gt;0,VLOOKUP(A4418,'ИПУ и ОКПУ'!$A$1:$O$3258,9,0),"")</f>
        <v>Одноставочный</v>
      </c>
      <c r="E4418" t="str">
        <f>IF(C4418&gt;0,IF(VLOOKUP(A4418,'ИПУ и ОКПУ'!$A$1:$O$3258,14,0)="Нет показаний","Нет показаний",""),"")</f>
        <v/>
      </c>
      <c r="F4418">
        <f>IF(AND(C4418&gt;0),SUMIF('ИПУ и ОКПУ'!$A$2:$A$3258,A4418,'ИПУ и ОКПУ'!$O$2:$O$3258),"")</f>
        <v>125</v>
      </c>
      <c r="G4418">
        <f>VLOOKUP(A4418,'Лицевые счета'!$A$2:$K$4570,9,0)</f>
        <v>1</v>
      </c>
      <c r="H4418">
        <f>VLOOKUP(A4418,'Лицевые счета'!$A$2:$K$4570,10,0)</f>
        <v>167.6</v>
      </c>
      <c r="I4418" t="str">
        <f>VLOOKUP(A4418,'Лицевые счета'!$A$2:$K$4570,6,0)</f>
        <v>ФЛ</v>
      </c>
      <c r="J4418" t="str">
        <f>IF(AND(C4418=0,I4418="ФЛ"),G4418*H4418,"")</f>
        <v/>
      </c>
      <c r="K4418" t="str">
        <f>IF(AND(C4418&gt;0,E4418="Нет показаний",I4418="ФЛ"),G4418*H4418,"")</f>
        <v/>
      </c>
    </row>
    <row r="4419" spans="1:11" x14ac:dyDescent="0.25">
      <c r="A4419" s="7">
        <v>822643</v>
      </c>
      <c r="B4419" s="7">
        <f>VLOOKUP(A4419,'Лицевые счета'!$A$1:$K$4570,2,0)</f>
        <v>821885</v>
      </c>
      <c r="C4419">
        <f>COUNTIF('ИПУ и ОКПУ'!$A$2:$A$3258,A4419)</f>
        <v>1</v>
      </c>
      <c r="D4419" t="str">
        <f>IF(C4419&gt;0,VLOOKUP(A4419,'ИПУ и ОКПУ'!$A$1:$O$3258,9,0),"")</f>
        <v>Одноставочный</v>
      </c>
      <c r="E4419" t="str">
        <f>IF(C4419&gt;0,IF(VLOOKUP(A4419,'ИПУ и ОКПУ'!$A$1:$O$3258,14,0)="Нет показаний","Нет показаний",""),"")</f>
        <v/>
      </c>
      <c r="F4419">
        <f>IF(AND(C4419&gt;0),SUMIF('ИПУ и ОКПУ'!$A$2:$A$3258,A4419,'ИПУ и ОКПУ'!$O$2:$O$3258),"")</f>
        <v>1</v>
      </c>
      <c r="G4419">
        <f>VLOOKUP(A4419,'Лицевые счета'!$A$2:$K$4570,9,0)</f>
        <v>1</v>
      </c>
      <c r="H4419">
        <f>VLOOKUP(A4419,'Лицевые счета'!$A$2:$K$4570,10,0)</f>
        <v>183.2</v>
      </c>
      <c r="I4419" t="str">
        <f>VLOOKUP(A4419,'Лицевые счета'!$A$2:$K$4570,6,0)</f>
        <v>ФЛ</v>
      </c>
      <c r="J4419" t="str">
        <f>IF(AND(C4419=0,I4419="ФЛ"),G4419*H4419,"")</f>
        <v/>
      </c>
      <c r="K4419" t="str">
        <f>IF(AND(C4419&gt;0,E4419="Нет показаний",I4419="ФЛ"),G4419*H4419,"")</f>
        <v/>
      </c>
    </row>
    <row r="4420" spans="1:11" x14ac:dyDescent="0.25">
      <c r="A4420" s="7">
        <v>822644</v>
      </c>
      <c r="B4420" s="7">
        <f>VLOOKUP(A4420,'Лицевые счета'!$A$1:$K$4570,2,0)</f>
        <v>821885</v>
      </c>
      <c r="C4420">
        <f>COUNTIF('ИПУ и ОКПУ'!$A$2:$A$3258,A4420)</f>
        <v>1</v>
      </c>
      <c r="D4420" t="str">
        <f>IF(C4420&gt;0,VLOOKUP(A4420,'ИПУ и ОКПУ'!$A$1:$O$3258,9,0),"")</f>
        <v>Одноставочный</v>
      </c>
      <c r="E4420" t="str">
        <f>IF(C4420&gt;0,IF(VLOOKUP(A4420,'ИПУ и ОКПУ'!$A$1:$O$3258,14,0)="Нет показаний","Нет показаний",""),"")</f>
        <v/>
      </c>
      <c r="F4420">
        <f>IF(AND(C4420&gt;0),SUMIF('ИПУ и ОКПУ'!$A$2:$A$3258,A4420,'ИПУ и ОКПУ'!$O$2:$O$3258),"")</f>
        <v>9</v>
      </c>
      <c r="G4420">
        <f>VLOOKUP(A4420,'Лицевые счета'!$A$2:$K$4570,9,0)</f>
        <v>1</v>
      </c>
      <c r="H4420">
        <f>VLOOKUP(A4420,'Лицевые счета'!$A$2:$K$4570,10,0)</f>
        <v>142</v>
      </c>
      <c r="I4420" t="str">
        <f>VLOOKUP(A4420,'Лицевые счета'!$A$2:$K$4570,6,0)</f>
        <v>ФЛ</v>
      </c>
      <c r="J4420" t="str">
        <f>IF(AND(C4420=0,I4420="ФЛ"),G4420*H4420,"")</f>
        <v/>
      </c>
      <c r="K4420" t="str">
        <f>IF(AND(C4420&gt;0,E4420="Нет показаний",I4420="ФЛ"),G4420*H4420,"")</f>
        <v/>
      </c>
    </row>
    <row r="4421" spans="1:11" x14ac:dyDescent="0.25">
      <c r="A4421" s="7">
        <v>822645</v>
      </c>
      <c r="B4421" s="7">
        <f>VLOOKUP(A4421,'Лицевые счета'!$A$1:$K$4570,2,0)</f>
        <v>821885</v>
      </c>
      <c r="C4421">
        <f>COUNTIF('ИПУ и ОКПУ'!$A$2:$A$3258,A4421)</f>
        <v>1</v>
      </c>
      <c r="D4421" t="str">
        <f>IF(C4421&gt;0,VLOOKUP(A4421,'ИПУ и ОКПУ'!$A$1:$O$3258,9,0),"")</f>
        <v>Одноставочный</v>
      </c>
      <c r="E4421" t="str">
        <f>IF(C4421&gt;0,IF(VLOOKUP(A4421,'ИПУ и ОКПУ'!$A$1:$O$3258,14,0)="Нет показаний","Нет показаний",""),"")</f>
        <v/>
      </c>
      <c r="F4421">
        <f>IF(AND(C4421&gt;0),SUMIF('ИПУ и ОКПУ'!$A$2:$A$3258,A4421,'ИПУ и ОКПУ'!$O$2:$O$3258),"")</f>
        <v>110</v>
      </c>
      <c r="G4421">
        <f>VLOOKUP(A4421,'Лицевые счета'!$A$2:$K$4570,9,0)</f>
        <v>1</v>
      </c>
      <c r="H4421">
        <f>VLOOKUP(A4421,'Лицевые счета'!$A$2:$K$4570,10,0)</f>
        <v>167.6</v>
      </c>
      <c r="I4421" t="str">
        <f>VLOOKUP(A4421,'Лицевые счета'!$A$2:$K$4570,6,0)</f>
        <v>ФЛ</v>
      </c>
      <c r="J4421" t="str">
        <f>IF(AND(C4421=0,I4421="ФЛ"),G4421*H4421,"")</f>
        <v/>
      </c>
      <c r="K4421" t="str">
        <f>IF(AND(C4421&gt;0,E4421="Нет показаний",I4421="ФЛ"),G4421*H4421,"")</f>
        <v/>
      </c>
    </row>
    <row r="4422" spans="1:11" x14ac:dyDescent="0.25">
      <c r="A4422" s="7">
        <v>822647</v>
      </c>
      <c r="B4422" s="7">
        <f>VLOOKUP(A4422,'Лицевые счета'!$A$1:$K$4570,2,0)</f>
        <v>821885</v>
      </c>
      <c r="C4422">
        <f>COUNTIF('ИПУ и ОКПУ'!$A$2:$A$3258,A4422)</f>
        <v>1</v>
      </c>
      <c r="D4422" t="str">
        <f>IF(C4422&gt;0,VLOOKUP(A4422,'ИПУ и ОКПУ'!$A$1:$O$3258,9,0),"")</f>
        <v>Одноставочный</v>
      </c>
      <c r="E4422" t="str">
        <f>IF(C4422&gt;0,IF(VLOOKUP(A4422,'ИПУ и ОКПУ'!$A$1:$O$3258,14,0)="Нет показаний","Нет показаний",""),"")</f>
        <v>Нет показаний</v>
      </c>
      <c r="F4422">
        <f>IF(AND(C4422&gt;0),SUMIF('ИПУ и ОКПУ'!$A$2:$A$3258,A4422,'ИПУ и ОКПУ'!$O$2:$O$3258),"")</f>
        <v>0</v>
      </c>
      <c r="G4422">
        <f>VLOOKUP(A4422,'Лицевые счета'!$A$2:$K$4570,9,0)</f>
        <v>1</v>
      </c>
      <c r="H4422">
        <f>VLOOKUP(A4422,'Лицевые счета'!$A$2:$K$4570,10,0)</f>
        <v>167.6</v>
      </c>
      <c r="I4422" t="str">
        <f>VLOOKUP(A4422,'Лицевые счета'!$A$2:$K$4570,6,0)</f>
        <v>ФЛ</v>
      </c>
      <c r="J4422" t="str">
        <f>IF(AND(C4422=0,I4422="ФЛ"),G4422*H4422,"")</f>
        <v/>
      </c>
      <c r="K4422">
        <f>IF(AND(C4422&gt;0,E4422="Нет показаний",I4422="ФЛ"),G4422*H4422,"")</f>
        <v>167.6</v>
      </c>
    </row>
    <row r="4423" spans="1:11" x14ac:dyDescent="0.25">
      <c r="A4423" s="7">
        <v>822649</v>
      </c>
      <c r="B4423" s="7">
        <f>VLOOKUP(A4423,'Лицевые счета'!$A$1:$K$4570,2,0)</f>
        <v>821885</v>
      </c>
      <c r="C4423">
        <f>COUNTIF('ИПУ и ОКПУ'!$A$2:$A$3258,A4423)</f>
        <v>0</v>
      </c>
      <c r="D4423" t="str">
        <f>IF(C4423&gt;0,VLOOKUP(A4423,'ИПУ и ОКПУ'!$A$1:$O$3258,9,0),"")</f>
        <v/>
      </c>
      <c r="E4423" t="str">
        <f>IF(C4423&gt;0,IF(VLOOKUP(A4423,'ИПУ и ОКПУ'!$A$1:$O$3258,14,0)="Нет показаний","Нет показаний",""),"")</f>
        <v/>
      </c>
      <c r="F4423" t="str">
        <f>IF(AND(C4423&gt;0),SUMIF('ИПУ и ОКПУ'!$A$2:$A$3258,A4423,'ИПУ и ОКПУ'!$O$2:$O$3258),"")</f>
        <v/>
      </c>
      <c r="G4423">
        <f>VLOOKUP(A4423,'Лицевые счета'!$A$2:$K$4570,9,0)</f>
        <v>1</v>
      </c>
      <c r="H4423">
        <f>VLOOKUP(A4423,'Лицевые счета'!$A$2:$K$4570,10,0)</f>
        <v>167.6</v>
      </c>
      <c r="I4423" t="str">
        <f>VLOOKUP(A4423,'Лицевые счета'!$A$2:$K$4570,6,0)</f>
        <v>ФЛ</v>
      </c>
      <c r="J4423">
        <f>IF(AND(C4423=0,I4423="ФЛ"),G4423*H4423,"")</f>
        <v>167.6</v>
      </c>
      <c r="K4423" t="str">
        <f>IF(AND(C4423&gt;0,E4423="Нет показаний",I4423="ФЛ"),G4423*H4423,"")</f>
        <v/>
      </c>
    </row>
    <row r="4424" spans="1:11" x14ac:dyDescent="0.25">
      <c r="A4424" s="7">
        <v>822658</v>
      </c>
      <c r="B4424" s="7">
        <f>VLOOKUP(A4424,'Лицевые счета'!$A$1:$K$4570,2,0)</f>
        <v>821885</v>
      </c>
      <c r="C4424">
        <f>COUNTIF('ИПУ и ОКПУ'!$A$2:$A$3258,A4424)</f>
        <v>1</v>
      </c>
      <c r="D4424" t="str">
        <f>IF(C4424&gt;0,VLOOKUP(A4424,'ИПУ и ОКПУ'!$A$1:$O$3258,9,0),"")</f>
        <v>Одноставочный</v>
      </c>
      <c r="E4424" t="str">
        <f>IF(C4424&gt;0,IF(VLOOKUP(A4424,'ИПУ и ОКПУ'!$A$1:$O$3258,14,0)="Нет показаний","Нет показаний",""),"")</f>
        <v>Нет показаний</v>
      </c>
      <c r="F4424">
        <f>IF(AND(C4424&gt;0),SUMIF('ИПУ и ОКПУ'!$A$2:$A$3258,A4424,'ИПУ и ОКПУ'!$O$2:$O$3258),"")</f>
        <v>0</v>
      </c>
      <c r="G4424">
        <f>VLOOKUP(A4424,'Лицевые счета'!$A$2:$K$4570,9,0)</f>
        <v>1</v>
      </c>
      <c r="H4424">
        <f>VLOOKUP(A4424,'Лицевые счета'!$A$2:$K$4570,10,0)</f>
        <v>167.6</v>
      </c>
      <c r="I4424" t="str">
        <f>VLOOKUP(A4424,'Лицевые счета'!$A$2:$K$4570,6,0)</f>
        <v>ФЛ</v>
      </c>
      <c r="J4424" t="str">
        <f>IF(AND(C4424=0,I4424="ФЛ"),G4424*H4424,"")</f>
        <v/>
      </c>
      <c r="K4424">
        <f>IF(AND(C4424&gt;0,E4424="Нет показаний",I4424="ФЛ"),G4424*H4424,"")</f>
        <v>167.6</v>
      </c>
    </row>
    <row r="4425" spans="1:11" x14ac:dyDescent="0.25">
      <c r="A4425" s="7">
        <v>822659</v>
      </c>
      <c r="B4425" s="7">
        <f>VLOOKUP(A4425,'Лицевые счета'!$A$1:$K$4570,2,0)</f>
        <v>821885</v>
      </c>
      <c r="C4425">
        <f>COUNTIF('ИПУ и ОКПУ'!$A$2:$A$3258,A4425)</f>
        <v>1</v>
      </c>
      <c r="D4425" t="str">
        <f>IF(C4425&gt;0,VLOOKUP(A4425,'ИПУ и ОКПУ'!$A$1:$O$3258,9,0),"")</f>
        <v>Одноставочный</v>
      </c>
      <c r="E4425" t="str">
        <f>IF(C4425&gt;0,IF(VLOOKUP(A4425,'ИПУ и ОКПУ'!$A$1:$O$3258,14,0)="Нет показаний","Нет показаний",""),"")</f>
        <v/>
      </c>
      <c r="F4425">
        <f>IF(AND(C4425&gt;0),SUMIF('ИПУ и ОКПУ'!$A$2:$A$3258,A4425,'ИПУ и ОКПУ'!$O$2:$O$3258),"")</f>
        <v>92</v>
      </c>
      <c r="G4425">
        <f>VLOOKUP(A4425,'Лицевые счета'!$A$2:$K$4570,9,0)</f>
        <v>1</v>
      </c>
      <c r="H4425">
        <f>VLOOKUP(A4425,'Лицевые счета'!$A$2:$K$4570,10,0)</f>
        <v>167.6</v>
      </c>
      <c r="I4425" t="str">
        <f>VLOOKUP(A4425,'Лицевые счета'!$A$2:$K$4570,6,0)</f>
        <v>ФЛ</v>
      </c>
      <c r="J4425" t="str">
        <f>IF(AND(C4425=0,I4425="ФЛ"),G4425*H4425,"")</f>
        <v/>
      </c>
      <c r="K4425" t="str">
        <f>IF(AND(C4425&gt;0,E4425="Нет показаний",I4425="ФЛ"),G4425*H4425,"")</f>
        <v/>
      </c>
    </row>
    <row r="4426" spans="1:11" x14ac:dyDescent="0.25">
      <c r="A4426" s="7">
        <v>822660</v>
      </c>
      <c r="B4426" s="7">
        <f>VLOOKUP(A4426,'Лицевые счета'!$A$1:$K$4570,2,0)</f>
        <v>821885</v>
      </c>
      <c r="C4426">
        <f>COUNTIF('ИПУ и ОКПУ'!$A$2:$A$3258,A4426)</f>
        <v>1</v>
      </c>
      <c r="D4426" t="str">
        <f>IF(C4426&gt;0,VLOOKUP(A4426,'ИПУ и ОКПУ'!$A$1:$O$3258,9,0),"")</f>
        <v>Одноставочный</v>
      </c>
      <c r="E4426" t="str">
        <f>IF(C4426&gt;0,IF(VLOOKUP(A4426,'ИПУ и ОКПУ'!$A$1:$O$3258,14,0)="Нет показаний","Нет показаний",""),"")</f>
        <v/>
      </c>
      <c r="F4426">
        <f>IF(AND(C4426&gt;0),SUMIF('ИПУ и ОКПУ'!$A$2:$A$3258,A4426,'ИПУ и ОКПУ'!$O$2:$O$3258),"")</f>
        <v>114</v>
      </c>
      <c r="G4426">
        <f>VLOOKUP(A4426,'Лицевые счета'!$A$2:$K$4570,9,0)</f>
        <v>1</v>
      </c>
      <c r="H4426">
        <f>VLOOKUP(A4426,'Лицевые счета'!$A$2:$K$4570,10,0)</f>
        <v>167.6</v>
      </c>
      <c r="I4426" t="str">
        <f>VLOOKUP(A4426,'Лицевые счета'!$A$2:$K$4570,6,0)</f>
        <v>ФЛ</v>
      </c>
      <c r="J4426" t="str">
        <f>IF(AND(C4426=0,I4426="ФЛ"),G4426*H4426,"")</f>
        <v/>
      </c>
      <c r="K4426" t="str">
        <f>IF(AND(C4426&gt;0,E4426="Нет показаний",I4426="ФЛ"),G4426*H4426,"")</f>
        <v/>
      </c>
    </row>
    <row r="4427" spans="1:11" x14ac:dyDescent="0.25">
      <c r="A4427" s="7">
        <v>822661</v>
      </c>
      <c r="B4427" s="7">
        <f>VLOOKUP(A4427,'Лицевые счета'!$A$1:$K$4570,2,0)</f>
        <v>821885</v>
      </c>
      <c r="C4427">
        <f>COUNTIF('ИПУ и ОКПУ'!$A$2:$A$3258,A4427)</f>
        <v>1</v>
      </c>
      <c r="D4427" t="str">
        <f>IF(C4427&gt;0,VLOOKUP(A4427,'ИПУ и ОКПУ'!$A$1:$O$3258,9,0),"")</f>
        <v>Одноставочный</v>
      </c>
      <c r="E4427" t="str">
        <f>IF(C4427&gt;0,IF(VLOOKUP(A4427,'ИПУ и ОКПУ'!$A$1:$O$3258,14,0)="Нет показаний","Нет показаний",""),"")</f>
        <v>Нет показаний</v>
      </c>
      <c r="F4427">
        <f>IF(AND(C4427&gt;0),SUMIF('ИПУ и ОКПУ'!$A$2:$A$3258,A4427,'ИПУ и ОКПУ'!$O$2:$O$3258),"")</f>
        <v>0</v>
      </c>
      <c r="G4427">
        <f>VLOOKUP(A4427,'Лицевые счета'!$A$2:$K$4570,9,0)</f>
        <v>1</v>
      </c>
      <c r="H4427">
        <f>VLOOKUP(A4427,'Лицевые счета'!$A$2:$K$4570,10,0)</f>
        <v>167.6</v>
      </c>
      <c r="I4427" t="str">
        <f>VLOOKUP(A4427,'Лицевые счета'!$A$2:$K$4570,6,0)</f>
        <v>ФЛ</v>
      </c>
      <c r="J4427" t="str">
        <f>IF(AND(C4427=0,I4427="ФЛ"),G4427*H4427,"")</f>
        <v/>
      </c>
      <c r="K4427">
        <f>IF(AND(C4427&gt;0,E4427="Нет показаний",I4427="ФЛ"),G4427*H4427,"")</f>
        <v>167.6</v>
      </c>
    </row>
    <row r="4428" spans="1:11" x14ac:dyDescent="0.25">
      <c r="A4428" s="7">
        <v>822663</v>
      </c>
      <c r="B4428" s="7">
        <f>VLOOKUP(A4428,'Лицевые счета'!$A$1:$K$4570,2,0)</f>
        <v>821885</v>
      </c>
      <c r="C4428">
        <f>COUNTIF('ИПУ и ОКПУ'!$A$2:$A$3258,A4428)</f>
        <v>1</v>
      </c>
      <c r="D4428" t="str">
        <f>IF(C4428&gt;0,VLOOKUP(A4428,'ИПУ и ОКПУ'!$A$1:$O$3258,9,0),"")</f>
        <v>Одноставочный</v>
      </c>
      <c r="E4428" t="str">
        <f>IF(C4428&gt;0,IF(VLOOKUP(A4428,'ИПУ и ОКПУ'!$A$1:$O$3258,14,0)="Нет показаний","Нет показаний",""),"")</f>
        <v/>
      </c>
      <c r="F4428">
        <f>IF(AND(C4428&gt;0),SUMIF('ИПУ и ОКПУ'!$A$2:$A$3258,A4428,'ИПУ и ОКПУ'!$O$2:$O$3258),"")</f>
        <v>0</v>
      </c>
      <c r="G4428">
        <f>VLOOKUP(A4428,'Лицевые счета'!$A$2:$K$4570,9,0)</f>
        <v>1</v>
      </c>
      <c r="H4428">
        <f>VLOOKUP(A4428,'Лицевые счета'!$A$2:$K$4570,10,0)</f>
        <v>167.6</v>
      </c>
      <c r="I4428" t="str">
        <f>VLOOKUP(A4428,'Лицевые счета'!$A$2:$K$4570,6,0)</f>
        <v>ФЛ</v>
      </c>
      <c r="J4428" t="str">
        <f>IF(AND(C4428=0,I4428="ФЛ"),G4428*H4428,"")</f>
        <v/>
      </c>
      <c r="K4428" t="str">
        <f>IF(AND(C4428&gt;0,E4428="Нет показаний",I4428="ФЛ"),G4428*H4428,"")</f>
        <v/>
      </c>
    </row>
    <row r="4429" spans="1:11" x14ac:dyDescent="0.25">
      <c r="A4429" s="7">
        <v>822664</v>
      </c>
      <c r="B4429" s="7">
        <f>VLOOKUP(A4429,'Лицевые счета'!$A$1:$K$4570,2,0)</f>
        <v>821885</v>
      </c>
      <c r="C4429">
        <f>COUNTIF('ИПУ и ОКПУ'!$A$2:$A$3258,A4429)</f>
        <v>1</v>
      </c>
      <c r="D4429" t="str">
        <f>IF(C4429&gt;0,VLOOKUP(A4429,'ИПУ и ОКПУ'!$A$1:$O$3258,9,0),"")</f>
        <v>Одноставочный</v>
      </c>
      <c r="E4429" t="str">
        <f>IF(C4429&gt;0,IF(VLOOKUP(A4429,'ИПУ и ОКПУ'!$A$1:$O$3258,14,0)="Нет показаний","Нет показаний",""),"")</f>
        <v>Нет показаний</v>
      </c>
      <c r="F4429">
        <f>IF(AND(C4429&gt;0),SUMIF('ИПУ и ОКПУ'!$A$2:$A$3258,A4429,'ИПУ и ОКПУ'!$O$2:$O$3258),"")</f>
        <v>0</v>
      </c>
      <c r="G4429">
        <f>VLOOKUP(A4429,'Лицевые счета'!$A$2:$K$4570,9,0)</f>
        <v>1</v>
      </c>
      <c r="H4429">
        <f>VLOOKUP(A4429,'Лицевые счета'!$A$2:$K$4570,10,0)</f>
        <v>167.6</v>
      </c>
      <c r="I4429" t="str">
        <f>VLOOKUP(A4429,'Лицевые счета'!$A$2:$K$4570,6,0)</f>
        <v>ФЛ</v>
      </c>
      <c r="J4429" t="str">
        <f>IF(AND(C4429=0,I4429="ФЛ"),G4429*H4429,"")</f>
        <v/>
      </c>
      <c r="K4429">
        <f>IF(AND(C4429&gt;0,E4429="Нет показаний",I4429="ФЛ"),G4429*H4429,"")</f>
        <v>167.6</v>
      </c>
    </row>
    <row r="4430" spans="1:11" x14ac:dyDescent="0.25">
      <c r="A4430" s="7">
        <v>822667</v>
      </c>
      <c r="B4430" s="7">
        <f>VLOOKUP(A4430,'Лицевые счета'!$A$1:$K$4570,2,0)</f>
        <v>821885</v>
      </c>
      <c r="C4430">
        <f>COUNTIF('ИПУ и ОКПУ'!$A$2:$A$3258,A4430)</f>
        <v>1</v>
      </c>
      <c r="D4430" t="str">
        <f>IF(C4430&gt;0,VLOOKUP(A4430,'ИПУ и ОКПУ'!$A$1:$O$3258,9,0),"")</f>
        <v>Одноставочный</v>
      </c>
      <c r="E4430" t="str">
        <f>IF(C4430&gt;0,IF(VLOOKUP(A4430,'ИПУ и ОКПУ'!$A$1:$O$3258,14,0)="Нет показаний","Нет показаний",""),"")</f>
        <v/>
      </c>
      <c r="F4430">
        <f>IF(AND(C4430&gt;0),SUMIF('ИПУ и ОКПУ'!$A$2:$A$3258,A4430,'ИПУ и ОКПУ'!$O$2:$O$3258),"")</f>
        <v>2</v>
      </c>
      <c r="G4430">
        <f>VLOOKUP(A4430,'Лицевые счета'!$A$2:$K$4570,9,0)</f>
        <v>1</v>
      </c>
      <c r="H4430">
        <f>VLOOKUP(A4430,'Лицевые счета'!$A$2:$K$4570,10,0)</f>
        <v>167.6</v>
      </c>
      <c r="I4430" t="str">
        <f>VLOOKUP(A4430,'Лицевые счета'!$A$2:$K$4570,6,0)</f>
        <v>ФЛ</v>
      </c>
      <c r="J4430" t="str">
        <f>IF(AND(C4430=0,I4430="ФЛ"),G4430*H4430,"")</f>
        <v/>
      </c>
      <c r="K4430" t="str">
        <f>IF(AND(C4430&gt;0,E4430="Нет показаний",I4430="ФЛ"),G4430*H4430,"")</f>
        <v/>
      </c>
    </row>
    <row r="4431" spans="1:11" x14ac:dyDescent="0.25">
      <c r="A4431" s="7">
        <v>822668</v>
      </c>
      <c r="B4431" s="7">
        <f>VLOOKUP(A4431,'Лицевые счета'!$A$1:$K$4570,2,0)</f>
        <v>821885</v>
      </c>
      <c r="C4431">
        <f>COUNTIF('ИПУ и ОКПУ'!$A$2:$A$3258,A4431)</f>
        <v>1</v>
      </c>
      <c r="D4431" t="str">
        <f>IF(C4431&gt;0,VLOOKUP(A4431,'ИПУ и ОКПУ'!$A$1:$O$3258,9,0),"")</f>
        <v>Одноставочный</v>
      </c>
      <c r="E4431" t="str">
        <f>IF(C4431&gt;0,IF(VLOOKUP(A4431,'ИПУ и ОКПУ'!$A$1:$O$3258,14,0)="Нет показаний","Нет показаний",""),"")</f>
        <v>Нет показаний</v>
      </c>
      <c r="F4431">
        <f>IF(AND(C4431&gt;0),SUMIF('ИПУ и ОКПУ'!$A$2:$A$3258,A4431,'ИПУ и ОКПУ'!$O$2:$O$3258),"")</f>
        <v>0</v>
      </c>
      <c r="G4431">
        <f>VLOOKUP(A4431,'Лицевые счета'!$A$2:$K$4570,9,0)</f>
        <v>1</v>
      </c>
      <c r="H4431">
        <f>VLOOKUP(A4431,'Лицевые счета'!$A$2:$K$4570,10,0)</f>
        <v>142</v>
      </c>
      <c r="I4431" t="str">
        <f>VLOOKUP(A4431,'Лицевые счета'!$A$2:$K$4570,6,0)</f>
        <v>ФЛ</v>
      </c>
      <c r="J4431" t="str">
        <f>IF(AND(C4431=0,I4431="ФЛ"),G4431*H4431,"")</f>
        <v/>
      </c>
      <c r="K4431">
        <f>IF(AND(C4431&gt;0,E4431="Нет показаний",I4431="ФЛ"),G4431*H4431,"")</f>
        <v>142</v>
      </c>
    </row>
    <row r="4432" spans="1:11" x14ac:dyDescent="0.25">
      <c r="A4432" s="7">
        <v>822669</v>
      </c>
      <c r="B4432" s="7">
        <f>VLOOKUP(A4432,'Лицевые счета'!$A$1:$K$4570,2,0)</f>
        <v>821885</v>
      </c>
      <c r="C4432">
        <f>COUNTIF('ИПУ и ОКПУ'!$A$2:$A$3258,A4432)</f>
        <v>1</v>
      </c>
      <c r="D4432" t="str">
        <f>IF(C4432&gt;0,VLOOKUP(A4432,'ИПУ и ОКПУ'!$A$1:$O$3258,9,0),"")</f>
        <v>Одноставочный</v>
      </c>
      <c r="E4432" t="str">
        <f>IF(C4432&gt;0,IF(VLOOKUP(A4432,'ИПУ и ОКПУ'!$A$1:$O$3258,14,0)="Нет показаний","Нет показаний",""),"")</f>
        <v/>
      </c>
      <c r="F4432">
        <f>IF(AND(C4432&gt;0),SUMIF('ИПУ и ОКПУ'!$A$2:$A$3258,A4432,'ИПУ и ОКПУ'!$O$2:$O$3258),"")</f>
        <v>389</v>
      </c>
      <c r="G4432">
        <f>VLOOKUP(A4432,'Лицевые счета'!$A$2:$K$4570,9,0)</f>
        <v>1</v>
      </c>
      <c r="H4432">
        <f>VLOOKUP(A4432,'Лицевые счета'!$A$2:$K$4570,10,0)</f>
        <v>167.6</v>
      </c>
      <c r="I4432" t="str">
        <f>VLOOKUP(A4432,'Лицевые счета'!$A$2:$K$4570,6,0)</f>
        <v>ФЛ</v>
      </c>
      <c r="J4432" t="str">
        <f>IF(AND(C4432=0,I4432="ФЛ"),G4432*H4432,"")</f>
        <v/>
      </c>
      <c r="K4432" t="str">
        <f>IF(AND(C4432&gt;0,E4432="Нет показаний",I4432="ФЛ"),G4432*H4432,"")</f>
        <v/>
      </c>
    </row>
    <row r="4433" spans="1:11" x14ac:dyDescent="0.25">
      <c r="A4433" s="7">
        <v>822671</v>
      </c>
      <c r="B4433" s="7">
        <f>VLOOKUP(A4433,'Лицевые счета'!$A$1:$K$4570,2,0)</f>
        <v>821885</v>
      </c>
      <c r="C4433">
        <f>COUNTIF('ИПУ и ОКПУ'!$A$2:$A$3258,A4433)</f>
        <v>1</v>
      </c>
      <c r="D4433" t="str">
        <f>IF(C4433&gt;0,VLOOKUP(A4433,'ИПУ и ОКПУ'!$A$1:$O$3258,9,0),"")</f>
        <v>Одноставочный</v>
      </c>
      <c r="E4433" t="str">
        <f>IF(C4433&gt;0,IF(VLOOKUP(A4433,'ИПУ и ОКПУ'!$A$1:$O$3258,14,0)="Нет показаний","Нет показаний",""),"")</f>
        <v/>
      </c>
      <c r="F4433">
        <f>IF(AND(C4433&gt;0),SUMIF('ИПУ и ОКПУ'!$A$2:$A$3258,A4433,'ИПУ и ОКПУ'!$O$2:$O$3258),"")</f>
        <v>96</v>
      </c>
      <c r="G4433">
        <f>VLOOKUP(A4433,'Лицевые счета'!$A$2:$K$4570,9,0)</f>
        <v>1</v>
      </c>
      <c r="H4433">
        <f>VLOOKUP(A4433,'Лицевые счета'!$A$2:$K$4570,10,0)</f>
        <v>167.6</v>
      </c>
      <c r="I4433" t="str">
        <f>VLOOKUP(A4433,'Лицевые счета'!$A$2:$K$4570,6,0)</f>
        <v>ФЛ</v>
      </c>
      <c r="J4433" t="str">
        <f>IF(AND(C4433=0,I4433="ФЛ"),G4433*H4433,"")</f>
        <v/>
      </c>
      <c r="K4433" t="str">
        <f>IF(AND(C4433&gt;0,E4433="Нет показаний",I4433="ФЛ"),G4433*H4433,"")</f>
        <v/>
      </c>
    </row>
    <row r="4434" spans="1:11" x14ac:dyDescent="0.25">
      <c r="A4434" s="7">
        <v>822673</v>
      </c>
      <c r="B4434" s="7">
        <f>VLOOKUP(A4434,'Лицевые счета'!$A$1:$K$4570,2,0)</f>
        <v>821885</v>
      </c>
      <c r="C4434">
        <f>COUNTIF('ИПУ и ОКПУ'!$A$2:$A$3258,A4434)</f>
        <v>1</v>
      </c>
      <c r="D4434" t="str">
        <f>IF(C4434&gt;0,VLOOKUP(A4434,'ИПУ и ОКПУ'!$A$1:$O$3258,9,0),"")</f>
        <v>Одноставочный</v>
      </c>
      <c r="E4434" t="str">
        <f>IF(C4434&gt;0,IF(VLOOKUP(A4434,'ИПУ и ОКПУ'!$A$1:$O$3258,14,0)="Нет показаний","Нет показаний",""),"")</f>
        <v>Нет показаний</v>
      </c>
      <c r="F4434">
        <f>IF(AND(C4434&gt;0),SUMIF('ИПУ и ОКПУ'!$A$2:$A$3258,A4434,'ИПУ и ОКПУ'!$O$2:$O$3258),"")</f>
        <v>0</v>
      </c>
      <c r="G4434">
        <f>VLOOKUP(A4434,'Лицевые счета'!$A$2:$K$4570,9,0)</f>
        <v>1</v>
      </c>
      <c r="H4434">
        <f>VLOOKUP(A4434,'Лицевые счета'!$A$2:$K$4570,10,0)</f>
        <v>142</v>
      </c>
      <c r="I4434" t="str">
        <f>VLOOKUP(A4434,'Лицевые счета'!$A$2:$K$4570,6,0)</f>
        <v>ФЛ</v>
      </c>
      <c r="J4434" t="str">
        <f>IF(AND(C4434=0,I4434="ФЛ"),G4434*H4434,"")</f>
        <v/>
      </c>
      <c r="K4434">
        <f>IF(AND(C4434&gt;0,E4434="Нет показаний",I4434="ФЛ"),G4434*H4434,"")</f>
        <v>142</v>
      </c>
    </row>
    <row r="4435" spans="1:11" x14ac:dyDescent="0.25">
      <c r="A4435" s="7">
        <v>822678</v>
      </c>
      <c r="B4435" s="7">
        <f>VLOOKUP(A4435,'Лицевые счета'!$A$1:$K$4570,2,0)</f>
        <v>821885</v>
      </c>
      <c r="C4435">
        <f>COUNTIF('ИПУ и ОКПУ'!$A$2:$A$3258,A4435)</f>
        <v>1</v>
      </c>
      <c r="D4435" t="str">
        <f>IF(C4435&gt;0,VLOOKUP(A4435,'ИПУ и ОКПУ'!$A$1:$O$3258,9,0),"")</f>
        <v>Одноставочный</v>
      </c>
      <c r="E4435" t="str">
        <f>IF(C4435&gt;0,IF(VLOOKUP(A4435,'ИПУ и ОКПУ'!$A$1:$O$3258,14,0)="Нет показаний","Нет показаний",""),"")</f>
        <v>Нет показаний</v>
      </c>
      <c r="F4435">
        <f>IF(AND(C4435&gt;0),SUMIF('ИПУ и ОКПУ'!$A$2:$A$3258,A4435,'ИПУ и ОКПУ'!$O$2:$O$3258),"")</f>
        <v>0</v>
      </c>
      <c r="G4435">
        <f>VLOOKUP(A4435,'Лицевые счета'!$A$2:$K$4570,9,0)</f>
        <v>1</v>
      </c>
      <c r="H4435">
        <f>VLOOKUP(A4435,'Лицевые счета'!$A$2:$K$4570,10,0)</f>
        <v>142</v>
      </c>
      <c r="I4435" t="str">
        <f>VLOOKUP(A4435,'Лицевые счета'!$A$2:$K$4570,6,0)</f>
        <v>ФЛ</v>
      </c>
      <c r="J4435" t="str">
        <f>IF(AND(C4435=0,I4435="ФЛ"),G4435*H4435,"")</f>
        <v/>
      </c>
      <c r="K4435">
        <f>IF(AND(C4435&gt;0,E4435="Нет показаний",I4435="ФЛ"),G4435*H4435,"")</f>
        <v>142</v>
      </c>
    </row>
    <row r="4436" spans="1:11" x14ac:dyDescent="0.25">
      <c r="A4436" s="7">
        <v>822680</v>
      </c>
      <c r="B4436" s="7">
        <f>VLOOKUP(A4436,'Лицевые счета'!$A$1:$K$4570,2,0)</f>
        <v>821885</v>
      </c>
      <c r="C4436">
        <f>COUNTIF('ИПУ и ОКПУ'!$A$2:$A$3258,A4436)</f>
        <v>1</v>
      </c>
      <c r="D4436" t="str">
        <f>IF(C4436&gt;0,VLOOKUP(A4436,'ИПУ и ОКПУ'!$A$1:$O$3258,9,0),"")</f>
        <v>Одноставочный</v>
      </c>
      <c r="E4436" t="str">
        <f>IF(C4436&gt;0,IF(VLOOKUP(A4436,'ИПУ и ОКПУ'!$A$1:$O$3258,14,0)="Нет показаний","Нет показаний",""),"")</f>
        <v>Нет показаний</v>
      </c>
      <c r="F4436">
        <f>IF(AND(C4436&gt;0),SUMIF('ИПУ и ОКПУ'!$A$2:$A$3258,A4436,'ИПУ и ОКПУ'!$O$2:$O$3258),"")</f>
        <v>0</v>
      </c>
      <c r="G4436">
        <f>VLOOKUP(A4436,'Лицевые счета'!$A$2:$K$4570,9,0)</f>
        <v>1</v>
      </c>
      <c r="H4436">
        <f>VLOOKUP(A4436,'Лицевые счета'!$A$2:$K$4570,10,0)</f>
        <v>142</v>
      </c>
      <c r="I4436" t="str">
        <f>VLOOKUP(A4436,'Лицевые счета'!$A$2:$K$4570,6,0)</f>
        <v>ФЛ</v>
      </c>
      <c r="J4436" t="str">
        <f>IF(AND(C4436=0,I4436="ФЛ"),G4436*H4436,"")</f>
        <v/>
      </c>
      <c r="K4436">
        <f>IF(AND(C4436&gt;0,E4436="Нет показаний",I4436="ФЛ"),G4436*H4436,"")</f>
        <v>142</v>
      </c>
    </row>
    <row r="4437" spans="1:11" x14ac:dyDescent="0.25">
      <c r="A4437" s="7">
        <v>822682</v>
      </c>
      <c r="B4437" s="7">
        <f>VLOOKUP(A4437,'Лицевые счета'!$A$1:$K$4570,2,0)</f>
        <v>821885</v>
      </c>
      <c r="C4437">
        <f>COUNTIF('ИПУ и ОКПУ'!$A$2:$A$3258,A4437)</f>
        <v>1</v>
      </c>
      <c r="D4437" t="str">
        <f>IF(C4437&gt;0,VLOOKUP(A4437,'ИПУ и ОКПУ'!$A$1:$O$3258,9,0),"")</f>
        <v>Одноставочный</v>
      </c>
      <c r="E4437" t="str">
        <f>IF(C4437&gt;0,IF(VLOOKUP(A4437,'ИПУ и ОКПУ'!$A$1:$O$3258,14,0)="Нет показаний","Нет показаний",""),"")</f>
        <v>Нет показаний</v>
      </c>
      <c r="F4437">
        <f>IF(AND(C4437&gt;0),SUMIF('ИПУ и ОКПУ'!$A$2:$A$3258,A4437,'ИПУ и ОКПУ'!$O$2:$O$3258),"")</f>
        <v>0</v>
      </c>
      <c r="G4437">
        <f>VLOOKUP(A4437,'Лицевые счета'!$A$2:$K$4570,9,0)</f>
        <v>1</v>
      </c>
      <c r="H4437">
        <f>VLOOKUP(A4437,'Лицевые счета'!$A$2:$K$4570,10,0)</f>
        <v>142</v>
      </c>
      <c r="I4437" t="str">
        <f>VLOOKUP(A4437,'Лицевые счета'!$A$2:$K$4570,6,0)</f>
        <v>ФЛ</v>
      </c>
      <c r="J4437" t="str">
        <f>IF(AND(C4437=0,I4437="ФЛ"),G4437*H4437,"")</f>
        <v/>
      </c>
      <c r="K4437">
        <f>IF(AND(C4437&gt;0,E4437="Нет показаний",I4437="ФЛ"),G4437*H4437,"")</f>
        <v>142</v>
      </c>
    </row>
    <row r="4438" spans="1:11" x14ac:dyDescent="0.25">
      <c r="A4438" s="7">
        <v>822683</v>
      </c>
      <c r="B4438" s="7">
        <f>VLOOKUP(A4438,'Лицевые счета'!$A$1:$K$4570,2,0)</f>
        <v>821885</v>
      </c>
      <c r="C4438">
        <f>COUNTIF('ИПУ и ОКПУ'!$A$2:$A$3258,A4438)</f>
        <v>1</v>
      </c>
      <c r="D4438" t="str">
        <f>IF(C4438&gt;0,VLOOKUP(A4438,'ИПУ и ОКПУ'!$A$1:$O$3258,9,0),"")</f>
        <v>Одноставочный</v>
      </c>
      <c r="E4438" t="str">
        <f>IF(C4438&gt;0,IF(VLOOKUP(A4438,'ИПУ и ОКПУ'!$A$1:$O$3258,14,0)="Нет показаний","Нет показаний",""),"")</f>
        <v>Нет показаний</v>
      </c>
      <c r="F4438">
        <f>IF(AND(C4438&gt;0),SUMIF('ИПУ и ОКПУ'!$A$2:$A$3258,A4438,'ИПУ и ОКПУ'!$O$2:$O$3258),"")</f>
        <v>0</v>
      </c>
      <c r="G4438">
        <f>VLOOKUP(A4438,'Лицевые счета'!$A$2:$K$4570,9,0)</f>
        <v>1</v>
      </c>
      <c r="H4438">
        <f>VLOOKUP(A4438,'Лицевые счета'!$A$2:$K$4570,10,0)</f>
        <v>142</v>
      </c>
      <c r="I4438" t="str">
        <f>VLOOKUP(A4438,'Лицевые счета'!$A$2:$K$4570,6,0)</f>
        <v>ФЛ</v>
      </c>
      <c r="J4438" t="str">
        <f>IF(AND(C4438=0,I4438="ФЛ"),G4438*H4438,"")</f>
        <v/>
      </c>
      <c r="K4438">
        <f>IF(AND(C4438&gt;0,E4438="Нет показаний",I4438="ФЛ"),G4438*H4438,"")</f>
        <v>142</v>
      </c>
    </row>
    <row r="4439" spans="1:11" x14ac:dyDescent="0.25">
      <c r="A4439" s="7">
        <v>822684</v>
      </c>
      <c r="B4439" s="7">
        <f>VLOOKUP(A4439,'Лицевые счета'!$A$1:$K$4570,2,0)</f>
        <v>821885</v>
      </c>
      <c r="C4439">
        <f>COUNTIF('ИПУ и ОКПУ'!$A$2:$A$3258,A4439)</f>
        <v>1</v>
      </c>
      <c r="D4439" t="str">
        <f>IF(C4439&gt;0,VLOOKUP(A4439,'ИПУ и ОКПУ'!$A$1:$O$3258,9,0),"")</f>
        <v>Одноставочный</v>
      </c>
      <c r="E4439" t="str">
        <f>IF(C4439&gt;0,IF(VLOOKUP(A4439,'ИПУ и ОКПУ'!$A$1:$O$3258,14,0)="Нет показаний","Нет показаний",""),"")</f>
        <v/>
      </c>
      <c r="F4439">
        <f>IF(AND(C4439&gt;0),SUMIF('ИПУ и ОКПУ'!$A$2:$A$3258,A4439,'ИПУ и ОКПУ'!$O$2:$O$3258),"")</f>
        <v>323</v>
      </c>
      <c r="G4439">
        <f>VLOOKUP(A4439,'Лицевые счета'!$A$2:$K$4570,9,0)</f>
        <v>1</v>
      </c>
      <c r="H4439">
        <f>VLOOKUP(A4439,'Лицевые счета'!$A$2:$K$4570,10,0)</f>
        <v>142</v>
      </c>
      <c r="I4439" t="str">
        <f>VLOOKUP(A4439,'Лицевые счета'!$A$2:$K$4570,6,0)</f>
        <v>ФЛ</v>
      </c>
      <c r="J4439" t="str">
        <f>IF(AND(C4439=0,I4439="ФЛ"),G4439*H4439,"")</f>
        <v/>
      </c>
      <c r="K4439" t="str">
        <f>IF(AND(C4439&gt;0,E4439="Нет показаний",I4439="ФЛ"),G4439*H4439,"")</f>
        <v/>
      </c>
    </row>
    <row r="4440" spans="1:11" x14ac:dyDescent="0.25">
      <c r="A4440" s="7">
        <v>822685</v>
      </c>
      <c r="B4440" s="7">
        <f>VLOOKUP(A4440,'Лицевые счета'!$A$1:$K$4570,2,0)</f>
        <v>821885</v>
      </c>
      <c r="C4440">
        <f>COUNTIF('ИПУ и ОКПУ'!$A$2:$A$3258,A4440)</f>
        <v>1</v>
      </c>
      <c r="D4440" t="str">
        <f>IF(C4440&gt;0,VLOOKUP(A4440,'ИПУ и ОКПУ'!$A$1:$O$3258,9,0),"")</f>
        <v>Одноставочный</v>
      </c>
      <c r="E4440" t="str">
        <f>IF(C4440&gt;0,IF(VLOOKUP(A4440,'ИПУ и ОКПУ'!$A$1:$O$3258,14,0)="Нет показаний","Нет показаний",""),"")</f>
        <v/>
      </c>
      <c r="F4440">
        <f>IF(AND(C4440&gt;0),SUMIF('ИПУ и ОКПУ'!$A$2:$A$3258,A4440,'ИПУ и ОКПУ'!$O$2:$O$3258),"")</f>
        <v>-142</v>
      </c>
      <c r="G4440">
        <f>VLOOKUP(A4440,'Лицевые счета'!$A$2:$K$4570,9,0)</f>
        <v>1</v>
      </c>
      <c r="H4440">
        <f>VLOOKUP(A4440,'Лицевые счета'!$A$2:$K$4570,10,0)</f>
        <v>167.6</v>
      </c>
      <c r="I4440" t="str">
        <f>VLOOKUP(A4440,'Лицевые счета'!$A$2:$K$4570,6,0)</f>
        <v>ФЛ</v>
      </c>
      <c r="J4440" t="str">
        <f>IF(AND(C4440=0,I4440="ФЛ"),G4440*H4440,"")</f>
        <v/>
      </c>
      <c r="K4440" t="str">
        <f>IF(AND(C4440&gt;0,E4440="Нет показаний",I4440="ФЛ"),G4440*H4440,"")</f>
        <v/>
      </c>
    </row>
    <row r="4441" spans="1:11" x14ac:dyDescent="0.25">
      <c r="A4441" s="7">
        <v>822686</v>
      </c>
      <c r="B4441" s="7">
        <f>VLOOKUP(A4441,'Лицевые счета'!$A$1:$K$4570,2,0)</f>
        <v>821885</v>
      </c>
      <c r="C4441">
        <f>COUNTIF('ИПУ и ОКПУ'!$A$2:$A$3258,A4441)</f>
        <v>1</v>
      </c>
      <c r="D4441" t="str">
        <f>IF(C4441&gt;0,VLOOKUP(A4441,'ИПУ и ОКПУ'!$A$1:$O$3258,9,0),"")</f>
        <v>Одноставочный</v>
      </c>
      <c r="E4441" t="str">
        <f>IF(C4441&gt;0,IF(VLOOKUP(A4441,'ИПУ и ОКПУ'!$A$1:$O$3258,14,0)="Нет показаний","Нет показаний",""),"")</f>
        <v/>
      </c>
      <c r="F4441">
        <f>IF(AND(C4441&gt;0),SUMIF('ИПУ и ОКПУ'!$A$2:$A$3258,A4441,'ИПУ и ОКПУ'!$O$2:$O$3258),"")</f>
        <v>140</v>
      </c>
      <c r="G4441">
        <f>VLOOKUP(A4441,'Лицевые счета'!$A$2:$K$4570,9,0)</f>
        <v>1</v>
      </c>
      <c r="H4441">
        <f>VLOOKUP(A4441,'Лицевые счета'!$A$2:$K$4570,10,0)</f>
        <v>142</v>
      </c>
      <c r="I4441" t="str">
        <f>VLOOKUP(A4441,'Лицевые счета'!$A$2:$K$4570,6,0)</f>
        <v>ФЛ</v>
      </c>
      <c r="J4441" t="str">
        <f>IF(AND(C4441=0,I4441="ФЛ"),G4441*H4441,"")</f>
        <v/>
      </c>
      <c r="K4441" t="str">
        <f>IF(AND(C4441&gt;0,E4441="Нет показаний",I4441="ФЛ"),G4441*H4441,"")</f>
        <v/>
      </c>
    </row>
    <row r="4442" spans="1:11" x14ac:dyDescent="0.25">
      <c r="A4442" s="7">
        <v>822688</v>
      </c>
      <c r="B4442" s="7">
        <f>VLOOKUP(A4442,'Лицевые счета'!$A$1:$K$4570,2,0)</f>
        <v>821885</v>
      </c>
      <c r="C4442">
        <f>COUNTIF('ИПУ и ОКПУ'!$A$2:$A$3258,A4442)</f>
        <v>0</v>
      </c>
      <c r="D4442" t="str">
        <f>IF(C4442&gt;0,VLOOKUP(A4442,'ИПУ и ОКПУ'!$A$1:$O$3258,9,0),"")</f>
        <v/>
      </c>
      <c r="E4442" t="str">
        <f>IF(C4442&gt;0,IF(VLOOKUP(A4442,'ИПУ и ОКПУ'!$A$1:$O$3258,14,0)="Нет показаний","Нет показаний",""),"")</f>
        <v/>
      </c>
      <c r="F4442" t="str">
        <f>IF(AND(C4442&gt;0),SUMIF('ИПУ и ОКПУ'!$A$2:$A$3258,A4442,'ИПУ и ОКПУ'!$O$2:$O$3258),"")</f>
        <v/>
      </c>
      <c r="G4442">
        <f>VLOOKUP(A4442,'Лицевые счета'!$A$2:$K$4570,9,0)</f>
        <v>1</v>
      </c>
      <c r="H4442">
        <f>VLOOKUP(A4442,'Лицевые счета'!$A$2:$K$4570,10,0)</f>
        <v>142</v>
      </c>
      <c r="I4442" t="str">
        <f>VLOOKUP(A4442,'Лицевые счета'!$A$2:$K$4570,6,0)</f>
        <v>ФЛ</v>
      </c>
      <c r="J4442">
        <f>IF(AND(C4442=0,I4442="ФЛ"),G4442*H4442,"")</f>
        <v>142</v>
      </c>
      <c r="K4442" t="str">
        <f>IF(AND(C4442&gt;0,E4442="Нет показаний",I4442="ФЛ"),G4442*H4442,"")</f>
        <v/>
      </c>
    </row>
    <row r="4443" spans="1:11" x14ac:dyDescent="0.25">
      <c r="A4443" s="7">
        <v>822690</v>
      </c>
      <c r="B4443" s="7">
        <f>VLOOKUP(A4443,'Лицевые счета'!$A$1:$K$4570,2,0)</f>
        <v>821885</v>
      </c>
      <c r="C4443">
        <f>COUNTIF('ИПУ и ОКПУ'!$A$2:$A$3258,A4443)</f>
        <v>1</v>
      </c>
      <c r="D4443" t="str">
        <f>IF(C4443&gt;0,VLOOKUP(A4443,'ИПУ и ОКПУ'!$A$1:$O$3258,9,0),"")</f>
        <v>Одноставочный</v>
      </c>
      <c r="E4443" t="str">
        <f>IF(C4443&gt;0,IF(VLOOKUP(A4443,'ИПУ и ОКПУ'!$A$1:$O$3258,14,0)="Нет показаний","Нет показаний",""),"")</f>
        <v/>
      </c>
      <c r="F4443">
        <f>IF(AND(C4443&gt;0),SUMIF('ИПУ и ОКПУ'!$A$2:$A$3258,A4443,'ИПУ и ОКПУ'!$O$2:$O$3258),"")</f>
        <v>144</v>
      </c>
      <c r="G4443">
        <f>VLOOKUP(A4443,'Лицевые счета'!$A$2:$K$4570,9,0)</f>
        <v>1</v>
      </c>
      <c r="H4443">
        <f>VLOOKUP(A4443,'Лицевые счета'!$A$2:$K$4570,10,0)</f>
        <v>142</v>
      </c>
      <c r="I4443" t="str">
        <f>VLOOKUP(A4443,'Лицевые счета'!$A$2:$K$4570,6,0)</f>
        <v>ФЛ</v>
      </c>
      <c r="J4443" t="str">
        <f>IF(AND(C4443=0,I4443="ФЛ"),G4443*H4443,"")</f>
        <v/>
      </c>
      <c r="K4443" t="str">
        <f>IF(AND(C4443&gt;0,E4443="Нет показаний",I4443="ФЛ"),G4443*H4443,"")</f>
        <v/>
      </c>
    </row>
    <row r="4444" spans="1:11" x14ac:dyDescent="0.25">
      <c r="A4444" s="7">
        <v>822692</v>
      </c>
      <c r="B4444" s="7">
        <f>VLOOKUP(A4444,'Лицевые счета'!$A$1:$K$4570,2,0)</f>
        <v>821885</v>
      </c>
      <c r="C4444">
        <f>COUNTIF('ИПУ и ОКПУ'!$A$2:$A$3258,A4444)</f>
        <v>0</v>
      </c>
      <c r="D4444" t="str">
        <f>IF(C4444&gt;0,VLOOKUP(A4444,'ИПУ и ОКПУ'!$A$1:$O$3258,9,0),"")</f>
        <v/>
      </c>
      <c r="E4444" t="str">
        <f>IF(C4444&gt;0,IF(VLOOKUP(A4444,'ИПУ и ОКПУ'!$A$1:$O$3258,14,0)="Нет показаний","Нет показаний",""),"")</f>
        <v/>
      </c>
      <c r="F4444" t="str">
        <f>IF(AND(C4444&gt;0),SUMIF('ИПУ и ОКПУ'!$A$2:$A$3258,A4444,'ИПУ и ОКПУ'!$O$2:$O$3258),"")</f>
        <v/>
      </c>
      <c r="G4444">
        <f>VLOOKUP(A4444,'Лицевые счета'!$A$2:$K$4570,9,0)</f>
        <v>1</v>
      </c>
      <c r="H4444">
        <f>VLOOKUP(A4444,'Лицевые счета'!$A$2:$K$4570,10,0)</f>
        <v>142</v>
      </c>
      <c r="I4444" t="str">
        <f>VLOOKUP(A4444,'Лицевые счета'!$A$2:$K$4570,6,0)</f>
        <v>ФЛ</v>
      </c>
      <c r="J4444">
        <f>IF(AND(C4444=0,I4444="ФЛ"),G4444*H4444,"")</f>
        <v>142</v>
      </c>
      <c r="K4444" t="str">
        <f>IF(AND(C4444&gt;0,E4444="Нет показаний",I4444="ФЛ"),G4444*H4444,"")</f>
        <v/>
      </c>
    </row>
    <row r="4445" spans="1:11" x14ac:dyDescent="0.25">
      <c r="A4445" s="7">
        <v>822693</v>
      </c>
      <c r="B4445" s="7">
        <f>VLOOKUP(A4445,'Лицевые счета'!$A$1:$K$4570,2,0)</f>
        <v>821885</v>
      </c>
      <c r="C4445">
        <f>COUNTIF('ИПУ и ОКПУ'!$A$2:$A$3258,A4445)</f>
        <v>0</v>
      </c>
      <c r="D4445" t="str">
        <f>IF(C4445&gt;0,VLOOKUP(A4445,'ИПУ и ОКПУ'!$A$1:$O$3258,9,0),"")</f>
        <v/>
      </c>
      <c r="E4445" t="str">
        <f>IF(C4445&gt;0,IF(VLOOKUP(A4445,'ИПУ и ОКПУ'!$A$1:$O$3258,14,0)="Нет показаний","Нет показаний",""),"")</f>
        <v/>
      </c>
      <c r="F4445" t="str">
        <f>IF(AND(C4445&gt;0),SUMIF('ИПУ и ОКПУ'!$A$2:$A$3258,A4445,'ИПУ и ОКПУ'!$O$2:$O$3258),"")</f>
        <v/>
      </c>
      <c r="G4445">
        <f>VLOOKUP(A4445,'Лицевые счета'!$A$2:$K$4570,9,0)</f>
        <v>1</v>
      </c>
      <c r="H4445">
        <f>VLOOKUP(A4445,'Лицевые счета'!$A$2:$K$4570,10,0)</f>
        <v>167.6</v>
      </c>
      <c r="I4445" t="str">
        <f>VLOOKUP(A4445,'Лицевые счета'!$A$2:$K$4570,6,0)</f>
        <v>ФЛ</v>
      </c>
      <c r="J4445">
        <f>IF(AND(C4445=0,I4445="ФЛ"),G4445*H4445,"")</f>
        <v>167.6</v>
      </c>
      <c r="K4445" t="str">
        <f>IF(AND(C4445&gt;0,E4445="Нет показаний",I4445="ФЛ"),G4445*H4445,"")</f>
        <v/>
      </c>
    </row>
    <row r="4446" spans="1:11" x14ac:dyDescent="0.25">
      <c r="A4446" s="7">
        <v>822696</v>
      </c>
      <c r="B4446" s="7">
        <f>VLOOKUP(A4446,'Лицевые счета'!$A$1:$K$4570,2,0)</f>
        <v>821885</v>
      </c>
      <c r="C4446">
        <f>COUNTIF('ИПУ и ОКПУ'!$A$2:$A$3258,A4446)</f>
        <v>1</v>
      </c>
      <c r="D4446" t="str">
        <f>IF(C4446&gt;0,VLOOKUP(A4446,'ИПУ и ОКПУ'!$A$1:$O$3258,9,0),"")</f>
        <v>Одноставочный</v>
      </c>
      <c r="E4446" t="str">
        <f>IF(C4446&gt;0,IF(VLOOKUP(A4446,'ИПУ и ОКПУ'!$A$1:$O$3258,14,0)="Нет показаний","Нет показаний",""),"")</f>
        <v>Нет показаний</v>
      </c>
      <c r="F4446">
        <f>IF(AND(C4446&gt;0),SUMIF('ИПУ и ОКПУ'!$A$2:$A$3258,A4446,'ИПУ и ОКПУ'!$O$2:$O$3258),"")</f>
        <v>0</v>
      </c>
      <c r="G4446">
        <f>VLOOKUP(A4446,'Лицевые счета'!$A$2:$K$4570,9,0)</f>
        <v>1</v>
      </c>
      <c r="H4446">
        <f>VLOOKUP(A4446,'Лицевые счета'!$A$2:$K$4570,10,0)</f>
        <v>142</v>
      </c>
      <c r="I4446" t="str">
        <f>VLOOKUP(A4446,'Лицевые счета'!$A$2:$K$4570,6,0)</f>
        <v>ФЛ</v>
      </c>
      <c r="J4446" t="str">
        <f>IF(AND(C4446=0,I4446="ФЛ"),G4446*H4446,"")</f>
        <v/>
      </c>
      <c r="K4446">
        <f>IF(AND(C4446&gt;0,E4446="Нет показаний",I4446="ФЛ"),G4446*H4446,"")</f>
        <v>142</v>
      </c>
    </row>
    <row r="4447" spans="1:11" x14ac:dyDescent="0.25">
      <c r="A4447" s="7">
        <v>822701</v>
      </c>
      <c r="B4447" s="7">
        <f>VLOOKUP(A4447,'Лицевые счета'!$A$1:$K$4570,2,0)</f>
        <v>821885</v>
      </c>
      <c r="C4447">
        <f>COUNTIF('ИПУ и ОКПУ'!$A$2:$A$3258,A4447)</f>
        <v>1</v>
      </c>
      <c r="D4447" t="str">
        <f>IF(C4447&gt;0,VLOOKUP(A4447,'ИПУ и ОКПУ'!$A$1:$O$3258,9,0),"")</f>
        <v>Одноставочный</v>
      </c>
      <c r="E4447" t="str">
        <f>IF(C4447&gt;0,IF(VLOOKUP(A4447,'ИПУ и ОКПУ'!$A$1:$O$3258,14,0)="Нет показаний","Нет показаний",""),"")</f>
        <v/>
      </c>
      <c r="F4447">
        <f>IF(AND(C4447&gt;0),SUMIF('ИПУ и ОКПУ'!$A$2:$A$3258,A4447,'ИПУ и ОКПУ'!$O$2:$O$3258),"")</f>
        <v>146</v>
      </c>
      <c r="G4447">
        <f>VLOOKUP(A4447,'Лицевые счета'!$A$2:$K$4570,9,0)</f>
        <v>1</v>
      </c>
      <c r="H4447">
        <f>VLOOKUP(A4447,'Лицевые счета'!$A$2:$K$4570,10,0)</f>
        <v>142</v>
      </c>
      <c r="I4447" t="str">
        <f>VLOOKUP(A4447,'Лицевые счета'!$A$2:$K$4570,6,0)</f>
        <v>ФЛ</v>
      </c>
      <c r="J4447" t="str">
        <f>IF(AND(C4447=0,I4447="ФЛ"),G4447*H4447,"")</f>
        <v/>
      </c>
      <c r="K4447" t="str">
        <f>IF(AND(C4447&gt;0,E4447="Нет показаний",I4447="ФЛ"),G4447*H4447,"")</f>
        <v/>
      </c>
    </row>
    <row r="4448" spans="1:11" x14ac:dyDescent="0.25">
      <c r="A4448" s="7">
        <v>822702</v>
      </c>
      <c r="B4448" s="7">
        <f>VLOOKUP(A4448,'Лицевые счета'!$A$1:$K$4570,2,0)</f>
        <v>821885</v>
      </c>
      <c r="C4448">
        <f>COUNTIF('ИПУ и ОКПУ'!$A$2:$A$3258,A4448)</f>
        <v>1</v>
      </c>
      <c r="D4448" t="str">
        <f>IF(C4448&gt;0,VLOOKUP(A4448,'ИПУ и ОКПУ'!$A$1:$O$3258,9,0),"")</f>
        <v>Одноставочный</v>
      </c>
      <c r="E4448" t="str">
        <f>IF(C4448&gt;0,IF(VLOOKUP(A4448,'ИПУ и ОКПУ'!$A$1:$O$3258,14,0)="Нет показаний","Нет показаний",""),"")</f>
        <v/>
      </c>
      <c r="F4448">
        <f>IF(AND(C4448&gt;0),SUMIF('ИПУ и ОКПУ'!$A$2:$A$3258,A4448,'ИПУ и ОКПУ'!$O$2:$O$3258),"")</f>
        <v>115</v>
      </c>
      <c r="G4448">
        <f>VLOOKUP(A4448,'Лицевые счета'!$A$2:$K$4570,9,0)</f>
        <v>1</v>
      </c>
      <c r="H4448">
        <f>VLOOKUP(A4448,'Лицевые счета'!$A$2:$K$4570,10,0)</f>
        <v>167.6</v>
      </c>
      <c r="I4448" t="str">
        <f>VLOOKUP(A4448,'Лицевые счета'!$A$2:$K$4570,6,0)</f>
        <v>ФЛ</v>
      </c>
      <c r="J4448" t="str">
        <f>IF(AND(C4448=0,I4448="ФЛ"),G4448*H4448,"")</f>
        <v/>
      </c>
      <c r="K4448" t="str">
        <f>IF(AND(C4448&gt;0,E4448="Нет показаний",I4448="ФЛ"),G4448*H4448,"")</f>
        <v/>
      </c>
    </row>
    <row r="4449" spans="1:11" x14ac:dyDescent="0.25">
      <c r="A4449" s="7">
        <v>822703</v>
      </c>
      <c r="B4449" s="7">
        <f>VLOOKUP(A4449,'Лицевые счета'!$A$1:$K$4570,2,0)</f>
        <v>821885</v>
      </c>
      <c r="C4449">
        <f>COUNTIF('ИПУ и ОКПУ'!$A$2:$A$3258,A4449)</f>
        <v>1</v>
      </c>
      <c r="D4449" t="str">
        <f>IF(C4449&gt;0,VLOOKUP(A4449,'ИПУ и ОКПУ'!$A$1:$O$3258,9,0),"")</f>
        <v>Одноставочный</v>
      </c>
      <c r="E4449" t="str">
        <f>IF(C4449&gt;0,IF(VLOOKUP(A4449,'ИПУ и ОКПУ'!$A$1:$O$3258,14,0)="Нет показаний","Нет показаний",""),"")</f>
        <v/>
      </c>
      <c r="F4449">
        <f>IF(AND(C4449&gt;0),SUMIF('ИПУ и ОКПУ'!$A$2:$A$3258,A4449,'ИПУ и ОКПУ'!$O$2:$O$3258),"")</f>
        <v>89</v>
      </c>
      <c r="G4449">
        <f>VLOOKUP(A4449,'Лицевые счета'!$A$2:$K$4570,9,0)</f>
        <v>1</v>
      </c>
      <c r="H4449">
        <f>VLOOKUP(A4449,'Лицевые счета'!$A$2:$K$4570,10,0)</f>
        <v>142</v>
      </c>
      <c r="I4449" t="str">
        <f>VLOOKUP(A4449,'Лицевые счета'!$A$2:$K$4570,6,0)</f>
        <v>ФЛ</v>
      </c>
      <c r="J4449" t="str">
        <f>IF(AND(C4449=0,I4449="ФЛ"),G4449*H4449,"")</f>
        <v/>
      </c>
      <c r="K4449" t="str">
        <f>IF(AND(C4449&gt;0,E4449="Нет показаний",I4449="ФЛ"),G4449*H4449,"")</f>
        <v/>
      </c>
    </row>
    <row r="4450" spans="1:11" x14ac:dyDescent="0.25">
      <c r="A4450" s="7">
        <v>822704</v>
      </c>
      <c r="B4450" s="7">
        <f>VLOOKUP(A4450,'Лицевые счета'!$A$1:$K$4570,2,0)</f>
        <v>821885</v>
      </c>
      <c r="C4450">
        <f>COUNTIF('ИПУ и ОКПУ'!$A$2:$A$3258,A4450)</f>
        <v>1</v>
      </c>
      <c r="D4450" t="str">
        <f>IF(C4450&gt;0,VLOOKUP(A4450,'ИПУ и ОКПУ'!$A$1:$O$3258,9,0),"")</f>
        <v>Одноставочный</v>
      </c>
      <c r="E4450" t="str">
        <f>IF(C4450&gt;0,IF(VLOOKUP(A4450,'ИПУ и ОКПУ'!$A$1:$O$3258,14,0)="Нет показаний","Нет показаний",""),"")</f>
        <v/>
      </c>
      <c r="F4450">
        <f>IF(AND(C4450&gt;0),SUMIF('ИПУ и ОКПУ'!$A$2:$A$3258,A4450,'ИПУ и ОКПУ'!$O$2:$O$3258),"")</f>
        <v>22</v>
      </c>
      <c r="G4450">
        <f>VLOOKUP(A4450,'Лицевые счета'!$A$2:$K$4570,9,0)</f>
        <v>1</v>
      </c>
      <c r="H4450">
        <f>VLOOKUP(A4450,'Лицевые счета'!$A$2:$K$4570,10,0)</f>
        <v>183.2</v>
      </c>
      <c r="I4450" t="str">
        <f>VLOOKUP(A4450,'Лицевые счета'!$A$2:$K$4570,6,0)</f>
        <v>ФЛ</v>
      </c>
      <c r="J4450" t="str">
        <f>IF(AND(C4450=0,I4450="ФЛ"),G4450*H4450,"")</f>
        <v/>
      </c>
      <c r="K4450" t="str">
        <f>IF(AND(C4450&gt;0,E4450="Нет показаний",I4450="ФЛ"),G4450*H4450,"")</f>
        <v/>
      </c>
    </row>
    <row r="4451" spans="1:11" x14ac:dyDescent="0.25">
      <c r="A4451" s="7">
        <v>822705</v>
      </c>
      <c r="B4451" s="7">
        <f>VLOOKUP(A4451,'Лицевые счета'!$A$1:$K$4570,2,0)</f>
        <v>821885</v>
      </c>
      <c r="C4451">
        <f>COUNTIF('ИПУ и ОКПУ'!$A$2:$A$3258,A4451)</f>
        <v>1</v>
      </c>
      <c r="D4451" t="str">
        <f>IF(C4451&gt;0,VLOOKUP(A4451,'ИПУ и ОКПУ'!$A$1:$O$3258,9,0),"")</f>
        <v>Одноставочный</v>
      </c>
      <c r="E4451" t="str">
        <f>IF(C4451&gt;0,IF(VLOOKUP(A4451,'ИПУ и ОКПУ'!$A$1:$O$3258,14,0)="Нет показаний","Нет показаний",""),"")</f>
        <v/>
      </c>
      <c r="F4451">
        <f>IF(AND(C4451&gt;0),SUMIF('ИПУ и ОКПУ'!$A$2:$A$3258,A4451,'ИПУ и ОКПУ'!$O$2:$O$3258),"")</f>
        <v>89</v>
      </c>
      <c r="G4451">
        <f>VLOOKUP(A4451,'Лицевые счета'!$A$2:$K$4570,9,0)</f>
        <v>1</v>
      </c>
      <c r="H4451">
        <f>VLOOKUP(A4451,'Лицевые счета'!$A$2:$K$4570,10,0)</f>
        <v>167.6</v>
      </c>
      <c r="I4451" t="str">
        <f>VLOOKUP(A4451,'Лицевые счета'!$A$2:$K$4570,6,0)</f>
        <v>ФЛ</v>
      </c>
      <c r="J4451" t="str">
        <f>IF(AND(C4451=0,I4451="ФЛ"),G4451*H4451,"")</f>
        <v/>
      </c>
      <c r="K4451" t="str">
        <f>IF(AND(C4451&gt;0,E4451="Нет показаний",I4451="ФЛ"),G4451*H4451,"")</f>
        <v/>
      </c>
    </row>
    <row r="4452" spans="1:11" x14ac:dyDescent="0.25">
      <c r="A4452" s="7">
        <v>822713</v>
      </c>
      <c r="B4452" s="7">
        <f>VLOOKUP(A4452,'Лицевые счета'!$A$1:$K$4570,2,0)</f>
        <v>821885</v>
      </c>
      <c r="C4452">
        <f>COUNTIF('ИПУ и ОКПУ'!$A$2:$A$3258,A4452)</f>
        <v>1</v>
      </c>
      <c r="D4452" t="str">
        <f>IF(C4452&gt;0,VLOOKUP(A4452,'ИПУ и ОКПУ'!$A$1:$O$3258,9,0),"")</f>
        <v>Одноставочный</v>
      </c>
      <c r="E4452" t="str">
        <f>IF(C4452&gt;0,IF(VLOOKUP(A4452,'ИПУ и ОКПУ'!$A$1:$O$3258,14,0)="Нет показаний","Нет показаний",""),"")</f>
        <v/>
      </c>
      <c r="F4452">
        <f>IF(AND(C4452&gt;0),SUMIF('ИПУ и ОКПУ'!$A$2:$A$3258,A4452,'ИПУ и ОКПУ'!$O$2:$O$3258),"")</f>
        <v>115</v>
      </c>
      <c r="G4452">
        <f>VLOOKUP(A4452,'Лицевые счета'!$A$2:$K$4570,9,0)</f>
        <v>1</v>
      </c>
      <c r="H4452">
        <f>VLOOKUP(A4452,'Лицевые счета'!$A$2:$K$4570,10,0)</f>
        <v>167.6</v>
      </c>
      <c r="I4452" t="str">
        <f>VLOOKUP(A4452,'Лицевые счета'!$A$2:$K$4570,6,0)</f>
        <v>ФЛ</v>
      </c>
      <c r="J4452" t="str">
        <f>IF(AND(C4452=0,I4452="ФЛ"),G4452*H4452,"")</f>
        <v/>
      </c>
      <c r="K4452" t="str">
        <f>IF(AND(C4452&gt;0,E4452="Нет показаний",I4452="ФЛ"),G4452*H4452,"")</f>
        <v/>
      </c>
    </row>
    <row r="4453" spans="1:11" x14ac:dyDescent="0.25">
      <c r="A4453" s="7">
        <v>822716</v>
      </c>
      <c r="B4453" s="7">
        <f>VLOOKUP(A4453,'Лицевые счета'!$A$1:$K$4570,2,0)</f>
        <v>821885</v>
      </c>
      <c r="C4453">
        <f>COUNTIF('ИПУ и ОКПУ'!$A$2:$A$3258,A4453)</f>
        <v>1</v>
      </c>
      <c r="D4453" t="str">
        <f>IF(C4453&gt;0,VLOOKUP(A4453,'ИПУ и ОКПУ'!$A$1:$O$3258,9,0),"")</f>
        <v>Одноставочный</v>
      </c>
      <c r="E4453" t="str">
        <f>IF(C4453&gt;0,IF(VLOOKUP(A4453,'ИПУ и ОКПУ'!$A$1:$O$3258,14,0)="Нет показаний","Нет показаний",""),"")</f>
        <v>Нет показаний</v>
      </c>
      <c r="F4453">
        <f>IF(AND(C4453&gt;0),SUMIF('ИПУ и ОКПУ'!$A$2:$A$3258,A4453,'ИПУ и ОКПУ'!$O$2:$O$3258),"")</f>
        <v>0</v>
      </c>
      <c r="G4453">
        <f>VLOOKUP(A4453,'Лицевые счета'!$A$2:$K$4570,9,0)</f>
        <v>1</v>
      </c>
      <c r="H4453">
        <f>VLOOKUP(A4453,'Лицевые счета'!$A$2:$K$4570,10,0)</f>
        <v>142</v>
      </c>
      <c r="I4453" t="str">
        <f>VLOOKUP(A4453,'Лицевые счета'!$A$2:$K$4570,6,0)</f>
        <v>ФЛ</v>
      </c>
      <c r="J4453" t="str">
        <f>IF(AND(C4453=0,I4453="ФЛ"),G4453*H4453,"")</f>
        <v/>
      </c>
      <c r="K4453">
        <f>IF(AND(C4453&gt;0,E4453="Нет показаний",I4453="ФЛ"),G4453*H4453,"")</f>
        <v>142</v>
      </c>
    </row>
    <row r="4454" spans="1:11" x14ac:dyDescent="0.25">
      <c r="A4454" s="7">
        <v>822720</v>
      </c>
      <c r="B4454" s="7">
        <f>VLOOKUP(A4454,'Лицевые счета'!$A$1:$K$4570,2,0)</f>
        <v>821885</v>
      </c>
      <c r="C4454">
        <f>COUNTIF('ИПУ и ОКПУ'!$A$2:$A$3258,A4454)</f>
        <v>0</v>
      </c>
      <c r="D4454" t="str">
        <f>IF(C4454&gt;0,VLOOKUP(A4454,'ИПУ и ОКПУ'!$A$1:$O$3258,9,0),"")</f>
        <v/>
      </c>
      <c r="E4454" t="str">
        <f>IF(C4454&gt;0,IF(VLOOKUP(A4454,'ИПУ и ОКПУ'!$A$1:$O$3258,14,0)="Нет показаний","Нет показаний",""),"")</f>
        <v/>
      </c>
      <c r="F4454" t="str">
        <f>IF(AND(C4454&gt;0),SUMIF('ИПУ и ОКПУ'!$A$2:$A$3258,A4454,'ИПУ и ОКПУ'!$O$2:$O$3258),"")</f>
        <v/>
      </c>
      <c r="G4454">
        <f>VLOOKUP(A4454,'Лицевые счета'!$A$2:$K$4570,9,0)</f>
        <v>1</v>
      </c>
      <c r="H4454">
        <f>VLOOKUP(A4454,'Лицевые счета'!$A$2:$K$4570,10,0)</f>
        <v>167.6</v>
      </c>
      <c r="I4454" t="str">
        <f>VLOOKUP(A4454,'Лицевые счета'!$A$2:$K$4570,6,0)</f>
        <v>ФЛ</v>
      </c>
      <c r="J4454">
        <f>IF(AND(C4454=0,I4454="ФЛ"),G4454*H4454,"")</f>
        <v>167.6</v>
      </c>
      <c r="K4454" t="str">
        <f>IF(AND(C4454&gt;0,E4454="Нет показаний",I4454="ФЛ"),G4454*H4454,"")</f>
        <v/>
      </c>
    </row>
    <row r="4455" spans="1:11" x14ac:dyDescent="0.25">
      <c r="A4455" s="7">
        <v>822763</v>
      </c>
      <c r="B4455" s="7">
        <f>VLOOKUP(A4455,'Лицевые счета'!$A$1:$K$4570,2,0)</f>
        <v>821885</v>
      </c>
      <c r="C4455">
        <f>COUNTIF('ИПУ и ОКПУ'!$A$2:$A$3258,A4455)</f>
        <v>1</v>
      </c>
      <c r="D4455" t="str">
        <f>IF(C4455&gt;0,VLOOKUP(A4455,'ИПУ и ОКПУ'!$A$1:$O$3258,9,0),"")</f>
        <v>Одноставочный</v>
      </c>
      <c r="E4455" t="str">
        <f>IF(C4455&gt;0,IF(VLOOKUP(A4455,'ИПУ и ОКПУ'!$A$1:$O$3258,14,0)="Нет показаний","Нет показаний",""),"")</f>
        <v/>
      </c>
      <c r="F4455">
        <f>IF(AND(C4455&gt;0),SUMIF('ИПУ и ОКПУ'!$A$2:$A$3258,A4455,'ИПУ и ОКПУ'!$O$2:$O$3258),"")</f>
        <v>70</v>
      </c>
      <c r="G4455">
        <f>VLOOKUP(A4455,'Лицевые счета'!$A$2:$K$4570,9,0)</f>
        <v>1</v>
      </c>
      <c r="H4455">
        <f>VLOOKUP(A4455,'Лицевые счета'!$A$2:$K$4570,10,0)</f>
        <v>167.6</v>
      </c>
      <c r="I4455" t="str">
        <f>VLOOKUP(A4455,'Лицевые счета'!$A$2:$K$4570,6,0)</f>
        <v>ФЛ</v>
      </c>
      <c r="J4455" t="str">
        <f>IF(AND(C4455=0,I4455="ФЛ"),G4455*H4455,"")</f>
        <v/>
      </c>
      <c r="K4455" t="str">
        <f>IF(AND(C4455&gt;0,E4455="Нет показаний",I4455="ФЛ"),G4455*H4455,"")</f>
        <v/>
      </c>
    </row>
    <row r="4456" spans="1:11" x14ac:dyDescent="0.25">
      <c r="A4456" s="7">
        <v>823550</v>
      </c>
      <c r="B4456" s="7">
        <f>VLOOKUP(A4456,'Лицевые счета'!$A$1:$K$4570,2,0)</f>
        <v>823191</v>
      </c>
      <c r="C4456">
        <f>COUNTIF('ИПУ и ОКПУ'!$A$2:$A$3258,A4456)</f>
        <v>0</v>
      </c>
      <c r="D4456" t="str">
        <f>IF(C4456&gt;0,VLOOKUP(A4456,'ИПУ и ОКПУ'!$A$1:$O$3258,9,0),"")</f>
        <v/>
      </c>
      <c r="E4456" t="str">
        <f>IF(C4456&gt;0,IF(VLOOKUP(A4456,'ИПУ и ОКПУ'!$A$1:$O$3258,14,0)="Нет показаний","Нет показаний",""),"")</f>
        <v/>
      </c>
      <c r="F4456" t="str">
        <f>IF(AND(C4456&gt;0),SUMIF('ИПУ и ОКПУ'!$A$2:$A$3258,A4456,'ИПУ и ОКПУ'!$O$2:$O$3258),"")</f>
        <v/>
      </c>
      <c r="G4456">
        <f>VLOOKUP(A4456,'Лицевые счета'!$A$2:$K$4570,9,0)</f>
        <v>1</v>
      </c>
      <c r="H4456">
        <f>VLOOKUP(A4456,'Лицевые счета'!$A$2:$K$4570,10,0)</f>
        <v>142</v>
      </c>
      <c r="I4456" t="str">
        <f>VLOOKUP(A4456,'Лицевые счета'!$A$2:$K$4570,6,0)</f>
        <v>ФЛ</v>
      </c>
      <c r="J4456">
        <f>IF(AND(C4456=0,I4456="ФЛ"),G4456*H4456,"")</f>
        <v>142</v>
      </c>
      <c r="K4456" t="str">
        <f>IF(AND(C4456&gt;0,E4456="Нет показаний",I4456="ФЛ"),G4456*H4456,"")</f>
        <v/>
      </c>
    </row>
    <row r="4457" spans="1:11" x14ac:dyDescent="0.25">
      <c r="A4457" s="7">
        <v>823551</v>
      </c>
      <c r="B4457" s="7">
        <f>VLOOKUP(A4457,'Лицевые счета'!$A$1:$K$4570,2,0)</f>
        <v>823191</v>
      </c>
      <c r="C4457">
        <f>COUNTIF('ИПУ и ОКПУ'!$A$2:$A$3258,A4457)</f>
        <v>0</v>
      </c>
      <c r="D4457" t="str">
        <f>IF(C4457&gt;0,VLOOKUP(A4457,'ИПУ и ОКПУ'!$A$1:$O$3258,9,0),"")</f>
        <v/>
      </c>
      <c r="E4457" t="str">
        <f>IF(C4457&gt;0,IF(VLOOKUP(A4457,'ИПУ и ОКПУ'!$A$1:$O$3258,14,0)="Нет показаний","Нет показаний",""),"")</f>
        <v/>
      </c>
      <c r="F4457" t="str">
        <f>IF(AND(C4457&gt;0),SUMIF('ИПУ и ОКПУ'!$A$2:$A$3258,A4457,'ИПУ и ОКПУ'!$O$2:$O$3258),"")</f>
        <v/>
      </c>
      <c r="G4457">
        <f>VLOOKUP(A4457,'Лицевые счета'!$A$2:$K$4570,9,0)</f>
        <v>1</v>
      </c>
      <c r="H4457">
        <f>VLOOKUP(A4457,'Лицевые счета'!$A$2:$K$4570,10,0)</f>
        <v>142</v>
      </c>
      <c r="I4457" t="str">
        <f>VLOOKUP(A4457,'Лицевые счета'!$A$2:$K$4570,6,0)</f>
        <v>ФЛ</v>
      </c>
      <c r="J4457">
        <f>IF(AND(C4457=0,I4457="ФЛ"),G4457*H4457,"")</f>
        <v>142</v>
      </c>
      <c r="K4457" t="str">
        <f>IF(AND(C4457&gt;0,E4457="Нет показаний",I4457="ФЛ"),G4457*H4457,"")</f>
        <v/>
      </c>
    </row>
    <row r="4458" spans="1:11" x14ac:dyDescent="0.25">
      <c r="A4458" s="7">
        <v>823555</v>
      </c>
      <c r="B4458" s="7">
        <f>VLOOKUP(A4458,'Лицевые счета'!$A$1:$K$4570,2,0)</f>
        <v>823191</v>
      </c>
      <c r="C4458">
        <f>COUNTIF('ИПУ и ОКПУ'!$A$2:$A$3258,A4458)</f>
        <v>0</v>
      </c>
      <c r="D4458" t="str">
        <f>IF(C4458&gt;0,VLOOKUP(A4458,'ИПУ и ОКПУ'!$A$1:$O$3258,9,0),"")</f>
        <v/>
      </c>
      <c r="E4458" t="str">
        <f>IF(C4458&gt;0,IF(VLOOKUP(A4458,'ИПУ и ОКПУ'!$A$1:$O$3258,14,0)="Нет показаний","Нет показаний",""),"")</f>
        <v/>
      </c>
      <c r="F4458" t="str">
        <f>IF(AND(C4458&gt;0),SUMIF('ИПУ и ОКПУ'!$A$2:$A$3258,A4458,'ИПУ и ОКПУ'!$O$2:$O$3258),"")</f>
        <v/>
      </c>
      <c r="G4458">
        <f>VLOOKUP(A4458,'Лицевые счета'!$A$2:$K$4570,9,0)</f>
        <v>1</v>
      </c>
      <c r="H4458">
        <f>VLOOKUP(A4458,'Лицевые счета'!$A$2:$K$4570,10,0)</f>
        <v>142</v>
      </c>
      <c r="I4458" t="str">
        <f>VLOOKUP(A4458,'Лицевые счета'!$A$2:$K$4570,6,0)</f>
        <v>ФЛ</v>
      </c>
      <c r="J4458">
        <f>IF(AND(C4458=0,I4458="ФЛ"),G4458*H4458,"")</f>
        <v>142</v>
      </c>
      <c r="K4458" t="str">
        <f>IF(AND(C4458&gt;0,E4458="Нет показаний",I4458="ФЛ"),G4458*H4458,"")</f>
        <v/>
      </c>
    </row>
    <row r="4459" spans="1:11" x14ac:dyDescent="0.25">
      <c r="A4459" s="7">
        <v>823592</v>
      </c>
      <c r="B4459" s="7">
        <f>VLOOKUP(A4459,'Лицевые счета'!$A$1:$K$4570,2,0)</f>
        <v>823191</v>
      </c>
      <c r="C4459">
        <f>COUNTIF('ИПУ и ОКПУ'!$A$2:$A$3258,A4459)</f>
        <v>0</v>
      </c>
      <c r="D4459" t="str">
        <f>IF(C4459&gt;0,VLOOKUP(A4459,'ИПУ и ОКПУ'!$A$1:$O$3258,9,0),"")</f>
        <v/>
      </c>
      <c r="E4459" t="str">
        <f>IF(C4459&gt;0,IF(VLOOKUP(A4459,'ИПУ и ОКПУ'!$A$1:$O$3258,14,0)="Нет показаний","Нет показаний",""),"")</f>
        <v/>
      </c>
      <c r="F4459" t="str">
        <f>IF(AND(C4459&gt;0),SUMIF('ИПУ и ОКПУ'!$A$2:$A$3258,A4459,'ИПУ и ОКПУ'!$O$2:$O$3258),"")</f>
        <v/>
      </c>
      <c r="G4459">
        <f>VLOOKUP(A4459,'Лицевые счета'!$A$2:$K$4570,9,0)</f>
        <v>1</v>
      </c>
      <c r="H4459">
        <f>VLOOKUP(A4459,'Лицевые счета'!$A$2:$K$4570,10,0)</f>
        <v>142</v>
      </c>
      <c r="I4459" t="str">
        <f>VLOOKUP(A4459,'Лицевые счета'!$A$2:$K$4570,6,0)</f>
        <v>ФЛ</v>
      </c>
      <c r="J4459">
        <f>IF(AND(C4459=0,I4459="ФЛ"),G4459*H4459,"")</f>
        <v>142</v>
      </c>
      <c r="K4459" t="str">
        <f>IF(AND(C4459&gt;0,E4459="Нет показаний",I4459="ФЛ"),G4459*H4459,"")</f>
        <v/>
      </c>
    </row>
    <row r="4460" spans="1:11" x14ac:dyDescent="0.25">
      <c r="A4460" s="7">
        <v>823795</v>
      </c>
      <c r="B4460" s="7">
        <f>VLOOKUP(A4460,'Лицевые счета'!$A$1:$K$4570,2,0)</f>
        <v>823191</v>
      </c>
      <c r="C4460">
        <f>COUNTIF('ИПУ и ОКПУ'!$A$2:$A$3258,A4460)</f>
        <v>0</v>
      </c>
      <c r="D4460" t="str">
        <f>IF(C4460&gt;0,VLOOKUP(A4460,'ИПУ и ОКПУ'!$A$1:$O$3258,9,0),"")</f>
        <v/>
      </c>
      <c r="E4460" t="str">
        <f>IF(C4460&gt;0,IF(VLOOKUP(A4460,'ИПУ и ОКПУ'!$A$1:$O$3258,14,0)="Нет показаний","Нет показаний",""),"")</f>
        <v/>
      </c>
      <c r="F4460" t="str">
        <f>IF(AND(C4460&gt;0),SUMIF('ИПУ и ОКПУ'!$A$2:$A$3258,A4460,'ИПУ и ОКПУ'!$O$2:$O$3258),"")</f>
        <v/>
      </c>
      <c r="G4460">
        <f>VLOOKUP(A4460,'Лицевые счета'!$A$2:$K$4570,9,0)</f>
        <v>1</v>
      </c>
      <c r="H4460">
        <f>VLOOKUP(A4460,'Лицевые счета'!$A$2:$K$4570,10,0)</f>
        <v>142</v>
      </c>
      <c r="I4460" t="str">
        <f>VLOOKUP(A4460,'Лицевые счета'!$A$2:$K$4570,6,0)</f>
        <v>ФЛ</v>
      </c>
      <c r="J4460">
        <f>IF(AND(C4460=0,I4460="ФЛ"),G4460*H4460,"")</f>
        <v>142</v>
      </c>
      <c r="K4460" t="str">
        <f>IF(AND(C4460&gt;0,E4460="Нет показаний",I4460="ФЛ"),G4460*H4460,"")</f>
        <v/>
      </c>
    </row>
    <row r="4461" spans="1:11" x14ac:dyDescent="0.25">
      <c r="A4461" s="7">
        <v>823868</v>
      </c>
      <c r="B4461" s="7">
        <f>VLOOKUP(A4461,'Лицевые счета'!$A$1:$K$4570,2,0)</f>
        <v>823191</v>
      </c>
      <c r="C4461">
        <f>COUNTIF('ИПУ и ОКПУ'!$A$2:$A$3258,A4461)</f>
        <v>0</v>
      </c>
      <c r="D4461" t="str">
        <f>IF(C4461&gt;0,VLOOKUP(A4461,'ИПУ и ОКПУ'!$A$1:$O$3258,9,0),"")</f>
        <v/>
      </c>
      <c r="E4461" t="str">
        <f>IF(C4461&gt;0,IF(VLOOKUP(A4461,'ИПУ и ОКПУ'!$A$1:$O$3258,14,0)="Нет показаний","Нет показаний",""),"")</f>
        <v/>
      </c>
      <c r="F4461" t="str">
        <f>IF(AND(C4461&gt;0),SUMIF('ИПУ и ОКПУ'!$A$2:$A$3258,A4461,'ИПУ и ОКПУ'!$O$2:$O$3258),"")</f>
        <v/>
      </c>
      <c r="G4461">
        <f>VLOOKUP(A4461,'Лицевые счета'!$A$2:$K$4570,9,0)</f>
        <v>1</v>
      </c>
      <c r="H4461">
        <f>VLOOKUP(A4461,'Лицевые счета'!$A$2:$K$4570,10,0)</f>
        <v>142</v>
      </c>
      <c r="I4461" t="str">
        <f>VLOOKUP(A4461,'Лицевые счета'!$A$2:$K$4570,6,0)</f>
        <v>ФЛ</v>
      </c>
      <c r="J4461">
        <f>IF(AND(C4461=0,I4461="ФЛ"),G4461*H4461,"")</f>
        <v>142</v>
      </c>
      <c r="K4461" t="str">
        <f>IF(AND(C4461&gt;0,E4461="Нет показаний",I4461="ФЛ"),G4461*H4461,"")</f>
        <v/>
      </c>
    </row>
    <row r="4462" spans="1:11" x14ac:dyDescent="0.25">
      <c r="A4462" s="7">
        <v>823880</v>
      </c>
      <c r="B4462" s="7">
        <f>VLOOKUP(A4462,'Лицевые счета'!$A$1:$K$4570,2,0)</f>
        <v>823191</v>
      </c>
      <c r="C4462">
        <f>COUNTIF('ИПУ и ОКПУ'!$A$2:$A$3258,A4462)</f>
        <v>0</v>
      </c>
      <c r="D4462" t="str">
        <f>IF(C4462&gt;0,VLOOKUP(A4462,'ИПУ и ОКПУ'!$A$1:$O$3258,9,0),"")</f>
        <v/>
      </c>
      <c r="E4462" t="str">
        <f>IF(C4462&gt;0,IF(VLOOKUP(A4462,'ИПУ и ОКПУ'!$A$1:$O$3258,14,0)="Нет показаний","Нет показаний",""),"")</f>
        <v/>
      </c>
      <c r="F4462" t="str">
        <f>IF(AND(C4462&gt;0),SUMIF('ИПУ и ОКПУ'!$A$2:$A$3258,A4462,'ИПУ и ОКПУ'!$O$2:$O$3258),"")</f>
        <v/>
      </c>
      <c r="G4462">
        <f>VLOOKUP(A4462,'Лицевые счета'!$A$2:$K$4570,9,0)</f>
        <v>1</v>
      </c>
      <c r="H4462">
        <f>VLOOKUP(A4462,'Лицевые счета'!$A$2:$K$4570,10,0)</f>
        <v>142</v>
      </c>
      <c r="I4462" t="str">
        <f>VLOOKUP(A4462,'Лицевые счета'!$A$2:$K$4570,6,0)</f>
        <v>ФЛ</v>
      </c>
      <c r="J4462">
        <f>IF(AND(C4462=0,I4462="ФЛ"),G4462*H4462,"")</f>
        <v>142</v>
      </c>
      <c r="K4462" t="str">
        <f>IF(AND(C4462&gt;0,E4462="Нет показаний",I4462="ФЛ"),G4462*H4462,"")</f>
        <v/>
      </c>
    </row>
    <row r="4463" spans="1:11" x14ac:dyDescent="0.25">
      <c r="A4463" s="7">
        <v>823894</v>
      </c>
      <c r="B4463" s="7">
        <f>VLOOKUP(A4463,'Лицевые счета'!$A$1:$K$4570,2,0)</f>
        <v>823191</v>
      </c>
      <c r="C4463">
        <f>COUNTIF('ИПУ и ОКПУ'!$A$2:$A$3258,A4463)</f>
        <v>0</v>
      </c>
      <c r="D4463" t="str">
        <f>IF(C4463&gt;0,VLOOKUP(A4463,'ИПУ и ОКПУ'!$A$1:$O$3258,9,0),"")</f>
        <v/>
      </c>
      <c r="E4463" t="str">
        <f>IF(C4463&gt;0,IF(VLOOKUP(A4463,'ИПУ и ОКПУ'!$A$1:$O$3258,14,0)="Нет показаний","Нет показаний",""),"")</f>
        <v/>
      </c>
      <c r="F4463" t="str">
        <f>IF(AND(C4463&gt;0),SUMIF('ИПУ и ОКПУ'!$A$2:$A$3258,A4463,'ИПУ и ОКПУ'!$O$2:$O$3258),"")</f>
        <v/>
      </c>
      <c r="G4463">
        <f>VLOOKUP(A4463,'Лицевые счета'!$A$2:$K$4570,9,0)</f>
        <v>1</v>
      </c>
      <c r="H4463">
        <f>VLOOKUP(A4463,'Лицевые счета'!$A$2:$K$4570,10,0)</f>
        <v>142</v>
      </c>
      <c r="I4463" t="str">
        <f>VLOOKUP(A4463,'Лицевые счета'!$A$2:$K$4570,6,0)</f>
        <v>ФЛ</v>
      </c>
      <c r="J4463">
        <f>IF(AND(C4463=0,I4463="ФЛ"),G4463*H4463,"")</f>
        <v>142</v>
      </c>
      <c r="K4463" t="str">
        <f>IF(AND(C4463&gt;0,E4463="Нет показаний",I4463="ФЛ"),G4463*H4463,"")</f>
        <v/>
      </c>
    </row>
    <row r="4464" spans="1:11" x14ac:dyDescent="0.25">
      <c r="A4464" s="7">
        <v>823906</v>
      </c>
      <c r="B4464" s="7">
        <f>VLOOKUP(A4464,'Лицевые счета'!$A$1:$K$4570,2,0)</f>
        <v>823191</v>
      </c>
      <c r="C4464">
        <f>COUNTIF('ИПУ и ОКПУ'!$A$2:$A$3258,A4464)</f>
        <v>0</v>
      </c>
      <c r="D4464" t="str">
        <f>IF(C4464&gt;0,VLOOKUP(A4464,'ИПУ и ОКПУ'!$A$1:$O$3258,9,0),"")</f>
        <v/>
      </c>
      <c r="E4464" t="str">
        <f>IF(C4464&gt;0,IF(VLOOKUP(A4464,'ИПУ и ОКПУ'!$A$1:$O$3258,14,0)="Нет показаний","Нет показаний",""),"")</f>
        <v/>
      </c>
      <c r="F4464" t="str">
        <f>IF(AND(C4464&gt;0),SUMIF('ИПУ и ОКПУ'!$A$2:$A$3258,A4464,'ИПУ и ОКПУ'!$O$2:$O$3258),"")</f>
        <v/>
      </c>
      <c r="G4464">
        <f>VLOOKUP(A4464,'Лицевые счета'!$A$2:$K$4570,9,0)</f>
        <v>1</v>
      </c>
      <c r="H4464">
        <f>VLOOKUP(A4464,'Лицевые счета'!$A$2:$K$4570,10,0)</f>
        <v>142</v>
      </c>
      <c r="I4464" t="str">
        <f>VLOOKUP(A4464,'Лицевые счета'!$A$2:$K$4570,6,0)</f>
        <v>ФЛ</v>
      </c>
      <c r="J4464">
        <f>IF(AND(C4464=0,I4464="ФЛ"),G4464*H4464,"")</f>
        <v>142</v>
      </c>
      <c r="K4464" t="str">
        <f>IF(AND(C4464&gt;0,E4464="Нет показаний",I4464="ФЛ"),G4464*H4464,"")</f>
        <v/>
      </c>
    </row>
    <row r="4465" spans="1:11" x14ac:dyDescent="0.25">
      <c r="A4465" s="7">
        <v>823933</v>
      </c>
      <c r="B4465" s="7">
        <f>VLOOKUP(A4465,'Лицевые счета'!$A$1:$K$4570,2,0)</f>
        <v>823191</v>
      </c>
      <c r="C4465">
        <f>COUNTIF('ИПУ и ОКПУ'!$A$2:$A$3258,A4465)</f>
        <v>0</v>
      </c>
      <c r="D4465" t="str">
        <f>IF(C4465&gt;0,VLOOKUP(A4465,'ИПУ и ОКПУ'!$A$1:$O$3258,9,0),"")</f>
        <v/>
      </c>
      <c r="E4465" t="str">
        <f>IF(C4465&gt;0,IF(VLOOKUP(A4465,'ИПУ и ОКПУ'!$A$1:$O$3258,14,0)="Нет показаний","Нет показаний",""),"")</f>
        <v/>
      </c>
      <c r="F4465" t="str">
        <f>IF(AND(C4465&gt;0),SUMIF('ИПУ и ОКПУ'!$A$2:$A$3258,A4465,'ИПУ и ОКПУ'!$O$2:$O$3258),"")</f>
        <v/>
      </c>
      <c r="G4465">
        <f>VLOOKUP(A4465,'Лицевые счета'!$A$2:$K$4570,9,0)</f>
        <v>1</v>
      </c>
      <c r="H4465">
        <f>VLOOKUP(A4465,'Лицевые счета'!$A$2:$K$4570,10,0)</f>
        <v>142</v>
      </c>
      <c r="I4465" t="str">
        <f>VLOOKUP(A4465,'Лицевые счета'!$A$2:$K$4570,6,0)</f>
        <v>ФЛ</v>
      </c>
      <c r="J4465">
        <f>IF(AND(C4465=0,I4465="ФЛ"),G4465*H4465,"")</f>
        <v>142</v>
      </c>
      <c r="K4465" t="str">
        <f>IF(AND(C4465&gt;0,E4465="Нет показаний",I4465="ФЛ"),G4465*H4465,"")</f>
        <v/>
      </c>
    </row>
    <row r="4466" spans="1:11" x14ac:dyDescent="0.25">
      <c r="A4466" s="7">
        <v>823939</v>
      </c>
      <c r="B4466" s="7">
        <f>VLOOKUP(A4466,'Лицевые счета'!$A$1:$K$4570,2,0)</f>
        <v>823191</v>
      </c>
      <c r="C4466">
        <f>COUNTIF('ИПУ и ОКПУ'!$A$2:$A$3258,A4466)</f>
        <v>0</v>
      </c>
      <c r="D4466" t="str">
        <f>IF(C4466&gt;0,VLOOKUP(A4466,'ИПУ и ОКПУ'!$A$1:$O$3258,9,0),"")</f>
        <v/>
      </c>
      <c r="E4466" t="str">
        <f>IF(C4466&gt;0,IF(VLOOKUP(A4466,'ИПУ и ОКПУ'!$A$1:$O$3258,14,0)="Нет показаний","Нет показаний",""),"")</f>
        <v/>
      </c>
      <c r="F4466" t="str">
        <f>IF(AND(C4466&gt;0),SUMIF('ИПУ и ОКПУ'!$A$2:$A$3258,A4466,'ИПУ и ОКПУ'!$O$2:$O$3258),"")</f>
        <v/>
      </c>
      <c r="G4466">
        <f>VLOOKUP(A4466,'Лицевые счета'!$A$2:$K$4570,9,0)</f>
        <v>1</v>
      </c>
      <c r="H4466">
        <f>VLOOKUP(A4466,'Лицевые счета'!$A$2:$K$4570,10,0)</f>
        <v>142</v>
      </c>
      <c r="I4466" t="str">
        <f>VLOOKUP(A4466,'Лицевые счета'!$A$2:$K$4570,6,0)</f>
        <v>ФЛ</v>
      </c>
      <c r="J4466">
        <f>IF(AND(C4466=0,I4466="ФЛ"),G4466*H4466,"")</f>
        <v>142</v>
      </c>
      <c r="K4466" t="str">
        <f>IF(AND(C4466&gt;0,E4466="Нет показаний",I4466="ФЛ"),G4466*H4466,"")</f>
        <v/>
      </c>
    </row>
    <row r="4467" spans="1:11" x14ac:dyDescent="0.25">
      <c r="A4467" s="7">
        <v>823948</v>
      </c>
      <c r="B4467" s="7">
        <f>VLOOKUP(A4467,'Лицевые счета'!$A$1:$K$4570,2,0)</f>
        <v>823191</v>
      </c>
      <c r="C4467">
        <f>COUNTIF('ИПУ и ОКПУ'!$A$2:$A$3258,A4467)</f>
        <v>0</v>
      </c>
      <c r="D4467" t="str">
        <f>IF(C4467&gt;0,VLOOKUP(A4467,'ИПУ и ОКПУ'!$A$1:$O$3258,9,0),"")</f>
        <v/>
      </c>
      <c r="E4467" t="str">
        <f>IF(C4467&gt;0,IF(VLOOKUP(A4467,'ИПУ и ОКПУ'!$A$1:$O$3258,14,0)="Нет показаний","Нет показаний",""),"")</f>
        <v/>
      </c>
      <c r="F4467" t="str">
        <f>IF(AND(C4467&gt;0),SUMIF('ИПУ и ОКПУ'!$A$2:$A$3258,A4467,'ИПУ и ОКПУ'!$O$2:$O$3258),"")</f>
        <v/>
      </c>
      <c r="G4467">
        <f>VLOOKUP(A4467,'Лицевые счета'!$A$2:$K$4570,9,0)</f>
        <v>1</v>
      </c>
      <c r="H4467">
        <f>VLOOKUP(A4467,'Лицевые счета'!$A$2:$K$4570,10,0)</f>
        <v>142</v>
      </c>
      <c r="I4467" t="str">
        <f>VLOOKUP(A4467,'Лицевые счета'!$A$2:$K$4570,6,0)</f>
        <v>ФЛ</v>
      </c>
      <c r="J4467">
        <f>IF(AND(C4467=0,I4467="ФЛ"),G4467*H4467,"")</f>
        <v>142</v>
      </c>
      <c r="K4467" t="str">
        <f>IF(AND(C4467&gt;0,E4467="Нет показаний",I4467="ФЛ"),G4467*H4467,"")</f>
        <v/>
      </c>
    </row>
    <row r="4468" spans="1:11" x14ac:dyDescent="0.25">
      <c r="A4468" s="7">
        <v>823958</v>
      </c>
      <c r="B4468" s="7">
        <f>VLOOKUP(A4468,'Лицевые счета'!$A$1:$K$4570,2,0)</f>
        <v>823191</v>
      </c>
      <c r="C4468">
        <f>COUNTIF('ИПУ и ОКПУ'!$A$2:$A$3258,A4468)</f>
        <v>0</v>
      </c>
      <c r="D4468" t="str">
        <f>IF(C4468&gt;0,VLOOKUP(A4468,'ИПУ и ОКПУ'!$A$1:$O$3258,9,0),"")</f>
        <v/>
      </c>
      <c r="E4468" t="str">
        <f>IF(C4468&gt;0,IF(VLOOKUP(A4468,'ИПУ и ОКПУ'!$A$1:$O$3258,14,0)="Нет показаний","Нет показаний",""),"")</f>
        <v/>
      </c>
      <c r="F4468" t="str">
        <f>IF(AND(C4468&gt;0),SUMIF('ИПУ и ОКПУ'!$A$2:$A$3258,A4468,'ИПУ и ОКПУ'!$O$2:$O$3258),"")</f>
        <v/>
      </c>
      <c r="G4468">
        <f>VLOOKUP(A4468,'Лицевые счета'!$A$2:$K$4570,9,0)</f>
        <v>1</v>
      </c>
      <c r="H4468">
        <f>VLOOKUP(A4468,'Лицевые счета'!$A$2:$K$4570,10,0)</f>
        <v>142</v>
      </c>
      <c r="I4468" t="str">
        <f>VLOOKUP(A4468,'Лицевые счета'!$A$2:$K$4570,6,0)</f>
        <v>ФЛ</v>
      </c>
      <c r="J4468">
        <f>IF(AND(C4468=0,I4468="ФЛ"),G4468*H4468,"")</f>
        <v>142</v>
      </c>
      <c r="K4468" t="str">
        <f>IF(AND(C4468&gt;0,E4468="Нет показаний",I4468="ФЛ"),G4468*H4468,"")</f>
        <v/>
      </c>
    </row>
    <row r="4469" spans="1:11" x14ac:dyDescent="0.25">
      <c r="A4469" s="7">
        <v>823966</v>
      </c>
      <c r="B4469" s="7">
        <f>VLOOKUP(A4469,'Лицевые счета'!$A$1:$K$4570,2,0)</f>
        <v>823191</v>
      </c>
      <c r="C4469">
        <f>COUNTIF('ИПУ и ОКПУ'!$A$2:$A$3258,A4469)</f>
        <v>0</v>
      </c>
      <c r="D4469" t="str">
        <f>IF(C4469&gt;0,VLOOKUP(A4469,'ИПУ и ОКПУ'!$A$1:$O$3258,9,0),"")</f>
        <v/>
      </c>
      <c r="E4469" t="str">
        <f>IF(C4469&gt;0,IF(VLOOKUP(A4469,'ИПУ и ОКПУ'!$A$1:$O$3258,14,0)="Нет показаний","Нет показаний",""),"")</f>
        <v/>
      </c>
      <c r="F4469" t="str">
        <f>IF(AND(C4469&gt;0),SUMIF('ИПУ и ОКПУ'!$A$2:$A$3258,A4469,'ИПУ и ОКПУ'!$O$2:$O$3258),"")</f>
        <v/>
      </c>
      <c r="G4469">
        <f>VLOOKUP(A4469,'Лицевые счета'!$A$2:$K$4570,9,0)</f>
        <v>1</v>
      </c>
      <c r="H4469">
        <f>VLOOKUP(A4469,'Лицевые счета'!$A$2:$K$4570,10,0)</f>
        <v>142</v>
      </c>
      <c r="I4469" t="str">
        <f>VLOOKUP(A4469,'Лицевые счета'!$A$2:$K$4570,6,0)</f>
        <v>ФЛ</v>
      </c>
      <c r="J4469">
        <f>IF(AND(C4469=0,I4469="ФЛ"),G4469*H4469,"")</f>
        <v>142</v>
      </c>
      <c r="K4469" t="str">
        <f>IF(AND(C4469&gt;0,E4469="Нет показаний",I4469="ФЛ"),G4469*H4469,"")</f>
        <v/>
      </c>
    </row>
    <row r="4470" spans="1:11" x14ac:dyDescent="0.25">
      <c r="A4470" s="7">
        <v>823975</v>
      </c>
      <c r="B4470" s="7">
        <f>VLOOKUP(A4470,'Лицевые счета'!$A$1:$K$4570,2,0)</f>
        <v>823191</v>
      </c>
      <c r="C4470">
        <f>COUNTIF('ИПУ и ОКПУ'!$A$2:$A$3258,A4470)</f>
        <v>0</v>
      </c>
      <c r="D4470" t="str">
        <f>IF(C4470&gt;0,VLOOKUP(A4470,'ИПУ и ОКПУ'!$A$1:$O$3258,9,0),"")</f>
        <v/>
      </c>
      <c r="E4470" t="str">
        <f>IF(C4470&gt;0,IF(VLOOKUP(A4470,'ИПУ и ОКПУ'!$A$1:$O$3258,14,0)="Нет показаний","Нет показаний",""),"")</f>
        <v/>
      </c>
      <c r="F4470" t="str">
        <f>IF(AND(C4470&gt;0),SUMIF('ИПУ и ОКПУ'!$A$2:$A$3258,A4470,'ИПУ и ОКПУ'!$O$2:$O$3258),"")</f>
        <v/>
      </c>
      <c r="G4470">
        <f>VLOOKUP(A4470,'Лицевые счета'!$A$2:$K$4570,9,0)</f>
        <v>1</v>
      </c>
      <c r="H4470">
        <f>VLOOKUP(A4470,'Лицевые счета'!$A$2:$K$4570,10,0)</f>
        <v>142</v>
      </c>
      <c r="I4470" t="str">
        <f>VLOOKUP(A4470,'Лицевые счета'!$A$2:$K$4570,6,0)</f>
        <v>ФЛ</v>
      </c>
      <c r="J4470">
        <f>IF(AND(C4470=0,I4470="ФЛ"),G4470*H4470,"")</f>
        <v>142</v>
      </c>
      <c r="K4470" t="str">
        <f>IF(AND(C4470&gt;0,E4470="Нет показаний",I4470="ФЛ"),G4470*H4470,"")</f>
        <v/>
      </c>
    </row>
    <row r="4471" spans="1:11" x14ac:dyDescent="0.25">
      <c r="A4471" s="7">
        <v>823987</v>
      </c>
      <c r="B4471" s="7">
        <f>VLOOKUP(A4471,'Лицевые счета'!$A$1:$K$4570,2,0)</f>
        <v>823191</v>
      </c>
      <c r="C4471">
        <f>COUNTIF('ИПУ и ОКПУ'!$A$2:$A$3258,A4471)</f>
        <v>0</v>
      </c>
      <c r="D4471" t="str">
        <f>IF(C4471&gt;0,VLOOKUP(A4471,'ИПУ и ОКПУ'!$A$1:$O$3258,9,0),"")</f>
        <v/>
      </c>
      <c r="E4471" t="str">
        <f>IF(C4471&gt;0,IF(VLOOKUP(A4471,'ИПУ и ОКПУ'!$A$1:$O$3258,14,0)="Нет показаний","Нет показаний",""),"")</f>
        <v/>
      </c>
      <c r="F4471" t="str">
        <f>IF(AND(C4471&gt;0),SUMIF('ИПУ и ОКПУ'!$A$2:$A$3258,A4471,'ИПУ и ОКПУ'!$O$2:$O$3258),"")</f>
        <v/>
      </c>
      <c r="G4471">
        <f>VLOOKUP(A4471,'Лицевые счета'!$A$2:$K$4570,9,0)</f>
        <v>1</v>
      </c>
      <c r="H4471">
        <f>VLOOKUP(A4471,'Лицевые счета'!$A$2:$K$4570,10,0)</f>
        <v>142</v>
      </c>
      <c r="I4471" t="str">
        <f>VLOOKUP(A4471,'Лицевые счета'!$A$2:$K$4570,6,0)</f>
        <v>ФЛ</v>
      </c>
      <c r="J4471">
        <f>IF(AND(C4471=0,I4471="ФЛ"),G4471*H4471,"")</f>
        <v>142</v>
      </c>
      <c r="K4471" t="str">
        <f>IF(AND(C4471&gt;0,E4471="Нет показаний",I4471="ФЛ"),G4471*H4471,"")</f>
        <v/>
      </c>
    </row>
    <row r="4472" spans="1:11" x14ac:dyDescent="0.25">
      <c r="A4472" s="7">
        <v>824001</v>
      </c>
      <c r="B4472" s="7">
        <f>VLOOKUP(A4472,'Лицевые счета'!$A$1:$K$4570,2,0)</f>
        <v>823191</v>
      </c>
      <c r="C4472">
        <f>COUNTIF('ИПУ и ОКПУ'!$A$2:$A$3258,A4472)</f>
        <v>0</v>
      </c>
      <c r="D4472" t="str">
        <f>IF(C4472&gt;0,VLOOKUP(A4472,'ИПУ и ОКПУ'!$A$1:$O$3258,9,0),"")</f>
        <v/>
      </c>
      <c r="E4472" t="str">
        <f>IF(C4472&gt;0,IF(VLOOKUP(A4472,'ИПУ и ОКПУ'!$A$1:$O$3258,14,0)="Нет показаний","Нет показаний",""),"")</f>
        <v/>
      </c>
      <c r="F4472" t="str">
        <f>IF(AND(C4472&gt;0),SUMIF('ИПУ и ОКПУ'!$A$2:$A$3258,A4472,'ИПУ и ОКПУ'!$O$2:$O$3258),"")</f>
        <v/>
      </c>
      <c r="G4472">
        <f>VLOOKUP(A4472,'Лицевые счета'!$A$2:$K$4570,9,0)</f>
        <v>1</v>
      </c>
      <c r="H4472">
        <f>VLOOKUP(A4472,'Лицевые счета'!$A$2:$K$4570,10,0)</f>
        <v>142</v>
      </c>
      <c r="I4472" t="str">
        <f>VLOOKUP(A4472,'Лицевые счета'!$A$2:$K$4570,6,0)</f>
        <v>ФЛ</v>
      </c>
      <c r="J4472">
        <f>IF(AND(C4472=0,I4472="ФЛ"),G4472*H4472,"")</f>
        <v>142</v>
      </c>
      <c r="K4472" t="str">
        <f>IF(AND(C4472&gt;0,E4472="Нет показаний",I4472="ФЛ"),G4472*H4472,"")</f>
        <v/>
      </c>
    </row>
    <row r="4473" spans="1:11" x14ac:dyDescent="0.25">
      <c r="A4473" s="7">
        <v>824023</v>
      </c>
      <c r="B4473" s="7">
        <f>VLOOKUP(A4473,'Лицевые счета'!$A$1:$K$4570,2,0)</f>
        <v>823191</v>
      </c>
      <c r="C4473">
        <f>COUNTIF('ИПУ и ОКПУ'!$A$2:$A$3258,A4473)</f>
        <v>0</v>
      </c>
      <c r="D4473" t="str">
        <f>IF(C4473&gt;0,VLOOKUP(A4473,'ИПУ и ОКПУ'!$A$1:$O$3258,9,0),"")</f>
        <v/>
      </c>
      <c r="E4473" t="str">
        <f>IF(C4473&gt;0,IF(VLOOKUP(A4473,'ИПУ и ОКПУ'!$A$1:$O$3258,14,0)="Нет показаний","Нет показаний",""),"")</f>
        <v/>
      </c>
      <c r="F4473" t="str">
        <f>IF(AND(C4473&gt;0),SUMIF('ИПУ и ОКПУ'!$A$2:$A$3258,A4473,'ИПУ и ОКПУ'!$O$2:$O$3258),"")</f>
        <v/>
      </c>
      <c r="G4473">
        <f>VLOOKUP(A4473,'Лицевые счета'!$A$2:$K$4570,9,0)</f>
        <v>1</v>
      </c>
      <c r="H4473">
        <f>VLOOKUP(A4473,'Лицевые счета'!$A$2:$K$4570,10,0)</f>
        <v>142</v>
      </c>
      <c r="I4473" t="str">
        <f>VLOOKUP(A4473,'Лицевые счета'!$A$2:$K$4570,6,0)</f>
        <v>ФЛ</v>
      </c>
      <c r="J4473">
        <f>IF(AND(C4473=0,I4473="ФЛ"),G4473*H4473,"")</f>
        <v>142</v>
      </c>
      <c r="K4473" t="str">
        <f>IF(AND(C4473&gt;0,E4473="Нет показаний",I4473="ФЛ"),G4473*H4473,"")</f>
        <v/>
      </c>
    </row>
    <row r="4474" spans="1:11" x14ac:dyDescent="0.25">
      <c r="A4474" s="7">
        <v>824025</v>
      </c>
      <c r="B4474" s="7">
        <f>VLOOKUP(A4474,'Лицевые счета'!$A$1:$K$4570,2,0)</f>
        <v>823191</v>
      </c>
      <c r="C4474">
        <f>COUNTIF('ИПУ и ОКПУ'!$A$2:$A$3258,A4474)</f>
        <v>0</v>
      </c>
      <c r="D4474" t="str">
        <f>IF(C4474&gt;0,VLOOKUP(A4474,'ИПУ и ОКПУ'!$A$1:$O$3258,9,0),"")</f>
        <v/>
      </c>
      <c r="E4474" t="str">
        <f>IF(C4474&gt;0,IF(VLOOKUP(A4474,'ИПУ и ОКПУ'!$A$1:$O$3258,14,0)="Нет показаний","Нет показаний",""),"")</f>
        <v/>
      </c>
      <c r="F4474" t="str">
        <f>IF(AND(C4474&gt;0),SUMIF('ИПУ и ОКПУ'!$A$2:$A$3258,A4474,'ИПУ и ОКПУ'!$O$2:$O$3258),"")</f>
        <v/>
      </c>
      <c r="G4474">
        <f>VLOOKUP(A4474,'Лицевые счета'!$A$2:$K$4570,9,0)</f>
        <v>1</v>
      </c>
      <c r="H4474">
        <f>VLOOKUP(A4474,'Лицевые счета'!$A$2:$K$4570,10,0)</f>
        <v>142</v>
      </c>
      <c r="I4474" t="str">
        <f>VLOOKUP(A4474,'Лицевые счета'!$A$2:$K$4570,6,0)</f>
        <v>ФЛ</v>
      </c>
      <c r="J4474">
        <f>IF(AND(C4474=0,I4474="ФЛ"),G4474*H4474,"")</f>
        <v>142</v>
      </c>
      <c r="K4474" t="str">
        <f>IF(AND(C4474&gt;0,E4474="Нет показаний",I4474="ФЛ"),G4474*H4474,"")</f>
        <v/>
      </c>
    </row>
    <row r="4475" spans="1:11" x14ac:dyDescent="0.25">
      <c r="A4475" s="7">
        <v>824046</v>
      </c>
      <c r="B4475" s="7">
        <f>VLOOKUP(A4475,'Лицевые счета'!$A$1:$K$4570,2,0)</f>
        <v>823191</v>
      </c>
      <c r="C4475">
        <f>COUNTIF('ИПУ и ОКПУ'!$A$2:$A$3258,A4475)</f>
        <v>0</v>
      </c>
      <c r="D4475" t="str">
        <f>IF(C4475&gt;0,VLOOKUP(A4475,'ИПУ и ОКПУ'!$A$1:$O$3258,9,0),"")</f>
        <v/>
      </c>
      <c r="E4475" t="str">
        <f>IF(C4475&gt;0,IF(VLOOKUP(A4475,'ИПУ и ОКПУ'!$A$1:$O$3258,14,0)="Нет показаний","Нет показаний",""),"")</f>
        <v/>
      </c>
      <c r="F4475" t="str">
        <f>IF(AND(C4475&gt;0),SUMIF('ИПУ и ОКПУ'!$A$2:$A$3258,A4475,'ИПУ и ОКПУ'!$O$2:$O$3258),"")</f>
        <v/>
      </c>
      <c r="G4475">
        <f>VLOOKUP(A4475,'Лицевые счета'!$A$2:$K$4570,9,0)</f>
        <v>1</v>
      </c>
      <c r="H4475">
        <f>VLOOKUP(A4475,'Лицевые счета'!$A$2:$K$4570,10,0)</f>
        <v>167.6</v>
      </c>
      <c r="I4475" t="str">
        <f>VLOOKUP(A4475,'Лицевые счета'!$A$2:$K$4570,6,0)</f>
        <v>ФЛ</v>
      </c>
      <c r="J4475">
        <f>IF(AND(C4475=0,I4475="ФЛ"),G4475*H4475,"")</f>
        <v>167.6</v>
      </c>
      <c r="K4475" t="str">
        <f>IF(AND(C4475&gt;0,E4475="Нет показаний",I4475="ФЛ"),G4475*H4475,"")</f>
        <v/>
      </c>
    </row>
    <row r="4476" spans="1:11" x14ac:dyDescent="0.25">
      <c r="A4476" s="7">
        <v>824052</v>
      </c>
      <c r="B4476" s="7">
        <f>VLOOKUP(A4476,'Лицевые счета'!$A$1:$K$4570,2,0)</f>
        <v>823191</v>
      </c>
      <c r="C4476">
        <f>COUNTIF('ИПУ и ОКПУ'!$A$2:$A$3258,A4476)</f>
        <v>0</v>
      </c>
      <c r="D4476" t="str">
        <f>IF(C4476&gt;0,VLOOKUP(A4476,'ИПУ и ОКПУ'!$A$1:$O$3258,9,0),"")</f>
        <v/>
      </c>
      <c r="E4476" t="str">
        <f>IF(C4476&gt;0,IF(VLOOKUP(A4476,'ИПУ и ОКПУ'!$A$1:$O$3258,14,0)="Нет показаний","Нет показаний",""),"")</f>
        <v/>
      </c>
      <c r="F4476" t="str">
        <f>IF(AND(C4476&gt;0),SUMIF('ИПУ и ОКПУ'!$A$2:$A$3258,A4476,'ИПУ и ОКПУ'!$O$2:$O$3258),"")</f>
        <v/>
      </c>
      <c r="G4476">
        <f>VLOOKUP(A4476,'Лицевые счета'!$A$2:$K$4570,9,0)</f>
        <v>1</v>
      </c>
      <c r="H4476">
        <f>VLOOKUP(A4476,'Лицевые счета'!$A$2:$K$4570,10,0)</f>
        <v>142</v>
      </c>
      <c r="I4476" t="str">
        <f>VLOOKUP(A4476,'Лицевые счета'!$A$2:$K$4570,6,0)</f>
        <v>ФЛ</v>
      </c>
      <c r="J4476">
        <f>IF(AND(C4476=0,I4476="ФЛ"),G4476*H4476,"")</f>
        <v>142</v>
      </c>
      <c r="K4476" t="str">
        <f>IF(AND(C4476&gt;0,E4476="Нет показаний",I4476="ФЛ"),G4476*H4476,"")</f>
        <v/>
      </c>
    </row>
    <row r="4477" spans="1:11" x14ac:dyDescent="0.25">
      <c r="A4477" s="7">
        <v>824061</v>
      </c>
      <c r="B4477" s="7">
        <f>VLOOKUP(A4477,'Лицевые счета'!$A$1:$K$4570,2,0)</f>
        <v>823191</v>
      </c>
      <c r="C4477">
        <f>COUNTIF('ИПУ и ОКПУ'!$A$2:$A$3258,A4477)</f>
        <v>0</v>
      </c>
      <c r="D4477" t="str">
        <f>IF(C4477&gt;0,VLOOKUP(A4477,'ИПУ и ОКПУ'!$A$1:$O$3258,9,0),"")</f>
        <v/>
      </c>
      <c r="E4477" t="str">
        <f>IF(C4477&gt;0,IF(VLOOKUP(A4477,'ИПУ и ОКПУ'!$A$1:$O$3258,14,0)="Нет показаний","Нет показаний",""),"")</f>
        <v/>
      </c>
      <c r="F4477" t="str">
        <f>IF(AND(C4477&gt;0),SUMIF('ИПУ и ОКПУ'!$A$2:$A$3258,A4477,'ИПУ и ОКПУ'!$O$2:$O$3258),"")</f>
        <v/>
      </c>
      <c r="G4477">
        <f>VLOOKUP(A4477,'Лицевые счета'!$A$2:$K$4570,9,0)</f>
        <v>1</v>
      </c>
      <c r="H4477">
        <f>VLOOKUP(A4477,'Лицевые счета'!$A$2:$K$4570,10,0)</f>
        <v>142</v>
      </c>
      <c r="I4477" t="str">
        <f>VLOOKUP(A4477,'Лицевые счета'!$A$2:$K$4570,6,0)</f>
        <v>ФЛ</v>
      </c>
      <c r="J4477">
        <f>IF(AND(C4477=0,I4477="ФЛ"),G4477*H4477,"")</f>
        <v>142</v>
      </c>
      <c r="K4477" t="str">
        <f>IF(AND(C4477&gt;0,E4477="Нет показаний",I4477="ФЛ"),G4477*H4477,"")</f>
        <v/>
      </c>
    </row>
    <row r="4478" spans="1:11" x14ac:dyDescent="0.25">
      <c r="A4478" s="7">
        <v>824073</v>
      </c>
      <c r="B4478" s="7">
        <f>VLOOKUP(A4478,'Лицевые счета'!$A$1:$K$4570,2,0)</f>
        <v>823191</v>
      </c>
      <c r="C4478">
        <f>COUNTIF('ИПУ и ОКПУ'!$A$2:$A$3258,A4478)</f>
        <v>0</v>
      </c>
      <c r="D4478" t="str">
        <f>IF(C4478&gt;0,VLOOKUP(A4478,'ИПУ и ОКПУ'!$A$1:$O$3258,9,0),"")</f>
        <v/>
      </c>
      <c r="E4478" t="str">
        <f>IF(C4478&gt;0,IF(VLOOKUP(A4478,'ИПУ и ОКПУ'!$A$1:$O$3258,14,0)="Нет показаний","Нет показаний",""),"")</f>
        <v/>
      </c>
      <c r="F4478" t="str">
        <f>IF(AND(C4478&gt;0),SUMIF('ИПУ и ОКПУ'!$A$2:$A$3258,A4478,'ИПУ и ОКПУ'!$O$2:$O$3258),"")</f>
        <v/>
      </c>
      <c r="G4478">
        <f>VLOOKUP(A4478,'Лицевые счета'!$A$2:$K$4570,9,0)</f>
        <v>1</v>
      </c>
      <c r="H4478">
        <f>VLOOKUP(A4478,'Лицевые счета'!$A$2:$K$4570,10,0)</f>
        <v>142</v>
      </c>
      <c r="I4478" t="str">
        <f>VLOOKUP(A4478,'Лицевые счета'!$A$2:$K$4570,6,0)</f>
        <v>ФЛ</v>
      </c>
      <c r="J4478">
        <f>IF(AND(C4478=0,I4478="ФЛ"),G4478*H4478,"")</f>
        <v>142</v>
      </c>
      <c r="K4478" t="str">
        <f>IF(AND(C4478&gt;0,E4478="Нет показаний",I4478="ФЛ"),G4478*H4478,"")</f>
        <v/>
      </c>
    </row>
    <row r="4479" spans="1:11" x14ac:dyDescent="0.25">
      <c r="A4479" s="7">
        <v>824088</v>
      </c>
      <c r="B4479" s="7">
        <f>VLOOKUP(A4479,'Лицевые счета'!$A$1:$K$4570,2,0)</f>
        <v>823191</v>
      </c>
      <c r="C4479">
        <f>COUNTIF('ИПУ и ОКПУ'!$A$2:$A$3258,A4479)</f>
        <v>0</v>
      </c>
      <c r="D4479" t="str">
        <f>IF(C4479&gt;0,VLOOKUP(A4479,'ИПУ и ОКПУ'!$A$1:$O$3258,9,0),"")</f>
        <v/>
      </c>
      <c r="E4479" t="str">
        <f>IF(C4479&gt;0,IF(VLOOKUP(A4479,'ИПУ и ОКПУ'!$A$1:$O$3258,14,0)="Нет показаний","Нет показаний",""),"")</f>
        <v/>
      </c>
      <c r="F4479" t="str">
        <f>IF(AND(C4479&gt;0),SUMIF('ИПУ и ОКПУ'!$A$2:$A$3258,A4479,'ИПУ и ОКПУ'!$O$2:$O$3258),"")</f>
        <v/>
      </c>
      <c r="G4479">
        <f>VLOOKUP(A4479,'Лицевые счета'!$A$2:$K$4570,9,0)</f>
        <v>1</v>
      </c>
      <c r="H4479">
        <f>VLOOKUP(A4479,'Лицевые счета'!$A$2:$K$4570,10,0)</f>
        <v>142</v>
      </c>
      <c r="I4479" t="str">
        <f>VLOOKUP(A4479,'Лицевые счета'!$A$2:$K$4570,6,0)</f>
        <v>ФЛ</v>
      </c>
      <c r="J4479">
        <f>IF(AND(C4479=0,I4479="ФЛ"),G4479*H4479,"")</f>
        <v>142</v>
      </c>
      <c r="K4479" t="str">
        <f>IF(AND(C4479&gt;0,E4479="Нет показаний",I4479="ФЛ"),G4479*H4479,"")</f>
        <v/>
      </c>
    </row>
    <row r="4480" spans="1:11" x14ac:dyDescent="0.25">
      <c r="A4480" s="7">
        <v>824090</v>
      </c>
      <c r="B4480" s="7">
        <f>VLOOKUP(A4480,'Лицевые счета'!$A$1:$K$4570,2,0)</f>
        <v>823191</v>
      </c>
      <c r="C4480">
        <f>COUNTIF('ИПУ и ОКПУ'!$A$2:$A$3258,A4480)</f>
        <v>0</v>
      </c>
      <c r="D4480" t="str">
        <f>IF(C4480&gt;0,VLOOKUP(A4480,'ИПУ и ОКПУ'!$A$1:$O$3258,9,0),"")</f>
        <v/>
      </c>
      <c r="E4480" t="str">
        <f>IF(C4480&gt;0,IF(VLOOKUP(A4480,'ИПУ и ОКПУ'!$A$1:$O$3258,14,0)="Нет показаний","Нет показаний",""),"")</f>
        <v/>
      </c>
      <c r="F4480" t="str">
        <f>IF(AND(C4480&gt;0),SUMIF('ИПУ и ОКПУ'!$A$2:$A$3258,A4480,'ИПУ и ОКПУ'!$O$2:$O$3258),"")</f>
        <v/>
      </c>
      <c r="G4480">
        <f>VLOOKUP(A4480,'Лицевые счета'!$A$2:$K$4570,9,0)</f>
        <v>1</v>
      </c>
      <c r="H4480">
        <f>VLOOKUP(A4480,'Лицевые счета'!$A$2:$K$4570,10,0)</f>
        <v>142</v>
      </c>
      <c r="I4480" t="str">
        <f>VLOOKUP(A4480,'Лицевые счета'!$A$2:$K$4570,6,0)</f>
        <v>ФЛ</v>
      </c>
      <c r="J4480">
        <f>IF(AND(C4480=0,I4480="ФЛ"),G4480*H4480,"")</f>
        <v>142</v>
      </c>
      <c r="K4480" t="str">
        <f>IF(AND(C4480&gt;0,E4480="Нет показаний",I4480="ФЛ"),G4480*H4480,"")</f>
        <v/>
      </c>
    </row>
    <row r="4481" spans="1:11" x14ac:dyDescent="0.25">
      <c r="A4481" s="7">
        <v>824093</v>
      </c>
      <c r="B4481" s="7">
        <f>VLOOKUP(A4481,'Лицевые счета'!$A$1:$K$4570,2,0)</f>
        <v>823191</v>
      </c>
      <c r="C4481">
        <f>COUNTIF('ИПУ и ОКПУ'!$A$2:$A$3258,A4481)</f>
        <v>0</v>
      </c>
      <c r="D4481" t="str">
        <f>IF(C4481&gt;0,VLOOKUP(A4481,'ИПУ и ОКПУ'!$A$1:$O$3258,9,0),"")</f>
        <v/>
      </c>
      <c r="E4481" t="str">
        <f>IF(C4481&gt;0,IF(VLOOKUP(A4481,'ИПУ и ОКПУ'!$A$1:$O$3258,14,0)="Нет показаний","Нет показаний",""),"")</f>
        <v/>
      </c>
      <c r="F4481" t="str">
        <f>IF(AND(C4481&gt;0),SUMIF('ИПУ и ОКПУ'!$A$2:$A$3258,A4481,'ИПУ и ОКПУ'!$O$2:$O$3258),"")</f>
        <v/>
      </c>
      <c r="G4481">
        <f>VLOOKUP(A4481,'Лицевые счета'!$A$2:$K$4570,9,0)</f>
        <v>1</v>
      </c>
      <c r="H4481">
        <f>VLOOKUP(A4481,'Лицевые счета'!$A$2:$K$4570,10,0)</f>
        <v>142</v>
      </c>
      <c r="I4481" t="str">
        <f>VLOOKUP(A4481,'Лицевые счета'!$A$2:$K$4570,6,0)</f>
        <v>ФЛ</v>
      </c>
      <c r="J4481">
        <f>IF(AND(C4481=0,I4481="ФЛ"),G4481*H4481,"")</f>
        <v>142</v>
      </c>
      <c r="K4481" t="str">
        <f>IF(AND(C4481&gt;0,E4481="Нет показаний",I4481="ФЛ"),G4481*H4481,"")</f>
        <v/>
      </c>
    </row>
    <row r="4482" spans="1:11" x14ac:dyDescent="0.25">
      <c r="A4482" s="7">
        <v>824096</v>
      </c>
      <c r="B4482" s="7">
        <f>VLOOKUP(A4482,'Лицевые счета'!$A$1:$K$4570,2,0)</f>
        <v>823191</v>
      </c>
      <c r="C4482">
        <f>COUNTIF('ИПУ и ОКПУ'!$A$2:$A$3258,A4482)</f>
        <v>0</v>
      </c>
      <c r="D4482" t="str">
        <f>IF(C4482&gt;0,VLOOKUP(A4482,'ИПУ и ОКПУ'!$A$1:$O$3258,9,0),"")</f>
        <v/>
      </c>
      <c r="E4482" t="str">
        <f>IF(C4482&gt;0,IF(VLOOKUP(A4482,'ИПУ и ОКПУ'!$A$1:$O$3258,14,0)="Нет показаний","Нет показаний",""),"")</f>
        <v/>
      </c>
      <c r="F4482" t="str">
        <f>IF(AND(C4482&gt;0),SUMIF('ИПУ и ОКПУ'!$A$2:$A$3258,A4482,'ИПУ и ОКПУ'!$O$2:$O$3258),"")</f>
        <v/>
      </c>
      <c r="G4482">
        <f>VLOOKUP(A4482,'Лицевые счета'!$A$2:$K$4570,9,0)</f>
        <v>1</v>
      </c>
      <c r="H4482">
        <f>VLOOKUP(A4482,'Лицевые счета'!$A$2:$K$4570,10,0)</f>
        <v>142</v>
      </c>
      <c r="I4482" t="str">
        <f>VLOOKUP(A4482,'Лицевые счета'!$A$2:$K$4570,6,0)</f>
        <v>ФЛ</v>
      </c>
      <c r="J4482">
        <f>IF(AND(C4482=0,I4482="ФЛ"),G4482*H4482,"")</f>
        <v>142</v>
      </c>
      <c r="K4482" t="str">
        <f>IF(AND(C4482&gt;0,E4482="Нет показаний",I4482="ФЛ"),G4482*H4482,"")</f>
        <v/>
      </c>
    </row>
    <row r="4483" spans="1:11" x14ac:dyDescent="0.25">
      <c r="A4483" s="7">
        <v>824099</v>
      </c>
      <c r="B4483" s="7">
        <f>VLOOKUP(A4483,'Лицевые счета'!$A$1:$K$4570,2,0)</f>
        <v>823191</v>
      </c>
      <c r="C4483">
        <f>COUNTIF('ИПУ и ОКПУ'!$A$2:$A$3258,A4483)</f>
        <v>0</v>
      </c>
      <c r="D4483" t="str">
        <f>IF(C4483&gt;0,VLOOKUP(A4483,'ИПУ и ОКПУ'!$A$1:$O$3258,9,0),"")</f>
        <v/>
      </c>
      <c r="E4483" t="str">
        <f>IF(C4483&gt;0,IF(VLOOKUP(A4483,'ИПУ и ОКПУ'!$A$1:$O$3258,14,0)="Нет показаний","Нет показаний",""),"")</f>
        <v/>
      </c>
      <c r="F4483" t="str">
        <f>IF(AND(C4483&gt;0),SUMIF('ИПУ и ОКПУ'!$A$2:$A$3258,A4483,'ИПУ и ОКПУ'!$O$2:$O$3258),"")</f>
        <v/>
      </c>
      <c r="G4483">
        <f>VLOOKUP(A4483,'Лицевые счета'!$A$2:$K$4570,9,0)</f>
        <v>1</v>
      </c>
      <c r="H4483">
        <f>VLOOKUP(A4483,'Лицевые счета'!$A$2:$K$4570,10,0)</f>
        <v>142</v>
      </c>
      <c r="I4483" t="str">
        <f>VLOOKUP(A4483,'Лицевые счета'!$A$2:$K$4570,6,0)</f>
        <v>ФЛ</v>
      </c>
      <c r="J4483">
        <f>IF(AND(C4483=0,I4483="ФЛ"),G4483*H4483,"")</f>
        <v>142</v>
      </c>
      <c r="K4483" t="str">
        <f>IF(AND(C4483&gt;0,E4483="Нет показаний",I4483="ФЛ"),G4483*H4483,"")</f>
        <v/>
      </c>
    </row>
    <row r="4484" spans="1:11" x14ac:dyDescent="0.25">
      <c r="A4484" s="7">
        <v>824108</v>
      </c>
      <c r="B4484" s="7">
        <f>VLOOKUP(A4484,'Лицевые счета'!$A$1:$K$4570,2,0)</f>
        <v>823191</v>
      </c>
      <c r="C4484">
        <f>COUNTIF('ИПУ и ОКПУ'!$A$2:$A$3258,A4484)</f>
        <v>0</v>
      </c>
      <c r="D4484" t="str">
        <f>IF(C4484&gt;0,VLOOKUP(A4484,'ИПУ и ОКПУ'!$A$1:$O$3258,9,0),"")</f>
        <v/>
      </c>
      <c r="E4484" t="str">
        <f>IF(C4484&gt;0,IF(VLOOKUP(A4484,'ИПУ и ОКПУ'!$A$1:$O$3258,14,0)="Нет показаний","Нет показаний",""),"")</f>
        <v/>
      </c>
      <c r="F4484" t="str">
        <f>IF(AND(C4484&gt;0),SUMIF('ИПУ и ОКПУ'!$A$2:$A$3258,A4484,'ИПУ и ОКПУ'!$O$2:$O$3258),"")</f>
        <v/>
      </c>
      <c r="G4484">
        <f>VLOOKUP(A4484,'Лицевые счета'!$A$2:$K$4570,9,0)</f>
        <v>1</v>
      </c>
      <c r="H4484">
        <f>VLOOKUP(A4484,'Лицевые счета'!$A$2:$K$4570,10,0)</f>
        <v>142</v>
      </c>
      <c r="I4484" t="str">
        <f>VLOOKUP(A4484,'Лицевые счета'!$A$2:$K$4570,6,0)</f>
        <v>ФЛ</v>
      </c>
      <c r="J4484">
        <f>IF(AND(C4484=0,I4484="ФЛ"),G4484*H4484,"")</f>
        <v>142</v>
      </c>
      <c r="K4484" t="str">
        <f>IF(AND(C4484&gt;0,E4484="Нет показаний",I4484="ФЛ"),G4484*H4484,"")</f>
        <v/>
      </c>
    </row>
    <row r="4485" spans="1:11" x14ac:dyDescent="0.25">
      <c r="A4485" s="7">
        <v>824109</v>
      </c>
      <c r="B4485" s="7">
        <f>VLOOKUP(A4485,'Лицевые счета'!$A$1:$K$4570,2,0)</f>
        <v>823191</v>
      </c>
      <c r="C4485">
        <f>COUNTIF('ИПУ и ОКПУ'!$A$2:$A$3258,A4485)</f>
        <v>0</v>
      </c>
      <c r="D4485" t="str">
        <f>IF(C4485&gt;0,VLOOKUP(A4485,'ИПУ и ОКПУ'!$A$1:$O$3258,9,0),"")</f>
        <v/>
      </c>
      <c r="E4485" t="str">
        <f>IF(C4485&gt;0,IF(VLOOKUP(A4485,'ИПУ и ОКПУ'!$A$1:$O$3258,14,0)="Нет показаний","Нет показаний",""),"")</f>
        <v/>
      </c>
      <c r="F4485" t="str">
        <f>IF(AND(C4485&gt;0),SUMIF('ИПУ и ОКПУ'!$A$2:$A$3258,A4485,'ИПУ и ОКПУ'!$O$2:$O$3258),"")</f>
        <v/>
      </c>
      <c r="G4485">
        <f>VLOOKUP(A4485,'Лицевые счета'!$A$2:$K$4570,9,0)</f>
        <v>1</v>
      </c>
      <c r="H4485">
        <f>VLOOKUP(A4485,'Лицевые счета'!$A$2:$K$4570,10,0)</f>
        <v>142</v>
      </c>
      <c r="I4485" t="str">
        <f>VLOOKUP(A4485,'Лицевые счета'!$A$2:$K$4570,6,0)</f>
        <v>ФЛ</v>
      </c>
      <c r="J4485">
        <f>IF(AND(C4485=0,I4485="ФЛ"),G4485*H4485,"")</f>
        <v>142</v>
      </c>
      <c r="K4485" t="str">
        <f>IF(AND(C4485&gt;0,E4485="Нет показаний",I4485="ФЛ"),G4485*H4485,"")</f>
        <v/>
      </c>
    </row>
    <row r="4486" spans="1:11" x14ac:dyDescent="0.25">
      <c r="A4486" s="7">
        <v>824110</v>
      </c>
      <c r="B4486" s="7">
        <f>VLOOKUP(A4486,'Лицевые счета'!$A$1:$K$4570,2,0)</f>
        <v>823191</v>
      </c>
      <c r="C4486">
        <f>COUNTIF('ИПУ и ОКПУ'!$A$2:$A$3258,A4486)</f>
        <v>0</v>
      </c>
      <c r="D4486" t="str">
        <f>IF(C4486&gt;0,VLOOKUP(A4486,'ИПУ и ОКПУ'!$A$1:$O$3258,9,0),"")</f>
        <v/>
      </c>
      <c r="E4486" t="str">
        <f>IF(C4486&gt;0,IF(VLOOKUP(A4486,'ИПУ и ОКПУ'!$A$1:$O$3258,14,0)="Нет показаний","Нет показаний",""),"")</f>
        <v/>
      </c>
      <c r="F4486" t="str">
        <f>IF(AND(C4486&gt;0),SUMIF('ИПУ и ОКПУ'!$A$2:$A$3258,A4486,'ИПУ и ОКПУ'!$O$2:$O$3258),"")</f>
        <v/>
      </c>
      <c r="G4486">
        <f>VLOOKUP(A4486,'Лицевые счета'!$A$2:$K$4570,9,0)</f>
        <v>1</v>
      </c>
      <c r="H4486">
        <f>VLOOKUP(A4486,'Лицевые счета'!$A$2:$K$4570,10,0)</f>
        <v>142</v>
      </c>
      <c r="I4486" t="str">
        <f>VLOOKUP(A4486,'Лицевые счета'!$A$2:$K$4570,6,0)</f>
        <v>ФЛ</v>
      </c>
      <c r="J4486">
        <f>IF(AND(C4486=0,I4486="ФЛ"),G4486*H4486,"")</f>
        <v>142</v>
      </c>
      <c r="K4486" t="str">
        <f>IF(AND(C4486&gt;0,E4486="Нет показаний",I4486="ФЛ"),G4486*H4486,"")</f>
        <v/>
      </c>
    </row>
    <row r="4487" spans="1:11" x14ac:dyDescent="0.25">
      <c r="A4487" s="7">
        <v>824115</v>
      </c>
      <c r="B4487" s="7">
        <f>VLOOKUP(A4487,'Лицевые счета'!$A$1:$K$4570,2,0)</f>
        <v>823191</v>
      </c>
      <c r="C4487">
        <f>COUNTIF('ИПУ и ОКПУ'!$A$2:$A$3258,A4487)</f>
        <v>0</v>
      </c>
      <c r="D4487" t="str">
        <f>IF(C4487&gt;0,VLOOKUP(A4487,'ИПУ и ОКПУ'!$A$1:$O$3258,9,0),"")</f>
        <v/>
      </c>
      <c r="E4487" t="str">
        <f>IF(C4487&gt;0,IF(VLOOKUP(A4487,'ИПУ и ОКПУ'!$A$1:$O$3258,14,0)="Нет показаний","Нет показаний",""),"")</f>
        <v/>
      </c>
      <c r="F4487" t="str">
        <f>IF(AND(C4487&gt;0),SUMIF('ИПУ и ОКПУ'!$A$2:$A$3258,A4487,'ИПУ и ОКПУ'!$O$2:$O$3258),"")</f>
        <v/>
      </c>
      <c r="G4487">
        <f>VLOOKUP(A4487,'Лицевые счета'!$A$2:$K$4570,9,0)</f>
        <v>1</v>
      </c>
      <c r="H4487">
        <f>VLOOKUP(A4487,'Лицевые счета'!$A$2:$K$4570,10,0)</f>
        <v>142</v>
      </c>
      <c r="I4487" t="str">
        <f>VLOOKUP(A4487,'Лицевые счета'!$A$2:$K$4570,6,0)</f>
        <v>ФЛ</v>
      </c>
      <c r="J4487">
        <f>IF(AND(C4487=0,I4487="ФЛ"),G4487*H4487,"")</f>
        <v>142</v>
      </c>
      <c r="K4487" t="str">
        <f>IF(AND(C4487&gt;0,E4487="Нет показаний",I4487="ФЛ"),G4487*H4487,"")</f>
        <v/>
      </c>
    </row>
    <row r="4488" spans="1:11" x14ac:dyDescent="0.25">
      <c r="A4488" s="7">
        <v>824118</v>
      </c>
      <c r="B4488" s="7">
        <f>VLOOKUP(A4488,'Лицевые счета'!$A$1:$K$4570,2,0)</f>
        <v>823191</v>
      </c>
      <c r="C4488">
        <f>COUNTIF('ИПУ и ОКПУ'!$A$2:$A$3258,A4488)</f>
        <v>0</v>
      </c>
      <c r="D4488" t="str">
        <f>IF(C4488&gt;0,VLOOKUP(A4488,'ИПУ и ОКПУ'!$A$1:$O$3258,9,0),"")</f>
        <v/>
      </c>
      <c r="E4488" t="str">
        <f>IF(C4488&gt;0,IF(VLOOKUP(A4488,'ИПУ и ОКПУ'!$A$1:$O$3258,14,0)="Нет показаний","Нет показаний",""),"")</f>
        <v/>
      </c>
      <c r="F4488" t="str">
        <f>IF(AND(C4488&gt;0),SUMIF('ИПУ и ОКПУ'!$A$2:$A$3258,A4488,'ИПУ и ОКПУ'!$O$2:$O$3258),"")</f>
        <v/>
      </c>
      <c r="G4488">
        <f>VLOOKUP(A4488,'Лицевые счета'!$A$2:$K$4570,9,0)</f>
        <v>1</v>
      </c>
      <c r="H4488">
        <f>VLOOKUP(A4488,'Лицевые счета'!$A$2:$K$4570,10,0)</f>
        <v>142</v>
      </c>
      <c r="I4488" t="str">
        <f>VLOOKUP(A4488,'Лицевые счета'!$A$2:$K$4570,6,0)</f>
        <v>ФЛ</v>
      </c>
      <c r="J4488">
        <f>IF(AND(C4488=0,I4488="ФЛ"),G4488*H4488,"")</f>
        <v>142</v>
      </c>
      <c r="K4488" t="str">
        <f>IF(AND(C4488&gt;0,E4488="Нет показаний",I4488="ФЛ"),G4488*H4488,"")</f>
        <v/>
      </c>
    </row>
    <row r="4489" spans="1:11" x14ac:dyDescent="0.25">
      <c r="A4489" s="7">
        <v>824559</v>
      </c>
      <c r="B4489" s="7">
        <f>VLOOKUP(A4489,'Лицевые счета'!$A$1:$K$4570,2,0)</f>
        <v>821885</v>
      </c>
      <c r="C4489">
        <f>COUNTIF('ИПУ и ОКПУ'!$A$2:$A$3258,A4489)</f>
        <v>0</v>
      </c>
      <c r="D4489" t="str">
        <f>IF(C4489&gt;0,VLOOKUP(A4489,'ИПУ и ОКПУ'!$A$1:$O$3258,9,0),"")</f>
        <v/>
      </c>
      <c r="E4489" t="str">
        <f>IF(C4489&gt;0,IF(VLOOKUP(A4489,'ИПУ и ОКПУ'!$A$1:$O$3258,14,0)="Нет показаний","Нет показаний",""),"")</f>
        <v/>
      </c>
      <c r="F4489" t="str">
        <f>IF(AND(C4489&gt;0),SUMIF('ИПУ и ОКПУ'!$A$2:$A$3258,A4489,'ИПУ и ОКПУ'!$O$2:$O$3258),"")</f>
        <v/>
      </c>
      <c r="G4489">
        <f>VLOOKUP(A4489,'Лицевые счета'!$A$2:$K$4570,9,0)</f>
        <v>1</v>
      </c>
      <c r="H4489">
        <f>VLOOKUP(A4489,'Лицевые счета'!$A$2:$K$4570,10,0)</f>
        <v>167.6</v>
      </c>
      <c r="I4489" t="str">
        <f>VLOOKUP(A4489,'Лицевые счета'!$A$2:$K$4570,6,0)</f>
        <v>ФЛ</v>
      </c>
      <c r="J4489">
        <f>IF(AND(C4489=0,I4489="ФЛ"),G4489*H4489,"")</f>
        <v>167.6</v>
      </c>
      <c r="K4489" t="str">
        <f>IF(AND(C4489&gt;0,E4489="Нет показаний",I4489="ФЛ"),G4489*H4489,"")</f>
        <v/>
      </c>
    </row>
    <row r="4490" spans="1:11" x14ac:dyDescent="0.25">
      <c r="A4490" s="7">
        <v>828305</v>
      </c>
      <c r="B4490" s="7">
        <f>VLOOKUP(A4490,'Лицевые счета'!$A$1:$K$4570,2,0)</f>
        <v>431487</v>
      </c>
      <c r="C4490">
        <f>COUNTIF('ИПУ и ОКПУ'!$A$2:$A$3258,A4490)</f>
        <v>2</v>
      </c>
      <c r="D4490" t="str">
        <f>IF(C4490&gt;0,VLOOKUP(A4490,'ИПУ и ОКПУ'!$A$1:$O$3258,9,0),"")</f>
        <v>Одноставочный</v>
      </c>
      <c r="E4490" t="str">
        <f>IF(C4490&gt;0,IF(VLOOKUP(A4490,'ИПУ и ОКПУ'!$A$1:$O$3258,14,0)="Нет показаний","Нет показаний",""),"")</f>
        <v/>
      </c>
      <c r="F4490">
        <f>IF(AND(C4490&gt;0),SUMIF('ИПУ и ОКПУ'!$A$2:$A$3258,A4490,'ИПУ и ОКПУ'!$O$2:$O$3258),"")</f>
        <v>5</v>
      </c>
      <c r="G4490">
        <f>VLOOKUP(A4490,'Лицевые счета'!$A$2:$K$4570,9,0)</f>
        <v>1</v>
      </c>
      <c r="H4490" t="str">
        <f>VLOOKUP(A4490,'Лицевые счета'!$A$2:$K$4570,10,0)</f>
        <v>ЮЛ</v>
      </c>
      <c r="I4490" t="str">
        <f>VLOOKUP(A4490,'Лицевые счета'!$A$2:$K$4570,6,0)</f>
        <v>ЮЛ</v>
      </c>
      <c r="J4490" t="str">
        <f>IF(AND(C4490=0,I4490="ФЛ"),G4490*H4490,"")</f>
        <v/>
      </c>
      <c r="K4490" t="str">
        <f>IF(AND(C4490&gt;0,E4490="Нет показаний",I4490="ФЛ"),G4490*H4490,"")</f>
        <v/>
      </c>
    </row>
    <row r="4491" spans="1:11" x14ac:dyDescent="0.25">
      <c r="A4491" s="7">
        <v>828681</v>
      </c>
      <c r="B4491" s="7">
        <f>VLOOKUP(A4491,'Лицевые счета'!$A$1:$K$4570,2,0)</f>
        <v>431518</v>
      </c>
      <c r="C4491">
        <f>COUNTIF('ИПУ и ОКПУ'!$A$2:$A$3258,A4491)</f>
        <v>0</v>
      </c>
      <c r="D4491" t="str">
        <f>IF(C4491&gt;0,VLOOKUP(A4491,'ИПУ и ОКПУ'!$A$1:$O$3258,9,0),"")</f>
        <v/>
      </c>
      <c r="E4491" t="str">
        <f>IF(C4491&gt;0,IF(VLOOKUP(A4491,'ИПУ и ОКПУ'!$A$1:$O$3258,14,0)="Нет показаний","Нет показаний",""),"")</f>
        <v/>
      </c>
      <c r="F4491" t="str">
        <f>IF(AND(C4491&gt;0),SUMIF('ИПУ и ОКПУ'!$A$2:$A$3258,A4491,'ИПУ и ОКПУ'!$O$2:$O$3258),"")</f>
        <v/>
      </c>
      <c r="G4491">
        <f>VLOOKUP(A4491,'Лицевые счета'!$A$2:$K$4570,9,0)</f>
        <v>1</v>
      </c>
      <c r="H4491">
        <f>VLOOKUP(A4491,'Лицевые счета'!$A$2:$K$4570,10,0)</f>
        <v>92</v>
      </c>
      <c r="I4491" t="str">
        <f>VLOOKUP(A4491,'Лицевые счета'!$A$2:$K$4570,6,0)</f>
        <v>ФЛ</v>
      </c>
      <c r="J4491">
        <f>IF(AND(C4491=0,I4491="ФЛ"),G4491*H4491,"")</f>
        <v>92</v>
      </c>
      <c r="K4491" t="str">
        <f>IF(AND(C4491&gt;0,E4491="Нет показаний",I4491="ФЛ"),G4491*H4491,"")</f>
        <v/>
      </c>
    </row>
    <row r="4492" spans="1:11" x14ac:dyDescent="0.25">
      <c r="A4492" s="7">
        <v>828682</v>
      </c>
      <c r="B4492" s="7">
        <f>VLOOKUP(A4492,'Лицевые счета'!$A$1:$K$4570,2,0)</f>
        <v>431518</v>
      </c>
      <c r="C4492">
        <f>COUNTIF('ИПУ и ОКПУ'!$A$2:$A$3258,A4492)</f>
        <v>0</v>
      </c>
      <c r="D4492" t="str">
        <f>IF(C4492&gt;0,VLOOKUP(A4492,'ИПУ и ОКПУ'!$A$1:$O$3258,9,0),"")</f>
        <v/>
      </c>
      <c r="E4492" t="str">
        <f>IF(C4492&gt;0,IF(VLOOKUP(A4492,'ИПУ и ОКПУ'!$A$1:$O$3258,14,0)="Нет показаний","Нет показаний",""),"")</f>
        <v/>
      </c>
      <c r="F4492" t="str">
        <f>IF(AND(C4492&gt;0),SUMIF('ИПУ и ОКПУ'!$A$2:$A$3258,A4492,'ИПУ и ОКПУ'!$O$2:$O$3258),"")</f>
        <v/>
      </c>
      <c r="G4492">
        <f>VLOOKUP(A4492,'Лицевые счета'!$A$2:$K$4570,9,0)</f>
        <v>1</v>
      </c>
      <c r="H4492">
        <f>VLOOKUP(A4492,'Лицевые счета'!$A$2:$K$4570,10,0)</f>
        <v>92</v>
      </c>
      <c r="I4492" t="str">
        <f>VLOOKUP(A4492,'Лицевые счета'!$A$2:$K$4570,6,0)</f>
        <v>ФЛ</v>
      </c>
      <c r="J4492">
        <f>IF(AND(C4492=0,I4492="ФЛ"),G4492*H4492,"")</f>
        <v>92</v>
      </c>
      <c r="K4492" t="str">
        <f>IF(AND(C4492&gt;0,E4492="Нет показаний",I4492="ФЛ"),G4492*H4492,"")</f>
        <v/>
      </c>
    </row>
    <row r="4493" spans="1:11" x14ac:dyDescent="0.25">
      <c r="A4493" s="7">
        <v>828685</v>
      </c>
      <c r="B4493" s="7">
        <f>VLOOKUP(A4493,'Лицевые счета'!$A$1:$K$4570,2,0)</f>
        <v>501298</v>
      </c>
      <c r="C4493">
        <f>COUNTIF('ИПУ и ОКПУ'!$A$2:$A$3258,A4493)</f>
        <v>1</v>
      </c>
      <c r="D4493" t="str">
        <f>IF(C4493&gt;0,VLOOKUP(A4493,'ИПУ и ОКПУ'!$A$1:$O$3258,9,0),"")</f>
        <v>Одноставочный</v>
      </c>
      <c r="E4493" t="str">
        <f>IF(C4493&gt;0,IF(VLOOKUP(A4493,'ИПУ и ОКПУ'!$A$1:$O$3258,14,0)="Нет показаний","Нет показаний",""),"")</f>
        <v/>
      </c>
      <c r="F4493">
        <f>IF(AND(C4493&gt;0),SUMIF('ИПУ и ОКПУ'!$A$2:$A$3258,A4493,'ИПУ и ОКПУ'!$O$2:$O$3258),"")</f>
        <v>11405.52</v>
      </c>
      <c r="G4493">
        <f>VLOOKUP(A4493,'Лицевые счета'!$A$2:$K$4570,9,0)</f>
        <v>1</v>
      </c>
      <c r="H4493" t="str">
        <f>VLOOKUP(A4493,'Лицевые счета'!$A$2:$K$4570,10,0)</f>
        <v>ЮЛ</v>
      </c>
      <c r="I4493" t="str">
        <f>VLOOKUP(A4493,'Лицевые счета'!$A$2:$K$4570,6,0)</f>
        <v>ЮЛ</v>
      </c>
      <c r="J4493" t="str">
        <f>IF(AND(C4493=0,I4493="ФЛ"),G4493*H4493,"")</f>
        <v/>
      </c>
      <c r="K4493" t="str">
        <f>IF(AND(C4493&gt;0,E4493="Нет показаний",I4493="ФЛ"),G4493*H4493,"")</f>
        <v/>
      </c>
    </row>
    <row r="4494" spans="1:11" x14ac:dyDescent="0.25">
      <c r="A4494" s="7">
        <v>829068</v>
      </c>
      <c r="B4494" s="7">
        <f>VLOOKUP(A4494,'Лицевые счета'!$A$1:$K$4570,2,0)</f>
        <v>275472</v>
      </c>
      <c r="C4494">
        <f>COUNTIF('ИПУ и ОКПУ'!$A$2:$A$3258,A4494)</f>
        <v>1</v>
      </c>
      <c r="D4494" t="str">
        <f>IF(C4494&gt;0,VLOOKUP(A4494,'ИПУ и ОКПУ'!$A$1:$O$3258,9,0),"")</f>
        <v>Одноставочный</v>
      </c>
      <c r="E4494" t="str">
        <f>IF(C4494&gt;0,IF(VLOOKUP(A4494,'ИПУ и ОКПУ'!$A$1:$O$3258,14,0)="Нет показаний","Нет показаний",""),"")</f>
        <v/>
      </c>
      <c r="F4494">
        <f>IF(AND(C4494&gt;0),SUMIF('ИПУ и ОКПУ'!$A$2:$A$3258,A4494,'ИПУ и ОКПУ'!$O$2:$O$3258),"")</f>
        <v>55</v>
      </c>
      <c r="G4494">
        <f>VLOOKUP(A4494,'Лицевые счета'!$A$2:$K$4570,9,0)</f>
        <v>1</v>
      </c>
      <c r="H4494">
        <f>VLOOKUP(A4494,'Лицевые счета'!$A$2:$K$4570,10,0)</f>
        <v>183.2</v>
      </c>
      <c r="I4494" t="str">
        <f>VLOOKUP(A4494,'Лицевые счета'!$A$2:$K$4570,6,0)</f>
        <v>ФЛ</v>
      </c>
      <c r="J4494" t="str">
        <f>IF(AND(C4494=0,I4494="ФЛ"),G4494*H4494,"")</f>
        <v/>
      </c>
      <c r="K4494" t="str">
        <f>IF(AND(C4494&gt;0,E4494="Нет показаний",I4494="ФЛ"),G4494*H4494,"")</f>
        <v/>
      </c>
    </row>
    <row r="4495" spans="1:11" x14ac:dyDescent="0.25">
      <c r="A4495" s="7">
        <v>829096</v>
      </c>
      <c r="B4495" s="7">
        <f>VLOOKUP(A4495,'Лицевые счета'!$A$1:$K$4570,2,0)</f>
        <v>501291</v>
      </c>
      <c r="C4495">
        <f>COUNTIF('ИПУ и ОКПУ'!$A$2:$A$3258,A4495)</f>
        <v>0</v>
      </c>
      <c r="D4495" t="str">
        <f>IF(C4495&gt;0,VLOOKUP(A4495,'ИПУ и ОКПУ'!$A$1:$O$3258,9,0),"")</f>
        <v/>
      </c>
      <c r="E4495" t="str">
        <f>IF(C4495&gt;0,IF(VLOOKUP(A4495,'ИПУ и ОКПУ'!$A$1:$O$3258,14,0)="Нет показаний","Нет показаний",""),"")</f>
        <v/>
      </c>
      <c r="F4495" t="str">
        <f>IF(AND(C4495&gt;0),SUMIF('ИПУ и ОКПУ'!$A$2:$A$3258,A4495,'ИПУ и ОКПУ'!$O$2:$O$3258),"")</f>
        <v/>
      </c>
      <c r="G4495">
        <f>VLOOKUP(A4495,'Лицевые счета'!$A$2:$K$4570,9,0)</f>
        <v>1</v>
      </c>
      <c r="H4495">
        <f>VLOOKUP(A4495,'Лицевые счета'!$A$2:$K$4570,10,0)</f>
        <v>92</v>
      </c>
      <c r="I4495" t="str">
        <f>VLOOKUP(A4495,'Лицевые счета'!$A$2:$K$4570,6,0)</f>
        <v>ФЛ</v>
      </c>
      <c r="J4495">
        <f>IF(AND(C4495=0,I4495="ФЛ"),G4495*H4495,"")</f>
        <v>92</v>
      </c>
      <c r="K4495" t="str">
        <f>IF(AND(C4495&gt;0,E4495="Нет показаний",I4495="ФЛ"),G4495*H4495,"")</f>
        <v/>
      </c>
    </row>
    <row r="4496" spans="1:11" x14ac:dyDescent="0.25">
      <c r="A4496" s="7">
        <v>829177</v>
      </c>
      <c r="B4496" s="7">
        <f>VLOOKUP(A4496,'Лицевые счета'!$A$1:$K$4570,2,0)</f>
        <v>821885</v>
      </c>
      <c r="C4496">
        <f>COUNTIF('ИПУ и ОКПУ'!$A$2:$A$3258,A4496)</f>
        <v>1</v>
      </c>
      <c r="D4496" t="str">
        <f>IF(C4496&gt;0,VLOOKUP(A4496,'ИПУ и ОКПУ'!$A$1:$O$3258,9,0),"")</f>
        <v>Одноставочный</v>
      </c>
      <c r="E4496" t="str">
        <f>IF(C4496&gt;0,IF(VLOOKUP(A4496,'ИПУ и ОКПУ'!$A$1:$O$3258,14,0)="Нет показаний","Нет показаний",""),"")</f>
        <v/>
      </c>
      <c r="F4496">
        <f>IF(AND(C4496&gt;0),SUMIF('ИПУ и ОКПУ'!$A$2:$A$3258,A4496,'ИПУ и ОКПУ'!$O$2:$O$3258),"")</f>
        <v>56</v>
      </c>
      <c r="G4496">
        <f>VLOOKUP(A4496,'Лицевые счета'!$A$2:$K$4570,9,0)</f>
        <v>1</v>
      </c>
      <c r="H4496">
        <f>VLOOKUP(A4496,'Лицевые счета'!$A$2:$K$4570,10,0)</f>
        <v>142</v>
      </c>
      <c r="I4496" t="str">
        <f>VLOOKUP(A4496,'Лицевые счета'!$A$2:$K$4570,6,0)</f>
        <v>ФЛ</v>
      </c>
      <c r="J4496" t="str">
        <f>IF(AND(C4496=0,I4496="ФЛ"),G4496*H4496,"")</f>
        <v/>
      </c>
      <c r="K4496" t="str">
        <f>IF(AND(C4496&gt;0,E4496="Нет показаний",I4496="ФЛ"),G4496*H4496,"")</f>
        <v/>
      </c>
    </row>
    <row r="4497" spans="1:11" x14ac:dyDescent="0.25">
      <c r="A4497" s="7">
        <v>829184</v>
      </c>
      <c r="B4497" s="7">
        <f>VLOOKUP(A4497,'Лицевые счета'!$A$1:$K$4570,2,0)</f>
        <v>447454</v>
      </c>
      <c r="C4497">
        <f>COUNTIF('ИПУ и ОКПУ'!$A$2:$A$3258,A4497)</f>
        <v>1</v>
      </c>
      <c r="D4497" t="str">
        <f>IF(C4497&gt;0,VLOOKUP(A4497,'ИПУ и ОКПУ'!$A$1:$O$3258,9,0),"")</f>
        <v>Одноставочный</v>
      </c>
      <c r="E4497" t="str">
        <f>IF(C4497&gt;0,IF(VLOOKUP(A4497,'ИПУ и ОКПУ'!$A$1:$O$3258,14,0)="Нет показаний","Нет показаний",""),"")</f>
        <v/>
      </c>
      <c r="F4497">
        <f>IF(AND(C4497&gt;0),SUMIF('ИПУ и ОКПУ'!$A$2:$A$3258,A4497,'ИПУ и ОКПУ'!$O$2:$O$3258),"")</f>
        <v>223</v>
      </c>
      <c r="G4497">
        <f>VLOOKUP(A4497,'Лицевые счета'!$A$2:$K$4570,9,0)</f>
        <v>1</v>
      </c>
      <c r="H4497">
        <f>VLOOKUP(A4497,'Лицевые счета'!$A$2:$K$4570,10,0)</f>
        <v>118.7</v>
      </c>
      <c r="I4497" t="str">
        <f>VLOOKUP(A4497,'Лицевые счета'!$A$2:$K$4570,6,0)</f>
        <v>ФЛ</v>
      </c>
      <c r="J4497" t="str">
        <f>IF(AND(C4497=0,I4497="ФЛ"),G4497*H4497,"")</f>
        <v/>
      </c>
      <c r="K4497" t="str">
        <f>IF(AND(C4497&gt;0,E4497="Нет показаний",I4497="ФЛ"),G4497*H4497,"")</f>
        <v/>
      </c>
    </row>
    <row r="4498" spans="1:11" x14ac:dyDescent="0.25">
      <c r="A4498" s="7">
        <v>829655</v>
      </c>
      <c r="B4498" s="7">
        <f>VLOOKUP(A4498,'Лицевые счета'!$A$1:$K$4570,2,0)</f>
        <v>242895</v>
      </c>
      <c r="C4498">
        <f>COUNTIF('ИПУ и ОКПУ'!$A$2:$A$3258,A4498)</f>
        <v>1</v>
      </c>
      <c r="D4498" t="str">
        <f>IF(C4498&gt;0,VLOOKUP(A4498,'ИПУ и ОКПУ'!$A$1:$O$3258,9,0),"")</f>
        <v>Одноставочный</v>
      </c>
      <c r="E4498" t="str">
        <f>IF(C4498&gt;0,IF(VLOOKUP(A4498,'ИПУ и ОКПУ'!$A$1:$O$3258,14,0)="Нет показаний","Нет показаний",""),"")</f>
        <v/>
      </c>
      <c r="F4498">
        <f>IF(AND(C4498&gt;0),SUMIF('ИПУ и ОКПУ'!$A$2:$A$3258,A4498,'ИПУ и ОКПУ'!$O$2:$O$3258),"")</f>
        <v>0</v>
      </c>
      <c r="G4498">
        <f>VLOOKUP(A4498,'Лицевые счета'!$A$2:$K$4570,9,0)</f>
        <v>1</v>
      </c>
      <c r="H4498">
        <f>VLOOKUP(A4498,'Лицевые счета'!$A$2:$K$4570,10,0)</f>
        <v>118.7</v>
      </c>
      <c r="I4498" t="str">
        <f>VLOOKUP(A4498,'Лицевые счета'!$A$2:$K$4570,6,0)</f>
        <v>ФЛ</v>
      </c>
      <c r="J4498" t="str">
        <f>IF(AND(C4498=0,I4498="ФЛ"),G4498*H4498,"")</f>
        <v/>
      </c>
      <c r="K4498" t="str">
        <f>IF(AND(C4498&gt;0,E4498="Нет показаний",I4498="ФЛ"),G4498*H4498,"")</f>
        <v/>
      </c>
    </row>
    <row r="4499" spans="1:11" x14ac:dyDescent="0.25">
      <c r="A4499" s="7">
        <v>832323</v>
      </c>
      <c r="B4499" s="7">
        <f>VLOOKUP(A4499,'Лицевые счета'!$A$1:$K$4570,2,0)</f>
        <v>431544</v>
      </c>
      <c r="C4499">
        <f>COUNTIF('ИПУ и ОКПУ'!$A$2:$A$3258,A4499)</f>
        <v>1</v>
      </c>
      <c r="D4499" t="str">
        <f>IF(C4499&gt;0,VLOOKUP(A4499,'ИПУ и ОКПУ'!$A$1:$O$3258,9,0),"")</f>
        <v>Одноставочный</v>
      </c>
      <c r="E4499" t="str">
        <f>IF(C4499&gt;0,IF(VLOOKUP(A4499,'ИПУ и ОКПУ'!$A$1:$O$3258,14,0)="Нет показаний","Нет показаний",""),"")</f>
        <v/>
      </c>
      <c r="F4499">
        <f>IF(AND(C4499&gt;0),SUMIF('ИПУ и ОКПУ'!$A$2:$A$3258,A4499,'ИПУ и ОКПУ'!$O$2:$O$3258),"")</f>
        <v>79</v>
      </c>
      <c r="G4499">
        <f>VLOOKUP(A4499,'Лицевые счета'!$A$2:$K$4570,9,0)</f>
        <v>1</v>
      </c>
      <c r="H4499">
        <f>VLOOKUP(A4499,'Лицевые счета'!$A$2:$K$4570,10,0)</f>
        <v>118.7</v>
      </c>
      <c r="I4499" t="str">
        <f>VLOOKUP(A4499,'Лицевые счета'!$A$2:$K$4570,6,0)</f>
        <v>ФЛ</v>
      </c>
      <c r="J4499" t="str">
        <f>IF(AND(C4499=0,I4499="ФЛ"),G4499*H4499,"")</f>
        <v/>
      </c>
      <c r="K4499" t="str">
        <f>IF(AND(C4499&gt;0,E4499="Нет показаний",I4499="ФЛ"),G4499*H4499,"")</f>
        <v/>
      </c>
    </row>
    <row r="4500" spans="1:11" x14ac:dyDescent="0.25">
      <c r="A4500" s="7">
        <v>1316729</v>
      </c>
      <c r="B4500" s="7">
        <f>VLOOKUP(A4500,'Лицевые счета'!$A$1:$K$4570,2,0)</f>
        <v>1600</v>
      </c>
      <c r="C4500">
        <f>COUNTIF('ИПУ и ОКПУ'!$A$2:$A$3258,A4500)</f>
        <v>1</v>
      </c>
      <c r="D4500" t="str">
        <f>IF(C4500&gt;0,VLOOKUP(A4500,'ИПУ и ОКПУ'!$A$1:$O$3258,9,0),"")</f>
        <v>Одноставочный</v>
      </c>
      <c r="E4500" t="str">
        <f>IF(C4500&gt;0,IF(VLOOKUP(A4500,'ИПУ и ОКПУ'!$A$1:$O$3258,14,0)="Нет показаний","Нет показаний",""),"")</f>
        <v>Нет показаний</v>
      </c>
      <c r="F4500">
        <f>IF(AND(C4500&gt;0),SUMIF('ИПУ и ОКПУ'!$A$2:$A$3258,A4500,'ИПУ и ОКПУ'!$O$2:$O$3258),"")</f>
        <v>0</v>
      </c>
      <c r="G4500">
        <f>VLOOKUP(A4500,'Лицевые счета'!$A$2:$K$4570,9,0)</f>
        <v>1</v>
      </c>
      <c r="H4500">
        <f>VLOOKUP(A4500,'Лицевые счета'!$A$2:$K$4570,10,0)</f>
        <v>142</v>
      </c>
      <c r="I4500" t="str">
        <f>VLOOKUP(A4500,'Лицевые счета'!$A$2:$K$4570,6,0)</f>
        <v>ФЛ</v>
      </c>
      <c r="J4500" t="str">
        <f>IF(AND(C4500=0,I4500="ФЛ"),G4500*H4500,"")</f>
        <v/>
      </c>
      <c r="K4500">
        <f>IF(AND(C4500&gt;0,E4500="Нет показаний",I4500="ФЛ"),G4500*H4500,"")</f>
        <v>142</v>
      </c>
    </row>
    <row r="4501" spans="1:11" x14ac:dyDescent="0.25">
      <c r="A4501" s="7">
        <v>1317010</v>
      </c>
      <c r="B4501" s="7">
        <f>VLOOKUP(A4501,'Лицевые счета'!$A$1:$K$4570,2,0)</f>
        <v>431368</v>
      </c>
      <c r="C4501">
        <f>COUNTIF('ИПУ и ОКПУ'!$A$2:$A$3258,A4501)</f>
        <v>1</v>
      </c>
      <c r="D4501" t="str">
        <f>IF(C4501&gt;0,VLOOKUP(A4501,'ИПУ и ОКПУ'!$A$1:$O$3258,9,0),"")</f>
        <v>Одноставочный</v>
      </c>
      <c r="E4501" t="str">
        <f>IF(C4501&gt;0,IF(VLOOKUP(A4501,'ИПУ и ОКПУ'!$A$1:$O$3258,14,0)="Нет показаний","Нет показаний",""),"")</f>
        <v/>
      </c>
      <c r="F4501">
        <f>IF(AND(C4501&gt;0),SUMIF('ИПУ и ОКПУ'!$A$2:$A$3258,A4501,'ИПУ и ОКПУ'!$O$2:$O$3258),"")</f>
        <v>185</v>
      </c>
      <c r="G4501">
        <f>VLOOKUP(A4501,'Лицевые счета'!$A$2:$K$4570,9,0)</f>
        <v>1</v>
      </c>
      <c r="H4501">
        <f>VLOOKUP(A4501,'Лицевые счета'!$A$2:$K$4570,10,0)</f>
        <v>92</v>
      </c>
      <c r="I4501" t="str">
        <f>VLOOKUP(A4501,'Лицевые счета'!$A$2:$K$4570,6,0)</f>
        <v>ФЛ</v>
      </c>
      <c r="J4501" t="str">
        <f>IF(AND(C4501=0,I4501="ФЛ"),G4501*H4501,"")</f>
        <v/>
      </c>
      <c r="K4501" t="str">
        <f>IF(AND(C4501&gt;0,E4501="Нет показаний",I4501="ФЛ"),G4501*H4501,"")</f>
        <v/>
      </c>
    </row>
    <row r="4502" spans="1:11" x14ac:dyDescent="0.25">
      <c r="A4502" s="7">
        <v>1317117</v>
      </c>
      <c r="B4502" s="7">
        <f>VLOOKUP(A4502,'Лицевые счета'!$A$1:$K$4570,2,0)</f>
        <v>431550</v>
      </c>
      <c r="C4502">
        <f>COUNTIF('ИПУ и ОКПУ'!$A$2:$A$3258,A4502)</f>
        <v>0</v>
      </c>
      <c r="D4502" t="str">
        <f>IF(C4502&gt;0,VLOOKUP(A4502,'ИПУ и ОКПУ'!$A$1:$O$3258,9,0),"")</f>
        <v/>
      </c>
      <c r="E4502" t="str">
        <f>IF(C4502&gt;0,IF(VLOOKUP(A4502,'ИПУ и ОКПУ'!$A$1:$O$3258,14,0)="Нет показаний","Нет показаний",""),"")</f>
        <v/>
      </c>
      <c r="F4502" t="str">
        <f>IF(AND(C4502&gt;0),SUMIF('ИПУ и ОКПУ'!$A$2:$A$3258,A4502,'ИПУ и ОКПУ'!$O$2:$O$3258),"")</f>
        <v/>
      </c>
      <c r="G4502">
        <f>VLOOKUP(A4502,'Лицевые счета'!$A$2:$K$4570,9,0)</f>
        <v>1</v>
      </c>
      <c r="H4502">
        <f>VLOOKUP(A4502,'Лицевые счета'!$A$2:$K$4570,10,0)</f>
        <v>92</v>
      </c>
      <c r="I4502" t="str">
        <f>VLOOKUP(A4502,'Лицевые счета'!$A$2:$K$4570,6,0)</f>
        <v>ФЛ</v>
      </c>
      <c r="J4502">
        <f>IF(AND(C4502=0,I4502="ФЛ"),G4502*H4502,"")</f>
        <v>92</v>
      </c>
      <c r="K4502" t="str">
        <f>IF(AND(C4502&gt;0,E4502="Нет показаний",I4502="ФЛ"),G4502*H4502,"")</f>
        <v/>
      </c>
    </row>
    <row r="4503" spans="1:11" x14ac:dyDescent="0.25">
      <c r="A4503" s="7">
        <v>1317525</v>
      </c>
      <c r="B4503" s="7">
        <f>VLOOKUP(A4503,'Лицевые счета'!$A$1:$K$4570,2,0)</f>
        <v>431408</v>
      </c>
      <c r="C4503">
        <f>COUNTIF('ИПУ и ОКПУ'!$A$2:$A$3258,A4503)</f>
        <v>1</v>
      </c>
      <c r="D4503" t="str">
        <f>IF(C4503&gt;0,VLOOKUP(A4503,'ИПУ и ОКПУ'!$A$1:$O$3258,9,0),"")</f>
        <v>Одноставочный</v>
      </c>
      <c r="E4503" t="str">
        <f>IF(C4503&gt;0,IF(VLOOKUP(A4503,'ИПУ и ОКПУ'!$A$1:$O$3258,14,0)="Нет показаний","Нет показаний",""),"")</f>
        <v>Нет показаний</v>
      </c>
      <c r="F4503">
        <f>IF(AND(C4503&gt;0),SUMIF('ИПУ и ОКПУ'!$A$2:$A$3258,A4503,'ИПУ и ОКПУ'!$O$2:$O$3258),"")</f>
        <v>0</v>
      </c>
      <c r="G4503">
        <f>VLOOKUP(A4503,'Лицевые счета'!$A$2:$K$4570,9,0)</f>
        <v>1</v>
      </c>
      <c r="H4503">
        <f>VLOOKUP(A4503,'Лицевые счета'!$A$2:$K$4570,10,0)</f>
        <v>134.30000000000001</v>
      </c>
      <c r="I4503" t="str">
        <f>VLOOKUP(A4503,'Лицевые счета'!$A$2:$K$4570,6,0)</f>
        <v>ФЛ</v>
      </c>
      <c r="J4503" t="str">
        <f>IF(AND(C4503=0,I4503="ФЛ"),G4503*H4503,"")</f>
        <v/>
      </c>
      <c r="K4503">
        <f>IF(AND(C4503&gt;0,E4503="Нет показаний",I4503="ФЛ"),G4503*H4503,"")</f>
        <v>134.30000000000001</v>
      </c>
    </row>
    <row r="4504" spans="1:11" x14ac:dyDescent="0.25">
      <c r="A4504" s="7">
        <v>1325875</v>
      </c>
      <c r="B4504" s="7">
        <f>VLOOKUP(A4504,'Лицевые счета'!$A$1:$K$4570,2,0)</f>
        <v>431513</v>
      </c>
      <c r="C4504">
        <f>COUNTIF('ИПУ и ОКПУ'!$A$2:$A$3258,A4504)</f>
        <v>1</v>
      </c>
      <c r="D4504" t="str">
        <f>IF(C4504&gt;0,VLOOKUP(A4504,'ИПУ и ОКПУ'!$A$1:$O$3258,9,0),"")</f>
        <v>Одноставочный</v>
      </c>
      <c r="E4504" t="str">
        <f>IF(C4504&gt;0,IF(VLOOKUP(A4504,'ИПУ и ОКПУ'!$A$1:$O$3258,14,0)="Нет показаний","Нет показаний",""),"")</f>
        <v>Нет показаний</v>
      </c>
      <c r="F4504">
        <f>IF(AND(C4504&gt;0),SUMIF('ИПУ и ОКПУ'!$A$2:$A$3258,A4504,'ИПУ и ОКПУ'!$O$2:$O$3258),"")</f>
        <v>0</v>
      </c>
      <c r="G4504">
        <f>VLOOKUP(A4504,'Лицевые счета'!$A$2:$K$4570,9,0)</f>
        <v>1</v>
      </c>
      <c r="H4504">
        <f>VLOOKUP(A4504,'Лицевые счета'!$A$2:$K$4570,10,0)</f>
        <v>92</v>
      </c>
      <c r="I4504" t="str">
        <f>VLOOKUP(A4504,'Лицевые счета'!$A$2:$K$4570,6,0)</f>
        <v>ФЛ</v>
      </c>
      <c r="J4504" t="str">
        <f>IF(AND(C4504=0,I4504="ФЛ"),G4504*H4504,"")</f>
        <v/>
      </c>
      <c r="K4504">
        <f>IF(AND(C4504&gt;0,E4504="Нет показаний",I4504="ФЛ"),G4504*H4504,"")</f>
        <v>92</v>
      </c>
    </row>
    <row r="4505" spans="1:11" x14ac:dyDescent="0.25">
      <c r="A4505" s="7">
        <v>1326162</v>
      </c>
      <c r="B4505" s="7">
        <f>VLOOKUP(A4505,'Лицевые счета'!$A$1:$K$4570,2,0)</f>
        <v>447388</v>
      </c>
      <c r="C4505">
        <f>COUNTIF('ИПУ и ОКПУ'!$A$2:$A$3258,A4505)</f>
        <v>1</v>
      </c>
      <c r="D4505" t="str">
        <f>IF(C4505&gt;0,VLOOKUP(A4505,'ИПУ и ОКПУ'!$A$1:$O$3258,9,0),"")</f>
        <v>Одноставочный</v>
      </c>
      <c r="E4505" t="str">
        <f>IF(C4505&gt;0,IF(VLOOKUP(A4505,'ИПУ и ОКПУ'!$A$1:$O$3258,14,0)="Нет показаний","Нет показаний",""),"")</f>
        <v/>
      </c>
      <c r="F4505">
        <f>IF(AND(C4505&gt;0),SUMIF('ИПУ и ОКПУ'!$A$2:$A$3258,A4505,'ИПУ и ОКПУ'!$O$2:$O$3258),"")</f>
        <v>104</v>
      </c>
      <c r="G4505">
        <f>VLOOKUP(A4505,'Лицевые счета'!$A$2:$K$4570,9,0)</f>
        <v>1</v>
      </c>
      <c r="H4505">
        <f>VLOOKUP(A4505,'Лицевые счета'!$A$2:$K$4570,10,0)</f>
        <v>118.7</v>
      </c>
      <c r="I4505" t="str">
        <f>VLOOKUP(A4505,'Лицевые счета'!$A$2:$K$4570,6,0)</f>
        <v>ФЛ</v>
      </c>
      <c r="J4505" t="str">
        <f>IF(AND(C4505=0,I4505="ФЛ"),G4505*H4505,"")</f>
        <v/>
      </c>
      <c r="K4505" t="str">
        <f>IF(AND(C4505&gt;0,E4505="Нет показаний",I4505="ФЛ"),G4505*H4505,"")</f>
        <v/>
      </c>
    </row>
    <row r="4506" spans="1:11" x14ac:dyDescent="0.25">
      <c r="A4506" s="7">
        <v>1328359</v>
      </c>
      <c r="B4506" s="7">
        <f>VLOOKUP(A4506,'Лицевые счета'!$A$1:$K$4570,2,0)</f>
        <v>431316</v>
      </c>
      <c r="C4506">
        <f>COUNTIF('ИПУ и ОКПУ'!$A$2:$A$3258,A4506)</f>
        <v>0</v>
      </c>
      <c r="D4506" t="str">
        <f>IF(C4506&gt;0,VLOOKUP(A4506,'ИПУ и ОКПУ'!$A$1:$O$3258,9,0),"")</f>
        <v/>
      </c>
      <c r="E4506" t="str">
        <f>IF(C4506&gt;0,IF(VLOOKUP(A4506,'ИПУ и ОКПУ'!$A$1:$O$3258,14,0)="Нет показаний","Нет показаний",""),"")</f>
        <v/>
      </c>
      <c r="F4506" t="str">
        <f>IF(AND(C4506&gt;0),SUMIF('ИПУ и ОКПУ'!$A$2:$A$3258,A4506,'ИПУ и ОКПУ'!$O$2:$O$3258),"")</f>
        <v/>
      </c>
      <c r="G4506">
        <f>VLOOKUP(A4506,'Лицевые счета'!$A$2:$K$4570,9,0)</f>
        <v>1</v>
      </c>
      <c r="H4506">
        <f>VLOOKUP(A4506,'Лицевые счета'!$A$2:$K$4570,10,0)</f>
        <v>92</v>
      </c>
      <c r="I4506" t="str">
        <f>VLOOKUP(A4506,'Лицевые счета'!$A$2:$K$4570,6,0)</f>
        <v>ФЛ</v>
      </c>
      <c r="J4506">
        <f>IF(AND(C4506=0,I4506="ФЛ"),G4506*H4506,"")</f>
        <v>92</v>
      </c>
      <c r="K4506" t="str">
        <f>IF(AND(C4506&gt;0,E4506="Нет показаний",I4506="ФЛ"),G4506*H4506,"")</f>
        <v/>
      </c>
    </row>
    <row r="4507" spans="1:11" x14ac:dyDescent="0.25">
      <c r="A4507" s="7">
        <v>1328373</v>
      </c>
      <c r="B4507" s="7">
        <f>VLOOKUP(A4507,'Лицевые счета'!$A$1:$K$4570,2,0)</f>
        <v>425334</v>
      </c>
      <c r="C4507">
        <f>COUNTIF('ИПУ и ОКПУ'!$A$2:$A$3258,A4507)</f>
        <v>0</v>
      </c>
      <c r="D4507" t="str">
        <f>IF(C4507&gt;0,VLOOKUP(A4507,'ИПУ и ОКПУ'!$A$1:$O$3258,9,0),"")</f>
        <v/>
      </c>
      <c r="E4507" t="str">
        <f>IF(C4507&gt;0,IF(VLOOKUP(A4507,'ИПУ и ОКПУ'!$A$1:$O$3258,14,0)="Нет показаний","Нет показаний",""),"")</f>
        <v/>
      </c>
      <c r="F4507" t="str">
        <f>IF(AND(C4507&gt;0),SUMIF('ИПУ и ОКПУ'!$A$2:$A$3258,A4507,'ИПУ и ОКПУ'!$O$2:$O$3258),"")</f>
        <v/>
      </c>
      <c r="G4507">
        <f>VLOOKUP(A4507,'Лицевые счета'!$A$2:$K$4570,9,0)</f>
        <v>1</v>
      </c>
      <c r="H4507">
        <f>VLOOKUP(A4507,'Лицевые счета'!$A$2:$K$4570,10,0)</f>
        <v>92</v>
      </c>
      <c r="I4507" t="str">
        <f>VLOOKUP(A4507,'Лицевые счета'!$A$2:$K$4570,6,0)</f>
        <v>ФЛ</v>
      </c>
      <c r="J4507">
        <f>IF(AND(C4507=0,I4507="ФЛ"),G4507*H4507,"")</f>
        <v>92</v>
      </c>
      <c r="K4507" t="str">
        <f>IF(AND(C4507&gt;0,E4507="Нет показаний",I4507="ФЛ"),G4507*H4507,"")</f>
        <v/>
      </c>
    </row>
    <row r="4508" spans="1:11" x14ac:dyDescent="0.25">
      <c r="A4508" s="7">
        <v>1328383</v>
      </c>
      <c r="B4508" s="7">
        <f>VLOOKUP(A4508,'Лицевые счета'!$A$1:$K$4570,2,0)</f>
        <v>425328</v>
      </c>
      <c r="C4508">
        <f>COUNTIF('ИПУ и ОКПУ'!$A$2:$A$3258,A4508)</f>
        <v>0</v>
      </c>
      <c r="D4508" t="str">
        <f>IF(C4508&gt;0,VLOOKUP(A4508,'ИПУ и ОКПУ'!$A$1:$O$3258,9,0),"")</f>
        <v/>
      </c>
      <c r="E4508" t="str">
        <f>IF(C4508&gt;0,IF(VLOOKUP(A4508,'ИПУ и ОКПУ'!$A$1:$O$3258,14,0)="Нет показаний","Нет показаний",""),"")</f>
        <v/>
      </c>
      <c r="F4508" t="str">
        <f>IF(AND(C4508&gt;0),SUMIF('ИПУ и ОКПУ'!$A$2:$A$3258,A4508,'ИПУ и ОКПУ'!$O$2:$O$3258),"")</f>
        <v/>
      </c>
      <c r="G4508">
        <f>VLOOKUP(A4508,'Лицевые счета'!$A$2:$K$4570,9,0)</f>
        <v>1</v>
      </c>
      <c r="H4508">
        <f>VLOOKUP(A4508,'Лицевые счета'!$A$2:$K$4570,10,0)</f>
        <v>142</v>
      </c>
      <c r="I4508" t="str">
        <f>VLOOKUP(A4508,'Лицевые счета'!$A$2:$K$4570,6,0)</f>
        <v>ФЛ</v>
      </c>
      <c r="J4508">
        <f>IF(AND(C4508=0,I4508="ФЛ"),G4508*H4508,"")</f>
        <v>142</v>
      </c>
      <c r="K4508" t="str">
        <f>IF(AND(C4508&gt;0,E4508="Нет показаний",I4508="ФЛ"),G4508*H4508,"")</f>
        <v/>
      </c>
    </row>
    <row r="4509" spans="1:11" x14ac:dyDescent="0.25">
      <c r="A4509" s="7">
        <v>1328417</v>
      </c>
      <c r="B4509" s="7">
        <f>VLOOKUP(A4509,'Лицевые счета'!$A$1:$K$4570,2,0)</f>
        <v>431517</v>
      </c>
      <c r="C4509">
        <f>COUNTIF('ИПУ и ОКПУ'!$A$2:$A$3258,A4509)</f>
        <v>1</v>
      </c>
      <c r="D4509" t="str">
        <f>IF(C4509&gt;0,VLOOKUP(A4509,'ИПУ и ОКПУ'!$A$1:$O$3258,9,0),"")</f>
        <v>Одноставочный</v>
      </c>
      <c r="E4509" t="str">
        <f>IF(C4509&gt;0,IF(VLOOKUP(A4509,'ИПУ и ОКПУ'!$A$1:$O$3258,14,0)="Нет показаний","Нет показаний",""),"")</f>
        <v/>
      </c>
      <c r="F4509">
        <f>IF(AND(C4509&gt;0),SUMIF('ИПУ и ОКПУ'!$A$2:$A$3258,A4509,'ИПУ и ОКПУ'!$O$2:$O$3258),"")</f>
        <v>86.5</v>
      </c>
      <c r="G4509">
        <f>VLOOKUP(A4509,'Лицевые счета'!$A$2:$K$4570,9,0)</f>
        <v>1</v>
      </c>
      <c r="H4509">
        <f>VLOOKUP(A4509,'Лицевые счета'!$A$2:$K$4570,10,0)</f>
        <v>92</v>
      </c>
      <c r="I4509" t="str">
        <f>VLOOKUP(A4509,'Лицевые счета'!$A$2:$K$4570,6,0)</f>
        <v>ФЛ</v>
      </c>
      <c r="J4509" t="str">
        <f>IF(AND(C4509=0,I4509="ФЛ"),G4509*H4509,"")</f>
        <v/>
      </c>
      <c r="K4509" t="str">
        <f>IF(AND(C4509&gt;0,E4509="Нет показаний",I4509="ФЛ"),G4509*H4509,"")</f>
        <v/>
      </c>
    </row>
    <row r="4510" spans="1:11" x14ac:dyDescent="0.25">
      <c r="A4510" s="7">
        <v>1329226</v>
      </c>
      <c r="B4510" s="7">
        <f>VLOOKUP(A4510,'Лицевые счета'!$A$1:$K$4570,2,0)</f>
        <v>431518</v>
      </c>
      <c r="C4510">
        <f>COUNTIF('ИПУ и ОКПУ'!$A$2:$A$3258,A4510)</f>
        <v>2</v>
      </c>
      <c r="D4510" t="str">
        <f>IF(C4510&gt;0,VLOOKUP(A4510,'ИПУ и ОКПУ'!$A$1:$O$3258,9,0),"")</f>
        <v>Одноставочный</v>
      </c>
      <c r="E4510" t="str">
        <f>IF(C4510&gt;0,IF(VLOOKUP(A4510,'ИПУ и ОКПУ'!$A$1:$O$3258,14,0)="Нет показаний","Нет показаний",""),"")</f>
        <v/>
      </c>
      <c r="F4510">
        <f>IF(AND(C4510&gt;0),SUMIF('ИПУ и ОКПУ'!$A$2:$A$3258,A4510,'ИПУ и ОКПУ'!$O$2:$O$3258),"")</f>
        <v>27.6</v>
      </c>
      <c r="G4510">
        <f>VLOOKUP(A4510,'Лицевые счета'!$A$2:$K$4570,9,0)</f>
        <v>1</v>
      </c>
      <c r="H4510">
        <f>VLOOKUP(A4510,'Лицевые счета'!$A$2:$K$4570,10,0)</f>
        <v>92</v>
      </c>
      <c r="I4510" t="str">
        <f>VLOOKUP(A4510,'Лицевые счета'!$A$2:$K$4570,6,0)</f>
        <v>ФЛ</v>
      </c>
      <c r="J4510" t="str">
        <f>IF(AND(C4510=0,I4510="ФЛ"),G4510*H4510,"")</f>
        <v/>
      </c>
      <c r="K4510" t="str">
        <f>IF(AND(C4510&gt;0,E4510="Нет показаний",I4510="ФЛ"),G4510*H4510,"")</f>
        <v/>
      </c>
    </row>
    <row r="4511" spans="1:11" x14ac:dyDescent="0.25">
      <c r="A4511" s="7">
        <v>1329296</v>
      </c>
      <c r="B4511" s="7">
        <f>VLOOKUP(A4511,'Лицевые счета'!$A$1:$K$4570,2,0)</f>
        <v>59321</v>
      </c>
      <c r="C4511">
        <f>COUNTIF('ИПУ и ОКПУ'!$A$2:$A$3258,A4511)</f>
        <v>0</v>
      </c>
      <c r="D4511" t="str">
        <f>IF(C4511&gt;0,VLOOKUP(A4511,'ИПУ и ОКПУ'!$A$1:$O$3258,9,0),"")</f>
        <v/>
      </c>
      <c r="E4511" t="str">
        <f>IF(C4511&gt;0,IF(VLOOKUP(A4511,'ИПУ и ОКПУ'!$A$1:$O$3258,14,0)="Нет показаний","Нет показаний",""),"")</f>
        <v/>
      </c>
      <c r="F4511" t="str">
        <f>IF(AND(C4511&gt;0),SUMIF('ИПУ и ОКПУ'!$A$2:$A$3258,A4511,'ИПУ и ОКПУ'!$O$2:$O$3258),"")</f>
        <v/>
      </c>
      <c r="G4511">
        <f>VLOOKUP(A4511,'Лицевые счета'!$A$2:$K$4570,9,0)</f>
        <v>1</v>
      </c>
      <c r="H4511">
        <f>VLOOKUP(A4511,'Лицевые счета'!$A$2:$K$4570,10,0)</f>
        <v>118.7</v>
      </c>
      <c r="I4511" t="str">
        <f>VLOOKUP(A4511,'Лицевые счета'!$A$2:$K$4570,6,0)</f>
        <v>ФЛ</v>
      </c>
      <c r="J4511">
        <f>IF(AND(C4511=0,I4511="ФЛ"),G4511*H4511,"")</f>
        <v>118.7</v>
      </c>
      <c r="K4511" t="str">
        <f>IF(AND(C4511&gt;0,E4511="Нет показаний",I4511="ФЛ"),G4511*H4511,"")</f>
        <v/>
      </c>
    </row>
    <row r="4512" spans="1:11" x14ac:dyDescent="0.25">
      <c r="A4512" s="7">
        <v>1329457</v>
      </c>
      <c r="B4512" s="7">
        <f>VLOOKUP(A4512,'Лицевые счета'!$A$1:$K$4570,2,0)</f>
        <v>431415</v>
      </c>
      <c r="C4512">
        <f>COUNTIF('ИПУ и ОКПУ'!$A$2:$A$3258,A4512)</f>
        <v>1</v>
      </c>
      <c r="D4512" t="str">
        <f>IF(C4512&gt;0,VLOOKUP(A4512,'ИПУ и ОКПУ'!$A$1:$O$3258,9,0),"")</f>
        <v>Одноставочный</v>
      </c>
      <c r="E4512" t="str">
        <f>IF(C4512&gt;0,IF(VLOOKUP(A4512,'ИПУ и ОКПУ'!$A$1:$O$3258,14,0)="Нет показаний","Нет показаний",""),"")</f>
        <v>Нет показаний</v>
      </c>
      <c r="F4512">
        <f>IF(AND(C4512&gt;0),SUMIF('ИПУ и ОКПУ'!$A$2:$A$3258,A4512,'ИПУ и ОКПУ'!$O$2:$O$3258),"")</f>
        <v>0</v>
      </c>
      <c r="G4512">
        <f>VLOOKUP(A4512,'Лицевые счета'!$A$2:$K$4570,9,0)</f>
        <v>1</v>
      </c>
      <c r="H4512">
        <f>VLOOKUP(A4512,'Лицевые счета'!$A$2:$K$4570,10,0)</f>
        <v>92</v>
      </c>
      <c r="I4512" t="str">
        <f>VLOOKUP(A4512,'Лицевые счета'!$A$2:$K$4570,6,0)</f>
        <v>ФЛ</v>
      </c>
      <c r="J4512" t="str">
        <f>IF(AND(C4512=0,I4512="ФЛ"),G4512*H4512,"")</f>
        <v/>
      </c>
      <c r="K4512">
        <f>IF(AND(C4512&gt;0,E4512="Нет показаний",I4512="ФЛ"),G4512*H4512,"")</f>
        <v>92</v>
      </c>
    </row>
    <row r="4513" spans="1:11" x14ac:dyDescent="0.25">
      <c r="A4513" s="7">
        <v>1329464</v>
      </c>
      <c r="B4513" s="7">
        <f>VLOOKUP(A4513,'Лицевые счета'!$A$1:$K$4570,2,0)</f>
        <v>431550</v>
      </c>
      <c r="C4513">
        <f>COUNTIF('ИПУ и ОКПУ'!$A$2:$A$3258,A4513)</f>
        <v>0</v>
      </c>
      <c r="D4513" t="str">
        <f>IF(C4513&gt;0,VLOOKUP(A4513,'ИПУ и ОКПУ'!$A$1:$O$3258,9,0),"")</f>
        <v/>
      </c>
      <c r="E4513" t="str">
        <f>IF(C4513&gt;0,IF(VLOOKUP(A4513,'ИПУ и ОКПУ'!$A$1:$O$3258,14,0)="Нет показаний","Нет показаний",""),"")</f>
        <v/>
      </c>
      <c r="F4513" t="str">
        <f>IF(AND(C4513&gt;0),SUMIF('ИПУ и ОКПУ'!$A$2:$A$3258,A4513,'ИПУ и ОКПУ'!$O$2:$O$3258),"")</f>
        <v/>
      </c>
      <c r="G4513">
        <f>VLOOKUP(A4513,'Лицевые счета'!$A$2:$K$4570,9,0)</f>
        <v>1</v>
      </c>
      <c r="H4513">
        <f>VLOOKUP(A4513,'Лицевые счета'!$A$2:$K$4570,10,0)</f>
        <v>92</v>
      </c>
      <c r="I4513" t="str">
        <f>VLOOKUP(A4513,'Лицевые счета'!$A$2:$K$4570,6,0)</f>
        <v>ФЛ</v>
      </c>
      <c r="J4513">
        <f>IF(AND(C4513=0,I4513="ФЛ"),G4513*H4513,"")</f>
        <v>92</v>
      </c>
      <c r="K4513" t="str">
        <f>IF(AND(C4513&gt;0,E4513="Нет показаний",I4513="ФЛ"),G4513*H4513,"")</f>
        <v/>
      </c>
    </row>
    <row r="4514" spans="1:11" x14ac:dyDescent="0.25">
      <c r="A4514" s="7">
        <v>1329483</v>
      </c>
      <c r="B4514" s="7">
        <f>VLOOKUP(A4514,'Лицевые счета'!$A$1:$K$4570,2,0)</f>
        <v>431517</v>
      </c>
      <c r="C4514">
        <f>COUNTIF('ИПУ и ОКПУ'!$A$2:$A$3258,A4514)</f>
        <v>0</v>
      </c>
      <c r="D4514" t="str">
        <f>IF(C4514&gt;0,VLOOKUP(A4514,'ИПУ и ОКПУ'!$A$1:$O$3258,9,0),"")</f>
        <v/>
      </c>
      <c r="E4514" t="str">
        <f>IF(C4514&gt;0,IF(VLOOKUP(A4514,'ИПУ и ОКПУ'!$A$1:$O$3258,14,0)="Нет показаний","Нет показаний",""),"")</f>
        <v/>
      </c>
      <c r="F4514" t="str">
        <f>IF(AND(C4514&gt;0),SUMIF('ИПУ и ОКПУ'!$A$2:$A$3258,A4514,'ИПУ и ОКПУ'!$O$2:$O$3258),"")</f>
        <v/>
      </c>
      <c r="G4514">
        <f>VLOOKUP(A4514,'Лицевые счета'!$A$2:$K$4570,9,0)</f>
        <v>1</v>
      </c>
      <c r="H4514">
        <f>VLOOKUP(A4514,'Лицевые счета'!$A$2:$K$4570,10,0)</f>
        <v>92</v>
      </c>
      <c r="I4514" t="str">
        <f>VLOOKUP(A4514,'Лицевые счета'!$A$2:$K$4570,6,0)</f>
        <v>ФЛ</v>
      </c>
      <c r="J4514">
        <f>IF(AND(C4514=0,I4514="ФЛ"),G4514*H4514,"")</f>
        <v>92</v>
      </c>
      <c r="K4514" t="str">
        <f>IF(AND(C4514&gt;0,E4514="Нет показаний",I4514="ФЛ"),G4514*H4514,"")</f>
        <v/>
      </c>
    </row>
    <row r="4515" spans="1:11" x14ac:dyDescent="0.25">
      <c r="A4515" s="7">
        <v>1329544</v>
      </c>
      <c r="B4515" s="7">
        <f>VLOOKUP(A4515,'Лицевые счета'!$A$1:$K$4570,2,0)</f>
        <v>447354</v>
      </c>
      <c r="C4515">
        <f>COUNTIF('ИПУ и ОКПУ'!$A$2:$A$3258,A4515)</f>
        <v>1</v>
      </c>
      <c r="D4515" t="str">
        <f>IF(C4515&gt;0,VLOOKUP(A4515,'ИПУ и ОКПУ'!$A$1:$O$3258,9,0),"")</f>
        <v>Одноставочный</v>
      </c>
      <c r="E4515" t="str">
        <f>IF(C4515&gt;0,IF(VLOOKUP(A4515,'ИПУ и ОКПУ'!$A$1:$O$3258,14,0)="Нет показаний","Нет показаний",""),"")</f>
        <v>Нет показаний</v>
      </c>
      <c r="F4515">
        <f>IF(AND(C4515&gt;0),SUMIF('ИПУ и ОКПУ'!$A$2:$A$3258,A4515,'ИПУ и ОКПУ'!$O$2:$O$3258),"")</f>
        <v>0</v>
      </c>
      <c r="G4515">
        <f>VLOOKUP(A4515,'Лицевые счета'!$A$2:$K$4570,9,0)</f>
        <v>1</v>
      </c>
      <c r="H4515">
        <f>VLOOKUP(A4515,'Лицевые счета'!$A$2:$K$4570,10,0)</f>
        <v>118.7</v>
      </c>
      <c r="I4515" t="str">
        <f>VLOOKUP(A4515,'Лицевые счета'!$A$2:$K$4570,6,0)</f>
        <v>ФЛ</v>
      </c>
      <c r="J4515" t="str">
        <f>IF(AND(C4515=0,I4515="ФЛ"),G4515*H4515,"")</f>
        <v/>
      </c>
      <c r="K4515">
        <f>IF(AND(C4515&gt;0,E4515="Нет показаний",I4515="ФЛ"),G4515*H4515,"")</f>
        <v>118.7</v>
      </c>
    </row>
    <row r="4516" spans="1:11" x14ac:dyDescent="0.25">
      <c r="A4516" s="7">
        <v>1329674</v>
      </c>
      <c r="B4516" s="7">
        <f>VLOOKUP(A4516,'Лицевые счета'!$A$1:$K$4570,2,0)</f>
        <v>501291</v>
      </c>
      <c r="C4516">
        <f>COUNTIF('ИПУ и ОКПУ'!$A$2:$A$3258,A4516)</f>
        <v>0</v>
      </c>
      <c r="D4516" t="str">
        <f>IF(C4516&gt;0,VLOOKUP(A4516,'ИПУ и ОКПУ'!$A$1:$O$3258,9,0),"")</f>
        <v/>
      </c>
      <c r="E4516" t="str">
        <f>IF(C4516&gt;0,IF(VLOOKUP(A4516,'ИПУ и ОКПУ'!$A$1:$O$3258,14,0)="Нет показаний","Нет показаний",""),"")</f>
        <v/>
      </c>
      <c r="F4516" t="str">
        <f>IF(AND(C4516&gt;0),SUMIF('ИПУ и ОКПУ'!$A$2:$A$3258,A4516,'ИПУ и ОКПУ'!$O$2:$O$3258),"")</f>
        <v/>
      </c>
      <c r="G4516">
        <f>VLOOKUP(A4516,'Лицевые счета'!$A$2:$K$4570,9,0)</f>
        <v>1</v>
      </c>
      <c r="H4516">
        <f>VLOOKUP(A4516,'Лицевые счета'!$A$2:$K$4570,10,0)</f>
        <v>92</v>
      </c>
      <c r="I4516" t="str">
        <f>VLOOKUP(A4516,'Лицевые счета'!$A$2:$K$4570,6,0)</f>
        <v>ФЛ</v>
      </c>
      <c r="J4516">
        <f>IF(AND(C4516=0,I4516="ФЛ"),G4516*H4516,"")</f>
        <v>92</v>
      </c>
      <c r="K4516" t="str">
        <f>IF(AND(C4516&gt;0,E4516="Нет показаний",I4516="ФЛ"),G4516*H4516,"")</f>
        <v/>
      </c>
    </row>
    <row r="4517" spans="1:11" x14ac:dyDescent="0.25">
      <c r="A4517" s="7">
        <v>1329715</v>
      </c>
      <c r="B4517" s="7">
        <f>VLOOKUP(A4517,'Лицевые счета'!$A$1:$K$4570,2,0)</f>
        <v>431550</v>
      </c>
      <c r="C4517">
        <f>COUNTIF('ИПУ и ОКПУ'!$A$2:$A$3258,A4517)</f>
        <v>0</v>
      </c>
      <c r="D4517" t="str">
        <f>IF(C4517&gt;0,VLOOKUP(A4517,'ИПУ и ОКПУ'!$A$1:$O$3258,9,0),"")</f>
        <v/>
      </c>
      <c r="E4517" t="str">
        <f>IF(C4517&gt;0,IF(VLOOKUP(A4517,'ИПУ и ОКПУ'!$A$1:$O$3258,14,0)="Нет показаний","Нет показаний",""),"")</f>
        <v/>
      </c>
      <c r="F4517" t="str">
        <f>IF(AND(C4517&gt;0),SUMIF('ИПУ и ОКПУ'!$A$2:$A$3258,A4517,'ИПУ и ОКПУ'!$O$2:$O$3258),"")</f>
        <v/>
      </c>
      <c r="G4517">
        <f>VLOOKUP(A4517,'Лицевые счета'!$A$2:$K$4570,9,0)</f>
        <v>1</v>
      </c>
      <c r="H4517">
        <f>VLOOKUP(A4517,'Лицевые счета'!$A$2:$K$4570,10,0)</f>
        <v>92</v>
      </c>
      <c r="I4517" t="str">
        <f>VLOOKUP(A4517,'Лицевые счета'!$A$2:$K$4570,6,0)</f>
        <v>ФЛ</v>
      </c>
      <c r="J4517">
        <f>IF(AND(C4517=0,I4517="ФЛ"),G4517*H4517,"")</f>
        <v>92</v>
      </c>
      <c r="K4517" t="str">
        <f>IF(AND(C4517&gt;0,E4517="Нет показаний",I4517="ФЛ"),G4517*H4517,"")</f>
        <v/>
      </c>
    </row>
    <row r="4518" spans="1:11" x14ac:dyDescent="0.25">
      <c r="A4518" s="7">
        <v>1329746</v>
      </c>
      <c r="B4518" s="7">
        <f>VLOOKUP(A4518,'Лицевые счета'!$A$1:$K$4570,2,0)</f>
        <v>821885</v>
      </c>
      <c r="C4518">
        <f>COUNTIF('ИПУ и ОКПУ'!$A$2:$A$3258,A4518)</f>
        <v>1</v>
      </c>
      <c r="D4518" t="str">
        <f>IF(C4518&gt;0,VLOOKUP(A4518,'ИПУ и ОКПУ'!$A$1:$O$3258,9,0),"")</f>
        <v>Одноставочный</v>
      </c>
      <c r="E4518" t="str">
        <f>IF(C4518&gt;0,IF(VLOOKUP(A4518,'ИПУ и ОКПУ'!$A$1:$O$3258,14,0)="Нет показаний","Нет показаний",""),"")</f>
        <v/>
      </c>
      <c r="F4518">
        <f>IF(AND(C4518&gt;0),SUMIF('ИПУ и ОКПУ'!$A$2:$A$3258,A4518,'ИПУ и ОКПУ'!$O$2:$O$3258),"")</f>
        <v>102</v>
      </c>
      <c r="G4518">
        <f>VLOOKUP(A4518,'Лицевые счета'!$A$2:$K$4570,9,0)</f>
        <v>1</v>
      </c>
      <c r="H4518">
        <f>VLOOKUP(A4518,'Лицевые счета'!$A$2:$K$4570,10,0)</f>
        <v>167.6</v>
      </c>
      <c r="I4518" t="str">
        <f>VLOOKUP(A4518,'Лицевые счета'!$A$2:$K$4570,6,0)</f>
        <v>ФЛ</v>
      </c>
      <c r="J4518" t="str">
        <f>IF(AND(C4518=0,I4518="ФЛ"),G4518*H4518,"")</f>
        <v/>
      </c>
      <c r="K4518" t="str">
        <f>IF(AND(C4518&gt;0,E4518="Нет показаний",I4518="ФЛ"),G4518*H4518,"")</f>
        <v/>
      </c>
    </row>
    <row r="4519" spans="1:11" x14ac:dyDescent="0.25">
      <c r="A4519" s="7">
        <v>1330028</v>
      </c>
      <c r="B4519" s="7">
        <f>VLOOKUP(A4519,'Лицевые счета'!$A$1:$K$4570,2,0)</f>
        <v>242792</v>
      </c>
      <c r="C4519">
        <f>COUNTIF('ИПУ и ОКПУ'!$A$2:$A$3258,A4519)</f>
        <v>1</v>
      </c>
      <c r="D4519" t="str">
        <f>IF(C4519&gt;0,VLOOKUP(A4519,'ИПУ и ОКПУ'!$A$1:$O$3258,9,0),"")</f>
        <v>Одноставочный</v>
      </c>
      <c r="E4519" t="str">
        <f>IF(C4519&gt;0,IF(VLOOKUP(A4519,'ИПУ и ОКПУ'!$A$1:$O$3258,14,0)="Нет показаний","Нет показаний",""),"")</f>
        <v/>
      </c>
      <c r="F4519">
        <f>IF(AND(C4519&gt;0),SUMIF('ИПУ и ОКПУ'!$A$2:$A$3258,A4519,'ИПУ и ОКПУ'!$O$2:$O$3258),"")</f>
        <v>0</v>
      </c>
      <c r="G4519">
        <f>VLOOKUP(A4519,'Лицевые счета'!$A$2:$K$4570,9,0)</f>
        <v>1</v>
      </c>
      <c r="H4519">
        <f>VLOOKUP(A4519,'Лицевые счета'!$A$2:$K$4570,10,0)</f>
        <v>118.7</v>
      </c>
      <c r="I4519" t="str">
        <f>VLOOKUP(A4519,'Лицевые счета'!$A$2:$K$4570,6,0)</f>
        <v>ФЛ</v>
      </c>
      <c r="J4519" t="str">
        <f>IF(AND(C4519=0,I4519="ФЛ"),G4519*H4519,"")</f>
        <v/>
      </c>
      <c r="K4519" t="str">
        <f>IF(AND(C4519&gt;0,E4519="Нет показаний",I4519="ФЛ"),G4519*H4519,"")</f>
        <v/>
      </c>
    </row>
    <row r="4520" spans="1:11" x14ac:dyDescent="0.25">
      <c r="A4520" s="7">
        <v>1330163</v>
      </c>
      <c r="B4520" s="7">
        <f>VLOOKUP(A4520,'Лицевые счета'!$A$1:$K$4570,2,0)</f>
        <v>821885</v>
      </c>
      <c r="C4520">
        <f>COUNTIF('ИПУ и ОКПУ'!$A$2:$A$3258,A4520)</f>
        <v>1</v>
      </c>
      <c r="D4520" t="str">
        <f>IF(C4520&gt;0,VLOOKUP(A4520,'ИПУ и ОКПУ'!$A$1:$O$3258,9,0),"")</f>
        <v>Одноставочный</v>
      </c>
      <c r="E4520" t="str">
        <f>IF(C4520&gt;0,IF(VLOOKUP(A4520,'ИПУ и ОКПУ'!$A$1:$O$3258,14,0)="Нет показаний","Нет показаний",""),"")</f>
        <v/>
      </c>
      <c r="F4520">
        <f>IF(AND(C4520&gt;0),SUMIF('ИПУ и ОКПУ'!$A$2:$A$3258,A4520,'ИПУ и ОКПУ'!$O$2:$O$3258),"")</f>
        <v>150</v>
      </c>
      <c r="G4520">
        <f>VLOOKUP(A4520,'Лицевые счета'!$A$2:$K$4570,9,0)</f>
        <v>1</v>
      </c>
      <c r="H4520">
        <f>VLOOKUP(A4520,'Лицевые счета'!$A$2:$K$4570,10,0)</f>
        <v>167.6</v>
      </c>
      <c r="I4520" t="str">
        <f>VLOOKUP(A4520,'Лицевые счета'!$A$2:$K$4570,6,0)</f>
        <v>ФЛ</v>
      </c>
      <c r="J4520" t="str">
        <f>IF(AND(C4520=0,I4520="ФЛ"),G4520*H4520,"")</f>
        <v/>
      </c>
      <c r="K4520" t="str">
        <f>IF(AND(C4520&gt;0,E4520="Нет показаний",I4520="ФЛ"),G4520*H4520,"")</f>
        <v/>
      </c>
    </row>
    <row r="4521" spans="1:11" x14ac:dyDescent="0.25">
      <c r="A4521" s="7">
        <v>1330979</v>
      </c>
      <c r="B4521" s="7">
        <f>VLOOKUP(A4521,'Лицевые счета'!$A$1:$K$4570,2,0)</f>
        <v>431487</v>
      </c>
      <c r="C4521">
        <f>COUNTIF('ИПУ и ОКПУ'!$A$2:$A$3258,A4521)</f>
        <v>0</v>
      </c>
      <c r="D4521" t="str">
        <f>IF(C4521&gt;0,VLOOKUP(A4521,'ИПУ и ОКПУ'!$A$1:$O$3258,9,0),"")</f>
        <v/>
      </c>
      <c r="E4521" t="str">
        <f>IF(C4521&gt;0,IF(VLOOKUP(A4521,'ИПУ и ОКПУ'!$A$1:$O$3258,14,0)="Нет показаний","Нет показаний",""),"")</f>
        <v/>
      </c>
      <c r="F4521" t="str">
        <f>IF(AND(C4521&gt;0),SUMIF('ИПУ и ОКПУ'!$A$2:$A$3258,A4521,'ИПУ и ОКПУ'!$O$2:$O$3258),"")</f>
        <v/>
      </c>
      <c r="G4521">
        <f>VLOOKUP(A4521,'Лицевые счета'!$A$2:$K$4570,9,0)</f>
        <v>1</v>
      </c>
      <c r="H4521">
        <f>VLOOKUP(A4521,'Лицевые счета'!$A$2:$K$4570,10,0)</f>
        <v>92</v>
      </c>
      <c r="I4521" t="str">
        <f>VLOOKUP(A4521,'Лицевые счета'!$A$2:$K$4570,6,0)</f>
        <v>ФЛ</v>
      </c>
      <c r="J4521">
        <f>IF(AND(C4521=0,I4521="ФЛ"),G4521*H4521,"")</f>
        <v>92</v>
      </c>
      <c r="K4521" t="str">
        <f>IF(AND(C4521&gt;0,E4521="Нет показаний",I4521="ФЛ"),G4521*H4521,"")</f>
        <v/>
      </c>
    </row>
    <row r="4522" spans="1:11" x14ac:dyDescent="0.25">
      <c r="A4522" s="7">
        <v>1331943</v>
      </c>
      <c r="B4522" s="7">
        <f>VLOOKUP(A4522,'Лицевые счета'!$A$1:$K$4570,2,0)</f>
        <v>349561</v>
      </c>
      <c r="C4522">
        <f>COUNTIF('ИПУ и ОКПУ'!$A$2:$A$3258,A4522)</f>
        <v>0</v>
      </c>
      <c r="D4522" t="str">
        <f>IF(C4522&gt;0,VLOOKUP(A4522,'ИПУ и ОКПУ'!$A$1:$O$3258,9,0),"")</f>
        <v/>
      </c>
      <c r="E4522" t="str">
        <f>IF(C4522&gt;0,IF(VLOOKUP(A4522,'ИПУ и ОКПУ'!$A$1:$O$3258,14,0)="Нет показаний","Нет показаний",""),"")</f>
        <v/>
      </c>
      <c r="F4522" t="str">
        <f>IF(AND(C4522&gt;0),SUMIF('ИПУ и ОКПУ'!$A$2:$A$3258,A4522,'ИПУ и ОКПУ'!$O$2:$O$3258),"")</f>
        <v/>
      </c>
      <c r="G4522">
        <f>VLOOKUP(A4522,'Лицевые счета'!$A$2:$K$4570,9,0)</f>
        <v>1</v>
      </c>
      <c r="H4522">
        <f>VLOOKUP(A4522,'Лицевые счета'!$A$2:$K$4570,10,0)</f>
        <v>92</v>
      </c>
      <c r="I4522" t="str">
        <f>VLOOKUP(A4522,'Лицевые счета'!$A$2:$K$4570,6,0)</f>
        <v>ФЛ</v>
      </c>
      <c r="J4522">
        <f>IF(AND(C4522=0,I4522="ФЛ"),G4522*H4522,"")</f>
        <v>92</v>
      </c>
      <c r="K4522" t="str">
        <f>IF(AND(C4522&gt;0,E4522="Нет показаний",I4522="ФЛ"),G4522*H4522,"")</f>
        <v/>
      </c>
    </row>
    <row r="4523" spans="1:11" x14ac:dyDescent="0.25">
      <c r="A4523" s="7">
        <v>1332231</v>
      </c>
      <c r="B4523" s="7">
        <f>VLOOKUP(A4523,'Лицевые счета'!$A$1:$K$4570,2,0)</f>
        <v>349548</v>
      </c>
      <c r="C4523">
        <f>COUNTIF('ИПУ и ОКПУ'!$A$2:$A$3258,A4523)</f>
        <v>1</v>
      </c>
      <c r="D4523" t="str">
        <f>IF(C4523&gt;0,VLOOKUP(A4523,'ИПУ и ОКПУ'!$A$1:$O$3258,9,0),"")</f>
        <v>Одноставочный</v>
      </c>
      <c r="E4523" t="str">
        <f>IF(C4523&gt;0,IF(VLOOKUP(A4523,'ИПУ и ОКПУ'!$A$1:$O$3258,14,0)="Нет показаний","Нет показаний",""),"")</f>
        <v/>
      </c>
      <c r="F4523">
        <f>IF(AND(C4523&gt;0),SUMIF('ИПУ и ОКПУ'!$A$2:$A$3258,A4523,'ИПУ и ОКПУ'!$O$2:$O$3258),"")</f>
        <v>256</v>
      </c>
      <c r="G4523">
        <f>VLOOKUP(A4523,'Лицевые счета'!$A$2:$K$4570,9,0)</f>
        <v>1</v>
      </c>
      <c r="H4523">
        <f>VLOOKUP(A4523,'Лицевые счета'!$A$2:$K$4570,10,0)</f>
        <v>92</v>
      </c>
      <c r="I4523" t="str">
        <f>VLOOKUP(A4523,'Лицевые счета'!$A$2:$K$4570,6,0)</f>
        <v>ФЛ</v>
      </c>
      <c r="J4523" t="str">
        <f>IF(AND(C4523=0,I4523="ФЛ"),G4523*H4523,"")</f>
        <v/>
      </c>
      <c r="K4523" t="str">
        <f>IF(AND(C4523&gt;0,E4523="Нет показаний",I4523="ФЛ"),G4523*H4523,"")</f>
        <v/>
      </c>
    </row>
    <row r="4524" spans="1:11" x14ac:dyDescent="0.25">
      <c r="A4524" s="7">
        <v>1332263</v>
      </c>
      <c r="B4524" s="7">
        <f>VLOOKUP(A4524,'Лицевые счета'!$A$1:$K$4570,2,0)</f>
        <v>823191</v>
      </c>
      <c r="C4524">
        <f>COUNTIF('ИПУ и ОКПУ'!$A$2:$A$3258,A4524)</f>
        <v>0</v>
      </c>
      <c r="D4524" t="str">
        <f>IF(C4524&gt;0,VLOOKUP(A4524,'ИПУ и ОКПУ'!$A$1:$O$3258,9,0),"")</f>
        <v/>
      </c>
      <c r="E4524" t="str">
        <f>IF(C4524&gt;0,IF(VLOOKUP(A4524,'ИПУ и ОКПУ'!$A$1:$O$3258,14,0)="Нет показаний","Нет показаний",""),"")</f>
        <v/>
      </c>
      <c r="F4524" t="str">
        <f>IF(AND(C4524&gt;0),SUMIF('ИПУ и ОКПУ'!$A$2:$A$3258,A4524,'ИПУ и ОКПУ'!$O$2:$O$3258),"")</f>
        <v/>
      </c>
      <c r="G4524">
        <f>VLOOKUP(A4524,'Лицевые счета'!$A$2:$K$4570,9,0)</f>
        <v>1</v>
      </c>
      <c r="H4524">
        <f>VLOOKUP(A4524,'Лицевые счета'!$A$2:$K$4570,10,0)</f>
        <v>142</v>
      </c>
      <c r="I4524" t="str">
        <f>VLOOKUP(A4524,'Лицевые счета'!$A$2:$K$4570,6,0)</f>
        <v>ФЛ</v>
      </c>
      <c r="J4524">
        <f>IF(AND(C4524=0,I4524="ФЛ"),G4524*H4524,"")</f>
        <v>142</v>
      </c>
      <c r="K4524" t="str">
        <f>IF(AND(C4524&gt;0,E4524="Нет показаний",I4524="ФЛ"),G4524*H4524,"")</f>
        <v/>
      </c>
    </row>
    <row r="4525" spans="1:11" x14ac:dyDescent="0.25">
      <c r="A4525" s="7">
        <v>1332369</v>
      </c>
      <c r="B4525" s="7">
        <f>VLOOKUP(A4525,'Лицевые счета'!$A$1:$K$4570,2,0)</f>
        <v>431516</v>
      </c>
      <c r="C4525">
        <f>COUNTIF('ИПУ и ОКПУ'!$A$2:$A$3258,A4525)</f>
        <v>0</v>
      </c>
      <c r="D4525" t="str">
        <f>IF(C4525&gt;0,VLOOKUP(A4525,'ИПУ и ОКПУ'!$A$1:$O$3258,9,0),"")</f>
        <v/>
      </c>
      <c r="E4525" t="str">
        <f>IF(C4525&gt;0,IF(VLOOKUP(A4525,'ИПУ и ОКПУ'!$A$1:$O$3258,14,0)="Нет показаний","Нет показаний",""),"")</f>
        <v/>
      </c>
      <c r="F4525" t="str">
        <f>IF(AND(C4525&gt;0),SUMIF('ИПУ и ОКПУ'!$A$2:$A$3258,A4525,'ИПУ и ОКПУ'!$O$2:$O$3258),"")</f>
        <v/>
      </c>
      <c r="G4525">
        <f>VLOOKUP(A4525,'Лицевые счета'!$A$2:$K$4570,9,0)</f>
        <v>1</v>
      </c>
      <c r="H4525">
        <f>VLOOKUP(A4525,'Лицевые счета'!$A$2:$K$4570,10,0)</f>
        <v>92</v>
      </c>
      <c r="I4525" t="str">
        <f>VLOOKUP(A4525,'Лицевые счета'!$A$2:$K$4570,6,0)</f>
        <v>ФЛ</v>
      </c>
      <c r="J4525">
        <f>IF(AND(C4525=0,I4525="ФЛ"),G4525*H4525,"")</f>
        <v>92</v>
      </c>
      <c r="K4525" t="str">
        <f>IF(AND(C4525&gt;0,E4525="Нет показаний",I4525="ФЛ"),G4525*H4525,"")</f>
        <v/>
      </c>
    </row>
    <row r="4526" spans="1:11" x14ac:dyDescent="0.25">
      <c r="A4526" s="7">
        <v>1332495</v>
      </c>
      <c r="B4526" s="7">
        <f>VLOOKUP(A4526,'Лицевые счета'!$A$1:$K$4570,2,0)</f>
        <v>431517</v>
      </c>
      <c r="C4526">
        <f>COUNTIF('ИПУ и ОКПУ'!$A$2:$A$3258,A4526)</f>
        <v>1</v>
      </c>
      <c r="D4526" t="str">
        <f>IF(C4526&gt;0,VLOOKUP(A4526,'ИПУ и ОКПУ'!$A$1:$O$3258,9,0),"")</f>
        <v>Одноставочный</v>
      </c>
      <c r="E4526" t="str">
        <f>IF(C4526&gt;0,IF(VLOOKUP(A4526,'ИПУ и ОКПУ'!$A$1:$O$3258,14,0)="Нет показаний","Нет показаний",""),"")</f>
        <v>Нет показаний</v>
      </c>
      <c r="F4526">
        <f>IF(AND(C4526&gt;0),SUMIF('ИПУ и ОКПУ'!$A$2:$A$3258,A4526,'ИПУ и ОКПУ'!$O$2:$O$3258),"")</f>
        <v>0</v>
      </c>
      <c r="G4526">
        <f>VLOOKUP(A4526,'Лицевые счета'!$A$2:$K$4570,9,0)</f>
        <v>1</v>
      </c>
      <c r="H4526">
        <f>VLOOKUP(A4526,'Лицевые счета'!$A$2:$K$4570,10,0)</f>
        <v>92</v>
      </c>
      <c r="I4526" t="str">
        <f>VLOOKUP(A4526,'Лицевые счета'!$A$2:$K$4570,6,0)</f>
        <v>ФЛ</v>
      </c>
      <c r="J4526" t="str">
        <f>IF(AND(C4526=0,I4526="ФЛ"),G4526*H4526,"")</f>
        <v/>
      </c>
      <c r="K4526">
        <f>IF(AND(C4526&gt;0,E4526="Нет показаний",I4526="ФЛ"),G4526*H4526,"")</f>
        <v>92</v>
      </c>
    </row>
    <row r="4527" spans="1:11" x14ac:dyDescent="0.25">
      <c r="A4527" s="7">
        <v>1332676</v>
      </c>
      <c r="B4527" s="7">
        <f>VLOOKUP(A4527,'Лицевые счета'!$A$1:$K$4570,2,0)</f>
        <v>431276</v>
      </c>
      <c r="C4527">
        <f>COUNTIF('ИПУ и ОКПУ'!$A$2:$A$3258,A4527)</f>
        <v>0</v>
      </c>
      <c r="D4527" t="str">
        <f>IF(C4527&gt;0,VLOOKUP(A4527,'ИПУ и ОКПУ'!$A$1:$O$3258,9,0),"")</f>
        <v/>
      </c>
      <c r="E4527" t="str">
        <f>IF(C4527&gt;0,IF(VLOOKUP(A4527,'ИПУ и ОКПУ'!$A$1:$O$3258,14,0)="Нет показаний","Нет показаний",""),"")</f>
        <v/>
      </c>
      <c r="F4527" t="str">
        <f>IF(AND(C4527&gt;0),SUMIF('ИПУ и ОКПУ'!$A$2:$A$3258,A4527,'ИПУ и ОКПУ'!$O$2:$O$3258),"")</f>
        <v/>
      </c>
      <c r="G4527">
        <f>VLOOKUP(A4527,'Лицевые счета'!$A$2:$K$4570,9,0)</f>
        <v>1</v>
      </c>
      <c r="H4527">
        <f>VLOOKUP(A4527,'Лицевые счета'!$A$2:$K$4570,10,0)</f>
        <v>92</v>
      </c>
      <c r="I4527" t="str">
        <f>VLOOKUP(A4527,'Лицевые счета'!$A$2:$K$4570,6,0)</f>
        <v>ФЛ</v>
      </c>
      <c r="J4527">
        <f>IF(AND(C4527=0,I4527="ФЛ"),G4527*H4527,"")</f>
        <v>92</v>
      </c>
      <c r="K4527" t="str">
        <f>IF(AND(C4527&gt;0,E4527="Нет показаний",I4527="ФЛ"),G4527*H4527,"")</f>
        <v/>
      </c>
    </row>
    <row r="4528" spans="1:11" x14ac:dyDescent="0.25">
      <c r="A4528" s="7">
        <v>1332761</v>
      </c>
      <c r="B4528" s="7">
        <f>VLOOKUP(A4528,'Лицевые счета'!$A$1:$K$4570,2,0)</f>
        <v>58314</v>
      </c>
      <c r="C4528">
        <f>COUNTIF('ИПУ и ОКПУ'!$A$2:$A$3258,A4528)</f>
        <v>2</v>
      </c>
      <c r="D4528" t="str">
        <f>IF(C4528&gt;0,VLOOKUP(A4528,'ИПУ и ОКПУ'!$A$1:$O$3258,9,0),"")</f>
        <v>Одноставочный</v>
      </c>
      <c r="E4528" t="str">
        <f>IF(C4528&gt;0,IF(VLOOKUP(A4528,'ИПУ и ОКПУ'!$A$1:$O$3258,14,0)="Нет показаний","Нет показаний",""),"")</f>
        <v/>
      </c>
      <c r="F4528">
        <f>IF(AND(C4528&gt;0),SUMIF('ИПУ и ОКПУ'!$A$2:$A$3258,A4528,'ИПУ и ОКПУ'!$O$2:$O$3258),"")</f>
        <v>0</v>
      </c>
      <c r="G4528">
        <f>VLOOKUP(A4528,'Лицевые счета'!$A$2:$K$4570,9,0)</f>
        <v>1</v>
      </c>
      <c r="H4528">
        <f>VLOOKUP(A4528,'Лицевые счета'!$A$2:$K$4570,10,0)</f>
        <v>142</v>
      </c>
      <c r="I4528" t="str">
        <f>VLOOKUP(A4528,'Лицевые счета'!$A$2:$K$4570,6,0)</f>
        <v>ФЛ</v>
      </c>
      <c r="J4528" t="str">
        <f>IF(AND(C4528=0,I4528="ФЛ"),G4528*H4528,"")</f>
        <v/>
      </c>
      <c r="K4528" t="str">
        <f>IF(AND(C4528&gt;0,E4528="Нет показаний",I4528="ФЛ"),G4528*H4528,"")</f>
        <v/>
      </c>
    </row>
    <row r="4529" spans="1:11" x14ac:dyDescent="0.25">
      <c r="A4529" s="7">
        <v>1332766</v>
      </c>
      <c r="B4529" s="7">
        <f>VLOOKUP(A4529,'Лицевые счета'!$A$1:$K$4570,2,0)</f>
        <v>431534</v>
      </c>
      <c r="C4529">
        <f>COUNTIF('ИПУ и ОКПУ'!$A$2:$A$3258,A4529)</f>
        <v>1</v>
      </c>
      <c r="D4529" t="str">
        <f>IF(C4529&gt;0,VLOOKUP(A4529,'ИПУ и ОКПУ'!$A$1:$O$3258,9,0),"")</f>
        <v>Одноставочный</v>
      </c>
      <c r="E4529" t="str">
        <f>IF(C4529&gt;0,IF(VLOOKUP(A4529,'ИПУ и ОКПУ'!$A$1:$O$3258,14,0)="Нет показаний","Нет показаний",""),"")</f>
        <v>Нет показаний</v>
      </c>
      <c r="F4529">
        <f>IF(AND(C4529&gt;0),SUMIF('ИПУ и ОКПУ'!$A$2:$A$3258,A4529,'ИПУ и ОКПУ'!$O$2:$O$3258),"")</f>
        <v>0</v>
      </c>
      <c r="G4529">
        <f>VLOOKUP(A4529,'Лицевые счета'!$A$2:$K$4570,9,0)</f>
        <v>1</v>
      </c>
      <c r="H4529">
        <f>VLOOKUP(A4529,'Лицевые счета'!$A$2:$K$4570,10,0)</f>
        <v>118.7</v>
      </c>
      <c r="I4529" t="str">
        <f>VLOOKUP(A4529,'Лицевые счета'!$A$2:$K$4570,6,0)</f>
        <v>ФЛ</v>
      </c>
      <c r="J4529" t="str">
        <f>IF(AND(C4529=0,I4529="ФЛ"),G4529*H4529,"")</f>
        <v/>
      </c>
      <c r="K4529">
        <f>IF(AND(C4529&gt;0,E4529="Нет показаний",I4529="ФЛ"),G4529*H4529,"")</f>
        <v>118.7</v>
      </c>
    </row>
    <row r="4530" spans="1:11" x14ac:dyDescent="0.25">
      <c r="A4530" s="7">
        <v>1333613</v>
      </c>
      <c r="B4530" s="7">
        <f>VLOOKUP(A4530,'Лицевые счета'!$A$1:$K$4570,2,0)</f>
        <v>349561</v>
      </c>
      <c r="C4530">
        <f>COUNTIF('ИПУ и ОКПУ'!$A$2:$A$3258,A4530)</f>
        <v>0</v>
      </c>
      <c r="D4530" t="str">
        <f>IF(C4530&gt;0,VLOOKUP(A4530,'ИПУ и ОКПУ'!$A$1:$O$3258,9,0),"")</f>
        <v/>
      </c>
      <c r="E4530" t="str">
        <f>IF(C4530&gt;0,IF(VLOOKUP(A4530,'ИПУ и ОКПУ'!$A$1:$O$3258,14,0)="Нет показаний","Нет показаний",""),"")</f>
        <v/>
      </c>
      <c r="F4530" t="str">
        <f>IF(AND(C4530&gt;0),SUMIF('ИПУ и ОКПУ'!$A$2:$A$3258,A4530,'ИПУ и ОКПУ'!$O$2:$O$3258),"")</f>
        <v/>
      </c>
      <c r="G4530">
        <f>VLOOKUP(A4530,'Лицевые счета'!$A$2:$K$4570,9,0)</f>
        <v>1</v>
      </c>
      <c r="H4530">
        <f>VLOOKUP(A4530,'Лицевые счета'!$A$2:$K$4570,10,0)</f>
        <v>92</v>
      </c>
      <c r="I4530" t="str">
        <f>VLOOKUP(A4530,'Лицевые счета'!$A$2:$K$4570,6,0)</f>
        <v>ФЛ</v>
      </c>
      <c r="J4530">
        <f>IF(AND(C4530=0,I4530="ФЛ"),G4530*H4530,"")</f>
        <v>92</v>
      </c>
      <c r="K4530" t="str">
        <f>IF(AND(C4530&gt;0,E4530="Нет показаний",I4530="ФЛ"),G4530*H4530,"")</f>
        <v/>
      </c>
    </row>
    <row r="4531" spans="1:11" x14ac:dyDescent="0.25">
      <c r="A4531" s="7">
        <v>1333756</v>
      </c>
      <c r="B4531" s="7">
        <f>VLOOKUP(A4531,'Лицевые счета'!$A$1:$K$4570,2,0)</f>
        <v>431516</v>
      </c>
      <c r="C4531">
        <f>COUNTIF('ИПУ и ОКПУ'!$A$2:$A$3258,A4531)</f>
        <v>0</v>
      </c>
      <c r="D4531" t="str">
        <f>IF(C4531&gt;0,VLOOKUP(A4531,'ИПУ и ОКПУ'!$A$1:$O$3258,9,0),"")</f>
        <v/>
      </c>
      <c r="E4531" t="str">
        <f>IF(C4531&gt;0,IF(VLOOKUP(A4531,'ИПУ и ОКПУ'!$A$1:$O$3258,14,0)="Нет показаний","Нет показаний",""),"")</f>
        <v/>
      </c>
      <c r="F4531" t="str">
        <f>IF(AND(C4531&gt;0),SUMIF('ИПУ и ОКПУ'!$A$2:$A$3258,A4531,'ИПУ и ОКПУ'!$O$2:$O$3258),"")</f>
        <v/>
      </c>
      <c r="G4531">
        <f>VLOOKUP(A4531,'Лицевые счета'!$A$2:$K$4570,9,0)</f>
        <v>1</v>
      </c>
      <c r="H4531">
        <f>VLOOKUP(A4531,'Лицевые счета'!$A$2:$K$4570,10,0)</f>
        <v>92</v>
      </c>
      <c r="I4531" t="str">
        <f>VLOOKUP(A4531,'Лицевые счета'!$A$2:$K$4570,6,0)</f>
        <v>ФЛ</v>
      </c>
      <c r="J4531">
        <f>IF(AND(C4531=0,I4531="ФЛ"),G4531*H4531,"")</f>
        <v>92</v>
      </c>
      <c r="K4531" t="str">
        <f>IF(AND(C4531&gt;0,E4531="Нет показаний",I4531="ФЛ"),G4531*H4531,"")</f>
        <v/>
      </c>
    </row>
    <row r="4532" spans="1:11" x14ac:dyDescent="0.25">
      <c r="A4532" s="7">
        <v>1333759</v>
      </c>
      <c r="B4532" s="7">
        <f>VLOOKUP(A4532,'Лицевые счета'!$A$1:$K$4570,2,0)</f>
        <v>431516</v>
      </c>
      <c r="C4532">
        <f>COUNTIF('ИПУ и ОКПУ'!$A$2:$A$3258,A4532)</f>
        <v>0</v>
      </c>
      <c r="D4532" t="str">
        <f>IF(C4532&gt;0,VLOOKUP(A4532,'ИПУ и ОКПУ'!$A$1:$O$3258,9,0),"")</f>
        <v/>
      </c>
      <c r="E4532" t="str">
        <f>IF(C4532&gt;0,IF(VLOOKUP(A4532,'ИПУ и ОКПУ'!$A$1:$O$3258,14,0)="Нет показаний","Нет показаний",""),"")</f>
        <v/>
      </c>
      <c r="F4532" t="str">
        <f>IF(AND(C4532&gt;0),SUMIF('ИПУ и ОКПУ'!$A$2:$A$3258,A4532,'ИПУ и ОКПУ'!$O$2:$O$3258),"")</f>
        <v/>
      </c>
      <c r="G4532">
        <f>VLOOKUP(A4532,'Лицевые счета'!$A$2:$K$4570,9,0)</f>
        <v>1</v>
      </c>
      <c r="H4532">
        <f>VLOOKUP(A4532,'Лицевые счета'!$A$2:$K$4570,10,0)</f>
        <v>92</v>
      </c>
      <c r="I4532" t="str">
        <f>VLOOKUP(A4532,'Лицевые счета'!$A$2:$K$4570,6,0)</f>
        <v>ФЛ</v>
      </c>
      <c r="J4532">
        <f>IF(AND(C4532=0,I4532="ФЛ"),G4532*H4532,"")</f>
        <v>92</v>
      </c>
      <c r="K4532" t="str">
        <f>IF(AND(C4532&gt;0,E4532="Нет показаний",I4532="ФЛ"),G4532*H4532,"")</f>
        <v/>
      </c>
    </row>
    <row r="4533" spans="1:11" x14ac:dyDescent="0.25">
      <c r="A4533" s="7">
        <v>1333767</v>
      </c>
      <c r="B4533" s="7">
        <f>VLOOKUP(A4533,'Лицевые счета'!$A$1:$K$4570,2,0)</f>
        <v>431516</v>
      </c>
      <c r="C4533">
        <f>COUNTIF('ИПУ и ОКПУ'!$A$2:$A$3258,A4533)</f>
        <v>1</v>
      </c>
      <c r="D4533" t="str">
        <f>IF(C4533&gt;0,VLOOKUP(A4533,'ИПУ и ОКПУ'!$A$1:$O$3258,9,0),"")</f>
        <v>Одноставочный</v>
      </c>
      <c r="E4533" t="str">
        <f>IF(C4533&gt;0,IF(VLOOKUP(A4533,'ИПУ и ОКПУ'!$A$1:$O$3258,14,0)="Нет показаний","Нет показаний",""),"")</f>
        <v>Нет показаний</v>
      </c>
      <c r="F4533">
        <f>IF(AND(C4533&gt;0),SUMIF('ИПУ и ОКПУ'!$A$2:$A$3258,A4533,'ИПУ и ОКПУ'!$O$2:$O$3258),"")</f>
        <v>0</v>
      </c>
      <c r="G4533">
        <f>VLOOKUP(A4533,'Лицевые счета'!$A$2:$K$4570,9,0)</f>
        <v>1</v>
      </c>
      <c r="H4533">
        <f>VLOOKUP(A4533,'Лицевые счета'!$A$2:$K$4570,10,0)</f>
        <v>92</v>
      </c>
      <c r="I4533" t="str">
        <f>VLOOKUP(A4533,'Лицевые счета'!$A$2:$K$4570,6,0)</f>
        <v>ФЛ</v>
      </c>
      <c r="J4533" t="str">
        <f>IF(AND(C4533=0,I4533="ФЛ"),G4533*H4533,"")</f>
        <v/>
      </c>
      <c r="K4533">
        <f>IF(AND(C4533&gt;0,E4533="Нет показаний",I4533="ФЛ"),G4533*H4533,"")</f>
        <v>92</v>
      </c>
    </row>
    <row r="4534" spans="1:11" x14ac:dyDescent="0.25">
      <c r="A4534" s="7">
        <v>1333977</v>
      </c>
      <c r="B4534" s="7">
        <f>VLOOKUP(A4534,'Лицевые счета'!$A$1:$K$4570,2,0)</f>
        <v>58194</v>
      </c>
      <c r="C4534">
        <f>COUNTIF('ИПУ и ОКПУ'!$A$2:$A$3258,A4534)</f>
        <v>1</v>
      </c>
      <c r="D4534" t="str">
        <f>IF(C4534&gt;0,VLOOKUP(A4534,'ИПУ и ОКПУ'!$A$1:$O$3258,9,0),"")</f>
        <v>Одноставочный</v>
      </c>
      <c r="E4534" t="str">
        <f>IF(C4534&gt;0,IF(VLOOKUP(A4534,'ИПУ и ОКПУ'!$A$1:$O$3258,14,0)="Нет показаний","Нет показаний",""),"")</f>
        <v/>
      </c>
      <c r="F4534">
        <f>IF(AND(C4534&gt;0),SUMIF('ИПУ и ОКПУ'!$A$2:$A$3258,A4534,'ИПУ и ОКПУ'!$O$2:$O$3258),"")</f>
        <v>396</v>
      </c>
      <c r="G4534">
        <f>VLOOKUP(A4534,'Лицевые счета'!$A$2:$K$4570,9,0)</f>
        <v>1</v>
      </c>
      <c r="H4534">
        <f>VLOOKUP(A4534,'Лицевые счета'!$A$2:$K$4570,10,0)</f>
        <v>92</v>
      </c>
      <c r="I4534" t="str">
        <f>VLOOKUP(A4534,'Лицевые счета'!$A$2:$K$4570,6,0)</f>
        <v>ФЛ</v>
      </c>
      <c r="J4534" t="str">
        <f>IF(AND(C4534=0,I4534="ФЛ"),G4534*H4534,"")</f>
        <v/>
      </c>
      <c r="K4534" t="str">
        <f>IF(AND(C4534&gt;0,E4534="Нет показаний",I4534="ФЛ"),G4534*H4534,"")</f>
        <v/>
      </c>
    </row>
    <row r="4535" spans="1:11" x14ac:dyDescent="0.25">
      <c r="A4535" s="7">
        <v>1334057</v>
      </c>
      <c r="B4535" s="7">
        <f>VLOOKUP(A4535,'Лицевые счета'!$A$1:$K$4570,2,0)</f>
        <v>533799</v>
      </c>
      <c r="C4535">
        <f>COUNTIF('ИПУ и ОКПУ'!$A$2:$A$3258,A4535)</f>
        <v>0</v>
      </c>
      <c r="D4535" t="str">
        <f>IF(C4535&gt;0,VLOOKUP(A4535,'ИПУ и ОКПУ'!$A$1:$O$3258,9,0),"")</f>
        <v/>
      </c>
      <c r="E4535" t="str">
        <f>IF(C4535&gt;0,IF(VLOOKUP(A4535,'ИПУ и ОКПУ'!$A$1:$O$3258,14,0)="Нет показаний","Нет показаний",""),"")</f>
        <v/>
      </c>
      <c r="F4535" t="str">
        <f>IF(AND(C4535&gt;0),SUMIF('ИПУ и ОКПУ'!$A$2:$A$3258,A4535,'ИПУ и ОКПУ'!$O$2:$O$3258),"")</f>
        <v/>
      </c>
      <c r="G4535">
        <f>VLOOKUP(A4535,'Лицевые счета'!$A$2:$K$4570,9,0)</f>
        <v>1</v>
      </c>
      <c r="H4535">
        <f>VLOOKUP(A4535,'Лицевые счета'!$A$2:$K$4570,10,0)</f>
        <v>92</v>
      </c>
      <c r="I4535" t="str">
        <f>VLOOKUP(A4535,'Лицевые счета'!$A$2:$K$4570,6,0)</f>
        <v>ФЛ</v>
      </c>
      <c r="J4535">
        <f>IF(AND(C4535=0,I4535="ФЛ"),G4535*H4535,"")</f>
        <v>92</v>
      </c>
      <c r="K4535" t="str">
        <f>IF(AND(C4535&gt;0,E4535="Нет показаний",I4535="ФЛ"),G4535*H4535,"")</f>
        <v/>
      </c>
    </row>
    <row r="4536" spans="1:11" x14ac:dyDescent="0.25">
      <c r="A4536" s="7">
        <v>1334123</v>
      </c>
      <c r="B4536" s="7">
        <f>VLOOKUP(A4536,'Лицевые счета'!$A$1:$K$4570,2,0)</f>
        <v>533799</v>
      </c>
      <c r="C4536">
        <f>COUNTIF('ИПУ и ОКПУ'!$A$2:$A$3258,A4536)</f>
        <v>0</v>
      </c>
      <c r="D4536" t="str">
        <f>IF(C4536&gt;0,VLOOKUP(A4536,'ИПУ и ОКПУ'!$A$1:$O$3258,9,0),"")</f>
        <v/>
      </c>
      <c r="E4536" t="str">
        <f>IF(C4536&gt;0,IF(VLOOKUP(A4536,'ИПУ и ОКПУ'!$A$1:$O$3258,14,0)="Нет показаний","Нет показаний",""),"")</f>
        <v/>
      </c>
      <c r="F4536" t="str">
        <f>IF(AND(C4536&gt;0),SUMIF('ИПУ и ОКПУ'!$A$2:$A$3258,A4536,'ИПУ и ОКПУ'!$O$2:$O$3258),"")</f>
        <v/>
      </c>
      <c r="G4536">
        <f>VLOOKUP(A4536,'Лицевые счета'!$A$2:$K$4570,9,0)</f>
        <v>1</v>
      </c>
      <c r="H4536">
        <f>VLOOKUP(A4536,'Лицевые счета'!$A$2:$K$4570,10,0)</f>
        <v>92</v>
      </c>
      <c r="I4536" t="str">
        <f>VLOOKUP(A4536,'Лицевые счета'!$A$2:$K$4570,6,0)</f>
        <v>ФЛ</v>
      </c>
      <c r="J4536">
        <f>IF(AND(C4536=0,I4536="ФЛ"),G4536*H4536,"")</f>
        <v>92</v>
      </c>
      <c r="K4536" t="str">
        <f>IF(AND(C4536&gt;0,E4536="Нет показаний",I4536="ФЛ"),G4536*H4536,"")</f>
        <v/>
      </c>
    </row>
    <row r="4537" spans="1:11" x14ac:dyDescent="0.25">
      <c r="A4537" s="7">
        <v>1334270</v>
      </c>
      <c r="B4537" s="7">
        <f>VLOOKUP(A4537,'Лицевые счета'!$A$1:$K$4570,2,0)</f>
        <v>533799</v>
      </c>
      <c r="C4537">
        <f>COUNTIF('ИПУ и ОКПУ'!$A$2:$A$3258,A4537)</f>
        <v>0</v>
      </c>
      <c r="D4537" t="str">
        <f>IF(C4537&gt;0,VLOOKUP(A4537,'ИПУ и ОКПУ'!$A$1:$O$3258,9,0),"")</f>
        <v/>
      </c>
      <c r="E4537" t="str">
        <f>IF(C4537&gt;0,IF(VLOOKUP(A4537,'ИПУ и ОКПУ'!$A$1:$O$3258,14,0)="Нет показаний","Нет показаний",""),"")</f>
        <v/>
      </c>
      <c r="F4537" t="str">
        <f>IF(AND(C4537&gt;0),SUMIF('ИПУ и ОКПУ'!$A$2:$A$3258,A4537,'ИПУ и ОКПУ'!$O$2:$O$3258),"")</f>
        <v/>
      </c>
      <c r="G4537">
        <f>VLOOKUP(A4537,'Лицевые счета'!$A$2:$K$4570,9,0)</f>
        <v>1</v>
      </c>
      <c r="H4537">
        <f>VLOOKUP(A4537,'Лицевые счета'!$A$2:$K$4570,10,0)</f>
        <v>92</v>
      </c>
      <c r="I4537" t="str">
        <f>VLOOKUP(A4537,'Лицевые счета'!$A$2:$K$4570,6,0)</f>
        <v>ФЛ</v>
      </c>
      <c r="J4537">
        <f>IF(AND(C4537=0,I4537="ФЛ"),G4537*H4537,"")</f>
        <v>92</v>
      </c>
      <c r="K4537" t="str">
        <f>IF(AND(C4537&gt;0,E4537="Нет показаний",I4537="ФЛ"),G4537*H4537,"")</f>
        <v/>
      </c>
    </row>
    <row r="4538" spans="1:11" x14ac:dyDescent="0.25">
      <c r="A4538" s="7">
        <v>1334329</v>
      </c>
      <c r="B4538" s="7">
        <f>VLOOKUP(A4538,'Лицевые счета'!$A$1:$K$4570,2,0)</f>
        <v>431516</v>
      </c>
      <c r="C4538">
        <f>COUNTIF('ИПУ и ОКПУ'!$A$2:$A$3258,A4538)</f>
        <v>1</v>
      </c>
      <c r="D4538" t="str">
        <f>IF(C4538&gt;0,VLOOKUP(A4538,'ИПУ и ОКПУ'!$A$1:$O$3258,9,0),"")</f>
        <v>Одноставочный</v>
      </c>
      <c r="E4538" t="str">
        <f>IF(C4538&gt;0,IF(VLOOKUP(A4538,'ИПУ и ОКПУ'!$A$1:$O$3258,14,0)="Нет показаний","Нет показаний",""),"")</f>
        <v>Нет показаний</v>
      </c>
      <c r="F4538">
        <f>IF(AND(C4538&gt;0),SUMIF('ИПУ и ОКПУ'!$A$2:$A$3258,A4538,'ИПУ и ОКПУ'!$O$2:$O$3258),"")</f>
        <v>0</v>
      </c>
      <c r="G4538">
        <f>VLOOKUP(A4538,'Лицевые счета'!$A$2:$K$4570,9,0)</f>
        <v>1</v>
      </c>
      <c r="H4538">
        <f>VLOOKUP(A4538,'Лицевые счета'!$A$2:$K$4570,10,0)</f>
        <v>92</v>
      </c>
      <c r="I4538" t="str">
        <f>VLOOKUP(A4538,'Лицевые счета'!$A$2:$K$4570,6,0)</f>
        <v>ФЛ</v>
      </c>
      <c r="J4538" t="str">
        <f>IF(AND(C4538=0,I4538="ФЛ"),G4538*H4538,"")</f>
        <v/>
      </c>
      <c r="K4538">
        <f>IF(AND(C4538&gt;0,E4538="Нет показаний",I4538="ФЛ"),G4538*H4538,"")</f>
        <v>92</v>
      </c>
    </row>
    <row r="4539" spans="1:11" x14ac:dyDescent="0.25">
      <c r="A4539" s="7">
        <v>1334574</v>
      </c>
      <c r="B4539" s="7">
        <f>VLOOKUP(A4539,'Лицевые счета'!$A$1:$K$4570,2,0)</f>
        <v>431516</v>
      </c>
      <c r="C4539">
        <f>COUNTIF('ИПУ и ОКПУ'!$A$2:$A$3258,A4539)</f>
        <v>0</v>
      </c>
      <c r="D4539" t="str">
        <f>IF(C4539&gt;0,VLOOKUP(A4539,'ИПУ и ОКПУ'!$A$1:$O$3258,9,0),"")</f>
        <v/>
      </c>
      <c r="E4539" t="str">
        <f>IF(C4539&gt;0,IF(VLOOKUP(A4539,'ИПУ и ОКПУ'!$A$1:$O$3258,14,0)="Нет показаний","Нет показаний",""),"")</f>
        <v/>
      </c>
      <c r="F4539" t="str">
        <f>IF(AND(C4539&gt;0),SUMIF('ИПУ и ОКПУ'!$A$2:$A$3258,A4539,'ИПУ и ОКПУ'!$O$2:$O$3258),"")</f>
        <v/>
      </c>
      <c r="G4539">
        <f>VLOOKUP(A4539,'Лицевые счета'!$A$2:$K$4570,9,0)</f>
        <v>1</v>
      </c>
      <c r="H4539">
        <f>VLOOKUP(A4539,'Лицевые счета'!$A$2:$K$4570,10,0)</f>
        <v>92</v>
      </c>
      <c r="I4539" t="str">
        <f>VLOOKUP(A4539,'Лицевые счета'!$A$2:$K$4570,6,0)</f>
        <v>ФЛ</v>
      </c>
      <c r="J4539">
        <f>IF(AND(C4539=0,I4539="ФЛ"),G4539*H4539,"")</f>
        <v>92</v>
      </c>
      <c r="K4539" t="str">
        <f>IF(AND(C4539&gt;0,E4539="Нет показаний",I4539="ФЛ"),G4539*H4539,"")</f>
        <v/>
      </c>
    </row>
    <row r="4540" spans="1:11" x14ac:dyDescent="0.25">
      <c r="A4540" s="7">
        <v>1334598</v>
      </c>
      <c r="B4540" s="7">
        <f>VLOOKUP(A4540,'Лицевые счета'!$A$1:$K$4570,2,0)</f>
        <v>431517</v>
      </c>
      <c r="C4540">
        <f>COUNTIF('ИПУ и ОКПУ'!$A$2:$A$3258,A4540)</f>
        <v>0</v>
      </c>
      <c r="D4540" t="str">
        <f>IF(C4540&gt;0,VLOOKUP(A4540,'ИПУ и ОКПУ'!$A$1:$O$3258,9,0),"")</f>
        <v/>
      </c>
      <c r="E4540" t="str">
        <f>IF(C4540&gt;0,IF(VLOOKUP(A4540,'ИПУ и ОКПУ'!$A$1:$O$3258,14,0)="Нет показаний","Нет показаний",""),"")</f>
        <v/>
      </c>
      <c r="F4540" t="str">
        <f>IF(AND(C4540&gt;0),SUMIF('ИПУ и ОКПУ'!$A$2:$A$3258,A4540,'ИПУ и ОКПУ'!$O$2:$O$3258),"")</f>
        <v/>
      </c>
      <c r="G4540">
        <f>VLOOKUP(A4540,'Лицевые счета'!$A$2:$K$4570,9,0)</f>
        <v>1</v>
      </c>
      <c r="H4540">
        <f>VLOOKUP(A4540,'Лицевые счета'!$A$2:$K$4570,10,0)</f>
        <v>92</v>
      </c>
      <c r="I4540" t="str">
        <f>VLOOKUP(A4540,'Лицевые счета'!$A$2:$K$4570,6,0)</f>
        <v>ФЛ</v>
      </c>
      <c r="J4540">
        <f>IF(AND(C4540=0,I4540="ФЛ"),G4540*H4540,"")</f>
        <v>92</v>
      </c>
      <c r="K4540" t="str">
        <f>IF(AND(C4540&gt;0,E4540="Нет показаний",I4540="ФЛ"),G4540*H4540,"")</f>
        <v/>
      </c>
    </row>
    <row r="4541" spans="1:11" x14ac:dyDescent="0.25">
      <c r="A4541" s="7">
        <v>1334800</v>
      </c>
      <c r="B4541" s="7">
        <f>VLOOKUP(A4541,'Лицевые счета'!$A$1:$K$4570,2,0)</f>
        <v>56764</v>
      </c>
      <c r="C4541">
        <f>COUNTIF('ИПУ и ОКПУ'!$A$2:$A$3258,A4541)</f>
        <v>1</v>
      </c>
      <c r="D4541" t="str">
        <f>IF(C4541&gt;0,VLOOKUP(A4541,'ИПУ и ОКПУ'!$A$1:$O$3258,9,0),"")</f>
        <v>Одноставочный</v>
      </c>
      <c r="E4541" t="str">
        <f>IF(C4541&gt;0,IF(VLOOKUP(A4541,'ИПУ и ОКПУ'!$A$1:$O$3258,14,0)="Нет показаний","Нет показаний",""),"")</f>
        <v/>
      </c>
      <c r="F4541">
        <f>IF(AND(C4541&gt;0),SUMIF('ИПУ и ОКПУ'!$A$2:$A$3258,A4541,'ИПУ и ОКПУ'!$O$2:$O$3258),"")</f>
        <v>66</v>
      </c>
      <c r="G4541">
        <f>VLOOKUP(A4541,'Лицевые счета'!$A$2:$K$4570,9,0)</f>
        <v>1</v>
      </c>
      <c r="H4541">
        <f>VLOOKUP(A4541,'Лицевые счета'!$A$2:$K$4570,10,0)</f>
        <v>92</v>
      </c>
      <c r="I4541" t="str">
        <f>VLOOKUP(A4541,'Лицевые счета'!$A$2:$K$4570,6,0)</f>
        <v>ФЛ</v>
      </c>
      <c r="J4541" t="str">
        <f>IF(AND(C4541=0,I4541="ФЛ"),G4541*H4541,"")</f>
        <v/>
      </c>
      <c r="K4541" t="str">
        <f>IF(AND(C4541&gt;0,E4541="Нет показаний",I4541="ФЛ"),G4541*H4541,"")</f>
        <v/>
      </c>
    </row>
    <row r="4542" spans="1:11" x14ac:dyDescent="0.25">
      <c r="A4542" s="7">
        <v>1335007</v>
      </c>
      <c r="B4542" s="7">
        <f>VLOOKUP(A4542,'Лицевые счета'!$A$1:$K$4570,2,0)</f>
        <v>447473</v>
      </c>
      <c r="C4542">
        <f>COUNTIF('ИПУ и ОКПУ'!$A$2:$A$3258,A4542)</f>
        <v>1</v>
      </c>
      <c r="D4542" t="str">
        <f>IF(C4542&gt;0,VLOOKUP(A4542,'ИПУ и ОКПУ'!$A$1:$O$3258,9,0),"")</f>
        <v>Одноставочный</v>
      </c>
      <c r="E4542" t="str">
        <f>IF(C4542&gt;0,IF(VLOOKUP(A4542,'ИПУ и ОКПУ'!$A$1:$O$3258,14,0)="Нет показаний","Нет показаний",""),"")</f>
        <v>Нет показаний</v>
      </c>
      <c r="F4542">
        <f>IF(AND(C4542&gt;0),SUMIF('ИПУ и ОКПУ'!$A$2:$A$3258,A4542,'ИПУ и ОКПУ'!$O$2:$O$3258),"")</f>
        <v>0</v>
      </c>
      <c r="G4542">
        <f>VLOOKUP(A4542,'Лицевые счета'!$A$2:$K$4570,9,0)</f>
        <v>1</v>
      </c>
      <c r="H4542">
        <f>VLOOKUP(A4542,'Лицевые счета'!$A$2:$K$4570,10,0)</f>
        <v>118.7</v>
      </c>
      <c r="I4542" t="str">
        <f>VLOOKUP(A4542,'Лицевые счета'!$A$2:$K$4570,6,0)</f>
        <v>ФЛ</v>
      </c>
      <c r="J4542" t="str">
        <f>IF(AND(C4542=0,I4542="ФЛ"),G4542*H4542,"")</f>
        <v/>
      </c>
      <c r="K4542">
        <f>IF(AND(C4542&gt;0,E4542="Нет показаний",I4542="ФЛ"),G4542*H4542,"")</f>
        <v>118.7</v>
      </c>
    </row>
    <row r="4543" spans="1:11" x14ac:dyDescent="0.25">
      <c r="A4543" s="7">
        <v>1335135</v>
      </c>
      <c r="B4543" s="7">
        <f>VLOOKUP(A4543,'Лицевые счета'!$A$1:$K$4570,2,0)</f>
        <v>533799</v>
      </c>
      <c r="C4543">
        <f>COUNTIF('ИПУ и ОКПУ'!$A$2:$A$3258,A4543)</f>
        <v>0</v>
      </c>
      <c r="D4543" t="str">
        <f>IF(C4543&gt;0,VLOOKUP(A4543,'ИПУ и ОКПУ'!$A$1:$O$3258,9,0),"")</f>
        <v/>
      </c>
      <c r="E4543" t="str">
        <f>IF(C4543&gt;0,IF(VLOOKUP(A4543,'ИПУ и ОКПУ'!$A$1:$O$3258,14,0)="Нет показаний","Нет показаний",""),"")</f>
        <v/>
      </c>
      <c r="F4543" t="str">
        <f>IF(AND(C4543&gt;0),SUMIF('ИПУ и ОКПУ'!$A$2:$A$3258,A4543,'ИПУ и ОКПУ'!$O$2:$O$3258),"")</f>
        <v/>
      </c>
      <c r="G4543">
        <f>VLOOKUP(A4543,'Лицевые счета'!$A$2:$K$4570,9,0)</f>
        <v>1</v>
      </c>
      <c r="H4543">
        <f>VLOOKUP(A4543,'Лицевые счета'!$A$2:$K$4570,10,0)</f>
        <v>118.7</v>
      </c>
      <c r="I4543" t="str">
        <f>VLOOKUP(A4543,'Лицевые счета'!$A$2:$K$4570,6,0)</f>
        <v>ФЛ</v>
      </c>
      <c r="J4543">
        <f>IF(AND(C4543=0,I4543="ФЛ"),G4543*H4543,"")</f>
        <v>118.7</v>
      </c>
      <c r="K4543" t="str">
        <f>IF(AND(C4543&gt;0,E4543="Нет показаний",I4543="ФЛ"),G4543*H4543,"")</f>
        <v/>
      </c>
    </row>
    <row r="4544" spans="1:11" x14ac:dyDescent="0.25">
      <c r="A4544" s="7">
        <v>1335263</v>
      </c>
      <c r="B4544" s="7">
        <f>VLOOKUP(A4544,'Лицевые счета'!$A$1:$K$4570,2,0)</f>
        <v>1592</v>
      </c>
      <c r="C4544">
        <f>COUNTIF('ИПУ и ОКПУ'!$A$2:$A$3258,A4544)</f>
        <v>1</v>
      </c>
      <c r="D4544" t="str">
        <f>IF(C4544&gt;0,VLOOKUP(A4544,'ИПУ и ОКПУ'!$A$1:$O$3258,9,0),"")</f>
        <v>Одноставочный</v>
      </c>
      <c r="E4544" t="str">
        <f>IF(C4544&gt;0,IF(VLOOKUP(A4544,'ИПУ и ОКПУ'!$A$1:$O$3258,14,0)="Нет показаний","Нет показаний",""),"")</f>
        <v/>
      </c>
      <c r="F4544">
        <f>IF(AND(C4544&gt;0),SUMIF('ИПУ и ОКПУ'!$A$2:$A$3258,A4544,'ИПУ и ОКПУ'!$O$2:$O$3258),"")</f>
        <v>-167.6</v>
      </c>
      <c r="G4544">
        <f>VLOOKUP(A4544,'Лицевые счета'!$A$2:$K$4570,9,0)</f>
        <v>1</v>
      </c>
      <c r="H4544">
        <f>VLOOKUP(A4544,'Лицевые счета'!$A$2:$K$4570,10,0)</f>
        <v>167.6</v>
      </c>
      <c r="I4544" t="str">
        <f>VLOOKUP(A4544,'Лицевые счета'!$A$2:$K$4570,6,0)</f>
        <v>ФЛ</v>
      </c>
      <c r="J4544" t="str">
        <f>IF(AND(C4544=0,I4544="ФЛ"),G4544*H4544,"")</f>
        <v/>
      </c>
      <c r="K4544" t="str">
        <f>IF(AND(C4544&gt;0,E4544="Нет показаний",I4544="ФЛ"),G4544*H4544,"")</f>
        <v/>
      </c>
    </row>
    <row r="4545" spans="1:11" x14ac:dyDescent="0.25">
      <c r="A4545" s="7">
        <v>1335268</v>
      </c>
      <c r="B4545" s="7">
        <f>VLOOKUP(A4545,'Лицевые счета'!$A$1:$K$4570,2,0)</f>
        <v>1603</v>
      </c>
      <c r="C4545">
        <f>COUNTIF('ИПУ и ОКПУ'!$A$2:$A$3258,A4545)</f>
        <v>1</v>
      </c>
      <c r="D4545" t="str">
        <f>IF(C4545&gt;0,VLOOKUP(A4545,'ИПУ и ОКПУ'!$A$1:$O$3258,9,0),"")</f>
        <v>Одноставочный</v>
      </c>
      <c r="E4545" t="str">
        <f>IF(C4545&gt;0,IF(VLOOKUP(A4545,'ИПУ и ОКПУ'!$A$1:$O$3258,14,0)="Нет показаний","Нет показаний",""),"")</f>
        <v>Нет показаний</v>
      </c>
      <c r="F4545">
        <f>IF(AND(C4545&gt;0),SUMIF('ИПУ и ОКПУ'!$A$2:$A$3258,A4545,'ИПУ и ОКПУ'!$O$2:$O$3258),"")</f>
        <v>0</v>
      </c>
      <c r="G4545">
        <f>VLOOKUP(A4545,'Лицевые счета'!$A$2:$K$4570,9,0)</f>
        <v>1</v>
      </c>
      <c r="H4545">
        <f>VLOOKUP(A4545,'Лицевые счета'!$A$2:$K$4570,10,0)</f>
        <v>167.6</v>
      </c>
      <c r="I4545" t="str">
        <f>VLOOKUP(A4545,'Лицевые счета'!$A$2:$K$4570,6,0)</f>
        <v>ФЛ</v>
      </c>
      <c r="J4545" t="str">
        <f>IF(AND(C4545=0,I4545="ФЛ"),G4545*H4545,"")</f>
        <v/>
      </c>
      <c r="K4545">
        <f>IF(AND(C4545&gt;0,E4545="Нет показаний",I4545="ФЛ"),G4545*H4545,"")</f>
        <v>167.6</v>
      </c>
    </row>
    <row r="4546" spans="1:11" x14ac:dyDescent="0.25">
      <c r="A4546" s="7">
        <v>1335370</v>
      </c>
      <c r="B4546" s="7">
        <f>VLOOKUP(A4546,'Лицевые счета'!$A$1:$K$4570,2,0)</f>
        <v>447472</v>
      </c>
      <c r="C4546">
        <f>COUNTIF('ИПУ и ОКПУ'!$A$2:$A$3258,A4546)</f>
        <v>1</v>
      </c>
      <c r="D4546" t="str">
        <f>IF(C4546&gt;0,VLOOKUP(A4546,'ИПУ и ОКПУ'!$A$1:$O$3258,9,0),"")</f>
        <v>Одноставочный</v>
      </c>
      <c r="E4546" t="str">
        <f>IF(C4546&gt;0,IF(VLOOKUP(A4546,'ИПУ и ОКПУ'!$A$1:$O$3258,14,0)="Нет показаний","Нет показаний",""),"")</f>
        <v/>
      </c>
      <c r="F4546">
        <f>IF(AND(C4546&gt;0),SUMIF('ИПУ и ОКПУ'!$A$2:$A$3258,A4546,'ИПУ и ОКПУ'!$O$2:$O$3258),"")</f>
        <v>-1</v>
      </c>
      <c r="G4546">
        <f>VLOOKUP(A4546,'Лицевые счета'!$A$2:$K$4570,9,0)</f>
        <v>1</v>
      </c>
      <c r="H4546">
        <f>VLOOKUP(A4546,'Лицевые счета'!$A$2:$K$4570,10,0)</f>
        <v>92</v>
      </c>
      <c r="I4546" t="str">
        <f>VLOOKUP(A4546,'Лицевые счета'!$A$2:$K$4570,6,0)</f>
        <v>ФЛ</v>
      </c>
      <c r="J4546" t="str">
        <f>IF(AND(C4546=0,I4546="ФЛ"),G4546*H4546,"")</f>
        <v/>
      </c>
      <c r="K4546" t="str">
        <f>IF(AND(C4546&gt;0,E4546="Нет показаний",I4546="ФЛ"),G4546*H4546,"")</f>
        <v/>
      </c>
    </row>
    <row r="4547" spans="1:11" x14ac:dyDescent="0.25">
      <c r="A4547" s="7">
        <v>1335519</v>
      </c>
      <c r="B4547" s="7">
        <f>VLOOKUP(A4547,'Лицевые счета'!$A$1:$K$4570,2,0)</f>
        <v>1605</v>
      </c>
      <c r="C4547">
        <f>COUNTIF('ИПУ и ОКПУ'!$A$2:$A$3258,A4547)</f>
        <v>1</v>
      </c>
      <c r="D4547" t="str">
        <f>IF(C4547&gt;0,VLOOKUP(A4547,'ИПУ и ОКПУ'!$A$1:$O$3258,9,0),"")</f>
        <v>Одноставочный</v>
      </c>
      <c r="E4547" t="str">
        <f>IF(C4547&gt;0,IF(VLOOKUP(A4547,'ИПУ и ОКПУ'!$A$1:$O$3258,14,0)="Нет показаний","Нет показаний",""),"")</f>
        <v/>
      </c>
      <c r="F4547">
        <f>IF(AND(C4547&gt;0),SUMIF('ИПУ и ОКПУ'!$A$2:$A$3258,A4547,'ИПУ и ОКПУ'!$O$2:$O$3258),"")</f>
        <v>123</v>
      </c>
      <c r="G4547">
        <f>VLOOKUP(A4547,'Лицевые счета'!$A$2:$K$4570,9,0)</f>
        <v>1</v>
      </c>
      <c r="H4547">
        <f>VLOOKUP(A4547,'Лицевые счета'!$A$2:$K$4570,10,0)</f>
        <v>167.6</v>
      </c>
      <c r="I4547" t="str">
        <f>VLOOKUP(A4547,'Лицевые счета'!$A$2:$K$4570,6,0)</f>
        <v>ФЛ</v>
      </c>
      <c r="J4547" t="str">
        <f>IF(AND(C4547=0,I4547="ФЛ"),G4547*H4547,"")</f>
        <v/>
      </c>
      <c r="K4547" t="str">
        <f>IF(AND(C4547&gt;0,E4547="Нет показаний",I4547="ФЛ"),G4547*H4547,"")</f>
        <v/>
      </c>
    </row>
    <row r="4548" spans="1:11" x14ac:dyDescent="0.25">
      <c r="A4548" s="7">
        <v>1335715</v>
      </c>
      <c r="B4548" s="7">
        <f>VLOOKUP(A4548,'Лицевые счета'!$A$1:$K$4570,2,0)</f>
        <v>648495</v>
      </c>
      <c r="C4548">
        <f>COUNTIF('ИПУ и ОКПУ'!$A$2:$A$3258,A4548)</f>
        <v>0</v>
      </c>
      <c r="D4548" t="str">
        <f>IF(C4548&gt;0,VLOOKUP(A4548,'ИПУ и ОКПУ'!$A$1:$O$3258,9,0),"")</f>
        <v/>
      </c>
      <c r="E4548" t="str">
        <f>IF(C4548&gt;0,IF(VLOOKUP(A4548,'ИПУ и ОКПУ'!$A$1:$O$3258,14,0)="Нет показаний","Нет показаний",""),"")</f>
        <v/>
      </c>
      <c r="F4548" t="str">
        <f>IF(AND(C4548&gt;0),SUMIF('ИПУ и ОКПУ'!$A$2:$A$3258,A4548,'ИПУ и ОКПУ'!$O$2:$O$3258),"")</f>
        <v/>
      </c>
      <c r="G4548">
        <f>VLOOKUP(A4548,'Лицевые счета'!$A$2:$K$4570,9,0)</f>
        <v>1</v>
      </c>
      <c r="H4548">
        <f>VLOOKUP(A4548,'Лицевые счета'!$A$2:$K$4570,10,0)</f>
        <v>142</v>
      </c>
      <c r="I4548" t="str">
        <f>VLOOKUP(A4548,'Лицевые счета'!$A$2:$K$4570,6,0)</f>
        <v>ФЛ</v>
      </c>
      <c r="J4548">
        <f>IF(AND(C4548=0,I4548="ФЛ"),G4548*H4548,"")</f>
        <v>142</v>
      </c>
      <c r="K4548" t="str">
        <f>IF(AND(C4548&gt;0,E4548="Нет показаний",I4548="ФЛ"),G4548*H4548,"")</f>
        <v/>
      </c>
    </row>
    <row r="4549" spans="1:11" x14ac:dyDescent="0.25">
      <c r="A4549" s="7">
        <v>1335795</v>
      </c>
      <c r="B4549" s="7">
        <f>VLOOKUP(A4549,'Лицевые счета'!$A$1:$K$4570,2,0)</f>
        <v>431380</v>
      </c>
      <c r="C4549">
        <f>COUNTIF('ИПУ и ОКПУ'!$A$2:$A$3258,A4549)</f>
        <v>0</v>
      </c>
      <c r="D4549" t="str">
        <f>IF(C4549&gt;0,VLOOKUP(A4549,'ИПУ и ОКПУ'!$A$1:$O$3258,9,0),"")</f>
        <v/>
      </c>
      <c r="E4549" t="str">
        <f>IF(C4549&gt;0,IF(VLOOKUP(A4549,'ИПУ и ОКПУ'!$A$1:$O$3258,14,0)="Нет показаний","Нет показаний",""),"")</f>
        <v/>
      </c>
      <c r="F4549" t="str">
        <f>IF(AND(C4549&gt;0),SUMIF('ИПУ и ОКПУ'!$A$2:$A$3258,A4549,'ИПУ и ОКПУ'!$O$2:$O$3258),"")</f>
        <v/>
      </c>
      <c r="G4549">
        <f>VLOOKUP(A4549,'Лицевые счета'!$A$2:$K$4570,9,0)</f>
        <v>1</v>
      </c>
      <c r="H4549">
        <f>VLOOKUP(A4549,'Лицевые счета'!$A$2:$K$4570,10,0)</f>
        <v>92</v>
      </c>
      <c r="I4549" t="str">
        <f>VLOOKUP(A4549,'Лицевые счета'!$A$2:$K$4570,6,0)</f>
        <v>ФЛ</v>
      </c>
      <c r="J4549">
        <f>IF(AND(C4549=0,I4549="ФЛ"),G4549*H4549,"")</f>
        <v>92</v>
      </c>
      <c r="K4549" t="str">
        <f>IF(AND(C4549&gt;0,E4549="Нет показаний",I4549="ФЛ"),G4549*H4549,"")</f>
        <v/>
      </c>
    </row>
    <row r="4550" spans="1:11" x14ac:dyDescent="0.25">
      <c r="A4550" s="7">
        <v>1335890</v>
      </c>
      <c r="B4550" s="7">
        <f>VLOOKUP(A4550,'Лицевые счета'!$A$1:$K$4570,2,0)</f>
        <v>349385</v>
      </c>
      <c r="C4550">
        <f>COUNTIF('ИПУ и ОКПУ'!$A$2:$A$3258,A4550)</f>
        <v>0</v>
      </c>
      <c r="D4550" t="str">
        <f>IF(C4550&gt;0,VLOOKUP(A4550,'ИПУ и ОКПУ'!$A$1:$O$3258,9,0),"")</f>
        <v/>
      </c>
      <c r="E4550" t="str">
        <f>IF(C4550&gt;0,IF(VLOOKUP(A4550,'ИПУ и ОКПУ'!$A$1:$O$3258,14,0)="Нет показаний","Нет показаний",""),"")</f>
        <v/>
      </c>
      <c r="F4550" t="str">
        <f>IF(AND(C4550&gt;0),SUMIF('ИПУ и ОКПУ'!$A$2:$A$3258,A4550,'ИПУ и ОКПУ'!$O$2:$O$3258),"")</f>
        <v/>
      </c>
      <c r="G4550">
        <f>VLOOKUP(A4550,'Лицевые счета'!$A$2:$K$4570,9,0)</f>
        <v>1</v>
      </c>
      <c r="H4550">
        <f>VLOOKUP(A4550,'Лицевые счета'!$A$2:$K$4570,10,0)</f>
        <v>92</v>
      </c>
      <c r="I4550" t="str">
        <f>VLOOKUP(A4550,'Лицевые счета'!$A$2:$K$4570,6,0)</f>
        <v>ФЛ</v>
      </c>
      <c r="J4550">
        <f>IF(AND(C4550=0,I4550="ФЛ"),G4550*H4550,"")</f>
        <v>92</v>
      </c>
      <c r="K4550" t="str">
        <f>IF(AND(C4550&gt;0,E4550="Нет показаний",I4550="ФЛ"),G4550*H4550,"")</f>
        <v/>
      </c>
    </row>
    <row r="4551" spans="1:11" x14ac:dyDescent="0.25">
      <c r="A4551" s="7">
        <v>1335904</v>
      </c>
      <c r="B4551" s="7">
        <f>VLOOKUP(A4551,'Лицевые счета'!$A$1:$K$4570,2,0)</f>
        <v>533799</v>
      </c>
      <c r="C4551">
        <f>COUNTIF('ИПУ и ОКПУ'!$A$2:$A$3258,A4551)</f>
        <v>0</v>
      </c>
      <c r="D4551" t="str">
        <f>IF(C4551&gt;0,VLOOKUP(A4551,'ИПУ и ОКПУ'!$A$1:$O$3258,9,0),"")</f>
        <v/>
      </c>
      <c r="E4551" t="str">
        <f>IF(C4551&gt;0,IF(VLOOKUP(A4551,'ИПУ и ОКПУ'!$A$1:$O$3258,14,0)="Нет показаний","Нет показаний",""),"")</f>
        <v/>
      </c>
      <c r="F4551" t="str">
        <f>IF(AND(C4551&gt;0),SUMIF('ИПУ и ОКПУ'!$A$2:$A$3258,A4551,'ИПУ и ОКПУ'!$O$2:$O$3258),"")</f>
        <v/>
      </c>
      <c r="G4551">
        <f>VLOOKUP(A4551,'Лицевые счета'!$A$2:$K$4570,9,0)</f>
        <v>1</v>
      </c>
      <c r="H4551">
        <f>VLOOKUP(A4551,'Лицевые счета'!$A$2:$K$4570,10,0)</f>
        <v>92</v>
      </c>
      <c r="I4551" t="str">
        <f>VLOOKUP(A4551,'Лицевые счета'!$A$2:$K$4570,6,0)</f>
        <v>ФЛ</v>
      </c>
      <c r="J4551">
        <f>IF(AND(C4551=0,I4551="ФЛ"),G4551*H4551,"")</f>
        <v>92</v>
      </c>
      <c r="K4551" t="str">
        <f>IF(AND(C4551&gt;0,E4551="Нет показаний",I4551="ФЛ"),G4551*H4551,"")</f>
        <v/>
      </c>
    </row>
    <row r="4552" spans="1:11" x14ac:dyDescent="0.25">
      <c r="A4552" s="7">
        <v>1335972</v>
      </c>
      <c r="B4552" s="7">
        <f>VLOOKUP(A4552,'Лицевые счета'!$A$1:$K$4570,2,0)</f>
        <v>501291</v>
      </c>
      <c r="C4552">
        <f>COUNTIF('ИПУ и ОКПУ'!$A$2:$A$3258,A4552)</f>
        <v>0</v>
      </c>
      <c r="D4552" t="str">
        <f>IF(C4552&gt;0,VLOOKUP(A4552,'ИПУ и ОКПУ'!$A$1:$O$3258,9,0),"")</f>
        <v/>
      </c>
      <c r="E4552" t="str">
        <f>IF(C4552&gt;0,IF(VLOOKUP(A4552,'ИПУ и ОКПУ'!$A$1:$O$3258,14,0)="Нет показаний","Нет показаний",""),"")</f>
        <v/>
      </c>
      <c r="F4552" t="str">
        <f>IF(AND(C4552&gt;0),SUMIF('ИПУ и ОКПУ'!$A$2:$A$3258,A4552,'ИПУ и ОКПУ'!$O$2:$O$3258),"")</f>
        <v/>
      </c>
      <c r="G4552">
        <f>VLOOKUP(A4552,'Лицевые счета'!$A$2:$K$4570,9,0)</f>
        <v>1</v>
      </c>
      <c r="H4552">
        <f>VLOOKUP(A4552,'Лицевые счета'!$A$2:$K$4570,10,0)</f>
        <v>92</v>
      </c>
      <c r="I4552" t="str">
        <f>VLOOKUP(A4552,'Лицевые счета'!$A$2:$K$4570,6,0)</f>
        <v>ФЛ</v>
      </c>
      <c r="J4552">
        <f>IF(AND(C4552=0,I4552="ФЛ"),G4552*H4552,"")</f>
        <v>92</v>
      </c>
      <c r="K4552" t="str">
        <f>IF(AND(C4552&gt;0,E4552="Нет показаний",I4552="ФЛ"),G4552*H4552,"")</f>
        <v/>
      </c>
    </row>
    <row r="4553" spans="1:11" x14ac:dyDescent="0.25">
      <c r="A4553" s="7">
        <v>1336207</v>
      </c>
      <c r="B4553" s="7">
        <f>VLOOKUP(A4553,'Лицевые счета'!$A$1:$K$4570,2,0)</f>
        <v>349561</v>
      </c>
      <c r="C4553">
        <f>COUNTIF('ИПУ и ОКПУ'!$A$2:$A$3258,A4553)</f>
        <v>0</v>
      </c>
      <c r="D4553" t="str">
        <f>IF(C4553&gt;0,VLOOKUP(A4553,'ИПУ и ОКПУ'!$A$1:$O$3258,9,0),"")</f>
        <v/>
      </c>
      <c r="E4553" t="str">
        <f>IF(C4553&gt;0,IF(VLOOKUP(A4553,'ИПУ и ОКПУ'!$A$1:$O$3258,14,0)="Нет показаний","Нет показаний",""),"")</f>
        <v/>
      </c>
      <c r="F4553" t="str">
        <f>IF(AND(C4553&gt;0),SUMIF('ИПУ и ОКПУ'!$A$2:$A$3258,A4553,'ИПУ и ОКПУ'!$O$2:$O$3258),"")</f>
        <v/>
      </c>
      <c r="G4553">
        <f>VLOOKUP(A4553,'Лицевые счета'!$A$2:$K$4570,9,0)</f>
        <v>1</v>
      </c>
      <c r="H4553">
        <f>VLOOKUP(A4553,'Лицевые счета'!$A$2:$K$4570,10,0)</f>
        <v>92</v>
      </c>
      <c r="I4553" t="str">
        <f>VLOOKUP(A4553,'Лицевые счета'!$A$2:$K$4570,6,0)</f>
        <v>ФЛ</v>
      </c>
      <c r="J4553">
        <f>IF(AND(C4553=0,I4553="ФЛ"),G4553*H4553,"")</f>
        <v>92</v>
      </c>
      <c r="K4553" t="str">
        <f>IF(AND(C4553&gt;0,E4553="Нет показаний",I4553="ФЛ"),G4553*H4553,"")</f>
        <v/>
      </c>
    </row>
    <row r="4554" spans="1:11" x14ac:dyDescent="0.25">
      <c r="A4554" s="7">
        <v>1336218</v>
      </c>
      <c r="B4554" s="7">
        <f>VLOOKUP(A4554,'Лицевые счета'!$A$1:$K$4570,2,0)</f>
        <v>62292</v>
      </c>
      <c r="C4554">
        <f>COUNTIF('ИПУ и ОКПУ'!$A$2:$A$3258,A4554)</f>
        <v>0</v>
      </c>
      <c r="D4554" t="str">
        <f>IF(C4554&gt;0,VLOOKUP(A4554,'ИПУ и ОКПУ'!$A$1:$O$3258,9,0),"")</f>
        <v/>
      </c>
      <c r="E4554" t="str">
        <f>IF(C4554&gt;0,IF(VLOOKUP(A4554,'ИПУ и ОКПУ'!$A$1:$O$3258,14,0)="Нет показаний","Нет показаний",""),"")</f>
        <v/>
      </c>
      <c r="F4554" t="str">
        <f>IF(AND(C4554&gt;0),SUMIF('ИПУ и ОКПУ'!$A$2:$A$3258,A4554,'ИПУ и ОКПУ'!$O$2:$O$3258),"")</f>
        <v/>
      </c>
      <c r="G4554">
        <f>VLOOKUP(A4554,'Лицевые счета'!$A$2:$K$4570,9,0)</f>
        <v>1</v>
      </c>
      <c r="H4554">
        <f>VLOOKUP(A4554,'Лицевые счета'!$A$2:$K$4570,10,0)</f>
        <v>134.30000000000001</v>
      </c>
      <c r="I4554" t="str">
        <f>VLOOKUP(A4554,'Лицевые счета'!$A$2:$K$4570,6,0)</f>
        <v>ФЛ</v>
      </c>
      <c r="J4554">
        <f>IF(AND(C4554=0,I4554="ФЛ"),G4554*H4554,"")</f>
        <v>134.30000000000001</v>
      </c>
      <c r="K4554" t="str">
        <f>IF(AND(C4554&gt;0,E4554="Нет показаний",I4554="ФЛ"),G4554*H4554,"")</f>
        <v/>
      </c>
    </row>
    <row r="4555" spans="1:11" x14ac:dyDescent="0.25">
      <c r="A4555" s="7">
        <v>1336403</v>
      </c>
      <c r="B4555" s="7">
        <f>VLOOKUP(A4555,'Лицевые счета'!$A$1:$K$4570,2,0)</f>
        <v>425328</v>
      </c>
      <c r="C4555">
        <f>COUNTIF('ИПУ и ОКПУ'!$A$2:$A$3258,A4555)</f>
        <v>0</v>
      </c>
      <c r="D4555" t="str">
        <f>IF(C4555&gt;0,VLOOKUP(A4555,'ИПУ и ОКПУ'!$A$1:$O$3258,9,0),"")</f>
        <v/>
      </c>
      <c r="E4555" t="str">
        <f>IF(C4555&gt;0,IF(VLOOKUP(A4555,'ИПУ и ОКПУ'!$A$1:$O$3258,14,0)="Нет показаний","Нет показаний",""),"")</f>
        <v/>
      </c>
      <c r="F4555" t="str">
        <f>IF(AND(C4555&gt;0),SUMIF('ИПУ и ОКПУ'!$A$2:$A$3258,A4555,'ИПУ и ОКПУ'!$O$2:$O$3258),"")</f>
        <v/>
      </c>
      <c r="G4555">
        <f>VLOOKUP(A4555,'Лицевые счета'!$A$2:$K$4570,9,0)</f>
        <v>1</v>
      </c>
      <c r="H4555">
        <f>VLOOKUP(A4555,'Лицевые счета'!$A$2:$K$4570,10,0)</f>
        <v>142</v>
      </c>
      <c r="I4555" t="str">
        <f>VLOOKUP(A4555,'Лицевые счета'!$A$2:$K$4570,6,0)</f>
        <v>ФЛ</v>
      </c>
      <c r="J4555">
        <f>IF(AND(C4555=0,I4555="ФЛ"),G4555*H4555,"")</f>
        <v>142</v>
      </c>
      <c r="K4555" t="str">
        <f>IF(AND(C4555&gt;0,E4555="Нет показаний",I4555="ФЛ"),G4555*H4555,"")</f>
        <v/>
      </c>
    </row>
    <row r="4556" spans="1:11" x14ac:dyDescent="0.25">
      <c r="A4556" s="7">
        <v>1336443</v>
      </c>
      <c r="B4556" s="7">
        <f>VLOOKUP(A4556,'Лицевые счета'!$A$1:$K$4570,2,0)</f>
        <v>501291</v>
      </c>
      <c r="C4556">
        <f>COUNTIF('ИПУ и ОКПУ'!$A$2:$A$3258,A4556)</f>
        <v>0</v>
      </c>
      <c r="D4556" t="str">
        <f>IF(C4556&gt;0,VLOOKUP(A4556,'ИПУ и ОКПУ'!$A$1:$O$3258,9,0),"")</f>
        <v/>
      </c>
      <c r="E4556" t="str">
        <f>IF(C4556&gt;0,IF(VLOOKUP(A4556,'ИПУ и ОКПУ'!$A$1:$O$3258,14,0)="Нет показаний","Нет показаний",""),"")</f>
        <v/>
      </c>
      <c r="F4556" t="str">
        <f>IF(AND(C4556&gt;0),SUMIF('ИПУ и ОКПУ'!$A$2:$A$3258,A4556,'ИПУ и ОКПУ'!$O$2:$O$3258),"")</f>
        <v/>
      </c>
      <c r="G4556">
        <f>VLOOKUP(A4556,'Лицевые счета'!$A$2:$K$4570,9,0)</f>
        <v>1</v>
      </c>
      <c r="H4556">
        <f>VLOOKUP(A4556,'Лицевые счета'!$A$2:$K$4570,10,0)</f>
        <v>92</v>
      </c>
      <c r="I4556" t="str">
        <f>VLOOKUP(A4556,'Лицевые счета'!$A$2:$K$4570,6,0)</f>
        <v>ФЛ</v>
      </c>
      <c r="J4556">
        <f>IF(AND(C4556=0,I4556="ФЛ"),G4556*H4556,"")</f>
        <v>92</v>
      </c>
      <c r="K4556" t="str">
        <f>IF(AND(C4556&gt;0,E4556="Нет показаний",I4556="ФЛ"),G4556*H4556,"")</f>
        <v/>
      </c>
    </row>
    <row r="4557" spans="1:11" x14ac:dyDescent="0.25">
      <c r="A4557" s="7">
        <v>1336487</v>
      </c>
      <c r="B4557" s="7">
        <f>VLOOKUP(A4557,'Лицевые счета'!$A$1:$K$4570,2,0)</f>
        <v>197180</v>
      </c>
      <c r="C4557">
        <f>COUNTIF('ИПУ и ОКПУ'!$A$2:$A$3258,A4557)</f>
        <v>1</v>
      </c>
      <c r="D4557" t="str">
        <f>IF(C4557&gt;0,VLOOKUP(A4557,'ИПУ и ОКПУ'!$A$1:$O$3258,9,0),"")</f>
        <v>Одноставочный</v>
      </c>
      <c r="E4557" t="str">
        <f>IF(C4557&gt;0,IF(VLOOKUP(A4557,'ИПУ и ОКПУ'!$A$1:$O$3258,14,0)="Нет показаний","Нет показаний",""),"")</f>
        <v>Нет показаний</v>
      </c>
      <c r="F4557">
        <f>IF(AND(C4557&gt;0),SUMIF('ИПУ и ОКПУ'!$A$2:$A$3258,A4557,'ИПУ и ОКПУ'!$O$2:$O$3258),"")</f>
        <v>0</v>
      </c>
      <c r="G4557">
        <f>VLOOKUP(A4557,'Лицевые счета'!$A$2:$K$4570,9,0)</f>
        <v>1</v>
      </c>
      <c r="H4557">
        <f>VLOOKUP(A4557,'Лицевые счета'!$A$2:$K$4570,10,0)</f>
        <v>167.6</v>
      </c>
      <c r="I4557" t="str">
        <f>VLOOKUP(A4557,'Лицевые счета'!$A$2:$K$4570,6,0)</f>
        <v>ФЛ</v>
      </c>
      <c r="J4557" t="str">
        <f>IF(AND(C4557=0,I4557="ФЛ"),G4557*H4557,"")</f>
        <v/>
      </c>
      <c r="K4557">
        <f>IF(AND(C4557&gt;0,E4557="Нет показаний",I4557="ФЛ"),G4557*H4557,"")</f>
        <v>167.6</v>
      </c>
    </row>
    <row r="4558" spans="1:11" x14ac:dyDescent="0.25">
      <c r="A4558" s="7">
        <v>1336748</v>
      </c>
      <c r="B4558" s="7">
        <f>VLOOKUP(A4558,'Лицевые счета'!$A$1:$K$4570,2,0)</f>
        <v>431423</v>
      </c>
      <c r="C4558">
        <f>COUNTIF('ИПУ и ОКПУ'!$A$2:$A$3258,A4558)</f>
        <v>1</v>
      </c>
      <c r="D4558" t="str">
        <f>IF(C4558&gt;0,VLOOKUP(A4558,'ИПУ и ОКПУ'!$A$1:$O$3258,9,0),"")</f>
        <v>Одноставочный</v>
      </c>
      <c r="E4558" t="str">
        <f>IF(C4558&gt;0,IF(VLOOKUP(A4558,'ИПУ и ОКПУ'!$A$1:$O$3258,14,0)="Нет показаний","Нет показаний",""),"")</f>
        <v>Нет показаний</v>
      </c>
      <c r="F4558">
        <f>IF(AND(C4558&gt;0),SUMIF('ИПУ и ОКПУ'!$A$2:$A$3258,A4558,'ИПУ и ОКПУ'!$O$2:$O$3258),"")</f>
        <v>0</v>
      </c>
      <c r="G4558">
        <f>VLOOKUP(A4558,'Лицевые счета'!$A$2:$K$4570,9,0)</f>
        <v>1</v>
      </c>
      <c r="H4558">
        <f>VLOOKUP(A4558,'Лицевые счета'!$A$2:$K$4570,10,0)</f>
        <v>118.7</v>
      </c>
      <c r="I4558" t="str">
        <f>VLOOKUP(A4558,'Лицевые счета'!$A$2:$K$4570,6,0)</f>
        <v>ФЛ</v>
      </c>
      <c r="J4558" t="str">
        <f>IF(AND(C4558=0,I4558="ФЛ"),G4558*H4558,"")</f>
        <v/>
      </c>
      <c r="K4558">
        <f>IF(AND(C4558&gt;0,E4558="Нет показаний",I4558="ФЛ"),G4558*H4558,"")</f>
        <v>118.7</v>
      </c>
    </row>
    <row r="4559" spans="1:11" x14ac:dyDescent="0.25">
      <c r="A4559" s="7">
        <v>1336816</v>
      </c>
      <c r="B4559" s="7">
        <f>VLOOKUP(A4559,'Лицевые счета'!$A$1:$K$4570,2,0)</f>
        <v>1595</v>
      </c>
      <c r="C4559">
        <f>COUNTIF('ИПУ и ОКПУ'!$A$2:$A$3258,A4559)</f>
        <v>1</v>
      </c>
      <c r="D4559" t="str">
        <f>IF(C4559&gt;0,VLOOKUP(A4559,'ИПУ и ОКПУ'!$A$1:$O$3258,9,0),"")</f>
        <v>Одноставочный</v>
      </c>
      <c r="E4559" t="str">
        <f>IF(C4559&gt;0,IF(VLOOKUP(A4559,'ИПУ и ОКПУ'!$A$1:$O$3258,14,0)="Нет показаний","Нет показаний",""),"")</f>
        <v/>
      </c>
      <c r="F4559">
        <f>IF(AND(C4559&gt;0),SUMIF('ИПУ и ОКПУ'!$A$2:$A$3258,A4559,'ИПУ и ОКПУ'!$O$2:$O$3258),"")</f>
        <v>133</v>
      </c>
      <c r="G4559">
        <f>VLOOKUP(A4559,'Лицевые счета'!$A$2:$K$4570,9,0)</f>
        <v>1</v>
      </c>
      <c r="H4559">
        <f>VLOOKUP(A4559,'Лицевые счета'!$A$2:$K$4570,10,0)</f>
        <v>167.6</v>
      </c>
      <c r="I4559" t="str">
        <f>VLOOKUP(A4559,'Лицевые счета'!$A$2:$K$4570,6,0)</f>
        <v>ФЛ</v>
      </c>
      <c r="J4559" t="str">
        <f>IF(AND(C4559=0,I4559="ФЛ"),G4559*H4559,"")</f>
        <v/>
      </c>
      <c r="K4559" t="str">
        <f>IF(AND(C4559&gt;0,E4559="Нет показаний",I4559="ФЛ"),G4559*H4559,"")</f>
        <v/>
      </c>
    </row>
    <row r="4560" spans="1:11" x14ac:dyDescent="0.25">
      <c r="A4560" s="7">
        <v>1336909</v>
      </c>
      <c r="B4560" s="7">
        <f>VLOOKUP(A4560,'Лицевые счета'!$A$1:$K$4570,2,0)</f>
        <v>821885</v>
      </c>
      <c r="C4560">
        <f>COUNTIF('ИПУ и ОКПУ'!$A$2:$A$3258,A4560)</f>
        <v>1</v>
      </c>
      <c r="D4560" t="str">
        <f>IF(C4560&gt;0,VLOOKUP(A4560,'ИПУ и ОКПУ'!$A$1:$O$3258,9,0),"")</f>
        <v>Одноставочный</v>
      </c>
      <c r="E4560" t="str">
        <f>IF(C4560&gt;0,IF(VLOOKUP(A4560,'ИПУ и ОКПУ'!$A$1:$O$3258,14,0)="Нет показаний","Нет показаний",""),"")</f>
        <v/>
      </c>
      <c r="F4560">
        <f>IF(AND(C4560&gt;0),SUMIF('ИПУ и ОКПУ'!$A$2:$A$3258,A4560,'ИПУ и ОКПУ'!$O$2:$O$3258),"")</f>
        <v>45</v>
      </c>
      <c r="G4560">
        <f>VLOOKUP(A4560,'Лицевые счета'!$A$2:$K$4570,9,0)</f>
        <v>1</v>
      </c>
      <c r="H4560">
        <f>VLOOKUP(A4560,'Лицевые счета'!$A$2:$K$4570,10,0)</f>
        <v>142</v>
      </c>
      <c r="I4560" t="str">
        <f>VLOOKUP(A4560,'Лицевые счета'!$A$2:$K$4570,6,0)</f>
        <v>ФЛ</v>
      </c>
      <c r="J4560" t="str">
        <f>IF(AND(C4560=0,I4560="ФЛ"),G4560*H4560,"")</f>
        <v/>
      </c>
      <c r="K4560" t="str">
        <f>IF(AND(C4560&gt;0,E4560="Нет показаний",I4560="ФЛ"),G4560*H4560,"")</f>
        <v/>
      </c>
    </row>
    <row r="4561" spans="1:11" x14ac:dyDescent="0.25">
      <c r="A4561" s="7">
        <v>1337064</v>
      </c>
      <c r="B4561" s="7">
        <f>VLOOKUP(A4561,'Лицевые счета'!$A$1:$K$4570,2,0)</f>
        <v>425328</v>
      </c>
      <c r="C4561">
        <f>COUNTIF('ИПУ и ОКПУ'!$A$2:$A$3258,A4561)</f>
        <v>0</v>
      </c>
      <c r="D4561" t="str">
        <f>IF(C4561&gt;0,VLOOKUP(A4561,'ИПУ и ОКПУ'!$A$1:$O$3258,9,0),"")</f>
        <v/>
      </c>
      <c r="E4561" t="str">
        <f>IF(C4561&gt;0,IF(VLOOKUP(A4561,'ИПУ и ОКПУ'!$A$1:$O$3258,14,0)="Нет показаний","Нет показаний",""),"")</f>
        <v/>
      </c>
      <c r="F4561" t="str">
        <f>IF(AND(C4561&gt;0),SUMIF('ИПУ и ОКПУ'!$A$2:$A$3258,A4561,'ИПУ и ОКПУ'!$O$2:$O$3258),"")</f>
        <v/>
      </c>
      <c r="G4561">
        <f>VLOOKUP(A4561,'Лицевые счета'!$A$2:$K$4570,9,0)</f>
        <v>1</v>
      </c>
      <c r="H4561">
        <f>VLOOKUP(A4561,'Лицевые счета'!$A$2:$K$4570,10,0)</f>
        <v>142</v>
      </c>
      <c r="I4561" t="str">
        <f>VLOOKUP(A4561,'Лицевые счета'!$A$2:$K$4570,6,0)</f>
        <v>ФЛ</v>
      </c>
      <c r="J4561">
        <f>IF(AND(C4561=0,I4561="ФЛ"),G4561*H4561,"")</f>
        <v>142</v>
      </c>
      <c r="K4561" t="str">
        <f>IF(AND(C4561&gt;0,E4561="Нет показаний",I4561="ФЛ"),G4561*H4561,"")</f>
        <v/>
      </c>
    </row>
    <row r="4562" spans="1:11" x14ac:dyDescent="0.25">
      <c r="A4562" s="7">
        <v>1337068</v>
      </c>
      <c r="B4562" s="7">
        <f>VLOOKUP(A4562,'Лицевые счета'!$A$1:$K$4570,2,0)</f>
        <v>425328</v>
      </c>
      <c r="C4562">
        <f>COUNTIF('ИПУ и ОКПУ'!$A$2:$A$3258,A4562)</f>
        <v>0</v>
      </c>
      <c r="D4562" t="str">
        <f>IF(C4562&gt;0,VLOOKUP(A4562,'ИПУ и ОКПУ'!$A$1:$O$3258,9,0),"")</f>
        <v/>
      </c>
      <c r="E4562" t="str">
        <f>IF(C4562&gt;0,IF(VLOOKUP(A4562,'ИПУ и ОКПУ'!$A$1:$O$3258,14,0)="Нет показаний","Нет показаний",""),"")</f>
        <v/>
      </c>
      <c r="F4562" t="str">
        <f>IF(AND(C4562&gt;0),SUMIF('ИПУ и ОКПУ'!$A$2:$A$3258,A4562,'ИПУ и ОКПУ'!$O$2:$O$3258),"")</f>
        <v/>
      </c>
      <c r="G4562">
        <f>VLOOKUP(A4562,'Лицевые счета'!$A$2:$K$4570,9,0)</f>
        <v>1</v>
      </c>
      <c r="H4562">
        <f>VLOOKUP(A4562,'Лицевые счета'!$A$2:$K$4570,10,0)</f>
        <v>142</v>
      </c>
      <c r="I4562" t="str">
        <f>VLOOKUP(A4562,'Лицевые счета'!$A$2:$K$4570,6,0)</f>
        <v>ФЛ</v>
      </c>
      <c r="J4562">
        <f>IF(AND(C4562=0,I4562="ФЛ"),G4562*H4562,"")</f>
        <v>142</v>
      </c>
      <c r="K4562" t="str">
        <f>IF(AND(C4562&gt;0,E4562="Нет показаний",I4562="ФЛ"),G4562*H4562,"")</f>
        <v/>
      </c>
    </row>
    <row r="4563" spans="1:11" x14ac:dyDescent="0.25">
      <c r="A4563" s="7">
        <v>1337102</v>
      </c>
      <c r="B4563" s="7">
        <f>VLOOKUP(A4563,'Лицевые счета'!$A$1:$K$4570,2,0)</f>
        <v>501291</v>
      </c>
      <c r="C4563">
        <f>COUNTIF('ИПУ и ОКПУ'!$A$2:$A$3258,A4563)</f>
        <v>1</v>
      </c>
      <c r="D4563" t="str">
        <f>IF(C4563&gt;0,VLOOKUP(A4563,'ИПУ и ОКПУ'!$A$1:$O$3258,9,0),"")</f>
        <v>Одноставочный</v>
      </c>
      <c r="E4563" t="str">
        <f>IF(C4563&gt;0,IF(VLOOKUP(A4563,'ИПУ и ОКПУ'!$A$1:$O$3258,14,0)="Нет показаний","Нет показаний",""),"")</f>
        <v>Нет показаний</v>
      </c>
      <c r="F4563">
        <f>IF(AND(C4563&gt;0),SUMIF('ИПУ и ОКПУ'!$A$2:$A$3258,A4563,'ИПУ и ОКПУ'!$O$2:$O$3258),"")</f>
        <v>0</v>
      </c>
      <c r="G4563">
        <f>VLOOKUP(A4563,'Лицевые счета'!$A$2:$K$4570,9,0)</f>
        <v>1</v>
      </c>
      <c r="H4563">
        <f>VLOOKUP(A4563,'Лицевые счета'!$A$2:$K$4570,10,0)</f>
        <v>92</v>
      </c>
      <c r="I4563" t="str">
        <f>VLOOKUP(A4563,'Лицевые счета'!$A$2:$K$4570,6,0)</f>
        <v>ФЛ</v>
      </c>
      <c r="J4563" t="str">
        <f>IF(AND(C4563=0,I4563="ФЛ"),G4563*H4563,"")</f>
        <v/>
      </c>
      <c r="K4563">
        <f>IF(AND(C4563&gt;0,E4563="Нет показаний",I4563="ФЛ"),G4563*H4563,"")</f>
        <v>92</v>
      </c>
    </row>
    <row r="4564" spans="1:11" x14ac:dyDescent="0.25">
      <c r="A4564" s="7">
        <v>1337110</v>
      </c>
      <c r="B4564" s="7">
        <f>VLOOKUP(A4564,'Лицевые счета'!$A$1:$K$4570,2,0)</f>
        <v>62291</v>
      </c>
      <c r="C4564">
        <f>COUNTIF('ИПУ и ОКПУ'!$A$2:$A$3258,A4564)</f>
        <v>1</v>
      </c>
      <c r="D4564" t="str">
        <f>IF(C4564&gt;0,VLOOKUP(A4564,'ИПУ и ОКПУ'!$A$1:$O$3258,9,0),"")</f>
        <v>Одноставочный</v>
      </c>
      <c r="E4564" t="str">
        <f>IF(C4564&gt;0,IF(VLOOKUP(A4564,'ИПУ и ОКПУ'!$A$1:$O$3258,14,0)="Нет показаний","Нет показаний",""),"")</f>
        <v/>
      </c>
      <c r="F4564">
        <f>IF(AND(C4564&gt;0),SUMIF('ИПУ и ОКПУ'!$A$2:$A$3258,A4564,'ИПУ и ОКПУ'!$O$2:$O$3258),"")</f>
        <v>181</v>
      </c>
      <c r="G4564">
        <f>VLOOKUP(A4564,'Лицевые счета'!$A$2:$K$4570,9,0)</f>
        <v>1</v>
      </c>
      <c r="H4564">
        <f>VLOOKUP(A4564,'Лицевые счета'!$A$2:$K$4570,10,0)</f>
        <v>145.4</v>
      </c>
      <c r="I4564" t="str">
        <f>VLOOKUP(A4564,'Лицевые счета'!$A$2:$K$4570,6,0)</f>
        <v>ФЛ</v>
      </c>
      <c r="J4564" t="str">
        <f>IF(AND(C4564=0,I4564="ФЛ"),G4564*H4564,"")</f>
        <v/>
      </c>
      <c r="K4564" t="str">
        <f>IF(AND(C4564&gt;0,E4564="Нет показаний",I4564="ФЛ"),G4564*H4564,"")</f>
        <v/>
      </c>
    </row>
    <row r="4565" spans="1:11" x14ac:dyDescent="0.25">
      <c r="A4565" s="7">
        <v>1337133</v>
      </c>
      <c r="B4565" s="7">
        <f>VLOOKUP(A4565,'Лицевые счета'!$A$1:$K$4570,2,0)</f>
        <v>447388</v>
      </c>
      <c r="C4565">
        <f>COUNTIF('ИПУ и ОКПУ'!$A$2:$A$3258,A4565)</f>
        <v>1</v>
      </c>
      <c r="D4565" t="str">
        <f>IF(C4565&gt;0,VLOOKUP(A4565,'ИПУ и ОКПУ'!$A$1:$O$3258,9,0),"")</f>
        <v>Одноставочный</v>
      </c>
      <c r="E4565" t="str">
        <f>IF(C4565&gt;0,IF(VLOOKUP(A4565,'ИПУ и ОКПУ'!$A$1:$O$3258,14,0)="Нет показаний","Нет показаний",""),"")</f>
        <v>Нет показаний</v>
      </c>
      <c r="F4565">
        <f>IF(AND(C4565&gt;0),SUMIF('ИПУ и ОКПУ'!$A$2:$A$3258,A4565,'ИПУ и ОКПУ'!$O$2:$O$3258),"")</f>
        <v>0</v>
      </c>
      <c r="G4565">
        <f>VLOOKUP(A4565,'Лицевые счета'!$A$2:$K$4570,9,0)</f>
        <v>1</v>
      </c>
      <c r="H4565">
        <f>VLOOKUP(A4565,'Лицевые счета'!$A$2:$K$4570,10,0)</f>
        <v>134.30000000000001</v>
      </c>
      <c r="I4565" t="str">
        <f>VLOOKUP(A4565,'Лицевые счета'!$A$2:$K$4570,6,0)</f>
        <v>ФЛ</v>
      </c>
      <c r="J4565" t="str">
        <f>IF(AND(C4565=0,I4565="ФЛ"),G4565*H4565,"")</f>
        <v/>
      </c>
      <c r="K4565">
        <f>IF(AND(C4565&gt;0,E4565="Нет показаний",I4565="ФЛ"),G4565*H4565,"")</f>
        <v>134.30000000000001</v>
      </c>
    </row>
    <row r="4566" spans="1:11" x14ac:dyDescent="0.25">
      <c r="A4566" s="7">
        <v>1337140</v>
      </c>
      <c r="B4566" s="7">
        <f>VLOOKUP(A4566,'Лицевые счета'!$A$1:$K$4570,2,0)</f>
        <v>431518</v>
      </c>
      <c r="C4566">
        <f>COUNTIF('ИПУ и ОКПУ'!$A$2:$A$3258,A4566)</f>
        <v>2</v>
      </c>
      <c r="D4566" t="str">
        <f>IF(C4566&gt;0,VLOOKUP(A4566,'ИПУ и ОКПУ'!$A$1:$O$3258,9,0),"")</f>
        <v>Одноставочный</v>
      </c>
      <c r="E4566" t="str">
        <f>IF(C4566&gt;0,IF(VLOOKUP(A4566,'ИПУ и ОКПУ'!$A$1:$O$3258,14,0)="Нет показаний","Нет показаний",""),"")</f>
        <v/>
      </c>
      <c r="F4566">
        <f>IF(AND(C4566&gt;0),SUMIF('ИПУ и ОКПУ'!$A$2:$A$3258,A4566,'ИПУ и ОКПУ'!$O$2:$O$3258),"")</f>
        <v>27.6</v>
      </c>
      <c r="G4566">
        <f>VLOOKUP(A4566,'Лицевые счета'!$A$2:$K$4570,9,0)</f>
        <v>1</v>
      </c>
      <c r="H4566">
        <f>VLOOKUP(A4566,'Лицевые счета'!$A$2:$K$4570,10,0)</f>
        <v>92</v>
      </c>
      <c r="I4566" t="str">
        <f>VLOOKUP(A4566,'Лицевые счета'!$A$2:$K$4570,6,0)</f>
        <v>ФЛ</v>
      </c>
      <c r="J4566" t="str">
        <f>IF(AND(C4566=0,I4566="ФЛ"),G4566*H4566,"")</f>
        <v/>
      </c>
      <c r="K4566" t="str">
        <f>IF(AND(C4566&gt;0,E4566="Нет показаний",I4566="ФЛ"),G4566*H4566,"")</f>
        <v/>
      </c>
    </row>
    <row r="4567" spans="1:11" x14ac:dyDescent="0.25">
      <c r="A4567" s="7">
        <v>1337206</v>
      </c>
      <c r="B4567" s="7">
        <f>VLOOKUP(A4567,'Лицевые счета'!$A$1:$K$4570,2,0)</f>
        <v>431422</v>
      </c>
      <c r="C4567">
        <f>COUNTIF('ИПУ и ОКПУ'!$A$2:$A$3258,A4567)</f>
        <v>1</v>
      </c>
      <c r="D4567" t="str">
        <f>IF(C4567&gt;0,VLOOKUP(A4567,'ИПУ и ОКПУ'!$A$1:$O$3258,9,0),"")</f>
        <v>Одноставочный</v>
      </c>
      <c r="E4567" t="str">
        <f>IF(C4567&gt;0,IF(VLOOKUP(A4567,'ИПУ и ОКПУ'!$A$1:$O$3258,14,0)="Нет показаний","Нет показаний",""),"")</f>
        <v>Нет показаний</v>
      </c>
      <c r="F4567">
        <f>IF(AND(C4567&gt;0),SUMIF('ИПУ и ОКПУ'!$A$2:$A$3258,A4567,'ИПУ и ОКПУ'!$O$2:$O$3258),"")</f>
        <v>0</v>
      </c>
      <c r="G4567">
        <f>VLOOKUP(A4567,'Лицевые счета'!$A$2:$K$4570,9,0)</f>
        <v>1</v>
      </c>
      <c r="H4567" t="str">
        <f>VLOOKUP(A4567,'Лицевые счета'!$A$2:$K$4570,10,0)</f>
        <v>ЮЛ</v>
      </c>
      <c r="I4567" t="str">
        <f>VLOOKUP(A4567,'Лицевые счета'!$A$2:$K$4570,6,0)</f>
        <v>ЮЛ</v>
      </c>
      <c r="J4567" t="str">
        <f>IF(AND(C4567=0,I4567="ФЛ"),G4567*H4567,"")</f>
        <v/>
      </c>
      <c r="K4567" t="str">
        <f>IF(AND(C4567&gt;0,E4567="Нет показаний",I4567="ФЛ"),G4567*H4567,"")</f>
        <v/>
      </c>
    </row>
    <row r="4568" spans="1:11" x14ac:dyDescent="0.25">
      <c r="A4568" s="7">
        <v>1337354</v>
      </c>
      <c r="B4568" s="7">
        <f>VLOOKUP(A4568,'Лицевые счета'!$A$1:$K$4570,2,0)</f>
        <v>56854</v>
      </c>
      <c r="C4568">
        <f>COUNTIF('ИПУ и ОКПУ'!$A$2:$A$3258,A4568)</f>
        <v>1</v>
      </c>
      <c r="D4568" t="str">
        <f>IF(C4568&gt;0,VLOOKUP(A4568,'ИПУ и ОКПУ'!$A$1:$O$3258,9,0),"")</f>
        <v>Одноставочный</v>
      </c>
      <c r="E4568" t="str">
        <f>IF(C4568&gt;0,IF(VLOOKUP(A4568,'ИПУ и ОКПУ'!$A$1:$O$3258,14,0)="Нет показаний","Нет показаний",""),"")</f>
        <v/>
      </c>
      <c r="F4568">
        <f>IF(AND(C4568&gt;0),SUMIF('ИПУ и ОКПУ'!$A$2:$A$3258,A4568,'ИПУ и ОКПУ'!$O$2:$O$3258),"")</f>
        <v>3</v>
      </c>
      <c r="G4568">
        <f>VLOOKUP(A4568,'Лицевые счета'!$A$2:$K$4570,9,0)</f>
        <v>1</v>
      </c>
      <c r="H4568">
        <f>VLOOKUP(A4568,'Лицевые счета'!$A$2:$K$4570,10,0)</f>
        <v>92</v>
      </c>
      <c r="I4568" t="str">
        <f>VLOOKUP(A4568,'Лицевые счета'!$A$2:$K$4570,6,0)</f>
        <v>ФЛ</v>
      </c>
      <c r="J4568" t="str">
        <f>IF(AND(C4568=0,I4568="ФЛ"),G4568*H4568,"")</f>
        <v/>
      </c>
      <c r="K4568" t="str">
        <f>IF(AND(C4568&gt;0,E4568="Нет показаний",I4568="ФЛ"),G4568*H4568,"")</f>
        <v/>
      </c>
    </row>
    <row r="4569" spans="1:11" x14ac:dyDescent="0.25">
      <c r="A4569" s="7">
        <v>1337426</v>
      </c>
      <c r="B4569" s="7">
        <f>VLOOKUP(A4569,'Лицевые счета'!$A$1:$K$4570,2,0)</f>
        <v>447171</v>
      </c>
      <c r="C4569">
        <f>COUNTIF('ИПУ и ОКПУ'!$A$2:$A$3258,A4569)</f>
        <v>1</v>
      </c>
      <c r="D4569" t="str">
        <f>IF(C4569&gt;0,VLOOKUP(A4569,'ИПУ и ОКПУ'!$A$1:$O$3258,9,0),"")</f>
        <v>Одноставочный</v>
      </c>
      <c r="E4569" t="str">
        <f>IF(C4569&gt;0,IF(VLOOKUP(A4569,'ИПУ и ОКПУ'!$A$1:$O$3258,14,0)="Нет показаний","Нет показаний",""),"")</f>
        <v/>
      </c>
      <c r="F4569">
        <f>IF(AND(C4569&gt;0),SUMIF('ИПУ и ОКПУ'!$A$2:$A$3258,A4569,'ИПУ и ОКПУ'!$O$2:$O$3258),"")</f>
        <v>0</v>
      </c>
      <c r="G4569">
        <f>VLOOKUP(A4569,'Лицевые счета'!$A$2:$K$4570,9,0)</f>
        <v>1</v>
      </c>
      <c r="H4569">
        <f>VLOOKUP(A4569,'Лицевые счета'!$A$2:$K$4570,10,0)</f>
        <v>142</v>
      </c>
      <c r="I4569" t="str">
        <f>VLOOKUP(A4569,'Лицевые счета'!$A$2:$K$4570,6,0)</f>
        <v>ФЛ</v>
      </c>
      <c r="J4569" t="str">
        <f>IF(AND(C4569=0,I4569="ФЛ"),G4569*H4569,"")</f>
        <v/>
      </c>
      <c r="K4569" t="str">
        <f>IF(AND(C4569&gt;0,E4569="Нет показаний",I4569="ФЛ"),G4569*H4569,"")</f>
        <v/>
      </c>
    </row>
    <row r="4570" spans="1:11" x14ac:dyDescent="0.25">
      <c r="A4570" s="7">
        <v>1337522</v>
      </c>
      <c r="B4570" s="7">
        <f>VLOOKUP(A4570,'Лицевые счета'!$A$1:$K$4570,2,0)</f>
        <v>447171</v>
      </c>
      <c r="C4570">
        <f>COUNTIF('ИПУ и ОКПУ'!$A$2:$A$3258,A4570)</f>
        <v>1</v>
      </c>
      <c r="D4570" t="str">
        <f>IF(C4570&gt;0,VLOOKUP(A4570,'ИПУ и ОКПУ'!$A$1:$O$3258,9,0),"")</f>
        <v>Одноставочный</v>
      </c>
      <c r="E4570" t="str">
        <f>IF(C4570&gt;0,IF(VLOOKUP(A4570,'ИПУ и ОКПУ'!$A$1:$O$3258,14,0)="Нет показаний","Нет показаний",""),"")</f>
        <v/>
      </c>
      <c r="F4570">
        <f>IF(AND(C4570&gt;0),SUMIF('ИПУ и ОКПУ'!$A$2:$A$3258,A4570,'ИПУ и ОКПУ'!$O$2:$O$3258),"")</f>
        <v>0</v>
      </c>
      <c r="G4570">
        <f>VLOOKUP(A4570,'Лицевые счета'!$A$2:$K$4570,9,0)</f>
        <v>1</v>
      </c>
      <c r="H4570">
        <f>VLOOKUP(A4570,'Лицевые счета'!$A$2:$K$4570,10,0)</f>
        <v>142</v>
      </c>
      <c r="I4570" t="str">
        <f>VLOOKUP(A4570,'Лицевые счета'!$A$2:$K$4570,6,0)</f>
        <v>ФЛ</v>
      </c>
      <c r="J4570" t="str">
        <f>IF(AND(C4570=0,I4570="ФЛ"),G4570*H4570,"")</f>
        <v/>
      </c>
      <c r="K4570" t="str">
        <f>IF(AND(C4570&gt;0,E4570="Нет показаний",I4570="ФЛ"),G4570*H4570,"")</f>
        <v/>
      </c>
    </row>
  </sheetData>
  <autoFilter ref="A1:K4570" xr:uid="{76B0D3C0-66C8-4DA5-B0A5-C965A6E4477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Листы</vt:lpstr>
      </vt:variant>
      <vt:variant>
        <vt:i4>9</vt:i4>
      </vt:variant>
      <vt:variant>
        <vt:lpstr>Диаграммы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Общая информация</vt:lpstr>
      <vt:lpstr>Дома</vt:lpstr>
      <vt:lpstr>Лицевые счета_рез</vt:lpstr>
      <vt:lpstr>Лицевые счета</vt:lpstr>
      <vt:lpstr>ОДПУ</vt:lpstr>
      <vt:lpstr>ИПУ и ОКПУ_резерв</vt:lpstr>
      <vt:lpstr>ИПУ и ОКПУ</vt:lpstr>
      <vt:lpstr>Дома и нормативы</vt:lpstr>
      <vt:lpstr>Л_с и ПУ</vt:lpstr>
      <vt:lpstr>Графики</vt:lpstr>
      <vt:lpstr>Дома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Саблина Елена Владимировна</dc:creator>
  <cp:lastModifiedBy>1</cp:lastModifiedBy>
  <cp:lastPrinted>2019-11-20T17:25:35Z</cp:lastPrinted>
  <dcterms:created xsi:type="dcterms:W3CDTF">2019-11-15T07:26:37Z</dcterms:created>
  <dcterms:modified xsi:type="dcterms:W3CDTF">2019-11-21T12:10:18Z</dcterms:modified>
</cp:coreProperties>
</file>